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Job Application Tracker/"/>
    </mc:Choice>
  </mc:AlternateContent>
  <xr:revisionPtr revIDLastSave="146" documentId="8_{CB730DAF-EF40-44F5-A23E-6853CC053173}" xr6:coauthVersionLast="45" xr6:coauthVersionMax="45" xr10:uidLastSave="{D0E3E49D-FBCB-4775-870E-A8EB25510EDD}"/>
  <workbookProtection workbookAlgorithmName="SHA-512" workbookHashValue="Y+Zb8o8JPQEyOakGnmXN2qagvSlmzawohBpjHVsRWSmEM/Mtp66qY8XMZH3Jc62H78qzfbYDswJUXt4mqpqMXQ==" workbookSaltValue="zQywuTz13ov9LFMH/HqFMA==" workbookSpinCount="100000" lockStructure="1"/>
  <bookViews>
    <workbookView xWindow="-120" yWindow="-120" windowWidth="20730" windowHeight="11160" tabRatio="745" xr2:uid="{555FC8D4-69E6-4677-9D47-A53A0DF96047}"/>
  </bookViews>
  <sheets>
    <sheet name="Intro &amp; Setup" sheetId="1" r:id="rId1"/>
    <sheet name="Recruiter Database" sheetId="2" r:id="rId2"/>
    <sheet name="Job Database" sheetId="3" r:id="rId3"/>
    <sheet name="Application Process" sheetId="4" r:id="rId4"/>
    <sheet name="Application Report" sheetId="5" r:id="rId5"/>
    <sheet name="Interview List" sheetId="6" r:id="rId6"/>
  </sheets>
  <definedNames>
    <definedName name="_xlnm._FilterDatabase" localSheetId="3" hidden="1">'Application Process'!$I$10:$P$3035</definedName>
    <definedName name="_xlnm._FilterDatabase" localSheetId="2" hidden="1">'Job Database'!$D$10:$T$20</definedName>
    <definedName name="_xlnm._FilterDatabase" localSheetId="1" hidden="1">'Recruiter Database'!$B$10:$G$20</definedName>
    <definedName name="_xlnm.Print_Area" localSheetId="3">'Application Process'!$A$1:$Q$3036</definedName>
    <definedName name="_xlnm.Print_Area" localSheetId="4">'Application Report'!$A$1:$AT$66</definedName>
    <definedName name="_xlnm.Print_Area" localSheetId="5">'Interview List'!$A$1:$I$38</definedName>
    <definedName name="_xlnm.Print_Area" localSheetId="0">'Intro &amp; Setup'!$A$1:$AT$50</definedName>
    <definedName name="_xlnm.Print_Area" localSheetId="2">'Job Database'!$A$1:$U$3036</definedName>
    <definedName name="_xlnm.Print_Area" localSheetId="1">'Recruiter Database'!$A$1:$Q$132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52" i="5" l="1"/>
  <c r="M3" i="6" l="1"/>
  <c r="K7" i="6"/>
  <c r="H4" i="6" s="1"/>
  <c r="K3" i="6"/>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4" i="6"/>
  <c r="CG3035" i="4"/>
  <c r="CF3035" i="4"/>
  <c r="CE3035" i="4"/>
  <c r="CG3034" i="4"/>
  <c r="CF3034" i="4"/>
  <c r="CE3034" i="4"/>
  <c r="CG3033" i="4"/>
  <c r="CF3033" i="4"/>
  <c r="CE3033" i="4"/>
  <c r="CG3032" i="4"/>
  <c r="CF3032" i="4"/>
  <c r="CE3032" i="4"/>
  <c r="CG3031" i="4"/>
  <c r="CF3031" i="4"/>
  <c r="CE3031" i="4"/>
  <c r="CG3030" i="4"/>
  <c r="CF3030" i="4"/>
  <c r="CE3030" i="4"/>
  <c r="CG3029" i="4"/>
  <c r="CF3029" i="4"/>
  <c r="CE3029" i="4"/>
  <c r="CG3028" i="4"/>
  <c r="CF3028" i="4"/>
  <c r="CE3028" i="4"/>
  <c r="CG3027" i="4"/>
  <c r="CF3027" i="4"/>
  <c r="CE3027" i="4"/>
  <c r="CG3026" i="4"/>
  <c r="CF3026" i="4"/>
  <c r="CE3026" i="4"/>
  <c r="CG3025" i="4"/>
  <c r="CF3025" i="4"/>
  <c r="CE3025" i="4"/>
  <c r="CG3024" i="4"/>
  <c r="CF3024" i="4"/>
  <c r="CE3024" i="4"/>
  <c r="CG3023" i="4"/>
  <c r="CF3023" i="4"/>
  <c r="CE3023" i="4"/>
  <c r="CG3022" i="4"/>
  <c r="CF3022" i="4"/>
  <c r="CE3022" i="4"/>
  <c r="CG3021" i="4"/>
  <c r="CF3021" i="4"/>
  <c r="CE3021" i="4"/>
  <c r="CG3020" i="4"/>
  <c r="CF3020" i="4"/>
  <c r="CE3020" i="4"/>
  <c r="CG3019" i="4"/>
  <c r="CF3019" i="4"/>
  <c r="CE3019" i="4"/>
  <c r="CG3018" i="4"/>
  <c r="CF3018" i="4"/>
  <c r="CE3018" i="4"/>
  <c r="CG3017" i="4"/>
  <c r="CF3017" i="4"/>
  <c r="CE3017" i="4"/>
  <c r="CG3016" i="4"/>
  <c r="CF3016" i="4"/>
  <c r="CE3016" i="4"/>
  <c r="CG3015" i="4"/>
  <c r="CF3015" i="4"/>
  <c r="CE3015" i="4"/>
  <c r="CG3014" i="4"/>
  <c r="CF3014" i="4"/>
  <c r="CE3014" i="4"/>
  <c r="CG3013" i="4"/>
  <c r="CF3013" i="4"/>
  <c r="CE3013" i="4"/>
  <c r="CG3012" i="4"/>
  <c r="CF3012" i="4"/>
  <c r="CE3012" i="4"/>
  <c r="CG3011" i="4"/>
  <c r="CF3011" i="4"/>
  <c r="CE3011" i="4"/>
  <c r="CG3010" i="4"/>
  <c r="CF3010" i="4"/>
  <c r="CE3010" i="4"/>
  <c r="CG3009" i="4"/>
  <c r="CF3009" i="4"/>
  <c r="CE3009" i="4"/>
  <c r="CG3008" i="4"/>
  <c r="CF3008" i="4"/>
  <c r="CE3008" i="4"/>
  <c r="CG3007" i="4"/>
  <c r="CF3007" i="4"/>
  <c r="CE3007" i="4"/>
  <c r="CG3006" i="4"/>
  <c r="CF3006" i="4"/>
  <c r="CE3006" i="4"/>
  <c r="CG3005" i="4"/>
  <c r="CF3005" i="4"/>
  <c r="CE3005" i="4"/>
  <c r="CG3004" i="4"/>
  <c r="CF3004" i="4"/>
  <c r="CE3004" i="4"/>
  <c r="CG3003" i="4"/>
  <c r="CF3003" i="4"/>
  <c r="CE3003" i="4"/>
  <c r="CG3002" i="4"/>
  <c r="CF3002" i="4"/>
  <c r="CE3002" i="4"/>
  <c r="CG3001" i="4"/>
  <c r="CF3001" i="4"/>
  <c r="CE3001" i="4"/>
  <c r="CG3000" i="4"/>
  <c r="CF3000" i="4"/>
  <c r="CE3000" i="4"/>
  <c r="CG2999" i="4"/>
  <c r="CF2999" i="4"/>
  <c r="CE2999" i="4"/>
  <c r="CG2998" i="4"/>
  <c r="CF2998" i="4"/>
  <c r="CE2998" i="4"/>
  <c r="CG2997" i="4"/>
  <c r="CF2997" i="4"/>
  <c r="CE2997" i="4"/>
  <c r="CG2996" i="4"/>
  <c r="CF2996" i="4"/>
  <c r="CE2996" i="4"/>
  <c r="CG2995" i="4"/>
  <c r="CF2995" i="4"/>
  <c r="CE2995" i="4"/>
  <c r="CG2994" i="4"/>
  <c r="CF2994" i="4"/>
  <c r="CE2994" i="4"/>
  <c r="CG2993" i="4"/>
  <c r="CF2993" i="4"/>
  <c r="CE2993" i="4"/>
  <c r="CG2992" i="4"/>
  <c r="CF2992" i="4"/>
  <c r="CE2992" i="4"/>
  <c r="CG2991" i="4"/>
  <c r="CF2991" i="4"/>
  <c r="CE2991" i="4"/>
  <c r="CG2990" i="4"/>
  <c r="CF2990" i="4"/>
  <c r="CE2990" i="4"/>
  <c r="CG2989" i="4"/>
  <c r="CF2989" i="4"/>
  <c r="CE2989" i="4"/>
  <c r="CG2988" i="4"/>
  <c r="CF2988" i="4"/>
  <c r="CE2988" i="4"/>
  <c r="CG2987" i="4"/>
  <c r="CF2987" i="4"/>
  <c r="CE2987" i="4"/>
  <c r="CG2986" i="4"/>
  <c r="CF2986" i="4"/>
  <c r="CE2986" i="4"/>
  <c r="CG2985" i="4"/>
  <c r="CF2985" i="4"/>
  <c r="CE2985" i="4"/>
  <c r="CG2984" i="4"/>
  <c r="CF2984" i="4"/>
  <c r="CE2984" i="4"/>
  <c r="CG2983" i="4"/>
  <c r="CF2983" i="4"/>
  <c r="CE2983" i="4"/>
  <c r="CG2982" i="4"/>
  <c r="CF2982" i="4"/>
  <c r="CE2982" i="4"/>
  <c r="CG2981" i="4"/>
  <c r="CF2981" i="4"/>
  <c r="CE2981" i="4"/>
  <c r="CG2980" i="4"/>
  <c r="CF2980" i="4"/>
  <c r="CE2980" i="4"/>
  <c r="CG2979" i="4"/>
  <c r="CF2979" i="4"/>
  <c r="CE2979" i="4"/>
  <c r="CG2978" i="4"/>
  <c r="CF2978" i="4"/>
  <c r="CE2978" i="4"/>
  <c r="CG2977" i="4"/>
  <c r="CF2977" i="4"/>
  <c r="CE2977" i="4"/>
  <c r="CG2976" i="4"/>
  <c r="CF2976" i="4"/>
  <c r="CE2976" i="4"/>
  <c r="CG2975" i="4"/>
  <c r="CF2975" i="4"/>
  <c r="CE2975" i="4"/>
  <c r="CG2974" i="4"/>
  <c r="CF2974" i="4"/>
  <c r="CE2974" i="4"/>
  <c r="CG2973" i="4"/>
  <c r="CF2973" i="4"/>
  <c r="CE2973" i="4"/>
  <c r="CG2972" i="4"/>
  <c r="CF2972" i="4"/>
  <c r="CE2972" i="4"/>
  <c r="CG2971" i="4"/>
  <c r="CF2971" i="4"/>
  <c r="CE2971" i="4"/>
  <c r="CG2970" i="4"/>
  <c r="CF2970" i="4"/>
  <c r="CE2970" i="4"/>
  <c r="CG2969" i="4"/>
  <c r="CF2969" i="4"/>
  <c r="CE2969" i="4"/>
  <c r="CG2968" i="4"/>
  <c r="CF2968" i="4"/>
  <c r="CE2968" i="4"/>
  <c r="CG2967" i="4"/>
  <c r="CF2967" i="4"/>
  <c r="CE2967" i="4"/>
  <c r="CG2966" i="4"/>
  <c r="CF2966" i="4"/>
  <c r="CE2966" i="4"/>
  <c r="CG2965" i="4"/>
  <c r="CF2965" i="4"/>
  <c r="CE2965" i="4"/>
  <c r="CG2964" i="4"/>
  <c r="CF2964" i="4"/>
  <c r="CE2964" i="4"/>
  <c r="CG2963" i="4"/>
  <c r="CF2963" i="4"/>
  <c r="CE2963" i="4"/>
  <c r="CG2962" i="4"/>
  <c r="CF2962" i="4"/>
  <c r="CE2962" i="4"/>
  <c r="CG2961" i="4"/>
  <c r="CF2961" i="4"/>
  <c r="CE2961" i="4"/>
  <c r="CG2960" i="4"/>
  <c r="CF2960" i="4"/>
  <c r="CE2960" i="4"/>
  <c r="CG2959" i="4"/>
  <c r="CF2959" i="4"/>
  <c r="CE2959" i="4"/>
  <c r="CG2958" i="4"/>
  <c r="CF2958" i="4"/>
  <c r="CE2958" i="4"/>
  <c r="CG2957" i="4"/>
  <c r="CF2957" i="4"/>
  <c r="CE2957" i="4"/>
  <c r="CG2956" i="4"/>
  <c r="CF2956" i="4"/>
  <c r="CE2956" i="4"/>
  <c r="CG2955" i="4"/>
  <c r="CF2955" i="4"/>
  <c r="CE2955" i="4"/>
  <c r="CG2954" i="4"/>
  <c r="CF2954" i="4"/>
  <c r="CE2954" i="4"/>
  <c r="CG2953" i="4"/>
  <c r="CF2953" i="4"/>
  <c r="CE2953" i="4"/>
  <c r="CG2952" i="4"/>
  <c r="CF2952" i="4"/>
  <c r="CE2952" i="4"/>
  <c r="CG2951" i="4"/>
  <c r="CF2951" i="4"/>
  <c r="CE2951" i="4"/>
  <c r="CG2950" i="4"/>
  <c r="CF2950" i="4"/>
  <c r="CE2950" i="4"/>
  <c r="CG2949" i="4"/>
  <c r="CF2949" i="4"/>
  <c r="CE2949" i="4"/>
  <c r="CG2948" i="4"/>
  <c r="CF2948" i="4"/>
  <c r="CE2948" i="4"/>
  <c r="CG2947" i="4"/>
  <c r="CF2947" i="4"/>
  <c r="CE2947" i="4"/>
  <c r="CG2946" i="4"/>
  <c r="CF2946" i="4"/>
  <c r="CE2946" i="4"/>
  <c r="CG2945" i="4"/>
  <c r="CF2945" i="4"/>
  <c r="CE2945" i="4"/>
  <c r="CG2944" i="4"/>
  <c r="CF2944" i="4"/>
  <c r="CE2944" i="4"/>
  <c r="CG2943" i="4"/>
  <c r="CF2943" i="4"/>
  <c r="CE2943" i="4"/>
  <c r="CG2942" i="4"/>
  <c r="CF2942" i="4"/>
  <c r="CE2942" i="4"/>
  <c r="CG2941" i="4"/>
  <c r="CF2941" i="4"/>
  <c r="CE2941" i="4"/>
  <c r="CG2940" i="4"/>
  <c r="CF2940" i="4"/>
  <c r="CE2940" i="4"/>
  <c r="CG2939" i="4"/>
  <c r="CF2939" i="4"/>
  <c r="CE2939" i="4"/>
  <c r="CG2938" i="4"/>
  <c r="CF2938" i="4"/>
  <c r="CE2938" i="4"/>
  <c r="CG2937" i="4"/>
  <c r="CF2937" i="4"/>
  <c r="CE2937" i="4"/>
  <c r="CG2936" i="4"/>
  <c r="CF2936" i="4"/>
  <c r="CE2936" i="4"/>
  <c r="CG2935" i="4"/>
  <c r="CF2935" i="4"/>
  <c r="CE2935" i="4"/>
  <c r="CG2934" i="4"/>
  <c r="CF2934" i="4"/>
  <c r="CE2934" i="4"/>
  <c r="CG2933" i="4"/>
  <c r="CF2933" i="4"/>
  <c r="CE2933" i="4"/>
  <c r="CG2932" i="4"/>
  <c r="CF2932" i="4"/>
  <c r="CE2932" i="4"/>
  <c r="CG2931" i="4"/>
  <c r="CF2931" i="4"/>
  <c r="CE2931" i="4"/>
  <c r="CG2930" i="4"/>
  <c r="CF2930" i="4"/>
  <c r="CE2930" i="4"/>
  <c r="CG2929" i="4"/>
  <c r="CF2929" i="4"/>
  <c r="CE2929" i="4"/>
  <c r="CG2928" i="4"/>
  <c r="CF2928" i="4"/>
  <c r="CE2928" i="4"/>
  <c r="CG2927" i="4"/>
  <c r="CF2927" i="4"/>
  <c r="CE2927" i="4"/>
  <c r="CG2926" i="4"/>
  <c r="CF2926" i="4"/>
  <c r="CE2926" i="4"/>
  <c r="CG2925" i="4"/>
  <c r="CF2925" i="4"/>
  <c r="CE2925" i="4"/>
  <c r="CG2924" i="4"/>
  <c r="CF2924" i="4"/>
  <c r="CE2924" i="4"/>
  <c r="CG2923" i="4"/>
  <c r="CF2923" i="4"/>
  <c r="CE2923" i="4"/>
  <c r="CG2922" i="4"/>
  <c r="CF2922" i="4"/>
  <c r="CE2922" i="4"/>
  <c r="CG2921" i="4"/>
  <c r="CF2921" i="4"/>
  <c r="CE2921" i="4"/>
  <c r="CG2920" i="4"/>
  <c r="CF2920" i="4"/>
  <c r="CE2920" i="4"/>
  <c r="CG2919" i="4"/>
  <c r="CF2919" i="4"/>
  <c r="CE2919" i="4"/>
  <c r="CG2918" i="4"/>
  <c r="CF2918" i="4"/>
  <c r="CE2918" i="4"/>
  <c r="CG2917" i="4"/>
  <c r="CF2917" i="4"/>
  <c r="CE2917" i="4"/>
  <c r="CG2916" i="4"/>
  <c r="CF2916" i="4"/>
  <c r="CE2916" i="4"/>
  <c r="CG2915" i="4"/>
  <c r="CF2915" i="4"/>
  <c r="CE2915" i="4"/>
  <c r="CG2914" i="4"/>
  <c r="CF2914" i="4"/>
  <c r="CE2914" i="4"/>
  <c r="CG2913" i="4"/>
  <c r="CF2913" i="4"/>
  <c r="CE2913" i="4"/>
  <c r="CG2912" i="4"/>
  <c r="CF2912" i="4"/>
  <c r="CE2912" i="4"/>
  <c r="CG2911" i="4"/>
  <c r="CF2911" i="4"/>
  <c r="CE2911" i="4"/>
  <c r="CG2910" i="4"/>
  <c r="CF2910" i="4"/>
  <c r="CE2910" i="4"/>
  <c r="CG2909" i="4"/>
  <c r="CF2909" i="4"/>
  <c r="CE2909" i="4"/>
  <c r="CG2908" i="4"/>
  <c r="CF2908" i="4"/>
  <c r="CE2908" i="4"/>
  <c r="CG2907" i="4"/>
  <c r="CF2907" i="4"/>
  <c r="CE2907" i="4"/>
  <c r="CG2906" i="4"/>
  <c r="CF2906" i="4"/>
  <c r="CE2906" i="4"/>
  <c r="CG2905" i="4"/>
  <c r="CF2905" i="4"/>
  <c r="CE2905" i="4"/>
  <c r="CG2904" i="4"/>
  <c r="CF2904" i="4"/>
  <c r="CE2904" i="4"/>
  <c r="CG2903" i="4"/>
  <c r="CF2903" i="4"/>
  <c r="CE2903" i="4"/>
  <c r="CG2902" i="4"/>
  <c r="CF2902" i="4"/>
  <c r="CE2902" i="4"/>
  <c r="CG2901" i="4"/>
  <c r="CF2901" i="4"/>
  <c r="CE2901" i="4"/>
  <c r="CG2900" i="4"/>
  <c r="CF2900" i="4"/>
  <c r="CE2900" i="4"/>
  <c r="CG2899" i="4"/>
  <c r="CF2899" i="4"/>
  <c r="CE2899" i="4"/>
  <c r="CG2898" i="4"/>
  <c r="CF2898" i="4"/>
  <c r="CE2898" i="4"/>
  <c r="CG2897" i="4"/>
  <c r="CF2897" i="4"/>
  <c r="CE2897" i="4"/>
  <c r="CG2896" i="4"/>
  <c r="CF2896" i="4"/>
  <c r="CE2896" i="4"/>
  <c r="CG2895" i="4"/>
  <c r="CF2895" i="4"/>
  <c r="CE2895" i="4"/>
  <c r="CG2894" i="4"/>
  <c r="CF2894" i="4"/>
  <c r="CE2894" i="4"/>
  <c r="CG2893" i="4"/>
  <c r="CF2893" i="4"/>
  <c r="CE2893" i="4"/>
  <c r="CG2892" i="4"/>
  <c r="CF2892" i="4"/>
  <c r="CE2892" i="4"/>
  <c r="CG2891" i="4"/>
  <c r="CF2891" i="4"/>
  <c r="CE2891" i="4"/>
  <c r="CG2890" i="4"/>
  <c r="CF2890" i="4"/>
  <c r="CE2890" i="4"/>
  <c r="CG2889" i="4"/>
  <c r="CF2889" i="4"/>
  <c r="CE2889" i="4"/>
  <c r="CG2888" i="4"/>
  <c r="CF2888" i="4"/>
  <c r="CE2888" i="4"/>
  <c r="CG2887" i="4"/>
  <c r="CF2887" i="4"/>
  <c r="CE2887" i="4"/>
  <c r="CG2886" i="4"/>
  <c r="CF2886" i="4"/>
  <c r="CE2886" i="4"/>
  <c r="CG2885" i="4"/>
  <c r="CF2885" i="4"/>
  <c r="CE2885" i="4"/>
  <c r="CG2884" i="4"/>
  <c r="CF2884" i="4"/>
  <c r="CE2884" i="4"/>
  <c r="CG2883" i="4"/>
  <c r="CF2883" i="4"/>
  <c r="CE2883" i="4"/>
  <c r="CG2882" i="4"/>
  <c r="CF2882" i="4"/>
  <c r="CE2882" i="4"/>
  <c r="CG2881" i="4"/>
  <c r="CF2881" i="4"/>
  <c r="CE2881" i="4"/>
  <c r="CG2880" i="4"/>
  <c r="CF2880" i="4"/>
  <c r="CE2880" i="4"/>
  <c r="CG2879" i="4"/>
  <c r="CF2879" i="4"/>
  <c r="CE2879" i="4"/>
  <c r="CG2878" i="4"/>
  <c r="CF2878" i="4"/>
  <c r="CE2878" i="4"/>
  <c r="CG2877" i="4"/>
  <c r="CF2877" i="4"/>
  <c r="CE2877" i="4"/>
  <c r="CG2876" i="4"/>
  <c r="CF2876" i="4"/>
  <c r="CE2876" i="4"/>
  <c r="CG2875" i="4"/>
  <c r="CF2875" i="4"/>
  <c r="CE2875" i="4"/>
  <c r="CG2874" i="4"/>
  <c r="CF2874" i="4"/>
  <c r="CE2874" i="4"/>
  <c r="CG2873" i="4"/>
  <c r="CF2873" i="4"/>
  <c r="CE2873" i="4"/>
  <c r="CG2872" i="4"/>
  <c r="CF2872" i="4"/>
  <c r="CE2872" i="4"/>
  <c r="CG2871" i="4"/>
  <c r="CF2871" i="4"/>
  <c r="CE2871" i="4"/>
  <c r="CG2870" i="4"/>
  <c r="CF2870" i="4"/>
  <c r="CE2870" i="4"/>
  <c r="CG2869" i="4"/>
  <c r="CF2869" i="4"/>
  <c r="CE2869" i="4"/>
  <c r="CG2868" i="4"/>
  <c r="CF2868" i="4"/>
  <c r="CE2868" i="4"/>
  <c r="CG2867" i="4"/>
  <c r="CF2867" i="4"/>
  <c r="CE2867" i="4"/>
  <c r="CG2866" i="4"/>
  <c r="CF2866" i="4"/>
  <c r="CE2866" i="4"/>
  <c r="CG2865" i="4"/>
  <c r="CF2865" i="4"/>
  <c r="CE2865" i="4"/>
  <c r="CG2864" i="4"/>
  <c r="CF2864" i="4"/>
  <c r="CE2864" i="4"/>
  <c r="CG2863" i="4"/>
  <c r="CF2863" i="4"/>
  <c r="CE2863" i="4"/>
  <c r="CG2862" i="4"/>
  <c r="CF2862" i="4"/>
  <c r="CE2862" i="4"/>
  <c r="CG2861" i="4"/>
  <c r="CF2861" i="4"/>
  <c r="CE2861" i="4"/>
  <c r="CG2860" i="4"/>
  <c r="CF2860" i="4"/>
  <c r="CE2860" i="4"/>
  <c r="CG2859" i="4"/>
  <c r="CF2859" i="4"/>
  <c r="CE2859" i="4"/>
  <c r="CG2858" i="4"/>
  <c r="CF2858" i="4"/>
  <c r="CE2858" i="4"/>
  <c r="CG2857" i="4"/>
  <c r="CF2857" i="4"/>
  <c r="CE2857" i="4"/>
  <c r="CG2856" i="4"/>
  <c r="CF2856" i="4"/>
  <c r="CE2856" i="4"/>
  <c r="CG2855" i="4"/>
  <c r="CF2855" i="4"/>
  <c r="CE2855" i="4"/>
  <c r="CG2854" i="4"/>
  <c r="CF2854" i="4"/>
  <c r="CE2854" i="4"/>
  <c r="CG2853" i="4"/>
  <c r="CF2853" i="4"/>
  <c r="CE2853" i="4"/>
  <c r="CG2852" i="4"/>
  <c r="CF2852" i="4"/>
  <c r="CE2852" i="4"/>
  <c r="CG2851" i="4"/>
  <c r="CF2851" i="4"/>
  <c r="CE2851" i="4"/>
  <c r="CG2850" i="4"/>
  <c r="CF2850" i="4"/>
  <c r="CE2850" i="4"/>
  <c r="CG2849" i="4"/>
  <c r="CF2849" i="4"/>
  <c r="CE2849" i="4"/>
  <c r="CG2848" i="4"/>
  <c r="CF2848" i="4"/>
  <c r="CE2848" i="4"/>
  <c r="CG2847" i="4"/>
  <c r="CF2847" i="4"/>
  <c r="CE2847" i="4"/>
  <c r="CG2846" i="4"/>
  <c r="CF2846" i="4"/>
  <c r="CE2846" i="4"/>
  <c r="CG2845" i="4"/>
  <c r="CF2845" i="4"/>
  <c r="CE2845" i="4"/>
  <c r="CG2844" i="4"/>
  <c r="CF2844" i="4"/>
  <c r="CE2844" i="4"/>
  <c r="CG2843" i="4"/>
  <c r="CF2843" i="4"/>
  <c r="CE2843" i="4"/>
  <c r="CG2842" i="4"/>
  <c r="CF2842" i="4"/>
  <c r="CE2842" i="4"/>
  <c r="CG2841" i="4"/>
  <c r="CF2841" i="4"/>
  <c r="CE2841" i="4"/>
  <c r="CG2840" i="4"/>
  <c r="CF2840" i="4"/>
  <c r="CE2840" i="4"/>
  <c r="CG2839" i="4"/>
  <c r="CF2839" i="4"/>
  <c r="CE2839" i="4"/>
  <c r="CG2838" i="4"/>
  <c r="CF2838" i="4"/>
  <c r="CE2838" i="4"/>
  <c r="CG2837" i="4"/>
  <c r="CF2837" i="4"/>
  <c r="CE2837" i="4"/>
  <c r="CG2836" i="4"/>
  <c r="CF2836" i="4"/>
  <c r="CE2836" i="4"/>
  <c r="CG2835" i="4"/>
  <c r="CF2835" i="4"/>
  <c r="CE2835" i="4"/>
  <c r="CG2834" i="4"/>
  <c r="CF2834" i="4"/>
  <c r="CE2834" i="4"/>
  <c r="CG2833" i="4"/>
  <c r="CF2833" i="4"/>
  <c r="CE2833" i="4"/>
  <c r="CG2832" i="4"/>
  <c r="CF2832" i="4"/>
  <c r="CE2832" i="4"/>
  <c r="CG2831" i="4"/>
  <c r="CF2831" i="4"/>
  <c r="CE2831" i="4"/>
  <c r="CG2830" i="4"/>
  <c r="CF2830" i="4"/>
  <c r="CE2830" i="4"/>
  <c r="CG2829" i="4"/>
  <c r="CF2829" i="4"/>
  <c r="CE2829" i="4"/>
  <c r="CG2828" i="4"/>
  <c r="CF2828" i="4"/>
  <c r="CE2828" i="4"/>
  <c r="CG2827" i="4"/>
  <c r="CF2827" i="4"/>
  <c r="CE2827" i="4"/>
  <c r="CG2826" i="4"/>
  <c r="CF2826" i="4"/>
  <c r="CE2826" i="4"/>
  <c r="CG2825" i="4"/>
  <c r="CF2825" i="4"/>
  <c r="CE2825" i="4"/>
  <c r="CG2824" i="4"/>
  <c r="CF2824" i="4"/>
  <c r="CE2824" i="4"/>
  <c r="CG2823" i="4"/>
  <c r="CF2823" i="4"/>
  <c r="CE2823" i="4"/>
  <c r="CG2822" i="4"/>
  <c r="CF2822" i="4"/>
  <c r="CE2822" i="4"/>
  <c r="CG2821" i="4"/>
  <c r="CF2821" i="4"/>
  <c r="CE2821" i="4"/>
  <c r="CG2820" i="4"/>
  <c r="CF2820" i="4"/>
  <c r="CE2820" i="4"/>
  <c r="CG2819" i="4"/>
  <c r="CF2819" i="4"/>
  <c r="CE2819" i="4"/>
  <c r="CG2818" i="4"/>
  <c r="CF2818" i="4"/>
  <c r="CE2818" i="4"/>
  <c r="CG2817" i="4"/>
  <c r="CF2817" i="4"/>
  <c r="CE2817" i="4"/>
  <c r="CG2816" i="4"/>
  <c r="CF2816" i="4"/>
  <c r="CE2816" i="4"/>
  <c r="CG2815" i="4"/>
  <c r="CF2815" i="4"/>
  <c r="CE2815" i="4"/>
  <c r="CG2814" i="4"/>
  <c r="CF2814" i="4"/>
  <c r="CE2814" i="4"/>
  <c r="CG2813" i="4"/>
  <c r="CF2813" i="4"/>
  <c r="CE2813" i="4"/>
  <c r="CG2812" i="4"/>
  <c r="CF2812" i="4"/>
  <c r="CE2812" i="4"/>
  <c r="CG2811" i="4"/>
  <c r="CF2811" i="4"/>
  <c r="CE2811" i="4"/>
  <c r="CG2810" i="4"/>
  <c r="CF2810" i="4"/>
  <c r="CE2810" i="4"/>
  <c r="CG2809" i="4"/>
  <c r="CF2809" i="4"/>
  <c r="CE2809" i="4"/>
  <c r="CG2808" i="4"/>
  <c r="CF2808" i="4"/>
  <c r="CE2808" i="4"/>
  <c r="CG2807" i="4"/>
  <c r="CF2807" i="4"/>
  <c r="CE2807" i="4"/>
  <c r="CG2806" i="4"/>
  <c r="CF2806" i="4"/>
  <c r="CE2806" i="4"/>
  <c r="CG2805" i="4"/>
  <c r="CF2805" i="4"/>
  <c r="CE2805" i="4"/>
  <c r="CG2804" i="4"/>
  <c r="CF2804" i="4"/>
  <c r="CE2804" i="4"/>
  <c r="CG2803" i="4"/>
  <c r="CF2803" i="4"/>
  <c r="CE2803" i="4"/>
  <c r="CG2802" i="4"/>
  <c r="CF2802" i="4"/>
  <c r="CE2802" i="4"/>
  <c r="CG2801" i="4"/>
  <c r="CF2801" i="4"/>
  <c r="CE2801" i="4"/>
  <c r="CG2800" i="4"/>
  <c r="CF2800" i="4"/>
  <c r="CE2800" i="4"/>
  <c r="CG2799" i="4"/>
  <c r="CF2799" i="4"/>
  <c r="CE2799" i="4"/>
  <c r="CG2798" i="4"/>
  <c r="CF2798" i="4"/>
  <c r="CE2798" i="4"/>
  <c r="CG2797" i="4"/>
  <c r="CF2797" i="4"/>
  <c r="CE2797" i="4"/>
  <c r="CG2796" i="4"/>
  <c r="CF2796" i="4"/>
  <c r="CE2796" i="4"/>
  <c r="CG2795" i="4"/>
  <c r="CF2795" i="4"/>
  <c r="CE2795" i="4"/>
  <c r="CG2794" i="4"/>
  <c r="CF2794" i="4"/>
  <c r="CE2794" i="4"/>
  <c r="CG2793" i="4"/>
  <c r="CF2793" i="4"/>
  <c r="CE2793" i="4"/>
  <c r="CG2792" i="4"/>
  <c r="CF2792" i="4"/>
  <c r="CE2792" i="4"/>
  <c r="CG2791" i="4"/>
  <c r="CF2791" i="4"/>
  <c r="CE2791" i="4"/>
  <c r="CG2790" i="4"/>
  <c r="CF2790" i="4"/>
  <c r="CE2790" i="4"/>
  <c r="CG2789" i="4"/>
  <c r="CF2789" i="4"/>
  <c r="CE2789" i="4"/>
  <c r="CG2788" i="4"/>
  <c r="CF2788" i="4"/>
  <c r="CE2788" i="4"/>
  <c r="CG2787" i="4"/>
  <c r="CF2787" i="4"/>
  <c r="CE2787" i="4"/>
  <c r="CG2786" i="4"/>
  <c r="CF2786" i="4"/>
  <c r="CE2786" i="4"/>
  <c r="CG2785" i="4"/>
  <c r="CF2785" i="4"/>
  <c r="CE2785" i="4"/>
  <c r="CG2784" i="4"/>
  <c r="CF2784" i="4"/>
  <c r="CE2784" i="4"/>
  <c r="CG2783" i="4"/>
  <c r="CF2783" i="4"/>
  <c r="CE2783" i="4"/>
  <c r="CG2782" i="4"/>
  <c r="CF2782" i="4"/>
  <c r="CE2782" i="4"/>
  <c r="CG2781" i="4"/>
  <c r="CF2781" i="4"/>
  <c r="CE2781" i="4"/>
  <c r="CG2780" i="4"/>
  <c r="CF2780" i="4"/>
  <c r="CE2780" i="4"/>
  <c r="CG2779" i="4"/>
  <c r="CF2779" i="4"/>
  <c r="CE2779" i="4"/>
  <c r="CG2778" i="4"/>
  <c r="CF2778" i="4"/>
  <c r="CE2778" i="4"/>
  <c r="CG2777" i="4"/>
  <c r="CF2777" i="4"/>
  <c r="CE2777" i="4"/>
  <c r="CG2776" i="4"/>
  <c r="CF2776" i="4"/>
  <c r="CE2776" i="4"/>
  <c r="CG2775" i="4"/>
  <c r="CF2775" i="4"/>
  <c r="CE2775" i="4"/>
  <c r="CG2774" i="4"/>
  <c r="CF2774" i="4"/>
  <c r="CE2774" i="4"/>
  <c r="CG2773" i="4"/>
  <c r="CF2773" i="4"/>
  <c r="CE2773" i="4"/>
  <c r="CG2772" i="4"/>
  <c r="CF2772" i="4"/>
  <c r="CE2772" i="4"/>
  <c r="CG2771" i="4"/>
  <c r="CF2771" i="4"/>
  <c r="CE2771" i="4"/>
  <c r="CG2770" i="4"/>
  <c r="CF2770" i="4"/>
  <c r="CE2770" i="4"/>
  <c r="CG2769" i="4"/>
  <c r="CF2769" i="4"/>
  <c r="CE2769" i="4"/>
  <c r="CG2768" i="4"/>
  <c r="CF2768" i="4"/>
  <c r="CE2768" i="4"/>
  <c r="CG2767" i="4"/>
  <c r="CF2767" i="4"/>
  <c r="CE2767" i="4"/>
  <c r="CG2766" i="4"/>
  <c r="CF2766" i="4"/>
  <c r="CE2766" i="4"/>
  <c r="CG2765" i="4"/>
  <c r="CF2765" i="4"/>
  <c r="CE2765" i="4"/>
  <c r="CG2764" i="4"/>
  <c r="CF2764" i="4"/>
  <c r="CE2764" i="4"/>
  <c r="CG2763" i="4"/>
  <c r="CF2763" i="4"/>
  <c r="CE2763" i="4"/>
  <c r="CG2762" i="4"/>
  <c r="CF2762" i="4"/>
  <c r="CE2762" i="4"/>
  <c r="CG2761" i="4"/>
  <c r="CF2761" i="4"/>
  <c r="CE2761" i="4"/>
  <c r="CG2760" i="4"/>
  <c r="CF2760" i="4"/>
  <c r="CE2760" i="4"/>
  <c r="CG2759" i="4"/>
  <c r="CF2759" i="4"/>
  <c r="CE2759" i="4"/>
  <c r="CG2758" i="4"/>
  <c r="CF2758" i="4"/>
  <c r="CE2758" i="4"/>
  <c r="CG2757" i="4"/>
  <c r="CF2757" i="4"/>
  <c r="CE2757" i="4"/>
  <c r="CG2756" i="4"/>
  <c r="CF2756" i="4"/>
  <c r="CE2756" i="4"/>
  <c r="CG2755" i="4"/>
  <c r="CF2755" i="4"/>
  <c r="CE2755" i="4"/>
  <c r="CG2754" i="4"/>
  <c r="CF2754" i="4"/>
  <c r="CE2754" i="4"/>
  <c r="CG2753" i="4"/>
  <c r="CF2753" i="4"/>
  <c r="CE2753" i="4"/>
  <c r="CG2752" i="4"/>
  <c r="CF2752" i="4"/>
  <c r="CE2752" i="4"/>
  <c r="CG2751" i="4"/>
  <c r="CF2751" i="4"/>
  <c r="CE2751" i="4"/>
  <c r="CG2750" i="4"/>
  <c r="CF2750" i="4"/>
  <c r="CE2750" i="4"/>
  <c r="CG2749" i="4"/>
  <c r="CF2749" i="4"/>
  <c r="CE2749" i="4"/>
  <c r="CG2748" i="4"/>
  <c r="CF2748" i="4"/>
  <c r="CE2748" i="4"/>
  <c r="CG2747" i="4"/>
  <c r="CF2747" i="4"/>
  <c r="CE2747" i="4"/>
  <c r="CG2746" i="4"/>
  <c r="CF2746" i="4"/>
  <c r="CE2746" i="4"/>
  <c r="CG2745" i="4"/>
  <c r="CF2745" i="4"/>
  <c r="CE2745" i="4"/>
  <c r="CG2744" i="4"/>
  <c r="CF2744" i="4"/>
  <c r="CE2744" i="4"/>
  <c r="CG2743" i="4"/>
  <c r="CF2743" i="4"/>
  <c r="CE2743" i="4"/>
  <c r="CG2742" i="4"/>
  <c r="CF2742" i="4"/>
  <c r="CE2742" i="4"/>
  <c r="CG2741" i="4"/>
  <c r="CF2741" i="4"/>
  <c r="CE2741" i="4"/>
  <c r="CG2740" i="4"/>
  <c r="CF2740" i="4"/>
  <c r="CE2740" i="4"/>
  <c r="CG2739" i="4"/>
  <c r="CF2739" i="4"/>
  <c r="CE2739" i="4"/>
  <c r="CG2738" i="4"/>
  <c r="CF2738" i="4"/>
  <c r="CE2738" i="4"/>
  <c r="CG2737" i="4"/>
  <c r="CF2737" i="4"/>
  <c r="CE2737" i="4"/>
  <c r="CG2736" i="4"/>
  <c r="CF2736" i="4"/>
  <c r="CE2736" i="4"/>
  <c r="CG2735" i="4"/>
  <c r="CF2735" i="4"/>
  <c r="CE2735" i="4"/>
  <c r="CG2734" i="4"/>
  <c r="CF2734" i="4"/>
  <c r="CE2734" i="4"/>
  <c r="CG2733" i="4"/>
  <c r="CF2733" i="4"/>
  <c r="CE2733" i="4"/>
  <c r="CG2732" i="4"/>
  <c r="CF2732" i="4"/>
  <c r="CE2732" i="4"/>
  <c r="CG2731" i="4"/>
  <c r="CF2731" i="4"/>
  <c r="CE2731" i="4"/>
  <c r="CG2730" i="4"/>
  <c r="CF2730" i="4"/>
  <c r="CE2730" i="4"/>
  <c r="CG2729" i="4"/>
  <c r="CF2729" i="4"/>
  <c r="CE2729" i="4"/>
  <c r="CG2728" i="4"/>
  <c r="CF2728" i="4"/>
  <c r="CE2728" i="4"/>
  <c r="CG2727" i="4"/>
  <c r="CF2727" i="4"/>
  <c r="CE2727" i="4"/>
  <c r="CG2726" i="4"/>
  <c r="CF2726" i="4"/>
  <c r="CE2726" i="4"/>
  <c r="CG2725" i="4"/>
  <c r="CF2725" i="4"/>
  <c r="CE2725" i="4"/>
  <c r="CG2724" i="4"/>
  <c r="CF2724" i="4"/>
  <c r="CE2724" i="4"/>
  <c r="CG2723" i="4"/>
  <c r="CF2723" i="4"/>
  <c r="CE2723" i="4"/>
  <c r="CG2722" i="4"/>
  <c r="CF2722" i="4"/>
  <c r="CE2722" i="4"/>
  <c r="CG2721" i="4"/>
  <c r="CF2721" i="4"/>
  <c r="CE2721" i="4"/>
  <c r="CG2720" i="4"/>
  <c r="CF2720" i="4"/>
  <c r="CE2720" i="4"/>
  <c r="CG2719" i="4"/>
  <c r="CF2719" i="4"/>
  <c r="CE2719" i="4"/>
  <c r="CG2718" i="4"/>
  <c r="CF2718" i="4"/>
  <c r="CE2718" i="4"/>
  <c r="CG2717" i="4"/>
  <c r="CF2717" i="4"/>
  <c r="CE2717" i="4"/>
  <c r="CG2716" i="4"/>
  <c r="CF2716" i="4"/>
  <c r="CE2716" i="4"/>
  <c r="CG2715" i="4"/>
  <c r="CF2715" i="4"/>
  <c r="CE2715" i="4"/>
  <c r="CG2714" i="4"/>
  <c r="CF2714" i="4"/>
  <c r="CE2714" i="4"/>
  <c r="CG2713" i="4"/>
  <c r="CF2713" i="4"/>
  <c r="CE2713" i="4"/>
  <c r="CG2712" i="4"/>
  <c r="CF2712" i="4"/>
  <c r="CE2712" i="4"/>
  <c r="CG2711" i="4"/>
  <c r="CF2711" i="4"/>
  <c r="CE2711" i="4"/>
  <c r="CG2710" i="4"/>
  <c r="CF2710" i="4"/>
  <c r="CE2710" i="4"/>
  <c r="CG2709" i="4"/>
  <c r="CF2709" i="4"/>
  <c r="CE2709" i="4"/>
  <c r="CG2708" i="4"/>
  <c r="CF2708" i="4"/>
  <c r="CE2708" i="4"/>
  <c r="CG2707" i="4"/>
  <c r="CF2707" i="4"/>
  <c r="CE2707" i="4"/>
  <c r="CG2706" i="4"/>
  <c r="CF2706" i="4"/>
  <c r="CE2706" i="4"/>
  <c r="CG2705" i="4"/>
  <c r="CF2705" i="4"/>
  <c r="CE2705" i="4"/>
  <c r="CG2704" i="4"/>
  <c r="CF2704" i="4"/>
  <c r="CE2704" i="4"/>
  <c r="CG2703" i="4"/>
  <c r="CF2703" i="4"/>
  <c r="CE2703" i="4"/>
  <c r="CG2702" i="4"/>
  <c r="CF2702" i="4"/>
  <c r="CE2702" i="4"/>
  <c r="CG2701" i="4"/>
  <c r="CF2701" i="4"/>
  <c r="CE2701" i="4"/>
  <c r="CG2700" i="4"/>
  <c r="CF2700" i="4"/>
  <c r="CE2700" i="4"/>
  <c r="CG2699" i="4"/>
  <c r="CF2699" i="4"/>
  <c r="CE2699" i="4"/>
  <c r="CG2698" i="4"/>
  <c r="CF2698" i="4"/>
  <c r="CE2698" i="4"/>
  <c r="CG2697" i="4"/>
  <c r="CF2697" i="4"/>
  <c r="CE2697" i="4"/>
  <c r="CG2696" i="4"/>
  <c r="CF2696" i="4"/>
  <c r="CE2696" i="4"/>
  <c r="CG2695" i="4"/>
  <c r="CF2695" i="4"/>
  <c r="CE2695" i="4"/>
  <c r="CG2694" i="4"/>
  <c r="CF2694" i="4"/>
  <c r="CE2694" i="4"/>
  <c r="CG2693" i="4"/>
  <c r="CF2693" i="4"/>
  <c r="CE2693" i="4"/>
  <c r="CG2692" i="4"/>
  <c r="CF2692" i="4"/>
  <c r="CE2692" i="4"/>
  <c r="CG2691" i="4"/>
  <c r="CF2691" i="4"/>
  <c r="CE2691" i="4"/>
  <c r="CG2690" i="4"/>
  <c r="CF2690" i="4"/>
  <c r="CE2690" i="4"/>
  <c r="CG2689" i="4"/>
  <c r="CF2689" i="4"/>
  <c r="CE2689" i="4"/>
  <c r="CG2688" i="4"/>
  <c r="CF2688" i="4"/>
  <c r="CE2688" i="4"/>
  <c r="CG2687" i="4"/>
  <c r="CF2687" i="4"/>
  <c r="CE2687" i="4"/>
  <c r="CG2686" i="4"/>
  <c r="CF2686" i="4"/>
  <c r="CE2686" i="4"/>
  <c r="CG2685" i="4"/>
  <c r="CF2685" i="4"/>
  <c r="CE2685" i="4"/>
  <c r="CG2684" i="4"/>
  <c r="CF2684" i="4"/>
  <c r="CE2684" i="4"/>
  <c r="CG2683" i="4"/>
  <c r="CF2683" i="4"/>
  <c r="CE2683" i="4"/>
  <c r="CG2682" i="4"/>
  <c r="CF2682" i="4"/>
  <c r="CE2682" i="4"/>
  <c r="CG2681" i="4"/>
  <c r="CF2681" i="4"/>
  <c r="CE2681" i="4"/>
  <c r="CG2680" i="4"/>
  <c r="CF2680" i="4"/>
  <c r="CE2680" i="4"/>
  <c r="CG2679" i="4"/>
  <c r="CF2679" i="4"/>
  <c r="CE2679" i="4"/>
  <c r="CG2678" i="4"/>
  <c r="CF2678" i="4"/>
  <c r="CE2678" i="4"/>
  <c r="CG2677" i="4"/>
  <c r="CF2677" i="4"/>
  <c r="CE2677" i="4"/>
  <c r="CG2676" i="4"/>
  <c r="CF2676" i="4"/>
  <c r="CE2676" i="4"/>
  <c r="CG2675" i="4"/>
  <c r="CF2675" i="4"/>
  <c r="CE2675" i="4"/>
  <c r="CG2674" i="4"/>
  <c r="CF2674" i="4"/>
  <c r="CE2674" i="4"/>
  <c r="CG2673" i="4"/>
  <c r="CF2673" i="4"/>
  <c r="CE2673" i="4"/>
  <c r="CG2672" i="4"/>
  <c r="CF2672" i="4"/>
  <c r="CE2672" i="4"/>
  <c r="CG2671" i="4"/>
  <c r="CF2671" i="4"/>
  <c r="CE2671" i="4"/>
  <c r="CG2670" i="4"/>
  <c r="CF2670" i="4"/>
  <c r="CE2670" i="4"/>
  <c r="CG2669" i="4"/>
  <c r="CF2669" i="4"/>
  <c r="CE2669" i="4"/>
  <c r="CG2668" i="4"/>
  <c r="CF2668" i="4"/>
  <c r="CE2668" i="4"/>
  <c r="CG2667" i="4"/>
  <c r="CF2667" i="4"/>
  <c r="CE2667" i="4"/>
  <c r="CG2666" i="4"/>
  <c r="CF2666" i="4"/>
  <c r="CE2666" i="4"/>
  <c r="CG2665" i="4"/>
  <c r="CF2665" i="4"/>
  <c r="CE2665" i="4"/>
  <c r="CG2664" i="4"/>
  <c r="CF2664" i="4"/>
  <c r="CE2664" i="4"/>
  <c r="CG2663" i="4"/>
  <c r="CF2663" i="4"/>
  <c r="CE2663" i="4"/>
  <c r="CG2662" i="4"/>
  <c r="CF2662" i="4"/>
  <c r="CE2662" i="4"/>
  <c r="CG2661" i="4"/>
  <c r="CF2661" i="4"/>
  <c r="CE2661" i="4"/>
  <c r="CG2660" i="4"/>
  <c r="CF2660" i="4"/>
  <c r="CE2660" i="4"/>
  <c r="CG2659" i="4"/>
  <c r="CF2659" i="4"/>
  <c r="CE2659" i="4"/>
  <c r="CG2658" i="4"/>
  <c r="CF2658" i="4"/>
  <c r="CE2658" i="4"/>
  <c r="CG2657" i="4"/>
  <c r="CF2657" i="4"/>
  <c r="CE2657" i="4"/>
  <c r="CG2656" i="4"/>
  <c r="CF2656" i="4"/>
  <c r="CE2656" i="4"/>
  <c r="CG2655" i="4"/>
  <c r="CF2655" i="4"/>
  <c r="CE2655" i="4"/>
  <c r="CG2654" i="4"/>
  <c r="CF2654" i="4"/>
  <c r="CE2654" i="4"/>
  <c r="CG2653" i="4"/>
  <c r="CF2653" i="4"/>
  <c r="CE2653" i="4"/>
  <c r="CG2652" i="4"/>
  <c r="CF2652" i="4"/>
  <c r="CE2652" i="4"/>
  <c r="CG2651" i="4"/>
  <c r="CF2651" i="4"/>
  <c r="CE2651" i="4"/>
  <c r="CG2650" i="4"/>
  <c r="CF2650" i="4"/>
  <c r="CE2650" i="4"/>
  <c r="CG2649" i="4"/>
  <c r="CF2649" i="4"/>
  <c r="CE2649" i="4"/>
  <c r="CG2648" i="4"/>
  <c r="CF2648" i="4"/>
  <c r="CE2648" i="4"/>
  <c r="CG2647" i="4"/>
  <c r="CF2647" i="4"/>
  <c r="CE2647" i="4"/>
  <c r="CG2646" i="4"/>
  <c r="CF2646" i="4"/>
  <c r="CE2646" i="4"/>
  <c r="CG2645" i="4"/>
  <c r="CF2645" i="4"/>
  <c r="CE2645" i="4"/>
  <c r="CG2644" i="4"/>
  <c r="CF2644" i="4"/>
  <c r="CE2644" i="4"/>
  <c r="CG2643" i="4"/>
  <c r="CF2643" i="4"/>
  <c r="CE2643" i="4"/>
  <c r="CG2642" i="4"/>
  <c r="CF2642" i="4"/>
  <c r="CE2642" i="4"/>
  <c r="CG2641" i="4"/>
  <c r="CF2641" i="4"/>
  <c r="CE2641" i="4"/>
  <c r="CG2640" i="4"/>
  <c r="CF2640" i="4"/>
  <c r="CE2640" i="4"/>
  <c r="CG2639" i="4"/>
  <c r="CF2639" i="4"/>
  <c r="CE2639" i="4"/>
  <c r="CG2638" i="4"/>
  <c r="CF2638" i="4"/>
  <c r="CE2638" i="4"/>
  <c r="CG2637" i="4"/>
  <c r="CF2637" i="4"/>
  <c r="CE2637" i="4"/>
  <c r="CG2636" i="4"/>
  <c r="CF2636" i="4"/>
  <c r="CE2636" i="4"/>
  <c r="CG2635" i="4"/>
  <c r="CF2635" i="4"/>
  <c r="CE2635" i="4"/>
  <c r="CG2634" i="4"/>
  <c r="CF2634" i="4"/>
  <c r="CE2634" i="4"/>
  <c r="CG2633" i="4"/>
  <c r="CF2633" i="4"/>
  <c r="CE2633" i="4"/>
  <c r="CG2632" i="4"/>
  <c r="CF2632" i="4"/>
  <c r="CE2632" i="4"/>
  <c r="CG2631" i="4"/>
  <c r="CF2631" i="4"/>
  <c r="CE2631" i="4"/>
  <c r="CG2630" i="4"/>
  <c r="CF2630" i="4"/>
  <c r="CE2630" i="4"/>
  <c r="CG2629" i="4"/>
  <c r="CF2629" i="4"/>
  <c r="CE2629" i="4"/>
  <c r="CG2628" i="4"/>
  <c r="CF2628" i="4"/>
  <c r="CE2628" i="4"/>
  <c r="CG2627" i="4"/>
  <c r="CF2627" i="4"/>
  <c r="CE2627" i="4"/>
  <c r="CG2626" i="4"/>
  <c r="CF2626" i="4"/>
  <c r="CE2626" i="4"/>
  <c r="CG2625" i="4"/>
  <c r="CF2625" i="4"/>
  <c r="CE2625" i="4"/>
  <c r="CG2624" i="4"/>
  <c r="CF2624" i="4"/>
  <c r="CE2624" i="4"/>
  <c r="CG2623" i="4"/>
  <c r="CF2623" i="4"/>
  <c r="CE2623" i="4"/>
  <c r="CG2622" i="4"/>
  <c r="CF2622" i="4"/>
  <c r="CE2622" i="4"/>
  <c r="CG2621" i="4"/>
  <c r="CF2621" i="4"/>
  <c r="CE2621" i="4"/>
  <c r="CG2620" i="4"/>
  <c r="CF2620" i="4"/>
  <c r="CE2620" i="4"/>
  <c r="CG2619" i="4"/>
  <c r="CF2619" i="4"/>
  <c r="CE2619" i="4"/>
  <c r="CG2618" i="4"/>
  <c r="CF2618" i="4"/>
  <c r="CE2618" i="4"/>
  <c r="CG2617" i="4"/>
  <c r="CF2617" i="4"/>
  <c r="CE2617" i="4"/>
  <c r="CG2616" i="4"/>
  <c r="CF2616" i="4"/>
  <c r="CE2616" i="4"/>
  <c r="CG2615" i="4"/>
  <c r="CF2615" i="4"/>
  <c r="CE2615" i="4"/>
  <c r="CG2614" i="4"/>
  <c r="CF2614" i="4"/>
  <c r="CE2614" i="4"/>
  <c r="CG2613" i="4"/>
  <c r="CF2613" i="4"/>
  <c r="CE2613" i="4"/>
  <c r="CG2612" i="4"/>
  <c r="CF2612" i="4"/>
  <c r="CE2612" i="4"/>
  <c r="CG2611" i="4"/>
  <c r="CF2611" i="4"/>
  <c r="CE2611" i="4"/>
  <c r="CG2610" i="4"/>
  <c r="CF2610" i="4"/>
  <c r="CE2610" i="4"/>
  <c r="CG2609" i="4"/>
  <c r="CF2609" i="4"/>
  <c r="CE2609" i="4"/>
  <c r="CG2608" i="4"/>
  <c r="CF2608" i="4"/>
  <c r="CE2608" i="4"/>
  <c r="CG2607" i="4"/>
  <c r="CF2607" i="4"/>
  <c r="CE2607" i="4"/>
  <c r="CG2606" i="4"/>
  <c r="CF2606" i="4"/>
  <c r="CE2606" i="4"/>
  <c r="CG2605" i="4"/>
  <c r="CF2605" i="4"/>
  <c r="CE2605" i="4"/>
  <c r="CG2604" i="4"/>
  <c r="CF2604" i="4"/>
  <c r="CE2604" i="4"/>
  <c r="CG2603" i="4"/>
  <c r="CF2603" i="4"/>
  <c r="CE2603" i="4"/>
  <c r="CG2602" i="4"/>
  <c r="CF2602" i="4"/>
  <c r="CE2602" i="4"/>
  <c r="CG2601" i="4"/>
  <c r="CF2601" i="4"/>
  <c r="CE2601" i="4"/>
  <c r="CG2600" i="4"/>
  <c r="CF2600" i="4"/>
  <c r="CE2600" i="4"/>
  <c r="CG2599" i="4"/>
  <c r="CF2599" i="4"/>
  <c r="CE2599" i="4"/>
  <c r="CG2598" i="4"/>
  <c r="CF2598" i="4"/>
  <c r="CE2598" i="4"/>
  <c r="CG2597" i="4"/>
  <c r="CF2597" i="4"/>
  <c r="CE2597" i="4"/>
  <c r="CG2596" i="4"/>
  <c r="CF2596" i="4"/>
  <c r="CE2596" i="4"/>
  <c r="CG2595" i="4"/>
  <c r="CF2595" i="4"/>
  <c r="CE2595" i="4"/>
  <c r="CG2594" i="4"/>
  <c r="CF2594" i="4"/>
  <c r="CE2594" i="4"/>
  <c r="CG2593" i="4"/>
  <c r="CF2593" i="4"/>
  <c r="CE2593" i="4"/>
  <c r="CG2592" i="4"/>
  <c r="CF2592" i="4"/>
  <c r="CE2592" i="4"/>
  <c r="CG2591" i="4"/>
  <c r="CF2591" i="4"/>
  <c r="CE2591" i="4"/>
  <c r="CG2590" i="4"/>
  <c r="CF2590" i="4"/>
  <c r="CE2590" i="4"/>
  <c r="CG2589" i="4"/>
  <c r="CF2589" i="4"/>
  <c r="CE2589" i="4"/>
  <c r="CG2588" i="4"/>
  <c r="CF2588" i="4"/>
  <c r="CE2588" i="4"/>
  <c r="CG2587" i="4"/>
  <c r="CF2587" i="4"/>
  <c r="CE2587" i="4"/>
  <c r="CG2586" i="4"/>
  <c r="CF2586" i="4"/>
  <c r="CE2586" i="4"/>
  <c r="CG2585" i="4"/>
  <c r="CF2585" i="4"/>
  <c r="CE2585" i="4"/>
  <c r="CG2584" i="4"/>
  <c r="CF2584" i="4"/>
  <c r="CE2584" i="4"/>
  <c r="CG2583" i="4"/>
  <c r="CF2583" i="4"/>
  <c r="CE2583" i="4"/>
  <c r="CG2582" i="4"/>
  <c r="CF2582" i="4"/>
  <c r="CE2582" i="4"/>
  <c r="CG2581" i="4"/>
  <c r="CF2581" i="4"/>
  <c r="CE2581" i="4"/>
  <c r="CG2580" i="4"/>
  <c r="CF2580" i="4"/>
  <c r="CE2580" i="4"/>
  <c r="CG2579" i="4"/>
  <c r="CF2579" i="4"/>
  <c r="CE2579" i="4"/>
  <c r="CG2578" i="4"/>
  <c r="CF2578" i="4"/>
  <c r="CE2578" i="4"/>
  <c r="CG2577" i="4"/>
  <c r="CF2577" i="4"/>
  <c r="CE2577" i="4"/>
  <c r="CG2576" i="4"/>
  <c r="CF2576" i="4"/>
  <c r="CE2576" i="4"/>
  <c r="CG2575" i="4"/>
  <c r="CF2575" i="4"/>
  <c r="CE2575" i="4"/>
  <c r="CG2574" i="4"/>
  <c r="CF2574" i="4"/>
  <c r="CE2574" i="4"/>
  <c r="CG2573" i="4"/>
  <c r="CF2573" i="4"/>
  <c r="CE2573" i="4"/>
  <c r="CG2572" i="4"/>
  <c r="CF2572" i="4"/>
  <c r="CE2572" i="4"/>
  <c r="CG2571" i="4"/>
  <c r="CF2571" i="4"/>
  <c r="CE2571" i="4"/>
  <c r="CG2570" i="4"/>
  <c r="CF2570" i="4"/>
  <c r="CE2570" i="4"/>
  <c r="CG2569" i="4"/>
  <c r="CF2569" i="4"/>
  <c r="CE2569" i="4"/>
  <c r="CG2568" i="4"/>
  <c r="CF2568" i="4"/>
  <c r="CE2568" i="4"/>
  <c r="CG2567" i="4"/>
  <c r="CF2567" i="4"/>
  <c r="CE2567" i="4"/>
  <c r="CG2566" i="4"/>
  <c r="CF2566" i="4"/>
  <c r="CE2566" i="4"/>
  <c r="CG2565" i="4"/>
  <c r="CF2565" i="4"/>
  <c r="CE2565" i="4"/>
  <c r="CG2564" i="4"/>
  <c r="CF2564" i="4"/>
  <c r="CE2564" i="4"/>
  <c r="CG2563" i="4"/>
  <c r="CF2563" i="4"/>
  <c r="CE2563" i="4"/>
  <c r="CG2562" i="4"/>
  <c r="CF2562" i="4"/>
  <c r="CE2562" i="4"/>
  <c r="CG2561" i="4"/>
  <c r="CF2561" i="4"/>
  <c r="CE2561" i="4"/>
  <c r="CG2560" i="4"/>
  <c r="CF2560" i="4"/>
  <c r="CE2560" i="4"/>
  <c r="CG2559" i="4"/>
  <c r="CF2559" i="4"/>
  <c r="CE2559" i="4"/>
  <c r="CG2558" i="4"/>
  <c r="CF2558" i="4"/>
  <c r="CE2558" i="4"/>
  <c r="CG2557" i="4"/>
  <c r="CF2557" i="4"/>
  <c r="CE2557" i="4"/>
  <c r="CG2556" i="4"/>
  <c r="CF2556" i="4"/>
  <c r="CE2556" i="4"/>
  <c r="CG2555" i="4"/>
  <c r="CF2555" i="4"/>
  <c r="CE2555" i="4"/>
  <c r="CG2554" i="4"/>
  <c r="CF2554" i="4"/>
  <c r="CE2554" i="4"/>
  <c r="CG2553" i="4"/>
  <c r="CF2553" i="4"/>
  <c r="CE2553" i="4"/>
  <c r="CG2552" i="4"/>
  <c r="CF2552" i="4"/>
  <c r="CE2552" i="4"/>
  <c r="CG2551" i="4"/>
  <c r="CF2551" i="4"/>
  <c r="CE2551" i="4"/>
  <c r="CG2550" i="4"/>
  <c r="CF2550" i="4"/>
  <c r="CE2550" i="4"/>
  <c r="CG2549" i="4"/>
  <c r="CF2549" i="4"/>
  <c r="CE2549" i="4"/>
  <c r="CG2548" i="4"/>
  <c r="CF2548" i="4"/>
  <c r="CE2548" i="4"/>
  <c r="CG2547" i="4"/>
  <c r="CF2547" i="4"/>
  <c r="CE2547" i="4"/>
  <c r="CG2546" i="4"/>
  <c r="CF2546" i="4"/>
  <c r="CE2546" i="4"/>
  <c r="CG2545" i="4"/>
  <c r="CF2545" i="4"/>
  <c r="CE2545" i="4"/>
  <c r="CG2544" i="4"/>
  <c r="CF2544" i="4"/>
  <c r="CE2544" i="4"/>
  <c r="CG2543" i="4"/>
  <c r="CF2543" i="4"/>
  <c r="CE2543" i="4"/>
  <c r="CG2542" i="4"/>
  <c r="CF2542" i="4"/>
  <c r="CE2542" i="4"/>
  <c r="CG2541" i="4"/>
  <c r="CF2541" i="4"/>
  <c r="CE2541" i="4"/>
  <c r="CG2540" i="4"/>
  <c r="CF2540" i="4"/>
  <c r="CE2540" i="4"/>
  <c r="CG2539" i="4"/>
  <c r="CF2539" i="4"/>
  <c r="CE2539" i="4"/>
  <c r="CG2538" i="4"/>
  <c r="CF2538" i="4"/>
  <c r="CE2538" i="4"/>
  <c r="CG2537" i="4"/>
  <c r="CF2537" i="4"/>
  <c r="CE2537" i="4"/>
  <c r="CG2536" i="4"/>
  <c r="CF2536" i="4"/>
  <c r="CE2536" i="4"/>
  <c r="CG2535" i="4"/>
  <c r="CF2535" i="4"/>
  <c r="CE2535" i="4"/>
  <c r="CG2534" i="4"/>
  <c r="CF2534" i="4"/>
  <c r="CE2534" i="4"/>
  <c r="CG2533" i="4"/>
  <c r="CF2533" i="4"/>
  <c r="CE2533" i="4"/>
  <c r="CG2532" i="4"/>
  <c r="CF2532" i="4"/>
  <c r="CE2532" i="4"/>
  <c r="CG2531" i="4"/>
  <c r="CF2531" i="4"/>
  <c r="CE2531" i="4"/>
  <c r="CG2530" i="4"/>
  <c r="CF2530" i="4"/>
  <c r="CE2530" i="4"/>
  <c r="CG2529" i="4"/>
  <c r="CF2529" i="4"/>
  <c r="CE2529" i="4"/>
  <c r="CG2528" i="4"/>
  <c r="CF2528" i="4"/>
  <c r="CE2528" i="4"/>
  <c r="CG2527" i="4"/>
  <c r="CF2527" i="4"/>
  <c r="CE2527" i="4"/>
  <c r="CG2526" i="4"/>
  <c r="CF2526" i="4"/>
  <c r="CE2526" i="4"/>
  <c r="CG2525" i="4"/>
  <c r="CF2525" i="4"/>
  <c r="CE2525" i="4"/>
  <c r="CG2524" i="4"/>
  <c r="CF2524" i="4"/>
  <c r="CE2524" i="4"/>
  <c r="CG2523" i="4"/>
  <c r="CF2523" i="4"/>
  <c r="CE2523" i="4"/>
  <c r="CG2522" i="4"/>
  <c r="CF2522" i="4"/>
  <c r="CE2522" i="4"/>
  <c r="CG2521" i="4"/>
  <c r="CF2521" i="4"/>
  <c r="CE2521" i="4"/>
  <c r="CG2520" i="4"/>
  <c r="CF2520" i="4"/>
  <c r="CE2520" i="4"/>
  <c r="CG2519" i="4"/>
  <c r="CF2519" i="4"/>
  <c r="CE2519" i="4"/>
  <c r="CG2518" i="4"/>
  <c r="CF2518" i="4"/>
  <c r="CE2518" i="4"/>
  <c r="CG2517" i="4"/>
  <c r="CF2517" i="4"/>
  <c r="CE2517" i="4"/>
  <c r="CG2516" i="4"/>
  <c r="CF2516" i="4"/>
  <c r="CE2516" i="4"/>
  <c r="CG2515" i="4"/>
  <c r="CF2515" i="4"/>
  <c r="CE2515" i="4"/>
  <c r="CG2514" i="4"/>
  <c r="CF2514" i="4"/>
  <c r="CE2514" i="4"/>
  <c r="CG2513" i="4"/>
  <c r="CF2513" i="4"/>
  <c r="CE2513" i="4"/>
  <c r="CG2512" i="4"/>
  <c r="CF2512" i="4"/>
  <c r="CE2512" i="4"/>
  <c r="CG2511" i="4"/>
  <c r="CF2511" i="4"/>
  <c r="CE2511" i="4"/>
  <c r="CG2510" i="4"/>
  <c r="CF2510" i="4"/>
  <c r="CE2510" i="4"/>
  <c r="CG2509" i="4"/>
  <c r="CF2509" i="4"/>
  <c r="CE2509" i="4"/>
  <c r="CG2508" i="4"/>
  <c r="CF2508" i="4"/>
  <c r="CE2508" i="4"/>
  <c r="CG2507" i="4"/>
  <c r="CF2507" i="4"/>
  <c r="CE2507" i="4"/>
  <c r="CG2506" i="4"/>
  <c r="CF2506" i="4"/>
  <c r="CE2506" i="4"/>
  <c r="CG2505" i="4"/>
  <c r="CF2505" i="4"/>
  <c r="CE2505" i="4"/>
  <c r="CG2504" i="4"/>
  <c r="CF2504" i="4"/>
  <c r="CE2504" i="4"/>
  <c r="CG2503" i="4"/>
  <c r="CF2503" i="4"/>
  <c r="CE2503" i="4"/>
  <c r="CG2502" i="4"/>
  <c r="CF2502" i="4"/>
  <c r="CE2502" i="4"/>
  <c r="CG2501" i="4"/>
  <c r="CF2501" i="4"/>
  <c r="CE2501" i="4"/>
  <c r="CG2500" i="4"/>
  <c r="CF2500" i="4"/>
  <c r="CE2500" i="4"/>
  <c r="CG2499" i="4"/>
  <c r="CF2499" i="4"/>
  <c r="CE2499" i="4"/>
  <c r="CG2498" i="4"/>
  <c r="CF2498" i="4"/>
  <c r="CE2498" i="4"/>
  <c r="CG2497" i="4"/>
  <c r="CF2497" i="4"/>
  <c r="CE2497" i="4"/>
  <c r="CG2496" i="4"/>
  <c r="CF2496" i="4"/>
  <c r="CE2496" i="4"/>
  <c r="CG2495" i="4"/>
  <c r="CF2495" i="4"/>
  <c r="CE2495" i="4"/>
  <c r="CG2494" i="4"/>
  <c r="CF2494" i="4"/>
  <c r="CE2494" i="4"/>
  <c r="CG2493" i="4"/>
  <c r="CF2493" i="4"/>
  <c r="CE2493" i="4"/>
  <c r="CG2492" i="4"/>
  <c r="CF2492" i="4"/>
  <c r="CE2492" i="4"/>
  <c r="CG2491" i="4"/>
  <c r="CF2491" i="4"/>
  <c r="CE2491" i="4"/>
  <c r="CG2490" i="4"/>
  <c r="CF2490" i="4"/>
  <c r="CE2490" i="4"/>
  <c r="CG2489" i="4"/>
  <c r="CF2489" i="4"/>
  <c r="CE2489" i="4"/>
  <c r="CG2488" i="4"/>
  <c r="CF2488" i="4"/>
  <c r="CE2488" i="4"/>
  <c r="CG2487" i="4"/>
  <c r="CF2487" i="4"/>
  <c r="CE2487" i="4"/>
  <c r="CG2486" i="4"/>
  <c r="CF2486" i="4"/>
  <c r="CE2486" i="4"/>
  <c r="CG2485" i="4"/>
  <c r="CF2485" i="4"/>
  <c r="CE2485" i="4"/>
  <c r="CG2484" i="4"/>
  <c r="CF2484" i="4"/>
  <c r="CE2484" i="4"/>
  <c r="CG2483" i="4"/>
  <c r="CF2483" i="4"/>
  <c r="CE2483" i="4"/>
  <c r="CG2482" i="4"/>
  <c r="CF2482" i="4"/>
  <c r="CE2482" i="4"/>
  <c r="CG2481" i="4"/>
  <c r="CF2481" i="4"/>
  <c r="CE2481" i="4"/>
  <c r="CG2480" i="4"/>
  <c r="CF2480" i="4"/>
  <c r="CE2480" i="4"/>
  <c r="CG2479" i="4"/>
  <c r="CF2479" i="4"/>
  <c r="CE2479" i="4"/>
  <c r="CG2478" i="4"/>
  <c r="CF2478" i="4"/>
  <c r="CE2478" i="4"/>
  <c r="CG2477" i="4"/>
  <c r="CF2477" i="4"/>
  <c r="CE2477" i="4"/>
  <c r="CG2476" i="4"/>
  <c r="CF2476" i="4"/>
  <c r="CE2476" i="4"/>
  <c r="CG2475" i="4"/>
  <c r="CF2475" i="4"/>
  <c r="CE2475" i="4"/>
  <c r="CG2474" i="4"/>
  <c r="CF2474" i="4"/>
  <c r="CE2474" i="4"/>
  <c r="CG2473" i="4"/>
  <c r="CF2473" i="4"/>
  <c r="CE2473" i="4"/>
  <c r="CG2472" i="4"/>
  <c r="CF2472" i="4"/>
  <c r="CE2472" i="4"/>
  <c r="CG2471" i="4"/>
  <c r="CF2471" i="4"/>
  <c r="CE2471" i="4"/>
  <c r="CG2470" i="4"/>
  <c r="CF2470" i="4"/>
  <c r="CE2470" i="4"/>
  <c r="CG2469" i="4"/>
  <c r="CF2469" i="4"/>
  <c r="CE2469" i="4"/>
  <c r="CG2468" i="4"/>
  <c r="CF2468" i="4"/>
  <c r="CE2468" i="4"/>
  <c r="CG2467" i="4"/>
  <c r="CF2467" i="4"/>
  <c r="CE2467" i="4"/>
  <c r="CG2466" i="4"/>
  <c r="CF2466" i="4"/>
  <c r="CE2466" i="4"/>
  <c r="CG2465" i="4"/>
  <c r="CF2465" i="4"/>
  <c r="CE2465" i="4"/>
  <c r="CG2464" i="4"/>
  <c r="CF2464" i="4"/>
  <c r="CE2464" i="4"/>
  <c r="CG2463" i="4"/>
  <c r="CF2463" i="4"/>
  <c r="CE2463" i="4"/>
  <c r="CG2462" i="4"/>
  <c r="CF2462" i="4"/>
  <c r="CE2462" i="4"/>
  <c r="CG2461" i="4"/>
  <c r="CF2461" i="4"/>
  <c r="CE2461" i="4"/>
  <c r="CG2460" i="4"/>
  <c r="CF2460" i="4"/>
  <c r="CE2460" i="4"/>
  <c r="CG2459" i="4"/>
  <c r="CF2459" i="4"/>
  <c r="CE2459" i="4"/>
  <c r="CG2458" i="4"/>
  <c r="CF2458" i="4"/>
  <c r="CE2458" i="4"/>
  <c r="CG2457" i="4"/>
  <c r="CF2457" i="4"/>
  <c r="CE2457" i="4"/>
  <c r="CG2456" i="4"/>
  <c r="CF2456" i="4"/>
  <c r="CE2456" i="4"/>
  <c r="CG2455" i="4"/>
  <c r="CF2455" i="4"/>
  <c r="CE2455" i="4"/>
  <c r="CG2454" i="4"/>
  <c r="CF2454" i="4"/>
  <c r="CE2454" i="4"/>
  <c r="CG2453" i="4"/>
  <c r="CF2453" i="4"/>
  <c r="CE2453" i="4"/>
  <c r="CG2452" i="4"/>
  <c r="CF2452" i="4"/>
  <c r="CE2452" i="4"/>
  <c r="CG2451" i="4"/>
  <c r="CF2451" i="4"/>
  <c r="CE2451" i="4"/>
  <c r="CG2450" i="4"/>
  <c r="CF2450" i="4"/>
  <c r="CE2450" i="4"/>
  <c r="CG2449" i="4"/>
  <c r="CF2449" i="4"/>
  <c r="CE2449" i="4"/>
  <c r="CG2448" i="4"/>
  <c r="CF2448" i="4"/>
  <c r="CE2448" i="4"/>
  <c r="CG2447" i="4"/>
  <c r="CF2447" i="4"/>
  <c r="CE2447" i="4"/>
  <c r="CG2446" i="4"/>
  <c r="CF2446" i="4"/>
  <c r="CE2446" i="4"/>
  <c r="CG2445" i="4"/>
  <c r="CF2445" i="4"/>
  <c r="CE2445" i="4"/>
  <c r="CG2444" i="4"/>
  <c r="CF2444" i="4"/>
  <c r="CE2444" i="4"/>
  <c r="CG2443" i="4"/>
  <c r="CF2443" i="4"/>
  <c r="CE2443" i="4"/>
  <c r="CG2442" i="4"/>
  <c r="CF2442" i="4"/>
  <c r="CE2442" i="4"/>
  <c r="CG2441" i="4"/>
  <c r="CF2441" i="4"/>
  <c r="CE2441" i="4"/>
  <c r="CG2440" i="4"/>
  <c r="CF2440" i="4"/>
  <c r="CE2440" i="4"/>
  <c r="CG2439" i="4"/>
  <c r="CF2439" i="4"/>
  <c r="CE2439" i="4"/>
  <c r="CG2438" i="4"/>
  <c r="CF2438" i="4"/>
  <c r="CE2438" i="4"/>
  <c r="CG2437" i="4"/>
  <c r="CF2437" i="4"/>
  <c r="CE2437" i="4"/>
  <c r="CG2436" i="4"/>
  <c r="CF2436" i="4"/>
  <c r="CE2436" i="4"/>
  <c r="CG2435" i="4"/>
  <c r="CF2435" i="4"/>
  <c r="CE2435" i="4"/>
  <c r="CG2434" i="4"/>
  <c r="CF2434" i="4"/>
  <c r="CE2434" i="4"/>
  <c r="CG2433" i="4"/>
  <c r="CF2433" i="4"/>
  <c r="CE2433" i="4"/>
  <c r="CG2432" i="4"/>
  <c r="CF2432" i="4"/>
  <c r="CE2432" i="4"/>
  <c r="CG2431" i="4"/>
  <c r="CF2431" i="4"/>
  <c r="CE2431" i="4"/>
  <c r="CG2430" i="4"/>
  <c r="CF2430" i="4"/>
  <c r="CE2430" i="4"/>
  <c r="CG2429" i="4"/>
  <c r="CF2429" i="4"/>
  <c r="CE2429" i="4"/>
  <c r="CG2428" i="4"/>
  <c r="CF2428" i="4"/>
  <c r="CE2428" i="4"/>
  <c r="CG2427" i="4"/>
  <c r="CF2427" i="4"/>
  <c r="CE2427" i="4"/>
  <c r="CG2426" i="4"/>
  <c r="CF2426" i="4"/>
  <c r="CE2426" i="4"/>
  <c r="CG2425" i="4"/>
  <c r="CF2425" i="4"/>
  <c r="CE2425" i="4"/>
  <c r="CG2424" i="4"/>
  <c r="CF2424" i="4"/>
  <c r="CE2424" i="4"/>
  <c r="CG2423" i="4"/>
  <c r="CF2423" i="4"/>
  <c r="CE2423" i="4"/>
  <c r="CG2422" i="4"/>
  <c r="CF2422" i="4"/>
  <c r="CE2422" i="4"/>
  <c r="CG2421" i="4"/>
  <c r="CF2421" i="4"/>
  <c r="CE2421" i="4"/>
  <c r="CG2420" i="4"/>
  <c r="CF2420" i="4"/>
  <c r="CE2420" i="4"/>
  <c r="CG2419" i="4"/>
  <c r="CF2419" i="4"/>
  <c r="CE2419" i="4"/>
  <c r="CG2418" i="4"/>
  <c r="CF2418" i="4"/>
  <c r="CE2418" i="4"/>
  <c r="CG2417" i="4"/>
  <c r="CF2417" i="4"/>
  <c r="CE2417" i="4"/>
  <c r="CG2416" i="4"/>
  <c r="CF2416" i="4"/>
  <c r="CE2416" i="4"/>
  <c r="CG2415" i="4"/>
  <c r="CF2415" i="4"/>
  <c r="CE2415" i="4"/>
  <c r="CG2414" i="4"/>
  <c r="CF2414" i="4"/>
  <c r="CE2414" i="4"/>
  <c r="CG2413" i="4"/>
  <c r="CF2413" i="4"/>
  <c r="CE2413" i="4"/>
  <c r="CG2412" i="4"/>
  <c r="CF2412" i="4"/>
  <c r="CE2412" i="4"/>
  <c r="CG2411" i="4"/>
  <c r="CF2411" i="4"/>
  <c r="CE2411" i="4"/>
  <c r="CG2410" i="4"/>
  <c r="CF2410" i="4"/>
  <c r="CE2410" i="4"/>
  <c r="CG2409" i="4"/>
  <c r="CF2409" i="4"/>
  <c r="CE2409" i="4"/>
  <c r="CG2408" i="4"/>
  <c r="CF2408" i="4"/>
  <c r="CE2408" i="4"/>
  <c r="CG2407" i="4"/>
  <c r="CF2407" i="4"/>
  <c r="CE2407" i="4"/>
  <c r="CG2406" i="4"/>
  <c r="CF2406" i="4"/>
  <c r="CE2406" i="4"/>
  <c r="CG2405" i="4"/>
  <c r="CF2405" i="4"/>
  <c r="CE2405" i="4"/>
  <c r="CG2404" i="4"/>
  <c r="CF2404" i="4"/>
  <c r="CE2404" i="4"/>
  <c r="CG2403" i="4"/>
  <c r="CF2403" i="4"/>
  <c r="CE2403" i="4"/>
  <c r="CG2402" i="4"/>
  <c r="CF2402" i="4"/>
  <c r="CE2402" i="4"/>
  <c r="CG2401" i="4"/>
  <c r="CF2401" i="4"/>
  <c r="CE2401" i="4"/>
  <c r="CG2400" i="4"/>
  <c r="CF2400" i="4"/>
  <c r="CE2400" i="4"/>
  <c r="CG2399" i="4"/>
  <c r="CF2399" i="4"/>
  <c r="CE2399" i="4"/>
  <c r="CG2398" i="4"/>
  <c r="CF2398" i="4"/>
  <c r="CE2398" i="4"/>
  <c r="CG2397" i="4"/>
  <c r="CF2397" i="4"/>
  <c r="CE2397" i="4"/>
  <c r="CG2396" i="4"/>
  <c r="CF2396" i="4"/>
  <c r="CE2396" i="4"/>
  <c r="CG2395" i="4"/>
  <c r="CF2395" i="4"/>
  <c r="CE2395" i="4"/>
  <c r="CG2394" i="4"/>
  <c r="CF2394" i="4"/>
  <c r="CE2394" i="4"/>
  <c r="CG2393" i="4"/>
  <c r="CF2393" i="4"/>
  <c r="CE2393" i="4"/>
  <c r="CG2392" i="4"/>
  <c r="CF2392" i="4"/>
  <c r="CE2392" i="4"/>
  <c r="CG2391" i="4"/>
  <c r="CF2391" i="4"/>
  <c r="CE2391" i="4"/>
  <c r="CG2390" i="4"/>
  <c r="CF2390" i="4"/>
  <c r="CE2390" i="4"/>
  <c r="CG2389" i="4"/>
  <c r="CF2389" i="4"/>
  <c r="CE2389" i="4"/>
  <c r="CG2388" i="4"/>
  <c r="CF2388" i="4"/>
  <c r="CE2388" i="4"/>
  <c r="CG2387" i="4"/>
  <c r="CF2387" i="4"/>
  <c r="CE2387" i="4"/>
  <c r="CG2386" i="4"/>
  <c r="CF2386" i="4"/>
  <c r="CE2386" i="4"/>
  <c r="CG2385" i="4"/>
  <c r="CF2385" i="4"/>
  <c r="CE2385" i="4"/>
  <c r="CG2384" i="4"/>
  <c r="CF2384" i="4"/>
  <c r="CE2384" i="4"/>
  <c r="CG2383" i="4"/>
  <c r="CF2383" i="4"/>
  <c r="CE2383" i="4"/>
  <c r="CG2382" i="4"/>
  <c r="CF2382" i="4"/>
  <c r="CE2382" i="4"/>
  <c r="CG2381" i="4"/>
  <c r="CF2381" i="4"/>
  <c r="CE2381" i="4"/>
  <c r="CG2380" i="4"/>
  <c r="CF2380" i="4"/>
  <c r="CE2380" i="4"/>
  <c r="CG2379" i="4"/>
  <c r="CF2379" i="4"/>
  <c r="CE2379" i="4"/>
  <c r="CG2378" i="4"/>
  <c r="CF2378" i="4"/>
  <c r="CE2378" i="4"/>
  <c r="CG2377" i="4"/>
  <c r="CF2377" i="4"/>
  <c r="CE2377" i="4"/>
  <c r="CG2376" i="4"/>
  <c r="CF2376" i="4"/>
  <c r="CE2376" i="4"/>
  <c r="CG2375" i="4"/>
  <c r="CF2375" i="4"/>
  <c r="CE2375" i="4"/>
  <c r="CG2374" i="4"/>
  <c r="CF2374" i="4"/>
  <c r="CE2374" i="4"/>
  <c r="CG2373" i="4"/>
  <c r="CF2373" i="4"/>
  <c r="CE2373" i="4"/>
  <c r="CG2372" i="4"/>
  <c r="CF2372" i="4"/>
  <c r="CE2372" i="4"/>
  <c r="CG2371" i="4"/>
  <c r="CF2371" i="4"/>
  <c r="CE2371" i="4"/>
  <c r="CG2370" i="4"/>
  <c r="CF2370" i="4"/>
  <c r="CE2370" i="4"/>
  <c r="CG2369" i="4"/>
  <c r="CF2369" i="4"/>
  <c r="CE2369" i="4"/>
  <c r="CG2368" i="4"/>
  <c r="CF2368" i="4"/>
  <c r="CE2368" i="4"/>
  <c r="CG2367" i="4"/>
  <c r="CF2367" i="4"/>
  <c r="CE2367" i="4"/>
  <c r="CG2366" i="4"/>
  <c r="CF2366" i="4"/>
  <c r="CE2366" i="4"/>
  <c r="CG2365" i="4"/>
  <c r="CF2365" i="4"/>
  <c r="CE2365" i="4"/>
  <c r="CG2364" i="4"/>
  <c r="CF2364" i="4"/>
  <c r="CE2364" i="4"/>
  <c r="CG2363" i="4"/>
  <c r="CF2363" i="4"/>
  <c r="CE2363" i="4"/>
  <c r="CG2362" i="4"/>
  <c r="CF2362" i="4"/>
  <c r="CE2362" i="4"/>
  <c r="CG2361" i="4"/>
  <c r="CF2361" i="4"/>
  <c r="CE2361" i="4"/>
  <c r="CG2360" i="4"/>
  <c r="CF2360" i="4"/>
  <c r="CE2360" i="4"/>
  <c r="CG2359" i="4"/>
  <c r="CF2359" i="4"/>
  <c r="CE2359" i="4"/>
  <c r="CG2358" i="4"/>
  <c r="CF2358" i="4"/>
  <c r="CE2358" i="4"/>
  <c r="CG2357" i="4"/>
  <c r="CF2357" i="4"/>
  <c r="CE2357" i="4"/>
  <c r="CG2356" i="4"/>
  <c r="CF2356" i="4"/>
  <c r="CE2356" i="4"/>
  <c r="CG2355" i="4"/>
  <c r="CF2355" i="4"/>
  <c r="CE2355" i="4"/>
  <c r="CG2354" i="4"/>
  <c r="CF2354" i="4"/>
  <c r="CE2354" i="4"/>
  <c r="CG2353" i="4"/>
  <c r="CF2353" i="4"/>
  <c r="CE2353" i="4"/>
  <c r="CG2352" i="4"/>
  <c r="CF2352" i="4"/>
  <c r="CE2352" i="4"/>
  <c r="CG2351" i="4"/>
  <c r="CF2351" i="4"/>
  <c r="CE2351" i="4"/>
  <c r="CG2350" i="4"/>
  <c r="CF2350" i="4"/>
  <c r="CE2350" i="4"/>
  <c r="CG2349" i="4"/>
  <c r="CF2349" i="4"/>
  <c r="CE2349" i="4"/>
  <c r="CG2348" i="4"/>
  <c r="CF2348" i="4"/>
  <c r="CE2348" i="4"/>
  <c r="CG2347" i="4"/>
  <c r="CF2347" i="4"/>
  <c r="CE2347" i="4"/>
  <c r="CG2346" i="4"/>
  <c r="CF2346" i="4"/>
  <c r="CE2346" i="4"/>
  <c r="CG2345" i="4"/>
  <c r="CF2345" i="4"/>
  <c r="CE2345" i="4"/>
  <c r="CG2344" i="4"/>
  <c r="CF2344" i="4"/>
  <c r="CE2344" i="4"/>
  <c r="CG2343" i="4"/>
  <c r="CF2343" i="4"/>
  <c r="CE2343" i="4"/>
  <c r="CG2342" i="4"/>
  <c r="CF2342" i="4"/>
  <c r="CE2342" i="4"/>
  <c r="CG2341" i="4"/>
  <c r="CF2341" i="4"/>
  <c r="CE2341" i="4"/>
  <c r="CG2340" i="4"/>
  <c r="CF2340" i="4"/>
  <c r="CE2340" i="4"/>
  <c r="CG2339" i="4"/>
  <c r="CF2339" i="4"/>
  <c r="CE2339" i="4"/>
  <c r="CG2338" i="4"/>
  <c r="CF2338" i="4"/>
  <c r="CE2338" i="4"/>
  <c r="CG2337" i="4"/>
  <c r="CF2337" i="4"/>
  <c r="CE2337" i="4"/>
  <c r="CG2336" i="4"/>
  <c r="CF2336" i="4"/>
  <c r="CE2336" i="4"/>
  <c r="CG2335" i="4"/>
  <c r="CF2335" i="4"/>
  <c r="CE2335" i="4"/>
  <c r="CG2334" i="4"/>
  <c r="CF2334" i="4"/>
  <c r="CE2334" i="4"/>
  <c r="CG2333" i="4"/>
  <c r="CF2333" i="4"/>
  <c r="CE2333" i="4"/>
  <c r="CG2332" i="4"/>
  <c r="CF2332" i="4"/>
  <c r="CE2332" i="4"/>
  <c r="CG2331" i="4"/>
  <c r="CF2331" i="4"/>
  <c r="CE2331" i="4"/>
  <c r="CG2330" i="4"/>
  <c r="CF2330" i="4"/>
  <c r="CE2330" i="4"/>
  <c r="CG2329" i="4"/>
  <c r="CF2329" i="4"/>
  <c r="CE2329" i="4"/>
  <c r="CG2328" i="4"/>
  <c r="CF2328" i="4"/>
  <c r="CE2328" i="4"/>
  <c r="CG2327" i="4"/>
  <c r="CF2327" i="4"/>
  <c r="CE2327" i="4"/>
  <c r="CG2326" i="4"/>
  <c r="CF2326" i="4"/>
  <c r="CE2326" i="4"/>
  <c r="CG2325" i="4"/>
  <c r="CF2325" i="4"/>
  <c r="CE2325" i="4"/>
  <c r="CG2324" i="4"/>
  <c r="CF2324" i="4"/>
  <c r="CE2324" i="4"/>
  <c r="CG2323" i="4"/>
  <c r="CF2323" i="4"/>
  <c r="CE2323" i="4"/>
  <c r="CG2322" i="4"/>
  <c r="CF2322" i="4"/>
  <c r="CE2322" i="4"/>
  <c r="CG2321" i="4"/>
  <c r="CF2321" i="4"/>
  <c r="CE2321" i="4"/>
  <c r="CG2320" i="4"/>
  <c r="CF2320" i="4"/>
  <c r="CE2320" i="4"/>
  <c r="CG2319" i="4"/>
  <c r="CF2319" i="4"/>
  <c r="CE2319" i="4"/>
  <c r="CG2318" i="4"/>
  <c r="CF2318" i="4"/>
  <c r="CE2318" i="4"/>
  <c r="CG2317" i="4"/>
  <c r="CF2317" i="4"/>
  <c r="CE2317" i="4"/>
  <c r="CG2316" i="4"/>
  <c r="CF2316" i="4"/>
  <c r="CE2316" i="4"/>
  <c r="CG2315" i="4"/>
  <c r="CF2315" i="4"/>
  <c r="CE2315" i="4"/>
  <c r="CG2314" i="4"/>
  <c r="CF2314" i="4"/>
  <c r="CE2314" i="4"/>
  <c r="CG2313" i="4"/>
  <c r="CF2313" i="4"/>
  <c r="CE2313" i="4"/>
  <c r="CG2312" i="4"/>
  <c r="CF2312" i="4"/>
  <c r="CE2312" i="4"/>
  <c r="CG2311" i="4"/>
  <c r="CF2311" i="4"/>
  <c r="CE2311" i="4"/>
  <c r="CG2310" i="4"/>
  <c r="CF2310" i="4"/>
  <c r="CE2310" i="4"/>
  <c r="CG2309" i="4"/>
  <c r="CF2309" i="4"/>
  <c r="CE2309" i="4"/>
  <c r="CG2308" i="4"/>
  <c r="CF2308" i="4"/>
  <c r="CE2308" i="4"/>
  <c r="CG2307" i="4"/>
  <c r="CF2307" i="4"/>
  <c r="CE2307" i="4"/>
  <c r="CG2306" i="4"/>
  <c r="CF2306" i="4"/>
  <c r="CE2306" i="4"/>
  <c r="CG2305" i="4"/>
  <c r="CF2305" i="4"/>
  <c r="CE2305" i="4"/>
  <c r="CG2304" i="4"/>
  <c r="CF2304" i="4"/>
  <c r="CE2304" i="4"/>
  <c r="CG2303" i="4"/>
  <c r="CF2303" i="4"/>
  <c r="CE2303" i="4"/>
  <c r="CG2302" i="4"/>
  <c r="CF2302" i="4"/>
  <c r="CE2302" i="4"/>
  <c r="CG2301" i="4"/>
  <c r="CF2301" i="4"/>
  <c r="CE2301" i="4"/>
  <c r="CG2300" i="4"/>
  <c r="CF2300" i="4"/>
  <c r="CE2300" i="4"/>
  <c r="CG2299" i="4"/>
  <c r="CF2299" i="4"/>
  <c r="CE2299" i="4"/>
  <c r="CG2298" i="4"/>
  <c r="CF2298" i="4"/>
  <c r="CE2298" i="4"/>
  <c r="CG2297" i="4"/>
  <c r="CF2297" i="4"/>
  <c r="CE2297" i="4"/>
  <c r="CG2296" i="4"/>
  <c r="CF2296" i="4"/>
  <c r="CE2296" i="4"/>
  <c r="CG2295" i="4"/>
  <c r="CF2295" i="4"/>
  <c r="CE2295" i="4"/>
  <c r="CG2294" i="4"/>
  <c r="CF2294" i="4"/>
  <c r="CE2294" i="4"/>
  <c r="CG2293" i="4"/>
  <c r="CF2293" i="4"/>
  <c r="CE2293" i="4"/>
  <c r="CG2292" i="4"/>
  <c r="CF2292" i="4"/>
  <c r="CE2292" i="4"/>
  <c r="CG2291" i="4"/>
  <c r="CF2291" i="4"/>
  <c r="CE2291" i="4"/>
  <c r="CG2290" i="4"/>
  <c r="CF2290" i="4"/>
  <c r="CE2290" i="4"/>
  <c r="CG2289" i="4"/>
  <c r="CF2289" i="4"/>
  <c r="CE2289" i="4"/>
  <c r="CG2288" i="4"/>
  <c r="CF2288" i="4"/>
  <c r="CE2288" i="4"/>
  <c r="CG2287" i="4"/>
  <c r="CF2287" i="4"/>
  <c r="CE2287" i="4"/>
  <c r="CG2286" i="4"/>
  <c r="CF2286" i="4"/>
  <c r="CE2286" i="4"/>
  <c r="CG2285" i="4"/>
  <c r="CF2285" i="4"/>
  <c r="CE2285" i="4"/>
  <c r="CG2284" i="4"/>
  <c r="CF2284" i="4"/>
  <c r="CE2284" i="4"/>
  <c r="CG2283" i="4"/>
  <c r="CF2283" i="4"/>
  <c r="CE2283" i="4"/>
  <c r="CG2282" i="4"/>
  <c r="CF2282" i="4"/>
  <c r="CE2282" i="4"/>
  <c r="CG2281" i="4"/>
  <c r="CF2281" i="4"/>
  <c r="CE2281" i="4"/>
  <c r="CG2280" i="4"/>
  <c r="CF2280" i="4"/>
  <c r="CE2280" i="4"/>
  <c r="CG2279" i="4"/>
  <c r="CF2279" i="4"/>
  <c r="CE2279" i="4"/>
  <c r="CG2278" i="4"/>
  <c r="CF2278" i="4"/>
  <c r="CE2278" i="4"/>
  <c r="CG2277" i="4"/>
  <c r="CF2277" i="4"/>
  <c r="CE2277" i="4"/>
  <c r="CG2276" i="4"/>
  <c r="CF2276" i="4"/>
  <c r="CE2276" i="4"/>
  <c r="CG2275" i="4"/>
  <c r="CF2275" i="4"/>
  <c r="CE2275" i="4"/>
  <c r="CG2274" i="4"/>
  <c r="CF2274" i="4"/>
  <c r="CE2274" i="4"/>
  <c r="CG2273" i="4"/>
  <c r="CF2273" i="4"/>
  <c r="CE2273" i="4"/>
  <c r="CG2272" i="4"/>
  <c r="CF2272" i="4"/>
  <c r="CE2272" i="4"/>
  <c r="CG2271" i="4"/>
  <c r="CF2271" i="4"/>
  <c r="CE2271" i="4"/>
  <c r="CG2270" i="4"/>
  <c r="CF2270" i="4"/>
  <c r="CE2270" i="4"/>
  <c r="CG2269" i="4"/>
  <c r="CF2269" i="4"/>
  <c r="CE2269" i="4"/>
  <c r="CG2268" i="4"/>
  <c r="CF2268" i="4"/>
  <c r="CE2268" i="4"/>
  <c r="CG2267" i="4"/>
  <c r="CF2267" i="4"/>
  <c r="CE2267" i="4"/>
  <c r="CG2266" i="4"/>
  <c r="CF2266" i="4"/>
  <c r="CE2266" i="4"/>
  <c r="CG2265" i="4"/>
  <c r="CF2265" i="4"/>
  <c r="CE2265" i="4"/>
  <c r="CG2264" i="4"/>
  <c r="CF2264" i="4"/>
  <c r="CE2264" i="4"/>
  <c r="CG2263" i="4"/>
  <c r="CF2263" i="4"/>
  <c r="CE2263" i="4"/>
  <c r="CG2262" i="4"/>
  <c r="CF2262" i="4"/>
  <c r="CE2262" i="4"/>
  <c r="CG2261" i="4"/>
  <c r="CF2261" i="4"/>
  <c r="CE2261" i="4"/>
  <c r="CG2260" i="4"/>
  <c r="CF2260" i="4"/>
  <c r="CE2260" i="4"/>
  <c r="CG2259" i="4"/>
  <c r="CF2259" i="4"/>
  <c r="CE2259" i="4"/>
  <c r="CG2258" i="4"/>
  <c r="CF2258" i="4"/>
  <c r="CE2258" i="4"/>
  <c r="CG2257" i="4"/>
  <c r="CF2257" i="4"/>
  <c r="CE2257" i="4"/>
  <c r="CG2256" i="4"/>
  <c r="CF2256" i="4"/>
  <c r="CE2256" i="4"/>
  <c r="CG2255" i="4"/>
  <c r="CF2255" i="4"/>
  <c r="CE2255" i="4"/>
  <c r="CG2254" i="4"/>
  <c r="CF2254" i="4"/>
  <c r="CE2254" i="4"/>
  <c r="CG2253" i="4"/>
  <c r="CF2253" i="4"/>
  <c r="CE2253" i="4"/>
  <c r="CG2252" i="4"/>
  <c r="CF2252" i="4"/>
  <c r="CE2252" i="4"/>
  <c r="CG2251" i="4"/>
  <c r="CF2251" i="4"/>
  <c r="CE2251" i="4"/>
  <c r="CG2250" i="4"/>
  <c r="CF2250" i="4"/>
  <c r="CE2250" i="4"/>
  <c r="CG2249" i="4"/>
  <c r="CF2249" i="4"/>
  <c r="CE2249" i="4"/>
  <c r="CG2248" i="4"/>
  <c r="CF2248" i="4"/>
  <c r="CE2248" i="4"/>
  <c r="CG2247" i="4"/>
  <c r="CF2247" i="4"/>
  <c r="CE2247" i="4"/>
  <c r="CG2246" i="4"/>
  <c r="CF2246" i="4"/>
  <c r="CE2246" i="4"/>
  <c r="CG2245" i="4"/>
  <c r="CF2245" i="4"/>
  <c r="CE2245" i="4"/>
  <c r="CG2244" i="4"/>
  <c r="CF2244" i="4"/>
  <c r="CE2244" i="4"/>
  <c r="CG2243" i="4"/>
  <c r="CF2243" i="4"/>
  <c r="CE2243" i="4"/>
  <c r="CG2242" i="4"/>
  <c r="CF2242" i="4"/>
  <c r="CE2242" i="4"/>
  <c r="CG2241" i="4"/>
  <c r="CF2241" i="4"/>
  <c r="CE2241" i="4"/>
  <c r="CG2240" i="4"/>
  <c r="CF2240" i="4"/>
  <c r="CE2240" i="4"/>
  <c r="CG2239" i="4"/>
  <c r="CF2239" i="4"/>
  <c r="CE2239" i="4"/>
  <c r="CG2238" i="4"/>
  <c r="CF2238" i="4"/>
  <c r="CE2238" i="4"/>
  <c r="CG2237" i="4"/>
  <c r="CF2237" i="4"/>
  <c r="CE2237" i="4"/>
  <c r="CG2236" i="4"/>
  <c r="CF2236" i="4"/>
  <c r="CE2236" i="4"/>
  <c r="CG2235" i="4"/>
  <c r="CF2235" i="4"/>
  <c r="CE2235" i="4"/>
  <c r="CG2234" i="4"/>
  <c r="CF2234" i="4"/>
  <c r="CE2234" i="4"/>
  <c r="CG2233" i="4"/>
  <c r="CF2233" i="4"/>
  <c r="CE2233" i="4"/>
  <c r="CG2232" i="4"/>
  <c r="CF2232" i="4"/>
  <c r="CE2232" i="4"/>
  <c r="CG2231" i="4"/>
  <c r="CF2231" i="4"/>
  <c r="CE2231" i="4"/>
  <c r="CG2230" i="4"/>
  <c r="CF2230" i="4"/>
  <c r="CE2230" i="4"/>
  <c r="CG2229" i="4"/>
  <c r="CF2229" i="4"/>
  <c r="CE2229" i="4"/>
  <c r="CG2228" i="4"/>
  <c r="CF2228" i="4"/>
  <c r="CE2228" i="4"/>
  <c r="CG2227" i="4"/>
  <c r="CF2227" i="4"/>
  <c r="CE2227" i="4"/>
  <c r="CG2226" i="4"/>
  <c r="CF2226" i="4"/>
  <c r="CE2226" i="4"/>
  <c r="CG2225" i="4"/>
  <c r="CF2225" i="4"/>
  <c r="CE2225" i="4"/>
  <c r="CG2224" i="4"/>
  <c r="CF2224" i="4"/>
  <c r="CE2224" i="4"/>
  <c r="CG2223" i="4"/>
  <c r="CF2223" i="4"/>
  <c r="CE2223" i="4"/>
  <c r="CG2222" i="4"/>
  <c r="CF2222" i="4"/>
  <c r="CE2222" i="4"/>
  <c r="CG2221" i="4"/>
  <c r="CF2221" i="4"/>
  <c r="CE2221" i="4"/>
  <c r="CG2220" i="4"/>
  <c r="CF2220" i="4"/>
  <c r="CE2220" i="4"/>
  <c r="CG2219" i="4"/>
  <c r="CF2219" i="4"/>
  <c r="CE2219" i="4"/>
  <c r="CG2218" i="4"/>
  <c r="CF2218" i="4"/>
  <c r="CE2218" i="4"/>
  <c r="CG2217" i="4"/>
  <c r="CF2217" i="4"/>
  <c r="CE2217" i="4"/>
  <c r="CG2216" i="4"/>
  <c r="CF2216" i="4"/>
  <c r="CE2216" i="4"/>
  <c r="CG2215" i="4"/>
  <c r="CF2215" i="4"/>
  <c r="CE2215" i="4"/>
  <c r="CG2214" i="4"/>
  <c r="CF2214" i="4"/>
  <c r="CE2214" i="4"/>
  <c r="CG2213" i="4"/>
  <c r="CF2213" i="4"/>
  <c r="CE2213" i="4"/>
  <c r="CG2212" i="4"/>
  <c r="CF2212" i="4"/>
  <c r="CE2212" i="4"/>
  <c r="CG2211" i="4"/>
  <c r="CF2211" i="4"/>
  <c r="CE2211" i="4"/>
  <c r="CG2210" i="4"/>
  <c r="CF2210" i="4"/>
  <c r="CE2210" i="4"/>
  <c r="CG2209" i="4"/>
  <c r="CF2209" i="4"/>
  <c r="CE2209" i="4"/>
  <c r="CG2208" i="4"/>
  <c r="CF2208" i="4"/>
  <c r="CE2208" i="4"/>
  <c r="CG2207" i="4"/>
  <c r="CF2207" i="4"/>
  <c r="CE2207" i="4"/>
  <c r="CG2206" i="4"/>
  <c r="CF2206" i="4"/>
  <c r="CE2206" i="4"/>
  <c r="CG2205" i="4"/>
  <c r="CF2205" i="4"/>
  <c r="CE2205" i="4"/>
  <c r="CG2204" i="4"/>
  <c r="CF2204" i="4"/>
  <c r="CE2204" i="4"/>
  <c r="CG2203" i="4"/>
  <c r="CF2203" i="4"/>
  <c r="CE2203" i="4"/>
  <c r="CG2202" i="4"/>
  <c r="CF2202" i="4"/>
  <c r="CE2202" i="4"/>
  <c r="CG2201" i="4"/>
  <c r="CF2201" i="4"/>
  <c r="CE2201" i="4"/>
  <c r="CG2200" i="4"/>
  <c r="CF2200" i="4"/>
  <c r="CE2200" i="4"/>
  <c r="CG2199" i="4"/>
  <c r="CF2199" i="4"/>
  <c r="CE2199" i="4"/>
  <c r="CG2198" i="4"/>
  <c r="CF2198" i="4"/>
  <c r="CE2198" i="4"/>
  <c r="CG2197" i="4"/>
  <c r="CF2197" i="4"/>
  <c r="CE2197" i="4"/>
  <c r="CG2196" i="4"/>
  <c r="CF2196" i="4"/>
  <c r="CE2196" i="4"/>
  <c r="CG2195" i="4"/>
  <c r="CF2195" i="4"/>
  <c r="CE2195" i="4"/>
  <c r="CG2194" i="4"/>
  <c r="CF2194" i="4"/>
  <c r="CE2194" i="4"/>
  <c r="CG2193" i="4"/>
  <c r="CF2193" i="4"/>
  <c r="CE2193" i="4"/>
  <c r="CG2192" i="4"/>
  <c r="CF2192" i="4"/>
  <c r="CE2192" i="4"/>
  <c r="CG2191" i="4"/>
  <c r="CF2191" i="4"/>
  <c r="CE2191" i="4"/>
  <c r="CG2190" i="4"/>
  <c r="CF2190" i="4"/>
  <c r="CE2190" i="4"/>
  <c r="CG2189" i="4"/>
  <c r="CF2189" i="4"/>
  <c r="CE2189" i="4"/>
  <c r="CG2188" i="4"/>
  <c r="CF2188" i="4"/>
  <c r="CE2188" i="4"/>
  <c r="CG2187" i="4"/>
  <c r="CF2187" i="4"/>
  <c r="CE2187" i="4"/>
  <c r="CG2186" i="4"/>
  <c r="CF2186" i="4"/>
  <c r="CE2186" i="4"/>
  <c r="CG2185" i="4"/>
  <c r="CF2185" i="4"/>
  <c r="CE2185" i="4"/>
  <c r="CG2184" i="4"/>
  <c r="CF2184" i="4"/>
  <c r="CE2184" i="4"/>
  <c r="CG2183" i="4"/>
  <c r="CF2183" i="4"/>
  <c r="CE2183" i="4"/>
  <c r="CG2182" i="4"/>
  <c r="CF2182" i="4"/>
  <c r="CE2182" i="4"/>
  <c r="CG2181" i="4"/>
  <c r="CF2181" i="4"/>
  <c r="CE2181" i="4"/>
  <c r="CG2180" i="4"/>
  <c r="CF2180" i="4"/>
  <c r="CE2180" i="4"/>
  <c r="CG2179" i="4"/>
  <c r="CF2179" i="4"/>
  <c r="CE2179" i="4"/>
  <c r="CG2178" i="4"/>
  <c r="CF2178" i="4"/>
  <c r="CE2178" i="4"/>
  <c r="CG2177" i="4"/>
  <c r="CF2177" i="4"/>
  <c r="CE2177" i="4"/>
  <c r="CG2176" i="4"/>
  <c r="CF2176" i="4"/>
  <c r="CE2176" i="4"/>
  <c r="CG2175" i="4"/>
  <c r="CF2175" i="4"/>
  <c r="CE2175" i="4"/>
  <c r="CG2174" i="4"/>
  <c r="CF2174" i="4"/>
  <c r="CE2174" i="4"/>
  <c r="CG2173" i="4"/>
  <c r="CF2173" i="4"/>
  <c r="CE2173" i="4"/>
  <c r="CG2172" i="4"/>
  <c r="CF2172" i="4"/>
  <c r="CE2172" i="4"/>
  <c r="CG2171" i="4"/>
  <c r="CF2171" i="4"/>
  <c r="CE2171" i="4"/>
  <c r="CG2170" i="4"/>
  <c r="CF2170" i="4"/>
  <c r="CE2170" i="4"/>
  <c r="CG2169" i="4"/>
  <c r="CF2169" i="4"/>
  <c r="CE2169" i="4"/>
  <c r="CG2168" i="4"/>
  <c r="CF2168" i="4"/>
  <c r="CE2168" i="4"/>
  <c r="CG2167" i="4"/>
  <c r="CF2167" i="4"/>
  <c r="CE2167" i="4"/>
  <c r="CG2166" i="4"/>
  <c r="CF2166" i="4"/>
  <c r="CE2166" i="4"/>
  <c r="CG2165" i="4"/>
  <c r="CF2165" i="4"/>
  <c r="CE2165" i="4"/>
  <c r="CG2164" i="4"/>
  <c r="CF2164" i="4"/>
  <c r="CE2164" i="4"/>
  <c r="CG2163" i="4"/>
  <c r="CF2163" i="4"/>
  <c r="CE2163" i="4"/>
  <c r="CG2162" i="4"/>
  <c r="CF2162" i="4"/>
  <c r="CE2162" i="4"/>
  <c r="CG2161" i="4"/>
  <c r="CF2161" i="4"/>
  <c r="CE2161" i="4"/>
  <c r="CG2160" i="4"/>
  <c r="CF2160" i="4"/>
  <c r="CE2160" i="4"/>
  <c r="CG2159" i="4"/>
  <c r="CF2159" i="4"/>
  <c r="CE2159" i="4"/>
  <c r="CG2158" i="4"/>
  <c r="CF2158" i="4"/>
  <c r="CE2158" i="4"/>
  <c r="CG2157" i="4"/>
  <c r="CF2157" i="4"/>
  <c r="CE2157" i="4"/>
  <c r="CG2156" i="4"/>
  <c r="CF2156" i="4"/>
  <c r="CE2156" i="4"/>
  <c r="CG2155" i="4"/>
  <c r="CF2155" i="4"/>
  <c r="CE2155" i="4"/>
  <c r="CG2154" i="4"/>
  <c r="CF2154" i="4"/>
  <c r="CE2154" i="4"/>
  <c r="CG2153" i="4"/>
  <c r="CF2153" i="4"/>
  <c r="CE2153" i="4"/>
  <c r="CG2152" i="4"/>
  <c r="CF2152" i="4"/>
  <c r="CE2152" i="4"/>
  <c r="CG2151" i="4"/>
  <c r="CF2151" i="4"/>
  <c r="CE2151" i="4"/>
  <c r="CG2150" i="4"/>
  <c r="CF2150" i="4"/>
  <c r="CE2150" i="4"/>
  <c r="CG2149" i="4"/>
  <c r="CF2149" i="4"/>
  <c r="CE2149" i="4"/>
  <c r="CG2148" i="4"/>
  <c r="CF2148" i="4"/>
  <c r="CE2148" i="4"/>
  <c r="CG2147" i="4"/>
  <c r="CF2147" i="4"/>
  <c r="CE2147" i="4"/>
  <c r="CG2146" i="4"/>
  <c r="CF2146" i="4"/>
  <c r="CE2146" i="4"/>
  <c r="CG2145" i="4"/>
  <c r="CF2145" i="4"/>
  <c r="CE2145" i="4"/>
  <c r="CG2144" i="4"/>
  <c r="CF2144" i="4"/>
  <c r="CE2144" i="4"/>
  <c r="CG2143" i="4"/>
  <c r="CF2143" i="4"/>
  <c r="CE2143" i="4"/>
  <c r="CG2142" i="4"/>
  <c r="CF2142" i="4"/>
  <c r="CE2142" i="4"/>
  <c r="CG2141" i="4"/>
  <c r="CF2141" i="4"/>
  <c r="CE2141" i="4"/>
  <c r="CG2140" i="4"/>
  <c r="CF2140" i="4"/>
  <c r="CE2140" i="4"/>
  <c r="CG2139" i="4"/>
  <c r="CF2139" i="4"/>
  <c r="CE2139" i="4"/>
  <c r="CG2138" i="4"/>
  <c r="CF2138" i="4"/>
  <c r="CE2138" i="4"/>
  <c r="CG2137" i="4"/>
  <c r="CF2137" i="4"/>
  <c r="CE2137" i="4"/>
  <c r="CG2136" i="4"/>
  <c r="CF2136" i="4"/>
  <c r="CE2136" i="4"/>
  <c r="CG2135" i="4"/>
  <c r="CF2135" i="4"/>
  <c r="CE2135" i="4"/>
  <c r="CG2134" i="4"/>
  <c r="CF2134" i="4"/>
  <c r="CE2134" i="4"/>
  <c r="CG2133" i="4"/>
  <c r="CF2133" i="4"/>
  <c r="CE2133" i="4"/>
  <c r="CG2132" i="4"/>
  <c r="CF2132" i="4"/>
  <c r="CE2132" i="4"/>
  <c r="CG2131" i="4"/>
  <c r="CF2131" i="4"/>
  <c r="CE2131" i="4"/>
  <c r="CG2130" i="4"/>
  <c r="CF2130" i="4"/>
  <c r="CE2130" i="4"/>
  <c r="CG2129" i="4"/>
  <c r="CF2129" i="4"/>
  <c r="CE2129" i="4"/>
  <c r="CG2128" i="4"/>
  <c r="CF2128" i="4"/>
  <c r="CE2128" i="4"/>
  <c r="CG2127" i="4"/>
  <c r="CF2127" i="4"/>
  <c r="CE2127" i="4"/>
  <c r="CG2126" i="4"/>
  <c r="CF2126" i="4"/>
  <c r="CE2126" i="4"/>
  <c r="CG2125" i="4"/>
  <c r="CF2125" i="4"/>
  <c r="CE2125" i="4"/>
  <c r="CG2124" i="4"/>
  <c r="CF2124" i="4"/>
  <c r="CE2124" i="4"/>
  <c r="CG2123" i="4"/>
  <c r="CF2123" i="4"/>
  <c r="CE2123" i="4"/>
  <c r="CG2122" i="4"/>
  <c r="CF2122" i="4"/>
  <c r="CE2122" i="4"/>
  <c r="CG2121" i="4"/>
  <c r="CF2121" i="4"/>
  <c r="CE2121" i="4"/>
  <c r="CG2120" i="4"/>
  <c r="CF2120" i="4"/>
  <c r="CE2120" i="4"/>
  <c r="CG2119" i="4"/>
  <c r="CF2119" i="4"/>
  <c r="CE2119" i="4"/>
  <c r="CG2118" i="4"/>
  <c r="CF2118" i="4"/>
  <c r="CE2118" i="4"/>
  <c r="CG2117" i="4"/>
  <c r="CF2117" i="4"/>
  <c r="CE2117" i="4"/>
  <c r="CG2116" i="4"/>
  <c r="CF2116" i="4"/>
  <c r="CE2116" i="4"/>
  <c r="CG2115" i="4"/>
  <c r="CF2115" i="4"/>
  <c r="CE2115" i="4"/>
  <c r="CG2114" i="4"/>
  <c r="CF2114" i="4"/>
  <c r="CE2114" i="4"/>
  <c r="CG2113" i="4"/>
  <c r="CF2113" i="4"/>
  <c r="CE2113" i="4"/>
  <c r="CG2112" i="4"/>
  <c r="CF2112" i="4"/>
  <c r="CE2112" i="4"/>
  <c r="CG2111" i="4"/>
  <c r="CF2111" i="4"/>
  <c r="CE2111" i="4"/>
  <c r="CG2110" i="4"/>
  <c r="CF2110" i="4"/>
  <c r="CE2110" i="4"/>
  <c r="CG2109" i="4"/>
  <c r="CF2109" i="4"/>
  <c r="CE2109" i="4"/>
  <c r="CG2108" i="4"/>
  <c r="CF2108" i="4"/>
  <c r="CE2108" i="4"/>
  <c r="CG2107" i="4"/>
  <c r="CF2107" i="4"/>
  <c r="CE2107" i="4"/>
  <c r="CG2106" i="4"/>
  <c r="CF2106" i="4"/>
  <c r="CE2106" i="4"/>
  <c r="CG2105" i="4"/>
  <c r="CF2105" i="4"/>
  <c r="CE2105" i="4"/>
  <c r="CG2104" i="4"/>
  <c r="CF2104" i="4"/>
  <c r="CE2104" i="4"/>
  <c r="CG2103" i="4"/>
  <c r="CF2103" i="4"/>
  <c r="CE2103" i="4"/>
  <c r="CG2102" i="4"/>
  <c r="CF2102" i="4"/>
  <c r="CE2102" i="4"/>
  <c r="CG2101" i="4"/>
  <c r="CF2101" i="4"/>
  <c r="CE2101" i="4"/>
  <c r="CG2100" i="4"/>
  <c r="CF2100" i="4"/>
  <c r="CE2100" i="4"/>
  <c r="CG2099" i="4"/>
  <c r="CF2099" i="4"/>
  <c r="CE2099" i="4"/>
  <c r="CG2098" i="4"/>
  <c r="CF2098" i="4"/>
  <c r="CE2098" i="4"/>
  <c r="CG2097" i="4"/>
  <c r="CF2097" i="4"/>
  <c r="CE2097" i="4"/>
  <c r="CG2096" i="4"/>
  <c r="CF2096" i="4"/>
  <c r="CE2096" i="4"/>
  <c r="CG2095" i="4"/>
  <c r="CF2095" i="4"/>
  <c r="CE2095" i="4"/>
  <c r="CG2094" i="4"/>
  <c r="CF2094" i="4"/>
  <c r="CE2094" i="4"/>
  <c r="CG2093" i="4"/>
  <c r="CF2093" i="4"/>
  <c r="CE2093" i="4"/>
  <c r="CG2092" i="4"/>
  <c r="CF2092" i="4"/>
  <c r="CE2092" i="4"/>
  <c r="CG2091" i="4"/>
  <c r="CF2091" i="4"/>
  <c r="CE2091" i="4"/>
  <c r="CG2090" i="4"/>
  <c r="CF2090" i="4"/>
  <c r="CE2090" i="4"/>
  <c r="CG2089" i="4"/>
  <c r="CF2089" i="4"/>
  <c r="CE2089" i="4"/>
  <c r="CG2088" i="4"/>
  <c r="CF2088" i="4"/>
  <c r="CE2088" i="4"/>
  <c r="CG2087" i="4"/>
  <c r="CF2087" i="4"/>
  <c r="CE2087" i="4"/>
  <c r="CG2086" i="4"/>
  <c r="CF2086" i="4"/>
  <c r="CE2086" i="4"/>
  <c r="CG2085" i="4"/>
  <c r="CF2085" i="4"/>
  <c r="CE2085" i="4"/>
  <c r="CG2084" i="4"/>
  <c r="CF2084" i="4"/>
  <c r="CE2084" i="4"/>
  <c r="CG2083" i="4"/>
  <c r="CF2083" i="4"/>
  <c r="CE2083" i="4"/>
  <c r="CG2082" i="4"/>
  <c r="CF2082" i="4"/>
  <c r="CE2082" i="4"/>
  <c r="CG2081" i="4"/>
  <c r="CF2081" i="4"/>
  <c r="CE2081" i="4"/>
  <c r="CG2080" i="4"/>
  <c r="CF2080" i="4"/>
  <c r="CE2080" i="4"/>
  <c r="CG2079" i="4"/>
  <c r="CF2079" i="4"/>
  <c r="CE2079" i="4"/>
  <c r="CG2078" i="4"/>
  <c r="CF2078" i="4"/>
  <c r="CE2078" i="4"/>
  <c r="CG2077" i="4"/>
  <c r="CF2077" i="4"/>
  <c r="CE2077" i="4"/>
  <c r="CG2076" i="4"/>
  <c r="CF2076" i="4"/>
  <c r="CE2076" i="4"/>
  <c r="CG2075" i="4"/>
  <c r="CF2075" i="4"/>
  <c r="CE2075" i="4"/>
  <c r="CG2074" i="4"/>
  <c r="CF2074" i="4"/>
  <c r="CE2074" i="4"/>
  <c r="CG2073" i="4"/>
  <c r="CF2073" i="4"/>
  <c r="CE2073" i="4"/>
  <c r="CG2072" i="4"/>
  <c r="CF2072" i="4"/>
  <c r="CE2072" i="4"/>
  <c r="CG2071" i="4"/>
  <c r="CF2071" i="4"/>
  <c r="CE2071" i="4"/>
  <c r="CG2070" i="4"/>
  <c r="CF2070" i="4"/>
  <c r="CE2070" i="4"/>
  <c r="CG2069" i="4"/>
  <c r="CF2069" i="4"/>
  <c r="CE2069" i="4"/>
  <c r="CG2068" i="4"/>
  <c r="CF2068" i="4"/>
  <c r="CE2068" i="4"/>
  <c r="CG2067" i="4"/>
  <c r="CF2067" i="4"/>
  <c r="CE2067" i="4"/>
  <c r="CG2066" i="4"/>
  <c r="CF2066" i="4"/>
  <c r="CE2066" i="4"/>
  <c r="CG2065" i="4"/>
  <c r="CF2065" i="4"/>
  <c r="CE2065" i="4"/>
  <c r="CG2064" i="4"/>
  <c r="CF2064" i="4"/>
  <c r="CE2064" i="4"/>
  <c r="CG2063" i="4"/>
  <c r="CF2063" i="4"/>
  <c r="CE2063" i="4"/>
  <c r="CG2062" i="4"/>
  <c r="CF2062" i="4"/>
  <c r="CE2062" i="4"/>
  <c r="CG2061" i="4"/>
  <c r="CF2061" i="4"/>
  <c r="CE2061" i="4"/>
  <c r="CG2060" i="4"/>
  <c r="CF2060" i="4"/>
  <c r="CE2060" i="4"/>
  <c r="CG2059" i="4"/>
  <c r="CF2059" i="4"/>
  <c r="CE2059" i="4"/>
  <c r="CG2058" i="4"/>
  <c r="CF2058" i="4"/>
  <c r="CE2058" i="4"/>
  <c r="CG2057" i="4"/>
  <c r="CF2057" i="4"/>
  <c r="CE2057" i="4"/>
  <c r="CG2056" i="4"/>
  <c r="CF2056" i="4"/>
  <c r="CE2056" i="4"/>
  <c r="CG2055" i="4"/>
  <c r="CF2055" i="4"/>
  <c r="CE2055" i="4"/>
  <c r="CG2054" i="4"/>
  <c r="CF2054" i="4"/>
  <c r="CE2054" i="4"/>
  <c r="CG2053" i="4"/>
  <c r="CF2053" i="4"/>
  <c r="CE2053" i="4"/>
  <c r="CG2052" i="4"/>
  <c r="CF2052" i="4"/>
  <c r="CE2052" i="4"/>
  <c r="CG2051" i="4"/>
  <c r="CF2051" i="4"/>
  <c r="CE2051" i="4"/>
  <c r="CG2050" i="4"/>
  <c r="CF2050" i="4"/>
  <c r="CE2050" i="4"/>
  <c r="CG2049" i="4"/>
  <c r="CF2049" i="4"/>
  <c r="CE2049" i="4"/>
  <c r="CG2048" i="4"/>
  <c r="CF2048" i="4"/>
  <c r="CE2048" i="4"/>
  <c r="CG2047" i="4"/>
  <c r="CF2047" i="4"/>
  <c r="CE2047" i="4"/>
  <c r="CG2046" i="4"/>
  <c r="CF2046" i="4"/>
  <c r="CE2046" i="4"/>
  <c r="CG2045" i="4"/>
  <c r="CF2045" i="4"/>
  <c r="CE2045" i="4"/>
  <c r="CG2044" i="4"/>
  <c r="CF2044" i="4"/>
  <c r="CE2044" i="4"/>
  <c r="CG2043" i="4"/>
  <c r="CF2043" i="4"/>
  <c r="CE2043" i="4"/>
  <c r="CG2042" i="4"/>
  <c r="CF2042" i="4"/>
  <c r="CE2042" i="4"/>
  <c r="CG2041" i="4"/>
  <c r="CF2041" i="4"/>
  <c r="CE2041" i="4"/>
  <c r="CG2040" i="4"/>
  <c r="CF2040" i="4"/>
  <c r="CE2040" i="4"/>
  <c r="CG2039" i="4"/>
  <c r="CF2039" i="4"/>
  <c r="CE2039" i="4"/>
  <c r="CG2038" i="4"/>
  <c r="CF2038" i="4"/>
  <c r="CE2038" i="4"/>
  <c r="CG2037" i="4"/>
  <c r="CF2037" i="4"/>
  <c r="CE2037" i="4"/>
  <c r="CG2036" i="4"/>
  <c r="CF2036" i="4"/>
  <c r="CE2036" i="4"/>
  <c r="CG2035" i="4"/>
  <c r="CF2035" i="4"/>
  <c r="CE2035" i="4"/>
  <c r="CG2034" i="4"/>
  <c r="CF2034" i="4"/>
  <c r="CE2034" i="4"/>
  <c r="CG2033" i="4"/>
  <c r="CF2033" i="4"/>
  <c r="CE2033" i="4"/>
  <c r="CG2032" i="4"/>
  <c r="CF2032" i="4"/>
  <c r="CE2032" i="4"/>
  <c r="CG2031" i="4"/>
  <c r="CF2031" i="4"/>
  <c r="CE2031" i="4"/>
  <c r="CG2030" i="4"/>
  <c r="CF2030" i="4"/>
  <c r="CE2030" i="4"/>
  <c r="CG2029" i="4"/>
  <c r="CF2029" i="4"/>
  <c r="CE2029" i="4"/>
  <c r="CG2028" i="4"/>
  <c r="CF2028" i="4"/>
  <c r="CE2028" i="4"/>
  <c r="CG2027" i="4"/>
  <c r="CF2027" i="4"/>
  <c r="CE2027" i="4"/>
  <c r="CG2026" i="4"/>
  <c r="CF2026" i="4"/>
  <c r="CE2026" i="4"/>
  <c r="CG2025" i="4"/>
  <c r="CF2025" i="4"/>
  <c r="CE2025" i="4"/>
  <c r="CG2024" i="4"/>
  <c r="CF2024" i="4"/>
  <c r="CE2024" i="4"/>
  <c r="CG2023" i="4"/>
  <c r="CF2023" i="4"/>
  <c r="CE2023" i="4"/>
  <c r="CG2022" i="4"/>
  <c r="CF2022" i="4"/>
  <c r="CE2022" i="4"/>
  <c r="CG2021" i="4"/>
  <c r="CF2021" i="4"/>
  <c r="CE2021" i="4"/>
  <c r="CG2020" i="4"/>
  <c r="CF2020" i="4"/>
  <c r="CE2020" i="4"/>
  <c r="CG2019" i="4"/>
  <c r="CF2019" i="4"/>
  <c r="CE2019" i="4"/>
  <c r="CG2018" i="4"/>
  <c r="CF2018" i="4"/>
  <c r="CE2018" i="4"/>
  <c r="CG2017" i="4"/>
  <c r="CF2017" i="4"/>
  <c r="CE2017" i="4"/>
  <c r="CG2016" i="4"/>
  <c r="CF2016" i="4"/>
  <c r="CE2016" i="4"/>
  <c r="CG2015" i="4"/>
  <c r="CF2015" i="4"/>
  <c r="CE2015" i="4"/>
  <c r="CG2014" i="4"/>
  <c r="CF2014" i="4"/>
  <c r="CE2014" i="4"/>
  <c r="CG2013" i="4"/>
  <c r="CF2013" i="4"/>
  <c r="CE2013" i="4"/>
  <c r="CG2012" i="4"/>
  <c r="CF2012" i="4"/>
  <c r="CE2012" i="4"/>
  <c r="CG2011" i="4"/>
  <c r="CF2011" i="4"/>
  <c r="CE2011" i="4"/>
  <c r="CG2010" i="4"/>
  <c r="CF2010" i="4"/>
  <c r="CE2010" i="4"/>
  <c r="CG2009" i="4"/>
  <c r="CF2009" i="4"/>
  <c r="CE2009" i="4"/>
  <c r="CG2008" i="4"/>
  <c r="CF2008" i="4"/>
  <c r="CE2008" i="4"/>
  <c r="CG2007" i="4"/>
  <c r="CF2007" i="4"/>
  <c r="CE2007" i="4"/>
  <c r="CG2006" i="4"/>
  <c r="CF2006" i="4"/>
  <c r="CE2006" i="4"/>
  <c r="CG2005" i="4"/>
  <c r="CF2005" i="4"/>
  <c r="CE2005" i="4"/>
  <c r="CG2004" i="4"/>
  <c r="CF2004" i="4"/>
  <c r="CE2004" i="4"/>
  <c r="CG2003" i="4"/>
  <c r="CF2003" i="4"/>
  <c r="CE2003" i="4"/>
  <c r="CG2002" i="4"/>
  <c r="CF2002" i="4"/>
  <c r="CE2002" i="4"/>
  <c r="CG2001" i="4"/>
  <c r="CF2001" i="4"/>
  <c r="CE2001" i="4"/>
  <c r="CG2000" i="4"/>
  <c r="CF2000" i="4"/>
  <c r="CE2000" i="4"/>
  <c r="CG1999" i="4"/>
  <c r="CF1999" i="4"/>
  <c r="CE1999" i="4"/>
  <c r="CG1998" i="4"/>
  <c r="CF1998" i="4"/>
  <c r="CE1998" i="4"/>
  <c r="CG1997" i="4"/>
  <c r="CF1997" i="4"/>
  <c r="CE1997" i="4"/>
  <c r="CG1996" i="4"/>
  <c r="CF1996" i="4"/>
  <c r="CE1996" i="4"/>
  <c r="CG1995" i="4"/>
  <c r="CF1995" i="4"/>
  <c r="CE1995" i="4"/>
  <c r="CG1994" i="4"/>
  <c r="CF1994" i="4"/>
  <c r="CE1994" i="4"/>
  <c r="CG1993" i="4"/>
  <c r="CF1993" i="4"/>
  <c r="CE1993" i="4"/>
  <c r="CG1992" i="4"/>
  <c r="CF1992" i="4"/>
  <c r="CE1992" i="4"/>
  <c r="CG1991" i="4"/>
  <c r="CF1991" i="4"/>
  <c r="CE1991" i="4"/>
  <c r="CG1990" i="4"/>
  <c r="CF1990" i="4"/>
  <c r="CE1990" i="4"/>
  <c r="CG1989" i="4"/>
  <c r="CF1989" i="4"/>
  <c r="CE1989" i="4"/>
  <c r="CG1988" i="4"/>
  <c r="CF1988" i="4"/>
  <c r="CE1988" i="4"/>
  <c r="CG1987" i="4"/>
  <c r="CF1987" i="4"/>
  <c r="CE1987" i="4"/>
  <c r="CG1986" i="4"/>
  <c r="CF1986" i="4"/>
  <c r="CE1986" i="4"/>
  <c r="CG1985" i="4"/>
  <c r="CF1985" i="4"/>
  <c r="CE1985" i="4"/>
  <c r="CG1984" i="4"/>
  <c r="CF1984" i="4"/>
  <c r="CE1984" i="4"/>
  <c r="CG1983" i="4"/>
  <c r="CF1983" i="4"/>
  <c r="CE1983" i="4"/>
  <c r="CG1982" i="4"/>
  <c r="CF1982" i="4"/>
  <c r="CE1982" i="4"/>
  <c r="CG1981" i="4"/>
  <c r="CF1981" i="4"/>
  <c r="CE1981" i="4"/>
  <c r="CG1980" i="4"/>
  <c r="CF1980" i="4"/>
  <c r="CE1980" i="4"/>
  <c r="CG1979" i="4"/>
  <c r="CF1979" i="4"/>
  <c r="CE1979" i="4"/>
  <c r="CG1978" i="4"/>
  <c r="CF1978" i="4"/>
  <c r="CE1978" i="4"/>
  <c r="CG1977" i="4"/>
  <c r="CF1977" i="4"/>
  <c r="CE1977" i="4"/>
  <c r="CG1976" i="4"/>
  <c r="CF1976" i="4"/>
  <c r="CE1976" i="4"/>
  <c r="CG1975" i="4"/>
  <c r="CF1975" i="4"/>
  <c r="CE1975" i="4"/>
  <c r="CG1974" i="4"/>
  <c r="CF1974" i="4"/>
  <c r="CE1974" i="4"/>
  <c r="CG1973" i="4"/>
  <c r="CF1973" i="4"/>
  <c r="CE1973" i="4"/>
  <c r="CG1972" i="4"/>
  <c r="CF1972" i="4"/>
  <c r="CE1972" i="4"/>
  <c r="CG1971" i="4"/>
  <c r="CF1971" i="4"/>
  <c r="CE1971" i="4"/>
  <c r="CG1970" i="4"/>
  <c r="CF1970" i="4"/>
  <c r="CE1970" i="4"/>
  <c r="CG1969" i="4"/>
  <c r="CF1969" i="4"/>
  <c r="CE1969" i="4"/>
  <c r="CG1968" i="4"/>
  <c r="CF1968" i="4"/>
  <c r="CE1968" i="4"/>
  <c r="CG1967" i="4"/>
  <c r="CF1967" i="4"/>
  <c r="CE1967" i="4"/>
  <c r="CG1966" i="4"/>
  <c r="CF1966" i="4"/>
  <c r="CE1966" i="4"/>
  <c r="CG1965" i="4"/>
  <c r="CF1965" i="4"/>
  <c r="CE1965" i="4"/>
  <c r="CG1964" i="4"/>
  <c r="CF1964" i="4"/>
  <c r="CE1964" i="4"/>
  <c r="CG1963" i="4"/>
  <c r="CF1963" i="4"/>
  <c r="CE1963" i="4"/>
  <c r="CG1962" i="4"/>
  <c r="CF1962" i="4"/>
  <c r="CE1962" i="4"/>
  <c r="CG1961" i="4"/>
  <c r="CF1961" i="4"/>
  <c r="CE1961" i="4"/>
  <c r="CG1960" i="4"/>
  <c r="CF1960" i="4"/>
  <c r="CE1960" i="4"/>
  <c r="CG1959" i="4"/>
  <c r="CF1959" i="4"/>
  <c r="CE1959" i="4"/>
  <c r="CG1958" i="4"/>
  <c r="CF1958" i="4"/>
  <c r="CE1958" i="4"/>
  <c r="CG1957" i="4"/>
  <c r="CF1957" i="4"/>
  <c r="CE1957" i="4"/>
  <c r="CG1956" i="4"/>
  <c r="CF1956" i="4"/>
  <c r="CE1956" i="4"/>
  <c r="CG1955" i="4"/>
  <c r="CF1955" i="4"/>
  <c r="CE1955" i="4"/>
  <c r="CG1954" i="4"/>
  <c r="CF1954" i="4"/>
  <c r="CE1954" i="4"/>
  <c r="CG1953" i="4"/>
  <c r="CF1953" i="4"/>
  <c r="CE1953" i="4"/>
  <c r="CG1952" i="4"/>
  <c r="CF1952" i="4"/>
  <c r="CE1952" i="4"/>
  <c r="CG1951" i="4"/>
  <c r="CF1951" i="4"/>
  <c r="CE1951" i="4"/>
  <c r="CG1950" i="4"/>
  <c r="CF1950" i="4"/>
  <c r="CE1950" i="4"/>
  <c r="CG1949" i="4"/>
  <c r="CF1949" i="4"/>
  <c r="CE1949" i="4"/>
  <c r="CG1948" i="4"/>
  <c r="CF1948" i="4"/>
  <c r="CE1948" i="4"/>
  <c r="CG1947" i="4"/>
  <c r="CF1947" i="4"/>
  <c r="CE1947" i="4"/>
  <c r="CG1946" i="4"/>
  <c r="CF1946" i="4"/>
  <c r="CE1946" i="4"/>
  <c r="CG1945" i="4"/>
  <c r="CF1945" i="4"/>
  <c r="CE1945" i="4"/>
  <c r="CG1944" i="4"/>
  <c r="CF1944" i="4"/>
  <c r="CE1944" i="4"/>
  <c r="CG1943" i="4"/>
  <c r="CF1943" i="4"/>
  <c r="CE1943" i="4"/>
  <c r="CG1942" i="4"/>
  <c r="CF1942" i="4"/>
  <c r="CE1942" i="4"/>
  <c r="CG1941" i="4"/>
  <c r="CF1941" i="4"/>
  <c r="CE1941" i="4"/>
  <c r="CG1940" i="4"/>
  <c r="CF1940" i="4"/>
  <c r="CE1940" i="4"/>
  <c r="CG1939" i="4"/>
  <c r="CF1939" i="4"/>
  <c r="CE1939" i="4"/>
  <c r="CG1938" i="4"/>
  <c r="CF1938" i="4"/>
  <c r="CE1938" i="4"/>
  <c r="CG1937" i="4"/>
  <c r="CF1937" i="4"/>
  <c r="CE1937" i="4"/>
  <c r="CG1936" i="4"/>
  <c r="CF1936" i="4"/>
  <c r="CE1936" i="4"/>
  <c r="CG1935" i="4"/>
  <c r="CF1935" i="4"/>
  <c r="CE1935" i="4"/>
  <c r="CG1934" i="4"/>
  <c r="CF1934" i="4"/>
  <c r="CE1934" i="4"/>
  <c r="CG1933" i="4"/>
  <c r="CF1933" i="4"/>
  <c r="CE1933" i="4"/>
  <c r="CG1932" i="4"/>
  <c r="CF1932" i="4"/>
  <c r="CE1932" i="4"/>
  <c r="CG1931" i="4"/>
  <c r="CF1931" i="4"/>
  <c r="CE1931" i="4"/>
  <c r="CG1930" i="4"/>
  <c r="CF1930" i="4"/>
  <c r="CE1930" i="4"/>
  <c r="CG1929" i="4"/>
  <c r="CF1929" i="4"/>
  <c r="CE1929" i="4"/>
  <c r="CG1928" i="4"/>
  <c r="CF1928" i="4"/>
  <c r="CE1928" i="4"/>
  <c r="CG1927" i="4"/>
  <c r="CF1927" i="4"/>
  <c r="CE1927" i="4"/>
  <c r="CG1926" i="4"/>
  <c r="CF1926" i="4"/>
  <c r="CE1926" i="4"/>
  <c r="CG1925" i="4"/>
  <c r="CF1925" i="4"/>
  <c r="CE1925" i="4"/>
  <c r="CG1924" i="4"/>
  <c r="CF1924" i="4"/>
  <c r="CE1924" i="4"/>
  <c r="CG1923" i="4"/>
  <c r="CF1923" i="4"/>
  <c r="CE1923" i="4"/>
  <c r="CG1922" i="4"/>
  <c r="CF1922" i="4"/>
  <c r="CE1922" i="4"/>
  <c r="CG1921" i="4"/>
  <c r="CF1921" i="4"/>
  <c r="CE1921" i="4"/>
  <c r="CG1920" i="4"/>
  <c r="CF1920" i="4"/>
  <c r="CE1920" i="4"/>
  <c r="CG1919" i="4"/>
  <c r="CF1919" i="4"/>
  <c r="CE1919" i="4"/>
  <c r="CG1918" i="4"/>
  <c r="CF1918" i="4"/>
  <c r="CE1918" i="4"/>
  <c r="CG1917" i="4"/>
  <c r="CF1917" i="4"/>
  <c r="CE1917" i="4"/>
  <c r="CG1916" i="4"/>
  <c r="CF1916" i="4"/>
  <c r="CE1916" i="4"/>
  <c r="CG1915" i="4"/>
  <c r="CF1915" i="4"/>
  <c r="CE1915" i="4"/>
  <c r="CG1914" i="4"/>
  <c r="CF1914" i="4"/>
  <c r="CE1914" i="4"/>
  <c r="CG1913" i="4"/>
  <c r="CF1913" i="4"/>
  <c r="CE1913" i="4"/>
  <c r="CG1912" i="4"/>
  <c r="CF1912" i="4"/>
  <c r="CE1912" i="4"/>
  <c r="CG1911" i="4"/>
  <c r="CF1911" i="4"/>
  <c r="CE1911" i="4"/>
  <c r="CG1910" i="4"/>
  <c r="CF1910" i="4"/>
  <c r="CE1910" i="4"/>
  <c r="CG1909" i="4"/>
  <c r="CF1909" i="4"/>
  <c r="CE1909" i="4"/>
  <c r="CG1908" i="4"/>
  <c r="CF1908" i="4"/>
  <c r="CE1908" i="4"/>
  <c r="CG1907" i="4"/>
  <c r="CF1907" i="4"/>
  <c r="CE1907" i="4"/>
  <c r="CG1906" i="4"/>
  <c r="CF1906" i="4"/>
  <c r="CE1906" i="4"/>
  <c r="CG1905" i="4"/>
  <c r="CF1905" i="4"/>
  <c r="CE1905" i="4"/>
  <c r="CG1904" i="4"/>
  <c r="CF1904" i="4"/>
  <c r="CE1904" i="4"/>
  <c r="CG1903" i="4"/>
  <c r="CF1903" i="4"/>
  <c r="CE1903" i="4"/>
  <c r="CG1902" i="4"/>
  <c r="CF1902" i="4"/>
  <c r="CE1902" i="4"/>
  <c r="CG1901" i="4"/>
  <c r="CF1901" i="4"/>
  <c r="CE1901" i="4"/>
  <c r="CG1900" i="4"/>
  <c r="CF1900" i="4"/>
  <c r="CE1900" i="4"/>
  <c r="CG1899" i="4"/>
  <c r="CF1899" i="4"/>
  <c r="CE1899" i="4"/>
  <c r="CG1898" i="4"/>
  <c r="CF1898" i="4"/>
  <c r="CE1898" i="4"/>
  <c r="CG1897" i="4"/>
  <c r="CF1897" i="4"/>
  <c r="CE1897" i="4"/>
  <c r="CG1896" i="4"/>
  <c r="CF1896" i="4"/>
  <c r="CE1896" i="4"/>
  <c r="CG1895" i="4"/>
  <c r="CF1895" i="4"/>
  <c r="CE1895" i="4"/>
  <c r="CG1894" i="4"/>
  <c r="CF1894" i="4"/>
  <c r="CE1894" i="4"/>
  <c r="CG1893" i="4"/>
  <c r="CF1893" i="4"/>
  <c r="CE1893" i="4"/>
  <c r="CG1892" i="4"/>
  <c r="CF1892" i="4"/>
  <c r="CE1892" i="4"/>
  <c r="CG1891" i="4"/>
  <c r="CF1891" i="4"/>
  <c r="CE1891" i="4"/>
  <c r="CG1890" i="4"/>
  <c r="CF1890" i="4"/>
  <c r="CE1890" i="4"/>
  <c r="CG1889" i="4"/>
  <c r="CF1889" i="4"/>
  <c r="CE1889" i="4"/>
  <c r="CG1888" i="4"/>
  <c r="CF1888" i="4"/>
  <c r="CE1888" i="4"/>
  <c r="CG1887" i="4"/>
  <c r="CF1887" i="4"/>
  <c r="CE1887" i="4"/>
  <c r="CG1886" i="4"/>
  <c r="CF1886" i="4"/>
  <c r="CE1886" i="4"/>
  <c r="CG1885" i="4"/>
  <c r="CF1885" i="4"/>
  <c r="CE1885" i="4"/>
  <c r="CG1884" i="4"/>
  <c r="CF1884" i="4"/>
  <c r="CE1884" i="4"/>
  <c r="CG1883" i="4"/>
  <c r="CF1883" i="4"/>
  <c r="CE1883" i="4"/>
  <c r="CG1882" i="4"/>
  <c r="CF1882" i="4"/>
  <c r="CE1882" i="4"/>
  <c r="CG1881" i="4"/>
  <c r="CF1881" i="4"/>
  <c r="CE1881" i="4"/>
  <c r="CG1880" i="4"/>
  <c r="CF1880" i="4"/>
  <c r="CE1880" i="4"/>
  <c r="CG1879" i="4"/>
  <c r="CF1879" i="4"/>
  <c r="CE1879" i="4"/>
  <c r="CG1878" i="4"/>
  <c r="CF1878" i="4"/>
  <c r="CE1878" i="4"/>
  <c r="CG1877" i="4"/>
  <c r="CF1877" i="4"/>
  <c r="CE1877" i="4"/>
  <c r="CG1876" i="4"/>
  <c r="CF1876" i="4"/>
  <c r="CE1876" i="4"/>
  <c r="CG1875" i="4"/>
  <c r="CF1875" i="4"/>
  <c r="CE1875" i="4"/>
  <c r="CG1874" i="4"/>
  <c r="CF1874" i="4"/>
  <c r="CE1874" i="4"/>
  <c r="CG1873" i="4"/>
  <c r="CF1873" i="4"/>
  <c r="CE1873" i="4"/>
  <c r="CG1872" i="4"/>
  <c r="CF1872" i="4"/>
  <c r="CE1872" i="4"/>
  <c r="CG1871" i="4"/>
  <c r="CF1871" i="4"/>
  <c r="CE1871" i="4"/>
  <c r="CG1870" i="4"/>
  <c r="CF1870" i="4"/>
  <c r="CE1870" i="4"/>
  <c r="CG1869" i="4"/>
  <c r="CF1869" i="4"/>
  <c r="CE1869" i="4"/>
  <c r="CG1868" i="4"/>
  <c r="CF1868" i="4"/>
  <c r="CE1868" i="4"/>
  <c r="CG1867" i="4"/>
  <c r="CF1867" i="4"/>
  <c r="CE1867" i="4"/>
  <c r="CG1866" i="4"/>
  <c r="CF1866" i="4"/>
  <c r="CE1866" i="4"/>
  <c r="CG1865" i="4"/>
  <c r="CF1865" i="4"/>
  <c r="CE1865" i="4"/>
  <c r="CG1864" i="4"/>
  <c r="CF1864" i="4"/>
  <c r="CE1864" i="4"/>
  <c r="CG1863" i="4"/>
  <c r="CF1863" i="4"/>
  <c r="CE1863" i="4"/>
  <c r="CG1862" i="4"/>
  <c r="CF1862" i="4"/>
  <c r="CE1862" i="4"/>
  <c r="CG1861" i="4"/>
  <c r="CF1861" i="4"/>
  <c r="CE1861" i="4"/>
  <c r="CG1860" i="4"/>
  <c r="CF1860" i="4"/>
  <c r="CE1860" i="4"/>
  <c r="CG1859" i="4"/>
  <c r="CF1859" i="4"/>
  <c r="CE1859" i="4"/>
  <c r="CG1858" i="4"/>
  <c r="CF1858" i="4"/>
  <c r="CE1858" i="4"/>
  <c r="CG1857" i="4"/>
  <c r="CF1857" i="4"/>
  <c r="CE1857" i="4"/>
  <c r="CG1856" i="4"/>
  <c r="CF1856" i="4"/>
  <c r="CE1856" i="4"/>
  <c r="CG1855" i="4"/>
  <c r="CF1855" i="4"/>
  <c r="CE1855" i="4"/>
  <c r="CG1854" i="4"/>
  <c r="CF1854" i="4"/>
  <c r="CE1854" i="4"/>
  <c r="CG1853" i="4"/>
  <c r="CF1853" i="4"/>
  <c r="CE1853" i="4"/>
  <c r="CG1852" i="4"/>
  <c r="CF1852" i="4"/>
  <c r="CE1852" i="4"/>
  <c r="CG1851" i="4"/>
  <c r="CF1851" i="4"/>
  <c r="CE1851" i="4"/>
  <c r="CG1850" i="4"/>
  <c r="CF1850" i="4"/>
  <c r="CE1850" i="4"/>
  <c r="CG1849" i="4"/>
  <c r="CF1849" i="4"/>
  <c r="CE1849" i="4"/>
  <c r="CG1848" i="4"/>
  <c r="CF1848" i="4"/>
  <c r="CE1848" i="4"/>
  <c r="CG1847" i="4"/>
  <c r="CF1847" i="4"/>
  <c r="CE1847" i="4"/>
  <c r="CG1846" i="4"/>
  <c r="CF1846" i="4"/>
  <c r="CE1846" i="4"/>
  <c r="CG1845" i="4"/>
  <c r="CF1845" i="4"/>
  <c r="CE1845" i="4"/>
  <c r="CG1844" i="4"/>
  <c r="CF1844" i="4"/>
  <c r="CE1844" i="4"/>
  <c r="CG1843" i="4"/>
  <c r="CF1843" i="4"/>
  <c r="CE1843" i="4"/>
  <c r="CG1842" i="4"/>
  <c r="CF1842" i="4"/>
  <c r="CE1842" i="4"/>
  <c r="CG1841" i="4"/>
  <c r="CF1841" i="4"/>
  <c r="CE1841" i="4"/>
  <c r="CG1840" i="4"/>
  <c r="CF1840" i="4"/>
  <c r="CE1840" i="4"/>
  <c r="CG1839" i="4"/>
  <c r="CF1839" i="4"/>
  <c r="CE1839" i="4"/>
  <c r="CG1838" i="4"/>
  <c r="CF1838" i="4"/>
  <c r="CE1838" i="4"/>
  <c r="CG1837" i="4"/>
  <c r="CF1837" i="4"/>
  <c r="CE1837" i="4"/>
  <c r="CG1836" i="4"/>
  <c r="CF1836" i="4"/>
  <c r="CE1836" i="4"/>
  <c r="CG1835" i="4"/>
  <c r="CF1835" i="4"/>
  <c r="CE1835" i="4"/>
  <c r="CG1834" i="4"/>
  <c r="CF1834" i="4"/>
  <c r="CE1834" i="4"/>
  <c r="CG1833" i="4"/>
  <c r="CF1833" i="4"/>
  <c r="CE1833" i="4"/>
  <c r="CG1832" i="4"/>
  <c r="CF1832" i="4"/>
  <c r="CE1832" i="4"/>
  <c r="CG1831" i="4"/>
  <c r="CF1831" i="4"/>
  <c r="CE1831" i="4"/>
  <c r="CG1830" i="4"/>
  <c r="CF1830" i="4"/>
  <c r="CE1830" i="4"/>
  <c r="CG1829" i="4"/>
  <c r="CF1829" i="4"/>
  <c r="CE1829" i="4"/>
  <c r="CG1828" i="4"/>
  <c r="CF1828" i="4"/>
  <c r="CE1828" i="4"/>
  <c r="CG1827" i="4"/>
  <c r="CF1827" i="4"/>
  <c r="CE1827" i="4"/>
  <c r="CG1826" i="4"/>
  <c r="CF1826" i="4"/>
  <c r="CE1826" i="4"/>
  <c r="CG1825" i="4"/>
  <c r="CF1825" i="4"/>
  <c r="CE1825" i="4"/>
  <c r="CG1824" i="4"/>
  <c r="CF1824" i="4"/>
  <c r="CE1824" i="4"/>
  <c r="CG1823" i="4"/>
  <c r="CF1823" i="4"/>
  <c r="CE1823" i="4"/>
  <c r="CG1822" i="4"/>
  <c r="CF1822" i="4"/>
  <c r="CE1822" i="4"/>
  <c r="CG1821" i="4"/>
  <c r="CF1821" i="4"/>
  <c r="CE1821" i="4"/>
  <c r="CG1820" i="4"/>
  <c r="CF1820" i="4"/>
  <c r="CE1820" i="4"/>
  <c r="CG1819" i="4"/>
  <c r="CF1819" i="4"/>
  <c r="CE1819" i="4"/>
  <c r="CG1818" i="4"/>
  <c r="CF1818" i="4"/>
  <c r="CE1818" i="4"/>
  <c r="CG1817" i="4"/>
  <c r="CF1817" i="4"/>
  <c r="CE1817" i="4"/>
  <c r="CG1816" i="4"/>
  <c r="CF1816" i="4"/>
  <c r="CE1816" i="4"/>
  <c r="CG1815" i="4"/>
  <c r="CF1815" i="4"/>
  <c r="CE1815" i="4"/>
  <c r="CG1814" i="4"/>
  <c r="CF1814" i="4"/>
  <c r="CE1814" i="4"/>
  <c r="CG1813" i="4"/>
  <c r="CF1813" i="4"/>
  <c r="CE1813" i="4"/>
  <c r="CG1812" i="4"/>
  <c r="CF1812" i="4"/>
  <c r="CE1812" i="4"/>
  <c r="CG1811" i="4"/>
  <c r="CF1811" i="4"/>
  <c r="CE1811" i="4"/>
  <c r="CG1810" i="4"/>
  <c r="CF1810" i="4"/>
  <c r="CE1810" i="4"/>
  <c r="CG1809" i="4"/>
  <c r="CF1809" i="4"/>
  <c r="CE1809" i="4"/>
  <c r="CG1808" i="4"/>
  <c r="CF1808" i="4"/>
  <c r="CE1808" i="4"/>
  <c r="CG1807" i="4"/>
  <c r="CF1807" i="4"/>
  <c r="CE1807" i="4"/>
  <c r="CG1806" i="4"/>
  <c r="CF1806" i="4"/>
  <c r="CE1806" i="4"/>
  <c r="CG1805" i="4"/>
  <c r="CF1805" i="4"/>
  <c r="CE1805" i="4"/>
  <c r="CG1804" i="4"/>
  <c r="CF1804" i="4"/>
  <c r="CE1804" i="4"/>
  <c r="CG1803" i="4"/>
  <c r="CF1803" i="4"/>
  <c r="CE1803" i="4"/>
  <c r="CG1802" i="4"/>
  <c r="CF1802" i="4"/>
  <c r="CE1802" i="4"/>
  <c r="CG1801" i="4"/>
  <c r="CF1801" i="4"/>
  <c r="CE1801" i="4"/>
  <c r="CG1800" i="4"/>
  <c r="CF1800" i="4"/>
  <c r="CE1800" i="4"/>
  <c r="CG1799" i="4"/>
  <c r="CF1799" i="4"/>
  <c r="CE1799" i="4"/>
  <c r="CG1798" i="4"/>
  <c r="CF1798" i="4"/>
  <c r="CE1798" i="4"/>
  <c r="CG1797" i="4"/>
  <c r="CF1797" i="4"/>
  <c r="CE1797" i="4"/>
  <c r="CG1796" i="4"/>
  <c r="CF1796" i="4"/>
  <c r="CE1796" i="4"/>
  <c r="CG1795" i="4"/>
  <c r="CF1795" i="4"/>
  <c r="CE1795" i="4"/>
  <c r="CG1794" i="4"/>
  <c r="CF1794" i="4"/>
  <c r="CE1794" i="4"/>
  <c r="CG1793" i="4"/>
  <c r="CF1793" i="4"/>
  <c r="CE1793" i="4"/>
  <c r="CG1792" i="4"/>
  <c r="CF1792" i="4"/>
  <c r="CE1792" i="4"/>
  <c r="CG1791" i="4"/>
  <c r="CF1791" i="4"/>
  <c r="CE1791" i="4"/>
  <c r="CG1790" i="4"/>
  <c r="CF1790" i="4"/>
  <c r="CE1790" i="4"/>
  <c r="CG1789" i="4"/>
  <c r="CF1789" i="4"/>
  <c r="CE1789" i="4"/>
  <c r="CG1788" i="4"/>
  <c r="CF1788" i="4"/>
  <c r="CE1788" i="4"/>
  <c r="CG1787" i="4"/>
  <c r="CF1787" i="4"/>
  <c r="CE1787" i="4"/>
  <c r="CG1786" i="4"/>
  <c r="CF1786" i="4"/>
  <c r="CE1786" i="4"/>
  <c r="CG1785" i="4"/>
  <c r="CF1785" i="4"/>
  <c r="CE1785" i="4"/>
  <c r="CG1784" i="4"/>
  <c r="CF1784" i="4"/>
  <c r="CE1784" i="4"/>
  <c r="CG1783" i="4"/>
  <c r="CF1783" i="4"/>
  <c r="CE1783" i="4"/>
  <c r="CG1782" i="4"/>
  <c r="CF1782" i="4"/>
  <c r="CE1782" i="4"/>
  <c r="CG1781" i="4"/>
  <c r="CF1781" i="4"/>
  <c r="CE1781" i="4"/>
  <c r="CG1780" i="4"/>
  <c r="CF1780" i="4"/>
  <c r="CE1780" i="4"/>
  <c r="CG1779" i="4"/>
  <c r="CF1779" i="4"/>
  <c r="CE1779" i="4"/>
  <c r="CG1778" i="4"/>
  <c r="CF1778" i="4"/>
  <c r="CE1778" i="4"/>
  <c r="CG1777" i="4"/>
  <c r="CF1777" i="4"/>
  <c r="CE1777" i="4"/>
  <c r="CG1776" i="4"/>
  <c r="CF1776" i="4"/>
  <c r="CE1776" i="4"/>
  <c r="CG1775" i="4"/>
  <c r="CF1775" i="4"/>
  <c r="CE1775" i="4"/>
  <c r="CG1774" i="4"/>
  <c r="CF1774" i="4"/>
  <c r="CE1774" i="4"/>
  <c r="CG1773" i="4"/>
  <c r="CF1773" i="4"/>
  <c r="CE1773" i="4"/>
  <c r="CG1772" i="4"/>
  <c r="CF1772" i="4"/>
  <c r="CE1772" i="4"/>
  <c r="CG1771" i="4"/>
  <c r="CF1771" i="4"/>
  <c r="CE1771" i="4"/>
  <c r="CG1770" i="4"/>
  <c r="CF1770" i="4"/>
  <c r="CE1770" i="4"/>
  <c r="CG1769" i="4"/>
  <c r="CF1769" i="4"/>
  <c r="CE1769" i="4"/>
  <c r="CG1768" i="4"/>
  <c r="CF1768" i="4"/>
  <c r="CE1768" i="4"/>
  <c r="CG1767" i="4"/>
  <c r="CF1767" i="4"/>
  <c r="CE1767" i="4"/>
  <c r="CG1766" i="4"/>
  <c r="CF1766" i="4"/>
  <c r="CE1766" i="4"/>
  <c r="CG1765" i="4"/>
  <c r="CF1765" i="4"/>
  <c r="CE1765" i="4"/>
  <c r="CG1764" i="4"/>
  <c r="CF1764" i="4"/>
  <c r="CE1764" i="4"/>
  <c r="CG1763" i="4"/>
  <c r="CF1763" i="4"/>
  <c r="CE1763" i="4"/>
  <c r="CG1762" i="4"/>
  <c r="CF1762" i="4"/>
  <c r="CE1762" i="4"/>
  <c r="CG1761" i="4"/>
  <c r="CF1761" i="4"/>
  <c r="CE1761" i="4"/>
  <c r="CG1760" i="4"/>
  <c r="CF1760" i="4"/>
  <c r="CE1760" i="4"/>
  <c r="CG1759" i="4"/>
  <c r="CF1759" i="4"/>
  <c r="CE1759" i="4"/>
  <c r="CG1758" i="4"/>
  <c r="CF1758" i="4"/>
  <c r="CE1758" i="4"/>
  <c r="CG1757" i="4"/>
  <c r="CF1757" i="4"/>
  <c r="CE1757" i="4"/>
  <c r="CG1756" i="4"/>
  <c r="CF1756" i="4"/>
  <c r="CE1756" i="4"/>
  <c r="CG1755" i="4"/>
  <c r="CF1755" i="4"/>
  <c r="CE1755" i="4"/>
  <c r="CG1754" i="4"/>
  <c r="CF1754" i="4"/>
  <c r="CE1754" i="4"/>
  <c r="CG1753" i="4"/>
  <c r="CF1753" i="4"/>
  <c r="CE1753" i="4"/>
  <c r="CG1752" i="4"/>
  <c r="CF1752" i="4"/>
  <c r="CE1752" i="4"/>
  <c r="CG1751" i="4"/>
  <c r="CF1751" i="4"/>
  <c r="CE1751" i="4"/>
  <c r="CG1750" i="4"/>
  <c r="CF1750" i="4"/>
  <c r="CE1750" i="4"/>
  <c r="CG1749" i="4"/>
  <c r="CF1749" i="4"/>
  <c r="CE1749" i="4"/>
  <c r="CG1748" i="4"/>
  <c r="CF1748" i="4"/>
  <c r="CE1748" i="4"/>
  <c r="CG1747" i="4"/>
  <c r="CF1747" i="4"/>
  <c r="CE1747" i="4"/>
  <c r="CG1746" i="4"/>
  <c r="CF1746" i="4"/>
  <c r="CE1746" i="4"/>
  <c r="CG1745" i="4"/>
  <c r="CF1745" i="4"/>
  <c r="CE1745" i="4"/>
  <c r="CG1744" i="4"/>
  <c r="CF1744" i="4"/>
  <c r="CE1744" i="4"/>
  <c r="CG1743" i="4"/>
  <c r="CF1743" i="4"/>
  <c r="CE1743" i="4"/>
  <c r="CG1742" i="4"/>
  <c r="CF1742" i="4"/>
  <c r="CE1742" i="4"/>
  <c r="CG1741" i="4"/>
  <c r="CF1741" i="4"/>
  <c r="CE1741" i="4"/>
  <c r="CG1740" i="4"/>
  <c r="CF1740" i="4"/>
  <c r="CE1740" i="4"/>
  <c r="CG1739" i="4"/>
  <c r="CF1739" i="4"/>
  <c r="CE1739" i="4"/>
  <c r="CG1738" i="4"/>
  <c r="CF1738" i="4"/>
  <c r="CE1738" i="4"/>
  <c r="CG1737" i="4"/>
  <c r="CF1737" i="4"/>
  <c r="CE1737" i="4"/>
  <c r="CG1736" i="4"/>
  <c r="CF1736" i="4"/>
  <c r="CE1736" i="4"/>
  <c r="CG1735" i="4"/>
  <c r="CF1735" i="4"/>
  <c r="CE1735" i="4"/>
  <c r="CG1734" i="4"/>
  <c r="CF1734" i="4"/>
  <c r="CE1734" i="4"/>
  <c r="CG1733" i="4"/>
  <c r="CF1733" i="4"/>
  <c r="CE1733" i="4"/>
  <c r="CG1732" i="4"/>
  <c r="CF1732" i="4"/>
  <c r="CE1732" i="4"/>
  <c r="CG1731" i="4"/>
  <c r="CF1731" i="4"/>
  <c r="CE1731" i="4"/>
  <c r="CG1730" i="4"/>
  <c r="CF1730" i="4"/>
  <c r="CE1730" i="4"/>
  <c r="CG1729" i="4"/>
  <c r="CF1729" i="4"/>
  <c r="CE1729" i="4"/>
  <c r="CG1728" i="4"/>
  <c r="CF1728" i="4"/>
  <c r="CE1728" i="4"/>
  <c r="CG1727" i="4"/>
  <c r="CF1727" i="4"/>
  <c r="CE1727" i="4"/>
  <c r="CG1726" i="4"/>
  <c r="CF1726" i="4"/>
  <c r="CE1726" i="4"/>
  <c r="CG1725" i="4"/>
  <c r="CF1725" i="4"/>
  <c r="CE1725" i="4"/>
  <c r="CG1724" i="4"/>
  <c r="CF1724" i="4"/>
  <c r="CE1724" i="4"/>
  <c r="CG1723" i="4"/>
  <c r="CF1723" i="4"/>
  <c r="CE1723" i="4"/>
  <c r="CG1722" i="4"/>
  <c r="CF1722" i="4"/>
  <c r="CE1722" i="4"/>
  <c r="CG1721" i="4"/>
  <c r="CF1721" i="4"/>
  <c r="CE1721" i="4"/>
  <c r="CG1720" i="4"/>
  <c r="CF1720" i="4"/>
  <c r="CE1720" i="4"/>
  <c r="CG1719" i="4"/>
  <c r="CF1719" i="4"/>
  <c r="CE1719" i="4"/>
  <c r="CG1718" i="4"/>
  <c r="CF1718" i="4"/>
  <c r="CE1718" i="4"/>
  <c r="CG1717" i="4"/>
  <c r="CF1717" i="4"/>
  <c r="CE1717" i="4"/>
  <c r="CG1716" i="4"/>
  <c r="CF1716" i="4"/>
  <c r="CE1716" i="4"/>
  <c r="CG1715" i="4"/>
  <c r="CF1715" i="4"/>
  <c r="CE1715" i="4"/>
  <c r="CG1714" i="4"/>
  <c r="CF1714" i="4"/>
  <c r="CE1714" i="4"/>
  <c r="CG1713" i="4"/>
  <c r="CF1713" i="4"/>
  <c r="CE1713" i="4"/>
  <c r="CG1712" i="4"/>
  <c r="CF1712" i="4"/>
  <c r="CE1712" i="4"/>
  <c r="CG1711" i="4"/>
  <c r="CF1711" i="4"/>
  <c r="CE1711" i="4"/>
  <c r="CG1710" i="4"/>
  <c r="CF1710" i="4"/>
  <c r="CE1710" i="4"/>
  <c r="CG1709" i="4"/>
  <c r="CF1709" i="4"/>
  <c r="CE1709" i="4"/>
  <c r="CG1708" i="4"/>
  <c r="CF1708" i="4"/>
  <c r="CE1708" i="4"/>
  <c r="CG1707" i="4"/>
  <c r="CF1707" i="4"/>
  <c r="CE1707" i="4"/>
  <c r="CG1706" i="4"/>
  <c r="CF1706" i="4"/>
  <c r="CE1706" i="4"/>
  <c r="CG1705" i="4"/>
  <c r="CF1705" i="4"/>
  <c r="CE1705" i="4"/>
  <c r="CG1704" i="4"/>
  <c r="CF1704" i="4"/>
  <c r="CE1704" i="4"/>
  <c r="CG1703" i="4"/>
  <c r="CF1703" i="4"/>
  <c r="CE1703" i="4"/>
  <c r="CG1702" i="4"/>
  <c r="CF1702" i="4"/>
  <c r="CE1702" i="4"/>
  <c r="CG1701" i="4"/>
  <c r="CF1701" i="4"/>
  <c r="CE1701" i="4"/>
  <c r="CG1700" i="4"/>
  <c r="CF1700" i="4"/>
  <c r="CE1700" i="4"/>
  <c r="CG1699" i="4"/>
  <c r="CF1699" i="4"/>
  <c r="CE1699" i="4"/>
  <c r="CG1698" i="4"/>
  <c r="CF1698" i="4"/>
  <c r="CE1698" i="4"/>
  <c r="CG1697" i="4"/>
  <c r="CF1697" i="4"/>
  <c r="CE1697" i="4"/>
  <c r="CG1696" i="4"/>
  <c r="CF1696" i="4"/>
  <c r="CE1696" i="4"/>
  <c r="CG1695" i="4"/>
  <c r="CF1695" i="4"/>
  <c r="CE1695" i="4"/>
  <c r="CG1694" i="4"/>
  <c r="CF1694" i="4"/>
  <c r="CE1694" i="4"/>
  <c r="CG1693" i="4"/>
  <c r="CF1693" i="4"/>
  <c r="CE1693" i="4"/>
  <c r="CG1692" i="4"/>
  <c r="CF1692" i="4"/>
  <c r="CE1692" i="4"/>
  <c r="CG1691" i="4"/>
  <c r="CF1691" i="4"/>
  <c r="CE1691" i="4"/>
  <c r="CG1690" i="4"/>
  <c r="CF1690" i="4"/>
  <c r="CE1690" i="4"/>
  <c r="CG1689" i="4"/>
  <c r="CF1689" i="4"/>
  <c r="CE1689" i="4"/>
  <c r="CG1688" i="4"/>
  <c r="CF1688" i="4"/>
  <c r="CE1688" i="4"/>
  <c r="CG1687" i="4"/>
  <c r="CF1687" i="4"/>
  <c r="CE1687" i="4"/>
  <c r="CG1686" i="4"/>
  <c r="CF1686" i="4"/>
  <c r="CE1686" i="4"/>
  <c r="CG1685" i="4"/>
  <c r="CF1685" i="4"/>
  <c r="CE1685" i="4"/>
  <c r="CG1684" i="4"/>
  <c r="CF1684" i="4"/>
  <c r="CE1684" i="4"/>
  <c r="CG1683" i="4"/>
  <c r="CF1683" i="4"/>
  <c r="CE1683" i="4"/>
  <c r="CG1682" i="4"/>
  <c r="CF1682" i="4"/>
  <c r="CE1682" i="4"/>
  <c r="CG1681" i="4"/>
  <c r="CF1681" i="4"/>
  <c r="CE1681" i="4"/>
  <c r="CG1680" i="4"/>
  <c r="CF1680" i="4"/>
  <c r="CE1680" i="4"/>
  <c r="CG1679" i="4"/>
  <c r="CF1679" i="4"/>
  <c r="CE1679" i="4"/>
  <c r="CG1678" i="4"/>
  <c r="CF1678" i="4"/>
  <c r="CE1678" i="4"/>
  <c r="CG1677" i="4"/>
  <c r="CF1677" i="4"/>
  <c r="CE1677" i="4"/>
  <c r="CG1676" i="4"/>
  <c r="CF1676" i="4"/>
  <c r="CE1676" i="4"/>
  <c r="CG1675" i="4"/>
  <c r="CF1675" i="4"/>
  <c r="CE1675" i="4"/>
  <c r="CG1674" i="4"/>
  <c r="CF1674" i="4"/>
  <c r="CE1674" i="4"/>
  <c r="CG1673" i="4"/>
  <c r="CF1673" i="4"/>
  <c r="CE1673" i="4"/>
  <c r="CG1672" i="4"/>
  <c r="CF1672" i="4"/>
  <c r="CE1672" i="4"/>
  <c r="CG1671" i="4"/>
  <c r="CF1671" i="4"/>
  <c r="CE1671" i="4"/>
  <c r="CG1670" i="4"/>
  <c r="CF1670" i="4"/>
  <c r="CE1670" i="4"/>
  <c r="CG1669" i="4"/>
  <c r="CF1669" i="4"/>
  <c r="CE1669" i="4"/>
  <c r="CG1668" i="4"/>
  <c r="CF1668" i="4"/>
  <c r="CE1668" i="4"/>
  <c r="CG1667" i="4"/>
  <c r="CF1667" i="4"/>
  <c r="CE1667" i="4"/>
  <c r="CG1666" i="4"/>
  <c r="CF1666" i="4"/>
  <c r="CE1666" i="4"/>
  <c r="CG1665" i="4"/>
  <c r="CF1665" i="4"/>
  <c r="CE1665" i="4"/>
  <c r="CG1664" i="4"/>
  <c r="CF1664" i="4"/>
  <c r="CE1664" i="4"/>
  <c r="CG1663" i="4"/>
  <c r="CF1663" i="4"/>
  <c r="CE1663" i="4"/>
  <c r="CG1662" i="4"/>
  <c r="CF1662" i="4"/>
  <c r="CE1662" i="4"/>
  <c r="CG1661" i="4"/>
  <c r="CF1661" i="4"/>
  <c r="CE1661" i="4"/>
  <c r="CG1660" i="4"/>
  <c r="CF1660" i="4"/>
  <c r="CE1660" i="4"/>
  <c r="CG1659" i="4"/>
  <c r="CF1659" i="4"/>
  <c r="CE1659" i="4"/>
  <c r="CG1658" i="4"/>
  <c r="CF1658" i="4"/>
  <c r="CE1658" i="4"/>
  <c r="CG1657" i="4"/>
  <c r="CF1657" i="4"/>
  <c r="CE1657" i="4"/>
  <c r="CG1656" i="4"/>
  <c r="CF1656" i="4"/>
  <c r="CE1656" i="4"/>
  <c r="CG1655" i="4"/>
  <c r="CF1655" i="4"/>
  <c r="CE1655" i="4"/>
  <c r="CG1654" i="4"/>
  <c r="CF1654" i="4"/>
  <c r="CE1654" i="4"/>
  <c r="CG1653" i="4"/>
  <c r="CF1653" i="4"/>
  <c r="CE1653" i="4"/>
  <c r="CG1652" i="4"/>
  <c r="CF1652" i="4"/>
  <c r="CE1652" i="4"/>
  <c r="CG1651" i="4"/>
  <c r="CF1651" i="4"/>
  <c r="CE1651" i="4"/>
  <c r="CG1650" i="4"/>
  <c r="CF1650" i="4"/>
  <c r="CE1650" i="4"/>
  <c r="CG1649" i="4"/>
  <c r="CF1649" i="4"/>
  <c r="CE1649" i="4"/>
  <c r="CG1648" i="4"/>
  <c r="CF1648" i="4"/>
  <c r="CE1648" i="4"/>
  <c r="CG1647" i="4"/>
  <c r="CF1647" i="4"/>
  <c r="CE1647" i="4"/>
  <c r="CG1646" i="4"/>
  <c r="CF1646" i="4"/>
  <c r="CE1646" i="4"/>
  <c r="CG1645" i="4"/>
  <c r="CF1645" i="4"/>
  <c r="CE1645" i="4"/>
  <c r="CG1644" i="4"/>
  <c r="CF1644" i="4"/>
  <c r="CE1644" i="4"/>
  <c r="CG1643" i="4"/>
  <c r="CF1643" i="4"/>
  <c r="CE1643" i="4"/>
  <c r="CG1642" i="4"/>
  <c r="CF1642" i="4"/>
  <c r="CE1642" i="4"/>
  <c r="CG1641" i="4"/>
  <c r="CF1641" i="4"/>
  <c r="CE1641" i="4"/>
  <c r="CG1640" i="4"/>
  <c r="CF1640" i="4"/>
  <c r="CE1640" i="4"/>
  <c r="CG1639" i="4"/>
  <c r="CF1639" i="4"/>
  <c r="CE1639" i="4"/>
  <c r="CG1638" i="4"/>
  <c r="CF1638" i="4"/>
  <c r="CE1638" i="4"/>
  <c r="CG1637" i="4"/>
  <c r="CF1637" i="4"/>
  <c r="CE1637" i="4"/>
  <c r="CG1636" i="4"/>
  <c r="CF1636" i="4"/>
  <c r="CE1636" i="4"/>
  <c r="CG1635" i="4"/>
  <c r="CF1635" i="4"/>
  <c r="CE1635" i="4"/>
  <c r="CG1634" i="4"/>
  <c r="CF1634" i="4"/>
  <c r="CE1634" i="4"/>
  <c r="CG1633" i="4"/>
  <c r="CF1633" i="4"/>
  <c r="CE1633" i="4"/>
  <c r="CG1632" i="4"/>
  <c r="CF1632" i="4"/>
  <c r="CE1632" i="4"/>
  <c r="CG1631" i="4"/>
  <c r="CF1631" i="4"/>
  <c r="CE1631" i="4"/>
  <c r="CG1630" i="4"/>
  <c r="CF1630" i="4"/>
  <c r="CE1630" i="4"/>
  <c r="CG1629" i="4"/>
  <c r="CF1629" i="4"/>
  <c r="CE1629" i="4"/>
  <c r="CG1628" i="4"/>
  <c r="CF1628" i="4"/>
  <c r="CE1628" i="4"/>
  <c r="CG1627" i="4"/>
  <c r="CF1627" i="4"/>
  <c r="CE1627" i="4"/>
  <c r="CG1626" i="4"/>
  <c r="CF1626" i="4"/>
  <c r="CE1626" i="4"/>
  <c r="CG1625" i="4"/>
  <c r="CF1625" i="4"/>
  <c r="CE1625" i="4"/>
  <c r="CG1624" i="4"/>
  <c r="CF1624" i="4"/>
  <c r="CE1624" i="4"/>
  <c r="CG1623" i="4"/>
  <c r="CF1623" i="4"/>
  <c r="CE1623" i="4"/>
  <c r="CG1622" i="4"/>
  <c r="CF1622" i="4"/>
  <c r="CE1622" i="4"/>
  <c r="CG1621" i="4"/>
  <c r="CF1621" i="4"/>
  <c r="CE1621" i="4"/>
  <c r="CG1620" i="4"/>
  <c r="CF1620" i="4"/>
  <c r="CE1620" i="4"/>
  <c r="CG1619" i="4"/>
  <c r="CF1619" i="4"/>
  <c r="CE1619" i="4"/>
  <c r="CG1618" i="4"/>
  <c r="CF1618" i="4"/>
  <c r="CE1618" i="4"/>
  <c r="CG1617" i="4"/>
  <c r="CF1617" i="4"/>
  <c r="CE1617" i="4"/>
  <c r="CG1616" i="4"/>
  <c r="CF1616" i="4"/>
  <c r="CE1616" i="4"/>
  <c r="CG1615" i="4"/>
  <c r="CF1615" i="4"/>
  <c r="CE1615" i="4"/>
  <c r="CG1614" i="4"/>
  <c r="CF1614" i="4"/>
  <c r="CE1614" i="4"/>
  <c r="CG1613" i="4"/>
  <c r="CF1613" i="4"/>
  <c r="CE1613" i="4"/>
  <c r="CG1612" i="4"/>
  <c r="CF1612" i="4"/>
  <c r="CE1612" i="4"/>
  <c r="CG1611" i="4"/>
  <c r="CF1611" i="4"/>
  <c r="CE1611" i="4"/>
  <c r="CG1610" i="4"/>
  <c r="CF1610" i="4"/>
  <c r="CE1610" i="4"/>
  <c r="CG1609" i="4"/>
  <c r="CF1609" i="4"/>
  <c r="CE1609" i="4"/>
  <c r="CG1608" i="4"/>
  <c r="CF1608" i="4"/>
  <c r="CE1608" i="4"/>
  <c r="CG1607" i="4"/>
  <c r="CF1607" i="4"/>
  <c r="CE1607" i="4"/>
  <c r="CG1606" i="4"/>
  <c r="CF1606" i="4"/>
  <c r="CE1606" i="4"/>
  <c r="CG1605" i="4"/>
  <c r="CF1605" i="4"/>
  <c r="CE1605" i="4"/>
  <c r="CG1604" i="4"/>
  <c r="CF1604" i="4"/>
  <c r="CE1604" i="4"/>
  <c r="CG1603" i="4"/>
  <c r="CF1603" i="4"/>
  <c r="CE1603" i="4"/>
  <c r="CG1602" i="4"/>
  <c r="CF1602" i="4"/>
  <c r="CE1602" i="4"/>
  <c r="CG1601" i="4"/>
  <c r="CF1601" i="4"/>
  <c r="CE1601" i="4"/>
  <c r="CG1600" i="4"/>
  <c r="CF1600" i="4"/>
  <c r="CE1600" i="4"/>
  <c r="CG1599" i="4"/>
  <c r="CF1599" i="4"/>
  <c r="CE1599" i="4"/>
  <c r="CG1598" i="4"/>
  <c r="CF1598" i="4"/>
  <c r="CE1598" i="4"/>
  <c r="CG1597" i="4"/>
  <c r="CF1597" i="4"/>
  <c r="CE1597" i="4"/>
  <c r="CG1596" i="4"/>
  <c r="CF1596" i="4"/>
  <c r="CE1596" i="4"/>
  <c r="CG1595" i="4"/>
  <c r="CF1595" i="4"/>
  <c r="CE1595" i="4"/>
  <c r="CG1594" i="4"/>
  <c r="CF1594" i="4"/>
  <c r="CE1594" i="4"/>
  <c r="CG1593" i="4"/>
  <c r="CF1593" i="4"/>
  <c r="CE1593" i="4"/>
  <c r="CG1592" i="4"/>
  <c r="CF1592" i="4"/>
  <c r="CE1592" i="4"/>
  <c r="CG1591" i="4"/>
  <c r="CF1591" i="4"/>
  <c r="CE1591" i="4"/>
  <c r="CG1590" i="4"/>
  <c r="CF1590" i="4"/>
  <c r="CE1590" i="4"/>
  <c r="CG1589" i="4"/>
  <c r="CF1589" i="4"/>
  <c r="CE1589" i="4"/>
  <c r="CG1588" i="4"/>
  <c r="CF1588" i="4"/>
  <c r="CE1588" i="4"/>
  <c r="CG1587" i="4"/>
  <c r="CF1587" i="4"/>
  <c r="CE1587" i="4"/>
  <c r="CG1586" i="4"/>
  <c r="CF1586" i="4"/>
  <c r="CE1586" i="4"/>
  <c r="CG1585" i="4"/>
  <c r="CF1585" i="4"/>
  <c r="CE1585" i="4"/>
  <c r="CG1584" i="4"/>
  <c r="CF1584" i="4"/>
  <c r="CE1584" i="4"/>
  <c r="CG1583" i="4"/>
  <c r="CF1583" i="4"/>
  <c r="CE1583" i="4"/>
  <c r="CG1582" i="4"/>
  <c r="CF1582" i="4"/>
  <c r="CE1582" i="4"/>
  <c r="CG1581" i="4"/>
  <c r="CF1581" i="4"/>
  <c r="CE1581" i="4"/>
  <c r="CG1580" i="4"/>
  <c r="CF1580" i="4"/>
  <c r="CE1580" i="4"/>
  <c r="CG1579" i="4"/>
  <c r="CF1579" i="4"/>
  <c r="CE1579" i="4"/>
  <c r="CG1578" i="4"/>
  <c r="CF1578" i="4"/>
  <c r="CE1578" i="4"/>
  <c r="CG1577" i="4"/>
  <c r="CF1577" i="4"/>
  <c r="CE1577" i="4"/>
  <c r="CG1576" i="4"/>
  <c r="CF1576" i="4"/>
  <c r="CE1576" i="4"/>
  <c r="CG1575" i="4"/>
  <c r="CF1575" i="4"/>
  <c r="CE1575" i="4"/>
  <c r="CG1574" i="4"/>
  <c r="CF1574" i="4"/>
  <c r="CE1574" i="4"/>
  <c r="CG1573" i="4"/>
  <c r="CF1573" i="4"/>
  <c r="CE1573" i="4"/>
  <c r="CG1572" i="4"/>
  <c r="CF1572" i="4"/>
  <c r="CE1572" i="4"/>
  <c r="CG1571" i="4"/>
  <c r="CF1571" i="4"/>
  <c r="CE1571" i="4"/>
  <c r="CG1570" i="4"/>
  <c r="CF1570" i="4"/>
  <c r="CE1570" i="4"/>
  <c r="CG1569" i="4"/>
  <c r="CF1569" i="4"/>
  <c r="CE1569" i="4"/>
  <c r="CG1568" i="4"/>
  <c r="CF1568" i="4"/>
  <c r="CE1568" i="4"/>
  <c r="CG1567" i="4"/>
  <c r="CF1567" i="4"/>
  <c r="CE1567" i="4"/>
  <c r="CG1566" i="4"/>
  <c r="CF1566" i="4"/>
  <c r="CE1566" i="4"/>
  <c r="CG1565" i="4"/>
  <c r="CF1565" i="4"/>
  <c r="CE1565" i="4"/>
  <c r="CG1564" i="4"/>
  <c r="CF1564" i="4"/>
  <c r="CE1564" i="4"/>
  <c r="CG1563" i="4"/>
  <c r="CF1563" i="4"/>
  <c r="CE1563" i="4"/>
  <c r="CG1562" i="4"/>
  <c r="CF1562" i="4"/>
  <c r="CE1562" i="4"/>
  <c r="CG1561" i="4"/>
  <c r="CF1561" i="4"/>
  <c r="CE1561" i="4"/>
  <c r="CG1560" i="4"/>
  <c r="CF1560" i="4"/>
  <c r="CE1560" i="4"/>
  <c r="CG1559" i="4"/>
  <c r="CF1559" i="4"/>
  <c r="CE1559" i="4"/>
  <c r="CG1558" i="4"/>
  <c r="CF1558" i="4"/>
  <c r="CE1558" i="4"/>
  <c r="CG1557" i="4"/>
  <c r="CF1557" i="4"/>
  <c r="CE1557" i="4"/>
  <c r="CG1556" i="4"/>
  <c r="CF1556" i="4"/>
  <c r="CE1556" i="4"/>
  <c r="CG1555" i="4"/>
  <c r="CF1555" i="4"/>
  <c r="CE1555" i="4"/>
  <c r="CG1554" i="4"/>
  <c r="CF1554" i="4"/>
  <c r="CE1554" i="4"/>
  <c r="CG1553" i="4"/>
  <c r="CF1553" i="4"/>
  <c r="CE1553" i="4"/>
  <c r="CG1552" i="4"/>
  <c r="CF1552" i="4"/>
  <c r="CE1552" i="4"/>
  <c r="CG1551" i="4"/>
  <c r="CF1551" i="4"/>
  <c r="CE1551" i="4"/>
  <c r="CG1550" i="4"/>
  <c r="CF1550" i="4"/>
  <c r="CE1550" i="4"/>
  <c r="CG1549" i="4"/>
  <c r="CF1549" i="4"/>
  <c r="CE1549" i="4"/>
  <c r="CG1548" i="4"/>
  <c r="CF1548" i="4"/>
  <c r="CE1548" i="4"/>
  <c r="CG1547" i="4"/>
  <c r="CF1547" i="4"/>
  <c r="CE1547" i="4"/>
  <c r="CG1546" i="4"/>
  <c r="CF1546" i="4"/>
  <c r="CE1546" i="4"/>
  <c r="CG1545" i="4"/>
  <c r="CF1545" i="4"/>
  <c r="CE1545" i="4"/>
  <c r="CG1544" i="4"/>
  <c r="CF1544" i="4"/>
  <c r="CE1544" i="4"/>
  <c r="CG1543" i="4"/>
  <c r="CF1543" i="4"/>
  <c r="CE1543" i="4"/>
  <c r="CG1542" i="4"/>
  <c r="CF1542" i="4"/>
  <c r="CE1542" i="4"/>
  <c r="CG1541" i="4"/>
  <c r="CF1541" i="4"/>
  <c r="CE1541" i="4"/>
  <c r="CG1540" i="4"/>
  <c r="CF1540" i="4"/>
  <c r="CE1540" i="4"/>
  <c r="CG1539" i="4"/>
  <c r="CF1539" i="4"/>
  <c r="CE1539" i="4"/>
  <c r="CG1538" i="4"/>
  <c r="CF1538" i="4"/>
  <c r="CE1538" i="4"/>
  <c r="CG1537" i="4"/>
  <c r="CF1537" i="4"/>
  <c r="CE1537" i="4"/>
  <c r="CG1536" i="4"/>
  <c r="CF1536" i="4"/>
  <c r="CE1536" i="4"/>
  <c r="CG1535" i="4"/>
  <c r="CF1535" i="4"/>
  <c r="CE1535" i="4"/>
  <c r="CG1534" i="4"/>
  <c r="CF1534" i="4"/>
  <c r="CE1534" i="4"/>
  <c r="CG1533" i="4"/>
  <c r="CF1533" i="4"/>
  <c r="CE1533" i="4"/>
  <c r="CG1532" i="4"/>
  <c r="CF1532" i="4"/>
  <c r="CE1532" i="4"/>
  <c r="CG1531" i="4"/>
  <c r="CF1531" i="4"/>
  <c r="CE1531" i="4"/>
  <c r="CG1530" i="4"/>
  <c r="CF1530" i="4"/>
  <c r="CE1530" i="4"/>
  <c r="CG1529" i="4"/>
  <c r="CF1529" i="4"/>
  <c r="CE1529" i="4"/>
  <c r="CG1528" i="4"/>
  <c r="CF1528" i="4"/>
  <c r="CE1528" i="4"/>
  <c r="CG1527" i="4"/>
  <c r="CF1527" i="4"/>
  <c r="CE1527" i="4"/>
  <c r="CG1526" i="4"/>
  <c r="CF1526" i="4"/>
  <c r="CE1526" i="4"/>
  <c r="CG1525" i="4"/>
  <c r="CF1525" i="4"/>
  <c r="CE1525" i="4"/>
  <c r="CG1524" i="4"/>
  <c r="CF1524" i="4"/>
  <c r="CE1524" i="4"/>
  <c r="CG1523" i="4"/>
  <c r="CF1523" i="4"/>
  <c r="CE1523" i="4"/>
  <c r="CG1522" i="4"/>
  <c r="CF1522" i="4"/>
  <c r="CE1522" i="4"/>
  <c r="CG1521" i="4"/>
  <c r="CF1521" i="4"/>
  <c r="CE1521" i="4"/>
  <c r="CG1520" i="4"/>
  <c r="CF1520" i="4"/>
  <c r="CE1520" i="4"/>
  <c r="CG1519" i="4"/>
  <c r="CF1519" i="4"/>
  <c r="CE1519" i="4"/>
  <c r="CG1518" i="4"/>
  <c r="CF1518" i="4"/>
  <c r="CE1518" i="4"/>
  <c r="CG1517" i="4"/>
  <c r="CF1517" i="4"/>
  <c r="CE1517" i="4"/>
  <c r="CG1516" i="4"/>
  <c r="CF1516" i="4"/>
  <c r="CE1516" i="4"/>
  <c r="CG1515" i="4"/>
  <c r="CF1515" i="4"/>
  <c r="CE1515" i="4"/>
  <c r="CG1514" i="4"/>
  <c r="CF1514" i="4"/>
  <c r="CE1514" i="4"/>
  <c r="CG1513" i="4"/>
  <c r="CF1513" i="4"/>
  <c r="CE1513" i="4"/>
  <c r="CG1512" i="4"/>
  <c r="CF1512" i="4"/>
  <c r="CE1512" i="4"/>
  <c r="CG1511" i="4"/>
  <c r="CF1511" i="4"/>
  <c r="CE1511" i="4"/>
  <c r="CG1510" i="4"/>
  <c r="CF1510" i="4"/>
  <c r="CE1510" i="4"/>
  <c r="CG1509" i="4"/>
  <c r="CF1509" i="4"/>
  <c r="CE1509" i="4"/>
  <c r="CG1508" i="4"/>
  <c r="CF1508" i="4"/>
  <c r="CE1508" i="4"/>
  <c r="CG1507" i="4"/>
  <c r="CF1507" i="4"/>
  <c r="CE1507" i="4"/>
  <c r="CG1506" i="4"/>
  <c r="CF1506" i="4"/>
  <c r="CE1506" i="4"/>
  <c r="CG1505" i="4"/>
  <c r="CF1505" i="4"/>
  <c r="CE1505" i="4"/>
  <c r="CG1504" i="4"/>
  <c r="CF1504" i="4"/>
  <c r="CE1504" i="4"/>
  <c r="CG1503" i="4"/>
  <c r="CF1503" i="4"/>
  <c r="CE1503" i="4"/>
  <c r="CG1502" i="4"/>
  <c r="CF1502" i="4"/>
  <c r="CE1502" i="4"/>
  <c r="CG1501" i="4"/>
  <c r="CF1501" i="4"/>
  <c r="CE1501" i="4"/>
  <c r="CG1500" i="4"/>
  <c r="CF1500" i="4"/>
  <c r="CE1500" i="4"/>
  <c r="CG1499" i="4"/>
  <c r="CF1499" i="4"/>
  <c r="CE1499" i="4"/>
  <c r="CG1498" i="4"/>
  <c r="CF1498" i="4"/>
  <c r="CE1498" i="4"/>
  <c r="CG1497" i="4"/>
  <c r="CF1497" i="4"/>
  <c r="CE1497" i="4"/>
  <c r="CG1496" i="4"/>
  <c r="CF1496" i="4"/>
  <c r="CE1496" i="4"/>
  <c r="CG1495" i="4"/>
  <c r="CF1495" i="4"/>
  <c r="CE1495" i="4"/>
  <c r="CG1494" i="4"/>
  <c r="CF1494" i="4"/>
  <c r="CE1494" i="4"/>
  <c r="CG1493" i="4"/>
  <c r="CF1493" i="4"/>
  <c r="CE1493" i="4"/>
  <c r="CG1492" i="4"/>
  <c r="CF1492" i="4"/>
  <c r="CE1492" i="4"/>
  <c r="CG1491" i="4"/>
  <c r="CF1491" i="4"/>
  <c r="CE1491" i="4"/>
  <c r="CG1490" i="4"/>
  <c r="CF1490" i="4"/>
  <c r="CE1490" i="4"/>
  <c r="CG1489" i="4"/>
  <c r="CF1489" i="4"/>
  <c r="CE1489" i="4"/>
  <c r="CG1488" i="4"/>
  <c r="CF1488" i="4"/>
  <c r="CE1488" i="4"/>
  <c r="CG1487" i="4"/>
  <c r="CF1487" i="4"/>
  <c r="CE1487" i="4"/>
  <c r="CG1486" i="4"/>
  <c r="CF1486" i="4"/>
  <c r="CE1486" i="4"/>
  <c r="CG1485" i="4"/>
  <c r="CF1485" i="4"/>
  <c r="CE1485" i="4"/>
  <c r="CG1484" i="4"/>
  <c r="CF1484" i="4"/>
  <c r="CE1484" i="4"/>
  <c r="CG1483" i="4"/>
  <c r="CF1483" i="4"/>
  <c r="CE1483" i="4"/>
  <c r="CG1482" i="4"/>
  <c r="CF1482" i="4"/>
  <c r="CE1482" i="4"/>
  <c r="CG1481" i="4"/>
  <c r="CF1481" i="4"/>
  <c r="CE1481" i="4"/>
  <c r="CG1480" i="4"/>
  <c r="CF1480" i="4"/>
  <c r="CE1480" i="4"/>
  <c r="CG1479" i="4"/>
  <c r="CF1479" i="4"/>
  <c r="CE1479" i="4"/>
  <c r="CG1478" i="4"/>
  <c r="CF1478" i="4"/>
  <c r="CE1478" i="4"/>
  <c r="CG1477" i="4"/>
  <c r="CF1477" i="4"/>
  <c r="CE1477" i="4"/>
  <c r="CG1476" i="4"/>
  <c r="CF1476" i="4"/>
  <c r="CE1476" i="4"/>
  <c r="CG1475" i="4"/>
  <c r="CF1475" i="4"/>
  <c r="CE1475" i="4"/>
  <c r="CG1474" i="4"/>
  <c r="CF1474" i="4"/>
  <c r="CE1474" i="4"/>
  <c r="CG1473" i="4"/>
  <c r="CF1473" i="4"/>
  <c r="CE1473" i="4"/>
  <c r="CG1472" i="4"/>
  <c r="CF1472" i="4"/>
  <c r="CE1472" i="4"/>
  <c r="CG1471" i="4"/>
  <c r="CF1471" i="4"/>
  <c r="CE1471" i="4"/>
  <c r="CG1470" i="4"/>
  <c r="CF1470" i="4"/>
  <c r="CE1470" i="4"/>
  <c r="CG1469" i="4"/>
  <c r="CF1469" i="4"/>
  <c r="CE1469" i="4"/>
  <c r="CG1468" i="4"/>
  <c r="CF1468" i="4"/>
  <c r="CE1468" i="4"/>
  <c r="CG1467" i="4"/>
  <c r="CF1467" i="4"/>
  <c r="CE1467" i="4"/>
  <c r="CG1466" i="4"/>
  <c r="CF1466" i="4"/>
  <c r="CE1466" i="4"/>
  <c r="CG1465" i="4"/>
  <c r="CF1465" i="4"/>
  <c r="CE1465" i="4"/>
  <c r="CG1464" i="4"/>
  <c r="CF1464" i="4"/>
  <c r="CE1464" i="4"/>
  <c r="CG1463" i="4"/>
  <c r="CF1463" i="4"/>
  <c r="CE1463" i="4"/>
  <c r="CG1462" i="4"/>
  <c r="CF1462" i="4"/>
  <c r="CE1462" i="4"/>
  <c r="CG1461" i="4"/>
  <c r="CF1461" i="4"/>
  <c r="CE1461" i="4"/>
  <c r="CG1460" i="4"/>
  <c r="CF1460" i="4"/>
  <c r="CE1460" i="4"/>
  <c r="CG1459" i="4"/>
  <c r="CF1459" i="4"/>
  <c r="CE1459" i="4"/>
  <c r="CG1458" i="4"/>
  <c r="CF1458" i="4"/>
  <c r="CE1458" i="4"/>
  <c r="CG1457" i="4"/>
  <c r="CF1457" i="4"/>
  <c r="CE1457" i="4"/>
  <c r="CG1456" i="4"/>
  <c r="CF1456" i="4"/>
  <c r="CE1456" i="4"/>
  <c r="CG1455" i="4"/>
  <c r="CF1455" i="4"/>
  <c r="CE1455" i="4"/>
  <c r="CG1454" i="4"/>
  <c r="CF1454" i="4"/>
  <c r="CE1454" i="4"/>
  <c r="CG1453" i="4"/>
  <c r="CF1453" i="4"/>
  <c r="CE1453" i="4"/>
  <c r="CG1452" i="4"/>
  <c r="CF1452" i="4"/>
  <c r="CE1452" i="4"/>
  <c r="CG1451" i="4"/>
  <c r="CF1451" i="4"/>
  <c r="CE1451" i="4"/>
  <c r="CG1450" i="4"/>
  <c r="CF1450" i="4"/>
  <c r="CE1450" i="4"/>
  <c r="CG1449" i="4"/>
  <c r="CF1449" i="4"/>
  <c r="CE1449" i="4"/>
  <c r="CG1448" i="4"/>
  <c r="CF1448" i="4"/>
  <c r="CE1448" i="4"/>
  <c r="CG1447" i="4"/>
  <c r="CF1447" i="4"/>
  <c r="CE1447" i="4"/>
  <c r="CG1446" i="4"/>
  <c r="CF1446" i="4"/>
  <c r="CE1446" i="4"/>
  <c r="CG1445" i="4"/>
  <c r="CF1445" i="4"/>
  <c r="CE1445" i="4"/>
  <c r="CG1444" i="4"/>
  <c r="CF1444" i="4"/>
  <c r="CE1444" i="4"/>
  <c r="CG1443" i="4"/>
  <c r="CF1443" i="4"/>
  <c r="CE1443" i="4"/>
  <c r="CG1442" i="4"/>
  <c r="CF1442" i="4"/>
  <c r="CE1442" i="4"/>
  <c r="CG1441" i="4"/>
  <c r="CF1441" i="4"/>
  <c r="CE1441" i="4"/>
  <c r="CG1440" i="4"/>
  <c r="CF1440" i="4"/>
  <c r="CE1440" i="4"/>
  <c r="CG1439" i="4"/>
  <c r="CF1439" i="4"/>
  <c r="CE1439" i="4"/>
  <c r="CG1438" i="4"/>
  <c r="CF1438" i="4"/>
  <c r="CE1438" i="4"/>
  <c r="CG1437" i="4"/>
  <c r="CF1437" i="4"/>
  <c r="CE1437" i="4"/>
  <c r="CG1436" i="4"/>
  <c r="CF1436" i="4"/>
  <c r="CE1436" i="4"/>
  <c r="CG1435" i="4"/>
  <c r="CF1435" i="4"/>
  <c r="CE1435" i="4"/>
  <c r="CG1434" i="4"/>
  <c r="CF1434" i="4"/>
  <c r="CE1434" i="4"/>
  <c r="CG1433" i="4"/>
  <c r="CF1433" i="4"/>
  <c r="CE1433" i="4"/>
  <c r="CG1432" i="4"/>
  <c r="CF1432" i="4"/>
  <c r="CE1432" i="4"/>
  <c r="CG1431" i="4"/>
  <c r="CF1431" i="4"/>
  <c r="CE1431" i="4"/>
  <c r="CG1430" i="4"/>
  <c r="CF1430" i="4"/>
  <c r="CE1430" i="4"/>
  <c r="CG1429" i="4"/>
  <c r="CF1429" i="4"/>
  <c r="CE1429" i="4"/>
  <c r="CG1428" i="4"/>
  <c r="CF1428" i="4"/>
  <c r="CE1428" i="4"/>
  <c r="CG1427" i="4"/>
  <c r="CF1427" i="4"/>
  <c r="CE1427" i="4"/>
  <c r="CG1426" i="4"/>
  <c r="CF1426" i="4"/>
  <c r="CE1426" i="4"/>
  <c r="CG1425" i="4"/>
  <c r="CF1425" i="4"/>
  <c r="CE1425" i="4"/>
  <c r="CG1424" i="4"/>
  <c r="CF1424" i="4"/>
  <c r="CE1424" i="4"/>
  <c r="CG1423" i="4"/>
  <c r="CF1423" i="4"/>
  <c r="CE1423" i="4"/>
  <c r="CG1422" i="4"/>
  <c r="CF1422" i="4"/>
  <c r="CE1422" i="4"/>
  <c r="CG1421" i="4"/>
  <c r="CF1421" i="4"/>
  <c r="CE1421" i="4"/>
  <c r="CG1420" i="4"/>
  <c r="CF1420" i="4"/>
  <c r="CE1420" i="4"/>
  <c r="CG1419" i="4"/>
  <c r="CF1419" i="4"/>
  <c r="CE1419" i="4"/>
  <c r="CG1418" i="4"/>
  <c r="CF1418" i="4"/>
  <c r="CE1418" i="4"/>
  <c r="CG1417" i="4"/>
  <c r="CF1417" i="4"/>
  <c r="CE1417" i="4"/>
  <c r="CG1416" i="4"/>
  <c r="CF1416" i="4"/>
  <c r="CE1416" i="4"/>
  <c r="CG1415" i="4"/>
  <c r="CF1415" i="4"/>
  <c r="CE1415" i="4"/>
  <c r="CG1414" i="4"/>
  <c r="CF1414" i="4"/>
  <c r="CE1414" i="4"/>
  <c r="CG1413" i="4"/>
  <c r="CF1413" i="4"/>
  <c r="CE1413" i="4"/>
  <c r="CG1412" i="4"/>
  <c r="CF1412" i="4"/>
  <c r="CE1412" i="4"/>
  <c r="CG1411" i="4"/>
  <c r="CF1411" i="4"/>
  <c r="CE1411" i="4"/>
  <c r="CG1410" i="4"/>
  <c r="CF1410" i="4"/>
  <c r="CE1410" i="4"/>
  <c r="CG1409" i="4"/>
  <c r="CF1409" i="4"/>
  <c r="CE1409" i="4"/>
  <c r="CG1408" i="4"/>
  <c r="CF1408" i="4"/>
  <c r="CE1408" i="4"/>
  <c r="CG1407" i="4"/>
  <c r="CF1407" i="4"/>
  <c r="CE1407" i="4"/>
  <c r="CG1406" i="4"/>
  <c r="CF1406" i="4"/>
  <c r="CE1406" i="4"/>
  <c r="CG1405" i="4"/>
  <c r="CF1405" i="4"/>
  <c r="CE1405" i="4"/>
  <c r="CG1404" i="4"/>
  <c r="CF1404" i="4"/>
  <c r="CE1404" i="4"/>
  <c r="CG1403" i="4"/>
  <c r="CF1403" i="4"/>
  <c r="CE1403" i="4"/>
  <c r="CG1402" i="4"/>
  <c r="CF1402" i="4"/>
  <c r="CE1402" i="4"/>
  <c r="CG1401" i="4"/>
  <c r="CF1401" i="4"/>
  <c r="CE1401" i="4"/>
  <c r="CG1400" i="4"/>
  <c r="CF1400" i="4"/>
  <c r="CE1400" i="4"/>
  <c r="CG1399" i="4"/>
  <c r="CF1399" i="4"/>
  <c r="CE1399" i="4"/>
  <c r="CG1398" i="4"/>
  <c r="CF1398" i="4"/>
  <c r="CE1398" i="4"/>
  <c r="CG1397" i="4"/>
  <c r="CF1397" i="4"/>
  <c r="CE1397" i="4"/>
  <c r="CG1396" i="4"/>
  <c r="CF1396" i="4"/>
  <c r="CE1396" i="4"/>
  <c r="CG1395" i="4"/>
  <c r="CF1395" i="4"/>
  <c r="CE1395" i="4"/>
  <c r="CG1394" i="4"/>
  <c r="CF1394" i="4"/>
  <c r="CE1394" i="4"/>
  <c r="CG1393" i="4"/>
  <c r="CF1393" i="4"/>
  <c r="CE1393" i="4"/>
  <c r="CG1392" i="4"/>
  <c r="CF1392" i="4"/>
  <c r="CE1392" i="4"/>
  <c r="CG1391" i="4"/>
  <c r="CF1391" i="4"/>
  <c r="CE1391" i="4"/>
  <c r="CG1390" i="4"/>
  <c r="CF1390" i="4"/>
  <c r="CE1390" i="4"/>
  <c r="CG1389" i="4"/>
  <c r="CF1389" i="4"/>
  <c r="CE1389" i="4"/>
  <c r="CG1388" i="4"/>
  <c r="CF1388" i="4"/>
  <c r="CE1388" i="4"/>
  <c r="CG1387" i="4"/>
  <c r="CF1387" i="4"/>
  <c r="CE1387" i="4"/>
  <c r="CG1386" i="4"/>
  <c r="CF1386" i="4"/>
  <c r="CE1386" i="4"/>
  <c r="CG1385" i="4"/>
  <c r="CF1385" i="4"/>
  <c r="CE1385" i="4"/>
  <c r="CG1384" i="4"/>
  <c r="CF1384" i="4"/>
  <c r="CE1384" i="4"/>
  <c r="CG1383" i="4"/>
  <c r="CF1383" i="4"/>
  <c r="CE1383" i="4"/>
  <c r="CG1382" i="4"/>
  <c r="CF1382" i="4"/>
  <c r="CE1382" i="4"/>
  <c r="CG1381" i="4"/>
  <c r="CF1381" i="4"/>
  <c r="CE1381" i="4"/>
  <c r="CG1380" i="4"/>
  <c r="CF1380" i="4"/>
  <c r="CE1380" i="4"/>
  <c r="CG1379" i="4"/>
  <c r="CF1379" i="4"/>
  <c r="CE1379" i="4"/>
  <c r="CG1378" i="4"/>
  <c r="CF1378" i="4"/>
  <c r="CE1378" i="4"/>
  <c r="CG1377" i="4"/>
  <c r="CF1377" i="4"/>
  <c r="CE1377" i="4"/>
  <c r="CG1376" i="4"/>
  <c r="CF1376" i="4"/>
  <c r="CE1376" i="4"/>
  <c r="CG1375" i="4"/>
  <c r="CF1375" i="4"/>
  <c r="CE1375" i="4"/>
  <c r="CG1374" i="4"/>
  <c r="CF1374" i="4"/>
  <c r="CE1374" i="4"/>
  <c r="CG1373" i="4"/>
  <c r="CF1373" i="4"/>
  <c r="CE1373" i="4"/>
  <c r="CG1372" i="4"/>
  <c r="CF1372" i="4"/>
  <c r="CE1372" i="4"/>
  <c r="CG1371" i="4"/>
  <c r="CF1371" i="4"/>
  <c r="CE1371" i="4"/>
  <c r="CG1370" i="4"/>
  <c r="CF1370" i="4"/>
  <c r="CE1370" i="4"/>
  <c r="CG1369" i="4"/>
  <c r="CF1369" i="4"/>
  <c r="CE1369" i="4"/>
  <c r="CG1368" i="4"/>
  <c r="CF1368" i="4"/>
  <c r="CE1368" i="4"/>
  <c r="CG1367" i="4"/>
  <c r="CF1367" i="4"/>
  <c r="CE1367" i="4"/>
  <c r="CG1366" i="4"/>
  <c r="CF1366" i="4"/>
  <c r="CE1366" i="4"/>
  <c r="CG1365" i="4"/>
  <c r="CF1365" i="4"/>
  <c r="CE1365" i="4"/>
  <c r="CG1364" i="4"/>
  <c r="CF1364" i="4"/>
  <c r="CE1364" i="4"/>
  <c r="CG1363" i="4"/>
  <c r="CF1363" i="4"/>
  <c r="CE1363" i="4"/>
  <c r="CG1362" i="4"/>
  <c r="CF1362" i="4"/>
  <c r="CE1362" i="4"/>
  <c r="CG1361" i="4"/>
  <c r="CF1361" i="4"/>
  <c r="CE1361" i="4"/>
  <c r="CG1360" i="4"/>
  <c r="CF1360" i="4"/>
  <c r="CE1360" i="4"/>
  <c r="CG1359" i="4"/>
  <c r="CF1359" i="4"/>
  <c r="CE1359" i="4"/>
  <c r="CG1358" i="4"/>
  <c r="CF1358" i="4"/>
  <c r="CE1358" i="4"/>
  <c r="CG1357" i="4"/>
  <c r="CF1357" i="4"/>
  <c r="CE1357" i="4"/>
  <c r="CG1356" i="4"/>
  <c r="CF1356" i="4"/>
  <c r="CE1356" i="4"/>
  <c r="CG1355" i="4"/>
  <c r="CF1355" i="4"/>
  <c r="CE1355" i="4"/>
  <c r="CG1354" i="4"/>
  <c r="CF1354" i="4"/>
  <c r="CE1354" i="4"/>
  <c r="CG1353" i="4"/>
  <c r="CF1353" i="4"/>
  <c r="CE1353" i="4"/>
  <c r="CG1352" i="4"/>
  <c r="CF1352" i="4"/>
  <c r="CE1352" i="4"/>
  <c r="CG1351" i="4"/>
  <c r="CF1351" i="4"/>
  <c r="CE1351" i="4"/>
  <c r="CG1350" i="4"/>
  <c r="CF1350" i="4"/>
  <c r="CE1350" i="4"/>
  <c r="CG1349" i="4"/>
  <c r="CF1349" i="4"/>
  <c r="CE1349" i="4"/>
  <c r="CG1348" i="4"/>
  <c r="CF1348" i="4"/>
  <c r="CE1348" i="4"/>
  <c r="CG1347" i="4"/>
  <c r="CF1347" i="4"/>
  <c r="CE1347" i="4"/>
  <c r="CG1346" i="4"/>
  <c r="CF1346" i="4"/>
  <c r="CE1346" i="4"/>
  <c r="CG1345" i="4"/>
  <c r="CF1345" i="4"/>
  <c r="CE1345" i="4"/>
  <c r="CG1344" i="4"/>
  <c r="CF1344" i="4"/>
  <c r="CE1344" i="4"/>
  <c r="CG1343" i="4"/>
  <c r="CF1343" i="4"/>
  <c r="CE1343" i="4"/>
  <c r="CG1342" i="4"/>
  <c r="CF1342" i="4"/>
  <c r="CE1342" i="4"/>
  <c r="CG1341" i="4"/>
  <c r="CF1341" i="4"/>
  <c r="CE1341" i="4"/>
  <c r="CG1340" i="4"/>
  <c r="CF1340" i="4"/>
  <c r="CE1340" i="4"/>
  <c r="CG1339" i="4"/>
  <c r="CF1339" i="4"/>
  <c r="CE1339" i="4"/>
  <c r="CG1338" i="4"/>
  <c r="CF1338" i="4"/>
  <c r="CE1338" i="4"/>
  <c r="CG1337" i="4"/>
  <c r="CF1337" i="4"/>
  <c r="CE1337" i="4"/>
  <c r="CG1336" i="4"/>
  <c r="CF1336" i="4"/>
  <c r="CE1336" i="4"/>
  <c r="CG1335" i="4"/>
  <c r="CF1335" i="4"/>
  <c r="CE1335" i="4"/>
  <c r="CG1334" i="4"/>
  <c r="CF1334" i="4"/>
  <c r="CE1334" i="4"/>
  <c r="CG1333" i="4"/>
  <c r="CF1333" i="4"/>
  <c r="CE1333" i="4"/>
  <c r="CG1332" i="4"/>
  <c r="CF1332" i="4"/>
  <c r="CE1332" i="4"/>
  <c r="CG1331" i="4"/>
  <c r="CF1331" i="4"/>
  <c r="CE1331" i="4"/>
  <c r="CG1330" i="4"/>
  <c r="CF1330" i="4"/>
  <c r="CE1330" i="4"/>
  <c r="CG1329" i="4"/>
  <c r="CF1329" i="4"/>
  <c r="CE1329" i="4"/>
  <c r="CG1328" i="4"/>
  <c r="CF1328" i="4"/>
  <c r="CE1328" i="4"/>
  <c r="CG1327" i="4"/>
  <c r="CF1327" i="4"/>
  <c r="CE1327" i="4"/>
  <c r="CG1326" i="4"/>
  <c r="CF1326" i="4"/>
  <c r="CE1326" i="4"/>
  <c r="CG1325" i="4"/>
  <c r="CF1325" i="4"/>
  <c r="CE1325" i="4"/>
  <c r="CG1324" i="4"/>
  <c r="CF1324" i="4"/>
  <c r="CE1324" i="4"/>
  <c r="CG1323" i="4"/>
  <c r="CF1323" i="4"/>
  <c r="CE1323" i="4"/>
  <c r="CG1322" i="4"/>
  <c r="CF1322" i="4"/>
  <c r="CE1322" i="4"/>
  <c r="CG1321" i="4"/>
  <c r="CF1321" i="4"/>
  <c r="CE1321" i="4"/>
  <c r="CG1320" i="4"/>
  <c r="CF1320" i="4"/>
  <c r="CE1320" i="4"/>
  <c r="CG1319" i="4"/>
  <c r="CF1319" i="4"/>
  <c r="CE1319" i="4"/>
  <c r="CG1318" i="4"/>
  <c r="CF1318" i="4"/>
  <c r="CE1318" i="4"/>
  <c r="CG1317" i="4"/>
  <c r="CF1317" i="4"/>
  <c r="CE1317" i="4"/>
  <c r="CG1316" i="4"/>
  <c r="CF1316" i="4"/>
  <c r="CE1316" i="4"/>
  <c r="CG1315" i="4"/>
  <c r="CF1315" i="4"/>
  <c r="CE1315" i="4"/>
  <c r="CG1314" i="4"/>
  <c r="CF1314" i="4"/>
  <c r="CE1314" i="4"/>
  <c r="CG1313" i="4"/>
  <c r="CF1313" i="4"/>
  <c r="CE1313" i="4"/>
  <c r="CG1312" i="4"/>
  <c r="CF1312" i="4"/>
  <c r="CE1312" i="4"/>
  <c r="CG1311" i="4"/>
  <c r="CF1311" i="4"/>
  <c r="CE1311" i="4"/>
  <c r="CG1310" i="4"/>
  <c r="CF1310" i="4"/>
  <c r="CE1310" i="4"/>
  <c r="CG1309" i="4"/>
  <c r="CF1309" i="4"/>
  <c r="CE1309" i="4"/>
  <c r="CG1308" i="4"/>
  <c r="CF1308" i="4"/>
  <c r="CE1308" i="4"/>
  <c r="CG1307" i="4"/>
  <c r="CF1307" i="4"/>
  <c r="CE1307" i="4"/>
  <c r="CG1306" i="4"/>
  <c r="CF1306" i="4"/>
  <c r="CE1306" i="4"/>
  <c r="CG1305" i="4"/>
  <c r="CF1305" i="4"/>
  <c r="CE1305" i="4"/>
  <c r="CG1304" i="4"/>
  <c r="CF1304" i="4"/>
  <c r="CE1304" i="4"/>
  <c r="CG1303" i="4"/>
  <c r="CF1303" i="4"/>
  <c r="CE1303" i="4"/>
  <c r="CG1302" i="4"/>
  <c r="CF1302" i="4"/>
  <c r="CE1302" i="4"/>
  <c r="CG1301" i="4"/>
  <c r="CF1301" i="4"/>
  <c r="CE1301" i="4"/>
  <c r="CG1300" i="4"/>
  <c r="CF1300" i="4"/>
  <c r="CE1300" i="4"/>
  <c r="CG1299" i="4"/>
  <c r="CF1299" i="4"/>
  <c r="CE1299" i="4"/>
  <c r="CG1298" i="4"/>
  <c r="CF1298" i="4"/>
  <c r="CE1298" i="4"/>
  <c r="CG1297" i="4"/>
  <c r="CF1297" i="4"/>
  <c r="CE1297" i="4"/>
  <c r="CG1296" i="4"/>
  <c r="CF1296" i="4"/>
  <c r="CE1296" i="4"/>
  <c r="CG1295" i="4"/>
  <c r="CF1295" i="4"/>
  <c r="CE1295" i="4"/>
  <c r="CG1294" i="4"/>
  <c r="CF1294" i="4"/>
  <c r="CE1294" i="4"/>
  <c r="CG1293" i="4"/>
  <c r="CF1293" i="4"/>
  <c r="CE1293" i="4"/>
  <c r="CG1292" i="4"/>
  <c r="CF1292" i="4"/>
  <c r="CE1292" i="4"/>
  <c r="CG1291" i="4"/>
  <c r="CF1291" i="4"/>
  <c r="CE1291" i="4"/>
  <c r="CG1290" i="4"/>
  <c r="CF1290" i="4"/>
  <c r="CE1290" i="4"/>
  <c r="CG1289" i="4"/>
  <c r="CF1289" i="4"/>
  <c r="CE1289" i="4"/>
  <c r="CG1288" i="4"/>
  <c r="CF1288" i="4"/>
  <c r="CE1288" i="4"/>
  <c r="CG1287" i="4"/>
  <c r="CF1287" i="4"/>
  <c r="CE1287" i="4"/>
  <c r="CG1286" i="4"/>
  <c r="CF1286" i="4"/>
  <c r="CE1286" i="4"/>
  <c r="CG1285" i="4"/>
  <c r="CF1285" i="4"/>
  <c r="CE1285" i="4"/>
  <c r="CG1284" i="4"/>
  <c r="CF1284" i="4"/>
  <c r="CE1284" i="4"/>
  <c r="CG1283" i="4"/>
  <c r="CF1283" i="4"/>
  <c r="CE1283" i="4"/>
  <c r="CG1282" i="4"/>
  <c r="CF1282" i="4"/>
  <c r="CE1282" i="4"/>
  <c r="CG1281" i="4"/>
  <c r="CF1281" i="4"/>
  <c r="CE1281" i="4"/>
  <c r="CG1280" i="4"/>
  <c r="CF1280" i="4"/>
  <c r="CE1280" i="4"/>
  <c r="CG1279" i="4"/>
  <c r="CF1279" i="4"/>
  <c r="CE1279" i="4"/>
  <c r="CG1278" i="4"/>
  <c r="CF1278" i="4"/>
  <c r="CE1278" i="4"/>
  <c r="CG1277" i="4"/>
  <c r="CF1277" i="4"/>
  <c r="CE1277" i="4"/>
  <c r="CG1276" i="4"/>
  <c r="CF1276" i="4"/>
  <c r="CE1276" i="4"/>
  <c r="CG1275" i="4"/>
  <c r="CF1275" i="4"/>
  <c r="CE1275" i="4"/>
  <c r="CG1274" i="4"/>
  <c r="CF1274" i="4"/>
  <c r="CE1274" i="4"/>
  <c r="CG1273" i="4"/>
  <c r="CF1273" i="4"/>
  <c r="CE1273" i="4"/>
  <c r="CG1272" i="4"/>
  <c r="CF1272" i="4"/>
  <c r="CE1272" i="4"/>
  <c r="CG1271" i="4"/>
  <c r="CF1271" i="4"/>
  <c r="CE1271" i="4"/>
  <c r="CG1270" i="4"/>
  <c r="CF1270" i="4"/>
  <c r="CE1270" i="4"/>
  <c r="CG1269" i="4"/>
  <c r="CF1269" i="4"/>
  <c r="CE1269" i="4"/>
  <c r="CG1268" i="4"/>
  <c r="CF1268" i="4"/>
  <c r="CE1268" i="4"/>
  <c r="CG1267" i="4"/>
  <c r="CF1267" i="4"/>
  <c r="CE1267" i="4"/>
  <c r="CG1266" i="4"/>
  <c r="CF1266" i="4"/>
  <c r="CE1266" i="4"/>
  <c r="CG1265" i="4"/>
  <c r="CF1265" i="4"/>
  <c r="CE1265" i="4"/>
  <c r="CG1264" i="4"/>
  <c r="CF1264" i="4"/>
  <c r="CE1264" i="4"/>
  <c r="CG1263" i="4"/>
  <c r="CF1263" i="4"/>
  <c r="CE1263" i="4"/>
  <c r="CG1262" i="4"/>
  <c r="CF1262" i="4"/>
  <c r="CE1262" i="4"/>
  <c r="CG1261" i="4"/>
  <c r="CF1261" i="4"/>
  <c r="CE1261" i="4"/>
  <c r="CG1260" i="4"/>
  <c r="CF1260" i="4"/>
  <c r="CE1260" i="4"/>
  <c r="CG1259" i="4"/>
  <c r="CF1259" i="4"/>
  <c r="CE1259" i="4"/>
  <c r="CG1258" i="4"/>
  <c r="CF1258" i="4"/>
  <c r="CE1258" i="4"/>
  <c r="CG1257" i="4"/>
  <c r="CF1257" i="4"/>
  <c r="CE1257" i="4"/>
  <c r="CG1256" i="4"/>
  <c r="CF1256" i="4"/>
  <c r="CE1256" i="4"/>
  <c r="CG1255" i="4"/>
  <c r="CF1255" i="4"/>
  <c r="CE1255" i="4"/>
  <c r="CG1254" i="4"/>
  <c r="CF1254" i="4"/>
  <c r="CE1254" i="4"/>
  <c r="CG1253" i="4"/>
  <c r="CF1253" i="4"/>
  <c r="CE1253" i="4"/>
  <c r="CG1252" i="4"/>
  <c r="CF1252" i="4"/>
  <c r="CE1252" i="4"/>
  <c r="CG1251" i="4"/>
  <c r="CF1251" i="4"/>
  <c r="CE1251" i="4"/>
  <c r="CG1250" i="4"/>
  <c r="CF1250" i="4"/>
  <c r="CE1250" i="4"/>
  <c r="CG1249" i="4"/>
  <c r="CF1249" i="4"/>
  <c r="CE1249" i="4"/>
  <c r="CG1248" i="4"/>
  <c r="CF1248" i="4"/>
  <c r="CE1248" i="4"/>
  <c r="CG1247" i="4"/>
  <c r="CF1247" i="4"/>
  <c r="CE1247" i="4"/>
  <c r="CG1246" i="4"/>
  <c r="CF1246" i="4"/>
  <c r="CE1246" i="4"/>
  <c r="CG1245" i="4"/>
  <c r="CF1245" i="4"/>
  <c r="CE1245" i="4"/>
  <c r="CG1244" i="4"/>
  <c r="CF1244" i="4"/>
  <c r="CE1244" i="4"/>
  <c r="CG1243" i="4"/>
  <c r="CF1243" i="4"/>
  <c r="CE1243" i="4"/>
  <c r="CG1242" i="4"/>
  <c r="CF1242" i="4"/>
  <c r="CE1242" i="4"/>
  <c r="CG1241" i="4"/>
  <c r="CF1241" i="4"/>
  <c r="CE1241" i="4"/>
  <c r="CG1240" i="4"/>
  <c r="CF1240" i="4"/>
  <c r="CE1240" i="4"/>
  <c r="CG1239" i="4"/>
  <c r="CF1239" i="4"/>
  <c r="CE1239" i="4"/>
  <c r="CG1238" i="4"/>
  <c r="CF1238" i="4"/>
  <c r="CE1238" i="4"/>
  <c r="CG1237" i="4"/>
  <c r="CF1237" i="4"/>
  <c r="CE1237" i="4"/>
  <c r="CG1236" i="4"/>
  <c r="CF1236" i="4"/>
  <c r="CE1236" i="4"/>
  <c r="CG1235" i="4"/>
  <c r="CF1235" i="4"/>
  <c r="CE1235" i="4"/>
  <c r="CG1234" i="4"/>
  <c r="CF1234" i="4"/>
  <c r="CE1234" i="4"/>
  <c r="CG1233" i="4"/>
  <c r="CF1233" i="4"/>
  <c r="CE1233" i="4"/>
  <c r="CG1232" i="4"/>
  <c r="CF1232" i="4"/>
  <c r="CE1232" i="4"/>
  <c r="CG1231" i="4"/>
  <c r="CF1231" i="4"/>
  <c r="CE1231" i="4"/>
  <c r="CG1230" i="4"/>
  <c r="CF1230" i="4"/>
  <c r="CE1230" i="4"/>
  <c r="CG1229" i="4"/>
  <c r="CF1229" i="4"/>
  <c r="CE1229" i="4"/>
  <c r="CG1228" i="4"/>
  <c r="CF1228" i="4"/>
  <c r="CE1228" i="4"/>
  <c r="CG1227" i="4"/>
  <c r="CF1227" i="4"/>
  <c r="CE1227" i="4"/>
  <c r="CG1226" i="4"/>
  <c r="CF1226" i="4"/>
  <c r="CE1226" i="4"/>
  <c r="CG1225" i="4"/>
  <c r="CF1225" i="4"/>
  <c r="CE1225" i="4"/>
  <c r="CG1224" i="4"/>
  <c r="CF1224" i="4"/>
  <c r="CE1224" i="4"/>
  <c r="CG1223" i="4"/>
  <c r="CF1223" i="4"/>
  <c r="CE1223" i="4"/>
  <c r="CG1222" i="4"/>
  <c r="CF1222" i="4"/>
  <c r="CE1222" i="4"/>
  <c r="CG1221" i="4"/>
  <c r="CF1221" i="4"/>
  <c r="CE1221" i="4"/>
  <c r="CG1220" i="4"/>
  <c r="CF1220" i="4"/>
  <c r="CE1220" i="4"/>
  <c r="CG1219" i="4"/>
  <c r="CF1219" i="4"/>
  <c r="CE1219" i="4"/>
  <c r="CG1218" i="4"/>
  <c r="CF1218" i="4"/>
  <c r="CE1218" i="4"/>
  <c r="CG1217" i="4"/>
  <c r="CF1217" i="4"/>
  <c r="CE1217" i="4"/>
  <c r="CG1216" i="4"/>
  <c r="CF1216" i="4"/>
  <c r="CE1216" i="4"/>
  <c r="CG1215" i="4"/>
  <c r="CF1215" i="4"/>
  <c r="CE1215" i="4"/>
  <c r="CG1214" i="4"/>
  <c r="CF1214" i="4"/>
  <c r="CE1214" i="4"/>
  <c r="CG1213" i="4"/>
  <c r="CF1213" i="4"/>
  <c r="CE1213" i="4"/>
  <c r="CG1212" i="4"/>
  <c r="CF1212" i="4"/>
  <c r="CE1212" i="4"/>
  <c r="CG1211" i="4"/>
  <c r="CF1211" i="4"/>
  <c r="CE1211" i="4"/>
  <c r="CG1210" i="4"/>
  <c r="CF1210" i="4"/>
  <c r="CE1210" i="4"/>
  <c r="CG1209" i="4"/>
  <c r="CF1209" i="4"/>
  <c r="CE1209" i="4"/>
  <c r="CG1208" i="4"/>
  <c r="CF1208" i="4"/>
  <c r="CE1208" i="4"/>
  <c r="CG1207" i="4"/>
  <c r="CF1207" i="4"/>
  <c r="CE1207" i="4"/>
  <c r="CG1206" i="4"/>
  <c r="CF1206" i="4"/>
  <c r="CE1206" i="4"/>
  <c r="CG1205" i="4"/>
  <c r="CF1205" i="4"/>
  <c r="CE1205" i="4"/>
  <c r="CG1204" i="4"/>
  <c r="CF1204" i="4"/>
  <c r="CE1204" i="4"/>
  <c r="CG1203" i="4"/>
  <c r="CF1203" i="4"/>
  <c r="CE1203" i="4"/>
  <c r="CG1202" i="4"/>
  <c r="CF1202" i="4"/>
  <c r="CE1202" i="4"/>
  <c r="CG1201" i="4"/>
  <c r="CF1201" i="4"/>
  <c r="CE1201" i="4"/>
  <c r="CG1200" i="4"/>
  <c r="CF1200" i="4"/>
  <c r="CE1200" i="4"/>
  <c r="CG1199" i="4"/>
  <c r="CF1199" i="4"/>
  <c r="CE1199" i="4"/>
  <c r="CG1198" i="4"/>
  <c r="CF1198" i="4"/>
  <c r="CE1198" i="4"/>
  <c r="CG1197" i="4"/>
  <c r="CF1197" i="4"/>
  <c r="CE1197" i="4"/>
  <c r="CG1196" i="4"/>
  <c r="CF1196" i="4"/>
  <c r="CE1196" i="4"/>
  <c r="CG1195" i="4"/>
  <c r="CF1195" i="4"/>
  <c r="CE1195" i="4"/>
  <c r="CG1194" i="4"/>
  <c r="CF1194" i="4"/>
  <c r="CE1194" i="4"/>
  <c r="CG1193" i="4"/>
  <c r="CF1193" i="4"/>
  <c r="CE1193" i="4"/>
  <c r="CG1192" i="4"/>
  <c r="CF1192" i="4"/>
  <c r="CE1192" i="4"/>
  <c r="CG1191" i="4"/>
  <c r="CF1191" i="4"/>
  <c r="CE1191" i="4"/>
  <c r="CG1190" i="4"/>
  <c r="CF1190" i="4"/>
  <c r="CE1190" i="4"/>
  <c r="CG1189" i="4"/>
  <c r="CF1189" i="4"/>
  <c r="CE1189" i="4"/>
  <c r="CG1188" i="4"/>
  <c r="CF1188" i="4"/>
  <c r="CE1188" i="4"/>
  <c r="CG1187" i="4"/>
  <c r="CF1187" i="4"/>
  <c r="CE1187" i="4"/>
  <c r="CG1186" i="4"/>
  <c r="CF1186" i="4"/>
  <c r="CE1186" i="4"/>
  <c r="CG1185" i="4"/>
  <c r="CF1185" i="4"/>
  <c r="CE1185" i="4"/>
  <c r="CG1184" i="4"/>
  <c r="CF1184" i="4"/>
  <c r="CE1184" i="4"/>
  <c r="CG1183" i="4"/>
  <c r="CF1183" i="4"/>
  <c r="CE1183" i="4"/>
  <c r="CG1182" i="4"/>
  <c r="CF1182" i="4"/>
  <c r="CE1182" i="4"/>
  <c r="CG1181" i="4"/>
  <c r="CF1181" i="4"/>
  <c r="CE1181" i="4"/>
  <c r="CG1180" i="4"/>
  <c r="CF1180" i="4"/>
  <c r="CE1180" i="4"/>
  <c r="CG1179" i="4"/>
  <c r="CF1179" i="4"/>
  <c r="CE1179" i="4"/>
  <c r="CG1178" i="4"/>
  <c r="CF1178" i="4"/>
  <c r="CE1178" i="4"/>
  <c r="CG1177" i="4"/>
  <c r="CF1177" i="4"/>
  <c r="CE1177" i="4"/>
  <c r="CG1176" i="4"/>
  <c r="CF1176" i="4"/>
  <c r="CE1176" i="4"/>
  <c r="CG1175" i="4"/>
  <c r="CF1175" i="4"/>
  <c r="CE1175" i="4"/>
  <c r="CG1174" i="4"/>
  <c r="CF1174" i="4"/>
  <c r="CE1174" i="4"/>
  <c r="CG1173" i="4"/>
  <c r="CF1173" i="4"/>
  <c r="CE1173" i="4"/>
  <c r="CG1172" i="4"/>
  <c r="CF1172" i="4"/>
  <c r="CE1172" i="4"/>
  <c r="CG1171" i="4"/>
  <c r="CF1171" i="4"/>
  <c r="CE1171" i="4"/>
  <c r="CG1170" i="4"/>
  <c r="CF1170" i="4"/>
  <c r="CE1170" i="4"/>
  <c r="CG1169" i="4"/>
  <c r="CF1169" i="4"/>
  <c r="CE1169" i="4"/>
  <c r="CG1168" i="4"/>
  <c r="CF1168" i="4"/>
  <c r="CE1168" i="4"/>
  <c r="CG1167" i="4"/>
  <c r="CF1167" i="4"/>
  <c r="CE1167" i="4"/>
  <c r="CG1166" i="4"/>
  <c r="CF1166" i="4"/>
  <c r="CE1166" i="4"/>
  <c r="CG1165" i="4"/>
  <c r="CF1165" i="4"/>
  <c r="CE1165" i="4"/>
  <c r="CG1164" i="4"/>
  <c r="CF1164" i="4"/>
  <c r="CE1164" i="4"/>
  <c r="CG1163" i="4"/>
  <c r="CF1163" i="4"/>
  <c r="CE1163" i="4"/>
  <c r="CG1162" i="4"/>
  <c r="CF1162" i="4"/>
  <c r="CE1162" i="4"/>
  <c r="CG1161" i="4"/>
  <c r="CF1161" i="4"/>
  <c r="CE1161" i="4"/>
  <c r="CG1160" i="4"/>
  <c r="CF1160" i="4"/>
  <c r="CE1160" i="4"/>
  <c r="CG1159" i="4"/>
  <c r="CF1159" i="4"/>
  <c r="CE1159" i="4"/>
  <c r="CG1158" i="4"/>
  <c r="CF1158" i="4"/>
  <c r="CE1158" i="4"/>
  <c r="CG1157" i="4"/>
  <c r="CF1157" i="4"/>
  <c r="CE1157" i="4"/>
  <c r="CG1156" i="4"/>
  <c r="CF1156" i="4"/>
  <c r="CE1156" i="4"/>
  <c r="CG1155" i="4"/>
  <c r="CF1155" i="4"/>
  <c r="CE1155" i="4"/>
  <c r="CG1154" i="4"/>
  <c r="CF1154" i="4"/>
  <c r="CE1154" i="4"/>
  <c r="CG1153" i="4"/>
  <c r="CF1153" i="4"/>
  <c r="CE1153" i="4"/>
  <c r="CG1152" i="4"/>
  <c r="CF1152" i="4"/>
  <c r="CE1152" i="4"/>
  <c r="CG1151" i="4"/>
  <c r="CF1151" i="4"/>
  <c r="CE1151" i="4"/>
  <c r="CG1150" i="4"/>
  <c r="CF1150" i="4"/>
  <c r="CE1150" i="4"/>
  <c r="CG1149" i="4"/>
  <c r="CF1149" i="4"/>
  <c r="CE1149" i="4"/>
  <c r="CG1148" i="4"/>
  <c r="CF1148" i="4"/>
  <c r="CE1148" i="4"/>
  <c r="CG1147" i="4"/>
  <c r="CF1147" i="4"/>
  <c r="CE1147" i="4"/>
  <c r="CG1146" i="4"/>
  <c r="CF1146" i="4"/>
  <c r="CE1146" i="4"/>
  <c r="CG1145" i="4"/>
  <c r="CF1145" i="4"/>
  <c r="CE1145" i="4"/>
  <c r="CG1144" i="4"/>
  <c r="CF1144" i="4"/>
  <c r="CE1144" i="4"/>
  <c r="CG1143" i="4"/>
  <c r="CF1143" i="4"/>
  <c r="CE1143" i="4"/>
  <c r="CG1142" i="4"/>
  <c r="CF1142" i="4"/>
  <c r="CE1142" i="4"/>
  <c r="CG1141" i="4"/>
  <c r="CF1141" i="4"/>
  <c r="CE1141" i="4"/>
  <c r="CG1140" i="4"/>
  <c r="CF1140" i="4"/>
  <c r="CE1140" i="4"/>
  <c r="CG1139" i="4"/>
  <c r="CF1139" i="4"/>
  <c r="CE1139" i="4"/>
  <c r="CG1138" i="4"/>
  <c r="CF1138" i="4"/>
  <c r="CE1138" i="4"/>
  <c r="CG1137" i="4"/>
  <c r="CF1137" i="4"/>
  <c r="CE1137" i="4"/>
  <c r="CG1136" i="4"/>
  <c r="CF1136" i="4"/>
  <c r="CE1136" i="4"/>
  <c r="CG1135" i="4"/>
  <c r="CF1135" i="4"/>
  <c r="CE1135" i="4"/>
  <c r="CG1134" i="4"/>
  <c r="CF1134" i="4"/>
  <c r="CE1134" i="4"/>
  <c r="CG1133" i="4"/>
  <c r="CF1133" i="4"/>
  <c r="CE1133" i="4"/>
  <c r="CG1132" i="4"/>
  <c r="CF1132" i="4"/>
  <c r="CE1132" i="4"/>
  <c r="CG1131" i="4"/>
  <c r="CF1131" i="4"/>
  <c r="CE1131" i="4"/>
  <c r="CG1130" i="4"/>
  <c r="CF1130" i="4"/>
  <c r="CE1130" i="4"/>
  <c r="CG1129" i="4"/>
  <c r="CF1129" i="4"/>
  <c r="CE1129" i="4"/>
  <c r="CG1128" i="4"/>
  <c r="CF1128" i="4"/>
  <c r="CE1128" i="4"/>
  <c r="CG1127" i="4"/>
  <c r="CF1127" i="4"/>
  <c r="CE1127" i="4"/>
  <c r="CG1126" i="4"/>
  <c r="CF1126" i="4"/>
  <c r="CE1126" i="4"/>
  <c r="CG1125" i="4"/>
  <c r="CF1125" i="4"/>
  <c r="CE1125" i="4"/>
  <c r="CG1124" i="4"/>
  <c r="CF1124" i="4"/>
  <c r="CE1124" i="4"/>
  <c r="CG1123" i="4"/>
  <c r="CF1123" i="4"/>
  <c r="CE1123" i="4"/>
  <c r="CG1122" i="4"/>
  <c r="CF1122" i="4"/>
  <c r="CE1122" i="4"/>
  <c r="CG1121" i="4"/>
  <c r="CF1121" i="4"/>
  <c r="CE1121" i="4"/>
  <c r="CG1120" i="4"/>
  <c r="CF1120" i="4"/>
  <c r="CE1120" i="4"/>
  <c r="CG1119" i="4"/>
  <c r="CF1119" i="4"/>
  <c r="CE1119" i="4"/>
  <c r="CG1118" i="4"/>
  <c r="CF1118" i="4"/>
  <c r="CE1118" i="4"/>
  <c r="CG1117" i="4"/>
  <c r="CF1117" i="4"/>
  <c r="CE1117" i="4"/>
  <c r="CG1116" i="4"/>
  <c r="CF1116" i="4"/>
  <c r="CE1116" i="4"/>
  <c r="CG1115" i="4"/>
  <c r="CF1115" i="4"/>
  <c r="CE1115" i="4"/>
  <c r="CG1114" i="4"/>
  <c r="CF1114" i="4"/>
  <c r="CE1114" i="4"/>
  <c r="CG1113" i="4"/>
  <c r="CF1113" i="4"/>
  <c r="CE1113" i="4"/>
  <c r="CG1112" i="4"/>
  <c r="CF1112" i="4"/>
  <c r="CE1112" i="4"/>
  <c r="CG1111" i="4"/>
  <c r="CF1111" i="4"/>
  <c r="CE1111" i="4"/>
  <c r="CG1110" i="4"/>
  <c r="CF1110" i="4"/>
  <c r="CE1110" i="4"/>
  <c r="CG1109" i="4"/>
  <c r="CF1109" i="4"/>
  <c r="CE1109" i="4"/>
  <c r="CG1108" i="4"/>
  <c r="CF1108" i="4"/>
  <c r="CE1108" i="4"/>
  <c r="CG1107" i="4"/>
  <c r="CF1107" i="4"/>
  <c r="CE1107" i="4"/>
  <c r="CG1106" i="4"/>
  <c r="CF1106" i="4"/>
  <c r="CE1106" i="4"/>
  <c r="CG1105" i="4"/>
  <c r="CF1105" i="4"/>
  <c r="CE1105" i="4"/>
  <c r="CG1104" i="4"/>
  <c r="CF1104" i="4"/>
  <c r="CE1104" i="4"/>
  <c r="CG1103" i="4"/>
  <c r="CF1103" i="4"/>
  <c r="CE1103" i="4"/>
  <c r="CG1102" i="4"/>
  <c r="CF1102" i="4"/>
  <c r="CE1102" i="4"/>
  <c r="CG1101" i="4"/>
  <c r="CF1101" i="4"/>
  <c r="CE1101" i="4"/>
  <c r="CG1100" i="4"/>
  <c r="CF1100" i="4"/>
  <c r="CE1100" i="4"/>
  <c r="CG1099" i="4"/>
  <c r="CF1099" i="4"/>
  <c r="CE1099" i="4"/>
  <c r="CG1098" i="4"/>
  <c r="CF1098" i="4"/>
  <c r="CE1098" i="4"/>
  <c r="CG1097" i="4"/>
  <c r="CF1097" i="4"/>
  <c r="CE1097" i="4"/>
  <c r="CG1096" i="4"/>
  <c r="CF1096" i="4"/>
  <c r="CE1096" i="4"/>
  <c r="CG1095" i="4"/>
  <c r="CF1095" i="4"/>
  <c r="CE1095" i="4"/>
  <c r="CG1094" i="4"/>
  <c r="CF1094" i="4"/>
  <c r="CE1094" i="4"/>
  <c r="CG1093" i="4"/>
  <c r="CF1093" i="4"/>
  <c r="CE1093" i="4"/>
  <c r="CG1092" i="4"/>
  <c r="CF1092" i="4"/>
  <c r="CE1092" i="4"/>
  <c r="CG1091" i="4"/>
  <c r="CF1091" i="4"/>
  <c r="CE1091" i="4"/>
  <c r="CG1090" i="4"/>
  <c r="CF1090" i="4"/>
  <c r="CE1090" i="4"/>
  <c r="CG1089" i="4"/>
  <c r="CF1089" i="4"/>
  <c r="CE1089" i="4"/>
  <c r="CG1088" i="4"/>
  <c r="CF1088" i="4"/>
  <c r="CE1088" i="4"/>
  <c r="CG1087" i="4"/>
  <c r="CF1087" i="4"/>
  <c r="CE1087" i="4"/>
  <c r="CG1086" i="4"/>
  <c r="CF1086" i="4"/>
  <c r="CE1086" i="4"/>
  <c r="CG1085" i="4"/>
  <c r="CF1085" i="4"/>
  <c r="CE1085" i="4"/>
  <c r="CG1084" i="4"/>
  <c r="CF1084" i="4"/>
  <c r="CE1084" i="4"/>
  <c r="CG1083" i="4"/>
  <c r="CF1083" i="4"/>
  <c r="CE1083" i="4"/>
  <c r="CG1082" i="4"/>
  <c r="CF1082" i="4"/>
  <c r="CE1082" i="4"/>
  <c r="CG1081" i="4"/>
  <c r="CF1081" i="4"/>
  <c r="CE1081" i="4"/>
  <c r="CG1080" i="4"/>
  <c r="CF1080" i="4"/>
  <c r="CE1080" i="4"/>
  <c r="CG1079" i="4"/>
  <c r="CF1079" i="4"/>
  <c r="CE1079" i="4"/>
  <c r="CG1078" i="4"/>
  <c r="CF1078" i="4"/>
  <c r="CE1078" i="4"/>
  <c r="CG1077" i="4"/>
  <c r="CF1077" i="4"/>
  <c r="CE1077" i="4"/>
  <c r="CG1076" i="4"/>
  <c r="CF1076" i="4"/>
  <c r="CE1076" i="4"/>
  <c r="CG1075" i="4"/>
  <c r="CF1075" i="4"/>
  <c r="CE1075" i="4"/>
  <c r="CG1074" i="4"/>
  <c r="CF1074" i="4"/>
  <c r="CE1074" i="4"/>
  <c r="CG1073" i="4"/>
  <c r="CF1073" i="4"/>
  <c r="CE1073" i="4"/>
  <c r="CG1072" i="4"/>
  <c r="CF1072" i="4"/>
  <c r="CE1072" i="4"/>
  <c r="CG1071" i="4"/>
  <c r="CF1071" i="4"/>
  <c r="CE1071" i="4"/>
  <c r="CG1070" i="4"/>
  <c r="CF1070" i="4"/>
  <c r="CE1070" i="4"/>
  <c r="CG1069" i="4"/>
  <c r="CF1069" i="4"/>
  <c r="CE1069" i="4"/>
  <c r="CG1068" i="4"/>
  <c r="CF1068" i="4"/>
  <c r="CE1068" i="4"/>
  <c r="CG1067" i="4"/>
  <c r="CF1067" i="4"/>
  <c r="CE1067" i="4"/>
  <c r="CG1066" i="4"/>
  <c r="CF1066" i="4"/>
  <c r="CE1066" i="4"/>
  <c r="CG1065" i="4"/>
  <c r="CF1065" i="4"/>
  <c r="CE1065" i="4"/>
  <c r="CG1064" i="4"/>
  <c r="CF1064" i="4"/>
  <c r="CE1064" i="4"/>
  <c r="CG1063" i="4"/>
  <c r="CF1063" i="4"/>
  <c r="CE1063" i="4"/>
  <c r="CG1062" i="4"/>
  <c r="CF1062" i="4"/>
  <c r="CE1062" i="4"/>
  <c r="CG1061" i="4"/>
  <c r="CF1061" i="4"/>
  <c r="CE1061" i="4"/>
  <c r="CG1060" i="4"/>
  <c r="CF1060" i="4"/>
  <c r="CE1060" i="4"/>
  <c r="CG1059" i="4"/>
  <c r="CF1059" i="4"/>
  <c r="CE1059" i="4"/>
  <c r="CG1058" i="4"/>
  <c r="CF1058" i="4"/>
  <c r="CE1058" i="4"/>
  <c r="CG1057" i="4"/>
  <c r="CF1057" i="4"/>
  <c r="CE1057" i="4"/>
  <c r="CG1056" i="4"/>
  <c r="CF1056" i="4"/>
  <c r="CE1056" i="4"/>
  <c r="CG1055" i="4"/>
  <c r="CF1055" i="4"/>
  <c r="CE1055" i="4"/>
  <c r="CG1054" i="4"/>
  <c r="CF1054" i="4"/>
  <c r="CE1054" i="4"/>
  <c r="CG1053" i="4"/>
  <c r="CF1053" i="4"/>
  <c r="CE1053" i="4"/>
  <c r="CG1052" i="4"/>
  <c r="CF1052" i="4"/>
  <c r="CE1052" i="4"/>
  <c r="CG1051" i="4"/>
  <c r="CF1051" i="4"/>
  <c r="CE1051" i="4"/>
  <c r="CG1050" i="4"/>
  <c r="CF1050" i="4"/>
  <c r="CE1050" i="4"/>
  <c r="CG1049" i="4"/>
  <c r="CF1049" i="4"/>
  <c r="CE1049" i="4"/>
  <c r="CG1048" i="4"/>
  <c r="CF1048" i="4"/>
  <c r="CE1048" i="4"/>
  <c r="CG1047" i="4"/>
  <c r="CF1047" i="4"/>
  <c r="CE1047" i="4"/>
  <c r="CG1046" i="4"/>
  <c r="CF1046" i="4"/>
  <c r="CE1046" i="4"/>
  <c r="CG1045" i="4"/>
  <c r="CF1045" i="4"/>
  <c r="CE1045" i="4"/>
  <c r="CG1044" i="4"/>
  <c r="CF1044" i="4"/>
  <c r="CE1044" i="4"/>
  <c r="CG1043" i="4"/>
  <c r="CF1043" i="4"/>
  <c r="CE1043" i="4"/>
  <c r="CG1042" i="4"/>
  <c r="CF1042" i="4"/>
  <c r="CE1042" i="4"/>
  <c r="CG1041" i="4"/>
  <c r="CF1041" i="4"/>
  <c r="CE1041" i="4"/>
  <c r="CG1040" i="4"/>
  <c r="CF1040" i="4"/>
  <c r="CE1040" i="4"/>
  <c r="CG1039" i="4"/>
  <c r="CF1039" i="4"/>
  <c r="CE1039" i="4"/>
  <c r="CG1038" i="4"/>
  <c r="CF1038" i="4"/>
  <c r="CE1038" i="4"/>
  <c r="CG1037" i="4"/>
  <c r="CF1037" i="4"/>
  <c r="CE1037" i="4"/>
  <c r="CG1036" i="4"/>
  <c r="CF1036" i="4"/>
  <c r="CE1036" i="4"/>
  <c r="CG1035" i="4"/>
  <c r="CF1035" i="4"/>
  <c r="CE1035" i="4"/>
  <c r="CG1034" i="4"/>
  <c r="CF1034" i="4"/>
  <c r="CE1034" i="4"/>
  <c r="CG1033" i="4"/>
  <c r="CF1033" i="4"/>
  <c r="CE1033" i="4"/>
  <c r="CG1032" i="4"/>
  <c r="CF1032" i="4"/>
  <c r="CE1032" i="4"/>
  <c r="CG1031" i="4"/>
  <c r="CF1031" i="4"/>
  <c r="CE1031" i="4"/>
  <c r="CG1030" i="4"/>
  <c r="CF1030" i="4"/>
  <c r="CE1030" i="4"/>
  <c r="CG1029" i="4"/>
  <c r="CF1029" i="4"/>
  <c r="CE1029" i="4"/>
  <c r="CG1028" i="4"/>
  <c r="CF1028" i="4"/>
  <c r="CE1028" i="4"/>
  <c r="CG1027" i="4"/>
  <c r="CF1027" i="4"/>
  <c r="CE1027" i="4"/>
  <c r="CG1026" i="4"/>
  <c r="CF1026" i="4"/>
  <c r="CE1026" i="4"/>
  <c r="CG1025" i="4"/>
  <c r="CF1025" i="4"/>
  <c r="CE1025" i="4"/>
  <c r="CG1024" i="4"/>
  <c r="CF1024" i="4"/>
  <c r="CE1024" i="4"/>
  <c r="CG1023" i="4"/>
  <c r="CF1023" i="4"/>
  <c r="CE1023" i="4"/>
  <c r="CG1022" i="4"/>
  <c r="CF1022" i="4"/>
  <c r="CE1022" i="4"/>
  <c r="CG1021" i="4"/>
  <c r="CF1021" i="4"/>
  <c r="CE1021" i="4"/>
  <c r="CG1020" i="4"/>
  <c r="CF1020" i="4"/>
  <c r="CE1020" i="4"/>
  <c r="CG1019" i="4"/>
  <c r="CF1019" i="4"/>
  <c r="CE1019" i="4"/>
  <c r="CG1018" i="4"/>
  <c r="CF1018" i="4"/>
  <c r="CE1018" i="4"/>
  <c r="CG1017" i="4"/>
  <c r="CF1017" i="4"/>
  <c r="CE1017" i="4"/>
  <c r="CG1016" i="4"/>
  <c r="CF1016" i="4"/>
  <c r="CE1016" i="4"/>
  <c r="CG1015" i="4"/>
  <c r="CF1015" i="4"/>
  <c r="CE1015" i="4"/>
  <c r="CG1014" i="4"/>
  <c r="CF1014" i="4"/>
  <c r="CE1014" i="4"/>
  <c r="CG1013" i="4"/>
  <c r="CF1013" i="4"/>
  <c r="CE1013" i="4"/>
  <c r="CG1012" i="4"/>
  <c r="CF1012" i="4"/>
  <c r="CE1012" i="4"/>
  <c r="CG1011" i="4"/>
  <c r="CF1011" i="4"/>
  <c r="CE1011" i="4"/>
  <c r="CG1010" i="4"/>
  <c r="CF1010" i="4"/>
  <c r="CE1010" i="4"/>
  <c r="CG1009" i="4"/>
  <c r="CF1009" i="4"/>
  <c r="CE1009" i="4"/>
  <c r="CG1008" i="4"/>
  <c r="CF1008" i="4"/>
  <c r="CE1008" i="4"/>
  <c r="CG1007" i="4"/>
  <c r="CF1007" i="4"/>
  <c r="CE1007" i="4"/>
  <c r="CG1006" i="4"/>
  <c r="CF1006" i="4"/>
  <c r="CE1006" i="4"/>
  <c r="CG1005" i="4"/>
  <c r="CF1005" i="4"/>
  <c r="CE1005" i="4"/>
  <c r="CG1004" i="4"/>
  <c r="CF1004" i="4"/>
  <c r="CE1004" i="4"/>
  <c r="CG1003" i="4"/>
  <c r="CF1003" i="4"/>
  <c r="CE1003" i="4"/>
  <c r="CG1002" i="4"/>
  <c r="CF1002" i="4"/>
  <c r="CE1002" i="4"/>
  <c r="CG1001" i="4"/>
  <c r="CF1001" i="4"/>
  <c r="CE1001" i="4"/>
  <c r="CG1000" i="4"/>
  <c r="CF1000" i="4"/>
  <c r="CE1000" i="4"/>
  <c r="CG999" i="4"/>
  <c r="CF999" i="4"/>
  <c r="CE999" i="4"/>
  <c r="CG998" i="4"/>
  <c r="CF998" i="4"/>
  <c r="CE998" i="4"/>
  <c r="CG997" i="4"/>
  <c r="CF997" i="4"/>
  <c r="CE997" i="4"/>
  <c r="CG996" i="4"/>
  <c r="CF996" i="4"/>
  <c r="CE996" i="4"/>
  <c r="CG995" i="4"/>
  <c r="CF995" i="4"/>
  <c r="CE995" i="4"/>
  <c r="CG994" i="4"/>
  <c r="CF994" i="4"/>
  <c r="CE994" i="4"/>
  <c r="CG993" i="4"/>
  <c r="CF993" i="4"/>
  <c r="CE993" i="4"/>
  <c r="CG992" i="4"/>
  <c r="CF992" i="4"/>
  <c r="CE992" i="4"/>
  <c r="CG991" i="4"/>
  <c r="CF991" i="4"/>
  <c r="CE991" i="4"/>
  <c r="CG990" i="4"/>
  <c r="CF990" i="4"/>
  <c r="CE990" i="4"/>
  <c r="CG989" i="4"/>
  <c r="CF989" i="4"/>
  <c r="CE989" i="4"/>
  <c r="CG988" i="4"/>
  <c r="CF988" i="4"/>
  <c r="CE988" i="4"/>
  <c r="CG987" i="4"/>
  <c r="CF987" i="4"/>
  <c r="CE987" i="4"/>
  <c r="CG986" i="4"/>
  <c r="CF986" i="4"/>
  <c r="CE986" i="4"/>
  <c r="CG985" i="4"/>
  <c r="CF985" i="4"/>
  <c r="CE985" i="4"/>
  <c r="CG984" i="4"/>
  <c r="CF984" i="4"/>
  <c r="CE984" i="4"/>
  <c r="CG983" i="4"/>
  <c r="CF983" i="4"/>
  <c r="CE983" i="4"/>
  <c r="CG982" i="4"/>
  <c r="CF982" i="4"/>
  <c r="CE982" i="4"/>
  <c r="CG981" i="4"/>
  <c r="CF981" i="4"/>
  <c r="CE981" i="4"/>
  <c r="CG980" i="4"/>
  <c r="CF980" i="4"/>
  <c r="CE980" i="4"/>
  <c r="CG979" i="4"/>
  <c r="CF979" i="4"/>
  <c r="CE979" i="4"/>
  <c r="CG978" i="4"/>
  <c r="CF978" i="4"/>
  <c r="CE978" i="4"/>
  <c r="CG977" i="4"/>
  <c r="CF977" i="4"/>
  <c r="CE977" i="4"/>
  <c r="CG976" i="4"/>
  <c r="CF976" i="4"/>
  <c r="CE976" i="4"/>
  <c r="CG975" i="4"/>
  <c r="CF975" i="4"/>
  <c r="CE975" i="4"/>
  <c r="CG974" i="4"/>
  <c r="CF974" i="4"/>
  <c r="CE974" i="4"/>
  <c r="CG973" i="4"/>
  <c r="CF973" i="4"/>
  <c r="CE973" i="4"/>
  <c r="CG972" i="4"/>
  <c r="CF972" i="4"/>
  <c r="CE972" i="4"/>
  <c r="CG971" i="4"/>
  <c r="CF971" i="4"/>
  <c r="CE971" i="4"/>
  <c r="CG970" i="4"/>
  <c r="CF970" i="4"/>
  <c r="CE970" i="4"/>
  <c r="CG969" i="4"/>
  <c r="CF969" i="4"/>
  <c r="CE969" i="4"/>
  <c r="CG968" i="4"/>
  <c r="CF968" i="4"/>
  <c r="CE968" i="4"/>
  <c r="CG967" i="4"/>
  <c r="CF967" i="4"/>
  <c r="CE967" i="4"/>
  <c r="CG966" i="4"/>
  <c r="CF966" i="4"/>
  <c r="CE966" i="4"/>
  <c r="CG965" i="4"/>
  <c r="CF965" i="4"/>
  <c r="CE965" i="4"/>
  <c r="CG964" i="4"/>
  <c r="CF964" i="4"/>
  <c r="CE964" i="4"/>
  <c r="CG963" i="4"/>
  <c r="CF963" i="4"/>
  <c r="CE963" i="4"/>
  <c r="CG962" i="4"/>
  <c r="CF962" i="4"/>
  <c r="CE962" i="4"/>
  <c r="CG961" i="4"/>
  <c r="CF961" i="4"/>
  <c r="CE961" i="4"/>
  <c r="CG960" i="4"/>
  <c r="CF960" i="4"/>
  <c r="CE960" i="4"/>
  <c r="CG959" i="4"/>
  <c r="CF959" i="4"/>
  <c r="CE959" i="4"/>
  <c r="CG958" i="4"/>
  <c r="CF958" i="4"/>
  <c r="CE958" i="4"/>
  <c r="CG957" i="4"/>
  <c r="CF957" i="4"/>
  <c r="CE957" i="4"/>
  <c r="CG956" i="4"/>
  <c r="CF956" i="4"/>
  <c r="CE956" i="4"/>
  <c r="CG955" i="4"/>
  <c r="CF955" i="4"/>
  <c r="CE955" i="4"/>
  <c r="CG954" i="4"/>
  <c r="CF954" i="4"/>
  <c r="CE954" i="4"/>
  <c r="CG953" i="4"/>
  <c r="CF953" i="4"/>
  <c r="CE953" i="4"/>
  <c r="CG952" i="4"/>
  <c r="CF952" i="4"/>
  <c r="CE952" i="4"/>
  <c r="CG951" i="4"/>
  <c r="CF951" i="4"/>
  <c r="CE951" i="4"/>
  <c r="CG950" i="4"/>
  <c r="CF950" i="4"/>
  <c r="CE950" i="4"/>
  <c r="CG949" i="4"/>
  <c r="CF949" i="4"/>
  <c r="CE949" i="4"/>
  <c r="CG948" i="4"/>
  <c r="CF948" i="4"/>
  <c r="CE948" i="4"/>
  <c r="CG947" i="4"/>
  <c r="CF947" i="4"/>
  <c r="CE947" i="4"/>
  <c r="CG946" i="4"/>
  <c r="CF946" i="4"/>
  <c r="CE946" i="4"/>
  <c r="CG945" i="4"/>
  <c r="CF945" i="4"/>
  <c r="CE945" i="4"/>
  <c r="CG944" i="4"/>
  <c r="CF944" i="4"/>
  <c r="CE944" i="4"/>
  <c r="CG943" i="4"/>
  <c r="CF943" i="4"/>
  <c r="CE943" i="4"/>
  <c r="CG942" i="4"/>
  <c r="CF942" i="4"/>
  <c r="CE942" i="4"/>
  <c r="CG941" i="4"/>
  <c r="CF941" i="4"/>
  <c r="CE941" i="4"/>
  <c r="CG940" i="4"/>
  <c r="CF940" i="4"/>
  <c r="CE940" i="4"/>
  <c r="CG939" i="4"/>
  <c r="CF939" i="4"/>
  <c r="CE939" i="4"/>
  <c r="CG938" i="4"/>
  <c r="CF938" i="4"/>
  <c r="CE938" i="4"/>
  <c r="CG937" i="4"/>
  <c r="CF937" i="4"/>
  <c r="CE937" i="4"/>
  <c r="CG936" i="4"/>
  <c r="CF936" i="4"/>
  <c r="CE936" i="4"/>
  <c r="CG935" i="4"/>
  <c r="CF935" i="4"/>
  <c r="CE935" i="4"/>
  <c r="CG934" i="4"/>
  <c r="CF934" i="4"/>
  <c r="CE934" i="4"/>
  <c r="CG933" i="4"/>
  <c r="CF933" i="4"/>
  <c r="CE933" i="4"/>
  <c r="CG932" i="4"/>
  <c r="CF932" i="4"/>
  <c r="CE932" i="4"/>
  <c r="CG931" i="4"/>
  <c r="CF931" i="4"/>
  <c r="CE931" i="4"/>
  <c r="CG930" i="4"/>
  <c r="CF930" i="4"/>
  <c r="CE930" i="4"/>
  <c r="CG929" i="4"/>
  <c r="CF929" i="4"/>
  <c r="CE929" i="4"/>
  <c r="CG928" i="4"/>
  <c r="CF928" i="4"/>
  <c r="CE928" i="4"/>
  <c r="CG927" i="4"/>
  <c r="CF927" i="4"/>
  <c r="CE927" i="4"/>
  <c r="CG926" i="4"/>
  <c r="CF926" i="4"/>
  <c r="CE926" i="4"/>
  <c r="CG925" i="4"/>
  <c r="CF925" i="4"/>
  <c r="CE925" i="4"/>
  <c r="CG924" i="4"/>
  <c r="CF924" i="4"/>
  <c r="CE924" i="4"/>
  <c r="CG923" i="4"/>
  <c r="CF923" i="4"/>
  <c r="CE923" i="4"/>
  <c r="CG922" i="4"/>
  <c r="CF922" i="4"/>
  <c r="CE922" i="4"/>
  <c r="CG921" i="4"/>
  <c r="CF921" i="4"/>
  <c r="CE921" i="4"/>
  <c r="CG920" i="4"/>
  <c r="CF920" i="4"/>
  <c r="CE920" i="4"/>
  <c r="CG919" i="4"/>
  <c r="CF919" i="4"/>
  <c r="CE919" i="4"/>
  <c r="CG918" i="4"/>
  <c r="CF918" i="4"/>
  <c r="CE918" i="4"/>
  <c r="CG917" i="4"/>
  <c r="CF917" i="4"/>
  <c r="CE917" i="4"/>
  <c r="CG916" i="4"/>
  <c r="CF916" i="4"/>
  <c r="CE916" i="4"/>
  <c r="CG915" i="4"/>
  <c r="CF915" i="4"/>
  <c r="CE915" i="4"/>
  <c r="CG914" i="4"/>
  <c r="CF914" i="4"/>
  <c r="CE914" i="4"/>
  <c r="CG913" i="4"/>
  <c r="CF913" i="4"/>
  <c r="CE913" i="4"/>
  <c r="CG912" i="4"/>
  <c r="CF912" i="4"/>
  <c r="CE912" i="4"/>
  <c r="CG911" i="4"/>
  <c r="CF911" i="4"/>
  <c r="CE911" i="4"/>
  <c r="CG910" i="4"/>
  <c r="CF910" i="4"/>
  <c r="CE910" i="4"/>
  <c r="CG909" i="4"/>
  <c r="CF909" i="4"/>
  <c r="CE909" i="4"/>
  <c r="CG908" i="4"/>
  <c r="CF908" i="4"/>
  <c r="CE908" i="4"/>
  <c r="CG907" i="4"/>
  <c r="CF907" i="4"/>
  <c r="CE907" i="4"/>
  <c r="CG906" i="4"/>
  <c r="CF906" i="4"/>
  <c r="CE906" i="4"/>
  <c r="CG905" i="4"/>
  <c r="CF905" i="4"/>
  <c r="CE905" i="4"/>
  <c r="CG904" i="4"/>
  <c r="CF904" i="4"/>
  <c r="CE904" i="4"/>
  <c r="CG903" i="4"/>
  <c r="CF903" i="4"/>
  <c r="CE903" i="4"/>
  <c r="CG902" i="4"/>
  <c r="CF902" i="4"/>
  <c r="CE902" i="4"/>
  <c r="CG901" i="4"/>
  <c r="CF901" i="4"/>
  <c r="CE901" i="4"/>
  <c r="CG900" i="4"/>
  <c r="CF900" i="4"/>
  <c r="CE900" i="4"/>
  <c r="CG899" i="4"/>
  <c r="CF899" i="4"/>
  <c r="CE899" i="4"/>
  <c r="CG898" i="4"/>
  <c r="CF898" i="4"/>
  <c r="CE898" i="4"/>
  <c r="CG897" i="4"/>
  <c r="CF897" i="4"/>
  <c r="CE897" i="4"/>
  <c r="CG896" i="4"/>
  <c r="CF896" i="4"/>
  <c r="CE896" i="4"/>
  <c r="CG895" i="4"/>
  <c r="CF895" i="4"/>
  <c r="CE895" i="4"/>
  <c r="CG894" i="4"/>
  <c r="CF894" i="4"/>
  <c r="CE894" i="4"/>
  <c r="CG893" i="4"/>
  <c r="CF893" i="4"/>
  <c r="CE893" i="4"/>
  <c r="CG892" i="4"/>
  <c r="CF892" i="4"/>
  <c r="CE892" i="4"/>
  <c r="CG891" i="4"/>
  <c r="CF891" i="4"/>
  <c r="CE891" i="4"/>
  <c r="CG890" i="4"/>
  <c r="CF890" i="4"/>
  <c r="CE890" i="4"/>
  <c r="CG889" i="4"/>
  <c r="CF889" i="4"/>
  <c r="CE889" i="4"/>
  <c r="CG888" i="4"/>
  <c r="CF888" i="4"/>
  <c r="CE888" i="4"/>
  <c r="CG887" i="4"/>
  <c r="CF887" i="4"/>
  <c r="CE887" i="4"/>
  <c r="CG886" i="4"/>
  <c r="CF886" i="4"/>
  <c r="CE886" i="4"/>
  <c r="CG885" i="4"/>
  <c r="CF885" i="4"/>
  <c r="CE885" i="4"/>
  <c r="CG884" i="4"/>
  <c r="CF884" i="4"/>
  <c r="CE884" i="4"/>
  <c r="CG883" i="4"/>
  <c r="CF883" i="4"/>
  <c r="CE883" i="4"/>
  <c r="CG882" i="4"/>
  <c r="CF882" i="4"/>
  <c r="CE882" i="4"/>
  <c r="CG881" i="4"/>
  <c r="CF881" i="4"/>
  <c r="CE881" i="4"/>
  <c r="CG880" i="4"/>
  <c r="CF880" i="4"/>
  <c r="CE880" i="4"/>
  <c r="CG879" i="4"/>
  <c r="CF879" i="4"/>
  <c r="CE879" i="4"/>
  <c r="CG878" i="4"/>
  <c r="CF878" i="4"/>
  <c r="CE878" i="4"/>
  <c r="CG877" i="4"/>
  <c r="CF877" i="4"/>
  <c r="CE877" i="4"/>
  <c r="CG876" i="4"/>
  <c r="CF876" i="4"/>
  <c r="CE876" i="4"/>
  <c r="CG875" i="4"/>
  <c r="CF875" i="4"/>
  <c r="CE875" i="4"/>
  <c r="CG874" i="4"/>
  <c r="CF874" i="4"/>
  <c r="CE874" i="4"/>
  <c r="CG873" i="4"/>
  <c r="CF873" i="4"/>
  <c r="CE873" i="4"/>
  <c r="CG872" i="4"/>
  <c r="CF872" i="4"/>
  <c r="CE872" i="4"/>
  <c r="CG871" i="4"/>
  <c r="CF871" i="4"/>
  <c r="CE871" i="4"/>
  <c r="CG870" i="4"/>
  <c r="CF870" i="4"/>
  <c r="CE870" i="4"/>
  <c r="CG869" i="4"/>
  <c r="CF869" i="4"/>
  <c r="CE869" i="4"/>
  <c r="CG868" i="4"/>
  <c r="CF868" i="4"/>
  <c r="CE868" i="4"/>
  <c r="CG867" i="4"/>
  <c r="CF867" i="4"/>
  <c r="CE867" i="4"/>
  <c r="CG866" i="4"/>
  <c r="CF866" i="4"/>
  <c r="CE866" i="4"/>
  <c r="CG865" i="4"/>
  <c r="CF865" i="4"/>
  <c r="CE865" i="4"/>
  <c r="CG864" i="4"/>
  <c r="CF864" i="4"/>
  <c r="CE864" i="4"/>
  <c r="CG863" i="4"/>
  <c r="CF863" i="4"/>
  <c r="CE863" i="4"/>
  <c r="CG862" i="4"/>
  <c r="CF862" i="4"/>
  <c r="CE862" i="4"/>
  <c r="CG861" i="4"/>
  <c r="CF861" i="4"/>
  <c r="CE861" i="4"/>
  <c r="CG860" i="4"/>
  <c r="CF860" i="4"/>
  <c r="CE860" i="4"/>
  <c r="CG859" i="4"/>
  <c r="CF859" i="4"/>
  <c r="CE859" i="4"/>
  <c r="CG858" i="4"/>
  <c r="CF858" i="4"/>
  <c r="CE858" i="4"/>
  <c r="CG857" i="4"/>
  <c r="CF857" i="4"/>
  <c r="CE857" i="4"/>
  <c r="CG856" i="4"/>
  <c r="CF856" i="4"/>
  <c r="CE856" i="4"/>
  <c r="CG855" i="4"/>
  <c r="CF855" i="4"/>
  <c r="CE855" i="4"/>
  <c r="CG854" i="4"/>
  <c r="CF854" i="4"/>
  <c r="CE854" i="4"/>
  <c r="CG853" i="4"/>
  <c r="CF853" i="4"/>
  <c r="CE853" i="4"/>
  <c r="CG852" i="4"/>
  <c r="CF852" i="4"/>
  <c r="CE852" i="4"/>
  <c r="CG851" i="4"/>
  <c r="CF851" i="4"/>
  <c r="CE851" i="4"/>
  <c r="CG850" i="4"/>
  <c r="CF850" i="4"/>
  <c r="CE850" i="4"/>
  <c r="CG849" i="4"/>
  <c r="CF849" i="4"/>
  <c r="CE849" i="4"/>
  <c r="CG848" i="4"/>
  <c r="CF848" i="4"/>
  <c r="CE848" i="4"/>
  <c r="CG847" i="4"/>
  <c r="CF847" i="4"/>
  <c r="CE847" i="4"/>
  <c r="CG846" i="4"/>
  <c r="CF846" i="4"/>
  <c r="CE846" i="4"/>
  <c r="CG845" i="4"/>
  <c r="CF845" i="4"/>
  <c r="CE845" i="4"/>
  <c r="CG844" i="4"/>
  <c r="CF844" i="4"/>
  <c r="CE844" i="4"/>
  <c r="CG843" i="4"/>
  <c r="CF843" i="4"/>
  <c r="CE843" i="4"/>
  <c r="CG842" i="4"/>
  <c r="CF842" i="4"/>
  <c r="CE842" i="4"/>
  <c r="CG841" i="4"/>
  <c r="CF841" i="4"/>
  <c r="CE841" i="4"/>
  <c r="CG840" i="4"/>
  <c r="CF840" i="4"/>
  <c r="CE840" i="4"/>
  <c r="CG839" i="4"/>
  <c r="CF839" i="4"/>
  <c r="CE839" i="4"/>
  <c r="CG838" i="4"/>
  <c r="CF838" i="4"/>
  <c r="CE838" i="4"/>
  <c r="CG837" i="4"/>
  <c r="CF837" i="4"/>
  <c r="CE837" i="4"/>
  <c r="CG836" i="4"/>
  <c r="CF836" i="4"/>
  <c r="CE836" i="4"/>
  <c r="CG835" i="4"/>
  <c r="CF835" i="4"/>
  <c r="CE835" i="4"/>
  <c r="CG834" i="4"/>
  <c r="CF834" i="4"/>
  <c r="CE834" i="4"/>
  <c r="CG833" i="4"/>
  <c r="CF833" i="4"/>
  <c r="CE833" i="4"/>
  <c r="CG832" i="4"/>
  <c r="CF832" i="4"/>
  <c r="CE832" i="4"/>
  <c r="CG831" i="4"/>
  <c r="CF831" i="4"/>
  <c r="CE831" i="4"/>
  <c r="CG830" i="4"/>
  <c r="CF830" i="4"/>
  <c r="CE830" i="4"/>
  <c r="CG829" i="4"/>
  <c r="CF829" i="4"/>
  <c r="CE829" i="4"/>
  <c r="CG828" i="4"/>
  <c r="CF828" i="4"/>
  <c r="CE828" i="4"/>
  <c r="CG827" i="4"/>
  <c r="CF827" i="4"/>
  <c r="CE827" i="4"/>
  <c r="CG826" i="4"/>
  <c r="CF826" i="4"/>
  <c r="CE826" i="4"/>
  <c r="CG825" i="4"/>
  <c r="CF825" i="4"/>
  <c r="CE825" i="4"/>
  <c r="CG824" i="4"/>
  <c r="CF824" i="4"/>
  <c r="CE824" i="4"/>
  <c r="CG823" i="4"/>
  <c r="CF823" i="4"/>
  <c r="CE823" i="4"/>
  <c r="CG822" i="4"/>
  <c r="CF822" i="4"/>
  <c r="CE822" i="4"/>
  <c r="CG821" i="4"/>
  <c r="CF821" i="4"/>
  <c r="CE821" i="4"/>
  <c r="CG820" i="4"/>
  <c r="CF820" i="4"/>
  <c r="CE820" i="4"/>
  <c r="CG819" i="4"/>
  <c r="CF819" i="4"/>
  <c r="CE819" i="4"/>
  <c r="CG818" i="4"/>
  <c r="CF818" i="4"/>
  <c r="CE818" i="4"/>
  <c r="CG817" i="4"/>
  <c r="CF817" i="4"/>
  <c r="CE817" i="4"/>
  <c r="CG816" i="4"/>
  <c r="CF816" i="4"/>
  <c r="CE816" i="4"/>
  <c r="CG815" i="4"/>
  <c r="CF815" i="4"/>
  <c r="CE815" i="4"/>
  <c r="CG814" i="4"/>
  <c r="CF814" i="4"/>
  <c r="CE814" i="4"/>
  <c r="CG813" i="4"/>
  <c r="CF813" i="4"/>
  <c r="CE813" i="4"/>
  <c r="CG812" i="4"/>
  <c r="CF812" i="4"/>
  <c r="CE812" i="4"/>
  <c r="CG811" i="4"/>
  <c r="CF811" i="4"/>
  <c r="CE811" i="4"/>
  <c r="CG810" i="4"/>
  <c r="CF810" i="4"/>
  <c r="CE810" i="4"/>
  <c r="CG809" i="4"/>
  <c r="CF809" i="4"/>
  <c r="CE809" i="4"/>
  <c r="CG808" i="4"/>
  <c r="CF808" i="4"/>
  <c r="CE808" i="4"/>
  <c r="CG807" i="4"/>
  <c r="CF807" i="4"/>
  <c r="CE807" i="4"/>
  <c r="CG806" i="4"/>
  <c r="CF806" i="4"/>
  <c r="CE806" i="4"/>
  <c r="CG805" i="4"/>
  <c r="CF805" i="4"/>
  <c r="CE805" i="4"/>
  <c r="CG804" i="4"/>
  <c r="CF804" i="4"/>
  <c r="CE804" i="4"/>
  <c r="CG803" i="4"/>
  <c r="CF803" i="4"/>
  <c r="CE803" i="4"/>
  <c r="CG802" i="4"/>
  <c r="CF802" i="4"/>
  <c r="CE802" i="4"/>
  <c r="CG801" i="4"/>
  <c r="CF801" i="4"/>
  <c r="CE801" i="4"/>
  <c r="CG800" i="4"/>
  <c r="CF800" i="4"/>
  <c r="CE800" i="4"/>
  <c r="CG799" i="4"/>
  <c r="CF799" i="4"/>
  <c r="CE799" i="4"/>
  <c r="CG798" i="4"/>
  <c r="CF798" i="4"/>
  <c r="CE798" i="4"/>
  <c r="CG797" i="4"/>
  <c r="CF797" i="4"/>
  <c r="CE797" i="4"/>
  <c r="CG796" i="4"/>
  <c r="CF796" i="4"/>
  <c r="CE796" i="4"/>
  <c r="CG795" i="4"/>
  <c r="CF795" i="4"/>
  <c r="CE795" i="4"/>
  <c r="CG794" i="4"/>
  <c r="CF794" i="4"/>
  <c r="CE794" i="4"/>
  <c r="CG793" i="4"/>
  <c r="CF793" i="4"/>
  <c r="CE793" i="4"/>
  <c r="CG792" i="4"/>
  <c r="CF792" i="4"/>
  <c r="CE792" i="4"/>
  <c r="CG791" i="4"/>
  <c r="CF791" i="4"/>
  <c r="CE791" i="4"/>
  <c r="CG790" i="4"/>
  <c r="CF790" i="4"/>
  <c r="CE790" i="4"/>
  <c r="CG789" i="4"/>
  <c r="CF789" i="4"/>
  <c r="CE789" i="4"/>
  <c r="CG788" i="4"/>
  <c r="CF788" i="4"/>
  <c r="CE788" i="4"/>
  <c r="CG787" i="4"/>
  <c r="CF787" i="4"/>
  <c r="CE787" i="4"/>
  <c r="CG786" i="4"/>
  <c r="CF786" i="4"/>
  <c r="CE786" i="4"/>
  <c r="CG785" i="4"/>
  <c r="CF785" i="4"/>
  <c r="CE785" i="4"/>
  <c r="CG784" i="4"/>
  <c r="CF784" i="4"/>
  <c r="CE784" i="4"/>
  <c r="CG783" i="4"/>
  <c r="CF783" i="4"/>
  <c r="CE783" i="4"/>
  <c r="CG782" i="4"/>
  <c r="CF782" i="4"/>
  <c r="CE782" i="4"/>
  <c r="CG781" i="4"/>
  <c r="CF781" i="4"/>
  <c r="CE781" i="4"/>
  <c r="CG780" i="4"/>
  <c r="CF780" i="4"/>
  <c r="CE780" i="4"/>
  <c r="CG779" i="4"/>
  <c r="CF779" i="4"/>
  <c r="CE779" i="4"/>
  <c r="CG778" i="4"/>
  <c r="CF778" i="4"/>
  <c r="CE778" i="4"/>
  <c r="CG777" i="4"/>
  <c r="CF777" i="4"/>
  <c r="CE777" i="4"/>
  <c r="CG776" i="4"/>
  <c r="CF776" i="4"/>
  <c r="CE776" i="4"/>
  <c r="CG775" i="4"/>
  <c r="CF775" i="4"/>
  <c r="CE775" i="4"/>
  <c r="CG774" i="4"/>
  <c r="CF774" i="4"/>
  <c r="CE774" i="4"/>
  <c r="CG773" i="4"/>
  <c r="CF773" i="4"/>
  <c r="CE773" i="4"/>
  <c r="CG772" i="4"/>
  <c r="CF772" i="4"/>
  <c r="CE772" i="4"/>
  <c r="CG771" i="4"/>
  <c r="CF771" i="4"/>
  <c r="CE771" i="4"/>
  <c r="CG770" i="4"/>
  <c r="CF770" i="4"/>
  <c r="CE770" i="4"/>
  <c r="CG769" i="4"/>
  <c r="CF769" i="4"/>
  <c r="CE769" i="4"/>
  <c r="CG768" i="4"/>
  <c r="CF768" i="4"/>
  <c r="CE768" i="4"/>
  <c r="CG767" i="4"/>
  <c r="CF767" i="4"/>
  <c r="CE767" i="4"/>
  <c r="CG766" i="4"/>
  <c r="CF766" i="4"/>
  <c r="CE766" i="4"/>
  <c r="CG765" i="4"/>
  <c r="CF765" i="4"/>
  <c r="CE765" i="4"/>
  <c r="CG764" i="4"/>
  <c r="CF764" i="4"/>
  <c r="CE764" i="4"/>
  <c r="CG763" i="4"/>
  <c r="CF763" i="4"/>
  <c r="CE763" i="4"/>
  <c r="CG762" i="4"/>
  <c r="CF762" i="4"/>
  <c r="CE762" i="4"/>
  <c r="CG761" i="4"/>
  <c r="CF761" i="4"/>
  <c r="CE761" i="4"/>
  <c r="CG760" i="4"/>
  <c r="CF760" i="4"/>
  <c r="CE760" i="4"/>
  <c r="CG759" i="4"/>
  <c r="CF759" i="4"/>
  <c r="CE759" i="4"/>
  <c r="CG758" i="4"/>
  <c r="CF758" i="4"/>
  <c r="CE758" i="4"/>
  <c r="CG757" i="4"/>
  <c r="CF757" i="4"/>
  <c r="CE757" i="4"/>
  <c r="CG756" i="4"/>
  <c r="CF756" i="4"/>
  <c r="CE756" i="4"/>
  <c r="CG755" i="4"/>
  <c r="CF755" i="4"/>
  <c r="CE755" i="4"/>
  <c r="CG754" i="4"/>
  <c r="CF754" i="4"/>
  <c r="CE754" i="4"/>
  <c r="CG753" i="4"/>
  <c r="CF753" i="4"/>
  <c r="CE753" i="4"/>
  <c r="CG752" i="4"/>
  <c r="CF752" i="4"/>
  <c r="CE752" i="4"/>
  <c r="CG751" i="4"/>
  <c r="CF751" i="4"/>
  <c r="CE751" i="4"/>
  <c r="CG750" i="4"/>
  <c r="CF750" i="4"/>
  <c r="CE750" i="4"/>
  <c r="CG749" i="4"/>
  <c r="CF749" i="4"/>
  <c r="CE749" i="4"/>
  <c r="CG748" i="4"/>
  <c r="CF748" i="4"/>
  <c r="CE748" i="4"/>
  <c r="CG747" i="4"/>
  <c r="CF747" i="4"/>
  <c r="CE747" i="4"/>
  <c r="CG746" i="4"/>
  <c r="CF746" i="4"/>
  <c r="CE746" i="4"/>
  <c r="CG745" i="4"/>
  <c r="CF745" i="4"/>
  <c r="CE745" i="4"/>
  <c r="CG744" i="4"/>
  <c r="CF744" i="4"/>
  <c r="CE744" i="4"/>
  <c r="CG743" i="4"/>
  <c r="CF743" i="4"/>
  <c r="CE743" i="4"/>
  <c r="CG742" i="4"/>
  <c r="CF742" i="4"/>
  <c r="CE742" i="4"/>
  <c r="CG741" i="4"/>
  <c r="CF741" i="4"/>
  <c r="CE741" i="4"/>
  <c r="CG740" i="4"/>
  <c r="CF740" i="4"/>
  <c r="CE740" i="4"/>
  <c r="CG739" i="4"/>
  <c r="CF739" i="4"/>
  <c r="CE739" i="4"/>
  <c r="CG738" i="4"/>
  <c r="CF738" i="4"/>
  <c r="CE738" i="4"/>
  <c r="CG737" i="4"/>
  <c r="CF737" i="4"/>
  <c r="CE737" i="4"/>
  <c r="CG736" i="4"/>
  <c r="CF736" i="4"/>
  <c r="CE736" i="4"/>
  <c r="CG735" i="4"/>
  <c r="CF735" i="4"/>
  <c r="CE735" i="4"/>
  <c r="CG734" i="4"/>
  <c r="CF734" i="4"/>
  <c r="CE734" i="4"/>
  <c r="CG733" i="4"/>
  <c r="CF733" i="4"/>
  <c r="CE733" i="4"/>
  <c r="CG732" i="4"/>
  <c r="CF732" i="4"/>
  <c r="CE732" i="4"/>
  <c r="CG731" i="4"/>
  <c r="CF731" i="4"/>
  <c r="CE731" i="4"/>
  <c r="CG730" i="4"/>
  <c r="CF730" i="4"/>
  <c r="CE730" i="4"/>
  <c r="CG729" i="4"/>
  <c r="CF729" i="4"/>
  <c r="CE729" i="4"/>
  <c r="CG728" i="4"/>
  <c r="CF728" i="4"/>
  <c r="CE728" i="4"/>
  <c r="CG727" i="4"/>
  <c r="CF727" i="4"/>
  <c r="CE727" i="4"/>
  <c r="CG726" i="4"/>
  <c r="CF726" i="4"/>
  <c r="CE726" i="4"/>
  <c r="CG725" i="4"/>
  <c r="CF725" i="4"/>
  <c r="CE725" i="4"/>
  <c r="CG724" i="4"/>
  <c r="CF724" i="4"/>
  <c r="CE724" i="4"/>
  <c r="CG723" i="4"/>
  <c r="CF723" i="4"/>
  <c r="CE723" i="4"/>
  <c r="CG722" i="4"/>
  <c r="CF722" i="4"/>
  <c r="CE722" i="4"/>
  <c r="CG721" i="4"/>
  <c r="CF721" i="4"/>
  <c r="CE721" i="4"/>
  <c r="CG720" i="4"/>
  <c r="CF720" i="4"/>
  <c r="CE720" i="4"/>
  <c r="CG719" i="4"/>
  <c r="CF719" i="4"/>
  <c r="CE719" i="4"/>
  <c r="CG718" i="4"/>
  <c r="CF718" i="4"/>
  <c r="CE718" i="4"/>
  <c r="CG717" i="4"/>
  <c r="CF717" i="4"/>
  <c r="CE717" i="4"/>
  <c r="CG716" i="4"/>
  <c r="CF716" i="4"/>
  <c r="CE716" i="4"/>
  <c r="CG715" i="4"/>
  <c r="CF715" i="4"/>
  <c r="CE715" i="4"/>
  <c r="CG714" i="4"/>
  <c r="CF714" i="4"/>
  <c r="CE714" i="4"/>
  <c r="CG713" i="4"/>
  <c r="CF713" i="4"/>
  <c r="CE713" i="4"/>
  <c r="CG712" i="4"/>
  <c r="CF712" i="4"/>
  <c r="CE712" i="4"/>
  <c r="CG711" i="4"/>
  <c r="CF711" i="4"/>
  <c r="CE711" i="4"/>
  <c r="CG710" i="4"/>
  <c r="CF710" i="4"/>
  <c r="CE710" i="4"/>
  <c r="CG709" i="4"/>
  <c r="CF709" i="4"/>
  <c r="CE709" i="4"/>
  <c r="CG708" i="4"/>
  <c r="CF708" i="4"/>
  <c r="CE708" i="4"/>
  <c r="CG707" i="4"/>
  <c r="CF707" i="4"/>
  <c r="CE707" i="4"/>
  <c r="CG706" i="4"/>
  <c r="CF706" i="4"/>
  <c r="CE706" i="4"/>
  <c r="CG705" i="4"/>
  <c r="CF705" i="4"/>
  <c r="CE705" i="4"/>
  <c r="CG704" i="4"/>
  <c r="CF704" i="4"/>
  <c r="CE704" i="4"/>
  <c r="CG703" i="4"/>
  <c r="CF703" i="4"/>
  <c r="CE703" i="4"/>
  <c r="CG702" i="4"/>
  <c r="CF702" i="4"/>
  <c r="CE702" i="4"/>
  <c r="CG701" i="4"/>
  <c r="CF701" i="4"/>
  <c r="CE701" i="4"/>
  <c r="CG700" i="4"/>
  <c r="CF700" i="4"/>
  <c r="CE700" i="4"/>
  <c r="CG699" i="4"/>
  <c r="CF699" i="4"/>
  <c r="CE699" i="4"/>
  <c r="CG698" i="4"/>
  <c r="CF698" i="4"/>
  <c r="CE698" i="4"/>
  <c r="CG697" i="4"/>
  <c r="CF697" i="4"/>
  <c r="CE697" i="4"/>
  <c r="CG696" i="4"/>
  <c r="CF696" i="4"/>
  <c r="CE696" i="4"/>
  <c r="CG695" i="4"/>
  <c r="CF695" i="4"/>
  <c r="CE695" i="4"/>
  <c r="CG694" i="4"/>
  <c r="CF694" i="4"/>
  <c r="CE694" i="4"/>
  <c r="CG693" i="4"/>
  <c r="CF693" i="4"/>
  <c r="CE693" i="4"/>
  <c r="CG692" i="4"/>
  <c r="CF692" i="4"/>
  <c r="CE692" i="4"/>
  <c r="CG691" i="4"/>
  <c r="CF691" i="4"/>
  <c r="CE691" i="4"/>
  <c r="CG690" i="4"/>
  <c r="CF690" i="4"/>
  <c r="CE690" i="4"/>
  <c r="CG689" i="4"/>
  <c r="CF689" i="4"/>
  <c r="CE689" i="4"/>
  <c r="CG688" i="4"/>
  <c r="CF688" i="4"/>
  <c r="CE688" i="4"/>
  <c r="CG687" i="4"/>
  <c r="CF687" i="4"/>
  <c r="CE687" i="4"/>
  <c r="CG686" i="4"/>
  <c r="CF686" i="4"/>
  <c r="CE686" i="4"/>
  <c r="CG685" i="4"/>
  <c r="CF685" i="4"/>
  <c r="CE685" i="4"/>
  <c r="CG684" i="4"/>
  <c r="CF684" i="4"/>
  <c r="CE684" i="4"/>
  <c r="CG683" i="4"/>
  <c r="CF683" i="4"/>
  <c r="CE683" i="4"/>
  <c r="CG682" i="4"/>
  <c r="CF682" i="4"/>
  <c r="CE682" i="4"/>
  <c r="CG681" i="4"/>
  <c r="CF681" i="4"/>
  <c r="CE681" i="4"/>
  <c r="CG680" i="4"/>
  <c r="CF680" i="4"/>
  <c r="CE680" i="4"/>
  <c r="CG679" i="4"/>
  <c r="CF679" i="4"/>
  <c r="CE679" i="4"/>
  <c r="CG678" i="4"/>
  <c r="CF678" i="4"/>
  <c r="CE678" i="4"/>
  <c r="CG677" i="4"/>
  <c r="CF677" i="4"/>
  <c r="CE677" i="4"/>
  <c r="CG676" i="4"/>
  <c r="CF676" i="4"/>
  <c r="CE676" i="4"/>
  <c r="CG675" i="4"/>
  <c r="CF675" i="4"/>
  <c r="CE675" i="4"/>
  <c r="CG674" i="4"/>
  <c r="CF674" i="4"/>
  <c r="CE674" i="4"/>
  <c r="CG673" i="4"/>
  <c r="CF673" i="4"/>
  <c r="CE673" i="4"/>
  <c r="CG672" i="4"/>
  <c r="CF672" i="4"/>
  <c r="CE672" i="4"/>
  <c r="CG671" i="4"/>
  <c r="CF671" i="4"/>
  <c r="CE671" i="4"/>
  <c r="CG670" i="4"/>
  <c r="CF670" i="4"/>
  <c r="CE670" i="4"/>
  <c r="CG669" i="4"/>
  <c r="CF669" i="4"/>
  <c r="CE669" i="4"/>
  <c r="CG668" i="4"/>
  <c r="CF668" i="4"/>
  <c r="CE668" i="4"/>
  <c r="CG667" i="4"/>
  <c r="CF667" i="4"/>
  <c r="CE667" i="4"/>
  <c r="CG666" i="4"/>
  <c r="CF666" i="4"/>
  <c r="CE666" i="4"/>
  <c r="CG665" i="4"/>
  <c r="CF665" i="4"/>
  <c r="CE665" i="4"/>
  <c r="CG664" i="4"/>
  <c r="CF664" i="4"/>
  <c r="CE664" i="4"/>
  <c r="CG663" i="4"/>
  <c r="CF663" i="4"/>
  <c r="CE663" i="4"/>
  <c r="CG662" i="4"/>
  <c r="CF662" i="4"/>
  <c r="CE662" i="4"/>
  <c r="CG661" i="4"/>
  <c r="CF661" i="4"/>
  <c r="CE661" i="4"/>
  <c r="CG660" i="4"/>
  <c r="CF660" i="4"/>
  <c r="CE660" i="4"/>
  <c r="CG659" i="4"/>
  <c r="CF659" i="4"/>
  <c r="CE659" i="4"/>
  <c r="CG658" i="4"/>
  <c r="CF658" i="4"/>
  <c r="CE658" i="4"/>
  <c r="CG657" i="4"/>
  <c r="CF657" i="4"/>
  <c r="CE657" i="4"/>
  <c r="CG656" i="4"/>
  <c r="CF656" i="4"/>
  <c r="CE656" i="4"/>
  <c r="CG655" i="4"/>
  <c r="CF655" i="4"/>
  <c r="CE655" i="4"/>
  <c r="CG654" i="4"/>
  <c r="CF654" i="4"/>
  <c r="CE654" i="4"/>
  <c r="CG653" i="4"/>
  <c r="CF653" i="4"/>
  <c r="CE653" i="4"/>
  <c r="CG652" i="4"/>
  <c r="CF652" i="4"/>
  <c r="CE652" i="4"/>
  <c r="CG651" i="4"/>
  <c r="CF651" i="4"/>
  <c r="CE651" i="4"/>
  <c r="CG650" i="4"/>
  <c r="CF650" i="4"/>
  <c r="CE650" i="4"/>
  <c r="CG649" i="4"/>
  <c r="CF649" i="4"/>
  <c r="CE649" i="4"/>
  <c r="CG648" i="4"/>
  <c r="CF648" i="4"/>
  <c r="CE648" i="4"/>
  <c r="CG647" i="4"/>
  <c r="CF647" i="4"/>
  <c r="CE647" i="4"/>
  <c r="CG646" i="4"/>
  <c r="CF646" i="4"/>
  <c r="CE646" i="4"/>
  <c r="CG645" i="4"/>
  <c r="CF645" i="4"/>
  <c r="CE645" i="4"/>
  <c r="CG644" i="4"/>
  <c r="CF644" i="4"/>
  <c r="CE644" i="4"/>
  <c r="CG643" i="4"/>
  <c r="CF643" i="4"/>
  <c r="CE643" i="4"/>
  <c r="CG642" i="4"/>
  <c r="CF642" i="4"/>
  <c r="CE642" i="4"/>
  <c r="CG641" i="4"/>
  <c r="CF641" i="4"/>
  <c r="CE641" i="4"/>
  <c r="CG640" i="4"/>
  <c r="CF640" i="4"/>
  <c r="CE640" i="4"/>
  <c r="CG639" i="4"/>
  <c r="CF639" i="4"/>
  <c r="CE639" i="4"/>
  <c r="CG638" i="4"/>
  <c r="CF638" i="4"/>
  <c r="CE638" i="4"/>
  <c r="CG637" i="4"/>
  <c r="CF637" i="4"/>
  <c r="CE637" i="4"/>
  <c r="CG636" i="4"/>
  <c r="CF636" i="4"/>
  <c r="CE636" i="4"/>
  <c r="CG635" i="4"/>
  <c r="CF635" i="4"/>
  <c r="CE635" i="4"/>
  <c r="CG634" i="4"/>
  <c r="CF634" i="4"/>
  <c r="CE634" i="4"/>
  <c r="CG633" i="4"/>
  <c r="CF633" i="4"/>
  <c r="CE633" i="4"/>
  <c r="CG632" i="4"/>
  <c r="CF632" i="4"/>
  <c r="CE632" i="4"/>
  <c r="CG631" i="4"/>
  <c r="CF631" i="4"/>
  <c r="CE631" i="4"/>
  <c r="CG630" i="4"/>
  <c r="CF630" i="4"/>
  <c r="CE630" i="4"/>
  <c r="CG629" i="4"/>
  <c r="CF629" i="4"/>
  <c r="CE629" i="4"/>
  <c r="CG628" i="4"/>
  <c r="CF628" i="4"/>
  <c r="CE628" i="4"/>
  <c r="CG627" i="4"/>
  <c r="CF627" i="4"/>
  <c r="CE627" i="4"/>
  <c r="CG626" i="4"/>
  <c r="CF626" i="4"/>
  <c r="CE626" i="4"/>
  <c r="CG625" i="4"/>
  <c r="CF625" i="4"/>
  <c r="CE625" i="4"/>
  <c r="CG624" i="4"/>
  <c r="CF624" i="4"/>
  <c r="CE624" i="4"/>
  <c r="CG623" i="4"/>
  <c r="CF623" i="4"/>
  <c r="CE623" i="4"/>
  <c r="CG622" i="4"/>
  <c r="CF622" i="4"/>
  <c r="CE622" i="4"/>
  <c r="CG621" i="4"/>
  <c r="CF621" i="4"/>
  <c r="CE621" i="4"/>
  <c r="CG620" i="4"/>
  <c r="CF620" i="4"/>
  <c r="CE620" i="4"/>
  <c r="CG619" i="4"/>
  <c r="CF619" i="4"/>
  <c r="CE619" i="4"/>
  <c r="CG618" i="4"/>
  <c r="CF618" i="4"/>
  <c r="CE618" i="4"/>
  <c r="CG617" i="4"/>
  <c r="CF617" i="4"/>
  <c r="CE617" i="4"/>
  <c r="CG616" i="4"/>
  <c r="CF616" i="4"/>
  <c r="CE616" i="4"/>
  <c r="CG615" i="4"/>
  <c r="CF615" i="4"/>
  <c r="CE615" i="4"/>
  <c r="CG614" i="4"/>
  <c r="CF614" i="4"/>
  <c r="CE614" i="4"/>
  <c r="CG613" i="4"/>
  <c r="CF613" i="4"/>
  <c r="CE613" i="4"/>
  <c r="CG612" i="4"/>
  <c r="CF612" i="4"/>
  <c r="CE612" i="4"/>
  <c r="CG611" i="4"/>
  <c r="CF611" i="4"/>
  <c r="CE611" i="4"/>
  <c r="CG610" i="4"/>
  <c r="CF610" i="4"/>
  <c r="CE610" i="4"/>
  <c r="CG609" i="4"/>
  <c r="CF609" i="4"/>
  <c r="CE609" i="4"/>
  <c r="CG608" i="4"/>
  <c r="CF608" i="4"/>
  <c r="CE608" i="4"/>
  <c r="CG607" i="4"/>
  <c r="CF607" i="4"/>
  <c r="CE607" i="4"/>
  <c r="CG606" i="4"/>
  <c r="CF606" i="4"/>
  <c r="CE606" i="4"/>
  <c r="CG605" i="4"/>
  <c r="CF605" i="4"/>
  <c r="CE605" i="4"/>
  <c r="CG604" i="4"/>
  <c r="CF604" i="4"/>
  <c r="CE604" i="4"/>
  <c r="CG603" i="4"/>
  <c r="CF603" i="4"/>
  <c r="CE603" i="4"/>
  <c r="CG602" i="4"/>
  <c r="CF602" i="4"/>
  <c r="CE602" i="4"/>
  <c r="CG601" i="4"/>
  <c r="CF601" i="4"/>
  <c r="CE601" i="4"/>
  <c r="CG600" i="4"/>
  <c r="CF600" i="4"/>
  <c r="CE600" i="4"/>
  <c r="CG599" i="4"/>
  <c r="CF599" i="4"/>
  <c r="CE599" i="4"/>
  <c r="CG598" i="4"/>
  <c r="CF598" i="4"/>
  <c r="CE598" i="4"/>
  <c r="CG597" i="4"/>
  <c r="CF597" i="4"/>
  <c r="CE597" i="4"/>
  <c r="CG596" i="4"/>
  <c r="CF596" i="4"/>
  <c r="CE596" i="4"/>
  <c r="CG595" i="4"/>
  <c r="CF595" i="4"/>
  <c r="CE595" i="4"/>
  <c r="CG594" i="4"/>
  <c r="CF594" i="4"/>
  <c r="CE594" i="4"/>
  <c r="CG593" i="4"/>
  <c r="CF593" i="4"/>
  <c r="CE593" i="4"/>
  <c r="CG592" i="4"/>
  <c r="CF592" i="4"/>
  <c r="CE592" i="4"/>
  <c r="CG591" i="4"/>
  <c r="CF591" i="4"/>
  <c r="CE591" i="4"/>
  <c r="CG590" i="4"/>
  <c r="CF590" i="4"/>
  <c r="CE590" i="4"/>
  <c r="CG589" i="4"/>
  <c r="CF589" i="4"/>
  <c r="CE589" i="4"/>
  <c r="CG588" i="4"/>
  <c r="CF588" i="4"/>
  <c r="CE588" i="4"/>
  <c r="CG587" i="4"/>
  <c r="CF587" i="4"/>
  <c r="CE587" i="4"/>
  <c r="CG586" i="4"/>
  <c r="CF586" i="4"/>
  <c r="CE586" i="4"/>
  <c r="CG585" i="4"/>
  <c r="CF585" i="4"/>
  <c r="CE585" i="4"/>
  <c r="CG584" i="4"/>
  <c r="CF584" i="4"/>
  <c r="CE584" i="4"/>
  <c r="CG583" i="4"/>
  <c r="CF583" i="4"/>
  <c r="CE583" i="4"/>
  <c r="CG582" i="4"/>
  <c r="CF582" i="4"/>
  <c r="CE582" i="4"/>
  <c r="CG581" i="4"/>
  <c r="CF581" i="4"/>
  <c r="CE581" i="4"/>
  <c r="CG580" i="4"/>
  <c r="CF580" i="4"/>
  <c r="CE580" i="4"/>
  <c r="CG579" i="4"/>
  <c r="CF579" i="4"/>
  <c r="CE579" i="4"/>
  <c r="CG578" i="4"/>
  <c r="CF578" i="4"/>
  <c r="CE578" i="4"/>
  <c r="CG577" i="4"/>
  <c r="CF577" i="4"/>
  <c r="CE577" i="4"/>
  <c r="CG576" i="4"/>
  <c r="CF576" i="4"/>
  <c r="CE576" i="4"/>
  <c r="CG575" i="4"/>
  <c r="CF575" i="4"/>
  <c r="CE575" i="4"/>
  <c r="CG574" i="4"/>
  <c r="CF574" i="4"/>
  <c r="CE574" i="4"/>
  <c r="CG573" i="4"/>
  <c r="CF573" i="4"/>
  <c r="CE573" i="4"/>
  <c r="CG572" i="4"/>
  <c r="CF572" i="4"/>
  <c r="CE572" i="4"/>
  <c r="CG571" i="4"/>
  <c r="CF571" i="4"/>
  <c r="CE571" i="4"/>
  <c r="CG570" i="4"/>
  <c r="CF570" i="4"/>
  <c r="CE570" i="4"/>
  <c r="CG569" i="4"/>
  <c r="CF569" i="4"/>
  <c r="CE569" i="4"/>
  <c r="CG568" i="4"/>
  <c r="CF568" i="4"/>
  <c r="CE568" i="4"/>
  <c r="CG567" i="4"/>
  <c r="CF567" i="4"/>
  <c r="CE567" i="4"/>
  <c r="CG566" i="4"/>
  <c r="CF566" i="4"/>
  <c r="CE566" i="4"/>
  <c r="CG565" i="4"/>
  <c r="CF565" i="4"/>
  <c r="CE565" i="4"/>
  <c r="CG564" i="4"/>
  <c r="CF564" i="4"/>
  <c r="CE564" i="4"/>
  <c r="CG563" i="4"/>
  <c r="CF563" i="4"/>
  <c r="CE563" i="4"/>
  <c r="CG562" i="4"/>
  <c r="CF562" i="4"/>
  <c r="CE562" i="4"/>
  <c r="CG561" i="4"/>
  <c r="CF561" i="4"/>
  <c r="CE561" i="4"/>
  <c r="CG560" i="4"/>
  <c r="CF560" i="4"/>
  <c r="CE560" i="4"/>
  <c r="CG559" i="4"/>
  <c r="CF559" i="4"/>
  <c r="CE559" i="4"/>
  <c r="CG558" i="4"/>
  <c r="CF558" i="4"/>
  <c r="CE558" i="4"/>
  <c r="CG557" i="4"/>
  <c r="CF557" i="4"/>
  <c r="CE557" i="4"/>
  <c r="CG556" i="4"/>
  <c r="CF556" i="4"/>
  <c r="CE556" i="4"/>
  <c r="CG555" i="4"/>
  <c r="CF555" i="4"/>
  <c r="CE555" i="4"/>
  <c r="CG554" i="4"/>
  <c r="CF554" i="4"/>
  <c r="CE554" i="4"/>
  <c r="CG553" i="4"/>
  <c r="CF553" i="4"/>
  <c r="CE553" i="4"/>
  <c r="CG552" i="4"/>
  <c r="CF552" i="4"/>
  <c r="CE552" i="4"/>
  <c r="CG551" i="4"/>
  <c r="CF551" i="4"/>
  <c r="CE551" i="4"/>
  <c r="CG550" i="4"/>
  <c r="CF550" i="4"/>
  <c r="CE550" i="4"/>
  <c r="CG549" i="4"/>
  <c r="CF549" i="4"/>
  <c r="CE549" i="4"/>
  <c r="CG548" i="4"/>
  <c r="CF548" i="4"/>
  <c r="CE548" i="4"/>
  <c r="CG547" i="4"/>
  <c r="CF547" i="4"/>
  <c r="CE547" i="4"/>
  <c r="CG546" i="4"/>
  <c r="CF546" i="4"/>
  <c r="CE546" i="4"/>
  <c r="CG545" i="4"/>
  <c r="CF545" i="4"/>
  <c r="CE545" i="4"/>
  <c r="CG544" i="4"/>
  <c r="CF544" i="4"/>
  <c r="CE544" i="4"/>
  <c r="CG543" i="4"/>
  <c r="CF543" i="4"/>
  <c r="CE543" i="4"/>
  <c r="CG542" i="4"/>
  <c r="CF542" i="4"/>
  <c r="CE542" i="4"/>
  <c r="CG541" i="4"/>
  <c r="CF541" i="4"/>
  <c r="CE541" i="4"/>
  <c r="CG540" i="4"/>
  <c r="CF540" i="4"/>
  <c r="CE540" i="4"/>
  <c r="CG539" i="4"/>
  <c r="CF539" i="4"/>
  <c r="CE539" i="4"/>
  <c r="CG538" i="4"/>
  <c r="CF538" i="4"/>
  <c r="CE538" i="4"/>
  <c r="CG537" i="4"/>
  <c r="CF537" i="4"/>
  <c r="CE537" i="4"/>
  <c r="CG536" i="4"/>
  <c r="CF536" i="4"/>
  <c r="CE536" i="4"/>
  <c r="CG535" i="4"/>
  <c r="CF535" i="4"/>
  <c r="CE535" i="4"/>
  <c r="CG534" i="4"/>
  <c r="CF534" i="4"/>
  <c r="CE534" i="4"/>
  <c r="CG533" i="4"/>
  <c r="CF533" i="4"/>
  <c r="CE533" i="4"/>
  <c r="CG532" i="4"/>
  <c r="CF532" i="4"/>
  <c r="CE532" i="4"/>
  <c r="CG531" i="4"/>
  <c r="CF531" i="4"/>
  <c r="CE531" i="4"/>
  <c r="CG530" i="4"/>
  <c r="CF530" i="4"/>
  <c r="CE530" i="4"/>
  <c r="CG529" i="4"/>
  <c r="CF529" i="4"/>
  <c r="CE529" i="4"/>
  <c r="CG528" i="4"/>
  <c r="CF528" i="4"/>
  <c r="CE528" i="4"/>
  <c r="CG527" i="4"/>
  <c r="CF527" i="4"/>
  <c r="CE527" i="4"/>
  <c r="CG526" i="4"/>
  <c r="CF526" i="4"/>
  <c r="CE526" i="4"/>
  <c r="CG525" i="4"/>
  <c r="CF525" i="4"/>
  <c r="CE525" i="4"/>
  <c r="CG524" i="4"/>
  <c r="CF524" i="4"/>
  <c r="CE524" i="4"/>
  <c r="CG523" i="4"/>
  <c r="CF523" i="4"/>
  <c r="CE523" i="4"/>
  <c r="CG522" i="4"/>
  <c r="CF522" i="4"/>
  <c r="CE522" i="4"/>
  <c r="CG521" i="4"/>
  <c r="CF521" i="4"/>
  <c r="CE521" i="4"/>
  <c r="CG520" i="4"/>
  <c r="CF520" i="4"/>
  <c r="CE520" i="4"/>
  <c r="CG519" i="4"/>
  <c r="CF519" i="4"/>
  <c r="CE519" i="4"/>
  <c r="CG518" i="4"/>
  <c r="CF518" i="4"/>
  <c r="CE518" i="4"/>
  <c r="CG517" i="4"/>
  <c r="CF517" i="4"/>
  <c r="CE517" i="4"/>
  <c r="CG516" i="4"/>
  <c r="CF516" i="4"/>
  <c r="CE516" i="4"/>
  <c r="CG515" i="4"/>
  <c r="CF515" i="4"/>
  <c r="CE515" i="4"/>
  <c r="CG514" i="4"/>
  <c r="CF514" i="4"/>
  <c r="CE514" i="4"/>
  <c r="CG513" i="4"/>
  <c r="CF513" i="4"/>
  <c r="CE513" i="4"/>
  <c r="CG512" i="4"/>
  <c r="CF512" i="4"/>
  <c r="CE512" i="4"/>
  <c r="CG511" i="4"/>
  <c r="CF511" i="4"/>
  <c r="CE511" i="4"/>
  <c r="CG510" i="4"/>
  <c r="CF510" i="4"/>
  <c r="CE510" i="4"/>
  <c r="CG509" i="4"/>
  <c r="CF509" i="4"/>
  <c r="CE509" i="4"/>
  <c r="CG508" i="4"/>
  <c r="CF508" i="4"/>
  <c r="CE508" i="4"/>
  <c r="CG507" i="4"/>
  <c r="CF507" i="4"/>
  <c r="CE507" i="4"/>
  <c r="CG506" i="4"/>
  <c r="CF506" i="4"/>
  <c r="CE506" i="4"/>
  <c r="CG505" i="4"/>
  <c r="CF505" i="4"/>
  <c r="CE505" i="4"/>
  <c r="CG504" i="4"/>
  <c r="CF504" i="4"/>
  <c r="CE504" i="4"/>
  <c r="CG503" i="4"/>
  <c r="CF503" i="4"/>
  <c r="CE503" i="4"/>
  <c r="CG502" i="4"/>
  <c r="CF502" i="4"/>
  <c r="CE502" i="4"/>
  <c r="CG501" i="4"/>
  <c r="CF501" i="4"/>
  <c r="CE501" i="4"/>
  <c r="CG500" i="4"/>
  <c r="CF500" i="4"/>
  <c r="CE500" i="4"/>
  <c r="CG499" i="4"/>
  <c r="CF499" i="4"/>
  <c r="CE499" i="4"/>
  <c r="CG498" i="4"/>
  <c r="CF498" i="4"/>
  <c r="CE498" i="4"/>
  <c r="CG497" i="4"/>
  <c r="CF497" i="4"/>
  <c r="CE497" i="4"/>
  <c r="CG496" i="4"/>
  <c r="CF496" i="4"/>
  <c r="CE496" i="4"/>
  <c r="CG495" i="4"/>
  <c r="CF495" i="4"/>
  <c r="CE495" i="4"/>
  <c r="CG494" i="4"/>
  <c r="CF494" i="4"/>
  <c r="CE494" i="4"/>
  <c r="CG493" i="4"/>
  <c r="CF493" i="4"/>
  <c r="CE493" i="4"/>
  <c r="CG492" i="4"/>
  <c r="CF492" i="4"/>
  <c r="CE492" i="4"/>
  <c r="CG491" i="4"/>
  <c r="CF491" i="4"/>
  <c r="CE491" i="4"/>
  <c r="CG490" i="4"/>
  <c r="CF490" i="4"/>
  <c r="CE490" i="4"/>
  <c r="CG489" i="4"/>
  <c r="CF489" i="4"/>
  <c r="CE489" i="4"/>
  <c r="CG488" i="4"/>
  <c r="CF488" i="4"/>
  <c r="CE488" i="4"/>
  <c r="CG487" i="4"/>
  <c r="CF487" i="4"/>
  <c r="CE487" i="4"/>
  <c r="CG486" i="4"/>
  <c r="CF486" i="4"/>
  <c r="CE486" i="4"/>
  <c r="CG485" i="4"/>
  <c r="CF485" i="4"/>
  <c r="CE485" i="4"/>
  <c r="CG484" i="4"/>
  <c r="CF484" i="4"/>
  <c r="CE484" i="4"/>
  <c r="CG483" i="4"/>
  <c r="CF483" i="4"/>
  <c r="CE483" i="4"/>
  <c r="CG482" i="4"/>
  <c r="CF482" i="4"/>
  <c r="CE482" i="4"/>
  <c r="CG481" i="4"/>
  <c r="CF481" i="4"/>
  <c r="CE481" i="4"/>
  <c r="CG480" i="4"/>
  <c r="CF480" i="4"/>
  <c r="CE480" i="4"/>
  <c r="CG479" i="4"/>
  <c r="CF479" i="4"/>
  <c r="CE479" i="4"/>
  <c r="CG478" i="4"/>
  <c r="CF478" i="4"/>
  <c r="CE478" i="4"/>
  <c r="CG477" i="4"/>
  <c r="CF477" i="4"/>
  <c r="CE477" i="4"/>
  <c r="CG476" i="4"/>
  <c r="CF476" i="4"/>
  <c r="CE476" i="4"/>
  <c r="CG475" i="4"/>
  <c r="CF475" i="4"/>
  <c r="CE475" i="4"/>
  <c r="CG474" i="4"/>
  <c r="CF474" i="4"/>
  <c r="CE474" i="4"/>
  <c r="CG473" i="4"/>
  <c r="CF473" i="4"/>
  <c r="CE473" i="4"/>
  <c r="CG472" i="4"/>
  <c r="CF472" i="4"/>
  <c r="CE472" i="4"/>
  <c r="CG471" i="4"/>
  <c r="CF471" i="4"/>
  <c r="CE471" i="4"/>
  <c r="CG470" i="4"/>
  <c r="CF470" i="4"/>
  <c r="CE470" i="4"/>
  <c r="CG469" i="4"/>
  <c r="CF469" i="4"/>
  <c r="CE469" i="4"/>
  <c r="CG468" i="4"/>
  <c r="CF468" i="4"/>
  <c r="CE468" i="4"/>
  <c r="CG467" i="4"/>
  <c r="CF467" i="4"/>
  <c r="CE467" i="4"/>
  <c r="CG466" i="4"/>
  <c r="CF466" i="4"/>
  <c r="CE466" i="4"/>
  <c r="CG465" i="4"/>
  <c r="CF465" i="4"/>
  <c r="CE465" i="4"/>
  <c r="CG464" i="4"/>
  <c r="CF464" i="4"/>
  <c r="CE464" i="4"/>
  <c r="CG463" i="4"/>
  <c r="CF463" i="4"/>
  <c r="CE463" i="4"/>
  <c r="CG462" i="4"/>
  <c r="CF462" i="4"/>
  <c r="CE462" i="4"/>
  <c r="CG461" i="4"/>
  <c r="CF461" i="4"/>
  <c r="CE461" i="4"/>
  <c r="CG460" i="4"/>
  <c r="CF460" i="4"/>
  <c r="CE460" i="4"/>
  <c r="CG459" i="4"/>
  <c r="CF459" i="4"/>
  <c r="CE459" i="4"/>
  <c r="CG458" i="4"/>
  <c r="CF458" i="4"/>
  <c r="CE458" i="4"/>
  <c r="CG457" i="4"/>
  <c r="CF457" i="4"/>
  <c r="CE457" i="4"/>
  <c r="CG456" i="4"/>
  <c r="CF456" i="4"/>
  <c r="CE456" i="4"/>
  <c r="CG455" i="4"/>
  <c r="CF455" i="4"/>
  <c r="CE455" i="4"/>
  <c r="CG454" i="4"/>
  <c r="CF454" i="4"/>
  <c r="CE454" i="4"/>
  <c r="CG453" i="4"/>
  <c r="CF453" i="4"/>
  <c r="CE453" i="4"/>
  <c r="CG452" i="4"/>
  <c r="CF452" i="4"/>
  <c r="CE452" i="4"/>
  <c r="CG451" i="4"/>
  <c r="CF451" i="4"/>
  <c r="CE451" i="4"/>
  <c r="CG450" i="4"/>
  <c r="CF450" i="4"/>
  <c r="CE450" i="4"/>
  <c r="CG449" i="4"/>
  <c r="CF449" i="4"/>
  <c r="CE449" i="4"/>
  <c r="CG448" i="4"/>
  <c r="CF448" i="4"/>
  <c r="CE448" i="4"/>
  <c r="CG447" i="4"/>
  <c r="CF447" i="4"/>
  <c r="CE447" i="4"/>
  <c r="CG446" i="4"/>
  <c r="CF446" i="4"/>
  <c r="CE446" i="4"/>
  <c r="CG445" i="4"/>
  <c r="CF445" i="4"/>
  <c r="CE445" i="4"/>
  <c r="CG444" i="4"/>
  <c r="CF444" i="4"/>
  <c r="CE444" i="4"/>
  <c r="CG443" i="4"/>
  <c r="CF443" i="4"/>
  <c r="CE443" i="4"/>
  <c r="CG442" i="4"/>
  <c r="CF442" i="4"/>
  <c r="CE442" i="4"/>
  <c r="CG441" i="4"/>
  <c r="CF441" i="4"/>
  <c r="CE441" i="4"/>
  <c r="CG440" i="4"/>
  <c r="CF440" i="4"/>
  <c r="CE440" i="4"/>
  <c r="CG439" i="4"/>
  <c r="CF439" i="4"/>
  <c r="CE439" i="4"/>
  <c r="CG438" i="4"/>
  <c r="CF438" i="4"/>
  <c r="CE438" i="4"/>
  <c r="CG437" i="4"/>
  <c r="CF437" i="4"/>
  <c r="CE437" i="4"/>
  <c r="CG436" i="4"/>
  <c r="CF436" i="4"/>
  <c r="CE436" i="4"/>
  <c r="CG435" i="4"/>
  <c r="CF435" i="4"/>
  <c r="CE435" i="4"/>
  <c r="CG434" i="4"/>
  <c r="CF434" i="4"/>
  <c r="CE434" i="4"/>
  <c r="CG433" i="4"/>
  <c r="CF433" i="4"/>
  <c r="CE433" i="4"/>
  <c r="CG432" i="4"/>
  <c r="CF432" i="4"/>
  <c r="CE432" i="4"/>
  <c r="CG431" i="4"/>
  <c r="CF431" i="4"/>
  <c r="CE431" i="4"/>
  <c r="CG430" i="4"/>
  <c r="CF430" i="4"/>
  <c r="CE430" i="4"/>
  <c r="CG429" i="4"/>
  <c r="CF429" i="4"/>
  <c r="CE429" i="4"/>
  <c r="CG428" i="4"/>
  <c r="CF428" i="4"/>
  <c r="CE428" i="4"/>
  <c r="CG427" i="4"/>
  <c r="CF427" i="4"/>
  <c r="CE427" i="4"/>
  <c r="CG426" i="4"/>
  <c r="CF426" i="4"/>
  <c r="CE426" i="4"/>
  <c r="CG425" i="4"/>
  <c r="CF425" i="4"/>
  <c r="CE425" i="4"/>
  <c r="CG424" i="4"/>
  <c r="CF424" i="4"/>
  <c r="CE424" i="4"/>
  <c r="CG423" i="4"/>
  <c r="CF423" i="4"/>
  <c r="CE423" i="4"/>
  <c r="CG422" i="4"/>
  <c r="CF422" i="4"/>
  <c r="CE422" i="4"/>
  <c r="CG421" i="4"/>
  <c r="CF421" i="4"/>
  <c r="CE421" i="4"/>
  <c r="CG420" i="4"/>
  <c r="CF420" i="4"/>
  <c r="CE420" i="4"/>
  <c r="CG419" i="4"/>
  <c r="CF419" i="4"/>
  <c r="CE419" i="4"/>
  <c r="CG418" i="4"/>
  <c r="CF418" i="4"/>
  <c r="CE418" i="4"/>
  <c r="CG417" i="4"/>
  <c r="CF417" i="4"/>
  <c r="CE417" i="4"/>
  <c r="CG416" i="4"/>
  <c r="CF416" i="4"/>
  <c r="CE416" i="4"/>
  <c r="CG415" i="4"/>
  <c r="CF415" i="4"/>
  <c r="CE415" i="4"/>
  <c r="CG414" i="4"/>
  <c r="CF414" i="4"/>
  <c r="CE414" i="4"/>
  <c r="CG413" i="4"/>
  <c r="CF413" i="4"/>
  <c r="CE413" i="4"/>
  <c r="CG412" i="4"/>
  <c r="CF412" i="4"/>
  <c r="CE412" i="4"/>
  <c r="CG411" i="4"/>
  <c r="CF411" i="4"/>
  <c r="CE411" i="4"/>
  <c r="CG410" i="4"/>
  <c r="CF410" i="4"/>
  <c r="CE410" i="4"/>
  <c r="CG409" i="4"/>
  <c r="CF409" i="4"/>
  <c r="CE409" i="4"/>
  <c r="CG408" i="4"/>
  <c r="CF408" i="4"/>
  <c r="CE408" i="4"/>
  <c r="CG407" i="4"/>
  <c r="CF407" i="4"/>
  <c r="CE407" i="4"/>
  <c r="CG406" i="4"/>
  <c r="CF406" i="4"/>
  <c r="CE406" i="4"/>
  <c r="CG405" i="4"/>
  <c r="CF405" i="4"/>
  <c r="CE405" i="4"/>
  <c r="CG404" i="4"/>
  <c r="CF404" i="4"/>
  <c r="CE404" i="4"/>
  <c r="CG403" i="4"/>
  <c r="CF403" i="4"/>
  <c r="CE403" i="4"/>
  <c r="CG402" i="4"/>
  <c r="CF402" i="4"/>
  <c r="CE402" i="4"/>
  <c r="CG401" i="4"/>
  <c r="CF401" i="4"/>
  <c r="CE401" i="4"/>
  <c r="CG400" i="4"/>
  <c r="CF400" i="4"/>
  <c r="CE400" i="4"/>
  <c r="CG399" i="4"/>
  <c r="CF399" i="4"/>
  <c r="CE399" i="4"/>
  <c r="CG398" i="4"/>
  <c r="CF398" i="4"/>
  <c r="CE398" i="4"/>
  <c r="CG397" i="4"/>
  <c r="CF397" i="4"/>
  <c r="CE397" i="4"/>
  <c r="CG396" i="4"/>
  <c r="CF396" i="4"/>
  <c r="CE396" i="4"/>
  <c r="CG395" i="4"/>
  <c r="CF395" i="4"/>
  <c r="CE395" i="4"/>
  <c r="CG394" i="4"/>
  <c r="CF394" i="4"/>
  <c r="CE394" i="4"/>
  <c r="CG393" i="4"/>
  <c r="CF393" i="4"/>
  <c r="CE393" i="4"/>
  <c r="CG392" i="4"/>
  <c r="CF392" i="4"/>
  <c r="CE392" i="4"/>
  <c r="CG391" i="4"/>
  <c r="CF391" i="4"/>
  <c r="CE391" i="4"/>
  <c r="CG390" i="4"/>
  <c r="CF390" i="4"/>
  <c r="CE390" i="4"/>
  <c r="CG389" i="4"/>
  <c r="CF389" i="4"/>
  <c r="CE389" i="4"/>
  <c r="CG388" i="4"/>
  <c r="CF388" i="4"/>
  <c r="CE388" i="4"/>
  <c r="CG387" i="4"/>
  <c r="CF387" i="4"/>
  <c r="CE387" i="4"/>
  <c r="CG386" i="4"/>
  <c r="CF386" i="4"/>
  <c r="CE386" i="4"/>
  <c r="CG385" i="4"/>
  <c r="CF385" i="4"/>
  <c r="CE385" i="4"/>
  <c r="CG384" i="4"/>
  <c r="CF384" i="4"/>
  <c r="CE384" i="4"/>
  <c r="CG383" i="4"/>
  <c r="CF383" i="4"/>
  <c r="CE383" i="4"/>
  <c r="CG382" i="4"/>
  <c r="CF382" i="4"/>
  <c r="CE382" i="4"/>
  <c r="CG381" i="4"/>
  <c r="CF381" i="4"/>
  <c r="CE381" i="4"/>
  <c r="CG380" i="4"/>
  <c r="CF380" i="4"/>
  <c r="CE380" i="4"/>
  <c r="CG379" i="4"/>
  <c r="CF379" i="4"/>
  <c r="CE379" i="4"/>
  <c r="CG378" i="4"/>
  <c r="CF378" i="4"/>
  <c r="CE378" i="4"/>
  <c r="CG377" i="4"/>
  <c r="CF377" i="4"/>
  <c r="CE377" i="4"/>
  <c r="CG376" i="4"/>
  <c r="CF376" i="4"/>
  <c r="CE376" i="4"/>
  <c r="CG375" i="4"/>
  <c r="CF375" i="4"/>
  <c r="CE375" i="4"/>
  <c r="CG374" i="4"/>
  <c r="CF374" i="4"/>
  <c r="CE374" i="4"/>
  <c r="CG373" i="4"/>
  <c r="CF373" i="4"/>
  <c r="CE373" i="4"/>
  <c r="CG372" i="4"/>
  <c r="CF372" i="4"/>
  <c r="CE372" i="4"/>
  <c r="CG371" i="4"/>
  <c r="CF371" i="4"/>
  <c r="CE371" i="4"/>
  <c r="CG370" i="4"/>
  <c r="CF370" i="4"/>
  <c r="CE370" i="4"/>
  <c r="CG369" i="4"/>
  <c r="CF369" i="4"/>
  <c r="CE369" i="4"/>
  <c r="CG368" i="4"/>
  <c r="CF368" i="4"/>
  <c r="CE368" i="4"/>
  <c r="CG367" i="4"/>
  <c r="CF367" i="4"/>
  <c r="CE367" i="4"/>
  <c r="CG366" i="4"/>
  <c r="CF366" i="4"/>
  <c r="CE366" i="4"/>
  <c r="CG365" i="4"/>
  <c r="CF365" i="4"/>
  <c r="CE365" i="4"/>
  <c r="CG364" i="4"/>
  <c r="CF364" i="4"/>
  <c r="CE364" i="4"/>
  <c r="CG363" i="4"/>
  <c r="CF363" i="4"/>
  <c r="CE363" i="4"/>
  <c r="CG362" i="4"/>
  <c r="CF362" i="4"/>
  <c r="CE362" i="4"/>
  <c r="CG361" i="4"/>
  <c r="CF361" i="4"/>
  <c r="CE361" i="4"/>
  <c r="CG360" i="4"/>
  <c r="CF360" i="4"/>
  <c r="CE360" i="4"/>
  <c r="CG359" i="4"/>
  <c r="CF359" i="4"/>
  <c r="CE359" i="4"/>
  <c r="CG358" i="4"/>
  <c r="CF358" i="4"/>
  <c r="CE358" i="4"/>
  <c r="CG357" i="4"/>
  <c r="CF357" i="4"/>
  <c r="CE357" i="4"/>
  <c r="CG356" i="4"/>
  <c r="CF356" i="4"/>
  <c r="CE356" i="4"/>
  <c r="CG355" i="4"/>
  <c r="CF355" i="4"/>
  <c r="CE355" i="4"/>
  <c r="CG354" i="4"/>
  <c r="CF354" i="4"/>
  <c r="CE354" i="4"/>
  <c r="CG353" i="4"/>
  <c r="CF353" i="4"/>
  <c r="CE353" i="4"/>
  <c r="CG352" i="4"/>
  <c r="CF352" i="4"/>
  <c r="CE352" i="4"/>
  <c r="CG351" i="4"/>
  <c r="CF351" i="4"/>
  <c r="CE351" i="4"/>
  <c r="CG350" i="4"/>
  <c r="CF350" i="4"/>
  <c r="CE350" i="4"/>
  <c r="CG349" i="4"/>
  <c r="CF349" i="4"/>
  <c r="CE349" i="4"/>
  <c r="CG348" i="4"/>
  <c r="CF348" i="4"/>
  <c r="CE348" i="4"/>
  <c r="CG347" i="4"/>
  <c r="CF347" i="4"/>
  <c r="CE347" i="4"/>
  <c r="CG346" i="4"/>
  <c r="CF346" i="4"/>
  <c r="CE346" i="4"/>
  <c r="CG345" i="4"/>
  <c r="CF345" i="4"/>
  <c r="CE345" i="4"/>
  <c r="CG344" i="4"/>
  <c r="CF344" i="4"/>
  <c r="CE344" i="4"/>
  <c r="CG343" i="4"/>
  <c r="CF343" i="4"/>
  <c r="CE343" i="4"/>
  <c r="CG342" i="4"/>
  <c r="CF342" i="4"/>
  <c r="CE342" i="4"/>
  <c r="CG341" i="4"/>
  <c r="CF341" i="4"/>
  <c r="CE341" i="4"/>
  <c r="CG340" i="4"/>
  <c r="CF340" i="4"/>
  <c r="CE340" i="4"/>
  <c r="CG339" i="4"/>
  <c r="CF339" i="4"/>
  <c r="CE339" i="4"/>
  <c r="CG338" i="4"/>
  <c r="CF338" i="4"/>
  <c r="CE338" i="4"/>
  <c r="CG337" i="4"/>
  <c r="CF337" i="4"/>
  <c r="CE337" i="4"/>
  <c r="CG336" i="4"/>
  <c r="CF336" i="4"/>
  <c r="CE336" i="4"/>
  <c r="CG335" i="4"/>
  <c r="CF335" i="4"/>
  <c r="CE335" i="4"/>
  <c r="CG334" i="4"/>
  <c r="CF334" i="4"/>
  <c r="CE334" i="4"/>
  <c r="CG333" i="4"/>
  <c r="CF333" i="4"/>
  <c r="CE333" i="4"/>
  <c r="CG332" i="4"/>
  <c r="CF332" i="4"/>
  <c r="CE332" i="4"/>
  <c r="CG331" i="4"/>
  <c r="CF331" i="4"/>
  <c r="CE331" i="4"/>
  <c r="CG330" i="4"/>
  <c r="CF330" i="4"/>
  <c r="CE330" i="4"/>
  <c r="CG329" i="4"/>
  <c r="CF329" i="4"/>
  <c r="CE329" i="4"/>
  <c r="CG328" i="4"/>
  <c r="CF328" i="4"/>
  <c r="CE328" i="4"/>
  <c r="CG327" i="4"/>
  <c r="CF327" i="4"/>
  <c r="CE327" i="4"/>
  <c r="CG326" i="4"/>
  <c r="CF326" i="4"/>
  <c r="CE326" i="4"/>
  <c r="CG325" i="4"/>
  <c r="CF325" i="4"/>
  <c r="CE325" i="4"/>
  <c r="CG324" i="4"/>
  <c r="CF324" i="4"/>
  <c r="CE324" i="4"/>
  <c r="CG323" i="4"/>
  <c r="CF323" i="4"/>
  <c r="CE323" i="4"/>
  <c r="CG322" i="4"/>
  <c r="CF322" i="4"/>
  <c r="CE322" i="4"/>
  <c r="CG321" i="4"/>
  <c r="CF321" i="4"/>
  <c r="CE321" i="4"/>
  <c r="CG320" i="4"/>
  <c r="CF320" i="4"/>
  <c r="CE320" i="4"/>
  <c r="CG319" i="4"/>
  <c r="CF319" i="4"/>
  <c r="CE319" i="4"/>
  <c r="CG318" i="4"/>
  <c r="CF318" i="4"/>
  <c r="CE318" i="4"/>
  <c r="CG317" i="4"/>
  <c r="CF317" i="4"/>
  <c r="CE317" i="4"/>
  <c r="CG316" i="4"/>
  <c r="CF316" i="4"/>
  <c r="CE316" i="4"/>
  <c r="CG315" i="4"/>
  <c r="CF315" i="4"/>
  <c r="CE315" i="4"/>
  <c r="CG314" i="4"/>
  <c r="CF314" i="4"/>
  <c r="CE314" i="4"/>
  <c r="CG313" i="4"/>
  <c r="CF313" i="4"/>
  <c r="CE313" i="4"/>
  <c r="CG312" i="4"/>
  <c r="CF312" i="4"/>
  <c r="CE312" i="4"/>
  <c r="CG311" i="4"/>
  <c r="CF311" i="4"/>
  <c r="CE311" i="4"/>
  <c r="CG310" i="4"/>
  <c r="CF310" i="4"/>
  <c r="CE310" i="4"/>
  <c r="CG309" i="4"/>
  <c r="CF309" i="4"/>
  <c r="CE309" i="4"/>
  <c r="CG308" i="4"/>
  <c r="CF308" i="4"/>
  <c r="CE308" i="4"/>
  <c r="CG307" i="4"/>
  <c r="CF307" i="4"/>
  <c r="CE307" i="4"/>
  <c r="CG306" i="4"/>
  <c r="CF306" i="4"/>
  <c r="CE306" i="4"/>
  <c r="CG305" i="4"/>
  <c r="CF305" i="4"/>
  <c r="CE305" i="4"/>
  <c r="CG304" i="4"/>
  <c r="CF304" i="4"/>
  <c r="CE304" i="4"/>
  <c r="CG303" i="4"/>
  <c r="CF303" i="4"/>
  <c r="CE303" i="4"/>
  <c r="CG302" i="4"/>
  <c r="CF302" i="4"/>
  <c r="CE302" i="4"/>
  <c r="CG301" i="4"/>
  <c r="CF301" i="4"/>
  <c r="CE301" i="4"/>
  <c r="CG300" i="4"/>
  <c r="CF300" i="4"/>
  <c r="CE300" i="4"/>
  <c r="CG299" i="4"/>
  <c r="CF299" i="4"/>
  <c r="CE299" i="4"/>
  <c r="CG298" i="4"/>
  <c r="CF298" i="4"/>
  <c r="CE298" i="4"/>
  <c r="CG297" i="4"/>
  <c r="CF297" i="4"/>
  <c r="CE297" i="4"/>
  <c r="CG296" i="4"/>
  <c r="CF296" i="4"/>
  <c r="CE296" i="4"/>
  <c r="CG295" i="4"/>
  <c r="CF295" i="4"/>
  <c r="CE295" i="4"/>
  <c r="CG294" i="4"/>
  <c r="CF294" i="4"/>
  <c r="CE294" i="4"/>
  <c r="CG293" i="4"/>
  <c r="CF293" i="4"/>
  <c r="CE293" i="4"/>
  <c r="CG292" i="4"/>
  <c r="CF292" i="4"/>
  <c r="CE292" i="4"/>
  <c r="CG291" i="4"/>
  <c r="CF291" i="4"/>
  <c r="CE291" i="4"/>
  <c r="CG290" i="4"/>
  <c r="CF290" i="4"/>
  <c r="CE290" i="4"/>
  <c r="CG289" i="4"/>
  <c r="CF289" i="4"/>
  <c r="CE289" i="4"/>
  <c r="CG288" i="4"/>
  <c r="CF288" i="4"/>
  <c r="CE288" i="4"/>
  <c r="CG287" i="4"/>
  <c r="CF287" i="4"/>
  <c r="CE287" i="4"/>
  <c r="CG286" i="4"/>
  <c r="CF286" i="4"/>
  <c r="CE286" i="4"/>
  <c r="CG285" i="4"/>
  <c r="CF285" i="4"/>
  <c r="CE285" i="4"/>
  <c r="CG284" i="4"/>
  <c r="CF284" i="4"/>
  <c r="CE284" i="4"/>
  <c r="CG283" i="4"/>
  <c r="CF283" i="4"/>
  <c r="CE283" i="4"/>
  <c r="CG282" i="4"/>
  <c r="CF282" i="4"/>
  <c r="CE282" i="4"/>
  <c r="CG281" i="4"/>
  <c r="CF281" i="4"/>
  <c r="CE281" i="4"/>
  <c r="CG280" i="4"/>
  <c r="CF280" i="4"/>
  <c r="CE280" i="4"/>
  <c r="CG279" i="4"/>
  <c r="CF279" i="4"/>
  <c r="CE279" i="4"/>
  <c r="CG278" i="4"/>
  <c r="CF278" i="4"/>
  <c r="CE278" i="4"/>
  <c r="CG277" i="4"/>
  <c r="CF277" i="4"/>
  <c r="CE277" i="4"/>
  <c r="CG276" i="4"/>
  <c r="CF276" i="4"/>
  <c r="CE276" i="4"/>
  <c r="CG275" i="4"/>
  <c r="CF275" i="4"/>
  <c r="CE275" i="4"/>
  <c r="CG274" i="4"/>
  <c r="CF274" i="4"/>
  <c r="CE274" i="4"/>
  <c r="CG273" i="4"/>
  <c r="CF273" i="4"/>
  <c r="CE273" i="4"/>
  <c r="CG272" i="4"/>
  <c r="CF272" i="4"/>
  <c r="CE272" i="4"/>
  <c r="CG271" i="4"/>
  <c r="CF271" i="4"/>
  <c r="CE271" i="4"/>
  <c r="CG270" i="4"/>
  <c r="CF270" i="4"/>
  <c r="CE270" i="4"/>
  <c r="CG269" i="4"/>
  <c r="CF269" i="4"/>
  <c r="CE269" i="4"/>
  <c r="CG268" i="4"/>
  <c r="CF268" i="4"/>
  <c r="CE268" i="4"/>
  <c r="CG267" i="4"/>
  <c r="CF267" i="4"/>
  <c r="CE267" i="4"/>
  <c r="CG266" i="4"/>
  <c r="CF266" i="4"/>
  <c r="CE266" i="4"/>
  <c r="CG265" i="4"/>
  <c r="CF265" i="4"/>
  <c r="CE265" i="4"/>
  <c r="CG264" i="4"/>
  <c r="CF264" i="4"/>
  <c r="CE264" i="4"/>
  <c r="CG263" i="4"/>
  <c r="CF263" i="4"/>
  <c r="CE263" i="4"/>
  <c r="CG262" i="4"/>
  <c r="CF262" i="4"/>
  <c r="CE262" i="4"/>
  <c r="CG261" i="4"/>
  <c r="CF261" i="4"/>
  <c r="CE261" i="4"/>
  <c r="CG260" i="4"/>
  <c r="CF260" i="4"/>
  <c r="CE260" i="4"/>
  <c r="CG259" i="4"/>
  <c r="CF259" i="4"/>
  <c r="CE259" i="4"/>
  <c r="CG258" i="4"/>
  <c r="CF258" i="4"/>
  <c r="CE258" i="4"/>
  <c r="CG257" i="4"/>
  <c r="CF257" i="4"/>
  <c r="CE257" i="4"/>
  <c r="CG256" i="4"/>
  <c r="CF256" i="4"/>
  <c r="CE256" i="4"/>
  <c r="CG255" i="4"/>
  <c r="CF255" i="4"/>
  <c r="CE255" i="4"/>
  <c r="CG254" i="4"/>
  <c r="CF254" i="4"/>
  <c r="CE254" i="4"/>
  <c r="CG253" i="4"/>
  <c r="CF253" i="4"/>
  <c r="CE253" i="4"/>
  <c r="CG252" i="4"/>
  <c r="CF252" i="4"/>
  <c r="CE252" i="4"/>
  <c r="CG251" i="4"/>
  <c r="CF251" i="4"/>
  <c r="CE251" i="4"/>
  <c r="CG250" i="4"/>
  <c r="CF250" i="4"/>
  <c r="CE250" i="4"/>
  <c r="CG249" i="4"/>
  <c r="CF249" i="4"/>
  <c r="CE249" i="4"/>
  <c r="CG248" i="4"/>
  <c r="CF248" i="4"/>
  <c r="CE248" i="4"/>
  <c r="CG247" i="4"/>
  <c r="CF247" i="4"/>
  <c r="CE247" i="4"/>
  <c r="CG246" i="4"/>
  <c r="CF246" i="4"/>
  <c r="CE246" i="4"/>
  <c r="CG245" i="4"/>
  <c r="CF245" i="4"/>
  <c r="CE245" i="4"/>
  <c r="CG244" i="4"/>
  <c r="CF244" i="4"/>
  <c r="CE244" i="4"/>
  <c r="CG243" i="4"/>
  <c r="CF243" i="4"/>
  <c r="CE243" i="4"/>
  <c r="CG242" i="4"/>
  <c r="CF242" i="4"/>
  <c r="CE242" i="4"/>
  <c r="CG241" i="4"/>
  <c r="CF241" i="4"/>
  <c r="CE241" i="4"/>
  <c r="CG240" i="4"/>
  <c r="CF240" i="4"/>
  <c r="CE240" i="4"/>
  <c r="CG239" i="4"/>
  <c r="CF239" i="4"/>
  <c r="CE239" i="4"/>
  <c r="CG238" i="4"/>
  <c r="CF238" i="4"/>
  <c r="CE238" i="4"/>
  <c r="CG237" i="4"/>
  <c r="CF237" i="4"/>
  <c r="CE237" i="4"/>
  <c r="CG236" i="4"/>
  <c r="CF236" i="4"/>
  <c r="CE236" i="4"/>
  <c r="CG235" i="4"/>
  <c r="CF235" i="4"/>
  <c r="CE235" i="4"/>
  <c r="CG234" i="4"/>
  <c r="CF234" i="4"/>
  <c r="CE234" i="4"/>
  <c r="CG233" i="4"/>
  <c r="CF233" i="4"/>
  <c r="CE233" i="4"/>
  <c r="CG232" i="4"/>
  <c r="CF232" i="4"/>
  <c r="CE232" i="4"/>
  <c r="CG231" i="4"/>
  <c r="CF231" i="4"/>
  <c r="CE231" i="4"/>
  <c r="CG230" i="4"/>
  <c r="CF230" i="4"/>
  <c r="CE230" i="4"/>
  <c r="CG229" i="4"/>
  <c r="CF229" i="4"/>
  <c r="CE229" i="4"/>
  <c r="CG228" i="4"/>
  <c r="CF228" i="4"/>
  <c r="CE228" i="4"/>
  <c r="CG227" i="4"/>
  <c r="CF227" i="4"/>
  <c r="CE227" i="4"/>
  <c r="CG226" i="4"/>
  <c r="CF226" i="4"/>
  <c r="CE226" i="4"/>
  <c r="CG225" i="4"/>
  <c r="CF225" i="4"/>
  <c r="CE225" i="4"/>
  <c r="CG224" i="4"/>
  <c r="CF224" i="4"/>
  <c r="CE224" i="4"/>
  <c r="CG223" i="4"/>
  <c r="CF223" i="4"/>
  <c r="CE223" i="4"/>
  <c r="CG222" i="4"/>
  <c r="CF222" i="4"/>
  <c r="CE222" i="4"/>
  <c r="CG221" i="4"/>
  <c r="CF221" i="4"/>
  <c r="CE221" i="4"/>
  <c r="CG220" i="4"/>
  <c r="CF220" i="4"/>
  <c r="CE220" i="4"/>
  <c r="CG219" i="4"/>
  <c r="CF219" i="4"/>
  <c r="CE219" i="4"/>
  <c r="CG218" i="4"/>
  <c r="CF218" i="4"/>
  <c r="CE218" i="4"/>
  <c r="CG217" i="4"/>
  <c r="CF217" i="4"/>
  <c r="CE217" i="4"/>
  <c r="CG216" i="4"/>
  <c r="CF216" i="4"/>
  <c r="CE216" i="4"/>
  <c r="CG215" i="4"/>
  <c r="CF215" i="4"/>
  <c r="CE215" i="4"/>
  <c r="CG214" i="4"/>
  <c r="CF214" i="4"/>
  <c r="CE214" i="4"/>
  <c r="CG213" i="4"/>
  <c r="CF213" i="4"/>
  <c r="CE213" i="4"/>
  <c r="CG212" i="4"/>
  <c r="CF212" i="4"/>
  <c r="CE212" i="4"/>
  <c r="CG211" i="4"/>
  <c r="CF211" i="4"/>
  <c r="CE211" i="4"/>
  <c r="CG210" i="4"/>
  <c r="CF210" i="4"/>
  <c r="CE210" i="4"/>
  <c r="CG209" i="4"/>
  <c r="CF209" i="4"/>
  <c r="CE209" i="4"/>
  <c r="CG208" i="4"/>
  <c r="CF208" i="4"/>
  <c r="CE208" i="4"/>
  <c r="CG207" i="4"/>
  <c r="CF207" i="4"/>
  <c r="CE207" i="4"/>
  <c r="CG206" i="4"/>
  <c r="CF206" i="4"/>
  <c r="CE206" i="4"/>
  <c r="CG205" i="4"/>
  <c r="CF205" i="4"/>
  <c r="CE205" i="4"/>
  <c r="CG204" i="4"/>
  <c r="CF204" i="4"/>
  <c r="CE204" i="4"/>
  <c r="CG203" i="4"/>
  <c r="CF203" i="4"/>
  <c r="CE203" i="4"/>
  <c r="CG202" i="4"/>
  <c r="CF202" i="4"/>
  <c r="CE202" i="4"/>
  <c r="CG201" i="4"/>
  <c r="CF201" i="4"/>
  <c r="CE201" i="4"/>
  <c r="CG200" i="4"/>
  <c r="CF200" i="4"/>
  <c r="CE200" i="4"/>
  <c r="CG199" i="4"/>
  <c r="CF199" i="4"/>
  <c r="CE199" i="4"/>
  <c r="CG198" i="4"/>
  <c r="CF198" i="4"/>
  <c r="CE198" i="4"/>
  <c r="CG197" i="4"/>
  <c r="CF197" i="4"/>
  <c r="CE197" i="4"/>
  <c r="CG196" i="4"/>
  <c r="CF196" i="4"/>
  <c r="CE196" i="4"/>
  <c r="CG195" i="4"/>
  <c r="CF195" i="4"/>
  <c r="CE195" i="4"/>
  <c r="CG194" i="4"/>
  <c r="CF194" i="4"/>
  <c r="CE194" i="4"/>
  <c r="CG193" i="4"/>
  <c r="CF193" i="4"/>
  <c r="CE193" i="4"/>
  <c r="CG192" i="4"/>
  <c r="CF192" i="4"/>
  <c r="CE192" i="4"/>
  <c r="CG191" i="4"/>
  <c r="CF191" i="4"/>
  <c r="CE191" i="4"/>
  <c r="CG190" i="4"/>
  <c r="CF190" i="4"/>
  <c r="CE190" i="4"/>
  <c r="CG189" i="4"/>
  <c r="CF189" i="4"/>
  <c r="CE189" i="4"/>
  <c r="CG188" i="4"/>
  <c r="CF188" i="4"/>
  <c r="CE188" i="4"/>
  <c r="CG187" i="4"/>
  <c r="CF187" i="4"/>
  <c r="CE187" i="4"/>
  <c r="CG186" i="4"/>
  <c r="CF186" i="4"/>
  <c r="CE186" i="4"/>
  <c r="CG185" i="4"/>
  <c r="CF185" i="4"/>
  <c r="CE185" i="4"/>
  <c r="CG184" i="4"/>
  <c r="CF184" i="4"/>
  <c r="CE184" i="4"/>
  <c r="CG183" i="4"/>
  <c r="CF183" i="4"/>
  <c r="CE183" i="4"/>
  <c r="CG182" i="4"/>
  <c r="CF182" i="4"/>
  <c r="CE182" i="4"/>
  <c r="CG181" i="4"/>
  <c r="CF181" i="4"/>
  <c r="CE181" i="4"/>
  <c r="CG180" i="4"/>
  <c r="CF180" i="4"/>
  <c r="CE180" i="4"/>
  <c r="CG179" i="4"/>
  <c r="CF179" i="4"/>
  <c r="CE179" i="4"/>
  <c r="CG178" i="4"/>
  <c r="CF178" i="4"/>
  <c r="CE178" i="4"/>
  <c r="CG177" i="4"/>
  <c r="CF177" i="4"/>
  <c r="CE177" i="4"/>
  <c r="CG176" i="4"/>
  <c r="CF176" i="4"/>
  <c r="CE176" i="4"/>
  <c r="CG175" i="4"/>
  <c r="CF175" i="4"/>
  <c r="CE175" i="4"/>
  <c r="CG174" i="4"/>
  <c r="CF174" i="4"/>
  <c r="CE174" i="4"/>
  <c r="CG173" i="4"/>
  <c r="CF173" i="4"/>
  <c r="CE173" i="4"/>
  <c r="CG172" i="4"/>
  <c r="CF172" i="4"/>
  <c r="CE172" i="4"/>
  <c r="CG171" i="4"/>
  <c r="CF171" i="4"/>
  <c r="CE171" i="4"/>
  <c r="CG170" i="4"/>
  <c r="CF170" i="4"/>
  <c r="CE170" i="4"/>
  <c r="CG169" i="4"/>
  <c r="CF169" i="4"/>
  <c r="CE169" i="4"/>
  <c r="CG168" i="4"/>
  <c r="CF168" i="4"/>
  <c r="CE168" i="4"/>
  <c r="CG167" i="4"/>
  <c r="CF167" i="4"/>
  <c r="CE167" i="4"/>
  <c r="CG166" i="4"/>
  <c r="CF166" i="4"/>
  <c r="CE166" i="4"/>
  <c r="CG165" i="4"/>
  <c r="CF165" i="4"/>
  <c r="CE165" i="4"/>
  <c r="CG164" i="4"/>
  <c r="CF164" i="4"/>
  <c r="CE164" i="4"/>
  <c r="CG163" i="4"/>
  <c r="CF163" i="4"/>
  <c r="CE163" i="4"/>
  <c r="CG162" i="4"/>
  <c r="CF162" i="4"/>
  <c r="CE162" i="4"/>
  <c r="CG161" i="4"/>
  <c r="CF161" i="4"/>
  <c r="CE161" i="4"/>
  <c r="CG160" i="4"/>
  <c r="CF160" i="4"/>
  <c r="CE160" i="4"/>
  <c r="CG159" i="4"/>
  <c r="CF159" i="4"/>
  <c r="CE159" i="4"/>
  <c r="CG158" i="4"/>
  <c r="CF158" i="4"/>
  <c r="CE158" i="4"/>
  <c r="CG157" i="4"/>
  <c r="CF157" i="4"/>
  <c r="CE157" i="4"/>
  <c r="CG156" i="4"/>
  <c r="CF156" i="4"/>
  <c r="CE156" i="4"/>
  <c r="CG155" i="4"/>
  <c r="CF155" i="4"/>
  <c r="CE155" i="4"/>
  <c r="CG154" i="4"/>
  <c r="CF154" i="4"/>
  <c r="CE154" i="4"/>
  <c r="CG153" i="4"/>
  <c r="CF153" i="4"/>
  <c r="CE153" i="4"/>
  <c r="CG152" i="4"/>
  <c r="CF152" i="4"/>
  <c r="CE152" i="4"/>
  <c r="CG151" i="4"/>
  <c r="CF151" i="4"/>
  <c r="CE151" i="4"/>
  <c r="CG150" i="4"/>
  <c r="CF150" i="4"/>
  <c r="CE150" i="4"/>
  <c r="CG149" i="4"/>
  <c r="CF149" i="4"/>
  <c r="CE149" i="4"/>
  <c r="CG148" i="4"/>
  <c r="CF148" i="4"/>
  <c r="CE148" i="4"/>
  <c r="CG147" i="4"/>
  <c r="CF147" i="4"/>
  <c r="CE147" i="4"/>
  <c r="CG146" i="4"/>
  <c r="CF146" i="4"/>
  <c r="CE146" i="4"/>
  <c r="CG145" i="4"/>
  <c r="CF145" i="4"/>
  <c r="CE145" i="4"/>
  <c r="CG144" i="4"/>
  <c r="CF144" i="4"/>
  <c r="CE144" i="4"/>
  <c r="CG143" i="4"/>
  <c r="CF143" i="4"/>
  <c r="CE143" i="4"/>
  <c r="CG142" i="4"/>
  <c r="CF142" i="4"/>
  <c r="CE142" i="4"/>
  <c r="CG141" i="4"/>
  <c r="CF141" i="4"/>
  <c r="CE141" i="4"/>
  <c r="CG140" i="4"/>
  <c r="CF140" i="4"/>
  <c r="CE140" i="4"/>
  <c r="CG139" i="4"/>
  <c r="CF139" i="4"/>
  <c r="CE139" i="4"/>
  <c r="CG138" i="4"/>
  <c r="CF138" i="4"/>
  <c r="CE138" i="4"/>
  <c r="CG137" i="4"/>
  <c r="CF137" i="4"/>
  <c r="CE137" i="4"/>
  <c r="CG136" i="4"/>
  <c r="CF136" i="4"/>
  <c r="CE136" i="4"/>
  <c r="CG135" i="4"/>
  <c r="CF135" i="4"/>
  <c r="CE135" i="4"/>
  <c r="CG134" i="4"/>
  <c r="CF134" i="4"/>
  <c r="CE134" i="4"/>
  <c r="CG133" i="4"/>
  <c r="CF133" i="4"/>
  <c r="CE133" i="4"/>
  <c r="CG132" i="4"/>
  <c r="CF132" i="4"/>
  <c r="CE132" i="4"/>
  <c r="CG131" i="4"/>
  <c r="CF131" i="4"/>
  <c r="CE131" i="4"/>
  <c r="CG130" i="4"/>
  <c r="CF130" i="4"/>
  <c r="CE130" i="4"/>
  <c r="CG129" i="4"/>
  <c r="CF129" i="4"/>
  <c r="CE129" i="4"/>
  <c r="CG128" i="4"/>
  <c r="CF128" i="4"/>
  <c r="CE128" i="4"/>
  <c r="CG127" i="4"/>
  <c r="CF127" i="4"/>
  <c r="CE127" i="4"/>
  <c r="CG126" i="4"/>
  <c r="CF126" i="4"/>
  <c r="CE126" i="4"/>
  <c r="CG125" i="4"/>
  <c r="CF125" i="4"/>
  <c r="CE125" i="4"/>
  <c r="CG124" i="4"/>
  <c r="CF124" i="4"/>
  <c r="CE124" i="4"/>
  <c r="CG123" i="4"/>
  <c r="CF123" i="4"/>
  <c r="CE123" i="4"/>
  <c r="CG122" i="4"/>
  <c r="CF122" i="4"/>
  <c r="CE122" i="4"/>
  <c r="CG121" i="4"/>
  <c r="CF121" i="4"/>
  <c r="CE121" i="4"/>
  <c r="CG120" i="4"/>
  <c r="CF120" i="4"/>
  <c r="CE120" i="4"/>
  <c r="CG119" i="4"/>
  <c r="CF119" i="4"/>
  <c r="CE119" i="4"/>
  <c r="CG118" i="4"/>
  <c r="CF118" i="4"/>
  <c r="CE118" i="4"/>
  <c r="CG117" i="4"/>
  <c r="CF117" i="4"/>
  <c r="CE117" i="4"/>
  <c r="CG116" i="4"/>
  <c r="CF116" i="4"/>
  <c r="CE116" i="4"/>
  <c r="CG115" i="4"/>
  <c r="CF115" i="4"/>
  <c r="CE115" i="4"/>
  <c r="CG114" i="4"/>
  <c r="CF114" i="4"/>
  <c r="CE114" i="4"/>
  <c r="CG113" i="4"/>
  <c r="CF113" i="4"/>
  <c r="CE113" i="4"/>
  <c r="CG112" i="4"/>
  <c r="CF112" i="4"/>
  <c r="CE112" i="4"/>
  <c r="CG111" i="4"/>
  <c r="CF111" i="4"/>
  <c r="CE111" i="4"/>
  <c r="CG110" i="4"/>
  <c r="CF110" i="4"/>
  <c r="CE110" i="4"/>
  <c r="CG109" i="4"/>
  <c r="CF109" i="4"/>
  <c r="CE109" i="4"/>
  <c r="CG108" i="4"/>
  <c r="CF108" i="4"/>
  <c r="CE108" i="4"/>
  <c r="CG107" i="4"/>
  <c r="CF107" i="4"/>
  <c r="CE107" i="4"/>
  <c r="CG106" i="4"/>
  <c r="CF106" i="4"/>
  <c r="CE106" i="4"/>
  <c r="CG105" i="4"/>
  <c r="CF105" i="4"/>
  <c r="CE105" i="4"/>
  <c r="CG104" i="4"/>
  <c r="CF104" i="4"/>
  <c r="CE104" i="4"/>
  <c r="CG103" i="4"/>
  <c r="CF103" i="4"/>
  <c r="CE103" i="4"/>
  <c r="CG102" i="4"/>
  <c r="CF102" i="4"/>
  <c r="CE102" i="4"/>
  <c r="CG101" i="4"/>
  <c r="CF101" i="4"/>
  <c r="CE101" i="4"/>
  <c r="CG100" i="4"/>
  <c r="CF100" i="4"/>
  <c r="CE100" i="4"/>
  <c r="CG99" i="4"/>
  <c r="CF99" i="4"/>
  <c r="CE99" i="4"/>
  <c r="CG98" i="4"/>
  <c r="CF98" i="4"/>
  <c r="CE98" i="4"/>
  <c r="CG97" i="4"/>
  <c r="CF97" i="4"/>
  <c r="CE97" i="4"/>
  <c r="CG96" i="4"/>
  <c r="CF96" i="4"/>
  <c r="CE96" i="4"/>
  <c r="CG95" i="4"/>
  <c r="CF95" i="4"/>
  <c r="CE95" i="4"/>
  <c r="CG94" i="4"/>
  <c r="CF94" i="4"/>
  <c r="CE94" i="4"/>
  <c r="CG93" i="4"/>
  <c r="CF93" i="4"/>
  <c r="CE93" i="4"/>
  <c r="CG92" i="4"/>
  <c r="CF92" i="4"/>
  <c r="CE92" i="4"/>
  <c r="CG91" i="4"/>
  <c r="CF91" i="4"/>
  <c r="CE91" i="4"/>
  <c r="CG90" i="4"/>
  <c r="CF90" i="4"/>
  <c r="CE90" i="4"/>
  <c r="CG89" i="4"/>
  <c r="CF89" i="4"/>
  <c r="CE89" i="4"/>
  <c r="CG88" i="4"/>
  <c r="CF88" i="4"/>
  <c r="CE88" i="4"/>
  <c r="CG87" i="4"/>
  <c r="CF87" i="4"/>
  <c r="CE87" i="4"/>
  <c r="CG86" i="4"/>
  <c r="CF86" i="4"/>
  <c r="CE86" i="4"/>
  <c r="CG85" i="4"/>
  <c r="CF85" i="4"/>
  <c r="CE85" i="4"/>
  <c r="CG84" i="4"/>
  <c r="CF84" i="4"/>
  <c r="CE84" i="4"/>
  <c r="CG83" i="4"/>
  <c r="CF83" i="4"/>
  <c r="CE83" i="4"/>
  <c r="CG82" i="4"/>
  <c r="CF82" i="4"/>
  <c r="CE82" i="4"/>
  <c r="CG81" i="4"/>
  <c r="CF81" i="4"/>
  <c r="CE81" i="4"/>
  <c r="CG80" i="4"/>
  <c r="CF80" i="4"/>
  <c r="CE80" i="4"/>
  <c r="CG79" i="4"/>
  <c r="CF79" i="4"/>
  <c r="CE79" i="4"/>
  <c r="CG78" i="4"/>
  <c r="CF78" i="4"/>
  <c r="CE78" i="4"/>
  <c r="CG77" i="4"/>
  <c r="CF77" i="4"/>
  <c r="CE77" i="4"/>
  <c r="CG76" i="4"/>
  <c r="CF76" i="4"/>
  <c r="CE76" i="4"/>
  <c r="CG75" i="4"/>
  <c r="CF75" i="4"/>
  <c r="CE75" i="4"/>
  <c r="CG74" i="4"/>
  <c r="CF74" i="4"/>
  <c r="CE74" i="4"/>
  <c r="CG73" i="4"/>
  <c r="CF73" i="4"/>
  <c r="CE73" i="4"/>
  <c r="CG72" i="4"/>
  <c r="CF72" i="4"/>
  <c r="CE72" i="4"/>
  <c r="CG71" i="4"/>
  <c r="CF71" i="4"/>
  <c r="CE71" i="4"/>
  <c r="CG70" i="4"/>
  <c r="CF70" i="4"/>
  <c r="CE70" i="4"/>
  <c r="CG69" i="4"/>
  <c r="CF69" i="4"/>
  <c r="CE69" i="4"/>
  <c r="CG68" i="4"/>
  <c r="CF68" i="4"/>
  <c r="CE68" i="4"/>
  <c r="CG67" i="4"/>
  <c r="CF67" i="4"/>
  <c r="CE67" i="4"/>
  <c r="CG66" i="4"/>
  <c r="CF66" i="4"/>
  <c r="CE66" i="4"/>
  <c r="CG65" i="4"/>
  <c r="CF65" i="4"/>
  <c r="CE65" i="4"/>
  <c r="CG64" i="4"/>
  <c r="CF64" i="4"/>
  <c r="CE64" i="4"/>
  <c r="CG63" i="4"/>
  <c r="CF63" i="4"/>
  <c r="CE63" i="4"/>
  <c r="CG62" i="4"/>
  <c r="CF62" i="4"/>
  <c r="CE62" i="4"/>
  <c r="CG61" i="4"/>
  <c r="CF61" i="4"/>
  <c r="CE61" i="4"/>
  <c r="CG60" i="4"/>
  <c r="CF60" i="4"/>
  <c r="CE60" i="4"/>
  <c r="CG59" i="4"/>
  <c r="CF59" i="4"/>
  <c r="CE59" i="4"/>
  <c r="CG58" i="4"/>
  <c r="CF58" i="4"/>
  <c r="CE58" i="4"/>
  <c r="CG57" i="4"/>
  <c r="CF57" i="4"/>
  <c r="CE57" i="4"/>
  <c r="CG56" i="4"/>
  <c r="CF56" i="4"/>
  <c r="CE56" i="4"/>
  <c r="CG55" i="4"/>
  <c r="CF55" i="4"/>
  <c r="CE55" i="4"/>
  <c r="CG54" i="4"/>
  <c r="CF54" i="4"/>
  <c r="CE54" i="4"/>
  <c r="CG53" i="4"/>
  <c r="CF53" i="4"/>
  <c r="CE53" i="4"/>
  <c r="CG52" i="4"/>
  <c r="CF52" i="4"/>
  <c r="CE52" i="4"/>
  <c r="CG51" i="4"/>
  <c r="CF51" i="4"/>
  <c r="CE51" i="4"/>
  <c r="CG50" i="4"/>
  <c r="CF50" i="4"/>
  <c r="CE50" i="4"/>
  <c r="CG49" i="4"/>
  <c r="CF49" i="4"/>
  <c r="CE49" i="4"/>
  <c r="CG48" i="4"/>
  <c r="CF48" i="4"/>
  <c r="CE48" i="4"/>
  <c r="CG47" i="4"/>
  <c r="CF47" i="4"/>
  <c r="CE47" i="4"/>
  <c r="CG46" i="4"/>
  <c r="CF46" i="4"/>
  <c r="CE46" i="4"/>
  <c r="CG45" i="4"/>
  <c r="CF45" i="4"/>
  <c r="CE45" i="4"/>
  <c r="CG44" i="4"/>
  <c r="CF44" i="4"/>
  <c r="CE44" i="4"/>
  <c r="CG43" i="4"/>
  <c r="CF43" i="4"/>
  <c r="CE43" i="4"/>
  <c r="CG42" i="4"/>
  <c r="CF42" i="4"/>
  <c r="CE42" i="4"/>
  <c r="CG41" i="4"/>
  <c r="CF41" i="4"/>
  <c r="CE41" i="4"/>
  <c r="CG40" i="4"/>
  <c r="CF40" i="4"/>
  <c r="CE40" i="4"/>
  <c r="CG39" i="4"/>
  <c r="CF39" i="4"/>
  <c r="CE39" i="4"/>
  <c r="CG38" i="4"/>
  <c r="CF38" i="4"/>
  <c r="CE38" i="4"/>
  <c r="CG37" i="4"/>
  <c r="CF37" i="4"/>
  <c r="CE37" i="4"/>
  <c r="CG36" i="4"/>
  <c r="CF36" i="4"/>
  <c r="CE36" i="4"/>
  <c r="CG35" i="4"/>
  <c r="CF35" i="4"/>
  <c r="CE35" i="4"/>
  <c r="CG34" i="4"/>
  <c r="CF34" i="4"/>
  <c r="CE34" i="4"/>
  <c r="CG33" i="4"/>
  <c r="CF33" i="4"/>
  <c r="CE33" i="4"/>
  <c r="CG32" i="4"/>
  <c r="CF32" i="4"/>
  <c r="CE32" i="4"/>
  <c r="CG31" i="4"/>
  <c r="CF31" i="4"/>
  <c r="CE31" i="4"/>
  <c r="CG30" i="4"/>
  <c r="CF30" i="4"/>
  <c r="CE30" i="4"/>
  <c r="CG29" i="4"/>
  <c r="CF29" i="4"/>
  <c r="CE29" i="4"/>
  <c r="CG28" i="4"/>
  <c r="CF28" i="4"/>
  <c r="CE28" i="4"/>
  <c r="CG27" i="4"/>
  <c r="CF27" i="4"/>
  <c r="CE27" i="4"/>
  <c r="CG26" i="4"/>
  <c r="CF26" i="4"/>
  <c r="CE26" i="4"/>
  <c r="CG25" i="4"/>
  <c r="CF25" i="4"/>
  <c r="CE25" i="4"/>
  <c r="CG24" i="4"/>
  <c r="CF24" i="4"/>
  <c r="CE24" i="4"/>
  <c r="CG23" i="4"/>
  <c r="CF23" i="4"/>
  <c r="CE23" i="4"/>
  <c r="CG22" i="4"/>
  <c r="CF22" i="4"/>
  <c r="CE22" i="4"/>
  <c r="CG21" i="4"/>
  <c r="CF21" i="4"/>
  <c r="CE21" i="4"/>
  <c r="CG20" i="4"/>
  <c r="CF20" i="4"/>
  <c r="CE20" i="4"/>
  <c r="CG19" i="4"/>
  <c r="CF19" i="4"/>
  <c r="CE19" i="4"/>
  <c r="CG18" i="4"/>
  <c r="CF18" i="4"/>
  <c r="CE18" i="4"/>
  <c r="CG17" i="4"/>
  <c r="CF17" i="4"/>
  <c r="CE17" i="4"/>
  <c r="CG16" i="4"/>
  <c r="CF16" i="4"/>
  <c r="CE16" i="4"/>
  <c r="CG15" i="4"/>
  <c r="CG14" i="4"/>
  <c r="CG13" i="4"/>
  <c r="CG12" i="4"/>
  <c r="CG11" i="4"/>
  <c r="BY3035" i="4"/>
  <c r="BX3035" i="4"/>
  <c r="BW3035" i="4"/>
  <c r="BY3034" i="4"/>
  <c r="BX3034" i="4"/>
  <c r="BW3034" i="4"/>
  <c r="BY3033" i="4"/>
  <c r="BX3033" i="4"/>
  <c r="BW3033" i="4"/>
  <c r="BY3032" i="4"/>
  <c r="BX3032" i="4"/>
  <c r="BW3032" i="4"/>
  <c r="BY3031" i="4"/>
  <c r="BX3031" i="4"/>
  <c r="BW3031" i="4"/>
  <c r="BY3030" i="4"/>
  <c r="BX3030" i="4"/>
  <c r="BW3030" i="4"/>
  <c r="BY3029" i="4"/>
  <c r="BX3029" i="4"/>
  <c r="BW3029" i="4"/>
  <c r="BY3028" i="4"/>
  <c r="BX3028" i="4"/>
  <c r="BW3028" i="4"/>
  <c r="BY3027" i="4"/>
  <c r="BX3027" i="4"/>
  <c r="BW3027" i="4"/>
  <c r="BY3026" i="4"/>
  <c r="BX3026" i="4"/>
  <c r="BW3026" i="4"/>
  <c r="BY3025" i="4"/>
  <c r="BX3025" i="4"/>
  <c r="BW3025" i="4"/>
  <c r="BY3024" i="4"/>
  <c r="BX3024" i="4"/>
  <c r="BW3024" i="4"/>
  <c r="BY3023" i="4"/>
  <c r="BX3023" i="4"/>
  <c r="BW3023" i="4"/>
  <c r="BY3022" i="4"/>
  <c r="BX3022" i="4"/>
  <c r="BW3022" i="4"/>
  <c r="BY3021" i="4"/>
  <c r="BX3021" i="4"/>
  <c r="BW3021" i="4"/>
  <c r="BY3020" i="4"/>
  <c r="BX3020" i="4"/>
  <c r="BW3020" i="4"/>
  <c r="BY3019" i="4"/>
  <c r="BX3019" i="4"/>
  <c r="BW3019" i="4"/>
  <c r="BY3018" i="4"/>
  <c r="BX3018" i="4"/>
  <c r="BW3018" i="4"/>
  <c r="BY3017" i="4"/>
  <c r="BX3017" i="4"/>
  <c r="BW3017" i="4"/>
  <c r="BY3016" i="4"/>
  <c r="BX3016" i="4"/>
  <c r="BW3016" i="4"/>
  <c r="BY3015" i="4"/>
  <c r="BX3015" i="4"/>
  <c r="BW3015" i="4"/>
  <c r="BY3014" i="4"/>
  <c r="BX3014" i="4"/>
  <c r="BW3014" i="4"/>
  <c r="BY3013" i="4"/>
  <c r="BX3013" i="4"/>
  <c r="BW3013" i="4"/>
  <c r="BY3012" i="4"/>
  <c r="BX3012" i="4"/>
  <c r="BW3012" i="4"/>
  <c r="BY3011" i="4"/>
  <c r="BX3011" i="4"/>
  <c r="BW3011" i="4"/>
  <c r="BY3010" i="4"/>
  <c r="BX3010" i="4"/>
  <c r="BW3010" i="4"/>
  <c r="BY3009" i="4"/>
  <c r="BX3009" i="4"/>
  <c r="BW3009" i="4"/>
  <c r="BY3008" i="4"/>
  <c r="BX3008" i="4"/>
  <c r="BW3008" i="4"/>
  <c r="BY3007" i="4"/>
  <c r="BX3007" i="4"/>
  <c r="BW3007" i="4"/>
  <c r="BY3006" i="4"/>
  <c r="BX3006" i="4"/>
  <c r="BW3006" i="4"/>
  <c r="BY3005" i="4"/>
  <c r="BX3005" i="4"/>
  <c r="BW3005" i="4"/>
  <c r="BY3004" i="4"/>
  <c r="BX3004" i="4"/>
  <c r="BW3004" i="4"/>
  <c r="BY3003" i="4"/>
  <c r="BX3003" i="4"/>
  <c r="BW3003" i="4"/>
  <c r="BY3002" i="4"/>
  <c r="BX3002" i="4"/>
  <c r="BW3002" i="4"/>
  <c r="BY3001" i="4"/>
  <c r="BX3001" i="4"/>
  <c r="BW3001" i="4"/>
  <c r="BY3000" i="4"/>
  <c r="BX3000" i="4"/>
  <c r="BW3000" i="4"/>
  <c r="BY2999" i="4"/>
  <c r="BX2999" i="4"/>
  <c r="BW2999" i="4"/>
  <c r="BY2998" i="4"/>
  <c r="BX2998" i="4"/>
  <c r="BW2998" i="4"/>
  <c r="BY2997" i="4"/>
  <c r="BX2997" i="4"/>
  <c r="BW2997" i="4"/>
  <c r="BY2996" i="4"/>
  <c r="BX2996" i="4"/>
  <c r="BW2996" i="4"/>
  <c r="BY2995" i="4"/>
  <c r="BX2995" i="4"/>
  <c r="BW2995" i="4"/>
  <c r="BY2994" i="4"/>
  <c r="BX2994" i="4"/>
  <c r="BW2994" i="4"/>
  <c r="BY2993" i="4"/>
  <c r="BX2993" i="4"/>
  <c r="BW2993" i="4"/>
  <c r="BY2992" i="4"/>
  <c r="BX2992" i="4"/>
  <c r="BW2992" i="4"/>
  <c r="BY2991" i="4"/>
  <c r="BX2991" i="4"/>
  <c r="BW2991" i="4"/>
  <c r="BY2990" i="4"/>
  <c r="BX2990" i="4"/>
  <c r="BW2990" i="4"/>
  <c r="BY2989" i="4"/>
  <c r="BX2989" i="4"/>
  <c r="BW2989" i="4"/>
  <c r="BY2988" i="4"/>
  <c r="BX2988" i="4"/>
  <c r="BW2988" i="4"/>
  <c r="BY2987" i="4"/>
  <c r="BX2987" i="4"/>
  <c r="BW2987" i="4"/>
  <c r="BY2986" i="4"/>
  <c r="BX2986" i="4"/>
  <c r="BW2986" i="4"/>
  <c r="BY2985" i="4"/>
  <c r="BX2985" i="4"/>
  <c r="BW2985" i="4"/>
  <c r="BY2984" i="4"/>
  <c r="BX2984" i="4"/>
  <c r="BW2984" i="4"/>
  <c r="BY2983" i="4"/>
  <c r="BX2983" i="4"/>
  <c r="BW2983" i="4"/>
  <c r="BY2982" i="4"/>
  <c r="BX2982" i="4"/>
  <c r="BW2982" i="4"/>
  <c r="BY2981" i="4"/>
  <c r="BX2981" i="4"/>
  <c r="BW2981" i="4"/>
  <c r="BY2980" i="4"/>
  <c r="BX2980" i="4"/>
  <c r="BW2980" i="4"/>
  <c r="BY2979" i="4"/>
  <c r="BX2979" i="4"/>
  <c r="BW2979" i="4"/>
  <c r="BY2978" i="4"/>
  <c r="BX2978" i="4"/>
  <c r="BW2978" i="4"/>
  <c r="BY2977" i="4"/>
  <c r="BX2977" i="4"/>
  <c r="BW2977" i="4"/>
  <c r="BY2976" i="4"/>
  <c r="BX2976" i="4"/>
  <c r="BW2976" i="4"/>
  <c r="BY2975" i="4"/>
  <c r="BX2975" i="4"/>
  <c r="BW2975" i="4"/>
  <c r="BY2974" i="4"/>
  <c r="BX2974" i="4"/>
  <c r="BW2974" i="4"/>
  <c r="BY2973" i="4"/>
  <c r="BX2973" i="4"/>
  <c r="BW2973" i="4"/>
  <c r="BY2972" i="4"/>
  <c r="BX2972" i="4"/>
  <c r="BW2972" i="4"/>
  <c r="BY2971" i="4"/>
  <c r="BX2971" i="4"/>
  <c r="BW2971" i="4"/>
  <c r="BY2970" i="4"/>
  <c r="BX2970" i="4"/>
  <c r="BW2970" i="4"/>
  <c r="BY2969" i="4"/>
  <c r="BX2969" i="4"/>
  <c r="BW2969" i="4"/>
  <c r="BY2968" i="4"/>
  <c r="BX2968" i="4"/>
  <c r="BW2968" i="4"/>
  <c r="BY2967" i="4"/>
  <c r="BX2967" i="4"/>
  <c r="BW2967" i="4"/>
  <c r="BY2966" i="4"/>
  <c r="BX2966" i="4"/>
  <c r="BW2966" i="4"/>
  <c r="BY2965" i="4"/>
  <c r="BX2965" i="4"/>
  <c r="BW2965" i="4"/>
  <c r="BY2964" i="4"/>
  <c r="BX2964" i="4"/>
  <c r="BW2964" i="4"/>
  <c r="BY2963" i="4"/>
  <c r="BX2963" i="4"/>
  <c r="BW2963" i="4"/>
  <c r="BY2962" i="4"/>
  <c r="BX2962" i="4"/>
  <c r="BW2962" i="4"/>
  <c r="BY2961" i="4"/>
  <c r="BX2961" i="4"/>
  <c r="BW2961" i="4"/>
  <c r="BY2960" i="4"/>
  <c r="BX2960" i="4"/>
  <c r="BW2960" i="4"/>
  <c r="BY2959" i="4"/>
  <c r="BX2959" i="4"/>
  <c r="BW2959" i="4"/>
  <c r="BY2958" i="4"/>
  <c r="BX2958" i="4"/>
  <c r="BW2958" i="4"/>
  <c r="BY2957" i="4"/>
  <c r="BX2957" i="4"/>
  <c r="BW2957" i="4"/>
  <c r="BY2956" i="4"/>
  <c r="BX2956" i="4"/>
  <c r="BW2956" i="4"/>
  <c r="BY2955" i="4"/>
  <c r="BX2955" i="4"/>
  <c r="BW2955" i="4"/>
  <c r="BY2954" i="4"/>
  <c r="BX2954" i="4"/>
  <c r="BW2954" i="4"/>
  <c r="BY2953" i="4"/>
  <c r="BX2953" i="4"/>
  <c r="BW2953" i="4"/>
  <c r="BY2952" i="4"/>
  <c r="BX2952" i="4"/>
  <c r="BW2952" i="4"/>
  <c r="BY2951" i="4"/>
  <c r="BX2951" i="4"/>
  <c r="BW2951" i="4"/>
  <c r="BY2950" i="4"/>
  <c r="BX2950" i="4"/>
  <c r="BW2950" i="4"/>
  <c r="BY2949" i="4"/>
  <c r="BX2949" i="4"/>
  <c r="BW2949" i="4"/>
  <c r="BY2948" i="4"/>
  <c r="BX2948" i="4"/>
  <c r="BW2948" i="4"/>
  <c r="BY2947" i="4"/>
  <c r="BX2947" i="4"/>
  <c r="BW2947" i="4"/>
  <c r="BY2946" i="4"/>
  <c r="BX2946" i="4"/>
  <c r="BW2946" i="4"/>
  <c r="BY2945" i="4"/>
  <c r="BX2945" i="4"/>
  <c r="BW2945" i="4"/>
  <c r="BY2944" i="4"/>
  <c r="BX2944" i="4"/>
  <c r="BW2944" i="4"/>
  <c r="BY2943" i="4"/>
  <c r="BX2943" i="4"/>
  <c r="BW2943" i="4"/>
  <c r="BY2942" i="4"/>
  <c r="BX2942" i="4"/>
  <c r="BW2942" i="4"/>
  <c r="BY2941" i="4"/>
  <c r="BX2941" i="4"/>
  <c r="BW2941" i="4"/>
  <c r="BY2940" i="4"/>
  <c r="BX2940" i="4"/>
  <c r="BW2940" i="4"/>
  <c r="BY2939" i="4"/>
  <c r="BX2939" i="4"/>
  <c r="BW2939" i="4"/>
  <c r="BY2938" i="4"/>
  <c r="BX2938" i="4"/>
  <c r="BW2938" i="4"/>
  <c r="BY2937" i="4"/>
  <c r="BX2937" i="4"/>
  <c r="BW2937" i="4"/>
  <c r="BY2936" i="4"/>
  <c r="BX2936" i="4"/>
  <c r="BW2936" i="4"/>
  <c r="BY2935" i="4"/>
  <c r="BX2935" i="4"/>
  <c r="BW2935" i="4"/>
  <c r="BY2934" i="4"/>
  <c r="BX2934" i="4"/>
  <c r="BW2934" i="4"/>
  <c r="BY2933" i="4"/>
  <c r="BX2933" i="4"/>
  <c r="BW2933" i="4"/>
  <c r="BY2932" i="4"/>
  <c r="BX2932" i="4"/>
  <c r="BW2932" i="4"/>
  <c r="BY2931" i="4"/>
  <c r="BX2931" i="4"/>
  <c r="BW2931" i="4"/>
  <c r="BY2930" i="4"/>
  <c r="BX2930" i="4"/>
  <c r="BW2930" i="4"/>
  <c r="BY2929" i="4"/>
  <c r="BX2929" i="4"/>
  <c r="BW2929" i="4"/>
  <c r="BY2928" i="4"/>
  <c r="BX2928" i="4"/>
  <c r="BW2928" i="4"/>
  <c r="BY2927" i="4"/>
  <c r="BX2927" i="4"/>
  <c r="BW2927" i="4"/>
  <c r="BY2926" i="4"/>
  <c r="BX2926" i="4"/>
  <c r="BW2926" i="4"/>
  <c r="BY2925" i="4"/>
  <c r="BX2925" i="4"/>
  <c r="BW2925" i="4"/>
  <c r="BY2924" i="4"/>
  <c r="BX2924" i="4"/>
  <c r="BW2924" i="4"/>
  <c r="BY2923" i="4"/>
  <c r="BX2923" i="4"/>
  <c r="BW2923" i="4"/>
  <c r="BY2922" i="4"/>
  <c r="BX2922" i="4"/>
  <c r="BW2922" i="4"/>
  <c r="BY2921" i="4"/>
  <c r="BX2921" i="4"/>
  <c r="BW2921" i="4"/>
  <c r="BY2920" i="4"/>
  <c r="BX2920" i="4"/>
  <c r="BW2920" i="4"/>
  <c r="BY2919" i="4"/>
  <c r="BX2919" i="4"/>
  <c r="BW2919" i="4"/>
  <c r="BY2918" i="4"/>
  <c r="BX2918" i="4"/>
  <c r="BW2918" i="4"/>
  <c r="BY2917" i="4"/>
  <c r="BX2917" i="4"/>
  <c r="BW2917" i="4"/>
  <c r="BY2916" i="4"/>
  <c r="BX2916" i="4"/>
  <c r="BW2916" i="4"/>
  <c r="BY2915" i="4"/>
  <c r="BX2915" i="4"/>
  <c r="BW2915" i="4"/>
  <c r="BY2914" i="4"/>
  <c r="BX2914" i="4"/>
  <c r="BW2914" i="4"/>
  <c r="BY2913" i="4"/>
  <c r="BX2913" i="4"/>
  <c r="BW2913" i="4"/>
  <c r="BY2912" i="4"/>
  <c r="BX2912" i="4"/>
  <c r="BW2912" i="4"/>
  <c r="BY2911" i="4"/>
  <c r="BX2911" i="4"/>
  <c r="BW2911" i="4"/>
  <c r="BY2910" i="4"/>
  <c r="BX2910" i="4"/>
  <c r="BW2910" i="4"/>
  <c r="BY2909" i="4"/>
  <c r="BX2909" i="4"/>
  <c r="BW2909" i="4"/>
  <c r="BY2908" i="4"/>
  <c r="BX2908" i="4"/>
  <c r="BW2908" i="4"/>
  <c r="BY2907" i="4"/>
  <c r="BX2907" i="4"/>
  <c r="BW2907" i="4"/>
  <c r="BY2906" i="4"/>
  <c r="BX2906" i="4"/>
  <c r="BW2906" i="4"/>
  <c r="BY2905" i="4"/>
  <c r="BX2905" i="4"/>
  <c r="BW2905" i="4"/>
  <c r="BY2904" i="4"/>
  <c r="BX2904" i="4"/>
  <c r="BW2904" i="4"/>
  <c r="BY2903" i="4"/>
  <c r="BX2903" i="4"/>
  <c r="BW2903" i="4"/>
  <c r="BY2902" i="4"/>
  <c r="BX2902" i="4"/>
  <c r="BW2902" i="4"/>
  <c r="BY2901" i="4"/>
  <c r="BX2901" i="4"/>
  <c r="BW2901" i="4"/>
  <c r="BY2900" i="4"/>
  <c r="BX2900" i="4"/>
  <c r="BW2900" i="4"/>
  <c r="BY2899" i="4"/>
  <c r="BX2899" i="4"/>
  <c r="BW2899" i="4"/>
  <c r="BY2898" i="4"/>
  <c r="BX2898" i="4"/>
  <c r="BW2898" i="4"/>
  <c r="BY2897" i="4"/>
  <c r="BX2897" i="4"/>
  <c r="BW2897" i="4"/>
  <c r="BY2896" i="4"/>
  <c r="BX2896" i="4"/>
  <c r="BW2896" i="4"/>
  <c r="BY2895" i="4"/>
  <c r="BX2895" i="4"/>
  <c r="BW2895" i="4"/>
  <c r="BY2894" i="4"/>
  <c r="BX2894" i="4"/>
  <c r="BW2894" i="4"/>
  <c r="BY2893" i="4"/>
  <c r="BX2893" i="4"/>
  <c r="BW2893" i="4"/>
  <c r="BY2892" i="4"/>
  <c r="BX2892" i="4"/>
  <c r="BW2892" i="4"/>
  <c r="BY2891" i="4"/>
  <c r="BX2891" i="4"/>
  <c r="BW2891" i="4"/>
  <c r="BY2890" i="4"/>
  <c r="BX2890" i="4"/>
  <c r="BW2890" i="4"/>
  <c r="BY2889" i="4"/>
  <c r="BX2889" i="4"/>
  <c r="BW2889" i="4"/>
  <c r="BY2888" i="4"/>
  <c r="BX2888" i="4"/>
  <c r="BW2888" i="4"/>
  <c r="BY2887" i="4"/>
  <c r="BX2887" i="4"/>
  <c r="BW2887" i="4"/>
  <c r="BY2886" i="4"/>
  <c r="BX2886" i="4"/>
  <c r="BW2886" i="4"/>
  <c r="BY2885" i="4"/>
  <c r="BX2885" i="4"/>
  <c r="BW2885" i="4"/>
  <c r="BY2884" i="4"/>
  <c r="BX2884" i="4"/>
  <c r="BW2884" i="4"/>
  <c r="BY2883" i="4"/>
  <c r="BX2883" i="4"/>
  <c r="BW2883" i="4"/>
  <c r="BY2882" i="4"/>
  <c r="BX2882" i="4"/>
  <c r="BW2882" i="4"/>
  <c r="BY2881" i="4"/>
  <c r="BX2881" i="4"/>
  <c r="BW2881" i="4"/>
  <c r="BY2880" i="4"/>
  <c r="BX2880" i="4"/>
  <c r="BW2880" i="4"/>
  <c r="BY2879" i="4"/>
  <c r="BX2879" i="4"/>
  <c r="BW2879" i="4"/>
  <c r="BY2878" i="4"/>
  <c r="BX2878" i="4"/>
  <c r="BW2878" i="4"/>
  <c r="BY2877" i="4"/>
  <c r="BX2877" i="4"/>
  <c r="BW2877" i="4"/>
  <c r="BY2876" i="4"/>
  <c r="BX2876" i="4"/>
  <c r="BW2876" i="4"/>
  <c r="BY2875" i="4"/>
  <c r="BX2875" i="4"/>
  <c r="BW2875" i="4"/>
  <c r="BY2874" i="4"/>
  <c r="BX2874" i="4"/>
  <c r="BW2874" i="4"/>
  <c r="BY2873" i="4"/>
  <c r="BX2873" i="4"/>
  <c r="BW2873" i="4"/>
  <c r="BY2872" i="4"/>
  <c r="BX2872" i="4"/>
  <c r="BW2872" i="4"/>
  <c r="BY2871" i="4"/>
  <c r="BX2871" i="4"/>
  <c r="BW2871" i="4"/>
  <c r="BY2870" i="4"/>
  <c r="BX2870" i="4"/>
  <c r="BW2870" i="4"/>
  <c r="BY2869" i="4"/>
  <c r="BX2869" i="4"/>
  <c r="BW2869" i="4"/>
  <c r="BY2868" i="4"/>
  <c r="BX2868" i="4"/>
  <c r="BW2868" i="4"/>
  <c r="BY2867" i="4"/>
  <c r="BX2867" i="4"/>
  <c r="BW2867" i="4"/>
  <c r="BY2866" i="4"/>
  <c r="BX2866" i="4"/>
  <c r="BW2866" i="4"/>
  <c r="BY2865" i="4"/>
  <c r="BX2865" i="4"/>
  <c r="BW2865" i="4"/>
  <c r="BY2864" i="4"/>
  <c r="BX2864" i="4"/>
  <c r="BW2864" i="4"/>
  <c r="BY2863" i="4"/>
  <c r="BX2863" i="4"/>
  <c r="BW2863" i="4"/>
  <c r="BY2862" i="4"/>
  <c r="BX2862" i="4"/>
  <c r="BW2862" i="4"/>
  <c r="BY2861" i="4"/>
  <c r="BX2861" i="4"/>
  <c r="BW2861" i="4"/>
  <c r="BY2860" i="4"/>
  <c r="BX2860" i="4"/>
  <c r="BW2860" i="4"/>
  <c r="BY2859" i="4"/>
  <c r="BX2859" i="4"/>
  <c r="BW2859" i="4"/>
  <c r="BY2858" i="4"/>
  <c r="BX2858" i="4"/>
  <c r="BW2858" i="4"/>
  <c r="BY2857" i="4"/>
  <c r="BX2857" i="4"/>
  <c r="BW2857" i="4"/>
  <c r="BY2856" i="4"/>
  <c r="BX2856" i="4"/>
  <c r="BW2856" i="4"/>
  <c r="BY2855" i="4"/>
  <c r="BX2855" i="4"/>
  <c r="BW2855" i="4"/>
  <c r="BY2854" i="4"/>
  <c r="BX2854" i="4"/>
  <c r="BW2854" i="4"/>
  <c r="BY2853" i="4"/>
  <c r="BX2853" i="4"/>
  <c r="BW2853" i="4"/>
  <c r="BY2852" i="4"/>
  <c r="BX2852" i="4"/>
  <c r="BW2852" i="4"/>
  <c r="BY2851" i="4"/>
  <c r="BX2851" i="4"/>
  <c r="BW2851" i="4"/>
  <c r="BY2850" i="4"/>
  <c r="BX2850" i="4"/>
  <c r="BW2850" i="4"/>
  <c r="BY2849" i="4"/>
  <c r="BX2849" i="4"/>
  <c r="BW2849" i="4"/>
  <c r="BY2848" i="4"/>
  <c r="BX2848" i="4"/>
  <c r="BW2848" i="4"/>
  <c r="BY2847" i="4"/>
  <c r="BX2847" i="4"/>
  <c r="BW2847" i="4"/>
  <c r="BY2846" i="4"/>
  <c r="BX2846" i="4"/>
  <c r="BW2846" i="4"/>
  <c r="BY2845" i="4"/>
  <c r="BX2845" i="4"/>
  <c r="BW2845" i="4"/>
  <c r="BY2844" i="4"/>
  <c r="BX2844" i="4"/>
  <c r="BW2844" i="4"/>
  <c r="BY2843" i="4"/>
  <c r="BX2843" i="4"/>
  <c r="BW2843" i="4"/>
  <c r="BY2842" i="4"/>
  <c r="BX2842" i="4"/>
  <c r="BW2842" i="4"/>
  <c r="BY2841" i="4"/>
  <c r="BX2841" i="4"/>
  <c r="BW2841" i="4"/>
  <c r="BY2840" i="4"/>
  <c r="BX2840" i="4"/>
  <c r="BW2840" i="4"/>
  <c r="BY2839" i="4"/>
  <c r="BX2839" i="4"/>
  <c r="BW2839" i="4"/>
  <c r="BY2838" i="4"/>
  <c r="BX2838" i="4"/>
  <c r="BW2838" i="4"/>
  <c r="BY2837" i="4"/>
  <c r="BX2837" i="4"/>
  <c r="BW2837" i="4"/>
  <c r="BY2836" i="4"/>
  <c r="BX2836" i="4"/>
  <c r="BW2836" i="4"/>
  <c r="BY2835" i="4"/>
  <c r="BX2835" i="4"/>
  <c r="BW2835" i="4"/>
  <c r="BY2834" i="4"/>
  <c r="BX2834" i="4"/>
  <c r="BW2834" i="4"/>
  <c r="BY2833" i="4"/>
  <c r="BX2833" i="4"/>
  <c r="BW2833" i="4"/>
  <c r="BY2832" i="4"/>
  <c r="BX2832" i="4"/>
  <c r="BW2832" i="4"/>
  <c r="BY2831" i="4"/>
  <c r="BX2831" i="4"/>
  <c r="BW2831" i="4"/>
  <c r="BY2830" i="4"/>
  <c r="BX2830" i="4"/>
  <c r="BW2830" i="4"/>
  <c r="BY2829" i="4"/>
  <c r="BX2829" i="4"/>
  <c r="BW2829" i="4"/>
  <c r="BY2828" i="4"/>
  <c r="BX2828" i="4"/>
  <c r="BW2828" i="4"/>
  <c r="BY2827" i="4"/>
  <c r="BX2827" i="4"/>
  <c r="BW2827" i="4"/>
  <c r="BY2826" i="4"/>
  <c r="BX2826" i="4"/>
  <c r="BW2826" i="4"/>
  <c r="BY2825" i="4"/>
  <c r="BX2825" i="4"/>
  <c r="BW2825" i="4"/>
  <c r="BY2824" i="4"/>
  <c r="BX2824" i="4"/>
  <c r="BW2824" i="4"/>
  <c r="BY2823" i="4"/>
  <c r="BX2823" i="4"/>
  <c r="BW2823" i="4"/>
  <c r="BY2822" i="4"/>
  <c r="BX2822" i="4"/>
  <c r="BW2822" i="4"/>
  <c r="BY2821" i="4"/>
  <c r="BX2821" i="4"/>
  <c r="BW2821" i="4"/>
  <c r="BY2820" i="4"/>
  <c r="BX2820" i="4"/>
  <c r="BW2820" i="4"/>
  <c r="BY2819" i="4"/>
  <c r="BX2819" i="4"/>
  <c r="BW2819" i="4"/>
  <c r="BY2818" i="4"/>
  <c r="BX2818" i="4"/>
  <c r="BW2818" i="4"/>
  <c r="BY2817" i="4"/>
  <c r="BX2817" i="4"/>
  <c r="BW2817" i="4"/>
  <c r="BY2816" i="4"/>
  <c r="BX2816" i="4"/>
  <c r="BW2816" i="4"/>
  <c r="BY2815" i="4"/>
  <c r="BX2815" i="4"/>
  <c r="BW2815" i="4"/>
  <c r="BY2814" i="4"/>
  <c r="BX2814" i="4"/>
  <c r="BW2814" i="4"/>
  <c r="BY2813" i="4"/>
  <c r="BX2813" i="4"/>
  <c r="BW2813" i="4"/>
  <c r="BY2812" i="4"/>
  <c r="BX2812" i="4"/>
  <c r="BW2812" i="4"/>
  <c r="BY2811" i="4"/>
  <c r="BX2811" i="4"/>
  <c r="BW2811" i="4"/>
  <c r="BY2810" i="4"/>
  <c r="BX2810" i="4"/>
  <c r="BW2810" i="4"/>
  <c r="BY2809" i="4"/>
  <c r="BX2809" i="4"/>
  <c r="BW2809" i="4"/>
  <c r="BY2808" i="4"/>
  <c r="BX2808" i="4"/>
  <c r="BW2808" i="4"/>
  <c r="BY2807" i="4"/>
  <c r="BX2807" i="4"/>
  <c r="BW2807" i="4"/>
  <c r="BY2806" i="4"/>
  <c r="BX2806" i="4"/>
  <c r="BW2806" i="4"/>
  <c r="BY2805" i="4"/>
  <c r="BX2805" i="4"/>
  <c r="BW2805" i="4"/>
  <c r="BY2804" i="4"/>
  <c r="BX2804" i="4"/>
  <c r="BW2804" i="4"/>
  <c r="BY2803" i="4"/>
  <c r="BX2803" i="4"/>
  <c r="BW2803" i="4"/>
  <c r="BY2802" i="4"/>
  <c r="BX2802" i="4"/>
  <c r="BW2802" i="4"/>
  <c r="BY2801" i="4"/>
  <c r="BX2801" i="4"/>
  <c r="BW2801" i="4"/>
  <c r="BY2800" i="4"/>
  <c r="BX2800" i="4"/>
  <c r="BW2800" i="4"/>
  <c r="BY2799" i="4"/>
  <c r="BX2799" i="4"/>
  <c r="BW2799" i="4"/>
  <c r="BY2798" i="4"/>
  <c r="BX2798" i="4"/>
  <c r="BW2798" i="4"/>
  <c r="BY2797" i="4"/>
  <c r="BX2797" i="4"/>
  <c r="BW2797" i="4"/>
  <c r="BY2796" i="4"/>
  <c r="BX2796" i="4"/>
  <c r="BW2796" i="4"/>
  <c r="BY2795" i="4"/>
  <c r="BX2795" i="4"/>
  <c r="BW2795" i="4"/>
  <c r="BY2794" i="4"/>
  <c r="BX2794" i="4"/>
  <c r="BW2794" i="4"/>
  <c r="BY2793" i="4"/>
  <c r="BX2793" i="4"/>
  <c r="BW2793" i="4"/>
  <c r="BY2792" i="4"/>
  <c r="BX2792" i="4"/>
  <c r="BW2792" i="4"/>
  <c r="BY2791" i="4"/>
  <c r="BX2791" i="4"/>
  <c r="BW2791" i="4"/>
  <c r="BY2790" i="4"/>
  <c r="BX2790" i="4"/>
  <c r="BW2790" i="4"/>
  <c r="BY2789" i="4"/>
  <c r="BX2789" i="4"/>
  <c r="BW2789" i="4"/>
  <c r="BY2788" i="4"/>
  <c r="BX2788" i="4"/>
  <c r="BW2788" i="4"/>
  <c r="BY2787" i="4"/>
  <c r="BX2787" i="4"/>
  <c r="BW2787" i="4"/>
  <c r="BY2786" i="4"/>
  <c r="BX2786" i="4"/>
  <c r="BW2786" i="4"/>
  <c r="BY2785" i="4"/>
  <c r="BX2785" i="4"/>
  <c r="BW2785" i="4"/>
  <c r="BY2784" i="4"/>
  <c r="BX2784" i="4"/>
  <c r="BW2784" i="4"/>
  <c r="BY2783" i="4"/>
  <c r="BX2783" i="4"/>
  <c r="BW2783" i="4"/>
  <c r="BY2782" i="4"/>
  <c r="BX2782" i="4"/>
  <c r="BW2782" i="4"/>
  <c r="BY2781" i="4"/>
  <c r="BX2781" i="4"/>
  <c r="BW2781" i="4"/>
  <c r="BY2780" i="4"/>
  <c r="BX2780" i="4"/>
  <c r="BW2780" i="4"/>
  <c r="BY2779" i="4"/>
  <c r="BX2779" i="4"/>
  <c r="BW2779" i="4"/>
  <c r="BY2778" i="4"/>
  <c r="BX2778" i="4"/>
  <c r="BW2778" i="4"/>
  <c r="BY2777" i="4"/>
  <c r="BX2777" i="4"/>
  <c r="BW2777" i="4"/>
  <c r="BY2776" i="4"/>
  <c r="BX2776" i="4"/>
  <c r="BW2776" i="4"/>
  <c r="BY2775" i="4"/>
  <c r="BX2775" i="4"/>
  <c r="BW2775" i="4"/>
  <c r="BY2774" i="4"/>
  <c r="BX2774" i="4"/>
  <c r="BW2774" i="4"/>
  <c r="BY2773" i="4"/>
  <c r="BX2773" i="4"/>
  <c r="BW2773" i="4"/>
  <c r="BY2772" i="4"/>
  <c r="BX2772" i="4"/>
  <c r="BW2772" i="4"/>
  <c r="BY2771" i="4"/>
  <c r="BX2771" i="4"/>
  <c r="BW2771" i="4"/>
  <c r="BY2770" i="4"/>
  <c r="BX2770" i="4"/>
  <c r="BW2770" i="4"/>
  <c r="BY2769" i="4"/>
  <c r="BX2769" i="4"/>
  <c r="BW2769" i="4"/>
  <c r="BY2768" i="4"/>
  <c r="BX2768" i="4"/>
  <c r="BW2768" i="4"/>
  <c r="BY2767" i="4"/>
  <c r="BX2767" i="4"/>
  <c r="BW2767" i="4"/>
  <c r="BY2766" i="4"/>
  <c r="BX2766" i="4"/>
  <c r="BW2766" i="4"/>
  <c r="BY2765" i="4"/>
  <c r="BX2765" i="4"/>
  <c r="BW2765" i="4"/>
  <c r="BY2764" i="4"/>
  <c r="BX2764" i="4"/>
  <c r="BW2764" i="4"/>
  <c r="BY2763" i="4"/>
  <c r="BX2763" i="4"/>
  <c r="BW2763" i="4"/>
  <c r="BY2762" i="4"/>
  <c r="BX2762" i="4"/>
  <c r="BW2762" i="4"/>
  <c r="BY2761" i="4"/>
  <c r="BX2761" i="4"/>
  <c r="BW2761" i="4"/>
  <c r="BY2760" i="4"/>
  <c r="BX2760" i="4"/>
  <c r="BW2760" i="4"/>
  <c r="BY2759" i="4"/>
  <c r="BX2759" i="4"/>
  <c r="BW2759" i="4"/>
  <c r="BY2758" i="4"/>
  <c r="BX2758" i="4"/>
  <c r="BW2758" i="4"/>
  <c r="BY2757" i="4"/>
  <c r="BX2757" i="4"/>
  <c r="BW2757" i="4"/>
  <c r="BY2756" i="4"/>
  <c r="BX2756" i="4"/>
  <c r="BW2756" i="4"/>
  <c r="BY2755" i="4"/>
  <c r="BX2755" i="4"/>
  <c r="BW2755" i="4"/>
  <c r="BY2754" i="4"/>
  <c r="BX2754" i="4"/>
  <c r="BW2754" i="4"/>
  <c r="BY2753" i="4"/>
  <c r="BX2753" i="4"/>
  <c r="BW2753" i="4"/>
  <c r="BY2752" i="4"/>
  <c r="BX2752" i="4"/>
  <c r="BW2752" i="4"/>
  <c r="BY2751" i="4"/>
  <c r="BX2751" i="4"/>
  <c r="BW2751" i="4"/>
  <c r="BY2750" i="4"/>
  <c r="BX2750" i="4"/>
  <c r="BW2750" i="4"/>
  <c r="BY2749" i="4"/>
  <c r="BX2749" i="4"/>
  <c r="BW2749" i="4"/>
  <c r="BY2748" i="4"/>
  <c r="BX2748" i="4"/>
  <c r="BW2748" i="4"/>
  <c r="BY2747" i="4"/>
  <c r="BX2747" i="4"/>
  <c r="BW2747" i="4"/>
  <c r="BY2746" i="4"/>
  <c r="BX2746" i="4"/>
  <c r="BW2746" i="4"/>
  <c r="BY2745" i="4"/>
  <c r="BX2745" i="4"/>
  <c r="BW2745" i="4"/>
  <c r="BY2744" i="4"/>
  <c r="BX2744" i="4"/>
  <c r="BW2744" i="4"/>
  <c r="BY2743" i="4"/>
  <c r="BX2743" i="4"/>
  <c r="BW2743" i="4"/>
  <c r="BY2742" i="4"/>
  <c r="BX2742" i="4"/>
  <c r="BW2742" i="4"/>
  <c r="BY2741" i="4"/>
  <c r="BX2741" i="4"/>
  <c r="BW2741" i="4"/>
  <c r="BY2740" i="4"/>
  <c r="BX2740" i="4"/>
  <c r="BW2740" i="4"/>
  <c r="BY2739" i="4"/>
  <c r="BX2739" i="4"/>
  <c r="BW2739" i="4"/>
  <c r="BY2738" i="4"/>
  <c r="BX2738" i="4"/>
  <c r="BW2738" i="4"/>
  <c r="BY2737" i="4"/>
  <c r="BX2737" i="4"/>
  <c r="BW2737" i="4"/>
  <c r="BY2736" i="4"/>
  <c r="BX2736" i="4"/>
  <c r="BW2736" i="4"/>
  <c r="BY2735" i="4"/>
  <c r="BX2735" i="4"/>
  <c r="BW2735" i="4"/>
  <c r="BY2734" i="4"/>
  <c r="BX2734" i="4"/>
  <c r="BW2734" i="4"/>
  <c r="BY2733" i="4"/>
  <c r="BX2733" i="4"/>
  <c r="BW2733" i="4"/>
  <c r="BY2732" i="4"/>
  <c r="BX2732" i="4"/>
  <c r="BW2732" i="4"/>
  <c r="BY2731" i="4"/>
  <c r="BX2731" i="4"/>
  <c r="BW2731" i="4"/>
  <c r="BY2730" i="4"/>
  <c r="BX2730" i="4"/>
  <c r="BW2730" i="4"/>
  <c r="BY2729" i="4"/>
  <c r="BX2729" i="4"/>
  <c r="BW2729" i="4"/>
  <c r="BY2728" i="4"/>
  <c r="BX2728" i="4"/>
  <c r="BW2728" i="4"/>
  <c r="BY2727" i="4"/>
  <c r="BX2727" i="4"/>
  <c r="BW2727" i="4"/>
  <c r="BY2726" i="4"/>
  <c r="BX2726" i="4"/>
  <c r="BW2726" i="4"/>
  <c r="BY2725" i="4"/>
  <c r="BX2725" i="4"/>
  <c r="BW2725" i="4"/>
  <c r="BY2724" i="4"/>
  <c r="BX2724" i="4"/>
  <c r="BW2724" i="4"/>
  <c r="BY2723" i="4"/>
  <c r="BX2723" i="4"/>
  <c r="BW2723" i="4"/>
  <c r="BY2722" i="4"/>
  <c r="BX2722" i="4"/>
  <c r="BW2722" i="4"/>
  <c r="BY2721" i="4"/>
  <c r="BX2721" i="4"/>
  <c r="BW2721" i="4"/>
  <c r="BY2720" i="4"/>
  <c r="BX2720" i="4"/>
  <c r="BW2720" i="4"/>
  <c r="BY2719" i="4"/>
  <c r="BX2719" i="4"/>
  <c r="BW2719" i="4"/>
  <c r="BY2718" i="4"/>
  <c r="BX2718" i="4"/>
  <c r="BW2718" i="4"/>
  <c r="BY2717" i="4"/>
  <c r="BX2717" i="4"/>
  <c r="BW2717" i="4"/>
  <c r="BY2716" i="4"/>
  <c r="BX2716" i="4"/>
  <c r="BW2716" i="4"/>
  <c r="BY2715" i="4"/>
  <c r="BX2715" i="4"/>
  <c r="BW2715" i="4"/>
  <c r="BY2714" i="4"/>
  <c r="BX2714" i="4"/>
  <c r="BW2714" i="4"/>
  <c r="BY2713" i="4"/>
  <c r="BX2713" i="4"/>
  <c r="BW2713" i="4"/>
  <c r="BY2712" i="4"/>
  <c r="BX2712" i="4"/>
  <c r="BW2712" i="4"/>
  <c r="BY2711" i="4"/>
  <c r="BX2711" i="4"/>
  <c r="BW2711" i="4"/>
  <c r="BY2710" i="4"/>
  <c r="BX2710" i="4"/>
  <c r="BW2710" i="4"/>
  <c r="BY2709" i="4"/>
  <c r="BX2709" i="4"/>
  <c r="BW2709" i="4"/>
  <c r="BY2708" i="4"/>
  <c r="BX2708" i="4"/>
  <c r="BW2708" i="4"/>
  <c r="BY2707" i="4"/>
  <c r="BX2707" i="4"/>
  <c r="BW2707" i="4"/>
  <c r="BY2706" i="4"/>
  <c r="BX2706" i="4"/>
  <c r="BW2706" i="4"/>
  <c r="BY2705" i="4"/>
  <c r="BX2705" i="4"/>
  <c r="BW2705" i="4"/>
  <c r="BY2704" i="4"/>
  <c r="BX2704" i="4"/>
  <c r="BW2704" i="4"/>
  <c r="BY2703" i="4"/>
  <c r="BX2703" i="4"/>
  <c r="BW2703" i="4"/>
  <c r="BY2702" i="4"/>
  <c r="BX2702" i="4"/>
  <c r="BW2702" i="4"/>
  <c r="BY2701" i="4"/>
  <c r="BX2701" i="4"/>
  <c r="BW2701" i="4"/>
  <c r="BY2700" i="4"/>
  <c r="BX2700" i="4"/>
  <c r="BW2700" i="4"/>
  <c r="BY2699" i="4"/>
  <c r="BX2699" i="4"/>
  <c r="BW2699" i="4"/>
  <c r="BY2698" i="4"/>
  <c r="BX2698" i="4"/>
  <c r="BW2698" i="4"/>
  <c r="BY2697" i="4"/>
  <c r="BX2697" i="4"/>
  <c r="BW2697" i="4"/>
  <c r="BY2696" i="4"/>
  <c r="BX2696" i="4"/>
  <c r="BW2696" i="4"/>
  <c r="BY2695" i="4"/>
  <c r="BX2695" i="4"/>
  <c r="BW2695" i="4"/>
  <c r="BY2694" i="4"/>
  <c r="BX2694" i="4"/>
  <c r="BW2694" i="4"/>
  <c r="BY2693" i="4"/>
  <c r="BX2693" i="4"/>
  <c r="BW2693" i="4"/>
  <c r="BY2692" i="4"/>
  <c r="BX2692" i="4"/>
  <c r="BW2692" i="4"/>
  <c r="BY2691" i="4"/>
  <c r="BX2691" i="4"/>
  <c r="BW2691" i="4"/>
  <c r="BY2690" i="4"/>
  <c r="BX2690" i="4"/>
  <c r="BW2690" i="4"/>
  <c r="BY2689" i="4"/>
  <c r="BX2689" i="4"/>
  <c r="BW2689" i="4"/>
  <c r="BY2688" i="4"/>
  <c r="BX2688" i="4"/>
  <c r="BW2688" i="4"/>
  <c r="BY2687" i="4"/>
  <c r="BX2687" i="4"/>
  <c r="BW2687" i="4"/>
  <c r="BY2686" i="4"/>
  <c r="BX2686" i="4"/>
  <c r="BW2686" i="4"/>
  <c r="BY2685" i="4"/>
  <c r="BX2685" i="4"/>
  <c r="BW2685" i="4"/>
  <c r="BY2684" i="4"/>
  <c r="BX2684" i="4"/>
  <c r="BW2684" i="4"/>
  <c r="BY2683" i="4"/>
  <c r="BX2683" i="4"/>
  <c r="BW2683" i="4"/>
  <c r="BY2682" i="4"/>
  <c r="BX2682" i="4"/>
  <c r="BW2682" i="4"/>
  <c r="BY2681" i="4"/>
  <c r="BX2681" i="4"/>
  <c r="BW2681" i="4"/>
  <c r="BY2680" i="4"/>
  <c r="BX2680" i="4"/>
  <c r="BW2680" i="4"/>
  <c r="BY2679" i="4"/>
  <c r="BX2679" i="4"/>
  <c r="BW2679" i="4"/>
  <c r="BY2678" i="4"/>
  <c r="BX2678" i="4"/>
  <c r="BW2678" i="4"/>
  <c r="BY2677" i="4"/>
  <c r="BX2677" i="4"/>
  <c r="BW2677" i="4"/>
  <c r="BY2676" i="4"/>
  <c r="BX2676" i="4"/>
  <c r="BW2676" i="4"/>
  <c r="BY2675" i="4"/>
  <c r="BX2675" i="4"/>
  <c r="BW2675" i="4"/>
  <c r="BY2674" i="4"/>
  <c r="BX2674" i="4"/>
  <c r="BW2674" i="4"/>
  <c r="BY2673" i="4"/>
  <c r="BX2673" i="4"/>
  <c r="BW2673" i="4"/>
  <c r="BY2672" i="4"/>
  <c r="BX2672" i="4"/>
  <c r="BW2672" i="4"/>
  <c r="BY2671" i="4"/>
  <c r="BX2671" i="4"/>
  <c r="BW2671" i="4"/>
  <c r="BY2670" i="4"/>
  <c r="BX2670" i="4"/>
  <c r="BW2670" i="4"/>
  <c r="BY2669" i="4"/>
  <c r="BX2669" i="4"/>
  <c r="BW2669" i="4"/>
  <c r="BY2668" i="4"/>
  <c r="BX2668" i="4"/>
  <c r="BW2668" i="4"/>
  <c r="BY2667" i="4"/>
  <c r="BX2667" i="4"/>
  <c r="BW2667" i="4"/>
  <c r="BY2666" i="4"/>
  <c r="BX2666" i="4"/>
  <c r="BW2666" i="4"/>
  <c r="BY2665" i="4"/>
  <c r="BX2665" i="4"/>
  <c r="BW2665" i="4"/>
  <c r="BY2664" i="4"/>
  <c r="BX2664" i="4"/>
  <c r="BW2664" i="4"/>
  <c r="BY2663" i="4"/>
  <c r="BX2663" i="4"/>
  <c r="BW2663" i="4"/>
  <c r="BY2662" i="4"/>
  <c r="BX2662" i="4"/>
  <c r="BW2662" i="4"/>
  <c r="BY2661" i="4"/>
  <c r="BX2661" i="4"/>
  <c r="BW2661" i="4"/>
  <c r="BY2660" i="4"/>
  <c r="BX2660" i="4"/>
  <c r="BW2660" i="4"/>
  <c r="BY2659" i="4"/>
  <c r="BX2659" i="4"/>
  <c r="BW2659" i="4"/>
  <c r="BY2658" i="4"/>
  <c r="BX2658" i="4"/>
  <c r="BW2658" i="4"/>
  <c r="BY2657" i="4"/>
  <c r="BX2657" i="4"/>
  <c r="BW2657" i="4"/>
  <c r="BY2656" i="4"/>
  <c r="BX2656" i="4"/>
  <c r="BW2656" i="4"/>
  <c r="BY2655" i="4"/>
  <c r="BX2655" i="4"/>
  <c r="BW2655" i="4"/>
  <c r="BY2654" i="4"/>
  <c r="BX2654" i="4"/>
  <c r="BW2654" i="4"/>
  <c r="BY2653" i="4"/>
  <c r="BX2653" i="4"/>
  <c r="BW2653" i="4"/>
  <c r="BY2652" i="4"/>
  <c r="BX2652" i="4"/>
  <c r="BW2652" i="4"/>
  <c r="BY2651" i="4"/>
  <c r="BX2651" i="4"/>
  <c r="BW2651" i="4"/>
  <c r="BY2650" i="4"/>
  <c r="BX2650" i="4"/>
  <c r="BW2650" i="4"/>
  <c r="BY2649" i="4"/>
  <c r="BX2649" i="4"/>
  <c r="BW2649" i="4"/>
  <c r="BY2648" i="4"/>
  <c r="BX2648" i="4"/>
  <c r="BW2648" i="4"/>
  <c r="BY2647" i="4"/>
  <c r="BX2647" i="4"/>
  <c r="BW2647" i="4"/>
  <c r="BY2646" i="4"/>
  <c r="BX2646" i="4"/>
  <c r="BW2646" i="4"/>
  <c r="BY2645" i="4"/>
  <c r="BX2645" i="4"/>
  <c r="BW2645" i="4"/>
  <c r="BY2644" i="4"/>
  <c r="BX2644" i="4"/>
  <c r="BW2644" i="4"/>
  <c r="BY2643" i="4"/>
  <c r="BX2643" i="4"/>
  <c r="BW2643" i="4"/>
  <c r="BY2642" i="4"/>
  <c r="BX2642" i="4"/>
  <c r="BW2642" i="4"/>
  <c r="BY2641" i="4"/>
  <c r="BX2641" i="4"/>
  <c r="BW2641" i="4"/>
  <c r="BY2640" i="4"/>
  <c r="BX2640" i="4"/>
  <c r="BW2640" i="4"/>
  <c r="BY2639" i="4"/>
  <c r="BX2639" i="4"/>
  <c r="BW2639" i="4"/>
  <c r="BY2638" i="4"/>
  <c r="BX2638" i="4"/>
  <c r="BW2638" i="4"/>
  <c r="BY2637" i="4"/>
  <c r="BX2637" i="4"/>
  <c r="BW2637" i="4"/>
  <c r="BY2636" i="4"/>
  <c r="BX2636" i="4"/>
  <c r="BW2636" i="4"/>
  <c r="BY2635" i="4"/>
  <c r="BX2635" i="4"/>
  <c r="BW2635" i="4"/>
  <c r="BY2634" i="4"/>
  <c r="BX2634" i="4"/>
  <c r="BW2634" i="4"/>
  <c r="BY2633" i="4"/>
  <c r="BX2633" i="4"/>
  <c r="BW2633" i="4"/>
  <c r="BY2632" i="4"/>
  <c r="BX2632" i="4"/>
  <c r="BW2632" i="4"/>
  <c r="BY2631" i="4"/>
  <c r="BX2631" i="4"/>
  <c r="BW2631" i="4"/>
  <c r="BY2630" i="4"/>
  <c r="BX2630" i="4"/>
  <c r="BW2630" i="4"/>
  <c r="BY2629" i="4"/>
  <c r="BX2629" i="4"/>
  <c r="BW2629" i="4"/>
  <c r="BY2628" i="4"/>
  <c r="BX2628" i="4"/>
  <c r="BW2628" i="4"/>
  <c r="BY2627" i="4"/>
  <c r="BX2627" i="4"/>
  <c r="BW2627" i="4"/>
  <c r="BY2626" i="4"/>
  <c r="BX2626" i="4"/>
  <c r="BW2626" i="4"/>
  <c r="BY2625" i="4"/>
  <c r="BX2625" i="4"/>
  <c r="BW2625" i="4"/>
  <c r="BY2624" i="4"/>
  <c r="BX2624" i="4"/>
  <c r="BW2624" i="4"/>
  <c r="BY2623" i="4"/>
  <c r="BX2623" i="4"/>
  <c r="BW2623" i="4"/>
  <c r="BY2622" i="4"/>
  <c r="BX2622" i="4"/>
  <c r="BW2622" i="4"/>
  <c r="BY2621" i="4"/>
  <c r="BX2621" i="4"/>
  <c r="BW2621" i="4"/>
  <c r="BY2620" i="4"/>
  <c r="BX2620" i="4"/>
  <c r="BW2620" i="4"/>
  <c r="BY2619" i="4"/>
  <c r="BX2619" i="4"/>
  <c r="BW2619" i="4"/>
  <c r="BY2618" i="4"/>
  <c r="BX2618" i="4"/>
  <c r="BW2618" i="4"/>
  <c r="BY2617" i="4"/>
  <c r="BX2617" i="4"/>
  <c r="BW2617" i="4"/>
  <c r="BY2616" i="4"/>
  <c r="BX2616" i="4"/>
  <c r="BW2616" i="4"/>
  <c r="BY2615" i="4"/>
  <c r="BX2615" i="4"/>
  <c r="BW2615" i="4"/>
  <c r="BY2614" i="4"/>
  <c r="BX2614" i="4"/>
  <c r="BW2614" i="4"/>
  <c r="BY2613" i="4"/>
  <c r="BX2613" i="4"/>
  <c r="BW2613" i="4"/>
  <c r="BY2612" i="4"/>
  <c r="BX2612" i="4"/>
  <c r="BW2612" i="4"/>
  <c r="BY2611" i="4"/>
  <c r="BX2611" i="4"/>
  <c r="BW2611" i="4"/>
  <c r="BY2610" i="4"/>
  <c r="BX2610" i="4"/>
  <c r="BW2610" i="4"/>
  <c r="BY2609" i="4"/>
  <c r="BX2609" i="4"/>
  <c r="BW2609" i="4"/>
  <c r="BY2608" i="4"/>
  <c r="BX2608" i="4"/>
  <c r="BW2608" i="4"/>
  <c r="BY2607" i="4"/>
  <c r="BX2607" i="4"/>
  <c r="BW2607" i="4"/>
  <c r="BY2606" i="4"/>
  <c r="BX2606" i="4"/>
  <c r="BW2606" i="4"/>
  <c r="BY2605" i="4"/>
  <c r="BX2605" i="4"/>
  <c r="BW2605" i="4"/>
  <c r="BY2604" i="4"/>
  <c r="BX2604" i="4"/>
  <c r="BW2604" i="4"/>
  <c r="BY2603" i="4"/>
  <c r="BX2603" i="4"/>
  <c r="BW2603" i="4"/>
  <c r="BY2602" i="4"/>
  <c r="BX2602" i="4"/>
  <c r="BW2602" i="4"/>
  <c r="BY2601" i="4"/>
  <c r="BX2601" i="4"/>
  <c r="BW2601" i="4"/>
  <c r="BY2600" i="4"/>
  <c r="BX2600" i="4"/>
  <c r="BW2600" i="4"/>
  <c r="BY2599" i="4"/>
  <c r="BX2599" i="4"/>
  <c r="BW2599" i="4"/>
  <c r="BY2598" i="4"/>
  <c r="BX2598" i="4"/>
  <c r="BW2598" i="4"/>
  <c r="BY2597" i="4"/>
  <c r="BX2597" i="4"/>
  <c r="BW2597" i="4"/>
  <c r="BY2596" i="4"/>
  <c r="BX2596" i="4"/>
  <c r="BW2596" i="4"/>
  <c r="BY2595" i="4"/>
  <c r="BX2595" i="4"/>
  <c r="BW2595" i="4"/>
  <c r="BY2594" i="4"/>
  <c r="BX2594" i="4"/>
  <c r="BW2594" i="4"/>
  <c r="BY2593" i="4"/>
  <c r="BX2593" i="4"/>
  <c r="BW2593" i="4"/>
  <c r="BY2592" i="4"/>
  <c r="BX2592" i="4"/>
  <c r="BW2592" i="4"/>
  <c r="BY2591" i="4"/>
  <c r="BX2591" i="4"/>
  <c r="BW2591" i="4"/>
  <c r="BY2590" i="4"/>
  <c r="BX2590" i="4"/>
  <c r="BW2590" i="4"/>
  <c r="BY2589" i="4"/>
  <c r="BX2589" i="4"/>
  <c r="BW2589" i="4"/>
  <c r="BY2588" i="4"/>
  <c r="BX2588" i="4"/>
  <c r="BW2588" i="4"/>
  <c r="BY2587" i="4"/>
  <c r="BX2587" i="4"/>
  <c r="BW2587" i="4"/>
  <c r="BY2586" i="4"/>
  <c r="BX2586" i="4"/>
  <c r="BW2586" i="4"/>
  <c r="BY2585" i="4"/>
  <c r="BX2585" i="4"/>
  <c r="BW2585" i="4"/>
  <c r="BY2584" i="4"/>
  <c r="BX2584" i="4"/>
  <c r="BW2584" i="4"/>
  <c r="BY2583" i="4"/>
  <c r="BX2583" i="4"/>
  <c r="BW2583" i="4"/>
  <c r="BY2582" i="4"/>
  <c r="BX2582" i="4"/>
  <c r="BW2582" i="4"/>
  <c r="BY2581" i="4"/>
  <c r="BX2581" i="4"/>
  <c r="BW2581" i="4"/>
  <c r="BY2580" i="4"/>
  <c r="BX2580" i="4"/>
  <c r="BW2580" i="4"/>
  <c r="BY2579" i="4"/>
  <c r="BX2579" i="4"/>
  <c r="BW2579" i="4"/>
  <c r="BY2578" i="4"/>
  <c r="BX2578" i="4"/>
  <c r="BW2578" i="4"/>
  <c r="BY2577" i="4"/>
  <c r="BX2577" i="4"/>
  <c r="BW2577" i="4"/>
  <c r="BY2576" i="4"/>
  <c r="BX2576" i="4"/>
  <c r="BW2576" i="4"/>
  <c r="BY2575" i="4"/>
  <c r="BX2575" i="4"/>
  <c r="BW2575" i="4"/>
  <c r="BY2574" i="4"/>
  <c r="BX2574" i="4"/>
  <c r="BW2574" i="4"/>
  <c r="BY2573" i="4"/>
  <c r="BX2573" i="4"/>
  <c r="BW2573" i="4"/>
  <c r="BY2572" i="4"/>
  <c r="BX2572" i="4"/>
  <c r="BW2572" i="4"/>
  <c r="BY2571" i="4"/>
  <c r="BX2571" i="4"/>
  <c r="BW2571" i="4"/>
  <c r="BY2570" i="4"/>
  <c r="BX2570" i="4"/>
  <c r="BW2570" i="4"/>
  <c r="BY2569" i="4"/>
  <c r="BX2569" i="4"/>
  <c r="BW2569" i="4"/>
  <c r="BY2568" i="4"/>
  <c r="BX2568" i="4"/>
  <c r="BW2568" i="4"/>
  <c r="BY2567" i="4"/>
  <c r="BX2567" i="4"/>
  <c r="BW2567" i="4"/>
  <c r="BY2566" i="4"/>
  <c r="BX2566" i="4"/>
  <c r="BW2566" i="4"/>
  <c r="BY2565" i="4"/>
  <c r="BX2565" i="4"/>
  <c r="BW2565" i="4"/>
  <c r="BY2564" i="4"/>
  <c r="BX2564" i="4"/>
  <c r="BW2564" i="4"/>
  <c r="BY2563" i="4"/>
  <c r="BX2563" i="4"/>
  <c r="BW2563" i="4"/>
  <c r="BY2562" i="4"/>
  <c r="BX2562" i="4"/>
  <c r="BW2562" i="4"/>
  <c r="BY2561" i="4"/>
  <c r="BX2561" i="4"/>
  <c r="BW2561" i="4"/>
  <c r="BY2560" i="4"/>
  <c r="BX2560" i="4"/>
  <c r="BW2560" i="4"/>
  <c r="BY2559" i="4"/>
  <c r="BX2559" i="4"/>
  <c r="BW2559" i="4"/>
  <c r="BY2558" i="4"/>
  <c r="BX2558" i="4"/>
  <c r="BW2558" i="4"/>
  <c r="BY2557" i="4"/>
  <c r="BX2557" i="4"/>
  <c r="BW2557" i="4"/>
  <c r="BY2556" i="4"/>
  <c r="BX2556" i="4"/>
  <c r="BW2556" i="4"/>
  <c r="BY2555" i="4"/>
  <c r="BX2555" i="4"/>
  <c r="BW2555" i="4"/>
  <c r="BY2554" i="4"/>
  <c r="BX2554" i="4"/>
  <c r="BW2554" i="4"/>
  <c r="BY2553" i="4"/>
  <c r="BX2553" i="4"/>
  <c r="BW2553" i="4"/>
  <c r="BY2552" i="4"/>
  <c r="BX2552" i="4"/>
  <c r="BW2552" i="4"/>
  <c r="BY2551" i="4"/>
  <c r="BX2551" i="4"/>
  <c r="BW2551" i="4"/>
  <c r="BY2550" i="4"/>
  <c r="BX2550" i="4"/>
  <c r="BW2550" i="4"/>
  <c r="BY2549" i="4"/>
  <c r="BX2549" i="4"/>
  <c r="BW2549" i="4"/>
  <c r="BY2548" i="4"/>
  <c r="BX2548" i="4"/>
  <c r="BW2548" i="4"/>
  <c r="BY2547" i="4"/>
  <c r="BX2547" i="4"/>
  <c r="BW2547" i="4"/>
  <c r="BY2546" i="4"/>
  <c r="BX2546" i="4"/>
  <c r="BW2546" i="4"/>
  <c r="BY2545" i="4"/>
  <c r="BX2545" i="4"/>
  <c r="BW2545" i="4"/>
  <c r="BY2544" i="4"/>
  <c r="BX2544" i="4"/>
  <c r="BW2544" i="4"/>
  <c r="BY2543" i="4"/>
  <c r="BX2543" i="4"/>
  <c r="BW2543" i="4"/>
  <c r="BY2542" i="4"/>
  <c r="BX2542" i="4"/>
  <c r="BW2542" i="4"/>
  <c r="BY2541" i="4"/>
  <c r="BX2541" i="4"/>
  <c r="BW2541" i="4"/>
  <c r="BY2540" i="4"/>
  <c r="BX2540" i="4"/>
  <c r="BW2540" i="4"/>
  <c r="BY2539" i="4"/>
  <c r="BX2539" i="4"/>
  <c r="BW2539" i="4"/>
  <c r="BY2538" i="4"/>
  <c r="BX2538" i="4"/>
  <c r="BW2538" i="4"/>
  <c r="BY2537" i="4"/>
  <c r="BX2537" i="4"/>
  <c r="BW2537" i="4"/>
  <c r="BY2536" i="4"/>
  <c r="BX2536" i="4"/>
  <c r="BW2536" i="4"/>
  <c r="BY2535" i="4"/>
  <c r="BX2535" i="4"/>
  <c r="BW2535" i="4"/>
  <c r="BY2534" i="4"/>
  <c r="BX2534" i="4"/>
  <c r="BW2534" i="4"/>
  <c r="BY2533" i="4"/>
  <c r="BX2533" i="4"/>
  <c r="BW2533" i="4"/>
  <c r="BY2532" i="4"/>
  <c r="BX2532" i="4"/>
  <c r="BW2532" i="4"/>
  <c r="BY2531" i="4"/>
  <c r="BX2531" i="4"/>
  <c r="BW2531" i="4"/>
  <c r="BY2530" i="4"/>
  <c r="BX2530" i="4"/>
  <c r="BW2530" i="4"/>
  <c r="BY2529" i="4"/>
  <c r="BX2529" i="4"/>
  <c r="BW2529" i="4"/>
  <c r="BY2528" i="4"/>
  <c r="BX2528" i="4"/>
  <c r="BW2528" i="4"/>
  <c r="BY2527" i="4"/>
  <c r="BX2527" i="4"/>
  <c r="BW2527" i="4"/>
  <c r="BY2526" i="4"/>
  <c r="BX2526" i="4"/>
  <c r="BW2526" i="4"/>
  <c r="BY2525" i="4"/>
  <c r="BX2525" i="4"/>
  <c r="BW2525" i="4"/>
  <c r="BY2524" i="4"/>
  <c r="BX2524" i="4"/>
  <c r="BW2524" i="4"/>
  <c r="BY2523" i="4"/>
  <c r="BX2523" i="4"/>
  <c r="BW2523" i="4"/>
  <c r="BY2522" i="4"/>
  <c r="BX2522" i="4"/>
  <c r="BW2522" i="4"/>
  <c r="BY2521" i="4"/>
  <c r="BX2521" i="4"/>
  <c r="BW2521" i="4"/>
  <c r="BY2520" i="4"/>
  <c r="BX2520" i="4"/>
  <c r="BW2520" i="4"/>
  <c r="BY2519" i="4"/>
  <c r="BX2519" i="4"/>
  <c r="BW2519" i="4"/>
  <c r="BY2518" i="4"/>
  <c r="BX2518" i="4"/>
  <c r="BW2518" i="4"/>
  <c r="BY2517" i="4"/>
  <c r="BX2517" i="4"/>
  <c r="BW2517" i="4"/>
  <c r="BY2516" i="4"/>
  <c r="BX2516" i="4"/>
  <c r="BW2516" i="4"/>
  <c r="BY2515" i="4"/>
  <c r="BX2515" i="4"/>
  <c r="BW2515" i="4"/>
  <c r="BY2514" i="4"/>
  <c r="BX2514" i="4"/>
  <c r="BW2514" i="4"/>
  <c r="BY2513" i="4"/>
  <c r="BX2513" i="4"/>
  <c r="BW2513" i="4"/>
  <c r="BY2512" i="4"/>
  <c r="BX2512" i="4"/>
  <c r="BW2512" i="4"/>
  <c r="BY2511" i="4"/>
  <c r="BX2511" i="4"/>
  <c r="BW2511" i="4"/>
  <c r="BY2510" i="4"/>
  <c r="BX2510" i="4"/>
  <c r="BW2510" i="4"/>
  <c r="BY2509" i="4"/>
  <c r="BX2509" i="4"/>
  <c r="BW2509" i="4"/>
  <c r="BY2508" i="4"/>
  <c r="BX2508" i="4"/>
  <c r="BW2508" i="4"/>
  <c r="BY2507" i="4"/>
  <c r="BX2507" i="4"/>
  <c r="BW2507" i="4"/>
  <c r="BY2506" i="4"/>
  <c r="BX2506" i="4"/>
  <c r="BW2506" i="4"/>
  <c r="BY2505" i="4"/>
  <c r="BX2505" i="4"/>
  <c r="BW2505" i="4"/>
  <c r="BY2504" i="4"/>
  <c r="BX2504" i="4"/>
  <c r="BW2504" i="4"/>
  <c r="BY2503" i="4"/>
  <c r="BX2503" i="4"/>
  <c r="BW2503" i="4"/>
  <c r="BY2502" i="4"/>
  <c r="BX2502" i="4"/>
  <c r="BW2502" i="4"/>
  <c r="BY2501" i="4"/>
  <c r="BX2501" i="4"/>
  <c r="BW2501" i="4"/>
  <c r="BY2500" i="4"/>
  <c r="BX2500" i="4"/>
  <c r="BW2500" i="4"/>
  <c r="BY2499" i="4"/>
  <c r="BX2499" i="4"/>
  <c r="BW2499" i="4"/>
  <c r="BY2498" i="4"/>
  <c r="BX2498" i="4"/>
  <c r="BW2498" i="4"/>
  <c r="BY2497" i="4"/>
  <c r="BX2497" i="4"/>
  <c r="BW2497" i="4"/>
  <c r="BY2496" i="4"/>
  <c r="BX2496" i="4"/>
  <c r="BW2496" i="4"/>
  <c r="BY2495" i="4"/>
  <c r="BX2495" i="4"/>
  <c r="BW2495" i="4"/>
  <c r="BY2494" i="4"/>
  <c r="BX2494" i="4"/>
  <c r="BW2494" i="4"/>
  <c r="BY2493" i="4"/>
  <c r="BX2493" i="4"/>
  <c r="BW2493" i="4"/>
  <c r="BY2492" i="4"/>
  <c r="BX2492" i="4"/>
  <c r="BW2492" i="4"/>
  <c r="BY2491" i="4"/>
  <c r="BX2491" i="4"/>
  <c r="BW2491" i="4"/>
  <c r="BY2490" i="4"/>
  <c r="BX2490" i="4"/>
  <c r="BW2490" i="4"/>
  <c r="BY2489" i="4"/>
  <c r="BX2489" i="4"/>
  <c r="BW2489" i="4"/>
  <c r="BY2488" i="4"/>
  <c r="BX2488" i="4"/>
  <c r="BW2488" i="4"/>
  <c r="BY2487" i="4"/>
  <c r="BX2487" i="4"/>
  <c r="BW2487" i="4"/>
  <c r="BY2486" i="4"/>
  <c r="BX2486" i="4"/>
  <c r="BW2486" i="4"/>
  <c r="BY2485" i="4"/>
  <c r="BX2485" i="4"/>
  <c r="BW2485" i="4"/>
  <c r="BY2484" i="4"/>
  <c r="BX2484" i="4"/>
  <c r="BW2484" i="4"/>
  <c r="BY2483" i="4"/>
  <c r="BX2483" i="4"/>
  <c r="BW2483" i="4"/>
  <c r="BY2482" i="4"/>
  <c r="BX2482" i="4"/>
  <c r="BW2482" i="4"/>
  <c r="BY2481" i="4"/>
  <c r="BX2481" i="4"/>
  <c r="BW2481" i="4"/>
  <c r="BY2480" i="4"/>
  <c r="BX2480" i="4"/>
  <c r="BW2480" i="4"/>
  <c r="BY2479" i="4"/>
  <c r="BX2479" i="4"/>
  <c r="BW2479" i="4"/>
  <c r="BY2478" i="4"/>
  <c r="BX2478" i="4"/>
  <c r="BW2478" i="4"/>
  <c r="BY2477" i="4"/>
  <c r="BX2477" i="4"/>
  <c r="BW2477" i="4"/>
  <c r="BY2476" i="4"/>
  <c r="BX2476" i="4"/>
  <c r="BW2476" i="4"/>
  <c r="BY2475" i="4"/>
  <c r="BX2475" i="4"/>
  <c r="BW2475" i="4"/>
  <c r="BY2474" i="4"/>
  <c r="BX2474" i="4"/>
  <c r="BW2474" i="4"/>
  <c r="BY2473" i="4"/>
  <c r="BX2473" i="4"/>
  <c r="BW2473" i="4"/>
  <c r="BY2472" i="4"/>
  <c r="BX2472" i="4"/>
  <c r="BW2472" i="4"/>
  <c r="BY2471" i="4"/>
  <c r="BX2471" i="4"/>
  <c r="BW2471" i="4"/>
  <c r="BY2470" i="4"/>
  <c r="BX2470" i="4"/>
  <c r="BW2470" i="4"/>
  <c r="BY2469" i="4"/>
  <c r="BX2469" i="4"/>
  <c r="BW2469" i="4"/>
  <c r="BY2468" i="4"/>
  <c r="BX2468" i="4"/>
  <c r="BW2468" i="4"/>
  <c r="BY2467" i="4"/>
  <c r="BX2467" i="4"/>
  <c r="BW2467" i="4"/>
  <c r="BY2466" i="4"/>
  <c r="BX2466" i="4"/>
  <c r="BW2466" i="4"/>
  <c r="BY2465" i="4"/>
  <c r="BX2465" i="4"/>
  <c r="BW2465" i="4"/>
  <c r="BY2464" i="4"/>
  <c r="BX2464" i="4"/>
  <c r="BW2464" i="4"/>
  <c r="BY2463" i="4"/>
  <c r="BX2463" i="4"/>
  <c r="BW2463" i="4"/>
  <c r="BY2462" i="4"/>
  <c r="BX2462" i="4"/>
  <c r="BW2462" i="4"/>
  <c r="BY2461" i="4"/>
  <c r="BX2461" i="4"/>
  <c r="BW2461" i="4"/>
  <c r="BY2460" i="4"/>
  <c r="BX2460" i="4"/>
  <c r="BW2460" i="4"/>
  <c r="BY2459" i="4"/>
  <c r="BX2459" i="4"/>
  <c r="BW2459" i="4"/>
  <c r="BY2458" i="4"/>
  <c r="BX2458" i="4"/>
  <c r="BW2458" i="4"/>
  <c r="BY2457" i="4"/>
  <c r="BX2457" i="4"/>
  <c r="BW2457" i="4"/>
  <c r="BY2456" i="4"/>
  <c r="BX2456" i="4"/>
  <c r="BW2456" i="4"/>
  <c r="BY2455" i="4"/>
  <c r="BX2455" i="4"/>
  <c r="BW2455" i="4"/>
  <c r="BY2454" i="4"/>
  <c r="BX2454" i="4"/>
  <c r="BW2454" i="4"/>
  <c r="BY2453" i="4"/>
  <c r="BX2453" i="4"/>
  <c r="BW2453" i="4"/>
  <c r="BY2452" i="4"/>
  <c r="BX2452" i="4"/>
  <c r="BW2452" i="4"/>
  <c r="BY2451" i="4"/>
  <c r="BX2451" i="4"/>
  <c r="BW2451" i="4"/>
  <c r="BY2450" i="4"/>
  <c r="BX2450" i="4"/>
  <c r="BW2450" i="4"/>
  <c r="BY2449" i="4"/>
  <c r="BX2449" i="4"/>
  <c r="BW2449" i="4"/>
  <c r="BY2448" i="4"/>
  <c r="BX2448" i="4"/>
  <c r="BW2448" i="4"/>
  <c r="BY2447" i="4"/>
  <c r="BX2447" i="4"/>
  <c r="BW2447" i="4"/>
  <c r="BY2446" i="4"/>
  <c r="BX2446" i="4"/>
  <c r="BW2446" i="4"/>
  <c r="BY2445" i="4"/>
  <c r="BX2445" i="4"/>
  <c r="BW2445" i="4"/>
  <c r="BY2444" i="4"/>
  <c r="BX2444" i="4"/>
  <c r="BW2444" i="4"/>
  <c r="BY2443" i="4"/>
  <c r="BX2443" i="4"/>
  <c r="BW2443" i="4"/>
  <c r="BY2442" i="4"/>
  <c r="BX2442" i="4"/>
  <c r="BW2442" i="4"/>
  <c r="BY2441" i="4"/>
  <c r="BX2441" i="4"/>
  <c r="BW2441" i="4"/>
  <c r="BY2440" i="4"/>
  <c r="BX2440" i="4"/>
  <c r="BW2440" i="4"/>
  <c r="BY2439" i="4"/>
  <c r="BX2439" i="4"/>
  <c r="BW2439" i="4"/>
  <c r="BY2438" i="4"/>
  <c r="BX2438" i="4"/>
  <c r="BW2438" i="4"/>
  <c r="BY2437" i="4"/>
  <c r="BX2437" i="4"/>
  <c r="BW2437" i="4"/>
  <c r="BY2436" i="4"/>
  <c r="BX2436" i="4"/>
  <c r="BW2436" i="4"/>
  <c r="BY2435" i="4"/>
  <c r="BX2435" i="4"/>
  <c r="BW2435" i="4"/>
  <c r="BY2434" i="4"/>
  <c r="BX2434" i="4"/>
  <c r="BW2434" i="4"/>
  <c r="BY2433" i="4"/>
  <c r="BX2433" i="4"/>
  <c r="BW2433" i="4"/>
  <c r="BY2432" i="4"/>
  <c r="BX2432" i="4"/>
  <c r="BW2432" i="4"/>
  <c r="BY2431" i="4"/>
  <c r="BX2431" i="4"/>
  <c r="BW2431" i="4"/>
  <c r="BY2430" i="4"/>
  <c r="BX2430" i="4"/>
  <c r="BW2430" i="4"/>
  <c r="BY2429" i="4"/>
  <c r="BX2429" i="4"/>
  <c r="BW2429" i="4"/>
  <c r="BY2428" i="4"/>
  <c r="BX2428" i="4"/>
  <c r="BW2428" i="4"/>
  <c r="BY2427" i="4"/>
  <c r="BX2427" i="4"/>
  <c r="BW2427" i="4"/>
  <c r="BY2426" i="4"/>
  <c r="BX2426" i="4"/>
  <c r="BW2426" i="4"/>
  <c r="BY2425" i="4"/>
  <c r="BX2425" i="4"/>
  <c r="BW2425" i="4"/>
  <c r="BY2424" i="4"/>
  <c r="BX2424" i="4"/>
  <c r="BW2424" i="4"/>
  <c r="BY2423" i="4"/>
  <c r="BX2423" i="4"/>
  <c r="BW2423" i="4"/>
  <c r="BY2422" i="4"/>
  <c r="BX2422" i="4"/>
  <c r="BW2422" i="4"/>
  <c r="BY2421" i="4"/>
  <c r="BX2421" i="4"/>
  <c r="BW2421" i="4"/>
  <c r="BY2420" i="4"/>
  <c r="BX2420" i="4"/>
  <c r="BW2420" i="4"/>
  <c r="BY2419" i="4"/>
  <c r="BX2419" i="4"/>
  <c r="BW2419" i="4"/>
  <c r="BY2418" i="4"/>
  <c r="BX2418" i="4"/>
  <c r="BW2418" i="4"/>
  <c r="BY2417" i="4"/>
  <c r="BX2417" i="4"/>
  <c r="BW2417" i="4"/>
  <c r="BY2416" i="4"/>
  <c r="BX2416" i="4"/>
  <c r="BW2416" i="4"/>
  <c r="BY2415" i="4"/>
  <c r="BX2415" i="4"/>
  <c r="BW2415" i="4"/>
  <c r="BY2414" i="4"/>
  <c r="BX2414" i="4"/>
  <c r="BW2414" i="4"/>
  <c r="BY2413" i="4"/>
  <c r="BX2413" i="4"/>
  <c r="BW2413" i="4"/>
  <c r="BY2412" i="4"/>
  <c r="BX2412" i="4"/>
  <c r="BW2412" i="4"/>
  <c r="BY2411" i="4"/>
  <c r="BX2411" i="4"/>
  <c r="BW2411" i="4"/>
  <c r="BY2410" i="4"/>
  <c r="BX2410" i="4"/>
  <c r="BW2410" i="4"/>
  <c r="BY2409" i="4"/>
  <c r="BX2409" i="4"/>
  <c r="BW2409" i="4"/>
  <c r="BY2408" i="4"/>
  <c r="BX2408" i="4"/>
  <c r="BW2408" i="4"/>
  <c r="BY2407" i="4"/>
  <c r="BX2407" i="4"/>
  <c r="BW2407" i="4"/>
  <c r="BY2406" i="4"/>
  <c r="BX2406" i="4"/>
  <c r="BW2406" i="4"/>
  <c r="BY2405" i="4"/>
  <c r="BX2405" i="4"/>
  <c r="BW2405" i="4"/>
  <c r="BY2404" i="4"/>
  <c r="BX2404" i="4"/>
  <c r="BW2404" i="4"/>
  <c r="BY2403" i="4"/>
  <c r="BX2403" i="4"/>
  <c r="BW2403" i="4"/>
  <c r="BY2402" i="4"/>
  <c r="BX2402" i="4"/>
  <c r="BW2402" i="4"/>
  <c r="BY2401" i="4"/>
  <c r="BX2401" i="4"/>
  <c r="BW2401" i="4"/>
  <c r="BY2400" i="4"/>
  <c r="BX2400" i="4"/>
  <c r="BW2400" i="4"/>
  <c r="BY2399" i="4"/>
  <c r="BX2399" i="4"/>
  <c r="BW2399" i="4"/>
  <c r="BY2398" i="4"/>
  <c r="BX2398" i="4"/>
  <c r="BW2398" i="4"/>
  <c r="BY2397" i="4"/>
  <c r="BX2397" i="4"/>
  <c r="BW2397" i="4"/>
  <c r="BY2396" i="4"/>
  <c r="BX2396" i="4"/>
  <c r="BW2396" i="4"/>
  <c r="BY2395" i="4"/>
  <c r="BX2395" i="4"/>
  <c r="BW2395" i="4"/>
  <c r="BY2394" i="4"/>
  <c r="BX2394" i="4"/>
  <c r="BW2394" i="4"/>
  <c r="BY2393" i="4"/>
  <c r="BX2393" i="4"/>
  <c r="BW2393" i="4"/>
  <c r="BY2392" i="4"/>
  <c r="BX2392" i="4"/>
  <c r="BW2392" i="4"/>
  <c r="BY2391" i="4"/>
  <c r="BX2391" i="4"/>
  <c r="BW2391" i="4"/>
  <c r="BY2390" i="4"/>
  <c r="BX2390" i="4"/>
  <c r="BW2390" i="4"/>
  <c r="BY2389" i="4"/>
  <c r="BX2389" i="4"/>
  <c r="BW2389" i="4"/>
  <c r="BY2388" i="4"/>
  <c r="BX2388" i="4"/>
  <c r="BW2388" i="4"/>
  <c r="BY2387" i="4"/>
  <c r="BX2387" i="4"/>
  <c r="BW2387" i="4"/>
  <c r="BY2386" i="4"/>
  <c r="BX2386" i="4"/>
  <c r="BW2386" i="4"/>
  <c r="BY2385" i="4"/>
  <c r="BX2385" i="4"/>
  <c r="BW2385" i="4"/>
  <c r="BY2384" i="4"/>
  <c r="BX2384" i="4"/>
  <c r="BW2384" i="4"/>
  <c r="BY2383" i="4"/>
  <c r="BX2383" i="4"/>
  <c r="BW2383" i="4"/>
  <c r="BY2382" i="4"/>
  <c r="BX2382" i="4"/>
  <c r="BW2382" i="4"/>
  <c r="BY2381" i="4"/>
  <c r="BX2381" i="4"/>
  <c r="BW2381" i="4"/>
  <c r="BY2380" i="4"/>
  <c r="BX2380" i="4"/>
  <c r="BW2380" i="4"/>
  <c r="BY2379" i="4"/>
  <c r="BX2379" i="4"/>
  <c r="BW2379" i="4"/>
  <c r="BY2378" i="4"/>
  <c r="BX2378" i="4"/>
  <c r="BW2378" i="4"/>
  <c r="BY2377" i="4"/>
  <c r="BX2377" i="4"/>
  <c r="BW2377" i="4"/>
  <c r="BY2376" i="4"/>
  <c r="BX2376" i="4"/>
  <c r="BW2376" i="4"/>
  <c r="BY2375" i="4"/>
  <c r="BX2375" i="4"/>
  <c r="BW2375" i="4"/>
  <c r="BY2374" i="4"/>
  <c r="BX2374" i="4"/>
  <c r="BW2374" i="4"/>
  <c r="BY2373" i="4"/>
  <c r="BX2373" i="4"/>
  <c r="BW2373" i="4"/>
  <c r="BY2372" i="4"/>
  <c r="BX2372" i="4"/>
  <c r="BW2372" i="4"/>
  <c r="BY2371" i="4"/>
  <c r="BX2371" i="4"/>
  <c r="BW2371" i="4"/>
  <c r="BY2370" i="4"/>
  <c r="BX2370" i="4"/>
  <c r="BW2370" i="4"/>
  <c r="BY2369" i="4"/>
  <c r="BX2369" i="4"/>
  <c r="BW2369" i="4"/>
  <c r="BY2368" i="4"/>
  <c r="BX2368" i="4"/>
  <c r="BW2368" i="4"/>
  <c r="BY2367" i="4"/>
  <c r="BX2367" i="4"/>
  <c r="BW2367" i="4"/>
  <c r="BY2366" i="4"/>
  <c r="BX2366" i="4"/>
  <c r="BW2366" i="4"/>
  <c r="BY2365" i="4"/>
  <c r="BX2365" i="4"/>
  <c r="BW2365" i="4"/>
  <c r="BY2364" i="4"/>
  <c r="BX2364" i="4"/>
  <c r="BW2364" i="4"/>
  <c r="BY2363" i="4"/>
  <c r="BX2363" i="4"/>
  <c r="BW2363" i="4"/>
  <c r="BY2362" i="4"/>
  <c r="BX2362" i="4"/>
  <c r="BW2362" i="4"/>
  <c r="BY2361" i="4"/>
  <c r="BX2361" i="4"/>
  <c r="BW2361" i="4"/>
  <c r="BY2360" i="4"/>
  <c r="BX2360" i="4"/>
  <c r="BW2360" i="4"/>
  <c r="BY2359" i="4"/>
  <c r="BX2359" i="4"/>
  <c r="BW2359" i="4"/>
  <c r="BY2358" i="4"/>
  <c r="BX2358" i="4"/>
  <c r="BW2358" i="4"/>
  <c r="BY2357" i="4"/>
  <c r="BX2357" i="4"/>
  <c r="BW2357" i="4"/>
  <c r="BY2356" i="4"/>
  <c r="BX2356" i="4"/>
  <c r="BW2356" i="4"/>
  <c r="BY2355" i="4"/>
  <c r="BX2355" i="4"/>
  <c r="BW2355" i="4"/>
  <c r="BY2354" i="4"/>
  <c r="BX2354" i="4"/>
  <c r="BW2354" i="4"/>
  <c r="BY2353" i="4"/>
  <c r="BX2353" i="4"/>
  <c r="BW2353" i="4"/>
  <c r="BY2352" i="4"/>
  <c r="BX2352" i="4"/>
  <c r="BW2352" i="4"/>
  <c r="BY2351" i="4"/>
  <c r="BX2351" i="4"/>
  <c r="BW2351" i="4"/>
  <c r="BY2350" i="4"/>
  <c r="BX2350" i="4"/>
  <c r="BW2350" i="4"/>
  <c r="BY2349" i="4"/>
  <c r="BX2349" i="4"/>
  <c r="BW2349" i="4"/>
  <c r="BY2348" i="4"/>
  <c r="BX2348" i="4"/>
  <c r="BW2348" i="4"/>
  <c r="BY2347" i="4"/>
  <c r="BX2347" i="4"/>
  <c r="BW2347" i="4"/>
  <c r="BY2346" i="4"/>
  <c r="BX2346" i="4"/>
  <c r="BW2346" i="4"/>
  <c r="BY2345" i="4"/>
  <c r="BX2345" i="4"/>
  <c r="BW2345" i="4"/>
  <c r="BY2344" i="4"/>
  <c r="BX2344" i="4"/>
  <c r="BW2344" i="4"/>
  <c r="BY2343" i="4"/>
  <c r="BX2343" i="4"/>
  <c r="BW2343" i="4"/>
  <c r="BY2342" i="4"/>
  <c r="BX2342" i="4"/>
  <c r="BW2342" i="4"/>
  <c r="BY2341" i="4"/>
  <c r="BX2341" i="4"/>
  <c r="BW2341" i="4"/>
  <c r="BY2340" i="4"/>
  <c r="BX2340" i="4"/>
  <c r="BW2340" i="4"/>
  <c r="BY2339" i="4"/>
  <c r="BX2339" i="4"/>
  <c r="BW2339" i="4"/>
  <c r="BY2338" i="4"/>
  <c r="BX2338" i="4"/>
  <c r="BW2338" i="4"/>
  <c r="BY2337" i="4"/>
  <c r="BX2337" i="4"/>
  <c r="BW2337" i="4"/>
  <c r="BY2336" i="4"/>
  <c r="BX2336" i="4"/>
  <c r="BW2336" i="4"/>
  <c r="BY2335" i="4"/>
  <c r="BX2335" i="4"/>
  <c r="BW2335" i="4"/>
  <c r="BY2334" i="4"/>
  <c r="BX2334" i="4"/>
  <c r="BW2334" i="4"/>
  <c r="BY2333" i="4"/>
  <c r="BX2333" i="4"/>
  <c r="BW2333" i="4"/>
  <c r="BY2332" i="4"/>
  <c r="BX2332" i="4"/>
  <c r="BW2332" i="4"/>
  <c r="BY2331" i="4"/>
  <c r="BX2331" i="4"/>
  <c r="BW2331" i="4"/>
  <c r="BY2330" i="4"/>
  <c r="BX2330" i="4"/>
  <c r="BW2330" i="4"/>
  <c r="BY2329" i="4"/>
  <c r="BX2329" i="4"/>
  <c r="BW2329" i="4"/>
  <c r="BY2328" i="4"/>
  <c r="BX2328" i="4"/>
  <c r="BW2328" i="4"/>
  <c r="BY2327" i="4"/>
  <c r="BX2327" i="4"/>
  <c r="BW2327" i="4"/>
  <c r="BY2326" i="4"/>
  <c r="BX2326" i="4"/>
  <c r="BW2326" i="4"/>
  <c r="BY2325" i="4"/>
  <c r="BX2325" i="4"/>
  <c r="BW2325" i="4"/>
  <c r="BY2324" i="4"/>
  <c r="BX2324" i="4"/>
  <c r="BW2324" i="4"/>
  <c r="BY2323" i="4"/>
  <c r="BX2323" i="4"/>
  <c r="BW2323" i="4"/>
  <c r="BY2322" i="4"/>
  <c r="BX2322" i="4"/>
  <c r="BW2322" i="4"/>
  <c r="BY2321" i="4"/>
  <c r="BX2321" i="4"/>
  <c r="BW2321" i="4"/>
  <c r="BY2320" i="4"/>
  <c r="BX2320" i="4"/>
  <c r="BW2320" i="4"/>
  <c r="BY2319" i="4"/>
  <c r="BX2319" i="4"/>
  <c r="BW2319" i="4"/>
  <c r="BY2318" i="4"/>
  <c r="BX2318" i="4"/>
  <c r="BW2318" i="4"/>
  <c r="BY2317" i="4"/>
  <c r="BX2317" i="4"/>
  <c r="BW2317" i="4"/>
  <c r="BY2316" i="4"/>
  <c r="BX2316" i="4"/>
  <c r="BW2316" i="4"/>
  <c r="BY2315" i="4"/>
  <c r="BX2315" i="4"/>
  <c r="BW2315" i="4"/>
  <c r="BY2314" i="4"/>
  <c r="BX2314" i="4"/>
  <c r="BW2314" i="4"/>
  <c r="BY2313" i="4"/>
  <c r="BX2313" i="4"/>
  <c r="BW2313" i="4"/>
  <c r="BY2312" i="4"/>
  <c r="BX2312" i="4"/>
  <c r="BW2312" i="4"/>
  <c r="BY2311" i="4"/>
  <c r="BX2311" i="4"/>
  <c r="BW2311" i="4"/>
  <c r="BY2310" i="4"/>
  <c r="BX2310" i="4"/>
  <c r="BW2310" i="4"/>
  <c r="BY2309" i="4"/>
  <c r="BX2309" i="4"/>
  <c r="BW2309" i="4"/>
  <c r="BY2308" i="4"/>
  <c r="BX2308" i="4"/>
  <c r="BW2308" i="4"/>
  <c r="BY2307" i="4"/>
  <c r="BX2307" i="4"/>
  <c r="BW2307" i="4"/>
  <c r="BY2306" i="4"/>
  <c r="BX2306" i="4"/>
  <c r="BW2306" i="4"/>
  <c r="BY2305" i="4"/>
  <c r="BX2305" i="4"/>
  <c r="BW2305" i="4"/>
  <c r="BY2304" i="4"/>
  <c r="BX2304" i="4"/>
  <c r="BW2304" i="4"/>
  <c r="BY2303" i="4"/>
  <c r="BX2303" i="4"/>
  <c r="BW2303" i="4"/>
  <c r="BY2302" i="4"/>
  <c r="BX2302" i="4"/>
  <c r="BW2302" i="4"/>
  <c r="BY2301" i="4"/>
  <c r="BX2301" i="4"/>
  <c r="BW2301" i="4"/>
  <c r="BY2300" i="4"/>
  <c r="BX2300" i="4"/>
  <c r="BW2300" i="4"/>
  <c r="BY2299" i="4"/>
  <c r="BX2299" i="4"/>
  <c r="BW2299" i="4"/>
  <c r="BY2298" i="4"/>
  <c r="BX2298" i="4"/>
  <c r="BW2298" i="4"/>
  <c r="BY2297" i="4"/>
  <c r="BX2297" i="4"/>
  <c r="BW2297" i="4"/>
  <c r="BY2296" i="4"/>
  <c r="BX2296" i="4"/>
  <c r="BW2296" i="4"/>
  <c r="BY2295" i="4"/>
  <c r="BX2295" i="4"/>
  <c r="BW2295" i="4"/>
  <c r="BY2294" i="4"/>
  <c r="BX2294" i="4"/>
  <c r="BW2294" i="4"/>
  <c r="BY2293" i="4"/>
  <c r="BX2293" i="4"/>
  <c r="BW2293" i="4"/>
  <c r="BY2292" i="4"/>
  <c r="BX2292" i="4"/>
  <c r="BW2292" i="4"/>
  <c r="BY2291" i="4"/>
  <c r="BX2291" i="4"/>
  <c r="BW2291" i="4"/>
  <c r="BY2290" i="4"/>
  <c r="BX2290" i="4"/>
  <c r="BW2290" i="4"/>
  <c r="BY2289" i="4"/>
  <c r="BX2289" i="4"/>
  <c r="BW2289" i="4"/>
  <c r="BY2288" i="4"/>
  <c r="BX2288" i="4"/>
  <c r="BW2288" i="4"/>
  <c r="BY2287" i="4"/>
  <c r="BX2287" i="4"/>
  <c r="BW2287" i="4"/>
  <c r="BY2286" i="4"/>
  <c r="BX2286" i="4"/>
  <c r="BW2286" i="4"/>
  <c r="BY2285" i="4"/>
  <c r="BX2285" i="4"/>
  <c r="BW2285" i="4"/>
  <c r="BY2284" i="4"/>
  <c r="BX2284" i="4"/>
  <c r="BW2284" i="4"/>
  <c r="BY2283" i="4"/>
  <c r="BX2283" i="4"/>
  <c r="BW2283" i="4"/>
  <c r="BY2282" i="4"/>
  <c r="BX2282" i="4"/>
  <c r="BW2282" i="4"/>
  <c r="BY2281" i="4"/>
  <c r="BX2281" i="4"/>
  <c r="BW2281" i="4"/>
  <c r="BY2280" i="4"/>
  <c r="BX2280" i="4"/>
  <c r="BW2280" i="4"/>
  <c r="BY2279" i="4"/>
  <c r="BX2279" i="4"/>
  <c r="BW2279" i="4"/>
  <c r="BY2278" i="4"/>
  <c r="BX2278" i="4"/>
  <c r="BW2278" i="4"/>
  <c r="BY2277" i="4"/>
  <c r="BX2277" i="4"/>
  <c r="BW2277" i="4"/>
  <c r="BY2276" i="4"/>
  <c r="BX2276" i="4"/>
  <c r="BW2276" i="4"/>
  <c r="BY2275" i="4"/>
  <c r="BX2275" i="4"/>
  <c r="BW2275" i="4"/>
  <c r="BY2274" i="4"/>
  <c r="BX2274" i="4"/>
  <c r="BW2274" i="4"/>
  <c r="BY2273" i="4"/>
  <c r="BX2273" i="4"/>
  <c r="BW2273" i="4"/>
  <c r="BY2272" i="4"/>
  <c r="BX2272" i="4"/>
  <c r="BW2272" i="4"/>
  <c r="BY2271" i="4"/>
  <c r="BX2271" i="4"/>
  <c r="BW2271" i="4"/>
  <c r="BY2270" i="4"/>
  <c r="BX2270" i="4"/>
  <c r="BW2270" i="4"/>
  <c r="BY2269" i="4"/>
  <c r="BX2269" i="4"/>
  <c r="BW2269" i="4"/>
  <c r="BY2268" i="4"/>
  <c r="BX2268" i="4"/>
  <c r="BW2268" i="4"/>
  <c r="BY2267" i="4"/>
  <c r="BX2267" i="4"/>
  <c r="BW2267" i="4"/>
  <c r="BY2266" i="4"/>
  <c r="BX2266" i="4"/>
  <c r="BW2266" i="4"/>
  <c r="BY2265" i="4"/>
  <c r="BX2265" i="4"/>
  <c r="BW2265" i="4"/>
  <c r="BY2264" i="4"/>
  <c r="BX2264" i="4"/>
  <c r="BW2264" i="4"/>
  <c r="BY2263" i="4"/>
  <c r="BX2263" i="4"/>
  <c r="BW2263" i="4"/>
  <c r="BY2262" i="4"/>
  <c r="BX2262" i="4"/>
  <c r="BW2262" i="4"/>
  <c r="BY2261" i="4"/>
  <c r="BX2261" i="4"/>
  <c r="BW2261" i="4"/>
  <c r="BY2260" i="4"/>
  <c r="BX2260" i="4"/>
  <c r="BW2260" i="4"/>
  <c r="BY2259" i="4"/>
  <c r="BX2259" i="4"/>
  <c r="BW2259" i="4"/>
  <c r="BY2258" i="4"/>
  <c r="BX2258" i="4"/>
  <c r="BW2258" i="4"/>
  <c r="BY2257" i="4"/>
  <c r="BX2257" i="4"/>
  <c r="BW2257" i="4"/>
  <c r="BY2256" i="4"/>
  <c r="BX2256" i="4"/>
  <c r="BW2256" i="4"/>
  <c r="BY2255" i="4"/>
  <c r="BX2255" i="4"/>
  <c r="BW2255" i="4"/>
  <c r="BY2254" i="4"/>
  <c r="BX2254" i="4"/>
  <c r="BW2254" i="4"/>
  <c r="BY2253" i="4"/>
  <c r="BX2253" i="4"/>
  <c r="BW2253" i="4"/>
  <c r="BY2252" i="4"/>
  <c r="BX2252" i="4"/>
  <c r="BW2252" i="4"/>
  <c r="BY2251" i="4"/>
  <c r="BX2251" i="4"/>
  <c r="BW2251" i="4"/>
  <c r="BY2250" i="4"/>
  <c r="BX2250" i="4"/>
  <c r="BW2250" i="4"/>
  <c r="BY2249" i="4"/>
  <c r="BX2249" i="4"/>
  <c r="BW2249" i="4"/>
  <c r="BY2248" i="4"/>
  <c r="BX2248" i="4"/>
  <c r="BW2248" i="4"/>
  <c r="BY2247" i="4"/>
  <c r="BX2247" i="4"/>
  <c r="BW2247" i="4"/>
  <c r="BY2246" i="4"/>
  <c r="BX2246" i="4"/>
  <c r="BW2246" i="4"/>
  <c r="BY2245" i="4"/>
  <c r="BX2245" i="4"/>
  <c r="BW2245" i="4"/>
  <c r="BY2244" i="4"/>
  <c r="BX2244" i="4"/>
  <c r="BW2244" i="4"/>
  <c r="BY2243" i="4"/>
  <c r="BX2243" i="4"/>
  <c r="BW2243" i="4"/>
  <c r="BY2242" i="4"/>
  <c r="BX2242" i="4"/>
  <c r="BW2242" i="4"/>
  <c r="BY2241" i="4"/>
  <c r="BX2241" i="4"/>
  <c r="BW2241" i="4"/>
  <c r="BY2240" i="4"/>
  <c r="BX2240" i="4"/>
  <c r="BW2240" i="4"/>
  <c r="BY2239" i="4"/>
  <c r="BX2239" i="4"/>
  <c r="BW2239" i="4"/>
  <c r="BY2238" i="4"/>
  <c r="BX2238" i="4"/>
  <c r="BW2238" i="4"/>
  <c r="BY2237" i="4"/>
  <c r="BX2237" i="4"/>
  <c r="BW2237" i="4"/>
  <c r="BY2236" i="4"/>
  <c r="BX2236" i="4"/>
  <c r="BW2236" i="4"/>
  <c r="BY2235" i="4"/>
  <c r="BX2235" i="4"/>
  <c r="BW2235" i="4"/>
  <c r="BY2234" i="4"/>
  <c r="BX2234" i="4"/>
  <c r="BW2234" i="4"/>
  <c r="BY2233" i="4"/>
  <c r="BX2233" i="4"/>
  <c r="BW2233" i="4"/>
  <c r="BY2232" i="4"/>
  <c r="BX2232" i="4"/>
  <c r="BW2232" i="4"/>
  <c r="BY2231" i="4"/>
  <c r="BX2231" i="4"/>
  <c r="BW2231" i="4"/>
  <c r="BY2230" i="4"/>
  <c r="BX2230" i="4"/>
  <c r="BW2230" i="4"/>
  <c r="BY2229" i="4"/>
  <c r="BX2229" i="4"/>
  <c r="BW2229" i="4"/>
  <c r="BY2228" i="4"/>
  <c r="BX2228" i="4"/>
  <c r="BW2228" i="4"/>
  <c r="BY2227" i="4"/>
  <c r="BX2227" i="4"/>
  <c r="BW2227" i="4"/>
  <c r="BY2226" i="4"/>
  <c r="BX2226" i="4"/>
  <c r="BW2226" i="4"/>
  <c r="BY2225" i="4"/>
  <c r="BX2225" i="4"/>
  <c r="BW2225" i="4"/>
  <c r="BY2224" i="4"/>
  <c r="BX2224" i="4"/>
  <c r="BW2224" i="4"/>
  <c r="BY2223" i="4"/>
  <c r="BX2223" i="4"/>
  <c r="BW2223" i="4"/>
  <c r="BY2222" i="4"/>
  <c r="BX2222" i="4"/>
  <c r="BW2222" i="4"/>
  <c r="BY2221" i="4"/>
  <c r="BX2221" i="4"/>
  <c r="BW2221" i="4"/>
  <c r="BY2220" i="4"/>
  <c r="BX2220" i="4"/>
  <c r="BW2220" i="4"/>
  <c r="BY2219" i="4"/>
  <c r="BX2219" i="4"/>
  <c r="BW2219" i="4"/>
  <c r="BY2218" i="4"/>
  <c r="BX2218" i="4"/>
  <c r="BW2218" i="4"/>
  <c r="BY2217" i="4"/>
  <c r="BX2217" i="4"/>
  <c r="BW2217" i="4"/>
  <c r="BY2216" i="4"/>
  <c r="BX2216" i="4"/>
  <c r="BW2216" i="4"/>
  <c r="BY2215" i="4"/>
  <c r="BX2215" i="4"/>
  <c r="BW2215" i="4"/>
  <c r="BY2214" i="4"/>
  <c r="BX2214" i="4"/>
  <c r="BW2214" i="4"/>
  <c r="BY2213" i="4"/>
  <c r="BX2213" i="4"/>
  <c r="BW2213" i="4"/>
  <c r="BY2212" i="4"/>
  <c r="BX2212" i="4"/>
  <c r="BW2212" i="4"/>
  <c r="BY2211" i="4"/>
  <c r="BX2211" i="4"/>
  <c r="BW2211" i="4"/>
  <c r="BY2210" i="4"/>
  <c r="BX2210" i="4"/>
  <c r="BW2210" i="4"/>
  <c r="BY2209" i="4"/>
  <c r="BX2209" i="4"/>
  <c r="BW2209" i="4"/>
  <c r="BY2208" i="4"/>
  <c r="BX2208" i="4"/>
  <c r="BW2208" i="4"/>
  <c r="BY2207" i="4"/>
  <c r="BX2207" i="4"/>
  <c r="BW2207" i="4"/>
  <c r="BY2206" i="4"/>
  <c r="BX2206" i="4"/>
  <c r="BW2206" i="4"/>
  <c r="BY2205" i="4"/>
  <c r="BX2205" i="4"/>
  <c r="BW2205" i="4"/>
  <c r="BY2204" i="4"/>
  <c r="BX2204" i="4"/>
  <c r="BW2204" i="4"/>
  <c r="BY2203" i="4"/>
  <c r="BX2203" i="4"/>
  <c r="BW2203" i="4"/>
  <c r="BY2202" i="4"/>
  <c r="BX2202" i="4"/>
  <c r="BW2202" i="4"/>
  <c r="BY2201" i="4"/>
  <c r="BX2201" i="4"/>
  <c r="BW2201" i="4"/>
  <c r="BY2200" i="4"/>
  <c r="BX2200" i="4"/>
  <c r="BW2200" i="4"/>
  <c r="BY2199" i="4"/>
  <c r="BX2199" i="4"/>
  <c r="BW2199" i="4"/>
  <c r="BY2198" i="4"/>
  <c r="BX2198" i="4"/>
  <c r="BW2198" i="4"/>
  <c r="BY2197" i="4"/>
  <c r="BX2197" i="4"/>
  <c r="BW2197" i="4"/>
  <c r="BY2196" i="4"/>
  <c r="BX2196" i="4"/>
  <c r="BW2196" i="4"/>
  <c r="BY2195" i="4"/>
  <c r="BX2195" i="4"/>
  <c r="BW2195" i="4"/>
  <c r="BY2194" i="4"/>
  <c r="BX2194" i="4"/>
  <c r="BW2194" i="4"/>
  <c r="BY2193" i="4"/>
  <c r="BX2193" i="4"/>
  <c r="BW2193" i="4"/>
  <c r="BY2192" i="4"/>
  <c r="BX2192" i="4"/>
  <c r="BW2192" i="4"/>
  <c r="BY2191" i="4"/>
  <c r="BX2191" i="4"/>
  <c r="BW2191" i="4"/>
  <c r="BY2190" i="4"/>
  <c r="BX2190" i="4"/>
  <c r="BW2190" i="4"/>
  <c r="BY2189" i="4"/>
  <c r="BX2189" i="4"/>
  <c r="BW2189" i="4"/>
  <c r="BY2188" i="4"/>
  <c r="BX2188" i="4"/>
  <c r="BW2188" i="4"/>
  <c r="BY2187" i="4"/>
  <c r="BX2187" i="4"/>
  <c r="BW2187" i="4"/>
  <c r="BY2186" i="4"/>
  <c r="BX2186" i="4"/>
  <c r="BW2186" i="4"/>
  <c r="BY2185" i="4"/>
  <c r="BX2185" i="4"/>
  <c r="BW2185" i="4"/>
  <c r="BY2184" i="4"/>
  <c r="BX2184" i="4"/>
  <c r="BW2184" i="4"/>
  <c r="BY2183" i="4"/>
  <c r="BX2183" i="4"/>
  <c r="BW2183" i="4"/>
  <c r="BY2182" i="4"/>
  <c r="BX2182" i="4"/>
  <c r="BW2182" i="4"/>
  <c r="BY2181" i="4"/>
  <c r="BX2181" i="4"/>
  <c r="BW2181" i="4"/>
  <c r="BY2180" i="4"/>
  <c r="BX2180" i="4"/>
  <c r="BW2180" i="4"/>
  <c r="BY2179" i="4"/>
  <c r="BX2179" i="4"/>
  <c r="BW2179" i="4"/>
  <c r="BY2178" i="4"/>
  <c r="BX2178" i="4"/>
  <c r="BW2178" i="4"/>
  <c r="BY2177" i="4"/>
  <c r="BX2177" i="4"/>
  <c r="BW2177" i="4"/>
  <c r="BY2176" i="4"/>
  <c r="BX2176" i="4"/>
  <c r="BW2176" i="4"/>
  <c r="BY2175" i="4"/>
  <c r="BX2175" i="4"/>
  <c r="BW2175" i="4"/>
  <c r="BY2174" i="4"/>
  <c r="BX2174" i="4"/>
  <c r="BW2174" i="4"/>
  <c r="BY2173" i="4"/>
  <c r="BX2173" i="4"/>
  <c r="BW2173" i="4"/>
  <c r="BY2172" i="4"/>
  <c r="BX2172" i="4"/>
  <c r="BW2172" i="4"/>
  <c r="BY2171" i="4"/>
  <c r="BX2171" i="4"/>
  <c r="BW2171" i="4"/>
  <c r="BY2170" i="4"/>
  <c r="BX2170" i="4"/>
  <c r="BW2170" i="4"/>
  <c r="BY2169" i="4"/>
  <c r="BX2169" i="4"/>
  <c r="BW2169" i="4"/>
  <c r="BY2168" i="4"/>
  <c r="BX2168" i="4"/>
  <c r="BW2168" i="4"/>
  <c r="BY2167" i="4"/>
  <c r="BX2167" i="4"/>
  <c r="BW2167" i="4"/>
  <c r="BY2166" i="4"/>
  <c r="BX2166" i="4"/>
  <c r="BW2166" i="4"/>
  <c r="BY2165" i="4"/>
  <c r="BX2165" i="4"/>
  <c r="BW2165" i="4"/>
  <c r="BY2164" i="4"/>
  <c r="BX2164" i="4"/>
  <c r="BW2164" i="4"/>
  <c r="BY2163" i="4"/>
  <c r="BX2163" i="4"/>
  <c r="BW2163" i="4"/>
  <c r="BY2162" i="4"/>
  <c r="BX2162" i="4"/>
  <c r="BW2162" i="4"/>
  <c r="BY2161" i="4"/>
  <c r="BX2161" i="4"/>
  <c r="BW2161" i="4"/>
  <c r="BY2160" i="4"/>
  <c r="BX2160" i="4"/>
  <c r="BW2160" i="4"/>
  <c r="BY2159" i="4"/>
  <c r="BX2159" i="4"/>
  <c r="BW2159" i="4"/>
  <c r="BY2158" i="4"/>
  <c r="BX2158" i="4"/>
  <c r="BW2158" i="4"/>
  <c r="BY2157" i="4"/>
  <c r="BX2157" i="4"/>
  <c r="BW2157" i="4"/>
  <c r="BY2156" i="4"/>
  <c r="BX2156" i="4"/>
  <c r="BW2156" i="4"/>
  <c r="BY2155" i="4"/>
  <c r="BX2155" i="4"/>
  <c r="BW2155" i="4"/>
  <c r="BY2154" i="4"/>
  <c r="BX2154" i="4"/>
  <c r="BW2154" i="4"/>
  <c r="BY2153" i="4"/>
  <c r="BX2153" i="4"/>
  <c r="BW2153" i="4"/>
  <c r="BY2152" i="4"/>
  <c r="BX2152" i="4"/>
  <c r="BW2152" i="4"/>
  <c r="BY2151" i="4"/>
  <c r="BX2151" i="4"/>
  <c r="BW2151" i="4"/>
  <c r="BY2150" i="4"/>
  <c r="BX2150" i="4"/>
  <c r="BW2150" i="4"/>
  <c r="BY2149" i="4"/>
  <c r="BX2149" i="4"/>
  <c r="BW2149" i="4"/>
  <c r="BY2148" i="4"/>
  <c r="BX2148" i="4"/>
  <c r="BW2148" i="4"/>
  <c r="BY2147" i="4"/>
  <c r="BX2147" i="4"/>
  <c r="BW2147" i="4"/>
  <c r="BY2146" i="4"/>
  <c r="BX2146" i="4"/>
  <c r="BW2146" i="4"/>
  <c r="BY2145" i="4"/>
  <c r="BX2145" i="4"/>
  <c r="BW2145" i="4"/>
  <c r="BY2144" i="4"/>
  <c r="BX2144" i="4"/>
  <c r="BW2144" i="4"/>
  <c r="BY2143" i="4"/>
  <c r="BX2143" i="4"/>
  <c r="BW2143" i="4"/>
  <c r="BY2142" i="4"/>
  <c r="BX2142" i="4"/>
  <c r="BW2142" i="4"/>
  <c r="BY2141" i="4"/>
  <c r="BX2141" i="4"/>
  <c r="BW2141" i="4"/>
  <c r="BY2140" i="4"/>
  <c r="BX2140" i="4"/>
  <c r="BW2140" i="4"/>
  <c r="BY2139" i="4"/>
  <c r="BX2139" i="4"/>
  <c r="BW2139" i="4"/>
  <c r="BY2138" i="4"/>
  <c r="BX2138" i="4"/>
  <c r="BW2138" i="4"/>
  <c r="BY2137" i="4"/>
  <c r="BX2137" i="4"/>
  <c r="BW2137" i="4"/>
  <c r="BY2136" i="4"/>
  <c r="BX2136" i="4"/>
  <c r="BW2136" i="4"/>
  <c r="BY2135" i="4"/>
  <c r="BX2135" i="4"/>
  <c r="BW2135" i="4"/>
  <c r="BY2134" i="4"/>
  <c r="BX2134" i="4"/>
  <c r="BW2134" i="4"/>
  <c r="BY2133" i="4"/>
  <c r="BX2133" i="4"/>
  <c r="BW2133" i="4"/>
  <c r="BY2132" i="4"/>
  <c r="BX2132" i="4"/>
  <c r="BW2132" i="4"/>
  <c r="BY2131" i="4"/>
  <c r="BX2131" i="4"/>
  <c r="BW2131" i="4"/>
  <c r="BY2130" i="4"/>
  <c r="BX2130" i="4"/>
  <c r="BW2130" i="4"/>
  <c r="BY2129" i="4"/>
  <c r="BX2129" i="4"/>
  <c r="BW2129" i="4"/>
  <c r="BY2128" i="4"/>
  <c r="BX2128" i="4"/>
  <c r="BW2128" i="4"/>
  <c r="BY2127" i="4"/>
  <c r="BX2127" i="4"/>
  <c r="BW2127" i="4"/>
  <c r="BY2126" i="4"/>
  <c r="BX2126" i="4"/>
  <c r="BW2126" i="4"/>
  <c r="BY2125" i="4"/>
  <c r="BX2125" i="4"/>
  <c r="BW2125" i="4"/>
  <c r="BY2124" i="4"/>
  <c r="BX2124" i="4"/>
  <c r="BW2124" i="4"/>
  <c r="BY2123" i="4"/>
  <c r="BX2123" i="4"/>
  <c r="BW2123" i="4"/>
  <c r="BY2122" i="4"/>
  <c r="BX2122" i="4"/>
  <c r="BW2122" i="4"/>
  <c r="BY2121" i="4"/>
  <c r="BX2121" i="4"/>
  <c r="BW2121" i="4"/>
  <c r="BY2120" i="4"/>
  <c r="BX2120" i="4"/>
  <c r="BW2120" i="4"/>
  <c r="BY2119" i="4"/>
  <c r="BX2119" i="4"/>
  <c r="BW2119" i="4"/>
  <c r="BY2118" i="4"/>
  <c r="BX2118" i="4"/>
  <c r="BW2118" i="4"/>
  <c r="BY2117" i="4"/>
  <c r="BX2117" i="4"/>
  <c r="BW2117" i="4"/>
  <c r="BY2116" i="4"/>
  <c r="BX2116" i="4"/>
  <c r="BW2116" i="4"/>
  <c r="BY2115" i="4"/>
  <c r="BX2115" i="4"/>
  <c r="BW2115" i="4"/>
  <c r="BY2114" i="4"/>
  <c r="BX2114" i="4"/>
  <c r="BW2114" i="4"/>
  <c r="BY2113" i="4"/>
  <c r="BX2113" i="4"/>
  <c r="BW2113" i="4"/>
  <c r="BY2112" i="4"/>
  <c r="BX2112" i="4"/>
  <c r="BW2112" i="4"/>
  <c r="BY2111" i="4"/>
  <c r="BX2111" i="4"/>
  <c r="BW2111" i="4"/>
  <c r="BY2110" i="4"/>
  <c r="BX2110" i="4"/>
  <c r="BW2110" i="4"/>
  <c r="BY2109" i="4"/>
  <c r="BX2109" i="4"/>
  <c r="BW2109" i="4"/>
  <c r="BY2108" i="4"/>
  <c r="BX2108" i="4"/>
  <c r="BW2108" i="4"/>
  <c r="BY2107" i="4"/>
  <c r="BX2107" i="4"/>
  <c r="BW2107" i="4"/>
  <c r="BY2106" i="4"/>
  <c r="BX2106" i="4"/>
  <c r="BW2106" i="4"/>
  <c r="BY2105" i="4"/>
  <c r="BX2105" i="4"/>
  <c r="BW2105" i="4"/>
  <c r="BY2104" i="4"/>
  <c r="BX2104" i="4"/>
  <c r="BW2104" i="4"/>
  <c r="BY2103" i="4"/>
  <c r="BX2103" i="4"/>
  <c r="BW2103" i="4"/>
  <c r="BY2102" i="4"/>
  <c r="BX2102" i="4"/>
  <c r="BW2102" i="4"/>
  <c r="BY2101" i="4"/>
  <c r="BX2101" i="4"/>
  <c r="BW2101" i="4"/>
  <c r="BY2100" i="4"/>
  <c r="BX2100" i="4"/>
  <c r="BW2100" i="4"/>
  <c r="BY2099" i="4"/>
  <c r="BX2099" i="4"/>
  <c r="BW2099" i="4"/>
  <c r="BY2098" i="4"/>
  <c r="BX2098" i="4"/>
  <c r="BW2098" i="4"/>
  <c r="BY2097" i="4"/>
  <c r="BX2097" i="4"/>
  <c r="BW2097" i="4"/>
  <c r="BY2096" i="4"/>
  <c r="BX2096" i="4"/>
  <c r="BW2096" i="4"/>
  <c r="BY2095" i="4"/>
  <c r="BX2095" i="4"/>
  <c r="BW2095" i="4"/>
  <c r="BY2094" i="4"/>
  <c r="BX2094" i="4"/>
  <c r="BW2094" i="4"/>
  <c r="BY2093" i="4"/>
  <c r="BX2093" i="4"/>
  <c r="BW2093" i="4"/>
  <c r="BY2092" i="4"/>
  <c r="BX2092" i="4"/>
  <c r="BW2092" i="4"/>
  <c r="BY2091" i="4"/>
  <c r="BX2091" i="4"/>
  <c r="BW2091" i="4"/>
  <c r="BY2090" i="4"/>
  <c r="BX2090" i="4"/>
  <c r="BW2090" i="4"/>
  <c r="BY2089" i="4"/>
  <c r="BX2089" i="4"/>
  <c r="BW2089" i="4"/>
  <c r="BY2088" i="4"/>
  <c r="BX2088" i="4"/>
  <c r="BW2088" i="4"/>
  <c r="BY2087" i="4"/>
  <c r="BX2087" i="4"/>
  <c r="BW2087" i="4"/>
  <c r="BY2086" i="4"/>
  <c r="BX2086" i="4"/>
  <c r="BW2086" i="4"/>
  <c r="BY2085" i="4"/>
  <c r="BX2085" i="4"/>
  <c r="BW2085" i="4"/>
  <c r="BY2084" i="4"/>
  <c r="BX2084" i="4"/>
  <c r="BW2084" i="4"/>
  <c r="BY2083" i="4"/>
  <c r="BX2083" i="4"/>
  <c r="BW2083" i="4"/>
  <c r="BY2082" i="4"/>
  <c r="BX2082" i="4"/>
  <c r="BW2082" i="4"/>
  <c r="BY2081" i="4"/>
  <c r="BX2081" i="4"/>
  <c r="BW2081" i="4"/>
  <c r="BY2080" i="4"/>
  <c r="BX2080" i="4"/>
  <c r="BW2080" i="4"/>
  <c r="BY2079" i="4"/>
  <c r="BX2079" i="4"/>
  <c r="BW2079" i="4"/>
  <c r="BY2078" i="4"/>
  <c r="BX2078" i="4"/>
  <c r="BW2078" i="4"/>
  <c r="BY2077" i="4"/>
  <c r="BX2077" i="4"/>
  <c r="BW2077" i="4"/>
  <c r="BY2076" i="4"/>
  <c r="BX2076" i="4"/>
  <c r="BW2076" i="4"/>
  <c r="BY2075" i="4"/>
  <c r="BX2075" i="4"/>
  <c r="BW2075" i="4"/>
  <c r="BY2074" i="4"/>
  <c r="BX2074" i="4"/>
  <c r="BW2074" i="4"/>
  <c r="BY2073" i="4"/>
  <c r="BX2073" i="4"/>
  <c r="BW2073" i="4"/>
  <c r="BY2072" i="4"/>
  <c r="BX2072" i="4"/>
  <c r="BW2072" i="4"/>
  <c r="BY2071" i="4"/>
  <c r="BX2071" i="4"/>
  <c r="BW2071" i="4"/>
  <c r="BY2070" i="4"/>
  <c r="BX2070" i="4"/>
  <c r="BW2070" i="4"/>
  <c r="BY2069" i="4"/>
  <c r="BX2069" i="4"/>
  <c r="BW2069" i="4"/>
  <c r="BY2068" i="4"/>
  <c r="BX2068" i="4"/>
  <c r="BW2068" i="4"/>
  <c r="BY2067" i="4"/>
  <c r="BX2067" i="4"/>
  <c r="BW2067" i="4"/>
  <c r="BY2066" i="4"/>
  <c r="BX2066" i="4"/>
  <c r="BW2066" i="4"/>
  <c r="BY2065" i="4"/>
  <c r="BX2065" i="4"/>
  <c r="BW2065" i="4"/>
  <c r="BY2064" i="4"/>
  <c r="BX2064" i="4"/>
  <c r="BW2064" i="4"/>
  <c r="BY2063" i="4"/>
  <c r="BX2063" i="4"/>
  <c r="BW2063" i="4"/>
  <c r="BY2062" i="4"/>
  <c r="BX2062" i="4"/>
  <c r="BW2062" i="4"/>
  <c r="BY2061" i="4"/>
  <c r="BX2061" i="4"/>
  <c r="BW2061" i="4"/>
  <c r="BY2060" i="4"/>
  <c r="BX2060" i="4"/>
  <c r="BW2060" i="4"/>
  <c r="BY2059" i="4"/>
  <c r="BX2059" i="4"/>
  <c r="BW2059" i="4"/>
  <c r="BY2058" i="4"/>
  <c r="BX2058" i="4"/>
  <c r="BW2058" i="4"/>
  <c r="BY2057" i="4"/>
  <c r="BX2057" i="4"/>
  <c r="BW2057" i="4"/>
  <c r="BY2056" i="4"/>
  <c r="BX2056" i="4"/>
  <c r="BW2056" i="4"/>
  <c r="BY2055" i="4"/>
  <c r="BX2055" i="4"/>
  <c r="BW2055" i="4"/>
  <c r="BY2054" i="4"/>
  <c r="BX2054" i="4"/>
  <c r="BW2054" i="4"/>
  <c r="BY2053" i="4"/>
  <c r="BX2053" i="4"/>
  <c r="BW2053" i="4"/>
  <c r="BY2052" i="4"/>
  <c r="BX2052" i="4"/>
  <c r="BW2052" i="4"/>
  <c r="BY2051" i="4"/>
  <c r="BX2051" i="4"/>
  <c r="BW2051" i="4"/>
  <c r="BY2050" i="4"/>
  <c r="BX2050" i="4"/>
  <c r="BW2050" i="4"/>
  <c r="BY2049" i="4"/>
  <c r="BX2049" i="4"/>
  <c r="BW2049" i="4"/>
  <c r="BY2048" i="4"/>
  <c r="BX2048" i="4"/>
  <c r="BW2048" i="4"/>
  <c r="BY2047" i="4"/>
  <c r="BX2047" i="4"/>
  <c r="BW2047" i="4"/>
  <c r="BY2046" i="4"/>
  <c r="BX2046" i="4"/>
  <c r="BW2046" i="4"/>
  <c r="BY2045" i="4"/>
  <c r="BX2045" i="4"/>
  <c r="BW2045" i="4"/>
  <c r="BY2044" i="4"/>
  <c r="BX2044" i="4"/>
  <c r="BW2044" i="4"/>
  <c r="BY2043" i="4"/>
  <c r="BX2043" i="4"/>
  <c r="BW2043" i="4"/>
  <c r="BY2042" i="4"/>
  <c r="BX2042" i="4"/>
  <c r="BW2042" i="4"/>
  <c r="BY2041" i="4"/>
  <c r="BX2041" i="4"/>
  <c r="BW2041" i="4"/>
  <c r="BY2040" i="4"/>
  <c r="BX2040" i="4"/>
  <c r="BW2040" i="4"/>
  <c r="BY2039" i="4"/>
  <c r="BX2039" i="4"/>
  <c r="BW2039" i="4"/>
  <c r="BY2038" i="4"/>
  <c r="BX2038" i="4"/>
  <c r="BW2038" i="4"/>
  <c r="BY2037" i="4"/>
  <c r="BX2037" i="4"/>
  <c r="BW2037" i="4"/>
  <c r="BY2036" i="4"/>
  <c r="BX2036" i="4"/>
  <c r="BW2036" i="4"/>
  <c r="BY2035" i="4"/>
  <c r="BX2035" i="4"/>
  <c r="BW2035" i="4"/>
  <c r="BY2034" i="4"/>
  <c r="BX2034" i="4"/>
  <c r="BW2034" i="4"/>
  <c r="BY2033" i="4"/>
  <c r="BX2033" i="4"/>
  <c r="BW2033" i="4"/>
  <c r="BY2032" i="4"/>
  <c r="BX2032" i="4"/>
  <c r="BW2032" i="4"/>
  <c r="BY2031" i="4"/>
  <c r="BX2031" i="4"/>
  <c r="BW2031" i="4"/>
  <c r="BY2030" i="4"/>
  <c r="BX2030" i="4"/>
  <c r="BW2030" i="4"/>
  <c r="BY2029" i="4"/>
  <c r="BX2029" i="4"/>
  <c r="BW2029" i="4"/>
  <c r="BY2028" i="4"/>
  <c r="BX2028" i="4"/>
  <c r="BW2028" i="4"/>
  <c r="BY2027" i="4"/>
  <c r="BX2027" i="4"/>
  <c r="BW2027" i="4"/>
  <c r="BY2026" i="4"/>
  <c r="BX2026" i="4"/>
  <c r="BW2026" i="4"/>
  <c r="BY2025" i="4"/>
  <c r="BX2025" i="4"/>
  <c r="BW2025" i="4"/>
  <c r="BY2024" i="4"/>
  <c r="BX2024" i="4"/>
  <c r="BW2024" i="4"/>
  <c r="BY2023" i="4"/>
  <c r="BX2023" i="4"/>
  <c r="BW2023" i="4"/>
  <c r="BY2022" i="4"/>
  <c r="BX2022" i="4"/>
  <c r="BW2022" i="4"/>
  <c r="BY2021" i="4"/>
  <c r="BX2021" i="4"/>
  <c r="BW2021" i="4"/>
  <c r="BY2020" i="4"/>
  <c r="BX2020" i="4"/>
  <c r="BW2020" i="4"/>
  <c r="BY2019" i="4"/>
  <c r="BX2019" i="4"/>
  <c r="BW2019" i="4"/>
  <c r="BY2018" i="4"/>
  <c r="BX2018" i="4"/>
  <c r="BW2018" i="4"/>
  <c r="BY2017" i="4"/>
  <c r="BX2017" i="4"/>
  <c r="BW2017" i="4"/>
  <c r="BY2016" i="4"/>
  <c r="BX2016" i="4"/>
  <c r="BW2016" i="4"/>
  <c r="BY2015" i="4"/>
  <c r="BX2015" i="4"/>
  <c r="BW2015" i="4"/>
  <c r="BY2014" i="4"/>
  <c r="BX2014" i="4"/>
  <c r="BW2014" i="4"/>
  <c r="BY2013" i="4"/>
  <c r="BX2013" i="4"/>
  <c r="BW2013" i="4"/>
  <c r="BY2012" i="4"/>
  <c r="BX2012" i="4"/>
  <c r="BW2012" i="4"/>
  <c r="BY2011" i="4"/>
  <c r="BX2011" i="4"/>
  <c r="BW2011" i="4"/>
  <c r="BY2010" i="4"/>
  <c r="BX2010" i="4"/>
  <c r="BW2010" i="4"/>
  <c r="BY2009" i="4"/>
  <c r="BX2009" i="4"/>
  <c r="BW2009" i="4"/>
  <c r="BY2008" i="4"/>
  <c r="BX2008" i="4"/>
  <c r="BW2008" i="4"/>
  <c r="BY2007" i="4"/>
  <c r="BX2007" i="4"/>
  <c r="BW2007" i="4"/>
  <c r="BY2006" i="4"/>
  <c r="BX2006" i="4"/>
  <c r="BW2006" i="4"/>
  <c r="BY2005" i="4"/>
  <c r="BX2005" i="4"/>
  <c r="BW2005" i="4"/>
  <c r="BY2004" i="4"/>
  <c r="BX2004" i="4"/>
  <c r="BW2004" i="4"/>
  <c r="BY2003" i="4"/>
  <c r="BX2003" i="4"/>
  <c r="BW2003" i="4"/>
  <c r="BY2002" i="4"/>
  <c r="BX2002" i="4"/>
  <c r="BW2002" i="4"/>
  <c r="BY2001" i="4"/>
  <c r="BX2001" i="4"/>
  <c r="BW2001" i="4"/>
  <c r="BY2000" i="4"/>
  <c r="BX2000" i="4"/>
  <c r="BW2000" i="4"/>
  <c r="BY1999" i="4"/>
  <c r="BX1999" i="4"/>
  <c r="BW1999" i="4"/>
  <c r="BY1998" i="4"/>
  <c r="BX1998" i="4"/>
  <c r="BW1998" i="4"/>
  <c r="BY1997" i="4"/>
  <c r="BX1997" i="4"/>
  <c r="BW1997" i="4"/>
  <c r="BY1996" i="4"/>
  <c r="BX1996" i="4"/>
  <c r="BW1996" i="4"/>
  <c r="BY1995" i="4"/>
  <c r="BX1995" i="4"/>
  <c r="BW1995" i="4"/>
  <c r="BY1994" i="4"/>
  <c r="BX1994" i="4"/>
  <c r="BW1994" i="4"/>
  <c r="BY1993" i="4"/>
  <c r="BX1993" i="4"/>
  <c r="BW1993" i="4"/>
  <c r="BY1992" i="4"/>
  <c r="BX1992" i="4"/>
  <c r="BW1992" i="4"/>
  <c r="BY1991" i="4"/>
  <c r="BX1991" i="4"/>
  <c r="BW1991" i="4"/>
  <c r="BY1990" i="4"/>
  <c r="BX1990" i="4"/>
  <c r="BW1990" i="4"/>
  <c r="BY1989" i="4"/>
  <c r="BX1989" i="4"/>
  <c r="BW1989" i="4"/>
  <c r="BY1988" i="4"/>
  <c r="BX1988" i="4"/>
  <c r="BW1988" i="4"/>
  <c r="BY1987" i="4"/>
  <c r="BX1987" i="4"/>
  <c r="BW1987" i="4"/>
  <c r="BY1986" i="4"/>
  <c r="BX1986" i="4"/>
  <c r="BW1986" i="4"/>
  <c r="BY1985" i="4"/>
  <c r="BX1985" i="4"/>
  <c r="BW1985" i="4"/>
  <c r="BY1984" i="4"/>
  <c r="BX1984" i="4"/>
  <c r="BW1984" i="4"/>
  <c r="BY1983" i="4"/>
  <c r="BX1983" i="4"/>
  <c r="BW1983" i="4"/>
  <c r="BY1982" i="4"/>
  <c r="BX1982" i="4"/>
  <c r="BW1982" i="4"/>
  <c r="BY1981" i="4"/>
  <c r="BX1981" i="4"/>
  <c r="BW1981" i="4"/>
  <c r="BY1980" i="4"/>
  <c r="BX1980" i="4"/>
  <c r="BW1980" i="4"/>
  <c r="BY1979" i="4"/>
  <c r="BX1979" i="4"/>
  <c r="BW1979" i="4"/>
  <c r="BY1978" i="4"/>
  <c r="BX1978" i="4"/>
  <c r="BW1978" i="4"/>
  <c r="BY1977" i="4"/>
  <c r="BX1977" i="4"/>
  <c r="BW1977" i="4"/>
  <c r="BY1976" i="4"/>
  <c r="BX1976" i="4"/>
  <c r="BW1976" i="4"/>
  <c r="BY1975" i="4"/>
  <c r="BX1975" i="4"/>
  <c r="BW1975" i="4"/>
  <c r="BY1974" i="4"/>
  <c r="BX1974" i="4"/>
  <c r="BW1974" i="4"/>
  <c r="BY1973" i="4"/>
  <c r="BX1973" i="4"/>
  <c r="BW1973" i="4"/>
  <c r="BY1972" i="4"/>
  <c r="BX1972" i="4"/>
  <c r="BW1972" i="4"/>
  <c r="BY1971" i="4"/>
  <c r="BX1971" i="4"/>
  <c r="BW1971" i="4"/>
  <c r="BY1970" i="4"/>
  <c r="BX1970" i="4"/>
  <c r="BW1970" i="4"/>
  <c r="BY1969" i="4"/>
  <c r="BX1969" i="4"/>
  <c r="BW1969" i="4"/>
  <c r="BY1968" i="4"/>
  <c r="BX1968" i="4"/>
  <c r="BW1968" i="4"/>
  <c r="BY1967" i="4"/>
  <c r="BX1967" i="4"/>
  <c r="BW1967" i="4"/>
  <c r="BY1966" i="4"/>
  <c r="BX1966" i="4"/>
  <c r="BW1966" i="4"/>
  <c r="BY1965" i="4"/>
  <c r="BX1965" i="4"/>
  <c r="BW1965" i="4"/>
  <c r="BY1964" i="4"/>
  <c r="BX1964" i="4"/>
  <c r="BW1964" i="4"/>
  <c r="BY1963" i="4"/>
  <c r="BX1963" i="4"/>
  <c r="BW1963" i="4"/>
  <c r="BY1962" i="4"/>
  <c r="BX1962" i="4"/>
  <c r="BW1962" i="4"/>
  <c r="BY1961" i="4"/>
  <c r="BX1961" i="4"/>
  <c r="BW1961" i="4"/>
  <c r="BY1960" i="4"/>
  <c r="BX1960" i="4"/>
  <c r="BW1960" i="4"/>
  <c r="BY1959" i="4"/>
  <c r="BX1959" i="4"/>
  <c r="BW1959" i="4"/>
  <c r="BY1958" i="4"/>
  <c r="BX1958" i="4"/>
  <c r="BW1958" i="4"/>
  <c r="BY1957" i="4"/>
  <c r="BX1957" i="4"/>
  <c r="BW1957" i="4"/>
  <c r="BY1956" i="4"/>
  <c r="BX1956" i="4"/>
  <c r="BW1956" i="4"/>
  <c r="BY1955" i="4"/>
  <c r="BX1955" i="4"/>
  <c r="BW1955" i="4"/>
  <c r="BY1954" i="4"/>
  <c r="BX1954" i="4"/>
  <c r="BW1954" i="4"/>
  <c r="BY1953" i="4"/>
  <c r="BX1953" i="4"/>
  <c r="BW1953" i="4"/>
  <c r="BY1952" i="4"/>
  <c r="BX1952" i="4"/>
  <c r="BW1952" i="4"/>
  <c r="BY1951" i="4"/>
  <c r="BX1951" i="4"/>
  <c r="BW1951" i="4"/>
  <c r="BY1950" i="4"/>
  <c r="BX1950" i="4"/>
  <c r="BW1950" i="4"/>
  <c r="BY1949" i="4"/>
  <c r="BX1949" i="4"/>
  <c r="BW1949" i="4"/>
  <c r="BY1948" i="4"/>
  <c r="BX1948" i="4"/>
  <c r="BW1948" i="4"/>
  <c r="BY1947" i="4"/>
  <c r="BX1947" i="4"/>
  <c r="BW1947" i="4"/>
  <c r="BY1946" i="4"/>
  <c r="BX1946" i="4"/>
  <c r="BW1946" i="4"/>
  <c r="BY1945" i="4"/>
  <c r="BX1945" i="4"/>
  <c r="BW1945" i="4"/>
  <c r="BY1944" i="4"/>
  <c r="BX1944" i="4"/>
  <c r="BW1944" i="4"/>
  <c r="BY1943" i="4"/>
  <c r="BX1943" i="4"/>
  <c r="BW1943" i="4"/>
  <c r="BY1942" i="4"/>
  <c r="BX1942" i="4"/>
  <c r="BW1942" i="4"/>
  <c r="BY1941" i="4"/>
  <c r="BX1941" i="4"/>
  <c r="BW1941" i="4"/>
  <c r="BY1940" i="4"/>
  <c r="BX1940" i="4"/>
  <c r="BW1940" i="4"/>
  <c r="BY1939" i="4"/>
  <c r="BX1939" i="4"/>
  <c r="BW1939" i="4"/>
  <c r="BY1938" i="4"/>
  <c r="BX1938" i="4"/>
  <c r="BW1938" i="4"/>
  <c r="BY1937" i="4"/>
  <c r="BX1937" i="4"/>
  <c r="BW1937" i="4"/>
  <c r="BY1936" i="4"/>
  <c r="BX1936" i="4"/>
  <c r="BW1936" i="4"/>
  <c r="BY1935" i="4"/>
  <c r="BX1935" i="4"/>
  <c r="BW1935" i="4"/>
  <c r="BY1934" i="4"/>
  <c r="BX1934" i="4"/>
  <c r="BW1934" i="4"/>
  <c r="BY1933" i="4"/>
  <c r="BX1933" i="4"/>
  <c r="BW1933" i="4"/>
  <c r="BY1932" i="4"/>
  <c r="BX1932" i="4"/>
  <c r="BW1932" i="4"/>
  <c r="BY1931" i="4"/>
  <c r="BX1931" i="4"/>
  <c r="BW1931" i="4"/>
  <c r="BY1930" i="4"/>
  <c r="BX1930" i="4"/>
  <c r="BW1930" i="4"/>
  <c r="BY1929" i="4"/>
  <c r="BX1929" i="4"/>
  <c r="BW1929" i="4"/>
  <c r="BY1928" i="4"/>
  <c r="BX1928" i="4"/>
  <c r="BW1928" i="4"/>
  <c r="BY1927" i="4"/>
  <c r="BX1927" i="4"/>
  <c r="BW1927" i="4"/>
  <c r="BY1926" i="4"/>
  <c r="BX1926" i="4"/>
  <c r="BW1926" i="4"/>
  <c r="BY1925" i="4"/>
  <c r="BX1925" i="4"/>
  <c r="BW1925" i="4"/>
  <c r="BY1924" i="4"/>
  <c r="BX1924" i="4"/>
  <c r="BW1924" i="4"/>
  <c r="BY1923" i="4"/>
  <c r="BX1923" i="4"/>
  <c r="BW1923" i="4"/>
  <c r="BY1922" i="4"/>
  <c r="BX1922" i="4"/>
  <c r="BW1922" i="4"/>
  <c r="BY1921" i="4"/>
  <c r="BX1921" i="4"/>
  <c r="BW1921" i="4"/>
  <c r="BY1920" i="4"/>
  <c r="BX1920" i="4"/>
  <c r="BW1920" i="4"/>
  <c r="BY1919" i="4"/>
  <c r="BX1919" i="4"/>
  <c r="BW1919" i="4"/>
  <c r="BY1918" i="4"/>
  <c r="BX1918" i="4"/>
  <c r="BW1918" i="4"/>
  <c r="BY1917" i="4"/>
  <c r="BX1917" i="4"/>
  <c r="BW1917" i="4"/>
  <c r="BY1916" i="4"/>
  <c r="BX1916" i="4"/>
  <c r="BW1916" i="4"/>
  <c r="BY1915" i="4"/>
  <c r="BX1915" i="4"/>
  <c r="BW1915" i="4"/>
  <c r="BY1914" i="4"/>
  <c r="BX1914" i="4"/>
  <c r="BW1914" i="4"/>
  <c r="BY1913" i="4"/>
  <c r="BX1913" i="4"/>
  <c r="BW1913" i="4"/>
  <c r="BY1912" i="4"/>
  <c r="BX1912" i="4"/>
  <c r="BW1912" i="4"/>
  <c r="BY1911" i="4"/>
  <c r="BX1911" i="4"/>
  <c r="BW1911" i="4"/>
  <c r="BY1910" i="4"/>
  <c r="BX1910" i="4"/>
  <c r="BW1910" i="4"/>
  <c r="BY1909" i="4"/>
  <c r="BX1909" i="4"/>
  <c r="BW1909" i="4"/>
  <c r="BY1908" i="4"/>
  <c r="BX1908" i="4"/>
  <c r="BW1908" i="4"/>
  <c r="BY1907" i="4"/>
  <c r="BX1907" i="4"/>
  <c r="BW1907" i="4"/>
  <c r="BY1906" i="4"/>
  <c r="BX1906" i="4"/>
  <c r="BW1906" i="4"/>
  <c r="BY1905" i="4"/>
  <c r="BX1905" i="4"/>
  <c r="BW1905" i="4"/>
  <c r="BY1904" i="4"/>
  <c r="BX1904" i="4"/>
  <c r="BW1904" i="4"/>
  <c r="BY1903" i="4"/>
  <c r="BX1903" i="4"/>
  <c r="BW1903" i="4"/>
  <c r="BY1902" i="4"/>
  <c r="BX1902" i="4"/>
  <c r="BW1902" i="4"/>
  <c r="BY1901" i="4"/>
  <c r="BX1901" i="4"/>
  <c r="BW1901" i="4"/>
  <c r="BY1900" i="4"/>
  <c r="BX1900" i="4"/>
  <c r="BW1900" i="4"/>
  <c r="BY1899" i="4"/>
  <c r="BX1899" i="4"/>
  <c r="BW1899" i="4"/>
  <c r="BY1898" i="4"/>
  <c r="BX1898" i="4"/>
  <c r="BW1898" i="4"/>
  <c r="BY1897" i="4"/>
  <c r="BX1897" i="4"/>
  <c r="BW1897" i="4"/>
  <c r="BY1896" i="4"/>
  <c r="BX1896" i="4"/>
  <c r="BW1896" i="4"/>
  <c r="BY1895" i="4"/>
  <c r="BX1895" i="4"/>
  <c r="BW1895" i="4"/>
  <c r="BY1894" i="4"/>
  <c r="BX1894" i="4"/>
  <c r="BW1894" i="4"/>
  <c r="BY1893" i="4"/>
  <c r="BX1893" i="4"/>
  <c r="BW1893" i="4"/>
  <c r="BY1892" i="4"/>
  <c r="BX1892" i="4"/>
  <c r="BW1892" i="4"/>
  <c r="BY1891" i="4"/>
  <c r="BX1891" i="4"/>
  <c r="BW1891" i="4"/>
  <c r="BY1890" i="4"/>
  <c r="BX1890" i="4"/>
  <c r="BW1890" i="4"/>
  <c r="BY1889" i="4"/>
  <c r="BX1889" i="4"/>
  <c r="BW1889" i="4"/>
  <c r="BY1888" i="4"/>
  <c r="BX1888" i="4"/>
  <c r="BW1888" i="4"/>
  <c r="BY1887" i="4"/>
  <c r="BX1887" i="4"/>
  <c r="BW1887" i="4"/>
  <c r="BY1886" i="4"/>
  <c r="BX1886" i="4"/>
  <c r="BW1886" i="4"/>
  <c r="BY1885" i="4"/>
  <c r="BX1885" i="4"/>
  <c r="BW1885" i="4"/>
  <c r="BY1884" i="4"/>
  <c r="BX1884" i="4"/>
  <c r="BW1884" i="4"/>
  <c r="BY1883" i="4"/>
  <c r="BX1883" i="4"/>
  <c r="BW1883" i="4"/>
  <c r="BY1882" i="4"/>
  <c r="BX1882" i="4"/>
  <c r="BW1882" i="4"/>
  <c r="BY1881" i="4"/>
  <c r="BX1881" i="4"/>
  <c r="BW1881" i="4"/>
  <c r="BY1880" i="4"/>
  <c r="BX1880" i="4"/>
  <c r="BW1880" i="4"/>
  <c r="BY1879" i="4"/>
  <c r="BX1879" i="4"/>
  <c r="BW1879" i="4"/>
  <c r="BY1878" i="4"/>
  <c r="BX1878" i="4"/>
  <c r="BW1878" i="4"/>
  <c r="BY1877" i="4"/>
  <c r="BX1877" i="4"/>
  <c r="BW1877" i="4"/>
  <c r="BY1876" i="4"/>
  <c r="BX1876" i="4"/>
  <c r="BW1876" i="4"/>
  <c r="BY1875" i="4"/>
  <c r="BX1875" i="4"/>
  <c r="BW1875" i="4"/>
  <c r="BY1874" i="4"/>
  <c r="BX1874" i="4"/>
  <c r="BW1874" i="4"/>
  <c r="BY1873" i="4"/>
  <c r="BX1873" i="4"/>
  <c r="BW1873" i="4"/>
  <c r="BY1872" i="4"/>
  <c r="BX1872" i="4"/>
  <c r="BW1872" i="4"/>
  <c r="BY1871" i="4"/>
  <c r="BX1871" i="4"/>
  <c r="BW1871" i="4"/>
  <c r="BY1870" i="4"/>
  <c r="BX1870" i="4"/>
  <c r="BW1870" i="4"/>
  <c r="BY1869" i="4"/>
  <c r="BX1869" i="4"/>
  <c r="BW1869" i="4"/>
  <c r="BY1868" i="4"/>
  <c r="BX1868" i="4"/>
  <c r="BW1868" i="4"/>
  <c r="BY1867" i="4"/>
  <c r="BX1867" i="4"/>
  <c r="BW1867" i="4"/>
  <c r="BY1866" i="4"/>
  <c r="BX1866" i="4"/>
  <c r="BW1866" i="4"/>
  <c r="BY1865" i="4"/>
  <c r="BX1865" i="4"/>
  <c r="BW1865" i="4"/>
  <c r="BY1864" i="4"/>
  <c r="BX1864" i="4"/>
  <c r="BW1864" i="4"/>
  <c r="BY1863" i="4"/>
  <c r="BX1863" i="4"/>
  <c r="BW1863" i="4"/>
  <c r="BY1862" i="4"/>
  <c r="BX1862" i="4"/>
  <c r="BW1862" i="4"/>
  <c r="BY1861" i="4"/>
  <c r="BX1861" i="4"/>
  <c r="BW1861" i="4"/>
  <c r="BY1860" i="4"/>
  <c r="BX1860" i="4"/>
  <c r="BW1860" i="4"/>
  <c r="BY1859" i="4"/>
  <c r="BX1859" i="4"/>
  <c r="BW1859" i="4"/>
  <c r="BY1858" i="4"/>
  <c r="BX1858" i="4"/>
  <c r="BW1858" i="4"/>
  <c r="BY1857" i="4"/>
  <c r="BX1857" i="4"/>
  <c r="BW1857" i="4"/>
  <c r="BY1856" i="4"/>
  <c r="BX1856" i="4"/>
  <c r="BW1856" i="4"/>
  <c r="BY1855" i="4"/>
  <c r="BX1855" i="4"/>
  <c r="BW1855" i="4"/>
  <c r="BY1854" i="4"/>
  <c r="BX1854" i="4"/>
  <c r="BW1854" i="4"/>
  <c r="BY1853" i="4"/>
  <c r="BX1853" i="4"/>
  <c r="BW1853" i="4"/>
  <c r="BY1852" i="4"/>
  <c r="BX1852" i="4"/>
  <c r="BW1852" i="4"/>
  <c r="BY1851" i="4"/>
  <c r="BX1851" i="4"/>
  <c r="BW1851" i="4"/>
  <c r="BY1850" i="4"/>
  <c r="BX1850" i="4"/>
  <c r="BW1850" i="4"/>
  <c r="BY1849" i="4"/>
  <c r="BX1849" i="4"/>
  <c r="BW1849" i="4"/>
  <c r="BY1848" i="4"/>
  <c r="BX1848" i="4"/>
  <c r="BW1848" i="4"/>
  <c r="BY1847" i="4"/>
  <c r="BX1847" i="4"/>
  <c r="BW1847" i="4"/>
  <c r="BY1846" i="4"/>
  <c r="BX1846" i="4"/>
  <c r="BW1846" i="4"/>
  <c r="BY1845" i="4"/>
  <c r="BX1845" i="4"/>
  <c r="BW1845" i="4"/>
  <c r="BY1844" i="4"/>
  <c r="BX1844" i="4"/>
  <c r="BW1844" i="4"/>
  <c r="BY1843" i="4"/>
  <c r="BX1843" i="4"/>
  <c r="BW1843" i="4"/>
  <c r="BY1842" i="4"/>
  <c r="BX1842" i="4"/>
  <c r="BW1842" i="4"/>
  <c r="BY1841" i="4"/>
  <c r="BX1841" i="4"/>
  <c r="BW1841" i="4"/>
  <c r="BY1840" i="4"/>
  <c r="BX1840" i="4"/>
  <c r="BW1840" i="4"/>
  <c r="BY1839" i="4"/>
  <c r="BX1839" i="4"/>
  <c r="BW1839" i="4"/>
  <c r="BY1838" i="4"/>
  <c r="BX1838" i="4"/>
  <c r="BW1838" i="4"/>
  <c r="BY1837" i="4"/>
  <c r="BX1837" i="4"/>
  <c r="BW1837" i="4"/>
  <c r="BY1836" i="4"/>
  <c r="BX1836" i="4"/>
  <c r="BW1836" i="4"/>
  <c r="BY1835" i="4"/>
  <c r="BX1835" i="4"/>
  <c r="BW1835" i="4"/>
  <c r="BY1834" i="4"/>
  <c r="BX1834" i="4"/>
  <c r="BW1834" i="4"/>
  <c r="BY1833" i="4"/>
  <c r="BX1833" i="4"/>
  <c r="BW1833" i="4"/>
  <c r="BY1832" i="4"/>
  <c r="BX1832" i="4"/>
  <c r="BW1832" i="4"/>
  <c r="BY1831" i="4"/>
  <c r="BX1831" i="4"/>
  <c r="BW1831" i="4"/>
  <c r="BY1830" i="4"/>
  <c r="BX1830" i="4"/>
  <c r="BW1830" i="4"/>
  <c r="BY1829" i="4"/>
  <c r="BX1829" i="4"/>
  <c r="BW1829" i="4"/>
  <c r="BY1828" i="4"/>
  <c r="BX1828" i="4"/>
  <c r="BW1828" i="4"/>
  <c r="BY1827" i="4"/>
  <c r="BX1827" i="4"/>
  <c r="BW1827" i="4"/>
  <c r="BY1826" i="4"/>
  <c r="BX1826" i="4"/>
  <c r="BW1826" i="4"/>
  <c r="BY1825" i="4"/>
  <c r="BX1825" i="4"/>
  <c r="BW1825" i="4"/>
  <c r="BY1824" i="4"/>
  <c r="BX1824" i="4"/>
  <c r="BW1824" i="4"/>
  <c r="BY1823" i="4"/>
  <c r="BX1823" i="4"/>
  <c r="BW1823" i="4"/>
  <c r="BY1822" i="4"/>
  <c r="BX1822" i="4"/>
  <c r="BW1822" i="4"/>
  <c r="BY1821" i="4"/>
  <c r="BX1821" i="4"/>
  <c r="BW1821" i="4"/>
  <c r="BY1820" i="4"/>
  <c r="BX1820" i="4"/>
  <c r="BW1820" i="4"/>
  <c r="BY1819" i="4"/>
  <c r="BX1819" i="4"/>
  <c r="BW1819" i="4"/>
  <c r="BY1818" i="4"/>
  <c r="BX1818" i="4"/>
  <c r="BW1818" i="4"/>
  <c r="BY1817" i="4"/>
  <c r="BX1817" i="4"/>
  <c r="BW1817" i="4"/>
  <c r="BY1816" i="4"/>
  <c r="BX1816" i="4"/>
  <c r="BW1816" i="4"/>
  <c r="BY1815" i="4"/>
  <c r="BX1815" i="4"/>
  <c r="BW1815" i="4"/>
  <c r="BY1814" i="4"/>
  <c r="BX1814" i="4"/>
  <c r="BW1814" i="4"/>
  <c r="BY1813" i="4"/>
  <c r="BX1813" i="4"/>
  <c r="BW1813" i="4"/>
  <c r="BY1812" i="4"/>
  <c r="BX1812" i="4"/>
  <c r="BW1812" i="4"/>
  <c r="BY1811" i="4"/>
  <c r="BX1811" i="4"/>
  <c r="BW1811" i="4"/>
  <c r="BY1810" i="4"/>
  <c r="BX1810" i="4"/>
  <c r="BW1810" i="4"/>
  <c r="BY1809" i="4"/>
  <c r="BX1809" i="4"/>
  <c r="BW1809" i="4"/>
  <c r="BY1808" i="4"/>
  <c r="BX1808" i="4"/>
  <c r="BW1808" i="4"/>
  <c r="BY1807" i="4"/>
  <c r="BX1807" i="4"/>
  <c r="BW1807" i="4"/>
  <c r="BY1806" i="4"/>
  <c r="BX1806" i="4"/>
  <c r="BW1806" i="4"/>
  <c r="BY1805" i="4"/>
  <c r="BX1805" i="4"/>
  <c r="BW1805" i="4"/>
  <c r="BY1804" i="4"/>
  <c r="BX1804" i="4"/>
  <c r="BW1804" i="4"/>
  <c r="BY1803" i="4"/>
  <c r="BX1803" i="4"/>
  <c r="BW1803" i="4"/>
  <c r="BY1802" i="4"/>
  <c r="BX1802" i="4"/>
  <c r="BW1802" i="4"/>
  <c r="BY1801" i="4"/>
  <c r="BX1801" i="4"/>
  <c r="BW1801" i="4"/>
  <c r="BY1800" i="4"/>
  <c r="BX1800" i="4"/>
  <c r="BW1800" i="4"/>
  <c r="BY1799" i="4"/>
  <c r="BX1799" i="4"/>
  <c r="BW1799" i="4"/>
  <c r="BY1798" i="4"/>
  <c r="BX1798" i="4"/>
  <c r="BW1798" i="4"/>
  <c r="BY1797" i="4"/>
  <c r="BX1797" i="4"/>
  <c r="BW1797" i="4"/>
  <c r="BY1796" i="4"/>
  <c r="BX1796" i="4"/>
  <c r="BW1796" i="4"/>
  <c r="BY1795" i="4"/>
  <c r="BX1795" i="4"/>
  <c r="BW1795" i="4"/>
  <c r="BY1794" i="4"/>
  <c r="BX1794" i="4"/>
  <c r="BW1794" i="4"/>
  <c r="BY1793" i="4"/>
  <c r="BX1793" i="4"/>
  <c r="BW1793" i="4"/>
  <c r="BY1792" i="4"/>
  <c r="BX1792" i="4"/>
  <c r="BW1792" i="4"/>
  <c r="BY1791" i="4"/>
  <c r="BX1791" i="4"/>
  <c r="BW1791" i="4"/>
  <c r="BY1790" i="4"/>
  <c r="BX1790" i="4"/>
  <c r="BW1790" i="4"/>
  <c r="BY1789" i="4"/>
  <c r="BX1789" i="4"/>
  <c r="BW1789" i="4"/>
  <c r="BY1788" i="4"/>
  <c r="BX1788" i="4"/>
  <c r="BW1788" i="4"/>
  <c r="BY1787" i="4"/>
  <c r="BX1787" i="4"/>
  <c r="BW1787" i="4"/>
  <c r="BY1786" i="4"/>
  <c r="BX1786" i="4"/>
  <c r="BW1786" i="4"/>
  <c r="BY1785" i="4"/>
  <c r="BX1785" i="4"/>
  <c r="BW1785" i="4"/>
  <c r="BY1784" i="4"/>
  <c r="BX1784" i="4"/>
  <c r="BW1784" i="4"/>
  <c r="BY1783" i="4"/>
  <c r="BX1783" i="4"/>
  <c r="BW1783" i="4"/>
  <c r="BY1782" i="4"/>
  <c r="BX1782" i="4"/>
  <c r="BW1782" i="4"/>
  <c r="BY1781" i="4"/>
  <c r="BX1781" i="4"/>
  <c r="BW1781" i="4"/>
  <c r="BY1780" i="4"/>
  <c r="BX1780" i="4"/>
  <c r="BW1780" i="4"/>
  <c r="BY1779" i="4"/>
  <c r="BX1779" i="4"/>
  <c r="BW1779" i="4"/>
  <c r="BY1778" i="4"/>
  <c r="BX1778" i="4"/>
  <c r="BW1778" i="4"/>
  <c r="BY1777" i="4"/>
  <c r="BX1777" i="4"/>
  <c r="BW1777" i="4"/>
  <c r="BY1776" i="4"/>
  <c r="BX1776" i="4"/>
  <c r="BW1776" i="4"/>
  <c r="BY1775" i="4"/>
  <c r="BX1775" i="4"/>
  <c r="BW1775" i="4"/>
  <c r="BY1774" i="4"/>
  <c r="BX1774" i="4"/>
  <c r="BW1774" i="4"/>
  <c r="BY1773" i="4"/>
  <c r="BX1773" i="4"/>
  <c r="BW1773" i="4"/>
  <c r="BY1772" i="4"/>
  <c r="BX1772" i="4"/>
  <c r="BW1772" i="4"/>
  <c r="BY1771" i="4"/>
  <c r="BX1771" i="4"/>
  <c r="BW1771" i="4"/>
  <c r="BY1770" i="4"/>
  <c r="BX1770" i="4"/>
  <c r="BW1770" i="4"/>
  <c r="BY1769" i="4"/>
  <c r="BX1769" i="4"/>
  <c r="BW1769" i="4"/>
  <c r="BY1768" i="4"/>
  <c r="BX1768" i="4"/>
  <c r="BW1768" i="4"/>
  <c r="BY1767" i="4"/>
  <c r="BX1767" i="4"/>
  <c r="BW1767" i="4"/>
  <c r="BY1766" i="4"/>
  <c r="BX1766" i="4"/>
  <c r="BW1766" i="4"/>
  <c r="BY1765" i="4"/>
  <c r="BX1765" i="4"/>
  <c r="BW1765" i="4"/>
  <c r="BY1764" i="4"/>
  <c r="BX1764" i="4"/>
  <c r="BW1764" i="4"/>
  <c r="BY1763" i="4"/>
  <c r="BX1763" i="4"/>
  <c r="BW1763" i="4"/>
  <c r="BY1762" i="4"/>
  <c r="BX1762" i="4"/>
  <c r="BW1762" i="4"/>
  <c r="BY1761" i="4"/>
  <c r="BX1761" i="4"/>
  <c r="BW1761" i="4"/>
  <c r="BY1760" i="4"/>
  <c r="BX1760" i="4"/>
  <c r="BW1760" i="4"/>
  <c r="BY1759" i="4"/>
  <c r="BX1759" i="4"/>
  <c r="BW1759" i="4"/>
  <c r="BY1758" i="4"/>
  <c r="BX1758" i="4"/>
  <c r="BW1758" i="4"/>
  <c r="BY1757" i="4"/>
  <c r="BX1757" i="4"/>
  <c r="BW1757" i="4"/>
  <c r="BY1756" i="4"/>
  <c r="BX1756" i="4"/>
  <c r="BW1756" i="4"/>
  <c r="BY1755" i="4"/>
  <c r="BX1755" i="4"/>
  <c r="BW1755" i="4"/>
  <c r="BY1754" i="4"/>
  <c r="BX1754" i="4"/>
  <c r="BW1754" i="4"/>
  <c r="BY1753" i="4"/>
  <c r="BX1753" i="4"/>
  <c r="BW1753" i="4"/>
  <c r="BY1752" i="4"/>
  <c r="BX1752" i="4"/>
  <c r="BW1752" i="4"/>
  <c r="BY1751" i="4"/>
  <c r="BX1751" i="4"/>
  <c r="BW1751" i="4"/>
  <c r="BY1750" i="4"/>
  <c r="BX1750" i="4"/>
  <c r="BW1750" i="4"/>
  <c r="BY1749" i="4"/>
  <c r="BX1749" i="4"/>
  <c r="BW1749" i="4"/>
  <c r="BY1748" i="4"/>
  <c r="BX1748" i="4"/>
  <c r="BW1748" i="4"/>
  <c r="BY1747" i="4"/>
  <c r="BX1747" i="4"/>
  <c r="BW1747" i="4"/>
  <c r="BY1746" i="4"/>
  <c r="BX1746" i="4"/>
  <c r="BW1746" i="4"/>
  <c r="BY1745" i="4"/>
  <c r="BX1745" i="4"/>
  <c r="BW1745" i="4"/>
  <c r="BY1744" i="4"/>
  <c r="BX1744" i="4"/>
  <c r="BW1744" i="4"/>
  <c r="BY1743" i="4"/>
  <c r="BX1743" i="4"/>
  <c r="BW1743" i="4"/>
  <c r="BY1742" i="4"/>
  <c r="BX1742" i="4"/>
  <c r="BW1742" i="4"/>
  <c r="BY1741" i="4"/>
  <c r="BX1741" i="4"/>
  <c r="BW1741" i="4"/>
  <c r="BY1740" i="4"/>
  <c r="BX1740" i="4"/>
  <c r="BW1740" i="4"/>
  <c r="BY1739" i="4"/>
  <c r="BX1739" i="4"/>
  <c r="BW1739" i="4"/>
  <c r="BY1738" i="4"/>
  <c r="BX1738" i="4"/>
  <c r="BW1738" i="4"/>
  <c r="BY1737" i="4"/>
  <c r="BX1737" i="4"/>
  <c r="BW1737" i="4"/>
  <c r="BY1736" i="4"/>
  <c r="BX1736" i="4"/>
  <c r="BW1736" i="4"/>
  <c r="BY1735" i="4"/>
  <c r="BX1735" i="4"/>
  <c r="BW1735" i="4"/>
  <c r="BY1734" i="4"/>
  <c r="BX1734" i="4"/>
  <c r="BW1734" i="4"/>
  <c r="BY1733" i="4"/>
  <c r="BX1733" i="4"/>
  <c r="BW1733" i="4"/>
  <c r="BY1732" i="4"/>
  <c r="BX1732" i="4"/>
  <c r="BW1732" i="4"/>
  <c r="BY1731" i="4"/>
  <c r="BX1731" i="4"/>
  <c r="BW1731" i="4"/>
  <c r="BY1730" i="4"/>
  <c r="BX1730" i="4"/>
  <c r="BW1730" i="4"/>
  <c r="BY1729" i="4"/>
  <c r="BX1729" i="4"/>
  <c r="BW1729" i="4"/>
  <c r="BY1728" i="4"/>
  <c r="BX1728" i="4"/>
  <c r="BW1728" i="4"/>
  <c r="BY1727" i="4"/>
  <c r="BX1727" i="4"/>
  <c r="BW1727" i="4"/>
  <c r="BY1726" i="4"/>
  <c r="BX1726" i="4"/>
  <c r="BW1726" i="4"/>
  <c r="BY1725" i="4"/>
  <c r="BX1725" i="4"/>
  <c r="BW1725" i="4"/>
  <c r="BY1724" i="4"/>
  <c r="BX1724" i="4"/>
  <c r="BW1724" i="4"/>
  <c r="BY1723" i="4"/>
  <c r="BX1723" i="4"/>
  <c r="BW1723" i="4"/>
  <c r="BY1722" i="4"/>
  <c r="BX1722" i="4"/>
  <c r="BW1722" i="4"/>
  <c r="BY1721" i="4"/>
  <c r="BX1721" i="4"/>
  <c r="BW1721" i="4"/>
  <c r="BY1720" i="4"/>
  <c r="BX1720" i="4"/>
  <c r="BW1720" i="4"/>
  <c r="BY1719" i="4"/>
  <c r="BX1719" i="4"/>
  <c r="BW1719" i="4"/>
  <c r="BY1718" i="4"/>
  <c r="BX1718" i="4"/>
  <c r="BW1718" i="4"/>
  <c r="BY1717" i="4"/>
  <c r="BX1717" i="4"/>
  <c r="BW1717" i="4"/>
  <c r="BY1716" i="4"/>
  <c r="BX1716" i="4"/>
  <c r="BW1716" i="4"/>
  <c r="BY1715" i="4"/>
  <c r="BX1715" i="4"/>
  <c r="BW1715" i="4"/>
  <c r="BY1714" i="4"/>
  <c r="BX1714" i="4"/>
  <c r="BW1714" i="4"/>
  <c r="BY1713" i="4"/>
  <c r="BX1713" i="4"/>
  <c r="BW1713" i="4"/>
  <c r="BY1712" i="4"/>
  <c r="BX1712" i="4"/>
  <c r="BW1712" i="4"/>
  <c r="BY1711" i="4"/>
  <c r="BX1711" i="4"/>
  <c r="BW1711" i="4"/>
  <c r="BY1710" i="4"/>
  <c r="BX1710" i="4"/>
  <c r="BW1710" i="4"/>
  <c r="BY1709" i="4"/>
  <c r="BX1709" i="4"/>
  <c r="BW1709" i="4"/>
  <c r="BY1708" i="4"/>
  <c r="BX1708" i="4"/>
  <c r="BW1708" i="4"/>
  <c r="BY1707" i="4"/>
  <c r="BX1707" i="4"/>
  <c r="BW1707" i="4"/>
  <c r="BY1706" i="4"/>
  <c r="BX1706" i="4"/>
  <c r="BW1706" i="4"/>
  <c r="BY1705" i="4"/>
  <c r="BX1705" i="4"/>
  <c r="BW1705" i="4"/>
  <c r="BY1704" i="4"/>
  <c r="BX1704" i="4"/>
  <c r="BW1704" i="4"/>
  <c r="BY1703" i="4"/>
  <c r="BX1703" i="4"/>
  <c r="BW1703" i="4"/>
  <c r="BY1702" i="4"/>
  <c r="BX1702" i="4"/>
  <c r="BW1702" i="4"/>
  <c r="BY1701" i="4"/>
  <c r="BX1701" i="4"/>
  <c r="BW1701" i="4"/>
  <c r="BY1700" i="4"/>
  <c r="BX1700" i="4"/>
  <c r="BW1700" i="4"/>
  <c r="BY1699" i="4"/>
  <c r="BX1699" i="4"/>
  <c r="BW1699" i="4"/>
  <c r="BY1698" i="4"/>
  <c r="BX1698" i="4"/>
  <c r="BW1698" i="4"/>
  <c r="BY1697" i="4"/>
  <c r="BX1697" i="4"/>
  <c r="BW1697" i="4"/>
  <c r="BY1696" i="4"/>
  <c r="BX1696" i="4"/>
  <c r="BW1696" i="4"/>
  <c r="BY1695" i="4"/>
  <c r="BX1695" i="4"/>
  <c r="BW1695" i="4"/>
  <c r="BY1694" i="4"/>
  <c r="BX1694" i="4"/>
  <c r="BW1694" i="4"/>
  <c r="BY1693" i="4"/>
  <c r="BX1693" i="4"/>
  <c r="BW1693" i="4"/>
  <c r="BY1692" i="4"/>
  <c r="BX1692" i="4"/>
  <c r="BW1692" i="4"/>
  <c r="BY1691" i="4"/>
  <c r="BX1691" i="4"/>
  <c r="BW1691" i="4"/>
  <c r="BY1690" i="4"/>
  <c r="BX1690" i="4"/>
  <c r="BW1690" i="4"/>
  <c r="BY1689" i="4"/>
  <c r="BX1689" i="4"/>
  <c r="BW1689" i="4"/>
  <c r="BY1688" i="4"/>
  <c r="BX1688" i="4"/>
  <c r="BW1688" i="4"/>
  <c r="BY1687" i="4"/>
  <c r="BX1687" i="4"/>
  <c r="BW1687" i="4"/>
  <c r="BY1686" i="4"/>
  <c r="BX1686" i="4"/>
  <c r="BW1686" i="4"/>
  <c r="BY1685" i="4"/>
  <c r="BX1685" i="4"/>
  <c r="BW1685" i="4"/>
  <c r="BY1684" i="4"/>
  <c r="BX1684" i="4"/>
  <c r="BW1684" i="4"/>
  <c r="BY1683" i="4"/>
  <c r="BX1683" i="4"/>
  <c r="BW1683" i="4"/>
  <c r="BY1682" i="4"/>
  <c r="BX1682" i="4"/>
  <c r="BW1682" i="4"/>
  <c r="BY1681" i="4"/>
  <c r="BX1681" i="4"/>
  <c r="BW1681" i="4"/>
  <c r="BY1680" i="4"/>
  <c r="BX1680" i="4"/>
  <c r="BW1680" i="4"/>
  <c r="BY1679" i="4"/>
  <c r="BX1679" i="4"/>
  <c r="BW1679" i="4"/>
  <c r="BY1678" i="4"/>
  <c r="BX1678" i="4"/>
  <c r="BW1678" i="4"/>
  <c r="BY1677" i="4"/>
  <c r="BX1677" i="4"/>
  <c r="BW1677" i="4"/>
  <c r="BY1676" i="4"/>
  <c r="BX1676" i="4"/>
  <c r="BW1676" i="4"/>
  <c r="BY1675" i="4"/>
  <c r="BX1675" i="4"/>
  <c r="BW1675" i="4"/>
  <c r="BY1674" i="4"/>
  <c r="BX1674" i="4"/>
  <c r="BW1674" i="4"/>
  <c r="BY1673" i="4"/>
  <c r="BX1673" i="4"/>
  <c r="BW1673" i="4"/>
  <c r="BY1672" i="4"/>
  <c r="BX1672" i="4"/>
  <c r="BW1672" i="4"/>
  <c r="BY1671" i="4"/>
  <c r="BX1671" i="4"/>
  <c r="BW1671" i="4"/>
  <c r="BY1670" i="4"/>
  <c r="BX1670" i="4"/>
  <c r="BW1670" i="4"/>
  <c r="BY1669" i="4"/>
  <c r="BX1669" i="4"/>
  <c r="BW1669" i="4"/>
  <c r="BY1668" i="4"/>
  <c r="BX1668" i="4"/>
  <c r="BW1668" i="4"/>
  <c r="BY1667" i="4"/>
  <c r="BX1667" i="4"/>
  <c r="BW1667" i="4"/>
  <c r="BY1666" i="4"/>
  <c r="BX1666" i="4"/>
  <c r="BW1666" i="4"/>
  <c r="BY1665" i="4"/>
  <c r="BX1665" i="4"/>
  <c r="BW1665" i="4"/>
  <c r="BY1664" i="4"/>
  <c r="BX1664" i="4"/>
  <c r="BW1664" i="4"/>
  <c r="BY1663" i="4"/>
  <c r="BX1663" i="4"/>
  <c r="BW1663" i="4"/>
  <c r="BY1662" i="4"/>
  <c r="BX1662" i="4"/>
  <c r="BW1662" i="4"/>
  <c r="BY1661" i="4"/>
  <c r="BX1661" i="4"/>
  <c r="BW1661" i="4"/>
  <c r="BY1660" i="4"/>
  <c r="BX1660" i="4"/>
  <c r="BW1660" i="4"/>
  <c r="BY1659" i="4"/>
  <c r="BX1659" i="4"/>
  <c r="BW1659" i="4"/>
  <c r="BY1658" i="4"/>
  <c r="BX1658" i="4"/>
  <c r="BW1658" i="4"/>
  <c r="BY1657" i="4"/>
  <c r="BX1657" i="4"/>
  <c r="BW1657" i="4"/>
  <c r="BY1656" i="4"/>
  <c r="BX1656" i="4"/>
  <c r="BW1656" i="4"/>
  <c r="BY1655" i="4"/>
  <c r="BX1655" i="4"/>
  <c r="BW1655" i="4"/>
  <c r="BY1654" i="4"/>
  <c r="BX1654" i="4"/>
  <c r="BW1654" i="4"/>
  <c r="BY1653" i="4"/>
  <c r="BX1653" i="4"/>
  <c r="BW1653" i="4"/>
  <c r="BY1652" i="4"/>
  <c r="BX1652" i="4"/>
  <c r="BW1652" i="4"/>
  <c r="BY1651" i="4"/>
  <c r="BX1651" i="4"/>
  <c r="BW1651" i="4"/>
  <c r="BY1650" i="4"/>
  <c r="BX1650" i="4"/>
  <c r="BW1650" i="4"/>
  <c r="BY1649" i="4"/>
  <c r="BX1649" i="4"/>
  <c r="BW1649" i="4"/>
  <c r="BY1648" i="4"/>
  <c r="BX1648" i="4"/>
  <c r="BW1648" i="4"/>
  <c r="BY1647" i="4"/>
  <c r="BX1647" i="4"/>
  <c r="BW1647" i="4"/>
  <c r="BY1646" i="4"/>
  <c r="BX1646" i="4"/>
  <c r="BW1646" i="4"/>
  <c r="BY1645" i="4"/>
  <c r="BX1645" i="4"/>
  <c r="BW1645" i="4"/>
  <c r="BY1644" i="4"/>
  <c r="BX1644" i="4"/>
  <c r="BW1644" i="4"/>
  <c r="BY1643" i="4"/>
  <c r="BX1643" i="4"/>
  <c r="BW1643" i="4"/>
  <c r="BY1642" i="4"/>
  <c r="BX1642" i="4"/>
  <c r="BW1642" i="4"/>
  <c r="BY1641" i="4"/>
  <c r="BX1641" i="4"/>
  <c r="BW1641" i="4"/>
  <c r="BY1640" i="4"/>
  <c r="BX1640" i="4"/>
  <c r="BW1640" i="4"/>
  <c r="BY1639" i="4"/>
  <c r="BX1639" i="4"/>
  <c r="BW1639" i="4"/>
  <c r="BY1638" i="4"/>
  <c r="BX1638" i="4"/>
  <c r="BW1638" i="4"/>
  <c r="BY1637" i="4"/>
  <c r="BX1637" i="4"/>
  <c r="BW1637" i="4"/>
  <c r="BY1636" i="4"/>
  <c r="BX1636" i="4"/>
  <c r="BW1636" i="4"/>
  <c r="BY1635" i="4"/>
  <c r="BX1635" i="4"/>
  <c r="BW1635" i="4"/>
  <c r="BY1634" i="4"/>
  <c r="BX1634" i="4"/>
  <c r="BW1634" i="4"/>
  <c r="BY1633" i="4"/>
  <c r="BX1633" i="4"/>
  <c r="BW1633" i="4"/>
  <c r="BY1632" i="4"/>
  <c r="BX1632" i="4"/>
  <c r="BW1632" i="4"/>
  <c r="BY1631" i="4"/>
  <c r="BX1631" i="4"/>
  <c r="BW1631" i="4"/>
  <c r="BY1630" i="4"/>
  <c r="BX1630" i="4"/>
  <c r="BW1630" i="4"/>
  <c r="BY1629" i="4"/>
  <c r="BX1629" i="4"/>
  <c r="BW1629" i="4"/>
  <c r="BY1628" i="4"/>
  <c r="BX1628" i="4"/>
  <c r="BW1628" i="4"/>
  <c r="BY1627" i="4"/>
  <c r="BX1627" i="4"/>
  <c r="BW1627" i="4"/>
  <c r="BY1626" i="4"/>
  <c r="BX1626" i="4"/>
  <c r="BW1626" i="4"/>
  <c r="BY1625" i="4"/>
  <c r="BX1625" i="4"/>
  <c r="BW1625" i="4"/>
  <c r="BY1624" i="4"/>
  <c r="BX1624" i="4"/>
  <c r="BW1624" i="4"/>
  <c r="BY1623" i="4"/>
  <c r="BX1623" i="4"/>
  <c r="BW1623" i="4"/>
  <c r="BY1622" i="4"/>
  <c r="BX1622" i="4"/>
  <c r="BW1622" i="4"/>
  <c r="BY1621" i="4"/>
  <c r="BX1621" i="4"/>
  <c r="BW1621" i="4"/>
  <c r="BY1620" i="4"/>
  <c r="BX1620" i="4"/>
  <c r="BW1620" i="4"/>
  <c r="BY1619" i="4"/>
  <c r="BX1619" i="4"/>
  <c r="BW1619" i="4"/>
  <c r="BY1618" i="4"/>
  <c r="BX1618" i="4"/>
  <c r="BW1618" i="4"/>
  <c r="BY1617" i="4"/>
  <c r="BX1617" i="4"/>
  <c r="BW1617" i="4"/>
  <c r="BY1616" i="4"/>
  <c r="BX1616" i="4"/>
  <c r="BW1616" i="4"/>
  <c r="BY1615" i="4"/>
  <c r="BX1615" i="4"/>
  <c r="BW1615" i="4"/>
  <c r="BY1614" i="4"/>
  <c r="BX1614" i="4"/>
  <c r="BW1614" i="4"/>
  <c r="BY1613" i="4"/>
  <c r="BX1613" i="4"/>
  <c r="BW1613" i="4"/>
  <c r="BY1612" i="4"/>
  <c r="BX1612" i="4"/>
  <c r="BW1612" i="4"/>
  <c r="BY1611" i="4"/>
  <c r="BX1611" i="4"/>
  <c r="BW1611" i="4"/>
  <c r="BY1610" i="4"/>
  <c r="BX1610" i="4"/>
  <c r="BW1610" i="4"/>
  <c r="BY1609" i="4"/>
  <c r="BX1609" i="4"/>
  <c r="BW1609" i="4"/>
  <c r="BY1608" i="4"/>
  <c r="BX1608" i="4"/>
  <c r="BW1608" i="4"/>
  <c r="BY1607" i="4"/>
  <c r="BX1607" i="4"/>
  <c r="BW1607" i="4"/>
  <c r="BY1606" i="4"/>
  <c r="BX1606" i="4"/>
  <c r="BW1606" i="4"/>
  <c r="BY1605" i="4"/>
  <c r="BX1605" i="4"/>
  <c r="BW1605" i="4"/>
  <c r="BY1604" i="4"/>
  <c r="BX1604" i="4"/>
  <c r="BW1604" i="4"/>
  <c r="BY1603" i="4"/>
  <c r="BX1603" i="4"/>
  <c r="BW1603" i="4"/>
  <c r="BY1602" i="4"/>
  <c r="BX1602" i="4"/>
  <c r="BW1602" i="4"/>
  <c r="BY1601" i="4"/>
  <c r="BX1601" i="4"/>
  <c r="BW1601" i="4"/>
  <c r="BY1600" i="4"/>
  <c r="BX1600" i="4"/>
  <c r="BW1600" i="4"/>
  <c r="BY1599" i="4"/>
  <c r="BX1599" i="4"/>
  <c r="BW1599" i="4"/>
  <c r="BY1598" i="4"/>
  <c r="BX1598" i="4"/>
  <c r="BW1598" i="4"/>
  <c r="BY1597" i="4"/>
  <c r="BX1597" i="4"/>
  <c r="BW1597" i="4"/>
  <c r="BY1596" i="4"/>
  <c r="BX1596" i="4"/>
  <c r="BW1596" i="4"/>
  <c r="BY1595" i="4"/>
  <c r="BX1595" i="4"/>
  <c r="BW1595" i="4"/>
  <c r="BY1594" i="4"/>
  <c r="BX1594" i="4"/>
  <c r="BW1594" i="4"/>
  <c r="BY1593" i="4"/>
  <c r="BX1593" i="4"/>
  <c r="BW1593" i="4"/>
  <c r="BY1592" i="4"/>
  <c r="BX1592" i="4"/>
  <c r="BW1592" i="4"/>
  <c r="BY1591" i="4"/>
  <c r="BX1591" i="4"/>
  <c r="BW1591" i="4"/>
  <c r="BY1590" i="4"/>
  <c r="BX1590" i="4"/>
  <c r="BW1590" i="4"/>
  <c r="BY1589" i="4"/>
  <c r="BX1589" i="4"/>
  <c r="BW1589" i="4"/>
  <c r="BY1588" i="4"/>
  <c r="BX1588" i="4"/>
  <c r="BW1588" i="4"/>
  <c r="BY1587" i="4"/>
  <c r="BX1587" i="4"/>
  <c r="BW1587" i="4"/>
  <c r="BY1586" i="4"/>
  <c r="BX1586" i="4"/>
  <c r="BW1586" i="4"/>
  <c r="BY1585" i="4"/>
  <c r="BX1585" i="4"/>
  <c r="BW1585" i="4"/>
  <c r="BY1584" i="4"/>
  <c r="BX1584" i="4"/>
  <c r="BW1584" i="4"/>
  <c r="BY1583" i="4"/>
  <c r="BX1583" i="4"/>
  <c r="BW1583" i="4"/>
  <c r="BY1582" i="4"/>
  <c r="BX1582" i="4"/>
  <c r="BW1582" i="4"/>
  <c r="BY1581" i="4"/>
  <c r="BX1581" i="4"/>
  <c r="BW1581" i="4"/>
  <c r="BY1580" i="4"/>
  <c r="BX1580" i="4"/>
  <c r="BW1580" i="4"/>
  <c r="BY1579" i="4"/>
  <c r="BX1579" i="4"/>
  <c r="BW1579" i="4"/>
  <c r="BY1578" i="4"/>
  <c r="BX1578" i="4"/>
  <c r="BW1578" i="4"/>
  <c r="BY1577" i="4"/>
  <c r="BX1577" i="4"/>
  <c r="BW1577" i="4"/>
  <c r="BY1576" i="4"/>
  <c r="BX1576" i="4"/>
  <c r="BW1576" i="4"/>
  <c r="BY1575" i="4"/>
  <c r="BX1575" i="4"/>
  <c r="BW1575" i="4"/>
  <c r="BY1574" i="4"/>
  <c r="BX1574" i="4"/>
  <c r="BW1574" i="4"/>
  <c r="BY1573" i="4"/>
  <c r="BX1573" i="4"/>
  <c r="BW1573" i="4"/>
  <c r="BY1572" i="4"/>
  <c r="BX1572" i="4"/>
  <c r="BW1572" i="4"/>
  <c r="BY1571" i="4"/>
  <c r="BX1571" i="4"/>
  <c r="BW1571" i="4"/>
  <c r="BY1570" i="4"/>
  <c r="BX1570" i="4"/>
  <c r="BW1570" i="4"/>
  <c r="BY1569" i="4"/>
  <c r="BX1569" i="4"/>
  <c r="BW1569" i="4"/>
  <c r="BY1568" i="4"/>
  <c r="BX1568" i="4"/>
  <c r="BW1568" i="4"/>
  <c r="BY1567" i="4"/>
  <c r="BX1567" i="4"/>
  <c r="BW1567" i="4"/>
  <c r="BY1566" i="4"/>
  <c r="BX1566" i="4"/>
  <c r="BW1566" i="4"/>
  <c r="BY1565" i="4"/>
  <c r="BX1565" i="4"/>
  <c r="BW1565" i="4"/>
  <c r="BY1564" i="4"/>
  <c r="BX1564" i="4"/>
  <c r="BW1564" i="4"/>
  <c r="BY1563" i="4"/>
  <c r="BX1563" i="4"/>
  <c r="BW1563" i="4"/>
  <c r="BY1562" i="4"/>
  <c r="BX1562" i="4"/>
  <c r="BW1562" i="4"/>
  <c r="BY1561" i="4"/>
  <c r="BX1561" i="4"/>
  <c r="BW1561" i="4"/>
  <c r="BY1560" i="4"/>
  <c r="BX1560" i="4"/>
  <c r="BW1560" i="4"/>
  <c r="BY1559" i="4"/>
  <c r="BX1559" i="4"/>
  <c r="BW1559" i="4"/>
  <c r="BY1558" i="4"/>
  <c r="BX1558" i="4"/>
  <c r="BW1558" i="4"/>
  <c r="BY1557" i="4"/>
  <c r="BX1557" i="4"/>
  <c r="BW1557" i="4"/>
  <c r="BY1556" i="4"/>
  <c r="BX1556" i="4"/>
  <c r="BW1556" i="4"/>
  <c r="BY1555" i="4"/>
  <c r="BX1555" i="4"/>
  <c r="BW1555" i="4"/>
  <c r="BY1554" i="4"/>
  <c r="BX1554" i="4"/>
  <c r="BW1554" i="4"/>
  <c r="BY1553" i="4"/>
  <c r="BX1553" i="4"/>
  <c r="BW1553" i="4"/>
  <c r="BY1552" i="4"/>
  <c r="BX1552" i="4"/>
  <c r="BW1552" i="4"/>
  <c r="BY1551" i="4"/>
  <c r="BX1551" i="4"/>
  <c r="BW1551" i="4"/>
  <c r="BY1550" i="4"/>
  <c r="BX1550" i="4"/>
  <c r="BW1550" i="4"/>
  <c r="BY1549" i="4"/>
  <c r="BX1549" i="4"/>
  <c r="BW1549" i="4"/>
  <c r="BY1548" i="4"/>
  <c r="BX1548" i="4"/>
  <c r="BW1548" i="4"/>
  <c r="BY1547" i="4"/>
  <c r="BX1547" i="4"/>
  <c r="BW1547" i="4"/>
  <c r="BY1546" i="4"/>
  <c r="BX1546" i="4"/>
  <c r="BW1546" i="4"/>
  <c r="BY1545" i="4"/>
  <c r="BX1545" i="4"/>
  <c r="BW1545" i="4"/>
  <c r="BY1544" i="4"/>
  <c r="BX1544" i="4"/>
  <c r="BW1544" i="4"/>
  <c r="BY1543" i="4"/>
  <c r="BX1543" i="4"/>
  <c r="BW1543" i="4"/>
  <c r="BY1542" i="4"/>
  <c r="BX1542" i="4"/>
  <c r="BW1542" i="4"/>
  <c r="BY1541" i="4"/>
  <c r="BX1541" i="4"/>
  <c r="BW1541" i="4"/>
  <c r="BY1540" i="4"/>
  <c r="BX1540" i="4"/>
  <c r="BW1540" i="4"/>
  <c r="BY1539" i="4"/>
  <c r="BX1539" i="4"/>
  <c r="BW1539" i="4"/>
  <c r="BY1538" i="4"/>
  <c r="BX1538" i="4"/>
  <c r="BW1538" i="4"/>
  <c r="BY1537" i="4"/>
  <c r="BX1537" i="4"/>
  <c r="BW1537" i="4"/>
  <c r="BY1536" i="4"/>
  <c r="BX1536" i="4"/>
  <c r="BW1536" i="4"/>
  <c r="BY1535" i="4"/>
  <c r="BX1535" i="4"/>
  <c r="BW1535" i="4"/>
  <c r="BY1534" i="4"/>
  <c r="BX1534" i="4"/>
  <c r="BW1534" i="4"/>
  <c r="BY1533" i="4"/>
  <c r="BX1533" i="4"/>
  <c r="BW1533" i="4"/>
  <c r="BY1532" i="4"/>
  <c r="BX1532" i="4"/>
  <c r="BW1532" i="4"/>
  <c r="BY1531" i="4"/>
  <c r="BX1531" i="4"/>
  <c r="BW1531" i="4"/>
  <c r="BY1530" i="4"/>
  <c r="BX1530" i="4"/>
  <c r="BW1530" i="4"/>
  <c r="BY1529" i="4"/>
  <c r="BX1529" i="4"/>
  <c r="BW1529" i="4"/>
  <c r="BY1528" i="4"/>
  <c r="BX1528" i="4"/>
  <c r="BW1528" i="4"/>
  <c r="BY1527" i="4"/>
  <c r="BX1527" i="4"/>
  <c r="BW1527" i="4"/>
  <c r="BY1526" i="4"/>
  <c r="BX1526" i="4"/>
  <c r="BW1526" i="4"/>
  <c r="BY1525" i="4"/>
  <c r="BX1525" i="4"/>
  <c r="BW1525" i="4"/>
  <c r="BY1524" i="4"/>
  <c r="BX1524" i="4"/>
  <c r="BW1524" i="4"/>
  <c r="BY1523" i="4"/>
  <c r="BX1523" i="4"/>
  <c r="BW1523" i="4"/>
  <c r="BY1522" i="4"/>
  <c r="BX1522" i="4"/>
  <c r="BW1522" i="4"/>
  <c r="BY1521" i="4"/>
  <c r="BX1521" i="4"/>
  <c r="BW1521" i="4"/>
  <c r="BY1520" i="4"/>
  <c r="BX1520" i="4"/>
  <c r="BW1520" i="4"/>
  <c r="BY1519" i="4"/>
  <c r="BX1519" i="4"/>
  <c r="BW1519" i="4"/>
  <c r="BY1518" i="4"/>
  <c r="BX1518" i="4"/>
  <c r="BW1518" i="4"/>
  <c r="BY1517" i="4"/>
  <c r="BX1517" i="4"/>
  <c r="BW1517" i="4"/>
  <c r="BY1516" i="4"/>
  <c r="BX1516" i="4"/>
  <c r="BW1516" i="4"/>
  <c r="BY1515" i="4"/>
  <c r="BX1515" i="4"/>
  <c r="BW1515" i="4"/>
  <c r="BY1514" i="4"/>
  <c r="BX1514" i="4"/>
  <c r="BW1514" i="4"/>
  <c r="BY1513" i="4"/>
  <c r="BX1513" i="4"/>
  <c r="BW1513" i="4"/>
  <c r="BY1512" i="4"/>
  <c r="BX1512" i="4"/>
  <c r="BW1512" i="4"/>
  <c r="BY1511" i="4"/>
  <c r="BX1511" i="4"/>
  <c r="BW1511" i="4"/>
  <c r="BY1510" i="4"/>
  <c r="BX1510" i="4"/>
  <c r="BW1510" i="4"/>
  <c r="BY1509" i="4"/>
  <c r="BX1509" i="4"/>
  <c r="BW1509" i="4"/>
  <c r="BY1508" i="4"/>
  <c r="BX1508" i="4"/>
  <c r="BW1508" i="4"/>
  <c r="BY1507" i="4"/>
  <c r="BX1507" i="4"/>
  <c r="BW1507" i="4"/>
  <c r="BY1506" i="4"/>
  <c r="BX1506" i="4"/>
  <c r="BW1506" i="4"/>
  <c r="BY1505" i="4"/>
  <c r="BX1505" i="4"/>
  <c r="BW1505" i="4"/>
  <c r="BY1504" i="4"/>
  <c r="BX1504" i="4"/>
  <c r="BW1504" i="4"/>
  <c r="BY1503" i="4"/>
  <c r="BX1503" i="4"/>
  <c r="BW1503" i="4"/>
  <c r="BY1502" i="4"/>
  <c r="BX1502" i="4"/>
  <c r="BW1502" i="4"/>
  <c r="BY1501" i="4"/>
  <c r="BX1501" i="4"/>
  <c r="BW1501" i="4"/>
  <c r="BY1500" i="4"/>
  <c r="BX1500" i="4"/>
  <c r="BW1500" i="4"/>
  <c r="BY1499" i="4"/>
  <c r="BX1499" i="4"/>
  <c r="BW1499" i="4"/>
  <c r="BY1498" i="4"/>
  <c r="BX1498" i="4"/>
  <c r="BW1498" i="4"/>
  <c r="BY1497" i="4"/>
  <c r="BX1497" i="4"/>
  <c r="BW1497" i="4"/>
  <c r="BY1496" i="4"/>
  <c r="BX1496" i="4"/>
  <c r="BW1496" i="4"/>
  <c r="BY1495" i="4"/>
  <c r="BX1495" i="4"/>
  <c r="BW1495" i="4"/>
  <c r="BY1494" i="4"/>
  <c r="BX1494" i="4"/>
  <c r="BW1494" i="4"/>
  <c r="BY1493" i="4"/>
  <c r="BX1493" i="4"/>
  <c r="BW1493" i="4"/>
  <c r="BY1492" i="4"/>
  <c r="BX1492" i="4"/>
  <c r="BW1492" i="4"/>
  <c r="BY1491" i="4"/>
  <c r="BX1491" i="4"/>
  <c r="BW1491" i="4"/>
  <c r="BY1490" i="4"/>
  <c r="BX1490" i="4"/>
  <c r="BW1490" i="4"/>
  <c r="BY1489" i="4"/>
  <c r="BX1489" i="4"/>
  <c r="BW1489" i="4"/>
  <c r="BY1488" i="4"/>
  <c r="BX1488" i="4"/>
  <c r="BW1488" i="4"/>
  <c r="BY1487" i="4"/>
  <c r="BX1487" i="4"/>
  <c r="BW1487" i="4"/>
  <c r="BY1486" i="4"/>
  <c r="BX1486" i="4"/>
  <c r="BW1486" i="4"/>
  <c r="BY1485" i="4"/>
  <c r="BX1485" i="4"/>
  <c r="BW1485" i="4"/>
  <c r="BY1484" i="4"/>
  <c r="BX1484" i="4"/>
  <c r="BW1484" i="4"/>
  <c r="BY1483" i="4"/>
  <c r="BX1483" i="4"/>
  <c r="BW1483" i="4"/>
  <c r="BY1482" i="4"/>
  <c r="BX1482" i="4"/>
  <c r="BW1482" i="4"/>
  <c r="BY1481" i="4"/>
  <c r="BX1481" i="4"/>
  <c r="BW1481" i="4"/>
  <c r="BY1480" i="4"/>
  <c r="BX1480" i="4"/>
  <c r="BW1480" i="4"/>
  <c r="BY1479" i="4"/>
  <c r="BX1479" i="4"/>
  <c r="BW1479" i="4"/>
  <c r="BY1478" i="4"/>
  <c r="BX1478" i="4"/>
  <c r="BW1478" i="4"/>
  <c r="BY1477" i="4"/>
  <c r="BX1477" i="4"/>
  <c r="BW1477" i="4"/>
  <c r="BY1476" i="4"/>
  <c r="BX1476" i="4"/>
  <c r="BW1476" i="4"/>
  <c r="BY1475" i="4"/>
  <c r="BX1475" i="4"/>
  <c r="BW1475" i="4"/>
  <c r="BY1474" i="4"/>
  <c r="BX1474" i="4"/>
  <c r="BW1474" i="4"/>
  <c r="BY1473" i="4"/>
  <c r="BX1473" i="4"/>
  <c r="BW1473" i="4"/>
  <c r="BY1472" i="4"/>
  <c r="BX1472" i="4"/>
  <c r="BW1472" i="4"/>
  <c r="BY1471" i="4"/>
  <c r="BX1471" i="4"/>
  <c r="BW1471" i="4"/>
  <c r="BY1470" i="4"/>
  <c r="BX1470" i="4"/>
  <c r="BW1470" i="4"/>
  <c r="BY1469" i="4"/>
  <c r="BX1469" i="4"/>
  <c r="BW1469" i="4"/>
  <c r="BY1468" i="4"/>
  <c r="BX1468" i="4"/>
  <c r="BW1468" i="4"/>
  <c r="BY1467" i="4"/>
  <c r="BX1467" i="4"/>
  <c r="BW1467" i="4"/>
  <c r="BY1466" i="4"/>
  <c r="BX1466" i="4"/>
  <c r="BW1466" i="4"/>
  <c r="BY1465" i="4"/>
  <c r="BX1465" i="4"/>
  <c r="BW1465" i="4"/>
  <c r="BY1464" i="4"/>
  <c r="BX1464" i="4"/>
  <c r="BW1464" i="4"/>
  <c r="BY1463" i="4"/>
  <c r="BX1463" i="4"/>
  <c r="BW1463" i="4"/>
  <c r="BY1462" i="4"/>
  <c r="BX1462" i="4"/>
  <c r="BW1462" i="4"/>
  <c r="BY1461" i="4"/>
  <c r="BX1461" i="4"/>
  <c r="BW1461" i="4"/>
  <c r="BY1460" i="4"/>
  <c r="BX1460" i="4"/>
  <c r="BW1460" i="4"/>
  <c r="BY1459" i="4"/>
  <c r="BX1459" i="4"/>
  <c r="BW1459" i="4"/>
  <c r="BY1458" i="4"/>
  <c r="BX1458" i="4"/>
  <c r="BW1458" i="4"/>
  <c r="BY1457" i="4"/>
  <c r="BX1457" i="4"/>
  <c r="BW1457" i="4"/>
  <c r="BY1456" i="4"/>
  <c r="BX1456" i="4"/>
  <c r="BW1456" i="4"/>
  <c r="BY1455" i="4"/>
  <c r="BX1455" i="4"/>
  <c r="BW1455" i="4"/>
  <c r="BY1454" i="4"/>
  <c r="BX1454" i="4"/>
  <c r="BW1454" i="4"/>
  <c r="BY1453" i="4"/>
  <c r="BX1453" i="4"/>
  <c r="BW1453" i="4"/>
  <c r="BY1452" i="4"/>
  <c r="BX1452" i="4"/>
  <c r="BW1452" i="4"/>
  <c r="BY1451" i="4"/>
  <c r="BX1451" i="4"/>
  <c r="BW1451" i="4"/>
  <c r="BY1450" i="4"/>
  <c r="BX1450" i="4"/>
  <c r="BW1450" i="4"/>
  <c r="BY1449" i="4"/>
  <c r="BX1449" i="4"/>
  <c r="BW1449" i="4"/>
  <c r="BY1448" i="4"/>
  <c r="BX1448" i="4"/>
  <c r="BW1448" i="4"/>
  <c r="BY1447" i="4"/>
  <c r="BX1447" i="4"/>
  <c r="BW1447" i="4"/>
  <c r="BY1446" i="4"/>
  <c r="BX1446" i="4"/>
  <c r="BW1446" i="4"/>
  <c r="BY1445" i="4"/>
  <c r="BX1445" i="4"/>
  <c r="BW1445" i="4"/>
  <c r="BY1444" i="4"/>
  <c r="BX1444" i="4"/>
  <c r="BW1444" i="4"/>
  <c r="BY1443" i="4"/>
  <c r="BX1443" i="4"/>
  <c r="BW1443" i="4"/>
  <c r="BY1442" i="4"/>
  <c r="BX1442" i="4"/>
  <c r="BW1442" i="4"/>
  <c r="BY1441" i="4"/>
  <c r="BX1441" i="4"/>
  <c r="BW1441" i="4"/>
  <c r="BY1440" i="4"/>
  <c r="BX1440" i="4"/>
  <c r="BW1440" i="4"/>
  <c r="BY1439" i="4"/>
  <c r="BX1439" i="4"/>
  <c r="BW1439" i="4"/>
  <c r="BY1438" i="4"/>
  <c r="BX1438" i="4"/>
  <c r="BW1438" i="4"/>
  <c r="BY1437" i="4"/>
  <c r="BX1437" i="4"/>
  <c r="BW1437" i="4"/>
  <c r="BY1436" i="4"/>
  <c r="BX1436" i="4"/>
  <c r="BW1436" i="4"/>
  <c r="BY1435" i="4"/>
  <c r="BX1435" i="4"/>
  <c r="BW1435" i="4"/>
  <c r="BY1434" i="4"/>
  <c r="BX1434" i="4"/>
  <c r="BW1434" i="4"/>
  <c r="BY1433" i="4"/>
  <c r="BX1433" i="4"/>
  <c r="BW1433" i="4"/>
  <c r="BY1432" i="4"/>
  <c r="BX1432" i="4"/>
  <c r="BW1432" i="4"/>
  <c r="BY1431" i="4"/>
  <c r="BX1431" i="4"/>
  <c r="BW1431" i="4"/>
  <c r="BY1430" i="4"/>
  <c r="BX1430" i="4"/>
  <c r="BW1430" i="4"/>
  <c r="BY1429" i="4"/>
  <c r="BX1429" i="4"/>
  <c r="BW1429" i="4"/>
  <c r="BY1428" i="4"/>
  <c r="BX1428" i="4"/>
  <c r="BW1428" i="4"/>
  <c r="BY1427" i="4"/>
  <c r="BX1427" i="4"/>
  <c r="BW1427" i="4"/>
  <c r="BY1426" i="4"/>
  <c r="BX1426" i="4"/>
  <c r="BW1426" i="4"/>
  <c r="BY1425" i="4"/>
  <c r="BX1425" i="4"/>
  <c r="BW1425" i="4"/>
  <c r="BY1424" i="4"/>
  <c r="BX1424" i="4"/>
  <c r="BW1424" i="4"/>
  <c r="BY1423" i="4"/>
  <c r="BX1423" i="4"/>
  <c r="BW1423" i="4"/>
  <c r="BY1422" i="4"/>
  <c r="BX1422" i="4"/>
  <c r="BW1422" i="4"/>
  <c r="BY1421" i="4"/>
  <c r="BX1421" i="4"/>
  <c r="BW1421" i="4"/>
  <c r="BY1420" i="4"/>
  <c r="BX1420" i="4"/>
  <c r="BW1420" i="4"/>
  <c r="BY1419" i="4"/>
  <c r="BX1419" i="4"/>
  <c r="BW1419" i="4"/>
  <c r="BY1418" i="4"/>
  <c r="BX1418" i="4"/>
  <c r="BW1418" i="4"/>
  <c r="BY1417" i="4"/>
  <c r="BX1417" i="4"/>
  <c r="BW1417" i="4"/>
  <c r="BY1416" i="4"/>
  <c r="BX1416" i="4"/>
  <c r="BW1416" i="4"/>
  <c r="BY1415" i="4"/>
  <c r="BX1415" i="4"/>
  <c r="BW1415" i="4"/>
  <c r="BY1414" i="4"/>
  <c r="BX1414" i="4"/>
  <c r="BW1414" i="4"/>
  <c r="BY1413" i="4"/>
  <c r="BX1413" i="4"/>
  <c r="BW1413" i="4"/>
  <c r="BY1412" i="4"/>
  <c r="BX1412" i="4"/>
  <c r="BW1412" i="4"/>
  <c r="BY1411" i="4"/>
  <c r="BX1411" i="4"/>
  <c r="BW1411" i="4"/>
  <c r="BY1410" i="4"/>
  <c r="BX1410" i="4"/>
  <c r="BW1410" i="4"/>
  <c r="BY1409" i="4"/>
  <c r="BX1409" i="4"/>
  <c r="BW1409" i="4"/>
  <c r="BY1408" i="4"/>
  <c r="BX1408" i="4"/>
  <c r="BW1408" i="4"/>
  <c r="BY1407" i="4"/>
  <c r="BX1407" i="4"/>
  <c r="BW1407" i="4"/>
  <c r="BY1406" i="4"/>
  <c r="BX1406" i="4"/>
  <c r="BW1406" i="4"/>
  <c r="BY1405" i="4"/>
  <c r="BX1405" i="4"/>
  <c r="BW1405" i="4"/>
  <c r="BY1404" i="4"/>
  <c r="BX1404" i="4"/>
  <c r="BW1404" i="4"/>
  <c r="BY1403" i="4"/>
  <c r="BX1403" i="4"/>
  <c r="BW1403" i="4"/>
  <c r="BY1402" i="4"/>
  <c r="BX1402" i="4"/>
  <c r="BW1402" i="4"/>
  <c r="BY1401" i="4"/>
  <c r="BX1401" i="4"/>
  <c r="BW1401" i="4"/>
  <c r="BY1400" i="4"/>
  <c r="BX1400" i="4"/>
  <c r="BW1400" i="4"/>
  <c r="BY1399" i="4"/>
  <c r="BX1399" i="4"/>
  <c r="BW1399" i="4"/>
  <c r="BY1398" i="4"/>
  <c r="BX1398" i="4"/>
  <c r="BW1398" i="4"/>
  <c r="BY1397" i="4"/>
  <c r="BX1397" i="4"/>
  <c r="BW1397" i="4"/>
  <c r="BY1396" i="4"/>
  <c r="BX1396" i="4"/>
  <c r="BW1396" i="4"/>
  <c r="BY1395" i="4"/>
  <c r="BX1395" i="4"/>
  <c r="BW1395" i="4"/>
  <c r="BY1394" i="4"/>
  <c r="BX1394" i="4"/>
  <c r="BW1394" i="4"/>
  <c r="BY1393" i="4"/>
  <c r="BX1393" i="4"/>
  <c r="BW1393" i="4"/>
  <c r="BY1392" i="4"/>
  <c r="BX1392" i="4"/>
  <c r="BW1392" i="4"/>
  <c r="BY1391" i="4"/>
  <c r="BX1391" i="4"/>
  <c r="BW1391" i="4"/>
  <c r="BY1390" i="4"/>
  <c r="BX1390" i="4"/>
  <c r="BW1390" i="4"/>
  <c r="BY1389" i="4"/>
  <c r="BX1389" i="4"/>
  <c r="BW1389" i="4"/>
  <c r="BY1388" i="4"/>
  <c r="BX1388" i="4"/>
  <c r="BW1388" i="4"/>
  <c r="BY1387" i="4"/>
  <c r="BX1387" i="4"/>
  <c r="BW1387" i="4"/>
  <c r="BY1386" i="4"/>
  <c r="BX1386" i="4"/>
  <c r="BW1386" i="4"/>
  <c r="BY1385" i="4"/>
  <c r="BX1385" i="4"/>
  <c r="BW1385" i="4"/>
  <c r="BY1384" i="4"/>
  <c r="BX1384" i="4"/>
  <c r="BW1384" i="4"/>
  <c r="BY1383" i="4"/>
  <c r="BX1383" i="4"/>
  <c r="BW1383" i="4"/>
  <c r="BY1382" i="4"/>
  <c r="BX1382" i="4"/>
  <c r="BW1382" i="4"/>
  <c r="BY1381" i="4"/>
  <c r="BX1381" i="4"/>
  <c r="BW1381" i="4"/>
  <c r="BY1380" i="4"/>
  <c r="BX1380" i="4"/>
  <c r="BW1380" i="4"/>
  <c r="BY1379" i="4"/>
  <c r="BX1379" i="4"/>
  <c r="BW1379" i="4"/>
  <c r="BY1378" i="4"/>
  <c r="BX1378" i="4"/>
  <c r="BW1378" i="4"/>
  <c r="BY1377" i="4"/>
  <c r="BX1377" i="4"/>
  <c r="BW1377" i="4"/>
  <c r="BY1376" i="4"/>
  <c r="BX1376" i="4"/>
  <c r="BW1376" i="4"/>
  <c r="BY1375" i="4"/>
  <c r="BX1375" i="4"/>
  <c r="BW1375" i="4"/>
  <c r="BY1374" i="4"/>
  <c r="BX1374" i="4"/>
  <c r="BW1374" i="4"/>
  <c r="BY1373" i="4"/>
  <c r="BX1373" i="4"/>
  <c r="BW1373" i="4"/>
  <c r="BY1372" i="4"/>
  <c r="BX1372" i="4"/>
  <c r="BW1372" i="4"/>
  <c r="BY1371" i="4"/>
  <c r="BX1371" i="4"/>
  <c r="BW1371" i="4"/>
  <c r="BY1370" i="4"/>
  <c r="BX1370" i="4"/>
  <c r="BW1370" i="4"/>
  <c r="BY1369" i="4"/>
  <c r="BX1369" i="4"/>
  <c r="BW1369" i="4"/>
  <c r="BY1368" i="4"/>
  <c r="BX1368" i="4"/>
  <c r="BW1368" i="4"/>
  <c r="BY1367" i="4"/>
  <c r="BX1367" i="4"/>
  <c r="BW1367" i="4"/>
  <c r="BY1366" i="4"/>
  <c r="BX1366" i="4"/>
  <c r="BW1366" i="4"/>
  <c r="BY1365" i="4"/>
  <c r="BX1365" i="4"/>
  <c r="BW1365" i="4"/>
  <c r="BY1364" i="4"/>
  <c r="BX1364" i="4"/>
  <c r="BW1364" i="4"/>
  <c r="BY1363" i="4"/>
  <c r="BX1363" i="4"/>
  <c r="BW1363" i="4"/>
  <c r="BY1362" i="4"/>
  <c r="BX1362" i="4"/>
  <c r="BW1362" i="4"/>
  <c r="BY1361" i="4"/>
  <c r="BX1361" i="4"/>
  <c r="BW1361" i="4"/>
  <c r="BY1360" i="4"/>
  <c r="BX1360" i="4"/>
  <c r="BW1360" i="4"/>
  <c r="BY1359" i="4"/>
  <c r="BX1359" i="4"/>
  <c r="BW1359" i="4"/>
  <c r="BY1358" i="4"/>
  <c r="BX1358" i="4"/>
  <c r="BW1358" i="4"/>
  <c r="BY1357" i="4"/>
  <c r="BX1357" i="4"/>
  <c r="BW1357" i="4"/>
  <c r="BY1356" i="4"/>
  <c r="BX1356" i="4"/>
  <c r="BW1356" i="4"/>
  <c r="BY1355" i="4"/>
  <c r="BX1355" i="4"/>
  <c r="BW1355" i="4"/>
  <c r="BY1354" i="4"/>
  <c r="BX1354" i="4"/>
  <c r="BW1354" i="4"/>
  <c r="BY1353" i="4"/>
  <c r="BX1353" i="4"/>
  <c r="BW1353" i="4"/>
  <c r="BY1352" i="4"/>
  <c r="BX1352" i="4"/>
  <c r="BW1352" i="4"/>
  <c r="BY1351" i="4"/>
  <c r="BX1351" i="4"/>
  <c r="BW1351" i="4"/>
  <c r="BY1350" i="4"/>
  <c r="BX1350" i="4"/>
  <c r="BW1350" i="4"/>
  <c r="BY1349" i="4"/>
  <c r="BX1349" i="4"/>
  <c r="BW1349" i="4"/>
  <c r="BY1348" i="4"/>
  <c r="BX1348" i="4"/>
  <c r="BW1348" i="4"/>
  <c r="BY1347" i="4"/>
  <c r="BX1347" i="4"/>
  <c r="BW1347" i="4"/>
  <c r="BY1346" i="4"/>
  <c r="BX1346" i="4"/>
  <c r="BW1346" i="4"/>
  <c r="BY1345" i="4"/>
  <c r="BX1345" i="4"/>
  <c r="BW1345" i="4"/>
  <c r="BY1344" i="4"/>
  <c r="BX1344" i="4"/>
  <c r="BW1344" i="4"/>
  <c r="BY1343" i="4"/>
  <c r="BX1343" i="4"/>
  <c r="BW1343" i="4"/>
  <c r="BY1342" i="4"/>
  <c r="BX1342" i="4"/>
  <c r="BW1342" i="4"/>
  <c r="BY1341" i="4"/>
  <c r="BX1341" i="4"/>
  <c r="BW1341" i="4"/>
  <c r="BY1340" i="4"/>
  <c r="BX1340" i="4"/>
  <c r="BW1340" i="4"/>
  <c r="BY1339" i="4"/>
  <c r="BX1339" i="4"/>
  <c r="BW1339" i="4"/>
  <c r="BY1338" i="4"/>
  <c r="BX1338" i="4"/>
  <c r="BW1338" i="4"/>
  <c r="BY1337" i="4"/>
  <c r="BX1337" i="4"/>
  <c r="BW1337" i="4"/>
  <c r="BY1336" i="4"/>
  <c r="BX1336" i="4"/>
  <c r="BW1336" i="4"/>
  <c r="BY1335" i="4"/>
  <c r="BX1335" i="4"/>
  <c r="BW1335" i="4"/>
  <c r="BY1334" i="4"/>
  <c r="BX1334" i="4"/>
  <c r="BW1334" i="4"/>
  <c r="BY1333" i="4"/>
  <c r="BX1333" i="4"/>
  <c r="BW1333" i="4"/>
  <c r="BY1332" i="4"/>
  <c r="BX1332" i="4"/>
  <c r="BW1332" i="4"/>
  <c r="BY1331" i="4"/>
  <c r="BX1331" i="4"/>
  <c r="BW1331" i="4"/>
  <c r="BY1330" i="4"/>
  <c r="BX1330" i="4"/>
  <c r="BW1330" i="4"/>
  <c r="BY1329" i="4"/>
  <c r="BX1329" i="4"/>
  <c r="BW1329" i="4"/>
  <c r="BY1328" i="4"/>
  <c r="BX1328" i="4"/>
  <c r="BW1328" i="4"/>
  <c r="BY1327" i="4"/>
  <c r="BX1327" i="4"/>
  <c r="BW1327" i="4"/>
  <c r="BY1326" i="4"/>
  <c r="BX1326" i="4"/>
  <c r="BW1326" i="4"/>
  <c r="BY1325" i="4"/>
  <c r="BX1325" i="4"/>
  <c r="BW1325" i="4"/>
  <c r="BY1324" i="4"/>
  <c r="BX1324" i="4"/>
  <c r="BW1324" i="4"/>
  <c r="BY1323" i="4"/>
  <c r="BX1323" i="4"/>
  <c r="BW1323" i="4"/>
  <c r="BY1322" i="4"/>
  <c r="BX1322" i="4"/>
  <c r="BW1322" i="4"/>
  <c r="BY1321" i="4"/>
  <c r="BX1321" i="4"/>
  <c r="BW1321" i="4"/>
  <c r="BY1320" i="4"/>
  <c r="BX1320" i="4"/>
  <c r="BW1320" i="4"/>
  <c r="BY1319" i="4"/>
  <c r="BX1319" i="4"/>
  <c r="BW1319" i="4"/>
  <c r="BY1318" i="4"/>
  <c r="BX1318" i="4"/>
  <c r="BW1318" i="4"/>
  <c r="BY1317" i="4"/>
  <c r="BX1317" i="4"/>
  <c r="BW1317" i="4"/>
  <c r="BY1316" i="4"/>
  <c r="BX1316" i="4"/>
  <c r="BW1316" i="4"/>
  <c r="BY1315" i="4"/>
  <c r="BX1315" i="4"/>
  <c r="BW1315" i="4"/>
  <c r="BY1314" i="4"/>
  <c r="BX1314" i="4"/>
  <c r="BW1314" i="4"/>
  <c r="BY1313" i="4"/>
  <c r="BX1313" i="4"/>
  <c r="BW1313" i="4"/>
  <c r="BY1312" i="4"/>
  <c r="BX1312" i="4"/>
  <c r="BW1312" i="4"/>
  <c r="BY1311" i="4"/>
  <c r="BX1311" i="4"/>
  <c r="BW1311" i="4"/>
  <c r="BY1310" i="4"/>
  <c r="BX1310" i="4"/>
  <c r="BW1310" i="4"/>
  <c r="BY1309" i="4"/>
  <c r="BX1309" i="4"/>
  <c r="BW1309" i="4"/>
  <c r="BY1308" i="4"/>
  <c r="BX1308" i="4"/>
  <c r="BW1308" i="4"/>
  <c r="BY1307" i="4"/>
  <c r="BX1307" i="4"/>
  <c r="BW1307" i="4"/>
  <c r="BY1306" i="4"/>
  <c r="BX1306" i="4"/>
  <c r="BW1306" i="4"/>
  <c r="BY1305" i="4"/>
  <c r="BX1305" i="4"/>
  <c r="BW1305" i="4"/>
  <c r="BY1304" i="4"/>
  <c r="BX1304" i="4"/>
  <c r="BW1304" i="4"/>
  <c r="BY1303" i="4"/>
  <c r="BX1303" i="4"/>
  <c r="BW1303" i="4"/>
  <c r="BY1302" i="4"/>
  <c r="BX1302" i="4"/>
  <c r="BW1302" i="4"/>
  <c r="BY1301" i="4"/>
  <c r="BX1301" i="4"/>
  <c r="BW1301" i="4"/>
  <c r="BY1300" i="4"/>
  <c r="BX1300" i="4"/>
  <c r="BW1300" i="4"/>
  <c r="BY1299" i="4"/>
  <c r="BX1299" i="4"/>
  <c r="BW1299" i="4"/>
  <c r="BY1298" i="4"/>
  <c r="BX1298" i="4"/>
  <c r="BW1298" i="4"/>
  <c r="BY1297" i="4"/>
  <c r="BX1297" i="4"/>
  <c r="BW1297" i="4"/>
  <c r="BY1296" i="4"/>
  <c r="BX1296" i="4"/>
  <c r="BW1296" i="4"/>
  <c r="BY1295" i="4"/>
  <c r="BX1295" i="4"/>
  <c r="BW1295" i="4"/>
  <c r="BY1294" i="4"/>
  <c r="BX1294" i="4"/>
  <c r="BW1294" i="4"/>
  <c r="BY1293" i="4"/>
  <c r="BX1293" i="4"/>
  <c r="BW1293" i="4"/>
  <c r="BY1292" i="4"/>
  <c r="BX1292" i="4"/>
  <c r="BW1292" i="4"/>
  <c r="BY1291" i="4"/>
  <c r="BX1291" i="4"/>
  <c r="BW1291" i="4"/>
  <c r="BY1290" i="4"/>
  <c r="BX1290" i="4"/>
  <c r="BW1290" i="4"/>
  <c r="BY1289" i="4"/>
  <c r="BX1289" i="4"/>
  <c r="BW1289" i="4"/>
  <c r="BY1288" i="4"/>
  <c r="BX1288" i="4"/>
  <c r="BW1288" i="4"/>
  <c r="BY1287" i="4"/>
  <c r="BX1287" i="4"/>
  <c r="BW1287" i="4"/>
  <c r="BY1286" i="4"/>
  <c r="BX1286" i="4"/>
  <c r="BW1286" i="4"/>
  <c r="BY1285" i="4"/>
  <c r="BX1285" i="4"/>
  <c r="BW1285" i="4"/>
  <c r="BY1284" i="4"/>
  <c r="BX1284" i="4"/>
  <c r="BW1284" i="4"/>
  <c r="BY1283" i="4"/>
  <c r="BX1283" i="4"/>
  <c r="BW1283" i="4"/>
  <c r="BY1282" i="4"/>
  <c r="BX1282" i="4"/>
  <c r="BW1282" i="4"/>
  <c r="BY1281" i="4"/>
  <c r="BX1281" i="4"/>
  <c r="BW1281" i="4"/>
  <c r="BY1280" i="4"/>
  <c r="BX1280" i="4"/>
  <c r="BW1280" i="4"/>
  <c r="BY1279" i="4"/>
  <c r="BX1279" i="4"/>
  <c r="BW1279" i="4"/>
  <c r="BY1278" i="4"/>
  <c r="BX1278" i="4"/>
  <c r="BW1278" i="4"/>
  <c r="BY1277" i="4"/>
  <c r="BX1277" i="4"/>
  <c r="BW1277" i="4"/>
  <c r="BY1276" i="4"/>
  <c r="BX1276" i="4"/>
  <c r="BW1276" i="4"/>
  <c r="BY1275" i="4"/>
  <c r="BX1275" i="4"/>
  <c r="BW1275" i="4"/>
  <c r="BY1274" i="4"/>
  <c r="BX1274" i="4"/>
  <c r="BW1274" i="4"/>
  <c r="BY1273" i="4"/>
  <c r="BX1273" i="4"/>
  <c r="BW1273" i="4"/>
  <c r="BY1272" i="4"/>
  <c r="BX1272" i="4"/>
  <c r="BW1272" i="4"/>
  <c r="BY1271" i="4"/>
  <c r="BX1271" i="4"/>
  <c r="BW1271" i="4"/>
  <c r="BY1270" i="4"/>
  <c r="BX1270" i="4"/>
  <c r="BW1270" i="4"/>
  <c r="BY1269" i="4"/>
  <c r="BX1269" i="4"/>
  <c r="BW1269" i="4"/>
  <c r="BY1268" i="4"/>
  <c r="BX1268" i="4"/>
  <c r="BW1268" i="4"/>
  <c r="BY1267" i="4"/>
  <c r="BX1267" i="4"/>
  <c r="BW1267" i="4"/>
  <c r="BY1266" i="4"/>
  <c r="BX1266" i="4"/>
  <c r="BW1266" i="4"/>
  <c r="BY1265" i="4"/>
  <c r="BX1265" i="4"/>
  <c r="BW1265" i="4"/>
  <c r="BY1264" i="4"/>
  <c r="BX1264" i="4"/>
  <c r="BW1264" i="4"/>
  <c r="BY1263" i="4"/>
  <c r="BX1263" i="4"/>
  <c r="BW1263" i="4"/>
  <c r="BY1262" i="4"/>
  <c r="BX1262" i="4"/>
  <c r="BW1262" i="4"/>
  <c r="BY1261" i="4"/>
  <c r="BX1261" i="4"/>
  <c r="BW1261" i="4"/>
  <c r="BY1260" i="4"/>
  <c r="BX1260" i="4"/>
  <c r="BW1260" i="4"/>
  <c r="BY1259" i="4"/>
  <c r="BX1259" i="4"/>
  <c r="BW1259" i="4"/>
  <c r="BY1258" i="4"/>
  <c r="BX1258" i="4"/>
  <c r="BW1258" i="4"/>
  <c r="BY1257" i="4"/>
  <c r="BX1257" i="4"/>
  <c r="BW1257" i="4"/>
  <c r="BY1256" i="4"/>
  <c r="BX1256" i="4"/>
  <c r="BW1256" i="4"/>
  <c r="BY1255" i="4"/>
  <c r="BX1255" i="4"/>
  <c r="BW1255" i="4"/>
  <c r="BY1254" i="4"/>
  <c r="BX1254" i="4"/>
  <c r="BW1254" i="4"/>
  <c r="BY1253" i="4"/>
  <c r="BX1253" i="4"/>
  <c r="BW1253" i="4"/>
  <c r="BY1252" i="4"/>
  <c r="BX1252" i="4"/>
  <c r="BW1252" i="4"/>
  <c r="BY1251" i="4"/>
  <c r="BX1251" i="4"/>
  <c r="BW1251" i="4"/>
  <c r="BY1250" i="4"/>
  <c r="BX1250" i="4"/>
  <c r="BW1250" i="4"/>
  <c r="BY1249" i="4"/>
  <c r="BX1249" i="4"/>
  <c r="BW1249" i="4"/>
  <c r="BY1248" i="4"/>
  <c r="BX1248" i="4"/>
  <c r="BW1248" i="4"/>
  <c r="BY1247" i="4"/>
  <c r="BX1247" i="4"/>
  <c r="BW1247" i="4"/>
  <c r="BY1246" i="4"/>
  <c r="BX1246" i="4"/>
  <c r="BW1246" i="4"/>
  <c r="BY1245" i="4"/>
  <c r="BX1245" i="4"/>
  <c r="BW1245" i="4"/>
  <c r="BY1244" i="4"/>
  <c r="BX1244" i="4"/>
  <c r="BW1244" i="4"/>
  <c r="BY1243" i="4"/>
  <c r="BX1243" i="4"/>
  <c r="BW1243" i="4"/>
  <c r="BY1242" i="4"/>
  <c r="BX1242" i="4"/>
  <c r="BW1242" i="4"/>
  <c r="BY1241" i="4"/>
  <c r="BX1241" i="4"/>
  <c r="BW1241" i="4"/>
  <c r="BY1240" i="4"/>
  <c r="BX1240" i="4"/>
  <c r="BW1240" i="4"/>
  <c r="BY1239" i="4"/>
  <c r="BX1239" i="4"/>
  <c r="BW1239" i="4"/>
  <c r="BY1238" i="4"/>
  <c r="BX1238" i="4"/>
  <c r="BW1238" i="4"/>
  <c r="BY1237" i="4"/>
  <c r="BX1237" i="4"/>
  <c r="BW1237" i="4"/>
  <c r="BY1236" i="4"/>
  <c r="BX1236" i="4"/>
  <c r="BW1236" i="4"/>
  <c r="BY1235" i="4"/>
  <c r="BX1235" i="4"/>
  <c r="BW1235" i="4"/>
  <c r="BY1234" i="4"/>
  <c r="BX1234" i="4"/>
  <c r="BW1234" i="4"/>
  <c r="BY1233" i="4"/>
  <c r="BX1233" i="4"/>
  <c r="BW1233" i="4"/>
  <c r="BY1232" i="4"/>
  <c r="BX1232" i="4"/>
  <c r="BW1232" i="4"/>
  <c r="BY1231" i="4"/>
  <c r="BX1231" i="4"/>
  <c r="BW1231" i="4"/>
  <c r="BY1230" i="4"/>
  <c r="BX1230" i="4"/>
  <c r="BW1230" i="4"/>
  <c r="BY1229" i="4"/>
  <c r="BX1229" i="4"/>
  <c r="BW1229" i="4"/>
  <c r="BY1228" i="4"/>
  <c r="BX1228" i="4"/>
  <c r="BW1228" i="4"/>
  <c r="BY1227" i="4"/>
  <c r="BX1227" i="4"/>
  <c r="BW1227" i="4"/>
  <c r="BY1226" i="4"/>
  <c r="BX1226" i="4"/>
  <c r="BW1226" i="4"/>
  <c r="BY1225" i="4"/>
  <c r="BX1225" i="4"/>
  <c r="BW1225" i="4"/>
  <c r="BY1224" i="4"/>
  <c r="BX1224" i="4"/>
  <c r="BW1224" i="4"/>
  <c r="BY1223" i="4"/>
  <c r="BX1223" i="4"/>
  <c r="BW1223" i="4"/>
  <c r="BY1222" i="4"/>
  <c r="BX1222" i="4"/>
  <c r="BW1222" i="4"/>
  <c r="BY1221" i="4"/>
  <c r="BX1221" i="4"/>
  <c r="BW1221" i="4"/>
  <c r="BY1220" i="4"/>
  <c r="BX1220" i="4"/>
  <c r="BW1220" i="4"/>
  <c r="BY1219" i="4"/>
  <c r="BX1219" i="4"/>
  <c r="BW1219" i="4"/>
  <c r="BY1218" i="4"/>
  <c r="BX1218" i="4"/>
  <c r="BW1218" i="4"/>
  <c r="BY1217" i="4"/>
  <c r="BX1217" i="4"/>
  <c r="BW1217" i="4"/>
  <c r="BY1216" i="4"/>
  <c r="BX1216" i="4"/>
  <c r="BW1216" i="4"/>
  <c r="BY1215" i="4"/>
  <c r="BX1215" i="4"/>
  <c r="BW1215" i="4"/>
  <c r="BY1214" i="4"/>
  <c r="BX1214" i="4"/>
  <c r="BW1214" i="4"/>
  <c r="BY1213" i="4"/>
  <c r="BX1213" i="4"/>
  <c r="BW1213" i="4"/>
  <c r="BY1212" i="4"/>
  <c r="BX1212" i="4"/>
  <c r="BW1212" i="4"/>
  <c r="BY1211" i="4"/>
  <c r="BX1211" i="4"/>
  <c r="BW1211" i="4"/>
  <c r="BY1210" i="4"/>
  <c r="BX1210" i="4"/>
  <c r="BW1210" i="4"/>
  <c r="BY1209" i="4"/>
  <c r="BX1209" i="4"/>
  <c r="BW1209" i="4"/>
  <c r="BY1208" i="4"/>
  <c r="BX1208" i="4"/>
  <c r="BW1208" i="4"/>
  <c r="BY1207" i="4"/>
  <c r="BX1207" i="4"/>
  <c r="BW1207" i="4"/>
  <c r="BY1206" i="4"/>
  <c r="BX1206" i="4"/>
  <c r="BW1206" i="4"/>
  <c r="BY1205" i="4"/>
  <c r="BX1205" i="4"/>
  <c r="BW1205" i="4"/>
  <c r="BY1204" i="4"/>
  <c r="BX1204" i="4"/>
  <c r="BW1204" i="4"/>
  <c r="BY1203" i="4"/>
  <c r="BX1203" i="4"/>
  <c r="BW1203" i="4"/>
  <c r="BY1202" i="4"/>
  <c r="BX1202" i="4"/>
  <c r="BW1202" i="4"/>
  <c r="BY1201" i="4"/>
  <c r="BX1201" i="4"/>
  <c r="BW1201" i="4"/>
  <c r="BY1200" i="4"/>
  <c r="BX1200" i="4"/>
  <c r="BW1200" i="4"/>
  <c r="BY1199" i="4"/>
  <c r="BX1199" i="4"/>
  <c r="BW1199" i="4"/>
  <c r="BY1198" i="4"/>
  <c r="BX1198" i="4"/>
  <c r="BW1198" i="4"/>
  <c r="BY1197" i="4"/>
  <c r="BX1197" i="4"/>
  <c r="BW1197" i="4"/>
  <c r="BY1196" i="4"/>
  <c r="BX1196" i="4"/>
  <c r="BW1196" i="4"/>
  <c r="BY1195" i="4"/>
  <c r="BX1195" i="4"/>
  <c r="BW1195" i="4"/>
  <c r="BY1194" i="4"/>
  <c r="BX1194" i="4"/>
  <c r="BW1194" i="4"/>
  <c r="BY1193" i="4"/>
  <c r="BX1193" i="4"/>
  <c r="BW1193" i="4"/>
  <c r="BY1192" i="4"/>
  <c r="BX1192" i="4"/>
  <c r="BW1192" i="4"/>
  <c r="BY1191" i="4"/>
  <c r="BX1191" i="4"/>
  <c r="BW1191" i="4"/>
  <c r="BY1190" i="4"/>
  <c r="BX1190" i="4"/>
  <c r="BW1190" i="4"/>
  <c r="BY1189" i="4"/>
  <c r="BX1189" i="4"/>
  <c r="BW1189" i="4"/>
  <c r="BY1188" i="4"/>
  <c r="BX1188" i="4"/>
  <c r="BW1188" i="4"/>
  <c r="BY1187" i="4"/>
  <c r="BX1187" i="4"/>
  <c r="BW1187" i="4"/>
  <c r="BY1186" i="4"/>
  <c r="BX1186" i="4"/>
  <c r="BW1186" i="4"/>
  <c r="BY1185" i="4"/>
  <c r="BX1185" i="4"/>
  <c r="BW1185" i="4"/>
  <c r="BY1184" i="4"/>
  <c r="BX1184" i="4"/>
  <c r="BW1184" i="4"/>
  <c r="BY1183" i="4"/>
  <c r="BX1183" i="4"/>
  <c r="BW1183" i="4"/>
  <c r="BY1182" i="4"/>
  <c r="BX1182" i="4"/>
  <c r="BW1182" i="4"/>
  <c r="BY1181" i="4"/>
  <c r="BX1181" i="4"/>
  <c r="BW1181" i="4"/>
  <c r="BY1180" i="4"/>
  <c r="BX1180" i="4"/>
  <c r="BW1180" i="4"/>
  <c r="BY1179" i="4"/>
  <c r="BX1179" i="4"/>
  <c r="BW1179" i="4"/>
  <c r="BY1178" i="4"/>
  <c r="BX1178" i="4"/>
  <c r="BW1178" i="4"/>
  <c r="BY1177" i="4"/>
  <c r="BX1177" i="4"/>
  <c r="BW1177" i="4"/>
  <c r="BY1176" i="4"/>
  <c r="BX1176" i="4"/>
  <c r="BW1176" i="4"/>
  <c r="BY1175" i="4"/>
  <c r="BX1175" i="4"/>
  <c r="BW1175" i="4"/>
  <c r="BY1174" i="4"/>
  <c r="BX1174" i="4"/>
  <c r="BW1174" i="4"/>
  <c r="BY1173" i="4"/>
  <c r="BX1173" i="4"/>
  <c r="BW1173" i="4"/>
  <c r="BY1172" i="4"/>
  <c r="BX1172" i="4"/>
  <c r="BW1172" i="4"/>
  <c r="BY1171" i="4"/>
  <c r="BX1171" i="4"/>
  <c r="BW1171" i="4"/>
  <c r="BY1170" i="4"/>
  <c r="BX1170" i="4"/>
  <c r="BW1170" i="4"/>
  <c r="BY1169" i="4"/>
  <c r="BX1169" i="4"/>
  <c r="BW1169" i="4"/>
  <c r="BY1168" i="4"/>
  <c r="BX1168" i="4"/>
  <c r="BW1168" i="4"/>
  <c r="BY1167" i="4"/>
  <c r="BX1167" i="4"/>
  <c r="BW1167" i="4"/>
  <c r="BY1166" i="4"/>
  <c r="BX1166" i="4"/>
  <c r="BW1166" i="4"/>
  <c r="BY1165" i="4"/>
  <c r="BX1165" i="4"/>
  <c r="BW1165" i="4"/>
  <c r="BY1164" i="4"/>
  <c r="BX1164" i="4"/>
  <c r="BW1164" i="4"/>
  <c r="BY1163" i="4"/>
  <c r="BX1163" i="4"/>
  <c r="BW1163" i="4"/>
  <c r="BY1162" i="4"/>
  <c r="BX1162" i="4"/>
  <c r="BW1162" i="4"/>
  <c r="BY1161" i="4"/>
  <c r="BX1161" i="4"/>
  <c r="BW1161" i="4"/>
  <c r="BY1160" i="4"/>
  <c r="BX1160" i="4"/>
  <c r="BW1160" i="4"/>
  <c r="BY1159" i="4"/>
  <c r="BX1159" i="4"/>
  <c r="BW1159" i="4"/>
  <c r="BY1158" i="4"/>
  <c r="BX1158" i="4"/>
  <c r="BW1158" i="4"/>
  <c r="BY1157" i="4"/>
  <c r="BX1157" i="4"/>
  <c r="BW1157" i="4"/>
  <c r="BY1156" i="4"/>
  <c r="BX1156" i="4"/>
  <c r="BW1156" i="4"/>
  <c r="BY1155" i="4"/>
  <c r="BX1155" i="4"/>
  <c r="BW1155" i="4"/>
  <c r="BY1154" i="4"/>
  <c r="BX1154" i="4"/>
  <c r="BW1154" i="4"/>
  <c r="BY1153" i="4"/>
  <c r="BX1153" i="4"/>
  <c r="BW1153" i="4"/>
  <c r="BY1152" i="4"/>
  <c r="BX1152" i="4"/>
  <c r="BW1152" i="4"/>
  <c r="BY1151" i="4"/>
  <c r="BX1151" i="4"/>
  <c r="BW1151" i="4"/>
  <c r="BY1150" i="4"/>
  <c r="BX1150" i="4"/>
  <c r="BW1150" i="4"/>
  <c r="BY1149" i="4"/>
  <c r="BX1149" i="4"/>
  <c r="BW1149" i="4"/>
  <c r="BY1148" i="4"/>
  <c r="BX1148" i="4"/>
  <c r="BW1148" i="4"/>
  <c r="BY1147" i="4"/>
  <c r="BX1147" i="4"/>
  <c r="BW1147" i="4"/>
  <c r="BY1146" i="4"/>
  <c r="BX1146" i="4"/>
  <c r="BW1146" i="4"/>
  <c r="BY1145" i="4"/>
  <c r="BX1145" i="4"/>
  <c r="BW1145" i="4"/>
  <c r="BY1144" i="4"/>
  <c r="BX1144" i="4"/>
  <c r="BW1144" i="4"/>
  <c r="BY1143" i="4"/>
  <c r="BX1143" i="4"/>
  <c r="BW1143" i="4"/>
  <c r="BY1142" i="4"/>
  <c r="BX1142" i="4"/>
  <c r="BW1142" i="4"/>
  <c r="BY1141" i="4"/>
  <c r="BX1141" i="4"/>
  <c r="BW1141" i="4"/>
  <c r="BY1140" i="4"/>
  <c r="BX1140" i="4"/>
  <c r="BW1140" i="4"/>
  <c r="BY1139" i="4"/>
  <c r="BX1139" i="4"/>
  <c r="BW1139" i="4"/>
  <c r="BY1138" i="4"/>
  <c r="BX1138" i="4"/>
  <c r="BW1138" i="4"/>
  <c r="BY1137" i="4"/>
  <c r="BX1137" i="4"/>
  <c r="BW1137" i="4"/>
  <c r="BY1136" i="4"/>
  <c r="BX1136" i="4"/>
  <c r="BW1136" i="4"/>
  <c r="BY1135" i="4"/>
  <c r="BX1135" i="4"/>
  <c r="BW1135" i="4"/>
  <c r="BY1134" i="4"/>
  <c r="BX1134" i="4"/>
  <c r="BW1134" i="4"/>
  <c r="BY1133" i="4"/>
  <c r="BX1133" i="4"/>
  <c r="BW1133" i="4"/>
  <c r="BY1132" i="4"/>
  <c r="BX1132" i="4"/>
  <c r="BW1132" i="4"/>
  <c r="BY1131" i="4"/>
  <c r="BX1131" i="4"/>
  <c r="BW1131" i="4"/>
  <c r="BY1130" i="4"/>
  <c r="BX1130" i="4"/>
  <c r="BW1130" i="4"/>
  <c r="BY1129" i="4"/>
  <c r="BX1129" i="4"/>
  <c r="BW1129" i="4"/>
  <c r="BY1128" i="4"/>
  <c r="BX1128" i="4"/>
  <c r="BW1128" i="4"/>
  <c r="BY1127" i="4"/>
  <c r="BX1127" i="4"/>
  <c r="BW1127" i="4"/>
  <c r="BY1126" i="4"/>
  <c r="BX1126" i="4"/>
  <c r="BW1126" i="4"/>
  <c r="BY1125" i="4"/>
  <c r="BX1125" i="4"/>
  <c r="BW1125" i="4"/>
  <c r="BY1124" i="4"/>
  <c r="BX1124" i="4"/>
  <c r="BW1124" i="4"/>
  <c r="BY1123" i="4"/>
  <c r="BX1123" i="4"/>
  <c r="BW1123" i="4"/>
  <c r="BY1122" i="4"/>
  <c r="BX1122" i="4"/>
  <c r="BW1122" i="4"/>
  <c r="BY1121" i="4"/>
  <c r="BX1121" i="4"/>
  <c r="BW1121" i="4"/>
  <c r="BY1120" i="4"/>
  <c r="BX1120" i="4"/>
  <c r="BW1120" i="4"/>
  <c r="BY1119" i="4"/>
  <c r="BX1119" i="4"/>
  <c r="BW1119" i="4"/>
  <c r="BY1118" i="4"/>
  <c r="BX1118" i="4"/>
  <c r="BW1118" i="4"/>
  <c r="BY1117" i="4"/>
  <c r="BX1117" i="4"/>
  <c r="BW1117" i="4"/>
  <c r="BY1116" i="4"/>
  <c r="BX1116" i="4"/>
  <c r="BW1116" i="4"/>
  <c r="BY1115" i="4"/>
  <c r="BX1115" i="4"/>
  <c r="BW1115" i="4"/>
  <c r="BY1114" i="4"/>
  <c r="BX1114" i="4"/>
  <c r="BW1114" i="4"/>
  <c r="BY1113" i="4"/>
  <c r="BX1113" i="4"/>
  <c r="BW1113" i="4"/>
  <c r="BY1112" i="4"/>
  <c r="BX1112" i="4"/>
  <c r="BW1112" i="4"/>
  <c r="BY1111" i="4"/>
  <c r="BX1111" i="4"/>
  <c r="BW1111" i="4"/>
  <c r="BY1110" i="4"/>
  <c r="BX1110" i="4"/>
  <c r="BW1110" i="4"/>
  <c r="BY1109" i="4"/>
  <c r="BX1109" i="4"/>
  <c r="BW1109" i="4"/>
  <c r="BY1108" i="4"/>
  <c r="BX1108" i="4"/>
  <c r="BW1108" i="4"/>
  <c r="BY1107" i="4"/>
  <c r="BX1107" i="4"/>
  <c r="BW1107" i="4"/>
  <c r="BY1106" i="4"/>
  <c r="BX1106" i="4"/>
  <c r="BW1106" i="4"/>
  <c r="BY1105" i="4"/>
  <c r="BX1105" i="4"/>
  <c r="BW1105" i="4"/>
  <c r="BY1104" i="4"/>
  <c r="BX1104" i="4"/>
  <c r="BW1104" i="4"/>
  <c r="BY1103" i="4"/>
  <c r="BX1103" i="4"/>
  <c r="BW1103" i="4"/>
  <c r="BY1102" i="4"/>
  <c r="BX1102" i="4"/>
  <c r="BW1102" i="4"/>
  <c r="BY1101" i="4"/>
  <c r="BX1101" i="4"/>
  <c r="BW1101" i="4"/>
  <c r="BY1100" i="4"/>
  <c r="BX1100" i="4"/>
  <c r="BW1100" i="4"/>
  <c r="BY1099" i="4"/>
  <c r="BX1099" i="4"/>
  <c r="BW1099" i="4"/>
  <c r="BY1098" i="4"/>
  <c r="BX1098" i="4"/>
  <c r="BW1098" i="4"/>
  <c r="BY1097" i="4"/>
  <c r="BX1097" i="4"/>
  <c r="BW1097" i="4"/>
  <c r="BY1096" i="4"/>
  <c r="BX1096" i="4"/>
  <c r="BW1096" i="4"/>
  <c r="BY1095" i="4"/>
  <c r="BX1095" i="4"/>
  <c r="BW1095" i="4"/>
  <c r="BY1094" i="4"/>
  <c r="BX1094" i="4"/>
  <c r="BW1094" i="4"/>
  <c r="BY1093" i="4"/>
  <c r="BX1093" i="4"/>
  <c r="BW1093" i="4"/>
  <c r="BY1092" i="4"/>
  <c r="BX1092" i="4"/>
  <c r="BW1092" i="4"/>
  <c r="BY1091" i="4"/>
  <c r="BX1091" i="4"/>
  <c r="BW1091" i="4"/>
  <c r="BY1090" i="4"/>
  <c r="BX1090" i="4"/>
  <c r="BW1090" i="4"/>
  <c r="BY1089" i="4"/>
  <c r="BX1089" i="4"/>
  <c r="BW1089" i="4"/>
  <c r="BY1088" i="4"/>
  <c r="BX1088" i="4"/>
  <c r="BW1088" i="4"/>
  <c r="BY1087" i="4"/>
  <c r="BX1087" i="4"/>
  <c r="BW1087" i="4"/>
  <c r="BY1086" i="4"/>
  <c r="BX1086" i="4"/>
  <c r="BW1086" i="4"/>
  <c r="BY1085" i="4"/>
  <c r="BX1085" i="4"/>
  <c r="BW1085" i="4"/>
  <c r="BY1084" i="4"/>
  <c r="BX1084" i="4"/>
  <c r="BW1084" i="4"/>
  <c r="BY1083" i="4"/>
  <c r="BX1083" i="4"/>
  <c r="BW1083" i="4"/>
  <c r="BY1082" i="4"/>
  <c r="BX1082" i="4"/>
  <c r="BW1082" i="4"/>
  <c r="BY1081" i="4"/>
  <c r="BX1081" i="4"/>
  <c r="BW1081" i="4"/>
  <c r="BY1080" i="4"/>
  <c r="BX1080" i="4"/>
  <c r="BW1080" i="4"/>
  <c r="BY1079" i="4"/>
  <c r="BX1079" i="4"/>
  <c r="BW1079" i="4"/>
  <c r="BY1078" i="4"/>
  <c r="BX1078" i="4"/>
  <c r="BW1078" i="4"/>
  <c r="BY1077" i="4"/>
  <c r="BX1077" i="4"/>
  <c r="BW1077" i="4"/>
  <c r="BY1076" i="4"/>
  <c r="BX1076" i="4"/>
  <c r="BW1076" i="4"/>
  <c r="BY1075" i="4"/>
  <c r="BX1075" i="4"/>
  <c r="BW1075" i="4"/>
  <c r="BY1074" i="4"/>
  <c r="BX1074" i="4"/>
  <c r="BW1074" i="4"/>
  <c r="BY1073" i="4"/>
  <c r="BX1073" i="4"/>
  <c r="BW1073" i="4"/>
  <c r="BY1072" i="4"/>
  <c r="BX1072" i="4"/>
  <c r="BW1072" i="4"/>
  <c r="BY1071" i="4"/>
  <c r="BX1071" i="4"/>
  <c r="BW1071" i="4"/>
  <c r="BY1070" i="4"/>
  <c r="BX1070" i="4"/>
  <c r="BW1070" i="4"/>
  <c r="BY1069" i="4"/>
  <c r="BX1069" i="4"/>
  <c r="BW1069" i="4"/>
  <c r="BY1068" i="4"/>
  <c r="BX1068" i="4"/>
  <c r="BW1068" i="4"/>
  <c r="BY1067" i="4"/>
  <c r="BX1067" i="4"/>
  <c r="BW1067" i="4"/>
  <c r="BY1066" i="4"/>
  <c r="BX1066" i="4"/>
  <c r="BW1066" i="4"/>
  <c r="BY1065" i="4"/>
  <c r="BX1065" i="4"/>
  <c r="BW1065" i="4"/>
  <c r="BY1064" i="4"/>
  <c r="BX1064" i="4"/>
  <c r="BW1064" i="4"/>
  <c r="BY1063" i="4"/>
  <c r="BX1063" i="4"/>
  <c r="BW1063" i="4"/>
  <c r="BY1062" i="4"/>
  <c r="BX1062" i="4"/>
  <c r="BW1062" i="4"/>
  <c r="BY1061" i="4"/>
  <c r="BX1061" i="4"/>
  <c r="BW1061" i="4"/>
  <c r="BY1060" i="4"/>
  <c r="BX1060" i="4"/>
  <c r="BW1060" i="4"/>
  <c r="BY1059" i="4"/>
  <c r="BX1059" i="4"/>
  <c r="BW1059" i="4"/>
  <c r="BY1058" i="4"/>
  <c r="BX1058" i="4"/>
  <c r="BW1058" i="4"/>
  <c r="BY1057" i="4"/>
  <c r="BX1057" i="4"/>
  <c r="BW1057" i="4"/>
  <c r="BY1056" i="4"/>
  <c r="BX1056" i="4"/>
  <c r="BW1056" i="4"/>
  <c r="BY1055" i="4"/>
  <c r="BX1055" i="4"/>
  <c r="BW1055" i="4"/>
  <c r="BY1054" i="4"/>
  <c r="BX1054" i="4"/>
  <c r="BW1054" i="4"/>
  <c r="BY1053" i="4"/>
  <c r="BX1053" i="4"/>
  <c r="BW1053" i="4"/>
  <c r="BY1052" i="4"/>
  <c r="BX1052" i="4"/>
  <c r="BW1052" i="4"/>
  <c r="BY1051" i="4"/>
  <c r="BX1051" i="4"/>
  <c r="BW1051" i="4"/>
  <c r="BY1050" i="4"/>
  <c r="BX1050" i="4"/>
  <c r="BW1050" i="4"/>
  <c r="BY1049" i="4"/>
  <c r="BX1049" i="4"/>
  <c r="BW1049" i="4"/>
  <c r="BY1048" i="4"/>
  <c r="BX1048" i="4"/>
  <c r="BW1048" i="4"/>
  <c r="BY1047" i="4"/>
  <c r="BX1047" i="4"/>
  <c r="BW1047" i="4"/>
  <c r="BY1046" i="4"/>
  <c r="BX1046" i="4"/>
  <c r="BW1046" i="4"/>
  <c r="BY1045" i="4"/>
  <c r="BX1045" i="4"/>
  <c r="BW1045" i="4"/>
  <c r="BY1044" i="4"/>
  <c r="BX1044" i="4"/>
  <c r="BW1044" i="4"/>
  <c r="BY1043" i="4"/>
  <c r="BX1043" i="4"/>
  <c r="BW1043" i="4"/>
  <c r="BY1042" i="4"/>
  <c r="BX1042" i="4"/>
  <c r="BW1042" i="4"/>
  <c r="BY1041" i="4"/>
  <c r="BX1041" i="4"/>
  <c r="BW1041" i="4"/>
  <c r="BY1040" i="4"/>
  <c r="BX1040" i="4"/>
  <c r="BW1040" i="4"/>
  <c r="BY1039" i="4"/>
  <c r="BX1039" i="4"/>
  <c r="BW1039" i="4"/>
  <c r="BY1038" i="4"/>
  <c r="BX1038" i="4"/>
  <c r="BW1038" i="4"/>
  <c r="BY1037" i="4"/>
  <c r="BX1037" i="4"/>
  <c r="BW1037" i="4"/>
  <c r="BY1036" i="4"/>
  <c r="BX1036" i="4"/>
  <c r="BW1036" i="4"/>
  <c r="BY1035" i="4"/>
  <c r="BX1035" i="4"/>
  <c r="BW1035" i="4"/>
  <c r="BY1034" i="4"/>
  <c r="BX1034" i="4"/>
  <c r="BW1034" i="4"/>
  <c r="BY1033" i="4"/>
  <c r="BX1033" i="4"/>
  <c r="BW1033" i="4"/>
  <c r="BY1032" i="4"/>
  <c r="BX1032" i="4"/>
  <c r="BW1032" i="4"/>
  <c r="BY1031" i="4"/>
  <c r="BX1031" i="4"/>
  <c r="BW1031" i="4"/>
  <c r="BY1030" i="4"/>
  <c r="BX1030" i="4"/>
  <c r="BW1030" i="4"/>
  <c r="BY1029" i="4"/>
  <c r="BX1029" i="4"/>
  <c r="BW1029" i="4"/>
  <c r="BY1028" i="4"/>
  <c r="BX1028" i="4"/>
  <c r="BW1028" i="4"/>
  <c r="BY1027" i="4"/>
  <c r="BX1027" i="4"/>
  <c r="BW1027" i="4"/>
  <c r="BY1026" i="4"/>
  <c r="BX1026" i="4"/>
  <c r="BW1026" i="4"/>
  <c r="BY1025" i="4"/>
  <c r="BX1025" i="4"/>
  <c r="BW1025" i="4"/>
  <c r="BY1024" i="4"/>
  <c r="BX1024" i="4"/>
  <c r="BW1024" i="4"/>
  <c r="BY1023" i="4"/>
  <c r="BX1023" i="4"/>
  <c r="BW1023" i="4"/>
  <c r="BY1022" i="4"/>
  <c r="BX1022" i="4"/>
  <c r="BW1022" i="4"/>
  <c r="BY1021" i="4"/>
  <c r="BX1021" i="4"/>
  <c r="BW1021" i="4"/>
  <c r="BY1020" i="4"/>
  <c r="BX1020" i="4"/>
  <c r="BW1020" i="4"/>
  <c r="BY1019" i="4"/>
  <c r="BX1019" i="4"/>
  <c r="BW1019" i="4"/>
  <c r="BY1018" i="4"/>
  <c r="BX1018" i="4"/>
  <c r="BW1018" i="4"/>
  <c r="BY1017" i="4"/>
  <c r="BX1017" i="4"/>
  <c r="BW1017" i="4"/>
  <c r="BY1016" i="4"/>
  <c r="BX1016" i="4"/>
  <c r="BW1016" i="4"/>
  <c r="BY1015" i="4"/>
  <c r="BX1015" i="4"/>
  <c r="BW1015" i="4"/>
  <c r="BY1014" i="4"/>
  <c r="BX1014" i="4"/>
  <c r="BW1014" i="4"/>
  <c r="BY1013" i="4"/>
  <c r="BX1013" i="4"/>
  <c r="BW1013" i="4"/>
  <c r="BY1012" i="4"/>
  <c r="BX1012" i="4"/>
  <c r="BW1012" i="4"/>
  <c r="BY1011" i="4"/>
  <c r="BX1011" i="4"/>
  <c r="BW1011" i="4"/>
  <c r="BY1010" i="4"/>
  <c r="BX1010" i="4"/>
  <c r="BW1010" i="4"/>
  <c r="BY1009" i="4"/>
  <c r="BX1009" i="4"/>
  <c r="BW1009" i="4"/>
  <c r="BY1008" i="4"/>
  <c r="BX1008" i="4"/>
  <c r="BW1008" i="4"/>
  <c r="BY1007" i="4"/>
  <c r="BX1007" i="4"/>
  <c r="BW1007" i="4"/>
  <c r="BY1006" i="4"/>
  <c r="BX1006" i="4"/>
  <c r="BW1006" i="4"/>
  <c r="BY1005" i="4"/>
  <c r="BX1005" i="4"/>
  <c r="BW1005" i="4"/>
  <c r="BY1004" i="4"/>
  <c r="BX1004" i="4"/>
  <c r="BW1004" i="4"/>
  <c r="BY1003" i="4"/>
  <c r="BX1003" i="4"/>
  <c r="BW1003" i="4"/>
  <c r="BY1002" i="4"/>
  <c r="BX1002" i="4"/>
  <c r="BW1002" i="4"/>
  <c r="BY1001" i="4"/>
  <c r="BX1001" i="4"/>
  <c r="BW1001" i="4"/>
  <c r="BY1000" i="4"/>
  <c r="BX1000" i="4"/>
  <c r="BW1000" i="4"/>
  <c r="BY999" i="4"/>
  <c r="BX999" i="4"/>
  <c r="BW999" i="4"/>
  <c r="BY998" i="4"/>
  <c r="BX998" i="4"/>
  <c r="BW998" i="4"/>
  <c r="BY997" i="4"/>
  <c r="BX997" i="4"/>
  <c r="BW997" i="4"/>
  <c r="BY996" i="4"/>
  <c r="BX996" i="4"/>
  <c r="BW996" i="4"/>
  <c r="BY995" i="4"/>
  <c r="BX995" i="4"/>
  <c r="BW995" i="4"/>
  <c r="BY994" i="4"/>
  <c r="BX994" i="4"/>
  <c r="BW994" i="4"/>
  <c r="BY993" i="4"/>
  <c r="BX993" i="4"/>
  <c r="BW993" i="4"/>
  <c r="BY992" i="4"/>
  <c r="BX992" i="4"/>
  <c r="BW992" i="4"/>
  <c r="BY991" i="4"/>
  <c r="BX991" i="4"/>
  <c r="BW991" i="4"/>
  <c r="BY990" i="4"/>
  <c r="BX990" i="4"/>
  <c r="BW990" i="4"/>
  <c r="BY989" i="4"/>
  <c r="BX989" i="4"/>
  <c r="BW989" i="4"/>
  <c r="BY988" i="4"/>
  <c r="BX988" i="4"/>
  <c r="BW988" i="4"/>
  <c r="BY987" i="4"/>
  <c r="BX987" i="4"/>
  <c r="BW987" i="4"/>
  <c r="BY986" i="4"/>
  <c r="BX986" i="4"/>
  <c r="BW986" i="4"/>
  <c r="BY985" i="4"/>
  <c r="BX985" i="4"/>
  <c r="BW985" i="4"/>
  <c r="BY984" i="4"/>
  <c r="BX984" i="4"/>
  <c r="BW984" i="4"/>
  <c r="BY983" i="4"/>
  <c r="BX983" i="4"/>
  <c r="BW983" i="4"/>
  <c r="BY982" i="4"/>
  <c r="BX982" i="4"/>
  <c r="BW982" i="4"/>
  <c r="BY981" i="4"/>
  <c r="BX981" i="4"/>
  <c r="BW981" i="4"/>
  <c r="BY980" i="4"/>
  <c r="BX980" i="4"/>
  <c r="BW980" i="4"/>
  <c r="BY979" i="4"/>
  <c r="BX979" i="4"/>
  <c r="BW979" i="4"/>
  <c r="BY978" i="4"/>
  <c r="BX978" i="4"/>
  <c r="BW978" i="4"/>
  <c r="BY977" i="4"/>
  <c r="BX977" i="4"/>
  <c r="BW977" i="4"/>
  <c r="BY976" i="4"/>
  <c r="BX976" i="4"/>
  <c r="BW976" i="4"/>
  <c r="BY975" i="4"/>
  <c r="BX975" i="4"/>
  <c r="BW975" i="4"/>
  <c r="BY974" i="4"/>
  <c r="BX974" i="4"/>
  <c r="BW974" i="4"/>
  <c r="BY973" i="4"/>
  <c r="BX973" i="4"/>
  <c r="BW973" i="4"/>
  <c r="BY972" i="4"/>
  <c r="BX972" i="4"/>
  <c r="BW972" i="4"/>
  <c r="BY971" i="4"/>
  <c r="BX971" i="4"/>
  <c r="BW971" i="4"/>
  <c r="BY970" i="4"/>
  <c r="BX970" i="4"/>
  <c r="BW970" i="4"/>
  <c r="BY969" i="4"/>
  <c r="BX969" i="4"/>
  <c r="BW969" i="4"/>
  <c r="BY968" i="4"/>
  <c r="BX968" i="4"/>
  <c r="BW968" i="4"/>
  <c r="BY967" i="4"/>
  <c r="BX967" i="4"/>
  <c r="BW967" i="4"/>
  <c r="BY966" i="4"/>
  <c r="BX966" i="4"/>
  <c r="BW966" i="4"/>
  <c r="BY965" i="4"/>
  <c r="BX965" i="4"/>
  <c r="BW965" i="4"/>
  <c r="BY964" i="4"/>
  <c r="BX964" i="4"/>
  <c r="BW964" i="4"/>
  <c r="BY963" i="4"/>
  <c r="BX963" i="4"/>
  <c r="BW963" i="4"/>
  <c r="BY962" i="4"/>
  <c r="BX962" i="4"/>
  <c r="BW962" i="4"/>
  <c r="BY961" i="4"/>
  <c r="BX961" i="4"/>
  <c r="BW961" i="4"/>
  <c r="BY960" i="4"/>
  <c r="BX960" i="4"/>
  <c r="BW960" i="4"/>
  <c r="BY959" i="4"/>
  <c r="BX959" i="4"/>
  <c r="BW959" i="4"/>
  <c r="BY958" i="4"/>
  <c r="BX958" i="4"/>
  <c r="BW958" i="4"/>
  <c r="BY957" i="4"/>
  <c r="BX957" i="4"/>
  <c r="BW957" i="4"/>
  <c r="BY956" i="4"/>
  <c r="BX956" i="4"/>
  <c r="BW956" i="4"/>
  <c r="BY955" i="4"/>
  <c r="BX955" i="4"/>
  <c r="BW955" i="4"/>
  <c r="BY954" i="4"/>
  <c r="BX954" i="4"/>
  <c r="BW954" i="4"/>
  <c r="BY953" i="4"/>
  <c r="BX953" i="4"/>
  <c r="BW953" i="4"/>
  <c r="BY952" i="4"/>
  <c r="BX952" i="4"/>
  <c r="BW952" i="4"/>
  <c r="BY951" i="4"/>
  <c r="BX951" i="4"/>
  <c r="BW951" i="4"/>
  <c r="BY950" i="4"/>
  <c r="BX950" i="4"/>
  <c r="BW950" i="4"/>
  <c r="BY949" i="4"/>
  <c r="BX949" i="4"/>
  <c r="BW949" i="4"/>
  <c r="BY948" i="4"/>
  <c r="BX948" i="4"/>
  <c r="BW948" i="4"/>
  <c r="BY947" i="4"/>
  <c r="BX947" i="4"/>
  <c r="BW947" i="4"/>
  <c r="BY946" i="4"/>
  <c r="BX946" i="4"/>
  <c r="BW946" i="4"/>
  <c r="BY945" i="4"/>
  <c r="BX945" i="4"/>
  <c r="BW945" i="4"/>
  <c r="BY944" i="4"/>
  <c r="BX944" i="4"/>
  <c r="BW944" i="4"/>
  <c r="BY943" i="4"/>
  <c r="BX943" i="4"/>
  <c r="BW943" i="4"/>
  <c r="BY942" i="4"/>
  <c r="BX942" i="4"/>
  <c r="BW942" i="4"/>
  <c r="BY941" i="4"/>
  <c r="BX941" i="4"/>
  <c r="BW941" i="4"/>
  <c r="BY940" i="4"/>
  <c r="BX940" i="4"/>
  <c r="BW940" i="4"/>
  <c r="BY939" i="4"/>
  <c r="BX939" i="4"/>
  <c r="BW939" i="4"/>
  <c r="BY938" i="4"/>
  <c r="BX938" i="4"/>
  <c r="BW938" i="4"/>
  <c r="BY937" i="4"/>
  <c r="BX937" i="4"/>
  <c r="BW937" i="4"/>
  <c r="BY936" i="4"/>
  <c r="BX936" i="4"/>
  <c r="BW936" i="4"/>
  <c r="BY935" i="4"/>
  <c r="BX935" i="4"/>
  <c r="BW935" i="4"/>
  <c r="BY934" i="4"/>
  <c r="BX934" i="4"/>
  <c r="BW934" i="4"/>
  <c r="BY933" i="4"/>
  <c r="BX933" i="4"/>
  <c r="BW933" i="4"/>
  <c r="BY932" i="4"/>
  <c r="BX932" i="4"/>
  <c r="BW932" i="4"/>
  <c r="BY931" i="4"/>
  <c r="BX931" i="4"/>
  <c r="BW931" i="4"/>
  <c r="BY930" i="4"/>
  <c r="BX930" i="4"/>
  <c r="BW930" i="4"/>
  <c r="BY929" i="4"/>
  <c r="BX929" i="4"/>
  <c r="BW929" i="4"/>
  <c r="BY928" i="4"/>
  <c r="BX928" i="4"/>
  <c r="BW928" i="4"/>
  <c r="BY927" i="4"/>
  <c r="BX927" i="4"/>
  <c r="BW927" i="4"/>
  <c r="BY926" i="4"/>
  <c r="BX926" i="4"/>
  <c r="BW926" i="4"/>
  <c r="BY925" i="4"/>
  <c r="BX925" i="4"/>
  <c r="BW925" i="4"/>
  <c r="BY924" i="4"/>
  <c r="BX924" i="4"/>
  <c r="BW924" i="4"/>
  <c r="BY923" i="4"/>
  <c r="BX923" i="4"/>
  <c r="BW923" i="4"/>
  <c r="BY922" i="4"/>
  <c r="BX922" i="4"/>
  <c r="BW922" i="4"/>
  <c r="BY921" i="4"/>
  <c r="BX921" i="4"/>
  <c r="BW921" i="4"/>
  <c r="BY920" i="4"/>
  <c r="BX920" i="4"/>
  <c r="BW920" i="4"/>
  <c r="BY919" i="4"/>
  <c r="BX919" i="4"/>
  <c r="BW919" i="4"/>
  <c r="BY918" i="4"/>
  <c r="BX918" i="4"/>
  <c r="BW918" i="4"/>
  <c r="BY917" i="4"/>
  <c r="BX917" i="4"/>
  <c r="BW917" i="4"/>
  <c r="BY916" i="4"/>
  <c r="BX916" i="4"/>
  <c r="BW916" i="4"/>
  <c r="BY915" i="4"/>
  <c r="BX915" i="4"/>
  <c r="BW915" i="4"/>
  <c r="BY914" i="4"/>
  <c r="BX914" i="4"/>
  <c r="BW914" i="4"/>
  <c r="BY913" i="4"/>
  <c r="BX913" i="4"/>
  <c r="BW913" i="4"/>
  <c r="BY912" i="4"/>
  <c r="BX912" i="4"/>
  <c r="BW912" i="4"/>
  <c r="BY911" i="4"/>
  <c r="BX911" i="4"/>
  <c r="BW911" i="4"/>
  <c r="BY910" i="4"/>
  <c r="BX910" i="4"/>
  <c r="BW910" i="4"/>
  <c r="BY909" i="4"/>
  <c r="BX909" i="4"/>
  <c r="BW909" i="4"/>
  <c r="BY908" i="4"/>
  <c r="BX908" i="4"/>
  <c r="BW908" i="4"/>
  <c r="BY907" i="4"/>
  <c r="BX907" i="4"/>
  <c r="BW907" i="4"/>
  <c r="BY906" i="4"/>
  <c r="BX906" i="4"/>
  <c r="BW906" i="4"/>
  <c r="BY905" i="4"/>
  <c r="BX905" i="4"/>
  <c r="BW905" i="4"/>
  <c r="BY904" i="4"/>
  <c r="BX904" i="4"/>
  <c r="BW904" i="4"/>
  <c r="BY903" i="4"/>
  <c r="BX903" i="4"/>
  <c r="BW903" i="4"/>
  <c r="BY902" i="4"/>
  <c r="BX902" i="4"/>
  <c r="BW902" i="4"/>
  <c r="BY901" i="4"/>
  <c r="BX901" i="4"/>
  <c r="BW901" i="4"/>
  <c r="BY900" i="4"/>
  <c r="BX900" i="4"/>
  <c r="BW900" i="4"/>
  <c r="BY899" i="4"/>
  <c r="BX899" i="4"/>
  <c r="BW899" i="4"/>
  <c r="BY898" i="4"/>
  <c r="BX898" i="4"/>
  <c r="BW898" i="4"/>
  <c r="BY897" i="4"/>
  <c r="BX897" i="4"/>
  <c r="BW897" i="4"/>
  <c r="BY896" i="4"/>
  <c r="BX896" i="4"/>
  <c r="BW896" i="4"/>
  <c r="BY895" i="4"/>
  <c r="BX895" i="4"/>
  <c r="BW895" i="4"/>
  <c r="BY894" i="4"/>
  <c r="BX894" i="4"/>
  <c r="BW894" i="4"/>
  <c r="BY893" i="4"/>
  <c r="BX893" i="4"/>
  <c r="BW893" i="4"/>
  <c r="BY892" i="4"/>
  <c r="BX892" i="4"/>
  <c r="BW892" i="4"/>
  <c r="BY891" i="4"/>
  <c r="BX891" i="4"/>
  <c r="BW891" i="4"/>
  <c r="BY890" i="4"/>
  <c r="BX890" i="4"/>
  <c r="BW890" i="4"/>
  <c r="BY889" i="4"/>
  <c r="BX889" i="4"/>
  <c r="BW889" i="4"/>
  <c r="BY888" i="4"/>
  <c r="BX888" i="4"/>
  <c r="BW888" i="4"/>
  <c r="BY887" i="4"/>
  <c r="BX887" i="4"/>
  <c r="BW887" i="4"/>
  <c r="BY886" i="4"/>
  <c r="BX886" i="4"/>
  <c r="BW886" i="4"/>
  <c r="BY885" i="4"/>
  <c r="BX885" i="4"/>
  <c r="BW885" i="4"/>
  <c r="BY884" i="4"/>
  <c r="BX884" i="4"/>
  <c r="BW884" i="4"/>
  <c r="BY883" i="4"/>
  <c r="BX883" i="4"/>
  <c r="BW883" i="4"/>
  <c r="BY882" i="4"/>
  <c r="BX882" i="4"/>
  <c r="BW882" i="4"/>
  <c r="BY881" i="4"/>
  <c r="BX881" i="4"/>
  <c r="BW881" i="4"/>
  <c r="BY880" i="4"/>
  <c r="BX880" i="4"/>
  <c r="BW880" i="4"/>
  <c r="BY879" i="4"/>
  <c r="BX879" i="4"/>
  <c r="BW879" i="4"/>
  <c r="BY878" i="4"/>
  <c r="BX878" i="4"/>
  <c r="BW878" i="4"/>
  <c r="BY877" i="4"/>
  <c r="BX877" i="4"/>
  <c r="BW877" i="4"/>
  <c r="BY876" i="4"/>
  <c r="BX876" i="4"/>
  <c r="BW876" i="4"/>
  <c r="BY875" i="4"/>
  <c r="BX875" i="4"/>
  <c r="BW875" i="4"/>
  <c r="BY874" i="4"/>
  <c r="BX874" i="4"/>
  <c r="BW874" i="4"/>
  <c r="BY873" i="4"/>
  <c r="BX873" i="4"/>
  <c r="BW873" i="4"/>
  <c r="BY872" i="4"/>
  <c r="BX872" i="4"/>
  <c r="BW872" i="4"/>
  <c r="BY871" i="4"/>
  <c r="BX871" i="4"/>
  <c r="BW871" i="4"/>
  <c r="BY870" i="4"/>
  <c r="BX870" i="4"/>
  <c r="BW870" i="4"/>
  <c r="BY869" i="4"/>
  <c r="BX869" i="4"/>
  <c r="BW869" i="4"/>
  <c r="BY868" i="4"/>
  <c r="BX868" i="4"/>
  <c r="BW868" i="4"/>
  <c r="BY867" i="4"/>
  <c r="BX867" i="4"/>
  <c r="BW867" i="4"/>
  <c r="BY866" i="4"/>
  <c r="BX866" i="4"/>
  <c r="BW866" i="4"/>
  <c r="BY865" i="4"/>
  <c r="BX865" i="4"/>
  <c r="BW865" i="4"/>
  <c r="BY864" i="4"/>
  <c r="BX864" i="4"/>
  <c r="BW864" i="4"/>
  <c r="BY863" i="4"/>
  <c r="BX863" i="4"/>
  <c r="BW863" i="4"/>
  <c r="BY862" i="4"/>
  <c r="BX862" i="4"/>
  <c r="BW862" i="4"/>
  <c r="BY861" i="4"/>
  <c r="BX861" i="4"/>
  <c r="BW861" i="4"/>
  <c r="BY860" i="4"/>
  <c r="BX860" i="4"/>
  <c r="BW860" i="4"/>
  <c r="BY859" i="4"/>
  <c r="BX859" i="4"/>
  <c r="BW859" i="4"/>
  <c r="BY858" i="4"/>
  <c r="BX858" i="4"/>
  <c r="BW858" i="4"/>
  <c r="BY857" i="4"/>
  <c r="BX857" i="4"/>
  <c r="BW857" i="4"/>
  <c r="BY856" i="4"/>
  <c r="BX856" i="4"/>
  <c r="BW856" i="4"/>
  <c r="BY855" i="4"/>
  <c r="BX855" i="4"/>
  <c r="BW855" i="4"/>
  <c r="BY854" i="4"/>
  <c r="BX854" i="4"/>
  <c r="BW854" i="4"/>
  <c r="BY853" i="4"/>
  <c r="BX853" i="4"/>
  <c r="BW853" i="4"/>
  <c r="BY852" i="4"/>
  <c r="BX852" i="4"/>
  <c r="BW852" i="4"/>
  <c r="BY851" i="4"/>
  <c r="BX851" i="4"/>
  <c r="BW851" i="4"/>
  <c r="BY850" i="4"/>
  <c r="BX850" i="4"/>
  <c r="BW850" i="4"/>
  <c r="BY849" i="4"/>
  <c r="BX849" i="4"/>
  <c r="BW849" i="4"/>
  <c r="BY848" i="4"/>
  <c r="BX848" i="4"/>
  <c r="BW848" i="4"/>
  <c r="BY847" i="4"/>
  <c r="BX847" i="4"/>
  <c r="BW847" i="4"/>
  <c r="BY846" i="4"/>
  <c r="BX846" i="4"/>
  <c r="BW846" i="4"/>
  <c r="BY845" i="4"/>
  <c r="BX845" i="4"/>
  <c r="BW845" i="4"/>
  <c r="BY844" i="4"/>
  <c r="BX844" i="4"/>
  <c r="BW844" i="4"/>
  <c r="BY843" i="4"/>
  <c r="BX843" i="4"/>
  <c r="BW843" i="4"/>
  <c r="BY842" i="4"/>
  <c r="BX842" i="4"/>
  <c r="BW842" i="4"/>
  <c r="BY841" i="4"/>
  <c r="BX841" i="4"/>
  <c r="BW841" i="4"/>
  <c r="BY840" i="4"/>
  <c r="BX840" i="4"/>
  <c r="BW840" i="4"/>
  <c r="BY839" i="4"/>
  <c r="BX839" i="4"/>
  <c r="BW839" i="4"/>
  <c r="BY838" i="4"/>
  <c r="BX838" i="4"/>
  <c r="BW838" i="4"/>
  <c r="BY837" i="4"/>
  <c r="BX837" i="4"/>
  <c r="BW837" i="4"/>
  <c r="BY836" i="4"/>
  <c r="BX836" i="4"/>
  <c r="BW836" i="4"/>
  <c r="BY835" i="4"/>
  <c r="BX835" i="4"/>
  <c r="BW835" i="4"/>
  <c r="BY834" i="4"/>
  <c r="BX834" i="4"/>
  <c r="BW834" i="4"/>
  <c r="BY833" i="4"/>
  <c r="BX833" i="4"/>
  <c r="BW833" i="4"/>
  <c r="BY832" i="4"/>
  <c r="BX832" i="4"/>
  <c r="BW832" i="4"/>
  <c r="BY831" i="4"/>
  <c r="BX831" i="4"/>
  <c r="BW831" i="4"/>
  <c r="BY830" i="4"/>
  <c r="BX830" i="4"/>
  <c r="BW830" i="4"/>
  <c r="BY829" i="4"/>
  <c r="BX829" i="4"/>
  <c r="BW829" i="4"/>
  <c r="BY828" i="4"/>
  <c r="BX828" i="4"/>
  <c r="BW828" i="4"/>
  <c r="BY827" i="4"/>
  <c r="BX827" i="4"/>
  <c r="BW827" i="4"/>
  <c r="BY826" i="4"/>
  <c r="BX826" i="4"/>
  <c r="BW826" i="4"/>
  <c r="BY825" i="4"/>
  <c r="BX825" i="4"/>
  <c r="BW825" i="4"/>
  <c r="BY824" i="4"/>
  <c r="BX824" i="4"/>
  <c r="BW824" i="4"/>
  <c r="BY823" i="4"/>
  <c r="BX823" i="4"/>
  <c r="BW823" i="4"/>
  <c r="BY822" i="4"/>
  <c r="BX822" i="4"/>
  <c r="BW822" i="4"/>
  <c r="BY821" i="4"/>
  <c r="BX821" i="4"/>
  <c r="BW821" i="4"/>
  <c r="BY820" i="4"/>
  <c r="BX820" i="4"/>
  <c r="BW820" i="4"/>
  <c r="BY819" i="4"/>
  <c r="BX819" i="4"/>
  <c r="BW819" i="4"/>
  <c r="BY818" i="4"/>
  <c r="BX818" i="4"/>
  <c r="BW818" i="4"/>
  <c r="BY817" i="4"/>
  <c r="BX817" i="4"/>
  <c r="BW817" i="4"/>
  <c r="BY816" i="4"/>
  <c r="BX816" i="4"/>
  <c r="BW816" i="4"/>
  <c r="BY815" i="4"/>
  <c r="BX815" i="4"/>
  <c r="BW815" i="4"/>
  <c r="BY814" i="4"/>
  <c r="BX814" i="4"/>
  <c r="BW814" i="4"/>
  <c r="BY813" i="4"/>
  <c r="BX813" i="4"/>
  <c r="BW813" i="4"/>
  <c r="BY812" i="4"/>
  <c r="BX812" i="4"/>
  <c r="BW812" i="4"/>
  <c r="BY811" i="4"/>
  <c r="BX811" i="4"/>
  <c r="BW811" i="4"/>
  <c r="BY810" i="4"/>
  <c r="BX810" i="4"/>
  <c r="BW810" i="4"/>
  <c r="BY809" i="4"/>
  <c r="BX809" i="4"/>
  <c r="BW809" i="4"/>
  <c r="BY808" i="4"/>
  <c r="BX808" i="4"/>
  <c r="BW808" i="4"/>
  <c r="BY807" i="4"/>
  <c r="BX807" i="4"/>
  <c r="BW807" i="4"/>
  <c r="BY806" i="4"/>
  <c r="BX806" i="4"/>
  <c r="BW806" i="4"/>
  <c r="BY805" i="4"/>
  <c r="BX805" i="4"/>
  <c r="BW805" i="4"/>
  <c r="BY804" i="4"/>
  <c r="BX804" i="4"/>
  <c r="BW804" i="4"/>
  <c r="BY803" i="4"/>
  <c r="BX803" i="4"/>
  <c r="BW803" i="4"/>
  <c r="BY802" i="4"/>
  <c r="BX802" i="4"/>
  <c r="BW802" i="4"/>
  <c r="BY801" i="4"/>
  <c r="BX801" i="4"/>
  <c r="BW801" i="4"/>
  <c r="BY800" i="4"/>
  <c r="BX800" i="4"/>
  <c r="BW800" i="4"/>
  <c r="BY799" i="4"/>
  <c r="BX799" i="4"/>
  <c r="BW799" i="4"/>
  <c r="BY798" i="4"/>
  <c r="BX798" i="4"/>
  <c r="BW798" i="4"/>
  <c r="BY797" i="4"/>
  <c r="BX797" i="4"/>
  <c r="BW797" i="4"/>
  <c r="BY796" i="4"/>
  <c r="BX796" i="4"/>
  <c r="BW796" i="4"/>
  <c r="BY795" i="4"/>
  <c r="BX795" i="4"/>
  <c r="BW795" i="4"/>
  <c r="BY794" i="4"/>
  <c r="BX794" i="4"/>
  <c r="BW794" i="4"/>
  <c r="BY793" i="4"/>
  <c r="BX793" i="4"/>
  <c r="BW793" i="4"/>
  <c r="BY792" i="4"/>
  <c r="BX792" i="4"/>
  <c r="BW792" i="4"/>
  <c r="BY791" i="4"/>
  <c r="BX791" i="4"/>
  <c r="BW791" i="4"/>
  <c r="BY790" i="4"/>
  <c r="BX790" i="4"/>
  <c r="BW790" i="4"/>
  <c r="BY789" i="4"/>
  <c r="BX789" i="4"/>
  <c r="BW789" i="4"/>
  <c r="BY788" i="4"/>
  <c r="BX788" i="4"/>
  <c r="BW788" i="4"/>
  <c r="BY787" i="4"/>
  <c r="BX787" i="4"/>
  <c r="BW787" i="4"/>
  <c r="BY786" i="4"/>
  <c r="BX786" i="4"/>
  <c r="BW786" i="4"/>
  <c r="BY785" i="4"/>
  <c r="BX785" i="4"/>
  <c r="BW785" i="4"/>
  <c r="BY784" i="4"/>
  <c r="BX784" i="4"/>
  <c r="BW784" i="4"/>
  <c r="BY783" i="4"/>
  <c r="BX783" i="4"/>
  <c r="BW783" i="4"/>
  <c r="BY782" i="4"/>
  <c r="BX782" i="4"/>
  <c r="BW782" i="4"/>
  <c r="BY781" i="4"/>
  <c r="BX781" i="4"/>
  <c r="BW781" i="4"/>
  <c r="BY780" i="4"/>
  <c r="BX780" i="4"/>
  <c r="BW780" i="4"/>
  <c r="BY779" i="4"/>
  <c r="BX779" i="4"/>
  <c r="BW779" i="4"/>
  <c r="BY778" i="4"/>
  <c r="BX778" i="4"/>
  <c r="BW778" i="4"/>
  <c r="BY777" i="4"/>
  <c r="BX777" i="4"/>
  <c r="BW777" i="4"/>
  <c r="BY776" i="4"/>
  <c r="BX776" i="4"/>
  <c r="BW776" i="4"/>
  <c r="BY775" i="4"/>
  <c r="BX775" i="4"/>
  <c r="BW775" i="4"/>
  <c r="BY774" i="4"/>
  <c r="BX774" i="4"/>
  <c r="BW774" i="4"/>
  <c r="BY773" i="4"/>
  <c r="BX773" i="4"/>
  <c r="BW773" i="4"/>
  <c r="BY772" i="4"/>
  <c r="BX772" i="4"/>
  <c r="BW772" i="4"/>
  <c r="BY771" i="4"/>
  <c r="BX771" i="4"/>
  <c r="BW771" i="4"/>
  <c r="BY770" i="4"/>
  <c r="BX770" i="4"/>
  <c r="BW770" i="4"/>
  <c r="BY769" i="4"/>
  <c r="BX769" i="4"/>
  <c r="BW769" i="4"/>
  <c r="BY768" i="4"/>
  <c r="BX768" i="4"/>
  <c r="BW768" i="4"/>
  <c r="BY767" i="4"/>
  <c r="BX767" i="4"/>
  <c r="BW767" i="4"/>
  <c r="BY766" i="4"/>
  <c r="BX766" i="4"/>
  <c r="BW766" i="4"/>
  <c r="BY765" i="4"/>
  <c r="BX765" i="4"/>
  <c r="BW765" i="4"/>
  <c r="BY764" i="4"/>
  <c r="BX764" i="4"/>
  <c r="BW764" i="4"/>
  <c r="BY763" i="4"/>
  <c r="BX763" i="4"/>
  <c r="BW763" i="4"/>
  <c r="BY762" i="4"/>
  <c r="BX762" i="4"/>
  <c r="BW762" i="4"/>
  <c r="BY761" i="4"/>
  <c r="BX761" i="4"/>
  <c r="BW761" i="4"/>
  <c r="BY760" i="4"/>
  <c r="BX760" i="4"/>
  <c r="BW760" i="4"/>
  <c r="BY759" i="4"/>
  <c r="BX759" i="4"/>
  <c r="BW759" i="4"/>
  <c r="BY758" i="4"/>
  <c r="BX758" i="4"/>
  <c r="BW758" i="4"/>
  <c r="BY757" i="4"/>
  <c r="BX757" i="4"/>
  <c r="BW757" i="4"/>
  <c r="BY756" i="4"/>
  <c r="BX756" i="4"/>
  <c r="BW756" i="4"/>
  <c r="BY755" i="4"/>
  <c r="BX755" i="4"/>
  <c r="BW755" i="4"/>
  <c r="BY754" i="4"/>
  <c r="BX754" i="4"/>
  <c r="BW754" i="4"/>
  <c r="BY753" i="4"/>
  <c r="BX753" i="4"/>
  <c r="BW753" i="4"/>
  <c r="BY752" i="4"/>
  <c r="BX752" i="4"/>
  <c r="BW752" i="4"/>
  <c r="BY751" i="4"/>
  <c r="BX751" i="4"/>
  <c r="BW751" i="4"/>
  <c r="BY750" i="4"/>
  <c r="BX750" i="4"/>
  <c r="BW750" i="4"/>
  <c r="BY749" i="4"/>
  <c r="BX749" i="4"/>
  <c r="BW749" i="4"/>
  <c r="BY748" i="4"/>
  <c r="BX748" i="4"/>
  <c r="BW748" i="4"/>
  <c r="BY747" i="4"/>
  <c r="BX747" i="4"/>
  <c r="BW747" i="4"/>
  <c r="BY746" i="4"/>
  <c r="BX746" i="4"/>
  <c r="BW746" i="4"/>
  <c r="BY745" i="4"/>
  <c r="BX745" i="4"/>
  <c r="BW745" i="4"/>
  <c r="BY744" i="4"/>
  <c r="BX744" i="4"/>
  <c r="BW744" i="4"/>
  <c r="BY743" i="4"/>
  <c r="BX743" i="4"/>
  <c r="BW743" i="4"/>
  <c r="BY742" i="4"/>
  <c r="BX742" i="4"/>
  <c r="BW742" i="4"/>
  <c r="BY741" i="4"/>
  <c r="BX741" i="4"/>
  <c r="BW741" i="4"/>
  <c r="BY740" i="4"/>
  <c r="BX740" i="4"/>
  <c r="BW740" i="4"/>
  <c r="BY739" i="4"/>
  <c r="BX739" i="4"/>
  <c r="BW739" i="4"/>
  <c r="BY738" i="4"/>
  <c r="BX738" i="4"/>
  <c r="BW738" i="4"/>
  <c r="BY737" i="4"/>
  <c r="BX737" i="4"/>
  <c r="BW737" i="4"/>
  <c r="BY736" i="4"/>
  <c r="BX736" i="4"/>
  <c r="BW736" i="4"/>
  <c r="BY735" i="4"/>
  <c r="BX735" i="4"/>
  <c r="BW735" i="4"/>
  <c r="BY734" i="4"/>
  <c r="BX734" i="4"/>
  <c r="BW734" i="4"/>
  <c r="BY733" i="4"/>
  <c r="BX733" i="4"/>
  <c r="BW733" i="4"/>
  <c r="BY732" i="4"/>
  <c r="BX732" i="4"/>
  <c r="BW732" i="4"/>
  <c r="BY731" i="4"/>
  <c r="BX731" i="4"/>
  <c r="BW731" i="4"/>
  <c r="BY730" i="4"/>
  <c r="BX730" i="4"/>
  <c r="BW730" i="4"/>
  <c r="BY729" i="4"/>
  <c r="BX729" i="4"/>
  <c r="BW729" i="4"/>
  <c r="BY728" i="4"/>
  <c r="BX728" i="4"/>
  <c r="BW728" i="4"/>
  <c r="BY727" i="4"/>
  <c r="BX727" i="4"/>
  <c r="BW727" i="4"/>
  <c r="BY726" i="4"/>
  <c r="BX726" i="4"/>
  <c r="BW726" i="4"/>
  <c r="BY725" i="4"/>
  <c r="BX725" i="4"/>
  <c r="BW725" i="4"/>
  <c r="BY724" i="4"/>
  <c r="BX724" i="4"/>
  <c r="BW724" i="4"/>
  <c r="BY723" i="4"/>
  <c r="BX723" i="4"/>
  <c r="BW723" i="4"/>
  <c r="BY722" i="4"/>
  <c r="BX722" i="4"/>
  <c r="BW722" i="4"/>
  <c r="BY721" i="4"/>
  <c r="BX721" i="4"/>
  <c r="BW721" i="4"/>
  <c r="BY720" i="4"/>
  <c r="BX720" i="4"/>
  <c r="BW720" i="4"/>
  <c r="BY719" i="4"/>
  <c r="BX719" i="4"/>
  <c r="BW719" i="4"/>
  <c r="BY718" i="4"/>
  <c r="BX718" i="4"/>
  <c r="BW718" i="4"/>
  <c r="BY717" i="4"/>
  <c r="BX717" i="4"/>
  <c r="BW717" i="4"/>
  <c r="BY716" i="4"/>
  <c r="BX716" i="4"/>
  <c r="BW716" i="4"/>
  <c r="BY715" i="4"/>
  <c r="BX715" i="4"/>
  <c r="BW715" i="4"/>
  <c r="BY714" i="4"/>
  <c r="BX714" i="4"/>
  <c r="BW714" i="4"/>
  <c r="BY713" i="4"/>
  <c r="BX713" i="4"/>
  <c r="BW713" i="4"/>
  <c r="BY712" i="4"/>
  <c r="BX712" i="4"/>
  <c r="BW712" i="4"/>
  <c r="BY711" i="4"/>
  <c r="BX711" i="4"/>
  <c r="BW711" i="4"/>
  <c r="BY710" i="4"/>
  <c r="BX710" i="4"/>
  <c r="BW710" i="4"/>
  <c r="BY709" i="4"/>
  <c r="BX709" i="4"/>
  <c r="BW709" i="4"/>
  <c r="BY708" i="4"/>
  <c r="BX708" i="4"/>
  <c r="BW708" i="4"/>
  <c r="BY707" i="4"/>
  <c r="BX707" i="4"/>
  <c r="BW707" i="4"/>
  <c r="BY706" i="4"/>
  <c r="BX706" i="4"/>
  <c r="BW706" i="4"/>
  <c r="BY705" i="4"/>
  <c r="BX705" i="4"/>
  <c r="BW705" i="4"/>
  <c r="BY704" i="4"/>
  <c r="BX704" i="4"/>
  <c r="BW704" i="4"/>
  <c r="BY703" i="4"/>
  <c r="BX703" i="4"/>
  <c r="BW703" i="4"/>
  <c r="BY702" i="4"/>
  <c r="BX702" i="4"/>
  <c r="BW702" i="4"/>
  <c r="BY701" i="4"/>
  <c r="BX701" i="4"/>
  <c r="BW701" i="4"/>
  <c r="BY700" i="4"/>
  <c r="BX700" i="4"/>
  <c r="BW700" i="4"/>
  <c r="BY699" i="4"/>
  <c r="BX699" i="4"/>
  <c r="BW699" i="4"/>
  <c r="BY698" i="4"/>
  <c r="BX698" i="4"/>
  <c r="BW698" i="4"/>
  <c r="BY697" i="4"/>
  <c r="BX697" i="4"/>
  <c r="BW697" i="4"/>
  <c r="BY696" i="4"/>
  <c r="BX696" i="4"/>
  <c r="BW696" i="4"/>
  <c r="BY695" i="4"/>
  <c r="BX695" i="4"/>
  <c r="BW695" i="4"/>
  <c r="BY694" i="4"/>
  <c r="BX694" i="4"/>
  <c r="BW694" i="4"/>
  <c r="BY693" i="4"/>
  <c r="BX693" i="4"/>
  <c r="BW693" i="4"/>
  <c r="BY692" i="4"/>
  <c r="BX692" i="4"/>
  <c r="BW692" i="4"/>
  <c r="BY691" i="4"/>
  <c r="BX691" i="4"/>
  <c r="BW691" i="4"/>
  <c r="BY690" i="4"/>
  <c r="BX690" i="4"/>
  <c r="BW690" i="4"/>
  <c r="BY689" i="4"/>
  <c r="BX689" i="4"/>
  <c r="BW689" i="4"/>
  <c r="BY688" i="4"/>
  <c r="BX688" i="4"/>
  <c r="BW688" i="4"/>
  <c r="BY687" i="4"/>
  <c r="BX687" i="4"/>
  <c r="BW687" i="4"/>
  <c r="BY686" i="4"/>
  <c r="BX686" i="4"/>
  <c r="BW686" i="4"/>
  <c r="BY685" i="4"/>
  <c r="BX685" i="4"/>
  <c r="BW685" i="4"/>
  <c r="BY684" i="4"/>
  <c r="BX684" i="4"/>
  <c r="BW684" i="4"/>
  <c r="BY683" i="4"/>
  <c r="BX683" i="4"/>
  <c r="BW683" i="4"/>
  <c r="BY682" i="4"/>
  <c r="BX682" i="4"/>
  <c r="BW682" i="4"/>
  <c r="BY681" i="4"/>
  <c r="BX681" i="4"/>
  <c r="BW681" i="4"/>
  <c r="BY680" i="4"/>
  <c r="BX680" i="4"/>
  <c r="BW680" i="4"/>
  <c r="BY679" i="4"/>
  <c r="BX679" i="4"/>
  <c r="BW679" i="4"/>
  <c r="BY678" i="4"/>
  <c r="BX678" i="4"/>
  <c r="BW678" i="4"/>
  <c r="BY677" i="4"/>
  <c r="BX677" i="4"/>
  <c r="BW677" i="4"/>
  <c r="BY676" i="4"/>
  <c r="BX676" i="4"/>
  <c r="BW676" i="4"/>
  <c r="BY675" i="4"/>
  <c r="BX675" i="4"/>
  <c r="BW675" i="4"/>
  <c r="BY674" i="4"/>
  <c r="BX674" i="4"/>
  <c r="BW674" i="4"/>
  <c r="BY673" i="4"/>
  <c r="BX673" i="4"/>
  <c r="BW673" i="4"/>
  <c r="BY672" i="4"/>
  <c r="BX672" i="4"/>
  <c r="BW672" i="4"/>
  <c r="BY671" i="4"/>
  <c r="BX671" i="4"/>
  <c r="BW671" i="4"/>
  <c r="BY670" i="4"/>
  <c r="BX670" i="4"/>
  <c r="BW670" i="4"/>
  <c r="BY669" i="4"/>
  <c r="BX669" i="4"/>
  <c r="BW669" i="4"/>
  <c r="BY668" i="4"/>
  <c r="BX668" i="4"/>
  <c r="BW668" i="4"/>
  <c r="BY667" i="4"/>
  <c r="BX667" i="4"/>
  <c r="BW667" i="4"/>
  <c r="BY666" i="4"/>
  <c r="BX666" i="4"/>
  <c r="BW666" i="4"/>
  <c r="BY665" i="4"/>
  <c r="BX665" i="4"/>
  <c r="BW665" i="4"/>
  <c r="BY664" i="4"/>
  <c r="BX664" i="4"/>
  <c r="BW664" i="4"/>
  <c r="BY663" i="4"/>
  <c r="BX663" i="4"/>
  <c r="BW663" i="4"/>
  <c r="BY662" i="4"/>
  <c r="BX662" i="4"/>
  <c r="BW662" i="4"/>
  <c r="BY661" i="4"/>
  <c r="BX661" i="4"/>
  <c r="BW661" i="4"/>
  <c r="BY660" i="4"/>
  <c r="BX660" i="4"/>
  <c r="BW660" i="4"/>
  <c r="BY659" i="4"/>
  <c r="BX659" i="4"/>
  <c r="BW659" i="4"/>
  <c r="BY658" i="4"/>
  <c r="BX658" i="4"/>
  <c r="BW658" i="4"/>
  <c r="BY657" i="4"/>
  <c r="BX657" i="4"/>
  <c r="BW657" i="4"/>
  <c r="BY656" i="4"/>
  <c r="BX656" i="4"/>
  <c r="BW656" i="4"/>
  <c r="BY655" i="4"/>
  <c r="BX655" i="4"/>
  <c r="BW655" i="4"/>
  <c r="BY654" i="4"/>
  <c r="BX654" i="4"/>
  <c r="BW654" i="4"/>
  <c r="BY653" i="4"/>
  <c r="BX653" i="4"/>
  <c r="BW653" i="4"/>
  <c r="BY652" i="4"/>
  <c r="BX652" i="4"/>
  <c r="BW652" i="4"/>
  <c r="BY651" i="4"/>
  <c r="BX651" i="4"/>
  <c r="BW651" i="4"/>
  <c r="BY650" i="4"/>
  <c r="BX650" i="4"/>
  <c r="BW650" i="4"/>
  <c r="BY649" i="4"/>
  <c r="BX649" i="4"/>
  <c r="BW649" i="4"/>
  <c r="BY648" i="4"/>
  <c r="BX648" i="4"/>
  <c r="BW648" i="4"/>
  <c r="BY647" i="4"/>
  <c r="BX647" i="4"/>
  <c r="BW647" i="4"/>
  <c r="BY646" i="4"/>
  <c r="BX646" i="4"/>
  <c r="BW646" i="4"/>
  <c r="BY645" i="4"/>
  <c r="BX645" i="4"/>
  <c r="BW645" i="4"/>
  <c r="BY644" i="4"/>
  <c r="BX644" i="4"/>
  <c r="BW644" i="4"/>
  <c r="BY643" i="4"/>
  <c r="BX643" i="4"/>
  <c r="BW643" i="4"/>
  <c r="BY642" i="4"/>
  <c r="BX642" i="4"/>
  <c r="BW642" i="4"/>
  <c r="BY641" i="4"/>
  <c r="BX641" i="4"/>
  <c r="BW641" i="4"/>
  <c r="BY640" i="4"/>
  <c r="BX640" i="4"/>
  <c r="BW640" i="4"/>
  <c r="BY639" i="4"/>
  <c r="BX639" i="4"/>
  <c r="BW639" i="4"/>
  <c r="BY638" i="4"/>
  <c r="BX638" i="4"/>
  <c r="BW638" i="4"/>
  <c r="BY637" i="4"/>
  <c r="BX637" i="4"/>
  <c r="BW637" i="4"/>
  <c r="BY636" i="4"/>
  <c r="BX636" i="4"/>
  <c r="BW636" i="4"/>
  <c r="BY635" i="4"/>
  <c r="BX635" i="4"/>
  <c r="BW635" i="4"/>
  <c r="BY634" i="4"/>
  <c r="BX634" i="4"/>
  <c r="BW634" i="4"/>
  <c r="BY633" i="4"/>
  <c r="BX633" i="4"/>
  <c r="BW633" i="4"/>
  <c r="BY632" i="4"/>
  <c r="BX632" i="4"/>
  <c r="BW632" i="4"/>
  <c r="BY631" i="4"/>
  <c r="BX631" i="4"/>
  <c r="BW631" i="4"/>
  <c r="BY630" i="4"/>
  <c r="BX630" i="4"/>
  <c r="BW630" i="4"/>
  <c r="BY629" i="4"/>
  <c r="BX629" i="4"/>
  <c r="BW629" i="4"/>
  <c r="BY628" i="4"/>
  <c r="BX628" i="4"/>
  <c r="BW628" i="4"/>
  <c r="BY627" i="4"/>
  <c r="BX627" i="4"/>
  <c r="BW627" i="4"/>
  <c r="BY626" i="4"/>
  <c r="BX626" i="4"/>
  <c r="BW626" i="4"/>
  <c r="BY625" i="4"/>
  <c r="BX625" i="4"/>
  <c r="BW625" i="4"/>
  <c r="BY624" i="4"/>
  <c r="BX624" i="4"/>
  <c r="BW624" i="4"/>
  <c r="BY623" i="4"/>
  <c r="BX623" i="4"/>
  <c r="BW623" i="4"/>
  <c r="BY622" i="4"/>
  <c r="BX622" i="4"/>
  <c r="BW622" i="4"/>
  <c r="BY621" i="4"/>
  <c r="BX621" i="4"/>
  <c r="BW621" i="4"/>
  <c r="BY620" i="4"/>
  <c r="BX620" i="4"/>
  <c r="BW620" i="4"/>
  <c r="BY619" i="4"/>
  <c r="BX619" i="4"/>
  <c r="BW619" i="4"/>
  <c r="BY618" i="4"/>
  <c r="BX618" i="4"/>
  <c r="BW618" i="4"/>
  <c r="BY617" i="4"/>
  <c r="BX617" i="4"/>
  <c r="BW617" i="4"/>
  <c r="BY616" i="4"/>
  <c r="BX616" i="4"/>
  <c r="BW616" i="4"/>
  <c r="BY615" i="4"/>
  <c r="BX615" i="4"/>
  <c r="BW615" i="4"/>
  <c r="BY614" i="4"/>
  <c r="BX614" i="4"/>
  <c r="BW614" i="4"/>
  <c r="BY613" i="4"/>
  <c r="BX613" i="4"/>
  <c r="BW613" i="4"/>
  <c r="BY612" i="4"/>
  <c r="BX612" i="4"/>
  <c r="BW612" i="4"/>
  <c r="BY611" i="4"/>
  <c r="BX611" i="4"/>
  <c r="BW611" i="4"/>
  <c r="BY610" i="4"/>
  <c r="BX610" i="4"/>
  <c r="BW610" i="4"/>
  <c r="BY609" i="4"/>
  <c r="BX609" i="4"/>
  <c r="BW609" i="4"/>
  <c r="BY608" i="4"/>
  <c r="BX608" i="4"/>
  <c r="BW608" i="4"/>
  <c r="BY607" i="4"/>
  <c r="BX607" i="4"/>
  <c r="BW607" i="4"/>
  <c r="BY606" i="4"/>
  <c r="BX606" i="4"/>
  <c r="BW606" i="4"/>
  <c r="BY605" i="4"/>
  <c r="BX605" i="4"/>
  <c r="BW605" i="4"/>
  <c r="BY604" i="4"/>
  <c r="BX604" i="4"/>
  <c r="BW604" i="4"/>
  <c r="BY603" i="4"/>
  <c r="BX603" i="4"/>
  <c r="BW603" i="4"/>
  <c r="BY602" i="4"/>
  <c r="BX602" i="4"/>
  <c r="BW602" i="4"/>
  <c r="BY601" i="4"/>
  <c r="BX601" i="4"/>
  <c r="BW601" i="4"/>
  <c r="BY600" i="4"/>
  <c r="BX600" i="4"/>
  <c r="BW600" i="4"/>
  <c r="BY599" i="4"/>
  <c r="BX599" i="4"/>
  <c r="BW599" i="4"/>
  <c r="BY598" i="4"/>
  <c r="BX598" i="4"/>
  <c r="BW598" i="4"/>
  <c r="BY597" i="4"/>
  <c r="BX597" i="4"/>
  <c r="BW597" i="4"/>
  <c r="BY596" i="4"/>
  <c r="BX596" i="4"/>
  <c r="BW596" i="4"/>
  <c r="BY595" i="4"/>
  <c r="BX595" i="4"/>
  <c r="BW595" i="4"/>
  <c r="BY594" i="4"/>
  <c r="BX594" i="4"/>
  <c r="BW594" i="4"/>
  <c r="BY593" i="4"/>
  <c r="BX593" i="4"/>
  <c r="BW593" i="4"/>
  <c r="BY592" i="4"/>
  <c r="BX592" i="4"/>
  <c r="BW592" i="4"/>
  <c r="BY591" i="4"/>
  <c r="BX591" i="4"/>
  <c r="BW591" i="4"/>
  <c r="BY590" i="4"/>
  <c r="BX590" i="4"/>
  <c r="BW590" i="4"/>
  <c r="BY589" i="4"/>
  <c r="BX589" i="4"/>
  <c r="BW589" i="4"/>
  <c r="BY588" i="4"/>
  <c r="BX588" i="4"/>
  <c r="BW588" i="4"/>
  <c r="BY587" i="4"/>
  <c r="BX587" i="4"/>
  <c r="BW587" i="4"/>
  <c r="BY586" i="4"/>
  <c r="BX586" i="4"/>
  <c r="BW586" i="4"/>
  <c r="BY585" i="4"/>
  <c r="BX585" i="4"/>
  <c r="BW585" i="4"/>
  <c r="BY584" i="4"/>
  <c r="BX584" i="4"/>
  <c r="BW584" i="4"/>
  <c r="BY583" i="4"/>
  <c r="BX583" i="4"/>
  <c r="BW583" i="4"/>
  <c r="BY582" i="4"/>
  <c r="BX582" i="4"/>
  <c r="BW582" i="4"/>
  <c r="BY581" i="4"/>
  <c r="BX581" i="4"/>
  <c r="BW581" i="4"/>
  <c r="BY580" i="4"/>
  <c r="BX580" i="4"/>
  <c r="BW580" i="4"/>
  <c r="BY579" i="4"/>
  <c r="BX579" i="4"/>
  <c r="BW579" i="4"/>
  <c r="BY578" i="4"/>
  <c r="BX578" i="4"/>
  <c r="BW578" i="4"/>
  <c r="BY577" i="4"/>
  <c r="BX577" i="4"/>
  <c r="BW577" i="4"/>
  <c r="BY576" i="4"/>
  <c r="BX576" i="4"/>
  <c r="BW576" i="4"/>
  <c r="BY575" i="4"/>
  <c r="BX575" i="4"/>
  <c r="BW575" i="4"/>
  <c r="BY574" i="4"/>
  <c r="BX574" i="4"/>
  <c r="BW574" i="4"/>
  <c r="BY573" i="4"/>
  <c r="BX573" i="4"/>
  <c r="BW573" i="4"/>
  <c r="BY572" i="4"/>
  <c r="BX572" i="4"/>
  <c r="BW572" i="4"/>
  <c r="BY571" i="4"/>
  <c r="BX571" i="4"/>
  <c r="BW571" i="4"/>
  <c r="BY570" i="4"/>
  <c r="BX570" i="4"/>
  <c r="BW570" i="4"/>
  <c r="BY569" i="4"/>
  <c r="BX569" i="4"/>
  <c r="BW569" i="4"/>
  <c r="BY568" i="4"/>
  <c r="BX568" i="4"/>
  <c r="BW568" i="4"/>
  <c r="BY567" i="4"/>
  <c r="BX567" i="4"/>
  <c r="BW567" i="4"/>
  <c r="BY566" i="4"/>
  <c r="BX566" i="4"/>
  <c r="BW566" i="4"/>
  <c r="BY565" i="4"/>
  <c r="BX565" i="4"/>
  <c r="BW565" i="4"/>
  <c r="BY564" i="4"/>
  <c r="BX564" i="4"/>
  <c r="BW564" i="4"/>
  <c r="BY563" i="4"/>
  <c r="BX563" i="4"/>
  <c r="BW563" i="4"/>
  <c r="BY562" i="4"/>
  <c r="BX562" i="4"/>
  <c r="BW562" i="4"/>
  <c r="BY561" i="4"/>
  <c r="BX561" i="4"/>
  <c r="BW561" i="4"/>
  <c r="BY560" i="4"/>
  <c r="BX560" i="4"/>
  <c r="BW560" i="4"/>
  <c r="BY559" i="4"/>
  <c r="BX559" i="4"/>
  <c r="BW559" i="4"/>
  <c r="BY558" i="4"/>
  <c r="BX558" i="4"/>
  <c r="BW558" i="4"/>
  <c r="BY557" i="4"/>
  <c r="BX557" i="4"/>
  <c r="BW557" i="4"/>
  <c r="BY556" i="4"/>
  <c r="BX556" i="4"/>
  <c r="BW556" i="4"/>
  <c r="BY555" i="4"/>
  <c r="BX555" i="4"/>
  <c r="BW555" i="4"/>
  <c r="BY554" i="4"/>
  <c r="BX554" i="4"/>
  <c r="BW554" i="4"/>
  <c r="BY553" i="4"/>
  <c r="BX553" i="4"/>
  <c r="BW553" i="4"/>
  <c r="BY552" i="4"/>
  <c r="BX552" i="4"/>
  <c r="BW552" i="4"/>
  <c r="BY551" i="4"/>
  <c r="BX551" i="4"/>
  <c r="BW551" i="4"/>
  <c r="BY550" i="4"/>
  <c r="BX550" i="4"/>
  <c r="BW550" i="4"/>
  <c r="BY549" i="4"/>
  <c r="BX549" i="4"/>
  <c r="BW549" i="4"/>
  <c r="BY548" i="4"/>
  <c r="BX548" i="4"/>
  <c r="BW548" i="4"/>
  <c r="BY547" i="4"/>
  <c r="BX547" i="4"/>
  <c r="BW547" i="4"/>
  <c r="BY546" i="4"/>
  <c r="BX546" i="4"/>
  <c r="BW546" i="4"/>
  <c r="BY545" i="4"/>
  <c r="BX545" i="4"/>
  <c r="BW545" i="4"/>
  <c r="BY544" i="4"/>
  <c r="BX544" i="4"/>
  <c r="BW544" i="4"/>
  <c r="BY543" i="4"/>
  <c r="BX543" i="4"/>
  <c r="BW543" i="4"/>
  <c r="BY542" i="4"/>
  <c r="BX542" i="4"/>
  <c r="BW542" i="4"/>
  <c r="BY541" i="4"/>
  <c r="BX541" i="4"/>
  <c r="BW541" i="4"/>
  <c r="BY540" i="4"/>
  <c r="BX540" i="4"/>
  <c r="BW540" i="4"/>
  <c r="BY539" i="4"/>
  <c r="BX539" i="4"/>
  <c r="BW539" i="4"/>
  <c r="BY538" i="4"/>
  <c r="BX538" i="4"/>
  <c r="BW538" i="4"/>
  <c r="BY537" i="4"/>
  <c r="BX537" i="4"/>
  <c r="BW537" i="4"/>
  <c r="BY536" i="4"/>
  <c r="BX536" i="4"/>
  <c r="BW536" i="4"/>
  <c r="BY535" i="4"/>
  <c r="BX535" i="4"/>
  <c r="BW535" i="4"/>
  <c r="BY534" i="4"/>
  <c r="BX534" i="4"/>
  <c r="BW534" i="4"/>
  <c r="BY533" i="4"/>
  <c r="BX533" i="4"/>
  <c r="BW533" i="4"/>
  <c r="BY532" i="4"/>
  <c r="BX532" i="4"/>
  <c r="BW532" i="4"/>
  <c r="BY531" i="4"/>
  <c r="BX531" i="4"/>
  <c r="BW531" i="4"/>
  <c r="BY530" i="4"/>
  <c r="BX530" i="4"/>
  <c r="BW530" i="4"/>
  <c r="BY529" i="4"/>
  <c r="BX529" i="4"/>
  <c r="BW529" i="4"/>
  <c r="BY528" i="4"/>
  <c r="BX528" i="4"/>
  <c r="BW528" i="4"/>
  <c r="BY527" i="4"/>
  <c r="BX527" i="4"/>
  <c r="BW527" i="4"/>
  <c r="BY526" i="4"/>
  <c r="BX526" i="4"/>
  <c r="BW526" i="4"/>
  <c r="BY525" i="4"/>
  <c r="BX525" i="4"/>
  <c r="BW525" i="4"/>
  <c r="BY524" i="4"/>
  <c r="BX524" i="4"/>
  <c r="BW524" i="4"/>
  <c r="BY523" i="4"/>
  <c r="BX523" i="4"/>
  <c r="BW523" i="4"/>
  <c r="BY522" i="4"/>
  <c r="BX522" i="4"/>
  <c r="BW522" i="4"/>
  <c r="BY521" i="4"/>
  <c r="BX521" i="4"/>
  <c r="BW521" i="4"/>
  <c r="BY520" i="4"/>
  <c r="BX520" i="4"/>
  <c r="BW520" i="4"/>
  <c r="BY519" i="4"/>
  <c r="BX519" i="4"/>
  <c r="BW519" i="4"/>
  <c r="BY518" i="4"/>
  <c r="BX518" i="4"/>
  <c r="BW518" i="4"/>
  <c r="BY517" i="4"/>
  <c r="BX517" i="4"/>
  <c r="BW517" i="4"/>
  <c r="BY516" i="4"/>
  <c r="BX516" i="4"/>
  <c r="BW516" i="4"/>
  <c r="BY515" i="4"/>
  <c r="BX515" i="4"/>
  <c r="BW515" i="4"/>
  <c r="BY514" i="4"/>
  <c r="BX514" i="4"/>
  <c r="BW514" i="4"/>
  <c r="BY513" i="4"/>
  <c r="BX513" i="4"/>
  <c r="BW513" i="4"/>
  <c r="BY512" i="4"/>
  <c r="BX512" i="4"/>
  <c r="BW512" i="4"/>
  <c r="BY511" i="4"/>
  <c r="BX511" i="4"/>
  <c r="BW511" i="4"/>
  <c r="BY510" i="4"/>
  <c r="BX510" i="4"/>
  <c r="BW510" i="4"/>
  <c r="BY509" i="4"/>
  <c r="BX509" i="4"/>
  <c r="BW509" i="4"/>
  <c r="BY508" i="4"/>
  <c r="BX508" i="4"/>
  <c r="BW508" i="4"/>
  <c r="BY507" i="4"/>
  <c r="BX507" i="4"/>
  <c r="BW507" i="4"/>
  <c r="BY506" i="4"/>
  <c r="BX506" i="4"/>
  <c r="BW506" i="4"/>
  <c r="BY505" i="4"/>
  <c r="BX505" i="4"/>
  <c r="BW505" i="4"/>
  <c r="BY504" i="4"/>
  <c r="BX504" i="4"/>
  <c r="BW504" i="4"/>
  <c r="BY503" i="4"/>
  <c r="BX503" i="4"/>
  <c r="BW503" i="4"/>
  <c r="BY502" i="4"/>
  <c r="BX502" i="4"/>
  <c r="BW502" i="4"/>
  <c r="BY501" i="4"/>
  <c r="BX501" i="4"/>
  <c r="BW501" i="4"/>
  <c r="BY500" i="4"/>
  <c r="BX500" i="4"/>
  <c r="BW500" i="4"/>
  <c r="BY499" i="4"/>
  <c r="BX499" i="4"/>
  <c r="BW499" i="4"/>
  <c r="BY498" i="4"/>
  <c r="BX498" i="4"/>
  <c r="BW498" i="4"/>
  <c r="BY497" i="4"/>
  <c r="BX497" i="4"/>
  <c r="BW497" i="4"/>
  <c r="BY496" i="4"/>
  <c r="BX496" i="4"/>
  <c r="BW496" i="4"/>
  <c r="BY495" i="4"/>
  <c r="BX495" i="4"/>
  <c r="BW495" i="4"/>
  <c r="BY494" i="4"/>
  <c r="BX494" i="4"/>
  <c r="BW494" i="4"/>
  <c r="BY493" i="4"/>
  <c r="BX493" i="4"/>
  <c r="BW493" i="4"/>
  <c r="BY492" i="4"/>
  <c r="BX492" i="4"/>
  <c r="BW492" i="4"/>
  <c r="BY491" i="4"/>
  <c r="BX491" i="4"/>
  <c r="BW491" i="4"/>
  <c r="BY490" i="4"/>
  <c r="BX490" i="4"/>
  <c r="BW490" i="4"/>
  <c r="BY489" i="4"/>
  <c r="BX489" i="4"/>
  <c r="BW489" i="4"/>
  <c r="BY488" i="4"/>
  <c r="BX488" i="4"/>
  <c r="BW488" i="4"/>
  <c r="BY487" i="4"/>
  <c r="BX487" i="4"/>
  <c r="BW487" i="4"/>
  <c r="BY486" i="4"/>
  <c r="BX486" i="4"/>
  <c r="BW486" i="4"/>
  <c r="BY485" i="4"/>
  <c r="BX485" i="4"/>
  <c r="BW485" i="4"/>
  <c r="BY484" i="4"/>
  <c r="BX484" i="4"/>
  <c r="BW484" i="4"/>
  <c r="BY483" i="4"/>
  <c r="BX483" i="4"/>
  <c r="BW483" i="4"/>
  <c r="BY482" i="4"/>
  <c r="BX482" i="4"/>
  <c r="BW482" i="4"/>
  <c r="BY481" i="4"/>
  <c r="BX481" i="4"/>
  <c r="BW481" i="4"/>
  <c r="BY480" i="4"/>
  <c r="BX480" i="4"/>
  <c r="BW480" i="4"/>
  <c r="BY479" i="4"/>
  <c r="BX479" i="4"/>
  <c r="BW479" i="4"/>
  <c r="BY478" i="4"/>
  <c r="BX478" i="4"/>
  <c r="BW478" i="4"/>
  <c r="BY477" i="4"/>
  <c r="BX477" i="4"/>
  <c r="BW477" i="4"/>
  <c r="BY476" i="4"/>
  <c r="BX476" i="4"/>
  <c r="BW476" i="4"/>
  <c r="BY475" i="4"/>
  <c r="BX475" i="4"/>
  <c r="BW475" i="4"/>
  <c r="BY474" i="4"/>
  <c r="BX474" i="4"/>
  <c r="BW474" i="4"/>
  <c r="BY473" i="4"/>
  <c r="BX473" i="4"/>
  <c r="BW473" i="4"/>
  <c r="BY472" i="4"/>
  <c r="BX472" i="4"/>
  <c r="BW472" i="4"/>
  <c r="BY471" i="4"/>
  <c r="BX471" i="4"/>
  <c r="BW471" i="4"/>
  <c r="BY470" i="4"/>
  <c r="BX470" i="4"/>
  <c r="BW470" i="4"/>
  <c r="BY469" i="4"/>
  <c r="BX469" i="4"/>
  <c r="BW469" i="4"/>
  <c r="BY468" i="4"/>
  <c r="BX468" i="4"/>
  <c r="BW468" i="4"/>
  <c r="BY467" i="4"/>
  <c r="BX467" i="4"/>
  <c r="BW467" i="4"/>
  <c r="BY466" i="4"/>
  <c r="BX466" i="4"/>
  <c r="BW466" i="4"/>
  <c r="BY465" i="4"/>
  <c r="BX465" i="4"/>
  <c r="BW465" i="4"/>
  <c r="BY464" i="4"/>
  <c r="BX464" i="4"/>
  <c r="BW464" i="4"/>
  <c r="BY463" i="4"/>
  <c r="BX463" i="4"/>
  <c r="BW463" i="4"/>
  <c r="BY462" i="4"/>
  <c r="BX462" i="4"/>
  <c r="BW462" i="4"/>
  <c r="BY461" i="4"/>
  <c r="BX461" i="4"/>
  <c r="BW461" i="4"/>
  <c r="BY460" i="4"/>
  <c r="BX460" i="4"/>
  <c r="BW460" i="4"/>
  <c r="BY459" i="4"/>
  <c r="BX459" i="4"/>
  <c r="BW459" i="4"/>
  <c r="BY458" i="4"/>
  <c r="BX458" i="4"/>
  <c r="BW458" i="4"/>
  <c r="BY457" i="4"/>
  <c r="BX457" i="4"/>
  <c r="BW457" i="4"/>
  <c r="BY456" i="4"/>
  <c r="BX456" i="4"/>
  <c r="BW456" i="4"/>
  <c r="BY455" i="4"/>
  <c r="BX455" i="4"/>
  <c r="BW455" i="4"/>
  <c r="BY454" i="4"/>
  <c r="BX454" i="4"/>
  <c r="BW454" i="4"/>
  <c r="BY453" i="4"/>
  <c r="BX453" i="4"/>
  <c r="BW453" i="4"/>
  <c r="BY452" i="4"/>
  <c r="BX452" i="4"/>
  <c r="BW452" i="4"/>
  <c r="BY451" i="4"/>
  <c r="BX451" i="4"/>
  <c r="BW451" i="4"/>
  <c r="BY450" i="4"/>
  <c r="BX450" i="4"/>
  <c r="BW450" i="4"/>
  <c r="BY449" i="4"/>
  <c r="BX449" i="4"/>
  <c r="BW449" i="4"/>
  <c r="BY448" i="4"/>
  <c r="BX448" i="4"/>
  <c r="BW448" i="4"/>
  <c r="BY447" i="4"/>
  <c r="BX447" i="4"/>
  <c r="BW447" i="4"/>
  <c r="BY446" i="4"/>
  <c r="BX446" i="4"/>
  <c r="BW446" i="4"/>
  <c r="BY445" i="4"/>
  <c r="BX445" i="4"/>
  <c r="BW445" i="4"/>
  <c r="BY444" i="4"/>
  <c r="BX444" i="4"/>
  <c r="BW444" i="4"/>
  <c r="BY443" i="4"/>
  <c r="BX443" i="4"/>
  <c r="BW443" i="4"/>
  <c r="BY442" i="4"/>
  <c r="BX442" i="4"/>
  <c r="BW442" i="4"/>
  <c r="BY441" i="4"/>
  <c r="BX441" i="4"/>
  <c r="BW441" i="4"/>
  <c r="BY440" i="4"/>
  <c r="BX440" i="4"/>
  <c r="BW440" i="4"/>
  <c r="BY439" i="4"/>
  <c r="BX439" i="4"/>
  <c r="BW439" i="4"/>
  <c r="BY438" i="4"/>
  <c r="BX438" i="4"/>
  <c r="BW438" i="4"/>
  <c r="BY437" i="4"/>
  <c r="BX437" i="4"/>
  <c r="BW437" i="4"/>
  <c r="BY436" i="4"/>
  <c r="BX436" i="4"/>
  <c r="BW436" i="4"/>
  <c r="BY435" i="4"/>
  <c r="BX435" i="4"/>
  <c r="BW435" i="4"/>
  <c r="BY434" i="4"/>
  <c r="BX434" i="4"/>
  <c r="BW434" i="4"/>
  <c r="BY433" i="4"/>
  <c r="BX433" i="4"/>
  <c r="BW433" i="4"/>
  <c r="BY432" i="4"/>
  <c r="BX432" i="4"/>
  <c r="BW432" i="4"/>
  <c r="BY431" i="4"/>
  <c r="BX431" i="4"/>
  <c r="BW431" i="4"/>
  <c r="BY430" i="4"/>
  <c r="BX430" i="4"/>
  <c r="BW430" i="4"/>
  <c r="BY429" i="4"/>
  <c r="BX429" i="4"/>
  <c r="BW429" i="4"/>
  <c r="BY428" i="4"/>
  <c r="BX428" i="4"/>
  <c r="BW428" i="4"/>
  <c r="BY427" i="4"/>
  <c r="BX427" i="4"/>
  <c r="BW427" i="4"/>
  <c r="BY426" i="4"/>
  <c r="BX426" i="4"/>
  <c r="BW426" i="4"/>
  <c r="BY425" i="4"/>
  <c r="BX425" i="4"/>
  <c r="BW425" i="4"/>
  <c r="BY424" i="4"/>
  <c r="BX424" i="4"/>
  <c r="BW424" i="4"/>
  <c r="BY423" i="4"/>
  <c r="BX423" i="4"/>
  <c r="BW423" i="4"/>
  <c r="BY422" i="4"/>
  <c r="BX422" i="4"/>
  <c r="BW422" i="4"/>
  <c r="BY421" i="4"/>
  <c r="BX421" i="4"/>
  <c r="BW421" i="4"/>
  <c r="BY420" i="4"/>
  <c r="BX420" i="4"/>
  <c r="BW420" i="4"/>
  <c r="BY419" i="4"/>
  <c r="BX419" i="4"/>
  <c r="BW419" i="4"/>
  <c r="BY418" i="4"/>
  <c r="BX418" i="4"/>
  <c r="BW418" i="4"/>
  <c r="BY417" i="4"/>
  <c r="BX417" i="4"/>
  <c r="BW417" i="4"/>
  <c r="BY416" i="4"/>
  <c r="BX416" i="4"/>
  <c r="BW416" i="4"/>
  <c r="BY415" i="4"/>
  <c r="BX415" i="4"/>
  <c r="BW415" i="4"/>
  <c r="BY414" i="4"/>
  <c r="BX414" i="4"/>
  <c r="BW414" i="4"/>
  <c r="BY413" i="4"/>
  <c r="BX413" i="4"/>
  <c r="BW413" i="4"/>
  <c r="BY412" i="4"/>
  <c r="BX412" i="4"/>
  <c r="BW412" i="4"/>
  <c r="BY411" i="4"/>
  <c r="BX411" i="4"/>
  <c r="BW411" i="4"/>
  <c r="BY410" i="4"/>
  <c r="BX410" i="4"/>
  <c r="BW410" i="4"/>
  <c r="BY409" i="4"/>
  <c r="BX409" i="4"/>
  <c r="BW409" i="4"/>
  <c r="BY408" i="4"/>
  <c r="BX408" i="4"/>
  <c r="BW408" i="4"/>
  <c r="BY407" i="4"/>
  <c r="BX407" i="4"/>
  <c r="BW407" i="4"/>
  <c r="BY406" i="4"/>
  <c r="BX406" i="4"/>
  <c r="BW406" i="4"/>
  <c r="BY405" i="4"/>
  <c r="BX405" i="4"/>
  <c r="BW405" i="4"/>
  <c r="BY404" i="4"/>
  <c r="BX404" i="4"/>
  <c r="BW404" i="4"/>
  <c r="BY403" i="4"/>
  <c r="BX403" i="4"/>
  <c r="BW403" i="4"/>
  <c r="BY402" i="4"/>
  <c r="BX402" i="4"/>
  <c r="BW402" i="4"/>
  <c r="BY401" i="4"/>
  <c r="BX401" i="4"/>
  <c r="BW401" i="4"/>
  <c r="BY400" i="4"/>
  <c r="BX400" i="4"/>
  <c r="BW400" i="4"/>
  <c r="BY399" i="4"/>
  <c r="BX399" i="4"/>
  <c r="BW399" i="4"/>
  <c r="BY398" i="4"/>
  <c r="BX398" i="4"/>
  <c r="BW398" i="4"/>
  <c r="BY397" i="4"/>
  <c r="BX397" i="4"/>
  <c r="BW397" i="4"/>
  <c r="BY396" i="4"/>
  <c r="BX396" i="4"/>
  <c r="BW396" i="4"/>
  <c r="BY395" i="4"/>
  <c r="BX395" i="4"/>
  <c r="BW395" i="4"/>
  <c r="BY394" i="4"/>
  <c r="BX394" i="4"/>
  <c r="BW394" i="4"/>
  <c r="BY393" i="4"/>
  <c r="BX393" i="4"/>
  <c r="BW393" i="4"/>
  <c r="BY392" i="4"/>
  <c r="BX392" i="4"/>
  <c r="BW392" i="4"/>
  <c r="BY391" i="4"/>
  <c r="BX391" i="4"/>
  <c r="BW391" i="4"/>
  <c r="BY390" i="4"/>
  <c r="BX390" i="4"/>
  <c r="BW390" i="4"/>
  <c r="BY389" i="4"/>
  <c r="BX389" i="4"/>
  <c r="BW389" i="4"/>
  <c r="BY388" i="4"/>
  <c r="BX388" i="4"/>
  <c r="BW388" i="4"/>
  <c r="BY387" i="4"/>
  <c r="BX387" i="4"/>
  <c r="BW387" i="4"/>
  <c r="BY386" i="4"/>
  <c r="BX386" i="4"/>
  <c r="BW386" i="4"/>
  <c r="BY385" i="4"/>
  <c r="BX385" i="4"/>
  <c r="BW385" i="4"/>
  <c r="BY384" i="4"/>
  <c r="BX384" i="4"/>
  <c r="BW384" i="4"/>
  <c r="BY383" i="4"/>
  <c r="BX383" i="4"/>
  <c r="BW383" i="4"/>
  <c r="BY382" i="4"/>
  <c r="BX382" i="4"/>
  <c r="BW382" i="4"/>
  <c r="BY381" i="4"/>
  <c r="BX381" i="4"/>
  <c r="BW381" i="4"/>
  <c r="BY380" i="4"/>
  <c r="BX380" i="4"/>
  <c r="BW380" i="4"/>
  <c r="BY379" i="4"/>
  <c r="BX379" i="4"/>
  <c r="BW379" i="4"/>
  <c r="BY378" i="4"/>
  <c r="BX378" i="4"/>
  <c r="BW378" i="4"/>
  <c r="BY377" i="4"/>
  <c r="BX377" i="4"/>
  <c r="BW377" i="4"/>
  <c r="BY376" i="4"/>
  <c r="BX376" i="4"/>
  <c r="BW376" i="4"/>
  <c r="BY375" i="4"/>
  <c r="BX375" i="4"/>
  <c r="BW375" i="4"/>
  <c r="BY374" i="4"/>
  <c r="BX374" i="4"/>
  <c r="BW374" i="4"/>
  <c r="BY373" i="4"/>
  <c r="BX373" i="4"/>
  <c r="BW373" i="4"/>
  <c r="BY372" i="4"/>
  <c r="BX372" i="4"/>
  <c r="BW372" i="4"/>
  <c r="BY371" i="4"/>
  <c r="BX371" i="4"/>
  <c r="BW371" i="4"/>
  <c r="BY370" i="4"/>
  <c r="BX370" i="4"/>
  <c r="BW370" i="4"/>
  <c r="BY369" i="4"/>
  <c r="BX369" i="4"/>
  <c r="BW369" i="4"/>
  <c r="BY368" i="4"/>
  <c r="BX368" i="4"/>
  <c r="BW368" i="4"/>
  <c r="BY367" i="4"/>
  <c r="BX367" i="4"/>
  <c r="BW367" i="4"/>
  <c r="BY366" i="4"/>
  <c r="BX366" i="4"/>
  <c r="BW366" i="4"/>
  <c r="BY365" i="4"/>
  <c r="BX365" i="4"/>
  <c r="BW365" i="4"/>
  <c r="BY364" i="4"/>
  <c r="BX364" i="4"/>
  <c r="BW364" i="4"/>
  <c r="BY363" i="4"/>
  <c r="BX363" i="4"/>
  <c r="BW363" i="4"/>
  <c r="BY362" i="4"/>
  <c r="BX362" i="4"/>
  <c r="BW362" i="4"/>
  <c r="BY361" i="4"/>
  <c r="BX361" i="4"/>
  <c r="BW361" i="4"/>
  <c r="BY360" i="4"/>
  <c r="BX360" i="4"/>
  <c r="BW360" i="4"/>
  <c r="BY359" i="4"/>
  <c r="BX359" i="4"/>
  <c r="BW359" i="4"/>
  <c r="BY358" i="4"/>
  <c r="BX358" i="4"/>
  <c r="BW358" i="4"/>
  <c r="BY357" i="4"/>
  <c r="BX357" i="4"/>
  <c r="BW357" i="4"/>
  <c r="BY356" i="4"/>
  <c r="BX356" i="4"/>
  <c r="BW356" i="4"/>
  <c r="BY355" i="4"/>
  <c r="BX355" i="4"/>
  <c r="BW355" i="4"/>
  <c r="BY354" i="4"/>
  <c r="BX354" i="4"/>
  <c r="BW354" i="4"/>
  <c r="BY353" i="4"/>
  <c r="BX353" i="4"/>
  <c r="BW353" i="4"/>
  <c r="BY352" i="4"/>
  <c r="BX352" i="4"/>
  <c r="BW352" i="4"/>
  <c r="BY351" i="4"/>
  <c r="BX351" i="4"/>
  <c r="BW351" i="4"/>
  <c r="BY350" i="4"/>
  <c r="BX350" i="4"/>
  <c r="BW350" i="4"/>
  <c r="BY349" i="4"/>
  <c r="BX349" i="4"/>
  <c r="BW349" i="4"/>
  <c r="BY348" i="4"/>
  <c r="BX348" i="4"/>
  <c r="BW348" i="4"/>
  <c r="BY347" i="4"/>
  <c r="BX347" i="4"/>
  <c r="BW347" i="4"/>
  <c r="BY346" i="4"/>
  <c r="BX346" i="4"/>
  <c r="BW346" i="4"/>
  <c r="BY345" i="4"/>
  <c r="BX345" i="4"/>
  <c r="BW345" i="4"/>
  <c r="BY344" i="4"/>
  <c r="BX344" i="4"/>
  <c r="BW344" i="4"/>
  <c r="BY343" i="4"/>
  <c r="BX343" i="4"/>
  <c r="BW343" i="4"/>
  <c r="BY342" i="4"/>
  <c r="BX342" i="4"/>
  <c r="BW342" i="4"/>
  <c r="BY341" i="4"/>
  <c r="BX341" i="4"/>
  <c r="BW341" i="4"/>
  <c r="BY340" i="4"/>
  <c r="BX340" i="4"/>
  <c r="BW340" i="4"/>
  <c r="BY339" i="4"/>
  <c r="BX339" i="4"/>
  <c r="BW339" i="4"/>
  <c r="BY338" i="4"/>
  <c r="BX338" i="4"/>
  <c r="BW338" i="4"/>
  <c r="BY337" i="4"/>
  <c r="BX337" i="4"/>
  <c r="BW337" i="4"/>
  <c r="BY336" i="4"/>
  <c r="BX336" i="4"/>
  <c r="BW336" i="4"/>
  <c r="BY335" i="4"/>
  <c r="BX335" i="4"/>
  <c r="BW335" i="4"/>
  <c r="BY334" i="4"/>
  <c r="BX334" i="4"/>
  <c r="BW334" i="4"/>
  <c r="BY333" i="4"/>
  <c r="BX333" i="4"/>
  <c r="BW333" i="4"/>
  <c r="BY332" i="4"/>
  <c r="BX332" i="4"/>
  <c r="BW332" i="4"/>
  <c r="BY331" i="4"/>
  <c r="BX331" i="4"/>
  <c r="BW331" i="4"/>
  <c r="BY330" i="4"/>
  <c r="BX330" i="4"/>
  <c r="BW330" i="4"/>
  <c r="BY329" i="4"/>
  <c r="BX329" i="4"/>
  <c r="BW329" i="4"/>
  <c r="BY328" i="4"/>
  <c r="BX328" i="4"/>
  <c r="BW328" i="4"/>
  <c r="BY327" i="4"/>
  <c r="BX327" i="4"/>
  <c r="BW327" i="4"/>
  <c r="BY326" i="4"/>
  <c r="BX326" i="4"/>
  <c r="BW326" i="4"/>
  <c r="BY325" i="4"/>
  <c r="BX325" i="4"/>
  <c r="BW325" i="4"/>
  <c r="BY324" i="4"/>
  <c r="BX324" i="4"/>
  <c r="BW324" i="4"/>
  <c r="BY323" i="4"/>
  <c r="BX323" i="4"/>
  <c r="BW323" i="4"/>
  <c r="BY322" i="4"/>
  <c r="BX322" i="4"/>
  <c r="BW322" i="4"/>
  <c r="BY321" i="4"/>
  <c r="BX321" i="4"/>
  <c r="BW321" i="4"/>
  <c r="BY320" i="4"/>
  <c r="BX320" i="4"/>
  <c r="BW320" i="4"/>
  <c r="BY319" i="4"/>
  <c r="BX319" i="4"/>
  <c r="BW319" i="4"/>
  <c r="BY318" i="4"/>
  <c r="BX318" i="4"/>
  <c r="BW318" i="4"/>
  <c r="BY317" i="4"/>
  <c r="BX317" i="4"/>
  <c r="BW317" i="4"/>
  <c r="BY316" i="4"/>
  <c r="BX316" i="4"/>
  <c r="BW316" i="4"/>
  <c r="BY315" i="4"/>
  <c r="BX315" i="4"/>
  <c r="BW315" i="4"/>
  <c r="BY314" i="4"/>
  <c r="BX314" i="4"/>
  <c r="BW314" i="4"/>
  <c r="BY313" i="4"/>
  <c r="BX313" i="4"/>
  <c r="BW313" i="4"/>
  <c r="BY312" i="4"/>
  <c r="BX312" i="4"/>
  <c r="BW312" i="4"/>
  <c r="BY311" i="4"/>
  <c r="BX311" i="4"/>
  <c r="BW311" i="4"/>
  <c r="BY310" i="4"/>
  <c r="BX310" i="4"/>
  <c r="BW310" i="4"/>
  <c r="BY309" i="4"/>
  <c r="BX309" i="4"/>
  <c r="BW309" i="4"/>
  <c r="BY308" i="4"/>
  <c r="BX308" i="4"/>
  <c r="BW308" i="4"/>
  <c r="BY307" i="4"/>
  <c r="BX307" i="4"/>
  <c r="BW307" i="4"/>
  <c r="BY306" i="4"/>
  <c r="BX306" i="4"/>
  <c r="BW306" i="4"/>
  <c r="BY305" i="4"/>
  <c r="BX305" i="4"/>
  <c r="BW305" i="4"/>
  <c r="BY304" i="4"/>
  <c r="BX304" i="4"/>
  <c r="BW304" i="4"/>
  <c r="BY303" i="4"/>
  <c r="BX303" i="4"/>
  <c r="BW303" i="4"/>
  <c r="BY302" i="4"/>
  <c r="BX302" i="4"/>
  <c r="BW302" i="4"/>
  <c r="BY301" i="4"/>
  <c r="BX301" i="4"/>
  <c r="BW301" i="4"/>
  <c r="BY300" i="4"/>
  <c r="BX300" i="4"/>
  <c r="BW300" i="4"/>
  <c r="BY299" i="4"/>
  <c r="BX299" i="4"/>
  <c r="BW299" i="4"/>
  <c r="BY298" i="4"/>
  <c r="BX298" i="4"/>
  <c r="BW298" i="4"/>
  <c r="BY297" i="4"/>
  <c r="BX297" i="4"/>
  <c r="BW297" i="4"/>
  <c r="BY296" i="4"/>
  <c r="BX296" i="4"/>
  <c r="BW296" i="4"/>
  <c r="BY295" i="4"/>
  <c r="BX295" i="4"/>
  <c r="BW295" i="4"/>
  <c r="BY294" i="4"/>
  <c r="BX294" i="4"/>
  <c r="BW294" i="4"/>
  <c r="BY293" i="4"/>
  <c r="BX293" i="4"/>
  <c r="BW293" i="4"/>
  <c r="BY292" i="4"/>
  <c r="BX292" i="4"/>
  <c r="BW292" i="4"/>
  <c r="BY291" i="4"/>
  <c r="BX291" i="4"/>
  <c r="BW291" i="4"/>
  <c r="BY290" i="4"/>
  <c r="BX290" i="4"/>
  <c r="BW290" i="4"/>
  <c r="BY289" i="4"/>
  <c r="BX289" i="4"/>
  <c r="BW289" i="4"/>
  <c r="BY288" i="4"/>
  <c r="BX288" i="4"/>
  <c r="BW288" i="4"/>
  <c r="BY287" i="4"/>
  <c r="BX287" i="4"/>
  <c r="BW287" i="4"/>
  <c r="BY286" i="4"/>
  <c r="BX286" i="4"/>
  <c r="BW286" i="4"/>
  <c r="BY285" i="4"/>
  <c r="BX285" i="4"/>
  <c r="BW285" i="4"/>
  <c r="BY284" i="4"/>
  <c r="BX284" i="4"/>
  <c r="BW284" i="4"/>
  <c r="BY283" i="4"/>
  <c r="BX283" i="4"/>
  <c r="BW283" i="4"/>
  <c r="BY282" i="4"/>
  <c r="BX282" i="4"/>
  <c r="BW282" i="4"/>
  <c r="BY281" i="4"/>
  <c r="BX281" i="4"/>
  <c r="BW281" i="4"/>
  <c r="BY280" i="4"/>
  <c r="BX280" i="4"/>
  <c r="BW280" i="4"/>
  <c r="BY279" i="4"/>
  <c r="BX279" i="4"/>
  <c r="BW279" i="4"/>
  <c r="BY278" i="4"/>
  <c r="BX278" i="4"/>
  <c r="BW278" i="4"/>
  <c r="BY277" i="4"/>
  <c r="BX277" i="4"/>
  <c r="BW277" i="4"/>
  <c r="BY276" i="4"/>
  <c r="BX276" i="4"/>
  <c r="BW276" i="4"/>
  <c r="BY275" i="4"/>
  <c r="BX275" i="4"/>
  <c r="BW275" i="4"/>
  <c r="BY274" i="4"/>
  <c r="BX274" i="4"/>
  <c r="BW274" i="4"/>
  <c r="BY273" i="4"/>
  <c r="BX273" i="4"/>
  <c r="BW273" i="4"/>
  <c r="BY272" i="4"/>
  <c r="BX272" i="4"/>
  <c r="BW272" i="4"/>
  <c r="BY271" i="4"/>
  <c r="BX271" i="4"/>
  <c r="BW271" i="4"/>
  <c r="BY270" i="4"/>
  <c r="BX270" i="4"/>
  <c r="BW270" i="4"/>
  <c r="BY269" i="4"/>
  <c r="BX269" i="4"/>
  <c r="BW269" i="4"/>
  <c r="BY268" i="4"/>
  <c r="BX268" i="4"/>
  <c r="BW268" i="4"/>
  <c r="BY267" i="4"/>
  <c r="BX267" i="4"/>
  <c r="BW267" i="4"/>
  <c r="BY266" i="4"/>
  <c r="BX266" i="4"/>
  <c r="BW266" i="4"/>
  <c r="BY265" i="4"/>
  <c r="BX265" i="4"/>
  <c r="BW265" i="4"/>
  <c r="BY264" i="4"/>
  <c r="BX264" i="4"/>
  <c r="BW264" i="4"/>
  <c r="BY263" i="4"/>
  <c r="BX263" i="4"/>
  <c r="BW263" i="4"/>
  <c r="BY262" i="4"/>
  <c r="BX262" i="4"/>
  <c r="BW262" i="4"/>
  <c r="BY261" i="4"/>
  <c r="BX261" i="4"/>
  <c r="BW261" i="4"/>
  <c r="BY260" i="4"/>
  <c r="BX260" i="4"/>
  <c r="BW260" i="4"/>
  <c r="BY259" i="4"/>
  <c r="BX259" i="4"/>
  <c r="BW259" i="4"/>
  <c r="BY258" i="4"/>
  <c r="BX258" i="4"/>
  <c r="BW258" i="4"/>
  <c r="BY257" i="4"/>
  <c r="BX257" i="4"/>
  <c r="BW257" i="4"/>
  <c r="BY256" i="4"/>
  <c r="BX256" i="4"/>
  <c r="BW256" i="4"/>
  <c r="BY255" i="4"/>
  <c r="BX255" i="4"/>
  <c r="BW255" i="4"/>
  <c r="BY254" i="4"/>
  <c r="BX254" i="4"/>
  <c r="BW254" i="4"/>
  <c r="BY253" i="4"/>
  <c r="BX253" i="4"/>
  <c r="BW253" i="4"/>
  <c r="BY252" i="4"/>
  <c r="BX252" i="4"/>
  <c r="BW252" i="4"/>
  <c r="BY251" i="4"/>
  <c r="BX251" i="4"/>
  <c r="BW251" i="4"/>
  <c r="BY250" i="4"/>
  <c r="BX250" i="4"/>
  <c r="BW250" i="4"/>
  <c r="BY249" i="4"/>
  <c r="BX249" i="4"/>
  <c r="BW249" i="4"/>
  <c r="BY248" i="4"/>
  <c r="BX248" i="4"/>
  <c r="BW248" i="4"/>
  <c r="BY247" i="4"/>
  <c r="BX247" i="4"/>
  <c r="BW247" i="4"/>
  <c r="BY246" i="4"/>
  <c r="BX246" i="4"/>
  <c r="BW246" i="4"/>
  <c r="BY245" i="4"/>
  <c r="BX245" i="4"/>
  <c r="BW245" i="4"/>
  <c r="BY244" i="4"/>
  <c r="BX244" i="4"/>
  <c r="BW244" i="4"/>
  <c r="BY243" i="4"/>
  <c r="BX243" i="4"/>
  <c r="BW243" i="4"/>
  <c r="BY242" i="4"/>
  <c r="BX242" i="4"/>
  <c r="BW242" i="4"/>
  <c r="BY241" i="4"/>
  <c r="BX241" i="4"/>
  <c r="BW241" i="4"/>
  <c r="BY240" i="4"/>
  <c r="BX240" i="4"/>
  <c r="BW240" i="4"/>
  <c r="BY239" i="4"/>
  <c r="BX239" i="4"/>
  <c r="BW239" i="4"/>
  <c r="BY238" i="4"/>
  <c r="BX238" i="4"/>
  <c r="BW238" i="4"/>
  <c r="BY237" i="4"/>
  <c r="BX237" i="4"/>
  <c r="BW237" i="4"/>
  <c r="BY236" i="4"/>
  <c r="BX236" i="4"/>
  <c r="BW236" i="4"/>
  <c r="BY235" i="4"/>
  <c r="BX235" i="4"/>
  <c r="BW235" i="4"/>
  <c r="BY234" i="4"/>
  <c r="BX234" i="4"/>
  <c r="BW234" i="4"/>
  <c r="BY233" i="4"/>
  <c r="BX233" i="4"/>
  <c r="BW233" i="4"/>
  <c r="BY232" i="4"/>
  <c r="BX232" i="4"/>
  <c r="BW232" i="4"/>
  <c r="BY231" i="4"/>
  <c r="BX231" i="4"/>
  <c r="BW231" i="4"/>
  <c r="BY230" i="4"/>
  <c r="BX230" i="4"/>
  <c r="BW230" i="4"/>
  <c r="BY229" i="4"/>
  <c r="BX229" i="4"/>
  <c r="BW229" i="4"/>
  <c r="BY228" i="4"/>
  <c r="BX228" i="4"/>
  <c r="BW228" i="4"/>
  <c r="BY227" i="4"/>
  <c r="BX227" i="4"/>
  <c r="BW227" i="4"/>
  <c r="BY226" i="4"/>
  <c r="BX226" i="4"/>
  <c r="BW226" i="4"/>
  <c r="BY225" i="4"/>
  <c r="BX225" i="4"/>
  <c r="BW225" i="4"/>
  <c r="BY224" i="4"/>
  <c r="BX224" i="4"/>
  <c r="BW224" i="4"/>
  <c r="BY223" i="4"/>
  <c r="BX223" i="4"/>
  <c r="BW223" i="4"/>
  <c r="BY222" i="4"/>
  <c r="BX222" i="4"/>
  <c r="BW222" i="4"/>
  <c r="BY221" i="4"/>
  <c r="BX221" i="4"/>
  <c r="BW221" i="4"/>
  <c r="BY220" i="4"/>
  <c r="BX220" i="4"/>
  <c r="BW220" i="4"/>
  <c r="BY219" i="4"/>
  <c r="BX219" i="4"/>
  <c r="BW219" i="4"/>
  <c r="BY218" i="4"/>
  <c r="BX218" i="4"/>
  <c r="BW218" i="4"/>
  <c r="BY217" i="4"/>
  <c r="BX217" i="4"/>
  <c r="BW217" i="4"/>
  <c r="BY216" i="4"/>
  <c r="BX216" i="4"/>
  <c r="BW216" i="4"/>
  <c r="BY215" i="4"/>
  <c r="BX215" i="4"/>
  <c r="BW215" i="4"/>
  <c r="BY214" i="4"/>
  <c r="BX214" i="4"/>
  <c r="BW214" i="4"/>
  <c r="BY213" i="4"/>
  <c r="BX213" i="4"/>
  <c r="BW213" i="4"/>
  <c r="BY212" i="4"/>
  <c r="BX212" i="4"/>
  <c r="BW212" i="4"/>
  <c r="BY211" i="4"/>
  <c r="BX211" i="4"/>
  <c r="BW211" i="4"/>
  <c r="BY210" i="4"/>
  <c r="BX210" i="4"/>
  <c r="BW210" i="4"/>
  <c r="BY209" i="4"/>
  <c r="BX209" i="4"/>
  <c r="BW209" i="4"/>
  <c r="BY208" i="4"/>
  <c r="BX208" i="4"/>
  <c r="BW208" i="4"/>
  <c r="BY207" i="4"/>
  <c r="BX207" i="4"/>
  <c r="BW207" i="4"/>
  <c r="BY206" i="4"/>
  <c r="BX206" i="4"/>
  <c r="BW206" i="4"/>
  <c r="BY205" i="4"/>
  <c r="BX205" i="4"/>
  <c r="BW205" i="4"/>
  <c r="BY204" i="4"/>
  <c r="BX204" i="4"/>
  <c r="BW204" i="4"/>
  <c r="BY203" i="4"/>
  <c r="BX203" i="4"/>
  <c r="BW203" i="4"/>
  <c r="BY202" i="4"/>
  <c r="BX202" i="4"/>
  <c r="BW202" i="4"/>
  <c r="BY201" i="4"/>
  <c r="BX201" i="4"/>
  <c r="BW201" i="4"/>
  <c r="BY200" i="4"/>
  <c r="BX200" i="4"/>
  <c r="BW200" i="4"/>
  <c r="BY199" i="4"/>
  <c r="BX199" i="4"/>
  <c r="BW199" i="4"/>
  <c r="BY198" i="4"/>
  <c r="BX198" i="4"/>
  <c r="BW198" i="4"/>
  <c r="BY197" i="4"/>
  <c r="BX197" i="4"/>
  <c r="BW197" i="4"/>
  <c r="BY196" i="4"/>
  <c r="BX196" i="4"/>
  <c r="BW196" i="4"/>
  <c r="BY195" i="4"/>
  <c r="BX195" i="4"/>
  <c r="BW195" i="4"/>
  <c r="BY194" i="4"/>
  <c r="BX194" i="4"/>
  <c r="BW194" i="4"/>
  <c r="BY193" i="4"/>
  <c r="BX193" i="4"/>
  <c r="BW193" i="4"/>
  <c r="BY192" i="4"/>
  <c r="BX192" i="4"/>
  <c r="BW192" i="4"/>
  <c r="BY191" i="4"/>
  <c r="BX191" i="4"/>
  <c r="BW191" i="4"/>
  <c r="BY190" i="4"/>
  <c r="BX190" i="4"/>
  <c r="BW190" i="4"/>
  <c r="BY189" i="4"/>
  <c r="BX189" i="4"/>
  <c r="BW189" i="4"/>
  <c r="BY188" i="4"/>
  <c r="BX188" i="4"/>
  <c r="BW188" i="4"/>
  <c r="BY187" i="4"/>
  <c r="BX187" i="4"/>
  <c r="BW187" i="4"/>
  <c r="BY186" i="4"/>
  <c r="BX186" i="4"/>
  <c r="BW186" i="4"/>
  <c r="BY185" i="4"/>
  <c r="BX185" i="4"/>
  <c r="BW185" i="4"/>
  <c r="BY184" i="4"/>
  <c r="BX184" i="4"/>
  <c r="BW184" i="4"/>
  <c r="BY183" i="4"/>
  <c r="BX183" i="4"/>
  <c r="BW183" i="4"/>
  <c r="BY182" i="4"/>
  <c r="BX182" i="4"/>
  <c r="BW182" i="4"/>
  <c r="BY181" i="4"/>
  <c r="BX181" i="4"/>
  <c r="BW181" i="4"/>
  <c r="BY180" i="4"/>
  <c r="BX180" i="4"/>
  <c r="BW180" i="4"/>
  <c r="BY179" i="4"/>
  <c r="BX179" i="4"/>
  <c r="BW179" i="4"/>
  <c r="BY178" i="4"/>
  <c r="BX178" i="4"/>
  <c r="BW178" i="4"/>
  <c r="BY177" i="4"/>
  <c r="BX177" i="4"/>
  <c r="BW177" i="4"/>
  <c r="BY176" i="4"/>
  <c r="BX176" i="4"/>
  <c r="BW176" i="4"/>
  <c r="BY175" i="4"/>
  <c r="BX175" i="4"/>
  <c r="BW175" i="4"/>
  <c r="BY174" i="4"/>
  <c r="BX174" i="4"/>
  <c r="BW174" i="4"/>
  <c r="BY173" i="4"/>
  <c r="BX173" i="4"/>
  <c r="BW173" i="4"/>
  <c r="BY172" i="4"/>
  <c r="BX172" i="4"/>
  <c r="BW172" i="4"/>
  <c r="BY171" i="4"/>
  <c r="BX171" i="4"/>
  <c r="BW171" i="4"/>
  <c r="BY170" i="4"/>
  <c r="BX170" i="4"/>
  <c r="BW170" i="4"/>
  <c r="BY169" i="4"/>
  <c r="BX169" i="4"/>
  <c r="BW169" i="4"/>
  <c r="BY168" i="4"/>
  <c r="BX168" i="4"/>
  <c r="BW168" i="4"/>
  <c r="BY167" i="4"/>
  <c r="BX167" i="4"/>
  <c r="BW167" i="4"/>
  <c r="BY166" i="4"/>
  <c r="BX166" i="4"/>
  <c r="BW166" i="4"/>
  <c r="BY165" i="4"/>
  <c r="BX165" i="4"/>
  <c r="BW165" i="4"/>
  <c r="BY164" i="4"/>
  <c r="BX164" i="4"/>
  <c r="BW164" i="4"/>
  <c r="BY163" i="4"/>
  <c r="BX163" i="4"/>
  <c r="BW163" i="4"/>
  <c r="BY162" i="4"/>
  <c r="BX162" i="4"/>
  <c r="BW162" i="4"/>
  <c r="BY161" i="4"/>
  <c r="BX161" i="4"/>
  <c r="BW161" i="4"/>
  <c r="BY160" i="4"/>
  <c r="BX160" i="4"/>
  <c r="BW160" i="4"/>
  <c r="BY159" i="4"/>
  <c r="BX159" i="4"/>
  <c r="BW159" i="4"/>
  <c r="BY158" i="4"/>
  <c r="BX158" i="4"/>
  <c r="BW158" i="4"/>
  <c r="BY157" i="4"/>
  <c r="BX157" i="4"/>
  <c r="BW157" i="4"/>
  <c r="BY156" i="4"/>
  <c r="BX156" i="4"/>
  <c r="BW156" i="4"/>
  <c r="BY155" i="4"/>
  <c r="BX155" i="4"/>
  <c r="BW155" i="4"/>
  <c r="BY154" i="4"/>
  <c r="BX154" i="4"/>
  <c r="BW154" i="4"/>
  <c r="BY153" i="4"/>
  <c r="BX153" i="4"/>
  <c r="BW153" i="4"/>
  <c r="BY152" i="4"/>
  <c r="BX152" i="4"/>
  <c r="BW152" i="4"/>
  <c r="BY151" i="4"/>
  <c r="BX151" i="4"/>
  <c r="BW151" i="4"/>
  <c r="BY150" i="4"/>
  <c r="BX150" i="4"/>
  <c r="BW150" i="4"/>
  <c r="BY149" i="4"/>
  <c r="BX149" i="4"/>
  <c r="BW149" i="4"/>
  <c r="BY148" i="4"/>
  <c r="BX148" i="4"/>
  <c r="BW148" i="4"/>
  <c r="BY147" i="4"/>
  <c r="BX147" i="4"/>
  <c r="BW147" i="4"/>
  <c r="BY146" i="4"/>
  <c r="BX146" i="4"/>
  <c r="BW146" i="4"/>
  <c r="BY145" i="4"/>
  <c r="BX145" i="4"/>
  <c r="BW145" i="4"/>
  <c r="BY144" i="4"/>
  <c r="BX144" i="4"/>
  <c r="BW144" i="4"/>
  <c r="BY143" i="4"/>
  <c r="BX143" i="4"/>
  <c r="BW143" i="4"/>
  <c r="BY142" i="4"/>
  <c r="BX142" i="4"/>
  <c r="BW142" i="4"/>
  <c r="BY141" i="4"/>
  <c r="BX141" i="4"/>
  <c r="BW141" i="4"/>
  <c r="BY140" i="4"/>
  <c r="BX140" i="4"/>
  <c r="BW140" i="4"/>
  <c r="BY139" i="4"/>
  <c r="BX139" i="4"/>
  <c r="BW139" i="4"/>
  <c r="BY138" i="4"/>
  <c r="BX138" i="4"/>
  <c r="BW138" i="4"/>
  <c r="BY137" i="4"/>
  <c r="BX137" i="4"/>
  <c r="BW137" i="4"/>
  <c r="BY136" i="4"/>
  <c r="BX136" i="4"/>
  <c r="BW136" i="4"/>
  <c r="BY135" i="4"/>
  <c r="BX135" i="4"/>
  <c r="BW135" i="4"/>
  <c r="BY134" i="4"/>
  <c r="BX134" i="4"/>
  <c r="BW134" i="4"/>
  <c r="BY133" i="4"/>
  <c r="BX133" i="4"/>
  <c r="BW133" i="4"/>
  <c r="BY132" i="4"/>
  <c r="BX132" i="4"/>
  <c r="BW132" i="4"/>
  <c r="BY131" i="4"/>
  <c r="BX131" i="4"/>
  <c r="BW131" i="4"/>
  <c r="BY130" i="4"/>
  <c r="BX130" i="4"/>
  <c r="BW130" i="4"/>
  <c r="BY129" i="4"/>
  <c r="BX129" i="4"/>
  <c r="BW129" i="4"/>
  <c r="BY128" i="4"/>
  <c r="BX128" i="4"/>
  <c r="BW128" i="4"/>
  <c r="BY127" i="4"/>
  <c r="BX127" i="4"/>
  <c r="BW127" i="4"/>
  <c r="BY126" i="4"/>
  <c r="BX126" i="4"/>
  <c r="BW126" i="4"/>
  <c r="BY125" i="4"/>
  <c r="BX125" i="4"/>
  <c r="BW125" i="4"/>
  <c r="BY124" i="4"/>
  <c r="BX124" i="4"/>
  <c r="BW124" i="4"/>
  <c r="BY123" i="4"/>
  <c r="BX123" i="4"/>
  <c r="BW123" i="4"/>
  <c r="BY122" i="4"/>
  <c r="BX122" i="4"/>
  <c r="BW122" i="4"/>
  <c r="BY121" i="4"/>
  <c r="BX121" i="4"/>
  <c r="BW121" i="4"/>
  <c r="BY120" i="4"/>
  <c r="BX120" i="4"/>
  <c r="BW120" i="4"/>
  <c r="BY119" i="4"/>
  <c r="BX119" i="4"/>
  <c r="BW119" i="4"/>
  <c r="BY118" i="4"/>
  <c r="BX118" i="4"/>
  <c r="BW118" i="4"/>
  <c r="BY117" i="4"/>
  <c r="BX117" i="4"/>
  <c r="BW117" i="4"/>
  <c r="BY116" i="4"/>
  <c r="BX116" i="4"/>
  <c r="BW116" i="4"/>
  <c r="BY115" i="4"/>
  <c r="BX115" i="4"/>
  <c r="BW115" i="4"/>
  <c r="BY114" i="4"/>
  <c r="BX114" i="4"/>
  <c r="BW114" i="4"/>
  <c r="BY113" i="4"/>
  <c r="BX113" i="4"/>
  <c r="BW113" i="4"/>
  <c r="BY112" i="4"/>
  <c r="BX112" i="4"/>
  <c r="BW112" i="4"/>
  <c r="BY111" i="4"/>
  <c r="BX111" i="4"/>
  <c r="BW111" i="4"/>
  <c r="BY110" i="4"/>
  <c r="BX110" i="4"/>
  <c r="BW110" i="4"/>
  <c r="BY109" i="4"/>
  <c r="BX109" i="4"/>
  <c r="BW109" i="4"/>
  <c r="BY108" i="4"/>
  <c r="BX108" i="4"/>
  <c r="BW108" i="4"/>
  <c r="BY107" i="4"/>
  <c r="BX107" i="4"/>
  <c r="BW107" i="4"/>
  <c r="BY106" i="4"/>
  <c r="BX106" i="4"/>
  <c r="BW106" i="4"/>
  <c r="BY105" i="4"/>
  <c r="BX105" i="4"/>
  <c r="BW105" i="4"/>
  <c r="BY104" i="4"/>
  <c r="BX104" i="4"/>
  <c r="BW104" i="4"/>
  <c r="BY103" i="4"/>
  <c r="BX103" i="4"/>
  <c r="BW103" i="4"/>
  <c r="BY102" i="4"/>
  <c r="BX102" i="4"/>
  <c r="BW102" i="4"/>
  <c r="BY101" i="4"/>
  <c r="BX101" i="4"/>
  <c r="BW101" i="4"/>
  <c r="BY100" i="4"/>
  <c r="BX100" i="4"/>
  <c r="BW100" i="4"/>
  <c r="BY99" i="4"/>
  <c r="BX99" i="4"/>
  <c r="BW99" i="4"/>
  <c r="BY98" i="4"/>
  <c r="BX98" i="4"/>
  <c r="BW98" i="4"/>
  <c r="BY97" i="4"/>
  <c r="BX97" i="4"/>
  <c r="BW97" i="4"/>
  <c r="BY96" i="4"/>
  <c r="BX96" i="4"/>
  <c r="BW96" i="4"/>
  <c r="BY95" i="4"/>
  <c r="BX95" i="4"/>
  <c r="BW95" i="4"/>
  <c r="BY94" i="4"/>
  <c r="BX94" i="4"/>
  <c r="BW94" i="4"/>
  <c r="BY93" i="4"/>
  <c r="BX93" i="4"/>
  <c r="BW93" i="4"/>
  <c r="BY92" i="4"/>
  <c r="BX92" i="4"/>
  <c r="BW92" i="4"/>
  <c r="BY91" i="4"/>
  <c r="BX91" i="4"/>
  <c r="BW91" i="4"/>
  <c r="BY90" i="4"/>
  <c r="BX90" i="4"/>
  <c r="BW90" i="4"/>
  <c r="BY89" i="4"/>
  <c r="BX89" i="4"/>
  <c r="BW89" i="4"/>
  <c r="BY88" i="4"/>
  <c r="BX88" i="4"/>
  <c r="BW88" i="4"/>
  <c r="BY87" i="4"/>
  <c r="BX87" i="4"/>
  <c r="BW87" i="4"/>
  <c r="BY86" i="4"/>
  <c r="BX86" i="4"/>
  <c r="BW86" i="4"/>
  <c r="BY85" i="4"/>
  <c r="BX85" i="4"/>
  <c r="BW85" i="4"/>
  <c r="BY84" i="4"/>
  <c r="BX84" i="4"/>
  <c r="BW84" i="4"/>
  <c r="BY83" i="4"/>
  <c r="BX83" i="4"/>
  <c r="BW83" i="4"/>
  <c r="BY82" i="4"/>
  <c r="BX82" i="4"/>
  <c r="BW82" i="4"/>
  <c r="BY81" i="4"/>
  <c r="BX81" i="4"/>
  <c r="BW81" i="4"/>
  <c r="BY80" i="4"/>
  <c r="BX80" i="4"/>
  <c r="BW80" i="4"/>
  <c r="BY79" i="4"/>
  <c r="BX79" i="4"/>
  <c r="BW79" i="4"/>
  <c r="BY78" i="4"/>
  <c r="BX78" i="4"/>
  <c r="BW78" i="4"/>
  <c r="BY77" i="4"/>
  <c r="BX77" i="4"/>
  <c r="BW77" i="4"/>
  <c r="BY76" i="4"/>
  <c r="BX76" i="4"/>
  <c r="BW76" i="4"/>
  <c r="BY75" i="4"/>
  <c r="BX75" i="4"/>
  <c r="BW75" i="4"/>
  <c r="BY74" i="4"/>
  <c r="BX74" i="4"/>
  <c r="BW74" i="4"/>
  <c r="BY73" i="4"/>
  <c r="BX73" i="4"/>
  <c r="BW73" i="4"/>
  <c r="BY72" i="4"/>
  <c r="BX72" i="4"/>
  <c r="BW72" i="4"/>
  <c r="BY71" i="4"/>
  <c r="BX71" i="4"/>
  <c r="BW71" i="4"/>
  <c r="BY70" i="4"/>
  <c r="BX70" i="4"/>
  <c r="BW70" i="4"/>
  <c r="BY69" i="4"/>
  <c r="BX69" i="4"/>
  <c r="BW69" i="4"/>
  <c r="BY68" i="4"/>
  <c r="BX68" i="4"/>
  <c r="BW68" i="4"/>
  <c r="BY67" i="4"/>
  <c r="BX67" i="4"/>
  <c r="BW67" i="4"/>
  <c r="BY66" i="4"/>
  <c r="BX66" i="4"/>
  <c r="BW66" i="4"/>
  <c r="BY65" i="4"/>
  <c r="BX65" i="4"/>
  <c r="BW65" i="4"/>
  <c r="BY64" i="4"/>
  <c r="BX64" i="4"/>
  <c r="BW64" i="4"/>
  <c r="BY63" i="4"/>
  <c r="BX63" i="4"/>
  <c r="BW63" i="4"/>
  <c r="BY62" i="4"/>
  <c r="BX62" i="4"/>
  <c r="BW62" i="4"/>
  <c r="BY61" i="4"/>
  <c r="BX61" i="4"/>
  <c r="BW61" i="4"/>
  <c r="BY60" i="4"/>
  <c r="BX60" i="4"/>
  <c r="BW60" i="4"/>
  <c r="BY59" i="4"/>
  <c r="BX59" i="4"/>
  <c r="BW59" i="4"/>
  <c r="BY58" i="4"/>
  <c r="BX58" i="4"/>
  <c r="BW58" i="4"/>
  <c r="BY57" i="4"/>
  <c r="BX57" i="4"/>
  <c r="BW57" i="4"/>
  <c r="BY56" i="4"/>
  <c r="BX56" i="4"/>
  <c r="BW56" i="4"/>
  <c r="BY55" i="4"/>
  <c r="BX55" i="4"/>
  <c r="BW55" i="4"/>
  <c r="BY54" i="4"/>
  <c r="BX54" i="4"/>
  <c r="BW54" i="4"/>
  <c r="BY53" i="4"/>
  <c r="BX53" i="4"/>
  <c r="BW53" i="4"/>
  <c r="BY52" i="4"/>
  <c r="BX52" i="4"/>
  <c r="BW52" i="4"/>
  <c r="BY51" i="4"/>
  <c r="BX51" i="4"/>
  <c r="BW51" i="4"/>
  <c r="BY50" i="4"/>
  <c r="BX50" i="4"/>
  <c r="BW50" i="4"/>
  <c r="BY49" i="4"/>
  <c r="BX49" i="4"/>
  <c r="BW49" i="4"/>
  <c r="BY48" i="4"/>
  <c r="BX48" i="4"/>
  <c r="BW48" i="4"/>
  <c r="BY47" i="4"/>
  <c r="BX47" i="4"/>
  <c r="BW47" i="4"/>
  <c r="BY46" i="4"/>
  <c r="BX46" i="4"/>
  <c r="BW46" i="4"/>
  <c r="BY45" i="4"/>
  <c r="BX45" i="4"/>
  <c r="BW45" i="4"/>
  <c r="BY44" i="4"/>
  <c r="BX44" i="4"/>
  <c r="BW44" i="4"/>
  <c r="BY43" i="4"/>
  <c r="BX43" i="4"/>
  <c r="BW43" i="4"/>
  <c r="BY42" i="4"/>
  <c r="BX42" i="4"/>
  <c r="BW42" i="4"/>
  <c r="BY41" i="4"/>
  <c r="BX41" i="4"/>
  <c r="BW41" i="4"/>
  <c r="BY40" i="4"/>
  <c r="BX40" i="4"/>
  <c r="BW40" i="4"/>
  <c r="BY39" i="4"/>
  <c r="BX39" i="4"/>
  <c r="BW39" i="4"/>
  <c r="BY38" i="4"/>
  <c r="BX38" i="4"/>
  <c r="BW38" i="4"/>
  <c r="BY37" i="4"/>
  <c r="BX37" i="4"/>
  <c r="BW37" i="4"/>
  <c r="BY36" i="4"/>
  <c r="BX36" i="4"/>
  <c r="BW36" i="4"/>
  <c r="BY35" i="4"/>
  <c r="BX35" i="4"/>
  <c r="BW35" i="4"/>
  <c r="BY34" i="4"/>
  <c r="BX34" i="4"/>
  <c r="BW34" i="4"/>
  <c r="BY33" i="4"/>
  <c r="BX33" i="4"/>
  <c r="BW33" i="4"/>
  <c r="BY32" i="4"/>
  <c r="BX32" i="4"/>
  <c r="BW32" i="4"/>
  <c r="BY31" i="4"/>
  <c r="BX31" i="4"/>
  <c r="BW31" i="4"/>
  <c r="BY30" i="4"/>
  <c r="BX30" i="4"/>
  <c r="BW30" i="4"/>
  <c r="BY29" i="4"/>
  <c r="BX29" i="4"/>
  <c r="BW29" i="4"/>
  <c r="BY28" i="4"/>
  <c r="BX28" i="4"/>
  <c r="BW28" i="4"/>
  <c r="BY27" i="4"/>
  <c r="BX27" i="4"/>
  <c r="BW27" i="4"/>
  <c r="BY26" i="4"/>
  <c r="BX26" i="4"/>
  <c r="BW26" i="4"/>
  <c r="BY25" i="4"/>
  <c r="BX25" i="4"/>
  <c r="BW25" i="4"/>
  <c r="BY24" i="4"/>
  <c r="BX24" i="4"/>
  <c r="BW24" i="4"/>
  <c r="BY23" i="4"/>
  <c r="BX23" i="4"/>
  <c r="BW23" i="4"/>
  <c r="BY22" i="4"/>
  <c r="BX22" i="4"/>
  <c r="BW22" i="4"/>
  <c r="BY21" i="4"/>
  <c r="BX21" i="4"/>
  <c r="BW21" i="4"/>
  <c r="BY20" i="4"/>
  <c r="BX20" i="4"/>
  <c r="BW20" i="4"/>
  <c r="BY19" i="4"/>
  <c r="BX19" i="4"/>
  <c r="BW19" i="4"/>
  <c r="BY18" i="4"/>
  <c r="BX18" i="4"/>
  <c r="BW18" i="4"/>
  <c r="BY17" i="4"/>
  <c r="BX17" i="4"/>
  <c r="BW17" i="4"/>
  <c r="BY16" i="4"/>
  <c r="BX16" i="4"/>
  <c r="BW16" i="4"/>
  <c r="BY15" i="4"/>
  <c r="BY14" i="4"/>
  <c r="BY13" i="4"/>
  <c r="BY12" i="4"/>
  <c r="CA9" i="4"/>
  <c r="BY11" i="4"/>
  <c r="T28" i="1"/>
  <c r="T27" i="1"/>
  <c r="T26" i="1"/>
  <c r="AV3035" i="4"/>
  <c r="AU3035" i="4"/>
  <c r="AT3035" i="4"/>
  <c r="AV3034" i="4"/>
  <c r="AU3034" i="4"/>
  <c r="AT3034" i="4"/>
  <c r="AV3033" i="4"/>
  <c r="AU3033" i="4"/>
  <c r="AT3033" i="4"/>
  <c r="AV3032" i="4"/>
  <c r="AU3032" i="4"/>
  <c r="AT3032" i="4"/>
  <c r="AV3031" i="4"/>
  <c r="AU3031" i="4"/>
  <c r="AT3031" i="4"/>
  <c r="AV3030" i="4"/>
  <c r="AU3030" i="4"/>
  <c r="AT3030" i="4"/>
  <c r="AV3029" i="4"/>
  <c r="AU3029" i="4"/>
  <c r="AT3029" i="4"/>
  <c r="AV3028" i="4"/>
  <c r="AU3028" i="4"/>
  <c r="AT3028" i="4"/>
  <c r="AV3027" i="4"/>
  <c r="AU3027" i="4"/>
  <c r="AT3027" i="4"/>
  <c r="AV3026" i="4"/>
  <c r="AU3026" i="4"/>
  <c r="AT3026" i="4"/>
  <c r="AV3025" i="4"/>
  <c r="AU3025" i="4"/>
  <c r="AT3025" i="4"/>
  <c r="AV3024" i="4"/>
  <c r="AU3024" i="4"/>
  <c r="AT3024" i="4"/>
  <c r="AV3023" i="4"/>
  <c r="AU3023" i="4"/>
  <c r="AT3023" i="4"/>
  <c r="AV3022" i="4"/>
  <c r="AU3022" i="4"/>
  <c r="AT3022" i="4"/>
  <c r="AV3021" i="4"/>
  <c r="AU3021" i="4"/>
  <c r="AT3021" i="4"/>
  <c r="AV3020" i="4"/>
  <c r="AU3020" i="4"/>
  <c r="AT3020" i="4"/>
  <c r="AV3019" i="4"/>
  <c r="AU3019" i="4"/>
  <c r="AT3019" i="4"/>
  <c r="AV3018" i="4"/>
  <c r="AU3018" i="4"/>
  <c r="AT3018" i="4"/>
  <c r="AV3017" i="4"/>
  <c r="AU3017" i="4"/>
  <c r="AT3017" i="4"/>
  <c r="AV3016" i="4"/>
  <c r="AU3016" i="4"/>
  <c r="AT3016" i="4"/>
  <c r="AV3015" i="4"/>
  <c r="AU3015" i="4"/>
  <c r="AT3015" i="4"/>
  <c r="AV3014" i="4"/>
  <c r="AU3014" i="4"/>
  <c r="AT3014" i="4"/>
  <c r="AV3013" i="4"/>
  <c r="AU3013" i="4"/>
  <c r="AT3013" i="4"/>
  <c r="AV3012" i="4"/>
  <c r="AU3012" i="4"/>
  <c r="AT3012" i="4"/>
  <c r="AV3011" i="4"/>
  <c r="AU3011" i="4"/>
  <c r="AT3011" i="4"/>
  <c r="AV3010" i="4"/>
  <c r="AU3010" i="4"/>
  <c r="AT3010" i="4"/>
  <c r="AV3009" i="4"/>
  <c r="AU3009" i="4"/>
  <c r="AT3009" i="4"/>
  <c r="AV3008" i="4"/>
  <c r="AU3008" i="4"/>
  <c r="AT3008" i="4"/>
  <c r="AV3007" i="4"/>
  <c r="AU3007" i="4"/>
  <c r="AT3007" i="4"/>
  <c r="AV3006" i="4"/>
  <c r="AU3006" i="4"/>
  <c r="AT3006" i="4"/>
  <c r="AV3005" i="4"/>
  <c r="AU3005" i="4"/>
  <c r="AT3005" i="4"/>
  <c r="AV3004" i="4"/>
  <c r="AU3004" i="4"/>
  <c r="AT3004" i="4"/>
  <c r="AV3003" i="4"/>
  <c r="AU3003" i="4"/>
  <c r="AT3003" i="4"/>
  <c r="AV3002" i="4"/>
  <c r="AU3002" i="4"/>
  <c r="AT3002" i="4"/>
  <c r="AV3001" i="4"/>
  <c r="AU3001" i="4"/>
  <c r="AT3001" i="4"/>
  <c r="AV3000" i="4"/>
  <c r="AU3000" i="4"/>
  <c r="AT3000" i="4"/>
  <c r="AV2999" i="4"/>
  <c r="AU2999" i="4"/>
  <c r="AT2999" i="4"/>
  <c r="AV2998" i="4"/>
  <c r="AU2998" i="4"/>
  <c r="AT2998" i="4"/>
  <c r="AV2997" i="4"/>
  <c r="AU2997" i="4"/>
  <c r="AT2997" i="4"/>
  <c r="AV2996" i="4"/>
  <c r="AU2996" i="4"/>
  <c r="AT2996" i="4"/>
  <c r="AV2995" i="4"/>
  <c r="AU2995" i="4"/>
  <c r="AT2995" i="4"/>
  <c r="AV2994" i="4"/>
  <c r="AU2994" i="4"/>
  <c r="AT2994" i="4"/>
  <c r="AV2993" i="4"/>
  <c r="AU2993" i="4"/>
  <c r="AT2993" i="4"/>
  <c r="AV2992" i="4"/>
  <c r="AU2992" i="4"/>
  <c r="AT2992" i="4"/>
  <c r="AV2991" i="4"/>
  <c r="AU2991" i="4"/>
  <c r="AT2991" i="4"/>
  <c r="AV2990" i="4"/>
  <c r="AU2990" i="4"/>
  <c r="AT2990" i="4"/>
  <c r="AV2989" i="4"/>
  <c r="AU2989" i="4"/>
  <c r="AT2989" i="4"/>
  <c r="AV2988" i="4"/>
  <c r="AU2988" i="4"/>
  <c r="AT2988" i="4"/>
  <c r="AV2987" i="4"/>
  <c r="AU2987" i="4"/>
  <c r="AT2987" i="4"/>
  <c r="AV2986" i="4"/>
  <c r="AU2986" i="4"/>
  <c r="AT2986" i="4"/>
  <c r="AV2985" i="4"/>
  <c r="AU2985" i="4"/>
  <c r="AT2985" i="4"/>
  <c r="AV2984" i="4"/>
  <c r="AU2984" i="4"/>
  <c r="AT2984" i="4"/>
  <c r="AV2983" i="4"/>
  <c r="AU2983" i="4"/>
  <c r="AT2983" i="4"/>
  <c r="AV2982" i="4"/>
  <c r="AU2982" i="4"/>
  <c r="AT2982" i="4"/>
  <c r="AV2981" i="4"/>
  <c r="AU2981" i="4"/>
  <c r="AT2981" i="4"/>
  <c r="AV2980" i="4"/>
  <c r="AU2980" i="4"/>
  <c r="AT2980" i="4"/>
  <c r="AV2979" i="4"/>
  <c r="AU2979" i="4"/>
  <c r="AT2979" i="4"/>
  <c r="AV2978" i="4"/>
  <c r="AU2978" i="4"/>
  <c r="AT2978" i="4"/>
  <c r="AV2977" i="4"/>
  <c r="AU2977" i="4"/>
  <c r="AT2977" i="4"/>
  <c r="AV2976" i="4"/>
  <c r="AU2976" i="4"/>
  <c r="AT2976" i="4"/>
  <c r="AV2975" i="4"/>
  <c r="AU2975" i="4"/>
  <c r="AT2975" i="4"/>
  <c r="AV2974" i="4"/>
  <c r="AU2974" i="4"/>
  <c r="AT2974" i="4"/>
  <c r="AV2973" i="4"/>
  <c r="AU2973" i="4"/>
  <c r="AT2973" i="4"/>
  <c r="AV2972" i="4"/>
  <c r="AU2972" i="4"/>
  <c r="AT2972" i="4"/>
  <c r="AV2971" i="4"/>
  <c r="AU2971" i="4"/>
  <c r="AT2971" i="4"/>
  <c r="AV2970" i="4"/>
  <c r="AU2970" i="4"/>
  <c r="AT2970" i="4"/>
  <c r="AV2969" i="4"/>
  <c r="AU2969" i="4"/>
  <c r="AT2969" i="4"/>
  <c r="AV2968" i="4"/>
  <c r="AU2968" i="4"/>
  <c r="AT2968" i="4"/>
  <c r="AV2967" i="4"/>
  <c r="AU2967" i="4"/>
  <c r="AT2967" i="4"/>
  <c r="AV2966" i="4"/>
  <c r="AU2966" i="4"/>
  <c r="AT2966" i="4"/>
  <c r="AV2965" i="4"/>
  <c r="AU2965" i="4"/>
  <c r="AT2965" i="4"/>
  <c r="AV2964" i="4"/>
  <c r="AU2964" i="4"/>
  <c r="AT2964" i="4"/>
  <c r="AV2963" i="4"/>
  <c r="AU2963" i="4"/>
  <c r="AT2963" i="4"/>
  <c r="AV2962" i="4"/>
  <c r="AU2962" i="4"/>
  <c r="AT2962" i="4"/>
  <c r="AV2961" i="4"/>
  <c r="AU2961" i="4"/>
  <c r="AT2961" i="4"/>
  <c r="AV2960" i="4"/>
  <c r="AU2960" i="4"/>
  <c r="AT2960" i="4"/>
  <c r="AV2959" i="4"/>
  <c r="AU2959" i="4"/>
  <c r="AT2959" i="4"/>
  <c r="AV2958" i="4"/>
  <c r="AU2958" i="4"/>
  <c r="AT2958" i="4"/>
  <c r="AV2957" i="4"/>
  <c r="AU2957" i="4"/>
  <c r="AT2957" i="4"/>
  <c r="AV2956" i="4"/>
  <c r="AU2956" i="4"/>
  <c r="AT2956" i="4"/>
  <c r="AV2955" i="4"/>
  <c r="AU2955" i="4"/>
  <c r="AT2955" i="4"/>
  <c r="AV2954" i="4"/>
  <c r="AU2954" i="4"/>
  <c r="AT2954" i="4"/>
  <c r="AV2953" i="4"/>
  <c r="AU2953" i="4"/>
  <c r="AT2953" i="4"/>
  <c r="AV2952" i="4"/>
  <c r="AU2952" i="4"/>
  <c r="AT2952" i="4"/>
  <c r="AV2951" i="4"/>
  <c r="AU2951" i="4"/>
  <c r="AT2951" i="4"/>
  <c r="AV2950" i="4"/>
  <c r="AU2950" i="4"/>
  <c r="AT2950" i="4"/>
  <c r="AV2949" i="4"/>
  <c r="AU2949" i="4"/>
  <c r="AT2949" i="4"/>
  <c r="AV2948" i="4"/>
  <c r="AU2948" i="4"/>
  <c r="AT2948" i="4"/>
  <c r="AV2947" i="4"/>
  <c r="AU2947" i="4"/>
  <c r="AT2947" i="4"/>
  <c r="AV2946" i="4"/>
  <c r="AU2946" i="4"/>
  <c r="AT2946" i="4"/>
  <c r="AV2945" i="4"/>
  <c r="AU2945" i="4"/>
  <c r="AT2945" i="4"/>
  <c r="AV2944" i="4"/>
  <c r="AU2944" i="4"/>
  <c r="AT2944" i="4"/>
  <c r="AV2943" i="4"/>
  <c r="AU2943" i="4"/>
  <c r="AT2943" i="4"/>
  <c r="AV2942" i="4"/>
  <c r="AU2942" i="4"/>
  <c r="AT2942" i="4"/>
  <c r="AV2941" i="4"/>
  <c r="AU2941" i="4"/>
  <c r="AT2941" i="4"/>
  <c r="AV2940" i="4"/>
  <c r="AU2940" i="4"/>
  <c r="AT2940" i="4"/>
  <c r="AV2939" i="4"/>
  <c r="AU2939" i="4"/>
  <c r="AT2939" i="4"/>
  <c r="AV2938" i="4"/>
  <c r="AU2938" i="4"/>
  <c r="AT2938" i="4"/>
  <c r="AV2937" i="4"/>
  <c r="AU2937" i="4"/>
  <c r="AT2937" i="4"/>
  <c r="AV2936" i="4"/>
  <c r="AU2936" i="4"/>
  <c r="AT2936" i="4"/>
  <c r="AV2935" i="4"/>
  <c r="AU2935" i="4"/>
  <c r="AT2935" i="4"/>
  <c r="AV2934" i="4"/>
  <c r="AU2934" i="4"/>
  <c r="AT2934" i="4"/>
  <c r="AV2933" i="4"/>
  <c r="AU2933" i="4"/>
  <c r="AT2933" i="4"/>
  <c r="AV2932" i="4"/>
  <c r="AU2932" i="4"/>
  <c r="AT2932" i="4"/>
  <c r="AV2931" i="4"/>
  <c r="AU2931" i="4"/>
  <c r="AT2931" i="4"/>
  <c r="AV2930" i="4"/>
  <c r="AU2930" i="4"/>
  <c r="AT2930" i="4"/>
  <c r="AV2929" i="4"/>
  <c r="AU2929" i="4"/>
  <c r="AT2929" i="4"/>
  <c r="AV2928" i="4"/>
  <c r="AU2928" i="4"/>
  <c r="AT2928" i="4"/>
  <c r="AV2927" i="4"/>
  <c r="AU2927" i="4"/>
  <c r="AT2927" i="4"/>
  <c r="AV2926" i="4"/>
  <c r="AU2926" i="4"/>
  <c r="AT2926" i="4"/>
  <c r="AV2925" i="4"/>
  <c r="AU2925" i="4"/>
  <c r="AT2925" i="4"/>
  <c r="AV2924" i="4"/>
  <c r="AU2924" i="4"/>
  <c r="AT2924" i="4"/>
  <c r="AV2923" i="4"/>
  <c r="AU2923" i="4"/>
  <c r="AT2923" i="4"/>
  <c r="AV2922" i="4"/>
  <c r="AU2922" i="4"/>
  <c r="AT2922" i="4"/>
  <c r="AV2921" i="4"/>
  <c r="AU2921" i="4"/>
  <c r="AT2921" i="4"/>
  <c r="AV2920" i="4"/>
  <c r="AU2920" i="4"/>
  <c r="AT2920" i="4"/>
  <c r="AV2919" i="4"/>
  <c r="AU2919" i="4"/>
  <c r="AT2919" i="4"/>
  <c r="AV2918" i="4"/>
  <c r="AU2918" i="4"/>
  <c r="AT2918" i="4"/>
  <c r="AV2917" i="4"/>
  <c r="AU2917" i="4"/>
  <c r="AT2917" i="4"/>
  <c r="AV2916" i="4"/>
  <c r="AU2916" i="4"/>
  <c r="AT2916" i="4"/>
  <c r="AV2915" i="4"/>
  <c r="AU2915" i="4"/>
  <c r="AT2915" i="4"/>
  <c r="AV2914" i="4"/>
  <c r="AU2914" i="4"/>
  <c r="AT2914" i="4"/>
  <c r="AV2913" i="4"/>
  <c r="AU2913" i="4"/>
  <c r="AT2913" i="4"/>
  <c r="AV2912" i="4"/>
  <c r="AU2912" i="4"/>
  <c r="AT2912" i="4"/>
  <c r="AV2911" i="4"/>
  <c r="AU2911" i="4"/>
  <c r="AT2911" i="4"/>
  <c r="AV2910" i="4"/>
  <c r="AU2910" i="4"/>
  <c r="AT2910" i="4"/>
  <c r="AV2909" i="4"/>
  <c r="AU2909" i="4"/>
  <c r="AT2909" i="4"/>
  <c r="AV2908" i="4"/>
  <c r="AU2908" i="4"/>
  <c r="AT2908" i="4"/>
  <c r="AV2907" i="4"/>
  <c r="AU2907" i="4"/>
  <c r="AT2907" i="4"/>
  <c r="AV2906" i="4"/>
  <c r="AU2906" i="4"/>
  <c r="AT2906" i="4"/>
  <c r="AV2905" i="4"/>
  <c r="AU2905" i="4"/>
  <c r="AT2905" i="4"/>
  <c r="AV2904" i="4"/>
  <c r="AU2904" i="4"/>
  <c r="AT2904" i="4"/>
  <c r="AV2903" i="4"/>
  <c r="AU2903" i="4"/>
  <c r="AT2903" i="4"/>
  <c r="AV2902" i="4"/>
  <c r="AU2902" i="4"/>
  <c r="AT2902" i="4"/>
  <c r="AV2901" i="4"/>
  <c r="AU2901" i="4"/>
  <c r="AT2901" i="4"/>
  <c r="AV2900" i="4"/>
  <c r="AU2900" i="4"/>
  <c r="AT2900" i="4"/>
  <c r="AV2899" i="4"/>
  <c r="AU2899" i="4"/>
  <c r="AT2899" i="4"/>
  <c r="AV2898" i="4"/>
  <c r="AU2898" i="4"/>
  <c r="AT2898" i="4"/>
  <c r="AV2897" i="4"/>
  <c r="AU2897" i="4"/>
  <c r="AT2897" i="4"/>
  <c r="AV2896" i="4"/>
  <c r="AU2896" i="4"/>
  <c r="AT2896" i="4"/>
  <c r="AV2895" i="4"/>
  <c r="AU2895" i="4"/>
  <c r="AT2895" i="4"/>
  <c r="AV2894" i="4"/>
  <c r="AU2894" i="4"/>
  <c r="AT2894" i="4"/>
  <c r="AV2893" i="4"/>
  <c r="AU2893" i="4"/>
  <c r="AT2893" i="4"/>
  <c r="AV2892" i="4"/>
  <c r="AU2892" i="4"/>
  <c r="AT2892" i="4"/>
  <c r="AV2891" i="4"/>
  <c r="AU2891" i="4"/>
  <c r="AT2891" i="4"/>
  <c r="AV2890" i="4"/>
  <c r="AU2890" i="4"/>
  <c r="AT2890" i="4"/>
  <c r="AV2889" i="4"/>
  <c r="AU2889" i="4"/>
  <c r="AT2889" i="4"/>
  <c r="AV2888" i="4"/>
  <c r="AU2888" i="4"/>
  <c r="AT2888" i="4"/>
  <c r="AV2887" i="4"/>
  <c r="AU2887" i="4"/>
  <c r="AT2887" i="4"/>
  <c r="AV2886" i="4"/>
  <c r="AU2886" i="4"/>
  <c r="AT2886" i="4"/>
  <c r="AV2885" i="4"/>
  <c r="AU2885" i="4"/>
  <c r="AT2885" i="4"/>
  <c r="AV2884" i="4"/>
  <c r="AU2884" i="4"/>
  <c r="AT2884" i="4"/>
  <c r="AV2883" i="4"/>
  <c r="AU2883" i="4"/>
  <c r="AT2883" i="4"/>
  <c r="AV2882" i="4"/>
  <c r="AU2882" i="4"/>
  <c r="AT2882" i="4"/>
  <c r="AV2881" i="4"/>
  <c r="AU2881" i="4"/>
  <c r="AT2881" i="4"/>
  <c r="AV2880" i="4"/>
  <c r="AU2880" i="4"/>
  <c r="AT2880" i="4"/>
  <c r="AV2879" i="4"/>
  <c r="AU2879" i="4"/>
  <c r="AT2879" i="4"/>
  <c r="AV2878" i="4"/>
  <c r="AU2878" i="4"/>
  <c r="AT2878" i="4"/>
  <c r="AV2877" i="4"/>
  <c r="AU2877" i="4"/>
  <c r="AT2877" i="4"/>
  <c r="AV2876" i="4"/>
  <c r="AU2876" i="4"/>
  <c r="AT2876" i="4"/>
  <c r="AV2875" i="4"/>
  <c r="AU2875" i="4"/>
  <c r="AT2875" i="4"/>
  <c r="AV2874" i="4"/>
  <c r="AU2874" i="4"/>
  <c r="AT2874" i="4"/>
  <c r="AV2873" i="4"/>
  <c r="AU2873" i="4"/>
  <c r="AT2873" i="4"/>
  <c r="AV2872" i="4"/>
  <c r="AU2872" i="4"/>
  <c r="AT2872" i="4"/>
  <c r="AV2871" i="4"/>
  <c r="AU2871" i="4"/>
  <c r="AT2871" i="4"/>
  <c r="AV2870" i="4"/>
  <c r="AU2870" i="4"/>
  <c r="AT2870" i="4"/>
  <c r="AV2869" i="4"/>
  <c r="AU2869" i="4"/>
  <c r="AT2869" i="4"/>
  <c r="AV2868" i="4"/>
  <c r="AU2868" i="4"/>
  <c r="AT2868" i="4"/>
  <c r="AV2867" i="4"/>
  <c r="AU2867" i="4"/>
  <c r="AT2867" i="4"/>
  <c r="AV2866" i="4"/>
  <c r="AU2866" i="4"/>
  <c r="AT2866" i="4"/>
  <c r="AV2865" i="4"/>
  <c r="AU2865" i="4"/>
  <c r="AT2865" i="4"/>
  <c r="AV2864" i="4"/>
  <c r="AU2864" i="4"/>
  <c r="AT2864" i="4"/>
  <c r="AV2863" i="4"/>
  <c r="AU2863" i="4"/>
  <c r="AT2863" i="4"/>
  <c r="AV2862" i="4"/>
  <c r="AU2862" i="4"/>
  <c r="AT2862" i="4"/>
  <c r="AV2861" i="4"/>
  <c r="AU2861" i="4"/>
  <c r="AT2861" i="4"/>
  <c r="AV2860" i="4"/>
  <c r="AU2860" i="4"/>
  <c r="AT2860" i="4"/>
  <c r="AV2859" i="4"/>
  <c r="AU2859" i="4"/>
  <c r="AT2859" i="4"/>
  <c r="AV2858" i="4"/>
  <c r="AU2858" i="4"/>
  <c r="AT2858" i="4"/>
  <c r="AV2857" i="4"/>
  <c r="AU2857" i="4"/>
  <c r="AT2857" i="4"/>
  <c r="AV2856" i="4"/>
  <c r="AU2856" i="4"/>
  <c r="AT2856" i="4"/>
  <c r="AV2855" i="4"/>
  <c r="AU2855" i="4"/>
  <c r="AT2855" i="4"/>
  <c r="AV2854" i="4"/>
  <c r="AU2854" i="4"/>
  <c r="AT2854" i="4"/>
  <c r="AV2853" i="4"/>
  <c r="AU2853" i="4"/>
  <c r="AT2853" i="4"/>
  <c r="AV2852" i="4"/>
  <c r="AU2852" i="4"/>
  <c r="AT2852" i="4"/>
  <c r="AV2851" i="4"/>
  <c r="AU2851" i="4"/>
  <c r="AT2851" i="4"/>
  <c r="AV2850" i="4"/>
  <c r="AU2850" i="4"/>
  <c r="AT2850" i="4"/>
  <c r="AV2849" i="4"/>
  <c r="AU2849" i="4"/>
  <c r="AT2849" i="4"/>
  <c r="AV2848" i="4"/>
  <c r="AU2848" i="4"/>
  <c r="AT2848" i="4"/>
  <c r="AV2847" i="4"/>
  <c r="AU2847" i="4"/>
  <c r="AT2847" i="4"/>
  <c r="AV2846" i="4"/>
  <c r="AU2846" i="4"/>
  <c r="AT2846" i="4"/>
  <c r="AV2845" i="4"/>
  <c r="AU2845" i="4"/>
  <c r="AT2845" i="4"/>
  <c r="AV2844" i="4"/>
  <c r="AU2844" i="4"/>
  <c r="AT2844" i="4"/>
  <c r="AV2843" i="4"/>
  <c r="AU2843" i="4"/>
  <c r="AT2843" i="4"/>
  <c r="AV2842" i="4"/>
  <c r="AU2842" i="4"/>
  <c r="AT2842" i="4"/>
  <c r="AV2841" i="4"/>
  <c r="AU2841" i="4"/>
  <c r="AT2841" i="4"/>
  <c r="AV2840" i="4"/>
  <c r="AU2840" i="4"/>
  <c r="AT2840" i="4"/>
  <c r="AV2839" i="4"/>
  <c r="AU2839" i="4"/>
  <c r="AT2839" i="4"/>
  <c r="AV2838" i="4"/>
  <c r="AU2838" i="4"/>
  <c r="AT2838" i="4"/>
  <c r="AV2837" i="4"/>
  <c r="AU2837" i="4"/>
  <c r="AT2837" i="4"/>
  <c r="AV2836" i="4"/>
  <c r="AU2836" i="4"/>
  <c r="AT2836" i="4"/>
  <c r="AV2835" i="4"/>
  <c r="AU2835" i="4"/>
  <c r="AT2835" i="4"/>
  <c r="AV2834" i="4"/>
  <c r="AU2834" i="4"/>
  <c r="AT2834" i="4"/>
  <c r="AV2833" i="4"/>
  <c r="AU2833" i="4"/>
  <c r="AT2833" i="4"/>
  <c r="AV2832" i="4"/>
  <c r="AU2832" i="4"/>
  <c r="AT2832" i="4"/>
  <c r="AV2831" i="4"/>
  <c r="AU2831" i="4"/>
  <c r="AT2831" i="4"/>
  <c r="AV2830" i="4"/>
  <c r="AU2830" i="4"/>
  <c r="AT2830" i="4"/>
  <c r="AV2829" i="4"/>
  <c r="AU2829" i="4"/>
  <c r="AT2829" i="4"/>
  <c r="AV2828" i="4"/>
  <c r="AU2828" i="4"/>
  <c r="AT2828" i="4"/>
  <c r="AV2827" i="4"/>
  <c r="AU2827" i="4"/>
  <c r="AT2827" i="4"/>
  <c r="AV2826" i="4"/>
  <c r="AU2826" i="4"/>
  <c r="AT2826" i="4"/>
  <c r="AV2825" i="4"/>
  <c r="AU2825" i="4"/>
  <c r="AT2825" i="4"/>
  <c r="AV2824" i="4"/>
  <c r="AU2824" i="4"/>
  <c r="AT2824" i="4"/>
  <c r="AV2823" i="4"/>
  <c r="AU2823" i="4"/>
  <c r="AT2823" i="4"/>
  <c r="AV2822" i="4"/>
  <c r="AU2822" i="4"/>
  <c r="AT2822" i="4"/>
  <c r="AV2821" i="4"/>
  <c r="AU2821" i="4"/>
  <c r="AT2821" i="4"/>
  <c r="AV2820" i="4"/>
  <c r="AU2820" i="4"/>
  <c r="AT2820" i="4"/>
  <c r="AV2819" i="4"/>
  <c r="AU2819" i="4"/>
  <c r="AT2819" i="4"/>
  <c r="AV2818" i="4"/>
  <c r="AU2818" i="4"/>
  <c r="AT2818" i="4"/>
  <c r="AV2817" i="4"/>
  <c r="AU2817" i="4"/>
  <c r="AT2817" i="4"/>
  <c r="AV2816" i="4"/>
  <c r="AU2816" i="4"/>
  <c r="AT2816" i="4"/>
  <c r="AV2815" i="4"/>
  <c r="AU2815" i="4"/>
  <c r="AT2815" i="4"/>
  <c r="AV2814" i="4"/>
  <c r="AU2814" i="4"/>
  <c r="AT2814" i="4"/>
  <c r="AV2813" i="4"/>
  <c r="AU2813" i="4"/>
  <c r="AT2813" i="4"/>
  <c r="AV2812" i="4"/>
  <c r="AU2812" i="4"/>
  <c r="AT2812" i="4"/>
  <c r="AV2811" i="4"/>
  <c r="AU2811" i="4"/>
  <c r="AT2811" i="4"/>
  <c r="AV2810" i="4"/>
  <c r="AU2810" i="4"/>
  <c r="AT2810" i="4"/>
  <c r="AV2809" i="4"/>
  <c r="AU2809" i="4"/>
  <c r="AT2809" i="4"/>
  <c r="AV2808" i="4"/>
  <c r="AU2808" i="4"/>
  <c r="AT2808" i="4"/>
  <c r="AV2807" i="4"/>
  <c r="AU2807" i="4"/>
  <c r="AT2807" i="4"/>
  <c r="AV2806" i="4"/>
  <c r="AU2806" i="4"/>
  <c r="AT2806" i="4"/>
  <c r="AV2805" i="4"/>
  <c r="AU2805" i="4"/>
  <c r="AT2805" i="4"/>
  <c r="AV2804" i="4"/>
  <c r="AU2804" i="4"/>
  <c r="AT2804" i="4"/>
  <c r="AV2803" i="4"/>
  <c r="AU2803" i="4"/>
  <c r="AT2803" i="4"/>
  <c r="AV2802" i="4"/>
  <c r="AU2802" i="4"/>
  <c r="AT2802" i="4"/>
  <c r="AV2801" i="4"/>
  <c r="AU2801" i="4"/>
  <c r="AT2801" i="4"/>
  <c r="AV2800" i="4"/>
  <c r="AU2800" i="4"/>
  <c r="AT2800" i="4"/>
  <c r="AV2799" i="4"/>
  <c r="AU2799" i="4"/>
  <c r="AT2799" i="4"/>
  <c r="AV2798" i="4"/>
  <c r="AU2798" i="4"/>
  <c r="AT2798" i="4"/>
  <c r="AV2797" i="4"/>
  <c r="AU2797" i="4"/>
  <c r="AT2797" i="4"/>
  <c r="AV2796" i="4"/>
  <c r="AU2796" i="4"/>
  <c r="AT2796" i="4"/>
  <c r="AV2795" i="4"/>
  <c r="AU2795" i="4"/>
  <c r="AT2795" i="4"/>
  <c r="AV2794" i="4"/>
  <c r="AU2794" i="4"/>
  <c r="AT2794" i="4"/>
  <c r="AV2793" i="4"/>
  <c r="AU2793" i="4"/>
  <c r="AT2793" i="4"/>
  <c r="AV2792" i="4"/>
  <c r="AU2792" i="4"/>
  <c r="AT2792" i="4"/>
  <c r="AV2791" i="4"/>
  <c r="AU2791" i="4"/>
  <c r="AT2791" i="4"/>
  <c r="AV2790" i="4"/>
  <c r="AU2790" i="4"/>
  <c r="AT2790" i="4"/>
  <c r="AV2789" i="4"/>
  <c r="AU2789" i="4"/>
  <c r="AT2789" i="4"/>
  <c r="AV2788" i="4"/>
  <c r="AU2788" i="4"/>
  <c r="AT2788" i="4"/>
  <c r="AV2787" i="4"/>
  <c r="AU2787" i="4"/>
  <c r="AT2787" i="4"/>
  <c r="AV2786" i="4"/>
  <c r="AU2786" i="4"/>
  <c r="AT2786" i="4"/>
  <c r="AV2785" i="4"/>
  <c r="AU2785" i="4"/>
  <c r="AT2785" i="4"/>
  <c r="AV2784" i="4"/>
  <c r="AU2784" i="4"/>
  <c r="AT2784" i="4"/>
  <c r="AV2783" i="4"/>
  <c r="AU2783" i="4"/>
  <c r="AT2783" i="4"/>
  <c r="AV2782" i="4"/>
  <c r="AU2782" i="4"/>
  <c r="AT2782" i="4"/>
  <c r="AV2781" i="4"/>
  <c r="AU2781" i="4"/>
  <c r="AT2781" i="4"/>
  <c r="AV2780" i="4"/>
  <c r="AU2780" i="4"/>
  <c r="AT2780" i="4"/>
  <c r="AV2779" i="4"/>
  <c r="AU2779" i="4"/>
  <c r="AT2779" i="4"/>
  <c r="AV2778" i="4"/>
  <c r="AU2778" i="4"/>
  <c r="AT2778" i="4"/>
  <c r="AV2777" i="4"/>
  <c r="AU2777" i="4"/>
  <c r="AT2777" i="4"/>
  <c r="AV2776" i="4"/>
  <c r="AU2776" i="4"/>
  <c r="AT2776" i="4"/>
  <c r="AV2775" i="4"/>
  <c r="AU2775" i="4"/>
  <c r="AT2775" i="4"/>
  <c r="AV2774" i="4"/>
  <c r="AU2774" i="4"/>
  <c r="AT2774" i="4"/>
  <c r="AV2773" i="4"/>
  <c r="AU2773" i="4"/>
  <c r="AT2773" i="4"/>
  <c r="AV2772" i="4"/>
  <c r="AU2772" i="4"/>
  <c r="AT2772" i="4"/>
  <c r="AV2771" i="4"/>
  <c r="AU2771" i="4"/>
  <c r="AT2771" i="4"/>
  <c r="AV2770" i="4"/>
  <c r="AU2770" i="4"/>
  <c r="AT2770" i="4"/>
  <c r="AV2769" i="4"/>
  <c r="AU2769" i="4"/>
  <c r="AT2769" i="4"/>
  <c r="AV2768" i="4"/>
  <c r="AU2768" i="4"/>
  <c r="AT2768" i="4"/>
  <c r="AV2767" i="4"/>
  <c r="AU2767" i="4"/>
  <c r="AT2767" i="4"/>
  <c r="AV2766" i="4"/>
  <c r="AU2766" i="4"/>
  <c r="AT2766" i="4"/>
  <c r="AV2765" i="4"/>
  <c r="AU2765" i="4"/>
  <c r="AT2765" i="4"/>
  <c r="AV2764" i="4"/>
  <c r="AU2764" i="4"/>
  <c r="AT2764" i="4"/>
  <c r="AV2763" i="4"/>
  <c r="AU2763" i="4"/>
  <c r="AT2763" i="4"/>
  <c r="AV2762" i="4"/>
  <c r="AU2762" i="4"/>
  <c r="AT2762" i="4"/>
  <c r="AV2761" i="4"/>
  <c r="AU2761" i="4"/>
  <c r="AT2761" i="4"/>
  <c r="AV2760" i="4"/>
  <c r="AU2760" i="4"/>
  <c r="AT2760" i="4"/>
  <c r="AV2759" i="4"/>
  <c r="AU2759" i="4"/>
  <c r="AT2759" i="4"/>
  <c r="AV2758" i="4"/>
  <c r="AU2758" i="4"/>
  <c r="AT2758" i="4"/>
  <c r="AV2757" i="4"/>
  <c r="AU2757" i="4"/>
  <c r="AT2757" i="4"/>
  <c r="AV2756" i="4"/>
  <c r="AU2756" i="4"/>
  <c r="AT2756" i="4"/>
  <c r="AV2755" i="4"/>
  <c r="AU2755" i="4"/>
  <c r="AT2755" i="4"/>
  <c r="AV2754" i="4"/>
  <c r="AU2754" i="4"/>
  <c r="AT2754" i="4"/>
  <c r="AV2753" i="4"/>
  <c r="AU2753" i="4"/>
  <c r="AT2753" i="4"/>
  <c r="AV2752" i="4"/>
  <c r="AU2752" i="4"/>
  <c r="AT2752" i="4"/>
  <c r="AV2751" i="4"/>
  <c r="AU2751" i="4"/>
  <c r="AT2751" i="4"/>
  <c r="AV2750" i="4"/>
  <c r="AU2750" i="4"/>
  <c r="AT2750" i="4"/>
  <c r="AV2749" i="4"/>
  <c r="AU2749" i="4"/>
  <c r="AT2749" i="4"/>
  <c r="AV2748" i="4"/>
  <c r="AU2748" i="4"/>
  <c r="AT2748" i="4"/>
  <c r="AV2747" i="4"/>
  <c r="AU2747" i="4"/>
  <c r="AT2747" i="4"/>
  <c r="AV2746" i="4"/>
  <c r="AU2746" i="4"/>
  <c r="AT2746" i="4"/>
  <c r="AV2745" i="4"/>
  <c r="AU2745" i="4"/>
  <c r="AT2745" i="4"/>
  <c r="AV2744" i="4"/>
  <c r="AU2744" i="4"/>
  <c r="AT2744" i="4"/>
  <c r="AV2743" i="4"/>
  <c r="AU2743" i="4"/>
  <c r="AT2743" i="4"/>
  <c r="AV2742" i="4"/>
  <c r="AU2742" i="4"/>
  <c r="AT2742" i="4"/>
  <c r="AV2741" i="4"/>
  <c r="AU2741" i="4"/>
  <c r="AT2741" i="4"/>
  <c r="AV2740" i="4"/>
  <c r="AU2740" i="4"/>
  <c r="AT2740" i="4"/>
  <c r="AV2739" i="4"/>
  <c r="AU2739" i="4"/>
  <c r="AT2739" i="4"/>
  <c r="AV2738" i="4"/>
  <c r="AU2738" i="4"/>
  <c r="AT2738" i="4"/>
  <c r="AV2737" i="4"/>
  <c r="AU2737" i="4"/>
  <c r="AT2737" i="4"/>
  <c r="AV2736" i="4"/>
  <c r="AU2736" i="4"/>
  <c r="AT2736" i="4"/>
  <c r="AV2735" i="4"/>
  <c r="AU2735" i="4"/>
  <c r="AT2735" i="4"/>
  <c r="AV2734" i="4"/>
  <c r="AU2734" i="4"/>
  <c r="AT2734" i="4"/>
  <c r="AV2733" i="4"/>
  <c r="AU2733" i="4"/>
  <c r="AT2733" i="4"/>
  <c r="AV2732" i="4"/>
  <c r="AU2732" i="4"/>
  <c r="AT2732" i="4"/>
  <c r="AV2731" i="4"/>
  <c r="AU2731" i="4"/>
  <c r="AT2731" i="4"/>
  <c r="AV2730" i="4"/>
  <c r="AU2730" i="4"/>
  <c r="AT2730" i="4"/>
  <c r="AV2729" i="4"/>
  <c r="AU2729" i="4"/>
  <c r="AT2729" i="4"/>
  <c r="AV2728" i="4"/>
  <c r="AU2728" i="4"/>
  <c r="AT2728" i="4"/>
  <c r="AV2727" i="4"/>
  <c r="AU2727" i="4"/>
  <c r="AT2727" i="4"/>
  <c r="AV2726" i="4"/>
  <c r="AU2726" i="4"/>
  <c r="AT2726" i="4"/>
  <c r="AV2725" i="4"/>
  <c r="AU2725" i="4"/>
  <c r="AT2725" i="4"/>
  <c r="AV2724" i="4"/>
  <c r="AU2724" i="4"/>
  <c r="AT2724" i="4"/>
  <c r="AV2723" i="4"/>
  <c r="AU2723" i="4"/>
  <c r="AT2723" i="4"/>
  <c r="AV2722" i="4"/>
  <c r="AU2722" i="4"/>
  <c r="AT2722" i="4"/>
  <c r="AV2721" i="4"/>
  <c r="AU2721" i="4"/>
  <c r="AT2721" i="4"/>
  <c r="AV2720" i="4"/>
  <c r="AU2720" i="4"/>
  <c r="AT2720" i="4"/>
  <c r="AV2719" i="4"/>
  <c r="AU2719" i="4"/>
  <c r="AT2719" i="4"/>
  <c r="AV2718" i="4"/>
  <c r="AU2718" i="4"/>
  <c r="AT2718" i="4"/>
  <c r="AV2717" i="4"/>
  <c r="AU2717" i="4"/>
  <c r="AT2717" i="4"/>
  <c r="AV2716" i="4"/>
  <c r="AU2716" i="4"/>
  <c r="AT2716" i="4"/>
  <c r="AV2715" i="4"/>
  <c r="AU2715" i="4"/>
  <c r="AT2715" i="4"/>
  <c r="AV2714" i="4"/>
  <c r="AU2714" i="4"/>
  <c r="AT2714" i="4"/>
  <c r="AV2713" i="4"/>
  <c r="AU2713" i="4"/>
  <c r="AT2713" i="4"/>
  <c r="AV2712" i="4"/>
  <c r="AU2712" i="4"/>
  <c r="AT2712" i="4"/>
  <c r="AV2711" i="4"/>
  <c r="AU2711" i="4"/>
  <c r="AT2711" i="4"/>
  <c r="AV2710" i="4"/>
  <c r="AU2710" i="4"/>
  <c r="AT2710" i="4"/>
  <c r="AV2709" i="4"/>
  <c r="AU2709" i="4"/>
  <c r="AT2709" i="4"/>
  <c r="AV2708" i="4"/>
  <c r="AU2708" i="4"/>
  <c r="AT2708" i="4"/>
  <c r="AV2707" i="4"/>
  <c r="AU2707" i="4"/>
  <c r="AT2707" i="4"/>
  <c r="AV2706" i="4"/>
  <c r="AU2706" i="4"/>
  <c r="AT2706" i="4"/>
  <c r="AV2705" i="4"/>
  <c r="AU2705" i="4"/>
  <c r="AT2705" i="4"/>
  <c r="AV2704" i="4"/>
  <c r="AU2704" i="4"/>
  <c r="AT2704" i="4"/>
  <c r="AV2703" i="4"/>
  <c r="AU2703" i="4"/>
  <c r="AT2703" i="4"/>
  <c r="AV2702" i="4"/>
  <c r="AU2702" i="4"/>
  <c r="AT2702" i="4"/>
  <c r="AV2701" i="4"/>
  <c r="AU2701" i="4"/>
  <c r="AT2701" i="4"/>
  <c r="AV2700" i="4"/>
  <c r="AU2700" i="4"/>
  <c r="AT2700" i="4"/>
  <c r="AV2699" i="4"/>
  <c r="AU2699" i="4"/>
  <c r="AT2699" i="4"/>
  <c r="AV2698" i="4"/>
  <c r="AU2698" i="4"/>
  <c r="AT2698" i="4"/>
  <c r="AV2697" i="4"/>
  <c r="AU2697" i="4"/>
  <c r="AT2697" i="4"/>
  <c r="AV2696" i="4"/>
  <c r="AU2696" i="4"/>
  <c r="AT2696" i="4"/>
  <c r="AV2695" i="4"/>
  <c r="AU2695" i="4"/>
  <c r="AT2695" i="4"/>
  <c r="AV2694" i="4"/>
  <c r="AU2694" i="4"/>
  <c r="AT2694" i="4"/>
  <c r="AV2693" i="4"/>
  <c r="AU2693" i="4"/>
  <c r="AT2693" i="4"/>
  <c r="AV2692" i="4"/>
  <c r="AU2692" i="4"/>
  <c r="AT2692" i="4"/>
  <c r="AV2691" i="4"/>
  <c r="AU2691" i="4"/>
  <c r="AT2691" i="4"/>
  <c r="AV2690" i="4"/>
  <c r="AU2690" i="4"/>
  <c r="AT2690" i="4"/>
  <c r="AV2689" i="4"/>
  <c r="AU2689" i="4"/>
  <c r="AT2689" i="4"/>
  <c r="AV2688" i="4"/>
  <c r="AU2688" i="4"/>
  <c r="AT2688" i="4"/>
  <c r="AV2687" i="4"/>
  <c r="AU2687" i="4"/>
  <c r="AT2687" i="4"/>
  <c r="AV2686" i="4"/>
  <c r="AU2686" i="4"/>
  <c r="AT2686" i="4"/>
  <c r="AV2685" i="4"/>
  <c r="AU2685" i="4"/>
  <c r="AT2685" i="4"/>
  <c r="AV2684" i="4"/>
  <c r="AU2684" i="4"/>
  <c r="AT2684" i="4"/>
  <c r="AV2683" i="4"/>
  <c r="AU2683" i="4"/>
  <c r="AT2683" i="4"/>
  <c r="AV2682" i="4"/>
  <c r="AU2682" i="4"/>
  <c r="AT2682" i="4"/>
  <c r="AV2681" i="4"/>
  <c r="AU2681" i="4"/>
  <c r="AT2681" i="4"/>
  <c r="AV2680" i="4"/>
  <c r="AU2680" i="4"/>
  <c r="AT2680" i="4"/>
  <c r="AV2679" i="4"/>
  <c r="AU2679" i="4"/>
  <c r="AT2679" i="4"/>
  <c r="AV2678" i="4"/>
  <c r="AU2678" i="4"/>
  <c r="AT2678" i="4"/>
  <c r="AV2677" i="4"/>
  <c r="AU2677" i="4"/>
  <c r="AT2677" i="4"/>
  <c r="AV2676" i="4"/>
  <c r="AU2676" i="4"/>
  <c r="AT2676" i="4"/>
  <c r="AV2675" i="4"/>
  <c r="AU2675" i="4"/>
  <c r="AT2675" i="4"/>
  <c r="AV2674" i="4"/>
  <c r="AU2674" i="4"/>
  <c r="AT2674" i="4"/>
  <c r="AV2673" i="4"/>
  <c r="AU2673" i="4"/>
  <c r="AT2673" i="4"/>
  <c r="AV2672" i="4"/>
  <c r="AU2672" i="4"/>
  <c r="AT2672" i="4"/>
  <c r="AV2671" i="4"/>
  <c r="AU2671" i="4"/>
  <c r="AT2671" i="4"/>
  <c r="AV2670" i="4"/>
  <c r="AU2670" i="4"/>
  <c r="AT2670" i="4"/>
  <c r="AV2669" i="4"/>
  <c r="AU2669" i="4"/>
  <c r="AT2669" i="4"/>
  <c r="AV2668" i="4"/>
  <c r="AU2668" i="4"/>
  <c r="AT2668" i="4"/>
  <c r="AV2667" i="4"/>
  <c r="AU2667" i="4"/>
  <c r="AT2667" i="4"/>
  <c r="AV2666" i="4"/>
  <c r="AU2666" i="4"/>
  <c r="AT2666" i="4"/>
  <c r="AV2665" i="4"/>
  <c r="AU2665" i="4"/>
  <c r="AT2665" i="4"/>
  <c r="AV2664" i="4"/>
  <c r="AU2664" i="4"/>
  <c r="AT2664" i="4"/>
  <c r="AV2663" i="4"/>
  <c r="AU2663" i="4"/>
  <c r="AT2663" i="4"/>
  <c r="AV2662" i="4"/>
  <c r="AU2662" i="4"/>
  <c r="AT2662" i="4"/>
  <c r="AV2661" i="4"/>
  <c r="AU2661" i="4"/>
  <c r="AT2661" i="4"/>
  <c r="AV2660" i="4"/>
  <c r="AU2660" i="4"/>
  <c r="AT2660" i="4"/>
  <c r="AV2659" i="4"/>
  <c r="AU2659" i="4"/>
  <c r="AT2659" i="4"/>
  <c r="AV2658" i="4"/>
  <c r="AU2658" i="4"/>
  <c r="AT2658" i="4"/>
  <c r="AV2657" i="4"/>
  <c r="AU2657" i="4"/>
  <c r="AT2657" i="4"/>
  <c r="AV2656" i="4"/>
  <c r="AU2656" i="4"/>
  <c r="AT2656" i="4"/>
  <c r="AV2655" i="4"/>
  <c r="AU2655" i="4"/>
  <c r="AT2655" i="4"/>
  <c r="AV2654" i="4"/>
  <c r="AU2654" i="4"/>
  <c r="AT2654" i="4"/>
  <c r="AV2653" i="4"/>
  <c r="AU2653" i="4"/>
  <c r="AT2653" i="4"/>
  <c r="AV2652" i="4"/>
  <c r="AU2652" i="4"/>
  <c r="AT2652" i="4"/>
  <c r="AV2651" i="4"/>
  <c r="AU2651" i="4"/>
  <c r="AT2651" i="4"/>
  <c r="AV2650" i="4"/>
  <c r="AU2650" i="4"/>
  <c r="AT2650" i="4"/>
  <c r="AV2649" i="4"/>
  <c r="AU2649" i="4"/>
  <c r="AT2649" i="4"/>
  <c r="AV2648" i="4"/>
  <c r="AU2648" i="4"/>
  <c r="AT2648" i="4"/>
  <c r="AV2647" i="4"/>
  <c r="AU2647" i="4"/>
  <c r="AT2647" i="4"/>
  <c r="AV2646" i="4"/>
  <c r="AU2646" i="4"/>
  <c r="AT2646" i="4"/>
  <c r="AV2645" i="4"/>
  <c r="AU2645" i="4"/>
  <c r="AT2645" i="4"/>
  <c r="AV2644" i="4"/>
  <c r="AU2644" i="4"/>
  <c r="AT2644" i="4"/>
  <c r="AV2643" i="4"/>
  <c r="AU2643" i="4"/>
  <c r="AT2643" i="4"/>
  <c r="AV2642" i="4"/>
  <c r="AU2642" i="4"/>
  <c r="AT2642" i="4"/>
  <c r="AV2641" i="4"/>
  <c r="AU2641" i="4"/>
  <c r="AT2641" i="4"/>
  <c r="AV2640" i="4"/>
  <c r="AU2640" i="4"/>
  <c r="AT2640" i="4"/>
  <c r="AV2639" i="4"/>
  <c r="AU2639" i="4"/>
  <c r="AT2639" i="4"/>
  <c r="AV2638" i="4"/>
  <c r="AU2638" i="4"/>
  <c r="AT2638" i="4"/>
  <c r="AV2637" i="4"/>
  <c r="AU2637" i="4"/>
  <c r="AT2637" i="4"/>
  <c r="AV2636" i="4"/>
  <c r="AU2636" i="4"/>
  <c r="AT2636" i="4"/>
  <c r="AV2635" i="4"/>
  <c r="AU2635" i="4"/>
  <c r="AT2635" i="4"/>
  <c r="AV2634" i="4"/>
  <c r="AU2634" i="4"/>
  <c r="AT2634" i="4"/>
  <c r="AV2633" i="4"/>
  <c r="AU2633" i="4"/>
  <c r="AT2633" i="4"/>
  <c r="AV2632" i="4"/>
  <c r="AU2632" i="4"/>
  <c r="AT2632" i="4"/>
  <c r="AV2631" i="4"/>
  <c r="AU2631" i="4"/>
  <c r="AT2631" i="4"/>
  <c r="AV2630" i="4"/>
  <c r="AU2630" i="4"/>
  <c r="AT2630" i="4"/>
  <c r="AV2629" i="4"/>
  <c r="AU2629" i="4"/>
  <c r="AT2629" i="4"/>
  <c r="AV2628" i="4"/>
  <c r="AU2628" i="4"/>
  <c r="AT2628" i="4"/>
  <c r="AV2627" i="4"/>
  <c r="AU2627" i="4"/>
  <c r="AT2627" i="4"/>
  <c r="AV2626" i="4"/>
  <c r="AU2626" i="4"/>
  <c r="AT2626" i="4"/>
  <c r="AV2625" i="4"/>
  <c r="AU2625" i="4"/>
  <c r="AT2625" i="4"/>
  <c r="AV2624" i="4"/>
  <c r="AU2624" i="4"/>
  <c r="AT2624" i="4"/>
  <c r="AV2623" i="4"/>
  <c r="AU2623" i="4"/>
  <c r="AT2623" i="4"/>
  <c r="AV2622" i="4"/>
  <c r="AU2622" i="4"/>
  <c r="AT2622" i="4"/>
  <c r="AV2621" i="4"/>
  <c r="AU2621" i="4"/>
  <c r="AT2621" i="4"/>
  <c r="AV2620" i="4"/>
  <c r="AU2620" i="4"/>
  <c r="AT2620" i="4"/>
  <c r="AV2619" i="4"/>
  <c r="AU2619" i="4"/>
  <c r="AT2619" i="4"/>
  <c r="AV2618" i="4"/>
  <c r="AU2618" i="4"/>
  <c r="AT2618" i="4"/>
  <c r="AV2617" i="4"/>
  <c r="AU2617" i="4"/>
  <c r="AT2617" i="4"/>
  <c r="AV2616" i="4"/>
  <c r="AU2616" i="4"/>
  <c r="AT2616" i="4"/>
  <c r="AV2615" i="4"/>
  <c r="AU2615" i="4"/>
  <c r="AT2615" i="4"/>
  <c r="AV2614" i="4"/>
  <c r="AU2614" i="4"/>
  <c r="AT2614" i="4"/>
  <c r="AV2613" i="4"/>
  <c r="AU2613" i="4"/>
  <c r="AT2613" i="4"/>
  <c r="AV2612" i="4"/>
  <c r="AU2612" i="4"/>
  <c r="AT2612" i="4"/>
  <c r="AV2611" i="4"/>
  <c r="AU2611" i="4"/>
  <c r="AT2611" i="4"/>
  <c r="AV2610" i="4"/>
  <c r="AU2610" i="4"/>
  <c r="AT2610" i="4"/>
  <c r="AV2609" i="4"/>
  <c r="AU2609" i="4"/>
  <c r="AT2609" i="4"/>
  <c r="AV2608" i="4"/>
  <c r="AU2608" i="4"/>
  <c r="AT2608" i="4"/>
  <c r="AV2607" i="4"/>
  <c r="AU2607" i="4"/>
  <c r="AT2607" i="4"/>
  <c r="AV2606" i="4"/>
  <c r="AU2606" i="4"/>
  <c r="AT2606" i="4"/>
  <c r="AV2605" i="4"/>
  <c r="AU2605" i="4"/>
  <c r="AT2605" i="4"/>
  <c r="AV2604" i="4"/>
  <c r="AU2604" i="4"/>
  <c r="AT2604" i="4"/>
  <c r="AV2603" i="4"/>
  <c r="AU2603" i="4"/>
  <c r="AT2603" i="4"/>
  <c r="AV2602" i="4"/>
  <c r="AU2602" i="4"/>
  <c r="AT2602" i="4"/>
  <c r="AV2601" i="4"/>
  <c r="AU2601" i="4"/>
  <c r="AT2601" i="4"/>
  <c r="AV2600" i="4"/>
  <c r="AU2600" i="4"/>
  <c r="AT2600" i="4"/>
  <c r="AV2599" i="4"/>
  <c r="AU2599" i="4"/>
  <c r="AT2599" i="4"/>
  <c r="AV2598" i="4"/>
  <c r="AU2598" i="4"/>
  <c r="AT2598" i="4"/>
  <c r="AV2597" i="4"/>
  <c r="AU2597" i="4"/>
  <c r="AT2597" i="4"/>
  <c r="AV2596" i="4"/>
  <c r="AU2596" i="4"/>
  <c r="AT2596" i="4"/>
  <c r="AV2595" i="4"/>
  <c r="AU2595" i="4"/>
  <c r="AT2595" i="4"/>
  <c r="AV2594" i="4"/>
  <c r="AU2594" i="4"/>
  <c r="AT2594" i="4"/>
  <c r="AV2593" i="4"/>
  <c r="AU2593" i="4"/>
  <c r="AT2593" i="4"/>
  <c r="AV2592" i="4"/>
  <c r="AU2592" i="4"/>
  <c r="AT2592" i="4"/>
  <c r="AV2591" i="4"/>
  <c r="AU2591" i="4"/>
  <c r="AT2591" i="4"/>
  <c r="AV2590" i="4"/>
  <c r="AU2590" i="4"/>
  <c r="AT2590" i="4"/>
  <c r="AV2589" i="4"/>
  <c r="AU2589" i="4"/>
  <c r="AT2589" i="4"/>
  <c r="AV2588" i="4"/>
  <c r="AU2588" i="4"/>
  <c r="AT2588" i="4"/>
  <c r="AV2587" i="4"/>
  <c r="AU2587" i="4"/>
  <c r="AT2587" i="4"/>
  <c r="AV2586" i="4"/>
  <c r="AU2586" i="4"/>
  <c r="AT2586" i="4"/>
  <c r="AV2585" i="4"/>
  <c r="AU2585" i="4"/>
  <c r="AT2585" i="4"/>
  <c r="AV2584" i="4"/>
  <c r="AU2584" i="4"/>
  <c r="AT2584" i="4"/>
  <c r="AV2583" i="4"/>
  <c r="AU2583" i="4"/>
  <c r="AT2583" i="4"/>
  <c r="AV2582" i="4"/>
  <c r="AU2582" i="4"/>
  <c r="AT2582" i="4"/>
  <c r="AV2581" i="4"/>
  <c r="AU2581" i="4"/>
  <c r="AT2581" i="4"/>
  <c r="AV2580" i="4"/>
  <c r="AU2580" i="4"/>
  <c r="AT2580" i="4"/>
  <c r="AV2579" i="4"/>
  <c r="AU2579" i="4"/>
  <c r="AT2579" i="4"/>
  <c r="AV2578" i="4"/>
  <c r="AU2578" i="4"/>
  <c r="AT2578" i="4"/>
  <c r="AV2577" i="4"/>
  <c r="AU2577" i="4"/>
  <c r="AT2577" i="4"/>
  <c r="AV2576" i="4"/>
  <c r="AU2576" i="4"/>
  <c r="AT2576" i="4"/>
  <c r="AV2575" i="4"/>
  <c r="AU2575" i="4"/>
  <c r="AT2575" i="4"/>
  <c r="AV2574" i="4"/>
  <c r="AU2574" i="4"/>
  <c r="AT2574" i="4"/>
  <c r="AV2573" i="4"/>
  <c r="AU2573" i="4"/>
  <c r="AT2573" i="4"/>
  <c r="AV2572" i="4"/>
  <c r="AU2572" i="4"/>
  <c r="AT2572" i="4"/>
  <c r="AV2571" i="4"/>
  <c r="AU2571" i="4"/>
  <c r="AT2571" i="4"/>
  <c r="AV2570" i="4"/>
  <c r="AU2570" i="4"/>
  <c r="AT2570" i="4"/>
  <c r="AV2569" i="4"/>
  <c r="AU2569" i="4"/>
  <c r="AT2569" i="4"/>
  <c r="AV2568" i="4"/>
  <c r="AU2568" i="4"/>
  <c r="AT2568" i="4"/>
  <c r="AV2567" i="4"/>
  <c r="AU2567" i="4"/>
  <c r="AT2567" i="4"/>
  <c r="AV2566" i="4"/>
  <c r="AU2566" i="4"/>
  <c r="AT2566" i="4"/>
  <c r="AV2565" i="4"/>
  <c r="AU2565" i="4"/>
  <c r="AT2565" i="4"/>
  <c r="AV2564" i="4"/>
  <c r="AU2564" i="4"/>
  <c r="AT2564" i="4"/>
  <c r="AV2563" i="4"/>
  <c r="AU2563" i="4"/>
  <c r="AT2563" i="4"/>
  <c r="AV2562" i="4"/>
  <c r="AU2562" i="4"/>
  <c r="AT2562" i="4"/>
  <c r="AV2561" i="4"/>
  <c r="AU2561" i="4"/>
  <c r="AT2561" i="4"/>
  <c r="AV2560" i="4"/>
  <c r="AU2560" i="4"/>
  <c r="AT2560" i="4"/>
  <c r="AV2559" i="4"/>
  <c r="AU2559" i="4"/>
  <c r="AT2559" i="4"/>
  <c r="AV2558" i="4"/>
  <c r="AU2558" i="4"/>
  <c r="AT2558" i="4"/>
  <c r="AV2557" i="4"/>
  <c r="AU2557" i="4"/>
  <c r="AT2557" i="4"/>
  <c r="AV2556" i="4"/>
  <c r="AU2556" i="4"/>
  <c r="AT2556" i="4"/>
  <c r="AV2555" i="4"/>
  <c r="AU2555" i="4"/>
  <c r="AT2555" i="4"/>
  <c r="AV2554" i="4"/>
  <c r="AU2554" i="4"/>
  <c r="AT2554" i="4"/>
  <c r="AV2553" i="4"/>
  <c r="AU2553" i="4"/>
  <c r="AT2553" i="4"/>
  <c r="AV2552" i="4"/>
  <c r="AU2552" i="4"/>
  <c r="AT2552" i="4"/>
  <c r="AV2551" i="4"/>
  <c r="AU2551" i="4"/>
  <c r="AT2551" i="4"/>
  <c r="AV2550" i="4"/>
  <c r="AU2550" i="4"/>
  <c r="AT2550" i="4"/>
  <c r="AV2549" i="4"/>
  <c r="AU2549" i="4"/>
  <c r="AT2549" i="4"/>
  <c r="AV2548" i="4"/>
  <c r="AU2548" i="4"/>
  <c r="AT2548" i="4"/>
  <c r="AV2547" i="4"/>
  <c r="AU2547" i="4"/>
  <c r="AT2547" i="4"/>
  <c r="AV2546" i="4"/>
  <c r="AU2546" i="4"/>
  <c r="AT2546" i="4"/>
  <c r="AV2545" i="4"/>
  <c r="AU2545" i="4"/>
  <c r="AT2545" i="4"/>
  <c r="AV2544" i="4"/>
  <c r="AU2544" i="4"/>
  <c r="AT2544" i="4"/>
  <c r="AV2543" i="4"/>
  <c r="AU2543" i="4"/>
  <c r="AT2543" i="4"/>
  <c r="AV2542" i="4"/>
  <c r="AU2542" i="4"/>
  <c r="AT2542" i="4"/>
  <c r="AV2541" i="4"/>
  <c r="AU2541" i="4"/>
  <c r="AT2541" i="4"/>
  <c r="AV2540" i="4"/>
  <c r="AU2540" i="4"/>
  <c r="AT2540" i="4"/>
  <c r="AV2539" i="4"/>
  <c r="AU2539" i="4"/>
  <c r="AT2539" i="4"/>
  <c r="AV2538" i="4"/>
  <c r="AU2538" i="4"/>
  <c r="AT2538" i="4"/>
  <c r="AV2537" i="4"/>
  <c r="AU2537" i="4"/>
  <c r="AT2537" i="4"/>
  <c r="AV2536" i="4"/>
  <c r="AU2536" i="4"/>
  <c r="AT2536" i="4"/>
  <c r="AV2535" i="4"/>
  <c r="AU2535" i="4"/>
  <c r="AT2535" i="4"/>
  <c r="AV2534" i="4"/>
  <c r="AU2534" i="4"/>
  <c r="AT2534" i="4"/>
  <c r="AV2533" i="4"/>
  <c r="AU2533" i="4"/>
  <c r="AT2533" i="4"/>
  <c r="AV2532" i="4"/>
  <c r="AU2532" i="4"/>
  <c r="AT2532" i="4"/>
  <c r="AV2531" i="4"/>
  <c r="AU2531" i="4"/>
  <c r="AT2531" i="4"/>
  <c r="AV2530" i="4"/>
  <c r="AU2530" i="4"/>
  <c r="AT2530" i="4"/>
  <c r="AV2529" i="4"/>
  <c r="AU2529" i="4"/>
  <c r="AT2529" i="4"/>
  <c r="AV2528" i="4"/>
  <c r="AU2528" i="4"/>
  <c r="AT2528" i="4"/>
  <c r="AV2527" i="4"/>
  <c r="AU2527" i="4"/>
  <c r="AT2527" i="4"/>
  <c r="AV2526" i="4"/>
  <c r="AU2526" i="4"/>
  <c r="AT2526" i="4"/>
  <c r="AV2525" i="4"/>
  <c r="AU2525" i="4"/>
  <c r="AT2525" i="4"/>
  <c r="AV2524" i="4"/>
  <c r="AU2524" i="4"/>
  <c r="AT2524" i="4"/>
  <c r="AV2523" i="4"/>
  <c r="AU2523" i="4"/>
  <c r="AT2523" i="4"/>
  <c r="AV2522" i="4"/>
  <c r="AU2522" i="4"/>
  <c r="AT2522" i="4"/>
  <c r="AV2521" i="4"/>
  <c r="AU2521" i="4"/>
  <c r="AT2521" i="4"/>
  <c r="AV2520" i="4"/>
  <c r="AU2520" i="4"/>
  <c r="AT2520" i="4"/>
  <c r="AV2519" i="4"/>
  <c r="AU2519" i="4"/>
  <c r="AT2519" i="4"/>
  <c r="AV2518" i="4"/>
  <c r="AU2518" i="4"/>
  <c r="AT2518" i="4"/>
  <c r="AV2517" i="4"/>
  <c r="AU2517" i="4"/>
  <c r="AT2517" i="4"/>
  <c r="AV2516" i="4"/>
  <c r="AU2516" i="4"/>
  <c r="AT2516" i="4"/>
  <c r="AV2515" i="4"/>
  <c r="AU2515" i="4"/>
  <c r="AT2515" i="4"/>
  <c r="AV2514" i="4"/>
  <c r="AU2514" i="4"/>
  <c r="AT2514" i="4"/>
  <c r="AV2513" i="4"/>
  <c r="AU2513" i="4"/>
  <c r="AT2513" i="4"/>
  <c r="AV2512" i="4"/>
  <c r="AU2512" i="4"/>
  <c r="AT2512" i="4"/>
  <c r="AV2511" i="4"/>
  <c r="AU2511" i="4"/>
  <c r="AT2511" i="4"/>
  <c r="AV2510" i="4"/>
  <c r="AU2510" i="4"/>
  <c r="AT2510" i="4"/>
  <c r="AV2509" i="4"/>
  <c r="AU2509" i="4"/>
  <c r="AT2509" i="4"/>
  <c r="AV2508" i="4"/>
  <c r="AU2508" i="4"/>
  <c r="AT2508" i="4"/>
  <c r="AV2507" i="4"/>
  <c r="AU2507" i="4"/>
  <c r="AT2507" i="4"/>
  <c r="AV2506" i="4"/>
  <c r="AU2506" i="4"/>
  <c r="AT2506" i="4"/>
  <c r="AV2505" i="4"/>
  <c r="AU2505" i="4"/>
  <c r="AT2505" i="4"/>
  <c r="AV2504" i="4"/>
  <c r="AU2504" i="4"/>
  <c r="AT2504" i="4"/>
  <c r="AV2503" i="4"/>
  <c r="AU2503" i="4"/>
  <c r="AT2503" i="4"/>
  <c r="AV2502" i="4"/>
  <c r="AU2502" i="4"/>
  <c r="AT2502" i="4"/>
  <c r="AV2501" i="4"/>
  <c r="AU2501" i="4"/>
  <c r="AT2501" i="4"/>
  <c r="AV2500" i="4"/>
  <c r="AU2500" i="4"/>
  <c r="AT2500" i="4"/>
  <c r="AV2499" i="4"/>
  <c r="AU2499" i="4"/>
  <c r="AT2499" i="4"/>
  <c r="AV2498" i="4"/>
  <c r="AU2498" i="4"/>
  <c r="AT2498" i="4"/>
  <c r="AV2497" i="4"/>
  <c r="AU2497" i="4"/>
  <c r="AT2497" i="4"/>
  <c r="AV2496" i="4"/>
  <c r="AU2496" i="4"/>
  <c r="AT2496" i="4"/>
  <c r="AV2495" i="4"/>
  <c r="AU2495" i="4"/>
  <c r="AT2495" i="4"/>
  <c r="AV2494" i="4"/>
  <c r="AU2494" i="4"/>
  <c r="AT2494" i="4"/>
  <c r="AV2493" i="4"/>
  <c r="AU2493" i="4"/>
  <c r="AT2493" i="4"/>
  <c r="AV2492" i="4"/>
  <c r="AU2492" i="4"/>
  <c r="AT2492" i="4"/>
  <c r="AV2491" i="4"/>
  <c r="AU2491" i="4"/>
  <c r="AT2491" i="4"/>
  <c r="AV2490" i="4"/>
  <c r="AU2490" i="4"/>
  <c r="AT2490" i="4"/>
  <c r="AV2489" i="4"/>
  <c r="AU2489" i="4"/>
  <c r="AT2489" i="4"/>
  <c r="AV2488" i="4"/>
  <c r="AU2488" i="4"/>
  <c r="AT2488" i="4"/>
  <c r="AV2487" i="4"/>
  <c r="AU2487" i="4"/>
  <c r="AT2487" i="4"/>
  <c r="AV2486" i="4"/>
  <c r="AU2486" i="4"/>
  <c r="AT2486" i="4"/>
  <c r="AV2485" i="4"/>
  <c r="AU2485" i="4"/>
  <c r="AT2485" i="4"/>
  <c r="AV2484" i="4"/>
  <c r="AU2484" i="4"/>
  <c r="AT2484" i="4"/>
  <c r="AV2483" i="4"/>
  <c r="AU2483" i="4"/>
  <c r="AT2483" i="4"/>
  <c r="AV2482" i="4"/>
  <c r="AU2482" i="4"/>
  <c r="AT2482" i="4"/>
  <c r="AV2481" i="4"/>
  <c r="AU2481" i="4"/>
  <c r="AT2481" i="4"/>
  <c r="AV2480" i="4"/>
  <c r="AU2480" i="4"/>
  <c r="AT2480" i="4"/>
  <c r="AV2479" i="4"/>
  <c r="AU2479" i="4"/>
  <c r="AT2479" i="4"/>
  <c r="AV2478" i="4"/>
  <c r="AU2478" i="4"/>
  <c r="AT2478" i="4"/>
  <c r="AV2477" i="4"/>
  <c r="AU2477" i="4"/>
  <c r="AT2477" i="4"/>
  <c r="AV2476" i="4"/>
  <c r="AU2476" i="4"/>
  <c r="AT2476" i="4"/>
  <c r="AV2475" i="4"/>
  <c r="AU2475" i="4"/>
  <c r="AT2475" i="4"/>
  <c r="AV2474" i="4"/>
  <c r="AU2474" i="4"/>
  <c r="AT2474" i="4"/>
  <c r="AV2473" i="4"/>
  <c r="AU2473" i="4"/>
  <c r="AT2473" i="4"/>
  <c r="AV2472" i="4"/>
  <c r="AU2472" i="4"/>
  <c r="AT2472" i="4"/>
  <c r="AV2471" i="4"/>
  <c r="AU2471" i="4"/>
  <c r="AT2471" i="4"/>
  <c r="AV2470" i="4"/>
  <c r="AU2470" i="4"/>
  <c r="AT2470" i="4"/>
  <c r="AV2469" i="4"/>
  <c r="AU2469" i="4"/>
  <c r="AT2469" i="4"/>
  <c r="AV2468" i="4"/>
  <c r="AU2468" i="4"/>
  <c r="AT2468" i="4"/>
  <c r="AV2467" i="4"/>
  <c r="AU2467" i="4"/>
  <c r="AT2467" i="4"/>
  <c r="AV2466" i="4"/>
  <c r="AU2466" i="4"/>
  <c r="AT2466" i="4"/>
  <c r="AV2465" i="4"/>
  <c r="AU2465" i="4"/>
  <c r="AT2465" i="4"/>
  <c r="AV2464" i="4"/>
  <c r="AU2464" i="4"/>
  <c r="AT2464" i="4"/>
  <c r="AV2463" i="4"/>
  <c r="AU2463" i="4"/>
  <c r="AT2463" i="4"/>
  <c r="AV2462" i="4"/>
  <c r="AU2462" i="4"/>
  <c r="AT2462" i="4"/>
  <c r="AV2461" i="4"/>
  <c r="AU2461" i="4"/>
  <c r="AT2461" i="4"/>
  <c r="AV2460" i="4"/>
  <c r="AU2460" i="4"/>
  <c r="AT2460" i="4"/>
  <c r="AV2459" i="4"/>
  <c r="AU2459" i="4"/>
  <c r="AT2459" i="4"/>
  <c r="AV2458" i="4"/>
  <c r="AU2458" i="4"/>
  <c r="AT2458" i="4"/>
  <c r="AV2457" i="4"/>
  <c r="AU2457" i="4"/>
  <c r="AT2457" i="4"/>
  <c r="AV2456" i="4"/>
  <c r="AU2456" i="4"/>
  <c r="AT2456" i="4"/>
  <c r="AV2455" i="4"/>
  <c r="AU2455" i="4"/>
  <c r="AT2455" i="4"/>
  <c r="AV2454" i="4"/>
  <c r="AU2454" i="4"/>
  <c r="AT2454" i="4"/>
  <c r="AV2453" i="4"/>
  <c r="AU2453" i="4"/>
  <c r="AT2453" i="4"/>
  <c r="AV2452" i="4"/>
  <c r="AU2452" i="4"/>
  <c r="AT2452" i="4"/>
  <c r="AV2451" i="4"/>
  <c r="AU2451" i="4"/>
  <c r="AT2451" i="4"/>
  <c r="AV2450" i="4"/>
  <c r="AU2450" i="4"/>
  <c r="AT2450" i="4"/>
  <c r="AV2449" i="4"/>
  <c r="AU2449" i="4"/>
  <c r="AT2449" i="4"/>
  <c r="AV2448" i="4"/>
  <c r="AU2448" i="4"/>
  <c r="AT2448" i="4"/>
  <c r="AV2447" i="4"/>
  <c r="AU2447" i="4"/>
  <c r="AT2447" i="4"/>
  <c r="AV2446" i="4"/>
  <c r="AU2446" i="4"/>
  <c r="AT2446" i="4"/>
  <c r="AV2445" i="4"/>
  <c r="AU2445" i="4"/>
  <c r="AT2445" i="4"/>
  <c r="AV2444" i="4"/>
  <c r="AU2444" i="4"/>
  <c r="AT2444" i="4"/>
  <c r="AV2443" i="4"/>
  <c r="AU2443" i="4"/>
  <c r="AT2443" i="4"/>
  <c r="AV2442" i="4"/>
  <c r="AU2442" i="4"/>
  <c r="AT2442" i="4"/>
  <c r="AV2441" i="4"/>
  <c r="AU2441" i="4"/>
  <c r="AT2441" i="4"/>
  <c r="AV2440" i="4"/>
  <c r="AU2440" i="4"/>
  <c r="AT2440" i="4"/>
  <c r="AV2439" i="4"/>
  <c r="AU2439" i="4"/>
  <c r="AT2439" i="4"/>
  <c r="AV2438" i="4"/>
  <c r="AU2438" i="4"/>
  <c r="AT2438" i="4"/>
  <c r="AV2437" i="4"/>
  <c r="AU2437" i="4"/>
  <c r="AT2437" i="4"/>
  <c r="AV2436" i="4"/>
  <c r="AU2436" i="4"/>
  <c r="AT2436" i="4"/>
  <c r="AV2435" i="4"/>
  <c r="AU2435" i="4"/>
  <c r="AT2435" i="4"/>
  <c r="AV2434" i="4"/>
  <c r="AU2434" i="4"/>
  <c r="AT2434" i="4"/>
  <c r="AV2433" i="4"/>
  <c r="AU2433" i="4"/>
  <c r="AT2433" i="4"/>
  <c r="AV2432" i="4"/>
  <c r="AU2432" i="4"/>
  <c r="AT2432" i="4"/>
  <c r="AV2431" i="4"/>
  <c r="AU2431" i="4"/>
  <c r="AT2431" i="4"/>
  <c r="AV2430" i="4"/>
  <c r="AU2430" i="4"/>
  <c r="AT2430" i="4"/>
  <c r="AV2429" i="4"/>
  <c r="AU2429" i="4"/>
  <c r="AT2429" i="4"/>
  <c r="AV2428" i="4"/>
  <c r="AU2428" i="4"/>
  <c r="AT2428" i="4"/>
  <c r="AV2427" i="4"/>
  <c r="AU2427" i="4"/>
  <c r="AT2427" i="4"/>
  <c r="AV2426" i="4"/>
  <c r="AU2426" i="4"/>
  <c r="AT2426" i="4"/>
  <c r="AV2425" i="4"/>
  <c r="AU2425" i="4"/>
  <c r="AT2425" i="4"/>
  <c r="AV2424" i="4"/>
  <c r="AU2424" i="4"/>
  <c r="AT2424" i="4"/>
  <c r="AV2423" i="4"/>
  <c r="AU2423" i="4"/>
  <c r="AT2423" i="4"/>
  <c r="AV2422" i="4"/>
  <c r="AU2422" i="4"/>
  <c r="AT2422" i="4"/>
  <c r="AV2421" i="4"/>
  <c r="AU2421" i="4"/>
  <c r="AT2421" i="4"/>
  <c r="AV2420" i="4"/>
  <c r="AU2420" i="4"/>
  <c r="AT2420" i="4"/>
  <c r="AV2419" i="4"/>
  <c r="AU2419" i="4"/>
  <c r="AT2419" i="4"/>
  <c r="AV2418" i="4"/>
  <c r="AU2418" i="4"/>
  <c r="AT2418" i="4"/>
  <c r="AV2417" i="4"/>
  <c r="AU2417" i="4"/>
  <c r="AT2417" i="4"/>
  <c r="AV2416" i="4"/>
  <c r="AU2416" i="4"/>
  <c r="AT2416" i="4"/>
  <c r="AV2415" i="4"/>
  <c r="AU2415" i="4"/>
  <c r="AT2415" i="4"/>
  <c r="AV2414" i="4"/>
  <c r="AU2414" i="4"/>
  <c r="AT2414" i="4"/>
  <c r="AV2413" i="4"/>
  <c r="AU2413" i="4"/>
  <c r="AT2413" i="4"/>
  <c r="AV2412" i="4"/>
  <c r="AU2412" i="4"/>
  <c r="AT2412" i="4"/>
  <c r="AV2411" i="4"/>
  <c r="AU2411" i="4"/>
  <c r="AT2411" i="4"/>
  <c r="AV2410" i="4"/>
  <c r="AU2410" i="4"/>
  <c r="AT2410" i="4"/>
  <c r="AV2409" i="4"/>
  <c r="AU2409" i="4"/>
  <c r="AT2409" i="4"/>
  <c r="AV2408" i="4"/>
  <c r="AU2408" i="4"/>
  <c r="AT2408" i="4"/>
  <c r="AV2407" i="4"/>
  <c r="AU2407" i="4"/>
  <c r="AT2407" i="4"/>
  <c r="AV2406" i="4"/>
  <c r="AU2406" i="4"/>
  <c r="AT2406" i="4"/>
  <c r="AV2405" i="4"/>
  <c r="AU2405" i="4"/>
  <c r="AT2405" i="4"/>
  <c r="AV2404" i="4"/>
  <c r="AU2404" i="4"/>
  <c r="AT2404" i="4"/>
  <c r="AV2403" i="4"/>
  <c r="AU2403" i="4"/>
  <c r="AT2403" i="4"/>
  <c r="AV2402" i="4"/>
  <c r="AU2402" i="4"/>
  <c r="AT2402" i="4"/>
  <c r="AV2401" i="4"/>
  <c r="AU2401" i="4"/>
  <c r="AT2401" i="4"/>
  <c r="AV2400" i="4"/>
  <c r="AU2400" i="4"/>
  <c r="AT2400" i="4"/>
  <c r="AV2399" i="4"/>
  <c r="AU2399" i="4"/>
  <c r="AT2399" i="4"/>
  <c r="AV2398" i="4"/>
  <c r="AU2398" i="4"/>
  <c r="AT2398" i="4"/>
  <c r="AV2397" i="4"/>
  <c r="AU2397" i="4"/>
  <c r="AT2397" i="4"/>
  <c r="AV2396" i="4"/>
  <c r="AU2396" i="4"/>
  <c r="AT2396" i="4"/>
  <c r="AV2395" i="4"/>
  <c r="AU2395" i="4"/>
  <c r="AT2395" i="4"/>
  <c r="AV2394" i="4"/>
  <c r="AU2394" i="4"/>
  <c r="AT2394" i="4"/>
  <c r="AV2393" i="4"/>
  <c r="AU2393" i="4"/>
  <c r="AT2393" i="4"/>
  <c r="AV2392" i="4"/>
  <c r="AU2392" i="4"/>
  <c r="AT2392" i="4"/>
  <c r="AV2391" i="4"/>
  <c r="AU2391" i="4"/>
  <c r="AT2391" i="4"/>
  <c r="AV2390" i="4"/>
  <c r="AU2390" i="4"/>
  <c r="AT2390" i="4"/>
  <c r="AV2389" i="4"/>
  <c r="AU2389" i="4"/>
  <c r="AT2389" i="4"/>
  <c r="AV2388" i="4"/>
  <c r="AU2388" i="4"/>
  <c r="AT2388" i="4"/>
  <c r="AV2387" i="4"/>
  <c r="AU2387" i="4"/>
  <c r="AT2387" i="4"/>
  <c r="AV2386" i="4"/>
  <c r="AU2386" i="4"/>
  <c r="AT2386" i="4"/>
  <c r="AV2385" i="4"/>
  <c r="AU2385" i="4"/>
  <c r="AT2385" i="4"/>
  <c r="AV2384" i="4"/>
  <c r="AU2384" i="4"/>
  <c r="AT2384" i="4"/>
  <c r="AV2383" i="4"/>
  <c r="AU2383" i="4"/>
  <c r="AT2383" i="4"/>
  <c r="AV2382" i="4"/>
  <c r="AU2382" i="4"/>
  <c r="AT2382" i="4"/>
  <c r="AV2381" i="4"/>
  <c r="AU2381" i="4"/>
  <c r="AT2381" i="4"/>
  <c r="AV2380" i="4"/>
  <c r="AU2380" i="4"/>
  <c r="AT2380" i="4"/>
  <c r="AV2379" i="4"/>
  <c r="AU2379" i="4"/>
  <c r="AT2379" i="4"/>
  <c r="AV2378" i="4"/>
  <c r="AU2378" i="4"/>
  <c r="AT2378" i="4"/>
  <c r="AV2377" i="4"/>
  <c r="AU2377" i="4"/>
  <c r="AT2377" i="4"/>
  <c r="AV2376" i="4"/>
  <c r="AU2376" i="4"/>
  <c r="AT2376" i="4"/>
  <c r="AV2375" i="4"/>
  <c r="AU2375" i="4"/>
  <c r="AT2375" i="4"/>
  <c r="AV2374" i="4"/>
  <c r="AU2374" i="4"/>
  <c r="AT2374" i="4"/>
  <c r="AV2373" i="4"/>
  <c r="AU2373" i="4"/>
  <c r="AT2373" i="4"/>
  <c r="AV2372" i="4"/>
  <c r="AU2372" i="4"/>
  <c r="AT2372" i="4"/>
  <c r="AV2371" i="4"/>
  <c r="AU2371" i="4"/>
  <c r="AT2371" i="4"/>
  <c r="AV2370" i="4"/>
  <c r="AU2370" i="4"/>
  <c r="AT2370" i="4"/>
  <c r="AV2369" i="4"/>
  <c r="AU2369" i="4"/>
  <c r="AT2369" i="4"/>
  <c r="AV2368" i="4"/>
  <c r="AU2368" i="4"/>
  <c r="AT2368" i="4"/>
  <c r="AV2367" i="4"/>
  <c r="AU2367" i="4"/>
  <c r="AT2367" i="4"/>
  <c r="AV2366" i="4"/>
  <c r="AU2366" i="4"/>
  <c r="AT2366" i="4"/>
  <c r="AV2365" i="4"/>
  <c r="AU2365" i="4"/>
  <c r="AT2365" i="4"/>
  <c r="AV2364" i="4"/>
  <c r="AU2364" i="4"/>
  <c r="AT2364" i="4"/>
  <c r="AV2363" i="4"/>
  <c r="AU2363" i="4"/>
  <c r="AT2363" i="4"/>
  <c r="AV2362" i="4"/>
  <c r="AU2362" i="4"/>
  <c r="AT2362" i="4"/>
  <c r="AV2361" i="4"/>
  <c r="AU2361" i="4"/>
  <c r="AT2361" i="4"/>
  <c r="AV2360" i="4"/>
  <c r="AU2360" i="4"/>
  <c r="AT2360" i="4"/>
  <c r="AV2359" i="4"/>
  <c r="AU2359" i="4"/>
  <c r="AT2359" i="4"/>
  <c r="AV2358" i="4"/>
  <c r="AU2358" i="4"/>
  <c r="AT2358" i="4"/>
  <c r="AV2357" i="4"/>
  <c r="AU2357" i="4"/>
  <c r="AT2357" i="4"/>
  <c r="AV2356" i="4"/>
  <c r="AU2356" i="4"/>
  <c r="AT2356" i="4"/>
  <c r="AV2355" i="4"/>
  <c r="AU2355" i="4"/>
  <c r="AT2355" i="4"/>
  <c r="AV2354" i="4"/>
  <c r="AU2354" i="4"/>
  <c r="AT2354" i="4"/>
  <c r="AV2353" i="4"/>
  <c r="AU2353" i="4"/>
  <c r="AT2353" i="4"/>
  <c r="AV2352" i="4"/>
  <c r="AU2352" i="4"/>
  <c r="AT2352" i="4"/>
  <c r="AV2351" i="4"/>
  <c r="AU2351" i="4"/>
  <c r="AT2351" i="4"/>
  <c r="AV2350" i="4"/>
  <c r="AU2350" i="4"/>
  <c r="AT2350" i="4"/>
  <c r="AV2349" i="4"/>
  <c r="AU2349" i="4"/>
  <c r="AT2349" i="4"/>
  <c r="AV2348" i="4"/>
  <c r="AU2348" i="4"/>
  <c r="AT2348" i="4"/>
  <c r="AV2347" i="4"/>
  <c r="AU2347" i="4"/>
  <c r="AT2347" i="4"/>
  <c r="AV2346" i="4"/>
  <c r="AU2346" i="4"/>
  <c r="AT2346" i="4"/>
  <c r="AV2345" i="4"/>
  <c r="AU2345" i="4"/>
  <c r="AT2345" i="4"/>
  <c r="AV2344" i="4"/>
  <c r="AU2344" i="4"/>
  <c r="AT2344" i="4"/>
  <c r="AV2343" i="4"/>
  <c r="AU2343" i="4"/>
  <c r="AT2343" i="4"/>
  <c r="AV2342" i="4"/>
  <c r="AU2342" i="4"/>
  <c r="AT2342" i="4"/>
  <c r="AV2341" i="4"/>
  <c r="AU2341" i="4"/>
  <c r="AT2341" i="4"/>
  <c r="AV2340" i="4"/>
  <c r="AU2340" i="4"/>
  <c r="AT2340" i="4"/>
  <c r="AV2339" i="4"/>
  <c r="AU2339" i="4"/>
  <c r="AT2339" i="4"/>
  <c r="AV2338" i="4"/>
  <c r="AU2338" i="4"/>
  <c r="AT2338" i="4"/>
  <c r="AV2337" i="4"/>
  <c r="AU2337" i="4"/>
  <c r="AT2337" i="4"/>
  <c r="AV2336" i="4"/>
  <c r="AU2336" i="4"/>
  <c r="AT2336" i="4"/>
  <c r="AV2335" i="4"/>
  <c r="AU2335" i="4"/>
  <c r="AT2335" i="4"/>
  <c r="AV2334" i="4"/>
  <c r="AU2334" i="4"/>
  <c r="AT2334" i="4"/>
  <c r="AV2333" i="4"/>
  <c r="AU2333" i="4"/>
  <c r="AT2333" i="4"/>
  <c r="AV2332" i="4"/>
  <c r="AU2332" i="4"/>
  <c r="AT2332" i="4"/>
  <c r="AV2331" i="4"/>
  <c r="AU2331" i="4"/>
  <c r="AT2331" i="4"/>
  <c r="AV2330" i="4"/>
  <c r="AU2330" i="4"/>
  <c r="AT2330" i="4"/>
  <c r="AV2329" i="4"/>
  <c r="AU2329" i="4"/>
  <c r="AT2329" i="4"/>
  <c r="AV2328" i="4"/>
  <c r="AU2328" i="4"/>
  <c r="AT2328" i="4"/>
  <c r="AV2327" i="4"/>
  <c r="AU2327" i="4"/>
  <c r="AT2327" i="4"/>
  <c r="AV2326" i="4"/>
  <c r="AU2326" i="4"/>
  <c r="AT2326" i="4"/>
  <c r="AV2325" i="4"/>
  <c r="AU2325" i="4"/>
  <c r="AT2325" i="4"/>
  <c r="AV2324" i="4"/>
  <c r="AU2324" i="4"/>
  <c r="AT2324" i="4"/>
  <c r="AV2323" i="4"/>
  <c r="AU2323" i="4"/>
  <c r="AT2323" i="4"/>
  <c r="AV2322" i="4"/>
  <c r="AU2322" i="4"/>
  <c r="AT2322" i="4"/>
  <c r="AV2321" i="4"/>
  <c r="AU2321" i="4"/>
  <c r="AT2321" i="4"/>
  <c r="AV2320" i="4"/>
  <c r="AU2320" i="4"/>
  <c r="AT2320" i="4"/>
  <c r="AV2319" i="4"/>
  <c r="AU2319" i="4"/>
  <c r="AT2319" i="4"/>
  <c r="AV2318" i="4"/>
  <c r="AU2318" i="4"/>
  <c r="AT2318" i="4"/>
  <c r="AV2317" i="4"/>
  <c r="AU2317" i="4"/>
  <c r="AT2317" i="4"/>
  <c r="AV2316" i="4"/>
  <c r="AU2316" i="4"/>
  <c r="AT2316" i="4"/>
  <c r="AV2315" i="4"/>
  <c r="AU2315" i="4"/>
  <c r="AT2315" i="4"/>
  <c r="AV2314" i="4"/>
  <c r="AU2314" i="4"/>
  <c r="AT2314" i="4"/>
  <c r="AV2313" i="4"/>
  <c r="AU2313" i="4"/>
  <c r="AT2313" i="4"/>
  <c r="AV2312" i="4"/>
  <c r="AU2312" i="4"/>
  <c r="AT2312" i="4"/>
  <c r="AV2311" i="4"/>
  <c r="AU2311" i="4"/>
  <c r="AT2311" i="4"/>
  <c r="AV2310" i="4"/>
  <c r="AU2310" i="4"/>
  <c r="AT2310" i="4"/>
  <c r="AV2309" i="4"/>
  <c r="AU2309" i="4"/>
  <c r="AT2309" i="4"/>
  <c r="AV2308" i="4"/>
  <c r="AU2308" i="4"/>
  <c r="AT2308" i="4"/>
  <c r="AV2307" i="4"/>
  <c r="AU2307" i="4"/>
  <c r="AT2307" i="4"/>
  <c r="AV2306" i="4"/>
  <c r="AU2306" i="4"/>
  <c r="AT2306" i="4"/>
  <c r="AV2305" i="4"/>
  <c r="AU2305" i="4"/>
  <c r="AT2305" i="4"/>
  <c r="AV2304" i="4"/>
  <c r="AU2304" i="4"/>
  <c r="AT2304" i="4"/>
  <c r="AV2303" i="4"/>
  <c r="AU2303" i="4"/>
  <c r="AT2303" i="4"/>
  <c r="AV2302" i="4"/>
  <c r="AU2302" i="4"/>
  <c r="AT2302" i="4"/>
  <c r="AV2301" i="4"/>
  <c r="AU2301" i="4"/>
  <c r="AT2301" i="4"/>
  <c r="AV2300" i="4"/>
  <c r="AU2300" i="4"/>
  <c r="AT2300" i="4"/>
  <c r="AV2299" i="4"/>
  <c r="AU2299" i="4"/>
  <c r="AT2299" i="4"/>
  <c r="AV2298" i="4"/>
  <c r="AU2298" i="4"/>
  <c r="AT2298" i="4"/>
  <c r="AV2297" i="4"/>
  <c r="AU2297" i="4"/>
  <c r="AT2297" i="4"/>
  <c r="AV2296" i="4"/>
  <c r="AU2296" i="4"/>
  <c r="AT2296" i="4"/>
  <c r="AV2295" i="4"/>
  <c r="AU2295" i="4"/>
  <c r="AT2295" i="4"/>
  <c r="AV2294" i="4"/>
  <c r="AU2294" i="4"/>
  <c r="AT2294" i="4"/>
  <c r="AV2293" i="4"/>
  <c r="AU2293" i="4"/>
  <c r="AT2293" i="4"/>
  <c r="AV2292" i="4"/>
  <c r="AU2292" i="4"/>
  <c r="AT2292" i="4"/>
  <c r="AV2291" i="4"/>
  <c r="AU2291" i="4"/>
  <c r="AT2291" i="4"/>
  <c r="AV2290" i="4"/>
  <c r="AU2290" i="4"/>
  <c r="AT2290" i="4"/>
  <c r="AV2289" i="4"/>
  <c r="AU2289" i="4"/>
  <c r="AT2289" i="4"/>
  <c r="AV2288" i="4"/>
  <c r="AU2288" i="4"/>
  <c r="AT2288" i="4"/>
  <c r="AV2287" i="4"/>
  <c r="AU2287" i="4"/>
  <c r="AT2287" i="4"/>
  <c r="AV2286" i="4"/>
  <c r="AU2286" i="4"/>
  <c r="AT2286" i="4"/>
  <c r="AV2285" i="4"/>
  <c r="AU2285" i="4"/>
  <c r="AT2285" i="4"/>
  <c r="AV2284" i="4"/>
  <c r="AU2284" i="4"/>
  <c r="AT2284" i="4"/>
  <c r="AV2283" i="4"/>
  <c r="AU2283" i="4"/>
  <c r="AT2283" i="4"/>
  <c r="AV2282" i="4"/>
  <c r="AU2282" i="4"/>
  <c r="AT2282" i="4"/>
  <c r="AV2281" i="4"/>
  <c r="AU2281" i="4"/>
  <c r="AT2281" i="4"/>
  <c r="AV2280" i="4"/>
  <c r="AU2280" i="4"/>
  <c r="AT2280" i="4"/>
  <c r="AV2279" i="4"/>
  <c r="AU2279" i="4"/>
  <c r="AT2279" i="4"/>
  <c r="AV2278" i="4"/>
  <c r="AU2278" i="4"/>
  <c r="AT2278" i="4"/>
  <c r="AV2277" i="4"/>
  <c r="AU2277" i="4"/>
  <c r="AT2277" i="4"/>
  <c r="AV2276" i="4"/>
  <c r="AU2276" i="4"/>
  <c r="AT2276" i="4"/>
  <c r="AV2275" i="4"/>
  <c r="AU2275" i="4"/>
  <c r="AT2275" i="4"/>
  <c r="AV2274" i="4"/>
  <c r="AU2274" i="4"/>
  <c r="AT2274" i="4"/>
  <c r="AV2273" i="4"/>
  <c r="AU2273" i="4"/>
  <c r="AT2273" i="4"/>
  <c r="AV2272" i="4"/>
  <c r="AU2272" i="4"/>
  <c r="AT2272" i="4"/>
  <c r="AV2271" i="4"/>
  <c r="AU2271" i="4"/>
  <c r="AT2271" i="4"/>
  <c r="AV2270" i="4"/>
  <c r="AU2270" i="4"/>
  <c r="AT2270" i="4"/>
  <c r="AV2269" i="4"/>
  <c r="AU2269" i="4"/>
  <c r="AT2269" i="4"/>
  <c r="AV2268" i="4"/>
  <c r="AU2268" i="4"/>
  <c r="AT2268" i="4"/>
  <c r="AV2267" i="4"/>
  <c r="AU2267" i="4"/>
  <c r="AT2267" i="4"/>
  <c r="AV2266" i="4"/>
  <c r="AU2266" i="4"/>
  <c r="AT2266" i="4"/>
  <c r="AV2265" i="4"/>
  <c r="AU2265" i="4"/>
  <c r="AT2265" i="4"/>
  <c r="AV2264" i="4"/>
  <c r="AU2264" i="4"/>
  <c r="AT2264" i="4"/>
  <c r="AV2263" i="4"/>
  <c r="AU2263" i="4"/>
  <c r="AT2263" i="4"/>
  <c r="AV2262" i="4"/>
  <c r="AU2262" i="4"/>
  <c r="AT2262" i="4"/>
  <c r="AV2261" i="4"/>
  <c r="AU2261" i="4"/>
  <c r="AT2261" i="4"/>
  <c r="AV2260" i="4"/>
  <c r="AU2260" i="4"/>
  <c r="AT2260" i="4"/>
  <c r="AV2259" i="4"/>
  <c r="AU2259" i="4"/>
  <c r="AT2259" i="4"/>
  <c r="AV2258" i="4"/>
  <c r="AU2258" i="4"/>
  <c r="AT2258" i="4"/>
  <c r="AV2257" i="4"/>
  <c r="AU2257" i="4"/>
  <c r="AT2257" i="4"/>
  <c r="AV2256" i="4"/>
  <c r="AU2256" i="4"/>
  <c r="AT2256" i="4"/>
  <c r="AV2255" i="4"/>
  <c r="AU2255" i="4"/>
  <c r="AT2255" i="4"/>
  <c r="AV2254" i="4"/>
  <c r="AU2254" i="4"/>
  <c r="AT2254" i="4"/>
  <c r="AV2253" i="4"/>
  <c r="AU2253" i="4"/>
  <c r="AT2253" i="4"/>
  <c r="AV2252" i="4"/>
  <c r="AU2252" i="4"/>
  <c r="AT2252" i="4"/>
  <c r="AV2251" i="4"/>
  <c r="AU2251" i="4"/>
  <c r="AT2251" i="4"/>
  <c r="AV2250" i="4"/>
  <c r="AU2250" i="4"/>
  <c r="AT2250" i="4"/>
  <c r="AV2249" i="4"/>
  <c r="AU2249" i="4"/>
  <c r="AT2249" i="4"/>
  <c r="AV2248" i="4"/>
  <c r="AU2248" i="4"/>
  <c r="AT2248" i="4"/>
  <c r="AV2247" i="4"/>
  <c r="AU2247" i="4"/>
  <c r="AT2247" i="4"/>
  <c r="AV2246" i="4"/>
  <c r="AU2246" i="4"/>
  <c r="AT2246" i="4"/>
  <c r="AV2245" i="4"/>
  <c r="AU2245" i="4"/>
  <c r="AT2245" i="4"/>
  <c r="AV2244" i="4"/>
  <c r="AU2244" i="4"/>
  <c r="AT2244" i="4"/>
  <c r="AV2243" i="4"/>
  <c r="AU2243" i="4"/>
  <c r="AT2243" i="4"/>
  <c r="AV2242" i="4"/>
  <c r="AU2242" i="4"/>
  <c r="AT2242" i="4"/>
  <c r="AV2241" i="4"/>
  <c r="AU2241" i="4"/>
  <c r="AT2241" i="4"/>
  <c r="AV2240" i="4"/>
  <c r="AU2240" i="4"/>
  <c r="AT2240" i="4"/>
  <c r="AV2239" i="4"/>
  <c r="AU2239" i="4"/>
  <c r="AT2239" i="4"/>
  <c r="AV2238" i="4"/>
  <c r="AU2238" i="4"/>
  <c r="AT2238" i="4"/>
  <c r="AV2237" i="4"/>
  <c r="AU2237" i="4"/>
  <c r="AT2237" i="4"/>
  <c r="AV2236" i="4"/>
  <c r="AU2236" i="4"/>
  <c r="AT2236" i="4"/>
  <c r="AV2235" i="4"/>
  <c r="AU2235" i="4"/>
  <c r="AT2235" i="4"/>
  <c r="AV2234" i="4"/>
  <c r="AU2234" i="4"/>
  <c r="AT2234" i="4"/>
  <c r="AV2233" i="4"/>
  <c r="AU2233" i="4"/>
  <c r="AT2233" i="4"/>
  <c r="AV2232" i="4"/>
  <c r="AU2232" i="4"/>
  <c r="AT2232" i="4"/>
  <c r="AV2231" i="4"/>
  <c r="AU2231" i="4"/>
  <c r="AT2231" i="4"/>
  <c r="AV2230" i="4"/>
  <c r="AU2230" i="4"/>
  <c r="AT2230" i="4"/>
  <c r="AV2229" i="4"/>
  <c r="AU2229" i="4"/>
  <c r="AT2229" i="4"/>
  <c r="AV2228" i="4"/>
  <c r="AU2228" i="4"/>
  <c r="AT2228" i="4"/>
  <c r="AV2227" i="4"/>
  <c r="AU2227" i="4"/>
  <c r="AT2227" i="4"/>
  <c r="AV2226" i="4"/>
  <c r="AU2226" i="4"/>
  <c r="AT2226" i="4"/>
  <c r="AV2225" i="4"/>
  <c r="AU2225" i="4"/>
  <c r="AT2225" i="4"/>
  <c r="AV2224" i="4"/>
  <c r="AU2224" i="4"/>
  <c r="AT2224" i="4"/>
  <c r="AV2223" i="4"/>
  <c r="AU2223" i="4"/>
  <c r="AT2223" i="4"/>
  <c r="AV2222" i="4"/>
  <c r="AU2222" i="4"/>
  <c r="AT2222" i="4"/>
  <c r="AV2221" i="4"/>
  <c r="AU2221" i="4"/>
  <c r="AT2221" i="4"/>
  <c r="AV2220" i="4"/>
  <c r="AU2220" i="4"/>
  <c r="AT2220" i="4"/>
  <c r="AV2219" i="4"/>
  <c r="AU2219" i="4"/>
  <c r="AT2219" i="4"/>
  <c r="AV2218" i="4"/>
  <c r="AU2218" i="4"/>
  <c r="AT2218" i="4"/>
  <c r="AV2217" i="4"/>
  <c r="AU2217" i="4"/>
  <c r="AT2217" i="4"/>
  <c r="AV2216" i="4"/>
  <c r="AU2216" i="4"/>
  <c r="AT2216" i="4"/>
  <c r="AV2215" i="4"/>
  <c r="AU2215" i="4"/>
  <c r="AT2215" i="4"/>
  <c r="AV2214" i="4"/>
  <c r="AU2214" i="4"/>
  <c r="AT2214" i="4"/>
  <c r="AV2213" i="4"/>
  <c r="AU2213" i="4"/>
  <c r="AT2213" i="4"/>
  <c r="AV2212" i="4"/>
  <c r="AU2212" i="4"/>
  <c r="AT2212" i="4"/>
  <c r="AV2211" i="4"/>
  <c r="AU2211" i="4"/>
  <c r="AT2211" i="4"/>
  <c r="AV2210" i="4"/>
  <c r="AU2210" i="4"/>
  <c r="AT2210" i="4"/>
  <c r="AV2209" i="4"/>
  <c r="AU2209" i="4"/>
  <c r="AT2209" i="4"/>
  <c r="AV2208" i="4"/>
  <c r="AU2208" i="4"/>
  <c r="AT2208" i="4"/>
  <c r="AV2207" i="4"/>
  <c r="AU2207" i="4"/>
  <c r="AT2207" i="4"/>
  <c r="AV2206" i="4"/>
  <c r="AU2206" i="4"/>
  <c r="AT2206" i="4"/>
  <c r="AV2205" i="4"/>
  <c r="AU2205" i="4"/>
  <c r="AT2205" i="4"/>
  <c r="AV2204" i="4"/>
  <c r="AU2204" i="4"/>
  <c r="AT2204" i="4"/>
  <c r="AV2203" i="4"/>
  <c r="AU2203" i="4"/>
  <c r="AT2203" i="4"/>
  <c r="AV2202" i="4"/>
  <c r="AU2202" i="4"/>
  <c r="AT2202" i="4"/>
  <c r="AV2201" i="4"/>
  <c r="AU2201" i="4"/>
  <c r="AT2201" i="4"/>
  <c r="AV2200" i="4"/>
  <c r="AU2200" i="4"/>
  <c r="AT2200" i="4"/>
  <c r="AV2199" i="4"/>
  <c r="AU2199" i="4"/>
  <c r="AT2199" i="4"/>
  <c r="AV2198" i="4"/>
  <c r="AU2198" i="4"/>
  <c r="AT2198" i="4"/>
  <c r="AV2197" i="4"/>
  <c r="AU2197" i="4"/>
  <c r="AT2197" i="4"/>
  <c r="AV2196" i="4"/>
  <c r="AU2196" i="4"/>
  <c r="AT2196" i="4"/>
  <c r="AV2195" i="4"/>
  <c r="AU2195" i="4"/>
  <c r="AT2195" i="4"/>
  <c r="AV2194" i="4"/>
  <c r="AU2194" i="4"/>
  <c r="AT2194" i="4"/>
  <c r="AV2193" i="4"/>
  <c r="AU2193" i="4"/>
  <c r="AT2193" i="4"/>
  <c r="AV2192" i="4"/>
  <c r="AU2192" i="4"/>
  <c r="AT2192" i="4"/>
  <c r="AV2191" i="4"/>
  <c r="AU2191" i="4"/>
  <c r="AT2191" i="4"/>
  <c r="AV2190" i="4"/>
  <c r="AU2190" i="4"/>
  <c r="AT2190" i="4"/>
  <c r="AV2189" i="4"/>
  <c r="AU2189" i="4"/>
  <c r="AT2189" i="4"/>
  <c r="AV2188" i="4"/>
  <c r="AU2188" i="4"/>
  <c r="AT2188" i="4"/>
  <c r="AV2187" i="4"/>
  <c r="AU2187" i="4"/>
  <c r="AT2187" i="4"/>
  <c r="AV2186" i="4"/>
  <c r="AU2186" i="4"/>
  <c r="AT2186" i="4"/>
  <c r="AV2185" i="4"/>
  <c r="AU2185" i="4"/>
  <c r="AT2185" i="4"/>
  <c r="AV2184" i="4"/>
  <c r="AU2184" i="4"/>
  <c r="AT2184" i="4"/>
  <c r="AV2183" i="4"/>
  <c r="AU2183" i="4"/>
  <c r="AT2183" i="4"/>
  <c r="AV2182" i="4"/>
  <c r="AU2182" i="4"/>
  <c r="AT2182" i="4"/>
  <c r="AV2181" i="4"/>
  <c r="AU2181" i="4"/>
  <c r="AT2181" i="4"/>
  <c r="AV2180" i="4"/>
  <c r="AU2180" i="4"/>
  <c r="AT2180" i="4"/>
  <c r="AV2179" i="4"/>
  <c r="AU2179" i="4"/>
  <c r="AT2179" i="4"/>
  <c r="AV2178" i="4"/>
  <c r="AU2178" i="4"/>
  <c r="AT2178" i="4"/>
  <c r="AV2177" i="4"/>
  <c r="AU2177" i="4"/>
  <c r="AT2177" i="4"/>
  <c r="AV2176" i="4"/>
  <c r="AU2176" i="4"/>
  <c r="AT2176" i="4"/>
  <c r="AV2175" i="4"/>
  <c r="AU2175" i="4"/>
  <c r="AT2175" i="4"/>
  <c r="AV2174" i="4"/>
  <c r="AU2174" i="4"/>
  <c r="AT2174" i="4"/>
  <c r="AV2173" i="4"/>
  <c r="AU2173" i="4"/>
  <c r="AT2173" i="4"/>
  <c r="AV2172" i="4"/>
  <c r="AU2172" i="4"/>
  <c r="AT2172" i="4"/>
  <c r="AV2171" i="4"/>
  <c r="AU2171" i="4"/>
  <c r="AT2171" i="4"/>
  <c r="AV2170" i="4"/>
  <c r="AU2170" i="4"/>
  <c r="AT2170" i="4"/>
  <c r="AV2169" i="4"/>
  <c r="AU2169" i="4"/>
  <c r="AT2169" i="4"/>
  <c r="AV2168" i="4"/>
  <c r="AU2168" i="4"/>
  <c r="AT2168" i="4"/>
  <c r="AV2167" i="4"/>
  <c r="AU2167" i="4"/>
  <c r="AT2167" i="4"/>
  <c r="AV2166" i="4"/>
  <c r="AU2166" i="4"/>
  <c r="AT2166" i="4"/>
  <c r="AV2165" i="4"/>
  <c r="AU2165" i="4"/>
  <c r="AT2165" i="4"/>
  <c r="AV2164" i="4"/>
  <c r="AU2164" i="4"/>
  <c r="AT2164" i="4"/>
  <c r="AV2163" i="4"/>
  <c r="AU2163" i="4"/>
  <c r="AT2163" i="4"/>
  <c r="AV2162" i="4"/>
  <c r="AU2162" i="4"/>
  <c r="AT2162" i="4"/>
  <c r="AV2161" i="4"/>
  <c r="AU2161" i="4"/>
  <c r="AT2161" i="4"/>
  <c r="AV2160" i="4"/>
  <c r="AU2160" i="4"/>
  <c r="AT2160" i="4"/>
  <c r="AV2159" i="4"/>
  <c r="AU2159" i="4"/>
  <c r="AT2159" i="4"/>
  <c r="AV2158" i="4"/>
  <c r="AU2158" i="4"/>
  <c r="AT2158" i="4"/>
  <c r="AV2157" i="4"/>
  <c r="AU2157" i="4"/>
  <c r="AT2157" i="4"/>
  <c r="AV2156" i="4"/>
  <c r="AU2156" i="4"/>
  <c r="AT2156" i="4"/>
  <c r="AV2155" i="4"/>
  <c r="AU2155" i="4"/>
  <c r="AT2155" i="4"/>
  <c r="AV2154" i="4"/>
  <c r="AU2154" i="4"/>
  <c r="AT2154" i="4"/>
  <c r="AV2153" i="4"/>
  <c r="AU2153" i="4"/>
  <c r="AT2153" i="4"/>
  <c r="AV2152" i="4"/>
  <c r="AU2152" i="4"/>
  <c r="AT2152" i="4"/>
  <c r="AV2151" i="4"/>
  <c r="AU2151" i="4"/>
  <c r="AT2151" i="4"/>
  <c r="AV2150" i="4"/>
  <c r="AU2150" i="4"/>
  <c r="AT2150" i="4"/>
  <c r="AV2149" i="4"/>
  <c r="AU2149" i="4"/>
  <c r="AT2149" i="4"/>
  <c r="AV2148" i="4"/>
  <c r="AU2148" i="4"/>
  <c r="AT2148" i="4"/>
  <c r="AV2147" i="4"/>
  <c r="AU2147" i="4"/>
  <c r="AT2147" i="4"/>
  <c r="AV2146" i="4"/>
  <c r="AU2146" i="4"/>
  <c r="AT2146" i="4"/>
  <c r="AV2145" i="4"/>
  <c r="AU2145" i="4"/>
  <c r="AT2145" i="4"/>
  <c r="AV2144" i="4"/>
  <c r="AU2144" i="4"/>
  <c r="AT2144" i="4"/>
  <c r="AV2143" i="4"/>
  <c r="AU2143" i="4"/>
  <c r="AT2143" i="4"/>
  <c r="AV2142" i="4"/>
  <c r="AU2142" i="4"/>
  <c r="AT2142" i="4"/>
  <c r="AV2141" i="4"/>
  <c r="AU2141" i="4"/>
  <c r="AT2141" i="4"/>
  <c r="AV2140" i="4"/>
  <c r="AU2140" i="4"/>
  <c r="AT2140" i="4"/>
  <c r="AV2139" i="4"/>
  <c r="AU2139" i="4"/>
  <c r="AT2139" i="4"/>
  <c r="AV2138" i="4"/>
  <c r="AU2138" i="4"/>
  <c r="AT2138" i="4"/>
  <c r="AV2137" i="4"/>
  <c r="AU2137" i="4"/>
  <c r="AT2137" i="4"/>
  <c r="AV2136" i="4"/>
  <c r="AU2136" i="4"/>
  <c r="AT2136" i="4"/>
  <c r="AV2135" i="4"/>
  <c r="AU2135" i="4"/>
  <c r="AT2135" i="4"/>
  <c r="AV2134" i="4"/>
  <c r="AU2134" i="4"/>
  <c r="AT2134" i="4"/>
  <c r="AV2133" i="4"/>
  <c r="AU2133" i="4"/>
  <c r="AT2133" i="4"/>
  <c r="AV2132" i="4"/>
  <c r="AU2132" i="4"/>
  <c r="AT2132" i="4"/>
  <c r="AV2131" i="4"/>
  <c r="AU2131" i="4"/>
  <c r="AT2131" i="4"/>
  <c r="AV2130" i="4"/>
  <c r="AU2130" i="4"/>
  <c r="AT2130" i="4"/>
  <c r="AV2129" i="4"/>
  <c r="AU2129" i="4"/>
  <c r="AT2129" i="4"/>
  <c r="AV2128" i="4"/>
  <c r="AU2128" i="4"/>
  <c r="AT2128" i="4"/>
  <c r="AV2127" i="4"/>
  <c r="AU2127" i="4"/>
  <c r="AT2127" i="4"/>
  <c r="AV2126" i="4"/>
  <c r="AU2126" i="4"/>
  <c r="AT2126" i="4"/>
  <c r="AV2125" i="4"/>
  <c r="AU2125" i="4"/>
  <c r="AT2125" i="4"/>
  <c r="AV2124" i="4"/>
  <c r="AU2124" i="4"/>
  <c r="AT2124" i="4"/>
  <c r="AV2123" i="4"/>
  <c r="AU2123" i="4"/>
  <c r="AT2123" i="4"/>
  <c r="AV2122" i="4"/>
  <c r="AU2122" i="4"/>
  <c r="AT2122" i="4"/>
  <c r="AV2121" i="4"/>
  <c r="AU2121" i="4"/>
  <c r="AT2121" i="4"/>
  <c r="AV2120" i="4"/>
  <c r="AU2120" i="4"/>
  <c r="AT2120" i="4"/>
  <c r="AV2119" i="4"/>
  <c r="AU2119" i="4"/>
  <c r="AT2119" i="4"/>
  <c r="AV2118" i="4"/>
  <c r="AU2118" i="4"/>
  <c r="AT2118" i="4"/>
  <c r="AV2117" i="4"/>
  <c r="AU2117" i="4"/>
  <c r="AT2117" i="4"/>
  <c r="AV2116" i="4"/>
  <c r="AU2116" i="4"/>
  <c r="AT2116" i="4"/>
  <c r="AV2115" i="4"/>
  <c r="AU2115" i="4"/>
  <c r="AT2115" i="4"/>
  <c r="AV2114" i="4"/>
  <c r="AU2114" i="4"/>
  <c r="AT2114" i="4"/>
  <c r="AV2113" i="4"/>
  <c r="AU2113" i="4"/>
  <c r="AT2113" i="4"/>
  <c r="AV2112" i="4"/>
  <c r="AU2112" i="4"/>
  <c r="AT2112" i="4"/>
  <c r="AV2111" i="4"/>
  <c r="AU2111" i="4"/>
  <c r="AT2111" i="4"/>
  <c r="AV2110" i="4"/>
  <c r="AU2110" i="4"/>
  <c r="AT2110" i="4"/>
  <c r="AV2109" i="4"/>
  <c r="AU2109" i="4"/>
  <c r="AT2109" i="4"/>
  <c r="AV2108" i="4"/>
  <c r="AU2108" i="4"/>
  <c r="AT2108" i="4"/>
  <c r="AV2107" i="4"/>
  <c r="AU2107" i="4"/>
  <c r="AT2107" i="4"/>
  <c r="AV2106" i="4"/>
  <c r="AU2106" i="4"/>
  <c r="AT2106" i="4"/>
  <c r="AV2105" i="4"/>
  <c r="AU2105" i="4"/>
  <c r="AT2105" i="4"/>
  <c r="AV2104" i="4"/>
  <c r="AU2104" i="4"/>
  <c r="AT2104" i="4"/>
  <c r="AV2103" i="4"/>
  <c r="AU2103" i="4"/>
  <c r="AT2103" i="4"/>
  <c r="AV2102" i="4"/>
  <c r="AU2102" i="4"/>
  <c r="AT2102" i="4"/>
  <c r="AV2101" i="4"/>
  <c r="AU2101" i="4"/>
  <c r="AT2101" i="4"/>
  <c r="AV2100" i="4"/>
  <c r="AU2100" i="4"/>
  <c r="AT2100" i="4"/>
  <c r="AV2099" i="4"/>
  <c r="AU2099" i="4"/>
  <c r="AT2099" i="4"/>
  <c r="AV2098" i="4"/>
  <c r="AU2098" i="4"/>
  <c r="AT2098" i="4"/>
  <c r="AV2097" i="4"/>
  <c r="AU2097" i="4"/>
  <c r="AT2097" i="4"/>
  <c r="AV2096" i="4"/>
  <c r="AU2096" i="4"/>
  <c r="AT2096" i="4"/>
  <c r="AV2095" i="4"/>
  <c r="AU2095" i="4"/>
  <c r="AT2095" i="4"/>
  <c r="AV2094" i="4"/>
  <c r="AU2094" i="4"/>
  <c r="AT2094" i="4"/>
  <c r="AV2093" i="4"/>
  <c r="AU2093" i="4"/>
  <c r="AT2093" i="4"/>
  <c r="AV2092" i="4"/>
  <c r="AU2092" i="4"/>
  <c r="AT2092" i="4"/>
  <c r="AV2091" i="4"/>
  <c r="AU2091" i="4"/>
  <c r="AT2091" i="4"/>
  <c r="AV2090" i="4"/>
  <c r="AU2090" i="4"/>
  <c r="AT2090" i="4"/>
  <c r="AV2089" i="4"/>
  <c r="AU2089" i="4"/>
  <c r="AT2089" i="4"/>
  <c r="AV2088" i="4"/>
  <c r="AU2088" i="4"/>
  <c r="AT2088" i="4"/>
  <c r="AV2087" i="4"/>
  <c r="AU2087" i="4"/>
  <c r="AT2087" i="4"/>
  <c r="AV2086" i="4"/>
  <c r="AU2086" i="4"/>
  <c r="AT2086" i="4"/>
  <c r="AV2085" i="4"/>
  <c r="AU2085" i="4"/>
  <c r="AT2085" i="4"/>
  <c r="AV2084" i="4"/>
  <c r="AU2084" i="4"/>
  <c r="AT2084" i="4"/>
  <c r="AV2083" i="4"/>
  <c r="AU2083" i="4"/>
  <c r="AT2083" i="4"/>
  <c r="AV2082" i="4"/>
  <c r="AU2082" i="4"/>
  <c r="AT2082" i="4"/>
  <c r="AV2081" i="4"/>
  <c r="AU2081" i="4"/>
  <c r="AT2081" i="4"/>
  <c r="AV2080" i="4"/>
  <c r="AU2080" i="4"/>
  <c r="AT2080" i="4"/>
  <c r="AV2079" i="4"/>
  <c r="AU2079" i="4"/>
  <c r="AT2079" i="4"/>
  <c r="AV2078" i="4"/>
  <c r="AU2078" i="4"/>
  <c r="AT2078" i="4"/>
  <c r="AV2077" i="4"/>
  <c r="AU2077" i="4"/>
  <c r="AT2077" i="4"/>
  <c r="AV2076" i="4"/>
  <c r="AU2076" i="4"/>
  <c r="AT2076" i="4"/>
  <c r="AV2075" i="4"/>
  <c r="AU2075" i="4"/>
  <c r="AT2075" i="4"/>
  <c r="AV2074" i="4"/>
  <c r="AU2074" i="4"/>
  <c r="AT2074" i="4"/>
  <c r="AV2073" i="4"/>
  <c r="AU2073" i="4"/>
  <c r="AT2073" i="4"/>
  <c r="AV2072" i="4"/>
  <c r="AU2072" i="4"/>
  <c r="AT2072" i="4"/>
  <c r="AV2071" i="4"/>
  <c r="AU2071" i="4"/>
  <c r="AT2071" i="4"/>
  <c r="AV2070" i="4"/>
  <c r="AU2070" i="4"/>
  <c r="AT2070" i="4"/>
  <c r="AV2069" i="4"/>
  <c r="AU2069" i="4"/>
  <c r="AT2069" i="4"/>
  <c r="AV2068" i="4"/>
  <c r="AU2068" i="4"/>
  <c r="AT2068" i="4"/>
  <c r="AV2067" i="4"/>
  <c r="AU2067" i="4"/>
  <c r="AT2067" i="4"/>
  <c r="AV2066" i="4"/>
  <c r="AU2066" i="4"/>
  <c r="AT2066" i="4"/>
  <c r="AV2065" i="4"/>
  <c r="AU2065" i="4"/>
  <c r="AT2065" i="4"/>
  <c r="AV2064" i="4"/>
  <c r="AU2064" i="4"/>
  <c r="AT2064" i="4"/>
  <c r="AV2063" i="4"/>
  <c r="AU2063" i="4"/>
  <c r="AT2063" i="4"/>
  <c r="AV2062" i="4"/>
  <c r="AU2062" i="4"/>
  <c r="AT2062" i="4"/>
  <c r="AV2061" i="4"/>
  <c r="AU2061" i="4"/>
  <c r="AT2061" i="4"/>
  <c r="AV2060" i="4"/>
  <c r="AU2060" i="4"/>
  <c r="AT2060" i="4"/>
  <c r="AV2059" i="4"/>
  <c r="AU2059" i="4"/>
  <c r="AT2059" i="4"/>
  <c r="AV2058" i="4"/>
  <c r="AU2058" i="4"/>
  <c r="AT2058" i="4"/>
  <c r="AV2057" i="4"/>
  <c r="AU2057" i="4"/>
  <c r="AT2057" i="4"/>
  <c r="AV2056" i="4"/>
  <c r="AU2056" i="4"/>
  <c r="AT2056" i="4"/>
  <c r="AV2055" i="4"/>
  <c r="AU2055" i="4"/>
  <c r="AT2055" i="4"/>
  <c r="AV2054" i="4"/>
  <c r="AU2054" i="4"/>
  <c r="AT2054" i="4"/>
  <c r="AV2053" i="4"/>
  <c r="AU2053" i="4"/>
  <c r="AT2053" i="4"/>
  <c r="AV2052" i="4"/>
  <c r="AU2052" i="4"/>
  <c r="AT2052" i="4"/>
  <c r="AV2051" i="4"/>
  <c r="AU2051" i="4"/>
  <c r="AT2051" i="4"/>
  <c r="AV2050" i="4"/>
  <c r="AU2050" i="4"/>
  <c r="AT2050" i="4"/>
  <c r="AV2049" i="4"/>
  <c r="AU2049" i="4"/>
  <c r="AT2049" i="4"/>
  <c r="AV2048" i="4"/>
  <c r="AU2048" i="4"/>
  <c r="AT2048" i="4"/>
  <c r="AV2047" i="4"/>
  <c r="AU2047" i="4"/>
  <c r="AT2047" i="4"/>
  <c r="AV2046" i="4"/>
  <c r="AU2046" i="4"/>
  <c r="AT2046" i="4"/>
  <c r="AV2045" i="4"/>
  <c r="AU2045" i="4"/>
  <c r="AT2045" i="4"/>
  <c r="AV2044" i="4"/>
  <c r="AU2044" i="4"/>
  <c r="AT2044" i="4"/>
  <c r="AV2043" i="4"/>
  <c r="AU2043" i="4"/>
  <c r="AT2043" i="4"/>
  <c r="AV2042" i="4"/>
  <c r="AU2042" i="4"/>
  <c r="AT2042" i="4"/>
  <c r="AV2041" i="4"/>
  <c r="AU2041" i="4"/>
  <c r="AT2041" i="4"/>
  <c r="AV2040" i="4"/>
  <c r="AU2040" i="4"/>
  <c r="AT2040" i="4"/>
  <c r="AV2039" i="4"/>
  <c r="AU2039" i="4"/>
  <c r="AT2039" i="4"/>
  <c r="AV2038" i="4"/>
  <c r="AU2038" i="4"/>
  <c r="AT2038" i="4"/>
  <c r="AV2037" i="4"/>
  <c r="AU2037" i="4"/>
  <c r="AT2037" i="4"/>
  <c r="AV2036" i="4"/>
  <c r="AU2036" i="4"/>
  <c r="AT2036" i="4"/>
  <c r="AV2035" i="4"/>
  <c r="AU2035" i="4"/>
  <c r="AT2035" i="4"/>
  <c r="AV2034" i="4"/>
  <c r="AU2034" i="4"/>
  <c r="AT2034" i="4"/>
  <c r="AV2033" i="4"/>
  <c r="AU2033" i="4"/>
  <c r="AT2033" i="4"/>
  <c r="AV2032" i="4"/>
  <c r="AU2032" i="4"/>
  <c r="AT2032" i="4"/>
  <c r="AV2031" i="4"/>
  <c r="AU2031" i="4"/>
  <c r="AT2031" i="4"/>
  <c r="AV2030" i="4"/>
  <c r="AU2030" i="4"/>
  <c r="AT2030" i="4"/>
  <c r="AV2029" i="4"/>
  <c r="AU2029" i="4"/>
  <c r="AT2029" i="4"/>
  <c r="AV2028" i="4"/>
  <c r="AU2028" i="4"/>
  <c r="AT2028" i="4"/>
  <c r="AV2027" i="4"/>
  <c r="AU2027" i="4"/>
  <c r="AT2027" i="4"/>
  <c r="AV2026" i="4"/>
  <c r="AU2026" i="4"/>
  <c r="AT2026" i="4"/>
  <c r="AV2025" i="4"/>
  <c r="AU2025" i="4"/>
  <c r="AT2025" i="4"/>
  <c r="AV2024" i="4"/>
  <c r="AU2024" i="4"/>
  <c r="AT2024" i="4"/>
  <c r="AV2023" i="4"/>
  <c r="AU2023" i="4"/>
  <c r="AT2023" i="4"/>
  <c r="AV2022" i="4"/>
  <c r="AU2022" i="4"/>
  <c r="AT2022" i="4"/>
  <c r="AV2021" i="4"/>
  <c r="AU2021" i="4"/>
  <c r="AT2021" i="4"/>
  <c r="AV2020" i="4"/>
  <c r="AU2020" i="4"/>
  <c r="AT2020" i="4"/>
  <c r="AV2019" i="4"/>
  <c r="AU2019" i="4"/>
  <c r="AT2019" i="4"/>
  <c r="AV2018" i="4"/>
  <c r="AU2018" i="4"/>
  <c r="AT2018" i="4"/>
  <c r="AV2017" i="4"/>
  <c r="AU2017" i="4"/>
  <c r="AT2017" i="4"/>
  <c r="AV2016" i="4"/>
  <c r="AU2016" i="4"/>
  <c r="AT2016" i="4"/>
  <c r="AV2015" i="4"/>
  <c r="AU2015" i="4"/>
  <c r="AT2015" i="4"/>
  <c r="AV2014" i="4"/>
  <c r="AU2014" i="4"/>
  <c r="AT2014" i="4"/>
  <c r="AV2013" i="4"/>
  <c r="AU2013" i="4"/>
  <c r="AT2013" i="4"/>
  <c r="AV2012" i="4"/>
  <c r="AU2012" i="4"/>
  <c r="AT2012" i="4"/>
  <c r="AV2011" i="4"/>
  <c r="AU2011" i="4"/>
  <c r="AT2011" i="4"/>
  <c r="AV2010" i="4"/>
  <c r="AU2010" i="4"/>
  <c r="AT2010" i="4"/>
  <c r="AV2009" i="4"/>
  <c r="AU2009" i="4"/>
  <c r="AT2009" i="4"/>
  <c r="AV2008" i="4"/>
  <c r="AU2008" i="4"/>
  <c r="AT2008" i="4"/>
  <c r="AV2007" i="4"/>
  <c r="AU2007" i="4"/>
  <c r="AT2007" i="4"/>
  <c r="AV2006" i="4"/>
  <c r="AU2006" i="4"/>
  <c r="AT2006" i="4"/>
  <c r="AV2005" i="4"/>
  <c r="AU2005" i="4"/>
  <c r="AT2005" i="4"/>
  <c r="AV2004" i="4"/>
  <c r="AU2004" i="4"/>
  <c r="AT2004" i="4"/>
  <c r="AV2003" i="4"/>
  <c r="AU2003" i="4"/>
  <c r="AT2003" i="4"/>
  <c r="AV2002" i="4"/>
  <c r="AU2002" i="4"/>
  <c r="AT2002" i="4"/>
  <c r="AV2001" i="4"/>
  <c r="AU2001" i="4"/>
  <c r="AT2001" i="4"/>
  <c r="AV2000" i="4"/>
  <c r="AU2000" i="4"/>
  <c r="AT2000" i="4"/>
  <c r="AV1999" i="4"/>
  <c r="AU1999" i="4"/>
  <c r="AT1999" i="4"/>
  <c r="AV1998" i="4"/>
  <c r="AU1998" i="4"/>
  <c r="AT1998" i="4"/>
  <c r="AV1997" i="4"/>
  <c r="AU1997" i="4"/>
  <c r="AT1997" i="4"/>
  <c r="AV1996" i="4"/>
  <c r="AU1996" i="4"/>
  <c r="AT1996" i="4"/>
  <c r="AV1995" i="4"/>
  <c r="AU1995" i="4"/>
  <c r="AT1995" i="4"/>
  <c r="AV1994" i="4"/>
  <c r="AU1994" i="4"/>
  <c r="AT1994" i="4"/>
  <c r="AV1993" i="4"/>
  <c r="AU1993" i="4"/>
  <c r="AT1993" i="4"/>
  <c r="AV1992" i="4"/>
  <c r="AU1992" i="4"/>
  <c r="AT1992" i="4"/>
  <c r="AV1991" i="4"/>
  <c r="AU1991" i="4"/>
  <c r="AT1991" i="4"/>
  <c r="AV1990" i="4"/>
  <c r="AU1990" i="4"/>
  <c r="AT1990" i="4"/>
  <c r="AV1989" i="4"/>
  <c r="AU1989" i="4"/>
  <c r="AT1989" i="4"/>
  <c r="AV1988" i="4"/>
  <c r="AU1988" i="4"/>
  <c r="AT1988" i="4"/>
  <c r="AV1987" i="4"/>
  <c r="AU1987" i="4"/>
  <c r="AT1987" i="4"/>
  <c r="AV1986" i="4"/>
  <c r="AU1986" i="4"/>
  <c r="AT1986" i="4"/>
  <c r="AV1985" i="4"/>
  <c r="AU1985" i="4"/>
  <c r="AT1985" i="4"/>
  <c r="AV1984" i="4"/>
  <c r="AU1984" i="4"/>
  <c r="AT1984" i="4"/>
  <c r="AV1983" i="4"/>
  <c r="AU1983" i="4"/>
  <c r="AT1983" i="4"/>
  <c r="AV1982" i="4"/>
  <c r="AU1982" i="4"/>
  <c r="AT1982" i="4"/>
  <c r="AV1981" i="4"/>
  <c r="AU1981" i="4"/>
  <c r="AT1981" i="4"/>
  <c r="AV1980" i="4"/>
  <c r="AU1980" i="4"/>
  <c r="AT1980" i="4"/>
  <c r="AV1979" i="4"/>
  <c r="AU1979" i="4"/>
  <c r="AT1979" i="4"/>
  <c r="AV1978" i="4"/>
  <c r="AU1978" i="4"/>
  <c r="AT1978" i="4"/>
  <c r="AV1977" i="4"/>
  <c r="AU1977" i="4"/>
  <c r="AT1977" i="4"/>
  <c r="AV1976" i="4"/>
  <c r="AU1976" i="4"/>
  <c r="AT1976" i="4"/>
  <c r="AV1975" i="4"/>
  <c r="AU1975" i="4"/>
  <c r="AT1975" i="4"/>
  <c r="AV1974" i="4"/>
  <c r="AU1974" i="4"/>
  <c r="AT1974" i="4"/>
  <c r="AV1973" i="4"/>
  <c r="AU1973" i="4"/>
  <c r="AT1973" i="4"/>
  <c r="AV1972" i="4"/>
  <c r="AU1972" i="4"/>
  <c r="AT1972" i="4"/>
  <c r="AV1971" i="4"/>
  <c r="AU1971" i="4"/>
  <c r="AT1971" i="4"/>
  <c r="AV1970" i="4"/>
  <c r="AU1970" i="4"/>
  <c r="AT1970" i="4"/>
  <c r="AV1969" i="4"/>
  <c r="AU1969" i="4"/>
  <c r="AT1969" i="4"/>
  <c r="AV1968" i="4"/>
  <c r="AU1968" i="4"/>
  <c r="AT1968" i="4"/>
  <c r="AV1967" i="4"/>
  <c r="AU1967" i="4"/>
  <c r="AT1967" i="4"/>
  <c r="AV1966" i="4"/>
  <c r="AU1966" i="4"/>
  <c r="AT1966" i="4"/>
  <c r="AV1965" i="4"/>
  <c r="AU1965" i="4"/>
  <c r="AT1965" i="4"/>
  <c r="AV1964" i="4"/>
  <c r="AU1964" i="4"/>
  <c r="AT1964" i="4"/>
  <c r="AV1963" i="4"/>
  <c r="AU1963" i="4"/>
  <c r="AT1963" i="4"/>
  <c r="AV1962" i="4"/>
  <c r="AU1962" i="4"/>
  <c r="AT1962" i="4"/>
  <c r="AV1961" i="4"/>
  <c r="AU1961" i="4"/>
  <c r="AT1961" i="4"/>
  <c r="AV1960" i="4"/>
  <c r="AU1960" i="4"/>
  <c r="AT1960" i="4"/>
  <c r="AV1959" i="4"/>
  <c r="AU1959" i="4"/>
  <c r="AT1959" i="4"/>
  <c r="AV1958" i="4"/>
  <c r="AU1958" i="4"/>
  <c r="AT1958" i="4"/>
  <c r="AV1957" i="4"/>
  <c r="AU1957" i="4"/>
  <c r="AT1957" i="4"/>
  <c r="AV1956" i="4"/>
  <c r="AU1956" i="4"/>
  <c r="AT1956" i="4"/>
  <c r="AV1955" i="4"/>
  <c r="AU1955" i="4"/>
  <c r="AT1955" i="4"/>
  <c r="AV1954" i="4"/>
  <c r="AU1954" i="4"/>
  <c r="AT1954" i="4"/>
  <c r="AV1953" i="4"/>
  <c r="AU1953" i="4"/>
  <c r="AT1953" i="4"/>
  <c r="AV1952" i="4"/>
  <c r="AU1952" i="4"/>
  <c r="AT1952" i="4"/>
  <c r="AV1951" i="4"/>
  <c r="AU1951" i="4"/>
  <c r="AT1951" i="4"/>
  <c r="AV1950" i="4"/>
  <c r="AU1950" i="4"/>
  <c r="AT1950" i="4"/>
  <c r="AV1949" i="4"/>
  <c r="AU1949" i="4"/>
  <c r="AT1949" i="4"/>
  <c r="AV1948" i="4"/>
  <c r="AU1948" i="4"/>
  <c r="AT1948" i="4"/>
  <c r="AV1947" i="4"/>
  <c r="AU1947" i="4"/>
  <c r="AT1947" i="4"/>
  <c r="AV1946" i="4"/>
  <c r="AU1946" i="4"/>
  <c r="AT1946" i="4"/>
  <c r="AV1945" i="4"/>
  <c r="AU1945" i="4"/>
  <c r="AT1945" i="4"/>
  <c r="AV1944" i="4"/>
  <c r="AU1944" i="4"/>
  <c r="AT1944" i="4"/>
  <c r="AV1943" i="4"/>
  <c r="AU1943" i="4"/>
  <c r="AT1943" i="4"/>
  <c r="AV1942" i="4"/>
  <c r="AU1942" i="4"/>
  <c r="AT1942" i="4"/>
  <c r="AV1941" i="4"/>
  <c r="AU1941" i="4"/>
  <c r="AT1941" i="4"/>
  <c r="AV1940" i="4"/>
  <c r="AU1940" i="4"/>
  <c r="AT1940" i="4"/>
  <c r="AV1939" i="4"/>
  <c r="AU1939" i="4"/>
  <c r="AT1939" i="4"/>
  <c r="AV1938" i="4"/>
  <c r="AU1938" i="4"/>
  <c r="AT1938" i="4"/>
  <c r="AV1937" i="4"/>
  <c r="AU1937" i="4"/>
  <c r="AT1937" i="4"/>
  <c r="AV1936" i="4"/>
  <c r="AU1936" i="4"/>
  <c r="AT1936" i="4"/>
  <c r="AV1935" i="4"/>
  <c r="AU1935" i="4"/>
  <c r="AT1935" i="4"/>
  <c r="AV1934" i="4"/>
  <c r="AU1934" i="4"/>
  <c r="AT1934" i="4"/>
  <c r="AV1933" i="4"/>
  <c r="AU1933" i="4"/>
  <c r="AT1933" i="4"/>
  <c r="AV1932" i="4"/>
  <c r="AU1932" i="4"/>
  <c r="AT1932" i="4"/>
  <c r="AV1931" i="4"/>
  <c r="AU1931" i="4"/>
  <c r="AT1931" i="4"/>
  <c r="AV1930" i="4"/>
  <c r="AU1930" i="4"/>
  <c r="AT1930" i="4"/>
  <c r="AV1929" i="4"/>
  <c r="AU1929" i="4"/>
  <c r="AT1929" i="4"/>
  <c r="AV1928" i="4"/>
  <c r="AU1928" i="4"/>
  <c r="AT1928" i="4"/>
  <c r="AV1927" i="4"/>
  <c r="AU1927" i="4"/>
  <c r="AT1927" i="4"/>
  <c r="AV1926" i="4"/>
  <c r="AU1926" i="4"/>
  <c r="AT1926" i="4"/>
  <c r="AV1925" i="4"/>
  <c r="AU1925" i="4"/>
  <c r="AT1925" i="4"/>
  <c r="AV1924" i="4"/>
  <c r="AU1924" i="4"/>
  <c r="AT1924" i="4"/>
  <c r="AV1923" i="4"/>
  <c r="AU1923" i="4"/>
  <c r="AT1923" i="4"/>
  <c r="AV1922" i="4"/>
  <c r="AU1922" i="4"/>
  <c r="AT1922" i="4"/>
  <c r="AV1921" i="4"/>
  <c r="AU1921" i="4"/>
  <c r="AT1921" i="4"/>
  <c r="AV1920" i="4"/>
  <c r="AU1920" i="4"/>
  <c r="AT1920" i="4"/>
  <c r="AV1919" i="4"/>
  <c r="AU1919" i="4"/>
  <c r="AT1919" i="4"/>
  <c r="AV1918" i="4"/>
  <c r="AU1918" i="4"/>
  <c r="AT1918" i="4"/>
  <c r="AV1917" i="4"/>
  <c r="AU1917" i="4"/>
  <c r="AT1917" i="4"/>
  <c r="AV1916" i="4"/>
  <c r="AU1916" i="4"/>
  <c r="AT1916" i="4"/>
  <c r="AV1915" i="4"/>
  <c r="AU1915" i="4"/>
  <c r="AT1915" i="4"/>
  <c r="AV1914" i="4"/>
  <c r="AU1914" i="4"/>
  <c r="AT1914" i="4"/>
  <c r="AV1913" i="4"/>
  <c r="AU1913" i="4"/>
  <c r="AT1913" i="4"/>
  <c r="AV1912" i="4"/>
  <c r="AU1912" i="4"/>
  <c r="AT1912" i="4"/>
  <c r="AV1911" i="4"/>
  <c r="AU1911" i="4"/>
  <c r="AT1911" i="4"/>
  <c r="AV1910" i="4"/>
  <c r="AU1910" i="4"/>
  <c r="AT1910" i="4"/>
  <c r="AV1909" i="4"/>
  <c r="AU1909" i="4"/>
  <c r="AT1909" i="4"/>
  <c r="AV1908" i="4"/>
  <c r="AU1908" i="4"/>
  <c r="AT1908" i="4"/>
  <c r="AV1907" i="4"/>
  <c r="AU1907" i="4"/>
  <c r="AT1907" i="4"/>
  <c r="AV1906" i="4"/>
  <c r="AU1906" i="4"/>
  <c r="AT1906" i="4"/>
  <c r="AV1905" i="4"/>
  <c r="AU1905" i="4"/>
  <c r="AT1905" i="4"/>
  <c r="AV1904" i="4"/>
  <c r="AU1904" i="4"/>
  <c r="AT1904" i="4"/>
  <c r="AV1903" i="4"/>
  <c r="AU1903" i="4"/>
  <c r="AT1903" i="4"/>
  <c r="AV1902" i="4"/>
  <c r="AU1902" i="4"/>
  <c r="AT1902" i="4"/>
  <c r="AV1901" i="4"/>
  <c r="AU1901" i="4"/>
  <c r="AT1901" i="4"/>
  <c r="AV1900" i="4"/>
  <c r="AU1900" i="4"/>
  <c r="AT1900" i="4"/>
  <c r="AV1899" i="4"/>
  <c r="AU1899" i="4"/>
  <c r="AT1899" i="4"/>
  <c r="AV1898" i="4"/>
  <c r="AU1898" i="4"/>
  <c r="AT1898" i="4"/>
  <c r="AV1897" i="4"/>
  <c r="AU1897" i="4"/>
  <c r="AT1897" i="4"/>
  <c r="AV1896" i="4"/>
  <c r="AU1896" i="4"/>
  <c r="AT1896" i="4"/>
  <c r="AV1895" i="4"/>
  <c r="AU1895" i="4"/>
  <c r="AT1895" i="4"/>
  <c r="AV1894" i="4"/>
  <c r="AU1894" i="4"/>
  <c r="AT1894" i="4"/>
  <c r="AV1893" i="4"/>
  <c r="AU1893" i="4"/>
  <c r="AT1893" i="4"/>
  <c r="AV1892" i="4"/>
  <c r="AU1892" i="4"/>
  <c r="AT1892" i="4"/>
  <c r="AV1891" i="4"/>
  <c r="AU1891" i="4"/>
  <c r="AT1891" i="4"/>
  <c r="AV1890" i="4"/>
  <c r="AU1890" i="4"/>
  <c r="AT1890" i="4"/>
  <c r="AV1889" i="4"/>
  <c r="AU1889" i="4"/>
  <c r="AT1889" i="4"/>
  <c r="AV1888" i="4"/>
  <c r="AU1888" i="4"/>
  <c r="AT1888" i="4"/>
  <c r="AV1887" i="4"/>
  <c r="AU1887" i="4"/>
  <c r="AT1887" i="4"/>
  <c r="AV1886" i="4"/>
  <c r="AU1886" i="4"/>
  <c r="AT1886" i="4"/>
  <c r="AV1885" i="4"/>
  <c r="AU1885" i="4"/>
  <c r="AT1885" i="4"/>
  <c r="AV1884" i="4"/>
  <c r="AU1884" i="4"/>
  <c r="AT1884" i="4"/>
  <c r="AV1883" i="4"/>
  <c r="AU1883" i="4"/>
  <c r="AT1883" i="4"/>
  <c r="AV1882" i="4"/>
  <c r="AU1882" i="4"/>
  <c r="AT1882" i="4"/>
  <c r="AV1881" i="4"/>
  <c r="AU1881" i="4"/>
  <c r="AT1881" i="4"/>
  <c r="AV1880" i="4"/>
  <c r="AU1880" i="4"/>
  <c r="AT1880" i="4"/>
  <c r="AV1879" i="4"/>
  <c r="AU1879" i="4"/>
  <c r="AT1879" i="4"/>
  <c r="AV1878" i="4"/>
  <c r="AU1878" i="4"/>
  <c r="AT1878" i="4"/>
  <c r="AV1877" i="4"/>
  <c r="AU1877" i="4"/>
  <c r="AT1877" i="4"/>
  <c r="AV1876" i="4"/>
  <c r="AU1876" i="4"/>
  <c r="AT1876" i="4"/>
  <c r="AV1875" i="4"/>
  <c r="AU1875" i="4"/>
  <c r="AT1875" i="4"/>
  <c r="AV1874" i="4"/>
  <c r="AU1874" i="4"/>
  <c r="AT1874" i="4"/>
  <c r="AV1873" i="4"/>
  <c r="AU1873" i="4"/>
  <c r="AT1873" i="4"/>
  <c r="AV1872" i="4"/>
  <c r="AU1872" i="4"/>
  <c r="AT1872" i="4"/>
  <c r="AV1871" i="4"/>
  <c r="AU1871" i="4"/>
  <c r="AT1871" i="4"/>
  <c r="AV1870" i="4"/>
  <c r="AU1870" i="4"/>
  <c r="AT1870" i="4"/>
  <c r="AV1869" i="4"/>
  <c r="AU1869" i="4"/>
  <c r="AT1869" i="4"/>
  <c r="AV1868" i="4"/>
  <c r="AU1868" i="4"/>
  <c r="AT1868" i="4"/>
  <c r="AV1867" i="4"/>
  <c r="AU1867" i="4"/>
  <c r="AT1867" i="4"/>
  <c r="AV1866" i="4"/>
  <c r="AU1866" i="4"/>
  <c r="AT1866" i="4"/>
  <c r="AV1865" i="4"/>
  <c r="AU1865" i="4"/>
  <c r="AT1865" i="4"/>
  <c r="AV1864" i="4"/>
  <c r="AU1864" i="4"/>
  <c r="AT1864" i="4"/>
  <c r="AV1863" i="4"/>
  <c r="AU1863" i="4"/>
  <c r="AT1863" i="4"/>
  <c r="AV1862" i="4"/>
  <c r="AU1862" i="4"/>
  <c r="AT1862" i="4"/>
  <c r="AV1861" i="4"/>
  <c r="AU1861" i="4"/>
  <c r="AT1861" i="4"/>
  <c r="AV1860" i="4"/>
  <c r="AU1860" i="4"/>
  <c r="AT1860" i="4"/>
  <c r="AV1859" i="4"/>
  <c r="AU1859" i="4"/>
  <c r="AT1859" i="4"/>
  <c r="AV1858" i="4"/>
  <c r="AU1858" i="4"/>
  <c r="AT1858" i="4"/>
  <c r="AV1857" i="4"/>
  <c r="AU1857" i="4"/>
  <c r="AT1857" i="4"/>
  <c r="AV1856" i="4"/>
  <c r="AU1856" i="4"/>
  <c r="AT1856" i="4"/>
  <c r="AV1855" i="4"/>
  <c r="AU1855" i="4"/>
  <c r="AT1855" i="4"/>
  <c r="AV1854" i="4"/>
  <c r="AU1854" i="4"/>
  <c r="AT1854" i="4"/>
  <c r="AV1853" i="4"/>
  <c r="AU1853" i="4"/>
  <c r="AT1853" i="4"/>
  <c r="AV1852" i="4"/>
  <c r="AU1852" i="4"/>
  <c r="AT1852" i="4"/>
  <c r="AV1851" i="4"/>
  <c r="AU1851" i="4"/>
  <c r="AT1851" i="4"/>
  <c r="AV1850" i="4"/>
  <c r="AU1850" i="4"/>
  <c r="AT1850" i="4"/>
  <c r="AV1849" i="4"/>
  <c r="AU1849" i="4"/>
  <c r="AT1849" i="4"/>
  <c r="AV1848" i="4"/>
  <c r="AU1848" i="4"/>
  <c r="AT1848" i="4"/>
  <c r="AV1847" i="4"/>
  <c r="AU1847" i="4"/>
  <c r="AT1847" i="4"/>
  <c r="AV1846" i="4"/>
  <c r="AU1846" i="4"/>
  <c r="AT1846" i="4"/>
  <c r="AV1845" i="4"/>
  <c r="AU1845" i="4"/>
  <c r="AT1845" i="4"/>
  <c r="AV1844" i="4"/>
  <c r="AU1844" i="4"/>
  <c r="AT1844" i="4"/>
  <c r="AV1843" i="4"/>
  <c r="AU1843" i="4"/>
  <c r="AT1843" i="4"/>
  <c r="AV1842" i="4"/>
  <c r="AU1842" i="4"/>
  <c r="AT1842" i="4"/>
  <c r="AV1841" i="4"/>
  <c r="AU1841" i="4"/>
  <c r="AT1841" i="4"/>
  <c r="AV1840" i="4"/>
  <c r="AU1840" i="4"/>
  <c r="AT1840" i="4"/>
  <c r="AV1839" i="4"/>
  <c r="AU1839" i="4"/>
  <c r="AT1839" i="4"/>
  <c r="AV1838" i="4"/>
  <c r="AU1838" i="4"/>
  <c r="AT1838" i="4"/>
  <c r="AV1837" i="4"/>
  <c r="AU1837" i="4"/>
  <c r="AT1837" i="4"/>
  <c r="AV1836" i="4"/>
  <c r="AU1836" i="4"/>
  <c r="AT1836" i="4"/>
  <c r="AV1835" i="4"/>
  <c r="AU1835" i="4"/>
  <c r="AT1835" i="4"/>
  <c r="AV1834" i="4"/>
  <c r="AU1834" i="4"/>
  <c r="AT1834" i="4"/>
  <c r="AV1833" i="4"/>
  <c r="AU1833" i="4"/>
  <c r="AT1833" i="4"/>
  <c r="AV1832" i="4"/>
  <c r="AU1832" i="4"/>
  <c r="AT1832" i="4"/>
  <c r="AV1831" i="4"/>
  <c r="AU1831" i="4"/>
  <c r="AT1831" i="4"/>
  <c r="AV1830" i="4"/>
  <c r="AU1830" i="4"/>
  <c r="AT1830" i="4"/>
  <c r="AV1829" i="4"/>
  <c r="AU1829" i="4"/>
  <c r="AT1829" i="4"/>
  <c r="AV1828" i="4"/>
  <c r="AU1828" i="4"/>
  <c r="AT1828" i="4"/>
  <c r="AV1827" i="4"/>
  <c r="AU1827" i="4"/>
  <c r="AT1827" i="4"/>
  <c r="AV1826" i="4"/>
  <c r="AU1826" i="4"/>
  <c r="AT1826" i="4"/>
  <c r="AV1825" i="4"/>
  <c r="AU1825" i="4"/>
  <c r="AT1825" i="4"/>
  <c r="AV1824" i="4"/>
  <c r="AU1824" i="4"/>
  <c r="AT1824" i="4"/>
  <c r="AV1823" i="4"/>
  <c r="AU1823" i="4"/>
  <c r="AT1823" i="4"/>
  <c r="AV1822" i="4"/>
  <c r="AU1822" i="4"/>
  <c r="AT1822" i="4"/>
  <c r="AV1821" i="4"/>
  <c r="AU1821" i="4"/>
  <c r="AT1821" i="4"/>
  <c r="AV1820" i="4"/>
  <c r="AU1820" i="4"/>
  <c r="AT1820" i="4"/>
  <c r="AV1819" i="4"/>
  <c r="AU1819" i="4"/>
  <c r="AT1819" i="4"/>
  <c r="AV1818" i="4"/>
  <c r="AU1818" i="4"/>
  <c r="AT1818" i="4"/>
  <c r="AV1817" i="4"/>
  <c r="AU1817" i="4"/>
  <c r="AT1817" i="4"/>
  <c r="AV1816" i="4"/>
  <c r="AU1816" i="4"/>
  <c r="AT1816" i="4"/>
  <c r="AV1815" i="4"/>
  <c r="AU1815" i="4"/>
  <c r="AT1815" i="4"/>
  <c r="AV1814" i="4"/>
  <c r="AU1814" i="4"/>
  <c r="AT1814" i="4"/>
  <c r="AV1813" i="4"/>
  <c r="AU1813" i="4"/>
  <c r="AT1813" i="4"/>
  <c r="AV1812" i="4"/>
  <c r="AU1812" i="4"/>
  <c r="AT1812" i="4"/>
  <c r="AV1811" i="4"/>
  <c r="AU1811" i="4"/>
  <c r="AT1811" i="4"/>
  <c r="AV1810" i="4"/>
  <c r="AU1810" i="4"/>
  <c r="AT1810" i="4"/>
  <c r="AV1809" i="4"/>
  <c r="AU1809" i="4"/>
  <c r="AT1809" i="4"/>
  <c r="AV1808" i="4"/>
  <c r="AU1808" i="4"/>
  <c r="AT1808" i="4"/>
  <c r="AV1807" i="4"/>
  <c r="AU1807" i="4"/>
  <c r="AT1807" i="4"/>
  <c r="AV1806" i="4"/>
  <c r="AU1806" i="4"/>
  <c r="AT1806" i="4"/>
  <c r="AV1805" i="4"/>
  <c r="AU1805" i="4"/>
  <c r="AT1805" i="4"/>
  <c r="AV1804" i="4"/>
  <c r="AU1804" i="4"/>
  <c r="AT1804" i="4"/>
  <c r="AV1803" i="4"/>
  <c r="AU1803" i="4"/>
  <c r="AT1803" i="4"/>
  <c r="AV1802" i="4"/>
  <c r="AU1802" i="4"/>
  <c r="AT1802" i="4"/>
  <c r="AV1801" i="4"/>
  <c r="AU1801" i="4"/>
  <c r="AT1801" i="4"/>
  <c r="AV1800" i="4"/>
  <c r="AU1800" i="4"/>
  <c r="AT1800" i="4"/>
  <c r="AV1799" i="4"/>
  <c r="AU1799" i="4"/>
  <c r="AT1799" i="4"/>
  <c r="AV1798" i="4"/>
  <c r="AU1798" i="4"/>
  <c r="AT1798" i="4"/>
  <c r="AV1797" i="4"/>
  <c r="AU1797" i="4"/>
  <c r="AT1797" i="4"/>
  <c r="AV1796" i="4"/>
  <c r="AU1796" i="4"/>
  <c r="AT1796" i="4"/>
  <c r="AV1795" i="4"/>
  <c r="AU1795" i="4"/>
  <c r="AT1795" i="4"/>
  <c r="AV1794" i="4"/>
  <c r="AU1794" i="4"/>
  <c r="AT1794" i="4"/>
  <c r="AV1793" i="4"/>
  <c r="AU1793" i="4"/>
  <c r="AT1793" i="4"/>
  <c r="AV1792" i="4"/>
  <c r="AU1792" i="4"/>
  <c r="AT1792" i="4"/>
  <c r="AV1791" i="4"/>
  <c r="AU1791" i="4"/>
  <c r="AT1791" i="4"/>
  <c r="AV1790" i="4"/>
  <c r="AU1790" i="4"/>
  <c r="AT1790" i="4"/>
  <c r="AV1789" i="4"/>
  <c r="AU1789" i="4"/>
  <c r="AT1789" i="4"/>
  <c r="AV1788" i="4"/>
  <c r="AU1788" i="4"/>
  <c r="AT1788" i="4"/>
  <c r="AV1787" i="4"/>
  <c r="AU1787" i="4"/>
  <c r="AT1787" i="4"/>
  <c r="AV1786" i="4"/>
  <c r="AU1786" i="4"/>
  <c r="AT1786" i="4"/>
  <c r="AV1785" i="4"/>
  <c r="AU1785" i="4"/>
  <c r="AT1785" i="4"/>
  <c r="AV1784" i="4"/>
  <c r="AU1784" i="4"/>
  <c r="AT1784" i="4"/>
  <c r="AV1783" i="4"/>
  <c r="AU1783" i="4"/>
  <c r="AT1783" i="4"/>
  <c r="AV1782" i="4"/>
  <c r="AU1782" i="4"/>
  <c r="AT1782" i="4"/>
  <c r="AV1781" i="4"/>
  <c r="AU1781" i="4"/>
  <c r="AT1781" i="4"/>
  <c r="AV1780" i="4"/>
  <c r="AU1780" i="4"/>
  <c r="AT1780" i="4"/>
  <c r="AV1779" i="4"/>
  <c r="AU1779" i="4"/>
  <c r="AT1779" i="4"/>
  <c r="AV1778" i="4"/>
  <c r="AU1778" i="4"/>
  <c r="AT1778" i="4"/>
  <c r="AV1777" i="4"/>
  <c r="AU1777" i="4"/>
  <c r="AT1777" i="4"/>
  <c r="AV1776" i="4"/>
  <c r="AU1776" i="4"/>
  <c r="AT1776" i="4"/>
  <c r="AV1775" i="4"/>
  <c r="AU1775" i="4"/>
  <c r="AT1775" i="4"/>
  <c r="AV1774" i="4"/>
  <c r="AU1774" i="4"/>
  <c r="AT1774" i="4"/>
  <c r="AV1773" i="4"/>
  <c r="AU1773" i="4"/>
  <c r="AT1773" i="4"/>
  <c r="AV1772" i="4"/>
  <c r="AU1772" i="4"/>
  <c r="AT1772" i="4"/>
  <c r="AV1771" i="4"/>
  <c r="AU1771" i="4"/>
  <c r="AT1771" i="4"/>
  <c r="AV1770" i="4"/>
  <c r="AU1770" i="4"/>
  <c r="AT1770" i="4"/>
  <c r="AV1769" i="4"/>
  <c r="AU1769" i="4"/>
  <c r="AT1769" i="4"/>
  <c r="AV1768" i="4"/>
  <c r="AU1768" i="4"/>
  <c r="AT1768" i="4"/>
  <c r="AV1767" i="4"/>
  <c r="AU1767" i="4"/>
  <c r="AT1767" i="4"/>
  <c r="AV1766" i="4"/>
  <c r="AU1766" i="4"/>
  <c r="AT1766" i="4"/>
  <c r="AV1765" i="4"/>
  <c r="AU1765" i="4"/>
  <c r="AT1765" i="4"/>
  <c r="AV1764" i="4"/>
  <c r="AU1764" i="4"/>
  <c r="AT1764" i="4"/>
  <c r="AV1763" i="4"/>
  <c r="AU1763" i="4"/>
  <c r="AT1763" i="4"/>
  <c r="AV1762" i="4"/>
  <c r="AU1762" i="4"/>
  <c r="AT1762" i="4"/>
  <c r="AV1761" i="4"/>
  <c r="AU1761" i="4"/>
  <c r="AT1761" i="4"/>
  <c r="AV1760" i="4"/>
  <c r="AU1760" i="4"/>
  <c r="AT1760" i="4"/>
  <c r="AV1759" i="4"/>
  <c r="AU1759" i="4"/>
  <c r="AT1759" i="4"/>
  <c r="AV1758" i="4"/>
  <c r="AU1758" i="4"/>
  <c r="AT1758" i="4"/>
  <c r="AV1757" i="4"/>
  <c r="AU1757" i="4"/>
  <c r="AT1757" i="4"/>
  <c r="AV1756" i="4"/>
  <c r="AU1756" i="4"/>
  <c r="AT1756" i="4"/>
  <c r="AV1755" i="4"/>
  <c r="AU1755" i="4"/>
  <c r="AT1755" i="4"/>
  <c r="AV1754" i="4"/>
  <c r="AU1754" i="4"/>
  <c r="AT1754" i="4"/>
  <c r="AV1753" i="4"/>
  <c r="AU1753" i="4"/>
  <c r="AT1753" i="4"/>
  <c r="AV1752" i="4"/>
  <c r="AU1752" i="4"/>
  <c r="AT1752" i="4"/>
  <c r="AV1751" i="4"/>
  <c r="AU1751" i="4"/>
  <c r="AT1751" i="4"/>
  <c r="AV1750" i="4"/>
  <c r="AU1750" i="4"/>
  <c r="AT1750" i="4"/>
  <c r="AV1749" i="4"/>
  <c r="AU1749" i="4"/>
  <c r="AT1749" i="4"/>
  <c r="AV1748" i="4"/>
  <c r="AU1748" i="4"/>
  <c r="AT1748" i="4"/>
  <c r="AV1747" i="4"/>
  <c r="AU1747" i="4"/>
  <c r="AT1747" i="4"/>
  <c r="AV1746" i="4"/>
  <c r="AU1746" i="4"/>
  <c r="AT1746" i="4"/>
  <c r="AV1745" i="4"/>
  <c r="AU1745" i="4"/>
  <c r="AT1745" i="4"/>
  <c r="AV1744" i="4"/>
  <c r="AU1744" i="4"/>
  <c r="AT1744" i="4"/>
  <c r="AV1743" i="4"/>
  <c r="AU1743" i="4"/>
  <c r="AT1743" i="4"/>
  <c r="AV1742" i="4"/>
  <c r="AU1742" i="4"/>
  <c r="AT1742" i="4"/>
  <c r="AV1741" i="4"/>
  <c r="AU1741" i="4"/>
  <c r="AT1741" i="4"/>
  <c r="AV1740" i="4"/>
  <c r="AU1740" i="4"/>
  <c r="AT1740" i="4"/>
  <c r="AV1739" i="4"/>
  <c r="AU1739" i="4"/>
  <c r="AT1739" i="4"/>
  <c r="AV1738" i="4"/>
  <c r="AU1738" i="4"/>
  <c r="AT1738" i="4"/>
  <c r="AV1737" i="4"/>
  <c r="AU1737" i="4"/>
  <c r="AT1737" i="4"/>
  <c r="AV1736" i="4"/>
  <c r="AU1736" i="4"/>
  <c r="AT1736" i="4"/>
  <c r="AV1735" i="4"/>
  <c r="AU1735" i="4"/>
  <c r="AT1735" i="4"/>
  <c r="AV1734" i="4"/>
  <c r="AU1734" i="4"/>
  <c r="AT1734" i="4"/>
  <c r="AV1733" i="4"/>
  <c r="AU1733" i="4"/>
  <c r="AT1733" i="4"/>
  <c r="AV1732" i="4"/>
  <c r="AU1732" i="4"/>
  <c r="AT1732" i="4"/>
  <c r="AV1731" i="4"/>
  <c r="AU1731" i="4"/>
  <c r="AT1731" i="4"/>
  <c r="AV1730" i="4"/>
  <c r="AU1730" i="4"/>
  <c r="AT1730" i="4"/>
  <c r="AV1729" i="4"/>
  <c r="AU1729" i="4"/>
  <c r="AT1729" i="4"/>
  <c r="AV1728" i="4"/>
  <c r="AU1728" i="4"/>
  <c r="AT1728" i="4"/>
  <c r="AV1727" i="4"/>
  <c r="AU1727" i="4"/>
  <c r="AT1727" i="4"/>
  <c r="AV1726" i="4"/>
  <c r="AU1726" i="4"/>
  <c r="AT1726" i="4"/>
  <c r="AV1725" i="4"/>
  <c r="AU1725" i="4"/>
  <c r="AT1725" i="4"/>
  <c r="AV1724" i="4"/>
  <c r="AU1724" i="4"/>
  <c r="AT1724" i="4"/>
  <c r="AV1723" i="4"/>
  <c r="AU1723" i="4"/>
  <c r="AT1723" i="4"/>
  <c r="AV1722" i="4"/>
  <c r="AU1722" i="4"/>
  <c r="AT1722" i="4"/>
  <c r="AV1721" i="4"/>
  <c r="AU1721" i="4"/>
  <c r="AT1721" i="4"/>
  <c r="AV1720" i="4"/>
  <c r="AU1720" i="4"/>
  <c r="AT1720" i="4"/>
  <c r="AV1719" i="4"/>
  <c r="AU1719" i="4"/>
  <c r="AT1719" i="4"/>
  <c r="AV1718" i="4"/>
  <c r="AU1718" i="4"/>
  <c r="AT1718" i="4"/>
  <c r="AV1717" i="4"/>
  <c r="AU1717" i="4"/>
  <c r="AT1717" i="4"/>
  <c r="AV1716" i="4"/>
  <c r="AU1716" i="4"/>
  <c r="AT1716" i="4"/>
  <c r="AV1715" i="4"/>
  <c r="AU1715" i="4"/>
  <c r="AT1715" i="4"/>
  <c r="AV1714" i="4"/>
  <c r="AU1714" i="4"/>
  <c r="AT1714" i="4"/>
  <c r="AV1713" i="4"/>
  <c r="AU1713" i="4"/>
  <c r="AT1713" i="4"/>
  <c r="AV1712" i="4"/>
  <c r="AU1712" i="4"/>
  <c r="AT1712" i="4"/>
  <c r="AV1711" i="4"/>
  <c r="AU1711" i="4"/>
  <c r="AT1711" i="4"/>
  <c r="AV1710" i="4"/>
  <c r="AU1710" i="4"/>
  <c r="AT1710" i="4"/>
  <c r="AV1709" i="4"/>
  <c r="AU1709" i="4"/>
  <c r="AT1709" i="4"/>
  <c r="AV1708" i="4"/>
  <c r="AU1708" i="4"/>
  <c r="AT1708" i="4"/>
  <c r="AV1707" i="4"/>
  <c r="AU1707" i="4"/>
  <c r="AT1707" i="4"/>
  <c r="AV1706" i="4"/>
  <c r="AU1706" i="4"/>
  <c r="AT1706" i="4"/>
  <c r="AV1705" i="4"/>
  <c r="AU1705" i="4"/>
  <c r="AT1705" i="4"/>
  <c r="AV1704" i="4"/>
  <c r="AU1704" i="4"/>
  <c r="AT1704" i="4"/>
  <c r="AV1703" i="4"/>
  <c r="AU1703" i="4"/>
  <c r="AT1703" i="4"/>
  <c r="AV1702" i="4"/>
  <c r="AU1702" i="4"/>
  <c r="AT1702" i="4"/>
  <c r="AV1701" i="4"/>
  <c r="AU1701" i="4"/>
  <c r="AT1701" i="4"/>
  <c r="AV1700" i="4"/>
  <c r="AU1700" i="4"/>
  <c r="AT1700" i="4"/>
  <c r="AV1699" i="4"/>
  <c r="AU1699" i="4"/>
  <c r="AT1699" i="4"/>
  <c r="AV1698" i="4"/>
  <c r="AU1698" i="4"/>
  <c r="AT1698" i="4"/>
  <c r="AV1697" i="4"/>
  <c r="AU1697" i="4"/>
  <c r="AT1697" i="4"/>
  <c r="AV1696" i="4"/>
  <c r="AU1696" i="4"/>
  <c r="AT1696" i="4"/>
  <c r="AV1695" i="4"/>
  <c r="AU1695" i="4"/>
  <c r="AT1695" i="4"/>
  <c r="AV1694" i="4"/>
  <c r="AU1694" i="4"/>
  <c r="AT1694" i="4"/>
  <c r="AV1693" i="4"/>
  <c r="AU1693" i="4"/>
  <c r="AT1693" i="4"/>
  <c r="AV1692" i="4"/>
  <c r="AU1692" i="4"/>
  <c r="AT1692" i="4"/>
  <c r="AV1691" i="4"/>
  <c r="AU1691" i="4"/>
  <c r="AT1691" i="4"/>
  <c r="AV1690" i="4"/>
  <c r="AU1690" i="4"/>
  <c r="AT1690" i="4"/>
  <c r="AV1689" i="4"/>
  <c r="AU1689" i="4"/>
  <c r="AT1689" i="4"/>
  <c r="AV1688" i="4"/>
  <c r="AU1688" i="4"/>
  <c r="AT1688" i="4"/>
  <c r="AV1687" i="4"/>
  <c r="AU1687" i="4"/>
  <c r="AT1687" i="4"/>
  <c r="AV1686" i="4"/>
  <c r="AU1686" i="4"/>
  <c r="AT1686" i="4"/>
  <c r="AV1685" i="4"/>
  <c r="AU1685" i="4"/>
  <c r="AT1685" i="4"/>
  <c r="AV1684" i="4"/>
  <c r="AU1684" i="4"/>
  <c r="AT1684" i="4"/>
  <c r="AV1683" i="4"/>
  <c r="AU1683" i="4"/>
  <c r="AT1683" i="4"/>
  <c r="AV1682" i="4"/>
  <c r="AU1682" i="4"/>
  <c r="AT1682" i="4"/>
  <c r="AV1681" i="4"/>
  <c r="AU1681" i="4"/>
  <c r="AT1681" i="4"/>
  <c r="AV1680" i="4"/>
  <c r="AU1680" i="4"/>
  <c r="AT1680" i="4"/>
  <c r="AV1679" i="4"/>
  <c r="AU1679" i="4"/>
  <c r="AT1679" i="4"/>
  <c r="AV1678" i="4"/>
  <c r="AU1678" i="4"/>
  <c r="AT1678" i="4"/>
  <c r="AV1677" i="4"/>
  <c r="AU1677" i="4"/>
  <c r="AT1677" i="4"/>
  <c r="AV1676" i="4"/>
  <c r="AU1676" i="4"/>
  <c r="AT1676" i="4"/>
  <c r="AV1675" i="4"/>
  <c r="AU1675" i="4"/>
  <c r="AT1675" i="4"/>
  <c r="AV1674" i="4"/>
  <c r="AU1674" i="4"/>
  <c r="AT1674" i="4"/>
  <c r="AV1673" i="4"/>
  <c r="AU1673" i="4"/>
  <c r="AT1673" i="4"/>
  <c r="AV1672" i="4"/>
  <c r="AU1672" i="4"/>
  <c r="AT1672" i="4"/>
  <c r="AV1671" i="4"/>
  <c r="AU1671" i="4"/>
  <c r="AT1671" i="4"/>
  <c r="AV1670" i="4"/>
  <c r="AU1670" i="4"/>
  <c r="AT1670" i="4"/>
  <c r="AV1669" i="4"/>
  <c r="AU1669" i="4"/>
  <c r="AT1669" i="4"/>
  <c r="AV1668" i="4"/>
  <c r="AU1668" i="4"/>
  <c r="AT1668" i="4"/>
  <c r="AV1667" i="4"/>
  <c r="AU1667" i="4"/>
  <c r="AT1667" i="4"/>
  <c r="AV1666" i="4"/>
  <c r="AU1666" i="4"/>
  <c r="AT1666" i="4"/>
  <c r="AV1665" i="4"/>
  <c r="AU1665" i="4"/>
  <c r="AT1665" i="4"/>
  <c r="AV1664" i="4"/>
  <c r="AU1664" i="4"/>
  <c r="AT1664" i="4"/>
  <c r="AV1663" i="4"/>
  <c r="AU1663" i="4"/>
  <c r="AT1663" i="4"/>
  <c r="AV1662" i="4"/>
  <c r="AU1662" i="4"/>
  <c r="AT1662" i="4"/>
  <c r="AV1661" i="4"/>
  <c r="AU1661" i="4"/>
  <c r="AT1661" i="4"/>
  <c r="AV1660" i="4"/>
  <c r="AU1660" i="4"/>
  <c r="AT1660" i="4"/>
  <c r="AV1659" i="4"/>
  <c r="AU1659" i="4"/>
  <c r="AT1659" i="4"/>
  <c r="AV1658" i="4"/>
  <c r="AU1658" i="4"/>
  <c r="AT1658" i="4"/>
  <c r="AV1657" i="4"/>
  <c r="AU1657" i="4"/>
  <c r="AT1657" i="4"/>
  <c r="AV1656" i="4"/>
  <c r="AU1656" i="4"/>
  <c r="AT1656" i="4"/>
  <c r="AV1655" i="4"/>
  <c r="AU1655" i="4"/>
  <c r="AT1655" i="4"/>
  <c r="AV1654" i="4"/>
  <c r="AU1654" i="4"/>
  <c r="AT1654" i="4"/>
  <c r="AV1653" i="4"/>
  <c r="AU1653" i="4"/>
  <c r="AT1653" i="4"/>
  <c r="AV1652" i="4"/>
  <c r="AU1652" i="4"/>
  <c r="AT1652" i="4"/>
  <c r="AV1651" i="4"/>
  <c r="AU1651" i="4"/>
  <c r="AT1651" i="4"/>
  <c r="AV1650" i="4"/>
  <c r="AU1650" i="4"/>
  <c r="AT1650" i="4"/>
  <c r="AV1649" i="4"/>
  <c r="AU1649" i="4"/>
  <c r="AT1649" i="4"/>
  <c r="AV1648" i="4"/>
  <c r="AU1648" i="4"/>
  <c r="AT1648" i="4"/>
  <c r="AV1647" i="4"/>
  <c r="AU1647" i="4"/>
  <c r="AT1647" i="4"/>
  <c r="AV1646" i="4"/>
  <c r="AU1646" i="4"/>
  <c r="AT1646" i="4"/>
  <c r="AV1645" i="4"/>
  <c r="AU1645" i="4"/>
  <c r="AT1645" i="4"/>
  <c r="AV1644" i="4"/>
  <c r="AU1644" i="4"/>
  <c r="AT1644" i="4"/>
  <c r="AV1643" i="4"/>
  <c r="AU1643" i="4"/>
  <c r="AT1643" i="4"/>
  <c r="AV1642" i="4"/>
  <c r="AU1642" i="4"/>
  <c r="AT1642" i="4"/>
  <c r="AV1641" i="4"/>
  <c r="AU1641" i="4"/>
  <c r="AT1641" i="4"/>
  <c r="AV1640" i="4"/>
  <c r="AU1640" i="4"/>
  <c r="AT1640" i="4"/>
  <c r="AV1639" i="4"/>
  <c r="AU1639" i="4"/>
  <c r="AT1639" i="4"/>
  <c r="AV1638" i="4"/>
  <c r="AU1638" i="4"/>
  <c r="AT1638" i="4"/>
  <c r="AV1637" i="4"/>
  <c r="AU1637" i="4"/>
  <c r="AT1637" i="4"/>
  <c r="AV1636" i="4"/>
  <c r="AU1636" i="4"/>
  <c r="AT1636" i="4"/>
  <c r="AV1635" i="4"/>
  <c r="AU1635" i="4"/>
  <c r="AT1635" i="4"/>
  <c r="AV1634" i="4"/>
  <c r="AU1634" i="4"/>
  <c r="AT1634" i="4"/>
  <c r="AV1633" i="4"/>
  <c r="AU1633" i="4"/>
  <c r="AT1633" i="4"/>
  <c r="AV1632" i="4"/>
  <c r="AU1632" i="4"/>
  <c r="AT1632" i="4"/>
  <c r="AV1631" i="4"/>
  <c r="AU1631" i="4"/>
  <c r="AT1631" i="4"/>
  <c r="AV1630" i="4"/>
  <c r="AU1630" i="4"/>
  <c r="AT1630" i="4"/>
  <c r="AV1629" i="4"/>
  <c r="AU1629" i="4"/>
  <c r="AT1629" i="4"/>
  <c r="AV1628" i="4"/>
  <c r="AU1628" i="4"/>
  <c r="AT1628" i="4"/>
  <c r="AV1627" i="4"/>
  <c r="AU1627" i="4"/>
  <c r="AT1627" i="4"/>
  <c r="AV1626" i="4"/>
  <c r="AU1626" i="4"/>
  <c r="AT1626" i="4"/>
  <c r="AV1625" i="4"/>
  <c r="AU1625" i="4"/>
  <c r="AT1625" i="4"/>
  <c r="AV1624" i="4"/>
  <c r="AU1624" i="4"/>
  <c r="AT1624" i="4"/>
  <c r="AV1623" i="4"/>
  <c r="AU1623" i="4"/>
  <c r="AT1623" i="4"/>
  <c r="AV1622" i="4"/>
  <c r="AU1622" i="4"/>
  <c r="AT1622" i="4"/>
  <c r="AV1621" i="4"/>
  <c r="AU1621" i="4"/>
  <c r="AT1621" i="4"/>
  <c r="AV1620" i="4"/>
  <c r="AU1620" i="4"/>
  <c r="AT1620" i="4"/>
  <c r="AV1619" i="4"/>
  <c r="AU1619" i="4"/>
  <c r="AT1619" i="4"/>
  <c r="AV1618" i="4"/>
  <c r="AU1618" i="4"/>
  <c r="AT1618" i="4"/>
  <c r="AV1617" i="4"/>
  <c r="AU1617" i="4"/>
  <c r="AT1617" i="4"/>
  <c r="AV1616" i="4"/>
  <c r="AU1616" i="4"/>
  <c r="AT1616" i="4"/>
  <c r="AV1615" i="4"/>
  <c r="AU1615" i="4"/>
  <c r="AT1615" i="4"/>
  <c r="AV1614" i="4"/>
  <c r="AU1614" i="4"/>
  <c r="AT1614" i="4"/>
  <c r="AV1613" i="4"/>
  <c r="AU1613" i="4"/>
  <c r="AT1613" i="4"/>
  <c r="AV1612" i="4"/>
  <c r="AU1612" i="4"/>
  <c r="AT1612" i="4"/>
  <c r="AV1611" i="4"/>
  <c r="AU1611" i="4"/>
  <c r="AT1611" i="4"/>
  <c r="AV1610" i="4"/>
  <c r="AU1610" i="4"/>
  <c r="AT1610" i="4"/>
  <c r="AV1609" i="4"/>
  <c r="AU1609" i="4"/>
  <c r="AT1609" i="4"/>
  <c r="AV1608" i="4"/>
  <c r="AU1608" i="4"/>
  <c r="AT1608" i="4"/>
  <c r="AV1607" i="4"/>
  <c r="AU1607" i="4"/>
  <c r="AT1607" i="4"/>
  <c r="AV1606" i="4"/>
  <c r="AU1606" i="4"/>
  <c r="AT1606" i="4"/>
  <c r="AV1605" i="4"/>
  <c r="AU1605" i="4"/>
  <c r="AT1605" i="4"/>
  <c r="AV1604" i="4"/>
  <c r="AU1604" i="4"/>
  <c r="AT1604" i="4"/>
  <c r="AV1603" i="4"/>
  <c r="AU1603" i="4"/>
  <c r="AT1603" i="4"/>
  <c r="AV1602" i="4"/>
  <c r="AU1602" i="4"/>
  <c r="AT1602" i="4"/>
  <c r="AV1601" i="4"/>
  <c r="AU1601" i="4"/>
  <c r="AT1601" i="4"/>
  <c r="AV1600" i="4"/>
  <c r="AU1600" i="4"/>
  <c r="AT1600" i="4"/>
  <c r="AV1599" i="4"/>
  <c r="AU1599" i="4"/>
  <c r="AT1599" i="4"/>
  <c r="AV1598" i="4"/>
  <c r="AU1598" i="4"/>
  <c r="AT1598" i="4"/>
  <c r="AV1597" i="4"/>
  <c r="AU1597" i="4"/>
  <c r="AT1597" i="4"/>
  <c r="AV1596" i="4"/>
  <c r="AU1596" i="4"/>
  <c r="AT1596" i="4"/>
  <c r="AV1595" i="4"/>
  <c r="AU1595" i="4"/>
  <c r="AT1595" i="4"/>
  <c r="AV1594" i="4"/>
  <c r="AU1594" i="4"/>
  <c r="AT1594" i="4"/>
  <c r="AV1593" i="4"/>
  <c r="AU1593" i="4"/>
  <c r="AT1593" i="4"/>
  <c r="AV1592" i="4"/>
  <c r="AU1592" i="4"/>
  <c r="AT1592" i="4"/>
  <c r="AV1591" i="4"/>
  <c r="AU1591" i="4"/>
  <c r="AT1591" i="4"/>
  <c r="AV1590" i="4"/>
  <c r="AU1590" i="4"/>
  <c r="AT1590" i="4"/>
  <c r="AV1589" i="4"/>
  <c r="AU1589" i="4"/>
  <c r="AT1589" i="4"/>
  <c r="AV1588" i="4"/>
  <c r="AU1588" i="4"/>
  <c r="AT1588" i="4"/>
  <c r="AV1587" i="4"/>
  <c r="AU1587" i="4"/>
  <c r="AT1587" i="4"/>
  <c r="AV1586" i="4"/>
  <c r="AU1586" i="4"/>
  <c r="AT1586" i="4"/>
  <c r="AV1585" i="4"/>
  <c r="AU1585" i="4"/>
  <c r="AT1585" i="4"/>
  <c r="AV1584" i="4"/>
  <c r="AU1584" i="4"/>
  <c r="AT1584" i="4"/>
  <c r="AV1583" i="4"/>
  <c r="AU1583" i="4"/>
  <c r="AT1583" i="4"/>
  <c r="AV1582" i="4"/>
  <c r="AU1582" i="4"/>
  <c r="AT1582" i="4"/>
  <c r="AV1581" i="4"/>
  <c r="AU1581" i="4"/>
  <c r="AT1581" i="4"/>
  <c r="AV1580" i="4"/>
  <c r="AU1580" i="4"/>
  <c r="AT1580" i="4"/>
  <c r="AV1579" i="4"/>
  <c r="AU1579" i="4"/>
  <c r="AT1579" i="4"/>
  <c r="AV1578" i="4"/>
  <c r="AU1578" i="4"/>
  <c r="AT1578" i="4"/>
  <c r="AV1577" i="4"/>
  <c r="AU1577" i="4"/>
  <c r="AT1577" i="4"/>
  <c r="AV1576" i="4"/>
  <c r="AU1576" i="4"/>
  <c r="AT1576" i="4"/>
  <c r="AV1575" i="4"/>
  <c r="AU1575" i="4"/>
  <c r="AT1575" i="4"/>
  <c r="AV1574" i="4"/>
  <c r="AU1574" i="4"/>
  <c r="AT1574" i="4"/>
  <c r="AV1573" i="4"/>
  <c r="AU1573" i="4"/>
  <c r="AT1573" i="4"/>
  <c r="AV1572" i="4"/>
  <c r="AU1572" i="4"/>
  <c r="AT1572" i="4"/>
  <c r="AV1571" i="4"/>
  <c r="AU1571" i="4"/>
  <c r="AT1571" i="4"/>
  <c r="AV1570" i="4"/>
  <c r="AU1570" i="4"/>
  <c r="AT1570" i="4"/>
  <c r="AV1569" i="4"/>
  <c r="AU1569" i="4"/>
  <c r="AT1569" i="4"/>
  <c r="AV1568" i="4"/>
  <c r="AU1568" i="4"/>
  <c r="AT1568" i="4"/>
  <c r="AV1567" i="4"/>
  <c r="AU1567" i="4"/>
  <c r="AT1567" i="4"/>
  <c r="AV1566" i="4"/>
  <c r="AU1566" i="4"/>
  <c r="AT1566" i="4"/>
  <c r="AV1565" i="4"/>
  <c r="AU1565" i="4"/>
  <c r="AT1565" i="4"/>
  <c r="AV1564" i="4"/>
  <c r="AU1564" i="4"/>
  <c r="AT1564" i="4"/>
  <c r="AV1563" i="4"/>
  <c r="AU1563" i="4"/>
  <c r="AT1563" i="4"/>
  <c r="AV1562" i="4"/>
  <c r="AU1562" i="4"/>
  <c r="AT1562" i="4"/>
  <c r="AV1561" i="4"/>
  <c r="AU1561" i="4"/>
  <c r="AT1561" i="4"/>
  <c r="AV1560" i="4"/>
  <c r="AU1560" i="4"/>
  <c r="AT1560" i="4"/>
  <c r="AV1559" i="4"/>
  <c r="AU1559" i="4"/>
  <c r="AT1559" i="4"/>
  <c r="AV1558" i="4"/>
  <c r="AU1558" i="4"/>
  <c r="AT1558" i="4"/>
  <c r="AV1557" i="4"/>
  <c r="AU1557" i="4"/>
  <c r="AT1557" i="4"/>
  <c r="AV1556" i="4"/>
  <c r="AU1556" i="4"/>
  <c r="AT1556" i="4"/>
  <c r="AV1555" i="4"/>
  <c r="AU1555" i="4"/>
  <c r="AT1555" i="4"/>
  <c r="AV1554" i="4"/>
  <c r="AU1554" i="4"/>
  <c r="AT1554" i="4"/>
  <c r="AV1553" i="4"/>
  <c r="AU1553" i="4"/>
  <c r="AT1553" i="4"/>
  <c r="AV1552" i="4"/>
  <c r="AU1552" i="4"/>
  <c r="AT1552" i="4"/>
  <c r="AV1551" i="4"/>
  <c r="AU1551" i="4"/>
  <c r="AT1551" i="4"/>
  <c r="AV1550" i="4"/>
  <c r="AU1550" i="4"/>
  <c r="AT1550" i="4"/>
  <c r="AV1549" i="4"/>
  <c r="AU1549" i="4"/>
  <c r="AT1549" i="4"/>
  <c r="AV1548" i="4"/>
  <c r="AU1548" i="4"/>
  <c r="AT1548" i="4"/>
  <c r="AV1547" i="4"/>
  <c r="AU1547" i="4"/>
  <c r="AT1547" i="4"/>
  <c r="AV1546" i="4"/>
  <c r="AU1546" i="4"/>
  <c r="AT1546" i="4"/>
  <c r="AV1545" i="4"/>
  <c r="AU1545" i="4"/>
  <c r="AT1545" i="4"/>
  <c r="AV1544" i="4"/>
  <c r="AU1544" i="4"/>
  <c r="AT1544" i="4"/>
  <c r="AV1543" i="4"/>
  <c r="AU1543" i="4"/>
  <c r="AT1543" i="4"/>
  <c r="AV1542" i="4"/>
  <c r="AU1542" i="4"/>
  <c r="AT1542" i="4"/>
  <c r="AV1541" i="4"/>
  <c r="AU1541" i="4"/>
  <c r="AT1541" i="4"/>
  <c r="AV1540" i="4"/>
  <c r="AU1540" i="4"/>
  <c r="AT1540" i="4"/>
  <c r="AV1539" i="4"/>
  <c r="AU1539" i="4"/>
  <c r="AT1539" i="4"/>
  <c r="AV1538" i="4"/>
  <c r="AU1538" i="4"/>
  <c r="AT1538" i="4"/>
  <c r="AV1537" i="4"/>
  <c r="AU1537" i="4"/>
  <c r="AT1537" i="4"/>
  <c r="AV1536" i="4"/>
  <c r="AU1536" i="4"/>
  <c r="AT1536" i="4"/>
  <c r="AV1535" i="4"/>
  <c r="AU1535" i="4"/>
  <c r="AT1535" i="4"/>
  <c r="AV1534" i="4"/>
  <c r="AU1534" i="4"/>
  <c r="AT1534" i="4"/>
  <c r="AV1533" i="4"/>
  <c r="AU1533" i="4"/>
  <c r="AT1533" i="4"/>
  <c r="AV1532" i="4"/>
  <c r="AU1532" i="4"/>
  <c r="AT1532" i="4"/>
  <c r="AV1531" i="4"/>
  <c r="AU1531" i="4"/>
  <c r="AT1531" i="4"/>
  <c r="AV1530" i="4"/>
  <c r="AU1530" i="4"/>
  <c r="AT1530" i="4"/>
  <c r="AV1529" i="4"/>
  <c r="AU1529" i="4"/>
  <c r="AT1529" i="4"/>
  <c r="AV1528" i="4"/>
  <c r="AU1528" i="4"/>
  <c r="AT1528" i="4"/>
  <c r="AV1527" i="4"/>
  <c r="AU1527" i="4"/>
  <c r="AT1527" i="4"/>
  <c r="AV1526" i="4"/>
  <c r="AU1526" i="4"/>
  <c r="AT1526" i="4"/>
  <c r="AV1525" i="4"/>
  <c r="AU1525" i="4"/>
  <c r="AT1525" i="4"/>
  <c r="AV1524" i="4"/>
  <c r="AU1524" i="4"/>
  <c r="AT1524" i="4"/>
  <c r="AV1523" i="4"/>
  <c r="AU1523" i="4"/>
  <c r="AT1523" i="4"/>
  <c r="AV1522" i="4"/>
  <c r="AU1522" i="4"/>
  <c r="AT1522" i="4"/>
  <c r="AV1521" i="4"/>
  <c r="AU1521" i="4"/>
  <c r="AT1521" i="4"/>
  <c r="AV1520" i="4"/>
  <c r="AU1520" i="4"/>
  <c r="AT1520" i="4"/>
  <c r="AV1519" i="4"/>
  <c r="AU1519" i="4"/>
  <c r="AT1519" i="4"/>
  <c r="AV1518" i="4"/>
  <c r="AU1518" i="4"/>
  <c r="AT1518" i="4"/>
  <c r="AV1517" i="4"/>
  <c r="AU1517" i="4"/>
  <c r="AT1517" i="4"/>
  <c r="AV1516" i="4"/>
  <c r="AU1516" i="4"/>
  <c r="AT1516" i="4"/>
  <c r="AV1515" i="4"/>
  <c r="AU1515" i="4"/>
  <c r="AT1515" i="4"/>
  <c r="AV1514" i="4"/>
  <c r="AU1514" i="4"/>
  <c r="AT1514" i="4"/>
  <c r="AV1513" i="4"/>
  <c r="AU1513" i="4"/>
  <c r="AT1513" i="4"/>
  <c r="AV1512" i="4"/>
  <c r="AU1512" i="4"/>
  <c r="AT1512" i="4"/>
  <c r="AV1511" i="4"/>
  <c r="AU1511" i="4"/>
  <c r="AT1511" i="4"/>
  <c r="AV1510" i="4"/>
  <c r="AU1510" i="4"/>
  <c r="AT1510" i="4"/>
  <c r="AV1509" i="4"/>
  <c r="AU1509" i="4"/>
  <c r="AT1509" i="4"/>
  <c r="AV1508" i="4"/>
  <c r="AU1508" i="4"/>
  <c r="AT1508" i="4"/>
  <c r="AV1507" i="4"/>
  <c r="AU1507" i="4"/>
  <c r="AT1507" i="4"/>
  <c r="AV1506" i="4"/>
  <c r="AU1506" i="4"/>
  <c r="AT1506" i="4"/>
  <c r="AV1505" i="4"/>
  <c r="AU1505" i="4"/>
  <c r="AT1505" i="4"/>
  <c r="AV1504" i="4"/>
  <c r="AU1504" i="4"/>
  <c r="AT1504" i="4"/>
  <c r="AV1503" i="4"/>
  <c r="AU1503" i="4"/>
  <c r="AT1503" i="4"/>
  <c r="AV1502" i="4"/>
  <c r="AU1502" i="4"/>
  <c r="AT1502" i="4"/>
  <c r="AV1501" i="4"/>
  <c r="AU1501" i="4"/>
  <c r="AT1501" i="4"/>
  <c r="AV1500" i="4"/>
  <c r="AU1500" i="4"/>
  <c r="AT1500" i="4"/>
  <c r="AV1499" i="4"/>
  <c r="AU1499" i="4"/>
  <c r="AT1499" i="4"/>
  <c r="AV1498" i="4"/>
  <c r="AU1498" i="4"/>
  <c r="AT1498" i="4"/>
  <c r="AV1497" i="4"/>
  <c r="AU1497" i="4"/>
  <c r="AT1497" i="4"/>
  <c r="AV1496" i="4"/>
  <c r="AU1496" i="4"/>
  <c r="AT1496" i="4"/>
  <c r="AV1495" i="4"/>
  <c r="AU1495" i="4"/>
  <c r="AT1495" i="4"/>
  <c r="AV1494" i="4"/>
  <c r="AU1494" i="4"/>
  <c r="AT1494" i="4"/>
  <c r="AV1493" i="4"/>
  <c r="AU1493" i="4"/>
  <c r="AT1493" i="4"/>
  <c r="AV1492" i="4"/>
  <c r="AU1492" i="4"/>
  <c r="AT1492" i="4"/>
  <c r="AV1491" i="4"/>
  <c r="AU1491" i="4"/>
  <c r="AT1491" i="4"/>
  <c r="AV1490" i="4"/>
  <c r="AU1490" i="4"/>
  <c r="AT1490" i="4"/>
  <c r="AV1489" i="4"/>
  <c r="AU1489" i="4"/>
  <c r="AT1489" i="4"/>
  <c r="AV1488" i="4"/>
  <c r="AU1488" i="4"/>
  <c r="AT1488" i="4"/>
  <c r="AV1487" i="4"/>
  <c r="AU1487" i="4"/>
  <c r="AT1487" i="4"/>
  <c r="AV1486" i="4"/>
  <c r="AU1486" i="4"/>
  <c r="AT1486" i="4"/>
  <c r="AV1485" i="4"/>
  <c r="AU1485" i="4"/>
  <c r="AT1485" i="4"/>
  <c r="AV1484" i="4"/>
  <c r="AU1484" i="4"/>
  <c r="AT1484" i="4"/>
  <c r="AV1483" i="4"/>
  <c r="AU1483" i="4"/>
  <c r="AT1483" i="4"/>
  <c r="AV1482" i="4"/>
  <c r="AU1482" i="4"/>
  <c r="AT1482" i="4"/>
  <c r="AV1481" i="4"/>
  <c r="AU1481" i="4"/>
  <c r="AT1481" i="4"/>
  <c r="AV1480" i="4"/>
  <c r="AU1480" i="4"/>
  <c r="AT1480" i="4"/>
  <c r="AV1479" i="4"/>
  <c r="AU1479" i="4"/>
  <c r="AT1479" i="4"/>
  <c r="AV1478" i="4"/>
  <c r="AU1478" i="4"/>
  <c r="AT1478" i="4"/>
  <c r="AV1477" i="4"/>
  <c r="AU1477" i="4"/>
  <c r="AT1477" i="4"/>
  <c r="AV1476" i="4"/>
  <c r="AU1476" i="4"/>
  <c r="AT1476" i="4"/>
  <c r="AV1475" i="4"/>
  <c r="AU1475" i="4"/>
  <c r="AT1475" i="4"/>
  <c r="AV1474" i="4"/>
  <c r="AU1474" i="4"/>
  <c r="AT1474" i="4"/>
  <c r="AV1473" i="4"/>
  <c r="AU1473" i="4"/>
  <c r="AT1473" i="4"/>
  <c r="AV1472" i="4"/>
  <c r="AU1472" i="4"/>
  <c r="AT1472" i="4"/>
  <c r="AV1471" i="4"/>
  <c r="AU1471" i="4"/>
  <c r="AT1471" i="4"/>
  <c r="AV1470" i="4"/>
  <c r="AU1470" i="4"/>
  <c r="AT1470" i="4"/>
  <c r="AV1469" i="4"/>
  <c r="AU1469" i="4"/>
  <c r="AT1469" i="4"/>
  <c r="AV1468" i="4"/>
  <c r="AU1468" i="4"/>
  <c r="AT1468" i="4"/>
  <c r="AV1467" i="4"/>
  <c r="AU1467" i="4"/>
  <c r="AT1467" i="4"/>
  <c r="AV1466" i="4"/>
  <c r="AU1466" i="4"/>
  <c r="AT1466" i="4"/>
  <c r="AV1465" i="4"/>
  <c r="AU1465" i="4"/>
  <c r="AT1465" i="4"/>
  <c r="AV1464" i="4"/>
  <c r="AU1464" i="4"/>
  <c r="AT1464" i="4"/>
  <c r="AV1463" i="4"/>
  <c r="AU1463" i="4"/>
  <c r="AT1463" i="4"/>
  <c r="AV1462" i="4"/>
  <c r="AU1462" i="4"/>
  <c r="AT1462" i="4"/>
  <c r="AV1461" i="4"/>
  <c r="AU1461" i="4"/>
  <c r="AT1461" i="4"/>
  <c r="AV1460" i="4"/>
  <c r="AU1460" i="4"/>
  <c r="AT1460" i="4"/>
  <c r="AV1459" i="4"/>
  <c r="AU1459" i="4"/>
  <c r="AT1459" i="4"/>
  <c r="AV1458" i="4"/>
  <c r="AU1458" i="4"/>
  <c r="AT1458" i="4"/>
  <c r="AV1457" i="4"/>
  <c r="AU1457" i="4"/>
  <c r="AT1457" i="4"/>
  <c r="AV1456" i="4"/>
  <c r="AU1456" i="4"/>
  <c r="AT1456" i="4"/>
  <c r="AV1455" i="4"/>
  <c r="AU1455" i="4"/>
  <c r="AT1455" i="4"/>
  <c r="AV1454" i="4"/>
  <c r="AU1454" i="4"/>
  <c r="AT1454" i="4"/>
  <c r="AV1453" i="4"/>
  <c r="AU1453" i="4"/>
  <c r="AT1453" i="4"/>
  <c r="AV1452" i="4"/>
  <c r="AU1452" i="4"/>
  <c r="AT1452" i="4"/>
  <c r="AV1451" i="4"/>
  <c r="AU1451" i="4"/>
  <c r="AT1451" i="4"/>
  <c r="AV1450" i="4"/>
  <c r="AU1450" i="4"/>
  <c r="AT1450" i="4"/>
  <c r="AV1449" i="4"/>
  <c r="AU1449" i="4"/>
  <c r="AT1449" i="4"/>
  <c r="AV1448" i="4"/>
  <c r="AU1448" i="4"/>
  <c r="AT1448" i="4"/>
  <c r="AV1447" i="4"/>
  <c r="AU1447" i="4"/>
  <c r="AT1447" i="4"/>
  <c r="AV1446" i="4"/>
  <c r="AU1446" i="4"/>
  <c r="AT1446" i="4"/>
  <c r="AV1445" i="4"/>
  <c r="AU1445" i="4"/>
  <c r="AT1445" i="4"/>
  <c r="AV1444" i="4"/>
  <c r="AU1444" i="4"/>
  <c r="AT1444" i="4"/>
  <c r="AV1443" i="4"/>
  <c r="AU1443" i="4"/>
  <c r="AT1443" i="4"/>
  <c r="AV1442" i="4"/>
  <c r="AU1442" i="4"/>
  <c r="AT1442" i="4"/>
  <c r="AV1441" i="4"/>
  <c r="AU1441" i="4"/>
  <c r="AT1441" i="4"/>
  <c r="AV1440" i="4"/>
  <c r="AU1440" i="4"/>
  <c r="AT1440" i="4"/>
  <c r="AV1439" i="4"/>
  <c r="AU1439" i="4"/>
  <c r="AT1439" i="4"/>
  <c r="AV1438" i="4"/>
  <c r="AU1438" i="4"/>
  <c r="AT1438" i="4"/>
  <c r="AV1437" i="4"/>
  <c r="AU1437" i="4"/>
  <c r="AT1437" i="4"/>
  <c r="AV1436" i="4"/>
  <c r="AU1436" i="4"/>
  <c r="AT1436" i="4"/>
  <c r="AV1435" i="4"/>
  <c r="AU1435" i="4"/>
  <c r="AT1435" i="4"/>
  <c r="AV1434" i="4"/>
  <c r="AU1434" i="4"/>
  <c r="AT1434" i="4"/>
  <c r="AV1433" i="4"/>
  <c r="AU1433" i="4"/>
  <c r="AT1433" i="4"/>
  <c r="AV1432" i="4"/>
  <c r="AU1432" i="4"/>
  <c r="AT1432" i="4"/>
  <c r="AV1431" i="4"/>
  <c r="AU1431" i="4"/>
  <c r="AT1431" i="4"/>
  <c r="AV1430" i="4"/>
  <c r="AU1430" i="4"/>
  <c r="AT1430" i="4"/>
  <c r="AV1429" i="4"/>
  <c r="AU1429" i="4"/>
  <c r="AT1429" i="4"/>
  <c r="AV1428" i="4"/>
  <c r="AU1428" i="4"/>
  <c r="AT1428" i="4"/>
  <c r="AV1427" i="4"/>
  <c r="AU1427" i="4"/>
  <c r="AT1427" i="4"/>
  <c r="AV1426" i="4"/>
  <c r="AU1426" i="4"/>
  <c r="AT1426" i="4"/>
  <c r="AV1425" i="4"/>
  <c r="AU1425" i="4"/>
  <c r="AT1425" i="4"/>
  <c r="AV1424" i="4"/>
  <c r="AU1424" i="4"/>
  <c r="AT1424" i="4"/>
  <c r="AV1423" i="4"/>
  <c r="AU1423" i="4"/>
  <c r="AT1423" i="4"/>
  <c r="AV1422" i="4"/>
  <c r="AU1422" i="4"/>
  <c r="AT1422" i="4"/>
  <c r="AV1421" i="4"/>
  <c r="AU1421" i="4"/>
  <c r="AT1421" i="4"/>
  <c r="AV1420" i="4"/>
  <c r="AU1420" i="4"/>
  <c r="AT1420" i="4"/>
  <c r="AV1419" i="4"/>
  <c r="AU1419" i="4"/>
  <c r="AT1419" i="4"/>
  <c r="AV1418" i="4"/>
  <c r="AU1418" i="4"/>
  <c r="AT1418" i="4"/>
  <c r="AV1417" i="4"/>
  <c r="AU1417" i="4"/>
  <c r="AT1417" i="4"/>
  <c r="AV1416" i="4"/>
  <c r="AU1416" i="4"/>
  <c r="AT1416" i="4"/>
  <c r="AV1415" i="4"/>
  <c r="AU1415" i="4"/>
  <c r="AT1415" i="4"/>
  <c r="AV1414" i="4"/>
  <c r="AU1414" i="4"/>
  <c r="AT1414" i="4"/>
  <c r="AV1413" i="4"/>
  <c r="AU1413" i="4"/>
  <c r="AT1413" i="4"/>
  <c r="AV1412" i="4"/>
  <c r="AU1412" i="4"/>
  <c r="AT1412" i="4"/>
  <c r="AV1411" i="4"/>
  <c r="AU1411" i="4"/>
  <c r="AT1411" i="4"/>
  <c r="AV1410" i="4"/>
  <c r="AU1410" i="4"/>
  <c r="AT1410" i="4"/>
  <c r="AV1409" i="4"/>
  <c r="AU1409" i="4"/>
  <c r="AT1409" i="4"/>
  <c r="AV1408" i="4"/>
  <c r="AU1408" i="4"/>
  <c r="AT1408" i="4"/>
  <c r="AV1407" i="4"/>
  <c r="AU1407" i="4"/>
  <c r="AT1407" i="4"/>
  <c r="AV1406" i="4"/>
  <c r="AU1406" i="4"/>
  <c r="AT1406" i="4"/>
  <c r="AV1405" i="4"/>
  <c r="AU1405" i="4"/>
  <c r="AT1405" i="4"/>
  <c r="AV1404" i="4"/>
  <c r="AU1404" i="4"/>
  <c r="AT1404" i="4"/>
  <c r="AV1403" i="4"/>
  <c r="AU1403" i="4"/>
  <c r="AT1403" i="4"/>
  <c r="AV1402" i="4"/>
  <c r="AU1402" i="4"/>
  <c r="AT1402" i="4"/>
  <c r="AV1401" i="4"/>
  <c r="AU1401" i="4"/>
  <c r="AT1401" i="4"/>
  <c r="AV1400" i="4"/>
  <c r="AU1400" i="4"/>
  <c r="AT1400" i="4"/>
  <c r="AV1399" i="4"/>
  <c r="AU1399" i="4"/>
  <c r="AT1399" i="4"/>
  <c r="AV1398" i="4"/>
  <c r="AU1398" i="4"/>
  <c r="AT1398" i="4"/>
  <c r="AV1397" i="4"/>
  <c r="AU1397" i="4"/>
  <c r="AT1397" i="4"/>
  <c r="AV1396" i="4"/>
  <c r="AU1396" i="4"/>
  <c r="AT1396" i="4"/>
  <c r="AV1395" i="4"/>
  <c r="AU1395" i="4"/>
  <c r="AT1395" i="4"/>
  <c r="AV1394" i="4"/>
  <c r="AU1394" i="4"/>
  <c r="AT1394" i="4"/>
  <c r="AV1393" i="4"/>
  <c r="AU1393" i="4"/>
  <c r="AT1393" i="4"/>
  <c r="AV1392" i="4"/>
  <c r="AU1392" i="4"/>
  <c r="AT1392" i="4"/>
  <c r="AV1391" i="4"/>
  <c r="AU1391" i="4"/>
  <c r="AT1391" i="4"/>
  <c r="AV1390" i="4"/>
  <c r="AU1390" i="4"/>
  <c r="AT1390" i="4"/>
  <c r="AV1389" i="4"/>
  <c r="AU1389" i="4"/>
  <c r="AT1389" i="4"/>
  <c r="AV1388" i="4"/>
  <c r="AU1388" i="4"/>
  <c r="AT1388" i="4"/>
  <c r="AV1387" i="4"/>
  <c r="AU1387" i="4"/>
  <c r="AT1387" i="4"/>
  <c r="AV1386" i="4"/>
  <c r="AU1386" i="4"/>
  <c r="AT1386" i="4"/>
  <c r="AV1385" i="4"/>
  <c r="AU1385" i="4"/>
  <c r="AT1385" i="4"/>
  <c r="AV1384" i="4"/>
  <c r="AU1384" i="4"/>
  <c r="AT1384" i="4"/>
  <c r="AV1383" i="4"/>
  <c r="AU1383" i="4"/>
  <c r="AT1383" i="4"/>
  <c r="AV1382" i="4"/>
  <c r="AU1382" i="4"/>
  <c r="AT1382" i="4"/>
  <c r="AV1381" i="4"/>
  <c r="AU1381" i="4"/>
  <c r="AT1381" i="4"/>
  <c r="AV1380" i="4"/>
  <c r="AU1380" i="4"/>
  <c r="AT1380" i="4"/>
  <c r="AV1379" i="4"/>
  <c r="AU1379" i="4"/>
  <c r="AT1379" i="4"/>
  <c r="AV1378" i="4"/>
  <c r="AU1378" i="4"/>
  <c r="AT1378" i="4"/>
  <c r="AV1377" i="4"/>
  <c r="AU1377" i="4"/>
  <c r="AT1377" i="4"/>
  <c r="AV1376" i="4"/>
  <c r="AU1376" i="4"/>
  <c r="AT1376" i="4"/>
  <c r="AV1375" i="4"/>
  <c r="AU1375" i="4"/>
  <c r="AT1375" i="4"/>
  <c r="AV1374" i="4"/>
  <c r="AU1374" i="4"/>
  <c r="AT1374" i="4"/>
  <c r="AV1373" i="4"/>
  <c r="AU1373" i="4"/>
  <c r="AT1373" i="4"/>
  <c r="AV1372" i="4"/>
  <c r="AU1372" i="4"/>
  <c r="AT1372" i="4"/>
  <c r="AV1371" i="4"/>
  <c r="AU1371" i="4"/>
  <c r="AT1371" i="4"/>
  <c r="AV1370" i="4"/>
  <c r="AU1370" i="4"/>
  <c r="AT1370" i="4"/>
  <c r="AV1369" i="4"/>
  <c r="AU1369" i="4"/>
  <c r="AT1369" i="4"/>
  <c r="AV1368" i="4"/>
  <c r="AU1368" i="4"/>
  <c r="AT1368" i="4"/>
  <c r="AV1367" i="4"/>
  <c r="AU1367" i="4"/>
  <c r="AT1367" i="4"/>
  <c r="AV1366" i="4"/>
  <c r="AU1366" i="4"/>
  <c r="AT1366" i="4"/>
  <c r="AV1365" i="4"/>
  <c r="AU1365" i="4"/>
  <c r="AT1365" i="4"/>
  <c r="AV1364" i="4"/>
  <c r="AU1364" i="4"/>
  <c r="AT1364" i="4"/>
  <c r="AV1363" i="4"/>
  <c r="AU1363" i="4"/>
  <c r="AT1363" i="4"/>
  <c r="AV1362" i="4"/>
  <c r="AU1362" i="4"/>
  <c r="AT1362" i="4"/>
  <c r="AV1361" i="4"/>
  <c r="AU1361" i="4"/>
  <c r="AT1361" i="4"/>
  <c r="AV1360" i="4"/>
  <c r="AU1360" i="4"/>
  <c r="AT1360" i="4"/>
  <c r="AV1359" i="4"/>
  <c r="AU1359" i="4"/>
  <c r="AT1359" i="4"/>
  <c r="AV1358" i="4"/>
  <c r="AU1358" i="4"/>
  <c r="AT1358" i="4"/>
  <c r="AV1357" i="4"/>
  <c r="AU1357" i="4"/>
  <c r="AT1357" i="4"/>
  <c r="AV1356" i="4"/>
  <c r="AU1356" i="4"/>
  <c r="AT1356" i="4"/>
  <c r="AV1355" i="4"/>
  <c r="AU1355" i="4"/>
  <c r="AT1355" i="4"/>
  <c r="AV1354" i="4"/>
  <c r="AU1354" i="4"/>
  <c r="AT1354" i="4"/>
  <c r="AV1353" i="4"/>
  <c r="AU1353" i="4"/>
  <c r="AT1353" i="4"/>
  <c r="AV1352" i="4"/>
  <c r="AU1352" i="4"/>
  <c r="AT1352" i="4"/>
  <c r="AV1351" i="4"/>
  <c r="AU1351" i="4"/>
  <c r="AT1351" i="4"/>
  <c r="AV1350" i="4"/>
  <c r="AU1350" i="4"/>
  <c r="AT1350" i="4"/>
  <c r="AV1349" i="4"/>
  <c r="AU1349" i="4"/>
  <c r="AT1349" i="4"/>
  <c r="AV1348" i="4"/>
  <c r="AU1348" i="4"/>
  <c r="AT1348" i="4"/>
  <c r="AV1347" i="4"/>
  <c r="AU1347" i="4"/>
  <c r="AT1347" i="4"/>
  <c r="AV1346" i="4"/>
  <c r="AU1346" i="4"/>
  <c r="AT1346" i="4"/>
  <c r="AV1345" i="4"/>
  <c r="AU1345" i="4"/>
  <c r="AT1345" i="4"/>
  <c r="AV1344" i="4"/>
  <c r="AU1344" i="4"/>
  <c r="AT1344" i="4"/>
  <c r="AV1343" i="4"/>
  <c r="AU1343" i="4"/>
  <c r="AT1343" i="4"/>
  <c r="AV1342" i="4"/>
  <c r="AU1342" i="4"/>
  <c r="AT1342" i="4"/>
  <c r="AV1341" i="4"/>
  <c r="AU1341" i="4"/>
  <c r="AT1341" i="4"/>
  <c r="AV1340" i="4"/>
  <c r="AU1340" i="4"/>
  <c r="AT1340" i="4"/>
  <c r="AV1339" i="4"/>
  <c r="AU1339" i="4"/>
  <c r="AT1339" i="4"/>
  <c r="AV1338" i="4"/>
  <c r="AU1338" i="4"/>
  <c r="AT1338" i="4"/>
  <c r="AV1337" i="4"/>
  <c r="AU1337" i="4"/>
  <c r="AT1337" i="4"/>
  <c r="AV1336" i="4"/>
  <c r="AU1336" i="4"/>
  <c r="AT1336" i="4"/>
  <c r="AV1335" i="4"/>
  <c r="AU1335" i="4"/>
  <c r="AT1335" i="4"/>
  <c r="AV1334" i="4"/>
  <c r="AU1334" i="4"/>
  <c r="AT1334" i="4"/>
  <c r="AV1333" i="4"/>
  <c r="AU1333" i="4"/>
  <c r="AT1333" i="4"/>
  <c r="AV1332" i="4"/>
  <c r="AU1332" i="4"/>
  <c r="AT1332" i="4"/>
  <c r="AV1331" i="4"/>
  <c r="AU1331" i="4"/>
  <c r="AT1331" i="4"/>
  <c r="AV1330" i="4"/>
  <c r="AU1330" i="4"/>
  <c r="AT1330" i="4"/>
  <c r="AV1329" i="4"/>
  <c r="AU1329" i="4"/>
  <c r="AT1329" i="4"/>
  <c r="AV1328" i="4"/>
  <c r="AU1328" i="4"/>
  <c r="AT1328" i="4"/>
  <c r="AV1327" i="4"/>
  <c r="AU1327" i="4"/>
  <c r="AT1327" i="4"/>
  <c r="AV1326" i="4"/>
  <c r="AU1326" i="4"/>
  <c r="AT1326" i="4"/>
  <c r="AV1325" i="4"/>
  <c r="AU1325" i="4"/>
  <c r="AT1325" i="4"/>
  <c r="AV1324" i="4"/>
  <c r="AU1324" i="4"/>
  <c r="AT1324" i="4"/>
  <c r="AV1323" i="4"/>
  <c r="AU1323" i="4"/>
  <c r="AT1323" i="4"/>
  <c r="AV1322" i="4"/>
  <c r="AU1322" i="4"/>
  <c r="AT1322" i="4"/>
  <c r="AV1321" i="4"/>
  <c r="AU1321" i="4"/>
  <c r="AT1321" i="4"/>
  <c r="AV1320" i="4"/>
  <c r="AU1320" i="4"/>
  <c r="AT1320" i="4"/>
  <c r="AV1319" i="4"/>
  <c r="AU1319" i="4"/>
  <c r="AT1319" i="4"/>
  <c r="AV1318" i="4"/>
  <c r="AU1318" i="4"/>
  <c r="AT1318" i="4"/>
  <c r="AV1317" i="4"/>
  <c r="AU1317" i="4"/>
  <c r="AT1317" i="4"/>
  <c r="AV1316" i="4"/>
  <c r="AU1316" i="4"/>
  <c r="AT1316" i="4"/>
  <c r="AV1315" i="4"/>
  <c r="AU1315" i="4"/>
  <c r="AT1315" i="4"/>
  <c r="AV1314" i="4"/>
  <c r="AU1314" i="4"/>
  <c r="AT1314" i="4"/>
  <c r="AV1313" i="4"/>
  <c r="AU1313" i="4"/>
  <c r="AT1313" i="4"/>
  <c r="AV1312" i="4"/>
  <c r="AU1312" i="4"/>
  <c r="AT1312" i="4"/>
  <c r="AV1311" i="4"/>
  <c r="AU1311" i="4"/>
  <c r="AT1311" i="4"/>
  <c r="AV1310" i="4"/>
  <c r="AU1310" i="4"/>
  <c r="AT1310" i="4"/>
  <c r="AV1309" i="4"/>
  <c r="AU1309" i="4"/>
  <c r="AT1309" i="4"/>
  <c r="AV1308" i="4"/>
  <c r="AU1308" i="4"/>
  <c r="AT1308" i="4"/>
  <c r="AV1307" i="4"/>
  <c r="AU1307" i="4"/>
  <c r="AT1307" i="4"/>
  <c r="AV1306" i="4"/>
  <c r="AU1306" i="4"/>
  <c r="AT1306" i="4"/>
  <c r="AV1305" i="4"/>
  <c r="AU1305" i="4"/>
  <c r="AT1305" i="4"/>
  <c r="AV1304" i="4"/>
  <c r="AU1304" i="4"/>
  <c r="AT1304" i="4"/>
  <c r="AV1303" i="4"/>
  <c r="AU1303" i="4"/>
  <c r="AT1303" i="4"/>
  <c r="AV1302" i="4"/>
  <c r="AU1302" i="4"/>
  <c r="AT1302" i="4"/>
  <c r="AV1301" i="4"/>
  <c r="AU1301" i="4"/>
  <c r="AT1301" i="4"/>
  <c r="AV1300" i="4"/>
  <c r="AU1300" i="4"/>
  <c r="AT1300" i="4"/>
  <c r="AV1299" i="4"/>
  <c r="AU1299" i="4"/>
  <c r="AT1299" i="4"/>
  <c r="AV1298" i="4"/>
  <c r="AU1298" i="4"/>
  <c r="AT1298" i="4"/>
  <c r="AV1297" i="4"/>
  <c r="AU1297" i="4"/>
  <c r="AT1297" i="4"/>
  <c r="AV1296" i="4"/>
  <c r="AU1296" i="4"/>
  <c r="AT1296" i="4"/>
  <c r="AV1295" i="4"/>
  <c r="AU1295" i="4"/>
  <c r="AT1295" i="4"/>
  <c r="AV1294" i="4"/>
  <c r="AU1294" i="4"/>
  <c r="AT1294" i="4"/>
  <c r="AV1293" i="4"/>
  <c r="AU1293" i="4"/>
  <c r="AT1293" i="4"/>
  <c r="AV1292" i="4"/>
  <c r="AU1292" i="4"/>
  <c r="AT1292" i="4"/>
  <c r="AV1291" i="4"/>
  <c r="AU1291" i="4"/>
  <c r="AT1291" i="4"/>
  <c r="AV1290" i="4"/>
  <c r="AU1290" i="4"/>
  <c r="AT1290" i="4"/>
  <c r="AV1289" i="4"/>
  <c r="AU1289" i="4"/>
  <c r="AT1289" i="4"/>
  <c r="AV1288" i="4"/>
  <c r="AU1288" i="4"/>
  <c r="AT1288" i="4"/>
  <c r="AV1287" i="4"/>
  <c r="AU1287" i="4"/>
  <c r="AT1287" i="4"/>
  <c r="AV1286" i="4"/>
  <c r="AU1286" i="4"/>
  <c r="AT1286" i="4"/>
  <c r="AV1285" i="4"/>
  <c r="AU1285" i="4"/>
  <c r="AT1285" i="4"/>
  <c r="AV1284" i="4"/>
  <c r="AU1284" i="4"/>
  <c r="AT1284" i="4"/>
  <c r="AV1283" i="4"/>
  <c r="AU1283" i="4"/>
  <c r="AT1283" i="4"/>
  <c r="AV1282" i="4"/>
  <c r="AU1282" i="4"/>
  <c r="AT1282" i="4"/>
  <c r="AV1281" i="4"/>
  <c r="AU1281" i="4"/>
  <c r="AT1281" i="4"/>
  <c r="AV1280" i="4"/>
  <c r="AU1280" i="4"/>
  <c r="AT1280" i="4"/>
  <c r="AV1279" i="4"/>
  <c r="AU1279" i="4"/>
  <c r="AT1279" i="4"/>
  <c r="AV1278" i="4"/>
  <c r="AU1278" i="4"/>
  <c r="AT1278" i="4"/>
  <c r="AV1277" i="4"/>
  <c r="AU1277" i="4"/>
  <c r="AT1277" i="4"/>
  <c r="AV1276" i="4"/>
  <c r="AU1276" i="4"/>
  <c r="AT1276" i="4"/>
  <c r="AV1275" i="4"/>
  <c r="AU1275" i="4"/>
  <c r="AT1275" i="4"/>
  <c r="AV1274" i="4"/>
  <c r="AU1274" i="4"/>
  <c r="AT1274" i="4"/>
  <c r="AV1273" i="4"/>
  <c r="AU1273" i="4"/>
  <c r="AT1273" i="4"/>
  <c r="AV1272" i="4"/>
  <c r="AU1272" i="4"/>
  <c r="AT1272" i="4"/>
  <c r="AV1271" i="4"/>
  <c r="AU1271" i="4"/>
  <c r="AT1271" i="4"/>
  <c r="AV1270" i="4"/>
  <c r="AU1270" i="4"/>
  <c r="AT1270" i="4"/>
  <c r="AV1269" i="4"/>
  <c r="AU1269" i="4"/>
  <c r="AT1269" i="4"/>
  <c r="AV1268" i="4"/>
  <c r="AU1268" i="4"/>
  <c r="AT1268" i="4"/>
  <c r="AV1267" i="4"/>
  <c r="AU1267" i="4"/>
  <c r="AT1267" i="4"/>
  <c r="AV1266" i="4"/>
  <c r="AU1266" i="4"/>
  <c r="AT1266" i="4"/>
  <c r="AV1265" i="4"/>
  <c r="AU1265" i="4"/>
  <c r="AT1265" i="4"/>
  <c r="AV1264" i="4"/>
  <c r="AU1264" i="4"/>
  <c r="AT1264" i="4"/>
  <c r="AV1263" i="4"/>
  <c r="AU1263" i="4"/>
  <c r="AT1263" i="4"/>
  <c r="AV1262" i="4"/>
  <c r="AU1262" i="4"/>
  <c r="AT1262" i="4"/>
  <c r="AV1261" i="4"/>
  <c r="AU1261" i="4"/>
  <c r="AT1261" i="4"/>
  <c r="AV1260" i="4"/>
  <c r="AU1260" i="4"/>
  <c r="AT1260" i="4"/>
  <c r="AV1259" i="4"/>
  <c r="AU1259" i="4"/>
  <c r="AT1259" i="4"/>
  <c r="AV1258" i="4"/>
  <c r="AU1258" i="4"/>
  <c r="AT1258" i="4"/>
  <c r="AV1257" i="4"/>
  <c r="AU1257" i="4"/>
  <c r="AT1257" i="4"/>
  <c r="AV1256" i="4"/>
  <c r="AU1256" i="4"/>
  <c r="AT1256" i="4"/>
  <c r="AV1255" i="4"/>
  <c r="AU1255" i="4"/>
  <c r="AT1255" i="4"/>
  <c r="AV1254" i="4"/>
  <c r="AU1254" i="4"/>
  <c r="AT1254" i="4"/>
  <c r="AV1253" i="4"/>
  <c r="AU1253" i="4"/>
  <c r="AT1253" i="4"/>
  <c r="AV1252" i="4"/>
  <c r="AU1252" i="4"/>
  <c r="AT1252" i="4"/>
  <c r="AV1251" i="4"/>
  <c r="AU1251" i="4"/>
  <c r="AT1251" i="4"/>
  <c r="AV1250" i="4"/>
  <c r="AU1250" i="4"/>
  <c r="AT1250" i="4"/>
  <c r="AV1249" i="4"/>
  <c r="AU1249" i="4"/>
  <c r="AT1249" i="4"/>
  <c r="AV1248" i="4"/>
  <c r="AU1248" i="4"/>
  <c r="AT1248" i="4"/>
  <c r="AV1247" i="4"/>
  <c r="AU1247" i="4"/>
  <c r="AT1247" i="4"/>
  <c r="AV1246" i="4"/>
  <c r="AU1246" i="4"/>
  <c r="AT1246" i="4"/>
  <c r="AV1245" i="4"/>
  <c r="AU1245" i="4"/>
  <c r="AT1245" i="4"/>
  <c r="AV1244" i="4"/>
  <c r="AU1244" i="4"/>
  <c r="AT1244" i="4"/>
  <c r="AV1243" i="4"/>
  <c r="AU1243" i="4"/>
  <c r="AT1243" i="4"/>
  <c r="AV1242" i="4"/>
  <c r="AU1242" i="4"/>
  <c r="AT1242" i="4"/>
  <c r="AV1241" i="4"/>
  <c r="AU1241" i="4"/>
  <c r="AT1241" i="4"/>
  <c r="AV1240" i="4"/>
  <c r="AU1240" i="4"/>
  <c r="AT1240" i="4"/>
  <c r="AV1239" i="4"/>
  <c r="AU1239" i="4"/>
  <c r="AT1239" i="4"/>
  <c r="AV1238" i="4"/>
  <c r="AU1238" i="4"/>
  <c r="AT1238" i="4"/>
  <c r="AV1237" i="4"/>
  <c r="AU1237" i="4"/>
  <c r="AT1237" i="4"/>
  <c r="AV1236" i="4"/>
  <c r="AU1236" i="4"/>
  <c r="AT1236" i="4"/>
  <c r="AV1235" i="4"/>
  <c r="AU1235" i="4"/>
  <c r="AT1235" i="4"/>
  <c r="AV1234" i="4"/>
  <c r="AU1234" i="4"/>
  <c r="AT1234" i="4"/>
  <c r="AV1233" i="4"/>
  <c r="AU1233" i="4"/>
  <c r="AT1233" i="4"/>
  <c r="AV1232" i="4"/>
  <c r="AU1232" i="4"/>
  <c r="AT1232" i="4"/>
  <c r="AV1231" i="4"/>
  <c r="AU1231" i="4"/>
  <c r="AT1231" i="4"/>
  <c r="AV1230" i="4"/>
  <c r="AU1230" i="4"/>
  <c r="AT1230" i="4"/>
  <c r="AV1229" i="4"/>
  <c r="AU1229" i="4"/>
  <c r="AT1229" i="4"/>
  <c r="AV1228" i="4"/>
  <c r="AU1228" i="4"/>
  <c r="AT1228" i="4"/>
  <c r="AV1227" i="4"/>
  <c r="AU1227" i="4"/>
  <c r="AT1227" i="4"/>
  <c r="AV1226" i="4"/>
  <c r="AU1226" i="4"/>
  <c r="AT1226" i="4"/>
  <c r="AV1225" i="4"/>
  <c r="AU1225" i="4"/>
  <c r="AT1225" i="4"/>
  <c r="AV1224" i="4"/>
  <c r="AU1224" i="4"/>
  <c r="AT1224" i="4"/>
  <c r="AV1223" i="4"/>
  <c r="AU1223" i="4"/>
  <c r="AT1223" i="4"/>
  <c r="AV1222" i="4"/>
  <c r="AU1222" i="4"/>
  <c r="AT1222" i="4"/>
  <c r="AV1221" i="4"/>
  <c r="AU1221" i="4"/>
  <c r="AT1221" i="4"/>
  <c r="AV1220" i="4"/>
  <c r="AU1220" i="4"/>
  <c r="AT1220" i="4"/>
  <c r="AV1219" i="4"/>
  <c r="AU1219" i="4"/>
  <c r="AT1219" i="4"/>
  <c r="AV1218" i="4"/>
  <c r="AU1218" i="4"/>
  <c r="AT1218" i="4"/>
  <c r="AV1217" i="4"/>
  <c r="AU1217" i="4"/>
  <c r="AT1217" i="4"/>
  <c r="AV1216" i="4"/>
  <c r="AU1216" i="4"/>
  <c r="AT1216" i="4"/>
  <c r="AV1215" i="4"/>
  <c r="AU1215" i="4"/>
  <c r="AT1215" i="4"/>
  <c r="AV1214" i="4"/>
  <c r="AU1214" i="4"/>
  <c r="AT1214" i="4"/>
  <c r="AV1213" i="4"/>
  <c r="AU1213" i="4"/>
  <c r="AT1213" i="4"/>
  <c r="AV1212" i="4"/>
  <c r="AU1212" i="4"/>
  <c r="AT1212" i="4"/>
  <c r="AV1211" i="4"/>
  <c r="AU1211" i="4"/>
  <c r="AT1211" i="4"/>
  <c r="AV1210" i="4"/>
  <c r="AU1210" i="4"/>
  <c r="AT1210" i="4"/>
  <c r="AV1209" i="4"/>
  <c r="AU1209" i="4"/>
  <c r="AT1209" i="4"/>
  <c r="AV1208" i="4"/>
  <c r="AU1208" i="4"/>
  <c r="AT1208" i="4"/>
  <c r="AV1207" i="4"/>
  <c r="AU1207" i="4"/>
  <c r="AT1207" i="4"/>
  <c r="AV1206" i="4"/>
  <c r="AU1206" i="4"/>
  <c r="AT1206" i="4"/>
  <c r="AV1205" i="4"/>
  <c r="AU1205" i="4"/>
  <c r="AT1205" i="4"/>
  <c r="AV1204" i="4"/>
  <c r="AU1204" i="4"/>
  <c r="AT1204" i="4"/>
  <c r="AV1203" i="4"/>
  <c r="AU1203" i="4"/>
  <c r="AT1203" i="4"/>
  <c r="AV1202" i="4"/>
  <c r="AU1202" i="4"/>
  <c r="AT1202" i="4"/>
  <c r="AV1201" i="4"/>
  <c r="AU1201" i="4"/>
  <c r="AT1201" i="4"/>
  <c r="AV1200" i="4"/>
  <c r="AU1200" i="4"/>
  <c r="AT1200" i="4"/>
  <c r="AV1199" i="4"/>
  <c r="AU1199" i="4"/>
  <c r="AT1199" i="4"/>
  <c r="AV1198" i="4"/>
  <c r="AU1198" i="4"/>
  <c r="AT1198" i="4"/>
  <c r="AV1197" i="4"/>
  <c r="AU1197" i="4"/>
  <c r="AT1197" i="4"/>
  <c r="AV1196" i="4"/>
  <c r="AU1196" i="4"/>
  <c r="AT1196" i="4"/>
  <c r="AV1195" i="4"/>
  <c r="AU1195" i="4"/>
  <c r="AT1195" i="4"/>
  <c r="AV1194" i="4"/>
  <c r="AU1194" i="4"/>
  <c r="AT1194" i="4"/>
  <c r="AV1193" i="4"/>
  <c r="AU1193" i="4"/>
  <c r="AT1193" i="4"/>
  <c r="AV1192" i="4"/>
  <c r="AU1192" i="4"/>
  <c r="AT1192" i="4"/>
  <c r="AV1191" i="4"/>
  <c r="AU1191" i="4"/>
  <c r="AT1191" i="4"/>
  <c r="AV1190" i="4"/>
  <c r="AU1190" i="4"/>
  <c r="AT1190" i="4"/>
  <c r="AV1189" i="4"/>
  <c r="AU1189" i="4"/>
  <c r="AT1189" i="4"/>
  <c r="AV1188" i="4"/>
  <c r="AU1188" i="4"/>
  <c r="AT1188" i="4"/>
  <c r="AV1187" i="4"/>
  <c r="AU1187" i="4"/>
  <c r="AT1187" i="4"/>
  <c r="AV1186" i="4"/>
  <c r="AU1186" i="4"/>
  <c r="AT1186" i="4"/>
  <c r="AV1185" i="4"/>
  <c r="AU1185" i="4"/>
  <c r="AT1185" i="4"/>
  <c r="AV1184" i="4"/>
  <c r="AU1184" i="4"/>
  <c r="AT1184" i="4"/>
  <c r="AV1183" i="4"/>
  <c r="AU1183" i="4"/>
  <c r="AT1183" i="4"/>
  <c r="AV1182" i="4"/>
  <c r="AU1182" i="4"/>
  <c r="AT1182" i="4"/>
  <c r="AV1181" i="4"/>
  <c r="AU1181" i="4"/>
  <c r="AT1181" i="4"/>
  <c r="AV1180" i="4"/>
  <c r="AU1180" i="4"/>
  <c r="AT1180" i="4"/>
  <c r="AV1179" i="4"/>
  <c r="AU1179" i="4"/>
  <c r="AT1179" i="4"/>
  <c r="AV1178" i="4"/>
  <c r="AU1178" i="4"/>
  <c r="AT1178" i="4"/>
  <c r="AV1177" i="4"/>
  <c r="AU1177" i="4"/>
  <c r="AT1177" i="4"/>
  <c r="AV1176" i="4"/>
  <c r="AU1176" i="4"/>
  <c r="AT1176" i="4"/>
  <c r="AV1175" i="4"/>
  <c r="AU1175" i="4"/>
  <c r="AT1175" i="4"/>
  <c r="AV1174" i="4"/>
  <c r="AU1174" i="4"/>
  <c r="AT1174" i="4"/>
  <c r="AV1173" i="4"/>
  <c r="AU1173" i="4"/>
  <c r="AT1173" i="4"/>
  <c r="AV1172" i="4"/>
  <c r="AU1172" i="4"/>
  <c r="AT1172" i="4"/>
  <c r="AV1171" i="4"/>
  <c r="AU1171" i="4"/>
  <c r="AT1171" i="4"/>
  <c r="AV1170" i="4"/>
  <c r="AU1170" i="4"/>
  <c r="AT1170" i="4"/>
  <c r="AV1169" i="4"/>
  <c r="AU1169" i="4"/>
  <c r="AT1169" i="4"/>
  <c r="AV1168" i="4"/>
  <c r="AU1168" i="4"/>
  <c r="AT1168" i="4"/>
  <c r="AV1167" i="4"/>
  <c r="AU1167" i="4"/>
  <c r="AT1167" i="4"/>
  <c r="AV1166" i="4"/>
  <c r="AU1166" i="4"/>
  <c r="AT1166" i="4"/>
  <c r="AV1165" i="4"/>
  <c r="AU1165" i="4"/>
  <c r="AT1165" i="4"/>
  <c r="AV1164" i="4"/>
  <c r="AU1164" i="4"/>
  <c r="AT1164" i="4"/>
  <c r="AV1163" i="4"/>
  <c r="AU1163" i="4"/>
  <c r="AT1163" i="4"/>
  <c r="AV1162" i="4"/>
  <c r="AU1162" i="4"/>
  <c r="AT1162" i="4"/>
  <c r="AV1161" i="4"/>
  <c r="AU1161" i="4"/>
  <c r="AT1161" i="4"/>
  <c r="AV1160" i="4"/>
  <c r="AU1160" i="4"/>
  <c r="AT1160" i="4"/>
  <c r="AV1159" i="4"/>
  <c r="AU1159" i="4"/>
  <c r="AT1159" i="4"/>
  <c r="AV1158" i="4"/>
  <c r="AU1158" i="4"/>
  <c r="AT1158" i="4"/>
  <c r="AV1157" i="4"/>
  <c r="AU1157" i="4"/>
  <c r="AT1157" i="4"/>
  <c r="AV1156" i="4"/>
  <c r="AU1156" i="4"/>
  <c r="AT1156" i="4"/>
  <c r="AV1155" i="4"/>
  <c r="AU1155" i="4"/>
  <c r="AT1155" i="4"/>
  <c r="AV1154" i="4"/>
  <c r="AU1154" i="4"/>
  <c r="AT1154" i="4"/>
  <c r="AV1153" i="4"/>
  <c r="AU1153" i="4"/>
  <c r="AT1153" i="4"/>
  <c r="AV1152" i="4"/>
  <c r="AU1152" i="4"/>
  <c r="AT1152" i="4"/>
  <c r="AV1151" i="4"/>
  <c r="AU1151" i="4"/>
  <c r="AT1151" i="4"/>
  <c r="AV1150" i="4"/>
  <c r="AU1150" i="4"/>
  <c r="AT1150" i="4"/>
  <c r="AV1149" i="4"/>
  <c r="AU1149" i="4"/>
  <c r="AT1149" i="4"/>
  <c r="AV1148" i="4"/>
  <c r="AU1148" i="4"/>
  <c r="AT1148" i="4"/>
  <c r="AV1147" i="4"/>
  <c r="AU1147" i="4"/>
  <c r="AT1147" i="4"/>
  <c r="AV1146" i="4"/>
  <c r="AU1146" i="4"/>
  <c r="AT1146" i="4"/>
  <c r="AV1145" i="4"/>
  <c r="AU1145" i="4"/>
  <c r="AT1145" i="4"/>
  <c r="AV1144" i="4"/>
  <c r="AU1144" i="4"/>
  <c r="AT1144" i="4"/>
  <c r="AV1143" i="4"/>
  <c r="AU1143" i="4"/>
  <c r="AT1143" i="4"/>
  <c r="AV1142" i="4"/>
  <c r="AU1142" i="4"/>
  <c r="AT1142" i="4"/>
  <c r="AV1141" i="4"/>
  <c r="AU1141" i="4"/>
  <c r="AT1141" i="4"/>
  <c r="AV1140" i="4"/>
  <c r="AU1140" i="4"/>
  <c r="AT1140" i="4"/>
  <c r="AV1139" i="4"/>
  <c r="AU1139" i="4"/>
  <c r="AT1139" i="4"/>
  <c r="AV1138" i="4"/>
  <c r="AU1138" i="4"/>
  <c r="AT1138" i="4"/>
  <c r="AV1137" i="4"/>
  <c r="AU1137" i="4"/>
  <c r="AT1137" i="4"/>
  <c r="AV1136" i="4"/>
  <c r="AU1136" i="4"/>
  <c r="AT1136" i="4"/>
  <c r="AV1135" i="4"/>
  <c r="AU1135" i="4"/>
  <c r="AT1135" i="4"/>
  <c r="AV1134" i="4"/>
  <c r="AU1134" i="4"/>
  <c r="AT1134" i="4"/>
  <c r="AV1133" i="4"/>
  <c r="AU1133" i="4"/>
  <c r="AT1133" i="4"/>
  <c r="AV1132" i="4"/>
  <c r="AU1132" i="4"/>
  <c r="AT1132" i="4"/>
  <c r="AV1131" i="4"/>
  <c r="AU1131" i="4"/>
  <c r="AT1131" i="4"/>
  <c r="AV1130" i="4"/>
  <c r="AU1130" i="4"/>
  <c r="AT1130" i="4"/>
  <c r="AV1129" i="4"/>
  <c r="AU1129" i="4"/>
  <c r="AT1129" i="4"/>
  <c r="AV1128" i="4"/>
  <c r="AU1128" i="4"/>
  <c r="AT1128" i="4"/>
  <c r="AV1127" i="4"/>
  <c r="AU1127" i="4"/>
  <c r="AT1127" i="4"/>
  <c r="AV1126" i="4"/>
  <c r="AU1126" i="4"/>
  <c r="AT1126" i="4"/>
  <c r="AV1125" i="4"/>
  <c r="AU1125" i="4"/>
  <c r="AT1125" i="4"/>
  <c r="AV1124" i="4"/>
  <c r="AU1124" i="4"/>
  <c r="AT1124" i="4"/>
  <c r="AV1123" i="4"/>
  <c r="AU1123" i="4"/>
  <c r="AT1123" i="4"/>
  <c r="AV1122" i="4"/>
  <c r="AU1122" i="4"/>
  <c r="AT1122" i="4"/>
  <c r="AV1121" i="4"/>
  <c r="AU1121" i="4"/>
  <c r="AT1121" i="4"/>
  <c r="AV1120" i="4"/>
  <c r="AU1120" i="4"/>
  <c r="AT1120" i="4"/>
  <c r="AV1119" i="4"/>
  <c r="AU1119" i="4"/>
  <c r="AT1119" i="4"/>
  <c r="AV1118" i="4"/>
  <c r="AU1118" i="4"/>
  <c r="AT1118" i="4"/>
  <c r="AV1117" i="4"/>
  <c r="AU1117" i="4"/>
  <c r="AT1117" i="4"/>
  <c r="AV1116" i="4"/>
  <c r="AU1116" i="4"/>
  <c r="AT1116" i="4"/>
  <c r="AV1115" i="4"/>
  <c r="AU1115" i="4"/>
  <c r="AT1115" i="4"/>
  <c r="AV1114" i="4"/>
  <c r="AU1114" i="4"/>
  <c r="AT1114" i="4"/>
  <c r="AV1113" i="4"/>
  <c r="AU1113" i="4"/>
  <c r="AT1113" i="4"/>
  <c r="AV1112" i="4"/>
  <c r="AU1112" i="4"/>
  <c r="AT1112" i="4"/>
  <c r="AV1111" i="4"/>
  <c r="AU1111" i="4"/>
  <c r="AT1111" i="4"/>
  <c r="AV1110" i="4"/>
  <c r="AU1110" i="4"/>
  <c r="AT1110" i="4"/>
  <c r="AV1109" i="4"/>
  <c r="AU1109" i="4"/>
  <c r="AT1109" i="4"/>
  <c r="AV1108" i="4"/>
  <c r="AU1108" i="4"/>
  <c r="AT1108" i="4"/>
  <c r="AV1107" i="4"/>
  <c r="AU1107" i="4"/>
  <c r="AT1107" i="4"/>
  <c r="AV1106" i="4"/>
  <c r="AU1106" i="4"/>
  <c r="AT1106" i="4"/>
  <c r="AV1105" i="4"/>
  <c r="AU1105" i="4"/>
  <c r="AT1105" i="4"/>
  <c r="AV1104" i="4"/>
  <c r="AU1104" i="4"/>
  <c r="AT1104" i="4"/>
  <c r="AV1103" i="4"/>
  <c r="AU1103" i="4"/>
  <c r="AT1103" i="4"/>
  <c r="AV1102" i="4"/>
  <c r="AU1102" i="4"/>
  <c r="AT1102" i="4"/>
  <c r="AV1101" i="4"/>
  <c r="AU1101" i="4"/>
  <c r="AT1101" i="4"/>
  <c r="AV1100" i="4"/>
  <c r="AU1100" i="4"/>
  <c r="AT1100" i="4"/>
  <c r="AV1099" i="4"/>
  <c r="AU1099" i="4"/>
  <c r="AT1099" i="4"/>
  <c r="AV1098" i="4"/>
  <c r="AU1098" i="4"/>
  <c r="AT1098" i="4"/>
  <c r="AV1097" i="4"/>
  <c r="AU1097" i="4"/>
  <c r="AT1097" i="4"/>
  <c r="AV1096" i="4"/>
  <c r="AU1096" i="4"/>
  <c r="AT1096" i="4"/>
  <c r="AV1095" i="4"/>
  <c r="AU1095" i="4"/>
  <c r="AT1095" i="4"/>
  <c r="AV1094" i="4"/>
  <c r="AU1094" i="4"/>
  <c r="AT1094" i="4"/>
  <c r="AV1093" i="4"/>
  <c r="AU1093" i="4"/>
  <c r="AT1093" i="4"/>
  <c r="AV1092" i="4"/>
  <c r="AU1092" i="4"/>
  <c r="AT1092" i="4"/>
  <c r="AV1091" i="4"/>
  <c r="AU1091" i="4"/>
  <c r="AT1091" i="4"/>
  <c r="AV1090" i="4"/>
  <c r="AU1090" i="4"/>
  <c r="AT1090" i="4"/>
  <c r="AV1089" i="4"/>
  <c r="AU1089" i="4"/>
  <c r="AT1089" i="4"/>
  <c r="AV1088" i="4"/>
  <c r="AU1088" i="4"/>
  <c r="AT1088" i="4"/>
  <c r="AV1087" i="4"/>
  <c r="AU1087" i="4"/>
  <c r="AT1087" i="4"/>
  <c r="AV1086" i="4"/>
  <c r="AU1086" i="4"/>
  <c r="AT1086" i="4"/>
  <c r="AV1085" i="4"/>
  <c r="AU1085" i="4"/>
  <c r="AT1085" i="4"/>
  <c r="AV1084" i="4"/>
  <c r="AU1084" i="4"/>
  <c r="AT1084" i="4"/>
  <c r="AV1083" i="4"/>
  <c r="AU1083" i="4"/>
  <c r="AT1083" i="4"/>
  <c r="AV1082" i="4"/>
  <c r="AU1082" i="4"/>
  <c r="AT1082" i="4"/>
  <c r="AV1081" i="4"/>
  <c r="AU1081" i="4"/>
  <c r="AT1081" i="4"/>
  <c r="AV1080" i="4"/>
  <c r="AU1080" i="4"/>
  <c r="AT1080" i="4"/>
  <c r="AV1079" i="4"/>
  <c r="AU1079" i="4"/>
  <c r="AT1079" i="4"/>
  <c r="AV1078" i="4"/>
  <c r="AU1078" i="4"/>
  <c r="AT1078" i="4"/>
  <c r="AV1077" i="4"/>
  <c r="AU1077" i="4"/>
  <c r="AT1077" i="4"/>
  <c r="AV1076" i="4"/>
  <c r="AU1076" i="4"/>
  <c r="AT1076" i="4"/>
  <c r="AV1075" i="4"/>
  <c r="AU1075" i="4"/>
  <c r="AT1075" i="4"/>
  <c r="AV1074" i="4"/>
  <c r="AU1074" i="4"/>
  <c r="AT1074" i="4"/>
  <c r="AV1073" i="4"/>
  <c r="AU1073" i="4"/>
  <c r="AT1073" i="4"/>
  <c r="AV1072" i="4"/>
  <c r="AU1072" i="4"/>
  <c r="AT1072" i="4"/>
  <c r="AV1071" i="4"/>
  <c r="AU1071" i="4"/>
  <c r="AT1071" i="4"/>
  <c r="AV1070" i="4"/>
  <c r="AU1070" i="4"/>
  <c r="AT1070" i="4"/>
  <c r="AV1069" i="4"/>
  <c r="AU1069" i="4"/>
  <c r="AT1069" i="4"/>
  <c r="AV1068" i="4"/>
  <c r="AU1068" i="4"/>
  <c r="AT1068" i="4"/>
  <c r="AV1067" i="4"/>
  <c r="AU1067" i="4"/>
  <c r="AT1067" i="4"/>
  <c r="AV1066" i="4"/>
  <c r="AU1066" i="4"/>
  <c r="AT1066" i="4"/>
  <c r="AV1065" i="4"/>
  <c r="AU1065" i="4"/>
  <c r="AT1065" i="4"/>
  <c r="AV1064" i="4"/>
  <c r="AU1064" i="4"/>
  <c r="AT1064" i="4"/>
  <c r="AV1063" i="4"/>
  <c r="AU1063" i="4"/>
  <c r="AT1063" i="4"/>
  <c r="AV1062" i="4"/>
  <c r="AU1062" i="4"/>
  <c r="AT1062" i="4"/>
  <c r="AV1061" i="4"/>
  <c r="AU1061" i="4"/>
  <c r="AT1061" i="4"/>
  <c r="AV1060" i="4"/>
  <c r="AU1060" i="4"/>
  <c r="AT1060" i="4"/>
  <c r="AV1059" i="4"/>
  <c r="AU1059" i="4"/>
  <c r="AT1059" i="4"/>
  <c r="AV1058" i="4"/>
  <c r="AU1058" i="4"/>
  <c r="AT1058" i="4"/>
  <c r="AV1057" i="4"/>
  <c r="AU1057" i="4"/>
  <c r="AT1057" i="4"/>
  <c r="AV1056" i="4"/>
  <c r="AU1056" i="4"/>
  <c r="AT1056" i="4"/>
  <c r="AV1055" i="4"/>
  <c r="AU1055" i="4"/>
  <c r="AT1055" i="4"/>
  <c r="AV1054" i="4"/>
  <c r="AU1054" i="4"/>
  <c r="AT1054" i="4"/>
  <c r="AV1053" i="4"/>
  <c r="AU1053" i="4"/>
  <c r="AT1053" i="4"/>
  <c r="AV1052" i="4"/>
  <c r="AU1052" i="4"/>
  <c r="AT1052" i="4"/>
  <c r="AV1051" i="4"/>
  <c r="AU1051" i="4"/>
  <c r="AT1051" i="4"/>
  <c r="AV1050" i="4"/>
  <c r="AU1050" i="4"/>
  <c r="AT1050" i="4"/>
  <c r="AV1049" i="4"/>
  <c r="AU1049" i="4"/>
  <c r="AT1049" i="4"/>
  <c r="AV1048" i="4"/>
  <c r="AU1048" i="4"/>
  <c r="AT1048" i="4"/>
  <c r="AV1047" i="4"/>
  <c r="AU1047" i="4"/>
  <c r="AT1047" i="4"/>
  <c r="AV1046" i="4"/>
  <c r="AU1046" i="4"/>
  <c r="AT1046" i="4"/>
  <c r="AV1045" i="4"/>
  <c r="AU1045" i="4"/>
  <c r="AT1045" i="4"/>
  <c r="AV1044" i="4"/>
  <c r="AU1044" i="4"/>
  <c r="AT1044" i="4"/>
  <c r="AV1043" i="4"/>
  <c r="AU1043" i="4"/>
  <c r="AT1043" i="4"/>
  <c r="AV1042" i="4"/>
  <c r="AU1042" i="4"/>
  <c r="AT1042" i="4"/>
  <c r="AV1041" i="4"/>
  <c r="AU1041" i="4"/>
  <c r="AT1041" i="4"/>
  <c r="AV1040" i="4"/>
  <c r="AU1040" i="4"/>
  <c r="AT1040" i="4"/>
  <c r="AV1039" i="4"/>
  <c r="AU1039" i="4"/>
  <c r="AT1039" i="4"/>
  <c r="AV1038" i="4"/>
  <c r="AU1038" i="4"/>
  <c r="AT1038" i="4"/>
  <c r="AV1037" i="4"/>
  <c r="AU1037" i="4"/>
  <c r="AT1037" i="4"/>
  <c r="AV1036" i="4"/>
  <c r="AU1036" i="4"/>
  <c r="AT1036" i="4"/>
  <c r="AV1035" i="4"/>
  <c r="AU1035" i="4"/>
  <c r="AT1035" i="4"/>
  <c r="AV1034" i="4"/>
  <c r="AU1034" i="4"/>
  <c r="AT1034" i="4"/>
  <c r="AV1033" i="4"/>
  <c r="AU1033" i="4"/>
  <c r="AT1033" i="4"/>
  <c r="AV1032" i="4"/>
  <c r="AU1032" i="4"/>
  <c r="AT1032" i="4"/>
  <c r="AV1031" i="4"/>
  <c r="AU1031" i="4"/>
  <c r="AT1031" i="4"/>
  <c r="AV1030" i="4"/>
  <c r="AU1030" i="4"/>
  <c r="AT1030" i="4"/>
  <c r="AV1029" i="4"/>
  <c r="AU1029" i="4"/>
  <c r="AT1029" i="4"/>
  <c r="AV1028" i="4"/>
  <c r="AU1028" i="4"/>
  <c r="AT1028" i="4"/>
  <c r="AV1027" i="4"/>
  <c r="AU1027" i="4"/>
  <c r="AT1027" i="4"/>
  <c r="AV1026" i="4"/>
  <c r="AU1026" i="4"/>
  <c r="AT1026" i="4"/>
  <c r="AV1025" i="4"/>
  <c r="AU1025" i="4"/>
  <c r="AT1025" i="4"/>
  <c r="AV1024" i="4"/>
  <c r="AU1024" i="4"/>
  <c r="AT1024" i="4"/>
  <c r="AV1023" i="4"/>
  <c r="AU1023" i="4"/>
  <c r="AT1023" i="4"/>
  <c r="AV1022" i="4"/>
  <c r="AU1022" i="4"/>
  <c r="AT1022" i="4"/>
  <c r="AV1021" i="4"/>
  <c r="AU1021" i="4"/>
  <c r="AT1021" i="4"/>
  <c r="AV1020" i="4"/>
  <c r="AU1020" i="4"/>
  <c r="AT1020" i="4"/>
  <c r="AV1019" i="4"/>
  <c r="AU1019" i="4"/>
  <c r="AT1019" i="4"/>
  <c r="AV1018" i="4"/>
  <c r="AU1018" i="4"/>
  <c r="AT1018" i="4"/>
  <c r="AV1017" i="4"/>
  <c r="AU1017" i="4"/>
  <c r="AT1017" i="4"/>
  <c r="AV1016" i="4"/>
  <c r="AU1016" i="4"/>
  <c r="AT1016" i="4"/>
  <c r="AV1015" i="4"/>
  <c r="AU1015" i="4"/>
  <c r="AT1015" i="4"/>
  <c r="AV1014" i="4"/>
  <c r="AU1014" i="4"/>
  <c r="AT1014" i="4"/>
  <c r="AV1013" i="4"/>
  <c r="AU1013" i="4"/>
  <c r="AT1013" i="4"/>
  <c r="AV1012" i="4"/>
  <c r="AU1012" i="4"/>
  <c r="AT1012" i="4"/>
  <c r="AV1011" i="4"/>
  <c r="AU1011" i="4"/>
  <c r="AT1011" i="4"/>
  <c r="AV1010" i="4"/>
  <c r="AU1010" i="4"/>
  <c r="AT1010" i="4"/>
  <c r="AV1009" i="4"/>
  <c r="AU1009" i="4"/>
  <c r="AT1009" i="4"/>
  <c r="AV1008" i="4"/>
  <c r="AU1008" i="4"/>
  <c r="AT1008" i="4"/>
  <c r="AV1007" i="4"/>
  <c r="AU1007" i="4"/>
  <c r="AT1007" i="4"/>
  <c r="AV1006" i="4"/>
  <c r="AU1006" i="4"/>
  <c r="AT1006" i="4"/>
  <c r="AV1005" i="4"/>
  <c r="AU1005" i="4"/>
  <c r="AT1005" i="4"/>
  <c r="AV1004" i="4"/>
  <c r="AU1004" i="4"/>
  <c r="AT1004" i="4"/>
  <c r="AV1003" i="4"/>
  <c r="AU1003" i="4"/>
  <c r="AT1003" i="4"/>
  <c r="AV1002" i="4"/>
  <c r="AU1002" i="4"/>
  <c r="AT1002" i="4"/>
  <c r="AV1001" i="4"/>
  <c r="AU1001" i="4"/>
  <c r="AT1001" i="4"/>
  <c r="AV1000" i="4"/>
  <c r="AU1000" i="4"/>
  <c r="AT1000" i="4"/>
  <c r="AV999" i="4"/>
  <c r="AU999" i="4"/>
  <c r="AT999" i="4"/>
  <c r="AV998" i="4"/>
  <c r="AU998" i="4"/>
  <c r="AT998" i="4"/>
  <c r="AV997" i="4"/>
  <c r="AU997" i="4"/>
  <c r="AT997" i="4"/>
  <c r="AV996" i="4"/>
  <c r="AU996" i="4"/>
  <c r="AT996" i="4"/>
  <c r="AV995" i="4"/>
  <c r="AU995" i="4"/>
  <c r="AT995" i="4"/>
  <c r="AV994" i="4"/>
  <c r="AU994" i="4"/>
  <c r="AT994" i="4"/>
  <c r="AV993" i="4"/>
  <c r="AU993" i="4"/>
  <c r="AT993" i="4"/>
  <c r="AV992" i="4"/>
  <c r="AU992" i="4"/>
  <c r="AT992" i="4"/>
  <c r="AV991" i="4"/>
  <c r="AU991" i="4"/>
  <c r="AT991" i="4"/>
  <c r="AV990" i="4"/>
  <c r="AU990" i="4"/>
  <c r="AT990" i="4"/>
  <c r="AV989" i="4"/>
  <c r="AU989" i="4"/>
  <c r="AT989" i="4"/>
  <c r="AV988" i="4"/>
  <c r="AU988" i="4"/>
  <c r="AT988" i="4"/>
  <c r="AV987" i="4"/>
  <c r="AU987" i="4"/>
  <c r="AT987" i="4"/>
  <c r="AV986" i="4"/>
  <c r="AU986" i="4"/>
  <c r="AT986" i="4"/>
  <c r="AV985" i="4"/>
  <c r="AU985" i="4"/>
  <c r="AT985" i="4"/>
  <c r="AV984" i="4"/>
  <c r="AU984" i="4"/>
  <c r="AT984" i="4"/>
  <c r="AV983" i="4"/>
  <c r="AU983" i="4"/>
  <c r="AT983" i="4"/>
  <c r="AV982" i="4"/>
  <c r="AU982" i="4"/>
  <c r="AT982" i="4"/>
  <c r="AV981" i="4"/>
  <c r="AU981" i="4"/>
  <c r="AT981" i="4"/>
  <c r="AV980" i="4"/>
  <c r="AU980" i="4"/>
  <c r="AT980" i="4"/>
  <c r="AV979" i="4"/>
  <c r="AU979" i="4"/>
  <c r="AT979" i="4"/>
  <c r="AV978" i="4"/>
  <c r="AU978" i="4"/>
  <c r="AT978" i="4"/>
  <c r="AV977" i="4"/>
  <c r="AU977" i="4"/>
  <c r="AT977" i="4"/>
  <c r="AV976" i="4"/>
  <c r="AU976" i="4"/>
  <c r="AT976" i="4"/>
  <c r="AV975" i="4"/>
  <c r="AU975" i="4"/>
  <c r="AT975" i="4"/>
  <c r="AV974" i="4"/>
  <c r="AU974" i="4"/>
  <c r="AT974" i="4"/>
  <c r="AV973" i="4"/>
  <c r="AU973" i="4"/>
  <c r="AT973" i="4"/>
  <c r="AV972" i="4"/>
  <c r="AU972" i="4"/>
  <c r="AT972" i="4"/>
  <c r="AV971" i="4"/>
  <c r="AU971" i="4"/>
  <c r="AT971" i="4"/>
  <c r="AV970" i="4"/>
  <c r="AU970" i="4"/>
  <c r="AT970" i="4"/>
  <c r="AV969" i="4"/>
  <c r="AU969" i="4"/>
  <c r="AT969" i="4"/>
  <c r="AV968" i="4"/>
  <c r="AU968" i="4"/>
  <c r="AT968" i="4"/>
  <c r="AV967" i="4"/>
  <c r="AU967" i="4"/>
  <c r="AT967" i="4"/>
  <c r="AV966" i="4"/>
  <c r="AU966" i="4"/>
  <c r="AT966" i="4"/>
  <c r="AV965" i="4"/>
  <c r="AU965" i="4"/>
  <c r="AT965" i="4"/>
  <c r="AV964" i="4"/>
  <c r="AU964" i="4"/>
  <c r="AT964" i="4"/>
  <c r="AV963" i="4"/>
  <c r="AU963" i="4"/>
  <c r="AT963" i="4"/>
  <c r="AV962" i="4"/>
  <c r="AU962" i="4"/>
  <c r="AT962" i="4"/>
  <c r="AV961" i="4"/>
  <c r="AU961" i="4"/>
  <c r="AT961" i="4"/>
  <c r="AV960" i="4"/>
  <c r="AU960" i="4"/>
  <c r="AT960" i="4"/>
  <c r="AV959" i="4"/>
  <c r="AU959" i="4"/>
  <c r="AT959" i="4"/>
  <c r="AV958" i="4"/>
  <c r="AU958" i="4"/>
  <c r="AT958" i="4"/>
  <c r="AV957" i="4"/>
  <c r="AU957" i="4"/>
  <c r="AT957" i="4"/>
  <c r="AV956" i="4"/>
  <c r="AU956" i="4"/>
  <c r="AT956" i="4"/>
  <c r="AV955" i="4"/>
  <c r="AU955" i="4"/>
  <c r="AT955" i="4"/>
  <c r="AV954" i="4"/>
  <c r="AU954" i="4"/>
  <c r="AT954" i="4"/>
  <c r="AV953" i="4"/>
  <c r="AU953" i="4"/>
  <c r="AT953" i="4"/>
  <c r="AV952" i="4"/>
  <c r="AU952" i="4"/>
  <c r="AT952" i="4"/>
  <c r="AV951" i="4"/>
  <c r="AU951" i="4"/>
  <c r="AT951" i="4"/>
  <c r="AV950" i="4"/>
  <c r="AU950" i="4"/>
  <c r="AT950" i="4"/>
  <c r="AV949" i="4"/>
  <c r="AU949" i="4"/>
  <c r="AT949" i="4"/>
  <c r="AV948" i="4"/>
  <c r="AU948" i="4"/>
  <c r="AT948" i="4"/>
  <c r="AV947" i="4"/>
  <c r="AU947" i="4"/>
  <c r="AT947" i="4"/>
  <c r="AV946" i="4"/>
  <c r="AU946" i="4"/>
  <c r="AT946" i="4"/>
  <c r="AV945" i="4"/>
  <c r="AU945" i="4"/>
  <c r="AT945" i="4"/>
  <c r="AV944" i="4"/>
  <c r="AU944" i="4"/>
  <c r="AT944" i="4"/>
  <c r="AV943" i="4"/>
  <c r="AU943" i="4"/>
  <c r="AT943" i="4"/>
  <c r="AV942" i="4"/>
  <c r="AU942" i="4"/>
  <c r="AT942" i="4"/>
  <c r="AV941" i="4"/>
  <c r="AU941" i="4"/>
  <c r="AT941" i="4"/>
  <c r="AV940" i="4"/>
  <c r="AU940" i="4"/>
  <c r="AT940" i="4"/>
  <c r="AV939" i="4"/>
  <c r="AU939" i="4"/>
  <c r="AT939" i="4"/>
  <c r="AV938" i="4"/>
  <c r="AU938" i="4"/>
  <c r="AT938" i="4"/>
  <c r="AV937" i="4"/>
  <c r="AU937" i="4"/>
  <c r="AT937" i="4"/>
  <c r="AV936" i="4"/>
  <c r="AU936" i="4"/>
  <c r="AT936" i="4"/>
  <c r="AV935" i="4"/>
  <c r="AU935" i="4"/>
  <c r="AT935" i="4"/>
  <c r="AV934" i="4"/>
  <c r="AU934" i="4"/>
  <c r="AT934" i="4"/>
  <c r="AV933" i="4"/>
  <c r="AU933" i="4"/>
  <c r="AT933" i="4"/>
  <c r="AV932" i="4"/>
  <c r="AU932" i="4"/>
  <c r="AT932" i="4"/>
  <c r="AV931" i="4"/>
  <c r="AU931" i="4"/>
  <c r="AT931" i="4"/>
  <c r="AV930" i="4"/>
  <c r="AU930" i="4"/>
  <c r="AT930" i="4"/>
  <c r="AV929" i="4"/>
  <c r="AU929" i="4"/>
  <c r="AT929" i="4"/>
  <c r="AV928" i="4"/>
  <c r="AU928" i="4"/>
  <c r="AT928" i="4"/>
  <c r="AV927" i="4"/>
  <c r="AU927" i="4"/>
  <c r="AT927" i="4"/>
  <c r="AV926" i="4"/>
  <c r="AU926" i="4"/>
  <c r="AT926" i="4"/>
  <c r="AV925" i="4"/>
  <c r="AU925" i="4"/>
  <c r="AT925" i="4"/>
  <c r="AV924" i="4"/>
  <c r="AU924" i="4"/>
  <c r="AT924" i="4"/>
  <c r="AV923" i="4"/>
  <c r="AU923" i="4"/>
  <c r="AT923" i="4"/>
  <c r="AV922" i="4"/>
  <c r="AU922" i="4"/>
  <c r="AT922" i="4"/>
  <c r="AV921" i="4"/>
  <c r="AU921" i="4"/>
  <c r="AT921" i="4"/>
  <c r="AV920" i="4"/>
  <c r="AU920" i="4"/>
  <c r="AT920" i="4"/>
  <c r="AV919" i="4"/>
  <c r="AU919" i="4"/>
  <c r="AT919" i="4"/>
  <c r="AV918" i="4"/>
  <c r="AU918" i="4"/>
  <c r="AT918" i="4"/>
  <c r="AV917" i="4"/>
  <c r="AU917" i="4"/>
  <c r="AT917" i="4"/>
  <c r="AV916" i="4"/>
  <c r="AU916" i="4"/>
  <c r="AT916" i="4"/>
  <c r="AV915" i="4"/>
  <c r="AU915" i="4"/>
  <c r="AT915" i="4"/>
  <c r="AV914" i="4"/>
  <c r="AU914" i="4"/>
  <c r="AT914" i="4"/>
  <c r="AV913" i="4"/>
  <c r="AU913" i="4"/>
  <c r="AT913" i="4"/>
  <c r="AV912" i="4"/>
  <c r="AU912" i="4"/>
  <c r="AT912" i="4"/>
  <c r="AV911" i="4"/>
  <c r="AU911" i="4"/>
  <c r="AT911" i="4"/>
  <c r="AV910" i="4"/>
  <c r="AU910" i="4"/>
  <c r="AT910" i="4"/>
  <c r="AV909" i="4"/>
  <c r="AU909" i="4"/>
  <c r="AT909" i="4"/>
  <c r="AV908" i="4"/>
  <c r="AU908" i="4"/>
  <c r="AT908" i="4"/>
  <c r="AV907" i="4"/>
  <c r="AU907" i="4"/>
  <c r="AT907" i="4"/>
  <c r="AV906" i="4"/>
  <c r="AU906" i="4"/>
  <c r="AT906" i="4"/>
  <c r="AV905" i="4"/>
  <c r="AU905" i="4"/>
  <c r="AT905" i="4"/>
  <c r="AV904" i="4"/>
  <c r="AU904" i="4"/>
  <c r="AT904" i="4"/>
  <c r="AV903" i="4"/>
  <c r="AU903" i="4"/>
  <c r="AT903" i="4"/>
  <c r="AV902" i="4"/>
  <c r="AU902" i="4"/>
  <c r="AT902" i="4"/>
  <c r="AV901" i="4"/>
  <c r="AU901" i="4"/>
  <c r="AT901" i="4"/>
  <c r="AV900" i="4"/>
  <c r="AU900" i="4"/>
  <c r="AT900" i="4"/>
  <c r="AV899" i="4"/>
  <c r="AU899" i="4"/>
  <c r="AT899" i="4"/>
  <c r="AV898" i="4"/>
  <c r="AU898" i="4"/>
  <c r="AT898" i="4"/>
  <c r="AV897" i="4"/>
  <c r="AU897" i="4"/>
  <c r="AT897" i="4"/>
  <c r="AV896" i="4"/>
  <c r="AU896" i="4"/>
  <c r="AT896" i="4"/>
  <c r="AV895" i="4"/>
  <c r="AU895" i="4"/>
  <c r="AT895" i="4"/>
  <c r="AV894" i="4"/>
  <c r="AU894" i="4"/>
  <c r="AT894" i="4"/>
  <c r="AV893" i="4"/>
  <c r="AU893" i="4"/>
  <c r="AT893" i="4"/>
  <c r="AV892" i="4"/>
  <c r="AU892" i="4"/>
  <c r="AT892" i="4"/>
  <c r="AV891" i="4"/>
  <c r="AU891" i="4"/>
  <c r="AT891" i="4"/>
  <c r="AV890" i="4"/>
  <c r="AU890" i="4"/>
  <c r="AT890" i="4"/>
  <c r="AV889" i="4"/>
  <c r="AU889" i="4"/>
  <c r="AT889" i="4"/>
  <c r="AV888" i="4"/>
  <c r="AU888" i="4"/>
  <c r="AT888" i="4"/>
  <c r="AV887" i="4"/>
  <c r="AU887" i="4"/>
  <c r="AT887" i="4"/>
  <c r="AV886" i="4"/>
  <c r="AU886" i="4"/>
  <c r="AT886" i="4"/>
  <c r="AV885" i="4"/>
  <c r="AU885" i="4"/>
  <c r="AT885" i="4"/>
  <c r="AV884" i="4"/>
  <c r="AU884" i="4"/>
  <c r="AT884" i="4"/>
  <c r="AV883" i="4"/>
  <c r="AU883" i="4"/>
  <c r="AT883" i="4"/>
  <c r="AV882" i="4"/>
  <c r="AU882" i="4"/>
  <c r="AT882" i="4"/>
  <c r="AV881" i="4"/>
  <c r="AU881" i="4"/>
  <c r="AT881" i="4"/>
  <c r="AV880" i="4"/>
  <c r="AU880" i="4"/>
  <c r="AT880" i="4"/>
  <c r="AV879" i="4"/>
  <c r="AU879" i="4"/>
  <c r="AT879" i="4"/>
  <c r="AV878" i="4"/>
  <c r="AU878" i="4"/>
  <c r="AT878" i="4"/>
  <c r="AV877" i="4"/>
  <c r="AU877" i="4"/>
  <c r="AT877" i="4"/>
  <c r="AV876" i="4"/>
  <c r="AU876" i="4"/>
  <c r="AT876" i="4"/>
  <c r="AV875" i="4"/>
  <c r="AU875" i="4"/>
  <c r="AT875" i="4"/>
  <c r="AV874" i="4"/>
  <c r="AU874" i="4"/>
  <c r="AT874" i="4"/>
  <c r="AV873" i="4"/>
  <c r="AU873" i="4"/>
  <c r="AT873" i="4"/>
  <c r="AV872" i="4"/>
  <c r="AU872" i="4"/>
  <c r="AT872" i="4"/>
  <c r="AV871" i="4"/>
  <c r="AU871" i="4"/>
  <c r="AT871" i="4"/>
  <c r="AV870" i="4"/>
  <c r="AU870" i="4"/>
  <c r="AT870" i="4"/>
  <c r="AV869" i="4"/>
  <c r="AU869" i="4"/>
  <c r="AT869" i="4"/>
  <c r="AV868" i="4"/>
  <c r="AU868" i="4"/>
  <c r="AT868" i="4"/>
  <c r="AV867" i="4"/>
  <c r="AU867" i="4"/>
  <c r="AT867" i="4"/>
  <c r="AV866" i="4"/>
  <c r="AU866" i="4"/>
  <c r="AT866" i="4"/>
  <c r="AV865" i="4"/>
  <c r="AU865" i="4"/>
  <c r="AT865" i="4"/>
  <c r="AV864" i="4"/>
  <c r="AU864" i="4"/>
  <c r="AT864" i="4"/>
  <c r="AV863" i="4"/>
  <c r="AU863" i="4"/>
  <c r="AT863" i="4"/>
  <c r="AV862" i="4"/>
  <c r="AU862" i="4"/>
  <c r="AT862" i="4"/>
  <c r="AV861" i="4"/>
  <c r="AU861" i="4"/>
  <c r="AT861" i="4"/>
  <c r="AV860" i="4"/>
  <c r="AU860" i="4"/>
  <c r="AT860" i="4"/>
  <c r="AV859" i="4"/>
  <c r="AU859" i="4"/>
  <c r="AT859" i="4"/>
  <c r="AV858" i="4"/>
  <c r="AU858" i="4"/>
  <c r="AT858" i="4"/>
  <c r="AV857" i="4"/>
  <c r="AU857" i="4"/>
  <c r="AT857" i="4"/>
  <c r="AV856" i="4"/>
  <c r="AU856" i="4"/>
  <c r="AT856" i="4"/>
  <c r="AV855" i="4"/>
  <c r="AU855" i="4"/>
  <c r="AT855" i="4"/>
  <c r="AV854" i="4"/>
  <c r="AU854" i="4"/>
  <c r="AT854" i="4"/>
  <c r="AV853" i="4"/>
  <c r="AU853" i="4"/>
  <c r="AT853" i="4"/>
  <c r="AV852" i="4"/>
  <c r="AU852" i="4"/>
  <c r="AT852" i="4"/>
  <c r="AV851" i="4"/>
  <c r="AU851" i="4"/>
  <c r="AT851" i="4"/>
  <c r="AV850" i="4"/>
  <c r="AU850" i="4"/>
  <c r="AT850" i="4"/>
  <c r="AV849" i="4"/>
  <c r="AU849" i="4"/>
  <c r="AT849" i="4"/>
  <c r="AV848" i="4"/>
  <c r="AU848" i="4"/>
  <c r="AT848" i="4"/>
  <c r="AV847" i="4"/>
  <c r="AU847" i="4"/>
  <c r="AT847" i="4"/>
  <c r="AV846" i="4"/>
  <c r="AU846" i="4"/>
  <c r="AT846" i="4"/>
  <c r="AV845" i="4"/>
  <c r="AU845" i="4"/>
  <c r="AT845" i="4"/>
  <c r="AV844" i="4"/>
  <c r="AU844" i="4"/>
  <c r="AT844" i="4"/>
  <c r="AV843" i="4"/>
  <c r="AU843" i="4"/>
  <c r="AT843" i="4"/>
  <c r="AV842" i="4"/>
  <c r="AU842" i="4"/>
  <c r="AT842" i="4"/>
  <c r="AV841" i="4"/>
  <c r="AU841" i="4"/>
  <c r="AT841" i="4"/>
  <c r="AV840" i="4"/>
  <c r="AU840" i="4"/>
  <c r="AT840" i="4"/>
  <c r="AV839" i="4"/>
  <c r="AU839" i="4"/>
  <c r="AT839" i="4"/>
  <c r="AV838" i="4"/>
  <c r="AU838" i="4"/>
  <c r="AT838" i="4"/>
  <c r="AV837" i="4"/>
  <c r="AU837" i="4"/>
  <c r="AT837" i="4"/>
  <c r="AV836" i="4"/>
  <c r="AU836" i="4"/>
  <c r="AT836" i="4"/>
  <c r="AV835" i="4"/>
  <c r="AU835" i="4"/>
  <c r="AT835" i="4"/>
  <c r="AV834" i="4"/>
  <c r="AU834" i="4"/>
  <c r="AT834" i="4"/>
  <c r="AV833" i="4"/>
  <c r="AU833" i="4"/>
  <c r="AT833" i="4"/>
  <c r="AV832" i="4"/>
  <c r="AU832" i="4"/>
  <c r="AT832" i="4"/>
  <c r="AV831" i="4"/>
  <c r="AU831" i="4"/>
  <c r="AT831" i="4"/>
  <c r="AV830" i="4"/>
  <c r="AU830" i="4"/>
  <c r="AT830" i="4"/>
  <c r="AV829" i="4"/>
  <c r="AU829" i="4"/>
  <c r="AT829" i="4"/>
  <c r="AV828" i="4"/>
  <c r="AU828" i="4"/>
  <c r="AT828" i="4"/>
  <c r="AV827" i="4"/>
  <c r="AU827" i="4"/>
  <c r="AT827" i="4"/>
  <c r="AV826" i="4"/>
  <c r="AU826" i="4"/>
  <c r="AT826" i="4"/>
  <c r="AV825" i="4"/>
  <c r="AU825" i="4"/>
  <c r="AT825" i="4"/>
  <c r="AV824" i="4"/>
  <c r="AU824" i="4"/>
  <c r="AT824" i="4"/>
  <c r="AV823" i="4"/>
  <c r="AU823" i="4"/>
  <c r="AT823" i="4"/>
  <c r="AV822" i="4"/>
  <c r="AU822" i="4"/>
  <c r="AT822" i="4"/>
  <c r="AV821" i="4"/>
  <c r="AU821" i="4"/>
  <c r="AT821" i="4"/>
  <c r="AV820" i="4"/>
  <c r="AU820" i="4"/>
  <c r="AT820" i="4"/>
  <c r="AV819" i="4"/>
  <c r="AU819" i="4"/>
  <c r="AT819" i="4"/>
  <c r="AV818" i="4"/>
  <c r="AU818" i="4"/>
  <c r="AT818" i="4"/>
  <c r="AV817" i="4"/>
  <c r="AU817" i="4"/>
  <c r="AT817" i="4"/>
  <c r="AV816" i="4"/>
  <c r="AU816" i="4"/>
  <c r="AT816" i="4"/>
  <c r="AV815" i="4"/>
  <c r="AU815" i="4"/>
  <c r="AT815" i="4"/>
  <c r="AV814" i="4"/>
  <c r="AU814" i="4"/>
  <c r="AT814" i="4"/>
  <c r="AV813" i="4"/>
  <c r="AU813" i="4"/>
  <c r="AT813" i="4"/>
  <c r="AV812" i="4"/>
  <c r="AU812" i="4"/>
  <c r="AT812" i="4"/>
  <c r="AV811" i="4"/>
  <c r="AU811" i="4"/>
  <c r="AT811" i="4"/>
  <c r="AV810" i="4"/>
  <c r="AU810" i="4"/>
  <c r="AT810" i="4"/>
  <c r="AV809" i="4"/>
  <c r="AU809" i="4"/>
  <c r="AT809" i="4"/>
  <c r="AV808" i="4"/>
  <c r="AU808" i="4"/>
  <c r="AT808" i="4"/>
  <c r="AV807" i="4"/>
  <c r="AU807" i="4"/>
  <c r="AT807" i="4"/>
  <c r="AV806" i="4"/>
  <c r="AU806" i="4"/>
  <c r="AT806" i="4"/>
  <c r="AV805" i="4"/>
  <c r="AU805" i="4"/>
  <c r="AT805" i="4"/>
  <c r="AV804" i="4"/>
  <c r="AU804" i="4"/>
  <c r="AT804" i="4"/>
  <c r="AV803" i="4"/>
  <c r="AU803" i="4"/>
  <c r="AT803" i="4"/>
  <c r="AV802" i="4"/>
  <c r="AU802" i="4"/>
  <c r="AT802" i="4"/>
  <c r="AV801" i="4"/>
  <c r="AU801" i="4"/>
  <c r="AT801" i="4"/>
  <c r="AV800" i="4"/>
  <c r="AU800" i="4"/>
  <c r="AT800" i="4"/>
  <c r="AV799" i="4"/>
  <c r="AU799" i="4"/>
  <c r="AT799" i="4"/>
  <c r="AV798" i="4"/>
  <c r="AU798" i="4"/>
  <c r="AT798" i="4"/>
  <c r="AV797" i="4"/>
  <c r="AU797" i="4"/>
  <c r="AT797" i="4"/>
  <c r="AV796" i="4"/>
  <c r="AU796" i="4"/>
  <c r="AT796" i="4"/>
  <c r="AV795" i="4"/>
  <c r="AU795" i="4"/>
  <c r="AT795" i="4"/>
  <c r="AV794" i="4"/>
  <c r="AU794" i="4"/>
  <c r="AT794" i="4"/>
  <c r="AV793" i="4"/>
  <c r="AU793" i="4"/>
  <c r="AT793" i="4"/>
  <c r="AV792" i="4"/>
  <c r="AU792" i="4"/>
  <c r="AT792" i="4"/>
  <c r="AV791" i="4"/>
  <c r="AU791" i="4"/>
  <c r="AT791" i="4"/>
  <c r="AV790" i="4"/>
  <c r="AU790" i="4"/>
  <c r="AT790" i="4"/>
  <c r="AV789" i="4"/>
  <c r="AU789" i="4"/>
  <c r="AT789" i="4"/>
  <c r="AV788" i="4"/>
  <c r="AU788" i="4"/>
  <c r="AT788" i="4"/>
  <c r="AV787" i="4"/>
  <c r="AU787" i="4"/>
  <c r="AT787" i="4"/>
  <c r="AV786" i="4"/>
  <c r="AU786" i="4"/>
  <c r="AT786" i="4"/>
  <c r="AV785" i="4"/>
  <c r="AU785" i="4"/>
  <c r="AT785" i="4"/>
  <c r="AV784" i="4"/>
  <c r="AU784" i="4"/>
  <c r="AT784" i="4"/>
  <c r="AV783" i="4"/>
  <c r="AU783" i="4"/>
  <c r="AT783" i="4"/>
  <c r="AV782" i="4"/>
  <c r="AU782" i="4"/>
  <c r="AT782" i="4"/>
  <c r="AV781" i="4"/>
  <c r="AU781" i="4"/>
  <c r="AT781" i="4"/>
  <c r="AV780" i="4"/>
  <c r="AU780" i="4"/>
  <c r="AT780" i="4"/>
  <c r="AV779" i="4"/>
  <c r="AU779" i="4"/>
  <c r="AT779" i="4"/>
  <c r="AV778" i="4"/>
  <c r="AU778" i="4"/>
  <c r="AT778" i="4"/>
  <c r="AV777" i="4"/>
  <c r="AU777" i="4"/>
  <c r="AT777" i="4"/>
  <c r="AV776" i="4"/>
  <c r="AU776" i="4"/>
  <c r="AT776" i="4"/>
  <c r="AV775" i="4"/>
  <c r="AU775" i="4"/>
  <c r="AT775" i="4"/>
  <c r="AV774" i="4"/>
  <c r="AU774" i="4"/>
  <c r="AT774" i="4"/>
  <c r="AV773" i="4"/>
  <c r="AU773" i="4"/>
  <c r="AT773" i="4"/>
  <c r="AV772" i="4"/>
  <c r="AU772" i="4"/>
  <c r="AT772" i="4"/>
  <c r="AV771" i="4"/>
  <c r="AU771" i="4"/>
  <c r="AT771" i="4"/>
  <c r="AV770" i="4"/>
  <c r="AU770" i="4"/>
  <c r="AT770" i="4"/>
  <c r="AV769" i="4"/>
  <c r="AU769" i="4"/>
  <c r="AT769" i="4"/>
  <c r="AV768" i="4"/>
  <c r="AU768" i="4"/>
  <c r="AT768" i="4"/>
  <c r="AV767" i="4"/>
  <c r="AU767" i="4"/>
  <c r="AT767" i="4"/>
  <c r="AV766" i="4"/>
  <c r="AU766" i="4"/>
  <c r="AT766" i="4"/>
  <c r="AV765" i="4"/>
  <c r="AU765" i="4"/>
  <c r="AT765" i="4"/>
  <c r="AV764" i="4"/>
  <c r="AU764" i="4"/>
  <c r="AT764" i="4"/>
  <c r="AV763" i="4"/>
  <c r="AU763" i="4"/>
  <c r="AT763" i="4"/>
  <c r="AV762" i="4"/>
  <c r="AU762" i="4"/>
  <c r="AT762" i="4"/>
  <c r="AV761" i="4"/>
  <c r="AU761" i="4"/>
  <c r="AT761" i="4"/>
  <c r="AV760" i="4"/>
  <c r="AU760" i="4"/>
  <c r="AT760" i="4"/>
  <c r="AV759" i="4"/>
  <c r="AU759" i="4"/>
  <c r="AT759" i="4"/>
  <c r="AV758" i="4"/>
  <c r="AU758" i="4"/>
  <c r="AT758" i="4"/>
  <c r="AV757" i="4"/>
  <c r="AU757" i="4"/>
  <c r="AT757" i="4"/>
  <c r="AV756" i="4"/>
  <c r="AU756" i="4"/>
  <c r="AT756" i="4"/>
  <c r="AV755" i="4"/>
  <c r="AU755" i="4"/>
  <c r="AT755" i="4"/>
  <c r="AV754" i="4"/>
  <c r="AU754" i="4"/>
  <c r="AT754" i="4"/>
  <c r="AV753" i="4"/>
  <c r="AU753" i="4"/>
  <c r="AT753" i="4"/>
  <c r="AV752" i="4"/>
  <c r="AU752" i="4"/>
  <c r="AT752" i="4"/>
  <c r="AV751" i="4"/>
  <c r="AU751" i="4"/>
  <c r="AT751" i="4"/>
  <c r="AV750" i="4"/>
  <c r="AU750" i="4"/>
  <c r="AT750" i="4"/>
  <c r="AV749" i="4"/>
  <c r="AU749" i="4"/>
  <c r="AT749" i="4"/>
  <c r="AV748" i="4"/>
  <c r="AU748" i="4"/>
  <c r="AT748" i="4"/>
  <c r="AV747" i="4"/>
  <c r="AU747" i="4"/>
  <c r="AT747" i="4"/>
  <c r="AV746" i="4"/>
  <c r="AU746" i="4"/>
  <c r="AT746" i="4"/>
  <c r="AV745" i="4"/>
  <c r="AU745" i="4"/>
  <c r="AT745" i="4"/>
  <c r="AV744" i="4"/>
  <c r="AU744" i="4"/>
  <c r="AT744" i="4"/>
  <c r="AV743" i="4"/>
  <c r="AU743" i="4"/>
  <c r="AT743" i="4"/>
  <c r="AV742" i="4"/>
  <c r="AU742" i="4"/>
  <c r="AT742" i="4"/>
  <c r="AV741" i="4"/>
  <c r="AU741" i="4"/>
  <c r="AT741" i="4"/>
  <c r="AV740" i="4"/>
  <c r="AU740" i="4"/>
  <c r="AT740" i="4"/>
  <c r="AV739" i="4"/>
  <c r="AU739" i="4"/>
  <c r="AT739" i="4"/>
  <c r="AV738" i="4"/>
  <c r="AU738" i="4"/>
  <c r="AT738" i="4"/>
  <c r="AV737" i="4"/>
  <c r="AU737" i="4"/>
  <c r="AT737" i="4"/>
  <c r="AV736" i="4"/>
  <c r="AU736" i="4"/>
  <c r="AT736" i="4"/>
  <c r="AV735" i="4"/>
  <c r="AU735" i="4"/>
  <c r="AT735" i="4"/>
  <c r="AV734" i="4"/>
  <c r="AU734" i="4"/>
  <c r="AT734" i="4"/>
  <c r="AV733" i="4"/>
  <c r="AU733" i="4"/>
  <c r="AT733" i="4"/>
  <c r="AV732" i="4"/>
  <c r="AU732" i="4"/>
  <c r="AT732" i="4"/>
  <c r="AV731" i="4"/>
  <c r="AU731" i="4"/>
  <c r="AT731" i="4"/>
  <c r="AV730" i="4"/>
  <c r="AU730" i="4"/>
  <c r="AT730" i="4"/>
  <c r="AV729" i="4"/>
  <c r="AU729" i="4"/>
  <c r="AT729" i="4"/>
  <c r="AV728" i="4"/>
  <c r="AU728" i="4"/>
  <c r="AT728" i="4"/>
  <c r="AV727" i="4"/>
  <c r="AU727" i="4"/>
  <c r="AT727" i="4"/>
  <c r="AV726" i="4"/>
  <c r="AU726" i="4"/>
  <c r="AT726" i="4"/>
  <c r="AV725" i="4"/>
  <c r="AU725" i="4"/>
  <c r="AT725" i="4"/>
  <c r="AV724" i="4"/>
  <c r="AU724" i="4"/>
  <c r="AT724" i="4"/>
  <c r="AV723" i="4"/>
  <c r="AU723" i="4"/>
  <c r="AT723" i="4"/>
  <c r="AV722" i="4"/>
  <c r="AU722" i="4"/>
  <c r="AT722" i="4"/>
  <c r="AV721" i="4"/>
  <c r="AU721" i="4"/>
  <c r="AT721" i="4"/>
  <c r="AV720" i="4"/>
  <c r="AU720" i="4"/>
  <c r="AT720" i="4"/>
  <c r="AV719" i="4"/>
  <c r="AU719" i="4"/>
  <c r="AT719" i="4"/>
  <c r="AV718" i="4"/>
  <c r="AU718" i="4"/>
  <c r="AT718" i="4"/>
  <c r="AV717" i="4"/>
  <c r="AU717" i="4"/>
  <c r="AT717" i="4"/>
  <c r="AV716" i="4"/>
  <c r="AU716" i="4"/>
  <c r="AT716" i="4"/>
  <c r="AV715" i="4"/>
  <c r="AU715" i="4"/>
  <c r="AT715" i="4"/>
  <c r="AV714" i="4"/>
  <c r="AU714" i="4"/>
  <c r="AT714" i="4"/>
  <c r="AV713" i="4"/>
  <c r="AU713" i="4"/>
  <c r="AT713" i="4"/>
  <c r="AV712" i="4"/>
  <c r="AU712" i="4"/>
  <c r="AT712" i="4"/>
  <c r="AV711" i="4"/>
  <c r="AU711" i="4"/>
  <c r="AT711" i="4"/>
  <c r="AV710" i="4"/>
  <c r="AU710" i="4"/>
  <c r="AT710" i="4"/>
  <c r="AV709" i="4"/>
  <c r="AU709" i="4"/>
  <c r="AT709" i="4"/>
  <c r="AV708" i="4"/>
  <c r="AU708" i="4"/>
  <c r="AT708" i="4"/>
  <c r="AV707" i="4"/>
  <c r="AU707" i="4"/>
  <c r="AT707" i="4"/>
  <c r="AV706" i="4"/>
  <c r="AU706" i="4"/>
  <c r="AT706" i="4"/>
  <c r="AV705" i="4"/>
  <c r="AU705" i="4"/>
  <c r="AT705" i="4"/>
  <c r="AV704" i="4"/>
  <c r="AU704" i="4"/>
  <c r="AT704" i="4"/>
  <c r="AV703" i="4"/>
  <c r="AU703" i="4"/>
  <c r="AT703" i="4"/>
  <c r="AV702" i="4"/>
  <c r="AU702" i="4"/>
  <c r="AT702" i="4"/>
  <c r="AV701" i="4"/>
  <c r="AU701" i="4"/>
  <c r="AT701" i="4"/>
  <c r="AV700" i="4"/>
  <c r="AU700" i="4"/>
  <c r="AT700" i="4"/>
  <c r="AV699" i="4"/>
  <c r="AU699" i="4"/>
  <c r="AT699" i="4"/>
  <c r="AV698" i="4"/>
  <c r="AU698" i="4"/>
  <c r="AT698" i="4"/>
  <c r="AV697" i="4"/>
  <c r="AU697" i="4"/>
  <c r="AT697" i="4"/>
  <c r="AV696" i="4"/>
  <c r="AU696" i="4"/>
  <c r="AT696" i="4"/>
  <c r="AV695" i="4"/>
  <c r="AU695" i="4"/>
  <c r="AT695" i="4"/>
  <c r="AV694" i="4"/>
  <c r="AU694" i="4"/>
  <c r="AT694" i="4"/>
  <c r="AV693" i="4"/>
  <c r="AU693" i="4"/>
  <c r="AT693" i="4"/>
  <c r="AV692" i="4"/>
  <c r="AU692" i="4"/>
  <c r="AT692" i="4"/>
  <c r="AV691" i="4"/>
  <c r="AU691" i="4"/>
  <c r="AT691" i="4"/>
  <c r="AV690" i="4"/>
  <c r="AU690" i="4"/>
  <c r="AT690" i="4"/>
  <c r="AV689" i="4"/>
  <c r="AU689" i="4"/>
  <c r="AT689" i="4"/>
  <c r="AV688" i="4"/>
  <c r="AU688" i="4"/>
  <c r="AT688" i="4"/>
  <c r="AV687" i="4"/>
  <c r="AU687" i="4"/>
  <c r="AT687" i="4"/>
  <c r="AV686" i="4"/>
  <c r="AU686" i="4"/>
  <c r="AT686" i="4"/>
  <c r="AV685" i="4"/>
  <c r="AU685" i="4"/>
  <c r="AT685" i="4"/>
  <c r="AV684" i="4"/>
  <c r="AU684" i="4"/>
  <c r="AT684" i="4"/>
  <c r="AV683" i="4"/>
  <c r="AU683" i="4"/>
  <c r="AT683" i="4"/>
  <c r="AV682" i="4"/>
  <c r="AU682" i="4"/>
  <c r="AT682" i="4"/>
  <c r="AV681" i="4"/>
  <c r="AU681" i="4"/>
  <c r="AT681" i="4"/>
  <c r="AV680" i="4"/>
  <c r="AU680" i="4"/>
  <c r="AT680" i="4"/>
  <c r="AV679" i="4"/>
  <c r="AU679" i="4"/>
  <c r="AT679" i="4"/>
  <c r="AV678" i="4"/>
  <c r="AU678" i="4"/>
  <c r="AT678" i="4"/>
  <c r="AV677" i="4"/>
  <c r="AU677" i="4"/>
  <c r="AT677" i="4"/>
  <c r="AV676" i="4"/>
  <c r="AU676" i="4"/>
  <c r="AT676" i="4"/>
  <c r="AV675" i="4"/>
  <c r="AU675" i="4"/>
  <c r="AT675" i="4"/>
  <c r="AV674" i="4"/>
  <c r="AU674" i="4"/>
  <c r="AT674" i="4"/>
  <c r="AV673" i="4"/>
  <c r="AU673" i="4"/>
  <c r="AT673" i="4"/>
  <c r="AV672" i="4"/>
  <c r="AU672" i="4"/>
  <c r="AT672" i="4"/>
  <c r="AV671" i="4"/>
  <c r="AU671" i="4"/>
  <c r="AT671" i="4"/>
  <c r="AV670" i="4"/>
  <c r="AU670" i="4"/>
  <c r="AT670" i="4"/>
  <c r="AV669" i="4"/>
  <c r="AU669" i="4"/>
  <c r="AT669" i="4"/>
  <c r="AV668" i="4"/>
  <c r="AU668" i="4"/>
  <c r="AT668" i="4"/>
  <c r="AV667" i="4"/>
  <c r="AU667" i="4"/>
  <c r="AT667" i="4"/>
  <c r="AV666" i="4"/>
  <c r="AU666" i="4"/>
  <c r="AT666" i="4"/>
  <c r="AV665" i="4"/>
  <c r="AU665" i="4"/>
  <c r="AT665" i="4"/>
  <c r="AV664" i="4"/>
  <c r="AU664" i="4"/>
  <c r="AT664" i="4"/>
  <c r="AV663" i="4"/>
  <c r="AU663" i="4"/>
  <c r="AT663" i="4"/>
  <c r="AV662" i="4"/>
  <c r="AU662" i="4"/>
  <c r="AT662" i="4"/>
  <c r="AV661" i="4"/>
  <c r="AU661" i="4"/>
  <c r="AT661" i="4"/>
  <c r="AV660" i="4"/>
  <c r="AU660" i="4"/>
  <c r="AT660" i="4"/>
  <c r="AV659" i="4"/>
  <c r="AU659" i="4"/>
  <c r="AT659" i="4"/>
  <c r="AV658" i="4"/>
  <c r="AU658" i="4"/>
  <c r="AT658" i="4"/>
  <c r="AV657" i="4"/>
  <c r="AU657" i="4"/>
  <c r="AT657" i="4"/>
  <c r="AV656" i="4"/>
  <c r="AU656" i="4"/>
  <c r="AT656" i="4"/>
  <c r="AV655" i="4"/>
  <c r="AU655" i="4"/>
  <c r="AT655" i="4"/>
  <c r="AV654" i="4"/>
  <c r="AU654" i="4"/>
  <c r="AT654" i="4"/>
  <c r="AV653" i="4"/>
  <c r="AU653" i="4"/>
  <c r="AT653" i="4"/>
  <c r="AV652" i="4"/>
  <c r="AU652" i="4"/>
  <c r="AT652" i="4"/>
  <c r="AV651" i="4"/>
  <c r="AU651" i="4"/>
  <c r="AT651" i="4"/>
  <c r="AV650" i="4"/>
  <c r="AU650" i="4"/>
  <c r="AT650" i="4"/>
  <c r="AV649" i="4"/>
  <c r="AU649" i="4"/>
  <c r="AT649" i="4"/>
  <c r="AV648" i="4"/>
  <c r="AU648" i="4"/>
  <c r="AT648" i="4"/>
  <c r="AV647" i="4"/>
  <c r="AU647" i="4"/>
  <c r="AT647" i="4"/>
  <c r="AV646" i="4"/>
  <c r="AU646" i="4"/>
  <c r="AT646" i="4"/>
  <c r="AV645" i="4"/>
  <c r="AU645" i="4"/>
  <c r="AT645" i="4"/>
  <c r="AV644" i="4"/>
  <c r="AU644" i="4"/>
  <c r="AT644" i="4"/>
  <c r="AV643" i="4"/>
  <c r="AU643" i="4"/>
  <c r="AT643" i="4"/>
  <c r="AV642" i="4"/>
  <c r="AU642" i="4"/>
  <c r="AT642" i="4"/>
  <c r="AV641" i="4"/>
  <c r="AU641" i="4"/>
  <c r="AT641" i="4"/>
  <c r="AV640" i="4"/>
  <c r="AU640" i="4"/>
  <c r="AT640" i="4"/>
  <c r="AV639" i="4"/>
  <c r="AU639" i="4"/>
  <c r="AT639" i="4"/>
  <c r="AV638" i="4"/>
  <c r="AU638" i="4"/>
  <c r="AT638" i="4"/>
  <c r="AV637" i="4"/>
  <c r="AU637" i="4"/>
  <c r="AT637" i="4"/>
  <c r="AV636" i="4"/>
  <c r="AU636" i="4"/>
  <c r="AT636" i="4"/>
  <c r="AV635" i="4"/>
  <c r="AU635" i="4"/>
  <c r="AT635" i="4"/>
  <c r="AV634" i="4"/>
  <c r="AU634" i="4"/>
  <c r="AT634" i="4"/>
  <c r="AV633" i="4"/>
  <c r="AU633" i="4"/>
  <c r="AT633" i="4"/>
  <c r="AV632" i="4"/>
  <c r="AU632" i="4"/>
  <c r="AT632" i="4"/>
  <c r="AV631" i="4"/>
  <c r="AU631" i="4"/>
  <c r="AT631" i="4"/>
  <c r="AV630" i="4"/>
  <c r="AU630" i="4"/>
  <c r="AT630" i="4"/>
  <c r="AV629" i="4"/>
  <c r="AU629" i="4"/>
  <c r="AT629" i="4"/>
  <c r="AV628" i="4"/>
  <c r="AU628" i="4"/>
  <c r="AT628" i="4"/>
  <c r="AV627" i="4"/>
  <c r="AU627" i="4"/>
  <c r="AT627" i="4"/>
  <c r="AV626" i="4"/>
  <c r="AU626" i="4"/>
  <c r="AT626" i="4"/>
  <c r="AV625" i="4"/>
  <c r="AU625" i="4"/>
  <c r="AT625" i="4"/>
  <c r="AV624" i="4"/>
  <c r="AU624" i="4"/>
  <c r="AT624" i="4"/>
  <c r="AV623" i="4"/>
  <c r="AU623" i="4"/>
  <c r="AT623" i="4"/>
  <c r="AV622" i="4"/>
  <c r="AU622" i="4"/>
  <c r="AT622" i="4"/>
  <c r="AV621" i="4"/>
  <c r="AU621" i="4"/>
  <c r="AT621" i="4"/>
  <c r="AV620" i="4"/>
  <c r="AU620" i="4"/>
  <c r="AT620" i="4"/>
  <c r="AV619" i="4"/>
  <c r="AU619" i="4"/>
  <c r="AT619" i="4"/>
  <c r="AV618" i="4"/>
  <c r="AU618" i="4"/>
  <c r="AT618" i="4"/>
  <c r="AV617" i="4"/>
  <c r="AU617" i="4"/>
  <c r="AT617" i="4"/>
  <c r="AV616" i="4"/>
  <c r="AU616" i="4"/>
  <c r="AT616" i="4"/>
  <c r="AV615" i="4"/>
  <c r="AU615" i="4"/>
  <c r="AT615" i="4"/>
  <c r="AV614" i="4"/>
  <c r="AU614" i="4"/>
  <c r="AT614" i="4"/>
  <c r="AV613" i="4"/>
  <c r="AU613" i="4"/>
  <c r="AT613" i="4"/>
  <c r="AV612" i="4"/>
  <c r="AU612" i="4"/>
  <c r="AT612" i="4"/>
  <c r="AV611" i="4"/>
  <c r="AU611" i="4"/>
  <c r="AT611" i="4"/>
  <c r="AV610" i="4"/>
  <c r="AU610" i="4"/>
  <c r="AT610" i="4"/>
  <c r="AV609" i="4"/>
  <c r="AU609" i="4"/>
  <c r="AT609" i="4"/>
  <c r="AV608" i="4"/>
  <c r="AU608" i="4"/>
  <c r="AT608" i="4"/>
  <c r="AV607" i="4"/>
  <c r="AU607" i="4"/>
  <c r="AT607" i="4"/>
  <c r="AV606" i="4"/>
  <c r="AU606" i="4"/>
  <c r="AT606" i="4"/>
  <c r="AV605" i="4"/>
  <c r="AU605" i="4"/>
  <c r="AT605" i="4"/>
  <c r="AV604" i="4"/>
  <c r="AU604" i="4"/>
  <c r="AT604" i="4"/>
  <c r="AV603" i="4"/>
  <c r="AU603" i="4"/>
  <c r="AT603" i="4"/>
  <c r="AV602" i="4"/>
  <c r="AU602" i="4"/>
  <c r="AT602" i="4"/>
  <c r="AV601" i="4"/>
  <c r="AU601" i="4"/>
  <c r="AT601" i="4"/>
  <c r="AV600" i="4"/>
  <c r="AU600" i="4"/>
  <c r="AT600" i="4"/>
  <c r="AV599" i="4"/>
  <c r="AU599" i="4"/>
  <c r="AT599" i="4"/>
  <c r="AV598" i="4"/>
  <c r="AU598" i="4"/>
  <c r="AT598" i="4"/>
  <c r="AV597" i="4"/>
  <c r="AU597" i="4"/>
  <c r="AT597" i="4"/>
  <c r="AV596" i="4"/>
  <c r="AU596" i="4"/>
  <c r="AT596" i="4"/>
  <c r="AV595" i="4"/>
  <c r="AU595" i="4"/>
  <c r="AT595" i="4"/>
  <c r="AV594" i="4"/>
  <c r="AU594" i="4"/>
  <c r="AT594" i="4"/>
  <c r="AV593" i="4"/>
  <c r="AU593" i="4"/>
  <c r="AT593" i="4"/>
  <c r="AV592" i="4"/>
  <c r="AU592" i="4"/>
  <c r="AT592" i="4"/>
  <c r="AV591" i="4"/>
  <c r="AU591" i="4"/>
  <c r="AT591" i="4"/>
  <c r="AV590" i="4"/>
  <c r="AU590" i="4"/>
  <c r="AT590" i="4"/>
  <c r="AV589" i="4"/>
  <c r="AU589" i="4"/>
  <c r="AT589" i="4"/>
  <c r="AV588" i="4"/>
  <c r="AU588" i="4"/>
  <c r="AT588" i="4"/>
  <c r="AV587" i="4"/>
  <c r="AU587" i="4"/>
  <c r="AT587" i="4"/>
  <c r="AV586" i="4"/>
  <c r="AU586" i="4"/>
  <c r="AT586" i="4"/>
  <c r="AV585" i="4"/>
  <c r="AU585" i="4"/>
  <c r="AT585" i="4"/>
  <c r="AV584" i="4"/>
  <c r="AU584" i="4"/>
  <c r="AT584" i="4"/>
  <c r="AV583" i="4"/>
  <c r="AU583" i="4"/>
  <c r="AT583" i="4"/>
  <c r="AV582" i="4"/>
  <c r="AU582" i="4"/>
  <c r="AT582" i="4"/>
  <c r="AV581" i="4"/>
  <c r="AU581" i="4"/>
  <c r="AT581" i="4"/>
  <c r="AV580" i="4"/>
  <c r="AU580" i="4"/>
  <c r="AT580" i="4"/>
  <c r="AV579" i="4"/>
  <c r="AU579" i="4"/>
  <c r="AT579" i="4"/>
  <c r="AV578" i="4"/>
  <c r="AU578" i="4"/>
  <c r="AT578" i="4"/>
  <c r="AV577" i="4"/>
  <c r="AU577" i="4"/>
  <c r="AT577" i="4"/>
  <c r="AV576" i="4"/>
  <c r="AU576" i="4"/>
  <c r="AT576" i="4"/>
  <c r="AV575" i="4"/>
  <c r="AU575" i="4"/>
  <c r="AT575" i="4"/>
  <c r="AV574" i="4"/>
  <c r="AU574" i="4"/>
  <c r="AT574" i="4"/>
  <c r="AV573" i="4"/>
  <c r="AU573" i="4"/>
  <c r="AT573" i="4"/>
  <c r="AV572" i="4"/>
  <c r="AU572" i="4"/>
  <c r="AT572" i="4"/>
  <c r="AV571" i="4"/>
  <c r="AU571" i="4"/>
  <c r="AT571" i="4"/>
  <c r="AV570" i="4"/>
  <c r="AU570" i="4"/>
  <c r="AT570" i="4"/>
  <c r="AV569" i="4"/>
  <c r="AU569" i="4"/>
  <c r="AT569" i="4"/>
  <c r="AV568" i="4"/>
  <c r="AU568" i="4"/>
  <c r="AT568" i="4"/>
  <c r="AV567" i="4"/>
  <c r="AU567" i="4"/>
  <c r="AT567" i="4"/>
  <c r="AV566" i="4"/>
  <c r="AU566" i="4"/>
  <c r="AT566" i="4"/>
  <c r="AV565" i="4"/>
  <c r="AU565" i="4"/>
  <c r="AT565" i="4"/>
  <c r="AV564" i="4"/>
  <c r="AU564" i="4"/>
  <c r="AT564" i="4"/>
  <c r="AV563" i="4"/>
  <c r="AU563" i="4"/>
  <c r="AT563" i="4"/>
  <c r="AV562" i="4"/>
  <c r="AU562" i="4"/>
  <c r="AT562" i="4"/>
  <c r="AV561" i="4"/>
  <c r="AU561" i="4"/>
  <c r="AT561" i="4"/>
  <c r="AV560" i="4"/>
  <c r="AU560" i="4"/>
  <c r="AT560" i="4"/>
  <c r="AV559" i="4"/>
  <c r="AU559" i="4"/>
  <c r="AT559" i="4"/>
  <c r="AV558" i="4"/>
  <c r="AU558" i="4"/>
  <c r="AT558" i="4"/>
  <c r="AV557" i="4"/>
  <c r="AU557" i="4"/>
  <c r="AT557" i="4"/>
  <c r="AV556" i="4"/>
  <c r="AU556" i="4"/>
  <c r="AT556" i="4"/>
  <c r="AV555" i="4"/>
  <c r="AU555" i="4"/>
  <c r="AT555" i="4"/>
  <c r="AV554" i="4"/>
  <c r="AU554" i="4"/>
  <c r="AT554" i="4"/>
  <c r="AV553" i="4"/>
  <c r="AU553" i="4"/>
  <c r="AT553" i="4"/>
  <c r="AV552" i="4"/>
  <c r="AU552" i="4"/>
  <c r="AT552" i="4"/>
  <c r="AV551" i="4"/>
  <c r="AU551" i="4"/>
  <c r="AT551" i="4"/>
  <c r="AV550" i="4"/>
  <c r="AU550" i="4"/>
  <c r="AT550" i="4"/>
  <c r="AV549" i="4"/>
  <c r="AU549" i="4"/>
  <c r="AT549" i="4"/>
  <c r="AV548" i="4"/>
  <c r="AU548" i="4"/>
  <c r="AT548" i="4"/>
  <c r="AV547" i="4"/>
  <c r="AU547" i="4"/>
  <c r="AT547" i="4"/>
  <c r="AV546" i="4"/>
  <c r="AU546" i="4"/>
  <c r="AT546" i="4"/>
  <c r="AV545" i="4"/>
  <c r="AU545" i="4"/>
  <c r="AT545" i="4"/>
  <c r="AV544" i="4"/>
  <c r="AU544" i="4"/>
  <c r="AT544" i="4"/>
  <c r="AV543" i="4"/>
  <c r="AU543" i="4"/>
  <c r="AT543" i="4"/>
  <c r="AV542" i="4"/>
  <c r="AU542" i="4"/>
  <c r="AT542" i="4"/>
  <c r="AV541" i="4"/>
  <c r="AU541" i="4"/>
  <c r="AT541" i="4"/>
  <c r="AV540" i="4"/>
  <c r="AU540" i="4"/>
  <c r="AT540" i="4"/>
  <c r="AV539" i="4"/>
  <c r="AU539" i="4"/>
  <c r="AT539" i="4"/>
  <c r="AV538" i="4"/>
  <c r="AU538" i="4"/>
  <c r="AT538" i="4"/>
  <c r="AV537" i="4"/>
  <c r="AU537" i="4"/>
  <c r="AT537" i="4"/>
  <c r="AV536" i="4"/>
  <c r="AU536" i="4"/>
  <c r="AT536" i="4"/>
  <c r="AV535" i="4"/>
  <c r="AU535" i="4"/>
  <c r="AT535" i="4"/>
  <c r="AV534" i="4"/>
  <c r="AU534" i="4"/>
  <c r="AT534" i="4"/>
  <c r="AV533" i="4"/>
  <c r="AU533" i="4"/>
  <c r="AT533" i="4"/>
  <c r="AV532" i="4"/>
  <c r="AU532" i="4"/>
  <c r="AT532" i="4"/>
  <c r="AV531" i="4"/>
  <c r="AU531" i="4"/>
  <c r="AT531" i="4"/>
  <c r="AV530" i="4"/>
  <c r="AU530" i="4"/>
  <c r="AT530" i="4"/>
  <c r="AV529" i="4"/>
  <c r="AU529" i="4"/>
  <c r="AT529" i="4"/>
  <c r="AV528" i="4"/>
  <c r="AU528" i="4"/>
  <c r="AT528" i="4"/>
  <c r="AV527" i="4"/>
  <c r="AU527" i="4"/>
  <c r="AT527" i="4"/>
  <c r="AV526" i="4"/>
  <c r="AU526" i="4"/>
  <c r="AT526" i="4"/>
  <c r="AV525" i="4"/>
  <c r="AU525" i="4"/>
  <c r="AT525" i="4"/>
  <c r="AV524" i="4"/>
  <c r="AU524" i="4"/>
  <c r="AT524" i="4"/>
  <c r="AV523" i="4"/>
  <c r="AU523" i="4"/>
  <c r="AT523" i="4"/>
  <c r="AV522" i="4"/>
  <c r="AU522" i="4"/>
  <c r="AT522" i="4"/>
  <c r="AV521" i="4"/>
  <c r="AU521" i="4"/>
  <c r="AT521" i="4"/>
  <c r="AV520" i="4"/>
  <c r="AU520" i="4"/>
  <c r="AT520" i="4"/>
  <c r="AV519" i="4"/>
  <c r="AU519" i="4"/>
  <c r="AT519" i="4"/>
  <c r="AV518" i="4"/>
  <c r="AU518" i="4"/>
  <c r="AT518" i="4"/>
  <c r="AV517" i="4"/>
  <c r="AU517" i="4"/>
  <c r="AT517" i="4"/>
  <c r="AV516" i="4"/>
  <c r="AU516" i="4"/>
  <c r="AT516" i="4"/>
  <c r="AV515" i="4"/>
  <c r="AU515" i="4"/>
  <c r="AT515" i="4"/>
  <c r="AV514" i="4"/>
  <c r="AU514" i="4"/>
  <c r="AT514" i="4"/>
  <c r="AV513" i="4"/>
  <c r="AU513" i="4"/>
  <c r="AT513" i="4"/>
  <c r="AV512" i="4"/>
  <c r="AU512" i="4"/>
  <c r="AT512" i="4"/>
  <c r="AV511" i="4"/>
  <c r="AU511" i="4"/>
  <c r="AT511" i="4"/>
  <c r="AV510" i="4"/>
  <c r="AU510" i="4"/>
  <c r="AT510" i="4"/>
  <c r="AV509" i="4"/>
  <c r="AU509" i="4"/>
  <c r="AT509" i="4"/>
  <c r="AV508" i="4"/>
  <c r="AU508" i="4"/>
  <c r="AT508" i="4"/>
  <c r="AV507" i="4"/>
  <c r="AU507" i="4"/>
  <c r="AT507" i="4"/>
  <c r="AV506" i="4"/>
  <c r="AU506" i="4"/>
  <c r="AT506" i="4"/>
  <c r="AV505" i="4"/>
  <c r="AU505" i="4"/>
  <c r="AT505" i="4"/>
  <c r="AV504" i="4"/>
  <c r="AU504" i="4"/>
  <c r="AT504" i="4"/>
  <c r="AV503" i="4"/>
  <c r="AU503" i="4"/>
  <c r="AT503" i="4"/>
  <c r="AV502" i="4"/>
  <c r="AU502" i="4"/>
  <c r="AT502" i="4"/>
  <c r="AV501" i="4"/>
  <c r="AU501" i="4"/>
  <c r="AT501" i="4"/>
  <c r="AV500" i="4"/>
  <c r="AU500" i="4"/>
  <c r="AT500" i="4"/>
  <c r="AV499" i="4"/>
  <c r="AU499" i="4"/>
  <c r="AT499" i="4"/>
  <c r="AV498" i="4"/>
  <c r="AU498" i="4"/>
  <c r="AT498" i="4"/>
  <c r="AV497" i="4"/>
  <c r="AU497" i="4"/>
  <c r="AT497" i="4"/>
  <c r="AV496" i="4"/>
  <c r="AU496" i="4"/>
  <c r="AT496" i="4"/>
  <c r="AV495" i="4"/>
  <c r="AU495" i="4"/>
  <c r="AT495" i="4"/>
  <c r="AV494" i="4"/>
  <c r="AU494" i="4"/>
  <c r="AT494" i="4"/>
  <c r="AV493" i="4"/>
  <c r="AU493" i="4"/>
  <c r="AT493" i="4"/>
  <c r="AV492" i="4"/>
  <c r="AU492" i="4"/>
  <c r="AT492" i="4"/>
  <c r="AV491" i="4"/>
  <c r="AU491" i="4"/>
  <c r="AT491" i="4"/>
  <c r="AV490" i="4"/>
  <c r="AU490" i="4"/>
  <c r="AT490" i="4"/>
  <c r="AV489" i="4"/>
  <c r="AU489" i="4"/>
  <c r="AT489" i="4"/>
  <c r="AV488" i="4"/>
  <c r="AU488" i="4"/>
  <c r="AT488" i="4"/>
  <c r="AV487" i="4"/>
  <c r="AU487" i="4"/>
  <c r="AT487" i="4"/>
  <c r="AV486" i="4"/>
  <c r="AU486" i="4"/>
  <c r="AT486" i="4"/>
  <c r="AV485" i="4"/>
  <c r="AU485" i="4"/>
  <c r="AT485" i="4"/>
  <c r="AV484" i="4"/>
  <c r="AU484" i="4"/>
  <c r="AT484" i="4"/>
  <c r="AV483" i="4"/>
  <c r="AU483" i="4"/>
  <c r="AT483" i="4"/>
  <c r="AV482" i="4"/>
  <c r="AU482" i="4"/>
  <c r="AT482" i="4"/>
  <c r="AV481" i="4"/>
  <c r="AU481" i="4"/>
  <c r="AT481" i="4"/>
  <c r="AV480" i="4"/>
  <c r="AU480" i="4"/>
  <c r="AT480" i="4"/>
  <c r="AV479" i="4"/>
  <c r="AU479" i="4"/>
  <c r="AT479" i="4"/>
  <c r="AV478" i="4"/>
  <c r="AU478" i="4"/>
  <c r="AT478" i="4"/>
  <c r="AV477" i="4"/>
  <c r="AU477" i="4"/>
  <c r="AT477" i="4"/>
  <c r="AV476" i="4"/>
  <c r="AU476" i="4"/>
  <c r="AT476" i="4"/>
  <c r="AV475" i="4"/>
  <c r="AU475" i="4"/>
  <c r="AT475" i="4"/>
  <c r="AV474" i="4"/>
  <c r="AU474" i="4"/>
  <c r="AT474" i="4"/>
  <c r="AV473" i="4"/>
  <c r="AU473" i="4"/>
  <c r="AT473" i="4"/>
  <c r="AV472" i="4"/>
  <c r="AU472" i="4"/>
  <c r="AT472" i="4"/>
  <c r="AV471" i="4"/>
  <c r="AU471" i="4"/>
  <c r="AT471" i="4"/>
  <c r="AV470" i="4"/>
  <c r="AU470" i="4"/>
  <c r="AT470" i="4"/>
  <c r="AV469" i="4"/>
  <c r="AU469" i="4"/>
  <c r="AT469" i="4"/>
  <c r="AV468" i="4"/>
  <c r="AU468" i="4"/>
  <c r="AT468" i="4"/>
  <c r="AV467" i="4"/>
  <c r="AU467" i="4"/>
  <c r="AT467" i="4"/>
  <c r="AV466" i="4"/>
  <c r="AU466" i="4"/>
  <c r="AT466" i="4"/>
  <c r="AV465" i="4"/>
  <c r="AU465" i="4"/>
  <c r="AT465" i="4"/>
  <c r="AV464" i="4"/>
  <c r="AU464" i="4"/>
  <c r="AT464" i="4"/>
  <c r="AV463" i="4"/>
  <c r="AU463" i="4"/>
  <c r="AT463" i="4"/>
  <c r="AV462" i="4"/>
  <c r="AU462" i="4"/>
  <c r="AT462" i="4"/>
  <c r="AV461" i="4"/>
  <c r="AU461" i="4"/>
  <c r="AT461" i="4"/>
  <c r="AV460" i="4"/>
  <c r="AU460" i="4"/>
  <c r="AT460" i="4"/>
  <c r="AV459" i="4"/>
  <c r="AU459" i="4"/>
  <c r="AT459" i="4"/>
  <c r="AV458" i="4"/>
  <c r="AU458" i="4"/>
  <c r="AT458" i="4"/>
  <c r="AV457" i="4"/>
  <c r="AU457" i="4"/>
  <c r="AT457" i="4"/>
  <c r="AV456" i="4"/>
  <c r="AU456" i="4"/>
  <c r="AT456" i="4"/>
  <c r="AV455" i="4"/>
  <c r="AU455" i="4"/>
  <c r="AT455" i="4"/>
  <c r="AV454" i="4"/>
  <c r="AU454" i="4"/>
  <c r="AT454" i="4"/>
  <c r="AV453" i="4"/>
  <c r="AU453" i="4"/>
  <c r="AT453" i="4"/>
  <c r="AV452" i="4"/>
  <c r="AU452" i="4"/>
  <c r="AT452" i="4"/>
  <c r="AV451" i="4"/>
  <c r="AU451" i="4"/>
  <c r="AT451" i="4"/>
  <c r="AV450" i="4"/>
  <c r="AU450" i="4"/>
  <c r="AT450" i="4"/>
  <c r="AV449" i="4"/>
  <c r="AU449" i="4"/>
  <c r="AT449" i="4"/>
  <c r="AV448" i="4"/>
  <c r="AU448" i="4"/>
  <c r="AT448" i="4"/>
  <c r="AV447" i="4"/>
  <c r="AU447" i="4"/>
  <c r="AT447" i="4"/>
  <c r="AV446" i="4"/>
  <c r="AU446" i="4"/>
  <c r="AT446" i="4"/>
  <c r="AV445" i="4"/>
  <c r="AU445" i="4"/>
  <c r="AT445" i="4"/>
  <c r="AV444" i="4"/>
  <c r="AU444" i="4"/>
  <c r="AT444" i="4"/>
  <c r="AV443" i="4"/>
  <c r="AU443" i="4"/>
  <c r="AT443" i="4"/>
  <c r="AV442" i="4"/>
  <c r="AU442" i="4"/>
  <c r="AT442" i="4"/>
  <c r="AV441" i="4"/>
  <c r="AU441" i="4"/>
  <c r="AT441" i="4"/>
  <c r="AV440" i="4"/>
  <c r="AU440" i="4"/>
  <c r="AT440" i="4"/>
  <c r="AV439" i="4"/>
  <c r="AU439" i="4"/>
  <c r="AT439" i="4"/>
  <c r="AV438" i="4"/>
  <c r="AU438" i="4"/>
  <c r="AT438" i="4"/>
  <c r="AV437" i="4"/>
  <c r="AU437" i="4"/>
  <c r="AT437" i="4"/>
  <c r="AV436" i="4"/>
  <c r="AU436" i="4"/>
  <c r="AT436" i="4"/>
  <c r="AV435" i="4"/>
  <c r="AU435" i="4"/>
  <c r="AT435" i="4"/>
  <c r="AV434" i="4"/>
  <c r="AU434" i="4"/>
  <c r="AT434" i="4"/>
  <c r="AV433" i="4"/>
  <c r="AU433" i="4"/>
  <c r="AT433" i="4"/>
  <c r="AV432" i="4"/>
  <c r="AU432" i="4"/>
  <c r="AT432" i="4"/>
  <c r="AV431" i="4"/>
  <c r="AU431" i="4"/>
  <c r="AT431" i="4"/>
  <c r="AV430" i="4"/>
  <c r="AU430" i="4"/>
  <c r="AT430" i="4"/>
  <c r="AV429" i="4"/>
  <c r="AU429" i="4"/>
  <c r="AT429" i="4"/>
  <c r="AV428" i="4"/>
  <c r="AU428" i="4"/>
  <c r="AT428" i="4"/>
  <c r="AV427" i="4"/>
  <c r="AU427" i="4"/>
  <c r="AT427" i="4"/>
  <c r="AV426" i="4"/>
  <c r="AU426" i="4"/>
  <c r="AT426" i="4"/>
  <c r="AV425" i="4"/>
  <c r="AU425" i="4"/>
  <c r="AT425" i="4"/>
  <c r="AV424" i="4"/>
  <c r="AU424" i="4"/>
  <c r="AT424" i="4"/>
  <c r="AV423" i="4"/>
  <c r="AU423" i="4"/>
  <c r="AT423" i="4"/>
  <c r="AV422" i="4"/>
  <c r="AU422" i="4"/>
  <c r="AT422" i="4"/>
  <c r="AV421" i="4"/>
  <c r="AU421" i="4"/>
  <c r="AT421" i="4"/>
  <c r="AV420" i="4"/>
  <c r="AU420" i="4"/>
  <c r="AT420" i="4"/>
  <c r="AV419" i="4"/>
  <c r="AU419" i="4"/>
  <c r="AT419" i="4"/>
  <c r="AV418" i="4"/>
  <c r="AU418" i="4"/>
  <c r="AT418" i="4"/>
  <c r="AV417" i="4"/>
  <c r="AU417" i="4"/>
  <c r="AT417" i="4"/>
  <c r="AV416" i="4"/>
  <c r="AU416" i="4"/>
  <c r="AT416" i="4"/>
  <c r="AV415" i="4"/>
  <c r="AU415" i="4"/>
  <c r="AT415" i="4"/>
  <c r="AV414" i="4"/>
  <c r="AU414" i="4"/>
  <c r="AT414" i="4"/>
  <c r="AV413" i="4"/>
  <c r="AU413" i="4"/>
  <c r="AT413" i="4"/>
  <c r="AV412" i="4"/>
  <c r="AU412" i="4"/>
  <c r="AT412" i="4"/>
  <c r="AV411" i="4"/>
  <c r="AU411" i="4"/>
  <c r="AT411" i="4"/>
  <c r="AV410" i="4"/>
  <c r="AU410" i="4"/>
  <c r="AT410" i="4"/>
  <c r="AV409" i="4"/>
  <c r="AU409" i="4"/>
  <c r="AT409" i="4"/>
  <c r="AV408" i="4"/>
  <c r="AU408" i="4"/>
  <c r="AT408" i="4"/>
  <c r="AV407" i="4"/>
  <c r="AU407" i="4"/>
  <c r="AT407" i="4"/>
  <c r="AV406" i="4"/>
  <c r="AU406" i="4"/>
  <c r="AT406" i="4"/>
  <c r="AV405" i="4"/>
  <c r="AU405" i="4"/>
  <c r="AT405" i="4"/>
  <c r="AV404" i="4"/>
  <c r="AU404" i="4"/>
  <c r="AT404" i="4"/>
  <c r="AV403" i="4"/>
  <c r="AU403" i="4"/>
  <c r="AT403" i="4"/>
  <c r="AV402" i="4"/>
  <c r="AU402" i="4"/>
  <c r="AT402" i="4"/>
  <c r="AV401" i="4"/>
  <c r="AU401" i="4"/>
  <c r="AT401" i="4"/>
  <c r="AV400" i="4"/>
  <c r="AU400" i="4"/>
  <c r="AT400" i="4"/>
  <c r="AV399" i="4"/>
  <c r="AU399" i="4"/>
  <c r="AT399" i="4"/>
  <c r="AV398" i="4"/>
  <c r="AU398" i="4"/>
  <c r="AT398" i="4"/>
  <c r="AV397" i="4"/>
  <c r="AU397" i="4"/>
  <c r="AT397" i="4"/>
  <c r="AV396" i="4"/>
  <c r="AU396" i="4"/>
  <c r="AT396" i="4"/>
  <c r="AV395" i="4"/>
  <c r="AU395" i="4"/>
  <c r="AT395" i="4"/>
  <c r="AV394" i="4"/>
  <c r="AU394" i="4"/>
  <c r="AT394" i="4"/>
  <c r="AV393" i="4"/>
  <c r="AU393" i="4"/>
  <c r="AT393" i="4"/>
  <c r="AV392" i="4"/>
  <c r="AU392" i="4"/>
  <c r="AT392" i="4"/>
  <c r="AV391" i="4"/>
  <c r="AU391" i="4"/>
  <c r="AT391" i="4"/>
  <c r="AV390" i="4"/>
  <c r="AU390" i="4"/>
  <c r="AT390" i="4"/>
  <c r="AV389" i="4"/>
  <c r="AU389" i="4"/>
  <c r="AT389" i="4"/>
  <c r="AV388" i="4"/>
  <c r="AU388" i="4"/>
  <c r="AT388" i="4"/>
  <c r="AV387" i="4"/>
  <c r="AU387" i="4"/>
  <c r="AT387" i="4"/>
  <c r="AV386" i="4"/>
  <c r="AU386" i="4"/>
  <c r="AT386" i="4"/>
  <c r="AV385" i="4"/>
  <c r="AU385" i="4"/>
  <c r="AT385" i="4"/>
  <c r="AV384" i="4"/>
  <c r="AU384" i="4"/>
  <c r="AT384" i="4"/>
  <c r="AV383" i="4"/>
  <c r="AU383" i="4"/>
  <c r="AT383" i="4"/>
  <c r="AV382" i="4"/>
  <c r="AU382" i="4"/>
  <c r="AT382" i="4"/>
  <c r="AV381" i="4"/>
  <c r="AU381" i="4"/>
  <c r="AT381" i="4"/>
  <c r="AV380" i="4"/>
  <c r="AU380" i="4"/>
  <c r="AT380" i="4"/>
  <c r="AV379" i="4"/>
  <c r="AU379" i="4"/>
  <c r="AT379" i="4"/>
  <c r="AV378" i="4"/>
  <c r="AU378" i="4"/>
  <c r="AT378" i="4"/>
  <c r="AV377" i="4"/>
  <c r="AU377" i="4"/>
  <c r="AT377" i="4"/>
  <c r="AV376" i="4"/>
  <c r="AU376" i="4"/>
  <c r="AT376" i="4"/>
  <c r="AV375" i="4"/>
  <c r="AU375" i="4"/>
  <c r="AT375" i="4"/>
  <c r="AV374" i="4"/>
  <c r="AU374" i="4"/>
  <c r="AT374" i="4"/>
  <c r="AV373" i="4"/>
  <c r="AU373" i="4"/>
  <c r="AT373" i="4"/>
  <c r="AV372" i="4"/>
  <c r="AU372" i="4"/>
  <c r="AT372" i="4"/>
  <c r="AV371" i="4"/>
  <c r="AU371" i="4"/>
  <c r="AT371" i="4"/>
  <c r="AV370" i="4"/>
  <c r="AU370" i="4"/>
  <c r="AT370" i="4"/>
  <c r="AV369" i="4"/>
  <c r="AU369" i="4"/>
  <c r="AT369" i="4"/>
  <c r="AV368" i="4"/>
  <c r="AU368" i="4"/>
  <c r="AT368" i="4"/>
  <c r="AV367" i="4"/>
  <c r="AU367" i="4"/>
  <c r="AT367" i="4"/>
  <c r="AV366" i="4"/>
  <c r="AU366" i="4"/>
  <c r="AT366" i="4"/>
  <c r="AV365" i="4"/>
  <c r="AU365" i="4"/>
  <c r="AT365" i="4"/>
  <c r="AV364" i="4"/>
  <c r="AU364" i="4"/>
  <c r="AT364" i="4"/>
  <c r="AV363" i="4"/>
  <c r="AU363" i="4"/>
  <c r="AT363" i="4"/>
  <c r="AV362" i="4"/>
  <c r="AU362" i="4"/>
  <c r="AT362" i="4"/>
  <c r="AV361" i="4"/>
  <c r="AU361" i="4"/>
  <c r="AT361" i="4"/>
  <c r="AV360" i="4"/>
  <c r="AU360" i="4"/>
  <c r="AT360" i="4"/>
  <c r="AV359" i="4"/>
  <c r="AU359" i="4"/>
  <c r="AT359" i="4"/>
  <c r="AV358" i="4"/>
  <c r="AU358" i="4"/>
  <c r="AT358" i="4"/>
  <c r="AV357" i="4"/>
  <c r="AU357" i="4"/>
  <c r="AT357" i="4"/>
  <c r="AV356" i="4"/>
  <c r="AU356" i="4"/>
  <c r="AT356" i="4"/>
  <c r="AV355" i="4"/>
  <c r="AU355" i="4"/>
  <c r="AT355" i="4"/>
  <c r="AV354" i="4"/>
  <c r="AU354" i="4"/>
  <c r="AT354" i="4"/>
  <c r="AV353" i="4"/>
  <c r="AU353" i="4"/>
  <c r="AT353" i="4"/>
  <c r="AV352" i="4"/>
  <c r="AU352" i="4"/>
  <c r="AT352" i="4"/>
  <c r="AV351" i="4"/>
  <c r="AU351" i="4"/>
  <c r="AT351" i="4"/>
  <c r="AV350" i="4"/>
  <c r="AU350" i="4"/>
  <c r="AT350" i="4"/>
  <c r="AV349" i="4"/>
  <c r="AU349" i="4"/>
  <c r="AT349" i="4"/>
  <c r="AV348" i="4"/>
  <c r="AU348" i="4"/>
  <c r="AT348" i="4"/>
  <c r="AV347" i="4"/>
  <c r="AU347" i="4"/>
  <c r="AT347" i="4"/>
  <c r="AV346" i="4"/>
  <c r="AU346" i="4"/>
  <c r="AT346" i="4"/>
  <c r="AV345" i="4"/>
  <c r="AU345" i="4"/>
  <c r="AT345" i="4"/>
  <c r="AV344" i="4"/>
  <c r="AU344" i="4"/>
  <c r="AT344" i="4"/>
  <c r="AV343" i="4"/>
  <c r="AU343" i="4"/>
  <c r="AT343" i="4"/>
  <c r="AV342" i="4"/>
  <c r="AU342" i="4"/>
  <c r="AT342" i="4"/>
  <c r="AV341" i="4"/>
  <c r="AU341" i="4"/>
  <c r="AT341" i="4"/>
  <c r="AV340" i="4"/>
  <c r="AU340" i="4"/>
  <c r="AT340" i="4"/>
  <c r="AV339" i="4"/>
  <c r="AU339" i="4"/>
  <c r="AT339" i="4"/>
  <c r="AV338" i="4"/>
  <c r="AU338" i="4"/>
  <c r="AT338" i="4"/>
  <c r="AV337" i="4"/>
  <c r="AU337" i="4"/>
  <c r="AT337" i="4"/>
  <c r="AV336" i="4"/>
  <c r="AU336" i="4"/>
  <c r="AT336" i="4"/>
  <c r="AV335" i="4"/>
  <c r="AU335" i="4"/>
  <c r="AT335" i="4"/>
  <c r="AV334" i="4"/>
  <c r="AU334" i="4"/>
  <c r="AT334" i="4"/>
  <c r="AV333" i="4"/>
  <c r="AU333" i="4"/>
  <c r="AT333" i="4"/>
  <c r="AV332" i="4"/>
  <c r="AU332" i="4"/>
  <c r="AT332" i="4"/>
  <c r="AV331" i="4"/>
  <c r="AU331" i="4"/>
  <c r="AT331" i="4"/>
  <c r="AV330" i="4"/>
  <c r="AU330" i="4"/>
  <c r="AT330" i="4"/>
  <c r="AV329" i="4"/>
  <c r="AU329" i="4"/>
  <c r="AT329" i="4"/>
  <c r="AV328" i="4"/>
  <c r="AU328" i="4"/>
  <c r="AT328" i="4"/>
  <c r="AV327" i="4"/>
  <c r="AU327" i="4"/>
  <c r="AT327" i="4"/>
  <c r="AV326" i="4"/>
  <c r="AU326" i="4"/>
  <c r="AT326" i="4"/>
  <c r="AV325" i="4"/>
  <c r="AU325" i="4"/>
  <c r="AT325" i="4"/>
  <c r="AV324" i="4"/>
  <c r="AU324" i="4"/>
  <c r="AT324" i="4"/>
  <c r="AV323" i="4"/>
  <c r="AU323" i="4"/>
  <c r="AT323" i="4"/>
  <c r="AV322" i="4"/>
  <c r="AU322" i="4"/>
  <c r="AT322" i="4"/>
  <c r="AV321" i="4"/>
  <c r="AU321" i="4"/>
  <c r="AT321" i="4"/>
  <c r="AV320" i="4"/>
  <c r="AU320" i="4"/>
  <c r="AT320" i="4"/>
  <c r="AV319" i="4"/>
  <c r="AU319" i="4"/>
  <c r="AT319" i="4"/>
  <c r="AV318" i="4"/>
  <c r="AU318" i="4"/>
  <c r="AT318" i="4"/>
  <c r="AV317" i="4"/>
  <c r="AU317" i="4"/>
  <c r="AT317" i="4"/>
  <c r="AV316" i="4"/>
  <c r="AU316" i="4"/>
  <c r="AT316" i="4"/>
  <c r="AV315" i="4"/>
  <c r="AU315" i="4"/>
  <c r="AT315" i="4"/>
  <c r="AV314" i="4"/>
  <c r="AU314" i="4"/>
  <c r="AT314" i="4"/>
  <c r="AV313" i="4"/>
  <c r="AU313" i="4"/>
  <c r="AT313" i="4"/>
  <c r="AV312" i="4"/>
  <c r="AU312" i="4"/>
  <c r="AT312" i="4"/>
  <c r="AV311" i="4"/>
  <c r="AU311" i="4"/>
  <c r="AT311" i="4"/>
  <c r="AV310" i="4"/>
  <c r="AU310" i="4"/>
  <c r="AT310" i="4"/>
  <c r="AV309" i="4"/>
  <c r="AU309" i="4"/>
  <c r="AT309" i="4"/>
  <c r="AV308" i="4"/>
  <c r="AU308" i="4"/>
  <c r="AT308" i="4"/>
  <c r="AV307" i="4"/>
  <c r="AU307" i="4"/>
  <c r="AT307" i="4"/>
  <c r="AV306" i="4"/>
  <c r="AU306" i="4"/>
  <c r="AT306" i="4"/>
  <c r="AV305" i="4"/>
  <c r="AU305" i="4"/>
  <c r="AT305" i="4"/>
  <c r="AV304" i="4"/>
  <c r="AU304" i="4"/>
  <c r="AT304" i="4"/>
  <c r="AV303" i="4"/>
  <c r="AU303" i="4"/>
  <c r="AT303" i="4"/>
  <c r="AV302" i="4"/>
  <c r="AU302" i="4"/>
  <c r="AT302" i="4"/>
  <c r="AV301" i="4"/>
  <c r="AU301" i="4"/>
  <c r="AT301" i="4"/>
  <c r="AV300" i="4"/>
  <c r="AU300" i="4"/>
  <c r="AT300" i="4"/>
  <c r="AV299" i="4"/>
  <c r="AU299" i="4"/>
  <c r="AT299" i="4"/>
  <c r="AV298" i="4"/>
  <c r="AU298" i="4"/>
  <c r="AT298" i="4"/>
  <c r="AV297" i="4"/>
  <c r="AU297" i="4"/>
  <c r="AT297" i="4"/>
  <c r="AV296" i="4"/>
  <c r="AU296" i="4"/>
  <c r="AT296" i="4"/>
  <c r="AV295" i="4"/>
  <c r="AU295" i="4"/>
  <c r="AT295" i="4"/>
  <c r="AV294" i="4"/>
  <c r="AU294" i="4"/>
  <c r="AT294" i="4"/>
  <c r="AV293" i="4"/>
  <c r="AU293" i="4"/>
  <c r="AT293" i="4"/>
  <c r="AV292" i="4"/>
  <c r="AU292" i="4"/>
  <c r="AT292" i="4"/>
  <c r="AV291" i="4"/>
  <c r="AU291" i="4"/>
  <c r="AT291" i="4"/>
  <c r="AV290" i="4"/>
  <c r="AU290" i="4"/>
  <c r="AT290" i="4"/>
  <c r="AV289" i="4"/>
  <c r="AU289" i="4"/>
  <c r="AT289" i="4"/>
  <c r="AV288" i="4"/>
  <c r="AU288" i="4"/>
  <c r="AT288" i="4"/>
  <c r="AV287" i="4"/>
  <c r="AU287" i="4"/>
  <c r="AT287" i="4"/>
  <c r="AV286" i="4"/>
  <c r="AU286" i="4"/>
  <c r="AT286" i="4"/>
  <c r="AV285" i="4"/>
  <c r="AU285" i="4"/>
  <c r="AT285" i="4"/>
  <c r="AV284" i="4"/>
  <c r="AU284" i="4"/>
  <c r="AT284" i="4"/>
  <c r="AV283" i="4"/>
  <c r="AU283" i="4"/>
  <c r="AT283" i="4"/>
  <c r="AV282" i="4"/>
  <c r="AU282" i="4"/>
  <c r="AT282" i="4"/>
  <c r="AV281" i="4"/>
  <c r="AU281" i="4"/>
  <c r="AT281" i="4"/>
  <c r="AV280" i="4"/>
  <c r="AU280" i="4"/>
  <c r="AT280" i="4"/>
  <c r="AV279" i="4"/>
  <c r="AU279" i="4"/>
  <c r="AT279" i="4"/>
  <c r="AV278" i="4"/>
  <c r="AU278" i="4"/>
  <c r="AT278" i="4"/>
  <c r="AV277" i="4"/>
  <c r="AU277" i="4"/>
  <c r="AT277" i="4"/>
  <c r="AV276" i="4"/>
  <c r="AU276" i="4"/>
  <c r="AT276" i="4"/>
  <c r="AV275" i="4"/>
  <c r="AU275" i="4"/>
  <c r="AT275" i="4"/>
  <c r="AV274" i="4"/>
  <c r="AU274" i="4"/>
  <c r="AT274" i="4"/>
  <c r="AV273" i="4"/>
  <c r="AU273" i="4"/>
  <c r="AT273" i="4"/>
  <c r="AV272" i="4"/>
  <c r="AU272" i="4"/>
  <c r="AT272" i="4"/>
  <c r="AV271" i="4"/>
  <c r="AU271" i="4"/>
  <c r="AT271" i="4"/>
  <c r="AV270" i="4"/>
  <c r="AU270" i="4"/>
  <c r="AT270" i="4"/>
  <c r="AV269" i="4"/>
  <c r="AU269" i="4"/>
  <c r="AT269" i="4"/>
  <c r="AV268" i="4"/>
  <c r="AU268" i="4"/>
  <c r="AT268" i="4"/>
  <c r="AV267" i="4"/>
  <c r="AU267" i="4"/>
  <c r="AT267" i="4"/>
  <c r="AV266" i="4"/>
  <c r="AU266" i="4"/>
  <c r="AT266" i="4"/>
  <c r="AV265" i="4"/>
  <c r="AU265" i="4"/>
  <c r="AT265" i="4"/>
  <c r="AV264" i="4"/>
  <c r="AU264" i="4"/>
  <c r="AT264" i="4"/>
  <c r="AV263" i="4"/>
  <c r="AU263" i="4"/>
  <c r="AT263" i="4"/>
  <c r="AV262" i="4"/>
  <c r="AU262" i="4"/>
  <c r="AT262" i="4"/>
  <c r="AV261" i="4"/>
  <c r="AU261" i="4"/>
  <c r="AT261" i="4"/>
  <c r="AV260" i="4"/>
  <c r="AU260" i="4"/>
  <c r="AT260" i="4"/>
  <c r="AV259" i="4"/>
  <c r="AU259" i="4"/>
  <c r="AT259" i="4"/>
  <c r="AV258" i="4"/>
  <c r="AU258" i="4"/>
  <c r="AT258" i="4"/>
  <c r="AV257" i="4"/>
  <c r="AU257" i="4"/>
  <c r="AT257" i="4"/>
  <c r="AV256" i="4"/>
  <c r="AU256" i="4"/>
  <c r="AT256" i="4"/>
  <c r="AV255" i="4"/>
  <c r="AU255" i="4"/>
  <c r="AT255" i="4"/>
  <c r="AV254" i="4"/>
  <c r="AU254" i="4"/>
  <c r="AT254" i="4"/>
  <c r="AV253" i="4"/>
  <c r="AU253" i="4"/>
  <c r="AT253" i="4"/>
  <c r="AV252" i="4"/>
  <c r="AU252" i="4"/>
  <c r="AT252" i="4"/>
  <c r="AV251" i="4"/>
  <c r="AU251" i="4"/>
  <c r="AT251" i="4"/>
  <c r="AV250" i="4"/>
  <c r="AU250" i="4"/>
  <c r="AT250" i="4"/>
  <c r="AV249" i="4"/>
  <c r="AU249" i="4"/>
  <c r="AT249" i="4"/>
  <c r="AV248" i="4"/>
  <c r="AU248" i="4"/>
  <c r="AT248" i="4"/>
  <c r="AV247" i="4"/>
  <c r="AU247" i="4"/>
  <c r="AT247" i="4"/>
  <c r="AV246" i="4"/>
  <c r="AU246" i="4"/>
  <c r="AT246" i="4"/>
  <c r="AV245" i="4"/>
  <c r="AU245" i="4"/>
  <c r="AT245" i="4"/>
  <c r="AV244" i="4"/>
  <c r="AU244" i="4"/>
  <c r="AT244" i="4"/>
  <c r="AV243" i="4"/>
  <c r="AU243" i="4"/>
  <c r="AT243" i="4"/>
  <c r="AV242" i="4"/>
  <c r="AU242" i="4"/>
  <c r="AT242" i="4"/>
  <c r="AV241" i="4"/>
  <c r="AU241" i="4"/>
  <c r="AT241" i="4"/>
  <c r="AV240" i="4"/>
  <c r="AU240" i="4"/>
  <c r="AT240" i="4"/>
  <c r="AV239" i="4"/>
  <c r="AU239" i="4"/>
  <c r="AT239" i="4"/>
  <c r="AV238" i="4"/>
  <c r="AU238" i="4"/>
  <c r="AT238" i="4"/>
  <c r="AV237" i="4"/>
  <c r="AU237" i="4"/>
  <c r="AT237" i="4"/>
  <c r="AV236" i="4"/>
  <c r="AU236" i="4"/>
  <c r="AT236" i="4"/>
  <c r="AV235" i="4"/>
  <c r="AU235" i="4"/>
  <c r="AT235" i="4"/>
  <c r="AV234" i="4"/>
  <c r="AU234" i="4"/>
  <c r="AT234" i="4"/>
  <c r="AV233" i="4"/>
  <c r="AU233" i="4"/>
  <c r="AT233" i="4"/>
  <c r="AV232" i="4"/>
  <c r="AU232" i="4"/>
  <c r="AT232" i="4"/>
  <c r="AV231" i="4"/>
  <c r="AU231" i="4"/>
  <c r="AT231" i="4"/>
  <c r="AV230" i="4"/>
  <c r="AU230" i="4"/>
  <c r="AT230" i="4"/>
  <c r="AV229" i="4"/>
  <c r="AU229" i="4"/>
  <c r="AT229" i="4"/>
  <c r="AV228" i="4"/>
  <c r="AU228" i="4"/>
  <c r="AT228" i="4"/>
  <c r="AV227" i="4"/>
  <c r="AU227" i="4"/>
  <c r="AT227" i="4"/>
  <c r="AV226" i="4"/>
  <c r="AU226" i="4"/>
  <c r="AT226" i="4"/>
  <c r="AV225" i="4"/>
  <c r="AU225" i="4"/>
  <c r="AT225" i="4"/>
  <c r="AV224" i="4"/>
  <c r="AU224" i="4"/>
  <c r="AT224" i="4"/>
  <c r="AV223" i="4"/>
  <c r="AU223" i="4"/>
  <c r="AT223" i="4"/>
  <c r="AV222" i="4"/>
  <c r="AU222" i="4"/>
  <c r="AT222" i="4"/>
  <c r="AV221" i="4"/>
  <c r="AU221" i="4"/>
  <c r="AT221" i="4"/>
  <c r="AV220" i="4"/>
  <c r="AU220" i="4"/>
  <c r="AT220" i="4"/>
  <c r="AV219" i="4"/>
  <c r="AU219" i="4"/>
  <c r="AT219" i="4"/>
  <c r="AV218" i="4"/>
  <c r="AU218" i="4"/>
  <c r="AT218" i="4"/>
  <c r="AV217" i="4"/>
  <c r="AU217" i="4"/>
  <c r="AT217" i="4"/>
  <c r="AV216" i="4"/>
  <c r="AU216" i="4"/>
  <c r="AT216" i="4"/>
  <c r="AV215" i="4"/>
  <c r="AU215" i="4"/>
  <c r="AT215" i="4"/>
  <c r="AV214" i="4"/>
  <c r="AU214" i="4"/>
  <c r="AT214" i="4"/>
  <c r="AV213" i="4"/>
  <c r="AU213" i="4"/>
  <c r="AT213" i="4"/>
  <c r="AV212" i="4"/>
  <c r="AU212" i="4"/>
  <c r="AT212" i="4"/>
  <c r="AV211" i="4"/>
  <c r="AU211" i="4"/>
  <c r="AT211" i="4"/>
  <c r="AV210" i="4"/>
  <c r="AU210" i="4"/>
  <c r="AT210" i="4"/>
  <c r="AV209" i="4"/>
  <c r="AU209" i="4"/>
  <c r="AT209" i="4"/>
  <c r="AV208" i="4"/>
  <c r="AU208" i="4"/>
  <c r="AT208" i="4"/>
  <c r="AV207" i="4"/>
  <c r="AU207" i="4"/>
  <c r="AT207" i="4"/>
  <c r="AV206" i="4"/>
  <c r="AU206" i="4"/>
  <c r="AT206" i="4"/>
  <c r="AV205" i="4"/>
  <c r="AU205" i="4"/>
  <c r="AT205" i="4"/>
  <c r="AV204" i="4"/>
  <c r="AU204" i="4"/>
  <c r="AT204" i="4"/>
  <c r="AV203" i="4"/>
  <c r="AU203" i="4"/>
  <c r="AT203" i="4"/>
  <c r="AV202" i="4"/>
  <c r="AU202" i="4"/>
  <c r="AT202" i="4"/>
  <c r="AV201" i="4"/>
  <c r="AU201" i="4"/>
  <c r="AT201" i="4"/>
  <c r="AV200" i="4"/>
  <c r="AU200" i="4"/>
  <c r="AT200" i="4"/>
  <c r="AV199" i="4"/>
  <c r="AU199" i="4"/>
  <c r="AT199" i="4"/>
  <c r="AV198" i="4"/>
  <c r="AU198" i="4"/>
  <c r="AT198" i="4"/>
  <c r="AV197" i="4"/>
  <c r="AU197" i="4"/>
  <c r="AT197" i="4"/>
  <c r="AV196" i="4"/>
  <c r="AU196" i="4"/>
  <c r="AT196" i="4"/>
  <c r="AV195" i="4"/>
  <c r="AU195" i="4"/>
  <c r="AT195" i="4"/>
  <c r="AV194" i="4"/>
  <c r="AU194" i="4"/>
  <c r="AT194" i="4"/>
  <c r="AV193" i="4"/>
  <c r="AU193" i="4"/>
  <c r="AT193" i="4"/>
  <c r="AV192" i="4"/>
  <c r="AU192" i="4"/>
  <c r="AT192" i="4"/>
  <c r="AV191" i="4"/>
  <c r="AU191" i="4"/>
  <c r="AT191" i="4"/>
  <c r="AV190" i="4"/>
  <c r="AU190" i="4"/>
  <c r="AT190" i="4"/>
  <c r="AV189" i="4"/>
  <c r="AU189" i="4"/>
  <c r="AT189" i="4"/>
  <c r="AV188" i="4"/>
  <c r="AU188" i="4"/>
  <c r="AT188" i="4"/>
  <c r="AV187" i="4"/>
  <c r="AU187" i="4"/>
  <c r="AT187" i="4"/>
  <c r="AV186" i="4"/>
  <c r="AU186" i="4"/>
  <c r="AT186" i="4"/>
  <c r="AV185" i="4"/>
  <c r="AU185" i="4"/>
  <c r="AT185" i="4"/>
  <c r="AV184" i="4"/>
  <c r="AU184" i="4"/>
  <c r="AT184" i="4"/>
  <c r="AV183" i="4"/>
  <c r="AU183" i="4"/>
  <c r="AT183" i="4"/>
  <c r="AV182" i="4"/>
  <c r="AU182" i="4"/>
  <c r="AT182" i="4"/>
  <c r="AV181" i="4"/>
  <c r="AU181" i="4"/>
  <c r="AT181" i="4"/>
  <c r="AV180" i="4"/>
  <c r="AU180" i="4"/>
  <c r="AT180" i="4"/>
  <c r="AV179" i="4"/>
  <c r="AU179" i="4"/>
  <c r="AT179" i="4"/>
  <c r="AV178" i="4"/>
  <c r="AU178" i="4"/>
  <c r="AT178" i="4"/>
  <c r="AV177" i="4"/>
  <c r="AU177" i="4"/>
  <c r="AT177" i="4"/>
  <c r="AV176" i="4"/>
  <c r="AU176" i="4"/>
  <c r="AT176" i="4"/>
  <c r="AV175" i="4"/>
  <c r="AU175" i="4"/>
  <c r="AT175" i="4"/>
  <c r="AV174" i="4"/>
  <c r="AU174" i="4"/>
  <c r="AT174" i="4"/>
  <c r="AV173" i="4"/>
  <c r="AU173" i="4"/>
  <c r="AT173" i="4"/>
  <c r="AV172" i="4"/>
  <c r="AU172" i="4"/>
  <c r="AT172" i="4"/>
  <c r="AV171" i="4"/>
  <c r="AU171" i="4"/>
  <c r="AT171" i="4"/>
  <c r="AV170" i="4"/>
  <c r="AU170" i="4"/>
  <c r="AT170" i="4"/>
  <c r="AV169" i="4"/>
  <c r="AU169" i="4"/>
  <c r="AT169" i="4"/>
  <c r="AV168" i="4"/>
  <c r="AU168" i="4"/>
  <c r="AT168" i="4"/>
  <c r="AV167" i="4"/>
  <c r="AU167" i="4"/>
  <c r="AT167" i="4"/>
  <c r="AV166" i="4"/>
  <c r="AU166" i="4"/>
  <c r="AT166" i="4"/>
  <c r="AV165" i="4"/>
  <c r="AU165" i="4"/>
  <c r="AT165" i="4"/>
  <c r="AV164" i="4"/>
  <c r="AU164" i="4"/>
  <c r="AT164" i="4"/>
  <c r="AV163" i="4"/>
  <c r="AU163" i="4"/>
  <c r="AT163" i="4"/>
  <c r="AV162" i="4"/>
  <c r="AU162" i="4"/>
  <c r="AT162" i="4"/>
  <c r="AV161" i="4"/>
  <c r="AU161" i="4"/>
  <c r="AT161" i="4"/>
  <c r="AV160" i="4"/>
  <c r="AU160" i="4"/>
  <c r="AT160" i="4"/>
  <c r="AV159" i="4"/>
  <c r="AU159" i="4"/>
  <c r="AT159" i="4"/>
  <c r="AV158" i="4"/>
  <c r="AU158" i="4"/>
  <c r="AT158" i="4"/>
  <c r="AV157" i="4"/>
  <c r="AU157" i="4"/>
  <c r="AT157" i="4"/>
  <c r="AV156" i="4"/>
  <c r="AU156" i="4"/>
  <c r="AT156" i="4"/>
  <c r="AV155" i="4"/>
  <c r="AU155" i="4"/>
  <c r="AT155" i="4"/>
  <c r="AV154" i="4"/>
  <c r="AU154" i="4"/>
  <c r="AT154" i="4"/>
  <c r="AV153" i="4"/>
  <c r="AU153" i="4"/>
  <c r="AT153" i="4"/>
  <c r="AV152" i="4"/>
  <c r="AU152" i="4"/>
  <c r="AT152" i="4"/>
  <c r="AV151" i="4"/>
  <c r="AU151" i="4"/>
  <c r="AT151" i="4"/>
  <c r="AV150" i="4"/>
  <c r="AU150" i="4"/>
  <c r="AT150" i="4"/>
  <c r="AV149" i="4"/>
  <c r="AU149" i="4"/>
  <c r="AT149" i="4"/>
  <c r="AV148" i="4"/>
  <c r="AU148" i="4"/>
  <c r="AT148" i="4"/>
  <c r="AV147" i="4"/>
  <c r="AU147" i="4"/>
  <c r="AT147" i="4"/>
  <c r="AV146" i="4"/>
  <c r="AU146" i="4"/>
  <c r="AT146" i="4"/>
  <c r="AV145" i="4"/>
  <c r="AU145" i="4"/>
  <c r="AT145" i="4"/>
  <c r="AV144" i="4"/>
  <c r="AU144" i="4"/>
  <c r="AT144" i="4"/>
  <c r="AV143" i="4"/>
  <c r="AU143" i="4"/>
  <c r="AT143" i="4"/>
  <c r="AV142" i="4"/>
  <c r="AU142" i="4"/>
  <c r="AT142" i="4"/>
  <c r="AV141" i="4"/>
  <c r="AU141" i="4"/>
  <c r="AT141" i="4"/>
  <c r="AV140" i="4"/>
  <c r="AU140" i="4"/>
  <c r="AT140" i="4"/>
  <c r="AV139" i="4"/>
  <c r="AU139" i="4"/>
  <c r="AT139" i="4"/>
  <c r="AV138" i="4"/>
  <c r="AU138" i="4"/>
  <c r="AT138" i="4"/>
  <c r="AV137" i="4"/>
  <c r="AU137" i="4"/>
  <c r="AT137" i="4"/>
  <c r="AV136" i="4"/>
  <c r="AU136" i="4"/>
  <c r="AT136" i="4"/>
  <c r="AV135" i="4"/>
  <c r="AU135" i="4"/>
  <c r="AT135" i="4"/>
  <c r="AV134" i="4"/>
  <c r="AU134" i="4"/>
  <c r="AT134" i="4"/>
  <c r="AV133" i="4"/>
  <c r="AU133" i="4"/>
  <c r="AT133" i="4"/>
  <c r="AV132" i="4"/>
  <c r="AU132" i="4"/>
  <c r="AT132" i="4"/>
  <c r="AV131" i="4"/>
  <c r="AU131" i="4"/>
  <c r="AT131" i="4"/>
  <c r="AV130" i="4"/>
  <c r="AU130" i="4"/>
  <c r="AT130" i="4"/>
  <c r="AV129" i="4"/>
  <c r="AU129" i="4"/>
  <c r="AT129" i="4"/>
  <c r="AV128" i="4"/>
  <c r="AU128" i="4"/>
  <c r="AT128" i="4"/>
  <c r="AV127" i="4"/>
  <c r="AU127" i="4"/>
  <c r="AT127" i="4"/>
  <c r="AV126" i="4"/>
  <c r="AU126" i="4"/>
  <c r="AT126" i="4"/>
  <c r="AV125" i="4"/>
  <c r="AU125" i="4"/>
  <c r="AT125" i="4"/>
  <c r="AV124" i="4"/>
  <c r="AU124" i="4"/>
  <c r="AT124" i="4"/>
  <c r="AV123" i="4"/>
  <c r="AU123" i="4"/>
  <c r="AT123" i="4"/>
  <c r="AV122" i="4"/>
  <c r="AU122" i="4"/>
  <c r="AT122" i="4"/>
  <c r="AV121" i="4"/>
  <c r="AU121" i="4"/>
  <c r="AT121" i="4"/>
  <c r="AV120" i="4"/>
  <c r="AU120" i="4"/>
  <c r="AT120" i="4"/>
  <c r="AV119" i="4"/>
  <c r="AU119" i="4"/>
  <c r="AT119" i="4"/>
  <c r="AV118" i="4"/>
  <c r="AU118" i="4"/>
  <c r="AT118" i="4"/>
  <c r="AV117" i="4"/>
  <c r="AU117" i="4"/>
  <c r="AT117" i="4"/>
  <c r="AV116" i="4"/>
  <c r="AU116" i="4"/>
  <c r="AT116" i="4"/>
  <c r="AV115" i="4"/>
  <c r="AU115" i="4"/>
  <c r="AT115" i="4"/>
  <c r="AV114" i="4"/>
  <c r="AU114" i="4"/>
  <c r="AT114" i="4"/>
  <c r="AV113" i="4"/>
  <c r="AU113" i="4"/>
  <c r="AT113" i="4"/>
  <c r="AV112" i="4"/>
  <c r="AU112" i="4"/>
  <c r="AT112" i="4"/>
  <c r="AV111" i="4"/>
  <c r="AU111" i="4"/>
  <c r="AT111" i="4"/>
  <c r="AV110" i="4"/>
  <c r="AU110" i="4"/>
  <c r="AT110" i="4"/>
  <c r="AV109" i="4"/>
  <c r="AU109" i="4"/>
  <c r="AT109" i="4"/>
  <c r="AV108" i="4"/>
  <c r="AU108" i="4"/>
  <c r="AT108" i="4"/>
  <c r="AV107" i="4"/>
  <c r="AU107" i="4"/>
  <c r="AT107" i="4"/>
  <c r="AV106" i="4"/>
  <c r="AU106" i="4"/>
  <c r="AT106" i="4"/>
  <c r="AV105" i="4"/>
  <c r="AU105" i="4"/>
  <c r="AT105" i="4"/>
  <c r="AV104" i="4"/>
  <c r="AU104" i="4"/>
  <c r="AT104" i="4"/>
  <c r="AV103" i="4"/>
  <c r="AU103" i="4"/>
  <c r="AT103" i="4"/>
  <c r="AV102" i="4"/>
  <c r="AU102" i="4"/>
  <c r="AT102" i="4"/>
  <c r="AV101" i="4"/>
  <c r="AU101" i="4"/>
  <c r="AT101" i="4"/>
  <c r="AV100" i="4"/>
  <c r="AU100" i="4"/>
  <c r="AT100" i="4"/>
  <c r="AV99" i="4"/>
  <c r="AU99" i="4"/>
  <c r="AT99" i="4"/>
  <c r="AV98" i="4"/>
  <c r="AU98" i="4"/>
  <c r="AT98" i="4"/>
  <c r="AV97" i="4"/>
  <c r="AU97" i="4"/>
  <c r="AT97" i="4"/>
  <c r="AV96" i="4"/>
  <c r="AU96" i="4"/>
  <c r="AT96" i="4"/>
  <c r="AV95" i="4"/>
  <c r="AU95" i="4"/>
  <c r="AT95" i="4"/>
  <c r="AV94" i="4"/>
  <c r="AU94" i="4"/>
  <c r="AT94" i="4"/>
  <c r="AV93" i="4"/>
  <c r="AU93" i="4"/>
  <c r="AT93" i="4"/>
  <c r="AV92" i="4"/>
  <c r="AU92" i="4"/>
  <c r="AT92" i="4"/>
  <c r="AV91" i="4"/>
  <c r="AU91" i="4"/>
  <c r="AT91" i="4"/>
  <c r="AV90" i="4"/>
  <c r="AU90" i="4"/>
  <c r="AT90" i="4"/>
  <c r="AV89" i="4"/>
  <c r="AU89" i="4"/>
  <c r="AT89" i="4"/>
  <c r="AV88" i="4"/>
  <c r="AU88" i="4"/>
  <c r="AT88" i="4"/>
  <c r="AV87" i="4"/>
  <c r="AU87" i="4"/>
  <c r="AT87" i="4"/>
  <c r="AV86" i="4"/>
  <c r="AU86" i="4"/>
  <c r="AT86" i="4"/>
  <c r="AV85" i="4"/>
  <c r="AU85" i="4"/>
  <c r="AT85" i="4"/>
  <c r="AV84" i="4"/>
  <c r="AU84" i="4"/>
  <c r="AT84" i="4"/>
  <c r="AV83" i="4"/>
  <c r="AU83" i="4"/>
  <c r="AT83" i="4"/>
  <c r="AV82" i="4"/>
  <c r="AU82" i="4"/>
  <c r="AT82" i="4"/>
  <c r="AV81" i="4"/>
  <c r="AU81" i="4"/>
  <c r="AT81" i="4"/>
  <c r="AV80" i="4"/>
  <c r="AU80" i="4"/>
  <c r="AT80" i="4"/>
  <c r="AV79" i="4"/>
  <c r="AU79" i="4"/>
  <c r="AT79" i="4"/>
  <c r="AV78" i="4"/>
  <c r="AU78" i="4"/>
  <c r="AT78" i="4"/>
  <c r="AV77" i="4"/>
  <c r="AU77" i="4"/>
  <c r="AT77" i="4"/>
  <c r="AV76" i="4"/>
  <c r="AU76" i="4"/>
  <c r="AT76" i="4"/>
  <c r="AV75" i="4"/>
  <c r="AU75" i="4"/>
  <c r="AT75" i="4"/>
  <c r="AV74" i="4"/>
  <c r="AU74" i="4"/>
  <c r="AT74" i="4"/>
  <c r="AV73" i="4"/>
  <c r="AU73" i="4"/>
  <c r="AT73" i="4"/>
  <c r="AV72" i="4"/>
  <c r="AU72" i="4"/>
  <c r="AT72" i="4"/>
  <c r="AV71" i="4"/>
  <c r="AU71" i="4"/>
  <c r="AT71" i="4"/>
  <c r="AV70" i="4"/>
  <c r="AU70" i="4"/>
  <c r="AT70" i="4"/>
  <c r="AV69" i="4"/>
  <c r="AU69" i="4"/>
  <c r="AT69" i="4"/>
  <c r="AV68" i="4"/>
  <c r="AU68" i="4"/>
  <c r="AT68" i="4"/>
  <c r="AV67" i="4"/>
  <c r="AU67" i="4"/>
  <c r="AT67" i="4"/>
  <c r="AV66" i="4"/>
  <c r="AU66" i="4"/>
  <c r="AT66" i="4"/>
  <c r="AV65" i="4"/>
  <c r="AU65" i="4"/>
  <c r="AT65" i="4"/>
  <c r="AV64" i="4"/>
  <c r="AU64" i="4"/>
  <c r="AT64" i="4"/>
  <c r="AV63" i="4"/>
  <c r="AU63" i="4"/>
  <c r="AT63" i="4"/>
  <c r="AV62" i="4"/>
  <c r="AU62" i="4"/>
  <c r="AT62" i="4"/>
  <c r="AV61" i="4"/>
  <c r="AU61" i="4"/>
  <c r="AT61" i="4"/>
  <c r="AV60" i="4"/>
  <c r="AU60" i="4"/>
  <c r="AT60" i="4"/>
  <c r="AV59" i="4"/>
  <c r="AU59" i="4"/>
  <c r="AT59" i="4"/>
  <c r="AV58" i="4"/>
  <c r="AU58" i="4"/>
  <c r="AT58" i="4"/>
  <c r="AV57" i="4"/>
  <c r="AU57" i="4"/>
  <c r="AT57" i="4"/>
  <c r="AV56" i="4"/>
  <c r="AU56" i="4"/>
  <c r="AT56" i="4"/>
  <c r="AV55" i="4"/>
  <c r="AU55" i="4"/>
  <c r="AT55" i="4"/>
  <c r="AV54" i="4"/>
  <c r="AU54" i="4"/>
  <c r="AT54" i="4"/>
  <c r="AV53" i="4"/>
  <c r="AU53" i="4"/>
  <c r="AT53" i="4"/>
  <c r="AV52" i="4"/>
  <c r="AU52" i="4"/>
  <c r="AT52" i="4"/>
  <c r="AV51" i="4"/>
  <c r="AU51" i="4"/>
  <c r="AT51" i="4"/>
  <c r="AV50" i="4"/>
  <c r="AU50" i="4"/>
  <c r="AT50" i="4"/>
  <c r="AV49" i="4"/>
  <c r="AU49" i="4"/>
  <c r="AT49" i="4"/>
  <c r="AV48" i="4"/>
  <c r="AU48" i="4"/>
  <c r="AT48" i="4"/>
  <c r="AV47" i="4"/>
  <c r="AU47" i="4"/>
  <c r="AT47" i="4"/>
  <c r="AV46" i="4"/>
  <c r="AU46" i="4"/>
  <c r="AT46" i="4"/>
  <c r="AV45" i="4"/>
  <c r="AU45" i="4"/>
  <c r="AT45" i="4"/>
  <c r="AV44" i="4"/>
  <c r="AU44" i="4"/>
  <c r="AT44" i="4"/>
  <c r="AV43" i="4"/>
  <c r="AU43" i="4"/>
  <c r="AT43" i="4"/>
  <c r="AV42" i="4"/>
  <c r="AU42" i="4"/>
  <c r="AT42" i="4"/>
  <c r="AV41" i="4"/>
  <c r="AU41" i="4"/>
  <c r="AT41" i="4"/>
  <c r="AV40" i="4"/>
  <c r="AU40" i="4"/>
  <c r="AT40" i="4"/>
  <c r="AV39" i="4"/>
  <c r="AU39" i="4"/>
  <c r="AT39" i="4"/>
  <c r="AV38" i="4"/>
  <c r="AU38" i="4"/>
  <c r="AT38" i="4"/>
  <c r="AV37" i="4"/>
  <c r="AU37" i="4"/>
  <c r="AT37" i="4"/>
  <c r="AV36" i="4"/>
  <c r="AU36" i="4"/>
  <c r="AT36" i="4"/>
  <c r="AV35" i="4"/>
  <c r="AU35" i="4"/>
  <c r="AT35" i="4"/>
  <c r="AV34" i="4"/>
  <c r="AU34" i="4"/>
  <c r="AT34" i="4"/>
  <c r="AV33" i="4"/>
  <c r="AU33" i="4"/>
  <c r="AT33" i="4"/>
  <c r="AV32" i="4"/>
  <c r="AU32" i="4"/>
  <c r="AT32" i="4"/>
  <c r="AV31" i="4"/>
  <c r="AU31" i="4"/>
  <c r="AT31" i="4"/>
  <c r="AV30" i="4"/>
  <c r="AU30" i="4"/>
  <c r="AT30" i="4"/>
  <c r="AV29" i="4"/>
  <c r="AU29" i="4"/>
  <c r="AT29" i="4"/>
  <c r="AV28" i="4"/>
  <c r="AU28" i="4"/>
  <c r="AT28" i="4"/>
  <c r="AV27" i="4"/>
  <c r="AU27" i="4"/>
  <c r="AT27" i="4"/>
  <c r="AV26" i="4"/>
  <c r="AU26" i="4"/>
  <c r="AT26" i="4"/>
  <c r="AV25" i="4"/>
  <c r="AU25" i="4"/>
  <c r="AT25" i="4"/>
  <c r="AV24" i="4"/>
  <c r="AU24" i="4"/>
  <c r="AT24" i="4"/>
  <c r="AV23" i="4"/>
  <c r="AU23" i="4"/>
  <c r="AT23" i="4"/>
  <c r="AV22" i="4"/>
  <c r="AU22" i="4"/>
  <c r="AT22" i="4"/>
  <c r="AV21" i="4"/>
  <c r="AU21" i="4"/>
  <c r="AT21" i="4"/>
  <c r="AV20" i="4"/>
  <c r="AU20" i="4"/>
  <c r="AT20" i="4"/>
  <c r="AV19" i="4"/>
  <c r="AU19" i="4"/>
  <c r="AT19" i="4"/>
  <c r="AV18" i="4"/>
  <c r="AU18" i="4"/>
  <c r="AT18" i="4"/>
  <c r="AV17" i="4"/>
  <c r="AU17" i="4"/>
  <c r="AT17" i="4"/>
  <c r="AV16" i="4"/>
  <c r="AU16" i="4"/>
  <c r="AT16" i="4"/>
  <c r="AW11" i="4"/>
  <c r="CA2811" i="4" l="1"/>
  <c r="CI2811" i="4" s="1"/>
  <c r="CB2189" i="4"/>
  <c r="CJ2189" i="4" s="1"/>
  <c r="CB1635" i="4"/>
  <c r="CJ1635" i="4" s="1"/>
  <c r="CA1634" i="4"/>
  <c r="CI1634" i="4" s="1"/>
  <c r="CB2039" i="4"/>
  <c r="CJ2039" i="4" s="1"/>
  <c r="CA1926" i="4"/>
  <c r="CI1926" i="4" s="1"/>
  <c r="CA1064" i="4"/>
  <c r="CI1064" i="4" s="1"/>
  <c r="CB1372" i="4"/>
  <c r="CJ1372" i="4" s="1"/>
  <c r="CA2605" i="4"/>
  <c r="CI2605" i="4" s="1"/>
  <c r="CC1061" i="4"/>
  <c r="CK1061" i="4" s="1"/>
  <c r="CB1244" i="4"/>
  <c r="CJ1244" i="4" s="1"/>
  <c r="CB229" i="4"/>
  <c r="CJ229" i="4" s="1"/>
  <c r="CB228" i="4"/>
  <c r="CJ228" i="4" s="1"/>
  <c r="CB227" i="4"/>
  <c r="CJ227" i="4" s="1"/>
  <c r="CB226" i="4"/>
  <c r="CJ226" i="4" s="1"/>
  <c r="CB225" i="4"/>
  <c r="CJ225" i="4" s="1"/>
  <c r="CB224" i="4"/>
  <c r="CJ224" i="4" s="1"/>
  <c r="CB223" i="4"/>
  <c r="CJ223" i="4" s="1"/>
  <c r="CB222" i="4"/>
  <c r="CJ222" i="4" s="1"/>
  <c r="CB221" i="4"/>
  <c r="CJ221" i="4" s="1"/>
  <c r="CB220" i="4"/>
  <c r="CJ220" i="4" s="1"/>
  <c r="CB219" i="4"/>
  <c r="CJ219" i="4" s="1"/>
  <c r="CB218" i="4"/>
  <c r="CJ218" i="4" s="1"/>
  <c r="CB217" i="4"/>
  <c r="CJ217" i="4" s="1"/>
  <c r="CB216" i="4"/>
  <c r="CJ216" i="4" s="1"/>
  <c r="CB215" i="4"/>
  <c r="CJ215" i="4" s="1"/>
  <c r="CB214" i="4"/>
  <c r="CJ214" i="4" s="1"/>
  <c r="CB213" i="4"/>
  <c r="CJ213" i="4" s="1"/>
  <c r="CB212" i="4"/>
  <c r="CJ212" i="4" s="1"/>
  <c r="CB211" i="4"/>
  <c r="CJ211" i="4" s="1"/>
  <c r="CB210" i="4"/>
  <c r="CJ210" i="4" s="1"/>
  <c r="CB209" i="4"/>
  <c r="CJ209" i="4" s="1"/>
  <c r="CB208" i="4"/>
  <c r="CJ208" i="4" s="1"/>
  <c r="CB207" i="4"/>
  <c r="CJ207" i="4" s="1"/>
  <c r="CB206" i="4"/>
  <c r="CJ206" i="4" s="1"/>
  <c r="CB205" i="4"/>
  <c r="CJ205" i="4" s="1"/>
  <c r="CB204" i="4"/>
  <c r="CJ204" i="4" s="1"/>
  <c r="CB203" i="4"/>
  <c r="CJ203" i="4" s="1"/>
  <c r="CB202" i="4"/>
  <c r="CJ202" i="4" s="1"/>
  <c r="CB201" i="4"/>
  <c r="CJ201" i="4" s="1"/>
  <c r="CB200" i="4"/>
  <c r="CJ200" i="4" s="1"/>
  <c r="CB199" i="4"/>
  <c r="CJ199" i="4" s="1"/>
  <c r="CB198" i="4"/>
  <c r="CJ198" i="4" s="1"/>
  <c r="CB197" i="4"/>
  <c r="CJ197" i="4" s="1"/>
  <c r="CB196" i="4"/>
  <c r="CJ196" i="4" s="1"/>
  <c r="CB195" i="4"/>
  <c r="CJ195" i="4" s="1"/>
  <c r="CB194" i="4"/>
  <c r="CJ194" i="4" s="1"/>
  <c r="CB193" i="4"/>
  <c r="CJ193" i="4" s="1"/>
  <c r="CB192" i="4"/>
  <c r="CJ192" i="4" s="1"/>
  <c r="CB191" i="4"/>
  <c r="CJ191" i="4" s="1"/>
  <c r="CB190" i="4"/>
  <c r="CJ190" i="4" s="1"/>
  <c r="CB189" i="4"/>
  <c r="CJ189" i="4" s="1"/>
  <c r="CB188" i="4"/>
  <c r="CJ188" i="4" s="1"/>
  <c r="CB187" i="4"/>
  <c r="CJ187" i="4" s="1"/>
  <c r="CB186" i="4"/>
  <c r="CJ186" i="4" s="1"/>
  <c r="CB185" i="4"/>
  <c r="CJ185" i="4" s="1"/>
  <c r="CB184" i="4"/>
  <c r="CJ184" i="4" s="1"/>
  <c r="CB183" i="4"/>
  <c r="CJ183" i="4" s="1"/>
  <c r="CB182" i="4"/>
  <c r="CJ182" i="4" s="1"/>
  <c r="CB181" i="4"/>
  <c r="CJ181" i="4" s="1"/>
  <c r="CB180" i="4"/>
  <c r="CJ180" i="4" s="1"/>
  <c r="CB179" i="4"/>
  <c r="CJ179" i="4" s="1"/>
  <c r="CB178" i="4"/>
  <c r="CJ178" i="4" s="1"/>
  <c r="CC15" i="4"/>
  <c r="CK15" i="4" s="1"/>
  <c r="CB16" i="4"/>
  <c r="CJ16" i="4" s="1"/>
  <c r="CB17" i="4"/>
  <c r="CJ17" i="4" s="1"/>
  <c r="CB18" i="4"/>
  <c r="CJ18" i="4" s="1"/>
  <c r="CB19" i="4"/>
  <c r="CJ19" i="4" s="1"/>
  <c r="CB20" i="4"/>
  <c r="CJ20" i="4" s="1"/>
  <c r="CB21" i="4"/>
  <c r="CJ21" i="4" s="1"/>
  <c r="CB22" i="4"/>
  <c r="CJ22" i="4" s="1"/>
  <c r="CB23" i="4"/>
  <c r="CJ23" i="4" s="1"/>
  <c r="CB24" i="4"/>
  <c r="CJ24" i="4" s="1"/>
  <c r="CB25" i="4"/>
  <c r="CJ25" i="4" s="1"/>
  <c r="CB26" i="4"/>
  <c r="CJ26" i="4" s="1"/>
  <c r="CB27" i="4"/>
  <c r="CJ27" i="4" s="1"/>
  <c r="CB28" i="4"/>
  <c r="CJ28" i="4" s="1"/>
  <c r="CB29" i="4"/>
  <c r="CJ29" i="4" s="1"/>
  <c r="CB30" i="4"/>
  <c r="CJ30" i="4" s="1"/>
  <c r="CB31" i="4"/>
  <c r="CJ31" i="4" s="1"/>
  <c r="CB32" i="4"/>
  <c r="CJ32" i="4" s="1"/>
  <c r="CB33" i="4"/>
  <c r="CJ33" i="4" s="1"/>
  <c r="CB34" i="4"/>
  <c r="CJ34" i="4" s="1"/>
  <c r="CB35" i="4"/>
  <c r="CJ35" i="4" s="1"/>
  <c r="CB36" i="4"/>
  <c r="CJ36" i="4" s="1"/>
  <c r="CB37" i="4"/>
  <c r="CJ37" i="4" s="1"/>
  <c r="CB38" i="4"/>
  <c r="CJ38" i="4" s="1"/>
  <c r="CB39" i="4"/>
  <c r="CJ39" i="4" s="1"/>
  <c r="CB40" i="4"/>
  <c r="CJ40" i="4" s="1"/>
  <c r="CB41" i="4"/>
  <c r="CJ41" i="4" s="1"/>
  <c r="CB42" i="4"/>
  <c r="CJ42" i="4" s="1"/>
  <c r="CB43" i="4"/>
  <c r="CJ43" i="4" s="1"/>
  <c r="CB44" i="4"/>
  <c r="CJ44" i="4" s="1"/>
  <c r="CB45" i="4"/>
  <c r="CJ45" i="4" s="1"/>
  <c r="CB46" i="4"/>
  <c r="CJ46" i="4" s="1"/>
  <c r="CB47" i="4"/>
  <c r="CJ47" i="4" s="1"/>
  <c r="CB48" i="4"/>
  <c r="CJ48" i="4" s="1"/>
  <c r="CB49" i="4"/>
  <c r="CJ49" i="4" s="1"/>
  <c r="CB50" i="4"/>
  <c r="CJ50" i="4" s="1"/>
  <c r="CB51" i="4"/>
  <c r="CJ51" i="4" s="1"/>
  <c r="CB52" i="4"/>
  <c r="CJ52" i="4" s="1"/>
  <c r="CB53" i="4"/>
  <c r="CJ53" i="4" s="1"/>
  <c r="CB54" i="4"/>
  <c r="CJ54" i="4" s="1"/>
  <c r="CB55" i="4"/>
  <c r="CJ55" i="4" s="1"/>
  <c r="CB56" i="4"/>
  <c r="CJ56" i="4" s="1"/>
  <c r="CB57" i="4"/>
  <c r="CJ57" i="4" s="1"/>
  <c r="CB58" i="4"/>
  <c r="CJ58" i="4" s="1"/>
  <c r="CB59" i="4"/>
  <c r="CJ59" i="4" s="1"/>
  <c r="CB60" i="4"/>
  <c r="CJ60" i="4" s="1"/>
  <c r="CB61" i="4"/>
  <c r="CJ61" i="4" s="1"/>
  <c r="CB62" i="4"/>
  <c r="CJ62" i="4" s="1"/>
  <c r="CB63" i="4"/>
  <c r="CJ63" i="4" s="1"/>
  <c r="CB64" i="4"/>
  <c r="CJ64" i="4" s="1"/>
  <c r="CB65" i="4"/>
  <c r="CJ65" i="4" s="1"/>
  <c r="CB66" i="4"/>
  <c r="CJ66" i="4" s="1"/>
  <c r="CB67" i="4"/>
  <c r="CJ67" i="4" s="1"/>
  <c r="CB68" i="4"/>
  <c r="CJ68" i="4" s="1"/>
  <c r="CB69" i="4"/>
  <c r="CJ69" i="4" s="1"/>
  <c r="CB70" i="4"/>
  <c r="CJ70" i="4" s="1"/>
  <c r="CB71" i="4"/>
  <c r="CJ71" i="4" s="1"/>
  <c r="CB72" i="4"/>
  <c r="CJ72" i="4" s="1"/>
  <c r="CB73" i="4"/>
  <c r="CJ73" i="4" s="1"/>
  <c r="CB74" i="4"/>
  <c r="CJ74" i="4" s="1"/>
  <c r="CB75" i="4"/>
  <c r="CJ75" i="4" s="1"/>
  <c r="CB76" i="4"/>
  <c r="CJ76" i="4" s="1"/>
  <c r="CB77" i="4"/>
  <c r="CJ77" i="4" s="1"/>
  <c r="CB78" i="4"/>
  <c r="CJ78" i="4" s="1"/>
  <c r="CB79" i="4"/>
  <c r="CJ79" i="4" s="1"/>
  <c r="CB80" i="4"/>
  <c r="CJ80" i="4" s="1"/>
  <c r="CB81" i="4"/>
  <c r="CJ81" i="4" s="1"/>
  <c r="CB82" i="4"/>
  <c r="CJ82" i="4" s="1"/>
  <c r="CB83" i="4"/>
  <c r="CJ83" i="4" s="1"/>
  <c r="CB84" i="4"/>
  <c r="CJ84" i="4" s="1"/>
  <c r="CB85" i="4"/>
  <c r="CJ85" i="4" s="1"/>
  <c r="CB86" i="4"/>
  <c r="CJ86" i="4" s="1"/>
  <c r="CB87" i="4"/>
  <c r="CJ87" i="4" s="1"/>
  <c r="CB88" i="4"/>
  <c r="CJ88" i="4" s="1"/>
  <c r="CB89" i="4"/>
  <c r="CJ89" i="4" s="1"/>
  <c r="CB90" i="4"/>
  <c r="CJ90" i="4" s="1"/>
  <c r="CB91" i="4"/>
  <c r="CJ91" i="4" s="1"/>
  <c r="CB92" i="4"/>
  <c r="CJ92" i="4" s="1"/>
  <c r="CB93" i="4"/>
  <c r="CJ93" i="4" s="1"/>
  <c r="CB94" i="4"/>
  <c r="CJ94" i="4" s="1"/>
  <c r="CB95" i="4"/>
  <c r="CJ95" i="4" s="1"/>
  <c r="CB96" i="4"/>
  <c r="CJ96" i="4" s="1"/>
  <c r="CB97" i="4"/>
  <c r="CJ97" i="4" s="1"/>
  <c r="CB98" i="4"/>
  <c r="CJ98" i="4" s="1"/>
  <c r="CB99" i="4"/>
  <c r="CJ99" i="4" s="1"/>
  <c r="CB100" i="4"/>
  <c r="CJ100" i="4" s="1"/>
  <c r="CB101" i="4"/>
  <c r="CJ101" i="4" s="1"/>
  <c r="CB102" i="4"/>
  <c r="CJ102" i="4" s="1"/>
  <c r="CB103" i="4"/>
  <c r="CJ103" i="4" s="1"/>
  <c r="CB104" i="4"/>
  <c r="CJ104" i="4" s="1"/>
  <c r="CB105" i="4"/>
  <c r="CJ105" i="4" s="1"/>
  <c r="CB106" i="4"/>
  <c r="CJ106" i="4" s="1"/>
  <c r="CB107" i="4"/>
  <c r="CJ107" i="4" s="1"/>
  <c r="CB108" i="4"/>
  <c r="CJ108" i="4" s="1"/>
  <c r="CB109" i="4"/>
  <c r="CJ109" i="4" s="1"/>
  <c r="CB110" i="4"/>
  <c r="CJ110" i="4" s="1"/>
  <c r="CB111" i="4"/>
  <c r="CJ111" i="4" s="1"/>
  <c r="CB112" i="4"/>
  <c r="CJ112" i="4" s="1"/>
  <c r="CB113" i="4"/>
  <c r="CJ113" i="4" s="1"/>
  <c r="CB114" i="4"/>
  <c r="CJ114" i="4" s="1"/>
  <c r="CB115" i="4"/>
  <c r="CJ115" i="4" s="1"/>
  <c r="CB116" i="4"/>
  <c r="CJ116" i="4" s="1"/>
  <c r="CB117" i="4"/>
  <c r="CJ117" i="4" s="1"/>
  <c r="CB118" i="4"/>
  <c r="CJ118" i="4" s="1"/>
  <c r="CB119" i="4"/>
  <c r="CJ119" i="4" s="1"/>
  <c r="CB120" i="4"/>
  <c r="CJ120" i="4" s="1"/>
  <c r="CB121" i="4"/>
  <c r="CJ121" i="4" s="1"/>
  <c r="CB122" i="4"/>
  <c r="CJ122" i="4" s="1"/>
  <c r="CB123" i="4"/>
  <c r="CJ123" i="4" s="1"/>
  <c r="CB124" i="4"/>
  <c r="CJ124" i="4" s="1"/>
  <c r="CB125" i="4"/>
  <c r="CJ125" i="4" s="1"/>
  <c r="CB126" i="4"/>
  <c r="CJ126" i="4" s="1"/>
  <c r="CB127" i="4"/>
  <c r="CJ127" i="4" s="1"/>
  <c r="CB128" i="4"/>
  <c r="CJ128" i="4" s="1"/>
  <c r="CB129" i="4"/>
  <c r="CJ129" i="4" s="1"/>
  <c r="CB130" i="4"/>
  <c r="CJ130" i="4" s="1"/>
  <c r="CB131" i="4"/>
  <c r="CJ131" i="4" s="1"/>
  <c r="CB132" i="4"/>
  <c r="CJ132" i="4" s="1"/>
  <c r="CB133" i="4"/>
  <c r="CJ133" i="4" s="1"/>
  <c r="CB134" i="4"/>
  <c r="CJ134" i="4" s="1"/>
  <c r="CB135" i="4"/>
  <c r="CJ135" i="4" s="1"/>
  <c r="CB136" i="4"/>
  <c r="CJ136" i="4" s="1"/>
  <c r="CB137" i="4"/>
  <c r="CJ137" i="4" s="1"/>
  <c r="CB138" i="4"/>
  <c r="CJ138" i="4" s="1"/>
  <c r="CB139" i="4"/>
  <c r="CJ139" i="4" s="1"/>
  <c r="CB140" i="4"/>
  <c r="CJ140" i="4" s="1"/>
  <c r="CB141" i="4"/>
  <c r="CJ141" i="4" s="1"/>
  <c r="CB142" i="4"/>
  <c r="CJ142" i="4" s="1"/>
  <c r="CB143" i="4"/>
  <c r="CJ143" i="4" s="1"/>
  <c r="CB144" i="4"/>
  <c r="CJ144" i="4" s="1"/>
  <c r="CB145" i="4"/>
  <c r="CJ145" i="4" s="1"/>
  <c r="CB146" i="4"/>
  <c r="CJ146" i="4" s="1"/>
  <c r="CB147" i="4"/>
  <c r="CJ147" i="4" s="1"/>
  <c r="CB148" i="4"/>
  <c r="CJ148" i="4" s="1"/>
  <c r="CB149" i="4"/>
  <c r="CJ149" i="4" s="1"/>
  <c r="CB150" i="4"/>
  <c r="CJ150" i="4" s="1"/>
  <c r="CB151" i="4"/>
  <c r="CJ151" i="4" s="1"/>
  <c r="CB152" i="4"/>
  <c r="CJ152" i="4" s="1"/>
  <c r="CB153" i="4"/>
  <c r="CJ153" i="4" s="1"/>
  <c r="CB154" i="4"/>
  <c r="CJ154" i="4" s="1"/>
  <c r="CB155" i="4"/>
  <c r="CJ155" i="4" s="1"/>
  <c r="CB156" i="4"/>
  <c r="CJ156" i="4" s="1"/>
  <c r="CB157" i="4"/>
  <c r="CJ157" i="4" s="1"/>
  <c r="CB158" i="4"/>
  <c r="CJ158" i="4" s="1"/>
  <c r="CB159" i="4"/>
  <c r="CJ159" i="4" s="1"/>
  <c r="CB160" i="4"/>
  <c r="CJ160" i="4" s="1"/>
  <c r="CB161" i="4"/>
  <c r="CJ161" i="4" s="1"/>
  <c r="CB162" i="4"/>
  <c r="CJ162" i="4" s="1"/>
  <c r="CB163" i="4"/>
  <c r="CJ163" i="4" s="1"/>
  <c r="CB164" i="4"/>
  <c r="CJ164" i="4" s="1"/>
  <c r="CB165" i="4"/>
  <c r="CJ165" i="4" s="1"/>
  <c r="CB166" i="4"/>
  <c r="CJ166" i="4" s="1"/>
  <c r="CB167" i="4"/>
  <c r="CJ167" i="4" s="1"/>
  <c r="CB168" i="4"/>
  <c r="CJ168" i="4" s="1"/>
  <c r="CB169" i="4"/>
  <c r="CJ169" i="4" s="1"/>
  <c r="CB170" i="4"/>
  <c r="CJ170" i="4" s="1"/>
  <c r="CB171" i="4"/>
  <c r="CJ171" i="4" s="1"/>
  <c r="CB172" i="4"/>
  <c r="CJ172" i="4" s="1"/>
  <c r="CB173" i="4"/>
  <c r="CJ173" i="4" s="1"/>
  <c r="CB174" i="4"/>
  <c r="CJ174" i="4" s="1"/>
  <c r="CB175" i="4"/>
  <c r="CJ175" i="4" s="1"/>
  <c r="CB176" i="4"/>
  <c r="CJ176" i="4" s="1"/>
  <c r="CB177" i="4"/>
  <c r="CJ177" i="4" s="1"/>
  <c r="CA231" i="4"/>
  <c r="CI231" i="4" s="1"/>
  <c r="CB232" i="4"/>
  <c r="CJ232" i="4" s="1"/>
  <c r="CC233" i="4"/>
  <c r="CK233" i="4" s="1"/>
  <c r="CA235" i="4"/>
  <c r="CI235" i="4" s="1"/>
  <c r="CB236" i="4"/>
  <c r="CJ236" i="4" s="1"/>
  <c r="CC237" i="4"/>
  <c r="CK237" i="4" s="1"/>
  <c r="CA239" i="4"/>
  <c r="CI239" i="4" s="1"/>
  <c r="CB240" i="4"/>
  <c r="CJ240" i="4" s="1"/>
  <c r="CC241" i="4"/>
  <c r="CK241" i="4" s="1"/>
  <c r="CA243" i="4"/>
  <c r="CI243" i="4" s="1"/>
  <c r="CB244" i="4"/>
  <c r="CJ244" i="4" s="1"/>
  <c r="CC245" i="4"/>
  <c r="CK245" i="4" s="1"/>
  <c r="CA247" i="4"/>
  <c r="CI247" i="4" s="1"/>
  <c r="CB248" i="4"/>
  <c r="CJ248" i="4" s="1"/>
  <c r="CC249" i="4"/>
  <c r="CK249" i="4" s="1"/>
  <c r="CA251" i="4"/>
  <c r="CI251" i="4" s="1"/>
  <c r="CB252" i="4"/>
  <c r="CJ252" i="4" s="1"/>
  <c r="CC253" i="4"/>
  <c r="CK253" i="4" s="1"/>
  <c r="CA255" i="4"/>
  <c r="CI255" i="4" s="1"/>
  <c r="CB256" i="4"/>
  <c r="CJ256" i="4" s="1"/>
  <c r="CC257" i="4"/>
  <c r="CK257" i="4" s="1"/>
  <c r="CA259" i="4"/>
  <c r="CI259" i="4" s="1"/>
  <c r="CB260" i="4"/>
  <c r="CJ260" i="4" s="1"/>
  <c r="CC261" i="4"/>
  <c r="CK261" i="4" s="1"/>
  <c r="CA263" i="4"/>
  <c r="CI263" i="4" s="1"/>
  <c r="CB264" i="4"/>
  <c r="CJ264" i="4" s="1"/>
  <c r="CC265" i="4"/>
  <c r="CK265" i="4" s="1"/>
  <c r="CA267" i="4"/>
  <c r="CI267" i="4" s="1"/>
  <c r="CB268" i="4"/>
  <c r="CJ268" i="4" s="1"/>
  <c r="CC269" i="4"/>
  <c r="CK269" i="4" s="1"/>
  <c r="CA271" i="4"/>
  <c r="CI271" i="4" s="1"/>
  <c r="CB272" i="4"/>
  <c r="CJ272" i="4" s="1"/>
  <c r="CC273" i="4"/>
  <c r="CK273" i="4" s="1"/>
  <c r="CA275" i="4"/>
  <c r="CI275" i="4" s="1"/>
  <c r="CB276" i="4"/>
  <c r="CJ276" i="4" s="1"/>
  <c r="CC277" i="4"/>
  <c r="CK277" i="4" s="1"/>
  <c r="CA279" i="4"/>
  <c r="CI279" i="4" s="1"/>
  <c r="CB280" i="4"/>
  <c r="CJ280" i="4" s="1"/>
  <c r="CC281" i="4"/>
  <c r="CK281" i="4" s="1"/>
  <c r="CA283" i="4"/>
  <c r="CI283" i="4" s="1"/>
  <c r="CB284" i="4"/>
  <c r="CJ284" i="4" s="1"/>
  <c r="CC285" i="4"/>
  <c r="CK285" i="4" s="1"/>
  <c r="CA287" i="4"/>
  <c r="CI287" i="4" s="1"/>
  <c r="CB288" i="4"/>
  <c r="CJ288" i="4" s="1"/>
  <c r="CC289" i="4"/>
  <c r="CK289" i="4" s="1"/>
  <c r="CA291" i="4"/>
  <c r="CI291" i="4" s="1"/>
  <c r="CB292" i="4"/>
  <c r="CJ292" i="4" s="1"/>
  <c r="CC293" i="4"/>
  <c r="CK293" i="4" s="1"/>
  <c r="CA295" i="4"/>
  <c r="CI295" i="4" s="1"/>
  <c r="CB296" i="4"/>
  <c r="CJ296" i="4" s="1"/>
  <c r="CC297" i="4"/>
  <c r="CK297" i="4" s="1"/>
  <c r="CA299" i="4"/>
  <c r="CI299" i="4" s="1"/>
  <c r="CB300" i="4"/>
  <c r="CJ300" i="4" s="1"/>
  <c r="CC301" i="4"/>
  <c r="CK301" i="4" s="1"/>
  <c r="CA303" i="4"/>
  <c r="CI303" i="4" s="1"/>
  <c r="CB304" i="4"/>
  <c r="CJ304" i="4" s="1"/>
  <c r="CC305" i="4"/>
  <c r="CK305" i="4" s="1"/>
  <c r="CA307" i="4"/>
  <c r="CI307" i="4" s="1"/>
  <c r="CB308" i="4"/>
  <c r="CJ308" i="4" s="1"/>
  <c r="CC309" i="4"/>
  <c r="CK309" i="4" s="1"/>
  <c r="CA311" i="4"/>
  <c r="CI311" i="4" s="1"/>
  <c r="CB312" i="4"/>
  <c r="CJ312" i="4" s="1"/>
  <c r="CC313" i="4"/>
  <c r="CK313" i="4" s="1"/>
  <c r="CA315" i="4"/>
  <c r="CI315" i="4" s="1"/>
  <c r="CB316" i="4"/>
  <c r="CJ316" i="4" s="1"/>
  <c r="CC317" i="4"/>
  <c r="CK317" i="4" s="1"/>
  <c r="CA319" i="4"/>
  <c r="CI319" i="4" s="1"/>
  <c r="CB320" i="4"/>
  <c r="CJ320" i="4" s="1"/>
  <c r="CC321" i="4"/>
  <c r="CK321" i="4" s="1"/>
  <c r="CA323" i="4"/>
  <c r="CI323" i="4" s="1"/>
  <c r="CB324" i="4"/>
  <c r="CJ324" i="4" s="1"/>
  <c r="CC325" i="4"/>
  <c r="CK325" i="4" s="1"/>
  <c r="CA327" i="4"/>
  <c r="CI327" i="4" s="1"/>
  <c r="CB328" i="4"/>
  <c r="CJ328" i="4" s="1"/>
  <c r="CC329" i="4"/>
  <c r="CK329" i="4" s="1"/>
  <c r="CA331" i="4"/>
  <c r="CI331" i="4" s="1"/>
  <c r="CB356" i="4"/>
  <c r="CJ356" i="4" s="1"/>
  <c r="CC357" i="4"/>
  <c r="CK357" i="4" s="1"/>
  <c r="CA359" i="4"/>
  <c r="CI359" i="4" s="1"/>
  <c r="CC573" i="4"/>
  <c r="CK573" i="4" s="1"/>
  <c r="CC1373" i="4"/>
  <c r="CK1373" i="4" s="1"/>
  <c r="CA1375" i="4"/>
  <c r="CI1375" i="4" s="1"/>
  <c r="CB1376" i="4"/>
  <c r="CJ1376" i="4" s="1"/>
  <c r="CC1377" i="4"/>
  <c r="CK1377" i="4" s="1"/>
  <c r="CA1379" i="4"/>
  <c r="CI1379" i="4" s="1"/>
  <c r="CB1380" i="4"/>
  <c r="CJ1380" i="4" s="1"/>
  <c r="CC1381" i="4"/>
  <c r="CK1381" i="4" s="1"/>
  <c r="CA1383" i="4"/>
  <c r="CI1383" i="4" s="1"/>
  <c r="CB1384" i="4"/>
  <c r="CJ1384" i="4" s="1"/>
  <c r="CC1385" i="4"/>
  <c r="CK1385" i="4" s="1"/>
  <c r="CA1387" i="4"/>
  <c r="CI1387" i="4" s="1"/>
  <c r="CB1388" i="4"/>
  <c r="CJ1388" i="4" s="1"/>
  <c r="CC1389" i="4"/>
  <c r="CK1389" i="4" s="1"/>
  <c r="CA1391" i="4"/>
  <c r="CI1391" i="4" s="1"/>
  <c r="CB1392" i="4"/>
  <c r="CJ1392" i="4" s="1"/>
  <c r="CC1393" i="4"/>
  <c r="CK1393" i="4" s="1"/>
  <c r="CA1395" i="4"/>
  <c r="CI1395" i="4" s="1"/>
  <c r="CB1396" i="4"/>
  <c r="CJ1396" i="4" s="1"/>
  <c r="CC1397" i="4"/>
  <c r="CK1397" i="4" s="1"/>
  <c r="CA1399" i="4"/>
  <c r="CI1399" i="4" s="1"/>
  <c r="CB1400" i="4"/>
  <c r="CJ1400" i="4" s="1"/>
  <c r="CA1435" i="4"/>
  <c r="CI1435" i="4" s="1"/>
  <c r="CB1436" i="4"/>
  <c r="CJ1436" i="4" s="1"/>
  <c r="CC1437" i="4"/>
  <c r="CK1437" i="4" s="1"/>
  <c r="CA1439" i="4"/>
  <c r="CI1439" i="4" s="1"/>
  <c r="CB1440" i="4"/>
  <c r="CJ1440" i="4" s="1"/>
  <c r="CC1441" i="4"/>
  <c r="CK1441" i="4" s="1"/>
  <c r="CA1443" i="4"/>
  <c r="CI1443" i="4" s="1"/>
  <c r="CB1444" i="4"/>
  <c r="CJ1444" i="4" s="1"/>
  <c r="CC1445" i="4"/>
  <c r="CK1445" i="4" s="1"/>
  <c r="CA1447" i="4"/>
  <c r="CI1447" i="4" s="1"/>
  <c r="CB1448" i="4"/>
  <c r="CJ1448" i="4" s="1"/>
  <c r="CC1449" i="4"/>
  <c r="CK1449" i="4" s="1"/>
  <c r="CA1451" i="4"/>
  <c r="CI1451" i="4" s="1"/>
  <c r="CB1452" i="4"/>
  <c r="CJ1452" i="4" s="1"/>
  <c r="CC1453" i="4"/>
  <c r="CK1453" i="4" s="1"/>
  <c r="CA1455" i="4"/>
  <c r="CI1455" i="4" s="1"/>
  <c r="CB1456" i="4"/>
  <c r="CJ1456" i="4" s="1"/>
  <c r="CC12" i="4"/>
  <c r="CK12" i="4" s="1"/>
  <c r="CA16" i="4"/>
  <c r="CI16" i="4" s="1"/>
  <c r="CA17" i="4"/>
  <c r="CI17" i="4" s="1"/>
  <c r="CA18" i="4"/>
  <c r="CI18" i="4" s="1"/>
  <c r="CA19" i="4"/>
  <c r="CI19" i="4" s="1"/>
  <c r="CA20" i="4"/>
  <c r="CI20" i="4" s="1"/>
  <c r="CA21" i="4"/>
  <c r="CI21" i="4" s="1"/>
  <c r="CA22" i="4"/>
  <c r="CI22" i="4" s="1"/>
  <c r="CA23" i="4"/>
  <c r="CI23" i="4" s="1"/>
  <c r="CA24" i="4"/>
  <c r="CI24" i="4" s="1"/>
  <c r="CA25" i="4"/>
  <c r="CI25" i="4" s="1"/>
  <c r="CA26" i="4"/>
  <c r="CI26" i="4" s="1"/>
  <c r="CA27" i="4"/>
  <c r="CI27" i="4" s="1"/>
  <c r="CA28" i="4"/>
  <c r="CI28" i="4" s="1"/>
  <c r="CA29" i="4"/>
  <c r="CI29" i="4" s="1"/>
  <c r="CA30" i="4"/>
  <c r="CI30" i="4" s="1"/>
  <c r="CA31" i="4"/>
  <c r="CI31" i="4" s="1"/>
  <c r="CA32" i="4"/>
  <c r="CI32" i="4" s="1"/>
  <c r="CA33" i="4"/>
  <c r="CI33" i="4" s="1"/>
  <c r="CA34" i="4"/>
  <c r="CI34" i="4" s="1"/>
  <c r="CA35" i="4"/>
  <c r="CI35" i="4" s="1"/>
  <c r="CA36" i="4"/>
  <c r="CI36" i="4" s="1"/>
  <c r="CA37" i="4"/>
  <c r="CI37" i="4" s="1"/>
  <c r="CA38" i="4"/>
  <c r="CI38" i="4" s="1"/>
  <c r="CA39" i="4"/>
  <c r="CI39" i="4" s="1"/>
  <c r="CA40" i="4"/>
  <c r="CI40" i="4" s="1"/>
  <c r="CA41" i="4"/>
  <c r="CI41" i="4" s="1"/>
  <c r="CA42" i="4"/>
  <c r="CI42" i="4" s="1"/>
  <c r="CA43" i="4"/>
  <c r="CI43" i="4" s="1"/>
  <c r="CA44" i="4"/>
  <c r="CI44" i="4" s="1"/>
  <c r="CA45" i="4"/>
  <c r="CI45" i="4" s="1"/>
  <c r="CA46" i="4"/>
  <c r="CI46" i="4" s="1"/>
  <c r="CA47" i="4"/>
  <c r="CI47" i="4" s="1"/>
  <c r="CA48" i="4"/>
  <c r="CI48" i="4" s="1"/>
  <c r="CA49" i="4"/>
  <c r="CI49" i="4" s="1"/>
  <c r="CA50" i="4"/>
  <c r="CI50" i="4" s="1"/>
  <c r="CA51" i="4"/>
  <c r="CI51" i="4" s="1"/>
  <c r="CB331" i="4"/>
  <c r="CJ331" i="4" s="1"/>
  <c r="CB335" i="4"/>
  <c r="CJ335" i="4" s="1"/>
  <c r="CC336" i="4"/>
  <c r="CK336" i="4" s="1"/>
  <c r="CA338" i="4"/>
  <c r="CI338" i="4" s="1"/>
  <c r="CB339" i="4"/>
  <c r="CJ339" i="4" s="1"/>
  <c r="CC340" i="4"/>
  <c r="CK340" i="4" s="1"/>
  <c r="CA342" i="4"/>
  <c r="CI342" i="4" s="1"/>
  <c r="CB343" i="4"/>
  <c r="CJ343" i="4" s="1"/>
  <c r="CC344" i="4"/>
  <c r="CK344" i="4" s="1"/>
  <c r="CA346" i="4"/>
  <c r="CI346" i="4" s="1"/>
  <c r="CB347" i="4"/>
  <c r="CJ347" i="4" s="1"/>
  <c r="CC348" i="4"/>
  <c r="CK348" i="4" s="1"/>
  <c r="CA350" i="4"/>
  <c r="CI350" i="4" s="1"/>
  <c r="CB351" i="4"/>
  <c r="CJ351" i="4" s="1"/>
  <c r="CC352" i="4"/>
  <c r="CK352" i="4" s="1"/>
  <c r="CA354" i="4"/>
  <c r="CI354" i="4" s="1"/>
  <c r="CB355" i="4"/>
  <c r="CJ355" i="4" s="1"/>
  <c r="CA1230" i="4"/>
  <c r="CI1230" i="4" s="1"/>
  <c r="CB334" i="4"/>
  <c r="CJ334" i="4" s="1"/>
  <c r="CB574" i="4"/>
  <c r="CJ574" i="4" s="1"/>
  <c r="CC575" i="4"/>
  <c r="CK575" i="4" s="1"/>
  <c r="CA577" i="4"/>
  <c r="CI577" i="4" s="1"/>
  <c r="CB578" i="4"/>
  <c r="CJ578" i="4" s="1"/>
  <c r="CC579" i="4"/>
  <c r="CK579" i="4" s="1"/>
  <c r="CA581" i="4"/>
  <c r="CI581" i="4" s="1"/>
  <c r="CB582" i="4"/>
  <c r="CJ582" i="4" s="1"/>
  <c r="CC583" i="4"/>
  <c r="CK583" i="4" s="1"/>
  <c r="CA585" i="4"/>
  <c r="CI585" i="4" s="1"/>
  <c r="CB586" i="4"/>
  <c r="CJ586" i="4" s="1"/>
  <c r="CC587" i="4"/>
  <c r="CK587" i="4" s="1"/>
  <c r="CA589" i="4"/>
  <c r="CI589" i="4" s="1"/>
  <c r="CB590" i="4"/>
  <c r="CJ590" i="4" s="1"/>
  <c r="CC591" i="4"/>
  <c r="CK591" i="4" s="1"/>
  <c r="CA593" i="4"/>
  <c r="CI593" i="4" s="1"/>
  <c r="CB594" i="4"/>
  <c r="CJ594" i="4" s="1"/>
  <c r="CC595" i="4"/>
  <c r="CK595" i="4" s="1"/>
  <c r="CA597" i="4"/>
  <c r="CI597" i="4" s="1"/>
  <c r="CB598" i="4"/>
  <c r="CJ598" i="4" s="1"/>
  <c r="CC599" i="4"/>
  <c r="CK599" i="4" s="1"/>
  <c r="CA601" i="4"/>
  <c r="CI601" i="4" s="1"/>
  <c r="CB602" i="4"/>
  <c r="CJ602" i="4" s="1"/>
  <c r="CC603" i="4"/>
  <c r="CK603" i="4" s="1"/>
  <c r="CA605" i="4"/>
  <c r="CI605" i="4" s="1"/>
  <c r="CB606" i="4"/>
  <c r="CJ606" i="4" s="1"/>
  <c r="CC607" i="4"/>
  <c r="CK607" i="4" s="1"/>
  <c r="CA609" i="4"/>
  <c r="CI609" i="4" s="1"/>
  <c r="CB610" i="4"/>
  <c r="CJ610" i="4" s="1"/>
  <c r="CC611" i="4"/>
  <c r="CK611" i="4" s="1"/>
  <c r="CA613" i="4"/>
  <c r="CI613" i="4" s="1"/>
  <c r="CB614" i="4"/>
  <c r="CJ614" i="4" s="1"/>
  <c r="CC615" i="4"/>
  <c r="CK615" i="4" s="1"/>
  <c r="CA617" i="4"/>
  <c r="CI617" i="4" s="1"/>
  <c r="CB618" i="4"/>
  <c r="CJ618" i="4" s="1"/>
  <c r="CC619" i="4"/>
  <c r="CK619" i="4" s="1"/>
  <c r="CA621" i="4"/>
  <c r="CI621" i="4" s="1"/>
  <c r="CB622" i="4"/>
  <c r="CJ622" i="4" s="1"/>
  <c r="CC623" i="4"/>
  <c r="CK623" i="4" s="1"/>
  <c r="CA625" i="4"/>
  <c r="CI625" i="4" s="1"/>
  <c r="CB626" i="4"/>
  <c r="CJ626" i="4" s="1"/>
  <c r="CC627" i="4"/>
  <c r="CK627" i="4" s="1"/>
  <c r="CA629" i="4"/>
  <c r="CI629" i="4" s="1"/>
  <c r="CB630" i="4"/>
  <c r="CJ630" i="4" s="1"/>
  <c r="CC631" i="4"/>
  <c r="CK631" i="4" s="1"/>
  <c r="CA633" i="4"/>
  <c r="CI633" i="4" s="1"/>
  <c r="CB634" i="4"/>
  <c r="CJ634" i="4" s="1"/>
  <c r="CC635" i="4"/>
  <c r="CK635" i="4" s="1"/>
  <c r="CA637" i="4"/>
  <c r="CI637" i="4" s="1"/>
  <c r="CB638" i="4"/>
  <c r="CJ638" i="4" s="1"/>
  <c r="CC639" i="4"/>
  <c r="CK639" i="4" s="1"/>
  <c r="CA641" i="4"/>
  <c r="CI641" i="4" s="1"/>
  <c r="CB642" i="4"/>
  <c r="CJ642" i="4" s="1"/>
  <c r="CC643" i="4"/>
  <c r="CK643" i="4" s="1"/>
  <c r="CA645" i="4"/>
  <c r="CI645" i="4" s="1"/>
  <c r="CB646" i="4"/>
  <c r="CJ646" i="4" s="1"/>
  <c r="CC647" i="4"/>
  <c r="CK647" i="4" s="1"/>
  <c r="CA649" i="4"/>
  <c r="CI649" i="4" s="1"/>
  <c r="CB650" i="4"/>
  <c r="CJ650" i="4" s="1"/>
  <c r="CC651" i="4"/>
  <c r="CK651" i="4" s="1"/>
  <c r="CA653" i="4"/>
  <c r="CI653" i="4" s="1"/>
  <c r="CB654" i="4"/>
  <c r="CJ654" i="4" s="1"/>
  <c r="CC655" i="4"/>
  <c r="CK655" i="4" s="1"/>
  <c r="CA657" i="4"/>
  <c r="CI657" i="4" s="1"/>
  <c r="CB658" i="4"/>
  <c r="CJ658" i="4" s="1"/>
  <c r="CC659" i="4"/>
  <c r="CK659" i="4" s="1"/>
  <c r="CA661" i="4"/>
  <c r="CI661" i="4" s="1"/>
  <c r="CB662" i="4"/>
  <c r="CJ662" i="4" s="1"/>
  <c r="CC663" i="4"/>
  <c r="CK663" i="4" s="1"/>
  <c r="CA665" i="4"/>
  <c r="CI665" i="4" s="1"/>
  <c r="CB666" i="4"/>
  <c r="CJ666" i="4" s="1"/>
  <c r="CC667" i="4"/>
  <c r="CK667" i="4" s="1"/>
  <c r="CA669" i="4"/>
  <c r="CI669" i="4" s="1"/>
  <c r="CB670" i="4"/>
  <c r="CJ670" i="4" s="1"/>
  <c r="CA825" i="4"/>
  <c r="CI825" i="4" s="1"/>
  <c r="CB826" i="4"/>
  <c r="CJ826" i="4" s="1"/>
  <c r="CC827" i="4"/>
  <c r="CK827" i="4" s="1"/>
  <c r="CA829" i="4"/>
  <c r="CI829" i="4" s="1"/>
  <c r="CB830" i="4"/>
  <c r="CJ830" i="4" s="1"/>
  <c r="CC831" i="4"/>
  <c r="CK831" i="4" s="1"/>
  <c r="CA833" i="4"/>
  <c r="CI833" i="4" s="1"/>
  <c r="CB834" i="4"/>
  <c r="CJ834" i="4" s="1"/>
  <c r="CC835" i="4"/>
  <c r="CK835" i="4" s="1"/>
  <c r="CA837" i="4"/>
  <c r="CI837" i="4" s="1"/>
  <c r="CB838" i="4"/>
  <c r="CJ838" i="4" s="1"/>
  <c r="CC839" i="4"/>
  <c r="CK839" i="4" s="1"/>
  <c r="CA841" i="4"/>
  <c r="CI841" i="4" s="1"/>
  <c r="CB842" i="4"/>
  <c r="CJ842" i="4" s="1"/>
  <c r="CC843" i="4"/>
  <c r="CK843" i="4" s="1"/>
  <c r="CA845" i="4"/>
  <c r="CI845" i="4" s="1"/>
  <c r="CB846" i="4"/>
  <c r="CJ846" i="4" s="1"/>
  <c r="CC847" i="4"/>
  <c r="CK847" i="4" s="1"/>
  <c r="CA849" i="4"/>
  <c r="CI849" i="4" s="1"/>
  <c r="CB850" i="4"/>
  <c r="CJ850" i="4" s="1"/>
  <c r="CC851" i="4"/>
  <c r="CK851" i="4" s="1"/>
  <c r="CA853" i="4"/>
  <c r="CI853" i="4" s="1"/>
  <c r="CB854" i="4"/>
  <c r="CJ854" i="4" s="1"/>
  <c r="CC855" i="4"/>
  <c r="CK855" i="4" s="1"/>
  <c r="CA857" i="4"/>
  <c r="CI857" i="4" s="1"/>
  <c r="CB858" i="4"/>
  <c r="CJ858" i="4" s="1"/>
  <c r="CC859" i="4"/>
  <c r="CK859" i="4" s="1"/>
  <c r="CA861" i="4"/>
  <c r="CI861" i="4" s="1"/>
  <c r="CB862" i="4"/>
  <c r="CJ862" i="4" s="1"/>
  <c r="CC863" i="4"/>
  <c r="CK863" i="4" s="1"/>
  <c r="CA865" i="4"/>
  <c r="CI865" i="4" s="1"/>
  <c r="CB866" i="4"/>
  <c r="CJ866" i="4" s="1"/>
  <c r="CC867" i="4"/>
  <c r="CK867" i="4" s="1"/>
  <c r="CA869" i="4"/>
  <c r="CI869" i="4" s="1"/>
  <c r="CB870" i="4"/>
  <c r="CJ870" i="4" s="1"/>
  <c r="CC871" i="4"/>
  <c r="CK871" i="4" s="1"/>
  <c r="CA873" i="4"/>
  <c r="CI873" i="4" s="1"/>
  <c r="CB874" i="4"/>
  <c r="CJ874" i="4" s="1"/>
  <c r="CC875" i="4"/>
  <c r="CK875" i="4" s="1"/>
  <c r="CA877" i="4"/>
  <c r="CI877" i="4" s="1"/>
  <c r="CB878" i="4"/>
  <c r="CJ878" i="4" s="1"/>
  <c r="CC879" i="4"/>
  <c r="CK879" i="4" s="1"/>
  <c r="CA881" i="4"/>
  <c r="CI881" i="4" s="1"/>
  <c r="CB882" i="4"/>
  <c r="CJ882" i="4" s="1"/>
  <c r="CC883" i="4"/>
  <c r="CK883" i="4" s="1"/>
  <c r="CA885" i="4"/>
  <c r="CI885" i="4" s="1"/>
  <c r="CB886" i="4"/>
  <c r="CJ886" i="4" s="1"/>
  <c r="CC887" i="4"/>
  <c r="CK887" i="4" s="1"/>
  <c r="CA889" i="4"/>
  <c r="CI889" i="4" s="1"/>
  <c r="CB890" i="4"/>
  <c r="CJ890" i="4" s="1"/>
  <c r="CC891" i="4"/>
  <c r="CK891" i="4" s="1"/>
  <c r="CA893" i="4"/>
  <c r="CI893" i="4" s="1"/>
  <c r="CB894" i="4"/>
  <c r="CJ894" i="4" s="1"/>
  <c r="CC895" i="4"/>
  <c r="CK895" i="4" s="1"/>
  <c r="CA897" i="4"/>
  <c r="CI897" i="4" s="1"/>
  <c r="CB898" i="4"/>
  <c r="CJ898" i="4" s="1"/>
  <c r="CC899" i="4"/>
  <c r="CK899" i="4" s="1"/>
  <c r="CA901" i="4"/>
  <c r="CI901" i="4" s="1"/>
  <c r="CB902" i="4"/>
  <c r="CJ902" i="4" s="1"/>
  <c r="CC903" i="4"/>
  <c r="CK903" i="4" s="1"/>
  <c r="CA905" i="4"/>
  <c r="CI905" i="4" s="1"/>
  <c r="CB906" i="4"/>
  <c r="CJ906" i="4" s="1"/>
  <c r="CC907" i="4"/>
  <c r="CK907" i="4" s="1"/>
  <c r="CA909" i="4"/>
  <c r="CI909" i="4" s="1"/>
  <c r="CB910" i="4"/>
  <c r="CJ910" i="4" s="1"/>
  <c r="CC911" i="4"/>
  <c r="CK911" i="4" s="1"/>
  <c r="CA913" i="4"/>
  <c r="CI913" i="4" s="1"/>
  <c r="CB914" i="4"/>
  <c r="CJ914" i="4" s="1"/>
  <c r="CC915" i="4"/>
  <c r="CK915" i="4" s="1"/>
  <c r="CA917" i="4"/>
  <c r="CI917" i="4" s="1"/>
  <c r="CB918" i="4"/>
  <c r="CJ918" i="4" s="1"/>
  <c r="CC919" i="4"/>
  <c r="CK919" i="4" s="1"/>
  <c r="CA921" i="4"/>
  <c r="CI921" i="4" s="1"/>
  <c r="CB922" i="4"/>
  <c r="CJ922" i="4" s="1"/>
  <c r="CC923" i="4"/>
  <c r="CK923" i="4" s="1"/>
  <c r="CA925" i="4"/>
  <c r="CI925" i="4" s="1"/>
  <c r="CB926" i="4"/>
  <c r="CJ926" i="4" s="1"/>
  <c r="CC927" i="4"/>
  <c r="CK927" i="4" s="1"/>
  <c r="CA929" i="4"/>
  <c r="CI929" i="4" s="1"/>
  <c r="CB930" i="4"/>
  <c r="CJ930" i="4" s="1"/>
  <c r="CC931" i="4"/>
  <c r="CK931" i="4" s="1"/>
  <c r="CA933" i="4"/>
  <c r="CI933" i="4" s="1"/>
  <c r="CB934" i="4"/>
  <c r="CJ934" i="4" s="1"/>
  <c r="CC935" i="4"/>
  <c r="CK935" i="4" s="1"/>
  <c r="CA937" i="4"/>
  <c r="CI937" i="4" s="1"/>
  <c r="CB938" i="4"/>
  <c r="CJ938" i="4" s="1"/>
  <c r="CC939" i="4"/>
  <c r="CK939" i="4" s="1"/>
  <c r="CA941" i="4"/>
  <c r="CI941" i="4" s="1"/>
  <c r="CB942" i="4"/>
  <c r="CJ942" i="4" s="1"/>
  <c r="CC943" i="4"/>
  <c r="CK943" i="4" s="1"/>
  <c r="CA945" i="4"/>
  <c r="CI945" i="4" s="1"/>
  <c r="CB946" i="4"/>
  <c r="CJ946" i="4" s="1"/>
  <c r="CC947" i="4"/>
  <c r="CK947" i="4" s="1"/>
  <c r="CA949" i="4"/>
  <c r="CI949" i="4" s="1"/>
  <c r="CB950" i="4"/>
  <c r="CJ950" i="4" s="1"/>
  <c r="CC951" i="4"/>
  <c r="CK951" i="4" s="1"/>
  <c r="CA953" i="4"/>
  <c r="CI953" i="4" s="1"/>
  <c r="CB954" i="4"/>
  <c r="CJ954" i="4" s="1"/>
  <c r="CC955" i="4"/>
  <c r="CK955" i="4" s="1"/>
  <c r="CA957" i="4"/>
  <c r="CI957" i="4" s="1"/>
  <c r="CB958" i="4"/>
  <c r="CJ958" i="4" s="1"/>
  <c r="CC959" i="4"/>
  <c r="CK959" i="4" s="1"/>
  <c r="CA961" i="4"/>
  <c r="CI961" i="4" s="1"/>
  <c r="CB962" i="4"/>
  <c r="CJ962" i="4" s="1"/>
  <c r="CC963" i="4"/>
  <c r="CK963" i="4" s="1"/>
  <c r="CA965" i="4"/>
  <c r="CI965" i="4" s="1"/>
  <c r="CB966" i="4"/>
  <c r="CJ966" i="4" s="1"/>
  <c r="CC967" i="4"/>
  <c r="CK967" i="4" s="1"/>
  <c r="CA969" i="4"/>
  <c r="CI969" i="4" s="1"/>
  <c r="CB970" i="4"/>
  <c r="CJ970" i="4" s="1"/>
  <c r="CC971" i="4"/>
  <c r="CK971" i="4" s="1"/>
  <c r="CA973" i="4"/>
  <c r="CI973" i="4" s="1"/>
  <c r="CB974" i="4"/>
  <c r="CJ974" i="4" s="1"/>
  <c r="CC975" i="4"/>
  <c r="CK975" i="4" s="1"/>
  <c r="CA977" i="4"/>
  <c r="CI977" i="4" s="1"/>
  <c r="CB978" i="4"/>
  <c r="CJ978" i="4" s="1"/>
  <c r="CC979" i="4"/>
  <c r="CK979" i="4" s="1"/>
  <c r="CA981" i="4"/>
  <c r="CI981" i="4" s="1"/>
  <c r="CB982" i="4"/>
  <c r="CJ982" i="4" s="1"/>
  <c r="CC983" i="4"/>
  <c r="CK983" i="4" s="1"/>
  <c r="CA985" i="4"/>
  <c r="CI985" i="4" s="1"/>
  <c r="CB986" i="4"/>
  <c r="CJ986" i="4" s="1"/>
  <c r="CC987" i="4"/>
  <c r="CK987" i="4" s="1"/>
  <c r="CA989" i="4"/>
  <c r="CI989" i="4" s="1"/>
  <c r="CB990" i="4"/>
  <c r="CJ990" i="4" s="1"/>
  <c r="CC991" i="4"/>
  <c r="CK991" i="4" s="1"/>
  <c r="CA993" i="4"/>
  <c r="CI993" i="4" s="1"/>
  <c r="CB994" i="4"/>
  <c r="CJ994" i="4" s="1"/>
  <c r="CC995" i="4"/>
  <c r="CK995" i="4" s="1"/>
  <c r="CA997" i="4"/>
  <c r="CI997" i="4" s="1"/>
  <c r="CB998" i="4"/>
  <c r="CJ998" i="4" s="1"/>
  <c r="CC999" i="4"/>
  <c r="CK999" i="4" s="1"/>
  <c r="CA1001" i="4"/>
  <c r="CI1001" i="4" s="1"/>
  <c r="CB1002" i="4"/>
  <c r="CJ1002" i="4" s="1"/>
  <c r="CC1003" i="4"/>
  <c r="CK1003" i="4" s="1"/>
  <c r="CA1005" i="4"/>
  <c r="CI1005" i="4" s="1"/>
  <c r="CC11" i="4"/>
  <c r="CK11" i="4" s="1"/>
  <c r="CC14" i="4"/>
  <c r="CK14" i="4" s="1"/>
  <c r="CC16" i="4"/>
  <c r="CK16" i="4" s="1"/>
  <c r="CC17" i="4"/>
  <c r="CK17" i="4" s="1"/>
  <c r="CC18" i="4"/>
  <c r="CK18" i="4" s="1"/>
  <c r="CC19" i="4"/>
  <c r="CK19" i="4" s="1"/>
  <c r="CC20" i="4"/>
  <c r="CK20" i="4" s="1"/>
  <c r="CC21" i="4"/>
  <c r="CK21" i="4" s="1"/>
  <c r="CC22" i="4"/>
  <c r="CK22" i="4" s="1"/>
  <c r="CC23" i="4"/>
  <c r="CK23" i="4" s="1"/>
  <c r="CC24" i="4"/>
  <c r="CK24" i="4" s="1"/>
  <c r="CC25" i="4"/>
  <c r="CK25" i="4" s="1"/>
  <c r="CC26" i="4"/>
  <c r="CK26" i="4" s="1"/>
  <c r="CC27" i="4"/>
  <c r="CK27" i="4" s="1"/>
  <c r="CC28" i="4"/>
  <c r="CK28" i="4" s="1"/>
  <c r="CC29" i="4"/>
  <c r="CK29" i="4" s="1"/>
  <c r="CC30" i="4"/>
  <c r="CK30" i="4" s="1"/>
  <c r="CC31" i="4"/>
  <c r="CK31" i="4" s="1"/>
  <c r="CC32" i="4"/>
  <c r="CK32" i="4" s="1"/>
  <c r="CC33" i="4"/>
  <c r="CK33" i="4" s="1"/>
  <c r="CC34" i="4"/>
  <c r="CK34" i="4" s="1"/>
  <c r="CC35" i="4"/>
  <c r="CK35" i="4" s="1"/>
  <c r="CC36" i="4"/>
  <c r="CK36" i="4" s="1"/>
  <c r="CC37" i="4"/>
  <c r="CK37" i="4" s="1"/>
  <c r="CC38" i="4"/>
  <c r="CK38" i="4" s="1"/>
  <c r="CC39" i="4"/>
  <c r="CK39" i="4" s="1"/>
  <c r="CC40" i="4"/>
  <c r="CK40" i="4" s="1"/>
  <c r="CC41" i="4"/>
  <c r="CK41" i="4" s="1"/>
  <c r="CC42" i="4"/>
  <c r="CK42" i="4" s="1"/>
  <c r="CC43" i="4"/>
  <c r="CK43" i="4" s="1"/>
  <c r="CC44" i="4"/>
  <c r="CK44" i="4" s="1"/>
  <c r="CC45" i="4"/>
  <c r="CK45" i="4" s="1"/>
  <c r="CC46" i="4"/>
  <c r="CK46" i="4" s="1"/>
  <c r="CC47" i="4"/>
  <c r="CK47" i="4" s="1"/>
  <c r="CC48" i="4"/>
  <c r="CK48" i="4" s="1"/>
  <c r="CC49" i="4"/>
  <c r="CK49" i="4" s="1"/>
  <c r="CC50" i="4"/>
  <c r="CK50" i="4" s="1"/>
  <c r="CC51" i="4"/>
  <c r="CK51" i="4" s="1"/>
  <c r="CA332" i="4"/>
  <c r="CI332" i="4" s="1"/>
  <c r="CB333" i="4"/>
  <c r="CJ333" i="4" s="1"/>
  <c r="CA360" i="4"/>
  <c r="CI360" i="4" s="1"/>
  <c r="CB361" i="4"/>
  <c r="CJ361" i="4" s="1"/>
  <c r="CC362" i="4"/>
  <c r="CK362" i="4" s="1"/>
  <c r="CA364" i="4"/>
  <c r="CI364" i="4" s="1"/>
  <c r="CB365" i="4"/>
  <c r="CJ365" i="4" s="1"/>
  <c r="CC366" i="4"/>
  <c r="CK366" i="4" s="1"/>
  <c r="CA368" i="4"/>
  <c r="CI368" i="4" s="1"/>
  <c r="CB369" i="4"/>
  <c r="CJ369" i="4" s="1"/>
  <c r="CC370" i="4"/>
  <c r="CK370" i="4" s="1"/>
  <c r="CA372" i="4"/>
  <c r="CI372" i="4" s="1"/>
  <c r="CB373" i="4"/>
  <c r="CJ373" i="4" s="1"/>
  <c r="CC374" i="4"/>
  <c r="CK374" i="4" s="1"/>
  <c r="CA376" i="4"/>
  <c r="CI376" i="4" s="1"/>
  <c r="CB377" i="4"/>
  <c r="CJ377" i="4" s="1"/>
  <c r="CC378" i="4"/>
  <c r="CK378" i="4" s="1"/>
  <c r="CA380" i="4"/>
  <c r="CI380" i="4" s="1"/>
  <c r="CB381" i="4"/>
  <c r="CJ381" i="4" s="1"/>
  <c r="CC382" i="4"/>
  <c r="CK382" i="4" s="1"/>
  <c r="CA384" i="4"/>
  <c r="CI384" i="4" s="1"/>
  <c r="CB385" i="4"/>
  <c r="CJ385" i="4" s="1"/>
  <c r="CC386" i="4"/>
  <c r="CK386" i="4" s="1"/>
  <c r="CA388" i="4"/>
  <c r="CI388" i="4" s="1"/>
  <c r="CB389" i="4"/>
  <c r="CJ389" i="4" s="1"/>
  <c r="CC390" i="4"/>
  <c r="CK390" i="4" s="1"/>
  <c r="CA392" i="4"/>
  <c r="CI392" i="4" s="1"/>
  <c r="CB393" i="4"/>
  <c r="CJ393" i="4" s="1"/>
  <c r="CC394" i="4"/>
  <c r="CK394" i="4" s="1"/>
  <c r="CA396" i="4"/>
  <c r="CI396" i="4" s="1"/>
  <c r="CB397" i="4"/>
  <c r="CJ397" i="4" s="1"/>
  <c r="CC398" i="4"/>
  <c r="CK398" i="4" s="1"/>
  <c r="CA400" i="4"/>
  <c r="CI400" i="4" s="1"/>
  <c r="CB401" i="4"/>
  <c r="CJ401" i="4" s="1"/>
  <c r="CC402" i="4"/>
  <c r="CK402" i="4" s="1"/>
  <c r="CA404" i="4"/>
  <c r="CI404" i="4" s="1"/>
  <c r="CB405" i="4"/>
  <c r="CJ405" i="4" s="1"/>
  <c r="CC406" i="4"/>
  <c r="CK406" i="4" s="1"/>
  <c r="CA408" i="4"/>
  <c r="CI408" i="4" s="1"/>
  <c r="CB409" i="4"/>
  <c r="CJ409" i="4" s="1"/>
  <c r="CC410" i="4"/>
  <c r="CK410" i="4" s="1"/>
  <c r="CA412" i="4"/>
  <c r="CI412" i="4" s="1"/>
  <c r="CB413" i="4"/>
  <c r="CJ413" i="4" s="1"/>
  <c r="CC414" i="4"/>
  <c r="CK414" i="4" s="1"/>
  <c r="CA416" i="4"/>
  <c r="CI416" i="4" s="1"/>
  <c r="CB417" i="4"/>
  <c r="CJ417" i="4" s="1"/>
  <c r="CC418" i="4"/>
  <c r="CK418" i="4" s="1"/>
  <c r="CA420" i="4"/>
  <c r="CI420" i="4" s="1"/>
  <c r="CB421" i="4"/>
  <c r="CJ421" i="4" s="1"/>
  <c r="CC422" i="4"/>
  <c r="CK422" i="4" s="1"/>
  <c r="CA424" i="4"/>
  <c r="CI424" i="4" s="1"/>
  <c r="CB425" i="4"/>
  <c r="CJ425" i="4" s="1"/>
  <c r="CC426" i="4"/>
  <c r="CK426" i="4" s="1"/>
  <c r="CA428" i="4"/>
  <c r="CI428" i="4" s="1"/>
  <c r="CB429" i="4"/>
  <c r="CJ429" i="4" s="1"/>
  <c r="CC430" i="4"/>
  <c r="CK430" i="4" s="1"/>
  <c r="CA432" i="4"/>
  <c r="CI432" i="4" s="1"/>
  <c r="CB433" i="4"/>
  <c r="CJ433" i="4" s="1"/>
  <c r="CC434" i="4"/>
  <c r="CK434" i="4" s="1"/>
  <c r="CA436" i="4"/>
  <c r="CI436" i="4" s="1"/>
  <c r="CB437" i="4"/>
  <c r="CJ437" i="4" s="1"/>
  <c r="CC438" i="4"/>
  <c r="CK438" i="4" s="1"/>
  <c r="CA440" i="4"/>
  <c r="CI440" i="4" s="1"/>
  <c r="CB441" i="4"/>
  <c r="CJ441" i="4" s="1"/>
  <c r="CC442" i="4"/>
  <c r="CK442" i="4" s="1"/>
  <c r="CA444" i="4"/>
  <c r="CI444" i="4" s="1"/>
  <c r="CB445" i="4"/>
  <c r="CJ445" i="4" s="1"/>
  <c r="CC446" i="4"/>
  <c r="CK446" i="4" s="1"/>
  <c r="CA448" i="4"/>
  <c r="CI448" i="4" s="1"/>
  <c r="CB449" i="4"/>
  <c r="CJ449" i="4" s="1"/>
  <c r="CC450" i="4"/>
  <c r="CK450" i="4" s="1"/>
  <c r="CA452" i="4"/>
  <c r="CI452" i="4" s="1"/>
  <c r="CB453" i="4"/>
  <c r="CJ453" i="4" s="1"/>
  <c r="CC454" i="4"/>
  <c r="CK454" i="4" s="1"/>
  <c r="CA456" i="4"/>
  <c r="CI456" i="4" s="1"/>
  <c r="CB457" i="4"/>
  <c r="CJ457" i="4" s="1"/>
  <c r="CC458" i="4"/>
  <c r="CK458" i="4" s="1"/>
  <c r="CA460" i="4"/>
  <c r="CI460" i="4" s="1"/>
  <c r="CB461" i="4"/>
  <c r="CJ461" i="4" s="1"/>
  <c r="CC462" i="4"/>
  <c r="CK462" i="4" s="1"/>
  <c r="CA464" i="4"/>
  <c r="CI464" i="4" s="1"/>
  <c r="CB465" i="4"/>
  <c r="CJ465" i="4" s="1"/>
  <c r="CC466" i="4"/>
  <c r="CK466" i="4" s="1"/>
  <c r="CA468" i="4"/>
  <c r="CI468" i="4" s="1"/>
  <c r="CB469" i="4"/>
  <c r="CJ469" i="4" s="1"/>
  <c r="CC470" i="4"/>
  <c r="CK470" i="4" s="1"/>
  <c r="CA472" i="4"/>
  <c r="CI472" i="4" s="1"/>
  <c r="CB473" i="4"/>
  <c r="CJ473" i="4" s="1"/>
  <c r="CC474" i="4"/>
  <c r="CK474" i="4" s="1"/>
  <c r="CA476" i="4"/>
  <c r="CI476" i="4" s="1"/>
  <c r="CB477" i="4"/>
  <c r="CJ477" i="4" s="1"/>
  <c r="CC478" i="4"/>
  <c r="CK478" i="4" s="1"/>
  <c r="CA480" i="4"/>
  <c r="CI480" i="4" s="1"/>
  <c r="CB481" i="4"/>
  <c r="CJ481" i="4" s="1"/>
  <c r="CC482" i="4"/>
  <c r="CK482" i="4" s="1"/>
  <c r="CA484" i="4"/>
  <c r="CI484" i="4" s="1"/>
  <c r="CB485" i="4"/>
  <c r="CJ485" i="4" s="1"/>
  <c r="CC486" i="4"/>
  <c r="CK486" i="4" s="1"/>
  <c r="CA488" i="4"/>
  <c r="CI488" i="4" s="1"/>
  <c r="CB489" i="4"/>
  <c r="CJ489" i="4" s="1"/>
  <c r="CC490" i="4"/>
  <c r="CK490" i="4" s="1"/>
  <c r="CA492" i="4"/>
  <c r="CI492" i="4" s="1"/>
  <c r="CB493" i="4"/>
  <c r="CJ493" i="4" s="1"/>
  <c r="CC494" i="4"/>
  <c r="CK494" i="4" s="1"/>
  <c r="CA496" i="4"/>
  <c r="CI496" i="4" s="1"/>
  <c r="CB497" i="4"/>
  <c r="CJ497" i="4" s="1"/>
  <c r="CC498" i="4"/>
  <c r="CK498" i="4" s="1"/>
  <c r="CA500" i="4"/>
  <c r="CI500" i="4" s="1"/>
  <c r="CB501" i="4"/>
  <c r="CJ501" i="4" s="1"/>
  <c r="CC502" i="4"/>
  <c r="CK502" i="4" s="1"/>
  <c r="CA504" i="4"/>
  <c r="CI504" i="4" s="1"/>
  <c r="CB505" i="4"/>
  <c r="CJ505" i="4" s="1"/>
  <c r="CC506" i="4"/>
  <c r="CK506" i="4" s="1"/>
  <c r="CA508" i="4"/>
  <c r="CI508" i="4" s="1"/>
  <c r="CB509" i="4"/>
  <c r="CJ509" i="4" s="1"/>
  <c r="CC510" i="4"/>
  <c r="CK510" i="4" s="1"/>
  <c r="CA512" i="4"/>
  <c r="CI512" i="4" s="1"/>
  <c r="CB513" i="4"/>
  <c r="CJ513" i="4" s="1"/>
  <c r="CC514" i="4"/>
  <c r="CK514" i="4" s="1"/>
  <c r="CA516" i="4"/>
  <c r="CI516" i="4" s="1"/>
  <c r="CB517" i="4"/>
  <c r="CJ517" i="4" s="1"/>
  <c r="CC518" i="4"/>
  <c r="CK518" i="4" s="1"/>
  <c r="CA520" i="4"/>
  <c r="CI520" i="4" s="1"/>
  <c r="CB521" i="4"/>
  <c r="CJ521" i="4" s="1"/>
  <c r="CC522" i="4"/>
  <c r="CK522" i="4" s="1"/>
  <c r="CA524" i="4"/>
  <c r="CI524" i="4" s="1"/>
  <c r="CB525" i="4"/>
  <c r="CJ525" i="4" s="1"/>
  <c r="CC526" i="4"/>
  <c r="CK526" i="4" s="1"/>
  <c r="CA528" i="4"/>
  <c r="CI528" i="4" s="1"/>
  <c r="CB529" i="4"/>
  <c r="CJ529" i="4" s="1"/>
  <c r="CC530" i="4"/>
  <c r="CK530" i="4" s="1"/>
  <c r="CA532" i="4"/>
  <c r="CI532" i="4" s="1"/>
  <c r="CB533" i="4"/>
  <c r="CJ533" i="4" s="1"/>
  <c r="CC534" i="4"/>
  <c r="CK534" i="4" s="1"/>
  <c r="CA536" i="4"/>
  <c r="CI536" i="4" s="1"/>
  <c r="CB537" i="4"/>
  <c r="CJ537" i="4" s="1"/>
  <c r="CC538" i="4"/>
  <c r="CK538" i="4" s="1"/>
  <c r="CA540" i="4"/>
  <c r="CI540" i="4" s="1"/>
  <c r="CB541" i="4"/>
  <c r="CJ541" i="4" s="1"/>
  <c r="CC542" i="4"/>
  <c r="CK542" i="4" s="1"/>
  <c r="CA544" i="4"/>
  <c r="CI544" i="4" s="1"/>
  <c r="CB545" i="4"/>
  <c r="CJ545" i="4" s="1"/>
  <c r="CC546" i="4"/>
  <c r="CK546" i="4" s="1"/>
  <c r="CA548" i="4"/>
  <c r="CI548" i="4" s="1"/>
  <c r="CB549" i="4"/>
  <c r="CJ549" i="4" s="1"/>
  <c r="CC550" i="4"/>
  <c r="CK550" i="4" s="1"/>
  <c r="CA552" i="4"/>
  <c r="CI552" i="4" s="1"/>
  <c r="CB553" i="4"/>
  <c r="CJ553" i="4" s="1"/>
  <c r="CC554" i="4"/>
  <c r="CK554" i="4" s="1"/>
  <c r="CA556" i="4"/>
  <c r="CI556" i="4" s="1"/>
  <c r="CB557" i="4"/>
  <c r="CJ557" i="4" s="1"/>
  <c r="CC558" i="4"/>
  <c r="CK558" i="4" s="1"/>
  <c r="CA560" i="4"/>
  <c r="CI560" i="4" s="1"/>
  <c r="CB561" i="4"/>
  <c r="CJ561" i="4" s="1"/>
  <c r="CC562" i="4"/>
  <c r="CK562" i="4" s="1"/>
  <c r="CA564" i="4"/>
  <c r="CI564" i="4" s="1"/>
  <c r="CB565" i="4"/>
  <c r="CJ565" i="4" s="1"/>
  <c r="CC566" i="4"/>
  <c r="CK566" i="4" s="1"/>
  <c r="CA568" i="4"/>
  <c r="CI568" i="4" s="1"/>
  <c r="CB569" i="4"/>
  <c r="CJ569" i="4" s="1"/>
  <c r="CC570" i="4"/>
  <c r="CK570" i="4" s="1"/>
  <c r="CA572" i="4"/>
  <c r="CI572" i="4" s="1"/>
  <c r="CB573" i="4"/>
  <c r="CJ573" i="4" s="1"/>
  <c r="CA52" i="4"/>
  <c r="CI52" i="4" s="1"/>
  <c r="CA53" i="4"/>
  <c r="CI53" i="4" s="1"/>
  <c r="CA54" i="4"/>
  <c r="CI54" i="4" s="1"/>
  <c r="CA55" i="4"/>
  <c r="CI55" i="4" s="1"/>
  <c r="CA56" i="4"/>
  <c r="CI56" i="4" s="1"/>
  <c r="CA57" i="4"/>
  <c r="CI57" i="4" s="1"/>
  <c r="CA58" i="4"/>
  <c r="CI58" i="4" s="1"/>
  <c r="CA59" i="4"/>
  <c r="CI59" i="4" s="1"/>
  <c r="CA60" i="4"/>
  <c r="CI60" i="4" s="1"/>
  <c r="CA61" i="4"/>
  <c r="CI61" i="4" s="1"/>
  <c r="CA62" i="4"/>
  <c r="CI62" i="4" s="1"/>
  <c r="CA63" i="4"/>
  <c r="CI63" i="4" s="1"/>
  <c r="CA64" i="4"/>
  <c r="CI64" i="4" s="1"/>
  <c r="CA65" i="4"/>
  <c r="CI65" i="4" s="1"/>
  <c r="CA66" i="4"/>
  <c r="CI66" i="4" s="1"/>
  <c r="CA67" i="4"/>
  <c r="CI67" i="4" s="1"/>
  <c r="CA68" i="4"/>
  <c r="CI68" i="4" s="1"/>
  <c r="CA69" i="4"/>
  <c r="CI69" i="4" s="1"/>
  <c r="CA70" i="4"/>
  <c r="CI70" i="4" s="1"/>
  <c r="CA71" i="4"/>
  <c r="CI71" i="4" s="1"/>
  <c r="CA72" i="4"/>
  <c r="CI72" i="4" s="1"/>
  <c r="CA73" i="4"/>
  <c r="CI73" i="4" s="1"/>
  <c r="CA74" i="4"/>
  <c r="CI74" i="4" s="1"/>
  <c r="CA75" i="4"/>
  <c r="CI75" i="4" s="1"/>
  <c r="CA76" i="4"/>
  <c r="CI76" i="4" s="1"/>
  <c r="CA77" i="4"/>
  <c r="CI77" i="4" s="1"/>
  <c r="CA78" i="4"/>
  <c r="CI78" i="4" s="1"/>
  <c r="CA79" i="4"/>
  <c r="CI79" i="4" s="1"/>
  <c r="CA80" i="4"/>
  <c r="CI80" i="4" s="1"/>
  <c r="CA81" i="4"/>
  <c r="CI81" i="4" s="1"/>
  <c r="CA82" i="4"/>
  <c r="CI82" i="4" s="1"/>
  <c r="CA83" i="4"/>
  <c r="CI83" i="4" s="1"/>
  <c r="CA84" i="4"/>
  <c r="CI84" i="4" s="1"/>
  <c r="CA85" i="4"/>
  <c r="CI85" i="4" s="1"/>
  <c r="CA86" i="4"/>
  <c r="CI86" i="4" s="1"/>
  <c r="CA87" i="4"/>
  <c r="CI87" i="4" s="1"/>
  <c r="CA88" i="4"/>
  <c r="CI88" i="4" s="1"/>
  <c r="CA89" i="4"/>
  <c r="CI89" i="4" s="1"/>
  <c r="CA90" i="4"/>
  <c r="CI90" i="4" s="1"/>
  <c r="CA91" i="4"/>
  <c r="CI91" i="4" s="1"/>
  <c r="CA92" i="4"/>
  <c r="CI92" i="4" s="1"/>
  <c r="CA93" i="4"/>
  <c r="CI93" i="4" s="1"/>
  <c r="CA94" i="4"/>
  <c r="CI94" i="4" s="1"/>
  <c r="CA95" i="4"/>
  <c r="CI95" i="4" s="1"/>
  <c r="CA96" i="4"/>
  <c r="CI96" i="4" s="1"/>
  <c r="CA97" i="4"/>
  <c r="CI97" i="4" s="1"/>
  <c r="CA98" i="4"/>
  <c r="CI98" i="4" s="1"/>
  <c r="CA99" i="4"/>
  <c r="CI99" i="4" s="1"/>
  <c r="CA100" i="4"/>
  <c r="CI100" i="4" s="1"/>
  <c r="CA101" i="4"/>
  <c r="CI101" i="4" s="1"/>
  <c r="CA102" i="4"/>
  <c r="CI102" i="4" s="1"/>
  <c r="CA103" i="4"/>
  <c r="CI103" i="4" s="1"/>
  <c r="CA104" i="4"/>
  <c r="CI104" i="4" s="1"/>
  <c r="CA105" i="4"/>
  <c r="CI105" i="4" s="1"/>
  <c r="CA106" i="4"/>
  <c r="CI106" i="4" s="1"/>
  <c r="CA107" i="4"/>
  <c r="CI107" i="4" s="1"/>
  <c r="CA108" i="4"/>
  <c r="CI108" i="4" s="1"/>
  <c r="CA109" i="4"/>
  <c r="CI109" i="4" s="1"/>
  <c r="CA110" i="4"/>
  <c r="CI110" i="4" s="1"/>
  <c r="CA111" i="4"/>
  <c r="CI111" i="4" s="1"/>
  <c r="CA112" i="4"/>
  <c r="CI112" i="4" s="1"/>
  <c r="CA113" i="4"/>
  <c r="CI113" i="4" s="1"/>
  <c r="CA114" i="4"/>
  <c r="CI114" i="4" s="1"/>
  <c r="CA115" i="4"/>
  <c r="CI115" i="4" s="1"/>
  <c r="CA116" i="4"/>
  <c r="CI116" i="4" s="1"/>
  <c r="CA117" i="4"/>
  <c r="CI117" i="4" s="1"/>
  <c r="CA118" i="4"/>
  <c r="CI118" i="4" s="1"/>
  <c r="CA119" i="4"/>
  <c r="CI119" i="4" s="1"/>
  <c r="CA120" i="4"/>
  <c r="CI120" i="4" s="1"/>
  <c r="CA121" i="4"/>
  <c r="CI121" i="4" s="1"/>
  <c r="CA122" i="4"/>
  <c r="CI122" i="4" s="1"/>
  <c r="CA123" i="4"/>
  <c r="CI123" i="4" s="1"/>
  <c r="CA124" i="4"/>
  <c r="CI124" i="4" s="1"/>
  <c r="CA125" i="4"/>
  <c r="CI125" i="4" s="1"/>
  <c r="CA126" i="4"/>
  <c r="CI126" i="4" s="1"/>
  <c r="CA127" i="4"/>
  <c r="CI127" i="4" s="1"/>
  <c r="CA128" i="4"/>
  <c r="CI128" i="4" s="1"/>
  <c r="CA129" i="4"/>
  <c r="CI129" i="4" s="1"/>
  <c r="CA130" i="4"/>
  <c r="CI130" i="4" s="1"/>
  <c r="CA131" i="4"/>
  <c r="CI131" i="4" s="1"/>
  <c r="CA132" i="4"/>
  <c r="CI132" i="4" s="1"/>
  <c r="CA133" i="4"/>
  <c r="CI133" i="4" s="1"/>
  <c r="CA134" i="4"/>
  <c r="CI134" i="4" s="1"/>
  <c r="CA135" i="4"/>
  <c r="CI135" i="4" s="1"/>
  <c r="CA136" i="4"/>
  <c r="CI136" i="4" s="1"/>
  <c r="CA137" i="4"/>
  <c r="CI137" i="4" s="1"/>
  <c r="CA138" i="4"/>
  <c r="CI138" i="4" s="1"/>
  <c r="CA139" i="4"/>
  <c r="CI139" i="4" s="1"/>
  <c r="CA140" i="4"/>
  <c r="CI140" i="4" s="1"/>
  <c r="CA141" i="4"/>
  <c r="CI141" i="4" s="1"/>
  <c r="CA142" i="4"/>
  <c r="CI142" i="4" s="1"/>
  <c r="CA143" i="4"/>
  <c r="CI143" i="4" s="1"/>
  <c r="CA144" i="4"/>
  <c r="CI144" i="4" s="1"/>
  <c r="CA145" i="4"/>
  <c r="CI145" i="4" s="1"/>
  <c r="CA146" i="4"/>
  <c r="CI146" i="4" s="1"/>
  <c r="CA147" i="4"/>
  <c r="CI147" i="4" s="1"/>
  <c r="CA148" i="4"/>
  <c r="CI148" i="4" s="1"/>
  <c r="CA149" i="4"/>
  <c r="CI149" i="4" s="1"/>
  <c r="CA150" i="4"/>
  <c r="CI150" i="4" s="1"/>
  <c r="CA151" i="4"/>
  <c r="CI151" i="4" s="1"/>
  <c r="CA152" i="4"/>
  <c r="CI152" i="4" s="1"/>
  <c r="CA153" i="4"/>
  <c r="CI153" i="4" s="1"/>
  <c r="CA154" i="4"/>
  <c r="CI154" i="4" s="1"/>
  <c r="CA155" i="4"/>
  <c r="CI155" i="4" s="1"/>
  <c r="CA156" i="4"/>
  <c r="CI156" i="4" s="1"/>
  <c r="CA157" i="4"/>
  <c r="CI157" i="4" s="1"/>
  <c r="CA158" i="4"/>
  <c r="CI158" i="4" s="1"/>
  <c r="CA159" i="4"/>
  <c r="CI159" i="4" s="1"/>
  <c r="CA160" i="4"/>
  <c r="CI160" i="4" s="1"/>
  <c r="CA161" i="4"/>
  <c r="CI161" i="4" s="1"/>
  <c r="CA162" i="4"/>
  <c r="CI162" i="4" s="1"/>
  <c r="CA163" i="4"/>
  <c r="CI163" i="4" s="1"/>
  <c r="CA164" i="4"/>
  <c r="CI164" i="4" s="1"/>
  <c r="CA165" i="4"/>
  <c r="CI165" i="4" s="1"/>
  <c r="CA166" i="4"/>
  <c r="CI166" i="4" s="1"/>
  <c r="CA167" i="4"/>
  <c r="CI167" i="4" s="1"/>
  <c r="CA168" i="4"/>
  <c r="CI168" i="4" s="1"/>
  <c r="CA169" i="4"/>
  <c r="CI169" i="4" s="1"/>
  <c r="CA170" i="4"/>
  <c r="CI170" i="4" s="1"/>
  <c r="CA171" i="4"/>
  <c r="CI171" i="4" s="1"/>
  <c r="CA172" i="4"/>
  <c r="CI172" i="4" s="1"/>
  <c r="CA173" i="4"/>
  <c r="CI173" i="4" s="1"/>
  <c r="CA174" i="4"/>
  <c r="CI174" i="4" s="1"/>
  <c r="CA175" i="4"/>
  <c r="CI175" i="4" s="1"/>
  <c r="CA176" i="4"/>
  <c r="CI176" i="4" s="1"/>
  <c r="CA177" i="4"/>
  <c r="CI177" i="4" s="1"/>
  <c r="CA178" i="4"/>
  <c r="CI178" i="4" s="1"/>
  <c r="CA179" i="4"/>
  <c r="CI179" i="4" s="1"/>
  <c r="CA180" i="4"/>
  <c r="CI180" i="4" s="1"/>
  <c r="CA181" i="4"/>
  <c r="CI181" i="4" s="1"/>
  <c r="CA182" i="4"/>
  <c r="CI182" i="4" s="1"/>
  <c r="CA183" i="4"/>
  <c r="CI183" i="4" s="1"/>
  <c r="CA184" i="4"/>
  <c r="CI184" i="4" s="1"/>
  <c r="CA185" i="4"/>
  <c r="CI185" i="4" s="1"/>
  <c r="CA186" i="4"/>
  <c r="CI186" i="4" s="1"/>
  <c r="CA187" i="4"/>
  <c r="CI187" i="4" s="1"/>
  <c r="CA188" i="4"/>
  <c r="CI188" i="4" s="1"/>
  <c r="CA189" i="4"/>
  <c r="CI189" i="4" s="1"/>
  <c r="CA190" i="4"/>
  <c r="CI190" i="4" s="1"/>
  <c r="CA191" i="4"/>
  <c r="CI191" i="4" s="1"/>
  <c r="CA192" i="4"/>
  <c r="CI192" i="4" s="1"/>
  <c r="CA193" i="4"/>
  <c r="CI193" i="4" s="1"/>
  <c r="CA194" i="4"/>
  <c r="CI194" i="4" s="1"/>
  <c r="CA195" i="4"/>
  <c r="CI195" i="4" s="1"/>
  <c r="CA196" i="4"/>
  <c r="CI196" i="4" s="1"/>
  <c r="CA197" i="4"/>
  <c r="CI197" i="4" s="1"/>
  <c r="CA198" i="4"/>
  <c r="CI198" i="4" s="1"/>
  <c r="CA199" i="4"/>
  <c r="CI199" i="4" s="1"/>
  <c r="CA200" i="4"/>
  <c r="CI200" i="4" s="1"/>
  <c r="CA201" i="4"/>
  <c r="CI201" i="4" s="1"/>
  <c r="CA202" i="4"/>
  <c r="CI202" i="4" s="1"/>
  <c r="CA203" i="4"/>
  <c r="CI203" i="4" s="1"/>
  <c r="CA204" i="4"/>
  <c r="CI204" i="4" s="1"/>
  <c r="CA205" i="4"/>
  <c r="CI205" i="4" s="1"/>
  <c r="CA206" i="4"/>
  <c r="CI206" i="4" s="1"/>
  <c r="CA207" i="4"/>
  <c r="CI207" i="4" s="1"/>
  <c r="CA208" i="4"/>
  <c r="CI208" i="4" s="1"/>
  <c r="CA209" i="4"/>
  <c r="CI209" i="4" s="1"/>
  <c r="CA210" i="4"/>
  <c r="CI210" i="4" s="1"/>
  <c r="CA211" i="4"/>
  <c r="CI211" i="4" s="1"/>
  <c r="CA212" i="4"/>
  <c r="CI212" i="4" s="1"/>
  <c r="CA213" i="4"/>
  <c r="CI213" i="4" s="1"/>
  <c r="CA214" i="4"/>
  <c r="CI214" i="4" s="1"/>
  <c r="CA215" i="4"/>
  <c r="CI215" i="4" s="1"/>
  <c r="CA216" i="4"/>
  <c r="CI216" i="4" s="1"/>
  <c r="CA217" i="4"/>
  <c r="CI217" i="4" s="1"/>
  <c r="CA218" i="4"/>
  <c r="CI218" i="4" s="1"/>
  <c r="CA219" i="4"/>
  <c r="CI219" i="4" s="1"/>
  <c r="CA220" i="4"/>
  <c r="CI220" i="4" s="1"/>
  <c r="CA221" i="4"/>
  <c r="CI221" i="4" s="1"/>
  <c r="CA222" i="4"/>
  <c r="CI222" i="4" s="1"/>
  <c r="CA223" i="4"/>
  <c r="CI223" i="4" s="1"/>
  <c r="CA224" i="4"/>
  <c r="CI224" i="4" s="1"/>
  <c r="CA225" i="4"/>
  <c r="CI225" i="4" s="1"/>
  <c r="CA226" i="4"/>
  <c r="CI226" i="4" s="1"/>
  <c r="CA227" i="4"/>
  <c r="CI227" i="4" s="1"/>
  <c r="CA228" i="4"/>
  <c r="CI228" i="4" s="1"/>
  <c r="CA229" i="4"/>
  <c r="CI229" i="4" s="1"/>
  <c r="CA230" i="4"/>
  <c r="CI230" i="4" s="1"/>
  <c r="CB231" i="4"/>
  <c r="CJ231" i="4" s="1"/>
  <c r="CC232" i="4"/>
  <c r="CK232" i="4" s="1"/>
  <c r="CA234" i="4"/>
  <c r="CI234" i="4" s="1"/>
  <c r="CB235" i="4"/>
  <c r="CJ235" i="4" s="1"/>
  <c r="CC236" i="4"/>
  <c r="CK236" i="4" s="1"/>
  <c r="CA238" i="4"/>
  <c r="CI238" i="4" s="1"/>
  <c r="CB239" i="4"/>
  <c r="CJ239" i="4" s="1"/>
  <c r="CC240" i="4"/>
  <c r="CK240" i="4" s="1"/>
  <c r="CA242" i="4"/>
  <c r="CI242" i="4" s="1"/>
  <c r="CB243" i="4"/>
  <c r="CJ243" i="4" s="1"/>
  <c r="CC244" i="4"/>
  <c r="CK244" i="4" s="1"/>
  <c r="CA246" i="4"/>
  <c r="CI246" i="4" s="1"/>
  <c r="CB247" i="4"/>
  <c r="CJ247" i="4" s="1"/>
  <c r="CC248" i="4"/>
  <c r="CK248" i="4" s="1"/>
  <c r="CA250" i="4"/>
  <c r="CI250" i="4" s="1"/>
  <c r="CB251" i="4"/>
  <c r="CJ251" i="4" s="1"/>
  <c r="CC252" i="4"/>
  <c r="CK252" i="4" s="1"/>
  <c r="CA254" i="4"/>
  <c r="CI254" i="4" s="1"/>
  <c r="CB255" i="4"/>
  <c r="CJ255" i="4" s="1"/>
  <c r="CC256" i="4"/>
  <c r="CK256" i="4" s="1"/>
  <c r="CA258" i="4"/>
  <c r="CI258" i="4" s="1"/>
  <c r="CB259" i="4"/>
  <c r="CJ259" i="4" s="1"/>
  <c r="CC260" i="4"/>
  <c r="CK260" i="4" s="1"/>
  <c r="CA262" i="4"/>
  <c r="CI262" i="4" s="1"/>
  <c r="CB263" i="4"/>
  <c r="CJ263" i="4" s="1"/>
  <c r="CC264" i="4"/>
  <c r="CK264" i="4" s="1"/>
  <c r="CA266" i="4"/>
  <c r="CI266" i="4" s="1"/>
  <c r="CB267" i="4"/>
  <c r="CJ267" i="4" s="1"/>
  <c r="CC268" i="4"/>
  <c r="CK268" i="4" s="1"/>
  <c r="CA270" i="4"/>
  <c r="CI270" i="4" s="1"/>
  <c r="CB271" i="4"/>
  <c r="CJ271" i="4" s="1"/>
  <c r="CC272" i="4"/>
  <c r="CK272" i="4" s="1"/>
  <c r="CA274" i="4"/>
  <c r="CI274" i="4" s="1"/>
  <c r="CB275" i="4"/>
  <c r="CJ275" i="4" s="1"/>
  <c r="CC276" i="4"/>
  <c r="CK276" i="4" s="1"/>
  <c r="CA278" i="4"/>
  <c r="CI278" i="4" s="1"/>
  <c r="CB279" i="4"/>
  <c r="CJ279" i="4" s="1"/>
  <c r="CC280" i="4"/>
  <c r="CK280" i="4" s="1"/>
  <c r="CA282" i="4"/>
  <c r="CI282" i="4" s="1"/>
  <c r="CB283" i="4"/>
  <c r="CJ283" i="4" s="1"/>
  <c r="CC284" i="4"/>
  <c r="CK284" i="4" s="1"/>
  <c r="CA286" i="4"/>
  <c r="CI286" i="4" s="1"/>
  <c r="CB287" i="4"/>
  <c r="CJ287" i="4" s="1"/>
  <c r="CC288" i="4"/>
  <c r="CK288" i="4" s="1"/>
  <c r="CA290" i="4"/>
  <c r="CI290" i="4" s="1"/>
  <c r="CB291" i="4"/>
  <c r="CJ291" i="4" s="1"/>
  <c r="CC292" i="4"/>
  <c r="CK292" i="4" s="1"/>
  <c r="CA294" i="4"/>
  <c r="CI294" i="4" s="1"/>
  <c r="CB295" i="4"/>
  <c r="CJ295" i="4" s="1"/>
  <c r="CC296" i="4"/>
  <c r="CK296" i="4" s="1"/>
  <c r="CA298" i="4"/>
  <c r="CI298" i="4" s="1"/>
  <c r="CB299" i="4"/>
  <c r="CJ299" i="4" s="1"/>
  <c r="CC300" i="4"/>
  <c r="CK300" i="4" s="1"/>
  <c r="CA302" i="4"/>
  <c r="CI302" i="4" s="1"/>
  <c r="CB303" i="4"/>
  <c r="CJ303" i="4" s="1"/>
  <c r="CC304" i="4"/>
  <c r="CK304" i="4" s="1"/>
  <c r="CA306" i="4"/>
  <c r="CI306" i="4" s="1"/>
  <c r="CB307" i="4"/>
  <c r="CJ307" i="4" s="1"/>
  <c r="CC308" i="4"/>
  <c r="CK308" i="4" s="1"/>
  <c r="CA310" i="4"/>
  <c r="CI310" i="4" s="1"/>
  <c r="CB311" i="4"/>
  <c r="CJ311" i="4" s="1"/>
  <c r="CC312" i="4"/>
  <c r="CK312" i="4" s="1"/>
  <c r="CA314" i="4"/>
  <c r="CI314" i="4" s="1"/>
  <c r="CB315" i="4"/>
  <c r="CJ315" i="4" s="1"/>
  <c r="CC316" i="4"/>
  <c r="CK316" i="4" s="1"/>
  <c r="CA318" i="4"/>
  <c r="CI318" i="4" s="1"/>
  <c r="CB319" i="4"/>
  <c r="CJ319" i="4" s="1"/>
  <c r="CC320" i="4"/>
  <c r="CK320" i="4" s="1"/>
  <c r="CA322" i="4"/>
  <c r="CI322" i="4" s="1"/>
  <c r="CB323" i="4"/>
  <c r="CJ323" i="4" s="1"/>
  <c r="CC324" i="4"/>
  <c r="CK324" i="4" s="1"/>
  <c r="CA326" i="4"/>
  <c r="CI326" i="4" s="1"/>
  <c r="CB327" i="4"/>
  <c r="CJ327" i="4" s="1"/>
  <c r="CC328" i="4"/>
  <c r="CK328" i="4" s="1"/>
  <c r="CA330" i="4"/>
  <c r="CI330" i="4" s="1"/>
  <c r="CB332" i="4"/>
  <c r="CJ332" i="4" s="1"/>
  <c r="CC333" i="4"/>
  <c r="CK333" i="4" s="1"/>
  <c r="CC334" i="4"/>
  <c r="CK334" i="4" s="1"/>
  <c r="CC335" i="4"/>
  <c r="CK335" i="4" s="1"/>
  <c r="CA337" i="4"/>
  <c r="CI337" i="4" s="1"/>
  <c r="CB338" i="4"/>
  <c r="CJ338" i="4" s="1"/>
  <c r="CC339" i="4"/>
  <c r="CK339" i="4" s="1"/>
  <c r="CA341" i="4"/>
  <c r="CI341" i="4" s="1"/>
  <c r="CB342" i="4"/>
  <c r="CJ342" i="4" s="1"/>
  <c r="CC343" i="4"/>
  <c r="CK343" i="4" s="1"/>
  <c r="CA345" i="4"/>
  <c r="CI345" i="4" s="1"/>
  <c r="CB346" i="4"/>
  <c r="CJ346" i="4" s="1"/>
  <c r="CC347" i="4"/>
  <c r="CK347" i="4" s="1"/>
  <c r="CA349" i="4"/>
  <c r="CI349" i="4" s="1"/>
  <c r="CB350" i="4"/>
  <c r="CJ350" i="4" s="1"/>
  <c r="CC351" i="4"/>
  <c r="CK351" i="4" s="1"/>
  <c r="CA353" i="4"/>
  <c r="CI353" i="4" s="1"/>
  <c r="CB354" i="4"/>
  <c r="CJ354" i="4" s="1"/>
  <c r="CC355" i="4"/>
  <c r="CK355" i="4" s="1"/>
  <c r="CC356" i="4"/>
  <c r="CK356" i="4" s="1"/>
  <c r="CA358" i="4"/>
  <c r="CI358" i="4" s="1"/>
  <c r="CB359" i="4"/>
  <c r="CJ359" i="4" s="1"/>
  <c r="CB360" i="4"/>
  <c r="CJ360" i="4" s="1"/>
  <c r="CC361" i="4"/>
  <c r="CK361" i="4" s="1"/>
  <c r="CA363" i="4"/>
  <c r="CI363" i="4" s="1"/>
  <c r="CB364" i="4"/>
  <c r="CJ364" i="4" s="1"/>
  <c r="CC365" i="4"/>
  <c r="CK365" i="4" s="1"/>
  <c r="CA367" i="4"/>
  <c r="CI367" i="4" s="1"/>
  <c r="CB368" i="4"/>
  <c r="CJ368" i="4" s="1"/>
  <c r="CC369" i="4"/>
  <c r="CK369" i="4" s="1"/>
  <c r="CA371" i="4"/>
  <c r="CI371" i="4" s="1"/>
  <c r="CB372" i="4"/>
  <c r="CJ372" i="4" s="1"/>
  <c r="CC373" i="4"/>
  <c r="CK373" i="4" s="1"/>
  <c r="CA375" i="4"/>
  <c r="CI375" i="4" s="1"/>
  <c r="CB376" i="4"/>
  <c r="CJ376" i="4" s="1"/>
  <c r="CC377" i="4"/>
  <c r="CK377" i="4" s="1"/>
  <c r="CA379" i="4"/>
  <c r="CI379" i="4" s="1"/>
  <c r="CB380" i="4"/>
  <c r="CJ380" i="4" s="1"/>
  <c r="CC381" i="4"/>
  <c r="CK381" i="4" s="1"/>
  <c r="CA383" i="4"/>
  <c r="CI383" i="4" s="1"/>
  <c r="CB384" i="4"/>
  <c r="CJ384" i="4" s="1"/>
  <c r="CC385" i="4"/>
  <c r="CK385" i="4" s="1"/>
  <c r="CA387" i="4"/>
  <c r="CI387" i="4" s="1"/>
  <c r="CB388" i="4"/>
  <c r="CJ388" i="4" s="1"/>
  <c r="CC389" i="4"/>
  <c r="CK389" i="4" s="1"/>
  <c r="CA391" i="4"/>
  <c r="CI391" i="4" s="1"/>
  <c r="CB392" i="4"/>
  <c r="CJ392" i="4" s="1"/>
  <c r="CC393" i="4"/>
  <c r="CK393" i="4" s="1"/>
  <c r="CA395" i="4"/>
  <c r="CI395" i="4" s="1"/>
  <c r="CB396" i="4"/>
  <c r="CJ396" i="4" s="1"/>
  <c r="CC397" i="4"/>
  <c r="CK397" i="4" s="1"/>
  <c r="CA399" i="4"/>
  <c r="CI399" i="4" s="1"/>
  <c r="CB400" i="4"/>
  <c r="CJ400" i="4" s="1"/>
  <c r="CC401" i="4"/>
  <c r="CK401" i="4" s="1"/>
  <c r="CA403" i="4"/>
  <c r="CI403" i="4" s="1"/>
  <c r="CB404" i="4"/>
  <c r="CJ404" i="4" s="1"/>
  <c r="CC405" i="4"/>
  <c r="CK405" i="4" s="1"/>
  <c r="CA407" i="4"/>
  <c r="CI407" i="4" s="1"/>
  <c r="CB408" i="4"/>
  <c r="CJ408" i="4" s="1"/>
  <c r="CC409" i="4"/>
  <c r="CK409" i="4" s="1"/>
  <c r="CA411" i="4"/>
  <c r="CI411" i="4" s="1"/>
  <c r="CB412" i="4"/>
  <c r="CJ412" i="4" s="1"/>
  <c r="CC413" i="4"/>
  <c r="CK413" i="4" s="1"/>
  <c r="CA415" i="4"/>
  <c r="CI415" i="4" s="1"/>
  <c r="CB416" i="4"/>
  <c r="CJ416" i="4" s="1"/>
  <c r="CC417" i="4"/>
  <c r="CK417" i="4" s="1"/>
  <c r="CA419" i="4"/>
  <c r="CI419" i="4" s="1"/>
  <c r="CB420" i="4"/>
  <c r="CJ420" i="4" s="1"/>
  <c r="CC421" i="4"/>
  <c r="CK421" i="4" s="1"/>
  <c r="CA423" i="4"/>
  <c r="CI423" i="4" s="1"/>
  <c r="CB424" i="4"/>
  <c r="CJ424" i="4" s="1"/>
  <c r="CC425" i="4"/>
  <c r="CK425" i="4" s="1"/>
  <c r="CA427" i="4"/>
  <c r="CI427" i="4" s="1"/>
  <c r="CB428" i="4"/>
  <c r="CJ428" i="4" s="1"/>
  <c r="CC429" i="4"/>
  <c r="CK429" i="4" s="1"/>
  <c r="CA431" i="4"/>
  <c r="CI431" i="4" s="1"/>
  <c r="CB432" i="4"/>
  <c r="CJ432" i="4" s="1"/>
  <c r="CC433" i="4"/>
  <c r="CK433" i="4" s="1"/>
  <c r="CA435" i="4"/>
  <c r="CI435" i="4" s="1"/>
  <c r="CB436" i="4"/>
  <c r="CJ436" i="4" s="1"/>
  <c r="CC437" i="4"/>
  <c r="CK437" i="4" s="1"/>
  <c r="CA439" i="4"/>
  <c r="CI439" i="4" s="1"/>
  <c r="CB440" i="4"/>
  <c r="CJ440" i="4" s="1"/>
  <c r="CC441" i="4"/>
  <c r="CK441" i="4" s="1"/>
  <c r="CA443" i="4"/>
  <c r="CI443" i="4" s="1"/>
  <c r="CB444" i="4"/>
  <c r="CJ444" i="4" s="1"/>
  <c r="CC445" i="4"/>
  <c r="CK445" i="4" s="1"/>
  <c r="CA447" i="4"/>
  <c r="CI447" i="4" s="1"/>
  <c r="CB448" i="4"/>
  <c r="CJ448" i="4" s="1"/>
  <c r="CC449" i="4"/>
  <c r="CK449" i="4" s="1"/>
  <c r="CA451" i="4"/>
  <c r="CI451" i="4" s="1"/>
  <c r="CB452" i="4"/>
  <c r="CJ452" i="4" s="1"/>
  <c r="CC453" i="4"/>
  <c r="CK453" i="4" s="1"/>
  <c r="CA455" i="4"/>
  <c r="CI455" i="4" s="1"/>
  <c r="CB456" i="4"/>
  <c r="CJ456" i="4" s="1"/>
  <c r="CC457" i="4"/>
  <c r="CK457" i="4" s="1"/>
  <c r="CA459" i="4"/>
  <c r="CI459" i="4" s="1"/>
  <c r="CB460" i="4"/>
  <c r="CJ460" i="4" s="1"/>
  <c r="CC461" i="4"/>
  <c r="CK461" i="4" s="1"/>
  <c r="CA463" i="4"/>
  <c r="CI463" i="4" s="1"/>
  <c r="CB464" i="4"/>
  <c r="CJ464" i="4" s="1"/>
  <c r="CC465" i="4"/>
  <c r="CK465" i="4" s="1"/>
  <c r="CA467" i="4"/>
  <c r="CI467" i="4" s="1"/>
  <c r="CB468" i="4"/>
  <c r="CJ468" i="4" s="1"/>
  <c r="CC469" i="4"/>
  <c r="CK469" i="4" s="1"/>
  <c r="CA471" i="4"/>
  <c r="CI471" i="4" s="1"/>
  <c r="CB472" i="4"/>
  <c r="CJ472" i="4" s="1"/>
  <c r="CC473" i="4"/>
  <c r="CK473" i="4" s="1"/>
  <c r="CA475" i="4"/>
  <c r="CI475" i="4" s="1"/>
  <c r="CB476" i="4"/>
  <c r="CJ476" i="4" s="1"/>
  <c r="CC477" i="4"/>
  <c r="CK477" i="4" s="1"/>
  <c r="CA479" i="4"/>
  <c r="CI479" i="4" s="1"/>
  <c r="CB480" i="4"/>
  <c r="CJ480" i="4" s="1"/>
  <c r="CC481" i="4"/>
  <c r="CK481" i="4" s="1"/>
  <c r="CA483" i="4"/>
  <c r="CI483" i="4" s="1"/>
  <c r="CB484" i="4"/>
  <c r="CJ484" i="4" s="1"/>
  <c r="CC485" i="4"/>
  <c r="CK485" i="4" s="1"/>
  <c r="CA487" i="4"/>
  <c r="CI487" i="4" s="1"/>
  <c r="CB488" i="4"/>
  <c r="CJ488" i="4" s="1"/>
  <c r="CC489" i="4"/>
  <c r="CK489" i="4" s="1"/>
  <c r="CA491" i="4"/>
  <c r="CI491" i="4" s="1"/>
  <c r="CB492" i="4"/>
  <c r="CJ492" i="4" s="1"/>
  <c r="CC493" i="4"/>
  <c r="CK493" i="4" s="1"/>
  <c r="CA495" i="4"/>
  <c r="CI495" i="4" s="1"/>
  <c r="CB496" i="4"/>
  <c r="CJ496" i="4" s="1"/>
  <c r="CC497" i="4"/>
  <c r="CK497" i="4" s="1"/>
  <c r="CA499" i="4"/>
  <c r="CI499" i="4" s="1"/>
  <c r="CB500" i="4"/>
  <c r="CJ500" i="4" s="1"/>
  <c r="CC501" i="4"/>
  <c r="CK501" i="4" s="1"/>
  <c r="CA503" i="4"/>
  <c r="CI503" i="4" s="1"/>
  <c r="CB504" i="4"/>
  <c r="CJ504" i="4" s="1"/>
  <c r="CC505" i="4"/>
  <c r="CK505" i="4" s="1"/>
  <c r="CA507" i="4"/>
  <c r="CI507" i="4" s="1"/>
  <c r="CB508" i="4"/>
  <c r="CJ508" i="4" s="1"/>
  <c r="CC509" i="4"/>
  <c r="CK509" i="4" s="1"/>
  <c r="CA511" i="4"/>
  <c r="CI511" i="4" s="1"/>
  <c r="CB512" i="4"/>
  <c r="CJ512" i="4" s="1"/>
  <c r="CC513" i="4"/>
  <c r="CK513" i="4" s="1"/>
  <c r="CA515" i="4"/>
  <c r="CI515" i="4" s="1"/>
  <c r="CB516" i="4"/>
  <c r="CJ516" i="4" s="1"/>
  <c r="CC517" i="4"/>
  <c r="CK517" i="4" s="1"/>
  <c r="CA519" i="4"/>
  <c r="CI519" i="4" s="1"/>
  <c r="CB520" i="4"/>
  <c r="CJ520" i="4" s="1"/>
  <c r="CC521" i="4"/>
  <c r="CK521" i="4" s="1"/>
  <c r="CA523" i="4"/>
  <c r="CI523" i="4" s="1"/>
  <c r="CB524" i="4"/>
  <c r="CJ524" i="4" s="1"/>
  <c r="CC525" i="4"/>
  <c r="CK525" i="4" s="1"/>
  <c r="CA527" i="4"/>
  <c r="CI527" i="4" s="1"/>
  <c r="CB528" i="4"/>
  <c r="CJ528" i="4" s="1"/>
  <c r="CC529" i="4"/>
  <c r="CK529" i="4" s="1"/>
  <c r="CA531" i="4"/>
  <c r="CI531" i="4" s="1"/>
  <c r="CB532" i="4"/>
  <c r="CJ532" i="4" s="1"/>
  <c r="CC533" i="4"/>
  <c r="CK533" i="4" s="1"/>
  <c r="CA535" i="4"/>
  <c r="CI535" i="4" s="1"/>
  <c r="CB536" i="4"/>
  <c r="CJ536" i="4" s="1"/>
  <c r="CC537" i="4"/>
  <c r="CK537" i="4" s="1"/>
  <c r="CA539" i="4"/>
  <c r="CI539" i="4" s="1"/>
  <c r="CB540" i="4"/>
  <c r="CJ540" i="4" s="1"/>
  <c r="CC541" i="4"/>
  <c r="CK541" i="4" s="1"/>
  <c r="CA543" i="4"/>
  <c r="CI543" i="4" s="1"/>
  <c r="CB544" i="4"/>
  <c r="CJ544" i="4" s="1"/>
  <c r="CC545" i="4"/>
  <c r="CK545" i="4" s="1"/>
  <c r="CA547" i="4"/>
  <c r="CI547" i="4" s="1"/>
  <c r="CB548" i="4"/>
  <c r="CJ548" i="4" s="1"/>
  <c r="CC549" i="4"/>
  <c r="CK549" i="4" s="1"/>
  <c r="CA551" i="4"/>
  <c r="CI551" i="4" s="1"/>
  <c r="CB552" i="4"/>
  <c r="CJ552" i="4" s="1"/>
  <c r="CC553" i="4"/>
  <c r="CK553" i="4" s="1"/>
  <c r="CA555" i="4"/>
  <c r="CI555" i="4" s="1"/>
  <c r="CB556" i="4"/>
  <c r="CJ556" i="4" s="1"/>
  <c r="CC557" i="4"/>
  <c r="CK557" i="4" s="1"/>
  <c r="CA559" i="4"/>
  <c r="CI559" i="4" s="1"/>
  <c r="CB560" i="4"/>
  <c r="CJ560" i="4" s="1"/>
  <c r="CC561" i="4"/>
  <c r="CK561" i="4" s="1"/>
  <c r="CA563" i="4"/>
  <c r="CI563" i="4" s="1"/>
  <c r="CB564" i="4"/>
  <c r="CJ564" i="4" s="1"/>
  <c r="CC565" i="4"/>
  <c r="CK565" i="4" s="1"/>
  <c r="CA567" i="4"/>
  <c r="CI567" i="4" s="1"/>
  <c r="CB568" i="4"/>
  <c r="CJ568" i="4" s="1"/>
  <c r="CC569" i="4"/>
  <c r="CK569" i="4" s="1"/>
  <c r="CA571" i="4"/>
  <c r="CI571" i="4" s="1"/>
  <c r="CB572" i="4"/>
  <c r="CJ572" i="4" s="1"/>
  <c r="CC574" i="4"/>
  <c r="CK574" i="4" s="1"/>
  <c r="CA576" i="4"/>
  <c r="CI576" i="4" s="1"/>
  <c r="CB577" i="4"/>
  <c r="CJ577" i="4" s="1"/>
  <c r="CC578" i="4"/>
  <c r="CK578" i="4" s="1"/>
  <c r="CA580" i="4"/>
  <c r="CI580" i="4" s="1"/>
  <c r="CB581" i="4"/>
  <c r="CJ581" i="4" s="1"/>
  <c r="CC582" i="4"/>
  <c r="CK582" i="4" s="1"/>
  <c r="CA584" i="4"/>
  <c r="CI584" i="4" s="1"/>
  <c r="CB585" i="4"/>
  <c r="CJ585" i="4" s="1"/>
  <c r="CC586" i="4"/>
  <c r="CK586" i="4" s="1"/>
  <c r="CA588" i="4"/>
  <c r="CI588" i="4" s="1"/>
  <c r="CB589" i="4"/>
  <c r="CJ589" i="4" s="1"/>
  <c r="CC590" i="4"/>
  <c r="CK590" i="4" s="1"/>
  <c r="CA592" i="4"/>
  <c r="CI592" i="4" s="1"/>
  <c r="CB593" i="4"/>
  <c r="CJ593" i="4" s="1"/>
  <c r="CC594" i="4"/>
  <c r="CK594" i="4" s="1"/>
  <c r="CA596" i="4"/>
  <c r="CI596" i="4" s="1"/>
  <c r="CB597" i="4"/>
  <c r="CJ597" i="4" s="1"/>
  <c r="CC598" i="4"/>
  <c r="CK598" i="4" s="1"/>
  <c r="CA600" i="4"/>
  <c r="CI600" i="4" s="1"/>
  <c r="CB601" i="4"/>
  <c r="CJ601" i="4" s="1"/>
  <c r="CC602" i="4"/>
  <c r="CK602" i="4" s="1"/>
  <c r="CA604" i="4"/>
  <c r="CI604" i="4" s="1"/>
  <c r="CB605" i="4"/>
  <c r="CJ605" i="4" s="1"/>
  <c r="CC606" i="4"/>
  <c r="CK606" i="4" s="1"/>
  <c r="CA608" i="4"/>
  <c r="CI608" i="4" s="1"/>
  <c r="CB609" i="4"/>
  <c r="CJ609" i="4" s="1"/>
  <c r="CC610" i="4"/>
  <c r="CK610" i="4" s="1"/>
  <c r="CA612" i="4"/>
  <c r="CI612" i="4" s="1"/>
  <c r="CB613" i="4"/>
  <c r="CJ613" i="4" s="1"/>
  <c r="CC614" i="4"/>
  <c r="CK614" i="4" s="1"/>
  <c r="CA616" i="4"/>
  <c r="CI616" i="4" s="1"/>
  <c r="CB617" i="4"/>
  <c r="CJ617" i="4" s="1"/>
  <c r="CC618" i="4"/>
  <c r="CK618" i="4" s="1"/>
  <c r="CA620" i="4"/>
  <c r="CI620" i="4" s="1"/>
  <c r="CB621" i="4"/>
  <c r="CJ621" i="4" s="1"/>
  <c r="CC622" i="4"/>
  <c r="CK622" i="4" s="1"/>
  <c r="CA624" i="4"/>
  <c r="CI624" i="4" s="1"/>
  <c r="CB625" i="4"/>
  <c r="CJ625" i="4" s="1"/>
  <c r="CC626" i="4"/>
  <c r="CK626" i="4" s="1"/>
  <c r="CA628" i="4"/>
  <c r="CI628" i="4" s="1"/>
  <c r="CB629" i="4"/>
  <c r="CJ629" i="4" s="1"/>
  <c r="CC630" i="4"/>
  <c r="CK630" i="4" s="1"/>
  <c r="CA632" i="4"/>
  <c r="CI632" i="4" s="1"/>
  <c r="CB633" i="4"/>
  <c r="CJ633" i="4" s="1"/>
  <c r="CC634" i="4"/>
  <c r="CK634" i="4" s="1"/>
  <c r="CA636" i="4"/>
  <c r="CI636" i="4" s="1"/>
  <c r="CB637" i="4"/>
  <c r="CJ637" i="4" s="1"/>
  <c r="CC638" i="4"/>
  <c r="CK638" i="4" s="1"/>
  <c r="CA640" i="4"/>
  <c r="CI640" i="4" s="1"/>
  <c r="CB641" i="4"/>
  <c r="CJ641" i="4" s="1"/>
  <c r="CC642" i="4"/>
  <c r="CK642" i="4" s="1"/>
  <c r="CA644" i="4"/>
  <c r="CI644" i="4" s="1"/>
  <c r="CB645" i="4"/>
  <c r="CJ645" i="4" s="1"/>
  <c r="CC646" i="4"/>
  <c r="CK646" i="4" s="1"/>
  <c r="CA648" i="4"/>
  <c r="CI648" i="4" s="1"/>
  <c r="CB649" i="4"/>
  <c r="CJ649" i="4" s="1"/>
  <c r="CC650" i="4"/>
  <c r="CK650" i="4" s="1"/>
  <c r="CA652" i="4"/>
  <c r="CI652" i="4" s="1"/>
  <c r="CB653" i="4"/>
  <c r="CJ653" i="4" s="1"/>
  <c r="CC654" i="4"/>
  <c r="CK654" i="4" s="1"/>
  <c r="CA656" i="4"/>
  <c r="CI656" i="4" s="1"/>
  <c r="CB657" i="4"/>
  <c r="CJ657" i="4" s="1"/>
  <c r="CC658" i="4"/>
  <c r="CK658" i="4" s="1"/>
  <c r="CA660" i="4"/>
  <c r="CI660" i="4" s="1"/>
  <c r="CB661" i="4"/>
  <c r="CJ661" i="4" s="1"/>
  <c r="CC662" i="4"/>
  <c r="CK662" i="4" s="1"/>
  <c r="CA664" i="4"/>
  <c r="CI664" i="4" s="1"/>
  <c r="CB665" i="4"/>
  <c r="CJ665" i="4" s="1"/>
  <c r="CC666" i="4"/>
  <c r="CK666" i="4" s="1"/>
  <c r="CA668" i="4"/>
  <c r="CI668" i="4" s="1"/>
  <c r="CB669" i="4"/>
  <c r="CJ669" i="4" s="1"/>
  <c r="CC670" i="4"/>
  <c r="CK670" i="4" s="1"/>
  <c r="CA672" i="4"/>
  <c r="CI672" i="4" s="1"/>
  <c r="CB673" i="4"/>
  <c r="CJ673" i="4" s="1"/>
  <c r="CC674" i="4"/>
  <c r="CK674" i="4" s="1"/>
  <c r="CA676" i="4"/>
  <c r="CI676" i="4" s="1"/>
  <c r="CB677" i="4"/>
  <c r="CJ677" i="4" s="1"/>
  <c r="CC678" i="4"/>
  <c r="CK678" i="4" s="1"/>
  <c r="CA680" i="4"/>
  <c r="CI680" i="4" s="1"/>
  <c r="CB681" i="4"/>
  <c r="CJ681" i="4" s="1"/>
  <c r="CC682" i="4"/>
  <c r="CK682" i="4" s="1"/>
  <c r="CA684" i="4"/>
  <c r="CI684" i="4" s="1"/>
  <c r="CB685" i="4"/>
  <c r="CJ685" i="4" s="1"/>
  <c r="CC686" i="4"/>
  <c r="CK686" i="4" s="1"/>
  <c r="CA688" i="4"/>
  <c r="CI688" i="4" s="1"/>
  <c r="CB689" i="4"/>
  <c r="CJ689" i="4" s="1"/>
  <c r="CC690" i="4"/>
  <c r="CK690" i="4" s="1"/>
  <c r="CA692" i="4"/>
  <c r="CI692" i="4" s="1"/>
  <c r="CB693" i="4"/>
  <c r="CJ693" i="4" s="1"/>
  <c r="CC694" i="4"/>
  <c r="CK694" i="4" s="1"/>
  <c r="CA696" i="4"/>
  <c r="CI696" i="4" s="1"/>
  <c r="CB697" i="4"/>
  <c r="CJ697" i="4" s="1"/>
  <c r="CC698" i="4"/>
  <c r="CK698" i="4" s="1"/>
  <c r="CA700" i="4"/>
  <c r="CI700" i="4" s="1"/>
  <c r="CB701" i="4"/>
  <c r="CJ701" i="4" s="1"/>
  <c r="CC702" i="4"/>
  <c r="CK702" i="4" s="1"/>
  <c r="CA704" i="4"/>
  <c r="CI704" i="4" s="1"/>
  <c r="CB705" i="4"/>
  <c r="CJ705" i="4" s="1"/>
  <c r="CC706" i="4"/>
  <c r="CK706" i="4" s="1"/>
  <c r="CA708" i="4"/>
  <c r="CI708" i="4" s="1"/>
  <c r="CB709" i="4"/>
  <c r="CJ709" i="4" s="1"/>
  <c r="CC710" i="4"/>
  <c r="CK710" i="4" s="1"/>
  <c r="CA712" i="4"/>
  <c r="CI712" i="4" s="1"/>
  <c r="CB713" i="4"/>
  <c r="CJ713" i="4" s="1"/>
  <c r="CC714" i="4"/>
  <c r="CK714" i="4" s="1"/>
  <c r="CA716" i="4"/>
  <c r="CI716" i="4" s="1"/>
  <c r="CB717" i="4"/>
  <c r="CJ717" i="4" s="1"/>
  <c r="CC718" i="4"/>
  <c r="CK718" i="4" s="1"/>
  <c r="CA720" i="4"/>
  <c r="CI720" i="4" s="1"/>
  <c r="CB721" i="4"/>
  <c r="CJ721" i="4" s="1"/>
  <c r="CC722" i="4"/>
  <c r="CK722" i="4" s="1"/>
  <c r="CA724" i="4"/>
  <c r="CI724" i="4" s="1"/>
  <c r="CB725" i="4"/>
  <c r="CJ725" i="4" s="1"/>
  <c r="CC726" i="4"/>
  <c r="CK726" i="4" s="1"/>
  <c r="CA728" i="4"/>
  <c r="CI728" i="4" s="1"/>
  <c r="CB729" i="4"/>
  <c r="CJ729" i="4" s="1"/>
  <c r="CC730" i="4"/>
  <c r="CK730" i="4" s="1"/>
  <c r="CA732" i="4"/>
  <c r="CI732" i="4" s="1"/>
  <c r="CB733" i="4"/>
  <c r="CJ733" i="4" s="1"/>
  <c r="CC734" i="4"/>
  <c r="CK734" i="4" s="1"/>
  <c r="CA736" i="4"/>
  <c r="CI736" i="4" s="1"/>
  <c r="CB737" i="4"/>
  <c r="CJ737" i="4" s="1"/>
  <c r="CC738" i="4"/>
  <c r="CK738" i="4" s="1"/>
  <c r="CA740" i="4"/>
  <c r="CI740" i="4" s="1"/>
  <c r="CB741" i="4"/>
  <c r="CJ741" i="4" s="1"/>
  <c r="CC742" i="4"/>
  <c r="CK742" i="4" s="1"/>
  <c r="CA744" i="4"/>
  <c r="CI744" i="4" s="1"/>
  <c r="CB745" i="4"/>
  <c r="CJ745" i="4" s="1"/>
  <c r="CC746" i="4"/>
  <c r="CK746" i="4" s="1"/>
  <c r="CA748" i="4"/>
  <c r="CI748" i="4" s="1"/>
  <c r="CB749" i="4"/>
  <c r="CJ749" i="4" s="1"/>
  <c r="CC750" i="4"/>
  <c r="CK750" i="4" s="1"/>
  <c r="CA752" i="4"/>
  <c r="CI752" i="4" s="1"/>
  <c r="CB753" i="4"/>
  <c r="CJ753" i="4" s="1"/>
  <c r="CC754" i="4"/>
  <c r="CK754" i="4" s="1"/>
  <c r="CA756" i="4"/>
  <c r="CI756" i="4" s="1"/>
  <c r="CB757" i="4"/>
  <c r="CJ757" i="4" s="1"/>
  <c r="CC758" i="4"/>
  <c r="CK758" i="4" s="1"/>
  <c r="CA760" i="4"/>
  <c r="CI760" i="4" s="1"/>
  <c r="CB761" i="4"/>
  <c r="CJ761" i="4" s="1"/>
  <c r="CC762" i="4"/>
  <c r="CK762" i="4" s="1"/>
  <c r="CA764" i="4"/>
  <c r="CI764" i="4" s="1"/>
  <c r="CB765" i="4"/>
  <c r="CJ765" i="4" s="1"/>
  <c r="CC766" i="4"/>
  <c r="CK766" i="4" s="1"/>
  <c r="CA768" i="4"/>
  <c r="CI768" i="4" s="1"/>
  <c r="CB769" i="4"/>
  <c r="CJ769" i="4" s="1"/>
  <c r="CC770" i="4"/>
  <c r="CK770" i="4" s="1"/>
  <c r="CA772" i="4"/>
  <c r="CI772" i="4" s="1"/>
  <c r="CB773" i="4"/>
  <c r="CJ773" i="4" s="1"/>
  <c r="CC774" i="4"/>
  <c r="CK774" i="4" s="1"/>
  <c r="CA776" i="4"/>
  <c r="CI776" i="4" s="1"/>
  <c r="CB777" i="4"/>
  <c r="CJ777" i="4" s="1"/>
  <c r="CC778" i="4"/>
  <c r="CK778" i="4" s="1"/>
  <c r="CA780" i="4"/>
  <c r="CI780" i="4" s="1"/>
  <c r="CB781" i="4"/>
  <c r="CJ781" i="4" s="1"/>
  <c r="CC782" i="4"/>
  <c r="CK782" i="4" s="1"/>
  <c r="CA784" i="4"/>
  <c r="CI784" i="4" s="1"/>
  <c r="CB785" i="4"/>
  <c r="CJ785" i="4" s="1"/>
  <c r="CC786" i="4"/>
  <c r="CK786" i="4" s="1"/>
  <c r="CA788" i="4"/>
  <c r="CI788" i="4" s="1"/>
  <c r="CB789" i="4"/>
  <c r="CJ789" i="4" s="1"/>
  <c r="CC790" i="4"/>
  <c r="CK790" i="4" s="1"/>
  <c r="CA792" i="4"/>
  <c r="CI792" i="4" s="1"/>
  <c r="CB793" i="4"/>
  <c r="CJ793" i="4" s="1"/>
  <c r="CC794" i="4"/>
  <c r="CK794" i="4" s="1"/>
  <c r="CA796" i="4"/>
  <c r="CI796" i="4" s="1"/>
  <c r="CB797" i="4"/>
  <c r="CJ797" i="4" s="1"/>
  <c r="CC798" i="4"/>
  <c r="CK798" i="4" s="1"/>
  <c r="CA800" i="4"/>
  <c r="CI800" i="4" s="1"/>
  <c r="CB801" i="4"/>
  <c r="CJ801" i="4" s="1"/>
  <c r="CC802" i="4"/>
  <c r="CK802" i="4" s="1"/>
  <c r="CA804" i="4"/>
  <c r="CI804" i="4" s="1"/>
  <c r="CB805" i="4"/>
  <c r="CJ805" i="4" s="1"/>
  <c r="CC806" i="4"/>
  <c r="CK806" i="4" s="1"/>
  <c r="CA808" i="4"/>
  <c r="CI808" i="4" s="1"/>
  <c r="CB809" i="4"/>
  <c r="CJ809" i="4" s="1"/>
  <c r="CC810" i="4"/>
  <c r="CK810" i="4" s="1"/>
  <c r="CA812" i="4"/>
  <c r="CI812" i="4" s="1"/>
  <c r="CB813" i="4"/>
  <c r="CJ813" i="4" s="1"/>
  <c r="CC814" i="4"/>
  <c r="CK814" i="4" s="1"/>
  <c r="CA816" i="4"/>
  <c r="CI816" i="4" s="1"/>
  <c r="CB817" i="4"/>
  <c r="CJ817" i="4" s="1"/>
  <c r="CC818" i="4"/>
  <c r="CK818" i="4" s="1"/>
  <c r="CA820" i="4"/>
  <c r="CI820" i="4" s="1"/>
  <c r="CB821" i="4"/>
  <c r="CJ821" i="4" s="1"/>
  <c r="CC822" i="4"/>
  <c r="CK822" i="4" s="1"/>
  <c r="CA824" i="4"/>
  <c r="CI824" i="4" s="1"/>
  <c r="CC1231" i="4"/>
  <c r="CK1231" i="4" s="1"/>
  <c r="CA1233" i="4"/>
  <c r="CI1233" i="4" s="1"/>
  <c r="CB1234" i="4"/>
  <c r="CJ1234" i="4" s="1"/>
  <c r="CC1235" i="4"/>
  <c r="CK1235" i="4" s="1"/>
  <c r="CA1237" i="4"/>
  <c r="CI1237" i="4" s="1"/>
  <c r="CB1238" i="4"/>
  <c r="CJ1238" i="4" s="1"/>
  <c r="CC1239" i="4"/>
  <c r="CK1239" i="4" s="1"/>
  <c r="CA1241" i="4"/>
  <c r="CI1241" i="4" s="1"/>
  <c r="CB1242" i="4"/>
  <c r="CJ1242" i="4" s="1"/>
  <c r="CC1243" i="4"/>
  <c r="CK1243" i="4" s="1"/>
  <c r="CA1246" i="4"/>
  <c r="CI1246" i="4" s="1"/>
  <c r="CB1247" i="4"/>
  <c r="CJ1247" i="4" s="1"/>
  <c r="CC1248" i="4"/>
  <c r="CK1248" i="4" s="1"/>
  <c r="CA1250" i="4"/>
  <c r="CI1250" i="4" s="1"/>
  <c r="CB1251" i="4"/>
  <c r="CJ1251" i="4" s="1"/>
  <c r="CC1252" i="4"/>
  <c r="CK1252" i="4" s="1"/>
  <c r="CA1254" i="4"/>
  <c r="CI1254" i="4" s="1"/>
  <c r="CB1255" i="4"/>
  <c r="CJ1255" i="4" s="1"/>
  <c r="CC1256" i="4"/>
  <c r="CK1256" i="4" s="1"/>
  <c r="CA1258" i="4"/>
  <c r="CI1258" i="4" s="1"/>
  <c r="CB1259" i="4"/>
  <c r="CJ1259" i="4" s="1"/>
  <c r="CC1260" i="4"/>
  <c r="CK1260" i="4" s="1"/>
  <c r="CA1262" i="4"/>
  <c r="CI1262" i="4" s="1"/>
  <c r="CB1263" i="4"/>
  <c r="CJ1263" i="4" s="1"/>
  <c r="CC1264" i="4"/>
  <c r="CK1264" i="4" s="1"/>
  <c r="CA1266" i="4"/>
  <c r="CI1266" i="4" s="1"/>
  <c r="CB1267" i="4"/>
  <c r="CJ1267" i="4" s="1"/>
  <c r="CC1268" i="4"/>
  <c r="CK1268" i="4" s="1"/>
  <c r="CA1270" i="4"/>
  <c r="CI1270" i="4" s="1"/>
  <c r="CB1271" i="4"/>
  <c r="CJ1271" i="4" s="1"/>
  <c r="CC1272" i="4"/>
  <c r="CK1272" i="4" s="1"/>
  <c r="CA1274" i="4"/>
  <c r="CI1274" i="4" s="1"/>
  <c r="CB1275" i="4"/>
  <c r="CJ1275" i="4" s="1"/>
  <c r="CC1276" i="4"/>
  <c r="CK1276" i="4" s="1"/>
  <c r="CA1278" i="4"/>
  <c r="CI1278" i="4" s="1"/>
  <c r="CB1279" i="4"/>
  <c r="CJ1279" i="4" s="1"/>
  <c r="CC1280" i="4"/>
  <c r="CK1280" i="4" s="1"/>
  <c r="CA1282" i="4"/>
  <c r="CI1282" i="4" s="1"/>
  <c r="CB1283" i="4"/>
  <c r="CJ1283" i="4" s="1"/>
  <c r="CC1284" i="4"/>
  <c r="CK1284" i="4" s="1"/>
  <c r="CA1286" i="4"/>
  <c r="CI1286" i="4" s="1"/>
  <c r="CB1287" i="4"/>
  <c r="CJ1287" i="4" s="1"/>
  <c r="CC1288" i="4"/>
  <c r="CK1288" i="4" s="1"/>
  <c r="CA1290" i="4"/>
  <c r="CI1290" i="4" s="1"/>
  <c r="CB1291" i="4"/>
  <c r="CJ1291" i="4" s="1"/>
  <c r="CC1292" i="4"/>
  <c r="CK1292" i="4" s="1"/>
  <c r="CA1294" i="4"/>
  <c r="CI1294" i="4" s="1"/>
  <c r="CB1295" i="4"/>
  <c r="CJ1295" i="4" s="1"/>
  <c r="CC1296" i="4"/>
  <c r="CK1296" i="4" s="1"/>
  <c r="CA1298" i="4"/>
  <c r="CI1298" i="4" s="1"/>
  <c r="CB1299" i="4"/>
  <c r="CJ1299" i="4" s="1"/>
  <c r="CC1300" i="4"/>
  <c r="CK1300" i="4" s="1"/>
  <c r="CA1302" i="4"/>
  <c r="CI1302" i="4" s="1"/>
  <c r="CB1303" i="4"/>
  <c r="CJ1303" i="4" s="1"/>
  <c r="CC1304" i="4"/>
  <c r="CK1304" i="4" s="1"/>
  <c r="CA1306" i="4"/>
  <c r="CI1306" i="4" s="1"/>
  <c r="CB1307" i="4"/>
  <c r="CJ1307" i="4" s="1"/>
  <c r="CC1308" i="4"/>
  <c r="CK1308" i="4" s="1"/>
  <c r="CA1310" i="4"/>
  <c r="CI1310" i="4" s="1"/>
  <c r="CB1311" i="4"/>
  <c r="CJ1311" i="4" s="1"/>
  <c r="CC1312" i="4"/>
  <c r="CK1312" i="4" s="1"/>
  <c r="CA1314" i="4"/>
  <c r="CI1314" i="4" s="1"/>
  <c r="CB1315" i="4"/>
  <c r="CJ1315" i="4" s="1"/>
  <c r="CC1316" i="4"/>
  <c r="CK1316" i="4" s="1"/>
  <c r="CA1318" i="4"/>
  <c r="CI1318" i="4" s="1"/>
  <c r="CB1319" i="4"/>
  <c r="CJ1319" i="4" s="1"/>
  <c r="CC1320" i="4"/>
  <c r="CK1320" i="4" s="1"/>
  <c r="CA1322" i="4"/>
  <c r="CI1322" i="4" s="1"/>
  <c r="CB1323" i="4"/>
  <c r="CJ1323" i="4" s="1"/>
  <c r="CC1324" i="4"/>
  <c r="CK1324" i="4" s="1"/>
  <c r="CA1326" i="4"/>
  <c r="CI1326" i="4" s="1"/>
  <c r="CB1327" i="4"/>
  <c r="CJ1327" i="4" s="1"/>
  <c r="CC1328" i="4"/>
  <c r="CK1328" i="4" s="1"/>
  <c r="CA1330" i="4"/>
  <c r="CI1330" i="4" s="1"/>
  <c r="CB1331" i="4"/>
  <c r="CJ1331" i="4" s="1"/>
  <c r="CC1332" i="4"/>
  <c r="CK1332" i="4" s="1"/>
  <c r="CA1334" i="4"/>
  <c r="CI1334" i="4" s="1"/>
  <c r="CB1335" i="4"/>
  <c r="CJ1335" i="4" s="1"/>
  <c r="CC1336" i="4"/>
  <c r="CK1336" i="4" s="1"/>
  <c r="CA1338" i="4"/>
  <c r="CI1338" i="4" s="1"/>
  <c r="CB1339" i="4"/>
  <c r="CJ1339" i="4" s="1"/>
  <c r="CC1340" i="4"/>
  <c r="CK1340" i="4" s="1"/>
  <c r="CA1342" i="4"/>
  <c r="CI1342" i="4" s="1"/>
  <c r="CB1343" i="4"/>
  <c r="CJ1343" i="4" s="1"/>
  <c r="CC1344" i="4"/>
  <c r="CK1344" i="4" s="1"/>
  <c r="CA1346" i="4"/>
  <c r="CI1346" i="4" s="1"/>
  <c r="CB1347" i="4"/>
  <c r="CJ1347" i="4" s="1"/>
  <c r="CC1348" i="4"/>
  <c r="CK1348" i="4" s="1"/>
  <c r="CA1350" i="4"/>
  <c r="CI1350" i="4" s="1"/>
  <c r="CB1351" i="4"/>
  <c r="CJ1351" i="4" s="1"/>
  <c r="CC1352" i="4"/>
  <c r="CK1352" i="4" s="1"/>
  <c r="CA1354" i="4"/>
  <c r="CI1354" i="4" s="1"/>
  <c r="CB1355" i="4"/>
  <c r="CJ1355" i="4" s="1"/>
  <c r="CC1356" i="4"/>
  <c r="CK1356" i="4" s="1"/>
  <c r="CA1358" i="4"/>
  <c r="CI1358" i="4" s="1"/>
  <c r="CB1359" i="4"/>
  <c r="CJ1359" i="4" s="1"/>
  <c r="CC1360" i="4"/>
  <c r="CK1360" i="4" s="1"/>
  <c r="CA1362" i="4"/>
  <c r="CI1362" i="4" s="1"/>
  <c r="CB1363" i="4"/>
  <c r="CJ1363" i="4" s="1"/>
  <c r="CC1364" i="4"/>
  <c r="CK1364" i="4" s="1"/>
  <c r="CA1366" i="4"/>
  <c r="CI1366" i="4" s="1"/>
  <c r="CB1367" i="4"/>
  <c r="CJ1367" i="4" s="1"/>
  <c r="CC1368" i="4"/>
  <c r="CK1368" i="4" s="1"/>
  <c r="CA1370" i="4"/>
  <c r="CI1370" i="4" s="1"/>
  <c r="CB1371" i="4"/>
  <c r="CJ1371" i="4" s="1"/>
  <c r="CC1372" i="4"/>
  <c r="CK1372" i="4" s="1"/>
  <c r="CA1470" i="4"/>
  <c r="CI1470" i="4" s="1"/>
  <c r="CB1539" i="4"/>
  <c r="CJ1539" i="4" s="1"/>
  <c r="CC1540" i="4"/>
  <c r="CK1540" i="4" s="1"/>
  <c r="CA1542" i="4"/>
  <c r="CI1542" i="4" s="1"/>
  <c r="CB1543" i="4"/>
  <c r="CJ1543" i="4" s="1"/>
  <c r="CC1544" i="4"/>
  <c r="CK1544" i="4" s="1"/>
  <c r="CA1546" i="4"/>
  <c r="CI1546" i="4" s="1"/>
  <c r="CB1547" i="4"/>
  <c r="CJ1547" i="4" s="1"/>
  <c r="CC1548" i="4"/>
  <c r="CK1548" i="4" s="1"/>
  <c r="CA1550" i="4"/>
  <c r="CI1550" i="4" s="1"/>
  <c r="CB1551" i="4"/>
  <c r="CJ1551" i="4" s="1"/>
  <c r="CC1552" i="4"/>
  <c r="CK1552" i="4" s="1"/>
  <c r="CA1554" i="4"/>
  <c r="CI1554" i="4" s="1"/>
  <c r="CB1555" i="4"/>
  <c r="CJ1555" i="4" s="1"/>
  <c r="CC1556" i="4"/>
  <c r="CK1556" i="4" s="1"/>
  <c r="CA1558" i="4"/>
  <c r="CI1558" i="4" s="1"/>
  <c r="CB1559" i="4"/>
  <c r="CJ1559" i="4" s="1"/>
  <c r="CC1560" i="4"/>
  <c r="CK1560" i="4" s="1"/>
  <c r="CA1562" i="4"/>
  <c r="CI1562" i="4" s="1"/>
  <c r="CB1563" i="4"/>
  <c r="CJ1563" i="4" s="1"/>
  <c r="CC1564" i="4"/>
  <c r="CK1564" i="4" s="1"/>
  <c r="CA1566" i="4"/>
  <c r="CI1566" i="4" s="1"/>
  <c r="CB1567" i="4"/>
  <c r="CJ1567" i="4" s="1"/>
  <c r="CC1568" i="4"/>
  <c r="CK1568" i="4" s="1"/>
  <c r="CA1570" i="4"/>
  <c r="CI1570" i="4" s="1"/>
  <c r="CB1571" i="4"/>
  <c r="CJ1571" i="4" s="1"/>
  <c r="CC1572" i="4"/>
  <c r="CK1572" i="4" s="1"/>
  <c r="CA1574" i="4"/>
  <c r="CI1574" i="4" s="1"/>
  <c r="CB1575" i="4"/>
  <c r="CJ1575" i="4" s="1"/>
  <c r="CA2190" i="4"/>
  <c r="CI2190" i="4" s="1"/>
  <c r="CB2191" i="4"/>
  <c r="CJ2191" i="4" s="1"/>
  <c r="CC2192" i="4"/>
  <c r="CK2192" i="4" s="1"/>
  <c r="CA2194" i="4"/>
  <c r="CI2194" i="4" s="1"/>
  <c r="CB2195" i="4"/>
  <c r="CJ2195" i="4" s="1"/>
  <c r="CC2196" i="4"/>
  <c r="CK2196" i="4" s="1"/>
  <c r="CA2198" i="4"/>
  <c r="CI2198" i="4" s="1"/>
  <c r="CB2199" i="4"/>
  <c r="CJ2199" i="4" s="1"/>
  <c r="CC2200" i="4"/>
  <c r="CK2200" i="4" s="1"/>
  <c r="CA2202" i="4"/>
  <c r="CI2202" i="4" s="1"/>
  <c r="CB2203" i="4"/>
  <c r="CJ2203" i="4" s="1"/>
  <c r="CC2204" i="4"/>
  <c r="CK2204" i="4" s="1"/>
  <c r="CA2206" i="4"/>
  <c r="CI2206" i="4" s="1"/>
  <c r="CB2207" i="4"/>
  <c r="CJ2207" i="4" s="1"/>
  <c r="CC2208" i="4"/>
  <c r="CK2208" i="4" s="1"/>
  <c r="CA2210" i="4"/>
  <c r="CI2210" i="4" s="1"/>
  <c r="CB2211" i="4"/>
  <c r="CJ2211" i="4" s="1"/>
  <c r="CC2212" i="4"/>
  <c r="CK2212" i="4" s="1"/>
  <c r="CA2214" i="4"/>
  <c r="CI2214" i="4" s="1"/>
  <c r="CB2215" i="4"/>
  <c r="CJ2215" i="4" s="1"/>
  <c r="CC2216" i="4"/>
  <c r="CK2216" i="4" s="1"/>
  <c r="CA2218" i="4"/>
  <c r="CI2218" i="4" s="1"/>
  <c r="CB2219" i="4"/>
  <c r="CJ2219" i="4" s="1"/>
  <c r="CC2220" i="4"/>
  <c r="CK2220" i="4" s="1"/>
  <c r="CA2222" i="4"/>
  <c r="CI2222" i="4" s="1"/>
  <c r="CB2223" i="4"/>
  <c r="CJ2223" i="4" s="1"/>
  <c r="CC2224" i="4"/>
  <c r="CK2224" i="4" s="1"/>
  <c r="CA2226" i="4"/>
  <c r="CI2226" i="4" s="1"/>
  <c r="CB2227" i="4"/>
  <c r="CJ2227" i="4" s="1"/>
  <c r="CC2228" i="4"/>
  <c r="CK2228" i="4" s="1"/>
  <c r="CA2230" i="4"/>
  <c r="CI2230" i="4" s="1"/>
  <c r="CB2231" i="4"/>
  <c r="CJ2231" i="4" s="1"/>
  <c r="CC2232" i="4"/>
  <c r="CK2232" i="4" s="1"/>
  <c r="CA2234" i="4"/>
  <c r="CI2234" i="4" s="1"/>
  <c r="CB2235" i="4"/>
  <c r="CJ2235" i="4" s="1"/>
  <c r="CC2236" i="4"/>
  <c r="CK2236" i="4" s="1"/>
  <c r="CA2238" i="4"/>
  <c r="CI2238" i="4" s="1"/>
  <c r="CB2239" i="4"/>
  <c r="CJ2239" i="4" s="1"/>
  <c r="CC2240" i="4"/>
  <c r="CK2240" i="4" s="1"/>
  <c r="CA2242" i="4"/>
  <c r="CI2242" i="4" s="1"/>
  <c r="CB2243" i="4"/>
  <c r="CJ2243" i="4" s="1"/>
  <c r="CC2244" i="4"/>
  <c r="CK2244" i="4" s="1"/>
  <c r="CA2246" i="4"/>
  <c r="CI2246" i="4" s="1"/>
  <c r="CB2247" i="4"/>
  <c r="CJ2247" i="4" s="1"/>
  <c r="CC2248" i="4"/>
  <c r="CK2248" i="4" s="1"/>
  <c r="CA2250" i="4"/>
  <c r="CI2250" i="4" s="1"/>
  <c r="CB2251" i="4"/>
  <c r="CJ2251" i="4" s="1"/>
  <c r="CC2252" i="4"/>
  <c r="CK2252" i="4" s="1"/>
  <c r="CA2254" i="4"/>
  <c r="CI2254" i="4" s="1"/>
  <c r="CB2255" i="4"/>
  <c r="CJ2255" i="4" s="1"/>
  <c r="CC2256" i="4"/>
  <c r="CK2256" i="4" s="1"/>
  <c r="CA2258" i="4"/>
  <c r="CI2258" i="4" s="1"/>
  <c r="CB2259" i="4"/>
  <c r="CJ2259" i="4" s="1"/>
  <c r="CC2260" i="4"/>
  <c r="CK2260" i="4" s="1"/>
  <c r="CA2262" i="4"/>
  <c r="CI2262" i="4" s="1"/>
  <c r="CB2263" i="4"/>
  <c r="CJ2263" i="4" s="1"/>
  <c r="CC2264" i="4"/>
  <c r="CK2264" i="4" s="1"/>
  <c r="CA2266" i="4"/>
  <c r="CI2266" i="4" s="1"/>
  <c r="CB2267" i="4"/>
  <c r="CJ2267" i="4" s="1"/>
  <c r="CC2268" i="4"/>
  <c r="CK2268" i="4" s="1"/>
  <c r="CA2270" i="4"/>
  <c r="CI2270" i="4" s="1"/>
  <c r="CB2271" i="4"/>
  <c r="CJ2271" i="4" s="1"/>
  <c r="CC2272" i="4"/>
  <c r="CK2272" i="4" s="1"/>
  <c r="CA2274" i="4"/>
  <c r="CI2274" i="4" s="1"/>
  <c r="CB2275" i="4"/>
  <c r="CJ2275" i="4" s="1"/>
  <c r="CC2276" i="4"/>
  <c r="CK2276" i="4" s="1"/>
  <c r="CA2278" i="4"/>
  <c r="CI2278" i="4" s="1"/>
  <c r="CB2279" i="4"/>
  <c r="CJ2279" i="4" s="1"/>
  <c r="CC2280" i="4"/>
  <c r="CK2280" i="4" s="1"/>
  <c r="CA2282" i="4"/>
  <c r="CI2282" i="4" s="1"/>
  <c r="CB2283" i="4"/>
  <c r="CJ2283" i="4" s="1"/>
  <c r="CA2390" i="4"/>
  <c r="CI2390" i="4" s="1"/>
  <c r="CB2391" i="4"/>
  <c r="CJ2391" i="4" s="1"/>
  <c r="CC2392" i="4"/>
  <c r="CK2392" i="4" s="1"/>
  <c r="CA2394" i="4"/>
  <c r="CI2394" i="4" s="1"/>
  <c r="CB2395" i="4"/>
  <c r="CJ2395" i="4" s="1"/>
  <c r="CC2396" i="4"/>
  <c r="CK2396" i="4" s="1"/>
  <c r="CA2398" i="4"/>
  <c r="CI2398" i="4" s="1"/>
  <c r="CB2399" i="4"/>
  <c r="CJ2399" i="4" s="1"/>
  <c r="CC2400" i="4"/>
  <c r="CK2400" i="4" s="1"/>
  <c r="CA2402" i="4"/>
  <c r="CI2402" i="4" s="1"/>
  <c r="CB2403" i="4"/>
  <c r="CJ2403" i="4" s="1"/>
  <c r="CC2404" i="4"/>
  <c r="CK2404" i="4" s="1"/>
  <c r="CA2406" i="4"/>
  <c r="CI2406" i="4" s="1"/>
  <c r="CB2407" i="4"/>
  <c r="CJ2407" i="4" s="1"/>
  <c r="CC2408" i="4"/>
  <c r="CK2408" i="4" s="1"/>
  <c r="CA2410" i="4"/>
  <c r="CI2410" i="4" s="1"/>
  <c r="CB2411" i="4"/>
  <c r="CJ2411" i="4" s="1"/>
  <c r="CC2412" i="4"/>
  <c r="CK2412" i="4" s="1"/>
  <c r="CA2414" i="4"/>
  <c r="CI2414" i="4" s="1"/>
  <c r="CB2415" i="4"/>
  <c r="CJ2415" i="4" s="1"/>
  <c r="CC2416" i="4"/>
  <c r="CK2416" i="4" s="1"/>
  <c r="CA2418" i="4"/>
  <c r="CI2418" i="4" s="1"/>
  <c r="CB2419" i="4"/>
  <c r="CJ2419" i="4" s="1"/>
  <c r="CC2420" i="4"/>
  <c r="CK2420" i="4" s="1"/>
  <c r="CA2422" i="4"/>
  <c r="CI2422" i="4" s="1"/>
  <c r="CB2423" i="4"/>
  <c r="CJ2423" i="4" s="1"/>
  <c r="CC2424" i="4"/>
  <c r="CK2424" i="4" s="1"/>
  <c r="CA2426" i="4"/>
  <c r="CI2426" i="4" s="1"/>
  <c r="CB2427" i="4"/>
  <c r="CJ2427" i="4" s="1"/>
  <c r="CC2428" i="4"/>
  <c r="CK2428" i="4" s="1"/>
  <c r="CA2430" i="4"/>
  <c r="CI2430" i="4" s="1"/>
  <c r="CB2431" i="4"/>
  <c r="CJ2431" i="4" s="1"/>
  <c r="CC2432" i="4"/>
  <c r="CK2432" i="4" s="1"/>
  <c r="CA2434" i="4"/>
  <c r="CI2434" i="4" s="1"/>
  <c r="CB2435" i="4"/>
  <c r="CJ2435" i="4" s="1"/>
  <c r="CC2436" i="4"/>
  <c r="CK2436" i="4" s="1"/>
  <c r="CA2438" i="4"/>
  <c r="CI2438" i="4" s="1"/>
  <c r="CB2439" i="4"/>
  <c r="CJ2439" i="4" s="1"/>
  <c r="CC2440" i="4"/>
  <c r="CK2440" i="4" s="1"/>
  <c r="CA2442" i="4"/>
  <c r="CI2442" i="4" s="1"/>
  <c r="CB2443" i="4"/>
  <c r="CJ2443" i="4" s="1"/>
  <c r="CC2444" i="4"/>
  <c r="CK2444" i="4" s="1"/>
  <c r="CA2446" i="4"/>
  <c r="CI2446" i="4" s="1"/>
  <c r="CB2447" i="4"/>
  <c r="CJ2447" i="4" s="1"/>
  <c r="CC2448" i="4"/>
  <c r="CK2448" i="4" s="1"/>
  <c r="CA2450" i="4"/>
  <c r="CI2450" i="4" s="1"/>
  <c r="CB2451" i="4"/>
  <c r="CJ2451" i="4" s="1"/>
  <c r="CC2452" i="4"/>
  <c r="CK2452" i="4" s="1"/>
  <c r="CA2454" i="4"/>
  <c r="CI2454" i="4" s="1"/>
  <c r="CB2455" i="4"/>
  <c r="CJ2455" i="4" s="1"/>
  <c r="CC2456" i="4"/>
  <c r="CK2456" i="4" s="1"/>
  <c r="CA2458" i="4"/>
  <c r="CI2458" i="4" s="1"/>
  <c r="CB2459" i="4"/>
  <c r="CJ2459" i="4" s="1"/>
  <c r="CC2460" i="4"/>
  <c r="CK2460" i="4" s="1"/>
  <c r="CA2462" i="4"/>
  <c r="CI2462" i="4" s="1"/>
  <c r="CB2463" i="4"/>
  <c r="CJ2463" i="4" s="1"/>
  <c r="CC2464" i="4"/>
  <c r="CK2464" i="4" s="1"/>
  <c r="CA2466" i="4"/>
  <c r="CI2466" i="4" s="1"/>
  <c r="CB2467" i="4"/>
  <c r="CJ2467" i="4" s="1"/>
  <c r="CC2468" i="4"/>
  <c r="CK2468" i="4" s="1"/>
  <c r="CA2470" i="4"/>
  <c r="CI2470" i="4" s="1"/>
  <c r="CB2471" i="4"/>
  <c r="CJ2471" i="4" s="1"/>
  <c r="CC2472" i="4"/>
  <c r="CK2472" i="4" s="1"/>
  <c r="CA2474" i="4"/>
  <c r="CI2474" i="4" s="1"/>
  <c r="CB2475" i="4"/>
  <c r="CJ2475" i="4" s="1"/>
  <c r="CC2476" i="4"/>
  <c r="CK2476" i="4" s="1"/>
  <c r="CA2478" i="4"/>
  <c r="CI2478" i="4" s="1"/>
  <c r="CB2479" i="4"/>
  <c r="CJ2479" i="4" s="1"/>
  <c r="CC2480" i="4"/>
  <c r="CK2480" i="4" s="1"/>
  <c r="CA2482" i="4"/>
  <c r="CI2482" i="4" s="1"/>
  <c r="CB2483" i="4"/>
  <c r="CJ2483" i="4" s="1"/>
  <c r="CC2484" i="4"/>
  <c r="CK2484" i="4" s="1"/>
  <c r="CA2486" i="4"/>
  <c r="CI2486" i="4" s="1"/>
  <c r="CB2487" i="4"/>
  <c r="CJ2487" i="4" s="1"/>
  <c r="CC2488" i="4"/>
  <c r="CK2488" i="4" s="1"/>
  <c r="CA2490" i="4"/>
  <c r="CI2490" i="4" s="1"/>
  <c r="CB2491" i="4"/>
  <c r="CJ2491" i="4" s="1"/>
  <c r="CC2492" i="4"/>
  <c r="CK2492" i="4" s="1"/>
  <c r="CA2494" i="4"/>
  <c r="CI2494" i="4" s="1"/>
  <c r="CB2495" i="4"/>
  <c r="CJ2495" i="4" s="1"/>
  <c r="CC13" i="4"/>
  <c r="CK13" i="4" s="1"/>
  <c r="CB230" i="4"/>
  <c r="CJ230" i="4" s="1"/>
  <c r="CC231" i="4"/>
  <c r="CK231" i="4" s="1"/>
  <c r="CA233" i="4"/>
  <c r="CI233" i="4" s="1"/>
  <c r="CB234" i="4"/>
  <c r="CJ234" i="4" s="1"/>
  <c r="CC235" i="4"/>
  <c r="CK235" i="4" s="1"/>
  <c r="CA237" i="4"/>
  <c r="CI237" i="4" s="1"/>
  <c r="CB238" i="4"/>
  <c r="CJ238" i="4" s="1"/>
  <c r="CC239" i="4"/>
  <c r="CK239" i="4" s="1"/>
  <c r="CA241" i="4"/>
  <c r="CI241" i="4" s="1"/>
  <c r="CB242" i="4"/>
  <c r="CJ242" i="4" s="1"/>
  <c r="CC243" i="4"/>
  <c r="CK243" i="4" s="1"/>
  <c r="CA245" i="4"/>
  <c r="CI245" i="4" s="1"/>
  <c r="CB246" i="4"/>
  <c r="CJ246" i="4" s="1"/>
  <c r="CC247" i="4"/>
  <c r="CK247" i="4" s="1"/>
  <c r="CA249" i="4"/>
  <c r="CI249" i="4" s="1"/>
  <c r="CB250" i="4"/>
  <c r="CJ250" i="4" s="1"/>
  <c r="CC251" i="4"/>
  <c r="CK251" i="4" s="1"/>
  <c r="CA253" i="4"/>
  <c r="CI253" i="4" s="1"/>
  <c r="CB254" i="4"/>
  <c r="CJ254" i="4" s="1"/>
  <c r="CC255" i="4"/>
  <c r="CK255" i="4" s="1"/>
  <c r="CA257" i="4"/>
  <c r="CI257" i="4" s="1"/>
  <c r="CB258" i="4"/>
  <c r="CJ258" i="4" s="1"/>
  <c r="CC259" i="4"/>
  <c r="CK259" i="4" s="1"/>
  <c r="CA261" i="4"/>
  <c r="CI261" i="4" s="1"/>
  <c r="CB262" i="4"/>
  <c r="CJ262" i="4" s="1"/>
  <c r="CC263" i="4"/>
  <c r="CK263" i="4" s="1"/>
  <c r="CA265" i="4"/>
  <c r="CI265" i="4" s="1"/>
  <c r="CB266" i="4"/>
  <c r="CJ266" i="4" s="1"/>
  <c r="CC267" i="4"/>
  <c r="CK267" i="4" s="1"/>
  <c r="CA269" i="4"/>
  <c r="CI269" i="4" s="1"/>
  <c r="CB270" i="4"/>
  <c r="CJ270" i="4" s="1"/>
  <c r="CC271" i="4"/>
  <c r="CK271" i="4" s="1"/>
  <c r="CA273" i="4"/>
  <c r="CI273" i="4" s="1"/>
  <c r="CB274" i="4"/>
  <c r="CJ274" i="4" s="1"/>
  <c r="CC275" i="4"/>
  <c r="CK275" i="4" s="1"/>
  <c r="CA277" i="4"/>
  <c r="CI277" i="4" s="1"/>
  <c r="CB278" i="4"/>
  <c r="CJ278" i="4" s="1"/>
  <c r="CC279" i="4"/>
  <c r="CK279" i="4" s="1"/>
  <c r="CA281" i="4"/>
  <c r="CI281" i="4" s="1"/>
  <c r="CB282" i="4"/>
  <c r="CJ282" i="4" s="1"/>
  <c r="CC283" i="4"/>
  <c r="CK283" i="4" s="1"/>
  <c r="CA285" i="4"/>
  <c r="CI285" i="4" s="1"/>
  <c r="CB286" i="4"/>
  <c r="CJ286" i="4" s="1"/>
  <c r="CC287" i="4"/>
  <c r="CK287" i="4" s="1"/>
  <c r="CA289" i="4"/>
  <c r="CI289" i="4" s="1"/>
  <c r="CB290" i="4"/>
  <c r="CJ290" i="4" s="1"/>
  <c r="CC291" i="4"/>
  <c r="CK291" i="4" s="1"/>
  <c r="CA293" i="4"/>
  <c r="CI293" i="4" s="1"/>
  <c r="CB294" i="4"/>
  <c r="CJ294" i="4" s="1"/>
  <c r="CC295" i="4"/>
  <c r="CK295" i="4" s="1"/>
  <c r="CA297" i="4"/>
  <c r="CI297" i="4" s="1"/>
  <c r="CB298" i="4"/>
  <c r="CJ298" i="4" s="1"/>
  <c r="CC299" i="4"/>
  <c r="CK299" i="4" s="1"/>
  <c r="CA301" i="4"/>
  <c r="CI301" i="4" s="1"/>
  <c r="CB302" i="4"/>
  <c r="CJ302" i="4" s="1"/>
  <c r="CC303" i="4"/>
  <c r="CK303" i="4" s="1"/>
  <c r="CA305" i="4"/>
  <c r="CI305" i="4" s="1"/>
  <c r="CB306" i="4"/>
  <c r="CJ306" i="4" s="1"/>
  <c r="CC307" i="4"/>
  <c r="CK307" i="4" s="1"/>
  <c r="CA309" i="4"/>
  <c r="CI309" i="4" s="1"/>
  <c r="CB310" i="4"/>
  <c r="CJ310" i="4" s="1"/>
  <c r="CC311" i="4"/>
  <c r="CK311" i="4" s="1"/>
  <c r="CA313" i="4"/>
  <c r="CI313" i="4" s="1"/>
  <c r="CB314" i="4"/>
  <c r="CJ314" i="4" s="1"/>
  <c r="CC315" i="4"/>
  <c r="CK315" i="4" s="1"/>
  <c r="CA317" i="4"/>
  <c r="CI317" i="4" s="1"/>
  <c r="CB318" i="4"/>
  <c r="CJ318" i="4" s="1"/>
  <c r="CC319" i="4"/>
  <c r="CK319" i="4" s="1"/>
  <c r="CA321" i="4"/>
  <c r="CI321" i="4" s="1"/>
  <c r="CB322" i="4"/>
  <c r="CJ322" i="4" s="1"/>
  <c r="CC323" i="4"/>
  <c r="CK323" i="4" s="1"/>
  <c r="CA325" i="4"/>
  <c r="CI325" i="4" s="1"/>
  <c r="CB326" i="4"/>
  <c r="CJ326" i="4" s="1"/>
  <c r="CC327" i="4"/>
  <c r="CK327" i="4" s="1"/>
  <c r="CA329" i="4"/>
  <c r="CI329" i="4" s="1"/>
  <c r="CB330" i="4"/>
  <c r="CJ330" i="4" s="1"/>
  <c r="CC331" i="4"/>
  <c r="CK331" i="4" s="1"/>
  <c r="CC332" i="4"/>
  <c r="CK332" i="4" s="1"/>
  <c r="CA336" i="4"/>
  <c r="CI336" i="4" s="1"/>
  <c r="CB337" i="4"/>
  <c r="CJ337" i="4" s="1"/>
  <c r="CC338" i="4"/>
  <c r="CK338" i="4" s="1"/>
  <c r="CA340" i="4"/>
  <c r="CI340" i="4" s="1"/>
  <c r="CB341" i="4"/>
  <c r="CJ341" i="4" s="1"/>
  <c r="CC342" i="4"/>
  <c r="CK342" i="4" s="1"/>
  <c r="CA344" i="4"/>
  <c r="CI344" i="4" s="1"/>
  <c r="CB345" i="4"/>
  <c r="CJ345" i="4" s="1"/>
  <c r="CC346" i="4"/>
  <c r="CK346" i="4" s="1"/>
  <c r="CA348" i="4"/>
  <c r="CI348" i="4" s="1"/>
  <c r="CB349" i="4"/>
  <c r="CJ349" i="4" s="1"/>
  <c r="CC350" i="4"/>
  <c r="CK350" i="4" s="1"/>
  <c r="CA352" i="4"/>
  <c r="CI352" i="4" s="1"/>
  <c r="CB353" i="4"/>
  <c r="CJ353" i="4" s="1"/>
  <c r="CC354" i="4"/>
  <c r="CK354" i="4" s="1"/>
  <c r="CA357" i="4"/>
  <c r="CI357" i="4" s="1"/>
  <c r="CB358" i="4"/>
  <c r="CJ358" i="4" s="1"/>
  <c r="CC359" i="4"/>
  <c r="CK359" i="4" s="1"/>
  <c r="CC360" i="4"/>
  <c r="CK360" i="4" s="1"/>
  <c r="CA362" i="4"/>
  <c r="CI362" i="4" s="1"/>
  <c r="CB363" i="4"/>
  <c r="CJ363" i="4" s="1"/>
  <c r="CC364" i="4"/>
  <c r="CK364" i="4" s="1"/>
  <c r="CA366" i="4"/>
  <c r="CI366" i="4" s="1"/>
  <c r="CB367" i="4"/>
  <c r="CJ367" i="4" s="1"/>
  <c r="CC368" i="4"/>
  <c r="CK368" i="4" s="1"/>
  <c r="CA370" i="4"/>
  <c r="CI370" i="4" s="1"/>
  <c r="CB371" i="4"/>
  <c r="CJ371" i="4" s="1"/>
  <c r="CC372" i="4"/>
  <c r="CK372" i="4" s="1"/>
  <c r="CA374" i="4"/>
  <c r="CI374" i="4" s="1"/>
  <c r="CB375" i="4"/>
  <c r="CJ375" i="4" s="1"/>
  <c r="CC376" i="4"/>
  <c r="CK376" i="4" s="1"/>
  <c r="CA378" i="4"/>
  <c r="CI378" i="4" s="1"/>
  <c r="CB379" i="4"/>
  <c r="CJ379" i="4" s="1"/>
  <c r="CC380" i="4"/>
  <c r="CK380" i="4" s="1"/>
  <c r="CA382" i="4"/>
  <c r="CI382" i="4" s="1"/>
  <c r="CB383" i="4"/>
  <c r="CJ383" i="4" s="1"/>
  <c r="CC384" i="4"/>
  <c r="CK384" i="4" s="1"/>
  <c r="CA386" i="4"/>
  <c r="CI386" i="4" s="1"/>
  <c r="CB387" i="4"/>
  <c r="CJ387" i="4" s="1"/>
  <c r="CC388" i="4"/>
  <c r="CK388" i="4" s="1"/>
  <c r="CA390" i="4"/>
  <c r="CI390" i="4" s="1"/>
  <c r="CB391" i="4"/>
  <c r="CJ391" i="4" s="1"/>
  <c r="CC392" i="4"/>
  <c r="CK392" i="4" s="1"/>
  <c r="CA394" i="4"/>
  <c r="CI394" i="4" s="1"/>
  <c r="CB395" i="4"/>
  <c r="CJ395" i="4" s="1"/>
  <c r="CC396" i="4"/>
  <c r="CK396" i="4" s="1"/>
  <c r="CA398" i="4"/>
  <c r="CI398" i="4" s="1"/>
  <c r="CB399" i="4"/>
  <c r="CJ399" i="4" s="1"/>
  <c r="CC400" i="4"/>
  <c r="CK400" i="4" s="1"/>
  <c r="CA402" i="4"/>
  <c r="CI402" i="4" s="1"/>
  <c r="CB403" i="4"/>
  <c r="CJ403" i="4" s="1"/>
  <c r="CC404" i="4"/>
  <c r="CK404" i="4" s="1"/>
  <c r="CA406" i="4"/>
  <c r="CI406" i="4" s="1"/>
  <c r="CB407" i="4"/>
  <c r="CJ407" i="4" s="1"/>
  <c r="CC408" i="4"/>
  <c r="CK408" i="4" s="1"/>
  <c r="CA410" i="4"/>
  <c r="CI410" i="4" s="1"/>
  <c r="CB411" i="4"/>
  <c r="CJ411" i="4" s="1"/>
  <c r="CC412" i="4"/>
  <c r="CK412" i="4" s="1"/>
  <c r="CA414" i="4"/>
  <c r="CI414" i="4" s="1"/>
  <c r="CB415" i="4"/>
  <c r="CJ415" i="4" s="1"/>
  <c r="CC416" i="4"/>
  <c r="CK416" i="4" s="1"/>
  <c r="CA418" i="4"/>
  <c r="CI418" i="4" s="1"/>
  <c r="CB419" i="4"/>
  <c r="CJ419" i="4" s="1"/>
  <c r="CC420" i="4"/>
  <c r="CK420" i="4" s="1"/>
  <c r="CA422" i="4"/>
  <c r="CI422" i="4" s="1"/>
  <c r="CB423" i="4"/>
  <c r="CJ423" i="4" s="1"/>
  <c r="CC424" i="4"/>
  <c r="CK424" i="4" s="1"/>
  <c r="CA426" i="4"/>
  <c r="CI426" i="4" s="1"/>
  <c r="CB427" i="4"/>
  <c r="CJ427" i="4" s="1"/>
  <c r="CC428" i="4"/>
  <c r="CK428" i="4" s="1"/>
  <c r="CA430" i="4"/>
  <c r="CI430" i="4" s="1"/>
  <c r="CB431" i="4"/>
  <c r="CJ431" i="4" s="1"/>
  <c r="CC432" i="4"/>
  <c r="CK432" i="4" s="1"/>
  <c r="CA434" i="4"/>
  <c r="CI434" i="4" s="1"/>
  <c r="CB435" i="4"/>
  <c r="CJ435" i="4" s="1"/>
  <c r="CC436" i="4"/>
  <c r="CK436" i="4" s="1"/>
  <c r="CA438" i="4"/>
  <c r="CI438" i="4" s="1"/>
  <c r="CB439" i="4"/>
  <c r="CJ439" i="4" s="1"/>
  <c r="CC440" i="4"/>
  <c r="CK440" i="4" s="1"/>
  <c r="CA442" i="4"/>
  <c r="CI442" i="4" s="1"/>
  <c r="CB443" i="4"/>
  <c r="CJ443" i="4" s="1"/>
  <c r="CC444" i="4"/>
  <c r="CK444" i="4" s="1"/>
  <c r="CA446" i="4"/>
  <c r="CI446" i="4" s="1"/>
  <c r="CB447" i="4"/>
  <c r="CJ447" i="4" s="1"/>
  <c r="CC448" i="4"/>
  <c r="CK448" i="4" s="1"/>
  <c r="CA450" i="4"/>
  <c r="CI450" i="4" s="1"/>
  <c r="CB451" i="4"/>
  <c r="CJ451" i="4" s="1"/>
  <c r="CC452" i="4"/>
  <c r="CK452" i="4" s="1"/>
  <c r="CA454" i="4"/>
  <c r="CI454" i="4" s="1"/>
  <c r="CB455" i="4"/>
  <c r="CJ455" i="4" s="1"/>
  <c r="CC456" i="4"/>
  <c r="CK456" i="4" s="1"/>
  <c r="CA458" i="4"/>
  <c r="CI458" i="4" s="1"/>
  <c r="CB459" i="4"/>
  <c r="CJ459" i="4" s="1"/>
  <c r="CC460" i="4"/>
  <c r="CK460" i="4" s="1"/>
  <c r="CA462" i="4"/>
  <c r="CI462" i="4" s="1"/>
  <c r="CB463" i="4"/>
  <c r="CJ463" i="4" s="1"/>
  <c r="CC464" i="4"/>
  <c r="CK464" i="4" s="1"/>
  <c r="CA466" i="4"/>
  <c r="CI466" i="4" s="1"/>
  <c r="CB467" i="4"/>
  <c r="CJ467" i="4" s="1"/>
  <c r="CC468" i="4"/>
  <c r="CK468" i="4" s="1"/>
  <c r="CA470" i="4"/>
  <c r="CI470" i="4" s="1"/>
  <c r="CB471" i="4"/>
  <c r="CJ471" i="4" s="1"/>
  <c r="CC472" i="4"/>
  <c r="CK472" i="4" s="1"/>
  <c r="CA474" i="4"/>
  <c r="CI474" i="4" s="1"/>
  <c r="CB475" i="4"/>
  <c r="CJ475" i="4" s="1"/>
  <c r="CC476" i="4"/>
  <c r="CK476" i="4" s="1"/>
  <c r="CA478" i="4"/>
  <c r="CI478" i="4" s="1"/>
  <c r="CB479" i="4"/>
  <c r="CJ479" i="4" s="1"/>
  <c r="CC480" i="4"/>
  <c r="CK480" i="4" s="1"/>
  <c r="CA482" i="4"/>
  <c r="CI482" i="4" s="1"/>
  <c r="CB483" i="4"/>
  <c r="CJ483" i="4" s="1"/>
  <c r="CC484" i="4"/>
  <c r="CK484" i="4" s="1"/>
  <c r="CA486" i="4"/>
  <c r="CI486" i="4" s="1"/>
  <c r="CB487" i="4"/>
  <c r="CJ487" i="4" s="1"/>
  <c r="CC488" i="4"/>
  <c r="CK488" i="4" s="1"/>
  <c r="CA490" i="4"/>
  <c r="CI490" i="4" s="1"/>
  <c r="CB491" i="4"/>
  <c r="CJ491" i="4" s="1"/>
  <c r="CC492" i="4"/>
  <c r="CK492" i="4" s="1"/>
  <c r="CA494" i="4"/>
  <c r="CI494" i="4" s="1"/>
  <c r="CB495" i="4"/>
  <c r="CJ495" i="4" s="1"/>
  <c r="CC496" i="4"/>
  <c r="CK496" i="4" s="1"/>
  <c r="CA498" i="4"/>
  <c r="CI498" i="4" s="1"/>
  <c r="CB499" i="4"/>
  <c r="CJ499" i="4" s="1"/>
  <c r="CC500" i="4"/>
  <c r="CK500" i="4" s="1"/>
  <c r="CA502" i="4"/>
  <c r="CI502" i="4" s="1"/>
  <c r="CB503" i="4"/>
  <c r="CJ503" i="4" s="1"/>
  <c r="CC504" i="4"/>
  <c r="CK504" i="4" s="1"/>
  <c r="CA506" i="4"/>
  <c r="CI506" i="4" s="1"/>
  <c r="CB507" i="4"/>
  <c r="CJ507" i="4" s="1"/>
  <c r="CC508" i="4"/>
  <c r="CK508" i="4" s="1"/>
  <c r="CA510" i="4"/>
  <c r="CI510" i="4" s="1"/>
  <c r="CB511" i="4"/>
  <c r="CJ511" i="4" s="1"/>
  <c r="CC512" i="4"/>
  <c r="CK512" i="4" s="1"/>
  <c r="CA514" i="4"/>
  <c r="CI514" i="4" s="1"/>
  <c r="CB515" i="4"/>
  <c r="CJ515" i="4" s="1"/>
  <c r="CC516" i="4"/>
  <c r="CK516" i="4" s="1"/>
  <c r="CA518" i="4"/>
  <c r="CI518" i="4" s="1"/>
  <c r="CB519" i="4"/>
  <c r="CJ519" i="4" s="1"/>
  <c r="CC520" i="4"/>
  <c r="CK520" i="4" s="1"/>
  <c r="CA522" i="4"/>
  <c r="CI522" i="4" s="1"/>
  <c r="CB523" i="4"/>
  <c r="CJ523" i="4" s="1"/>
  <c r="CC524" i="4"/>
  <c r="CK524" i="4" s="1"/>
  <c r="CA526" i="4"/>
  <c r="CI526" i="4" s="1"/>
  <c r="CB527" i="4"/>
  <c r="CJ527" i="4" s="1"/>
  <c r="CC528" i="4"/>
  <c r="CK528" i="4" s="1"/>
  <c r="CA530" i="4"/>
  <c r="CI530" i="4" s="1"/>
  <c r="CB531" i="4"/>
  <c r="CJ531" i="4" s="1"/>
  <c r="CC532" i="4"/>
  <c r="CK532" i="4" s="1"/>
  <c r="CA534" i="4"/>
  <c r="CI534" i="4" s="1"/>
  <c r="CB535" i="4"/>
  <c r="CJ535" i="4" s="1"/>
  <c r="CC536" i="4"/>
  <c r="CK536" i="4" s="1"/>
  <c r="CA538" i="4"/>
  <c r="CI538" i="4" s="1"/>
  <c r="CB539" i="4"/>
  <c r="CJ539" i="4" s="1"/>
  <c r="CC540" i="4"/>
  <c r="CK540" i="4" s="1"/>
  <c r="CA542" i="4"/>
  <c r="CI542" i="4" s="1"/>
  <c r="CB543" i="4"/>
  <c r="CJ543" i="4" s="1"/>
  <c r="CC544" i="4"/>
  <c r="CK544" i="4" s="1"/>
  <c r="CA546" i="4"/>
  <c r="CI546" i="4" s="1"/>
  <c r="CB547" i="4"/>
  <c r="CJ547" i="4" s="1"/>
  <c r="CC548" i="4"/>
  <c r="CK548" i="4" s="1"/>
  <c r="CA550" i="4"/>
  <c r="CI550" i="4" s="1"/>
  <c r="CB551" i="4"/>
  <c r="CJ551" i="4" s="1"/>
  <c r="CC552" i="4"/>
  <c r="CK552" i="4" s="1"/>
  <c r="CA554" i="4"/>
  <c r="CI554" i="4" s="1"/>
  <c r="CB555" i="4"/>
  <c r="CJ555" i="4" s="1"/>
  <c r="CC556" i="4"/>
  <c r="CK556" i="4" s="1"/>
  <c r="CA558" i="4"/>
  <c r="CI558" i="4" s="1"/>
  <c r="CB559" i="4"/>
  <c r="CJ559" i="4" s="1"/>
  <c r="CC560" i="4"/>
  <c r="CK560" i="4" s="1"/>
  <c r="CA562" i="4"/>
  <c r="CI562" i="4" s="1"/>
  <c r="CB563" i="4"/>
  <c r="CJ563" i="4" s="1"/>
  <c r="CC564" i="4"/>
  <c r="CK564" i="4" s="1"/>
  <c r="CA566" i="4"/>
  <c r="CI566" i="4" s="1"/>
  <c r="CB567" i="4"/>
  <c r="CJ567" i="4" s="1"/>
  <c r="CC568" i="4"/>
  <c r="CK568" i="4" s="1"/>
  <c r="CA570" i="4"/>
  <c r="CI570" i="4" s="1"/>
  <c r="CB571" i="4"/>
  <c r="CJ571" i="4" s="1"/>
  <c r="CC572" i="4"/>
  <c r="CK572" i="4" s="1"/>
  <c r="CA575" i="4"/>
  <c r="CI575" i="4" s="1"/>
  <c r="CB576" i="4"/>
  <c r="CJ576" i="4" s="1"/>
  <c r="CC577" i="4"/>
  <c r="CK577" i="4" s="1"/>
  <c r="CA579" i="4"/>
  <c r="CI579" i="4" s="1"/>
  <c r="CB580" i="4"/>
  <c r="CJ580" i="4" s="1"/>
  <c r="CC581" i="4"/>
  <c r="CK581" i="4" s="1"/>
  <c r="CA583" i="4"/>
  <c r="CI583" i="4" s="1"/>
  <c r="CB584" i="4"/>
  <c r="CJ584" i="4" s="1"/>
  <c r="CC585" i="4"/>
  <c r="CK585" i="4" s="1"/>
  <c r="CA587" i="4"/>
  <c r="CI587" i="4" s="1"/>
  <c r="CB588" i="4"/>
  <c r="CJ588" i="4" s="1"/>
  <c r="CC589" i="4"/>
  <c r="CK589" i="4" s="1"/>
  <c r="CA591" i="4"/>
  <c r="CI591" i="4" s="1"/>
  <c r="CB592" i="4"/>
  <c r="CJ592" i="4" s="1"/>
  <c r="CC593" i="4"/>
  <c r="CK593" i="4" s="1"/>
  <c r="CA595" i="4"/>
  <c r="CI595" i="4" s="1"/>
  <c r="CB596" i="4"/>
  <c r="CJ596" i="4" s="1"/>
  <c r="CC597" i="4"/>
  <c r="CK597" i="4" s="1"/>
  <c r="CA599" i="4"/>
  <c r="CI599" i="4" s="1"/>
  <c r="CB600" i="4"/>
  <c r="CJ600" i="4" s="1"/>
  <c r="CC601" i="4"/>
  <c r="CK601" i="4" s="1"/>
  <c r="CA603" i="4"/>
  <c r="CI603" i="4" s="1"/>
  <c r="CB604" i="4"/>
  <c r="CJ604" i="4" s="1"/>
  <c r="CC605" i="4"/>
  <c r="CK605" i="4" s="1"/>
  <c r="CA607" i="4"/>
  <c r="CI607" i="4" s="1"/>
  <c r="CB608" i="4"/>
  <c r="CJ608" i="4" s="1"/>
  <c r="CC609" i="4"/>
  <c r="CK609" i="4" s="1"/>
  <c r="CA611" i="4"/>
  <c r="CI611" i="4" s="1"/>
  <c r="CB612" i="4"/>
  <c r="CJ612" i="4" s="1"/>
  <c r="CC613" i="4"/>
  <c r="CK613" i="4" s="1"/>
  <c r="CA615" i="4"/>
  <c r="CI615" i="4" s="1"/>
  <c r="CB616" i="4"/>
  <c r="CJ616" i="4" s="1"/>
  <c r="CC617" i="4"/>
  <c r="CK617" i="4" s="1"/>
  <c r="CA619" i="4"/>
  <c r="CI619" i="4" s="1"/>
  <c r="CB620" i="4"/>
  <c r="CJ620" i="4" s="1"/>
  <c r="CC621" i="4"/>
  <c r="CK621" i="4" s="1"/>
  <c r="CA623" i="4"/>
  <c r="CI623" i="4" s="1"/>
  <c r="CB624" i="4"/>
  <c r="CJ624" i="4" s="1"/>
  <c r="CC625" i="4"/>
  <c r="CK625" i="4" s="1"/>
  <c r="CA627" i="4"/>
  <c r="CI627" i="4" s="1"/>
  <c r="CB628" i="4"/>
  <c r="CJ628" i="4" s="1"/>
  <c r="CC629" i="4"/>
  <c r="CK629" i="4" s="1"/>
  <c r="CA631" i="4"/>
  <c r="CI631" i="4" s="1"/>
  <c r="CB632" i="4"/>
  <c r="CJ632" i="4" s="1"/>
  <c r="CC633" i="4"/>
  <c r="CK633" i="4" s="1"/>
  <c r="CA635" i="4"/>
  <c r="CI635" i="4" s="1"/>
  <c r="CB636" i="4"/>
  <c r="CJ636" i="4" s="1"/>
  <c r="CC637" i="4"/>
  <c r="CK637" i="4" s="1"/>
  <c r="CA639" i="4"/>
  <c r="CI639" i="4" s="1"/>
  <c r="CB640" i="4"/>
  <c r="CJ640" i="4" s="1"/>
  <c r="CC641" i="4"/>
  <c r="CK641" i="4" s="1"/>
  <c r="CA643" i="4"/>
  <c r="CI643" i="4" s="1"/>
  <c r="CB644" i="4"/>
  <c r="CJ644" i="4" s="1"/>
  <c r="CC645" i="4"/>
  <c r="CK645" i="4" s="1"/>
  <c r="CA647" i="4"/>
  <c r="CI647" i="4" s="1"/>
  <c r="CB648" i="4"/>
  <c r="CJ648" i="4" s="1"/>
  <c r="CC649" i="4"/>
  <c r="CK649" i="4" s="1"/>
  <c r="CA651" i="4"/>
  <c r="CI651" i="4" s="1"/>
  <c r="CB652" i="4"/>
  <c r="CJ652" i="4" s="1"/>
  <c r="CC653" i="4"/>
  <c r="CK653" i="4" s="1"/>
  <c r="CA655" i="4"/>
  <c r="CI655" i="4" s="1"/>
  <c r="CB656" i="4"/>
  <c r="CJ656" i="4" s="1"/>
  <c r="CC657" i="4"/>
  <c r="CK657" i="4" s="1"/>
  <c r="CA659" i="4"/>
  <c r="CI659" i="4" s="1"/>
  <c r="CB660" i="4"/>
  <c r="CJ660" i="4" s="1"/>
  <c r="CC661" i="4"/>
  <c r="CK661" i="4" s="1"/>
  <c r="CA663" i="4"/>
  <c r="CI663" i="4" s="1"/>
  <c r="CB664" i="4"/>
  <c r="CJ664" i="4" s="1"/>
  <c r="CC665" i="4"/>
  <c r="CK665" i="4" s="1"/>
  <c r="CA667" i="4"/>
  <c r="CI667" i="4" s="1"/>
  <c r="CB668" i="4"/>
  <c r="CJ668" i="4" s="1"/>
  <c r="CC669" i="4"/>
  <c r="CK669" i="4" s="1"/>
  <c r="CC825" i="4"/>
  <c r="CK825" i="4" s="1"/>
  <c r="CA827" i="4"/>
  <c r="CI827" i="4" s="1"/>
  <c r="CB828" i="4"/>
  <c r="CJ828" i="4" s="1"/>
  <c r="CC829" i="4"/>
  <c r="CK829" i="4" s="1"/>
  <c r="CA831" i="4"/>
  <c r="CI831" i="4" s="1"/>
  <c r="CB832" i="4"/>
  <c r="CJ832" i="4" s="1"/>
  <c r="CC833" i="4"/>
  <c r="CK833" i="4" s="1"/>
  <c r="CA835" i="4"/>
  <c r="CI835" i="4" s="1"/>
  <c r="CB836" i="4"/>
  <c r="CJ836" i="4" s="1"/>
  <c r="CC837" i="4"/>
  <c r="CK837" i="4" s="1"/>
  <c r="CA839" i="4"/>
  <c r="CI839" i="4" s="1"/>
  <c r="CB840" i="4"/>
  <c r="CJ840" i="4" s="1"/>
  <c r="CC841" i="4"/>
  <c r="CK841" i="4" s="1"/>
  <c r="CA843" i="4"/>
  <c r="CI843" i="4" s="1"/>
  <c r="CB844" i="4"/>
  <c r="CJ844" i="4" s="1"/>
  <c r="CC845" i="4"/>
  <c r="CK845" i="4" s="1"/>
  <c r="CA847" i="4"/>
  <c r="CI847" i="4" s="1"/>
  <c r="CB848" i="4"/>
  <c r="CJ848" i="4" s="1"/>
  <c r="CC849" i="4"/>
  <c r="CK849" i="4" s="1"/>
  <c r="CA851" i="4"/>
  <c r="CI851" i="4" s="1"/>
  <c r="CB852" i="4"/>
  <c r="CJ852" i="4" s="1"/>
  <c r="CC853" i="4"/>
  <c r="CK853" i="4" s="1"/>
  <c r="CA855" i="4"/>
  <c r="CI855" i="4" s="1"/>
  <c r="CB856" i="4"/>
  <c r="CJ856" i="4" s="1"/>
  <c r="CC857" i="4"/>
  <c r="CK857" i="4" s="1"/>
  <c r="CA859" i="4"/>
  <c r="CI859" i="4" s="1"/>
  <c r="CB860" i="4"/>
  <c r="CJ860" i="4" s="1"/>
  <c r="CC861" i="4"/>
  <c r="CK861" i="4" s="1"/>
  <c r="CC1005" i="4"/>
  <c r="CK1005" i="4" s="1"/>
  <c r="CB1065" i="4"/>
  <c r="CJ1065" i="4" s="1"/>
  <c r="CC1066" i="4"/>
  <c r="CK1066" i="4" s="1"/>
  <c r="CA1068" i="4"/>
  <c r="CI1068" i="4" s="1"/>
  <c r="CB1069" i="4"/>
  <c r="CJ1069" i="4" s="1"/>
  <c r="CC1070" i="4"/>
  <c r="CK1070" i="4" s="1"/>
  <c r="CA1072" i="4"/>
  <c r="CI1072" i="4" s="1"/>
  <c r="CB1073" i="4"/>
  <c r="CJ1073" i="4" s="1"/>
  <c r="CC1074" i="4"/>
  <c r="CK1074" i="4" s="1"/>
  <c r="CA1076" i="4"/>
  <c r="CI1076" i="4" s="1"/>
  <c r="CB1077" i="4"/>
  <c r="CJ1077" i="4" s="1"/>
  <c r="CC1078" i="4"/>
  <c r="CK1078" i="4" s="1"/>
  <c r="CA1080" i="4"/>
  <c r="CI1080" i="4" s="1"/>
  <c r="CB1081" i="4"/>
  <c r="CJ1081" i="4" s="1"/>
  <c r="CC1082" i="4"/>
  <c r="CK1082" i="4" s="1"/>
  <c r="CA1084" i="4"/>
  <c r="CI1084" i="4" s="1"/>
  <c r="CB1085" i="4"/>
  <c r="CJ1085" i="4" s="1"/>
  <c r="CC1086" i="4"/>
  <c r="CK1086" i="4" s="1"/>
  <c r="CA1088" i="4"/>
  <c r="CI1088" i="4" s="1"/>
  <c r="CB1089" i="4"/>
  <c r="CJ1089" i="4" s="1"/>
  <c r="CC1090" i="4"/>
  <c r="CK1090" i="4" s="1"/>
  <c r="CA1092" i="4"/>
  <c r="CI1092" i="4" s="1"/>
  <c r="CB1093" i="4"/>
  <c r="CJ1093" i="4" s="1"/>
  <c r="CC1094" i="4"/>
  <c r="CK1094" i="4" s="1"/>
  <c r="CA1096" i="4"/>
  <c r="CI1096" i="4" s="1"/>
  <c r="CB1097" i="4"/>
  <c r="CJ1097" i="4" s="1"/>
  <c r="CC1098" i="4"/>
  <c r="CK1098" i="4" s="1"/>
  <c r="CA1100" i="4"/>
  <c r="CI1100" i="4" s="1"/>
  <c r="CB1101" i="4"/>
  <c r="CJ1101" i="4" s="1"/>
  <c r="CC1102" i="4"/>
  <c r="CK1102" i="4" s="1"/>
  <c r="CA1104" i="4"/>
  <c r="CI1104" i="4" s="1"/>
  <c r="CB1105" i="4"/>
  <c r="CJ1105" i="4" s="1"/>
  <c r="CC1106" i="4"/>
  <c r="CK1106" i="4" s="1"/>
  <c r="CA1108" i="4"/>
  <c r="CI1108" i="4" s="1"/>
  <c r="CB1109" i="4"/>
  <c r="CJ1109" i="4" s="1"/>
  <c r="CC1110" i="4"/>
  <c r="CK1110" i="4" s="1"/>
  <c r="CA1112" i="4"/>
  <c r="CI1112" i="4" s="1"/>
  <c r="CB1113" i="4"/>
  <c r="CJ1113" i="4" s="1"/>
  <c r="CC1114" i="4"/>
  <c r="CK1114" i="4" s="1"/>
  <c r="CA1116" i="4"/>
  <c r="CI1116" i="4" s="1"/>
  <c r="CB1117" i="4"/>
  <c r="CJ1117" i="4" s="1"/>
  <c r="CC1118" i="4"/>
  <c r="CK1118" i="4" s="1"/>
  <c r="CA1120" i="4"/>
  <c r="CI1120" i="4" s="1"/>
  <c r="CB1121" i="4"/>
  <c r="CJ1121" i="4" s="1"/>
  <c r="CC1122" i="4"/>
  <c r="CK1122" i="4" s="1"/>
  <c r="CA1124" i="4"/>
  <c r="CI1124" i="4" s="1"/>
  <c r="CB1125" i="4"/>
  <c r="CJ1125" i="4" s="1"/>
  <c r="CC1126" i="4"/>
  <c r="CK1126" i="4" s="1"/>
  <c r="CA1128" i="4"/>
  <c r="CI1128" i="4" s="1"/>
  <c r="CB1129" i="4"/>
  <c r="CJ1129" i="4" s="1"/>
  <c r="CC1130" i="4"/>
  <c r="CK1130" i="4" s="1"/>
  <c r="CA1132" i="4"/>
  <c r="CI1132" i="4" s="1"/>
  <c r="CB1133" i="4"/>
  <c r="CJ1133" i="4" s="1"/>
  <c r="CC1134" i="4"/>
  <c r="CK1134" i="4" s="1"/>
  <c r="CA1136" i="4"/>
  <c r="CI1136" i="4" s="1"/>
  <c r="CB1137" i="4"/>
  <c r="CJ1137" i="4" s="1"/>
  <c r="CC1138" i="4"/>
  <c r="CK1138" i="4" s="1"/>
  <c r="CA1140" i="4"/>
  <c r="CI1140" i="4" s="1"/>
  <c r="CB1141" i="4"/>
  <c r="CJ1141" i="4" s="1"/>
  <c r="CC1142" i="4"/>
  <c r="CK1142" i="4" s="1"/>
  <c r="CA1144" i="4"/>
  <c r="CI1144" i="4" s="1"/>
  <c r="CB1145" i="4"/>
  <c r="CJ1145" i="4" s="1"/>
  <c r="CC1146" i="4"/>
  <c r="CK1146" i="4" s="1"/>
  <c r="CA1148" i="4"/>
  <c r="CI1148" i="4" s="1"/>
  <c r="CB1149" i="4"/>
  <c r="CJ1149" i="4" s="1"/>
  <c r="CC1150" i="4"/>
  <c r="CK1150" i="4" s="1"/>
  <c r="CA1152" i="4"/>
  <c r="CI1152" i="4" s="1"/>
  <c r="CB1153" i="4"/>
  <c r="CJ1153" i="4" s="1"/>
  <c r="CC1154" i="4"/>
  <c r="CK1154" i="4" s="1"/>
  <c r="CA1156" i="4"/>
  <c r="CI1156" i="4" s="1"/>
  <c r="CB1157" i="4"/>
  <c r="CJ1157" i="4" s="1"/>
  <c r="CC1158" i="4"/>
  <c r="CK1158" i="4" s="1"/>
  <c r="CA1160" i="4"/>
  <c r="CI1160" i="4" s="1"/>
  <c r="CB1161" i="4"/>
  <c r="CJ1161" i="4" s="1"/>
  <c r="CC1162" i="4"/>
  <c r="CK1162" i="4" s="1"/>
  <c r="CA1164" i="4"/>
  <c r="CI1164" i="4" s="1"/>
  <c r="CB1165" i="4"/>
  <c r="CJ1165" i="4" s="1"/>
  <c r="CC1166" i="4"/>
  <c r="CK1166" i="4" s="1"/>
  <c r="CA1168" i="4"/>
  <c r="CI1168" i="4" s="1"/>
  <c r="CB1169" i="4"/>
  <c r="CJ1169" i="4" s="1"/>
  <c r="CC1170" i="4"/>
  <c r="CK1170" i="4" s="1"/>
  <c r="CA1172" i="4"/>
  <c r="CI1172" i="4" s="1"/>
  <c r="CB1173" i="4"/>
  <c r="CJ1173" i="4" s="1"/>
  <c r="CC1174" i="4"/>
  <c r="CK1174" i="4" s="1"/>
  <c r="CA1176" i="4"/>
  <c r="CI1176" i="4" s="1"/>
  <c r="CB1177" i="4"/>
  <c r="CJ1177" i="4" s="1"/>
  <c r="CC1178" i="4"/>
  <c r="CK1178" i="4" s="1"/>
  <c r="CA1180" i="4"/>
  <c r="CI1180" i="4" s="1"/>
  <c r="CB1181" i="4"/>
  <c r="CJ1181" i="4" s="1"/>
  <c r="CC1182" i="4"/>
  <c r="CK1182" i="4" s="1"/>
  <c r="CA1184" i="4"/>
  <c r="CI1184" i="4" s="1"/>
  <c r="CB1185" i="4"/>
  <c r="CJ1185" i="4" s="1"/>
  <c r="CC1186" i="4"/>
  <c r="CK1186" i="4" s="1"/>
  <c r="CA1188" i="4"/>
  <c r="CI1188" i="4" s="1"/>
  <c r="CB1189" i="4"/>
  <c r="CJ1189" i="4" s="1"/>
  <c r="CC1190" i="4"/>
  <c r="CK1190" i="4" s="1"/>
  <c r="CA1192" i="4"/>
  <c r="CI1192" i="4" s="1"/>
  <c r="CB1193" i="4"/>
  <c r="CJ1193" i="4" s="1"/>
  <c r="CC1194" i="4"/>
  <c r="CK1194" i="4" s="1"/>
  <c r="CA1196" i="4"/>
  <c r="CI1196" i="4" s="1"/>
  <c r="CB1197" i="4"/>
  <c r="CJ1197" i="4" s="1"/>
  <c r="CC1198" i="4"/>
  <c r="CK1198" i="4" s="1"/>
  <c r="CA1200" i="4"/>
  <c r="CI1200" i="4" s="1"/>
  <c r="CB1201" i="4"/>
  <c r="CJ1201" i="4" s="1"/>
  <c r="CC1202" i="4"/>
  <c r="CK1202" i="4" s="1"/>
  <c r="CA1204" i="4"/>
  <c r="CI1204" i="4" s="1"/>
  <c r="CB1205" i="4"/>
  <c r="CJ1205" i="4" s="1"/>
  <c r="CC1206" i="4"/>
  <c r="CK1206" i="4" s="1"/>
  <c r="CA1208" i="4"/>
  <c r="CI1208" i="4" s="1"/>
  <c r="CB1209" i="4"/>
  <c r="CJ1209" i="4" s="1"/>
  <c r="CC1210" i="4"/>
  <c r="CK1210" i="4" s="1"/>
  <c r="CA1212" i="4"/>
  <c r="CI1212" i="4" s="1"/>
  <c r="CB1213" i="4"/>
  <c r="CJ1213" i="4" s="1"/>
  <c r="CC1214" i="4"/>
  <c r="CK1214" i="4" s="1"/>
  <c r="CA1216" i="4"/>
  <c r="CI1216" i="4" s="1"/>
  <c r="CB1217" i="4"/>
  <c r="CJ1217" i="4" s="1"/>
  <c r="CC1218" i="4"/>
  <c r="CK1218" i="4" s="1"/>
  <c r="CA1220" i="4"/>
  <c r="CI1220" i="4" s="1"/>
  <c r="CB1221" i="4"/>
  <c r="CJ1221" i="4" s="1"/>
  <c r="CC1222" i="4"/>
  <c r="CK1222" i="4" s="1"/>
  <c r="CA1224" i="4"/>
  <c r="CI1224" i="4" s="1"/>
  <c r="CB1225" i="4"/>
  <c r="CJ1225" i="4" s="1"/>
  <c r="CC1226" i="4"/>
  <c r="CK1226" i="4" s="1"/>
  <c r="CA1228" i="4"/>
  <c r="CI1228" i="4" s="1"/>
  <c r="CB1229" i="4"/>
  <c r="CJ1229" i="4" s="1"/>
  <c r="CC1230" i="4"/>
  <c r="CK1230" i="4" s="1"/>
  <c r="CC1471" i="4"/>
  <c r="CK1471" i="4" s="1"/>
  <c r="CA1473" i="4"/>
  <c r="CI1473" i="4" s="1"/>
  <c r="CB1474" i="4"/>
  <c r="CJ1474" i="4" s="1"/>
  <c r="CC1475" i="4"/>
  <c r="CK1475" i="4" s="1"/>
  <c r="CA1477" i="4"/>
  <c r="CI1477" i="4" s="1"/>
  <c r="CB1478" i="4"/>
  <c r="CJ1478" i="4" s="1"/>
  <c r="CC1479" i="4"/>
  <c r="CK1479" i="4" s="1"/>
  <c r="CA1481" i="4"/>
  <c r="CI1481" i="4" s="1"/>
  <c r="CB1482" i="4"/>
  <c r="CJ1482" i="4" s="1"/>
  <c r="CC1483" i="4"/>
  <c r="CK1483" i="4" s="1"/>
  <c r="CA1485" i="4"/>
  <c r="CI1485" i="4" s="1"/>
  <c r="CB1486" i="4"/>
  <c r="CJ1486" i="4" s="1"/>
  <c r="CC1487" i="4"/>
  <c r="CK1487" i="4" s="1"/>
  <c r="CA1489" i="4"/>
  <c r="CI1489" i="4" s="1"/>
  <c r="CB1490" i="4"/>
  <c r="CJ1490" i="4" s="1"/>
  <c r="CC1491" i="4"/>
  <c r="CK1491" i="4" s="1"/>
  <c r="CA1493" i="4"/>
  <c r="CI1493" i="4" s="1"/>
  <c r="CB1494" i="4"/>
  <c r="CJ1494" i="4" s="1"/>
  <c r="CC1495" i="4"/>
  <c r="CK1495" i="4" s="1"/>
  <c r="CA1497" i="4"/>
  <c r="CI1497" i="4" s="1"/>
  <c r="CB1498" i="4"/>
  <c r="CJ1498" i="4" s="1"/>
  <c r="CC1499" i="4"/>
  <c r="CK1499" i="4" s="1"/>
  <c r="CA1501" i="4"/>
  <c r="CI1501" i="4" s="1"/>
  <c r="CB1502" i="4"/>
  <c r="CJ1502" i="4" s="1"/>
  <c r="CC1503" i="4"/>
  <c r="CK1503" i="4" s="1"/>
  <c r="CA1505" i="4"/>
  <c r="CI1505" i="4" s="1"/>
  <c r="CB1506" i="4"/>
  <c r="CJ1506" i="4" s="1"/>
  <c r="CC1507" i="4"/>
  <c r="CK1507" i="4" s="1"/>
  <c r="CA1509" i="4"/>
  <c r="CI1509" i="4" s="1"/>
  <c r="CB1510" i="4"/>
  <c r="CJ1510" i="4" s="1"/>
  <c r="CC1511" i="4"/>
  <c r="CK1511" i="4" s="1"/>
  <c r="CA1513" i="4"/>
  <c r="CI1513" i="4" s="1"/>
  <c r="CB1514" i="4"/>
  <c r="CJ1514" i="4" s="1"/>
  <c r="CC1515" i="4"/>
  <c r="CK1515" i="4" s="1"/>
  <c r="CA1517" i="4"/>
  <c r="CI1517" i="4" s="1"/>
  <c r="CB1518" i="4"/>
  <c r="CJ1518" i="4" s="1"/>
  <c r="CC1519" i="4"/>
  <c r="CK1519" i="4" s="1"/>
  <c r="CA1521" i="4"/>
  <c r="CI1521" i="4" s="1"/>
  <c r="CB1522" i="4"/>
  <c r="CJ1522" i="4" s="1"/>
  <c r="CC1523" i="4"/>
  <c r="CK1523" i="4" s="1"/>
  <c r="CA1525" i="4"/>
  <c r="CI1525" i="4" s="1"/>
  <c r="CB1526" i="4"/>
  <c r="CJ1526" i="4" s="1"/>
  <c r="CC1527" i="4"/>
  <c r="CK1527" i="4" s="1"/>
  <c r="CA1529" i="4"/>
  <c r="CI1529" i="4" s="1"/>
  <c r="CB1530" i="4"/>
  <c r="CJ1530" i="4" s="1"/>
  <c r="CC1531" i="4"/>
  <c r="CK1531" i="4" s="1"/>
  <c r="CA1533" i="4"/>
  <c r="CI1533" i="4" s="1"/>
  <c r="CB1534" i="4"/>
  <c r="CJ1534" i="4" s="1"/>
  <c r="CC1535" i="4"/>
  <c r="CK1535" i="4" s="1"/>
  <c r="CA1537" i="4"/>
  <c r="CI1537" i="4" s="1"/>
  <c r="CB1538" i="4"/>
  <c r="CJ1538" i="4" s="1"/>
  <c r="CC52" i="4"/>
  <c r="CK52" i="4" s="1"/>
  <c r="CC53" i="4"/>
  <c r="CK53" i="4" s="1"/>
  <c r="CC54" i="4"/>
  <c r="CK54" i="4" s="1"/>
  <c r="CC55" i="4"/>
  <c r="CK55" i="4" s="1"/>
  <c r="CC56" i="4"/>
  <c r="CK56" i="4" s="1"/>
  <c r="CC57" i="4"/>
  <c r="CK57" i="4" s="1"/>
  <c r="CC58" i="4"/>
  <c r="CK58" i="4" s="1"/>
  <c r="CC59" i="4"/>
  <c r="CK59" i="4" s="1"/>
  <c r="CC60" i="4"/>
  <c r="CK60" i="4" s="1"/>
  <c r="CC61" i="4"/>
  <c r="CK61" i="4" s="1"/>
  <c r="CC62" i="4"/>
  <c r="CK62" i="4" s="1"/>
  <c r="CC63" i="4"/>
  <c r="CK63" i="4" s="1"/>
  <c r="CC64" i="4"/>
  <c r="CK64" i="4" s="1"/>
  <c r="CC65" i="4"/>
  <c r="CK65" i="4" s="1"/>
  <c r="CC66" i="4"/>
  <c r="CK66" i="4" s="1"/>
  <c r="CC67" i="4"/>
  <c r="CK67" i="4" s="1"/>
  <c r="CC68" i="4"/>
  <c r="CK68" i="4" s="1"/>
  <c r="CC69" i="4"/>
  <c r="CK69" i="4" s="1"/>
  <c r="CC70" i="4"/>
  <c r="CK70" i="4" s="1"/>
  <c r="CC71" i="4"/>
  <c r="CK71" i="4" s="1"/>
  <c r="CC72" i="4"/>
  <c r="CK72" i="4" s="1"/>
  <c r="CC73" i="4"/>
  <c r="CK73" i="4" s="1"/>
  <c r="CC74" i="4"/>
  <c r="CK74" i="4" s="1"/>
  <c r="CC75" i="4"/>
  <c r="CK75" i="4" s="1"/>
  <c r="CC76" i="4"/>
  <c r="CK76" i="4" s="1"/>
  <c r="CC77" i="4"/>
  <c r="CK77" i="4" s="1"/>
  <c r="CC78" i="4"/>
  <c r="CK78" i="4" s="1"/>
  <c r="CC79" i="4"/>
  <c r="CK79" i="4" s="1"/>
  <c r="CC80" i="4"/>
  <c r="CK80" i="4" s="1"/>
  <c r="CC81" i="4"/>
  <c r="CK81" i="4" s="1"/>
  <c r="CC82" i="4"/>
  <c r="CK82" i="4" s="1"/>
  <c r="CC83" i="4"/>
  <c r="CK83" i="4" s="1"/>
  <c r="CC84" i="4"/>
  <c r="CK84" i="4" s="1"/>
  <c r="CC85" i="4"/>
  <c r="CK85" i="4" s="1"/>
  <c r="CC86" i="4"/>
  <c r="CK86" i="4" s="1"/>
  <c r="CC87" i="4"/>
  <c r="CK87" i="4" s="1"/>
  <c r="CC88" i="4"/>
  <c r="CK88" i="4" s="1"/>
  <c r="CC89" i="4"/>
  <c r="CK89" i="4" s="1"/>
  <c r="CC90" i="4"/>
  <c r="CK90" i="4" s="1"/>
  <c r="CC91" i="4"/>
  <c r="CK91" i="4" s="1"/>
  <c r="CC92" i="4"/>
  <c r="CK92" i="4" s="1"/>
  <c r="CC93" i="4"/>
  <c r="CK93" i="4" s="1"/>
  <c r="CC94" i="4"/>
  <c r="CK94" i="4" s="1"/>
  <c r="CC95" i="4"/>
  <c r="CK95" i="4" s="1"/>
  <c r="CC96" i="4"/>
  <c r="CK96" i="4" s="1"/>
  <c r="CC97" i="4"/>
  <c r="CK97" i="4" s="1"/>
  <c r="CC98" i="4"/>
  <c r="CK98" i="4" s="1"/>
  <c r="CC99" i="4"/>
  <c r="CK99" i="4" s="1"/>
  <c r="CC100" i="4"/>
  <c r="CK100" i="4" s="1"/>
  <c r="CC101" i="4"/>
  <c r="CK101" i="4" s="1"/>
  <c r="CC102" i="4"/>
  <c r="CK102" i="4" s="1"/>
  <c r="CC103" i="4"/>
  <c r="CK103" i="4" s="1"/>
  <c r="CC104" i="4"/>
  <c r="CK104" i="4" s="1"/>
  <c r="CC105" i="4"/>
  <c r="CK105" i="4" s="1"/>
  <c r="CC106" i="4"/>
  <c r="CK106" i="4" s="1"/>
  <c r="CC107" i="4"/>
  <c r="CK107" i="4" s="1"/>
  <c r="CC108" i="4"/>
  <c r="CK108" i="4" s="1"/>
  <c r="CC109" i="4"/>
  <c r="CK109" i="4" s="1"/>
  <c r="CC110" i="4"/>
  <c r="CK110" i="4" s="1"/>
  <c r="CC111" i="4"/>
  <c r="CK111" i="4" s="1"/>
  <c r="CC112" i="4"/>
  <c r="CK112" i="4" s="1"/>
  <c r="CC113" i="4"/>
  <c r="CK113" i="4" s="1"/>
  <c r="CC114" i="4"/>
  <c r="CK114" i="4" s="1"/>
  <c r="CC115" i="4"/>
  <c r="CK115" i="4" s="1"/>
  <c r="CC116" i="4"/>
  <c r="CK116" i="4" s="1"/>
  <c r="CC117" i="4"/>
  <c r="CK117" i="4" s="1"/>
  <c r="CC118" i="4"/>
  <c r="CK118" i="4" s="1"/>
  <c r="CC119" i="4"/>
  <c r="CK119" i="4" s="1"/>
  <c r="CC120" i="4"/>
  <c r="CK120" i="4" s="1"/>
  <c r="CC121" i="4"/>
  <c r="CK121" i="4" s="1"/>
  <c r="CC122" i="4"/>
  <c r="CK122" i="4" s="1"/>
  <c r="CC123" i="4"/>
  <c r="CK123" i="4" s="1"/>
  <c r="CC124" i="4"/>
  <c r="CK124" i="4" s="1"/>
  <c r="CC125" i="4"/>
  <c r="CK125" i="4" s="1"/>
  <c r="CC126" i="4"/>
  <c r="CK126" i="4" s="1"/>
  <c r="CC127" i="4"/>
  <c r="CK127" i="4" s="1"/>
  <c r="CC128" i="4"/>
  <c r="CK128" i="4" s="1"/>
  <c r="CC129" i="4"/>
  <c r="CK129" i="4" s="1"/>
  <c r="CC130" i="4"/>
  <c r="CK130" i="4" s="1"/>
  <c r="CC131" i="4"/>
  <c r="CK131" i="4" s="1"/>
  <c r="CC132" i="4"/>
  <c r="CK132" i="4" s="1"/>
  <c r="CC133" i="4"/>
  <c r="CK133" i="4" s="1"/>
  <c r="CC134" i="4"/>
  <c r="CK134" i="4" s="1"/>
  <c r="CC135" i="4"/>
  <c r="CK135" i="4" s="1"/>
  <c r="CC136" i="4"/>
  <c r="CK136" i="4" s="1"/>
  <c r="CC137" i="4"/>
  <c r="CK137" i="4" s="1"/>
  <c r="CC138" i="4"/>
  <c r="CK138" i="4" s="1"/>
  <c r="CC139" i="4"/>
  <c r="CK139" i="4" s="1"/>
  <c r="CC140" i="4"/>
  <c r="CK140" i="4" s="1"/>
  <c r="CC141" i="4"/>
  <c r="CK141" i="4" s="1"/>
  <c r="CC142" i="4"/>
  <c r="CK142" i="4" s="1"/>
  <c r="CC143" i="4"/>
  <c r="CK143" i="4" s="1"/>
  <c r="CC144" i="4"/>
  <c r="CK144" i="4" s="1"/>
  <c r="CC145" i="4"/>
  <c r="CK145" i="4" s="1"/>
  <c r="CC146" i="4"/>
  <c r="CK146" i="4" s="1"/>
  <c r="CC147" i="4"/>
  <c r="CK147" i="4" s="1"/>
  <c r="CC148" i="4"/>
  <c r="CK148" i="4" s="1"/>
  <c r="CC149" i="4"/>
  <c r="CK149" i="4" s="1"/>
  <c r="CC150" i="4"/>
  <c r="CK150" i="4" s="1"/>
  <c r="CC151" i="4"/>
  <c r="CK151" i="4" s="1"/>
  <c r="CC152" i="4"/>
  <c r="CK152" i="4" s="1"/>
  <c r="CC153" i="4"/>
  <c r="CK153" i="4" s="1"/>
  <c r="CC154" i="4"/>
  <c r="CK154" i="4" s="1"/>
  <c r="CC155" i="4"/>
  <c r="CK155" i="4" s="1"/>
  <c r="CC156" i="4"/>
  <c r="CK156" i="4" s="1"/>
  <c r="CC157" i="4"/>
  <c r="CK157" i="4" s="1"/>
  <c r="CC158" i="4"/>
  <c r="CK158" i="4" s="1"/>
  <c r="CC159" i="4"/>
  <c r="CK159" i="4" s="1"/>
  <c r="CC160" i="4"/>
  <c r="CK160" i="4" s="1"/>
  <c r="CC161" i="4"/>
  <c r="CK161" i="4" s="1"/>
  <c r="CC162" i="4"/>
  <c r="CK162" i="4" s="1"/>
  <c r="CC163" i="4"/>
  <c r="CK163" i="4" s="1"/>
  <c r="CC164" i="4"/>
  <c r="CK164" i="4" s="1"/>
  <c r="CC165" i="4"/>
  <c r="CK165" i="4" s="1"/>
  <c r="CC166" i="4"/>
  <c r="CK166" i="4" s="1"/>
  <c r="CC167" i="4"/>
  <c r="CK167" i="4" s="1"/>
  <c r="CC168" i="4"/>
  <c r="CK168" i="4" s="1"/>
  <c r="CC169" i="4"/>
  <c r="CK169" i="4" s="1"/>
  <c r="CC170" i="4"/>
  <c r="CK170" i="4" s="1"/>
  <c r="CC171" i="4"/>
  <c r="CK171" i="4" s="1"/>
  <c r="CC172" i="4"/>
  <c r="CK172" i="4" s="1"/>
  <c r="CC173" i="4"/>
  <c r="CK173" i="4" s="1"/>
  <c r="CC174" i="4"/>
  <c r="CK174" i="4" s="1"/>
  <c r="CC175" i="4"/>
  <c r="CK175" i="4" s="1"/>
  <c r="CC176" i="4"/>
  <c r="CK176" i="4" s="1"/>
  <c r="CC177" i="4"/>
  <c r="CK177" i="4" s="1"/>
  <c r="CC178" i="4"/>
  <c r="CK178" i="4" s="1"/>
  <c r="CC179" i="4"/>
  <c r="CK179" i="4" s="1"/>
  <c r="CC180" i="4"/>
  <c r="CK180" i="4" s="1"/>
  <c r="CC181" i="4"/>
  <c r="CK181" i="4" s="1"/>
  <c r="CC182" i="4"/>
  <c r="CK182" i="4" s="1"/>
  <c r="CC183" i="4"/>
  <c r="CK183" i="4" s="1"/>
  <c r="CC184" i="4"/>
  <c r="CK184" i="4" s="1"/>
  <c r="CC185" i="4"/>
  <c r="CK185" i="4" s="1"/>
  <c r="CC186" i="4"/>
  <c r="CK186" i="4" s="1"/>
  <c r="CC187" i="4"/>
  <c r="CK187" i="4" s="1"/>
  <c r="CC188" i="4"/>
  <c r="CK188" i="4" s="1"/>
  <c r="CC189" i="4"/>
  <c r="CK189" i="4" s="1"/>
  <c r="CC190" i="4"/>
  <c r="CK190" i="4" s="1"/>
  <c r="CC191" i="4"/>
  <c r="CK191" i="4" s="1"/>
  <c r="CC192" i="4"/>
  <c r="CK192" i="4" s="1"/>
  <c r="CC193" i="4"/>
  <c r="CK193" i="4" s="1"/>
  <c r="CC194" i="4"/>
  <c r="CK194" i="4" s="1"/>
  <c r="CC195" i="4"/>
  <c r="CK195" i="4" s="1"/>
  <c r="CC196" i="4"/>
  <c r="CK196" i="4" s="1"/>
  <c r="CC197" i="4"/>
  <c r="CK197" i="4" s="1"/>
  <c r="CC198" i="4"/>
  <c r="CK198" i="4" s="1"/>
  <c r="CC199" i="4"/>
  <c r="CK199" i="4" s="1"/>
  <c r="CC200" i="4"/>
  <c r="CK200" i="4" s="1"/>
  <c r="CC201" i="4"/>
  <c r="CK201" i="4" s="1"/>
  <c r="CC202" i="4"/>
  <c r="CK202" i="4" s="1"/>
  <c r="CC203" i="4"/>
  <c r="CK203" i="4" s="1"/>
  <c r="CC204" i="4"/>
  <c r="CK204" i="4" s="1"/>
  <c r="CC205" i="4"/>
  <c r="CK205" i="4" s="1"/>
  <c r="CC206" i="4"/>
  <c r="CK206" i="4" s="1"/>
  <c r="CC207" i="4"/>
  <c r="CK207" i="4" s="1"/>
  <c r="CC208" i="4"/>
  <c r="CK208" i="4" s="1"/>
  <c r="CC209" i="4"/>
  <c r="CK209" i="4" s="1"/>
  <c r="CC210" i="4"/>
  <c r="CK210" i="4" s="1"/>
  <c r="CC211" i="4"/>
  <c r="CK211" i="4" s="1"/>
  <c r="CC212" i="4"/>
  <c r="CK212" i="4" s="1"/>
  <c r="CC213" i="4"/>
  <c r="CK213" i="4" s="1"/>
  <c r="CC214" i="4"/>
  <c r="CK214" i="4" s="1"/>
  <c r="CC215" i="4"/>
  <c r="CK215" i="4" s="1"/>
  <c r="CC216" i="4"/>
  <c r="CK216" i="4" s="1"/>
  <c r="CC217" i="4"/>
  <c r="CK217" i="4" s="1"/>
  <c r="CC218" i="4"/>
  <c r="CK218" i="4" s="1"/>
  <c r="CC219" i="4"/>
  <c r="CK219" i="4" s="1"/>
  <c r="CC220" i="4"/>
  <c r="CK220" i="4" s="1"/>
  <c r="CC221" i="4"/>
  <c r="CK221" i="4" s="1"/>
  <c r="CC222" i="4"/>
  <c r="CK222" i="4" s="1"/>
  <c r="CC223" i="4"/>
  <c r="CK223" i="4" s="1"/>
  <c r="CC224" i="4"/>
  <c r="CK224" i="4" s="1"/>
  <c r="CC225" i="4"/>
  <c r="CK225" i="4" s="1"/>
  <c r="CC226" i="4"/>
  <c r="CK226" i="4" s="1"/>
  <c r="CC227" i="4"/>
  <c r="CK227" i="4" s="1"/>
  <c r="CC228" i="4"/>
  <c r="CK228" i="4" s="1"/>
  <c r="CC229" i="4"/>
  <c r="CK229" i="4" s="1"/>
  <c r="CC230" i="4"/>
  <c r="CK230" i="4" s="1"/>
  <c r="CA232" i="4"/>
  <c r="CI232" i="4" s="1"/>
  <c r="CB233" i="4"/>
  <c r="CJ233" i="4" s="1"/>
  <c r="CC234" i="4"/>
  <c r="CK234" i="4" s="1"/>
  <c r="CA236" i="4"/>
  <c r="CI236" i="4" s="1"/>
  <c r="CB237" i="4"/>
  <c r="CJ237" i="4" s="1"/>
  <c r="CC238" i="4"/>
  <c r="CK238" i="4" s="1"/>
  <c r="CA240" i="4"/>
  <c r="CI240" i="4" s="1"/>
  <c r="CB241" i="4"/>
  <c r="CJ241" i="4" s="1"/>
  <c r="CC242" i="4"/>
  <c r="CK242" i="4" s="1"/>
  <c r="CA244" i="4"/>
  <c r="CI244" i="4" s="1"/>
  <c r="CB245" i="4"/>
  <c r="CJ245" i="4" s="1"/>
  <c r="CC246" i="4"/>
  <c r="CK246" i="4" s="1"/>
  <c r="CA248" i="4"/>
  <c r="CI248" i="4" s="1"/>
  <c r="CB249" i="4"/>
  <c r="CJ249" i="4" s="1"/>
  <c r="CC250" i="4"/>
  <c r="CK250" i="4" s="1"/>
  <c r="CA252" i="4"/>
  <c r="CI252" i="4" s="1"/>
  <c r="CB253" i="4"/>
  <c r="CJ253" i="4" s="1"/>
  <c r="CC254" i="4"/>
  <c r="CK254" i="4" s="1"/>
  <c r="CA256" i="4"/>
  <c r="CI256" i="4" s="1"/>
  <c r="CB257" i="4"/>
  <c r="CJ257" i="4" s="1"/>
  <c r="CC258" i="4"/>
  <c r="CK258" i="4" s="1"/>
  <c r="CA260" i="4"/>
  <c r="CI260" i="4" s="1"/>
  <c r="CB261" i="4"/>
  <c r="CJ261" i="4" s="1"/>
  <c r="CC262" i="4"/>
  <c r="CK262" i="4" s="1"/>
  <c r="CA264" i="4"/>
  <c r="CI264" i="4" s="1"/>
  <c r="CB265" i="4"/>
  <c r="CJ265" i="4" s="1"/>
  <c r="CC266" i="4"/>
  <c r="CK266" i="4" s="1"/>
  <c r="CA268" i="4"/>
  <c r="CI268" i="4" s="1"/>
  <c r="CB269" i="4"/>
  <c r="CJ269" i="4" s="1"/>
  <c r="CC270" i="4"/>
  <c r="CK270" i="4" s="1"/>
  <c r="CA272" i="4"/>
  <c r="CI272" i="4" s="1"/>
  <c r="CB273" i="4"/>
  <c r="CJ273" i="4" s="1"/>
  <c r="CC274" i="4"/>
  <c r="CK274" i="4" s="1"/>
  <c r="CA276" i="4"/>
  <c r="CI276" i="4" s="1"/>
  <c r="CB277" i="4"/>
  <c r="CJ277" i="4" s="1"/>
  <c r="CC278" i="4"/>
  <c r="CK278" i="4" s="1"/>
  <c r="CA280" i="4"/>
  <c r="CI280" i="4" s="1"/>
  <c r="CB281" i="4"/>
  <c r="CJ281" i="4" s="1"/>
  <c r="CC282" i="4"/>
  <c r="CK282" i="4" s="1"/>
  <c r="CA284" i="4"/>
  <c r="CI284" i="4" s="1"/>
  <c r="CB285" i="4"/>
  <c r="CJ285" i="4" s="1"/>
  <c r="CC286" i="4"/>
  <c r="CK286" i="4" s="1"/>
  <c r="CA288" i="4"/>
  <c r="CI288" i="4" s="1"/>
  <c r="CB289" i="4"/>
  <c r="CJ289" i="4" s="1"/>
  <c r="CC290" i="4"/>
  <c r="CK290" i="4" s="1"/>
  <c r="CA292" i="4"/>
  <c r="CI292" i="4" s="1"/>
  <c r="CB293" i="4"/>
  <c r="CJ293" i="4" s="1"/>
  <c r="CC294" i="4"/>
  <c r="CK294" i="4" s="1"/>
  <c r="CA296" i="4"/>
  <c r="CI296" i="4" s="1"/>
  <c r="CB297" i="4"/>
  <c r="CJ297" i="4" s="1"/>
  <c r="CC298" i="4"/>
  <c r="CK298" i="4" s="1"/>
  <c r="CA300" i="4"/>
  <c r="CI300" i="4" s="1"/>
  <c r="CB301" i="4"/>
  <c r="CJ301" i="4" s="1"/>
  <c r="CC302" i="4"/>
  <c r="CK302" i="4" s="1"/>
  <c r="CA304" i="4"/>
  <c r="CI304" i="4" s="1"/>
  <c r="CB305" i="4"/>
  <c r="CJ305" i="4" s="1"/>
  <c r="CC306" i="4"/>
  <c r="CK306" i="4" s="1"/>
  <c r="CA308" i="4"/>
  <c r="CI308" i="4" s="1"/>
  <c r="CB309" i="4"/>
  <c r="CJ309" i="4" s="1"/>
  <c r="CC310" i="4"/>
  <c r="CK310" i="4" s="1"/>
  <c r="CA312" i="4"/>
  <c r="CI312" i="4" s="1"/>
  <c r="CB313" i="4"/>
  <c r="CJ313" i="4" s="1"/>
  <c r="CC314" i="4"/>
  <c r="CK314" i="4" s="1"/>
  <c r="CA316" i="4"/>
  <c r="CI316" i="4" s="1"/>
  <c r="CB317" i="4"/>
  <c r="CJ317" i="4" s="1"/>
  <c r="CC318" i="4"/>
  <c r="CK318" i="4" s="1"/>
  <c r="CA320" i="4"/>
  <c r="CI320" i="4" s="1"/>
  <c r="CB321" i="4"/>
  <c r="CJ321" i="4" s="1"/>
  <c r="CC322" i="4"/>
  <c r="CK322" i="4" s="1"/>
  <c r="CA324" i="4"/>
  <c r="CI324" i="4" s="1"/>
  <c r="CB325" i="4"/>
  <c r="CJ325" i="4" s="1"/>
  <c r="CC326" i="4"/>
  <c r="CK326" i="4" s="1"/>
  <c r="CA328" i="4"/>
  <c r="CI328" i="4" s="1"/>
  <c r="CB329" i="4"/>
  <c r="CJ329" i="4" s="1"/>
  <c r="CC330" i="4"/>
  <c r="CK330" i="4" s="1"/>
  <c r="CA333" i="4"/>
  <c r="CI333" i="4" s="1"/>
  <c r="CA334" i="4"/>
  <c r="CI334" i="4" s="1"/>
  <c r="CA335" i="4"/>
  <c r="CI335" i="4" s="1"/>
  <c r="CB336" i="4"/>
  <c r="CJ336" i="4" s="1"/>
  <c r="CC337" i="4"/>
  <c r="CK337" i="4" s="1"/>
  <c r="CA339" i="4"/>
  <c r="CI339" i="4" s="1"/>
  <c r="CB340" i="4"/>
  <c r="CJ340" i="4" s="1"/>
  <c r="CC341" i="4"/>
  <c r="CK341" i="4" s="1"/>
  <c r="CA343" i="4"/>
  <c r="CI343" i="4" s="1"/>
  <c r="CB344" i="4"/>
  <c r="CJ344" i="4" s="1"/>
  <c r="CC345" i="4"/>
  <c r="CK345" i="4" s="1"/>
  <c r="CA347" i="4"/>
  <c r="CI347" i="4" s="1"/>
  <c r="CB348" i="4"/>
  <c r="CJ348" i="4" s="1"/>
  <c r="CC349" i="4"/>
  <c r="CK349" i="4" s="1"/>
  <c r="CA351" i="4"/>
  <c r="CI351" i="4" s="1"/>
  <c r="CB352" i="4"/>
  <c r="CJ352" i="4" s="1"/>
  <c r="CC353" i="4"/>
  <c r="CK353" i="4" s="1"/>
  <c r="CA355" i="4"/>
  <c r="CI355" i="4" s="1"/>
  <c r="CA356" i="4"/>
  <c r="CI356" i="4" s="1"/>
  <c r="CB357" i="4"/>
  <c r="CJ357" i="4" s="1"/>
  <c r="CC358" i="4"/>
  <c r="CK358" i="4" s="1"/>
  <c r="CA361" i="4"/>
  <c r="CI361" i="4" s="1"/>
  <c r="CB362" i="4"/>
  <c r="CJ362" i="4" s="1"/>
  <c r="CC363" i="4"/>
  <c r="CK363" i="4" s="1"/>
  <c r="CA365" i="4"/>
  <c r="CI365" i="4" s="1"/>
  <c r="CB366" i="4"/>
  <c r="CJ366" i="4" s="1"/>
  <c r="CC367" i="4"/>
  <c r="CK367" i="4" s="1"/>
  <c r="CA369" i="4"/>
  <c r="CI369" i="4" s="1"/>
  <c r="CB370" i="4"/>
  <c r="CJ370" i="4" s="1"/>
  <c r="CC371" i="4"/>
  <c r="CK371" i="4" s="1"/>
  <c r="CA373" i="4"/>
  <c r="CI373" i="4" s="1"/>
  <c r="CB374" i="4"/>
  <c r="CJ374" i="4" s="1"/>
  <c r="CC375" i="4"/>
  <c r="CK375" i="4" s="1"/>
  <c r="CA377" i="4"/>
  <c r="CI377" i="4" s="1"/>
  <c r="CB378" i="4"/>
  <c r="CJ378" i="4" s="1"/>
  <c r="CC379" i="4"/>
  <c r="CK379" i="4" s="1"/>
  <c r="CA381" i="4"/>
  <c r="CI381" i="4" s="1"/>
  <c r="CB382" i="4"/>
  <c r="CJ382" i="4" s="1"/>
  <c r="CC383" i="4"/>
  <c r="CK383" i="4" s="1"/>
  <c r="CA385" i="4"/>
  <c r="CI385" i="4" s="1"/>
  <c r="CB386" i="4"/>
  <c r="CJ386" i="4" s="1"/>
  <c r="CC387" i="4"/>
  <c r="CK387" i="4" s="1"/>
  <c r="CA389" i="4"/>
  <c r="CI389" i="4" s="1"/>
  <c r="CB390" i="4"/>
  <c r="CJ390" i="4" s="1"/>
  <c r="CC391" i="4"/>
  <c r="CK391" i="4" s="1"/>
  <c r="CA393" i="4"/>
  <c r="CI393" i="4" s="1"/>
  <c r="CB394" i="4"/>
  <c r="CJ394" i="4" s="1"/>
  <c r="CC395" i="4"/>
  <c r="CK395" i="4" s="1"/>
  <c r="CA397" i="4"/>
  <c r="CI397" i="4" s="1"/>
  <c r="CB398" i="4"/>
  <c r="CJ398" i="4" s="1"/>
  <c r="CC399" i="4"/>
  <c r="CK399" i="4" s="1"/>
  <c r="CA401" i="4"/>
  <c r="CI401" i="4" s="1"/>
  <c r="CB402" i="4"/>
  <c r="CJ402" i="4" s="1"/>
  <c r="CC403" i="4"/>
  <c r="CK403" i="4" s="1"/>
  <c r="CA405" i="4"/>
  <c r="CI405" i="4" s="1"/>
  <c r="CB406" i="4"/>
  <c r="CJ406" i="4" s="1"/>
  <c r="CC407" i="4"/>
  <c r="CK407" i="4" s="1"/>
  <c r="CA409" i="4"/>
  <c r="CI409" i="4" s="1"/>
  <c r="CB410" i="4"/>
  <c r="CJ410" i="4" s="1"/>
  <c r="CC411" i="4"/>
  <c r="CK411" i="4" s="1"/>
  <c r="CA413" i="4"/>
  <c r="CI413" i="4" s="1"/>
  <c r="CB414" i="4"/>
  <c r="CJ414" i="4" s="1"/>
  <c r="CC415" i="4"/>
  <c r="CK415" i="4" s="1"/>
  <c r="CA417" i="4"/>
  <c r="CI417" i="4" s="1"/>
  <c r="CB418" i="4"/>
  <c r="CJ418" i="4" s="1"/>
  <c r="CC419" i="4"/>
  <c r="CK419" i="4" s="1"/>
  <c r="CA421" i="4"/>
  <c r="CI421" i="4" s="1"/>
  <c r="CB422" i="4"/>
  <c r="CJ422" i="4" s="1"/>
  <c r="CC423" i="4"/>
  <c r="CK423" i="4" s="1"/>
  <c r="CA425" i="4"/>
  <c r="CI425" i="4" s="1"/>
  <c r="CB426" i="4"/>
  <c r="CJ426" i="4" s="1"/>
  <c r="CC427" i="4"/>
  <c r="CK427" i="4" s="1"/>
  <c r="CA429" i="4"/>
  <c r="CI429" i="4" s="1"/>
  <c r="CB430" i="4"/>
  <c r="CJ430" i="4" s="1"/>
  <c r="CC431" i="4"/>
  <c r="CK431" i="4" s="1"/>
  <c r="CA433" i="4"/>
  <c r="CI433" i="4" s="1"/>
  <c r="CB434" i="4"/>
  <c r="CJ434" i="4" s="1"/>
  <c r="CC435" i="4"/>
  <c r="CK435" i="4" s="1"/>
  <c r="CA437" i="4"/>
  <c r="CI437" i="4" s="1"/>
  <c r="CB438" i="4"/>
  <c r="CJ438" i="4" s="1"/>
  <c r="CC439" i="4"/>
  <c r="CK439" i="4" s="1"/>
  <c r="CA441" i="4"/>
  <c r="CI441" i="4" s="1"/>
  <c r="CB442" i="4"/>
  <c r="CJ442" i="4" s="1"/>
  <c r="CC443" i="4"/>
  <c r="CK443" i="4" s="1"/>
  <c r="CA445" i="4"/>
  <c r="CI445" i="4" s="1"/>
  <c r="CB446" i="4"/>
  <c r="CJ446" i="4" s="1"/>
  <c r="CC447" i="4"/>
  <c r="CK447" i="4" s="1"/>
  <c r="CA449" i="4"/>
  <c r="CI449" i="4" s="1"/>
  <c r="CB450" i="4"/>
  <c r="CJ450" i="4" s="1"/>
  <c r="CC451" i="4"/>
  <c r="CK451" i="4" s="1"/>
  <c r="CA453" i="4"/>
  <c r="CI453" i="4" s="1"/>
  <c r="CB454" i="4"/>
  <c r="CJ454" i="4" s="1"/>
  <c r="CC455" i="4"/>
  <c r="CK455" i="4" s="1"/>
  <c r="CA457" i="4"/>
  <c r="CI457" i="4" s="1"/>
  <c r="CB458" i="4"/>
  <c r="CJ458" i="4" s="1"/>
  <c r="CC459" i="4"/>
  <c r="CK459" i="4" s="1"/>
  <c r="CA461" i="4"/>
  <c r="CI461" i="4" s="1"/>
  <c r="CB462" i="4"/>
  <c r="CJ462" i="4" s="1"/>
  <c r="CC463" i="4"/>
  <c r="CK463" i="4" s="1"/>
  <c r="CA465" i="4"/>
  <c r="CI465" i="4" s="1"/>
  <c r="CB466" i="4"/>
  <c r="CJ466" i="4" s="1"/>
  <c r="CC467" i="4"/>
  <c r="CK467" i="4" s="1"/>
  <c r="CA469" i="4"/>
  <c r="CI469" i="4" s="1"/>
  <c r="CB470" i="4"/>
  <c r="CJ470" i="4" s="1"/>
  <c r="CC471" i="4"/>
  <c r="CK471" i="4" s="1"/>
  <c r="CA473" i="4"/>
  <c r="CI473" i="4" s="1"/>
  <c r="CB474" i="4"/>
  <c r="CJ474" i="4" s="1"/>
  <c r="CC475" i="4"/>
  <c r="CK475" i="4" s="1"/>
  <c r="CA477" i="4"/>
  <c r="CI477" i="4" s="1"/>
  <c r="CB478" i="4"/>
  <c r="CJ478" i="4" s="1"/>
  <c r="CC479" i="4"/>
  <c r="CK479" i="4" s="1"/>
  <c r="CA481" i="4"/>
  <c r="CI481" i="4" s="1"/>
  <c r="CB482" i="4"/>
  <c r="CJ482" i="4" s="1"/>
  <c r="CC483" i="4"/>
  <c r="CK483" i="4" s="1"/>
  <c r="CA485" i="4"/>
  <c r="CI485" i="4" s="1"/>
  <c r="CB486" i="4"/>
  <c r="CJ486" i="4" s="1"/>
  <c r="CC487" i="4"/>
  <c r="CK487" i="4" s="1"/>
  <c r="CA489" i="4"/>
  <c r="CI489" i="4" s="1"/>
  <c r="CB490" i="4"/>
  <c r="CJ490" i="4" s="1"/>
  <c r="CC491" i="4"/>
  <c r="CK491" i="4" s="1"/>
  <c r="CA493" i="4"/>
  <c r="CI493" i="4" s="1"/>
  <c r="CB494" i="4"/>
  <c r="CJ494" i="4" s="1"/>
  <c r="CC495" i="4"/>
  <c r="CK495" i="4" s="1"/>
  <c r="CA497" i="4"/>
  <c r="CI497" i="4" s="1"/>
  <c r="CB498" i="4"/>
  <c r="CJ498" i="4" s="1"/>
  <c r="CC499" i="4"/>
  <c r="CK499" i="4" s="1"/>
  <c r="CA501" i="4"/>
  <c r="CI501" i="4" s="1"/>
  <c r="CB502" i="4"/>
  <c r="CJ502" i="4" s="1"/>
  <c r="CC503" i="4"/>
  <c r="CK503" i="4" s="1"/>
  <c r="CA505" i="4"/>
  <c r="CI505" i="4" s="1"/>
  <c r="CB506" i="4"/>
  <c r="CJ506" i="4" s="1"/>
  <c r="CC507" i="4"/>
  <c r="CK507" i="4" s="1"/>
  <c r="CA509" i="4"/>
  <c r="CI509" i="4" s="1"/>
  <c r="CB510" i="4"/>
  <c r="CJ510" i="4" s="1"/>
  <c r="CC511" i="4"/>
  <c r="CK511" i="4" s="1"/>
  <c r="CA513" i="4"/>
  <c r="CI513" i="4" s="1"/>
  <c r="CB514" i="4"/>
  <c r="CJ514" i="4" s="1"/>
  <c r="CC515" i="4"/>
  <c r="CK515" i="4" s="1"/>
  <c r="CA517" i="4"/>
  <c r="CI517" i="4" s="1"/>
  <c r="CB518" i="4"/>
  <c r="CJ518" i="4" s="1"/>
  <c r="CC519" i="4"/>
  <c r="CK519" i="4" s="1"/>
  <c r="CA521" i="4"/>
  <c r="CI521" i="4" s="1"/>
  <c r="CB522" i="4"/>
  <c r="CJ522" i="4" s="1"/>
  <c r="CC523" i="4"/>
  <c r="CK523" i="4" s="1"/>
  <c r="CA525" i="4"/>
  <c r="CI525" i="4" s="1"/>
  <c r="CB526" i="4"/>
  <c r="CJ526" i="4" s="1"/>
  <c r="CC527" i="4"/>
  <c r="CK527" i="4" s="1"/>
  <c r="CA529" i="4"/>
  <c r="CI529" i="4" s="1"/>
  <c r="CB530" i="4"/>
  <c r="CJ530" i="4" s="1"/>
  <c r="CC531" i="4"/>
  <c r="CK531" i="4" s="1"/>
  <c r="CA533" i="4"/>
  <c r="CI533" i="4" s="1"/>
  <c r="CB534" i="4"/>
  <c r="CJ534" i="4" s="1"/>
  <c r="CC535" i="4"/>
  <c r="CK535" i="4" s="1"/>
  <c r="CA537" i="4"/>
  <c r="CI537" i="4" s="1"/>
  <c r="CB538" i="4"/>
  <c r="CJ538" i="4" s="1"/>
  <c r="CC539" i="4"/>
  <c r="CK539" i="4" s="1"/>
  <c r="CA541" i="4"/>
  <c r="CI541" i="4" s="1"/>
  <c r="CB542" i="4"/>
  <c r="CJ542" i="4" s="1"/>
  <c r="CC543" i="4"/>
  <c r="CK543" i="4" s="1"/>
  <c r="CA545" i="4"/>
  <c r="CI545" i="4" s="1"/>
  <c r="CB546" i="4"/>
  <c r="CJ546" i="4" s="1"/>
  <c r="CC547" i="4"/>
  <c r="CK547" i="4" s="1"/>
  <c r="CA549" i="4"/>
  <c r="CI549" i="4" s="1"/>
  <c r="CB550" i="4"/>
  <c r="CJ550" i="4" s="1"/>
  <c r="CC551" i="4"/>
  <c r="CK551" i="4" s="1"/>
  <c r="CA553" i="4"/>
  <c r="CI553" i="4" s="1"/>
  <c r="CB554" i="4"/>
  <c r="CJ554" i="4" s="1"/>
  <c r="CC555" i="4"/>
  <c r="CK555" i="4" s="1"/>
  <c r="CA557" i="4"/>
  <c r="CI557" i="4" s="1"/>
  <c r="CB558" i="4"/>
  <c r="CJ558" i="4" s="1"/>
  <c r="CC559" i="4"/>
  <c r="CK559" i="4" s="1"/>
  <c r="CA561" i="4"/>
  <c r="CI561" i="4" s="1"/>
  <c r="CB562" i="4"/>
  <c r="CJ562" i="4" s="1"/>
  <c r="CC563" i="4"/>
  <c r="CK563" i="4" s="1"/>
  <c r="CA565" i="4"/>
  <c r="CI565" i="4" s="1"/>
  <c r="CB566" i="4"/>
  <c r="CJ566" i="4" s="1"/>
  <c r="CC567" i="4"/>
  <c r="CK567" i="4" s="1"/>
  <c r="CA569" i="4"/>
  <c r="CI569" i="4" s="1"/>
  <c r="CB570" i="4"/>
  <c r="CJ570" i="4" s="1"/>
  <c r="CC571" i="4"/>
  <c r="CK571" i="4" s="1"/>
  <c r="CA573" i="4"/>
  <c r="CI573" i="4" s="1"/>
  <c r="CA574" i="4"/>
  <c r="CI574" i="4" s="1"/>
  <c r="CB575" i="4"/>
  <c r="CJ575" i="4" s="1"/>
  <c r="CC576" i="4"/>
  <c r="CK576" i="4" s="1"/>
  <c r="CA578" i="4"/>
  <c r="CI578" i="4" s="1"/>
  <c r="CB579" i="4"/>
  <c r="CJ579" i="4" s="1"/>
  <c r="CC580" i="4"/>
  <c r="CK580" i="4" s="1"/>
  <c r="CA582" i="4"/>
  <c r="CI582" i="4" s="1"/>
  <c r="CB583" i="4"/>
  <c r="CJ583" i="4" s="1"/>
  <c r="CC584" i="4"/>
  <c r="CK584" i="4" s="1"/>
  <c r="CA586" i="4"/>
  <c r="CI586" i="4" s="1"/>
  <c r="CB587" i="4"/>
  <c r="CJ587" i="4" s="1"/>
  <c r="CC588" i="4"/>
  <c r="CK588" i="4" s="1"/>
  <c r="CA590" i="4"/>
  <c r="CI590" i="4" s="1"/>
  <c r="CB591" i="4"/>
  <c r="CJ591" i="4" s="1"/>
  <c r="CC592" i="4"/>
  <c r="CK592" i="4" s="1"/>
  <c r="CA594" i="4"/>
  <c r="CI594" i="4" s="1"/>
  <c r="CB595" i="4"/>
  <c r="CJ595" i="4" s="1"/>
  <c r="CC596" i="4"/>
  <c r="CK596" i="4" s="1"/>
  <c r="CA598" i="4"/>
  <c r="CI598" i="4" s="1"/>
  <c r="CB599" i="4"/>
  <c r="CJ599" i="4" s="1"/>
  <c r="CC600" i="4"/>
  <c r="CK600" i="4" s="1"/>
  <c r="CA602" i="4"/>
  <c r="CI602" i="4" s="1"/>
  <c r="CB603" i="4"/>
  <c r="CJ603" i="4" s="1"/>
  <c r="CC604" i="4"/>
  <c r="CK604" i="4" s="1"/>
  <c r="CA606" i="4"/>
  <c r="CI606" i="4" s="1"/>
  <c r="CB607" i="4"/>
  <c r="CJ607" i="4" s="1"/>
  <c r="CC608" i="4"/>
  <c r="CK608" i="4" s="1"/>
  <c r="CA610" i="4"/>
  <c r="CI610" i="4" s="1"/>
  <c r="CB611" i="4"/>
  <c r="CJ611" i="4" s="1"/>
  <c r="CC612" i="4"/>
  <c r="CK612" i="4" s="1"/>
  <c r="CA614" i="4"/>
  <c r="CI614" i="4" s="1"/>
  <c r="CB615" i="4"/>
  <c r="CJ615" i="4" s="1"/>
  <c r="CC616" i="4"/>
  <c r="CK616" i="4" s="1"/>
  <c r="CA618" i="4"/>
  <c r="CI618" i="4" s="1"/>
  <c r="CB619" i="4"/>
  <c r="CJ619" i="4" s="1"/>
  <c r="CC620" i="4"/>
  <c r="CK620" i="4" s="1"/>
  <c r="CA622" i="4"/>
  <c r="CI622" i="4" s="1"/>
  <c r="CB623" i="4"/>
  <c r="CJ623" i="4" s="1"/>
  <c r="CC624" i="4"/>
  <c r="CK624" i="4" s="1"/>
  <c r="CA626" i="4"/>
  <c r="CI626" i="4" s="1"/>
  <c r="CB627" i="4"/>
  <c r="CJ627" i="4" s="1"/>
  <c r="CC628" i="4"/>
  <c r="CK628" i="4" s="1"/>
  <c r="CA630" i="4"/>
  <c r="CI630" i="4" s="1"/>
  <c r="CB631" i="4"/>
  <c r="CJ631" i="4" s="1"/>
  <c r="CC632" i="4"/>
  <c r="CK632" i="4" s="1"/>
  <c r="CA634" i="4"/>
  <c r="CI634" i="4" s="1"/>
  <c r="CB635" i="4"/>
  <c r="CJ635" i="4" s="1"/>
  <c r="CC636" i="4"/>
  <c r="CK636" i="4" s="1"/>
  <c r="CA638" i="4"/>
  <c r="CI638" i="4" s="1"/>
  <c r="CB639" i="4"/>
  <c r="CJ639" i="4" s="1"/>
  <c r="CC640" i="4"/>
  <c r="CK640" i="4" s="1"/>
  <c r="CA642" i="4"/>
  <c r="CI642" i="4" s="1"/>
  <c r="CB643" i="4"/>
  <c r="CJ643" i="4" s="1"/>
  <c r="CC644" i="4"/>
  <c r="CK644" i="4" s="1"/>
  <c r="CA646" i="4"/>
  <c r="CI646" i="4" s="1"/>
  <c r="CB647" i="4"/>
  <c r="CJ647" i="4" s="1"/>
  <c r="CC648" i="4"/>
  <c r="CK648" i="4" s="1"/>
  <c r="CA650" i="4"/>
  <c r="CI650" i="4" s="1"/>
  <c r="CB651" i="4"/>
  <c r="CJ651" i="4" s="1"/>
  <c r="CC652" i="4"/>
  <c r="CK652" i="4" s="1"/>
  <c r="CA654" i="4"/>
  <c r="CI654" i="4" s="1"/>
  <c r="CB655" i="4"/>
  <c r="CJ655" i="4" s="1"/>
  <c r="CC656" i="4"/>
  <c r="CK656" i="4" s="1"/>
  <c r="CA658" i="4"/>
  <c r="CI658" i="4" s="1"/>
  <c r="CB659" i="4"/>
  <c r="CJ659" i="4" s="1"/>
  <c r="CC660" i="4"/>
  <c r="CK660" i="4" s="1"/>
  <c r="CA662" i="4"/>
  <c r="CI662" i="4" s="1"/>
  <c r="CB663" i="4"/>
  <c r="CJ663" i="4" s="1"/>
  <c r="CC664" i="4"/>
  <c r="CK664" i="4" s="1"/>
  <c r="CA666" i="4"/>
  <c r="CI666" i="4" s="1"/>
  <c r="CB667" i="4"/>
  <c r="CJ667" i="4" s="1"/>
  <c r="CC668" i="4"/>
  <c r="CK668" i="4" s="1"/>
  <c r="CA670" i="4"/>
  <c r="CI670" i="4" s="1"/>
  <c r="CB671" i="4"/>
  <c r="CJ671" i="4" s="1"/>
  <c r="CC672" i="4"/>
  <c r="CK672" i="4" s="1"/>
  <c r="CA674" i="4"/>
  <c r="CI674" i="4" s="1"/>
  <c r="CB675" i="4"/>
  <c r="CJ675" i="4" s="1"/>
  <c r="CC676" i="4"/>
  <c r="CK676" i="4" s="1"/>
  <c r="CA678" i="4"/>
  <c r="CI678" i="4" s="1"/>
  <c r="CB679" i="4"/>
  <c r="CJ679" i="4" s="1"/>
  <c r="CC680" i="4"/>
  <c r="CK680" i="4" s="1"/>
  <c r="CA682" i="4"/>
  <c r="CI682" i="4" s="1"/>
  <c r="CB683" i="4"/>
  <c r="CJ683" i="4" s="1"/>
  <c r="CC684" i="4"/>
  <c r="CK684" i="4" s="1"/>
  <c r="CA686" i="4"/>
  <c r="CI686" i="4" s="1"/>
  <c r="CB687" i="4"/>
  <c r="CJ687" i="4" s="1"/>
  <c r="CC688" i="4"/>
  <c r="CK688" i="4" s="1"/>
  <c r="CA690" i="4"/>
  <c r="CI690" i="4" s="1"/>
  <c r="CB691" i="4"/>
  <c r="CJ691" i="4" s="1"/>
  <c r="CC692" i="4"/>
  <c r="CK692" i="4" s="1"/>
  <c r="CA694" i="4"/>
  <c r="CI694" i="4" s="1"/>
  <c r="CB695" i="4"/>
  <c r="CJ695" i="4" s="1"/>
  <c r="CC696" i="4"/>
  <c r="CK696" i="4" s="1"/>
  <c r="CA698" i="4"/>
  <c r="CI698" i="4" s="1"/>
  <c r="CB699" i="4"/>
  <c r="CJ699" i="4" s="1"/>
  <c r="CC700" i="4"/>
  <c r="CK700" i="4" s="1"/>
  <c r="CA702" i="4"/>
  <c r="CI702" i="4" s="1"/>
  <c r="CB703" i="4"/>
  <c r="CJ703" i="4" s="1"/>
  <c r="CC704" i="4"/>
  <c r="CK704" i="4" s="1"/>
  <c r="CA706" i="4"/>
  <c r="CI706" i="4" s="1"/>
  <c r="CB707" i="4"/>
  <c r="CJ707" i="4" s="1"/>
  <c r="CC708" i="4"/>
  <c r="CK708" i="4" s="1"/>
  <c r="CA710" i="4"/>
  <c r="CI710" i="4" s="1"/>
  <c r="CB711" i="4"/>
  <c r="CJ711" i="4" s="1"/>
  <c r="CC712" i="4"/>
  <c r="CK712" i="4" s="1"/>
  <c r="CA714" i="4"/>
  <c r="CI714" i="4" s="1"/>
  <c r="CB715" i="4"/>
  <c r="CJ715" i="4" s="1"/>
  <c r="CC716" i="4"/>
  <c r="CK716" i="4" s="1"/>
  <c r="CA718" i="4"/>
  <c r="CI718" i="4" s="1"/>
  <c r="CB719" i="4"/>
  <c r="CJ719" i="4" s="1"/>
  <c r="CC720" i="4"/>
  <c r="CK720" i="4" s="1"/>
  <c r="CA722" i="4"/>
  <c r="CI722" i="4" s="1"/>
  <c r="CB723" i="4"/>
  <c r="CJ723" i="4" s="1"/>
  <c r="CC724" i="4"/>
  <c r="CK724" i="4" s="1"/>
  <c r="CA726" i="4"/>
  <c r="CI726" i="4" s="1"/>
  <c r="CB727" i="4"/>
  <c r="CJ727" i="4" s="1"/>
  <c r="CC728" i="4"/>
  <c r="CK728" i="4" s="1"/>
  <c r="CA730" i="4"/>
  <c r="CI730" i="4" s="1"/>
  <c r="CB731" i="4"/>
  <c r="CJ731" i="4" s="1"/>
  <c r="CC732" i="4"/>
  <c r="CK732" i="4" s="1"/>
  <c r="CA734" i="4"/>
  <c r="CI734" i="4" s="1"/>
  <c r="CB735" i="4"/>
  <c r="CJ735" i="4" s="1"/>
  <c r="CC736" i="4"/>
  <c r="CK736" i="4" s="1"/>
  <c r="CA738" i="4"/>
  <c r="CI738" i="4" s="1"/>
  <c r="CB739" i="4"/>
  <c r="CJ739" i="4" s="1"/>
  <c r="CC740" i="4"/>
  <c r="CK740" i="4" s="1"/>
  <c r="CA742" i="4"/>
  <c r="CI742" i="4" s="1"/>
  <c r="CB743" i="4"/>
  <c r="CJ743" i="4" s="1"/>
  <c r="CC744" i="4"/>
  <c r="CK744" i="4" s="1"/>
  <c r="CA746" i="4"/>
  <c r="CI746" i="4" s="1"/>
  <c r="CB747" i="4"/>
  <c r="CJ747" i="4" s="1"/>
  <c r="CC748" i="4"/>
  <c r="CK748" i="4" s="1"/>
  <c r="CA750" i="4"/>
  <c r="CI750" i="4" s="1"/>
  <c r="CB751" i="4"/>
  <c r="CJ751" i="4" s="1"/>
  <c r="CC752" i="4"/>
  <c r="CK752" i="4" s="1"/>
  <c r="CA754" i="4"/>
  <c r="CI754" i="4" s="1"/>
  <c r="CB755" i="4"/>
  <c r="CJ755" i="4" s="1"/>
  <c r="CC756" i="4"/>
  <c r="CK756" i="4" s="1"/>
  <c r="CA758" i="4"/>
  <c r="CI758" i="4" s="1"/>
  <c r="CB759" i="4"/>
  <c r="CJ759" i="4" s="1"/>
  <c r="CC760" i="4"/>
  <c r="CK760" i="4" s="1"/>
  <c r="CA762" i="4"/>
  <c r="CI762" i="4" s="1"/>
  <c r="CB763" i="4"/>
  <c r="CJ763" i="4" s="1"/>
  <c r="CC764" i="4"/>
  <c r="CK764" i="4" s="1"/>
  <c r="CA766" i="4"/>
  <c r="CI766" i="4" s="1"/>
  <c r="CB767" i="4"/>
  <c r="CJ767" i="4" s="1"/>
  <c r="CC768" i="4"/>
  <c r="CK768" i="4" s="1"/>
  <c r="CA770" i="4"/>
  <c r="CI770" i="4" s="1"/>
  <c r="CB771" i="4"/>
  <c r="CJ771" i="4" s="1"/>
  <c r="CC772" i="4"/>
  <c r="CK772" i="4" s="1"/>
  <c r="CA774" i="4"/>
  <c r="CI774" i="4" s="1"/>
  <c r="CB775" i="4"/>
  <c r="CJ775" i="4" s="1"/>
  <c r="CC776" i="4"/>
  <c r="CK776" i="4" s="1"/>
  <c r="CA778" i="4"/>
  <c r="CI778" i="4" s="1"/>
  <c r="CB779" i="4"/>
  <c r="CJ779" i="4" s="1"/>
  <c r="CC780" i="4"/>
  <c r="CK780" i="4" s="1"/>
  <c r="CA782" i="4"/>
  <c r="CI782" i="4" s="1"/>
  <c r="CB783" i="4"/>
  <c r="CJ783" i="4" s="1"/>
  <c r="CC784" i="4"/>
  <c r="CK784" i="4" s="1"/>
  <c r="CA786" i="4"/>
  <c r="CI786" i="4" s="1"/>
  <c r="CB787" i="4"/>
  <c r="CJ787" i="4" s="1"/>
  <c r="CC788" i="4"/>
  <c r="CK788" i="4" s="1"/>
  <c r="CA790" i="4"/>
  <c r="CI790" i="4" s="1"/>
  <c r="CB791" i="4"/>
  <c r="CJ791" i="4" s="1"/>
  <c r="CC792" i="4"/>
  <c r="CK792" i="4" s="1"/>
  <c r="CA794" i="4"/>
  <c r="CI794" i="4" s="1"/>
  <c r="CB795" i="4"/>
  <c r="CJ795" i="4" s="1"/>
  <c r="CC796" i="4"/>
  <c r="CK796" i="4" s="1"/>
  <c r="CA798" i="4"/>
  <c r="CI798" i="4" s="1"/>
  <c r="CB799" i="4"/>
  <c r="CJ799" i="4" s="1"/>
  <c r="CC800" i="4"/>
  <c r="CK800" i="4" s="1"/>
  <c r="CA802" i="4"/>
  <c r="CI802" i="4" s="1"/>
  <c r="CB803" i="4"/>
  <c r="CJ803" i="4" s="1"/>
  <c r="CC804" i="4"/>
  <c r="CK804" i="4" s="1"/>
  <c r="CA806" i="4"/>
  <c r="CI806" i="4" s="1"/>
  <c r="CB807" i="4"/>
  <c r="CJ807" i="4" s="1"/>
  <c r="CC808" i="4"/>
  <c r="CK808" i="4" s="1"/>
  <c r="CA810" i="4"/>
  <c r="CI810" i="4" s="1"/>
  <c r="CB811" i="4"/>
  <c r="CJ811" i="4" s="1"/>
  <c r="CC812" i="4"/>
  <c r="CK812" i="4" s="1"/>
  <c r="CA814" i="4"/>
  <c r="CI814" i="4" s="1"/>
  <c r="CB815" i="4"/>
  <c r="CJ815" i="4" s="1"/>
  <c r="CC816" i="4"/>
  <c r="CK816" i="4" s="1"/>
  <c r="CA818" i="4"/>
  <c r="CI818" i="4" s="1"/>
  <c r="CB819" i="4"/>
  <c r="CJ819" i="4" s="1"/>
  <c r="CC820" i="4"/>
  <c r="CK820" i="4" s="1"/>
  <c r="CA822" i="4"/>
  <c r="CI822" i="4" s="1"/>
  <c r="CB823" i="4"/>
  <c r="CJ823" i="4" s="1"/>
  <c r="CC824" i="4"/>
  <c r="CK824" i="4" s="1"/>
  <c r="CA1006" i="4"/>
  <c r="CI1006" i="4" s="1"/>
  <c r="CB1007" i="4"/>
  <c r="CJ1007" i="4" s="1"/>
  <c r="CC1008" i="4"/>
  <c r="CK1008" i="4" s="1"/>
  <c r="CA1010" i="4"/>
  <c r="CI1010" i="4" s="1"/>
  <c r="CB1011" i="4"/>
  <c r="CJ1011" i="4" s="1"/>
  <c r="CC1012" i="4"/>
  <c r="CK1012" i="4" s="1"/>
  <c r="CA1014" i="4"/>
  <c r="CI1014" i="4" s="1"/>
  <c r="CB1015" i="4"/>
  <c r="CJ1015" i="4" s="1"/>
  <c r="CC1016" i="4"/>
  <c r="CK1016" i="4" s="1"/>
  <c r="CA1018" i="4"/>
  <c r="CI1018" i="4" s="1"/>
  <c r="CB1019" i="4"/>
  <c r="CJ1019" i="4" s="1"/>
  <c r="CC1020" i="4"/>
  <c r="CK1020" i="4" s="1"/>
  <c r="CA1022" i="4"/>
  <c r="CI1022" i="4" s="1"/>
  <c r="CB1023" i="4"/>
  <c r="CJ1023" i="4" s="1"/>
  <c r="CC1024" i="4"/>
  <c r="CK1024" i="4" s="1"/>
  <c r="CA1026" i="4"/>
  <c r="CI1026" i="4" s="1"/>
  <c r="CB1027" i="4"/>
  <c r="CJ1027" i="4" s="1"/>
  <c r="CC1028" i="4"/>
  <c r="CK1028" i="4" s="1"/>
  <c r="CA1030" i="4"/>
  <c r="CI1030" i="4" s="1"/>
  <c r="CB1031" i="4"/>
  <c r="CJ1031" i="4" s="1"/>
  <c r="CC1032" i="4"/>
  <c r="CK1032" i="4" s="1"/>
  <c r="CA1034" i="4"/>
  <c r="CI1034" i="4" s="1"/>
  <c r="CB1035" i="4"/>
  <c r="CJ1035" i="4" s="1"/>
  <c r="CC1036" i="4"/>
  <c r="CK1036" i="4" s="1"/>
  <c r="CA1038" i="4"/>
  <c r="CI1038" i="4" s="1"/>
  <c r="CB1039" i="4"/>
  <c r="CJ1039" i="4" s="1"/>
  <c r="CC1040" i="4"/>
  <c r="CK1040" i="4" s="1"/>
  <c r="CA1042" i="4"/>
  <c r="CI1042" i="4" s="1"/>
  <c r="CB1043" i="4"/>
  <c r="CJ1043" i="4" s="1"/>
  <c r="CC1044" i="4"/>
  <c r="CK1044" i="4" s="1"/>
  <c r="CA1046" i="4"/>
  <c r="CI1046" i="4" s="1"/>
  <c r="CB1047" i="4"/>
  <c r="CJ1047" i="4" s="1"/>
  <c r="CC1048" i="4"/>
  <c r="CK1048" i="4" s="1"/>
  <c r="CA1050" i="4"/>
  <c r="CI1050" i="4" s="1"/>
  <c r="CB1051" i="4"/>
  <c r="CJ1051" i="4" s="1"/>
  <c r="CC1052" i="4"/>
  <c r="CK1052" i="4" s="1"/>
  <c r="CA1054" i="4"/>
  <c r="CI1054" i="4" s="1"/>
  <c r="CB1055" i="4"/>
  <c r="CJ1055" i="4" s="1"/>
  <c r="CC1056" i="4"/>
  <c r="CK1056" i="4" s="1"/>
  <c r="CA1058" i="4"/>
  <c r="CI1058" i="4" s="1"/>
  <c r="CB1059" i="4"/>
  <c r="CJ1059" i="4" s="1"/>
  <c r="CC1060" i="4"/>
  <c r="CK1060" i="4" s="1"/>
  <c r="CA1063" i="4"/>
  <c r="CI1063" i="4" s="1"/>
  <c r="CB1064" i="4"/>
  <c r="CJ1064" i="4" s="1"/>
  <c r="CB1457" i="4"/>
  <c r="CJ1457" i="4" s="1"/>
  <c r="CC1458" i="4"/>
  <c r="CK1458" i="4" s="1"/>
  <c r="CA1460" i="4"/>
  <c r="CI1460" i="4" s="1"/>
  <c r="CB1461" i="4"/>
  <c r="CJ1461" i="4" s="1"/>
  <c r="CC1462" i="4"/>
  <c r="CK1462" i="4" s="1"/>
  <c r="CA1464" i="4"/>
  <c r="CI1464" i="4" s="1"/>
  <c r="CB1465" i="4"/>
  <c r="CJ1465" i="4" s="1"/>
  <c r="CC1466" i="4"/>
  <c r="CK1466" i="4" s="1"/>
  <c r="CA1468" i="4"/>
  <c r="CI1468" i="4" s="1"/>
  <c r="CB1469" i="4"/>
  <c r="CJ1469" i="4" s="1"/>
  <c r="CC1470" i="4"/>
  <c r="CK1470" i="4" s="1"/>
  <c r="CC2496" i="4"/>
  <c r="CK2496" i="4" s="1"/>
  <c r="CA2498" i="4"/>
  <c r="CI2498" i="4" s="1"/>
  <c r="CB2499" i="4"/>
  <c r="CJ2499" i="4" s="1"/>
  <c r="CC2500" i="4"/>
  <c r="CK2500" i="4" s="1"/>
  <c r="CA2502" i="4"/>
  <c r="CI2502" i="4" s="1"/>
  <c r="CB2503" i="4"/>
  <c r="CJ2503" i="4" s="1"/>
  <c r="CC2504" i="4"/>
  <c r="CK2504" i="4" s="1"/>
  <c r="CA2506" i="4"/>
  <c r="CI2506" i="4" s="1"/>
  <c r="CB2507" i="4"/>
  <c r="CJ2507" i="4" s="1"/>
  <c r="CC2508" i="4"/>
  <c r="CK2508" i="4" s="1"/>
  <c r="CA2510" i="4"/>
  <c r="CI2510" i="4" s="1"/>
  <c r="CB2511" i="4"/>
  <c r="CJ2511" i="4" s="1"/>
  <c r="CC2512" i="4"/>
  <c r="CK2512" i="4" s="1"/>
  <c r="CA2514" i="4"/>
  <c r="CI2514" i="4" s="1"/>
  <c r="CB2515" i="4"/>
  <c r="CJ2515" i="4" s="1"/>
  <c r="CC2516" i="4"/>
  <c r="CK2516" i="4" s="1"/>
  <c r="CA2518" i="4"/>
  <c r="CI2518" i="4" s="1"/>
  <c r="CB2519" i="4"/>
  <c r="CJ2519" i="4" s="1"/>
  <c r="CC2520" i="4"/>
  <c r="CK2520" i="4" s="1"/>
  <c r="CA2522" i="4"/>
  <c r="CI2522" i="4" s="1"/>
  <c r="CB2523" i="4"/>
  <c r="CJ2523" i="4" s="1"/>
  <c r="CC2524" i="4"/>
  <c r="CK2524" i="4" s="1"/>
  <c r="CA2526" i="4"/>
  <c r="CI2526" i="4" s="1"/>
  <c r="CB2527" i="4"/>
  <c r="CJ2527" i="4" s="1"/>
  <c r="CC2528" i="4"/>
  <c r="CK2528" i="4" s="1"/>
  <c r="CA2530" i="4"/>
  <c r="CI2530" i="4" s="1"/>
  <c r="CB2531" i="4"/>
  <c r="CJ2531" i="4" s="1"/>
  <c r="CC2532" i="4"/>
  <c r="CK2532" i="4" s="1"/>
  <c r="CA2534" i="4"/>
  <c r="CI2534" i="4" s="1"/>
  <c r="CB2535" i="4"/>
  <c r="CJ2535" i="4" s="1"/>
  <c r="CC2536" i="4"/>
  <c r="CK2536" i="4" s="1"/>
  <c r="CA2538" i="4"/>
  <c r="CI2538" i="4" s="1"/>
  <c r="CB2539" i="4"/>
  <c r="CJ2539" i="4" s="1"/>
  <c r="CC2540" i="4"/>
  <c r="CK2540" i="4" s="1"/>
  <c r="CA2542" i="4"/>
  <c r="CI2542" i="4" s="1"/>
  <c r="CB2543" i="4"/>
  <c r="CJ2543" i="4" s="1"/>
  <c r="CC2544" i="4"/>
  <c r="CK2544" i="4" s="1"/>
  <c r="CA2546" i="4"/>
  <c r="CI2546" i="4" s="1"/>
  <c r="CB2547" i="4"/>
  <c r="CJ2547" i="4" s="1"/>
  <c r="CC2548" i="4"/>
  <c r="CK2548" i="4" s="1"/>
  <c r="CA2550" i="4"/>
  <c r="CI2550" i="4" s="1"/>
  <c r="CB2551" i="4"/>
  <c r="CJ2551" i="4" s="1"/>
  <c r="CC2552" i="4"/>
  <c r="CK2552" i="4" s="1"/>
  <c r="CA2554" i="4"/>
  <c r="CI2554" i="4" s="1"/>
  <c r="CB2555" i="4"/>
  <c r="CJ2555" i="4" s="1"/>
  <c r="CC2556" i="4"/>
  <c r="CK2556" i="4" s="1"/>
  <c r="CA2558" i="4"/>
  <c r="CI2558" i="4" s="1"/>
  <c r="CB2559" i="4"/>
  <c r="CJ2559" i="4" s="1"/>
  <c r="CC2560" i="4"/>
  <c r="CK2560" i="4" s="1"/>
  <c r="CA2562" i="4"/>
  <c r="CI2562" i="4" s="1"/>
  <c r="CB2563" i="4"/>
  <c r="CJ2563" i="4" s="1"/>
  <c r="CC2564" i="4"/>
  <c r="CK2564" i="4" s="1"/>
  <c r="CA2566" i="4"/>
  <c r="CI2566" i="4" s="1"/>
  <c r="CB2567" i="4"/>
  <c r="CJ2567" i="4" s="1"/>
  <c r="CC2568" i="4"/>
  <c r="CK2568" i="4" s="1"/>
  <c r="CA2570" i="4"/>
  <c r="CI2570" i="4" s="1"/>
  <c r="CB2571" i="4"/>
  <c r="CJ2571" i="4" s="1"/>
  <c r="CC2572" i="4"/>
  <c r="CK2572" i="4" s="1"/>
  <c r="CA2574" i="4"/>
  <c r="CI2574" i="4" s="1"/>
  <c r="CB2575" i="4"/>
  <c r="CJ2575" i="4" s="1"/>
  <c r="CC2576" i="4"/>
  <c r="CK2576" i="4" s="1"/>
  <c r="CA2578" i="4"/>
  <c r="CI2578" i="4" s="1"/>
  <c r="CB2579" i="4"/>
  <c r="CJ2579" i="4" s="1"/>
  <c r="CC2580" i="4"/>
  <c r="CK2580" i="4" s="1"/>
  <c r="CA2582" i="4"/>
  <c r="CI2582" i="4" s="1"/>
  <c r="CB2583" i="4"/>
  <c r="CJ2583" i="4" s="1"/>
  <c r="CC2584" i="4"/>
  <c r="CK2584" i="4" s="1"/>
  <c r="CA2586" i="4"/>
  <c r="CI2586" i="4" s="1"/>
  <c r="CB2587" i="4"/>
  <c r="CJ2587" i="4" s="1"/>
  <c r="CC2588" i="4"/>
  <c r="CK2588" i="4" s="1"/>
  <c r="CA2590" i="4"/>
  <c r="CI2590" i="4" s="1"/>
  <c r="CB2591" i="4"/>
  <c r="CJ2591" i="4" s="1"/>
  <c r="CC2592" i="4"/>
  <c r="CK2592" i="4" s="1"/>
  <c r="CA2594" i="4"/>
  <c r="CI2594" i="4" s="1"/>
  <c r="CB2595" i="4"/>
  <c r="CJ2595" i="4" s="1"/>
  <c r="CC2596" i="4"/>
  <c r="CK2596" i="4" s="1"/>
  <c r="CA2598" i="4"/>
  <c r="CI2598" i="4" s="1"/>
  <c r="CB2599" i="4"/>
  <c r="CJ2599" i="4" s="1"/>
  <c r="CC2600" i="4"/>
  <c r="CK2600" i="4" s="1"/>
  <c r="CA2602" i="4"/>
  <c r="CI2602" i="4" s="1"/>
  <c r="CB2603" i="4"/>
  <c r="CJ2603" i="4" s="1"/>
  <c r="CC2604" i="4"/>
  <c r="CK2604" i="4" s="1"/>
  <c r="CA2607" i="4"/>
  <c r="CI2607" i="4" s="1"/>
  <c r="CB2608" i="4"/>
  <c r="CJ2608" i="4" s="1"/>
  <c r="CC2609" i="4"/>
  <c r="CK2609" i="4" s="1"/>
  <c r="CA2611" i="4"/>
  <c r="CI2611" i="4" s="1"/>
  <c r="CB2612" i="4"/>
  <c r="CJ2612" i="4" s="1"/>
  <c r="CA2683" i="4"/>
  <c r="CI2683" i="4" s="1"/>
  <c r="CA671" i="4"/>
  <c r="CI671" i="4" s="1"/>
  <c r="CB672" i="4"/>
  <c r="CJ672" i="4" s="1"/>
  <c r="CC673" i="4"/>
  <c r="CK673" i="4" s="1"/>
  <c r="CA675" i="4"/>
  <c r="CI675" i="4" s="1"/>
  <c r="CB676" i="4"/>
  <c r="CJ676" i="4" s="1"/>
  <c r="CC677" i="4"/>
  <c r="CK677" i="4" s="1"/>
  <c r="CA679" i="4"/>
  <c r="CI679" i="4" s="1"/>
  <c r="CB680" i="4"/>
  <c r="CJ680" i="4" s="1"/>
  <c r="CC681" i="4"/>
  <c r="CK681" i="4" s="1"/>
  <c r="CA683" i="4"/>
  <c r="CI683" i="4" s="1"/>
  <c r="CB684" i="4"/>
  <c r="CJ684" i="4" s="1"/>
  <c r="CC685" i="4"/>
  <c r="CK685" i="4" s="1"/>
  <c r="CA687" i="4"/>
  <c r="CI687" i="4" s="1"/>
  <c r="CB688" i="4"/>
  <c r="CJ688" i="4" s="1"/>
  <c r="CC689" i="4"/>
  <c r="CK689" i="4" s="1"/>
  <c r="CA691" i="4"/>
  <c r="CI691" i="4" s="1"/>
  <c r="CB692" i="4"/>
  <c r="CJ692" i="4" s="1"/>
  <c r="CC693" i="4"/>
  <c r="CK693" i="4" s="1"/>
  <c r="CA695" i="4"/>
  <c r="CI695" i="4" s="1"/>
  <c r="CB696" i="4"/>
  <c r="CJ696" i="4" s="1"/>
  <c r="CC697" i="4"/>
  <c r="CK697" i="4" s="1"/>
  <c r="CA699" i="4"/>
  <c r="CI699" i="4" s="1"/>
  <c r="CB700" i="4"/>
  <c r="CJ700" i="4" s="1"/>
  <c r="CC701" i="4"/>
  <c r="CK701" i="4" s="1"/>
  <c r="CA703" i="4"/>
  <c r="CI703" i="4" s="1"/>
  <c r="CB704" i="4"/>
  <c r="CJ704" i="4" s="1"/>
  <c r="CC705" i="4"/>
  <c r="CK705" i="4" s="1"/>
  <c r="CA707" i="4"/>
  <c r="CI707" i="4" s="1"/>
  <c r="CB708" i="4"/>
  <c r="CJ708" i="4" s="1"/>
  <c r="CC709" i="4"/>
  <c r="CK709" i="4" s="1"/>
  <c r="CA711" i="4"/>
  <c r="CI711" i="4" s="1"/>
  <c r="CB712" i="4"/>
  <c r="CJ712" i="4" s="1"/>
  <c r="CC713" i="4"/>
  <c r="CK713" i="4" s="1"/>
  <c r="CA715" i="4"/>
  <c r="CI715" i="4" s="1"/>
  <c r="CB716" i="4"/>
  <c r="CJ716" i="4" s="1"/>
  <c r="CC717" i="4"/>
  <c r="CK717" i="4" s="1"/>
  <c r="CA719" i="4"/>
  <c r="CI719" i="4" s="1"/>
  <c r="CB720" i="4"/>
  <c r="CJ720" i="4" s="1"/>
  <c r="CC721" i="4"/>
  <c r="CK721" i="4" s="1"/>
  <c r="CA723" i="4"/>
  <c r="CI723" i="4" s="1"/>
  <c r="CB724" i="4"/>
  <c r="CJ724" i="4" s="1"/>
  <c r="CC725" i="4"/>
  <c r="CK725" i="4" s="1"/>
  <c r="CA727" i="4"/>
  <c r="CI727" i="4" s="1"/>
  <c r="CB728" i="4"/>
  <c r="CJ728" i="4" s="1"/>
  <c r="CC729" i="4"/>
  <c r="CK729" i="4" s="1"/>
  <c r="CA731" i="4"/>
  <c r="CI731" i="4" s="1"/>
  <c r="CB732" i="4"/>
  <c r="CJ732" i="4" s="1"/>
  <c r="CC733" i="4"/>
  <c r="CK733" i="4" s="1"/>
  <c r="CA735" i="4"/>
  <c r="CI735" i="4" s="1"/>
  <c r="CB736" i="4"/>
  <c r="CJ736" i="4" s="1"/>
  <c r="CC737" i="4"/>
  <c r="CK737" i="4" s="1"/>
  <c r="CA739" i="4"/>
  <c r="CI739" i="4" s="1"/>
  <c r="CB740" i="4"/>
  <c r="CJ740" i="4" s="1"/>
  <c r="CC741" i="4"/>
  <c r="CK741" i="4" s="1"/>
  <c r="CA743" i="4"/>
  <c r="CI743" i="4" s="1"/>
  <c r="CB744" i="4"/>
  <c r="CJ744" i="4" s="1"/>
  <c r="CC745" i="4"/>
  <c r="CK745" i="4" s="1"/>
  <c r="CA747" i="4"/>
  <c r="CI747" i="4" s="1"/>
  <c r="CB748" i="4"/>
  <c r="CJ748" i="4" s="1"/>
  <c r="CC749" i="4"/>
  <c r="CK749" i="4" s="1"/>
  <c r="CA751" i="4"/>
  <c r="CI751" i="4" s="1"/>
  <c r="CB752" i="4"/>
  <c r="CJ752" i="4" s="1"/>
  <c r="CC753" i="4"/>
  <c r="CK753" i="4" s="1"/>
  <c r="CA755" i="4"/>
  <c r="CI755" i="4" s="1"/>
  <c r="CB756" i="4"/>
  <c r="CJ756" i="4" s="1"/>
  <c r="CC757" i="4"/>
  <c r="CK757" i="4" s="1"/>
  <c r="CA759" i="4"/>
  <c r="CI759" i="4" s="1"/>
  <c r="CB760" i="4"/>
  <c r="CJ760" i="4" s="1"/>
  <c r="CC761" i="4"/>
  <c r="CK761" i="4" s="1"/>
  <c r="CA763" i="4"/>
  <c r="CI763" i="4" s="1"/>
  <c r="CB764" i="4"/>
  <c r="CJ764" i="4" s="1"/>
  <c r="CC765" i="4"/>
  <c r="CK765" i="4" s="1"/>
  <c r="CA767" i="4"/>
  <c r="CI767" i="4" s="1"/>
  <c r="CB768" i="4"/>
  <c r="CJ768" i="4" s="1"/>
  <c r="CC769" i="4"/>
  <c r="CK769" i="4" s="1"/>
  <c r="CA771" i="4"/>
  <c r="CI771" i="4" s="1"/>
  <c r="CB772" i="4"/>
  <c r="CJ772" i="4" s="1"/>
  <c r="CC773" i="4"/>
  <c r="CK773" i="4" s="1"/>
  <c r="CA775" i="4"/>
  <c r="CI775" i="4" s="1"/>
  <c r="CB776" i="4"/>
  <c r="CJ776" i="4" s="1"/>
  <c r="CC777" i="4"/>
  <c r="CK777" i="4" s="1"/>
  <c r="CA779" i="4"/>
  <c r="CI779" i="4" s="1"/>
  <c r="CB780" i="4"/>
  <c r="CJ780" i="4" s="1"/>
  <c r="CC781" i="4"/>
  <c r="CK781" i="4" s="1"/>
  <c r="CA783" i="4"/>
  <c r="CI783" i="4" s="1"/>
  <c r="CB784" i="4"/>
  <c r="CJ784" i="4" s="1"/>
  <c r="CC785" i="4"/>
  <c r="CK785" i="4" s="1"/>
  <c r="CA787" i="4"/>
  <c r="CI787" i="4" s="1"/>
  <c r="CB788" i="4"/>
  <c r="CJ788" i="4" s="1"/>
  <c r="CC789" i="4"/>
  <c r="CK789" i="4" s="1"/>
  <c r="CA791" i="4"/>
  <c r="CI791" i="4" s="1"/>
  <c r="CB792" i="4"/>
  <c r="CJ792" i="4" s="1"/>
  <c r="CC793" i="4"/>
  <c r="CK793" i="4" s="1"/>
  <c r="CA795" i="4"/>
  <c r="CI795" i="4" s="1"/>
  <c r="CB796" i="4"/>
  <c r="CJ796" i="4" s="1"/>
  <c r="CC797" i="4"/>
  <c r="CK797" i="4" s="1"/>
  <c r="CA799" i="4"/>
  <c r="CI799" i="4" s="1"/>
  <c r="CB800" i="4"/>
  <c r="CJ800" i="4" s="1"/>
  <c r="CC801" i="4"/>
  <c r="CK801" i="4" s="1"/>
  <c r="CA803" i="4"/>
  <c r="CI803" i="4" s="1"/>
  <c r="CB804" i="4"/>
  <c r="CJ804" i="4" s="1"/>
  <c r="CC805" i="4"/>
  <c r="CK805" i="4" s="1"/>
  <c r="CA807" i="4"/>
  <c r="CI807" i="4" s="1"/>
  <c r="CB808" i="4"/>
  <c r="CJ808" i="4" s="1"/>
  <c r="CC809" i="4"/>
  <c r="CK809" i="4" s="1"/>
  <c r="CA811" i="4"/>
  <c r="CI811" i="4" s="1"/>
  <c r="CB812" i="4"/>
  <c r="CJ812" i="4" s="1"/>
  <c r="CC813" i="4"/>
  <c r="CK813" i="4" s="1"/>
  <c r="CA815" i="4"/>
  <c r="CI815" i="4" s="1"/>
  <c r="CB816" i="4"/>
  <c r="CJ816" i="4" s="1"/>
  <c r="CC817" i="4"/>
  <c r="CK817" i="4" s="1"/>
  <c r="CA819" i="4"/>
  <c r="CI819" i="4" s="1"/>
  <c r="CB820" i="4"/>
  <c r="CJ820" i="4" s="1"/>
  <c r="CC821" i="4"/>
  <c r="CK821" i="4" s="1"/>
  <c r="CA823" i="4"/>
  <c r="CI823" i="4" s="1"/>
  <c r="CB824" i="4"/>
  <c r="CJ824" i="4" s="1"/>
  <c r="CB825" i="4"/>
  <c r="CJ825" i="4" s="1"/>
  <c r="CC826" i="4"/>
  <c r="CK826" i="4" s="1"/>
  <c r="CA828" i="4"/>
  <c r="CI828" i="4" s="1"/>
  <c r="CB829" i="4"/>
  <c r="CJ829" i="4" s="1"/>
  <c r="CC830" i="4"/>
  <c r="CK830" i="4" s="1"/>
  <c r="CA832" i="4"/>
  <c r="CI832" i="4" s="1"/>
  <c r="CB833" i="4"/>
  <c r="CJ833" i="4" s="1"/>
  <c r="CC834" i="4"/>
  <c r="CK834" i="4" s="1"/>
  <c r="CA836" i="4"/>
  <c r="CI836" i="4" s="1"/>
  <c r="CB837" i="4"/>
  <c r="CJ837" i="4" s="1"/>
  <c r="CC838" i="4"/>
  <c r="CK838" i="4" s="1"/>
  <c r="CA840" i="4"/>
  <c r="CI840" i="4" s="1"/>
  <c r="CB841" i="4"/>
  <c r="CJ841" i="4" s="1"/>
  <c r="CC842" i="4"/>
  <c r="CK842" i="4" s="1"/>
  <c r="CA844" i="4"/>
  <c r="CI844" i="4" s="1"/>
  <c r="CB845" i="4"/>
  <c r="CJ845" i="4" s="1"/>
  <c r="CC846" i="4"/>
  <c r="CK846" i="4" s="1"/>
  <c r="CA848" i="4"/>
  <c r="CI848" i="4" s="1"/>
  <c r="CB849" i="4"/>
  <c r="CJ849" i="4" s="1"/>
  <c r="CC850" i="4"/>
  <c r="CK850" i="4" s="1"/>
  <c r="CA852" i="4"/>
  <c r="CI852" i="4" s="1"/>
  <c r="CB853" i="4"/>
  <c r="CJ853" i="4" s="1"/>
  <c r="CC854" i="4"/>
  <c r="CK854" i="4" s="1"/>
  <c r="CA856" i="4"/>
  <c r="CI856" i="4" s="1"/>
  <c r="CB857" i="4"/>
  <c r="CJ857" i="4" s="1"/>
  <c r="CC858" i="4"/>
  <c r="CK858" i="4" s="1"/>
  <c r="CA860" i="4"/>
  <c r="CI860" i="4" s="1"/>
  <c r="CB861" i="4"/>
  <c r="CJ861" i="4" s="1"/>
  <c r="CC862" i="4"/>
  <c r="CK862" i="4" s="1"/>
  <c r="CA864" i="4"/>
  <c r="CI864" i="4" s="1"/>
  <c r="CB865" i="4"/>
  <c r="CJ865" i="4" s="1"/>
  <c r="CC866" i="4"/>
  <c r="CK866" i="4" s="1"/>
  <c r="CA868" i="4"/>
  <c r="CI868" i="4" s="1"/>
  <c r="CB869" i="4"/>
  <c r="CJ869" i="4" s="1"/>
  <c r="CC870" i="4"/>
  <c r="CK870" i="4" s="1"/>
  <c r="CA872" i="4"/>
  <c r="CI872" i="4" s="1"/>
  <c r="CB873" i="4"/>
  <c r="CJ873" i="4" s="1"/>
  <c r="CC874" i="4"/>
  <c r="CK874" i="4" s="1"/>
  <c r="CA876" i="4"/>
  <c r="CI876" i="4" s="1"/>
  <c r="CB877" i="4"/>
  <c r="CJ877" i="4" s="1"/>
  <c r="CC878" i="4"/>
  <c r="CK878" i="4" s="1"/>
  <c r="CA880" i="4"/>
  <c r="CI880" i="4" s="1"/>
  <c r="CB881" i="4"/>
  <c r="CJ881" i="4" s="1"/>
  <c r="CC882" i="4"/>
  <c r="CK882" i="4" s="1"/>
  <c r="CA884" i="4"/>
  <c r="CI884" i="4" s="1"/>
  <c r="CB885" i="4"/>
  <c r="CJ885" i="4" s="1"/>
  <c r="CC886" i="4"/>
  <c r="CK886" i="4" s="1"/>
  <c r="CA888" i="4"/>
  <c r="CI888" i="4" s="1"/>
  <c r="CB889" i="4"/>
  <c r="CJ889" i="4" s="1"/>
  <c r="CC890" i="4"/>
  <c r="CK890" i="4" s="1"/>
  <c r="CA892" i="4"/>
  <c r="CI892" i="4" s="1"/>
  <c r="CB893" i="4"/>
  <c r="CJ893" i="4" s="1"/>
  <c r="CC894" i="4"/>
  <c r="CK894" i="4" s="1"/>
  <c r="CA896" i="4"/>
  <c r="CI896" i="4" s="1"/>
  <c r="CB897" i="4"/>
  <c r="CJ897" i="4" s="1"/>
  <c r="CC898" i="4"/>
  <c r="CK898" i="4" s="1"/>
  <c r="CA900" i="4"/>
  <c r="CI900" i="4" s="1"/>
  <c r="CB901" i="4"/>
  <c r="CJ901" i="4" s="1"/>
  <c r="CC902" i="4"/>
  <c r="CK902" i="4" s="1"/>
  <c r="CA904" i="4"/>
  <c r="CI904" i="4" s="1"/>
  <c r="CB905" i="4"/>
  <c r="CJ905" i="4" s="1"/>
  <c r="CC906" i="4"/>
  <c r="CK906" i="4" s="1"/>
  <c r="CA908" i="4"/>
  <c r="CI908" i="4" s="1"/>
  <c r="CB909" i="4"/>
  <c r="CJ909" i="4" s="1"/>
  <c r="CC910" i="4"/>
  <c r="CK910" i="4" s="1"/>
  <c r="CA912" i="4"/>
  <c r="CI912" i="4" s="1"/>
  <c r="CB913" i="4"/>
  <c r="CJ913" i="4" s="1"/>
  <c r="CC914" i="4"/>
  <c r="CK914" i="4" s="1"/>
  <c r="CA916" i="4"/>
  <c r="CI916" i="4" s="1"/>
  <c r="CB917" i="4"/>
  <c r="CJ917" i="4" s="1"/>
  <c r="CC918" i="4"/>
  <c r="CK918" i="4" s="1"/>
  <c r="CA920" i="4"/>
  <c r="CI920" i="4" s="1"/>
  <c r="CB921" i="4"/>
  <c r="CJ921" i="4" s="1"/>
  <c r="CC922" i="4"/>
  <c r="CK922" i="4" s="1"/>
  <c r="CA924" i="4"/>
  <c r="CI924" i="4" s="1"/>
  <c r="CB925" i="4"/>
  <c r="CJ925" i="4" s="1"/>
  <c r="CC926" i="4"/>
  <c r="CK926" i="4" s="1"/>
  <c r="CA928" i="4"/>
  <c r="CI928" i="4" s="1"/>
  <c r="CB929" i="4"/>
  <c r="CJ929" i="4" s="1"/>
  <c r="CC930" i="4"/>
  <c r="CK930" i="4" s="1"/>
  <c r="CA932" i="4"/>
  <c r="CI932" i="4" s="1"/>
  <c r="CB933" i="4"/>
  <c r="CJ933" i="4" s="1"/>
  <c r="CC934" i="4"/>
  <c r="CK934" i="4" s="1"/>
  <c r="CA936" i="4"/>
  <c r="CI936" i="4" s="1"/>
  <c r="CB937" i="4"/>
  <c r="CJ937" i="4" s="1"/>
  <c r="CC938" i="4"/>
  <c r="CK938" i="4" s="1"/>
  <c r="CA940" i="4"/>
  <c r="CI940" i="4" s="1"/>
  <c r="CB941" i="4"/>
  <c r="CJ941" i="4" s="1"/>
  <c r="CC942" i="4"/>
  <c r="CK942" i="4" s="1"/>
  <c r="CA944" i="4"/>
  <c r="CI944" i="4" s="1"/>
  <c r="CB945" i="4"/>
  <c r="CJ945" i="4" s="1"/>
  <c r="CC946" i="4"/>
  <c r="CK946" i="4" s="1"/>
  <c r="CA948" i="4"/>
  <c r="CI948" i="4" s="1"/>
  <c r="CB949" i="4"/>
  <c r="CJ949" i="4" s="1"/>
  <c r="CC950" i="4"/>
  <c r="CK950" i="4" s="1"/>
  <c r="CA952" i="4"/>
  <c r="CI952" i="4" s="1"/>
  <c r="CB953" i="4"/>
  <c r="CJ953" i="4" s="1"/>
  <c r="CC954" i="4"/>
  <c r="CK954" i="4" s="1"/>
  <c r="CA956" i="4"/>
  <c r="CI956" i="4" s="1"/>
  <c r="CB957" i="4"/>
  <c r="CJ957" i="4" s="1"/>
  <c r="CC958" i="4"/>
  <c r="CK958" i="4" s="1"/>
  <c r="CA960" i="4"/>
  <c r="CI960" i="4" s="1"/>
  <c r="CB961" i="4"/>
  <c r="CJ961" i="4" s="1"/>
  <c r="CC962" i="4"/>
  <c r="CK962" i="4" s="1"/>
  <c r="CA964" i="4"/>
  <c r="CI964" i="4" s="1"/>
  <c r="CB965" i="4"/>
  <c r="CJ965" i="4" s="1"/>
  <c r="CC966" i="4"/>
  <c r="CK966" i="4" s="1"/>
  <c r="CA968" i="4"/>
  <c r="CI968" i="4" s="1"/>
  <c r="CB969" i="4"/>
  <c r="CJ969" i="4" s="1"/>
  <c r="CC970" i="4"/>
  <c r="CK970" i="4" s="1"/>
  <c r="CA972" i="4"/>
  <c r="CI972" i="4" s="1"/>
  <c r="CB973" i="4"/>
  <c r="CJ973" i="4" s="1"/>
  <c r="CC974" i="4"/>
  <c r="CK974" i="4" s="1"/>
  <c r="CA976" i="4"/>
  <c r="CI976" i="4" s="1"/>
  <c r="CB977" i="4"/>
  <c r="CJ977" i="4" s="1"/>
  <c r="CC978" i="4"/>
  <c r="CK978" i="4" s="1"/>
  <c r="CA980" i="4"/>
  <c r="CI980" i="4" s="1"/>
  <c r="CB981" i="4"/>
  <c r="CJ981" i="4" s="1"/>
  <c r="CC982" i="4"/>
  <c r="CK982" i="4" s="1"/>
  <c r="CA984" i="4"/>
  <c r="CI984" i="4" s="1"/>
  <c r="CB985" i="4"/>
  <c r="CJ985" i="4" s="1"/>
  <c r="CC986" i="4"/>
  <c r="CK986" i="4" s="1"/>
  <c r="CA988" i="4"/>
  <c r="CI988" i="4" s="1"/>
  <c r="CB989" i="4"/>
  <c r="CJ989" i="4" s="1"/>
  <c r="CC990" i="4"/>
  <c r="CK990" i="4" s="1"/>
  <c r="CA992" i="4"/>
  <c r="CI992" i="4" s="1"/>
  <c r="CB993" i="4"/>
  <c r="CJ993" i="4" s="1"/>
  <c r="CC994" i="4"/>
  <c r="CK994" i="4" s="1"/>
  <c r="CA996" i="4"/>
  <c r="CI996" i="4" s="1"/>
  <c r="CB997" i="4"/>
  <c r="CJ997" i="4" s="1"/>
  <c r="CC998" i="4"/>
  <c r="CK998" i="4" s="1"/>
  <c r="CA1000" i="4"/>
  <c r="CI1000" i="4" s="1"/>
  <c r="CB1001" i="4"/>
  <c r="CJ1001" i="4" s="1"/>
  <c r="CC1002" i="4"/>
  <c r="CK1002" i="4" s="1"/>
  <c r="CA1004" i="4"/>
  <c r="CI1004" i="4" s="1"/>
  <c r="CB1005" i="4"/>
  <c r="CJ1005" i="4" s="1"/>
  <c r="CB1006" i="4"/>
  <c r="CJ1006" i="4" s="1"/>
  <c r="CC1007" i="4"/>
  <c r="CK1007" i="4" s="1"/>
  <c r="CA1009" i="4"/>
  <c r="CI1009" i="4" s="1"/>
  <c r="CB1010" i="4"/>
  <c r="CJ1010" i="4" s="1"/>
  <c r="CC1011" i="4"/>
  <c r="CK1011" i="4" s="1"/>
  <c r="CA1013" i="4"/>
  <c r="CI1013" i="4" s="1"/>
  <c r="CB1014" i="4"/>
  <c r="CJ1014" i="4" s="1"/>
  <c r="CC1015" i="4"/>
  <c r="CK1015" i="4" s="1"/>
  <c r="CA1017" i="4"/>
  <c r="CI1017" i="4" s="1"/>
  <c r="CB1018" i="4"/>
  <c r="CJ1018" i="4" s="1"/>
  <c r="CC1019" i="4"/>
  <c r="CK1019" i="4" s="1"/>
  <c r="CA1021" i="4"/>
  <c r="CI1021" i="4" s="1"/>
  <c r="CB1022" i="4"/>
  <c r="CJ1022" i="4" s="1"/>
  <c r="CC1023" i="4"/>
  <c r="CK1023" i="4" s="1"/>
  <c r="CA1025" i="4"/>
  <c r="CI1025" i="4" s="1"/>
  <c r="CB1026" i="4"/>
  <c r="CJ1026" i="4" s="1"/>
  <c r="CC1027" i="4"/>
  <c r="CK1027" i="4" s="1"/>
  <c r="CA1029" i="4"/>
  <c r="CI1029" i="4" s="1"/>
  <c r="CB1030" i="4"/>
  <c r="CJ1030" i="4" s="1"/>
  <c r="CC1031" i="4"/>
  <c r="CK1031" i="4" s="1"/>
  <c r="CA1033" i="4"/>
  <c r="CI1033" i="4" s="1"/>
  <c r="CB1034" i="4"/>
  <c r="CJ1034" i="4" s="1"/>
  <c r="CC1035" i="4"/>
  <c r="CK1035" i="4" s="1"/>
  <c r="CA1037" i="4"/>
  <c r="CI1037" i="4" s="1"/>
  <c r="CB1038" i="4"/>
  <c r="CJ1038" i="4" s="1"/>
  <c r="CC1039" i="4"/>
  <c r="CK1039" i="4" s="1"/>
  <c r="CA1041" i="4"/>
  <c r="CI1041" i="4" s="1"/>
  <c r="CB1042" i="4"/>
  <c r="CJ1042" i="4" s="1"/>
  <c r="CC1043" i="4"/>
  <c r="CK1043" i="4" s="1"/>
  <c r="CA1045" i="4"/>
  <c r="CI1045" i="4" s="1"/>
  <c r="CB1046" i="4"/>
  <c r="CJ1046" i="4" s="1"/>
  <c r="CC1047" i="4"/>
  <c r="CK1047" i="4" s="1"/>
  <c r="CA1049" i="4"/>
  <c r="CI1049" i="4" s="1"/>
  <c r="CB1050" i="4"/>
  <c r="CJ1050" i="4" s="1"/>
  <c r="CC1051" i="4"/>
  <c r="CK1051" i="4" s="1"/>
  <c r="CA1053" i="4"/>
  <c r="CI1053" i="4" s="1"/>
  <c r="CB1054" i="4"/>
  <c r="CJ1054" i="4" s="1"/>
  <c r="CC1055" i="4"/>
  <c r="CK1055" i="4" s="1"/>
  <c r="CA1057" i="4"/>
  <c r="CI1057" i="4" s="1"/>
  <c r="CB1058" i="4"/>
  <c r="CJ1058" i="4" s="1"/>
  <c r="CC1059" i="4"/>
  <c r="CK1059" i="4" s="1"/>
  <c r="CA1061" i="4"/>
  <c r="CI1061" i="4" s="1"/>
  <c r="CA1062" i="4"/>
  <c r="CI1062" i="4" s="1"/>
  <c r="CB1063" i="4"/>
  <c r="CJ1063" i="4" s="1"/>
  <c r="CC1064" i="4"/>
  <c r="CK1064" i="4" s="1"/>
  <c r="CC1065" i="4"/>
  <c r="CK1065" i="4" s="1"/>
  <c r="CA1067" i="4"/>
  <c r="CI1067" i="4" s="1"/>
  <c r="CB1068" i="4"/>
  <c r="CJ1068" i="4" s="1"/>
  <c r="CC1069" i="4"/>
  <c r="CK1069" i="4" s="1"/>
  <c r="CA1071" i="4"/>
  <c r="CI1071" i="4" s="1"/>
  <c r="CB1072" i="4"/>
  <c r="CJ1072" i="4" s="1"/>
  <c r="CC1073" i="4"/>
  <c r="CK1073" i="4" s="1"/>
  <c r="CA1075" i="4"/>
  <c r="CI1075" i="4" s="1"/>
  <c r="CB1076" i="4"/>
  <c r="CJ1076" i="4" s="1"/>
  <c r="CC1077" i="4"/>
  <c r="CK1077" i="4" s="1"/>
  <c r="CA1079" i="4"/>
  <c r="CI1079" i="4" s="1"/>
  <c r="CB1080" i="4"/>
  <c r="CJ1080" i="4" s="1"/>
  <c r="CC1081" i="4"/>
  <c r="CK1081" i="4" s="1"/>
  <c r="CA1083" i="4"/>
  <c r="CI1083" i="4" s="1"/>
  <c r="CB1084" i="4"/>
  <c r="CJ1084" i="4" s="1"/>
  <c r="CC1085" i="4"/>
  <c r="CK1085" i="4" s="1"/>
  <c r="CA1087" i="4"/>
  <c r="CI1087" i="4" s="1"/>
  <c r="CB1088" i="4"/>
  <c r="CJ1088" i="4" s="1"/>
  <c r="CC1089" i="4"/>
  <c r="CK1089" i="4" s="1"/>
  <c r="CA1091" i="4"/>
  <c r="CI1091" i="4" s="1"/>
  <c r="CB1092" i="4"/>
  <c r="CJ1092" i="4" s="1"/>
  <c r="CC1093" i="4"/>
  <c r="CK1093" i="4" s="1"/>
  <c r="CA1095" i="4"/>
  <c r="CI1095" i="4" s="1"/>
  <c r="CB1096" i="4"/>
  <c r="CJ1096" i="4" s="1"/>
  <c r="CC1097" i="4"/>
  <c r="CK1097" i="4" s="1"/>
  <c r="CA1099" i="4"/>
  <c r="CI1099" i="4" s="1"/>
  <c r="CB1100" i="4"/>
  <c r="CJ1100" i="4" s="1"/>
  <c r="CC1101" i="4"/>
  <c r="CK1101" i="4" s="1"/>
  <c r="CA1103" i="4"/>
  <c r="CI1103" i="4" s="1"/>
  <c r="CB1104" i="4"/>
  <c r="CJ1104" i="4" s="1"/>
  <c r="CC1105" i="4"/>
  <c r="CK1105" i="4" s="1"/>
  <c r="CA1107" i="4"/>
  <c r="CI1107" i="4" s="1"/>
  <c r="CB1108" i="4"/>
  <c r="CJ1108" i="4" s="1"/>
  <c r="CC1109" i="4"/>
  <c r="CK1109" i="4" s="1"/>
  <c r="CA1111" i="4"/>
  <c r="CI1111" i="4" s="1"/>
  <c r="CB1112" i="4"/>
  <c r="CJ1112" i="4" s="1"/>
  <c r="CC1113" i="4"/>
  <c r="CK1113" i="4" s="1"/>
  <c r="CA1115" i="4"/>
  <c r="CI1115" i="4" s="1"/>
  <c r="CB1116" i="4"/>
  <c r="CJ1116" i="4" s="1"/>
  <c r="CC1117" i="4"/>
  <c r="CK1117" i="4" s="1"/>
  <c r="CA1119" i="4"/>
  <c r="CI1119" i="4" s="1"/>
  <c r="CB1120" i="4"/>
  <c r="CJ1120" i="4" s="1"/>
  <c r="CC1121" i="4"/>
  <c r="CK1121" i="4" s="1"/>
  <c r="CA1123" i="4"/>
  <c r="CI1123" i="4" s="1"/>
  <c r="CB1124" i="4"/>
  <c r="CJ1124" i="4" s="1"/>
  <c r="CC1125" i="4"/>
  <c r="CK1125" i="4" s="1"/>
  <c r="CA1127" i="4"/>
  <c r="CI1127" i="4" s="1"/>
  <c r="CB1128" i="4"/>
  <c r="CJ1128" i="4" s="1"/>
  <c r="CC1129" i="4"/>
  <c r="CK1129" i="4" s="1"/>
  <c r="CA1131" i="4"/>
  <c r="CI1131" i="4" s="1"/>
  <c r="CB1132" i="4"/>
  <c r="CJ1132" i="4" s="1"/>
  <c r="CC1133" i="4"/>
  <c r="CK1133" i="4" s="1"/>
  <c r="CA1135" i="4"/>
  <c r="CI1135" i="4" s="1"/>
  <c r="CB1136" i="4"/>
  <c r="CJ1136" i="4" s="1"/>
  <c r="CC1137" i="4"/>
  <c r="CK1137" i="4" s="1"/>
  <c r="CA1139" i="4"/>
  <c r="CI1139" i="4" s="1"/>
  <c r="CB1140" i="4"/>
  <c r="CJ1140" i="4" s="1"/>
  <c r="CC1141" i="4"/>
  <c r="CK1141" i="4" s="1"/>
  <c r="CA1143" i="4"/>
  <c r="CI1143" i="4" s="1"/>
  <c r="CB1144" i="4"/>
  <c r="CJ1144" i="4" s="1"/>
  <c r="CC1145" i="4"/>
  <c r="CK1145" i="4" s="1"/>
  <c r="CA1147" i="4"/>
  <c r="CI1147" i="4" s="1"/>
  <c r="CB1148" i="4"/>
  <c r="CJ1148" i="4" s="1"/>
  <c r="CC1149" i="4"/>
  <c r="CK1149" i="4" s="1"/>
  <c r="CA1151" i="4"/>
  <c r="CI1151" i="4" s="1"/>
  <c r="CB1152" i="4"/>
  <c r="CJ1152" i="4" s="1"/>
  <c r="CC1153" i="4"/>
  <c r="CK1153" i="4" s="1"/>
  <c r="CA1155" i="4"/>
  <c r="CI1155" i="4" s="1"/>
  <c r="CB1156" i="4"/>
  <c r="CJ1156" i="4" s="1"/>
  <c r="CC1157" i="4"/>
  <c r="CK1157" i="4" s="1"/>
  <c r="CA1159" i="4"/>
  <c r="CI1159" i="4" s="1"/>
  <c r="CB1160" i="4"/>
  <c r="CJ1160" i="4" s="1"/>
  <c r="CC1161" i="4"/>
  <c r="CK1161" i="4" s="1"/>
  <c r="CA1163" i="4"/>
  <c r="CI1163" i="4" s="1"/>
  <c r="CB1164" i="4"/>
  <c r="CJ1164" i="4" s="1"/>
  <c r="CC1165" i="4"/>
  <c r="CK1165" i="4" s="1"/>
  <c r="CA1167" i="4"/>
  <c r="CI1167" i="4" s="1"/>
  <c r="CB1168" i="4"/>
  <c r="CJ1168" i="4" s="1"/>
  <c r="CC1169" i="4"/>
  <c r="CK1169" i="4" s="1"/>
  <c r="CA1171" i="4"/>
  <c r="CI1171" i="4" s="1"/>
  <c r="CB1172" i="4"/>
  <c r="CJ1172" i="4" s="1"/>
  <c r="CC1173" i="4"/>
  <c r="CK1173" i="4" s="1"/>
  <c r="CA1175" i="4"/>
  <c r="CI1175" i="4" s="1"/>
  <c r="CB1176" i="4"/>
  <c r="CJ1176" i="4" s="1"/>
  <c r="CC1177" i="4"/>
  <c r="CK1177" i="4" s="1"/>
  <c r="CA1179" i="4"/>
  <c r="CI1179" i="4" s="1"/>
  <c r="CB1180" i="4"/>
  <c r="CJ1180" i="4" s="1"/>
  <c r="CC1181" i="4"/>
  <c r="CK1181" i="4" s="1"/>
  <c r="CA1183" i="4"/>
  <c r="CI1183" i="4" s="1"/>
  <c r="CB1184" i="4"/>
  <c r="CJ1184" i="4" s="1"/>
  <c r="CC1185" i="4"/>
  <c r="CK1185" i="4" s="1"/>
  <c r="CA1187" i="4"/>
  <c r="CI1187" i="4" s="1"/>
  <c r="CB1188" i="4"/>
  <c r="CJ1188" i="4" s="1"/>
  <c r="CC1189" i="4"/>
  <c r="CK1189" i="4" s="1"/>
  <c r="CA1191" i="4"/>
  <c r="CI1191" i="4" s="1"/>
  <c r="CB1192" i="4"/>
  <c r="CJ1192" i="4" s="1"/>
  <c r="CC1193" i="4"/>
  <c r="CK1193" i="4" s="1"/>
  <c r="CA1195" i="4"/>
  <c r="CI1195" i="4" s="1"/>
  <c r="CB1196" i="4"/>
  <c r="CJ1196" i="4" s="1"/>
  <c r="CC1197" i="4"/>
  <c r="CK1197" i="4" s="1"/>
  <c r="CA1199" i="4"/>
  <c r="CI1199" i="4" s="1"/>
  <c r="CB1200" i="4"/>
  <c r="CJ1200" i="4" s="1"/>
  <c r="CC1201" i="4"/>
  <c r="CK1201" i="4" s="1"/>
  <c r="CA1203" i="4"/>
  <c r="CI1203" i="4" s="1"/>
  <c r="CB1204" i="4"/>
  <c r="CJ1204" i="4" s="1"/>
  <c r="CC1205" i="4"/>
  <c r="CK1205" i="4" s="1"/>
  <c r="CA1207" i="4"/>
  <c r="CI1207" i="4" s="1"/>
  <c r="CB1208" i="4"/>
  <c r="CJ1208" i="4" s="1"/>
  <c r="CC1209" i="4"/>
  <c r="CK1209" i="4" s="1"/>
  <c r="CA1211" i="4"/>
  <c r="CI1211" i="4" s="1"/>
  <c r="CB1212" i="4"/>
  <c r="CJ1212" i="4" s="1"/>
  <c r="CC1213" i="4"/>
  <c r="CK1213" i="4" s="1"/>
  <c r="CA1215" i="4"/>
  <c r="CI1215" i="4" s="1"/>
  <c r="CB1216" i="4"/>
  <c r="CJ1216" i="4" s="1"/>
  <c r="CC1217" i="4"/>
  <c r="CK1217" i="4" s="1"/>
  <c r="CA1219" i="4"/>
  <c r="CI1219" i="4" s="1"/>
  <c r="CB1220" i="4"/>
  <c r="CJ1220" i="4" s="1"/>
  <c r="CC1221" i="4"/>
  <c r="CK1221" i="4" s="1"/>
  <c r="CA1223" i="4"/>
  <c r="CI1223" i="4" s="1"/>
  <c r="CB1224" i="4"/>
  <c r="CJ1224" i="4" s="1"/>
  <c r="CC1225" i="4"/>
  <c r="CK1225" i="4" s="1"/>
  <c r="CA1227" i="4"/>
  <c r="CI1227" i="4" s="1"/>
  <c r="CB1228" i="4"/>
  <c r="CJ1228" i="4" s="1"/>
  <c r="CC1229" i="4"/>
  <c r="CK1229" i="4" s="1"/>
  <c r="CA1232" i="4"/>
  <c r="CI1232" i="4" s="1"/>
  <c r="CB1233" i="4"/>
  <c r="CJ1233" i="4" s="1"/>
  <c r="CC1234" i="4"/>
  <c r="CK1234" i="4" s="1"/>
  <c r="CA1236" i="4"/>
  <c r="CI1236" i="4" s="1"/>
  <c r="CB1237" i="4"/>
  <c r="CJ1237" i="4" s="1"/>
  <c r="CC1238" i="4"/>
  <c r="CK1238" i="4" s="1"/>
  <c r="CA1240" i="4"/>
  <c r="CI1240" i="4" s="1"/>
  <c r="CB1241" i="4"/>
  <c r="CJ1241" i="4" s="1"/>
  <c r="CC1242" i="4"/>
  <c r="CK1242" i="4" s="1"/>
  <c r="CA1244" i="4"/>
  <c r="CI1244" i="4" s="1"/>
  <c r="CA1245" i="4"/>
  <c r="CI1245" i="4" s="1"/>
  <c r="CB1246" i="4"/>
  <c r="CJ1246" i="4" s="1"/>
  <c r="CC1247" i="4"/>
  <c r="CK1247" i="4" s="1"/>
  <c r="CA1249" i="4"/>
  <c r="CI1249" i="4" s="1"/>
  <c r="CB1250" i="4"/>
  <c r="CJ1250" i="4" s="1"/>
  <c r="CC1251" i="4"/>
  <c r="CK1251" i="4" s="1"/>
  <c r="CA1253" i="4"/>
  <c r="CI1253" i="4" s="1"/>
  <c r="CB1254" i="4"/>
  <c r="CJ1254" i="4" s="1"/>
  <c r="CC1255" i="4"/>
  <c r="CK1255" i="4" s="1"/>
  <c r="CA1257" i="4"/>
  <c r="CI1257" i="4" s="1"/>
  <c r="CB1258" i="4"/>
  <c r="CJ1258" i="4" s="1"/>
  <c r="CC1259" i="4"/>
  <c r="CK1259" i="4" s="1"/>
  <c r="CA1261" i="4"/>
  <c r="CI1261" i="4" s="1"/>
  <c r="CB1262" i="4"/>
  <c r="CJ1262" i="4" s="1"/>
  <c r="CC1263" i="4"/>
  <c r="CK1263" i="4" s="1"/>
  <c r="CA1265" i="4"/>
  <c r="CI1265" i="4" s="1"/>
  <c r="CB1266" i="4"/>
  <c r="CJ1266" i="4" s="1"/>
  <c r="CC1267" i="4"/>
  <c r="CK1267" i="4" s="1"/>
  <c r="CA1269" i="4"/>
  <c r="CI1269" i="4" s="1"/>
  <c r="CB1270" i="4"/>
  <c r="CJ1270" i="4" s="1"/>
  <c r="CC1271" i="4"/>
  <c r="CK1271" i="4" s="1"/>
  <c r="CA1273" i="4"/>
  <c r="CI1273" i="4" s="1"/>
  <c r="CB1274" i="4"/>
  <c r="CJ1274" i="4" s="1"/>
  <c r="CC1275" i="4"/>
  <c r="CK1275" i="4" s="1"/>
  <c r="CA1277" i="4"/>
  <c r="CI1277" i="4" s="1"/>
  <c r="CB1278" i="4"/>
  <c r="CJ1278" i="4" s="1"/>
  <c r="CC1279" i="4"/>
  <c r="CK1279" i="4" s="1"/>
  <c r="CA1281" i="4"/>
  <c r="CI1281" i="4" s="1"/>
  <c r="CB1282" i="4"/>
  <c r="CJ1282" i="4" s="1"/>
  <c r="CC1283" i="4"/>
  <c r="CK1283" i="4" s="1"/>
  <c r="CA1285" i="4"/>
  <c r="CI1285" i="4" s="1"/>
  <c r="CB1286" i="4"/>
  <c r="CJ1286" i="4" s="1"/>
  <c r="CC1287" i="4"/>
  <c r="CK1287" i="4" s="1"/>
  <c r="CA1289" i="4"/>
  <c r="CI1289" i="4" s="1"/>
  <c r="CB1290" i="4"/>
  <c r="CJ1290" i="4" s="1"/>
  <c r="CC1291" i="4"/>
  <c r="CK1291" i="4" s="1"/>
  <c r="CA1293" i="4"/>
  <c r="CI1293" i="4" s="1"/>
  <c r="CB1294" i="4"/>
  <c r="CJ1294" i="4" s="1"/>
  <c r="CC1295" i="4"/>
  <c r="CK1295" i="4" s="1"/>
  <c r="CA1297" i="4"/>
  <c r="CI1297" i="4" s="1"/>
  <c r="CB1298" i="4"/>
  <c r="CJ1298" i="4" s="1"/>
  <c r="CC1299" i="4"/>
  <c r="CK1299" i="4" s="1"/>
  <c r="CA1301" i="4"/>
  <c r="CI1301" i="4" s="1"/>
  <c r="CB1302" i="4"/>
  <c r="CJ1302" i="4" s="1"/>
  <c r="CC1303" i="4"/>
  <c r="CK1303" i="4" s="1"/>
  <c r="CA1305" i="4"/>
  <c r="CI1305" i="4" s="1"/>
  <c r="CB1306" i="4"/>
  <c r="CJ1306" i="4" s="1"/>
  <c r="CC1307" i="4"/>
  <c r="CK1307" i="4" s="1"/>
  <c r="CA1309" i="4"/>
  <c r="CI1309" i="4" s="1"/>
  <c r="CB1310" i="4"/>
  <c r="CJ1310" i="4" s="1"/>
  <c r="CC1311" i="4"/>
  <c r="CK1311" i="4" s="1"/>
  <c r="CA1313" i="4"/>
  <c r="CI1313" i="4" s="1"/>
  <c r="CB1314" i="4"/>
  <c r="CJ1314" i="4" s="1"/>
  <c r="CC1315" i="4"/>
  <c r="CK1315" i="4" s="1"/>
  <c r="CA1317" i="4"/>
  <c r="CI1317" i="4" s="1"/>
  <c r="CB1318" i="4"/>
  <c r="CJ1318" i="4" s="1"/>
  <c r="CC1319" i="4"/>
  <c r="CK1319" i="4" s="1"/>
  <c r="CA1321" i="4"/>
  <c r="CI1321" i="4" s="1"/>
  <c r="CB1322" i="4"/>
  <c r="CJ1322" i="4" s="1"/>
  <c r="CC1323" i="4"/>
  <c r="CK1323" i="4" s="1"/>
  <c r="CA1325" i="4"/>
  <c r="CI1325" i="4" s="1"/>
  <c r="CB1326" i="4"/>
  <c r="CJ1326" i="4" s="1"/>
  <c r="CC1327" i="4"/>
  <c r="CK1327" i="4" s="1"/>
  <c r="CA1329" i="4"/>
  <c r="CI1329" i="4" s="1"/>
  <c r="CB1330" i="4"/>
  <c r="CJ1330" i="4" s="1"/>
  <c r="CC1331" i="4"/>
  <c r="CK1331" i="4" s="1"/>
  <c r="CA1333" i="4"/>
  <c r="CI1333" i="4" s="1"/>
  <c r="CB1334" i="4"/>
  <c r="CJ1334" i="4" s="1"/>
  <c r="CC1335" i="4"/>
  <c r="CK1335" i="4" s="1"/>
  <c r="CA1337" i="4"/>
  <c r="CI1337" i="4" s="1"/>
  <c r="CB1338" i="4"/>
  <c r="CJ1338" i="4" s="1"/>
  <c r="CC1339" i="4"/>
  <c r="CK1339" i="4" s="1"/>
  <c r="CA1341" i="4"/>
  <c r="CI1341" i="4" s="1"/>
  <c r="CB1342" i="4"/>
  <c r="CJ1342" i="4" s="1"/>
  <c r="CC1343" i="4"/>
  <c r="CK1343" i="4" s="1"/>
  <c r="CA1345" i="4"/>
  <c r="CI1345" i="4" s="1"/>
  <c r="CB1346" i="4"/>
  <c r="CJ1346" i="4" s="1"/>
  <c r="CC1347" i="4"/>
  <c r="CK1347" i="4" s="1"/>
  <c r="CA1349" i="4"/>
  <c r="CI1349" i="4" s="1"/>
  <c r="CB1350" i="4"/>
  <c r="CJ1350" i="4" s="1"/>
  <c r="CC1351" i="4"/>
  <c r="CK1351" i="4" s="1"/>
  <c r="CA1353" i="4"/>
  <c r="CI1353" i="4" s="1"/>
  <c r="CB1354" i="4"/>
  <c r="CJ1354" i="4" s="1"/>
  <c r="CC1355" i="4"/>
  <c r="CK1355" i="4" s="1"/>
  <c r="CA1357" i="4"/>
  <c r="CI1357" i="4" s="1"/>
  <c r="CB1358" i="4"/>
  <c r="CJ1358" i="4" s="1"/>
  <c r="CC1359" i="4"/>
  <c r="CK1359" i="4" s="1"/>
  <c r="CA1361" i="4"/>
  <c r="CI1361" i="4" s="1"/>
  <c r="CB1362" i="4"/>
  <c r="CJ1362" i="4" s="1"/>
  <c r="CC1363" i="4"/>
  <c r="CK1363" i="4" s="1"/>
  <c r="CA1365" i="4"/>
  <c r="CI1365" i="4" s="1"/>
  <c r="CB1366" i="4"/>
  <c r="CJ1366" i="4" s="1"/>
  <c r="CC1367" i="4"/>
  <c r="CK1367" i="4" s="1"/>
  <c r="CA1369" i="4"/>
  <c r="CI1369" i="4" s="1"/>
  <c r="CB1370" i="4"/>
  <c r="CJ1370" i="4" s="1"/>
  <c r="CC1371" i="4"/>
  <c r="CK1371" i="4" s="1"/>
  <c r="CA1374" i="4"/>
  <c r="CI1374" i="4" s="1"/>
  <c r="CB1375" i="4"/>
  <c r="CJ1375" i="4" s="1"/>
  <c r="CC1376" i="4"/>
  <c r="CK1376" i="4" s="1"/>
  <c r="CA1378" i="4"/>
  <c r="CI1378" i="4" s="1"/>
  <c r="CB1379" i="4"/>
  <c r="CJ1379" i="4" s="1"/>
  <c r="CC1380" i="4"/>
  <c r="CK1380" i="4" s="1"/>
  <c r="CA1382" i="4"/>
  <c r="CI1382" i="4" s="1"/>
  <c r="CB1383" i="4"/>
  <c r="CJ1383" i="4" s="1"/>
  <c r="CC1384" i="4"/>
  <c r="CK1384" i="4" s="1"/>
  <c r="CA1386" i="4"/>
  <c r="CI1386" i="4" s="1"/>
  <c r="CB1387" i="4"/>
  <c r="CJ1387" i="4" s="1"/>
  <c r="CC1388" i="4"/>
  <c r="CK1388" i="4" s="1"/>
  <c r="CA1390" i="4"/>
  <c r="CI1390" i="4" s="1"/>
  <c r="CB1391" i="4"/>
  <c r="CJ1391" i="4" s="1"/>
  <c r="CC1392" i="4"/>
  <c r="CK1392" i="4" s="1"/>
  <c r="CA1394" i="4"/>
  <c r="CI1394" i="4" s="1"/>
  <c r="CB1395" i="4"/>
  <c r="CJ1395" i="4" s="1"/>
  <c r="CC1396" i="4"/>
  <c r="CK1396" i="4" s="1"/>
  <c r="CA1398" i="4"/>
  <c r="CI1398" i="4" s="1"/>
  <c r="CB1399" i="4"/>
  <c r="CJ1399" i="4" s="1"/>
  <c r="CC1400" i="4"/>
  <c r="CK1400" i="4" s="1"/>
  <c r="CA1402" i="4"/>
  <c r="CI1402" i="4" s="1"/>
  <c r="CB1403" i="4"/>
  <c r="CJ1403" i="4" s="1"/>
  <c r="CC1404" i="4"/>
  <c r="CK1404" i="4" s="1"/>
  <c r="CA1406" i="4"/>
  <c r="CI1406" i="4" s="1"/>
  <c r="CB1407" i="4"/>
  <c r="CJ1407" i="4" s="1"/>
  <c r="CC1408" i="4"/>
  <c r="CK1408" i="4" s="1"/>
  <c r="CA1410" i="4"/>
  <c r="CI1410" i="4" s="1"/>
  <c r="CB1411" i="4"/>
  <c r="CJ1411" i="4" s="1"/>
  <c r="CC1412" i="4"/>
  <c r="CK1412" i="4" s="1"/>
  <c r="CA1414" i="4"/>
  <c r="CI1414" i="4" s="1"/>
  <c r="CB1415" i="4"/>
  <c r="CJ1415" i="4" s="1"/>
  <c r="CC1416" i="4"/>
  <c r="CK1416" i="4" s="1"/>
  <c r="CA1418" i="4"/>
  <c r="CI1418" i="4" s="1"/>
  <c r="CB1419" i="4"/>
  <c r="CJ1419" i="4" s="1"/>
  <c r="CC1420" i="4"/>
  <c r="CK1420" i="4" s="1"/>
  <c r="CA1422" i="4"/>
  <c r="CI1422" i="4" s="1"/>
  <c r="CB1423" i="4"/>
  <c r="CJ1423" i="4" s="1"/>
  <c r="CC1424" i="4"/>
  <c r="CK1424" i="4" s="1"/>
  <c r="CA1426" i="4"/>
  <c r="CI1426" i="4" s="1"/>
  <c r="CB1427" i="4"/>
  <c r="CJ1427" i="4" s="1"/>
  <c r="CC1428" i="4"/>
  <c r="CK1428" i="4" s="1"/>
  <c r="CA1430" i="4"/>
  <c r="CI1430" i="4" s="1"/>
  <c r="CB1431" i="4"/>
  <c r="CJ1431" i="4" s="1"/>
  <c r="CC1432" i="4"/>
  <c r="CK1432" i="4" s="1"/>
  <c r="CA1434" i="4"/>
  <c r="CI1434" i="4" s="1"/>
  <c r="CB1435" i="4"/>
  <c r="CJ1435" i="4" s="1"/>
  <c r="CC1436" i="4"/>
  <c r="CK1436" i="4" s="1"/>
  <c r="CA1438" i="4"/>
  <c r="CI1438" i="4" s="1"/>
  <c r="CB1439" i="4"/>
  <c r="CJ1439" i="4" s="1"/>
  <c r="CC1440" i="4"/>
  <c r="CK1440" i="4" s="1"/>
  <c r="CA1442" i="4"/>
  <c r="CI1442" i="4" s="1"/>
  <c r="CB1443" i="4"/>
  <c r="CJ1443" i="4" s="1"/>
  <c r="CC1444" i="4"/>
  <c r="CK1444" i="4" s="1"/>
  <c r="CA1446" i="4"/>
  <c r="CI1446" i="4" s="1"/>
  <c r="CB1447" i="4"/>
  <c r="CJ1447" i="4" s="1"/>
  <c r="CC1448" i="4"/>
  <c r="CK1448" i="4" s="1"/>
  <c r="CA1450" i="4"/>
  <c r="CI1450" i="4" s="1"/>
  <c r="CB1451" i="4"/>
  <c r="CJ1451" i="4" s="1"/>
  <c r="CC1452" i="4"/>
  <c r="CK1452" i="4" s="1"/>
  <c r="CA1454" i="4"/>
  <c r="CI1454" i="4" s="1"/>
  <c r="CB1455" i="4"/>
  <c r="CJ1455" i="4" s="1"/>
  <c r="CC1456" i="4"/>
  <c r="CK1456" i="4" s="1"/>
  <c r="CC1457" i="4"/>
  <c r="CK1457" i="4" s="1"/>
  <c r="CA1459" i="4"/>
  <c r="CI1459" i="4" s="1"/>
  <c r="CB1460" i="4"/>
  <c r="CJ1460" i="4" s="1"/>
  <c r="CC1461" i="4"/>
  <c r="CK1461" i="4" s="1"/>
  <c r="CA1463" i="4"/>
  <c r="CI1463" i="4" s="1"/>
  <c r="CB1464" i="4"/>
  <c r="CJ1464" i="4" s="1"/>
  <c r="CC1465" i="4"/>
  <c r="CK1465" i="4" s="1"/>
  <c r="CA1467" i="4"/>
  <c r="CI1467" i="4" s="1"/>
  <c r="CB1468" i="4"/>
  <c r="CJ1468" i="4" s="1"/>
  <c r="CC1469" i="4"/>
  <c r="CK1469" i="4" s="1"/>
  <c r="CA1472" i="4"/>
  <c r="CI1472" i="4" s="1"/>
  <c r="CB1473" i="4"/>
  <c r="CJ1473" i="4" s="1"/>
  <c r="CC1474" i="4"/>
  <c r="CK1474" i="4" s="1"/>
  <c r="CA1476" i="4"/>
  <c r="CI1476" i="4" s="1"/>
  <c r="CB1477" i="4"/>
  <c r="CJ1477" i="4" s="1"/>
  <c r="CC1478" i="4"/>
  <c r="CK1478" i="4" s="1"/>
  <c r="CA1480" i="4"/>
  <c r="CI1480" i="4" s="1"/>
  <c r="CB1481" i="4"/>
  <c r="CJ1481" i="4" s="1"/>
  <c r="CC1482" i="4"/>
  <c r="CK1482" i="4" s="1"/>
  <c r="CA1484" i="4"/>
  <c r="CI1484" i="4" s="1"/>
  <c r="CB1485" i="4"/>
  <c r="CJ1485" i="4" s="1"/>
  <c r="CC1486" i="4"/>
  <c r="CK1486" i="4" s="1"/>
  <c r="CA1488" i="4"/>
  <c r="CI1488" i="4" s="1"/>
  <c r="CB1489" i="4"/>
  <c r="CJ1489" i="4" s="1"/>
  <c r="CC1490" i="4"/>
  <c r="CK1490" i="4" s="1"/>
  <c r="CA1492" i="4"/>
  <c r="CI1492" i="4" s="1"/>
  <c r="CB1493" i="4"/>
  <c r="CJ1493" i="4" s="1"/>
  <c r="CC1494" i="4"/>
  <c r="CK1494" i="4" s="1"/>
  <c r="CA1496" i="4"/>
  <c r="CI1496" i="4" s="1"/>
  <c r="CB1497" i="4"/>
  <c r="CJ1497" i="4" s="1"/>
  <c r="CC1498" i="4"/>
  <c r="CK1498" i="4" s="1"/>
  <c r="CA1500" i="4"/>
  <c r="CI1500" i="4" s="1"/>
  <c r="CB1501" i="4"/>
  <c r="CJ1501" i="4" s="1"/>
  <c r="CC1502" i="4"/>
  <c r="CK1502" i="4" s="1"/>
  <c r="CA1504" i="4"/>
  <c r="CI1504" i="4" s="1"/>
  <c r="CB1505" i="4"/>
  <c r="CJ1505" i="4" s="1"/>
  <c r="CC1506" i="4"/>
  <c r="CK1506" i="4" s="1"/>
  <c r="CA1508" i="4"/>
  <c r="CI1508" i="4" s="1"/>
  <c r="CB1509" i="4"/>
  <c r="CJ1509" i="4" s="1"/>
  <c r="CC1510" i="4"/>
  <c r="CK1510" i="4" s="1"/>
  <c r="CA1512" i="4"/>
  <c r="CI1512" i="4" s="1"/>
  <c r="CB1513" i="4"/>
  <c r="CJ1513" i="4" s="1"/>
  <c r="CC1514" i="4"/>
  <c r="CK1514" i="4" s="1"/>
  <c r="CA1516" i="4"/>
  <c r="CI1516" i="4" s="1"/>
  <c r="CB1517" i="4"/>
  <c r="CJ1517" i="4" s="1"/>
  <c r="CC1518" i="4"/>
  <c r="CK1518" i="4" s="1"/>
  <c r="CA1520" i="4"/>
  <c r="CI1520" i="4" s="1"/>
  <c r="CB1521" i="4"/>
  <c r="CJ1521" i="4" s="1"/>
  <c r="CC1522" i="4"/>
  <c r="CK1522" i="4" s="1"/>
  <c r="CA1524" i="4"/>
  <c r="CI1524" i="4" s="1"/>
  <c r="CB1525" i="4"/>
  <c r="CJ1525" i="4" s="1"/>
  <c r="CC1526" i="4"/>
  <c r="CK1526" i="4" s="1"/>
  <c r="CA1528" i="4"/>
  <c r="CI1528" i="4" s="1"/>
  <c r="CB1529" i="4"/>
  <c r="CJ1529" i="4" s="1"/>
  <c r="CC1530" i="4"/>
  <c r="CK1530" i="4" s="1"/>
  <c r="CA1532" i="4"/>
  <c r="CI1532" i="4" s="1"/>
  <c r="CB1533" i="4"/>
  <c r="CJ1533" i="4" s="1"/>
  <c r="CC1534" i="4"/>
  <c r="CK1534" i="4" s="1"/>
  <c r="CA1536" i="4"/>
  <c r="CI1536" i="4" s="1"/>
  <c r="CB1537" i="4"/>
  <c r="CJ1537" i="4" s="1"/>
  <c r="CC1538" i="4"/>
  <c r="CK1538" i="4" s="1"/>
  <c r="CC1539" i="4"/>
  <c r="CK1539" i="4" s="1"/>
  <c r="CA1541" i="4"/>
  <c r="CI1541" i="4" s="1"/>
  <c r="CB1542" i="4"/>
  <c r="CJ1542" i="4" s="1"/>
  <c r="CC1543" i="4"/>
  <c r="CK1543" i="4" s="1"/>
  <c r="CA1545" i="4"/>
  <c r="CI1545" i="4" s="1"/>
  <c r="CB1546" i="4"/>
  <c r="CJ1546" i="4" s="1"/>
  <c r="CC1547" i="4"/>
  <c r="CK1547" i="4" s="1"/>
  <c r="CA1549" i="4"/>
  <c r="CI1549" i="4" s="1"/>
  <c r="CB1550" i="4"/>
  <c r="CJ1550" i="4" s="1"/>
  <c r="CC1551" i="4"/>
  <c r="CK1551" i="4" s="1"/>
  <c r="CA1553" i="4"/>
  <c r="CI1553" i="4" s="1"/>
  <c r="CB1554" i="4"/>
  <c r="CJ1554" i="4" s="1"/>
  <c r="CC1555" i="4"/>
  <c r="CK1555" i="4" s="1"/>
  <c r="CA1557" i="4"/>
  <c r="CI1557" i="4" s="1"/>
  <c r="CB1558" i="4"/>
  <c r="CJ1558" i="4" s="1"/>
  <c r="CC1559" i="4"/>
  <c r="CK1559" i="4" s="1"/>
  <c r="CA1561" i="4"/>
  <c r="CI1561" i="4" s="1"/>
  <c r="CB1562" i="4"/>
  <c r="CJ1562" i="4" s="1"/>
  <c r="CC1563" i="4"/>
  <c r="CK1563" i="4" s="1"/>
  <c r="CA1565" i="4"/>
  <c r="CI1565" i="4" s="1"/>
  <c r="CB1566" i="4"/>
  <c r="CJ1566" i="4" s="1"/>
  <c r="CC1567" i="4"/>
  <c r="CK1567" i="4" s="1"/>
  <c r="CA1569" i="4"/>
  <c r="CI1569" i="4" s="1"/>
  <c r="CB1570" i="4"/>
  <c r="CJ1570" i="4" s="1"/>
  <c r="CC1571" i="4"/>
  <c r="CK1571" i="4" s="1"/>
  <c r="CA1573" i="4"/>
  <c r="CI1573" i="4" s="1"/>
  <c r="CB1574" i="4"/>
  <c r="CJ1574" i="4" s="1"/>
  <c r="CC1575" i="4"/>
  <c r="CK1575" i="4" s="1"/>
  <c r="CA863" i="4"/>
  <c r="CI863" i="4" s="1"/>
  <c r="CB864" i="4"/>
  <c r="CJ864" i="4" s="1"/>
  <c r="CC865" i="4"/>
  <c r="CK865" i="4" s="1"/>
  <c r="CA867" i="4"/>
  <c r="CI867" i="4" s="1"/>
  <c r="CB868" i="4"/>
  <c r="CJ868" i="4" s="1"/>
  <c r="CC869" i="4"/>
  <c r="CK869" i="4" s="1"/>
  <c r="CA871" i="4"/>
  <c r="CI871" i="4" s="1"/>
  <c r="CB872" i="4"/>
  <c r="CJ872" i="4" s="1"/>
  <c r="CC873" i="4"/>
  <c r="CK873" i="4" s="1"/>
  <c r="CA875" i="4"/>
  <c r="CI875" i="4" s="1"/>
  <c r="CB876" i="4"/>
  <c r="CJ876" i="4" s="1"/>
  <c r="CC877" i="4"/>
  <c r="CK877" i="4" s="1"/>
  <c r="CA879" i="4"/>
  <c r="CI879" i="4" s="1"/>
  <c r="CB880" i="4"/>
  <c r="CJ880" i="4" s="1"/>
  <c r="CC881" i="4"/>
  <c r="CK881" i="4" s="1"/>
  <c r="CA883" i="4"/>
  <c r="CI883" i="4" s="1"/>
  <c r="CB884" i="4"/>
  <c r="CJ884" i="4" s="1"/>
  <c r="CC885" i="4"/>
  <c r="CK885" i="4" s="1"/>
  <c r="CA887" i="4"/>
  <c r="CI887" i="4" s="1"/>
  <c r="CB888" i="4"/>
  <c r="CJ888" i="4" s="1"/>
  <c r="CC889" i="4"/>
  <c r="CK889" i="4" s="1"/>
  <c r="CA891" i="4"/>
  <c r="CI891" i="4" s="1"/>
  <c r="CB892" i="4"/>
  <c r="CJ892" i="4" s="1"/>
  <c r="CC893" i="4"/>
  <c r="CK893" i="4" s="1"/>
  <c r="CA895" i="4"/>
  <c r="CI895" i="4" s="1"/>
  <c r="CB896" i="4"/>
  <c r="CJ896" i="4" s="1"/>
  <c r="CC897" i="4"/>
  <c r="CK897" i="4" s="1"/>
  <c r="CA899" i="4"/>
  <c r="CI899" i="4" s="1"/>
  <c r="CB900" i="4"/>
  <c r="CJ900" i="4" s="1"/>
  <c r="CC901" i="4"/>
  <c r="CK901" i="4" s="1"/>
  <c r="CA903" i="4"/>
  <c r="CI903" i="4" s="1"/>
  <c r="CB904" i="4"/>
  <c r="CJ904" i="4" s="1"/>
  <c r="CC905" i="4"/>
  <c r="CK905" i="4" s="1"/>
  <c r="CA907" i="4"/>
  <c r="CI907" i="4" s="1"/>
  <c r="CB908" i="4"/>
  <c r="CJ908" i="4" s="1"/>
  <c r="CC909" i="4"/>
  <c r="CK909" i="4" s="1"/>
  <c r="CA911" i="4"/>
  <c r="CI911" i="4" s="1"/>
  <c r="CB912" i="4"/>
  <c r="CJ912" i="4" s="1"/>
  <c r="CC913" i="4"/>
  <c r="CK913" i="4" s="1"/>
  <c r="CA915" i="4"/>
  <c r="CI915" i="4" s="1"/>
  <c r="CB916" i="4"/>
  <c r="CJ916" i="4" s="1"/>
  <c r="CC917" i="4"/>
  <c r="CK917" i="4" s="1"/>
  <c r="CA919" i="4"/>
  <c r="CI919" i="4" s="1"/>
  <c r="CB920" i="4"/>
  <c r="CJ920" i="4" s="1"/>
  <c r="CC921" i="4"/>
  <c r="CK921" i="4" s="1"/>
  <c r="CA923" i="4"/>
  <c r="CI923" i="4" s="1"/>
  <c r="CB924" i="4"/>
  <c r="CJ924" i="4" s="1"/>
  <c r="CC925" i="4"/>
  <c r="CK925" i="4" s="1"/>
  <c r="CA927" i="4"/>
  <c r="CI927" i="4" s="1"/>
  <c r="CB928" i="4"/>
  <c r="CJ928" i="4" s="1"/>
  <c r="CC929" i="4"/>
  <c r="CK929" i="4" s="1"/>
  <c r="CA931" i="4"/>
  <c r="CI931" i="4" s="1"/>
  <c r="CB932" i="4"/>
  <c r="CJ932" i="4" s="1"/>
  <c r="CC933" i="4"/>
  <c r="CK933" i="4" s="1"/>
  <c r="CA935" i="4"/>
  <c r="CI935" i="4" s="1"/>
  <c r="CB936" i="4"/>
  <c r="CJ936" i="4" s="1"/>
  <c r="CC937" i="4"/>
  <c r="CK937" i="4" s="1"/>
  <c r="CA939" i="4"/>
  <c r="CI939" i="4" s="1"/>
  <c r="CB940" i="4"/>
  <c r="CJ940" i="4" s="1"/>
  <c r="CC941" i="4"/>
  <c r="CK941" i="4" s="1"/>
  <c r="CA943" i="4"/>
  <c r="CI943" i="4" s="1"/>
  <c r="CB944" i="4"/>
  <c r="CJ944" i="4" s="1"/>
  <c r="CC945" i="4"/>
  <c r="CK945" i="4" s="1"/>
  <c r="CA947" i="4"/>
  <c r="CI947" i="4" s="1"/>
  <c r="CB948" i="4"/>
  <c r="CJ948" i="4" s="1"/>
  <c r="CC949" i="4"/>
  <c r="CK949" i="4" s="1"/>
  <c r="CA951" i="4"/>
  <c r="CI951" i="4" s="1"/>
  <c r="CB952" i="4"/>
  <c r="CJ952" i="4" s="1"/>
  <c r="CC953" i="4"/>
  <c r="CK953" i="4" s="1"/>
  <c r="CA955" i="4"/>
  <c r="CI955" i="4" s="1"/>
  <c r="CB956" i="4"/>
  <c r="CJ956" i="4" s="1"/>
  <c r="CC957" i="4"/>
  <c r="CK957" i="4" s="1"/>
  <c r="CA959" i="4"/>
  <c r="CI959" i="4" s="1"/>
  <c r="CB960" i="4"/>
  <c r="CJ960" i="4" s="1"/>
  <c r="CC961" i="4"/>
  <c r="CK961" i="4" s="1"/>
  <c r="CA963" i="4"/>
  <c r="CI963" i="4" s="1"/>
  <c r="CB964" i="4"/>
  <c r="CJ964" i="4" s="1"/>
  <c r="CC965" i="4"/>
  <c r="CK965" i="4" s="1"/>
  <c r="CA967" i="4"/>
  <c r="CI967" i="4" s="1"/>
  <c r="CB968" i="4"/>
  <c r="CJ968" i="4" s="1"/>
  <c r="CC969" i="4"/>
  <c r="CK969" i="4" s="1"/>
  <c r="CA971" i="4"/>
  <c r="CI971" i="4" s="1"/>
  <c r="CB972" i="4"/>
  <c r="CJ972" i="4" s="1"/>
  <c r="CC973" i="4"/>
  <c r="CK973" i="4" s="1"/>
  <c r="CA975" i="4"/>
  <c r="CI975" i="4" s="1"/>
  <c r="CB976" i="4"/>
  <c r="CJ976" i="4" s="1"/>
  <c r="CC977" i="4"/>
  <c r="CK977" i="4" s="1"/>
  <c r="CA979" i="4"/>
  <c r="CI979" i="4" s="1"/>
  <c r="CB980" i="4"/>
  <c r="CJ980" i="4" s="1"/>
  <c r="CC981" i="4"/>
  <c r="CK981" i="4" s="1"/>
  <c r="CA983" i="4"/>
  <c r="CI983" i="4" s="1"/>
  <c r="CB984" i="4"/>
  <c r="CJ984" i="4" s="1"/>
  <c r="CC985" i="4"/>
  <c r="CK985" i="4" s="1"/>
  <c r="CA987" i="4"/>
  <c r="CI987" i="4" s="1"/>
  <c r="CB988" i="4"/>
  <c r="CJ988" i="4" s="1"/>
  <c r="CC989" i="4"/>
  <c r="CK989" i="4" s="1"/>
  <c r="CA991" i="4"/>
  <c r="CI991" i="4" s="1"/>
  <c r="CB992" i="4"/>
  <c r="CJ992" i="4" s="1"/>
  <c r="CC993" i="4"/>
  <c r="CK993" i="4" s="1"/>
  <c r="CA995" i="4"/>
  <c r="CI995" i="4" s="1"/>
  <c r="CB996" i="4"/>
  <c r="CJ996" i="4" s="1"/>
  <c r="CC997" i="4"/>
  <c r="CK997" i="4" s="1"/>
  <c r="CA999" i="4"/>
  <c r="CI999" i="4" s="1"/>
  <c r="CB1000" i="4"/>
  <c r="CJ1000" i="4" s="1"/>
  <c r="CC1001" i="4"/>
  <c r="CK1001" i="4" s="1"/>
  <c r="CA1003" i="4"/>
  <c r="CI1003" i="4" s="1"/>
  <c r="CB1004" i="4"/>
  <c r="CJ1004" i="4" s="1"/>
  <c r="CC1006" i="4"/>
  <c r="CK1006" i="4" s="1"/>
  <c r="CA1008" i="4"/>
  <c r="CI1008" i="4" s="1"/>
  <c r="CB1009" i="4"/>
  <c r="CJ1009" i="4" s="1"/>
  <c r="CC1010" i="4"/>
  <c r="CK1010" i="4" s="1"/>
  <c r="CA1012" i="4"/>
  <c r="CI1012" i="4" s="1"/>
  <c r="CB1013" i="4"/>
  <c r="CJ1013" i="4" s="1"/>
  <c r="CC1014" i="4"/>
  <c r="CK1014" i="4" s="1"/>
  <c r="CA1016" i="4"/>
  <c r="CI1016" i="4" s="1"/>
  <c r="CB1017" i="4"/>
  <c r="CJ1017" i="4" s="1"/>
  <c r="CC1018" i="4"/>
  <c r="CK1018" i="4" s="1"/>
  <c r="CA1020" i="4"/>
  <c r="CI1020" i="4" s="1"/>
  <c r="CB1021" i="4"/>
  <c r="CJ1021" i="4" s="1"/>
  <c r="CC1022" i="4"/>
  <c r="CK1022" i="4" s="1"/>
  <c r="CA1024" i="4"/>
  <c r="CI1024" i="4" s="1"/>
  <c r="CB1025" i="4"/>
  <c r="CJ1025" i="4" s="1"/>
  <c r="CC1026" i="4"/>
  <c r="CK1026" i="4" s="1"/>
  <c r="CA1028" i="4"/>
  <c r="CI1028" i="4" s="1"/>
  <c r="CB1029" i="4"/>
  <c r="CJ1029" i="4" s="1"/>
  <c r="CC1030" i="4"/>
  <c r="CK1030" i="4" s="1"/>
  <c r="CA1032" i="4"/>
  <c r="CI1032" i="4" s="1"/>
  <c r="CB1033" i="4"/>
  <c r="CJ1033" i="4" s="1"/>
  <c r="CC1034" i="4"/>
  <c r="CK1034" i="4" s="1"/>
  <c r="CA1036" i="4"/>
  <c r="CI1036" i="4" s="1"/>
  <c r="CB1037" i="4"/>
  <c r="CJ1037" i="4" s="1"/>
  <c r="CC1038" i="4"/>
  <c r="CK1038" i="4" s="1"/>
  <c r="CA1040" i="4"/>
  <c r="CI1040" i="4" s="1"/>
  <c r="CB1041" i="4"/>
  <c r="CJ1041" i="4" s="1"/>
  <c r="CC1042" i="4"/>
  <c r="CK1042" i="4" s="1"/>
  <c r="CA1044" i="4"/>
  <c r="CI1044" i="4" s="1"/>
  <c r="CB1045" i="4"/>
  <c r="CJ1045" i="4" s="1"/>
  <c r="CC1046" i="4"/>
  <c r="CK1046" i="4" s="1"/>
  <c r="CA1048" i="4"/>
  <c r="CI1048" i="4" s="1"/>
  <c r="CB1049" i="4"/>
  <c r="CJ1049" i="4" s="1"/>
  <c r="CC1050" i="4"/>
  <c r="CK1050" i="4" s="1"/>
  <c r="CA1052" i="4"/>
  <c r="CI1052" i="4" s="1"/>
  <c r="CB1053" i="4"/>
  <c r="CJ1053" i="4" s="1"/>
  <c r="CC1054" i="4"/>
  <c r="CK1054" i="4" s="1"/>
  <c r="CA1056" i="4"/>
  <c r="CI1056" i="4" s="1"/>
  <c r="CB1057" i="4"/>
  <c r="CJ1057" i="4" s="1"/>
  <c r="CC1058" i="4"/>
  <c r="CK1058" i="4" s="1"/>
  <c r="CA1060" i="4"/>
  <c r="CI1060" i="4" s="1"/>
  <c r="CB1061" i="4"/>
  <c r="CJ1061" i="4" s="1"/>
  <c r="CB1062" i="4"/>
  <c r="CJ1062" i="4" s="1"/>
  <c r="CC1063" i="4"/>
  <c r="CK1063" i="4" s="1"/>
  <c r="CA1066" i="4"/>
  <c r="CI1066" i="4" s="1"/>
  <c r="CB1067" i="4"/>
  <c r="CJ1067" i="4" s="1"/>
  <c r="CC1068" i="4"/>
  <c r="CK1068" i="4" s="1"/>
  <c r="CA1070" i="4"/>
  <c r="CI1070" i="4" s="1"/>
  <c r="CB1071" i="4"/>
  <c r="CJ1071" i="4" s="1"/>
  <c r="CC1072" i="4"/>
  <c r="CK1072" i="4" s="1"/>
  <c r="CA1074" i="4"/>
  <c r="CI1074" i="4" s="1"/>
  <c r="CB1075" i="4"/>
  <c r="CJ1075" i="4" s="1"/>
  <c r="CC1076" i="4"/>
  <c r="CK1076" i="4" s="1"/>
  <c r="CA1078" i="4"/>
  <c r="CI1078" i="4" s="1"/>
  <c r="CB1079" i="4"/>
  <c r="CJ1079" i="4" s="1"/>
  <c r="CC1080" i="4"/>
  <c r="CK1080" i="4" s="1"/>
  <c r="CA1082" i="4"/>
  <c r="CI1082" i="4" s="1"/>
  <c r="CB1083" i="4"/>
  <c r="CJ1083" i="4" s="1"/>
  <c r="CC1084" i="4"/>
  <c r="CK1084" i="4" s="1"/>
  <c r="CA1086" i="4"/>
  <c r="CI1086" i="4" s="1"/>
  <c r="CB1087" i="4"/>
  <c r="CJ1087" i="4" s="1"/>
  <c r="CC1088" i="4"/>
  <c r="CK1088" i="4" s="1"/>
  <c r="CA1090" i="4"/>
  <c r="CI1090" i="4" s="1"/>
  <c r="CB1091" i="4"/>
  <c r="CJ1091" i="4" s="1"/>
  <c r="CC1092" i="4"/>
  <c r="CK1092" i="4" s="1"/>
  <c r="CA1094" i="4"/>
  <c r="CI1094" i="4" s="1"/>
  <c r="CB1095" i="4"/>
  <c r="CJ1095" i="4" s="1"/>
  <c r="CC1096" i="4"/>
  <c r="CK1096" i="4" s="1"/>
  <c r="CA1098" i="4"/>
  <c r="CI1098" i="4" s="1"/>
  <c r="CB1099" i="4"/>
  <c r="CJ1099" i="4" s="1"/>
  <c r="CC1100" i="4"/>
  <c r="CK1100" i="4" s="1"/>
  <c r="CA1102" i="4"/>
  <c r="CI1102" i="4" s="1"/>
  <c r="CB1103" i="4"/>
  <c r="CJ1103" i="4" s="1"/>
  <c r="CC1104" i="4"/>
  <c r="CK1104" i="4" s="1"/>
  <c r="CA1106" i="4"/>
  <c r="CI1106" i="4" s="1"/>
  <c r="CB1107" i="4"/>
  <c r="CJ1107" i="4" s="1"/>
  <c r="CC1108" i="4"/>
  <c r="CK1108" i="4" s="1"/>
  <c r="CA1110" i="4"/>
  <c r="CI1110" i="4" s="1"/>
  <c r="CB1111" i="4"/>
  <c r="CJ1111" i="4" s="1"/>
  <c r="CC1112" i="4"/>
  <c r="CK1112" i="4" s="1"/>
  <c r="CA1114" i="4"/>
  <c r="CI1114" i="4" s="1"/>
  <c r="CB1115" i="4"/>
  <c r="CJ1115" i="4" s="1"/>
  <c r="CC1116" i="4"/>
  <c r="CK1116" i="4" s="1"/>
  <c r="CA1118" i="4"/>
  <c r="CI1118" i="4" s="1"/>
  <c r="CB1119" i="4"/>
  <c r="CJ1119" i="4" s="1"/>
  <c r="CC1120" i="4"/>
  <c r="CK1120" i="4" s="1"/>
  <c r="CA1122" i="4"/>
  <c r="CI1122" i="4" s="1"/>
  <c r="CB1123" i="4"/>
  <c r="CJ1123" i="4" s="1"/>
  <c r="CC1124" i="4"/>
  <c r="CK1124" i="4" s="1"/>
  <c r="CA1126" i="4"/>
  <c r="CI1126" i="4" s="1"/>
  <c r="CB1127" i="4"/>
  <c r="CJ1127" i="4" s="1"/>
  <c r="CC1128" i="4"/>
  <c r="CK1128" i="4" s="1"/>
  <c r="CA1130" i="4"/>
  <c r="CI1130" i="4" s="1"/>
  <c r="CB1131" i="4"/>
  <c r="CJ1131" i="4" s="1"/>
  <c r="CC1132" i="4"/>
  <c r="CK1132" i="4" s="1"/>
  <c r="CA1134" i="4"/>
  <c r="CI1134" i="4" s="1"/>
  <c r="CB1135" i="4"/>
  <c r="CJ1135" i="4" s="1"/>
  <c r="CC1136" i="4"/>
  <c r="CK1136" i="4" s="1"/>
  <c r="CA1138" i="4"/>
  <c r="CI1138" i="4" s="1"/>
  <c r="CB1139" i="4"/>
  <c r="CJ1139" i="4" s="1"/>
  <c r="CC1140" i="4"/>
  <c r="CK1140" i="4" s="1"/>
  <c r="CA1142" i="4"/>
  <c r="CI1142" i="4" s="1"/>
  <c r="CB1143" i="4"/>
  <c r="CJ1143" i="4" s="1"/>
  <c r="CC1144" i="4"/>
  <c r="CK1144" i="4" s="1"/>
  <c r="CA1146" i="4"/>
  <c r="CI1146" i="4" s="1"/>
  <c r="CB1147" i="4"/>
  <c r="CJ1147" i="4" s="1"/>
  <c r="CC1148" i="4"/>
  <c r="CK1148" i="4" s="1"/>
  <c r="CA1150" i="4"/>
  <c r="CI1150" i="4" s="1"/>
  <c r="CB1151" i="4"/>
  <c r="CJ1151" i="4" s="1"/>
  <c r="CC1152" i="4"/>
  <c r="CK1152" i="4" s="1"/>
  <c r="CA1154" i="4"/>
  <c r="CI1154" i="4" s="1"/>
  <c r="CB1155" i="4"/>
  <c r="CJ1155" i="4" s="1"/>
  <c r="CC1156" i="4"/>
  <c r="CK1156" i="4" s="1"/>
  <c r="CA1158" i="4"/>
  <c r="CI1158" i="4" s="1"/>
  <c r="CB1159" i="4"/>
  <c r="CJ1159" i="4" s="1"/>
  <c r="CC1160" i="4"/>
  <c r="CK1160" i="4" s="1"/>
  <c r="CA1162" i="4"/>
  <c r="CI1162" i="4" s="1"/>
  <c r="CB1163" i="4"/>
  <c r="CJ1163" i="4" s="1"/>
  <c r="CC1164" i="4"/>
  <c r="CK1164" i="4" s="1"/>
  <c r="CA1166" i="4"/>
  <c r="CI1166" i="4" s="1"/>
  <c r="CB1167" i="4"/>
  <c r="CJ1167" i="4" s="1"/>
  <c r="CC1168" i="4"/>
  <c r="CK1168" i="4" s="1"/>
  <c r="CA1170" i="4"/>
  <c r="CI1170" i="4" s="1"/>
  <c r="CB1171" i="4"/>
  <c r="CJ1171" i="4" s="1"/>
  <c r="CC1172" i="4"/>
  <c r="CK1172" i="4" s="1"/>
  <c r="CA1174" i="4"/>
  <c r="CI1174" i="4" s="1"/>
  <c r="CB1175" i="4"/>
  <c r="CJ1175" i="4" s="1"/>
  <c r="CC1176" i="4"/>
  <c r="CK1176" i="4" s="1"/>
  <c r="CA1178" i="4"/>
  <c r="CI1178" i="4" s="1"/>
  <c r="CB1179" i="4"/>
  <c r="CJ1179" i="4" s="1"/>
  <c r="CC1180" i="4"/>
  <c r="CK1180" i="4" s="1"/>
  <c r="CA1182" i="4"/>
  <c r="CI1182" i="4" s="1"/>
  <c r="CB1183" i="4"/>
  <c r="CJ1183" i="4" s="1"/>
  <c r="CC1184" i="4"/>
  <c r="CK1184" i="4" s="1"/>
  <c r="CA1186" i="4"/>
  <c r="CI1186" i="4" s="1"/>
  <c r="CB1187" i="4"/>
  <c r="CJ1187" i="4" s="1"/>
  <c r="CC1188" i="4"/>
  <c r="CK1188" i="4" s="1"/>
  <c r="CA1190" i="4"/>
  <c r="CI1190" i="4" s="1"/>
  <c r="CB1191" i="4"/>
  <c r="CJ1191" i="4" s="1"/>
  <c r="CC1192" i="4"/>
  <c r="CK1192" i="4" s="1"/>
  <c r="CA1194" i="4"/>
  <c r="CI1194" i="4" s="1"/>
  <c r="CB1195" i="4"/>
  <c r="CJ1195" i="4" s="1"/>
  <c r="CC1196" i="4"/>
  <c r="CK1196" i="4" s="1"/>
  <c r="CA1198" i="4"/>
  <c r="CI1198" i="4" s="1"/>
  <c r="CB1199" i="4"/>
  <c r="CJ1199" i="4" s="1"/>
  <c r="CC1200" i="4"/>
  <c r="CK1200" i="4" s="1"/>
  <c r="CA1202" i="4"/>
  <c r="CI1202" i="4" s="1"/>
  <c r="CB1203" i="4"/>
  <c r="CJ1203" i="4" s="1"/>
  <c r="CC1204" i="4"/>
  <c r="CK1204" i="4" s="1"/>
  <c r="CA1206" i="4"/>
  <c r="CI1206" i="4" s="1"/>
  <c r="CB1207" i="4"/>
  <c r="CJ1207" i="4" s="1"/>
  <c r="CC1208" i="4"/>
  <c r="CK1208" i="4" s="1"/>
  <c r="CA1210" i="4"/>
  <c r="CI1210" i="4" s="1"/>
  <c r="CB1211" i="4"/>
  <c r="CJ1211" i="4" s="1"/>
  <c r="CC1212" i="4"/>
  <c r="CK1212" i="4" s="1"/>
  <c r="CA1214" i="4"/>
  <c r="CI1214" i="4" s="1"/>
  <c r="CB1215" i="4"/>
  <c r="CJ1215" i="4" s="1"/>
  <c r="CC1216" i="4"/>
  <c r="CK1216" i="4" s="1"/>
  <c r="CA1218" i="4"/>
  <c r="CI1218" i="4" s="1"/>
  <c r="CB1219" i="4"/>
  <c r="CJ1219" i="4" s="1"/>
  <c r="CC1220" i="4"/>
  <c r="CK1220" i="4" s="1"/>
  <c r="CA1222" i="4"/>
  <c r="CI1222" i="4" s="1"/>
  <c r="CB1223" i="4"/>
  <c r="CJ1223" i="4" s="1"/>
  <c r="CC1224" i="4"/>
  <c r="CK1224" i="4" s="1"/>
  <c r="CA1226" i="4"/>
  <c r="CI1226" i="4" s="1"/>
  <c r="CB1227" i="4"/>
  <c r="CJ1227" i="4" s="1"/>
  <c r="CC1228" i="4"/>
  <c r="CK1228" i="4" s="1"/>
  <c r="CA1231" i="4"/>
  <c r="CI1231" i="4" s="1"/>
  <c r="CB1232" i="4"/>
  <c r="CJ1232" i="4" s="1"/>
  <c r="CC1233" i="4"/>
  <c r="CK1233" i="4" s="1"/>
  <c r="CA1235" i="4"/>
  <c r="CI1235" i="4" s="1"/>
  <c r="CB1236" i="4"/>
  <c r="CJ1236" i="4" s="1"/>
  <c r="CC1237" i="4"/>
  <c r="CK1237" i="4" s="1"/>
  <c r="CA1239" i="4"/>
  <c r="CI1239" i="4" s="1"/>
  <c r="CB1240" i="4"/>
  <c r="CJ1240" i="4" s="1"/>
  <c r="CC1241" i="4"/>
  <c r="CK1241" i="4" s="1"/>
  <c r="CA1243" i="4"/>
  <c r="CI1243" i="4" s="1"/>
  <c r="CB1245" i="4"/>
  <c r="CJ1245" i="4" s="1"/>
  <c r="CC1246" i="4"/>
  <c r="CK1246" i="4" s="1"/>
  <c r="CA1248" i="4"/>
  <c r="CI1248" i="4" s="1"/>
  <c r="CB1249" i="4"/>
  <c r="CJ1249" i="4" s="1"/>
  <c r="CC1250" i="4"/>
  <c r="CK1250" i="4" s="1"/>
  <c r="CA1252" i="4"/>
  <c r="CI1252" i="4" s="1"/>
  <c r="CB1253" i="4"/>
  <c r="CJ1253" i="4" s="1"/>
  <c r="CC1254" i="4"/>
  <c r="CK1254" i="4" s="1"/>
  <c r="CA1256" i="4"/>
  <c r="CI1256" i="4" s="1"/>
  <c r="CB1257" i="4"/>
  <c r="CJ1257" i="4" s="1"/>
  <c r="CC1258" i="4"/>
  <c r="CK1258" i="4" s="1"/>
  <c r="CA1260" i="4"/>
  <c r="CI1260" i="4" s="1"/>
  <c r="CB1261" i="4"/>
  <c r="CJ1261" i="4" s="1"/>
  <c r="CC1262" i="4"/>
  <c r="CK1262" i="4" s="1"/>
  <c r="CA1264" i="4"/>
  <c r="CI1264" i="4" s="1"/>
  <c r="CB1265" i="4"/>
  <c r="CJ1265" i="4" s="1"/>
  <c r="CC1266" i="4"/>
  <c r="CK1266" i="4" s="1"/>
  <c r="CA1268" i="4"/>
  <c r="CI1268" i="4" s="1"/>
  <c r="CB1269" i="4"/>
  <c r="CJ1269" i="4" s="1"/>
  <c r="CC1270" i="4"/>
  <c r="CK1270" i="4" s="1"/>
  <c r="CA1272" i="4"/>
  <c r="CI1272" i="4" s="1"/>
  <c r="CB1273" i="4"/>
  <c r="CJ1273" i="4" s="1"/>
  <c r="CC1274" i="4"/>
  <c r="CK1274" i="4" s="1"/>
  <c r="CA1276" i="4"/>
  <c r="CI1276" i="4" s="1"/>
  <c r="CB1277" i="4"/>
  <c r="CJ1277" i="4" s="1"/>
  <c r="CC1278" i="4"/>
  <c r="CK1278" i="4" s="1"/>
  <c r="CA1280" i="4"/>
  <c r="CI1280" i="4" s="1"/>
  <c r="CB1281" i="4"/>
  <c r="CJ1281" i="4" s="1"/>
  <c r="CC1282" i="4"/>
  <c r="CK1282" i="4" s="1"/>
  <c r="CA1284" i="4"/>
  <c r="CI1284" i="4" s="1"/>
  <c r="CB1285" i="4"/>
  <c r="CJ1285" i="4" s="1"/>
  <c r="CC1286" i="4"/>
  <c r="CK1286" i="4" s="1"/>
  <c r="CA1288" i="4"/>
  <c r="CI1288" i="4" s="1"/>
  <c r="CB1289" i="4"/>
  <c r="CJ1289" i="4" s="1"/>
  <c r="CC1290" i="4"/>
  <c r="CK1290" i="4" s="1"/>
  <c r="CA1292" i="4"/>
  <c r="CI1292" i="4" s="1"/>
  <c r="CB1293" i="4"/>
  <c r="CJ1293" i="4" s="1"/>
  <c r="CC1294" i="4"/>
  <c r="CK1294" i="4" s="1"/>
  <c r="CA1296" i="4"/>
  <c r="CI1296" i="4" s="1"/>
  <c r="CB1297" i="4"/>
  <c r="CJ1297" i="4" s="1"/>
  <c r="CC1298" i="4"/>
  <c r="CK1298" i="4" s="1"/>
  <c r="CA1300" i="4"/>
  <c r="CI1300" i="4" s="1"/>
  <c r="CB1301" i="4"/>
  <c r="CJ1301" i="4" s="1"/>
  <c r="CC1302" i="4"/>
  <c r="CK1302" i="4" s="1"/>
  <c r="CA1304" i="4"/>
  <c r="CI1304" i="4" s="1"/>
  <c r="CB1305" i="4"/>
  <c r="CJ1305" i="4" s="1"/>
  <c r="CC1306" i="4"/>
  <c r="CK1306" i="4" s="1"/>
  <c r="CA1308" i="4"/>
  <c r="CI1308" i="4" s="1"/>
  <c r="CB1309" i="4"/>
  <c r="CJ1309" i="4" s="1"/>
  <c r="CC1310" i="4"/>
  <c r="CK1310" i="4" s="1"/>
  <c r="CA1312" i="4"/>
  <c r="CI1312" i="4" s="1"/>
  <c r="CB1313" i="4"/>
  <c r="CJ1313" i="4" s="1"/>
  <c r="CC1314" i="4"/>
  <c r="CK1314" i="4" s="1"/>
  <c r="CA1316" i="4"/>
  <c r="CI1316" i="4" s="1"/>
  <c r="CB1317" i="4"/>
  <c r="CJ1317" i="4" s="1"/>
  <c r="CC1318" i="4"/>
  <c r="CK1318" i="4" s="1"/>
  <c r="CA1320" i="4"/>
  <c r="CI1320" i="4" s="1"/>
  <c r="CB1321" i="4"/>
  <c r="CJ1321" i="4" s="1"/>
  <c r="CC1322" i="4"/>
  <c r="CK1322" i="4" s="1"/>
  <c r="CA1324" i="4"/>
  <c r="CI1324" i="4" s="1"/>
  <c r="CB1325" i="4"/>
  <c r="CJ1325" i="4" s="1"/>
  <c r="CC1326" i="4"/>
  <c r="CK1326" i="4" s="1"/>
  <c r="CA1328" i="4"/>
  <c r="CI1328" i="4" s="1"/>
  <c r="CB1329" i="4"/>
  <c r="CJ1329" i="4" s="1"/>
  <c r="CC1330" i="4"/>
  <c r="CK1330" i="4" s="1"/>
  <c r="CA1332" i="4"/>
  <c r="CI1332" i="4" s="1"/>
  <c r="CB1333" i="4"/>
  <c r="CJ1333" i="4" s="1"/>
  <c r="CC1334" i="4"/>
  <c r="CK1334" i="4" s="1"/>
  <c r="CA1336" i="4"/>
  <c r="CI1336" i="4" s="1"/>
  <c r="CB1337" i="4"/>
  <c r="CJ1337" i="4" s="1"/>
  <c r="CC1338" i="4"/>
  <c r="CK1338" i="4" s="1"/>
  <c r="CA1340" i="4"/>
  <c r="CI1340" i="4" s="1"/>
  <c r="CB1341" i="4"/>
  <c r="CJ1341" i="4" s="1"/>
  <c r="CC1342" i="4"/>
  <c r="CK1342" i="4" s="1"/>
  <c r="CA1344" i="4"/>
  <c r="CI1344" i="4" s="1"/>
  <c r="CB1345" i="4"/>
  <c r="CJ1345" i="4" s="1"/>
  <c r="CC1346" i="4"/>
  <c r="CK1346" i="4" s="1"/>
  <c r="CA1348" i="4"/>
  <c r="CI1348" i="4" s="1"/>
  <c r="CB1349" i="4"/>
  <c r="CJ1349" i="4" s="1"/>
  <c r="CC1350" i="4"/>
  <c r="CK1350" i="4" s="1"/>
  <c r="CA1352" i="4"/>
  <c r="CI1352" i="4" s="1"/>
  <c r="CB1353" i="4"/>
  <c r="CJ1353" i="4" s="1"/>
  <c r="CC1354" i="4"/>
  <c r="CK1354" i="4" s="1"/>
  <c r="CA1356" i="4"/>
  <c r="CI1356" i="4" s="1"/>
  <c r="CB1357" i="4"/>
  <c r="CJ1357" i="4" s="1"/>
  <c r="CC1358" i="4"/>
  <c r="CK1358" i="4" s="1"/>
  <c r="CA1360" i="4"/>
  <c r="CI1360" i="4" s="1"/>
  <c r="CB1361" i="4"/>
  <c r="CJ1361" i="4" s="1"/>
  <c r="CC1362" i="4"/>
  <c r="CK1362" i="4" s="1"/>
  <c r="CA1364" i="4"/>
  <c r="CI1364" i="4" s="1"/>
  <c r="CB1365" i="4"/>
  <c r="CJ1365" i="4" s="1"/>
  <c r="CC1366" i="4"/>
  <c r="CK1366" i="4" s="1"/>
  <c r="CA1368" i="4"/>
  <c r="CI1368" i="4" s="1"/>
  <c r="CB1369" i="4"/>
  <c r="CJ1369" i="4" s="1"/>
  <c r="CC1370" i="4"/>
  <c r="CK1370" i="4" s="1"/>
  <c r="CA1372" i="4"/>
  <c r="CI1372" i="4" s="1"/>
  <c r="CA1373" i="4"/>
  <c r="CI1373" i="4" s="1"/>
  <c r="CB1374" i="4"/>
  <c r="CJ1374" i="4" s="1"/>
  <c r="CC1375" i="4"/>
  <c r="CK1375" i="4" s="1"/>
  <c r="CA1377" i="4"/>
  <c r="CI1377" i="4" s="1"/>
  <c r="CB1378" i="4"/>
  <c r="CJ1378" i="4" s="1"/>
  <c r="CC1379" i="4"/>
  <c r="CK1379" i="4" s="1"/>
  <c r="CA1381" i="4"/>
  <c r="CI1381" i="4" s="1"/>
  <c r="CB1382" i="4"/>
  <c r="CJ1382" i="4" s="1"/>
  <c r="CC1383" i="4"/>
  <c r="CK1383" i="4" s="1"/>
  <c r="CA1385" i="4"/>
  <c r="CI1385" i="4" s="1"/>
  <c r="CB1386" i="4"/>
  <c r="CJ1386" i="4" s="1"/>
  <c r="CC1387" i="4"/>
  <c r="CK1387" i="4" s="1"/>
  <c r="CA1389" i="4"/>
  <c r="CI1389" i="4" s="1"/>
  <c r="CB1390" i="4"/>
  <c r="CJ1390" i="4" s="1"/>
  <c r="CC1391" i="4"/>
  <c r="CK1391" i="4" s="1"/>
  <c r="CA1393" i="4"/>
  <c r="CI1393" i="4" s="1"/>
  <c r="CB1394" i="4"/>
  <c r="CJ1394" i="4" s="1"/>
  <c r="CC1395" i="4"/>
  <c r="CK1395" i="4" s="1"/>
  <c r="CA1397" i="4"/>
  <c r="CI1397" i="4" s="1"/>
  <c r="CB1398" i="4"/>
  <c r="CJ1398" i="4" s="1"/>
  <c r="CC1399" i="4"/>
  <c r="CK1399" i="4" s="1"/>
  <c r="CA1401" i="4"/>
  <c r="CI1401" i="4" s="1"/>
  <c r="CB1402" i="4"/>
  <c r="CJ1402" i="4" s="1"/>
  <c r="CC1403" i="4"/>
  <c r="CK1403" i="4" s="1"/>
  <c r="CA1405" i="4"/>
  <c r="CI1405" i="4" s="1"/>
  <c r="CB1406" i="4"/>
  <c r="CJ1406" i="4" s="1"/>
  <c r="CC1407" i="4"/>
  <c r="CK1407" i="4" s="1"/>
  <c r="CA1409" i="4"/>
  <c r="CI1409" i="4" s="1"/>
  <c r="CB1410" i="4"/>
  <c r="CJ1410" i="4" s="1"/>
  <c r="CC1411" i="4"/>
  <c r="CK1411" i="4" s="1"/>
  <c r="CA1413" i="4"/>
  <c r="CI1413" i="4" s="1"/>
  <c r="CB1414" i="4"/>
  <c r="CJ1414" i="4" s="1"/>
  <c r="CC1415" i="4"/>
  <c r="CK1415" i="4" s="1"/>
  <c r="CA1417" i="4"/>
  <c r="CI1417" i="4" s="1"/>
  <c r="CB1418" i="4"/>
  <c r="CJ1418" i="4" s="1"/>
  <c r="CC1419" i="4"/>
  <c r="CK1419" i="4" s="1"/>
  <c r="CA1421" i="4"/>
  <c r="CI1421" i="4" s="1"/>
  <c r="CB1422" i="4"/>
  <c r="CJ1422" i="4" s="1"/>
  <c r="CC1423" i="4"/>
  <c r="CK1423" i="4" s="1"/>
  <c r="CA1425" i="4"/>
  <c r="CI1425" i="4" s="1"/>
  <c r="CB1426" i="4"/>
  <c r="CJ1426" i="4" s="1"/>
  <c r="CC1427" i="4"/>
  <c r="CK1427" i="4" s="1"/>
  <c r="CA1429" i="4"/>
  <c r="CI1429" i="4" s="1"/>
  <c r="CB1430" i="4"/>
  <c r="CJ1430" i="4" s="1"/>
  <c r="CC1431" i="4"/>
  <c r="CK1431" i="4" s="1"/>
  <c r="CA1433" i="4"/>
  <c r="CI1433" i="4" s="1"/>
  <c r="CB1434" i="4"/>
  <c r="CJ1434" i="4" s="1"/>
  <c r="CC1435" i="4"/>
  <c r="CK1435" i="4" s="1"/>
  <c r="CA1437" i="4"/>
  <c r="CI1437" i="4" s="1"/>
  <c r="CB1438" i="4"/>
  <c r="CJ1438" i="4" s="1"/>
  <c r="CC1439" i="4"/>
  <c r="CK1439" i="4" s="1"/>
  <c r="CA1441" i="4"/>
  <c r="CI1441" i="4" s="1"/>
  <c r="CB1442" i="4"/>
  <c r="CJ1442" i="4" s="1"/>
  <c r="CC1443" i="4"/>
  <c r="CK1443" i="4" s="1"/>
  <c r="CA1445" i="4"/>
  <c r="CI1445" i="4" s="1"/>
  <c r="CB1446" i="4"/>
  <c r="CJ1446" i="4" s="1"/>
  <c r="CC1447" i="4"/>
  <c r="CK1447" i="4" s="1"/>
  <c r="CA1449" i="4"/>
  <c r="CI1449" i="4" s="1"/>
  <c r="CB1450" i="4"/>
  <c r="CJ1450" i="4" s="1"/>
  <c r="CC1451" i="4"/>
  <c r="CK1451" i="4" s="1"/>
  <c r="CA1453" i="4"/>
  <c r="CI1453" i="4" s="1"/>
  <c r="CB1454" i="4"/>
  <c r="CJ1454" i="4" s="1"/>
  <c r="CC1455" i="4"/>
  <c r="CK1455" i="4" s="1"/>
  <c r="CA1458" i="4"/>
  <c r="CI1458" i="4" s="1"/>
  <c r="CB1459" i="4"/>
  <c r="CJ1459" i="4" s="1"/>
  <c r="CC1460" i="4"/>
  <c r="CK1460" i="4" s="1"/>
  <c r="CA1462" i="4"/>
  <c r="CI1462" i="4" s="1"/>
  <c r="CB1463" i="4"/>
  <c r="CJ1463" i="4" s="1"/>
  <c r="CC1464" i="4"/>
  <c r="CK1464" i="4" s="1"/>
  <c r="CA1466" i="4"/>
  <c r="CI1466" i="4" s="1"/>
  <c r="CB1467" i="4"/>
  <c r="CJ1467" i="4" s="1"/>
  <c r="CC1468" i="4"/>
  <c r="CK1468" i="4" s="1"/>
  <c r="CA1471" i="4"/>
  <c r="CI1471" i="4" s="1"/>
  <c r="CB1472" i="4"/>
  <c r="CJ1472" i="4" s="1"/>
  <c r="CC1473" i="4"/>
  <c r="CK1473" i="4" s="1"/>
  <c r="CA1475" i="4"/>
  <c r="CI1475" i="4" s="1"/>
  <c r="CB1476" i="4"/>
  <c r="CJ1476" i="4" s="1"/>
  <c r="CC1477" i="4"/>
  <c r="CK1477" i="4" s="1"/>
  <c r="CA1479" i="4"/>
  <c r="CI1479" i="4" s="1"/>
  <c r="CB1480" i="4"/>
  <c r="CJ1480" i="4" s="1"/>
  <c r="CC1481" i="4"/>
  <c r="CK1481" i="4" s="1"/>
  <c r="CA1483" i="4"/>
  <c r="CI1483" i="4" s="1"/>
  <c r="CB1484" i="4"/>
  <c r="CJ1484" i="4" s="1"/>
  <c r="CC1485" i="4"/>
  <c r="CK1485" i="4" s="1"/>
  <c r="CA1487" i="4"/>
  <c r="CI1487" i="4" s="1"/>
  <c r="CB1488" i="4"/>
  <c r="CJ1488" i="4" s="1"/>
  <c r="CC1489" i="4"/>
  <c r="CK1489" i="4" s="1"/>
  <c r="CA1491" i="4"/>
  <c r="CI1491" i="4" s="1"/>
  <c r="CB1492" i="4"/>
  <c r="CJ1492" i="4" s="1"/>
  <c r="CC1493" i="4"/>
  <c r="CK1493" i="4" s="1"/>
  <c r="CA1495" i="4"/>
  <c r="CI1495" i="4" s="1"/>
  <c r="CB1496" i="4"/>
  <c r="CJ1496" i="4" s="1"/>
  <c r="CC1497" i="4"/>
  <c r="CK1497" i="4" s="1"/>
  <c r="CA1499" i="4"/>
  <c r="CI1499" i="4" s="1"/>
  <c r="CB1500" i="4"/>
  <c r="CJ1500" i="4" s="1"/>
  <c r="CC1501" i="4"/>
  <c r="CK1501" i="4" s="1"/>
  <c r="CA1503" i="4"/>
  <c r="CI1503" i="4" s="1"/>
  <c r="CB1504" i="4"/>
  <c r="CJ1504" i="4" s="1"/>
  <c r="CC1505" i="4"/>
  <c r="CK1505" i="4" s="1"/>
  <c r="CA1507" i="4"/>
  <c r="CI1507" i="4" s="1"/>
  <c r="CB1508" i="4"/>
  <c r="CJ1508" i="4" s="1"/>
  <c r="CC1509" i="4"/>
  <c r="CK1509" i="4" s="1"/>
  <c r="CA1511" i="4"/>
  <c r="CI1511" i="4" s="1"/>
  <c r="CB1512" i="4"/>
  <c r="CJ1512" i="4" s="1"/>
  <c r="CC1513" i="4"/>
  <c r="CK1513" i="4" s="1"/>
  <c r="CA1515" i="4"/>
  <c r="CI1515" i="4" s="1"/>
  <c r="CB1516" i="4"/>
  <c r="CJ1516" i="4" s="1"/>
  <c r="CC1517" i="4"/>
  <c r="CK1517" i="4" s="1"/>
  <c r="CA1519" i="4"/>
  <c r="CI1519" i="4" s="1"/>
  <c r="CB1520" i="4"/>
  <c r="CJ1520" i="4" s="1"/>
  <c r="CC1521" i="4"/>
  <c r="CK1521" i="4" s="1"/>
  <c r="CA1523" i="4"/>
  <c r="CI1523" i="4" s="1"/>
  <c r="CB1524" i="4"/>
  <c r="CJ1524" i="4" s="1"/>
  <c r="CC1525" i="4"/>
  <c r="CK1525" i="4" s="1"/>
  <c r="CA1527" i="4"/>
  <c r="CI1527" i="4" s="1"/>
  <c r="CB1528" i="4"/>
  <c r="CJ1528" i="4" s="1"/>
  <c r="CC1529" i="4"/>
  <c r="CK1529" i="4" s="1"/>
  <c r="CA1531" i="4"/>
  <c r="CI1531" i="4" s="1"/>
  <c r="CB1532" i="4"/>
  <c r="CJ1532" i="4" s="1"/>
  <c r="CC1533" i="4"/>
  <c r="CK1533" i="4" s="1"/>
  <c r="CA1535" i="4"/>
  <c r="CI1535" i="4" s="1"/>
  <c r="CB1536" i="4"/>
  <c r="CJ1536" i="4" s="1"/>
  <c r="CC1537" i="4"/>
  <c r="CK1537" i="4" s="1"/>
  <c r="CA1540" i="4"/>
  <c r="CI1540" i="4" s="1"/>
  <c r="CB1541" i="4"/>
  <c r="CJ1541" i="4" s="1"/>
  <c r="CC1542" i="4"/>
  <c r="CK1542" i="4" s="1"/>
  <c r="CA1544" i="4"/>
  <c r="CI1544" i="4" s="1"/>
  <c r="CB1545" i="4"/>
  <c r="CJ1545" i="4" s="1"/>
  <c r="CC1546" i="4"/>
  <c r="CK1546" i="4" s="1"/>
  <c r="CA1548" i="4"/>
  <c r="CI1548" i="4" s="1"/>
  <c r="CB1549" i="4"/>
  <c r="CJ1549" i="4" s="1"/>
  <c r="CC1550" i="4"/>
  <c r="CK1550" i="4" s="1"/>
  <c r="CA1552" i="4"/>
  <c r="CI1552" i="4" s="1"/>
  <c r="CB1553" i="4"/>
  <c r="CJ1553" i="4" s="1"/>
  <c r="CC1554" i="4"/>
  <c r="CK1554" i="4" s="1"/>
  <c r="CA1556" i="4"/>
  <c r="CI1556" i="4" s="1"/>
  <c r="CB1557" i="4"/>
  <c r="CJ1557" i="4" s="1"/>
  <c r="CC1558" i="4"/>
  <c r="CK1558" i="4" s="1"/>
  <c r="CA1560" i="4"/>
  <c r="CI1560" i="4" s="1"/>
  <c r="CB1561" i="4"/>
  <c r="CJ1561" i="4" s="1"/>
  <c r="CC1562" i="4"/>
  <c r="CK1562" i="4" s="1"/>
  <c r="CA1564" i="4"/>
  <c r="CI1564" i="4" s="1"/>
  <c r="CB1565" i="4"/>
  <c r="CJ1565" i="4" s="1"/>
  <c r="CA1752" i="4"/>
  <c r="CI1752" i="4" s="1"/>
  <c r="CB1753" i="4"/>
  <c r="CJ1753" i="4" s="1"/>
  <c r="CC1754" i="4"/>
  <c r="CK1754" i="4" s="1"/>
  <c r="CA1756" i="4"/>
  <c r="CI1756" i="4" s="1"/>
  <c r="CB1757" i="4"/>
  <c r="CJ1757" i="4" s="1"/>
  <c r="CC1758" i="4"/>
  <c r="CK1758" i="4" s="1"/>
  <c r="CA1760" i="4"/>
  <c r="CI1760" i="4" s="1"/>
  <c r="CB1761" i="4"/>
  <c r="CJ1761" i="4" s="1"/>
  <c r="CC1762" i="4"/>
  <c r="CK1762" i="4" s="1"/>
  <c r="CA1764" i="4"/>
  <c r="CI1764" i="4" s="1"/>
  <c r="CB1765" i="4"/>
  <c r="CJ1765" i="4" s="1"/>
  <c r="CC1766" i="4"/>
  <c r="CK1766" i="4" s="1"/>
  <c r="CA1768" i="4"/>
  <c r="CI1768" i="4" s="1"/>
  <c r="CB1769" i="4"/>
  <c r="CJ1769" i="4" s="1"/>
  <c r="CC1770" i="4"/>
  <c r="CK1770" i="4" s="1"/>
  <c r="CA1772" i="4"/>
  <c r="CI1772" i="4" s="1"/>
  <c r="CB1773" i="4"/>
  <c r="CJ1773" i="4" s="1"/>
  <c r="CC1774" i="4"/>
  <c r="CK1774" i="4" s="1"/>
  <c r="CA1776" i="4"/>
  <c r="CI1776" i="4" s="1"/>
  <c r="CB1777" i="4"/>
  <c r="CJ1777" i="4" s="1"/>
  <c r="CC1778" i="4"/>
  <c r="CK1778" i="4" s="1"/>
  <c r="CA1780" i="4"/>
  <c r="CI1780" i="4" s="1"/>
  <c r="CB1781" i="4"/>
  <c r="CJ1781" i="4" s="1"/>
  <c r="CC1782" i="4"/>
  <c r="CK1782" i="4" s="1"/>
  <c r="CA1784" i="4"/>
  <c r="CI1784" i="4" s="1"/>
  <c r="CB1785" i="4"/>
  <c r="CJ1785" i="4" s="1"/>
  <c r="CC1786" i="4"/>
  <c r="CK1786" i="4" s="1"/>
  <c r="CA1788" i="4"/>
  <c r="CI1788" i="4" s="1"/>
  <c r="CB1789" i="4"/>
  <c r="CJ1789" i="4" s="1"/>
  <c r="CC1790" i="4"/>
  <c r="CK1790" i="4" s="1"/>
  <c r="CA1792" i="4"/>
  <c r="CI1792" i="4" s="1"/>
  <c r="CB1793" i="4"/>
  <c r="CJ1793" i="4" s="1"/>
  <c r="CC1794" i="4"/>
  <c r="CK1794" i="4" s="1"/>
  <c r="CA1796" i="4"/>
  <c r="CI1796" i="4" s="1"/>
  <c r="CB1797" i="4"/>
  <c r="CJ1797" i="4" s="1"/>
  <c r="CC1798" i="4"/>
  <c r="CK1798" i="4" s="1"/>
  <c r="CA1800" i="4"/>
  <c r="CI1800" i="4" s="1"/>
  <c r="CB1801" i="4"/>
  <c r="CJ1801" i="4" s="1"/>
  <c r="CC1802" i="4"/>
  <c r="CK1802" i="4" s="1"/>
  <c r="CA1804" i="4"/>
  <c r="CI1804" i="4" s="1"/>
  <c r="CB1805" i="4"/>
  <c r="CJ1805" i="4" s="1"/>
  <c r="CC1806" i="4"/>
  <c r="CK1806" i="4" s="1"/>
  <c r="CA1808" i="4"/>
  <c r="CI1808" i="4" s="1"/>
  <c r="CB1809" i="4"/>
  <c r="CJ1809" i="4" s="1"/>
  <c r="CC1810" i="4"/>
  <c r="CK1810" i="4" s="1"/>
  <c r="CA1812" i="4"/>
  <c r="CI1812" i="4" s="1"/>
  <c r="CB1813" i="4"/>
  <c r="CJ1813" i="4" s="1"/>
  <c r="CC1814" i="4"/>
  <c r="CK1814" i="4" s="1"/>
  <c r="CA1816" i="4"/>
  <c r="CI1816" i="4" s="1"/>
  <c r="CB1817" i="4"/>
  <c r="CJ1817" i="4" s="1"/>
  <c r="CC1818" i="4"/>
  <c r="CK1818" i="4" s="1"/>
  <c r="CA1820" i="4"/>
  <c r="CI1820" i="4" s="1"/>
  <c r="CB1821" i="4"/>
  <c r="CJ1821" i="4" s="1"/>
  <c r="CC1822" i="4"/>
  <c r="CK1822" i="4" s="1"/>
  <c r="CA1824" i="4"/>
  <c r="CI1824" i="4" s="1"/>
  <c r="CB1825" i="4"/>
  <c r="CJ1825" i="4" s="1"/>
  <c r="CC1826" i="4"/>
  <c r="CK1826" i="4" s="1"/>
  <c r="CA1828" i="4"/>
  <c r="CI1828" i="4" s="1"/>
  <c r="CB1829" i="4"/>
  <c r="CJ1829" i="4" s="1"/>
  <c r="CC1830" i="4"/>
  <c r="CK1830" i="4" s="1"/>
  <c r="CA1832" i="4"/>
  <c r="CI1832" i="4" s="1"/>
  <c r="CB1833" i="4"/>
  <c r="CJ1833" i="4" s="1"/>
  <c r="CC1834" i="4"/>
  <c r="CK1834" i="4" s="1"/>
  <c r="CA1836" i="4"/>
  <c r="CI1836" i="4" s="1"/>
  <c r="CB1837" i="4"/>
  <c r="CJ1837" i="4" s="1"/>
  <c r="CC1838" i="4"/>
  <c r="CK1838" i="4" s="1"/>
  <c r="CA1840" i="4"/>
  <c r="CI1840" i="4" s="1"/>
  <c r="CB1841" i="4"/>
  <c r="CJ1841" i="4" s="1"/>
  <c r="CC1842" i="4"/>
  <c r="CK1842" i="4" s="1"/>
  <c r="CA1844" i="4"/>
  <c r="CI1844" i="4" s="1"/>
  <c r="CB1845" i="4"/>
  <c r="CJ1845" i="4" s="1"/>
  <c r="CC1846" i="4"/>
  <c r="CK1846" i="4" s="1"/>
  <c r="CA1848" i="4"/>
  <c r="CI1848" i="4" s="1"/>
  <c r="CB1849" i="4"/>
  <c r="CJ1849" i="4" s="1"/>
  <c r="CC1850" i="4"/>
  <c r="CK1850" i="4" s="1"/>
  <c r="CA1912" i="4"/>
  <c r="CI1912" i="4" s="1"/>
  <c r="CB1913" i="4"/>
  <c r="CJ1913" i="4" s="1"/>
  <c r="CC1914" i="4"/>
  <c r="CK1914" i="4" s="1"/>
  <c r="CA1916" i="4"/>
  <c r="CI1916" i="4" s="1"/>
  <c r="CB1917" i="4"/>
  <c r="CJ1917" i="4" s="1"/>
  <c r="CC1918" i="4"/>
  <c r="CK1918" i="4" s="1"/>
  <c r="CA1920" i="4"/>
  <c r="CI1920" i="4" s="1"/>
  <c r="CB1921" i="4"/>
  <c r="CJ1921" i="4" s="1"/>
  <c r="CC1922" i="4"/>
  <c r="CK1922" i="4" s="1"/>
  <c r="CA1924" i="4"/>
  <c r="CI1924" i="4" s="1"/>
  <c r="CB1925" i="4"/>
  <c r="CJ1925" i="4" s="1"/>
  <c r="CC671" i="4"/>
  <c r="CK671" i="4" s="1"/>
  <c r="CA673" i="4"/>
  <c r="CI673" i="4" s="1"/>
  <c r="CB674" i="4"/>
  <c r="CJ674" i="4" s="1"/>
  <c r="CC675" i="4"/>
  <c r="CK675" i="4" s="1"/>
  <c r="CA677" i="4"/>
  <c r="CI677" i="4" s="1"/>
  <c r="CB678" i="4"/>
  <c r="CJ678" i="4" s="1"/>
  <c r="CC679" i="4"/>
  <c r="CK679" i="4" s="1"/>
  <c r="CA681" i="4"/>
  <c r="CI681" i="4" s="1"/>
  <c r="CB682" i="4"/>
  <c r="CJ682" i="4" s="1"/>
  <c r="CC683" i="4"/>
  <c r="CK683" i="4" s="1"/>
  <c r="CA685" i="4"/>
  <c r="CI685" i="4" s="1"/>
  <c r="CB686" i="4"/>
  <c r="CJ686" i="4" s="1"/>
  <c r="CC687" i="4"/>
  <c r="CK687" i="4" s="1"/>
  <c r="CA689" i="4"/>
  <c r="CI689" i="4" s="1"/>
  <c r="CB690" i="4"/>
  <c r="CJ690" i="4" s="1"/>
  <c r="CC691" i="4"/>
  <c r="CK691" i="4" s="1"/>
  <c r="CA693" i="4"/>
  <c r="CI693" i="4" s="1"/>
  <c r="CB694" i="4"/>
  <c r="CJ694" i="4" s="1"/>
  <c r="CC695" i="4"/>
  <c r="CK695" i="4" s="1"/>
  <c r="CA697" i="4"/>
  <c r="CI697" i="4" s="1"/>
  <c r="CB698" i="4"/>
  <c r="CJ698" i="4" s="1"/>
  <c r="CC699" i="4"/>
  <c r="CK699" i="4" s="1"/>
  <c r="CA701" i="4"/>
  <c r="CI701" i="4" s="1"/>
  <c r="CB702" i="4"/>
  <c r="CJ702" i="4" s="1"/>
  <c r="CC703" i="4"/>
  <c r="CK703" i="4" s="1"/>
  <c r="CA705" i="4"/>
  <c r="CI705" i="4" s="1"/>
  <c r="CB706" i="4"/>
  <c r="CJ706" i="4" s="1"/>
  <c r="CC707" i="4"/>
  <c r="CK707" i="4" s="1"/>
  <c r="CA709" i="4"/>
  <c r="CI709" i="4" s="1"/>
  <c r="CB710" i="4"/>
  <c r="CJ710" i="4" s="1"/>
  <c r="CC711" i="4"/>
  <c r="CK711" i="4" s="1"/>
  <c r="CA713" i="4"/>
  <c r="CI713" i="4" s="1"/>
  <c r="CB714" i="4"/>
  <c r="CJ714" i="4" s="1"/>
  <c r="CC715" i="4"/>
  <c r="CK715" i="4" s="1"/>
  <c r="CA717" i="4"/>
  <c r="CI717" i="4" s="1"/>
  <c r="CB718" i="4"/>
  <c r="CJ718" i="4" s="1"/>
  <c r="CC719" i="4"/>
  <c r="CK719" i="4" s="1"/>
  <c r="CA721" i="4"/>
  <c r="CI721" i="4" s="1"/>
  <c r="CB722" i="4"/>
  <c r="CJ722" i="4" s="1"/>
  <c r="CC723" i="4"/>
  <c r="CK723" i="4" s="1"/>
  <c r="CA725" i="4"/>
  <c r="CI725" i="4" s="1"/>
  <c r="CB726" i="4"/>
  <c r="CJ726" i="4" s="1"/>
  <c r="CC727" i="4"/>
  <c r="CK727" i="4" s="1"/>
  <c r="CA729" i="4"/>
  <c r="CI729" i="4" s="1"/>
  <c r="CB730" i="4"/>
  <c r="CJ730" i="4" s="1"/>
  <c r="CC731" i="4"/>
  <c r="CK731" i="4" s="1"/>
  <c r="CA733" i="4"/>
  <c r="CI733" i="4" s="1"/>
  <c r="CB734" i="4"/>
  <c r="CJ734" i="4" s="1"/>
  <c r="CC735" i="4"/>
  <c r="CK735" i="4" s="1"/>
  <c r="CA737" i="4"/>
  <c r="CI737" i="4" s="1"/>
  <c r="CB738" i="4"/>
  <c r="CJ738" i="4" s="1"/>
  <c r="CC739" i="4"/>
  <c r="CK739" i="4" s="1"/>
  <c r="CA741" i="4"/>
  <c r="CI741" i="4" s="1"/>
  <c r="CB742" i="4"/>
  <c r="CJ742" i="4" s="1"/>
  <c r="CC743" i="4"/>
  <c r="CK743" i="4" s="1"/>
  <c r="CA745" i="4"/>
  <c r="CI745" i="4" s="1"/>
  <c r="CB746" i="4"/>
  <c r="CJ746" i="4" s="1"/>
  <c r="CC747" i="4"/>
  <c r="CK747" i="4" s="1"/>
  <c r="CA749" i="4"/>
  <c r="CI749" i="4" s="1"/>
  <c r="CB750" i="4"/>
  <c r="CJ750" i="4" s="1"/>
  <c r="CC751" i="4"/>
  <c r="CK751" i="4" s="1"/>
  <c r="CA753" i="4"/>
  <c r="CI753" i="4" s="1"/>
  <c r="CB754" i="4"/>
  <c r="CJ754" i="4" s="1"/>
  <c r="CC755" i="4"/>
  <c r="CK755" i="4" s="1"/>
  <c r="CA757" i="4"/>
  <c r="CI757" i="4" s="1"/>
  <c r="CB758" i="4"/>
  <c r="CJ758" i="4" s="1"/>
  <c r="CC759" i="4"/>
  <c r="CK759" i="4" s="1"/>
  <c r="CA761" i="4"/>
  <c r="CI761" i="4" s="1"/>
  <c r="CB762" i="4"/>
  <c r="CJ762" i="4" s="1"/>
  <c r="CC763" i="4"/>
  <c r="CK763" i="4" s="1"/>
  <c r="CA765" i="4"/>
  <c r="CI765" i="4" s="1"/>
  <c r="CB766" i="4"/>
  <c r="CJ766" i="4" s="1"/>
  <c r="CC767" i="4"/>
  <c r="CK767" i="4" s="1"/>
  <c r="CA769" i="4"/>
  <c r="CI769" i="4" s="1"/>
  <c r="CB770" i="4"/>
  <c r="CJ770" i="4" s="1"/>
  <c r="CC771" i="4"/>
  <c r="CK771" i="4" s="1"/>
  <c r="CA773" i="4"/>
  <c r="CI773" i="4" s="1"/>
  <c r="CB774" i="4"/>
  <c r="CJ774" i="4" s="1"/>
  <c r="CC775" i="4"/>
  <c r="CK775" i="4" s="1"/>
  <c r="CA777" i="4"/>
  <c r="CI777" i="4" s="1"/>
  <c r="CB778" i="4"/>
  <c r="CJ778" i="4" s="1"/>
  <c r="CC779" i="4"/>
  <c r="CK779" i="4" s="1"/>
  <c r="CA781" i="4"/>
  <c r="CI781" i="4" s="1"/>
  <c r="CB782" i="4"/>
  <c r="CJ782" i="4" s="1"/>
  <c r="CC783" i="4"/>
  <c r="CK783" i="4" s="1"/>
  <c r="CA785" i="4"/>
  <c r="CI785" i="4" s="1"/>
  <c r="CB786" i="4"/>
  <c r="CJ786" i="4" s="1"/>
  <c r="CC787" i="4"/>
  <c r="CK787" i="4" s="1"/>
  <c r="CA789" i="4"/>
  <c r="CI789" i="4" s="1"/>
  <c r="CB790" i="4"/>
  <c r="CJ790" i="4" s="1"/>
  <c r="CC791" i="4"/>
  <c r="CK791" i="4" s="1"/>
  <c r="CA793" i="4"/>
  <c r="CI793" i="4" s="1"/>
  <c r="CB794" i="4"/>
  <c r="CJ794" i="4" s="1"/>
  <c r="CC795" i="4"/>
  <c r="CK795" i="4" s="1"/>
  <c r="CA797" i="4"/>
  <c r="CI797" i="4" s="1"/>
  <c r="CB798" i="4"/>
  <c r="CJ798" i="4" s="1"/>
  <c r="CC799" i="4"/>
  <c r="CK799" i="4" s="1"/>
  <c r="CA801" i="4"/>
  <c r="CI801" i="4" s="1"/>
  <c r="CB802" i="4"/>
  <c r="CJ802" i="4" s="1"/>
  <c r="CC803" i="4"/>
  <c r="CK803" i="4" s="1"/>
  <c r="CA805" i="4"/>
  <c r="CI805" i="4" s="1"/>
  <c r="CB806" i="4"/>
  <c r="CJ806" i="4" s="1"/>
  <c r="CC807" i="4"/>
  <c r="CK807" i="4" s="1"/>
  <c r="CA809" i="4"/>
  <c r="CI809" i="4" s="1"/>
  <c r="CB810" i="4"/>
  <c r="CJ810" i="4" s="1"/>
  <c r="CC811" i="4"/>
  <c r="CK811" i="4" s="1"/>
  <c r="CA813" i="4"/>
  <c r="CI813" i="4" s="1"/>
  <c r="CB814" i="4"/>
  <c r="CJ814" i="4" s="1"/>
  <c r="CC815" i="4"/>
  <c r="CK815" i="4" s="1"/>
  <c r="CA817" i="4"/>
  <c r="CI817" i="4" s="1"/>
  <c r="CB818" i="4"/>
  <c r="CJ818" i="4" s="1"/>
  <c r="CC819" i="4"/>
  <c r="CK819" i="4" s="1"/>
  <c r="CA821" i="4"/>
  <c r="CI821" i="4" s="1"/>
  <c r="CB822" i="4"/>
  <c r="CJ822" i="4" s="1"/>
  <c r="CC823" i="4"/>
  <c r="CK823" i="4" s="1"/>
  <c r="CA826" i="4"/>
  <c r="CI826" i="4" s="1"/>
  <c r="CB827" i="4"/>
  <c r="CJ827" i="4" s="1"/>
  <c r="CC828" i="4"/>
  <c r="CK828" i="4" s="1"/>
  <c r="CA830" i="4"/>
  <c r="CI830" i="4" s="1"/>
  <c r="CB831" i="4"/>
  <c r="CJ831" i="4" s="1"/>
  <c r="CC832" i="4"/>
  <c r="CK832" i="4" s="1"/>
  <c r="CA834" i="4"/>
  <c r="CI834" i="4" s="1"/>
  <c r="CB835" i="4"/>
  <c r="CJ835" i="4" s="1"/>
  <c r="CC836" i="4"/>
  <c r="CK836" i="4" s="1"/>
  <c r="CA838" i="4"/>
  <c r="CI838" i="4" s="1"/>
  <c r="CB839" i="4"/>
  <c r="CJ839" i="4" s="1"/>
  <c r="CC840" i="4"/>
  <c r="CK840" i="4" s="1"/>
  <c r="CA842" i="4"/>
  <c r="CI842" i="4" s="1"/>
  <c r="CB843" i="4"/>
  <c r="CJ843" i="4" s="1"/>
  <c r="CC844" i="4"/>
  <c r="CK844" i="4" s="1"/>
  <c r="CA846" i="4"/>
  <c r="CI846" i="4" s="1"/>
  <c r="CB847" i="4"/>
  <c r="CJ847" i="4" s="1"/>
  <c r="CC848" i="4"/>
  <c r="CK848" i="4" s="1"/>
  <c r="CA850" i="4"/>
  <c r="CI850" i="4" s="1"/>
  <c r="CB851" i="4"/>
  <c r="CJ851" i="4" s="1"/>
  <c r="CC852" i="4"/>
  <c r="CK852" i="4" s="1"/>
  <c r="CA854" i="4"/>
  <c r="CI854" i="4" s="1"/>
  <c r="CB855" i="4"/>
  <c r="CJ855" i="4" s="1"/>
  <c r="CC856" i="4"/>
  <c r="CK856" i="4" s="1"/>
  <c r="CA858" i="4"/>
  <c r="CI858" i="4" s="1"/>
  <c r="CB859" i="4"/>
  <c r="CJ859" i="4" s="1"/>
  <c r="CC860" i="4"/>
  <c r="CK860" i="4" s="1"/>
  <c r="CA862" i="4"/>
  <c r="CI862" i="4" s="1"/>
  <c r="CB863" i="4"/>
  <c r="CJ863" i="4" s="1"/>
  <c r="CC864" i="4"/>
  <c r="CK864" i="4" s="1"/>
  <c r="CA866" i="4"/>
  <c r="CI866" i="4" s="1"/>
  <c r="CB867" i="4"/>
  <c r="CJ867" i="4" s="1"/>
  <c r="CC868" i="4"/>
  <c r="CK868" i="4" s="1"/>
  <c r="CA870" i="4"/>
  <c r="CI870" i="4" s="1"/>
  <c r="CB871" i="4"/>
  <c r="CJ871" i="4" s="1"/>
  <c r="CC872" i="4"/>
  <c r="CK872" i="4" s="1"/>
  <c r="CA874" i="4"/>
  <c r="CI874" i="4" s="1"/>
  <c r="CB875" i="4"/>
  <c r="CJ875" i="4" s="1"/>
  <c r="CC876" i="4"/>
  <c r="CK876" i="4" s="1"/>
  <c r="CA878" i="4"/>
  <c r="CI878" i="4" s="1"/>
  <c r="CB879" i="4"/>
  <c r="CJ879" i="4" s="1"/>
  <c r="CC880" i="4"/>
  <c r="CK880" i="4" s="1"/>
  <c r="CA882" i="4"/>
  <c r="CI882" i="4" s="1"/>
  <c r="CB883" i="4"/>
  <c r="CJ883" i="4" s="1"/>
  <c r="CC884" i="4"/>
  <c r="CK884" i="4" s="1"/>
  <c r="CA886" i="4"/>
  <c r="CI886" i="4" s="1"/>
  <c r="CB887" i="4"/>
  <c r="CJ887" i="4" s="1"/>
  <c r="CC888" i="4"/>
  <c r="CK888" i="4" s="1"/>
  <c r="CA890" i="4"/>
  <c r="CI890" i="4" s="1"/>
  <c r="CB891" i="4"/>
  <c r="CJ891" i="4" s="1"/>
  <c r="CC892" i="4"/>
  <c r="CK892" i="4" s="1"/>
  <c r="CA894" i="4"/>
  <c r="CI894" i="4" s="1"/>
  <c r="CB895" i="4"/>
  <c r="CJ895" i="4" s="1"/>
  <c r="CC896" i="4"/>
  <c r="CK896" i="4" s="1"/>
  <c r="CA898" i="4"/>
  <c r="CI898" i="4" s="1"/>
  <c r="CB899" i="4"/>
  <c r="CJ899" i="4" s="1"/>
  <c r="CC900" i="4"/>
  <c r="CK900" i="4" s="1"/>
  <c r="CA902" i="4"/>
  <c r="CI902" i="4" s="1"/>
  <c r="CB903" i="4"/>
  <c r="CJ903" i="4" s="1"/>
  <c r="CC904" i="4"/>
  <c r="CK904" i="4" s="1"/>
  <c r="CA906" i="4"/>
  <c r="CI906" i="4" s="1"/>
  <c r="CB907" i="4"/>
  <c r="CJ907" i="4" s="1"/>
  <c r="CC908" i="4"/>
  <c r="CK908" i="4" s="1"/>
  <c r="CA910" i="4"/>
  <c r="CI910" i="4" s="1"/>
  <c r="CB911" i="4"/>
  <c r="CJ911" i="4" s="1"/>
  <c r="CC912" i="4"/>
  <c r="CK912" i="4" s="1"/>
  <c r="CA914" i="4"/>
  <c r="CI914" i="4" s="1"/>
  <c r="CB915" i="4"/>
  <c r="CJ915" i="4" s="1"/>
  <c r="CC916" i="4"/>
  <c r="CK916" i="4" s="1"/>
  <c r="CA918" i="4"/>
  <c r="CI918" i="4" s="1"/>
  <c r="CB919" i="4"/>
  <c r="CJ919" i="4" s="1"/>
  <c r="CC920" i="4"/>
  <c r="CK920" i="4" s="1"/>
  <c r="CA922" i="4"/>
  <c r="CI922" i="4" s="1"/>
  <c r="CB923" i="4"/>
  <c r="CJ923" i="4" s="1"/>
  <c r="CC924" i="4"/>
  <c r="CK924" i="4" s="1"/>
  <c r="CA926" i="4"/>
  <c r="CI926" i="4" s="1"/>
  <c r="CB927" i="4"/>
  <c r="CJ927" i="4" s="1"/>
  <c r="CC928" i="4"/>
  <c r="CK928" i="4" s="1"/>
  <c r="CA930" i="4"/>
  <c r="CI930" i="4" s="1"/>
  <c r="CB931" i="4"/>
  <c r="CJ931" i="4" s="1"/>
  <c r="CC932" i="4"/>
  <c r="CK932" i="4" s="1"/>
  <c r="CA934" i="4"/>
  <c r="CI934" i="4" s="1"/>
  <c r="CB935" i="4"/>
  <c r="CJ935" i="4" s="1"/>
  <c r="CC936" i="4"/>
  <c r="CK936" i="4" s="1"/>
  <c r="CA938" i="4"/>
  <c r="CI938" i="4" s="1"/>
  <c r="CB939" i="4"/>
  <c r="CJ939" i="4" s="1"/>
  <c r="CC940" i="4"/>
  <c r="CK940" i="4" s="1"/>
  <c r="CA942" i="4"/>
  <c r="CI942" i="4" s="1"/>
  <c r="CB943" i="4"/>
  <c r="CJ943" i="4" s="1"/>
  <c r="CC944" i="4"/>
  <c r="CK944" i="4" s="1"/>
  <c r="CA946" i="4"/>
  <c r="CI946" i="4" s="1"/>
  <c r="CB947" i="4"/>
  <c r="CJ947" i="4" s="1"/>
  <c r="CC948" i="4"/>
  <c r="CK948" i="4" s="1"/>
  <c r="CA950" i="4"/>
  <c r="CI950" i="4" s="1"/>
  <c r="CB951" i="4"/>
  <c r="CJ951" i="4" s="1"/>
  <c r="CC952" i="4"/>
  <c r="CK952" i="4" s="1"/>
  <c r="CA954" i="4"/>
  <c r="CI954" i="4" s="1"/>
  <c r="CB955" i="4"/>
  <c r="CJ955" i="4" s="1"/>
  <c r="CC956" i="4"/>
  <c r="CK956" i="4" s="1"/>
  <c r="CA958" i="4"/>
  <c r="CI958" i="4" s="1"/>
  <c r="CB959" i="4"/>
  <c r="CJ959" i="4" s="1"/>
  <c r="CC960" i="4"/>
  <c r="CK960" i="4" s="1"/>
  <c r="CA962" i="4"/>
  <c r="CI962" i="4" s="1"/>
  <c r="CB963" i="4"/>
  <c r="CJ963" i="4" s="1"/>
  <c r="CC964" i="4"/>
  <c r="CK964" i="4" s="1"/>
  <c r="CA966" i="4"/>
  <c r="CI966" i="4" s="1"/>
  <c r="CB967" i="4"/>
  <c r="CJ967" i="4" s="1"/>
  <c r="CC968" i="4"/>
  <c r="CK968" i="4" s="1"/>
  <c r="CA970" i="4"/>
  <c r="CI970" i="4" s="1"/>
  <c r="CB971" i="4"/>
  <c r="CJ971" i="4" s="1"/>
  <c r="CC972" i="4"/>
  <c r="CK972" i="4" s="1"/>
  <c r="CA974" i="4"/>
  <c r="CI974" i="4" s="1"/>
  <c r="CB975" i="4"/>
  <c r="CJ975" i="4" s="1"/>
  <c r="CC976" i="4"/>
  <c r="CK976" i="4" s="1"/>
  <c r="CA978" i="4"/>
  <c r="CI978" i="4" s="1"/>
  <c r="CB979" i="4"/>
  <c r="CJ979" i="4" s="1"/>
  <c r="CC980" i="4"/>
  <c r="CK980" i="4" s="1"/>
  <c r="CA982" i="4"/>
  <c r="CI982" i="4" s="1"/>
  <c r="CB983" i="4"/>
  <c r="CJ983" i="4" s="1"/>
  <c r="CC984" i="4"/>
  <c r="CK984" i="4" s="1"/>
  <c r="CA986" i="4"/>
  <c r="CI986" i="4" s="1"/>
  <c r="CB987" i="4"/>
  <c r="CJ987" i="4" s="1"/>
  <c r="CC988" i="4"/>
  <c r="CK988" i="4" s="1"/>
  <c r="CA990" i="4"/>
  <c r="CI990" i="4" s="1"/>
  <c r="CB991" i="4"/>
  <c r="CJ991" i="4" s="1"/>
  <c r="CC992" i="4"/>
  <c r="CK992" i="4" s="1"/>
  <c r="CA994" i="4"/>
  <c r="CI994" i="4" s="1"/>
  <c r="CB995" i="4"/>
  <c r="CJ995" i="4" s="1"/>
  <c r="CC996" i="4"/>
  <c r="CK996" i="4" s="1"/>
  <c r="CA998" i="4"/>
  <c r="CI998" i="4" s="1"/>
  <c r="CB999" i="4"/>
  <c r="CJ999" i="4" s="1"/>
  <c r="CC1000" i="4"/>
  <c r="CK1000" i="4" s="1"/>
  <c r="CA1002" i="4"/>
  <c r="CI1002" i="4" s="1"/>
  <c r="CB1003" i="4"/>
  <c r="CJ1003" i="4" s="1"/>
  <c r="CC1004" i="4"/>
  <c r="CK1004" i="4" s="1"/>
  <c r="CA1007" i="4"/>
  <c r="CI1007" i="4" s="1"/>
  <c r="CB1008" i="4"/>
  <c r="CJ1008" i="4" s="1"/>
  <c r="CC1009" i="4"/>
  <c r="CK1009" i="4" s="1"/>
  <c r="CA1011" i="4"/>
  <c r="CI1011" i="4" s="1"/>
  <c r="CB1012" i="4"/>
  <c r="CJ1012" i="4" s="1"/>
  <c r="CC1013" i="4"/>
  <c r="CK1013" i="4" s="1"/>
  <c r="CA1015" i="4"/>
  <c r="CI1015" i="4" s="1"/>
  <c r="CB1016" i="4"/>
  <c r="CJ1016" i="4" s="1"/>
  <c r="CC1017" i="4"/>
  <c r="CK1017" i="4" s="1"/>
  <c r="CA1019" i="4"/>
  <c r="CI1019" i="4" s="1"/>
  <c r="CB1020" i="4"/>
  <c r="CJ1020" i="4" s="1"/>
  <c r="CC1021" i="4"/>
  <c r="CK1021" i="4" s="1"/>
  <c r="CA1023" i="4"/>
  <c r="CI1023" i="4" s="1"/>
  <c r="CB1024" i="4"/>
  <c r="CJ1024" i="4" s="1"/>
  <c r="CC1025" i="4"/>
  <c r="CK1025" i="4" s="1"/>
  <c r="CA1027" i="4"/>
  <c r="CI1027" i="4" s="1"/>
  <c r="CB1028" i="4"/>
  <c r="CJ1028" i="4" s="1"/>
  <c r="CC1029" i="4"/>
  <c r="CK1029" i="4" s="1"/>
  <c r="CA1031" i="4"/>
  <c r="CI1031" i="4" s="1"/>
  <c r="CB1032" i="4"/>
  <c r="CJ1032" i="4" s="1"/>
  <c r="CC1033" i="4"/>
  <c r="CK1033" i="4" s="1"/>
  <c r="CA1035" i="4"/>
  <c r="CI1035" i="4" s="1"/>
  <c r="CB1036" i="4"/>
  <c r="CJ1036" i="4" s="1"/>
  <c r="CC1037" i="4"/>
  <c r="CK1037" i="4" s="1"/>
  <c r="CA1039" i="4"/>
  <c r="CI1039" i="4" s="1"/>
  <c r="CB1040" i="4"/>
  <c r="CJ1040" i="4" s="1"/>
  <c r="CC1041" i="4"/>
  <c r="CK1041" i="4" s="1"/>
  <c r="CA1043" i="4"/>
  <c r="CI1043" i="4" s="1"/>
  <c r="CB1044" i="4"/>
  <c r="CJ1044" i="4" s="1"/>
  <c r="CC1045" i="4"/>
  <c r="CK1045" i="4" s="1"/>
  <c r="CA1047" i="4"/>
  <c r="CI1047" i="4" s="1"/>
  <c r="CB1048" i="4"/>
  <c r="CJ1048" i="4" s="1"/>
  <c r="CC1049" i="4"/>
  <c r="CK1049" i="4" s="1"/>
  <c r="CA1051" i="4"/>
  <c r="CI1051" i="4" s="1"/>
  <c r="CB1052" i="4"/>
  <c r="CJ1052" i="4" s="1"/>
  <c r="CC1053" i="4"/>
  <c r="CK1053" i="4" s="1"/>
  <c r="CA1055" i="4"/>
  <c r="CI1055" i="4" s="1"/>
  <c r="CB1056" i="4"/>
  <c r="CJ1056" i="4" s="1"/>
  <c r="CC1057" i="4"/>
  <c r="CK1057" i="4" s="1"/>
  <c r="CA1059" i="4"/>
  <c r="CI1059" i="4" s="1"/>
  <c r="CB1060" i="4"/>
  <c r="CJ1060" i="4" s="1"/>
  <c r="CC1062" i="4"/>
  <c r="CK1062" i="4" s="1"/>
  <c r="CA1065" i="4"/>
  <c r="CI1065" i="4" s="1"/>
  <c r="CB1066" i="4"/>
  <c r="CJ1066" i="4" s="1"/>
  <c r="CC1067" i="4"/>
  <c r="CK1067" i="4" s="1"/>
  <c r="CA1069" i="4"/>
  <c r="CI1069" i="4" s="1"/>
  <c r="CB1070" i="4"/>
  <c r="CJ1070" i="4" s="1"/>
  <c r="CC1071" i="4"/>
  <c r="CK1071" i="4" s="1"/>
  <c r="CA1073" i="4"/>
  <c r="CI1073" i="4" s="1"/>
  <c r="CB1074" i="4"/>
  <c r="CJ1074" i="4" s="1"/>
  <c r="CC1075" i="4"/>
  <c r="CK1075" i="4" s="1"/>
  <c r="CA1077" i="4"/>
  <c r="CI1077" i="4" s="1"/>
  <c r="CB1078" i="4"/>
  <c r="CJ1078" i="4" s="1"/>
  <c r="CC1079" i="4"/>
  <c r="CK1079" i="4" s="1"/>
  <c r="CA1081" i="4"/>
  <c r="CI1081" i="4" s="1"/>
  <c r="CB1082" i="4"/>
  <c r="CJ1082" i="4" s="1"/>
  <c r="CC1083" i="4"/>
  <c r="CK1083" i="4" s="1"/>
  <c r="CA1085" i="4"/>
  <c r="CI1085" i="4" s="1"/>
  <c r="CB1086" i="4"/>
  <c r="CJ1086" i="4" s="1"/>
  <c r="CC1087" i="4"/>
  <c r="CK1087" i="4" s="1"/>
  <c r="CA1089" i="4"/>
  <c r="CI1089" i="4" s="1"/>
  <c r="CB1090" i="4"/>
  <c r="CJ1090" i="4" s="1"/>
  <c r="CC1091" i="4"/>
  <c r="CK1091" i="4" s="1"/>
  <c r="CA1093" i="4"/>
  <c r="CI1093" i="4" s="1"/>
  <c r="CB1094" i="4"/>
  <c r="CJ1094" i="4" s="1"/>
  <c r="CC1095" i="4"/>
  <c r="CK1095" i="4" s="1"/>
  <c r="CA1097" i="4"/>
  <c r="CI1097" i="4" s="1"/>
  <c r="CB1098" i="4"/>
  <c r="CJ1098" i="4" s="1"/>
  <c r="CC1099" i="4"/>
  <c r="CK1099" i="4" s="1"/>
  <c r="CA1101" i="4"/>
  <c r="CI1101" i="4" s="1"/>
  <c r="CB1102" i="4"/>
  <c r="CJ1102" i="4" s="1"/>
  <c r="CC1103" i="4"/>
  <c r="CK1103" i="4" s="1"/>
  <c r="CA1105" i="4"/>
  <c r="CI1105" i="4" s="1"/>
  <c r="CB1106" i="4"/>
  <c r="CJ1106" i="4" s="1"/>
  <c r="CC1107" i="4"/>
  <c r="CK1107" i="4" s="1"/>
  <c r="CA1109" i="4"/>
  <c r="CI1109" i="4" s="1"/>
  <c r="CB1110" i="4"/>
  <c r="CJ1110" i="4" s="1"/>
  <c r="CC1111" i="4"/>
  <c r="CK1111" i="4" s="1"/>
  <c r="CA1113" i="4"/>
  <c r="CI1113" i="4" s="1"/>
  <c r="CB1114" i="4"/>
  <c r="CJ1114" i="4" s="1"/>
  <c r="CC1115" i="4"/>
  <c r="CK1115" i="4" s="1"/>
  <c r="CA1117" i="4"/>
  <c r="CI1117" i="4" s="1"/>
  <c r="CB1118" i="4"/>
  <c r="CJ1118" i="4" s="1"/>
  <c r="CC1119" i="4"/>
  <c r="CK1119" i="4" s="1"/>
  <c r="CA1121" i="4"/>
  <c r="CI1121" i="4" s="1"/>
  <c r="CB1122" i="4"/>
  <c r="CJ1122" i="4" s="1"/>
  <c r="CC1123" i="4"/>
  <c r="CK1123" i="4" s="1"/>
  <c r="CA1125" i="4"/>
  <c r="CI1125" i="4" s="1"/>
  <c r="CB1126" i="4"/>
  <c r="CJ1126" i="4" s="1"/>
  <c r="CC1127" i="4"/>
  <c r="CK1127" i="4" s="1"/>
  <c r="CA1129" i="4"/>
  <c r="CI1129" i="4" s="1"/>
  <c r="CB1130" i="4"/>
  <c r="CJ1130" i="4" s="1"/>
  <c r="CC1131" i="4"/>
  <c r="CK1131" i="4" s="1"/>
  <c r="CA1133" i="4"/>
  <c r="CI1133" i="4" s="1"/>
  <c r="CB1134" i="4"/>
  <c r="CJ1134" i="4" s="1"/>
  <c r="CC1135" i="4"/>
  <c r="CK1135" i="4" s="1"/>
  <c r="CA1137" i="4"/>
  <c r="CI1137" i="4" s="1"/>
  <c r="CB1138" i="4"/>
  <c r="CJ1138" i="4" s="1"/>
  <c r="CC1139" i="4"/>
  <c r="CK1139" i="4" s="1"/>
  <c r="CA1141" i="4"/>
  <c r="CI1141" i="4" s="1"/>
  <c r="CB1142" i="4"/>
  <c r="CJ1142" i="4" s="1"/>
  <c r="CC1143" i="4"/>
  <c r="CK1143" i="4" s="1"/>
  <c r="CA1145" i="4"/>
  <c r="CI1145" i="4" s="1"/>
  <c r="CB1146" i="4"/>
  <c r="CJ1146" i="4" s="1"/>
  <c r="CC1147" i="4"/>
  <c r="CK1147" i="4" s="1"/>
  <c r="CA1149" i="4"/>
  <c r="CI1149" i="4" s="1"/>
  <c r="CB1150" i="4"/>
  <c r="CJ1150" i="4" s="1"/>
  <c r="CC1151" i="4"/>
  <c r="CK1151" i="4" s="1"/>
  <c r="CA1153" i="4"/>
  <c r="CI1153" i="4" s="1"/>
  <c r="CB1154" i="4"/>
  <c r="CJ1154" i="4" s="1"/>
  <c r="CC1155" i="4"/>
  <c r="CK1155" i="4" s="1"/>
  <c r="CA1157" i="4"/>
  <c r="CI1157" i="4" s="1"/>
  <c r="CB1158" i="4"/>
  <c r="CJ1158" i="4" s="1"/>
  <c r="CC1159" i="4"/>
  <c r="CK1159" i="4" s="1"/>
  <c r="CA1161" i="4"/>
  <c r="CI1161" i="4" s="1"/>
  <c r="CB1162" i="4"/>
  <c r="CJ1162" i="4" s="1"/>
  <c r="CC1163" i="4"/>
  <c r="CK1163" i="4" s="1"/>
  <c r="CA1165" i="4"/>
  <c r="CI1165" i="4" s="1"/>
  <c r="CB1166" i="4"/>
  <c r="CJ1166" i="4" s="1"/>
  <c r="CC1167" i="4"/>
  <c r="CK1167" i="4" s="1"/>
  <c r="CA1169" i="4"/>
  <c r="CI1169" i="4" s="1"/>
  <c r="CB1170" i="4"/>
  <c r="CJ1170" i="4" s="1"/>
  <c r="CC1171" i="4"/>
  <c r="CK1171" i="4" s="1"/>
  <c r="CA1173" i="4"/>
  <c r="CI1173" i="4" s="1"/>
  <c r="CB1174" i="4"/>
  <c r="CJ1174" i="4" s="1"/>
  <c r="CC1175" i="4"/>
  <c r="CK1175" i="4" s="1"/>
  <c r="CA1177" i="4"/>
  <c r="CI1177" i="4" s="1"/>
  <c r="CB1178" i="4"/>
  <c r="CJ1178" i="4" s="1"/>
  <c r="CC1179" i="4"/>
  <c r="CK1179" i="4" s="1"/>
  <c r="CA1181" i="4"/>
  <c r="CI1181" i="4" s="1"/>
  <c r="CB1182" i="4"/>
  <c r="CJ1182" i="4" s="1"/>
  <c r="CC1183" i="4"/>
  <c r="CK1183" i="4" s="1"/>
  <c r="CA1185" i="4"/>
  <c r="CI1185" i="4" s="1"/>
  <c r="CB1186" i="4"/>
  <c r="CJ1186" i="4" s="1"/>
  <c r="CC1187" i="4"/>
  <c r="CK1187" i="4" s="1"/>
  <c r="CA1189" i="4"/>
  <c r="CI1189" i="4" s="1"/>
  <c r="CB1190" i="4"/>
  <c r="CJ1190" i="4" s="1"/>
  <c r="CC1191" i="4"/>
  <c r="CK1191" i="4" s="1"/>
  <c r="CA1193" i="4"/>
  <c r="CI1193" i="4" s="1"/>
  <c r="CB1194" i="4"/>
  <c r="CJ1194" i="4" s="1"/>
  <c r="CC1195" i="4"/>
  <c r="CK1195" i="4" s="1"/>
  <c r="CA1197" i="4"/>
  <c r="CI1197" i="4" s="1"/>
  <c r="CB1198" i="4"/>
  <c r="CJ1198" i="4" s="1"/>
  <c r="CC1199" i="4"/>
  <c r="CK1199" i="4" s="1"/>
  <c r="CA1201" i="4"/>
  <c r="CI1201" i="4" s="1"/>
  <c r="CB1202" i="4"/>
  <c r="CJ1202" i="4" s="1"/>
  <c r="CC1203" i="4"/>
  <c r="CK1203" i="4" s="1"/>
  <c r="CA1205" i="4"/>
  <c r="CI1205" i="4" s="1"/>
  <c r="CB1206" i="4"/>
  <c r="CJ1206" i="4" s="1"/>
  <c r="CC1207" i="4"/>
  <c r="CK1207" i="4" s="1"/>
  <c r="CA1209" i="4"/>
  <c r="CI1209" i="4" s="1"/>
  <c r="CB1210" i="4"/>
  <c r="CJ1210" i="4" s="1"/>
  <c r="CC1211" i="4"/>
  <c r="CK1211" i="4" s="1"/>
  <c r="CA1213" i="4"/>
  <c r="CI1213" i="4" s="1"/>
  <c r="CB1214" i="4"/>
  <c r="CJ1214" i="4" s="1"/>
  <c r="CC1215" i="4"/>
  <c r="CK1215" i="4" s="1"/>
  <c r="CA1217" i="4"/>
  <c r="CI1217" i="4" s="1"/>
  <c r="CB1218" i="4"/>
  <c r="CJ1218" i="4" s="1"/>
  <c r="CC1219" i="4"/>
  <c r="CK1219" i="4" s="1"/>
  <c r="CA1221" i="4"/>
  <c r="CI1221" i="4" s="1"/>
  <c r="CB1222" i="4"/>
  <c r="CJ1222" i="4" s="1"/>
  <c r="CC1223" i="4"/>
  <c r="CK1223" i="4" s="1"/>
  <c r="CA1225" i="4"/>
  <c r="CI1225" i="4" s="1"/>
  <c r="CB1226" i="4"/>
  <c r="CJ1226" i="4" s="1"/>
  <c r="CC1227" i="4"/>
  <c r="CK1227" i="4" s="1"/>
  <c r="CA1229" i="4"/>
  <c r="CI1229" i="4" s="1"/>
  <c r="CB1230" i="4"/>
  <c r="CJ1230" i="4" s="1"/>
  <c r="CB1231" i="4"/>
  <c r="CJ1231" i="4" s="1"/>
  <c r="CC1232" i="4"/>
  <c r="CK1232" i="4" s="1"/>
  <c r="CA1234" i="4"/>
  <c r="CI1234" i="4" s="1"/>
  <c r="CB1235" i="4"/>
  <c r="CJ1235" i="4" s="1"/>
  <c r="CC1236" i="4"/>
  <c r="CK1236" i="4" s="1"/>
  <c r="CA1238" i="4"/>
  <c r="CI1238" i="4" s="1"/>
  <c r="CB1239" i="4"/>
  <c r="CJ1239" i="4" s="1"/>
  <c r="CC1240" i="4"/>
  <c r="CK1240" i="4" s="1"/>
  <c r="CA1242" i="4"/>
  <c r="CI1242" i="4" s="1"/>
  <c r="CB1243" i="4"/>
  <c r="CJ1243" i="4" s="1"/>
  <c r="CC1244" i="4"/>
  <c r="CK1244" i="4" s="1"/>
  <c r="CC1245" i="4"/>
  <c r="CK1245" i="4" s="1"/>
  <c r="CA1247" i="4"/>
  <c r="CI1247" i="4" s="1"/>
  <c r="CB1248" i="4"/>
  <c r="CJ1248" i="4" s="1"/>
  <c r="CC1249" i="4"/>
  <c r="CK1249" i="4" s="1"/>
  <c r="CA1251" i="4"/>
  <c r="CI1251" i="4" s="1"/>
  <c r="CB1252" i="4"/>
  <c r="CJ1252" i="4" s="1"/>
  <c r="CC1253" i="4"/>
  <c r="CK1253" i="4" s="1"/>
  <c r="CA1255" i="4"/>
  <c r="CI1255" i="4" s="1"/>
  <c r="CB1256" i="4"/>
  <c r="CJ1256" i="4" s="1"/>
  <c r="CC1257" i="4"/>
  <c r="CK1257" i="4" s="1"/>
  <c r="CA1259" i="4"/>
  <c r="CI1259" i="4" s="1"/>
  <c r="CB1260" i="4"/>
  <c r="CJ1260" i="4" s="1"/>
  <c r="CC1261" i="4"/>
  <c r="CK1261" i="4" s="1"/>
  <c r="CA1263" i="4"/>
  <c r="CI1263" i="4" s="1"/>
  <c r="CB1264" i="4"/>
  <c r="CJ1264" i="4" s="1"/>
  <c r="CC1265" i="4"/>
  <c r="CK1265" i="4" s="1"/>
  <c r="CA1267" i="4"/>
  <c r="CI1267" i="4" s="1"/>
  <c r="CB1268" i="4"/>
  <c r="CJ1268" i="4" s="1"/>
  <c r="CC1269" i="4"/>
  <c r="CK1269" i="4" s="1"/>
  <c r="CA1271" i="4"/>
  <c r="CI1271" i="4" s="1"/>
  <c r="CB1272" i="4"/>
  <c r="CJ1272" i="4" s="1"/>
  <c r="CC1273" i="4"/>
  <c r="CK1273" i="4" s="1"/>
  <c r="CA1275" i="4"/>
  <c r="CI1275" i="4" s="1"/>
  <c r="CB1276" i="4"/>
  <c r="CJ1276" i="4" s="1"/>
  <c r="CC1277" i="4"/>
  <c r="CK1277" i="4" s="1"/>
  <c r="CA1279" i="4"/>
  <c r="CI1279" i="4" s="1"/>
  <c r="CB1280" i="4"/>
  <c r="CJ1280" i="4" s="1"/>
  <c r="CC1281" i="4"/>
  <c r="CK1281" i="4" s="1"/>
  <c r="CA1283" i="4"/>
  <c r="CI1283" i="4" s="1"/>
  <c r="CB1284" i="4"/>
  <c r="CJ1284" i="4" s="1"/>
  <c r="CC1285" i="4"/>
  <c r="CK1285" i="4" s="1"/>
  <c r="CA1287" i="4"/>
  <c r="CI1287" i="4" s="1"/>
  <c r="CB1288" i="4"/>
  <c r="CJ1288" i="4" s="1"/>
  <c r="CC1289" i="4"/>
  <c r="CK1289" i="4" s="1"/>
  <c r="CA1291" i="4"/>
  <c r="CI1291" i="4" s="1"/>
  <c r="CB1292" i="4"/>
  <c r="CJ1292" i="4" s="1"/>
  <c r="CC1293" i="4"/>
  <c r="CK1293" i="4" s="1"/>
  <c r="CA1295" i="4"/>
  <c r="CI1295" i="4" s="1"/>
  <c r="CB1296" i="4"/>
  <c r="CJ1296" i="4" s="1"/>
  <c r="CC1297" i="4"/>
  <c r="CK1297" i="4" s="1"/>
  <c r="CA1299" i="4"/>
  <c r="CI1299" i="4" s="1"/>
  <c r="CB1300" i="4"/>
  <c r="CJ1300" i="4" s="1"/>
  <c r="CC1301" i="4"/>
  <c r="CK1301" i="4" s="1"/>
  <c r="CA1303" i="4"/>
  <c r="CI1303" i="4" s="1"/>
  <c r="CB1304" i="4"/>
  <c r="CJ1304" i="4" s="1"/>
  <c r="CC1305" i="4"/>
  <c r="CK1305" i="4" s="1"/>
  <c r="CA1307" i="4"/>
  <c r="CI1307" i="4" s="1"/>
  <c r="CB1308" i="4"/>
  <c r="CJ1308" i="4" s="1"/>
  <c r="CC1309" i="4"/>
  <c r="CK1309" i="4" s="1"/>
  <c r="CA1311" i="4"/>
  <c r="CI1311" i="4" s="1"/>
  <c r="CB1312" i="4"/>
  <c r="CJ1312" i="4" s="1"/>
  <c r="CC1313" i="4"/>
  <c r="CK1313" i="4" s="1"/>
  <c r="CA1315" i="4"/>
  <c r="CI1315" i="4" s="1"/>
  <c r="CB1316" i="4"/>
  <c r="CJ1316" i="4" s="1"/>
  <c r="CC1317" i="4"/>
  <c r="CK1317" i="4" s="1"/>
  <c r="CA1319" i="4"/>
  <c r="CI1319" i="4" s="1"/>
  <c r="CB1320" i="4"/>
  <c r="CJ1320" i="4" s="1"/>
  <c r="CC1321" i="4"/>
  <c r="CK1321" i="4" s="1"/>
  <c r="CA1323" i="4"/>
  <c r="CI1323" i="4" s="1"/>
  <c r="CB1324" i="4"/>
  <c r="CJ1324" i="4" s="1"/>
  <c r="CC1325" i="4"/>
  <c r="CK1325" i="4" s="1"/>
  <c r="CA1327" i="4"/>
  <c r="CI1327" i="4" s="1"/>
  <c r="CB1328" i="4"/>
  <c r="CJ1328" i="4" s="1"/>
  <c r="CC1329" i="4"/>
  <c r="CK1329" i="4" s="1"/>
  <c r="CA1331" i="4"/>
  <c r="CI1331" i="4" s="1"/>
  <c r="CB1332" i="4"/>
  <c r="CJ1332" i="4" s="1"/>
  <c r="CC1333" i="4"/>
  <c r="CK1333" i="4" s="1"/>
  <c r="CA1335" i="4"/>
  <c r="CI1335" i="4" s="1"/>
  <c r="CB1336" i="4"/>
  <c r="CJ1336" i="4" s="1"/>
  <c r="CC1337" i="4"/>
  <c r="CK1337" i="4" s="1"/>
  <c r="CA1339" i="4"/>
  <c r="CI1339" i="4" s="1"/>
  <c r="CB1340" i="4"/>
  <c r="CJ1340" i="4" s="1"/>
  <c r="CC1341" i="4"/>
  <c r="CK1341" i="4" s="1"/>
  <c r="CA1343" i="4"/>
  <c r="CI1343" i="4" s="1"/>
  <c r="CB1344" i="4"/>
  <c r="CJ1344" i="4" s="1"/>
  <c r="CC1345" i="4"/>
  <c r="CK1345" i="4" s="1"/>
  <c r="CA1347" i="4"/>
  <c r="CI1347" i="4" s="1"/>
  <c r="CB1348" i="4"/>
  <c r="CJ1348" i="4" s="1"/>
  <c r="CC1349" i="4"/>
  <c r="CK1349" i="4" s="1"/>
  <c r="CA1351" i="4"/>
  <c r="CI1351" i="4" s="1"/>
  <c r="CB1352" i="4"/>
  <c r="CJ1352" i="4" s="1"/>
  <c r="CC1353" i="4"/>
  <c r="CK1353" i="4" s="1"/>
  <c r="CA1355" i="4"/>
  <c r="CI1355" i="4" s="1"/>
  <c r="CB1356" i="4"/>
  <c r="CJ1356" i="4" s="1"/>
  <c r="CC1357" i="4"/>
  <c r="CK1357" i="4" s="1"/>
  <c r="CA1359" i="4"/>
  <c r="CI1359" i="4" s="1"/>
  <c r="CB1360" i="4"/>
  <c r="CJ1360" i="4" s="1"/>
  <c r="CC1361" i="4"/>
  <c r="CK1361" i="4" s="1"/>
  <c r="CA1363" i="4"/>
  <c r="CI1363" i="4" s="1"/>
  <c r="CB1364" i="4"/>
  <c r="CJ1364" i="4" s="1"/>
  <c r="CC1365" i="4"/>
  <c r="CK1365" i="4" s="1"/>
  <c r="CA1367" i="4"/>
  <c r="CI1367" i="4" s="1"/>
  <c r="CB1368" i="4"/>
  <c r="CJ1368" i="4" s="1"/>
  <c r="CC1369" i="4"/>
  <c r="CK1369" i="4" s="1"/>
  <c r="CA1371" i="4"/>
  <c r="CI1371" i="4" s="1"/>
  <c r="CB1373" i="4"/>
  <c r="CJ1373" i="4" s="1"/>
  <c r="CC1374" i="4"/>
  <c r="CK1374" i="4" s="1"/>
  <c r="CA1376" i="4"/>
  <c r="CI1376" i="4" s="1"/>
  <c r="CB1377" i="4"/>
  <c r="CJ1377" i="4" s="1"/>
  <c r="CC1378" i="4"/>
  <c r="CK1378" i="4" s="1"/>
  <c r="CA1380" i="4"/>
  <c r="CI1380" i="4" s="1"/>
  <c r="CB1381" i="4"/>
  <c r="CJ1381" i="4" s="1"/>
  <c r="CC1382" i="4"/>
  <c r="CK1382" i="4" s="1"/>
  <c r="CA1384" i="4"/>
  <c r="CI1384" i="4" s="1"/>
  <c r="CB1385" i="4"/>
  <c r="CJ1385" i="4" s="1"/>
  <c r="CC1386" i="4"/>
  <c r="CK1386" i="4" s="1"/>
  <c r="CA1388" i="4"/>
  <c r="CI1388" i="4" s="1"/>
  <c r="CB1389" i="4"/>
  <c r="CJ1389" i="4" s="1"/>
  <c r="CC1390" i="4"/>
  <c r="CK1390" i="4" s="1"/>
  <c r="CA1392" i="4"/>
  <c r="CI1392" i="4" s="1"/>
  <c r="CB1393" i="4"/>
  <c r="CJ1393" i="4" s="1"/>
  <c r="CC1394" i="4"/>
  <c r="CK1394" i="4" s="1"/>
  <c r="CA1396" i="4"/>
  <c r="CI1396" i="4" s="1"/>
  <c r="CB1397" i="4"/>
  <c r="CJ1397" i="4" s="1"/>
  <c r="CC1398" i="4"/>
  <c r="CK1398" i="4" s="1"/>
  <c r="CA1400" i="4"/>
  <c r="CI1400" i="4" s="1"/>
  <c r="CB1401" i="4"/>
  <c r="CJ1401" i="4" s="1"/>
  <c r="CC1402" i="4"/>
  <c r="CK1402" i="4" s="1"/>
  <c r="CA1404" i="4"/>
  <c r="CI1404" i="4" s="1"/>
  <c r="CB1405" i="4"/>
  <c r="CJ1405" i="4" s="1"/>
  <c r="CC1406" i="4"/>
  <c r="CK1406" i="4" s="1"/>
  <c r="CA1408" i="4"/>
  <c r="CI1408" i="4" s="1"/>
  <c r="CB1409" i="4"/>
  <c r="CJ1409" i="4" s="1"/>
  <c r="CC1410" i="4"/>
  <c r="CK1410" i="4" s="1"/>
  <c r="CA1412" i="4"/>
  <c r="CI1412" i="4" s="1"/>
  <c r="CB1413" i="4"/>
  <c r="CJ1413" i="4" s="1"/>
  <c r="CC1414" i="4"/>
  <c r="CK1414" i="4" s="1"/>
  <c r="CA1416" i="4"/>
  <c r="CI1416" i="4" s="1"/>
  <c r="CB1417" i="4"/>
  <c r="CJ1417" i="4" s="1"/>
  <c r="CC1418" i="4"/>
  <c r="CK1418" i="4" s="1"/>
  <c r="CA1420" i="4"/>
  <c r="CI1420" i="4" s="1"/>
  <c r="CB1421" i="4"/>
  <c r="CJ1421" i="4" s="1"/>
  <c r="CC1422" i="4"/>
  <c r="CK1422" i="4" s="1"/>
  <c r="CA1424" i="4"/>
  <c r="CI1424" i="4" s="1"/>
  <c r="CB1425" i="4"/>
  <c r="CJ1425" i="4" s="1"/>
  <c r="CC1426" i="4"/>
  <c r="CK1426" i="4" s="1"/>
  <c r="CA1428" i="4"/>
  <c r="CI1428" i="4" s="1"/>
  <c r="CB1429" i="4"/>
  <c r="CJ1429" i="4" s="1"/>
  <c r="CC1430" i="4"/>
  <c r="CK1430" i="4" s="1"/>
  <c r="CA1432" i="4"/>
  <c r="CI1432" i="4" s="1"/>
  <c r="CB1433" i="4"/>
  <c r="CJ1433" i="4" s="1"/>
  <c r="CC1434" i="4"/>
  <c r="CK1434" i="4" s="1"/>
  <c r="CB1652" i="4"/>
  <c r="CJ1652" i="4" s="1"/>
  <c r="CC1653" i="4"/>
  <c r="CK1653" i="4" s="1"/>
  <c r="CA1655" i="4"/>
  <c r="CI1655" i="4" s="1"/>
  <c r="CB1656" i="4"/>
  <c r="CJ1656" i="4" s="1"/>
  <c r="CC1657" i="4"/>
  <c r="CK1657" i="4" s="1"/>
  <c r="CA1659" i="4"/>
  <c r="CI1659" i="4" s="1"/>
  <c r="CB1660" i="4"/>
  <c r="CJ1660" i="4" s="1"/>
  <c r="CC1661" i="4"/>
  <c r="CK1661" i="4" s="1"/>
  <c r="CA1663" i="4"/>
  <c r="CI1663" i="4" s="1"/>
  <c r="CB1664" i="4"/>
  <c r="CJ1664" i="4" s="1"/>
  <c r="CC1665" i="4"/>
  <c r="CK1665" i="4" s="1"/>
  <c r="CA1667" i="4"/>
  <c r="CI1667" i="4" s="1"/>
  <c r="CB1668" i="4"/>
  <c r="CJ1668" i="4" s="1"/>
  <c r="CC1669" i="4"/>
  <c r="CK1669" i="4" s="1"/>
  <c r="CA1671" i="4"/>
  <c r="CI1671" i="4" s="1"/>
  <c r="CB1672" i="4"/>
  <c r="CJ1672" i="4" s="1"/>
  <c r="CC1673" i="4"/>
  <c r="CK1673" i="4" s="1"/>
  <c r="CA1675" i="4"/>
  <c r="CI1675" i="4" s="1"/>
  <c r="CB1676" i="4"/>
  <c r="CJ1676" i="4" s="1"/>
  <c r="CC1677" i="4"/>
  <c r="CK1677" i="4" s="1"/>
  <c r="CA1679" i="4"/>
  <c r="CI1679" i="4" s="1"/>
  <c r="CB1680" i="4"/>
  <c r="CJ1680" i="4" s="1"/>
  <c r="CC1681" i="4"/>
  <c r="CK1681" i="4" s="1"/>
  <c r="CA1683" i="4"/>
  <c r="CI1683" i="4" s="1"/>
  <c r="CB1684" i="4"/>
  <c r="CJ1684" i="4" s="1"/>
  <c r="CC1685" i="4"/>
  <c r="CK1685" i="4" s="1"/>
  <c r="CA1687" i="4"/>
  <c r="CI1687" i="4" s="1"/>
  <c r="CB1688" i="4"/>
  <c r="CJ1688" i="4" s="1"/>
  <c r="CC1689" i="4"/>
  <c r="CK1689" i="4" s="1"/>
  <c r="CA1691" i="4"/>
  <c r="CI1691" i="4" s="1"/>
  <c r="CB1692" i="4"/>
  <c r="CJ1692" i="4" s="1"/>
  <c r="CC1693" i="4"/>
  <c r="CK1693" i="4" s="1"/>
  <c r="CA1695" i="4"/>
  <c r="CI1695" i="4" s="1"/>
  <c r="CB1696" i="4"/>
  <c r="CJ1696" i="4" s="1"/>
  <c r="CC1697" i="4"/>
  <c r="CK1697" i="4" s="1"/>
  <c r="CA1699" i="4"/>
  <c r="CI1699" i="4" s="1"/>
  <c r="CB1700" i="4"/>
  <c r="CJ1700" i="4" s="1"/>
  <c r="CC1701" i="4"/>
  <c r="CK1701" i="4" s="1"/>
  <c r="CA1703" i="4"/>
  <c r="CI1703" i="4" s="1"/>
  <c r="CB1704" i="4"/>
  <c r="CJ1704" i="4" s="1"/>
  <c r="CC1705" i="4"/>
  <c r="CK1705" i="4" s="1"/>
  <c r="CA1707" i="4"/>
  <c r="CI1707" i="4" s="1"/>
  <c r="CB1708" i="4"/>
  <c r="CJ1708" i="4" s="1"/>
  <c r="CC1709" i="4"/>
  <c r="CK1709" i="4" s="1"/>
  <c r="CA1711" i="4"/>
  <c r="CI1711" i="4" s="1"/>
  <c r="CB1712" i="4"/>
  <c r="CJ1712" i="4" s="1"/>
  <c r="CC1713" i="4"/>
  <c r="CK1713" i="4" s="1"/>
  <c r="CA1715" i="4"/>
  <c r="CI1715" i="4" s="1"/>
  <c r="CB1716" i="4"/>
  <c r="CJ1716" i="4" s="1"/>
  <c r="CC1717" i="4"/>
  <c r="CK1717" i="4" s="1"/>
  <c r="CA1719" i="4"/>
  <c r="CI1719" i="4" s="1"/>
  <c r="CB1720" i="4"/>
  <c r="CJ1720" i="4" s="1"/>
  <c r="CC1721" i="4"/>
  <c r="CK1721" i="4" s="1"/>
  <c r="CA1723" i="4"/>
  <c r="CI1723" i="4" s="1"/>
  <c r="CB1724" i="4"/>
  <c r="CJ1724" i="4" s="1"/>
  <c r="CC1725" i="4"/>
  <c r="CK1725" i="4" s="1"/>
  <c r="CA1727" i="4"/>
  <c r="CI1727" i="4" s="1"/>
  <c r="CB1728" i="4"/>
  <c r="CJ1728" i="4" s="1"/>
  <c r="CC1729" i="4"/>
  <c r="CK1729" i="4" s="1"/>
  <c r="CA1731" i="4"/>
  <c r="CI1731" i="4" s="1"/>
  <c r="CB1732" i="4"/>
  <c r="CJ1732" i="4" s="1"/>
  <c r="CC1733" i="4"/>
  <c r="CK1733" i="4" s="1"/>
  <c r="CA1735" i="4"/>
  <c r="CI1735" i="4" s="1"/>
  <c r="CB1736" i="4"/>
  <c r="CJ1736" i="4" s="1"/>
  <c r="CC1737" i="4"/>
  <c r="CK1737" i="4" s="1"/>
  <c r="CA1739" i="4"/>
  <c r="CI1739" i="4" s="1"/>
  <c r="CB1740" i="4"/>
  <c r="CJ1740" i="4" s="1"/>
  <c r="CC1741" i="4"/>
  <c r="CK1741" i="4" s="1"/>
  <c r="CA1743" i="4"/>
  <c r="CI1743" i="4" s="1"/>
  <c r="CB1744" i="4"/>
  <c r="CJ1744" i="4" s="1"/>
  <c r="CC1745" i="4"/>
  <c r="CK1745" i="4" s="1"/>
  <c r="CA1747" i="4"/>
  <c r="CI1747" i="4" s="1"/>
  <c r="CB1748" i="4"/>
  <c r="CJ1748" i="4" s="1"/>
  <c r="CC1749" i="4"/>
  <c r="CK1749" i="4" s="1"/>
  <c r="CA1751" i="4"/>
  <c r="CI1751" i="4" s="1"/>
  <c r="CB1752" i="4"/>
  <c r="CJ1752" i="4" s="1"/>
  <c r="CC1753" i="4"/>
  <c r="CK1753" i="4" s="1"/>
  <c r="CA1755" i="4"/>
  <c r="CI1755" i="4" s="1"/>
  <c r="CB1756" i="4"/>
  <c r="CJ1756" i="4" s="1"/>
  <c r="CC1757" i="4"/>
  <c r="CK1757" i="4" s="1"/>
  <c r="CA1759" i="4"/>
  <c r="CI1759" i="4" s="1"/>
  <c r="CB1760" i="4"/>
  <c r="CJ1760" i="4" s="1"/>
  <c r="CC1761" i="4"/>
  <c r="CK1761" i="4" s="1"/>
  <c r="CA1763" i="4"/>
  <c r="CI1763" i="4" s="1"/>
  <c r="CB1764" i="4"/>
  <c r="CJ1764" i="4" s="1"/>
  <c r="CC1765" i="4"/>
  <c r="CK1765" i="4" s="1"/>
  <c r="CA1767" i="4"/>
  <c r="CI1767" i="4" s="1"/>
  <c r="CB1768" i="4"/>
  <c r="CJ1768" i="4" s="1"/>
  <c r="CC1769" i="4"/>
  <c r="CK1769" i="4" s="1"/>
  <c r="CA1771" i="4"/>
  <c r="CI1771" i="4" s="1"/>
  <c r="CB1772" i="4"/>
  <c r="CJ1772" i="4" s="1"/>
  <c r="CC1773" i="4"/>
  <c r="CK1773" i="4" s="1"/>
  <c r="CA1775" i="4"/>
  <c r="CI1775" i="4" s="1"/>
  <c r="CB1776" i="4"/>
  <c r="CJ1776" i="4" s="1"/>
  <c r="CC1777" i="4"/>
  <c r="CK1777" i="4" s="1"/>
  <c r="CA1779" i="4"/>
  <c r="CI1779" i="4" s="1"/>
  <c r="CB1780" i="4"/>
  <c r="CJ1780" i="4" s="1"/>
  <c r="CC1781" i="4"/>
  <c r="CK1781" i="4" s="1"/>
  <c r="CA1783" i="4"/>
  <c r="CI1783" i="4" s="1"/>
  <c r="CB1784" i="4"/>
  <c r="CJ1784" i="4" s="1"/>
  <c r="CC1785" i="4"/>
  <c r="CK1785" i="4" s="1"/>
  <c r="CA1787" i="4"/>
  <c r="CI1787" i="4" s="1"/>
  <c r="CB1788" i="4"/>
  <c r="CJ1788" i="4" s="1"/>
  <c r="CC1789" i="4"/>
  <c r="CK1789" i="4" s="1"/>
  <c r="CA1791" i="4"/>
  <c r="CI1791" i="4" s="1"/>
  <c r="CB1792" i="4"/>
  <c r="CJ1792" i="4" s="1"/>
  <c r="CC1793" i="4"/>
  <c r="CK1793" i="4" s="1"/>
  <c r="CA1795" i="4"/>
  <c r="CI1795" i="4" s="1"/>
  <c r="CB1796" i="4"/>
  <c r="CJ1796" i="4" s="1"/>
  <c r="CC1797" i="4"/>
  <c r="CK1797" i="4" s="1"/>
  <c r="CA1799" i="4"/>
  <c r="CI1799" i="4" s="1"/>
  <c r="CB1800" i="4"/>
  <c r="CJ1800" i="4" s="1"/>
  <c r="CC1801" i="4"/>
  <c r="CK1801" i="4" s="1"/>
  <c r="CA1803" i="4"/>
  <c r="CI1803" i="4" s="1"/>
  <c r="CB1804" i="4"/>
  <c r="CJ1804" i="4" s="1"/>
  <c r="CC1805" i="4"/>
  <c r="CK1805" i="4" s="1"/>
  <c r="CA1807" i="4"/>
  <c r="CI1807" i="4" s="1"/>
  <c r="CB1808" i="4"/>
  <c r="CJ1808" i="4" s="1"/>
  <c r="CC1809" i="4"/>
  <c r="CK1809" i="4" s="1"/>
  <c r="CA1811" i="4"/>
  <c r="CI1811" i="4" s="1"/>
  <c r="CB1812" i="4"/>
  <c r="CJ1812" i="4" s="1"/>
  <c r="CC1813" i="4"/>
  <c r="CK1813" i="4" s="1"/>
  <c r="CA1815" i="4"/>
  <c r="CI1815" i="4" s="1"/>
  <c r="CB1816" i="4"/>
  <c r="CJ1816" i="4" s="1"/>
  <c r="CC1817" i="4"/>
  <c r="CK1817" i="4" s="1"/>
  <c r="CA1819" i="4"/>
  <c r="CI1819" i="4" s="1"/>
  <c r="CB1820" i="4"/>
  <c r="CJ1820" i="4" s="1"/>
  <c r="CC1821" i="4"/>
  <c r="CK1821" i="4" s="1"/>
  <c r="CA1823" i="4"/>
  <c r="CI1823" i="4" s="1"/>
  <c r="CB1824" i="4"/>
  <c r="CJ1824" i="4" s="1"/>
  <c r="CC1825" i="4"/>
  <c r="CK1825" i="4" s="1"/>
  <c r="CA1827" i="4"/>
  <c r="CI1827" i="4" s="1"/>
  <c r="CB1828" i="4"/>
  <c r="CJ1828" i="4" s="1"/>
  <c r="CC1829" i="4"/>
  <c r="CK1829" i="4" s="1"/>
  <c r="CA1831" i="4"/>
  <c r="CI1831" i="4" s="1"/>
  <c r="CB1832" i="4"/>
  <c r="CJ1832" i="4" s="1"/>
  <c r="CC1833" i="4"/>
  <c r="CK1833" i="4" s="1"/>
  <c r="CA1835" i="4"/>
  <c r="CI1835" i="4" s="1"/>
  <c r="CB1836" i="4"/>
  <c r="CJ1836" i="4" s="1"/>
  <c r="CA1911" i="4"/>
  <c r="CI1911" i="4" s="1"/>
  <c r="CB1912" i="4"/>
  <c r="CJ1912" i="4" s="1"/>
  <c r="CC1913" i="4"/>
  <c r="CK1913" i="4" s="1"/>
  <c r="CA1915" i="4"/>
  <c r="CI1915" i="4" s="1"/>
  <c r="CB1916" i="4"/>
  <c r="CJ1916" i="4" s="1"/>
  <c r="CC1917" i="4"/>
  <c r="CK1917" i="4" s="1"/>
  <c r="CA1919" i="4"/>
  <c r="CI1919" i="4" s="1"/>
  <c r="CB1920" i="4"/>
  <c r="CJ1920" i="4" s="1"/>
  <c r="CC1921" i="4"/>
  <c r="CK1921" i="4" s="1"/>
  <c r="CA1923" i="4"/>
  <c r="CI1923" i="4" s="1"/>
  <c r="CB1924" i="4"/>
  <c r="CJ1924" i="4" s="1"/>
  <c r="CC1925" i="4"/>
  <c r="CK1925" i="4" s="1"/>
  <c r="CA1928" i="4"/>
  <c r="CI1928" i="4" s="1"/>
  <c r="CB1929" i="4"/>
  <c r="CJ1929" i="4" s="1"/>
  <c r="CC1930" i="4"/>
  <c r="CK1930" i="4" s="1"/>
  <c r="CA1932" i="4"/>
  <c r="CI1932" i="4" s="1"/>
  <c r="CB1933" i="4"/>
  <c r="CJ1933" i="4" s="1"/>
  <c r="CC1934" i="4"/>
  <c r="CK1934" i="4" s="1"/>
  <c r="CA1936" i="4"/>
  <c r="CI1936" i="4" s="1"/>
  <c r="CB1937" i="4"/>
  <c r="CJ1937" i="4" s="1"/>
  <c r="CC1938" i="4"/>
  <c r="CK1938" i="4" s="1"/>
  <c r="CA1940" i="4"/>
  <c r="CI1940" i="4" s="1"/>
  <c r="CB1941" i="4"/>
  <c r="CJ1941" i="4" s="1"/>
  <c r="CC1942" i="4"/>
  <c r="CK1942" i="4" s="1"/>
  <c r="CA1944" i="4"/>
  <c r="CI1944" i="4" s="1"/>
  <c r="CB1945" i="4"/>
  <c r="CJ1945" i="4" s="1"/>
  <c r="CC1946" i="4"/>
  <c r="CK1946" i="4" s="1"/>
  <c r="CA1948" i="4"/>
  <c r="CI1948" i="4" s="1"/>
  <c r="CB1949" i="4"/>
  <c r="CJ1949" i="4" s="1"/>
  <c r="CC1950" i="4"/>
  <c r="CK1950" i="4" s="1"/>
  <c r="CA1952" i="4"/>
  <c r="CI1952" i="4" s="1"/>
  <c r="CB1953" i="4"/>
  <c r="CJ1953" i="4" s="1"/>
  <c r="CC1954" i="4"/>
  <c r="CK1954" i="4" s="1"/>
  <c r="CA1956" i="4"/>
  <c r="CI1956" i="4" s="1"/>
  <c r="CB1957" i="4"/>
  <c r="CJ1957" i="4" s="1"/>
  <c r="CC1958" i="4"/>
  <c r="CK1958" i="4" s="1"/>
  <c r="CA1960" i="4"/>
  <c r="CI1960" i="4" s="1"/>
  <c r="CB1961" i="4"/>
  <c r="CJ1961" i="4" s="1"/>
  <c r="CC1962" i="4"/>
  <c r="CK1962" i="4" s="1"/>
  <c r="CA1964" i="4"/>
  <c r="CI1964" i="4" s="1"/>
  <c r="CB1965" i="4"/>
  <c r="CJ1965" i="4" s="1"/>
  <c r="CC1966" i="4"/>
  <c r="CK1966" i="4" s="1"/>
  <c r="CA1968" i="4"/>
  <c r="CI1968" i="4" s="1"/>
  <c r="CB1969" i="4"/>
  <c r="CJ1969" i="4" s="1"/>
  <c r="CC1970" i="4"/>
  <c r="CK1970" i="4" s="1"/>
  <c r="CA1972" i="4"/>
  <c r="CI1972" i="4" s="1"/>
  <c r="CB1973" i="4"/>
  <c r="CJ1973" i="4" s="1"/>
  <c r="CC1974" i="4"/>
  <c r="CK1974" i="4" s="1"/>
  <c r="CA1976" i="4"/>
  <c r="CI1976" i="4" s="1"/>
  <c r="CB1977" i="4"/>
  <c r="CJ1977" i="4" s="1"/>
  <c r="CC1978" i="4"/>
  <c r="CK1978" i="4" s="1"/>
  <c r="CA1980" i="4"/>
  <c r="CI1980" i="4" s="1"/>
  <c r="CB1981" i="4"/>
  <c r="CJ1981" i="4" s="1"/>
  <c r="CC1982" i="4"/>
  <c r="CK1982" i="4" s="1"/>
  <c r="CA1984" i="4"/>
  <c r="CI1984" i="4" s="1"/>
  <c r="CB1985" i="4"/>
  <c r="CJ1985" i="4" s="1"/>
  <c r="CC1986" i="4"/>
  <c r="CK1986" i="4" s="1"/>
  <c r="CA1988" i="4"/>
  <c r="CI1988" i="4" s="1"/>
  <c r="CB1989" i="4"/>
  <c r="CJ1989" i="4" s="1"/>
  <c r="CC1990" i="4"/>
  <c r="CK1990" i="4" s="1"/>
  <c r="CA1992" i="4"/>
  <c r="CI1992" i="4" s="1"/>
  <c r="CB1993" i="4"/>
  <c r="CJ1993" i="4" s="1"/>
  <c r="CC1994" i="4"/>
  <c r="CK1994" i="4" s="1"/>
  <c r="CA1996" i="4"/>
  <c r="CI1996" i="4" s="1"/>
  <c r="CB1997" i="4"/>
  <c r="CJ1997" i="4" s="1"/>
  <c r="CC1998" i="4"/>
  <c r="CK1998" i="4" s="1"/>
  <c r="CA2000" i="4"/>
  <c r="CI2000" i="4" s="1"/>
  <c r="CB2001" i="4"/>
  <c r="CJ2001" i="4" s="1"/>
  <c r="CC2002" i="4"/>
  <c r="CK2002" i="4" s="1"/>
  <c r="CA2004" i="4"/>
  <c r="CI2004" i="4" s="1"/>
  <c r="CB2005" i="4"/>
  <c r="CJ2005" i="4" s="1"/>
  <c r="CC2006" i="4"/>
  <c r="CK2006" i="4" s="1"/>
  <c r="CA2008" i="4"/>
  <c r="CI2008" i="4" s="1"/>
  <c r="CB2009" i="4"/>
  <c r="CJ2009" i="4" s="1"/>
  <c r="CC2010" i="4"/>
  <c r="CK2010" i="4" s="1"/>
  <c r="CA2012" i="4"/>
  <c r="CI2012" i="4" s="1"/>
  <c r="CB2013" i="4"/>
  <c r="CJ2013" i="4" s="1"/>
  <c r="CC2014" i="4"/>
  <c r="CK2014" i="4" s="1"/>
  <c r="CA2016" i="4"/>
  <c r="CI2016" i="4" s="1"/>
  <c r="CB2017" i="4"/>
  <c r="CJ2017" i="4" s="1"/>
  <c r="CC2018" i="4"/>
  <c r="CK2018" i="4" s="1"/>
  <c r="CA2020" i="4"/>
  <c r="CI2020" i="4" s="1"/>
  <c r="CB2021" i="4"/>
  <c r="CJ2021" i="4" s="1"/>
  <c r="CC2022" i="4"/>
  <c r="CK2022" i="4" s="1"/>
  <c r="CA2024" i="4"/>
  <c r="CI2024" i="4" s="1"/>
  <c r="CB2025" i="4"/>
  <c r="CJ2025" i="4" s="1"/>
  <c r="CC2026" i="4"/>
  <c r="CK2026" i="4" s="1"/>
  <c r="CA2028" i="4"/>
  <c r="CI2028" i="4" s="1"/>
  <c r="CB2029" i="4"/>
  <c r="CJ2029" i="4" s="1"/>
  <c r="CC2030" i="4"/>
  <c r="CK2030" i="4" s="1"/>
  <c r="CA2032" i="4"/>
  <c r="CI2032" i="4" s="1"/>
  <c r="CB2033" i="4"/>
  <c r="CJ2033" i="4" s="1"/>
  <c r="CC2034" i="4"/>
  <c r="CK2034" i="4" s="1"/>
  <c r="CA2036" i="4"/>
  <c r="CI2036" i="4" s="1"/>
  <c r="CB2037" i="4"/>
  <c r="CJ2037" i="4" s="1"/>
  <c r="CC2038" i="4"/>
  <c r="CK2038" i="4" s="1"/>
  <c r="CA2041" i="4"/>
  <c r="CI2041" i="4" s="1"/>
  <c r="CB2042" i="4"/>
  <c r="CJ2042" i="4" s="1"/>
  <c r="CC2043" i="4"/>
  <c r="CK2043" i="4" s="1"/>
  <c r="CA2045" i="4"/>
  <c r="CI2045" i="4" s="1"/>
  <c r="CB2046" i="4"/>
  <c r="CJ2046" i="4" s="1"/>
  <c r="CC2047" i="4"/>
  <c r="CK2047" i="4" s="1"/>
  <c r="CA2049" i="4"/>
  <c r="CI2049" i="4" s="1"/>
  <c r="CB2050" i="4"/>
  <c r="CJ2050" i="4" s="1"/>
  <c r="CC2051" i="4"/>
  <c r="CK2051" i="4" s="1"/>
  <c r="CA2053" i="4"/>
  <c r="CI2053" i="4" s="1"/>
  <c r="CB2054" i="4"/>
  <c r="CJ2054" i="4" s="1"/>
  <c r="CC2055" i="4"/>
  <c r="CK2055" i="4" s="1"/>
  <c r="CA2057" i="4"/>
  <c r="CI2057" i="4" s="1"/>
  <c r="CB2058" i="4"/>
  <c r="CJ2058" i="4" s="1"/>
  <c r="CC2059" i="4"/>
  <c r="CK2059" i="4" s="1"/>
  <c r="CA2061" i="4"/>
  <c r="CI2061" i="4" s="1"/>
  <c r="CB2062" i="4"/>
  <c r="CJ2062" i="4" s="1"/>
  <c r="CC2063" i="4"/>
  <c r="CK2063" i="4" s="1"/>
  <c r="CA2065" i="4"/>
  <c r="CI2065" i="4" s="1"/>
  <c r="CB2066" i="4"/>
  <c r="CJ2066" i="4" s="1"/>
  <c r="CC2067" i="4"/>
  <c r="CK2067" i="4" s="1"/>
  <c r="CA2069" i="4"/>
  <c r="CI2069" i="4" s="1"/>
  <c r="CB2070" i="4"/>
  <c r="CJ2070" i="4" s="1"/>
  <c r="CC2071" i="4"/>
  <c r="CK2071" i="4" s="1"/>
  <c r="CA2073" i="4"/>
  <c r="CI2073" i="4" s="1"/>
  <c r="CB2074" i="4"/>
  <c r="CJ2074" i="4" s="1"/>
  <c r="CC2075" i="4"/>
  <c r="CK2075" i="4" s="1"/>
  <c r="CA2077" i="4"/>
  <c r="CI2077" i="4" s="1"/>
  <c r="CB2078" i="4"/>
  <c r="CJ2078" i="4" s="1"/>
  <c r="CC2079" i="4"/>
  <c r="CK2079" i="4" s="1"/>
  <c r="CA2081" i="4"/>
  <c r="CI2081" i="4" s="1"/>
  <c r="CB2082" i="4"/>
  <c r="CJ2082" i="4" s="1"/>
  <c r="CC2083" i="4"/>
  <c r="CK2083" i="4" s="1"/>
  <c r="CA2085" i="4"/>
  <c r="CI2085" i="4" s="1"/>
  <c r="CB2086" i="4"/>
  <c r="CJ2086" i="4" s="1"/>
  <c r="CC2087" i="4"/>
  <c r="CK2087" i="4" s="1"/>
  <c r="CA2089" i="4"/>
  <c r="CI2089" i="4" s="1"/>
  <c r="CB2090" i="4"/>
  <c r="CJ2090" i="4" s="1"/>
  <c r="CC2091" i="4"/>
  <c r="CK2091" i="4" s="1"/>
  <c r="CA2093" i="4"/>
  <c r="CI2093" i="4" s="1"/>
  <c r="CB2094" i="4"/>
  <c r="CJ2094" i="4" s="1"/>
  <c r="CC2095" i="4"/>
  <c r="CK2095" i="4" s="1"/>
  <c r="CA2097" i="4"/>
  <c r="CI2097" i="4" s="1"/>
  <c r="CB2098" i="4"/>
  <c r="CJ2098" i="4" s="1"/>
  <c r="CC2099" i="4"/>
  <c r="CK2099" i="4" s="1"/>
  <c r="CA2101" i="4"/>
  <c r="CI2101" i="4" s="1"/>
  <c r="CB2102" i="4"/>
  <c r="CJ2102" i="4" s="1"/>
  <c r="CC2103" i="4"/>
  <c r="CK2103" i="4" s="1"/>
  <c r="CA2105" i="4"/>
  <c r="CI2105" i="4" s="1"/>
  <c r="CB2106" i="4"/>
  <c r="CJ2106" i="4" s="1"/>
  <c r="CC2107" i="4"/>
  <c r="CK2107" i="4" s="1"/>
  <c r="CA2109" i="4"/>
  <c r="CI2109" i="4" s="1"/>
  <c r="CB2110" i="4"/>
  <c r="CJ2110" i="4" s="1"/>
  <c r="CC2111" i="4"/>
  <c r="CK2111" i="4" s="1"/>
  <c r="CA2113" i="4"/>
  <c r="CI2113" i="4" s="1"/>
  <c r="CB2114" i="4"/>
  <c r="CJ2114" i="4" s="1"/>
  <c r="CC2115" i="4"/>
  <c r="CK2115" i="4" s="1"/>
  <c r="CA2117" i="4"/>
  <c r="CI2117" i="4" s="1"/>
  <c r="CB2118" i="4"/>
  <c r="CJ2118" i="4" s="1"/>
  <c r="CC2119" i="4"/>
  <c r="CK2119" i="4" s="1"/>
  <c r="CA2121" i="4"/>
  <c r="CI2121" i="4" s="1"/>
  <c r="CB2122" i="4"/>
  <c r="CJ2122" i="4" s="1"/>
  <c r="CC2123" i="4"/>
  <c r="CK2123" i="4" s="1"/>
  <c r="CA2125" i="4"/>
  <c r="CI2125" i="4" s="1"/>
  <c r="CB2126" i="4"/>
  <c r="CJ2126" i="4" s="1"/>
  <c r="CC2127" i="4"/>
  <c r="CK2127" i="4" s="1"/>
  <c r="CA2129" i="4"/>
  <c r="CI2129" i="4" s="1"/>
  <c r="CB2130" i="4"/>
  <c r="CJ2130" i="4" s="1"/>
  <c r="CC2131" i="4"/>
  <c r="CK2131" i="4" s="1"/>
  <c r="CA2133" i="4"/>
  <c r="CI2133" i="4" s="1"/>
  <c r="CB2134" i="4"/>
  <c r="CJ2134" i="4" s="1"/>
  <c r="CC2135" i="4"/>
  <c r="CK2135" i="4" s="1"/>
  <c r="CA2137" i="4"/>
  <c r="CI2137" i="4" s="1"/>
  <c r="CB2138" i="4"/>
  <c r="CJ2138" i="4" s="1"/>
  <c r="CC2139" i="4"/>
  <c r="CK2139" i="4" s="1"/>
  <c r="CA2141" i="4"/>
  <c r="CI2141" i="4" s="1"/>
  <c r="CB2142" i="4"/>
  <c r="CJ2142" i="4" s="1"/>
  <c r="CC2143" i="4"/>
  <c r="CK2143" i="4" s="1"/>
  <c r="CA2145" i="4"/>
  <c r="CI2145" i="4" s="1"/>
  <c r="CB2146" i="4"/>
  <c r="CJ2146" i="4" s="1"/>
  <c r="CC2147" i="4"/>
  <c r="CK2147" i="4" s="1"/>
  <c r="CA2149" i="4"/>
  <c r="CI2149" i="4" s="1"/>
  <c r="CB2150" i="4"/>
  <c r="CJ2150" i="4" s="1"/>
  <c r="CC2151" i="4"/>
  <c r="CK2151" i="4" s="1"/>
  <c r="CA2153" i="4"/>
  <c r="CI2153" i="4" s="1"/>
  <c r="CB2154" i="4"/>
  <c r="CJ2154" i="4" s="1"/>
  <c r="CC2155" i="4"/>
  <c r="CK2155" i="4" s="1"/>
  <c r="CA2157" i="4"/>
  <c r="CI2157" i="4" s="1"/>
  <c r="CB2158" i="4"/>
  <c r="CJ2158" i="4" s="1"/>
  <c r="CC2159" i="4"/>
  <c r="CK2159" i="4" s="1"/>
  <c r="CA2161" i="4"/>
  <c r="CI2161" i="4" s="1"/>
  <c r="CB2162" i="4"/>
  <c r="CJ2162" i="4" s="1"/>
  <c r="CC2163" i="4"/>
  <c r="CK2163" i="4" s="1"/>
  <c r="CA2165" i="4"/>
  <c r="CI2165" i="4" s="1"/>
  <c r="CB2166" i="4"/>
  <c r="CJ2166" i="4" s="1"/>
  <c r="CC2167" i="4"/>
  <c r="CK2167" i="4" s="1"/>
  <c r="CA2169" i="4"/>
  <c r="CI2169" i="4" s="1"/>
  <c r="CB2170" i="4"/>
  <c r="CJ2170" i="4" s="1"/>
  <c r="CC2171" i="4"/>
  <c r="CK2171" i="4" s="1"/>
  <c r="CA2173" i="4"/>
  <c r="CI2173" i="4" s="1"/>
  <c r="CB2174" i="4"/>
  <c r="CJ2174" i="4" s="1"/>
  <c r="CC2175" i="4"/>
  <c r="CK2175" i="4" s="1"/>
  <c r="CA2177" i="4"/>
  <c r="CI2177" i="4" s="1"/>
  <c r="CB2178" i="4"/>
  <c r="CJ2178" i="4" s="1"/>
  <c r="CC2179" i="4"/>
  <c r="CK2179" i="4" s="1"/>
  <c r="CA2181" i="4"/>
  <c r="CI2181" i="4" s="1"/>
  <c r="CB2182" i="4"/>
  <c r="CJ2182" i="4" s="1"/>
  <c r="CC2183" i="4"/>
  <c r="CK2183" i="4" s="1"/>
  <c r="CA2185" i="4"/>
  <c r="CI2185" i="4" s="1"/>
  <c r="CB2186" i="4"/>
  <c r="CJ2186" i="4" s="1"/>
  <c r="CC2187" i="4"/>
  <c r="CK2187" i="4" s="1"/>
  <c r="CA2189" i="4"/>
  <c r="CI2189" i="4" s="1"/>
  <c r="CC1566" i="4"/>
  <c r="CK1566" i="4" s="1"/>
  <c r="CA1568" i="4"/>
  <c r="CI1568" i="4" s="1"/>
  <c r="CB1569" i="4"/>
  <c r="CJ1569" i="4" s="1"/>
  <c r="CC1570" i="4"/>
  <c r="CK1570" i="4" s="1"/>
  <c r="CA1572" i="4"/>
  <c r="CI1572" i="4" s="1"/>
  <c r="CB1573" i="4"/>
  <c r="CJ1573" i="4" s="1"/>
  <c r="CC1574" i="4"/>
  <c r="CK1574" i="4" s="1"/>
  <c r="CA1576" i="4"/>
  <c r="CI1576" i="4" s="1"/>
  <c r="CB1577" i="4"/>
  <c r="CJ1577" i="4" s="1"/>
  <c r="CC1578" i="4"/>
  <c r="CK1578" i="4" s="1"/>
  <c r="CA1580" i="4"/>
  <c r="CI1580" i="4" s="1"/>
  <c r="CB1581" i="4"/>
  <c r="CJ1581" i="4" s="1"/>
  <c r="CC1582" i="4"/>
  <c r="CK1582" i="4" s="1"/>
  <c r="CA1584" i="4"/>
  <c r="CI1584" i="4" s="1"/>
  <c r="CB1585" i="4"/>
  <c r="CJ1585" i="4" s="1"/>
  <c r="CC1586" i="4"/>
  <c r="CK1586" i="4" s="1"/>
  <c r="CA1588" i="4"/>
  <c r="CI1588" i="4" s="1"/>
  <c r="CB1589" i="4"/>
  <c r="CJ1589" i="4" s="1"/>
  <c r="CC1590" i="4"/>
  <c r="CK1590" i="4" s="1"/>
  <c r="CA1592" i="4"/>
  <c r="CI1592" i="4" s="1"/>
  <c r="CB1593" i="4"/>
  <c r="CJ1593" i="4" s="1"/>
  <c r="CC1594" i="4"/>
  <c r="CK1594" i="4" s="1"/>
  <c r="CA1596" i="4"/>
  <c r="CI1596" i="4" s="1"/>
  <c r="CB1597" i="4"/>
  <c r="CJ1597" i="4" s="1"/>
  <c r="CC1598" i="4"/>
  <c r="CK1598" i="4" s="1"/>
  <c r="CA1600" i="4"/>
  <c r="CI1600" i="4" s="1"/>
  <c r="CB1601" i="4"/>
  <c r="CJ1601" i="4" s="1"/>
  <c r="CC1602" i="4"/>
  <c r="CK1602" i="4" s="1"/>
  <c r="CA1604" i="4"/>
  <c r="CI1604" i="4" s="1"/>
  <c r="CB1605" i="4"/>
  <c r="CJ1605" i="4" s="1"/>
  <c r="CC1606" i="4"/>
  <c r="CK1606" i="4" s="1"/>
  <c r="CA1608" i="4"/>
  <c r="CI1608" i="4" s="1"/>
  <c r="CB1609" i="4"/>
  <c r="CJ1609" i="4" s="1"/>
  <c r="CC1610" i="4"/>
  <c r="CK1610" i="4" s="1"/>
  <c r="CA1612" i="4"/>
  <c r="CI1612" i="4" s="1"/>
  <c r="CB1613" i="4"/>
  <c r="CJ1613" i="4" s="1"/>
  <c r="CC1614" i="4"/>
  <c r="CK1614" i="4" s="1"/>
  <c r="CA1616" i="4"/>
  <c r="CI1616" i="4" s="1"/>
  <c r="CB1617" i="4"/>
  <c r="CJ1617" i="4" s="1"/>
  <c r="CC1618" i="4"/>
  <c r="CK1618" i="4" s="1"/>
  <c r="CA1620" i="4"/>
  <c r="CI1620" i="4" s="1"/>
  <c r="CB1621" i="4"/>
  <c r="CJ1621" i="4" s="1"/>
  <c r="CC1622" i="4"/>
  <c r="CK1622" i="4" s="1"/>
  <c r="CA1624" i="4"/>
  <c r="CI1624" i="4" s="1"/>
  <c r="CB1625" i="4"/>
  <c r="CJ1625" i="4" s="1"/>
  <c r="CC1626" i="4"/>
  <c r="CK1626" i="4" s="1"/>
  <c r="CA1628" i="4"/>
  <c r="CI1628" i="4" s="1"/>
  <c r="CB1629" i="4"/>
  <c r="CJ1629" i="4" s="1"/>
  <c r="CC1630" i="4"/>
  <c r="CK1630" i="4" s="1"/>
  <c r="CA1632" i="4"/>
  <c r="CI1632" i="4" s="1"/>
  <c r="CB1633" i="4"/>
  <c r="CJ1633" i="4" s="1"/>
  <c r="CC1634" i="4"/>
  <c r="CK1634" i="4" s="1"/>
  <c r="CC1635" i="4"/>
  <c r="CK1635" i="4" s="1"/>
  <c r="CC1636" i="4"/>
  <c r="CK1636" i="4" s="1"/>
  <c r="CA1638" i="4"/>
  <c r="CI1638" i="4" s="1"/>
  <c r="CB1639" i="4"/>
  <c r="CJ1639" i="4" s="1"/>
  <c r="CC1640" i="4"/>
  <c r="CK1640" i="4" s="1"/>
  <c r="CA1642" i="4"/>
  <c r="CI1642" i="4" s="1"/>
  <c r="CB1643" i="4"/>
  <c r="CJ1643" i="4" s="1"/>
  <c r="CC1644" i="4"/>
  <c r="CK1644" i="4" s="1"/>
  <c r="CA1646" i="4"/>
  <c r="CI1646" i="4" s="1"/>
  <c r="CB1647" i="4"/>
  <c r="CJ1647" i="4" s="1"/>
  <c r="CC1648" i="4"/>
  <c r="CK1648" i="4" s="1"/>
  <c r="CA1650" i="4"/>
  <c r="CI1650" i="4" s="1"/>
  <c r="CB1651" i="4"/>
  <c r="CJ1651" i="4" s="1"/>
  <c r="CC1652" i="4"/>
  <c r="CK1652" i="4" s="1"/>
  <c r="CA1654" i="4"/>
  <c r="CI1654" i="4" s="1"/>
  <c r="CB1655" i="4"/>
  <c r="CJ1655" i="4" s="1"/>
  <c r="CC1656" i="4"/>
  <c r="CK1656" i="4" s="1"/>
  <c r="CA1658" i="4"/>
  <c r="CI1658" i="4" s="1"/>
  <c r="CB1659" i="4"/>
  <c r="CJ1659" i="4" s="1"/>
  <c r="CC1660" i="4"/>
  <c r="CK1660" i="4" s="1"/>
  <c r="CA1662" i="4"/>
  <c r="CI1662" i="4" s="1"/>
  <c r="CB1663" i="4"/>
  <c r="CJ1663" i="4" s="1"/>
  <c r="CC1664" i="4"/>
  <c r="CK1664" i="4" s="1"/>
  <c r="CA1666" i="4"/>
  <c r="CI1666" i="4" s="1"/>
  <c r="CB1667" i="4"/>
  <c r="CJ1667" i="4" s="1"/>
  <c r="CC1668" i="4"/>
  <c r="CK1668" i="4" s="1"/>
  <c r="CA1670" i="4"/>
  <c r="CI1670" i="4" s="1"/>
  <c r="CB1671" i="4"/>
  <c r="CJ1671" i="4" s="1"/>
  <c r="CC1672" i="4"/>
  <c r="CK1672" i="4" s="1"/>
  <c r="CA1674" i="4"/>
  <c r="CI1674" i="4" s="1"/>
  <c r="CB1675" i="4"/>
  <c r="CJ1675" i="4" s="1"/>
  <c r="CC1676" i="4"/>
  <c r="CK1676" i="4" s="1"/>
  <c r="CA1678" i="4"/>
  <c r="CI1678" i="4" s="1"/>
  <c r="CB1679" i="4"/>
  <c r="CJ1679" i="4" s="1"/>
  <c r="CC1680" i="4"/>
  <c r="CK1680" i="4" s="1"/>
  <c r="CA1682" i="4"/>
  <c r="CI1682" i="4" s="1"/>
  <c r="CB1683" i="4"/>
  <c r="CJ1683" i="4" s="1"/>
  <c r="CC1684" i="4"/>
  <c r="CK1684" i="4" s="1"/>
  <c r="CA1686" i="4"/>
  <c r="CI1686" i="4" s="1"/>
  <c r="CB1687" i="4"/>
  <c r="CJ1687" i="4" s="1"/>
  <c r="CC1688" i="4"/>
  <c r="CK1688" i="4" s="1"/>
  <c r="CA1690" i="4"/>
  <c r="CI1690" i="4" s="1"/>
  <c r="CB1691" i="4"/>
  <c r="CJ1691" i="4" s="1"/>
  <c r="CC1692" i="4"/>
  <c r="CK1692" i="4" s="1"/>
  <c r="CA1694" i="4"/>
  <c r="CI1694" i="4" s="1"/>
  <c r="CB1695" i="4"/>
  <c r="CJ1695" i="4" s="1"/>
  <c r="CC1696" i="4"/>
  <c r="CK1696" i="4" s="1"/>
  <c r="CA1698" i="4"/>
  <c r="CI1698" i="4" s="1"/>
  <c r="CB1699" i="4"/>
  <c r="CJ1699" i="4" s="1"/>
  <c r="CC1700" i="4"/>
  <c r="CK1700" i="4" s="1"/>
  <c r="CA1702" i="4"/>
  <c r="CI1702" i="4" s="1"/>
  <c r="CB1703" i="4"/>
  <c r="CJ1703" i="4" s="1"/>
  <c r="CC1704" i="4"/>
  <c r="CK1704" i="4" s="1"/>
  <c r="CA1706" i="4"/>
  <c r="CI1706" i="4" s="1"/>
  <c r="CB1707" i="4"/>
  <c r="CJ1707" i="4" s="1"/>
  <c r="CC1708" i="4"/>
  <c r="CK1708" i="4" s="1"/>
  <c r="CA1710" i="4"/>
  <c r="CI1710" i="4" s="1"/>
  <c r="CB1711" i="4"/>
  <c r="CJ1711" i="4" s="1"/>
  <c r="CC1712" i="4"/>
  <c r="CK1712" i="4" s="1"/>
  <c r="CA1714" i="4"/>
  <c r="CI1714" i="4" s="1"/>
  <c r="CB1715" i="4"/>
  <c r="CJ1715" i="4" s="1"/>
  <c r="CC1716" i="4"/>
  <c r="CK1716" i="4" s="1"/>
  <c r="CA1718" i="4"/>
  <c r="CI1718" i="4" s="1"/>
  <c r="CB1719" i="4"/>
  <c r="CJ1719" i="4" s="1"/>
  <c r="CC1720" i="4"/>
  <c r="CK1720" i="4" s="1"/>
  <c r="CA1722" i="4"/>
  <c r="CI1722" i="4" s="1"/>
  <c r="CB1723" i="4"/>
  <c r="CJ1723" i="4" s="1"/>
  <c r="CC1724" i="4"/>
  <c r="CK1724" i="4" s="1"/>
  <c r="CA1726" i="4"/>
  <c r="CI1726" i="4" s="1"/>
  <c r="CB1727" i="4"/>
  <c r="CJ1727" i="4" s="1"/>
  <c r="CC1728" i="4"/>
  <c r="CK1728" i="4" s="1"/>
  <c r="CA1730" i="4"/>
  <c r="CI1730" i="4" s="1"/>
  <c r="CB1731" i="4"/>
  <c r="CJ1731" i="4" s="1"/>
  <c r="CC1732" i="4"/>
  <c r="CK1732" i="4" s="1"/>
  <c r="CA1734" i="4"/>
  <c r="CI1734" i="4" s="1"/>
  <c r="CB1735" i="4"/>
  <c r="CJ1735" i="4" s="1"/>
  <c r="CC1736" i="4"/>
  <c r="CK1736" i="4" s="1"/>
  <c r="CA1738" i="4"/>
  <c r="CI1738" i="4" s="1"/>
  <c r="CB1739" i="4"/>
  <c r="CJ1739" i="4" s="1"/>
  <c r="CC1740" i="4"/>
  <c r="CK1740" i="4" s="1"/>
  <c r="CA1742" i="4"/>
  <c r="CI1742" i="4" s="1"/>
  <c r="CB1743" i="4"/>
  <c r="CJ1743" i="4" s="1"/>
  <c r="CC1744" i="4"/>
  <c r="CK1744" i="4" s="1"/>
  <c r="CA1746" i="4"/>
  <c r="CI1746" i="4" s="1"/>
  <c r="CB1747" i="4"/>
  <c r="CJ1747" i="4" s="1"/>
  <c r="CC1748" i="4"/>
  <c r="CK1748" i="4" s="1"/>
  <c r="CA1750" i="4"/>
  <c r="CI1750" i="4" s="1"/>
  <c r="CB1751" i="4"/>
  <c r="CJ1751" i="4" s="1"/>
  <c r="CA1850" i="4"/>
  <c r="CI1850" i="4" s="1"/>
  <c r="CB1851" i="4"/>
  <c r="CJ1851" i="4" s="1"/>
  <c r="CC1852" i="4"/>
  <c r="CK1852" i="4" s="1"/>
  <c r="CA1854" i="4"/>
  <c r="CI1854" i="4" s="1"/>
  <c r="CB1855" i="4"/>
  <c r="CJ1855" i="4" s="1"/>
  <c r="CC1856" i="4"/>
  <c r="CK1856" i="4" s="1"/>
  <c r="CA1858" i="4"/>
  <c r="CI1858" i="4" s="1"/>
  <c r="CB1859" i="4"/>
  <c r="CJ1859" i="4" s="1"/>
  <c r="CC1860" i="4"/>
  <c r="CK1860" i="4" s="1"/>
  <c r="CA1862" i="4"/>
  <c r="CI1862" i="4" s="1"/>
  <c r="CB1863" i="4"/>
  <c r="CJ1863" i="4" s="1"/>
  <c r="CC1864" i="4"/>
  <c r="CK1864" i="4" s="1"/>
  <c r="CA1866" i="4"/>
  <c r="CI1866" i="4" s="1"/>
  <c r="CB1867" i="4"/>
  <c r="CJ1867" i="4" s="1"/>
  <c r="CC1868" i="4"/>
  <c r="CK1868" i="4" s="1"/>
  <c r="CA1870" i="4"/>
  <c r="CI1870" i="4" s="1"/>
  <c r="CB1871" i="4"/>
  <c r="CJ1871" i="4" s="1"/>
  <c r="CC1872" i="4"/>
  <c r="CK1872" i="4" s="1"/>
  <c r="CA1874" i="4"/>
  <c r="CI1874" i="4" s="1"/>
  <c r="CB1875" i="4"/>
  <c r="CJ1875" i="4" s="1"/>
  <c r="CC1876" i="4"/>
  <c r="CK1876" i="4" s="1"/>
  <c r="CA1878" i="4"/>
  <c r="CI1878" i="4" s="1"/>
  <c r="CB1879" i="4"/>
  <c r="CJ1879" i="4" s="1"/>
  <c r="CC1880" i="4"/>
  <c r="CK1880" i="4" s="1"/>
  <c r="CA1882" i="4"/>
  <c r="CI1882" i="4" s="1"/>
  <c r="CB1883" i="4"/>
  <c r="CJ1883" i="4" s="1"/>
  <c r="CC1884" i="4"/>
  <c r="CK1884" i="4" s="1"/>
  <c r="CA1886" i="4"/>
  <c r="CI1886" i="4" s="1"/>
  <c r="CB1887" i="4"/>
  <c r="CJ1887" i="4" s="1"/>
  <c r="CC1888" i="4"/>
  <c r="CK1888" i="4" s="1"/>
  <c r="CA1890" i="4"/>
  <c r="CI1890" i="4" s="1"/>
  <c r="CB1891" i="4"/>
  <c r="CJ1891" i="4" s="1"/>
  <c r="CC1892" i="4"/>
  <c r="CK1892" i="4" s="1"/>
  <c r="CA1894" i="4"/>
  <c r="CI1894" i="4" s="1"/>
  <c r="CB1895" i="4"/>
  <c r="CJ1895" i="4" s="1"/>
  <c r="CC1896" i="4"/>
  <c r="CK1896" i="4" s="1"/>
  <c r="CA1898" i="4"/>
  <c r="CI1898" i="4" s="1"/>
  <c r="CB1899" i="4"/>
  <c r="CJ1899" i="4" s="1"/>
  <c r="CC1900" i="4"/>
  <c r="CK1900" i="4" s="1"/>
  <c r="CA1902" i="4"/>
  <c r="CI1902" i="4" s="1"/>
  <c r="CB1903" i="4"/>
  <c r="CJ1903" i="4" s="1"/>
  <c r="CC1904" i="4"/>
  <c r="CK1904" i="4" s="1"/>
  <c r="CA1906" i="4"/>
  <c r="CI1906" i="4" s="1"/>
  <c r="CB1907" i="4"/>
  <c r="CJ1907" i="4" s="1"/>
  <c r="CC1908" i="4"/>
  <c r="CK1908" i="4" s="1"/>
  <c r="CA1910" i="4"/>
  <c r="CI1910" i="4" s="1"/>
  <c r="CB1911" i="4"/>
  <c r="CJ1911" i="4" s="1"/>
  <c r="CC1912" i="4"/>
  <c r="CK1912" i="4" s="1"/>
  <c r="CC1401" i="4"/>
  <c r="CK1401" i="4" s="1"/>
  <c r="CA1403" i="4"/>
  <c r="CI1403" i="4" s="1"/>
  <c r="CB1404" i="4"/>
  <c r="CJ1404" i="4" s="1"/>
  <c r="CC1405" i="4"/>
  <c r="CK1405" i="4" s="1"/>
  <c r="CA1407" i="4"/>
  <c r="CI1407" i="4" s="1"/>
  <c r="CB1408" i="4"/>
  <c r="CJ1408" i="4" s="1"/>
  <c r="CC1409" i="4"/>
  <c r="CK1409" i="4" s="1"/>
  <c r="CA1411" i="4"/>
  <c r="CI1411" i="4" s="1"/>
  <c r="CB1412" i="4"/>
  <c r="CJ1412" i="4" s="1"/>
  <c r="CC1413" i="4"/>
  <c r="CK1413" i="4" s="1"/>
  <c r="CA1415" i="4"/>
  <c r="CI1415" i="4" s="1"/>
  <c r="CB1416" i="4"/>
  <c r="CJ1416" i="4" s="1"/>
  <c r="CC1417" i="4"/>
  <c r="CK1417" i="4" s="1"/>
  <c r="CA1419" i="4"/>
  <c r="CI1419" i="4" s="1"/>
  <c r="CB1420" i="4"/>
  <c r="CJ1420" i="4" s="1"/>
  <c r="CC1421" i="4"/>
  <c r="CK1421" i="4" s="1"/>
  <c r="CA1423" i="4"/>
  <c r="CI1423" i="4" s="1"/>
  <c r="CB1424" i="4"/>
  <c r="CJ1424" i="4" s="1"/>
  <c r="CC1425" i="4"/>
  <c r="CK1425" i="4" s="1"/>
  <c r="CA1427" i="4"/>
  <c r="CI1427" i="4" s="1"/>
  <c r="CB1428" i="4"/>
  <c r="CJ1428" i="4" s="1"/>
  <c r="CC1429" i="4"/>
  <c r="CK1429" i="4" s="1"/>
  <c r="CA1431" i="4"/>
  <c r="CI1431" i="4" s="1"/>
  <c r="CB1432" i="4"/>
  <c r="CJ1432" i="4" s="1"/>
  <c r="CC1433" i="4"/>
  <c r="CK1433" i="4" s="1"/>
  <c r="CA1436" i="4"/>
  <c r="CI1436" i="4" s="1"/>
  <c r="CB1437" i="4"/>
  <c r="CJ1437" i="4" s="1"/>
  <c r="CC1438" i="4"/>
  <c r="CK1438" i="4" s="1"/>
  <c r="CA1440" i="4"/>
  <c r="CI1440" i="4" s="1"/>
  <c r="CB1441" i="4"/>
  <c r="CJ1441" i="4" s="1"/>
  <c r="CC1442" i="4"/>
  <c r="CK1442" i="4" s="1"/>
  <c r="CA1444" i="4"/>
  <c r="CI1444" i="4" s="1"/>
  <c r="CB1445" i="4"/>
  <c r="CJ1445" i="4" s="1"/>
  <c r="CC1446" i="4"/>
  <c r="CK1446" i="4" s="1"/>
  <c r="CA1448" i="4"/>
  <c r="CI1448" i="4" s="1"/>
  <c r="CB1449" i="4"/>
  <c r="CJ1449" i="4" s="1"/>
  <c r="CC1450" i="4"/>
  <c r="CK1450" i="4" s="1"/>
  <c r="CA1452" i="4"/>
  <c r="CI1452" i="4" s="1"/>
  <c r="CB1453" i="4"/>
  <c r="CJ1453" i="4" s="1"/>
  <c r="CC1454" i="4"/>
  <c r="CK1454" i="4" s="1"/>
  <c r="CA1456" i="4"/>
  <c r="CI1456" i="4" s="1"/>
  <c r="CA1457" i="4"/>
  <c r="CI1457" i="4" s="1"/>
  <c r="CB1458" i="4"/>
  <c r="CJ1458" i="4" s="1"/>
  <c r="CC1459" i="4"/>
  <c r="CK1459" i="4" s="1"/>
  <c r="CA1461" i="4"/>
  <c r="CI1461" i="4" s="1"/>
  <c r="CB1462" i="4"/>
  <c r="CJ1462" i="4" s="1"/>
  <c r="CC1463" i="4"/>
  <c r="CK1463" i="4" s="1"/>
  <c r="CA1465" i="4"/>
  <c r="CI1465" i="4" s="1"/>
  <c r="CB1466" i="4"/>
  <c r="CJ1466" i="4" s="1"/>
  <c r="CC1467" i="4"/>
  <c r="CK1467" i="4" s="1"/>
  <c r="CA1469" i="4"/>
  <c r="CI1469" i="4" s="1"/>
  <c r="CB1470" i="4"/>
  <c r="CJ1470" i="4" s="1"/>
  <c r="CB1471" i="4"/>
  <c r="CJ1471" i="4" s="1"/>
  <c r="CC1472" i="4"/>
  <c r="CK1472" i="4" s="1"/>
  <c r="CA1474" i="4"/>
  <c r="CI1474" i="4" s="1"/>
  <c r="CB1475" i="4"/>
  <c r="CJ1475" i="4" s="1"/>
  <c r="CC1476" i="4"/>
  <c r="CK1476" i="4" s="1"/>
  <c r="CA1478" i="4"/>
  <c r="CI1478" i="4" s="1"/>
  <c r="CB1479" i="4"/>
  <c r="CJ1479" i="4" s="1"/>
  <c r="CC1480" i="4"/>
  <c r="CK1480" i="4" s="1"/>
  <c r="CA1482" i="4"/>
  <c r="CI1482" i="4" s="1"/>
  <c r="CB1483" i="4"/>
  <c r="CJ1483" i="4" s="1"/>
  <c r="CC1484" i="4"/>
  <c r="CK1484" i="4" s="1"/>
  <c r="CA1486" i="4"/>
  <c r="CI1486" i="4" s="1"/>
  <c r="CB1487" i="4"/>
  <c r="CJ1487" i="4" s="1"/>
  <c r="CC1488" i="4"/>
  <c r="CK1488" i="4" s="1"/>
  <c r="CA1490" i="4"/>
  <c r="CI1490" i="4" s="1"/>
  <c r="CB1491" i="4"/>
  <c r="CJ1491" i="4" s="1"/>
  <c r="CC1492" i="4"/>
  <c r="CK1492" i="4" s="1"/>
  <c r="CA1494" i="4"/>
  <c r="CI1494" i="4" s="1"/>
  <c r="CB1495" i="4"/>
  <c r="CJ1495" i="4" s="1"/>
  <c r="CC1496" i="4"/>
  <c r="CK1496" i="4" s="1"/>
  <c r="CA1498" i="4"/>
  <c r="CI1498" i="4" s="1"/>
  <c r="CB1499" i="4"/>
  <c r="CJ1499" i="4" s="1"/>
  <c r="CC1500" i="4"/>
  <c r="CK1500" i="4" s="1"/>
  <c r="CA1502" i="4"/>
  <c r="CI1502" i="4" s="1"/>
  <c r="CB1503" i="4"/>
  <c r="CJ1503" i="4" s="1"/>
  <c r="CC1504" i="4"/>
  <c r="CK1504" i="4" s="1"/>
  <c r="CA1506" i="4"/>
  <c r="CI1506" i="4" s="1"/>
  <c r="CB1507" i="4"/>
  <c r="CJ1507" i="4" s="1"/>
  <c r="CC1508" i="4"/>
  <c r="CK1508" i="4" s="1"/>
  <c r="CA1510" i="4"/>
  <c r="CI1510" i="4" s="1"/>
  <c r="CB1511" i="4"/>
  <c r="CJ1511" i="4" s="1"/>
  <c r="CC1512" i="4"/>
  <c r="CK1512" i="4" s="1"/>
  <c r="CA1514" i="4"/>
  <c r="CI1514" i="4" s="1"/>
  <c r="CB1515" i="4"/>
  <c r="CJ1515" i="4" s="1"/>
  <c r="CC1516" i="4"/>
  <c r="CK1516" i="4" s="1"/>
  <c r="CA1518" i="4"/>
  <c r="CI1518" i="4" s="1"/>
  <c r="CB1519" i="4"/>
  <c r="CJ1519" i="4" s="1"/>
  <c r="CC1520" i="4"/>
  <c r="CK1520" i="4" s="1"/>
  <c r="CA1522" i="4"/>
  <c r="CI1522" i="4" s="1"/>
  <c r="CB1523" i="4"/>
  <c r="CJ1523" i="4" s="1"/>
  <c r="CC1524" i="4"/>
  <c r="CK1524" i="4" s="1"/>
  <c r="CA1526" i="4"/>
  <c r="CI1526" i="4" s="1"/>
  <c r="CB1527" i="4"/>
  <c r="CJ1527" i="4" s="1"/>
  <c r="CC1528" i="4"/>
  <c r="CK1528" i="4" s="1"/>
  <c r="CA1530" i="4"/>
  <c r="CI1530" i="4" s="1"/>
  <c r="CB1531" i="4"/>
  <c r="CJ1531" i="4" s="1"/>
  <c r="CC1532" i="4"/>
  <c r="CK1532" i="4" s="1"/>
  <c r="CA1534" i="4"/>
  <c r="CI1534" i="4" s="1"/>
  <c r="CB1535" i="4"/>
  <c r="CJ1535" i="4" s="1"/>
  <c r="CC1536" i="4"/>
  <c r="CK1536" i="4" s="1"/>
  <c r="CA1538" i="4"/>
  <c r="CI1538" i="4" s="1"/>
  <c r="CA1539" i="4"/>
  <c r="CI1539" i="4" s="1"/>
  <c r="CB1540" i="4"/>
  <c r="CJ1540" i="4" s="1"/>
  <c r="CC1541" i="4"/>
  <c r="CK1541" i="4" s="1"/>
  <c r="CA1543" i="4"/>
  <c r="CI1543" i="4" s="1"/>
  <c r="CB1544" i="4"/>
  <c r="CJ1544" i="4" s="1"/>
  <c r="CC1545" i="4"/>
  <c r="CK1545" i="4" s="1"/>
  <c r="CA1547" i="4"/>
  <c r="CI1547" i="4" s="1"/>
  <c r="CB1548" i="4"/>
  <c r="CJ1548" i="4" s="1"/>
  <c r="CC1549" i="4"/>
  <c r="CK1549" i="4" s="1"/>
  <c r="CA1551" i="4"/>
  <c r="CI1551" i="4" s="1"/>
  <c r="CB1552" i="4"/>
  <c r="CJ1552" i="4" s="1"/>
  <c r="CC1553" i="4"/>
  <c r="CK1553" i="4" s="1"/>
  <c r="CA1555" i="4"/>
  <c r="CI1555" i="4" s="1"/>
  <c r="CB1556" i="4"/>
  <c r="CJ1556" i="4" s="1"/>
  <c r="CC1557" i="4"/>
  <c r="CK1557" i="4" s="1"/>
  <c r="CA1559" i="4"/>
  <c r="CI1559" i="4" s="1"/>
  <c r="CB1560" i="4"/>
  <c r="CJ1560" i="4" s="1"/>
  <c r="CC1561" i="4"/>
  <c r="CK1561" i="4" s="1"/>
  <c r="CA1563" i="4"/>
  <c r="CI1563" i="4" s="1"/>
  <c r="CB1564" i="4"/>
  <c r="CJ1564" i="4" s="1"/>
  <c r="CC1565" i="4"/>
  <c r="CK1565" i="4" s="1"/>
  <c r="CA1567" i="4"/>
  <c r="CI1567" i="4" s="1"/>
  <c r="CB1568" i="4"/>
  <c r="CJ1568" i="4" s="1"/>
  <c r="CC1569" i="4"/>
  <c r="CK1569" i="4" s="1"/>
  <c r="CA1571" i="4"/>
  <c r="CI1571" i="4" s="1"/>
  <c r="CB1572" i="4"/>
  <c r="CJ1572" i="4" s="1"/>
  <c r="CC1573" i="4"/>
  <c r="CK1573" i="4" s="1"/>
  <c r="CA1575" i="4"/>
  <c r="CI1575" i="4" s="1"/>
  <c r="CB1576" i="4"/>
  <c r="CJ1576" i="4" s="1"/>
  <c r="CC1577" i="4"/>
  <c r="CK1577" i="4" s="1"/>
  <c r="CA1579" i="4"/>
  <c r="CI1579" i="4" s="1"/>
  <c r="CB1580" i="4"/>
  <c r="CJ1580" i="4" s="1"/>
  <c r="CC1581" i="4"/>
  <c r="CK1581" i="4" s="1"/>
  <c r="CA1583" i="4"/>
  <c r="CI1583" i="4" s="1"/>
  <c r="CB1584" i="4"/>
  <c r="CJ1584" i="4" s="1"/>
  <c r="CC1585" i="4"/>
  <c r="CK1585" i="4" s="1"/>
  <c r="CA1587" i="4"/>
  <c r="CI1587" i="4" s="1"/>
  <c r="CB1588" i="4"/>
  <c r="CJ1588" i="4" s="1"/>
  <c r="CC1589" i="4"/>
  <c r="CK1589" i="4" s="1"/>
  <c r="CA1591" i="4"/>
  <c r="CI1591" i="4" s="1"/>
  <c r="CB1592" i="4"/>
  <c r="CJ1592" i="4" s="1"/>
  <c r="CC1593" i="4"/>
  <c r="CK1593" i="4" s="1"/>
  <c r="CA1595" i="4"/>
  <c r="CI1595" i="4" s="1"/>
  <c r="CB1596" i="4"/>
  <c r="CJ1596" i="4" s="1"/>
  <c r="CC1597" i="4"/>
  <c r="CK1597" i="4" s="1"/>
  <c r="CA1599" i="4"/>
  <c r="CI1599" i="4" s="1"/>
  <c r="CB1600" i="4"/>
  <c r="CJ1600" i="4" s="1"/>
  <c r="CC1601" i="4"/>
  <c r="CK1601" i="4" s="1"/>
  <c r="CA1603" i="4"/>
  <c r="CI1603" i="4" s="1"/>
  <c r="CB1604" i="4"/>
  <c r="CJ1604" i="4" s="1"/>
  <c r="CC1605" i="4"/>
  <c r="CK1605" i="4" s="1"/>
  <c r="CA1607" i="4"/>
  <c r="CI1607" i="4" s="1"/>
  <c r="CB1608" i="4"/>
  <c r="CJ1608" i="4" s="1"/>
  <c r="CC1609" i="4"/>
  <c r="CK1609" i="4" s="1"/>
  <c r="CA1611" i="4"/>
  <c r="CI1611" i="4" s="1"/>
  <c r="CB1612" i="4"/>
  <c r="CJ1612" i="4" s="1"/>
  <c r="CC1613" i="4"/>
  <c r="CK1613" i="4" s="1"/>
  <c r="CA1615" i="4"/>
  <c r="CI1615" i="4" s="1"/>
  <c r="CB1616" i="4"/>
  <c r="CJ1616" i="4" s="1"/>
  <c r="CC1617" i="4"/>
  <c r="CK1617" i="4" s="1"/>
  <c r="CA1619" i="4"/>
  <c r="CI1619" i="4" s="1"/>
  <c r="CB1620" i="4"/>
  <c r="CJ1620" i="4" s="1"/>
  <c r="CC1621" i="4"/>
  <c r="CK1621" i="4" s="1"/>
  <c r="CA1623" i="4"/>
  <c r="CI1623" i="4" s="1"/>
  <c r="CB1624" i="4"/>
  <c r="CJ1624" i="4" s="1"/>
  <c r="CC1625" i="4"/>
  <c r="CK1625" i="4" s="1"/>
  <c r="CA1627" i="4"/>
  <c r="CI1627" i="4" s="1"/>
  <c r="CB1628" i="4"/>
  <c r="CJ1628" i="4" s="1"/>
  <c r="CC1629" i="4"/>
  <c r="CK1629" i="4" s="1"/>
  <c r="CA1631" i="4"/>
  <c r="CI1631" i="4" s="1"/>
  <c r="CB1632" i="4"/>
  <c r="CJ1632" i="4" s="1"/>
  <c r="CC1633" i="4"/>
  <c r="CK1633" i="4" s="1"/>
  <c r="CA1637" i="4"/>
  <c r="CI1637" i="4" s="1"/>
  <c r="CB1638" i="4"/>
  <c r="CJ1638" i="4" s="1"/>
  <c r="CC1639" i="4"/>
  <c r="CK1639" i="4" s="1"/>
  <c r="CA1641" i="4"/>
  <c r="CI1641" i="4" s="1"/>
  <c r="CB1642" i="4"/>
  <c r="CJ1642" i="4" s="1"/>
  <c r="CC1643" i="4"/>
  <c r="CK1643" i="4" s="1"/>
  <c r="CA1645" i="4"/>
  <c r="CI1645" i="4" s="1"/>
  <c r="CB1646" i="4"/>
  <c r="CJ1646" i="4" s="1"/>
  <c r="CC1647" i="4"/>
  <c r="CK1647" i="4" s="1"/>
  <c r="CA1649" i="4"/>
  <c r="CI1649" i="4" s="1"/>
  <c r="CB1650" i="4"/>
  <c r="CJ1650" i="4" s="1"/>
  <c r="CC1651" i="4"/>
  <c r="CK1651" i="4" s="1"/>
  <c r="CA1837" i="4"/>
  <c r="CI1837" i="4" s="1"/>
  <c r="CB1838" i="4"/>
  <c r="CJ1838" i="4" s="1"/>
  <c r="CC1839" i="4"/>
  <c r="CK1839" i="4" s="1"/>
  <c r="CA1841" i="4"/>
  <c r="CI1841" i="4" s="1"/>
  <c r="CB1842" i="4"/>
  <c r="CJ1842" i="4" s="1"/>
  <c r="CC1843" i="4"/>
  <c r="CK1843" i="4" s="1"/>
  <c r="CA1845" i="4"/>
  <c r="CI1845" i="4" s="1"/>
  <c r="CB1846" i="4"/>
  <c r="CJ1846" i="4" s="1"/>
  <c r="CC1847" i="4"/>
  <c r="CK1847" i="4" s="1"/>
  <c r="CA1849" i="4"/>
  <c r="CI1849" i="4" s="1"/>
  <c r="CB1850" i="4"/>
  <c r="CJ1850" i="4" s="1"/>
  <c r="CC1851" i="4"/>
  <c r="CK1851" i="4" s="1"/>
  <c r="CA1853" i="4"/>
  <c r="CI1853" i="4" s="1"/>
  <c r="CB1854" i="4"/>
  <c r="CJ1854" i="4" s="1"/>
  <c r="CC1855" i="4"/>
  <c r="CK1855" i="4" s="1"/>
  <c r="CA1857" i="4"/>
  <c r="CI1857" i="4" s="1"/>
  <c r="CB1858" i="4"/>
  <c r="CJ1858" i="4" s="1"/>
  <c r="CC1859" i="4"/>
  <c r="CK1859" i="4" s="1"/>
  <c r="CA1861" i="4"/>
  <c r="CI1861" i="4" s="1"/>
  <c r="CB1862" i="4"/>
  <c r="CJ1862" i="4" s="1"/>
  <c r="CC1863" i="4"/>
  <c r="CK1863" i="4" s="1"/>
  <c r="CA1865" i="4"/>
  <c r="CI1865" i="4" s="1"/>
  <c r="CB1866" i="4"/>
  <c r="CJ1866" i="4" s="1"/>
  <c r="CC1867" i="4"/>
  <c r="CK1867" i="4" s="1"/>
  <c r="CA1869" i="4"/>
  <c r="CI1869" i="4" s="1"/>
  <c r="CB1870" i="4"/>
  <c r="CJ1870" i="4" s="1"/>
  <c r="CC1871" i="4"/>
  <c r="CK1871" i="4" s="1"/>
  <c r="CA1873" i="4"/>
  <c r="CI1873" i="4" s="1"/>
  <c r="CB1874" i="4"/>
  <c r="CJ1874" i="4" s="1"/>
  <c r="CC1875" i="4"/>
  <c r="CK1875" i="4" s="1"/>
  <c r="CA1877" i="4"/>
  <c r="CI1877" i="4" s="1"/>
  <c r="CB1878" i="4"/>
  <c r="CJ1878" i="4" s="1"/>
  <c r="CC1879" i="4"/>
  <c r="CK1879" i="4" s="1"/>
  <c r="CA1881" i="4"/>
  <c r="CI1881" i="4" s="1"/>
  <c r="CB1882" i="4"/>
  <c r="CJ1882" i="4" s="1"/>
  <c r="CC1883" i="4"/>
  <c r="CK1883" i="4" s="1"/>
  <c r="CA1885" i="4"/>
  <c r="CI1885" i="4" s="1"/>
  <c r="CB1886" i="4"/>
  <c r="CJ1886" i="4" s="1"/>
  <c r="CC1887" i="4"/>
  <c r="CK1887" i="4" s="1"/>
  <c r="CA1889" i="4"/>
  <c r="CI1889" i="4" s="1"/>
  <c r="CB1890" i="4"/>
  <c r="CJ1890" i="4" s="1"/>
  <c r="CC1891" i="4"/>
  <c r="CK1891" i="4" s="1"/>
  <c r="CA1893" i="4"/>
  <c r="CI1893" i="4" s="1"/>
  <c r="CB1894" i="4"/>
  <c r="CJ1894" i="4" s="1"/>
  <c r="CC1895" i="4"/>
  <c r="CK1895" i="4" s="1"/>
  <c r="CA1897" i="4"/>
  <c r="CI1897" i="4" s="1"/>
  <c r="CB1898" i="4"/>
  <c r="CJ1898" i="4" s="1"/>
  <c r="CC1899" i="4"/>
  <c r="CK1899" i="4" s="1"/>
  <c r="CA1901" i="4"/>
  <c r="CI1901" i="4" s="1"/>
  <c r="CB1902" i="4"/>
  <c r="CJ1902" i="4" s="1"/>
  <c r="CC1903" i="4"/>
  <c r="CK1903" i="4" s="1"/>
  <c r="CA1905" i="4"/>
  <c r="CI1905" i="4" s="1"/>
  <c r="CB1906" i="4"/>
  <c r="CJ1906" i="4" s="1"/>
  <c r="CC1907" i="4"/>
  <c r="CK1907" i="4" s="1"/>
  <c r="CA1909" i="4"/>
  <c r="CI1909" i="4" s="1"/>
  <c r="CB1910" i="4"/>
  <c r="CJ1910" i="4" s="1"/>
  <c r="CC1576" i="4"/>
  <c r="CK1576" i="4" s="1"/>
  <c r="CA1578" i="4"/>
  <c r="CI1578" i="4" s="1"/>
  <c r="CB1579" i="4"/>
  <c r="CJ1579" i="4" s="1"/>
  <c r="CC1580" i="4"/>
  <c r="CK1580" i="4" s="1"/>
  <c r="CA1582" i="4"/>
  <c r="CI1582" i="4" s="1"/>
  <c r="CB1583" i="4"/>
  <c r="CJ1583" i="4" s="1"/>
  <c r="CC1584" i="4"/>
  <c r="CK1584" i="4" s="1"/>
  <c r="CA1586" i="4"/>
  <c r="CI1586" i="4" s="1"/>
  <c r="CB1587" i="4"/>
  <c r="CJ1587" i="4" s="1"/>
  <c r="CC1588" i="4"/>
  <c r="CK1588" i="4" s="1"/>
  <c r="CA1590" i="4"/>
  <c r="CI1590" i="4" s="1"/>
  <c r="CB1591" i="4"/>
  <c r="CJ1591" i="4" s="1"/>
  <c r="CC1592" i="4"/>
  <c r="CK1592" i="4" s="1"/>
  <c r="CA1594" i="4"/>
  <c r="CI1594" i="4" s="1"/>
  <c r="CB1595" i="4"/>
  <c r="CJ1595" i="4" s="1"/>
  <c r="CC1596" i="4"/>
  <c r="CK1596" i="4" s="1"/>
  <c r="CA1598" i="4"/>
  <c r="CI1598" i="4" s="1"/>
  <c r="CB1599" i="4"/>
  <c r="CJ1599" i="4" s="1"/>
  <c r="CC1600" i="4"/>
  <c r="CK1600" i="4" s="1"/>
  <c r="CA1602" i="4"/>
  <c r="CI1602" i="4" s="1"/>
  <c r="CB1603" i="4"/>
  <c r="CJ1603" i="4" s="1"/>
  <c r="CC1604" i="4"/>
  <c r="CK1604" i="4" s="1"/>
  <c r="CA1606" i="4"/>
  <c r="CI1606" i="4" s="1"/>
  <c r="CB1607" i="4"/>
  <c r="CJ1607" i="4" s="1"/>
  <c r="CC1608" i="4"/>
  <c r="CK1608" i="4" s="1"/>
  <c r="CA1610" i="4"/>
  <c r="CI1610" i="4" s="1"/>
  <c r="CB1611" i="4"/>
  <c r="CJ1611" i="4" s="1"/>
  <c r="CC1612" i="4"/>
  <c r="CK1612" i="4" s="1"/>
  <c r="CA1614" i="4"/>
  <c r="CI1614" i="4" s="1"/>
  <c r="CB1615" i="4"/>
  <c r="CJ1615" i="4" s="1"/>
  <c r="CC1616" i="4"/>
  <c r="CK1616" i="4" s="1"/>
  <c r="CA1618" i="4"/>
  <c r="CI1618" i="4" s="1"/>
  <c r="CB1619" i="4"/>
  <c r="CJ1619" i="4" s="1"/>
  <c r="CC1620" i="4"/>
  <c r="CK1620" i="4" s="1"/>
  <c r="CA1622" i="4"/>
  <c r="CI1622" i="4" s="1"/>
  <c r="CB1623" i="4"/>
  <c r="CJ1623" i="4" s="1"/>
  <c r="CC1624" i="4"/>
  <c r="CK1624" i="4" s="1"/>
  <c r="CA1626" i="4"/>
  <c r="CI1626" i="4" s="1"/>
  <c r="CB1627" i="4"/>
  <c r="CJ1627" i="4" s="1"/>
  <c r="CC1628" i="4"/>
  <c r="CK1628" i="4" s="1"/>
  <c r="CA1630" i="4"/>
  <c r="CI1630" i="4" s="1"/>
  <c r="CB1631" i="4"/>
  <c r="CJ1631" i="4" s="1"/>
  <c r="CC1632" i="4"/>
  <c r="CK1632" i="4" s="1"/>
  <c r="CA1635" i="4"/>
  <c r="CI1635" i="4" s="1"/>
  <c r="CA1636" i="4"/>
  <c r="CI1636" i="4" s="1"/>
  <c r="CB1637" i="4"/>
  <c r="CJ1637" i="4" s="1"/>
  <c r="CC1638" i="4"/>
  <c r="CK1638" i="4" s="1"/>
  <c r="CA1640" i="4"/>
  <c r="CI1640" i="4" s="1"/>
  <c r="CB1641" i="4"/>
  <c r="CJ1641" i="4" s="1"/>
  <c r="CC1642" i="4"/>
  <c r="CK1642" i="4" s="1"/>
  <c r="CA1644" i="4"/>
  <c r="CI1644" i="4" s="1"/>
  <c r="CB1645" i="4"/>
  <c r="CJ1645" i="4" s="1"/>
  <c r="CC1646" i="4"/>
  <c r="CK1646" i="4" s="1"/>
  <c r="CA1648" i="4"/>
  <c r="CI1648" i="4" s="1"/>
  <c r="CB1649" i="4"/>
  <c r="CJ1649" i="4" s="1"/>
  <c r="CC1650" i="4"/>
  <c r="CK1650" i="4" s="1"/>
  <c r="CA1653" i="4"/>
  <c r="CI1653" i="4" s="1"/>
  <c r="CB1654" i="4"/>
  <c r="CJ1654" i="4" s="1"/>
  <c r="CC1655" i="4"/>
  <c r="CK1655" i="4" s="1"/>
  <c r="CA1657" i="4"/>
  <c r="CI1657" i="4" s="1"/>
  <c r="CB1658" i="4"/>
  <c r="CJ1658" i="4" s="1"/>
  <c r="CC1659" i="4"/>
  <c r="CK1659" i="4" s="1"/>
  <c r="CA1661" i="4"/>
  <c r="CI1661" i="4" s="1"/>
  <c r="CB1662" i="4"/>
  <c r="CJ1662" i="4" s="1"/>
  <c r="CC1663" i="4"/>
  <c r="CK1663" i="4" s="1"/>
  <c r="CA1665" i="4"/>
  <c r="CI1665" i="4" s="1"/>
  <c r="CB1666" i="4"/>
  <c r="CJ1666" i="4" s="1"/>
  <c r="CC1667" i="4"/>
  <c r="CK1667" i="4" s="1"/>
  <c r="CA1669" i="4"/>
  <c r="CI1669" i="4" s="1"/>
  <c r="CB1670" i="4"/>
  <c r="CJ1670" i="4" s="1"/>
  <c r="CC1671" i="4"/>
  <c r="CK1671" i="4" s="1"/>
  <c r="CA1673" i="4"/>
  <c r="CI1673" i="4" s="1"/>
  <c r="CB1674" i="4"/>
  <c r="CJ1674" i="4" s="1"/>
  <c r="CC1675" i="4"/>
  <c r="CK1675" i="4" s="1"/>
  <c r="CA1677" i="4"/>
  <c r="CI1677" i="4" s="1"/>
  <c r="CB1678" i="4"/>
  <c r="CJ1678" i="4" s="1"/>
  <c r="CC1679" i="4"/>
  <c r="CK1679" i="4" s="1"/>
  <c r="CA1681" i="4"/>
  <c r="CI1681" i="4" s="1"/>
  <c r="CB1682" i="4"/>
  <c r="CJ1682" i="4" s="1"/>
  <c r="CC1683" i="4"/>
  <c r="CK1683" i="4" s="1"/>
  <c r="CA1685" i="4"/>
  <c r="CI1685" i="4" s="1"/>
  <c r="CB1686" i="4"/>
  <c r="CJ1686" i="4" s="1"/>
  <c r="CC1687" i="4"/>
  <c r="CK1687" i="4" s="1"/>
  <c r="CA1689" i="4"/>
  <c r="CI1689" i="4" s="1"/>
  <c r="CB1690" i="4"/>
  <c r="CJ1690" i="4" s="1"/>
  <c r="CC1691" i="4"/>
  <c r="CK1691" i="4" s="1"/>
  <c r="CA1693" i="4"/>
  <c r="CI1693" i="4" s="1"/>
  <c r="CB1694" i="4"/>
  <c r="CJ1694" i="4" s="1"/>
  <c r="CC1695" i="4"/>
  <c r="CK1695" i="4" s="1"/>
  <c r="CA1697" i="4"/>
  <c r="CI1697" i="4" s="1"/>
  <c r="CB1698" i="4"/>
  <c r="CJ1698" i="4" s="1"/>
  <c r="CC1699" i="4"/>
  <c r="CK1699" i="4" s="1"/>
  <c r="CA1701" i="4"/>
  <c r="CI1701" i="4" s="1"/>
  <c r="CB1702" i="4"/>
  <c r="CJ1702" i="4" s="1"/>
  <c r="CC1703" i="4"/>
  <c r="CK1703" i="4" s="1"/>
  <c r="CA1705" i="4"/>
  <c r="CI1705" i="4" s="1"/>
  <c r="CB1706" i="4"/>
  <c r="CJ1706" i="4" s="1"/>
  <c r="CC1707" i="4"/>
  <c r="CK1707" i="4" s="1"/>
  <c r="CA1709" i="4"/>
  <c r="CI1709" i="4" s="1"/>
  <c r="CB1710" i="4"/>
  <c r="CJ1710" i="4" s="1"/>
  <c r="CC1711" i="4"/>
  <c r="CK1711" i="4" s="1"/>
  <c r="CA1713" i="4"/>
  <c r="CI1713" i="4" s="1"/>
  <c r="CB1714" i="4"/>
  <c r="CJ1714" i="4" s="1"/>
  <c r="CC1715" i="4"/>
  <c r="CK1715" i="4" s="1"/>
  <c r="CA1717" i="4"/>
  <c r="CI1717" i="4" s="1"/>
  <c r="CB1718" i="4"/>
  <c r="CJ1718" i="4" s="1"/>
  <c r="CC1719" i="4"/>
  <c r="CK1719" i="4" s="1"/>
  <c r="CA1721" i="4"/>
  <c r="CI1721" i="4" s="1"/>
  <c r="CB1722" i="4"/>
  <c r="CJ1722" i="4" s="1"/>
  <c r="CC1723" i="4"/>
  <c r="CK1723" i="4" s="1"/>
  <c r="CA1725" i="4"/>
  <c r="CI1725" i="4" s="1"/>
  <c r="CB1726" i="4"/>
  <c r="CJ1726" i="4" s="1"/>
  <c r="CC1727" i="4"/>
  <c r="CK1727" i="4" s="1"/>
  <c r="CA1729" i="4"/>
  <c r="CI1729" i="4" s="1"/>
  <c r="CB1730" i="4"/>
  <c r="CJ1730" i="4" s="1"/>
  <c r="CC1731" i="4"/>
  <c r="CK1731" i="4" s="1"/>
  <c r="CA1733" i="4"/>
  <c r="CI1733" i="4" s="1"/>
  <c r="CB1734" i="4"/>
  <c r="CJ1734" i="4" s="1"/>
  <c r="CC1735" i="4"/>
  <c r="CK1735" i="4" s="1"/>
  <c r="CA1737" i="4"/>
  <c r="CI1737" i="4" s="1"/>
  <c r="CB1738" i="4"/>
  <c r="CJ1738" i="4" s="1"/>
  <c r="CC1739" i="4"/>
  <c r="CK1739" i="4" s="1"/>
  <c r="CA1741" i="4"/>
  <c r="CI1741" i="4" s="1"/>
  <c r="CB1742" i="4"/>
  <c r="CJ1742" i="4" s="1"/>
  <c r="CC1743" i="4"/>
  <c r="CK1743" i="4" s="1"/>
  <c r="CA1745" i="4"/>
  <c r="CI1745" i="4" s="1"/>
  <c r="CB1746" i="4"/>
  <c r="CJ1746" i="4" s="1"/>
  <c r="CC1747" i="4"/>
  <c r="CK1747" i="4" s="1"/>
  <c r="CA1749" i="4"/>
  <c r="CI1749" i="4" s="1"/>
  <c r="CB1750" i="4"/>
  <c r="CJ1750" i="4" s="1"/>
  <c r="CC1751" i="4"/>
  <c r="CK1751" i="4" s="1"/>
  <c r="CC1752" i="4"/>
  <c r="CK1752" i="4" s="1"/>
  <c r="CA1754" i="4"/>
  <c r="CI1754" i="4" s="1"/>
  <c r="CB1755" i="4"/>
  <c r="CJ1755" i="4" s="1"/>
  <c r="CC1756" i="4"/>
  <c r="CK1756" i="4" s="1"/>
  <c r="CA1758" i="4"/>
  <c r="CI1758" i="4" s="1"/>
  <c r="CB1759" i="4"/>
  <c r="CJ1759" i="4" s="1"/>
  <c r="CC1760" i="4"/>
  <c r="CK1760" i="4" s="1"/>
  <c r="CA1762" i="4"/>
  <c r="CI1762" i="4" s="1"/>
  <c r="CB1763" i="4"/>
  <c r="CJ1763" i="4" s="1"/>
  <c r="CC1764" i="4"/>
  <c r="CK1764" i="4" s="1"/>
  <c r="CA1766" i="4"/>
  <c r="CI1766" i="4" s="1"/>
  <c r="CB1767" i="4"/>
  <c r="CJ1767" i="4" s="1"/>
  <c r="CC1768" i="4"/>
  <c r="CK1768" i="4" s="1"/>
  <c r="CA1770" i="4"/>
  <c r="CI1770" i="4" s="1"/>
  <c r="CB1771" i="4"/>
  <c r="CJ1771" i="4" s="1"/>
  <c r="CC1772" i="4"/>
  <c r="CK1772" i="4" s="1"/>
  <c r="CA1774" i="4"/>
  <c r="CI1774" i="4" s="1"/>
  <c r="CB1775" i="4"/>
  <c r="CJ1775" i="4" s="1"/>
  <c r="CC1776" i="4"/>
  <c r="CK1776" i="4" s="1"/>
  <c r="CA1778" i="4"/>
  <c r="CI1778" i="4" s="1"/>
  <c r="CB1779" i="4"/>
  <c r="CJ1779" i="4" s="1"/>
  <c r="CC1780" i="4"/>
  <c r="CK1780" i="4" s="1"/>
  <c r="CA1782" i="4"/>
  <c r="CI1782" i="4" s="1"/>
  <c r="CB1783" i="4"/>
  <c r="CJ1783" i="4" s="1"/>
  <c r="CC1784" i="4"/>
  <c r="CK1784" i="4" s="1"/>
  <c r="CA1786" i="4"/>
  <c r="CI1786" i="4" s="1"/>
  <c r="CB1787" i="4"/>
  <c r="CJ1787" i="4" s="1"/>
  <c r="CC1788" i="4"/>
  <c r="CK1788" i="4" s="1"/>
  <c r="CA1790" i="4"/>
  <c r="CI1790" i="4" s="1"/>
  <c r="CB1791" i="4"/>
  <c r="CJ1791" i="4" s="1"/>
  <c r="CC1792" i="4"/>
  <c r="CK1792" i="4" s="1"/>
  <c r="CA1794" i="4"/>
  <c r="CI1794" i="4" s="1"/>
  <c r="CB1795" i="4"/>
  <c r="CJ1795" i="4" s="1"/>
  <c r="CC1796" i="4"/>
  <c r="CK1796" i="4" s="1"/>
  <c r="CA1798" i="4"/>
  <c r="CI1798" i="4" s="1"/>
  <c r="CB1799" i="4"/>
  <c r="CJ1799" i="4" s="1"/>
  <c r="CC1800" i="4"/>
  <c r="CK1800" i="4" s="1"/>
  <c r="CA1802" i="4"/>
  <c r="CI1802" i="4" s="1"/>
  <c r="CB1803" i="4"/>
  <c r="CJ1803" i="4" s="1"/>
  <c r="CC1804" i="4"/>
  <c r="CK1804" i="4" s="1"/>
  <c r="CA1806" i="4"/>
  <c r="CI1806" i="4" s="1"/>
  <c r="CB1807" i="4"/>
  <c r="CJ1807" i="4" s="1"/>
  <c r="CC1808" i="4"/>
  <c r="CK1808" i="4" s="1"/>
  <c r="CA1810" i="4"/>
  <c r="CI1810" i="4" s="1"/>
  <c r="CB1811" i="4"/>
  <c r="CJ1811" i="4" s="1"/>
  <c r="CC1812" i="4"/>
  <c r="CK1812" i="4" s="1"/>
  <c r="CA1814" i="4"/>
  <c r="CI1814" i="4" s="1"/>
  <c r="CB1815" i="4"/>
  <c r="CJ1815" i="4" s="1"/>
  <c r="CC1816" i="4"/>
  <c r="CK1816" i="4" s="1"/>
  <c r="CA1818" i="4"/>
  <c r="CI1818" i="4" s="1"/>
  <c r="CB1819" i="4"/>
  <c r="CJ1819" i="4" s="1"/>
  <c r="CC1820" i="4"/>
  <c r="CK1820" i="4" s="1"/>
  <c r="CA1822" i="4"/>
  <c r="CI1822" i="4" s="1"/>
  <c r="CB1823" i="4"/>
  <c r="CJ1823" i="4" s="1"/>
  <c r="CC1824" i="4"/>
  <c r="CK1824" i="4" s="1"/>
  <c r="CA1826" i="4"/>
  <c r="CI1826" i="4" s="1"/>
  <c r="CB1827" i="4"/>
  <c r="CJ1827" i="4" s="1"/>
  <c r="CC1828" i="4"/>
  <c r="CK1828" i="4" s="1"/>
  <c r="CA1830" i="4"/>
  <c r="CI1830" i="4" s="1"/>
  <c r="CB1831" i="4"/>
  <c r="CJ1831" i="4" s="1"/>
  <c r="CC1832" i="4"/>
  <c r="CK1832" i="4" s="1"/>
  <c r="CA1834" i="4"/>
  <c r="CI1834" i="4" s="1"/>
  <c r="CB1835" i="4"/>
  <c r="CJ1835" i="4" s="1"/>
  <c r="CC1836" i="4"/>
  <c r="CK1836" i="4" s="1"/>
  <c r="CC1837" i="4"/>
  <c r="CK1837" i="4" s="1"/>
  <c r="CA1839" i="4"/>
  <c r="CI1839" i="4" s="1"/>
  <c r="CB1840" i="4"/>
  <c r="CJ1840" i="4" s="1"/>
  <c r="CC1841" i="4"/>
  <c r="CK1841" i="4" s="1"/>
  <c r="CA1843" i="4"/>
  <c r="CI1843" i="4" s="1"/>
  <c r="CB1844" i="4"/>
  <c r="CJ1844" i="4" s="1"/>
  <c r="CC1845" i="4"/>
  <c r="CK1845" i="4" s="1"/>
  <c r="CA1847" i="4"/>
  <c r="CI1847" i="4" s="1"/>
  <c r="CB1848" i="4"/>
  <c r="CJ1848" i="4" s="1"/>
  <c r="CC1849" i="4"/>
  <c r="CK1849" i="4" s="1"/>
  <c r="CA1852" i="4"/>
  <c r="CI1852" i="4" s="1"/>
  <c r="CB1853" i="4"/>
  <c r="CJ1853" i="4" s="1"/>
  <c r="CC1854" i="4"/>
  <c r="CK1854" i="4" s="1"/>
  <c r="CA1856" i="4"/>
  <c r="CI1856" i="4" s="1"/>
  <c r="CB1857" i="4"/>
  <c r="CJ1857" i="4" s="1"/>
  <c r="CC1858" i="4"/>
  <c r="CK1858" i="4" s="1"/>
  <c r="CA1860" i="4"/>
  <c r="CI1860" i="4" s="1"/>
  <c r="CB1861" i="4"/>
  <c r="CJ1861" i="4" s="1"/>
  <c r="CC1862" i="4"/>
  <c r="CK1862" i="4" s="1"/>
  <c r="CA1864" i="4"/>
  <c r="CI1864" i="4" s="1"/>
  <c r="CB1865" i="4"/>
  <c r="CJ1865" i="4" s="1"/>
  <c r="CC1866" i="4"/>
  <c r="CK1866" i="4" s="1"/>
  <c r="CA1868" i="4"/>
  <c r="CI1868" i="4" s="1"/>
  <c r="CB1869" i="4"/>
  <c r="CJ1869" i="4" s="1"/>
  <c r="CC1870" i="4"/>
  <c r="CK1870" i="4" s="1"/>
  <c r="CA1872" i="4"/>
  <c r="CI1872" i="4" s="1"/>
  <c r="CB1873" i="4"/>
  <c r="CJ1873" i="4" s="1"/>
  <c r="CC1874" i="4"/>
  <c r="CK1874" i="4" s="1"/>
  <c r="CA1876" i="4"/>
  <c r="CI1876" i="4" s="1"/>
  <c r="CB1877" i="4"/>
  <c r="CJ1877" i="4" s="1"/>
  <c r="CC1878" i="4"/>
  <c r="CK1878" i="4" s="1"/>
  <c r="CA1880" i="4"/>
  <c r="CI1880" i="4" s="1"/>
  <c r="CB1881" i="4"/>
  <c r="CJ1881" i="4" s="1"/>
  <c r="CC1882" i="4"/>
  <c r="CK1882" i="4" s="1"/>
  <c r="CA1884" i="4"/>
  <c r="CI1884" i="4" s="1"/>
  <c r="CB1885" i="4"/>
  <c r="CJ1885" i="4" s="1"/>
  <c r="CC1886" i="4"/>
  <c r="CK1886" i="4" s="1"/>
  <c r="CA1888" i="4"/>
  <c r="CI1888" i="4" s="1"/>
  <c r="CB1889" i="4"/>
  <c r="CJ1889" i="4" s="1"/>
  <c r="CC1890" i="4"/>
  <c r="CK1890" i="4" s="1"/>
  <c r="CA1892" i="4"/>
  <c r="CI1892" i="4" s="1"/>
  <c r="CB1893" i="4"/>
  <c r="CJ1893" i="4" s="1"/>
  <c r="CC1894" i="4"/>
  <c r="CK1894" i="4" s="1"/>
  <c r="CA1896" i="4"/>
  <c r="CI1896" i="4" s="1"/>
  <c r="CB1897" i="4"/>
  <c r="CJ1897" i="4" s="1"/>
  <c r="CC1898" i="4"/>
  <c r="CK1898" i="4" s="1"/>
  <c r="CA1900" i="4"/>
  <c r="CI1900" i="4" s="1"/>
  <c r="CB1901" i="4"/>
  <c r="CJ1901" i="4" s="1"/>
  <c r="CC1902" i="4"/>
  <c r="CK1902" i="4" s="1"/>
  <c r="CA1904" i="4"/>
  <c r="CI1904" i="4" s="1"/>
  <c r="CB1905" i="4"/>
  <c r="CJ1905" i="4" s="1"/>
  <c r="CC1906" i="4"/>
  <c r="CK1906" i="4" s="1"/>
  <c r="CA1908" i="4"/>
  <c r="CI1908" i="4" s="1"/>
  <c r="CB1909" i="4"/>
  <c r="CJ1909" i="4" s="1"/>
  <c r="CC1910" i="4"/>
  <c r="CK1910" i="4" s="1"/>
  <c r="CC1911" i="4"/>
  <c r="CK1911" i="4" s="1"/>
  <c r="CA1914" i="4"/>
  <c r="CI1914" i="4" s="1"/>
  <c r="CB1915" i="4"/>
  <c r="CJ1915" i="4" s="1"/>
  <c r="CC1916" i="4"/>
  <c r="CK1916" i="4" s="1"/>
  <c r="CA1918" i="4"/>
  <c r="CI1918" i="4" s="1"/>
  <c r="CB1919" i="4"/>
  <c r="CJ1919" i="4" s="1"/>
  <c r="CC1920" i="4"/>
  <c r="CK1920" i="4" s="1"/>
  <c r="CA1922" i="4"/>
  <c r="CI1922" i="4" s="1"/>
  <c r="CB1923" i="4"/>
  <c r="CJ1923" i="4" s="1"/>
  <c r="CC1924" i="4"/>
  <c r="CK1924" i="4" s="1"/>
  <c r="CA1927" i="4"/>
  <c r="CI1927" i="4" s="1"/>
  <c r="CB1928" i="4"/>
  <c r="CJ1928" i="4" s="1"/>
  <c r="CC1929" i="4"/>
  <c r="CK1929" i="4" s="1"/>
  <c r="CA1931" i="4"/>
  <c r="CI1931" i="4" s="1"/>
  <c r="CB1932" i="4"/>
  <c r="CJ1932" i="4" s="1"/>
  <c r="CC1933" i="4"/>
  <c r="CK1933" i="4" s="1"/>
  <c r="CA1935" i="4"/>
  <c r="CI1935" i="4" s="1"/>
  <c r="CB1936" i="4"/>
  <c r="CJ1936" i="4" s="1"/>
  <c r="CC1937" i="4"/>
  <c r="CK1937" i="4" s="1"/>
  <c r="CA1939" i="4"/>
  <c r="CI1939" i="4" s="1"/>
  <c r="CB1940" i="4"/>
  <c r="CJ1940" i="4" s="1"/>
  <c r="CC1941" i="4"/>
  <c r="CK1941" i="4" s="1"/>
  <c r="CA1943" i="4"/>
  <c r="CI1943" i="4" s="1"/>
  <c r="CB1944" i="4"/>
  <c r="CJ1944" i="4" s="1"/>
  <c r="CC1945" i="4"/>
  <c r="CK1945" i="4" s="1"/>
  <c r="CA1947" i="4"/>
  <c r="CI1947" i="4" s="1"/>
  <c r="CB1948" i="4"/>
  <c r="CJ1948" i="4" s="1"/>
  <c r="CC1949" i="4"/>
  <c r="CK1949" i="4" s="1"/>
  <c r="CA1951" i="4"/>
  <c r="CI1951" i="4" s="1"/>
  <c r="CB1952" i="4"/>
  <c r="CJ1952" i="4" s="1"/>
  <c r="CC1953" i="4"/>
  <c r="CK1953" i="4" s="1"/>
  <c r="CA1955" i="4"/>
  <c r="CI1955" i="4" s="1"/>
  <c r="CB1956" i="4"/>
  <c r="CJ1956" i="4" s="1"/>
  <c r="CC1957" i="4"/>
  <c r="CK1957" i="4" s="1"/>
  <c r="CA1959" i="4"/>
  <c r="CI1959" i="4" s="1"/>
  <c r="CB1960" i="4"/>
  <c r="CJ1960" i="4" s="1"/>
  <c r="CC1961" i="4"/>
  <c r="CK1961" i="4" s="1"/>
  <c r="CA1963" i="4"/>
  <c r="CI1963" i="4" s="1"/>
  <c r="CB1964" i="4"/>
  <c r="CJ1964" i="4" s="1"/>
  <c r="CC1965" i="4"/>
  <c r="CK1965" i="4" s="1"/>
  <c r="CA1967" i="4"/>
  <c r="CI1967" i="4" s="1"/>
  <c r="CB1968" i="4"/>
  <c r="CJ1968" i="4" s="1"/>
  <c r="CC1969" i="4"/>
  <c r="CK1969" i="4" s="1"/>
  <c r="CA1971" i="4"/>
  <c r="CI1971" i="4" s="1"/>
  <c r="CB1972" i="4"/>
  <c r="CJ1972" i="4" s="1"/>
  <c r="CC1973" i="4"/>
  <c r="CK1973" i="4" s="1"/>
  <c r="CA1975" i="4"/>
  <c r="CI1975" i="4" s="1"/>
  <c r="CB1976" i="4"/>
  <c r="CJ1976" i="4" s="1"/>
  <c r="CC1977" i="4"/>
  <c r="CK1977" i="4" s="1"/>
  <c r="CA1979" i="4"/>
  <c r="CI1979" i="4" s="1"/>
  <c r="CB1980" i="4"/>
  <c r="CJ1980" i="4" s="1"/>
  <c r="CC1981" i="4"/>
  <c r="CK1981" i="4" s="1"/>
  <c r="CA1983" i="4"/>
  <c r="CI1983" i="4" s="1"/>
  <c r="CB1984" i="4"/>
  <c r="CJ1984" i="4" s="1"/>
  <c r="CC1985" i="4"/>
  <c r="CK1985" i="4" s="1"/>
  <c r="CA1987" i="4"/>
  <c r="CI1987" i="4" s="1"/>
  <c r="CB1988" i="4"/>
  <c r="CJ1988" i="4" s="1"/>
  <c r="CC1989" i="4"/>
  <c r="CK1989" i="4" s="1"/>
  <c r="CA1991" i="4"/>
  <c r="CI1991" i="4" s="1"/>
  <c r="CB1992" i="4"/>
  <c r="CJ1992" i="4" s="1"/>
  <c r="CC1993" i="4"/>
  <c r="CK1993" i="4" s="1"/>
  <c r="CA1577" i="4"/>
  <c r="CI1577" i="4" s="1"/>
  <c r="CB1578" i="4"/>
  <c r="CJ1578" i="4" s="1"/>
  <c r="CC1579" i="4"/>
  <c r="CK1579" i="4" s="1"/>
  <c r="CA1581" i="4"/>
  <c r="CI1581" i="4" s="1"/>
  <c r="CB1582" i="4"/>
  <c r="CJ1582" i="4" s="1"/>
  <c r="CC1583" i="4"/>
  <c r="CK1583" i="4" s="1"/>
  <c r="CA1585" i="4"/>
  <c r="CI1585" i="4" s="1"/>
  <c r="CB1586" i="4"/>
  <c r="CJ1586" i="4" s="1"/>
  <c r="CC1587" i="4"/>
  <c r="CK1587" i="4" s="1"/>
  <c r="CA1589" i="4"/>
  <c r="CI1589" i="4" s="1"/>
  <c r="CB1590" i="4"/>
  <c r="CJ1590" i="4" s="1"/>
  <c r="CC1591" i="4"/>
  <c r="CK1591" i="4" s="1"/>
  <c r="CA1593" i="4"/>
  <c r="CI1593" i="4" s="1"/>
  <c r="CB1594" i="4"/>
  <c r="CJ1594" i="4" s="1"/>
  <c r="CC1595" i="4"/>
  <c r="CK1595" i="4" s="1"/>
  <c r="CA1597" i="4"/>
  <c r="CI1597" i="4" s="1"/>
  <c r="CB1598" i="4"/>
  <c r="CJ1598" i="4" s="1"/>
  <c r="CC1599" i="4"/>
  <c r="CK1599" i="4" s="1"/>
  <c r="CA1601" i="4"/>
  <c r="CI1601" i="4" s="1"/>
  <c r="CB1602" i="4"/>
  <c r="CJ1602" i="4" s="1"/>
  <c r="CC1603" i="4"/>
  <c r="CK1603" i="4" s="1"/>
  <c r="CA1605" i="4"/>
  <c r="CI1605" i="4" s="1"/>
  <c r="CB1606" i="4"/>
  <c r="CJ1606" i="4" s="1"/>
  <c r="CC1607" i="4"/>
  <c r="CK1607" i="4" s="1"/>
  <c r="CA1609" i="4"/>
  <c r="CI1609" i="4" s="1"/>
  <c r="CB1610" i="4"/>
  <c r="CJ1610" i="4" s="1"/>
  <c r="CC1611" i="4"/>
  <c r="CK1611" i="4" s="1"/>
  <c r="CA1613" i="4"/>
  <c r="CI1613" i="4" s="1"/>
  <c r="CB1614" i="4"/>
  <c r="CJ1614" i="4" s="1"/>
  <c r="CC1615" i="4"/>
  <c r="CK1615" i="4" s="1"/>
  <c r="CA1617" i="4"/>
  <c r="CI1617" i="4" s="1"/>
  <c r="CB1618" i="4"/>
  <c r="CJ1618" i="4" s="1"/>
  <c r="CC1619" i="4"/>
  <c r="CK1619" i="4" s="1"/>
  <c r="CA1621" i="4"/>
  <c r="CI1621" i="4" s="1"/>
  <c r="CB1622" i="4"/>
  <c r="CJ1622" i="4" s="1"/>
  <c r="CC1623" i="4"/>
  <c r="CK1623" i="4" s="1"/>
  <c r="CA1625" i="4"/>
  <c r="CI1625" i="4" s="1"/>
  <c r="CB1626" i="4"/>
  <c r="CJ1626" i="4" s="1"/>
  <c r="CC1627" i="4"/>
  <c r="CK1627" i="4" s="1"/>
  <c r="CA1629" i="4"/>
  <c r="CI1629" i="4" s="1"/>
  <c r="CB1630" i="4"/>
  <c r="CJ1630" i="4" s="1"/>
  <c r="CC1631" i="4"/>
  <c r="CK1631" i="4" s="1"/>
  <c r="CA1633" i="4"/>
  <c r="CI1633" i="4" s="1"/>
  <c r="CB1634" i="4"/>
  <c r="CJ1634" i="4" s="1"/>
  <c r="CB1636" i="4"/>
  <c r="CJ1636" i="4" s="1"/>
  <c r="CC1637" i="4"/>
  <c r="CK1637" i="4" s="1"/>
  <c r="CA1639" i="4"/>
  <c r="CI1639" i="4" s="1"/>
  <c r="CB1640" i="4"/>
  <c r="CJ1640" i="4" s="1"/>
  <c r="CC1641" i="4"/>
  <c r="CK1641" i="4" s="1"/>
  <c r="CA1643" i="4"/>
  <c r="CI1643" i="4" s="1"/>
  <c r="CB1644" i="4"/>
  <c r="CJ1644" i="4" s="1"/>
  <c r="CC1645" i="4"/>
  <c r="CK1645" i="4" s="1"/>
  <c r="CA1647" i="4"/>
  <c r="CI1647" i="4" s="1"/>
  <c r="CB1648" i="4"/>
  <c r="CJ1648" i="4" s="1"/>
  <c r="CC1649" i="4"/>
  <c r="CK1649" i="4" s="1"/>
  <c r="CA1651" i="4"/>
  <c r="CI1651" i="4" s="1"/>
  <c r="CA1652" i="4"/>
  <c r="CI1652" i="4" s="1"/>
  <c r="CB1653" i="4"/>
  <c r="CJ1653" i="4" s="1"/>
  <c r="CC1654" i="4"/>
  <c r="CK1654" i="4" s="1"/>
  <c r="CA1656" i="4"/>
  <c r="CI1656" i="4" s="1"/>
  <c r="CB1657" i="4"/>
  <c r="CJ1657" i="4" s="1"/>
  <c r="CC1658" i="4"/>
  <c r="CK1658" i="4" s="1"/>
  <c r="CA1660" i="4"/>
  <c r="CI1660" i="4" s="1"/>
  <c r="CB1661" i="4"/>
  <c r="CJ1661" i="4" s="1"/>
  <c r="CC1662" i="4"/>
  <c r="CK1662" i="4" s="1"/>
  <c r="CA1664" i="4"/>
  <c r="CI1664" i="4" s="1"/>
  <c r="CB1665" i="4"/>
  <c r="CJ1665" i="4" s="1"/>
  <c r="CC1666" i="4"/>
  <c r="CK1666" i="4" s="1"/>
  <c r="CA1668" i="4"/>
  <c r="CI1668" i="4" s="1"/>
  <c r="CB1669" i="4"/>
  <c r="CJ1669" i="4" s="1"/>
  <c r="CC1670" i="4"/>
  <c r="CK1670" i="4" s="1"/>
  <c r="CA1672" i="4"/>
  <c r="CI1672" i="4" s="1"/>
  <c r="CB1673" i="4"/>
  <c r="CJ1673" i="4" s="1"/>
  <c r="CC1674" i="4"/>
  <c r="CK1674" i="4" s="1"/>
  <c r="CA1676" i="4"/>
  <c r="CI1676" i="4" s="1"/>
  <c r="CB1677" i="4"/>
  <c r="CJ1677" i="4" s="1"/>
  <c r="CC1678" i="4"/>
  <c r="CK1678" i="4" s="1"/>
  <c r="CA1680" i="4"/>
  <c r="CI1680" i="4" s="1"/>
  <c r="CB1681" i="4"/>
  <c r="CJ1681" i="4" s="1"/>
  <c r="CC1682" i="4"/>
  <c r="CK1682" i="4" s="1"/>
  <c r="CA1684" i="4"/>
  <c r="CI1684" i="4" s="1"/>
  <c r="CB1685" i="4"/>
  <c r="CJ1685" i="4" s="1"/>
  <c r="CC1686" i="4"/>
  <c r="CK1686" i="4" s="1"/>
  <c r="CA1688" i="4"/>
  <c r="CI1688" i="4" s="1"/>
  <c r="CB1689" i="4"/>
  <c r="CJ1689" i="4" s="1"/>
  <c r="CC1690" i="4"/>
  <c r="CK1690" i="4" s="1"/>
  <c r="CA1692" i="4"/>
  <c r="CI1692" i="4" s="1"/>
  <c r="CB1693" i="4"/>
  <c r="CJ1693" i="4" s="1"/>
  <c r="CC1694" i="4"/>
  <c r="CK1694" i="4" s="1"/>
  <c r="CA1696" i="4"/>
  <c r="CI1696" i="4" s="1"/>
  <c r="CB1697" i="4"/>
  <c r="CJ1697" i="4" s="1"/>
  <c r="CC1698" i="4"/>
  <c r="CK1698" i="4" s="1"/>
  <c r="CA1700" i="4"/>
  <c r="CI1700" i="4" s="1"/>
  <c r="CB1701" i="4"/>
  <c r="CJ1701" i="4" s="1"/>
  <c r="CC1702" i="4"/>
  <c r="CK1702" i="4" s="1"/>
  <c r="CA1704" i="4"/>
  <c r="CI1704" i="4" s="1"/>
  <c r="CB1705" i="4"/>
  <c r="CJ1705" i="4" s="1"/>
  <c r="CC1706" i="4"/>
  <c r="CK1706" i="4" s="1"/>
  <c r="CA1708" i="4"/>
  <c r="CI1708" i="4" s="1"/>
  <c r="CB1709" i="4"/>
  <c r="CJ1709" i="4" s="1"/>
  <c r="CC1710" i="4"/>
  <c r="CK1710" i="4" s="1"/>
  <c r="CA1712" i="4"/>
  <c r="CI1712" i="4" s="1"/>
  <c r="CB1713" i="4"/>
  <c r="CJ1713" i="4" s="1"/>
  <c r="CC1714" i="4"/>
  <c r="CK1714" i="4" s="1"/>
  <c r="CA1716" i="4"/>
  <c r="CI1716" i="4" s="1"/>
  <c r="CB1717" i="4"/>
  <c r="CJ1717" i="4" s="1"/>
  <c r="CC1718" i="4"/>
  <c r="CK1718" i="4" s="1"/>
  <c r="CA1720" i="4"/>
  <c r="CI1720" i="4" s="1"/>
  <c r="CB1721" i="4"/>
  <c r="CJ1721" i="4" s="1"/>
  <c r="CC1722" i="4"/>
  <c r="CK1722" i="4" s="1"/>
  <c r="CA1724" i="4"/>
  <c r="CI1724" i="4" s="1"/>
  <c r="CB1725" i="4"/>
  <c r="CJ1725" i="4" s="1"/>
  <c r="CC1726" i="4"/>
  <c r="CK1726" i="4" s="1"/>
  <c r="CA1728" i="4"/>
  <c r="CI1728" i="4" s="1"/>
  <c r="CB1729" i="4"/>
  <c r="CJ1729" i="4" s="1"/>
  <c r="CC1730" i="4"/>
  <c r="CK1730" i="4" s="1"/>
  <c r="CA1732" i="4"/>
  <c r="CI1732" i="4" s="1"/>
  <c r="CB1733" i="4"/>
  <c r="CJ1733" i="4" s="1"/>
  <c r="CC1734" i="4"/>
  <c r="CK1734" i="4" s="1"/>
  <c r="CA1736" i="4"/>
  <c r="CI1736" i="4" s="1"/>
  <c r="CB1737" i="4"/>
  <c r="CJ1737" i="4" s="1"/>
  <c r="CC1738" i="4"/>
  <c r="CK1738" i="4" s="1"/>
  <c r="CA1740" i="4"/>
  <c r="CI1740" i="4" s="1"/>
  <c r="CB1741" i="4"/>
  <c r="CJ1741" i="4" s="1"/>
  <c r="CC1742" i="4"/>
  <c r="CK1742" i="4" s="1"/>
  <c r="CA1744" i="4"/>
  <c r="CI1744" i="4" s="1"/>
  <c r="CB1745" i="4"/>
  <c r="CJ1745" i="4" s="1"/>
  <c r="CC1746" i="4"/>
  <c r="CK1746" i="4" s="1"/>
  <c r="CA1748" i="4"/>
  <c r="CI1748" i="4" s="1"/>
  <c r="CB1749" i="4"/>
  <c r="CJ1749" i="4" s="1"/>
  <c r="CC1750" i="4"/>
  <c r="CK1750" i="4" s="1"/>
  <c r="CA1753" i="4"/>
  <c r="CI1753" i="4" s="1"/>
  <c r="CB1754" i="4"/>
  <c r="CJ1754" i="4" s="1"/>
  <c r="CC1755" i="4"/>
  <c r="CK1755" i="4" s="1"/>
  <c r="CA1757" i="4"/>
  <c r="CI1757" i="4" s="1"/>
  <c r="CB1758" i="4"/>
  <c r="CJ1758" i="4" s="1"/>
  <c r="CC1759" i="4"/>
  <c r="CK1759" i="4" s="1"/>
  <c r="CA1761" i="4"/>
  <c r="CI1761" i="4" s="1"/>
  <c r="CB1762" i="4"/>
  <c r="CJ1762" i="4" s="1"/>
  <c r="CC1763" i="4"/>
  <c r="CK1763" i="4" s="1"/>
  <c r="CA1765" i="4"/>
  <c r="CI1765" i="4" s="1"/>
  <c r="CB1766" i="4"/>
  <c r="CJ1766" i="4" s="1"/>
  <c r="CC1767" i="4"/>
  <c r="CK1767" i="4" s="1"/>
  <c r="CA1769" i="4"/>
  <c r="CI1769" i="4" s="1"/>
  <c r="CB1770" i="4"/>
  <c r="CJ1770" i="4" s="1"/>
  <c r="CC1771" i="4"/>
  <c r="CK1771" i="4" s="1"/>
  <c r="CA1773" i="4"/>
  <c r="CI1773" i="4" s="1"/>
  <c r="CB1774" i="4"/>
  <c r="CJ1774" i="4" s="1"/>
  <c r="CC1775" i="4"/>
  <c r="CK1775" i="4" s="1"/>
  <c r="CA1777" i="4"/>
  <c r="CI1777" i="4" s="1"/>
  <c r="CB1778" i="4"/>
  <c r="CJ1778" i="4" s="1"/>
  <c r="CC1779" i="4"/>
  <c r="CK1779" i="4" s="1"/>
  <c r="CA1781" i="4"/>
  <c r="CI1781" i="4" s="1"/>
  <c r="CB1782" i="4"/>
  <c r="CJ1782" i="4" s="1"/>
  <c r="CC1783" i="4"/>
  <c r="CK1783" i="4" s="1"/>
  <c r="CA1785" i="4"/>
  <c r="CI1785" i="4" s="1"/>
  <c r="CB1786" i="4"/>
  <c r="CJ1786" i="4" s="1"/>
  <c r="CC1787" i="4"/>
  <c r="CK1787" i="4" s="1"/>
  <c r="CA1789" i="4"/>
  <c r="CI1789" i="4" s="1"/>
  <c r="CB1790" i="4"/>
  <c r="CJ1790" i="4" s="1"/>
  <c r="CC1791" i="4"/>
  <c r="CK1791" i="4" s="1"/>
  <c r="CA1793" i="4"/>
  <c r="CI1793" i="4" s="1"/>
  <c r="CB1794" i="4"/>
  <c r="CJ1794" i="4" s="1"/>
  <c r="CC1795" i="4"/>
  <c r="CK1795" i="4" s="1"/>
  <c r="CA1797" i="4"/>
  <c r="CI1797" i="4" s="1"/>
  <c r="CB1798" i="4"/>
  <c r="CJ1798" i="4" s="1"/>
  <c r="CC1799" i="4"/>
  <c r="CK1799" i="4" s="1"/>
  <c r="CA1801" i="4"/>
  <c r="CI1801" i="4" s="1"/>
  <c r="CB1802" i="4"/>
  <c r="CJ1802" i="4" s="1"/>
  <c r="CC1803" i="4"/>
  <c r="CK1803" i="4" s="1"/>
  <c r="CA1805" i="4"/>
  <c r="CI1805" i="4" s="1"/>
  <c r="CB1806" i="4"/>
  <c r="CJ1806" i="4" s="1"/>
  <c r="CC1807" i="4"/>
  <c r="CK1807" i="4" s="1"/>
  <c r="CA1809" i="4"/>
  <c r="CI1809" i="4" s="1"/>
  <c r="CB1810" i="4"/>
  <c r="CJ1810" i="4" s="1"/>
  <c r="CC1811" i="4"/>
  <c r="CK1811" i="4" s="1"/>
  <c r="CA1813" i="4"/>
  <c r="CI1813" i="4" s="1"/>
  <c r="CB1814" i="4"/>
  <c r="CJ1814" i="4" s="1"/>
  <c r="CC1815" i="4"/>
  <c r="CK1815" i="4" s="1"/>
  <c r="CA1817" i="4"/>
  <c r="CI1817" i="4" s="1"/>
  <c r="CB1818" i="4"/>
  <c r="CJ1818" i="4" s="1"/>
  <c r="CC1819" i="4"/>
  <c r="CK1819" i="4" s="1"/>
  <c r="CA1821" i="4"/>
  <c r="CI1821" i="4" s="1"/>
  <c r="CB1822" i="4"/>
  <c r="CJ1822" i="4" s="1"/>
  <c r="CC1823" i="4"/>
  <c r="CK1823" i="4" s="1"/>
  <c r="CA1825" i="4"/>
  <c r="CI1825" i="4" s="1"/>
  <c r="CB1826" i="4"/>
  <c r="CJ1826" i="4" s="1"/>
  <c r="CC1827" i="4"/>
  <c r="CK1827" i="4" s="1"/>
  <c r="CA1829" i="4"/>
  <c r="CI1829" i="4" s="1"/>
  <c r="CB1830" i="4"/>
  <c r="CJ1830" i="4" s="1"/>
  <c r="CC1831" i="4"/>
  <c r="CK1831" i="4" s="1"/>
  <c r="CA1833" i="4"/>
  <c r="CI1833" i="4" s="1"/>
  <c r="CB1834" i="4"/>
  <c r="CJ1834" i="4" s="1"/>
  <c r="CC1835" i="4"/>
  <c r="CK1835" i="4" s="1"/>
  <c r="CA1838" i="4"/>
  <c r="CI1838" i="4" s="1"/>
  <c r="CB1839" i="4"/>
  <c r="CJ1839" i="4" s="1"/>
  <c r="CC1840" i="4"/>
  <c r="CK1840" i="4" s="1"/>
  <c r="CA1842" i="4"/>
  <c r="CI1842" i="4" s="1"/>
  <c r="CB1843" i="4"/>
  <c r="CJ1843" i="4" s="1"/>
  <c r="CC1844" i="4"/>
  <c r="CK1844" i="4" s="1"/>
  <c r="CA1846" i="4"/>
  <c r="CI1846" i="4" s="1"/>
  <c r="CB1847" i="4"/>
  <c r="CJ1847" i="4" s="1"/>
  <c r="CC1848" i="4"/>
  <c r="CK1848" i="4" s="1"/>
  <c r="CA1851" i="4"/>
  <c r="CI1851" i="4" s="1"/>
  <c r="CB1852" i="4"/>
  <c r="CJ1852" i="4" s="1"/>
  <c r="CC1853" i="4"/>
  <c r="CK1853" i="4" s="1"/>
  <c r="CA1855" i="4"/>
  <c r="CI1855" i="4" s="1"/>
  <c r="CB1856" i="4"/>
  <c r="CJ1856" i="4" s="1"/>
  <c r="CC1857" i="4"/>
  <c r="CK1857" i="4" s="1"/>
  <c r="CA1859" i="4"/>
  <c r="CI1859" i="4" s="1"/>
  <c r="CB1860" i="4"/>
  <c r="CJ1860" i="4" s="1"/>
  <c r="CC1861" i="4"/>
  <c r="CK1861" i="4" s="1"/>
  <c r="CA1863" i="4"/>
  <c r="CI1863" i="4" s="1"/>
  <c r="CB1864" i="4"/>
  <c r="CJ1864" i="4" s="1"/>
  <c r="CC1865" i="4"/>
  <c r="CK1865" i="4" s="1"/>
  <c r="CA1867" i="4"/>
  <c r="CI1867" i="4" s="1"/>
  <c r="CB1868" i="4"/>
  <c r="CJ1868" i="4" s="1"/>
  <c r="CC1869" i="4"/>
  <c r="CK1869" i="4" s="1"/>
  <c r="CA1871" i="4"/>
  <c r="CI1871" i="4" s="1"/>
  <c r="CB1872" i="4"/>
  <c r="CJ1872" i="4" s="1"/>
  <c r="CC1873" i="4"/>
  <c r="CK1873" i="4" s="1"/>
  <c r="CA1875" i="4"/>
  <c r="CI1875" i="4" s="1"/>
  <c r="CB1876" i="4"/>
  <c r="CJ1876" i="4" s="1"/>
  <c r="CC1877" i="4"/>
  <c r="CK1877" i="4" s="1"/>
  <c r="CA1879" i="4"/>
  <c r="CI1879" i="4" s="1"/>
  <c r="CB1880" i="4"/>
  <c r="CJ1880" i="4" s="1"/>
  <c r="CC1881" i="4"/>
  <c r="CK1881" i="4" s="1"/>
  <c r="CA1883" i="4"/>
  <c r="CI1883" i="4" s="1"/>
  <c r="CB1884" i="4"/>
  <c r="CJ1884" i="4" s="1"/>
  <c r="CC1885" i="4"/>
  <c r="CK1885" i="4" s="1"/>
  <c r="CA1887" i="4"/>
  <c r="CI1887" i="4" s="1"/>
  <c r="CB1888" i="4"/>
  <c r="CJ1888" i="4" s="1"/>
  <c r="CC1889" i="4"/>
  <c r="CK1889" i="4" s="1"/>
  <c r="CA1891" i="4"/>
  <c r="CI1891" i="4" s="1"/>
  <c r="CB1892" i="4"/>
  <c r="CJ1892" i="4" s="1"/>
  <c r="CC1893" i="4"/>
  <c r="CK1893" i="4" s="1"/>
  <c r="CA1895" i="4"/>
  <c r="CI1895" i="4" s="1"/>
  <c r="CB1896" i="4"/>
  <c r="CJ1896" i="4" s="1"/>
  <c r="CC1897" i="4"/>
  <c r="CK1897" i="4" s="1"/>
  <c r="CA1899" i="4"/>
  <c r="CI1899" i="4" s="1"/>
  <c r="CB1900" i="4"/>
  <c r="CJ1900" i="4" s="1"/>
  <c r="CC1901" i="4"/>
  <c r="CK1901" i="4" s="1"/>
  <c r="CA1903" i="4"/>
  <c r="CI1903" i="4" s="1"/>
  <c r="CB1904" i="4"/>
  <c r="CJ1904" i="4" s="1"/>
  <c r="CC1905" i="4"/>
  <c r="CK1905" i="4" s="1"/>
  <c r="CA1907" i="4"/>
  <c r="CI1907" i="4" s="1"/>
  <c r="CB1908" i="4"/>
  <c r="CJ1908" i="4" s="1"/>
  <c r="CC1909" i="4"/>
  <c r="CK1909" i="4" s="1"/>
  <c r="CA1913" i="4"/>
  <c r="CI1913" i="4" s="1"/>
  <c r="CB1914" i="4"/>
  <c r="CJ1914" i="4" s="1"/>
  <c r="CC1915" i="4"/>
  <c r="CK1915" i="4" s="1"/>
  <c r="CA1917" i="4"/>
  <c r="CI1917" i="4" s="1"/>
  <c r="CB1918" i="4"/>
  <c r="CJ1918" i="4" s="1"/>
  <c r="CC1919" i="4"/>
  <c r="CK1919" i="4" s="1"/>
  <c r="CA1921" i="4"/>
  <c r="CI1921" i="4" s="1"/>
  <c r="CB1922" i="4"/>
  <c r="CJ1922" i="4" s="1"/>
  <c r="CC1923" i="4"/>
  <c r="CK1923" i="4" s="1"/>
  <c r="CA1925" i="4"/>
  <c r="CI1925" i="4" s="1"/>
  <c r="CB1926" i="4"/>
  <c r="CJ1926" i="4" s="1"/>
  <c r="CB1927" i="4"/>
  <c r="CJ1927" i="4" s="1"/>
  <c r="CC1928" i="4"/>
  <c r="CK1928" i="4" s="1"/>
  <c r="CA1930" i="4"/>
  <c r="CI1930" i="4" s="1"/>
  <c r="CB1931" i="4"/>
  <c r="CJ1931" i="4" s="1"/>
  <c r="CC1932" i="4"/>
  <c r="CK1932" i="4" s="1"/>
  <c r="CA1934" i="4"/>
  <c r="CI1934" i="4" s="1"/>
  <c r="CB1935" i="4"/>
  <c r="CJ1935" i="4" s="1"/>
  <c r="CC1936" i="4"/>
  <c r="CK1936" i="4" s="1"/>
  <c r="CA1938" i="4"/>
  <c r="CI1938" i="4" s="1"/>
  <c r="CB1939" i="4"/>
  <c r="CJ1939" i="4" s="1"/>
  <c r="CC1940" i="4"/>
  <c r="CK1940" i="4" s="1"/>
  <c r="CA1942" i="4"/>
  <c r="CI1942" i="4" s="1"/>
  <c r="CB1943" i="4"/>
  <c r="CJ1943" i="4" s="1"/>
  <c r="CC1944" i="4"/>
  <c r="CK1944" i="4" s="1"/>
  <c r="CA1946" i="4"/>
  <c r="CI1946" i="4" s="1"/>
  <c r="CB1947" i="4"/>
  <c r="CJ1947" i="4" s="1"/>
  <c r="CC1948" i="4"/>
  <c r="CK1948" i="4" s="1"/>
  <c r="CA1950" i="4"/>
  <c r="CI1950" i="4" s="1"/>
  <c r="CB1951" i="4"/>
  <c r="CJ1951" i="4" s="1"/>
  <c r="CC1952" i="4"/>
  <c r="CK1952" i="4" s="1"/>
  <c r="CA1954" i="4"/>
  <c r="CI1954" i="4" s="1"/>
  <c r="CB1955" i="4"/>
  <c r="CJ1955" i="4" s="1"/>
  <c r="CC1956" i="4"/>
  <c r="CK1956" i="4" s="1"/>
  <c r="CA1958" i="4"/>
  <c r="CI1958" i="4" s="1"/>
  <c r="CB1959" i="4"/>
  <c r="CJ1959" i="4" s="1"/>
  <c r="CC1960" i="4"/>
  <c r="CK1960" i="4" s="1"/>
  <c r="CA1962" i="4"/>
  <c r="CI1962" i="4" s="1"/>
  <c r="CB1963" i="4"/>
  <c r="CJ1963" i="4" s="1"/>
  <c r="CC1964" i="4"/>
  <c r="CK1964" i="4" s="1"/>
  <c r="CA1966" i="4"/>
  <c r="CI1966" i="4" s="1"/>
  <c r="CB1967" i="4"/>
  <c r="CJ1967" i="4" s="1"/>
  <c r="CC1968" i="4"/>
  <c r="CK1968" i="4" s="1"/>
  <c r="CA1970" i="4"/>
  <c r="CI1970" i="4" s="1"/>
  <c r="CB1971" i="4"/>
  <c r="CJ1971" i="4" s="1"/>
  <c r="CC1972" i="4"/>
  <c r="CK1972" i="4" s="1"/>
  <c r="CA1974" i="4"/>
  <c r="CI1974" i="4" s="1"/>
  <c r="CB1975" i="4"/>
  <c r="CJ1975" i="4" s="1"/>
  <c r="CC1976" i="4"/>
  <c r="CK1976" i="4" s="1"/>
  <c r="CA1978" i="4"/>
  <c r="CI1978" i="4" s="1"/>
  <c r="CB1979" i="4"/>
  <c r="CJ1979" i="4" s="1"/>
  <c r="CC1980" i="4"/>
  <c r="CK1980" i="4" s="1"/>
  <c r="CA1982" i="4"/>
  <c r="CI1982" i="4" s="1"/>
  <c r="CB1983" i="4"/>
  <c r="CJ1983" i="4" s="1"/>
  <c r="CC1984" i="4"/>
  <c r="CK1984" i="4" s="1"/>
  <c r="CA1986" i="4"/>
  <c r="CI1986" i="4" s="1"/>
  <c r="CB1987" i="4"/>
  <c r="CJ1987" i="4" s="1"/>
  <c r="CC1988" i="4"/>
  <c r="CK1988" i="4" s="1"/>
  <c r="CA1990" i="4"/>
  <c r="CI1990" i="4" s="1"/>
  <c r="CB1991" i="4"/>
  <c r="CJ1991" i="4" s="1"/>
  <c r="CC1992" i="4"/>
  <c r="CK1992" i="4" s="1"/>
  <c r="CA1994" i="4"/>
  <c r="CI1994" i="4" s="1"/>
  <c r="CB1995" i="4"/>
  <c r="CJ1995" i="4" s="1"/>
  <c r="CC1996" i="4"/>
  <c r="CK1996" i="4" s="1"/>
  <c r="CA1998" i="4"/>
  <c r="CI1998" i="4" s="1"/>
  <c r="CB1999" i="4"/>
  <c r="CJ1999" i="4" s="1"/>
  <c r="CC2000" i="4"/>
  <c r="CK2000" i="4" s="1"/>
  <c r="CA2002" i="4"/>
  <c r="CI2002" i="4" s="1"/>
  <c r="CB2003" i="4"/>
  <c r="CJ2003" i="4" s="1"/>
  <c r="CC2004" i="4"/>
  <c r="CK2004" i="4" s="1"/>
  <c r="CA2006" i="4"/>
  <c r="CI2006" i="4" s="1"/>
  <c r="CB2007" i="4"/>
  <c r="CJ2007" i="4" s="1"/>
  <c r="CC2008" i="4"/>
  <c r="CK2008" i="4" s="1"/>
  <c r="CA2010" i="4"/>
  <c r="CI2010" i="4" s="1"/>
  <c r="CB2011" i="4"/>
  <c r="CJ2011" i="4" s="1"/>
  <c r="CC2012" i="4"/>
  <c r="CK2012" i="4" s="1"/>
  <c r="CA2014" i="4"/>
  <c r="CI2014" i="4" s="1"/>
  <c r="CB2015" i="4"/>
  <c r="CJ2015" i="4" s="1"/>
  <c r="CC2016" i="4"/>
  <c r="CK2016" i="4" s="1"/>
  <c r="CA2018" i="4"/>
  <c r="CI2018" i="4" s="1"/>
  <c r="CB2019" i="4"/>
  <c r="CJ2019" i="4" s="1"/>
  <c r="CC2020" i="4"/>
  <c r="CK2020" i="4" s="1"/>
  <c r="CA2022" i="4"/>
  <c r="CI2022" i="4" s="1"/>
  <c r="CB2023" i="4"/>
  <c r="CJ2023" i="4" s="1"/>
  <c r="CC2024" i="4"/>
  <c r="CK2024" i="4" s="1"/>
  <c r="CA2026" i="4"/>
  <c r="CI2026" i="4" s="1"/>
  <c r="CB2027" i="4"/>
  <c r="CJ2027" i="4" s="1"/>
  <c r="CC2028" i="4"/>
  <c r="CK2028" i="4" s="1"/>
  <c r="CA2030" i="4"/>
  <c r="CI2030" i="4" s="1"/>
  <c r="CB2031" i="4"/>
  <c r="CJ2031" i="4" s="1"/>
  <c r="CC1926" i="4"/>
  <c r="CK1926" i="4" s="1"/>
  <c r="CC1927" i="4"/>
  <c r="CK1927" i="4" s="1"/>
  <c r="CA1929" i="4"/>
  <c r="CI1929" i="4" s="1"/>
  <c r="CB1930" i="4"/>
  <c r="CJ1930" i="4" s="1"/>
  <c r="CC1931" i="4"/>
  <c r="CK1931" i="4" s="1"/>
  <c r="CA1933" i="4"/>
  <c r="CI1933" i="4" s="1"/>
  <c r="CB1934" i="4"/>
  <c r="CJ1934" i="4" s="1"/>
  <c r="CC1935" i="4"/>
  <c r="CK1935" i="4" s="1"/>
  <c r="CA1937" i="4"/>
  <c r="CI1937" i="4" s="1"/>
  <c r="CB1938" i="4"/>
  <c r="CJ1938" i="4" s="1"/>
  <c r="CC1939" i="4"/>
  <c r="CK1939" i="4" s="1"/>
  <c r="CA1941" i="4"/>
  <c r="CI1941" i="4" s="1"/>
  <c r="CB1942" i="4"/>
  <c r="CJ1942" i="4" s="1"/>
  <c r="CC1943" i="4"/>
  <c r="CK1943" i="4" s="1"/>
  <c r="CA1945" i="4"/>
  <c r="CI1945" i="4" s="1"/>
  <c r="CB1946" i="4"/>
  <c r="CJ1946" i="4" s="1"/>
  <c r="CC1947" i="4"/>
  <c r="CK1947" i="4" s="1"/>
  <c r="CA1949" i="4"/>
  <c r="CI1949" i="4" s="1"/>
  <c r="CB1950" i="4"/>
  <c r="CJ1950" i="4" s="1"/>
  <c r="CC1951" i="4"/>
  <c r="CK1951" i="4" s="1"/>
  <c r="CA1953" i="4"/>
  <c r="CI1953" i="4" s="1"/>
  <c r="CB1954" i="4"/>
  <c r="CJ1954" i="4" s="1"/>
  <c r="CC1955" i="4"/>
  <c r="CK1955" i="4" s="1"/>
  <c r="CA1957" i="4"/>
  <c r="CI1957" i="4" s="1"/>
  <c r="CB1958" i="4"/>
  <c r="CJ1958" i="4" s="1"/>
  <c r="CC1959" i="4"/>
  <c r="CK1959" i="4" s="1"/>
  <c r="CA1961" i="4"/>
  <c r="CI1961" i="4" s="1"/>
  <c r="CB1962" i="4"/>
  <c r="CJ1962" i="4" s="1"/>
  <c r="CC1963" i="4"/>
  <c r="CK1963" i="4" s="1"/>
  <c r="CA1965" i="4"/>
  <c r="CI1965" i="4" s="1"/>
  <c r="CB1966" i="4"/>
  <c r="CJ1966" i="4" s="1"/>
  <c r="CC1967" i="4"/>
  <c r="CK1967" i="4" s="1"/>
  <c r="CA1969" i="4"/>
  <c r="CI1969" i="4" s="1"/>
  <c r="CB1970" i="4"/>
  <c r="CJ1970" i="4" s="1"/>
  <c r="CC1971" i="4"/>
  <c r="CK1971" i="4" s="1"/>
  <c r="CA1973" i="4"/>
  <c r="CI1973" i="4" s="1"/>
  <c r="CB1974" i="4"/>
  <c r="CJ1974" i="4" s="1"/>
  <c r="CC1975" i="4"/>
  <c r="CK1975" i="4" s="1"/>
  <c r="CA1977" i="4"/>
  <c r="CI1977" i="4" s="1"/>
  <c r="CB1978" i="4"/>
  <c r="CJ1978" i="4" s="1"/>
  <c r="CC1979" i="4"/>
  <c r="CK1979" i="4" s="1"/>
  <c r="CA1981" i="4"/>
  <c r="CI1981" i="4" s="1"/>
  <c r="CB1982" i="4"/>
  <c r="CJ1982" i="4" s="1"/>
  <c r="CC1983" i="4"/>
  <c r="CK1983" i="4" s="1"/>
  <c r="CA1985" i="4"/>
  <c r="CI1985" i="4" s="1"/>
  <c r="CB1986" i="4"/>
  <c r="CJ1986" i="4" s="1"/>
  <c r="CC1987" i="4"/>
  <c r="CK1987" i="4" s="1"/>
  <c r="CA1989" i="4"/>
  <c r="CI1989" i="4" s="1"/>
  <c r="CB1990" i="4"/>
  <c r="CJ1990" i="4" s="1"/>
  <c r="CC1991" i="4"/>
  <c r="CK1991" i="4" s="1"/>
  <c r="CA1993" i="4"/>
  <c r="CI1993" i="4" s="1"/>
  <c r="CB1994" i="4"/>
  <c r="CJ1994" i="4" s="1"/>
  <c r="CC1995" i="4"/>
  <c r="CK1995" i="4" s="1"/>
  <c r="CA1997" i="4"/>
  <c r="CI1997" i="4" s="1"/>
  <c r="CB1998" i="4"/>
  <c r="CJ1998" i="4" s="1"/>
  <c r="CC1999" i="4"/>
  <c r="CK1999" i="4" s="1"/>
  <c r="CA2001" i="4"/>
  <c r="CI2001" i="4" s="1"/>
  <c r="CB2002" i="4"/>
  <c r="CJ2002" i="4" s="1"/>
  <c r="CC2003" i="4"/>
  <c r="CK2003" i="4" s="1"/>
  <c r="CA2005" i="4"/>
  <c r="CI2005" i="4" s="1"/>
  <c r="CB2006" i="4"/>
  <c r="CJ2006" i="4" s="1"/>
  <c r="CC2007" i="4"/>
  <c r="CK2007" i="4" s="1"/>
  <c r="CA2009" i="4"/>
  <c r="CI2009" i="4" s="1"/>
  <c r="CB2010" i="4"/>
  <c r="CJ2010" i="4" s="1"/>
  <c r="CC2011" i="4"/>
  <c r="CK2011" i="4" s="1"/>
  <c r="CA2013" i="4"/>
  <c r="CI2013" i="4" s="1"/>
  <c r="CB2014" i="4"/>
  <c r="CJ2014" i="4" s="1"/>
  <c r="CC2015" i="4"/>
  <c r="CK2015" i="4" s="1"/>
  <c r="CA2017" i="4"/>
  <c r="CI2017" i="4" s="1"/>
  <c r="CB2018" i="4"/>
  <c r="CJ2018" i="4" s="1"/>
  <c r="CC2019" i="4"/>
  <c r="CK2019" i="4" s="1"/>
  <c r="CA2021" i="4"/>
  <c r="CI2021" i="4" s="1"/>
  <c r="CB2022" i="4"/>
  <c r="CJ2022" i="4" s="1"/>
  <c r="CC2023" i="4"/>
  <c r="CK2023" i="4" s="1"/>
  <c r="CA2025" i="4"/>
  <c r="CI2025" i="4" s="1"/>
  <c r="CB2026" i="4"/>
  <c r="CJ2026" i="4" s="1"/>
  <c r="CC2027" i="4"/>
  <c r="CK2027" i="4" s="1"/>
  <c r="CA2029" i="4"/>
  <c r="CI2029" i="4" s="1"/>
  <c r="CB2030" i="4"/>
  <c r="CJ2030" i="4" s="1"/>
  <c r="CC2031" i="4"/>
  <c r="CK2031" i="4" s="1"/>
  <c r="CA2033" i="4"/>
  <c r="CI2033" i="4" s="1"/>
  <c r="CB2034" i="4"/>
  <c r="CJ2034" i="4" s="1"/>
  <c r="CC2035" i="4"/>
  <c r="CK2035" i="4" s="1"/>
  <c r="CA2037" i="4"/>
  <c r="CI2037" i="4" s="1"/>
  <c r="CB2038" i="4"/>
  <c r="CJ2038" i="4" s="1"/>
  <c r="CC2039" i="4"/>
  <c r="CK2039" i="4" s="1"/>
  <c r="CC2040" i="4"/>
  <c r="CK2040" i="4" s="1"/>
  <c r="CA2042" i="4"/>
  <c r="CI2042" i="4" s="1"/>
  <c r="CB2043" i="4"/>
  <c r="CJ2043" i="4" s="1"/>
  <c r="CC2044" i="4"/>
  <c r="CK2044" i="4" s="1"/>
  <c r="CA2046" i="4"/>
  <c r="CI2046" i="4" s="1"/>
  <c r="CB2047" i="4"/>
  <c r="CJ2047" i="4" s="1"/>
  <c r="CC2048" i="4"/>
  <c r="CK2048" i="4" s="1"/>
  <c r="CA2050" i="4"/>
  <c r="CI2050" i="4" s="1"/>
  <c r="CB2051" i="4"/>
  <c r="CJ2051" i="4" s="1"/>
  <c r="CC2052" i="4"/>
  <c r="CK2052" i="4" s="1"/>
  <c r="CA2054" i="4"/>
  <c r="CI2054" i="4" s="1"/>
  <c r="CB2055" i="4"/>
  <c r="CJ2055" i="4" s="1"/>
  <c r="CC2056" i="4"/>
  <c r="CK2056" i="4" s="1"/>
  <c r="CA2058" i="4"/>
  <c r="CI2058" i="4" s="1"/>
  <c r="CB2059" i="4"/>
  <c r="CJ2059" i="4" s="1"/>
  <c r="CC2060" i="4"/>
  <c r="CK2060" i="4" s="1"/>
  <c r="CA2062" i="4"/>
  <c r="CI2062" i="4" s="1"/>
  <c r="CB2063" i="4"/>
  <c r="CJ2063" i="4" s="1"/>
  <c r="CC2064" i="4"/>
  <c r="CK2064" i="4" s="1"/>
  <c r="CA2066" i="4"/>
  <c r="CI2066" i="4" s="1"/>
  <c r="CB2067" i="4"/>
  <c r="CJ2067" i="4" s="1"/>
  <c r="CC2068" i="4"/>
  <c r="CK2068" i="4" s="1"/>
  <c r="CA2070" i="4"/>
  <c r="CI2070" i="4" s="1"/>
  <c r="CB2071" i="4"/>
  <c r="CJ2071" i="4" s="1"/>
  <c r="CC2072" i="4"/>
  <c r="CK2072" i="4" s="1"/>
  <c r="CA2074" i="4"/>
  <c r="CI2074" i="4" s="1"/>
  <c r="CB2075" i="4"/>
  <c r="CJ2075" i="4" s="1"/>
  <c r="CC2076" i="4"/>
  <c r="CK2076" i="4" s="1"/>
  <c r="CA2078" i="4"/>
  <c r="CI2078" i="4" s="1"/>
  <c r="CB2079" i="4"/>
  <c r="CJ2079" i="4" s="1"/>
  <c r="CC2080" i="4"/>
  <c r="CK2080" i="4" s="1"/>
  <c r="CA2082" i="4"/>
  <c r="CI2082" i="4" s="1"/>
  <c r="CB2083" i="4"/>
  <c r="CJ2083" i="4" s="1"/>
  <c r="CC2084" i="4"/>
  <c r="CK2084" i="4" s="1"/>
  <c r="CA2086" i="4"/>
  <c r="CI2086" i="4" s="1"/>
  <c r="CB2087" i="4"/>
  <c r="CJ2087" i="4" s="1"/>
  <c r="CC2088" i="4"/>
  <c r="CK2088" i="4" s="1"/>
  <c r="CA2090" i="4"/>
  <c r="CI2090" i="4" s="1"/>
  <c r="CB2091" i="4"/>
  <c r="CJ2091" i="4" s="1"/>
  <c r="CC2092" i="4"/>
  <c r="CK2092" i="4" s="1"/>
  <c r="CA2094" i="4"/>
  <c r="CI2094" i="4" s="1"/>
  <c r="CB2095" i="4"/>
  <c r="CJ2095" i="4" s="1"/>
  <c r="CC2096" i="4"/>
  <c r="CK2096" i="4" s="1"/>
  <c r="CA2098" i="4"/>
  <c r="CI2098" i="4" s="1"/>
  <c r="CB2099" i="4"/>
  <c r="CJ2099" i="4" s="1"/>
  <c r="CC2100" i="4"/>
  <c r="CK2100" i="4" s="1"/>
  <c r="CA2102" i="4"/>
  <c r="CI2102" i="4" s="1"/>
  <c r="CB2103" i="4"/>
  <c r="CJ2103" i="4" s="1"/>
  <c r="CC2104" i="4"/>
  <c r="CK2104" i="4" s="1"/>
  <c r="CA2106" i="4"/>
  <c r="CI2106" i="4" s="1"/>
  <c r="CB2107" i="4"/>
  <c r="CJ2107" i="4" s="1"/>
  <c r="CC2108" i="4"/>
  <c r="CK2108" i="4" s="1"/>
  <c r="CA2110" i="4"/>
  <c r="CI2110" i="4" s="1"/>
  <c r="CB2111" i="4"/>
  <c r="CJ2111" i="4" s="1"/>
  <c r="CC2112" i="4"/>
  <c r="CK2112" i="4" s="1"/>
  <c r="CA2114" i="4"/>
  <c r="CI2114" i="4" s="1"/>
  <c r="CB2115" i="4"/>
  <c r="CJ2115" i="4" s="1"/>
  <c r="CC2116" i="4"/>
  <c r="CK2116" i="4" s="1"/>
  <c r="CA2118" i="4"/>
  <c r="CI2118" i="4" s="1"/>
  <c r="CB2119" i="4"/>
  <c r="CJ2119" i="4" s="1"/>
  <c r="CC2120" i="4"/>
  <c r="CK2120" i="4" s="1"/>
  <c r="CA2122" i="4"/>
  <c r="CI2122" i="4" s="1"/>
  <c r="CB2123" i="4"/>
  <c r="CJ2123" i="4" s="1"/>
  <c r="CC2124" i="4"/>
  <c r="CK2124" i="4" s="1"/>
  <c r="CA2126" i="4"/>
  <c r="CI2126" i="4" s="1"/>
  <c r="CB2127" i="4"/>
  <c r="CJ2127" i="4" s="1"/>
  <c r="CC2128" i="4"/>
  <c r="CK2128" i="4" s="1"/>
  <c r="CA2130" i="4"/>
  <c r="CI2130" i="4" s="1"/>
  <c r="CB2131" i="4"/>
  <c r="CJ2131" i="4" s="1"/>
  <c r="CC2132" i="4"/>
  <c r="CK2132" i="4" s="1"/>
  <c r="CA2134" i="4"/>
  <c r="CI2134" i="4" s="1"/>
  <c r="CB2135" i="4"/>
  <c r="CJ2135" i="4" s="1"/>
  <c r="CC2136" i="4"/>
  <c r="CK2136" i="4" s="1"/>
  <c r="CA2138" i="4"/>
  <c r="CI2138" i="4" s="1"/>
  <c r="CB2139" i="4"/>
  <c r="CJ2139" i="4" s="1"/>
  <c r="CC2140" i="4"/>
  <c r="CK2140" i="4" s="1"/>
  <c r="CA2142" i="4"/>
  <c r="CI2142" i="4" s="1"/>
  <c r="CB2143" i="4"/>
  <c r="CJ2143" i="4" s="1"/>
  <c r="CC2144" i="4"/>
  <c r="CK2144" i="4" s="1"/>
  <c r="CA2146" i="4"/>
  <c r="CI2146" i="4" s="1"/>
  <c r="CB2147" i="4"/>
  <c r="CJ2147" i="4" s="1"/>
  <c r="CC2148" i="4"/>
  <c r="CK2148" i="4" s="1"/>
  <c r="CA2150" i="4"/>
  <c r="CI2150" i="4" s="1"/>
  <c r="CB2151" i="4"/>
  <c r="CJ2151" i="4" s="1"/>
  <c r="CC2152" i="4"/>
  <c r="CK2152" i="4" s="1"/>
  <c r="CA2154" i="4"/>
  <c r="CI2154" i="4" s="1"/>
  <c r="CB2155" i="4"/>
  <c r="CJ2155" i="4" s="1"/>
  <c r="CC2156" i="4"/>
  <c r="CK2156" i="4" s="1"/>
  <c r="CA2158" i="4"/>
  <c r="CI2158" i="4" s="1"/>
  <c r="CB2159" i="4"/>
  <c r="CJ2159" i="4" s="1"/>
  <c r="CC2160" i="4"/>
  <c r="CK2160" i="4" s="1"/>
  <c r="CA2162" i="4"/>
  <c r="CI2162" i="4" s="1"/>
  <c r="CB2163" i="4"/>
  <c r="CJ2163" i="4" s="1"/>
  <c r="CC2164" i="4"/>
  <c r="CK2164" i="4" s="1"/>
  <c r="CA2166" i="4"/>
  <c r="CI2166" i="4" s="1"/>
  <c r="CB2167" i="4"/>
  <c r="CJ2167" i="4" s="1"/>
  <c r="CC2168" i="4"/>
  <c r="CK2168" i="4" s="1"/>
  <c r="CA2170" i="4"/>
  <c r="CI2170" i="4" s="1"/>
  <c r="CB2171" i="4"/>
  <c r="CJ2171" i="4" s="1"/>
  <c r="CC2172" i="4"/>
  <c r="CK2172" i="4" s="1"/>
  <c r="CA2174" i="4"/>
  <c r="CI2174" i="4" s="1"/>
  <c r="CB2175" i="4"/>
  <c r="CJ2175" i="4" s="1"/>
  <c r="CC2176" i="4"/>
  <c r="CK2176" i="4" s="1"/>
  <c r="CA2178" i="4"/>
  <c r="CI2178" i="4" s="1"/>
  <c r="CB2179" i="4"/>
  <c r="CJ2179" i="4" s="1"/>
  <c r="CC2180" i="4"/>
  <c r="CK2180" i="4" s="1"/>
  <c r="CA2182" i="4"/>
  <c r="CI2182" i="4" s="1"/>
  <c r="CB2183" i="4"/>
  <c r="CJ2183" i="4" s="1"/>
  <c r="CC2184" i="4"/>
  <c r="CK2184" i="4" s="1"/>
  <c r="CA2186" i="4"/>
  <c r="CI2186" i="4" s="1"/>
  <c r="CB2187" i="4"/>
  <c r="CJ2187" i="4" s="1"/>
  <c r="CC2188" i="4"/>
  <c r="CK2188" i="4" s="1"/>
  <c r="CA2191" i="4"/>
  <c r="CI2191" i="4" s="1"/>
  <c r="CB2192" i="4"/>
  <c r="CJ2192" i="4" s="1"/>
  <c r="CC2193" i="4"/>
  <c r="CK2193" i="4" s="1"/>
  <c r="CA2195" i="4"/>
  <c r="CI2195" i="4" s="1"/>
  <c r="CB2196" i="4"/>
  <c r="CJ2196" i="4" s="1"/>
  <c r="CC2197" i="4"/>
  <c r="CK2197" i="4" s="1"/>
  <c r="CA2199" i="4"/>
  <c r="CI2199" i="4" s="1"/>
  <c r="CB2200" i="4"/>
  <c r="CJ2200" i="4" s="1"/>
  <c r="CC2201" i="4"/>
  <c r="CK2201" i="4" s="1"/>
  <c r="CA2203" i="4"/>
  <c r="CI2203" i="4" s="1"/>
  <c r="CB2204" i="4"/>
  <c r="CJ2204" i="4" s="1"/>
  <c r="CC2205" i="4"/>
  <c r="CK2205" i="4" s="1"/>
  <c r="CA2207" i="4"/>
  <c r="CI2207" i="4" s="1"/>
  <c r="CB2208" i="4"/>
  <c r="CJ2208" i="4" s="1"/>
  <c r="CC2209" i="4"/>
  <c r="CK2209" i="4" s="1"/>
  <c r="CA2211" i="4"/>
  <c r="CI2211" i="4" s="1"/>
  <c r="CB2212" i="4"/>
  <c r="CJ2212" i="4" s="1"/>
  <c r="CC2213" i="4"/>
  <c r="CK2213" i="4" s="1"/>
  <c r="CA2215" i="4"/>
  <c r="CI2215" i="4" s="1"/>
  <c r="CB2216" i="4"/>
  <c r="CJ2216" i="4" s="1"/>
  <c r="CC2217" i="4"/>
  <c r="CK2217" i="4" s="1"/>
  <c r="CA2219" i="4"/>
  <c r="CI2219" i="4" s="1"/>
  <c r="CB2220" i="4"/>
  <c r="CJ2220" i="4" s="1"/>
  <c r="CC2221" i="4"/>
  <c r="CK2221" i="4" s="1"/>
  <c r="CA2223" i="4"/>
  <c r="CI2223" i="4" s="1"/>
  <c r="CB2224" i="4"/>
  <c r="CJ2224" i="4" s="1"/>
  <c r="CC2225" i="4"/>
  <c r="CK2225" i="4" s="1"/>
  <c r="CA2227" i="4"/>
  <c r="CI2227" i="4" s="1"/>
  <c r="CB2228" i="4"/>
  <c r="CJ2228" i="4" s="1"/>
  <c r="CC2229" i="4"/>
  <c r="CK2229" i="4" s="1"/>
  <c r="CA2231" i="4"/>
  <c r="CI2231" i="4" s="1"/>
  <c r="CB2232" i="4"/>
  <c r="CJ2232" i="4" s="1"/>
  <c r="CC2233" i="4"/>
  <c r="CK2233" i="4" s="1"/>
  <c r="CA2235" i="4"/>
  <c r="CI2235" i="4" s="1"/>
  <c r="CB2236" i="4"/>
  <c r="CJ2236" i="4" s="1"/>
  <c r="CC2237" i="4"/>
  <c r="CK2237" i="4" s="1"/>
  <c r="CA2239" i="4"/>
  <c r="CI2239" i="4" s="1"/>
  <c r="CB2240" i="4"/>
  <c r="CJ2240" i="4" s="1"/>
  <c r="CC2241" i="4"/>
  <c r="CK2241" i="4" s="1"/>
  <c r="CA2243" i="4"/>
  <c r="CI2243" i="4" s="1"/>
  <c r="CB2244" i="4"/>
  <c r="CJ2244" i="4" s="1"/>
  <c r="CC2245" i="4"/>
  <c r="CK2245" i="4" s="1"/>
  <c r="CA2247" i="4"/>
  <c r="CI2247" i="4" s="1"/>
  <c r="CB2248" i="4"/>
  <c r="CJ2248" i="4" s="1"/>
  <c r="CC2249" i="4"/>
  <c r="CK2249" i="4" s="1"/>
  <c r="CA2251" i="4"/>
  <c r="CI2251" i="4" s="1"/>
  <c r="CA2267" i="4"/>
  <c r="CI2267" i="4" s="1"/>
  <c r="CB2268" i="4"/>
  <c r="CJ2268" i="4" s="1"/>
  <c r="CC2269" i="4"/>
  <c r="CK2269" i="4" s="1"/>
  <c r="CA2271" i="4"/>
  <c r="CI2271" i="4" s="1"/>
  <c r="CB2272" i="4"/>
  <c r="CJ2272" i="4" s="1"/>
  <c r="CA1995" i="4"/>
  <c r="CI1995" i="4" s="1"/>
  <c r="CB1996" i="4"/>
  <c r="CJ1996" i="4" s="1"/>
  <c r="CC1997" i="4"/>
  <c r="CK1997" i="4" s="1"/>
  <c r="CA1999" i="4"/>
  <c r="CI1999" i="4" s="1"/>
  <c r="CB2000" i="4"/>
  <c r="CJ2000" i="4" s="1"/>
  <c r="CC2001" i="4"/>
  <c r="CK2001" i="4" s="1"/>
  <c r="CA2003" i="4"/>
  <c r="CI2003" i="4" s="1"/>
  <c r="CB2004" i="4"/>
  <c r="CJ2004" i="4" s="1"/>
  <c r="CC2005" i="4"/>
  <c r="CK2005" i="4" s="1"/>
  <c r="CA2007" i="4"/>
  <c r="CI2007" i="4" s="1"/>
  <c r="CB2008" i="4"/>
  <c r="CJ2008" i="4" s="1"/>
  <c r="CC2009" i="4"/>
  <c r="CK2009" i="4" s="1"/>
  <c r="CA2011" i="4"/>
  <c r="CI2011" i="4" s="1"/>
  <c r="CB2012" i="4"/>
  <c r="CJ2012" i="4" s="1"/>
  <c r="CC2013" i="4"/>
  <c r="CK2013" i="4" s="1"/>
  <c r="CA2015" i="4"/>
  <c r="CI2015" i="4" s="1"/>
  <c r="CB2016" i="4"/>
  <c r="CJ2016" i="4" s="1"/>
  <c r="CC2017" i="4"/>
  <c r="CK2017" i="4" s="1"/>
  <c r="CA2019" i="4"/>
  <c r="CI2019" i="4" s="1"/>
  <c r="CB2020" i="4"/>
  <c r="CJ2020" i="4" s="1"/>
  <c r="CC2021" i="4"/>
  <c r="CK2021" i="4" s="1"/>
  <c r="CA2023" i="4"/>
  <c r="CI2023" i="4" s="1"/>
  <c r="CB2024" i="4"/>
  <c r="CJ2024" i="4" s="1"/>
  <c r="CC2025" i="4"/>
  <c r="CK2025" i="4" s="1"/>
  <c r="CA2027" i="4"/>
  <c r="CI2027" i="4" s="1"/>
  <c r="CB2028" i="4"/>
  <c r="CJ2028" i="4" s="1"/>
  <c r="CC2029" i="4"/>
  <c r="CK2029" i="4" s="1"/>
  <c r="CA2031" i="4"/>
  <c r="CI2031" i="4" s="1"/>
  <c r="CB2032" i="4"/>
  <c r="CJ2032" i="4" s="1"/>
  <c r="CC2033" i="4"/>
  <c r="CK2033" i="4" s="1"/>
  <c r="CA2035" i="4"/>
  <c r="CI2035" i="4" s="1"/>
  <c r="CB2036" i="4"/>
  <c r="CJ2036" i="4" s="1"/>
  <c r="CC2037" i="4"/>
  <c r="CK2037" i="4" s="1"/>
  <c r="CA2039" i="4"/>
  <c r="CI2039" i="4" s="1"/>
  <c r="CA2040" i="4"/>
  <c r="CI2040" i="4" s="1"/>
  <c r="CB2041" i="4"/>
  <c r="CJ2041" i="4" s="1"/>
  <c r="CC2042" i="4"/>
  <c r="CK2042" i="4" s="1"/>
  <c r="CA2044" i="4"/>
  <c r="CI2044" i="4" s="1"/>
  <c r="CB2045" i="4"/>
  <c r="CJ2045" i="4" s="1"/>
  <c r="CC2046" i="4"/>
  <c r="CK2046" i="4" s="1"/>
  <c r="CA2048" i="4"/>
  <c r="CI2048" i="4" s="1"/>
  <c r="CB2049" i="4"/>
  <c r="CJ2049" i="4" s="1"/>
  <c r="CC2050" i="4"/>
  <c r="CK2050" i="4" s="1"/>
  <c r="CA2052" i="4"/>
  <c r="CI2052" i="4" s="1"/>
  <c r="CB2053" i="4"/>
  <c r="CJ2053" i="4" s="1"/>
  <c r="CC2054" i="4"/>
  <c r="CK2054" i="4" s="1"/>
  <c r="CA2056" i="4"/>
  <c r="CI2056" i="4" s="1"/>
  <c r="CB2057" i="4"/>
  <c r="CJ2057" i="4" s="1"/>
  <c r="CC2058" i="4"/>
  <c r="CK2058" i="4" s="1"/>
  <c r="CA2060" i="4"/>
  <c r="CI2060" i="4" s="1"/>
  <c r="CB2061" i="4"/>
  <c r="CJ2061" i="4" s="1"/>
  <c r="CC2062" i="4"/>
  <c r="CK2062" i="4" s="1"/>
  <c r="CA2064" i="4"/>
  <c r="CI2064" i="4" s="1"/>
  <c r="CB2065" i="4"/>
  <c r="CJ2065" i="4" s="1"/>
  <c r="CC2066" i="4"/>
  <c r="CK2066" i="4" s="1"/>
  <c r="CA2068" i="4"/>
  <c r="CI2068" i="4" s="1"/>
  <c r="CB2069" i="4"/>
  <c r="CJ2069" i="4" s="1"/>
  <c r="CC2070" i="4"/>
  <c r="CK2070" i="4" s="1"/>
  <c r="CA2072" i="4"/>
  <c r="CI2072" i="4" s="1"/>
  <c r="CB2073" i="4"/>
  <c r="CJ2073" i="4" s="1"/>
  <c r="CC2074" i="4"/>
  <c r="CK2074" i="4" s="1"/>
  <c r="CA2076" i="4"/>
  <c r="CI2076" i="4" s="1"/>
  <c r="CB2077" i="4"/>
  <c r="CJ2077" i="4" s="1"/>
  <c r="CC2078" i="4"/>
  <c r="CK2078" i="4" s="1"/>
  <c r="CA2080" i="4"/>
  <c r="CI2080" i="4" s="1"/>
  <c r="CB2081" i="4"/>
  <c r="CJ2081" i="4" s="1"/>
  <c r="CC2082" i="4"/>
  <c r="CK2082" i="4" s="1"/>
  <c r="CA2084" i="4"/>
  <c r="CI2084" i="4" s="1"/>
  <c r="CB2085" i="4"/>
  <c r="CJ2085" i="4" s="1"/>
  <c r="CC2086" i="4"/>
  <c r="CK2086" i="4" s="1"/>
  <c r="CA2088" i="4"/>
  <c r="CI2088" i="4" s="1"/>
  <c r="CB2089" i="4"/>
  <c r="CJ2089" i="4" s="1"/>
  <c r="CC2090" i="4"/>
  <c r="CK2090" i="4" s="1"/>
  <c r="CA2092" i="4"/>
  <c r="CI2092" i="4" s="1"/>
  <c r="CB2093" i="4"/>
  <c r="CJ2093" i="4" s="1"/>
  <c r="CC2094" i="4"/>
  <c r="CK2094" i="4" s="1"/>
  <c r="CA2096" i="4"/>
  <c r="CI2096" i="4" s="1"/>
  <c r="CB2097" i="4"/>
  <c r="CJ2097" i="4" s="1"/>
  <c r="CC2098" i="4"/>
  <c r="CK2098" i="4" s="1"/>
  <c r="CA2100" i="4"/>
  <c r="CI2100" i="4" s="1"/>
  <c r="CB2101" i="4"/>
  <c r="CJ2101" i="4" s="1"/>
  <c r="CC2102" i="4"/>
  <c r="CK2102" i="4" s="1"/>
  <c r="CA2104" i="4"/>
  <c r="CI2104" i="4" s="1"/>
  <c r="CB2105" i="4"/>
  <c r="CJ2105" i="4" s="1"/>
  <c r="CC2106" i="4"/>
  <c r="CK2106" i="4" s="1"/>
  <c r="CA2108" i="4"/>
  <c r="CI2108" i="4" s="1"/>
  <c r="CB2109" i="4"/>
  <c r="CJ2109" i="4" s="1"/>
  <c r="CC2110" i="4"/>
  <c r="CK2110" i="4" s="1"/>
  <c r="CA2112" i="4"/>
  <c r="CI2112" i="4" s="1"/>
  <c r="CB2113" i="4"/>
  <c r="CJ2113" i="4" s="1"/>
  <c r="CC2114" i="4"/>
  <c r="CK2114" i="4" s="1"/>
  <c r="CA2116" i="4"/>
  <c r="CI2116" i="4" s="1"/>
  <c r="CB2117" i="4"/>
  <c r="CJ2117" i="4" s="1"/>
  <c r="CC2118" i="4"/>
  <c r="CK2118" i="4" s="1"/>
  <c r="CA2120" i="4"/>
  <c r="CI2120" i="4" s="1"/>
  <c r="CB2121" i="4"/>
  <c r="CJ2121" i="4" s="1"/>
  <c r="CC2122" i="4"/>
  <c r="CK2122" i="4" s="1"/>
  <c r="CA2124" i="4"/>
  <c r="CI2124" i="4" s="1"/>
  <c r="CB2125" i="4"/>
  <c r="CJ2125" i="4" s="1"/>
  <c r="CC2126" i="4"/>
  <c r="CK2126" i="4" s="1"/>
  <c r="CA2128" i="4"/>
  <c r="CI2128" i="4" s="1"/>
  <c r="CB2129" i="4"/>
  <c r="CJ2129" i="4" s="1"/>
  <c r="CC2130" i="4"/>
  <c r="CK2130" i="4" s="1"/>
  <c r="CA2132" i="4"/>
  <c r="CI2132" i="4" s="1"/>
  <c r="CB2133" i="4"/>
  <c r="CJ2133" i="4" s="1"/>
  <c r="CC2134" i="4"/>
  <c r="CK2134" i="4" s="1"/>
  <c r="CA2136" i="4"/>
  <c r="CI2136" i="4" s="1"/>
  <c r="CB2137" i="4"/>
  <c r="CJ2137" i="4" s="1"/>
  <c r="CC2138" i="4"/>
  <c r="CK2138" i="4" s="1"/>
  <c r="CA2140" i="4"/>
  <c r="CI2140" i="4" s="1"/>
  <c r="CB2141" i="4"/>
  <c r="CJ2141" i="4" s="1"/>
  <c r="CC2142" i="4"/>
  <c r="CK2142" i="4" s="1"/>
  <c r="CA2144" i="4"/>
  <c r="CI2144" i="4" s="1"/>
  <c r="CB2145" i="4"/>
  <c r="CJ2145" i="4" s="1"/>
  <c r="CC2146" i="4"/>
  <c r="CK2146" i="4" s="1"/>
  <c r="CA2148" i="4"/>
  <c r="CI2148" i="4" s="1"/>
  <c r="CB2149" i="4"/>
  <c r="CJ2149" i="4" s="1"/>
  <c r="CC2150" i="4"/>
  <c r="CK2150" i="4" s="1"/>
  <c r="CA2152" i="4"/>
  <c r="CI2152" i="4" s="1"/>
  <c r="CB2153" i="4"/>
  <c r="CJ2153" i="4" s="1"/>
  <c r="CC2154" i="4"/>
  <c r="CK2154" i="4" s="1"/>
  <c r="CA2156" i="4"/>
  <c r="CI2156" i="4" s="1"/>
  <c r="CB2157" i="4"/>
  <c r="CJ2157" i="4" s="1"/>
  <c r="CC2158" i="4"/>
  <c r="CK2158" i="4" s="1"/>
  <c r="CA2160" i="4"/>
  <c r="CI2160" i="4" s="1"/>
  <c r="CB2161" i="4"/>
  <c r="CJ2161" i="4" s="1"/>
  <c r="CC2162" i="4"/>
  <c r="CK2162" i="4" s="1"/>
  <c r="CA2164" i="4"/>
  <c r="CI2164" i="4" s="1"/>
  <c r="CB2165" i="4"/>
  <c r="CJ2165" i="4" s="1"/>
  <c r="CC2166" i="4"/>
  <c r="CK2166" i="4" s="1"/>
  <c r="CA2168" i="4"/>
  <c r="CI2168" i="4" s="1"/>
  <c r="CB2169" i="4"/>
  <c r="CJ2169" i="4" s="1"/>
  <c r="CC2170" i="4"/>
  <c r="CK2170" i="4" s="1"/>
  <c r="CA2172" i="4"/>
  <c r="CI2172" i="4" s="1"/>
  <c r="CB2173" i="4"/>
  <c r="CJ2173" i="4" s="1"/>
  <c r="CC2174" i="4"/>
  <c r="CK2174" i="4" s="1"/>
  <c r="CA2176" i="4"/>
  <c r="CI2176" i="4" s="1"/>
  <c r="CB2177" i="4"/>
  <c r="CJ2177" i="4" s="1"/>
  <c r="CC2178" i="4"/>
  <c r="CK2178" i="4" s="1"/>
  <c r="CA2180" i="4"/>
  <c r="CI2180" i="4" s="1"/>
  <c r="CB2181" i="4"/>
  <c r="CJ2181" i="4" s="1"/>
  <c r="CC2182" i="4"/>
  <c r="CK2182" i="4" s="1"/>
  <c r="CA2184" i="4"/>
  <c r="CI2184" i="4" s="1"/>
  <c r="CB2185" i="4"/>
  <c r="CJ2185" i="4" s="1"/>
  <c r="CC2186" i="4"/>
  <c r="CK2186" i="4" s="1"/>
  <c r="CA2188" i="4"/>
  <c r="CI2188" i="4" s="1"/>
  <c r="CB2190" i="4"/>
  <c r="CJ2190" i="4" s="1"/>
  <c r="CC2191" i="4"/>
  <c r="CK2191" i="4" s="1"/>
  <c r="CA2193" i="4"/>
  <c r="CI2193" i="4" s="1"/>
  <c r="CB2194" i="4"/>
  <c r="CJ2194" i="4" s="1"/>
  <c r="CC2195" i="4"/>
  <c r="CK2195" i="4" s="1"/>
  <c r="CA2197" i="4"/>
  <c r="CI2197" i="4" s="1"/>
  <c r="CB2198" i="4"/>
  <c r="CJ2198" i="4" s="1"/>
  <c r="CC2199" i="4"/>
  <c r="CK2199" i="4" s="1"/>
  <c r="CA2201" i="4"/>
  <c r="CI2201" i="4" s="1"/>
  <c r="CB2202" i="4"/>
  <c r="CJ2202" i="4" s="1"/>
  <c r="CC2203" i="4"/>
  <c r="CK2203" i="4" s="1"/>
  <c r="CA2205" i="4"/>
  <c r="CI2205" i="4" s="1"/>
  <c r="CB2206" i="4"/>
  <c r="CJ2206" i="4" s="1"/>
  <c r="CC2207" i="4"/>
  <c r="CK2207" i="4" s="1"/>
  <c r="CA2209" i="4"/>
  <c r="CI2209" i="4" s="1"/>
  <c r="CB2210" i="4"/>
  <c r="CJ2210" i="4" s="1"/>
  <c r="CC2211" i="4"/>
  <c r="CK2211" i="4" s="1"/>
  <c r="CA2213" i="4"/>
  <c r="CI2213" i="4" s="1"/>
  <c r="CB2214" i="4"/>
  <c r="CJ2214" i="4" s="1"/>
  <c r="CC2215" i="4"/>
  <c r="CK2215" i="4" s="1"/>
  <c r="CA2217" i="4"/>
  <c r="CI2217" i="4" s="1"/>
  <c r="CB2218" i="4"/>
  <c r="CJ2218" i="4" s="1"/>
  <c r="CC2219" i="4"/>
  <c r="CK2219" i="4" s="1"/>
  <c r="CA2221" i="4"/>
  <c r="CI2221" i="4" s="1"/>
  <c r="CC2032" i="4"/>
  <c r="CK2032" i="4" s="1"/>
  <c r="CA2034" i="4"/>
  <c r="CI2034" i="4" s="1"/>
  <c r="CB2035" i="4"/>
  <c r="CJ2035" i="4" s="1"/>
  <c r="CC2036" i="4"/>
  <c r="CK2036" i="4" s="1"/>
  <c r="CA2038" i="4"/>
  <c r="CI2038" i="4" s="1"/>
  <c r="CB2040" i="4"/>
  <c r="CJ2040" i="4" s="1"/>
  <c r="CC2041" i="4"/>
  <c r="CK2041" i="4" s="1"/>
  <c r="CA2043" i="4"/>
  <c r="CI2043" i="4" s="1"/>
  <c r="CB2044" i="4"/>
  <c r="CJ2044" i="4" s="1"/>
  <c r="CC2045" i="4"/>
  <c r="CK2045" i="4" s="1"/>
  <c r="CA2047" i="4"/>
  <c r="CI2047" i="4" s="1"/>
  <c r="CB2048" i="4"/>
  <c r="CJ2048" i="4" s="1"/>
  <c r="CC2049" i="4"/>
  <c r="CK2049" i="4" s="1"/>
  <c r="CA2051" i="4"/>
  <c r="CI2051" i="4" s="1"/>
  <c r="CB2052" i="4"/>
  <c r="CJ2052" i="4" s="1"/>
  <c r="CC2053" i="4"/>
  <c r="CK2053" i="4" s="1"/>
  <c r="CA2055" i="4"/>
  <c r="CI2055" i="4" s="1"/>
  <c r="CB2056" i="4"/>
  <c r="CJ2056" i="4" s="1"/>
  <c r="CC2057" i="4"/>
  <c r="CK2057" i="4" s="1"/>
  <c r="CA2059" i="4"/>
  <c r="CI2059" i="4" s="1"/>
  <c r="CB2060" i="4"/>
  <c r="CJ2060" i="4" s="1"/>
  <c r="CC2061" i="4"/>
  <c r="CK2061" i="4" s="1"/>
  <c r="CA2063" i="4"/>
  <c r="CI2063" i="4" s="1"/>
  <c r="CB2064" i="4"/>
  <c r="CJ2064" i="4" s="1"/>
  <c r="CC2065" i="4"/>
  <c r="CK2065" i="4" s="1"/>
  <c r="CA2067" i="4"/>
  <c r="CI2067" i="4" s="1"/>
  <c r="CB2068" i="4"/>
  <c r="CJ2068" i="4" s="1"/>
  <c r="CC2069" i="4"/>
  <c r="CK2069" i="4" s="1"/>
  <c r="CA2071" i="4"/>
  <c r="CI2071" i="4" s="1"/>
  <c r="CB2072" i="4"/>
  <c r="CJ2072" i="4" s="1"/>
  <c r="CC2073" i="4"/>
  <c r="CK2073" i="4" s="1"/>
  <c r="CA2075" i="4"/>
  <c r="CI2075" i="4" s="1"/>
  <c r="CB2076" i="4"/>
  <c r="CJ2076" i="4" s="1"/>
  <c r="CC2077" i="4"/>
  <c r="CK2077" i="4" s="1"/>
  <c r="CA2079" i="4"/>
  <c r="CI2079" i="4" s="1"/>
  <c r="CB2080" i="4"/>
  <c r="CJ2080" i="4" s="1"/>
  <c r="CC2081" i="4"/>
  <c r="CK2081" i="4" s="1"/>
  <c r="CA2083" i="4"/>
  <c r="CI2083" i="4" s="1"/>
  <c r="CB2084" i="4"/>
  <c r="CJ2084" i="4" s="1"/>
  <c r="CC2085" i="4"/>
  <c r="CK2085" i="4" s="1"/>
  <c r="CA2087" i="4"/>
  <c r="CI2087" i="4" s="1"/>
  <c r="CB2088" i="4"/>
  <c r="CJ2088" i="4" s="1"/>
  <c r="CC2089" i="4"/>
  <c r="CK2089" i="4" s="1"/>
  <c r="CA2091" i="4"/>
  <c r="CI2091" i="4" s="1"/>
  <c r="CB2092" i="4"/>
  <c r="CJ2092" i="4" s="1"/>
  <c r="CC2093" i="4"/>
  <c r="CK2093" i="4" s="1"/>
  <c r="CA2095" i="4"/>
  <c r="CI2095" i="4" s="1"/>
  <c r="CB2096" i="4"/>
  <c r="CJ2096" i="4" s="1"/>
  <c r="CC2097" i="4"/>
  <c r="CK2097" i="4" s="1"/>
  <c r="CA2099" i="4"/>
  <c r="CI2099" i="4" s="1"/>
  <c r="CB2100" i="4"/>
  <c r="CJ2100" i="4" s="1"/>
  <c r="CC2101" i="4"/>
  <c r="CK2101" i="4" s="1"/>
  <c r="CA2103" i="4"/>
  <c r="CI2103" i="4" s="1"/>
  <c r="CB2104" i="4"/>
  <c r="CJ2104" i="4" s="1"/>
  <c r="CC2105" i="4"/>
  <c r="CK2105" i="4" s="1"/>
  <c r="CA2107" i="4"/>
  <c r="CI2107" i="4" s="1"/>
  <c r="CB2108" i="4"/>
  <c r="CJ2108" i="4" s="1"/>
  <c r="CC2109" i="4"/>
  <c r="CK2109" i="4" s="1"/>
  <c r="CA2111" i="4"/>
  <c r="CI2111" i="4" s="1"/>
  <c r="CB2112" i="4"/>
  <c r="CJ2112" i="4" s="1"/>
  <c r="CC2113" i="4"/>
  <c r="CK2113" i="4" s="1"/>
  <c r="CA2115" i="4"/>
  <c r="CI2115" i="4" s="1"/>
  <c r="CB2116" i="4"/>
  <c r="CJ2116" i="4" s="1"/>
  <c r="CC2117" i="4"/>
  <c r="CK2117" i="4" s="1"/>
  <c r="CA2119" i="4"/>
  <c r="CI2119" i="4" s="1"/>
  <c r="CB2120" i="4"/>
  <c r="CJ2120" i="4" s="1"/>
  <c r="CC2121" i="4"/>
  <c r="CK2121" i="4" s="1"/>
  <c r="CA2123" i="4"/>
  <c r="CI2123" i="4" s="1"/>
  <c r="CB2124" i="4"/>
  <c r="CJ2124" i="4" s="1"/>
  <c r="CC2125" i="4"/>
  <c r="CK2125" i="4" s="1"/>
  <c r="CA2127" i="4"/>
  <c r="CI2127" i="4" s="1"/>
  <c r="CB2128" i="4"/>
  <c r="CJ2128" i="4" s="1"/>
  <c r="CC2129" i="4"/>
  <c r="CK2129" i="4" s="1"/>
  <c r="CA2131" i="4"/>
  <c r="CI2131" i="4" s="1"/>
  <c r="CB2132" i="4"/>
  <c r="CJ2132" i="4" s="1"/>
  <c r="CC2133" i="4"/>
  <c r="CK2133" i="4" s="1"/>
  <c r="CA2135" i="4"/>
  <c r="CI2135" i="4" s="1"/>
  <c r="CB2136" i="4"/>
  <c r="CJ2136" i="4" s="1"/>
  <c r="CC2137" i="4"/>
  <c r="CK2137" i="4" s="1"/>
  <c r="CA2139" i="4"/>
  <c r="CI2139" i="4" s="1"/>
  <c r="CB2140" i="4"/>
  <c r="CJ2140" i="4" s="1"/>
  <c r="CC2141" i="4"/>
  <c r="CK2141" i="4" s="1"/>
  <c r="CA2143" i="4"/>
  <c r="CI2143" i="4" s="1"/>
  <c r="CB2144" i="4"/>
  <c r="CJ2144" i="4" s="1"/>
  <c r="CC2145" i="4"/>
  <c r="CK2145" i="4" s="1"/>
  <c r="CA2147" i="4"/>
  <c r="CI2147" i="4" s="1"/>
  <c r="CB2148" i="4"/>
  <c r="CJ2148" i="4" s="1"/>
  <c r="CC2149" i="4"/>
  <c r="CK2149" i="4" s="1"/>
  <c r="CA2151" i="4"/>
  <c r="CI2151" i="4" s="1"/>
  <c r="CB2152" i="4"/>
  <c r="CJ2152" i="4" s="1"/>
  <c r="CC2153" i="4"/>
  <c r="CK2153" i="4" s="1"/>
  <c r="CA2155" i="4"/>
  <c r="CI2155" i="4" s="1"/>
  <c r="CB2156" i="4"/>
  <c r="CJ2156" i="4" s="1"/>
  <c r="CA2240" i="4"/>
  <c r="CI2240" i="4" s="1"/>
  <c r="CB2241" i="4"/>
  <c r="CJ2241" i="4" s="1"/>
  <c r="CC2242" i="4"/>
  <c r="CK2242" i="4" s="1"/>
  <c r="CA2244" i="4"/>
  <c r="CI2244" i="4" s="1"/>
  <c r="CB2245" i="4"/>
  <c r="CJ2245" i="4" s="1"/>
  <c r="CC2246" i="4"/>
  <c r="CK2246" i="4" s="1"/>
  <c r="CA2248" i="4"/>
  <c r="CI2248" i="4" s="1"/>
  <c r="CB2249" i="4"/>
  <c r="CJ2249" i="4" s="1"/>
  <c r="CC2250" i="4"/>
  <c r="CK2250" i="4" s="1"/>
  <c r="CA2252" i="4"/>
  <c r="CI2252" i="4" s="1"/>
  <c r="CC2273" i="4"/>
  <c r="CK2273" i="4" s="1"/>
  <c r="CA2275" i="4"/>
  <c r="CI2275" i="4" s="1"/>
  <c r="CB2276" i="4"/>
  <c r="CJ2276" i="4" s="1"/>
  <c r="CC2277" i="4"/>
  <c r="CK2277" i="4" s="1"/>
  <c r="CA2279" i="4"/>
  <c r="CI2279" i="4" s="1"/>
  <c r="CB2280" i="4"/>
  <c r="CJ2280" i="4" s="1"/>
  <c r="CC2281" i="4"/>
  <c r="CK2281" i="4" s="1"/>
  <c r="CA2283" i="4"/>
  <c r="CI2283" i="4" s="1"/>
  <c r="CB2284" i="4"/>
  <c r="CJ2284" i="4" s="1"/>
  <c r="CC2285" i="4"/>
  <c r="CK2285" i="4" s="1"/>
  <c r="CA2287" i="4"/>
  <c r="CI2287" i="4" s="1"/>
  <c r="CB2288" i="4"/>
  <c r="CJ2288" i="4" s="1"/>
  <c r="CC2289" i="4"/>
  <c r="CK2289" i="4" s="1"/>
  <c r="CA2291" i="4"/>
  <c r="CI2291" i="4" s="1"/>
  <c r="CB2292" i="4"/>
  <c r="CJ2292" i="4" s="1"/>
  <c r="CC2293" i="4"/>
  <c r="CK2293" i="4" s="1"/>
  <c r="CA2295" i="4"/>
  <c r="CI2295" i="4" s="1"/>
  <c r="CB2296" i="4"/>
  <c r="CJ2296" i="4" s="1"/>
  <c r="CC2297" i="4"/>
  <c r="CK2297" i="4" s="1"/>
  <c r="CA2299" i="4"/>
  <c r="CI2299" i="4" s="1"/>
  <c r="CB2300" i="4"/>
  <c r="CJ2300" i="4" s="1"/>
  <c r="CC2301" i="4"/>
  <c r="CK2301" i="4" s="1"/>
  <c r="CA2303" i="4"/>
  <c r="CI2303" i="4" s="1"/>
  <c r="CB2304" i="4"/>
  <c r="CJ2304" i="4" s="1"/>
  <c r="CC2305" i="4"/>
  <c r="CK2305" i="4" s="1"/>
  <c r="CA2307" i="4"/>
  <c r="CI2307" i="4" s="1"/>
  <c r="CB2308" i="4"/>
  <c r="CJ2308" i="4" s="1"/>
  <c r="CC2309" i="4"/>
  <c r="CK2309" i="4" s="1"/>
  <c r="CA2311" i="4"/>
  <c r="CI2311" i="4" s="1"/>
  <c r="CB2312" i="4"/>
  <c r="CJ2312" i="4" s="1"/>
  <c r="CC2313" i="4"/>
  <c r="CK2313" i="4" s="1"/>
  <c r="CA2315" i="4"/>
  <c r="CI2315" i="4" s="1"/>
  <c r="CB2316" i="4"/>
  <c r="CJ2316" i="4" s="1"/>
  <c r="CC2317" i="4"/>
  <c r="CK2317" i="4" s="1"/>
  <c r="CA2319" i="4"/>
  <c r="CI2319" i="4" s="1"/>
  <c r="CB2320" i="4"/>
  <c r="CJ2320" i="4" s="1"/>
  <c r="CC2321" i="4"/>
  <c r="CK2321" i="4" s="1"/>
  <c r="CA2323" i="4"/>
  <c r="CI2323" i="4" s="1"/>
  <c r="CB2324" i="4"/>
  <c r="CJ2324" i="4" s="1"/>
  <c r="CC2325" i="4"/>
  <c r="CK2325" i="4" s="1"/>
  <c r="CA2327" i="4"/>
  <c r="CI2327" i="4" s="1"/>
  <c r="CB2328" i="4"/>
  <c r="CJ2328" i="4" s="1"/>
  <c r="CC2329" i="4"/>
  <c r="CK2329" i="4" s="1"/>
  <c r="CA2331" i="4"/>
  <c r="CI2331" i="4" s="1"/>
  <c r="CB2332" i="4"/>
  <c r="CJ2332" i="4" s="1"/>
  <c r="CC2333" i="4"/>
  <c r="CK2333" i="4" s="1"/>
  <c r="CA2335" i="4"/>
  <c r="CI2335" i="4" s="1"/>
  <c r="CB2336" i="4"/>
  <c r="CJ2336" i="4" s="1"/>
  <c r="CC2337" i="4"/>
  <c r="CK2337" i="4" s="1"/>
  <c r="CA2339" i="4"/>
  <c r="CI2339" i="4" s="1"/>
  <c r="CB2340" i="4"/>
  <c r="CJ2340" i="4" s="1"/>
  <c r="CC2341" i="4"/>
  <c r="CK2341" i="4" s="1"/>
  <c r="CA2343" i="4"/>
  <c r="CI2343" i="4" s="1"/>
  <c r="CB2344" i="4"/>
  <c r="CJ2344" i="4" s="1"/>
  <c r="CC2345" i="4"/>
  <c r="CK2345" i="4" s="1"/>
  <c r="CA2347" i="4"/>
  <c r="CI2347" i="4" s="1"/>
  <c r="CB2348" i="4"/>
  <c r="CJ2348" i="4" s="1"/>
  <c r="CC2349" i="4"/>
  <c r="CK2349" i="4" s="1"/>
  <c r="CA2351" i="4"/>
  <c r="CI2351" i="4" s="1"/>
  <c r="CB2352" i="4"/>
  <c r="CJ2352" i="4" s="1"/>
  <c r="CC2353" i="4"/>
  <c r="CK2353" i="4" s="1"/>
  <c r="CA2355" i="4"/>
  <c r="CI2355" i="4" s="1"/>
  <c r="CB2356" i="4"/>
  <c r="CJ2356" i="4" s="1"/>
  <c r="CC2357" i="4"/>
  <c r="CK2357" i="4" s="1"/>
  <c r="CA2359" i="4"/>
  <c r="CI2359" i="4" s="1"/>
  <c r="CB2360" i="4"/>
  <c r="CJ2360" i="4" s="1"/>
  <c r="CC2361" i="4"/>
  <c r="CK2361" i="4" s="1"/>
  <c r="CA2363" i="4"/>
  <c r="CI2363" i="4" s="1"/>
  <c r="CB2364" i="4"/>
  <c r="CJ2364" i="4" s="1"/>
  <c r="CC2365" i="4"/>
  <c r="CK2365" i="4" s="1"/>
  <c r="CA2367" i="4"/>
  <c r="CI2367" i="4" s="1"/>
  <c r="CB2368" i="4"/>
  <c r="CJ2368" i="4" s="1"/>
  <c r="CC2369" i="4"/>
  <c r="CK2369" i="4" s="1"/>
  <c r="CA2371" i="4"/>
  <c r="CI2371" i="4" s="1"/>
  <c r="CB2372" i="4"/>
  <c r="CJ2372" i="4" s="1"/>
  <c r="CC2373" i="4"/>
  <c r="CK2373" i="4" s="1"/>
  <c r="CA2375" i="4"/>
  <c r="CI2375" i="4" s="1"/>
  <c r="CB2376" i="4"/>
  <c r="CJ2376" i="4" s="1"/>
  <c r="CC2377" i="4"/>
  <c r="CK2377" i="4" s="1"/>
  <c r="CA2379" i="4"/>
  <c r="CI2379" i="4" s="1"/>
  <c r="CB2380" i="4"/>
  <c r="CJ2380" i="4" s="1"/>
  <c r="CC2381" i="4"/>
  <c r="CK2381" i="4" s="1"/>
  <c r="CA2383" i="4"/>
  <c r="CI2383" i="4" s="1"/>
  <c r="CB2384" i="4"/>
  <c r="CJ2384" i="4" s="1"/>
  <c r="CC2385" i="4"/>
  <c r="CK2385" i="4" s="1"/>
  <c r="CA2387" i="4"/>
  <c r="CI2387" i="4" s="1"/>
  <c r="CB2388" i="4"/>
  <c r="CJ2388" i="4" s="1"/>
  <c r="CC2389" i="4"/>
  <c r="CK2389" i="4" s="1"/>
  <c r="CA2455" i="4"/>
  <c r="CI2455" i="4" s="1"/>
  <c r="CB2456" i="4"/>
  <c r="CJ2456" i="4" s="1"/>
  <c r="CC2457" i="4"/>
  <c r="CK2457" i="4" s="1"/>
  <c r="CA2459" i="4"/>
  <c r="CI2459" i="4" s="1"/>
  <c r="CB2460" i="4"/>
  <c r="CJ2460" i="4" s="1"/>
  <c r="CC2461" i="4"/>
  <c r="CK2461" i="4" s="1"/>
  <c r="CA2463" i="4"/>
  <c r="CI2463" i="4" s="1"/>
  <c r="CB2464" i="4"/>
  <c r="CJ2464" i="4" s="1"/>
  <c r="CC2465" i="4"/>
  <c r="CK2465" i="4" s="1"/>
  <c r="CA2467" i="4"/>
  <c r="CI2467" i="4" s="1"/>
  <c r="CB2468" i="4"/>
  <c r="CJ2468" i="4" s="1"/>
  <c r="CC2469" i="4"/>
  <c r="CK2469" i="4" s="1"/>
  <c r="CA2471" i="4"/>
  <c r="CI2471" i="4" s="1"/>
  <c r="CB2472" i="4"/>
  <c r="CJ2472" i="4" s="1"/>
  <c r="CC2473" i="4"/>
  <c r="CK2473" i="4" s="1"/>
  <c r="CA2475" i="4"/>
  <c r="CI2475" i="4" s="1"/>
  <c r="CB2476" i="4"/>
  <c r="CJ2476" i="4" s="1"/>
  <c r="CC2477" i="4"/>
  <c r="CK2477" i="4" s="1"/>
  <c r="CA2479" i="4"/>
  <c r="CI2479" i="4" s="1"/>
  <c r="CB2480" i="4"/>
  <c r="CJ2480" i="4" s="1"/>
  <c r="CC2481" i="4"/>
  <c r="CK2481" i="4" s="1"/>
  <c r="CA2483" i="4"/>
  <c r="CI2483" i="4" s="1"/>
  <c r="CB2484" i="4"/>
  <c r="CJ2484" i="4" s="1"/>
  <c r="CC2485" i="4"/>
  <c r="CK2485" i="4" s="1"/>
  <c r="CA2487" i="4"/>
  <c r="CI2487" i="4" s="1"/>
  <c r="CB2488" i="4"/>
  <c r="CJ2488" i="4" s="1"/>
  <c r="CC2489" i="4"/>
  <c r="CK2489" i="4" s="1"/>
  <c r="CA2491" i="4"/>
  <c r="CI2491" i="4" s="1"/>
  <c r="CB2492" i="4"/>
  <c r="CJ2492" i="4" s="1"/>
  <c r="CC2493" i="4"/>
  <c r="CK2493" i="4" s="1"/>
  <c r="CA2495" i="4"/>
  <c r="CI2495" i="4" s="1"/>
  <c r="CB2496" i="4"/>
  <c r="CJ2496" i="4" s="1"/>
  <c r="CC2497" i="4"/>
  <c r="CK2497" i="4" s="1"/>
  <c r="CA2499" i="4"/>
  <c r="CI2499" i="4" s="1"/>
  <c r="CB2500" i="4"/>
  <c r="CJ2500" i="4" s="1"/>
  <c r="CC2501" i="4"/>
  <c r="CK2501" i="4" s="1"/>
  <c r="CA2503" i="4"/>
  <c r="CI2503" i="4" s="1"/>
  <c r="CB2504" i="4"/>
  <c r="CJ2504" i="4" s="1"/>
  <c r="CC2505" i="4"/>
  <c r="CK2505" i="4" s="1"/>
  <c r="CA2507" i="4"/>
  <c r="CI2507" i="4" s="1"/>
  <c r="CB2508" i="4"/>
  <c r="CJ2508" i="4" s="1"/>
  <c r="CC2509" i="4"/>
  <c r="CK2509" i="4" s="1"/>
  <c r="CA2511" i="4"/>
  <c r="CI2511" i="4" s="1"/>
  <c r="CB2512" i="4"/>
  <c r="CJ2512" i="4" s="1"/>
  <c r="CC2513" i="4"/>
  <c r="CK2513" i="4" s="1"/>
  <c r="CA2515" i="4"/>
  <c r="CI2515" i="4" s="1"/>
  <c r="CB2516" i="4"/>
  <c r="CJ2516" i="4" s="1"/>
  <c r="CC2517" i="4"/>
  <c r="CK2517" i="4" s="1"/>
  <c r="CA2519" i="4"/>
  <c r="CI2519" i="4" s="1"/>
  <c r="CB2520" i="4"/>
  <c r="CJ2520" i="4" s="1"/>
  <c r="CC2521" i="4"/>
  <c r="CK2521" i="4" s="1"/>
  <c r="CA2523" i="4"/>
  <c r="CI2523" i="4" s="1"/>
  <c r="CB2524" i="4"/>
  <c r="CJ2524" i="4" s="1"/>
  <c r="CC2525" i="4"/>
  <c r="CK2525" i="4" s="1"/>
  <c r="CA2527" i="4"/>
  <c r="CI2527" i="4" s="1"/>
  <c r="CB2528" i="4"/>
  <c r="CJ2528" i="4" s="1"/>
  <c r="CC2529" i="4"/>
  <c r="CK2529" i="4" s="1"/>
  <c r="CA2531" i="4"/>
  <c r="CI2531" i="4" s="1"/>
  <c r="CB2532" i="4"/>
  <c r="CJ2532" i="4" s="1"/>
  <c r="CC2533" i="4"/>
  <c r="CK2533" i="4" s="1"/>
  <c r="CA2535" i="4"/>
  <c r="CI2535" i="4" s="1"/>
  <c r="CB2536" i="4"/>
  <c r="CJ2536" i="4" s="1"/>
  <c r="CC2537" i="4"/>
  <c r="CK2537" i="4" s="1"/>
  <c r="CA2539" i="4"/>
  <c r="CI2539" i="4" s="1"/>
  <c r="CB2540" i="4"/>
  <c r="CJ2540" i="4" s="1"/>
  <c r="CC2541" i="4"/>
  <c r="CK2541" i="4" s="1"/>
  <c r="CA2543" i="4"/>
  <c r="CI2543" i="4" s="1"/>
  <c r="CB2544" i="4"/>
  <c r="CJ2544" i="4" s="1"/>
  <c r="CC2545" i="4"/>
  <c r="CK2545" i="4" s="1"/>
  <c r="CA2547" i="4"/>
  <c r="CI2547" i="4" s="1"/>
  <c r="CB2548" i="4"/>
  <c r="CJ2548" i="4" s="1"/>
  <c r="CC2549" i="4"/>
  <c r="CK2549" i="4" s="1"/>
  <c r="CA2551" i="4"/>
  <c r="CI2551" i="4" s="1"/>
  <c r="CB2552" i="4"/>
  <c r="CJ2552" i="4" s="1"/>
  <c r="CC2553" i="4"/>
  <c r="CK2553" i="4" s="1"/>
  <c r="CA2555" i="4"/>
  <c r="CI2555" i="4" s="1"/>
  <c r="CB2556" i="4"/>
  <c r="CJ2556" i="4" s="1"/>
  <c r="CC2557" i="4"/>
  <c r="CK2557" i="4" s="1"/>
  <c r="CA2559" i="4"/>
  <c r="CI2559" i="4" s="1"/>
  <c r="CB2560" i="4"/>
  <c r="CJ2560" i="4" s="1"/>
  <c r="CC2561" i="4"/>
  <c r="CK2561" i="4" s="1"/>
  <c r="CA2563" i="4"/>
  <c r="CI2563" i="4" s="1"/>
  <c r="CB2564" i="4"/>
  <c r="CJ2564" i="4" s="1"/>
  <c r="CC2565" i="4"/>
  <c r="CK2565" i="4" s="1"/>
  <c r="CA2567" i="4"/>
  <c r="CI2567" i="4" s="1"/>
  <c r="CB2568" i="4"/>
  <c r="CJ2568" i="4" s="1"/>
  <c r="CC2569" i="4"/>
  <c r="CK2569" i="4" s="1"/>
  <c r="CA2571" i="4"/>
  <c r="CI2571" i="4" s="1"/>
  <c r="CB2572" i="4"/>
  <c r="CJ2572" i="4" s="1"/>
  <c r="CC2573" i="4"/>
  <c r="CK2573" i="4" s="1"/>
  <c r="CA2575" i="4"/>
  <c r="CI2575" i="4" s="1"/>
  <c r="CB2576" i="4"/>
  <c r="CJ2576" i="4" s="1"/>
  <c r="CC2577" i="4"/>
  <c r="CK2577" i="4" s="1"/>
  <c r="CA2579" i="4"/>
  <c r="CI2579" i="4" s="1"/>
  <c r="CB2580" i="4"/>
  <c r="CJ2580" i="4" s="1"/>
  <c r="CC2581" i="4"/>
  <c r="CK2581" i="4" s="1"/>
  <c r="CA2583" i="4"/>
  <c r="CI2583" i="4" s="1"/>
  <c r="CB2584" i="4"/>
  <c r="CJ2584" i="4" s="1"/>
  <c r="CC2585" i="4"/>
  <c r="CK2585" i="4" s="1"/>
  <c r="CB2222" i="4"/>
  <c r="CJ2222" i="4" s="1"/>
  <c r="CC2223" i="4"/>
  <c r="CK2223" i="4" s="1"/>
  <c r="CA2225" i="4"/>
  <c r="CI2225" i="4" s="1"/>
  <c r="CB2226" i="4"/>
  <c r="CJ2226" i="4" s="1"/>
  <c r="CC2227" i="4"/>
  <c r="CK2227" i="4" s="1"/>
  <c r="CA2229" i="4"/>
  <c r="CI2229" i="4" s="1"/>
  <c r="CB2230" i="4"/>
  <c r="CJ2230" i="4" s="1"/>
  <c r="CC2231" i="4"/>
  <c r="CK2231" i="4" s="1"/>
  <c r="CA2233" i="4"/>
  <c r="CI2233" i="4" s="1"/>
  <c r="CB2234" i="4"/>
  <c r="CJ2234" i="4" s="1"/>
  <c r="CC2235" i="4"/>
  <c r="CK2235" i="4" s="1"/>
  <c r="CA2237" i="4"/>
  <c r="CI2237" i="4" s="1"/>
  <c r="CB2238" i="4"/>
  <c r="CJ2238" i="4" s="1"/>
  <c r="CC2239" i="4"/>
  <c r="CK2239" i="4" s="1"/>
  <c r="CB2253" i="4"/>
  <c r="CJ2253" i="4" s="1"/>
  <c r="CC2254" i="4"/>
  <c r="CK2254" i="4" s="1"/>
  <c r="CA2256" i="4"/>
  <c r="CI2256" i="4" s="1"/>
  <c r="CB2257" i="4"/>
  <c r="CJ2257" i="4" s="1"/>
  <c r="CC2258" i="4"/>
  <c r="CK2258" i="4" s="1"/>
  <c r="CA2260" i="4"/>
  <c r="CI2260" i="4" s="1"/>
  <c r="CB2261" i="4"/>
  <c r="CJ2261" i="4" s="1"/>
  <c r="CC2262" i="4"/>
  <c r="CK2262" i="4" s="1"/>
  <c r="CA2264" i="4"/>
  <c r="CI2264" i="4" s="1"/>
  <c r="CB2265" i="4"/>
  <c r="CJ2265" i="4" s="1"/>
  <c r="CC2266" i="4"/>
  <c r="CK2266" i="4" s="1"/>
  <c r="CA2284" i="4"/>
  <c r="CI2284" i="4" s="1"/>
  <c r="CB2285" i="4"/>
  <c r="CJ2285" i="4" s="1"/>
  <c r="CC2286" i="4"/>
  <c r="CK2286" i="4" s="1"/>
  <c r="CA2288" i="4"/>
  <c r="CI2288" i="4" s="1"/>
  <c r="CB2289" i="4"/>
  <c r="CJ2289" i="4" s="1"/>
  <c r="CC2290" i="4"/>
  <c r="CK2290" i="4" s="1"/>
  <c r="CA2292" i="4"/>
  <c r="CI2292" i="4" s="1"/>
  <c r="CB2293" i="4"/>
  <c r="CJ2293" i="4" s="1"/>
  <c r="CC2294" i="4"/>
  <c r="CK2294" i="4" s="1"/>
  <c r="CA2296" i="4"/>
  <c r="CI2296" i="4" s="1"/>
  <c r="CB2297" i="4"/>
  <c r="CJ2297" i="4" s="1"/>
  <c r="CC2298" i="4"/>
  <c r="CK2298" i="4" s="1"/>
  <c r="CA2300" i="4"/>
  <c r="CI2300" i="4" s="1"/>
  <c r="CB2301" i="4"/>
  <c r="CJ2301" i="4" s="1"/>
  <c r="CC2302" i="4"/>
  <c r="CK2302" i="4" s="1"/>
  <c r="CA2304" i="4"/>
  <c r="CI2304" i="4" s="1"/>
  <c r="CB2305" i="4"/>
  <c r="CJ2305" i="4" s="1"/>
  <c r="CC2306" i="4"/>
  <c r="CK2306" i="4" s="1"/>
  <c r="CA2308" i="4"/>
  <c r="CI2308" i="4" s="1"/>
  <c r="CB2309" i="4"/>
  <c r="CJ2309" i="4" s="1"/>
  <c r="CC2310" i="4"/>
  <c r="CK2310" i="4" s="1"/>
  <c r="CA2312" i="4"/>
  <c r="CI2312" i="4" s="1"/>
  <c r="CB2313" i="4"/>
  <c r="CJ2313" i="4" s="1"/>
  <c r="CC2314" i="4"/>
  <c r="CK2314" i="4" s="1"/>
  <c r="CA2316" i="4"/>
  <c r="CI2316" i="4" s="1"/>
  <c r="CB2317" i="4"/>
  <c r="CJ2317" i="4" s="1"/>
  <c r="CC2318" i="4"/>
  <c r="CK2318" i="4" s="1"/>
  <c r="CA2320" i="4"/>
  <c r="CI2320" i="4" s="1"/>
  <c r="CB2321" i="4"/>
  <c r="CJ2321" i="4" s="1"/>
  <c r="CC2322" i="4"/>
  <c r="CK2322" i="4" s="1"/>
  <c r="CA2324" i="4"/>
  <c r="CI2324" i="4" s="1"/>
  <c r="CB2325" i="4"/>
  <c r="CJ2325" i="4" s="1"/>
  <c r="CC2326" i="4"/>
  <c r="CK2326" i="4" s="1"/>
  <c r="CA2328" i="4"/>
  <c r="CI2328" i="4" s="1"/>
  <c r="CB2329" i="4"/>
  <c r="CJ2329" i="4" s="1"/>
  <c r="CC2330" i="4"/>
  <c r="CK2330" i="4" s="1"/>
  <c r="CA2332" i="4"/>
  <c r="CI2332" i="4" s="1"/>
  <c r="CB2333" i="4"/>
  <c r="CJ2333" i="4" s="1"/>
  <c r="CC2334" i="4"/>
  <c r="CK2334" i="4" s="1"/>
  <c r="CA2336" i="4"/>
  <c r="CI2336" i="4" s="1"/>
  <c r="CB2337" i="4"/>
  <c r="CJ2337" i="4" s="1"/>
  <c r="CC2338" i="4"/>
  <c r="CK2338" i="4" s="1"/>
  <c r="CA2340" i="4"/>
  <c r="CI2340" i="4" s="1"/>
  <c r="CB2341" i="4"/>
  <c r="CJ2341" i="4" s="1"/>
  <c r="CC2342" i="4"/>
  <c r="CK2342" i="4" s="1"/>
  <c r="CA2344" i="4"/>
  <c r="CI2344" i="4" s="1"/>
  <c r="CB2345" i="4"/>
  <c r="CJ2345" i="4" s="1"/>
  <c r="CC2346" i="4"/>
  <c r="CK2346" i="4" s="1"/>
  <c r="CA2348" i="4"/>
  <c r="CI2348" i="4" s="1"/>
  <c r="CB2349" i="4"/>
  <c r="CJ2349" i="4" s="1"/>
  <c r="CC2350" i="4"/>
  <c r="CK2350" i="4" s="1"/>
  <c r="CA2352" i="4"/>
  <c r="CI2352" i="4" s="1"/>
  <c r="CB2353" i="4"/>
  <c r="CJ2353" i="4" s="1"/>
  <c r="CC2354" i="4"/>
  <c r="CK2354" i="4" s="1"/>
  <c r="CA2356" i="4"/>
  <c r="CI2356" i="4" s="1"/>
  <c r="CB2357" i="4"/>
  <c r="CJ2357" i="4" s="1"/>
  <c r="CC2358" i="4"/>
  <c r="CK2358" i="4" s="1"/>
  <c r="CA2360" i="4"/>
  <c r="CI2360" i="4" s="1"/>
  <c r="CB2361" i="4"/>
  <c r="CJ2361" i="4" s="1"/>
  <c r="CC2362" i="4"/>
  <c r="CK2362" i="4" s="1"/>
  <c r="CA2364" i="4"/>
  <c r="CI2364" i="4" s="1"/>
  <c r="CB2365" i="4"/>
  <c r="CJ2365" i="4" s="1"/>
  <c r="CC2366" i="4"/>
  <c r="CK2366" i="4" s="1"/>
  <c r="CA2368" i="4"/>
  <c r="CI2368" i="4" s="1"/>
  <c r="CB2369" i="4"/>
  <c r="CJ2369" i="4" s="1"/>
  <c r="CC2370" i="4"/>
  <c r="CK2370" i="4" s="1"/>
  <c r="CC2812" i="4"/>
  <c r="CK2812" i="4" s="1"/>
  <c r="CA2814" i="4"/>
  <c r="CI2814" i="4" s="1"/>
  <c r="CB2815" i="4"/>
  <c r="CJ2815" i="4" s="1"/>
  <c r="CC2816" i="4"/>
  <c r="CK2816" i="4" s="1"/>
  <c r="CA2818" i="4"/>
  <c r="CI2818" i="4" s="1"/>
  <c r="CB2819" i="4"/>
  <c r="CJ2819" i="4" s="1"/>
  <c r="CC2820" i="4"/>
  <c r="CK2820" i="4" s="1"/>
  <c r="CA2822" i="4"/>
  <c r="CI2822" i="4" s="1"/>
  <c r="CB2823" i="4"/>
  <c r="CJ2823" i="4" s="1"/>
  <c r="CC2824" i="4"/>
  <c r="CK2824" i="4" s="1"/>
  <c r="CA2826" i="4"/>
  <c r="CI2826" i="4" s="1"/>
  <c r="CB2827" i="4"/>
  <c r="CJ2827" i="4" s="1"/>
  <c r="CC2828" i="4"/>
  <c r="CK2828" i="4" s="1"/>
  <c r="CA2830" i="4"/>
  <c r="CI2830" i="4" s="1"/>
  <c r="CB2831" i="4"/>
  <c r="CJ2831" i="4" s="1"/>
  <c r="CC2832" i="4"/>
  <c r="CK2832" i="4" s="1"/>
  <c r="CA2834" i="4"/>
  <c r="CI2834" i="4" s="1"/>
  <c r="CB2835" i="4"/>
  <c r="CJ2835" i="4" s="1"/>
  <c r="CC2836" i="4"/>
  <c r="CK2836" i="4" s="1"/>
  <c r="CA2838" i="4"/>
  <c r="CI2838" i="4" s="1"/>
  <c r="CB2839" i="4"/>
  <c r="CJ2839" i="4" s="1"/>
  <c r="CC2840" i="4"/>
  <c r="CK2840" i="4" s="1"/>
  <c r="CA2842" i="4"/>
  <c r="CI2842" i="4" s="1"/>
  <c r="CB2843" i="4"/>
  <c r="CJ2843" i="4" s="1"/>
  <c r="CC2844" i="4"/>
  <c r="CK2844" i="4" s="1"/>
  <c r="CA2846" i="4"/>
  <c r="CI2846" i="4" s="1"/>
  <c r="CB2847" i="4"/>
  <c r="CJ2847" i="4" s="1"/>
  <c r="CC2848" i="4"/>
  <c r="CK2848" i="4" s="1"/>
  <c r="CA2850" i="4"/>
  <c r="CI2850" i="4" s="1"/>
  <c r="CB2851" i="4"/>
  <c r="CJ2851" i="4" s="1"/>
  <c r="CC2852" i="4"/>
  <c r="CK2852" i="4" s="1"/>
  <c r="CA2854" i="4"/>
  <c r="CI2854" i="4" s="1"/>
  <c r="CB2855" i="4"/>
  <c r="CJ2855" i="4" s="1"/>
  <c r="CC2856" i="4"/>
  <c r="CK2856" i="4" s="1"/>
  <c r="CA2858" i="4"/>
  <c r="CI2858" i="4" s="1"/>
  <c r="CB2859" i="4"/>
  <c r="CJ2859" i="4" s="1"/>
  <c r="CC2860" i="4"/>
  <c r="CK2860" i="4" s="1"/>
  <c r="CA2862" i="4"/>
  <c r="CI2862" i="4" s="1"/>
  <c r="CB2863" i="4"/>
  <c r="CJ2863" i="4" s="1"/>
  <c r="CC2864" i="4"/>
  <c r="CK2864" i="4" s="1"/>
  <c r="CA2866" i="4"/>
  <c r="CI2866" i="4" s="1"/>
  <c r="CB2867" i="4"/>
  <c r="CJ2867" i="4" s="1"/>
  <c r="CC2868" i="4"/>
  <c r="CK2868" i="4" s="1"/>
  <c r="CA2870" i="4"/>
  <c r="CI2870" i="4" s="1"/>
  <c r="CB2871" i="4"/>
  <c r="CJ2871" i="4" s="1"/>
  <c r="CC2872" i="4"/>
  <c r="CK2872" i="4" s="1"/>
  <c r="CA2874" i="4"/>
  <c r="CI2874" i="4" s="1"/>
  <c r="CB2875" i="4"/>
  <c r="CJ2875" i="4" s="1"/>
  <c r="CC2876" i="4"/>
  <c r="CK2876" i="4" s="1"/>
  <c r="CA2878" i="4"/>
  <c r="CI2878" i="4" s="1"/>
  <c r="CB2879" i="4"/>
  <c r="CJ2879" i="4" s="1"/>
  <c r="CC2880" i="4"/>
  <c r="CK2880" i="4" s="1"/>
  <c r="CA2882" i="4"/>
  <c r="CI2882" i="4" s="1"/>
  <c r="CB2883" i="4"/>
  <c r="CJ2883" i="4" s="1"/>
  <c r="CC2884" i="4"/>
  <c r="CK2884" i="4" s="1"/>
  <c r="CA2886" i="4"/>
  <c r="CI2886" i="4" s="1"/>
  <c r="CB2887" i="4"/>
  <c r="CJ2887" i="4" s="1"/>
  <c r="CC2888" i="4"/>
  <c r="CK2888" i="4" s="1"/>
  <c r="CA2890" i="4"/>
  <c r="CI2890" i="4" s="1"/>
  <c r="CB2891" i="4"/>
  <c r="CJ2891" i="4" s="1"/>
  <c r="CC2892" i="4"/>
  <c r="CK2892" i="4" s="1"/>
  <c r="CA2894" i="4"/>
  <c r="CI2894" i="4" s="1"/>
  <c r="CB2895" i="4"/>
  <c r="CJ2895" i="4" s="1"/>
  <c r="CC2896" i="4"/>
  <c r="CK2896" i="4" s="1"/>
  <c r="CA2898" i="4"/>
  <c r="CI2898" i="4" s="1"/>
  <c r="CB2899" i="4"/>
  <c r="CJ2899" i="4" s="1"/>
  <c r="CC2900" i="4"/>
  <c r="CK2900" i="4" s="1"/>
  <c r="CA2902" i="4"/>
  <c r="CI2902" i="4" s="1"/>
  <c r="CB2903" i="4"/>
  <c r="CJ2903" i="4" s="1"/>
  <c r="CC2904" i="4"/>
  <c r="CK2904" i="4" s="1"/>
  <c r="CA2906" i="4"/>
  <c r="CI2906" i="4" s="1"/>
  <c r="CB2907" i="4"/>
  <c r="CJ2907" i="4" s="1"/>
  <c r="CC2908" i="4"/>
  <c r="CK2908" i="4" s="1"/>
  <c r="CA2910" i="4"/>
  <c r="CI2910" i="4" s="1"/>
  <c r="CB2911" i="4"/>
  <c r="CJ2911" i="4" s="1"/>
  <c r="CC2912" i="4"/>
  <c r="CK2912" i="4" s="1"/>
  <c r="CA2914" i="4"/>
  <c r="CI2914" i="4" s="1"/>
  <c r="CB2915" i="4"/>
  <c r="CJ2915" i="4" s="1"/>
  <c r="CC2916" i="4"/>
  <c r="CK2916" i="4" s="1"/>
  <c r="CA2918" i="4"/>
  <c r="CI2918" i="4" s="1"/>
  <c r="CB2919" i="4"/>
  <c r="CJ2919" i="4" s="1"/>
  <c r="CC2920" i="4"/>
  <c r="CK2920" i="4" s="1"/>
  <c r="CA2922" i="4"/>
  <c r="CI2922" i="4" s="1"/>
  <c r="CA2587" i="4"/>
  <c r="CI2587" i="4" s="1"/>
  <c r="CB2588" i="4"/>
  <c r="CJ2588" i="4" s="1"/>
  <c r="CC2589" i="4"/>
  <c r="CK2589" i="4" s="1"/>
  <c r="CA2591" i="4"/>
  <c r="CI2591" i="4" s="1"/>
  <c r="CB2592" i="4"/>
  <c r="CJ2592" i="4" s="1"/>
  <c r="CC2593" i="4"/>
  <c r="CK2593" i="4" s="1"/>
  <c r="CA2595" i="4"/>
  <c r="CI2595" i="4" s="1"/>
  <c r="CB2596" i="4"/>
  <c r="CJ2596" i="4" s="1"/>
  <c r="CC2597" i="4"/>
  <c r="CK2597" i="4" s="1"/>
  <c r="CA2599" i="4"/>
  <c r="CI2599" i="4" s="1"/>
  <c r="CB2600" i="4"/>
  <c r="CJ2600" i="4" s="1"/>
  <c r="CC2601" i="4"/>
  <c r="CK2601" i="4" s="1"/>
  <c r="CA2603" i="4"/>
  <c r="CI2603" i="4" s="1"/>
  <c r="CB2604" i="4"/>
  <c r="CJ2604" i="4" s="1"/>
  <c r="CC2605" i="4"/>
  <c r="CK2605" i="4" s="1"/>
  <c r="CC2606" i="4"/>
  <c r="CK2606" i="4" s="1"/>
  <c r="CA2608" i="4"/>
  <c r="CI2608" i="4" s="1"/>
  <c r="CB2609" i="4"/>
  <c r="CJ2609" i="4" s="1"/>
  <c r="CC2610" i="4"/>
  <c r="CK2610" i="4" s="1"/>
  <c r="CA2612" i="4"/>
  <c r="CI2612" i="4" s="1"/>
  <c r="CB2613" i="4"/>
  <c r="CJ2613" i="4" s="1"/>
  <c r="CC2614" i="4"/>
  <c r="CK2614" i="4" s="1"/>
  <c r="CA2616" i="4"/>
  <c r="CI2616" i="4" s="1"/>
  <c r="CB2617" i="4"/>
  <c r="CJ2617" i="4" s="1"/>
  <c r="CC2618" i="4"/>
  <c r="CK2618" i="4" s="1"/>
  <c r="CA2620" i="4"/>
  <c r="CI2620" i="4" s="1"/>
  <c r="CB2621" i="4"/>
  <c r="CJ2621" i="4" s="1"/>
  <c r="CC2622" i="4"/>
  <c r="CK2622" i="4" s="1"/>
  <c r="CA2624" i="4"/>
  <c r="CI2624" i="4" s="1"/>
  <c r="CB2625" i="4"/>
  <c r="CJ2625" i="4" s="1"/>
  <c r="CC2626" i="4"/>
  <c r="CK2626" i="4" s="1"/>
  <c r="CA2628" i="4"/>
  <c r="CI2628" i="4" s="1"/>
  <c r="CB2629" i="4"/>
  <c r="CJ2629" i="4" s="1"/>
  <c r="CC2630" i="4"/>
  <c r="CK2630" i="4" s="1"/>
  <c r="CA2632" i="4"/>
  <c r="CI2632" i="4" s="1"/>
  <c r="CB2633" i="4"/>
  <c r="CJ2633" i="4" s="1"/>
  <c r="CC2634" i="4"/>
  <c r="CK2634" i="4" s="1"/>
  <c r="CA2636" i="4"/>
  <c r="CI2636" i="4" s="1"/>
  <c r="CB2637" i="4"/>
  <c r="CJ2637" i="4" s="1"/>
  <c r="CC2638" i="4"/>
  <c r="CK2638" i="4" s="1"/>
  <c r="CA2640" i="4"/>
  <c r="CI2640" i="4" s="1"/>
  <c r="CB2641" i="4"/>
  <c r="CJ2641" i="4" s="1"/>
  <c r="CC2642" i="4"/>
  <c r="CK2642" i="4" s="1"/>
  <c r="CA2644" i="4"/>
  <c r="CI2644" i="4" s="1"/>
  <c r="CB2645" i="4"/>
  <c r="CJ2645" i="4" s="1"/>
  <c r="CC2646" i="4"/>
  <c r="CK2646" i="4" s="1"/>
  <c r="CA2648" i="4"/>
  <c r="CI2648" i="4" s="1"/>
  <c r="CB2649" i="4"/>
  <c r="CJ2649" i="4" s="1"/>
  <c r="CC2650" i="4"/>
  <c r="CK2650" i="4" s="1"/>
  <c r="CA2652" i="4"/>
  <c r="CI2652" i="4" s="1"/>
  <c r="CB2653" i="4"/>
  <c r="CJ2653" i="4" s="1"/>
  <c r="CC2654" i="4"/>
  <c r="CK2654" i="4" s="1"/>
  <c r="CA2656" i="4"/>
  <c r="CI2656" i="4" s="1"/>
  <c r="CB2657" i="4"/>
  <c r="CJ2657" i="4" s="1"/>
  <c r="CC2658" i="4"/>
  <c r="CK2658" i="4" s="1"/>
  <c r="CA2660" i="4"/>
  <c r="CI2660" i="4" s="1"/>
  <c r="CB2661" i="4"/>
  <c r="CJ2661" i="4" s="1"/>
  <c r="CC2662" i="4"/>
  <c r="CK2662" i="4" s="1"/>
  <c r="CA2664" i="4"/>
  <c r="CI2664" i="4" s="1"/>
  <c r="CB2665" i="4"/>
  <c r="CJ2665" i="4" s="1"/>
  <c r="CC2666" i="4"/>
  <c r="CK2666" i="4" s="1"/>
  <c r="CA2668" i="4"/>
  <c r="CI2668" i="4" s="1"/>
  <c r="CB2669" i="4"/>
  <c r="CJ2669" i="4" s="1"/>
  <c r="CC2670" i="4"/>
  <c r="CK2670" i="4" s="1"/>
  <c r="CA2672" i="4"/>
  <c r="CI2672" i="4" s="1"/>
  <c r="CB2673" i="4"/>
  <c r="CJ2673" i="4" s="1"/>
  <c r="CC2674" i="4"/>
  <c r="CK2674" i="4" s="1"/>
  <c r="CA2676" i="4"/>
  <c r="CI2676" i="4" s="1"/>
  <c r="CB2677" i="4"/>
  <c r="CJ2677" i="4" s="1"/>
  <c r="CC2678" i="4"/>
  <c r="CK2678" i="4" s="1"/>
  <c r="CA2680" i="4"/>
  <c r="CI2680" i="4" s="1"/>
  <c r="CB2681" i="4"/>
  <c r="CJ2681" i="4" s="1"/>
  <c r="CC2682" i="4"/>
  <c r="CK2682" i="4" s="1"/>
  <c r="CA2685" i="4"/>
  <c r="CI2685" i="4" s="1"/>
  <c r="CB2686" i="4"/>
  <c r="CJ2686" i="4" s="1"/>
  <c r="CC2687" i="4"/>
  <c r="CK2687" i="4" s="1"/>
  <c r="CA2689" i="4"/>
  <c r="CI2689" i="4" s="1"/>
  <c r="CB2690" i="4"/>
  <c r="CJ2690" i="4" s="1"/>
  <c r="CC2691" i="4"/>
  <c r="CK2691" i="4" s="1"/>
  <c r="CA2693" i="4"/>
  <c r="CI2693" i="4" s="1"/>
  <c r="CB2694" i="4"/>
  <c r="CJ2694" i="4" s="1"/>
  <c r="CC2695" i="4"/>
  <c r="CK2695" i="4" s="1"/>
  <c r="CA2697" i="4"/>
  <c r="CI2697" i="4" s="1"/>
  <c r="CB2698" i="4"/>
  <c r="CJ2698" i="4" s="1"/>
  <c r="CC2699" i="4"/>
  <c r="CK2699" i="4" s="1"/>
  <c r="CA2701" i="4"/>
  <c r="CI2701" i="4" s="1"/>
  <c r="CB2702" i="4"/>
  <c r="CJ2702" i="4" s="1"/>
  <c r="CC2703" i="4"/>
  <c r="CK2703" i="4" s="1"/>
  <c r="CA2705" i="4"/>
  <c r="CI2705" i="4" s="1"/>
  <c r="CB2706" i="4"/>
  <c r="CJ2706" i="4" s="1"/>
  <c r="CC2707" i="4"/>
  <c r="CK2707" i="4" s="1"/>
  <c r="CA2709" i="4"/>
  <c r="CI2709" i="4" s="1"/>
  <c r="CB2710" i="4"/>
  <c r="CJ2710" i="4" s="1"/>
  <c r="CC2711" i="4"/>
  <c r="CK2711" i="4" s="1"/>
  <c r="CA2713" i="4"/>
  <c r="CI2713" i="4" s="1"/>
  <c r="CB2714" i="4"/>
  <c r="CJ2714" i="4" s="1"/>
  <c r="CC2715" i="4"/>
  <c r="CK2715" i="4" s="1"/>
  <c r="CA2717" i="4"/>
  <c r="CI2717" i="4" s="1"/>
  <c r="CB2718" i="4"/>
  <c r="CJ2718" i="4" s="1"/>
  <c r="CC2719" i="4"/>
  <c r="CK2719" i="4" s="1"/>
  <c r="CA2721" i="4"/>
  <c r="CI2721" i="4" s="1"/>
  <c r="CB2722" i="4"/>
  <c r="CJ2722" i="4" s="1"/>
  <c r="CC2723" i="4"/>
  <c r="CK2723" i="4" s="1"/>
  <c r="CA2725" i="4"/>
  <c r="CI2725" i="4" s="1"/>
  <c r="CB2726" i="4"/>
  <c r="CJ2726" i="4" s="1"/>
  <c r="CC2727" i="4"/>
  <c r="CK2727" i="4" s="1"/>
  <c r="CA2729" i="4"/>
  <c r="CI2729" i="4" s="1"/>
  <c r="CB2730" i="4"/>
  <c r="CJ2730" i="4" s="1"/>
  <c r="CC2731" i="4"/>
  <c r="CK2731" i="4" s="1"/>
  <c r="CA2733" i="4"/>
  <c r="CI2733" i="4" s="1"/>
  <c r="CB2734" i="4"/>
  <c r="CJ2734" i="4" s="1"/>
  <c r="CC2735" i="4"/>
  <c r="CK2735" i="4" s="1"/>
  <c r="CA2737" i="4"/>
  <c r="CI2737" i="4" s="1"/>
  <c r="CB2738" i="4"/>
  <c r="CJ2738" i="4" s="1"/>
  <c r="CC2739" i="4"/>
  <c r="CK2739" i="4" s="1"/>
  <c r="CA2741" i="4"/>
  <c r="CI2741" i="4" s="1"/>
  <c r="CB2742" i="4"/>
  <c r="CJ2742" i="4" s="1"/>
  <c r="CC2743" i="4"/>
  <c r="CK2743" i="4" s="1"/>
  <c r="CA2745" i="4"/>
  <c r="CI2745" i="4" s="1"/>
  <c r="CB2746" i="4"/>
  <c r="CJ2746" i="4" s="1"/>
  <c r="CC2747" i="4"/>
  <c r="CK2747" i="4" s="1"/>
  <c r="CA2749" i="4"/>
  <c r="CI2749" i="4" s="1"/>
  <c r="CB2750" i="4"/>
  <c r="CJ2750" i="4" s="1"/>
  <c r="CC2751" i="4"/>
  <c r="CK2751" i="4" s="1"/>
  <c r="CA2753" i="4"/>
  <c r="CI2753" i="4" s="1"/>
  <c r="CB2754" i="4"/>
  <c r="CJ2754" i="4" s="1"/>
  <c r="CC2755" i="4"/>
  <c r="CK2755" i="4" s="1"/>
  <c r="CA2757" i="4"/>
  <c r="CI2757" i="4" s="1"/>
  <c r="CB2758" i="4"/>
  <c r="CJ2758" i="4" s="1"/>
  <c r="CC2759" i="4"/>
  <c r="CK2759" i="4" s="1"/>
  <c r="CA2761" i="4"/>
  <c r="CI2761" i="4" s="1"/>
  <c r="CB2762" i="4"/>
  <c r="CJ2762" i="4" s="1"/>
  <c r="CC2763" i="4"/>
  <c r="CK2763" i="4" s="1"/>
  <c r="CA2765" i="4"/>
  <c r="CI2765" i="4" s="1"/>
  <c r="CB2766" i="4"/>
  <c r="CJ2766" i="4" s="1"/>
  <c r="CC2767" i="4"/>
  <c r="CK2767" i="4" s="1"/>
  <c r="CA2769" i="4"/>
  <c r="CI2769" i="4" s="1"/>
  <c r="CB2770" i="4"/>
  <c r="CJ2770" i="4" s="1"/>
  <c r="CC2771" i="4"/>
  <c r="CK2771" i="4" s="1"/>
  <c r="CA2773" i="4"/>
  <c r="CI2773" i="4" s="1"/>
  <c r="CB2774" i="4"/>
  <c r="CJ2774" i="4" s="1"/>
  <c r="CC2775" i="4"/>
  <c r="CK2775" i="4" s="1"/>
  <c r="CA2777" i="4"/>
  <c r="CI2777" i="4" s="1"/>
  <c r="CB2778" i="4"/>
  <c r="CJ2778" i="4" s="1"/>
  <c r="CC2779" i="4"/>
  <c r="CK2779" i="4" s="1"/>
  <c r="CA2781" i="4"/>
  <c r="CI2781" i="4" s="1"/>
  <c r="CB2782" i="4"/>
  <c r="CJ2782" i="4" s="1"/>
  <c r="CC2783" i="4"/>
  <c r="CK2783" i="4" s="1"/>
  <c r="CA2785" i="4"/>
  <c r="CI2785" i="4" s="1"/>
  <c r="CB2786" i="4"/>
  <c r="CJ2786" i="4" s="1"/>
  <c r="CC2787" i="4"/>
  <c r="CK2787" i="4" s="1"/>
  <c r="CA2789" i="4"/>
  <c r="CI2789" i="4" s="1"/>
  <c r="CB2790" i="4"/>
  <c r="CJ2790" i="4" s="1"/>
  <c r="CC2791" i="4"/>
  <c r="CK2791" i="4" s="1"/>
  <c r="CA2793" i="4"/>
  <c r="CI2793" i="4" s="1"/>
  <c r="CB2794" i="4"/>
  <c r="CJ2794" i="4" s="1"/>
  <c r="CC2795" i="4"/>
  <c r="CK2795" i="4" s="1"/>
  <c r="CA2797" i="4"/>
  <c r="CI2797" i="4" s="1"/>
  <c r="CB2798" i="4"/>
  <c r="CJ2798" i="4" s="1"/>
  <c r="CC2799" i="4"/>
  <c r="CK2799" i="4" s="1"/>
  <c r="CA2801" i="4"/>
  <c r="CI2801" i="4" s="1"/>
  <c r="CB2802" i="4"/>
  <c r="CJ2802" i="4" s="1"/>
  <c r="CC2803" i="4"/>
  <c r="CK2803" i="4" s="1"/>
  <c r="CA2805" i="4"/>
  <c r="CI2805" i="4" s="1"/>
  <c r="CB2806" i="4"/>
  <c r="CJ2806" i="4" s="1"/>
  <c r="CC2807" i="4"/>
  <c r="CK2807" i="4" s="1"/>
  <c r="CA2809" i="4"/>
  <c r="CI2809" i="4" s="1"/>
  <c r="CB2810" i="4"/>
  <c r="CJ2810" i="4" s="1"/>
  <c r="CC2811" i="4"/>
  <c r="CK2811" i="4" s="1"/>
  <c r="CC2613" i="4"/>
  <c r="CK2613" i="4" s="1"/>
  <c r="CA2615" i="4"/>
  <c r="CI2615" i="4" s="1"/>
  <c r="CB2616" i="4"/>
  <c r="CJ2616" i="4" s="1"/>
  <c r="CC2617" i="4"/>
  <c r="CK2617" i="4" s="1"/>
  <c r="CA2619" i="4"/>
  <c r="CI2619" i="4" s="1"/>
  <c r="CB2620" i="4"/>
  <c r="CJ2620" i="4" s="1"/>
  <c r="CC2621" i="4"/>
  <c r="CK2621" i="4" s="1"/>
  <c r="CA2623" i="4"/>
  <c r="CI2623" i="4" s="1"/>
  <c r="CB2624" i="4"/>
  <c r="CJ2624" i="4" s="1"/>
  <c r="CC2625" i="4"/>
  <c r="CK2625" i="4" s="1"/>
  <c r="CA2627" i="4"/>
  <c r="CI2627" i="4" s="1"/>
  <c r="CB2628" i="4"/>
  <c r="CJ2628" i="4" s="1"/>
  <c r="CC2629" i="4"/>
  <c r="CK2629" i="4" s="1"/>
  <c r="CA2631" i="4"/>
  <c r="CI2631" i="4" s="1"/>
  <c r="CB2632" i="4"/>
  <c r="CJ2632" i="4" s="1"/>
  <c r="CC2633" i="4"/>
  <c r="CK2633" i="4" s="1"/>
  <c r="CA2635" i="4"/>
  <c r="CI2635" i="4" s="1"/>
  <c r="CB2636" i="4"/>
  <c r="CJ2636" i="4" s="1"/>
  <c r="CC2637" i="4"/>
  <c r="CK2637" i="4" s="1"/>
  <c r="CA2639" i="4"/>
  <c r="CI2639" i="4" s="1"/>
  <c r="CB2640" i="4"/>
  <c r="CJ2640" i="4" s="1"/>
  <c r="CC2641" i="4"/>
  <c r="CK2641" i="4" s="1"/>
  <c r="CA2643" i="4"/>
  <c r="CI2643" i="4" s="1"/>
  <c r="CB2644" i="4"/>
  <c r="CJ2644" i="4" s="1"/>
  <c r="CC2645" i="4"/>
  <c r="CK2645" i="4" s="1"/>
  <c r="CA2647" i="4"/>
  <c r="CI2647" i="4" s="1"/>
  <c r="CB2648" i="4"/>
  <c r="CJ2648" i="4" s="1"/>
  <c r="CC2649" i="4"/>
  <c r="CK2649" i="4" s="1"/>
  <c r="CA2651" i="4"/>
  <c r="CI2651" i="4" s="1"/>
  <c r="CB2652" i="4"/>
  <c r="CJ2652" i="4" s="1"/>
  <c r="CC2653" i="4"/>
  <c r="CK2653" i="4" s="1"/>
  <c r="CA2655" i="4"/>
  <c r="CI2655" i="4" s="1"/>
  <c r="CB2656" i="4"/>
  <c r="CJ2656" i="4" s="1"/>
  <c r="CC2657" i="4"/>
  <c r="CK2657" i="4" s="1"/>
  <c r="CA2659" i="4"/>
  <c r="CI2659" i="4" s="1"/>
  <c r="CB2660" i="4"/>
  <c r="CJ2660" i="4" s="1"/>
  <c r="CC2661" i="4"/>
  <c r="CK2661" i="4" s="1"/>
  <c r="CA2663" i="4"/>
  <c r="CI2663" i="4" s="1"/>
  <c r="CB2664" i="4"/>
  <c r="CJ2664" i="4" s="1"/>
  <c r="CC2665" i="4"/>
  <c r="CK2665" i="4" s="1"/>
  <c r="CA2667" i="4"/>
  <c r="CI2667" i="4" s="1"/>
  <c r="CB2668" i="4"/>
  <c r="CJ2668" i="4" s="1"/>
  <c r="CC2669" i="4"/>
  <c r="CK2669" i="4" s="1"/>
  <c r="CA2671" i="4"/>
  <c r="CI2671" i="4" s="1"/>
  <c r="CB2672" i="4"/>
  <c r="CJ2672" i="4" s="1"/>
  <c r="CC2673" i="4"/>
  <c r="CK2673" i="4" s="1"/>
  <c r="CA2675" i="4"/>
  <c r="CI2675" i="4" s="1"/>
  <c r="CB2676" i="4"/>
  <c r="CJ2676" i="4" s="1"/>
  <c r="CC2677" i="4"/>
  <c r="CK2677" i="4" s="1"/>
  <c r="CA2679" i="4"/>
  <c r="CI2679" i="4" s="1"/>
  <c r="CB2680" i="4"/>
  <c r="CJ2680" i="4" s="1"/>
  <c r="CC2681" i="4"/>
  <c r="CK2681" i="4" s="1"/>
  <c r="CA2684" i="4"/>
  <c r="CI2684" i="4" s="1"/>
  <c r="CB2685" i="4"/>
  <c r="CJ2685" i="4" s="1"/>
  <c r="CC2686" i="4"/>
  <c r="CK2686" i="4" s="1"/>
  <c r="CA2688" i="4"/>
  <c r="CI2688" i="4" s="1"/>
  <c r="CB2689" i="4"/>
  <c r="CJ2689" i="4" s="1"/>
  <c r="CC2690" i="4"/>
  <c r="CK2690" i="4" s="1"/>
  <c r="CA2692" i="4"/>
  <c r="CI2692" i="4" s="1"/>
  <c r="CB2693" i="4"/>
  <c r="CJ2693" i="4" s="1"/>
  <c r="CC2694" i="4"/>
  <c r="CK2694" i="4" s="1"/>
  <c r="CA2696" i="4"/>
  <c r="CI2696" i="4" s="1"/>
  <c r="CB2697" i="4"/>
  <c r="CJ2697" i="4" s="1"/>
  <c r="CC2698" i="4"/>
  <c r="CK2698" i="4" s="1"/>
  <c r="CA2700" i="4"/>
  <c r="CI2700" i="4" s="1"/>
  <c r="CB2701" i="4"/>
  <c r="CJ2701" i="4" s="1"/>
  <c r="CC2702" i="4"/>
  <c r="CK2702" i="4" s="1"/>
  <c r="CA2704" i="4"/>
  <c r="CI2704" i="4" s="1"/>
  <c r="CB2705" i="4"/>
  <c r="CJ2705" i="4" s="1"/>
  <c r="CC2706" i="4"/>
  <c r="CK2706" i="4" s="1"/>
  <c r="CA2708" i="4"/>
  <c r="CI2708" i="4" s="1"/>
  <c r="CB2709" i="4"/>
  <c r="CJ2709" i="4" s="1"/>
  <c r="CC2710" i="4"/>
  <c r="CK2710" i="4" s="1"/>
  <c r="CA2712" i="4"/>
  <c r="CI2712" i="4" s="1"/>
  <c r="CB2713" i="4"/>
  <c r="CJ2713" i="4" s="1"/>
  <c r="CC2714" i="4"/>
  <c r="CK2714" i="4" s="1"/>
  <c r="CA2716" i="4"/>
  <c r="CI2716" i="4" s="1"/>
  <c r="CB2717" i="4"/>
  <c r="CJ2717" i="4" s="1"/>
  <c r="CC2718" i="4"/>
  <c r="CK2718" i="4" s="1"/>
  <c r="CA2720" i="4"/>
  <c r="CI2720" i="4" s="1"/>
  <c r="CB2721" i="4"/>
  <c r="CJ2721" i="4" s="1"/>
  <c r="CC2722" i="4"/>
  <c r="CK2722" i="4" s="1"/>
  <c r="CA2724" i="4"/>
  <c r="CI2724" i="4" s="1"/>
  <c r="CB2725" i="4"/>
  <c r="CJ2725" i="4" s="1"/>
  <c r="CC2726" i="4"/>
  <c r="CK2726" i="4" s="1"/>
  <c r="CA2728" i="4"/>
  <c r="CI2728" i="4" s="1"/>
  <c r="CB2729" i="4"/>
  <c r="CJ2729" i="4" s="1"/>
  <c r="CC2730" i="4"/>
  <c r="CK2730" i="4" s="1"/>
  <c r="CA2732" i="4"/>
  <c r="CI2732" i="4" s="1"/>
  <c r="CB2733" i="4"/>
  <c r="CJ2733" i="4" s="1"/>
  <c r="CC2734" i="4"/>
  <c r="CK2734" i="4" s="1"/>
  <c r="CA2736" i="4"/>
  <c r="CI2736" i="4" s="1"/>
  <c r="CB2737" i="4"/>
  <c r="CJ2737" i="4" s="1"/>
  <c r="CC2738" i="4"/>
  <c r="CK2738" i="4" s="1"/>
  <c r="CA2740" i="4"/>
  <c r="CI2740" i="4" s="1"/>
  <c r="CB2741" i="4"/>
  <c r="CJ2741" i="4" s="1"/>
  <c r="CC2742" i="4"/>
  <c r="CK2742" i="4" s="1"/>
  <c r="CA2744" i="4"/>
  <c r="CI2744" i="4" s="1"/>
  <c r="CB2745" i="4"/>
  <c r="CJ2745" i="4" s="1"/>
  <c r="CA2372" i="4"/>
  <c r="CI2372" i="4" s="1"/>
  <c r="CB2373" i="4"/>
  <c r="CJ2373" i="4" s="1"/>
  <c r="CC2374" i="4"/>
  <c r="CK2374" i="4" s="1"/>
  <c r="CA2376" i="4"/>
  <c r="CI2376" i="4" s="1"/>
  <c r="CB2377" i="4"/>
  <c r="CJ2377" i="4" s="1"/>
  <c r="CC2378" i="4"/>
  <c r="CK2378" i="4" s="1"/>
  <c r="CA2380" i="4"/>
  <c r="CI2380" i="4" s="1"/>
  <c r="CB2381" i="4"/>
  <c r="CJ2381" i="4" s="1"/>
  <c r="CC2382" i="4"/>
  <c r="CK2382" i="4" s="1"/>
  <c r="CA2384" i="4"/>
  <c r="CI2384" i="4" s="1"/>
  <c r="CB2385" i="4"/>
  <c r="CJ2385" i="4" s="1"/>
  <c r="CC2386" i="4"/>
  <c r="CK2386" i="4" s="1"/>
  <c r="CA2388" i="4"/>
  <c r="CI2388" i="4" s="1"/>
  <c r="CB2389" i="4"/>
  <c r="CJ2389" i="4" s="1"/>
  <c r="CC2390" i="4"/>
  <c r="CK2390" i="4" s="1"/>
  <c r="CA2392" i="4"/>
  <c r="CI2392" i="4" s="1"/>
  <c r="CB2393" i="4"/>
  <c r="CJ2393" i="4" s="1"/>
  <c r="CC2394" i="4"/>
  <c r="CK2394" i="4" s="1"/>
  <c r="CA2396" i="4"/>
  <c r="CI2396" i="4" s="1"/>
  <c r="CB2397" i="4"/>
  <c r="CJ2397" i="4" s="1"/>
  <c r="CC2398" i="4"/>
  <c r="CK2398" i="4" s="1"/>
  <c r="CA2400" i="4"/>
  <c r="CI2400" i="4" s="1"/>
  <c r="CB2401" i="4"/>
  <c r="CJ2401" i="4" s="1"/>
  <c r="CC2402" i="4"/>
  <c r="CK2402" i="4" s="1"/>
  <c r="CA2404" i="4"/>
  <c r="CI2404" i="4" s="1"/>
  <c r="CB2405" i="4"/>
  <c r="CJ2405" i="4" s="1"/>
  <c r="CC2406" i="4"/>
  <c r="CK2406" i="4" s="1"/>
  <c r="CA2408" i="4"/>
  <c r="CI2408" i="4" s="1"/>
  <c r="CB2409" i="4"/>
  <c r="CJ2409" i="4" s="1"/>
  <c r="CC2410" i="4"/>
  <c r="CK2410" i="4" s="1"/>
  <c r="CA2412" i="4"/>
  <c r="CI2412" i="4" s="1"/>
  <c r="CB2413" i="4"/>
  <c r="CJ2413" i="4" s="1"/>
  <c r="CC2414" i="4"/>
  <c r="CK2414" i="4" s="1"/>
  <c r="CA2416" i="4"/>
  <c r="CI2416" i="4" s="1"/>
  <c r="CB2417" i="4"/>
  <c r="CJ2417" i="4" s="1"/>
  <c r="CC2418" i="4"/>
  <c r="CK2418" i="4" s="1"/>
  <c r="CA2420" i="4"/>
  <c r="CI2420" i="4" s="1"/>
  <c r="CB2421" i="4"/>
  <c r="CJ2421" i="4" s="1"/>
  <c r="CC2422" i="4"/>
  <c r="CK2422" i="4" s="1"/>
  <c r="CA2424" i="4"/>
  <c r="CI2424" i="4" s="1"/>
  <c r="CB2425" i="4"/>
  <c r="CJ2425" i="4" s="1"/>
  <c r="CC2426" i="4"/>
  <c r="CK2426" i="4" s="1"/>
  <c r="CA2428" i="4"/>
  <c r="CI2428" i="4" s="1"/>
  <c r="CB2429" i="4"/>
  <c r="CJ2429" i="4" s="1"/>
  <c r="CC2430" i="4"/>
  <c r="CK2430" i="4" s="1"/>
  <c r="CA2432" i="4"/>
  <c r="CI2432" i="4" s="1"/>
  <c r="CB2433" i="4"/>
  <c r="CJ2433" i="4" s="1"/>
  <c r="CC2434" i="4"/>
  <c r="CK2434" i="4" s="1"/>
  <c r="CA2436" i="4"/>
  <c r="CI2436" i="4" s="1"/>
  <c r="CB2437" i="4"/>
  <c r="CJ2437" i="4" s="1"/>
  <c r="CC2438" i="4"/>
  <c r="CK2438" i="4" s="1"/>
  <c r="CA2440" i="4"/>
  <c r="CI2440" i="4" s="1"/>
  <c r="CB2441" i="4"/>
  <c r="CJ2441" i="4" s="1"/>
  <c r="CC2442" i="4"/>
  <c r="CK2442" i="4" s="1"/>
  <c r="CA2444" i="4"/>
  <c r="CI2444" i="4" s="1"/>
  <c r="CB2445" i="4"/>
  <c r="CJ2445" i="4" s="1"/>
  <c r="CC2446" i="4"/>
  <c r="CK2446" i="4" s="1"/>
  <c r="CA2448" i="4"/>
  <c r="CI2448" i="4" s="1"/>
  <c r="CB2449" i="4"/>
  <c r="CJ2449" i="4" s="1"/>
  <c r="CC2450" i="4"/>
  <c r="CK2450" i="4" s="1"/>
  <c r="CA2452" i="4"/>
  <c r="CI2452" i="4" s="1"/>
  <c r="CB2453" i="4"/>
  <c r="CJ2453" i="4" s="1"/>
  <c r="CC2454" i="4"/>
  <c r="CK2454" i="4" s="1"/>
  <c r="CA2568" i="4"/>
  <c r="CI2568" i="4" s="1"/>
  <c r="CB2569" i="4"/>
  <c r="CJ2569" i="4" s="1"/>
  <c r="CC2570" i="4"/>
  <c r="CK2570" i="4" s="1"/>
  <c r="CA2572" i="4"/>
  <c r="CI2572" i="4" s="1"/>
  <c r="CB2573" i="4"/>
  <c r="CJ2573" i="4" s="1"/>
  <c r="CC2574" i="4"/>
  <c r="CK2574" i="4" s="1"/>
  <c r="CA2576" i="4"/>
  <c r="CI2576" i="4" s="1"/>
  <c r="CB2577" i="4"/>
  <c r="CJ2577" i="4" s="1"/>
  <c r="CC2578" i="4"/>
  <c r="CK2578" i="4" s="1"/>
  <c r="CA2580" i="4"/>
  <c r="CI2580" i="4" s="1"/>
  <c r="CB2581" i="4"/>
  <c r="CJ2581" i="4" s="1"/>
  <c r="CC2582" i="4"/>
  <c r="CK2582" i="4" s="1"/>
  <c r="CA2584" i="4"/>
  <c r="CI2584" i="4" s="1"/>
  <c r="CB2585" i="4"/>
  <c r="CJ2585" i="4" s="1"/>
  <c r="CC2586" i="4"/>
  <c r="CK2586" i="4" s="1"/>
  <c r="CA2588" i="4"/>
  <c r="CI2588" i="4" s="1"/>
  <c r="CB2589" i="4"/>
  <c r="CJ2589" i="4" s="1"/>
  <c r="CC2590" i="4"/>
  <c r="CK2590" i="4" s="1"/>
  <c r="CA2592" i="4"/>
  <c r="CI2592" i="4" s="1"/>
  <c r="CB2593" i="4"/>
  <c r="CJ2593" i="4" s="1"/>
  <c r="CC2594" i="4"/>
  <c r="CK2594" i="4" s="1"/>
  <c r="CA2596" i="4"/>
  <c r="CI2596" i="4" s="1"/>
  <c r="CB2597" i="4"/>
  <c r="CJ2597" i="4" s="1"/>
  <c r="CC2598" i="4"/>
  <c r="CK2598" i="4" s="1"/>
  <c r="CA2600" i="4"/>
  <c r="CI2600" i="4" s="1"/>
  <c r="CB2601" i="4"/>
  <c r="CJ2601" i="4" s="1"/>
  <c r="CC2602" i="4"/>
  <c r="CK2602" i="4" s="1"/>
  <c r="CA2604" i="4"/>
  <c r="CI2604" i="4" s="1"/>
  <c r="CB2605" i="4"/>
  <c r="CJ2605" i="4" s="1"/>
  <c r="CB2606" i="4"/>
  <c r="CJ2606" i="4" s="1"/>
  <c r="CC2607" i="4"/>
  <c r="CK2607" i="4" s="1"/>
  <c r="CA2609" i="4"/>
  <c r="CI2609" i="4" s="1"/>
  <c r="CB2610" i="4"/>
  <c r="CJ2610" i="4" s="1"/>
  <c r="CC2611" i="4"/>
  <c r="CK2611" i="4" s="1"/>
  <c r="CA2613" i="4"/>
  <c r="CI2613" i="4" s="1"/>
  <c r="CB2614" i="4"/>
  <c r="CJ2614" i="4" s="1"/>
  <c r="CC2615" i="4"/>
  <c r="CK2615" i="4" s="1"/>
  <c r="CA2617" i="4"/>
  <c r="CI2617" i="4" s="1"/>
  <c r="CB2618" i="4"/>
  <c r="CJ2618" i="4" s="1"/>
  <c r="CC2619" i="4"/>
  <c r="CK2619" i="4" s="1"/>
  <c r="CA2621" i="4"/>
  <c r="CI2621" i="4" s="1"/>
  <c r="CB2622" i="4"/>
  <c r="CJ2622" i="4" s="1"/>
  <c r="CC2623" i="4"/>
  <c r="CK2623" i="4" s="1"/>
  <c r="CA2625" i="4"/>
  <c r="CI2625" i="4" s="1"/>
  <c r="CB2626" i="4"/>
  <c r="CJ2626" i="4" s="1"/>
  <c r="CC2627" i="4"/>
  <c r="CK2627" i="4" s="1"/>
  <c r="CA2629" i="4"/>
  <c r="CI2629" i="4" s="1"/>
  <c r="CB2630" i="4"/>
  <c r="CJ2630" i="4" s="1"/>
  <c r="CC2631" i="4"/>
  <c r="CK2631" i="4" s="1"/>
  <c r="CA2633" i="4"/>
  <c r="CI2633" i="4" s="1"/>
  <c r="CB2634" i="4"/>
  <c r="CJ2634" i="4" s="1"/>
  <c r="CC2635" i="4"/>
  <c r="CK2635" i="4" s="1"/>
  <c r="CA2637" i="4"/>
  <c r="CI2637" i="4" s="1"/>
  <c r="CB2638" i="4"/>
  <c r="CJ2638" i="4" s="1"/>
  <c r="CC2639" i="4"/>
  <c r="CK2639" i="4" s="1"/>
  <c r="CA2641" i="4"/>
  <c r="CI2641" i="4" s="1"/>
  <c r="CB2642" i="4"/>
  <c r="CJ2642" i="4" s="1"/>
  <c r="CC2643" i="4"/>
  <c r="CK2643" i="4" s="1"/>
  <c r="CA2645" i="4"/>
  <c r="CI2645" i="4" s="1"/>
  <c r="CB2646" i="4"/>
  <c r="CJ2646" i="4" s="1"/>
  <c r="CC2647" i="4"/>
  <c r="CK2647" i="4" s="1"/>
  <c r="CA2649" i="4"/>
  <c r="CI2649" i="4" s="1"/>
  <c r="CB2650" i="4"/>
  <c r="CJ2650" i="4" s="1"/>
  <c r="CC2651" i="4"/>
  <c r="CK2651" i="4" s="1"/>
  <c r="CA2653" i="4"/>
  <c r="CI2653" i="4" s="1"/>
  <c r="CB2654" i="4"/>
  <c r="CJ2654" i="4" s="1"/>
  <c r="CC2655" i="4"/>
  <c r="CK2655" i="4" s="1"/>
  <c r="CA2657" i="4"/>
  <c r="CI2657" i="4" s="1"/>
  <c r="CB2658" i="4"/>
  <c r="CJ2658" i="4" s="1"/>
  <c r="CC2659" i="4"/>
  <c r="CK2659" i="4" s="1"/>
  <c r="CA2661" i="4"/>
  <c r="CI2661" i="4" s="1"/>
  <c r="CB2662" i="4"/>
  <c r="CJ2662" i="4" s="1"/>
  <c r="CC2663" i="4"/>
  <c r="CK2663" i="4" s="1"/>
  <c r="CA2665" i="4"/>
  <c r="CI2665" i="4" s="1"/>
  <c r="CB2666" i="4"/>
  <c r="CJ2666" i="4" s="1"/>
  <c r="CC2667" i="4"/>
  <c r="CK2667" i="4" s="1"/>
  <c r="CA2669" i="4"/>
  <c r="CI2669" i="4" s="1"/>
  <c r="CB2670" i="4"/>
  <c r="CJ2670" i="4" s="1"/>
  <c r="CC2671" i="4"/>
  <c r="CK2671" i="4" s="1"/>
  <c r="CB2923" i="4"/>
  <c r="CJ2923" i="4" s="1"/>
  <c r="CC2924" i="4"/>
  <c r="CK2924" i="4" s="1"/>
  <c r="CA2926" i="4"/>
  <c r="CI2926" i="4" s="1"/>
  <c r="CB2927" i="4"/>
  <c r="CJ2927" i="4" s="1"/>
  <c r="CC2928" i="4"/>
  <c r="CK2928" i="4" s="1"/>
  <c r="CA2930" i="4"/>
  <c r="CI2930" i="4" s="1"/>
  <c r="CB2931" i="4"/>
  <c r="CJ2931" i="4" s="1"/>
  <c r="CC2932" i="4"/>
  <c r="CK2932" i="4" s="1"/>
  <c r="CA2934" i="4"/>
  <c r="CI2934" i="4" s="1"/>
  <c r="CB2935" i="4"/>
  <c r="CJ2935" i="4" s="1"/>
  <c r="CC2936" i="4"/>
  <c r="CK2936" i="4" s="1"/>
  <c r="CA2938" i="4"/>
  <c r="CI2938" i="4" s="1"/>
  <c r="CB2939" i="4"/>
  <c r="CJ2939" i="4" s="1"/>
  <c r="CC2940" i="4"/>
  <c r="CK2940" i="4" s="1"/>
  <c r="CA2942" i="4"/>
  <c r="CI2942" i="4" s="1"/>
  <c r="CB2943" i="4"/>
  <c r="CJ2943" i="4" s="1"/>
  <c r="CC2944" i="4"/>
  <c r="CK2944" i="4" s="1"/>
  <c r="CA2946" i="4"/>
  <c r="CI2946" i="4" s="1"/>
  <c r="CB2947" i="4"/>
  <c r="CJ2947" i="4" s="1"/>
  <c r="CC2948" i="4"/>
  <c r="CK2948" i="4" s="1"/>
  <c r="CA2950" i="4"/>
  <c r="CI2950" i="4" s="1"/>
  <c r="CB2951" i="4"/>
  <c r="CJ2951" i="4" s="1"/>
  <c r="CC2952" i="4"/>
  <c r="CK2952" i="4" s="1"/>
  <c r="CA2954" i="4"/>
  <c r="CI2954" i="4" s="1"/>
  <c r="CB2955" i="4"/>
  <c r="CJ2955" i="4" s="1"/>
  <c r="CC2956" i="4"/>
  <c r="CK2956" i="4" s="1"/>
  <c r="CA2958" i="4"/>
  <c r="CI2958" i="4" s="1"/>
  <c r="CB2959" i="4"/>
  <c r="CJ2959" i="4" s="1"/>
  <c r="CC2960" i="4"/>
  <c r="CK2960" i="4" s="1"/>
  <c r="CA2962" i="4"/>
  <c r="CI2962" i="4" s="1"/>
  <c r="CB2963" i="4"/>
  <c r="CJ2963" i="4" s="1"/>
  <c r="CC2964" i="4"/>
  <c r="CK2964" i="4" s="1"/>
  <c r="CA2966" i="4"/>
  <c r="CI2966" i="4" s="1"/>
  <c r="CB2967" i="4"/>
  <c r="CJ2967" i="4" s="1"/>
  <c r="CC2968" i="4"/>
  <c r="CK2968" i="4" s="1"/>
  <c r="CA2970" i="4"/>
  <c r="CI2970" i="4" s="1"/>
  <c r="CB2971" i="4"/>
  <c r="CJ2971" i="4" s="1"/>
  <c r="CC2972" i="4"/>
  <c r="CK2972" i="4" s="1"/>
  <c r="CA2974" i="4"/>
  <c r="CI2974" i="4" s="1"/>
  <c r="CB2975" i="4"/>
  <c r="CJ2975" i="4" s="1"/>
  <c r="CC2976" i="4"/>
  <c r="CK2976" i="4" s="1"/>
  <c r="CA2978" i="4"/>
  <c r="CI2978" i="4" s="1"/>
  <c r="CB2979" i="4"/>
  <c r="CJ2979" i="4" s="1"/>
  <c r="CC2980" i="4"/>
  <c r="CK2980" i="4" s="1"/>
  <c r="CA2982" i="4"/>
  <c r="CI2982" i="4" s="1"/>
  <c r="CB2983" i="4"/>
  <c r="CJ2983" i="4" s="1"/>
  <c r="CC2984" i="4"/>
  <c r="CK2984" i="4" s="1"/>
  <c r="CA2986" i="4"/>
  <c r="CI2986" i="4" s="1"/>
  <c r="CB2987" i="4"/>
  <c r="CJ2987" i="4" s="1"/>
  <c r="CC2988" i="4"/>
  <c r="CK2988" i="4" s="1"/>
  <c r="CA2990" i="4"/>
  <c r="CI2990" i="4" s="1"/>
  <c r="CB2991" i="4"/>
  <c r="CJ2991" i="4" s="1"/>
  <c r="CC2992" i="4"/>
  <c r="CK2992" i="4" s="1"/>
  <c r="CA2994" i="4"/>
  <c r="CI2994" i="4" s="1"/>
  <c r="CB2995" i="4"/>
  <c r="CJ2995" i="4" s="1"/>
  <c r="CC2996" i="4"/>
  <c r="CK2996" i="4" s="1"/>
  <c r="CA2998" i="4"/>
  <c r="CI2998" i="4" s="1"/>
  <c r="CB2999" i="4"/>
  <c r="CJ2999" i="4" s="1"/>
  <c r="CC3000" i="4"/>
  <c r="CK3000" i="4" s="1"/>
  <c r="CA3002" i="4"/>
  <c r="CI3002" i="4" s="1"/>
  <c r="CB3003" i="4"/>
  <c r="CJ3003" i="4" s="1"/>
  <c r="CC3004" i="4"/>
  <c r="CK3004" i="4" s="1"/>
  <c r="CA3006" i="4"/>
  <c r="CI3006" i="4" s="1"/>
  <c r="CB3007" i="4"/>
  <c r="CJ3007" i="4" s="1"/>
  <c r="CC3008" i="4"/>
  <c r="CK3008" i="4" s="1"/>
  <c r="CA3010" i="4"/>
  <c r="CI3010" i="4" s="1"/>
  <c r="CB3011" i="4"/>
  <c r="CJ3011" i="4" s="1"/>
  <c r="CC3012" i="4"/>
  <c r="CK3012" i="4" s="1"/>
  <c r="CA3014" i="4"/>
  <c r="CI3014" i="4" s="1"/>
  <c r="CB3015" i="4"/>
  <c r="CJ3015" i="4" s="1"/>
  <c r="CC3016" i="4"/>
  <c r="CK3016" i="4" s="1"/>
  <c r="CA3018" i="4"/>
  <c r="CI3018" i="4" s="1"/>
  <c r="CB3019" i="4"/>
  <c r="CJ3019" i="4" s="1"/>
  <c r="CC3020" i="4"/>
  <c r="CK3020" i="4" s="1"/>
  <c r="CA3022" i="4"/>
  <c r="CI3022" i="4" s="1"/>
  <c r="CB3023" i="4"/>
  <c r="CJ3023" i="4" s="1"/>
  <c r="CC3024" i="4"/>
  <c r="CK3024" i="4" s="1"/>
  <c r="CA3026" i="4"/>
  <c r="CI3026" i="4" s="1"/>
  <c r="CB3027" i="4"/>
  <c r="CJ3027" i="4" s="1"/>
  <c r="CC3028" i="4"/>
  <c r="CK3028" i="4" s="1"/>
  <c r="CA3030" i="4"/>
  <c r="CI3030" i="4" s="1"/>
  <c r="CB3031" i="4"/>
  <c r="CJ3031" i="4" s="1"/>
  <c r="CC3032" i="4"/>
  <c r="CK3032" i="4" s="1"/>
  <c r="CA3034" i="4"/>
  <c r="CI3034" i="4" s="1"/>
  <c r="CB3035" i="4"/>
  <c r="CJ3035" i="4" s="1"/>
  <c r="CC2746" i="4"/>
  <c r="CK2746" i="4" s="1"/>
  <c r="CA2748" i="4"/>
  <c r="CI2748" i="4" s="1"/>
  <c r="CB2749" i="4"/>
  <c r="CJ2749" i="4" s="1"/>
  <c r="CC2750" i="4"/>
  <c r="CK2750" i="4" s="1"/>
  <c r="CA2752" i="4"/>
  <c r="CI2752" i="4" s="1"/>
  <c r="CB2753" i="4"/>
  <c r="CJ2753" i="4" s="1"/>
  <c r="CC2754" i="4"/>
  <c r="CK2754" i="4" s="1"/>
  <c r="CA2756" i="4"/>
  <c r="CI2756" i="4" s="1"/>
  <c r="CB2757" i="4"/>
  <c r="CJ2757" i="4" s="1"/>
  <c r="CC2758" i="4"/>
  <c r="CK2758" i="4" s="1"/>
  <c r="CA2760" i="4"/>
  <c r="CI2760" i="4" s="1"/>
  <c r="CB2761" i="4"/>
  <c r="CJ2761" i="4" s="1"/>
  <c r="CC2762" i="4"/>
  <c r="CK2762" i="4" s="1"/>
  <c r="CA2764" i="4"/>
  <c r="CI2764" i="4" s="1"/>
  <c r="CB2765" i="4"/>
  <c r="CJ2765" i="4" s="1"/>
  <c r="CC2766" i="4"/>
  <c r="CK2766" i="4" s="1"/>
  <c r="CA2768" i="4"/>
  <c r="CI2768" i="4" s="1"/>
  <c r="CB2769" i="4"/>
  <c r="CJ2769" i="4" s="1"/>
  <c r="CC2770" i="4"/>
  <c r="CK2770" i="4" s="1"/>
  <c r="CA2772" i="4"/>
  <c r="CI2772" i="4" s="1"/>
  <c r="CB2773" i="4"/>
  <c r="CJ2773" i="4" s="1"/>
  <c r="CC2774" i="4"/>
  <c r="CK2774" i="4" s="1"/>
  <c r="CA2776" i="4"/>
  <c r="CI2776" i="4" s="1"/>
  <c r="CB2777" i="4"/>
  <c r="CJ2777" i="4" s="1"/>
  <c r="CC2778" i="4"/>
  <c r="CK2778" i="4" s="1"/>
  <c r="CA2780" i="4"/>
  <c r="CI2780" i="4" s="1"/>
  <c r="CB2781" i="4"/>
  <c r="CJ2781" i="4" s="1"/>
  <c r="CC2782" i="4"/>
  <c r="CK2782" i="4" s="1"/>
  <c r="CA2784" i="4"/>
  <c r="CI2784" i="4" s="1"/>
  <c r="CB2785" i="4"/>
  <c r="CJ2785" i="4" s="1"/>
  <c r="CC2786" i="4"/>
  <c r="CK2786" i="4" s="1"/>
  <c r="CA2788" i="4"/>
  <c r="CI2788" i="4" s="1"/>
  <c r="CB2789" i="4"/>
  <c r="CJ2789" i="4" s="1"/>
  <c r="CC2790" i="4"/>
  <c r="CK2790" i="4" s="1"/>
  <c r="CA2792" i="4"/>
  <c r="CI2792" i="4" s="1"/>
  <c r="CB2793" i="4"/>
  <c r="CJ2793" i="4" s="1"/>
  <c r="CC2794" i="4"/>
  <c r="CK2794" i="4" s="1"/>
  <c r="CA2796" i="4"/>
  <c r="CI2796" i="4" s="1"/>
  <c r="CB2797" i="4"/>
  <c r="CJ2797" i="4" s="1"/>
  <c r="CC2798" i="4"/>
  <c r="CK2798" i="4" s="1"/>
  <c r="CA2800" i="4"/>
  <c r="CI2800" i="4" s="1"/>
  <c r="CB2801" i="4"/>
  <c r="CJ2801" i="4" s="1"/>
  <c r="CC2802" i="4"/>
  <c r="CK2802" i="4" s="1"/>
  <c r="CA2804" i="4"/>
  <c r="CI2804" i="4" s="1"/>
  <c r="CB2805" i="4"/>
  <c r="CJ2805" i="4" s="1"/>
  <c r="CC2806" i="4"/>
  <c r="CK2806" i="4" s="1"/>
  <c r="CA2808" i="4"/>
  <c r="CI2808" i="4" s="1"/>
  <c r="CB2809" i="4"/>
  <c r="CJ2809" i="4" s="1"/>
  <c r="CC2810" i="4"/>
  <c r="CK2810" i="4" s="1"/>
  <c r="CA2813" i="4"/>
  <c r="CI2813" i="4" s="1"/>
  <c r="CB2814" i="4"/>
  <c r="CJ2814" i="4" s="1"/>
  <c r="CC2815" i="4"/>
  <c r="CK2815" i="4" s="1"/>
  <c r="CA2817" i="4"/>
  <c r="CI2817" i="4" s="1"/>
  <c r="CB2818" i="4"/>
  <c r="CJ2818" i="4" s="1"/>
  <c r="CC2819" i="4"/>
  <c r="CK2819" i="4" s="1"/>
  <c r="CA2821" i="4"/>
  <c r="CI2821" i="4" s="1"/>
  <c r="CB2822" i="4"/>
  <c r="CJ2822" i="4" s="1"/>
  <c r="CC2823" i="4"/>
  <c r="CK2823" i="4" s="1"/>
  <c r="CA2825" i="4"/>
  <c r="CI2825" i="4" s="1"/>
  <c r="CB2826" i="4"/>
  <c r="CJ2826" i="4" s="1"/>
  <c r="CC2827" i="4"/>
  <c r="CK2827" i="4" s="1"/>
  <c r="CA2829" i="4"/>
  <c r="CI2829" i="4" s="1"/>
  <c r="CB2830" i="4"/>
  <c r="CJ2830" i="4" s="1"/>
  <c r="CC2831" i="4"/>
  <c r="CK2831" i="4" s="1"/>
  <c r="CA2833" i="4"/>
  <c r="CI2833" i="4" s="1"/>
  <c r="CB2834" i="4"/>
  <c r="CJ2834" i="4" s="1"/>
  <c r="CC2835" i="4"/>
  <c r="CK2835" i="4" s="1"/>
  <c r="CA2837" i="4"/>
  <c r="CI2837" i="4" s="1"/>
  <c r="CB2838" i="4"/>
  <c r="CJ2838" i="4" s="1"/>
  <c r="CC2839" i="4"/>
  <c r="CK2839" i="4" s="1"/>
  <c r="CA2841" i="4"/>
  <c r="CI2841" i="4" s="1"/>
  <c r="CB2842" i="4"/>
  <c r="CJ2842" i="4" s="1"/>
  <c r="CC2843" i="4"/>
  <c r="CK2843" i="4" s="1"/>
  <c r="CA2845" i="4"/>
  <c r="CI2845" i="4" s="1"/>
  <c r="CB2846" i="4"/>
  <c r="CJ2846" i="4" s="1"/>
  <c r="CC2847" i="4"/>
  <c r="CK2847" i="4" s="1"/>
  <c r="CA2849" i="4"/>
  <c r="CI2849" i="4" s="1"/>
  <c r="CB2850" i="4"/>
  <c r="CJ2850" i="4" s="1"/>
  <c r="CC2851" i="4"/>
  <c r="CK2851" i="4" s="1"/>
  <c r="CA2853" i="4"/>
  <c r="CI2853" i="4" s="1"/>
  <c r="CB2854" i="4"/>
  <c r="CJ2854" i="4" s="1"/>
  <c r="CC2855" i="4"/>
  <c r="CK2855" i="4" s="1"/>
  <c r="CA2857" i="4"/>
  <c r="CI2857" i="4" s="1"/>
  <c r="CB2858" i="4"/>
  <c r="CJ2858" i="4" s="1"/>
  <c r="CC2859" i="4"/>
  <c r="CK2859" i="4" s="1"/>
  <c r="CA2861" i="4"/>
  <c r="CI2861" i="4" s="1"/>
  <c r="CB2862" i="4"/>
  <c r="CJ2862" i="4" s="1"/>
  <c r="CC2863" i="4"/>
  <c r="CK2863" i="4" s="1"/>
  <c r="CA2865" i="4"/>
  <c r="CI2865" i="4" s="1"/>
  <c r="CB2866" i="4"/>
  <c r="CJ2866" i="4" s="1"/>
  <c r="CC2867" i="4"/>
  <c r="CK2867" i="4" s="1"/>
  <c r="CA2869" i="4"/>
  <c r="CI2869" i="4" s="1"/>
  <c r="CB2870" i="4"/>
  <c r="CJ2870" i="4" s="1"/>
  <c r="CC2871" i="4"/>
  <c r="CK2871" i="4" s="1"/>
  <c r="CA2873" i="4"/>
  <c r="CI2873" i="4" s="1"/>
  <c r="CB2874" i="4"/>
  <c r="CJ2874" i="4" s="1"/>
  <c r="CC2875" i="4"/>
  <c r="CK2875" i="4" s="1"/>
  <c r="CA2877" i="4"/>
  <c r="CI2877" i="4" s="1"/>
  <c r="CB2878" i="4"/>
  <c r="CJ2878" i="4" s="1"/>
  <c r="CC2879" i="4"/>
  <c r="CK2879" i="4" s="1"/>
  <c r="CA2881" i="4"/>
  <c r="CI2881" i="4" s="1"/>
  <c r="CB2882" i="4"/>
  <c r="CJ2882" i="4" s="1"/>
  <c r="CC2883" i="4"/>
  <c r="CK2883" i="4" s="1"/>
  <c r="CA2885" i="4"/>
  <c r="CI2885" i="4" s="1"/>
  <c r="CB2886" i="4"/>
  <c r="CJ2886" i="4" s="1"/>
  <c r="CC2887" i="4"/>
  <c r="CK2887" i="4" s="1"/>
  <c r="CA2889" i="4"/>
  <c r="CI2889" i="4" s="1"/>
  <c r="CB2890" i="4"/>
  <c r="CJ2890" i="4" s="1"/>
  <c r="CC2891" i="4"/>
  <c r="CK2891" i="4" s="1"/>
  <c r="CA2893" i="4"/>
  <c r="CI2893" i="4" s="1"/>
  <c r="CB2894" i="4"/>
  <c r="CJ2894" i="4" s="1"/>
  <c r="CC2895" i="4"/>
  <c r="CK2895" i="4" s="1"/>
  <c r="CA2897" i="4"/>
  <c r="CI2897" i="4" s="1"/>
  <c r="CB2898" i="4"/>
  <c r="CJ2898" i="4" s="1"/>
  <c r="CC2899" i="4"/>
  <c r="CK2899" i="4" s="1"/>
  <c r="CA2901" i="4"/>
  <c r="CI2901" i="4" s="1"/>
  <c r="CB2902" i="4"/>
  <c r="CJ2902" i="4" s="1"/>
  <c r="CC2903" i="4"/>
  <c r="CK2903" i="4" s="1"/>
  <c r="CA2905" i="4"/>
  <c r="CI2905" i="4" s="1"/>
  <c r="CB2906" i="4"/>
  <c r="CJ2906" i="4" s="1"/>
  <c r="CC2907" i="4"/>
  <c r="CK2907" i="4" s="1"/>
  <c r="CA2909" i="4"/>
  <c r="CI2909" i="4" s="1"/>
  <c r="CB2910" i="4"/>
  <c r="CJ2910" i="4" s="1"/>
  <c r="CC2911" i="4"/>
  <c r="CK2911" i="4" s="1"/>
  <c r="CA2913" i="4"/>
  <c r="CI2913" i="4" s="1"/>
  <c r="CB2914" i="4"/>
  <c r="CJ2914" i="4" s="1"/>
  <c r="CC2915" i="4"/>
  <c r="CK2915" i="4" s="1"/>
  <c r="CA2917" i="4"/>
  <c r="CI2917" i="4" s="1"/>
  <c r="CB2918" i="4"/>
  <c r="CJ2918" i="4" s="1"/>
  <c r="CC2919" i="4"/>
  <c r="CK2919" i="4" s="1"/>
  <c r="CA2921" i="4"/>
  <c r="CI2921" i="4" s="1"/>
  <c r="CB2922" i="4"/>
  <c r="CJ2922" i="4" s="1"/>
  <c r="CC2157" i="4"/>
  <c r="CK2157" i="4" s="1"/>
  <c r="CA2159" i="4"/>
  <c r="CI2159" i="4" s="1"/>
  <c r="CB2160" i="4"/>
  <c r="CJ2160" i="4" s="1"/>
  <c r="CM2160" i="4" s="1"/>
  <c r="CP2160" i="4" s="1"/>
  <c r="CC2161" i="4"/>
  <c r="CK2161" i="4" s="1"/>
  <c r="CA2163" i="4"/>
  <c r="CI2163" i="4" s="1"/>
  <c r="CB2164" i="4"/>
  <c r="CJ2164" i="4" s="1"/>
  <c r="CC2165" i="4"/>
  <c r="CK2165" i="4" s="1"/>
  <c r="CN2165" i="4" s="1"/>
  <c r="CA2167" i="4"/>
  <c r="CI2167" i="4" s="1"/>
  <c r="CB2168" i="4"/>
  <c r="CJ2168" i="4" s="1"/>
  <c r="CC2169" i="4"/>
  <c r="CK2169" i="4" s="1"/>
  <c r="CA2171" i="4"/>
  <c r="CI2171" i="4" s="1"/>
  <c r="CB2172" i="4"/>
  <c r="CJ2172" i="4" s="1"/>
  <c r="CC2173" i="4"/>
  <c r="CK2173" i="4" s="1"/>
  <c r="CA2175" i="4"/>
  <c r="CI2175" i="4" s="1"/>
  <c r="CB2176" i="4"/>
  <c r="CJ2176" i="4" s="1"/>
  <c r="CM2176" i="4" s="1"/>
  <c r="CP2176" i="4" s="1"/>
  <c r="CC2177" i="4"/>
  <c r="CK2177" i="4" s="1"/>
  <c r="CA2179" i="4"/>
  <c r="CI2179" i="4" s="1"/>
  <c r="CB2180" i="4"/>
  <c r="CJ2180" i="4" s="1"/>
  <c r="CC2181" i="4"/>
  <c r="CK2181" i="4" s="1"/>
  <c r="CN2181" i="4" s="1"/>
  <c r="CA2183" i="4"/>
  <c r="CI2183" i="4" s="1"/>
  <c r="CB2184" i="4"/>
  <c r="CJ2184" i="4" s="1"/>
  <c r="CC2185" i="4"/>
  <c r="CK2185" i="4" s="1"/>
  <c r="CA2187" i="4"/>
  <c r="CI2187" i="4" s="1"/>
  <c r="CB2188" i="4"/>
  <c r="CJ2188" i="4" s="1"/>
  <c r="CC2189" i="4"/>
  <c r="CK2189" i="4" s="1"/>
  <c r="CC2190" i="4"/>
  <c r="CK2190" i="4" s="1"/>
  <c r="CA2192" i="4"/>
  <c r="CI2192" i="4" s="1"/>
  <c r="CM2192" i="4" s="1"/>
  <c r="CP2192" i="4" s="1"/>
  <c r="CB2193" i="4"/>
  <c r="CJ2193" i="4" s="1"/>
  <c r="CC2194" i="4"/>
  <c r="CK2194" i="4" s="1"/>
  <c r="CA2196" i="4"/>
  <c r="CI2196" i="4" s="1"/>
  <c r="CB2197" i="4"/>
  <c r="CJ2197" i="4" s="1"/>
  <c r="CN2197" i="4" s="1"/>
  <c r="CC2198" i="4"/>
  <c r="CK2198" i="4" s="1"/>
  <c r="CA2200" i="4"/>
  <c r="CI2200" i="4" s="1"/>
  <c r="CB2201" i="4"/>
  <c r="CJ2201" i="4" s="1"/>
  <c r="CC2202" i="4"/>
  <c r="CK2202" i="4" s="1"/>
  <c r="CA2204" i="4"/>
  <c r="CI2204" i="4" s="1"/>
  <c r="CB2205" i="4"/>
  <c r="CJ2205" i="4" s="1"/>
  <c r="CC2206" i="4"/>
  <c r="CK2206" i="4" s="1"/>
  <c r="CA2208" i="4"/>
  <c r="CI2208" i="4" s="1"/>
  <c r="CM2208" i="4" s="1"/>
  <c r="CP2208" i="4" s="1"/>
  <c r="CB2209" i="4"/>
  <c r="CJ2209" i="4" s="1"/>
  <c r="CC2210" i="4"/>
  <c r="CK2210" i="4" s="1"/>
  <c r="CA2212" i="4"/>
  <c r="CI2212" i="4" s="1"/>
  <c r="CB2213" i="4"/>
  <c r="CJ2213" i="4" s="1"/>
  <c r="CN2213" i="4" s="1"/>
  <c r="CC2214" i="4"/>
  <c r="CK2214" i="4" s="1"/>
  <c r="CA2216" i="4"/>
  <c r="CI2216" i="4" s="1"/>
  <c r="CB2217" i="4"/>
  <c r="CJ2217" i="4" s="1"/>
  <c r="CC2218" i="4"/>
  <c r="CK2218" i="4" s="1"/>
  <c r="CA2220" i="4"/>
  <c r="CI2220" i="4" s="1"/>
  <c r="CB2221" i="4"/>
  <c r="CJ2221" i="4" s="1"/>
  <c r="CC2222" i="4"/>
  <c r="CK2222" i="4" s="1"/>
  <c r="CA2224" i="4"/>
  <c r="CI2224" i="4" s="1"/>
  <c r="CM2224" i="4" s="1"/>
  <c r="CP2224" i="4" s="1"/>
  <c r="CB2225" i="4"/>
  <c r="CJ2225" i="4" s="1"/>
  <c r="CC2226" i="4"/>
  <c r="CK2226" i="4" s="1"/>
  <c r="CA2228" i="4"/>
  <c r="CI2228" i="4" s="1"/>
  <c r="CB2229" i="4"/>
  <c r="CJ2229" i="4" s="1"/>
  <c r="CN2229" i="4" s="1"/>
  <c r="CC2230" i="4"/>
  <c r="CK2230" i="4" s="1"/>
  <c r="CA2232" i="4"/>
  <c r="CI2232" i="4" s="1"/>
  <c r="CB2233" i="4"/>
  <c r="CJ2233" i="4" s="1"/>
  <c r="CC2234" i="4"/>
  <c r="CK2234" i="4" s="1"/>
  <c r="CA2236" i="4"/>
  <c r="CI2236" i="4" s="1"/>
  <c r="CB2237" i="4"/>
  <c r="CJ2237" i="4" s="1"/>
  <c r="CC2238" i="4"/>
  <c r="CK2238" i="4" s="1"/>
  <c r="CA2241" i="4"/>
  <c r="CI2241" i="4" s="1"/>
  <c r="CM2241" i="4" s="1"/>
  <c r="CP2241" i="4" s="1"/>
  <c r="CB2242" i="4"/>
  <c r="CJ2242" i="4" s="1"/>
  <c r="CC2243" i="4"/>
  <c r="CK2243" i="4" s="1"/>
  <c r="CA2245" i="4"/>
  <c r="CI2245" i="4" s="1"/>
  <c r="CB2246" i="4"/>
  <c r="CJ2246" i="4" s="1"/>
  <c r="CC2247" i="4"/>
  <c r="CK2247" i="4" s="1"/>
  <c r="CA2249" i="4"/>
  <c r="CI2249" i="4" s="1"/>
  <c r="CB2250" i="4"/>
  <c r="CJ2250" i="4" s="1"/>
  <c r="CC2251" i="4"/>
  <c r="CK2251" i="4" s="1"/>
  <c r="CA2253" i="4"/>
  <c r="CI2253" i="4" s="1"/>
  <c r="CB2254" i="4"/>
  <c r="CJ2254" i="4" s="1"/>
  <c r="CC2255" i="4"/>
  <c r="CK2255" i="4" s="1"/>
  <c r="CA2257" i="4"/>
  <c r="CI2257" i="4" s="1"/>
  <c r="CM2257" i="4" s="1"/>
  <c r="CP2257" i="4" s="1"/>
  <c r="CB2258" i="4"/>
  <c r="CJ2258" i="4" s="1"/>
  <c r="CC2259" i="4"/>
  <c r="CK2259" i="4" s="1"/>
  <c r="CA2261" i="4"/>
  <c r="CI2261" i="4" s="1"/>
  <c r="CB2262" i="4"/>
  <c r="CJ2262" i="4" s="1"/>
  <c r="CC2263" i="4"/>
  <c r="CK2263" i="4" s="1"/>
  <c r="CA2265" i="4"/>
  <c r="CI2265" i="4" s="1"/>
  <c r="CB2266" i="4"/>
  <c r="CJ2266" i="4" s="1"/>
  <c r="CC2267" i="4"/>
  <c r="CK2267" i="4" s="1"/>
  <c r="CA2269" i="4"/>
  <c r="CI2269" i="4" s="1"/>
  <c r="CB2270" i="4"/>
  <c r="CJ2270" i="4" s="1"/>
  <c r="CC2271" i="4"/>
  <c r="CK2271" i="4" s="1"/>
  <c r="CA2273" i="4"/>
  <c r="CI2273" i="4" s="1"/>
  <c r="CM2273" i="4" s="1"/>
  <c r="CP2273" i="4" s="1"/>
  <c r="CB2274" i="4"/>
  <c r="CJ2274" i="4" s="1"/>
  <c r="CC2275" i="4"/>
  <c r="CK2275" i="4" s="1"/>
  <c r="CA2277" i="4"/>
  <c r="CI2277" i="4" s="1"/>
  <c r="CB2278" i="4"/>
  <c r="CJ2278" i="4" s="1"/>
  <c r="CC2279" i="4"/>
  <c r="CK2279" i="4" s="1"/>
  <c r="CA2673" i="4"/>
  <c r="CI2673" i="4" s="1"/>
  <c r="CB2674" i="4"/>
  <c r="CJ2674" i="4" s="1"/>
  <c r="CC2675" i="4"/>
  <c r="CK2675" i="4" s="1"/>
  <c r="CA2677" i="4"/>
  <c r="CI2677" i="4" s="1"/>
  <c r="CB2678" i="4"/>
  <c r="CJ2678" i="4" s="1"/>
  <c r="CC2679" i="4"/>
  <c r="CK2679" i="4" s="1"/>
  <c r="CA2681" i="4"/>
  <c r="CI2681" i="4" s="1"/>
  <c r="CB2682" i="4"/>
  <c r="CJ2682" i="4" s="1"/>
  <c r="CC2683" i="4"/>
  <c r="CK2683" i="4" s="1"/>
  <c r="CC2684" i="4"/>
  <c r="CK2684" i="4" s="1"/>
  <c r="CA2686" i="4"/>
  <c r="CI2686" i="4" s="1"/>
  <c r="CB2687" i="4"/>
  <c r="CJ2687" i="4" s="1"/>
  <c r="CC2688" i="4"/>
  <c r="CK2688" i="4" s="1"/>
  <c r="CA2690" i="4"/>
  <c r="CI2690" i="4" s="1"/>
  <c r="CB2691" i="4"/>
  <c r="CJ2691" i="4" s="1"/>
  <c r="CC2692" i="4"/>
  <c r="CK2692" i="4" s="1"/>
  <c r="CA2694" i="4"/>
  <c r="CI2694" i="4" s="1"/>
  <c r="CB2695" i="4"/>
  <c r="CJ2695" i="4" s="1"/>
  <c r="CC2696" i="4"/>
  <c r="CK2696" i="4" s="1"/>
  <c r="CN2696" i="4" s="1"/>
  <c r="CA2698" i="4"/>
  <c r="CI2698" i="4" s="1"/>
  <c r="CB2699" i="4"/>
  <c r="CJ2699" i="4" s="1"/>
  <c r="CC2700" i="4"/>
  <c r="CK2700" i="4" s="1"/>
  <c r="CA2702" i="4"/>
  <c r="CI2702" i="4" s="1"/>
  <c r="CB2703" i="4"/>
  <c r="CJ2703" i="4" s="1"/>
  <c r="CC2704" i="4"/>
  <c r="CK2704" i="4" s="1"/>
  <c r="CA2706" i="4"/>
  <c r="CI2706" i="4" s="1"/>
  <c r="CB2707" i="4"/>
  <c r="CJ2707" i="4" s="1"/>
  <c r="CC2708" i="4"/>
  <c r="CK2708" i="4" s="1"/>
  <c r="CA2710" i="4"/>
  <c r="CI2710" i="4" s="1"/>
  <c r="CB2711" i="4"/>
  <c r="CJ2711" i="4" s="1"/>
  <c r="CC2712" i="4"/>
  <c r="CK2712" i="4" s="1"/>
  <c r="CN2712" i="4" s="1"/>
  <c r="CA2714" i="4"/>
  <c r="CI2714" i="4" s="1"/>
  <c r="CB2715" i="4"/>
  <c r="CJ2715" i="4" s="1"/>
  <c r="CC2716" i="4"/>
  <c r="CK2716" i="4" s="1"/>
  <c r="CA2718" i="4"/>
  <c r="CI2718" i="4" s="1"/>
  <c r="CB2719" i="4"/>
  <c r="CJ2719" i="4" s="1"/>
  <c r="CC2720" i="4"/>
  <c r="CK2720" i="4" s="1"/>
  <c r="CA2722" i="4"/>
  <c r="CI2722" i="4" s="1"/>
  <c r="CB2723" i="4"/>
  <c r="CJ2723" i="4" s="1"/>
  <c r="CC2724" i="4"/>
  <c r="CK2724" i="4" s="1"/>
  <c r="CA2726" i="4"/>
  <c r="CI2726" i="4" s="1"/>
  <c r="CB2727" i="4"/>
  <c r="CJ2727" i="4" s="1"/>
  <c r="CC2728" i="4"/>
  <c r="CK2728" i="4" s="1"/>
  <c r="CN2728" i="4" s="1"/>
  <c r="CA2730" i="4"/>
  <c r="CI2730" i="4" s="1"/>
  <c r="CB2731" i="4"/>
  <c r="CJ2731" i="4" s="1"/>
  <c r="CC2732" i="4"/>
  <c r="CK2732" i="4" s="1"/>
  <c r="CA2734" i="4"/>
  <c r="CI2734" i="4" s="1"/>
  <c r="CB2735" i="4"/>
  <c r="CJ2735" i="4" s="1"/>
  <c r="CC2736" i="4"/>
  <c r="CK2736" i="4" s="1"/>
  <c r="CA2738" i="4"/>
  <c r="CI2738" i="4" s="1"/>
  <c r="CB2739" i="4"/>
  <c r="CJ2739" i="4" s="1"/>
  <c r="CC2740" i="4"/>
  <c r="CK2740" i="4" s="1"/>
  <c r="CA2742" i="4"/>
  <c r="CI2742" i="4" s="1"/>
  <c r="CB2743" i="4"/>
  <c r="CJ2743" i="4" s="1"/>
  <c r="CC2744" i="4"/>
  <c r="CK2744" i="4" s="1"/>
  <c r="CA2746" i="4"/>
  <c r="CI2746" i="4" s="1"/>
  <c r="CB2747" i="4"/>
  <c r="CJ2747" i="4" s="1"/>
  <c r="CC2748" i="4"/>
  <c r="CK2748" i="4" s="1"/>
  <c r="CA2750" i="4"/>
  <c r="CI2750" i="4" s="1"/>
  <c r="CB2751" i="4"/>
  <c r="CJ2751" i="4" s="1"/>
  <c r="CC2752" i="4"/>
  <c r="CK2752" i="4" s="1"/>
  <c r="CA2754" i="4"/>
  <c r="CI2754" i="4" s="1"/>
  <c r="CB2755" i="4"/>
  <c r="CJ2755" i="4" s="1"/>
  <c r="CC2756" i="4"/>
  <c r="CK2756" i="4" s="1"/>
  <c r="CA2758" i="4"/>
  <c r="CI2758" i="4" s="1"/>
  <c r="CB2759" i="4"/>
  <c r="CJ2759" i="4" s="1"/>
  <c r="CC2760" i="4"/>
  <c r="CK2760" i="4" s="1"/>
  <c r="CA2762" i="4"/>
  <c r="CI2762" i="4" s="1"/>
  <c r="CB2763" i="4"/>
  <c r="CJ2763" i="4" s="1"/>
  <c r="CC2764" i="4"/>
  <c r="CK2764" i="4" s="1"/>
  <c r="CA2766" i="4"/>
  <c r="CI2766" i="4" s="1"/>
  <c r="CB2767" i="4"/>
  <c r="CJ2767" i="4" s="1"/>
  <c r="CC2768" i="4"/>
  <c r="CK2768" i="4" s="1"/>
  <c r="CA2770" i="4"/>
  <c r="CI2770" i="4" s="1"/>
  <c r="CB2771" i="4"/>
  <c r="CJ2771" i="4" s="1"/>
  <c r="CC2772" i="4"/>
  <c r="CK2772" i="4" s="1"/>
  <c r="CA2774" i="4"/>
  <c r="CI2774" i="4" s="1"/>
  <c r="CB2775" i="4"/>
  <c r="CJ2775" i="4" s="1"/>
  <c r="CC2776" i="4"/>
  <c r="CK2776" i="4" s="1"/>
  <c r="CA2778" i="4"/>
  <c r="CI2778" i="4" s="1"/>
  <c r="CB2779" i="4"/>
  <c r="CJ2779" i="4" s="1"/>
  <c r="CC2780" i="4"/>
  <c r="CK2780" i="4" s="1"/>
  <c r="CA2782" i="4"/>
  <c r="CI2782" i="4" s="1"/>
  <c r="CB2783" i="4"/>
  <c r="CJ2783" i="4" s="1"/>
  <c r="CC2784" i="4"/>
  <c r="CK2784" i="4" s="1"/>
  <c r="CA2786" i="4"/>
  <c r="CI2786" i="4" s="1"/>
  <c r="CB2787" i="4"/>
  <c r="CJ2787" i="4" s="1"/>
  <c r="CC2788" i="4"/>
  <c r="CK2788" i="4" s="1"/>
  <c r="CA2790" i="4"/>
  <c r="CI2790" i="4" s="1"/>
  <c r="CB2791" i="4"/>
  <c r="CJ2791" i="4" s="1"/>
  <c r="CC2792" i="4"/>
  <c r="CK2792" i="4" s="1"/>
  <c r="CA2794" i="4"/>
  <c r="CI2794" i="4" s="1"/>
  <c r="CB2795" i="4"/>
  <c r="CJ2795" i="4" s="1"/>
  <c r="CC2796" i="4"/>
  <c r="CK2796" i="4" s="1"/>
  <c r="CA2798" i="4"/>
  <c r="CI2798" i="4" s="1"/>
  <c r="CB2799" i="4"/>
  <c r="CJ2799" i="4" s="1"/>
  <c r="CC2800" i="4"/>
  <c r="CK2800" i="4" s="1"/>
  <c r="CA2802" i="4"/>
  <c r="CI2802" i="4" s="1"/>
  <c r="CB2803" i="4"/>
  <c r="CJ2803" i="4" s="1"/>
  <c r="CC2923" i="4"/>
  <c r="CK2923" i="4" s="1"/>
  <c r="CA2925" i="4"/>
  <c r="CI2925" i="4" s="1"/>
  <c r="CB2926" i="4"/>
  <c r="CJ2926" i="4" s="1"/>
  <c r="CC2927" i="4"/>
  <c r="CK2927" i="4" s="1"/>
  <c r="CA2929" i="4"/>
  <c r="CI2929" i="4" s="1"/>
  <c r="CB2930" i="4"/>
  <c r="CJ2930" i="4" s="1"/>
  <c r="CC2931" i="4"/>
  <c r="CK2931" i="4" s="1"/>
  <c r="CA2933" i="4"/>
  <c r="CI2933" i="4" s="1"/>
  <c r="CN2933" i="4" s="1"/>
  <c r="CB2934" i="4"/>
  <c r="CJ2934" i="4" s="1"/>
  <c r="CC2935" i="4"/>
  <c r="CK2935" i="4" s="1"/>
  <c r="CA2937" i="4"/>
  <c r="CI2937" i="4" s="1"/>
  <c r="CB2938" i="4"/>
  <c r="CJ2938" i="4" s="1"/>
  <c r="CC2939" i="4"/>
  <c r="CK2939" i="4" s="1"/>
  <c r="CA2941" i="4"/>
  <c r="CI2941" i="4" s="1"/>
  <c r="CB2942" i="4"/>
  <c r="CJ2942" i="4" s="1"/>
  <c r="CC2943" i="4"/>
  <c r="CK2943" i="4" s="1"/>
  <c r="CA2945" i="4"/>
  <c r="CI2945" i="4" s="1"/>
  <c r="CB2946" i="4"/>
  <c r="CJ2946" i="4" s="1"/>
  <c r="CC2947" i="4"/>
  <c r="CK2947" i="4" s="1"/>
  <c r="CA2949" i="4"/>
  <c r="CI2949" i="4" s="1"/>
  <c r="CN2949" i="4" s="1"/>
  <c r="CB2950" i="4"/>
  <c r="CJ2950" i="4" s="1"/>
  <c r="CC2951" i="4"/>
  <c r="CK2951" i="4" s="1"/>
  <c r="CA2953" i="4"/>
  <c r="CI2953" i="4" s="1"/>
  <c r="CB2954" i="4"/>
  <c r="CJ2954" i="4" s="1"/>
  <c r="CC2955" i="4"/>
  <c r="CK2955" i="4" s="1"/>
  <c r="CA2957" i="4"/>
  <c r="CI2957" i="4" s="1"/>
  <c r="CB2958" i="4"/>
  <c r="CJ2958" i="4" s="1"/>
  <c r="CC2959" i="4"/>
  <c r="CK2959" i="4" s="1"/>
  <c r="CA2961" i="4"/>
  <c r="CI2961" i="4" s="1"/>
  <c r="CB2962" i="4"/>
  <c r="CJ2962" i="4" s="1"/>
  <c r="CC2963" i="4"/>
  <c r="CK2963" i="4" s="1"/>
  <c r="CA2965" i="4"/>
  <c r="CI2965" i="4" s="1"/>
  <c r="CN2965" i="4" s="1"/>
  <c r="CB2966" i="4"/>
  <c r="CJ2966" i="4" s="1"/>
  <c r="CC2967" i="4"/>
  <c r="CK2967" i="4" s="1"/>
  <c r="CA2969" i="4"/>
  <c r="CI2969" i="4" s="1"/>
  <c r="CB2970" i="4"/>
  <c r="CJ2970" i="4" s="1"/>
  <c r="CC2971" i="4"/>
  <c r="CK2971" i="4" s="1"/>
  <c r="CA2973" i="4"/>
  <c r="CI2973" i="4" s="1"/>
  <c r="CB2974" i="4"/>
  <c r="CJ2974" i="4" s="1"/>
  <c r="CC2975" i="4"/>
  <c r="CK2975" i="4" s="1"/>
  <c r="CA2977" i="4"/>
  <c r="CI2977" i="4" s="1"/>
  <c r="CB2978" i="4"/>
  <c r="CJ2978" i="4" s="1"/>
  <c r="CC2979" i="4"/>
  <c r="CK2979" i="4" s="1"/>
  <c r="CA2981" i="4"/>
  <c r="CI2981" i="4" s="1"/>
  <c r="CN2981" i="4" s="1"/>
  <c r="CB2982" i="4"/>
  <c r="CJ2982" i="4" s="1"/>
  <c r="CC2983" i="4"/>
  <c r="CK2983" i="4" s="1"/>
  <c r="CA2985" i="4"/>
  <c r="CI2985" i="4" s="1"/>
  <c r="CB2986" i="4"/>
  <c r="CJ2986" i="4" s="1"/>
  <c r="CC2987" i="4"/>
  <c r="CK2987" i="4" s="1"/>
  <c r="CA2989" i="4"/>
  <c r="CI2989" i="4" s="1"/>
  <c r="CB2990" i="4"/>
  <c r="CJ2990" i="4" s="1"/>
  <c r="CC2991" i="4"/>
  <c r="CK2991" i="4" s="1"/>
  <c r="CA2993" i="4"/>
  <c r="CI2993" i="4" s="1"/>
  <c r="CB2994" i="4"/>
  <c r="CJ2994" i="4" s="1"/>
  <c r="CC2995" i="4"/>
  <c r="CK2995" i="4" s="1"/>
  <c r="CA2997" i="4"/>
  <c r="CI2997" i="4" s="1"/>
  <c r="CN2997" i="4" s="1"/>
  <c r="CB2998" i="4"/>
  <c r="CJ2998" i="4" s="1"/>
  <c r="CC2999" i="4"/>
  <c r="CK2999" i="4" s="1"/>
  <c r="CA3001" i="4"/>
  <c r="CI3001" i="4" s="1"/>
  <c r="CB3002" i="4"/>
  <c r="CJ3002" i="4" s="1"/>
  <c r="CC3003" i="4"/>
  <c r="CK3003" i="4" s="1"/>
  <c r="CA3005" i="4"/>
  <c r="CI3005" i="4" s="1"/>
  <c r="CB3006" i="4"/>
  <c r="CJ3006" i="4" s="1"/>
  <c r="CC3007" i="4"/>
  <c r="CK3007" i="4" s="1"/>
  <c r="CA3009" i="4"/>
  <c r="CI3009" i="4" s="1"/>
  <c r="CB3010" i="4"/>
  <c r="CJ3010" i="4" s="1"/>
  <c r="CC3011" i="4"/>
  <c r="CK3011" i="4" s="1"/>
  <c r="CA3013" i="4"/>
  <c r="CI3013" i="4" s="1"/>
  <c r="CN3013" i="4" s="1"/>
  <c r="CB3014" i="4"/>
  <c r="CJ3014" i="4" s="1"/>
  <c r="CC3015" i="4"/>
  <c r="CK3015" i="4" s="1"/>
  <c r="CA3017" i="4"/>
  <c r="CI3017" i="4" s="1"/>
  <c r="CB3018" i="4"/>
  <c r="CJ3018" i="4" s="1"/>
  <c r="CC3019" i="4"/>
  <c r="CK3019" i="4" s="1"/>
  <c r="CA3021" i="4"/>
  <c r="CI3021" i="4" s="1"/>
  <c r="CB3022" i="4"/>
  <c r="CJ3022" i="4" s="1"/>
  <c r="CC3023" i="4"/>
  <c r="CK3023" i="4" s="1"/>
  <c r="CA3025" i="4"/>
  <c r="CI3025" i="4" s="1"/>
  <c r="CB3026" i="4"/>
  <c r="CJ3026" i="4" s="1"/>
  <c r="CC3027" i="4"/>
  <c r="CK3027" i="4" s="1"/>
  <c r="CA3029" i="4"/>
  <c r="CI3029" i="4" s="1"/>
  <c r="CN3029" i="4" s="1"/>
  <c r="CB3030" i="4"/>
  <c r="CJ3030" i="4" s="1"/>
  <c r="CC3031" i="4"/>
  <c r="CK3031" i="4" s="1"/>
  <c r="CA3033" i="4"/>
  <c r="CI3033" i="4" s="1"/>
  <c r="CB3034" i="4"/>
  <c r="CJ3034" i="4" s="1"/>
  <c r="CC3035" i="4"/>
  <c r="CK3035" i="4" s="1"/>
  <c r="CB2252" i="4"/>
  <c r="CJ2252" i="4" s="1"/>
  <c r="CC2253" i="4"/>
  <c r="CK2253" i="4" s="1"/>
  <c r="CA2255" i="4"/>
  <c r="CI2255" i="4" s="1"/>
  <c r="CB2256" i="4"/>
  <c r="CJ2256" i="4" s="1"/>
  <c r="CC2257" i="4"/>
  <c r="CK2257" i="4" s="1"/>
  <c r="CA2259" i="4"/>
  <c r="CI2259" i="4" s="1"/>
  <c r="CB2260" i="4"/>
  <c r="CJ2260" i="4" s="1"/>
  <c r="CC2261" i="4"/>
  <c r="CK2261" i="4" s="1"/>
  <c r="CA2263" i="4"/>
  <c r="CI2263" i="4" s="1"/>
  <c r="CB2264" i="4"/>
  <c r="CJ2264" i="4" s="1"/>
  <c r="CC2265" i="4"/>
  <c r="CK2265" i="4" s="1"/>
  <c r="CM2265" i="4" s="1"/>
  <c r="CP2265" i="4" s="1"/>
  <c r="CA2268" i="4"/>
  <c r="CI2268" i="4" s="1"/>
  <c r="CB2269" i="4"/>
  <c r="CJ2269" i="4" s="1"/>
  <c r="CC2270" i="4"/>
  <c r="CK2270" i="4" s="1"/>
  <c r="CA2272" i="4"/>
  <c r="CI2272" i="4" s="1"/>
  <c r="CM2272" i="4" s="1"/>
  <c r="CP2272" i="4" s="1"/>
  <c r="CB2273" i="4"/>
  <c r="CJ2273" i="4" s="1"/>
  <c r="CC2274" i="4"/>
  <c r="CK2274" i="4" s="1"/>
  <c r="CA2276" i="4"/>
  <c r="CI2276" i="4" s="1"/>
  <c r="CB2277" i="4"/>
  <c r="CJ2277" i="4" s="1"/>
  <c r="CN2277" i="4" s="1"/>
  <c r="CC2278" i="4"/>
  <c r="CK2278" i="4" s="1"/>
  <c r="CA2280" i="4"/>
  <c r="CI2280" i="4" s="1"/>
  <c r="CB2281" i="4"/>
  <c r="CJ2281" i="4" s="1"/>
  <c r="CC2282" i="4"/>
  <c r="CK2282" i="4" s="1"/>
  <c r="CA2285" i="4"/>
  <c r="CI2285" i="4" s="1"/>
  <c r="CB2286" i="4"/>
  <c r="CJ2286" i="4" s="1"/>
  <c r="CC2287" i="4"/>
  <c r="CK2287" i="4" s="1"/>
  <c r="CA2289" i="4"/>
  <c r="CI2289" i="4" s="1"/>
  <c r="CM2289" i="4" s="1"/>
  <c r="CP2289" i="4" s="1"/>
  <c r="CB2290" i="4"/>
  <c r="CJ2290" i="4" s="1"/>
  <c r="CC2291" i="4"/>
  <c r="CK2291" i="4" s="1"/>
  <c r="CA2293" i="4"/>
  <c r="CI2293" i="4" s="1"/>
  <c r="CB2294" i="4"/>
  <c r="CJ2294" i="4" s="1"/>
  <c r="CC2295" i="4"/>
  <c r="CK2295" i="4" s="1"/>
  <c r="CA2297" i="4"/>
  <c r="CI2297" i="4" s="1"/>
  <c r="CB2298" i="4"/>
  <c r="CJ2298" i="4" s="1"/>
  <c r="CC2299" i="4"/>
  <c r="CK2299" i="4" s="1"/>
  <c r="CA2301" i="4"/>
  <c r="CI2301" i="4" s="1"/>
  <c r="CB2302" i="4"/>
  <c r="CJ2302" i="4" s="1"/>
  <c r="CC2303" i="4"/>
  <c r="CK2303" i="4" s="1"/>
  <c r="CA2305" i="4"/>
  <c r="CI2305" i="4" s="1"/>
  <c r="CM2305" i="4" s="1"/>
  <c r="CP2305" i="4" s="1"/>
  <c r="CB2306" i="4"/>
  <c r="CJ2306" i="4" s="1"/>
  <c r="CC2307" i="4"/>
  <c r="CK2307" i="4" s="1"/>
  <c r="CA2309" i="4"/>
  <c r="CI2309" i="4" s="1"/>
  <c r="CB2310" i="4"/>
  <c r="CJ2310" i="4" s="1"/>
  <c r="CC2311" i="4"/>
  <c r="CK2311" i="4" s="1"/>
  <c r="CA2313" i="4"/>
  <c r="CI2313" i="4" s="1"/>
  <c r="CB2314" i="4"/>
  <c r="CJ2314" i="4" s="1"/>
  <c r="CC2315" i="4"/>
  <c r="CK2315" i="4" s="1"/>
  <c r="CA2317" i="4"/>
  <c r="CI2317" i="4" s="1"/>
  <c r="CB2318" i="4"/>
  <c r="CJ2318" i="4" s="1"/>
  <c r="CC2319" i="4"/>
  <c r="CK2319" i="4" s="1"/>
  <c r="CA2321" i="4"/>
  <c r="CI2321" i="4" s="1"/>
  <c r="CM2321" i="4" s="1"/>
  <c r="CP2321" i="4" s="1"/>
  <c r="CB2322" i="4"/>
  <c r="CJ2322" i="4" s="1"/>
  <c r="CC2323" i="4"/>
  <c r="CK2323" i="4" s="1"/>
  <c r="CA2325" i="4"/>
  <c r="CI2325" i="4" s="1"/>
  <c r="CB2326" i="4"/>
  <c r="CJ2326" i="4" s="1"/>
  <c r="CC2327" i="4"/>
  <c r="CK2327" i="4" s="1"/>
  <c r="CA2329" i="4"/>
  <c r="CI2329" i="4" s="1"/>
  <c r="CB2330" i="4"/>
  <c r="CJ2330" i="4" s="1"/>
  <c r="CC2331" i="4"/>
  <c r="CK2331" i="4" s="1"/>
  <c r="CA2333" i="4"/>
  <c r="CI2333" i="4" s="1"/>
  <c r="CB2334" i="4"/>
  <c r="CJ2334" i="4" s="1"/>
  <c r="CC2335" i="4"/>
  <c r="CK2335" i="4" s="1"/>
  <c r="CA2337" i="4"/>
  <c r="CI2337" i="4" s="1"/>
  <c r="CM2337" i="4" s="1"/>
  <c r="CP2337" i="4" s="1"/>
  <c r="CB2338" i="4"/>
  <c r="CJ2338" i="4" s="1"/>
  <c r="CC2339" i="4"/>
  <c r="CK2339" i="4" s="1"/>
  <c r="CA2341" i="4"/>
  <c r="CI2341" i="4" s="1"/>
  <c r="CB2342" i="4"/>
  <c r="CJ2342" i="4" s="1"/>
  <c r="CC2343" i="4"/>
  <c r="CK2343" i="4" s="1"/>
  <c r="CA2345" i="4"/>
  <c r="CI2345" i="4" s="1"/>
  <c r="CB2346" i="4"/>
  <c r="CJ2346" i="4" s="1"/>
  <c r="CC2347" i="4"/>
  <c r="CK2347" i="4" s="1"/>
  <c r="CA2349" i="4"/>
  <c r="CI2349" i="4" s="1"/>
  <c r="CB2350" i="4"/>
  <c r="CJ2350" i="4" s="1"/>
  <c r="CC2351" i="4"/>
  <c r="CK2351" i="4" s="1"/>
  <c r="CA2353" i="4"/>
  <c r="CI2353" i="4" s="1"/>
  <c r="CM2353" i="4" s="1"/>
  <c r="CP2353" i="4" s="1"/>
  <c r="CB2354" i="4"/>
  <c r="CJ2354" i="4" s="1"/>
  <c r="CC2355" i="4"/>
  <c r="CK2355" i="4" s="1"/>
  <c r="CA2357" i="4"/>
  <c r="CI2357" i="4" s="1"/>
  <c r="CB2358" i="4"/>
  <c r="CJ2358" i="4" s="1"/>
  <c r="CC2359" i="4"/>
  <c r="CK2359" i="4" s="1"/>
  <c r="CA2361" i="4"/>
  <c r="CI2361" i="4" s="1"/>
  <c r="CB2362" i="4"/>
  <c r="CJ2362" i="4" s="1"/>
  <c r="CC2363" i="4"/>
  <c r="CK2363" i="4" s="1"/>
  <c r="CA2365" i="4"/>
  <c r="CI2365" i="4" s="1"/>
  <c r="CB2366" i="4"/>
  <c r="CJ2366" i="4" s="1"/>
  <c r="CC2367" i="4"/>
  <c r="CK2367" i="4" s="1"/>
  <c r="CA2369" i="4"/>
  <c r="CI2369" i="4" s="1"/>
  <c r="CM2369" i="4" s="1"/>
  <c r="CP2369" i="4" s="1"/>
  <c r="CB2370" i="4"/>
  <c r="CJ2370" i="4" s="1"/>
  <c r="CC2371" i="4"/>
  <c r="CK2371" i="4" s="1"/>
  <c r="CA2373" i="4"/>
  <c r="CI2373" i="4" s="1"/>
  <c r="CB2374" i="4"/>
  <c r="CJ2374" i="4" s="1"/>
  <c r="CC2375" i="4"/>
  <c r="CK2375" i="4" s="1"/>
  <c r="CA2377" i="4"/>
  <c r="CI2377" i="4" s="1"/>
  <c r="CB2378" i="4"/>
  <c r="CJ2378" i="4" s="1"/>
  <c r="CC2379" i="4"/>
  <c r="CK2379" i="4" s="1"/>
  <c r="CA2381" i="4"/>
  <c r="CI2381" i="4" s="1"/>
  <c r="CB2382" i="4"/>
  <c r="CJ2382" i="4" s="1"/>
  <c r="CC2383" i="4"/>
  <c r="CK2383" i="4" s="1"/>
  <c r="CA2385" i="4"/>
  <c r="CI2385" i="4" s="1"/>
  <c r="CM2385" i="4" s="1"/>
  <c r="CP2385" i="4" s="1"/>
  <c r="CB2386" i="4"/>
  <c r="CJ2386" i="4" s="1"/>
  <c r="CC2387" i="4"/>
  <c r="CK2387" i="4" s="1"/>
  <c r="CA2389" i="4"/>
  <c r="CI2389" i="4" s="1"/>
  <c r="CB2390" i="4"/>
  <c r="CJ2390" i="4" s="1"/>
  <c r="CC2391" i="4"/>
  <c r="CK2391" i="4" s="1"/>
  <c r="CA2393" i="4"/>
  <c r="CI2393" i="4" s="1"/>
  <c r="CB2394" i="4"/>
  <c r="CJ2394" i="4" s="1"/>
  <c r="CC2395" i="4"/>
  <c r="CK2395" i="4" s="1"/>
  <c r="CA2397" i="4"/>
  <c r="CI2397" i="4" s="1"/>
  <c r="CB2398" i="4"/>
  <c r="CJ2398" i="4" s="1"/>
  <c r="CC2399" i="4"/>
  <c r="CK2399" i="4" s="1"/>
  <c r="CA2401" i="4"/>
  <c r="CI2401" i="4" s="1"/>
  <c r="CM2401" i="4" s="1"/>
  <c r="CP2401" i="4" s="1"/>
  <c r="CB2402" i="4"/>
  <c r="CJ2402" i="4" s="1"/>
  <c r="CC2403" i="4"/>
  <c r="CK2403" i="4" s="1"/>
  <c r="CA2405" i="4"/>
  <c r="CI2405" i="4" s="1"/>
  <c r="CB2406" i="4"/>
  <c r="CJ2406" i="4" s="1"/>
  <c r="CC2407" i="4"/>
  <c r="CK2407" i="4" s="1"/>
  <c r="CA2409" i="4"/>
  <c r="CI2409" i="4" s="1"/>
  <c r="CB2410" i="4"/>
  <c r="CJ2410" i="4" s="1"/>
  <c r="CC2411" i="4"/>
  <c r="CK2411" i="4" s="1"/>
  <c r="CA2413" i="4"/>
  <c r="CI2413" i="4" s="1"/>
  <c r="CB2414" i="4"/>
  <c r="CJ2414" i="4" s="1"/>
  <c r="CC2415" i="4"/>
  <c r="CK2415" i="4" s="1"/>
  <c r="CA2417" i="4"/>
  <c r="CI2417" i="4" s="1"/>
  <c r="CM2417" i="4" s="1"/>
  <c r="CP2417" i="4" s="1"/>
  <c r="CB2418" i="4"/>
  <c r="CJ2418" i="4" s="1"/>
  <c r="CC2419" i="4"/>
  <c r="CK2419" i="4" s="1"/>
  <c r="CA2421" i="4"/>
  <c r="CI2421" i="4" s="1"/>
  <c r="CB2422" i="4"/>
  <c r="CJ2422" i="4" s="1"/>
  <c r="CC2423" i="4"/>
  <c r="CK2423" i="4" s="1"/>
  <c r="CA2425" i="4"/>
  <c r="CI2425" i="4" s="1"/>
  <c r="CB2426" i="4"/>
  <c r="CJ2426" i="4" s="1"/>
  <c r="CC2427" i="4"/>
  <c r="CK2427" i="4" s="1"/>
  <c r="CA2429" i="4"/>
  <c r="CI2429" i="4" s="1"/>
  <c r="CB2430" i="4"/>
  <c r="CJ2430" i="4" s="1"/>
  <c r="CC2431" i="4"/>
  <c r="CK2431" i="4" s="1"/>
  <c r="CA2433" i="4"/>
  <c r="CI2433" i="4" s="1"/>
  <c r="CM2433" i="4" s="1"/>
  <c r="CP2433" i="4" s="1"/>
  <c r="CB2434" i="4"/>
  <c r="CJ2434" i="4" s="1"/>
  <c r="CC2435" i="4"/>
  <c r="CK2435" i="4" s="1"/>
  <c r="CA2437" i="4"/>
  <c r="CI2437" i="4" s="1"/>
  <c r="CB2438" i="4"/>
  <c r="CJ2438" i="4" s="1"/>
  <c r="CC2439" i="4"/>
  <c r="CK2439" i="4" s="1"/>
  <c r="CA2441" i="4"/>
  <c r="CI2441" i="4" s="1"/>
  <c r="CB2442" i="4"/>
  <c r="CJ2442" i="4" s="1"/>
  <c r="CC2443" i="4"/>
  <c r="CK2443" i="4" s="1"/>
  <c r="CA2445" i="4"/>
  <c r="CI2445" i="4" s="1"/>
  <c r="CB2446" i="4"/>
  <c r="CJ2446" i="4" s="1"/>
  <c r="CC2447" i="4"/>
  <c r="CK2447" i="4" s="1"/>
  <c r="CA2449" i="4"/>
  <c r="CI2449" i="4" s="1"/>
  <c r="CM2449" i="4" s="1"/>
  <c r="CP2449" i="4" s="1"/>
  <c r="CB2450" i="4"/>
  <c r="CJ2450" i="4" s="1"/>
  <c r="CC2451" i="4"/>
  <c r="CK2451" i="4" s="1"/>
  <c r="CA2453" i="4"/>
  <c r="CI2453" i="4" s="1"/>
  <c r="CB2454" i="4"/>
  <c r="CJ2454" i="4" s="1"/>
  <c r="CC2455" i="4"/>
  <c r="CK2455" i="4" s="1"/>
  <c r="CA2457" i="4"/>
  <c r="CI2457" i="4" s="1"/>
  <c r="CB2458" i="4"/>
  <c r="CJ2458" i="4" s="1"/>
  <c r="CC2459" i="4"/>
  <c r="CK2459" i="4" s="1"/>
  <c r="CA2461" i="4"/>
  <c r="CI2461" i="4" s="1"/>
  <c r="CB2462" i="4"/>
  <c r="CJ2462" i="4" s="1"/>
  <c r="CC2463" i="4"/>
  <c r="CK2463" i="4" s="1"/>
  <c r="CA2465" i="4"/>
  <c r="CI2465" i="4" s="1"/>
  <c r="CM2465" i="4" s="1"/>
  <c r="CP2465" i="4" s="1"/>
  <c r="CB2466" i="4"/>
  <c r="CJ2466" i="4" s="1"/>
  <c r="CC2467" i="4"/>
  <c r="CK2467" i="4" s="1"/>
  <c r="CA2469" i="4"/>
  <c r="CI2469" i="4" s="1"/>
  <c r="CB2470" i="4"/>
  <c r="CJ2470" i="4" s="1"/>
  <c r="CC2471" i="4"/>
  <c r="CK2471" i="4" s="1"/>
  <c r="CA2473" i="4"/>
  <c r="CI2473" i="4" s="1"/>
  <c r="CB2474" i="4"/>
  <c r="CJ2474" i="4" s="1"/>
  <c r="CC2475" i="4"/>
  <c r="CK2475" i="4" s="1"/>
  <c r="CA2477" i="4"/>
  <c r="CI2477" i="4" s="1"/>
  <c r="CB2478" i="4"/>
  <c r="CJ2478" i="4" s="1"/>
  <c r="CC2479" i="4"/>
  <c r="CK2479" i="4" s="1"/>
  <c r="CA2481" i="4"/>
  <c r="CI2481" i="4" s="1"/>
  <c r="CM2481" i="4" s="1"/>
  <c r="CP2481" i="4" s="1"/>
  <c r="CB2482" i="4"/>
  <c r="CJ2482" i="4" s="1"/>
  <c r="CC2483" i="4"/>
  <c r="CK2483" i="4" s="1"/>
  <c r="CA2485" i="4"/>
  <c r="CI2485" i="4" s="1"/>
  <c r="CB2486" i="4"/>
  <c r="CJ2486" i="4" s="1"/>
  <c r="CC2487" i="4"/>
  <c r="CK2487" i="4" s="1"/>
  <c r="CA2489" i="4"/>
  <c r="CI2489" i="4" s="1"/>
  <c r="CB2490" i="4"/>
  <c r="CJ2490" i="4" s="1"/>
  <c r="CC2491" i="4"/>
  <c r="CK2491" i="4" s="1"/>
  <c r="CA2493" i="4"/>
  <c r="CI2493" i="4" s="1"/>
  <c r="CB2494" i="4"/>
  <c r="CJ2494" i="4" s="1"/>
  <c r="CC2495" i="4"/>
  <c r="CK2495" i="4" s="1"/>
  <c r="CA2497" i="4"/>
  <c r="CI2497" i="4" s="1"/>
  <c r="CM2497" i="4" s="1"/>
  <c r="CP2497" i="4" s="1"/>
  <c r="CB2498" i="4"/>
  <c r="CJ2498" i="4" s="1"/>
  <c r="CC2499" i="4"/>
  <c r="CK2499" i="4" s="1"/>
  <c r="CA2501" i="4"/>
  <c r="CI2501" i="4" s="1"/>
  <c r="CB2502" i="4"/>
  <c r="CJ2502" i="4" s="1"/>
  <c r="CC2503" i="4"/>
  <c r="CK2503" i="4" s="1"/>
  <c r="CA2505" i="4"/>
  <c r="CI2505" i="4" s="1"/>
  <c r="CB2506" i="4"/>
  <c r="CJ2506" i="4" s="1"/>
  <c r="CC2507" i="4"/>
  <c r="CK2507" i="4" s="1"/>
  <c r="CA2509" i="4"/>
  <c r="CI2509" i="4" s="1"/>
  <c r="CB2510" i="4"/>
  <c r="CJ2510" i="4" s="1"/>
  <c r="CC2511" i="4"/>
  <c r="CK2511" i="4" s="1"/>
  <c r="CA2513" i="4"/>
  <c r="CI2513" i="4" s="1"/>
  <c r="CM2513" i="4" s="1"/>
  <c r="CP2513" i="4" s="1"/>
  <c r="CB2514" i="4"/>
  <c r="CJ2514" i="4" s="1"/>
  <c r="CC2515" i="4"/>
  <c r="CK2515" i="4" s="1"/>
  <c r="CA2517" i="4"/>
  <c r="CI2517" i="4" s="1"/>
  <c r="CB2518" i="4"/>
  <c r="CJ2518" i="4" s="1"/>
  <c r="CC2519" i="4"/>
  <c r="CK2519" i="4" s="1"/>
  <c r="CA2521" i="4"/>
  <c r="CI2521" i="4" s="1"/>
  <c r="CB2522" i="4"/>
  <c r="CJ2522" i="4" s="1"/>
  <c r="CC2523" i="4"/>
  <c r="CK2523" i="4" s="1"/>
  <c r="CA2525" i="4"/>
  <c r="CI2525" i="4" s="1"/>
  <c r="CB2526" i="4"/>
  <c r="CJ2526" i="4" s="1"/>
  <c r="CC2527" i="4"/>
  <c r="CK2527" i="4" s="1"/>
  <c r="CA2529" i="4"/>
  <c r="CI2529" i="4" s="1"/>
  <c r="CM2529" i="4" s="1"/>
  <c r="CP2529" i="4" s="1"/>
  <c r="CB2530" i="4"/>
  <c r="CJ2530" i="4" s="1"/>
  <c r="CC2531" i="4"/>
  <c r="CK2531" i="4" s="1"/>
  <c r="CA2533" i="4"/>
  <c r="CI2533" i="4" s="1"/>
  <c r="CB2534" i="4"/>
  <c r="CJ2534" i="4" s="1"/>
  <c r="CC2535" i="4"/>
  <c r="CK2535" i="4" s="1"/>
  <c r="CA2537" i="4"/>
  <c r="CI2537" i="4" s="1"/>
  <c r="CB2538" i="4"/>
  <c r="CJ2538" i="4" s="1"/>
  <c r="CC2539" i="4"/>
  <c r="CK2539" i="4" s="1"/>
  <c r="CA2541" i="4"/>
  <c r="CI2541" i="4" s="1"/>
  <c r="CB2542" i="4"/>
  <c r="CJ2542" i="4" s="1"/>
  <c r="CC2543" i="4"/>
  <c r="CK2543" i="4" s="1"/>
  <c r="CA2545" i="4"/>
  <c r="CI2545" i="4" s="1"/>
  <c r="CM2545" i="4" s="1"/>
  <c r="CP2545" i="4" s="1"/>
  <c r="CB2546" i="4"/>
  <c r="CJ2546" i="4" s="1"/>
  <c r="CC2547" i="4"/>
  <c r="CK2547" i="4" s="1"/>
  <c r="CA2549" i="4"/>
  <c r="CI2549" i="4" s="1"/>
  <c r="CB2550" i="4"/>
  <c r="CJ2550" i="4" s="1"/>
  <c r="CC2551" i="4"/>
  <c r="CK2551" i="4" s="1"/>
  <c r="CA2553" i="4"/>
  <c r="CI2553" i="4" s="1"/>
  <c r="CB2554" i="4"/>
  <c r="CJ2554" i="4" s="1"/>
  <c r="CC2555" i="4"/>
  <c r="CK2555" i="4" s="1"/>
  <c r="CA2557" i="4"/>
  <c r="CI2557" i="4" s="1"/>
  <c r="CB2558" i="4"/>
  <c r="CJ2558" i="4" s="1"/>
  <c r="CC2559" i="4"/>
  <c r="CK2559" i="4" s="1"/>
  <c r="CA2561" i="4"/>
  <c r="CI2561" i="4" s="1"/>
  <c r="CM2561" i="4" s="1"/>
  <c r="CP2561" i="4" s="1"/>
  <c r="CB2562" i="4"/>
  <c r="CJ2562" i="4" s="1"/>
  <c r="CC2563" i="4"/>
  <c r="CK2563" i="4" s="1"/>
  <c r="CA2565" i="4"/>
  <c r="CI2565" i="4" s="1"/>
  <c r="CB2566" i="4"/>
  <c r="CJ2566" i="4" s="1"/>
  <c r="CC2567" i="4"/>
  <c r="CK2567" i="4" s="1"/>
  <c r="CA2281" i="4"/>
  <c r="CI2281" i="4" s="1"/>
  <c r="CB2282" i="4"/>
  <c r="CJ2282" i="4" s="1"/>
  <c r="CC2283" i="4"/>
  <c r="CK2283" i="4" s="1"/>
  <c r="CC2284" i="4"/>
  <c r="CK2284" i="4" s="1"/>
  <c r="CA2286" i="4"/>
  <c r="CI2286" i="4" s="1"/>
  <c r="CB2287" i="4"/>
  <c r="CJ2287" i="4" s="1"/>
  <c r="CC2288" i="4"/>
  <c r="CK2288" i="4" s="1"/>
  <c r="CM2288" i="4" s="1"/>
  <c r="CP2288" i="4" s="1"/>
  <c r="CA2290" i="4"/>
  <c r="CI2290" i="4" s="1"/>
  <c r="CB2291" i="4"/>
  <c r="CJ2291" i="4" s="1"/>
  <c r="CC2292" i="4"/>
  <c r="CK2292" i="4" s="1"/>
  <c r="CA2294" i="4"/>
  <c r="CI2294" i="4" s="1"/>
  <c r="CB2295" i="4"/>
  <c r="CJ2295" i="4" s="1"/>
  <c r="CC2296" i="4"/>
  <c r="CK2296" i="4" s="1"/>
  <c r="CA2298" i="4"/>
  <c r="CI2298" i="4" s="1"/>
  <c r="CB2299" i="4"/>
  <c r="CJ2299" i="4" s="1"/>
  <c r="CC2300" i="4"/>
  <c r="CK2300" i="4" s="1"/>
  <c r="CA2302" i="4"/>
  <c r="CI2302" i="4" s="1"/>
  <c r="CB2303" i="4"/>
  <c r="CJ2303" i="4" s="1"/>
  <c r="CC2304" i="4"/>
  <c r="CK2304" i="4" s="1"/>
  <c r="CM2304" i="4" s="1"/>
  <c r="CP2304" i="4" s="1"/>
  <c r="CA2306" i="4"/>
  <c r="CI2306" i="4" s="1"/>
  <c r="CB2307" i="4"/>
  <c r="CJ2307" i="4" s="1"/>
  <c r="CC2308" i="4"/>
  <c r="CK2308" i="4" s="1"/>
  <c r="CA2310" i="4"/>
  <c r="CI2310" i="4" s="1"/>
  <c r="CB2311" i="4"/>
  <c r="CJ2311" i="4" s="1"/>
  <c r="CC2312" i="4"/>
  <c r="CK2312" i="4" s="1"/>
  <c r="CA2314" i="4"/>
  <c r="CI2314" i="4" s="1"/>
  <c r="CB2315" i="4"/>
  <c r="CJ2315" i="4" s="1"/>
  <c r="CC2316" i="4"/>
  <c r="CK2316" i="4" s="1"/>
  <c r="CA2318" i="4"/>
  <c r="CI2318" i="4" s="1"/>
  <c r="CB2319" i="4"/>
  <c r="CJ2319" i="4" s="1"/>
  <c r="CC2320" i="4"/>
  <c r="CK2320" i="4" s="1"/>
  <c r="CM2320" i="4" s="1"/>
  <c r="CP2320" i="4" s="1"/>
  <c r="CA2322" i="4"/>
  <c r="CI2322" i="4" s="1"/>
  <c r="CB2323" i="4"/>
  <c r="CJ2323" i="4" s="1"/>
  <c r="CC2324" i="4"/>
  <c r="CK2324" i="4" s="1"/>
  <c r="CA2326" i="4"/>
  <c r="CI2326" i="4" s="1"/>
  <c r="CB2327" i="4"/>
  <c r="CJ2327" i="4" s="1"/>
  <c r="CC2328" i="4"/>
  <c r="CK2328" i="4" s="1"/>
  <c r="CA2330" i="4"/>
  <c r="CI2330" i="4" s="1"/>
  <c r="CB2331" i="4"/>
  <c r="CJ2331" i="4" s="1"/>
  <c r="CC2332" i="4"/>
  <c r="CK2332" i="4" s="1"/>
  <c r="CA2334" i="4"/>
  <c r="CI2334" i="4" s="1"/>
  <c r="CB2335" i="4"/>
  <c r="CJ2335" i="4" s="1"/>
  <c r="CC2336" i="4"/>
  <c r="CK2336" i="4" s="1"/>
  <c r="CM2336" i="4" s="1"/>
  <c r="CP2336" i="4" s="1"/>
  <c r="CA2338" i="4"/>
  <c r="CI2338" i="4" s="1"/>
  <c r="CB2339" i="4"/>
  <c r="CJ2339" i="4" s="1"/>
  <c r="CC2340" i="4"/>
  <c r="CK2340" i="4" s="1"/>
  <c r="CA2342" i="4"/>
  <c r="CI2342" i="4" s="1"/>
  <c r="CB2343" i="4"/>
  <c r="CJ2343" i="4" s="1"/>
  <c r="CC2344" i="4"/>
  <c r="CK2344" i="4" s="1"/>
  <c r="CA2346" i="4"/>
  <c r="CI2346" i="4" s="1"/>
  <c r="CB2347" i="4"/>
  <c r="CJ2347" i="4" s="1"/>
  <c r="CC2348" i="4"/>
  <c r="CK2348" i="4" s="1"/>
  <c r="CA2350" i="4"/>
  <c r="CI2350" i="4" s="1"/>
  <c r="CB2351" i="4"/>
  <c r="CJ2351" i="4" s="1"/>
  <c r="CC2352" i="4"/>
  <c r="CK2352" i="4" s="1"/>
  <c r="CM2352" i="4" s="1"/>
  <c r="CP2352" i="4" s="1"/>
  <c r="CA2354" i="4"/>
  <c r="CI2354" i="4" s="1"/>
  <c r="CB2355" i="4"/>
  <c r="CJ2355" i="4" s="1"/>
  <c r="CC2356" i="4"/>
  <c r="CK2356" i="4" s="1"/>
  <c r="CA2358" i="4"/>
  <c r="CI2358" i="4" s="1"/>
  <c r="CB2359" i="4"/>
  <c r="CJ2359" i="4" s="1"/>
  <c r="CC2360" i="4"/>
  <c r="CK2360" i="4" s="1"/>
  <c r="CA2362" i="4"/>
  <c r="CI2362" i="4" s="1"/>
  <c r="CB2363" i="4"/>
  <c r="CJ2363" i="4" s="1"/>
  <c r="CC2364" i="4"/>
  <c r="CK2364" i="4" s="1"/>
  <c r="CA2366" i="4"/>
  <c r="CI2366" i="4" s="1"/>
  <c r="CB2367" i="4"/>
  <c r="CJ2367" i="4" s="1"/>
  <c r="CC2368" i="4"/>
  <c r="CK2368" i="4" s="1"/>
  <c r="CM2368" i="4" s="1"/>
  <c r="CP2368" i="4" s="1"/>
  <c r="CA2370" i="4"/>
  <c r="CI2370" i="4" s="1"/>
  <c r="CB2371" i="4"/>
  <c r="CJ2371" i="4" s="1"/>
  <c r="CC2372" i="4"/>
  <c r="CK2372" i="4" s="1"/>
  <c r="CA2374" i="4"/>
  <c r="CI2374" i="4" s="1"/>
  <c r="CB2375" i="4"/>
  <c r="CJ2375" i="4" s="1"/>
  <c r="CC2376" i="4"/>
  <c r="CK2376" i="4" s="1"/>
  <c r="CA2378" i="4"/>
  <c r="CI2378" i="4" s="1"/>
  <c r="CB2379" i="4"/>
  <c r="CJ2379" i="4" s="1"/>
  <c r="CC2380" i="4"/>
  <c r="CK2380" i="4" s="1"/>
  <c r="CA2382" i="4"/>
  <c r="CI2382" i="4" s="1"/>
  <c r="CB2383" i="4"/>
  <c r="CJ2383" i="4" s="1"/>
  <c r="CC2384" i="4"/>
  <c r="CK2384" i="4" s="1"/>
  <c r="CM2384" i="4" s="1"/>
  <c r="CP2384" i="4" s="1"/>
  <c r="CA2386" i="4"/>
  <c r="CI2386" i="4" s="1"/>
  <c r="CB2387" i="4"/>
  <c r="CJ2387" i="4" s="1"/>
  <c r="CC2388" i="4"/>
  <c r="CK2388" i="4" s="1"/>
  <c r="CA2391" i="4"/>
  <c r="CI2391" i="4" s="1"/>
  <c r="CB2392" i="4"/>
  <c r="CJ2392" i="4" s="1"/>
  <c r="CC2393" i="4"/>
  <c r="CK2393" i="4" s="1"/>
  <c r="CA2395" i="4"/>
  <c r="CI2395" i="4" s="1"/>
  <c r="CB2396" i="4"/>
  <c r="CJ2396" i="4" s="1"/>
  <c r="CC2397" i="4"/>
  <c r="CK2397" i="4" s="1"/>
  <c r="CA2399" i="4"/>
  <c r="CI2399" i="4" s="1"/>
  <c r="CB2400" i="4"/>
  <c r="CJ2400" i="4" s="1"/>
  <c r="CC2401" i="4"/>
  <c r="CK2401" i="4" s="1"/>
  <c r="CA2403" i="4"/>
  <c r="CI2403" i="4" s="1"/>
  <c r="CB2404" i="4"/>
  <c r="CJ2404" i="4" s="1"/>
  <c r="CC2405" i="4"/>
  <c r="CK2405" i="4" s="1"/>
  <c r="CA2407" i="4"/>
  <c r="CI2407" i="4" s="1"/>
  <c r="CB2408" i="4"/>
  <c r="CJ2408" i="4" s="1"/>
  <c r="CC2409" i="4"/>
  <c r="CK2409" i="4" s="1"/>
  <c r="CA2411" i="4"/>
  <c r="CI2411" i="4" s="1"/>
  <c r="CB2412" i="4"/>
  <c r="CJ2412" i="4" s="1"/>
  <c r="CC2413" i="4"/>
  <c r="CK2413" i="4" s="1"/>
  <c r="CA2415" i="4"/>
  <c r="CI2415" i="4" s="1"/>
  <c r="CB2416" i="4"/>
  <c r="CJ2416" i="4" s="1"/>
  <c r="CC2417" i="4"/>
  <c r="CK2417" i="4" s="1"/>
  <c r="CA2419" i="4"/>
  <c r="CI2419" i="4" s="1"/>
  <c r="CB2420" i="4"/>
  <c r="CJ2420" i="4" s="1"/>
  <c r="CC2421" i="4"/>
  <c r="CK2421" i="4" s="1"/>
  <c r="CA2423" i="4"/>
  <c r="CI2423" i="4" s="1"/>
  <c r="CB2424" i="4"/>
  <c r="CJ2424" i="4" s="1"/>
  <c r="CC2425" i="4"/>
  <c r="CK2425" i="4" s="1"/>
  <c r="CA2427" i="4"/>
  <c r="CI2427" i="4" s="1"/>
  <c r="CB2428" i="4"/>
  <c r="CJ2428" i="4" s="1"/>
  <c r="CC2429" i="4"/>
  <c r="CK2429" i="4" s="1"/>
  <c r="CA2431" i="4"/>
  <c r="CI2431" i="4" s="1"/>
  <c r="CB2432" i="4"/>
  <c r="CJ2432" i="4" s="1"/>
  <c r="CC2433" i="4"/>
  <c r="CK2433" i="4" s="1"/>
  <c r="CA2435" i="4"/>
  <c r="CI2435" i="4" s="1"/>
  <c r="CB2436" i="4"/>
  <c r="CJ2436" i="4" s="1"/>
  <c r="CC2437" i="4"/>
  <c r="CK2437" i="4" s="1"/>
  <c r="CA2439" i="4"/>
  <c r="CI2439" i="4" s="1"/>
  <c r="CB2440" i="4"/>
  <c r="CJ2440" i="4" s="1"/>
  <c r="CC2441" i="4"/>
  <c r="CK2441" i="4" s="1"/>
  <c r="CA2443" i="4"/>
  <c r="CI2443" i="4" s="1"/>
  <c r="CB2444" i="4"/>
  <c r="CJ2444" i="4" s="1"/>
  <c r="CC2445" i="4"/>
  <c r="CK2445" i="4" s="1"/>
  <c r="CA2447" i="4"/>
  <c r="CI2447" i="4" s="1"/>
  <c r="CB2448" i="4"/>
  <c r="CJ2448" i="4" s="1"/>
  <c r="CC2449" i="4"/>
  <c r="CK2449" i="4" s="1"/>
  <c r="CA2451" i="4"/>
  <c r="CI2451" i="4" s="1"/>
  <c r="CB2452" i="4"/>
  <c r="CJ2452" i="4" s="1"/>
  <c r="CC2453" i="4"/>
  <c r="CK2453" i="4" s="1"/>
  <c r="CA2456" i="4"/>
  <c r="CI2456" i="4" s="1"/>
  <c r="CM2456" i="4" s="1"/>
  <c r="CP2456" i="4" s="1"/>
  <c r="CB2457" i="4"/>
  <c r="CJ2457" i="4" s="1"/>
  <c r="CC2458" i="4"/>
  <c r="CK2458" i="4" s="1"/>
  <c r="CA2460" i="4"/>
  <c r="CI2460" i="4" s="1"/>
  <c r="CB2461" i="4"/>
  <c r="CJ2461" i="4" s="1"/>
  <c r="CN2461" i="4" s="1"/>
  <c r="CC2462" i="4"/>
  <c r="CK2462" i="4" s="1"/>
  <c r="CA2464" i="4"/>
  <c r="CI2464" i="4" s="1"/>
  <c r="CB2465" i="4"/>
  <c r="CJ2465" i="4" s="1"/>
  <c r="CC2466" i="4"/>
  <c r="CK2466" i="4" s="1"/>
  <c r="CA2468" i="4"/>
  <c r="CI2468" i="4" s="1"/>
  <c r="CB2469" i="4"/>
  <c r="CJ2469" i="4" s="1"/>
  <c r="CC2470" i="4"/>
  <c r="CK2470" i="4" s="1"/>
  <c r="CA2472" i="4"/>
  <c r="CI2472" i="4" s="1"/>
  <c r="CM2472" i="4" s="1"/>
  <c r="CP2472" i="4" s="1"/>
  <c r="CB2473" i="4"/>
  <c r="CJ2473" i="4" s="1"/>
  <c r="CC2474" i="4"/>
  <c r="CK2474" i="4" s="1"/>
  <c r="CA2476" i="4"/>
  <c r="CI2476" i="4" s="1"/>
  <c r="CB2477" i="4"/>
  <c r="CJ2477" i="4" s="1"/>
  <c r="CN2477" i="4" s="1"/>
  <c r="CC2478" i="4"/>
  <c r="CK2478" i="4" s="1"/>
  <c r="CA2480" i="4"/>
  <c r="CI2480" i="4" s="1"/>
  <c r="CB2481" i="4"/>
  <c r="CJ2481" i="4" s="1"/>
  <c r="CC2482" i="4"/>
  <c r="CK2482" i="4" s="1"/>
  <c r="CA2484" i="4"/>
  <c r="CI2484" i="4" s="1"/>
  <c r="CB2485" i="4"/>
  <c r="CJ2485" i="4" s="1"/>
  <c r="CC2486" i="4"/>
  <c r="CK2486" i="4" s="1"/>
  <c r="CA2488" i="4"/>
  <c r="CI2488" i="4" s="1"/>
  <c r="CM2488" i="4" s="1"/>
  <c r="CP2488" i="4" s="1"/>
  <c r="CB2489" i="4"/>
  <c r="CJ2489" i="4" s="1"/>
  <c r="CC2490" i="4"/>
  <c r="CK2490" i="4" s="1"/>
  <c r="CA2492" i="4"/>
  <c r="CI2492" i="4" s="1"/>
  <c r="CB2493" i="4"/>
  <c r="CJ2493" i="4" s="1"/>
  <c r="CN2493" i="4" s="1"/>
  <c r="CC2494" i="4"/>
  <c r="CK2494" i="4" s="1"/>
  <c r="CA2496" i="4"/>
  <c r="CI2496" i="4" s="1"/>
  <c r="CB2497" i="4"/>
  <c r="CJ2497" i="4" s="1"/>
  <c r="CC2498" i="4"/>
  <c r="CK2498" i="4" s="1"/>
  <c r="CA2500" i="4"/>
  <c r="CI2500" i="4" s="1"/>
  <c r="CB2501" i="4"/>
  <c r="CJ2501" i="4" s="1"/>
  <c r="CC2502" i="4"/>
  <c r="CK2502" i="4" s="1"/>
  <c r="CA2504" i="4"/>
  <c r="CI2504" i="4" s="1"/>
  <c r="CM2504" i="4" s="1"/>
  <c r="CP2504" i="4" s="1"/>
  <c r="CB2505" i="4"/>
  <c r="CJ2505" i="4" s="1"/>
  <c r="CC2506" i="4"/>
  <c r="CK2506" i="4" s="1"/>
  <c r="CA2508" i="4"/>
  <c r="CI2508" i="4" s="1"/>
  <c r="CB2509" i="4"/>
  <c r="CJ2509" i="4" s="1"/>
  <c r="CN2509" i="4" s="1"/>
  <c r="CC2510" i="4"/>
  <c r="CK2510" i="4" s="1"/>
  <c r="CA2512" i="4"/>
  <c r="CI2512" i="4" s="1"/>
  <c r="CB2513" i="4"/>
  <c r="CJ2513" i="4" s="1"/>
  <c r="CC2514" i="4"/>
  <c r="CK2514" i="4" s="1"/>
  <c r="CA2516" i="4"/>
  <c r="CI2516" i="4" s="1"/>
  <c r="CB2517" i="4"/>
  <c r="CJ2517" i="4" s="1"/>
  <c r="CC2518" i="4"/>
  <c r="CK2518" i="4" s="1"/>
  <c r="CA2520" i="4"/>
  <c r="CI2520" i="4" s="1"/>
  <c r="CM2520" i="4" s="1"/>
  <c r="CP2520" i="4" s="1"/>
  <c r="CB2521" i="4"/>
  <c r="CJ2521" i="4" s="1"/>
  <c r="CC2522" i="4"/>
  <c r="CK2522" i="4" s="1"/>
  <c r="CA2524" i="4"/>
  <c r="CI2524" i="4" s="1"/>
  <c r="CB2525" i="4"/>
  <c r="CJ2525" i="4" s="1"/>
  <c r="CN2525" i="4" s="1"/>
  <c r="CC2526" i="4"/>
  <c r="CK2526" i="4" s="1"/>
  <c r="CA2528" i="4"/>
  <c r="CI2528" i="4" s="1"/>
  <c r="CB2529" i="4"/>
  <c r="CJ2529" i="4" s="1"/>
  <c r="CC2530" i="4"/>
  <c r="CK2530" i="4" s="1"/>
  <c r="CA2532" i="4"/>
  <c r="CI2532" i="4" s="1"/>
  <c r="CB2533" i="4"/>
  <c r="CJ2533" i="4" s="1"/>
  <c r="CC2534" i="4"/>
  <c r="CK2534" i="4" s="1"/>
  <c r="CA2536" i="4"/>
  <c r="CI2536" i="4" s="1"/>
  <c r="CM2536" i="4" s="1"/>
  <c r="CP2536" i="4" s="1"/>
  <c r="CB2537" i="4"/>
  <c r="CJ2537" i="4" s="1"/>
  <c r="CC2538" i="4"/>
  <c r="CK2538" i="4" s="1"/>
  <c r="CA2540" i="4"/>
  <c r="CI2540" i="4" s="1"/>
  <c r="CB2541" i="4"/>
  <c r="CJ2541" i="4" s="1"/>
  <c r="CN2541" i="4" s="1"/>
  <c r="CC2542" i="4"/>
  <c r="CK2542" i="4" s="1"/>
  <c r="CA2544" i="4"/>
  <c r="CI2544" i="4" s="1"/>
  <c r="CB2545" i="4"/>
  <c r="CJ2545" i="4" s="1"/>
  <c r="CC2546" i="4"/>
  <c r="CK2546" i="4" s="1"/>
  <c r="CA2548" i="4"/>
  <c r="CI2548" i="4" s="1"/>
  <c r="CB2549" i="4"/>
  <c r="CJ2549" i="4" s="1"/>
  <c r="CC2550" i="4"/>
  <c r="CK2550" i="4" s="1"/>
  <c r="CA2552" i="4"/>
  <c r="CI2552" i="4" s="1"/>
  <c r="CM2552" i="4" s="1"/>
  <c r="CP2552" i="4" s="1"/>
  <c r="CB2553" i="4"/>
  <c r="CJ2553" i="4" s="1"/>
  <c r="CC2554" i="4"/>
  <c r="CK2554" i="4" s="1"/>
  <c r="CA2556" i="4"/>
  <c r="CI2556" i="4" s="1"/>
  <c r="CB2557" i="4"/>
  <c r="CJ2557" i="4" s="1"/>
  <c r="CN2557" i="4" s="1"/>
  <c r="CC2558" i="4"/>
  <c r="CK2558" i="4" s="1"/>
  <c r="CA2560" i="4"/>
  <c r="CI2560" i="4" s="1"/>
  <c r="CB2561" i="4"/>
  <c r="CJ2561" i="4" s="1"/>
  <c r="CC2562" i="4"/>
  <c r="CK2562" i="4" s="1"/>
  <c r="CA2564" i="4"/>
  <c r="CI2564" i="4" s="1"/>
  <c r="CB2565" i="4"/>
  <c r="CJ2565" i="4" s="1"/>
  <c r="CC2566" i="4"/>
  <c r="CK2566" i="4" s="1"/>
  <c r="CA2569" i="4"/>
  <c r="CI2569" i="4" s="1"/>
  <c r="CM2569" i="4" s="1"/>
  <c r="CP2569" i="4" s="1"/>
  <c r="CB2570" i="4"/>
  <c r="CJ2570" i="4" s="1"/>
  <c r="CC2571" i="4"/>
  <c r="CK2571" i="4" s="1"/>
  <c r="CA2573" i="4"/>
  <c r="CI2573" i="4" s="1"/>
  <c r="CB2574" i="4"/>
  <c r="CJ2574" i="4" s="1"/>
  <c r="CC2575" i="4"/>
  <c r="CK2575" i="4" s="1"/>
  <c r="CA2577" i="4"/>
  <c r="CI2577" i="4" s="1"/>
  <c r="CB2578" i="4"/>
  <c r="CJ2578" i="4" s="1"/>
  <c r="CC2579" i="4"/>
  <c r="CK2579" i="4" s="1"/>
  <c r="CA2581" i="4"/>
  <c r="CI2581" i="4" s="1"/>
  <c r="CB2582" i="4"/>
  <c r="CJ2582" i="4" s="1"/>
  <c r="CC2583" i="4"/>
  <c r="CK2583" i="4" s="1"/>
  <c r="CA2585" i="4"/>
  <c r="CI2585" i="4" s="1"/>
  <c r="CM2585" i="4" s="1"/>
  <c r="CP2585" i="4" s="1"/>
  <c r="CB2586" i="4"/>
  <c r="CJ2586" i="4" s="1"/>
  <c r="CC2587" i="4"/>
  <c r="CK2587" i="4" s="1"/>
  <c r="CA2589" i="4"/>
  <c r="CI2589" i="4" s="1"/>
  <c r="CB2590" i="4"/>
  <c r="CJ2590" i="4" s="1"/>
  <c r="CC2591" i="4"/>
  <c r="CK2591" i="4" s="1"/>
  <c r="CA2593" i="4"/>
  <c r="CI2593" i="4" s="1"/>
  <c r="CB2594" i="4"/>
  <c r="CJ2594" i="4" s="1"/>
  <c r="CC2595" i="4"/>
  <c r="CK2595" i="4" s="1"/>
  <c r="CA2597" i="4"/>
  <c r="CI2597" i="4" s="1"/>
  <c r="CB2598" i="4"/>
  <c r="CJ2598" i="4" s="1"/>
  <c r="CC2599" i="4"/>
  <c r="CK2599" i="4" s="1"/>
  <c r="CA2601" i="4"/>
  <c r="CI2601" i="4" s="1"/>
  <c r="CM2601" i="4" s="1"/>
  <c r="CP2601" i="4" s="1"/>
  <c r="CB2602" i="4"/>
  <c r="CJ2602" i="4" s="1"/>
  <c r="CC2603" i="4"/>
  <c r="CK2603" i="4" s="1"/>
  <c r="CA2606" i="4"/>
  <c r="CI2606" i="4" s="1"/>
  <c r="CB2607" i="4"/>
  <c r="CJ2607" i="4" s="1"/>
  <c r="CC2608" i="4"/>
  <c r="CK2608" i="4" s="1"/>
  <c r="CA2610" i="4"/>
  <c r="CI2610" i="4" s="1"/>
  <c r="CB2611" i="4"/>
  <c r="CJ2611" i="4" s="1"/>
  <c r="CC2612" i="4"/>
  <c r="CK2612" i="4" s="1"/>
  <c r="CA2614" i="4"/>
  <c r="CI2614" i="4" s="1"/>
  <c r="CB2615" i="4"/>
  <c r="CJ2615" i="4" s="1"/>
  <c r="CC2616" i="4"/>
  <c r="CK2616" i="4" s="1"/>
  <c r="CA2618" i="4"/>
  <c r="CI2618" i="4" s="1"/>
  <c r="CB2619" i="4"/>
  <c r="CJ2619" i="4" s="1"/>
  <c r="CC2620" i="4"/>
  <c r="CK2620" i="4" s="1"/>
  <c r="CA2622" i="4"/>
  <c r="CI2622" i="4" s="1"/>
  <c r="CB2623" i="4"/>
  <c r="CJ2623" i="4" s="1"/>
  <c r="CC2624" i="4"/>
  <c r="CK2624" i="4" s="1"/>
  <c r="CA2626" i="4"/>
  <c r="CI2626" i="4" s="1"/>
  <c r="CB2627" i="4"/>
  <c r="CJ2627" i="4" s="1"/>
  <c r="CC2628" i="4"/>
  <c r="CK2628" i="4" s="1"/>
  <c r="CA2630" i="4"/>
  <c r="CI2630" i="4" s="1"/>
  <c r="CB2631" i="4"/>
  <c r="CJ2631" i="4" s="1"/>
  <c r="CC2632" i="4"/>
  <c r="CK2632" i="4" s="1"/>
  <c r="CA2634" i="4"/>
  <c r="CI2634" i="4" s="1"/>
  <c r="CB2635" i="4"/>
  <c r="CJ2635" i="4" s="1"/>
  <c r="CC2636" i="4"/>
  <c r="CK2636" i="4" s="1"/>
  <c r="CA2638" i="4"/>
  <c r="CI2638" i="4" s="1"/>
  <c r="CB2639" i="4"/>
  <c r="CJ2639" i="4" s="1"/>
  <c r="CC2640" i="4"/>
  <c r="CK2640" i="4" s="1"/>
  <c r="CA2642" i="4"/>
  <c r="CI2642" i="4" s="1"/>
  <c r="CB2643" i="4"/>
  <c r="CJ2643" i="4" s="1"/>
  <c r="CC2644" i="4"/>
  <c r="CK2644" i="4" s="1"/>
  <c r="CA2646" i="4"/>
  <c r="CI2646" i="4" s="1"/>
  <c r="CB2647" i="4"/>
  <c r="CJ2647" i="4" s="1"/>
  <c r="CC2648" i="4"/>
  <c r="CK2648" i="4" s="1"/>
  <c r="CA2650" i="4"/>
  <c r="CI2650" i="4" s="1"/>
  <c r="CB2651" i="4"/>
  <c r="CJ2651" i="4" s="1"/>
  <c r="CC2652" i="4"/>
  <c r="CK2652" i="4" s="1"/>
  <c r="CA2654" i="4"/>
  <c r="CI2654" i="4" s="1"/>
  <c r="CB2655" i="4"/>
  <c r="CJ2655" i="4" s="1"/>
  <c r="CC2656" i="4"/>
  <c r="CK2656" i="4" s="1"/>
  <c r="CA2658" i="4"/>
  <c r="CI2658" i="4" s="1"/>
  <c r="CB2659" i="4"/>
  <c r="CJ2659" i="4" s="1"/>
  <c r="CC2660" i="4"/>
  <c r="CK2660" i="4" s="1"/>
  <c r="CA2662" i="4"/>
  <c r="CI2662" i="4" s="1"/>
  <c r="CB2663" i="4"/>
  <c r="CJ2663" i="4" s="1"/>
  <c r="CC2664" i="4"/>
  <c r="CK2664" i="4" s="1"/>
  <c r="CA2666" i="4"/>
  <c r="CI2666" i="4" s="1"/>
  <c r="CB2667" i="4"/>
  <c r="CJ2667" i="4" s="1"/>
  <c r="CC2668" i="4"/>
  <c r="CK2668" i="4" s="1"/>
  <c r="CA2670" i="4"/>
  <c r="CI2670" i="4" s="1"/>
  <c r="CB2671" i="4"/>
  <c r="CJ2671" i="4" s="1"/>
  <c r="CC2672" i="4"/>
  <c r="CK2672" i="4" s="1"/>
  <c r="CA2674" i="4"/>
  <c r="CI2674" i="4" s="1"/>
  <c r="CB2675" i="4"/>
  <c r="CJ2675" i="4" s="1"/>
  <c r="CC2676" i="4"/>
  <c r="CK2676" i="4" s="1"/>
  <c r="CA2678" i="4"/>
  <c r="CI2678" i="4" s="1"/>
  <c r="CB2679" i="4"/>
  <c r="CJ2679" i="4" s="1"/>
  <c r="CC2680" i="4"/>
  <c r="CK2680" i="4" s="1"/>
  <c r="CA2682" i="4"/>
  <c r="CI2682" i="4" s="1"/>
  <c r="CB2683" i="4"/>
  <c r="CJ2683" i="4" s="1"/>
  <c r="CB2684" i="4"/>
  <c r="CJ2684" i="4" s="1"/>
  <c r="CC2685" i="4"/>
  <c r="CK2685" i="4" s="1"/>
  <c r="CA2687" i="4"/>
  <c r="CI2687" i="4" s="1"/>
  <c r="CB2688" i="4"/>
  <c r="CJ2688" i="4" s="1"/>
  <c r="CC2689" i="4"/>
  <c r="CK2689" i="4" s="1"/>
  <c r="CA2691" i="4"/>
  <c r="CI2691" i="4" s="1"/>
  <c r="CB2692" i="4"/>
  <c r="CJ2692" i="4" s="1"/>
  <c r="CC2693" i="4"/>
  <c r="CK2693" i="4" s="1"/>
  <c r="CA2695" i="4"/>
  <c r="CI2695" i="4" s="1"/>
  <c r="CB2696" i="4"/>
  <c r="CJ2696" i="4" s="1"/>
  <c r="CC2697" i="4"/>
  <c r="CK2697" i="4" s="1"/>
  <c r="CM2697" i="4" s="1"/>
  <c r="CP2697" i="4" s="1"/>
  <c r="CA2699" i="4"/>
  <c r="CI2699" i="4" s="1"/>
  <c r="CB2700" i="4"/>
  <c r="CJ2700" i="4" s="1"/>
  <c r="CC2701" i="4"/>
  <c r="CK2701" i="4" s="1"/>
  <c r="CA2703" i="4"/>
  <c r="CI2703" i="4" s="1"/>
  <c r="CB2704" i="4"/>
  <c r="CJ2704" i="4" s="1"/>
  <c r="CC2705" i="4"/>
  <c r="CK2705" i="4" s="1"/>
  <c r="CA2707" i="4"/>
  <c r="CI2707" i="4" s="1"/>
  <c r="CB2708" i="4"/>
  <c r="CJ2708" i="4" s="1"/>
  <c r="CC2709" i="4"/>
  <c r="CK2709" i="4" s="1"/>
  <c r="CA2711" i="4"/>
  <c r="CI2711" i="4" s="1"/>
  <c r="CB2712" i="4"/>
  <c r="CJ2712" i="4" s="1"/>
  <c r="CC2713" i="4"/>
  <c r="CK2713" i="4" s="1"/>
  <c r="CM2713" i="4" s="1"/>
  <c r="CP2713" i="4" s="1"/>
  <c r="CA2715" i="4"/>
  <c r="CI2715" i="4" s="1"/>
  <c r="CB2716" i="4"/>
  <c r="CJ2716" i="4" s="1"/>
  <c r="CC2717" i="4"/>
  <c r="CK2717" i="4" s="1"/>
  <c r="CA2719" i="4"/>
  <c r="CI2719" i="4" s="1"/>
  <c r="CB2720" i="4"/>
  <c r="CJ2720" i="4" s="1"/>
  <c r="CC2721" i="4"/>
  <c r="CK2721" i="4" s="1"/>
  <c r="CA2723" i="4"/>
  <c r="CI2723" i="4" s="1"/>
  <c r="CB2724" i="4"/>
  <c r="CJ2724" i="4" s="1"/>
  <c r="CC2725" i="4"/>
  <c r="CK2725" i="4" s="1"/>
  <c r="CA2727" i="4"/>
  <c r="CI2727" i="4" s="1"/>
  <c r="CB2728" i="4"/>
  <c r="CJ2728" i="4" s="1"/>
  <c r="CC2729" i="4"/>
  <c r="CK2729" i="4" s="1"/>
  <c r="CM2729" i="4" s="1"/>
  <c r="CP2729" i="4" s="1"/>
  <c r="CA2731" i="4"/>
  <c r="CI2731" i="4" s="1"/>
  <c r="CB2732" i="4"/>
  <c r="CJ2732" i="4" s="1"/>
  <c r="CC2733" i="4"/>
  <c r="CK2733" i="4" s="1"/>
  <c r="CC2804" i="4"/>
  <c r="CK2804" i="4" s="1"/>
  <c r="CA2806" i="4"/>
  <c r="CI2806" i="4" s="1"/>
  <c r="CB2807" i="4"/>
  <c r="CJ2807" i="4" s="1"/>
  <c r="CC2808" i="4"/>
  <c r="CK2808" i="4" s="1"/>
  <c r="CA2815" i="4"/>
  <c r="CI2815" i="4" s="1"/>
  <c r="CB2816" i="4"/>
  <c r="CJ2816" i="4" s="1"/>
  <c r="CC2817" i="4"/>
  <c r="CK2817" i="4" s="1"/>
  <c r="CA2819" i="4"/>
  <c r="CI2819" i="4" s="1"/>
  <c r="CB2820" i="4"/>
  <c r="CJ2820" i="4" s="1"/>
  <c r="CC2821" i="4"/>
  <c r="CK2821" i="4" s="1"/>
  <c r="CA2823" i="4"/>
  <c r="CI2823" i="4" s="1"/>
  <c r="CB2824" i="4"/>
  <c r="CJ2824" i="4" s="1"/>
  <c r="CC2825" i="4"/>
  <c r="CK2825" i="4" s="1"/>
  <c r="CA2827" i="4"/>
  <c r="CI2827" i="4" s="1"/>
  <c r="CB2828" i="4"/>
  <c r="CJ2828" i="4" s="1"/>
  <c r="CC2829" i="4"/>
  <c r="CK2829" i="4" s="1"/>
  <c r="CA2831" i="4"/>
  <c r="CI2831" i="4" s="1"/>
  <c r="CB2832" i="4"/>
  <c r="CJ2832" i="4" s="1"/>
  <c r="CC2833" i="4"/>
  <c r="CK2833" i="4" s="1"/>
  <c r="CA2835" i="4"/>
  <c r="CI2835" i="4" s="1"/>
  <c r="CB2836" i="4"/>
  <c r="CJ2836" i="4" s="1"/>
  <c r="CC2837" i="4"/>
  <c r="CK2837" i="4" s="1"/>
  <c r="CA2839" i="4"/>
  <c r="CI2839" i="4" s="1"/>
  <c r="CB2840" i="4"/>
  <c r="CJ2840" i="4" s="1"/>
  <c r="CC2841" i="4"/>
  <c r="CK2841" i="4" s="1"/>
  <c r="CA2843" i="4"/>
  <c r="CI2843" i="4" s="1"/>
  <c r="CB2844" i="4"/>
  <c r="CJ2844" i="4" s="1"/>
  <c r="CC2845" i="4"/>
  <c r="CK2845" i="4" s="1"/>
  <c r="CA2847" i="4"/>
  <c r="CI2847" i="4" s="1"/>
  <c r="CB2848" i="4"/>
  <c r="CJ2848" i="4" s="1"/>
  <c r="CC2849" i="4"/>
  <c r="CK2849" i="4" s="1"/>
  <c r="CA2851" i="4"/>
  <c r="CI2851" i="4" s="1"/>
  <c r="CB2852" i="4"/>
  <c r="CJ2852" i="4" s="1"/>
  <c r="CC2853" i="4"/>
  <c r="CK2853" i="4" s="1"/>
  <c r="CA2855" i="4"/>
  <c r="CI2855" i="4" s="1"/>
  <c r="CB2856" i="4"/>
  <c r="CJ2856" i="4" s="1"/>
  <c r="CC2857" i="4"/>
  <c r="CK2857" i="4" s="1"/>
  <c r="CA2859" i="4"/>
  <c r="CI2859" i="4" s="1"/>
  <c r="CB2860" i="4"/>
  <c r="CJ2860" i="4" s="1"/>
  <c r="CC2861" i="4"/>
  <c r="CK2861" i="4" s="1"/>
  <c r="CA2863" i="4"/>
  <c r="CI2863" i="4" s="1"/>
  <c r="CB2864" i="4"/>
  <c r="CJ2864" i="4" s="1"/>
  <c r="CC2865" i="4"/>
  <c r="CK2865" i="4" s="1"/>
  <c r="CA2867" i="4"/>
  <c r="CI2867" i="4" s="1"/>
  <c r="CB2868" i="4"/>
  <c r="CJ2868" i="4" s="1"/>
  <c r="CC2869" i="4"/>
  <c r="CK2869" i="4" s="1"/>
  <c r="CA2871" i="4"/>
  <c r="CI2871" i="4" s="1"/>
  <c r="CB2872" i="4"/>
  <c r="CJ2872" i="4" s="1"/>
  <c r="CC2873" i="4"/>
  <c r="CK2873" i="4" s="1"/>
  <c r="CA2875" i="4"/>
  <c r="CI2875" i="4" s="1"/>
  <c r="CB2876" i="4"/>
  <c r="CJ2876" i="4" s="1"/>
  <c r="CC2877" i="4"/>
  <c r="CK2877" i="4" s="1"/>
  <c r="CA2879" i="4"/>
  <c r="CI2879" i="4" s="1"/>
  <c r="CB2880" i="4"/>
  <c r="CJ2880" i="4" s="1"/>
  <c r="CC2881" i="4"/>
  <c r="CK2881" i="4" s="1"/>
  <c r="CA2883" i="4"/>
  <c r="CI2883" i="4" s="1"/>
  <c r="CB2884" i="4"/>
  <c r="CJ2884" i="4" s="1"/>
  <c r="CC2885" i="4"/>
  <c r="CK2885" i="4" s="1"/>
  <c r="CA2887" i="4"/>
  <c r="CI2887" i="4" s="1"/>
  <c r="CB2888" i="4"/>
  <c r="CJ2888" i="4" s="1"/>
  <c r="CC2889" i="4"/>
  <c r="CK2889" i="4" s="1"/>
  <c r="CA2891" i="4"/>
  <c r="CI2891" i="4" s="1"/>
  <c r="CB2892" i="4"/>
  <c r="CJ2892" i="4" s="1"/>
  <c r="CC2893" i="4"/>
  <c r="CK2893" i="4" s="1"/>
  <c r="CA2895" i="4"/>
  <c r="CI2895" i="4" s="1"/>
  <c r="CB2896" i="4"/>
  <c r="CJ2896" i="4" s="1"/>
  <c r="CC2897" i="4"/>
  <c r="CK2897" i="4" s="1"/>
  <c r="CA2899" i="4"/>
  <c r="CI2899" i="4" s="1"/>
  <c r="CB2900" i="4"/>
  <c r="CJ2900" i="4" s="1"/>
  <c r="CC2901" i="4"/>
  <c r="CK2901" i="4" s="1"/>
  <c r="CA2903" i="4"/>
  <c r="CI2903" i="4" s="1"/>
  <c r="CB2904" i="4"/>
  <c r="CJ2904" i="4" s="1"/>
  <c r="CC2905" i="4"/>
  <c r="CK2905" i="4" s="1"/>
  <c r="CA2907" i="4"/>
  <c r="CI2907" i="4" s="1"/>
  <c r="CB2908" i="4"/>
  <c r="CJ2908" i="4" s="1"/>
  <c r="CC2909" i="4"/>
  <c r="CK2909" i="4" s="1"/>
  <c r="CA2911" i="4"/>
  <c r="CI2911" i="4" s="1"/>
  <c r="CB2912" i="4"/>
  <c r="CJ2912" i="4" s="1"/>
  <c r="CC2913" i="4"/>
  <c r="CK2913" i="4" s="1"/>
  <c r="CA2915" i="4"/>
  <c r="CI2915" i="4" s="1"/>
  <c r="CB2916" i="4"/>
  <c r="CJ2916" i="4" s="1"/>
  <c r="CC2917" i="4"/>
  <c r="CK2917" i="4" s="1"/>
  <c r="CA2919" i="4"/>
  <c r="CI2919" i="4" s="1"/>
  <c r="CB2920" i="4"/>
  <c r="CJ2920" i="4" s="1"/>
  <c r="CC2921" i="4"/>
  <c r="CK2921" i="4" s="1"/>
  <c r="CA2735" i="4"/>
  <c r="CI2735" i="4" s="1"/>
  <c r="CB2736" i="4"/>
  <c r="CJ2736" i="4" s="1"/>
  <c r="CC2737" i="4"/>
  <c r="CK2737" i="4" s="1"/>
  <c r="CA2739" i="4"/>
  <c r="CI2739" i="4" s="1"/>
  <c r="CB2740" i="4"/>
  <c r="CJ2740" i="4" s="1"/>
  <c r="CC2741" i="4"/>
  <c r="CK2741" i="4" s="1"/>
  <c r="CA2743" i="4"/>
  <c r="CI2743" i="4" s="1"/>
  <c r="CB2744" i="4"/>
  <c r="CJ2744" i="4" s="1"/>
  <c r="CM2744" i="4" s="1"/>
  <c r="CP2744" i="4" s="1"/>
  <c r="CC2745" i="4"/>
  <c r="CK2745" i="4" s="1"/>
  <c r="CA2747" i="4"/>
  <c r="CI2747" i="4" s="1"/>
  <c r="CB2748" i="4"/>
  <c r="CJ2748" i="4" s="1"/>
  <c r="CC2749" i="4"/>
  <c r="CK2749" i="4" s="1"/>
  <c r="CN2749" i="4" s="1"/>
  <c r="CA2751" i="4"/>
  <c r="CI2751" i="4" s="1"/>
  <c r="CB2752" i="4"/>
  <c r="CJ2752" i="4" s="1"/>
  <c r="CC2753" i="4"/>
  <c r="CK2753" i="4" s="1"/>
  <c r="CA2755" i="4"/>
  <c r="CI2755" i="4" s="1"/>
  <c r="CB2756" i="4"/>
  <c r="CJ2756" i="4" s="1"/>
  <c r="CC2757" i="4"/>
  <c r="CK2757" i="4" s="1"/>
  <c r="CA2759" i="4"/>
  <c r="CI2759" i="4" s="1"/>
  <c r="CB2760" i="4"/>
  <c r="CJ2760" i="4" s="1"/>
  <c r="CM2760" i="4" s="1"/>
  <c r="CP2760" i="4" s="1"/>
  <c r="CC2761" i="4"/>
  <c r="CK2761" i="4" s="1"/>
  <c r="CA2763" i="4"/>
  <c r="CI2763" i="4" s="1"/>
  <c r="CB2764" i="4"/>
  <c r="CJ2764" i="4" s="1"/>
  <c r="CC2765" i="4"/>
  <c r="CK2765" i="4" s="1"/>
  <c r="CN2765" i="4" s="1"/>
  <c r="CA2767" i="4"/>
  <c r="CI2767" i="4" s="1"/>
  <c r="CB2768" i="4"/>
  <c r="CJ2768" i="4" s="1"/>
  <c r="CC2769" i="4"/>
  <c r="CK2769" i="4" s="1"/>
  <c r="CA2771" i="4"/>
  <c r="CI2771" i="4" s="1"/>
  <c r="CB2772" i="4"/>
  <c r="CJ2772" i="4" s="1"/>
  <c r="CC2773" i="4"/>
  <c r="CK2773" i="4" s="1"/>
  <c r="CA2775" i="4"/>
  <c r="CI2775" i="4" s="1"/>
  <c r="CB2776" i="4"/>
  <c r="CJ2776" i="4" s="1"/>
  <c r="CM2776" i="4" s="1"/>
  <c r="CP2776" i="4" s="1"/>
  <c r="CC2777" i="4"/>
  <c r="CK2777" i="4" s="1"/>
  <c r="CA2779" i="4"/>
  <c r="CI2779" i="4" s="1"/>
  <c r="CB2780" i="4"/>
  <c r="CJ2780" i="4" s="1"/>
  <c r="CC2781" i="4"/>
  <c r="CK2781" i="4" s="1"/>
  <c r="CN2781" i="4" s="1"/>
  <c r="CA2783" i="4"/>
  <c r="CI2783" i="4" s="1"/>
  <c r="CB2784" i="4"/>
  <c r="CJ2784" i="4" s="1"/>
  <c r="CC2785" i="4"/>
  <c r="CK2785" i="4" s="1"/>
  <c r="CA2787" i="4"/>
  <c r="CI2787" i="4" s="1"/>
  <c r="CB2788" i="4"/>
  <c r="CJ2788" i="4" s="1"/>
  <c r="CC2789" i="4"/>
  <c r="CK2789" i="4" s="1"/>
  <c r="CA2791" i="4"/>
  <c r="CI2791" i="4" s="1"/>
  <c r="CB2792" i="4"/>
  <c r="CJ2792" i="4" s="1"/>
  <c r="CM2792" i="4" s="1"/>
  <c r="CP2792" i="4" s="1"/>
  <c r="CC2793" i="4"/>
  <c r="CK2793" i="4" s="1"/>
  <c r="CA2795" i="4"/>
  <c r="CI2795" i="4" s="1"/>
  <c r="CB2796" i="4"/>
  <c r="CJ2796" i="4" s="1"/>
  <c r="CC2797" i="4"/>
  <c r="CK2797" i="4" s="1"/>
  <c r="CN2797" i="4" s="1"/>
  <c r="CA2799" i="4"/>
  <c r="CI2799" i="4" s="1"/>
  <c r="CB2800" i="4"/>
  <c r="CJ2800" i="4" s="1"/>
  <c r="CC2801" i="4"/>
  <c r="CK2801" i="4" s="1"/>
  <c r="CA2803" i="4"/>
  <c r="CI2803" i="4" s="1"/>
  <c r="CB2804" i="4"/>
  <c r="CJ2804" i="4" s="1"/>
  <c r="CC2805" i="4"/>
  <c r="CK2805" i="4" s="1"/>
  <c r="CA2807" i="4"/>
  <c r="CI2807" i="4" s="1"/>
  <c r="CB2808" i="4"/>
  <c r="CJ2808" i="4" s="1"/>
  <c r="CM2808" i="4" s="1"/>
  <c r="CP2808" i="4" s="1"/>
  <c r="CC2809" i="4"/>
  <c r="CK2809" i="4" s="1"/>
  <c r="CA2812" i="4"/>
  <c r="CI2812" i="4" s="1"/>
  <c r="CB2813" i="4"/>
  <c r="CJ2813" i="4" s="1"/>
  <c r="CC2814" i="4"/>
  <c r="CK2814" i="4" s="1"/>
  <c r="CA2810" i="4"/>
  <c r="CI2810" i="4" s="1"/>
  <c r="CB2811" i="4"/>
  <c r="CJ2811" i="4" s="1"/>
  <c r="CB2812" i="4"/>
  <c r="CJ2812" i="4" s="1"/>
  <c r="CC2813" i="4"/>
  <c r="CK2813" i="4" s="1"/>
  <c r="CN2813" i="4" s="1"/>
  <c r="CA2816" i="4"/>
  <c r="CI2816" i="4" s="1"/>
  <c r="CB2817" i="4"/>
  <c r="CJ2817" i="4" s="1"/>
  <c r="CC2818" i="4"/>
  <c r="CK2818" i="4" s="1"/>
  <c r="CA2820" i="4"/>
  <c r="CI2820" i="4" s="1"/>
  <c r="CB2821" i="4"/>
  <c r="CJ2821" i="4" s="1"/>
  <c r="CC2822" i="4"/>
  <c r="CK2822" i="4" s="1"/>
  <c r="CA2824" i="4"/>
  <c r="CI2824" i="4" s="1"/>
  <c r="CB2825" i="4"/>
  <c r="CJ2825" i="4" s="1"/>
  <c r="CM2825" i="4" s="1"/>
  <c r="CP2825" i="4" s="1"/>
  <c r="CC2826" i="4"/>
  <c r="CK2826" i="4" s="1"/>
  <c r="CA2828" i="4"/>
  <c r="CI2828" i="4" s="1"/>
  <c r="CB2829" i="4"/>
  <c r="CJ2829" i="4" s="1"/>
  <c r="CC2830" i="4"/>
  <c r="CK2830" i="4" s="1"/>
  <c r="CA2832" i="4"/>
  <c r="CI2832" i="4" s="1"/>
  <c r="CB2833" i="4"/>
  <c r="CJ2833" i="4" s="1"/>
  <c r="CC2834" i="4"/>
  <c r="CK2834" i="4" s="1"/>
  <c r="CA2836" i="4"/>
  <c r="CI2836" i="4" s="1"/>
  <c r="CB2837" i="4"/>
  <c r="CJ2837" i="4" s="1"/>
  <c r="CC2838" i="4"/>
  <c r="CK2838" i="4" s="1"/>
  <c r="CA2840" i="4"/>
  <c r="CI2840" i="4" s="1"/>
  <c r="CB2841" i="4"/>
  <c r="CJ2841" i="4" s="1"/>
  <c r="CM2841" i="4" s="1"/>
  <c r="CP2841" i="4" s="1"/>
  <c r="CC2842" i="4"/>
  <c r="CK2842" i="4" s="1"/>
  <c r="CA2844" i="4"/>
  <c r="CI2844" i="4" s="1"/>
  <c r="CB2845" i="4"/>
  <c r="CJ2845" i="4" s="1"/>
  <c r="CC2846" i="4"/>
  <c r="CK2846" i="4" s="1"/>
  <c r="CA2848" i="4"/>
  <c r="CI2848" i="4" s="1"/>
  <c r="CB2849" i="4"/>
  <c r="CJ2849" i="4" s="1"/>
  <c r="CC2850" i="4"/>
  <c r="CK2850" i="4" s="1"/>
  <c r="CA2852" i="4"/>
  <c r="CI2852" i="4" s="1"/>
  <c r="CB2853" i="4"/>
  <c r="CJ2853" i="4" s="1"/>
  <c r="CC2854" i="4"/>
  <c r="CK2854" i="4" s="1"/>
  <c r="CA2856" i="4"/>
  <c r="CI2856" i="4" s="1"/>
  <c r="CB2857" i="4"/>
  <c r="CJ2857" i="4" s="1"/>
  <c r="CM2857" i="4" s="1"/>
  <c r="CP2857" i="4" s="1"/>
  <c r="CC2858" i="4"/>
  <c r="CK2858" i="4" s="1"/>
  <c r="CA2860" i="4"/>
  <c r="CI2860" i="4" s="1"/>
  <c r="CB2861" i="4"/>
  <c r="CJ2861" i="4" s="1"/>
  <c r="CC2862" i="4"/>
  <c r="CK2862" i="4" s="1"/>
  <c r="CA2864" i="4"/>
  <c r="CI2864" i="4" s="1"/>
  <c r="CB2865" i="4"/>
  <c r="CJ2865" i="4" s="1"/>
  <c r="CC2866" i="4"/>
  <c r="CK2866" i="4" s="1"/>
  <c r="CA2868" i="4"/>
  <c r="CI2868" i="4" s="1"/>
  <c r="CB2869" i="4"/>
  <c r="CJ2869" i="4" s="1"/>
  <c r="CC2870" i="4"/>
  <c r="CK2870" i="4" s="1"/>
  <c r="CA2872" i="4"/>
  <c r="CI2872" i="4" s="1"/>
  <c r="CB2873" i="4"/>
  <c r="CJ2873" i="4" s="1"/>
  <c r="CM2873" i="4" s="1"/>
  <c r="CP2873" i="4" s="1"/>
  <c r="CC2874" i="4"/>
  <c r="CK2874" i="4" s="1"/>
  <c r="CA2876" i="4"/>
  <c r="CI2876" i="4" s="1"/>
  <c r="CB2877" i="4"/>
  <c r="CJ2877" i="4" s="1"/>
  <c r="CC2878" i="4"/>
  <c r="CK2878" i="4" s="1"/>
  <c r="CA2880" i="4"/>
  <c r="CI2880" i="4" s="1"/>
  <c r="CB2881" i="4"/>
  <c r="CJ2881" i="4" s="1"/>
  <c r="CC2882" i="4"/>
  <c r="CK2882" i="4" s="1"/>
  <c r="CA2884" i="4"/>
  <c r="CI2884" i="4" s="1"/>
  <c r="CB2885" i="4"/>
  <c r="CJ2885" i="4" s="1"/>
  <c r="CC2886" i="4"/>
  <c r="CK2886" i="4" s="1"/>
  <c r="CA2888" i="4"/>
  <c r="CI2888" i="4" s="1"/>
  <c r="CB2889" i="4"/>
  <c r="CJ2889" i="4" s="1"/>
  <c r="CM2889" i="4" s="1"/>
  <c r="CP2889" i="4" s="1"/>
  <c r="CC2890" i="4"/>
  <c r="CK2890" i="4" s="1"/>
  <c r="CA2892" i="4"/>
  <c r="CI2892" i="4" s="1"/>
  <c r="CB2893" i="4"/>
  <c r="CJ2893" i="4" s="1"/>
  <c r="CC2894" i="4"/>
  <c r="CK2894" i="4" s="1"/>
  <c r="CA2896" i="4"/>
  <c r="CI2896" i="4" s="1"/>
  <c r="CB2897" i="4"/>
  <c r="CJ2897" i="4" s="1"/>
  <c r="CC2898" i="4"/>
  <c r="CK2898" i="4" s="1"/>
  <c r="CA2900" i="4"/>
  <c r="CI2900" i="4" s="1"/>
  <c r="CB2901" i="4"/>
  <c r="CJ2901" i="4" s="1"/>
  <c r="CC2902" i="4"/>
  <c r="CK2902" i="4" s="1"/>
  <c r="CA2904" i="4"/>
  <c r="CI2904" i="4" s="1"/>
  <c r="CB2905" i="4"/>
  <c r="CJ2905" i="4" s="1"/>
  <c r="CM2905" i="4" s="1"/>
  <c r="CP2905" i="4" s="1"/>
  <c r="CC2906" i="4"/>
  <c r="CK2906" i="4" s="1"/>
  <c r="CA2908" i="4"/>
  <c r="CI2908" i="4" s="1"/>
  <c r="CB2909" i="4"/>
  <c r="CJ2909" i="4" s="1"/>
  <c r="CC2910" i="4"/>
  <c r="CK2910" i="4" s="1"/>
  <c r="CA2912" i="4"/>
  <c r="CI2912" i="4" s="1"/>
  <c r="CB2913" i="4"/>
  <c r="CJ2913" i="4" s="1"/>
  <c r="CC2914" i="4"/>
  <c r="CK2914" i="4" s="1"/>
  <c r="CA2916" i="4"/>
  <c r="CI2916" i="4" s="1"/>
  <c r="CB2917" i="4"/>
  <c r="CJ2917" i="4" s="1"/>
  <c r="CC2918" i="4"/>
  <c r="CK2918" i="4" s="1"/>
  <c r="CA2920" i="4"/>
  <c r="CI2920" i="4" s="1"/>
  <c r="CB2921" i="4"/>
  <c r="CJ2921" i="4" s="1"/>
  <c r="CM2921" i="4" s="1"/>
  <c r="CP2921" i="4" s="1"/>
  <c r="CC2922" i="4"/>
  <c r="CK2922" i="4" s="1"/>
  <c r="CA2924" i="4"/>
  <c r="CI2924" i="4" s="1"/>
  <c r="CB2925" i="4"/>
  <c r="CJ2925" i="4" s="1"/>
  <c r="CC2926" i="4"/>
  <c r="CK2926" i="4" s="1"/>
  <c r="CA2928" i="4"/>
  <c r="CI2928" i="4" s="1"/>
  <c r="CB2929" i="4"/>
  <c r="CJ2929" i="4" s="1"/>
  <c r="CC2930" i="4"/>
  <c r="CK2930" i="4" s="1"/>
  <c r="CA2932" i="4"/>
  <c r="CI2932" i="4" s="1"/>
  <c r="CB2933" i="4"/>
  <c r="CJ2933" i="4" s="1"/>
  <c r="CC2934" i="4"/>
  <c r="CK2934" i="4" s="1"/>
  <c r="CA2936" i="4"/>
  <c r="CI2936" i="4" s="1"/>
  <c r="CB2937" i="4"/>
  <c r="CJ2937" i="4" s="1"/>
  <c r="CM2937" i="4" s="1"/>
  <c r="CP2937" i="4" s="1"/>
  <c r="CC2938" i="4"/>
  <c r="CK2938" i="4" s="1"/>
  <c r="CA2940" i="4"/>
  <c r="CI2940" i="4" s="1"/>
  <c r="CB2941" i="4"/>
  <c r="CJ2941" i="4" s="1"/>
  <c r="CC2942" i="4"/>
  <c r="CK2942" i="4" s="1"/>
  <c r="CA2944" i="4"/>
  <c r="CI2944" i="4" s="1"/>
  <c r="CB2945" i="4"/>
  <c r="CJ2945" i="4" s="1"/>
  <c r="CC2946" i="4"/>
  <c r="CK2946" i="4" s="1"/>
  <c r="CA2948" i="4"/>
  <c r="CI2948" i="4" s="1"/>
  <c r="CB2949" i="4"/>
  <c r="CJ2949" i="4" s="1"/>
  <c r="CC2950" i="4"/>
  <c r="CK2950" i="4" s="1"/>
  <c r="CA2952" i="4"/>
  <c r="CI2952" i="4" s="1"/>
  <c r="CB2953" i="4"/>
  <c r="CJ2953" i="4" s="1"/>
  <c r="CM2953" i="4" s="1"/>
  <c r="CP2953" i="4" s="1"/>
  <c r="CC2954" i="4"/>
  <c r="CK2954" i="4" s="1"/>
  <c r="CA2956" i="4"/>
  <c r="CI2956" i="4" s="1"/>
  <c r="CB2957" i="4"/>
  <c r="CJ2957" i="4" s="1"/>
  <c r="CC2958" i="4"/>
  <c r="CK2958" i="4" s="1"/>
  <c r="CA2960" i="4"/>
  <c r="CI2960" i="4" s="1"/>
  <c r="CB2961" i="4"/>
  <c r="CJ2961" i="4" s="1"/>
  <c r="CC2962" i="4"/>
  <c r="CK2962" i="4" s="1"/>
  <c r="CA2964" i="4"/>
  <c r="CI2964" i="4" s="1"/>
  <c r="CB2965" i="4"/>
  <c r="CJ2965" i="4" s="1"/>
  <c r="CC2966" i="4"/>
  <c r="CK2966" i="4" s="1"/>
  <c r="CA2968" i="4"/>
  <c r="CI2968" i="4" s="1"/>
  <c r="CB2969" i="4"/>
  <c r="CJ2969" i="4" s="1"/>
  <c r="CM2969" i="4" s="1"/>
  <c r="CP2969" i="4" s="1"/>
  <c r="CC2970" i="4"/>
  <c r="CK2970" i="4" s="1"/>
  <c r="CA2972" i="4"/>
  <c r="CI2972" i="4" s="1"/>
  <c r="CB2973" i="4"/>
  <c r="CJ2973" i="4" s="1"/>
  <c r="CC2974" i="4"/>
  <c r="CK2974" i="4" s="1"/>
  <c r="CA2976" i="4"/>
  <c r="CI2976" i="4" s="1"/>
  <c r="CB2977" i="4"/>
  <c r="CJ2977" i="4" s="1"/>
  <c r="CC2978" i="4"/>
  <c r="CK2978" i="4" s="1"/>
  <c r="CA2980" i="4"/>
  <c r="CI2980" i="4" s="1"/>
  <c r="CB2981" i="4"/>
  <c r="CJ2981" i="4" s="1"/>
  <c r="CC2982" i="4"/>
  <c r="CK2982" i="4" s="1"/>
  <c r="CA2984" i="4"/>
  <c r="CI2984" i="4" s="1"/>
  <c r="CB2985" i="4"/>
  <c r="CJ2985" i="4" s="1"/>
  <c r="CM2985" i="4" s="1"/>
  <c r="CP2985" i="4" s="1"/>
  <c r="CC2986" i="4"/>
  <c r="CK2986" i="4" s="1"/>
  <c r="CA2988" i="4"/>
  <c r="CI2988" i="4" s="1"/>
  <c r="CB2989" i="4"/>
  <c r="CJ2989" i="4" s="1"/>
  <c r="CC2990" i="4"/>
  <c r="CK2990" i="4" s="1"/>
  <c r="CA2992" i="4"/>
  <c r="CI2992" i="4" s="1"/>
  <c r="CB2993" i="4"/>
  <c r="CJ2993" i="4" s="1"/>
  <c r="CC2994" i="4"/>
  <c r="CK2994" i="4" s="1"/>
  <c r="CA2996" i="4"/>
  <c r="CI2996" i="4" s="1"/>
  <c r="CB2997" i="4"/>
  <c r="CJ2997" i="4" s="1"/>
  <c r="CC2998" i="4"/>
  <c r="CK2998" i="4" s="1"/>
  <c r="CA3000" i="4"/>
  <c r="CI3000" i="4" s="1"/>
  <c r="CB3001" i="4"/>
  <c r="CJ3001" i="4" s="1"/>
  <c r="CM3001" i="4" s="1"/>
  <c r="CP3001" i="4" s="1"/>
  <c r="CC3002" i="4"/>
  <c r="CK3002" i="4" s="1"/>
  <c r="CA3004" i="4"/>
  <c r="CI3004" i="4" s="1"/>
  <c r="CB3005" i="4"/>
  <c r="CJ3005" i="4" s="1"/>
  <c r="CC3006" i="4"/>
  <c r="CK3006" i="4" s="1"/>
  <c r="CA3008" i="4"/>
  <c r="CI3008" i="4" s="1"/>
  <c r="CB3009" i="4"/>
  <c r="CJ3009" i="4" s="1"/>
  <c r="CC3010" i="4"/>
  <c r="CK3010" i="4" s="1"/>
  <c r="CA3012" i="4"/>
  <c r="CI3012" i="4" s="1"/>
  <c r="CB3013" i="4"/>
  <c r="CJ3013" i="4" s="1"/>
  <c r="CC3014" i="4"/>
  <c r="CK3014" i="4" s="1"/>
  <c r="CA3016" i="4"/>
  <c r="CI3016" i="4" s="1"/>
  <c r="CB3017" i="4"/>
  <c r="CJ3017" i="4" s="1"/>
  <c r="CM3017" i="4" s="1"/>
  <c r="CP3017" i="4" s="1"/>
  <c r="CC3018" i="4"/>
  <c r="CK3018" i="4" s="1"/>
  <c r="CA3020" i="4"/>
  <c r="CI3020" i="4" s="1"/>
  <c r="CB3021" i="4"/>
  <c r="CJ3021" i="4" s="1"/>
  <c r="CC3022" i="4"/>
  <c r="CK3022" i="4" s="1"/>
  <c r="CA3024" i="4"/>
  <c r="CI3024" i="4" s="1"/>
  <c r="CB3025" i="4"/>
  <c r="CJ3025" i="4" s="1"/>
  <c r="CC3026" i="4"/>
  <c r="CK3026" i="4" s="1"/>
  <c r="CA3028" i="4"/>
  <c r="CI3028" i="4" s="1"/>
  <c r="CB3029" i="4"/>
  <c r="CJ3029" i="4" s="1"/>
  <c r="CC3030" i="4"/>
  <c r="CK3030" i="4" s="1"/>
  <c r="CA3032" i="4"/>
  <c r="CI3032" i="4" s="1"/>
  <c r="CB3033" i="4"/>
  <c r="CJ3033" i="4" s="1"/>
  <c r="CM3033" i="4" s="1"/>
  <c r="CP3033" i="4" s="1"/>
  <c r="CC3034" i="4"/>
  <c r="CK3034" i="4" s="1"/>
  <c r="CA2923" i="4"/>
  <c r="CI2923" i="4" s="1"/>
  <c r="CB2924" i="4"/>
  <c r="CJ2924" i="4" s="1"/>
  <c r="CC2925" i="4"/>
  <c r="CK2925" i="4" s="1"/>
  <c r="CN2925" i="4" s="1"/>
  <c r="CA2927" i="4"/>
  <c r="CI2927" i="4" s="1"/>
  <c r="CB2928" i="4"/>
  <c r="CJ2928" i="4" s="1"/>
  <c r="CC2929" i="4"/>
  <c r="CK2929" i="4" s="1"/>
  <c r="CA2931" i="4"/>
  <c r="CI2931" i="4" s="1"/>
  <c r="CB2932" i="4"/>
  <c r="CJ2932" i="4" s="1"/>
  <c r="CC2933" i="4"/>
  <c r="CK2933" i="4" s="1"/>
  <c r="CA2935" i="4"/>
  <c r="CI2935" i="4" s="1"/>
  <c r="CB2936" i="4"/>
  <c r="CJ2936" i="4" s="1"/>
  <c r="CM2936" i="4" s="1"/>
  <c r="CP2936" i="4" s="1"/>
  <c r="CC2937" i="4"/>
  <c r="CK2937" i="4" s="1"/>
  <c r="CA2939" i="4"/>
  <c r="CI2939" i="4" s="1"/>
  <c r="CB2940" i="4"/>
  <c r="CJ2940" i="4" s="1"/>
  <c r="CC2941" i="4"/>
  <c r="CK2941" i="4" s="1"/>
  <c r="CN2941" i="4" s="1"/>
  <c r="CA2943" i="4"/>
  <c r="CI2943" i="4" s="1"/>
  <c r="CB2944" i="4"/>
  <c r="CJ2944" i="4" s="1"/>
  <c r="CC2945" i="4"/>
  <c r="CK2945" i="4" s="1"/>
  <c r="CA2947" i="4"/>
  <c r="CI2947" i="4" s="1"/>
  <c r="CB2948" i="4"/>
  <c r="CJ2948" i="4" s="1"/>
  <c r="CC2949" i="4"/>
  <c r="CK2949" i="4" s="1"/>
  <c r="CA2951" i="4"/>
  <c r="CI2951" i="4" s="1"/>
  <c r="CB2952" i="4"/>
  <c r="CJ2952" i="4" s="1"/>
  <c r="CM2952" i="4" s="1"/>
  <c r="CP2952" i="4" s="1"/>
  <c r="CC2953" i="4"/>
  <c r="CK2953" i="4" s="1"/>
  <c r="CA2955" i="4"/>
  <c r="CI2955" i="4" s="1"/>
  <c r="CB2956" i="4"/>
  <c r="CJ2956" i="4" s="1"/>
  <c r="CC2957" i="4"/>
  <c r="CK2957" i="4" s="1"/>
  <c r="CN2957" i="4" s="1"/>
  <c r="CA2959" i="4"/>
  <c r="CI2959" i="4" s="1"/>
  <c r="CB2960" i="4"/>
  <c r="CJ2960" i="4" s="1"/>
  <c r="CC2961" i="4"/>
  <c r="CK2961" i="4" s="1"/>
  <c r="CA2963" i="4"/>
  <c r="CI2963" i="4" s="1"/>
  <c r="CB2964" i="4"/>
  <c r="CJ2964" i="4" s="1"/>
  <c r="CC2965" i="4"/>
  <c r="CK2965" i="4" s="1"/>
  <c r="CA2967" i="4"/>
  <c r="CI2967" i="4" s="1"/>
  <c r="CB2968" i="4"/>
  <c r="CJ2968" i="4" s="1"/>
  <c r="CM2968" i="4" s="1"/>
  <c r="CP2968" i="4" s="1"/>
  <c r="CC2969" i="4"/>
  <c r="CK2969" i="4" s="1"/>
  <c r="CA2971" i="4"/>
  <c r="CI2971" i="4" s="1"/>
  <c r="CB2972" i="4"/>
  <c r="CJ2972" i="4" s="1"/>
  <c r="CC2973" i="4"/>
  <c r="CK2973" i="4" s="1"/>
  <c r="CN2973" i="4" s="1"/>
  <c r="CA2975" i="4"/>
  <c r="CI2975" i="4" s="1"/>
  <c r="CB2976" i="4"/>
  <c r="CJ2976" i="4" s="1"/>
  <c r="CC2977" i="4"/>
  <c r="CK2977" i="4" s="1"/>
  <c r="CA2979" i="4"/>
  <c r="CI2979" i="4" s="1"/>
  <c r="CB2980" i="4"/>
  <c r="CJ2980" i="4" s="1"/>
  <c r="CC2981" i="4"/>
  <c r="CK2981" i="4" s="1"/>
  <c r="CA2983" i="4"/>
  <c r="CI2983" i="4" s="1"/>
  <c r="CB2984" i="4"/>
  <c r="CJ2984" i="4" s="1"/>
  <c r="CM2984" i="4" s="1"/>
  <c r="CP2984" i="4" s="1"/>
  <c r="CC2985" i="4"/>
  <c r="CK2985" i="4" s="1"/>
  <c r="CA2987" i="4"/>
  <c r="CI2987" i="4" s="1"/>
  <c r="CB2988" i="4"/>
  <c r="CJ2988" i="4" s="1"/>
  <c r="CC2989" i="4"/>
  <c r="CK2989" i="4" s="1"/>
  <c r="CN2989" i="4" s="1"/>
  <c r="CA2991" i="4"/>
  <c r="CI2991" i="4" s="1"/>
  <c r="CB2992" i="4"/>
  <c r="CJ2992" i="4" s="1"/>
  <c r="CC2993" i="4"/>
  <c r="CK2993" i="4" s="1"/>
  <c r="CA2995" i="4"/>
  <c r="CI2995" i="4" s="1"/>
  <c r="CB2996" i="4"/>
  <c r="CJ2996" i="4" s="1"/>
  <c r="CC2997" i="4"/>
  <c r="CK2997" i="4" s="1"/>
  <c r="CA2999" i="4"/>
  <c r="CI2999" i="4" s="1"/>
  <c r="CB3000" i="4"/>
  <c r="CJ3000" i="4" s="1"/>
  <c r="CM3000" i="4" s="1"/>
  <c r="CP3000" i="4" s="1"/>
  <c r="CC3001" i="4"/>
  <c r="CK3001" i="4" s="1"/>
  <c r="CA3003" i="4"/>
  <c r="CI3003" i="4" s="1"/>
  <c r="CB3004" i="4"/>
  <c r="CJ3004" i="4" s="1"/>
  <c r="CC3005" i="4"/>
  <c r="CK3005" i="4" s="1"/>
  <c r="CN3005" i="4" s="1"/>
  <c r="CA3007" i="4"/>
  <c r="CI3007" i="4" s="1"/>
  <c r="CB3008" i="4"/>
  <c r="CJ3008" i="4" s="1"/>
  <c r="CC3009" i="4"/>
  <c r="CK3009" i="4" s="1"/>
  <c r="CA3011" i="4"/>
  <c r="CI3011" i="4" s="1"/>
  <c r="CB3012" i="4"/>
  <c r="CJ3012" i="4" s="1"/>
  <c r="CC3013" i="4"/>
  <c r="CK3013" i="4" s="1"/>
  <c r="CA3015" i="4"/>
  <c r="CI3015" i="4" s="1"/>
  <c r="CB3016" i="4"/>
  <c r="CJ3016" i="4" s="1"/>
  <c r="CM3016" i="4" s="1"/>
  <c r="CP3016" i="4" s="1"/>
  <c r="CC3017" i="4"/>
  <c r="CK3017" i="4" s="1"/>
  <c r="CA3019" i="4"/>
  <c r="CI3019" i="4" s="1"/>
  <c r="CB3020" i="4"/>
  <c r="CJ3020" i="4" s="1"/>
  <c r="CC3021" i="4"/>
  <c r="CK3021" i="4" s="1"/>
  <c r="CN3021" i="4" s="1"/>
  <c r="CA3023" i="4"/>
  <c r="CI3023" i="4" s="1"/>
  <c r="CB3024" i="4"/>
  <c r="CJ3024" i="4" s="1"/>
  <c r="CC3025" i="4"/>
  <c r="CK3025" i="4" s="1"/>
  <c r="CA3027" i="4"/>
  <c r="CI3027" i="4" s="1"/>
  <c r="CB3028" i="4"/>
  <c r="CJ3028" i="4" s="1"/>
  <c r="CC3029" i="4"/>
  <c r="CK3029" i="4" s="1"/>
  <c r="CA3031" i="4"/>
  <c r="CI3031" i="4" s="1"/>
  <c r="CB3032" i="4"/>
  <c r="CJ3032" i="4" s="1"/>
  <c r="CM3032" i="4" s="1"/>
  <c r="CP3032" i="4" s="1"/>
  <c r="CC3033" i="4"/>
  <c r="CK3033" i="4" s="1"/>
  <c r="CA3035" i="4"/>
  <c r="CI3035" i="4" s="1"/>
  <c r="CN17" i="4"/>
  <c r="CM17" i="4"/>
  <c r="CP17" i="4" s="1"/>
  <c r="CN21" i="4"/>
  <c r="CM21" i="4"/>
  <c r="CP21" i="4" s="1"/>
  <c r="CN25" i="4"/>
  <c r="CM25" i="4"/>
  <c r="CP25" i="4" s="1"/>
  <c r="CN29" i="4"/>
  <c r="CM29" i="4"/>
  <c r="CP29" i="4" s="1"/>
  <c r="CN33" i="4"/>
  <c r="CM33" i="4"/>
  <c r="CP33" i="4" s="1"/>
  <c r="CN37" i="4"/>
  <c r="CM37" i="4"/>
  <c r="CP37" i="4" s="1"/>
  <c r="CN41" i="4"/>
  <c r="CM41" i="4"/>
  <c r="CP41" i="4" s="1"/>
  <c r="CN45" i="4"/>
  <c r="CM45" i="4"/>
  <c r="CP45" i="4" s="1"/>
  <c r="CN49" i="4"/>
  <c r="CM49" i="4"/>
  <c r="CP49" i="4" s="1"/>
  <c r="CN53" i="4"/>
  <c r="CM53" i="4"/>
  <c r="CP53" i="4" s="1"/>
  <c r="CN57" i="4"/>
  <c r="CM57" i="4"/>
  <c r="CP57" i="4" s="1"/>
  <c r="CN61" i="4"/>
  <c r="CM61" i="4"/>
  <c r="CP61" i="4" s="1"/>
  <c r="CN65" i="4"/>
  <c r="CM65" i="4"/>
  <c r="CP65" i="4" s="1"/>
  <c r="CN69" i="4"/>
  <c r="CM69" i="4"/>
  <c r="CP69" i="4" s="1"/>
  <c r="CN73" i="4"/>
  <c r="CM73" i="4"/>
  <c r="CP73" i="4" s="1"/>
  <c r="CN77" i="4"/>
  <c r="CM77" i="4"/>
  <c r="CP77" i="4" s="1"/>
  <c r="CN81" i="4"/>
  <c r="CM81" i="4"/>
  <c r="CP81" i="4" s="1"/>
  <c r="CN85" i="4"/>
  <c r="CM85" i="4"/>
  <c r="CP85" i="4" s="1"/>
  <c r="CN89" i="4"/>
  <c r="CM89" i="4"/>
  <c r="CP89" i="4" s="1"/>
  <c r="CN93" i="4"/>
  <c r="CM93" i="4"/>
  <c r="CP93" i="4" s="1"/>
  <c r="CN97" i="4"/>
  <c r="CM97" i="4"/>
  <c r="CP97" i="4" s="1"/>
  <c r="CN101" i="4"/>
  <c r="CM101" i="4"/>
  <c r="CP101" i="4" s="1"/>
  <c r="CN105" i="4"/>
  <c r="CM105" i="4"/>
  <c r="CP105" i="4" s="1"/>
  <c r="CN109" i="4"/>
  <c r="CM109" i="4"/>
  <c r="CP109" i="4" s="1"/>
  <c r="CN113" i="4"/>
  <c r="CM113" i="4"/>
  <c r="CP113" i="4" s="1"/>
  <c r="CN117" i="4"/>
  <c r="CM117" i="4"/>
  <c r="CP117" i="4" s="1"/>
  <c r="CN121" i="4"/>
  <c r="CM121" i="4"/>
  <c r="CP121" i="4" s="1"/>
  <c r="CN125" i="4"/>
  <c r="CM125" i="4"/>
  <c r="CP125" i="4" s="1"/>
  <c r="CN129" i="4"/>
  <c r="CM129" i="4"/>
  <c r="CP129" i="4" s="1"/>
  <c r="CN133" i="4"/>
  <c r="CM133" i="4"/>
  <c r="CP133" i="4" s="1"/>
  <c r="CN137" i="4"/>
  <c r="CM137" i="4"/>
  <c r="CP137" i="4" s="1"/>
  <c r="CN141" i="4"/>
  <c r="CM141" i="4"/>
  <c r="CP141" i="4" s="1"/>
  <c r="CN145" i="4"/>
  <c r="CM145" i="4"/>
  <c r="CP145" i="4" s="1"/>
  <c r="CN149" i="4"/>
  <c r="CM149" i="4"/>
  <c r="CP149" i="4" s="1"/>
  <c r="CN153" i="4"/>
  <c r="CM153" i="4"/>
  <c r="CP153" i="4" s="1"/>
  <c r="CN157" i="4"/>
  <c r="CM157" i="4"/>
  <c r="CP157" i="4" s="1"/>
  <c r="CN161" i="4"/>
  <c r="CM161" i="4"/>
  <c r="CP161" i="4" s="1"/>
  <c r="CN165" i="4"/>
  <c r="CM165" i="4"/>
  <c r="CP165" i="4" s="1"/>
  <c r="CN169" i="4"/>
  <c r="CM169" i="4"/>
  <c r="CP169" i="4" s="1"/>
  <c r="CN173" i="4"/>
  <c r="CM173" i="4"/>
  <c r="CP173" i="4" s="1"/>
  <c r="CN177" i="4"/>
  <c r="CM177" i="4"/>
  <c r="CP177" i="4" s="1"/>
  <c r="CN181" i="4"/>
  <c r="CM181" i="4"/>
  <c r="CP181" i="4" s="1"/>
  <c r="CN185" i="4"/>
  <c r="CM185" i="4"/>
  <c r="CP185" i="4" s="1"/>
  <c r="CN189" i="4"/>
  <c r="CM189" i="4"/>
  <c r="CP189" i="4" s="1"/>
  <c r="CN193" i="4"/>
  <c r="CM193" i="4"/>
  <c r="CP193" i="4" s="1"/>
  <c r="CN197" i="4"/>
  <c r="CM197" i="4"/>
  <c r="CP197" i="4" s="1"/>
  <c r="CN201" i="4"/>
  <c r="CM201" i="4"/>
  <c r="CP201" i="4" s="1"/>
  <c r="CN205" i="4"/>
  <c r="CM205" i="4"/>
  <c r="CP205" i="4" s="1"/>
  <c r="CN209" i="4"/>
  <c r="CM209" i="4"/>
  <c r="CP209" i="4" s="1"/>
  <c r="CN213" i="4"/>
  <c r="CM213" i="4"/>
  <c r="CP213" i="4" s="1"/>
  <c r="CN217" i="4"/>
  <c r="CM217" i="4"/>
  <c r="CP217" i="4" s="1"/>
  <c r="CN221" i="4"/>
  <c r="CM221" i="4"/>
  <c r="CP221" i="4" s="1"/>
  <c r="CN225" i="4"/>
  <c r="CM225" i="4"/>
  <c r="CP225" i="4" s="1"/>
  <c r="CN229" i="4"/>
  <c r="CM229" i="4"/>
  <c r="CP229" i="4" s="1"/>
  <c r="CN233" i="4"/>
  <c r="CM233" i="4"/>
  <c r="CP233" i="4" s="1"/>
  <c r="CN237" i="4"/>
  <c r="CM237" i="4"/>
  <c r="CP237" i="4" s="1"/>
  <c r="CN241" i="4"/>
  <c r="CM241" i="4"/>
  <c r="CP241" i="4" s="1"/>
  <c r="CN245" i="4"/>
  <c r="CM245" i="4"/>
  <c r="CP245" i="4" s="1"/>
  <c r="CN249" i="4"/>
  <c r="CM249" i="4"/>
  <c r="CP249" i="4" s="1"/>
  <c r="CN253" i="4"/>
  <c r="CM253" i="4"/>
  <c r="CP253" i="4" s="1"/>
  <c r="CN257" i="4"/>
  <c r="CM257" i="4"/>
  <c r="CP257" i="4" s="1"/>
  <c r="CN261" i="4"/>
  <c r="CM261" i="4"/>
  <c r="CP261" i="4" s="1"/>
  <c r="CN265" i="4"/>
  <c r="CM265" i="4"/>
  <c r="CP265" i="4" s="1"/>
  <c r="CN269" i="4"/>
  <c r="CM269" i="4"/>
  <c r="CP269" i="4" s="1"/>
  <c r="CN273" i="4"/>
  <c r="CM273" i="4"/>
  <c r="CP273" i="4" s="1"/>
  <c r="CN277" i="4"/>
  <c r="CM277" i="4"/>
  <c r="CP277" i="4" s="1"/>
  <c r="CN281" i="4"/>
  <c r="CM281" i="4"/>
  <c r="CP281" i="4" s="1"/>
  <c r="CN285" i="4"/>
  <c r="CM285" i="4"/>
  <c r="CP285" i="4" s="1"/>
  <c r="CN289" i="4"/>
  <c r="CM289" i="4"/>
  <c r="CP289" i="4" s="1"/>
  <c r="CN293" i="4"/>
  <c r="CM293" i="4"/>
  <c r="CP293" i="4" s="1"/>
  <c r="CN297" i="4"/>
  <c r="CM297" i="4"/>
  <c r="CP297" i="4" s="1"/>
  <c r="CN301" i="4"/>
  <c r="CM301" i="4"/>
  <c r="CP301" i="4" s="1"/>
  <c r="CN305" i="4"/>
  <c r="CM305" i="4"/>
  <c r="CP305" i="4" s="1"/>
  <c r="CN309" i="4"/>
  <c r="CM309" i="4"/>
  <c r="CP309" i="4" s="1"/>
  <c r="CN313" i="4"/>
  <c r="CM313" i="4"/>
  <c r="CP313" i="4" s="1"/>
  <c r="CN317" i="4"/>
  <c r="CM317" i="4"/>
  <c r="CP317" i="4" s="1"/>
  <c r="CN321" i="4"/>
  <c r="CM321" i="4"/>
  <c r="CP321" i="4" s="1"/>
  <c r="CN325" i="4"/>
  <c r="CM325" i="4"/>
  <c r="CP325" i="4" s="1"/>
  <c r="CN329" i="4"/>
  <c r="CM329" i="4"/>
  <c r="CP329" i="4" s="1"/>
  <c r="CN333" i="4"/>
  <c r="CM333" i="4"/>
  <c r="CP333" i="4" s="1"/>
  <c r="CN337" i="4"/>
  <c r="CM337" i="4"/>
  <c r="CP337" i="4" s="1"/>
  <c r="CN341" i="4"/>
  <c r="CM341" i="4"/>
  <c r="CP341" i="4" s="1"/>
  <c r="CN345" i="4"/>
  <c r="CM345" i="4"/>
  <c r="CP345" i="4" s="1"/>
  <c r="CN349" i="4"/>
  <c r="CM349" i="4"/>
  <c r="CP349" i="4" s="1"/>
  <c r="CN353" i="4"/>
  <c r="CM353" i="4"/>
  <c r="CP353" i="4" s="1"/>
  <c r="CN357" i="4"/>
  <c r="CM357" i="4"/>
  <c r="CP357" i="4" s="1"/>
  <c r="CN361" i="4"/>
  <c r="CM361" i="4"/>
  <c r="CP361" i="4" s="1"/>
  <c r="CN365" i="4"/>
  <c r="CM365" i="4"/>
  <c r="CP365" i="4" s="1"/>
  <c r="CN369" i="4"/>
  <c r="CM369" i="4"/>
  <c r="CP369" i="4" s="1"/>
  <c r="CN373" i="4"/>
  <c r="CM373" i="4"/>
  <c r="CP373" i="4" s="1"/>
  <c r="CN377" i="4"/>
  <c r="CM377" i="4"/>
  <c r="CP377" i="4" s="1"/>
  <c r="CN381" i="4"/>
  <c r="CM381" i="4"/>
  <c r="CP381" i="4" s="1"/>
  <c r="CN385" i="4"/>
  <c r="CM385" i="4"/>
  <c r="CP385" i="4" s="1"/>
  <c r="CN389" i="4"/>
  <c r="CM389" i="4"/>
  <c r="CP389" i="4" s="1"/>
  <c r="CN393" i="4"/>
  <c r="CM393" i="4"/>
  <c r="CP393" i="4" s="1"/>
  <c r="CN397" i="4"/>
  <c r="CM397" i="4"/>
  <c r="CP397" i="4" s="1"/>
  <c r="CN401" i="4"/>
  <c r="CM401" i="4"/>
  <c r="CP401" i="4" s="1"/>
  <c r="CN405" i="4"/>
  <c r="CM405" i="4"/>
  <c r="CP405" i="4" s="1"/>
  <c r="CN409" i="4"/>
  <c r="CM409" i="4"/>
  <c r="CP409" i="4" s="1"/>
  <c r="CN413" i="4"/>
  <c r="CM413" i="4"/>
  <c r="CP413" i="4" s="1"/>
  <c r="CN417" i="4"/>
  <c r="CM417" i="4"/>
  <c r="CP417" i="4" s="1"/>
  <c r="CN421" i="4"/>
  <c r="CM421" i="4"/>
  <c r="CP421" i="4" s="1"/>
  <c r="CN425" i="4"/>
  <c r="CM425" i="4"/>
  <c r="CP425" i="4" s="1"/>
  <c r="CN429" i="4"/>
  <c r="CM429" i="4"/>
  <c r="CP429" i="4" s="1"/>
  <c r="CN433" i="4"/>
  <c r="CM433" i="4"/>
  <c r="CP433" i="4" s="1"/>
  <c r="CN437" i="4"/>
  <c r="CM437" i="4"/>
  <c r="CP437" i="4" s="1"/>
  <c r="CN441" i="4"/>
  <c r="CM441" i="4"/>
  <c r="CP441" i="4" s="1"/>
  <c r="CN445" i="4"/>
  <c r="CM445" i="4"/>
  <c r="CP445" i="4" s="1"/>
  <c r="CN449" i="4"/>
  <c r="CM449" i="4"/>
  <c r="CP449" i="4" s="1"/>
  <c r="CN453" i="4"/>
  <c r="CM453" i="4"/>
  <c r="CP453" i="4" s="1"/>
  <c r="CN457" i="4"/>
  <c r="CM457" i="4"/>
  <c r="CP457" i="4" s="1"/>
  <c r="CN461" i="4"/>
  <c r="CM461" i="4"/>
  <c r="CP461" i="4" s="1"/>
  <c r="CN465" i="4"/>
  <c r="CM465" i="4"/>
  <c r="CP465" i="4" s="1"/>
  <c r="CN469" i="4"/>
  <c r="CM469" i="4"/>
  <c r="CP469" i="4" s="1"/>
  <c r="CN473" i="4"/>
  <c r="CM473" i="4"/>
  <c r="CP473" i="4" s="1"/>
  <c r="CN477" i="4"/>
  <c r="CM477" i="4"/>
  <c r="CP477" i="4" s="1"/>
  <c r="CN481" i="4"/>
  <c r="CM481" i="4"/>
  <c r="CP481" i="4" s="1"/>
  <c r="CN485" i="4"/>
  <c r="CM485" i="4"/>
  <c r="CP485" i="4" s="1"/>
  <c r="CN489" i="4"/>
  <c r="CM489" i="4"/>
  <c r="CP489" i="4" s="1"/>
  <c r="CN493" i="4"/>
  <c r="CM493" i="4"/>
  <c r="CP493" i="4" s="1"/>
  <c r="CN497" i="4"/>
  <c r="CM497" i="4"/>
  <c r="CP497" i="4" s="1"/>
  <c r="CN501" i="4"/>
  <c r="CM501" i="4"/>
  <c r="CP501" i="4" s="1"/>
  <c r="CN505" i="4"/>
  <c r="CM505" i="4"/>
  <c r="CP505" i="4" s="1"/>
  <c r="CN509" i="4"/>
  <c r="CM509" i="4"/>
  <c r="CP509" i="4" s="1"/>
  <c r="CN513" i="4"/>
  <c r="CM513" i="4"/>
  <c r="CP513" i="4" s="1"/>
  <c r="CN517" i="4"/>
  <c r="CM517" i="4"/>
  <c r="CP517" i="4" s="1"/>
  <c r="CN521" i="4"/>
  <c r="CM521" i="4"/>
  <c r="CP521" i="4" s="1"/>
  <c r="CN525" i="4"/>
  <c r="CM525" i="4"/>
  <c r="CP525" i="4" s="1"/>
  <c r="CN529" i="4"/>
  <c r="CM529" i="4"/>
  <c r="CP529" i="4" s="1"/>
  <c r="CN533" i="4"/>
  <c r="CM533" i="4"/>
  <c r="CP533" i="4" s="1"/>
  <c r="CN537" i="4"/>
  <c r="CM537" i="4"/>
  <c r="CP537" i="4" s="1"/>
  <c r="CN541" i="4"/>
  <c r="CM541" i="4"/>
  <c r="CP541" i="4" s="1"/>
  <c r="CN545" i="4"/>
  <c r="CM545" i="4"/>
  <c r="CP545" i="4" s="1"/>
  <c r="CN549" i="4"/>
  <c r="CM549" i="4"/>
  <c r="CP549" i="4" s="1"/>
  <c r="CN553" i="4"/>
  <c r="CM553" i="4"/>
  <c r="CP553" i="4" s="1"/>
  <c r="CN557" i="4"/>
  <c r="CM557" i="4"/>
  <c r="CP557" i="4" s="1"/>
  <c r="CN561" i="4"/>
  <c r="CM561" i="4"/>
  <c r="CP561" i="4" s="1"/>
  <c r="CN565" i="4"/>
  <c r="CM565" i="4"/>
  <c r="CP565" i="4" s="1"/>
  <c r="CN569" i="4"/>
  <c r="CM569" i="4"/>
  <c r="CP569" i="4" s="1"/>
  <c r="CN573" i="4"/>
  <c r="CM573" i="4"/>
  <c r="CP573" i="4" s="1"/>
  <c r="CN577" i="4"/>
  <c r="CM577" i="4"/>
  <c r="CP577" i="4" s="1"/>
  <c r="CN581" i="4"/>
  <c r="CM581" i="4"/>
  <c r="CP581" i="4" s="1"/>
  <c r="CN585" i="4"/>
  <c r="CM585" i="4"/>
  <c r="CP585" i="4" s="1"/>
  <c r="CN589" i="4"/>
  <c r="CM589" i="4"/>
  <c r="CP589" i="4" s="1"/>
  <c r="CN593" i="4"/>
  <c r="CM593" i="4"/>
  <c r="CP593" i="4" s="1"/>
  <c r="CN597" i="4"/>
  <c r="CM597" i="4"/>
  <c r="CP597" i="4" s="1"/>
  <c r="CN601" i="4"/>
  <c r="CM601" i="4"/>
  <c r="CP601" i="4" s="1"/>
  <c r="CN605" i="4"/>
  <c r="CM605" i="4"/>
  <c r="CP605" i="4" s="1"/>
  <c r="CN609" i="4"/>
  <c r="CM609" i="4"/>
  <c r="CP609" i="4" s="1"/>
  <c r="CN613" i="4"/>
  <c r="CM613" i="4"/>
  <c r="CP613" i="4" s="1"/>
  <c r="CN617" i="4"/>
  <c r="CM617" i="4"/>
  <c r="CP617" i="4" s="1"/>
  <c r="CN621" i="4"/>
  <c r="CM621" i="4"/>
  <c r="CP621" i="4" s="1"/>
  <c r="CN625" i="4"/>
  <c r="CM625" i="4"/>
  <c r="CP625" i="4" s="1"/>
  <c r="CN629" i="4"/>
  <c r="CM629" i="4"/>
  <c r="CP629" i="4" s="1"/>
  <c r="CN633" i="4"/>
  <c r="CM633" i="4"/>
  <c r="CP633" i="4" s="1"/>
  <c r="CN637" i="4"/>
  <c r="CM637" i="4"/>
  <c r="CP637" i="4" s="1"/>
  <c r="CN641" i="4"/>
  <c r="CM641" i="4"/>
  <c r="CP641" i="4" s="1"/>
  <c r="CN645" i="4"/>
  <c r="CM645" i="4"/>
  <c r="CP645" i="4" s="1"/>
  <c r="CN649" i="4"/>
  <c r="CM649" i="4"/>
  <c r="CP649" i="4" s="1"/>
  <c r="CN653" i="4"/>
  <c r="CM653" i="4"/>
  <c r="CP653" i="4" s="1"/>
  <c r="CN657" i="4"/>
  <c r="CM657" i="4"/>
  <c r="CP657" i="4" s="1"/>
  <c r="CN661" i="4"/>
  <c r="CM661" i="4"/>
  <c r="CP661" i="4" s="1"/>
  <c r="CN665" i="4"/>
  <c r="CM665" i="4"/>
  <c r="CP665" i="4" s="1"/>
  <c r="CN669" i="4"/>
  <c r="CM669" i="4"/>
  <c r="CP669" i="4" s="1"/>
  <c r="CN673" i="4"/>
  <c r="CM673" i="4"/>
  <c r="CP673" i="4" s="1"/>
  <c r="CN677" i="4"/>
  <c r="CM677" i="4"/>
  <c r="CP677" i="4" s="1"/>
  <c r="CN681" i="4"/>
  <c r="CM681" i="4"/>
  <c r="CP681" i="4" s="1"/>
  <c r="CN685" i="4"/>
  <c r="CM685" i="4"/>
  <c r="CP685" i="4" s="1"/>
  <c r="CN689" i="4"/>
  <c r="CM689" i="4"/>
  <c r="CP689" i="4" s="1"/>
  <c r="CN693" i="4"/>
  <c r="CM693" i="4"/>
  <c r="CP693" i="4" s="1"/>
  <c r="CN697" i="4"/>
  <c r="CM697" i="4"/>
  <c r="CP697" i="4" s="1"/>
  <c r="CN701" i="4"/>
  <c r="CM701" i="4"/>
  <c r="CP701" i="4" s="1"/>
  <c r="CN705" i="4"/>
  <c r="CM705" i="4"/>
  <c r="CP705" i="4" s="1"/>
  <c r="CN709" i="4"/>
  <c r="CM709" i="4"/>
  <c r="CP709" i="4" s="1"/>
  <c r="CN713" i="4"/>
  <c r="CM713" i="4"/>
  <c r="CP713" i="4" s="1"/>
  <c r="CN717" i="4"/>
  <c r="CM717" i="4"/>
  <c r="CP717" i="4" s="1"/>
  <c r="CN721" i="4"/>
  <c r="CM721" i="4"/>
  <c r="CP721" i="4" s="1"/>
  <c r="CN725" i="4"/>
  <c r="CM725" i="4"/>
  <c r="CP725" i="4" s="1"/>
  <c r="CN729" i="4"/>
  <c r="CM729" i="4"/>
  <c r="CP729" i="4" s="1"/>
  <c r="CN733" i="4"/>
  <c r="CM733" i="4"/>
  <c r="CP733" i="4" s="1"/>
  <c r="CN737" i="4"/>
  <c r="CM737" i="4"/>
  <c r="CP737" i="4" s="1"/>
  <c r="CN741" i="4"/>
  <c r="CM741" i="4"/>
  <c r="CP741" i="4" s="1"/>
  <c r="CN745" i="4"/>
  <c r="CM745" i="4"/>
  <c r="CP745" i="4" s="1"/>
  <c r="CN749" i="4"/>
  <c r="CM749" i="4"/>
  <c r="CP749" i="4" s="1"/>
  <c r="CN753" i="4"/>
  <c r="CM753" i="4"/>
  <c r="CP753" i="4" s="1"/>
  <c r="CN757" i="4"/>
  <c r="CM757" i="4"/>
  <c r="CP757" i="4" s="1"/>
  <c r="CN761" i="4"/>
  <c r="CM761" i="4"/>
  <c r="CP761" i="4" s="1"/>
  <c r="CN765" i="4"/>
  <c r="CM765" i="4"/>
  <c r="CP765" i="4" s="1"/>
  <c r="CN769" i="4"/>
  <c r="CM769" i="4"/>
  <c r="CP769" i="4" s="1"/>
  <c r="CN773" i="4"/>
  <c r="CM773" i="4"/>
  <c r="CP773" i="4" s="1"/>
  <c r="CN777" i="4"/>
  <c r="CM777" i="4"/>
  <c r="CP777" i="4" s="1"/>
  <c r="CN781" i="4"/>
  <c r="CM781" i="4"/>
  <c r="CP781" i="4" s="1"/>
  <c r="CN785" i="4"/>
  <c r="CM785" i="4"/>
  <c r="CP785" i="4" s="1"/>
  <c r="CN789" i="4"/>
  <c r="CM789" i="4"/>
  <c r="CP789" i="4" s="1"/>
  <c r="CN793" i="4"/>
  <c r="CM793" i="4"/>
  <c r="CP793" i="4" s="1"/>
  <c r="CN797" i="4"/>
  <c r="CM797" i="4"/>
  <c r="CP797" i="4" s="1"/>
  <c r="CN801" i="4"/>
  <c r="CM801" i="4"/>
  <c r="CP801" i="4" s="1"/>
  <c r="CN805" i="4"/>
  <c r="CM805" i="4"/>
  <c r="CP805" i="4" s="1"/>
  <c r="CN809" i="4"/>
  <c r="CM809" i="4"/>
  <c r="CP809" i="4" s="1"/>
  <c r="CN813" i="4"/>
  <c r="CM813" i="4"/>
  <c r="CP813" i="4" s="1"/>
  <c r="CN817" i="4"/>
  <c r="CM817" i="4"/>
  <c r="CP817" i="4" s="1"/>
  <c r="CN821" i="4"/>
  <c r="CM821" i="4"/>
  <c r="CP821" i="4" s="1"/>
  <c r="CN825" i="4"/>
  <c r="CM825" i="4"/>
  <c r="CP825" i="4" s="1"/>
  <c r="CN829" i="4"/>
  <c r="CM829" i="4"/>
  <c r="CP829" i="4" s="1"/>
  <c r="CN833" i="4"/>
  <c r="CM833" i="4"/>
  <c r="CP833" i="4" s="1"/>
  <c r="CN837" i="4"/>
  <c r="CM837" i="4"/>
  <c r="CP837" i="4" s="1"/>
  <c r="CN841" i="4"/>
  <c r="CM841" i="4"/>
  <c r="CP841" i="4" s="1"/>
  <c r="CN845" i="4"/>
  <c r="CM845" i="4"/>
  <c r="CP845" i="4" s="1"/>
  <c r="CN849" i="4"/>
  <c r="CM849" i="4"/>
  <c r="CP849" i="4" s="1"/>
  <c r="CN853" i="4"/>
  <c r="CM853" i="4"/>
  <c r="CP853" i="4" s="1"/>
  <c r="CN857" i="4"/>
  <c r="CM857" i="4"/>
  <c r="CP857" i="4" s="1"/>
  <c r="CN861" i="4"/>
  <c r="CM861" i="4"/>
  <c r="CP861" i="4" s="1"/>
  <c r="CN865" i="4"/>
  <c r="CM865" i="4"/>
  <c r="CP865" i="4" s="1"/>
  <c r="CN869" i="4"/>
  <c r="CM869" i="4"/>
  <c r="CP869" i="4" s="1"/>
  <c r="CN873" i="4"/>
  <c r="CM873" i="4"/>
  <c r="CP873" i="4" s="1"/>
  <c r="CN877" i="4"/>
  <c r="CM877" i="4"/>
  <c r="CP877" i="4" s="1"/>
  <c r="CN881" i="4"/>
  <c r="CM881" i="4"/>
  <c r="CP881" i="4" s="1"/>
  <c r="CN885" i="4"/>
  <c r="CM885" i="4"/>
  <c r="CP885" i="4" s="1"/>
  <c r="CN889" i="4"/>
  <c r="CM889" i="4"/>
  <c r="CP889" i="4" s="1"/>
  <c r="CN893" i="4"/>
  <c r="CM893" i="4"/>
  <c r="CP893" i="4" s="1"/>
  <c r="CN897" i="4"/>
  <c r="CM897" i="4"/>
  <c r="CP897" i="4" s="1"/>
  <c r="CN901" i="4"/>
  <c r="CM901" i="4"/>
  <c r="CP901" i="4" s="1"/>
  <c r="CN905" i="4"/>
  <c r="CM905" i="4"/>
  <c r="CP905" i="4" s="1"/>
  <c r="CN909" i="4"/>
  <c r="CM909" i="4"/>
  <c r="CP909" i="4" s="1"/>
  <c r="CN913" i="4"/>
  <c r="CM913" i="4"/>
  <c r="CP913" i="4" s="1"/>
  <c r="CN917" i="4"/>
  <c r="CM917" i="4"/>
  <c r="CP917" i="4" s="1"/>
  <c r="CN921" i="4"/>
  <c r="CM921" i="4"/>
  <c r="CP921" i="4" s="1"/>
  <c r="CN925" i="4"/>
  <c r="CM925" i="4"/>
  <c r="CP925" i="4" s="1"/>
  <c r="CN929" i="4"/>
  <c r="CM929" i="4"/>
  <c r="CP929" i="4" s="1"/>
  <c r="CN933" i="4"/>
  <c r="CM933" i="4"/>
  <c r="CP933" i="4" s="1"/>
  <c r="CN937" i="4"/>
  <c r="CM937" i="4"/>
  <c r="CP937" i="4" s="1"/>
  <c r="CN941" i="4"/>
  <c r="CM941" i="4"/>
  <c r="CP941" i="4" s="1"/>
  <c r="CN945" i="4"/>
  <c r="CM945" i="4"/>
  <c r="CP945" i="4" s="1"/>
  <c r="CN949" i="4"/>
  <c r="CM949" i="4"/>
  <c r="CP949" i="4" s="1"/>
  <c r="CN953" i="4"/>
  <c r="CM953" i="4"/>
  <c r="CP953" i="4" s="1"/>
  <c r="CN957" i="4"/>
  <c r="CM957" i="4"/>
  <c r="CP957" i="4" s="1"/>
  <c r="CN961" i="4"/>
  <c r="CM961" i="4"/>
  <c r="CP961" i="4" s="1"/>
  <c r="CN965" i="4"/>
  <c r="CM965" i="4"/>
  <c r="CP965" i="4" s="1"/>
  <c r="CN969" i="4"/>
  <c r="CM969" i="4"/>
  <c r="CP969" i="4" s="1"/>
  <c r="CN973" i="4"/>
  <c r="CM973" i="4"/>
  <c r="CP973" i="4" s="1"/>
  <c r="CN977" i="4"/>
  <c r="CM977" i="4"/>
  <c r="CP977" i="4" s="1"/>
  <c r="CN981" i="4"/>
  <c r="CM981" i="4"/>
  <c r="CP981" i="4" s="1"/>
  <c r="CN985" i="4"/>
  <c r="CM985" i="4"/>
  <c r="CP985" i="4" s="1"/>
  <c r="CN989" i="4"/>
  <c r="CM989" i="4"/>
  <c r="CP989" i="4" s="1"/>
  <c r="CN993" i="4"/>
  <c r="CM993" i="4"/>
  <c r="CP993" i="4" s="1"/>
  <c r="CN997" i="4"/>
  <c r="CM997" i="4"/>
  <c r="CP997" i="4" s="1"/>
  <c r="CN1001" i="4"/>
  <c r="CM1001" i="4"/>
  <c r="CP1001" i="4" s="1"/>
  <c r="CN1005" i="4"/>
  <c r="CM1005" i="4"/>
  <c r="CP1005" i="4" s="1"/>
  <c r="CN1009" i="4"/>
  <c r="CM1009" i="4"/>
  <c r="CP1009" i="4" s="1"/>
  <c r="CN1013" i="4"/>
  <c r="CM1013" i="4"/>
  <c r="CP1013" i="4" s="1"/>
  <c r="CN1017" i="4"/>
  <c r="CM1017" i="4"/>
  <c r="CP1017" i="4" s="1"/>
  <c r="CN1021" i="4"/>
  <c r="CM1021" i="4"/>
  <c r="CP1021" i="4" s="1"/>
  <c r="CN1025" i="4"/>
  <c r="CM1025" i="4"/>
  <c r="CP1025" i="4" s="1"/>
  <c r="CN1029" i="4"/>
  <c r="CM1029" i="4"/>
  <c r="CP1029" i="4" s="1"/>
  <c r="CN1033" i="4"/>
  <c r="CM1033" i="4"/>
  <c r="CP1033" i="4" s="1"/>
  <c r="CN1037" i="4"/>
  <c r="CM1037" i="4"/>
  <c r="CP1037" i="4" s="1"/>
  <c r="CN1041" i="4"/>
  <c r="CM1041" i="4"/>
  <c r="CP1041" i="4" s="1"/>
  <c r="CN1045" i="4"/>
  <c r="CM1045" i="4"/>
  <c r="CP1045" i="4" s="1"/>
  <c r="CN1049" i="4"/>
  <c r="CM1049" i="4"/>
  <c r="CP1049" i="4" s="1"/>
  <c r="CN1053" i="4"/>
  <c r="CM1053" i="4"/>
  <c r="CP1053" i="4" s="1"/>
  <c r="CN1057" i="4"/>
  <c r="CM1057" i="4"/>
  <c r="CP1057" i="4" s="1"/>
  <c r="CN1061" i="4"/>
  <c r="CM1061" i="4"/>
  <c r="CP1061" i="4" s="1"/>
  <c r="CN1065" i="4"/>
  <c r="CM1065" i="4"/>
  <c r="CP1065" i="4" s="1"/>
  <c r="CN1069" i="4"/>
  <c r="CM1069" i="4"/>
  <c r="CP1069" i="4" s="1"/>
  <c r="CN1073" i="4"/>
  <c r="CM1073" i="4"/>
  <c r="CP1073" i="4" s="1"/>
  <c r="CN1077" i="4"/>
  <c r="CM1077" i="4"/>
  <c r="CP1077" i="4" s="1"/>
  <c r="CN1081" i="4"/>
  <c r="CM1081" i="4"/>
  <c r="CP1081" i="4" s="1"/>
  <c r="CN1085" i="4"/>
  <c r="CM1085" i="4"/>
  <c r="CP1085" i="4" s="1"/>
  <c r="CN1089" i="4"/>
  <c r="CM1089" i="4"/>
  <c r="CP1089" i="4" s="1"/>
  <c r="CN1093" i="4"/>
  <c r="CM1093" i="4"/>
  <c r="CP1093" i="4" s="1"/>
  <c r="CN1097" i="4"/>
  <c r="CM1097" i="4"/>
  <c r="CP1097" i="4" s="1"/>
  <c r="CN1101" i="4"/>
  <c r="CM1101" i="4"/>
  <c r="CP1101" i="4" s="1"/>
  <c r="CN1105" i="4"/>
  <c r="CM1105" i="4"/>
  <c r="CP1105" i="4" s="1"/>
  <c r="CN1109" i="4"/>
  <c r="CM1109" i="4"/>
  <c r="CP1109" i="4" s="1"/>
  <c r="CN1113" i="4"/>
  <c r="CM1113" i="4"/>
  <c r="CP1113" i="4" s="1"/>
  <c r="CN1117" i="4"/>
  <c r="CM1117" i="4"/>
  <c r="CP1117" i="4" s="1"/>
  <c r="CN1121" i="4"/>
  <c r="CM1121" i="4"/>
  <c r="CP1121" i="4" s="1"/>
  <c r="CN1125" i="4"/>
  <c r="CM1125" i="4"/>
  <c r="CP1125" i="4" s="1"/>
  <c r="CN1129" i="4"/>
  <c r="CM1129" i="4"/>
  <c r="CP1129" i="4" s="1"/>
  <c r="CN1133" i="4"/>
  <c r="CM1133" i="4"/>
  <c r="CP1133" i="4" s="1"/>
  <c r="CN1137" i="4"/>
  <c r="CM1137" i="4"/>
  <c r="CP1137" i="4" s="1"/>
  <c r="CN1141" i="4"/>
  <c r="CM1141" i="4"/>
  <c r="CP1141" i="4" s="1"/>
  <c r="CN1145" i="4"/>
  <c r="CM1145" i="4"/>
  <c r="CP1145" i="4" s="1"/>
  <c r="CN1149" i="4"/>
  <c r="CM1149" i="4"/>
  <c r="CP1149" i="4" s="1"/>
  <c r="CN1153" i="4"/>
  <c r="CM1153" i="4"/>
  <c r="CP1153" i="4" s="1"/>
  <c r="CN1157" i="4"/>
  <c r="CM1157" i="4"/>
  <c r="CP1157" i="4" s="1"/>
  <c r="CN1161" i="4"/>
  <c r="CM1161" i="4"/>
  <c r="CP1161" i="4" s="1"/>
  <c r="CN1165" i="4"/>
  <c r="CM1165" i="4"/>
  <c r="CP1165" i="4" s="1"/>
  <c r="CN1169" i="4"/>
  <c r="CM1169" i="4"/>
  <c r="CP1169" i="4" s="1"/>
  <c r="CN1173" i="4"/>
  <c r="CM1173" i="4"/>
  <c r="CP1173" i="4" s="1"/>
  <c r="CN1177" i="4"/>
  <c r="CM1177" i="4"/>
  <c r="CP1177" i="4" s="1"/>
  <c r="CN1181" i="4"/>
  <c r="CM1181" i="4"/>
  <c r="CP1181" i="4" s="1"/>
  <c r="CN1185" i="4"/>
  <c r="CM1185" i="4"/>
  <c r="CP1185" i="4" s="1"/>
  <c r="CN1189" i="4"/>
  <c r="CM1189" i="4"/>
  <c r="CP1189" i="4" s="1"/>
  <c r="CN1193" i="4"/>
  <c r="CM1193" i="4"/>
  <c r="CP1193" i="4" s="1"/>
  <c r="CN1197" i="4"/>
  <c r="CM1197" i="4"/>
  <c r="CP1197" i="4" s="1"/>
  <c r="CN1201" i="4"/>
  <c r="CM1201" i="4"/>
  <c r="CP1201" i="4" s="1"/>
  <c r="CN1205" i="4"/>
  <c r="CM1205" i="4"/>
  <c r="CP1205" i="4" s="1"/>
  <c r="CN1209" i="4"/>
  <c r="CM1209" i="4"/>
  <c r="CP1209" i="4" s="1"/>
  <c r="CN1213" i="4"/>
  <c r="CM1213" i="4"/>
  <c r="CP1213" i="4" s="1"/>
  <c r="CN1217" i="4"/>
  <c r="CM1217" i="4"/>
  <c r="CP1217" i="4" s="1"/>
  <c r="CN1221" i="4"/>
  <c r="CM1221" i="4"/>
  <c r="CP1221" i="4" s="1"/>
  <c r="CN1225" i="4"/>
  <c r="CM1225" i="4"/>
  <c r="CP1225" i="4" s="1"/>
  <c r="CN1229" i="4"/>
  <c r="CM1229" i="4"/>
  <c r="CP1229" i="4" s="1"/>
  <c r="CN1233" i="4"/>
  <c r="CM1233" i="4"/>
  <c r="CP1233" i="4" s="1"/>
  <c r="CN1237" i="4"/>
  <c r="CM1237" i="4"/>
  <c r="CP1237" i="4" s="1"/>
  <c r="CN1241" i="4"/>
  <c r="CM1241" i="4"/>
  <c r="CP1241" i="4" s="1"/>
  <c r="CN1245" i="4"/>
  <c r="CM1245" i="4"/>
  <c r="CP1245" i="4" s="1"/>
  <c r="CN1249" i="4"/>
  <c r="CM1249" i="4"/>
  <c r="CP1249" i="4" s="1"/>
  <c r="CN1253" i="4"/>
  <c r="CM1253" i="4"/>
  <c r="CP1253" i="4" s="1"/>
  <c r="CN1257" i="4"/>
  <c r="CM1257" i="4"/>
  <c r="CP1257" i="4" s="1"/>
  <c r="CN1261" i="4"/>
  <c r="CM1261" i="4"/>
  <c r="CP1261" i="4" s="1"/>
  <c r="CN1265" i="4"/>
  <c r="CM1265" i="4"/>
  <c r="CP1265" i="4" s="1"/>
  <c r="CN1269" i="4"/>
  <c r="CM1269" i="4"/>
  <c r="CP1269" i="4" s="1"/>
  <c r="CN1273" i="4"/>
  <c r="CM1273" i="4"/>
  <c r="CP1273" i="4" s="1"/>
  <c r="CN1277" i="4"/>
  <c r="CM1277" i="4"/>
  <c r="CP1277" i="4" s="1"/>
  <c r="CN1281" i="4"/>
  <c r="CM1281" i="4"/>
  <c r="CP1281" i="4" s="1"/>
  <c r="CN1285" i="4"/>
  <c r="CM1285" i="4"/>
  <c r="CP1285" i="4" s="1"/>
  <c r="CN1289" i="4"/>
  <c r="CM1289" i="4"/>
  <c r="CP1289" i="4" s="1"/>
  <c r="CN1293" i="4"/>
  <c r="CM1293" i="4"/>
  <c r="CP1293" i="4" s="1"/>
  <c r="CN1297" i="4"/>
  <c r="CM1297" i="4"/>
  <c r="CP1297" i="4" s="1"/>
  <c r="CN1301" i="4"/>
  <c r="CM1301" i="4"/>
  <c r="CP1301" i="4" s="1"/>
  <c r="CN1305" i="4"/>
  <c r="CM1305" i="4"/>
  <c r="CP1305" i="4" s="1"/>
  <c r="CN1309" i="4"/>
  <c r="CM1309" i="4"/>
  <c r="CP1309" i="4" s="1"/>
  <c r="CN1313" i="4"/>
  <c r="CM1313" i="4"/>
  <c r="CP1313" i="4" s="1"/>
  <c r="CN1317" i="4"/>
  <c r="CM1317" i="4"/>
  <c r="CP1317" i="4" s="1"/>
  <c r="CN1321" i="4"/>
  <c r="CM1321" i="4"/>
  <c r="CP1321" i="4" s="1"/>
  <c r="CN1325" i="4"/>
  <c r="CM1325" i="4"/>
  <c r="CP1325" i="4" s="1"/>
  <c r="CN1329" i="4"/>
  <c r="CM1329" i="4"/>
  <c r="CP1329" i="4" s="1"/>
  <c r="CN1333" i="4"/>
  <c r="CM1333" i="4"/>
  <c r="CP1333" i="4" s="1"/>
  <c r="CN1337" i="4"/>
  <c r="CM1337" i="4"/>
  <c r="CP1337" i="4" s="1"/>
  <c r="CN1341" i="4"/>
  <c r="CM1341" i="4"/>
  <c r="CP1341" i="4" s="1"/>
  <c r="CN1345" i="4"/>
  <c r="CM1345" i="4"/>
  <c r="CP1345" i="4" s="1"/>
  <c r="CN1349" i="4"/>
  <c r="CM1349" i="4"/>
  <c r="CP1349" i="4" s="1"/>
  <c r="CN1353" i="4"/>
  <c r="CM1353" i="4"/>
  <c r="CP1353" i="4" s="1"/>
  <c r="CN1357" i="4"/>
  <c r="CM1357" i="4"/>
  <c r="CP1357" i="4" s="1"/>
  <c r="CN1361" i="4"/>
  <c r="CM1361" i="4"/>
  <c r="CP1361" i="4" s="1"/>
  <c r="CN1365" i="4"/>
  <c r="CM1365" i="4"/>
  <c r="CP1365" i="4" s="1"/>
  <c r="CN1369" i="4"/>
  <c r="CM1369" i="4"/>
  <c r="CP1369" i="4" s="1"/>
  <c r="CN1373" i="4"/>
  <c r="CM1373" i="4"/>
  <c r="CP1373" i="4" s="1"/>
  <c r="CN1377" i="4"/>
  <c r="CM1377" i="4"/>
  <c r="CP1377" i="4" s="1"/>
  <c r="CN1381" i="4"/>
  <c r="CM1381" i="4"/>
  <c r="CP1381" i="4" s="1"/>
  <c r="CN1385" i="4"/>
  <c r="CM1385" i="4"/>
  <c r="CP1385" i="4" s="1"/>
  <c r="CN1389" i="4"/>
  <c r="CM1389" i="4"/>
  <c r="CP1389" i="4" s="1"/>
  <c r="CN1393" i="4"/>
  <c r="CM1393" i="4"/>
  <c r="CP1393" i="4" s="1"/>
  <c r="CN1397" i="4"/>
  <c r="CM1397" i="4"/>
  <c r="CP1397" i="4" s="1"/>
  <c r="CN1401" i="4"/>
  <c r="CM1401" i="4"/>
  <c r="CP1401" i="4" s="1"/>
  <c r="CN1405" i="4"/>
  <c r="CM1405" i="4"/>
  <c r="CP1405" i="4" s="1"/>
  <c r="CN1409" i="4"/>
  <c r="CM1409" i="4"/>
  <c r="CP1409" i="4" s="1"/>
  <c r="CN1413" i="4"/>
  <c r="CM1413" i="4"/>
  <c r="CP1413" i="4" s="1"/>
  <c r="CN1417" i="4"/>
  <c r="CM1417" i="4"/>
  <c r="CP1417" i="4" s="1"/>
  <c r="CN1421" i="4"/>
  <c r="CM1421" i="4"/>
  <c r="CP1421" i="4" s="1"/>
  <c r="CN1425" i="4"/>
  <c r="CM1425" i="4"/>
  <c r="CP1425" i="4" s="1"/>
  <c r="CN1429" i="4"/>
  <c r="CM1429" i="4"/>
  <c r="CP1429" i="4" s="1"/>
  <c r="CN1433" i="4"/>
  <c r="CM1433" i="4"/>
  <c r="CP1433" i="4" s="1"/>
  <c r="CN1437" i="4"/>
  <c r="CM1437" i="4"/>
  <c r="CP1437" i="4" s="1"/>
  <c r="CN1441" i="4"/>
  <c r="CM1441" i="4"/>
  <c r="CP1441" i="4" s="1"/>
  <c r="CN1445" i="4"/>
  <c r="CM1445" i="4"/>
  <c r="CP1445" i="4" s="1"/>
  <c r="CN1449" i="4"/>
  <c r="CM1449" i="4"/>
  <c r="CP1449" i="4" s="1"/>
  <c r="CN1453" i="4"/>
  <c r="CM1453" i="4"/>
  <c r="CP1453" i="4" s="1"/>
  <c r="CN1457" i="4"/>
  <c r="CM1457" i="4"/>
  <c r="CP1457" i="4" s="1"/>
  <c r="CN1461" i="4"/>
  <c r="CM1461" i="4"/>
  <c r="CP1461" i="4" s="1"/>
  <c r="CN1465" i="4"/>
  <c r="CM1465" i="4"/>
  <c r="CP1465" i="4" s="1"/>
  <c r="CN1469" i="4"/>
  <c r="CM1469" i="4"/>
  <c r="CP1469" i="4" s="1"/>
  <c r="CN1473" i="4"/>
  <c r="CM1473" i="4"/>
  <c r="CP1473" i="4" s="1"/>
  <c r="CN1477" i="4"/>
  <c r="CM1477" i="4"/>
  <c r="CP1477" i="4" s="1"/>
  <c r="CN1481" i="4"/>
  <c r="CM1481" i="4"/>
  <c r="CP1481" i="4" s="1"/>
  <c r="CN1485" i="4"/>
  <c r="CM1485" i="4"/>
  <c r="CP1485" i="4" s="1"/>
  <c r="CN1489" i="4"/>
  <c r="CM1489" i="4"/>
  <c r="CP1489" i="4" s="1"/>
  <c r="CN1493" i="4"/>
  <c r="CM1493" i="4"/>
  <c r="CP1493" i="4" s="1"/>
  <c r="CN1497" i="4"/>
  <c r="CM1497" i="4"/>
  <c r="CP1497" i="4" s="1"/>
  <c r="CN1501" i="4"/>
  <c r="CM1501" i="4"/>
  <c r="CP1501" i="4" s="1"/>
  <c r="CN1505" i="4"/>
  <c r="CM1505" i="4"/>
  <c r="CP1505" i="4" s="1"/>
  <c r="CN1509" i="4"/>
  <c r="CM1509" i="4"/>
  <c r="CP1509" i="4" s="1"/>
  <c r="CN1513" i="4"/>
  <c r="CM1513" i="4"/>
  <c r="CP1513" i="4" s="1"/>
  <c r="CN1517" i="4"/>
  <c r="CM1517" i="4"/>
  <c r="CP1517" i="4" s="1"/>
  <c r="CN1521" i="4"/>
  <c r="CM1521" i="4"/>
  <c r="CP1521" i="4" s="1"/>
  <c r="CN1525" i="4"/>
  <c r="CM1525" i="4"/>
  <c r="CP1525" i="4" s="1"/>
  <c r="CN1529" i="4"/>
  <c r="CM1529" i="4"/>
  <c r="CP1529" i="4" s="1"/>
  <c r="CN1533" i="4"/>
  <c r="CM1533" i="4"/>
  <c r="CP1533" i="4" s="1"/>
  <c r="CN1537" i="4"/>
  <c r="CM1537" i="4"/>
  <c r="CP1537" i="4" s="1"/>
  <c r="CN1541" i="4"/>
  <c r="CM1541" i="4"/>
  <c r="CP1541" i="4" s="1"/>
  <c r="CN1545" i="4"/>
  <c r="CM1545" i="4"/>
  <c r="CP1545" i="4" s="1"/>
  <c r="CN1549" i="4"/>
  <c r="CM1549" i="4"/>
  <c r="CP1549" i="4" s="1"/>
  <c r="CN1553" i="4"/>
  <c r="CM1553" i="4"/>
  <c r="CP1553" i="4" s="1"/>
  <c r="CN1557" i="4"/>
  <c r="CM1557" i="4"/>
  <c r="CP1557" i="4" s="1"/>
  <c r="CN1561" i="4"/>
  <c r="CM1561" i="4"/>
  <c r="CP1561" i="4" s="1"/>
  <c r="CN1565" i="4"/>
  <c r="CM1565" i="4"/>
  <c r="CP1565" i="4" s="1"/>
  <c r="CN1569" i="4"/>
  <c r="CM1569" i="4"/>
  <c r="CP1569" i="4" s="1"/>
  <c r="CN1573" i="4"/>
  <c r="CM1573" i="4"/>
  <c r="CP1573" i="4" s="1"/>
  <c r="CN1577" i="4"/>
  <c r="CM1577" i="4"/>
  <c r="CP1577" i="4" s="1"/>
  <c r="CN1581" i="4"/>
  <c r="CM1581" i="4"/>
  <c r="CP1581" i="4" s="1"/>
  <c r="CN1585" i="4"/>
  <c r="CM1585" i="4"/>
  <c r="CP1585" i="4" s="1"/>
  <c r="CN1589" i="4"/>
  <c r="CM1589" i="4"/>
  <c r="CP1589" i="4" s="1"/>
  <c r="CN1593" i="4"/>
  <c r="CM1593" i="4"/>
  <c r="CP1593" i="4" s="1"/>
  <c r="CN1597" i="4"/>
  <c r="CM1597" i="4"/>
  <c r="CP1597" i="4" s="1"/>
  <c r="CN1601" i="4"/>
  <c r="CM1601" i="4"/>
  <c r="CP1601" i="4" s="1"/>
  <c r="CN1605" i="4"/>
  <c r="CM1605" i="4"/>
  <c r="CP1605" i="4" s="1"/>
  <c r="CN1609" i="4"/>
  <c r="CM1609" i="4"/>
  <c r="CP1609" i="4" s="1"/>
  <c r="CN1613" i="4"/>
  <c r="CM1613" i="4"/>
  <c r="CP1613" i="4" s="1"/>
  <c r="CN1617" i="4"/>
  <c r="CM1617" i="4"/>
  <c r="CP1617" i="4" s="1"/>
  <c r="CN1621" i="4"/>
  <c r="CM1621" i="4"/>
  <c r="CP1621" i="4" s="1"/>
  <c r="CN1625" i="4"/>
  <c r="CM1625" i="4"/>
  <c r="CP1625" i="4" s="1"/>
  <c r="CN1629" i="4"/>
  <c r="CM1629" i="4"/>
  <c r="CP1629" i="4" s="1"/>
  <c r="CN1633" i="4"/>
  <c r="CM1633" i="4"/>
  <c r="CP1633" i="4" s="1"/>
  <c r="CN1637" i="4"/>
  <c r="CM1637" i="4"/>
  <c r="CP1637" i="4" s="1"/>
  <c r="CN1641" i="4"/>
  <c r="CM1641" i="4"/>
  <c r="CP1641" i="4" s="1"/>
  <c r="CN1645" i="4"/>
  <c r="CM1645" i="4"/>
  <c r="CP1645" i="4" s="1"/>
  <c r="CN1649" i="4"/>
  <c r="CM1649" i="4"/>
  <c r="CP1649" i="4" s="1"/>
  <c r="CN1653" i="4"/>
  <c r="CM1653" i="4"/>
  <c r="CP1653" i="4" s="1"/>
  <c r="CN1657" i="4"/>
  <c r="CM1657" i="4"/>
  <c r="CP1657" i="4" s="1"/>
  <c r="CN1661" i="4"/>
  <c r="CM1661" i="4"/>
  <c r="CP1661" i="4" s="1"/>
  <c r="CN1665" i="4"/>
  <c r="CM1665" i="4"/>
  <c r="CP1665" i="4" s="1"/>
  <c r="CN1669" i="4"/>
  <c r="CM1669" i="4"/>
  <c r="CP1669" i="4" s="1"/>
  <c r="CN1673" i="4"/>
  <c r="CM1673" i="4"/>
  <c r="CP1673" i="4" s="1"/>
  <c r="CN1677" i="4"/>
  <c r="CM1677" i="4"/>
  <c r="CP1677" i="4" s="1"/>
  <c r="CN1681" i="4"/>
  <c r="CM1681" i="4"/>
  <c r="CP1681" i="4" s="1"/>
  <c r="CN1685" i="4"/>
  <c r="CM1685" i="4"/>
  <c r="CP1685" i="4" s="1"/>
  <c r="CN1689" i="4"/>
  <c r="CM1689" i="4"/>
  <c r="CP1689" i="4" s="1"/>
  <c r="CN1693" i="4"/>
  <c r="CM1693" i="4"/>
  <c r="CP1693" i="4" s="1"/>
  <c r="CN1697" i="4"/>
  <c r="CM1697" i="4"/>
  <c r="CP1697" i="4" s="1"/>
  <c r="CN1701" i="4"/>
  <c r="CM1701" i="4"/>
  <c r="CP1701" i="4" s="1"/>
  <c r="CM1705" i="4"/>
  <c r="CP1705" i="4" s="1"/>
  <c r="CN1705" i="4"/>
  <c r="CM1709" i="4"/>
  <c r="CP1709" i="4" s="1"/>
  <c r="CN1709" i="4"/>
  <c r="CM1713" i="4"/>
  <c r="CP1713" i="4" s="1"/>
  <c r="CN1713" i="4"/>
  <c r="CM1717" i="4"/>
  <c r="CP1717" i="4" s="1"/>
  <c r="CN1717" i="4"/>
  <c r="CM1721" i="4"/>
  <c r="CP1721" i="4" s="1"/>
  <c r="CN1721" i="4"/>
  <c r="CM1725" i="4"/>
  <c r="CP1725" i="4" s="1"/>
  <c r="CN1725" i="4"/>
  <c r="CM1729" i="4"/>
  <c r="CP1729" i="4" s="1"/>
  <c r="CN1729" i="4"/>
  <c r="CM1733" i="4"/>
  <c r="CP1733" i="4" s="1"/>
  <c r="CN1733" i="4"/>
  <c r="CM1737" i="4"/>
  <c r="CP1737" i="4" s="1"/>
  <c r="CN1737" i="4"/>
  <c r="CM1741" i="4"/>
  <c r="CP1741" i="4" s="1"/>
  <c r="CN1741" i="4"/>
  <c r="CM1745" i="4"/>
  <c r="CP1745" i="4" s="1"/>
  <c r="CN1745" i="4"/>
  <c r="CM1749" i="4"/>
  <c r="CP1749" i="4" s="1"/>
  <c r="CN1749" i="4"/>
  <c r="CM1753" i="4"/>
  <c r="CP1753" i="4" s="1"/>
  <c r="CN1753" i="4"/>
  <c r="CM1757" i="4"/>
  <c r="CP1757" i="4" s="1"/>
  <c r="CN1757" i="4"/>
  <c r="CM1761" i="4"/>
  <c r="CP1761" i="4" s="1"/>
  <c r="CN1761" i="4"/>
  <c r="CM1765" i="4"/>
  <c r="CP1765" i="4" s="1"/>
  <c r="CN1765" i="4"/>
  <c r="CM1769" i="4"/>
  <c r="CP1769" i="4" s="1"/>
  <c r="CN1769" i="4"/>
  <c r="CM1773" i="4"/>
  <c r="CP1773" i="4" s="1"/>
  <c r="CN1773" i="4"/>
  <c r="CM1777" i="4"/>
  <c r="CP1777" i="4" s="1"/>
  <c r="CN1777" i="4"/>
  <c r="CM1781" i="4"/>
  <c r="CP1781" i="4" s="1"/>
  <c r="CN1781" i="4"/>
  <c r="CM1785" i="4"/>
  <c r="CP1785" i="4" s="1"/>
  <c r="CN1785" i="4"/>
  <c r="CM1789" i="4"/>
  <c r="CP1789" i="4" s="1"/>
  <c r="CN1789" i="4"/>
  <c r="CM1793" i="4"/>
  <c r="CP1793" i="4" s="1"/>
  <c r="CN1793" i="4"/>
  <c r="CM1797" i="4"/>
  <c r="CP1797" i="4" s="1"/>
  <c r="CN1797" i="4"/>
  <c r="CM1801" i="4"/>
  <c r="CP1801" i="4" s="1"/>
  <c r="CN1801" i="4"/>
  <c r="CM1805" i="4"/>
  <c r="CP1805" i="4" s="1"/>
  <c r="CN1805" i="4"/>
  <c r="CM1809" i="4"/>
  <c r="CP1809" i="4" s="1"/>
  <c r="CN1809" i="4"/>
  <c r="CM1813" i="4"/>
  <c r="CP1813" i="4" s="1"/>
  <c r="CN1813" i="4"/>
  <c r="CM1817" i="4"/>
  <c r="CP1817" i="4" s="1"/>
  <c r="CN1817" i="4"/>
  <c r="CM1821" i="4"/>
  <c r="CP1821" i="4" s="1"/>
  <c r="CN1821" i="4"/>
  <c r="CM1825" i="4"/>
  <c r="CP1825" i="4" s="1"/>
  <c r="CN1825" i="4"/>
  <c r="CM1829" i="4"/>
  <c r="CP1829" i="4" s="1"/>
  <c r="CN1829" i="4"/>
  <c r="CM1833" i="4"/>
  <c r="CP1833" i="4" s="1"/>
  <c r="CN1833" i="4"/>
  <c r="CM1837" i="4"/>
  <c r="CP1837" i="4" s="1"/>
  <c r="CN1837" i="4"/>
  <c r="CM1841" i="4"/>
  <c r="CP1841" i="4" s="1"/>
  <c r="CN1841" i="4"/>
  <c r="CM1845" i="4"/>
  <c r="CP1845" i="4" s="1"/>
  <c r="CN1845" i="4"/>
  <c r="CM1849" i="4"/>
  <c r="CP1849" i="4" s="1"/>
  <c r="CN1849" i="4"/>
  <c r="CM1853" i="4"/>
  <c r="CP1853" i="4" s="1"/>
  <c r="CN1853" i="4"/>
  <c r="CM1857" i="4"/>
  <c r="CP1857" i="4" s="1"/>
  <c r="CN1857" i="4"/>
  <c r="CM1861" i="4"/>
  <c r="CP1861" i="4" s="1"/>
  <c r="CN1861" i="4"/>
  <c r="CM1865" i="4"/>
  <c r="CP1865" i="4" s="1"/>
  <c r="CN1865" i="4"/>
  <c r="CM1869" i="4"/>
  <c r="CP1869" i="4" s="1"/>
  <c r="CN1869" i="4"/>
  <c r="CM1873" i="4"/>
  <c r="CP1873" i="4" s="1"/>
  <c r="CN1873" i="4"/>
  <c r="CM1877" i="4"/>
  <c r="CP1877" i="4" s="1"/>
  <c r="CN1877" i="4"/>
  <c r="CM1881" i="4"/>
  <c r="CP1881" i="4" s="1"/>
  <c r="CN1881" i="4"/>
  <c r="CM1885" i="4"/>
  <c r="CP1885" i="4" s="1"/>
  <c r="CN1885" i="4"/>
  <c r="CM1889" i="4"/>
  <c r="CP1889" i="4" s="1"/>
  <c r="CN1889" i="4"/>
  <c r="CM1893" i="4"/>
  <c r="CP1893" i="4" s="1"/>
  <c r="CN1893" i="4"/>
  <c r="CM1897" i="4"/>
  <c r="CP1897" i="4" s="1"/>
  <c r="CN1897" i="4"/>
  <c r="CM1901" i="4"/>
  <c r="CP1901" i="4" s="1"/>
  <c r="CN1901" i="4"/>
  <c r="CM1905" i="4"/>
  <c r="CP1905" i="4" s="1"/>
  <c r="CN1905" i="4"/>
  <c r="CM1909" i="4"/>
  <c r="CP1909" i="4" s="1"/>
  <c r="CN1909" i="4"/>
  <c r="CM1913" i="4"/>
  <c r="CP1913" i="4" s="1"/>
  <c r="CN1913" i="4"/>
  <c r="CM1917" i="4"/>
  <c r="CP1917" i="4" s="1"/>
  <c r="CN1917" i="4"/>
  <c r="CM1921" i="4"/>
  <c r="CP1921" i="4" s="1"/>
  <c r="CN1921" i="4"/>
  <c r="CM1925" i="4"/>
  <c r="CP1925" i="4" s="1"/>
  <c r="CN1925" i="4"/>
  <c r="CM1929" i="4"/>
  <c r="CP1929" i="4" s="1"/>
  <c r="CN1929" i="4"/>
  <c r="CM1933" i="4"/>
  <c r="CP1933" i="4" s="1"/>
  <c r="CN1933" i="4"/>
  <c r="CM1937" i="4"/>
  <c r="CP1937" i="4" s="1"/>
  <c r="CN1937" i="4"/>
  <c r="CM1941" i="4"/>
  <c r="CP1941" i="4" s="1"/>
  <c r="CN1941" i="4"/>
  <c r="CM1945" i="4"/>
  <c r="CP1945" i="4" s="1"/>
  <c r="CN1945" i="4"/>
  <c r="CM1949" i="4"/>
  <c r="CP1949" i="4" s="1"/>
  <c r="CN1949" i="4"/>
  <c r="CM1953" i="4"/>
  <c r="CP1953" i="4" s="1"/>
  <c r="CN1953" i="4"/>
  <c r="CM1957" i="4"/>
  <c r="CP1957" i="4" s="1"/>
  <c r="CN1957" i="4"/>
  <c r="CM1961" i="4"/>
  <c r="CP1961" i="4" s="1"/>
  <c r="CN1961" i="4"/>
  <c r="CM1965" i="4"/>
  <c r="CP1965" i="4" s="1"/>
  <c r="CN1965" i="4"/>
  <c r="CM1969" i="4"/>
  <c r="CP1969" i="4" s="1"/>
  <c r="CN1969" i="4"/>
  <c r="CM1973" i="4"/>
  <c r="CP1973" i="4" s="1"/>
  <c r="CN1973" i="4"/>
  <c r="CM1977" i="4"/>
  <c r="CP1977" i="4" s="1"/>
  <c r="CN1977" i="4"/>
  <c r="CM1981" i="4"/>
  <c r="CP1981" i="4" s="1"/>
  <c r="CN1981" i="4"/>
  <c r="CM1985" i="4"/>
  <c r="CP1985" i="4" s="1"/>
  <c r="CN1985" i="4"/>
  <c r="CM1989" i="4"/>
  <c r="CP1989" i="4" s="1"/>
  <c r="CN1989" i="4"/>
  <c r="CM1993" i="4"/>
  <c r="CP1993" i="4" s="1"/>
  <c r="CN1993" i="4"/>
  <c r="CM1997" i="4"/>
  <c r="CP1997" i="4" s="1"/>
  <c r="CN1997" i="4"/>
  <c r="CM2001" i="4"/>
  <c r="CP2001" i="4" s="1"/>
  <c r="CN2001" i="4"/>
  <c r="CM2005" i="4"/>
  <c r="CP2005" i="4" s="1"/>
  <c r="CN2005" i="4"/>
  <c r="CM2009" i="4"/>
  <c r="CP2009" i="4" s="1"/>
  <c r="CN2009" i="4"/>
  <c r="CM2013" i="4"/>
  <c r="CP2013" i="4" s="1"/>
  <c r="CN2013" i="4"/>
  <c r="CM2017" i="4"/>
  <c r="CP2017" i="4" s="1"/>
  <c r="CN2017" i="4"/>
  <c r="CM2021" i="4"/>
  <c r="CP2021" i="4" s="1"/>
  <c r="CN2021" i="4"/>
  <c r="CM2025" i="4"/>
  <c r="CP2025" i="4" s="1"/>
  <c r="CN2025" i="4"/>
  <c r="CM2029" i="4"/>
  <c r="CP2029" i="4" s="1"/>
  <c r="CN2029" i="4"/>
  <c r="CM2033" i="4"/>
  <c r="CP2033" i="4" s="1"/>
  <c r="CN2033" i="4"/>
  <c r="CM2037" i="4"/>
  <c r="CP2037" i="4" s="1"/>
  <c r="CN2037" i="4"/>
  <c r="CM2041" i="4"/>
  <c r="CP2041" i="4" s="1"/>
  <c r="CN2041" i="4"/>
  <c r="CM2045" i="4"/>
  <c r="CP2045" i="4" s="1"/>
  <c r="CN2045" i="4"/>
  <c r="CM2049" i="4"/>
  <c r="CP2049" i="4" s="1"/>
  <c r="CN2049" i="4"/>
  <c r="CM2053" i="4"/>
  <c r="CP2053" i="4" s="1"/>
  <c r="CN2053" i="4"/>
  <c r="CM2057" i="4"/>
  <c r="CP2057" i="4" s="1"/>
  <c r="CN2057" i="4"/>
  <c r="CM2061" i="4"/>
  <c r="CP2061" i="4" s="1"/>
  <c r="CN2061" i="4"/>
  <c r="CM2065" i="4"/>
  <c r="CP2065" i="4" s="1"/>
  <c r="CN2065" i="4"/>
  <c r="CM2069" i="4"/>
  <c r="CP2069" i="4" s="1"/>
  <c r="CN2069" i="4"/>
  <c r="CM2073" i="4"/>
  <c r="CP2073" i="4" s="1"/>
  <c r="CN2073" i="4"/>
  <c r="CM2077" i="4"/>
  <c r="CP2077" i="4" s="1"/>
  <c r="CN2077" i="4"/>
  <c r="CM2081" i="4"/>
  <c r="CP2081" i="4" s="1"/>
  <c r="CN2081" i="4"/>
  <c r="CM2085" i="4"/>
  <c r="CP2085" i="4" s="1"/>
  <c r="CN2085" i="4"/>
  <c r="CM2089" i="4"/>
  <c r="CP2089" i="4" s="1"/>
  <c r="CN2089" i="4"/>
  <c r="CM2093" i="4"/>
  <c r="CP2093" i="4" s="1"/>
  <c r="CN2093" i="4"/>
  <c r="CM2097" i="4"/>
  <c r="CP2097" i="4" s="1"/>
  <c r="CN2097" i="4"/>
  <c r="CM2101" i="4"/>
  <c r="CP2101" i="4" s="1"/>
  <c r="CN2101" i="4"/>
  <c r="CM2105" i="4"/>
  <c r="CP2105" i="4" s="1"/>
  <c r="CN2105" i="4"/>
  <c r="CM2109" i="4"/>
  <c r="CP2109" i="4" s="1"/>
  <c r="CN2109" i="4"/>
  <c r="CM2113" i="4"/>
  <c r="CP2113" i="4" s="1"/>
  <c r="CN2113" i="4"/>
  <c r="CM2117" i="4"/>
  <c r="CP2117" i="4" s="1"/>
  <c r="CN2117" i="4"/>
  <c r="CM2121" i="4"/>
  <c r="CP2121" i="4" s="1"/>
  <c r="CN2121" i="4"/>
  <c r="CM2125" i="4"/>
  <c r="CP2125" i="4" s="1"/>
  <c r="CN2125" i="4"/>
  <c r="CM2129" i="4"/>
  <c r="CP2129" i="4" s="1"/>
  <c r="CN2129" i="4"/>
  <c r="CM2133" i="4"/>
  <c r="CP2133" i="4" s="1"/>
  <c r="CN2133" i="4"/>
  <c r="CM2137" i="4"/>
  <c r="CP2137" i="4" s="1"/>
  <c r="CN2137" i="4"/>
  <c r="CM2141" i="4"/>
  <c r="CP2141" i="4" s="1"/>
  <c r="CN2141" i="4"/>
  <c r="CM2145" i="4"/>
  <c r="CP2145" i="4" s="1"/>
  <c r="CN2145" i="4"/>
  <c r="CM2149" i="4"/>
  <c r="CP2149" i="4" s="1"/>
  <c r="CN2149" i="4"/>
  <c r="CM2153" i="4"/>
  <c r="CP2153" i="4" s="1"/>
  <c r="CN2153" i="4"/>
  <c r="CM2157" i="4"/>
  <c r="CP2157" i="4" s="1"/>
  <c r="CN2157" i="4"/>
  <c r="CM2161" i="4"/>
  <c r="CP2161" i="4" s="1"/>
  <c r="CN2161" i="4"/>
  <c r="CM2169" i="4"/>
  <c r="CP2169" i="4" s="1"/>
  <c r="CN2169" i="4"/>
  <c r="CM2173" i="4"/>
  <c r="CP2173" i="4" s="1"/>
  <c r="CN2173" i="4"/>
  <c r="CM2177" i="4"/>
  <c r="CP2177" i="4" s="1"/>
  <c r="CN2177" i="4"/>
  <c r="CM2185" i="4"/>
  <c r="CP2185" i="4" s="1"/>
  <c r="CN2185" i="4"/>
  <c r="CM2189" i="4"/>
  <c r="CP2189" i="4" s="1"/>
  <c r="CN2189" i="4"/>
  <c r="CM2193" i="4"/>
  <c r="CP2193" i="4" s="1"/>
  <c r="CN2193" i="4"/>
  <c r="CM2201" i="4"/>
  <c r="CP2201" i="4" s="1"/>
  <c r="CN2201" i="4"/>
  <c r="CM2205" i="4"/>
  <c r="CP2205" i="4" s="1"/>
  <c r="CN2205" i="4"/>
  <c r="CM2209" i="4"/>
  <c r="CP2209" i="4" s="1"/>
  <c r="CN2209" i="4"/>
  <c r="CM2217" i="4"/>
  <c r="CP2217" i="4" s="1"/>
  <c r="CN2217" i="4"/>
  <c r="CM2221" i="4"/>
  <c r="CP2221" i="4" s="1"/>
  <c r="CN2221" i="4"/>
  <c r="CM2225" i="4"/>
  <c r="CP2225" i="4" s="1"/>
  <c r="CN2225" i="4"/>
  <c r="CM2233" i="4"/>
  <c r="CP2233" i="4" s="1"/>
  <c r="CN2233" i="4"/>
  <c r="CM2237" i="4"/>
  <c r="CP2237" i="4" s="1"/>
  <c r="CN2237" i="4"/>
  <c r="CN2241" i="4"/>
  <c r="CM2245" i="4"/>
  <c r="CP2245" i="4" s="1"/>
  <c r="CN2245" i="4"/>
  <c r="CM2249" i="4"/>
  <c r="CP2249" i="4" s="1"/>
  <c r="CN2249" i="4"/>
  <c r="CM2253" i="4"/>
  <c r="CP2253" i="4" s="1"/>
  <c r="CN2253" i="4"/>
  <c r="CN2257" i="4"/>
  <c r="CM2261" i="4"/>
  <c r="CP2261" i="4" s="1"/>
  <c r="CN2261" i="4"/>
  <c r="CN2265" i="4"/>
  <c r="CM2269" i="4"/>
  <c r="CP2269" i="4" s="1"/>
  <c r="CN2269" i="4"/>
  <c r="CN2273" i="4"/>
  <c r="CM2281" i="4"/>
  <c r="CP2281" i="4" s="1"/>
  <c r="CN2281" i="4"/>
  <c r="CM2285" i="4"/>
  <c r="CP2285" i="4" s="1"/>
  <c r="CN2285" i="4"/>
  <c r="CN2289" i="4"/>
  <c r="CM2293" i="4"/>
  <c r="CP2293" i="4" s="1"/>
  <c r="CN2293" i="4"/>
  <c r="CM2297" i="4"/>
  <c r="CP2297" i="4" s="1"/>
  <c r="CN2297" i="4"/>
  <c r="CM2301" i="4"/>
  <c r="CP2301" i="4" s="1"/>
  <c r="CN2301" i="4"/>
  <c r="CN2305" i="4"/>
  <c r="CM2309" i="4"/>
  <c r="CP2309" i="4" s="1"/>
  <c r="CN2309" i="4"/>
  <c r="CM2313" i="4"/>
  <c r="CP2313" i="4" s="1"/>
  <c r="CN2313" i="4"/>
  <c r="CM2317" i="4"/>
  <c r="CP2317" i="4" s="1"/>
  <c r="CN2317" i="4"/>
  <c r="CN2321" i="4"/>
  <c r="CM2325" i="4"/>
  <c r="CP2325" i="4" s="1"/>
  <c r="CN2325" i="4"/>
  <c r="CM2329" i="4"/>
  <c r="CP2329" i="4" s="1"/>
  <c r="CN2329" i="4"/>
  <c r="CM2333" i="4"/>
  <c r="CP2333" i="4" s="1"/>
  <c r="CN2333" i="4"/>
  <c r="CN2337" i="4"/>
  <c r="CM2341" i="4"/>
  <c r="CP2341" i="4" s="1"/>
  <c r="CN2341" i="4"/>
  <c r="CM2345" i="4"/>
  <c r="CP2345" i="4" s="1"/>
  <c r="CN2345" i="4"/>
  <c r="CM2349" i="4"/>
  <c r="CP2349" i="4" s="1"/>
  <c r="CN2349" i="4"/>
  <c r="CN2353" i="4"/>
  <c r="CM2357" i="4"/>
  <c r="CP2357" i="4" s="1"/>
  <c r="CN2357" i="4"/>
  <c r="CM2361" i="4"/>
  <c r="CP2361" i="4" s="1"/>
  <c r="CN2361" i="4"/>
  <c r="CM2365" i="4"/>
  <c r="CP2365" i="4" s="1"/>
  <c r="CN2365" i="4"/>
  <c r="CN2369" i="4"/>
  <c r="CM2373" i="4"/>
  <c r="CP2373" i="4" s="1"/>
  <c r="CN2373" i="4"/>
  <c r="CM2377" i="4"/>
  <c r="CP2377" i="4" s="1"/>
  <c r="CN2377" i="4"/>
  <c r="CM2381" i="4"/>
  <c r="CP2381" i="4" s="1"/>
  <c r="CN2381" i="4"/>
  <c r="CN2385" i="4"/>
  <c r="CM2389" i="4"/>
  <c r="CP2389" i="4" s="1"/>
  <c r="CN2389" i="4"/>
  <c r="CM2393" i="4"/>
  <c r="CP2393" i="4" s="1"/>
  <c r="CN2393" i="4"/>
  <c r="CM2397" i="4"/>
  <c r="CP2397" i="4" s="1"/>
  <c r="CN2397" i="4"/>
  <c r="CN2401" i="4"/>
  <c r="CM2405" i="4"/>
  <c r="CP2405" i="4" s="1"/>
  <c r="CN2405" i="4"/>
  <c r="CM2409" i="4"/>
  <c r="CP2409" i="4" s="1"/>
  <c r="CN2409" i="4"/>
  <c r="CM2413" i="4"/>
  <c r="CP2413" i="4" s="1"/>
  <c r="CN2413" i="4"/>
  <c r="CN2417" i="4"/>
  <c r="CM2421" i="4"/>
  <c r="CP2421" i="4" s="1"/>
  <c r="CN2421" i="4"/>
  <c r="CM2425" i="4"/>
  <c r="CP2425" i="4" s="1"/>
  <c r="CN2425" i="4"/>
  <c r="CM2429" i="4"/>
  <c r="CP2429" i="4" s="1"/>
  <c r="CN2429" i="4"/>
  <c r="CN2433" i="4"/>
  <c r="CM2437" i="4"/>
  <c r="CP2437" i="4" s="1"/>
  <c r="CN2437" i="4"/>
  <c r="CM2441" i="4"/>
  <c r="CP2441" i="4" s="1"/>
  <c r="CN2441" i="4"/>
  <c r="CM2445" i="4"/>
  <c r="CP2445" i="4" s="1"/>
  <c r="CN2445" i="4"/>
  <c r="CN2449" i="4"/>
  <c r="CM2453" i="4"/>
  <c r="CP2453" i="4" s="1"/>
  <c r="CN2453" i="4"/>
  <c r="CM2457" i="4"/>
  <c r="CP2457" i="4" s="1"/>
  <c r="CN2457" i="4"/>
  <c r="CN2465" i="4"/>
  <c r="CM2469" i="4"/>
  <c r="CP2469" i="4" s="1"/>
  <c r="CN2469" i="4"/>
  <c r="CM2473" i="4"/>
  <c r="CP2473" i="4" s="1"/>
  <c r="CN2473" i="4"/>
  <c r="CN2481" i="4"/>
  <c r="CM2485" i="4"/>
  <c r="CP2485" i="4" s="1"/>
  <c r="CN2485" i="4"/>
  <c r="CM2489" i="4"/>
  <c r="CP2489" i="4" s="1"/>
  <c r="CN2489" i="4"/>
  <c r="CN2497" i="4"/>
  <c r="CM2501" i="4"/>
  <c r="CP2501" i="4" s="1"/>
  <c r="CN2501" i="4"/>
  <c r="CM2505" i="4"/>
  <c r="CP2505" i="4" s="1"/>
  <c r="CN2505" i="4"/>
  <c r="CN2513" i="4"/>
  <c r="CM2517" i="4"/>
  <c r="CP2517" i="4" s="1"/>
  <c r="CN2517" i="4"/>
  <c r="CM2521" i="4"/>
  <c r="CP2521" i="4" s="1"/>
  <c r="CN2521" i="4"/>
  <c r="CN2529" i="4"/>
  <c r="CM2533" i="4"/>
  <c r="CP2533" i="4" s="1"/>
  <c r="CN2533" i="4"/>
  <c r="CM2537" i="4"/>
  <c r="CP2537" i="4" s="1"/>
  <c r="CN2537" i="4"/>
  <c r="CN2545" i="4"/>
  <c r="CM2549" i="4"/>
  <c r="CP2549" i="4" s="1"/>
  <c r="CN2549" i="4"/>
  <c r="CM2553" i="4"/>
  <c r="CP2553" i="4" s="1"/>
  <c r="CN2553" i="4"/>
  <c r="CN2561" i="4"/>
  <c r="CM2565" i="4"/>
  <c r="CP2565" i="4" s="1"/>
  <c r="CN2565" i="4"/>
  <c r="CN2569" i="4"/>
  <c r="CM2573" i="4"/>
  <c r="CP2573" i="4" s="1"/>
  <c r="CN2573" i="4"/>
  <c r="CM2577" i="4"/>
  <c r="CP2577" i="4" s="1"/>
  <c r="CN2577" i="4"/>
  <c r="CM2581" i="4"/>
  <c r="CP2581" i="4" s="1"/>
  <c r="CN2581" i="4"/>
  <c r="CN2585" i="4"/>
  <c r="CM2589" i="4"/>
  <c r="CP2589" i="4" s="1"/>
  <c r="CN2589" i="4"/>
  <c r="CM2593" i="4"/>
  <c r="CP2593" i="4" s="1"/>
  <c r="CN2593" i="4"/>
  <c r="CM2597" i="4"/>
  <c r="CP2597" i="4" s="1"/>
  <c r="CN2597" i="4"/>
  <c r="CN2601" i="4"/>
  <c r="CM2605" i="4"/>
  <c r="CP2605" i="4" s="1"/>
  <c r="CN2605" i="4"/>
  <c r="CM2609" i="4"/>
  <c r="CP2609" i="4" s="1"/>
  <c r="CN2609" i="4"/>
  <c r="CM2613" i="4"/>
  <c r="CP2613" i="4" s="1"/>
  <c r="CN2613" i="4"/>
  <c r="CM2617" i="4"/>
  <c r="CP2617" i="4" s="1"/>
  <c r="CN2617" i="4"/>
  <c r="CM2621" i="4"/>
  <c r="CP2621" i="4" s="1"/>
  <c r="CN2621" i="4"/>
  <c r="CM2625" i="4"/>
  <c r="CP2625" i="4" s="1"/>
  <c r="CN2625" i="4"/>
  <c r="CM2629" i="4"/>
  <c r="CP2629" i="4" s="1"/>
  <c r="CN2629" i="4"/>
  <c r="CM2633" i="4"/>
  <c r="CP2633" i="4" s="1"/>
  <c r="CN2633" i="4"/>
  <c r="CM2637" i="4"/>
  <c r="CP2637" i="4" s="1"/>
  <c r="CN2637" i="4"/>
  <c r="CM2641" i="4"/>
  <c r="CP2641" i="4" s="1"/>
  <c r="CN2641" i="4"/>
  <c r="CM2645" i="4"/>
  <c r="CP2645" i="4" s="1"/>
  <c r="CN2645" i="4"/>
  <c r="CM2649" i="4"/>
  <c r="CP2649" i="4" s="1"/>
  <c r="CN2649" i="4"/>
  <c r="CM2653" i="4"/>
  <c r="CP2653" i="4" s="1"/>
  <c r="CN2653" i="4"/>
  <c r="CM2657" i="4"/>
  <c r="CP2657" i="4" s="1"/>
  <c r="CN2657" i="4"/>
  <c r="CM2661" i="4"/>
  <c r="CP2661" i="4" s="1"/>
  <c r="CN2661" i="4"/>
  <c r="CM2665" i="4"/>
  <c r="CP2665" i="4" s="1"/>
  <c r="CN2665" i="4"/>
  <c r="CM2669" i="4"/>
  <c r="CP2669" i="4" s="1"/>
  <c r="CN2669" i="4"/>
  <c r="CM2673" i="4"/>
  <c r="CP2673" i="4" s="1"/>
  <c r="CN2673" i="4"/>
  <c r="CM2677" i="4"/>
  <c r="CP2677" i="4" s="1"/>
  <c r="CN2677" i="4"/>
  <c r="CM2681" i="4"/>
  <c r="CP2681" i="4" s="1"/>
  <c r="CN2681" i="4"/>
  <c r="CM2685" i="4"/>
  <c r="CP2685" i="4" s="1"/>
  <c r="CN2685" i="4"/>
  <c r="CM2689" i="4"/>
  <c r="CP2689" i="4" s="1"/>
  <c r="CN2689" i="4"/>
  <c r="CM2693" i="4"/>
  <c r="CP2693" i="4" s="1"/>
  <c r="CN2693" i="4"/>
  <c r="CN2697" i="4"/>
  <c r="CM2701" i="4"/>
  <c r="CP2701" i="4" s="1"/>
  <c r="CN2701" i="4"/>
  <c r="CM2705" i="4"/>
  <c r="CP2705" i="4" s="1"/>
  <c r="CN2705" i="4"/>
  <c r="CM2709" i="4"/>
  <c r="CP2709" i="4" s="1"/>
  <c r="CN2709" i="4"/>
  <c r="CN2713" i="4"/>
  <c r="CM2717" i="4"/>
  <c r="CP2717" i="4" s="1"/>
  <c r="CN2717" i="4"/>
  <c r="CM2721" i="4"/>
  <c r="CP2721" i="4" s="1"/>
  <c r="CN2721" i="4"/>
  <c r="CM2725" i="4"/>
  <c r="CP2725" i="4" s="1"/>
  <c r="CN2725" i="4"/>
  <c r="CN2729" i="4"/>
  <c r="CM2733" i="4"/>
  <c r="CP2733" i="4" s="1"/>
  <c r="CN2733" i="4"/>
  <c r="CM2737" i="4"/>
  <c r="CP2737" i="4" s="1"/>
  <c r="CN2737" i="4"/>
  <c r="CM2741" i="4"/>
  <c r="CP2741" i="4" s="1"/>
  <c r="CN2741" i="4"/>
  <c r="CM2745" i="4"/>
  <c r="CP2745" i="4" s="1"/>
  <c r="CN2745" i="4"/>
  <c r="CM2753" i="4"/>
  <c r="CP2753" i="4" s="1"/>
  <c r="CN2753" i="4"/>
  <c r="CM2757" i="4"/>
  <c r="CP2757" i="4" s="1"/>
  <c r="CN2757" i="4"/>
  <c r="CM2761" i="4"/>
  <c r="CP2761" i="4" s="1"/>
  <c r="CN2761" i="4"/>
  <c r="CM2769" i="4"/>
  <c r="CP2769" i="4" s="1"/>
  <c r="CN2769" i="4"/>
  <c r="CM2773" i="4"/>
  <c r="CP2773" i="4" s="1"/>
  <c r="CN2773" i="4"/>
  <c r="CM2777" i="4"/>
  <c r="CP2777" i="4" s="1"/>
  <c r="CN2777" i="4"/>
  <c r="CM2785" i="4"/>
  <c r="CP2785" i="4" s="1"/>
  <c r="CN2785" i="4"/>
  <c r="CM2789" i="4"/>
  <c r="CP2789" i="4" s="1"/>
  <c r="CN2789" i="4"/>
  <c r="CM2793" i="4"/>
  <c r="CP2793" i="4" s="1"/>
  <c r="CN2793" i="4"/>
  <c r="CM2801" i="4"/>
  <c r="CP2801" i="4" s="1"/>
  <c r="CN2801" i="4"/>
  <c r="CM2805" i="4"/>
  <c r="CP2805" i="4" s="1"/>
  <c r="CN2805" i="4"/>
  <c r="CM2809" i="4"/>
  <c r="CP2809" i="4" s="1"/>
  <c r="CN2809" i="4"/>
  <c r="CM2817" i="4"/>
  <c r="CP2817" i="4" s="1"/>
  <c r="CN2817" i="4"/>
  <c r="CM2821" i="4"/>
  <c r="CP2821" i="4" s="1"/>
  <c r="CN2821" i="4"/>
  <c r="CN2825" i="4"/>
  <c r="CM2829" i="4"/>
  <c r="CP2829" i="4" s="1"/>
  <c r="CN2829" i="4"/>
  <c r="CM2833" i="4"/>
  <c r="CP2833" i="4" s="1"/>
  <c r="CN2833" i="4"/>
  <c r="CM2837" i="4"/>
  <c r="CP2837" i="4" s="1"/>
  <c r="CN2837" i="4"/>
  <c r="CN2841" i="4"/>
  <c r="CM2845" i="4"/>
  <c r="CP2845" i="4" s="1"/>
  <c r="CN2845" i="4"/>
  <c r="CM2849" i="4"/>
  <c r="CP2849" i="4" s="1"/>
  <c r="CN2849" i="4"/>
  <c r="CM2853" i="4"/>
  <c r="CP2853" i="4" s="1"/>
  <c r="CN2853" i="4"/>
  <c r="CN2857" i="4"/>
  <c r="CM2861" i="4"/>
  <c r="CP2861" i="4" s="1"/>
  <c r="CN2861" i="4"/>
  <c r="CM2865" i="4"/>
  <c r="CP2865" i="4" s="1"/>
  <c r="CN2865" i="4"/>
  <c r="CM2869" i="4"/>
  <c r="CP2869" i="4" s="1"/>
  <c r="CN2869" i="4"/>
  <c r="CN2873" i="4"/>
  <c r="CM2877" i="4"/>
  <c r="CP2877" i="4" s="1"/>
  <c r="CN2877" i="4"/>
  <c r="CM2881" i="4"/>
  <c r="CP2881" i="4" s="1"/>
  <c r="CN2881" i="4"/>
  <c r="CM2885" i="4"/>
  <c r="CP2885" i="4" s="1"/>
  <c r="CN2885" i="4"/>
  <c r="CN2889" i="4"/>
  <c r="CM2893" i="4"/>
  <c r="CP2893" i="4" s="1"/>
  <c r="CN2893" i="4"/>
  <c r="CM2897" i="4"/>
  <c r="CP2897" i="4" s="1"/>
  <c r="CN2897" i="4"/>
  <c r="CM2901" i="4"/>
  <c r="CP2901" i="4" s="1"/>
  <c r="CN2901" i="4"/>
  <c r="CN2905" i="4"/>
  <c r="CM2909" i="4"/>
  <c r="CP2909" i="4" s="1"/>
  <c r="CN2909" i="4"/>
  <c r="CM2913" i="4"/>
  <c r="CP2913" i="4" s="1"/>
  <c r="CN2913" i="4"/>
  <c r="CM2917" i="4"/>
  <c r="CP2917" i="4" s="1"/>
  <c r="CN2917" i="4"/>
  <c r="CN2921" i="4"/>
  <c r="CM2929" i="4"/>
  <c r="CP2929" i="4" s="1"/>
  <c r="CN2929" i="4"/>
  <c r="CN2937" i="4"/>
  <c r="CM2945" i="4"/>
  <c r="CP2945" i="4" s="1"/>
  <c r="CN2945" i="4"/>
  <c r="CN2953" i="4"/>
  <c r="CM2961" i="4"/>
  <c r="CP2961" i="4" s="1"/>
  <c r="CN2961" i="4"/>
  <c r="CN2969" i="4"/>
  <c r="CM2977" i="4"/>
  <c r="CP2977" i="4" s="1"/>
  <c r="CN2977" i="4"/>
  <c r="CN2985" i="4"/>
  <c r="CM2993" i="4"/>
  <c r="CP2993" i="4" s="1"/>
  <c r="CN2993" i="4"/>
  <c r="CN3001" i="4"/>
  <c r="CM3009" i="4"/>
  <c r="CP3009" i="4" s="1"/>
  <c r="CN3009" i="4"/>
  <c r="CN3017" i="4"/>
  <c r="CM3025" i="4"/>
  <c r="CP3025" i="4" s="1"/>
  <c r="CN3025" i="4"/>
  <c r="CN3033" i="4"/>
  <c r="CN16" i="4"/>
  <c r="CM16" i="4"/>
  <c r="CP16" i="4" s="1"/>
  <c r="CN20" i="4"/>
  <c r="CM20" i="4"/>
  <c r="CP20" i="4" s="1"/>
  <c r="CN24" i="4"/>
  <c r="CM24" i="4"/>
  <c r="CP24" i="4" s="1"/>
  <c r="CN28" i="4"/>
  <c r="CM28" i="4"/>
  <c r="CP28" i="4" s="1"/>
  <c r="CN32" i="4"/>
  <c r="CM32" i="4"/>
  <c r="CP32" i="4" s="1"/>
  <c r="CN36" i="4"/>
  <c r="CM36" i="4"/>
  <c r="CP36" i="4" s="1"/>
  <c r="CN40" i="4"/>
  <c r="CM40" i="4"/>
  <c r="CP40" i="4" s="1"/>
  <c r="CN44" i="4"/>
  <c r="CM44" i="4"/>
  <c r="CP44" i="4" s="1"/>
  <c r="CN48" i="4"/>
  <c r="CM48" i="4"/>
  <c r="CP48" i="4" s="1"/>
  <c r="CN52" i="4"/>
  <c r="CM52" i="4"/>
  <c r="CP52" i="4" s="1"/>
  <c r="CN56" i="4"/>
  <c r="CM56" i="4"/>
  <c r="CP56" i="4" s="1"/>
  <c r="CN60" i="4"/>
  <c r="CM60" i="4"/>
  <c r="CP60" i="4" s="1"/>
  <c r="CN64" i="4"/>
  <c r="CM64" i="4"/>
  <c r="CP64" i="4" s="1"/>
  <c r="CN68" i="4"/>
  <c r="CM68" i="4"/>
  <c r="CP68" i="4" s="1"/>
  <c r="CN72" i="4"/>
  <c r="CM72" i="4"/>
  <c r="CP72" i="4" s="1"/>
  <c r="CN76" i="4"/>
  <c r="CM76" i="4"/>
  <c r="CP76" i="4" s="1"/>
  <c r="CN80" i="4"/>
  <c r="CM80" i="4"/>
  <c r="CP80" i="4" s="1"/>
  <c r="CN84" i="4"/>
  <c r="CM84" i="4"/>
  <c r="CP84" i="4" s="1"/>
  <c r="CN88" i="4"/>
  <c r="CM88" i="4"/>
  <c r="CP88" i="4" s="1"/>
  <c r="CN92" i="4"/>
  <c r="CM92" i="4"/>
  <c r="CP92" i="4" s="1"/>
  <c r="CN96" i="4"/>
  <c r="CM96" i="4"/>
  <c r="CP96" i="4" s="1"/>
  <c r="CN100" i="4"/>
  <c r="CM100" i="4"/>
  <c r="CP100" i="4" s="1"/>
  <c r="CN104" i="4"/>
  <c r="CM104" i="4"/>
  <c r="CP104" i="4" s="1"/>
  <c r="CN108" i="4"/>
  <c r="CM108" i="4"/>
  <c r="CP108" i="4" s="1"/>
  <c r="CN112" i="4"/>
  <c r="CM112" i="4"/>
  <c r="CP112" i="4" s="1"/>
  <c r="CN116" i="4"/>
  <c r="CM116" i="4"/>
  <c r="CP116" i="4" s="1"/>
  <c r="CN120" i="4"/>
  <c r="CM120" i="4"/>
  <c r="CP120" i="4" s="1"/>
  <c r="CN124" i="4"/>
  <c r="CM124" i="4"/>
  <c r="CP124" i="4" s="1"/>
  <c r="CN128" i="4"/>
  <c r="CM128" i="4"/>
  <c r="CP128" i="4" s="1"/>
  <c r="CN132" i="4"/>
  <c r="CM132" i="4"/>
  <c r="CP132" i="4" s="1"/>
  <c r="CN136" i="4"/>
  <c r="CM136" i="4"/>
  <c r="CP136" i="4" s="1"/>
  <c r="CN140" i="4"/>
  <c r="CM140" i="4"/>
  <c r="CP140" i="4" s="1"/>
  <c r="CN144" i="4"/>
  <c r="CM144" i="4"/>
  <c r="CP144" i="4" s="1"/>
  <c r="CN148" i="4"/>
  <c r="CM148" i="4"/>
  <c r="CP148" i="4" s="1"/>
  <c r="CN152" i="4"/>
  <c r="CM152" i="4"/>
  <c r="CP152" i="4" s="1"/>
  <c r="CN156" i="4"/>
  <c r="CM156" i="4"/>
  <c r="CP156" i="4" s="1"/>
  <c r="CN160" i="4"/>
  <c r="CM160" i="4"/>
  <c r="CP160" i="4" s="1"/>
  <c r="CN164" i="4"/>
  <c r="CM164" i="4"/>
  <c r="CP164" i="4" s="1"/>
  <c r="CN168" i="4"/>
  <c r="CM168" i="4"/>
  <c r="CP168" i="4" s="1"/>
  <c r="CN172" i="4"/>
  <c r="CM172" i="4"/>
  <c r="CP172" i="4" s="1"/>
  <c r="CN176" i="4"/>
  <c r="CM176" i="4"/>
  <c r="CP176" i="4" s="1"/>
  <c r="CN180" i="4"/>
  <c r="CM180" i="4"/>
  <c r="CP180" i="4" s="1"/>
  <c r="CN184" i="4"/>
  <c r="CM184" i="4"/>
  <c r="CP184" i="4" s="1"/>
  <c r="CN188" i="4"/>
  <c r="CM188" i="4"/>
  <c r="CP188" i="4" s="1"/>
  <c r="CN192" i="4"/>
  <c r="CM192" i="4"/>
  <c r="CP192" i="4" s="1"/>
  <c r="CN196" i="4"/>
  <c r="CM196" i="4"/>
  <c r="CP196" i="4" s="1"/>
  <c r="CN200" i="4"/>
  <c r="CM200" i="4"/>
  <c r="CP200" i="4" s="1"/>
  <c r="CN204" i="4"/>
  <c r="CM204" i="4"/>
  <c r="CP204" i="4" s="1"/>
  <c r="CN208" i="4"/>
  <c r="CM208" i="4"/>
  <c r="CP208" i="4" s="1"/>
  <c r="CN212" i="4"/>
  <c r="CM212" i="4"/>
  <c r="CP212" i="4" s="1"/>
  <c r="CN216" i="4"/>
  <c r="CM216" i="4"/>
  <c r="CP216" i="4" s="1"/>
  <c r="CN220" i="4"/>
  <c r="CM220" i="4"/>
  <c r="CP220" i="4" s="1"/>
  <c r="CN224" i="4"/>
  <c r="CM224" i="4"/>
  <c r="CP224" i="4" s="1"/>
  <c r="CN228" i="4"/>
  <c r="CM228" i="4"/>
  <c r="CP228" i="4" s="1"/>
  <c r="CN232" i="4"/>
  <c r="CM232" i="4"/>
  <c r="CP232" i="4" s="1"/>
  <c r="CN236" i="4"/>
  <c r="CM236" i="4"/>
  <c r="CP236" i="4" s="1"/>
  <c r="CN240" i="4"/>
  <c r="CM240" i="4"/>
  <c r="CP240" i="4" s="1"/>
  <c r="CN244" i="4"/>
  <c r="CM244" i="4"/>
  <c r="CP244" i="4" s="1"/>
  <c r="CN248" i="4"/>
  <c r="CM248" i="4"/>
  <c r="CP248" i="4" s="1"/>
  <c r="CN252" i="4"/>
  <c r="CM252" i="4"/>
  <c r="CP252" i="4" s="1"/>
  <c r="CN256" i="4"/>
  <c r="CM256" i="4"/>
  <c r="CP256" i="4" s="1"/>
  <c r="CN260" i="4"/>
  <c r="CM260" i="4"/>
  <c r="CP260" i="4" s="1"/>
  <c r="CN264" i="4"/>
  <c r="CM264" i="4"/>
  <c r="CP264" i="4" s="1"/>
  <c r="CN268" i="4"/>
  <c r="CM268" i="4"/>
  <c r="CP268" i="4" s="1"/>
  <c r="CN272" i="4"/>
  <c r="CM272" i="4"/>
  <c r="CP272" i="4" s="1"/>
  <c r="CN276" i="4"/>
  <c r="CM276" i="4"/>
  <c r="CP276" i="4" s="1"/>
  <c r="CN280" i="4"/>
  <c r="CM280" i="4"/>
  <c r="CP280" i="4" s="1"/>
  <c r="CN284" i="4"/>
  <c r="CM284" i="4"/>
  <c r="CP284" i="4" s="1"/>
  <c r="CN288" i="4"/>
  <c r="CM288" i="4"/>
  <c r="CP288" i="4" s="1"/>
  <c r="CN292" i="4"/>
  <c r="CM292" i="4"/>
  <c r="CP292" i="4" s="1"/>
  <c r="CN296" i="4"/>
  <c r="CM296" i="4"/>
  <c r="CP296" i="4" s="1"/>
  <c r="CN300" i="4"/>
  <c r="CM300" i="4"/>
  <c r="CP300" i="4" s="1"/>
  <c r="CN304" i="4"/>
  <c r="CM304" i="4"/>
  <c r="CP304" i="4" s="1"/>
  <c r="CN308" i="4"/>
  <c r="CM308" i="4"/>
  <c r="CP308" i="4" s="1"/>
  <c r="CN312" i="4"/>
  <c r="CM312" i="4"/>
  <c r="CP312" i="4" s="1"/>
  <c r="CN316" i="4"/>
  <c r="CM316" i="4"/>
  <c r="CP316" i="4" s="1"/>
  <c r="CN320" i="4"/>
  <c r="CM320" i="4"/>
  <c r="CP320" i="4" s="1"/>
  <c r="CN324" i="4"/>
  <c r="CM324" i="4"/>
  <c r="CP324" i="4" s="1"/>
  <c r="CN328" i="4"/>
  <c r="CM328" i="4"/>
  <c r="CP328" i="4" s="1"/>
  <c r="CN332" i="4"/>
  <c r="CM332" i="4"/>
  <c r="CP332" i="4" s="1"/>
  <c r="CN336" i="4"/>
  <c r="CM336" i="4"/>
  <c r="CP336" i="4" s="1"/>
  <c r="CN340" i="4"/>
  <c r="CM340" i="4"/>
  <c r="CP340" i="4" s="1"/>
  <c r="CN344" i="4"/>
  <c r="CM344" i="4"/>
  <c r="CP344" i="4" s="1"/>
  <c r="CN348" i="4"/>
  <c r="CM348" i="4"/>
  <c r="CP348" i="4" s="1"/>
  <c r="CN352" i="4"/>
  <c r="CM352" i="4"/>
  <c r="CP352" i="4" s="1"/>
  <c r="CN356" i="4"/>
  <c r="CM356" i="4"/>
  <c r="CP356" i="4" s="1"/>
  <c r="CN360" i="4"/>
  <c r="CM360" i="4"/>
  <c r="CP360" i="4" s="1"/>
  <c r="CN364" i="4"/>
  <c r="CM364" i="4"/>
  <c r="CP364" i="4" s="1"/>
  <c r="CN368" i="4"/>
  <c r="CM368" i="4"/>
  <c r="CP368" i="4" s="1"/>
  <c r="CN372" i="4"/>
  <c r="CM372" i="4"/>
  <c r="CP372" i="4" s="1"/>
  <c r="CN376" i="4"/>
  <c r="CM376" i="4"/>
  <c r="CP376" i="4" s="1"/>
  <c r="CN380" i="4"/>
  <c r="CM380" i="4"/>
  <c r="CP380" i="4" s="1"/>
  <c r="CN384" i="4"/>
  <c r="CM384" i="4"/>
  <c r="CP384" i="4" s="1"/>
  <c r="CN388" i="4"/>
  <c r="CM388" i="4"/>
  <c r="CP388" i="4" s="1"/>
  <c r="CN392" i="4"/>
  <c r="CM392" i="4"/>
  <c r="CP392" i="4" s="1"/>
  <c r="CN396" i="4"/>
  <c r="CM396" i="4"/>
  <c r="CP396" i="4" s="1"/>
  <c r="CN400" i="4"/>
  <c r="CM400" i="4"/>
  <c r="CP400" i="4" s="1"/>
  <c r="CN404" i="4"/>
  <c r="CM404" i="4"/>
  <c r="CP404" i="4" s="1"/>
  <c r="CN408" i="4"/>
  <c r="CM408" i="4"/>
  <c r="CP408" i="4" s="1"/>
  <c r="CN412" i="4"/>
  <c r="CM412" i="4"/>
  <c r="CP412" i="4" s="1"/>
  <c r="CN416" i="4"/>
  <c r="CM416" i="4"/>
  <c r="CP416" i="4" s="1"/>
  <c r="CN420" i="4"/>
  <c r="CM420" i="4"/>
  <c r="CP420" i="4" s="1"/>
  <c r="CN424" i="4"/>
  <c r="CM424" i="4"/>
  <c r="CP424" i="4" s="1"/>
  <c r="CN428" i="4"/>
  <c r="CM428" i="4"/>
  <c r="CP428" i="4" s="1"/>
  <c r="CN432" i="4"/>
  <c r="CM432" i="4"/>
  <c r="CP432" i="4" s="1"/>
  <c r="CN436" i="4"/>
  <c r="CM436" i="4"/>
  <c r="CP436" i="4" s="1"/>
  <c r="CN440" i="4"/>
  <c r="CM440" i="4"/>
  <c r="CP440" i="4" s="1"/>
  <c r="CN444" i="4"/>
  <c r="CM444" i="4"/>
  <c r="CP444" i="4" s="1"/>
  <c r="CN448" i="4"/>
  <c r="CM448" i="4"/>
  <c r="CP448" i="4" s="1"/>
  <c r="CN452" i="4"/>
  <c r="CM452" i="4"/>
  <c r="CP452" i="4" s="1"/>
  <c r="CN456" i="4"/>
  <c r="CM456" i="4"/>
  <c r="CP456" i="4" s="1"/>
  <c r="CN460" i="4"/>
  <c r="CM460" i="4"/>
  <c r="CP460" i="4" s="1"/>
  <c r="CN464" i="4"/>
  <c r="CM464" i="4"/>
  <c r="CP464" i="4" s="1"/>
  <c r="CN468" i="4"/>
  <c r="CM468" i="4"/>
  <c r="CP468" i="4" s="1"/>
  <c r="CN472" i="4"/>
  <c r="CM472" i="4"/>
  <c r="CP472" i="4" s="1"/>
  <c r="CN476" i="4"/>
  <c r="CM476" i="4"/>
  <c r="CP476" i="4" s="1"/>
  <c r="CN480" i="4"/>
  <c r="CM480" i="4"/>
  <c r="CP480" i="4" s="1"/>
  <c r="CN484" i="4"/>
  <c r="CM484" i="4"/>
  <c r="CP484" i="4" s="1"/>
  <c r="CN488" i="4"/>
  <c r="CM488" i="4"/>
  <c r="CP488" i="4" s="1"/>
  <c r="CN492" i="4"/>
  <c r="CM492" i="4"/>
  <c r="CP492" i="4" s="1"/>
  <c r="CN496" i="4"/>
  <c r="CM496" i="4"/>
  <c r="CP496" i="4" s="1"/>
  <c r="CN500" i="4"/>
  <c r="CM500" i="4"/>
  <c r="CP500" i="4" s="1"/>
  <c r="CN504" i="4"/>
  <c r="CM504" i="4"/>
  <c r="CP504" i="4" s="1"/>
  <c r="CN508" i="4"/>
  <c r="CM508" i="4"/>
  <c r="CP508" i="4" s="1"/>
  <c r="CN512" i="4"/>
  <c r="CM512" i="4"/>
  <c r="CP512" i="4" s="1"/>
  <c r="CN516" i="4"/>
  <c r="CM516" i="4"/>
  <c r="CP516" i="4" s="1"/>
  <c r="CN520" i="4"/>
  <c r="CM520" i="4"/>
  <c r="CP520" i="4" s="1"/>
  <c r="CN524" i="4"/>
  <c r="CM524" i="4"/>
  <c r="CP524" i="4" s="1"/>
  <c r="CN528" i="4"/>
  <c r="CM528" i="4"/>
  <c r="CP528" i="4" s="1"/>
  <c r="CN532" i="4"/>
  <c r="CM532" i="4"/>
  <c r="CP532" i="4" s="1"/>
  <c r="CN536" i="4"/>
  <c r="CM536" i="4"/>
  <c r="CP536" i="4" s="1"/>
  <c r="CN540" i="4"/>
  <c r="CM540" i="4"/>
  <c r="CP540" i="4" s="1"/>
  <c r="CN544" i="4"/>
  <c r="CM544" i="4"/>
  <c r="CP544" i="4" s="1"/>
  <c r="CN548" i="4"/>
  <c r="CM548" i="4"/>
  <c r="CP548" i="4" s="1"/>
  <c r="CN552" i="4"/>
  <c r="CM552" i="4"/>
  <c r="CP552" i="4" s="1"/>
  <c r="CN556" i="4"/>
  <c r="CM556" i="4"/>
  <c r="CP556" i="4" s="1"/>
  <c r="CN560" i="4"/>
  <c r="CM560" i="4"/>
  <c r="CP560" i="4" s="1"/>
  <c r="CN564" i="4"/>
  <c r="CM564" i="4"/>
  <c r="CP564" i="4" s="1"/>
  <c r="CN568" i="4"/>
  <c r="CM568" i="4"/>
  <c r="CP568" i="4" s="1"/>
  <c r="CN572" i="4"/>
  <c r="CM572" i="4"/>
  <c r="CP572" i="4" s="1"/>
  <c r="CN576" i="4"/>
  <c r="CM576" i="4"/>
  <c r="CP576" i="4" s="1"/>
  <c r="CN580" i="4"/>
  <c r="CM580" i="4"/>
  <c r="CP580" i="4" s="1"/>
  <c r="CN584" i="4"/>
  <c r="CM584" i="4"/>
  <c r="CP584" i="4" s="1"/>
  <c r="CN588" i="4"/>
  <c r="CM588" i="4"/>
  <c r="CP588" i="4" s="1"/>
  <c r="CN592" i="4"/>
  <c r="CM592" i="4"/>
  <c r="CP592" i="4" s="1"/>
  <c r="CN596" i="4"/>
  <c r="CM596" i="4"/>
  <c r="CP596" i="4" s="1"/>
  <c r="CN600" i="4"/>
  <c r="CM600" i="4"/>
  <c r="CP600" i="4" s="1"/>
  <c r="CN604" i="4"/>
  <c r="CM604" i="4"/>
  <c r="CP604" i="4" s="1"/>
  <c r="CN608" i="4"/>
  <c r="CM608" i="4"/>
  <c r="CP608" i="4" s="1"/>
  <c r="CN612" i="4"/>
  <c r="CM612" i="4"/>
  <c r="CP612" i="4" s="1"/>
  <c r="CN616" i="4"/>
  <c r="CM616" i="4"/>
  <c r="CP616" i="4" s="1"/>
  <c r="CN620" i="4"/>
  <c r="CM620" i="4"/>
  <c r="CP620" i="4" s="1"/>
  <c r="CN624" i="4"/>
  <c r="CM624" i="4"/>
  <c r="CP624" i="4" s="1"/>
  <c r="CN628" i="4"/>
  <c r="CM628" i="4"/>
  <c r="CP628" i="4" s="1"/>
  <c r="CN632" i="4"/>
  <c r="CM632" i="4"/>
  <c r="CP632" i="4" s="1"/>
  <c r="CN636" i="4"/>
  <c r="CM636" i="4"/>
  <c r="CP636" i="4" s="1"/>
  <c r="CN640" i="4"/>
  <c r="CM640" i="4"/>
  <c r="CP640" i="4" s="1"/>
  <c r="CN644" i="4"/>
  <c r="CM644" i="4"/>
  <c r="CP644" i="4" s="1"/>
  <c r="CN648" i="4"/>
  <c r="CM648" i="4"/>
  <c r="CP648" i="4" s="1"/>
  <c r="CN652" i="4"/>
  <c r="CM652" i="4"/>
  <c r="CP652" i="4" s="1"/>
  <c r="CN656" i="4"/>
  <c r="CM656" i="4"/>
  <c r="CP656" i="4" s="1"/>
  <c r="CN660" i="4"/>
  <c r="CM660" i="4"/>
  <c r="CP660" i="4" s="1"/>
  <c r="CN664" i="4"/>
  <c r="CM664" i="4"/>
  <c r="CP664" i="4" s="1"/>
  <c r="CN668" i="4"/>
  <c r="CM668" i="4"/>
  <c r="CP668" i="4" s="1"/>
  <c r="CN672" i="4"/>
  <c r="CM672" i="4"/>
  <c r="CP672" i="4" s="1"/>
  <c r="CN676" i="4"/>
  <c r="CM676" i="4"/>
  <c r="CP676" i="4" s="1"/>
  <c r="CN680" i="4"/>
  <c r="CM680" i="4"/>
  <c r="CP680" i="4" s="1"/>
  <c r="CN684" i="4"/>
  <c r="CM684" i="4"/>
  <c r="CP684" i="4" s="1"/>
  <c r="CN688" i="4"/>
  <c r="CM688" i="4"/>
  <c r="CP688" i="4" s="1"/>
  <c r="CN692" i="4"/>
  <c r="CM692" i="4"/>
  <c r="CP692" i="4" s="1"/>
  <c r="CN696" i="4"/>
  <c r="CM696" i="4"/>
  <c r="CP696" i="4" s="1"/>
  <c r="CN700" i="4"/>
  <c r="CM700" i="4"/>
  <c r="CP700" i="4" s="1"/>
  <c r="CN704" i="4"/>
  <c r="CM704" i="4"/>
  <c r="CP704" i="4" s="1"/>
  <c r="CN708" i="4"/>
  <c r="CM708" i="4"/>
  <c r="CP708" i="4" s="1"/>
  <c r="CN712" i="4"/>
  <c r="CM712" i="4"/>
  <c r="CP712" i="4" s="1"/>
  <c r="CN716" i="4"/>
  <c r="CM716" i="4"/>
  <c r="CP716" i="4" s="1"/>
  <c r="CN720" i="4"/>
  <c r="CM720" i="4"/>
  <c r="CP720" i="4" s="1"/>
  <c r="CN724" i="4"/>
  <c r="CM724" i="4"/>
  <c r="CP724" i="4" s="1"/>
  <c r="CN728" i="4"/>
  <c r="CM728" i="4"/>
  <c r="CP728" i="4" s="1"/>
  <c r="CN732" i="4"/>
  <c r="CM732" i="4"/>
  <c r="CP732" i="4" s="1"/>
  <c r="CN736" i="4"/>
  <c r="CM736" i="4"/>
  <c r="CP736" i="4" s="1"/>
  <c r="CN740" i="4"/>
  <c r="CM740" i="4"/>
  <c r="CP740" i="4" s="1"/>
  <c r="CN744" i="4"/>
  <c r="CM744" i="4"/>
  <c r="CP744" i="4" s="1"/>
  <c r="CN748" i="4"/>
  <c r="CM748" i="4"/>
  <c r="CP748" i="4" s="1"/>
  <c r="CN752" i="4"/>
  <c r="CM752" i="4"/>
  <c r="CP752" i="4" s="1"/>
  <c r="CN756" i="4"/>
  <c r="CM756" i="4"/>
  <c r="CP756" i="4" s="1"/>
  <c r="CN760" i="4"/>
  <c r="CM760" i="4"/>
  <c r="CP760" i="4" s="1"/>
  <c r="CN764" i="4"/>
  <c r="CM764" i="4"/>
  <c r="CP764" i="4" s="1"/>
  <c r="CN768" i="4"/>
  <c r="CM768" i="4"/>
  <c r="CP768" i="4" s="1"/>
  <c r="CN772" i="4"/>
  <c r="CM772" i="4"/>
  <c r="CP772" i="4" s="1"/>
  <c r="CN776" i="4"/>
  <c r="CM776" i="4"/>
  <c r="CP776" i="4" s="1"/>
  <c r="CN780" i="4"/>
  <c r="CM780" i="4"/>
  <c r="CP780" i="4" s="1"/>
  <c r="CN784" i="4"/>
  <c r="CM784" i="4"/>
  <c r="CP784" i="4" s="1"/>
  <c r="CN788" i="4"/>
  <c r="CM788" i="4"/>
  <c r="CP788" i="4" s="1"/>
  <c r="CN792" i="4"/>
  <c r="CM792" i="4"/>
  <c r="CP792" i="4" s="1"/>
  <c r="CN796" i="4"/>
  <c r="CM796" i="4"/>
  <c r="CP796" i="4" s="1"/>
  <c r="CN800" i="4"/>
  <c r="CM800" i="4"/>
  <c r="CP800" i="4" s="1"/>
  <c r="CN804" i="4"/>
  <c r="CM804" i="4"/>
  <c r="CP804" i="4" s="1"/>
  <c r="CN808" i="4"/>
  <c r="CM808" i="4"/>
  <c r="CP808" i="4" s="1"/>
  <c r="CN812" i="4"/>
  <c r="CM812" i="4"/>
  <c r="CP812" i="4" s="1"/>
  <c r="CN816" i="4"/>
  <c r="CM816" i="4"/>
  <c r="CP816" i="4" s="1"/>
  <c r="CN820" i="4"/>
  <c r="CM820" i="4"/>
  <c r="CP820" i="4" s="1"/>
  <c r="CN824" i="4"/>
  <c r="CM824" i="4"/>
  <c r="CP824" i="4" s="1"/>
  <c r="CN828" i="4"/>
  <c r="CM828" i="4"/>
  <c r="CP828" i="4" s="1"/>
  <c r="CN832" i="4"/>
  <c r="CM832" i="4"/>
  <c r="CP832" i="4" s="1"/>
  <c r="CN836" i="4"/>
  <c r="CM836" i="4"/>
  <c r="CP836" i="4" s="1"/>
  <c r="CN840" i="4"/>
  <c r="CM840" i="4"/>
  <c r="CP840" i="4" s="1"/>
  <c r="CN844" i="4"/>
  <c r="CM844" i="4"/>
  <c r="CP844" i="4" s="1"/>
  <c r="CN848" i="4"/>
  <c r="CM848" i="4"/>
  <c r="CP848" i="4" s="1"/>
  <c r="CN852" i="4"/>
  <c r="CM852" i="4"/>
  <c r="CP852" i="4" s="1"/>
  <c r="CN856" i="4"/>
  <c r="CM856" i="4"/>
  <c r="CP856" i="4" s="1"/>
  <c r="CN860" i="4"/>
  <c r="CM860" i="4"/>
  <c r="CP860" i="4" s="1"/>
  <c r="CN864" i="4"/>
  <c r="CM864" i="4"/>
  <c r="CP864" i="4" s="1"/>
  <c r="CN868" i="4"/>
  <c r="CM868" i="4"/>
  <c r="CP868" i="4" s="1"/>
  <c r="CN872" i="4"/>
  <c r="CM872" i="4"/>
  <c r="CP872" i="4" s="1"/>
  <c r="CN876" i="4"/>
  <c r="CM876" i="4"/>
  <c r="CP876" i="4" s="1"/>
  <c r="CN880" i="4"/>
  <c r="CM880" i="4"/>
  <c r="CP880" i="4" s="1"/>
  <c r="CN884" i="4"/>
  <c r="CM884" i="4"/>
  <c r="CP884" i="4" s="1"/>
  <c r="CN888" i="4"/>
  <c r="CM888" i="4"/>
  <c r="CP888" i="4" s="1"/>
  <c r="CN892" i="4"/>
  <c r="CM892" i="4"/>
  <c r="CP892" i="4" s="1"/>
  <c r="CN896" i="4"/>
  <c r="CM896" i="4"/>
  <c r="CP896" i="4" s="1"/>
  <c r="CN900" i="4"/>
  <c r="CM900" i="4"/>
  <c r="CP900" i="4" s="1"/>
  <c r="CN904" i="4"/>
  <c r="CM904" i="4"/>
  <c r="CP904" i="4" s="1"/>
  <c r="CN908" i="4"/>
  <c r="CM908" i="4"/>
  <c r="CP908" i="4" s="1"/>
  <c r="CN912" i="4"/>
  <c r="CM912" i="4"/>
  <c r="CP912" i="4" s="1"/>
  <c r="CN916" i="4"/>
  <c r="CM916" i="4"/>
  <c r="CP916" i="4" s="1"/>
  <c r="CN920" i="4"/>
  <c r="CM920" i="4"/>
  <c r="CP920" i="4" s="1"/>
  <c r="CN924" i="4"/>
  <c r="CM924" i="4"/>
  <c r="CP924" i="4" s="1"/>
  <c r="CN928" i="4"/>
  <c r="CM928" i="4"/>
  <c r="CP928" i="4" s="1"/>
  <c r="CN932" i="4"/>
  <c r="CM932" i="4"/>
  <c r="CP932" i="4" s="1"/>
  <c r="CN936" i="4"/>
  <c r="CM936" i="4"/>
  <c r="CP936" i="4" s="1"/>
  <c r="CN940" i="4"/>
  <c r="CM940" i="4"/>
  <c r="CP940" i="4" s="1"/>
  <c r="CN944" i="4"/>
  <c r="CM944" i="4"/>
  <c r="CP944" i="4" s="1"/>
  <c r="CN948" i="4"/>
  <c r="CM948" i="4"/>
  <c r="CP948" i="4" s="1"/>
  <c r="CN952" i="4"/>
  <c r="CM952" i="4"/>
  <c r="CP952" i="4" s="1"/>
  <c r="CN956" i="4"/>
  <c r="CM956" i="4"/>
  <c r="CP956" i="4" s="1"/>
  <c r="CN960" i="4"/>
  <c r="CM960" i="4"/>
  <c r="CP960" i="4" s="1"/>
  <c r="CN964" i="4"/>
  <c r="CM964" i="4"/>
  <c r="CP964" i="4" s="1"/>
  <c r="CN968" i="4"/>
  <c r="CM968" i="4"/>
  <c r="CP968" i="4" s="1"/>
  <c r="CN972" i="4"/>
  <c r="CM972" i="4"/>
  <c r="CP972" i="4" s="1"/>
  <c r="CN976" i="4"/>
  <c r="CM976" i="4"/>
  <c r="CP976" i="4" s="1"/>
  <c r="CN980" i="4"/>
  <c r="CM980" i="4"/>
  <c r="CP980" i="4" s="1"/>
  <c r="CN984" i="4"/>
  <c r="CM984" i="4"/>
  <c r="CP984" i="4" s="1"/>
  <c r="CN988" i="4"/>
  <c r="CM988" i="4"/>
  <c r="CP988" i="4" s="1"/>
  <c r="CN992" i="4"/>
  <c r="CM992" i="4"/>
  <c r="CP992" i="4" s="1"/>
  <c r="CN996" i="4"/>
  <c r="CM996" i="4"/>
  <c r="CP996" i="4" s="1"/>
  <c r="CN1000" i="4"/>
  <c r="CM1000" i="4"/>
  <c r="CP1000" i="4" s="1"/>
  <c r="CN1004" i="4"/>
  <c r="CM1004" i="4"/>
  <c r="CP1004" i="4" s="1"/>
  <c r="CN1008" i="4"/>
  <c r="CM1008" i="4"/>
  <c r="CP1008" i="4" s="1"/>
  <c r="CN1012" i="4"/>
  <c r="CM1012" i="4"/>
  <c r="CP1012" i="4" s="1"/>
  <c r="CN1016" i="4"/>
  <c r="CM1016" i="4"/>
  <c r="CP1016" i="4" s="1"/>
  <c r="CN1020" i="4"/>
  <c r="CM1020" i="4"/>
  <c r="CP1020" i="4" s="1"/>
  <c r="CN1024" i="4"/>
  <c r="CM1024" i="4"/>
  <c r="CP1024" i="4" s="1"/>
  <c r="CN1028" i="4"/>
  <c r="CM1028" i="4"/>
  <c r="CP1028" i="4" s="1"/>
  <c r="CN1032" i="4"/>
  <c r="CM1032" i="4"/>
  <c r="CP1032" i="4" s="1"/>
  <c r="CN1036" i="4"/>
  <c r="CM1036" i="4"/>
  <c r="CP1036" i="4" s="1"/>
  <c r="CN1040" i="4"/>
  <c r="CM1040" i="4"/>
  <c r="CP1040" i="4" s="1"/>
  <c r="CN1044" i="4"/>
  <c r="CM1044" i="4"/>
  <c r="CP1044" i="4" s="1"/>
  <c r="CN1048" i="4"/>
  <c r="CM1048" i="4"/>
  <c r="CP1048" i="4" s="1"/>
  <c r="CN1052" i="4"/>
  <c r="CM1052" i="4"/>
  <c r="CP1052" i="4" s="1"/>
  <c r="CN1056" i="4"/>
  <c r="CM1056" i="4"/>
  <c r="CP1056" i="4" s="1"/>
  <c r="CN1060" i="4"/>
  <c r="CM1060" i="4"/>
  <c r="CP1060" i="4" s="1"/>
  <c r="CN1064" i="4"/>
  <c r="CM1064" i="4"/>
  <c r="CP1064" i="4" s="1"/>
  <c r="CN1068" i="4"/>
  <c r="CM1068" i="4"/>
  <c r="CP1068" i="4" s="1"/>
  <c r="CN1072" i="4"/>
  <c r="CM1072" i="4"/>
  <c r="CP1072" i="4" s="1"/>
  <c r="CN1076" i="4"/>
  <c r="CM1076" i="4"/>
  <c r="CP1076" i="4" s="1"/>
  <c r="CN1080" i="4"/>
  <c r="CM1080" i="4"/>
  <c r="CP1080" i="4" s="1"/>
  <c r="CN1084" i="4"/>
  <c r="CM1084" i="4"/>
  <c r="CP1084" i="4" s="1"/>
  <c r="CN1088" i="4"/>
  <c r="CM1088" i="4"/>
  <c r="CP1088" i="4" s="1"/>
  <c r="CN1092" i="4"/>
  <c r="CM1092" i="4"/>
  <c r="CP1092" i="4" s="1"/>
  <c r="CN1096" i="4"/>
  <c r="CM1096" i="4"/>
  <c r="CP1096" i="4" s="1"/>
  <c r="CN1100" i="4"/>
  <c r="CM1100" i="4"/>
  <c r="CP1100" i="4" s="1"/>
  <c r="CN1104" i="4"/>
  <c r="CM1104" i="4"/>
  <c r="CP1104" i="4" s="1"/>
  <c r="CN1108" i="4"/>
  <c r="CM1108" i="4"/>
  <c r="CP1108" i="4" s="1"/>
  <c r="CN1112" i="4"/>
  <c r="CM1112" i="4"/>
  <c r="CP1112" i="4" s="1"/>
  <c r="CN1116" i="4"/>
  <c r="CM1116" i="4"/>
  <c r="CP1116" i="4" s="1"/>
  <c r="CN1120" i="4"/>
  <c r="CM1120" i="4"/>
  <c r="CP1120" i="4" s="1"/>
  <c r="CN1124" i="4"/>
  <c r="CM1124" i="4"/>
  <c r="CP1124" i="4" s="1"/>
  <c r="CN1128" i="4"/>
  <c r="CM1128" i="4"/>
  <c r="CP1128" i="4" s="1"/>
  <c r="CN1132" i="4"/>
  <c r="CM1132" i="4"/>
  <c r="CP1132" i="4" s="1"/>
  <c r="CN1136" i="4"/>
  <c r="CM1136" i="4"/>
  <c r="CP1136" i="4" s="1"/>
  <c r="CN1140" i="4"/>
  <c r="CM1140" i="4"/>
  <c r="CP1140" i="4" s="1"/>
  <c r="CN1144" i="4"/>
  <c r="CM1144" i="4"/>
  <c r="CP1144" i="4" s="1"/>
  <c r="CN1148" i="4"/>
  <c r="CM1148" i="4"/>
  <c r="CP1148" i="4" s="1"/>
  <c r="CN1152" i="4"/>
  <c r="CM1152" i="4"/>
  <c r="CP1152" i="4" s="1"/>
  <c r="CN1156" i="4"/>
  <c r="CM1156" i="4"/>
  <c r="CP1156" i="4" s="1"/>
  <c r="CN1160" i="4"/>
  <c r="CM1160" i="4"/>
  <c r="CP1160" i="4" s="1"/>
  <c r="CN1164" i="4"/>
  <c r="CM1164" i="4"/>
  <c r="CP1164" i="4" s="1"/>
  <c r="CN1168" i="4"/>
  <c r="CM1168" i="4"/>
  <c r="CP1168" i="4" s="1"/>
  <c r="CN1172" i="4"/>
  <c r="CM1172" i="4"/>
  <c r="CP1172" i="4" s="1"/>
  <c r="CN1176" i="4"/>
  <c r="CM1176" i="4"/>
  <c r="CP1176" i="4" s="1"/>
  <c r="CN1180" i="4"/>
  <c r="CM1180" i="4"/>
  <c r="CP1180" i="4" s="1"/>
  <c r="CN1184" i="4"/>
  <c r="CM1184" i="4"/>
  <c r="CP1184" i="4" s="1"/>
  <c r="CN1188" i="4"/>
  <c r="CM1188" i="4"/>
  <c r="CP1188" i="4" s="1"/>
  <c r="CN1192" i="4"/>
  <c r="CM1192" i="4"/>
  <c r="CP1192" i="4" s="1"/>
  <c r="CN1196" i="4"/>
  <c r="CM1196" i="4"/>
  <c r="CP1196" i="4" s="1"/>
  <c r="CN1200" i="4"/>
  <c r="CM1200" i="4"/>
  <c r="CP1200" i="4" s="1"/>
  <c r="CN1204" i="4"/>
  <c r="CM1204" i="4"/>
  <c r="CP1204" i="4" s="1"/>
  <c r="CN1208" i="4"/>
  <c r="CM1208" i="4"/>
  <c r="CP1208" i="4" s="1"/>
  <c r="CN1212" i="4"/>
  <c r="CM1212" i="4"/>
  <c r="CP1212" i="4" s="1"/>
  <c r="CN1216" i="4"/>
  <c r="CM1216" i="4"/>
  <c r="CP1216" i="4" s="1"/>
  <c r="CN1220" i="4"/>
  <c r="CM1220" i="4"/>
  <c r="CP1220" i="4" s="1"/>
  <c r="CN1224" i="4"/>
  <c r="CM1224" i="4"/>
  <c r="CP1224" i="4" s="1"/>
  <c r="CN1228" i="4"/>
  <c r="CM1228" i="4"/>
  <c r="CP1228" i="4" s="1"/>
  <c r="CN1232" i="4"/>
  <c r="CM1232" i="4"/>
  <c r="CP1232" i="4" s="1"/>
  <c r="CN1236" i="4"/>
  <c r="CM1236" i="4"/>
  <c r="CP1236" i="4" s="1"/>
  <c r="CN1240" i="4"/>
  <c r="CM1240" i="4"/>
  <c r="CP1240" i="4" s="1"/>
  <c r="CN1244" i="4"/>
  <c r="CM1244" i="4"/>
  <c r="CP1244" i="4" s="1"/>
  <c r="CN1248" i="4"/>
  <c r="CM1248" i="4"/>
  <c r="CP1248" i="4" s="1"/>
  <c r="CN1252" i="4"/>
  <c r="CM1252" i="4"/>
  <c r="CP1252" i="4" s="1"/>
  <c r="CN1256" i="4"/>
  <c r="CM1256" i="4"/>
  <c r="CP1256" i="4" s="1"/>
  <c r="CN1260" i="4"/>
  <c r="CM1260" i="4"/>
  <c r="CP1260" i="4" s="1"/>
  <c r="CN1264" i="4"/>
  <c r="CM1264" i="4"/>
  <c r="CP1264" i="4" s="1"/>
  <c r="CN1268" i="4"/>
  <c r="CM1268" i="4"/>
  <c r="CP1268" i="4" s="1"/>
  <c r="CN1272" i="4"/>
  <c r="CM1272" i="4"/>
  <c r="CP1272" i="4" s="1"/>
  <c r="CN1276" i="4"/>
  <c r="CM1276" i="4"/>
  <c r="CP1276" i="4" s="1"/>
  <c r="CN1280" i="4"/>
  <c r="CM1280" i="4"/>
  <c r="CP1280" i="4" s="1"/>
  <c r="CN1284" i="4"/>
  <c r="CM1284" i="4"/>
  <c r="CP1284" i="4" s="1"/>
  <c r="CN1288" i="4"/>
  <c r="CM1288" i="4"/>
  <c r="CP1288" i="4" s="1"/>
  <c r="CN1292" i="4"/>
  <c r="CM1292" i="4"/>
  <c r="CP1292" i="4" s="1"/>
  <c r="CN1296" i="4"/>
  <c r="CM1296" i="4"/>
  <c r="CP1296" i="4" s="1"/>
  <c r="CN1300" i="4"/>
  <c r="CM1300" i="4"/>
  <c r="CP1300" i="4" s="1"/>
  <c r="CN1304" i="4"/>
  <c r="CM1304" i="4"/>
  <c r="CP1304" i="4" s="1"/>
  <c r="CN1308" i="4"/>
  <c r="CM1308" i="4"/>
  <c r="CP1308" i="4" s="1"/>
  <c r="CN1312" i="4"/>
  <c r="CM1312" i="4"/>
  <c r="CP1312" i="4" s="1"/>
  <c r="CN1316" i="4"/>
  <c r="CM1316" i="4"/>
  <c r="CP1316" i="4" s="1"/>
  <c r="CN1320" i="4"/>
  <c r="CM1320" i="4"/>
  <c r="CP1320" i="4" s="1"/>
  <c r="CN1324" i="4"/>
  <c r="CM1324" i="4"/>
  <c r="CP1324" i="4" s="1"/>
  <c r="CN1328" i="4"/>
  <c r="CM1328" i="4"/>
  <c r="CP1328" i="4" s="1"/>
  <c r="CN1332" i="4"/>
  <c r="CM1332" i="4"/>
  <c r="CP1332" i="4" s="1"/>
  <c r="CN1336" i="4"/>
  <c r="CM1336" i="4"/>
  <c r="CP1336" i="4" s="1"/>
  <c r="CN1340" i="4"/>
  <c r="CM1340" i="4"/>
  <c r="CP1340" i="4" s="1"/>
  <c r="CN1344" i="4"/>
  <c r="CM1344" i="4"/>
  <c r="CP1344" i="4" s="1"/>
  <c r="CN1348" i="4"/>
  <c r="CM1348" i="4"/>
  <c r="CP1348" i="4" s="1"/>
  <c r="CN1352" i="4"/>
  <c r="CM1352" i="4"/>
  <c r="CP1352" i="4" s="1"/>
  <c r="CN1356" i="4"/>
  <c r="CM1356" i="4"/>
  <c r="CP1356" i="4" s="1"/>
  <c r="CN1360" i="4"/>
  <c r="CM1360" i="4"/>
  <c r="CP1360" i="4" s="1"/>
  <c r="CN1364" i="4"/>
  <c r="CM1364" i="4"/>
  <c r="CP1364" i="4" s="1"/>
  <c r="CN1368" i="4"/>
  <c r="CM1368" i="4"/>
  <c r="CP1368" i="4" s="1"/>
  <c r="CN1372" i="4"/>
  <c r="CM1372" i="4"/>
  <c r="CP1372" i="4" s="1"/>
  <c r="CN1376" i="4"/>
  <c r="CM1376" i="4"/>
  <c r="CP1376" i="4" s="1"/>
  <c r="CN1380" i="4"/>
  <c r="CM1380" i="4"/>
  <c r="CP1380" i="4" s="1"/>
  <c r="CN1384" i="4"/>
  <c r="CM1384" i="4"/>
  <c r="CP1384" i="4" s="1"/>
  <c r="CN1388" i="4"/>
  <c r="CM1388" i="4"/>
  <c r="CP1388" i="4" s="1"/>
  <c r="CN1392" i="4"/>
  <c r="CM1392" i="4"/>
  <c r="CP1392" i="4" s="1"/>
  <c r="CN1396" i="4"/>
  <c r="CM1396" i="4"/>
  <c r="CP1396" i="4" s="1"/>
  <c r="CN1400" i="4"/>
  <c r="CM1400" i="4"/>
  <c r="CP1400" i="4" s="1"/>
  <c r="CN1404" i="4"/>
  <c r="CM1404" i="4"/>
  <c r="CP1404" i="4" s="1"/>
  <c r="CN1408" i="4"/>
  <c r="CM1408" i="4"/>
  <c r="CP1408" i="4" s="1"/>
  <c r="CN1412" i="4"/>
  <c r="CM1412" i="4"/>
  <c r="CP1412" i="4" s="1"/>
  <c r="CN1416" i="4"/>
  <c r="CM1416" i="4"/>
  <c r="CP1416" i="4" s="1"/>
  <c r="CN1420" i="4"/>
  <c r="CM1420" i="4"/>
  <c r="CP1420" i="4" s="1"/>
  <c r="CN1424" i="4"/>
  <c r="CM1424" i="4"/>
  <c r="CP1424" i="4" s="1"/>
  <c r="CN1428" i="4"/>
  <c r="CM1428" i="4"/>
  <c r="CP1428" i="4" s="1"/>
  <c r="CN1432" i="4"/>
  <c r="CM1432" i="4"/>
  <c r="CP1432" i="4" s="1"/>
  <c r="CN1436" i="4"/>
  <c r="CM1436" i="4"/>
  <c r="CP1436" i="4" s="1"/>
  <c r="CN1440" i="4"/>
  <c r="CM1440" i="4"/>
  <c r="CP1440" i="4" s="1"/>
  <c r="CN1444" i="4"/>
  <c r="CM1444" i="4"/>
  <c r="CP1444" i="4" s="1"/>
  <c r="CN1448" i="4"/>
  <c r="CM1448" i="4"/>
  <c r="CP1448" i="4" s="1"/>
  <c r="CN1452" i="4"/>
  <c r="CM1452" i="4"/>
  <c r="CP1452" i="4" s="1"/>
  <c r="CN1456" i="4"/>
  <c r="CM1456" i="4"/>
  <c r="CP1456" i="4" s="1"/>
  <c r="CN1460" i="4"/>
  <c r="CM1460" i="4"/>
  <c r="CP1460" i="4" s="1"/>
  <c r="CN1464" i="4"/>
  <c r="CM1464" i="4"/>
  <c r="CP1464" i="4" s="1"/>
  <c r="CN1468" i="4"/>
  <c r="CM1468" i="4"/>
  <c r="CP1468" i="4" s="1"/>
  <c r="CN1472" i="4"/>
  <c r="CM1472" i="4"/>
  <c r="CP1472" i="4" s="1"/>
  <c r="CN1476" i="4"/>
  <c r="CM1476" i="4"/>
  <c r="CP1476" i="4" s="1"/>
  <c r="CN1480" i="4"/>
  <c r="CM1480" i="4"/>
  <c r="CP1480" i="4" s="1"/>
  <c r="CN1484" i="4"/>
  <c r="CM1484" i="4"/>
  <c r="CP1484" i="4" s="1"/>
  <c r="CN1488" i="4"/>
  <c r="CM1488" i="4"/>
  <c r="CP1488" i="4" s="1"/>
  <c r="CN1492" i="4"/>
  <c r="CM1492" i="4"/>
  <c r="CP1492" i="4" s="1"/>
  <c r="CN1496" i="4"/>
  <c r="CM1496" i="4"/>
  <c r="CP1496" i="4" s="1"/>
  <c r="CN1500" i="4"/>
  <c r="CM1500" i="4"/>
  <c r="CP1500" i="4" s="1"/>
  <c r="CN1504" i="4"/>
  <c r="CM1504" i="4"/>
  <c r="CP1504" i="4" s="1"/>
  <c r="CN1508" i="4"/>
  <c r="CM1508" i="4"/>
  <c r="CP1508" i="4" s="1"/>
  <c r="CN1512" i="4"/>
  <c r="CM1512" i="4"/>
  <c r="CP1512" i="4" s="1"/>
  <c r="CN1516" i="4"/>
  <c r="CM1516" i="4"/>
  <c r="CP1516" i="4" s="1"/>
  <c r="CN1520" i="4"/>
  <c r="CM1520" i="4"/>
  <c r="CP1520" i="4" s="1"/>
  <c r="CN1524" i="4"/>
  <c r="CM1524" i="4"/>
  <c r="CP1524" i="4" s="1"/>
  <c r="CN1528" i="4"/>
  <c r="CM1528" i="4"/>
  <c r="CP1528" i="4" s="1"/>
  <c r="CN1532" i="4"/>
  <c r="CM1532" i="4"/>
  <c r="CP1532" i="4" s="1"/>
  <c r="CN1536" i="4"/>
  <c r="CM1536" i="4"/>
  <c r="CP1536" i="4" s="1"/>
  <c r="CN1540" i="4"/>
  <c r="CM1540" i="4"/>
  <c r="CP1540" i="4" s="1"/>
  <c r="CN1544" i="4"/>
  <c r="CM1544" i="4"/>
  <c r="CP1544" i="4" s="1"/>
  <c r="CN1548" i="4"/>
  <c r="CM1548" i="4"/>
  <c r="CP1548" i="4" s="1"/>
  <c r="CN1552" i="4"/>
  <c r="CM1552" i="4"/>
  <c r="CP1552" i="4" s="1"/>
  <c r="CN1556" i="4"/>
  <c r="CM1556" i="4"/>
  <c r="CP1556" i="4" s="1"/>
  <c r="CN1560" i="4"/>
  <c r="CM1560" i="4"/>
  <c r="CP1560" i="4" s="1"/>
  <c r="CN1564" i="4"/>
  <c r="CM1564" i="4"/>
  <c r="CP1564" i="4" s="1"/>
  <c r="CN1568" i="4"/>
  <c r="CM1568" i="4"/>
  <c r="CP1568" i="4" s="1"/>
  <c r="CN1572" i="4"/>
  <c r="CM1572" i="4"/>
  <c r="CP1572" i="4" s="1"/>
  <c r="CN1576" i="4"/>
  <c r="CM1576" i="4"/>
  <c r="CP1576" i="4" s="1"/>
  <c r="CN1580" i="4"/>
  <c r="CM1580" i="4"/>
  <c r="CP1580" i="4" s="1"/>
  <c r="CN1584" i="4"/>
  <c r="CM1584" i="4"/>
  <c r="CP1584" i="4" s="1"/>
  <c r="CN1588" i="4"/>
  <c r="CM1588" i="4"/>
  <c r="CP1588" i="4" s="1"/>
  <c r="CN1592" i="4"/>
  <c r="CM1592" i="4"/>
  <c r="CP1592" i="4" s="1"/>
  <c r="CN1596" i="4"/>
  <c r="CM1596" i="4"/>
  <c r="CP1596" i="4" s="1"/>
  <c r="CN1600" i="4"/>
  <c r="CM1600" i="4"/>
  <c r="CP1600" i="4" s="1"/>
  <c r="CN1604" i="4"/>
  <c r="CM1604" i="4"/>
  <c r="CP1604" i="4" s="1"/>
  <c r="CN1608" i="4"/>
  <c r="CM1608" i="4"/>
  <c r="CP1608" i="4" s="1"/>
  <c r="CN1612" i="4"/>
  <c r="CM1612" i="4"/>
  <c r="CP1612" i="4" s="1"/>
  <c r="CN1616" i="4"/>
  <c r="CM1616" i="4"/>
  <c r="CP1616" i="4" s="1"/>
  <c r="CN1620" i="4"/>
  <c r="CM1620" i="4"/>
  <c r="CP1620" i="4" s="1"/>
  <c r="CN1624" i="4"/>
  <c r="CM1624" i="4"/>
  <c r="CP1624" i="4" s="1"/>
  <c r="CN1628" i="4"/>
  <c r="CM1628" i="4"/>
  <c r="CP1628" i="4" s="1"/>
  <c r="CN1632" i="4"/>
  <c r="CM1632" i="4"/>
  <c r="CP1632" i="4" s="1"/>
  <c r="CN1636" i="4"/>
  <c r="CM1636" i="4"/>
  <c r="CP1636" i="4" s="1"/>
  <c r="CN1640" i="4"/>
  <c r="CM1640" i="4"/>
  <c r="CP1640" i="4" s="1"/>
  <c r="CN1644" i="4"/>
  <c r="CM1644" i="4"/>
  <c r="CP1644" i="4" s="1"/>
  <c r="CN1648" i="4"/>
  <c r="CM1648" i="4"/>
  <c r="CP1648" i="4" s="1"/>
  <c r="CN1652" i="4"/>
  <c r="CM1652" i="4"/>
  <c r="CP1652" i="4" s="1"/>
  <c r="CN1656" i="4"/>
  <c r="CM1656" i="4"/>
  <c r="CP1656" i="4" s="1"/>
  <c r="CN1660" i="4"/>
  <c r="CM1660" i="4"/>
  <c r="CP1660" i="4" s="1"/>
  <c r="CN1664" i="4"/>
  <c r="CM1664" i="4"/>
  <c r="CP1664" i="4" s="1"/>
  <c r="CN1668" i="4"/>
  <c r="CM1668" i="4"/>
  <c r="CP1668" i="4" s="1"/>
  <c r="CN1672" i="4"/>
  <c r="CM1672" i="4"/>
  <c r="CP1672" i="4" s="1"/>
  <c r="CN1676" i="4"/>
  <c r="CM1676" i="4"/>
  <c r="CP1676" i="4" s="1"/>
  <c r="CN1680" i="4"/>
  <c r="CM1680" i="4"/>
  <c r="CP1680" i="4" s="1"/>
  <c r="CN1684" i="4"/>
  <c r="CM1684" i="4"/>
  <c r="CP1684" i="4" s="1"/>
  <c r="CN1688" i="4"/>
  <c r="CM1688" i="4"/>
  <c r="CP1688" i="4" s="1"/>
  <c r="CN1692" i="4"/>
  <c r="CM1692" i="4"/>
  <c r="CP1692" i="4" s="1"/>
  <c r="CN1696" i="4"/>
  <c r="CM1696" i="4"/>
  <c r="CP1696" i="4" s="1"/>
  <c r="CN1700" i="4"/>
  <c r="CM1700" i="4"/>
  <c r="CP1700" i="4" s="1"/>
  <c r="CN1704" i="4"/>
  <c r="CM1704" i="4"/>
  <c r="CP1704" i="4" s="1"/>
  <c r="CN1708" i="4"/>
  <c r="CM1708" i="4"/>
  <c r="CP1708" i="4" s="1"/>
  <c r="CN1712" i="4"/>
  <c r="CM1712" i="4"/>
  <c r="CP1712" i="4" s="1"/>
  <c r="CN1716" i="4"/>
  <c r="CM1716" i="4"/>
  <c r="CP1716" i="4" s="1"/>
  <c r="CN1720" i="4"/>
  <c r="CM1720" i="4"/>
  <c r="CP1720" i="4" s="1"/>
  <c r="CN1724" i="4"/>
  <c r="CM1724" i="4"/>
  <c r="CP1724" i="4" s="1"/>
  <c r="CN1728" i="4"/>
  <c r="CM1728" i="4"/>
  <c r="CP1728" i="4" s="1"/>
  <c r="CN1732" i="4"/>
  <c r="CM1732" i="4"/>
  <c r="CP1732" i="4" s="1"/>
  <c r="CN1736" i="4"/>
  <c r="CM1736" i="4"/>
  <c r="CP1736" i="4" s="1"/>
  <c r="CN1740" i="4"/>
  <c r="CM1740" i="4"/>
  <c r="CP1740" i="4" s="1"/>
  <c r="CN1744" i="4"/>
  <c r="CM1744" i="4"/>
  <c r="CP1744" i="4" s="1"/>
  <c r="CN1748" i="4"/>
  <c r="CM1748" i="4"/>
  <c r="CP1748" i="4" s="1"/>
  <c r="CN1752" i="4"/>
  <c r="CM1752" i="4"/>
  <c r="CP1752" i="4" s="1"/>
  <c r="CN1756" i="4"/>
  <c r="CM1756" i="4"/>
  <c r="CP1756" i="4" s="1"/>
  <c r="CN1760" i="4"/>
  <c r="CM1760" i="4"/>
  <c r="CP1760" i="4" s="1"/>
  <c r="CN1764" i="4"/>
  <c r="CM1764" i="4"/>
  <c r="CP1764" i="4" s="1"/>
  <c r="CN1768" i="4"/>
  <c r="CM1768" i="4"/>
  <c r="CP1768" i="4" s="1"/>
  <c r="CN1772" i="4"/>
  <c r="CM1772" i="4"/>
  <c r="CP1772" i="4" s="1"/>
  <c r="CN1776" i="4"/>
  <c r="CM1776" i="4"/>
  <c r="CP1776" i="4" s="1"/>
  <c r="CN1780" i="4"/>
  <c r="CM1780" i="4"/>
  <c r="CP1780" i="4" s="1"/>
  <c r="CN1784" i="4"/>
  <c r="CM1784" i="4"/>
  <c r="CP1784" i="4" s="1"/>
  <c r="CN1788" i="4"/>
  <c r="CM1788" i="4"/>
  <c r="CP1788" i="4" s="1"/>
  <c r="CN1792" i="4"/>
  <c r="CM1792" i="4"/>
  <c r="CP1792" i="4" s="1"/>
  <c r="CN1796" i="4"/>
  <c r="CM1796" i="4"/>
  <c r="CP1796" i="4" s="1"/>
  <c r="CN1800" i="4"/>
  <c r="CM1800" i="4"/>
  <c r="CP1800" i="4" s="1"/>
  <c r="CN1804" i="4"/>
  <c r="CM1804" i="4"/>
  <c r="CP1804" i="4" s="1"/>
  <c r="CN1808" i="4"/>
  <c r="CM1808" i="4"/>
  <c r="CP1808" i="4" s="1"/>
  <c r="CN1812" i="4"/>
  <c r="CM1812" i="4"/>
  <c r="CP1812" i="4" s="1"/>
  <c r="CN1816" i="4"/>
  <c r="CM1816" i="4"/>
  <c r="CP1816" i="4" s="1"/>
  <c r="CN1820" i="4"/>
  <c r="CM1820" i="4"/>
  <c r="CP1820" i="4" s="1"/>
  <c r="CN1824" i="4"/>
  <c r="CM1824" i="4"/>
  <c r="CP1824" i="4" s="1"/>
  <c r="CN1828" i="4"/>
  <c r="CM1828" i="4"/>
  <c r="CP1828" i="4" s="1"/>
  <c r="CN1832" i="4"/>
  <c r="CM1832" i="4"/>
  <c r="CP1832" i="4" s="1"/>
  <c r="CN1836" i="4"/>
  <c r="CM1836" i="4"/>
  <c r="CP1836" i="4" s="1"/>
  <c r="CN1840" i="4"/>
  <c r="CM1840" i="4"/>
  <c r="CP1840" i="4" s="1"/>
  <c r="CN1844" i="4"/>
  <c r="CM1844" i="4"/>
  <c r="CP1844" i="4" s="1"/>
  <c r="CN1848" i="4"/>
  <c r="CM1848" i="4"/>
  <c r="CP1848" i="4" s="1"/>
  <c r="CN1852" i="4"/>
  <c r="CM1852" i="4"/>
  <c r="CP1852" i="4" s="1"/>
  <c r="CN1856" i="4"/>
  <c r="CM1856" i="4"/>
  <c r="CP1856" i="4" s="1"/>
  <c r="CN1860" i="4"/>
  <c r="CM1860" i="4"/>
  <c r="CP1860" i="4" s="1"/>
  <c r="CN1864" i="4"/>
  <c r="CM1864" i="4"/>
  <c r="CP1864" i="4" s="1"/>
  <c r="CN1868" i="4"/>
  <c r="CM1868" i="4"/>
  <c r="CP1868" i="4" s="1"/>
  <c r="CN1872" i="4"/>
  <c r="CM1872" i="4"/>
  <c r="CP1872" i="4" s="1"/>
  <c r="CN1876" i="4"/>
  <c r="CM1876" i="4"/>
  <c r="CP1876" i="4" s="1"/>
  <c r="CN1880" i="4"/>
  <c r="CM1880" i="4"/>
  <c r="CP1880" i="4" s="1"/>
  <c r="CN1884" i="4"/>
  <c r="CM1884" i="4"/>
  <c r="CP1884" i="4" s="1"/>
  <c r="CN1888" i="4"/>
  <c r="CM1888" i="4"/>
  <c r="CP1888" i="4" s="1"/>
  <c r="CN1892" i="4"/>
  <c r="CM1892" i="4"/>
  <c r="CP1892" i="4" s="1"/>
  <c r="CN1896" i="4"/>
  <c r="CM1896" i="4"/>
  <c r="CP1896" i="4" s="1"/>
  <c r="CN1900" i="4"/>
  <c r="CM1900" i="4"/>
  <c r="CP1900" i="4" s="1"/>
  <c r="CN1904" i="4"/>
  <c r="CM1904" i="4"/>
  <c r="CP1904" i="4" s="1"/>
  <c r="CN1908" i="4"/>
  <c r="CM1908" i="4"/>
  <c r="CP1908" i="4" s="1"/>
  <c r="CN1912" i="4"/>
  <c r="CM1912" i="4"/>
  <c r="CP1912" i="4" s="1"/>
  <c r="CN1916" i="4"/>
  <c r="CM1916" i="4"/>
  <c r="CP1916" i="4" s="1"/>
  <c r="CN1920" i="4"/>
  <c r="CM1920" i="4"/>
  <c r="CP1920" i="4" s="1"/>
  <c r="CN1924" i="4"/>
  <c r="CM1924" i="4"/>
  <c r="CP1924" i="4" s="1"/>
  <c r="CN1928" i="4"/>
  <c r="CM1928" i="4"/>
  <c r="CP1928" i="4" s="1"/>
  <c r="CN1932" i="4"/>
  <c r="CM1932" i="4"/>
  <c r="CP1932" i="4" s="1"/>
  <c r="CN1936" i="4"/>
  <c r="CM1936" i="4"/>
  <c r="CP1936" i="4" s="1"/>
  <c r="CN1940" i="4"/>
  <c r="CM1940" i="4"/>
  <c r="CP1940" i="4" s="1"/>
  <c r="CN1944" i="4"/>
  <c r="CM1944" i="4"/>
  <c r="CP1944" i="4" s="1"/>
  <c r="CN1948" i="4"/>
  <c r="CM1948" i="4"/>
  <c r="CP1948" i="4" s="1"/>
  <c r="CN1952" i="4"/>
  <c r="CM1952" i="4"/>
  <c r="CP1952" i="4" s="1"/>
  <c r="CN1956" i="4"/>
  <c r="CM1956" i="4"/>
  <c r="CP1956" i="4" s="1"/>
  <c r="CN1960" i="4"/>
  <c r="CM1960" i="4"/>
  <c r="CP1960" i="4" s="1"/>
  <c r="CN1964" i="4"/>
  <c r="CM1964" i="4"/>
  <c r="CP1964" i="4" s="1"/>
  <c r="CN1968" i="4"/>
  <c r="CM1968" i="4"/>
  <c r="CP1968" i="4" s="1"/>
  <c r="CN1972" i="4"/>
  <c r="CM1972" i="4"/>
  <c r="CP1972" i="4" s="1"/>
  <c r="CN1976" i="4"/>
  <c r="CM1976" i="4"/>
  <c r="CP1976" i="4" s="1"/>
  <c r="CN1980" i="4"/>
  <c r="CM1980" i="4"/>
  <c r="CP1980" i="4" s="1"/>
  <c r="CN1984" i="4"/>
  <c r="CM1984" i="4"/>
  <c r="CP1984" i="4" s="1"/>
  <c r="CN1988" i="4"/>
  <c r="CM1988" i="4"/>
  <c r="CP1988" i="4" s="1"/>
  <c r="CN1992" i="4"/>
  <c r="CM1992" i="4"/>
  <c r="CP1992" i="4" s="1"/>
  <c r="CN1996" i="4"/>
  <c r="CM1996" i="4"/>
  <c r="CP1996" i="4" s="1"/>
  <c r="CN2000" i="4"/>
  <c r="CM2000" i="4"/>
  <c r="CP2000" i="4" s="1"/>
  <c r="CN2004" i="4"/>
  <c r="CM2004" i="4"/>
  <c r="CP2004" i="4" s="1"/>
  <c r="CN2008" i="4"/>
  <c r="CM2008" i="4"/>
  <c r="CP2008" i="4" s="1"/>
  <c r="CN2012" i="4"/>
  <c r="CM2012" i="4"/>
  <c r="CP2012" i="4" s="1"/>
  <c r="CN2016" i="4"/>
  <c r="CM2016" i="4"/>
  <c r="CP2016" i="4" s="1"/>
  <c r="CN2020" i="4"/>
  <c r="CM2020" i="4"/>
  <c r="CP2020" i="4" s="1"/>
  <c r="CN2024" i="4"/>
  <c r="CM2024" i="4"/>
  <c r="CP2024" i="4" s="1"/>
  <c r="CN2028" i="4"/>
  <c r="CM2028" i="4"/>
  <c r="CP2028" i="4" s="1"/>
  <c r="CN2032" i="4"/>
  <c r="CM2032" i="4"/>
  <c r="CP2032" i="4" s="1"/>
  <c r="CN2036" i="4"/>
  <c r="CM2036" i="4"/>
  <c r="CP2036" i="4" s="1"/>
  <c r="CN2040" i="4"/>
  <c r="CM2040" i="4"/>
  <c r="CP2040" i="4" s="1"/>
  <c r="CN2044" i="4"/>
  <c r="CM2044" i="4"/>
  <c r="CP2044" i="4" s="1"/>
  <c r="CN2048" i="4"/>
  <c r="CM2048" i="4"/>
  <c r="CP2048" i="4" s="1"/>
  <c r="CN2052" i="4"/>
  <c r="CM2052" i="4"/>
  <c r="CP2052" i="4" s="1"/>
  <c r="CN2056" i="4"/>
  <c r="CM2056" i="4"/>
  <c r="CP2056" i="4" s="1"/>
  <c r="CN2060" i="4"/>
  <c r="CM2060" i="4"/>
  <c r="CP2060" i="4" s="1"/>
  <c r="CN2064" i="4"/>
  <c r="CM2064" i="4"/>
  <c r="CP2064" i="4" s="1"/>
  <c r="CN2068" i="4"/>
  <c r="CM2068" i="4"/>
  <c r="CP2068" i="4" s="1"/>
  <c r="CN2072" i="4"/>
  <c r="CM2072" i="4"/>
  <c r="CP2072" i="4" s="1"/>
  <c r="CN2076" i="4"/>
  <c r="CM2076" i="4"/>
  <c r="CP2076" i="4" s="1"/>
  <c r="CN2080" i="4"/>
  <c r="CM2080" i="4"/>
  <c r="CP2080" i="4" s="1"/>
  <c r="CN2084" i="4"/>
  <c r="CM2084" i="4"/>
  <c r="CP2084" i="4" s="1"/>
  <c r="CN2088" i="4"/>
  <c r="CM2088" i="4"/>
  <c r="CP2088" i="4" s="1"/>
  <c r="CN2092" i="4"/>
  <c r="CM2092" i="4"/>
  <c r="CP2092" i="4" s="1"/>
  <c r="CN2096" i="4"/>
  <c r="CM2096" i="4"/>
  <c r="CP2096" i="4" s="1"/>
  <c r="CN2100" i="4"/>
  <c r="CM2100" i="4"/>
  <c r="CP2100" i="4" s="1"/>
  <c r="CN2104" i="4"/>
  <c r="CM2104" i="4"/>
  <c r="CP2104" i="4" s="1"/>
  <c r="CN2108" i="4"/>
  <c r="CM2108" i="4"/>
  <c r="CP2108" i="4" s="1"/>
  <c r="CN2112" i="4"/>
  <c r="CM2112" i="4"/>
  <c r="CP2112" i="4" s="1"/>
  <c r="CN2116" i="4"/>
  <c r="CM2116" i="4"/>
  <c r="CP2116" i="4" s="1"/>
  <c r="CN2120" i="4"/>
  <c r="CM2120" i="4"/>
  <c r="CP2120" i="4" s="1"/>
  <c r="CN2124" i="4"/>
  <c r="CM2124" i="4"/>
  <c r="CP2124" i="4" s="1"/>
  <c r="CN2128" i="4"/>
  <c r="CM2128" i="4"/>
  <c r="CP2128" i="4" s="1"/>
  <c r="CN2132" i="4"/>
  <c r="CM2132" i="4"/>
  <c r="CP2132" i="4" s="1"/>
  <c r="CN2136" i="4"/>
  <c r="CM2136" i="4"/>
  <c r="CP2136" i="4" s="1"/>
  <c r="CN2140" i="4"/>
  <c r="CM2140" i="4"/>
  <c r="CP2140" i="4" s="1"/>
  <c r="CN2144" i="4"/>
  <c r="CM2144" i="4"/>
  <c r="CP2144" i="4" s="1"/>
  <c r="CN2148" i="4"/>
  <c r="CM2148" i="4"/>
  <c r="CP2148" i="4" s="1"/>
  <c r="CN2152" i="4"/>
  <c r="CM2152" i="4"/>
  <c r="CP2152" i="4" s="1"/>
  <c r="CN2156" i="4"/>
  <c r="CM2156" i="4"/>
  <c r="CP2156" i="4" s="1"/>
  <c r="CN2164" i="4"/>
  <c r="CM2164" i="4"/>
  <c r="CP2164" i="4" s="1"/>
  <c r="CN2168" i="4"/>
  <c r="CM2168" i="4"/>
  <c r="CP2168" i="4" s="1"/>
  <c r="CN2172" i="4"/>
  <c r="CM2172" i="4"/>
  <c r="CP2172" i="4" s="1"/>
  <c r="CN2180" i="4"/>
  <c r="CM2180" i="4"/>
  <c r="CP2180" i="4" s="1"/>
  <c r="CN2184" i="4"/>
  <c r="CM2184" i="4"/>
  <c r="CP2184" i="4" s="1"/>
  <c r="CN2188" i="4"/>
  <c r="CM2188" i="4"/>
  <c r="CP2188" i="4" s="1"/>
  <c r="CN2196" i="4"/>
  <c r="CM2196" i="4"/>
  <c r="CP2196" i="4" s="1"/>
  <c r="CN2200" i="4"/>
  <c r="CM2200" i="4"/>
  <c r="CP2200" i="4" s="1"/>
  <c r="CN2204" i="4"/>
  <c r="CM2204" i="4"/>
  <c r="CP2204" i="4" s="1"/>
  <c r="CN2212" i="4"/>
  <c r="CM2212" i="4"/>
  <c r="CP2212" i="4" s="1"/>
  <c r="CN2216" i="4"/>
  <c r="CM2216" i="4"/>
  <c r="CP2216" i="4" s="1"/>
  <c r="CN2220" i="4"/>
  <c r="CM2220" i="4"/>
  <c r="CP2220" i="4" s="1"/>
  <c r="CN2228" i="4"/>
  <c r="CM2228" i="4"/>
  <c r="CP2228" i="4" s="1"/>
  <c r="CN2232" i="4"/>
  <c r="CM2232" i="4"/>
  <c r="CP2232" i="4" s="1"/>
  <c r="CN2236" i="4"/>
  <c r="CM2236" i="4"/>
  <c r="CP2236" i="4" s="1"/>
  <c r="CN2240" i="4"/>
  <c r="CM2240" i="4"/>
  <c r="CP2240" i="4" s="1"/>
  <c r="CN2244" i="4"/>
  <c r="CM2244" i="4"/>
  <c r="CP2244" i="4" s="1"/>
  <c r="CN2248" i="4"/>
  <c r="CM2248" i="4"/>
  <c r="CP2248" i="4" s="1"/>
  <c r="CN2252" i="4"/>
  <c r="CM2252" i="4"/>
  <c r="CP2252" i="4" s="1"/>
  <c r="CN2256" i="4"/>
  <c r="CM2256" i="4"/>
  <c r="CP2256" i="4" s="1"/>
  <c r="CN2260" i="4"/>
  <c r="CM2260" i="4"/>
  <c r="CP2260" i="4" s="1"/>
  <c r="CN2264" i="4"/>
  <c r="CM2264" i="4"/>
  <c r="CP2264" i="4" s="1"/>
  <c r="CN2268" i="4"/>
  <c r="CM2268" i="4"/>
  <c r="CP2268" i="4" s="1"/>
  <c r="CN2276" i="4"/>
  <c r="CM2276" i="4"/>
  <c r="CP2276" i="4" s="1"/>
  <c r="CN2280" i="4"/>
  <c r="CM2280" i="4"/>
  <c r="CP2280" i="4" s="1"/>
  <c r="CN2284" i="4"/>
  <c r="CM2284" i="4"/>
  <c r="CP2284" i="4" s="1"/>
  <c r="CN2292" i="4"/>
  <c r="CM2292" i="4"/>
  <c r="CP2292" i="4" s="1"/>
  <c r="CN2296" i="4"/>
  <c r="CM2296" i="4"/>
  <c r="CP2296" i="4" s="1"/>
  <c r="CN2300" i="4"/>
  <c r="CM2300" i="4"/>
  <c r="CP2300" i="4" s="1"/>
  <c r="CN2308" i="4"/>
  <c r="CM2308" i="4"/>
  <c r="CP2308" i="4" s="1"/>
  <c r="CN2312" i="4"/>
  <c r="CM2312" i="4"/>
  <c r="CP2312" i="4" s="1"/>
  <c r="CN2316" i="4"/>
  <c r="CM2316" i="4"/>
  <c r="CP2316" i="4" s="1"/>
  <c r="CN2324" i="4"/>
  <c r="CM2324" i="4"/>
  <c r="CP2324" i="4" s="1"/>
  <c r="CN2328" i="4"/>
  <c r="CM2328" i="4"/>
  <c r="CP2328" i="4" s="1"/>
  <c r="CN2332" i="4"/>
  <c r="CM2332" i="4"/>
  <c r="CP2332" i="4" s="1"/>
  <c r="CN2340" i="4"/>
  <c r="CM2340" i="4"/>
  <c r="CP2340" i="4" s="1"/>
  <c r="CN2344" i="4"/>
  <c r="CM2344" i="4"/>
  <c r="CP2344" i="4" s="1"/>
  <c r="CN2348" i="4"/>
  <c r="CM2348" i="4"/>
  <c r="CP2348" i="4" s="1"/>
  <c r="CN2356" i="4"/>
  <c r="CM2356" i="4"/>
  <c r="CP2356" i="4" s="1"/>
  <c r="CN2360" i="4"/>
  <c r="CM2360" i="4"/>
  <c r="CP2360" i="4" s="1"/>
  <c r="CN2364" i="4"/>
  <c r="CM2364" i="4"/>
  <c r="CP2364" i="4" s="1"/>
  <c r="CN2372" i="4"/>
  <c r="CM2372" i="4"/>
  <c r="CP2372" i="4" s="1"/>
  <c r="CN2376" i="4"/>
  <c r="CM2376" i="4"/>
  <c r="CP2376" i="4" s="1"/>
  <c r="CN2380" i="4"/>
  <c r="CM2380" i="4"/>
  <c r="CP2380" i="4" s="1"/>
  <c r="CN2388" i="4"/>
  <c r="CM2388" i="4"/>
  <c r="CP2388" i="4" s="1"/>
  <c r="CN2392" i="4"/>
  <c r="CM2392" i="4"/>
  <c r="CP2392" i="4" s="1"/>
  <c r="CN2396" i="4"/>
  <c r="CM2396" i="4"/>
  <c r="CP2396" i="4" s="1"/>
  <c r="CN2400" i="4"/>
  <c r="CM2400" i="4"/>
  <c r="CP2400" i="4" s="1"/>
  <c r="CN2404" i="4"/>
  <c r="CM2404" i="4"/>
  <c r="CP2404" i="4" s="1"/>
  <c r="CN2408" i="4"/>
  <c r="CM2408" i="4"/>
  <c r="CP2408" i="4" s="1"/>
  <c r="CN2412" i="4"/>
  <c r="CM2412" i="4"/>
  <c r="CP2412" i="4" s="1"/>
  <c r="CN2416" i="4"/>
  <c r="CM2416" i="4"/>
  <c r="CP2416" i="4" s="1"/>
  <c r="CN2420" i="4"/>
  <c r="CM2420" i="4"/>
  <c r="CP2420" i="4" s="1"/>
  <c r="CN2424" i="4"/>
  <c r="CM2424" i="4"/>
  <c r="CP2424" i="4" s="1"/>
  <c r="CN2428" i="4"/>
  <c r="CM2428" i="4"/>
  <c r="CP2428" i="4" s="1"/>
  <c r="CN2432" i="4"/>
  <c r="CM2432" i="4"/>
  <c r="CP2432" i="4" s="1"/>
  <c r="CN2436" i="4"/>
  <c r="CM2436" i="4"/>
  <c r="CP2436" i="4" s="1"/>
  <c r="CN2440" i="4"/>
  <c r="CM2440" i="4"/>
  <c r="CP2440" i="4" s="1"/>
  <c r="CN2444" i="4"/>
  <c r="CM2444" i="4"/>
  <c r="CP2444" i="4" s="1"/>
  <c r="CN2448" i="4"/>
  <c r="CM2448" i="4"/>
  <c r="CP2448" i="4" s="1"/>
  <c r="CN2452" i="4"/>
  <c r="CM2452" i="4"/>
  <c r="CP2452" i="4" s="1"/>
  <c r="CN2460" i="4"/>
  <c r="CM2460" i="4"/>
  <c r="CP2460" i="4" s="1"/>
  <c r="CN2464" i="4"/>
  <c r="CM2464" i="4"/>
  <c r="CP2464" i="4" s="1"/>
  <c r="CN2468" i="4"/>
  <c r="CM2468" i="4"/>
  <c r="CP2468" i="4" s="1"/>
  <c r="CN2476" i="4"/>
  <c r="CM2476" i="4"/>
  <c r="CP2476" i="4" s="1"/>
  <c r="CN2480" i="4"/>
  <c r="CM2480" i="4"/>
  <c r="CP2480" i="4" s="1"/>
  <c r="CN2484" i="4"/>
  <c r="CM2484" i="4"/>
  <c r="CP2484" i="4" s="1"/>
  <c r="CN2492" i="4"/>
  <c r="CM2492" i="4"/>
  <c r="CP2492" i="4" s="1"/>
  <c r="CN2496" i="4"/>
  <c r="CM2496" i="4"/>
  <c r="CP2496" i="4" s="1"/>
  <c r="CN2500" i="4"/>
  <c r="CM2500" i="4"/>
  <c r="CP2500" i="4" s="1"/>
  <c r="CN2508" i="4"/>
  <c r="CM2508" i="4"/>
  <c r="CP2508" i="4" s="1"/>
  <c r="CN2512" i="4"/>
  <c r="CM2512" i="4"/>
  <c r="CP2512" i="4" s="1"/>
  <c r="CN2516" i="4"/>
  <c r="CM2516" i="4"/>
  <c r="CP2516" i="4" s="1"/>
  <c r="CN2524" i="4"/>
  <c r="CM2524" i="4"/>
  <c r="CP2524" i="4" s="1"/>
  <c r="CN2528" i="4"/>
  <c r="CM2528" i="4"/>
  <c r="CP2528" i="4" s="1"/>
  <c r="CN2532" i="4"/>
  <c r="CM2532" i="4"/>
  <c r="CP2532" i="4" s="1"/>
  <c r="CN2540" i="4"/>
  <c r="CM2540" i="4"/>
  <c r="CP2540" i="4" s="1"/>
  <c r="CN2544" i="4"/>
  <c r="CM2544" i="4"/>
  <c r="CP2544" i="4" s="1"/>
  <c r="CN2548" i="4"/>
  <c r="CM2548" i="4"/>
  <c r="CP2548" i="4" s="1"/>
  <c r="CN2556" i="4"/>
  <c r="CM2556" i="4"/>
  <c r="CP2556" i="4" s="1"/>
  <c r="CN2560" i="4"/>
  <c r="CM2560" i="4"/>
  <c r="CP2560" i="4" s="1"/>
  <c r="CN2564" i="4"/>
  <c r="CM2564" i="4"/>
  <c r="CP2564" i="4" s="1"/>
  <c r="CN2568" i="4"/>
  <c r="CM2568" i="4"/>
  <c r="CP2568" i="4" s="1"/>
  <c r="CN2572" i="4"/>
  <c r="CM2572" i="4"/>
  <c r="CP2572" i="4" s="1"/>
  <c r="CN2576" i="4"/>
  <c r="CM2576" i="4"/>
  <c r="CP2576" i="4" s="1"/>
  <c r="CN2580" i="4"/>
  <c r="CM2580" i="4"/>
  <c r="CP2580" i="4" s="1"/>
  <c r="CN2584" i="4"/>
  <c r="CM2584" i="4"/>
  <c r="CP2584" i="4" s="1"/>
  <c r="CN2588" i="4"/>
  <c r="CM2588" i="4"/>
  <c r="CP2588" i="4" s="1"/>
  <c r="CN2592" i="4"/>
  <c r="CM2592" i="4"/>
  <c r="CP2592" i="4" s="1"/>
  <c r="CN2596" i="4"/>
  <c r="CM2596" i="4"/>
  <c r="CP2596" i="4" s="1"/>
  <c r="CN2600" i="4"/>
  <c r="CM2600" i="4"/>
  <c r="CP2600" i="4" s="1"/>
  <c r="CN2604" i="4"/>
  <c r="CM2604" i="4"/>
  <c r="CP2604" i="4" s="1"/>
  <c r="CN2608" i="4"/>
  <c r="CM2608" i="4"/>
  <c r="CP2608" i="4" s="1"/>
  <c r="CN2612" i="4"/>
  <c r="CM2612" i="4"/>
  <c r="CP2612" i="4" s="1"/>
  <c r="CN2616" i="4"/>
  <c r="CM2616" i="4"/>
  <c r="CP2616" i="4" s="1"/>
  <c r="CN2620" i="4"/>
  <c r="CM2620" i="4"/>
  <c r="CP2620" i="4" s="1"/>
  <c r="CN2624" i="4"/>
  <c r="CM2624" i="4"/>
  <c r="CP2624" i="4" s="1"/>
  <c r="CN2628" i="4"/>
  <c r="CM2628" i="4"/>
  <c r="CP2628" i="4" s="1"/>
  <c r="CN2632" i="4"/>
  <c r="CM2632" i="4"/>
  <c r="CP2632" i="4" s="1"/>
  <c r="CN2636" i="4"/>
  <c r="CM2636" i="4"/>
  <c r="CP2636" i="4" s="1"/>
  <c r="CN2640" i="4"/>
  <c r="CM2640" i="4"/>
  <c r="CP2640" i="4" s="1"/>
  <c r="CN2644" i="4"/>
  <c r="CM2644" i="4"/>
  <c r="CP2644" i="4" s="1"/>
  <c r="CN2648" i="4"/>
  <c r="CM2648" i="4"/>
  <c r="CP2648" i="4" s="1"/>
  <c r="CN2652" i="4"/>
  <c r="CM2652" i="4"/>
  <c r="CP2652" i="4" s="1"/>
  <c r="CN2656" i="4"/>
  <c r="CM2656" i="4"/>
  <c r="CP2656" i="4" s="1"/>
  <c r="CN2660" i="4"/>
  <c r="CM2660" i="4"/>
  <c r="CP2660" i="4" s="1"/>
  <c r="CN2664" i="4"/>
  <c r="CM2664" i="4"/>
  <c r="CP2664" i="4" s="1"/>
  <c r="CN2668" i="4"/>
  <c r="CM2668" i="4"/>
  <c r="CP2668" i="4" s="1"/>
  <c r="CN2672" i="4"/>
  <c r="CM2672" i="4"/>
  <c r="CP2672" i="4" s="1"/>
  <c r="CN2676" i="4"/>
  <c r="CM2676" i="4"/>
  <c r="CP2676" i="4" s="1"/>
  <c r="CN2680" i="4"/>
  <c r="CM2680" i="4"/>
  <c r="CP2680" i="4" s="1"/>
  <c r="CN2684" i="4"/>
  <c r="CM2684" i="4"/>
  <c r="CP2684" i="4" s="1"/>
  <c r="CN2688" i="4"/>
  <c r="CM2688" i="4"/>
  <c r="CP2688" i="4" s="1"/>
  <c r="CN2692" i="4"/>
  <c r="CM2692" i="4"/>
  <c r="CP2692" i="4" s="1"/>
  <c r="CM2696" i="4"/>
  <c r="CP2696" i="4" s="1"/>
  <c r="CN2700" i="4"/>
  <c r="CM2700" i="4"/>
  <c r="CP2700" i="4" s="1"/>
  <c r="CN2704" i="4"/>
  <c r="CM2704" i="4"/>
  <c r="CP2704" i="4" s="1"/>
  <c r="CN2708" i="4"/>
  <c r="CM2708" i="4"/>
  <c r="CP2708" i="4" s="1"/>
  <c r="CM2712" i="4"/>
  <c r="CP2712" i="4" s="1"/>
  <c r="CN2716" i="4"/>
  <c r="CM2716" i="4"/>
  <c r="CP2716" i="4" s="1"/>
  <c r="CN2720" i="4"/>
  <c r="CM2720" i="4"/>
  <c r="CP2720" i="4" s="1"/>
  <c r="CN2724" i="4"/>
  <c r="CM2724" i="4"/>
  <c r="CP2724" i="4" s="1"/>
  <c r="CM2728" i="4"/>
  <c r="CP2728" i="4" s="1"/>
  <c r="CN2732" i="4"/>
  <c r="CM2732" i="4"/>
  <c r="CP2732" i="4" s="1"/>
  <c r="CN2736" i="4"/>
  <c r="CM2736" i="4"/>
  <c r="CP2736" i="4" s="1"/>
  <c r="CN2740" i="4"/>
  <c r="CM2740" i="4"/>
  <c r="CP2740" i="4" s="1"/>
  <c r="CN2748" i="4"/>
  <c r="CM2748" i="4"/>
  <c r="CP2748" i="4" s="1"/>
  <c r="CN2752" i="4"/>
  <c r="CM2752" i="4"/>
  <c r="CP2752" i="4" s="1"/>
  <c r="CN2756" i="4"/>
  <c r="CM2756" i="4"/>
  <c r="CP2756" i="4" s="1"/>
  <c r="CN2764" i="4"/>
  <c r="CM2764" i="4"/>
  <c r="CP2764" i="4" s="1"/>
  <c r="CN2768" i="4"/>
  <c r="CM2768" i="4"/>
  <c r="CP2768" i="4" s="1"/>
  <c r="CN2772" i="4"/>
  <c r="CM2772" i="4"/>
  <c r="CP2772" i="4" s="1"/>
  <c r="CN2780" i="4"/>
  <c r="CM2780" i="4"/>
  <c r="CP2780" i="4" s="1"/>
  <c r="CN2784" i="4"/>
  <c r="CM2784" i="4"/>
  <c r="CP2784" i="4" s="1"/>
  <c r="CN2788" i="4"/>
  <c r="CM2788" i="4"/>
  <c r="CP2788" i="4" s="1"/>
  <c r="CN2796" i="4"/>
  <c r="CM2796" i="4"/>
  <c r="CP2796" i="4" s="1"/>
  <c r="CN2800" i="4"/>
  <c r="CM2800" i="4"/>
  <c r="CP2800" i="4" s="1"/>
  <c r="CN2804" i="4"/>
  <c r="CM2804" i="4"/>
  <c r="CP2804" i="4" s="1"/>
  <c r="CN2812" i="4"/>
  <c r="CM2812" i="4"/>
  <c r="CP2812" i="4" s="1"/>
  <c r="CN2816" i="4"/>
  <c r="CM2816" i="4"/>
  <c r="CP2816" i="4" s="1"/>
  <c r="CN2820" i="4"/>
  <c r="CM2820" i="4"/>
  <c r="CP2820" i="4" s="1"/>
  <c r="CN2824" i="4"/>
  <c r="CM2824" i="4"/>
  <c r="CP2824" i="4" s="1"/>
  <c r="CN2828" i="4"/>
  <c r="CM2828" i="4"/>
  <c r="CP2828" i="4" s="1"/>
  <c r="CN2832" i="4"/>
  <c r="CM2832" i="4"/>
  <c r="CP2832" i="4" s="1"/>
  <c r="CN2836" i="4"/>
  <c r="CM2836" i="4"/>
  <c r="CP2836" i="4" s="1"/>
  <c r="CN2840" i="4"/>
  <c r="CM2840" i="4"/>
  <c r="CP2840" i="4" s="1"/>
  <c r="CN2844" i="4"/>
  <c r="CM2844" i="4"/>
  <c r="CP2844" i="4" s="1"/>
  <c r="CN2848" i="4"/>
  <c r="CM2848" i="4"/>
  <c r="CP2848" i="4" s="1"/>
  <c r="CN2852" i="4"/>
  <c r="CM2852" i="4"/>
  <c r="CP2852" i="4" s="1"/>
  <c r="CN2856" i="4"/>
  <c r="CM2856" i="4"/>
  <c r="CP2856" i="4" s="1"/>
  <c r="CN2860" i="4"/>
  <c r="CM2860" i="4"/>
  <c r="CP2860" i="4" s="1"/>
  <c r="CN2864" i="4"/>
  <c r="CM2864" i="4"/>
  <c r="CP2864" i="4" s="1"/>
  <c r="CN2868" i="4"/>
  <c r="CM2868" i="4"/>
  <c r="CP2868" i="4" s="1"/>
  <c r="CN2872" i="4"/>
  <c r="CM2872" i="4"/>
  <c r="CP2872" i="4" s="1"/>
  <c r="CN2876" i="4"/>
  <c r="CM2876" i="4"/>
  <c r="CP2876" i="4" s="1"/>
  <c r="CN2880" i="4"/>
  <c r="CM2880" i="4"/>
  <c r="CP2880" i="4" s="1"/>
  <c r="CN2884" i="4"/>
  <c r="CM2884" i="4"/>
  <c r="CP2884" i="4" s="1"/>
  <c r="CN2888" i="4"/>
  <c r="CM2888" i="4"/>
  <c r="CP2888" i="4" s="1"/>
  <c r="CN2892" i="4"/>
  <c r="CM2892" i="4"/>
  <c r="CP2892" i="4" s="1"/>
  <c r="CN2896" i="4"/>
  <c r="CM2896" i="4"/>
  <c r="CP2896" i="4" s="1"/>
  <c r="CN2900" i="4"/>
  <c r="CM2900" i="4"/>
  <c r="CP2900" i="4" s="1"/>
  <c r="CN2904" i="4"/>
  <c r="CM2904" i="4"/>
  <c r="CP2904" i="4" s="1"/>
  <c r="CN2908" i="4"/>
  <c r="CM2908" i="4"/>
  <c r="CP2908" i="4" s="1"/>
  <c r="CN2912" i="4"/>
  <c r="CM2912" i="4"/>
  <c r="CP2912" i="4" s="1"/>
  <c r="CN2916" i="4"/>
  <c r="CM2916" i="4"/>
  <c r="CP2916" i="4" s="1"/>
  <c r="CN2920" i="4"/>
  <c r="CM2920" i="4"/>
  <c r="CP2920" i="4" s="1"/>
  <c r="CN2924" i="4"/>
  <c r="CM2924" i="4"/>
  <c r="CP2924" i="4" s="1"/>
  <c r="CN2928" i="4"/>
  <c r="CM2928" i="4"/>
  <c r="CP2928" i="4" s="1"/>
  <c r="CN2932" i="4"/>
  <c r="CM2932" i="4"/>
  <c r="CP2932" i="4" s="1"/>
  <c r="CN2940" i="4"/>
  <c r="CM2940" i="4"/>
  <c r="CP2940" i="4" s="1"/>
  <c r="CN2944" i="4"/>
  <c r="CM2944" i="4"/>
  <c r="CP2944" i="4" s="1"/>
  <c r="CN2948" i="4"/>
  <c r="CM2948" i="4"/>
  <c r="CP2948" i="4" s="1"/>
  <c r="CN2956" i="4"/>
  <c r="CM2956" i="4"/>
  <c r="CP2956" i="4" s="1"/>
  <c r="CN2960" i="4"/>
  <c r="CM2960" i="4"/>
  <c r="CP2960" i="4" s="1"/>
  <c r="CN2964" i="4"/>
  <c r="CM2964" i="4"/>
  <c r="CP2964" i="4" s="1"/>
  <c r="CN2972" i="4"/>
  <c r="CM2972" i="4"/>
  <c r="CP2972" i="4" s="1"/>
  <c r="CN2976" i="4"/>
  <c r="CM2976" i="4"/>
  <c r="CP2976" i="4" s="1"/>
  <c r="CN2980" i="4"/>
  <c r="CM2980" i="4"/>
  <c r="CP2980" i="4" s="1"/>
  <c r="CN2988" i="4"/>
  <c r="CM2988" i="4"/>
  <c r="CP2988" i="4" s="1"/>
  <c r="CN2992" i="4"/>
  <c r="CM2992" i="4"/>
  <c r="CP2992" i="4" s="1"/>
  <c r="CN2996" i="4"/>
  <c r="CM2996" i="4"/>
  <c r="CP2996" i="4" s="1"/>
  <c r="CN3004" i="4"/>
  <c r="CM3004" i="4"/>
  <c r="CP3004" i="4" s="1"/>
  <c r="CN3008" i="4"/>
  <c r="CM3008" i="4"/>
  <c r="CP3008" i="4" s="1"/>
  <c r="CN3012" i="4"/>
  <c r="CM3012" i="4"/>
  <c r="CP3012" i="4" s="1"/>
  <c r="CN3020" i="4"/>
  <c r="CM3020" i="4"/>
  <c r="CP3020" i="4" s="1"/>
  <c r="CN3024" i="4"/>
  <c r="CM3024" i="4"/>
  <c r="CP3024" i="4" s="1"/>
  <c r="CN3028" i="4"/>
  <c r="CM3028" i="4"/>
  <c r="CP3028" i="4" s="1"/>
  <c r="CN19" i="4"/>
  <c r="CM19" i="4"/>
  <c r="CP19" i="4" s="1"/>
  <c r="CN23" i="4"/>
  <c r="CM23" i="4"/>
  <c r="CP23" i="4" s="1"/>
  <c r="CN27" i="4"/>
  <c r="CM27" i="4"/>
  <c r="CP27" i="4" s="1"/>
  <c r="CN31" i="4"/>
  <c r="CM31" i="4"/>
  <c r="CP31" i="4" s="1"/>
  <c r="CN35" i="4"/>
  <c r="CM35" i="4"/>
  <c r="CP35" i="4" s="1"/>
  <c r="CN39" i="4"/>
  <c r="CM39" i="4"/>
  <c r="CP39" i="4" s="1"/>
  <c r="CN43" i="4"/>
  <c r="CM43" i="4"/>
  <c r="CP43" i="4" s="1"/>
  <c r="CN47" i="4"/>
  <c r="CM47" i="4"/>
  <c r="CP47" i="4" s="1"/>
  <c r="CN51" i="4"/>
  <c r="CM51" i="4"/>
  <c r="CP51" i="4" s="1"/>
  <c r="CN55" i="4"/>
  <c r="CM55" i="4"/>
  <c r="CP55" i="4" s="1"/>
  <c r="CN59" i="4"/>
  <c r="CM59" i="4"/>
  <c r="CP59" i="4" s="1"/>
  <c r="CN63" i="4"/>
  <c r="CM63" i="4"/>
  <c r="CP63" i="4" s="1"/>
  <c r="CN67" i="4"/>
  <c r="CM67" i="4"/>
  <c r="CP67" i="4" s="1"/>
  <c r="CN71" i="4"/>
  <c r="CM71" i="4"/>
  <c r="CP71" i="4" s="1"/>
  <c r="CN75" i="4"/>
  <c r="CM75" i="4"/>
  <c r="CP75" i="4" s="1"/>
  <c r="CN79" i="4"/>
  <c r="CM79" i="4"/>
  <c r="CP79" i="4" s="1"/>
  <c r="CN83" i="4"/>
  <c r="CM83" i="4"/>
  <c r="CP83" i="4" s="1"/>
  <c r="CN87" i="4"/>
  <c r="CM87" i="4"/>
  <c r="CP87" i="4" s="1"/>
  <c r="CN91" i="4"/>
  <c r="CM91" i="4"/>
  <c r="CP91" i="4" s="1"/>
  <c r="CN95" i="4"/>
  <c r="CM95" i="4"/>
  <c r="CP95" i="4" s="1"/>
  <c r="CN99" i="4"/>
  <c r="CM99" i="4"/>
  <c r="CP99" i="4" s="1"/>
  <c r="CN103" i="4"/>
  <c r="CM103" i="4"/>
  <c r="CP103" i="4" s="1"/>
  <c r="CN107" i="4"/>
  <c r="CM107" i="4"/>
  <c r="CP107" i="4" s="1"/>
  <c r="CN111" i="4"/>
  <c r="CM111" i="4"/>
  <c r="CP111" i="4" s="1"/>
  <c r="CN115" i="4"/>
  <c r="CM115" i="4"/>
  <c r="CP115" i="4" s="1"/>
  <c r="CN119" i="4"/>
  <c r="CM119" i="4"/>
  <c r="CP119" i="4" s="1"/>
  <c r="CN123" i="4"/>
  <c r="CM123" i="4"/>
  <c r="CP123" i="4" s="1"/>
  <c r="CN127" i="4"/>
  <c r="CM127" i="4"/>
  <c r="CP127" i="4" s="1"/>
  <c r="CN131" i="4"/>
  <c r="CM131" i="4"/>
  <c r="CP131" i="4" s="1"/>
  <c r="CN135" i="4"/>
  <c r="CM135" i="4"/>
  <c r="CP135" i="4" s="1"/>
  <c r="CN139" i="4"/>
  <c r="CM139" i="4"/>
  <c r="CP139" i="4" s="1"/>
  <c r="CN143" i="4"/>
  <c r="CM143" i="4"/>
  <c r="CP143" i="4" s="1"/>
  <c r="CN147" i="4"/>
  <c r="CM147" i="4"/>
  <c r="CP147" i="4" s="1"/>
  <c r="CN151" i="4"/>
  <c r="CM151" i="4"/>
  <c r="CP151" i="4" s="1"/>
  <c r="CN155" i="4"/>
  <c r="CM155" i="4"/>
  <c r="CP155" i="4" s="1"/>
  <c r="CN159" i="4"/>
  <c r="CM159" i="4"/>
  <c r="CP159" i="4" s="1"/>
  <c r="CN163" i="4"/>
  <c r="CM163" i="4"/>
  <c r="CP163" i="4" s="1"/>
  <c r="CN167" i="4"/>
  <c r="CM167" i="4"/>
  <c r="CP167" i="4" s="1"/>
  <c r="CN171" i="4"/>
  <c r="CM171" i="4"/>
  <c r="CP171" i="4" s="1"/>
  <c r="CN175" i="4"/>
  <c r="CM175" i="4"/>
  <c r="CP175" i="4" s="1"/>
  <c r="CN179" i="4"/>
  <c r="CM179" i="4"/>
  <c r="CP179" i="4" s="1"/>
  <c r="CN183" i="4"/>
  <c r="CM183" i="4"/>
  <c r="CP183" i="4" s="1"/>
  <c r="CN187" i="4"/>
  <c r="CM187" i="4"/>
  <c r="CP187" i="4" s="1"/>
  <c r="CN191" i="4"/>
  <c r="CM191" i="4"/>
  <c r="CP191" i="4" s="1"/>
  <c r="CN195" i="4"/>
  <c r="CM195" i="4"/>
  <c r="CP195" i="4" s="1"/>
  <c r="CN199" i="4"/>
  <c r="CM199" i="4"/>
  <c r="CP199" i="4" s="1"/>
  <c r="CN203" i="4"/>
  <c r="CM203" i="4"/>
  <c r="CP203" i="4" s="1"/>
  <c r="CN207" i="4"/>
  <c r="CM207" i="4"/>
  <c r="CP207" i="4" s="1"/>
  <c r="CN211" i="4"/>
  <c r="CM211" i="4"/>
  <c r="CP211" i="4" s="1"/>
  <c r="CN215" i="4"/>
  <c r="CM215" i="4"/>
  <c r="CP215" i="4" s="1"/>
  <c r="CN219" i="4"/>
  <c r="CM219" i="4"/>
  <c r="CP219" i="4" s="1"/>
  <c r="CN223" i="4"/>
  <c r="CM223" i="4"/>
  <c r="CP223" i="4" s="1"/>
  <c r="CN227" i="4"/>
  <c r="CM227" i="4"/>
  <c r="CP227" i="4" s="1"/>
  <c r="CN231" i="4"/>
  <c r="CM231" i="4"/>
  <c r="CP231" i="4" s="1"/>
  <c r="CN235" i="4"/>
  <c r="CM235" i="4"/>
  <c r="CP235" i="4" s="1"/>
  <c r="CN239" i="4"/>
  <c r="CM239" i="4"/>
  <c r="CP239" i="4" s="1"/>
  <c r="CN243" i="4"/>
  <c r="CM243" i="4"/>
  <c r="CP243" i="4" s="1"/>
  <c r="CN247" i="4"/>
  <c r="CM247" i="4"/>
  <c r="CP247" i="4" s="1"/>
  <c r="CN251" i="4"/>
  <c r="CM251" i="4"/>
  <c r="CP251" i="4" s="1"/>
  <c r="CN255" i="4"/>
  <c r="CM255" i="4"/>
  <c r="CP255" i="4" s="1"/>
  <c r="CN259" i="4"/>
  <c r="CM259" i="4"/>
  <c r="CP259" i="4" s="1"/>
  <c r="CN263" i="4"/>
  <c r="CM263" i="4"/>
  <c r="CP263" i="4" s="1"/>
  <c r="CN267" i="4"/>
  <c r="CM267" i="4"/>
  <c r="CP267" i="4" s="1"/>
  <c r="CN271" i="4"/>
  <c r="CM271" i="4"/>
  <c r="CP271" i="4" s="1"/>
  <c r="CN275" i="4"/>
  <c r="CM275" i="4"/>
  <c r="CP275" i="4" s="1"/>
  <c r="CN279" i="4"/>
  <c r="CM279" i="4"/>
  <c r="CP279" i="4" s="1"/>
  <c r="CN283" i="4"/>
  <c r="CM283" i="4"/>
  <c r="CP283" i="4" s="1"/>
  <c r="CN287" i="4"/>
  <c r="CM287" i="4"/>
  <c r="CP287" i="4" s="1"/>
  <c r="CN291" i="4"/>
  <c r="CM291" i="4"/>
  <c r="CP291" i="4" s="1"/>
  <c r="CN295" i="4"/>
  <c r="CM295" i="4"/>
  <c r="CP295" i="4" s="1"/>
  <c r="CN299" i="4"/>
  <c r="CM299" i="4"/>
  <c r="CP299" i="4" s="1"/>
  <c r="CN303" i="4"/>
  <c r="CM303" i="4"/>
  <c r="CP303" i="4" s="1"/>
  <c r="CN307" i="4"/>
  <c r="CM307" i="4"/>
  <c r="CP307" i="4" s="1"/>
  <c r="CN311" i="4"/>
  <c r="CM311" i="4"/>
  <c r="CP311" i="4" s="1"/>
  <c r="CN315" i="4"/>
  <c r="CM315" i="4"/>
  <c r="CP315" i="4" s="1"/>
  <c r="CN319" i="4"/>
  <c r="CM319" i="4"/>
  <c r="CP319" i="4" s="1"/>
  <c r="CN323" i="4"/>
  <c r="CM323" i="4"/>
  <c r="CP323" i="4" s="1"/>
  <c r="CN327" i="4"/>
  <c r="CM327" i="4"/>
  <c r="CP327" i="4" s="1"/>
  <c r="CN331" i="4"/>
  <c r="CM331" i="4"/>
  <c r="CP331" i="4" s="1"/>
  <c r="CN335" i="4"/>
  <c r="CM335" i="4"/>
  <c r="CP335" i="4" s="1"/>
  <c r="CN339" i="4"/>
  <c r="CM339" i="4"/>
  <c r="CP339" i="4" s="1"/>
  <c r="CN343" i="4"/>
  <c r="CM343" i="4"/>
  <c r="CP343" i="4" s="1"/>
  <c r="CN347" i="4"/>
  <c r="CM347" i="4"/>
  <c r="CP347" i="4" s="1"/>
  <c r="CN351" i="4"/>
  <c r="CM351" i="4"/>
  <c r="CP351" i="4" s="1"/>
  <c r="CN355" i="4"/>
  <c r="CM355" i="4"/>
  <c r="CP355" i="4" s="1"/>
  <c r="CN359" i="4"/>
  <c r="CM359" i="4"/>
  <c r="CP359" i="4" s="1"/>
  <c r="CN363" i="4"/>
  <c r="CM363" i="4"/>
  <c r="CP363" i="4" s="1"/>
  <c r="CN367" i="4"/>
  <c r="CM367" i="4"/>
  <c r="CP367" i="4" s="1"/>
  <c r="CN371" i="4"/>
  <c r="CM371" i="4"/>
  <c r="CP371" i="4" s="1"/>
  <c r="CN375" i="4"/>
  <c r="CM375" i="4"/>
  <c r="CP375" i="4" s="1"/>
  <c r="CN379" i="4"/>
  <c r="CM379" i="4"/>
  <c r="CP379" i="4" s="1"/>
  <c r="CN383" i="4"/>
  <c r="CM383" i="4"/>
  <c r="CP383" i="4" s="1"/>
  <c r="CN387" i="4"/>
  <c r="CM387" i="4"/>
  <c r="CP387" i="4" s="1"/>
  <c r="CN391" i="4"/>
  <c r="CM391" i="4"/>
  <c r="CP391" i="4" s="1"/>
  <c r="CN395" i="4"/>
  <c r="CM395" i="4"/>
  <c r="CP395" i="4" s="1"/>
  <c r="CN399" i="4"/>
  <c r="CM399" i="4"/>
  <c r="CP399" i="4" s="1"/>
  <c r="CN403" i="4"/>
  <c r="CM403" i="4"/>
  <c r="CP403" i="4" s="1"/>
  <c r="CN407" i="4"/>
  <c r="CM407" i="4"/>
  <c r="CP407" i="4" s="1"/>
  <c r="CN411" i="4"/>
  <c r="CM411" i="4"/>
  <c r="CP411" i="4" s="1"/>
  <c r="CN415" i="4"/>
  <c r="CM415" i="4"/>
  <c r="CP415" i="4" s="1"/>
  <c r="CN419" i="4"/>
  <c r="CM419" i="4"/>
  <c r="CP419" i="4" s="1"/>
  <c r="CN423" i="4"/>
  <c r="CM423" i="4"/>
  <c r="CP423" i="4" s="1"/>
  <c r="CN427" i="4"/>
  <c r="CM427" i="4"/>
  <c r="CP427" i="4" s="1"/>
  <c r="CN431" i="4"/>
  <c r="CM431" i="4"/>
  <c r="CP431" i="4" s="1"/>
  <c r="CN435" i="4"/>
  <c r="CM435" i="4"/>
  <c r="CP435" i="4" s="1"/>
  <c r="CN439" i="4"/>
  <c r="CM439" i="4"/>
  <c r="CP439" i="4" s="1"/>
  <c r="CN443" i="4"/>
  <c r="CM443" i="4"/>
  <c r="CP443" i="4" s="1"/>
  <c r="CN447" i="4"/>
  <c r="CM447" i="4"/>
  <c r="CP447" i="4" s="1"/>
  <c r="CN451" i="4"/>
  <c r="CM451" i="4"/>
  <c r="CP451" i="4" s="1"/>
  <c r="CN455" i="4"/>
  <c r="CM455" i="4"/>
  <c r="CP455" i="4" s="1"/>
  <c r="CN459" i="4"/>
  <c r="CM459" i="4"/>
  <c r="CP459" i="4" s="1"/>
  <c r="CN463" i="4"/>
  <c r="CM463" i="4"/>
  <c r="CP463" i="4" s="1"/>
  <c r="CN467" i="4"/>
  <c r="CM467" i="4"/>
  <c r="CP467" i="4" s="1"/>
  <c r="CN471" i="4"/>
  <c r="CM471" i="4"/>
  <c r="CP471" i="4" s="1"/>
  <c r="CN475" i="4"/>
  <c r="CM475" i="4"/>
  <c r="CP475" i="4" s="1"/>
  <c r="CN479" i="4"/>
  <c r="CM479" i="4"/>
  <c r="CP479" i="4" s="1"/>
  <c r="CN483" i="4"/>
  <c r="CM483" i="4"/>
  <c r="CP483" i="4" s="1"/>
  <c r="CN487" i="4"/>
  <c r="CM487" i="4"/>
  <c r="CP487" i="4" s="1"/>
  <c r="CN491" i="4"/>
  <c r="CM491" i="4"/>
  <c r="CP491" i="4" s="1"/>
  <c r="CN495" i="4"/>
  <c r="CM495" i="4"/>
  <c r="CP495" i="4" s="1"/>
  <c r="CN499" i="4"/>
  <c r="CM499" i="4"/>
  <c r="CP499" i="4" s="1"/>
  <c r="CN503" i="4"/>
  <c r="CM503" i="4"/>
  <c r="CP503" i="4" s="1"/>
  <c r="CN507" i="4"/>
  <c r="CM507" i="4"/>
  <c r="CP507" i="4" s="1"/>
  <c r="CN511" i="4"/>
  <c r="CM511" i="4"/>
  <c r="CP511" i="4" s="1"/>
  <c r="CN515" i="4"/>
  <c r="CM515" i="4"/>
  <c r="CP515" i="4" s="1"/>
  <c r="CN519" i="4"/>
  <c r="CM519" i="4"/>
  <c r="CP519" i="4" s="1"/>
  <c r="CN523" i="4"/>
  <c r="CM523" i="4"/>
  <c r="CP523" i="4" s="1"/>
  <c r="CN527" i="4"/>
  <c r="CM527" i="4"/>
  <c r="CP527" i="4" s="1"/>
  <c r="CN531" i="4"/>
  <c r="CM531" i="4"/>
  <c r="CP531" i="4" s="1"/>
  <c r="CN535" i="4"/>
  <c r="CM535" i="4"/>
  <c r="CP535" i="4" s="1"/>
  <c r="CN539" i="4"/>
  <c r="CM539" i="4"/>
  <c r="CP539" i="4" s="1"/>
  <c r="CN543" i="4"/>
  <c r="CM543" i="4"/>
  <c r="CP543" i="4" s="1"/>
  <c r="CN547" i="4"/>
  <c r="CM547" i="4"/>
  <c r="CP547" i="4" s="1"/>
  <c r="CN551" i="4"/>
  <c r="CM551" i="4"/>
  <c r="CP551" i="4" s="1"/>
  <c r="CN555" i="4"/>
  <c r="CM555" i="4"/>
  <c r="CP555" i="4" s="1"/>
  <c r="CN559" i="4"/>
  <c r="CM559" i="4"/>
  <c r="CP559" i="4" s="1"/>
  <c r="CN563" i="4"/>
  <c r="CM563" i="4"/>
  <c r="CP563" i="4" s="1"/>
  <c r="CN567" i="4"/>
  <c r="CM567" i="4"/>
  <c r="CP567" i="4" s="1"/>
  <c r="CN571" i="4"/>
  <c r="CM571" i="4"/>
  <c r="CP571" i="4" s="1"/>
  <c r="CN575" i="4"/>
  <c r="CM575" i="4"/>
  <c r="CP575" i="4" s="1"/>
  <c r="CN579" i="4"/>
  <c r="CM579" i="4"/>
  <c r="CP579" i="4" s="1"/>
  <c r="CN583" i="4"/>
  <c r="CM583" i="4"/>
  <c r="CP583" i="4" s="1"/>
  <c r="CN587" i="4"/>
  <c r="CM587" i="4"/>
  <c r="CP587" i="4" s="1"/>
  <c r="CN591" i="4"/>
  <c r="CM591" i="4"/>
  <c r="CP591" i="4" s="1"/>
  <c r="CN595" i="4"/>
  <c r="CM595" i="4"/>
  <c r="CP595" i="4" s="1"/>
  <c r="CN599" i="4"/>
  <c r="CM599" i="4"/>
  <c r="CP599" i="4" s="1"/>
  <c r="CN603" i="4"/>
  <c r="CM603" i="4"/>
  <c r="CP603" i="4" s="1"/>
  <c r="CN607" i="4"/>
  <c r="CM607" i="4"/>
  <c r="CP607" i="4" s="1"/>
  <c r="CN611" i="4"/>
  <c r="CM611" i="4"/>
  <c r="CP611" i="4" s="1"/>
  <c r="CN615" i="4"/>
  <c r="CM615" i="4"/>
  <c r="CP615" i="4" s="1"/>
  <c r="CN619" i="4"/>
  <c r="CM619" i="4"/>
  <c r="CP619" i="4" s="1"/>
  <c r="CN623" i="4"/>
  <c r="CM623" i="4"/>
  <c r="CP623" i="4" s="1"/>
  <c r="CN627" i="4"/>
  <c r="CM627" i="4"/>
  <c r="CP627" i="4" s="1"/>
  <c r="CN631" i="4"/>
  <c r="CM631" i="4"/>
  <c r="CP631" i="4" s="1"/>
  <c r="CN635" i="4"/>
  <c r="CM635" i="4"/>
  <c r="CP635" i="4" s="1"/>
  <c r="CN639" i="4"/>
  <c r="CM639" i="4"/>
  <c r="CP639" i="4" s="1"/>
  <c r="CN643" i="4"/>
  <c r="CM643" i="4"/>
  <c r="CP643" i="4" s="1"/>
  <c r="CN647" i="4"/>
  <c r="CM647" i="4"/>
  <c r="CP647" i="4" s="1"/>
  <c r="CN651" i="4"/>
  <c r="CM651" i="4"/>
  <c r="CP651" i="4" s="1"/>
  <c r="CN655" i="4"/>
  <c r="CM655" i="4"/>
  <c r="CP655" i="4" s="1"/>
  <c r="CN659" i="4"/>
  <c r="CM659" i="4"/>
  <c r="CP659" i="4" s="1"/>
  <c r="CN663" i="4"/>
  <c r="CM663" i="4"/>
  <c r="CP663" i="4" s="1"/>
  <c r="CN667" i="4"/>
  <c r="CM667" i="4"/>
  <c r="CP667" i="4" s="1"/>
  <c r="CN671" i="4"/>
  <c r="CM671" i="4"/>
  <c r="CP671" i="4" s="1"/>
  <c r="CN675" i="4"/>
  <c r="CM675" i="4"/>
  <c r="CP675" i="4" s="1"/>
  <c r="CN679" i="4"/>
  <c r="CM679" i="4"/>
  <c r="CP679" i="4" s="1"/>
  <c r="CN683" i="4"/>
  <c r="CM683" i="4"/>
  <c r="CP683" i="4" s="1"/>
  <c r="CN687" i="4"/>
  <c r="CM687" i="4"/>
  <c r="CP687" i="4" s="1"/>
  <c r="CN691" i="4"/>
  <c r="CM691" i="4"/>
  <c r="CP691" i="4" s="1"/>
  <c r="CN695" i="4"/>
  <c r="CM695" i="4"/>
  <c r="CP695" i="4" s="1"/>
  <c r="CN699" i="4"/>
  <c r="CM699" i="4"/>
  <c r="CP699" i="4" s="1"/>
  <c r="CN703" i="4"/>
  <c r="CM703" i="4"/>
  <c r="CP703" i="4" s="1"/>
  <c r="CN707" i="4"/>
  <c r="CM707" i="4"/>
  <c r="CP707" i="4" s="1"/>
  <c r="CN711" i="4"/>
  <c r="CM711" i="4"/>
  <c r="CP711" i="4" s="1"/>
  <c r="CN715" i="4"/>
  <c r="CM715" i="4"/>
  <c r="CP715" i="4" s="1"/>
  <c r="CN719" i="4"/>
  <c r="CM719" i="4"/>
  <c r="CP719" i="4" s="1"/>
  <c r="CN723" i="4"/>
  <c r="CM723" i="4"/>
  <c r="CP723" i="4" s="1"/>
  <c r="CN727" i="4"/>
  <c r="CM727" i="4"/>
  <c r="CP727" i="4" s="1"/>
  <c r="CN731" i="4"/>
  <c r="CM731" i="4"/>
  <c r="CP731" i="4" s="1"/>
  <c r="CN735" i="4"/>
  <c r="CM735" i="4"/>
  <c r="CP735" i="4" s="1"/>
  <c r="CN739" i="4"/>
  <c r="CM739" i="4"/>
  <c r="CP739" i="4" s="1"/>
  <c r="CN743" i="4"/>
  <c r="CM743" i="4"/>
  <c r="CP743" i="4" s="1"/>
  <c r="CN747" i="4"/>
  <c r="CM747" i="4"/>
  <c r="CP747" i="4" s="1"/>
  <c r="CN751" i="4"/>
  <c r="CM751" i="4"/>
  <c r="CP751" i="4" s="1"/>
  <c r="CN755" i="4"/>
  <c r="CM755" i="4"/>
  <c r="CP755" i="4" s="1"/>
  <c r="CN759" i="4"/>
  <c r="CM759" i="4"/>
  <c r="CP759" i="4" s="1"/>
  <c r="CN763" i="4"/>
  <c r="CM763" i="4"/>
  <c r="CP763" i="4" s="1"/>
  <c r="CN767" i="4"/>
  <c r="CM767" i="4"/>
  <c r="CP767" i="4" s="1"/>
  <c r="CN771" i="4"/>
  <c r="CM771" i="4"/>
  <c r="CP771" i="4" s="1"/>
  <c r="CN775" i="4"/>
  <c r="CM775" i="4"/>
  <c r="CP775" i="4" s="1"/>
  <c r="CN779" i="4"/>
  <c r="CM779" i="4"/>
  <c r="CP779" i="4" s="1"/>
  <c r="CN783" i="4"/>
  <c r="CM783" i="4"/>
  <c r="CP783" i="4" s="1"/>
  <c r="CN787" i="4"/>
  <c r="CM787" i="4"/>
  <c r="CP787" i="4" s="1"/>
  <c r="CN791" i="4"/>
  <c r="CM791" i="4"/>
  <c r="CP791" i="4" s="1"/>
  <c r="CN795" i="4"/>
  <c r="CM795" i="4"/>
  <c r="CP795" i="4" s="1"/>
  <c r="CN799" i="4"/>
  <c r="CM799" i="4"/>
  <c r="CP799" i="4" s="1"/>
  <c r="CN803" i="4"/>
  <c r="CM803" i="4"/>
  <c r="CP803" i="4" s="1"/>
  <c r="CN807" i="4"/>
  <c r="CM807" i="4"/>
  <c r="CP807" i="4" s="1"/>
  <c r="CN811" i="4"/>
  <c r="CM811" i="4"/>
  <c r="CP811" i="4" s="1"/>
  <c r="CN815" i="4"/>
  <c r="CM815" i="4"/>
  <c r="CP815" i="4" s="1"/>
  <c r="CN819" i="4"/>
  <c r="CM819" i="4"/>
  <c r="CP819" i="4" s="1"/>
  <c r="CN823" i="4"/>
  <c r="CM823" i="4"/>
  <c r="CP823" i="4" s="1"/>
  <c r="CN827" i="4"/>
  <c r="CM827" i="4"/>
  <c r="CP827" i="4" s="1"/>
  <c r="CN831" i="4"/>
  <c r="CM831" i="4"/>
  <c r="CP831" i="4" s="1"/>
  <c r="CN835" i="4"/>
  <c r="CM835" i="4"/>
  <c r="CP835" i="4" s="1"/>
  <c r="CN839" i="4"/>
  <c r="CM839" i="4"/>
  <c r="CP839" i="4" s="1"/>
  <c r="CN843" i="4"/>
  <c r="CM843" i="4"/>
  <c r="CP843" i="4" s="1"/>
  <c r="CN847" i="4"/>
  <c r="CM847" i="4"/>
  <c r="CP847" i="4" s="1"/>
  <c r="CN851" i="4"/>
  <c r="CM851" i="4"/>
  <c r="CP851" i="4" s="1"/>
  <c r="CN855" i="4"/>
  <c r="CM855" i="4"/>
  <c r="CP855" i="4" s="1"/>
  <c r="CN859" i="4"/>
  <c r="CM859" i="4"/>
  <c r="CP859" i="4" s="1"/>
  <c r="CN863" i="4"/>
  <c r="CM863" i="4"/>
  <c r="CP863" i="4" s="1"/>
  <c r="CN867" i="4"/>
  <c r="CM867" i="4"/>
  <c r="CP867" i="4" s="1"/>
  <c r="CN871" i="4"/>
  <c r="CM871" i="4"/>
  <c r="CP871" i="4" s="1"/>
  <c r="CN875" i="4"/>
  <c r="CM875" i="4"/>
  <c r="CP875" i="4" s="1"/>
  <c r="CN879" i="4"/>
  <c r="CM879" i="4"/>
  <c r="CP879" i="4" s="1"/>
  <c r="CN883" i="4"/>
  <c r="CM883" i="4"/>
  <c r="CP883" i="4" s="1"/>
  <c r="CN887" i="4"/>
  <c r="CM887" i="4"/>
  <c r="CP887" i="4" s="1"/>
  <c r="CN891" i="4"/>
  <c r="CM891" i="4"/>
  <c r="CP891" i="4" s="1"/>
  <c r="CN895" i="4"/>
  <c r="CM895" i="4"/>
  <c r="CP895" i="4" s="1"/>
  <c r="CN899" i="4"/>
  <c r="CM899" i="4"/>
  <c r="CP899" i="4" s="1"/>
  <c r="CN903" i="4"/>
  <c r="CM903" i="4"/>
  <c r="CP903" i="4" s="1"/>
  <c r="CN907" i="4"/>
  <c r="CM907" i="4"/>
  <c r="CP907" i="4" s="1"/>
  <c r="CN911" i="4"/>
  <c r="CM911" i="4"/>
  <c r="CP911" i="4" s="1"/>
  <c r="CN915" i="4"/>
  <c r="CM915" i="4"/>
  <c r="CP915" i="4" s="1"/>
  <c r="CN919" i="4"/>
  <c r="CM919" i="4"/>
  <c r="CP919" i="4" s="1"/>
  <c r="CN923" i="4"/>
  <c r="CM923" i="4"/>
  <c r="CP923" i="4" s="1"/>
  <c r="CN927" i="4"/>
  <c r="CM927" i="4"/>
  <c r="CP927" i="4" s="1"/>
  <c r="CN931" i="4"/>
  <c r="CM931" i="4"/>
  <c r="CP931" i="4" s="1"/>
  <c r="CN935" i="4"/>
  <c r="CM935" i="4"/>
  <c r="CP935" i="4" s="1"/>
  <c r="CN939" i="4"/>
  <c r="CM939" i="4"/>
  <c r="CP939" i="4" s="1"/>
  <c r="CN943" i="4"/>
  <c r="CM943" i="4"/>
  <c r="CP943" i="4" s="1"/>
  <c r="CN947" i="4"/>
  <c r="CM947" i="4"/>
  <c r="CP947" i="4" s="1"/>
  <c r="CN951" i="4"/>
  <c r="CM951" i="4"/>
  <c r="CP951" i="4" s="1"/>
  <c r="CN955" i="4"/>
  <c r="CM955" i="4"/>
  <c r="CP955" i="4" s="1"/>
  <c r="CN959" i="4"/>
  <c r="CM959" i="4"/>
  <c r="CP959" i="4" s="1"/>
  <c r="CN963" i="4"/>
  <c r="CM963" i="4"/>
  <c r="CP963" i="4" s="1"/>
  <c r="CN967" i="4"/>
  <c r="CM967" i="4"/>
  <c r="CP967" i="4" s="1"/>
  <c r="CN971" i="4"/>
  <c r="CM971" i="4"/>
  <c r="CP971" i="4" s="1"/>
  <c r="CN975" i="4"/>
  <c r="CM975" i="4"/>
  <c r="CP975" i="4" s="1"/>
  <c r="CN979" i="4"/>
  <c r="CM979" i="4"/>
  <c r="CP979" i="4" s="1"/>
  <c r="CN983" i="4"/>
  <c r="CM983" i="4"/>
  <c r="CP983" i="4" s="1"/>
  <c r="CN987" i="4"/>
  <c r="CM987" i="4"/>
  <c r="CP987" i="4" s="1"/>
  <c r="CN991" i="4"/>
  <c r="CM991" i="4"/>
  <c r="CP991" i="4" s="1"/>
  <c r="CN995" i="4"/>
  <c r="CM995" i="4"/>
  <c r="CP995" i="4" s="1"/>
  <c r="CN999" i="4"/>
  <c r="CM999" i="4"/>
  <c r="CP999" i="4" s="1"/>
  <c r="CN1003" i="4"/>
  <c r="CM1003" i="4"/>
  <c r="CP1003" i="4" s="1"/>
  <c r="CN1007" i="4"/>
  <c r="CM1007" i="4"/>
  <c r="CP1007" i="4" s="1"/>
  <c r="CN1011" i="4"/>
  <c r="CM1011" i="4"/>
  <c r="CP1011" i="4" s="1"/>
  <c r="CN1015" i="4"/>
  <c r="CM1015" i="4"/>
  <c r="CP1015" i="4" s="1"/>
  <c r="CN1019" i="4"/>
  <c r="CM1019" i="4"/>
  <c r="CP1019" i="4" s="1"/>
  <c r="CN1023" i="4"/>
  <c r="CM1023" i="4"/>
  <c r="CP1023" i="4" s="1"/>
  <c r="CN1027" i="4"/>
  <c r="CM1027" i="4"/>
  <c r="CP1027" i="4" s="1"/>
  <c r="CN1031" i="4"/>
  <c r="CM1031" i="4"/>
  <c r="CP1031" i="4" s="1"/>
  <c r="CN1035" i="4"/>
  <c r="CM1035" i="4"/>
  <c r="CP1035" i="4" s="1"/>
  <c r="CN1039" i="4"/>
  <c r="CM1039" i="4"/>
  <c r="CP1039" i="4" s="1"/>
  <c r="CN1043" i="4"/>
  <c r="CM1043" i="4"/>
  <c r="CP1043" i="4" s="1"/>
  <c r="CN1047" i="4"/>
  <c r="CM1047" i="4"/>
  <c r="CP1047" i="4" s="1"/>
  <c r="CN1051" i="4"/>
  <c r="CM1051" i="4"/>
  <c r="CP1051" i="4" s="1"/>
  <c r="CN1055" i="4"/>
  <c r="CM1055" i="4"/>
  <c r="CP1055" i="4" s="1"/>
  <c r="CN1059" i="4"/>
  <c r="CM1059" i="4"/>
  <c r="CP1059" i="4" s="1"/>
  <c r="CN1063" i="4"/>
  <c r="CM1063" i="4"/>
  <c r="CP1063" i="4" s="1"/>
  <c r="CN1067" i="4"/>
  <c r="CM1067" i="4"/>
  <c r="CP1067" i="4" s="1"/>
  <c r="CN1071" i="4"/>
  <c r="CM1071" i="4"/>
  <c r="CP1071" i="4" s="1"/>
  <c r="CN1075" i="4"/>
  <c r="CM1075" i="4"/>
  <c r="CP1075" i="4" s="1"/>
  <c r="CN1079" i="4"/>
  <c r="CM1079" i="4"/>
  <c r="CP1079" i="4" s="1"/>
  <c r="CN1083" i="4"/>
  <c r="CM1083" i="4"/>
  <c r="CP1083" i="4" s="1"/>
  <c r="CN1087" i="4"/>
  <c r="CM1087" i="4"/>
  <c r="CP1087" i="4" s="1"/>
  <c r="CN1091" i="4"/>
  <c r="CM1091" i="4"/>
  <c r="CP1091" i="4" s="1"/>
  <c r="CN1095" i="4"/>
  <c r="CM1095" i="4"/>
  <c r="CP1095" i="4" s="1"/>
  <c r="CN1099" i="4"/>
  <c r="CM1099" i="4"/>
  <c r="CP1099" i="4" s="1"/>
  <c r="CN1103" i="4"/>
  <c r="CM1103" i="4"/>
  <c r="CP1103" i="4" s="1"/>
  <c r="CN1107" i="4"/>
  <c r="CM1107" i="4"/>
  <c r="CP1107" i="4" s="1"/>
  <c r="CN1111" i="4"/>
  <c r="CM1111" i="4"/>
  <c r="CP1111" i="4" s="1"/>
  <c r="CN1115" i="4"/>
  <c r="CM1115" i="4"/>
  <c r="CP1115" i="4" s="1"/>
  <c r="CN1119" i="4"/>
  <c r="CM1119" i="4"/>
  <c r="CP1119" i="4" s="1"/>
  <c r="CN1123" i="4"/>
  <c r="CM1123" i="4"/>
  <c r="CP1123" i="4" s="1"/>
  <c r="CN1127" i="4"/>
  <c r="CM1127" i="4"/>
  <c r="CP1127" i="4" s="1"/>
  <c r="CN1131" i="4"/>
  <c r="CM1131" i="4"/>
  <c r="CP1131" i="4" s="1"/>
  <c r="CN1135" i="4"/>
  <c r="CM1135" i="4"/>
  <c r="CP1135" i="4" s="1"/>
  <c r="CN1139" i="4"/>
  <c r="CM1139" i="4"/>
  <c r="CP1139" i="4" s="1"/>
  <c r="CN1143" i="4"/>
  <c r="CM1143" i="4"/>
  <c r="CP1143" i="4" s="1"/>
  <c r="CN1147" i="4"/>
  <c r="CM1147" i="4"/>
  <c r="CP1147" i="4" s="1"/>
  <c r="CN1151" i="4"/>
  <c r="CM1151" i="4"/>
  <c r="CP1151" i="4" s="1"/>
  <c r="CN1155" i="4"/>
  <c r="CM1155" i="4"/>
  <c r="CP1155" i="4" s="1"/>
  <c r="CN1159" i="4"/>
  <c r="CM1159" i="4"/>
  <c r="CP1159" i="4" s="1"/>
  <c r="CN1163" i="4"/>
  <c r="CM1163" i="4"/>
  <c r="CP1163" i="4" s="1"/>
  <c r="CN1167" i="4"/>
  <c r="CM1167" i="4"/>
  <c r="CP1167" i="4" s="1"/>
  <c r="CN1171" i="4"/>
  <c r="CM1171" i="4"/>
  <c r="CP1171" i="4" s="1"/>
  <c r="CN1175" i="4"/>
  <c r="CM1175" i="4"/>
  <c r="CP1175" i="4" s="1"/>
  <c r="CN1179" i="4"/>
  <c r="CM1179" i="4"/>
  <c r="CP1179" i="4" s="1"/>
  <c r="CN1183" i="4"/>
  <c r="CM1183" i="4"/>
  <c r="CP1183" i="4" s="1"/>
  <c r="CN1187" i="4"/>
  <c r="CM1187" i="4"/>
  <c r="CP1187" i="4" s="1"/>
  <c r="CN1191" i="4"/>
  <c r="CM1191" i="4"/>
  <c r="CP1191" i="4" s="1"/>
  <c r="CN1195" i="4"/>
  <c r="CM1195" i="4"/>
  <c r="CP1195" i="4" s="1"/>
  <c r="CN1199" i="4"/>
  <c r="CM1199" i="4"/>
  <c r="CP1199" i="4" s="1"/>
  <c r="CN1203" i="4"/>
  <c r="CM1203" i="4"/>
  <c r="CP1203" i="4" s="1"/>
  <c r="CN1207" i="4"/>
  <c r="CM1207" i="4"/>
  <c r="CP1207" i="4" s="1"/>
  <c r="CN1211" i="4"/>
  <c r="CM1211" i="4"/>
  <c r="CP1211" i="4" s="1"/>
  <c r="CN1215" i="4"/>
  <c r="CM1215" i="4"/>
  <c r="CP1215" i="4" s="1"/>
  <c r="CN1219" i="4"/>
  <c r="CM1219" i="4"/>
  <c r="CP1219" i="4" s="1"/>
  <c r="CN1223" i="4"/>
  <c r="CM1223" i="4"/>
  <c r="CP1223" i="4" s="1"/>
  <c r="CN1227" i="4"/>
  <c r="CM1227" i="4"/>
  <c r="CP1227" i="4" s="1"/>
  <c r="CN1231" i="4"/>
  <c r="CM1231" i="4"/>
  <c r="CP1231" i="4" s="1"/>
  <c r="CN1235" i="4"/>
  <c r="CM1235" i="4"/>
  <c r="CP1235" i="4" s="1"/>
  <c r="CN1239" i="4"/>
  <c r="CM1239" i="4"/>
  <c r="CP1239" i="4" s="1"/>
  <c r="CN1243" i="4"/>
  <c r="CM1243" i="4"/>
  <c r="CP1243" i="4" s="1"/>
  <c r="CN1247" i="4"/>
  <c r="CM1247" i="4"/>
  <c r="CP1247" i="4" s="1"/>
  <c r="CN1251" i="4"/>
  <c r="CM1251" i="4"/>
  <c r="CP1251" i="4" s="1"/>
  <c r="CN1255" i="4"/>
  <c r="CM1255" i="4"/>
  <c r="CP1255" i="4" s="1"/>
  <c r="CN1259" i="4"/>
  <c r="CM1259" i="4"/>
  <c r="CP1259" i="4" s="1"/>
  <c r="CN1263" i="4"/>
  <c r="CM1263" i="4"/>
  <c r="CP1263" i="4" s="1"/>
  <c r="CN1267" i="4"/>
  <c r="CM1267" i="4"/>
  <c r="CP1267" i="4" s="1"/>
  <c r="CN1271" i="4"/>
  <c r="CM1271" i="4"/>
  <c r="CP1271" i="4" s="1"/>
  <c r="CN1275" i="4"/>
  <c r="CM1275" i="4"/>
  <c r="CP1275" i="4" s="1"/>
  <c r="CN1279" i="4"/>
  <c r="CM1279" i="4"/>
  <c r="CP1279" i="4" s="1"/>
  <c r="CN1283" i="4"/>
  <c r="CM1283" i="4"/>
  <c r="CP1283" i="4" s="1"/>
  <c r="CN1287" i="4"/>
  <c r="CM1287" i="4"/>
  <c r="CP1287" i="4" s="1"/>
  <c r="CN1291" i="4"/>
  <c r="CM1291" i="4"/>
  <c r="CP1291" i="4" s="1"/>
  <c r="CN1295" i="4"/>
  <c r="CM1295" i="4"/>
  <c r="CP1295" i="4" s="1"/>
  <c r="CN1299" i="4"/>
  <c r="CM1299" i="4"/>
  <c r="CP1299" i="4" s="1"/>
  <c r="CN1303" i="4"/>
  <c r="CM1303" i="4"/>
  <c r="CP1303" i="4" s="1"/>
  <c r="CN1307" i="4"/>
  <c r="CM1307" i="4"/>
  <c r="CP1307" i="4" s="1"/>
  <c r="CN1311" i="4"/>
  <c r="CM1311" i="4"/>
  <c r="CP1311" i="4" s="1"/>
  <c r="CN1315" i="4"/>
  <c r="CM1315" i="4"/>
  <c r="CP1315" i="4" s="1"/>
  <c r="CN1319" i="4"/>
  <c r="CM1319" i="4"/>
  <c r="CP1319" i="4" s="1"/>
  <c r="CN1323" i="4"/>
  <c r="CM1323" i="4"/>
  <c r="CP1323" i="4" s="1"/>
  <c r="CN1327" i="4"/>
  <c r="CM1327" i="4"/>
  <c r="CP1327" i="4" s="1"/>
  <c r="CN1331" i="4"/>
  <c r="CM1331" i="4"/>
  <c r="CP1331" i="4" s="1"/>
  <c r="CN1335" i="4"/>
  <c r="CM1335" i="4"/>
  <c r="CP1335" i="4" s="1"/>
  <c r="CN1339" i="4"/>
  <c r="CM1339" i="4"/>
  <c r="CP1339" i="4" s="1"/>
  <c r="CN1343" i="4"/>
  <c r="CM1343" i="4"/>
  <c r="CP1343" i="4" s="1"/>
  <c r="CN1347" i="4"/>
  <c r="CM1347" i="4"/>
  <c r="CP1347" i="4" s="1"/>
  <c r="CN1351" i="4"/>
  <c r="CM1351" i="4"/>
  <c r="CP1351" i="4" s="1"/>
  <c r="CN1355" i="4"/>
  <c r="CM1355" i="4"/>
  <c r="CP1355" i="4" s="1"/>
  <c r="CN1359" i="4"/>
  <c r="CM1359" i="4"/>
  <c r="CP1359" i="4" s="1"/>
  <c r="CN1363" i="4"/>
  <c r="CM1363" i="4"/>
  <c r="CP1363" i="4" s="1"/>
  <c r="CN1367" i="4"/>
  <c r="CM1367" i="4"/>
  <c r="CP1367" i="4" s="1"/>
  <c r="CN1371" i="4"/>
  <c r="CM1371" i="4"/>
  <c r="CP1371" i="4" s="1"/>
  <c r="CN1375" i="4"/>
  <c r="CM1375" i="4"/>
  <c r="CP1375" i="4" s="1"/>
  <c r="CN1379" i="4"/>
  <c r="CM1379" i="4"/>
  <c r="CP1379" i="4" s="1"/>
  <c r="CN1383" i="4"/>
  <c r="CM1383" i="4"/>
  <c r="CP1383" i="4" s="1"/>
  <c r="CN1387" i="4"/>
  <c r="CM1387" i="4"/>
  <c r="CP1387" i="4" s="1"/>
  <c r="CN1391" i="4"/>
  <c r="CM1391" i="4"/>
  <c r="CP1391" i="4" s="1"/>
  <c r="CN1395" i="4"/>
  <c r="CM1395" i="4"/>
  <c r="CP1395" i="4" s="1"/>
  <c r="CN1399" i="4"/>
  <c r="CM1399" i="4"/>
  <c r="CP1399" i="4" s="1"/>
  <c r="CN1403" i="4"/>
  <c r="CM1403" i="4"/>
  <c r="CP1403" i="4" s="1"/>
  <c r="CN1407" i="4"/>
  <c r="CM1407" i="4"/>
  <c r="CP1407" i="4" s="1"/>
  <c r="CN1411" i="4"/>
  <c r="CM1411" i="4"/>
  <c r="CP1411" i="4" s="1"/>
  <c r="CN1415" i="4"/>
  <c r="CM1415" i="4"/>
  <c r="CP1415" i="4" s="1"/>
  <c r="CN1419" i="4"/>
  <c r="CM1419" i="4"/>
  <c r="CP1419" i="4" s="1"/>
  <c r="CN1423" i="4"/>
  <c r="CM1423" i="4"/>
  <c r="CP1423" i="4" s="1"/>
  <c r="CN1427" i="4"/>
  <c r="CM1427" i="4"/>
  <c r="CP1427" i="4" s="1"/>
  <c r="CN1431" i="4"/>
  <c r="CM1431" i="4"/>
  <c r="CP1431" i="4" s="1"/>
  <c r="CN1435" i="4"/>
  <c r="CM1435" i="4"/>
  <c r="CP1435" i="4" s="1"/>
  <c r="CN1439" i="4"/>
  <c r="CM1439" i="4"/>
  <c r="CP1439" i="4" s="1"/>
  <c r="CN1443" i="4"/>
  <c r="CM1443" i="4"/>
  <c r="CP1443" i="4" s="1"/>
  <c r="CN1447" i="4"/>
  <c r="CM1447" i="4"/>
  <c r="CP1447" i="4" s="1"/>
  <c r="CN1451" i="4"/>
  <c r="CM1451" i="4"/>
  <c r="CP1451" i="4" s="1"/>
  <c r="CN1455" i="4"/>
  <c r="CM1455" i="4"/>
  <c r="CP1455" i="4" s="1"/>
  <c r="CN1459" i="4"/>
  <c r="CM1459" i="4"/>
  <c r="CP1459" i="4" s="1"/>
  <c r="CN1463" i="4"/>
  <c r="CM1463" i="4"/>
  <c r="CP1463" i="4" s="1"/>
  <c r="CN1467" i="4"/>
  <c r="CM1467" i="4"/>
  <c r="CP1467" i="4" s="1"/>
  <c r="CN1471" i="4"/>
  <c r="CM1471" i="4"/>
  <c r="CP1471" i="4" s="1"/>
  <c r="CN1475" i="4"/>
  <c r="CM1475" i="4"/>
  <c r="CP1475" i="4" s="1"/>
  <c r="CN1479" i="4"/>
  <c r="CM1479" i="4"/>
  <c r="CP1479" i="4" s="1"/>
  <c r="CN1483" i="4"/>
  <c r="CM1483" i="4"/>
  <c r="CP1483" i="4" s="1"/>
  <c r="CN1487" i="4"/>
  <c r="CM1487" i="4"/>
  <c r="CP1487" i="4" s="1"/>
  <c r="CN1491" i="4"/>
  <c r="CM1491" i="4"/>
  <c r="CP1491" i="4" s="1"/>
  <c r="CN1495" i="4"/>
  <c r="CM1495" i="4"/>
  <c r="CP1495" i="4" s="1"/>
  <c r="CN1499" i="4"/>
  <c r="CM1499" i="4"/>
  <c r="CP1499" i="4" s="1"/>
  <c r="CN1503" i="4"/>
  <c r="CM1503" i="4"/>
  <c r="CP1503" i="4" s="1"/>
  <c r="CN1507" i="4"/>
  <c r="CM1507" i="4"/>
  <c r="CP1507" i="4" s="1"/>
  <c r="CN1511" i="4"/>
  <c r="CM1511" i="4"/>
  <c r="CP1511" i="4" s="1"/>
  <c r="CN1515" i="4"/>
  <c r="CM1515" i="4"/>
  <c r="CP1515" i="4" s="1"/>
  <c r="CN1519" i="4"/>
  <c r="CM1519" i="4"/>
  <c r="CP1519" i="4" s="1"/>
  <c r="CN1523" i="4"/>
  <c r="CM1523" i="4"/>
  <c r="CP1523" i="4" s="1"/>
  <c r="CN1527" i="4"/>
  <c r="CM1527" i="4"/>
  <c r="CP1527" i="4" s="1"/>
  <c r="CN1531" i="4"/>
  <c r="CM1531" i="4"/>
  <c r="CP1531" i="4" s="1"/>
  <c r="CN1535" i="4"/>
  <c r="CM1535" i="4"/>
  <c r="CP1535" i="4" s="1"/>
  <c r="CN1539" i="4"/>
  <c r="CM1539" i="4"/>
  <c r="CP1539" i="4" s="1"/>
  <c r="CN1543" i="4"/>
  <c r="CM1543" i="4"/>
  <c r="CP1543" i="4" s="1"/>
  <c r="CN1547" i="4"/>
  <c r="CM1547" i="4"/>
  <c r="CP1547" i="4" s="1"/>
  <c r="CN1551" i="4"/>
  <c r="CM1551" i="4"/>
  <c r="CP1551" i="4" s="1"/>
  <c r="CN1555" i="4"/>
  <c r="CM1555" i="4"/>
  <c r="CP1555" i="4" s="1"/>
  <c r="CN1559" i="4"/>
  <c r="CM1559" i="4"/>
  <c r="CP1559" i="4" s="1"/>
  <c r="CN1563" i="4"/>
  <c r="CM1563" i="4"/>
  <c r="CP1563" i="4" s="1"/>
  <c r="CN1567" i="4"/>
  <c r="CM1567" i="4"/>
  <c r="CP1567" i="4" s="1"/>
  <c r="CN1571" i="4"/>
  <c r="CM1571" i="4"/>
  <c r="CP1571" i="4" s="1"/>
  <c r="CN1575" i="4"/>
  <c r="CM1575" i="4"/>
  <c r="CP1575" i="4" s="1"/>
  <c r="CN1579" i="4"/>
  <c r="CM1579" i="4"/>
  <c r="CP1579" i="4" s="1"/>
  <c r="CN1583" i="4"/>
  <c r="CM1583" i="4"/>
  <c r="CP1583" i="4" s="1"/>
  <c r="CN1587" i="4"/>
  <c r="CM1587" i="4"/>
  <c r="CP1587" i="4" s="1"/>
  <c r="CN1591" i="4"/>
  <c r="CM1591" i="4"/>
  <c r="CP1591" i="4" s="1"/>
  <c r="CN1595" i="4"/>
  <c r="CM1595" i="4"/>
  <c r="CP1595" i="4" s="1"/>
  <c r="CN1599" i="4"/>
  <c r="CM1599" i="4"/>
  <c r="CP1599" i="4" s="1"/>
  <c r="CN1603" i="4"/>
  <c r="CM1603" i="4"/>
  <c r="CP1603" i="4" s="1"/>
  <c r="CN1607" i="4"/>
  <c r="CM1607" i="4"/>
  <c r="CP1607" i="4" s="1"/>
  <c r="CN1611" i="4"/>
  <c r="CM1611" i="4"/>
  <c r="CP1611" i="4" s="1"/>
  <c r="CN1615" i="4"/>
  <c r="CM1615" i="4"/>
  <c r="CP1615" i="4" s="1"/>
  <c r="CN1619" i="4"/>
  <c r="CM1619" i="4"/>
  <c r="CP1619" i="4" s="1"/>
  <c r="CN1623" i="4"/>
  <c r="CM1623" i="4"/>
  <c r="CP1623" i="4" s="1"/>
  <c r="CN1627" i="4"/>
  <c r="CM1627" i="4"/>
  <c r="CP1627" i="4" s="1"/>
  <c r="CN1631" i="4"/>
  <c r="CM1631" i="4"/>
  <c r="CP1631" i="4" s="1"/>
  <c r="CN1635" i="4"/>
  <c r="CM1635" i="4"/>
  <c r="CP1635" i="4" s="1"/>
  <c r="CN1639" i="4"/>
  <c r="CM1639" i="4"/>
  <c r="CP1639" i="4" s="1"/>
  <c r="CN1643" i="4"/>
  <c r="CM1643" i="4"/>
  <c r="CP1643" i="4" s="1"/>
  <c r="CN1647" i="4"/>
  <c r="CM1647" i="4"/>
  <c r="CP1647" i="4" s="1"/>
  <c r="CN1651" i="4"/>
  <c r="CM1651" i="4"/>
  <c r="CP1651" i="4" s="1"/>
  <c r="CN1655" i="4"/>
  <c r="CM1655" i="4"/>
  <c r="CP1655" i="4" s="1"/>
  <c r="CN1659" i="4"/>
  <c r="CM1659" i="4"/>
  <c r="CP1659" i="4" s="1"/>
  <c r="CN1663" i="4"/>
  <c r="CM1663" i="4"/>
  <c r="CP1663" i="4" s="1"/>
  <c r="CN1667" i="4"/>
  <c r="CM1667" i="4"/>
  <c r="CP1667" i="4" s="1"/>
  <c r="CN1671" i="4"/>
  <c r="CM1671" i="4"/>
  <c r="CP1671" i="4" s="1"/>
  <c r="CN1675" i="4"/>
  <c r="CM1675" i="4"/>
  <c r="CP1675" i="4" s="1"/>
  <c r="CN1679" i="4"/>
  <c r="CM1679" i="4"/>
  <c r="CP1679" i="4" s="1"/>
  <c r="CN1683" i="4"/>
  <c r="CM1683" i="4"/>
  <c r="CP1683" i="4" s="1"/>
  <c r="CN1687" i="4"/>
  <c r="CM1687" i="4"/>
  <c r="CP1687" i="4" s="1"/>
  <c r="CN1691" i="4"/>
  <c r="CM1691" i="4"/>
  <c r="CP1691" i="4" s="1"/>
  <c r="CN1695" i="4"/>
  <c r="CM1695" i="4"/>
  <c r="CP1695" i="4" s="1"/>
  <c r="CN1699" i="4"/>
  <c r="CM1699" i="4"/>
  <c r="CP1699" i="4" s="1"/>
  <c r="CN1703" i="4"/>
  <c r="CM1703" i="4"/>
  <c r="CP1703" i="4" s="1"/>
  <c r="CM1707" i="4"/>
  <c r="CP1707" i="4" s="1"/>
  <c r="CN1707" i="4"/>
  <c r="CM1711" i="4"/>
  <c r="CP1711" i="4" s="1"/>
  <c r="CN1711" i="4"/>
  <c r="CM1715" i="4"/>
  <c r="CP1715" i="4" s="1"/>
  <c r="CN1715" i="4"/>
  <c r="CM1719" i="4"/>
  <c r="CP1719" i="4" s="1"/>
  <c r="CN1719" i="4"/>
  <c r="CM1723" i="4"/>
  <c r="CP1723" i="4" s="1"/>
  <c r="CN1723" i="4"/>
  <c r="CM1727" i="4"/>
  <c r="CP1727" i="4" s="1"/>
  <c r="CN1727" i="4"/>
  <c r="CM1731" i="4"/>
  <c r="CP1731" i="4" s="1"/>
  <c r="CN1731" i="4"/>
  <c r="CM1735" i="4"/>
  <c r="CP1735" i="4" s="1"/>
  <c r="CN1735" i="4"/>
  <c r="CM1739" i="4"/>
  <c r="CP1739" i="4" s="1"/>
  <c r="CN1739" i="4"/>
  <c r="CM1743" i="4"/>
  <c r="CP1743" i="4" s="1"/>
  <c r="CN1743" i="4"/>
  <c r="CM1747" i="4"/>
  <c r="CP1747" i="4" s="1"/>
  <c r="CN1747" i="4"/>
  <c r="CM1751" i="4"/>
  <c r="CP1751" i="4" s="1"/>
  <c r="CN1751" i="4"/>
  <c r="CM1755" i="4"/>
  <c r="CP1755" i="4" s="1"/>
  <c r="CN1755" i="4"/>
  <c r="CM1759" i="4"/>
  <c r="CP1759" i="4" s="1"/>
  <c r="CN1759" i="4"/>
  <c r="CM1763" i="4"/>
  <c r="CP1763" i="4" s="1"/>
  <c r="CN1763" i="4"/>
  <c r="CM1767" i="4"/>
  <c r="CP1767" i="4" s="1"/>
  <c r="CN1767" i="4"/>
  <c r="CM1771" i="4"/>
  <c r="CP1771" i="4" s="1"/>
  <c r="CN1771" i="4"/>
  <c r="CM1775" i="4"/>
  <c r="CP1775" i="4" s="1"/>
  <c r="CN1775" i="4"/>
  <c r="CM1779" i="4"/>
  <c r="CP1779" i="4" s="1"/>
  <c r="CN1779" i="4"/>
  <c r="CM1783" i="4"/>
  <c r="CP1783" i="4" s="1"/>
  <c r="CN1783" i="4"/>
  <c r="CM1787" i="4"/>
  <c r="CP1787" i="4" s="1"/>
  <c r="CN1787" i="4"/>
  <c r="CM1791" i="4"/>
  <c r="CP1791" i="4" s="1"/>
  <c r="CN1791" i="4"/>
  <c r="CM1795" i="4"/>
  <c r="CP1795" i="4" s="1"/>
  <c r="CN1795" i="4"/>
  <c r="CM1799" i="4"/>
  <c r="CP1799" i="4" s="1"/>
  <c r="CN1799" i="4"/>
  <c r="CM1803" i="4"/>
  <c r="CP1803" i="4" s="1"/>
  <c r="CN1803" i="4"/>
  <c r="CM1807" i="4"/>
  <c r="CP1807" i="4" s="1"/>
  <c r="CN1807" i="4"/>
  <c r="CM1811" i="4"/>
  <c r="CP1811" i="4" s="1"/>
  <c r="CN1811" i="4"/>
  <c r="CM1815" i="4"/>
  <c r="CP1815" i="4" s="1"/>
  <c r="CN1815" i="4"/>
  <c r="CM1819" i="4"/>
  <c r="CP1819" i="4" s="1"/>
  <c r="CN1819" i="4"/>
  <c r="CM1823" i="4"/>
  <c r="CP1823" i="4" s="1"/>
  <c r="CN1823" i="4"/>
  <c r="CM1827" i="4"/>
  <c r="CP1827" i="4" s="1"/>
  <c r="CN1827" i="4"/>
  <c r="CM1831" i="4"/>
  <c r="CP1831" i="4" s="1"/>
  <c r="CN1831" i="4"/>
  <c r="CM1835" i="4"/>
  <c r="CP1835" i="4" s="1"/>
  <c r="CN1835" i="4"/>
  <c r="CM1839" i="4"/>
  <c r="CP1839" i="4" s="1"/>
  <c r="CN1839" i="4"/>
  <c r="CM1843" i="4"/>
  <c r="CP1843" i="4" s="1"/>
  <c r="CN1843" i="4"/>
  <c r="CM1847" i="4"/>
  <c r="CP1847" i="4" s="1"/>
  <c r="CN1847" i="4"/>
  <c r="CM1851" i="4"/>
  <c r="CP1851" i="4" s="1"/>
  <c r="CN1851" i="4"/>
  <c r="CM1855" i="4"/>
  <c r="CP1855" i="4" s="1"/>
  <c r="CN1855" i="4"/>
  <c r="CM1859" i="4"/>
  <c r="CP1859" i="4" s="1"/>
  <c r="CN1859" i="4"/>
  <c r="CM1863" i="4"/>
  <c r="CP1863" i="4" s="1"/>
  <c r="CN1863" i="4"/>
  <c r="CM1867" i="4"/>
  <c r="CP1867" i="4" s="1"/>
  <c r="CN1867" i="4"/>
  <c r="CM1871" i="4"/>
  <c r="CP1871" i="4" s="1"/>
  <c r="CN1871" i="4"/>
  <c r="CM1875" i="4"/>
  <c r="CP1875" i="4" s="1"/>
  <c r="CN1875" i="4"/>
  <c r="CM1879" i="4"/>
  <c r="CP1879" i="4" s="1"/>
  <c r="CN1879" i="4"/>
  <c r="CM1883" i="4"/>
  <c r="CP1883" i="4" s="1"/>
  <c r="CN1883" i="4"/>
  <c r="CM1887" i="4"/>
  <c r="CP1887" i="4" s="1"/>
  <c r="CN1887" i="4"/>
  <c r="CM1891" i="4"/>
  <c r="CP1891" i="4" s="1"/>
  <c r="CN1891" i="4"/>
  <c r="CM1895" i="4"/>
  <c r="CP1895" i="4" s="1"/>
  <c r="CN1895" i="4"/>
  <c r="CM1899" i="4"/>
  <c r="CP1899" i="4" s="1"/>
  <c r="CN1899" i="4"/>
  <c r="CM1903" i="4"/>
  <c r="CP1903" i="4" s="1"/>
  <c r="CN1903" i="4"/>
  <c r="CM1907" i="4"/>
  <c r="CP1907" i="4" s="1"/>
  <c r="CN1907" i="4"/>
  <c r="CM1911" i="4"/>
  <c r="CP1911" i="4" s="1"/>
  <c r="CN1911" i="4"/>
  <c r="CM1915" i="4"/>
  <c r="CP1915" i="4" s="1"/>
  <c r="CN1915" i="4"/>
  <c r="CM1919" i="4"/>
  <c r="CP1919" i="4" s="1"/>
  <c r="CN1919" i="4"/>
  <c r="CM1923" i="4"/>
  <c r="CP1923" i="4" s="1"/>
  <c r="CN1923" i="4"/>
  <c r="CM1927" i="4"/>
  <c r="CP1927" i="4" s="1"/>
  <c r="CN1927" i="4"/>
  <c r="CM1931" i="4"/>
  <c r="CP1931" i="4" s="1"/>
  <c r="CN1931" i="4"/>
  <c r="CM1935" i="4"/>
  <c r="CP1935" i="4" s="1"/>
  <c r="CN1935" i="4"/>
  <c r="CM1939" i="4"/>
  <c r="CP1939" i="4" s="1"/>
  <c r="CN1939" i="4"/>
  <c r="CM1943" i="4"/>
  <c r="CP1943" i="4" s="1"/>
  <c r="CN1943" i="4"/>
  <c r="CM1947" i="4"/>
  <c r="CP1947" i="4" s="1"/>
  <c r="CN1947" i="4"/>
  <c r="CM1951" i="4"/>
  <c r="CP1951" i="4" s="1"/>
  <c r="CN1951" i="4"/>
  <c r="CM1955" i="4"/>
  <c r="CP1955" i="4" s="1"/>
  <c r="CN1955" i="4"/>
  <c r="CM1959" i="4"/>
  <c r="CP1959" i="4" s="1"/>
  <c r="CN1959" i="4"/>
  <c r="CM1963" i="4"/>
  <c r="CP1963" i="4" s="1"/>
  <c r="CN1963" i="4"/>
  <c r="CM1967" i="4"/>
  <c r="CP1967" i="4" s="1"/>
  <c r="CN1967" i="4"/>
  <c r="CM1971" i="4"/>
  <c r="CP1971" i="4" s="1"/>
  <c r="CN1971" i="4"/>
  <c r="CM1975" i="4"/>
  <c r="CP1975" i="4" s="1"/>
  <c r="CN1975" i="4"/>
  <c r="CM1979" i="4"/>
  <c r="CP1979" i="4" s="1"/>
  <c r="CN1979" i="4"/>
  <c r="CM1983" i="4"/>
  <c r="CP1983" i="4" s="1"/>
  <c r="CN1983" i="4"/>
  <c r="CM1987" i="4"/>
  <c r="CP1987" i="4" s="1"/>
  <c r="CN1987" i="4"/>
  <c r="CM1991" i="4"/>
  <c r="CP1991" i="4" s="1"/>
  <c r="CN1991" i="4"/>
  <c r="CM1995" i="4"/>
  <c r="CP1995" i="4" s="1"/>
  <c r="CN1995" i="4"/>
  <c r="CM1999" i="4"/>
  <c r="CP1999" i="4" s="1"/>
  <c r="CN1999" i="4"/>
  <c r="CM2003" i="4"/>
  <c r="CP2003" i="4" s="1"/>
  <c r="CN2003" i="4"/>
  <c r="CM2007" i="4"/>
  <c r="CP2007" i="4" s="1"/>
  <c r="CN2007" i="4"/>
  <c r="CM2011" i="4"/>
  <c r="CP2011" i="4" s="1"/>
  <c r="CN2011" i="4"/>
  <c r="CM2015" i="4"/>
  <c r="CP2015" i="4" s="1"/>
  <c r="CN2015" i="4"/>
  <c r="CM2019" i="4"/>
  <c r="CP2019" i="4" s="1"/>
  <c r="CN2019" i="4"/>
  <c r="CM2023" i="4"/>
  <c r="CP2023" i="4" s="1"/>
  <c r="CN2023" i="4"/>
  <c r="CM2027" i="4"/>
  <c r="CP2027" i="4" s="1"/>
  <c r="CN2027" i="4"/>
  <c r="CM2031" i="4"/>
  <c r="CP2031" i="4" s="1"/>
  <c r="CN2031" i="4"/>
  <c r="CM2035" i="4"/>
  <c r="CP2035" i="4" s="1"/>
  <c r="CN2035" i="4"/>
  <c r="CM2039" i="4"/>
  <c r="CP2039" i="4" s="1"/>
  <c r="CN2039" i="4"/>
  <c r="CM2043" i="4"/>
  <c r="CP2043" i="4" s="1"/>
  <c r="CN2043" i="4"/>
  <c r="CM2047" i="4"/>
  <c r="CP2047" i="4" s="1"/>
  <c r="CN2047" i="4"/>
  <c r="CM2051" i="4"/>
  <c r="CP2051" i="4" s="1"/>
  <c r="CN2051" i="4"/>
  <c r="CM2055" i="4"/>
  <c r="CP2055" i="4" s="1"/>
  <c r="CN2055" i="4"/>
  <c r="CM2059" i="4"/>
  <c r="CP2059" i="4" s="1"/>
  <c r="CN2059" i="4"/>
  <c r="CM2063" i="4"/>
  <c r="CP2063" i="4" s="1"/>
  <c r="CN2063" i="4"/>
  <c r="CM2067" i="4"/>
  <c r="CP2067" i="4" s="1"/>
  <c r="CN2067" i="4"/>
  <c r="CM2071" i="4"/>
  <c r="CP2071" i="4" s="1"/>
  <c r="CN2071" i="4"/>
  <c r="CM2075" i="4"/>
  <c r="CP2075" i="4" s="1"/>
  <c r="CN2075" i="4"/>
  <c r="CM2079" i="4"/>
  <c r="CP2079" i="4" s="1"/>
  <c r="CN2079" i="4"/>
  <c r="CM2083" i="4"/>
  <c r="CP2083" i="4" s="1"/>
  <c r="CN2083" i="4"/>
  <c r="CM2087" i="4"/>
  <c r="CP2087" i="4" s="1"/>
  <c r="CN2087" i="4"/>
  <c r="CM2091" i="4"/>
  <c r="CP2091" i="4" s="1"/>
  <c r="CN2091" i="4"/>
  <c r="CM2095" i="4"/>
  <c r="CP2095" i="4" s="1"/>
  <c r="CN2095" i="4"/>
  <c r="CM2099" i="4"/>
  <c r="CP2099" i="4" s="1"/>
  <c r="CN2099" i="4"/>
  <c r="CM2103" i="4"/>
  <c r="CP2103" i="4" s="1"/>
  <c r="CN2103" i="4"/>
  <c r="CM2107" i="4"/>
  <c r="CP2107" i="4" s="1"/>
  <c r="CN2107" i="4"/>
  <c r="CM2111" i="4"/>
  <c r="CP2111" i="4" s="1"/>
  <c r="CN2111" i="4"/>
  <c r="CM2115" i="4"/>
  <c r="CP2115" i="4" s="1"/>
  <c r="CN2115" i="4"/>
  <c r="CM2119" i="4"/>
  <c r="CP2119" i="4" s="1"/>
  <c r="CN2119" i="4"/>
  <c r="CM2123" i="4"/>
  <c r="CP2123" i="4" s="1"/>
  <c r="CN2123" i="4"/>
  <c r="CM2127" i="4"/>
  <c r="CP2127" i="4" s="1"/>
  <c r="CN2127" i="4"/>
  <c r="CM2131" i="4"/>
  <c r="CP2131" i="4" s="1"/>
  <c r="CN2131" i="4"/>
  <c r="CM2135" i="4"/>
  <c r="CP2135" i="4" s="1"/>
  <c r="CN2135" i="4"/>
  <c r="CM2139" i="4"/>
  <c r="CP2139" i="4" s="1"/>
  <c r="CN2139" i="4"/>
  <c r="CM2143" i="4"/>
  <c r="CP2143" i="4" s="1"/>
  <c r="CN2143" i="4"/>
  <c r="CM2147" i="4"/>
  <c r="CP2147" i="4" s="1"/>
  <c r="CN2147" i="4"/>
  <c r="CM2151" i="4"/>
  <c r="CP2151" i="4" s="1"/>
  <c r="CN2151" i="4"/>
  <c r="CM2155" i="4"/>
  <c r="CP2155" i="4" s="1"/>
  <c r="CN2155" i="4"/>
  <c r="CM2159" i="4"/>
  <c r="CP2159" i="4" s="1"/>
  <c r="CN2159" i="4"/>
  <c r="CM2163" i="4"/>
  <c r="CP2163" i="4" s="1"/>
  <c r="CN2163" i="4"/>
  <c r="CM2167" i="4"/>
  <c r="CP2167" i="4" s="1"/>
  <c r="CN2167" i="4"/>
  <c r="CM2171" i="4"/>
  <c r="CP2171" i="4" s="1"/>
  <c r="CN2171" i="4"/>
  <c r="CM2175" i="4"/>
  <c r="CP2175" i="4" s="1"/>
  <c r="CN2175" i="4"/>
  <c r="CM2179" i="4"/>
  <c r="CP2179" i="4" s="1"/>
  <c r="CN2179" i="4"/>
  <c r="CM2183" i="4"/>
  <c r="CP2183" i="4" s="1"/>
  <c r="CN2183" i="4"/>
  <c r="CM2187" i="4"/>
  <c r="CP2187" i="4" s="1"/>
  <c r="CN2187" i="4"/>
  <c r="CM2191" i="4"/>
  <c r="CP2191" i="4" s="1"/>
  <c r="CN2191" i="4"/>
  <c r="CM2195" i="4"/>
  <c r="CP2195" i="4" s="1"/>
  <c r="CN2195" i="4"/>
  <c r="CM2199" i="4"/>
  <c r="CP2199" i="4" s="1"/>
  <c r="CN2199" i="4"/>
  <c r="CM2203" i="4"/>
  <c r="CP2203" i="4" s="1"/>
  <c r="CN2203" i="4"/>
  <c r="CM2207" i="4"/>
  <c r="CP2207" i="4" s="1"/>
  <c r="CN2207" i="4"/>
  <c r="CM2211" i="4"/>
  <c r="CP2211" i="4" s="1"/>
  <c r="CN2211" i="4"/>
  <c r="CM2215" i="4"/>
  <c r="CP2215" i="4" s="1"/>
  <c r="CN2215" i="4"/>
  <c r="CM2219" i="4"/>
  <c r="CP2219" i="4" s="1"/>
  <c r="CN2219" i="4"/>
  <c r="CM2223" i="4"/>
  <c r="CP2223" i="4" s="1"/>
  <c r="CN2223" i="4"/>
  <c r="CM2227" i="4"/>
  <c r="CP2227" i="4" s="1"/>
  <c r="CN2227" i="4"/>
  <c r="CM2231" i="4"/>
  <c r="CP2231" i="4" s="1"/>
  <c r="CN2231" i="4"/>
  <c r="CM2235" i="4"/>
  <c r="CP2235" i="4" s="1"/>
  <c r="CN2235" i="4"/>
  <c r="CM2239" i="4"/>
  <c r="CP2239" i="4" s="1"/>
  <c r="CN2239" i="4"/>
  <c r="CM2243" i="4"/>
  <c r="CP2243" i="4" s="1"/>
  <c r="CN2243" i="4"/>
  <c r="CM2247" i="4"/>
  <c r="CP2247" i="4" s="1"/>
  <c r="CN2247" i="4"/>
  <c r="CM2251" i="4"/>
  <c r="CP2251" i="4" s="1"/>
  <c r="CN2251" i="4"/>
  <c r="CM2255" i="4"/>
  <c r="CP2255" i="4" s="1"/>
  <c r="CN2255" i="4"/>
  <c r="CM2259" i="4"/>
  <c r="CP2259" i="4" s="1"/>
  <c r="CN2259" i="4"/>
  <c r="CM2263" i="4"/>
  <c r="CP2263" i="4" s="1"/>
  <c r="CN2263" i="4"/>
  <c r="CM2267" i="4"/>
  <c r="CP2267" i="4" s="1"/>
  <c r="CN2267" i="4"/>
  <c r="CM2271" i="4"/>
  <c r="CP2271" i="4" s="1"/>
  <c r="CN2271" i="4"/>
  <c r="CM2275" i="4"/>
  <c r="CP2275" i="4" s="1"/>
  <c r="CN2275" i="4"/>
  <c r="CM2279" i="4"/>
  <c r="CP2279" i="4" s="1"/>
  <c r="CN2279" i="4"/>
  <c r="CM2283" i="4"/>
  <c r="CP2283" i="4" s="1"/>
  <c r="CN2283" i="4"/>
  <c r="CM2287" i="4"/>
  <c r="CP2287" i="4" s="1"/>
  <c r="CN2287" i="4"/>
  <c r="CM2291" i="4"/>
  <c r="CP2291" i="4" s="1"/>
  <c r="CN2291" i="4"/>
  <c r="CM2295" i="4"/>
  <c r="CP2295" i="4" s="1"/>
  <c r="CN2295" i="4"/>
  <c r="CM2299" i="4"/>
  <c r="CP2299" i="4" s="1"/>
  <c r="CN2299" i="4"/>
  <c r="CM2303" i="4"/>
  <c r="CP2303" i="4" s="1"/>
  <c r="CN2303" i="4"/>
  <c r="CM2307" i="4"/>
  <c r="CP2307" i="4" s="1"/>
  <c r="CN2307" i="4"/>
  <c r="CM2311" i="4"/>
  <c r="CP2311" i="4" s="1"/>
  <c r="CN2311" i="4"/>
  <c r="CM2315" i="4"/>
  <c r="CP2315" i="4" s="1"/>
  <c r="CN2315" i="4"/>
  <c r="CM2319" i="4"/>
  <c r="CP2319" i="4" s="1"/>
  <c r="CN2319" i="4"/>
  <c r="CM2323" i="4"/>
  <c r="CP2323" i="4" s="1"/>
  <c r="CN2323" i="4"/>
  <c r="CM2327" i="4"/>
  <c r="CP2327" i="4" s="1"/>
  <c r="CN2327" i="4"/>
  <c r="CM2331" i="4"/>
  <c r="CP2331" i="4" s="1"/>
  <c r="CN2331" i="4"/>
  <c r="CM2335" i="4"/>
  <c r="CP2335" i="4" s="1"/>
  <c r="CN2335" i="4"/>
  <c r="CM2339" i="4"/>
  <c r="CP2339" i="4" s="1"/>
  <c r="CN2339" i="4"/>
  <c r="CM2343" i="4"/>
  <c r="CP2343" i="4" s="1"/>
  <c r="CN2343" i="4"/>
  <c r="CM2347" i="4"/>
  <c r="CP2347" i="4" s="1"/>
  <c r="CN2347" i="4"/>
  <c r="CM2351" i="4"/>
  <c r="CP2351" i="4" s="1"/>
  <c r="CN2351" i="4"/>
  <c r="CM2355" i="4"/>
  <c r="CP2355" i="4" s="1"/>
  <c r="CN2355" i="4"/>
  <c r="CM2359" i="4"/>
  <c r="CP2359" i="4" s="1"/>
  <c r="CN2359" i="4"/>
  <c r="CM2363" i="4"/>
  <c r="CP2363" i="4" s="1"/>
  <c r="CN2363" i="4"/>
  <c r="CM2367" i="4"/>
  <c r="CP2367" i="4" s="1"/>
  <c r="CN2367" i="4"/>
  <c r="CM2371" i="4"/>
  <c r="CP2371" i="4" s="1"/>
  <c r="CN2371" i="4"/>
  <c r="CM2375" i="4"/>
  <c r="CP2375" i="4" s="1"/>
  <c r="CN2375" i="4"/>
  <c r="CM2379" i="4"/>
  <c r="CP2379" i="4" s="1"/>
  <c r="CN2379" i="4"/>
  <c r="CM2383" i="4"/>
  <c r="CP2383" i="4" s="1"/>
  <c r="CN2383" i="4"/>
  <c r="CM2387" i="4"/>
  <c r="CP2387" i="4" s="1"/>
  <c r="CN2387" i="4"/>
  <c r="CM2391" i="4"/>
  <c r="CP2391" i="4" s="1"/>
  <c r="CN2391" i="4"/>
  <c r="CM2395" i="4"/>
  <c r="CP2395" i="4" s="1"/>
  <c r="CN2395" i="4"/>
  <c r="CM2399" i="4"/>
  <c r="CP2399" i="4" s="1"/>
  <c r="CN2399" i="4"/>
  <c r="CM2403" i="4"/>
  <c r="CP2403" i="4" s="1"/>
  <c r="CN2403" i="4"/>
  <c r="CM2407" i="4"/>
  <c r="CP2407" i="4" s="1"/>
  <c r="CN2407" i="4"/>
  <c r="CM2411" i="4"/>
  <c r="CP2411" i="4" s="1"/>
  <c r="CN2411" i="4"/>
  <c r="CM2415" i="4"/>
  <c r="CP2415" i="4" s="1"/>
  <c r="CN2415" i="4"/>
  <c r="CM2419" i="4"/>
  <c r="CP2419" i="4" s="1"/>
  <c r="CN2419" i="4"/>
  <c r="CM2423" i="4"/>
  <c r="CP2423" i="4" s="1"/>
  <c r="CN2423" i="4"/>
  <c r="CM2427" i="4"/>
  <c r="CP2427" i="4" s="1"/>
  <c r="CN2427" i="4"/>
  <c r="CM2431" i="4"/>
  <c r="CP2431" i="4" s="1"/>
  <c r="CN2431" i="4"/>
  <c r="CM2435" i="4"/>
  <c r="CP2435" i="4" s="1"/>
  <c r="CN2435" i="4"/>
  <c r="CM2439" i="4"/>
  <c r="CP2439" i="4" s="1"/>
  <c r="CN2439" i="4"/>
  <c r="CM2443" i="4"/>
  <c r="CP2443" i="4" s="1"/>
  <c r="CN2443" i="4"/>
  <c r="CM2447" i="4"/>
  <c r="CP2447" i="4" s="1"/>
  <c r="CN2447" i="4"/>
  <c r="CM2451" i="4"/>
  <c r="CP2451" i="4" s="1"/>
  <c r="CN2451" i="4"/>
  <c r="CM2455" i="4"/>
  <c r="CP2455" i="4" s="1"/>
  <c r="CN2455" i="4"/>
  <c r="CM2459" i="4"/>
  <c r="CP2459" i="4" s="1"/>
  <c r="CN2459" i="4"/>
  <c r="CM2463" i="4"/>
  <c r="CP2463" i="4" s="1"/>
  <c r="CN2463" i="4"/>
  <c r="CM2467" i="4"/>
  <c r="CP2467" i="4" s="1"/>
  <c r="CN2467" i="4"/>
  <c r="CM2471" i="4"/>
  <c r="CP2471" i="4" s="1"/>
  <c r="CN2471" i="4"/>
  <c r="CM2475" i="4"/>
  <c r="CP2475" i="4" s="1"/>
  <c r="CN2475" i="4"/>
  <c r="CM2479" i="4"/>
  <c r="CP2479" i="4" s="1"/>
  <c r="CN2479" i="4"/>
  <c r="CM2483" i="4"/>
  <c r="CP2483" i="4" s="1"/>
  <c r="CN2483" i="4"/>
  <c r="CM2487" i="4"/>
  <c r="CP2487" i="4" s="1"/>
  <c r="CN2487" i="4"/>
  <c r="CM2491" i="4"/>
  <c r="CP2491" i="4" s="1"/>
  <c r="CN2491" i="4"/>
  <c r="CM2495" i="4"/>
  <c r="CP2495" i="4" s="1"/>
  <c r="CN2495" i="4"/>
  <c r="CM2499" i="4"/>
  <c r="CP2499" i="4" s="1"/>
  <c r="CN2499" i="4"/>
  <c r="CM2503" i="4"/>
  <c r="CP2503" i="4" s="1"/>
  <c r="CN2503" i="4"/>
  <c r="CM2507" i="4"/>
  <c r="CP2507" i="4" s="1"/>
  <c r="CN2507" i="4"/>
  <c r="CM2511" i="4"/>
  <c r="CP2511" i="4" s="1"/>
  <c r="CN2511" i="4"/>
  <c r="CM2515" i="4"/>
  <c r="CP2515" i="4" s="1"/>
  <c r="CN2515" i="4"/>
  <c r="CM2519" i="4"/>
  <c r="CP2519" i="4" s="1"/>
  <c r="CN2519" i="4"/>
  <c r="CM2523" i="4"/>
  <c r="CP2523" i="4" s="1"/>
  <c r="CN2523" i="4"/>
  <c r="CM2527" i="4"/>
  <c r="CP2527" i="4" s="1"/>
  <c r="CN2527" i="4"/>
  <c r="CM2531" i="4"/>
  <c r="CP2531" i="4" s="1"/>
  <c r="CN2531" i="4"/>
  <c r="CM2535" i="4"/>
  <c r="CP2535" i="4" s="1"/>
  <c r="CN2535" i="4"/>
  <c r="CM2539" i="4"/>
  <c r="CP2539" i="4" s="1"/>
  <c r="CN2539" i="4"/>
  <c r="CM2543" i="4"/>
  <c r="CP2543" i="4" s="1"/>
  <c r="CN2543" i="4"/>
  <c r="CM2547" i="4"/>
  <c r="CP2547" i="4" s="1"/>
  <c r="CN2547" i="4"/>
  <c r="CM2551" i="4"/>
  <c r="CP2551" i="4" s="1"/>
  <c r="CN2551" i="4"/>
  <c r="CM2555" i="4"/>
  <c r="CP2555" i="4" s="1"/>
  <c r="CN2555" i="4"/>
  <c r="CM2559" i="4"/>
  <c r="CP2559" i="4" s="1"/>
  <c r="CN2559" i="4"/>
  <c r="CM2563" i="4"/>
  <c r="CP2563" i="4" s="1"/>
  <c r="CN2563" i="4"/>
  <c r="CM2567" i="4"/>
  <c r="CP2567" i="4" s="1"/>
  <c r="CN2567" i="4"/>
  <c r="CM2571" i="4"/>
  <c r="CP2571" i="4" s="1"/>
  <c r="CN2571" i="4"/>
  <c r="CM2575" i="4"/>
  <c r="CP2575" i="4" s="1"/>
  <c r="CN2575" i="4"/>
  <c r="CM2579" i="4"/>
  <c r="CP2579" i="4" s="1"/>
  <c r="CN2579" i="4"/>
  <c r="CM2583" i="4"/>
  <c r="CP2583" i="4" s="1"/>
  <c r="CN2583" i="4"/>
  <c r="CM2587" i="4"/>
  <c r="CP2587" i="4" s="1"/>
  <c r="CN2587" i="4"/>
  <c r="CM2591" i="4"/>
  <c r="CP2591" i="4" s="1"/>
  <c r="CN2591" i="4"/>
  <c r="CM2595" i="4"/>
  <c r="CP2595" i="4" s="1"/>
  <c r="CN2595" i="4"/>
  <c r="CM2599" i="4"/>
  <c r="CP2599" i="4" s="1"/>
  <c r="CN2599" i="4"/>
  <c r="CM2603" i="4"/>
  <c r="CP2603" i="4" s="1"/>
  <c r="CN2603" i="4"/>
  <c r="CM2607" i="4"/>
  <c r="CP2607" i="4" s="1"/>
  <c r="CN2607" i="4"/>
  <c r="CM2611" i="4"/>
  <c r="CP2611" i="4" s="1"/>
  <c r="CN2611" i="4"/>
  <c r="CM2615" i="4"/>
  <c r="CP2615" i="4" s="1"/>
  <c r="CN2615" i="4"/>
  <c r="CM2619" i="4"/>
  <c r="CP2619" i="4" s="1"/>
  <c r="CN2619" i="4"/>
  <c r="CM2623" i="4"/>
  <c r="CP2623" i="4" s="1"/>
  <c r="CN2623" i="4"/>
  <c r="CM2627" i="4"/>
  <c r="CP2627" i="4" s="1"/>
  <c r="CN2627" i="4"/>
  <c r="CM2631" i="4"/>
  <c r="CP2631" i="4" s="1"/>
  <c r="CN2631" i="4"/>
  <c r="CM2635" i="4"/>
  <c r="CP2635" i="4" s="1"/>
  <c r="CN2635" i="4"/>
  <c r="CM2639" i="4"/>
  <c r="CP2639" i="4" s="1"/>
  <c r="CN2639" i="4"/>
  <c r="CM2643" i="4"/>
  <c r="CP2643" i="4" s="1"/>
  <c r="CN2643" i="4"/>
  <c r="CM2647" i="4"/>
  <c r="CP2647" i="4" s="1"/>
  <c r="CN2647" i="4"/>
  <c r="CM2651" i="4"/>
  <c r="CP2651" i="4" s="1"/>
  <c r="CN2651" i="4"/>
  <c r="CM2655" i="4"/>
  <c r="CP2655" i="4" s="1"/>
  <c r="CN2655" i="4"/>
  <c r="CM2659" i="4"/>
  <c r="CP2659" i="4" s="1"/>
  <c r="CN2659" i="4"/>
  <c r="CM2663" i="4"/>
  <c r="CP2663" i="4" s="1"/>
  <c r="CN2663" i="4"/>
  <c r="CM2667" i="4"/>
  <c r="CP2667" i="4" s="1"/>
  <c r="CN2667" i="4"/>
  <c r="CM2671" i="4"/>
  <c r="CP2671" i="4" s="1"/>
  <c r="CN2671" i="4"/>
  <c r="CM2675" i="4"/>
  <c r="CP2675" i="4" s="1"/>
  <c r="CN2675" i="4"/>
  <c r="CM2679" i="4"/>
  <c r="CP2679" i="4" s="1"/>
  <c r="CN2679" i="4"/>
  <c r="CM2683" i="4"/>
  <c r="CP2683" i="4" s="1"/>
  <c r="CN2683" i="4"/>
  <c r="CM2687" i="4"/>
  <c r="CP2687" i="4" s="1"/>
  <c r="CN2687" i="4"/>
  <c r="CM2691" i="4"/>
  <c r="CP2691" i="4" s="1"/>
  <c r="CN2691" i="4"/>
  <c r="CM2695" i="4"/>
  <c r="CP2695" i="4" s="1"/>
  <c r="CN2695" i="4"/>
  <c r="CM2699" i="4"/>
  <c r="CP2699" i="4" s="1"/>
  <c r="CN2699" i="4"/>
  <c r="CM2703" i="4"/>
  <c r="CP2703" i="4" s="1"/>
  <c r="CN2703" i="4"/>
  <c r="CM2707" i="4"/>
  <c r="CP2707" i="4" s="1"/>
  <c r="CN2707" i="4"/>
  <c r="CM2711" i="4"/>
  <c r="CP2711" i="4" s="1"/>
  <c r="CN2711" i="4"/>
  <c r="CM2715" i="4"/>
  <c r="CP2715" i="4" s="1"/>
  <c r="CN2715" i="4"/>
  <c r="CM2719" i="4"/>
  <c r="CP2719" i="4" s="1"/>
  <c r="CN2719" i="4"/>
  <c r="CM2723" i="4"/>
  <c r="CP2723" i="4" s="1"/>
  <c r="CN2723" i="4"/>
  <c r="CM2727" i="4"/>
  <c r="CP2727" i="4" s="1"/>
  <c r="CN2727" i="4"/>
  <c r="CM2731" i="4"/>
  <c r="CP2731" i="4" s="1"/>
  <c r="CN2731" i="4"/>
  <c r="CM2735" i="4"/>
  <c r="CP2735" i="4" s="1"/>
  <c r="CN2735" i="4"/>
  <c r="CM2739" i="4"/>
  <c r="CP2739" i="4" s="1"/>
  <c r="CN2739" i="4"/>
  <c r="CM2743" i="4"/>
  <c r="CP2743" i="4" s="1"/>
  <c r="CN2743" i="4"/>
  <c r="CM2747" i="4"/>
  <c r="CP2747" i="4" s="1"/>
  <c r="CN2747" i="4"/>
  <c r="CM2751" i="4"/>
  <c r="CP2751" i="4" s="1"/>
  <c r="CN2751" i="4"/>
  <c r="CM2755" i="4"/>
  <c r="CP2755" i="4" s="1"/>
  <c r="CN2755" i="4"/>
  <c r="CM2759" i="4"/>
  <c r="CP2759" i="4" s="1"/>
  <c r="CN2759" i="4"/>
  <c r="CM2763" i="4"/>
  <c r="CP2763" i="4" s="1"/>
  <c r="CN2763" i="4"/>
  <c r="CM2767" i="4"/>
  <c r="CP2767" i="4" s="1"/>
  <c r="CN2767" i="4"/>
  <c r="CM2771" i="4"/>
  <c r="CP2771" i="4" s="1"/>
  <c r="CN2771" i="4"/>
  <c r="CM2775" i="4"/>
  <c r="CP2775" i="4" s="1"/>
  <c r="CN2775" i="4"/>
  <c r="CM2779" i="4"/>
  <c r="CP2779" i="4" s="1"/>
  <c r="CN2779" i="4"/>
  <c r="CM2783" i="4"/>
  <c r="CP2783" i="4" s="1"/>
  <c r="CN2783" i="4"/>
  <c r="CM2787" i="4"/>
  <c r="CP2787" i="4" s="1"/>
  <c r="CN2787" i="4"/>
  <c r="CM2791" i="4"/>
  <c r="CP2791" i="4" s="1"/>
  <c r="CN2791" i="4"/>
  <c r="CM2795" i="4"/>
  <c r="CP2795" i="4" s="1"/>
  <c r="CN2795" i="4"/>
  <c r="CM2799" i="4"/>
  <c r="CP2799" i="4" s="1"/>
  <c r="CN2799" i="4"/>
  <c r="CM2803" i="4"/>
  <c r="CP2803" i="4" s="1"/>
  <c r="CN2803" i="4"/>
  <c r="CM2807" i="4"/>
  <c r="CP2807" i="4" s="1"/>
  <c r="CN2807" i="4"/>
  <c r="CM2811" i="4"/>
  <c r="CP2811" i="4" s="1"/>
  <c r="CN2811" i="4"/>
  <c r="CM2815" i="4"/>
  <c r="CP2815" i="4" s="1"/>
  <c r="CN2815" i="4"/>
  <c r="CM2819" i="4"/>
  <c r="CP2819" i="4" s="1"/>
  <c r="CN2819" i="4"/>
  <c r="CM2823" i="4"/>
  <c r="CP2823" i="4" s="1"/>
  <c r="CN2823" i="4"/>
  <c r="CM2827" i="4"/>
  <c r="CP2827" i="4" s="1"/>
  <c r="CN2827" i="4"/>
  <c r="CM2831" i="4"/>
  <c r="CP2831" i="4" s="1"/>
  <c r="CN2831" i="4"/>
  <c r="CM2835" i="4"/>
  <c r="CP2835" i="4" s="1"/>
  <c r="CN2835" i="4"/>
  <c r="CM2839" i="4"/>
  <c r="CP2839" i="4" s="1"/>
  <c r="CN2839" i="4"/>
  <c r="CM2843" i="4"/>
  <c r="CP2843" i="4" s="1"/>
  <c r="CN2843" i="4"/>
  <c r="CM2847" i="4"/>
  <c r="CP2847" i="4" s="1"/>
  <c r="CN2847" i="4"/>
  <c r="CM2851" i="4"/>
  <c r="CP2851" i="4" s="1"/>
  <c r="CN2851" i="4"/>
  <c r="CM2855" i="4"/>
  <c r="CP2855" i="4" s="1"/>
  <c r="CN2855" i="4"/>
  <c r="CM2859" i="4"/>
  <c r="CP2859" i="4" s="1"/>
  <c r="CN2859" i="4"/>
  <c r="CM2863" i="4"/>
  <c r="CP2863" i="4" s="1"/>
  <c r="CN2863" i="4"/>
  <c r="CM2867" i="4"/>
  <c r="CP2867" i="4" s="1"/>
  <c r="CN2867" i="4"/>
  <c r="CM2871" i="4"/>
  <c r="CP2871" i="4" s="1"/>
  <c r="CN2871" i="4"/>
  <c r="CM2875" i="4"/>
  <c r="CP2875" i="4" s="1"/>
  <c r="CN2875" i="4"/>
  <c r="CM2879" i="4"/>
  <c r="CP2879" i="4" s="1"/>
  <c r="CN2879" i="4"/>
  <c r="CM2883" i="4"/>
  <c r="CP2883" i="4" s="1"/>
  <c r="CN2883" i="4"/>
  <c r="CM2887" i="4"/>
  <c r="CP2887" i="4" s="1"/>
  <c r="CN2887" i="4"/>
  <c r="CM2891" i="4"/>
  <c r="CP2891" i="4" s="1"/>
  <c r="CN2891" i="4"/>
  <c r="CM2895" i="4"/>
  <c r="CP2895" i="4" s="1"/>
  <c r="CN2895" i="4"/>
  <c r="CM2899" i="4"/>
  <c r="CP2899" i="4" s="1"/>
  <c r="CN2899" i="4"/>
  <c r="CM2903" i="4"/>
  <c r="CP2903" i="4" s="1"/>
  <c r="CN2903" i="4"/>
  <c r="CM2907" i="4"/>
  <c r="CP2907" i="4" s="1"/>
  <c r="CN2907" i="4"/>
  <c r="CM2911" i="4"/>
  <c r="CP2911" i="4" s="1"/>
  <c r="CN2911" i="4"/>
  <c r="CM2915" i="4"/>
  <c r="CP2915" i="4" s="1"/>
  <c r="CN2915" i="4"/>
  <c r="CM2919" i="4"/>
  <c r="CP2919" i="4" s="1"/>
  <c r="CN2919" i="4"/>
  <c r="CM2923" i="4"/>
  <c r="CP2923" i="4" s="1"/>
  <c r="CN2923" i="4"/>
  <c r="CM2927" i="4"/>
  <c r="CP2927" i="4" s="1"/>
  <c r="CN2927" i="4"/>
  <c r="CM2931" i="4"/>
  <c r="CP2931" i="4" s="1"/>
  <c r="CN2931" i="4"/>
  <c r="CM2935" i="4"/>
  <c r="CP2935" i="4" s="1"/>
  <c r="CN2935" i="4"/>
  <c r="CM2939" i="4"/>
  <c r="CP2939" i="4" s="1"/>
  <c r="CN2939" i="4"/>
  <c r="CM2943" i="4"/>
  <c r="CP2943" i="4" s="1"/>
  <c r="CN2943" i="4"/>
  <c r="CM2947" i="4"/>
  <c r="CP2947" i="4" s="1"/>
  <c r="CN2947" i="4"/>
  <c r="CM2951" i="4"/>
  <c r="CP2951" i="4" s="1"/>
  <c r="CN2951" i="4"/>
  <c r="CM2955" i="4"/>
  <c r="CP2955" i="4" s="1"/>
  <c r="CN2955" i="4"/>
  <c r="CM2959" i="4"/>
  <c r="CP2959" i="4" s="1"/>
  <c r="CN2959" i="4"/>
  <c r="CM2963" i="4"/>
  <c r="CP2963" i="4" s="1"/>
  <c r="CN2963" i="4"/>
  <c r="CM2967" i="4"/>
  <c r="CP2967" i="4" s="1"/>
  <c r="CN2967" i="4"/>
  <c r="CM2971" i="4"/>
  <c r="CP2971" i="4" s="1"/>
  <c r="CN2971" i="4"/>
  <c r="CM2975" i="4"/>
  <c r="CP2975" i="4" s="1"/>
  <c r="CN2975" i="4"/>
  <c r="CM2979" i="4"/>
  <c r="CP2979" i="4" s="1"/>
  <c r="CN2979" i="4"/>
  <c r="CM2983" i="4"/>
  <c r="CP2983" i="4" s="1"/>
  <c r="CN2983" i="4"/>
  <c r="CM2987" i="4"/>
  <c r="CP2987" i="4" s="1"/>
  <c r="CN2987" i="4"/>
  <c r="CM2991" i="4"/>
  <c r="CP2991" i="4" s="1"/>
  <c r="CN2991" i="4"/>
  <c r="CM2995" i="4"/>
  <c r="CP2995" i="4" s="1"/>
  <c r="CN2995" i="4"/>
  <c r="CM2999" i="4"/>
  <c r="CP2999" i="4" s="1"/>
  <c r="CN2999" i="4"/>
  <c r="CM3003" i="4"/>
  <c r="CP3003" i="4" s="1"/>
  <c r="CN3003" i="4"/>
  <c r="CM3007" i="4"/>
  <c r="CP3007" i="4" s="1"/>
  <c r="CN3007" i="4"/>
  <c r="CM3011" i="4"/>
  <c r="CP3011" i="4" s="1"/>
  <c r="CN3011" i="4"/>
  <c r="CM3015" i="4"/>
  <c r="CP3015" i="4" s="1"/>
  <c r="CN3015" i="4"/>
  <c r="CM3019" i="4"/>
  <c r="CP3019" i="4" s="1"/>
  <c r="CN3019" i="4"/>
  <c r="CM3023" i="4"/>
  <c r="CP3023" i="4" s="1"/>
  <c r="CN3023" i="4"/>
  <c r="CM3027" i="4"/>
  <c r="CP3027" i="4" s="1"/>
  <c r="CN3027" i="4"/>
  <c r="CM3031" i="4"/>
  <c r="CP3031" i="4" s="1"/>
  <c r="CN3031" i="4"/>
  <c r="CM3035" i="4"/>
  <c r="CP3035" i="4" s="1"/>
  <c r="CN3035" i="4"/>
  <c r="CN18" i="4"/>
  <c r="CM18" i="4"/>
  <c r="CP18" i="4" s="1"/>
  <c r="CN22" i="4"/>
  <c r="CM22" i="4"/>
  <c r="CP22" i="4" s="1"/>
  <c r="CN26" i="4"/>
  <c r="CM26" i="4"/>
  <c r="CP26" i="4" s="1"/>
  <c r="CN30" i="4"/>
  <c r="CM30" i="4"/>
  <c r="CP30" i="4" s="1"/>
  <c r="CN34" i="4"/>
  <c r="CM34" i="4"/>
  <c r="CP34" i="4" s="1"/>
  <c r="CN38" i="4"/>
  <c r="CM38" i="4"/>
  <c r="CP38" i="4" s="1"/>
  <c r="CN42" i="4"/>
  <c r="CM42" i="4"/>
  <c r="CP42" i="4" s="1"/>
  <c r="CN46" i="4"/>
  <c r="CM46" i="4"/>
  <c r="CP46" i="4" s="1"/>
  <c r="CN50" i="4"/>
  <c r="CM50" i="4"/>
  <c r="CP50" i="4" s="1"/>
  <c r="CN54" i="4"/>
  <c r="CM54" i="4"/>
  <c r="CP54" i="4" s="1"/>
  <c r="CN58" i="4"/>
  <c r="CM58" i="4"/>
  <c r="CP58" i="4" s="1"/>
  <c r="CN62" i="4"/>
  <c r="CM62" i="4"/>
  <c r="CP62" i="4" s="1"/>
  <c r="CN66" i="4"/>
  <c r="CM66" i="4"/>
  <c r="CP66" i="4" s="1"/>
  <c r="CN70" i="4"/>
  <c r="CM70" i="4"/>
  <c r="CP70" i="4" s="1"/>
  <c r="CN74" i="4"/>
  <c r="CM74" i="4"/>
  <c r="CP74" i="4" s="1"/>
  <c r="CN78" i="4"/>
  <c r="CM78" i="4"/>
  <c r="CP78" i="4" s="1"/>
  <c r="CN82" i="4"/>
  <c r="CM82" i="4"/>
  <c r="CP82" i="4" s="1"/>
  <c r="CN86" i="4"/>
  <c r="CM86" i="4"/>
  <c r="CP86" i="4" s="1"/>
  <c r="CN90" i="4"/>
  <c r="CM90" i="4"/>
  <c r="CP90" i="4" s="1"/>
  <c r="CN94" i="4"/>
  <c r="CM94" i="4"/>
  <c r="CP94" i="4" s="1"/>
  <c r="CN98" i="4"/>
  <c r="CM98" i="4"/>
  <c r="CP98" i="4" s="1"/>
  <c r="CN102" i="4"/>
  <c r="CM102" i="4"/>
  <c r="CP102" i="4" s="1"/>
  <c r="CN106" i="4"/>
  <c r="CM106" i="4"/>
  <c r="CP106" i="4" s="1"/>
  <c r="CN110" i="4"/>
  <c r="CM110" i="4"/>
  <c r="CP110" i="4" s="1"/>
  <c r="CN114" i="4"/>
  <c r="CM114" i="4"/>
  <c r="CP114" i="4" s="1"/>
  <c r="CN118" i="4"/>
  <c r="CM118" i="4"/>
  <c r="CP118" i="4" s="1"/>
  <c r="CN122" i="4"/>
  <c r="CM122" i="4"/>
  <c r="CP122" i="4" s="1"/>
  <c r="CN126" i="4"/>
  <c r="CM126" i="4"/>
  <c r="CP126" i="4" s="1"/>
  <c r="CN130" i="4"/>
  <c r="CM130" i="4"/>
  <c r="CP130" i="4" s="1"/>
  <c r="CN134" i="4"/>
  <c r="CM134" i="4"/>
  <c r="CP134" i="4" s="1"/>
  <c r="CN138" i="4"/>
  <c r="CM138" i="4"/>
  <c r="CP138" i="4" s="1"/>
  <c r="CN142" i="4"/>
  <c r="CM142" i="4"/>
  <c r="CP142" i="4" s="1"/>
  <c r="CN146" i="4"/>
  <c r="CM146" i="4"/>
  <c r="CP146" i="4" s="1"/>
  <c r="CN150" i="4"/>
  <c r="CM150" i="4"/>
  <c r="CP150" i="4" s="1"/>
  <c r="CN154" i="4"/>
  <c r="CM154" i="4"/>
  <c r="CP154" i="4" s="1"/>
  <c r="CN158" i="4"/>
  <c r="CM158" i="4"/>
  <c r="CP158" i="4" s="1"/>
  <c r="CN162" i="4"/>
  <c r="CM162" i="4"/>
  <c r="CP162" i="4" s="1"/>
  <c r="CN166" i="4"/>
  <c r="CM166" i="4"/>
  <c r="CP166" i="4" s="1"/>
  <c r="CN170" i="4"/>
  <c r="CM170" i="4"/>
  <c r="CP170" i="4" s="1"/>
  <c r="CN174" i="4"/>
  <c r="CM174" i="4"/>
  <c r="CP174" i="4" s="1"/>
  <c r="CN178" i="4"/>
  <c r="CM178" i="4"/>
  <c r="CP178" i="4" s="1"/>
  <c r="CN182" i="4"/>
  <c r="CM182" i="4"/>
  <c r="CP182" i="4" s="1"/>
  <c r="CN186" i="4"/>
  <c r="CM186" i="4"/>
  <c r="CP186" i="4" s="1"/>
  <c r="CN190" i="4"/>
  <c r="CM190" i="4"/>
  <c r="CP190" i="4" s="1"/>
  <c r="CN194" i="4"/>
  <c r="CM194" i="4"/>
  <c r="CP194" i="4" s="1"/>
  <c r="CN198" i="4"/>
  <c r="CM198" i="4"/>
  <c r="CP198" i="4" s="1"/>
  <c r="CN202" i="4"/>
  <c r="CM202" i="4"/>
  <c r="CP202" i="4" s="1"/>
  <c r="CN206" i="4"/>
  <c r="CM206" i="4"/>
  <c r="CP206" i="4" s="1"/>
  <c r="CN210" i="4"/>
  <c r="CM210" i="4"/>
  <c r="CP210" i="4" s="1"/>
  <c r="CN214" i="4"/>
  <c r="CM214" i="4"/>
  <c r="CP214" i="4" s="1"/>
  <c r="CN218" i="4"/>
  <c r="CM218" i="4"/>
  <c r="CP218" i="4" s="1"/>
  <c r="CN222" i="4"/>
  <c r="CM222" i="4"/>
  <c r="CP222" i="4" s="1"/>
  <c r="CN226" i="4"/>
  <c r="CM226" i="4"/>
  <c r="CP226" i="4" s="1"/>
  <c r="CN230" i="4"/>
  <c r="CM230" i="4"/>
  <c r="CP230" i="4" s="1"/>
  <c r="CN234" i="4"/>
  <c r="CM234" i="4"/>
  <c r="CP234" i="4" s="1"/>
  <c r="CN238" i="4"/>
  <c r="CM238" i="4"/>
  <c r="CP238" i="4" s="1"/>
  <c r="CN242" i="4"/>
  <c r="CM242" i="4"/>
  <c r="CP242" i="4" s="1"/>
  <c r="CN246" i="4"/>
  <c r="CM246" i="4"/>
  <c r="CP246" i="4" s="1"/>
  <c r="CN250" i="4"/>
  <c r="CM250" i="4"/>
  <c r="CP250" i="4" s="1"/>
  <c r="CN254" i="4"/>
  <c r="CM254" i="4"/>
  <c r="CP254" i="4" s="1"/>
  <c r="CN258" i="4"/>
  <c r="CM258" i="4"/>
  <c r="CP258" i="4" s="1"/>
  <c r="CN262" i="4"/>
  <c r="CM262" i="4"/>
  <c r="CP262" i="4" s="1"/>
  <c r="CN266" i="4"/>
  <c r="CM266" i="4"/>
  <c r="CP266" i="4" s="1"/>
  <c r="CN270" i="4"/>
  <c r="CM270" i="4"/>
  <c r="CP270" i="4" s="1"/>
  <c r="CN274" i="4"/>
  <c r="CM274" i="4"/>
  <c r="CP274" i="4" s="1"/>
  <c r="CN278" i="4"/>
  <c r="CM278" i="4"/>
  <c r="CP278" i="4" s="1"/>
  <c r="CN282" i="4"/>
  <c r="CM282" i="4"/>
  <c r="CP282" i="4" s="1"/>
  <c r="CN286" i="4"/>
  <c r="CM286" i="4"/>
  <c r="CP286" i="4" s="1"/>
  <c r="CN290" i="4"/>
  <c r="CM290" i="4"/>
  <c r="CP290" i="4" s="1"/>
  <c r="CN294" i="4"/>
  <c r="CM294" i="4"/>
  <c r="CP294" i="4" s="1"/>
  <c r="CN298" i="4"/>
  <c r="CM298" i="4"/>
  <c r="CP298" i="4" s="1"/>
  <c r="CN302" i="4"/>
  <c r="CM302" i="4"/>
  <c r="CP302" i="4" s="1"/>
  <c r="CN306" i="4"/>
  <c r="CM306" i="4"/>
  <c r="CP306" i="4" s="1"/>
  <c r="CN310" i="4"/>
  <c r="CM310" i="4"/>
  <c r="CP310" i="4" s="1"/>
  <c r="CN314" i="4"/>
  <c r="CM314" i="4"/>
  <c r="CP314" i="4" s="1"/>
  <c r="CN318" i="4"/>
  <c r="CM318" i="4"/>
  <c r="CP318" i="4" s="1"/>
  <c r="CN322" i="4"/>
  <c r="CM322" i="4"/>
  <c r="CP322" i="4" s="1"/>
  <c r="CN326" i="4"/>
  <c r="CM326" i="4"/>
  <c r="CP326" i="4" s="1"/>
  <c r="CN330" i="4"/>
  <c r="CM330" i="4"/>
  <c r="CP330" i="4" s="1"/>
  <c r="CN334" i="4"/>
  <c r="CM334" i="4"/>
  <c r="CP334" i="4" s="1"/>
  <c r="CN338" i="4"/>
  <c r="CM338" i="4"/>
  <c r="CP338" i="4" s="1"/>
  <c r="CN342" i="4"/>
  <c r="CM342" i="4"/>
  <c r="CP342" i="4" s="1"/>
  <c r="CN346" i="4"/>
  <c r="CM346" i="4"/>
  <c r="CP346" i="4" s="1"/>
  <c r="CN350" i="4"/>
  <c r="CM350" i="4"/>
  <c r="CP350" i="4" s="1"/>
  <c r="CN354" i="4"/>
  <c r="CM354" i="4"/>
  <c r="CP354" i="4" s="1"/>
  <c r="CN358" i="4"/>
  <c r="CM358" i="4"/>
  <c r="CP358" i="4" s="1"/>
  <c r="CN362" i="4"/>
  <c r="CM362" i="4"/>
  <c r="CP362" i="4" s="1"/>
  <c r="CN366" i="4"/>
  <c r="CM366" i="4"/>
  <c r="CP366" i="4" s="1"/>
  <c r="CN370" i="4"/>
  <c r="CM370" i="4"/>
  <c r="CP370" i="4" s="1"/>
  <c r="CN374" i="4"/>
  <c r="CM374" i="4"/>
  <c r="CP374" i="4" s="1"/>
  <c r="CN378" i="4"/>
  <c r="CM378" i="4"/>
  <c r="CP378" i="4" s="1"/>
  <c r="CN382" i="4"/>
  <c r="CM382" i="4"/>
  <c r="CP382" i="4" s="1"/>
  <c r="CN386" i="4"/>
  <c r="CM386" i="4"/>
  <c r="CP386" i="4" s="1"/>
  <c r="CN390" i="4"/>
  <c r="CM390" i="4"/>
  <c r="CP390" i="4" s="1"/>
  <c r="CN394" i="4"/>
  <c r="CM394" i="4"/>
  <c r="CP394" i="4" s="1"/>
  <c r="CN398" i="4"/>
  <c r="CM398" i="4"/>
  <c r="CP398" i="4" s="1"/>
  <c r="CN402" i="4"/>
  <c r="CM402" i="4"/>
  <c r="CP402" i="4" s="1"/>
  <c r="CN406" i="4"/>
  <c r="CM406" i="4"/>
  <c r="CP406" i="4" s="1"/>
  <c r="CN410" i="4"/>
  <c r="CM410" i="4"/>
  <c r="CP410" i="4" s="1"/>
  <c r="CN414" i="4"/>
  <c r="CM414" i="4"/>
  <c r="CP414" i="4" s="1"/>
  <c r="CN418" i="4"/>
  <c r="CM418" i="4"/>
  <c r="CP418" i="4" s="1"/>
  <c r="CN422" i="4"/>
  <c r="CM422" i="4"/>
  <c r="CP422" i="4" s="1"/>
  <c r="CN426" i="4"/>
  <c r="CM426" i="4"/>
  <c r="CP426" i="4" s="1"/>
  <c r="CN430" i="4"/>
  <c r="CM430" i="4"/>
  <c r="CP430" i="4" s="1"/>
  <c r="CN434" i="4"/>
  <c r="CM434" i="4"/>
  <c r="CP434" i="4" s="1"/>
  <c r="CN438" i="4"/>
  <c r="CM438" i="4"/>
  <c r="CP438" i="4" s="1"/>
  <c r="CN442" i="4"/>
  <c r="CM442" i="4"/>
  <c r="CP442" i="4" s="1"/>
  <c r="CN446" i="4"/>
  <c r="CM446" i="4"/>
  <c r="CP446" i="4" s="1"/>
  <c r="CN450" i="4"/>
  <c r="CM450" i="4"/>
  <c r="CP450" i="4" s="1"/>
  <c r="CN454" i="4"/>
  <c r="CM454" i="4"/>
  <c r="CP454" i="4" s="1"/>
  <c r="CN458" i="4"/>
  <c r="CM458" i="4"/>
  <c r="CP458" i="4" s="1"/>
  <c r="CN462" i="4"/>
  <c r="CM462" i="4"/>
  <c r="CP462" i="4" s="1"/>
  <c r="CN466" i="4"/>
  <c r="CM466" i="4"/>
  <c r="CP466" i="4" s="1"/>
  <c r="CN470" i="4"/>
  <c r="CM470" i="4"/>
  <c r="CP470" i="4" s="1"/>
  <c r="CN474" i="4"/>
  <c r="CM474" i="4"/>
  <c r="CP474" i="4" s="1"/>
  <c r="CN478" i="4"/>
  <c r="CM478" i="4"/>
  <c r="CP478" i="4" s="1"/>
  <c r="CN482" i="4"/>
  <c r="CM482" i="4"/>
  <c r="CP482" i="4" s="1"/>
  <c r="CN486" i="4"/>
  <c r="CM486" i="4"/>
  <c r="CP486" i="4" s="1"/>
  <c r="CN490" i="4"/>
  <c r="CM490" i="4"/>
  <c r="CP490" i="4" s="1"/>
  <c r="CN494" i="4"/>
  <c r="CM494" i="4"/>
  <c r="CP494" i="4" s="1"/>
  <c r="CN498" i="4"/>
  <c r="CM498" i="4"/>
  <c r="CP498" i="4" s="1"/>
  <c r="CN502" i="4"/>
  <c r="CM502" i="4"/>
  <c r="CP502" i="4" s="1"/>
  <c r="CN506" i="4"/>
  <c r="CM506" i="4"/>
  <c r="CP506" i="4" s="1"/>
  <c r="CN510" i="4"/>
  <c r="CM510" i="4"/>
  <c r="CP510" i="4" s="1"/>
  <c r="CN514" i="4"/>
  <c r="CM514" i="4"/>
  <c r="CP514" i="4" s="1"/>
  <c r="CN518" i="4"/>
  <c r="CM518" i="4"/>
  <c r="CP518" i="4" s="1"/>
  <c r="CN522" i="4"/>
  <c r="CM522" i="4"/>
  <c r="CP522" i="4" s="1"/>
  <c r="CN526" i="4"/>
  <c r="CM526" i="4"/>
  <c r="CP526" i="4" s="1"/>
  <c r="CN530" i="4"/>
  <c r="CM530" i="4"/>
  <c r="CP530" i="4" s="1"/>
  <c r="CN534" i="4"/>
  <c r="CM534" i="4"/>
  <c r="CP534" i="4" s="1"/>
  <c r="CN538" i="4"/>
  <c r="CM538" i="4"/>
  <c r="CP538" i="4" s="1"/>
  <c r="CN542" i="4"/>
  <c r="CM542" i="4"/>
  <c r="CP542" i="4" s="1"/>
  <c r="CN546" i="4"/>
  <c r="CM546" i="4"/>
  <c r="CP546" i="4" s="1"/>
  <c r="CN550" i="4"/>
  <c r="CM550" i="4"/>
  <c r="CP550" i="4" s="1"/>
  <c r="CN554" i="4"/>
  <c r="CM554" i="4"/>
  <c r="CP554" i="4" s="1"/>
  <c r="CN558" i="4"/>
  <c r="CM558" i="4"/>
  <c r="CP558" i="4" s="1"/>
  <c r="CN562" i="4"/>
  <c r="CM562" i="4"/>
  <c r="CP562" i="4" s="1"/>
  <c r="CN566" i="4"/>
  <c r="CM566" i="4"/>
  <c r="CP566" i="4" s="1"/>
  <c r="CN570" i="4"/>
  <c r="CM570" i="4"/>
  <c r="CP570" i="4" s="1"/>
  <c r="CN574" i="4"/>
  <c r="CM574" i="4"/>
  <c r="CP574" i="4" s="1"/>
  <c r="CN578" i="4"/>
  <c r="CM578" i="4"/>
  <c r="CP578" i="4" s="1"/>
  <c r="CN582" i="4"/>
  <c r="CM582" i="4"/>
  <c r="CP582" i="4" s="1"/>
  <c r="CN586" i="4"/>
  <c r="CM586" i="4"/>
  <c r="CP586" i="4" s="1"/>
  <c r="CN590" i="4"/>
  <c r="CM590" i="4"/>
  <c r="CP590" i="4" s="1"/>
  <c r="CN594" i="4"/>
  <c r="CM594" i="4"/>
  <c r="CP594" i="4" s="1"/>
  <c r="CN598" i="4"/>
  <c r="CM598" i="4"/>
  <c r="CP598" i="4" s="1"/>
  <c r="CN602" i="4"/>
  <c r="CM602" i="4"/>
  <c r="CP602" i="4" s="1"/>
  <c r="CN606" i="4"/>
  <c r="CM606" i="4"/>
  <c r="CP606" i="4" s="1"/>
  <c r="CN610" i="4"/>
  <c r="CM610" i="4"/>
  <c r="CP610" i="4" s="1"/>
  <c r="CN614" i="4"/>
  <c r="CM614" i="4"/>
  <c r="CP614" i="4" s="1"/>
  <c r="CN618" i="4"/>
  <c r="CM618" i="4"/>
  <c r="CP618" i="4" s="1"/>
  <c r="CN622" i="4"/>
  <c r="CM622" i="4"/>
  <c r="CP622" i="4" s="1"/>
  <c r="CN626" i="4"/>
  <c r="CM626" i="4"/>
  <c r="CP626" i="4" s="1"/>
  <c r="CN630" i="4"/>
  <c r="CM630" i="4"/>
  <c r="CP630" i="4" s="1"/>
  <c r="CN634" i="4"/>
  <c r="CM634" i="4"/>
  <c r="CP634" i="4" s="1"/>
  <c r="CN638" i="4"/>
  <c r="CM638" i="4"/>
  <c r="CP638" i="4" s="1"/>
  <c r="CN642" i="4"/>
  <c r="CM642" i="4"/>
  <c r="CP642" i="4" s="1"/>
  <c r="CN646" i="4"/>
  <c r="CM646" i="4"/>
  <c r="CP646" i="4" s="1"/>
  <c r="CN650" i="4"/>
  <c r="CM650" i="4"/>
  <c r="CP650" i="4" s="1"/>
  <c r="CN654" i="4"/>
  <c r="CM654" i="4"/>
  <c r="CP654" i="4" s="1"/>
  <c r="CN658" i="4"/>
  <c r="CM658" i="4"/>
  <c r="CP658" i="4" s="1"/>
  <c r="CN662" i="4"/>
  <c r="CM662" i="4"/>
  <c r="CP662" i="4" s="1"/>
  <c r="CN666" i="4"/>
  <c r="CM666" i="4"/>
  <c r="CP666" i="4" s="1"/>
  <c r="CN670" i="4"/>
  <c r="CM670" i="4"/>
  <c r="CP670" i="4" s="1"/>
  <c r="CN674" i="4"/>
  <c r="CM674" i="4"/>
  <c r="CP674" i="4" s="1"/>
  <c r="CN678" i="4"/>
  <c r="CM678" i="4"/>
  <c r="CP678" i="4" s="1"/>
  <c r="CN682" i="4"/>
  <c r="CM682" i="4"/>
  <c r="CP682" i="4" s="1"/>
  <c r="CN686" i="4"/>
  <c r="CM686" i="4"/>
  <c r="CP686" i="4" s="1"/>
  <c r="CN690" i="4"/>
  <c r="CM690" i="4"/>
  <c r="CP690" i="4" s="1"/>
  <c r="CN694" i="4"/>
  <c r="CM694" i="4"/>
  <c r="CP694" i="4" s="1"/>
  <c r="CN698" i="4"/>
  <c r="CM698" i="4"/>
  <c r="CP698" i="4" s="1"/>
  <c r="CN702" i="4"/>
  <c r="CM702" i="4"/>
  <c r="CP702" i="4" s="1"/>
  <c r="CN706" i="4"/>
  <c r="CM706" i="4"/>
  <c r="CP706" i="4" s="1"/>
  <c r="CN710" i="4"/>
  <c r="CM710" i="4"/>
  <c r="CP710" i="4" s="1"/>
  <c r="CN714" i="4"/>
  <c r="CM714" i="4"/>
  <c r="CP714" i="4" s="1"/>
  <c r="CN718" i="4"/>
  <c r="CM718" i="4"/>
  <c r="CP718" i="4" s="1"/>
  <c r="CN722" i="4"/>
  <c r="CM722" i="4"/>
  <c r="CP722" i="4" s="1"/>
  <c r="CN726" i="4"/>
  <c r="CM726" i="4"/>
  <c r="CP726" i="4" s="1"/>
  <c r="CN730" i="4"/>
  <c r="CM730" i="4"/>
  <c r="CP730" i="4" s="1"/>
  <c r="CN734" i="4"/>
  <c r="CM734" i="4"/>
  <c r="CP734" i="4" s="1"/>
  <c r="CN738" i="4"/>
  <c r="CM738" i="4"/>
  <c r="CP738" i="4" s="1"/>
  <c r="CN742" i="4"/>
  <c r="CM742" i="4"/>
  <c r="CP742" i="4" s="1"/>
  <c r="CN746" i="4"/>
  <c r="CM746" i="4"/>
  <c r="CP746" i="4" s="1"/>
  <c r="CN750" i="4"/>
  <c r="CM750" i="4"/>
  <c r="CP750" i="4" s="1"/>
  <c r="CN754" i="4"/>
  <c r="CM754" i="4"/>
  <c r="CP754" i="4" s="1"/>
  <c r="CN758" i="4"/>
  <c r="CM758" i="4"/>
  <c r="CP758" i="4" s="1"/>
  <c r="CN762" i="4"/>
  <c r="CM762" i="4"/>
  <c r="CP762" i="4" s="1"/>
  <c r="CN766" i="4"/>
  <c r="CM766" i="4"/>
  <c r="CP766" i="4" s="1"/>
  <c r="CN770" i="4"/>
  <c r="CM770" i="4"/>
  <c r="CP770" i="4" s="1"/>
  <c r="CN774" i="4"/>
  <c r="CM774" i="4"/>
  <c r="CP774" i="4" s="1"/>
  <c r="CN778" i="4"/>
  <c r="CM778" i="4"/>
  <c r="CP778" i="4" s="1"/>
  <c r="CN782" i="4"/>
  <c r="CM782" i="4"/>
  <c r="CP782" i="4" s="1"/>
  <c r="CN786" i="4"/>
  <c r="CM786" i="4"/>
  <c r="CP786" i="4" s="1"/>
  <c r="CN790" i="4"/>
  <c r="CM790" i="4"/>
  <c r="CP790" i="4" s="1"/>
  <c r="CN794" i="4"/>
  <c r="CM794" i="4"/>
  <c r="CP794" i="4" s="1"/>
  <c r="CN798" i="4"/>
  <c r="CM798" i="4"/>
  <c r="CP798" i="4" s="1"/>
  <c r="CN802" i="4"/>
  <c r="CM802" i="4"/>
  <c r="CP802" i="4" s="1"/>
  <c r="CN806" i="4"/>
  <c r="CM806" i="4"/>
  <c r="CP806" i="4" s="1"/>
  <c r="CN810" i="4"/>
  <c r="CM810" i="4"/>
  <c r="CP810" i="4" s="1"/>
  <c r="CN814" i="4"/>
  <c r="CM814" i="4"/>
  <c r="CP814" i="4" s="1"/>
  <c r="CN818" i="4"/>
  <c r="CM818" i="4"/>
  <c r="CP818" i="4" s="1"/>
  <c r="CN822" i="4"/>
  <c r="CM822" i="4"/>
  <c r="CP822" i="4" s="1"/>
  <c r="CN826" i="4"/>
  <c r="CM826" i="4"/>
  <c r="CP826" i="4" s="1"/>
  <c r="CN830" i="4"/>
  <c r="CM830" i="4"/>
  <c r="CP830" i="4" s="1"/>
  <c r="CN834" i="4"/>
  <c r="CM834" i="4"/>
  <c r="CP834" i="4" s="1"/>
  <c r="CN838" i="4"/>
  <c r="CM838" i="4"/>
  <c r="CP838" i="4" s="1"/>
  <c r="CN842" i="4"/>
  <c r="CM842" i="4"/>
  <c r="CP842" i="4" s="1"/>
  <c r="CN846" i="4"/>
  <c r="CM846" i="4"/>
  <c r="CP846" i="4" s="1"/>
  <c r="CN850" i="4"/>
  <c r="CM850" i="4"/>
  <c r="CP850" i="4" s="1"/>
  <c r="CN854" i="4"/>
  <c r="CM854" i="4"/>
  <c r="CP854" i="4" s="1"/>
  <c r="CN858" i="4"/>
  <c r="CM858" i="4"/>
  <c r="CP858" i="4" s="1"/>
  <c r="CN862" i="4"/>
  <c r="CM862" i="4"/>
  <c r="CP862" i="4" s="1"/>
  <c r="CN866" i="4"/>
  <c r="CM866" i="4"/>
  <c r="CP866" i="4" s="1"/>
  <c r="CN870" i="4"/>
  <c r="CM870" i="4"/>
  <c r="CP870" i="4" s="1"/>
  <c r="CN874" i="4"/>
  <c r="CM874" i="4"/>
  <c r="CP874" i="4" s="1"/>
  <c r="CN878" i="4"/>
  <c r="CM878" i="4"/>
  <c r="CP878" i="4" s="1"/>
  <c r="CN882" i="4"/>
  <c r="CM882" i="4"/>
  <c r="CP882" i="4" s="1"/>
  <c r="CN886" i="4"/>
  <c r="CM886" i="4"/>
  <c r="CP886" i="4" s="1"/>
  <c r="CN890" i="4"/>
  <c r="CM890" i="4"/>
  <c r="CP890" i="4" s="1"/>
  <c r="CN894" i="4"/>
  <c r="CM894" i="4"/>
  <c r="CP894" i="4" s="1"/>
  <c r="CN898" i="4"/>
  <c r="CM898" i="4"/>
  <c r="CP898" i="4" s="1"/>
  <c r="CN902" i="4"/>
  <c r="CM902" i="4"/>
  <c r="CP902" i="4" s="1"/>
  <c r="CN906" i="4"/>
  <c r="CM906" i="4"/>
  <c r="CP906" i="4" s="1"/>
  <c r="CN910" i="4"/>
  <c r="CM910" i="4"/>
  <c r="CP910" i="4" s="1"/>
  <c r="CN914" i="4"/>
  <c r="CM914" i="4"/>
  <c r="CP914" i="4" s="1"/>
  <c r="CN918" i="4"/>
  <c r="CM918" i="4"/>
  <c r="CP918" i="4" s="1"/>
  <c r="CN922" i="4"/>
  <c r="CM922" i="4"/>
  <c r="CP922" i="4" s="1"/>
  <c r="CN926" i="4"/>
  <c r="CM926" i="4"/>
  <c r="CP926" i="4" s="1"/>
  <c r="CN930" i="4"/>
  <c r="CM930" i="4"/>
  <c r="CP930" i="4" s="1"/>
  <c r="CN934" i="4"/>
  <c r="CM934" i="4"/>
  <c r="CP934" i="4" s="1"/>
  <c r="CN938" i="4"/>
  <c r="CM938" i="4"/>
  <c r="CP938" i="4" s="1"/>
  <c r="CN942" i="4"/>
  <c r="CM942" i="4"/>
  <c r="CP942" i="4" s="1"/>
  <c r="CN946" i="4"/>
  <c r="CM946" i="4"/>
  <c r="CP946" i="4" s="1"/>
  <c r="CN950" i="4"/>
  <c r="CM950" i="4"/>
  <c r="CP950" i="4" s="1"/>
  <c r="CN954" i="4"/>
  <c r="CM954" i="4"/>
  <c r="CP954" i="4" s="1"/>
  <c r="CN958" i="4"/>
  <c r="CM958" i="4"/>
  <c r="CP958" i="4" s="1"/>
  <c r="CN962" i="4"/>
  <c r="CM962" i="4"/>
  <c r="CP962" i="4" s="1"/>
  <c r="CN966" i="4"/>
  <c r="CM966" i="4"/>
  <c r="CP966" i="4" s="1"/>
  <c r="CN970" i="4"/>
  <c r="CM970" i="4"/>
  <c r="CP970" i="4" s="1"/>
  <c r="CN974" i="4"/>
  <c r="CM974" i="4"/>
  <c r="CP974" i="4" s="1"/>
  <c r="CN978" i="4"/>
  <c r="CM978" i="4"/>
  <c r="CP978" i="4" s="1"/>
  <c r="CN982" i="4"/>
  <c r="CM982" i="4"/>
  <c r="CP982" i="4" s="1"/>
  <c r="CN986" i="4"/>
  <c r="CM986" i="4"/>
  <c r="CP986" i="4" s="1"/>
  <c r="CN990" i="4"/>
  <c r="CM990" i="4"/>
  <c r="CP990" i="4" s="1"/>
  <c r="CN994" i="4"/>
  <c r="CM994" i="4"/>
  <c r="CP994" i="4" s="1"/>
  <c r="CN998" i="4"/>
  <c r="CM998" i="4"/>
  <c r="CP998" i="4" s="1"/>
  <c r="CN1002" i="4"/>
  <c r="CM1002" i="4"/>
  <c r="CP1002" i="4" s="1"/>
  <c r="CN1006" i="4"/>
  <c r="CM1006" i="4"/>
  <c r="CP1006" i="4" s="1"/>
  <c r="CN1010" i="4"/>
  <c r="CM1010" i="4"/>
  <c r="CP1010" i="4" s="1"/>
  <c r="CN1014" i="4"/>
  <c r="CM1014" i="4"/>
  <c r="CP1014" i="4" s="1"/>
  <c r="CN1018" i="4"/>
  <c r="CM1018" i="4"/>
  <c r="CP1018" i="4" s="1"/>
  <c r="CN1022" i="4"/>
  <c r="CM1022" i="4"/>
  <c r="CP1022" i="4" s="1"/>
  <c r="CN1026" i="4"/>
  <c r="CM1026" i="4"/>
  <c r="CP1026" i="4" s="1"/>
  <c r="CN1030" i="4"/>
  <c r="CM1030" i="4"/>
  <c r="CP1030" i="4" s="1"/>
  <c r="CN1034" i="4"/>
  <c r="CM1034" i="4"/>
  <c r="CP1034" i="4" s="1"/>
  <c r="CN1038" i="4"/>
  <c r="CM1038" i="4"/>
  <c r="CP1038" i="4" s="1"/>
  <c r="CN1042" i="4"/>
  <c r="CM1042" i="4"/>
  <c r="CP1042" i="4" s="1"/>
  <c r="CN1046" i="4"/>
  <c r="CM1046" i="4"/>
  <c r="CP1046" i="4" s="1"/>
  <c r="CN1050" i="4"/>
  <c r="CM1050" i="4"/>
  <c r="CP1050" i="4" s="1"/>
  <c r="CN1054" i="4"/>
  <c r="CM1054" i="4"/>
  <c r="CP1054" i="4" s="1"/>
  <c r="CN1058" i="4"/>
  <c r="CM1058" i="4"/>
  <c r="CP1058" i="4" s="1"/>
  <c r="CN1062" i="4"/>
  <c r="CM1062" i="4"/>
  <c r="CP1062" i="4" s="1"/>
  <c r="CN1066" i="4"/>
  <c r="CM1066" i="4"/>
  <c r="CP1066" i="4" s="1"/>
  <c r="CN1070" i="4"/>
  <c r="CM1070" i="4"/>
  <c r="CP1070" i="4" s="1"/>
  <c r="CN1074" i="4"/>
  <c r="CM1074" i="4"/>
  <c r="CP1074" i="4" s="1"/>
  <c r="CN1078" i="4"/>
  <c r="CM1078" i="4"/>
  <c r="CP1078" i="4" s="1"/>
  <c r="CN1082" i="4"/>
  <c r="CM1082" i="4"/>
  <c r="CP1082" i="4" s="1"/>
  <c r="CN1086" i="4"/>
  <c r="CM1086" i="4"/>
  <c r="CP1086" i="4" s="1"/>
  <c r="CN1090" i="4"/>
  <c r="CM1090" i="4"/>
  <c r="CP1090" i="4" s="1"/>
  <c r="CN1094" i="4"/>
  <c r="CM1094" i="4"/>
  <c r="CP1094" i="4" s="1"/>
  <c r="CN1098" i="4"/>
  <c r="CM1098" i="4"/>
  <c r="CP1098" i="4" s="1"/>
  <c r="CN1102" i="4"/>
  <c r="CM1102" i="4"/>
  <c r="CP1102" i="4" s="1"/>
  <c r="CN1106" i="4"/>
  <c r="CM1106" i="4"/>
  <c r="CP1106" i="4" s="1"/>
  <c r="CN1110" i="4"/>
  <c r="CM1110" i="4"/>
  <c r="CP1110" i="4" s="1"/>
  <c r="CN1114" i="4"/>
  <c r="CM1114" i="4"/>
  <c r="CP1114" i="4" s="1"/>
  <c r="CN1118" i="4"/>
  <c r="CM1118" i="4"/>
  <c r="CP1118" i="4" s="1"/>
  <c r="CN1122" i="4"/>
  <c r="CM1122" i="4"/>
  <c r="CP1122" i="4" s="1"/>
  <c r="CN1126" i="4"/>
  <c r="CM1126" i="4"/>
  <c r="CP1126" i="4" s="1"/>
  <c r="CN1130" i="4"/>
  <c r="CM1130" i="4"/>
  <c r="CP1130" i="4" s="1"/>
  <c r="CN1134" i="4"/>
  <c r="CM1134" i="4"/>
  <c r="CP1134" i="4" s="1"/>
  <c r="CN1138" i="4"/>
  <c r="CM1138" i="4"/>
  <c r="CP1138" i="4" s="1"/>
  <c r="CN1142" i="4"/>
  <c r="CM1142" i="4"/>
  <c r="CP1142" i="4" s="1"/>
  <c r="CN1146" i="4"/>
  <c r="CM1146" i="4"/>
  <c r="CP1146" i="4" s="1"/>
  <c r="CN1150" i="4"/>
  <c r="CM1150" i="4"/>
  <c r="CP1150" i="4" s="1"/>
  <c r="CN1154" i="4"/>
  <c r="CM1154" i="4"/>
  <c r="CP1154" i="4" s="1"/>
  <c r="CN1158" i="4"/>
  <c r="CM1158" i="4"/>
  <c r="CP1158" i="4" s="1"/>
  <c r="CN1162" i="4"/>
  <c r="CM1162" i="4"/>
  <c r="CP1162" i="4" s="1"/>
  <c r="CN1166" i="4"/>
  <c r="CM1166" i="4"/>
  <c r="CP1166" i="4" s="1"/>
  <c r="CN1170" i="4"/>
  <c r="CM1170" i="4"/>
  <c r="CP1170" i="4" s="1"/>
  <c r="CN1174" i="4"/>
  <c r="CM1174" i="4"/>
  <c r="CP1174" i="4" s="1"/>
  <c r="CN1178" i="4"/>
  <c r="CM1178" i="4"/>
  <c r="CP1178" i="4" s="1"/>
  <c r="CN1182" i="4"/>
  <c r="CM1182" i="4"/>
  <c r="CP1182" i="4" s="1"/>
  <c r="CN1186" i="4"/>
  <c r="CM1186" i="4"/>
  <c r="CP1186" i="4" s="1"/>
  <c r="CN1190" i="4"/>
  <c r="CM1190" i="4"/>
  <c r="CP1190" i="4" s="1"/>
  <c r="CN1194" i="4"/>
  <c r="CM1194" i="4"/>
  <c r="CP1194" i="4" s="1"/>
  <c r="CN1198" i="4"/>
  <c r="CM1198" i="4"/>
  <c r="CP1198" i="4" s="1"/>
  <c r="CN1202" i="4"/>
  <c r="CM1202" i="4"/>
  <c r="CP1202" i="4" s="1"/>
  <c r="CN1206" i="4"/>
  <c r="CM1206" i="4"/>
  <c r="CP1206" i="4" s="1"/>
  <c r="CN1210" i="4"/>
  <c r="CM1210" i="4"/>
  <c r="CP1210" i="4" s="1"/>
  <c r="CN1214" i="4"/>
  <c r="CM1214" i="4"/>
  <c r="CP1214" i="4" s="1"/>
  <c r="CN1218" i="4"/>
  <c r="CM1218" i="4"/>
  <c r="CP1218" i="4" s="1"/>
  <c r="CN1222" i="4"/>
  <c r="CM1222" i="4"/>
  <c r="CP1222" i="4" s="1"/>
  <c r="CN1226" i="4"/>
  <c r="CM1226" i="4"/>
  <c r="CP1226" i="4" s="1"/>
  <c r="CN1230" i="4"/>
  <c r="CM1230" i="4"/>
  <c r="CP1230" i="4" s="1"/>
  <c r="CN1234" i="4"/>
  <c r="CM1234" i="4"/>
  <c r="CP1234" i="4" s="1"/>
  <c r="CN1238" i="4"/>
  <c r="CM1238" i="4"/>
  <c r="CP1238" i="4" s="1"/>
  <c r="CN1242" i="4"/>
  <c r="CM1242" i="4"/>
  <c r="CP1242" i="4" s="1"/>
  <c r="CN1246" i="4"/>
  <c r="CM1246" i="4"/>
  <c r="CP1246" i="4" s="1"/>
  <c r="CN1250" i="4"/>
  <c r="CM1250" i="4"/>
  <c r="CP1250" i="4" s="1"/>
  <c r="CN1254" i="4"/>
  <c r="CM1254" i="4"/>
  <c r="CP1254" i="4" s="1"/>
  <c r="CN1258" i="4"/>
  <c r="CM1258" i="4"/>
  <c r="CP1258" i="4" s="1"/>
  <c r="CN1262" i="4"/>
  <c r="CM1262" i="4"/>
  <c r="CP1262" i="4" s="1"/>
  <c r="CN1266" i="4"/>
  <c r="CM1266" i="4"/>
  <c r="CP1266" i="4" s="1"/>
  <c r="CN1270" i="4"/>
  <c r="CM1270" i="4"/>
  <c r="CP1270" i="4" s="1"/>
  <c r="CN1274" i="4"/>
  <c r="CM1274" i="4"/>
  <c r="CP1274" i="4" s="1"/>
  <c r="CN1278" i="4"/>
  <c r="CM1278" i="4"/>
  <c r="CP1278" i="4" s="1"/>
  <c r="CN1282" i="4"/>
  <c r="CM1282" i="4"/>
  <c r="CP1282" i="4" s="1"/>
  <c r="CN1286" i="4"/>
  <c r="CM1286" i="4"/>
  <c r="CP1286" i="4" s="1"/>
  <c r="CN1290" i="4"/>
  <c r="CM1290" i="4"/>
  <c r="CP1290" i="4" s="1"/>
  <c r="CN1294" i="4"/>
  <c r="CM1294" i="4"/>
  <c r="CP1294" i="4" s="1"/>
  <c r="CN1298" i="4"/>
  <c r="CM1298" i="4"/>
  <c r="CP1298" i="4" s="1"/>
  <c r="CN1302" i="4"/>
  <c r="CM1302" i="4"/>
  <c r="CP1302" i="4" s="1"/>
  <c r="CN1306" i="4"/>
  <c r="CM1306" i="4"/>
  <c r="CP1306" i="4" s="1"/>
  <c r="CN1310" i="4"/>
  <c r="CM1310" i="4"/>
  <c r="CP1310" i="4" s="1"/>
  <c r="CN1314" i="4"/>
  <c r="CM1314" i="4"/>
  <c r="CP1314" i="4" s="1"/>
  <c r="CN1318" i="4"/>
  <c r="CM1318" i="4"/>
  <c r="CP1318" i="4" s="1"/>
  <c r="CN1322" i="4"/>
  <c r="CM1322" i="4"/>
  <c r="CP1322" i="4" s="1"/>
  <c r="CN1326" i="4"/>
  <c r="CM1326" i="4"/>
  <c r="CP1326" i="4" s="1"/>
  <c r="CN1330" i="4"/>
  <c r="CM1330" i="4"/>
  <c r="CP1330" i="4" s="1"/>
  <c r="CN1334" i="4"/>
  <c r="CM1334" i="4"/>
  <c r="CP1334" i="4" s="1"/>
  <c r="CN1338" i="4"/>
  <c r="CM1338" i="4"/>
  <c r="CP1338" i="4" s="1"/>
  <c r="CN1342" i="4"/>
  <c r="CM1342" i="4"/>
  <c r="CP1342" i="4" s="1"/>
  <c r="CN1346" i="4"/>
  <c r="CM1346" i="4"/>
  <c r="CP1346" i="4" s="1"/>
  <c r="CN1350" i="4"/>
  <c r="CM1350" i="4"/>
  <c r="CP1350" i="4" s="1"/>
  <c r="CN1354" i="4"/>
  <c r="CM1354" i="4"/>
  <c r="CP1354" i="4" s="1"/>
  <c r="CN1358" i="4"/>
  <c r="CM1358" i="4"/>
  <c r="CP1358" i="4" s="1"/>
  <c r="CN1362" i="4"/>
  <c r="CM1362" i="4"/>
  <c r="CP1362" i="4" s="1"/>
  <c r="CN1366" i="4"/>
  <c r="CM1366" i="4"/>
  <c r="CP1366" i="4" s="1"/>
  <c r="CN1370" i="4"/>
  <c r="CM1370" i="4"/>
  <c r="CP1370" i="4" s="1"/>
  <c r="CN1374" i="4"/>
  <c r="CM1374" i="4"/>
  <c r="CP1374" i="4" s="1"/>
  <c r="CN1378" i="4"/>
  <c r="CM1378" i="4"/>
  <c r="CP1378" i="4" s="1"/>
  <c r="CN1382" i="4"/>
  <c r="CM1382" i="4"/>
  <c r="CP1382" i="4" s="1"/>
  <c r="CN1386" i="4"/>
  <c r="CM1386" i="4"/>
  <c r="CP1386" i="4" s="1"/>
  <c r="CN1390" i="4"/>
  <c r="CM1390" i="4"/>
  <c r="CP1390" i="4" s="1"/>
  <c r="CN1394" i="4"/>
  <c r="CM1394" i="4"/>
  <c r="CP1394" i="4" s="1"/>
  <c r="CN1398" i="4"/>
  <c r="CM1398" i="4"/>
  <c r="CP1398" i="4" s="1"/>
  <c r="CN1402" i="4"/>
  <c r="CM1402" i="4"/>
  <c r="CP1402" i="4" s="1"/>
  <c r="CN1406" i="4"/>
  <c r="CM1406" i="4"/>
  <c r="CP1406" i="4" s="1"/>
  <c r="CN1410" i="4"/>
  <c r="CM1410" i="4"/>
  <c r="CP1410" i="4" s="1"/>
  <c r="CN1414" i="4"/>
  <c r="CM1414" i="4"/>
  <c r="CP1414" i="4" s="1"/>
  <c r="CN1418" i="4"/>
  <c r="CM1418" i="4"/>
  <c r="CP1418" i="4" s="1"/>
  <c r="CN1422" i="4"/>
  <c r="CM1422" i="4"/>
  <c r="CP1422" i="4" s="1"/>
  <c r="CN1426" i="4"/>
  <c r="CM1426" i="4"/>
  <c r="CP1426" i="4" s="1"/>
  <c r="CN1430" i="4"/>
  <c r="CM1430" i="4"/>
  <c r="CP1430" i="4" s="1"/>
  <c r="CN1434" i="4"/>
  <c r="CM1434" i="4"/>
  <c r="CP1434" i="4" s="1"/>
  <c r="CN1438" i="4"/>
  <c r="CM1438" i="4"/>
  <c r="CP1438" i="4" s="1"/>
  <c r="CN1442" i="4"/>
  <c r="CM1442" i="4"/>
  <c r="CP1442" i="4" s="1"/>
  <c r="CN1446" i="4"/>
  <c r="CM1446" i="4"/>
  <c r="CP1446" i="4" s="1"/>
  <c r="CN1450" i="4"/>
  <c r="CM1450" i="4"/>
  <c r="CP1450" i="4" s="1"/>
  <c r="CN1454" i="4"/>
  <c r="CM1454" i="4"/>
  <c r="CP1454" i="4" s="1"/>
  <c r="CN1458" i="4"/>
  <c r="CM1458" i="4"/>
  <c r="CP1458" i="4" s="1"/>
  <c r="CN1462" i="4"/>
  <c r="CM1462" i="4"/>
  <c r="CP1462" i="4" s="1"/>
  <c r="CN1466" i="4"/>
  <c r="CM1466" i="4"/>
  <c r="CP1466" i="4" s="1"/>
  <c r="CN1470" i="4"/>
  <c r="CM1470" i="4"/>
  <c r="CP1470" i="4" s="1"/>
  <c r="CN1474" i="4"/>
  <c r="CM1474" i="4"/>
  <c r="CP1474" i="4" s="1"/>
  <c r="CN1478" i="4"/>
  <c r="CM1478" i="4"/>
  <c r="CP1478" i="4" s="1"/>
  <c r="CN1482" i="4"/>
  <c r="CM1482" i="4"/>
  <c r="CP1482" i="4" s="1"/>
  <c r="CN1486" i="4"/>
  <c r="CM1486" i="4"/>
  <c r="CP1486" i="4" s="1"/>
  <c r="CN1490" i="4"/>
  <c r="CM1490" i="4"/>
  <c r="CP1490" i="4" s="1"/>
  <c r="CN1494" i="4"/>
  <c r="CM1494" i="4"/>
  <c r="CP1494" i="4" s="1"/>
  <c r="CN1498" i="4"/>
  <c r="CM1498" i="4"/>
  <c r="CP1498" i="4" s="1"/>
  <c r="CN1502" i="4"/>
  <c r="CM1502" i="4"/>
  <c r="CP1502" i="4" s="1"/>
  <c r="CN1506" i="4"/>
  <c r="CM1506" i="4"/>
  <c r="CP1506" i="4" s="1"/>
  <c r="CN1510" i="4"/>
  <c r="CM1510" i="4"/>
  <c r="CP1510" i="4" s="1"/>
  <c r="CN1514" i="4"/>
  <c r="CM1514" i="4"/>
  <c r="CP1514" i="4" s="1"/>
  <c r="CN1518" i="4"/>
  <c r="CM1518" i="4"/>
  <c r="CP1518" i="4" s="1"/>
  <c r="CN1522" i="4"/>
  <c r="CM1522" i="4"/>
  <c r="CP1522" i="4" s="1"/>
  <c r="CN1526" i="4"/>
  <c r="CM1526" i="4"/>
  <c r="CP1526" i="4" s="1"/>
  <c r="CN1530" i="4"/>
  <c r="CM1530" i="4"/>
  <c r="CP1530" i="4" s="1"/>
  <c r="CN1534" i="4"/>
  <c r="CM1534" i="4"/>
  <c r="CP1534" i="4" s="1"/>
  <c r="CN1538" i="4"/>
  <c r="CM1538" i="4"/>
  <c r="CP1538" i="4" s="1"/>
  <c r="CN1542" i="4"/>
  <c r="CM1542" i="4"/>
  <c r="CP1542" i="4" s="1"/>
  <c r="CN1546" i="4"/>
  <c r="CM1546" i="4"/>
  <c r="CP1546" i="4" s="1"/>
  <c r="CN1550" i="4"/>
  <c r="CM1550" i="4"/>
  <c r="CP1550" i="4" s="1"/>
  <c r="CN1554" i="4"/>
  <c r="CM1554" i="4"/>
  <c r="CP1554" i="4" s="1"/>
  <c r="CN1558" i="4"/>
  <c r="CM1558" i="4"/>
  <c r="CP1558" i="4" s="1"/>
  <c r="CN1562" i="4"/>
  <c r="CM1562" i="4"/>
  <c r="CP1562" i="4" s="1"/>
  <c r="CN1566" i="4"/>
  <c r="CM1566" i="4"/>
  <c r="CP1566" i="4" s="1"/>
  <c r="CN1570" i="4"/>
  <c r="CM1570" i="4"/>
  <c r="CP1570" i="4" s="1"/>
  <c r="CN1574" i="4"/>
  <c r="CM1574" i="4"/>
  <c r="CP1574" i="4" s="1"/>
  <c r="CN1578" i="4"/>
  <c r="CM1578" i="4"/>
  <c r="CP1578" i="4" s="1"/>
  <c r="CN1582" i="4"/>
  <c r="CM1582" i="4"/>
  <c r="CP1582" i="4" s="1"/>
  <c r="CN1586" i="4"/>
  <c r="CM1586" i="4"/>
  <c r="CP1586" i="4" s="1"/>
  <c r="CN1590" i="4"/>
  <c r="CM1590" i="4"/>
  <c r="CP1590" i="4" s="1"/>
  <c r="CN1594" i="4"/>
  <c r="CM1594" i="4"/>
  <c r="CP1594" i="4" s="1"/>
  <c r="CN1598" i="4"/>
  <c r="CM1598" i="4"/>
  <c r="CP1598" i="4" s="1"/>
  <c r="CN1602" i="4"/>
  <c r="CM1602" i="4"/>
  <c r="CP1602" i="4" s="1"/>
  <c r="CN1606" i="4"/>
  <c r="CM1606" i="4"/>
  <c r="CP1606" i="4" s="1"/>
  <c r="CN1610" i="4"/>
  <c r="CM1610" i="4"/>
  <c r="CP1610" i="4" s="1"/>
  <c r="CN1614" i="4"/>
  <c r="CM1614" i="4"/>
  <c r="CP1614" i="4" s="1"/>
  <c r="CN1618" i="4"/>
  <c r="CM1618" i="4"/>
  <c r="CP1618" i="4" s="1"/>
  <c r="CN1622" i="4"/>
  <c r="CM1622" i="4"/>
  <c r="CP1622" i="4" s="1"/>
  <c r="CN1626" i="4"/>
  <c r="CM1626" i="4"/>
  <c r="CP1626" i="4" s="1"/>
  <c r="CN1630" i="4"/>
  <c r="CM1630" i="4"/>
  <c r="CP1630" i="4" s="1"/>
  <c r="CN1634" i="4"/>
  <c r="CM1634" i="4"/>
  <c r="CP1634" i="4" s="1"/>
  <c r="CN1638" i="4"/>
  <c r="CM1638" i="4"/>
  <c r="CP1638" i="4" s="1"/>
  <c r="CN1642" i="4"/>
  <c r="CM1642" i="4"/>
  <c r="CP1642" i="4" s="1"/>
  <c r="CN1646" i="4"/>
  <c r="CM1646" i="4"/>
  <c r="CP1646" i="4" s="1"/>
  <c r="CN1650" i="4"/>
  <c r="CM1650" i="4"/>
  <c r="CP1650" i="4" s="1"/>
  <c r="CN1654" i="4"/>
  <c r="CM1654" i="4"/>
  <c r="CP1654" i="4" s="1"/>
  <c r="CN1658" i="4"/>
  <c r="CM1658" i="4"/>
  <c r="CP1658" i="4" s="1"/>
  <c r="CN1662" i="4"/>
  <c r="CM1662" i="4"/>
  <c r="CP1662" i="4" s="1"/>
  <c r="CN1666" i="4"/>
  <c r="CM1666" i="4"/>
  <c r="CP1666" i="4" s="1"/>
  <c r="CN1670" i="4"/>
  <c r="CM1670" i="4"/>
  <c r="CP1670" i="4" s="1"/>
  <c r="CN1674" i="4"/>
  <c r="CM1674" i="4"/>
  <c r="CP1674" i="4" s="1"/>
  <c r="CN1678" i="4"/>
  <c r="CM1678" i="4"/>
  <c r="CP1678" i="4" s="1"/>
  <c r="CN1682" i="4"/>
  <c r="CM1682" i="4"/>
  <c r="CP1682" i="4" s="1"/>
  <c r="CN1686" i="4"/>
  <c r="CM1686" i="4"/>
  <c r="CP1686" i="4" s="1"/>
  <c r="CN1690" i="4"/>
  <c r="CM1690" i="4"/>
  <c r="CP1690" i="4" s="1"/>
  <c r="CN1694" i="4"/>
  <c r="CM1694" i="4"/>
  <c r="CP1694" i="4" s="1"/>
  <c r="CN1698" i="4"/>
  <c r="CM1698" i="4"/>
  <c r="CP1698" i="4" s="1"/>
  <c r="CN1702" i="4"/>
  <c r="CM1702" i="4"/>
  <c r="CP1702" i="4" s="1"/>
  <c r="CN1706" i="4"/>
  <c r="CM1706" i="4"/>
  <c r="CP1706" i="4" s="1"/>
  <c r="CN1710" i="4"/>
  <c r="CM1710" i="4"/>
  <c r="CP1710" i="4" s="1"/>
  <c r="CN1714" i="4"/>
  <c r="CM1714" i="4"/>
  <c r="CP1714" i="4" s="1"/>
  <c r="CN1718" i="4"/>
  <c r="CM1718" i="4"/>
  <c r="CP1718" i="4" s="1"/>
  <c r="CN1722" i="4"/>
  <c r="CM1722" i="4"/>
  <c r="CP1722" i="4" s="1"/>
  <c r="CN1726" i="4"/>
  <c r="CM1726" i="4"/>
  <c r="CP1726" i="4" s="1"/>
  <c r="CN1730" i="4"/>
  <c r="CM1730" i="4"/>
  <c r="CP1730" i="4" s="1"/>
  <c r="CN1734" i="4"/>
  <c r="CM1734" i="4"/>
  <c r="CP1734" i="4" s="1"/>
  <c r="CN1738" i="4"/>
  <c r="CM1738" i="4"/>
  <c r="CP1738" i="4" s="1"/>
  <c r="CN1742" i="4"/>
  <c r="CM1742" i="4"/>
  <c r="CP1742" i="4" s="1"/>
  <c r="CN1746" i="4"/>
  <c r="CM1746" i="4"/>
  <c r="CP1746" i="4" s="1"/>
  <c r="CN1750" i="4"/>
  <c r="CM1750" i="4"/>
  <c r="CP1750" i="4" s="1"/>
  <c r="CN1754" i="4"/>
  <c r="CM1754" i="4"/>
  <c r="CP1754" i="4" s="1"/>
  <c r="CN1758" i="4"/>
  <c r="CM1758" i="4"/>
  <c r="CP1758" i="4" s="1"/>
  <c r="CN1762" i="4"/>
  <c r="CM1762" i="4"/>
  <c r="CP1762" i="4" s="1"/>
  <c r="CN1766" i="4"/>
  <c r="CM1766" i="4"/>
  <c r="CP1766" i="4" s="1"/>
  <c r="CN1770" i="4"/>
  <c r="CM1770" i="4"/>
  <c r="CP1770" i="4" s="1"/>
  <c r="CN1774" i="4"/>
  <c r="CM1774" i="4"/>
  <c r="CP1774" i="4" s="1"/>
  <c r="CN1778" i="4"/>
  <c r="CM1778" i="4"/>
  <c r="CP1778" i="4" s="1"/>
  <c r="CN1782" i="4"/>
  <c r="CM1782" i="4"/>
  <c r="CP1782" i="4" s="1"/>
  <c r="CN1786" i="4"/>
  <c r="CM1786" i="4"/>
  <c r="CP1786" i="4" s="1"/>
  <c r="CN1790" i="4"/>
  <c r="CM1790" i="4"/>
  <c r="CP1790" i="4" s="1"/>
  <c r="CN1794" i="4"/>
  <c r="CM1794" i="4"/>
  <c r="CP1794" i="4" s="1"/>
  <c r="CN1798" i="4"/>
  <c r="CM1798" i="4"/>
  <c r="CP1798" i="4" s="1"/>
  <c r="CN1802" i="4"/>
  <c r="CM1802" i="4"/>
  <c r="CP1802" i="4" s="1"/>
  <c r="CN1806" i="4"/>
  <c r="CM1806" i="4"/>
  <c r="CP1806" i="4" s="1"/>
  <c r="CN1810" i="4"/>
  <c r="CM1810" i="4"/>
  <c r="CP1810" i="4" s="1"/>
  <c r="CN1814" i="4"/>
  <c r="CM1814" i="4"/>
  <c r="CP1814" i="4" s="1"/>
  <c r="CN1818" i="4"/>
  <c r="CM1818" i="4"/>
  <c r="CP1818" i="4" s="1"/>
  <c r="CN1822" i="4"/>
  <c r="CM1822" i="4"/>
  <c r="CP1822" i="4" s="1"/>
  <c r="CN1826" i="4"/>
  <c r="CM1826" i="4"/>
  <c r="CP1826" i="4" s="1"/>
  <c r="CN1830" i="4"/>
  <c r="CM1830" i="4"/>
  <c r="CP1830" i="4" s="1"/>
  <c r="CN1834" i="4"/>
  <c r="CM1834" i="4"/>
  <c r="CP1834" i="4" s="1"/>
  <c r="CN1838" i="4"/>
  <c r="CM1838" i="4"/>
  <c r="CP1838" i="4" s="1"/>
  <c r="CN1842" i="4"/>
  <c r="CM1842" i="4"/>
  <c r="CP1842" i="4" s="1"/>
  <c r="CN1846" i="4"/>
  <c r="CM1846" i="4"/>
  <c r="CP1846" i="4" s="1"/>
  <c r="CN1850" i="4"/>
  <c r="CM1850" i="4"/>
  <c r="CP1850" i="4" s="1"/>
  <c r="CN1854" i="4"/>
  <c r="CM1854" i="4"/>
  <c r="CP1854" i="4" s="1"/>
  <c r="CN1858" i="4"/>
  <c r="CM1858" i="4"/>
  <c r="CP1858" i="4" s="1"/>
  <c r="CN1862" i="4"/>
  <c r="CM1862" i="4"/>
  <c r="CP1862" i="4" s="1"/>
  <c r="CN1866" i="4"/>
  <c r="CM1866" i="4"/>
  <c r="CP1866" i="4" s="1"/>
  <c r="CN1870" i="4"/>
  <c r="CM1870" i="4"/>
  <c r="CP1870" i="4" s="1"/>
  <c r="CN1874" i="4"/>
  <c r="CM1874" i="4"/>
  <c r="CP1874" i="4" s="1"/>
  <c r="CN1878" i="4"/>
  <c r="CM1878" i="4"/>
  <c r="CP1878" i="4" s="1"/>
  <c r="CN1882" i="4"/>
  <c r="CM1882" i="4"/>
  <c r="CP1882" i="4" s="1"/>
  <c r="CN1886" i="4"/>
  <c r="CM1886" i="4"/>
  <c r="CP1886" i="4" s="1"/>
  <c r="CN1890" i="4"/>
  <c r="CM1890" i="4"/>
  <c r="CP1890" i="4" s="1"/>
  <c r="CN1894" i="4"/>
  <c r="CM1894" i="4"/>
  <c r="CP1894" i="4" s="1"/>
  <c r="CN1898" i="4"/>
  <c r="CM1898" i="4"/>
  <c r="CP1898" i="4" s="1"/>
  <c r="CN1902" i="4"/>
  <c r="CM1902" i="4"/>
  <c r="CP1902" i="4" s="1"/>
  <c r="CN1906" i="4"/>
  <c r="CM1906" i="4"/>
  <c r="CP1906" i="4" s="1"/>
  <c r="CN1910" i="4"/>
  <c r="CM1910" i="4"/>
  <c r="CP1910" i="4" s="1"/>
  <c r="CN1914" i="4"/>
  <c r="CM1914" i="4"/>
  <c r="CP1914" i="4" s="1"/>
  <c r="CN1918" i="4"/>
  <c r="CM1918" i="4"/>
  <c r="CP1918" i="4" s="1"/>
  <c r="CN1922" i="4"/>
  <c r="CM1922" i="4"/>
  <c r="CP1922" i="4" s="1"/>
  <c r="CN1926" i="4"/>
  <c r="CM1926" i="4"/>
  <c r="CP1926" i="4" s="1"/>
  <c r="CN1930" i="4"/>
  <c r="CM1930" i="4"/>
  <c r="CP1930" i="4" s="1"/>
  <c r="CN1934" i="4"/>
  <c r="CM1934" i="4"/>
  <c r="CP1934" i="4" s="1"/>
  <c r="CN1938" i="4"/>
  <c r="CM1938" i="4"/>
  <c r="CP1938" i="4" s="1"/>
  <c r="CN1942" i="4"/>
  <c r="CM1942" i="4"/>
  <c r="CP1942" i="4" s="1"/>
  <c r="CN1946" i="4"/>
  <c r="CM1946" i="4"/>
  <c r="CP1946" i="4" s="1"/>
  <c r="CN1950" i="4"/>
  <c r="CM1950" i="4"/>
  <c r="CP1950" i="4" s="1"/>
  <c r="CN1954" i="4"/>
  <c r="CM1954" i="4"/>
  <c r="CP1954" i="4" s="1"/>
  <c r="CN1958" i="4"/>
  <c r="CM1958" i="4"/>
  <c r="CP1958" i="4" s="1"/>
  <c r="CN1962" i="4"/>
  <c r="CM1962" i="4"/>
  <c r="CP1962" i="4" s="1"/>
  <c r="CN1966" i="4"/>
  <c r="CM1966" i="4"/>
  <c r="CP1966" i="4" s="1"/>
  <c r="CN1970" i="4"/>
  <c r="CM1970" i="4"/>
  <c r="CP1970" i="4" s="1"/>
  <c r="CN1974" i="4"/>
  <c r="CM1974" i="4"/>
  <c r="CP1974" i="4" s="1"/>
  <c r="CN1978" i="4"/>
  <c r="CM1978" i="4"/>
  <c r="CP1978" i="4" s="1"/>
  <c r="CN1982" i="4"/>
  <c r="CM1982" i="4"/>
  <c r="CP1982" i="4" s="1"/>
  <c r="CN1986" i="4"/>
  <c r="CM1986" i="4"/>
  <c r="CP1986" i="4" s="1"/>
  <c r="CN1990" i="4"/>
  <c r="CM1990" i="4"/>
  <c r="CP1990" i="4" s="1"/>
  <c r="CN1994" i="4"/>
  <c r="CM1994" i="4"/>
  <c r="CP1994" i="4" s="1"/>
  <c r="CN1998" i="4"/>
  <c r="CM1998" i="4"/>
  <c r="CP1998" i="4" s="1"/>
  <c r="CN2002" i="4"/>
  <c r="CM2002" i="4"/>
  <c r="CP2002" i="4" s="1"/>
  <c r="CN2006" i="4"/>
  <c r="CM2006" i="4"/>
  <c r="CP2006" i="4" s="1"/>
  <c r="CN2010" i="4"/>
  <c r="CM2010" i="4"/>
  <c r="CP2010" i="4" s="1"/>
  <c r="CN2014" i="4"/>
  <c r="CM2014" i="4"/>
  <c r="CP2014" i="4" s="1"/>
  <c r="CN2018" i="4"/>
  <c r="CM2018" i="4"/>
  <c r="CP2018" i="4" s="1"/>
  <c r="CN2022" i="4"/>
  <c r="CM2022" i="4"/>
  <c r="CP2022" i="4" s="1"/>
  <c r="CN2026" i="4"/>
  <c r="CM2026" i="4"/>
  <c r="CP2026" i="4" s="1"/>
  <c r="CN2030" i="4"/>
  <c r="CM2030" i="4"/>
  <c r="CP2030" i="4" s="1"/>
  <c r="CN2034" i="4"/>
  <c r="CM2034" i="4"/>
  <c r="CP2034" i="4" s="1"/>
  <c r="CN2038" i="4"/>
  <c r="CM2038" i="4"/>
  <c r="CP2038" i="4" s="1"/>
  <c r="CN2042" i="4"/>
  <c r="CM2042" i="4"/>
  <c r="CP2042" i="4" s="1"/>
  <c r="CN2046" i="4"/>
  <c r="CM2046" i="4"/>
  <c r="CP2046" i="4" s="1"/>
  <c r="CN2050" i="4"/>
  <c r="CM2050" i="4"/>
  <c r="CP2050" i="4" s="1"/>
  <c r="CN2054" i="4"/>
  <c r="CM2054" i="4"/>
  <c r="CP2054" i="4" s="1"/>
  <c r="CN2058" i="4"/>
  <c r="CM2058" i="4"/>
  <c r="CP2058" i="4" s="1"/>
  <c r="CN2062" i="4"/>
  <c r="CM2062" i="4"/>
  <c r="CP2062" i="4" s="1"/>
  <c r="CN2066" i="4"/>
  <c r="CM2066" i="4"/>
  <c r="CP2066" i="4" s="1"/>
  <c r="CN2070" i="4"/>
  <c r="CM2070" i="4"/>
  <c r="CP2070" i="4" s="1"/>
  <c r="CN2074" i="4"/>
  <c r="CM2074" i="4"/>
  <c r="CP2074" i="4" s="1"/>
  <c r="CN2078" i="4"/>
  <c r="CM2078" i="4"/>
  <c r="CP2078" i="4" s="1"/>
  <c r="CN2082" i="4"/>
  <c r="CM2082" i="4"/>
  <c r="CP2082" i="4" s="1"/>
  <c r="CN2086" i="4"/>
  <c r="CM2086" i="4"/>
  <c r="CP2086" i="4" s="1"/>
  <c r="CN2090" i="4"/>
  <c r="CM2090" i="4"/>
  <c r="CP2090" i="4" s="1"/>
  <c r="CN2094" i="4"/>
  <c r="CM2094" i="4"/>
  <c r="CP2094" i="4" s="1"/>
  <c r="CN2098" i="4"/>
  <c r="CM2098" i="4"/>
  <c r="CP2098" i="4" s="1"/>
  <c r="CN2102" i="4"/>
  <c r="CM2102" i="4"/>
  <c r="CP2102" i="4" s="1"/>
  <c r="CN2106" i="4"/>
  <c r="CM2106" i="4"/>
  <c r="CP2106" i="4" s="1"/>
  <c r="CN2110" i="4"/>
  <c r="CM2110" i="4"/>
  <c r="CP2110" i="4" s="1"/>
  <c r="CN2114" i="4"/>
  <c r="CM2114" i="4"/>
  <c r="CP2114" i="4" s="1"/>
  <c r="CN2118" i="4"/>
  <c r="CM2118" i="4"/>
  <c r="CP2118" i="4" s="1"/>
  <c r="CN2122" i="4"/>
  <c r="CM2122" i="4"/>
  <c r="CP2122" i="4" s="1"/>
  <c r="CN2126" i="4"/>
  <c r="CM2126" i="4"/>
  <c r="CP2126" i="4" s="1"/>
  <c r="CN2130" i="4"/>
  <c r="CM2130" i="4"/>
  <c r="CP2130" i="4" s="1"/>
  <c r="CN2134" i="4"/>
  <c r="CM2134" i="4"/>
  <c r="CP2134" i="4" s="1"/>
  <c r="CN2138" i="4"/>
  <c r="CM2138" i="4"/>
  <c r="CP2138" i="4" s="1"/>
  <c r="CN2142" i="4"/>
  <c r="CM2142" i="4"/>
  <c r="CP2142" i="4" s="1"/>
  <c r="CN2146" i="4"/>
  <c r="CM2146" i="4"/>
  <c r="CP2146" i="4" s="1"/>
  <c r="CN2150" i="4"/>
  <c r="CM2150" i="4"/>
  <c r="CP2150" i="4" s="1"/>
  <c r="CN2154" i="4"/>
  <c r="CM2154" i="4"/>
  <c r="CP2154" i="4" s="1"/>
  <c r="CN2158" i="4"/>
  <c r="CM2158" i="4"/>
  <c r="CP2158" i="4" s="1"/>
  <c r="CN2162" i="4"/>
  <c r="CM2162" i="4"/>
  <c r="CP2162" i="4" s="1"/>
  <c r="CN2166" i="4"/>
  <c r="CM2166" i="4"/>
  <c r="CP2166" i="4" s="1"/>
  <c r="CN2170" i="4"/>
  <c r="CM2170" i="4"/>
  <c r="CP2170" i="4" s="1"/>
  <c r="CN2174" i="4"/>
  <c r="CM2174" i="4"/>
  <c r="CP2174" i="4" s="1"/>
  <c r="CN2178" i="4"/>
  <c r="CM2178" i="4"/>
  <c r="CP2178" i="4" s="1"/>
  <c r="CN2182" i="4"/>
  <c r="CM2182" i="4"/>
  <c r="CP2182" i="4" s="1"/>
  <c r="CN2186" i="4"/>
  <c r="CM2186" i="4"/>
  <c r="CP2186" i="4" s="1"/>
  <c r="CN2190" i="4"/>
  <c r="CM2190" i="4"/>
  <c r="CP2190" i="4" s="1"/>
  <c r="CN2194" i="4"/>
  <c r="CM2194" i="4"/>
  <c r="CP2194" i="4" s="1"/>
  <c r="CN2198" i="4"/>
  <c r="CM2198" i="4"/>
  <c r="CP2198" i="4" s="1"/>
  <c r="CN2202" i="4"/>
  <c r="CM2202" i="4"/>
  <c r="CP2202" i="4" s="1"/>
  <c r="CN2206" i="4"/>
  <c r="CM2206" i="4"/>
  <c r="CP2206" i="4" s="1"/>
  <c r="CN2210" i="4"/>
  <c r="CM2210" i="4"/>
  <c r="CP2210" i="4" s="1"/>
  <c r="CN2214" i="4"/>
  <c r="CM2214" i="4"/>
  <c r="CP2214" i="4" s="1"/>
  <c r="CN2218" i="4"/>
  <c r="CM2218" i="4"/>
  <c r="CP2218" i="4" s="1"/>
  <c r="CN2222" i="4"/>
  <c r="CM2222" i="4"/>
  <c r="CP2222" i="4" s="1"/>
  <c r="CN2226" i="4"/>
  <c r="CM2226" i="4"/>
  <c r="CP2226" i="4" s="1"/>
  <c r="CN2230" i="4"/>
  <c r="CM2230" i="4"/>
  <c r="CP2230" i="4" s="1"/>
  <c r="CN2234" i="4"/>
  <c r="CM2234" i="4"/>
  <c r="CP2234" i="4" s="1"/>
  <c r="CN2238" i="4"/>
  <c r="CM2238" i="4"/>
  <c r="CP2238" i="4" s="1"/>
  <c r="CN2242" i="4"/>
  <c r="CM2242" i="4"/>
  <c r="CP2242" i="4" s="1"/>
  <c r="CN2246" i="4"/>
  <c r="CM2246" i="4"/>
  <c r="CP2246" i="4" s="1"/>
  <c r="CN2250" i="4"/>
  <c r="CM2250" i="4"/>
  <c r="CP2250" i="4" s="1"/>
  <c r="CN2254" i="4"/>
  <c r="CM2254" i="4"/>
  <c r="CP2254" i="4" s="1"/>
  <c r="CN2258" i="4"/>
  <c r="CM2258" i="4"/>
  <c r="CP2258" i="4" s="1"/>
  <c r="CN2262" i="4"/>
  <c r="CM2262" i="4"/>
  <c r="CP2262" i="4" s="1"/>
  <c r="CN2266" i="4"/>
  <c r="CM2266" i="4"/>
  <c r="CP2266" i="4" s="1"/>
  <c r="CN2270" i="4"/>
  <c r="CM2270" i="4"/>
  <c r="CP2270" i="4" s="1"/>
  <c r="CN2274" i="4"/>
  <c r="CM2274" i="4"/>
  <c r="CP2274" i="4" s="1"/>
  <c r="CN2278" i="4"/>
  <c r="CM2278" i="4"/>
  <c r="CP2278" i="4" s="1"/>
  <c r="CN2282" i="4"/>
  <c r="CM2282" i="4"/>
  <c r="CP2282" i="4" s="1"/>
  <c r="CN2286" i="4"/>
  <c r="CM2286" i="4"/>
  <c r="CP2286" i="4" s="1"/>
  <c r="CN2290" i="4"/>
  <c r="CM2290" i="4"/>
  <c r="CP2290" i="4" s="1"/>
  <c r="CN2294" i="4"/>
  <c r="CM2294" i="4"/>
  <c r="CP2294" i="4" s="1"/>
  <c r="CN2298" i="4"/>
  <c r="CM2298" i="4"/>
  <c r="CP2298" i="4" s="1"/>
  <c r="CN2302" i="4"/>
  <c r="CM2302" i="4"/>
  <c r="CP2302" i="4" s="1"/>
  <c r="CN2306" i="4"/>
  <c r="CM2306" i="4"/>
  <c r="CP2306" i="4" s="1"/>
  <c r="CN2310" i="4"/>
  <c r="CM2310" i="4"/>
  <c r="CP2310" i="4" s="1"/>
  <c r="CN2314" i="4"/>
  <c r="CM2314" i="4"/>
  <c r="CP2314" i="4" s="1"/>
  <c r="CN2318" i="4"/>
  <c r="CM2318" i="4"/>
  <c r="CP2318" i="4" s="1"/>
  <c r="CN2322" i="4"/>
  <c r="CM2322" i="4"/>
  <c r="CP2322" i="4" s="1"/>
  <c r="CN2326" i="4"/>
  <c r="CM2326" i="4"/>
  <c r="CP2326" i="4" s="1"/>
  <c r="CN2330" i="4"/>
  <c r="CM2330" i="4"/>
  <c r="CP2330" i="4" s="1"/>
  <c r="CN2334" i="4"/>
  <c r="CM2334" i="4"/>
  <c r="CP2334" i="4" s="1"/>
  <c r="CN2338" i="4"/>
  <c r="CM2338" i="4"/>
  <c r="CP2338" i="4" s="1"/>
  <c r="CN2342" i="4"/>
  <c r="CM2342" i="4"/>
  <c r="CP2342" i="4" s="1"/>
  <c r="CN2346" i="4"/>
  <c r="CM2346" i="4"/>
  <c r="CP2346" i="4" s="1"/>
  <c r="CN2350" i="4"/>
  <c r="CM2350" i="4"/>
  <c r="CP2350" i="4" s="1"/>
  <c r="CN2354" i="4"/>
  <c r="CM2354" i="4"/>
  <c r="CP2354" i="4" s="1"/>
  <c r="CN2358" i="4"/>
  <c r="CM2358" i="4"/>
  <c r="CP2358" i="4" s="1"/>
  <c r="CN2362" i="4"/>
  <c r="CM2362" i="4"/>
  <c r="CP2362" i="4" s="1"/>
  <c r="CN2366" i="4"/>
  <c r="CM2366" i="4"/>
  <c r="CP2366" i="4" s="1"/>
  <c r="CN2370" i="4"/>
  <c r="CM2370" i="4"/>
  <c r="CP2370" i="4" s="1"/>
  <c r="CN2374" i="4"/>
  <c r="CM2374" i="4"/>
  <c r="CP2374" i="4" s="1"/>
  <c r="CN2378" i="4"/>
  <c r="CM2378" i="4"/>
  <c r="CP2378" i="4" s="1"/>
  <c r="CN2382" i="4"/>
  <c r="CM2382" i="4"/>
  <c r="CP2382" i="4" s="1"/>
  <c r="CN2386" i="4"/>
  <c r="CM2386" i="4"/>
  <c r="CP2386" i="4" s="1"/>
  <c r="CN2390" i="4"/>
  <c r="CM2390" i="4"/>
  <c r="CP2390" i="4" s="1"/>
  <c r="CN2394" i="4"/>
  <c r="CM2394" i="4"/>
  <c r="CP2394" i="4" s="1"/>
  <c r="CN2398" i="4"/>
  <c r="CM2398" i="4"/>
  <c r="CP2398" i="4" s="1"/>
  <c r="CN2402" i="4"/>
  <c r="CM2402" i="4"/>
  <c r="CP2402" i="4" s="1"/>
  <c r="CN2406" i="4"/>
  <c r="CM2406" i="4"/>
  <c r="CP2406" i="4" s="1"/>
  <c r="CN2410" i="4"/>
  <c r="CM2410" i="4"/>
  <c r="CP2410" i="4" s="1"/>
  <c r="CN2414" i="4"/>
  <c r="CM2414" i="4"/>
  <c r="CP2414" i="4" s="1"/>
  <c r="CN2418" i="4"/>
  <c r="CM2418" i="4"/>
  <c r="CP2418" i="4" s="1"/>
  <c r="CN2422" i="4"/>
  <c r="CM2422" i="4"/>
  <c r="CP2422" i="4" s="1"/>
  <c r="CN2426" i="4"/>
  <c r="CM2426" i="4"/>
  <c r="CP2426" i="4" s="1"/>
  <c r="CN2430" i="4"/>
  <c r="CM2430" i="4"/>
  <c r="CP2430" i="4" s="1"/>
  <c r="CN2434" i="4"/>
  <c r="CM2434" i="4"/>
  <c r="CP2434" i="4" s="1"/>
  <c r="CN2438" i="4"/>
  <c r="CM2438" i="4"/>
  <c r="CP2438" i="4" s="1"/>
  <c r="CN2442" i="4"/>
  <c r="CM2442" i="4"/>
  <c r="CP2442" i="4" s="1"/>
  <c r="CN2446" i="4"/>
  <c r="CM2446" i="4"/>
  <c r="CP2446" i="4" s="1"/>
  <c r="CN2450" i="4"/>
  <c r="CM2450" i="4"/>
  <c r="CP2450" i="4" s="1"/>
  <c r="CN2454" i="4"/>
  <c r="CM2454" i="4"/>
  <c r="CP2454" i="4" s="1"/>
  <c r="CN2458" i="4"/>
  <c r="CM2458" i="4"/>
  <c r="CP2458" i="4" s="1"/>
  <c r="CN2462" i="4"/>
  <c r="CM2462" i="4"/>
  <c r="CP2462" i="4" s="1"/>
  <c r="CN2466" i="4"/>
  <c r="CM2466" i="4"/>
  <c r="CP2466" i="4" s="1"/>
  <c r="CN2470" i="4"/>
  <c r="CM2470" i="4"/>
  <c r="CP2470" i="4" s="1"/>
  <c r="CN2474" i="4"/>
  <c r="CM2474" i="4"/>
  <c r="CP2474" i="4" s="1"/>
  <c r="CN2478" i="4"/>
  <c r="CM2478" i="4"/>
  <c r="CP2478" i="4" s="1"/>
  <c r="CN2482" i="4"/>
  <c r="CM2482" i="4"/>
  <c r="CP2482" i="4" s="1"/>
  <c r="CN2486" i="4"/>
  <c r="CM2486" i="4"/>
  <c r="CP2486" i="4" s="1"/>
  <c r="CN2490" i="4"/>
  <c r="CM2490" i="4"/>
  <c r="CP2490" i="4" s="1"/>
  <c r="CN2494" i="4"/>
  <c r="CM2494" i="4"/>
  <c r="CP2494" i="4" s="1"/>
  <c r="CN2498" i="4"/>
  <c r="CM2498" i="4"/>
  <c r="CP2498" i="4" s="1"/>
  <c r="CN2502" i="4"/>
  <c r="CM2502" i="4"/>
  <c r="CP2502" i="4" s="1"/>
  <c r="CN2506" i="4"/>
  <c r="CM2506" i="4"/>
  <c r="CP2506" i="4" s="1"/>
  <c r="CN2510" i="4"/>
  <c r="CM2510" i="4"/>
  <c r="CP2510" i="4" s="1"/>
  <c r="CN2514" i="4"/>
  <c r="CM2514" i="4"/>
  <c r="CP2514" i="4" s="1"/>
  <c r="CN2518" i="4"/>
  <c r="CM2518" i="4"/>
  <c r="CP2518" i="4" s="1"/>
  <c r="CN2522" i="4"/>
  <c r="CM2522" i="4"/>
  <c r="CP2522" i="4" s="1"/>
  <c r="CN2526" i="4"/>
  <c r="CM2526" i="4"/>
  <c r="CP2526" i="4" s="1"/>
  <c r="CN2530" i="4"/>
  <c r="CM2530" i="4"/>
  <c r="CP2530" i="4" s="1"/>
  <c r="CN2534" i="4"/>
  <c r="CM2534" i="4"/>
  <c r="CP2534" i="4" s="1"/>
  <c r="CN2538" i="4"/>
  <c r="CM2538" i="4"/>
  <c r="CP2538" i="4" s="1"/>
  <c r="CN2542" i="4"/>
  <c r="CM2542" i="4"/>
  <c r="CP2542" i="4" s="1"/>
  <c r="CN2546" i="4"/>
  <c r="CM2546" i="4"/>
  <c r="CP2546" i="4" s="1"/>
  <c r="CN2550" i="4"/>
  <c r="CM2550" i="4"/>
  <c r="CP2550" i="4" s="1"/>
  <c r="CN2554" i="4"/>
  <c r="CM2554" i="4"/>
  <c r="CP2554" i="4" s="1"/>
  <c r="CN2558" i="4"/>
  <c r="CM2558" i="4"/>
  <c r="CP2558" i="4" s="1"/>
  <c r="CN2562" i="4"/>
  <c r="CM2562" i="4"/>
  <c r="CP2562" i="4" s="1"/>
  <c r="CN2566" i="4"/>
  <c r="CM2566" i="4"/>
  <c r="CP2566" i="4" s="1"/>
  <c r="CN2570" i="4"/>
  <c r="CM2570" i="4"/>
  <c r="CP2570" i="4" s="1"/>
  <c r="CN2574" i="4"/>
  <c r="CM2574" i="4"/>
  <c r="CP2574" i="4" s="1"/>
  <c r="CN2578" i="4"/>
  <c r="CM2578" i="4"/>
  <c r="CP2578" i="4" s="1"/>
  <c r="CN2582" i="4"/>
  <c r="CM2582" i="4"/>
  <c r="CP2582" i="4" s="1"/>
  <c r="CN2586" i="4"/>
  <c r="CM2586" i="4"/>
  <c r="CP2586" i="4" s="1"/>
  <c r="CN2590" i="4"/>
  <c r="CM2590" i="4"/>
  <c r="CP2590" i="4" s="1"/>
  <c r="CN2594" i="4"/>
  <c r="CM2594" i="4"/>
  <c r="CP2594" i="4" s="1"/>
  <c r="CN2598" i="4"/>
  <c r="CM2598" i="4"/>
  <c r="CP2598" i="4" s="1"/>
  <c r="CN2602" i="4"/>
  <c r="CM2602" i="4"/>
  <c r="CP2602" i="4" s="1"/>
  <c r="CN2606" i="4"/>
  <c r="CM2606" i="4"/>
  <c r="CP2606" i="4" s="1"/>
  <c r="CN2610" i="4"/>
  <c r="CM2610" i="4"/>
  <c r="CP2610" i="4" s="1"/>
  <c r="CN2614" i="4"/>
  <c r="CM2614" i="4"/>
  <c r="CP2614" i="4" s="1"/>
  <c r="CN2618" i="4"/>
  <c r="CM2618" i="4"/>
  <c r="CP2618" i="4" s="1"/>
  <c r="CN2622" i="4"/>
  <c r="CM2622" i="4"/>
  <c r="CP2622" i="4" s="1"/>
  <c r="CN2626" i="4"/>
  <c r="CM2626" i="4"/>
  <c r="CP2626" i="4" s="1"/>
  <c r="CN2630" i="4"/>
  <c r="CM2630" i="4"/>
  <c r="CP2630" i="4" s="1"/>
  <c r="CN2634" i="4"/>
  <c r="CM2634" i="4"/>
  <c r="CP2634" i="4" s="1"/>
  <c r="CN2638" i="4"/>
  <c r="CM2638" i="4"/>
  <c r="CP2638" i="4" s="1"/>
  <c r="CN2642" i="4"/>
  <c r="CM2642" i="4"/>
  <c r="CP2642" i="4" s="1"/>
  <c r="CN2646" i="4"/>
  <c r="CM2646" i="4"/>
  <c r="CP2646" i="4" s="1"/>
  <c r="CN2650" i="4"/>
  <c r="CM2650" i="4"/>
  <c r="CP2650" i="4" s="1"/>
  <c r="CN2654" i="4"/>
  <c r="CM2654" i="4"/>
  <c r="CP2654" i="4" s="1"/>
  <c r="CN2658" i="4"/>
  <c r="CM2658" i="4"/>
  <c r="CP2658" i="4" s="1"/>
  <c r="CN2662" i="4"/>
  <c r="CM2662" i="4"/>
  <c r="CP2662" i="4" s="1"/>
  <c r="CN2666" i="4"/>
  <c r="CM2666" i="4"/>
  <c r="CP2666" i="4" s="1"/>
  <c r="CN2670" i="4"/>
  <c r="CM2670" i="4"/>
  <c r="CP2670" i="4" s="1"/>
  <c r="CN2674" i="4"/>
  <c r="CM2674" i="4"/>
  <c r="CP2674" i="4" s="1"/>
  <c r="CN2678" i="4"/>
  <c r="CM2678" i="4"/>
  <c r="CP2678" i="4" s="1"/>
  <c r="CN2682" i="4"/>
  <c r="CM2682" i="4"/>
  <c r="CP2682" i="4" s="1"/>
  <c r="CN2686" i="4"/>
  <c r="CM2686" i="4"/>
  <c r="CP2686" i="4" s="1"/>
  <c r="CN2690" i="4"/>
  <c r="CM2690" i="4"/>
  <c r="CP2690" i="4" s="1"/>
  <c r="CN2694" i="4"/>
  <c r="CM2694" i="4"/>
  <c r="CP2694" i="4" s="1"/>
  <c r="CN2698" i="4"/>
  <c r="CM2698" i="4"/>
  <c r="CP2698" i="4" s="1"/>
  <c r="CN2702" i="4"/>
  <c r="CM2702" i="4"/>
  <c r="CP2702" i="4" s="1"/>
  <c r="CN2706" i="4"/>
  <c r="CM2706" i="4"/>
  <c r="CP2706" i="4" s="1"/>
  <c r="CN2710" i="4"/>
  <c r="CM2710" i="4"/>
  <c r="CP2710" i="4" s="1"/>
  <c r="CN2714" i="4"/>
  <c r="CM2714" i="4"/>
  <c r="CP2714" i="4" s="1"/>
  <c r="CN2718" i="4"/>
  <c r="CM2718" i="4"/>
  <c r="CP2718" i="4" s="1"/>
  <c r="CN2722" i="4"/>
  <c r="CM2722" i="4"/>
  <c r="CP2722" i="4" s="1"/>
  <c r="CN2726" i="4"/>
  <c r="CM2726" i="4"/>
  <c r="CP2726" i="4" s="1"/>
  <c r="CN2730" i="4"/>
  <c r="CM2730" i="4"/>
  <c r="CP2730" i="4" s="1"/>
  <c r="CN2734" i="4"/>
  <c r="CM2734" i="4"/>
  <c r="CP2734" i="4" s="1"/>
  <c r="CN2738" i="4"/>
  <c r="CM2738" i="4"/>
  <c r="CP2738" i="4" s="1"/>
  <c r="CN2742" i="4"/>
  <c r="CM2742" i="4"/>
  <c r="CP2742" i="4" s="1"/>
  <c r="CN2746" i="4"/>
  <c r="CM2746" i="4"/>
  <c r="CP2746" i="4" s="1"/>
  <c r="CN2750" i="4"/>
  <c r="CM2750" i="4"/>
  <c r="CP2750" i="4" s="1"/>
  <c r="CN2754" i="4"/>
  <c r="CM2754" i="4"/>
  <c r="CP2754" i="4" s="1"/>
  <c r="CN2758" i="4"/>
  <c r="CM2758" i="4"/>
  <c r="CP2758" i="4" s="1"/>
  <c r="CN2762" i="4"/>
  <c r="CM2762" i="4"/>
  <c r="CP2762" i="4" s="1"/>
  <c r="CN2766" i="4"/>
  <c r="CM2766" i="4"/>
  <c r="CP2766" i="4" s="1"/>
  <c r="CN2770" i="4"/>
  <c r="CM2770" i="4"/>
  <c r="CP2770" i="4" s="1"/>
  <c r="CN2774" i="4"/>
  <c r="CM2774" i="4"/>
  <c r="CP2774" i="4" s="1"/>
  <c r="CN2778" i="4"/>
  <c r="CM2778" i="4"/>
  <c r="CP2778" i="4" s="1"/>
  <c r="CN2782" i="4"/>
  <c r="CM2782" i="4"/>
  <c r="CP2782" i="4" s="1"/>
  <c r="CN2786" i="4"/>
  <c r="CM2786" i="4"/>
  <c r="CP2786" i="4" s="1"/>
  <c r="CN2790" i="4"/>
  <c r="CM2790" i="4"/>
  <c r="CP2790" i="4" s="1"/>
  <c r="CN2794" i="4"/>
  <c r="CM2794" i="4"/>
  <c r="CP2794" i="4" s="1"/>
  <c r="CN2798" i="4"/>
  <c r="CM2798" i="4"/>
  <c r="CP2798" i="4" s="1"/>
  <c r="CN2802" i="4"/>
  <c r="CM2802" i="4"/>
  <c r="CP2802" i="4" s="1"/>
  <c r="CN2806" i="4"/>
  <c r="CM2806" i="4"/>
  <c r="CP2806" i="4" s="1"/>
  <c r="CN2810" i="4"/>
  <c r="CM2810" i="4"/>
  <c r="CP2810" i="4" s="1"/>
  <c r="CN2814" i="4"/>
  <c r="CM2814" i="4"/>
  <c r="CP2814" i="4" s="1"/>
  <c r="CN2818" i="4"/>
  <c r="CM2818" i="4"/>
  <c r="CP2818" i="4" s="1"/>
  <c r="CN2822" i="4"/>
  <c r="CM2822" i="4"/>
  <c r="CP2822" i="4" s="1"/>
  <c r="CN2826" i="4"/>
  <c r="CM2826" i="4"/>
  <c r="CP2826" i="4" s="1"/>
  <c r="CN2830" i="4"/>
  <c r="CM2830" i="4"/>
  <c r="CP2830" i="4" s="1"/>
  <c r="CN2834" i="4"/>
  <c r="CM2834" i="4"/>
  <c r="CP2834" i="4" s="1"/>
  <c r="CN2838" i="4"/>
  <c r="CM2838" i="4"/>
  <c r="CP2838" i="4" s="1"/>
  <c r="CN2842" i="4"/>
  <c r="CM2842" i="4"/>
  <c r="CP2842" i="4" s="1"/>
  <c r="CN2846" i="4"/>
  <c r="CM2846" i="4"/>
  <c r="CP2846" i="4" s="1"/>
  <c r="CN2850" i="4"/>
  <c r="CM2850" i="4"/>
  <c r="CP2850" i="4" s="1"/>
  <c r="CN2854" i="4"/>
  <c r="CM2854" i="4"/>
  <c r="CP2854" i="4" s="1"/>
  <c r="CN2858" i="4"/>
  <c r="CM2858" i="4"/>
  <c r="CP2858" i="4" s="1"/>
  <c r="CN2862" i="4"/>
  <c r="CM2862" i="4"/>
  <c r="CP2862" i="4" s="1"/>
  <c r="CN2866" i="4"/>
  <c r="CM2866" i="4"/>
  <c r="CP2866" i="4" s="1"/>
  <c r="CN2870" i="4"/>
  <c r="CM2870" i="4"/>
  <c r="CP2870" i="4" s="1"/>
  <c r="CN2874" i="4"/>
  <c r="CM2874" i="4"/>
  <c r="CP2874" i="4" s="1"/>
  <c r="CN2878" i="4"/>
  <c r="CM2878" i="4"/>
  <c r="CP2878" i="4" s="1"/>
  <c r="CN2882" i="4"/>
  <c r="CM2882" i="4"/>
  <c r="CP2882" i="4" s="1"/>
  <c r="CN2886" i="4"/>
  <c r="CM2886" i="4"/>
  <c r="CP2886" i="4" s="1"/>
  <c r="CN2890" i="4"/>
  <c r="CM2890" i="4"/>
  <c r="CP2890" i="4" s="1"/>
  <c r="CN2894" i="4"/>
  <c r="CM2894" i="4"/>
  <c r="CP2894" i="4" s="1"/>
  <c r="CN2898" i="4"/>
  <c r="CM2898" i="4"/>
  <c r="CP2898" i="4" s="1"/>
  <c r="CN2902" i="4"/>
  <c r="CM2902" i="4"/>
  <c r="CP2902" i="4" s="1"/>
  <c r="CN2906" i="4"/>
  <c r="CM2906" i="4"/>
  <c r="CP2906" i="4" s="1"/>
  <c r="CN2910" i="4"/>
  <c r="CM2910" i="4"/>
  <c r="CP2910" i="4" s="1"/>
  <c r="CN2914" i="4"/>
  <c r="CM2914" i="4"/>
  <c r="CP2914" i="4" s="1"/>
  <c r="CN2918" i="4"/>
  <c r="CM2918" i="4"/>
  <c r="CP2918" i="4" s="1"/>
  <c r="CN2922" i="4"/>
  <c r="CM2922" i="4"/>
  <c r="CP2922" i="4" s="1"/>
  <c r="CN2926" i="4"/>
  <c r="CM2926" i="4"/>
  <c r="CP2926" i="4" s="1"/>
  <c r="CN2930" i="4"/>
  <c r="CM2930" i="4"/>
  <c r="CP2930" i="4" s="1"/>
  <c r="CN2934" i="4"/>
  <c r="CM2934" i="4"/>
  <c r="CP2934" i="4" s="1"/>
  <c r="CN2938" i="4"/>
  <c r="CM2938" i="4"/>
  <c r="CP2938" i="4" s="1"/>
  <c r="CN2942" i="4"/>
  <c r="CM2942" i="4"/>
  <c r="CP2942" i="4" s="1"/>
  <c r="CN2946" i="4"/>
  <c r="CM2946" i="4"/>
  <c r="CP2946" i="4" s="1"/>
  <c r="CN2950" i="4"/>
  <c r="CM2950" i="4"/>
  <c r="CP2950" i="4" s="1"/>
  <c r="CN2954" i="4"/>
  <c r="CM2954" i="4"/>
  <c r="CP2954" i="4" s="1"/>
  <c r="CN2958" i="4"/>
  <c r="CM2958" i="4"/>
  <c r="CP2958" i="4" s="1"/>
  <c r="CN2962" i="4"/>
  <c r="CM2962" i="4"/>
  <c r="CP2962" i="4" s="1"/>
  <c r="CN2966" i="4"/>
  <c r="CM2966" i="4"/>
  <c r="CP2966" i="4" s="1"/>
  <c r="CN2970" i="4"/>
  <c r="CM2970" i="4"/>
  <c r="CP2970" i="4" s="1"/>
  <c r="CN2974" i="4"/>
  <c r="CM2974" i="4"/>
  <c r="CP2974" i="4" s="1"/>
  <c r="CN2978" i="4"/>
  <c r="CM2978" i="4"/>
  <c r="CP2978" i="4" s="1"/>
  <c r="CN2982" i="4"/>
  <c r="CM2982" i="4"/>
  <c r="CP2982" i="4" s="1"/>
  <c r="CN2986" i="4"/>
  <c r="CM2986" i="4"/>
  <c r="CP2986" i="4" s="1"/>
  <c r="CN2990" i="4"/>
  <c r="CM2990" i="4"/>
  <c r="CP2990" i="4" s="1"/>
  <c r="CN2994" i="4"/>
  <c r="CM2994" i="4"/>
  <c r="CP2994" i="4" s="1"/>
  <c r="CN2998" i="4"/>
  <c r="CM2998" i="4"/>
  <c r="CP2998" i="4" s="1"/>
  <c r="CN3002" i="4"/>
  <c r="CM3002" i="4"/>
  <c r="CP3002" i="4" s="1"/>
  <c r="CN3006" i="4"/>
  <c r="CM3006" i="4"/>
  <c r="CP3006" i="4" s="1"/>
  <c r="CN3010" i="4"/>
  <c r="CM3010" i="4"/>
  <c r="CP3010" i="4" s="1"/>
  <c r="CN3014" i="4"/>
  <c r="CM3014" i="4"/>
  <c r="CP3014" i="4" s="1"/>
  <c r="CN3018" i="4"/>
  <c r="CM3018" i="4"/>
  <c r="CP3018" i="4" s="1"/>
  <c r="CN3022" i="4"/>
  <c r="CM3022" i="4"/>
  <c r="CP3022" i="4" s="1"/>
  <c r="CN3026" i="4"/>
  <c r="CM3026" i="4"/>
  <c r="CP3026" i="4" s="1"/>
  <c r="CN3030" i="4"/>
  <c r="CM3030" i="4"/>
  <c r="CP3030" i="4" s="1"/>
  <c r="CN3034" i="4"/>
  <c r="CM3034" i="4"/>
  <c r="CP3034" i="4" s="1"/>
  <c r="BA57" i="5"/>
  <c r="BA58" i="5"/>
  <c r="BA59" i="5"/>
  <c r="BA60" i="5"/>
  <c r="BA61" i="5"/>
  <c r="BA62" i="5"/>
  <c r="BA56" i="5"/>
  <c r="M9" i="2"/>
  <c r="AQ3035" i="4"/>
  <c r="AM3035" i="4"/>
  <c r="AL3035" i="4"/>
  <c r="AQ3034" i="4"/>
  <c r="AM3034" i="4"/>
  <c r="AL3034" i="4"/>
  <c r="AQ3033" i="4"/>
  <c r="AM3033" i="4"/>
  <c r="AL3033" i="4"/>
  <c r="AQ3032" i="4"/>
  <c r="AM3032" i="4"/>
  <c r="AL3032" i="4"/>
  <c r="AQ3031" i="4"/>
  <c r="AM3031" i="4"/>
  <c r="AL3031" i="4"/>
  <c r="AQ3030" i="4"/>
  <c r="AM3030" i="4"/>
  <c r="AL3030" i="4"/>
  <c r="AQ3029" i="4"/>
  <c r="AM3029" i="4"/>
  <c r="AL3029" i="4"/>
  <c r="AQ3028" i="4"/>
  <c r="AM3028" i="4"/>
  <c r="AL3028" i="4"/>
  <c r="AQ3027" i="4"/>
  <c r="AM3027" i="4"/>
  <c r="AL3027" i="4"/>
  <c r="AQ3026" i="4"/>
  <c r="AM3026" i="4"/>
  <c r="AL3026" i="4"/>
  <c r="AQ3025" i="4"/>
  <c r="AM3025" i="4"/>
  <c r="AL3025" i="4"/>
  <c r="AQ3024" i="4"/>
  <c r="AM3024" i="4"/>
  <c r="AL3024" i="4"/>
  <c r="AQ3023" i="4"/>
  <c r="AM3023" i="4"/>
  <c r="AL3023" i="4"/>
  <c r="AQ3022" i="4"/>
  <c r="AM3022" i="4"/>
  <c r="AL3022" i="4"/>
  <c r="AQ3021" i="4"/>
  <c r="AM3021" i="4"/>
  <c r="AL3021" i="4"/>
  <c r="AQ3020" i="4"/>
  <c r="AM3020" i="4"/>
  <c r="AL3020" i="4"/>
  <c r="AQ3019" i="4"/>
  <c r="AM3019" i="4"/>
  <c r="AL3019" i="4"/>
  <c r="AQ3018" i="4"/>
  <c r="AM3018" i="4"/>
  <c r="AL3018" i="4"/>
  <c r="AQ3017" i="4"/>
  <c r="AM3017" i="4"/>
  <c r="AL3017" i="4"/>
  <c r="AQ3016" i="4"/>
  <c r="AM3016" i="4"/>
  <c r="AL3016" i="4"/>
  <c r="AQ3015" i="4"/>
  <c r="AM3015" i="4"/>
  <c r="AL3015" i="4"/>
  <c r="AQ3014" i="4"/>
  <c r="AM3014" i="4"/>
  <c r="AL3014" i="4"/>
  <c r="AQ3013" i="4"/>
  <c r="AM3013" i="4"/>
  <c r="AL3013" i="4"/>
  <c r="AQ3012" i="4"/>
  <c r="AM3012" i="4"/>
  <c r="AL3012" i="4"/>
  <c r="AQ3011" i="4"/>
  <c r="AM3011" i="4"/>
  <c r="AL3011" i="4"/>
  <c r="AQ3010" i="4"/>
  <c r="AM3010" i="4"/>
  <c r="AL3010" i="4"/>
  <c r="AQ3009" i="4"/>
  <c r="AM3009" i="4"/>
  <c r="AL3009" i="4"/>
  <c r="AQ3008" i="4"/>
  <c r="AM3008" i="4"/>
  <c r="AL3008" i="4"/>
  <c r="AQ3007" i="4"/>
  <c r="AM3007" i="4"/>
  <c r="AL3007" i="4"/>
  <c r="AQ3006" i="4"/>
  <c r="AM3006" i="4"/>
  <c r="AL3006" i="4"/>
  <c r="AQ3005" i="4"/>
  <c r="AM3005" i="4"/>
  <c r="AL3005" i="4"/>
  <c r="AQ3004" i="4"/>
  <c r="AM3004" i="4"/>
  <c r="AL3004" i="4"/>
  <c r="AQ3003" i="4"/>
  <c r="AM3003" i="4"/>
  <c r="AL3003" i="4"/>
  <c r="AQ3002" i="4"/>
  <c r="AM3002" i="4"/>
  <c r="AL3002" i="4"/>
  <c r="AQ3001" i="4"/>
  <c r="AM3001" i="4"/>
  <c r="AL3001" i="4"/>
  <c r="AQ3000" i="4"/>
  <c r="AM3000" i="4"/>
  <c r="AL3000" i="4"/>
  <c r="AQ2999" i="4"/>
  <c r="AM2999" i="4"/>
  <c r="AL2999" i="4"/>
  <c r="AQ2998" i="4"/>
  <c r="AM2998" i="4"/>
  <c r="AL2998" i="4"/>
  <c r="AQ2997" i="4"/>
  <c r="AM2997" i="4"/>
  <c r="AL2997" i="4"/>
  <c r="AQ2996" i="4"/>
  <c r="AM2996" i="4"/>
  <c r="AL2996" i="4"/>
  <c r="AQ2995" i="4"/>
  <c r="AM2995" i="4"/>
  <c r="AL2995" i="4"/>
  <c r="AQ2994" i="4"/>
  <c r="AM2994" i="4"/>
  <c r="AL2994" i="4"/>
  <c r="AQ2993" i="4"/>
  <c r="AM2993" i="4"/>
  <c r="AL2993" i="4"/>
  <c r="AQ2992" i="4"/>
  <c r="AM2992" i="4"/>
  <c r="AL2992" i="4"/>
  <c r="AQ2991" i="4"/>
  <c r="AM2991" i="4"/>
  <c r="AL2991" i="4"/>
  <c r="AQ2990" i="4"/>
  <c r="AM2990" i="4"/>
  <c r="AL2990" i="4"/>
  <c r="AQ2989" i="4"/>
  <c r="AM2989" i="4"/>
  <c r="AL2989" i="4"/>
  <c r="AQ2988" i="4"/>
  <c r="AM2988" i="4"/>
  <c r="AL2988" i="4"/>
  <c r="AQ2987" i="4"/>
  <c r="AM2987" i="4"/>
  <c r="AL2987" i="4"/>
  <c r="AQ2986" i="4"/>
  <c r="AM2986" i="4"/>
  <c r="AL2986" i="4"/>
  <c r="AQ2985" i="4"/>
  <c r="AM2985" i="4"/>
  <c r="AL2985" i="4"/>
  <c r="AQ2984" i="4"/>
  <c r="AM2984" i="4"/>
  <c r="AL2984" i="4"/>
  <c r="AQ2983" i="4"/>
  <c r="AM2983" i="4"/>
  <c r="AL2983" i="4"/>
  <c r="AQ2982" i="4"/>
  <c r="AM2982" i="4"/>
  <c r="AL2982" i="4"/>
  <c r="AQ2981" i="4"/>
  <c r="AM2981" i="4"/>
  <c r="AL2981" i="4"/>
  <c r="AQ2980" i="4"/>
  <c r="AM2980" i="4"/>
  <c r="AL2980" i="4"/>
  <c r="AQ2979" i="4"/>
  <c r="AM2979" i="4"/>
  <c r="AL2979" i="4"/>
  <c r="AQ2978" i="4"/>
  <c r="AM2978" i="4"/>
  <c r="AL2978" i="4"/>
  <c r="AQ2977" i="4"/>
  <c r="AM2977" i="4"/>
  <c r="AL2977" i="4"/>
  <c r="AQ2976" i="4"/>
  <c r="AM2976" i="4"/>
  <c r="AL2976" i="4"/>
  <c r="AQ2975" i="4"/>
  <c r="AM2975" i="4"/>
  <c r="AL2975" i="4"/>
  <c r="AQ2974" i="4"/>
  <c r="AM2974" i="4"/>
  <c r="AL2974" i="4"/>
  <c r="AQ2973" i="4"/>
  <c r="AM2973" i="4"/>
  <c r="AL2973" i="4"/>
  <c r="AQ2972" i="4"/>
  <c r="AM2972" i="4"/>
  <c r="AL2972" i="4"/>
  <c r="AQ2971" i="4"/>
  <c r="AM2971" i="4"/>
  <c r="AL2971" i="4"/>
  <c r="AQ2970" i="4"/>
  <c r="AM2970" i="4"/>
  <c r="AL2970" i="4"/>
  <c r="AQ2969" i="4"/>
  <c r="AM2969" i="4"/>
  <c r="AL2969" i="4"/>
  <c r="AQ2968" i="4"/>
  <c r="AM2968" i="4"/>
  <c r="AL2968" i="4"/>
  <c r="AQ2967" i="4"/>
  <c r="AM2967" i="4"/>
  <c r="AL2967" i="4"/>
  <c r="AQ2966" i="4"/>
  <c r="AM2966" i="4"/>
  <c r="AL2966" i="4"/>
  <c r="AQ2965" i="4"/>
  <c r="AM2965" i="4"/>
  <c r="AL2965" i="4"/>
  <c r="AQ2964" i="4"/>
  <c r="AM2964" i="4"/>
  <c r="AL2964" i="4"/>
  <c r="AQ2963" i="4"/>
  <c r="AM2963" i="4"/>
  <c r="AL2963" i="4"/>
  <c r="AQ2962" i="4"/>
  <c r="AM2962" i="4"/>
  <c r="AL2962" i="4"/>
  <c r="AQ2961" i="4"/>
  <c r="AM2961" i="4"/>
  <c r="AL2961" i="4"/>
  <c r="AQ2960" i="4"/>
  <c r="AM2960" i="4"/>
  <c r="AL2960" i="4"/>
  <c r="AQ2959" i="4"/>
  <c r="AM2959" i="4"/>
  <c r="AL2959" i="4"/>
  <c r="AQ2958" i="4"/>
  <c r="AM2958" i="4"/>
  <c r="AL2958" i="4"/>
  <c r="AQ2957" i="4"/>
  <c r="AM2957" i="4"/>
  <c r="AL2957" i="4"/>
  <c r="AQ2956" i="4"/>
  <c r="AM2956" i="4"/>
  <c r="AL2956" i="4"/>
  <c r="AQ2955" i="4"/>
  <c r="AM2955" i="4"/>
  <c r="AL2955" i="4"/>
  <c r="AQ2954" i="4"/>
  <c r="AM2954" i="4"/>
  <c r="AL2954" i="4"/>
  <c r="AQ2953" i="4"/>
  <c r="AM2953" i="4"/>
  <c r="AL2953" i="4"/>
  <c r="AQ2952" i="4"/>
  <c r="AM2952" i="4"/>
  <c r="AL2952" i="4"/>
  <c r="AQ2951" i="4"/>
  <c r="AM2951" i="4"/>
  <c r="AL2951" i="4"/>
  <c r="AQ2950" i="4"/>
  <c r="AM2950" i="4"/>
  <c r="AL2950" i="4"/>
  <c r="AQ2949" i="4"/>
  <c r="AM2949" i="4"/>
  <c r="AL2949" i="4"/>
  <c r="AQ2948" i="4"/>
  <c r="AM2948" i="4"/>
  <c r="AL2948" i="4"/>
  <c r="AQ2947" i="4"/>
  <c r="AM2947" i="4"/>
  <c r="AL2947" i="4"/>
  <c r="AQ2946" i="4"/>
  <c r="AM2946" i="4"/>
  <c r="AL2946" i="4"/>
  <c r="AQ2945" i="4"/>
  <c r="AM2945" i="4"/>
  <c r="AL2945" i="4"/>
  <c r="AQ2944" i="4"/>
  <c r="AM2944" i="4"/>
  <c r="AL2944" i="4"/>
  <c r="AQ2943" i="4"/>
  <c r="AM2943" i="4"/>
  <c r="AL2943" i="4"/>
  <c r="AQ2942" i="4"/>
  <c r="AM2942" i="4"/>
  <c r="AL2942" i="4"/>
  <c r="AQ2941" i="4"/>
  <c r="AM2941" i="4"/>
  <c r="AL2941" i="4"/>
  <c r="AQ2940" i="4"/>
  <c r="AM2940" i="4"/>
  <c r="AL2940" i="4"/>
  <c r="AQ2939" i="4"/>
  <c r="AM2939" i="4"/>
  <c r="AL2939" i="4"/>
  <c r="AQ2938" i="4"/>
  <c r="AM2938" i="4"/>
  <c r="AL2938" i="4"/>
  <c r="AQ2937" i="4"/>
  <c r="AM2937" i="4"/>
  <c r="AL2937" i="4"/>
  <c r="AQ2936" i="4"/>
  <c r="AM2936" i="4"/>
  <c r="AL2936" i="4"/>
  <c r="AQ2935" i="4"/>
  <c r="AM2935" i="4"/>
  <c r="AL2935" i="4"/>
  <c r="AQ2934" i="4"/>
  <c r="AM2934" i="4"/>
  <c r="AL2934" i="4"/>
  <c r="AQ2933" i="4"/>
  <c r="AM2933" i="4"/>
  <c r="AL2933" i="4"/>
  <c r="AQ2932" i="4"/>
  <c r="AM2932" i="4"/>
  <c r="AL2932" i="4"/>
  <c r="AQ2931" i="4"/>
  <c r="AM2931" i="4"/>
  <c r="AL2931" i="4"/>
  <c r="AQ2930" i="4"/>
  <c r="AM2930" i="4"/>
  <c r="AL2930" i="4"/>
  <c r="AQ2929" i="4"/>
  <c r="AM2929" i="4"/>
  <c r="AL2929" i="4"/>
  <c r="AQ2928" i="4"/>
  <c r="AM2928" i="4"/>
  <c r="AL2928" i="4"/>
  <c r="AQ2927" i="4"/>
  <c r="AM2927" i="4"/>
  <c r="AL2927" i="4"/>
  <c r="AQ2926" i="4"/>
  <c r="AM2926" i="4"/>
  <c r="AL2926" i="4"/>
  <c r="AQ2925" i="4"/>
  <c r="AM2925" i="4"/>
  <c r="AL2925" i="4"/>
  <c r="AQ2924" i="4"/>
  <c r="AM2924" i="4"/>
  <c r="AL2924" i="4"/>
  <c r="AQ2923" i="4"/>
  <c r="AM2923" i="4"/>
  <c r="AL2923" i="4"/>
  <c r="AQ2922" i="4"/>
  <c r="AM2922" i="4"/>
  <c r="AL2922" i="4"/>
  <c r="AQ2921" i="4"/>
  <c r="AM2921" i="4"/>
  <c r="AL2921" i="4"/>
  <c r="AQ2920" i="4"/>
  <c r="AM2920" i="4"/>
  <c r="AL2920" i="4"/>
  <c r="AQ2919" i="4"/>
  <c r="AM2919" i="4"/>
  <c r="AL2919" i="4"/>
  <c r="AQ2918" i="4"/>
  <c r="AM2918" i="4"/>
  <c r="AL2918" i="4"/>
  <c r="AQ2917" i="4"/>
  <c r="AM2917" i="4"/>
  <c r="AL2917" i="4"/>
  <c r="AQ2916" i="4"/>
  <c r="AM2916" i="4"/>
  <c r="AL2916" i="4"/>
  <c r="AQ2915" i="4"/>
  <c r="AM2915" i="4"/>
  <c r="AL2915" i="4"/>
  <c r="AQ2914" i="4"/>
  <c r="AM2914" i="4"/>
  <c r="AL2914" i="4"/>
  <c r="AQ2913" i="4"/>
  <c r="AM2913" i="4"/>
  <c r="AL2913" i="4"/>
  <c r="AQ2912" i="4"/>
  <c r="AM2912" i="4"/>
  <c r="AL2912" i="4"/>
  <c r="AQ2911" i="4"/>
  <c r="AM2911" i="4"/>
  <c r="AL2911" i="4"/>
  <c r="AQ2910" i="4"/>
  <c r="AM2910" i="4"/>
  <c r="AL2910" i="4"/>
  <c r="AQ2909" i="4"/>
  <c r="AM2909" i="4"/>
  <c r="AL2909" i="4"/>
  <c r="AQ2908" i="4"/>
  <c r="AM2908" i="4"/>
  <c r="AL2908" i="4"/>
  <c r="AQ2907" i="4"/>
  <c r="AM2907" i="4"/>
  <c r="AL2907" i="4"/>
  <c r="AQ2906" i="4"/>
  <c r="AM2906" i="4"/>
  <c r="AL2906" i="4"/>
  <c r="AQ2905" i="4"/>
  <c r="AM2905" i="4"/>
  <c r="AL2905" i="4"/>
  <c r="AQ2904" i="4"/>
  <c r="AM2904" i="4"/>
  <c r="AL2904" i="4"/>
  <c r="AQ2903" i="4"/>
  <c r="AM2903" i="4"/>
  <c r="AL2903" i="4"/>
  <c r="AQ2902" i="4"/>
  <c r="AM2902" i="4"/>
  <c r="AL2902" i="4"/>
  <c r="AQ2901" i="4"/>
  <c r="AM2901" i="4"/>
  <c r="AL2901" i="4"/>
  <c r="AQ2900" i="4"/>
  <c r="AM2900" i="4"/>
  <c r="AL2900" i="4"/>
  <c r="AQ2899" i="4"/>
  <c r="AM2899" i="4"/>
  <c r="AL2899" i="4"/>
  <c r="AQ2898" i="4"/>
  <c r="AM2898" i="4"/>
  <c r="AL2898" i="4"/>
  <c r="AQ2897" i="4"/>
  <c r="AM2897" i="4"/>
  <c r="AL2897" i="4"/>
  <c r="AQ2896" i="4"/>
  <c r="AM2896" i="4"/>
  <c r="AL2896" i="4"/>
  <c r="AQ2895" i="4"/>
  <c r="AM2895" i="4"/>
  <c r="AL2895" i="4"/>
  <c r="AQ2894" i="4"/>
  <c r="AM2894" i="4"/>
  <c r="AL2894" i="4"/>
  <c r="AQ2893" i="4"/>
  <c r="AM2893" i="4"/>
  <c r="AL2893" i="4"/>
  <c r="AQ2892" i="4"/>
  <c r="AM2892" i="4"/>
  <c r="AL2892" i="4"/>
  <c r="AQ2891" i="4"/>
  <c r="AM2891" i="4"/>
  <c r="AL2891" i="4"/>
  <c r="AQ2890" i="4"/>
  <c r="AM2890" i="4"/>
  <c r="AL2890" i="4"/>
  <c r="AQ2889" i="4"/>
  <c r="AM2889" i="4"/>
  <c r="AL2889" i="4"/>
  <c r="AQ2888" i="4"/>
  <c r="AM2888" i="4"/>
  <c r="AL2888" i="4"/>
  <c r="AQ2887" i="4"/>
  <c r="AM2887" i="4"/>
  <c r="AL2887" i="4"/>
  <c r="AQ2886" i="4"/>
  <c r="AM2886" i="4"/>
  <c r="AL2886" i="4"/>
  <c r="AQ2885" i="4"/>
  <c r="AM2885" i="4"/>
  <c r="AL2885" i="4"/>
  <c r="AQ2884" i="4"/>
  <c r="AM2884" i="4"/>
  <c r="AL2884" i="4"/>
  <c r="AQ2883" i="4"/>
  <c r="AM2883" i="4"/>
  <c r="AL2883" i="4"/>
  <c r="AQ2882" i="4"/>
  <c r="AM2882" i="4"/>
  <c r="AL2882" i="4"/>
  <c r="AQ2881" i="4"/>
  <c r="AM2881" i="4"/>
  <c r="AL2881" i="4"/>
  <c r="AQ2880" i="4"/>
  <c r="AM2880" i="4"/>
  <c r="AL2880" i="4"/>
  <c r="AQ2879" i="4"/>
  <c r="AM2879" i="4"/>
  <c r="AL2879" i="4"/>
  <c r="AQ2878" i="4"/>
  <c r="AM2878" i="4"/>
  <c r="AL2878" i="4"/>
  <c r="AQ2877" i="4"/>
  <c r="AM2877" i="4"/>
  <c r="AL2877" i="4"/>
  <c r="AQ2876" i="4"/>
  <c r="AM2876" i="4"/>
  <c r="AL2876" i="4"/>
  <c r="AQ2875" i="4"/>
  <c r="AM2875" i="4"/>
  <c r="AL2875" i="4"/>
  <c r="AQ2874" i="4"/>
  <c r="AM2874" i="4"/>
  <c r="AL2874" i="4"/>
  <c r="AQ2873" i="4"/>
  <c r="AM2873" i="4"/>
  <c r="AL2873" i="4"/>
  <c r="AQ2872" i="4"/>
  <c r="AM2872" i="4"/>
  <c r="AL2872" i="4"/>
  <c r="AQ2871" i="4"/>
  <c r="AM2871" i="4"/>
  <c r="AL2871" i="4"/>
  <c r="AQ2870" i="4"/>
  <c r="AM2870" i="4"/>
  <c r="AL2870" i="4"/>
  <c r="AQ2869" i="4"/>
  <c r="AM2869" i="4"/>
  <c r="AL2869" i="4"/>
  <c r="AQ2868" i="4"/>
  <c r="AM2868" i="4"/>
  <c r="AL2868" i="4"/>
  <c r="AQ2867" i="4"/>
  <c r="AM2867" i="4"/>
  <c r="AL2867" i="4"/>
  <c r="AQ2866" i="4"/>
  <c r="AM2866" i="4"/>
  <c r="AL2866" i="4"/>
  <c r="AQ2865" i="4"/>
  <c r="AM2865" i="4"/>
  <c r="AL2865" i="4"/>
  <c r="AQ2864" i="4"/>
  <c r="AM2864" i="4"/>
  <c r="AL2864" i="4"/>
  <c r="AQ2863" i="4"/>
  <c r="AM2863" i="4"/>
  <c r="AL2863" i="4"/>
  <c r="AQ2862" i="4"/>
  <c r="AM2862" i="4"/>
  <c r="AL2862" i="4"/>
  <c r="AQ2861" i="4"/>
  <c r="AM2861" i="4"/>
  <c r="AL2861" i="4"/>
  <c r="AQ2860" i="4"/>
  <c r="AM2860" i="4"/>
  <c r="AL2860" i="4"/>
  <c r="AQ2859" i="4"/>
  <c r="AM2859" i="4"/>
  <c r="AL2859" i="4"/>
  <c r="AQ2858" i="4"/>
  <c r="AM2858" i="4"/>
  <c r="AL2858" i="4"/>
  <c r="AQ2857" i="4"/>
  <c r="AM2857" i="4"/>
  <c r="AL2857" i="4"/>
  <c r="AQ2856" i="4"/>
  <c r="AM2856" i="4"/>
  <c r="AL2856" i="4"/>
  <c r="AQ2855" i="4"/>
  <c r="AM2855" i="4"/>
  <c r="AL2855" i="4"/>
  <c r="AQ2854" i="4"/>
  <c r="AM2854" i="4"/>
  <c r="AL2854" i="4"/>
  <c r="AQ2853" i="4"/>
  <c r="AM2853" i="4"/>
  <c r="AL2853" i="4"/>
  <c r="AQ2852" i="4"/>
  <c r="AM2852" i="4"/>
  <c r="AL2852" i="4"/>
  <c r="AQ2851" i="4"/>
  <c r="AM2851" i="4"/>
  <c r="AL2851" i="4"/>
  <c r="AQ2850" i="4"/>
  <c r="AM2850" i="4"/>
  <c r="AL2850" i="4"/>
  <c r="AQ2849" i="4"/>
  <c r="AM2849" i="4"/>
  <c r="AL2849" i="4"/>
  <c r="AQ2848" i="4"/>
  <c r="AM2848" i="4"/>
  <c r="AL2848" i="4"/>
  <c r="AQ2847" i="4"/>
  <c r="AM2847" i="4"/>
  <c r="AL2847" i="4"/>
  <c r="AQ2846" i="4"/>
  <c r="AM2846" i="4"/>
  <c r="AL2846" i="4"/>
  <c r="AQ2845" i="4"/>
  <c r="AM2845" i="4"/>
  <c r="AL2845" i="4"/>
  <c r="AQ2844" i="4"/>
  <c r="AM2844" i="4"/>
  <c r="AL2844" i="4"/>
  <c r="AQ2843" i="4"/>
  <c r="AM2843" i="4"/>
  <c r="AL2843" i="4"/>
  <c r="AQ2842" i="4"/>
  <c r="AM2842" i="4"/>
  <c r="AL2842" i="4"/>
  <c r="AQ2841" i="4"/>
  <c r="AM2841" i="4"/>
  <c r="AL2841" i="4"/>
  <c r="AQ2840" i="4"/>
  <c r="AM2840" i="4"/>
  <c r="AL2840" i="4"/>
  <c r="AQ2839" i="4"/>
  <c r="AM2839" i="4"/>
  <c r="AL2839" i="4"/>
  <c r="AQ2838" i="4"/>
  <c r="AM2838" i="4"/>
  <c r="AL2838" i="4"/>
  <c r="AQ2837" i="4"/>
  <c r="AM2837" i="4"/>
  <c r="AL2837" i="4"/>
  <c r="AQ2836" i="4"/>
  <c r="AM2836" i="4"/>
  <c r="AL2836" i="4"/>
  <c r="AQ2835" i="4"/>
  <c r="AM2835" i="4"/>
  <c r="AL2835" i="4"/>
  <c r="AQ2834" i="4"/>
  <c r="AM2834" i="4"/>
  <c r="AL2834" i="4"/>
  <c r="AQ2833" i="4"/>
  <c r="AM2833" i="4"/>
  <c r="AL2833" i="4"/>
  <c r="AQ2832" i="4"/>
  <c r="AM2832" i="4"/>
  <c r="AL2832" i="4"/>
  <c r="AQ2831" i="4"/>
  <c r="AM2831" i="4"/>
  <c r="AL2831" i="4"/>
  <c r="AQ2830" i="4"/>
  <c r="AM2830" i="4"/>
  <c r="AL2830" i="4"/>
  <c r="AQ2829" i="4"/>
  <c r="AM2829" i="4"/>
  <c r="AL2829" i="4"/>
  <c r="AQ2828" i="4"/>
  <c r="AM2828" i="4"/>
  <c r="AL2828" i="4"/>
  <c r="AQ2827" i="4"/>
  <c r="AM2827" i="4"/>
  <c r="AL2827" i="4"/>
  <c r="AQ2826" i="4"/>
  <c r="AM2826" i="4"/>
  <c r="AL2826" i="4"/>
  <c r="AQ2825" i="4"/>
  <c r="AM2825" i="4"/>
  <c r="AL2825" i="4"/>
  <c r="AQ2824" i="4"/>
  <c r="AM2824" i="4"/>
  <c r="AL2824" i="4"/>
  <c r="AQ2823" i="4"/>
  <c r="AM2823" i="4"/>
  <c r="AL2823" i="4"/>
  <c r="AQ2822" i="4"/>
  <c r="AM2822" i="4"/>
  <c r="AL2822" i="4"/>
  <c r="AQ2821" i="4"/>
  <c r="AM2821" i="4"/>
  <c r="AL2821" i="4"/>
  <c r="AQ2820" i="4"/>
  <c r="AM2820" i="4"/>
  <c r="AL2820" i="4"/>
  <c r="AQ2819" i="4"/>
  <c r="AM2819" i="4"/>
  <c r="AL2819" i="4"/>
  <c r="AQ2818" i="4"/>
  <c r="AM2818" i="4"/>
  <c r="AL2818" i="4"/>
  <c r="AQ2817" i="4"/>
  <c r="AM2817" i="4"/>
  <c r="AL2817" i="4"/>
  <c r="AQ2816" i="4"/>
  <c r="AM2816" i="4"/>
  <c r="AL2816" i="4"/>
  <c r="AQ2815" i="4"/>
  <c r="AM2815" i="4"/>
  <c r="AL2815" i="4"/>
  <c r="AQ2814" i="4"/>
  <c r="AM2814" i="4"/>
  <c r="AL2814" i="4"/>
  <c r="AQ2813" i="4"/>
  <c r="AM2813" i="4"/>
  <c r="AL2813" i="4"/>
  <c r="AQ2812" i="4"/>
  <c r="AM2812" i="4"/>
  <c r="AL2812" i="4"/>
  <c r="AQ2811" i="4"/>
  <c r="AM2811" i="4"/>
  <c r="AL2811" i="4"/>
  <c r="AQ2810" i="4"/>
  <c r="AM2810" i="4"/>
  <c r="AL2810" i="4"/>
  <c r="AQ2809" i="4"/>
  <c r="AM2809" i="4"/>
  <c r="AL2809" i="4"/>
  <c r="AQ2808" i="4"/>
  <c r="AM2808" i="4"/>
  <c r="AL2808" i="4"/>
  <c r="AQ2807" i="4"/>
  <c r="AM2807" i="4"/>
  <c r="AL2807" i="4"/>
  <c r="AQ2806" i="4"/>
  <c r="AM2806" i="4"/>
  <c r="AL2806" i="4"/>
  <c r="AQ2805" i="4"/>
  <c r="AM2805" i="4"/>
  <c r="AL2805" i="4"/>
  <c r="AQ2804" i="4"/>
  <c r="AM2804" i="4"/>
  <c r="AL2804" i="4"/>
  <c r="AQ2803" i="4"/>
  <c r="AM2803" i="4"/>
  <c r="AL2803" i="4"/>
  <c r="AQ2802" i="4"/>
  <c r="AM2802" i="4"/>
  <c r="AL2802" i="4"/>
  <c r="AQ2801" i="4"/>
  <c r="AM2801" i="4"/>
  <c r="AL2801" i="4"/>
  <c r="AQ2800" i="4"/>
  <c r="AM2800" i="4"/>
  <c r="AL2800" i="4"/>
  <c r="AQ2799" i="4"/>
  <c r="AM2799" i="4"/>
  <c r="AL2799" i="4"/>
  <c r="AQ2798" i="4"/>
  <c r="AM2798" i="4"/>
  <c r="AL2798" i="4"/>
  <c r="AQ2797" i="4"/>
  <c r="AM2797" i="4"/>
  <c r="AL2797" i="4"/>
  <c r="AQ2796" i="4"/>
  <c r="AM2796" i="4"/>
  <c r="AL2796" i="4"/>
  <c r="AQ2795" i="4"/>
  <c r="AM2795" i="4"/>
  <c r="AL2795" i="4"/>
  <c r="AQ2794" i="4"/>
  <c r="AM2794" i="4"/>
  <c r="AL2794" i="4"/>
  <c r="AQ2793" i="4"/>
  <c r="AM2793" i="4"/>
  <c r="AL2793" i="4"/>
  <c r="AQ2792" i="4"/>
  <c r="AM2792" i="4"/>
  <c r="AL2792" i="4"/>
  <c r="AQ2791" i="4"/>
  <c r="AM2791" i="4"/>
  <c r="AL2791" i="4"/>
  <c r="AQ2790" i="4"/>
  <c r="AM2790" i="4"/>
  <c r="AL2790" i="4"/>
  <c r="AQ2789" i="4"/>
  <c r="AM2789" i="4"/>
  <c r="AL2789" i="4"/>
  <c r="AQ2788" i="4"/>
  <c r="AM2788" i="4"/>
  <c r="AL2788" i="4"/>
  <c r="AQ2787" i="4"/>
  <c r="AM2787" i="4"/>
  <c r="AL2787" i="4"/>
  <c r="AQ2786" i="4"/>
  <c r="AM2786" i="4"/>
  <c r="AL2786" i="4"/>
  <c r="AQ2785" i="4"/>
  <c r="AM2785" i="4"/>
  <c r="AL2785" i="4"/>
  <c r="AQ2784" i="4"/>
  <c r="AM2784" i="4"/>
  <c r="AL2784" i="4"/>
  <c r="AQ2783" i="4"/>
  <c r="AM2783" i="4"/>
  <c r="AL2783" i="4"/>
  <c r="AQ2782" i="4"/>
  <c r="AM2782" i="4"/>
  <c r="AL2782" i="4"/>
  <c r="AQ2781" i="4"/>
  <c r="AM2781" i="4"/>
  <c r="AL2781" i="4"/>
  <c r="AQ2780" i="4"/>
  <c r="AM2780" i="4"/>
  <c r="AL2780" i="4"/>
  <c r="AQ2779" i="4"/>
  <c r="AM2779" i="4"/>
  <c r="AL2779" i="4"/>
  <c r="AQ2778" i="4"/>
  <c r="AM2778" i="4"/>
  <c r="AL2778" i="4"/>
  <c r="AQ2777" i="4"/>
  <c r="AM2777" i="4"/>
  <c r="AL2777" i="4"/>
  <c r="AQ2776" i="4"/>
  <c r="AM2776" i="4"/>
  <c r="AL2776" i="4"/>
  <c r="AQ2775" i="4"/>
  <c r="AM2775" i="4"/>
  <c r="AL2775" i="4"/>
  <c r="AQ2774" i="4"/>
  <c r="AM2774" i="4"/>
  <c r="AL2774" i="4"/>
  <c r="AQ2773" i="4"/>
  <c r="AM2773" i="4"/>
  <c r="AL2773" i="4"/>
  <c r="AQ2772" i="4"/>
  <c r="AM2772" i="4"/>
  <c r="AL2772" i="4"/>
  <c r="AQ2771" i="4"/>
  <c r="AM2771" i="4"/>
  <c r="AL2771" i="4"/>
  <c r="AQ2770" i="4"/>
  <c r="AM2770" i="4"/>
  <c r="AL2770" i="4"/>
  <c r="AQ2769" i="4"/>
  <c r="AM2769" i="4"/>
  <c r="AL2769" i="4"/>
  <c r="AQ2768" i="4"/>
  <c r="AM2768" i="4"/>
  <c r="AL2768" i="4"/>
  <c r="AQ2767" i="4"/>
  <c r="AM2767" i="4"/>
  <c r="AL2767" i="4"/>
  <c r="AQ2766" i="4"/>
  <c r="AM2766" i="4"/>
  <c r="AL2766" i="4"/>
  <c r="AQ2765" i="4"/>
  <c r="AM2765" i="4"/>
  <c r="AL2765" i="4"/>
  <c r="AQ2764" i="4"/>
  <c r="AM2764" i="4"/>
  <c r="AL2764" i="4"/>
  <c r="AQ2763" i="4"/>
  <c r="AM2763" i="4"/>
  <c r="AL2763" i="4"/>
  <c r="AQ2762" i="4"/>
  <c r="AM2762" i="4"/>
  <c r="AL2762" i="4"/>
  <c r="AQ2761" i="4"/>
  <c r="AM2761" i="4"/>
  <c r="AL2761" i="4"/>
  <c r="AQ2760" i="4"/>
  <c r="AM2760" i="4"/>
  <c r="AL2760" i="4"/>
  <c r="AQ2759" i="4"/>
  <c r="AM2759" i="4"/>
  <c r="AL2759" i="4"/>
  <c r="AQ2758" i="4"/>
  <c r="AM2758" i="4"/>
  <c r="AL2758" i="4"/>
  <c r="AQ2757" i="4"/>
  <c r="AM2757" i="4"/>
  <c r="AL2757" i="4"/>
  <c r="AQ2756" i="4"/>
  <c r="AM2756" i="4"/>
  <c r="AL2756" i="4"/>
  <c r="AQ2755" i="4"/>
  <c r="AM2755" i="4"/>
  <c r="AL2755" i="4"/>
  <c r="AQ2754" i="4"/>
  <c r="AM2754" i="4"/>
  <c r="AL2754" i="4"/>
  <c r="AQ2753" i="4"/>
  <c r="AM2753" i="4"/>
  <c r="AL2753" i="4"/>
  <c r="AQ2752" i="4"/>
  <c r="AM2752" i="4"/>
  <c r="AL2752" i="4"/>
  <c r="AQ2751" i="4"/>
  <c r="AM2751" i="4"/>
  <c r="AL2751" i="4"/>
  <c r="AQ2750" i="4"/>
  <c r="AM2750" i="4"/>
  <c r="AL2750" i="4"/>
  <c r="AQ2749" i="4"/>
  <c r="AM2749" i="4"/>
  <c r="AL2749" i="4"/>
  <c r="AQ2748" i="4"/>
  <c r="AM2748" i="4"/>
  <c r="AL2748" i="4"/>
  <c r="AQ2747" i="4"/>
  <c r="AM2747" i="4"/>
  <c r="AL2747" i="4"/>
  <c r="AQ2746" i="4"/>
  <c r="AM2746" i="4"/>
  <c r="AL2746" i="4"/>
  <c r="AQ2745" i="4"/>
  <c r="AM2745" i="4"/>
  <c r="AL2745" i="4"/>
  <c r="AQ2744" i="4"/>
  <c r="AM2744" i="4"/>
  <c r="AL2744" i="4"/>
  <c r="AQ2743" i="4"/>
  <c r="AM2743" i="4"/>
  <c r="AL2743" i="4"/>
  <c r="AQ2742" i="4"/>
  <c r="AM2742" i="4"/>
  <c r="AL2742" i="4"/>
  <c r="AQ2741" i="4"/>
  <c r="AM2741" i="4"/>
  <c r="AL2741" i="4"/>
  <c r="AQ2740" i="4"/>
  <c r="AM2740" i="4"/>
  <c r="AL2740" i="4"/>
  <c r="AQ2739" i="4"/>
  <c r="AM2739" i="4"/>
  <c r="AL2739" i="4"/>
  <c r="AQ2738" i="4"/>
  <c r="AM2738" i="4"/>
  <c r="AL2738" i="4"/>
  <c r="AQ2737" i="4"/>
  <c r="AM2737" i="4"/>
  <c r="AL2737" i="4"/>
  <c r="AQ2736" i="4"/>
  <c r="AM2736" i="4"/>
  <c r="AL2736" i="4"/>
  <c r="AQ2735" i="4"/>
  <c r="AM2735" i="4"/>
  <c r="AL2735" i="4"/>
  <c r="AQ2734" i="4"/>
  <c r="AM2734" i="4"/>
  <c r="AL2734" i="4"/>
  <c r="AQ2733" i="4"/>
  <c r="AM2733" i="4"/>
  <c r="AL2733" i="4"/>
  <c r="AQ2732" i="4"/>
  <c r="AM2732" i="4"/>
  <c r="AL2732" i="4"/>
  <c r="AQ2731" i="4"/>
  <c r="AM2731" i="4"/>
  <c r="AL2731" i="4"/>
  <c r="AQ2730" i="4"/>
  <c r="AM2730" i="4"/>
  <c r="AL2730" i="4"/>
  <c r="AQ2729" i="4"/>
  <c r="AM2729" i="4"/>
  <c r="AL2729" i="4"/>
  <c r="AQ2728" i="4"/>
  <c r="AM2728" i="4"/>
  <c r="AL2728" i="4"/>
  <c r="AQ2727" i="4"/>
  <c r="AM2727" i="4"/>
  <c r="AL2727" i="4"/>
  <c r="AQ2726" i="4"/>
  <c r="AM2726" i="4"/>
  <c r="AL2726" i="4"/>
  <c r="AQ2725" i="4"/>
  <c r="AM2725" i="4"/>
  <c r="AL2725" i="4"/>
  <c r="AQ2724" i="4"/>
  <c r="AM2724" i="4"/>
  <c r="AL2724" i="4"/>
  <c r="AQ2723" i="4"/>
  <c r="AM2723" i="4"/>
  <c r="AL2723" i="4"/>
  <c r="AQ2722" i="4"/>
  <c r="AM2722" i="4"/>
  <c r="AL2722" i="4"/>
  <c r="AQ2721" i="4"/>
  <c r="AM2721" i="4"/>
  <c r="AL2721" i="4"/>
  <c r="AQ2720" i="4"/>
  <c r="AM2720" i="4"/>
  <c r="AL2720" i="4"/>
  <c r="AQ2719" i="4"/>
  <c r="AM2719" i="4"/>
  <c r="AL2719" i="4"/>
  <c r="AQ2718" i="4"/>
  <c r="AM2718" i="4"/>
  <c r="AL2718" i="4"/>
  <c r="AQ2717" i="4"/>
  <c r="AM2717" i="4"/>
  <c r="AL2717" i="4"/>
  <c r="AQ2716" i="4"/>
  <c r="AM2716" i="4"/>
  <c r="AL2716" i="4"/>
  <c r="AQ2715" i="4"/>
  <c r="AM2715" i="4"/>
  <c r="AL2715" i="4"/>
  <c r="AQ2714" i="4"/>
  <c r="AM2714" i="4"/>
  <c r="AL2714" i="4"/>
  <c r="AQ2713" i="4"/>
  <c r="AM2713" i="4"/>
  <c r="AL2713" i="4"/>
  <c r="AQ2712" i="4"/>
  <c r="AM2712" i="4"/>
  <c r="AL2712" i="4"/>
  <c r="AQ2711" i="4"/>
  <c r="AM2711" i="4"/>
  <c r="AL2711" i="4"/>
  <c r="AQ2710" i="4"/>
  <c r="AM2710" i="4"/>
  <c r="AL2710" i="4"/>
  <c r="AQ2709" i="4"/>
  <c r="AM2709" i="4"/>
  <c r="AL2709" i="4"/>
  <c r="AQ2708" i="4"/>
  <c r="AM2708" i="4"/>
  <c r="AL2708" i="4"/>
  <c r="AQ2707" i="4"/>
  <c r="AM2707" i="4"/>
  <c r="AL2707" i="4"/>
  <c r="AQ2706" i="4"/>
  <c r="AM2706" i="4"/>
  <c r="AL2706" i="4"/>
  <c r="AQ2705" i="4"/>
  <c r="AM2705" i="4"/>
  <c r="AL2705" i="4"/>
  <c r="AQ2704" i="4"/>
  <c r="AM2704" i="4"/>
  <c r="AL2704" i="4"/>
  <c r="AQ2703" i="4"/>
  <c r="AM2703" i="4"/>
  <c r="AL2703" i="4"/>
  <c r="AQ2702" i="4"/>
  <c r="AM2702" i="4"/>
  <c r="AL2702" i="4"/>
  <c r="AQ2701" i="4"/>
  <c r="AM2701" i="4"/>
  <c r="AL2701" i="4"/>
  <c r="AQ2700" i="4"/>
  <c r="AM2700" i="4"/>
  <c r="AL2700" i="4"/>
  <c r="AQ2699" i="4"/>
  <c r="AM2699" i="4"/>
  <c r="AL2699" i="4"/>
  <c r="AQ2698" i="4"/>
  <c r="AM2698" i="4"/>
  <c r="AL2698" i="4"/>
  <c r="AQ2697" i="4"/>
  <c r="AM2697" i="4"/>
  <c r="AL2697" i="4"/>
  <c r="AQ2696" i="4"/>
  <c r="AM2696" i="4"/>
  <c r="AL2696" i="4"/>
  <c r="AQ2695" i="4"/>
  <c r="AM2695" i="4"/>
  <c r="AL2695" i="4"/>
  <c r="AQ2694" i="4"/>
  <c r="AM2694" i="4"/>
  <c r="AL2694" i="4"/>
  <c r="AQ2693" i="4"/>
  <c r="AM2693" i="4"/>
  <c r="AL2693" i="4"/>
  <c r="AQ2692" i="4"/>
  <c r="AM2692" i="4"/>
  <c r="AL2692" i="4"/>
  <c r="AQ2691" i="4"/>
  <c r="AM2691" i="4"/>
  <c r="AL2691" i="4"/>
  <c r="AQ2690" i="4"/>
  <c r="AM2690" i="4"/>
  <c r="AL2690" i="4"/>
  <c r="AQ2689" i="4"/>
  <c r="AM2689" i="4"/>
  <c r="AL2689" i="4"/>
  <c r="AQ2688" i="4"/>
  <c r="AM2688" i="4"/>
  <c r="AL2688" i="4"/>
  <c r="AQ2687" i="4"/>
  <c r="AM2687" i="4"/>
  <c r="AL2687" i="4"/>
  <c r="AQ2686" i="4"/>
  <c r="AM2686" i="4"/>
  <c r="AL2686" i="4"/>
  <c r="AQ2685" i="4"/>
  <c r="AM2685" i="4"/>
  <c r="AL2685" i="4"/>
  <c r="AQ2684" i="4"/>
  <c r="AM2684" i="4"/>
  <c r="AL2684" i="4"/>
  <c r="AQ2683" i="4"/>
  <c r="AM2683" i="4"/>
  <c r="AL2683" i="4"/>
  <c r="AQ2682" i="4"/>
  <c r="AM2682" i="4"/>
  <c r="AL2682" i="4"/>
  <c r="AQ2681" i="4"/>
  <c r="AM2681" i="4"/>
  <c r="AL2681" i="4"/>
  <c r="AQ2680" i="4"/>
  <c r="AM2680" i="4"/>
  <c r="AL2680" i="4"/>
  <c r="AQ2679" i="4"/>
  <c r="AM2679" i="4"/>
  <c r="AL2679" i="4"/>
  <c r="AQ2678" i="4"/>
  <c r="AM2678" i="4"/>
  <c r="AL2678" i="4"/>
  <c r="AQ2677" i="4"/>
  <c r="AM2677" i="4"/>
  <c r="AL2677" i="4"/>
  <c r="AQ2676" i="4"/>
  <c r="AM2676" i="4"/>
  <c r="AL2676" i="4"/>
  <c r="AQ2675" i="4"/>
  <c r="AM2675" i="4"/>
  <c r="AL2675" i="4"/>
  <c r="AQ2674" i="4"/>
  <c r="AM2674" i="4"/>
  <c r="AL2674" i="4"/>
  <c r="AQ2673" i="4"/>
  <c r="AM2673" i="4"/>
  <c r="AL2673" i="4"/>
  <c r="AQ2672" i="4"/>
  <c r="AM2672" i="4"/>
  <c r="AL2672" i="4"/>
  <c r="AQ2671" i="4"/>
  <c r="AM2671" i="4"/>
  <c r="AL2671" i="4"/>
  <c r="AQ2670" i="4"/>
  <c r="AM2670" i="4"/>
  <c r="AL2670" i="4"/>
  <c r="AQ2669" i="4"/>
  <c r="AM2669" i="4"/>
  <c r="AL2669" i="4"/>
  <c r="AQ2668" i="4"/>
  <c r="AM2668" i="4"/>
  <c r="AL2668" i="4"/>
  <c r="AQ2667" i="4"/>
  <c r="AM2667" i="4"/>
  <c r="AL2667" i="4"/>
  <c r="AQ2666" i="4"/>
  <c r="AM2666" i="4"/>
  <c r="AL2666" i="4"/>
  <c r="AQ2665" i="4"/>
  <c r="AM2665" i="4"/>
  <c r="AL2665" i="4"/>
  <c r="AQ2664" i="4"/>
  <c r="AM2664" i="4"/>
  <c r="AL2664" i="4"/>
  <c r="AQ2663" i="4"/>
  <c r="AM2663" i="4"/>
  <c r="AL2663" i="4"/>
  <c r="AQ2662" i="4"/>
  <c r="AM2662" i="4"/>
  <c r="AL2662" i="4"/>
  <c r="AQ2661" i="4"/>
  <c r="AM2661" i="4"/>
  <c r="AL2661" i="4"/>
  <c r="AQ2660" i="4"/>
  <c r="AM2660" i="4"/>
  <c r="AL2660" i="4"/>
  <c r="AQ2659" i="4"/>
  <c r="AM2659" i="4"/>
  <c r="AL2659" i="4"/>
  <c r="AQ2658" i="4"/>
  <c r="AM2658" i="4"/>
  <c r="AL2658" i="4"/>
  <c r="AQ2657" i="4"/>
  <c r="AM2657" i="4"/>
  <c r="AL2657" i="4"/>
  <c r="AQ2656" i="4"/>
  <c r="AM2656" i="4"/>
  <c r="AL2656" i="4"/>
  <c r="AQ2655" i="4"/>
  <c r="AM2655" i="4"/>
  <c r="AL2655" i="4"/>
  <c r="AQ2654" i="4"/>
  <c r="AM2654" i="4"/>
  <c r="AL2654" i="4"/>
  <c r="AQ2653" i="4"/>
  <c r="AM2653" i="4"/>
  <c r="AL2653" i="4"/>
  <c r="AQ2652" i="4"/>
  <c r="AM2652" i="4"/>
  <c r="AL2652" i="4"/>
  <c r="AQ2651" i="4"/>
  <c r="AM2651" i="4"/>
  <c r="AL2651" i="4"/>
  <c r="AQ2650" i="4"/>
  <c r="AM2650" i="4"/>
  <c r="AL2650" i="4"/>
  <c r="AQ2649" i="4"/>
  <c r="AM2649" i="4"/>
  <c r="AL2649" i="4"/>
  <c r="AQ2648" i="4"/>
  <c r="AM2648" i="4"/>
  <c r="AL2648" i="4"/>
  <c r="AQ2647" i="4"/>
  <c r="AM2647" i="4"/>
  <c r="AL2647" i="4"/>
  <c r="AQ2646" i="4"/>
  <c r="AM2646" i="4"/>
  <c r="AL2646" i="4"/>
  <c r="AQ2645" i="4"/>
  <c r="AM2645" i="4"/>
  <c r="AL2645" i="4"/>
  <c r="AQ2644" i="4"/>
  <c r="AM2644" i="4"/>
  <c r="AL2644" i="4"/>
  <c r="AQ2643" i="4"/>
  <c r="AM2643" i="4"/>
  <c r="AL2643" i="4"/>
  <c r="AQ2642" i="4"/>
  <c r="AM2642" i="4"/>
  <c r="AL2642" i="4"/>
  <c r="AQ2641" i="4"/>
  <c r="AM2641" i="4"/>
  <c r="AL2641" i="4"/>
  <c r="AQ2640" i="4"/>
  <c r="AM2640" i="4"/>
  <c r="AL2640" i="4"/>
  <c r="AQ2639" i="4"/>
  <c r="AM2639" i="4"/>
  <c r="AL2639" i="4"/>
  <c r="AQ2638" i="4"/>
  <c r="AM2638" i="4"/>
  <c r="AL2638" i="4"/>
  <c r="AQ2637" i="4"/>
  <c r="AM2637" i="4"/>
  <c r="AL2637" i="4"/>
  <c r="AQ2636" i="4"/>
  <c r="AM2636" i="4"/>
  <c r="AL2636" i="4"/>
  <c r="AQ2635" i="4"/>
  <c r="AM2635" i="4"/>
  <c r="AL2635" i="4"/>
  <c r="AQ2634" i="4"/>
  <c r="AM2634" i="4"/>
  <c r="AL2634" i="4"/>
  <c r="AQ2633" i="4"/>
  <c r="AM2633" i="4"/>
  <c r="AL2633" i="4"/>
  <c r="AQ2632" i="4"/>
  <c r="AM2632" i="4"/>
  <c r="AL2632" i="4"/>
  <c r="AQ2631" i="4"/>
  <c r="AM2631" i="4"/>
  <c r="AL2631" i="4"/>
  <c r="AQ2630" i="4"/>
  <c r="AM2630" i="4"/>
  <c r="AL2630" i="4"/>
  <c r="AQ2629" i="4"/>
  <c r="AM2629" i="4"/>
  <c r="AL2629" i="4"/>
  <c r="AQ2628" i="4"/>
  <c r="AM2628" i="4"/>
  <c r="AL2628" i="4"/>
  <c r="AQ2627" i="4"/>
  <c r="AM2627" i="4"/>
  <c r="AL2627" i="4"/>
  <c r="AQ2626" i="4"/>
  <c r="AM2626" i="4"/>
  <c r="AL2626" i="4"/>
  <c r="AQ2625" i="4"/>
  <c r="AM2625" i="4"/>
  <c r="AL2625" i="4"/>
  <c r="AQ2624" i="4"/>
  <c r="AM2624" i="4"/>
  <c r="AL2624" i="4"/>
  <c r="AQ2623" i="4"/>
  <c r="AM2623" i="4"/>
  <c r="AL2623" i="4"/>
  <c r="AQ2622" i="4"/>
  <c r="AM2622" i="4"/>
  <c r="AL2622" i="4"/>
  <c r="AQ2621" i="4"/>
  <c r="AM2621" i="4"/>
  <c r="AL2621" i="4"/>
  <c r="AQ2620" i="4"/>
  <c r="AM2620" i="4"/>
  <c r="AL2620" i="4"/>
  <c r="AQ2619" i="4"/>
  <c r="AM2619" i="4"/>
  <c r="AL2619" i="4"/>
  <c r="AQ2618" i="4"/>
  <c r="AM2618" i="4"/>
  <c r="AL2618" i="4"/>
  <c r="AQ2617" i="4"/>
  <c r="AM2617" i="4"/>
  <c r="AL2617" i="4"/>
  <c r="AQ2616" i="4"/>
  <c r="AM2616" i="4"/>
  <c r="AL2616" i="4"/>
  <c r="AQ2615" i="4"/>
  <c r="AM2615" i="4"/>
  <c r="AL2615" i="4"/>
  <c r="AQ2614" i="4"/>
  <c r="AM2614" i="4"/>
  <c r="AL2614" i="4"/>
  <c r="AQ2613" i="4"/>
  <c r="AM2613" i="4"/>
  <c r="AL2613" i="4"/>
  <c r="AQ2612" i="4"/>
  <c r="AM2612" i="4"/>
  <c r="AL2612" i="4"/>
  <c r="AQ2611" i="4"/>
  <c r="AM2611" i="4"/>
  <c r="AL2611" i="4"/>
  <c r="AQ2610" i="4"/>
  <c r="AM2610" i="4"/>
  <c r="AL2610" i="4"/>
  <c r="AQ2609" i="4"/>
  <c r="AM2609" i="4"/>
  <c r="AL2609" i="4"/>
  <c r="AQ2608" i="4"/>
  <c r="AM2608" i="4"/>
  <c r="AL2608" i="4"/>
  <c r="AQ2607" i="4"/>
  <c r="AM2607" i="4"/>
  <c r="AL2607" i="4"/>
  <c r="AQ2606" i="4"/>
  <c r="AM2606" i="4"/>
  <c r="AL2606" i="4"/>
  <c r="AQ2605" i="4"/>
  <c r="AM2605" i="4"/>
  <c r="AL2605" i="4"/>
  <c r="AQ2604" i="4"/>
  <c r="AM2604" i="4"/>
  <c r="AL2604" i="4"/>
  <c r="AQ2603" i="4"/>
  <c r="AM2603" i="4"/>
  <c r="AL2603" i="4"/>
  <c r="AQ2602" i="4"/>
  <c r="AM2602" i="4"/>
  <c r="AL2602" i="4"/>
  <c r="AQ2601" i="4"/>
  <c r="AM2601" i="4"/>
  <c r="AL2601" i="4"/>
  <c r="AQ2600" i="4"/>
  <c r="AM2600" i="4"/>
  <c r="AL2600" i="4"/>
  <c r="AQ2599" i="4"/>
  <c r="AM2599" i="4"/>
  <c r="AL2599" i="4"/>
  <c r="AQ2598" i="4"/>
  <c r="AM2598" i="4"/>
  <c r="AL2598" i="4"/>
  <c r="AQ2597" i="4"/>
  <c r="AM2597" i="4"/>
  <c r="AL2597" i="4"/>
  <c r="AQ2596" i="4"/>
  <c r="AM2596" i="4"/>
  <c r="AL2596" i="4"/>
  <c r="AQ2595" i="4"/>
  <c r="AM2595" i="4"/>
  <c r="AL2595" i="4"/>
  <c r="AQ2594" i="4"/>
  <c r="AM2594" i="4"/>
  <c r="AL2594" i="4"/>
  <c r="AQ2593" i="4"/>
  <c r="AM2593" i="4"/>
  <c r="AL2593" i="4"/>
  <c r="AQ2592" i="4"/>
  <c r="AM2592" i="4"/>
  <c r="AL2592" i="4"/>
  <c r="AQ2591" i="4"/>
  <c r="AM2591" i="4"/>
  <c r="AL2591" i="4"/>
  <c r="AQ2590" i="4"/>
  <c r="AM2590" i="4"/>
  <c r="AL2590" i="4"/>
  <c r="AQ2589" i="4"/>
  <c r="AM2589" i="4"/>
  <c r="AL2589" i="4"/>
  <c r="AQ2588" i="4"/>
  <c r="AM2588" i="4"/>
  <c r="AL2588" i="4"/>
  <c r="AQ2587" i="4"/>
  <c r="AM2587" i="4"/>
  <c r="AL2587" i="4"/>
  <c r="AQ2586" i="4"/>
  <c r="AM2586" i="4"/>
  <c r="AL2586" i="4"/>
  <c r="AQ2585" i="4"/>
  <c r="AM2585" i="4"/>
  <c r="AL2585" i="4"/>
  <c r="AQ2584" i="4"/>
  <c r="AM2584" i="4"/>
  <c r="AL2584" i="4"/>
  <c r="AQ2583" i="4"/>
  <c r="AM2583" i="4"/>
  <c r="AL2583" i="4"/>
  <c r="AQ2582" i="4"/>
  <c r="AM2582" i="4"/>
  <c r="AL2582" i="4"/>
  <c r="AQ2581" i="4"/>
  <c r="AM2581" i="4"/>
  <c r="AL2581" i="4"/>
  <c r="AQ2580" i="4"/>
  <c r="AM2580" i="4"/>
  <c r="AL2580" i="4"/>
  <c r="AQ2579" i="4"/>
  <c r="AM2579" i="4"/>
  <c r="AL2579" i="4"/>
  <c r="AQ2578" i="4"/>
  <c r="AM2578" i="4"/>
  <c r="AL2578" i="4"/>
  <c r="AQ2577" i="4"/>
  <c r="AM2577" i="4"/>
  <c r="AL2577" i="4"/>
  <c r="AQ2576" i="4"/>
  <c r="AM2576" i="4"/>
  <c r="AL2576" i="4"/>
  <c r="AQ2575" i="4"/>
  <c r="AM2575" i="4"/>
  <c r="AL2575" i="4"/>
  <c r="AQ2574" i="4"/>
  <c r="AM2574" i="4"/>
  <c r="AL2574" i="4"/>
  <c r="AQ2573" i="4"/>
  <c r="AM2573" i="4"/>
  <c r="AL2573" i="4"/>
  <c r="AQ2572" i="4"/>
  <c r="AM2572" i="4"/>
  <c r="AL2572" i="4"/>
  <c r="AQ2571" i="4"/>
  <c r="AM2571" i="4"/>
  <c r="AL2571" i="4"/>
  <c r="AQ2570" i="4"/>
  <c r="AM2570" i="4"/>
  <c r="AL2570" i="4"/>
  <c r="AQ2569" i="4"/>
  <c r="AM2569" i="4"/>
  <c r="AL2569" i="4"/>
  <c r="AQ2568" i="4"/>
  <c r="AM2568" i="4"/>
  <c r="AL2568" i="4"/>
  <c r="AQ2567" i="4"/>
  <c r="AM2567" i="4"/>
  <c r="AL2567" i="4"/>
  <c r="AQ2566" i="4"/>
  <c r="AM2566" i="4"/>
  <c r="AL2566" i="4"/>
  <c r="AQ2565" i="4"/>
  <c r="AM2565" i="4"/>
  <c r="AL2565" i="4"/>
  <c r="AQ2564" i="4"/>
  <c r="AM2564" i="4"/>
  <c r="AL2564" i="4"/>
  <c r="AQ2563" i="4"/>
  <c r="AM2563" i="4"/>
  <c r="AL2563" i="4"/>
  <c r="AQ2562" i="4"/>
  <c r="AM2562" i="4"/>
  <c r="AL2562" i="4"/>
  <c r="AQ2561" i="4"/>
  <c r="AM2561" i="4"/>
  <c r="AL2561" i="4"/>
  <c r="AQ2560" i="4"/>
  <c r="AM2560" i="4"/>
  <c r="AL2560" i="4"/>
  <c r="AQ2559" i="4"/>
  <c r="AM2559" i="4"/>
  <c r="AL2559" i="4"/>
  <c r="AQ2558" i="4"/>
  <c r="AM2558" i="4"/>
  <c r="AL2558" i="4"/>
  <c r="AQ2557" i="4"/>
  <c r="AM2557" i="4"/>
  <c r="AL2557" i="4"/>
  <c r="AQ2556" i="4"/>
  <c r="AM2556" i="4"/>
  <c r="AL2556" i="4"/>
  <c r="AQ2555" i="4"/>
  <c r="AM2555" i="4"/>
  <c r="AL2555" i="4"/>
  <c r="AQ2554" i="4"/>
  <c r="AM2554" i="4"/>
  <c r="AL2554" i="4"/>
  <c r="AQ2553" i="4"/>
  <c r="AM2553" i="4"/>
  <c r="AL2553" i="4"/>
  <c r="AQ2552" i="4"/>
  <c r="AM2552" i="4"/>
  <c r="AL2552" i="4"/>
  <c r="AQ2551" i="4"/>
  <c r="AM2551" i="4"/>
  <c r="AL2551" i="4"/>
  <c r="AQ2550" i="4"/>
  <c r="AM2550" i="4"/>
  <c r="AL2550" i="4"/>
  <c r="AQ2549" i="4"/>
  <c r="AM2549" i="4"/>
  <c r="AL2549" i="4"/>
  <c r="AQ2548" i="4"/>
  <c r="AM2548" i="4"/>
  <c r="AL2548" i="4"/>
  <c r="AQ2547" i="4"/>
  <c r="AM2547" i="4"/>
  <c r="AL2547" i="4"/>
  <c r="AQ2546" i="4"/>
  <c r="AM2546" i="4"/>
  <c r="AL2546" i="4"/>
  <c r="AQ2545" i="4"/>
  <c r="AM2545" i="4"/>
  <c r="AL2545" i="4"/>
  <c r="AQ2544" i="4"/>
  <c r="AM2544" i="4"/>
  <c r="AL2544" i="4"/>
  <c r="AQ2543" i="4"/>
  <c r="AM2543" i="4"/>
  <c r="AL2543" i="4"/>
  <c r="AQ2542" i="4"/>
  <c r="AM2542" i="4"/>
  <c r="AL2542" i="4"/>
  <c r="AQ2541" i="4"/>
  <c r="AM2541" i="4"/>
  <c r="AL2541" i="4"/>
  <c r="AQ2540" i="4"/>
  <c r="AM2540" i="4"/>
  <c r="AL2540" i="4"/>
  <c r="AQ2539" i="4"/>
  <c r="AM2539" i="4"/>
  <c r="AL2539" i="4"/>
  <c r="AQ2538" i="4"/>
  <c r="AM2538" i="4"/>
  <c r="AL2538" i="4"/>
  <c r="AQ2537" i="4"/>
  <c r="AM2537" i="4"/>
  <c r="AL2537" i="4"/>
  <c r="AQ2536" i="4"/>
  <c r="AM2536" i="4"/>
  <c r="AL2536" i="4"/>
  <c r="AQ2535" i="4"/>
  <c r="AM2535" i="4"/>
  <c r="AL2535" i="4"/>
  <c r="AQ2534" i="4"/>
  <c r="AM2534" i="4"/>
  <c r="AL2534" i="4"/>
  <c r="AQ2533" i="4"/>
  <c r="AM2533" i="4"/>
  <c r="AL2533" i="4"/>
  <c r="AQ2532" i="4"/>
  <c r="AM2532" i="4"/>
  <c r="AL2532" i="4"/>
  <c r="AQ2531" i="4"/>
  <c r="AM2531" i="4"/>
  <c r="AL2531" i="4"/>
  <c r="AQ2530" i="4"/>
  <c r="AM2530" i="4"/>
  <c r="AL2530" i="4"/>
  <c r="AQ2529" i="4"/>
  <c r="AM2529" i="4"/>
  <c r="AL2529" i="4"/>
  <c r="AQ2528" i="4"/>
  <c r="AM2528" i="4"/>
  <c r="AL2528" i="4"/>
  <c r="AQ2527" i="4"/>
  <c r="AM2527" i="4"/>
  <c r="AL2527" i="4"/>
  <c r="AQ2526" i="4"/>
  <c r="AM2526" i="4"/>
  <c r="AL2526" i="4"/>
  <c r="AQ2525" i="4"/>
  <c r="AM2525" i="4"/>
  <c r="AL2525" i="4"/>
  <c r="AQ2524" i="4"/>
  <c r="AM2524" i="4"/>
  <c r="AL2524" i="4"/>
  <c r="AQ2523" i="4"/>
  <c r="AM2523" i="4"/>
  <c r="AL2523" i="4"/>
  <c r="AQ2522" i="4"/>
  <c r="AM2522" i="4"/>
  <c r="AL2522" i="4"/>
  <c r="AQ2521" i="4"/>
  <c r="AM2521" i="4"/>
  <c r="AL2521" i="4"/>
  <c r="AQ2520" i="4"/>
  <c r="AM2520" i="4"/>
  <c r="AL2520" i="4"/>
  <c r="AQ2519" i="4"/>
  <c r="AM2519" i="4"/>
  <c r="AL2519" i="4"/>
  <c r="AQ2518" i="4"/>
  <c r="AM2518" i="4"/>
  <c r="AL2518" i="4"/>
  <c r="AQ2517" i="4"/>
  <c r="AM2517" i="4"/>
  <c r="AL2517" i="4"/>
  <c r="AQ2516" i="4"/>
  <c r="AM2516" i="4"/>
  <c r="AL2516" i="4"/>
  <c r="AQ2515" i="4"/>
  <c r="AM2515" i="4"/>
  <c r="AL2515" i="4"/>
  <c r="AQ2514" i="4"/>
  <c r="AM2514" i="4"/>
  <c r="AL2514" i="4"/>
  <c r="AQ2513" i="4"/>
  <c r="AM2513" i="4"/>
  <c r="AL2513" i="4"/>
  <c r="AQ2512" i="4"/>
  <c r="AM2512" i="4"/>
  <c r="AL2512" i="4"/>
  <c r="AQ2511" i="4"/>
  <c r="AM2511" i="4"/>
  <c r="AL2511" i="4"/>
  <c r="AQ2510" i="4"/>
  <c r="AM2510" i="4"/>
  <c r="AL2510" i="4"/>
  <c r="AQ2509" i="4"/>
  <c r="AM2509" i="4"/>
  <c r="AL2509" i="4"/>
  <c r="AQ2508" i="4"/>
  <c r="AM2508" i="4"/>
  <c r="AL2508" i="4"/>
  <c r="AQ2507" i="4"/>
  <c r="AM2507" i="4"/>
  <c r="AL2507" i="4"/>
  <c r="AQ2506" i="4"/>
  <c r="AM2506" i="4"/>
  <c r="AL2506" i="4"/>
  <c r="AQ2505" i="4"/>
  <c r="AM2505" i="4"/>
  <c r="AL2505" i="4"/>
  <c r="AQ2504" i="4"/>
  <c r="AM2504" i="4"/>
  <c r="AL2504" i="4"/>
  <c r="AQ2503" i="4"/>
  <c r="AM2503" i="4"/>
  <c r="AL2503" i="4"/>
  <c r="AQ2502" i="4"/>
  <c r="AM2502" i="4"/>
  <c r="AL2502" i="4"/>
  <c r="AQ2501" i="4"/>
  <c r="AM2501" i="4"/>
  <c r="AL2501" i="4"/>
  <c r="AQ2500" i="4"/>
  <c r="AM2500" i="4"/>
  <c r="AL2500" i="4"/>
  <c r="AQ2499" i="4"/>
  <c r="AM2499" i="4"/>
  <c r="AL2499" i="4"/>
  <c r="AQ2498" i="4"/>
  <c r="AM2498" i="4"/>
  <c r="AL2498" i="4"/>
  <c r="AQ2497" i="4"/>
  <c r="AM2497" i="4"/>
  <c r="AL2497" i="4"/>
  <c r="AQ2496" i="4"/>
  <c r="AM2496" i="4"/>
  <c r="AL2496" i="4"/>
  <c r="AQ2495" i="4"/>
  <c r="AM2495" i="4"/>
  <c r="AL2495" i="4"/>
  <c r="AQ2494" i="4"/>
  <c r="AM2494" i="4"/>
  <c r="AL2494" i="4"/>
  <c r="AQ2493" i="4"/>
  <c r="AM2493" i="4"/>
  <c r="AL2493" i="4"/>
  <c r="AQ2492" i="4"/>
  <c r="AM2492" i="4"/>
  <c r="AL2492" i="4"/>
  <c r="AQ2491" i="4"/>
  <c r="AM2491" i="4"/>
  <c r="AL2491" i="4"/>
  <c r="AQ2490" i="4"/>
  <c r="AM2490" i="4"/>
  <c r="AL2490" i="4"/>
  <c r="AQ2489" i="4"/>
  <c r="AM2489" i="4"/>
  <c r="AL2489" i="4"/>
  <c r="AQ2488" i="4"/>
  <c r="AM2488" i="4"/>
  <c r="AL2488" i="4"/>
  <c r="AQ2487" i="4"/>
  <c r="AM2487" i="4"/>
  <c r="AL2487" i="4"/>
  <c r="AQ2486" i="4"/>
  <c r="AM2486" i="4"/>
  <c r="AL2486" i="4"/>
  <c r="AQ2485" i="4"/>
  <c r="AM2485" i="4"/>
  <c r="AL2485" i="4"/>
  <c r="AQ2484" i="4"/>
  <c r="AM2484" i="4"/>
  <c r="AL2484" i="4"/>
  <c r="AQ2483" i="4"/>
  <c r="AM2483" i="4"/>
  <c r="AL2483" i="4"/>
  <c r="AQ2482" i="4"/>
  <c r="AM2482" i="4"/>
  <c r="AL2482" i="4"/>
  <c r="AQ2481" i="4"/>
  <c r="AM2481" i="4"/>
  <c r="AL2481" i="4"/>
  <c r="AQ2480" i="4"/>
  <c r="AM2480" i="4"/>
  <c r="AL2480" i="4"/>
  <c r="AQ2479" i="4"/>
  <c r="AM2479" i="4"/>
  <c r="AL2479" i="4"/>
  <c r="AQ2478" i="4"/>
  <c r="AM2478" i="4"/>
  <c r="AL2478" i="4"/>
  <c r="AQ2477" i="4"/>
  <c r="AM2477" i="4"/>
  <c r="AL2477" i="4"/>
  <c r="AQ2476" i="4"/>
  <c r="AM2476" i="4"/>
  <c r="AL2476" i="4"/>
  <c r="AQ2475" i="4"/>
  <c r="AM2475" i="4"/>
  <c r="AL2475" i="4"/>
  <c r="AQ2474" i="4"/>
  <c r="AM2474" i="4"/>
  <c r="AL2474" i="4"/>
  <c r="AQ2473" i="4"/>
  <c r="AM2473" i="4"/>
  <c r="AL2473" i="4"/>
  <c r="AQ2472" i="4"/>
  <c r="AM2472" i="4"/>
  <c r="AL2472" i="4"/>
  <c r="AQ2471" i="4"/>
  <c r="AM2471" i="4"/>
  <c r="AL2471" i="4"/>
  <c r="AQ2470" i="4"/>
  <c r="AM2470" i="4"/>
  <c r="AL2470" i="4"/>
  <c r="AQ2469" i="4"/>
  <c r="AM2469" i="4"/>
  <c r="AL2469" i="4"/>
  <c r="AQ2468" i="4"/>
  <c r="AM2468" i="4"/>
  <c r="AL2468" i="4"/>
  <c r="AQ2467" i="4"/>
  <c r="AM2467" i="4"/>
  <c r="AL2467" i="4"/>
  <c r="AQ2466" i="4"/>
  <c r="AM2466" i="4"/>
  <c r="AL2466" i="4"/>
  <c r="AQ2465" i="4"/>
  <c r="AM2465" i="4"/>
  <c r="AL2465" i="4"/>
  <c r="AQ2464" i="4"/>
  <c r="AM2464" i="4"/>
  <c r="AL2464" i="4"/>
  <c r="AQ2463" i="4"/>
  <c r="AM2463" i="4"/>
  <c r="AL2463" i="4"/>
  <c r="AQ2462" i="4"/>
  <c r="AM2462" i="4"/>
  <c r="AL2462" i="4"/>
  <c r="AQ2461" i="4"/>
  <c r="AM2461" i="4"/>
  <c r="AL2461" i="4"/>
  <c r="AQ2460" i="4"/>
  <c r="AM2460" i="4"/>
  <c r="AL2460" i="4"/>
  <c r="AQ2459" i="4"/>
  <c r="AM2459" i="4"/>
  <c r="AL2459" i="4"/>
  <c r="AQ2458" i="4"/>
  <c r="AM2458" i="4"/>
  <c r="AL2458" i="4"/>
  <c r="AQ2457" i="4"/>
  <c r="AM2457" i="4"/>
  <c r="AL2457" i="4"/>
  <c r="AQ2456" i="4"/>
  <c r="AM2456" i="4"/>
  <c r="AL2456" i="4"/>
  <c r="AQ2455" i="4"/>
  <c r="AM2455" i="4"/>
  <c r="AL2455" i="4"/>
  <c r="AQ2454" i="4"/>
  <c r="AM2454" i="4"/>
  <c r="AL2454" i="4"/>
  <c r="AQ2453" i="4"/>
  <c r="AM2453" i="4"/>
  <c r="AL2453" i="4"/>
  <c r="AQ2452" i="4"/>
  <c r="AM2452" i="4"/>
  <c r="AL2452" i="4"/>
  <c r="AQ2451" i="4"/>
  <c r="AM2451" i="4"/>
  <c r="AL2451" i="4"/>
  <c r="AQ2450" i="4"/>
  <c r="AM2450" i="4"/>
  <c r="AL2450" i="4"/>
  <c r="AQ2449" i="4"/>
  <c r="AM2449" i="4"/>
  <c r="AL2449" i="4"/>
  <c r="AQ2448" i="4"/>
  <c r="AM2448" i="4"/>
  <c r="AL2448" i="4"/>
  <c r="AQ2447" i="4"/>
  <c r="AM2447" i="4"/>
  <c r="AL2447" i="4"/>
  <c r="AQ2446" i="4"/>
  <c r="AM2446" i="4"/>
  <c r="AL2446" i="4"/>
  <c r="AQ2445" i="4"/>
  <c r="AM2445" i="4"/>
  <c r="AL2445" i="4"/>
  <c r="AQ2444" i="4"/>
  <c r="AM2444" i="4"/>
  <c r="AL2444" i="4"/>
  <c r="AQ2443" i="4"/>
  <c r="AM2443" i="4"/>
  <c r="AL2443" i="4"/>
  <c r="AQ2442" i="4"/>
  <c r="AM2442" i="4"/>
  <c r="AL2442" i="4"/>
  <c r="AQ2441" i="4"/>
  <c r="AM2441" i="4"/>
  <c r="AL2441" i="4"/>
  <c r="AQ2440" i="4"/>
  <c r="AM2440" i="4"/>
  <c r="AL2440" i="4"/>
  <c r="AQ2439" i="4"/>
  <c r="AM2439" i="4"/>
  <c r="AL2439" i="4"/>
  <c r="AQ2438" i="4"/>
  <c r="AM2438" i="4"/>
  <c r="AL2438" i="4"/>
  <c r="AQ2437" i="4"/>
  <c r="AM2437" i="4"/>
  <c r="AL2437" i="4"/>
  <c r="AQ2436" i="4"/>
  <c r="AM2436" i="4"/>
  <c r="AL2436" i="4"/>
  <c r="AQ2435" i="4"/>
  <c r="AM2435" i="4"/>
  <c r="AL2435" i="4"/>
  <c r="AQ2434" i="4"/>
  <c r="AM2434" i="4"/>
  <c r="AL2434" i="4"/>
  <c r="AQ2433" i="4"/>
  <c r="AM2433" i="4"/>
  <c r="AL2433" i="4"/>
  <c r="AQ2432" i="4"/>
  <c r="AM2432" i="4"/>
  <c r="AL2432" i="4"/>
  <c r="AQ2431" i="4"/>
  <c r="AM2431" i="4"/>
  <c r="AL2431" i="4"/>
  <c r="AQ2430" i="4"/>
  <c r="AM2430" i="4"/>
  <c r="AL2430" i="4"/>
  <c r="AQ2429" i="4"/>
  <c r="AM2429" i="4"/>
  <c r="AL2429" i="4"/>
  <c r="AQ2428" i="4"/>
  <c r="AM2428" i="4"/>
  <c r="AL2428" i="4"/>
  <c r="AQ2427" i="4"/>
  <c r="AM2427" i="4"/>
  <c r="AL2427" i="4"/>
  <c r="AQ2426" i="4"/>
  <c r="AM2426" i="4"/>
  <c r="AL2426" i="4"/>
  <c r="AQ2425" i="4"/>
  <c r="AM2425" i="4"/>
  <c r="AL2425" i="4"/>
  <c r="AQ2424" i="4"/>
  <c r="AM2424" i="4"/>
  <c r="AL2424" i="4"/>
  <c r="AQ2423" i="4"/>
  <c r="AM2423" i="4"/>
  <c r="AL2423" i="4"/>
  <c r="AQ2422" i="4"/>
  <c r="AM2422" i="4"/>
  <c r="AL2422" i="4"/>
  <c r="AQ2421" i="4"/>
  <c r="AM2421" i="4"/>
  <c r="AL2421" i="4"/>
  <c r="AQ2420" i="4"/>
  <c r="AM2420" i="4"/>
  <c r="AL2420" i="4"/>
  <c r="AQ2419" i="4"/>
  <c r="AM2419" i="4"/>
  <c r="AL2419" i="4"/>
  <c r="AQ2418" i="4"/>
  <c r="AM2418" i="4"/>
  <c r="AL2418" i="4"/>
  <c r="AQ2417" i="4"/>
  <c r="AM2417" i="4"/>
  <c r="AL2417" i="4"/>
  <c r="AQ2416" i="4"/>
  <c r="AM2416" i="4"/>
  <c r="AL2416" i="4"/>
  <c r="AQ2415" i="4"/>
  <c r="AM2415" i="4"/>
  <c r="AL2415" i="4"/>
  <c r="AQ2414" i="4"/>
  <c r="AM2414" i="4"/>
  <c r="AL2414" i="4"/>
  <c r="AQ2413" i="4"/>
  <c r="AM2413" i="4"/>
  <c r="AL2413" i="4"/>
  <c r="AQ2412" i="4"/>
  <c r="AM2412" i="4"/>
  <c r="AL2412" i="4"/>
  <c r="AQ2411" i="4"/>
  <c r="AM2411" i="4"/>
  <c r="AL2411" i="4"/>
  <c r="AQ2410" i="4"/>
  <c r="AM2410" i="4"/>
  <c r="AL2410" i="4"/>
  <c r="AQ2409" i="4"/>
  <c r="AM2409" i="4"/>
  <c r="AL2409" i="4"/>
  <c r="AQ2408" i="4"/>
  <c r="AM2408" i="4"/>
  <c r="AL2408" i="4"/>
  <c r="AQ2407" i="4"/>
  <c r="AM2407" i="4"/>
  <c r="AL2407" i="4"/>
  <c r="AQ2406" i="4"/>
  <c r="AM2406" i="4"/>
  <c r="AL2406" i="4"/>
  <c r="AQ2405" i="4"/>
  <c r="AM2405" i="4"/>
  <c r="AL2405" i="4"/>
  <c r="AQ2404" i="4"/>
  <c r="AM2404" i="4"/>
  <c r="AL2404" i="4"/>
  <c r="AQ2403" i="4"/>
  <c r="AM2403" i="4"/>
  <c r="AL2403" i="4"/>
  <c r="AQ2402" i="4"/>
  <c r="AM2402" i="4"/>
  <c r="AL2402" i="4"/>
  <c r="AQ2401" i="4"/>
  <c r="AM2401" i="4"/>
  <c r="AL2401" i="4"/>
  <c r="AQ2400" i="4"/>
  <c r="AM2400" i="4"/>
  <c r="AL2400" i="4"/>
  <c r="AQ2399" i="4"/>
  <c r="AM2399" i="4"/>
  <c r="AL2399" i="4"/>
  <c r="AQ2398" i="4"/>
  <c r="AM2398" i="4"/>
  <c r="AL2398" i="4"/>
  <c r="AQ2397" i="4"/>
  <c r="AM2397" i="4"/>
  <c r="AL2397" i="4"/>
  <c r="AQ2396" i="4"/>
  <c r="AM2396" i="4"/>
  <c r="AL2396" i="4"/>
  <c r="AQ2395" i="4"/>
  <c r="AM2395" i="4"/>
  <c r="AL2395" i="4"/>
  <c r="AQ2394" i="4"/>
  <c r="AM2394" i="4"/>
  <c r="AL2394" i="4"/>
  <c r="AQ2393" i="4"/>
  <c r="AM2393" i="4"/>
  <c r="AL2393" i="4"/>
  <c r="AQ2392" i="4"/>
  <c r="AM2392" i="4"/>
  <c r="AL2392" i="4"/>
  <c r="AQ2391" i="4"/>
  <c r="AM2391" i="4"/>
  <c r="AL2391" i="4"/>
  <c r="AQ2390" i="4"/>
  <c r="AM2390" i="4"/>
  <c r="AL2390" i="4"/>
  <c r="AQ2389" i="4"/>
  <c r="AM2389" i="4"/>
  <c r="AL2389" i="4"/>
  <c r="AQ2388" i="4"/>
  <c r="AM2388" i="4"/>
  <c r="AL2388" i="4"/>
  <c r="AQ2387" i="4"/>
  <c r="AM2387" i="4"/>
  <c r="AL2387" i="4"/>
  <c r="AQ2386" i="4"/>
  <c r="AM2386" i="4"/>
  <c r="AL2386" i="4"/>
  <c r="AQ2385" i="4"/>
  <c r="AM2385" i="4"/>
  <c r="AL2385" i="4"/>
  <c r="AQ2384" i="4"/>
  <c r="AM2384" i="4"/>
  <c r="AL2384" i="4"/>
  <c r="AQ2383" i="4"/>
  <c r="AM2383" i="4"/>
  <c r="AL2383" i="4"/>
  <c r="AQ2382" i="4"/>
  <c r="AM2382" i="4"/>
  <c r="AL2382" i="4"/>
  <c r="AQ2381" i="4"/>
  <c r="AM2381" i="4"/>
  <c r="AL2381" i="4"/>
  <c r="AQ2380" i="4"/>
  <c r="AM2380" i="4"/>
  <c r="AL2380" i="4"/>
  <c r="AQ2379" i="4"/>
  <c r="AM2379" i="4"/>
  <c r="AL2379" i="4"/>
  <c r="AQ2378" i="4"/>
  <c r="AM2378" i="4"/>
  <c r="AL2378" i="4"/>
  <c r="AQ2377" i="4"/>
  <c r="AM2377" i="4"/>
  <c r="AL2377" i="4"/>
  <c r="AQ2376" i="4"/>
  <c r="AM2376" i="4"/>
  <c r="AL2376" i="4"/>
  <c r="AQ2375" i="4"/>
  <c r="AM2375" i="4"/>
  <c r="AL2375" i="4"/>
  <c r="AQ2374" i="4"/>
  <c r="AM2374" i="4"/>
  <c r="AL2374" i="4"/>
  <c r="AQ2373" i="4"/>
  <c r="AM2373" i="4"/>
  <c r="AL2373" i="4"/>
  <c r="AQ2372" i="4"/>
  <c r="AM2372" i="4"/>
  <c r="AL2372" i="4"/>
  <c r="AQ2371" i="4"/>
  <c r="AM2371" i="4"/>
  <c r="AL2371" i="4"/>
  <c r="AQ2370" i="4"/>
  <c r="AM2370" i="4"/>
  <c r="AL2370" i="4"/>
  <c r="AQ2369" i="4"/>
  <c r="AM2369" i="4"/>
  <c r="AL2369" i="4"/>
  <c r="AQ2368" i="4"/>
  <c r="AM2368" i="4"/>
  <c r="AL2368" i="4"/>
  <c r="AQ2367" i="4"/>
  <c r="AM2367" i="4"/>
  <c r="AL2367" i="4"/>
  <c r="AQ2366" i="4"/>
  <c r="AM2366" i="4"/>
  <c r="AL2366" i="4"/>
  <c r="AQ2365" i="4"/>
  <c r="AM2365" i="4"/>
  <c r="AL2365" i="4"/>
  <c r="AQ2364" i="4"/>
  <c r="AM2364" i="4"/>
  <c r="AL2364" i="4"/>
  <c r="AQ2363" i="4"/>
  <c r="AM2363" i="4"/>
  <c r="AL2363" i="4"/>
  <c r="AQ2362" i="4"/>
  <c r="AM2362" i="4"/>
  <c r="AL2362" i="4"/>
  <c r="AQ2361" i="4"/>
  <c r="AM2361" i="4"/>
  <c r="AL2361" i="4"/>
  <c r="AQ2360" i="4"/>
  <c r="AM2360" i="4"/>
  <c r="AL2360" i="4"/>
  <c r="AQ2359" i="4"/>
  <c r="AM2359" i="4"/>
  <c r="AL2359" i="4"/>
  <c r="AQ2358" i="4"/>
  <c r="AM2358" i="4"/>
  <c r="AL2358" i="4"/>
  <c r="AQ2357" i="4"/>
  <c r="AM2357" i="4"/>
  <c r="AL2357" i="4"/>
  <c r="AQ2356" i="4"/>
  <c r="AM2356" i="4"/>
  <c r="AL2356" i="4"/>
  <c r="AQ2355" i="4"/>
  <c r="AM2355" i="4"/>
  <c r="AL2355" i="4"/>
  <c r="AQ2354" i="4"/>
  <c r="AM2354" i="4"/>
  <c r="AL2354" i="4"/>
  <c r="AQ2353" i="4"/>
  <c r="AM2353" i="4"/>
  <c r="AL2353" i="4"/>
  <c r="AQ2352" i="4"/>
  <c r="AM2352" i="4"/>
  <c r="AL2352" i="4"/>
  <c r="AQ2351" i="4"/>
  <c r="AM2351" i="4"/>
  <c r="AL2351" i="4"/>
  <c r="AQ2350" i="4"/>
  <c r="AM2350" i="4"/>
  <c r="AL2350" i="4"/>
  <c r="AQ2349" i="4"/>
  <c r="AM2349" i="4"/>
  <c r="AL2349" i="4"/>
  <c r="AQ2348" i="4"/>
  <c r="AM2348" i="4"/>
  <c r="AL2348" i="4"/>
  <c r="AQ2347" i="4"/>
  <c r="AM2347" i="4"/>
  <c r="AL2347" i="4"/>
  <c r="AQ2346" i="4"/>
  <c r="AM2346" i="4"/>
  <c r="AL2346" i="4"/>
  <c r="AQ2345" i="4"/>
  <c r="AM2345" i="4"/>
  <c r="AL2345" i="4"/>
  <c r="AQ2344" i="4"/>
  <c r="AM2344" i="4"/>
  <c r="AL2344" i="4"/>
  <c r="AQ2343" i="4"/>
  <c r="AM2343" i="4"/>
  <c r="AL2343" i="4"/>
  <c r="AQ2342" i="4"/>
  <c r="AM2342" i="4"/>
  <c r="AL2342" i="4"/>
  <c r="AQ2341" i="4"/>
  <c r="AM2341" i="4"/>
  <c r="AL2341" i="4"/>
  <c r="AQ2340" i="4"/>
  <c r="AM2340" i="4"/>
  <c r="AL2340" i="4"/>
  <c r="AQ2339" i="4"/>
  <c r="AM2339" i="4"/>
  <c r="AL2339" i="4"/>
  <c r="AQ2338" i="4"/>
  <c r="AM2338" i="4"/>
  <c r="AL2338" i="4"/>
  <c r="AQ2337" i="4"/>
  <c r="AM2337" i="4"/>
  <c r="AL2337" i="4"/>
  <c r="AQ2336" i="4"/>
  <c r="AM2336" i="4"/>
  <c r="AL2336" i="4"/>
  <c r="AQ2335" i="4"/>
  <c r="AM2335" i="4"/>
  <c r="AL2335" i="4"/>
  <c r="AQ2334" i="4"/>
  <c r="AM2334" i="4"/>
  <c r="AL2334" i="4"/>
  <c r="AQ2333" i="4"/>
  <c r="AM2333" i="4"/>
  <c r="AL2333" i="4"/>
  <c r="AQ2332" i="4"/>
  <c r="AM2332" i="4"/>
  <c r="AL2332" i="4"/>
  <c r="AQ2331" i="4"/>
  <c r="AM2331" i="4"/>
  <c r="AL2331" i="4"/>
  <c r="AQ2330" i="4"/>
  <c r="AM2330" i="4"/>
  <c r="AL2330" i="4"/>
  <c r="AQ2329" i="4"/>
  <c r="AM2329" i="4"/>
  <c r="AL2329" i="4"/>
  <c r="AQ2328" i="4"/>
  <c r="AM2328" i="4"/>
  <c r="AL2328" i="4"/>
  <c r="AQ2327" i="4"/>
  <c r="AM2327" i="4"/>
  <c r="AL2327" i="4"/>
  <c r="AQ2326" i="4"/>
  <c r="AM2326" i="4"/>
  <c r="AL2326" i="4"/>
  <c r="AQ2325" i="4"/>
  <c r="AM2325" i="4"/>
  <c r="AL2325" i="4"/>
  <c r="AQ2324" i="4"/>
  <c r="AM2324" i="4"/>
  <c r="AL2324" i="4"/>
  <c r="AQ2323" i="4"/>
  <c r="AM2323" i="4"/>
  <c r="AL2323" i="4"/>
  <c r="AQ2322" i="4"/>
  <c r="AM2322" i="4"/>
  <c r="AL2322" i="4"/>
  <c r="AQ2321" i="4"/>
  <c r="AM2321" i="4"/>
  <c r="AL2321" i="4"/>
  <c r="AQ2320" i="4"/>
  <c r="AM2320" i="4"/>
  <c r="AL2320" i="4"/>
  <c r="AQ2319" i="4"/>
  <c r="AM2319" i="4"/>
  <c r="AL2319" i="4"/>
  <c r="AQ2318" i="4"/>
  <c r="AM2318" i="4"/>
  <c r="AL2318" i="4"/>
  <c r="AQ2317" i="4"/>
  <c r="AM2317" i="4"/>
  <c r="AL2317" i="4"/>
  <c r="AQ2316" i="4"/>
  <c r="AM2316" i="4"/>
  <c r="AL2316" i="4"/>
  <c r="AQ2315" i="4"/>
  <c r="AM2315" i="4"/>
  <c r="AL2315" i="4"/>
  <c r="AQ2314" i="4"/>
  <c r="AM2314" i="4"/>
  <c r="AL2314" i="4"/>
  <c r="AQ2313" i="4"/>
  <c r="AM2313" i="4"/>
  <c r="AL2313" i="4"/>
  <c r="AQ2312" i="4"/>
  <c r="AM2312" i="4"/>
  <c r="AL2312" i="4"/>
  <c r="AQ2311" i="4"/>
  <c r="AM2311" i="4"/>
  <c r="AL2311" i="4"/>
  <c r="AQ2310" i="4"/>
  <c r="AM2310" i="4"/>
  <c r="AL2310" i="4"/>
  <c r="AQ2309" i="4"/>
  <c r="AM2309" i="4"/>
  <c r="AL2309" i="4"/>
  <c r="AQ2308" i="4"/>
  <c r="AM2308" i="4"/>
  <c r="AL2308" i="4"/>
  <c r="AQ2307" i="4"/>
  <c r="AM2307" i="4"/>
  <c r="AL2307" i="4"/>
  <c r="AQ2306" i="4"/>
  <c r="AM2306" i="4"/>
  <c r="AL2306" i="4"/>
  <c r="AQ2305" i="4"/>
  <c r="AM2305" i="4"/>
  <c r="AL2305" i="4"/>
  <c r="AQ2304" i="4"/>
  <c r="AM2304" i="4"/>
  <c r="AL2304" i="4"/>
  <c r="AQ2303" i="4"/>
  <c r="AM2303" i="4"/>
  <c r="AL2303" i="4"/>
  <c r="AQ2302" i="4"/>
  <c r="AM2302" i="4"/>
  <c r="AL2302" i="4"/>
  <c r="AQ2301" i="4"/>
  <c r="AM2301" i="4"/>
  <c r="AL2301" i="4"/>
  <c r="AQ2300" i="4"/>
  <c r="AM2300" i="4"/>
  <c r="AL2300" i="4"/>
  <c r="AQ2299" i="4"/>
  <c r="AM2299" i="4"/>
  <c r="AL2299" i="4"/>
  <c r="AQ2298" i="4"/>
  <c r="AM2298" i="4"/>
  <c r="AL2298" i="4"/>
  <c r="AQ2297" i="4"/>
  <c r="AM2297" i="4"/>
  <c r="AL2297" i="4"/>
  <c r="AQ2296" i="4"/>
  <c r="AM2296" i="4"/>
  <c r="AL2296" i="4"/>
  <c r="AQ2295" i="4"/>
  <c r="AM2295" i="4"/>
  <c r="AL2295" i="4"/>
  <c r="AQ2294" i="4"/>
  <c r="AM2294" i="4"/>
  <c r="AL2294" i="4"/>
  <c r="AQ2293" i="4"/>
  <c r="AM2293" i="4"/>
  <c r="AL2293" i="4"/>
  <c r="AQ2292" i="4"/>
  <c r="AM2292" i="4"/>
  <c r="AL2292" i="4"/>
  <c r="AQ2291" i="4"/>
  <c r="AM2291" i="4"/>
  <c r="AL2291" i="4"/>
  <c r="AQ2290" i="4"/>
  <c r="AM2290" i="4"/>
  <c r="AL2290" i="4"/>
  <c r="AQ2289" i="4"/>
  <c r="AM2289" i="4"/>
  <c r="AL2289" i="4"/>
  <c r="AQ2288" i="4"/>
  <c r="AM2288" i="4"/>
  <c r="AL2288" i="4"/>
  <c r="AQ2287" i="4"/>
  <c r="AM2287" i="4"/>
  <c r="AL2287" i="4"/>
  <c r="AQ2286" i="4"/>
  <c r="AM2286" i="4"/>
  <c r="AL2286" i="4"/>
  <c r="AQ2285" i="4"/>
  <c r="AM2285" i="4"/>
  <c r="AL2285" i="4"/>
  <c r="AQ2284" i="4"/>
  <c r="AM2284" i="4"/>
  <c r="AL2284" i="4"/>
  <c r="AQ2283" i="4"/>
  <c r="AM2283" i="4"/>
  <c r="AL2283" i="4"/>
  <c r="AQ2282" i="4"/>
  <c r="AM2282" i="4"/>
  <c r="AL2282" i="4"/>
  <c r="AQ2281" i="4"/>
  <c r="AM2281" i="4"/>
  <c r="AL2281" i="4"/>
  <c r="AQ2280" i="4"/>
  <c r="AM2280" i="4"/>
  <c r="AL2280" i="4"/>
  <c r="AQ2279" i="4"/>
  <c r="AM2279" i="4"/>
  <c r="AL2279" i="4"/>
  <c r="AQ2278" i="4"/>
  <c r="AM2278" i="4"/>
  <c r="AL2278" i="4"/>
  <c r="AQ2277" i="4"/>
  <c r="AM2277" i="4"/>
  <c r="AL2277" i="4"/>
  <c r="AQ2276" i="4"/>
  <c r="AM2276" i="4"/>
  <c r="AL2276" i="4"/>
  <c r="AQ2275" i="4"/>
  <c r="AM2275" i="4"/>
  <c r="AL2275" i="4"/>
  <c r="AQ2274" i="4"/>
  <c r="AM2274" i="4"/>
  <c r="AL2274" i="4"/>
  <c r="AQ2273" i="4"/>
  <c r="AM2273" i="4"/>
  <c r="AL2273" i="4"/>
  <c r="AQ2272" i="4"/>
  <c r="AM2272" i="4"/>
  <c r="AL2272" i="4"/>
  <c r="AQ2271" i="4"/>
  <c r="AM2271" i="4"/>
  <c r="AL2271" i="4"/>
  <c r="AQ2270" i="4"/>
  <c r="AM2270" i="4"/>
  <c r="AL2270" i="4"/>
  <c r="AQ2269" i="4"/>
  <c r="AM2269" i="4"/>
  <c r="AL2269" i="4"/>
  <c r="AQ2268" i="4"/>
  <c r="AM2268" i="4"/>
  <c r="AL2268" i="4"/>
  <c r="AQ2267" i="4"/>
  <c r="AM2267" i="4"/>
  <c r="AL2267" i="4"/>
  <c r="AQ2266" i="4"/>
  <c r="AM2266" i="4"/>
  <c r="AL2266" i="4"/>
  <c r="AQ2265" i="4"/>
  <c r="AM2265" i="4"/>
  <c r="AL2265" i="4"/>
  <c r="AQ2264" i="4"/>
  <c r="AM2264" i="4"/>
  <c r="AL2264" i="4"/>
  <c r="AQ2263" i="4"/>
  <c r="AM2263" i="4"/>
  <c r="AL2263" i="4"/>
  <c r="AQ2262" i="4"/>
  <c r="AM2262" i="4"/>
  <c r="AL2262" i="4"/>
  <c r="AQ2261" i="4"/>
  <c r="AM2261" i="4"/>
  <c r="AL2261" i="4"/>
  <c r="AQ2260" i="4"/>
  <c r="AM2260" i="4"/>
  <c r="AL2260" i="4"/>
  <c r="AQ2259" i="4"/>
  <c r="AM2259" i="4"/>
  <c r="AL2259" i="4"/>
  <c r="AQ2258" i="4"/>
  <c r="AM2258" i="4"/>
  <c r="AL2258" i="4"/>
  <c r="AQ2257" i="4"/>
  <c r="AM2257" i="4"/>
  <c r="AL2257" i="4"/>
  <c r="AQ2256" i="4"/>
  <c r="AM2256" i="4"/>
  <c r="AL2256" i="4"/>
  <c r="AQ2255" i="4"/>
  <c r="AM2255" i="4"/>
  <c r="AL2255" i="4"/>
  <c r="AQ2254" i="4"/>
  <c r="AM2254" i="4"/>
  <c r="AL2254" i="4"/>
  <c r="AQ2253" i="4"/>
  <c r="AM2253" i="4"/>
  <c r="AL2253" i="4"/>
  <c r="AQ2252" i="4"/>
  <c r="AM2252" i="4"/>
  <c r="AL2252" i="4"/>
  <c r="AQ2251" i="4"/>
  <c r="AM2251" i="4"/>
  <c r="AL2251" i="4"/>
  <c r="AQ2250" i="4"/>
  <c r="AM2250" i="4"/>
  <c r="AL2250" i="4"/>
  <c r="AQ2249" i="4"/>
  <c r="AM2249" i="4"/>
  <c r="AL2249" i="4"/>
  <c r="AQ2248" i="4"/>
  <c r="AM2248" i="4"/>
  <c r="AL2248" i="4"/>
  <c r="AQ2247" i="4"/>
  <c r="AM2247" i="4"/>
  <c r="AL2247" i="4"/>
  <c r="AQ2246" i="4"/>
  <c r="AM2246" i="4"/>
  <c r="AL2246" i="4"/>
  <c r="AQ2245" i="4"/>
  <c r="AM2245" i="4"/>
  <c r="AL2245" i="4"/>
  <c r="AQ2244" i="4"/>
  <c r="AM2244" i="4"/>
  <c r="AL2244" i="4"/>
  <c r="AQ2243" i="4"/>
  <c r="AM2243" i="4"/>
  <c r="AL2243" i="4"/>
  <c r="AQ2242" i="4"/>
  <c r="AM2242" i="4"/>
  <c r="AL2242" i="4"/>
  <c r="AQ2241" i="4"/>
  <c r="AM2241" i="4"/>
  <c r="AL2241" i="4"/>
  <c r="AQ2240" i="4"/>
  <c r="AM2240" i="4"/>
  <c r="AL2240" i="4"/>
  <c r="AQ2239" i="4"/>
  <c r="AM2239" i="4"/>
  <c r="AL2239" i="4"/>
  <c r="AQ2238" i="4"/>
  <c r="AM2238" i="4"/>
  <c r="AL2238" i="4"/>
  <c r="AQ2237" i="4"/>
  <c r="AM2237" i="4"/>
  <c r="AL2237" i="4"/>
  <c r="AQ2236" i="4"/>
  <c r="AM2236" i="4"/>
  <c r="AL2236" i="4"/>
  <c r="AQ2235" i="4"/>
  <c r="AM2235" i="4"/>
  <c r="AL2235" i="4"/>
  <c r="AQ2234" i="4"/>
  <c r="AM2234" i="4"/>
  <c r="AL2234" i="4"/>
  <c r="AQ2233" i="4"/>
  <c r="AM2233" i="4"/>
  <c r="AL2233" i="4"/>
  <c r="AQ2232" i="4"/>
  <c r="AM2232" i="4"/>
  <c r="AL2232" i="4"/>
  <c r="AQ2231" i="4"/>
  <c r="AM2231" i="4"/>
  <c r="AL2231" i="4"/>
  <c r="AQ2230" i="4"/>
  <c r="AM2230" i="4"/>
  <c r="AL2230" i="4"/>
  <c r="AQ2229" i="4"/>
  <c r="AM2229" i="4"/>
  <c r="AL2229" i="4"/>
  <c r="AQ2228" i="4"/>
  <c r="AM2228" i="4"/>
  <c r="AL2228" i="4"/>
  <c r="AQ2227" i="4"/>
  <c r="AM2227" i="4"/>
  <c r="AL2227" i="4"/>
  <c r="AQ2226" i="4"/>
  <c r="AM2226" i="4"/>
  <c r="AL2226" i="4"/>
  <c r="AQ2225" i="4"/>
  <c r="AM2225" i="4"/>
  <c r="AL2225" i="4"/>
  <c r="AQ2224" i="4"/>
  <c r="AM2224" i="4"/>
  <c r="AL2224" i="4"/>
  <c r="AQ2223" i="4"/>
  <c r="AM2223" i="4"/>
  <c r="AL2223" i="4"/>
  <c r="AQ2222" i="4"/>
  <c r="AM2222" i="4"/>
  <c r="AL2222" i="4"/>
  <c r="AQ2221" i="4"/>
  <c r="AM2221" i="4"/>
  <c r="AL2221" i="4"/>
  <c r="AQ2220" i="4"/>
  <c r="AM2220" i="4"/>
  <c r="AL2220" i="4"/>
  <c r="AQ2219" i="4"/>
  <c r="AM2219" i="4"/>
  <c r="AL2219" i="4"/>
  <c r="AQ2218" i="4"/>
  <c r="AM2218" i="4"/>
  <c r="AL2218" i="4"/>
  <c r="AQ2217" i="4"/>
  <c r="AM2217" i="4"/>
  <c r="AL2217" i="4"/>
  <c r="AQ2216" i="4"/>
  <c r="AM2216" i="4"/>
  <c r="AL2216" i="4"/>
  <c r="AQ2215" i="4"/>
  <c r="AM2215" i="4"/>
  <c r="AL2215" i="4"/>
  <c r="AQ2214" i="4"/>
  <c r="AM2214" i="4"/>
  <c r="AL2214" i="4"/>
  <c r="AQ2213" i="4"/>
  <c r="AM2213" i="4"/>
  <c r="AL2213" i="4"/>
  <c r="AQ2212" i="4"/>
  <c r="AM2212" i="4"/>
  <c r="AL2212" i="4"/>
  <c r="AQ2211" i="4"/>
  <c r="AM2211" i="4"/>
  <c r="AL2211" i="4"/>
  <c r="AQ2210" i="4"/>
  <c r="AM2210" i="4"/>
  <c r="AL2210" i="4"/>
  <c r="AQ2209" i="4"/>
  <c r="AM2209" i="4"/>
  <c r="AL2209" i="4"/>
  <c r="AQ2208" i="4"/>
  <c r="AM2208" i="4"/>
  <c r="AL2208" i="4"/>
  <c r="AQ2207" i="4"/>
  <c r="AM2207" i="4"/>
  <c r="AL2207" i="4"/>
  <c r="AQ2206" i="4"/>
  <c r="AM2206" i="4"/>
  <c r="AL2206" i="4"/>
  <c r="AQ2205" i="4"/>
  <c r="AM2205" i="4"/>
  <c r="AL2205" i="4"/>
  <c r="AQ2204" i="4"/>
  <c r="AM2204" i="4"/>
  <c r="AL2204" i="4"/>
  <c r="AQ2203" i="4"/>
  <c r="AM2203" i="4"/>
  <c r="AL2203" i="4"/>
  <c r="AQ2202" i="4"/>
  <c r="AM2202" i="4"/>
  <c r="AL2202" i="4"/>
  <c r="AQ2201" i="4"/>
  <c r="AM2201" i="4"/>
  <c r="AL2201" i="4"/>
  <c r="AQ2200" i="4"/>
  <c r="AM2200" i="4"/>
  <c r="AL2200" i="4"/>
  <c r="AQ2199" i="4"/>
  <c r="AM2199" i="4"/>
  <c r="AL2199" i="4"/>
  <c r="AQ2198" i="4"/>
  <c r="AM2198" i="4"/>
  <c r="AL2198" i="4"/>
  <c r="AQ2197" i="4"/>
  <c r="AM2197" i="4"/>
  <c r="AL2197" i="4"/>
  <c r="AQ2196" i="4"/>
  <c r="AM2196" i="4"/>
  <c r="AL2196" i="4"/>
  <c r="AQ2195" i="4"/>
  <c r="AM2195" i="4"/>
  <c r="AL2195" i="4"/>
  <c r="AQ2194" i="4"/>
  <c r="AM2194" i="4"/>
  <c r="AL2194" i="4"/>
  <c r="AQ2193" i="4"/>
  <c r="AM2193" i="4"/>
  <c r="AL2193" i="4"/>
  <c r="AQ2192" i="4"/>
  <c r="AM2192" i="4"/>
  <c r="AL2192" i="4"/>
  <c r="AQ2191" i="4"/>
  <c r="AM2191" i="4"/>
  <c r="AL2191" i="4"/>
  <c r="AQ2190" i="4"/>
  <c r="AM2190" i="4"/>
  <c r="AL2190" i="4"/>
  <c r="AQ2189" i="4"/>
  <c r="AM2189" i="4"/>
  <c r="AL2189" i="4"/>
  <c r="AQ2188" i="4"/>
  <c r="AM2188" i="4"/>
  <c r="AL2188" i="4"/>
  <c r="AQ2187" i="4"/>
  <c r="AM2187" i="4"/>
  <c r="AL2187" i="4"/>
  <c r="AQ2186" i="4"/>
  <c r="AM2186" i="4"/>
  <c r="AL2186" i="4"/>
  <c r="AQ2185" i="4"/>
  <c r="AM2185" i="4"/>
  <c r="AL2185" i="4"/>
  <c r="AQ2184" i="4"/>
  <c r="AM2184" i="4"/>
  <c r="AL2184" i="4"/>
  <c r="AQ2183" i="4"/>
  <c r="AM2183" i="4"/>
  <c r="AL2183" i="4"/>
  <c r="AQ2182" i="4"/>
  <c r="AM2182" i="4"/>
  <c r="AL2182" i="4"/>
  <c r="AQ2181" i="4"/>
  <c r="AM2181" i="4"/>
  <c r="AL2181" i="4"/>
  <c r="AQ2180" i="4"/>
  <c r="AM2180" i="4"/>
  <c r="AL2180" i="4"/>
  <c r="AQ2179" i="4"/>
  <c r="AM2179" i="4"/>
  <c r="AL2179" i="4"/>
  <c r="AQ2178" i="4"/>
  <c r="AM2178" i="4"/>
  <c r="AL2178" i="4"/>
  <c r="AQ2177" i="4"/>
  <c r="AM2177" i="4"/>
  <c r="AL2177" i="4"/>
  <c r="AQ2176" i="4"/>
  <c r="AM2176" i="4"/>
  <c r="AL2176" i="4"/>
  <c r="AQ2175" i="4"/>
  <c r="AM2175" i="4"/>
  <c r="AL2175" i="4"/>
  <c r="AQ2174" i="4"/>
  <c r="AM2174" i="4"/>
  <c r="AL2174" i="4"/>
  <c r="AQ2173" i="4"/>
  <c r="AM2173" i="4"/>
  <c r="AL2173" i="4"/>
  <c r="AQ2172" i="4"/>
  <c r="AM2172" i="4"/>
  <c r="AL2172" i="4"/>
  <c r="AQ2171" i="4"/>
  <c r="AM2171" i="4"/>
  <c r="AL2171" i="4"/>
  <c r="AQ2170" i="4"/>
  <c r="AM2170" i="4"/>
  <c r="AL2170" i="4"/>
  <c r="AQ2169" i="4"/>
  <c r="AM2169" i="4"/>
  <c r="AL2169" i="4"/>
  <c r="AQ2168" i="4"/>
  <c r="AM2168" i="4"/>
  <c r="AL2168" i="4"/>
  <c r="AQ2167" i="4"/>
  <c r="AM2167" i="4"/>
  <c r="AL2167" i="4"/>
  <c r="AQ2166" i="4"/>
  <c r="AM2166" i="4"/>
  <c r="AL2166" i="4"/>
  <c r="AQ2165" i="4"/>
  <c r="AM2165" i="4"/>
  <c r="AL2165" i="4"/>
  <c r="AQ2164" i="4"/>
  <c r="AM2164" i="4"/>
  <c r="AL2164" i="4"/>
  <c r="AQ2163" i="4"/>
  <c r="AM2163" i="4"/>
  <c r="AL2163" i="4"/>
  <c r="AQ2162" i="4"/>
  <c r="AM2162" i="4"/>
  <c r="AL2162" i="4"/>
  <c r="AQ2161" i="4"/>
  <c r="AM2161" i="4"/>
  <c r="AL2161" i="4"/>
  <c r="AQ2160" i="4"/>
  <c r="AM2160" i="4"/>
  <c r="AL2160" i="4"/>
  <c r="AQ2159" i="4"/>
  <c r="AM2159" i="4"/>
  <c r="AL2159" i="4"/>
  <c r="AQ2158" i="4"/>
  <c r="AM2158" i="4"/>
  <c r="AL2158" i="4"/>
  <c r="AQ2157" i="4"/>
  <c r="AM2157" i="4"/>
  <c r="AL2157" i="4"/>
  <c r="AQ2156" i="4"/>
  <c r="AM2156" i="4"/>
  <c r="AL2156" i="4"/>
  <c r="AQ2155" i="4"/>
  <c r="AM2155" i="4"/>
  <c r="AL2155" i="4"/>
  <c r="AQ2154" i="4"/>
  <c r="AM2154" i="4"/>
  <c r="AL2154" i="4"/>
  <c r="AQ2153" i="4"/>
  <c r="AM2153" i="4"/>
  <c r="AL2153" i="4"/>
  <c r="AQ2152" i="4"/>
  <c r="AM2152" i="4"/>
  <c r="AL2152" i="4"/>
  <c r="AQ2151" i="4"/>
  <c r="AM2151" i="4"/>
  <c r="AL2151" i="4"/>
  <c r="AQ2150" i="4"/>
  <c r="AM2150" i="4"/>
  <c r="AL2150" i="4"/>
  <c r="AQ2149" i="4"/>
  <c r="AM2149" i="4"/>
  <c r="AL2149" i="4"/>
  <c r="AQ2148" i="4"/>
  <c r="AM2148" i="4"/>
  <c r="AL2148" i="4"/>
  <c r="AQ2147" i="4"/>
  <c r="AM2147" i="4"/>
  <c r="AL2147" i="4"/>
  <c r="AQ2146" i="4"/>
  <c r="AM2146" i="4"/>
  <c r="AL2146" i="4"/>
  <c r="AQ2145" i="4"/>
  <c r="AM2145" i="4"/>
  <c r="AL2145" i="4"/>
  <c r="AQ2144" i="4"/>
  <c r="AM2144" i="4"/>
  <c r="AL2144" i="4"/>
  <c r="AQ2143" i="4"/>
  <c r="AM2143" i="4"/>
  <c r="AL2143" i="4"/>
  <c r="AQ2142" i="4"/>
  <c r="AM2142" i="4"/>
  <c r="AL2142" i="4"/>
  <c r="AQ2141" i="4"/>
  <c r="AM2141" i="4"/>
  <c r="AL2141" i="4"/>
  <c r="AQ2140" i="4"/>
  <c r="AM2140" i="4"/>
  <c r="AL2140" i="4"/>
  <c r="AQ2139" i="4"/>
  <c r="AM2139" i="4"/>
  <c r="AL2139" i="4"/>
  <c r="AQ2138" i="4"/>
  <c r="AM2138" i="4"/>
  <c r="AL2138" i="4"/>
  <c r="AQ2137" i="4"/>
  <c r="AM2137" i="4"/>
  <c r="AL2137" i="4"/>
  <c r="AQ2136" i="4"/>
  <c r="AM2136" i="4"/>
  <c r="AL2136" i="4"/>
  <c r="AQ2135" i="4"/>
  <c r="AM2135" i="4"/>
  <c r="AL2135" i="4"/>
  <c r="AQ2134" i="4"/>
  <c r="AM2134" i="4"/>
  <c r="AL2134" i="4"/>
  <c r="AQ2133" i="4"/>
  <c r="AM2133" i="4"/>
  <c r="AL2133" i="4"/>
  <c r="AQ2132" i="4"/>
  <c r="AM2132" i="4"/>
  <c r="AL2132" i="4"/>
  <c r="AQ2131" i="4"/>
  <c r="AM2131" i="4"/>
  <c r="AL2131" i="4"/>
  <c r="AQ2130" i="4"/>
  <c r="AM2130" i="4"/>
  <c r="AL2130" i="4"/>
  <c r="AQ2129" i="4"/>
  <c r="AM2129" i="4"/>
  <c r="AL2129" i="4"/>
  <c r="AQ2128" i="4"/>
  <c r="AM2128" i="4"/>
  <c r="AL2128" i="4"/>
  <c r="AQ2127" i="4"/>
  <c r="AM2127" i="4"/>
  <c r="AL2127" i="4"/>
  <c r="AQ2126" i="4"/>
  <c r="AM2126" i="4"/>
  <c r="AL2126" i="4"/>
  <c r="AQ2125" i="4"/>
  <c r="AM2125" i="4"/>
  <c r="AL2125" i="4"/>
  <c r="AQ2124" i="4"/>
  <c r="AM2124" i="4"/>
  <c r="AL2124" i="4"/>
  <c r="AQ2123" i="4"/>
  <c r="AM2123" i="4"/>
  <c r="AL2123" i="4"/>
  <c r="AQ2122" i="4"/>
  <c r="AM2122" i="4"/>
  <c r="AL2122" i="4"/>
  <c r="AQ2121" i="4"/>
  <c r="AM2121" i="4"/>
  <c r="AL2121" i="4"/>
  <c r="AQ2120" i="4"/>
  <c r="AM2120" i="4"/>
  <c r="AL2120" i="4"/>
  <c r="AQ2119" i="4"/>
  <c r="AM2119" i="4"/>
  <c r="AL2119" i="4"/>
  <c r="AQ2118" i="4"/>
  <c r="AM2118" i="4"/>
  <c r="AL2118" i="4"/>
  <c r="AQ2117" i="4"/>
  <c r="AM2117" i="4"/>
  <c r="AL2117" i="4"/>
  <c r="AQ2116" i="4"/>
  <c r="AM2116" i="4"/>
  <c r="AL2116" i="4"/>
  <c r="AQ2115" i="4"/>
  <c r="AM2115" i="4"/>
  <c r="AL2115" i="4"/>
  <c r="AQ2114" i="4"/>
  <c r="AM2114" i="4"/>
  <c r="AL2114" i="4"/>
  <c r="AQ2113" i="4"/>
  <c r="AM2113" i="4"/>
  <c r="AL2113" i="4"/>
  <c r="AQ2112" i="4"/>
  <c r="AM2112" i="4"/>
  <c r="AL2112" i="4"/>
  <c r="AQ2111" i="4"/>
  <c r="AM2111" i="4"/>
  <c r="AL2111" i="4"/>
  <c r="AQ2110" i="4"/>
  <c r="AM2110" i="4"/>
  <c r="AL2110" i="4"/>
  <c r="AQ2109" i="4"/>
  <c r="AM2109" i="4"/>
  <c r="AL2109" i="4"/>
  <c r="AQ2108" i="4"/>
  <c r="AM2108" i="4"/>
  <c r="AL2108" i="4"/>
  <c r="AQ2107" i="4"/>
  <c r="AM2107" i="4"/>
  <c r="AL2107" i="4"/>
  <c r="AQ2106" i="4"/>
  <c r="AM2106" i="4"/>
  <c r="AL2106" i="4"/>
  <c r="AQ2105" i="4"/>
  <c r="AM2105" i="4"/>
  <c r="AL2105" i="4"/>
  <c r="AQ2104" i="4"/>
  <c r="AM2104" i="4"/>
  <c r="AL2104" i="4"/>
  <c r="AQ2103" i="4"/>
  <c r="AM2103" i="4"/>
  <c r="AL2103" i="4"/>
  <c r="AQ2102" i="4"/>
  <c r="AM2102" i="4"/>
  <c r="AL2102" i="4"/>
  <c r="AQ2101" i="4"/>
  <c r="AM2101" i="4"/>
  <c r="AL2101" i="4"/>
  <c r="AQ2100" i="4"/>
  <c r="AM2100" i="4"/>
  <c r="AL2100" i="4"/>
  <c r="AQ2099" i="4"/>
  <c r="AM2099" i="4"/>
  <c r="AL2099" i="4"/>
  <c r="AQ2098" i="4"/>
  <c r="AM2098" i="4"/>
  <c r="AL2098" i="4"/>
  <c r="AQ2097" i="4"/>
  <c r="AM2097" i="4"/>
  <c r="AL2097" i="4"/>
  <c r="AQ2096" i="4"/>
  <c r="AM2096" i="4"/>
  <c r="AL2096" i="4"/>
  <c r="AQ2095" i="4"/>
  <c r="AM2095" i="4"/>
  <c r="AL2095" i="4"/>
  <c r="AQ2094" i="4"/>
  <c r="AM2094" i="4"/>
  <c r="AL2094" i="4"/>
  <c r="AQ2093" i="4"/>
  <c r="AM2093" i="4"/>
  <c r="AL2093" i="4"/>
  <c r="AQ2092" i="4"/>
  <c r="AM2092" i="4"/>
  <c r="AL2092" i="4"/>
  <c r="AQ2091" i="4"/>
  <c r="AM2091" i="4"/>
  <c r="AL2091" i="4"/>
  <c r="AQ2090" i="4"/>
  <c r="AM2090" i="4"/>
  <c r="AL2090" i="4"/>
  <c r="AQ2089" i="4"/>
  <c r="AM2089" i="4"/>
  <c r="AL2089" i="4"/>
  <c r="AQ2088" i="4"/>
  <c r="AM2088" i="4"/>
  <c r="AL2088" i="4"/>
  <c r="AQ2087" i="4"/>
  <c r="AM2087" i="4"/>
  <c r="AL2087" i="4"/>
  <c r="AQ2086" i="4"/>
  <c r="AM2086" i="4"/>
  <c r="AL2086" i="4"/>
  <c r="AQ2085" i="4"/>
  <c r="AM2085" i="4"/>
  <c r="AL2085" i="4"/>
  <c r="AQ2084" i="4"/>
  <c r="AM2084" i="4"/>
  <c r="AL2084" i="4"/>
  <c r="AQ2083" i="4"/>
  <c r="AM2083" i="4"/>
  <c r="AL2083" i="4"/>
  <c r="AQ2082" i="4"/>
  <c r="AM2082" i="4"/>
  <c r="AL2082" i="4"/>
  <c r="AQ2081" i="4"/>
  <c r="AM2081" i="4"/>
  <c r="AL2081" i="4"/>
  <c r="AQ2080" i="4"/>
  <c r="AM2080" i="4"/>
  <c r="AL2080" i="4"/>
  <c r="AQ2079" i="4"/>
  <c r="AM2079" i="4"/>
  <c r="AL2079" i="4"/>
  <c r="AQ2078" i="4"/>
  <c r="AM2078" i="4"/>
  <c r="AL2078" i="4"/>
  <c r="AQ2077" i="4"/>
  <c r="AM2077" i="4"/>
  <c r="AL2077" i="4"/>
  <c r="AQ2076" i="4"/>
  <c r="AM2076" i="4"/>
  <c r="AL2076" i="4"/>
  <c r="AQ2075" i="4"/>
  <c r="AM2075" i="4"/>
  <c r="AL2075" i="4"/>
  <c r="AQ2074" i="4"/>
  <c r="AM2074" i="4"/>
  <c r="AL2074" i="4"/>
  <c r="AQ2073" i="4"/>
  <c r="AM2073" i="4"/>
  <c r="AL2073" i="4"/>
  <c r="AQ2072" i="4"/>
  <c r="AM2072" i="4"/>
  <c r="AL2072" i="4"/>
  <c r="AQ2071" i="4"/>
  <c r="AM2071" i="4"/>
  <c r="AL2071" i="4"/>
  <c r="AQ2070" i="4"/>
  <c r="AM2070" i="4"/>
  <c r="AL2070" i="4"/>
  <c r="AQ2069" i="4"/>
  <c r="AM2069" i="4"/>
  <c r="AL2069" i="4"/>
  <c r="AQ2068" i="4"/>
  <c r="AM2068" i="4"/>
  <c r="AL2068" i="4"/>
  <c r="AQ2067" i="4"/>
  <c r="AM2067" i="4"/>
  <c r="AL2067" i="4"/>
  <c r="AQ2066" i="4"/>
  <c r="AM2066" i="4"/>
  <c r="AL2066" i="4"/>
  <c r="AQ2065" i="4"/>
  <c r="AM2065" i="4"/>
  <c r="AL2065" i="4"/>
  <c r="AQ2064" i="4"/>
  <c r="AM2064" i="4"/>
  <c r="AL2064" i="4"/>
  <c r="AQ2063" i="4"/>
  <c r="AM2063" i="4"/>
  <c r="AL2063" i="4"/>
  <c r="AQ2062" i="4"/>
  <c r="AM2062" i="4"/>
  <c r="AL2062" i="4"/>
  <c r="AQ2061" i="4"/>
  <c r="AM2061" i="4"/>
  <c r="AL2061" i="4"/>
  <c r="AQ2060" i="4"/>
  <c r="AM2060" i="4"/>
  <c r="AL2060" i="4"/>
  <c r="AQ2059" i="4"/>
  <c r="AM2059" i="4"/>
  <c r="AL2059" i="4"/>
  <c r="AQ2058" i="4"/>
  <c r="AM2058" i="4"/>
  <c r="AL2058" i="4"/>
  <c r="AQ2057" i="4"/>
  <c r="AM2057" i="4"/>
  <c r="AL2057" i="4"/>
  <c r="AQ2056" i="4"/>
  <c r="AM2056" i="4"/>
  <c r="AL2056" i="4"/>
  <c r="AQ2055" i="4"/>
  <c r="AM2055" i="4"/>
  <c r="AL2055" i="4"/>
  <c r="AQ2054" i="4"/>
  <c r="AM2054" i="4"/>
  <c r="AL2054" i="4"/>
  <c r="AQ2053" i="4"/>
  <c r="AM2053" i="4"/>
  <c r="AL2053" i="4"/>
  <c r="AQ2052" i="4"/>
  <c r="AM2052" i="4"/>
  <c r="AL2052" i="4"/>
  <c r="AQ2051" i="4"/>
  <c r="AM2051" i="4"/>
  <c r="AL2051" i="4"/>
  <c r="AQ2050" i="4"/>
  <c r="AM2050" i="4"/>
  <c r="AL2050" i="4"/>
  <c r="AQ2049" i="4"/>
  <c r="AM2049" i="4"/>
  <c r="AL2049" i="4"/>
  <c r="AQ2048" i="4"/>
  <c r="AM2048" i="4"/>
  <c r="AL2048" i="4"/>
  <c r="AQ2047" i="4"/>
  <c r="AM2047" i="4"/>
  <c r="AL2047" i="4"/>
  <c r="AQ2046" i="4"/>
  <c r="AM2046" i="4"/>
  <c r="AL2046" i="4"/>
  <c r="AQ2045" i="4"/>
  <c r="AM2045" i="4"/>
  <c r="AL2045" i="4"/>
  <c r="AQ2044" i="4"/>
  <c r="AM2044" i="4"/>
  <c r="AL2044" i="4"/>
  <c r="AQ2043" i="4"/>
  <c r="AM2043" i="4"/>
  <c r="AL2043" i="4"/>
  <c r="AQ2042" i="4"/>
  <c r="AM2042" i="4"/>
  <c r="AL2042" i="4"/>
  <c r="AQ2041" i="4"/>
  <c r="AM2041" i="4"/>
  <c r="AL2041" i="4"/>
  <c r="AQ2040" i="4"/>
  <c r="AM2040" i="4"/>
  <c r="AL2040" i="4"/>
  <c r="AQ2039" i="4"/>
  <c r="AM2039" i="4"/>
  <c r="AL2039" i="4"/>
  <c r="AQ2038" i="4"/>
  <c r="AM2038" i="4"/>
  <c r="AL2038" i="4"/>
  <c r="AQ2037" i="4"/>
  <c r="AM2037" i="4"/>
  <c r="AL2037" i="4"/>
  <c r="AQ2036" i="4"/>
  <c r="AM2036" i="4"/>
  <c r="AL2036" i="4"/>
  <c r="AQ2035" i="4"/>
  <c r="AM2035" i="4"/>
  <c r="AL2035" i="4"/>
  <c r="AQ2034" i="4"/>
  <c r="AM2034" i="4"/>
  <c r="AL2034" i="4"/>
  <c r="AQ2033" i="4"/>
  <c r="AM2033" i="4"/>
  <c r="AL2033" i="4"/>
  <c r="AQ2032" i="4"/>
  <c r="AM2032" i="4"/>
  <c r="AL2032" i="4"/>
  <c r="AQ2031" i="4"/>
  <c r="AM2031" i="4"/>
  <c r="AL2031" i="4"/>
  <c r="AQ2030" i="4"/>
  <c r="AM2030" i="4"/>
  <c r="AL2030" i="4"/>
  <c r="AQ2029" i="4"/>
  <c r="AM2029" i="4"/>
  <c r="AL2029" i="4"/>
  <c r="AQ2028" i="4"/>
  <c r="AM2028" i="4"/>
  <c r="AL2028" i="4"/>
  <c r="AQ2027" i="4"/>
  <c r="AM2027" i="4"/>
  <c r="AL2027" i="4"/>
  <c r="AQ2026" i="4"/>
  <c r="AM2026" i="4"/>
  <c r="AL2026" i="4"/>
  <c r="AQ2025" i="4"/>
  <c r="AM2025" i="4"/>
  <c r="AL2025" i="4"/>
  <c r="AQ2024" i="4"/>
  <c r="AM2024" i="4"/>
  <c r="AL2024" i="4"/>
  <c r="AQ2023" i="4"/>
  <c r="AM2023" i="4"/>
  <c r="AL2023" i="4"/>
  <c r="AQ2022" i="4"/>
  <c r="AM2022" i="4"/>
  <c r="AL2022" i="4"/>
  <c r="AQ2021" i="4"/>
  <c r="AM2021" i="4"/>
  <c r="AL2021" i="4"/>
  <c r="AQ2020" i="4"/>
  <c r="AM2020" i="4"/>
  <c r="AL2020" i="4"/>
  <c r="AQ2019" i="4"/>
  <c r="AM2019" i="4"/>
  <c r="AL2019" i="4"/>
  <c r="AQ2018" i="4"/>
  <c r="AM2018" i="4"/>
  <c r="AL2018" i="4"/>
  <c r="AQ2017" i="4"/>
  <c r="AM2017" i="4"/>
  <c r="AL2017" i="4"/>
  <c r="AQ2016" i="4"/>
  <c r="AM2016" i="4"/>
  <c r="AL2016" i="4"/>
  <c r="AQ2015" i="4"/>
  <c r="AM2015" i="4"/>
  <c r="AL2015" i="4"/>
  <c r="AQ2014" i="4"/>
  <c r="AM2014" i="4"/>
  <c r="AL2014" i="4"/>
  <c r="AQ2013" i="4"/>
  <c r="AM2013" i="4"/>
  <c r="AL2013" i="4"/>
  <c r="AQ2012" i="4"/>
  <c r="AM2012" i="4"/>
  <c r="AL2012" i="4"/>
  <c r="AQ2011" i="4"/>
  <c r="AM2011" i="4"/>
  <c r="AL2011" i="4"/>
  <c r="AQ2010" i="4"/>
  <c r="AM2010" i="4"/>
  <c r="AL2010" i="4"/>
  <c r="AQ2009" i="4"/>
  <c r="AM2009" i="4"/>
  <c r="AL2009" i="4"/>
  <c r="AQ2008" i="4"/>
  <c r="AM2008" i="4"/>
  <c r="AL2008" i="4"/>
  <c r="AQ2007" i="4"/>
  <c r="AM2007" i="4"/>
  <c r="AL2007" i="4"/>
  <c r="AQ2006" i="4"/>
  <c r="AM2006" i="4"/>
  <c r="AL2006" i="4"/>
  <c r="AQ2005" i="4"/>
  <c r="AM2005" i="4"/>
  <c r="AL2005" i="4"/>
  <c r="AQ2004" i="4"/>
  <c r="AM2004" i="4"/>
  <c r="AL2004" i="4"/>
  <c r="AQ2003" i="4"/>
  <c r="AM2003" i="4"/>
  <c r="AL2003" i="4"/>
  <c r="AQ2002" i="4"/>
  <c r="AM2002" i="4"/>
  <c r="AL2002" i="4"/>
  <c r="AQ2001" i="4"/>
  <c r="AM2001" i="4"/>
  <c r="AL2001" i="4"/>
  <c r="AQ2000" i="4"/>
  <c r="AM2000" i="4"/>
  <c r="AL2000" i="4"/>
  <c r="AQ1999" i="4"/>
  <c r="AM1999" i="4"/>
  <c r="AL1999" i="4"/>
  <c r="AQ1998" i="4"/>
  <c r="AM1998" i="4"/>
  <c r="AL1998" i="4"/>
  <c r="AQ1997" i="4"/>
  <c r="AM1997" i="4"/>
  <c r="AL1997" i="4"/>
  <c r="AQ1996" i="4"/>
  <c r="AM1996" i="4"/>
  <c r="AL1996" i="4"/>
  <c r="AQ1995" i="4"/>
  <c r="AM1995" i="4"/>
  <c r="AL1995" i="4"/>
  <c r="AQ1994" i="4"/>
  <c r="AM1994" i="4"/>
  <c r="AL1994" i="4"/>
  <c r="AQ1993" i="4"/>
  <c r="AM1993" i="4"/>
  <c r="AL1993" i="4"/>
  <c r="AQ1992" i="4"/>
  <c r="AM1992" i="4"/>
  <c r="AL1992" i="4"/>
  <c r="AQ1991" i="4"/>
  <c r="AM1991" i="4"/>
  <c r="AL1991" i="4"/>
  <c r="AQ1990" i="4"/>
  <c r="AM1990" i="4"/>
  <c r="AL1990" i="4"/>
  <c r="AQ1989" i="4"/>
  <c r="AM1989" i="4"/>
  <c r="AL1989" i="4"/>
  <c r="AQ1988" i="4"/>
  <c r="AM1988" i="4"/>
  <c r="AL1988" i="4"/>
  <c r="AQ1987" i="4"/>
  <c r="AM1987" i="4"/>
  <c r="AL1987" i="4"/>
  <c r="AQ1986" i="4"/>
  <c r="AM1986" i="4"/>
  <c r="AL1986" i="4"/>
  <c r="AQ1985" i="4"/>
  <c r="AM1985" i="4"/>
  <c r="AL1985" i="4"/>
  <c r="AQ1984" i="4"/>
  <c r="AM1984" i="4"/>
  <c r="AL1984" i="4"/>
  <c r="AQ1983" i="4"/>
  <c r="AM1983" i="4"/>
  <c r="AL1983" i="4"/>
  <c r="AQ1982" i="4"/>
  <c r="AM1982" i="4"/>
  <c r="AL1982" i="4"/>
  <c r="AQ1981" i="4"/>
  <c r="AM1981" i="4"/>
  <c r="AL1981" i="4"/>
  <c r="AQ1980" i="4"/>
  <c r="AM1980" i="4"/>
  <c r="AL1980" i="4"/>
  <c r="AQ1979" i="4"/>
  <c r="AM1979" i="4"/>
  <c r="AL1979" i="4"/>
  <c r="AQ1978" i="4"/>
  <c r="AM1978" i="4"/>
  <c r="AL1978" i="4"/>
  <c r="AQ1977" i="4"/>
  <c r="AM1977" i="4"/>
  <c r="AL1977" i="4"/>
  <c r="AQ1976" i="4"/>
  <c r="AM1976" i="4"/>
  <c r="AL1976" i="4"/>
  <c r="AQ1975" i="4"/>
  <c r="AM1975" i="4"/>
  <c r="AL1975" i="4"/>
  <c r="AQ1974" i="4"/>
  <c r="AM1974" i="4"/>
  <c r="AL1974" i="4"/>
  <c r="AQ1973" i="4"/>
  <c r="AM1973" i="4"/>
  <c r="AL1973" i="4"/>
  <c r="AQ1972" i="4"/>
  <c r="AM1972" i="4"/>
  <c r="AL1972" i="4"/>
  <c r="AQ1971" i="4"/>
  <c r="AM1971" i="4"/>
  <c r="AL1971" i="4"/>
  <c r="AQ1970" i="4"/>
  <c r="AM1970" i="4"/>
  <c r="AL1970" i="4"/>
  <c r="AQ1969" i="4"/>
  <c r="AM1969" i="4"/>
  <c r="AL1969" i="4"/>
  <c r="AQ1968" i="4"/>
  <c r="AM1968" i="4"/>
  <c r="AL1968" i="4"/>
  <c r="AQ1967" i="4"/>
  <c r="AM1967" i="4"/>
  <c r="AL1967" i="4"/>
  <c r="AQ1966" i="4"/>
  <c r="AM1966" i="4"/>
  <c r="AL1966" i="4"/>
  <c r="AQ1965" i="4"/>
  <c r="AM1965" i="4"/>
  <c r="AL1965" i="4"/>
  <c r="AQ1964" i="4"/>
  <c r="AM1964" i="4"/>
  <c r="AL1964" i="4"/>
  <c r="AQ1963" i="4"/>
  <c r="AM1963" i="4"/>
  <c r="AL1963" i="4"/>
  <c r="AQ1962" i="4"/>
  <c r="AM1962" i="4"/>
  <c r="AL1962" i="4"/>
  <c r="AQ1961" i="4"/>
  <c r="AM1961" i="4"/>
  <c r="AL1961" i="4"/>
  <c r="AQ1960" i="4"/>
  <c r="AM1960" i="4"/>
  <c r="AL1960" i="4"/>
  <c r="AQ1959" i="4"/>
  <c r="AM1959" i="4"/>
  <c r="AL1959" i="4"/>
  <c r="AQ1958" i="4"/>
  <c r="AM1958" i="4"/>
  <c r="AL1958" i="4"/>
  <c r="AQ1957" i="4"/>
  <c r="AM1957" i="4"/>
  <c r="AL1957" i="4"/>
  <c r="AQ1956" i="4"/>
  <c r="AM1956" i="4"/>
  <c r="AL1956" i="4"/>
  <c r="AQ1955" i="4"/>
  <c r="AM1955" i="4"/>
  <c r="AL1955" i="4"/>
  <c r="AQ1954" i="4"/>
  <c r="AM1954" i="4"/>
  <c r="AL1954" i="4"/>
  <c r="AQ1953" i="4"/>
  <c r="AM1953" i="4"/>
  <c r="AL1953" i="4"/>
  <c r="AQ1952" i="4"/>
  <c r="AM1952" i="4"/>
  <c r="AL1952" i="4"/>
  <c r="AQ1951" i="4"/>
  <c r="AM1951" i="4"/>
  <c r="AL1951" i="4"/>
  <c r="AQ1950" i="4"/>
  <c r="AM1950" i="4"/>
  <c r="AL1950" i="4"/>
  <c r="AQ1949" i="4"/>
  <c r="AM1949" i="4"/>
  <c r="AL1949" i="4"/>
  <c r="AQ1948" i="4"/>
  <c r="AM1948" i="4"/>
  <c r="AL1948" i="4"/>
  <c r="AQ1947" i="4"/>
  <c r="AM1947" i="4"/>
  <c r="AL1947" i="4"/>
  <c r="AQ1946" i="4"/>
  <c r="AM1946" i="4"/>
  <c r="AL1946" i="4"/>
  <c r="AQ1945" i="4"/>
  <c r="AM1945" i="4"/>
  <c r="AL1945" i="4"/>
  <c r="AQ1944" i="4"/>
  <c r="AM1944" i="4"/>
  <c r="AL1944" i="4"/>
  <c r="AQ1943" i="4"/>
  <c r="AM1943" i="4"/>
  <c r="AL1943" i="4"/>
  <c r="AQ1942" i="4"/>
  <c r="AM1942" i="4"/>
  <c r="AL1942" i="4"/>
  <c r="AQ1941" i="4"/>
  <c r="AM1941" i="4"/>
  <c r="AL1941" i="4"/>
  <c r="AQ1940" i="4"/>
  <c r="AM1940" i="4"/>
  <c r="AL1940" i="4"/>
  <c r="AQ1939" i="4"/>
  <c r="AM1939" i="4"/>
  <c r="AL1939" i="4"/>
  <c r="AQ1938" i="4"/>
  <c r="AM1938" i="4"/>
  <c r="AL1938" i="4"/>
  <c r="AQ1937" i="4"/>
  <c r="AM1937" i="4"/>
  <c r="AL1937" i="4"/>
  <c r="AQ1936" i="4"/>
  <c r="AM1936" i="4"/>
  <c r="AL1936" i="4"/>
  <c r="AQ1935" i="4"/>
  <c r="AM1935" i="4"/>
  <c r="AL1935" i="4"/>
  <c r="AQ1934" i="4"/>
  <c r="AM1934" i="4"/>
  <c r="AL1934" i="4"/>
  <c r="AQ1933" i="4"/>
  <c r="AM1933" i="4"/>
  <c r="AL1933" i="4"/>
  <c r="AQ1932" i="4"/>
  <c r="AM1932" i="4"/>
  <c r="AL1932" i="4"/>
  <c r="AQ1931" i="4"/>
  <c r="AM1931" i="4"/>
  <c r="AL1931" i="4"/>
  <c r="AQ1930" i="4"/>
  <c r="AM1930" i="4"/>
  <c r="AL1930" i="4"/>
  <c r="AQ1929" i="4"/>
  <c r="AM1929" i="4"/>
  <c r="AL1929" i="4"/>
  <c r="AQ1928" i="4"/>
  <c r="AM1928" i="4"/>
  <c r="AL1928" i="4"/>
  <c r="AQ1927" i="4"/>
  <c r="AM1927" i="4"/>
  <c r="AL1927" i="4"/>
  <c r="AQ1926" i="4"/>
  <c r="AM1926" i="4"/>
  <c r="AL1926" i="4"/>
  <c r="AQ1925" i="4"/>
  <c r="AM1925" i="4"/>
  <c r="AL1925" i="4"/>
  <c r="AQ1924" i="4"/>
  <c r="AM1924" i="4"/>
  <c r="AL1924" i="4"/>
  <c r="AQ1923" i="4"/>
  <c r="AM1923" i="4"/>
  <c r="AL1923" i="4"/>
  <c r="AQ1922" i="4"/>
  <c r="AM1922" i="4"/>
  <c r="AL1922" i="4"/>
  <c r="AQ1921" i="4"/>
  <c r="AM1921" i="4"/>
  <c r="AL1921" i="4"/>
  <c r="AQ1920" i="4"/>
  <c r="AM1920" i="4"/>
  <c r="AL1920" i="4"/>
  <c r="AQ1919" i="4"/>
  <c r="AM1919" i="4"/>
  <c r="AL1919" i="4"/>
  <c r="AQ1918" i="4"/>
  <c r="AM1918" i="4"/>
  <c r="AL1918" i="4"/>
  <c r="AQ1917" i="4"/>
  <c r="AM1917" i="4"/>
  <c r="AL1917" i="4"/>
  <c r="AQ1916" i="4"/>
  <c r="AM1916" i="4"/>
  <c r="AL1916" i="4"/>
  <c r="AQ1915" i="4"/>
  <c r="AM1915" i="4"/>
  <c r="AL1915" i="4"/>
  <c r="AQ1914" i="4"/>
  <c r="AM1914" i="4"/>
  <c r="AL1914" i="4"/>
  <c r="AQ1913" i="4"/>
  <c r="AM1913" i="4"/>
  <c r="AL1913" i="4"/>
  <c r="AQ1912" i="4"/>
  <c r="AM1912" i="4"/>
  <c r="AL1912" i="4"/>
  <c r="AQ1911" i="4"/>
  <c r="AM1911" i="4"/>
  <c r="AL1911" i="4"/>
  <c r="AQ1910" i="4"/>
  <c r="AM1910" i="4"/>
  <c r="AL1910" i="4"/>
  <c r="AQ1909" i="4"/>
  <c r="AM1909" i="4"/>
  <c r="AL1909" i="4"/>
  <c r="AQ1908" i="4"/>
  <c r="AM1908" i="4"/>
  <c r="AL1908" i="4"/>
  <c r="AQ1907" i="4"/>
  <c r="AM1907" i="4"/>
  <c r="AL1907" i="4"/>
  <c r="AQ1906" i="4"/>
  <c r="AM1906" i="4"/>
  <c r="AL1906" i="4"/>
  <c r="AQ1905" i="4"/>
  <c r="AM1905" i="4"/>
  <c r="AL1905" i="4"/>
  <c r="AQ1904" i="4"/>
  <c r="AM1904" i="4"/>
  <c r="AL1904" i="4"/>
  <c r="AQ1903" i="4"/>
  <c r="AM1903" i="4"/>
  <c r="AL1903" i="4"/>
  <c r="AQ1902" i="4"/>
  <c r="AM1902" i="4"/>
  <c r="AL1902" i="4"/>
  <c r="AQ1901" i="4"/>
  <c r="AM1901" i="4"/>
  <c r="AL1901" i="4"/>
  <c r="AQ1900" i="4"/>
  <c r="AM1900" i="4"/>
  <c r="AL1900" i="4"/>
  <c r="AQ1899" i="4"/>
  <c r="AM1899" i="4"/>
  <c r="AL1899" i="4"/>
  <c r="AQ1898" i="4"/>
  <c r="AM1898" i="4"/>
  <c r="AL1898" i="4"/>
  <c r="AQ1897" i="4"/>
  <c r="AM1897" i="4"/>
  <c r="AL1897" i="4"/>
  <c r="AQ1896" i="4"/>
  <c r="AM1896" i="4"/>
  <c r="AL1896" i="4"/>
  <c r="AQ1895" i="4"/>
  <c r="AM1895" i="4"/>
  <c r="AL1895" i="4"/>
  <c r="AQ1894" i="4"/>
  <c r="AM1894" i="4"/>
  <c r="AL1894" i="4"/>
  <c r="AQ1893" i="4"/>
  <c r="AM1893" i="4"/>
  <c r="AL1893" i="4"/>
  <c r="AQ1892" i="4"/>
  <c r="AM1892" i="4"/>
  <c r="AL1892" i="4"/>
  <c r="AQ1891" i="4"/>
  <c r="AM1891" i="4"/>
  <c r="AL1891" i="4"/>
  <c r="AQ1890" i="4"/>
  <c r="AM1890" i="4"/>
  <c r="AL1890" i="4"/>
  <c r="AQ1889" i="4"/>
  <c r="AM1889" i="4"/>
  <c r="AL1889" i="4"/>
  <c r="AQ1888" i="4"/>
  <c r="AM1888" i="4"/>
  <c r="AL1888" i="4"/>
  <c r="AQ1887" i="4"/>
  <c r="AM1887" i="4"/>
  <c r="AL1887" i="4"/>
  <c r="AQ1886" i="4"/>
  <c r="AM1886" i="4"/>
  <c r="AL1886" i="4"/>
  <c r="AQ1885" i="4"/>
  <c r="AM1885" i="4"/>
  <c r="AL1885" i="4"/>
  <c r="AQ1884" i="4"/>
  <c r="AM1884" i="4"/>
  <c r="AL1884" i="4"/>
  <c r="AQ1883" i="4"/>
  <c r="AM1883" i="4"/>
  <c r="AL1883" i="4"/>
  <c r="AQ1882" i="4"/>
  <c r="AM1882" i="4"/>
  <c r="AL1882" i="4"/>
  <c r="AQ1881" i="4"/>
  <c r="AM1881" i="4"/>
  <c r="AL1881" i="4"/>
  <c r="AQ1880" i="4"/>
  <c r="AM1880" i="4"/>
  <c r="AL1880" i="4"/>
  <c r="AQ1879" i="4"/>
  <c r="AM1879" i="4"/>
  <c r="AL1879" i="4"/>
  <c r="AQ1878" i="4"/>
  <c r="AM1878" i="4"/>
  <c r="AL1878" i="4"/>
  <c r="AQ1877" i="4"/>
  <c r="AM1877" i="4"/>
  <c r="AL1877" i="4"/>
  <c r="AQ1876" i="4"/>
  <c r="AM1876" i="4"/>
  <c r="AL1876" i="4"/>
  <c r="AQ1875" i="4"/>
  <c r="AM1875" i="4"/>
  <c r="AL1875" i="4"/>
  <c r="AQ1874" i="4"/>
  <c r="AM1874" i="4"/>
  <c r="AL1874" i="4"/>
  <c r="AQ1873" i="4"/>
  <c r="AM1873" i="4"/>
  <c r="AL1873" i="4"/>
  <c r="AQ1872" i="4"/>
  <c r="AM1872" i="4"/>
  <c r="AL1872" i="4"/>
  <c r="AQ1871" i="4"/>
  <c r="AM1871" i="4"/>
  <c r="AL1871" i="4"/>
  <c r="AQ1870" i="4"/>
  <c r="AM1870" i="4"/>
  <c r="AL1870" i="4"/>
  <c r="AQ1869" i="4"/>
  <c r="AM1869" i="4"/>
  <c r="AL1869" i="4"/>
  <c r="AQ1868" i="4"/>
  <c r="AM1868" i="4"/>
  <c r="AL1868" i="4"/>
  <c r="AQ1867" i="4"/>
  <c r="AM1867" i="4"/>
  <c r="AL1867" i="4"/>
  <c r="AQ1866" i="4"/>
  <c r="AM1866" i="4"/>
  <c r="AL1866" i="4"/>
  <c r="AQ1865" i="4"/>
  <c r="AM1865" i="4"/>
  <c r="AL1865" i="4"/>
  <c r="AQ1864" i="4"/>
  <c r="AM1864" i="4"/>
  <c r="AL1864" i="4"/>
  <c r="AQ1863" i="4"/>
  <c r="AM1863" i="4"/>
  <c r="AL1863" i="4"/>
  <c r="AQ1862" i="4"/>
  <c r="AM1862" i="4"/>
  <c r="AL1862" i="4"/>
  <c r="AQ1861" i="4"/>
  <c r="AM1861" i="4"/>
  <c r="AL1861" i="4"/>
  <c r="AQ1860" i="4"/>
  <c r="AM1860" i="4"/>
  <c r="AL1860" i="4"/>
  <c r="AQ1859" i="4"/>
  <c r="AM1859" i="4"/>
  <c r="AL1859" i="4"/>
  <c r="AQ1858" i="4"/>
  <c r="AM1858" i="4"/>
  <c r="AL1858" i="4"/>
  <c r="AQ1857" i="4"/>
  <c r="AM1857" i="4"/>
  <c r="AL1857" i="4"/>
  <c r="AQ1856" i="4"/>
  <c r="AM1856" i="4"/>
  <c r="AL1856" i="4"/>
  <c r="AQ1855" i="4"/>
  <c r="AM1855" i="4"/>
  <c r="AL1855" i="4"/>
  <c r="AQ1854" i="4"/>
  <c r="AM1854" i="4"/>
  <c r="AL1854" i="4"/>
  <c r="AQ1853" i="4"/>
  <c r="AM1853" i="4"/>
  <c r="AL1853" i="4"/>
  <c r="AQ1852" i="4"/>
  <c r="AM1852" i="4"/>
  <c r="AL1852" i="4"/>
  <c r="AQ1851" i="4"/>
  <c r="AM1851" i="4"/>
  <c r="AL1851" i="4"/>
  <c r="AQ1850" i="4"/>
  <c r="AM1850" i="4"/>
  <c r="AL1850" i="4"/>
  <c r="AQ1849" i="4"/>
  <c r="AM1849" i="4"/>
  <c r="AL1849" i="4"/>
  <c r="AQ1848" i="4"/>
  <c r="AM1848" i="4"/>
  <c r="AL1848" i="4"/>
  <c r="AQ1847" i="4"/>
  <c r="AM1847" i="4"/>
  <c r="AL1847" i="4"/>
  <c r="AQ1846" i="4"/>
  <c r="AM1846" i="4"/>
  <c r="AL1846" i="4"/>
  <c r="AQ1845" i="4"/>
  <c r="AM1845" i="4"/>
  <c r="AL1845" i="4"/>
  <c r="AQ1844" i="4"/>
  <c r="AM1844" i="4"/>
  <c r="AL1844" i="4"/>
  <c r="AQ1843" i="4"/>
  <c r="AM1843" i="4"/>
  <c r="AL1843" i="4"/>
  <c r="AQ1842" i="4"/>
  <c r="AM1842" i="4"/>
  <c r="AL1842" i="4"/>
  <c r="AQ1841" i="4"/>
  <c r="AM1841" i="4"/>
  <c r="AL1841" i="4"/>
  <c r="AQ1840" i="4"/>
  <c r="AM1840" i="4"/>
  <c r="AL1840" i="4"/>
  <c r="AQ1839" i="4"/>
  <c r="AM1839" i="4"/>
  <c r="AL1839" i="4"/>
  <c r="AQ1838" i="4"/>
  <c r="AM1838" i="4"/>
  <c r="AL1838" i="4"/>
  <c r="AQ1837" i="4"/>
  <c r="AM1837" i="4"/>
  <c r="AL1837" i="4"/>
  <c r="AQ1836" i="4"/>
  <c r="AM1836" i="4"/>
  <c r="AL1836" i="4"/>
  <c r="AQ1835" i="4"/>
  <c r="AM1835" i="4"/>
  <c r="AL1835" i="4"/>
  <c r="AQ1834" i="4"/>
  <c r="AM1834" i="4"/>
  <c r="AL1834" i="4"/>
  <c r="AQ1833" i="4"/>
  <c r="AM1833" i="4"/>
  <c r="AL1833" i="4"/>
  <c r="AQ1832" i="4"/>
  <c r="AM1832" i="4"/>
  <c r="AL1832" i="4"/>
  <c r="AQ1831" i="4"/>
  <c r="AM1831" i="4"/>
  <c r="AL1831" i="4"/>
  <c r="AQ1830" i="4"/>
  <c r="AM1830" i="4"/>
  <c r="AL1830" i="4"/>
  <c r="AQ1829" i="4"/>
  <c r="AM1829" i="4"/>
  <c r="AL1829" i="4"/>
  <c r="AQ1828" i="4"/>
  <c r="AM1828" i="4"/>
  <c r="AL1828" i="4"/>
  <c r="AQ1827" i="4"/>
  <c r="AM1827" i="4"/>
  <c r="AL1827" i="4"/>
  <c r="AQ1826" i="4"/>
  <c r="AM1826" i="4"/>
  <c r="AL1826" i="4"/>
  <c r="AQ1825" i="4"/>
  <c r="AM1825" i="4"/>
  <c r="AL1825" i="4"/>
  <c r="AQ1824" i="4"/>
  <c r="AM1824" i="4"/>
  <c r="AL1824" i="4"/>
  <c r="AQ1823" i="4"/>
  <c r="AM1823" i="4"/>
  <c r="AL1823" i="4"/>
  <c r="AQ1822" i="4"/>
  <c r="AM1822" i="4"/>
  <c r="AL1822" i="4"/>
  <c r="AQ1821" i="4"/>
  <c r="AM1821" i="4"/>
  <c r="AL1821" i="4"/>
  <c r="AQ1820" i="4"/>
  <c r="AM1820" i="4"/>
  <c r="AL1820" i="4"/>
  <c r="AQ1819" i="4"/>
  <c r="AM1819" i="4"/>
  <c r="AL1819" i="4"/>
  <c r="AQ1818" i="4"/>
  <c r="AM1818" i="4"/>
  <c r="AL1818" i="4"/>
  <c r="AQ1817" i="4"/>
  <c r="AM1817" i="4"/>
  <c r="AL1817" i="4"/>
  <c r="AQ1816" i="4"/>
  <c r="AM1816" i="4"/>
  <c r="AL1816" i="4"/>
  <c r="AQ1815" i="4"/>
  <c r="AM1815" i="4"/>
  <c r="AL1815" i="4"/>
  <c r="AQ1814" i="4"/>
  <c r="AM1814" i="4"/>
  <c r="AL1814" i="4"/>
  <c r="AQ1813" i="4"/>
  <c r="AM1813" i="4"/>
  <c r="AL1813" i="4"/>
  <c r="AQ1812" i="4"/>
  <c r="AM1812" i="4"/>
  <c r="AL1812" i="4"/>
  <c r="AQ1811" i="4"/>
  <c r="AM1811" i="4"/>
  <c r="AL1811" i="4"/>
  <c r="AQ1810" i="4"/>
  <c r="AM1810" i="4"/>
  <c r="AL1810" i="4"/>
  <c r="AQ1809" i="4"/>
  <c r="AM1809" i="4"/>
  <c r="AL1809" i="4"/>
  <c r="AQ1808" i="4"/>
  <c r="AM1808" i="4"/>
  <c r="AL1808" i="4"/>
  <c r="AQ1807" i="4"/>
  <c r="AM1807" i="4"/>
  <c r="AL1807" i="4"/>
  <c r="AQ1806" i="4"/>
  <c r="AM1806" i="4"/>
  <c r="AL1806" i="4"/>
  <c r="AQ1805" i="4"/>
  <c r="AM1805" i="4"/>
  <c r="AL1805" i="4"/>
  <c r="AQ1804" i="4"/>
  <c r="AM1804" i="4"/>
  <c r="AL1804" i="4"/>
  <c r="AQ1803" i="4"/>
  <c r="AM1803" i="4"/>
  <c r="AL1803" i="4"/>
  <c r="AQ1802" i="4"/>
  <c r="AM1802" i="4"/>
  <c r="AL1802" i="4"/>
  <c r="AQ1801" i="4"/>
  <c r="AM1801" i="4"/>
  <c r="AL1801" i="4"/>
  <c r="AQ1800" i="4"/>
  <c r="AM1800" i="4"/>
  <c r="AL1800" i="4"/>
  <c r="AQ1799" i="4"/>
  <c r="AM1799" i="4"/>
  <c r="AL1799" i="4"/>
  <c r="AQ1798" i="4"/>
  <c r="AM1798" i="4"/>
  <c r="AL1798" i="4"/>
  <c r="AQ1797" i="4"/>
  <c r="AM1797" i="4"/>
  <c r="AL1797" i="4"/>
  <c r="AQ1796" i="4"/>
  <c r="AM1796" i="4"/>
  <c r="AL1796" i="4"/>
  <c r="AQ1795" i="4"/>
  <c r="AM1795" i="4"/>
  <c r="AL1795" i="4"/>
  <c r="AQ1794" i="4"/>
  <c r="AM1794" i="4"/>
  <c r="AL1794" i="4"/>
  <c r="AQ1793" i="4"/>
  <c r="AM1793" i="4"/>
  <c r="AL1793" i="4"/>
  <c r="AQ1792" i="4"/>
  <c r="AM1792" i="4"/>
  <c r="AL1792" i="4"/>
  <c r="AQ1791" i="4"/>
  <c r="AM1791" i="4"/>
  <c r="AL1791" i="4"/>
  <c r="AQ1790" i="4"/>
  <c r="AM1790" i="4"/>
  <c r="AL1790" i="4"/>
  <c r="AQ1789" i="4"/>
  <c r="AM1789" i="4"/>
  <c r="AL1789" i="4"/>
  <c r="AQ1788" i="4"/>
  <c r="AM1788" i="4"/>
  <c r="AL1788" i="4"/>
  <c r="AQ1787" i="4"/>
  <c r="AM1787" i="4"/>
  <c r="AL1787" i="4"/>
  <c r="AQ1786" i="4"/>
  <c r="AM1786" i="4"/>
  <c r="AL1786" i="4"/>
  <c r="AQ1785" i="4"/>
  <c r="AM1785" i="4"/>
  <c r="AL1785" i="4"/>
  <c r="AQ1784" i="4"/>
  <c r="AM1784" i="4"/>
  <c r="AL1784" i="4"/>
  <c r="AQ1783" i="4"/>
  <c r="AM1783" i="4"/>
  <c r="AL1783" i="4"/>
  <c r="AQ1782" i="4"/>
  <c r="AM1782" i="4"/>
  <c r="AL1782" i="4"/>
  <c r="AQ1781" i="4"/>
  <c r="AM1781" i="4"/>
  <c r="AL1781" i="4"/>
  <c r="AQ1780" i="4"/>
  <c r="AM1780" i="4"/>
  <c r="AL1780" i="4"/>
  <c r="AQ1779" i="4"/>
  <c r="AM1779" i="4"/>
  <c r="AL1779" i="4"/>
  <c r="AQ1778" i="4"/>
  <c r="AM1778" i="4"/>
  <c r="AL1778" i="4"/>
  <c r="AQ1777" i="4"/>
  <c r="AM1777" i="4"/>
  <c r="AL1777" i="4"/>
  <c r="AQ1776" i="4"/>
  <c r="AM1776" i="4"/>
  <c r="AL1776" i="4"/>
  <c r="AQ1775" i="4"/>
  <c r="AM1775" i="4"/>
  <c r="AL1775" i="4"/>
  <c r="AQ1774" i="4"/>
  <c r="AM1774" i="4"/>
  <c r="AL1774" i="4"/>
  <c r="AQ1773" i="4"/>
  <c r="AM1773" i="4"/>
  <c r="AL1773" i="4"/>
  <c r="AQ1772" i="4"/>
  <c r="AM1772" i="4"/>
  <c r="AL1772" i="4"/>
  <c r="AQ1771" i="4"/>
  <c r="AM1771" i="4"/>
  <c r="AL1771" i="4"/>
  <c r="AQ1770" i="4"/>
  <c r="AM1770" i="4"/>
  <c r="AL1770" i="4"/>
  <c r="AQ1769" i="4"/>
  <c r="AM1769" i="4"/>
  <c r="AL1769" i="4"/>
  <c r="AQ1768" i="4"/>
  <c r="AM1768" i="4"/>
  <c r="AL1768" i="4"/>
  <c r="AQ1767" i="4"/>
  <c r="AM1767" i="4"/>
  <c r="AL1767" i="4"/>
  <c r="AQ1766" i="4"/>
  <c r="AM1766" i="4"/>
  <c r="AL1766" i="4"/>
  <c r="AQ1765" i="4"/>
  <c r="AM1765" i="4"/>
  <c r="AL1765" i="4"/>
  <c r="AQ1764" i="4"/>
  <c r="AM1764" i="4"/>
  <c r="AL1764" i="4"/>
  <c r="AQ1763" i="4"/>
  <c r="AM1763" i="4"/>
  <c r="AL1763" i="4"/>
  <c r="AQ1762" i="4"/>
  <c r="AM1762" i="4"/>
  <c r="AL1762" i="4"/>
  <c r="AQ1761" i="4"/>
  <c r="AM1761" i="4"/>
  <c r="AL1761" i="4"/>
  <c r="AQ1760" i="4"/>
  <c r="AM1760" i="4"/>
  <c r="AL1760" i="4"/>
  <c r="AQ1759" i="4"/>
  <c r="AM1759" i="4"/>
  <c r="AL1759" i="4"/>
  <c r="AQ1758" i="4"/>
  <c r="AM1758" i="4"/>
  <c r="AL1758" i="4"/>
  <c r="AQ1757" i="4"/>
  <c r="AM1757" i="4"/>
  <c r="AL1757" i="4"/>
  <c r="AQ1756" i="4"/>
  <c r="AM1756" i="4"/>
  <c r="AL1756" i="4"/>
  <c r="AQ1755" i="4"/>
  <c r="AM1755" i="4"/>
  <c r="AL1755" i="4"/>
  <c r="AQ1754" i="4"/>
  <c r="AM1754" i="4"/>
  <c r="AL1754" i="4"/>
  <c r="AQ1753" i="4"/>
  <c r="AM1753" i="4"/>
  <c r="AL1753" i="4"/>
  <c r="AQ1752" i="4"/>
  <c r="AM1752" i="4"/>
  <c r="AL1752" i="4"/>
  <c r="AQ1751" i="4"/>
  <c r="AM1751" i="4"/>
  <c r="AL1751" i="4"/>
  <c r="AQ1750" i="4"/>
  <c r="AM1750" i="4"/>
  <c r="AL1750" i="4"/>
  <c r="AQ1749" i="4"/>
  <c r="AM1749" i="4"/>
  <c r="AL1749" i="4"/>
  <c r="AQ1748" i="4"/>
  <c r="AM1748" i="4"/>
  <c r="AL1748" i="4"/>
  <c r="AQ1747" i="4"/>
  <c r="AM1747" i="4"/>
  <c r="AL1747" i="4"/>
  <c r="AQ1746" i="4"/>
  <c r="AM1746" i="4"/>
  <c r="AL1746" i="4"/>
  <c r="AQ1745" i="4"/>
  <c r="AM1745" i="4"/>
  <c r="AL1745" i="4"/>
  <c r="AQ1744" i="4"/>
  <c r="AM1744" i="4"/>
  <c r="AL1744" i="4"/>
  <c r="AQ1743" i="4"/>
  <c r="AM1743" i="4"/>
  <c r="AL1743" i="4"/>
  <c r="AQ1742" i="4"/>
  <c r="AM1742" i="4"/>
  <c r="AL1742" i="4"/>
  <c r="AQ1741" i="4"/>
  <c r="AM1741" i="4"/>
  <c r="AL1741" i="4"/>
  <c r="AQ1740" i="4"/>
  <c r="AM1740" i="4"/>
  <c r="AL1740" i="4"/>
  <c r="AQ1739" i="4"/>
  <c r="AM1739" i="4"/>
  <c r="AL1739" i="4"/>
  <c r="AQ1738" i="4"/>
  <c r="AM1738" i="4"/>
  <c r="AL1738" i="4"/>
  <c r="AQ1737" i="4"/>
  <c r="AM1737" i="4"/>
  <c r="AL1737" i="4"/>
  <c r="AQ1736" i="4"/>
  <c r="AM1736" i="4"/>
  <c r="AL1736" i="4"/>
  <c r="AQ1735" i="4"/>
  <c r="AM1735" i="4"/>
  <c r="AL1735" i="4"/>
  <c r="AQ1734" i="4"/>
  <c r="AM1734" i="4"/>
  <c r="AL1734" i="4"/>
  <c r="AQ1733" i="4"/>
  <c r="AM1733" i="4"/>
  <c r="AL1733" i="4"/>
  <c r="AQ1732" i="4"/>
  <c r="AM1732" i="4"/>
  <c r="AL1732" i="4"/>
  <c r="AQ1731" i="4"/>
  <c r="AM1731" i="4"/>
  <c r="AL1731" i="4"/>
  <c r="AQ1730" i="4"/>
  <c r="AM1730" i="4"/>
  <c r="AL1730" i="4"/>
  <c r="AQ1729" i="4"/>
  <c r="AM1729" i="4"/>
  <c r="AL1729" i="4"/>
  <c r="AQ1728" i="4"/>
  <c r="AM1728" i="4"/>
  <c r="AL1728" i="4"/>
  <c r="AQ1727" i="4"/>
  <c r="AM1727" i="4"/>
  <c r="AL1727" i="4"/>
  <c r="AQ1726" i="4"/>
  <c r="AM1726" i="4"/>
  <c r="AL1726" i="4"/>
  <c r="AQ1725" i="4"/>
  <c r="AM1725" i="4"/>
  <c r="AL1725" i="4"/>
  <c r="AQ1724" i="4"/>
  <c r="AM1724" i="4"/>
  <c r="AL1724" i="4"/>
  <c r="AQ1723" i="4"/>
  <c r="AM1723" i="4"/>
  <c r="AL1723" i="4"/>
  <c r="AQ1722" i="4"/>
  <c r="AM1722" i="4"/>
  <c r="AL1722" i="4"/>
  <c r="AQ1721" i="4"/>
  <c r="AM1721" i="4"/>
  <c r="AL1721" i="4"/>
  <c r="AQ1720" i="4"/>
  <c r="AM1720" i="4"/>
  <c r="AL1720" i="4"/>
  <c r="AQ1719" i="4"/>
  <c r="AM1719" i="4"/>
  <c r="AL1719" i="4"/>
  <c r="AQ1718" i="4"/>
  <c r="AM1718" i="4"/>
  <c r="AL1718" i="4"/>
  <c r="AQ1717" i="4"/>
  <c r="AM1717" i="4"/>
  <c r="AL1717" i="4"/>
  <c r="AQ1716" i="4"/>
  <c r="AM1716" i="4"/>
  <c r="AL1716" i="4"/>
  <c r="AQ1715" i="4"/>
  <c r="AM1715" i="4"/>
  <c r="AL1715" i="4"/>
  <c r="AQ1714" i="4"/>
  <c r="AM1714" i="4"/>
  <c r="AL1714" i="4"/>
  <c r="AQ1713" i="4"/>
  <c r="AM1713" i="4"/>
  <c r="AL1713" i="4"/>
  <c r="AQ1712" i="4"/>
  <c r="AM1712" i="4"/>
  <c r="AL1712" i="4"/>
  <c r="AQ1711" i="4"/>
  <c r="AM1711" i="4"/>
  <c r="AL1711" i="4"/>
  <c r="AQ1710" i="4"/>
  <c r="AM1710" i="4"/>
  <c r="AL1710" i="4"/>
  <c r="AQ1709" i="4"/>
  <c r="AM1709" i="4"/>
  <c r="AL1709" i="4"/>
  <c r="AQ1708" i="4"/>
  <c r="AM1708" i="4"/>
  <c r="AL1708" i="4"/>
  <c r="AQ1707" i="4"/>
  <c r="AM1707" i="4"/>
  <c r="AL1707" i="4"/>
  <c r="AQ1706" i="4"/>
  <c r="AM1706" i="4"/>
  <c r="AL1706" i="4"/>
  <c r="AQ1705" i="4"/>
  <c r="AM1705" i="4"/>
  <c r="AL1705" i="4"/>
  <c r="AQ1704" i="4"/>
  <c r="AM1704" i="4"/>
  <c r="AL1704" i="4"/>
  <c r="AQ1703" i="4"/>
  <c r="AM1703" i="4"/>
  <c r="AL1703" i="4"/>
  <c r="AQ1702" i="4"/>
  <c r="AM1702" i="4"/>
  <c r="AL1702" i="4"/>
  <c r="AQ1701" i="4"/>
  <c r="AM1701" i="4"/>
  <c r="AL1701" i="4"/>
  <c r="AQ1700" i="4"/>
  <c r="AM1700" i="4"/>
  <c r="AL1700" i="4"/>
  <c r="AQ1699" i="4"/>
  <c r="AM1699" i="4"/>
  <c r="AL1699" i="4"/>
  <c r="AQ1698" i="4"/>
  <c r="AM1698" i="4"/>
  <c r="AL1698" i="4"/>
  <c r="AQ1697" i="4"/>
  <c r="AM1697" i="4"/>
  <c r="AL1697" i="4"/>
  <c r="AQ1696" i="4"/>
  <c r="AM1696" i="4"/>
  <c r="AL1696" i="4"/>
  <c r="AQ1695" i="4"/>
  <c r="AM1695" i="4"/>
  <c r="AL1695" i="4"/>
  <c r="AQ1694" i="4"/>
  <c r="AM1694" i="4"/>
  <c r="AL1694" i="4"/>
  <c r="AQ1693" i="4"/>
  <c r="AM1693" i="4"/>
  <c r="AL1693" i="4"/>
  <c r="AQ1692" i="4"/>
  <c r="AM1692" i="4"/>
  <c r="AL1692" i="4"/>
  <c r="AQ1691" i="4"/>
  <c r="AM1691" i="4"/>
  <c r="AL1691" i="4"/>
  <c r="AQ1690" i="4"/>
  <c r="AM1690" i="4"/>
  <c r="AL1690" i="4"/>
  <c r="AQ1689" i="4"/>
  <c r="AM1689" i="4"/>
  <c r="AL1689" i="4"/>
  <c r="AQ1688" i="4"/>
  <c r="AM1688" i="4"/>
  <c r="AL1688" i="4"/>
  <c r="AQ1687" i="4"/>
  <c r="AM1687" i="4"/>
  <c r="AL1687" i="4"/>
  <c r="AQ1686" i="4"/>
  <c r="AM1686" i="4"/>
  <c r="AL1686" i="4"/>
  <c r="AQ1685" i="4"/>
  <c r="AM1685" i="4"/>
  <c r="AL1685" i="4"/>
  <c r="AQ1684" i="4"/>
  <c r="AM1684" i="4"/>
  <c r="AL1684" i="4"/>
  <c r="AQ1683" i="4"/>
  <c r="AM1683" i="4"/>
  <c r="AL1683" i="4"/>
  <c r="AQ1682" i="4"/>
  <c r="AM1682" i="4"/>
  <c r="AL1682" i="4"/>
  <c r="AQ1681" i="4"/>
  <c r="AM1681" i="4"/>
  <c r="AL1681" i="4"/>
  <c r="AQ1680" i="4"/>
  <c r="AM1680" i="4"/>
  <c r="AL1680" i="4"/>
  <c r="AQ1679" i="4"/>
  <c r="AM1679" i="4"/>
  <c r="AL1679" i="4"/>
  <c r="AQ1678" i="4"/>
  <c r="AM1678" i="4"/>
  <c r="AL1678" i="4"/>
  <c r="AQ1677" i="4"/>
  <c r="AM1677" i="4"/>
  <c r="AL1677" i="4"/>
  <c r="AQ1676" i="4"/>
  <c r="AM1676" i="4"/>
  <c r="AL1676" i="4"/>
  <c r="AQ1675" i="4"/>
  <c r="AM1675" i="4"/>
  <c r="AL1675" i="4"/>
  <c r="AQ1674" i="4"/>
  <c r="AM1674" i="4"/>
  <c r="AL1674" i="4"/>
  <c r="AQ1673" i="4"/>
  <c r="AM1673" i="4"/>
  <c r="AL1673" i="4"/>
  <c r="AQ1672" i="4"/>
  <c r="AM1672" i="4"/>
  <c r="AL1672" i="4"/>
  <c r="AQ1671" i="4"/>
  <c r="AM1671" i="4"/>
  <c r="AL1671" i="4"/>
  <c r="AQ1670" i="4"/>
  <c r="AM1670" i="4"/>
  <c r="AL1670" i="4"/>
  <c r="AQ1669" i="4"/>
  <c r="AM1669" i="4"/>
  <c r="AL1669" i="4"/>
  <c r="AQ1668" i="4"/>
  <c r="AM1668" i="4"/>
  <c r="AL1668" i="4"/>
  <c r="AQ1667" i="4"/>
  <c r="AM1667" i="4"/>
  <c r="AL1667" i="4"/>
  <c r="AQ1666" i="4"/>
  <c r="AM1666" i="4"/>
  <c r="AL1666" i="4"/>
  <c r="AQ1665" i="4"/>
  <c r="AM1665" i="4"/>
  <c r="AL1665" i="4"/>
  <c r="AQ1664" i="4"/>
  <c r="AM1664" i="4"/>
  <c r="AL1664" i="4"/>
  <c r="AQ1663" i="4"/>
  <c r="AM1663" i="4"/>
  <c r="AL1663" i="4"/>
  <c r="AQ1662" i="4"/>
  <c r="AM1662" i="4"/>
  <c r="AL1662" i="4"/>
  <c r="AQ1661" i="4"/>
  <c r="AM1661" i="4"/>
  <c r="AL1661" i="4"/>
  <c r="AQ1660" i="4"/>
  <c r="AM1660" i="4"/>
  <c r="AL1660" i="4"/>
  <c r="AQ1659" i="4"/>
  <c r="AM1659" i="4"/>
  <c r="AL1659" i="4"/>
  <c r="AQ1658" i="4"/>
  <c r="AM1658" i="4"/>
  <c r="AL1658" i="4"/>
  <c r="AQ1657" i="4"/>
  <c r="AM1657" i="4"/>
  <c r="AL1657" i="4"/>
  <c r="AQ1656" i="4"/>
  <c r="AM1656" i="4"/>
  <c r="AL1656" i="4"/>
  <c r="AQ1655" i="4"/>
  <c r="AM1655" i="4"/>
  <c r="AL1655" i="4"/>
  <c r="AQ1654" i="4"/>
  <c r="AM1654" i="4"/>
  <c r="AL1654" i="4"/>
  <c r="AQ1653" i="4"/>
  <c r="AM1653" i="4"/>
  <c r="AL1653" i="4"/>
  <c r="AQ1652" i="4"/>
  <c r="AM1652" i="4"/>
  <c r="AL1652" i="4"/>
  <c r="AQ1651" i="4"/>
  <c r="AM1651" i="4"/>
  <c r="AL1651" i="4"/>
  <c r="AQ1650" i="4"/>
  <c r="AM1650" i="4"/>
  <c r="AL1650" i="4"/>
  <c r="AQ1649" i="4"/>
  <c r="AM1649" i="4"/>
  <c r="AL1649" i="4"/>
  <c r="AQ1648" i="4"/>
  <c r="AM1648" i="4"/>
  <c r="AL1648" i="4"/>
  <c r="AQ1647" i="4"/>
  <c r="AM1647" i="4"/>
  <c r="AL1647" i="4"/>
  <c r="AQ1646" i="4"/>
  <c r="AM1646" i="4"/>
  <c r="AL1646" i="4"/>
  <c r="AQ1645" i="4"/>
  <c r="AM1645" i="4"/>
  <c r="AL1645" i="4"/>
  <c r="AQ1644" i="4"/>
  <c r="AM1644" i="4"/>
  <c r="AL1644" i="4"/>
  <c r="AQ1643" i="4"/>
  <c r="AM1643" i="4"/>
  <c r="AL1643" i="4"/>
  <c r="AQ1642" i="4"/>
  <c r="AM1642" i="4"/>
  <c r="AL1642" i="4"/>
  <c r="AQ1641" i="4"/>
  <c r="AM1641" i="4"/>
  <c r="AL1641" i="4"/>
  <c r="AQ1640" i="4"/>
  <c r="AM1640" i="4"/>
  <c r="AL1640" i="4"/>
  <c r="AQ1639" i="4"/>
  <c r="AM1639" i="4"/>
  <c r="AL1639" i="4"/>
  <c r="AQ1638" i="4"/>
  <c r="AM1638" i="4"/>
  <c r="AL1638" i="4"/>
  <c r="AQ1637" i="4"/>
  <c r="AM1637" i="4"/>
  <c r="AL1637" i="4"/>
  <c r="AQ1636" i="4"/>
  <c r="AM1636" i="4"/>
  <c r="AL1636" i="4"/>
  <c r="AQ1635" i="4"/>
  <c r="AM1635" i="4"/>
  <c r="AL1635" i="4"/>
  <c r="AQ1634" i="4"/>
  <c r="AM1634" i="4"/>
  <c r="AL1634" i="4"/>
  <c r="AQ1633" i="4"/>
  <c r="AM1633" i="4"/>
  <c r="AL1633" i="4"/>
  <c r="AQ1632" i="4"/>
  <c r="AM1632" i="4"/>
  <c r="AL1632" i="4"/>
  <c r="AQ1631" i="4"/>
  <c r="AM1631" i="4"/>
  <c r="AL1631" i="4"/>
  <c r="AQ1630" i="4"/>
  <c r="AM1630" i="4"/>
  <c r="AL1630" i="4"/>
  <c r="AQ1629" i="4"/>
  <c r="AM1629" i="4"/>
  <c r="AL1629" i="4"/>
  <c r="AQ1628" i="4"/>
  <c r="AM1628" i="4"/>
  <c r="AL1628" i="4"/>
  <c r="AQ1627" i="4"/>
  <c r="AM1627" i="4"/>
  <c r="AL1627" i="4"/>
  <c r="AQ1626" i="4"/>
  <c r="AM1626" i="4"/>
  <c r="AL1626" i="4"/>
  <c r="AQ1625" i="4"/>
  <c r="AM1625" i="4"/>
  <c r="AL1625" i="4"/>
  <c r="AQ1624" i="4"/>
  <c r="AM1624" i="4"/>
  <c r="AL1624" i="4"/>
  <c r="AQ1623" i="4"/>
  <c r="AM1623" i="4"/>
  <c r="AL1623" i="4"/>
  <c r="AQ1622" i="4"/>
  <c r="AM1622" i="4"/>
  <c r="AL1622" i="4"/>
  <c r="AQ1621" i="4"/>
  <c r="AM1621" i="4"/>
  <c r="AL1621" i="4"/>
  <c r="AQ1620" i="4"/>
  <c r="AM1620" i="4"/>
  <c r="AL1620" i="4"/>
  <c r="AQ1619" i="4"/>
  <c r="AM1619" i="4"/>
  <c r="AL1619" i="4"/>
  <c r="AQ1618" i="4"/>
  <c r="AM1618" i="4"/>
  <c r="AL1618" i="4"/>
  <c r="AQ1617" i="4"/>
  <c r="AM1617" i="4"/>
  <c r="AL1617" i="4"/>
  <c r="AQ1616" i="4"/>
  <c r="AM1616" i="4"/>
  <c r="AL1616" i="4"/>
  <c r="AQ1615" i="4"/>
  <c r="AM1615" i="4"/>
  <c r="AL1615" i="4"/>
  <c r="AQ1614" i="4"/>
  <c r="AM1614" i="4"/>
  <c r="AL1614" i="4"/>
  <c r="AQ1613" i="4"/>
  <c r="AM1613" i="4"/>
  <c r="AL1613" i="4"/>
  <c r="AQ1612" i="4"/>
  <c r="AM1612" i="4"/>
  <c r="AL1612" i="4"/>
  <c r="AQ1611" i="4"/>
  <c r="AM1611" i="4"/>
  <c r="AL1611" i="4"/>
  <c r="AQ1610" i="4"/>
  <c r="AM1610" i="4"/>
  <c r="AL1610" i="4"/>
  <c r="AQ1609" i="4"/>
  <c r="AM1609" i="4"/>
  <c r="AL1609" i="4"/>
  <c r="AQ1608" i="4"/>
  <c r="AM1608" i="4"/>
  <c r="AL1608" i="4"/>
  <c r="AQ1607" i="4"/>
  <c r="AM1607" i="4"/>
  <c r="AL1607" i="4"/>
  <c r="AQ1606" i="4"/>
  <c r="AM1606" i="4"/>
  <c r="AL1606" i="4"/>
  <c r="AQ1605" i="4"/>
  <c r="AM1605" i="4"/>
  <c r="AL1605" i="4"/>
  <c r="AQ1604" i="4"/>
  <c r="AM1604" i="4"/>
  <c r="AL1604" i="4"/>
  <c r="AQ1603" i="4"/>
  <c r="AM1603" i="4"/>
  <c r="AL1603" i="4"/>
  <c r="AQ1602" i="4"/>
  <c r="AM1602" i="4"/>
  <c r="AL1602" i="4"/>
  <c r="AQ1601" i="4"/>
  <c r="AM1601" i="4"/>
  <c r="AL1601" i="4"/>
  <c r="AQ1600" i="4"/>
  <c r="AM1600" i="4"/>
  <c r="AL1600" i="4"/>
  <c r="AQ1599" i="4"/>
  <c r="AM1599" i="4"/>
  <c r="AL1599" i="4"/>
  <c r="AQ1598" i="4"/>
  <c r="AM1598" i="4"/>
  <c r="AL1598" i="4"/>
  <c r="AQ1597" i="4"/>
  <c r="AM1597" i="4"/>
  <c r="AL1597" i="4"/>
  <c r="AQ1596" i="4"/>
  <c r="AM1596" i="4"/>
  <c r="AL1596" i="4"/>
  <c r="AQ1595" i="4"/>
  <c r="AM1595" i="4"/>
  <c r="AL1595" i="4"/>
  <c r="AQ1594" i="4"/>
  <c r="AM1594" i="4"/>
  <c r="AL1594" i="4"/>
  <c r="AQ1593" i="4"/>
  <c r="AM1593" i="4"/>
  <c r="AL1593" i="4"/>
  <c r="AQ1592" i="4"/>
  <c r="AM1592" i="4"/>
  <c r="AL1592" i="4"/>
  <c r="AQ1591" i="4"/>
  <c r="AM1591" i="4"/>
  <c r="AL1591" i="4"/>
  <c r="AQ1590" i="4"/>
  <c r="AM1590" i="4"/>
  <c r="AL1590" i="4"/>
  <c r="AQ1589" i="4"/>
  <c r="AM1589" i="4"/>
  <c r="AL1589" i="4"/>
  <c r="AQ1588" i="4"/>
  <c r="AM1588" i="4"/>
  <c r="AL1588" i="4"/>
  <c r="AQ1587" i="4"/>
  <c r="AM1587" i="4"/>
  <c r="AL1587" i="4"/>
  <c r="AQ1586" i="4"/>
  <c r="AM1586" i="4"/>
  <c r="AL1586" i="4"/>
  <c r="AQ1585" i="4"/>
  <c r="AM1585" i="4"/>
  <c r="AL1585" i="4"/>
  <c r="AQ1584" i="4"/>
  <c r="AM1584" i="4"/>
  <c r="AL1584" i="4"/>
  <c r="AQ1583" i="4"/>
  <c r="AM1583" i="4"/>
  <c r="AL1583" i="4"/>
  <c r="AQ1582" i="4"/>
  <c r="AM1582" i="4"/>
  <c r="AL1582" i="4"/>
  <c r="AQ1581" i="4"/>
  <c r="AM1581" i="4"/>
  <c r="AL1581" i="4"/>
  <c r="AQ1580" i="4"/>
  <c r="AM1580" i="4"/>
  <c r="AL1580" i="4"/>
  <c r="AQ1579" i="4"/>
  <c r="AM1579" i="4"/>
  <c r="AL1579" i="4"/>
  <c r="AQ1578" i="4"/>
  <c r="AM1578" i="4"/>
  <c r="AL1578" i="4"/>
  <c r="AQ1577" i="4"/>
  <c r="AM1577" i="4"/>
  <c r="AL1577" i="4"/>
  <c r="AQ1576" i="4"/>
  <c r="AM1576" i="4"/>
  <c r="AL1576" i="4"/>
  <c r="AQ1575" i="4"/>
  <c r="AM1575" i="4"/>
  <c r="AL1575" i="4"/>
  <c r="AQ1574" i="4"/>
  <c r="AM1574" i="4"/>
  <c r="AL1574" i="4"/>
  <c r="AQ1573" i="4"/>
  <c r="AM1573" i="4"/>
  <c r="AL1573" i="4"/>
  <c r="AQ1572" i="4"/>
  <c r="AM1572" i="4"/>
  <c r="AL1572" i="4"/>
  <c r="AQ1571" i="4"/>
  <c r="AM1571" i="4"/>
  <c r="AL1571" i="4"/>
  <c r="AQ1570" i="4"/>
  <c r="AM1570" i="4"/>
  <c r="AL1570" i="4"/>
  <c r="AQ1569" i="4"/>
  <c r="AM1569" i="4"/>
  <c r="AL1569" i="4"/>
  <c r="AQ1568" i="4"/>
  <c r="AM1568" i="4"/>
  <c r="AL1568" i="4"/>
  <c r="AQ1567" i="4"/>
  <c r="AM1567" i="4"/>
  <c r="AL1567" i="4"/>
  <c r="AQ1566" i="4"/>
  <c r="AM1566" i="4"/>
  <c r="AL1566" i="4"/>
  <c r="AQ1565" i="4"/>
  <c r="AM1565" i="4"/>
  <c r="AL1565" i="4"/>
  <c r="AQ1564" i="4"/>
  <c r="AM1564" i="4"/>
  <c r="AL1564" i="4"/>
  <c r="AQ1563" i="4"/>
  <c r="AM1563" i="4"/>
  <c r="AL1563" i="4"/>
  <c r="AQ1562" i="4"/>
  <c r="AM1562" i="4"/>
  <c r="AL1562" i="4"/>
  <c r="AQ1561" i="4"/>
  <c r="AM1561" i="4"/>
  <c r="AL1561" i="4"/>
  <c r="AQ1560" i="4"/>
  <c r="AM1560" i="4"/>
  <c r="AL1560" i="4"/>
  <c r="AQ1559" i="4"/>
  <c r="AM1559" i="4"/>
  <c r="AL1559" i="4"/>
  <c r="AQ1558" i="4"/>
  <c r="AM1558" i="4"/>
  <c r="AL1558" i="4"/>
  <c r="AQ1557" i="4"/>
  <c r="AM1557" i="4"/>
  <c r="AL1557" i="4"/>
  <c r="AQ1556" i="4"/>
  <c r="AM1556" i="4"/>
  <c r="AL1556" i="4"/>
  <c r="AQ1555" i="4"/>
  <c r="AM1555" i="4"/>
  <c r="AL1555" i="4"/>
  <c r="AQ1554" i="4"/>
  <c r="AM1554" i="4"/>
  <c r="AL1554" i="4"/>
  <c r="AQ1553" i="4"/>
  <c r="AM1553" i="4"/>
  <c r="AL1553" i="4"/>
  <c r="AQ1552" i="4"/>
  <c r="AM1552" i="4"/>
  <c r="AL1552" i="4"/>
  <c r="AQ1551" i="4"/>
  <c r="AM1551" i="4"/>
  <c r="AL1551" i="4"/>
  <c r="AQ1550" i="4"/>
  <c r="AM1550" i="4"/>
  <c r="AL1550" i="4"/>
  <c r="AQ1549" i="4"/>
  <c r="AM1549" i="4"/>
  <c r="AL1549" i="4"/>
  <c r="AQ1548" i="4"/>
  <c r="AM1548" i="4"/>
  <c r="AL1548" i="4"/>
  <c r="AQ1547" i="4"/>
  <c r="AM1547" i="4"/>
  <c r="AL1547" i="4"/>
  <c r="AQ1546" i="4"/>
  <c r="AM1546" i="4"/>
  <c r="AL1546" i="4"/>
  <c r="AQ1545" i="4"/>
  <c r="AM1545" i="4"/>
  <c r="AL1545" i="4"/>
  <c r="AQ1544" i="4"/>
  <c r="AM1544" i="4"/>
  <c r="AL1544" i="4"/>
  <c r="AQ1543" i="4"/>
  <c r="AM1543" i="4"/>
  <c r="AL1543" i="4"/>
  <c r="AQ1542" i="4"/>
  <c r="AM1542" i="4"/>
  <c r="AL1542" i="4"/>
  <c r="AQ1541" i="4"/>
  <c r="AM1541" i="4"/>
  <c r="AL1541" i="4"/>
  <c r="AQ1540" i="4"/>
  <c r="AM1540" i="4"/>
  <c r="AL1540" i="4"/>
  <c r="AQ1539" i="4"/>
  <c r="AM1539" i="4"/>
  <c r="AL1539" i="4"/>
  <c r="AQ1538" i="4"/>
  <c r="AM1538" i="4"/>
  <c r="AL1538" i="4"/>
  <c r="AQ1537" i="4"/>
  <c r="AM1537" i="4"/>
  <c r="AL1537" i="4"/>
  <c r="AQ1536" i="4"/>
  <c r="AM1536" i="4"/>
  <c r="AL1536" i="4"/>
  <c r="AQ1535" i="4"/>
  <c r="AM1535" i="4"/>
  <c r="AL1535" i="4"/>
  <c r="AQ1534" i="4"/>
  <c r="AM1534" i="4"/>
  <c r="AL1534" i="4"/>
  <c r="AQ1533" i="4"/>
  <c r="AM1533" i="4"/>
  <c r="AL1533" i="4"/>
  <c r="AQ1532" i="4"/>
  <c r="AM1532" i="4"/>
  <c r="AL1532" i="4"/>
  <c r="AQ1531" i="4"/>
  <c r="AM1531" i="4"/>
  <c r="AL1531" i="4"/>
  <c r="AQ1530" i="4"/>
  <c r="AM1530" i="4"/>
  <c r="AL1530" i="4"/>
  <c r="AQ1529" i="4"/>
  <c r="AM1529" i="4"/>
  <c r="AL1529" i="4"/>
  <c r="AQ1528" i="4"/>
  <c r="AM1528" i="4"/>
  <c r="AL1528" i="4"/>
  <c r="AQ1527" i="4"/>
  <c r="AM1527" i="4"/>
  <c r="AL1527" i="4"/>
  <c r="AQ1526" i="4"/>
  <c r="AM1526" i="4"/>
  <c r="AL1526" i="4"/>
  <c r="AQ1525" i="4"/>
  <c r="AM1525" i="4"/>
  <c r="AL1525" i="4"/>
  <c r="AQ1524" i="4"/>
  <c r="AM1524" i="4"/>
  <c r="AL1524" i="4"/>
  <c r="AQ1523" i="4"/>
  <c r="AM1523" i="4"/>
  <c r="AL1523" i="4"/>
  <c r="AQ1522" i="4"/>
  <c r="AM1522" i="4"/>
  <c r="AL1522" i="4"/>
  <c r="AQ1521" i="4"/>
  <c r="AM1521" i="4"/>
  <c r="AL1521" i="4"/>
  <c r="AQ1520" i="4"/>
  <c r="AM1520" i="4"/>
  <c r="AL1520" i="4"/>
  <c r="AQ1519" i="4"/>
  <c r="AM1519" i="4"/>
  <c r="AL1519" i="4"/>
  <c r="AQ1518" i="4"/>
  <c r="AM1518" i="4"/>
  <c r="AL1518" i="4"/>
  <c r="AQ1517" i="4"/>
  <c r="AM1517" i="4"/>
  <c r="AL1517" i="4"/>
  <c r="AQ1516" i="4"/>
  <c r="AM1516" i="4"/>
  <c r="AL1516" i="4"/>
  <c r="AQ1515" i="4"/>
  <c r="AM1515" i="4"/>
  <c r="AL1515" i="4"/>
  <c r="AQ1514" i="4"/>
  <c r="AM1514" i="4"/>
  <c r="AL1514" i="4"/>
  <c r="AQ1513" i="4"/>
  <c r="AM1513" i="4"/>
  <c r="AL1513" i="4"/>
  <c r="AQ1512" i="4"/>
  <c r="AM1512" i="4"/>
  <c r="AL1512" i="4"/>
  <c r="AQ1511" i="4"/>
  <c r="AM1511" i="4"/>
  <c r="AL1511" i="4"/>
  <c r="AQ1510" i="4"/>
  <c r="AM1510" i="4"/>
  <c r="AL1510" i="4"/>
  <c r="AQ1509" i="4"/>
  <c r="AM1509" i="4"/>
  <c r="AL1509" i="4"/>
  <c r="AQ1508" i="4"/>
  <c r="AM1508" i="4"/>
  <c r="AL1508" i="4"/>
  <c r="AQ1507" i="4"/>
  <c r="AM1507" i="4"/>
  <c r="AL1507" i="4"/>
  <c r="AQ1506" i="4"/>
  <c r="AM1506" i="4"/>
  <c r="AL1506" i="4"/>
  <c r="AQ1505" i="4"/>
  <c r="AM1505" i="4"/>
  <c r="AL1505" i="4"/>
  <c r="AQ1504" i="4"/>
  <c r="AM1504" i="4"/>
  <c r="AL1504" i="4"/>
  <c r="AQ1503" i="4"/>
  <c r="AM1503" i="4"/>
  <c r="AL1503" i="4"/>
  <c r="AQ1502" i="4"/>
  <c r="AM1502" i="4"/>
  <c r="AL1502" i="4"/>
  <c r="AQ1501" i="4"/>
  <c r="AM1501" i="4"/>
  <c r="AL1501" i="4"/>
  <c r="AQ1500" i="4"/>
  <c r="AM1500" i="4"/>
  <c r="AL1500" i="4"/>
  <c r="AQ1499" i="4"/>
  <c r="AM1499" i="4"/>
  <c r="AL1499" i="4"/>
  <c r="AQ1498" i="4"/>
  <c r="AM1498" i="4"/>
  <c r="AL1498" i="4"/>
  <c r="AQ1497" i="4"/>
  <c r="AM1497" i="4"/>
  <c r="AL1497" i="4"/>
  <c r="AQ1496" i="4"/>
  <c r="AM1496" i="4"/>
  <c r="AL1496" i="4"/>
  <c r="AQ1495" i="4"/>
  <c r="AM1495" i="4"/>
  <c r="AL1495" i="4"/>
  <c r="AQ1494" i="4"/>
  <c r="AM1494" i="4"/>
  <c r="AL1494" i="4"/>
  <c r="AQ1493" i="4"/>
  <c r="AM1493" i="4"/>
  <c r="AL1493" i="4"/>
  <c r="AQ1492" i="4"/>
  <c r="AM1492" i="4"/>
  <c r="AL1492" i="4"/>
  <c r="AQ1491" i="4"/>
  <c r="AM1491" i="4"/>
  <c r="AL1491" i="4"/>
  <c r="AQ1490" i="4"/>
  <c r="AM1490" i="4"/>
  <c r="AL1490" i="4"/>
  <c r="AQ1489" i="4"/>
  <c r="AM1489" i="4"/>
  <c r="AL1489" i="4"/>
  <c r="AQ1488" i="4"/>
  <c r="AM1488" i="4"/>
  <c r="AL1488" i="4"/>
  <c r="AQ1487" i="4"/>
  <c r="AM1487" i="4"/>
  <c r="AL1487" i="4"/>
  <c r="AQ1486" i="4"/>
  <c r="AM1486" i="4"/>
  <c r="AL1486" i="4"/>
  <c r="AQ1485" i="4"/>
  <c r="AM1485" i="4"/>
  <c r="AL1485" i="4"/>
  <c r="AQ1484" i="4"/>
  <c r="AM1484" i="4"/>
  <c r="AL1484" i="4"/>
  <c r="AQ1483" i="4"/>
  <c r="AM1483" i="4"/>
  <c r="AL1483" i="4"/>
  <c r="AQ1482" i="4"/>
  <c r="AM1482" i="4"/>
  <c r="AL1482" i="4"/>
  <c r="AQ1481" i="4"/>
  <c r="AM1481" i="4"/>
  <c r="AL1481" i="4"/>
  <c r="AQ1480" i="4"/>
  <c r="AM1480" i="4"/>
  <c r="AL1480" i="4"/>
  <c r="AQ1479" i="4"/>
  <c r="AM1479" i="4"/>
  <c r="AL1479" i="4"/>
  <c r="AQ1478" i="4"/>
  <c r="AM1478" i="4"/>
  <c r="AL1478" i="4"/>
  <c r="AQ1477" i="4"/>
  <c r="AM1477" i="4"/>
  <c r="AL1477" i="4"/>
  <c r="AQ1476" i="4"/>
  <c r="AM1476" i="4"/>
  <c r="AL1476" i="4"/>
  <c r="AQ1475" i="4"/>
  <c r="AM1475" i="4"/>
  <c r="AL1475" i="4"/>
  <c r="AQ1474" i="4"/>
  <c r="AM1474" i="4"/>
  <c r="AL1474" i="4"/>
  <c r="AQ1473" i="4"/>
  <c r="AM1473" i="4"/>
  <c r="AL1473" i="4"/>
  <c r="AQ1472" i="4"/>
  <c r="AM1472" i="4"/>
  <c r="AL1472" i="4"/>
  <c r="AQ1471" i="4"/>
  <c r="AM1471" i="4"/>
  <c r="AL1471" i="4"/>
  <c r="AQ1470" i="4"/>
  <c r="AM1470" i="4"/>
  <c r="AL1470" i="4"/>
  <c r="AQ1469" i="4"/>
  <c r="AM1469" i="4"/>
  <c r="AL1469" i="4"/>
  <c r="AQ1468" i="4"/>
  <c r="AM1468" i="4"/>
  <c r="AL1468" i="4"/>
  <c r="AQ1467" i="4"/>
  <c r="AM1467" i="4"/>
  <c r="AL1467" i="4"/>
  <c r="AQ1466" i="4"/>
  <c r="AM1466" i="4"/>
  <c r="AL1466" i="4"/>
  <c r="AQ1465" i="4"/>
  <c r="AM1465" i="4"/>
  <c r="AL1465" i="4"/>
  <c r="AQ1464" i="4"/>
  <c r="AM1464" i="4"/>
  <c r="AL1464" i="4"/>
  <c r="AQ1463" i="4"/>
  <c r="AM1463" i="4"/>
  <c r="AL1463" i="4"/>
  <c r="AQ1462" i="4"/>
  <c r="AM1462" i="4"/>
  <c r="AL1462" i="4"/>
  <c r="AQ1461" i="4"/>
  <c r="AM1461" i="4"/>
  <c r="AL1461" i="4"/>
  <c r="AQ1460" i="4"/>
  <c r="AM1460" i="4"/>
  <c r="AL1460" i="4"/>
  <c r="AQ1459" i="4"/>
  <c r="AM1459" i="4"/>
  <c r="AL1459" i="4"/>
  <c r="AQ1458" i="4"/>
  <c r="AM1458" i="4"/>
  <c r="AL1458" i="4"/>
  <c r="AQ1457" i="4"/>
  <c r="AM1457" i="4"/>
  <c r="AL1457" i="4"/>
  <c r="AQ1456" i="4"/>
  <c r="AM1456" i="4"/>
  <c r="AL1456" i="4"/>
  <c r="AQ1455" i="4"/>
  <c r="AM1455" i="4"/>
  <c r="AL1455" i="4"/>
  <c r="AQ1454" i="4"/>
  <c r="AM1454" i="4"/>
  <c r="AL1454" i="4"/>
  <c r="AQ1453" i="4"/>
  <c r="AM1453" i="4"/>
  <c r="AL1453" i="4"/>
  <c r="AQ1452" i="4"/>
  <c r="AM1452" i="4"/>
  <c r="AL1452" i="4"/>
  <c r="AQ1451" i="4"/>
  <c r="AM1451" i="4"/>
  <c r="AL1451" i="4"/>
  <c r="AQ1450" i="4"/>
  <c r="AM1450" i="4"/>
  <c r="AL1450" i="4"/>
  <c r="AQ1449" i="4"/>
  <c r="AM1449" i="4"/>
  <c r="AL1449" i="4"/>
  <c r="AQ1448" i="4"/>
  <c r="AM1448" i="4"/>
  <c r="AL1448" i="4"/>
  <c r="AQ1447" i="4"/>
  <c r="AM1447" i="4"/>
  <c r="AL1447" i="4"/>
  <c r="AQ1446" i="4"/>
  <c r="AM1446" i="4"/>
  <c r="AL1446" i="4"/>
  <c r="AQ1445" i="4"/>
  <c r="AM1445" i="4"/>
  <c r="AL1445" i="4"/>
  <c r="AQ1444" i="4"/>
  <c r="AM1444" i="4"/>
  <c r="AL1444" i="4"/>
  <c r="AQ1443" i="4"/>
  <c r="AM1443" i="4"/>
  <c r="AL1443" i="4"/>
  <c r="AQ1442" i="4"/>
  <c r="AM1442" i="4"/>
  <c r="AL1442" i="4"/>
  <c r="AQ1441" i="4"/>
  <c r="AM1441" i="4"/>
  <c r="AL1441" i="4"/>
  <c r="AQ1440" i="4"/>
  <c r="AM1440" i="4"/>
  <c r="AL1440" i="4"/>
  <c r="AQ1439" i="4"/>
  <c r="AM1439" i="4"/>
  <c r="AL1439" i="4"/>
  <c r="AQ1438" i="4"/>
  <c r="AM1438" i="4"/>
  <c r="AL1438" i="4"/>
  <c r="AQ1437" i="4"/>
  <c r="AM1437" i="4"/>
  <c r="AL1437" i="4"/>
  <c r="AQ1436" i="4"/>
  <c r="AM1436" i="4"/>
  <c r="AL1436" i="4"/>
  <c r="AQ1435" i="4"/>
  <c r="AM1435" i="4"/>
  <c r="AL1435" i="4"/>
  <c r="AQ1434" i="4"/>
  <c r="AM1434" i="4"/>
  <c r="AL1434" i="4"/>
  <c r="AQ1433" i="4"/>
  <c r="AM1433" i="4"/>
  <c r="AL1433" i="4"/>
  <c r="AQ1432" i="4"/>
  <c r="AM1432" i="4"/>
  <c r="AL1432" i="4"/>
  <c r="AQ1431" i="4"/>
  <c r="AM1431" i="4"/>
  <c r="AL1431" i="4"/>
  <c r="AQ1430" i="4"/>
  <c r="AM1430" i="4"/>
  <c r="AL1430" i="4"/>
  <c r="AQ1429" i="4"/>
  <c r="AM1429" i="4"/>
  <c r="AL1429" i="4"/>
  <c r="AQ1428" i="4"/>
  <c r="AM1428" i="4"/>
  <c r="AL1428" i="4"/>
  <c r="AQ1427" i="4"/>
  <c r="AM1427" i="4"/>
  <c r="AL1427" i="4"/>
  <c r="AQ1426" i="4"/>
  <c r="AM1426" i="4"/>
  <c r="AL1426" i="4"/>
  <c r="AQ1425" i="4"/>
  <c r="AM1425" i="4"/>
  <c r="AL1425" i="4"/>
  <c r="AQ1424" i="4"/>
  <c r="AM1424" i="4"/>
  <c r="AL1424" i="4"/>
  <c r="AQ1423" i="4"/>
  <c r="AM1423" i="4"/>
  <c r="AL1423" i="4"/>
  <c r="AQ1422" i="4"/>
  <c r="AM1422" i="4"/>
  <c r="AL1422" i="4"/>
  <c r="AQ1421" i="4"/>
  <c r="AM1421" i="4"/>
  <c r="AL1421" i="4"/>
  <c r="AQ1420" i="4"/>
  <c r="AM1420" i="4"/>
  <c r="AL1420" i="4"/>
  <c r="AQ1419" i="4"/>
  <c r="AM1419" i="4"/>
  <c r="AL1419" i="4"/>
  <c r="AQ1418" i="4"/>
  <c r="AM1418" i="4"/>
  <c r="AL1418" i="4"/>
  <c r="AQ1417" i="4"/>
  <c r="AM1417" i="4"/>
  <c r="AL1417" i="4"/>
  <c r="AQ1416" i="4"/>
  <c r="AM1416" i="4"/>
  <c r="AL1416" i="4"/>
  <c r="AQ1415" i="4"/>
  <c r="AM1415" i="4"/>
  <c r="AL1415" i="4"/>
  <c r="AQ1414" i="4"/>
  <c r="AM1414" i="4"/>
  <c r="AL1414" i="4"/>
  <c r="AQ1413" i="4"/>
  <c r="AM1413" i="4"/>
  <c r="AL1413" i="4"/>
  <c r="AQ1412" i="4"/>
  <c r="AM1412" i="4"/>
  <c r="AL1412" i="4"/>
  <c r="AQ1411" i="4"/>
  <c r="AM1411" i="4"/>
  <c r="AL1411" i="4"/>
  <c r="AQ1410" i="4"/>
  <c r="AM1410" i="4"/>
  <c r="AL1410" i="4"/>
  <c r="AQ1409" i="4"/>
  <c r="AM1409" i="4"/>
  <c r="AL1409" i="4"/>
  <c r="AQ1408" i="4"/>
  <c r="AM1408" i="4"/>
  <c r="AL1408" i="4"/>
  <c r="AQ1407" i="4"/>
  <c r="AM1407" i="4"/>
  <c r="AL1407" i="4"/>
  <c r="AQ1406" i="4"/>
  <c r="AM1406" i="4"/>
  <c r="AL1406" i="4"/>
  <c r="AQ1405" i="4"/>
  <c r="AM1405" i="4"/>
  <c r="AL1405" i="4"/>
  <c r="AQ1404" i="4"/>
  <c r="AM1404" i="4"/>
  <c r="AL1404" i="4"/>
  <c r="AQ1403" i="4"/>
  <c r="AM1403" i="4"/>
  <c r="AL1403" i="4"/>
  <c r="AQ1402" i="4"/>
  <c r="AM1402" i="4"/>
  <c r="AL1402" i="4"/>
  <c r="AQ1401" i="4"/>
  <c r="AM1401" i="4"/>
  <c r="AL1401" i="4"/>
  <c r="AQ1400" i="4"/>
  <c r="AM1400" i="4"/>
  <c r="AL1400" i="4"/>
  <c r="AQ1399" i="4"/>
  <c r="AM1399" i="4"/>
  <c r="AL1399" i="4"/>
  <c r="AQ1398" i="4"/>
  <c r="AM1398" i="4"/>
  <c r="AL1398" i="4"/>
  <c r="AQ1397" i="4"/>
  <c r="AM1397" i="4"/>
  <c r="AL1397" i="4"/>
  <c r="AQ1396" i="4"/>
  <c r="AM1396" i="4"/>
  <c r="AL1396" i="4"/>
  <c r="AQ1395" i="4"/>
  <c r="AM1395" i="4"/>
  <c r="AL1395" i="4"/>
  <c r="AQ1394" i="4"/>
  <c r="AM1394" i="4"/>
  <c r="AL1394" i="4"/>
  <c r="AQ1393" i="4"/>
  <c r="AM1393" i="4"/>
  <c r="AL1393" i="4"/>
  <c r="AQ1392" i="4"/>
  <c r="AM1392" i="4"/>
  <c r="AL1392" i="4"/>
  <c r="AQ1391" i="4"/>
  <c r="AM1391" i="4"/>
  <c r="AL1391" i="4"/>
  <c r="AQ1390" i="4"/>
  <c r="AM1390" i="4"/>
  <c r="AL1390" i="4"/>
  <c r="AQ1389" i="4"/>
  <c r="AM1389" i="4"/>
  <c r="AL1389" i="4"/>
  <c r="AQ1388" i="4"/>
  <c r="AM1388" i="4"/>
  <c r="AL1388" i="4"/>
  <c r="AQ1387" i="4"/>
  <c r="AM1387" i="4"/>
  <c r="AL1387" i="4"/>
  <c r="AQ1386" i="4"/>
  <c r="AM1386" i="4"/>
  <c r="AL1386" i="4"/>
  <c r="AQ1385" i="4"/>
  <c r="AM1385" i="4"/>
  <c r="AL1385" i="4"/>
  <c r="AQ1384" i="4"/>
  <c r="AM1384" i="4"/>
  <c r="AL1384" i="4"/>
  <c r="AQ1383" i="4"/>
  <c r="AM1383" i="4"/>
  <c r="AL1383" i="4"/>
  <c r="AQ1382" i="4"/>
  <c r="AM1382" i="4"/>
  <c r="AL1382" i="4"/>
  <c r="AQ1381" i="4"/>
  <c r="AM1381" i="4"/>
  <c r="AL1381" i="4"/>
  <c r="AQ1380" i="4"/>
  <c r="AM1380" i="4"/>
  <c r="AL1380" i="4"/>
  <c r="AQ1379" i="4"/>
  <c r="AM1379" i="4"/>
  <c r="AL1379" i="4"/>
  <c r="AQ1378" i="4"/>
  <c r="AM1378" i="4"/>
  <c r="AL1378" i="4"/>
  <c r="AQ1377" i="4"/>
  <c r="AM1377" i="4"/>
  <c r="AL1377" i="4"/>
  <c r="AQ1376" i="4"/>
  <c r="AM1376" i="4"/>
  <c r="AL1376" i="4"/>
  <c r="AQ1375" i="4"/>
  <c r="AM1375" i="4"/>
  <c r="AL1375" i="4"/>
  <c r="AQ1374" i="4"/>
  <c r="AM1374" i="4"/>
  <c r="AL1374" i="4"/>
  <c r="AQ1373" i="4"/>
  <c r="AM1373" i="4"/>
  <c r="AL1373" i="4"/>
  <c r="AQ1372" i="4"/>
  <c r="AM1372" i="4"/>
  <c r="AL1372" i="4"/>
  <c r="AQ1371" i="4"/>
  <c r="AM1371" i="4"/>
  <c r="AL1371" i="4"/>
  <c r="AQ1370" i="4"/>
  <c r="AM1370" i="4"/>
  <c r="AL1370" i="4"/>
  <c r="AQ1369" i="4"/>
  <c r="AM1369" i="4"/>
  <c r="AL1369" i="4"/>
  <c r="AQ1368" i="4"/>
  <c r="AM1368" i="4"/>
  <c r="AL1368" i="4"/>
  <c r="AQ1367" i="4"/>
  <c r="AM1367" i="4"/>
  <c r="AL1367" i="4"/>
  <c r="AQ1366" i="4"/>
  <c r="AM1366" i="4"/>
  <c r="AL1366" i="4"/>
  <c r="AQ1365" i="4"/>
  <c r="AM1365" i="4"/>
  <c r="AL1365" i="4"/>
  <c r="AQ1364" i="4"/>
  <c r="AM1364" i="4"/>
  <c r="AL1364" i="4"/>
  <c r="AQ1363" i="4"/>
  <c r="AM1363" i="4"/>
  <c r="AL1363" i="4"/>
  <c r="AQ1362" i="4"/>
  <c r="AM1362" i="4"/>
  <c r="AL1362" i="4"/>
  <c r="AQ1361" i="4"/>
  <c r="AM1361" i="4"/>
  <c r="AL1361" i="4"/>
  <c r="AQ1360" i="4"/>
  <c r="AM1360" i="4"/>
  <c r="AL1360" i="4"/>
  <c r="AQ1359" i="4"/>
  <c r="AM1359" i="4"/>
  <c r="AL1359" i="4"/>
  <c r="AQ1358" i="4"/>
  <c r="AM1358" i="4"/>
  <c r="AL1358" i="4"/>
  <c r="AQ1357" i="4"/>
  <c r="AM1357" i="4"/>
  <c r="AL1357" i="4"/>
  <c r="AQ1356" i="4"/>
  <c r="AM1356" i="4"/>
  <c r="AL1356" i="4"/>
  <c r="AQ1355" i="4"/>
  <c r="AM1355" i="4"/>
  <c r="AL1355" i="4"/>
  <c r="AQ1354" i="4"/>
  <c r="AM1354" i="4"/>
  <c r="AL1354" i="4"/>
  <c r="AQ1353" i="4"/>
  <c r="AM1353" i="4"/>
  <c r="AL1353" i="4"/>
  <c r="AQ1352" i="4"/>
  <c r="AM1352" i="4"/>
  <c r="AL1352" i="4"/>
  <c r="AQ1351" i="4"/>
  <c r="AM1351" i="4"/>
  <c r="AL1351" i="4"/>
  <c r="AQ1350" i="4"/>
  <c r="AM1350" i="4"/>
  <c r="AL1350" i="4"/>
  <c r="AQ1349" i="4"/>
  <c r="AM1349" i="4"/>
  <c r="AL1349" i="4"/>
  <c r="AQ1348" i="4"/>
  <c r="AM1348" i="4"/>
  <c r="AL1348" i="4"/>
  <c r="AQ1347" i="4"/>
  <c r="AM1347" i="4"/>
  <c r="AL1347" i="4"/>
  <c r="AQ1346" i="4"/>
  <c r="AM1346" i="4"/>
  <c r="AL1346" i="4"/>
  <c r="AQ1345" i="4"/>
  <c r="AM1345" i="4"/>
  <c r="AL1345" i="4"/>
  <c r="AQ1344" i="4"/>
  <c r="AM1344" i="4"/>
  <c r="AL1344" i="4"/>
  <c r="AQ1343" i="4"/>
  <c r="AM1343" i="4"/>
  <c r="AL1343" i="4"/>
  <c r="AQ1342" i="4"/>
  <c r="AM1342" i="4"/>
  <c r="AL1342" i="4"/>
  <c r="AQ1341" i="4"/>
  <c r="AM1341" i="4"/>
  <c r="AL1341" i="4"/>
  <c r="AQ1340" i="4"/>
  <c r="AM1340" i="4"/>
  <c r="AL1340" i="4"/>
  <c r="AQ1339" i="4"/>
  <c r="AM1339" i="4"/>
  <c r="AL1339" i="4"/>
  <c r="AQ1338" i="4"/>
  <c r="AM1338" i="4"/>
  <c r="AL1338" i="4"/>
  <c r="AQ1337" i="4"/>
  <c r="AM1337" i="4"/>
  <c r="AL1337" i="4"/>
  <c r="AQ1336" i="4"/>
  <c r="AM1336" i="4"/>
  <c r="AL1336" i="4"/>
  <c r="AQ1335" i="4"/>
  <c r="AM1335" i="4"/>
  <c r="AL1335" i="4"/>
  <c r="AQ1334" i="4"/>
  <c r="AM1334" i="4"/>
  <c r="AL1334" i="4"/>
  <c r="AQ1333" i="4"/>
  <c r="AM1333" i="4"/>
  <c r="AL1333" i="4"/>
  <c r="AQ1332" i="4"/>
  <c r="AM1332" i="4"/>
  <c r="AL1332" i="4"/>
  <c r="AQ1331" i="4"/>
  <c r="AM1331" i="4"/>
  <c r="AL1331" i="4"/>
  <c r="AQ1330" i="4"/>
  <c r="AM1330" i="4"/>
  <c r="AL1330" i="4"/>
  <c r="AQ1329" i="4"/>
  <c r="AM1329" i="4"/>
  <c r="AL1329" i="4"/>
  <c r="AQ1328" i="4"/>
  <c r="AM1328" i="4"/>
  <c r="AL1328" i="4"/>
  <c r="AQ1327" i="4"/>
  <c r="AM1327" i="4"/>
  <c r="AL1327" i="4"/>
  <c r="AQ1326" i="4"/>
  <c r="AM1326" i="4"/>
  <c r="AL1326" i="4"/>
  <c r="AQ1325" i="4"/>
  <c r="AM1325" i="4"/>
  <c r="AL1325" i="4"/>
  <c r="AQ1324" i="4"/>
  <c r="AM1324" i="4"/>
  <c r="AL1324" i="4"/>
  <c r="AQ1323" i="4"/>
  <c r="AM1323" i="4"/>
  <c r="AL1323" i="4"/>
  <c r="AQ1322" i="4"/>
  <c r="AM1322" i="4"/>
  <c r="AL1322" i="4"/>
  <c r="AQ1321" i="4"/>
  <c r="AM1321" i="4"/>
  <c r="AL1321" i="4"/>
  <c r="AQ1320" i="4"/>
  <c r="AM1320" i="4"/>
  <c r="AL1320" i="4"/>
  <c r="AQ1319" i="4"/>
  <c r="AM1319" i="4"/>
  <c r="AL1319" i="4"/>
  <c r="AQ1318" i="4"/>
  <c r="AM1318" i="4"/>
  <c r="AL1318" i="4"/>
  <c r="AQ1317" i="4"/>
  <c r="AM1317" i="4"/>
  <c r="AL1317" i="4"/>
  <c r="AQ1316" i="4"/>
  <c r="AM1316" i="4"/>
  <c r="AL1316" i="4"/>
  <c r="AQ1315" i="4"/>
  <c r="AM1315" i="4"/>
  <c r="AL1315" i="4"/>
  <c r="AQ1314" i="4"/>
  <c r="AM1314" i="4"/>
  <c r="AL1314" i="4"/>
  <c r="AQ1313" i="4"/>
  <c r="AM1313" i="4"/>
  <c r="AL1313" i="4"/>
  <c r="AQ1312" i="4"/>
  <c r="AM1312" i="4"/>
  <c r="AL1312" i="4"/>
  <c r="AQ1311" i="4"/>
  <c r="AM1311" i="4"/>
  <c r="AL1311" i="4"/>
  <c r="AQ1310" i="4"/>
  <c r="AM1310" i="4"/>
  <c r="AL1310" i="4"/>
  <c r="AQ1309" i="4"/>
  <c r="AM1309" i="4"/>
  <c r="AL1309" i="4"/>
  <c r="AQ1308" i="4"/>
  <c r="AM1308" i="4"/>
  <c r="AL1308" i="4"/>
  <c r="AQ1307" i="4"/>
  <c r="AM1307" i="4"/>
  <c r="AL1307" i="4"/>
  <c r="AQ1306" i="4"/>
  <c r="AM1306" i="4"/>
  <c r="AL1306" i="4"/>
  <c r="AQ1305" i="4"/>
  <c r="AM1305" i="4"/>
  <c r="AL1305" i="4"/>
  <c r="AQ1304" i="4"/>
  <c r="AM1304" i="4"/>
  <c r="AL1304" i="4"/>
  <c r="AQ1303" i="4"/>
  <c r="AM1303" i="4"/>
  <c r="AL1303" i="4"/>
  <c r="AQ1302" i="4"/>
  <c r="AM1302" i="4"/>
  <c r="AL1302" i="4"/>
  <c r="AQ1301" i="4"/>
  <c r="AM1301" i="4"/>
  <c r="AL1301" i="4"/>
  <c r="AQ1300" i="4"/>
  <c r="AM1300" i="4"/>
  <c r="AL1300" i="4"/>
  <c r="AQ1299" i="4"/>
  <c r="AM1299" i="4"/>
  <c r="AL1299" i="4"/>
  <c r="AQ1298" i="4"/>
  <c r="AM1298" i="4"/>
  <c r="AL1298" i="4"/>
  <c r="AQ1297" i="4"/>
  <c r="AM1297" i="4"/>
  <c r="AL1297" i="4"/>
  <c r="AQ1296" i="4"/>
  <c r="AM1296" i="4"/>
  <c r="AL1296" i="4"/>
  <c r="AQ1295" i="4"/>
  <c r="AM1295" i="4"/>
  <c r="AL1295" i="4"/>
  <c r="AQ1294" i="4"/>
  <c r="AM1294" i="4"/>
  <c r="AL1294" i="4"/>
  <c r="AQ1293" i="4"/>
  <c r="AM1293" i="4"/>
  <c r="AL1293" i="4"/>
  <c r="AQ1292" i="4"/>
  <c r="AM1292" i="4"/>
  <c r="AL1292" i="4"/>
  <c r="AQ1291" i="4"/>
  <c r="AM1291" i="4"/>
  <c r="AL1291" i="4"/>
  <c r="AQ1290" i="4"/>
  <c r="AM1290" i="4"/>
  <c r="AL1290" i="4"/>
  <c r="AQ1289" i="4"/>
  <c r="AM1289" i="4"/>
  <c r="AL1289" i="4"/>
  <c r="AQ1288" i="4"/>
  <c r="AM1288" i="4"/>
  <c r="AL1288" i="4"/>
  <c r="AQ1287" i="4"/>
  <c r="AM1287" i="4"/>
  <c r="AL1287" i="4"/>
  <c r="AQ1286" i="4"/>
  <c r="AM1286" i="4"/>
  <c r="AL1286" i="4"/>
  <c r="AQ1285" i="4"/>
  <c r="AM1285" i="4"/>
  <c r="AL1285" i="4"/>
  <c r="AQ1284" i="4"/>
  <c r="AM1284" i="4"/>
  <c r="AL1284" i="4"/>
  <c r="AQ1283" i="4"/>
  <c r="AM1283" i="4"/>
  <c r="AL1283" i="4"/>
  <c r="AQ1282" i="4"/>
  <c r="AM1282" i="4"/>
  <c r="AL1282" i="4"/>
  <c r="AQ1281" i="4"/>
  <c r="AM1281" i="4"/>
  <c r="AL1281" i="4"/>
  <c r="AQ1280" i="4"/>
  <c r="AM1280" i="4"/>
  <c r="AL1280" i="4"/>
  <c r="AQ1279" i="4"/>
  <c r="AM1279" i="4"/>
  <c r="AL1279" i="4"/>
  <c r="AQ1278" i="4"/>
  <c r="AM1278" i="4"/>
  <c r="AL1278" i="4"/>
  <c r="AQ1277" i="4"/>
  <c r="AM1277" i="4"/>
  <c r="AL1277" i="4"/>
  <c r="AQ1276" i="4"/>
  <c r="AM1276" i="4"/>
  <c r="AL1276" i="4"/>
  <c r="AQ1275" i="4"/>
  <c r="AM1275" i="4"/>
  <c r="AL1275" i="4"/>
  <c r="AQ1274" i="4"/>
  <c r="AM1274" i="4"/>
  <c r="AL1274" i="4"/>
  <c r="AQ1273" i="4"/>
  <c r="AM1273" i="4"/>
  <c r="AL1273" i="4"/>
  <c r="AQ1272" i="4"/>
  <c r="AM1272" i="4"/>
  <c r="AL1272" i="4"/>
  <c r="AQ1271" i="4"/>
  <c r="AM1271" i="4"/>
  <c r="AL1271" i="4"/>
  <c r="AQ1270" i="4"/>
  <c r="AM1270" i="4"/>
  <c r="AL1270" i="4"/>
  <c r="AQ1269" i="4"/>
  <c r="AM1269" i="4"/>
  <c r="AL1269" i="4"/>
  <c r="AQ1268" i="4"/>
  <c r="AM1268" i="4"/>
  <c r="AL1268" i="4"/>
  <c r="AQ1267" i="4"/>
  <c r="AM1267" i="4"/>
  <c r="AL1267" i="4"/>
  <c r="AQ1266" i="4"/>
  <c r="AM1266" i="4"/>
  <c r="AL1266" i="4"/>
  <c r="AQ1265" i="4"/>
  <c r="AM1265" i="4"/>
  <c r="AL1265" i="4"/>
  <c r="AQ1264" i="4"/>
  <c r="AM1264" i="4"/>
  <c r="AL1264" i="4"/>
  <c r="AQ1263" i="4"/>
  <c r="AM1263" i="4"/>
  <c r="AL1263" i="4"/>
  <c r="AQ1262" i="4"/>
  <c r="AM1262" i="4"/>
  <c r="AL1262" i="4"/>
  <c r="AQ1261" i="4"/>
  <c r="AM1261" i="4"/>
  <c r="AL1261" i="4"/>
  <c r="AQ1260" i="4"/>
  <c r="AM1260" i="4"/>
  <c r="AL1260" i="4"/>
  <c r="AQ1259" i="4"/>
  <c r="AM1259" i="4"/>
  <c r="AL1259" i="4"/>
  <c r="AQ1258" i="4"/>
  <c r="AM1258" i="4"/>
  <c r="AL1258" i="4"/>
  <c r="AQ1257" i="4"/>
  <c r="AM1257" i="4"/>
  <c r="AL1257" i="4"/>
  <c r="AQ1256" i="4"/>
  <c r="AM1256" i="4"/>
  <c r="AL1256" i="4"/>
  <c r="AQ1255" i="4"/>
  <c r="AM1255" i="4"/>
  <c r="AL1255" i="4"/>
  <c r="AQ1254" i="4"/>
  <c r="AM1254" i="4"/>
  <c r="AL1254" i="4"/>
  <c r="AQ1253" i="4"/>
  <c r="AM1253" i="4"/>
  <c r="AL1253" i="4"/>
  <c r="AQ1252" i="4"/>
  <c r="AM1252" i="4"/>
  <c r="AL1252" i="4"/>
  <c r="AQ1251" i="4"/>
  <c r="AM1251" i="4"/>
  <c r="AL1251" i="4"/>
  <c r="AQ1250" i="4"/>
  <c r="AM1250" i="4"/>
  <c r="AL1250" i="4"/>
  <c r="AQ1249" i="4"/>
  <c r="AM1249" i="4"/>
  <c r="AL1249" i="4"/>
  <c r="AQ1248" i="4"/>
  <c r="AM1248" i="4"/>
  <c r="AL1248" i="4"/>
  <c r="AQ1247" i="4"/>
  <c r="AM1247" i="4"/>
  <c r="AL1247" i="4"/>
  <c r="AQ1246" i="4"/>
  <c r="AM1246" i="4"/>
  <c r="AL1246" i="4"/>
  <c r="AQ1245" i="4"/>
  <c r="AM1245" i="4"/>
  <c r="AL1245" i="4"/>
  <c r="AQ1244" i="4"/>
  <c r="AM1244" i="4"/>
  <c r="AL1244" i="4"/>
  <c r="AQ1243" i="4"/>
  <c r="AM1243" i="4"/>
  <c r="AL1243" i="4"/>
  <c r="AQ1242" i="4"/>
  <c r="AM1242" i="4"/>
  <c r="AL1242" i="4"/>
  <c r="AQ1241" i="4"/>
  <c r="AM1241" i="4"/>
  <c r="AL1241" i="4"/>
  <c r="AQ1240" i="4"/>
  <c r="AM1240" i="4"/>
  <c r="AL1240" i="4"/>
  <c r="AQ1239" i="4"/>
  <c r="AM1239" i="4"/>
  <c r="AL1239" i="4"/>
  <c r="AQ1238" i="4"/>
  <c r="AM1238" i="4"/>
  <c r="AL1238" i="4"/>
  <c r="AQ1237" i="4"/>
  <c r="AM1237" i="4"/>
  <c r="AL1237" i="4"/>
  <c r="AQ1236" i="4"/>
  <c r="AM1236" i="4"/>
  <c r="AL1236" i="4"/>
  <c r="AQ1235" i="4"/>
  <c r="AM1235" i="4"/>
  <c r="AL1235" i="4"/>
  <c r="AQ1234" i="4"/>
  <c r="AM1234" i="4"/>
  <c r="AL1234" i="4"/>
  <c r="AQ1233" i="4"/>
  <c r="AM1233" i="4"/>
  <c r="AL1233" i="4"/>
  <c r="AQ1232" i="4"/>
  <c r="AM1232" i="4"/>
  <c r="AL1232" i="4"/>
  <c r="AQ1231" i="4"/>
  <c r="AM1231" i="4"/>
  <c r="AL1231" i="4"/>
  <c r="AQ1230" i="4"/>
  <c r="AM1230" i="4"/>
  <c r="AL1230" i="4"/>
  <c r="AQ1229" i="4"/>
  <c r="AM1229" i="4"/>
  <c r="AL1229" i="4"/>
  <c r="AQ1228" i="4"/>
  <c r="AM1228" i="4"/>
  <c r="AL1228" i="4"/>
  <c r="AQ1227" i="4"/>
  <c r="AM1227" i="4"/>
  <c r="AL1227" i="4"/>
  <c r="AQ1226" i="4"/>
  <c r="AM1226" i="4"/>
  <c r="AL1226" i="4"/>
  <c r="AQ1225" i="4"/>
  <c r="AM1225" i="4"/>
  <c r="AL1225" i="4"/>
  <c r="AQ1224" i="4"/>
  <c r="AM1224" i="4"/>
  <c r="AL1224" i="4"/>
  <c r="AQ1223" i="4"/>
  <c r="AM1223" i="4"/>
  <c r="AL1223" i="4"/>
  <c r="AQ1222" i="4"/>
  <c r="AM1222" i="4"/>
  <c r="AL1222" i="4"/>
  <c r="AQ1221" i="4"/>
  <c r="AM1221" i="4"/>
  <c r="AL1221" i="4"/>
  <c r="AQ1220" i="4"/>
  <c r="AM1220" i="4"/>
  <c r="AL1220" i="4"/>
  <c r="AQ1219" i="4"/>
  <c r="AM1219" i="4"/>
  <c r="AL1219" i="4"/>
  <c r="AQ1218" i="4"/>
  <c r="AM1218" i="4"/>
  <c r="AL1218" i="4"/>
  <c r="AQ1217" i="4"/>
  <c r="AM1217" i="4"/>
  <c r="AL1217" i="4"/>
  <c r="AQ1216" i="4"/>
  <c r="AM1216" i="4"/>
  <c r="AL1216" i="4"/>
  <c r="AQ1215" i="4"/>
  <c r="AM1215" i="4"/>
  <c r="AL1215" i="4"/>
  <c r="AQ1214" i="4"/>
  <c r="AM1214" i="4"/>
  <c r="AL1214" i="4"/>
  <c r="AQ1213" i="4"/>
  <c r="AM1213" i="4"/>
  <c r="AL1213" i="4"/>
  <c r="AQ1212" i="4"/>
  <c r="AM1212" i="4"/>
  <c r="AL1212" i="4"/>
  <c r="AQ1211" i="4"/>
  <c r="AM1211" i="4"/>
  <c r="AL1211" i="4"/>
  <c r="AQ1210" i="4"/>
  <c r="AM1210" i="4"/>
  <c r="AL1210" i="4"/>
  <c r="AQ1209" i="4"/>
  <c r="AM1209" i="4"/>
  <c r="AL1209" i="4"/>
  <c r="AQ1208" i="4"/>
  <c r="AM1208" i="4"/>
  <c r="AL1208" i="4"/>
  <c r="AQ1207" i="4"/>
  <c r="AM1207" i="4"/>
  <c r="AL1207" i="4"/>
  <c r="AQ1206" i="4"/>
  <c r="AM1206" i="4"/>
  <c r="AL1206" i="4"/>
  <c r="AQ1205" i="4"/>
  <c r="AM1205" i="4"/>
  <c r="AL1205" i="4"/>
  <c r="AQ1204" i="4"/>
  <c r="AM1204" i="4"/>
  <c r="AL1204" i="4"/>
  <c r="AQ1203" i="4"/>
  <c r="AM1203" i="4"/>
  <c r="AL1203" i="4"/>
  <c r="AQ1202" i="4"/>
  <c r="AM1202" i="4"/>
  <c r="AL1202" i="4"/>
  <c r="AQ1201" i="4"/>
  <c r="AM1201" i="4"/>
  <c r="AL1201" i="4"/>
  <c r="AQ1200" i="4"/>
  <c r="AM1200" i="4"/>
  <c r="AL1200" i="4"/>
  <c r="AQ1199" i="4"/>
  <c r="AM1199" i="4"/>
  <c r="AL1199" i="4"/>
  <c r="AQ1198" i="4"/>
  <c r="AM1198" i="4"/>
  <c r="AL1198" i="4"/>
  <c r="AQ1197" i="4"/>
  <c r="AM1197" i="4"/>
  <c r="AL1197" i="4"/>
  <c r="AQ1196" i="4"/>
  <c r="AM1196" i="4"/>
  <c r="AL1196" i="4"/>
  <c r="AQ1195" i="4"/>
  <c r="AM1195" i="4"/>
  <c r="AL1195" i="4"/>
  <c r="AQ1194" i="4"/>
  <c r="AM1194" i="4"/>
  <c r="AL1194" i="4"/>
  <c r="AQ1193" i="4"/>
  <c r="AM1193" i="4"/>
  <c r="AL1193" i="4"/>
  <c r="AQ1192" i="4"/>
  <c r="AM1192" i="4"/>
  <c r="AL1192" i="4"/>
  <c r="AQ1191" i="4"/>
  <c r="AM1191" i="4"/>
  <c r="AL1191" i="4"/>
  <c r="AQ1190" i="4"/>
  <c r="AM1190" i="4"/>
  <c r="AL1190" i="4"/>
  <c r="AQ1189" i="4"/>
  <c r="AM1189" i="4"/>
  <c r="AL1189" i="4"/>
  <c r="AQ1188" i="4"/>
  <c r="AM1188" i="4"/>
  <c r="AL1188" i="4"/>
  <c r="AQ1187" i="4"/>
  <c r="AM1187" i="4"/>
  <c r="AL1187" i="4"/>
  <c r="AQ1186" i="4"/>
  <c r="AM1186" i="4"/>
  <c r="AL1186" i="4"/>
  <c r="AQ1185" i="4"/>
  <c r="AM1185" i="4"/>
  <c r="AL1185" i="4"/>
  <c r="AQ1184" i="4"/>
  <c r="AM1184" i="4"/>
  <c r="AL1184" i="4"/>
  <c r="AQ1183" i="4"/>
  <c r="AM1183" i="4"/>
  <c r="AL1183" i="4"/>
  <c r="AQ1182" i="4"/>
  <c r="AM1182" i="4"/>
  <c r="AL1182" i="4"/>
  <c r="AQ1181" i="4"/>
  <c r="AM1181" i="4"/>
  <c r="AL1181" i="4"/>
  <c r="AQ1180" i="4"/>
  <c r="AM1180" i="4"/>
  <c r="AL1180" i="4"/>
  <c r="AQ1179" i="4"/>
  <c r="AM1179" i="4"/>
  <c r="AL1179" i="4"/>
  <c r="AQ1178" i="4"/>
  <c r="AM1178" i="4"/>
  <c r="AL1178" i="4"/>
  <c r="AQ1177" i="4"/>
  <c r="AM1177" i="4"/>
  <c r="AL1177" i="4"/>
  <c r="AQ1176" i="4"/>
  <c r="AM1176" i="4"/>
  <c r="AL1176" i="4"/>
  <c r="AQ1175" i="4"/>
  <c r="AM1175" i="4"/>
  <c r="AL1175" i="4"/>
  <c r="AQ1174" i="4"/>
  <c r="AM1174" i="4"/>
  <c r="AL1174" i="4"/>
  <c r="AQ1173" i="4"/>
  <c r="AM1173" i="4"/>
  <c r="AL1173" i="4"/>
  <c r="AQ1172" i="4"/>
  <c r="AM1172" i="4"/>
  <c r="AL1172" i="4"/>
  <c r="AQ1171" i="4"/>
  <c r="AM1171" i="4"/>
  <c r="AL1171" i="4"/>
  <c r="AQ1170" i="4"/>
  <c r="AM1170" i="4"/>
  <c r="AL1170" i="4"/>
  <c r="AQ1169" i="4"/>
  <c r="AM1169" i="4"/>
  <c r="AL1169" i="4"/>
  <c r="AQ1168" i="4"/>
  <c r="AM1168" i="4"/>
  <c r="AL1168" i="4"/>
  <c r="AQ1167" i="4"/>
  <c r="AM1167" i="4"/>
  <c r="AL1167" i="4"/>
  <c r="AQ1166" i="4"/>
  <c r="AM1166" i="4"/>
  <c r="AL1166" i="4"/>
  <c r="AQ1165" i="4"/>
  <c r="AM1165" i="4"/>
  <c r="AL1165" i="4"/>
  <c r="AQ1164" i="4"/>
  <c r="AM1164" i="4"/>
  <c r="AL1164" i="4"/>
  <c r="AQ1163" i="4"/>
  <c r="AM1163" i="4"/>
  <c r="AL1163" i="4"/>
  <c r="AQ1162" i="4"/>
  <c r="AM1162" i="4"/>
  <c r="AL1162" i="4"/>
  <c r="AQ1161" i="4"/>
  <c r="AM1161" i="4"/>
  <c r="AL1161" i="4"/>
  <c r="AQ1160" i="4"/>
  <c r="AM1160" i="4"/>
  <c r="AL1160" i="4"/>
  <c r="AQ1159" i="4"/>
  <c r="AM1159" i="4"/>
  <c r="AL1159" i="4"/>
  <c r="AQ1158" i="4"/>
  <c r="AM1158" i="4"/>
  <c r="AL1158" i="4"/>
  <c r="AQ1157" i="4"/>
  <c r="AM1157" i="4"/>
  <c r="AL1157" i="4"/>
  <c r="AQ1156" i="4"/>
  <c r="AM1156" i="4"/>
  <c r="AL1156" i="4"/>
  <c r="AQ1155" i="4"/>
  <c r="AM1155" i="4"/>
  <c r="AL1155" i="4"/>
  <c r="AQ1154" i="4"/>
  <c r="AM1154" i="4"/>
  <c r="AL1154" i="4"/>
  <c r="AQ1153" i="4"/>
  <c r="AM1153" i="4"/>
  <c r="AL1153" i="4"/>
  <c r="AQ1152" i="4"/>
  <c r="AM1152" i="4"/>
  <c r="AL1152" i="4"/>
  <c r="AQ1151" i="4"/>
  <c r="AM1151" i="4"/>
  <c r="AL1151" i="4"/>
  <c r="AQ1150" i="4"/>
  <c r="AM1150" i="4"/>
  <c r="AL1150" i="4"/>
  <c r="AQ1149" i="4"/>
  <c r="AM1149" i="4"/>
  <c r="AL1149" i="4"/>
  <c r="AQ1148" i="4"/>
  <c r="AM1148" i="4"/>
  <c r="AL1148" i="4"/>
  <c r="AQ1147" i="4"/>
  <c r="AM1147" i="4"/>
  <c r="AL1147" i="4"/>
  <c r="AQ1146" i="4"/>
  <c r="AM1146" i="4"/>
  <c r="AL1146" i="4"/>
  <c r="AQ1145" i="4"/>
  <c r="AM1145" i="4"/>
  <c r="AL1145" i="4"/>
  <c r="AQ1144" i="4"/>
  <c r="AM1144" i="4"/>
  <c r="AL1144" i="4"/>
  <c r="AQ1143" i="4"/>
  <c r="AM1143" i="4"/>
  <c r="AL1143" i="4"/>
  <c r="AQ1142" i="4"/>
  <c r="AM1142" i="4"/>
  <c r="AL1142" i="4"/>
  <c r="AQ1141" i="4"/>
  <c r="AM1141" i="4"/>
  <c r="AL1141" i="4"/>
  <c r="AQ1140" i="4"/>
  <c r="AM1140" i="4"/>
  <c r="AL1140" i="4"/>
  <c r="AQ1139" i="4"/>
  <c r="AM1139" i="4"/>
  <c r="AL1139" i="4"/>
  <c r="AQ1138" i="4"/>
  <c r="AM1138" i="4"/>
  <c r="AL1138" i="4"/>
  <c r="AQ1137" i="4"/>
  <c r="AM1137" i="4"/>
  <c r="AL1137" i="4"/>
  <c r="AQ1136" i="4"/>
  <c r="AM1136" i="4"/>
  <c r="AL1136" i="4"/>
  <c r="AQ1135" i="4"/>
  <c r="AM1135" i="4"/>
  <c r="AL1135" i="4"/>
  <c r="AQ1134" i="4"/>
  <c r="AM1134" i="4"/>
  <c r="AL1134" i="4"/>
  <c r="AQ1133" i="4"/>
  <c r="AM1133" i="4"/>
  <c r="AL1133" i="4"/>
  <c r="AQ1132" i="4"/>
  <c r="AM1132" i="4"/>
  <c r="AL1132" i="4"/>
  <c r="AQ1131" i="4"/>
  <c r="AM1131" i="4"/>
  <c r="AL1131" i="4"/>
  <c r="AQ1130" i="4"/>
  <c r="AM1130" i="4"/>
  <c r="AL1130" i="4"/>
  <c r="AQ1129" i="4"/>
  <c r="AM1129" i="4"/>
  <c r="AL1129" i="4"/>
  <c r="AQ1128" i="4"/>
  <c r="AM1128" i="4"/>
  <c r="AL1128" i="4"/>
  <c r="AQ1127" i="4"/>
  <c r="AM1127" i="4"/>
  <c r="AL1127" i="4"/>
  <c r="AQ1126" i="4"/>
  <c r="AM1126" i="4"/>
  <c r="AL1126" i="4"/>
  <c r="AQ1125" i="4"/>
  <c r="AM1125" i="4"/>
  <c r="AL1125" i="4"/>
  <c r="AQ1124" i="4"/>
  <c r="AM1124" i="4"/>
  <c r="AL1124" i="4"/>
  <c r="AQ1123" i="4"/>
  <c r="AM1123" i="4"/>
  <c r="AL1123" i="4"/>
  <c r="AQ1122" i="4"/>
  <c r="AM1122" i="4"/>
  <c r="AL1122" i="4"/>
  <c r="AQ1121" i="4"/>
  <c r="AM1121" i="4"/>
  <c r="AL1121" i="4"/>
  <c r="AQ1120" i="4"/>
  <c r="AM1120" i="4"/>
  <c r="AL1120" i="4"/>
  <c r="AQ1119" i="4"/>
  <c r="AM1119" i="4"/>
  <c r="AL1119" i="4"/>
  <c r="AQ1118" i="4"/>
  <c r="AM1118" i="4"/>
  <c r="AL1118" i="4"/>
  <c r="AQ1117" i="4"/>
  <c r="AM1117" i="4"/>
  <c r="AL1117" i="4"/>
  <c r="AQ1116" i="4"/>
  <c r="AM1116" i="4"/>
  <c r="AL1116" i="4"/>
  <c r="AQ1115" i="4"/>
  <c r="AM1115" i="4"/>
  <c r="AL1115" i="4"/>
  <c r="AQ1114" i="4"/>
  <c r="AM1114" i="4"/>
  <c r="AL1114" i="4"/>
  <c r="AQ1113" i="4"/>
  <c r="AM1113" i="4"/>
  <c r="AL1113" i="4"/>
  <c r="AQ1112" i="4"/>
  <c r="AM1112" i="4"/>
  <c r="AL1112" i="4"/>
  <c r="AQ1111" i="4"/>
  <c r="AM1111" i="4"/>
  <c r="AL1111" i="4"/>
  <c r="AQ1110" i="4"/>
  <c r="AM1110" i="4"/>
  <c r="AL1110" i="4"/>
  <c r="AQ1109" i="4"/>
  <c r="AM1109" i="4"/>
  <c r="AL1109" i="4"/>
  <c r="AQ1108" i="4"/>
  <c r="AM1108" i="4"/>
  <c r="AL1108" i="4"/>
  <c r="AQ1107" i="4"/>
  <c r="AM1107" i="4"/>
  <c r="AL1107" i="4"/>
  <c r="AQ1106" i="4"/>
  <c r="AM1106" i="4"/>
  <c r="AL1106" i="4"/>
  <c r="AQ1105" i="4"/>
  <c r="AM1105" i="4"/>
  <c r="AL1105" i="4"/>
  <c r="AQ1104" i="4"/>
  <c r="AM1104" i="4"/>
  <c r="AL1104" i="4"/>
  <c r="AQ1103" i="4"/>
  <c r="AM1103" i="4"/>
  <c r="AL1103" i="4"/>
  <c r="AQ1102" i="4"/>
  <c r="AM1102" i="4"/>
  <c r="AL1102" i="4"/>
  <c r="AQ1101" i="4"/>
  <c r="AM1101" i="4"/>
  <c r="AL1101" i="4"/>
  <c r="AQ1100" i="4"/>
  <c r="AM1100" i="4"/>
  <c r="AL1100" i="4"/>
  <c r="AQ1099" i="4"/>
  <c r="AM1099" i="4"/>
  <c r="AL1099" i="4"/>
  <c r="AQ1098" i="4"/>
  <c r="AM1098" i="4"/>
  <c r="AL1098" i="4"/>
  <c r="AQ1097" i="4"/>
  <c r="AM1097" i="4"/>
  <c r="AL1097" i="4"/>
  <c r="AQ1096" i="4"/>
  <c r="AM1096" i="4"/>
  <c r="AL1096" i="4"/>
  <c r="AQ1095" i="4"/>
  <c r="AM1095" i="4"/>
  <c r="AL1095" i="4"/>
  <c r="AQ1094" i="4"/>
  <c r="AM1094" i="4"/>
  <c r="AL1094" i="4"/>
  <c r="AQ1093" i="4"/>
  <c r="AM1093" i="4"/>
  <c r="AL1093" i="4"/>
  <c r="AQ1092" i="4"/>
  <c r="AM1092" i="4"/>
  <c r="AL1092" i="4"/>
  <c r="AQ1091" i="4"/>
  <c r="AM1091" i="4"/>
  <c r="AL1091" i="4"/>
  <c r="AQ1090" i="4"/>
  <c r="AM1090" i="4"/>
  <c r="AL1090" i="4"/>
  <c r="AQ1089" i="4"/>
  <c r="AM1089" i="4"/>
  <c r="AL1089" i="4"/>
  <c r="AQ1088" i="4"/>
  <c r="AM1088" i="4"/>
  <c r="AL1088" i="4"/>
  <c r="AQ1087" i="4"/>
  <c r="AM1087" i="4"/>
  <c r="AL1087" i="4"/>
  <c r="AQ1086" i="4"/>
  <c r="AM1086" i="4"/>
  <c r="AL1086" i="4"/>
  <c r="AQ1085" i="4"/>
  <c r="AM1085" i="4"/>
  <c r="AL1085" i="4"/>
  <c r="AQ1084" i="4"/>
  <c r="AM1084" i="4"/>
  <c r="AL1084" i="4"/>
  <c r="AQ1083" i="4"/>
  <c r="AM1083" i="4"/>
  <c r="AL1083" i="4"/>
  <c r="AQ1082" i="4"/>
  <c r="AM1082" i="4"/>
  <c r="AL1082" i="4"/>
  <c r="AQ1081" i="4"/>
  <c r="AM1081" i="4"/>
  <c r="AL1081" i="4"/>
  <c r="AQ1080" i="4"/>
  <c r="AM1080" i="4"/>
  <c r="AL1080" i="4"/>
  <c r="AQ1079" i="4"/>
  <c r="AM1079" i="4"/>
  <c r="AL1079" i="4"/>
  <c r="AQ1078" i="4"/>
  <c r="AM1078" i="4"/>
  <c r="AL1078" i="4"/>
  <c r="AQ1077" i="4"/>
  <c r="AM1077" i="4"/>
  <c r="AL1077" i="4"/>
  <c r="AQ1076" i="4"/>
  <c r="AM1076" i="4"/>
  <c r="AL1076" i="4"/>
  <c r="AQ1075" i="4"/>
  <c r="AM1075" i="4"/>
  <c r="AL1075" i="4"/>
  <c r="AQ1074" i="4"/>
  <c r="AM1074" i="4"/>
  <c r="AL1074" i="4"/>
  <c r="AQ1073" i="4"/>
  <c r="AM1073" i="4"/>
  <c r="AL1073" i="4"/>
  <c r="AQ1072" i="4"/>
  <c r="AM1072" i="4"/>
  <c r="AL1072" i="4"/>
  <c r="AQ1071" i="4"/>
  <c r="AM1071" i="4"/>
  <c r="AL1071" i="4"/>
  <c r="AQ1070" i="4"/>
  <c r="AM1070" i="4"/>
  <c r="AL1070" i="4"/>
  <c r="AQ1069" i="4"/>
  <c r="AM1069" i="4"/>
  <c r="AL1069" i="4"/>
  <c r="AQ1068" i="4"/>
  <c r="AM1068" i="4"/>
  <c r="AL1068" i="4"/>
  <c r="AQ1067" i="4"/>
  <c r="AM1067" i="4"/>
  <c r="AL1067" i="4"/>
  <c r="AQ1066" i="4"/>
  <c r="AM1066" i="4"/>
  <c r="AL1066" i="4"/>
  <c r="AQ1065" i="4"/>
  <c r="AM1065" i="4"/>
  <c r="AL1065" i="4"/>
  <c r="AQ1064" i="4"/>
  <c r="AM1064" i="4"/>
  <c r="AL1064" i="4"/>
  <c r="AQ1063" i="4"/>
  <c r="AM1063" i="4"/>
  <c r="AL1063" i="4"/>
  <c r="AQ1062" i="4"/>
  <c r="AM1062" i="4"/>
  <c r="AL1062" i="4"/>
  <c r="AQ1061" i="4"/>
  <c r="AM1061" i="4"/>
  <c r="AL1061" i="4"/>
  <c r="AQ1060" i="4"/>
  <c r="AM1060" i="4"/>
  <c r="AL1060" i="4"/>
  <c r="AQ1059" i="4"/>
  <c r="AM1059" i="4"/>
  <c r="AL1059" i="4"/>
  <c r="AQ1058" i="4"/>
  <c r="AM1058" i="4"/>
  <c r="AL1058" i="4"/>
  <c r="AQ1057" i="4"/>
  <c r="AM1057" i="4"/>
  <c r="AL1057" i="4"/>
  <c r="AQ1056" i="4"/>
  <c r="AM1056" i="4"/>
  <c r="AL1056" i="4"/>
  <c r="AQ1055" i="4"/>
  <c r="AM1055" i="4"/>
  <c r="AL1055" i="4"/>
  <c r="AQ1054" i="4"/>
  <c r="AM1054" i="4"/>
  <c r="AL1054" i="4"/>
  <c r="AQ1053" i="4"/>
  <c r="AM1053" i="4"/>
  <c r="AL1053" i="4"/>
  <c r="AQ1052" i="4"/>
  <c r="AM1052" i="4"/>
  <c r="AL1052" i="4"/>
  <c r="AQ1051" i="4"/>
  <c r="AM1051" i="4"/>
  <c r="AL1051" i="4"/>
  <c r="AQ1050" i="4"/>
  <c r="AM1050" i="4"/>
  <c r="AL1050" i="4"/>
  <c r="AQ1049" i="4"/>
  <c r="AM1049" i="4"/>
  <c r="AL1049" i="4"/>
  <c r="AQ1048" i="4"/>
  <c r="AM1048" i="4"/>
  <c r="AL1048" i="4"/>
  <c r="AQ1047" i="4"/>
  <c r="AM1047" i="4"/>
  <c r="AL1047" i="4"/>
  <c r="AQ1046" i="4"/>
  <c r="AM1046" i="4"/>
  <c r="AL1046" i="4"/>
  <c r="AQ1045" i="4"/>
  <c r="AM1045" i="4"/>
  <c r="AL1045" i="4"/>
  <c r="AQ1044" i="4"/>
  <c r="AM1044" i="4"/>
  <c r="AL1044" i="4"/>
  <c r="AQ1043" i="4"/>
  <c r="AM1043" i="4"/>
  <c r="AL1043" i="4"/>
  <c r="AQ1042" i="4"/>
  <c r="AM1042" i="4"/>
  <c r="AL1042" i="4"/>
  <c r="AQ1041" i="4"/>
  <c r="AM1041" i="4"/>
  <c r="AL1041" i="4"/>
  <c r="AQ1040" i="4"/>
  <c r="AM1040" i="4"/>
  <c r="AL1040" i="4"/>
  <c r="AQ1039" i="4"/>
  <c r="AM1039" i="4"/>
  <c r="AL1039" i="4"/>
  <c r="AQ1038" i="4"/>
  <c r="AM1038" i="4"/>
  <c r="AL1038" i="4"/>
  <c r="AQ1037" i="4"/>
  <c r="AM1037" i="4"/>
  <c r="AL1037" i="4"/>
  <c r="AQ1036" i="4"/>
  <c r="AM1036" i="4"/>
  <c r="AL1036" i="4"/>
  <c r="AQ1035" i="4"/>
  <c r="AM1035" i="4"/>
  <c r="AL1035" i="4"/>
  <c r="AQ1034" i="4"/>
  <c r="AM1034" i="4"/>
  <c r="AL1034" i="4"/>
  <c r="AQ1033" i="4"/>
  <c r="AM1033" i="4"/>
  <c r="AL1033" i="4"/>
  <c r="AQ1032" i="4"/>
  <c r="AM1032" i="4"/>
  <c r="AL1032" i="4"/>
  <c r="AQ1031" i="4"/>
  <c r="AM1031" i="4"/>
  <c r="AL1031" i="4"/>
  <c r="AQ1030" i="4"/>
  <c r="AM1030" i="4"/>
  <c r="AL1030" i="4"/>
  <c r="AQ1029" i="4"/>
  <c r="AM1029" i="4"/>
  <c r="AL1029" i="4"/>
  <c r="AQ1028" i="4"/>
  <c r="AM1028" i="4"/>
  <c r="AL1028" i="4"/>
  <c r="AQ1027" i="4"/>
  <c r="AM1027" i="4"/>
  <c r="AL1027" i="4"/>
  <c r="AQ1026" i="4"/>
  <c r="AM1026" i="4"/>
  <c r="AL1026" i="4"/>
  <c r="AQ1025" i="4"/>
  <c r="AM1025" i="4"/>
  <c r="AL1025" i="4"/>
  <c r="AQ1024" i="4"/>
  <c r="AM1024" i="4"/>
  <c r="AL1024" i="4"/>
  <c r="AQ1023" i="4"/>
  <c r="AM1023" i="4"/>
  <c r="AL1023" i="4"/>
  <c r="AQ1022" i="4"/>
  <c r="AM1022" i="4"/>
  <c r="AL1022" i="4"/>
  <c r="AQ1021" i="4"/>
  <c r="AM1021" i="4"/>
  <c r="AL1021" i="4"/>
  <c r="AQ1020" i="4"/>
  <c r="AM1020" i="4"/>
  <c r="AL1020" i="4"/>
  <c r="AQ1019" i="4"/>
  <c r="AM1019" i="4"/>
  <c r="AL1019" i="4"/>
  <c r="AQ1018" i="4"/>
  <c r="AM1018" i="4"/>
  <c r="AL1018" i="4"/>
  <c r="AQ1017" i="4"/>
  <c r="AM1017" i="4"/>
  <c r="AL1017" i="4"/>
  <c r="AQ1016" i="4"/>
  <c r="AM1016" i="4"/>
  <c r="AL1016" i="4"/>
  <c r="AQ1015" i="4"/>
  <c r="AM1015" i="4"/>
  <c r="AL1015" i="4"/>
  <c r="AQ1014" i="4"/>
  <c r="AM1014" i="4"/>
  <c r="AL1014" i="4"/>
  <c r="AQ1013" i="4"/>
  <c r="AM1013" i="4"/>
  <c r="AL1013" i="4"/>
  <c r="AQ1012" i="4"/>
  <c r="AM1012" i="4"/>
  <c r="AL1012" i="4"/>
  <c r="AQ1011" i="4"/>
  <c r="AM1011" i="4"/>
  <c r="AL1011" i="4"/>
  <c r="AQ1010" i="4"/>
  <c r="AM1010" i="4"/>
  <c r="AL1010" i="4"/>
  <c r="AQ1009" i="4"/>
  <c r="AM1009" i="4"/>
  <c r="AL1009" i="4"/>
  <c r="AQ1008" i="4"/>
  <c r="AM1008" i="4"/>
  <c r="AL1008" i="4"/>
  <c r="AQ1007" i="4"/>
  <c r="AM1007" i="4"/>
  <c r="AL1007" i="4"/>
  <c r="AQ1006" i="4"/>
  <c r="AM1006" i="4"/>
  <c r="AL1006" i="4"/>
  <c r="AQ1005" i="4"/>
  <c r="AM1005" i="4"/>
  <c r="AL1005" i="4"/>
  <c r="AQ1004" i="4"/>
  <c r="AM1004" i="4"/>
  <c r="AL1004" i="4"/>
  <c r="AQ1003" i="4"/>
  <c r="AM1003" i="4"/>
  <c r="AL1003" i="4"/>
  <c r="AQ1002" i="4"/>
  <c r="AM1002" i="4"/>
  <c r="AL1002" i="4"/>
  <c r="AQ1001" i="4"/>
  <c r="AM1001" i="4"/>
  <c r="AL1001" i="4"/>
  <c r="AQ1000" i="4"/>
  <c r="AM1000" i="4"/>
  <c r="AL1000" i="4"/>
  <c r="AQ999" i="4"/>
  <c r="AM999" i="4"/>
  <c r="AL999" i="4"/>
  <c r="AQ998" i="4"/>
  <c r="AM998" i="4"/>
  <c r="AL998" i="4"/>
  <c r="AQ997" i="4"/>
  <c r="AM997" i="4"/>
  <c r="AL997" i="4"/>
  <c r="AQ996" i="4"/>
  <c r="AM996" i="4"/>
  <c r="AL996" i="4"/>
  <c r="AQ995" i="4"/>
  <c r="AM995" i="4"/>
  <c r="AL995" i="4"/>
  <c r="AQ994" i="4"/>
  <c r="AM994" i="4"/>
  <c r="AL994" i="4"/>
  <c r="AQ993" i="4"/>
  <c r="AM993" i="4"/>
  <c r="AL993" i="4"/>
  <c r="AQ992" i="4"/>
  <c r="AM992" i="4"/>
  <c r="AL992" i="4"/>
  <c r="AQ991" i="4"/>
  <c r="AM991" i="4"/>
  <c r="AL991" i="4"/>
  <c r="AQ990" i="4"/>
  <c r="AM990" i="4"/>
  <c r="AL990" i="4"/>
  <c r="AQ989" i="4"/>
  <c r="AM989" i="4"/>
  <c r="AL989" i="4"/>
  <c r="AQ988" i="4"/>
  <c r="AM988" i="4"/>
  <c r="AL988" i="4"/>
  <c r="AQ987" i="4"/>
  <c r="AM987" i="4"/>
  <c r="AL987" i="4"/>
  <c r="AQ986" i="4"/>
  <c r="AM986" i="4"/>
  <c r="AL986" i="4"/>
  <c r="AQ985" i="4"/>
  <c r="AM985" i="4"/>
  <c r="AL985" i="4"/>
  <c r="AQ984" i="4"/>
  <c r="AM984" i="4"/>
  <c r="AL984" i="4"/>
  <c r="AQ983" i="4"/>
  <c r="AM983" i="4"/>
  <c r="AL983" i="4"/>
  <c r="AQ982" i="4"/>
  <c r="AM982" i="4"/>
  <c r="AL982" i="4"/>
  <c r="AQ981" i="4"/>
  <c r="AM981" i="4"/>
  <c r="AL981" i="4"/>
  <c r="AQ980" i="4"/>
  <c r="AM980" i="4"/>
  <c r="AL980" i="4"/>
  <c r="AQ979" i="4"/>
  <c r="AM979" i="4"/>
  <c r="AL979" i="4"/>
  <c r="AQ978" i="4"/>
  <c r="AM978" i="4"/>
  <c r="AL978" i="4"/>
  <c r="AQ977" i="4"/>
  <c r="AM977" i="4"/>
  <c r="AL977" i="4"/>
  <c r="AQ976" i="4"/>
  <c r="AM976" i="4"/>
  <c r="AL976" i="4"/>
  <c r="AQ975" i="4"/>
  <c r="AM975" i="4"/>
  <c r="AL975" i="4"/>
  <c r="AQ974" i="4"/>
  <c r="AM974" i="4"/>
  <c r="AL974" i="4"/>
  <c r="AQ973" i="4"/>
  <c r="AM973" i="4"/>
  <c r="AL973" i="4"/>
  <c r="AQ972" i="4"/>
  <c r="AM972" i="4"/>
  <c r="AL972" i="4"/>
  <c r="AQ971" i="4"/>
  <c r="AM971" i="4"/>
  <c r="AL971" i="4"/>
  <c r="AQ970" i="4"/>
  <c r="AM970" i="4"/>
  <c r="AL970" i="4"/>
  <c r="AQ969" i="4"/>
  <c r="AM969" i="4"/>
  <c r="AL969" i="4"/>
  <c r="AQ968" i="4"/>
  <c r="AM968" i="4"/>
  <c r="AL968" i="4"/>
  <c r="AQ967" i="4"/>
  <c r="AM967" i="4"/>
  <c r="AL967" i="4"/>
  <c r="AQ966" i="4"/>
  <c r="AM966" i="4"/>
  <c r="AL966" i="4"/>
  <c r="AQ965" i="4"/>
  <c r="AM965" i="4"/>
  <c r="AL965" i="4"/>
  <c r="AQ964" i="4"/>
  <c r="AM964" i="4"/>
  <c r="AL964" i="4"/>
  <c r="AQ963" i="4"/>
  <c r="AM963" i="4"/>
  <c r="AL963" i="4"/>
  <c r="AQ962" i="4"/>
  <c r="AM962" i="4"/>
  <c r="AL962" i="4"/>
  <c r="AQ961" i="4"/>
  <c r="AM961" i="4"/>
  <c r="AL961" i="4"/>
  <c r="AQ960" i="4"/>
  <c r="AM960" i="4"/>
  <c r="AL960" i="4"/>
  <c r="AQ959" i="4"/>
  <c r="AM959" i="4"/>
  <c r="AL959" i="4"/>
  <c r="AQ958" i="4"/>
  <c r="AM958" i="4"/>
  <c r="AL958" i="4"/>
  <c r="AQ957" i="4"/>
  <c r="AM957" i="4"/>
  <c r="AL957" i="4"/>
  <c r="AQ956" i="4"/>
  <c r="AM956" i="4"/>
  <c r="AL956" i="4"/>
  <c r="AQ955" i="4"/>
  <c r="AM955" i="4"/>
  <c r="AL955" i="4"/>
  <c r="AQ954" i="4"/>
  <c r="AM954" i="4"/>
  <c r="AL954" i="4"/>
  <c r="AQ953" i="4"/>
  <c r="AM953" i="4"/>
  <c r="AL953" i="4"/>
  <c r="AQ952" i="4"/>
  <c r="AM952" i="4"/>
  <c r="AL952" i="4"/>
  <c r="AQ951" i="4"/>
  <c r="AM951" i="4"/>
  <c r="AL951" i="4"/>
  <c r="AQ950" i="4"/>
  <c r="AM950" i="4"/>
  <c r="AL950" i="4"/>
  <c r="AQ949" i="4"/>
  <c r="AM949" i="4"/>
  <c r="AL949" i="4"/>
  <c r="AQ948" i="4"/>
  <c r="AM948" i="4"/>
  <c r="AL948" i="4"/>
  <c r="AQ947" i="4"/>
  <c r="AM947" i="4"/>
  <c r="AL947" i="4"/>
  <c r="AQ946" i="4"/>
  <c r="AM946" i="4"/>
  <c r="AL946" i="4"/>
  <c r="AQ945" i="4"/>
  <c r="AM945" i="4"/>
  <c r="AL945" i="4"/>
  <c r="AQ944" i="4"/>
  <c r="AM944" i="4"/>
  <c r="AL944" i="4"/>
  <c r="AQ943" i="4"/>
  <c r="AM943" i="4"/>
  <c r="AL943" i="4"/>
  <c r="AQ942" i="4"/>
  <c r="AM942" i="4"/>
  <c r="AL942" i="4"/>
  <c r="AQ941" i="4"/>
  <c r="AM941" i="4"/>
  <c r="AL941" i="4"/>
  <c r="AQ940" i="4"/>
  <c r="AM940" i="4"/>
  <c r="AL940" i="4"/>
  <c r="AQ939" i="4"/>
  <c r="AM939" i="4"/>
  <c r="AL939" i="4"/>
  <c r="AQ938" i="4"/>
  <c r="AM938" i="4"/>
  <c r="AL938" i="4"/>
  <c r="AQ937" i="4"/>
  <c r="AM937" i="4"/>
  <c r="AL937" i="4"/>
  <c r="AQ936" i="4"/>
  <c r="AM936" i="4"/>
  <c r="AL936" i="4"/>
  <c r="AQ935" i="4"/>
  <c r="AM935" i="4"/>
  <c r="AL935" i="4"/>
  <c r="AQ934" i="4"/>
  <c r="AM934" i="4"/>
  <c r="AL934" i="4"/>
  <c r="AQ933" i="4"/>
  <c r="AM933" i="4"/>
  <c r="AL933" i="4"/>
  <c r="AQ932" i="4"/>
  <c r="AM932" i="4"/>
  <c r="AL932" i="4"/>
  <c r="AQ931" i="4"/>
  <c r="AM931" i="4"/>
  <c r="AL931" i="4"/>
  <c r="AQ930" i="4"/>
  <c r="AM930" i="4"/>
  <c r="AL930" i="4"/>
  <c r="AQ929" i="4"/>
  <c r="AM929" i="4"/>
  <c r="AL929" i="4"/>
  <c r="AQ928" i="4"/>
  <c r="AM928" i="4"/>
  <c r="AL928" i="4"/>
  <c r="AQ927" i="4"/>
  <c r="AM927" i="4"/>
  <c r="AL927" i="4"/>
  <c r="AQ926" i="4"/>
  <c r="AM926" i="4"/>
  <c r="AL926" i="4"/>
  <c r="AQ925" i="4"/>
  <c r="AM925" i="4"/>
  <c r="AL925" i="4"/>
  <c r="AQ924" i="4"/>
  <c r="AM924" i="4"/>
  <c r="AL924" i="4"/>
  <c r="AQ923" i="4"/>
  <c r="AM923" i="4"/>
  <c r="AL923" i="4"/>
  <c r="AQ922" i="4"/>
  <c r="AM922" i="4"/>
  <c r="AL922" i="4"/>
  <c r="AQ921" i="4"/>
  <c r="AM921" i="4"/>
  <c r="AL921" i="4"/>
  <c r="AQ920" i="4"/>
  <c r="AM920" i="4"/>
  <c r="AL920" i="4"/>
  <c r="AQ919" i="4"/>
  <c r="AM919" i="4"/>
  <c r="AL919" i="4"/>
  <c r="AQ918" i="4"/>
  <c r="AM918" i="4"/>
  <c r="AL918" i="4"/>
  <c r="AQ917" i="4"/>
  <c r="AM917" i="4"/>
  <c r="AL917" i="4"/>
  <c r="AQ916" i="4"/>
  <c r="AM916" i="4"/>
  <c r="AL916" i="4"/>
  <c r="AQ915" i="4"/>
  <c r="AM915" i="4"/>
  <c r="AL915" i="4"/>
  <c r="AQ914" i="4"/>
  <c r="AM914" i="4"/>
  <c r="AL914" i="4"/>
  <c r="AQ913" i="4"/>
  <c r="AM913" i="4"/>
  <c r="AL913" i="4"/>
  <c r="AQ912" i="4"/>
  <c r="AM912" i="4"/>
  <c r="AL912" i="4"/>
  <c r="AQ911" i="4"/>
  <c r="AM911" i="4"/>
  <c r="AL911" i="4"/>
  <c r="AQ910" i="4"/>
  <c r="AM910" i="4"/>
  <c r="AL910" i="4"/>
  <c r="AQ909" i="4"/>
  <c r="AM909" i="4"/>
  <c r="AL909" i="4"/>
  <c r="AQ908" i="4"/>
  <c r="AM908" i="4"/>
  <c r="AL908" i="4"/>
  <c r="AQ907" i="4"/>
  <c r="AM907" i="4"/>
  <c r="AL907" i="4"/>
  <c r="AQ906" i="4"/>
  <c r="AM906" i="4"/>
  <c r="AL906" i="4"/>
  <c r="AQ905" i="4"/>
  <c r="AM905" i="4"/>
  <c r="AL905" i="4"/>
  <c r="AQ904" i="4"/>
  <c r="AM904" i="4"/>
  <c r="AL904" i="4"/>
  <c r="AQ903" i="4"/>
  <c r="AM903" i="4"/>
  <c r="AL903" i="4"/>
  <c r="AQ902" i="4"/>
  <c r="AM902" i="4"/>
  <c r="AL902" i="4"/>
  <c r="AQ901" i="4"/>
  <c r="AM901" i="4"/>
  <c r="AL901" i="4"/>
  <c r="AQ900" i="4"/>
  <c r="AM900" i="4"/>
  <c r="AL900" i="4"/>
  <c r="AQ899" i="4"/>
  <c r="AM899" i="4"/>
  <c r="AL899" i="4"/>
  <c r="AQ898" i="4"/>
  <c r="AM898" i="4"/>
  <c r="AL898" i="4"/>
  <c r="AQ897" i="4"/>
  <c r="AM897" i="4"/>
  <c r="AL897" i="4"/>
  <c r="AQ896" i="4"/>
  <c r="AM896" i="4"/>
  <c r="AL896" i="4"/>
  <c r="AQ895" i="4"/>
  <c r="AM895" i="4"/>
  <c r="AL895" i="4"/>
  <c r="AQ894" i="4"/>
  <c r="AM894" i="4"/>
  <c r="AL894" i="4"/>
  <c r="AQ893" i="4"/>
  <c r="AM893" i="4"/>
  <c r="AL893" i="4"/>
  <c r="AQ892" i="4"/>
  <c r="AM892" i="4"/>
  <c r="AL892" i="4"/>
  <c r="AQ891" i="4"/>
  <c r="AM891" i="4"/>
  <c r="AL891" i="4"/>
  <c r="AQ890" i="4"/>
  <c r="AM890" i="4"/>
  <c r="AL890" i="4"/>
  <c r="AQ889" i="4"/>
  <c r="AM889" i="4"/>
  <c r="AL889" i="4"/>
  <c r="AQ888" i="4"/>
  <c r="AM888" i="4"/>
  <c r="AL888" i="4"/>
  <c r="AQ887" i="4"/>
  <c r="AM887" i="4"/>
  <c r="AL887" i="4"/>
  <c r="AQ886" i="4"/>
  <c r="AM886" i="4"/>
  <c r="AL886" i="4"/>
  <c r="AQ885" i="4"/>
  <c r="AM885" i="4"/>
  <c r="AL885" i="4"/>
  <c r="AQ884" i="4"/>
  <c r="AM884" i="4"/>
  <c r="AL884" i="4"/>
  <c r="AQ883" i="4"/>
  <c r="AM883" i="4"/>
  <c r="AL883" i="4"/>
  <c r="AQ882" i="4"/>
  <c r="AM882" i="4"/>
  <c r="AL882" i="4"/>
  <c r="AQ881" i="4"/>
  <c r="AM881" i="4"/>
  <c r="AL881" i="4"/>
  <c r="AQ880" i="4"/>
  <c r="AM880" i="4"/>
  <c r="AL880" i="4"/>
  <c r="AQ879" i="4"/>
  <c r="AM879" i="4"/>
  <c r="AL879" i="4"/>
  <c r="AQ878" i="4"/>
  <c r="AM878" i="4"/>
  <c r="AL878" i="4"/>
  <c r="AQ877" i="4"/>
  <c r="AM877" i="4"/>
  <c r="AL877" i="4"/>
  <c r="AQ876" i="4"/>
  <c r="AM876" i="4"/>
  <c r="AL876" i="4"/>
  <c r="AQ875" i="4"/>
  <c r="AM875" i="4"/>
  <c r="AL875" i="4"/>
  <c r="AQ874" i="4"/>
  <c r="AM874" i="4"/>
  <c r="AL874" i="4"/>
  <c r="AQ873" i="4"/>
  <c r="AM873" i="4"/>
  <c r="AL873" i="4"/>
  <c r="AQ872" i="4"/>
  <c r="AM872" i="4"/>
  <c r="AL872" i="4"/>
  <c r="AQ871" i="4"/>
  <c r="AM871" i="4"/>
  <c r="AL871" i="4"/>
  <c r="AQ870" i="4"/>
  <c r="AM870" i="4"/>
  <c r="AL870" i="4"/>
  <c r="AQ869" i="4"/>
  <c r="AM869" i="4"/>
  <c r="AL869" i="4"/>
  <c r="AQ868" i="4"/>
  <c r="AM868" i="4"/>
  <c r="AL868" i="4"/>
  <c r="AQ867" i="4"/>
  <c r="AM867" i="4"/>
  <c r="AL867" i="4"/>
  <c r="AQ866" i="4"/>
  <c r="AM866" i="4"/>
  <c r="AL866" i="4"/>
  <c r="AQ865" i="4"/>
  <c r="AM865" i="4"/>
  <c r="AL865" i="4"/>
  <c r="AQ864" i="4"/>
  <c r="AM864" i="4"/>
  <c r="AL864" i="4"/>
  <c r="AQ863" i="4"/>
  <c r="AM863" i="4"/>
  <c r="AL863" i="4"/>
  <c r="AQ862" i="4"/>
  <c r="AM862" i="4"/>
  <c r="AL862" i="4"/>
  <c r="AQ861" i="4"/>
  <c r="AM861" i="4"/>
  <c r="AL861" i="4"/>
  <c r="AQ860" i="4"/>
  <c r="AM860" i="4"/>
  <c r="AL860" i="4"/>
  <c r="AQ859" i="4"/>
  <c r="AM859" i="4"/>
  <c r="AL859" i="4"/>
  <c r="AQ858" i="4"/>
  <c r="AM858" i="4"/>
  <c r="AL858" i="4"/>
  <c r="AQ857" i="4"/>
  <c r="AM857" i="4"/>
  <c r="AL857" i="4"/>
  <c r="AQ856" i="4"/>
  <c r="AM856" i="4"/>
  <c r="AL856" i="4"/>
  <c r="AQ855" i="4"/>
  <c r="AM855" i="4"/>
  <c r="AL855" i="4"/>
  <c r="AQ854" i="4"/>
  <c r="AM854" i="4"/>
  <c r="AL854" i="4"/>
  <c r="AQ853" i="4"/>
  <c r="AM853" i="4"/>
  <c r="AL853" i="4"/>
  <c r="AQ852" i="4"/>
  <c r="AM852" i="4"/>
  <c r="AL852" i="4"/>
  <c r="AQ851" i="4"/>
  <c r="AM851" i="4"/>
  <c r="AL851" i="4"/>
  <c r="AQ850" i="4"/>
  <c r="AM850" i="4"/>
  <c r="AL850" i="4"/>
  <c r="AQ849" i="4"/>
  <c r="AM849" i="4"/>
  <c r="AL849" i="4"/>
  <c r="AQ848" i="4"/>
  <c r="AM848" i="4"/>
  <c r="AL848" i="4"/>
  <c r="AQ847" i="4"/>
  <c r="AM847" i="4"/>
  <c r="AL847" i="4"/>
  <c r="AQ846" i="4"/>
  <c r="AM846" i="4"/>
  <c r="AL846" i="4"/>
  <c r="AQ845" i="4"/>
  <c r="AM845" i="4"/>
  <c r="AL845" i="4"/>
  <c r="AQ844" i="4"/>
  <c r="AM844" i="4"/>
  <c r="AL844" i="4"/>
  <c r="AQ843" i="4"/>
  <c r="AM843" i="4"/>
  <c r="AL843" i="4"/>
  <c r="AQ842" i="4"/>
  <c r="AM842" i="4"/>
  <c r="AL842" i="4"/>
  <c r="AQ841" i="4"/>
  <c r="AM841" i="4"/>
  <c r="AL841" i="4"/>
  <c r="AQ840" i="4"/>
  <c r="AM840" i="4"/>
  <c r="AL840" i="4"/>
  <c r="AQ839" i="4"/>
  <c r="AM839" i="4"/>
  <c r="AL839" i="4"/>
  <c r="AQ838" i="4"/>
  <c r="AM838" i="4"/>
  <c r="AL838" i="4"/>
  <c r="AQ837" i="4"/>
  <c r="AM837" i="4"/>
  <c r="AL837" i="4"/>
  <c r="AQ836" i="4"/>
  <c r="AM836" i="4"/>
  <c r="AL836" i="4"/>
  <c r="AQ835" i="4"/>
  <c r="AM835" i="4"/>
  <c r="AL835" i="4"/>
  <c r="AQ834" i="4"/>
  <c r="AM834" i="4"/>
  <c r="AL834" i="4"/>
  <c r="AQ833" i="4"/>
  <c r="AM833" i="4"/>
  <c r="AL833" i="4"/>
  <c r="AQ832" i="4"/>
  <c r="AM832" i="4"/>
  <c r="AL832" i="4"/>
  <c r="AQ831" i="4"/>
  <c r="AM831" i="4"/>
  <c r="AL831" i="4"/>
  <c r="AQ830" i="4"/>
  <c r="AM830" i="4"/>
  <c r="AL830" i="4"/>
  <c r="AQ829" i="4"/>
  <c r="AM829" i="4"/>
  <c r="AL829" i="4"/>
  <c r="AQ828" i="4"/>
  <c r="AM828" i="4"/>
  <c r="AL828" i="4"/>
  <c r="AQ827" i="4"/>
  <c r="AM827" i="4"/>
  <c r="AL827" i="4"/>
  <c r="AQ826" i="4"/>
  <c r="AM826" i="4"/>
  <c r="AL826" i="4"/>
  <c r="AQ825" i="4"/>
  <c r="AM825" i="4"/>
  <c r="AL825" i="4"/>
  <c r="AQ824" i="4"/>
  <c r="AM824" i="4"/>
  <c r="AL824" i="4"/>
  <c r="AQ823" i="4"/>
  <c r="AM823" i="4"/>
  <c r="AL823" i="4"/>
  <c r="AQ822" i="4"/>
  <c r="AM822" i="4"/>
  <c r="AL822" i="4"/>
  <c r="AQ821" i="4"/>
  <c r="AM821" i="4"/>
  <c r="AL821" i="4"/>
  <c r="AQ820" i="4"/>
  <c r="AM820" i="4"/>
  <c r="AL820" i="4"/>
  <c r="AQ819" i="4"/>
  <c r="AM819" i="4"/>
  <c r="AL819" i="4"/>
  <c r="AQ818" i="4"/>
  <c r="AM818" i="4"/>
  <c r="AL818" i="4"/>
  <c r="AQ817" i="4"/>
  <c r="AM817" i="4"/>
  <c r="AL817" i="4"/>
  <c r="AQ816" i="4"/>
  <c r="AM816" i="4"/>
  <c r="AL816" i="4"/>
  <c r="AQ815" i="4"/>
  <c r="AM815" i="4"/>
  <c r="AL815" i="4"/>
  <c r="AQ814" i="4"/>
  <c r="AM814" i="4"/>
  <c r="AL814" i="4"/>
  <c r="AQ813" i="4"/>
  <c r="AM813" i="4"/>
  <c r="AL813" i="4"/>
  <c r="AQ812" i="4"/>
  <c r="AM812" i="4"/>
  <c r="AL812" i="4"/>
  <c r="AQ811" i="4"/>
  <c r="AM811" i="4"/>
  <c r="AL811" i="4"/>
  <c r="AQ810" i="4"/>
  <c r="AM810" i="4"/>
  <c r="AL810" i="4"/>
  <c r="AQ809" i="4"/>
  <c r="AM809" i="4"/>
  <c r="AL809" i="4"/>
  <c r="AQ808" i="4"/>
  <c r="AM808" i="4"/>
  <c r="AL808" i="4"/>
  <c r="AQ807" i="4"/>
  <c r="AM807" i="4"/>
  <c r="AL807" i="4"/>
  <c r="AQ806" i="4"/>
  <c r="AM806" i="4"/>
  <c r="AL806" i="4"/>
  <c r="AQ805" i="4"/>
  <c r="AM805" i="4"/>
  <c r="AL805" i="4"/>
  <c r="AQ804" i="4"/>
  <c r="AM804" i="4"/>
  <c r="AL804" i="4"/>
  <c r="AQ803" i="4"/>
  <c r="AM803" i="4"/>
  <c r="AL803" i="4"/>
  <c r="AQ802" i="4"/>
  <c r="AM802" i="4"/>
  <c r="AL802" i="4"/>
  <c r="AQ801" i="4"/>
  <c r="AM801" i="4"/>
  <c r="AL801" i="4"/>
  <c r="AQ800" i="4"/>
  <c r="AM800" i="4"/>
  <c r="AL800" i="4"/>
  <c r="AQ799" i="4"/>
  <c r="AM799" i="4"/>
  <c r="AL799" i="4"/>
  <c r="AQ798" i="4"/>
  <c r="AM798" i="4"/>
  <c r="AL798" i="4"/>
  <c r="AQ797" i="4"/>
  <c r="AM797" i="4"/>
  <c r="AL797" i="4"/>
  <c r="AQ796" i="4"/>
  <c r="AM796" i="4"/>
  <c r="AL796" i="4"/>
  <c r="AQ795" i="4"/>
  <c r="AM795" i="4"/>
  <c r="AL795" i="4"/>
  <c r="AQ794" i="4"/>
  <c r="AM794" i="4"/>
  <c r="AL794" i="4"/>
  <c r="AQ793" i="4"/>
  <c r="AM793" i="4"/>
  <c r="AL793" i="4"/>
  <c r="AQ792" i="4"/>
  <c r="AM792" i="4"/>
  <c r="AL792" i="4"/>
  <c r="AQ791" i="4"/>
  <c r="AM791" i="4"/>
  <c r="AL791" i="4"/>
  <c r="AQ790" i="4"/>
  <c r="AM790" i="4"/>
  <c r="AL790" i="4"/>
  <c r="AQ789" i="4"/>
  <c r="AM789" i="4"/>
  <c r="AL789" i="4"/>
  <c r="AQ788" i="4"/>
  <c r="AM788" i="4"/>
  <c r="AL788" i="4"/>
  <c r="AQ787" i="4"/>
  <c r="AM787" i="4"/>
  <c r="AL787" i="4"/>
  <c r="AQ786" i="4"/>
  <c r="AM786" i="4"/>
  <c r="AL786" i="4"/>
  <c r="AQ785" i="4"/>
  <c r="AM785" i="4"/>
  <c r="AL785" i="4"/>
  <c r="AQ784" i="4"/>
  <c r="AM784" i="4"/>
  <c r="AL784" i="4"/>
  <c r="AQ783" i="4"/>
  <c r="AM783" i="4"/>
  <c r="AL783" i="4"/>
  <c r="AQ782" i="4"/>
  <c r="AM782" i="4"/>
  <c r="AL782" i="4"/>
  <c r="AQ781" i="4"/>
  <c r="AM781" i="4"/>
  <c r="AL781" i="4"/>
  <c r="AQ780" i="4"/>
  <c r="AM780" i="4"/>
  <c r="AL780" i="4"/>
  <c r="AQ779" i="4"/>
  <c r="AM779" i="4"/>
  <c r="AL779" i="4"/>
  <c r="AQ778" i="4"/>
  <c r="AM778" i="4"/>
  <c r="AL778" i="4"/>
  <c r="AQ777" i="4"/>
  <c r="AM777" i="4"/>
  <c r="AL777" i="4"/>
  <c r="AQ776" i="4"/>
  <c r="AM776" i="4"/>
  <c r="AL776" i="4"/>
  <c r="AQ775" i="4"/>
  <c r="AM775" i="4"/>
  <c r="AL775" i="4"/>
  <c r="AQ774" i="4"/>
  <c r="AM774" i="4"/>
  <c r="AL774" i="4"/>
  <c r="AQ773" i="4"/>
  <c r="AM773" i="4"/>
  <c r="AL773" i="4"/>
  <c r="AQ772" i="4"/>
  <c r="AM772" i="4"/>
  <c r="AL772" i="4"/>
  <c r="AQ771" i="4"/>
  <c r="AM771" i="4"/>
  <c r="AL771" i="4"/>
  <c r="AQ770" i="4"/>
  <c r="AM770" i="4"/>
  <c r="AL770" i="4"/>
  <c r="AQ769" i="4"/>
  <c r="AM769" i="4"/>
  <c r="AL769" i="4"/>
  <c r="AQ768" i="4"/>
  <c r="AM768" i="4"/>
  <c r="AL768" i="4"/>
  <c r="AQ767" i="4"/>
  <c r="AM767" i="4"/>
  <c r="AL767" i="4"/>
  <c r="AQ766" i="4"/>
  <c r="AM766" i="4"/>
  <c r="AL766" i="4"/>
  <c r="AQ765" i="4"/>
  <c r="AM765" i="4"/>
  <c r="AL765" i="4"/>
  <c r="AQ764" i="4"/>
  <c r="AM764" i="4"/>
  <c r="AL764" i="4"/>
  <c r="AQ763" i="4"/>
  <c r="AM763" i="4"/>
  <c r="AL763" i="4"/>
  <c r="AQ762" i="4"/>
  <c r="AM762" i="4"/>
  <c r="AL762" i="4"/>
  <c r="AQ761" i="4"/>
  <c r="AM761" i="4"/>
  <c r="AL761" i="4"/>
  <c r="AQ760" i="4"/>
  <c r="AM760" i="4"/>
  <c r="AL760" i="4"/>
  <c r="AQ759" i="4"/>
  <c r="AM759" i="4"/>
  <c r="AL759" i="4"/>
  <c r="AQ758" i="4"/>
  <c r="AM758" i="4"/>
  <c r="AL758" i="4"/>
  <c r="AQ757" i="4"/>
  <c r="AM757" i="4"/>
  <c r="AL757" i="4"/>
  <c r="AQ756" i="4"/>
  <c r="AM756" i="4"/>
  <c r="AL756" i="4"/>
  <c r="AQ755" i="4"/>
  <c r="AM755" i="4"/>
  <c r="AL755" i="4"/>
  <c r="AQ754" i="4"/>
  <c r="AM754" i="4"/>
  <c r="AL754" i="4"/>
  <c r="AQ753" i="4"/>
  <c r="AM753" i="4"/>
  <c r="AL753" i="4"/>
  <c r="AQ752" i="4"/>
  <c r="AM752" i="4"/>
  <c r="AL752" i="4"/>
  <c r="AQ751" i="4"/>
  <c r="AM751" i="4"/>
  <c r="AL751" i="4"/>
  <c r="AQ750" i="4"/>
  <c r="AM750" i="4"/>
  <c r="AL750" i="4"/>
  <c r="AQ749" i="4"/>
  <c r="AM749" i="4"/>
  <c r="AL749" i="4"/>
  <c r="AQ748" i="4"/>
  <c r="AM748" i="4"/>
  <c r="AL748" i="4"/>
  <c r="AQ747" i="4"/>
  <c r="AM747" i="4"/>
  <c r="AL747" i="4"/>
  <c r="AQ746" i="4"/>
  <c r="AM746" i="4"/>
  <c r="AL746" i="4"/>
  <c r="AQ745" i="4"/>
  <c r="AM745" i="4"/>
  <c r="AL745" i="4"/>
  <c r="AQ744" i="4"/>
  <c r="AM744" i="4"/>
  <c r="AL744" i="4"/>
  <c r="AQ743" i="4"/>
  <c r="AM743" i="4"/>
  <c r="AL743" i="4"/>
  <c r="AQ742" i="4"/>
  <c r="AM742" i="4"/>
  <c r="AL742" i="4"/>
  <c r="AQ741" i="4"/>
  <c r="AM741" i="4"/>
  <c r="AL741" i="4"/>
  <c r="AQ740" i="4"/>
  <c r="AM740" i="4"/>
  <c r="AL740" i="4"/>
  <c r="AQ739" i="4"/>
  <c r="AM739" i="4"/>
  <c r="AL739" i="4"/>
  <c r="AQ738" i="4"/>
  <c r="AM738" i="4"/>
  <c r="AL738" i="4"/>
  <c r="AQ737" i="4"/>
  <c r="AM737" i="4"/>
  <c r="AL737" i="4"/>
  <c r="AQ736" i="4"/>
  <c r="AM736" i="4"/>
  <c r="AL736" i="4"/>
  <c r="AQ735" i="4"/>
  <c r="AM735" i="4"/>
  <c r="AL735" i="4"/>
  <c r="AQ734" i="4"/>
  <c r="AM734" i="4"/>
  <c r="AL734" i="4"/>
  <c r="AQ733" i="4"/>
  <c r="AM733" i="4"/>
  <c r="AL733" i="4"/>
  <c r="AQ732" i="4"/>
  <c r="AM732" i="4"/>
  <c r="AL732" i="4"/>
  <c r="AQ731" i="4"/>
  <c r="AM731" i="4"/>
  <c r="AL731" i="4"/>
  <c r="AQ730" i="4"/>
  <c r="AM730" i="4"/>
  <c r="AL730" i="4"/>
  <c r="AQ729" i="4"/>
  <c r="AM729" i="4"/>
  <c r="AL729" i="4"/>
  <c r="AQ728" i="4"/>
  <c r="AM728" i="4"/>
  <c r="AL728" i="4"/>
  <c r="AQ727" i="4"/>
  <c r="AM727" i="4"/>
  <c r="AL727" i="4"/>
  <c r="AQ726" i="4"/>
  <c r="AM726" i="4"/>
  <c r="AL726" i="4"/>
  <c r="AQ725" i="4"/>
  <c r="AM725" i="4"/>
  <c r="AL725" i="4"/>
  <c r="AQ724" i="4"/>
  <c r="AM724" i="4"/>
  <c r="AL724" i="4"/>
  <c r="AQ723" i="4"/>
  <c r="AM723" i="4"/>
  <c r="AL723" i="4"/>
  <c r="AQ722" i="4"/>
  <c r="AM722" i="4"/>
  <c r="AL722" i="4"/>
  <c r="AQ721" i="4"/>
  <c r="AM721" i="4"/>
  <c r="AL721" i="4"/>
  <c r="AQ720" i="4"/>
  <c r="AM720" i="4"/>
  <c r="AL720" i="4"/>
  <c r="AQ719" i="4"/>
  <c r="AM719" i="4"/>
  <c r="AL719" i="4"/>
  <c r="AQ718" i="4"/>
  <c r="AM718" i="4"/>
  <c r="AL718" i="4"/>
  <c r="AQ717" i="4"/>
  <c r="AM717" i="4"/>
  <c r="AL717" i="4"/>
  <c r="AQ716" i="4"/>
  <c r="AM716" i="4"/>
  <c r="AL716" i="4"/>
  <c r="AQ715" i="4"/>
  <c r="AM715" i="4"/>
  <c r="AL715" i="4"/>
  <c r="AQ714" i="4"/>
  <c r="AM714" i="4"/>
  <c r="AL714" i="4"/>
  <c r="AQ713" i="4"/>
  <c r="AM713" i="4"/>
  <c r="AL713" i="4"/>
  <c r="AQ712" i="4"/>
  <c r="AM712" i="4"/>
  <c r="AL712" i="4"/>
  <c r="AQ711" i="4"/>
  <c r="AM711" i="4"/>
  <c r="AL711" i="4"/>
  <c r="AQ710" i="4"/>
  <c r="AM710" i="4"/>
  <c r="AL710" i="4"/>
  <c r="AQ709" i="4"/>
  <c r="AM709" i="4"/>
  <c r="AL709" i="4"/>
  <c r="AQ708" i="4"/>
  <c r="AM708" i="4"/>
  <c r="AL708" i="4"/>
  <c r="AQ707" i="4"/>
  <c r="AM707" i="4"/>
  <c r="AL707" i="4"/>
  <c r="AQ706" i="4"/>
  <c r="AM706" i="4"/>
  <c r="AL706" i="4"/>
  <c r="AQ705" i="4"/>
  <c r="AM705" i="4"/>
  <c r="AL705" i="4"/>
  <c r="AQ704" i="4"/>
  <c r="AM704" i="4"/>
  <c r="AL704" i="4"/>
  <c r="AQ703" i="4"/>
  <c r="AM703" i="4"/>
  <c r="AL703" i="4"/>
  <c r="AQ702" i="4"/>
  <c r="AM702" i="4"/>
  <c r="AL702" i="4"/>
  <c r="AQ701" i="4"/>
  <c r="AM701" i="4"/>
  <c r="AL701" i="4"/>
  <c r="AQ700" i="4"/>
  <c r="AM700" i="4"/>
  <c r="AL700" i="4"/>
  <c r="AQ699" i="4"/>
  <c r="AM699" i="4"/>
  <c r="AL699" i="4"/>
  <c r="AQ698" i="4"/>
  <c r="AM698" i="4"/>
  <c r="AL698" i="4"/>
  <c r="AQ697" i="4"/>
  <c r="AM697" i="4"/>
  <c r="AL697" i="4"/>
  <c r="AQ696" i="4"/>
  <c r="AM696" i="4"/>
  <c r="AL696" i="4"/>
  <c r="AQ695" i="4"/>
  <c r="AM695" i="4"/>
  <c r="AL695" i="4"/>
  <c r="AQ694" i="4"/>
  <c r="AM694" i="4"/>
  <c r="AL694" i="4"/>
  <c r="AQ693" i="4"/>
  <c r="AM693" i="4"/>
  <c r="AL693" i="4"/>
  <c r="AQ692" i="4"/>
  <c r="AM692" i="4"/>
  <c r="AL692" i="4"/>
  <c r="AQ691" i="4"/>
  <c r="AM691" i="4"/>
  <c r="AL691" i="4"/>
  <c r="AQ690" i="4"/>
  <c r="AM690" i="4"/>
  <c r="AL690" i="4"/>
  <c r="AQ689" i="4"/>
  <c r="AM689" i="4"/>
  <c r="AL689" i="4"/>
  <c r="AQ688" i="4"/>
  <c r="AM688" i="4"/>
  <c r="AL688" i="4"/>
  <c r="AQ687" i="4"/>
  <c r="AM687" i="4"/>
  <c r="AL687" i="4"/>
  <c r="AQ686" i="4"/>
  <c r="AM686" i="4"/>
  <c r="AL686" i="4"/>
  <c r="AQ685" i="4"/>
  <c r="AM685" i="4"/>
  <c r="AL685" i="4"/>
  <c r="AQ684" i="4"/>
  <c r="AM684" i="4"/>
  <c r="AL684" i="4"/>
  <c r="AQ683" i="4"/>
  <c r="AM683" i="4"/>
  <c r="AL683" i="4"/>
  <c r="AQ682" i="4"/>
  <c r="AM682" i="4"/>
  <c r="AL682" i="4"/>
  <c r="AQ681" i="4"/>
  <c r="AM681" i="4"/>
  <c r="AL681" i="4"/>
  <c r="AQ680" i="4"/>
  <c r="AM680" i="4"/>
  <c r="AL680" i="4"/>
  <c r="AQ679" i="4"/>
  <c r="AM679" i="4"/>
  <c r="AL679" i="4"/>
  <c r="AQ678" i="4"/>
  <c r="AM678" i="4"/>
  <c r="AL678" i="4"/>
  <c r="AQ677" i="4"/>
  <c r="AM677" i="4"/>
  <c r="AL677" i="4"/>
  <c r="AQ676" i="4"/>
  <c r="AM676" i="4"/>
  <c r="AL676" i="4"/>
  <c r="AQ675" i="4"/>
  <c r="AM675" i="4"/>
  <c r="AL675" i="4"/>
  <c r="AQ674" i="4"/>
  <c r="AM674" i="4"/>
  <c r="AL674" i="4"/>
  <c r="AQ673" i="4"/>
  <c r="AM673" i="4"/>
  <c r="AL673" i="4"/>
  <c r="AQ672" i="4"/>
  <c r="AM672" i="4"/>
  <c r="AL672" i="4"/>
  <c r="AQ671" i="4"/>
  <c r="AM671" i="4"/>
  <c r="AL671" i="4"/>
  <c r="AQ670" i="4"/>
  <c r="AM670" i="4"/>
  <c r="AL670" i="4"/>
  <c r="AQ669" i="4"/>
  <c r="AM669" i="4"/>
  <c r="AL669" i="4"/>
  <c r="AQ668" i="4"/>
  <c r="AM668" i="4"/>
  <c r="AL668" i="4"/>
  <c r="AQ667" i="4"/>
  <c r="AM667" i="4"/>
  <c r="AL667" i="4"/>
  <c r="AQ666" i="4"/>
  <c r="AM666" i="4"/>
  <c r="AL666" i="4"/>
  <c r="AQ665" i="4"/>
  <c r="AM665" i="4"/>
  <c r="AL665" i="4"/>
  <c r="AQ664" i="4"/>
  <c r="AM664" i="4"/>
  <c r="AL664" i="4"/>
  <c r="AQ663" i="4"/>
  <c r="AM663" i="4"/>
  <c r="AL663" i="4"/>
  <c r="AQ662" i="4"/>
  <c r="AM662" i="4"/>
  <c r="AL662" i="4"/>
  <c r="AQ661" i="4"/>
  <c r="AM661" i="4"/>
  <c r="AL661" i="4"/>
  <c r="AQ660" i="4"/>
  <c r="AM660" i="4"/>
  <c r="AL660" i="4"/>
  <c r="AQ659" i="4"/>
  <c r="AM659" i="4"/>
  <c r="AL659" i="4"/>
  <c r="AQ658" i="4"/>
  <c r="AM658" i="4"/>
  <c r="AL658" i="4"/>
  <c r="AQ657" i="4"/>
  <c r="AM657" i="4"/>
  <c r="AL657" i="4"/>
  <c r="AQ656" i="4"/>
  <c r="AM656" i="4"/>
  <c r="AL656" i="4"/>
  <c r="AQ655" i="4"/>
  <c r="AM655" i="4"/>
  <c r="AL655" i="4"/>
  <c r="AQ654" i="4"/>
  <c r="AM654" i="4"/>
  <c r="AL654" i="4"/>
  <c r="AQ653" i="4"/>
  <c r="AM653" i="4"/>
  <c r="AL653" i="4"/>
  <c r="AQ652" i="4"/>
  <c r="AM652" i="4"/>
  <c r="AL652" i="4"/>
  <c r="AQ651" i="4"/>
  <c r="AM651" i="4"/>
  <c r="AL651" i="4"/>
  <c r="AQ650" i="4"/>
  <c r="AM650" i="4"/>
  <c r="AL650" i="4"/>
  <c r="AQ649" i="4"/>
  <c r="AM649" i="4"/>
  <c r="AL649" i="4"/>
  <c r="AQ648" i="4"/>
  <c r="AM648" i="4"/>
  <c r="AL648" i="4"/>
  <c r="AQ647" i="4"/>
  <c r="AM647" i="4"/>
  <c r="AL647" i="4"/>
  <c r="AQ646" i="4"/>
  <c r="AM646" i="4"/>
  <c r="AL646" i="4"/>
  <c r="AQ645" i="4"/>
  <c r="AM645" i="4"/>
  <c r="AL645" i="4"/>
  <c r="AQ644" i="4"/>
  <c r="AM644" i="4"/>
  <c r="AL644" i="4"/>
  <c r="AQ643" i="4"/>
  <c r="AM643" i="4"/>
  <c r="AL643" i="4"/>
  <c r="AQ642" i="4"/>
  <c r="AM642" i="4"/>
  <c r="AL642" i="4"/>
  <c r="AQ641" i="4"/>
  <c r="AM641" i="4"/>
  <c r="AL641" i="4"/>
  <c r="AQ640" i="4"/>
  <c r="AM640" i="4"/>
  <c r="AL640" i="4"/>
  <c r="AQ639" i="4"/>
  <c r="AM639" i="4"/>
  <c r="AL639" i="4"/>
  <c r="AQ638" i="4"/>
  <c r="AM638" i="4"/>
  <c r="AL638" i="4"/>
  <c r="AQ637" i="4"/>
  <c r="AM637" i="4"/>
  <c r="AL637" i="4"/>
  <c r="AQ636" i="4"/>
  <c r="AM636" i="4"/>
  <c r="AL636" i="4"/>
  <c r="AQ635" i="4"/>
  <c r="AM635" i="4"/>
  <c r="AL635" i="4"/>
  <c r="AQ634" i="4"/>
  <c r="AM634" i="4"/>
  <c r="AL634" i="4"/>
  <c r="AQ633" i="4"/>
  <c r="AM633" i="4"/>
  <c r="AL633" i="4"/>
  <c r="AQ632" i="4"/>
  <c r="AM632" i="4"/>
  <c r="AL632" i="4"/>
  <c r="AQ631" i="4"/>
  <c r="AM631" i="4"/>
  <c r="AL631" i="4"/>
  <c r="AQ630" i="4"/>
  <c r="AM630" i="4"/>
  <c r="AL630" i="4"/>
  <c r="AQ629" i="4"/>
  <c r="AM629" i="4"/>
  <c r="AL629" i="4"/>
  <c r="AQ628" i="4"/>
  <c r="AM628" i="4"/>
  <c r="AL628" i="4"/>
  <c r="AQ627" i="4"/>
  <c r="AM627" i="4"/>
  <c r="AL627" i="4"/>
  <c r="AQ626" i="4"/>
  <c r="AM626" i="4"/>
  <c r="AL626" i="4"/>
  <c r="AQ625" i="4"/>
  <c r="AM625" i="4"/>
  <c r="AL625" i="4"/>
  <c r="AQ624" i="4"/>
  <c r="AM624" i="4"/>
  <c r="AL624" i="4"/>
  <c r="AQ623" i="4"/>
  <c r="AM623" i="4"/>
  <c r="AL623" i="4"/>
  <c r="AQ622" i="4"/>
  <c r="AM622" i="4"/>
  <c r="AL622" i="4"/>
  <c r="AQ621" i="4"/>
  <c r="AM621" i="4"/>
  <c r="AL621" i="4"/>
  <c r="AQ620" i="4"/>
  <c r="AM620" i="4"/>
  <c r="AL620" i="4"/>
  <c r="AQ619" i="4"/>
  <c r="AM619" i="4"/>
  <c r="AL619" i="4"/>
  <c r="AQ618" i="4"/>
  <c r="AM618" i="4"/>
  <c r="AL618" i="4"/>
  <c r="AQ617" i="4"/>
  <c r="AM617" i="4"/>
  <c r="AL617" i="4"/>
  <c r="AQ616" i="4"/>
  <c r="AM616" i="4"/>
  <c r="AL616" i="4"/>
  <c r="AQ615" i="4"/>
  <c r="AM615" i="4"/>
  <c r="AL615" i="4"/>
  <c r="AQ614" i="4"/>
  <c r="AM614" i="4"/>
  <c r="AL614" i="4"/>
  <c r="AQ613" i="4"/>
  <c r="AM613" i="4"/>
  <c r="AL613" i="4"/>
  <c r="AQ612" i="4"/>
  <c r="AM612" i="4"/>
  <c r="AL612" i="4"/>
  <c r="AQ611" i="4"/>
  <c r="AM611" i="4"/>
  <c r="AL611" i="4"/>
  <c r="AQ610" i="4"/>
  <c r="AM610" i="4"/>
  <c r="AL610" i="4"/>
  <c r="AQ609" i="4"/>
  <c r="AM609" i="4"/>
  <c r="AL609" i="4"/>
  <c r="AQ608" i="4"/>
  <c r="AM608" i="4"/>
  <c r="AL608" i="4"/>
  <c r="AQ607" i="4"/>
  <c r="AM607" i="4"/>
  <c r="AL607" i="4"/>
  <c r="AQ606" i="4"/>
  <c r="AM606" i="4"/>
  <c r="AL606" i="4"/>
  <c r="AQ605" i="4"/>
  <c r="AM605" i="4"/>
  <c r="AL605" i="4"/>
  <c r="AQ604" i="4"/>
  <c r="AM604" i="4"/>
  <c r="AL604" i="4"/>
  <c r="AQ603" i="4"/>
  <c r="AM603" i="4"/>
  <c r="AL603" i="4"/>
  <c r="AQ602" i="4"/>
  <c r="AM602" i="4"/>
  <c r="AL602" i="4"/>
  <c r="AQ601" i="4"/>
  <c r="AM601" i="4"/>
  <c r="AL601" i="4"/>
  <c r="AQ600" i="4"/>
  <c r="AM600" i="4"/>
  <c r="AL600" i="4"/>
  <c r="AQ599" i="4"/>
  <c r="AM599" i="4"/>
  <c r="AL599" i="4"/>
  <c r="AQ598" i="4"/>
  <c r="AM598" i="4"/>
  <c r="AL598" i="4"/>
  <c r="AQ597" i="4"/>
  <c r="AM597" i="4"/>
  <c r="AL597" i="4"/>
  <c r="AQ596" i="4"/>
  <c r="AM596" i="4"/>
  <c r="AL596" i="4"/>
  <c r="AQ595" i="4"/>
  <c r="AM595" i="4"/>
  <c r="AL595" i="4"/>
  <c r="AQ594" i="4"/>
  <c r="AM594" i="4"/>
  <c r="AL594" i="4"/>
  <c r="AQ593" i="4"/>
  <c r="AM593" i="4"/>
  <c r="AL593" i="4"/>
  <c r="AQ592" i="4"/>
  <c r="AM592" i="4"/>
  <c r="AL592" i="4"/>
  <c r="AQ591" i="4"/>
  <c r="AM591" i="4"/>
  <c r="AL591" i="4"/>
  <c r="AQ590" i="4"/>
  <c r="AM590" i="4"/>
  <c r="AL590" i="4"/>
  <c r="AQ589" i="4"/>
  <c r="AM589" i="4"/>
  <c r="AL589" i="4"/>
  <c r="AQ588" i="4"/>
  <c r="AM588" i="4"/>
  <c r="AL588" i="4"/>
  <c r="AQ587" i="4"/>
  <c r="AM587" i="4"/>
  <c r="AL587" i="4"/>
  <c r="AQ586" i="4"/>
  <c r="AM586" i="4"/>
  <c r="AL586" i="4"/>
  <c r="AQ585" i="4"/>
  <c r="AM585" i="4"/>
  <c r="AL585" i="4"/>
  <c r="AQ584" i="4"/>
  <c r="AM584" i="4"/>
  <c r="AL584" i="4"/>
  <c r="AQ583" i="4"/>
  <c r="AM583" i="4"/>
  <c r="AL583" i="4"/>
  <c r="AQ582" i="4"/>
  <c r="AM582" i="4"/>
  <c r="AL582" i="4"/>
  <c r="AQ581" i="4"/>
  <c r="AM581" i="4"/>
  <c r="AL581" i="4"/>
  <c r="AQ580" i="4"/>
  <c r="AM580" i="4"/>
  <c r="AL580" i="4"/>
  <c r="AQ579" i="4"/>
  <c r="AM579" i="4"/>
  <c r="AL579" i="4"/>
  <c r="AQ578" i="4"/>
  <c r="AM578" i="4"/>
  <c r="AL578" i="4"/>
  <c r="AQ577" i="4"/>
  <c r="AM577" i="4"/>
  <c r="AL577" i="4"/>
  <c r="AQ576" i="4"/>
  <c r="AM576" i="4"/>
  <c r="AL576" i="4"/>
  <c r="AQ575" i="4"/>
  <c r="AM575" i="4"/>
  <c r="AL575" i="4"/>
  <c r="AQ574" i="4"/>
  <c r="AM574" i="4"/>
  <c r="AL574" i="4"/>
  <c r="AQ573" i="4"/>
  <c r="AM573" i="4"/>
  <c r="AL573" i="4"/>
  <c r="AQ572" i="4"/>
  <c r="AM572" i="4"/>
  <c r="AL572" i="4"/>
  <c r="AQ571" i="4"/>
  <c r="AM571" i="4"/>
  <c r="AL571" i="4"/>
  <c r="AQ570" i="4"/>
  <c r="AM570" i="4"/>
  <c r="AL570" i="4"/>
  <c r="AQ569" i="4"/>
  <c r="AM569" i="4"/>
  <c r="AL569" i="4"/>
  <c r="AQ568" i="4"/>
  <c r="AM568" i="4"/>
  <c r="AL568" i="4"/>
  <c r="AQ567" i="4"/>
  <c r="AM567" i="4"/>
  <c r="AL567" i="4"/>
  <c r="AQ566" i="4"/>
  <c r="AM566" i="4"/>
  <c r="AL566" i="4"/>
  <c r="AQ565" i="4"/>
  <c r="AM565" i="4"/>
  <c r="AL565" i="4"/>
  <c r="AQ564" i="4"/>
  <c r="AM564" i="4"/>
  <c r="AL564" i="4"/>
  <c r="AQ563" i="4"/>
  <c r="AM563" i="4"/>
  <c r="AL563" i="4"/>
  <c r="AQ562" i="4"/>
  <c r="AM562" i="4"/>
  <c r="AL562" i="4"/>
  <c r="AQ561" i="4"/>
  <c r="AM561" i="4"/>
  <c r="AL561" i="4"/>
  <c r="AQ560" i="4"/>
  <c r="AM560" i="4"/>
  <c r="AL560" i="4"/>
  <c r="AQ559" i="4"/>
  <c r="AM559" i="4"/>
  <c r="AL559" i="4"/>
  <c r="AQ558" i="4"/>
  <c r="AM558" i="4"/>
  <c r="AL558" i="4"/>
  <c r="AQ557" i="4"/>
  <c r="AM557" i="4"/>
  <c r="AL557" i="4"/>
  <c r="AQ556" i="4"/>
  <c r="AM556" i="4"/>
  <c r="AL556" i="4"/>
  <c r="AQ555" i="4"/>
  <c r="AM555" i="4"/>
  <c r="AL555" i="4"/>
  <c r="AQ554" i="4"/>
  <c r="AM554" i="4"/>
  <c r="AL554" i="4"/>
  <c r="AQ553" i="4"/>
  <c r="AM553" i="4"/>
  <c r="AL553" i="4"/>
  <c r="AQ552" i="4"/>
  <c r="AM552" i="4"/>
  <c r="AL552" i="4"/>
  <c r="AQ551" i="4"/>
  <c r="AM551" i="4"/>
  <c r="AL551" i="4"/>
  <c r="AQ550" i="4"/>
  <c r="AM550" i="4"/>
  <c r="AL550" i="4"/>
  <c r="AQ549" i="4"/>
  <c r="AM549" i="4"/>
  <c r="AL549" i="4"/>
  <c r="AQ548" i="4"/>
  <c r="AM548" i="4"/>
  <c r="AL548" i="4"/>
  <c r="AQ547" i="4"/>
  <c r="AM547" i="4"/>
  <c r="AL547" i="4"/>
  <c r="AQ546" i="4"/>
  <c r="AM546" i="4"/>
  <c r="AL546" i="4"/>
  <c r="AQ545" i="4"/>
  <c r="AM545" i="4"/>
  <c r="AL545" i="4"/>
  <c r="AQ544" i="4"/>
  <c r="AM544" i="4"/>
  <c r="AL544" i="4"/>
  <c r="AQ543" i="4"/>
  <c r="AM543" i="4"/>
  <c r="AL543" i="4"/>
  <c r="AQ542" i="4"/>
  <c r="AM542" i="4"/>
  <c r="AL542" i="4"/>
  <c r="AQ541" i="4"/>
  <c r="AM541" i="4"/>
  <c r="AL541" i="4"/>
  <c r="AQ540" i="4"/>
  <c r="AM540" i="4"/>
  <c r="AL540" i="4"/>
  <c r="AQ539" i="4"/>
  <c r="AM539" i="4"/>
  <c r="AL539" i="4"/>
  <c r="AQ538" i="4"/>
  <c r="AM538" i="4"/>
  <c r="AL538" i="4"/>
  <c r="AQ537" i="4"/>
  <c r="AM537" i="4"/>
  <c r="AL537" i="4"/>
  <c r="AQ536" i="4"/>
  <c r="AM536" i="4"/>
  <c r="AL536" i="4"/>
  <c r="AQ535" i="4"/>
  <c r="AM535" i="4"/>
  <c r="AL535" i="4"/>
  <c r="AQ534" i="4"/>
  <c r="AM534" i="4"/>
  <c r="AL534" i="4"/>
  <c r="AQ533" i="4"/>
  <c r="AM533" i="4"/>
  <c r="AL533" i="4"/>
  <c r="AQ532" i="4"/>
  <c r="AM532" i="4"/>
  <c r="AL532" i="4"/>
  <c r="AQ531" i="4"/>
  <c r="AM531" i="4"/>
  <c r="AL531" i="4"/>
  <c r="AQ530" i="4"/>
  <c r="AM530" i="4"/>
  <c r="AL530" i="4"/>
  <c r="AQ529" i="4"/>
  <c r="AM529" i="4"/>
  <c r="AL529" i="4"/>
  <c r="AQ528" i="4"/>
  <c r="AM528" i="4"/>
  <c r="AL528" i="4"/>
  <c r="AQ527" i="4"/>
  <c r="AM527" i="4"/>
  <c r="AL527" i="4"/>
  <c r="AQ526" i="4"/>
  <c r="AM526" i="4"/>
  <c r="AL526" i="4"/>
  <c r="AQ525" i="4"/>
  <c r="AM525" i="4"/>
  <c r="AL525" i="4"/>
  <c r="AQ524" i="4"/>
  <c r="AM524" i="4"/>
  <c r="AL524" i="4"/>
  <c r="AQ523" i="4"/>
  <c r="AM523" i="4"/>
  <c r="AL523" i="4"/>
  <c r="AQ522" i="4"/>
  <c r="AM522" i="4"/>
  <c r="AL522" i="4"/>
  <c r="AQ521" i="4"/>
  <c r="AM521" i="4"/>
  <c r="AL521" i="4"/>
  <c r="AQ520" i="4"/>
  <c r="AM520" i="4"/>
  <c r="AL520" i="4"/>
  <c r="AQ519" i="4"/>
  <c r="AM519" i="4"/>
  <c r="AL519" i="4"/>
  <c r="AQ518" i="4"/>
  <c r="AM518" i="4"/>
  <c r="AL518" i="4"/>
  <c r="AQ517" i="4"/>
  <c r="AM517" i="4"/>
  <c r="AL517" i="4"/>
  <c r="AQ516" i="4"/>
  <c r="AM516" i="4"/>
  <c r="AL516" i="4"/>
  <c r="AQ515" i="4"/>
  <c r="AM515" i="4"/>
  <c r="AL515" i="4"/>
  <c r="AQ514" i="4"/>
  <c r="AM514" i="4"/>
  <c r="AL514" i="4"/>
  <c r="AQ513" i="4"/>
  <c r="AM513" i="4"/>
  <c r="AL513" i="4"/>
  <c r="AQ512" i="4"/>
  <c r="AM512" i="4"/>
  <c r="AL512" i="4"/>
  <c r="AQ511" i="4"/>
  <c r="AM511" i="4"/>
  <c r="AL511" i="4"/>
  <c r="AQ510" i="4"/>
  <c r="AM510" i="4"/>
  <c r="AL510" i="4"/>
  <c r="AQ509" i="4"/>
  <c r="AM509" i="4"/>
  <c r="AL509" i="4"/>
  <c r="AQ508" i="4"/>
  <c r="AM508" i="4"/>
  <c r="AL508" i="4"/>
  <c r="AQ507" i="4"/>
  <c r="AM507" i="4"/>
  <c r="AL507" i="4"/>
  <c r="AQ506" i="4"/>
  <c r="AM506" i="4"/>
  <c r="AL506" i="4"/>
  <c r="AQ505" i="4"/>
  <c r="AM505" i="4"/>
  <c r="AL505" i="4"/>
  <c r="AQ504" i="4"/>
  <c r="AM504" i="4"/>
  <c r="AL504" i="4"/>
  <c r="AQ503" i="4"/>
  <c r="AM503" i="4"/>
  <c r="AL503" i="4"/>
  <c r="AQ502" i="4"/>
  <c r="AM502" i="4"/>
  <c r="AL502" i="4"/>
  <c r="AQ501" i="4"/>
  <c r="AM501" i="4"/>
  <c r="AL501" i="4"/>
  <c r="AQ500" i="4"/>
  <c r="AM500" i="4"/>
  <c r="AL500" i="4"/>
  <c r="AQ499" i="4"/>
  <c r="AM499" i="4"/>
  <c r="AL499" i="4"/>
  <c r="AQ498" i="4"/>
  <c r="AM498" i="4"/>
  <c r="AL498" i="4"/>
  <c r="AQ497" i="4"/>
  <c r="AM497" i="4"/>
  <c r="AL497" i="4"/>
  <c r="AQ496" i="4"/>
  <c r="AM496" i="4"/>
  <c r="AL496" i="4"/>
  <c r="AQ495" i="4"/>
  <c r="AM495" i="4"/>
  <c r="AL495" i="4"/>
  <c r="AQ494" i="4"/>
  <c r="AM494" i="4"/>
  <c r="AL494" i="4"/>
  <c r="AQ493" i="4"/>
  <c r="AM493" i="4"/>
  <c r="AL493" i="4"/>
  <c r="AQ492" i="4"/>
  <c r="AM492" i="4"/>
  <c r="AL492" i="4"/>
  <c r="AQ491" i="4"/>
  <c r="AM491" i="4"/>
  <c r="AL491" i="4"/>
  <c r="AQ490" i="4"/>
  <c r="AM490" i="4"/>
  <c r="AL490" i="4"/>
  <c r="AQ489" i="4"/>
  <c r="AM489" i="4"/>
  <c r="AL489" i="4"/>
  <c r="AQ488" i="4"/>
  <c r="AM488" i="4"/>
  <c r="AL488" i="4"/>
  <c r="AQ487" i="4"/>
  <c r="AM487" i="4"/>
  <c r="AL487" i="4"/>
  <c r="AQ486" i="4"/>
  <c r="AM486" i="4"/>
  <c r="AL486" i="4"/>
  <c r="AQ485" i="4"/>
  <c r="AM485" i="4"/>
  <c r="AL485" i="4"/>
  <c r="AQ484" i="4"/>
  <c r="AM484" i="4"/>
  <c r="AL484" i="4"/>
  <c r="AQ483" i="4"/>
  <c r="AM483" i="4"/>
  <c r="AL483" i="4"/>
  <c r="AQ482" i="4"/>
  <c r="AM482" i="4"/>
  <c r="AL482" i="4"/>
  <c r="AQ481" i="4"/>
  <c r="AM481" i="4"/>
  <c r="AL481" i="4"/>
  <c r="AQ480" i="4"/>
  <c r="AM480" i="4"/>
  <c r="AL480" i="4"/>
  <c r="AQ479" i="4"/>
  <c r="AM479" i="4"/>
  <c r="AL479" i="4"/>
  <c r="AQ478" i="4"/>
  <c r="AM478" i="4"/>
  <c r="AL478" i="4"/>
  <c r="AQ477" i="4"/>
  <c r="AM477" i="4"/>
  <c r="AL477" i="4"/>
  <c r="AQ476" i="4"/>
  <c r="AM476" i="4"/>
  <c r="AL476" i="4"/>
  <c r="AQ475" i="4"/>
  <c r="AM475" i="4"/>
  <c r="AL475" i="4"/>
  <c r="AQ474" i="4"/>
  <c r="AM474" i="4"/>
  <c r="AL474" i="4"/>
  <c r="AQ473" i="4"/>
  <c r="AM473" i="4"/>
  <c r="AL473" i="4"/>
  <c r="AQ472" i="4"/>
  <c r="AM472" i="4"/>
  <c r="AL472" i="4"/>
  <c r="AQ471" i="4"/>
  <c r="AM471" i="4"/>
  <c r="AL471" i="4"/>
  <c r="AQ470" i="4"/>
  <c r="AM470" i="4"/>
  <c r="AL470" i="4"/>
  <c r="AQ469" i="4"/>
  <c r="AM469" i="4"/>
  <c r="AL469" i="4"/>
  <c r="AQ468" i="4"/>
  <c r="AM468" i="4"/>
  <c r="AL468" i="4"/>
  <c r="AQ467" i="4"/>
  <c r="AM467" i="4"/>
  <c r="AL467" i="4"/>
  <c r="AQ466" i="4"/>
  <c r="AM466" i="4"/>
  <c r="AL466" i="4"/>
  <c r="AQ465" i="4"/>
  <c r="AM465" i="4"/>
  <c r="AL465" i="4"/>
  <c r="AQ464" i="4"/>
  <c r="AM464" i="4"/>
  <c r="AL464" i="4"/>
  <c r="AQ463" i="4"/>
  <c r="AM463" i="4"/>
  <c r="AL463" i="4"/>
  <c r="AQ462" i="4"/>
  <c r="AM462" i="4"/>
  <c r="AL462" i="4"/>
  <c r="AQ461" i="4"/>
  <c r="AM461" i="4"/>
  <c r="AL461" i="4"/>
  <c r="AQ460" i="4"/>
  <c r="AM460" i="4"/>
  <c r="AL460" i="4"/>
  <c r="AQ459" i="4"/>
  <c r="AM459" i="4"/>
  <c r="AL459" i="4"/>
  <c r="AQ458" i="4"/>
  <c r="AM458" i="4"/>
  <c r="AL458" i="4"/>
  <c r="AQ457" i="4"/>
  <c r="AM457" i="4"/>
  <c r="AL457" i="4"/>
  <c r="AQ456" i="4"/>
  <c r="AM456" i="4"/>
  <c r="AL456" i="4"/>
  <c r="AQ455" i="4"/>
  <c r="AM455" i="4"/>
  <c r="AL455" i="4"/>
  <c r="AQ454" i="4"/>
  <c r="AM454" i="4"/>
  <c r="AL454" i="4"/>
  <c r="AQ453" i="4"/>
  <c r="AM453" i="4"/>
  <c r="AL453" i="4"/>
  <c r="AQ452" i="4"/>
  <c r="AM452" i="4"/>
  <c r="AL452" i="4"/>
  <c r="AQ451" i="4"/>
  <c r="AM451" i="4"/>
  <c r="AL451" i="4"/>
  <c r="AQ450" i="4"/>
  <c r="AM450" i="4"/>
  <c r="AL450" i="4"/>
  <c r="AQ449" i="4"/>
  <c r="AM449" i="4"/>
  <c r="AL449" i="4"/>
  <c r="AQ448" i="4"/>
  <c r="AM448" i="4"/>
  <c r="AL448" i="4"/>
  <c r="AQ447" i="4"/>
  <c r="AM447" i="4"/>
  <c r="AL447" i="4"/>
  <c r="AQ446" i="4"/>
  <c r="AM446" i="4"/>
  <c r="AL446" i="4"/>
  <c r="AQ445" i="4"/>
  <c r="AM445" i="4"/>
  <c r="AL445" i="4"/>
  <c r="AQ444" i="4"/>
  <c r="AM444" i="4"/>
  <c r="AL444" i="4"/>
  <c r="AQ443" i="4"/>
  <c r="AM443" i="4"/>
  <c r="AL443" i="4"/>
  <c r="AQ442" i="4"/>
  <c r="AM442" i="4"/>
  <c r="AL442" i="4"/>
  <c r="AQ441" i="4"/>
  <c r="AM441" i="4"/>
  <c r="AL441" i="4"/>
  <c r="AQ440" i="4"/>
  <c r="AM440" i="4"/>
  <c r="AL440" i="4"/>
  <c r="AQ439" i="4"/>
  <c r="AM439" i="4"/>
  <c r="AL439" i="4"/>
  <c r="AQ438" i="4"/>
  <c r="AM438" i="4"/>
  <c r="AL438" i="4"/>
  <c r="AQ437" i="4"/>
  <c r="AM437" i="4"/>
  <c r="AL437" i="4"/>
  <c r="AQ436" i="4"/>
  <c r="AM436" i="4"/>
  <c r="AL436" i="4"/>
  <c r="AQ435" i="4"/>
  <c r="AM435" i="4"/>
  <c r="AL435" i="4"/>
  <c r="AQ434" i="4"/>
  <c r="AM434" i="4"/>
  <c r="AL434" i="4"/>
  <c r="AQ433" i="4"/>
  <c r="AM433" i="4"/>
  <c r="AL433" i="4"/>
  <c r="AQ432" i="4"/>
  <c r="AM432" i="4"/>
  <c r="AL432" i="4"/>
  <c r="AQ431" i="4"/>
  <c r="AM431" i="4"/>
  <c r="AL431" i="4"/>
  <c r="AQ430" i="4"/>
  <c r="AM430" i="4"/>
  <c r="AL430" i="4"/>
  <c r="AQ429" i="4"/>
  <c r="AM429" i="4"/>
  <c r="AL429" i="4"/>
  <c r="AQ428" i="4"/>
  <c r="AM428" i="4"/>
  <c r="AL428" i="4"/>
  <c r="AQ427" i="4"/>
  <c r="AM427" i="4"/>
  <c r="AL427" i="4"/>
  <c r="AQ426" i="4"/>
  <c r="AM426" i="4"/>
  <c r="AL426" i="4"/>
  <c r="AQ425" i="4"/>
  <c r="AM425" i="4"/>
  <c r="AL425" i="4"/>
  <c r="AQ424" i="4"/>
  <c r="AM424" i="4"/>
  <c r="AL424" i="4"/>
  <c r="AQ423" i="4"/>
  <c r="AM423" i="4"/>
  <c r="AL423" i="4"/>
  <c r="AQ422" i="4"/>
  <c r="AM422" i="4"/>
  <c r="AL422" i="4"/>
  <c r="AQ421" i="4"/>
  <c r="AM421" i="4"/>
  <c r="AL421" i="4"/>
  <c r="AQ420" i="4"/>
  <c r="AM420" i="4"/>
  <c r="AL420" i="4"/>
  <c r="AQ419" i="4"/>
  <c r="AM419" i="4"/>
  <c r="AL419" i="4"/>
  <c r="AQ418" i="4"/>
  <c r="AM418" i="4"/>
  <c r="AL418" i="4"/>
  <c r="AQ417" i="4"/>
  <c r="AM417" i="4"/>
  <c r="AL417" i="4"/>
  <c r="AQ416" i="4"/>
  <c r="AM416" i="4"/>
  <c r="AL416" i="4"/>
  <c r="AQ415" i="4"/>
  <c r="AM415" i="4"/>
  <c r="AL415" i="4"/>
  <c r="AQ414" i="4"/>
  <c r="AM414" i="4"/>
  <c r="AL414" i="4"/>
  <c r="AQ413" i="4"/>
  <c r="AM413" i="4"/>
  <c r="AL413" i="4"/>
  <c r="AQ412" i="4"/>
  <c r="AM412" i="4"/>
  <c r="AL412" i="4"/>
  <c r="AQ411" i="4"/>
  <c r="AM411" i="4"/>
  <c r="AL411" i="4"/>
  <c r="AQ410" i="4"/>
  <c r="AM410" i="4"/>
  <c r="AL410" i="4"/>
  <c r="AQ409" i="4"/>
  <c r="AM409" i="4"/>
  <c r="AL409" i="4"/>
  <c r="AQ408" i="4"/>
  <c r="AM408" i="4"/>
  <c r="AL408" i="4"/>
  <c r="AQ407" i="4"/>
  <c r="AM407" i="4"/>
  <c r="AL407" i="4"/>
  <c r="AQ406" i="4"/>
  <c r="AM406" i="4"/>
  <c r="AL406" i="4"/>
  <c r="AQ405" i="4"/>
  <c r="AM405" i="4"/>
  <c r="AL405" i="4"/>
  <c r="AQ404" i="4"/>
  <c r="AM404" i="4"/>
  <c r="AL404" i="4"/>
  <c r="AQ403" i="4"/>
  <c r="AM403" i="4"/>
  <c r="AL403" i="4"/>
  <c r="AQ402" i="4"/>
  <c r="AM402" i="4"/>
  <c r="AL402" i="4"/>
  <c r="AQ401" i="4"/>
  <c r="AM401" i="4"/>
  <c r="AL401" i="4"/>
  <c r="AQ400" i="4"/>
  <c r="AM400" i="4"/>
  <c r="AL400" i="4"/>
  <c r="AQ399" i="4"/>
  <c r="AM399" i="4"/>
  <c r="AL399" i="4"/>
  <c r="AQ398" i="4"/>
  <c r="AM398" i="4"/>
  <c r="AL398" i="4"/>
  <c r="AQ397" i="4"/>
  <c r="AM397" i="4"/>
  <c r="AL397" i="4"/>
  <c r="AQ396" i="4"/>
  <c r="AM396" i="4"/>
  <c r="AL396" i="4"/>
  <c r="AQ395" i="4"/>
  <c r="AM395" i="4"/>
  <c r="AL395" i="4"/>
  <c r="AQ394" i="4"/>
  <c r="AM394" i="4"/>
  <c r="AL394" i="4"/>
  <c r="AQ393" i="4"/>
  <c r="AM393" i="4"/>
  <c r="AL393" i="4"/>
  <c r="AQ392" i="4"/>
  <c r="AM392" i="4"/>
  <c r="AL392" i="4"/>
  <c r="AQ391" i="4"/>
  <c r="AM391" i="4"/>
  <c r="AL391" i="4"/>
  <c r="AQ390" i="4"/>
  <c r="AM390" i="4"/>
  <c r="AL390" i="4"/>
  <c r="AQ389" i="4"/>
  <c r="AM389" i="4"/>
  <c r="AL389" i="4"/>
  <c r="AQ388" i="4"/>
  <c r="AM388" i="4"/>
  <c r="AL388" i="4"/>
  <c r="AQ387" i="4"/>
  <c r="AM387" i="4"/>
  <c r="AL387" i="4"/>
  <c r="AQ386" i="4"/>
  <c r="AM386" i="4"/>
  <c r="AL386" i="4"/>
  <c r="AQ385" i="4"/>
  <c r="AM385" i="4"/>
  <c r="AL385" i="4"/>
  <c r="AQ384" i="4"/>
  <c r="AM384" i="4"/>
  <c r="AL384" i="4"/>
  <c r="AQ383" i="4"/>
  <c r="AM383" i="4"/>
  <c r="AL383" i="4"/>
  <c r="AQ382" i="4"/>
  <c r="AM382" i="4"/>
  <c r="AL382" i="4"/>
  <c r="AQ381" i="4"/>
  <c r="AM381" i="4"/>
  <c r="AL381" i="4"/>
  <c r="AQ380" i="4"/>
  <c r="AM380" i="4"/>
  <c r="AL380" i="4"/>
  <c r="AQ379" i="4"/>
  <c r="AM379" i="4"/>
  <c r="AL379" i="4"/>
  <c r="AQ378" i="4"/>
  <c r="AM378" i="4"/>
  <c r="AL378" i="4"/>
  <c r="AQ377" i="4"/>
  <c r="AM377" i="4"/>
  <c r="AL377" i="4"/>
  <c r="AQ376" i="4"/>
  <c r="AM376" i="4"/>
  <c r="AL376" i="4"/>
  <c r="AQ375" i="4"/>
  <c r="AM375" i="4"/>
  <c r="AL375" i="4"/>
  <c r="AQ374" i="4"/>
  <c r="AM374" i="4"/>
  <c r="AL374" i="4"/>
  <c r="AQ373" i="4"/>
  <c r="AM373" i="4"/>
  <c r="AL373" i="4"/>
  <c r="AQ372" i="4"/>
  <c r="AM372" i="4"/>
  <c r="AL372" i="4"/>
  <c r="AQ371" i="4"/>
  <c r="AM371" i="4"/>
  <c r="AL371" i="4"/>
  <c r="AQ370" i="4"/>
  <c r="AM370" i="4"/>
  <c r="AL370" i="4"/>
  <c r="AQ369" i="4"/>
  <c r="AM369" i="4"/>
  <c r="AL369" i="4"/>
  <c r="AQ368" i="4"/>
  <c r="AM368" i="4"/>
  <c r="AL368" i="4"/>
  <c r="AQ367" i="4"/>
  <c r="AM367" i="4"/>
  <c r="AL367" i="4"/>
  <c r="AQ366" i="4"/>
  <c r="AM366" i="4"/>
  <c r="AL366" i="4"/>
  <c r="AQ365" i="4"/>
  <c r="AM365" i="4"/>
  <c r="AL365" i="4"/>
  <c r="AQ364" i="4"/>
  <c r="AM364" i="4"/>
  <c r="AL364" i="4"/>
  <c r="AQ363" i="4"/>
  <c r="AM363" i="4"/>
  <c r="AL363" i="4"/>
  <c r="AQ362" i="4"/>
  <c r="AM362" i="4"/>
  <c r="AL362" i="4"/>
  <c r="AQ361" i="4"/>
  <c r="AM361" i="4"/>
  <c r="AL361" i="4"/>
  <c r="AQ360" i="4"/>
  <c r="AM360" i="4"/>
  <c r="AL360" i="4"/>
  <c r="AQ359" i="4"/>
  <c r="AM359" i="4"/>
  <c r="AL359" i="4"/>
  <c r="AQ358" i="4"/>
  <c r="AM358" i="4"/>
  <c r="AL358" i="4"/>
  <c r="AQ357" i="4"/>
  <c r="AM357" i="4"/>
  <c r="AL357" i="4"/>
  <c r="AQ356" i="4"/>
  <c r="AM356" i="4"/>
  <c r="AL356" i="4"/>
  <c r="AQ355" i="4"/>
  <c r="AM355" i="4"/>
  <c r="AL355" i="4"/>
  <c r="AQ354" i="4"/>
  <c r="AM354" i="4"/>
  <c r="AL354" i="4"/>
  <c r="AQ353" i="4"/>
  <c r="AM353" i="4"/>
  <c r="AL353" i="4"/>
  <c r="AQ352" i="4"/>
  <c r="AM352" i="4"/>
  <c r="AL352" i="4"/>
  <c r="AQ351" i="4"/>
  <c r="AM351" i="4"/>
  <c r="AL351" i="4"/>
  <c r="AQ350" i="4"/>
  <c r="AM350" i="4"/>
  <c r="AL350" i="4"/>
  <c r="AQ349" i="4"/>
  <c r="AM349" i="4"/>
  <c r="AL349" i="4"/>
  <c r="AQ348" i="4"/>
  <c r="AM348" i="4"/>
  <c r="AL348" i="4"/>
  <c r="AQ347" i="4"/>
  <c r="AM347" i="4"/>
  <c r="AL347" i="4"/>
  <c r="AQ346" i="4"/>
  <c r="AM346" i="4"/>
  <c r="AL346" i="4"/>
  <c r="AQ345" i="4"/>
  <c r="AM345" i="4"/>
  <c r="AL345" i="4"/>
  <c r="AQ344" i="4"/>
  <c r="AM344" i="4"/>
  <c r="AL344" i="4"/>
  <c r="AQ343" i="4"/>
  <c r="AM343" i="4"/>
  <c r="AL343" i="4"/>
  <c r="AQ342" i="4"/>
  <c r="AM342" i="4"/>
  <c r="AL342" i="4"/>
  <c r="AQ341" i="4"/>
  <c r="AM341" i="4"/>
  <c r="AL341" i="4"/>
  <c r="AQ340" i="4"/>
  <c r="AM340" i="4"/>
  <c r="AL340" i="4"/>
  <c r="AQ339" i="4"/>
  <c r="AM339" i="4"/>
  <c r="AL339" i="4"/>
  <c r="AQ338" i="4"/>
  <c r="AM338" i="4"/>
  <c r="AL338" i="4"/>
  <c r="AQ337" i="4"/>
  <c r="AM337" i="4"/>
  <c r="AL337" i="4"/>
  <c r="AQ336" i="4"/>
  <c r="AM336" i="4"/>
  <c r="AL336" i="4"/>
  <c r="AQ335" i="4"/>
  <c r="AM335" i="4"/>
  <c r="AL335" i="4"/>
  <c r="AQ334" i="4"/>
  <c r="AM334" i="4"/>
  <c r="AL334" i="4"/>
  <c r="AQ333" i="4"/>
  <c r="AM333" i="4"/>
  <c r="AL333" i="4"/>
  <c r="AQ332" i="4"/>
  <c r="AM332" i="4"/>
  <c r="AL332" i="4"/>
  <c r="AQ331" i="4"/>
  <c r="AM331" i="4"/>
  <c r="AL331" i="4"/>
  <c r="AQ330" i="4"/>
  <c r="AM330" i="4"/>
  <c r="AL330" i="4"/>
  <c r="AQ329" i="4"/>
  <c r="AM329" i="4"/>
  <c r="AL329" i="4"/>
  <c r="AQ328" i="4"/>
  <c r="AM328" i="4"/>
  <c r="AL328" i="4"/>
  <c r="AQ327" i="4"/>
  <c r="AM327" i="4"/>
  <c r="AL327" i="4"/>
  <c r="AQ326" i="4"/>
  <c r="AM326" i="4"/>
  <c r="AL326" i="4"/>
  <c r="AQ325" i="4"/>
  <c r="AM325" i="4"/>
  <c r="AL325" i="4"/>
  <c r="AQ324" i="4"/>
  <c r="AM324" i="4"/>
  <c r="AL324" i="4"/>
  <c r="AQ323" i="4"/>
  <c r="AM323" i="4"/>
  <c r="AL323" i="4"/>
  <c r="AQ322" i="4"/>
  <c r="AM322" i="4"/>
  <c r="AL322" i="4"/>
  <c r="AQ321" i="4"/>
  <c r="AM321" i="4"/>
  <c r="AL321" i="4"/>
  <c r="AQ320" i="4"/>
  <c r="AM320" i="4"/>
  <c r="AL320" i="4"/>
  <c r="AQ319" i="4"/>
  <c r="AM319" i="4"/>
  <c r="AL319" i="4"/>
  <c r="AQ318" i="4"/>
  <c r="AM318" i="4"/>
  <c r="AL318" i="4"/>
  <c r="AQ317" i="4"/>
  <c r="AM317" i="4"/>
  <c r="AL317" i="4"/>
  <c r="AQ316" i="4"/>
  <c r="AM316" i="4"/>
  <c r="AL316" i="4"/>
  <c r="AQ315" i="4"/>
  <c r="AM315" i="4"/>
  <c r="AL315" i="4"/>
  <c r="AQ314" i="4"/>
  <c r="AM314" i="4"/>
  <c r="AL314" i="4"/>
  <c r="AQ313" i="4"/>
  <c r="AM313" i="4"/>
  <c r="AL313" i="4"/>
  <c r="AQ312" i="4"/>
  <c r="AM312" i="4"/>
  <c r="AL312" i="4"/>
  <c r="AQ311" i="4"/>
  <c r="AM311" i="4"/>
  <c r="AL311" i="4"/>
  <c r="AQ310" i="4"/>
  <c r="AM310" i="4"/>
  <c r="AL310" i="4"/>
  <c r="AQ309" i="4"/>
  <c r="AM309" i="4"/>
  <c r="AL309" i="4"/>
  <c r="AQ308" i="4"/>
  <c r="AM308" i="4"/>
  <c r="AL308" i="4"/>
  <c r="AQ307" i="4"/>
  <c r="AM307" i="4"/>
  <c r="AL307" i="4"/>
  <c r="AQ306" i="4"/>
  <c r="AM306" i="4"/>
  <c r="AL306" i="4"/>
  <c r="AQ305" i="4"/>
  <c r="AM305" i="4"/>
  <c r="AL305" i="4"/>
  <c r="AQ304" i="4"/>
  <c r="AM304" i="4"/>
  <c r="AL304" i="4"/>
  <c r="AQ303" i="4"/>
  <c r="AM303" i="4"/>
  <c r="AL303" i="4"/>
  <c r="AQ302" i="4"/>
  <c r="AM302" i="4"/>
  <c r="AL302" i="4"/>
  <c r="AQ301" i="4"/>
  <c r="AM301" i="4"/>
  <c r="AL301" i="4"/>
  <c r="AQ300" i="4"/>
  <c r="AM300" i="4"/>
  <c r="AL300" i="4"/>
  <c r="AQ299" i="4"/>
  <c r="AM299" i="4"/>
  <c r="AL299" i="4"/>
  <c r="AQ298" i="4"/>
  <c r="AM298" i="4"/>
  <c r="AL298" i="4"/>
  <c r="AQ297" i="4"/>
  <c r="AM297" i="4"/>
  <c r="AL297" i="4"/>
  <c r="AQ296" i="4"/>
  <c r="AM296" i="4"/>
  <c r="AL296" i="4"/>
  <c r="AQ295" i="4"/>
  <c r="AM295" i="4"/>
  <c r="AL295" i="4"/>
  <c r="AQ294" i="4"/>
  <c r="AM294" i="4"/>
  <c r="AL294" i="4"/>
  <c r="AQ293" i="4"/>
  <c r="AM293" i="4"/>
  <c r="AL293" i="4"/>
  <c r="AQ292" i="4"/>
  <c r="AM292" i="4"/>
  <c r="AL292" i="4"/>
  <c r="AQ291" i="4"/>
  <c r="AM291" i="4"/>
  <c r="AL291" i="4"/>
  <c r="AQ290" i="4"/>
  <c r="AM290" i="4"/>
  <c r="AL290" i="4"/>
  <c r="AQ289" i="4"/>
  <c r="AM289" i="4"/>
  <c r="AL289" i="4"/>
  <c r="AQ288" i="4"/>
  <c r="AM288" i="4"/>
  <c r="AL288" i="4"/>
  <c r="AQ287" i="4"/>
  <c r="AM287" i="4"/>
  <c r="AL287" i="4"/>
  <c r="AQ286" i="4"/>
  <c r="AM286" i="4"/>
  <c r="AL286" i="4"/>
  <c r="AQ285" i="4"/>
  <c r="AM285" i="4"/>
  <c r="AL285" i="4"/>
  <c r="AQ284" i="4"/>
  <c r="AM284" i="4"/>
  <c r="AL284" i="4"/>
  <c r="AQ283" i="4"/>
  <c r="AM283" i="4"/>
  <c r="AL283" i="4"/>
  <c r="AQ282" i="4"/>
  <c r="AM282" i="4"/>
  <c r="AL282" i="4"/>
  <c r="AQ281" i="4"/>
  <c r="AM281" i="4"/>
  <c r="AL281" i="4"/>
  <c r="AQ280" i="4"/>
  <c r="AM280" i="4"/>
  <c r="AL280" i="4"/>
  <c r="AQ279" i="4"/>
  <c r="AM279" i="4"/>
  <c r="AL279" i="4"/>
  <c r="AQ278" i="4"/>
  <c r="AM278" i="4"/>
  <c r="AL278" i="4"/>
  <c r="AQ277" i="4"/>
  <c r="AM277" i="4"/>
  <c r="AL277" i="4"/>
  <c r="AQ276" i="4"/>
  <c r="AM276" i="4"/>
  <c r="AL276" i="4"/>
  <c r="AQ275" i="4"/>
  <c r="AM275" i="4"/>
  <c r="AL275" i="4"/>
  <c r="AQ274" i="4"/>
  <c r="AM274" i="4"/>
  <c r="AL274" i="4"/>
  <c r="AQ273" i="4"/>
  <c r="AM273" i="4"/>
  <c r="AL273" i="4"/>
  <c r="AQ272" i="4"/>
  <c r="AM272" i="4"/>
  <c r="AL272" i="4"/>
  <c r="AQ271" i="4"/>
  <c r="AM271" i="4"/>
  <c r="AL271" i="4"/>
  <c r="AQ270" i="4"/>
  <c r="AM270" i="4"/>
  <c r="AL270" i="4"/>
  <c r="AQ269" i="4"/>
  <c r="AM269" i="4"/>
  <c r="AL269" i="4"/>
  <c r="AQ268" i="4"/>
  <c r="AM268" i="4"/>
  <c r="AL268" i="4"/>
  <c r="AQ267" i="4"/>
  <c r="AM267" i="4"/>
  <c r="AL267" i="4"/>
  <c r="AQ266" i="4"/>
  <c r="AM266" i="4"/>
  <c r="AL266" i="4"/>
  <c r="AQ265" i="4"/>
  <c r="AM265" i="4"/>
  <c r="AL265" i="4"/>
  <c r="AQ264" i="4"/>
  <c r="AM264" i="4"/>
  <c r="AL264" i="4"/>
  <c r="AQ263" i="4"/>
  <c r="AM263" i="4"/>
  <c r="AL263" i="4"/>
  <c r="AQ262" i="4"/>
  <c r="AM262" i="4"/>
  <c r="AL262" i="4"/>
  <c r="AQ261" i="4"/>
  <c r="AM261" i="4"/>
  <c r="AL261" i="4"/>
  <c r="AQ260" i="4"/>
  <c r="AM260" i="4"/>
  <c r="AL260" i="4"/>
  <c r="AQ259" i="4"/>
  <c r="AM259" i="4"/>
  <c r="AL259" i="4"/>
  <c r="AQ258" i="4"/>
  <c r="AM258" i="4"/>
  <c r="AL258" i="4"/>
  <c r="AQ257" i="4"/>
  <c r="AM257" i="4"/>
  <c r="AL257" i="4"/>
  <c r="AQ256" i="4"/>
  <c r="AM256" i="4"/>
  <c r="AL256" i="4"/>
  <c r="AQ255" i="4"/>
  <c r="AM255" i="4"/>
  <c r="AL255" i="4"/>
  <c r="AQ254" i="4"/>
  <c r="AM254" i="4"/>
  <c r="AL254" i="4"/>
  <c r="AQ253" i="4"/>
  <c r="AM253" i="4"/>
  <c r="AL253" i="4"/>
  <c r="AQ252" i="4"/>
  <c r="AM252" i="4"/>
  <c r="AL252" i="4"/>
  <c r="AQ251" i="4"/>
  <c r="AM251" i="4"/>
  <c r="AL251" i="4"/>
  <c r="AQ250" i="4"/>
  <c r="AM250" i="4"/>
  <c r="AL250" i="4"/>
  <c r="AQ249" i="4"/>
  <c r="AM249" i="4"/>
  <c r="AL249" i="4"/>
  <c r="AQ248" i="4"/>
  <c r="AM248" i="4"/>
  <c r="AL248" i="4"/>
  <c r="AQ247" i="4"/>
  <c r="AM247" i="4"/>
  <c r="AL247" i="4"/>
  <c r="AQ246" i="4"/>
  <c r="AM246" i="4"/>
  <c r="AL246" i="4"/>
  <c r="AQ245" i="4"/>
  <c r="AM245" i="4"/>
  <c r="AL245" i="4"/>
  <c r="AQ244" i="4"/>
  <c r="AM244" i="4"/>
  <c r="AL244" i="4"/>
  <c r="AQ243" i="4"/>
  <c r="AM243" i="4"/>
  <c r="AL243" i="4"/>
  <c r="AQ242" i="4"/>
  <c r="AM242" i="4"/>
  <c r="AL242" i="4"/>
  <c r="AQ241" i="4"/>
  <c r="AM241" i="4"/>
  <c r="AL241" i="4"/>
  <c r="AQ240" i="4"/>
  <c r="AM240" i="4"/>
  <c r="AL240" i="4"/>
  <c r="AQ239" i="4"/>
  <c r="AM239" i="4"/>
  <c r="AL239" i="4"/>
  <c r="AQ238" i="4"/>
  <c r="AM238" i="4"/>
  <c r="AL238" i="4"/>
  <c r="AQ237" i="4"/>
  <c r="AM237" i="4"/>
  <c r="AL237" i="4"/>
  <c r="AQ236" i="4"/>
  <c r="AM236" i="4"/>
  <c r="AL236" i="4"/>
  <c r="AQ235" i="4"/>
  <c r="AM235" i="4"/>
  <c r="AL235" i="4"/>
  <c r="AQ234" i="4"/>
  <c r="AM234" i="4"/>
  <c r="AL234" i="4"/>
  <c r="AQ233" i="4"/>
  <c r="AM233" i="4"/>
  <c r="AL233" i="4"/>
  <c r="AQ232" i="4"/>
  <c r="AM232" i="4"/>
  <c r="AL232" i="4"/>
  <c r="AQ231" i="4"/>
  <c r="AM231" i="4"/>
  <c r="AL231" i="4"/>
  <c r="AQ230" i="4"/>
  <c r="AM230" i="4"/>
  <c r="AL230" i="4"/>
  <c r="AQ229" i="4"/>
  <c r="AM229" i="4"/>
  <c r="AL229" i="4"/>
  <c r="AQ228" i="4"/>
  <c r="AM228" i="4"/>
  <c r="AL228" i="4"/>
  <c r="AQ227" i="4"/>
  <c r="AM227" i="4"/>
  <c r="AL227" i="4"/>
  <c r="AQ226" i="4"/>
  <c r="AM226" i="4"/>
  <c r="AL226" i="4"/>
  <c r="AQ225" i="4"/>
  <c r="AM225" i="4"/>
  <c r="AL225" i="4"/>
  <c r="AQ224" i="4"/>
  <c r="AM224" i="4"/>
  <c r="AL224" i="4"/>
  <c r="AQ223" i="4"/>
  <c r="AM223" i="4"/>
  <c r="AL223" i="4"/>
  <c r="AQ222" i="4"/>
  <c r="AM222" i="4"/>
  <c r="AL222" i="4"/>
  <c r="AQ221" i="4"/>
  <c r="AM221" i="4"/>
  <c r="AL221" i="4"/>
  <c r="AQ220" i="4"/>
  <c r="AM220" i="4"/>
  <c r="AL220" i="4"/>
  <c r="AQ219" i="4"/>
  <c r="AM219" i="4"/>
  <c r="AL219" i="4"/>
  <c r="AQ218" i="4"/>
  <c r="AM218" i="4"/>
  <c r="AL218" i="4"/>
  <c r="AQ217" i="4"/>
  <c r="AM217" i="4"/>
  <c r="AL217" i="4"/>
  <c r="AQ216" i="4"/>
  <c r="AM216" i="4"/>
  <c r="AL216" i="4"/>
  <c r="AQ215" i="4"/>
  <c r="AM215" i="4"/>
  <c r="AL215" i="4"/>
  <c r="AQ214" i="4"/>
  <c r="AM214" i="4"/>
  <c r="AL214" i="4"/>
  <c r="AQ213" i="4"/>
  <c r="AM213" i="4"/>
  <c r="AL213" i="4"/>
  <c r="AQ212" i="4"/>
  <c r="AM212" i="4"/>
  <c r="AL212" i="4"/>
  <c r="AQ211" i="4"/>
  <c r="AM211" i="4"/>
  <c r="AL211" i="4"/>
  <c r="AQ210" i="4"/>
  <c r="AM210" i="4"/>
  <c r="AL210" i="4"/>
  <c r="AQ209" i="4"/>
  <c r="AM209" i="4"/>
  <c r="AL209" i="4"/>
  <c r="AQ208" i="4"/>
  <c r="AM208" i="4"/>
  <c r="AL208" i="4"/>
  <c r="AQ207" i="4"/>
  <c r="AM207" i="4"/>
  <c r="AL207" i="4"/>
  <c r="AQ206" i="4"/>
  <c r="AM206" i="4"/>
  <c r="AL206" i="4"/>
  <c r="AQ205" i="4"/>
  <c r="AM205" i="4"/>
  <c r="AL205" i="4"/>
  <c r="AQ204" i="4"/>
  <c r="AM204" i="4"/>
  <c r="AL204" i="4"/>
  <c r="AQ203" i="4"/>
  <c r="AM203" i="4"/>
  <c r="AL203" i="4"/>
  <c r="AQ202" i="4"/>
  <c r="AM202" i="4"/>
  <c r="AL202" i="4"/>
  <c r="AQ201" i="4"/>
  <c r="AM201" i="4"/>
  <c r="AL201" i="4"/>
  <c r="AQ200" i="4"/>
  <c r="AM200" i="4"/>
  <c r="AL200" i="4"/>
  <c r="AQ199" i="4"/>
  <c r="AM199" i="4"/>
  <c r="AL199" i="4"/>
  <c r="AQ198" i="4"/>
  <c r="AM198" i="4"/>
  <c r="AL198" i="4"/>
  <c r="AQ197" i="4"/>
  <c r="AM197" i="4"/>
  <c r="AL197" i="4"/>
  <c r="AQ196" i="4"/>
  <c r="AM196" i="4"/>
  <c r="AL196" i="4"/>
  <c r="AQ195" i="4"/>
  <c r="AM195" i="4"/>
  <c r="AL195" i="4"/>
  <c r="AQ194" i="4"/>
  <c r="AM194" i="4"/>
  <c r="AL194" i="4"/>
  <c r="AQ193" i="4"/>
  <c r="AM193" i="4"/>
  <c r="AL193" i="4"/>
  <c r="AQ192" i="4"/>
  <c r="AM192" i="4"/>
  <c r="AL192" i="4"/>
  <c r="AQ191" i="4"/>
  <c r="AM191" i="4"/>
  <c r="AL191" i="4"/>
  <c r="AQ190" i="4"/>
  <c r="AM190" i="4"/>
  <c r="AL190" i="4"/>
  <c r="AQ189" i="4"/>
  <c r="AM189" i="4"/>
  <c r="AL189" i="4"/>
  <c r="AQ188" i="4"/>
  <c r="AM188" i="4"/>
  <c r="AL188" i="4"/>
  <c r="AQ187" i="4"/>
  <c r="AM187" i="4"/>
  <c r="AL187" i="4"/>
  <c r="AQ186" i="4"/>
  <c r="AM186" i="4"/>
  <c r="AL186" i="4"/>
  <c r="AQ185" i="4"/>
  <c r="AM185" i="4"/>
  <c r="AL185" i="4"/>
  <c r="AQ184" i="4"/>
  <c r="AM184" i="4"/>
  <c r="AL184" i="4"/>
  <c r="AQ183" i="4"/>
  <c r="AM183" i="4"/>
  <c r="AL183" i="4"/>
  <c r="AQ182" i="4"/>
  <c r="AM182" i="4"/>
  <c r="AL182" i="4"/>
  <c r="AQ181" i="4"/>
  <c r="AM181" i="4"/>
  <c r="AL181" i="4"/>
  <c r="AQ180" i="4"/>
  <c r="AM180" i="4"/>
  <c r="AL180" i="4"/>
  <c r="AQ179" i="4"/>
  <c r="AM179" i="4"/>
  <c r="AL179" i="4"/>
  <c r="AQ178" i="4"/>
  <c r="AM178" i="4"/>
  <c r="AL178" i="4"/>
  <c r="AQ177" i="4"/>
  <c r="AM177" i="4"/>
  <c r="AL177" i="4"/>
  <c r="AQ176" i="4"/>
  <c r="AM176" i="4"/>
  <c r="AL176" i="4"/>
  <c r="AQ175" i="4"/>
  <c r="AM175" i="4"/>
  <c r="AL175" i="4"/>
  <c r="AQ174" i="4"/>
  <c r="AM174" i="4"/>
  <c r="AL174" i="4"/>
  <c r="AQ173" i="4"/>
  <c r="AM173" i="4"/>
  <c r="AL173" i="4"/>
  <c r="AQ172" i="4"/>
  <c r="AM172" i="4"/>
  <c r="AL172" i="4"/>
  <c r="AQ171" i="4"/>
  <c r="AM171" i="4"/>
  <c r="AL171" i="4"/>
  <c r="AQ170" i="4"/>
  <c r="AM170" i="4"/>
  <c r="AL170" i="4"/>
  <c r="AQ169" i="4"/>
  <c r="AM169" i="4"/>
  <c r="AL169" i="4"/>
  <c r="AQ168" i="4"/>
  <c r="AM168" i="4"/>
  <c r="AL168" i="4"/>
  <c r="AQ167" i="4"/>
  <c r="AM167" i="4"/>
  <c r="AL167" i="4"/>
  <c r="AQ166" i="4"/>
  <c r="AM166" i="4"/>
  <c r="AL166" i="4"/>
  <c r="AQ165" i="4"/>
  <c r="AM165" i="4"/>
  <c r="AL165" i="4"/>
  <c r="AQ164" i="4"/>
  <c r="AM164" i="4"/>
  <c r="AL164" i="4"/>
  <c r="AQ163" i="4"/>
  <c r="AM163" i="4"/>
  <c r="AL163" i="4"/>
  <c r="AQ162" i="4"/>
  <c r="AM162" i="4"/>
  <c r="AL162" i="4"/>
  <c r="AQ161" i="4"/>
  <c r="AM161" i="4"/>
  <c r="AL161" i="4"/>
  <c r="AQ160" i="4"/>
  <c r="AM160" i="4"/>
  <c r="AL160" i="4"/>
  <c r="AQ159" i="4"/>
  <c r="AM159" i="4"/>
  <c r="AL159" i="4"/>
  <c r="AQ158" i="4"/>
  <c r="AM158" i="4"/>
  <c r="AL158" i="4"/>
  <c r="AQ157" i="4"/>
  <c r="AM157" i="4"/>
  <c r="AL157" i="4"/>
  <c r="AQ156" i="4"/>
  <c r="AM156" i="4"/>
  <c r="AL156" i="4"/>
  <c r="AQ155" i="4"/>
  <c r="AM155" i="4"/>
  <c r="AL155" i="4"/>
  <c r="AQ154" i="4"/>
  <c r="AM154" i="4"/>
  <c r="AL154" i="4"/>
  <c r="AQ153" i="4"/>
  <c r="AM153" i="4"/>
  <c r="AL153" i="4"/>
  <c r="AQ152" i="4"/>
  <c r="AM152" i="4"/>
  <c r="AL152" i="4"/>
  <c r="AQ151" i="4"/>
  <c r="AM151" i="4"/>
  <c r="AL151" i="4"/>
  <c r="AQ150" i="4"/>
  <c r="AM150" i="4"/>
  <c r="AL150" i="4"/>
  <c r="AQ149" i="4"/>
  <c r="AM149" i="4"/>
  <c r="AL149" i="4"/>
  <c r="AQ148" i="4"/>
  <c r="AM148" i="4"/>
  <c r="AL148" i="4"/>
  <c r="AQ147" i="4"/>
  <c r="AM147" i="4"/>
  <c r="AL147" i="4"/>
  <c r="AQ146" i="4"/>
  <c r="AM146" i="4"/>
  <c r="AL146" i="4"/>
  <c r="AQ145" i="4"/>
  <c r="AM145" i="4"/>
  <c r="AL145" i="4"/>
  <c r="AQ144" i="4"/>
  <c r="AM144" i="4"/>
  <c r="AL144" i="4"/>
  <c r="AQ143" i="4"/>
  <c r="AM143" i="4"/>
  <c r="AL143" i="4"/>
  <c r="AQ142" i="4"/>
  <c r="AM142" i="4"/>
  <c r="AL142" i="4"/>
  <c r="AQ141" i="4"/>
  <c r="AM141" i="4"/>
  <c r="AL141" i="4"/>
  <c r="AQ140" i="4"/>
  <c r="AM140" i="4"/>
  <c r="AL140" i="4"/>
  <c r="AQ139" i="4"/>
  <c r="AM139" i="4"/>
  <c r="AL139" i="4"/>
  <c r="AQ138" i="4"/>
  <c r="AM138" i="4"/>
  <c r="AL138" i="4"/>
  <c r="AQ137" i="4"/>
  <c r="AM137" i="4"/>
  <c r="AL137" i="4"/>
  <c r="AQ136" i="4"/>
  <c r="AM136" i="4"/>
  <c r="AL136" i="4"/>
  <c r="AQ135" i="4"/>
  <c r="AM135" i="4"/>
  <c r="AL135" i="4"/>
  <c r="AQ134" i="4"/>
  <c r="AM134" i="4"/>
  <c r="AL134" i="4"/>
  <c r="AQ133" i="4"/>
  <c r="AM133" i="4"/>
  <c r="AL133" i="4"/>
  <c r="AQ132" i="4"/>
  <c r="AM132" i="4"/>
  <c r="AL132" i="4"/>
  <c r="AQ131" i="4"/>
  <c r="AM131" i="4"/>
  <c r="AL131" i="4"/>
  <c r="AQ130" i="4"/>
  <c r="AM130" i="4"/>
  <c r="AL130" i="4"/>
  <c r="AQ129" i="4"/>
  <c r="AM129" i="4"/>
  <c r="AL129" i="4"/>
  <c r="AQ128" i="4"/>
  <c r="AM128" i="4"/>
  <c r="AL128" i="4"/>
  <c r="AQ127" i="4"/>
  <c r="AM127" i="4"/>
  <c r="AL127" i="4"/>
  <c r="AQ126" i="4"/>
  <c r="AM126" i="4"/>
  <c r="AL126" i="4"/>
  <c r="AQ125" i="4"/>
  <c r="AM125" i="4"/>
  <c r="AL125" i="4"/>
  <c r="AQ124" i="4"/>
  <c r="AM124" i="4"/>
  <c r="AL124" i="4"/>
  <c r="AQ123" i="4"/>
  <c r="AM123" i="4"/>
  <c r="AL123" i="4"/>
  <c r="AQ122" i="4"/>
  <c r="AM122" i="4"/>
  <c r="AL122" i="4"/>
  <c r="AQ121" i="4"/>
  <c r="AM121" i="4"/>
  <c r="AL121" i="4"/>
  <c r="AQ120" i="4"/>
  <c r="AM120" i="4"/>
  <c r="AL120" i="4"/>
  <c r="AQ119" i="4"/>
  <c r="AM119" i="4"/>
  <c r="AL119" i="4"/>
  <c r="AQ118" i="4"/>
  <c r="AM118" i="4"/>
  <c r="AL118" i="4"/>
  <c r="AQ117" i="4"/>
  <c r="AM117" i="4"/>
  <c r="AL117" i="4"/>
  <c r="AQ116" i="4"/>
  <c r="AM116" i="4"/>
  <c r="AL116" i="4"/>
  <c r="AQ115" i="4"/>
  <c r="AM115" i="4"/>
  <c r="AL115" i="4"/>
  <c r="AQ114" i="4"/>
  <c r="AM114" i="4"/>
  <c r="AL114" i="4"/>
  <c r="AQ113" i="4"/>
  <c r="AM113" i="4"/>
  <c r="AL113" i="4"/>
  <c r="AQ112" i="4"/>
  <c r="AM112" i="4"/>
  <c r="AL112" i="4"/>
  <c r="AQ111" i="4"/>
  <c r="AM111" i="4"/>
  <c r="AL111" i="4"/>
  <c r="AQ110" i="4"/>
  <c r="AM110" i="4"/>
  <c r="AL110" i="4"/>
  <c r="AQ109" i="4"/>
  <c r="AM109" i="4"/>
  <c r="AL109" i="4"/>
  <c r="AQ108" i="4"/>
  <c r="AM108" i="4"/>
  <c r="AL108" i="4"/>
  <c r="AQ107" i="4"/>
  <c r="AM107" i="4"/>
  <c r="AL107" i="4"/>
  <c r="AQ106" i="4"/>
  <c r="AM106" i="4"/>
  <c r="AL106" i="4"/>
  <c r="AQ105" i="4"/>
  <c r="AM105" i="4"/>
  <c r="AL105" i="4"/>
  <c r="AQ104" i="4"/>
  <c r="AM104" i="4"/>
  <c r="AL104" i="4"/>
  <c r="AQ103" i="4"/>
  <c r="AM103" i="4"/>
  <c r="AL103" i="4"/>
  <c r="AQ102" i="4"/>
  <c r="AM102" i="4"/>
  <c r="AL102" i="4"/>
  <c r="AQ101" i="4"/>
  <c r="AM101" i="4"/>
  <c r="AL101" i="4"/>
  <c r="AQ100" i="4"/>
  <c r="AM100" i="4"/>
  <c r="AL100" i="4"/>
  <c r="AQ99" i="4"/>
  <c r="AM99" i="4"/>
  <c r="AL99" i="4"/>
  <c r="AQ98" i="4"/>
  <c r="AM98" i="4"/>
  <c r="AL98" i="4"/>
  <c r="AQ97" i="4"/>
  <c r="AM97" i="4"/>
  <c r="AL97" i="4"/>
  <c r="AQ96" i="4"/>
  <c r="AM96" i="4"/>
  <c r="AL96" i="4"/>
  <c r="AQ95" i="4"/>
  <c r="AM95" i="4"/>
  <c r="AL95" i="4"/>
  <c r="AQ94" i="4"/>
  <c r="AM94" i="4"/>
  <c r="AL94" i="4"/>
  <c r="AQ93" i="4"/>
  <c r="AM93" i="4"/>
  <c r="AL93" i="4"/>
  <c r="AQ92" i="4"/>
  <c r="AM92" i="4"/>
  <c r="AL92" i="4"/>
  <c r="AQ91" i="4"/>
  <c r="AM91" i="4"/>
  <c r="AL91" i="4"/>
  <c r="AQ90" i="4"/>
  <c r="AM90" i="4"/>
  <c r="AL90" i="4"/>
  <c r="AQ89" i="4"/>
  <c r="AM89" i="4"/>
  <c r="AL89" i="4"/>
  <c r="AQ88" i="4"/>
  <c r="AM88" i="4"/>
  <c r="AL88" i="4"/>
  <c r="AQ87" i="4"/>
  <c r="AM87" i="4"/>
  <c r="AL87" i="4"/>
  <c r="AQ86" i="4"/>
  <c r="AM86" i="4"/>
  <c r="AL86" i="4"/>
  <c r="AQ85" i="4"/>
  <c r="AM85" i="4"/>
  <c r="AL85" i="4"/>
  <c r="AQ84" i="4"/>
  <c r="AM84" i="4"/>
  <c r="AL84" i="4"/>
  <c r="AQ83" i="4"/>
  <c r="AM83" i="4"/>
  <c r="AL83" i="4"/>
  <c r="AQ82" i="4"/>
  <c r="AM82" i="4"/>
  <c r="AL82" i="4"/>
  <c r="AQ81" i="4"/>
  <c r="AM81" i="4"/>
  <c r="AL81" i="4"/>
  <c r="AQ80" i="4"/>
  <c r="AM80" i="4"/>
  <c r="AL80" i="4"/>
  <c r="AQ79" i="4"/>
  <c r="AM79" i="4"/>
  <c r="AL79" i="4"/>
  <c r="AQ78" i="4"/>
  <c r="AM78" i="4"/>
  <c r="AL78" i="4"/>
  <c r="AQ77" i="4"/>
  <c r="AM77" i="4"/>
  <c r="AL77" i="4"/>
  <c r="AQ76" i="4"/>
  <c r="AM76" i="4"/>
  <c r="AL76" i="4"/>
  <c r="AQ75" i="4"/>
  <c r="AM75" i="4"/>
  <c r="AL75" i="4"/>
  <c r="AQ74" i="4"/>
  <c r="AM74" i="4"/>
  <c r="AL74" i="4"/>
  <c r="AQ73" i="4"/>
  <c r="AM73" i="4"/>
  <c r="AL73" i="4"/>
  <c r="AQ72" i="4"/>
  <c r="AM72" i="4"/>
  <c r="AL72" i="4"/>
  <c r="AQ71" i="4"/>
  <c r="AM71" i="4"/>
  <c r="AL71" i="4"/>
  <c r="AQ70" i="4"/>
  <c r="AM70" i="4"/>
  <c r="AL70" i="4"/>
  <c r="AQ69" i="4"/>
  <c r="AM69" i="4"/>
  <c r="AL69" i="4"/>
  <c r="AQ68" i="4"/>
  <c r="AM68" i="4"/>
  <c r="AL68" i="4"/>
  <c r="AQ67" i="4"/>
  <c r="AM67" i="4"/>
  <c r="AL67" i="4"/>
  <c r="AQ66" i="4"/>
  <c r="AM66" i="4"/>
  <c r="AL66" i="4"/>
  <c r="AQ65" i="4"/>
  <c r="AM65" i="4"/>
  <c r="AL65" i="4"/>
  <c r="AQ64" i="4"/>
  <c r="AM64" i="4"/>
  <c r="AL64" i="4"/>
  <c r="AQ63" i="4"/>
  <c r="AM63" i="4"/>
  <c r="AL63" i="4"/>
  <c r="AQ62" i="4"/>
  <c r="AM62" i="4"/>
  <c r="AL62" i="4"/>
  <c r="AQ61" i="4"/>
  <c r="AM61" i="4"/>
  <c r="AL61" i="4"/>
  <c r="AQ60" i="4"/>
  <c r="AM60" i="4"/>
  <c r="AL60" i="4"/>
  <c r="AQ59" i="4"/>
  <c r="AM59" i="4"/>
  <c r="AL59" i="4"/>
  <c r="AQ58" i="4"/>
  <c r="AM58" i="4"/>
  <c r="AL58" i="4"/>
  <c r="AQ57" i="4"/>
  <c r="AM57" i="4"/>
  <c r="AL57" i="4"/>
  <c r="AQ56" i="4"/>
  <c r="AM56" i="4"/>
  <c r="AL56" i="4"/>
  <c r="AQ55" i="4"/>
  <c r="AM55" i="4"/>
  <c r="AL55" i="4"/>
  <c r="AQ54" i="4"/>
  <c r="AM54" i="4"/>
  <c r="AL54" i="4"/>
  <c r="AQ53" i="4"/>
  <c r="AM53" i="4"/>
  <c r="AL53" i="4"/>
  <c r="AQ52" i="4"/>
  <c r="AM52" i="4"/>
  <c r="AL52" i="4"/>
  <c r="AQ51" i="4"/>
  <c r="AM51" i="4"/>
  <c r="AL51" i="4"/>
  <c r="AQ50" i="4"/>
  <c r="AM50" i="4"/>
  <c r="AL50" i="4"/>
  <c r="AQ49" i="4"/>
  <c r="AM49" i="4"/>
  <c r="AL49" i="4"/>
  <c r="AQ48" i="4"/>
  <c r="AM48" i="4"/>
  <c r="AL48" i="4"/>
  <c r="AQ47" i="4"/>
  <c r="AM47" i="4"/>
  <c r="AL47" i="4"/>
  <c r="AQ46" i="4"/>
  <c r="AM46" i="4"/>
  <c r="AL46" i="4"/>
  <c r="AQ45" i="4"/>
  <c r="AM45" i="4"/>
  <c r="AL45" i="4"/>
  <c r="AQ44" i="4"/>
  <c r="AM44" i="4"/>
  <c r="AL44" i="4"/>
  <c r="AQ43" i="4"/>
  <c r="AM43" i="4"/>
  <c r="AL43" i="4"/>
  <c r="AQ42" i="4"/>
  <c r="AM42" i="4"/>
  <c r="AL42" i="4"/>
  <c r="AQ41" i="4"/>
  <c r="AM41" i="4"/>
  <c r="AL41" i="4"/>
  <c r="AQ40" i="4"/>
  <c r="AM40" i="4"/>
  <c r="AL40" i="4"/>
  <c r="AQ39" i="4"/>
  <c r="AM39" i="4"/>
  <c r="AL39" i="4"/>
  <c r="AQ38" i="4"/>
  <c r="AM38" i="4"/>
  <c r="AL38" i="4"/>
  <c r="AQ37" i="4"/>
  <c r="AM37" i="4"/>
  <c r="AL37" i="4"/>
  <c r="AQ36" i="4"/>
  <c r="AM36" i="4"/>
  <c r="AL36" i="4"/>
  <c r="AQ35" i="4"/>
  <c r="AM35" i="4"/>
  <c r="AL35" i="4"/>
  <c r="AQ34" i="4"/>
  <c r="AM34" i="4"/>
  <c r="AL34" i="4"/>
  <c r="AQ33" i="4"/>
  <c r="AM33" i="4"/>
  <c r="AL33" i="4"/>
  <c r="AQ32" i="4"/>
  <c r="AM32" i="4"/>
  <c r="AL32" i="4"/>
  <c r="AQ31" i="4"/>
  <c r="AM31" i="4"/>
  <c r="AL31" i="4"/>
  <c r="AQ30" i="4"/>
  <c r="AM30" i="4"/>
  <c r="AL30" i="4"/>
  <c r="AQ29" i="4"/>
  <c r="AM29" i="4"/>
  <c r="AL29" i="4"/>
  <c r="AQ28" i="4"/>
  <c r="AM28" i="4"/>
  <c r="AL28" i="4"/>
  <c r="AQ27" i="4"/>
  <c r="AM27" i="4"/>
  <c r="AL27" i="4"/>
  <c r="AQ26" i="4"/>
  <c r="AM26" i="4"/>
  <c r="AL26" i="4"/>
  <c r="AQ25" i="4"/>
  <c r="AM25" i="4"/>
  <c r="AL25" i="4"/>
  <c r="AQ24" i="4"/>
  <c r="AM24" i="4"/>
  <c r="AL24" i="4"/>
  <c r="AQ23" i="4"/>
  <c r="AM23" i="4"/>
  <c r="AL23" i="4"/>
  <c r="AQ22" i="4"/>
  <c r="AM22" i="4"/>
  <c r="AL22" i="4"/>
  <c r="AQ21" i="4"/>
  <c r="AM21" i="4"/>
  <c r="AL21" i="4"/>
  <c r="AQ20" i="4"/>
  <c r="AM20" i="4"/>
  <c r="AL20" i="4"/>
  <c r="AQ19" i="4"/>
  <c r="AM19" i="4"/>
  <c r="AL19" i="4"/>
  <c r="AQ18" i="4"/>
  <c r="AM18" i="4"/>
  <c r="AL18" i="4"/>
  <c r="AQ17" i="4"/>
  <c r="AM17" i="4"/>
  <c r="AL17" i="4"/>
  <c r="AQ16" i="4"/>
  <c r="AM16" i="4"/>
  <c r="AL16" i="4"/>
  <c r="AQ15" i="4"/>
  <c r="AM15" i="4"/>
  <c r="AL15" i="4"/>
  <c r="AQ14" i="4"/>
  <c r="AM14" i="4"/>
  <c r="AL14" i="4"/>
  <c r="AQ13" i="4"/>
  <c r="AM13" i="4"/>
  <c r="AL13" i="4"/>
  <c r="AQ12" i="4"/>
  <c r="AM12" i="4"/>
  <c r="AL12" i="4"/>
  <c r="AJ5" i="4"/>
  <c r="AO10" i="4" s="1"/>
  <c r="AJ4" i="4"/>
  <c r="AQ11" i="4"/>
  <c r="AM11" i="4"/>
  <c r="AL11" i="4"/>
  <c r="AJ2" i="4"/>
  <c r="AL10" i="4" s="1"/>
  <c r="BJ7" i="5"/>
  <c r="BJ10" i="5" s="1"/>
  <c r="BJ6" i="5"/>
  <c r="CN3032" i="4" l="1"/>
  <c r="CN3016" i="4"/>
  <c r="CN3000" i="4"/>
  <c r="CN2984" i="4"/>
  <c r="CN2968" i="4"/>
  <c r="CN2952" i="4"/>
  <c r="CN2936" i="4"/>
  <c r="CN2808" i="4"/>
  <c r="CN2792" i="4"/>
  <c r="CN2776" i="4"/>
  <c r="CN2760" i="4"/>
  <c r="CN2744" i="4"/>
  <c r="CN2552" i="4"/>
  <c r="CN2536" i="4"/>
  <c r="CN2520" i="4"/>
  <c r="CN2504" i="4"/>
  <c r="CN2488" i="4"/>
  <c r="CN2472" i="4"/>
  <c r="CN2456" i="4"/>
  <c r="CN2384" i="4"/>
  <c r="CN2368" i="4"/>
  <c r="CN2352" i="4"/>
  <c r="CN2336" i="4"/>
  <c r="CN2320" i="4"/>
  <c r="CN2304" i="4"/>
  <c r="CN2288" i="4"/>
  <c r="CN2272" i="4"/>
  <c r="CN2224" i="4"/>
  <c r="CN2208" i="4"/>
  <c r="CN2192" i="4"/>
  <c r="CN2176" i="4"/>
  <c r="CN2160" i="4"/>
  <c r="CM3029" i="4"/>
  <c r="CP3029" i="4" s="1"/>
  <c r="CM3021" i="4"/>
  <c r="CP3021" i="4" s="1"/>
  <c r="CM3013" i="4"/>
  <c r="CP3013" i="4" s="1"/>
  <c r="CM3005" i="4"/>
  <c r="CP3005" i="4" s="1"/>
  <c r="CM2997" i="4"/>
  <c r="CP2997" i="4" s="1"/>
  <c r="CM2989" i="4"/>
  <c r="CP2989" i="4" s="1"/>
  <c r="CM2981" i="4"/>
  <c r="CP2981" i="4" s="1"/>
  <c r="CM2973" i="4"/>
  <c r="CP2973" i="4" s="1"/>
  <c r="CM2965" i="4"/>
  <c r="CP2965" i="4" s="1"/>
  <c r="CM2957" i="4"/>
  <c r="CP2957" i="4" s="1"/>
  <c r="CM2949" i="4"/>
  <c r="CP2949" i="4" s="1"/>
  <c r="CM2941" i="4"/>
  <c r="CP2941" i="4" s="1"/>
  <c r="CM2933" i="4"/>
  <c r="CP2933" i="4" s="1"/>
  <c r="CM2925" i="4"/>
  <c r="CP2925" i="4" s="1"/>
  <c r="CM2813" i="4"/>
  <c r="CP2813" i="4" s="1"/>
  <c r="CM2797" i="4"/>
  <c r="CP2797" i="4" s="1"/>
  <c r="CM2781" i="4"/>
  <c r="CP2781" i="4" s="1"/>
  <c r="CM2765" i="4"/>
  <c r="CP2765" i="4" s="1"/>
  <c r="CM2749" i="4"/>
  <c r="CP2749" i="4" s="1"/>
  <c r="CM2557" i="4"/>
  <c r="CP2557" i="4" s="1"/>
  <c r="CM2541" i="4"/>
  <c r="CP2541" i="4" s="1"/>
  <c r="CM2525" i="4"/>
  <c r="CP2525" i="4" s="1"/>
  <c r="CM2509" i="4"/>
  <c r="CP2509" i="4" s="1"/>
  <c r="CM2493" i="4"/>
  <c r="CP2493" i="4" s="1"/>
  <c r="CM2477" i="4"/>
  <c r="CP2477" i="4" s="1"/>
  <c r="CM2461" i="4"/>
  <c r="CP2461" i="4" s="1"/>
  <c r="CM2277" i="4"/>
  <c r="CP2277" i="4" s="1"/>
  <c r="CM2229" i="4"/>
  <c r="CP2229" i="4" s="1"/>
  <c r="CM2213" i="4"/>
  <c r="CP2213" i="4" s="1"/>
  <c r="CM2197" i="4"/>
  <c r="CP2197" i="4" s="1"/>
  <c r="CM2181" i="4"/>
  <c r="CP2181" i="4" s="1"/>
  <c r="CM2165" i="4"/>
  <c r="CP2165" i="4" s="1"/>
  <c r="AF39" i="5"/>
  <c r="AF42" i="5"/>
  <c r="AF44" i="5"/>
  <c r="B42" i="5"/>
  <c r="B44" i="5"/>
  <c r="B39" i="5"/>
  <c r="B19" i="5"/>
  <c r="T50" i="5"/>
  <c r="T52" i="5"/>
  <c r="AG50" i="5"/>
  <c r="B52" i="5"/>
  <c r="B50" i="5"/>
  <c r="T22" i="5"/>
  <c r="B31" i="5"/>
  <c r="B29" i="5"/>
  <c r="T29" i="5"/>
  <c r="T31" i="5"/>
  <c r="AH19" i="5"/>
  <c r="B22" i="5"/>
  <c r="B24" i="5"/>
  <c r="B26" i="5"/>
  <c r="AH26" i="5"/>
  <c r="B17" i="5"/>
  <c r="N17" i="5"/>
  <c r="N19" i="5"/>
  <c r="AH17" i="5"/>
  <c r="T24" i="5"/>
  <c r="BB3" i="5"/>
  <c r="B4" i="5"/>
  <c r="BB5" i="5" l="1"/>
  <c r="BB31" i="1"/>
  <c r="BB30" i="1"/>
  <c r="BB29" i="1"/>
  <c r="BB28" i="1"/>
  <c r="BB27" i="1"/>
  <c r="BB26" i="1"/>
  <c r="BB25" i="1"/>
  <c r="BB24" i="1"/>
  <c r="BA31" i="1"/>
  <c r="BA30" i="1"/>
  <c r="BA29" i="1"/>
  <c r="BA28" i="1"/>
  <c r="BA27" i="1"/>
  <c r="BA26" i="1"/>
  <c r="BA24" i="1"/>
  <c r="BA25" i="1"/>
  <c r="J9" i="2"/>
  <c r="AJ3" i="4"/>
  <c r="AM10" i="4" s="1"/>
  <c r="AN10" i="4"/>
  <c r="AJ6" i="4"/>
  <c r="AP10" i="4" s="1"/>
  <c r="AJ7" i="4"/>
  <c r="AQ10" i="4" s="1"/>
  <c r="AJ8" i="4"/>
  <c r="S3035" i="4"/>
  <c r="S3034" i="4"/>
  <c r="S3033" i="4"/>
  <c r="S3032" i="4"/>
  <c r="S3031" i="4"/>
  <c r="S3030" i="4"/>
  <c r="S3029" i="4"/>
  <c r="S3028" i="4"/>
  <c r="S3027" i="4"/>
  <c r="S3026" i="4"/>
  <c r="S3025" i="4"/>
  <c r="S3024" i="4"/>
  <c r="S3023" i="4"/>
  <c r="S3022" i="4"/>
  <c r="S3021" i="4"/>
  <c r="S3020" i="4"/>
  <c r="S3019" i="4"/>
  <c r="S3018" i="4"/>
  <c r="S3017" i="4"/>
  <c r="S3016" i="4"/>
  <c r="S3015" i="4"/>
  <c r="S3014" i="4"/>
  <c r="S3013" i="4"/>
  <c r="S3012" i="4"/>
  <c r="S3011" i="4"/>
  <c r="S3010" i="4"/>
  <c r="S3009" i="4"/>
  <c r="S3008" i="4"/>
  <c r="S3007" i="4"/>
  <c r="S3006" i="4"/>
  <c r="S3005" i="4"/>
  <c r="S3004" i="4"/>
  <c r="S3003" i="4"/>
  <c r="S3002" i="4"/>
  <c r="S3001" i="4"/>
  <c r="S3000" i="4"/>
  <c r="S2999" i="4"/>
  <c r="S2998" i="4"/>
  <c r="S2997" i="4"/>
  <c r="S2996" i="4"/>
  <c r="S2995" i="4"/>
  <c r="S2994" i="4"/>
  <c r="S2993" i="4"/>
  <c r="S2992" i="4"/>
  <c r="S2991" i="4"/>
  <c r="S2990" i="4"/>
  <c r="S2989" i="4"/>
  <c r="S2988" i="4"/>
  <c r="S2987" i="4"/>
  <c r="S2986" i="4"/>
  <c r="S2985" i="4"/>
  <c r="S2984" i="4"/>
  <c r="S2983" i="4"/>
  <c r="S2982" i="4"/>
  <c r="S2981" i="4"/>
  <c r="S2980" i="4"/>
  <c r="S2979" i="4"/>
  <c r="S2978" i="4"/>
  <c r="S2977" i="4"/>
  <c r="S2976" i="4"/>
  <c r="S2975" i="4"/>
  <c r="S2974" i="4"/>
  <c r="S2973" i="4"/>
  <c r="S2972" i="4"/>
  <c r="S2971" i="4"/>
  <c r="S2970" i="4"/>
  <c r="S2969" i="4"/>
  <c r="S2968" i="4"/>
  <c r="S2967" i="4"/>
  <c r="S2966" i="4"/>
  <c r="S2965" i="4"/>
  <c r="S2964" i="4"/>
  <c r="S2963" i="4"/>
  <c r="S2962" i="4"/>
  <c r="S2961" i="4"/>
  <c r="S2960" i="4"/>
  <c r="S2959" i="4"/>
  <c r="S2958" i="4"/>
  <c r="S2957" i="4"/>
  <c r="S2956" i="4"/>
  <c r="S2955" i="4"/>
  <c r="S2954" i="4"/>
  <c r="S2953" i="4"/>
  <c r="S2952" i="4"/>
  <c r="S2951" i="4"/>
  <c r="S2950" i="4"/>
  <c r="S2949" i="4"/>
  <c r="S2948" i="4"/>
  <c r="S2947" i="4"/>
  <c r="S2946" i="4"/>
  <c r="S2945" i="4"/>
  <c r="S2944" i="4"/>
  <c r="S2943" i="4"/>
  <c r="S2942" i="4"/>
  <c r="S2941" i="4"/>
  <c r="S2940" i="4"/>
  <c r="S2939" i="4"/>
  <c r="S2938" i="4"/>
  <c r="S2937" i="4"/>
  <c r="S2936" i="4"/>
  <c r="S2935" i="4"/>
  <c r="S2934" i="4"/>
  <c r="S2933" i="4"/>
  <c r="S2932" i="4"/>
  <c r="S2931" i="4"/>
  <c r="S2930" i="4"/>
  <c r="S2929" i="4"/>
  <c r="S2928" i="4"/>
  <c r="S2927" i="4"/>
  <c r="S2926" i="4"/>
  <c r="S2925" i="4"/>
  <c r="S2924" i="4"/>
  <c r="S2923" i="4"/>
  <c r="S2922" i="4"/>
  <c r="S2921" i="4"/>
  <c r="S2920" i="4"/>
  <c r="S2919" i="4"/>
  <c r="S2918" i="4"/>
  <c r="S2917" i="4"/>
  <c r="S2916" i="4"/>
  <c r="S2915" i="4"/>
  <c r="S2914" i="4"/>
  <c r="S2913" i="4"/>
  <c r="S2912" i="4"/>
  <c r="S2911" i="4"/>
  <c r="S2910" i="4"/>
  <c r="S2909" i="4"/>
  <c r="S2908" i="4"/>
  <c r="S2907" i="4"/>
  <c r="S2906" i="4"/>
  <c r="S2905" i="4"/>
  <c r="S2904" i="4"/>
  <c r="S2903" i="4"/>
  <c r="S2902" i="4"/>
  <c r="S2901" i="4"/>
  <c r="S2900" i="4"/>
  <c r="S2899" i="4"/>
  <c r="S2898" i="4"/>
  <c r="S2897" i="4"/>
  <c r="S2896" i="4"/>
  <c r="S2895" i="4"/>
  <c r="S2894" i="4"/>
  <c r="S2893" i="4"/>
  <c r="S2892" i="4"/>
  <c r="S2891" i="4"/>
  <c r="S2890" i="4"/>
  <c r="S2889" i="4"/>
  <c r="S2888" i="4"/>
  <c r="S2887" i="4"/>
  <c r="S2886" i="4"/>
  <c r="S2885" i="4"/>
  <c r="S2884" i="4"/>
  <c r="S2883" i="4"/>
  <c r="S2882" i="4"/>
  <c r="S2881" i="4"/>
  <c r="S2880" i="4"/>
  <c r="S2879" i="4"/>
  <c r="S2878" i="4"/>
  <c r="S2877" i="4"/>
  <c r="S2876" i="4"/>
  <c r="S2875" i="4"/>
  <c r="S2874" i="4"/>
  <c r="S2873" i="4"/>
  <c r="S2872" i="4"/>
  <c r="S2871" i="4"/>
  <c r="S2870" i="4"/>
  <c r="S2869" i="4"/>
  <c r="S2868" i="4"/>
  <c r="S2867" i="4"/>
  <c r="S2866" i="4"/>
  <c r="S2865" i="4"/>
  <c r="S2864" i="4"/>
  <c r="S2863" i="4"/>
  <c r="S2862" i="4"/>
  <c r="S2861" i="4"/>
  <c r="S2860" i="4"/>
  <c r="S2859" i="4"/>
  <c r="S2858" i="4"/>
  <c r="S2857" i="4"/>
  <c r="S2856" i="4"/>
  <c r="S2855" i="4"/>
  <c r="S2854" i="4"/>
  <c r="S2853" i="4"/>
  <c r="S2852" i="4"/>
  <c r="S2851" i="4"/>
  <c r="S2850" i="4"/>
  <c r="S2849" i="4"/>
  <c r="S2848" i="4"/>
  <c r="S2847" i="4"/>
  <c r="S2846" i="4"/>
  <c r="S2845" i="4"/>
  <c r="S2844" i="4"/>
  <c r="S2843" i="4"/>
  <c r="S2842" i="4"/>
  <c r="S2841" i="4"/>
  <c r="S2840" i="4"/>
  <c r="S2839" i="4"/>
  <c r="S2838" i="4"/>
  <c r="S2837" i="4"/>
  <c r="S2836" i="4"/>
  <c r="S2835" i="4"/>
  <c r="S2834" i="4"/>
  <c r="S2833" i="4"/>
  <c r="S2832" i="4"/>
  <c r="S2831" i="4"/>
  <c r="S2830" i="4"/>
  <c r="S2829" i="4"/>
  <c r="S2828" i="4"/>
  <c r="S2827" i="4"/>
  <c r="S2826" i="4"/>
  <c r="S2825" i="4"/>
  <c r="S2824" i="4"/>
  <c r="S2823" i="4"/>
  <c r="S2822" i="4"/>
  <c r="S2821" i="4"/>
  <c r="S2820" i="4"/>
  <c r="S2819" i="4"/>
  <c r="S2818" i="4"/>
  <c r="S2817" i="4"/>
  <c r="S2816" i="4"/>
  <c r="S2815" i="4"/>
  <c r="S2814" i="4"/>
  <c r="S2813" i="4"/>
  <c r="S2812" i="4"/>
  <c r="S2811" i="4"/>
  <c r="S2810" i="4"/>
  <c r="S2809" i="4"/>
  <c r="S2808" i="4"/>
  <c r="S2807" i="4"/>
  <c r="S2806" i="4"/>
  <c r="S2805" i="4"/>
  <c r="S2804" i="4"/>
  <c r="S2803" i="4"/>
  <c r="S2802" i="4"/>
  <c r="S2801" i="4"/>
  <c r="S2800" i="4"/>
  <c r="S2799" i="4"/>
  <c r="S2798" i="4"/>
  <c r="S2797" i="4"/>
  <c r="S2796" i="4"/>
  <c r="S2795" i="4"/>
  <c r="S2794" i="4"/>
  <c r="S2793" i="4"/>
  <c r="S2792" i="4"/>
  <c r="S2791" i="4"/>
  <c r="S2790" i="4"/>
  <c r="S2789" i="4"/>
  <c r="S2788" i="4"/>
  <c r="S2787" i="4"/>
  <c r="S2786" i="4"/>
  <c r="S2785" i="4"/>
  <c r="S2784" i="4"/>
  <c r="S2783" i="4"/>
  <c r="S2782" i="4"/>
  <c r="S2781" i="4"/>
  <c r="S2780" i="4"/>
  <c r="S2779" i="4"/>
  <c r="S2778" i="4"/>
  <c r="S2777" i="4"/>
  <c r="S2776" i="4"/>
  <c r="S2775" i="4"/>
  <c r="S2774" i="4"/>
  <c r="S2773" i="4"/>
  <c r="S2772" i="4"/>
  <c r="S2771" i="4"/>
  <c r="S2770" i="4"/>
  <c r="S2769" i="4"/>
  <c r="S2768" i="4"/>
  <c r="S2767" i="4"/>
  <c r="S2766" i="4"/>
  <c r="S2765" i="4"/>
  <c r="S2764" i="4"/>
  <c r="S2763" i="4"/>
  <c r="S2762" i="4"/>
  <c r="S2761" i="4"/>
  <c r="S2760" i="4"/>
  <c r="S2759" i="4"/>
  <c r="S2758" i="4"/>
  <c r="S2757" i="4"/>
  <c r="S2756" i="4"/>
  <c r="S2755" i="4"/>
  <c r="S2754" i="4"/>
  <c r="S2753" i="4"/>
  <c r="S2752" i="4"/>
  <c r="S2751" i="4"/>
  <c r="S2750" i="4"/>
  <c r="S2749" i="4"/>
  <c r="S2748" i="4"/>
  <c r="S2747" i="4"/>
  <c r="S2746" i="4"/>
  <c r="S2745" i="4"/>
  <c r="S2744" i="4"/>
  <c r="S2743" i="4"/>
  <c r="S2742" i="4"/>
  <c r="S2741" i="4"/>
  <c r="S2740" i="4"/>
  <c r="S2739" i="4"/>
  <c r="S2738" i="4"/>
  <c r="S2737" i="4"/>
  <c r="S2736" i="4"/>
  <c r="S2735" i="4"/>
  <c r="S2734" i="4"/>
  <c r="S2733" i="4"/>
  <c r="S2732" i="4"/>
  <c r="S2731" i="4"/>
  <c r="S2730" i="4"/>
  <c r="S2729" i="4"/>
  <c r="S2728" i="4"/>
  <c r="S2727" i="4"/>
  <c r="S2726" i="4"/>
  <c r="S2725" i="4"/>
  <c r="S2724" i="4"/>
  <c r="S2723" i="4"/>
  <c r="S2722" i="4"/>
  <c r="S2721" i="4"/>
  <c r="S2720" i="4"/>
  <c r="S2719" i="4"/>
  <c r="S2718" i="4"/>
  <c r="S2717" i="4"/>
  <c r="S2716" i="4"/>
  <c r="S2715" i="4"/>
  <c r="S2714" i="4"/>
  <c r="S2713" i="4"/>
  <c r="S2712" i="4"/>
  <c r="S2711" i="4"/>
  <c r="S2710" i="4"/>
  <c r="S2709" i="4"/>
  <c r="S2708" i="4"/>
  <c r="S2707" i="4"/>
  <c r="S2706" i="4"/>
  <c r="S2705" i="4"/>
  <c r="S2704" i="4"/>
  <c r="S2703" i="4"/>
  <c r="S2702" i="4"/>
  <c r="S2701" i="4"/>
  <c r="S2700" i="4"/>
  <c r="S2699" i="4"/>
  <c r="S2698" i="4"/>
  <c r="S2697" i="4"/>
  <c r="S2696" i="4"/>
  <c r="S2695" i="4"/>
  <c r="S2694" i="4"/>
  <c r="S2693" i="4"/>
  <c r="S2692" i="4"/>
  <c r="S2691" i="4"/>
  <c r="S2690" i="4"/>
  <c r="S2689" i="4"/>
  <c r="S2688" i="4"/>
  <c r="S2687" i="4"/>
  <c r="S2686" i="4"/>
  <c r="S2685" i="4"/>
  <c r="S2684" i="4"/>
  <c r="S2683" i="4"/>
  <c r="S2682" i="4"/>
  <c r="S2681" i="4"/>
  <c r="S2680" i="4"/>
  <c r="S2679" i="4"/>
  <c r="S2678" i="4"/>
  <c r="S2677" i="4"/>
  <c r="S2676" i="4"/>
  <c r="S2675" i="4"/>
  <c r="S2674" i="4"/>
  <c r="S2673" i="4"/>
  <c r="S2672" i="4"/>
  <c r="S2671" i="4"/>
  <c r="S2670" i="4"/>
  <c r="S2669" i="4"/>
  <c r="S2668" i="4"/>
  <c r="S2667" i="4"/>
  <c r="S2666" i="4"/>
  <c r="S2665" i="4"/>
  <c r="S2664" i="4"/>
  <c r="S2663" i="4"/>
  <c r="S2662" i="4"/>
  <c r="S2661" i="4"/>
  <c r="S2660" i="4"/>
  <c r="S2659" i="4"/>
  <c r="S2658" i="4"/>
  <c r="S2657" i="4"/>
  <c r="S2656" i="4"/>
  <c r="S2655" i="4"/>
  <c r="S2654" i="4"/>
  <c r="S2653" i="4"/>
  <c r="S2652" i="4"/>
  <c r="S2651" i="4"/>
  <c r="S2650" i="4"/>
  <c r="S2649" i="4"/>
  <c r="S2648" i="4"/>
  <c r="S2647" i="4"/>
  <c r="S2646" i="4"/>
  <c r="S2645" i="4"/>
  <c r="S2644" i="4"/>
  <c r="S2643" i="4"/>
  <c r="S2642" i="4"/>
  <c r="S2641" i="4"/>
  <c r="S2640" i="4"/>
  <c r="S2639" i="4"/>
  <c r="S2638" i="4"/>
  <c r="S2637" i="4"/>
  <c r="S2636" i="4"/>
  <c r="S2635" i="4"/>
  <c r="S2634" i="4"/>
  <c r="S2633" i="4"/>
  <c r="S2632" i="4"/>
  <c r="S2631" i="4"/>
  <c r="S2630" i="4"/>
  <c r="S2629" i="4"/>
  <c r="S2628" i="4"/>
  <c r="S2627" i="4"/>
  <c r="S2626" i="4"/>
  <c r="S2625" i="4"/>
  <c r="S2624" i="4"/>
  <c r="S2623" i="4"/>
  <c r="S2622" i="4"/>
  <c r="S2621" i="4"/>
  <c r="S2620" i="4"/>
  <c r="S2619" i="4"/>
  <c r="S2618" i="4"/>
  <c r="S2617" i="4"/>
  <c r="S2616" i="4"/>
  <c r="S2615" i="4"/>
  <c r="S2614" i="4"/>
  <c r="S2613" i="4"/>
  <c r="S2612" i="4"/>
  <c r="S2611" i="4"/>
  <c r="S2610" i="4"/>
  <c r="S2609" i="4"/>
  <c r="S2608" i="4"/>
  <c r="S2607" i="4"/>
  <c r="S2606" i="4"/>
  <c r="S2605" i="4"/>
  <c r="S2604" i="4"/>
  <c r="S2603" i="4"/>
  <c r="S2602" i="4"/>
  <c r="S2601" i="4"/>
  <c r="S2600" i="4"/>
  <c r="S2599" i="4"/>
  <c r="S2598" i="4"/>
  <c r="S2597" i="4"/>
  <c r="S2596" i="4"/>
  <c r="S2595" i="4"/>
  <c r="S2594" i="4"/>
  <c r="S2593" i="4"/>
  <c r="S2592" i="4"/>
  <c r="S2591" i="4"/>
  <c r="S2590" i="4"/>
  <c r="S2589" i="4"/>
  <c r="S2588" i="4"/>
  <c r="S2587" i="4"/>
  <c r="S2586" i="4"/>
  <c r="S2585" i="4"/>
  <c r="S2584" i="4"/>
  <c r="S2583" i="4"/>
  <c r="S2582" i="4"/>
  <c r="S2581" i="4"/>
  <c r="S2580" i="4"/>
  <c r="S2579" i="4"/>
  <c r="S2578" i="4"/>
  <c r="S2577" i="4"/>
  <c r="S2576" i="4"/>
  <c r="S2575" i="4"/>
  <c r="S2574" i="4"/>
  <c r="S2573" i="4"/>
  <c r="S2572" i="4"/>
  <c r="S2571" i="4"/>
  <c r="S2570" i="4"/>
  <c r="S2569" i="4"/>
  <c r="S2568" i="4"/>
  <c r="S2567" i="4"/>
  <c r="S2566" i="4"/>
  <c r="S2565" i="4"/>
  <c r="S2564" i="4"/>
  <c r="S2563" i="4"/>
  <c r="S2562" i="4"/>
  <c r="S2561" i="4"/>
  <c r="S2560" i="4"/>
  <c r="S2559" i="4"/>
  <c r="S2558" i="4"/>
  <c r="S2557" i="4"/>
  <c r="S2556" i="4"/>
  <c r="S2555" i="4"/>
  <c r="S2554" i="4"/>
  <c r="S2553" i="4"/>
  <c r="S2552" i="4"/>
  <c r="S2551" i="4"/>
  <c r="S2550" i="4"/>
  <c r="S2549" i="4"/>
  <c r="S2548" i="4"/>
  <c r="S2547" i="4"/>
  <c r="S2546" i="4"/>
  <c r="S2545" i="4"/>
  <c r="S2544" i="4"/>
  <c r="S2543" i="4"/>
  <c r="S2542" i="4"/>
  <c r="S2541" i="4"/>
  <c r="S2540" i="4"/>
  <c r="S2539" i="4"/>
  <c r="S2538" i="4"/>
  <c r="S2537" i="4"/>
  <c r="S2536" i="4"/>
  <c r="S2535" i="4"/>
  <c r="S2534" i="4"/>
  <c r="S2533" i="4"/>
  <c r="S2532" i="4"/>
  <c r="S2531" i="4"/>
  <c r="S2530" i="4"/>
  <c r="S2529" i="4"/>
  <c r="S2528" i="4"/>
  <c r="S2527" i="4"/>
  <c r="S2526" i="4"/>
  <c r="S2525" i="4"/>
  <c r="S2524" i="4"/>
  <c r="S2523" i="4"/>
  <c r="S2522" i="4"/>
  <c r="S2521" i="4"/>
  <c r="S2520" i="4"/>
  <c r="S2519" i="4"/>
  <c r="S2518" i="4"/>
  <c r="S2517" i="4"/>
  <c r="S2516" i="4"/>
  <c r="S2515" i="4"/>
  <c r="S2514" i="4"/>
  <c r="S2513" i="4"/>
  <c r="S2512" i="4"/>
  <c r="S2511" i="4"/>
  <c r="S2510" i="4"/>
  <c r="S2509" i="4"/>
  <c r="S2508" i="4"/>
  <c r="S2507" i="4"/>
  <c r="S2506" i="4"/>
  <c r="S2505" i="4"/>
  <c r="S2504" i="4"/>
  <c r="S2503" i="4"/>
  <c r="S2502" i="4"/>
  <c r="S2501" i="4"/>
  <c r="S2500" i="4"/>
  <c r="S2499" i="4"/>
  <c r="S2498" i="4"/>
  <c r="S2497" i="4"/>
  <c r="S2496"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T3035" i="4"/>
  <c r="T3034" i="4"/>
  <c r="T3033" i="4"/>
  <c r="T3032" i="4"/>
  <c r="T3031" i="4"/>
  <c r="T3030" i="4"/>
  <c r="T3029" i="4"/>
  <c r="T3028" i="4"/>
  <c r="T3027" i="4"/>
  <c r="T3026" i="4"/>
  <c r="T3025" i="4"/>
  <c r="T3024" i="4"/>
  <c r="T3023" i="4"/>
  <c r="T3022" i="4"/>
  <c r="T3021" i="4"/>
  <c r="T3020" i="4"/>
  <c r="T3019" i="4"/>
  <c r="T3018" i="4"/>
  <c r="T3017" i="4"/>
  <c r="T3016" i="4"/>
  <c r="T3015" i="4"/>
  <c r="T3014" i="4"/>
  <c r="T3013" i="4"/>
  <c r="T3012" i="4"/>
  <c r="T3011" i="4"/>
  <c r="T3010" i="4"/>
  <c r="T3009" i="4"/>
  <c r="T3008" i="4"/>
  <c r="T3007" i="4"/>
  <c r="T3006" i="4"/>
  <c r="T3005" i="4"/>
  <c r="T3004" i="4"/>
  <c r="T3003" i="4"/>
  <c r="T3002" i="4"/>
  <c r="T3001" i="4"/>
  <c r="T3000" i="4"/>
  <c r="T2999" i="4"/>
  <c r="T2998" i="4"/>
  <c r="T2997" i="4"/>
  <c r="T2996" i="4"/>
  <c r="T2995" i="4"/>
  <c r="T2994" i="4"/>
  <c r="T2993" i="4"/>
  <c r="T2992" i="4"/>
  <c r="T2991" i="4"/>
  <c r="T2990" i="4"/>
  <c r="T2989" i="4"/>
  <c r="T2988" i="4"/>
  <c r="T2987" i="4"/>
  <c r="T2986" i="4"/>
  <c r="T2985" i="4"/>
  <c r="T2984" i="4"/>
  <c r="T2983" i="4"/>
  <c r="T2982" i="4"/>
  <c r="T2981" i="4"/>
  <c r="T2980" i="4"/>
  <c r="T2979" i="4"/>
  <c r="T2978" i="4"/>
  <c r="T2977" i="4"/>
  <c r="T2976" i="4"/>
  <c r="T2975" i="4"/>
  <c r="T2974" i="4"/>
  <c r="T2973" i="4"/>
  <c r="T2972" i="4"/>
  <c r="T2971" i="4"/>
  <c r="T2970" i="4"/>
  <c r="T2969" i="4"/>
  <c r="T2968" i="4"/>
  <c r="T2967" i="4"/>
  <c r="T2966" i="4"/>
  <c r="T2965" i="4"/>
  <c r="T2964" i="4"/>
  <c r="T2963" i="4"/>
  <c r="T2962" i="4"/>
  <c r="T2961" i="4"/>
  <c r="T2960" i="4"/>
  <c r="T2959" i="4"/>
  <c r="T2958" i="4"/>
  <c r="T2957" i="4"/>
  <c r="T2956" i="4"/>
  <c r="T2955" i="4"/>
  <c r="T2954" i="4"/>
  <c r="T2953" i="4"/>
  <c r="T2952" i="4"/>
  <c r="T2951" i="4"/>
  <c r="T2950" i="4"/>
  <c r="T2949" i="4"/>
  <c r="T2948" i="4"/>
  <c r="T2947" i="4"/>
  <c r="T2946" i="4"/>
  <c r="T2945" i="4"/>
  <c r="T2944" i="4"/>
  <c r="T2943" i="4"/>
  <c r="T2942" i="4"/>
  <c r="T2941" i="4"/>
  <c r="T2940" i="4"/>
  <c r="T2939" i="4"/>
  <c r="T2938" i="4"/>
  <c r="T2937" i="4"/>
  <c r="T2936" i="4"/>
  <c r="T2935" i="4"/>
  <c r="T2934" i="4"/>
  <c r="T2933" i="4"/>
  <c r="T2932" i="4"/>
  <c r="T2931" i="4"/>
  <c r="T2930" i="4"/>
  <c r="T2929" i="4"/>
  <c r="T2928" i="4"/>
  <c r="T2927" i="4"/>
  <c r="T2926" i="4"/>
  <c r="T2925" i="4"/>
  <c r="T2924" i="4"/>
  <c r="T2923" i="4"/>
  <c r="T2922" i="4"/>
  <c r="T2921" i="4"/>
  <c r="T2920" i="4"/>
  <c r="T2919" i="4"/>
  <c r="T2918" i="4"/>
  <c r="T2917" i="4"/>
  <c r="T2916" i="4"/>
  <c r="T2915" i="4"/>
  <c r="T2914" i="4"/>
  <c r="T2913" i="4"/>
  <c r="T2912" i="4"/>
  <c r="T2911" i="4"/>
  <c r="T2910" i="4"/>
  <c r="T2909" i="4"/>
  <c r="T2908" i="4"/>
  <c r="T2907" i="4"/>
  <c r="T2906" i="4"/>
  <c r="T2905" i="4"/>
  <c r="T2904" i="4"/>
  <c r="T2903" i="4"/>
  <c r="T2902" i="4"/>
  <c r="T2901" i="4"/>
  <c r="T2900" i="4"/>
  <c r="T2899" i="4"/>
  <c r="T2898" i="4"/>
  <c r="T2897" i="4"/>
  <c r="T2896" i="4"/>
  <c r="T2895" i="4"/>
  <c r="T2894" i="4"/>
  <c r="T2893" i="4"/>
  <c r="T2892" i="4"/>
  <c r="T2891" i="4"/>
  <c r="T2890" i="4"/>
  <c r="T2889" i="4"/>
  <c r="T2888" i="4"/>
  <c r="T2887" i="4"/>
  <c r="T2886" i="4"/>
  <c r="T2885" i="4"/>
  <c r="T2884" i="4"/>
  <c r="T2883" i="4"/>
  <c r="T2882" i="4"/>
  <c r="T2881" i="4"/>
  <c r="T2880" i="4"/>
  <c r="T2879" i="4"/>
  <c r="T2878" i="4"/>
  <c r="T2877" i="4"/>
  <c r="T2876" i="4"/>
  <c r="T2875" i="4"/>
  <c r="T2874" i="4"/>
  <c r="T2873" i="4"/>
  <c r="T2872" i="4"/>
  <c r="T2871" i="4"/>
  <c r="T2870" i="4"/>
  <c r="T2869" i="4"/>
  <c r="T2868" i="4"/>
  <c r="T2867" i="4"/>
  <c r="T2866" i="4"/>
  <c r="T2865" i="4"/>
  <c r="T2864" i="4"/>
  <c r="T2863" i="4"/>
  <c r="T2862" i="4"/>
  <c r="T2861" i="4"/>
  <c r="T2860" i="4"/>
  <c r="T2859" i="4"/>
  <c r="T2858" i="4"/>
  <c r="T2857" i="4"/>
  <c r="T2856" i="4"/>
  <c r="T2855" i="4"/>
  <c r="T2854" i="4"/>
  <c r="T2853" i="4"/>
  <c r="T2852" i="4"/>
  <c r="T2851" i="4"/>
  <c r="T2850" i="4"/>
  <c r="T2849" i="4"/>
  <c r="T2848" i="4"/>
  <c r="T2847" i="4"/>
  <c r="T2846" i="4"/>
  <c r="T2845" i="4"/>
  <c r="T2844" i="4"/>
  <c r="T2843" i="4"/>
  <c r="T2842" i="4"/>
  <c r="T2841" i="4"/>
  <c r="T2840" i="4"/>
  <c r="T2839" i="4"/>
  <c r="T2838" i="4"/>
  <c r="T2837" i="4"/>
  <c r="T2836" i="4"/>
  <c r="T2835" i="4"/>
  <c r="T2834" i="4"/>
  <c r="T2833" i="4"/>
  <c r="T2832" i="4"/>
  <c r="T2831" i="4"/>
  <c r="T2830" i="4"/>
  <c r="T2829" i="4"/>
  <c r="T2828" i="4"/>
  <c r="T2827" i="4"/>
  <c r="T2826" i="4"/>
  <c r="T2825" i="4"/>
  <c r="T2824" i="4"/>
  <c r="T2823" i="4"/>
  <c r="T2822" i="4"/>
  <c r="T2821" i="4"/>
  <c r="T2820" i="4"/>
  <c r="T2819" i="4"/>
  <c r="T2818" i="4"/>
  <c r="T2817" i="4"/>
  <c r="T2816" i="4"/>
  <c r="T2815" i="4"/>
  <c r="T2814" i="4"/>
  <c r="T2813" i="4"/>
  <c r="T2812" i="4"/>
  <c r="T2811" i="4"/>
  <c r="T2810" i="4"/>
  <c r="T2809" i="4"/>
  <c r="T2808" i="4"/>
  <c r="T2807" i="4"/>
  <c r="T2806" i="4"/>
  <c r="T2805" i="4"/>
  <c r="T2804" i="4"/>
  <c r="T2803" i="4"/>
  <c r="T2802" i="4"/>
  <c r="T2801" i="4"/>
  <c r="T2800" i="4"/>
  <c r="T2799" i="4"/>
  <c r="T2798" i="4"/>
  <c r="T2797" i="4"/>
  <c r="T2796" i="4"/>
  <c r="T2795" i="4"/>
  <c r="T2794" i="4"/>
  <c r="T2793" i="4"/>
  <c r="T2792" i="4"/>
  <c r="T2791" i="4"/>
  <c r="T2790" i="4"/>
  <c r="T2789" i="4"/>
  <c r="T2788" i="4"/>
  <c r="T2787" i="4"/>
  <c r="T2786" i="4"/>
  <c r="T2785" i="4"/>
  <c r="T2784" i="4"/>
  <c r="T2783" i="4"/>
  <c r="T2782" i="4"/>
  <c r="T2781" i="4"/>
  <c r="T2780" i="4"/>
  <c r="T2779" i="4"/>
  <c r="T2778" i="4"/>
  <c r="T2777" i="4"/>
  <c r="T2776" i="4"/>
  <c r="T2775" i="4"/>
  <c r="T2774" i="4"/>
  <c r="T2773" i="4"/>
  <c r="T2772" i="4"/>
  <c r="T2771" i="4"/>
  <c r="T2770" i="4"/>
  <c r="T2769" i="4"/>
  <c r="T2768" i="4"/>
  <c r="T2767" i="4"/>
  <c r="T2766" i="4"/>
  <c r="T2765" i="4"/>
  <c r="T2764" i="4"/>
  <c r="T2763" i="4"/>
  <c r="T2762" i="4"/>
  <c r="T2761" i="4"/>
  <c r="T2760" i="4"/>
  <c r="T2759" i="4"/>
  <c r="T2758" i="4"/>
  <c r="T2757" i="4"/>
  <c r="T2756" i="4"/>
  <c r="T2755" i="4"/>
  <c r="T2754" i="4"/>
  <c r="T2753" i="4"/>
  <c r="T2752" i="4"/>
  <c r="T2751" i="4"/>
  <c r="T2750" i="4"/>
  <c r="T2749" i="4"/>
  <c r="T2748" i="4"/>
  <c r="T2747" i="4"/>
  <c r="T2746" i="4"/>
  <c r="T2745" i="4"/>
  <c r="T2744" i="4"/>
  <c r="T2743" i="4"/>
  <c r="T2742" i="4"/>
  <c r="T2741" i="4"/>
  <c r="T2740" i="4"/>
  <c r="T2739" i="4"/>
  <c r="T2738" i="4"/>
  <c r="T2737" i="4"/>
  <c r="T2736" i="4"/>
  <c r="T2735" i="4"/>
  <c r="T2734" i="4"/>
  <c r="T2733" i="4"/>
  <c r="T2732" i="4"/>
  <c r="T2731" i="4"/>
  <c r="T2730" i="4"/>
  <c r="T2729" i="4"/>
  <c r="T2728" i="4"/>
  <c r="T2727" i="4"/>
  <c r="T2726" i="4"/>
  <c r="T2725" i="4"/>
  <c r="T2724" i="4"/>
  <c r="T2723" i="4"/>
  <c r="T2722" i="4"/>
  <c r="T2721" i="4"/>
  <c r="T2720" i="4"/>
  <c r="T2719" i="4"/>
  <c r="T2718" i="4"/>
  <c r="T2717" i="4"/>
  <c r="T2716" i="4"/>
  <c r="T2715" i="4"/>
  <c r="T2714" i="4"/>
  <c r="T2713" i="4"/>
  <c r="T2712" i="4"/>
  <c r="T2711" i="4"/>
  <c r="T2710" i="4"/>
  <c r="T2709" i="4"/>
  <c r="T2708" i="4"/>
  <c r="T2707" i="4"/>
  <c r="T2706" i="4"/>
  <c r="T2705" i="4"/>
  <c r="T2704" i="4"/>
  <c r="T2703" i="4"/>
  <c r="T2702" i="4"/>
  <c r="T2701" i="4"/>
  <c r="T2700" i="4"/>
  <c r="T2699" i="4"/>
  <c r="T2698" i="4"/>
  <c r="T2697" i="4"/>
  <c r="T2696" i="4"/>
  <c r="T2695" i="4"/>
  <c r="T2694" i="4"/>
  <c r="T2693" i="4"/>
  <c r="T2692" i="4"/>
  <c r="T2691" i="4"/>
  <c r="T2690" i="4"/>
  <c r="T2689" i="4"/>
  <c r="T2688" i="4"/>
  <c r="T2687" i="4"/>
  <c r="T2686" i="4"/>
  <c r="T2685" i="4"/>
  <c r="T2684" i="4"/>
  <c r="T2683" i="4"/>
  <c r="T2682" i="4"/>
  <c r="T2681" i="4"/>
  <c r="T2680" i="4"/>
  <c r="T2679" i="4"/>
  <c r="T2678" i="4"/>
  <c r="T2677" i="4"/>
  <c r="T2676" i="4"/>
  <c r="T2675" i="4"/>
  <c r="T2674" i="4"/>
  <c r="T2673" i="4"/>
  <c r="T2672" i="4"/>
  <c r="T2671" i="4"/>
  <c r="T2670" i="4"/>
  <c r="T2669" i="4"/>
  <c r="T2668" i="4"/>
  <c r="T2667" i="4"/>
  <c r="T2666" i="4"/>
  <c r="T2665" i="4"/>
  <c r="T2664" i="4"/>
  <c r="T2663" i="4"/>
  <c r="T2662" i="4"/>
  <c r="T2661" i="4"/>
  <c r="T2660" i="4"/>
  <c r="T2659" i="4"/>
  <c r="T2658" i="4"/>
  <c r="T2657" i="4"/>
  <c r="T2656" i="4"/>
  <c r="T2655" i="4"/>
  <c r="T2654" i="4"/>
  <c r="T2653" i="4"/>
  <c r="T2652" i="4"/>
  <c r="T2651" i="4"/>
  <c r="T2650" i="4"/>
  <c r="T2649" i="4"/>
  <c r="T2648" i="4"/>
  <c r="T2647" i="4"/>
  <c r="T2646" i="4"/>
  <c r="T2645" i="4"/>
  <c r="T2644" i="4"/>
  <c r="T2643" i="4"/>
  <c r="T2642" i="4"/>
  <c r="T2641" i="4"/>
  <c r="T2640" i="4"/>
  <c r="T2639" i="4"/>
  <c r="T2638" i="4"/>
  <c r="T2637" i="4"/>
  <c r="T2636" i="4"/>
  <c r="T2635" i="4"/>
  <c r="T2634" i="4"/>
  <c r="T2633" i="4"/>
  <c r="T2632" i="4"/>
  <c r="T2631" i="4"/>
  <c r="T2630" i="4"/>
  <c r="T2629" i="4"/>
  <c r="T2628" i="4"/>
  <c r="T2627" i="4"/>
  <c r="T2626" i="4"/>
  <c r="T2625" i="4"/>
  <c r="T2624" i="4"/>
  <c r="T2623" i="4"/>
  <c r="T2622" i="4"/>
  <c r="T2621" i="4"/>
  <c r="T2620" i="4"/>
  <c r="T2619" i="4"/>
  <c r="T2618" i="4"/>
  <c r="T2617" i="4"/>
  <c r="T2616" i="4"/>
  <c r="T2615" i="4"/>
  <c r="T2614" i="4"/>
  <c r="T2613" i="4"/>
  <c r="T2612" i="4"/>
  <c r="T2611" i="4"/>
  <c r="T2610" i="4"/>
  <c r="T2609" i="4"/>
  <c r="T2608" i="4"/>
  <c r="T2607" i="4"/>
  <c r="T2606" i="4"/>
  <c r="T2605" i="4"/>
  <c r="T2604" i="4"/>
  <c r="T2603" i="4"/>
  <c r="T2602" i="4"/>
  <c r="T2601" i="4"/>
  <c r="T2600" i="4"/>
  <c r="T2599" i="4"/>
  <c r="T2598" i="4"/>
  <c r="T2597" i="4"/>
  <c r="T2596" i="4"/>
  <c r="T2595" i="4"/>
  <c r="T2594" i="4"/>
  <c r="T2593" i="4"/>
  <c r="T2592" i="4"/>
  <c r="T2591" i="4"/>
  <c r="T2590" i="4"/>
  <c r="T2589" i="4"/>
  <c r="T2588" i="4"/>
  <c r="T2587" i="4"/>
  <c r="T2586" i="4"/>
  <c r="T2585" i="4"/>
  <c r="T2584" i="4"/>
  <c r="T2583" i="4"/>
  <c r="T2582" i="4"/>
  <c r="T2581" i="4"/>
  <c r="T2580" i="4"/>
  <c r="T2579" i="4"/>
  <c r="T2578" i="4"/>
  <c r="T2577" i="4"/>
  <c r="T2576" i="4"/>
  <c r="T2575" i="4"/>
  <c r="T2574" i="4"/>
  <c r="T2573" i="4"/>
  <c r="T2572" i="4"/>
  <c r="T2571" i="4"/>
  <c r="T2570" i="4"/>
  <c r="T2569" i="4"/>
  <c r="T2568" i="4"/>
  <c r="T2567" i="4"/>
  <c r="T2566" i="4"/>
  <c r="T2565" i="4"/>
  <c r="T2564" i="4"/>
  <c r="T2563" i="4"/>
  <c r="T2562" i="4"/>
  <c r="T2561" i="4"/>
  <c r="T2560" i="4"/>
  <c r="T2559" i="4"/>
  <c r="T2558" i="4"/>
  <c r="T2557" i="4"/>
  <c r="T2556" i="4"/>
  <c r="T2555" i="4"/>
  <c r="T2554" i="4"/>
  <c r="T2553" i="4"/>
  <c r="T2552" i="4"/>
  <c r="T2551" i="4"/>
  <c r="T2550" i="4"/>
  <c r="T2549" i="4"/>
  <c r="T2548" i="4"/>
  <c r="T2547" i="4"/>
  <c r="T2546" i="4"/>
  <c r="T2545" i="4"/>
  <c r="T2544" i="4"/>
  <c r="T2543" i="4"/>
  <c r="T2542" i="4"/>
  <c r="T2541" i="4"/>
  <c r="T2540" i="4"/>
  <c r="T2539" i="4"/>
  <c r="T2538" i="4"/>
  <c r="T2537" i="4"/>
  <c r="T2536" i="4"/>
  <c r="T2535" i="4"/>
  <c r="T2534" i="4"/>
  <c r="T2533" i="4"/>
  <c r="T2532" i="4"/>
  <c r="T2531" i="4"/>
  <c r="T2530" i="4"/>
  <c r="T2529" i="4"/>
  <c r="T2528" i="4"/>
  <c r="T2527" i="4"/>
  <c r="T2526" i="4"/>
  <c r="T2525" i="4"/>
  <c r="T2524" i="4"/>
  <c r="T2523" i="4"/>
  <c r="T2522" i="4"/>
  <c r="T2521" i="4"/>
  <c r="T2520" i="4"/>
  <c r="T2519" i="4"/>
  <c r="T2518" i="4"/>
  <c r="T2517" i="4"/>
  <c r="T2516" i="4"/>
  <c r="T2515" i="4"/>
  <c r="T2514" i="4"/>
  <c r="T2513" i="4"/>
  <c r="T2512" i="4"/>
  <c r="T2511" i="4"/>
  <c r="T2510" i="4"/>
  <c r="T2509" i="4"/>
  <c r="T2508" i="4"/>
  <c r="T2507" i="4"/>
  <c r="T2506" i="4"/>
  <c r="T2505" i="4"/>
  <c r="T2504" i="4"/>
  <c r="T2503" i="4"/>
  <c r="T2502" i="4"/>
  <c r="T2501" i="4"/>
  <c r="T2500" i="4"/>
  <c r="T2499" i="4"/>
  <c r="T2498" i="4"/>
  <c r="T2497" i="4"/>
  <c r="T2496" i="4"/>
  <c r="T2495" i="4"/>
  <c r="T2494" i="4"/>
  <c r="T2493" i="4"/>
  <c r="T2492" i="4"/>
  <c r="T2491" i="4"/>
  <c r="T2490" i="4"/>
  <c r="T2489" i="4"/>
  <c r="T2488" i="4"/>
  <c r="T2487" i="4"/>
  <c r="T2486" i="4"/>
  <c r="T2485" i="4"/>
  <c r="T2484" i="4"/>
  <c r="T2483" i="4"/>
  <c r="T2482" i="4"/>
  <c r="T2481" i="4"/>
  <c r="T2480" i="4"/>
  <c r="T2479" i="4"/>
  <c r="T2478" i="4"/>
  <c r="T2477" i="4"/>
  <c r="T2476" i="4"/>
  <c r="T2475" i="4"/>
  <c r="T2474" i="4"/>
  <c r="T2473" i="4"/>
  <c r="T2472" i="4"/>
  <c r="T2471" i="4"/>
  <c r="T2470" i="4"/>
  <c r="T2469" i="4"/>
  <c r="T2468" i="4"/>
  <c r="T2467" i="4"/>
  <c r="T2466" i="4"/>
  <c r="T2465" i="4"/>
  <c r="T2464" i="4"/>
  <c r="T2463" i="4"/>
  <c r="T2462" i="4"/>
  <c r="T2461" i="4"/>
  <c r="T2460" i="4"/>
  <c r="T2459" i="4"/>
  <c r="T2458" i="4"/>
  <c r="T2457" i="4"/>
  <c r="T2456" i="4"/>
  <c r="T2455" i="4"/>
  <c r="T2454" i="4"/>
  <c r="T2453" i="4"/>
  <c r="T2452" i="4"/>
  <c r="T2451" i="4"/>
  <c r="T2450" i="4"/>
  <c r="T2449" i="4"/>
  <c r="T2448" i="4"/>
  <c r="T2447" i="4"/>
  <c r="T2446" i="4"/>
  <c r="T2445" i="4"/>
  <c r="T2444" i="4"/>
  <c r="T2443" i="4"/>
  <c r="T2442" i="4"/>
  <c r="T2441" i="4"/>
  <c r="T2440" i="4"/>
  <c r="T2439" i="4"/>
  <c r="T2438" i="4"/>
  <c r="T2437" i="4"/>
  <c r="T2436" i="4"/>
  <c r="T2435" i="4"/>
  <c r="T2434" i="4"/>
  <c r="T2433" i="4"/>
  <c r="T2432" i="4"/>
  <c r="T2431" i="4"/>
  <c r="T2430" i="4"/>
  <c r="T2429" i="4"/>
  <c r="T2428" i="4"/>
  <c r="T2427" i="4"/>
  <c r="T2426" i="4"/>
  <c r="T2425" i="4"/>
  <c r="T2424" i="4"/>
  <c r="T2423" i="4"/>
  <c r="T2422" i="4"/>
  <c r="T2421" i="4"/>
  <c r="T2420" i="4"/>
  <c r="T2419" i="4"/>
  <c r="T2418" i="4"/>
  <c r="T2417" i="4"/>
  <c r="T2416" i="4"/>
  <c r="T2415" i="4"/>
  <c r="T2414" i="4"/>
  <c r="T2413" i="4"/>
  <c r="T2412" i="4"/>
  <c r="T2411" i="4"/>
  <c r="T2410" i="4"/>
  <c r="T2409" i="4"/>
  <c r="T2408" i="4"/>
  <c r="T2407" i="4"/>
  <c r="T2406" i="4"/>
  <c r="T2405" i="4"/>
  <c r="T2404" i="4"/>
  <c r="T2403" i="4"/>
  <c r="T2402" i="4"/>
  <c r="T2401" i="4"/>
  <c r="T2400" i="4"/>
  <c r="T2399" i="4"/>
  <c r="T2398" i="4"/>
  <c r="T2397" i="4"/>
  <c r="T2396" i="4"/>
  <c r="T2395" i="4"/>
  <c r="T2394" i="4"/>
  <c r="T2393" i="4"/>
  <c r="T2392" i="4"/>
  <c r="T2391" i="4"/>
  <c r="T2390" i="4"/>
  <c r="T2389" i="4"/>
  <c r="T2388" i="4"/>
  <c r="T2387" i="4"/>
  <c r="T2386" i="4"/>
  <c r="T2385" i="4"/>
  <c r="T2384" i="4"/>
  <c r="T2383" i="4"/>
  <c r="T2382" i="4"/>
  <c r="T2381" i="4"/>
  <c r="T2380" i="4"/>
  <c r="T2379" i="4"/>
  <c r="T2378" i="4"/>
  <c r="T2377" i="4"/>
  <c r="T2376" i="4"/>
  <c r="T2375" i="4"/>
  <c r="T2374" i="4"/>
  <c r="T2373" i="4"/>
  <c r="T2372" i="4"/>
  <c r="T2371" i="4"/>
  <c r="T2370" i="4"/>
  <c r="T2369" i="4"/>
  <c r="T2368" i="4"/>
  <c r="T2367" i="4"/>
  <c r="T2366" i="4"/>
  <c r="T2365" i="4"/>
  <c r="T2364" i="4"/>
  <c r="T2363" i="4"/>
  <c r="T2362" i="4"/>
  <c r="T2361" i="4"/>
  <c r="T2360" i="4"/>
  <c r="T2359" i="4"/>
  <c r="T2358" i="4"/>
  <c r="T2357" i="4"/>
  <c r="T2356" i="4"/>
  <c r="T2355" i="4"/>
  <c r="T2354" i="4"/>
  <c r="T2353" i="4"/>
  <c r="T2352" i="4"/>
  <c r="T2351" i="4"/>
  <c r="T2350" i="4"/>
  <c r="T2349" i="4"/>
  <c r="T2348" i="4"/>
  <c r="T2347" i="4"/>
  <c r="T2346" i="4"/>
  <c r="T2345" i="4"/>
  <c r="T2344" i="4"/>
  <c r="T2343" i="4"/>
  <c r="T2342" i="4"/>
  <c r="T2341" i="4"/>
  <c r="T2340" i="4"/>
  <c r="T2339" i="4"/>
  <c r="T2338" i="4"/>
  <c r="T2337" i="4"/>
  <c r="T2336" i="4"/>
  <c r="T2335" i="4"/>
  <c r="T2334" i="4"/>
  <c r="T2333" i="4"/>
  <c r="T2332" i="4"/>
  <c r="T2331" i="4"/>
  <c r="T2330" i="4"/>
  <c r="T2329" i="4"/>
  <c r="T2328" i="4"/>
  <c r="T2327" i="4"/>
  <c r="T2326" i="4"/>
  <c r="T2325" i="4"/>
  <c r="T2324" i="4"/>
  <c r="T2323" i="4"/>
  <c r="T2322" i="4"/>
  <c r="T2321" i="4"/>
  <c r="T2320" i="4"/>
  <c r="T2319" i="4"/>
  <c r="T2318" i="4"/>
  <c r="T2317" i="4"/>
  <c r="T2316" i="4"/>
  <c r="T2315" i="4"/>
  <c r="T2314" i="4"/>
  <c r="T2313" i="4"/>
  <c r="T2312" i="4"/>
  <c r="T2311" i="4"/>
  <c r="T2310" i="4"/>
  <c r="T2309" i="4"/>
  <c r="T2308" i="4"/>
  <c r="T2307" i="4"/>
  <c r="T2306" i="4"/>
  <c r="T2305" i="4"/>
  <c r="T2304" i="4"/>
  <c r="T2303" i="4"/>
  <c r="T2302" i="4"/>
  <c r="T2301" i="4"/>
  <c r="T2300" i="4"/>
  <c r="T2299" i="4"/>
  <c r="T2298" i="4"/>
  <c r="T2297" i="4"/>
  <c r="T2296" i="4"/>
  <c r="T2295" i="4"/>
  <c r="T2294" i="4"/>
  <c r="T2293" i="4"/>
  <c r="T2292" i="4"/>
  <c r="T2291" i="4"/>
  <c r="T2290" i="4"/>
  <c r="T2289" i="4"/>
  <c r="T2288" i="4"/>
  <c r="T2287" i="4"/>
  <c r="T2286" i="4"/>
  <c r="T2285" i="4"/>
  <c r="T2284" i="4"/>
  <c r="T2283" i="4"/>
  <c r="T2282" i="4"/>
  <c r="T2281" i="4"/>
  <c r="T2280" i="4"/>
  <c r="T2279" i="4"/>
  <c r="T2278" i="4"/>
  <c r="T2277" i="4"/>
  <c r="T2276" i="4"/>
  <c r="T2275" i="4"/>
  <c r="T2274" i="4"/>
  <c r="T2273" i="4"/>
  <c r="T2272" i="4"/>
  <c r="T2271" i="4"/>
  <c r="T2270" i="4"/>
  <c r="T2269" i="4"/>
  <c r="T2268" i="4"/>
  <c r="T2267" i="4"/>
  <c r="T2266" i="4"/>
  <c r="T2265" i="4"/>
  <c r="T2264" i="4"/>
  <c r="T2263" i="4"/>
  <c r="T2262" i="4"/>
  <c r="T2261" i="4"/>
  <c r="T2260" i="4"/>
  <c r="T2259" i="4"/>
  <c r="T2258" i="4"/>
  <c r="T2257" i="4"/>
  <c r="T2256" i="4"/>
  <c r="T2255" i="4"/>
  <c r="T2254" i="4"/>
  <c r="T2253" i="4"/>
  <c r="T2252" i="4"/>
  <c r="T2251" i="4"/>
  <c r="T2250" i="4"/>
  <c r="T2249" i="4"/>
  <c r="T2248" i="4"/>
  <c r="T2247" i="4"/>
  <c r="T2246" i="4"/>
  <c r="T2245" i="4"/>
  <c r="T2244" i="4"/>
  <c r="T2243" i="4"/>
  <c r="T2242" i="4"/>
  <c r="T2241" i="4"/>
  <c r="T2240" i="4"/>
  <c r="T2239" i="4"/>
  <c r="T2238" i="4"/>
  <c r="T2237" i="4"/>
  <c r="T2236" i="4"/>
  <c r="T2235" i="4"/>
  <c r="T2234" i="4"/>
  <c r="T2233" i="4"/>
  <c r="T2232" i="4"/>
  <c r="T2231" i="4"/>
  <c r="T2230" i="4"/>
  <c r="T2229" i="4"/>
  <c r="T2228" i="4"/>
  <c r="T2227" i="4"/>
  <c r="T2226" i="4"/>
  <c r="T2225" i="4"/>
  <c r="T2224" i="4"/>
  <c r="T2223" i="4"/>
  <c r="T2222" i="4"/>
  <c r="T2221" i="4"/>
  <c r="T2220" i="4"/>
  <c r="T2219" i="4"/>
  <c r="T2218" i="4"/>
  <c r="T2217" i="4"/>
  <c r="T2216" i="4"/>
  <c r="T2215" i="4"/>
  <c r="T2214" i="4"/>
  <c r="T2213" i="4"/>
  <c r="T2212" i="4"/>
  <c r="T2211" i="4"/>
  <c r="T2210" i="4"/>
  <c r="T2209" i="4"/>
  <c r="T2208" i="4"/>
  <c r="T2207" i="4"/>
  <c r="T2206" i="4"/>
  <c r="T2205" i="4"/>
  <c r="T2204" i="4"/>
  <c r="T2203" i="4"/>
  <c r="T2202" i="4"/>
  <c r="T2201" i="4"/>
  <c r="T2200" i="4"/>
  <c r="T2199" i="4"/>
  <c r="T2198" i="4"/>
  <c r="T2197" i="4"/>
  <c r="T2196" i="4"/>
  <c r="T2195" i="4"/>
  <c r="T2194" i="4"/>
  <c r="T2193" i="4"/>
  <c r="T2192" i="4"/>
  <c r="T2191" i="4"/>
  <c r="T2190" i="4"/>
  <c r="T2189" i="4"/>
  <c r="T2188" i="4"/>
  <c r="T2187" i="4"/>
  <c r="T2186" i="4"/>
  <c r="T2185" i="4"/>
  <c r="T2184" i="4"/>
  <c r="T2183" i="4"/>
  <c r="T2182" i="4"/>
  <c r="T2181" i="4"/>
  <c r="T2180" i="4"/>
  <c r="T2179" i="4"/>
  <c r="T2178" i="4"/>
  <c r="T2177" i="4"/>
  <c r="T2176" i="4"/>
  <c r="T2175" i="4"/>
  <c r="T2174" i="4"/>
  <c r="T2173" i="4"/>
  <c r="T2172" i="4"/>
  <c r="T2171" i="4"/>
  <c r="T2170" i="4"/>
  <c r="T2169" i="4"/>
  <c r="T2168" i="4"/>
  <c r="T2167" i="4"/>
  <c r="T2166" i="4"/>
  <c r="T2165" i="4"/>
  <c r="T2164" i="4"/>
  <c r="T2163" i="4"/>
  <c r="T2162" i="4"/>
  <c r="T2161" i="4"/>
  <c r="T2160" i="4"/>
  <c r="T2159" i="4"/>
  <c r="T2158" i="4"/>
  <c r="T2157" i="4"/>
  <c r="T2156" i="4"/>
  <c r="T2155" i="4"/>
  <c r="T2154" i="4"/>
  <c r="T2153" i="4"/>
  <c r="T2152" i="4"/>
  <c r="T2151" i="4"/>
  <c r="T2150" i="4"/>
  <c r="T2149" i="4"/>
  <c r="T2148" i="4"/>
  <c r="T2147" i="4"/>
  <c r="T2146" i="4"/>
  <c r="T2145" i="4"/>
  <c r="T2144" i="4"/>
  <c r="T2143" i="4"/>
  <c r="T2142" i="4"/>
  <c r="T2141" i="4"/>
  <c r="T2140" i="4"/>
  <c r="T2139" i="4"/>
  <c r="T2138" i="4"/>
  <c r="T2137" i="4"/>
  <c r="T2136" i="4"/>
  <c r="T2135" i="4"/>
  <c r="T2134" i="4"/>
  <c r="T2133" i="4"/>
  <c r="T2132" i="4"/>
  <c r="T2131" i="4"/>
  <c r="T2130" i="4"/>
  <c r="T2129" i="4"/>
  <c r="T2128" i="4"/>
  <c r="T2127" i="4"/>
  <c r="T2126" i="4"/>
  <c r="T2125" i="4"/>
  <c r="T2124" i="4"/>
  <c r="T2123" i="4"/>
  <c r="T2122" i="4"/>
  <c r="T2121" i="4"/>
  <c r="T2120" i="4"/>
  <c r="T2119" i="4"/>
  <c r="T2118" i="4"/>
  <c r="T2117" i="4"/>
  <c r="T2116" i="4"/>
  <c r="T2115" i="4"/>
  <c r="T2114" i="4"/>
  <c r="T2113" i="4"/>
  <c r="T2112" i="4"/>
  <c r="T2111" i="4"/>
  <c r="T2110" i="4"/>
  <c r="T2109" i="4"/>
  <c r="T2108" i="4"/>
  <c r="T2107" i="4"/>
  <c r="T2106" i="4"/>
  <c r="T2105" i="4"/>
  <c r="T2104" i="4"/>
  <c r="T2103" i="4"/>
  <c r="T2102" i="4"/>
  <c r="T2101" i="4"/>
  <c r="T2100" i="4"/>
  <c r="T2099" i="4"/>
  <c r="T2098" i="4"/>
  <c r="T2097" i="4"/>
  <c r="T2096" i="4"/>
  <c r="T2095" i="4"/>
  <c r="T2094" i="4"/>
  <c r="T2093" i="4"/>
  <c r="T2092" i="4"/>
  <c r="T2091" i="4"/>
  <c r="T2090" i="4"/>
  <c r="T2089" i="4"/>
  <c r="T2088" i="4"/>
  <c r="T2087" i="4"/>
  <c r="T2086" i="4"/>
  <c r="T2085" i="4"/>
  <c r="T2084" i="4"/>
  <c r="T2083" i="4"/>
  <c r="T2082" i="4"/>
  <c r="T2081" i="4"/>
  <c r="T2080" i="4"/>
  <c r="T2079" i="4"/>
  <c r="T2078" i="4"/>
  <c r="T2077" i="4"/>
  <c r="T2076" i="4"/>
  <c r="T2075" i="4"/>
  <c r="T2074" i="4"/>
  <c r="T2073" i="4"/>
  <c r="T2072" i="4"/>
  <c r="T2071" i="4"/>
  <c r="T2070" i="4"/>
  <c r="T2069" i="4"/>
  <c r="T2068" i="4"/>
  <c r="T2067" i="4"/>
  <c r="T2066" i="4"/>
  <c r="T2065" i="4"/>
  <c r="T2064" i="4"/>
  <c r="T2063" i="4"/>
  <c r="T2062" i="4"/>
  <c r="T2061" i="4"/>
  <c r="T2060" i="4"/>
  <c r="T2059" i="4"/>
  <c r="T2058" i="4"/>
  <c r="T2057" i="4"/>
  <c r="T2056" i="4"/>
  <c r="T2055" i="4"/>
  <c r="T2054" i="4"/>
  <c r="T2053" i="4"/>
  <c r="T2052" i="4"/>
  <c r="T2051" i="4"/>
  <c r="T2050" i="4"/>
  <c r="T2049" i="4"/>
  <c r="T2048" i="4"/>
  <c r="T2047" i="4"/>
  <c r="T2046" i="4"/>
  <c r="T2045" i="4"/>
  <c r="T2044" i="4"/>
  <c r="T2043" i="4"/>
  <c r="T2042" i="4"/>
  <c r="T2041" i="4"/>
  <c r="T2040" i="4"/>
  <c r="T2039" i="4"/>
  <c r="T2038" i="4"/>
  <c r="T2037" i="4"/>
  <c r="T2036" i="4"/>
  <c r="T2035" i="4"/>
  <c r="T2034" i="4"/>
  <c r="T2033" i="4"/>
  <c r="T2032" i="4"/>
  <c r="T2031" i="4"/>
  <c r="T2030" i="4"/>
  <c r="T2029" i="4"/>
  <c r="T2028" i="4"/>
  <c r="T2027" i="4"/>
  <c r="T2026" i="4"/>
  <c r="T2025" i="4"/>
  <c r="T2024" i="4"/>
  <c r="T2023" i="4"/>
  <c r="T2022" i="4"/>
  <c r="T2021" i="4"/>
  <c r="T2020" i="4"/>
  <c r="T2019" i="4"/>
  <c r="T2018" i="4"/>
  <c r="T2017" i="4"/>
  <c r="T2016" i="4"/>
  <c r="T2015" i="4"/>
  <c r="T2014" i="4"/>
  <c r="T2013" i="4"/>
  <c r="T2012" i="4"/>
  <c r="T2011" i="4"/>
  <c r="T2010" i="4"/>
  <c r="T2009" i="4"/>
  <c r="T2008" i="4"/>
  <c r="T2007" i="4"/>
  <c r="T2006" i="4"/>
  <c r="T2005" i="4"/>
  <c r="T2004" i="4"/>
  <c r="T2003" i="4"/>
  <c r="T2002" i="4"/>
  <c r="T2001" i="4"/>
  <c r="T2000" i="4"/>
  <c r="T1999" i="4"/>
  <c r="T1998" i="4"/>
  <c r="T1997" i="4"/>
  <c r="T1996" i="4"/>
  <c r="T1995" i="4"/>
  <c r="T1994" i="4"/>
  <c r="T1993" i="4"/>
  <c r="T1992" i="4"/>
  <c r="T1991" i="4"/>
  <c r="T1990" i="4"/>
  <c r="T1989" i="4"/>
  <c r="T1988" i="4"/>
  <c r="T1987" i="4"/>
  <c r="T1986" i="4"/>
  <c r="T1985" i="4"/>
  <c r="T1984" i="4"/>
  <c r="T1983" i="4"/>
  <c r="T1982" i="4"/>
  <c r="T1981" i="4"/>
  <c r="T1980" i="4"/>
  <c r="T1979" i="4"/>
  <c r="T1978" i="4"/>
  <c r="T1977" i="4"/>
  <c r="T1976" i="4"/>
  <c r="T1975" i="4"/>
  <c r="T1974" i="4"/>
  <c r="T1973" i="4"/>
  <c r="T1972" i="4"/>
  <c r="T1971" i="4"/>
  <c r="T1970" i="4"/>
  <c r="T1969" i="4"/>
  <c r="T1968" i="4"/>
  <c r="T1967" i="4"/>
  <c r="T1966" i="4"/>
  <c r="T1965" i="4"/>
  <c r="T1964" i="4"/>
  <c r="T1963" i="4"/>
  <c r="T1962" i="4"/>
  <c r="T1961" i="4"/>
  <c r="T1960" i="4"/>
  <c r="T1959" i="4"/>
  <c r="T1958" i="4"/>
  <c r="T1957" i="4"/>
  <c r="T1956" i="4"/>
  <c r="T1955" i="4"/>
  <c r="T1954" i="4"/>
  <c r="T1953" i="4"/>
  <c r="T1952" i="4"/>
  <c r="T1951" i="4"/>
  <c r="T1950" i="4"/>
  <c r="T1949" i="4"/>
  <c r="T1948" i="4"/>
  <c r="T1947" i="4"/>
  <c r="T1946" i="4"/>
  <c r="T1945" i="4"/>
  <c r="T1944" i="4"/>
  <c r="T1943" i="4"/>
  <c r="T1942" i="4"/>
  <c r="T1941" i="4"/>
  <c r="T1940" i="4"/>
  <c r="T1939" i="4"/>
  <c r="T1938" i="4"/>
  <c r="T1937" i="4"/>
  <c r="T1936" i="4"/>
  <c r="T1935" i="4"/>
  <c r="T1934" i="4"/>
  <c r="T1933" i="4"/>
  <c r="T1932" i="4"/>
  <c r="T1931" i="4"/>
  <c r="T1930" i="4"/>
  <c r="T1929" i="4"/>
  <c r="T1928" i="4"/>
  <c r="T1927" i="4"/>
  <c r="T1926" i="4"/>
  <c r="T1925" i="4"/>
  <c r="T1924" i="4"/>
  <c r="T1923" i="4"/>
  <c r="T1922" i="4"/>
  <c r="T1921" i="4"/>
  <c r="T1920" i="4"/>
  <c r="T1919" i="4"/>
  <c r="T1918" i="4"/>
  <c r="T1917" i="4"/>
  <c r="T1916" i="4"/>
  <c r="T1915" i="4"/>
  <c r="T1914" i="4"/>
  <c r="T1913" i="4"/>
  <c r="T1912" i="4"/>
  <c r="T1911" i="4"/>
  <c r="T1910" i="4"/>
  <c r="T1909" i="4"/>
  <c r="T1908" i="4"/>
  <c r="T1907" i="4"/>
  <c r="T1906" i="4"/>
  <c r="T1905" i="4"/>
  <c r="T1904" i="4"/>
  <c r="T1903" i="4"/>
  <c r="T1902" i="4"/>
  <c r="T1901" i="4"/>
  <c r="T1900" i="4"/>
  <c r="T1899" i="4"/>
  <c r="T1898" i="4"/>
  <c r="T1897" i="4"/>
  <c r="T1896" i="4"/>
  <c r="T1895" i="4"/>
  <c r="T1894" i="4"/>
  <c r="T1893" i="4"/>
  <c r="T1892" i="4"/>
  <c r="T1891" i="4"/>
  <c r="T1890" i="4"/>
  <c r="T1889" i="4"/>
  <c r="T1888" i="4"/>
  <c r="T1887" i="4"/>
  <c r="T1886" i="4"/>
  <c r="T1885" i="4"/>
  <c r="T1884" i="4"/>
  <c r="T1883" i="4"/>
  <c r="T1882" i="4"/>
  <c r="T1881" i="4"/>
  <c r="T1880" i="4"/>
  <c r="T1879" i="4"/>
  <c r="T1878" i="4"/>
  <c r="T1877" i="4"/>
  <c r="T1876" i="4"/>
  <c r="T1875" i="4"/>
  <c r="T1874" i="4"/>
  <c r="T1873" i="4"/>
  <c r="T1872" i="4"/>
  <c r="T1871" i="4"/>
  <c r="T1870" i="4"/>
  <c r="T1869" i="4"/>
  <c r="T1868" i="4"/>
  <c r="T1867" i="4"/>
  <c r="T1866" i="4"/>
  <c r="T1865" i="4"/>
  <c r="T1864" i="4"/>
  <c r="T1863" i="4"/>
  <c r="T1862" i="4"/>
  <c r="T1861" i="4"/>
  <c r="T1860" i="4"/>
  <c r="T1859" i="4"/>
  <c r="T1858" i="4"/>
  <c r="T1857" i="4"/>
  <c r="T1856" i="4"/>
  <c r="T1855" i="4"/>
  <c r="T1854" i="4"/>
  <c r="T1853" i="4"/>
  <c r="T1852" i="4"/>
  <c r="T1851" i="4"/>
  <c r="T1850" i="4"/>
  <c r="T1849" i="4"/>
  <c r="T1848" i="4"/>
  <c r="T1847" i="4"/>
  <c r="T1846" i="4"/>
  <c r="T1845" i="4"/>
  <c r="T1844" i="4"/>
  <c r="T1843" i="4"/>
  <c r="T1842" i="4"/>
  <c r="T1841" i="4"/>
  <c r="T1840" i="4"/>
  <c r="T1839" i="4"/>
  <c r="T1838" i="4"/>
  <c r="T1837" i="4"/>
  <c r="T1836" i="4"/>
  <c r="T1835" i="4"/>
  <c r="T1834" i="4"/>
  <c r="T1833" i="4"/>
  <c r="T1832" i="4"/>
  <c r="T1831" i="4"/>
  <c r="T1830" i="4"/>
  <c r="T1829" i="4"/>
  <c r="T1828" i="4"/>
  <c r="T1827" i="4"/>
  <c r="T1826" i="4"/>
  <c r="T1825" i="4"/>
  <c r="T1824" i="4"/>
  <c r="T1823" i="4"/>
  <c r="T1822" i="4"/>
  <c r="T1821" i="4"/>
  <c r="T1820" i="4"/>
  <c r="T1819" i="4"/>
  <c r="T1818" i="4"/>
  <c r="T1817" i="4"/>
  <c r="T1816" i="4"/>
  <c r="T1815" i="4"/>
  <c r="T1814" i="4"/>
  <c r="T1813" i="4"/>
  <c r="T1812" i="4"/>
  <c r="T1811" i="4"/>
  <c r="T1810" i="4"/>
  <c r="T1809" i="4"/>
  <c r="T1808" i="4"/>
  <c r="T1807" i="4"/>
  <c r="T1806" i="4"/>
  <c r="T1805" i="4"/>
  <c r="T1804" i="4"/>
  <c r="T1803" i="4"/>
  <c r="T1802" i="4"/>
  <c r="T1801" i="4"/>
  <c r="T1800" i="4"/>
  <c r="T1799" i="4"/>
  <c r="T1798" i="4"/>
  <c r="T1797" i="4"/>
  <c r="T1796" i="4"/>
  <c r="T1795" i="4"/>
  <c r="T1794" i="4"/>
  <c r="T1793" i="4"/>
  <c r="T1792" i="4"/>
  <c r="T1791" i="4"/>
  <c r="T1790" i="4"/>
  <c r="T1789" i="4"/>
  <c r="T1788" i="4"/>
  <c r="T1787" i="4"/>
  <c r="T1786" i="4"/>
  <c r="T1785" i="4"/>
  <c r="T1784" i="4"/>
  <c r="T1783" i="4"/>
  <c r="T1782" i="4"/>
  <c r="T1781" i="4"/>
  <c r="T1780" i="4"/>
  <c r="T1779" i="4"/>
  <c r="T1778" i="4"/>
  <c r="T1777" i="4"/>
  <c r="T1776" i="4"/>
  <c r="T1775" i="4"/>
  <c r="T1774" i="4"/>
  <c r="T1773" i="4"/>
  <c r="T1772" i="4"/>
  <c r="T1771" i="4"/>
  <c r="T1770" i="4"/>
  <c r="T1769" i="4"/>
  <c r="T1768" i="4"/>
  <c r="T1767" i="4"/>
  <c r="T1766" i="4"/>
  <c r="T1765" i="4"/>
  <c r="T1764" i="4"/>
  <c r="T1763" i="4"/>
  <c r="T1762" i="4"/>
  <c r="T1761" i="4"/>
  <c r="T1760" i="4"/>
  <c r="T1759" i="4"/>
  <c r="T1758" i="4"/>
  <c r="T1757" i="4"/>
  <c r="T1756" i="4"/>
  <c r="T1755" i="4"/>
  <c r="T1754" i="4"/>
  <c r="T1753" i="4"/>
  <c r="T1752" i="4"/>
  <c r="T1751" i="4"/>
  <c r="T1750" i="4"/>
  <c r="T1749" i="4"/>
  <c r="T1748" i="4"/>
  <c r="T1747" i="4"/>
  <c r="T1746" i="4"/>
  <c r="T1745" i="4"/>
  <c r="T1744" i="4"/>
  <c r="T1743" i="4"/>
  <c r="T1742" i="4"/>
  <c r="T1741" i="4"/>
  <c r="T1740" i="4"/>
  <c r="T1739" i="4"/>
  <c r="T1738" i="4"/>
  <c r="T1737" i="4"/>
  <c r="T1736" i="4"/>
  <c r="T1735" i="4"/>
  <c r="T1734" i="4"/>
  <c r="T1733" i="4"/>
  <c r="T1732" i="4"/>
  <c r="T1731" i="4"/>
  <c r="T1730" i="4"/>
  <c r="T1729" i="4"/>
  <c r="T1728" i="4"/>
  <c r="T1727" i="4"/>
  <c r="T1726" i="4"/>
  <c r="T1725" i="4"/>
  <c r="T1724" i="4"/>
  <c r="T1723" i="4"/>
  <c r="T1722" i="4"/>
  <c r="T1721" i="4"/>
  <c r="T1720" i="4"/>
  <c r="T1719" i="4"/>
  <c r="T1718" i="4"/>
  <c r="T1717" i="4"/>
  <c r="T1716" i="4"/>
  <c r="T1715" i="4"/>
  <c r="T1714" i="4"/>
  <c r="T1713" i="4"/>
  <c r="T1712" i="4"/>
  <c r="T1711" i="4"/>
  <c r="T1710" i="4"/>
  <c r="T1709" i="4"/>
  <c r="T1708" i="4"/>
  <c r="T1707" i="4"/>
  <c r="T1706" i="4"/>
  <c r="T1705" i="4"/>
  <c r="T1704" i="4"/>
  <c r="T1703" i="4"/>
  <c r="T1702" i="4"/>
  <c r="T1701" i="4"/>
  <c r="T1700" i="4"/>
  <c r="T1699" i="4"/>
  <c r="T1698" i="4"/>
  <c r="T1697" i="4"/>
  <c r="T1696" i="4"/>
  <c r="T1695" i="4"/>
  <c r="T1694" i="4"/>
  <c r="T1693" i="4"/>
  <c r="T1692" i="4"/>
  <c r="T1691" i="4"/>
  <c r="T1690" i="4"/>
  <c r="T1689" i="4"/>
  <c r="T1688" i="4"/>
  <c r="T1687" i="4"/>
  <c r="T1686" i="4"/>
  <c r="T1685" i="4"/>
  <c r="T1684" i="4"/>
  <c r="T1683" i="4"/>
  <c r="T1682" i="4"/>
  <c r="T1681" i="4"/>
  <c r="T1680" i="4"/>
  <c r="T1679" i="4"/>
  <c r="T1678" i="4"/>
  <c r="T1677" i="4"/>
  <c r="T1676" i="4"/>
  <c r="T1675" i="4"/>
  <c r="T1674" i="4"/>
  <c r="T1673" i="4"/>
  <c r="T1672" i="4"/>
  <c r="T1671" i="4"/>
  <c r="T1670" i="4"/>
  <c r="T1669" i="4"/>
  <c r="T1668" i="4"/>
  <c r="T1667" i="4"/>
  <c r="T1666" i="4"/>
  <c r="T1665" i="4"/>
  <c r="T1664" i="4"/>
  <c r="T1663" i="4"/>
  <c r="T1662" i="4"/>
  <c r="T1661" i="4"/>
  <c r="T1660" i="4"/>
  <c r="T1659" i="4"/>
  <c r="T1658" i="4"/>
  <c r="T1657" i="4"/>
  <c r="T1656" i="4"/>
  <c r="T1655" i="4"/>
  <c r="T1654" i="4"/>
  <c r="T1653" i="4"/>
  <c r="T1652" i="4"/>
  <c r="T1651" i="4"/>
  <c r="T1650" i="4"/>
  <c r="T1649" i="4"/>
  <c r="T1648" i="4"/>
  <c r="T1647" i="4"/>
  <c r="T1646" i="4"/>
  <c r="T1645" i="4"/>
  <c r="T1644" i="4"/>
  <c r="T1643" i="4"/>
  <c r="T1642" i="4"/>
  <c r="T1641" i="4"/>
  <c r="T1640" i="4"/>
  <c r="T1639" i="4"/>
  <c r="T1638" i="4"/>
  <c r="T1637" i="4"/>
  <c r="T1636" i="4"/>
  <c r="T1635" i="4"/>
  <c r="T1634" i="4"/>
  <c r="T1633" i="4"/>
  <c r="T1632" i="4"/>
  <c r="T1631" i="4"/>
  <c r="T1630" i="4"/>
  <c r="T1629" i="4"/>
  <c r="T1628" i="4"/>
  <c r="T1627" i="4"/>
  <c r="T1626" i="4"/>
  <c r="T1625" i="4"/>
  <c r="T1624" i="4"/>
  <c r="T1623" i="4"/>
  <c r="T1622" i="4"/>
  <c r="T1621" i="4"/>
  <c r="T1620" i="4"/>
  <c r="T1619" i="4"/>
  <c r="T1618" i="4"/>
  <c r="T1617" i="4"/>
  <c r="T1616" i="4"/>
  <c r="T1615" i="4"/>
  <c r="T1614" i="4"/>
  <c r="T1613" i="4"/>
  <c r="T1612" i="4"/>
  <c r="T1611" i="4"/>
  <c r="T1610" i="4"/>
  <c r="T1609" i="4"/>
  <c r="T1608" i="4"/>
  <c r="T1607" i="4"/>
  <c r="T1606" i="4"/>
  <c r="T1605" i="4"/>
  <c r="T1604" i="4"/>
  <c r="T1603" i="4"/>
  <c r="T1602" i="4"/>
  <c r="T1601" i="4"/>
  <c r="T1600" i="4"/>
  <c r="T1599" i="4"/>
  <c r="T1598" i="4"/>
  <c r="T1597" i="4"/>
  <c r="T1596" i="4"/>
  <c r="T1595" i="4"/>
  <c r="T1594" i="4"/>
  <c r="T1593" i="4"/>
  <c r="T1592" i="4"/>
  <c r="T1591" i="4"/>
  <c r="T1590" i="4"/>
  <c r="T1589" i="4"/>
  <c r="T1588" i="4"/>
  <c r="T1587" i="4"/>
  <c r="T1586" i="4"/>
  <c r="T1585" i="4"/>
  <c r="T1584" i="4"/>
  <c r="T1583" i="4"/>
  <c r="T1582" i="4"/>
  <c r="T1581" i="4"/>
  <c r="T1580" i="4"/>
  <c r="T1579" i="4"/>
  <c r="T1578" i="4"/>
  <c r="T1577" i="4"/>
  <c r="T1576" i="4"/>
  <c r="T1575" i="4"/>
  <c r="T1574" i="4"/>
  <c r="T1573" i="4"/>
  <c r="T1572" i="4"/>
  <c r="T1571" i="4"/>
  <c r="T1570" i="4"/>
  <c r="T1569" i="4"/>
  <c r="T1568" i="4"/>
  <c r="T1567" i="4"/>
  <c r="T1566" i="4"/>
  <c r="T1565" i="4"/>
  <c r="T1564" i="4"/>
  <c r="T1563" i="4"/>
  <c r="T1562" i="4"/>
  <c r="T1561" i="4"/>
  <c r="T1560" i="4"/>
  <c r="T1559" i="4"/>
  <c r="T1558" i="4"/>
  <c r="T1557" i="4"/>
  <c r="T1556" i="4"/>
  <c r="T1555" i="4"/>
  <c r="T1554" i="4"/>
  <c r="T1553" i="4"/>
  <c r="T1552" i="4"/>
  <c r="T1551" i="4"/>
  <c r="T1550" i="4"/>
  <c r="T1549" i="4"/>
  <c r="T1548" i="4"/>
  <c r="T1547" i="4"/>
  <c r="T1546" i="4"/>
  <c r="T1545" i="4"/>
  <c r="T1544" i="4"/>
  <c r="T1543" i="4"/>
  <c r="T1542" i="4"/>
  <c r="T1541" i="4"/>
  <c r="T1540" i="4"/>
  <c r="T1539" i="4"/>
  <c r="T1538" i="4"/>
  <c r="T1537" i="4"/>
  <c r="T1536" i="4"/>
  <c r="T1535" i="4"/>
  <c r="T1534" i="4"/>
  <c r="T1533" i="4"/>
  <c r="T1532" i="4"/>
  <c r="T1531" i="4"/>
  <c r="T1530" i="4"/>
  <c r="T1529" i="4"/>
  <c r="T1528" i="4"/>
  <c r="T1527" i="4"/>
  <c r="T1526" i="4"/>
  <c r="T1525" i="4"/>
  <c r="T1524" i="4"/>
  <c r="T1523" i="4"/>
  <c r="T1522" i="4"/>
  <c r="T1521" i="4"/>
  <c r="T1520" i="4"/>
  <c r="T1519" i="4"/>
  <c r="T1518" i="4"/>
  <c r="T1517" i="4"/>
  <c r="T1516" i="4"/>
  <c r="T1515" i="4"/>
  <c r="T1514" i="4"/>
  <c r="T1513" i="4"/>
  <c r="T1512" i="4"/>
  <c r="T1511" i="4"/>
  <c r="T1510" i="4"/>
  <c r="T1509" i="4"/>
  <c r="T1508" i="4"/>
  <c r="T1507" i="4"/>
  <c r="T1506" i="4"/>
  <c r="T1505" i="4"/>
  <c r="T1504" i="4"/>
  <c r="T1503" i="4"/>
  <c r="T1502" i="4"/>
  <c r="T1501" i="4"/>
  <c r="T1500" i="4"/>
  <c r="T1499" i="4"/>
  <c r="T1498" i="4"/>
  <c r="T1497" i="4"/>
  <c r="T1496" i="4"/>
  <c r="T1495" i="4"/>
  <c r="T1494" i="4"/>
  <c r="T1493" i="4"/>
  <c r="T1492" i="4"/>
  <c r="T1491" i="4"/>
  <c r="T1490" i="4"/>
  <c r="T1489" i="4"/>
  <c r="T1488" i="4"/>
  <c r="T1487" i="4"/>
  <c r="T1486" i="4"/>
  <c r="T1485" i="4"/>
  <c r="T1484" i="4"/>
  <c r="T1483" i="4"/>
  <c r="T1482" i="4"/>
  <c r="T1481" i="4"/>
  <c r="T1480" i="4"/>
  <c r="T1479" i="4"/>
  <c r="T1478" i="4"/>
  <c r="T1477" i="4"/>
  <c r="T1476" i="4"/>
  <c r="T1475" i="4"/>
  <c r="T1474" i="4"/>
  <c r="T1473" i="4"/>
  <c r="T1472" i="4"/>
  <c r="T1471" i="4"/>
  <c r="T1470" i="4"/>
  <c r="T1469" i="4"/>
  <c r="T1468" i="4"/>
  <c r="T1467" i="4"/>
  <c r="T1466" i="4"/>
  <c r="T1465" i="4"/>
  <c r="T1464" i="4"/>
  <c r="T1463" i="4"/>
  <c r="T1462" i="4"/>
  <c r="T1461" i="4"/>
  <c r="T1460" i="4"/>
  <c r="T1459" i="4"/>
  <c r="T1458" i="4"/>
  <c r="T1457" i="4"/>
  <c r="T1456" i="4"/>
  <c r="T1455" i="4"/>
  <c r="T1454" i="4"/>
  <c r="T1453" i="4"/>
  <c r="T1452" i="4"/>
  <c r="T1451" i="4"/>
  <c r="T1450" i="4"/>
  <c r="T1449" i="4"/>
  <c r="T1448" i="4"/>
  <c r="T1447" i="4"/>
  <c r="T1446" i="4"/>
  <c r="T1445" i="4"/>
  <c r="T1444" i="4"/>
  <c r="T1443" i="4"/>
  <c r="T1442" i="4"/>
  <c r="T1441" i="4"/>
  <c r="T1440" i="4"/>
  <c r="T1439" i="4"/>
  <c r="T1438" i="4"/>
  <c r="T1437" i="4"/>
  <c r="T1436" i="4"/>
  <c r="T1435" i="4"/>
  <c r="T1434" i="4"/>
  <c r="T1433" i="4"/>
  <c r="T1432" i="4"/>
  <c r="T1431" i="4"/>
  <c r="T1430" i="4"/>
  <c r="T1429" i="4"/>
  <c r="T1428" i="4"/>
  <c r="T1427" i="4"/>
  <c r="T1426" i="4"/>
  <c r="T1425" i="4"/>
  <c r="T1424" i="4"/>
  <c r="T1423" i="4"/>
  <c r="T1422" i="4"/>
  <c r="T1421" i="4"/>
  <c r="T1420" i="4"/>
  <c r="T1419" i="4"/>
  <c r="T1418" i="4"/>
  <c r="T1417" i="4"/>
  <c r="T1416" i="4"/>
  <c r="T1415" i="4"/>
  <c r="T1414" i="4"/>
  <c r="T1413" i="4"/>
  <c r="T1412" i="4"/>
  <c r="T1411" i="4"/>
  <c r="T1410" i="4"/>
  <c r="T1409" i="4"/>
  <c r="T1408" i="4"/>
  <c r="T1407" i="4"/>
  <c r="T1406" i="4"/>
  <c r="T1405" i="4"/>
  <c r="T1404" i="4"/>
  <c r="T1403" i="4"/>
  <c r="T1402" i="4"/>
  <c r="T1401" i="4"/>
  <c r="T1400" i="4"/>
  <c r="T1399" i="4"/>
  <c r="T1398" i="4"/>
  <c r="T1397" i="4"/>
  <c r="T1396" i="4"/>
  <c r="T1395" i="4"/>
  <c r="T1394" i="4"/>
  <c r="T1393" i="4"/>
  <c r="T1392" i="4"/>
  <c r="T1391" i="4"/>
  <c r="T1390" i="4"/>
  <c r="T1389" i="4"/>
  <c r="T1388" i="4"/>
  <c r="T1387" i="4"/>
  <c r="T1386" i="4"/>
  <c r="T1385" i="4"/>
  <c r="T1384" i="4"/>
  <c r="T1383" i="4"/>
  <c r="T1382" i="4"/>
  <c r="T1381" i="4"/>
  <c r="T1380" i="4"/>
  <c r="T1379" i="4"/>
  <c r="T1378" i="4"/>
  <c r="T1377" i="4"/>
  <c r="T1376" i="4"/>
  <c r="T1375" i="4"/>
  <c r="T1374" i="4"/>
  <c r="T1373" i="4"/>
  <c r="T1372" i="4"/>
  <c r="T1371" i="4"/>
  <c r="T1370" i="4"/>
  <c r="T1369" i="4"/>
  <c r="T1368" i="4"/>
  <c r="T1367" i="4"/>
  <c r="T1366" i="4"/>
  <c r="T1365" i="4"/>
  <c r="T1364" i="4"/>
  <c r="T1363" i="4"/>
  <c r="T1362" i="4"/>
  <c r="T1361" i="4"/>
  <c r="T1360" i="4"/>
  <c r="T1359" i="4"/>
  <c r="T1358" i="4"/>
  <c r="T1357" i="4"/>
  <c r="T1356" i="4"/>
  <c r="T1355" i="4"/>
  <c r="T1354" i="4"/>
  <c r="T1353" i="4"/>
  <c r="T1352" i="4"/>
  <c r="T1351" i="4"/>
  <c r="T1350" i="4"/>
  <c r="T1349" i="4"/>
  <c r="T1348" i="4"/>
  <c r="T1347" i="4"/>
  <c r="T1346" i="4"/>
  <c r="T1345" i="4"/>
  <c r="T1344" i="4"/>
  <c r="T1343" i="4"/>
  <c r="T1342" i="4"/>
  <c r="T1341" i="4"/>
  <c r="T1340" i="4"/>
  <c r="T1339" i="4"/>
  <c r="T1338" i="4"/>
  <c r="T1337" i="4"/>
  <c r="T1336" i="4"/>
  <c r="T1335" i="4"/>
  <c r="T1334" i="4"/>
  <c r="T1333" i="4"/>
  <c r="T1332" i="4"/>
  <c r="T1331" i="4"/>
  <c r="T1330" i="4"/>
  <c r="T1329" i="4"/>
  <c r="T1328" i="4"/>
  <c r="T1327" i="4"/>
  <c r="T1326" i="4"/>
  <c r="T1325" i="4"/>
  <c r="T1324" i="4"/>
  <c r="T1323" i="4"/>
  <c r="T1322" i="4"/>
  <c r="T1321" i="4"/>
  <c r="T1320" i="4"/>
  <c r="T1319" i="4"/>
  <c r="T1318" i="4"/>
  <c r="T1317" i="4"/>
  <c r="T1316" i="4"/>
  <c r="T1315" i="4"/>
  <c r="T1314" i="4"/>
  <c r="T1313" i="4"/>
  <c r="T1312" i="4"/>
  <c r="T1311" i="4"/>
  <c r="T1310" i="4"/>
  <c r="T1309" i="4"/>
  <c r="T1308" i="4"/>
  <c r="T1307" i="4"/>
  <c r="T1306" i="4"/>
  <c r="T1305" i="4"/>
  <c r="T1304" i="4"/>
  <c r="T1303" i="4"/>
  <c r="T1302" i="4"/>
  <c r="T1301" i="4"/>
  <c r="T1300" i="4"/>
  <c r="T1299" i="4"/>
  <c r="T1298" i="4"/>
  <c r="T1297" i="4"/>
  <c r="T1296" i="4"/>
  <c r="T1295" i="4"/>
  <c r="T1294" i="4"/>
  <c r="T1293" i="4"/>
  <c r="T1292" i="4"/>
  <c r="T1291" i="4"/>
  <c r="T1290" i="4"/>
  <c r="T1289" i="4"/>
  <c r="T1288" i="4"/>
  <c r="T1287" i="4"/>
  <c r="T1286" i="4"/>
  <c r="T1285" i="4"/>
  <c r="T1284" i="4"/>
  <c r="T1283" i="4"/>
  <c r="T1282" i="4"/>
  <c r="T1281" i="4"/>
  <c r="T1280" i="4"/>
  <c r="T1279" i="4"/>
  <c r="T1278" i="4"/>
  <c r="T1277" i="4"/>
  <c r="T1276" i="4"/>
  <c r="T1275" i="4"/>
  <c r="T1274" i="4"/>
  <c r="T1273" i="4"/>
  <c r="T1272" i="4"/>
  <c r="T1271" i="4"/>
  <c r="T1270" i="4"/>
  <c r="T1269" i="4"/>
  <c r="T1268" i="4"/>
  <c r="T1267" i="4"/>
  <c r="T1266" i="4"/>
  <c r="T1265" i="4"/>
  <c r="T1264" i="4"/>
  <c r="T1263" i="4"/>
  <c r="T1262" i="4"/>
  <c r="T1261" i="4"/>
  <c r="T1260" i="4"/>
  <c r="T1259" i="4"/>
  <c r="T1258" i="4"/>
  <c r="T1257" i="4"/>
  <c r="T1256" i="4"/>
  <c r="T1255" i="4"/>
  <c r="T1254" i="4"/>
  <c r="T1253" i="4"/>
  <c r="T1252" i="4"/>
  <c r="T1251" i="4"/>
  <c r="T1250" i="4"/>
  <c r="T1249" i="4"/>
  <c r="T1248" i="4"/>
  <c r="T1247" i="4"/>
  <c r="T1246" i="4"/>
  <c r="T1245" i="4"/>
  <c r="T1244" i="4"/>
  <c r="T1243" i="4"/>
  <c r="T1242" i="4"/>
  <c r="T1241" i="4"/>
  <c r="T1240" i="4"/>
  <c r="T1239" i="4"/>
  <c r="T1238" i="4"/>
  <c r="T1237" i="4"/>
  <c r="T1236" i="4"/>
  <c r="T1235" i="4"/>
  <c r="T1234" i="4"/>
  <c r="T1233" i="4"/>
  <c r="T1232" i="4"/>
  <c r="T1231" i="4"/>
  <c r="T1230" i="4"/>
  <c r="T1229" i="4"/>
  <c r="T1228" i="4"/>
  <c r="T1227" i="4"/>
  <c r="T1226" i="4"/>
  <c r="T1225" i="4"/>
  <c r="T1224" i="4"/>
  <c r="T1223" i="4"/>
  <c r="T1222" i="4"/>
  <c r="T1221" i="4"/>
  <c r="T1220" i="4"/>
  <c r="T1219" i="4"/>
  <c r="T1218" i="4"/>
  <c r="T1217" i="4"/>
  <c r="T1216" i="4"/>
  <c r="T1215" i="4"/>
  <c r="T1214" i="4"/>
  <c r="T1213" i="4"/>
  <c r="T1212" i="4"/>
  <c r="T1211" i="4"/>
  <c r="T1210" i="4"/>
  <c r="T1209" i="4"/>
  <c r="T1208" i="4"/>
  <c r="T1207" i="4"/>
  <c r="T1206" i="4"/>
  <c r="T1205" i="4"/>
  <c r="T1204" i="4"/>
  <c r="T1203" i="4"/>
  <c r="T1202" i="4"/>
  <c r="T1201" i="4"/>
  <c r="T1200" i="4"/>
  <c r="T1199" i="4"/>
  <c r="T1198" i="4"/>
  <c r="T1197" i="4"/>
  <c r="T1196" i="4"/>
  <c r="T1195" i="4"/>
  <c r="T1194" i="4"/>
  <c r="T1193" i="4"/>
  <c r="T1192" i="4"/>
  <c r="T1191" i="4"/>
  <c r="T1190" i="4"/>
  <c r="T1189" i="4"/>
  <c r="T1188" i="4"/>
  <c r="T1187" i="4"/>
  <c r="T1186" i="4"/>
  <c r="T1185" i="4"/>
  <c r="T1184" i="4"/>
  <c r="T1183" i="4"/>
  <c r="T1182" i="4"/>
  <c r="T1181" i="4"/>
  <c r="T1180" i="4"/>
  <c r="T1179" i="4"/>
  <c r="T1178" i="4"/>
  <c r="T1177" i="4"/>
  <c r="T1176" i="4"/>
  <c r="T1175" i="4"/>
  <c r="T1174" i="4"/>
  <c r="T1173" i="4"/>
  <c r="T1172" i="4"/>
  <c r="T1171" i="4"/>
  <c r="T1170" i="4"/>
  <c r="T1169" i="4"/>
  <c r="T1168" i="4"/>
  <c r="T1167" i="4"/>
  <c r="T1166" i="4"/>
  <c r="T1165" i="4"/>
  <c r="T1164" i="4"/>
  <c r="T1163" i="4"/>
  <c r="T1162" i="4"/>
  <c r="T1161" i="4"/>
  <c r="T1160" i="4"/>
  <c r="T1159" i="4"/>
  <c r="T1158" i="4"/>
  <c r="T1157" i="4"/>
  <c r="T1156" i="4"/>
  <c r="T1155" i="4"/>
  <c r="T1154" i="4"/>
  <c r="T1153" i="4"/>
  <c r="T1152" i="4"/>
  <c r="T1151" i="4"/>
  <c r="T1150" i="4"/>
  <c r="T1149" i="4"/>
  <c r="T1148" i="4"/>
  <c r="T1147" i="4"/>
  <c r="T1146" i="4"/>
  <c r="T1145" i="4"/>
  <c r="T1144" i="4"/>
  <c r="T1143" i="4"/>
  <c r="T1142" i="4"/>
  <c r="T1141" i="4"/>
  <c r="T1140" i="4"/>
  <c r="T1139" i="4"/>
  <c r="T1138" i="4"/>
  <c r="T1137" i="4"/>
  <c r="T1136" i="4"/>
  <c r="T1135" i="4"/>
  <c r="T1134" i="4"/>
  <c r="T1133" i="4"/>
  <c r="T1132" i="4"/>
  <c r="T1131" i="4"/>
  <c r="T1130" i="4"/>
  <c r="T1129" i="4"/>
  <c r="T1128" i="4"/>
  <c r="T1127" i="4"/>
  <c r="T1126" i="4"/>
  <c r="T1125" i="4"/>
  <c r="T1124" i="4"/>
  <c r="T1123" i="4"/>
  <c r="T1122" i="4"/>
  <c r="T1121" i="4"/>
  <c r="T1120" i="4"/>
  <c r="T1119" i="4"/>
  <c r="T1118" i="4"/>
  <c r="T1117" i="4"/>
  <c r="T1116" i="4"/>
  <c r="T1115" i="4"/>
  <c r="T1114" i="4"/>
  <c r="T1113" i="4"/>
  <c r="T1112" i="4"/>
  <c r="T1111" i="4"/>
  <c r="T1110" i="4"/>
  <c r="T1109" i="4"/>
  <c r="T1108" i="4"/>
  <c r="T1107" i="4"/>
  <c r="T1106" i="4"/>
  <c r="T1105" i="4"/>
  <c r="T1104" i="4"/>
  <c r="T1103" i="4"/>
  <c r="T1102" i="4"/>
  <c r="T1101" i="4"/>
  <c r="T1100" i="4"/>
  <c r="T1099" i="4"/>
  <c r="T1098" i="4"/>
  <c r="T1097" i="4"/>
  <c r="T1096" i="4"/>
  <c r="T1095" i="4"/>
  <c r="T1094" i="4"/>
  <c r="T1093" i="4"/>
  <c r="T1092" i="4"/>
  <c r="T1091" i="4"/>
  <c r="T1090" i="4"/>
  <c r="T1089" i="4"/>
  <c r="T1088" i="4"/>
  <c r="T1087" i="4"/>
  <c r="T1086" i="4"/>
  <c r="T1085" i="4"/>
  <c r="T1084" i="4"/>
  <c r="T1083" i="4"/>
  <c r="T1082" i="4"/>
  <c r="T1081" i="4"/>
  <c r="T1080" i="4"/>
  <c r="T1079" i="4"/>
  <c r="T1078" i="4"/>
  <c r="T1077" i="4"/>
  <c r="T1076" i="4"/>
  <c r="T1075" i="4"/>
  <c r="T1074" i="4"/>
  <c r="T1073" i="4"/>
  <c r="T1072" i="4"/>
  <c r="T1071" i="4"/>
  <c r="T1070" i="4"/>
  <c r="T1069" i="4"/>
  <c r="T1068" i="4"/>
  <c r="T1067" i="4"/>
  <c r="T1066" i="4"/>
  <c r="T1065" i="4"/>
  <c r="T1064" i="4"/>
  <c r="T1063" i="4"/>
  <c r="T1062" i="4"/>
  <c r="T1061" i="4"/>
  <c r="T1060" i="4"/>
  <c r="T1059" i="4"/>
  <c r="T1058" i="4"/>
  <c r="T1057" i="4"/>
  <c r="T1056" i="4"/>
  <c r="T1055" i="4"/>
  <c r="T1054" i="4"/>
  <c r="T1053" i="4"/>
  <c r="T1052" i="4"/>
  <c r="T1051" i="4"/>
  <c r="T1050" i="4"/>
  <c r="T1049" i="4"/>
  <c r="T1048" i="4"/>
  <c r="T1047" i="4"/>
  <c r="T1046" i="4"/>
  <c r="T1045" i="4"/>
  <c r="T1044" i="4"/>
  <c r="T1043" i="4"/>
  <c r="T1042" i="4"/>
  <c r="T1041" i="4"/>
  <c r="T1040" i="4"/>
  <c r="T1039" i="4"/>
  <c r="T1038" i="4"/>
  <c r="T1037" i="4"/>
  <c r="T1036" i="4"/>
  <c r="T1035" i="4"/>
  <c r="T1034" i="4"/>
  <c r="T1033" i="4"/>
  <c r="T1032" i="4"/>
  <c r="T1031" i="4"/>
  <c r="T1030" i="4"/>
  <c r="T1029" i="4"/>
  <c r="T1028" i="4"/>
  <c r="T1027" i="4"/>
  <c r="T1026" i="4"/>
  <c r="T1025" i="4"/>
  <c r="T1024" i="4"/>
  <c r="T1023" i="4"/>
  <c r="T1022" i="4"/>
  <c r="T1021" i="4"/>
  <c r="T1020" i="4"/>
  <c r="T1019" i="4"/>
  <c r="T1018" i="4"/>
  <c r="T1017" i="4"/>
  <c r="T1016" i="4"/>
  <c r="T1015" i="4"/>
  <c r="T1014" i="4"/>
  <c r="T1013" i="4"/>
  <c r="T1012" i="4"/>
  <c r="T1011" i="4"/>
  <c r="T1010" i="4"/>
  <c r="T1009" i="4"/>
  <c r="T1008" i="4"/>
  <c r="T1007" i="4"/>
  <c r="T1006" i="4"/>
  <c r="T1005" i="4"/>
  <c r="T1004" i="4"/>
  <c r="T1003" i="4"/>
  <c r="T1002" i="4"/>
  <c r="T1001" i="4"/>
  <c r="T1000" i="4"/>
  <c r="T999" i="4"/>
  <c r="T998" i="4"/>
  <c r="T997" i="4"/>
  <c r="T996" i="4"/>
  <c r="T995" i="4"/>
  <c r="T994" i="4"/>
  <c r="T993" i="4"/>
  <c r="T992" i="4"/>
  <c r="T991" i="4"/>
  <c r="T990" i="4"/>
  <c r="T989" i="4"/>
  <c r="T988" i="4"/>
  <c r="T987" i="4"/>
  <c r="T986" i="4"/>
  <c r="T985" i="4"/>
  <c r="T984" i="4"/>
  <c r="T983" i="4"/>
  <c r="T982" i="4"/>
  <c r="T981" i="4"/>
  <c r="T980" i="4"/>
  <c r="T979" i="4"/>
  <c r="T978" i="4"/>
  <c r="T977" i="4"/>
  <c r="T976" i="4"/>
  <c r="T975" i="4"/>
  <c r="T974" i="4"/>
  <c r="T973" i="4"/>
  <c r="T972" i="4"/>
  <c r="T971" i="4"/>
  <c r="T970" i="4"/>
  <c r="T969" i="4"/>
  <c r="T968" i="4"/>
  <c r="T967" i="4"/>
  <c r="T966" i="4"/>
  <c r="T965" i="4"/>
  <c r="T964" i="4"/>
  <c r="T963" i="4"/>
  <c r="T962" i="4"/>
  <c r="T961" i="4"/>
  <c r="T960" i="4"/>
  <c r="T959" i="4"/>
  <c r="T958" i="4"/>
  <c r="T957" i="4"/>
  <c r="T956" i="4"/>
  <c r="T955" i="4"/>
  <c r="T954" i="4"/>
  <c r="T953" i="4"/>
  <c r="T952" i="4"/>
  <c r="T951" i="4"/>
  <c r="T950" i="4"/>
  <c r="T949" i="4"/>
  <c r="T948" i="4"/>
  <c r="T947" i="4"/>
  <c r="T946" i="4"/>
  <c r="T945" i="4"/>
  <c r="T944" i="4"/>
  <c r="T943" i="4"/>
  <c r="T942" i="4"/>
  <c r="T941" i="4"/>
  <c r="T940" i="4"/>
  <c r="T939" i="4"/>
  <c r="T938" i="4"/>
  <c r="T937" i="4"/>
  <c r="T936" i="4"/>
  <c r="T935" i="4"/>
  <c r="T934" i="4"/>
  <c r="T933" i="4"/>
  <c r="T932" i="4"/>
  <c r="T931" i="4"/>
  <c r="T930" i="4"/>
  <c r="T929" i="4"/>
  <c r="T928" i="4"/>
  <c r="T927" i="4"/>
  <c r="T926" i="4"/>
  <c r="T925" i="4"/>
  <c r="T924" i="4"/>
  <c r="T923" i="4"/>
  <c r="T922" i="4"/>
  <c r="T921" i="4"/>
  <c r="T920" i="4"/>
  <c r="T919" i="4"/>
  <c r="T918" i="4"/>
  <c r="T917" i="4"/>
  <c r="T916" i="4"/>
  <c r="T915" i="4"/>
  <c r="T914" i="4"/>
  <c r="T913" i="4"/>
  <c r="T912" i="4"/>
  <c r="T911" i="4"/>
  <c r="T910" i="4"/>
  <c r="T909" i="4"/>
  <c r="T908" i="4"/>
  <c r="T907" i="4"/>
  <c r="T906" i="4"/>
  <c r="T905" i="4"/>
  <c r="T904" i="4"/>
  <c r="T903" i="4"/>
  <c r="T902" i="4"/>
  <c r="T901" i="4"/>
  <c r="T900" i="4"/>
  <c r="T899" i="4"/>
  <c r="T898" i="4"/>
  <c r="T897" i="4"/>
  <c r="T896" i="4"/>
  <c r="T895" i="4"/>
  <c r="T894" i="4"/>
  <c r="T893" i="4"/>
  <c r="T892" i="4"/>
  <c r="T891" i="4"/>
  <c r="T890" i="4"/>
  <c r="T889" i="4"/>
  <c r="T888" i="4"/>
  <c r="T887" i="4"/>
  <c r="T886" i="4"/>
  <c r="T885" i="4"/>
  <c r="T884" i="4"/>
  <c r="T883" i="4"/>
  <c r="T882" i="4"/>
  <c r="T881" i="4"/>
  <c r="T880" i="4"/>
  <c r="T879" i="4"/>
  <c r="T878" i="4"/>
  <c r="T877" i="4"/>
  <c r="T876" i="4"/>
  <c r="T875" i="4"/>
  <c r="T874" i="4"/>
  <c r="T873" i="4"/>
  <c r="T872" i="4"/>
  <c r="T871" i="4"/>
  <c r="T870" i="4"/>
  <c r="T869" i="4"/>
  <c r="T868" i="4"/>
  <c r="T867" i="4"/>
  <c r="T866" i="4"/>
  <c r="T865" i="4"/>
  <c r="T864" i="4"/>
  <c r="T863" i="4"/>
  <c r="T862" i="4"/>
  <c r="T861" i="4"/>
  <c r="T860" i="4"/>
  <c r="T859" i="4"/>
  <c r="T858" i="4"/>
  <c r="T857" i="4"/>
  <c r="T856" i="4"/>
  <c r="T855" i="4"/>
  <c r="T854" i="4"/>
  <c r="T853" i="4"/>
  <c r="T852" i="4"/>
  <c r="T851" i="4"/>
  <c r="T850" i="4"/>
  <c r="T849" i="4"/>
  <c r="T848" i="4"/>
  <c r="T847" i="4"/>
  <c r="T846" i="4"/>
  <c r="T845" i="4"/>
  <c r="T844" i="4"/>
  <c r="T843" i="4"/>
  <c r="T842" i="4"/>
  <c r="T841" i="4"/>
  <c r="T840" i="4"/>
  <c r="T839" i="4"/>
  <c r="T838" i="4"/>
  <c r="T837" i="4"/>
  <c r="T836" i="4"/>
  <c r="T835" i="4"/>
  <c r="T834" i="4"/>
  <c r="T833" i="4"/>
  <c r="T832" i="4"/>
  <c r="T831" i="4"/>
  <c r="T830" i="4"/>
  <c r="T829" i="4"/>
  <c r="T828" i="4"/>
  <c r="T827" i="4"/>
  <c r="T826" i="4"/>
  <c r="T825" i="4"/>
  <c r="T824" i="4"/>
  <c r="T823" i="4"/>
  <c r="T822" i="4"/>
  <c r="T821" i="4"/>
  <c r="T820" i="4"/>
  <c r="T819" i="4"/>
  <c r="T818" i="4"/>
  <c r="T817" i="4"/>
  <c r="T816" i="4"/>
  <c r="T815" i="4"/>
  <c r="T814" i="4"/>
  <c r="T813" i="4"/>
  <c r="T812" i="4"/>
  <c r="T811" i="4"/>
  <c r="T810" i="4"/>
  <c r="T809" i="4"/>
  <c r="T808" i="4"/>
  <c r="T807" i="4"/>
  <c r="T806" i="4"/>
  <c r="T805" i="4"/>
  <c r="T804" i="4"/>
  <c r="T803" i="4"/>
  <c r="T802" i="4"/>
  <c r="T801" i="4"/>
  <c r="T800" i="4"/>
  <c r="T799" i="4"/>
  <c r="T798" i="4"/>
  <c r="T797" i="4"/>
  <c r="T796" i="4"/>
  <c r="T795" i="4"/>
  <c r="T794" i="4"/>
  <c r="T793" i="4"/>
  <c r="T792" i="4"/>
  <c r="T791" i="4"/>
  <c r="T790" i="4"/>
  <c r="T789" i="4"/>
  <c r="T788" i="4"/>
  <c r="T787" i="4"/>
  <c r="T786" i="4"/>
  <c r="T785" i="4"/>
  <c r="T784" i="4"/>
  <c r="T783" i="4"/>
  <c r="T782" i="4"/>
  <c r="T781" i="4"/>
  <c r="T780" i="4"/>
  <c r="T779" i="4"/>
  <c r="T778" i="4"/>
  <c r="T777" i="4"/>
  <c r="T776" i="4"/>
  <c r="T775" i="4"/>
  <c r="T774" i="4"/>
  <c r="T773" i="4"/>
  <c r="T772" i="4"/>
  <c r="T771" i="4"/>
  <c r="T770" i="4"/>
  <c r="T769" i="4"/>
  <c r="T768" i="4"/>
  <c r="T767" i="4"/>
  <c r="T766" i="4"/>
  <c r="T765" i="4"/>
  <c r="T764" i="4"/>
  <c r="T763" i="4"/>
  <c r="T762" i="4"/>
  <c r="T761" i="4"/>
  <c r="T760" i="4"/>
  <c r="T759" i="4"/>
  <c r="T758" i="4"/>
  <c r="T757" i="4"/>
  <c r="T756" i="4"/>
  <c r="T755" i="4"/>
  <c r="T754" i="4"/>
  <c r="T753" i="4"/>
  <c r="T752" i="4"/>
  <c r="T751" i="4"/>
  <c r="T750" i="4"/>
  <c r="T749" i="4"/>
  <c r="T748" i="4"/>
  <c r="T747" i="4"/>
  <c r="T746" i="4"/>
  <c r="T745" i="4"/>
  <c r="T744" i="4"/>
  <c r="T743" i="4"/>
  <c r="T742" i="4"/>
  <c r="T741" i="4"/>
  <c r="T740" i="4"/>
  <c r="T739" i="4"/>
  <c r="T738" i="4"/>
  <c r="T737" i="4"/>
  <c r="T736" i="4"/>
  <c r="T735" i="4"/>
  <c r="T734" i="4"/>
  <c r="T733" i="4"/>
  <c r="T732" i="4"/>
  <c r="T731" i="4"/>
  <c r="T730" i="4"/>
  <c r="T729" i="4"/>
  <c r="T728" i="4"/>
  <c r="T727" i="4"/>
  <c r="T726" i="4"/>
  <c r="T725" i="4"/>
  <c r="T724" i="4"/>
  <c r="T723" i="4"/>
  <c r="T722" i="4"/>
  <c r="T721" i="4"/>
  <c r="T720" i="4"/>
  <c r="T719" i="4"/>
  <c r="T718" i="4"/>
  <c r="T717" i="4"/>
  <c r="T716" i="4"/>
  <c r="T715" i="4"/>
  <c r="T714" i="4"/>
  <c r="T713" i="4"/>
  <c r="T712" i="4"/>
  <c r="T711" i="4"/>
  <c r="T710" i="4"/>
  <c r="T709" i="4"/>
  <c r="T708" i="4"/>
  <c r="T707" i="4"/>
  <c r="T706" i="4"/>
  <c r="T705" i="4"/>
  <c r="T704" i="4"/>
  <c r="T703" i="4"/>
  <c r="T702" i="4"/>
  <c r="T701" i="4"/>
  <c r="T700" i="4"/>
  <c r="T699" i="4"/>
  <c r="T698" i="4"/>
  <c r="T697" i="4"/>
  <c r="T696" i="4"/>
  <c r="T695" i="4"/>
  <c r="T694" i="4"/>
  <c r="T693" i="4"/>
  <c r="T692" i="4"/>
  <c r="T691" i="4"/>
  <c r="T690" i="4"/>
  <c r="T689" i="4"/>
  <c r="T688" i="4"/>
  <c r="T687" i="4"/>
  <c r="T686" i="4"/>
  <c r="T685" i="4"/>
  <c r="T684" i="4"/>
  <c r="T683" i="4"/>
  <c r="T682" i="4"/>
  <c r="T681" i="4"/>
  <c r="T680" i="4"/>
  <c r="T679" i="4"/>
  <c r="T678" i="4"/>
  <c r="T677" i="4"/>
  <c r="T676" i="4"/>
  <c r="T675" i="4"/>
  <c r="T674" i="4"/>
  <c r="T673" i="4"/>
  <c r="T672" i="4"/>
  <c r="T671" i="4"/>
  <c r="T670" i="4"/>
  <c r="T669" i="4"/>
  <c r="T668" i="4"/>
  <c r="T667" i="4"/>
  <c r="T666" i="4"/>
  <c r="T665" i="4"/>
  <c r="T664" i="4"/>
  <c r="T663" i="4"/>
  <c r="T662" i="4"/>
  <c r="T661" i="4"/>
  <c r="T660" i="4"/>
  <c r="T659" i="4"/>
  <c r="T658" i="4"/>
  <c r="T657" i="4"/>
  <c r="T656" i="4"/>
  <c r="T655" i="4"/>
  <c r="T654" i="4"/>
  <c r="T653" i="4"/>
  <c r="T652" i="4"/>
  <c r="T651" i="4"/>
  <c r="T650" i="4"/>
  <c r="T649" i="4"/>
  <c r="T648" i="4"/>
  <c r="T647" i="4"/>
  <c r="T646" i="4"/>
  <c r="T645" i="4"/>
  <c r="T644" i="4"/>
  <c r="T643" i="4"/>
  <c r="T642" i="4"/>
  <c r="T641" i="4"/>
  <c r="T640" i="4"/>
  <c r="T639" i="4"/>
  <c r="T638" i="4"/>
  <c r="T637" i="4"/>
  <c r="T636" i="4"/>
  <c r="T635" i="4"/>
  <c r="T634" i="4"/>
  <c r="T633" i="4"/>
  <c r="T632" i="4"/>
  <c r="T631" i="4"/>
  <c r="T630" i="4"/>
  <c r="T629" i="4"/>
  <c r="T628" i="4"/>
  <c r="T627" i="4"/>
  <c r="T626" i="4"/>
  <c r="T625" i="4"/>
  <c r="T624" i="4"/>
  <c r="T623" i="4"/>
  <c r="T622" i="4"/>
  <c r="T621" i="4"/>
  <c r="T620" i="4"/>
  <c r="T619" i="4"/>
  <c r="T618" i="4"/>
  <c r="T617" i="4"/>
  <c r="T616" i="4"/>
  <c r="T615" i="4"/>
  <c r="T614" i="4"/>
  <c r="T613" i="4"/>
  <c r="T612" i="4"/>
  <c r="T611" i="4"/>
  <c r="T610" i="4"/>
  <c r="T609" i="4"/>
  <c r="T608" i="4"/>
  <c r="T607" i="4"/>
  <c r="T606" i="4"/>
  <c r="T605" i="4"/>
  <c r="T604" i="4"/>
  <c r="T603" i="4"/>
  <c r="T602" i="4"/>
  <c r="T601" i="4"/>
  <c r="T600" i="4"/>
  <c r="T599" i="4"/>
  <c r="T598" i="4"/>
  <c r="T597" i="4"/>
  <c r="T596" i="4"/>
  <c r="T595" i="4"/>
  <c r="T594" i="4"/>
  <c r="T593" i="4"/>
  <c r="T592" i="4"/>
  <c r="T591" i="4"/>
  <c r="T590" i="4"/>
  <c r="T589" i="4"/>
  <c r="T588" i="4"/>
  <c r="T587" i="4"/>
  <c r="T586" i="4"/>
  <c r="T585" i="4"/>
  <c r="T584" i="4"/>
  <c r="T583" i="4"/>
  <c r="T582" i="4"/>
  <c r="T581" i="4"/>
  <c r="T580" i="4"/>
  <c r="T579" i="4"/>
  <c r="T578" i="4"/>
  <c r="T577" i="4"/>
  <c r="T576" i="4"/>
  <c r="T575" i="4"/>
  <c r="T574" i="4"/>
  <c r="T573" i="4"/>
  <c r="T572" i="4"/>
  <c r="T571" i="4"/>
  <c r="T570" i="4"/>
  <c r="T569" i="4"/>
  <c r="T568" i="4"/>
  <c r="T567" i="4"/>
  <c r="T566" i="4"/>
  <c r="T565" i="4"/>
  <c r="T564" i="4"/>
  <c r="T563" i="4"/>
  <c r="T562" i="4"/>
  <c r="T561" i="4"/>
  <c r="T560" i="4"/>
  <c r="T559" i="4"/>
  <c r="T558" i="4"/>
  <c r="T557" i="4"/>
  <c r="T556" i="4"/>
  <c r="T555" i="4"/>
  <c r="T554" i="4"/>
  <c r="T553" i="4"/>
  <c r="T552" i="4"/>
  <c r="T551" i="4"/>
  <c r="T550" i="4"/>
  <c r="T549" i="4"/>
  <c r="T548" i="4"/>
  <c r="T547" i="4"/>
  <c r="T546" i="4"/>
  <c r="T545" i="4"/>
  <c r="T544" i="4"/>
  <c r="T543" i="4"/>
  <c r="T542" i="4"/>
  <c r="T541" i="4"/>
  <c r="T540" i="4"/>
  <c r="T539" i="4"/>
  <c r="T538" i="4"/>
  <c r="T537" i="4"/>
  <c r="T536" i="4"/>
  <c r="T535" i="4"/>
  <c r="T534" i="4"/>
  <c r="T533" i="4"/>
  <c r="T532" i="4"/>
  <c r="T531" i="4"/>
  <c r="T530" i="4"/>
  <c r="T529" i="4"/>
  <c r="T528" i="4"/>
  <c r="T527" i="4"/>
  <c r="T526" i="4"/>
  <c r="T525" i="4"/>
  <c r="T524" i="4"/>
  <c r="T523" i="4"/>
  <c r="T522" i="4"/>
  <c r="T521" i="4"/>
  <c r="T520" i="4"/>
  <c r="T519" i="4"/>
  <c r="T518" i="4"/>
  <c r="T517" i="4"/>
  <c r="T516" i="4"/>
  <c r="T515" i="4"/>
  <c r="T514" i="4"/>
  <c r="T513" i="4"/>
  <c r="T512" i="4"/>
  <c r="T511" i="4"/>
  <c r="T510" i="4"/>
  <c r="T509" i="4"/>
  <c r="T508" i="4"/>
  <c r="T507" i="4"/>
  <c r="T506" i="4"/>
  <c r="T505" i="4"/>
  <c r="T504" i="4"/>
  <c r="T503" i="4"/>
  <c r="T502" i="4"/>
  <c r="T501" i="4"/>
  <c r="T500" i="4"/>
  <c r="T499" i="4"/>
  <c r="T498" i="4"/>
  <c r="T497" i="4"/>
  <c r="T496" i="4"/>
  <c r="T495" i="4"/>
  <c r="T494" i="4"/>
  <c r="T493" i="4"/>
  <c r="T492" i="4"/>
  <c r="T491" i="4"/>
  <c r="T490" i="4"/>
  <c r="T489" i="4"/>
  <c r="T488" i="4"/>
  <c r="T487" i="4"/>
  <c r="T486" i="4"/>
  <c r="T485" i="4"/>
  <c r="T484" i="4"/>
  <c r="T483" i="4"/>
  <c r="T482" i="4"/>
  <c r="T481" i="4"/>
  <c r="T480" i="4"/>
  <c r="T479" i="4"/>
  <c r="T478" i="4"/>
  <c r="T477" i="4"/>
  <c r="T476" i="4"/>
  <c r="T475" i="4"/>
  <c r="T474" i="4"/>
  <c r="T473" i="4"/>
  <c r="T472" i="4"/>
  <c r="T471" i="4"/>
  <c r="T470" i="4"/>
  <c r="T469" i="4"/>
  <c r="T468" i="4"/>
  <c r="T467" i="4"/>
  <c r="T466" i="4"/>
  <c r="T465" i="4"/>
  <c r="T464" i="4"/>
  <c r="T463" i="4"/>
  <c r="T462" i="4"/>
  <c r="T461" i="4"/>
  <c r="T460" i="4"/>
  <c r="T459" i="4"/>
  <c r="T458" i="4"/>
  <c r="T457" i="4"/>
  <c r="T456" i="4"/>
  <c r="T455" i="4"/>
  <c r="T454" i="4"/>
  <c r="T453" i="4"/>
  <c r="T452" i="4"/>
  <c r="T451" i="4"/>
  <c r="T450" i="4"/>
  <c r="T449" i="4"/>
  <c r="T448" i="4"/>
  <c r="T447" i="4"/>
  <c r="T446" i="4"/>
  <c r="T445" i="4"/>
  <c r="T444" i="4"/>
  <c r="T443" i="4"/>
  <c r="T442" i="4"/>
  <c r="T441" i="4"/>
  <c r="T440" i="4"/>
  <c r="T439" i="4"/>
  <c r="T438" i="4"/>
  <c r="T437" i="4"/>
  <c r="T436" i="4"/>
  <c r="T435" i="4"/>
  <c r="T434" i="4"/>
  <c r="T433" i="4"/>
  <c r="T432" i="4"/>
  <c r="T431" i="4"/>
  <c r="T430" i="4"/>
  <c r="T429" i="4"/>
  <c r="T428" i="4"/>
  <c r="T427" i="4"/>
  <c r="T426" i="4"/>
  <c r="T425" i="4"/>
  <c r="T424" i="4"/>
  <c r="T423" i="4"/>
  <c r="T422" i="4"/>
  <c r="T421" i="4"/>
  <c r="T420" i="4"/>
  <c r="T419" i="4"/>
  <c r="T418" i="4"/>
  <c r="T417" i="4"/>
  <c r="T416" i="4"/>
  <c r="T415" i="4"/>
  <c r="T414" i="4"/>
  <c r="T413" i="4"/>
  <c r="T412" i="4"/>
  <c r="T411" i="4"/>
  <c r="T410" i="4"/>
  <c r="T409" i="4"/>
  <c r="T408" i="4"/>
  <c r="T407" i="4"/>
  <c r="T406" i="4"/>
  <c r="T405" i="4"/>
  <c r="T404" i="4"/>
  <c r="T403" i="4"/>
  <c r="T402" i="4"/>
  <c r="T401" i="4"/>
  <c r="T400" i="4"/>
  <c r="T399" i="4"/>
  <c r="T398" i="4"/>
  <c r="T397" i="4"/>
  <c r="T396" i="4"/>
  <c r="T395" i="4"/>
  <c r="T394" i="4"/>
  <c r="T393" i="4"/>
  <c r="T392" i="4"/>
  <c r="T391" i="4"/>
  <c r="T390" i="4"/>
  <c r="T389" i="4"/>
  <c r="T388" i="4"/>
  <c r="T387" i="4"/>
  <c r="T386" i="4"/>
  <c r="T385" i="4"/>
  <c r="T384" i="4"/>
  <c r="T383" i="4"/>
  <c r="T382" i="4"/>
  <c r="T381" i="4"/>
  <c r="T380" i="4"/>
  <c r="T379" i="4"/>
  <c r="T378" i="4"/>
  <c r="T377" i="4"/>
  <c r="T376" i="4"/>
  <c r="T375" i="4"/>
  <c r="T374" i="4"/>
  <c r="T373" i="4"/>
  <c r="T372" i="4"/>
  <c r="T371" i="4"/>
  <c r="T370" i="4"/>
  <c r="T369" i="4"/>
  <c r="T368" i="4"/>
  <c r="T367" i="4"/>
  <c r="T366" i="4"/>
  <c r="T365" i="4"/>
  <c r="T364" i="4"/>
  <c r="T363" i="4"/>
  <c r="T362" i="4"/>
  <c r="T361" i="4"/>
  <c r="T360" i="4"/>
  <c r="T359" i="4"/>
  <c r="T358" i="4"/>
  <c r="T357" i="4"/>
  <c r="T356" i="4"/>
  <c r="T355" i="4"/>
  <c r="T354" i="4"/>
  <c r="T353" i="4"/>
  <c r="T352" i="4"/>
  <c r="T351" i="4"/>
  <c r="T350" i="4"/>
  <c r="T349" i="4"/>
  <c r="T348" i="4"/>
  <c r="T347" i="4"/>
  <c r="T346" i="4"/>
  <c r="T345" i="4"/>
  <c r="T344" i="4"/>
  <c r="T343" i="4"/>
  <c r="T342" i="4"/>
  <c r="T341" i="4"/>
  <c r="T340" i="4"/>
  <c r="T339" i="4"/>
  <c r="T338" i="4"/>
  <c r="T337" i="4"/>
  <c r="T336" i="4"/>
  <c r="T335" i="4"/>
  <c r="T334" i="4"/>
  <c r="T333" i="4"/>
  <c r="T332" i="4"/>
  <c r="T331" i="4"/>
  <c r="T330" i="4"/>
  <c r="T329" i="4"/>
  <c r="T328" i="4"/>
  <c r="T327" i="4"/>
  <c r="T326" i="4"/>
  <c r="T325" i="4"/>
  <c r="T324" i="4"/>
  <c r="T323" i="4"/>
  <c r="T322" i="4"/>
  <c r="T321" i="4"/>
  <c r="T320" i="4"/>
  <c r="T319" i="4"/>
  <c r="T318" i="4"/>
  <c r="T317" i="4"/>
  <c r="T316" i="4"/>
  <c r="T315" i="4"/>
  <c r="T314" i="4"/>
  <c r="T313" i="4"/>
  <c r="T312" i="4"/>
  <c r="T311" i="4"/>
  <c r="T310" i="4"/>
  <c r="T309" i="4"/>
  <c r="T308" i="4"/>
  <c r="T307" i="4"/>
  <c r="T306" i="4"/>
  <c r="T305" i="4"/>
  <c r="T304" i="4"/>
  <c r="T303" i="4"/>
  <c r="T302" i="4"/>
  <c r="T301" i="4"/>
  <c r="T300" i="4"/>
  <c r="T299" i="4"/>
  <c r="T298" i="4"/>
  <c r="T297" i="4"/>
  <c r="T296" i="4"/>
  <c r="T295" i="4"/>
  <c r="T294" i="4"/>
  <c r="T293" i="4"/>
  <c r="T292" i="4"/>
  <c r="T291" i="4"/>
  <c r="T290" i="4"/>
  <c r="T289" i="4"/>
  <c r="T288" i="4"/>
  <c r="T287" i="4"/>
  <c r="T286" i="4"/>
  <c r="T285" i="4"/>
  <c r="T284" i="4"/>
  <c r="T283" i="4"/>
  <c r="T282" i="4"/>
  <c r="T281" i="4"/>
  <c r="T280" i="4"/>
  <c r="T279" i="4"/>
  <c r="T278" i="4"/>
  <c r="T277" i="4"/>
  <c r="T276" i="4"/>
  <c r="T275" i="4"/>
  <c r="T274" i="4"/>
  <c r="T273" i="4"/>
  <c r="T272" i="4"/>
  <c r="T271" i="4"/>
  <c r="T270" i="4"/>
  <c r="T269" i="4"/>
  <c r="T268" i="4"/>
  <c r="T267" i="4"/>
  <c r="T266" i="4"/>
  <c r="T265" i="4"/>
  <c r="T264" i="4"/>
  <c r="T263" i="4"/>
  <c r="T262" i="4"/>
  <c r="T261" i="4"/>
  <c r="T260" i="4"/>
  <c r="T259" i="4"/>
  <c r="T258" i="4"/>
  <c r="T257" i="4"/>
  <c r="T256" i="4"/>
  <c r="T255" i="4"/>
  <c r="T254" i="4"/>
  <c r="T253" i="4"/>
  <c r="T252" i="4"/>
  <c r="T251" i="4"/>
  <c r="T250" i="4"/>
  <c r="T249" i="4"/>
  <c r="T248" i="4"/>
  <c r="T247" i="4"/>
  <c r="T246" i="4"/>
  <c r="T245" i="4"/>
  <c r="T244" i="4"/>
  <c r="T243" i="4"/>
  <c r="T242" i="4"/>
  <c r="T241" i="4"/>
  <c r="T240" i="4"/>
  <c r="T239" i="4"/>
  <c r="T238" i="4"/>
  <c r="T237" i="4"/>
  <c r="T236" i="4"/>
  <c r="T235" i="4"/>
  <c r="T234" i="4"/>
  <c r="T233" i="4"/>
  <c r="T232" i="4"/>
  <c r="T231" i="4"/>
  <c r="T230" i="4"/>
  <c r="T229" i="4"/>
  <c r="T228" i="4"/>
  <c r="T227" i="4"/>
  <c r="T226" i="4"/>
  <c r="T225" i="4"/>
  <c r="T224" i="4"/>
  <c r="T223" i="4"/>
  <c r="T222" i="4"/>
  <c r="T221" i="4"/>
  <c r="T220" i="4"/>
  <c r="T219" i="4"/>
  <c r="T218" i="4"/>
  <c r="T217" i="4"/>
  <c r="T216" i="4"/>
  <c r="T215" i="4"/>
  <c r="T214" i="4"/>
  <c r="T213" i="4"/>
  <c r="T212" i="4"/>
  <c r="T211" i="4"/>
  <c r="T210" i="4"/>
  <c r="T209" i="4"/>
  <c r="T208" i="4"/>
  <c r="T207" i="4"/>
  <c r="T206" i="4"/>
  <c r="T205" i="4"/>
  <c r="T204" i="4"/>
  <c r="T203" i="4"/>
  <c r="T202" i="4"/>
  <c r="T201" i="4"/>
  <c r="T200" i="4"/>
  <c r="T199" i="4"/>
  <c r="T198" i="4"/>
  <c r="T197" i="4"/>
  <c r="T196" i="4"/>
  <c r="T195" i="4"/>
  <c r="T194" i="4"/>
  <c r="T193" i="4"/>
  <c r="T192" i="4"/>
  <c r="T191" i="4"/>
  <c r="T190" i="4"/>
  <c r="T189" i="4"/>
  <c r="T188" i="4"/>
  <c r="T187" i="4"/>
  <c r="T186" i="4"/>
  <c r="T185" i="4"/>
  <c r="T184" i="4"/>
  <c r="T183" i="4"/>
  <c r="T182" i="4"/>
  <c r="T181" i="4"/>
  <c r="T180" i="4"/>
  <c r="T179" i="4"/>
  <c r="T178" i="4"/>
  <c r="T177" i="4"/>
  <c r="T176" i="4"/>
  <c r="T175" i="4"/>
  <c r="T174" i="4"/>
  <c r="T173" i="4"/>
  <c r="T172" i="4"/>
  <c r="T171" i="4"/>
  <c r="T170" i="4"/>
  <c r="T169" i="4"/>
  <c r="T168" i="4"/>
  <c r="T167" i="4"/>
  <c r="T166" i="4"/>
  <c r="T165" i="4"/>
  <c r="T164" i="4"/>
  <c r="T163" i="4"/>
  <c r="T162" i="4"/>
  <c r="T161" i="4"/>
  <c r="T160" i="4"/>
  <c r="T159" i="4"/>
  <c r="T158" i="4"/>
  <c r="T157" i="4"/>
  <c r="T156" i="4"/>
  <c r="T155" i="4"/>
  <c r="T154" i="4"/>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AW7" i="4"/>
  <c r="AV7" i="4"/>
  <c r="AU7" i="4"/>
  <c r="AT7" i="4"/>
  <c r="AS7" i="4"/>
  <c r="AW9" i="4"/>
  <c r="AV9" i="4"/>
  <c r="AU9" i="4"/>
  <c r="AT9" i="4"/>
  <c r="AS9" i="4"/>
  <c r="AW3035" i="4"/>
  <c r="AW3034" i="4"/>
  <c r="AW3033" i="4"/>
  <c r="AW3032" i="4"/>
  <c r="AW3031" i="4"/>
  <c r="AW3030" i="4"/>
  <c r="AW3029" i="4"/>
  <c r="AW3028" i="4"/>
  <c r="AW3027" i="4"/>
  <c r="AW3026" i="4"/>
  <c r="AW3025" i="4"/>
  <c r="AW3024" i="4"/>
  <c r="AW3023" i="4"/>
  <c r="AW3022" i="4"/>
  <c r="AW3021" i="4"/>
  <c r="AW3020" i="4"/>
  <c r="AW3019" i="4"/>
  <c r="AW3018" i="4"/>
  <c r="AW3017" i="4"/>
  <c r="AW3016" i="4"/>
  <c r="AW3015" i="4"/>
  <c r="AW3014" i="4"/>
  <c r="AW3013" i="4"/>
  <c r="AW3012" i="4"/>
  <c r="AW3011" i="4"/>
  <c r="AW3010" i="4"/>
  <c r="AW3009" i="4"/>
  <c r="AW3008" i="4"/>
  <c r="AW3007" i="4"/>
  <c r="AW3006" i="4"/>
  <c r="AW3005" i="4"/>
  <c r="AW3004" i="4"/>
  <c r="AW3003" i="4"/>
  <c r="AW3002" i="4"/>
  <c r="AW3001" i="4"/>
  <c r="AW3000" i="4"/>
  <c r="AW2999" i="4"/>
  <c r="AW2998" i="4"/>
  <c r="AW2997" i="4"/>
  <c r="AW2996" i="4"/>
  <c r="AW2995" i="4"/>
  <c r="AW2994" i="4"/>
  <c r="AW2993" i="4"/>
  <c r="AW2992" i="4"/>
  <c r="AW2991" i="4"/>
  <c r="AW2990" i="4"/>
  <c r="AW2989" i="4"/>
  <c r="AW2988" i="4"/>
  <c r="AW2987" i="4"/>
  <c r="AW2986" i="4"/>
  <c r="AW2985" i="4"/>
  <c r="AW2984" i="4"/>
  <c r="AW2983" i="4"/>
  <c r="AW2982" i="4"/>
  <c r="AW2981" i="4"/>
  <c r="AW2980" i="4"/>
  <c r="AW2979" i="4"/>
  <c r="AW2978" i="4"/>
  <c r="AW2977" i="4"/>
  <c r="AW2976" i="4"/>
  <c r="AW2975" i="4"/>
  <c r="AW2974" i="4"/>
  <c r="AW2973" i="4"/>
  <c r="AW2972" i="4"/>
  <c r="AW2971" i="4"/>
  <c r="AW2970" i="4"/>
  <c r="AW2969" i="4"/>
  <c r="AW2968" i="4"/>
  <c r="AW2967" i="4"/>
  <c r="AW2966" i="4"/>
  <c r="AW2965" i="4"/>
  <c r="AW2964" i="4"/>
  <c r="AW2963" i="4"/>
  <c r="AW2962" i="4"/>
  <c r="AW2961" i="4"/>
  <c r="AW2960" i="4"/>
  <c r="AW2959" i="4"/>
  <c r="AW2958" i="4"/>
  <c r="AW2957" i="4"/>
  <c r="AW2956" i="4"/>
  <c r="AW2955" i="4"/>
  <c r="AW2954" i="4"/>
  <c r="AW2953" i="4"/>
  <c r="AW2952" i="4"/>
  <c r="AW2951" i="4"/>
  <c r="AW2950" i="4"/>
  <c r="AW2949" i="4"/>
  <c r="AW2948" i="4"/>
  <c r="AW2947" i="4"/>
  <c r="AW2946" i="4"/>
  <c r="AW2945" i="4"/>
  <c r="AW2944" i="4"/>
  <c r="AW2943" i="4"/>
  <c r="AW2942" i="4"/>
  <c r="AW2941" i="4"/>
  <c r="AW2940" i="4"/>
  <c r="AW2939" i="4"/>
  <c r="AW2938" i="4"/>
  <c r="AW2937" i="4"/>
  <c r="AW2936" i="4"/>
  <c r="AW2935" i="4"/>
  <c r="AW2934" i="4"/>
  <c r="AW2933" i="4"/>
  <c r="AW2932" i="4"/>
  <c r="AW2931" i="4"/>
  <c r="AW2930" i="4"/>
  <c r="AW2929" i="4"/>
  <c r="AW2928" i="4"/>
  <c r="AW2927" i="4"/>
  <c r="AW2926" i="4"/>
  <c r="AW2925" i="4"/>
  <c r="AW2924" i="4"/>
  <c r="AW2923" i="4"/>
  <c r="AW2922" i="4"/>
  <c r="AW2921" i="4"/>
  <c r="AW2920" i="4"/>
  <c r="AW2919" i="4"/>
  <c r="AW2918" i="4"/>
  <c r="AW2917" i="4"/>
  <c r="AW2916" i="4"/>
  <c r="AW2915" i="4"/>
  <c r="AW2914" i="4"/>
  <c r="AW2913" i="4"/>
  <c r="AW2912" i="4"/>
  <c r="AW2911" i="4"/>
  <c r="AW2910" i="4"/>
  <c r="AW2909" i="4"/>
  <c r="AW2908" i="4"/>
  <c r="AW2907" i="4"/>
  <c r="AW2906" i="4"/>
  <c r="AW2905" i="4"/>
  <c r="AW2904" i="4"/>
  <c r="AW2903" i="4"/>
  <c r="AW2902" i="4"/>
  <c r="AW2901" i="4"/>
  <c r="AW2900" i="4"/>
  <c r="AW2899" i="4"/>
  <c r="AW2898" i="4"/>
  <c r="AW2897" i="4"/>
  <c r="AW2896" i="4"/>
  <c r="AW2895" i="4"/>
  <c r="AW2894" i="4"/>
  <c r="AW2893" i="4"/>
  <c r="AW2892" i="4"/>
  <c r="AW2891" i="4"/>
  <c r="AW2890" i="4"/>
  <c r="AW2889" i="4"/>
  <c r="AW2888" i="4"/>
  <c r="AW2887" i="4"/>
  <c r="AW2886" i="4"/>
  <c r="AW2885" i="4"/>
  <c r="AW2884" i="4"/>
  <c r="AW2883" i="4"/>
  <c r="AW2882" i="4"/>
  <c r="AW2881" i="4"/>
  <c r="AW2880" i="4"/>
  <c r="AW2879" i="4"/>
  <c r="AW2878" i="4"/>
  <c r="AW2877" i="4"/>
  <c r="AW2876" i="4"/>
  <c r="AW2875" i="4"/>
  <c r="AW2874" i="4"/>
  <c r="AW2873" i="4"/>
  <c r="AW2872" i="4"/>
  <c r="AW2871" i="4"/>
  <c r="AW2870" i="4"/>
  <c r="AW2869" i="4"/>
  <c r="AW2868" i="4"/>
  <c r="AW2867" i="4"/>
  <c r="AW2866" i="4"/>
  <c r="AW2865" i="4"/>
  <c r="AW2864" i="4"/>
  <c r="AW2863" i="4"/>
  <c r="AW2862" i="4"/>
  <c r="AW2861" i="4"/>
  <c r="AW2860" i="4"/>
  <c r="AW2859" i="4"/>
  <c r="AW2858" i="4"/>
  <c r="AW2857" i="4"/>
  <c r="AW2856" i="4"/>
  <c r="AW2855" i="4"/>
  <c r="AW2854" i="4"/>
  <c r="AW2853" i="4"/>
  <c r="AW2852" i="4"/>
  <c r="AW2851" i="4"/>
  <c r="AW2850" i="4"/>
  <c r="AW2849" i="4"/>
  <c r="AW2848" i="4"/>
  <c r="AW2847" i="4"/>
  <c r="AW2846" i="4"/>
  <c r="AW2845" i="4"/>
  <c r="AW2844" i="4"/>
  <c r="AW2843" i="4"/>
  <c r="AW2842" i="4"/>
  <c r="AW2841" i="4"/>
  <c r="AW2840" i="4"/>
  <c r="AW2839" i="4"/>
  <c r="AW2838" i="4"/>
  <c r="AW2837" i="4"/>
  <c r="AW2836" i="4"/>
  <c r="AW2835" i="4"/>
  <c r="AW2834" i="4"/>
  <c r="AW2833" i="4"/>
  <c r="AW2832" i="4"/>
  <c r="AW2831" i="4"/>
  <c r="AW2830" i="4"/>
  <c r="AW2829" i="4"/>
  <c r="AW2828" i="4"/>
  <c r="AW2827" i="4"/>
  <c r="AW2826" i="4"/>
  <c r="AW2825" i="4"/>
  <c r="AW2824" i="4"/>
  <c r="AW2823" i="4"/>
  <c r="AW2822" i="4"/>
  <c r="AW2821" i="4"/>
  <c r="AW2820" i="4"/>
  <c r="AW2819" i="4"/>
  <c r="AW2818" i="4"/>
  <c r="AW2817" i="4"/>
  <c r="AW2816" i="4"/>
  <c r="AW2815" i="4"/>
  <c r="AW2814" i="4"/>
  <c r="AW2813" i="4"/>
  <c r="AW2812" i="4"/>
  <c r="AW2811" i="4"/>
  <c r="AW2810" i="4"/>
  <c r="AW2809" i="4"/>
  <c r="AW2808" i="4"/>
  <c r="AW2807" i="4"/>
  <c r="AW2806" i="4"/>
  <c r="AW2805" i="4"/>
  <c r="AW2804" i="4"/>
  <c r="AW2803" i="4"/>
  <c r="AW2802" i="4"/>
  <c r="AW2801" i="4"/>
  <c r="AW2800" i="4"/>
  <c r="AW2799" i="4"/>
  <c r="AW2798" i="4"/>
  <c r="AW2797" i="4"/>
  <c r="AW2796" i="4"/>
  <c r="AW2795" i="4"/>
  <c r="AW2794" i="4"/>
  <c r="AW2793" i="4"/>
  <c r="AW2792" i="4"/>
  <c r="AW2791" i="4"/>
  <c r="AW2790" i="4"/>
  <c r="AW2789" i="4"/>
  <c r="AW2788" i="4"/>
  <c r="AW2787" i="4"/>
  <c r="AW2786" i="4"/>
  <c r="AW2785" i="4"/>
  <c r="AW2784" i="4"/>
  <c r="AW2783" i="4"/>
  <c r="AW2782" i="4"/>
  <c r="AW2781" i="4"/>
  <c r="AW2780" i="4"/>
  <c r="AW2779" i="4"/>
  <c r="AW2778" i="4"/>
  <c r="AW2777" i="4"/>
  <c r="AW2776" i="4"/>
  <c r="AW2775" i="4"/>
  <c r="AW2774" i="4"/>
  <c r="AW2773" i="4"/>
  <c r="AW2772" i="4"/>
  <c r="AW2771" i="4"/>
  <c r="AW2770" i="4"/>
  <c r="AW2769" i="4"/>
  <c r="AW2768" i="4"/>
  <c r="AW2767" i="4"/>
  <c r="AW2766" i="4"/>
  <c r="AW2765" i="4"/>
  <c r="AW2764" i="4"/>
  <c r="AW2763" i="4"/>
  <c r="AW2762" i="4"/>
  <c r="AW2761" i="4"/>
  <c r="AW2760" i="4"/>
  <c r="AW2759" i="4"/>
  <c r="AW2758" i="4"/>
  <c r="AW2757" i="4"/>
  <c r="AW2756" i="4"/>
  <c r="AW2755" i="4"/>
  <c r="AW2754" i="4"/>
  <c r="AW2753" i="4"/>
  <c r="AW2752" i="4"/>
  <c r="AW2751" i="4"/>
  <c r="AW2750" i="4"/>
  <c r="AW2749" i="4"/>
  <c r="AW2748" i="4"/>
  <c r="AW2747" i="4"/>
  <c r="AW2746" i="4"/>
  <c r="AW2745" i="4"/>
  <c r="AW2744" i="4"/>
  <c r="AW2743" i="4"/>
  <c r="AW2742" i="4"/>
  <c r="AW2741" i="4"/>
  <c r="AW2740" i="4"/>
  <c r="AW2739" i="4"/>
  <c r="AW2738" i="4"/>
  <c r="AW2737" i="4"/>
  <c r="AW2736" i="4"/>
  <c r="AW2735" i="4"/>
  <c r="AW2734" i="4"/>
  <c r="AW2733" i="4"/>
  <c r="AW2732" i="4"/>
  <c r="AW2731" i="4"/>
  <c r="AW2730" i="4"/>
  <c r="AW2729" i="4"/>
  <c r="AW2728" i="4"/>
  <c r="AW2727" i="4"/>
  <c r="AW2726" i="4"/>
  <c r="AW2725" i="4"/>
  <c r="AW2724" i="4"/>
  <c r="AW2723" i="4"/>
  <c r="AW2722" i="4"/>
  <c r="AW2721" i="4"/>
  <c r="AW2720" i="4"/>
  <c r="AW2719" i="4"/>
  <c r="AW2718" i="4"/>
  <c r="AW2717" i="4"/>
  <c r="AW2716" i="4"/>
  <c r="AW2715" i="4"/>
  <c r="AW2714" i="4"/>
  <c r="AW2713" i="4"/>
  <c r="AW2712" i="4"/>
  <c r="AW2711" i="4"/>
  <c r="AW2710" i="4"/>
  <c r="AW2709" i="4"/>
  <c r="AW2708" i="4"/>
  <c r="AW2707" i="4"/>
  <c r="AW2706" i="4"/>
  <c r="AW2705" i="4"/>
  <c r="AW2704" i="4"/>
  <c r="AW2703" i="4"/>
  <c r="AW2702" i="4"/>
  <c r="AW2701" i="4"/>
  <c r="AW2700" i="4"/>
  <c r="AW2699" i="4"/>
  <c r="AW2698" i="4"/>
  <c r="AW2697" i="4"/>
  <c r="AW2696" i="4"/>
  <c r="AW2695" i="4"/>
  <c r="AW2694" i="4"/>
  <c r="AW2693" i="4"/>
  <c r="AW2692" i="4"/>
  <c r="AW2691" i="4"/>
  <c r="AW2690" i="4"/>
  <c r="AW2689" i="4"/>
  <c r="AW2688" i="4"/>
  <c r="AW2687" i="4"/>
  <c r="AW2686" i="4"/>
  <c r="AW2685" i="4"/>
  <c r="AW2684" i="4"/>
  <c r="AW2683" i="4"/>
  <c r="AW2682" i="4"/>
  <c r="AW2681" i="4"/>
  <c r="AW2680" i="4"/>
  <c r="AW2679" i="4"/>
  <c r="AW2678" i="4"/>
  <c r="AW2677" i="4"/>
  <c r="AW2676" i="4"/>
  <c r="AW2675" i="4"/>
  <c r="AW2674" i="4"/>
  <c r="AW2673" i="4"/>
  <c r="AW2672" i="4"/>
  <c r="AW2671" i="4"/>
  <c r="AW2670" i="4"/>
  <c r="AW2669" i="4"/>
  <c r="AW2668" i="4"/>
  <c r="AW2667" i="4"/>
  <c r="AW2666" i="4"/>
  <c r="AW2665" i="4"/>
  <c r="AW2664" i="4"/>
  <c r="AW2663" i="4"/>
  <c r="AW2662" i="4"/>
  <c r="AW2661" i="4"/>
  <c r="AW2660" i="4"/>
  <c r="AW2659" i="4"/>
  <c r="AW2658" i="4"/>
  <c r="AW2657" i="4"/>
  <c r="AW2656" i="4"/>
  <c r="AW2655" i="4"/>
  <c r="AW2654" i="4"/>
  <c r="AW2653" i="4"/>
  <c r="AW2652" i="4"/>
  <c r="AW2651" i="4"/>
  <c r="AW2650" i="4"/>
  <c r="AW2649" i="4"/>
  <c r="AW2648" i="4"/>
  <c r="AW2647" i="4"/>
  <c r="AW2646" i="4"/>
  <c r="AW2645" i="4"/>
  <c r="AW2644" i="4"/>
  <c r="AW2643" i="4"/>
  <c r="AW2642" i="4"/>
  <c r="AW2641" i="4"/>
  <c r="AW2640" i="4"/>
  <c r="AW2639" i="4"/>
  <c r="AW2638" i="4"/>
  <c r="AW2637" i="4"/>
  <c r="AW2636" i="4"/>
  <c r="AW2635" i="4"/>
  <c r="AW2634" i="4"/>
  <c r="AW2633" i="4"/>
  <c r="AW2632" i="4"/>
  <c r="AW2631" i="4"/>
  <c r="AW2630" i="4"/>
  <c r="AW2629" i="4"/>
  <c r="AW2628" i="4"/>
  <c r="AW2627" i="4"/>
  <c r="AW2626" i="4"/>
  <c r="AW2625" i="4"/>
  <c r="AW2624" i="4"/>
  <c r="AW2623" i="4"/>
  <c r="AW2622" i="4"/>
  <c r="AW2621" i="4"/>
  <c r="AW2620" i="4"/>
  <c r="AW2619" i="4"/>
  <c r="AW2618" i="4"/>
  <c r="AW2617" i="4"/>
  <c r="AW2616" i="4"/>
  <c r="AW2615" i="4"/>
  <c r="AW2614" i="4"/>
  <c r="AW2613" i="4"/>
  <c r="AW2612" i="4"/>
  <c r="AW2611" i="4"/>
  <c r="AW2610" i="4"/>
  <c r="AW2609" i="4"/>
  <c r="AW2608" i="4"/>
  <c r="AW2607" i="4"/>
  <c r="AW2606" i="4"/>
  <c r="AW2605" i="4"/>
  <c r="AW2604" i="4"/>
  <c r="AW2603" i="4"/>
  <c r="AW2602" i="4"/>
  <c r="AW2601" i="4"/>
  <c r="AW2600" i="4"/>
  <c r="AW2599" i="4"/>
  <c r="AW2598" i="4"/>
  <c r="AW2597" i="4"/>
  <c r="AW2596" i="4"/>
  <c r="AW2595" i="4"/>
  <c r="AW2594" i="4"/>
  <c r="AW2593" i="4"/>
  <c r="AW2592" i="4"/>
  <c r="AW2591" i="4"/>
  <c r="AW2590" i="4"/>
  <c r="AW2589" i="4"/>
  <c r="AW2588" i="4"/>
  <c r="AW2587" i="4"/>
  <c r="AW2586" i="4"/>
  <c r="AW2585" i="4"/>
  <c r="AW2584" i="4"/>
  <c r="AW2583" i="4"/>
  <c r="AW2582" i="4"/>
  <c r="AW2581" i="4"/>
  <c r="AW2580" i="4"/>
  <c r="AW2579" i="4"/>
  <c r="AW2578" i="4"/>
  <c r="AW2577" i="4"/>
  <c r="AW2576" i="4"/>
  <c r="AW2575" i="4"/>
  <c r="AW2574" i="4"/>
  <c r="AW2573" i="4"/>
  <c r="AW2572" i="4"/>
  <c r="AW2571" i="4"/>
  <c r="AW2570" i="4"/>
  <c r="AW2569" i="4"/>
  <c r="AW2568" i="4"/>
  <c r="AW2567" i="4"/>
  <c r="AW2566" i="4"/>
  <c r="AW2565" i="4"/>
  <c r="AW2564" i="4"/>
  <c r="AW2563" i="4"/>
  <c r="AW2562" i="4"/>
  <c r="AW2561" i="4"/>
  <c r="AW2560" i="4"/>
  <c r="AW2559" i="4"/>
  <c r="AW2558" i="4"/>
  <c r="AW2557" i="4"/>
  <c r="AW2556" i="4"/>
  <c r="AW2555" i="4"/>
  <c r="AW2554" i="4"/>
  <c r="AW2553" i="4"/>
  <c r="AW2552" i="4"/>
  <c r="AW2551" i="4"/>
  <c r="AW2550" i="4"/>
  <c r="AW2549" i="4"/>
  <c r="AW2548" i="4"/>
  <c r="AW2547" i="4"/>
  <c r="AW2546" i="4"/>
  <c r="AW2545" i="4"/>
  <c r="AW2544" i="4"/>
  <c r="AW2543" i="4"/>
  <c r="AW2542" i="4"/>
  <c r="AW2541" i="4"/>
  <c r="AW2540" i="4"/>
  <c r="AW2539" i="4"/>
  <c r="AW2538" i="4"/>
  <c r="AW2537" i="4"/>
  <c r="AW2536" i="4"/>
  <c r="AW2535" i="4"/>
  <c r="AW2534" i="4"/>
  <c r="AW2533" i="4"/>
  <c r="AW2532" i="4"/>
  <c r="AW2531" i="4"/>
  <c r="AW2530" i="4"/>
  <c r="AW2529" i="4"/>
  <c r="AW2528" i="4"/>
  <c r="AW2527" i="4"/>
  <c r="AW2526" i="4"/>
  <c r="AW2525" i="4"/>
  <c r="AW2524" i="4"/>
  <c r="AW2523" i="4"/>
  <c r="AW2522" i="4"/>
  <c r="AW2521" i="4"/>
  <c r="AW2520" i="4"/>
  <c r="AW2519" i="4"/>
  <c r="AW2518" i="4"/>
  <c r="AW2517" i="4"/>
  <c r="AW2516" i="4"/>
  <c r="AW2515" i="4"/>
  <c r="AW2514" i="4"/>
  <c r="AW2513" i="4"/>
  <c r="AW2512" i="4"/>
  <c r="AW2511" i="4"/>
  <c r="AW2510" i="4"/>
  <c r="AW2509" i="4"/>
  <c r="AW2508" i="4"/>
  <c r="AW2507" i="4"/>
  <c r="AW2506" i="4"/>
  <c r="AW2505" i="4"/>
  <c r="AW2504" i="4"/>
  <c r="AW2503" i="4"/>
  <c r="AW2502" i="4"/>
  <c r="AW2501" i="4"/>
  <c r="AW2500" i="4"/>
  <c r="AW2499" i="4"/>
  <c r="AW2498" i="4"/>
  <c r="AW2497" i="4"/>
  <c r="AW2496" i="4"/>
  <c r="AW2495" i="4"/>
  <c r="AW2494" i="4"/>
  <c r="AW2493" i="4"/>
  <c r="AW2492" i="4"/>
  <c r="AW2491" i="4"/>
  <c r="AW2490" i="4"/>
  <c r="AW2489" i="4"/>
  <c r="AW2488" i="4"/>
  <c r="AW2487" i="4"/>
  <c r="AW2486" i="4"/>
  <c r="AW2485" i="4"/>
  <c r="AW2484" i="4"/>
  <c r="AW2483" i="4"/>
  <c r="AW2482" i="4"/>
  <c r="AW2481" i="4"/>
  <c r="AW2480" i="4"/>
  <c r="AW2479" i="4"/>
  <c r="AW2478" i="4"/>
  <c r="AW2477" i="4"/>
  <c r="AW2476" i="4"/>
  <c r="AW2475" i="4"/>
  <c r="AW2474" i="4"/>
  <c r="AW2473" i="4"/>
  <c r="AW2472" i="4"/>
  <c r="AW2471" i="4"/>
  <c r="AW2470" i="4"/>
  <c r="AW2469" i="4"/>
  <c r="AW2468" i="4"/>
  <c r="AW2467" i="4"/>
  <c r="AW2466" i="4"/>
  <c r="AW2465" i="4"/>
  <c r="AW2464" i="4"/>
  <c r="AW2463" i="4"/>
  <c r="AW2462" i="4"/>
  <c r="AW2461" i="4"/>
  <c r="AW2460" i="4"/>
  <c r="AW2459" i="4"/>
  <c r="AW2458" i="4"/>
  <c r="AW2457" i="4"/>
  <c r="AW2456" i="4"/>
  <c r="AW2455" i="4"/>
  <c r="AW2454" i="4"/>
  <c r="AW2453" i="4"/>
  <c r="AW2452" i="4"/>
  <c r="AW2451" i="4"/>
  <c r="AW2450" i="4"/>
  <c r="AW2449" i="4"/>
  <c r="AW2448" i="4"/>
  <c r="AW2447" i="4"/>
  <c r="AW2446" i="4"/>
  <c r="AW2445" i="4"/>
  <c r="AW2444" i="4"/>
  <c r="AW2443" i="4"/>
  <c r="AW2442" i="4"/>
  <c r="AW2441" i="4"/>
  <c r="AW2440" i="4"/>
  <c r="AW2439" i="4"/>
  <c r="AW2438" i="4"/>
  <c r="AW2437" i="4"/>
  <c r="AW2436" i="4"/>
  <c r="AW2435" i="4"/>
  <c r="AW2434" i="4"/>
  <c r="AW2433" i="4"/>
  <c r="AW2432" i="4"/>
  <c r="AW2431" i="4"/>
  <c r="AW2430" i="4"/>
  <c r="AW2429" i="4"/>
  <c r="AW2428" i="4"/>
  <c r="AW2427" i="4"/>
  <c r="AW2426" i="4"/>
  <c r="AW2425" i="4"/>
  <c r="AW2424" i="4"/>
  <c r="AW2423" i="4"/>
  <c r="AW2422" i="4"/>
  <c r="AW2421" i="4"/>
  <c r="AW2420" i="4"/>
  <c r="AW2419" i="4"/>
  <c r="AW2418" i="4"/>
  <c r="AW2417" i="4"/>
  <c r="AW2416" i="4"/>
  <c r="AW2415" i="4"/>
  <c r="AW2414" i="4"/>
  <c r="AW2413" i="4"/>
  <c r="AW2412" i="4"/>
  <c r="AW2411" i="4"/>
  <c r="AW2410" i="4"/>
  <c r="AW2409" i="4"/>
  <c r="AW2408" i="4"/>
  <c r="AW2407" i="4"/>
  <c r="AW2406" i="4"/>
  <c r="AW2405" i="4"/>
  <c r="AW2404" i="4"/>
  <c r="AW2403" i="4"/>
  <c r="AW2402" i="4"/>
  <c r="AW2401" i="4"/>
  <c r="AW2400" i="4"/>
  <c r="AW2399" i="4"/>
  <c r="AW2398" i="4"/>
  <c r="AW2397" i="4"/>
  <c r="AW2396" i="4"/>
  <c r="AW2395" i="4"/>
  <c r="AW2394" i="4"/>
  <c r="AW2393" i="4"/>
  <c r="AW2392" i="4"/>
  <c r="AW2391" i="4"/>
  <c r="AW2390" i="4"/>
  <c r="AW2389" i="4"/>
  <c r="AW2388" i="4"/>
  <c r="AW2387" i="4"/>
  <c r="AW2386" i="4"/>
  <c r="AW2385" i="4"/>
  <c r="AW2384" i="4"/>
  <c r="AW2383" i="4"/>
  <c r="AW2382" i="4"/>
  <c r="AW2381" i="4"/>
  <c r="AW2380" i="4"/>
  <c r="AW2379" i="4"/>
  <c r="AW2378" i="4"/>
  <c r="AW2377" i="4"/>
  <c r="AW2376" i="4"/>
  <c r="AW2375" i="4"/>
  <c r="AW2374" i="4"/>
  <c r="AW2373" i="4"/>
  <c r="AW2372" i="4"/>
  <c r="AW2371" i="4"/>
  <c r="AW2370" i="4"/>
  <c r="AW2369" i="4"/>
  <c r="AW2368" i="4"/>
  <c r="AW2367" i="4"/>
  <c r="AW2366" i="4"/>
  <c r="AW2365" i="4"/>
  <c r="AW2364" i="4"/>
  <c r="AW2363" i="4"/>
  <c r="AW2362" i="4"/>
  <c r="AW2361" i="4"/>
  <c r="AW2360" i="4"/>
  <c r="AW2359" i="4"/>
  <c r="AW2358" i="4"/>
  <c r="AW2357" i="4"/>
  <c r="AW2356" i="4"/>
  <c r="AW2355" i="4"/>
  <c r="AW2354" i="4"/>
  <c r="AW2353" i="4"/>
  <c r="AW2352" i="4"/>
  <c r="AW2351" i="4"/>
  <c r="AW2350" i="4"/>
  <c r="AW2349" i="4"/>
  <c r="AW2348" i="4"/>
  <c r="AW2347" i="4"/>
  <c r="AW2346" i="4"/>
  <c r="AW2345" i="4"/>
  <c r="AW2344" i="4"/>
  <c r="AW2343" i="4"/>
  <c r="AW2342" i="4"/>
  <c r="AW2341" i="4"/>
  <c r="AW2340" i="4"/>
  <c r="AW2339" i="4"/>
  <c r="AW2338" i="4"/>
  <c r="AW2337" i="4"/>
  <c r="AW2336" i="4"/>
  <c r="AW2335" i="4"/>
  <c r="AW2334" i="4"/>
  <c r="AW2333" i="4"/>
  <c r="AW2332" i="4"/>
  <c r="AW2331" i="4"/>
  <c r="AW2330" i="4"/>
  <c r="AW2329" i="4"/>
  <c r="AW2328" i="4"/>
  <c r="AW2327" i="4"/>
  <c r="AW2326" i="4"/>
  <c r="AW2325" i="4"/>
  <c r="AW2324" i="4"/>
  <c r="AW2323" i="4"/>
  <c r="AW2322" i="4"/>
  <c r="AW2321" i="4"/>
  <c r="AW2320" i="4"/>
  <c r="AW2319" i="4"/>
  <c r="AW2318" i="4"/>
  <c r="AW2317" i="4"/>
  <c r="AW2316" i="4"/>
  <c r="AW2315" i="4"/>
  <c r="AW2314" i="4"/>
  <c r="AW2313" i="4"/>
  <c r="AW2312" i="4"/>
  <c r="AW2311" i="4"/>
  <c r="AW2310" i="4"/>
  <c r="AW2309" i="4"/>
  <c r="AW2308" i="4"/>
  <c r="AW2307" i="4"/>
  <c r="AW2306" i="4"/>
  <c r="AW2305" i="4"/>
  <c r="AW2304" i="4"/>
  <c r="AW2303" i="4"/>
  <c r="AW2302" i="4"/>
  <c r="AW2301" i="4"/>
  <c r="AW2300" i="4"/>
  <c r="AW2299" i="4"/>
  <c r="AW2298" i="4"/>
  <c r="AW2297" i="4"/>
  <c r="AW2296" i="4"/>
  <c r="AW2295" i="4"/>
  <c r="AW2294" i="4"/>
  <c r="AW2293" i="4"/>
  <c r="AW2292" i="4"/>
  <c r="AW2291" i="4"/>
  <c r="AW2290" i="4"/>
  <c r="AW2289" i="4"/>
  <c r="AW2288" i="4"/>
  <c r="AW2287" i="4"/>
  <c r="AW2286" i="4"/>
  <c r="AW2285" i="4"/>
  <c r="AW2284" i="4"/>
  <c r="AW2283" i="4"/>
  <c r="AW2282" i="4"/>
  <c r="AW2281" i="4"/>
  <c r="AW2280" i="4"/>
  <c r="AW2279" i="4"/>
  <c r="AW2278" i="4"/>
  <c r="AW2277" i="4"/>
  <c r="AW2276" i="4"/>
  <c r="AW2275" i="4"/>
  <c r="AW2274" i="4"/>
  <c r="AW2273" i="4"/>
  <c r="AW2272" i="4"/>
  <c r="AW2271" i="4"/>
  <c r="AW2270" i="4"/>
  <c r="AW2269" i="4"/>
  <c r="AW2268" i="4"/>
  <c r="AW2267" i="4"/>
  <c r="AW2266" i="4"/>
  <c r="AW2265" i="4"/>
  <c r="AW2264" i="4"/>
  <c r="AW2263" i="4"/>
  <c r="AW2262" i="4"/>
  <c r="AW2261" i="4"/>
  <c r="AW2260" i="4"/>
  <c r="AW2259" i="4"/>
  <c r="AW2258" i="4"/>
  <c r="AW2257" i="4"/>
  <c r="AW2256" i="4"/>
  <c r="AW2255" i="4"/>
  <c r="AW2254" i="4"/>
  <c r="AW2253" i="4"/>
  <c r="AW2252" i="4"/>
  <c r="AW2251" i="4"/>
  <c r="AW2250" i="4"/>
  <c r="AW2249" i="4"/>
  <c r="AW2248" i="4"/>
  <c r="AW2247" i="4"/>
  <c r="AW2246" i="4"/>
  <c r="AW2245" i="4"/>
  <c r="AW2244" i="4"/>
  <c r="AW2243" i="4"/>
  <c r="AW2242" i="4"/>
  <c r="AW2241" i="4"/>
  <c r="AW2240" i="4"/>
  <c r="AW2239" i="4"/>
  <c r="AW2238" i="4"/>
  <c r="AW2237" i="4"/>
  <c r="AW2236" i="4"/>
  <c r="AW2235" i="4"/>
  <c r="AW2234" i="4"/>
  <c r="AW2233" i="4"/>
  <c r="AW2232" i="4"/>
  <c r="AW2231" i="4"/>
  <c r="AW2230" i="4"/>
  <c r="AW2229" i="4"/>
  <c r="AW2228" i="4"/>
  <c r="AW2227" i="4"/>
  <c r="AW2226" i="4"/>
  <c r="AW2225" i="4"/>
  <c r="AW2224" i="4"/>
  <c r="AW2223" i="4"/>
  <c r="AW2222" i="4"/>
  <c r="AW2221" i="4"/>
  <c r="AW2220" i="4"/>
  <c r="AW2219" i="4"/>
  <c r="AW2218" i="4"/>
  <c r="AW2217" i="4"/>
  <c r="AW2216" i="4"/>
  <c r="AW2215" i="4"/>
  <c r="AW2214" i="4"/>
  <c r="AW2213" i="4"/>
  <c r="AW2212" i="4"/>
  <c r="AW2211" i="4"/>
  <c r="AW2210" i="4"/>
  <c r="AW2209" i="4"/>
  <c r="AW2208" i="4"/>
  <c r="AW2207" i="4"/>
  <c r="AW2206" i="4"/>
  <c r="AW2205" i="4"/>
  <c r="AW2204" i="4"/>
  <c r="AW2203" i="4"/>
  <c r="AW2202" i="4"/>
  <c r="AW2201" i="4"/>
  <c r="AW2200" i="4"/>
  <c r="AW2199" i="4"/>
  <c r="AW2198" i="4"/>
  <c r="AW2197" i="4"/>
  <c r="AW2196" i="4"/>
  <c r="AW2195" i="4"/>
  <c r="AW2194" i="4"/>
  <c r="AW2193" i="4"/>
  <c r="AW2192" i="4"/>
  <c r="AW2191" i="4"/>
  <c r="AW2190" i="4"/>
  <c r="AW2189" i="4"/>
  <c r="AW2188" i="4"/>
  <c r="AW2187" i="4"/>
  <c r="AW2186" i="4"/>
  <c r="AW2185" i="4"/>
  <c r="AW2184" i="4"/>
  <c r="AW2183" i="4"/>
  <c r="AW2182" i="4"/>
  <c r="AW2181" i="4"/>
  <c r="AW2180" i="4"/>
  <c r="AW2179" i="4"/>
  <c r="AW2178" i="4"/>
  <c r="AW2177" i="4"/>
  <c r="AW2176" i="4"/>
  <c r="AW2175" i="4"/>
  <c r="AW2174" i="4"/>
  <c r="AW2173" i="4"/>
  <c r="AW2172" i="4"/>
  <c r="AW2171" i="4"/>
  <c r="AW2170" i="4"/>
  <c r="AW2169" i="4"/>
  <c r="AW2168" i="4"/>
  <c r="AW2167" i="4"/>
  <c r="AW2166" i="4"/>
  <c r="AW2165" i="4"/>
  <c r="AW2164" i="4"/>
  <c r="AW2163" i="4"/>
  <c r="AW2162" i="4"/>
  <c r="AW2161" i="4"/>
  <c r="AW2160" i="4"/>
  <c r="AW2159" i="4"/>
  <c r="AW2158" i="4"/>
  <c r="AW2157" i="4"/>
  <c r="AW2156" i="4"/>
  <c r="AW2155" i="4"/>
  <c r="AW2154" i="4"/>
  <c r="AW2153" i="4"/>
  <c r="AW2152" i="4"/>
  <c r="AW2151" i="4"/>
  <c r="AW2150" i="4"/>
  <c r="AW2149" i="4"/>
  <c r="AW2148" i="4"/>
  <c r="AW2147" i="4"/>
  <c r="AW2146" i="4"/>
  <c r="AW2145" i="4"/>
  <c r="AW2144" i="4"/>
  <c r="AW2143" i="4"/>
  <c r="AW2142" i="4"/>
  <c r="AW2141" i="4"/>
  <c r="AW2140" i="4"/>
  <c r="AW2139" i="4"/>
  <c r="AW2138" i="4"/>
  <c r="AW2137" i="4"/>
  <c r="AW2136" i="4"/>
  <c r="AW2135" i="4"/>
  <c r="AW2134" i="4"/>
  <c r="AW2133" i="4"/>
  <c r="AW2132" i="4"/>
  <c r="AW2131" i="4"/>
  <c r="AW2130" i="4"/>
  <c r="AW2129" i="4"/>
  <c r="AW2128" i="4"/>
  <c r="AW2127" i="4"/>
  <c r="AW2126" i="4"/>
  <c r="AW2125" i="4"/>
  <c r="AW2124" i="4"/>
  <c r="AW2123" i="4"/>
  <c r="AW2122" i="4"/>
  <c r="AW2121" i="4"/>
  <c r="AW2120" i="4"/>
  <c r="AW2119" i="4"/>
  <c r="AW2118" i="4"/>
  <c r="AW2117" i="4"/>
  <c r="AW2116" i="4"/>
  <c r="AW2115" i="4"/>
  <c r="AW2114" i="4"/>
  <c r="AW2113" i="4"/>
  <c r="AW2112" i="4"/>
  <c r="AW2111" i="4"/>
  <c r="AW2110" i="4"/>
  <c r="AW2109" i="4"/>
  <c r="AW2108" i="4"/>
  <c r="AW2107" i="4"/>
  <c r="AW2106" i="4"/>
  <c r="AW2105" i="4"/>
  <c r="AW2104" i="4"/>
  <c r="AW2103" i="4"/>
  <c r="AW2102" i="4"/>
  <c r="AW2101" i="4"/>
  <c r="AW2100" i="4"/>
  <c r="AW2099" i="4"/>
  <c r="AW2098" i="4"/>
  <c r="AW2097" i="4"/>
  <c r="AW2096" i="4"/>
  <c r="AW2095" i="4"/>
  <c r="AW2094" i="4"/>
  <c r="AW2093" i="4"/>
  <c r="AW2092" i="4"/>
  <c r="AW2091" i="4"/>
  <c r="AW2090" i="4"/>
  <c r="AW2089" i="4"/>
  <c r="AW2088" i="4"/>
  <c r="AW2087" i="4"/>
  <c r="AW2086" i="4"/>
  <c r="AW2085" i="4"/>
  <c r="AW2084" i="4"/>
  <c r="AW2083" i="4"/>
  <c r="AW2082" i="4"/>
  <c r="AW2081" i="4"/>
  <c r="AW2080" i="4"/>
  <c r="AW2079" i="4"/>
  <c r="AW2078" i="4"/>
  <c r="AW2077" i="4"/>
  <c r="AW2076" i="4"/>
  <c r="AW2075" i="4"/>
  <c r="AW2074" i="4"/>
  <c r="AW2073" i="4"/>
  <c r="AW2072" i="4"/>
  <c r="AW2071" i="4"/>
  <c r="AW2070" i="4"/>
  <c r="AW2069" i="4"/>
  <c r="AW2068" i="4"/>
  <c r="AW2067" i="4"/>
  <c r="AW2066" i="4"/>
  <c r="AW2065" i="4"/>
  <c r="AW2064" i="4"/>
  <c r="AW2063" i="4"/>
  <c r="AW2062" i="4"/>
  <c r="AW2061" i="4"/>
  <c r="AW2060" i="4"/>
  <c r="AW2059" i="4"/>
  <c r="AW2058" i="4"/>
  <c r="AW2057" i="4"/>
  <c r="AW2056" i="4"/>
  <c r="AW2055" i="4"/>
  <c r="AW2054" i="4"/>
  <c r="AW2053" i="4"/>
  <c r="AW2052" i="4"/>
  <c r="AW2051" i="4"/>
  <c r="AW2050" i="4"/>
  <c r="AW2049" i="4"/>
  <c r="AW2048" i="4"/>
  <c r="AW2047" i="4"/>
  <c r="AW2046" i="4"/>
  <c r="AW2045" i="4"/>
  <c r="AW2044" i="4"/>
  <c r="AW2043" i="4"/>
  <c r="AW2042" i="4"/>
  <c r="AW2041" i="4"/>
  <c r="AW2040" i="4"/>
  <c r="AW2039" i="4"/>
  <c r="AW2038" i="4"/>
  <c r="AW2037" i="4"/>
  <c r="AW2036" i="4"/>
  <c r="AW2035" i="4"/>
  <c r="AW2034" i="4"/>
  <c r="AW2033" i="4"/>
  <c r="AW2032" i="4"/>
  <c r="AW2031" i="4"/>
  <c r="AW2030" i="4"/>
  <c r="AW2029" i="4"/>
  <c r="AW2028" i="4"/>
  <c r="AW2027" i="4"/>
  <c r="AW2026" i="4"/>
  <c r="AW2025" i="4"/>
  <c r="AW2024" i="4"/>
  <c r="AW2023" i="4"/>
  <c r="AW2022" i="4"/>
  <c r="AW2021" i="4"/>
  <c r="AW2020" i="4"/>
  <c r="AW2019" i="4"/>
  <c r="AW2018" i="4"/>
  <c r="AW2017" i="4"/>
  <c r="AW2016" i="4"/>
  <c r="AW2015" i="4"/>
  <c r="AW2014" i="4"/>
  <c r="AW2013" i="4"/>
  <c r="AW2012" i="4"/>
  <c r="AW2011" i="4"/>
  <c r="AW2010" i="4"/>
  <c r="AW2009" i="4"/>
  <c r="AW2008" i="4"/>
  <c r="AW2007" i="4"/>
  <c r="AW2006" i="4"/>
  <c r="AW2005" i="4"/>
  <c r="AW2004" i="4"/>
  <c r="AW2003" i="4"/>
  <c r="AW2002" i="4"/>
  <c r="AW2001" i="4"/>
  <c r="AW2000" i="4"/>
  <c r="AW1999" i="4"/>
  <c r="AW1998" i="4"/>
  <c r="AW1997" i="4"/>
  <c r="AW1996" i="4"/>
  <c r="AW1995" i="4"/>
  <c r="AW1994" i="4"/>
  <c r="AW1993" i="4"/>
  <c r="AW1992" i="4"/>
  <c r="AW1991" i="4"/>
  <c r="AW1990" i="4"/>
  <c r="AW1989" i="4"/>
  <c r="AW1988" i="4"/>
  <c r="AW1987" i="4"/>
  <c r="AW1986" i="4"/>
  <c r="AW1985" i="4"/>
  <c r="AW1984" i="4"/>
  <c r="AW1983" i="4"/>
  <c r="AW1982" i="4"/>
  <c r="AW1981" i="4"/>
  <c r="AW1980" i="4"/>
  <c r="AW1979" i="4"/>
  <c r="AW1978" i="4"/>
  <c r="AW1977" i="4"/>
  <c r="AW1976" i="4"/>
  <c r="AW1975" i="4"/>
  <c r="AW1974" i="4"/>
  <c r="AW1973" i="4"/>
  <c r="AW1972" i="4"/>
  <c r="AW1971" i="4"/>
  <c r="AW1970" i="4"/>
  <c r="AW1969" i="4"/>
  <c r="AW1968" i="4"/>
  <c r="AW1967" i="4"/>
  <c r="AW1966" i="4"/>
  <c r="AW1965" i="4"/>
  <c r="AW1964" i="4"/>
  <c r="AW1963" i="4"/>
  <c r="AW1962" i="4"/>
  <c r="AW1961" i="4"/>
  <c r="AW1960" i="4"/>
  <c r="AW1959" i="4"/>
  <c r="AW1958" i="4"/>
  <c r="AW1957" i="4"/>
  <c r="AW1956" i="4"/>
  <c r="AW1955" i="4"/>
  <c r="AW1954" i="4"/>
  <c r="AW1953" i="4"/>
  <c r="AW1952" i="4"/>
  <c r="AW1951" i="4"/>
  <c r="AW1950" i="4"/>
  <c r="AW1949" i="4"/>
  <c r="AW1948" i="4"/>
  <c r="AW1947" i="4"/>
  <c r="AW1946" i="4"/>
  <c r="AW1945" i="4"/>
  <c r="AW1944" i="4"/>
  <c r="AW1943" i="4"/>
  <c r="AW1942" i="4"/>
  <c r="AW1941" i="4"/>
  <c r="AW1940" i="4"/>
  <c r="AW1939" i="4"/>
  <c r="AW1938" i="4"/>
  <c r="AW1937" i="4"/>
  <c r="AW1936" i="4"/>
  <c r="AW1935" i="4"/>
  <c r="AW1934" i="4"/>
  <c r="AW1933" i="4"/>
  <c r="AW1932" i="4"/>
  <c r="AW1931" i="4"/>
  <c r="AW1930" i="4"/>
  <c r="AW1929" i="4"/>
  <c r="AW1928" i="4"/>
  <c r="AW1927" i="4"/>
  <c r="AW1926" i="4"/>
  <c r="AW1925" i="4"/>
  <c r="AW1924" i="4"/>
  <c r="AW1923" i="4"/>
  <c r="AW1922" i="4"/>
  <c r="AW1921" i="4"/>
  <c r="AW1920" i="4"/>
  <c r="AW1919" i="4"/>
  <c r="AW1918" i="4"/>
  <c r="AW1917" i="4"/>
  <c r="AW1916" i="4"/>
  <c r="AW1915" i="4"/>
  <c r="AW1914" i="4"/>
  <c r="AW1913" i="4"/>
  <c r="AW1912" i="4"/>
  <c r="AW1911" i="4"/>
  <c r="AW1910" i="4"/>
  <c r="AW1909" i="4"/>
  <c r="AW1908" i="4"/>
  <c r="AW1907" i="4"/>
  <c r="AW1906" i="4"/>
  <c r="AW1905" i="4"/>
  <c r="AW1904" i="4"/>
  <c r="AW1903" i="4"/>
  <c r="AW1902" i="4"/>
  <c r="AW1901" i="4"/>
  <c r="AW1900" i="4"/>
  <c r="AW1899" i="4"/>
  <c r="AW1898" i="4"/>
  <c r="AW1897" i="4"/>
  <c r="AW1896" i="4"/>
  <c r="AW1895" i="4"/>
  <c r="AW1894" i="4"/>
  <c r="AW1893" i="4"/>
  <c r="AW1892" i="4"/>
  <c r="AW1891" i="4"/>
  <c r="AW1890" i="4"/>
  <c r="AW1889" i="4"/>
  <c r="AW1888" i="4"/>
  <c r="AW1887" i="4"/>
  <c r="AW1886" i="4"/>
  <c r="AW1885" i="4"/>
  <c r="AW1884" i="4"/>
  <c r="AW1883" i="4"/>
  <c r="AW1882" i="4"/>
  <c r="AW1881" i="4"/>
  <c r="AW1880" i="4"/>
  <c r="AW1879" i="4"/>
  <c r="AW1878" i="4"/>
  <c r="AW1877" i="4"/>
  <c r="AW1876" i="4"/>
  <c r="AW1875" i="4"/>
  <c r="AW1874" i="4"/>
  <c r="AW1873" i="4"/>
  <c r="AW1872" i="4"/>
  <c r="AW1871" i="4"/>
  <c r="AW1870" i="4"/>
  <c r="AW1869" i="4"/>
  <c r="AW1868" i="4"/>
  <c r="AW1867" i="4"/>
  <c r="AW1866" i="4"/>
  <c r="AW1865" i="4"/>
  <c r="AW1864" i="4"/>
  <c r="AW1863" i="4"/>
  <c r="AW1862" i="4"/>
  <c r="AW1861" i="4"/>
  <c r="AW1860" i="4"/>
  <c r="AW1859" i="4"/>
  <c r="AW1858" i="4"/>
  <c r="AW1857" i="4"/>
  <c r="AW1856" i="4"/>
  <c r="AW1855" i="4"/>
  <c r="AW1854" i="4"/>
  <c r="AW1853" i="4"/>
  <c r="AW1852" i="4"/>
  <c r="AW1851" i="4"/>
  <c r="AW1850" i="4"/>
  <c r="AW1849" i="4"/>
  <c r="AW1848" i="4"/>
  <c r="AW1847" i="4"/>
  <c r="AW1846" i="4"/>
  <c r="AW1845" i="4"/>
  <c r="AW1844" i="4"/>
  <c r="AW1843" i="4"/>
  <c r="AW1842" i="4"/>
  <c r="AW1841" i="4"/>
  <c r="AW1840" i="4"/>
  <c r="AW1839" i="4"/>
  <c r="AW1838" i="4"/>
  <c r="AW1837" i="4"/>
  <c r="AW1836" i="4"/>
  <c r="AW1835" i="4"/>
  <c r="AW1834" i="4"/>
  <c r="AW1833" i="4"/>
  <c r="AW1832" i="4"/>
  <c r="AW1831" i="4"/>
  <c r="AW1830" i="4"/>
  <c r="AW1829" i="4"/>
  <c r="AW1828" i="4"/>
  <c r="AW1827" i="4"/>
  <c r="AW1826" i="4"/>
  <c r="AW1825" i="4"/>
  <c r="AW1824" i="4"/>
  <c r="AW1823" i="4"/>
  <c r="AW1822" i="4"/>
  <c r="AW1821" i="4"/>
  <c r="AW1820" i="4"/>
  <c r="AW1819" i="4"/>
  <c r="AW1818" i="4"/>
  <c r="AW1817" i="4"/>
  <c r="AW1816" i="4"/>
  <c r="AW1815" i="4"/>
  <c r="AW1814" i="4"/>
  <c r="AW1813" i="4"/>
  <c r="AW1812" i="4"/>
  <c r="AW1811" i="4"/>
  <c r="AW1810" i="4"/>
  <c r="AW1809" i="4"/>
  <c r="AW1808" i="4"/>
  <c r="AW1807" i="4"/>
  <c r="AW1806" i="4"/>
  <c r="AW1805" i="4"/>
  <c r="AW1804" i="4"/>
  <c r="AW1803" i="4"/>
  <c r="AW1802" i="4"/>
  <c r="AW1801" i="4"/>
  <c r="AW1800" i="4"/>
  <c r="AW1799" i="4"/>
  <c r="AW1798" i="4"/>
  <c r="AW1797" i="4"/>
  <c r="AW1796" i="4"/>
  <c r="AW1795" i="4"/>
  <c r="AW1794" i="4"/>
  <c r="AW1793" i="4"/>
  <c r="AW1792" i="4"/>
  <c r="AW1791" i="4"/>
  <c r="AW1790" i="4"/>
  <c r="AW1789" i="4"/>
  <c r="AW1788" i="4"/>
  <c r="AW1787" i="4"/>
  <c r="AW1786" i="4"/>
  <c r="AW1785" i="4"/>
  <c r="AW1784" i="4"/>
  <c r="AW1783" i="4"/>
  <c r="AW1782" i="4"/>
  <c r="AW1781" i="4"/>
  <c r="AW1780" i="4"/>
  <c r="AW1779" i="4"/>
  <c r="AW1778" i="4"/>
  <c r="AW1777" i="4"/>
  <c r="AW1776" i="4"/>
  <c r="AW1775" i="4"/>
  <c r="AW1774" i="4"/>
  <c r="AW1773" i="4"/>
  <c r="AW1772" i="4"/>
  <c r="AW1771" i="4"/>
  <c r="AW1770" i="4"/>
  <c r="AW1769" i="4"/>
  <c r="AW1768" i="4"/>
  <c r="AW1767" i="4"/>
  <c r="AW1766" i="4"/>
  <c r="AW1765" i="4"/>
  <c r="AW1764" i="4"/>
  <c r="AW1763" i="4"/>
  <c r="AW1762" i="4"/>
  <c r="AW1761" i="4"/>
  <c r="AW1760" i="4"/>
  <c r="AW1759" i="4"/>
  <c r="AW1758" i="4"/>
  <c r="AW1757" i="4"/>
  <c r="AW1756" i="4"/>
  <c r="AW1755" i="4"/>
  <c r="AW1754" i="4"/>
  <c r="AW1753" i="4"/>
  <c r="AW1752" i="4"/>
  <c r="AW1751" i="4"/>
  <c r="AW1750" i="4"/>
  <c r="AW1749" i="4"/>
  <c r="AW1748" i="4"/>
  <c r="AW1747" i="4"/>
  <c r="AW1746" i="4"/>
  <c r="AW1745" i="4"/>
  <c r="AW1744" i="4"/>
  <c r="AW1743" i="4"/>
  <c r="AW1742" i="4"/>
  <c r="AW1741" i="4"/>
  <c r="AW1740" i="4"/>
  <c r="AW1739" i="4"/>
  <c r="AW1738" i="4"/>
  <c r="AW1737" i="4"/>
  <c r="AW1736" i="4"/>
  <c r="AW1735" i="4"/>
  <c r="AW1734" i="4"/>
  <c r="AW1733" i="4"/>
  <c r="AW1732" i="4"/>
  <c r="AW1731" i="4"/>
  <c r="AW1730" i="4"/>
  <c r="AW1729" i="4"/>
  <c r="AW1728" i="4"/>
  <c r="AW1727" i="4"/>
  <c r="AW1726" i="4"/>
  <c r="AW1725" i="4"/>
  <c r="AW1724" i="4"/>
  <c r="AW1723" i="4"/>
  <c r="AW1722" i="4"/>
  <c r="AW1721" i="4"/>
  <c r="AW1720" i="4"/>
  <c r="AW1719" i="4"/>
  <c r="AW1718" i="4"/>
  <c r="AW1717" i="4"/>
  <c r="AW1716" i="4"/>
  <c r="AW1715" i="4"/>
  <c r="AW1714" i="4"/>
  <c r="AW1713" i="4"/>
  <c r="AW1712" i="4"/>
  <c r="AW1711" i="4"/>
  <c r="AW1710" i="4"/>
  <c r="AW1709" i="4"/>
  <c r="AW1708" i="4"/>
  <c r="AW1707" i="4"/>
  <c r="AW1706" i="4"/>
  <c r="AW1705" i="4"/>
  <c r="AW1704" i="4"/>
  <c r="AW1703" i="4"/>
  <c r="AW1702" i="4"/>
  <c r="AW1701" i="4"/>
  <c r="AW1700" i="4"/>
  <c r="AW1699" i="4"/>
  <c r="AW1698" i="4"/>
  <c r="AW1697" i="4"/>
  <c r="AW1696" i="4"/>
  <c r="AW1695" i="4"/>
  <c r="AW1694" i="4"/>
  <c r="AW1693" i="4"/>
  <c r="AW1692" i="4"/>
  <c r="AW1691" i="4"/>
  <c r="AW1690" i="4"/>
  <c r="AW1689" i="4"/>
  <c r="AW1688" i="4"/>
  <c r="AW1687" i="4"/>
  <c r="AW1686" i="4"/>
  <c r="AW1685" i="4"/>
  <c r="AW1684" i="4"/>
  <c r="AW1683" i="4"/>
  <c r="AW1682" i="4"/>
  <c r="AW1681" i="4"/>
  <c r="AW1680" i="4"/>
  <c r="AW1679" i="4"/>
  <c r="AW1678" i="4"/>
  <c r="AW1677" i="4"/>
  <c r="AW1676" i="4"/>
  <c r="AW1675" i="4"/>
  <c r="AW1674" i="4"/>
  <c r="AW1673" i="4"/>
  <c r="AW1672" i="4"/>
  <c r="AW1671" i="4"/>
  <c r="AW1670" i="4"/>
  <c r="AW1669" i="4"/>
  <c r="AW1668" i="4"/>
  <c r="AW1667" i="4"/>
  <c r="AW1666" i="4"/>
  <c r="AW1665" i="4"/>
  <c r="AW1664" i="4"/>
  <c r="AW1663" i="4"/>
  <c r="AW1662" i="4"/>
  <c r="AW1661" i="4"/>
  <c r="AW1660" i="4"/>
  <c r="AW1659" i="4"/>
  <c r="AW1658" i="4"/>
  <c r="AW1657" i="4"/>
  <c r="AW1656" i="4"/>
  <c r="AW1655" i="4"/>
  <c r="AW1654" i="4"/>
  <c r="AW1653" i="4"/>
  <c r="AW1652" i="4"/>
  <c r="AW1651" i="4"/>
  <c r="AW1650" i="4"/>
  <c r="AW1649" i="4"/>
  <c r="AW1648" i="4"/>
  <c r="AW1647" i="4"/>
  <c r="AW1646" i="4"/>
  <c r="AW1645" i="4"/>
  <c r="AW1644" i="4"/>
  <c r="AW1643" i="4"/>
  <c r="AW1642" i="4"/>
  <c r="AW1641" i="4"/>
  <c r="AW1640" i="4"/>
  <c r="AW1639" i="4"/>
  <c r="AW1638" i="4"/>
  <c r="AW1637" i="4"/>
  <c r="AW1636" i="4"/>
  <c r="AW1635" i="4"/>
  <c r="AW1634" i="4"/>
  <c r="AW1633" i="4"/>
  <c r="AW1632" i="4"/>
  <c r="AW1631" i="4"/>
  <c r="AW1630" i="4"/>
  <c r="AW1629" i="4"/>
  <c r="AW1628" i="4"/>
  <c r="AW1627" i="4"/>
  <c r="AW1626" i="4"/>
  <c r="AW1625" i="4"/>
  <c r="AW1624" i="4"/>
  <c r="AW1623" i="4"/>
  <c r="AW1622" i="4"/>
  <c r="AW1621" i="4"/>
  <c r="AW1620" i="4"/>
  <c r="AW1619" i="4"/>
  <c r="AW1618" i="4"/>
  <c r="AW1617" i="4"/>
  <c r="AW1616" i="4"/>
  <c r="AW1615" i="4"/>
  <c r="AW1614" i="4"/>
  <c r="AW1613" i="4"/>
  <c r="AW1612" i="4"/>
  <c r="AW1611" i="4"/>
  <c r="AW1610" i="4"/>
  <c r="AW1609" i="4"/>
  <c r="AW1608" i="4"/>
  <c r="AW1607" i="4"/>
  <c r="AW1606" i="4"/>
  <c r="AW1605" i="4"/>
  <c r="AW1604" i="4"/>
  <c r="AW1603" i="4"/>
  <c r="AW1602" i="4"/>
  <c r="AW1601" i="4"/>
  <c r="AW1600" i="4"/>
  <c r="AW1599" i="4"/>
  <c r="AW1598" i="4"/>
  <c r="AW1597" i="4"/>
  <c r="AW1596" i="4"/>
  <c r="AW1595" i="4"/>
  <c r="AW1594" i="4"/>
  <c r="AW1593" i="4"/>
  <c r="AW1592" i="4"/>
  <c r="AW1591" i="4"/>
  <c r="AW1590" i="4"/>
  <c r="AW1589" i="4"/>
  <c r="AW1588" i="4"/>
  <c r="AW1587" i="4"/>
  <c r="AW1586" i="4"/>
  <c r="AW1585" i="4"/>
  <c r="AW1584" i="4"/>
  <c r="AW1583" i="4"/>
  <c r="AW1582" i="4"/>
  <c r="AW1581" i="4"/>
  <c r="AW1580" i="4"/>
  <c r="AW1579" i="4"/>
  <c r="AW1578" i="4"/>
  <c r="AW1577" i="4"/>
  <c r="AW1576" i="4"/>
  <c r="AW1575" i="4"/>
  <c r="AW1574" i="4"/>
  <c r="AW1573" i="4"/>
  <c r="AW1572" i="4"/>
  <c r="AW1571" i="4"/>
  <c r="AW1570" i="4"/>
  <c r="AW1569" i="4"/>
  <c r="AW1568" i="4"/>
  <c r="AW1567" i="4"/>
  <c r="AW1566" i="4"/>
  <c r="AW1565" i="4"/>
  <c r="AW1564" i="4"/>
  <c r="AW1563" i="4"/>
  <c r="AW1562" i="4"/>
  <c r="AW1561" i="4"/>
  <c r="AW1560" i="4"/>
  <c r="AW1559" i="4"/>
  <c r="AW1558" i="4"/>
  <c r="AW1557" i="4"/>
  <c r="AW1556" i="4"/>
  <c r="AW1555" i="4"/>
  <c r="AW1554" i="4"/>
  <c r="AW1553" i="4"/>
  <c r="AW1552" i="4"/>
  <c r="AW1551" i="4"/>
  <c r="AW1550" i="4"/>
  <c r="AW1549" i="4"/>
  <c r="AW1548" i="4"/>
  <c r="AW1547" i="4"/>
  <c r="AW1546" i="4"/>
  <c r="AW1545" i="4"/>
  <c r="AW1544" i="4"/>
  <c r="AW1543" i="4"/>
  <c r="AW1542" i="4"/>
  <c r="AW1541" i="4"/>
  <c r="AW1540" i="4"/>
  <c r="AW1539" i="4"/>
  <c r="AW1538" i="4"/>
  <c r="AW1537" i="4"/>
  <c r="AW1536" i="4"/>
  <c r="AW1535" i="4"/>
  <c r="AW1534" i="4"/>
  <c r="AW1533" i="4"/>
  <c r="AW1532" i="4"/>
  <c r="AW1531" i="4"/>
  <c r="AW1530" i="4"/>
  <c r="AW1529" i="4"/>
  <c r="AW1528" i="4"/>
  <c r="AW1527" i="4"/>
  <c r="AW1526" i="4"/>
  <c r="AW1525" i="4"/>
  <c r="AW1524" i="4"/>
  <c r="AW1523" i="4"/>
  <c r="AW1522" i="4"/>
  <c r="AW1521" i="4"/>
  <c r="AW1520" i="4"/>
  <c r="AW1519" i="4"/>
  <c r="AW1518" i="4"/>
  <c r="AW1517" i="4"/>
  <c r="AW1516" i="4"/>
  <c r="AW1515" i="4"/>
  <c r="AW1514" i="4"/>
  <c r="AW1513" i="4"/>
  <c r="AW1512" i="4"/>
  <c r="AW1511" i="4"/>
  <c r="AW1510" i="4"/>
  <c r="AW1509" i="4"/>
  <c r="AW1508" i="4"/>
  <c r="AW1507" i="4"/>
  <c r="AW1506" i="4"/>
  <c r="AW1505" i="4"/>
  <c r="AW1504" i="4"/>
  <c r="AW1503" i="4"/>
  <c r="AW1502" i="4"/>
  <c r="AW1501" i="4"/>
  <c r="AW1500" i="4"/>
  <c r="AW1499" i="4"/>
  <c r="AW1498" i="4"/>
  <c r="AW1497" i="4"/>
  <c r="AW1496" i="4"/>
  <c r="AW1495" i="4"/>
  <c r="AW1494" i="4"/>
  <c r="AW1493" i="4"/>
  <c r="AW1492" i="4"/>
  <c r="AW1491" i="4"/>
  <c r="AW1490" i="4"/>
  <c r="AW1489" i="4"/>
  <c r="AW1488" i="4"/>
  <c r="AW1487" i="4"/>
  <c r="AW1486" i="4"/>
  <c r="AW1485" i="4"/>
  <c r="AW1484" i="4"/>
  <c r="AW1483" i="4"/>
  <c r="AW1482" i="4"/>
  <c r="AW1481" i="4"/>
  <c r="AW1480" i="4"/>
  <c r="AW1479" i="4"/>
  <c r="AW1478" i="4"/>
  <c r="AW1477" i="4"/>
  <c r="AW1476" i="4"/>
  <c r="AW1475" i="4"/>
  <c r="AW1474" i="4"/>
  <c r="AW1473" i="4"/>
  <c r="AW1472" i="4"/>
  <c r="AW1471" i="4"/>
  <c r="AW1470" i="4"/>
  <c r="AW1469" i="4"/>
  <c r="AW1468" i="4"/>
  <c r="AW1467" i="4"/>
  <c r="AW1466" i="4"/>
  <c r="AW1465" i="4"/>
  <c r="AW1464" i="4"/>
  <c r="AW1463" i="4"/>
  <c r="AW1462" i="4"/>
  <c r="AW1461" i="4"/>
  <c r="AW1460" i="4"/>
  <c r="AW1459" i="4"/>
  <c r="AW1458" i="4"/>
  <c r="AW1457" i="4"/>
  <c r="AW1456" i="4"/>
  <c r="AW1455" i="4"/>
  <c r="AW1454" i="4"/>
  <c r="AW1453" i="4"/>
  <c r="AW1452" i="4"/>
  <c r="AW1451" i="4"/>
  <c r="AW1450" i="4"/>
  <c r="AW1449" i="4"/>
  <c r="AW1448" i="4"/>
  <c r="AW1447" i="4"/>
  <c r="AW1446" i="4"/>
  <c r="AW1445" i="4"/>
  <c r="AW1444" i="4"/>
  <c r="AW1443" i="4"/>
  <c r="AW1442" i="4"/>
  <c r="AW1441" i="4"/>
  <c r="AW1440" i="4"/>
  <c r="AW1439" i="4"/>
  <c r="AW1438" i="4"/>
  <c r="AW1437" i="4"/>
  <c r="AW1436" i="4"/>
  <c r="AW1435" i="4"/>
  <c r="AW1434" i="4"/>
  <c r="AW1433" i="4"/>
  <c r="AW1432" i="4"/>
  <c r="AW1431" i="4"/>
  <c r="AW1430" i="4"/>
  <c r="AW1429" i="4"/>
  <c r="AW1428" i="4"/>
  <c r="AW1427" i="4"/>
  <c r="AW1426" i="4"/>
  <c r="AW1425" i="4"/>
  <c r="AW1424" i="4"/>
  <c r="AW1423" i="4"/>
  <c r="AW1422" i="4"/>
  <c r="AW1421" i="4"/>
  <c r="AW1420" i="4"/>
  <c r="AW1419" i="4"/>
  <c r="AW1418" i="4"/>
  <c r="AW1417" i="4"/>
  <c r="AW1416" i="4"/>
  <c r="AW1415" i="4"/>
  <c r="AW1414" i="4"/>
  <c r="AW1413" i="4"/>
  <c r="AW1412" i="4"/>
  <c r="AW1411" i="4"/>
  <c r="AW1410" i="4"/>
  <c r="AW1409" i="4"/>
  <c r="AW1408" i="4"/>
  <c r="AW1407" i="4"/>
  <c r="AW1406" i="4"/>
  <c r="AW1405" i="4"/>
  <c r="AW1404" i="4"/>
  <c r="AW1403" i="4"/>
  <c r="AW1402" i="4"/>
  <c r="AW1401" i="4"/>
  <c r="AW1400" i="4"/>
  <c r="AW1399" i="4"/>
  <c r="AW1398" i="4"/>
  <c r="AW1397" i="4"/>
  <c r="AW1396" i="4"/>
  <c r="AW1395" i="4"/>
  <c r="AW1394" i="4"/>
  <c r="AW1393" i="4"/>
  <c r="AW1392" i="4"/>
  <c r="AW1391" i="4"/>
  <c r="AW1390" i="4"/>
  <c r="AW1389" i="4"/>
  <c r="AW1388" i="4"/>
  <c r="AW1387" i="4"/>
  <c r="AW1386" i="4"/>
  <c r="AW1385" i="4"/>
  <c r="AW1384" i="4"/>
  <c r="AW1383" i="4"/>
  <c r="AW1382" i="4"/>
  <c r="AW1381" i="4"/>
  <c r="AW1380" i="4"/>
  <c r="AW1379" i="4"/>
  <c r="AW1378" i="4"/>
  <c r="AW1377" i="4"/>
  <c r="AW1376" i="4"/>
  <c r="AW1375" i="4"/>
  <c r="AW1374" i="4"/>
  <c r="AW1373" i="4"/>
  <c r="AW1372" i="4"/>
  <c r="AW1371" i="4"/>
  <c r="AW1370" i="4"/>
  <c r="AW1369" i="4"/>
  <c r="AW1368" i="4"/>
  <c r="AW1367" i="4"/>
  <c r="AW1366" i="4"/>
  <c r="AW1365" i="4"/>
  <c r="AW1364" i="4"/>
  <c r="AW1363" i="4"/>
  <c r="AW1362" i="4"/>
  <c r="AW1361" i="4"/>
  <c r="AW1360" i="4"/>
  <c r="AW1359" i="4"/>
  <c r="AW1358" i="4"/>
  <c r="AW1357" i="4"/>
  <c r="AW1356" i="4"/>
  <c r="AW1355" i="4"/>
  <c r="AW1354" i="4"/>
  <c r="AW1353" i="4"/>
  <c r="AW1352" i="4"/>
  <c r="AW1351" i="4"/>
  <c r="AW1350" i="4"/>
  <c r="AW1349" i="4"/>
  <c r="AW1348" i="4"/>
  <c r="AW1347" i="4"/>
  <c r="AW1346" i="4"/>
  <c r="AW1345" i="4"/>
  <c r="AW1344" i="4"/>
  <c r="AW1343" i="4"/>
  <c r="AW1342" i="4"/>
  <c r="AW1341" i="4"/>
  <c r="AW1340" i="4"/>
  <c r="AW1339" i="4"/>
  <c r="AW1338" i="4"/>
  <c r="AW1337" i="4"/>
  <c r="AW1336" i="4"/>
  <c r="AW1335" i="4"/>
  <c r="AW1334" i="4"/>
  <c r="AW1333" i="4"/>
  <c r="AW1332" i="4"/>
  <c r="AW1331" i="4"/>
  <c r="AW1330" i="4"/>
  <c r="AW1329" i="4"/>
  <c r="AW1328" i="4"/>
  <c r="AW1327" i="4"/>
  <c r="AW1326" i="4"/>
  <c r="AW1325" i="4"/>
  <c r="AW1324" i="4"/>
  <c r="AW1323" i="4"/>
  <c r="AW1322" i="4"/>
  <c r="AW1321" i="4"/>
  <c r="AW1320" i="4"/>
  <c r="AW1319" i="4"/>
  <c r="AW1318" i="4"/>
  <c r="AW1317" i="4"/>
  <c r="AW1316" i="4"/>
  <c r="AW1315" i="4"/>
  <c r="AW1314" i="4"/>
  <c r="AW1313" i="4"/>
  <c r="AW1312" i="4"/>
  <c r="AW1311" i="4"/>
  <c r="AW1310" i="4"/>
  <c r="AW1309" i="4"/>
  <c r="AW1308" i="4"/>
  <c r="AW1307" i="4"/>
  <c r="AW1306" i="4"/>
  <c r="AW1305" i="4"/>
  <c r="AW1304" i="4"/>
  <c r="AW1303" i="4"/>
  <c r="AW1302" i="4"/>
  <c r="AW1301" i="4"/>
  <c r="AW1300" i="4"/>
  <c r="AW1299" i="4"/>
  <c r="AW1298" i="4"/>
  <c r="AW1297" i="4"/>
  <c r="AW1296" i="4"/>
  <c r="AW1295" i="4"/>
  <c r="AW1294" i="4"/>
  <c r="AW1293" i="4"/>
  <c r="AW1292" i="4"/>
  <c r="AW1291" i="4"/>
  <c r="AW1290" i="4"/>
  <c r="AW1289" i="4"/>
  <c r="AW1288" i="4"/>
  <c r="AW1287" i="4"/>
  <c r="AW1286" i="4"/>
  <c r="AW1285" i="4"/>
  <c r="AW1284" i="4"/>
  <c r="AW1283" i="4"/>
  <c r="AW1282" i="4"/>
  <c r="AW1281" i="4"/>
  <c r="AW1280" i="4"/>
  <c r="AW1279" i="4"/>
  <c r="AW1278" i="4"/>
  <c r="AW1277" i="4"/>
  <c r="AW1276" i="4"/>
  <c r="AW1275" i="4"/>
  <c r="AW1274" i="4"/>
  <c r="AW1273" i="4"/>
  <c r="AW1272" i="4"/>
  <c r="AW1271" i="4"/>
  <c r="AW1270" i="4"/>
  <c r="AW1269" i="4"/>
  <c r="AW1268" i="4"/>
  <c r="AW1267" i="4"/>
  <c r="AW1266" i="4"/>
  <c r="AW1265" i="4"/>
  <c r="AW1264" i="4"/>
  <c r="AW1263" i="4"/>
  <c r="AW1262" i="4"/>
  <c r="AW1261" i="4"/>
  <c r="AW1260" i="4"/>
  <c r="AW1259" i="4"/>
  <c r="AW1258" i="4"/>
  <c r="AW1257" i="4"/>
  <c r="AW1256" i="4"/>
  <c r="AW1255" i="4"/>
  <c r="AW1254" i="4"/>
  <c r="AW1253" i="4"/>
  <c r="AW1252" i="4"/>
  <c r="AW1251" i="4"/>
  <c r="AW1250" i="4"/>
  <c r="AW1249" i="4"/>
  <c r="AW1248" i="4"/>
  <c r="AW1247" i="4"/>
  <c r="AW1246" i="4"/>
  <c r="AW1245" i="4"/>
  <c r="AW1244" i="4"/>
  <c r="AW1243" i="4"/>
  <c r="AW1242" i="4"/>
  <c r="AW1241" i="4"/>
  <c r="AW1240" i="4"/>
  <c r="AW1239" i="4"/>
  <c r="AW1238" i="4"/>
  <c r="AW1237" i="4"/>
  <c r="AW1236" i="4"/>
  <c r="AW1235" i="4"/>
  <c r="AW1234" i="4"/>
  <c r="AW1233" i="4"/>
  <c r="AW1232" i="4"/>
  <c r="AW1231" i="4"/>
  <c r="AW1230" i="4"/>
  <c r="AW1229" i="4"/>
  <c r="AW1228" i="4"/>
  <c r="AW1227" i="4"/>
  <c r="AW1226" i="4"/>
  <c r="AW1225" i="4"/>
  <c r="AW1224" i="4"/>
  <c r="AW1223" i="4"/>
  <c r="AW1222" i="4"/>
  <c r="AW1221" i="4"/>
  <c r="AW1220" i="4"/>
  <c r="AW1219" i="4"/>
  <c r="AW1218" i="4"/>
  <c r="AW1217" i="4"/>
  <c r="AW1216" i="4"/>
  <c r="AW1215" i="4"/>
  <c r="AW1214" i="4"/>
  <c r="AW1213" i="4"/>
  <c r="AW1212" i="4"/>
  <c r="AW1211" i="4"/>
  <c r="AW1210" i="4"/>
  <c r="AW1209" i="4"/>
  <c r="AW1208" i="4"/>
  <c r="AW1207" i="4"/>
  <c r="AW1206" i="4"/>
  <c r="AW1205" i="4"/>
  <c r="AW1204" i="4"/>
  <c r="AW1203" i="4"/>
  <c r="AW1202" i="4"/>
  <c r="AW1201" i="4"/>
  <c r="AW1200" i="4"/>
  <c r="AW1199" i="4"/>
  <c r="AW1198" i="4"/>
  <c r="AW1197" i="4"/>
  <c r="AW1196" i="4"/>
  <c r="AW1195" i="4"/>
  <c r="AW1194" i="4"/>
  <c r="AW1193" i="4"/>
  <c r="AW1192" i="4"/>
  <c r="AW1191" i="4"/>
  <c r="AW1190" i="4"/>
  <c r="AW1189" i="4"/>
  <c r="AW1188" i="4"/>
  <c r="AW1187" i="4"/>
  <c r="AW1186" i="4"/>
  <c r="AW1185" i="4"/>
  <c r="AW1184" i="4"/>
  <c r="AW1183" i="4"/>
  <c r="AW1182" i="4"/>
  <c r="AW1181" i="4"/>
  <c r="AW1180" i="4"/>
  <c r="AW1179" i="4"/>
  <c r="AW1178" i="4"/>
  <c r="AW1177" i="4"/>
  <c r="AW1176" i="4"/>
  <c r="AW1175" i="4"/>
  <c r="AW1174" i="4"/>
  <c r="AW1173" i="4"/>
  <c r="AW1172" i="4"/>
  <c r="AW1171" i="4"/>
  <c r="AW1170" i="4"/>
  <c r="AW1169" i="4"/>
  <c r="AW1168" i="4"/>
  <c r="AW1167" i="4"/>
  <c r="AW1166" i="4"/>
  <c r="AW1165" i="4"/>
  <c r="AW1164" i="4"/>
  <c r="AW1163" i="4"/>
  <c r="AW1162" i="4"/>
  <c r="AW1161" i="4"/>
  <c r="AW1160" i="4"/>
  <c r="AW1159" i="4"/>
  <c r="AW1158" i="4"/>
  <c r="AW1157" i="4"/>
  <c r="AW1156" i="4"/>
  <c r="AW1155" i="4"/>
  <c r="AW1154" i="4"/>
  <c r="AW1153" i="4"/>
  <c r="AW1152" i="4"/>
  <c r="AW1151" i="4"/>
  <c r="AW1150" i="4"/>
  <c r="AW1149" i="4"/>
  <c r="AW1148" i="4"/>
  <c r="AW1147" i="4"/>
  <c r="AW1146" i="4"/>
  <c r="AW1145" i="4"/>
  <c r="AW1144" i="4"/>
  <c r="AW1143" i="4"/>
  <c r="AW1142" i="4"/>
  <c r="AW1141" i="4"/>
  <c r="AW1140" i="4"/>
  <c r="AW1139" i="4"/>
  <c r="AW1138" i="4"/>
  <c r="AW1137" i="4"/>
  <c r="AW1136" i="4"/>
  <c r="AW1135" i="4"/>
  <c r="AW1134" i="4"/>
  <c r="AW1133" i="4"/>
  <c r="AW1132" i="4"/>
  <c r="AW1131" i="4"/>
  <c r="AW1130" i="4"/>
  <c r="AW1129" i="4"/>
  <c r="AW1128" i="4"/>
  <c r="AW1127" i="4"/>
  <c r="AW1126" i="4"/>
  <c r="AW1125" i="4"/>
  <c r="AW1124" i="4"/>
  <c r="AW1123" i="4"/>
  <c r="AW1122" i="4"/>
  <c r="AW1121" i="4"/>
  <c r="AW1120" i="4"/>
  <c r="AW1119" i="4"/>
  <c r="AW1118" i="4"/>
  <c r="AW1117" i="4"/>
  <c r="AW1116" i="4"/>
  <c r="AW1115" i="4"/>
  <c r="AW1114" i="4"/>
  <c r="AW1113" i="4"/>
  <c r="AW1112" i="4"/>
  <c r="AW1111" i="4"/>
  <c r="AW1110" i="4"/>
  <c r="AW1109" i="4"/>
  <c r="AW1108" i="4"/>
  <c r="AW1107" i="4"/>
  <c r="AW1106" i="4"/>
  <c r="AW1105" i="4"/>
  <c r="AW1104" i="4"/>
  <c r="AW1103" i="4"/>
  <c r="AW1102" i="4"/>
  <c r="AW1101" i="4"/>
  <c r="AW1100" i="4"/>
  <c r="AW1099" i="4"/>
  <c r="AW1098" i="4"/>
  <c r="AW1097" i="4"/>
  <c r="AW1096" i="4"/>
  <c r="AW1095" i="4"/>
  <c r="AW1094" i="4"/>
  <c r="AW1093" i="4"/>
  <c r="AW1092" i="4"/>
  <c r="AW1091" i="4"/>
  <c r="AW1090" i="4"/>
  <c r="AW1089" i="4"/>
  <c r="AW1088" i="4"/>
  <c r="AW1087" i="4"/>
  <c r="AW1086" i="4"/>
  <c r="AW1085" i="4"/>
  <c r="AW1084" i="4"/>
  <c r="AW1083" i="4"/>
  <c r="AW1082" i="4"/>
  <c r="AW1081" i="4"/>
  <c r="AW1080" i="4"/>
  <c r="AW1079" i="4"/>
  <c r="AW1078" i="4"/>
  <c r="AW1077" i="4"/>
  <c r="AW1076" i="4"/>
  <c r="AW1075" i="4"/>
  <c r="AW1074" i="4"/>
  <c r="AW1073" i="4"/>
  <c r="AW1072" i="4"/>
  <c r="AW1071" i="4"/>
  <c r="AW1070" i="4"/>
  <c r="AW1069" i="4"/>
  <c r="AW1068" i="4"/>
  <c r="AW1067" i="4"/>
  <c r="AW1066" i="4"/>
  <c r="AW1065" i="4"/>
  <c r="AW1064" i="4"/>
  <c r="AW1063" i="4"/>
  <c r="AW1062" i="4"/>
  <c r="AW1061" i="4"/>
  <c r="AW1060" i="4"/>
  <c r="AW1059" i="4"/>
  <c r="AW1058" i="4"/>
  <c r="AW1057" i="4"/>
  <c r="AW1056" i="4"/>
  <c r="AW1055" i="4"/>
  <c r="AW1054" i="4"/>
  <c r="AW1053" i="4"/>
  <c r="AW1052" i="4"/>
  <c r="AW1051" i="4"/>
  <c r="AW1050" i="4"/>
  <c r="AW1049" i="4"/>
  <c r="AW1048" i="4"/>
  <c r="AW1047" i="4"/>
  <c r="AW1046" i="4"/>
  <c r="AW1045" i="4"/>
  <c r="AW1044" i="4"/>
  <c r="AW1043" i="4"/>
  <c r="AW1042" i="4"/>
  <c r="AW1041" i="4"/>
  <c r="AW1040" i="4"/>
  <c r="AW1039" i="4"/>
  <c r="AW1038" i="4"/>
  <c r="AW1037" i="4"/>
  <c r="AW1036" i="4"/>
  <c r="AW1035" i="4"/>
  <c r="AW1034" i="4"/>
  <c r="AW1033" i="4"/>
  <c r="AW1032" i="4"/>
  <c r="AW1031" i="4"/>
  <c r="AW1030" i="4"/>
  <c r="AW1029" i="4"/>
  <c r="AW1028" i="4"/>
  <c r="AW1027" i="4"/>
  <c r="AW1026" i="4"/>
  <c r="AW1025" i="4"/>
  <c r="AW1024" i="4"/>
  <c r="AW1023" i="4"/>
  <c r="AW1022" i="4"/>
  <c r="AW1021" i="4"/>
  <c r="AW1020" i="4"/>
  <c r="AW1019" i="4"/>
  <c r="AW1018" i="4"/>
  <c r="AW1017" i="4"/>
  <c r="AW1016" i="4"/>
  <c r="AW1015" i="4"/>
  <c r="AW1014" i="4"/>
  <c r="AW1013" i="4"/>
  <c r="AW1012" i="4"/>
  <c r="AW1011" i="4"/>
  <c r="AW1010" i="4"/>
  <c r="AW1009" i="4"/>
  <c r="AW1008" i="4"/>
  <c r="AW1007" i="4"/>
  <c r="AW1006" i="4"/>
  <c r="AW1005" i="4"/>
  <c r="AW1004" i="4"/>
  <c r="AW1003" i="4"/>
  <c r="AW1002" i="4"/>
  <c r="AW1001" i="4"/>
  <c r="AW1000" i="4"/>
  <c r="AW999" i="4"/>
  <c r="AW998" i="4"/>
  <c r="AW997" i="4"/>
  <c r="AW996" i="4"/>
  <c r="AW995" i="4"/>
  <c r="AW994" i="4"/>
  <c r="AW993" i="4"/>
  <c r="AW992" i="4"/>
  <c r="AW991" i="4"/>
  <c r="AW990" i="4"/>
  <c r="AW989" i="4"/>
  <c r="AW988" i="4"/>
  <c r="AW987" i="4"/>
  <c r="AW986" i="4"/>
  <c r="AW985" i="4"/>
  <c r="AW984" i="4"/>
  <c r="AW983" i="4"/>
  <c r="AW982" i="4"/>
  <c r="AW981" i="4"/>
  <c r="AW980" i="4"/>
  <c r="AW979" i="4"/>
  <c r="AW978" i="4"/>
  <c r="AW977" i="4"/>
  <c r="AW976" i="4"/>
  <c r="AW975" i="4"/>
  <c r="AW974" i="4"/>
  <c r="AW973" i="4"/>
  <c r="AW972" i="4"/>
  <c r="AW971" i="4"/>
  <c r="AW970" i="4"/>
  <c r="AW969" i="4"/>
  <c r="AW968" i="4"/>
  <c r="AW967" i="4"/>
  <c r="AW966" i="4"/>
  <c r="AW965" i="4"/>
  <c r="AW964" i="4"/>
  <c r="AW963" i="4"/>
  <c r="AW962" i="4"/>
  <c r="AW961" i="4"/>
  <c r="AW960" i="4"/>
  <c r="AW959" i="4"/>
  <c r="AW958" i="4"/>
  <c r="AW957" i="4"/>
  <c r="AW956" i="4"/>
  <c r="AW955" i="4"/>
  <c r="AW954" i="4"/>
  <c r="AW953" i="4"/>
  <c r="AW952" i="4"/>
  <c r="AW951" i="4"/>
  <c r="AW950" i="4"/>
  <c r="AW949" i="4"/>
  <c r="AW948" i="4"/>
  <c r="AW947" i="4"/>
  <c r="AW946" i="4"/>
  <c r="AW945" i="4"/>
  <c r="AW944" i="4"/>
  <c r="AW943" i="4"/>
  <c r="AW942" i="4"/>
  <c r="AW941" i="4"/>
  <c r="AW940" i="4"/>
  <c r="AW939" i="4"/>
  <c r="AW938" i="4"/>
  <c r="AW937" i="4"/>
  <c r="AW936" i="4"/>
  <c r="AW935" i="4"/>
  <c r="AW934" i="4"/>
  <c r="AW933" i="4"/>
  <c r="AW932" i="4"/>
  <c r="AW931" i="4"/>
  <c r="AW930" i="4"/>
  <c r="AW929" i="4"/>
  <c r="AW928" i="4"/>
  <c r="AW927" i="4"/>
  <c r="AW926" i="4"/>
  <c r="AW925" i="4"/>
  <c r="AW924" i="4"/>
  <c r="AW923" i="4"/>
  <c r="AW922" i="4"/>
  <c r="AW921" i="4"/>
  <c r="AW920" i="4"/>
  <c r="AW919" i="4"/>
  <c r="AW918" i="4"/>
  <c r="AW917" i="4"/>
  <c r="AW916" i="4"/>
  <c r="AW915" i="4"/>
  <c r="AW914" i="4"/>
  <c r="AW913" i="4"/>
  <c r="AW912" i="4"/>
  <c r="AW911" i="4"/>
  <c r="AW910" i="4"/>
  <c r="AW909" i="4"/>
  <c r="AW908" i="4"/>
  <c r="AW907" i="4"/>
  <c r="AW906" i="4"/>
  <c r="AW905" i="4"/>
  <c r="AW904" i="4"/>
  <c r="AW903" i="4"/>
  <c r="AW902" i="4"/>
  <c r="AW901" i="4"/>
  <c r="AW900" i="4"/>
  <c r="AW899" i="4"/>
  <c r="AW898" i="4"/>
  <c r="AW897" i="4"/>
  <c r="AW896" i="4"/>
  <c r="AW895" i="4"/>
  <c r="AW894" i="4"/>
  <c r="AW893" i="4"/>
  <c r="AW892" i="4"/>
  <c r="AW891" i="4"/>
  <c r="AW890" i="4"/>
  <c r="AW889" i="4"/>
  <c r="AW888" i="4"/>
  <c r="AW887" i="4"/>
  <c r="AW886" i="4"/>
  <c r="AW885" i="4"/>
  <c r="AW884" i="4"/>
  <c r="AW883" i="4"/>
  <c r="AW882" i="4"/>
  <c r="AW881" i="4"/>
  <c r="AW880" i="4"/>
  <c r="AW879" i="4"/>
  <c r="AW878" i="4"/>
  <c r="AW877" i="4"/>
  <c r="AW876" i="4"/>
  <c r="AW875" i="4"/>
  <c r="AW874" i="4"/>
  <c r="AW873" i="4"/>
  <c r="AW872" i="4"/>
  <c r="AW871" i="4"/>
  <c r="AW870" i="4"/>
  <c r="AW869" i="4"/>
  <c r="AW868" i="4"/>
  <c r="AW867" i="4"/>
  <c r="AW866" i="4"/>
  <c r="AW865" i="4"/>
  <c r="AW864" i="4"/>
  <c r="AW863" i="4"/>
  <c r="AW862" i="4"/>
  <c r="AW861" i="4"/>
  <c r="AW860" i="4"/>
  <c r="AW859" i="4"/>
  <c r="AW858" i="4"/>
  <c r="AW857" i="4"/>
  <c r="AW856" i="4"/>
  <c r="AW855" i="4"/>
  <c r="AW854" i="4"/>
  <c r="AW853" i="4"/>
  <c r="AW852" i="4"/>
  <c r="AW851" i="4"/>
  <c r="AW850" i="4"/>
  <c r="AW849" i="4"/>
  <c r="AW848" i="4"/>
  <c r="AW847" i="4"/>
  <c r="AW846" i="4"/>
  <c r="AW845" i="4"/>
  <c r="AW844" i="4"/>
  <c r="AW843" i="4"/>
  <c r="AW842" i="4"/>
  <c r="AW841" i="4"/>
  <c r="AW840" i="4"/>
  <c r="AW839" i="4"/>
  <c r="AW838" i="4"/>
  <c r="AW837" i="4"/>
  <c r="AW836" i="4"/>
  <c r="AW835" i="4"/>
  <c r="AW834" i="4"/>
  <c r="AW833" i="4"/>
  <c r="AW832" i="4"/>
  <c r="AW831" i="4"/>
  <c r="AW830" i="4"/>
  <c r="AW829" i="4"/>
  <c r="AW828" i="4"/>
  <c r="AW827" i="4"/>
  <c r="AW826" i="4"/>
  <c r="AW825" i="4"/>
  <c r="AW824" i="4"/>
  <c r="AW823" i="4"/>
  <c r="AW822" i="4"/>
  <c r="AW821" i="4"/>
  <c r="AW820" i="4"/>
  <c r="AW819" i="4"/>
  <c r="AW818" i="4"/>
  <c r="AW817" i="4"/>
  <c r="AW816" i="4"/>
  <c r="AW815" i="4"/>
  <c r="AW814" i="4"/>
  <c r="AW813" i="4"/>
  <c r="AW812" i="4"/>
  <c r="AW811" i="4"/>
  <c r="AW810" i="4"/>
  <c r="AW809" i="4"/>
  <c r="AW808" i="4"/>
  <c r="AW807" i="4"/>
  <c r="AW806" i="4"/>
  <c r="AW805" i="4"/>
  <c r="AW804" i="4"/>
  <c r="AW803" i="4"/>
  <c r="AW802" i="4"/>
  <c r="AW801" i="4"/>
  <c r="AW800" i="4"/>
  <c r="AW799" i="4"/>
  <c r="AW798" i="4"/>
  <c r="AW797" i="4"/>
  <c r="AW796" i="4"/>
  <c r="AW795" i="4"/>
  <c r="AW794" i="4"/>
  <c r="AW793" i="4"/>
  <c r="AW792" i="4"/>
  <c r="AW791" i="4"/>
  <c r="AW790" i="4"/>
  <c r="AW789" i="4"/>
  <c r="AW788" i="4"/>
  <c r="AW787" i="4"/>
  <c r="AW786" i="4"/>
  <c r="AW785" i="4"/>
  <c r="AW784" i="4"/>
  <c r="AW783" i="4"/>
  <c r="AW782" i="4"/>
  <c r="AW781" i="4"/>
  <c r="AW780" i="4"/>
  <c r="AW779" i="4"/>
  <c r="AW778" i="4"/>
  <c r="AW777" i="4"/>
  <c r="AW776" i="4"/>
  <c r="AW775" i="4"/>
  <c r="AW774" i="4"/>
  <c r="AW773" i="4"/>
  <c r="AW772" i="4"/>
  <c r="AW771" i="4"/>
  <c r="AW770" i="4"/>
  <c r="AW769" i="4"/>
  <c r="AW768" i="4"/>
  <c r="AW767" i="4"/>
  <c r="AW766" i="4"/>
  <c r="AW765" i="4"/>
  <c r="AW764" i="4"/>
  <c r="AW763" i="4"/>
  <c r="AW762" i="4"/>
  <c r="AW761" i="4"/>
  <c r="AW760" i="4"/>
  <c r="AW759" i="4"/>
  <c r="AW758" i="4"/>
  <c r="AW757" i="4"/>
  <c r="AW756" i="4"/>
  <c r="AW755" i="4"/>
  <c r="AW754" i="4"/>
  <c r="AW753" i="4"/>
  <c r="AW752" i="4"/>
  <c r="AW751" i="4"/>
  <c r="AW750" i="4"/>
  <c r="AW749" i="4"/>
  <c r="AW748" i="4"/>
  <c r="AW747" i="4"/>
  <c r="AW746" i="4"/>
  <c r="AW745" i="4"/>
  <c r="AW744" i="4"/>
  <c r="AW743" i="4"/>
  <c r="AW742" i="4"/>
  <c r="AW741" i="4"/>
  <c r="AW740" i="4"/>
  <c r="AW739" i="4"/>
  <c r="AW738" i="4"/>
  <c r="AW737" i="4"/>
  <c r="AW736" i="4"/>
  <c r="AW735" i="4"/>
  <c r="AW734" i="4"/>
  <c r="AW733" i="4"/>
  <c r="AW732" i="4"/>
  <c r="AW731" i="4"/>
  <c r="AW730" i="4"/>
  <c r="AW729" i="4"/>
  <c r="AW728" i="4"/>
  <c r="AW727" i="4"/>
  <c r="AW726" i="4"/>
  <c r="AW725" i="4"/>
  <c r="AW724" i="4"/>
  <c r="AW723" i="4"/>
  <c r="AW722" i="4"/>
  <c r="AW721" i="4"/>
  <c r="AW720" i="4"/>
  <c r="AW719" i="4"/>
  <c r="AW718" i="4"/>
  <c r="AW717" i="4"/>
  <c r="AW716" i="4"/>
  <c r="AW715" i="4"/>
  <c r="AW714" i="4"/>
  <c r="AW713" i="4"/>
  <c r="AW712" i="4"/>
  <c r="AW711" i="4"/>
  <c r="AW710" i="4"/>
  <c r="AW709" i="4"/>
  <c r="AW708" i="4"/>
  <c r="AW707" i="4"/>
  <c r="AW706" i="4"/>
  <c r="AW705" i="4"/>
  <c r="AW704" i="4"/>
  <c r="AW703" i="4"/>
  <c r="AW702" i="4"/>
  <c r="AW701" i="4"/>
  <c r="AW700" i="4"/>
  <c r="AW699" i="4"/>
  <c r="AW698" i="4"/>
  <c r="AW697" i="4"/>
  <c r="AW696" i="4"/>
  <c r="AW695" i="4"/>
  <c r="AW694" i="4"/>
  <c r="AW693" i="4"/>
  <c r="AW692" i="4"/>
  <c r="AW691" i="4"/>
  <c r="AW690" i="4"/>
  <c r="AW689" i="4"/>
  <c r="AW688" i="4"/>
  <c r="AW687" i="4"/>
  <c r="AW686" i="4"/>
  <c r="AW685" i="4"/>
  <c r="AW684" i="4"/>
  <c r="AW683" i="4"/>
  <c r="AW682" i="4"/>
  <c r="AW681" i="4"/>
  <c r="AW680" i="4"/>
  <c r="AW679" i="4"/>
  <c r="AW678" i="4"/>
  <c r="AW677" i="4"/>
  <c r="AW676" i="4"/>
  <c r="AW675" i="4"/>
  <c r="AW674" i="4"/>
  <c r="AW673" i="4"/>
  <c r="AW672" i="4"/>
  <c r="AW671" i="4"/>
  <c r="AW670" i="4"/>
  <c r="AW669" i="4"/>
  <c r="AW668" i="4"/>
  <c r="AW667" i="4"/>
  <c r="AW666" i="4"/>
  <c r="AW665" i="4"/>
  <c r="AW664" i="4"/>
  <c r="AW663" i="4"/>
  <c r="AW662" i="4"/>
  <c r="AW661" i="4"/>
  <c r="AW660" i="4"/>
  <c r="AW659" i="4"/>
  <c r="AW658" i="4"/>
  <c r="AW657" i="4"/>
  <c r="AW656" i="4"/>
  <c r="AW655" i="4"/>
  <c r="AW654" i="4"/>
  <c r="AW653" i="4"/>
  <c r="AW652" i="4"/>
  <c r="AW651" i="4"/>
  <c r="AW650" i="4"/>
  <c r="AW649" i="4"/>
  <c r="AW648" i="4"/>
  <c r="AW647" i="4"/>
  <c r="AW646" i="4"/>
  <c r="AW645" i="4"/>
  <c r="AW644" i="4"/>
  <c r="AW643" i="4"/>
  <c r="AW642" i="4"/>
  <c r="AW641" i="4"/>
  <c r="AW640" i="4"/>
  <c r="AW639" i="4"/>
  <c r="AW638" i="4"/>
  <c r="AW637" i="4"/>
  <c r="AW636" i="4"/>
  <c r="AW635" i="4"/>
  <c r="AW634" i="4"/>
  <c r="AW633" i="4"/>
  <c r="AW632" i="4"/>
  <c r="AW631" i="4"/>
  <c r="AW630" i="4"/>
  <c r="AW629" i="4"/>
  <c r="AW628" i="4"/>
  <c r="AW627" i="4"/>
  <c r="AW626" i="4"/>
  <c r="AW625" i="4"/>
  <c r="AW624" i="4"/>
  <c r="AW623" i="4"/>
  <c r="AW622" i="4"/>
  <c r="AW621" i="4"/>
  <c r="AW620" i="4"/>
  <c r="AW619" i="4"/>
  <c r="AW618" i="4"/>
  <c r="AW617" i="4"/>
  <c r="AW616" i="4"/>
  <c r="AW615" i="4"/>
  <c r="AW614" i="4"/>
  <c r="AW613" i="4"/>
  <c r="AW612" i="4"/>
  <c r="AW611" i="4"/>
  <c r="AW610" i="4"/>
  <c r="AW609" i="4"/>
  <c r="AW608" i="4"/>
  <c r="AW607" i="4"/>
  <c r="AW606" i="4"/>
  <c r="AW605" i="4"/>
  <c r="AW604" i="4"/>
  <c r="AW603" i="4"/>
  <c r="AW602" i="4"/>
  <c r="AW601" i="4"/>
  <c r="AW600" i="4"/>
  <c r="AW599" i="4"/>
  <c r="AW598" i="4"/>
  <c r="AW597" i="4"/>
  <c r="AW596" i="4"/>
  <c r="AW595" i="4"/>
  <c r="AW594" i="4"/>
  <c r="AW593" i="4"/>
  <c r="AW592" i="4"/>
  <c r="AW591" i="4"/>
  <c r="AW590" i="4"/>
  <c r="AW589" i="4"/>
  <c r="AW588" i="4"/>
  <c r="AW587" i="4"/>
  <c r="AW586" i="4"/>
  <c r="AW585" i="4"/>
  <c r="AW584" i="4"/>
  <c r="AW583" i="4"/>
  <c r="AW582" i="4"/>
  <c r="AW581" i="4"/>
  <c r="AW580" i="4"/>
  <c r="AW579" i="4"/>
  <c r="AW578" i="4"/>
  <c r="AW577" i="4"/>
  <c r="AW576" i="4"/>
  <c r="AW575" i="4"/>
  <c r="AW574" i="4"/>
  <c r="AW573" i="4"/>
  <c r="AW572" i="4"/>
  <c r="AW571" i="4"/>
  <c r="AW570" i="4"/>
  <c r="AW569" i="4"/>
  <c r="AW568" i="4"/>
  <c r="AW567" i="4"/>
  <c r="AW566" i="4"/>
  <c r="AW565" i="4"/>
  <c r="AW564" i="4"/>
  <c r="AW563" i="4"/>
  <c r="AW562" i="4"/>
  <c r="AW561" i="4"/>
  <c r="AW560" i="4"/>
  <c r="AW559" i="4"/>
  <c r="AW558" i="4"/>
  <c r="AW557" i="4"/>
  <c r="AW556" i="4"/>
  <c r="AW555" i="4"/>
  <c r="AW554" i="4"/>
  <c r="AW553" i="4"/>
  <c r="AW552" i="4"/>
  <c r="AW551" i="4"/>
  <c r="AW550" i="4"/>
  <c r="AW549" i="4"/>
  <c r="AW548" i="4"/>
  <c r="AW547" i="4"/>
  <c r="AW546" i="4"/>
  <c r="AW545" i="4"/>
  <c r="AW544" i="4"/>
  <c r="AW543" i="4"/>
  <c r="AW542" i="4"/>
  <c r="AW541" i="4"/>
  <c r="AW540" i="4"/>
  <c r="AW539" i="4"/>
  <c r="AW538" i="4"/>
  <c r="AW537" i="4"/>
  <c r="AW536" i="4"/>
  <c r="AW535" i="4"/>
  <c r="AW534" i="4"/>
  <c r="AW533" i="4"/>
  <c r="AW532" i="4"/>
  <c r="AW531" i="4"/>
  <c r="AW530" i="4"/>
  <c r="AW529" i="4"/>
  <c r="AW528" i="4"/>
  <c r="AW527" i="4"/>
  <c r="AW526" i="4"/>
  <c r="AW525" i="4"/>
  <c r="AW524" i="4"/>
  <c r="AW523" i="4"/>
  <c r="AW522" i="4"/>
  <c r="AW521" i="4"/>
  <c r="AW520" i="4"/>
  <c r="AW519" i="4"/>
  <c r="AW518" i="4"/>
  <c r="AW517" i="4"/>
  <c r="AW516" i="4"/>
  <c r="AW515" i="4"/>
  <c r="AW514" i="4"/>
  <c r="AW513" i="4"/>
  <c r="AW512" i="4"/>
  <c r="AW511" i="4"/>
  <c r="AW510" i="4"/>
  <c r="AW509" i="4"/>
  <c r="AW508" i="4"/>
  <c r="AW507" i="4"/>
  <c r="AW506" i="4"/>
  <c r="AW505" i="4"/>
  <c r="AW504" i="4"/>
  <c r="AW503" i="4"/>
  <c r="AW502" i="4"/>
  <c r="AW501" i="4"/>
  <c r="AW500" i="4"/>
  <c r="AW499" i="4"/>
  <c r="AW498" i="4"/>
  <c r="AW497" i="4"/>
  <c r="AW496" i="4"/>
  <c r="AW495" i="4"/>
  <c r="AW494" i="4"/>
  <c r="AW493" i="4"/>
  <c r="AW492" i="4"/>
  <c r="AW491" i="4"/>
  <c r="AW490" i="4"/>
  <c r="AW489" i="4"/>
  <c r="AW488" i="4"/>
  <c r="AW487" i="4"/>
  <c r="AW486" i="4"/>
  <c r="AW485" i="4"/>
  <c r="AW484" i="4"/>
  <c r="AW483" i="4"/>
  <c r="AW482" i="4"/>
  <c r="AW481" i="4"/>
  <c r="AW480" i="4"/>
  <c r="AW479" i="4"/>
  <c r="AW478" i="4"/>
  <c r="AW477" i="4"/>
  <c r="AW476" i="4"/>
  <c r="AW475" i="4"/>
  <c r="AW474" i="4"/>
  <c r="AW473" i="4"/>
  <c r="AW472" i="4"/>
  <c r="AW471" i="4"/>
  <c r="AW470" i="4"/>
  <c r="AW469" i="4"/>
  <c r="AW468" i="4"/>
  <c r="AW467" i="4"/>
  <c r="AW466" i="4"/>
  <c r="AW465" i="4"/>
  <c r="AW464" i="4"/>
  <c r="AW463" i="4"/>
  <c r="AW462" i="4"/>
  <c r="AW461" i="4"/>
  <c r="AW460" i="4"/>
  <c r="AW459" i="4"/>
  <c r="AW458" i="4"/>
  <c r="AW457" i="4"/>
  <c r="AW456" i="4"/>
  <c r="AW455" i="4"/>
  <c r="AW454" i="4"/>
  <c r="AW453" i="4"/>
  <c r="AW452" i="4"/>
  <c r="AW451" i="4"/>
  <c r="AW450" i="4"/>
  <c r="AW449" i="4"/>
  <c r="AW448" i="4"/>
  <c r="AW447" i="4"/>
  <c r="AW446" i="4"/>
  <c r="AW445" i="4"/>
  <c r="AW444" i="4"/>
  <c r="AW443" i="4"/>
  <c r="AW442" i="4"/>
  <c r="AW441" i="4"/>
  <c r="AW440" i="4"/>
  <c r="AW439" i="4"/>
  <c r="AW438" i="4"/>
  <c r="AW437" i="4"/>
  <c r="AW436" i="4"/>
  <c r="AW435" i="4"/>
  <c r="AW434" i="4"/>
  <c r="AW433" i="4"/>
  <c r="AW432" i="4"/>
  <c r="AW431" i="4"/>
  <c r="AW430" i="4"/>
  <c r="AW429" i="4"/>
  <c r="AW428" i="4"/>
  <c r="AW427" i="4"/>
  <c r="AW426" i="4"/>
  <c r="AW425" i="4"/>
  <c r="AW424" i="4"/>
  <c r="AW423" i="4"/>
  <c r="AW422" i="4"/>
  <c r="AW421" i="4"/>
  <c r="AW420" i="4"/>
  <c r="AW419" i="4"/>
  <c r="AW418" i="4"/>
  <c r="AW417" i="4"/>
  <c r="AW416" i="4"/>
  <c r="AW415" i="4"/>
  <c r="AW414" i="4"/>
  <c r="AW413" i="4"/>
  <c r="AW412" i="4"/>
  <c r="AW411" i="4"/>
  <c r="AW410" i="4"/>
  <c r="AW409" i="4"/>
  <c r="AW408" i="4"/>
  <c r="AW407" i="4"/>
  <c r="AW406" i="4"/>
  <c r="AW405" i="4"/>
  <c r="AW404" i="4"/>
  <c r="AW403" i="4"/>
  <c r="AW402" i="4"/>
  <c r="AW401" i="4"/>
  <c r="AW400" i="4"/>
  <c r="AW399" i="4"/>
  <c r="AW398" i="4"/>
  <c r="AW397" i="4"/>
  <c r="AW396" i="4"/>
  <c r="AW395" i="4"/>
  <c r="AW394" i="4"/>
  <c r="AW393" i="4"/>
  <c r="AW392" i="4"/>
  <c r="AW391" i="4"/>
  <c r="AW390" i="4"/>
  <c r="AW389" i="4"/>
  <c r="AW388" i="4"/>
  <c r="AW387" i="4"/>
  <c r="AW386" i="4"/>
  <c r="AW385" i="4"/>
  <c r="AW384" i="4"/>
  <c r="AW383" i="4"/>
  <c r="AW382" i="4"/>
  <c r="AW381" i="4"/>
  <c r="AW380" i="4"/>
  <c r="AW379" i="4"/>
  <c r="AW378" i="4"/>
  <c r="AW377" i="4"/>
  <c r="AW376" i="4"/>
  <c r="AW375" i="4"/>
  <c r="AW374" i="4"/>
  <c r="AW373" i="4"/>
  <c r="AW372" i="4"/>
  <c r="AW371" i="4"/>
  <c r="AW370" i="4"/>
  <c r="AW369" i="4"/>
  <c r="AW368" i="4"/>
  <c r="AW367" i="4"/>
  <c r="AW366" i="4"/>
  <c r="AW365" i="4"/>
  <c r="AW364" i="4"/>
  <c r="AW363" i="4"/>
  <c r="AW362" i="4"/>
  <c r="AW361" i="4"/>
  <c r="AW360" i="4"/>
  <c r="AW359" i="4"/>
  <c r="AW358" i="4"/>
  <c r="AW357" i="4"/>
  <c r="AW356" i="4"/>
  <c r="AW355" i="4"/>
  <c r="AW354" i="4"/>
  <c r="AW353" i="4"/>
  <c r="AW352" i="4"/>
  <c r="AW351" i="4"/>
  <c r="AW350" i="4"/>
  <c r="AW349" i="4"/>
  <c r="AW348" i="4"/>
  <c r="AW347" i="4"/>
  <c r="AW346" i="4"/>
  <c r="AW345" i="4"/>
  <c r="AW344" i="4"/>
  <c r="AW343" i="4"/>
  <c r="AW342" i="4"/>
  <c r="AW341" i="4"/>
  <c r="AW340" i="4"/>
  <c r="AW339" i="4"/>
  <c r="AW338" i="4"/>
  <c r="AW337" i="4"/>
  <c r="AW336" i="4"/>
  <c r="AW335" i="4"/>
  <c r="AW334" i="4"/>
  <c r="AW333" i="4"/>
  <c r="AW332" i="4"/>
  <c r="AW331" i="4"/>
  <c r="AW330" i="4"/>
  <c r="AW329" i="4"/>
  <c r="AW328" i="4"/>
  <c r="AW327" i="4"/>
  <c r="AW326" i="4"/>
  <c r="AW325" i="4"/>
  <c r="AW324" i="4"/>
  <c r="AW323" i="4"/>
  <c r="AW322" i="4"/>
  <c r="AW321" i="4"/>
  <c r="AW320" i="4"/>
  <c r="AW319" i="4"/>
  <c r="AW318" i="4"/>
  <c r="AW317" i="4"/>
  <c r="AW316" i="4"/>
  <c r="AW315" i="4"/>
  <c r="AW314" i="4"/>
  <c r="AW313" i="4"/>
  <c r="AW312" i="4"/>
  <c r="AW311" i="4"/>
  <c r="AW310" i="4"/>
  <c r="AW309" i="4"/>
  <c r="AW308" i="4"/>
  <c r="AW307" i="4"/>
  <c r="AW306" i="4"/>
  <c r="AW305" i="4"/>
  <c r="AW304" i="4"/>
  <c r="AW303" i="4"/>
  <c r="AW302" i="4"/>
  <c r="AW301" i="4"/>
  <c r="AW300" i="4"/>
  <c r="AW299" i="4"/>
  <c r="AW298" i="4"/>
  <c r="AW297" i="4"/>
  <c r="AW296" i="4"/>
  <c r="AW295" i="4"/>
  <c r="AW294" i="4"/>
  <c r="AW293" i="4"/>
  <c r="AW292" i="4"/>
  <c r="AW291" i="4"/>
  <c r="AW290" i="4"/>
  <c r="AW289" i="4"/>
  <c r="AW288" i="4"/>
  <c r="AW287" i="4"/>
  <c r="AW286" i="4"/>
  <c r="AW285" i="4"/>
  <c r="AW284" i="4"/>
  <c r="AW283" i="4"/>
  <c r="AW282" i="4"/>
  <c r="AW281" i="4"/>
  <c r="AW280" i="4"/>
  <c r="AW279" i="4"/>
  <c r="AW278" i="4"/>
  <c r="AW277" i="4"/>
  <c r="AW276" i="4"/>
  <c r="AW275" i="4"/>
  <c r="AW274" i="4"/>
  <c r="AW273" i="4"/>
  <c r="AW272" i="4"/>
  <c r="AW271" i="4"/>
  <c r="AW270" i="4"/>
  <c r="AW269" i="4"/>
  <c r="AW268" i="4"/>
  <c r="AW267" i="4"/>
  <c r="AW266" i="4"/>
  <c r="AW265" i="4"/>
  <c r="AW264" i="4"/>
  <c r="AW263" i="4"/>
  <c r="AW262" i="4"/>
  <c r="AW261" i="4"/>
  <c r="AW260" i="4"/>
  <c r="AW259" i="4"/>
  <c r="AW258" i="4"/>
  <c r="AW257" i="4"/>
  <c r="AW256" i="4"/>
  <c r="AW255" i="4"/>
  <c r="AW254" i="4"/>
  <c r="AW253" i="4"/>
  <c r="AW252" i="4"/>
  <c r="AW251" i="4"/>
  <c r="AW250" i="4"/>
  <c r="AW249" i="4"/>
  <c r="AW248" i="4"/>
  <c r="AW247" i="4"/>
  <c r="AW246" i="4"/>
  <c r="AW245" i="4"/>
  <c r="AW244" i="4"/>
  <c r="AW243" i="4"/>
  <c r="AW242" i="4"/>
  <c r="AW241" i="4"/>
  <c r="AW240" i="4"/>
  <c r="AW239" i="4"/>
  <c r="AW238" i="4"/>
  <c r="AW237" i="4"/>
  <c r="AW236" i="4"/>
  <c r="AW235" i="4"/>
  <c r="AW234" i="4"/>
  <c r="AW233" i="4"/>
  <c r="AW232" i="4"/>
  <c r="AW231" i="4"/>
  <c r="AW230" i="4"/>
  <c r="AW229" i="4"/>
  <c r="AW228" i="4"/>
  <c r="AW227" i="4"/>
  <c r="AW226" i="4"/>
  <c r="AW225" i="4"/>
  <c r="AW224" i="4"/>
  <c r="AW223" i="4"/>
  <c r="AW222" i="4"/>
  <c r="AW221" i="4"/>
  <c r="AW220" i="4"/>
  <c r="AW219" i="4"/>
  <c r="AW218" i="4"/>
  <c r="AW217" i="4"/>
  <c r="AW216" i="4"/>
  <c r="AW215" i="4"/>
  <c r="AW214" i="4"/>
  <c r="AW213" i="4"/>
  <c r="AW212" i="4"/>
  <c r="AW211" i="4"/>
  <c r="AW210" i="4"/>
  <c r="AW209" i="4"/>
  <c r="AW208" i="4"/>
  <c r="AW207" i="4"/>
  <c r="AW206" i="4"/>
  <c r="AW205" i="4"/>
  <c r="AW204" i="4"/>
  <c r="AW203" i="4"/>
  <c r="AW202" i="4"/>
  <c r="AW201" i="4"/>
  <c r="AW200" i="4"/>
  <c r="AW199" i="4"/>
  <c r="AW198" i="4"/>
  <c r="AW197" i="4"/>
  <c r="AW196" i="4"/>
  <c r="AW195" i="4"/>
  <c r="AW194" i="4"/>
  <c r="AW193" i="4"/>
  <c r="AW192" i="4"/>
  <c r="AW191" i="4"/>
  <c r="AW190" i="4"/>
  <c r="AW189" i="4"/>
  <c r="AW188" i="4"/>
  <c r="AW187" i="4"/>
  <c r="AW186" i="4"/>
  <c r="AW185" i="4"/>
  <c r="AW184" i="4"/>
  <c r="AW183" i="4"/>
  <c r="AW182" i="4"/>
  <c r="AW181" i="4"/>
  <c r="AW180" i="4"/>
  <c r="AW179" i="4"/>
  <c r="AW178" i="4"/>
  <c r="AW177" i="4"/>
  <c r="AW176" i="4"/>
  <c r="AW175" i="4"/>
  <c r="AW174" i="4"/>
  <c r="AW173" i="4"/>
  <c r="AW172" i="4"/>
  <c r="AW171" i="4"/>
  <c r="AW170" i="4"/>
  <c r="AW169" i="4"/>
  <c r="AW168" i="4"/>
  <c r="AW167" i="4"/>
  <c r="AW166" i="4"/>
  <c r="AW165" i="4"/>
  <c r="AW164" i="4"/>
  <c r="AW163" i="4"/>
  <c r="AW162" i="4"/>
  <c r="AW161" i="4"/>
  <c r="AW160" i="4"/>
  <c r="AW159" i="4"/>
  <c r="AW158" i="4"/>
  <c r="AW157" i="4"/>
  <c r="AW156" i="4"/>
  <c r="AW155" i="4"/>
  <c r="AW154" i="4"/>
  <c r="AW153" i="4"/>
  <c r="AW152" i="4"/>
  <c r="AW151" i="4"/>
  <c r="AW150" i="4"/>
  <c r="AW149" i="4"/>
  <c r="AW148" i="4"/>
  <c r="AW147" i="4"/>
  <c r="AW146" i="4"/>
  <c r="AW145" i="4"/>
  <c r="AW144" i="4"/>
  <c r="AW143" i="4"/>
  <c r="AW142" i="4"/>
  <c r="AW141" i="4"/>
  <c r="AW140" i="4"/>
  <c r="AW139" i="4"/>
  <c r="AW138" i="4"/>
  <c r="AW137" i="4"/>
  <c r="AW136" i="4"/>
  <c r="AW135" i="4"/>
  <c r="AW134" i="4"/>
  <c r="AW133" i="4"/>
  <c r="AW132" i="4"/>
  <c r="AW131" i="4"/>
  <c r="AW130" i="4"/>
  <c r="AW129" i="4"/>
  <c r="AW128" i="4"/>
  <c r="AW127" i="4"/>
  <c r="AW126" i="4"/>
  <c r="AW125" i="4"/>
  <c r="AW124" i="4"/>
  <c r="AW123" i="4"/>
  <c r="AW122" i="4"/>
  <c r="AW121" i="4"/>
  <c r="AW120" i="4"/>
  <c r="AW119" i="4"/>
  <c r="AW118" i="4"/>
  <c r="AW117" i="4"/>
  <c r="AW116" i="4"/>
  <c r="AW115" i="4"/>
  <c r="AW114" i="4"/>
  <c r="AW113" i="4"/>
  <c r="AW112" i="4"/>
  <c r="AW111" i="4"/>
  <c r="AW110" i="4"/>
  <c r="AW109" i="4"/>
  <c r="AW108" i="4"/>
  <c r="AW107" i="4"/>
  <c r="AW106" i="4"/>
  <c r="AW105" i="4"/>
  <c r="AW104" i="4"/>
  <c r="AW103" i="4"/>
  <c r="AW102" i="4"/>
  <c r="AW101" i="4"/>
  <c r="AW100" i="4"/>
  <c r="AW99" i="4"/>
  <c r="AW98" i="4"/>
  <c r="AW97" i="4"/>
  <c r="AW96" i="4"/>
  <c r="AW95" i="4"/>
  <c r="AW94" i="4"/>
  <c r="AW93" i="4"/>
  <c r="AW92" i="4"/>
  <c r="AW91" i="4"/>
  <c r="AW90" i="4"/>
  <c r="AW89" i="4"/>
  <c r="AW88" i="4"/>
  <c r="AW87" i="4"/>
  <c r="AW86" i="4"/>
  <c r="AW85" i="4"/>
  <c r="AW84" i="4"/>
  <c r="AW83" i="4"/>
  <c r="AW82" i="4"/>
  <c r="AW81" i="4"/>
  <c r="AW80" i="4"/>
  <c r="AW79" i="4"/>
  <c r="AW78" i="4"/>
  <c r="AW77" i="4"/>
  <c r="AW76" i="4"/>
  <c r="AW75" i="4"/>
  <c r="AW74" i="4"/>
  <c r="AW73" i="4"/>
  <c r="AW72" i="4"/>
  <c r="AW71" i="4"/>
  <c r="AW70" i="4"/>
  <c r="AW69" i="4"/>
  <c r="AW68" i="4"/>
  <c r="AW67" i="4"/>
  <c r="AW66" i="4"/>
  <c r="AW65" i="4"/>
  <c r="AW64" i="4"/>
  <c r="AW63" i="4"/>
  <c r="AW62" i="4"/>
  <c r="AW61" i="4"/>
  <c r="AW60" i="4"/>
  <c r="AW59" i="4"/>
  <c r="AW58" i="4"/>
  <c r="AW57" i="4"/>
  <c r="AW56" i="4"/>
  <c r="AW55" i="4"/>
  <c r="AW54" i="4"/>
  <c r="AW53" i="4"/>
  <c r="AW52" i="4"/>
  <c r="AW51" i="4"/>
  <c r="AW50" i="4"/>
  <c r="AW49" i="4"/>
  <c r="AW48" i="4"/>
  <c r="AW47" i="4"/>
  <c r="AW46" i="4"/>
  <c r="AW45" i="4"/>
  <c r="AW44" i="4"/>
  <c r="AW43" i="4"/>
  <c r="AW42" i="4"/>
  <c r="AW41" i="4"/>
  <c r="AW40" i="4"/>
  <c r="AW39" i="4"/>
  <c r="AW38" i="4"/>
  <c r="AW37" i="4"/>
  <c r="AW36" i="4"/>
  <c r="AW35" i="4"/>
  <c r="AW34" i="4"/>
  <c r="AW33" i="4"/>
  <c r="AW32" i="4"/>
  <c r="AW31" i="4"/>
  <c r="AW30" i="4"/>
  <c r="AW29" i="4"/>
  <c r="AW28" i="4"/>
  <c r="AW27" i="4"/>
  <c r="AW26" i="4"/>
  <c r="AW25" i="4"/>
  <c r="AW24" i="4"/>
  <c r="AW23" i="4"/>
  <c r="AW22" i="4"/>
  <c r="AW21" i="4"/>
  <c r="AW20" i="4"/>
  <c r="AW19" i="4"/>
  <c r="AW18" i="4"/>
  <c r="AW17" i="4"/>
  <c r="AW16" i="4"/>
  <c r="AW15" i="4"/>
  <c r="AW14" i="4"/>
  <c r="AW13" i="4"/>
  <c r="AW12" i="4"/>
  <c r="BB19" i="5" l="1"/>
  <c r="AD7" i="5" s="1"/>
  <c r="AD6" i="5" s="1"/>
  <c r="AP7" i="5"/>
  <c r="BB17" i="5"/>
  <c r="J44" i="5" s="1"/>
  <c r="BB7" i="5"/>
  <c r="J39" i="5" s="1"/>
  <c r="BB16" i="5"/>
  <c r="J42" i="5" s="1"/>
  <c r="BB12" i="5"/>
  <c r="AN42" i="5" s="1"/>
  <c r="BB14" i="5"/>
  <c r="AN44" i="5" s="1"/>
  <c r="BB10" i="5"/>
  <c r="AN39" i="5" s="1"/>
  <c r="BB13" i="5"/>
  <c r="BB9" i="5"/>
  <c r="BB11" i="5"/>
  <c r="U13" i="4"/>
  <c r="U17" i="4"/>
  <c r="U21" i="4"/>
  <c r="U25" i="4"/>
  <c r="U29" i="4"/>
  <c r="U33" i="4"/>
  <c r="BD33" i="4" s="1"/>
  <c r="BE33" i="4" s="1"/>
  <c r="U37" i="4"/>
  <c r="U41" i="4"/>
  <c r="U45" i="4"/>
  <c r="U49" i="4"/>
  <c r="BD49" i="4" s="1"/>
  <c r="BE49" i="4" s="1"/>
  <c r="U53" i="4"/>
  <c r="U57" i="4"/>
  <c r="U61" i="4"/>
  <c r="U65" i="4"/>
  <c r="U69" i="4"/>
  <c r="U73" i="4"/>
  <c r="U77" i="4"/>
  <c r="U81" i="4"/>
  <c r="U85" i="4"/>
  <c r="U89" i="4"/>
  <c r="U93" i="4"/>
  <c r="U97" i="4"/>
  <c r="BD97" i="4" s="1"/>
  <c r="BE97" i="4" s="1"/>
  <c r="U101" i="4"/>
  <c r="U105" i="4"/>
  <c r="U109" i="4"/>
  <c r="U113" i="4"/>
  <c r="BD113" i="4" s="1"/>
  <c r="BE113" i="4" s="1"/>
  <c r="U117" i="4"/>
  <c r="U121" i="4"/>
  <c r="U125" i="4"/>
  <c r="U129" i="4"/>
  <c r="U133" i="4"/>
  <c r="U137" i="4"/>
  <c r="U141" i="4"/>
  <c r="U145" i="4"/>
  <c r="U149" i="4"/>
  <c r="U153" i="4"/>
  <c r="U157" i="4"/>
  <c r="U161" i="4"/>
  <c r="U165" i="4"/>
  <c r="U169" i="4"/>
  <c r="U173" i="4"/>
  <c r="U177" i="4"/>
  <c r="U181" i="4"/>
  <c r="U185" i="4"/>
  <c r="U189" i="4"/>
  <c r="U193" i="4"/>
  <c r="U197" i="4"/>
  <c r="U201" i="4"/>
  <c r="U205" i="4"/>
  <c r="U209" i="4"/>
  <c r="U213" i="4"/>
  <c r="U217" i="4"/>
  <c r="U221" i="4"/>
  <c r="U225" i="4"/>
  <c r="U229" i="4"/>
  <c r="U233" i="4"/>
  <c r="U237" i="4"/>
  <c r="U241" i="4"/>
  <c r="U245" i="4"/>
  <c r="U249" i="4"/>
  <c r="U253" i="4"/>
  <c r="U257" i="4"/>
  <c r="U261" i="4"/>
  <c r="U265" i="4"/>
  <c r="U269" i="4"/>
  <c r="U273" i="4"/>
  <c r="U277" i="4"/>
  <c r="U281" i="4"/>
  <c r="U285" i="4"/>
  <c r="U289" i="4"/>
  <c r="U293" i="4"/>
  <c r="U297" i="4"/>
  <c r="U301" i="4"/>
  <c r="U305" i="4"/>
  <c r="U309" i="4"/>
  <c r="U313" i="4"/>
  <c r="U317" i="4"/>
  <c r="U321" i="4"/>
  <c r="U325" i="4"/>
  <c r="U329" i="4"/>
  <c r="U333" i="4"/>
  <c r="U337" i="4"/>
  <c r="U341" i="4"/>
  <c r="U345" i="4"/>
  <c r="U349" i="4"/>
  <c r="U353" i="4"/>
  <c r="U357" i="4"/>
  <c r="U361" i="4"/>
  <c r="U365" i="4"/>
  <c r="U369" i="4"/>
  <c r="U373" i="4"/>
  <c r="U377" i="4"/>
  <c r="U381" i="4"/>
  <c r="U385" i="4"/>
  <c r="U389" i="4"/>
  <c r="U393" i="4"/>
  <c r="U397" i="4"/>
  <c r="U401" i="4"/>
  <c r="U405" i="4"/>
  <c r="U409" i="4"/>
  <c r="U413" i="4"/>
  <c r="U417" i="4"/>
  <c r="U421" i="4"/>
  <c r="U425" i="4"/>
  <c r="U429" i="4"/>
  <c r="U433" i="4"/>
  <c r="U437" i="4"/>
  <c r="U441" i="4"/>
  <c r="U445" i="4"/>
  <c r="U449" i="4"/>
  <c r="U453" i="4"/>
  <c r="U457" i="4"/>
  <c r="U461" i="4"/>
  <c r="U465" i="4"/>
  <c r="U469" i="4"/>
  <c r="U473" i="4"/>
  <c r="U477" i="4"/>
  <c r="U481" i="4"/>
  <c r="U485" i="4"/>
  <c r="U489" i="4"/>
  <c r="U493" i="4"/>
  <c r="U497" i="4"/>
  <c r="U501" i="4"/>
  <c r="U505" i="4"/>
  <c r="U509" i="4"/>
  <c r="U513" i="4"/>
  <c r="U517" i="4"/>
  <c r="U14" i="4"/>
  <c r="U18" i="4"/>
  <c r="BD18" i="4" s="1"/>
  <c r="U22" i="4"/>
  <c r="U26" i="4"/>
  <c r="U30" i="4"/>
  <c r="U34" i="4"/>
  <c r="U38" i="4"/>
  <c r="U42" i="4"/>
  <c r="U46" i="4"/>
  <c r="U50" i="4"/>
  <c r="U54" i="4"/>
  <c r="U58" i="4"/>
  <c r="U62" i="4"/>
  <c r="U66" i="4"/>
  <c r="U70" i="4"/>
  <c r="U74" i="4"/>
  <c r="U78" i="4"/>
  <c r="U82" i="4"/>
  <c r="U86" i="4"/>
  <c r="U90" i="4"/>
  <c r="U94" i="4"/>
  <c r="U98" i="4"/>
  <c r="U102" i="4"/>
  <c r="U106" i="4"/>
  <c r="U110" i="4"/>
  <c r="U114" i="4"/>
  <c r="U118" i="4"/>
  <c r="U122" i="4"/>
  <c r="U126" i="4"/>
  <c r="U130" i="4"/>
  <c r="U134" i="4"/>
  <c r="U138" i="4"/>
  <c r="U142" i="4"/>
  <c r="U146" i="4"/>
  <c r="U150" i="4"/>
  <c r="U154" i="4"/>
  <c r="U158" i="4"/>
  <c r="U162" i="4"/>
  <c r="U166" i="4"/>
  <c r="U170" i="4"/>
  <c r="U174" i="4"/>
  <c r="U178" i="4"/>
  <c r="U182" i="4"/>
  <c r="U186" i="4"/>
  <c r="U190" i="4"/>
  <c r="U194" i="4"/>
  <c r="U198" i="4"/>
  <c r="U202" i="4"/>
  <c r="U210" i="4"/>
  <c r="U218" i="4"/>
  <c r="U226" i="4"/>
  <c r="U234" i="4"/>
  <c r="U242" i="4"/>
  <c r="U250" i="4"/>
  <c r="U258" i="4"/>
  <c r="U266" i="4"/>
  <c r="U274" i="4"/>
  <c r="U282" i="4"/>
  <c r="U294" i="4"/>
  <c r="U298" i="4"/>
  <c r="U310" i="4"/>
  <c r="U314" i="4"/>
  <c r="U326" i="4"/>
  <c r="U330" i="4"/>
  <c r="U342" i="4"/>
  <c r="U346" i="4"/>
  <c r="U358" i="4"/>
  <c r="U362" i="4"/>
  <c r="U374" i="4"/>
  <c r="U378" i="4"/>
  <c r="U390" i="4"/>
  <c r="U394" i="4"/>
  <c r="U406" i="4"/>
  <c r="U410" i="4"/>
  <c r="U422" i="4"/>
  <c r="U426" i="4"/>
  <c r="U438" i="4"/>
  <c r="U442" i="4"/>
  <c r="U454" i="4"/>
  <c r="U458" i="4"/>
  <c r="U470" i="4"/>
  <c r="U474" i="4"/>
  <c r="U486" i="4"/>
  <c r="U490" i="4"/>
  <c r="U502" i="4"/>
  <c r="U506" i="4"/>
  <c r="U518" i="4"/>
  <c r="U522" i="4"/>
  <c r="U534" i="4"/>
  <c r="U538" i="4"/>
  <c r="U550" i="4"/>
  <c r="U554" i="4"/>
  <c r="U566" i="4"/>
  <c r="U570" i="4"/>
  <c r="U582" i="4"/>
  <c r="U586" i="4"/>
  <c r="BD586" i="4" s="1"/>
  <c r="U598" i="4"/>
  <c r="U602" i="4"/>
  <c r="U614" i="4"/>
  <c r="U618" i="4"/>
  <c r="U630" i="4"/>
  <c r="U634" i="4"/>
  <c r="U646" i="4"/>
  <c r="U650" i="4"/>
  <c r="BD650" i="4" s="1"/>
  <c r="U662" i="4"/>
  <c r="U666" i="4"/>
  <c r="U678" i="4"/>
  <c r="U682" i="4"/>
  <c r="U694" i="4"/>
  <c r="U698" i="4"/>
  <c r="U710" i="4"/>
  <c r="U714" i="4"/>
  <c r="U726" i="4"/>
  <c r="U730" i="4"/>
  <c r="U742" i="4"/>
  <c r="U746" i="4"/>
  <c r="U758" i="4"/>
  <c r="U762" i="4"/>
  <c r="U774" i="4"/>
  <c r="U778" i="4"/>
  <c r="U790" i="4"/>
  <c r="U794" i="4"/>
  <c r="U806" i="4"/>
  <c r="U810" i="4"/>
  <c r="U822" i="4"/>
  <c r="U826" i="4"/>
  <c r="U838" i="4"/>
  <c r="U842" i="4"/>
  <c r="U854" i="4"/>
  <c r="U858" i="4"/>
  <c r="U870" i="4"/>
  <c r="U874" i="4"/>
  <c r="U886" i="4"/>
  <c r="U890" i="4"/>
  <c r="U902" i="4"/>
  <c r="U906" i="4"/>
  <c r="U918" i="4"/>
  <c r="U922" i="4"/>
  <c r="U934" i="4"/>
  <c r="U938" i="4"/>
  <c r="U950" i="4"/>
  <c r="U954" i="4"/>
  <c r="U966" i="4"/>
  <c r="U970" i="4"/>
  <c r="U982" i="4"/>
  <c r="U986" i="4"/>
  <c r="U998" i="4"/>
  <c r="U1002" i="4"/>
  <c r="U1014" i="4"/>
  <c r="U1018" i="4"/>
  <c r="U1030" i="4"/>
  <c r="U1034" i="4"/>
  <c r="U1046" i="4"/>
  <c r="U1050" i="4"/>
  <c r="U1062" i="4"/>
  <c r="U1066" i="4"/>
  <c r="U1078" i="4"/>
  <c r="U1082" i="4"/>
  <c r="U1094" i="4"/>
  <c r="U1098" i="4"/>
  <c r="U1110" i="4"/>
  <c r="U1114" i="4"/>
  <c r="U1126" i="4"/>
  <c r="U1130" i="4"/>
  <c r="U1142" i="4"/>
  <c r="U1146" i="4"/>
  <c r="U1158" i="4"/>
  <c r="U1162" i="4"/>
  <c r="U1174" i="4"/>
  <c r="U1178" i="4"/>
  <c r="U1190" i="4"/>
  <c r="U1194" i="4"/>
  <c r="U1206" i="4"/>
  <c r="U1210" i="4"/>
  <c r="U1222" i="4"/>
  <c r="U1226" i="4"/>
  <c r="U1238" i="4"/>
  <c r="U1242" i="4"/>
  <c r="U15" i="4"/>
  <c r="U19" i="4"/>
  <c r="U23" i="4"/>
  <c r="U27" i="4"/>
  <c r="U31" i="4"/>
  <c r="U35" i="4"/>
  <c r="U39" i="4"/>
  <c r="U43" i="4"/>
  <c r="U47" i="4"/>
  <c r="U51" i="4"/>
  <c r="U55" i="4"/>
  <c r="U59" i="4"/>
  <c r="U63" i="4"/>
  <c r="U67" i="4"/>
  <c r="U71" i="4"/>
  <c r="U75" i="4"/>
  <c r="U79" i="4"/>
  <c r="U83" i="4"/>
  <c r="U87" i="4"/>
  <c r="U91" i="4"/>
  <c r="U95" i="4"/>
  <c r="U99" i="4"/>
  <c r="U103" i="4"/>
  <c r="U107" i="4"/>
  <c r="U111" i="4"/>
  <c r="U115" i="4"/>
  <c r="U119" i="4"/>
  <c r="U123" i="4"/>
  <c r="U127" i="4"/>
  <c r="U131" i="4"/>
  <c r="U135" i="4"/>
  <c r="U139" i="4"/>
  <c r="U143" i="4"/>
  <c r="U147" i="4"/>
  <c r="U151" i="4"/>
  <c r="U155" i="4"/>
  <c r="U159" i="4"/>
  <c r="U163" i="4"/>
  <c r="U167" i="4"/>
  <c r="U171" i="4"/>
  <c r="U175" i="4"/>
  <c r="U179" i="4"/>
  <c r="U183" i="4"/>
  <c r="U187" i="4"/>
  <c r="U191" i="4"/>
  <c r="U195" i="4"/>
  <c r="U199" i="4"/>
  <c r="U203" i="4"/>
  <c r="U207" i="4"/>
  <c r="U211" i="4"/>
  <c r="U215" i="4"/>
  <c r="U219" i="4"/>
  <c r="U223" i="4"/>
  <c r="U227" i="4"/>
  <c r="U231" i="4"/>
  <c r="U235" i="4"/>
  <c r="U239" i="4"/>
  <c r="U243" i="4"/>
  <c r="U247" i="4"/>
  <c r="U251" i="4"/>
  <c r="U255" i="4"/>
  <c r="U259" i="4"/>
  <c r="U263" i="4"/>
  <c r="U267" i="4"/>
  <c r="U271" i="4"/>
  <c r="U275" i="4"/>
  <c r="U279" i="4"/>
  <c r="U283" i="4"/>
  <c r="U287" i="4"/>
  <c r="U291" i="4"/>
  <c r="U295" i="4"/>
  <c r="U299" i="4"/>
  <c r="U303" i="4"/>
  <c r="U307" i="4"/>
  <c r="U311" i="4"/>
  <c r="U315" i="4"/>
  <c r="U319" i="4"/>
  <c r="U323" i="4"/>
  <c r="U327" i="4"/>
  <c r="U331" i="4"/>
  <c r="U335" i="4"/>
  <c r="U339" i="4"/>
  <c r="U343" i="4"/>
  <c r="U347" i="4"/>
  <c r="U351" i="4"/>
  <c r="U355" i="4"/>
  <c r="U359" i="4"/>
  <c r="U363" i="4"/>
  <c r="U367" i="4"/>
  <c r="U371" i="4"/>
  <c r="U375" i="4"/>
  <c r="U379" i="4"/>
  <c r="U383" i="4"/>
  <c r="U387" i="4"/>
  <c r="U391" i="4"/>
  <c r="U395" i="4"/>
  <c r="U399" i="4"/>
  <c r="U403" i="4"/>
  <c r="U407" i="4"/>
  <c r="U411" i="4"/>
  <c r="U415" i="4"/>
  <c r="U419" i="4"/>
  <c r="U423" i="4"/>
  <c r="U427" i="4"/>
  <c r="U431" i="4"/>
  <c r="U435" i="4"/>
  <c r="U439" i="4"/>
  <c r="U443" i="4"/>
  <c r="U447" i="4"/>
  <c r="U451" i="4"/>
  <c r="U455" i="4"/>
  <c r="U459" i="4"/>
  <c r="U463" i="4"/>
  <c r="U467" i="4"/>
  <c r="U471" i="4"/>
  <c r="U475" i="4"/>
  <c r="U479" i="4"/>
  <c r="U483" i="4"/>
  <c r="U487" i="4"/>
  <c r="U491" i="4"/>
  <c r="U495" i="4"/>
  <c r="U499" i="4"/>
  <c r="U503" i="4"/>
  <c r="U507" i="4"/>
  <c r="U511" i="4"/>
  <c r="U515" i="4"/>
  <c r="U519" i="4"/>
  <c r="U523" i="4"/>
  <c r="U527" i="4"/>
  <c r="U531" i="4"/>
  <c r="U535" i="4"/>
  <c r="U539" i="4"/>
  <c r="U543" i="4"/>
  <c r="U547" i="4"/>
  <c r="U551" i="4"/>
  <c r="U555" i="4"/>
  <c r="U559" i="4"/>
  <c r="U563" i="4"/>
  <c r="U567" i="4"/>
  <c r="U571" i="4"/>
  <c r="U575" i="4"/>
  <c r="U579" i="4"/>
  <c r="U583" i="4"/>
  <c r="U587" i="4"/>
  <c r="U591" i="4"/>
  <c r="U595" i="4"/>
  <c r="U599" i="4"/>
  <c r="U603" i="4"/>
  <c r="U607" i="4"/>
  <c r="U611" i="4"/>
  <c r="U615" i="4"/>
  <c r="U619" i="4"/>
  <c r="U623" i="4"/>
  <c r="U627" i="4"/>
  <c r="U631" i="4"/>
  <c r="U635" i="4"/>
  <c r="U639" i="4"/>
  <c r="U16" i="4"/>
  <c r="U20" i="4"/>
  <c r="U24" i="4"/>
  <c r="U28" i="4"/>
  <c r="U32" i="4"/>
  <c r="U36" i="4"/>
  <c r="U40" i="4"/>
  <c r="U44" i="4"/>
  <c r="U48" i="4"/>
  <c r="U52" i="4"/>
  <c r="U56" i="4"/>
  <c r="U60" i="4"/>
  <c r="U64" i="4"/>
  <c r="U68" i="4"/>
  <c r="U72" i="4"/>
  <c r="U76" i="4"/>
  <c r="U80" i="4"/>
  <c r="U84" i="4"/>
  <c r="U88" i="4"/>
  <c r="U92" i="4"/>
  <c r="U96" i="4"/>
  <c r="U100" i="4"/>
  <c r="U104" i="4"/>
  <c r="U108" i="4"/>
  <c r="U112" i="4"/>
  <c r="U116" i="4"/>
  <c r="U120" i="4"/>
  <c r="U124" i="4"/>
  <c r="U128" i="4"/>
  <c r="U132" i="4"/>
  <c r="U136" i="4"/>
  <c r="U140" i="4"/>
  <c r="U144" i="4"/>
  <c r="U148" i="4"/>
  <c r="U152" i="4"/>
  <c r="U156" i="4"/>
  <c r="U160" i="4"/>
  <c r="U164" i="4"/>
  <c r="U168" i="4"/>
  <c r="U172" i="4"/>
  <c r="U176" i="4"/>
  <c r="U180" i="4"/>
  <c r="U184" i="4"/>
  <c r="U188" i="4"/>
  <c r="U192" i="4"/>
  <c r="U196" i="4"/>
  <c r="U200" i="4"/>
  <c r="U204" i="4"/>
  <c r="U208" i="4"/>
  <c r="U212" i="4"/>
  <c r="U216" i="4"/>
  <c r="U220" i="4"/>
  <c r="U224" i="4"/>
  <c r="U228" i="4"/>
  <c r="U232" i="4"/>
  <c r="U236" i="4"/>
  <c r="U240" i="4"/>
  <c r="U244" i="4"/>
  <c r="U248" i="4"/>
  <c r="U252" i="4"/>
  <c r="U256" i="4"/>
  <c r="U260" i="4"/>
  <c r="U264" i="4"/>
  <c r="U268" i="4"/>
  <c r="U272" i="4"/>
  <c r="U276" i="4"/>
  <c r="U280" i="4"/>
  <c r="U284" i="4"/>
  <c r="U288" i="4"/>
  <c r="U292" i="4"/>
  <c r="U296" i="4"/>
  <c r="U300" i="4"/>
  <c r="U304" i="4"/>
  <c r="U308" i="4"/>
  <c r="U312" i="4"/>
  <c r="U316" i="4"/>
  <c r="U320" i="4"/>
  <c r="U324" i="4"/>
  <c r="U328" i="4"/>
  <c r="U332" i="4"/>
  <c r="U336" i="4"/>
  <c r="U340" i="4"/>
  <c r="U344" i="4"/>
  <c r="U348" i="4"/>
  <c r="U352" i="4"/>
  <c r="U356" i="4"/>
  <c r="U360" i="4"/>
  <c r="U364" i="4"/>
  <c r="U368" i="4"/>
  <c r="U372" i="4"/>
  <c r="U376" i="4"/>
  <c r="U380" i="4"/>
  <c r="U384" i="4"/>
  <c r="U388" i="4"/>
  <c r="U392" i="4"/>
  <c r="U396" i="4"/>
  <c r="U400" i="4"/>
  <c r="U404" i="4"/>
  <c r="U408" i="4"/>
  <c r="U412" i="4"/>
  <c r="U416" i="4"/>
  <c r="U420" i="4"/>
  <c r="U424" i="4"/>
  <c r="U428" i="4"/>
  <c r="U432" i="4"/>
  <c r="U436" i="4"/>
  <c r="U440" i="4"/>
  <c r="U444" i="4"/>
  <c r="U448" i="4"/>
  <c r="U452" i="4"/>
  <c r="U456" i="4"/>
  <c r="U460" i="4"/>
  <c r="U464" i="4"/>
  <c r="U468" i="4"/>
  <c r="U472" i="4"/>
  <c r="U476" i="4"/>
  <c r="U480" i="4"/>
  <c r="U484" i="4"/>
  <c r="U488" i="4"/>
  <c r="U492" i="4"/>
  <c r="U496" i="4"/>
  <c r="U500" i="4"/>
  <c r="U504" i="4"/>
  <c r="U508" i="4"/>
  <c r="U512" i="4"/>
  <c r="U516" i="4"/>
  <c r="U520" i="4"/>
  <c r="U524" i="4"/>
  <c r="U528" i="4"/>
  <c r="U532" i="4"/>
  <c r="U536" i="4"/>
  <c r="U540" i="4"/>
  <c r="U544" i="4"/>
  <c r="U548" i="4"/>
  <c r="U552" i="4"/>
  <c r="U556" i="4"/>
  <c r="U560" i="4"/>
  <c r="U564" i="4"/>
  <c r="U568" i="4"/>
  <c r="U572" i="4"/>
  <c r="U576" i="4"/>
  <c r="U580" i="4"/>
  <c r="U584" i="4"/>
  <c r="U588" i="4"/>
  <c r="U592" i="4"/>
  <c r="U596" i="4"/>
  <c r="U600" i="4"/>
  <c r="U604" i="4"/>
  <c r="U608" i="4"/>
  <c r="U612" i="4"/>
  <c r="U616" i="4"/>
  <c r="U620" i="4"/>
  <c r="U624" i="4"/>
  <c r="U628" i="4"/>
  <c r="U632" i="4"/>
  <c r="U636" i="4"/>
  <c r="U640" i="4"/>
  <c r="U644" i="4"/>
  <c r="U648" i="4"/>
  <c r="U652" i="4"/>
  <c r="U656" i="4"/>
  <c r="U660" i="4"/>
  <c r="U664" i="4"/>
  <c r="U668" i="4"/>
  <c r="U672" i="4"/>
  <c r="U676" i="4"/>
  <c r="U680" i="4"/>
  <c r="U684" i="4"/>
  <c r="U688" i="4"/>
  <c r="U692" i="4"/>
  <c r="U696" i="4"/>
  <c r="U700" i="4"/>
  <c r="U704" i="4"/>
  <c r="U708" i="4"/>
  <c r="U712" i="4"/>
  <c r="U716" i="4"/>
  <c r="U720" i="4"/>
  <c r="U724" i="4"/>
  <c r="U728" i="4"/>
  <c r="U732" i="4"/>
  <c r="U736" i="4"/>
  <c r="U740" i="4"/>
  <c r="U744" i="4"/>
  <c r="U748" i="4"/>
  <c r="U752" i="4"/>
  <c r="U756" i="4"/>
  <c r="U760" i="4"/>
  <c r="U764" i="4"/>
  <c r="U768" i="4"/>
  <c r="U772" i="4"/>
  <c r="U776" i="4"/>
  <c r="U780" i="4"/>
  <c r="U784" i="4"/>
  <c r="U788" i="4"/>
  <c r="U792" i="4"/>
  <c r="U796" i="4"/>
  <c r="U800" i="4"/>
  <c r="U804" i="4"/>
  <c r="U808" i="4"/>
  <c r="U812" i="4"/>
  <c r="U816" i="4"/>
  <c r="U820" i="4"/>
  <c r="U824" i="4"/>
  <c r="U828" i="4"/>
  <c r="U832" i="4"/>
  <c r="U836" i="4"/>
  <c r="U840" i="4"/>
  <c r="U844" i="4"/>
  <c r="U848" i="4"/>
  <c r="U852" i="4"/>
  <c r="U856" i="4"/>
  <c r="U860" i="4"/>
  <c r="U864" i="4"/>
  <c r="U868" i="4"/>
  <c r="U872" i="4"/>
  <c r="U876" i="4"/>
  <c r="U880" i="4"/>
  <c r="U884" i="4"/>
  <c r="U888" i="4"/>
  <c r="U892" i="4"/>
  <c r="U896" i="4"/>
  <c r="U900" i="4"/>
  <c r="U904" i="4"/>
  <c r="U908" i="4"/>
  <c r="U912" i="4"/>
  <c r="U916" i="4"/>
  <c r="U920" i="4"/>
  <c r="U924" i="4"/>
  <c r="U928" i="4"/>
  <c r="U932" i="4"/>
  <c r="U936" i="4"/>
  <c r="U940" i="4"/>
  <c r="U944" i="4"/>
  <c r="U948" i="4"/>
  <c r="U952" i="4"/>
  <c r="U956" i="4"/>
  <c r="U960" i="4"/>
  <c r="U964" i="4"/>
  <c r="U968" i="4"/>
  <c r="U972" i="4"/>
  <c r="U976" i="4"/>
  <c r="U980" i="4"/>
  <c r="U984" i="4"/>
  <c r="U988" i="4"/>
  <c r="U992" i="4"/>
  <c r="U996" i="4"/>
  <c r="U1000" i="4"/>
  <c r="U1004" i="4"/>
  <c r="U1008" i="4"/>
  <c r="U1012" i="4"/>
  <c r="U1016" i="4"/>
  <c r="U1020" i="4"/>
  <c r="U1024" i="4"/>
  <c r="U1028" i="4"/>
  <c r="U1032" i="4"/>
  <c r="U1036" i="4"/>
  <c r="U1040" i="4"/>
  <c r="U1044" i="4"/>
  <c r="U1048" i="4"/>
  <c r="U1052" i="4"/>
  <c r="U1056" i="4"/>
  <c r="U1060" i="4"/>
  <c r="U1064" i="4"/>
  <c r="U1068" i="4"/>
  <c r="U1072" i="4"/>
  <c r="U1076" i="4"/>
  <c r="U1080" i="4"/>
  <c r="U1084" i="4"/>
  <c r="U1088" i="4"/>
  <c r="U1092" i="4"/>
  <c r="U1096" i="4"/>
  <c r="U1100" i="4"/>
  <c r="U521" i="4"/>
  <c r="U525" i="4"/>
  <c r="U529" i="4"/>
  <c r="U533" i="4"/>
  <c r="U537" i="4"/>
  <c r="U541" i="4"/>
  <c r="U545" i="4"/>
  <c r="U549" i="4"/>
  <c r="U553" i="4"/>
  <c r="U557" i="4"/>
  <c r="U561" i="4"/>
  <c r="U565" i="4"/>
  <c r="U569" i="4"/>
  <c r="U573" i="4"/>
  <c r="U577" i="4"/>
  <c r="U581" i="4"/>
  <c r="U585" i="4"/>
  <c r="U589" i="4"/>
  <c r="U593" i="4"/>
  <c r="U597" i="4"/>
  <c r="U601" i="4"/>
  <c r="U605" i="4"/>
  <c r="U609" i="4"/>
  <c r="U613" i="4"/>
  <c r="U617" i="4"/>
  <c r="U621" i="4"/>
  <c r="U625" i="4"/>
  <c r="U629" i="4"/>
  <c r="U633" i="4"/>
  <c r="U637" i="4"/>
  <c r="U641" i="4"/>
  <c r="U645" i="4"/>
  <c r="U649" i="4"/>
  <c r="U653" i="4"/>
  <c r="U657" i="4"/>
  <c r="U661" i="4"/>
  <c r="U665" i="4"/>
  <c r="U669" i="4"/>
  <c r="U673" i="4"/>
  <c r="U677" i="4"/>
  <c r="U681" i="4"/>
  <c r="U685" i="4"/>
  <c r="U689" i="4"/>
  <c r="U693" i="4"/>
  <c r="U697" i="4"/>
  <c r="U701" i="4"/>
  <c r="U705" i="4"/>
  <c r="U709" i="4"/>
  <c r="U713" i="4"/>
  <c r="U717" i="4"/>
  <c r="U721" i="4"/>
  <c r="U725" i="4"/>
  <c r="U729" i="4"/>
  <c r="U733" i="4"/>
  <c r="U737" i="4"/>
  <c r="U741" i="4"/>
  <c r="U745" i="4"/>
  <c r="U749" i="4"/>
  <c r="U753" i="4"/>
  <c r="U757" i="4"/>
  <c r="U761" i="4"/>
  <c r="U765" i="4"/>
  <c r="U769" i="4"/>
  <c r="U773" i="4"/>
  <c r="U777" i="4"/>
  <c r="U781" i="4"/>
  <c r="U785" i="4"/>
  <c r="U789" i="4"/>
  <c r="U793" i="4"/>
  <c r="U797" i="4"/>
  <c r="U801" i="4"/>
  <c r="U805" i="4"/>
  <c r="U809" i="4"/>
  <c r="U813" i="4"/>
  <c r="U817" i="4"/>
  <c r="U821" i="4"/>
  <c r="U825" i="4"/>
  <c r="U829" i="4"/>
  <c r="U833" i="4"/>
  <c r="U837" i="4"/>
  <c r="U841" i="4"/>
  <c r="U845" i="4"/>
  <c r="U849" i="4"/>
  <c r="U853" i="4"/>
  <c r="U857" i="4"/>
  <c r="U861" i="4"/>
  <c r="U865" i="4"/>
  <c r="U869" i="4"/>
  <c r="U873" i="4"/>
  <c r="U877" i="4"/>
  <c r="U881" i="4"/>
  <c r="U885" i="4"/>
  <c r="U889" i="4"/>
  <c r="U893" i="4"/>
  <c r="U897" i="4"/>
  <c r="U901" i="4"/>
  <c r="U905" i="4"/>
  <c r="U909" i="4"/>
  <c r="U913" i="4"/>
  <c r="U917" i="4"/>
  <c r="U921" i="4"/>
  <c r="U925" i="4"/>
  <c r="U929" i="4"/>
  <c r="U933" i="4"/>
  <c r="U937" i="4"/>
  <c r="U941" i="4"/>
  <c r="U945" i="4"/>
  <c r="U949" i="4"/>
  <c r="U953" i="4"/>
  <c r="U957" i="4"/>
  <c r="U961" i="4"/>
  <c r="U965" i="4"/>
  <c r="U969" i="4"/>
  <c r="U973" i="4"/>
  <c r="U977" i="4"/>
  <c r="U981" i="4"/>
  <c r="U985" i="4"/>
  <c r="U989" i="4"/>
  <c r="U993" i="4"/>
  <c r="U997" i="4"/>
  <c r="U1001" i="4"/>
  <c r="U1005" i="4"/>
  <c r="U1009" i="4"/>
  <c r="U1013" i="4"/>
  <c r="U1017" i="4"/>
  <c r="U1021" i="4"/>
  <c r="U1025" i="4"/>
  <c r="U1029" i="4"/>
  <c r="U1033" i="4"/>
  <c r="U1037" i="4"/>
  <c r="U1041" i="4"/>
  <c r="U1045" i="4"/>
  <c r="U1049" i="4"/>
  <c r="U1053" i="4"/>
  <c r="U1057" i="4"/>
  <c r="U1061" i="4"/>
  <c r="U1065" i="4"/>
  <c r="U1069" i="4"/>
  <c r="U1073" i="4"/>
  <c r="U1077" i="4"/>
  <c r="U1081" i="4"/>
  <c r="U1085" i="4"/>
  <c r="U1089" i="4"/>
  <c r="U1093" i="4"/>
  <c r="U1097" i="4"/>
  <c r="U1101" i="4"/>
  <c r="U1105" i="4"/>
  <c r="U1109" i="4"/>
  <c r="U1113" i="4"/>
  <c r="U1117" i="4"/>
  <c r="U1121" i="4"/>
  <c r="U1125" i="4"/>
  <c r="U1129" i="4"/>
  <c r="U1133" i="4"/>
  <c r="U1137" i="4"/>
  <c r="U1141" i="4"/>
  <c r="U1145" i="4"/>
  <c r="U1149" i="4"/>
  <c r="U1153" i="4"/>
  <c r="U1157" i="4"/>
  <c r="U1161" i="4"/>
  <c r="U1165" i="4"/>
  <c r="U1169" i="4"/>
  <c r="U1173" i="4"/>
  <c r="U1177" i="4"/>
  <c r="U1181" i="4"/>
  <c r="U1185" i="4"/>
  <c r="U1189" i="4"/>
  <c r="U1193" i="4"/>
  <c r="U1197" i="4"/>
  <c r="U1201" i="4"/>
  <c r="U1205" i="4"/>
  <c r="U1209" i="4"/>
  <c r="U1213" i="4"/>
  <c r="U1217" i="4"/>
  <c r="U1221" i="4"/>
  <c r="U1225" i="4"/>
  <c r="U1229" i="4"/>
  <c r="U1233" i="4"/>
  <c r="U1237" i="4"/>
  <c r="U1241" i="4"/>
  <c r="U1245" i="4"/>
  <c r="U1249" i="4"/>
  <c r="U1253" i="4"/>
  <c r="U1257" i="4"/>
  <c r="U1261" i="4"/>
  <c r="U1265" i="4"/>
  <c r="U1269" i="4"/>
  <c r="U1273" i="4"/>
  <c r="U1277" i="4"/>
  <c r="U1281" i="4"/>
  <c r="U1285" i="4"/>
  <c r="U1289" i="4"/>
  <c r="U1293" i="4"/>
  <c r="U1297" i="4"/>
  <c r="U1301" i="4"/>
  <c r="U1305" i="4"/>
  <c r="U1309" i="4"/>
  <c r="U1313" i="4"/>
  <c r="U1317" i="4"/>
  <c r="U1321" i="4"/>
  <c r="U1325" i="4"/>
  <c r="U1329" i="4"/>
  <c r="U1333" i="4"/>
  <c r="U1337" i="4"/>
  <c r="U1341" i="4"/>
  <c r="U1345" i="4"/>
  <c r="U1349" i="4"/>
  <c r="U1353" i="4"/>
  <c r="U1357" i="4"/>
  <c r="U1361" i="4"/>
  <c r="U1365" i="4"/>
  <c r="U1369" i="4"/>
  <c r="U1373" i="4"/>
  <c r="U1377" i="4"/>
  <c r="U1381" i="4"/>
  <c r="U1385" i="4"/>
  <c r="U1389" i="4"/>
  <c r="U1393" i="4"/>
  <c r="U1397" i="4"/>
  <c r="U1401" i="4"/>
  <c r="U1405" i="4"/>
  <c r="U1409" i="4"/>
  <c r="U1413" i="4"/>
  <c r="U1417" i="4"/>
  <c r="U1421" i="4"/>
  <c r="U1425" i="4"/>
  <c r="U1429" i="4"/>
  <c r="U1433" i="4"/>
  <c r="U1437" i="4"/>
  <c r="U1441" i="4"/>
  <c r="U1445" i="4"/>
  <c r="U1449" i="4"/>
  <c r="U1453" i="4"/>
  <c r="U1457" i="4"/>
  <c r="U1461" i="4"/>
  <c r="U1465" i="4"/>
  <c r="U1469" i="4"/>
  <c r="U1473" i="4"/>
  <c r="U1477" i="4"/>
  <c r="U1481" i="4"/>
  <c r="U1485" i="4"/>
  <c r="U1489" i="4"/>
  <c r="U1493" i="4"/>
  <c r="U1497" i="4"/>
  <c r="U1501" i="4"/>
  <c r="U1505" i="4"/>
  <c r="U1509" i="4"/>
  <c r="U1513" i="4"/>
  <c r="U1517" i="4"/>
  <c r="U1521" i="4"/>
  <c r="U1525" i="4"/>
  <c r="U1529" i="4"/>
  <c r="U1533" i="4"/>
  <c r="U1537" i="4"/>
  <c r="U1541" i="4"/>
  <c r="U1545" i="4"/>
  <c r="U1549" i="4"/>
  <c r="U1553" i="4"/>
  <c r="U1557" i="4"/>
  <c r="U1561" i="4"/>
  <c r="U1565" i="4"/>
  <c r="U1569" i="4"/>
  <c r="U1573" i="4"/>
  <c r="U1577" i="4"/>
  <c r="U1581" i="4"/>
  <c r="U1585" i="4"/>
  <c r="U1589" i="4"/>
  <c r="U1593" i="4"/>
  <c r="U1597" i="4"/>
  <c r="U1601" i="4"/>
  <c r="U1605" i="4"/>
  <c r="U1609" i="4"/>
  <c r="U1613" i="4"/>
  <c r="U1617" i="4"/>
  <c r="U1621" i="4"/>
  <c r="U1625" i="4"/>
  <c r="U1629" i="4"/>
  <c r="U1633" i="4"/>
  <c r="U1637" i="4"/>
  <c r="U1641" i="4"/>
  <c r="U1645" i="4"/>
  <c r="U1649" i="4"/>
  <c r="U1653" i="4"/>
  <c r="U1657" i="4"/>
  <c r="U1661" i="4"/>
  <c r="U1665" i="4"/>
  <c r="U1669" i="4"/>
  <c r="U1673" i="4"/>
  <c r="U1677" i="4"/>
  <c r="U1681" i="4"/>
  <c r="U1685" i="4"/>
  <c r="U1689" i="4"/>
  <c r="U1693" i="4"/>
  <c r="U1697" i="4"/>
  <c r="U1701" i="4"/>
  <c r="U1705" i="4"/>
  <c r="U1709" i="4"/>
  <c r="U1713" i="4"/>
  <c r="U1717" i="4"/>
  <c r="U1721" i="4"/>
  <c r="U1725" i="4"/>
  <c r="U1729" i="4"/>
  <c r="U1733" i="4"/>
  <c r="U1737" i="4"/>
  <c r="U1741" i="4"/>
  <c r="U1745" i="4"/>
  <c r="U1749" i="4"/>
  <c r="U1753" i="4"/>
  <c r="U1757" i="4"/>
  <c r="U1761" i="4"/>
  <c r="U1765" i="4"/>
  <c r="U1769" i="4"/>
  <c r="U1773" i="4"/>
  <c r="U1777" i="4"/>
  <c r="U1781" i="4"/>
  <c r="U1785" i="4"/>
  <c r="U1789" i="4"/>
  <c r="U1793" i="4"/>
  <c r="U1797" i="4"/>
  <c r="U1801" i="4"/>
  <c r="U1805" i="4"/>
  <c r="U1809" i="4"/>
  <c r="U1813" i="4"/>
  <c r="U1817" i="4"/>
  <c r="U1821" i="4"/>
  <c r="U1825" i="4"/>
  <c r="U1829" i="4"/>
  <c r="U1833" i="4"/>
  <c r="U1837" i="4"/>
  <c r="U1841" i="4"/>
  <c r="U1845" i="4"/>
  <c r="U1849" i="4"/>
  <c r="U1853" i="4"/>
  <c r="U1857" i="4"/>
  <c r="U1861" i="4"/>
  <c r="U1865" i="4"/>
  <c r="U1869" i="4"/>
  <c r="U1873" i="4"/>
  <c r="U1877" i="4"/>
  <c r="U1881" i="4"/>
  <c r="U1885" i="4"/>
  <c r="U1889" i="4"/>
  <c r="U1893" i="4"/>
  <c r="U1897" i="4"/>
  <c r="U1901" i="4"/>
  <c r="U1905" i="4"/>
  <c r="U1909" i="4"/>
  <c r="U1913" i="4"/>
  <c r="U1917" i="4"/>
  <c r="U1921" i="4"/>
  <c r="U1925" i="4"/>
  <c r="U1929" i="4"/>
  <c r="U1933" i="4"/>
  <c r="U1937" i="4"/>
  <c r="U1941" i="4"/>
  <c r="U1945" i="4"/>
  <c r="U1949" i="4"/>
  <c r="U1953" i="4"/>
  <c r="U1957" i="4"/>
  <c r="U1961" i="4"/>
  <c r="U1965" i="4"/>
  <c r="U1969" i="4"/>
  <c r="U1973" i="4"/>
  <c r="U1977" i="4"/>
  <c r="U1981" i="4"/>
  <c r="U1985" i="4"/>
  <c r="U1989" i="4"/>
  <c r="U1993" i="4"/>
  <c r="U1997" i="4"/>
  <c r="U2001" i="4"/>
  <c r="U2005" i="4"/>
  <c r="U2009" i="4"/>
  <c r="U2013" i="4"/>
  <c r="U2017" i="4"/>
  <c r="U2021" i="4"/>
  <c r="U2025" i="4"/>
  <c r="U2029" i="4"/>
  <c r="U2033" i="4"/>
  <c r="U2037" i="4"/>
  <c r="U2041" i="4"/>
  <c r="U2045" i="4"/>
  <c r="U2049" i="4"/>
  <c r="U2053" i="4"/>
  <c r="U2057" i="4"/>
  <c r="U2061" i="4"/>
  <c r="U2065" i="4"/>
  <c r="U2069" i="4"/>
  <c r="U2073" i="4"/>
  <c r="U2077" i="4"/>
  <c r="U2081" i="4"/>
  <c r="U2085" i="4"/>
  <c r="U2089" i="4"/>
  <c r="U2093" i="4"/>
  <c r="U2097" i="4"/>
  <c r="U2101" i="4"/>
  <c r="U2105" i="4"/>
  <c r="U2109" i="4"/>
  <c r="U2113" i="4"/>
  <c r="U2117" i="4"/>
  <c r="U2121" i="4"/>
  <c r="U2125" i="4"/>
  <c r="U2129" i="4"/>
  <c r="U2133" i="4"/>
  <c r="U2137" i="4"/>
  <c r="U2141" i="4"/>
  <c r="U2145" i="4"/>
  <c r="U2149" i="4"/>
  <c r="U2153" i="4"/>
  <c r="U2157" i="4"/>
  <c r="U2161" i="4"/>
  <c r="U2165" i="4"/>
  <c r="U2169" i="4"/>
  <c r="U2173" i="4"/>
  <c r="U2177" i="4"/>
  <c r="U2181" i="4"/>
  <c r="U2185" i="4"/>
  <c r="U2189" i="4"/>
  <c r="U2193" i="4"/>
  <c r="U2197" i="4"/>
  <c r="U2201" i="4"/>
  <c r="U2205" i="4"/>
  <c r="U2209" i="4"/>
  <c r="U2213" i="4"/>
  <c r="U2217" i="4"/>
  <c r="U2221" i="4"/>
  <c r="U2225" i="4"/>
  <c r="U2229" i="4"/>
  <c r="U2233" i="4"/>
  <c r="U2237" i="4"/>
  <c r="U2241" i="4"/>
  <c r="U2245" i="4"/>
  <c r="U2249" i="4"/>
  <c r="U2253" i="4"/>
  <c r="U2257" i="4"/>
  <c r="U2261" i="4"/>
  <c r="U2265" i="4"/>
  <c r="U2269" i="4"/>
  <c r="U2273" i="4"/>
  <c r="U2277" i="4"/>
  <c r="U2281" i="4"/>
  <c r="U2285" i="4"/>
  <c r="U2289" i="4"/>
  <c r="U2293" i="4"/>
  <c r="U2297" i="4"/>
  <c r="U2301" i="4"/>
  <c r="U2305" i="4"/>
  <c r="U2309" i="4"/>
  <c r="U2313" i="4"/>
  <c r="U2317" i="4"/>
  <c r="U2321" i="4"/>
  <c r="U2325" i="4"/>
  <c r="U2329" i="4"/>
  <c r="U2333" i="4"/>
  <c r="U2337" i="4"/>
  <c r="U2341" i="4"/>
  <c r="U2345" i="4"/>
  <c r="U2349" i="4"/>
  <c r="U2353" i="4"/>
  <c r="U2357" i="4"/>
  <c r="U2361" i="4"/>
  <c r="U2365" i="4"/>
  <c r="U2369" i="4"/>
  <c r="U2373" i="4"/>
  <c r="U2377" i="4"/>
  <c r="U2381" i="4"/>
  <c r="U2385" i="4"/>
  <c r="U2389" i="4"/>
  <c r="U2393" i="4"/>
  <c r="U2397" i="4"/>
  <c r="U2401" i="4"/>
  <c r="U2405" i="4"/>
  <c r="U2409" i="4"/>
  <c r="U2413" i="4"/>
  <c r="U2417" i="4"/>
  <c r="U2421" i="4"/>
  <c r="U2425" i="4"/>
  <c r="U2429" i="4"/>
  <c r="U2433" i="4"/>
  <c r="U2437" i="4"/>
  <c r="U2441" i="4"/>
  <c r="U2445" i="4"/>
  <c r="U2449" i="4"/>
  <c r="U2453" i="4"/>
  <c r="U2457" i="4"/>
  <c r="U2461" i="4"/>
  <c r="U2465" i="4"/>
  <c r="U2469" i="4"/>
  <c r="U2473" i="4"/>
  <c r="U2477" i="4"/>
  <c r="U2481" i="4"/>
  <c r="U2485" i="4"/>
  <c r="U2489" i="4"/>
  <c r="U2493" i="4"/>
  <c r="U2497" i="4"/>
  <c r="U2501" i="4"/>
  <c r="U2505" i="4"/>
  <c r="U2509" i="4"/>
  <c r="U2513" i="4"/>
  <c r="U2517" i="4"/>
  <c r="U2521" i="4"/>
  <c r="U2525" i="4"/>
  <c r="U2529" i="4"/>
  <c r="U2533" i="4"/>
  <c r="U2537" i="4"/>
  <c r="U2541" i="4"/>
  <c r="U2545" i="4"/>
  <c r="U2549" i="4"/>
  <c r="U2553" i="4"/>
  <c r="U2557" i="4"/>
  <c r="U2561" i="4"/>
  <c r="U2565" i="4"/>
  <c r="U2569" i="4"/>
  <c r="U2573" i="4"/>
  <c r="U2577" i="4"/>
  <c r="U2581" i="4"/>
  <c r="U2585" i="4"/>
  <c r="U2589" i="4"/>
  <c r="U2593" i="4"/>
  <c r="U2597" i="4"/>
  <c r="U2601" i="4"/>
  <c r="U2605" i="4"/>
  <c r="U2609" i="4"/>
  <c r="U2613" i="4"/>
  <c r="U2617" i="4"/>
  <c r="U2621" i="4"/>
  <c r="U2625" i="4"/>
  <c r="U2629" i="4"/>
  <c r="U2633" i="4"/>
  <c r="U2637" i="4"/>
  <c r="U2641" i="4"/>
  <c r="U2645" i="4"/>
  <c r="U2649" i="4"/>
  <c r="U2653" i="4"/>
  <c r="U2657" i="4"/>
  <c r="U2661" i="4"/>
  <c r="U2665" i="4"/>
  <c r="U2669" i="4"/>
  <c r="U2673" i="4"/>
  <c r="U2677" i="4"/>
  <c r="U2681" i="4"/>
  <c r="U2685" i="4"/>
  <c r="U2689" i="4"/>
  <c r="U2693" i="4"/>
  <c r="U2697" i="4"/>
  <c r="U2701" i="4"/>
  <c r="U2705" i="4"/>
  <c r="U2709" i="4"/>
  <c r="U2713" i="4"/>
  <c r="U2717" i="4"/>
  <c r="U2721" i="4"/>
  <c r="U2725" i="4"/>
  <c r="U2729" i="4"/>
  <c r="U2733" i="4"/>
  <c r="U2737" i="4"/>
  <c r="U2741" i="4"/>
  <c r="U2745" i="4"/>
  <c r="U2749" i="4"/>
  <c r="U2753" i="4"/>
  <c r="U2757" i="4"/>
  <c r="U2761" i="4"/>
  <c r="U2765" i="4"/>
  <c r="U2769" i="4"/>
  <c r="U2773" i="4"/>
  <c r="U2777" i="4"/>
  <c r="U2781" i="4"/>
  <c r="U2785" i="4"/>
  <c r="U2789" i="4"/>
  <c r="U2793" i="4"/>
  <c r="U2797" i="4"/>
  <c r="U2801" i="4"/>
  <c r="U2805" i="4"/>
  <c r="U2809" i="4"/>
  <c r="U2813" i="4"/>
  <c r="U2817" i="4"/>
  <c r="U2821" i="4"/>
  <c r="U2825" i="4"/>
  <c r="U2829" i="4"/>
  <c r="U2833" i="4"/>
  <c r="U2837" i="4"/>
  <c r="U2841" i="4"/>
  <c r="U2845" i="4"/>
  <c r="U2849" i="4"/>
  <c r="U2853" i="4"/>
  <c r="U2857" i="4"/>
  <c r="U2861" i="4"/>
  <c r="U2865" i="4"/>
  <c r="U2869" i="4"/>
  <c r="U2873" i="4"/>
  <c r="U2877" i="4"/>
  <c r="U2881" i="4"/>
  <c r="U2885" i="4"/>
  <c r="U2889" i="4"/>
  <c r="U2893" i="4"/>
  <c r="U2897" i="4"/>
  <c r="U2901" i="4"/>
  <c r="U2905" i="4"/>
  <c r="U2909" i="4"/>
  <c r="U2913" i="4"/>
  <c r="U2917" i="4"/>
  <c r="U2921" i="4"/>
  <c r="U2925" i="4"/>
  <c r="U2929" i="4"/>
  <c r="U2933" i="4"/>
  <c r="U2937" i="4"/>
  <c r="U2941" i="4"/>
  <c r="U2945" i="4"/>
  <c r="U2949" i="4"/>
  <c r="U2953" i="4"/>
  <c r="U2957" i="4"/>
  <c r="U2961" i="4"/>
  <c r="U2965" i="4"/>
  <c r="U2969" i="4"/>
  <c r="U2973" i="4"/>
  <c r="U2977" i="4"/>
  <c r="U2981" i="4"/>
  <c r="U2985" i="4"/>
  <c r="U2989" i="4"/>
  <c r="U2993" i="4"/>
  <c r="U2997" i="4"/>
  <c r="U3001" i="4"/>
  <c r="U3005" i="4"/>
  <c r="U3009" i="4"/>
  <c r="U3013" i="4"/>
  <c r="U3017" i="4"/>
  <c r="U3021" i="4"/>
  <c r="U3025" i="4"/>
  <c r="U3029" i="4"/>
  <c r="U3033" i="4"/>
  <c r="U206" i="4"/>
  <c r="U214" i="4"/>
  <c r="U222" i="4"/>
  <c r="U230" i="4"/>
  <c r="U238" i="4"/>
  <c r="U246" i="4"/>
  <c r="U254" i="4"/>
  <c r="U262" i="4"/>
  <c r="U270" i="4"/>
  <c r="U278" i="4"/>
  <c r="U286" i="4"/>
  <c r="U290" i="4"/>
  <c r="U302" i="4"/>
  <c r="U306" i="4"/>
  <c r="U318" i="4"/>
  <c r="U322" i="4"/>
  <c r="U334" i="4"/>
  <c r="U338" i="4"/>
  <c r="U350" i="4"/>
  <c r="U354" i="4"/>
  <c r="U366" i="4"/>
  <c r="U370" i="4"/>
  <c r="U382" i="4"/>
  <c r="U386" i="4"/>
  <c r="U398" i="4"/>
  <c r="U402" i="4"/>
  <c r="U414" i="4"/>
  <c r="U418" i="4"/>
  <c r="U430" i="4"/>
  <c r="U434" i="4"/>
  <c r="U446" i="4"/>
  <c r="U450" i="4"/>
  <c r="U462" i="4"/>
  <c r="U466" i="4"/>
  <c r="U478" i="4"/>
  <c r="U482" i="4"/>
  <c r="U494" i="4"/>
  <c r="U498" i="4"/>
  <c r="U510" i="4"/>
  <c r="U514" i="4"/>
  <c r="U526" i="4"/>
  <c r="U530" i="4"/>
  <c r="U542" i="4"/>
  <c r="U546" i="4"/>
  <c r="U558" i="4"/>
  <c r="U562" i="4"/>
  <c r="U574" i="4"/>
  <c r="U578" i="4"/>
  <c r="U590" i="4"/>
  <c r="U594" i="4"/>
  <c r="U606" i="4"/>
  <c r="U610" i="4"/>
  <c r="U622" i="4"/>
  <c r="U626" i="4"/>
  <c r="U638" i="4"/>
  <c r="U642" i="4"/>
  <c r="U654" i="4"/>
  <c r="U658" i="4"/>
  <c r="U670" i="4"/>
  <c r="U674" i="4"/>
  <c r="U686" i="4"/>
  <c r="U690" i="4"/>
  <c r="U702" i="4"/>
  <c r="U706" i="4"/>
  <c r="U718" i="4"/>
  <c r="U722" i="4"/>
  <c r="U734" i="4"/>
  <c r="U738" i="4"/>
  <c r="U750" i="4"/>
  <c r="U754" i="4"/>
  <c r="U766" i="4"/>
  <c r="U770" i="4"/>
  <c r="U782" i="4"/>
  <c r="U786" i="4"/>
  <c r="U798" i="4"/>
  <c r="U802" i="4"/>
  <c r="U814" i="4"/>
  <c r="U818" i="4"/>
  <c r="U830" i="4"/>
  <c r="U834" i="4"/>
  <c r="U846" i="4"/>
  <c r="U850" i="4"/>
  <c r="U862" i="4"/>
  <c r="U866" i="4"/>
  <c r="U878" i="4"/>
  <c r="U882" i="4"/>
  <c r="U894" i="4"/>
  <c r="U898" i="4"/>
  <c r="U910" i="4"/>
  <c r="U914" i="4"/>
  <c r="U926" i="4"/>
  <c r="U930" i="4"/>
  <c r="U942" i="4"/>
  <c r="U946" i="4"/>
  <c r="U958" i="4"/>
  <c r="U962" i="4"/>
  <c r="U974" i="4"/>
  <c r="U978" i="4"/>
  <c r="U990" i="4"/>
  <c r="U994" i="4"/>
  <c r="U1006" i="4"/>
  <c r="U1010" i="4"/>
  <c r="U1022" i="4"/>
  <c r="U1026" i="4"/>
  <c r="U1038" i="4"/>
  <c r="U1042" i="4"/>
  <c r="U1054" i="4"/>
  <c r="U1058" i="4"/>
  <c r="U1070" i="4"/>
  <c r="U1074" i="4"/>
  <c r="U1086" i="4"/>
  <c r="U1090" i="4"/>
  <c r="U1102" i="4"/>
  <c r="U1106" i="4"/>
  <c r="U1118" i="4"/>
  <c r="U1122" i="4"/>
  <c r="U1134" i="4"/>
  <c r="U1138" i="4"/>
  <c r="U1150" i="4"/>
  <c r="U1154" i="4"/>
  <c r="U1166" i="4"/>
  <c r="U1170" i="4"/>
  <c r="U1182" i="4"/>
  <c r="U1186" i="4"/>
  <c r="U1198" i="4"/>
  <c r="U1202" i="4"/>
  <c r="U1214" i="4"/>
  <c r="U1218" i="4"/>
  <c r="U1230" i="4"/>
  <c r="U1234" i="4"/>
  <c r="U1246" i="4"/>
  <c r="U1250" i="4"/>
  <c r="U1254" i="4"/>
  <c r="U1258" i="4"/>
  <c r="U1262" i="4"/>
  <c r="U1266" i="4"/>
  <c r="U1270" i="4"/>
  <c r="U1274" i="4"/>
  <c r="U1278" i="4"/>
  <c r="U1282" i="4"/>
  <c r="U1286" i="4"/>
  <c r="U1290" i="4"/>
  <c r="U1294" i="4"/>
  <c r="U1298" i="4"/>
  <c r="U1302" i="4"/>
  <c r="U1306" i="4"/>
  <c r="U1310" i="4"/>
  <c r="U1314" i="4"/>
  <c r="U1318" i="4"/>
  <c r="U1322" i="4"/>
  <c r="U1326" i="4"/>
  <c r="U1330" i="4"/>
  <c r="U1334" i="4"/>
  <c r="U1338" i="4"/>
  <c r="U1342" i="4"/>
  <c r="U1346" i="4"/>
  <c r="U1350" i="4"/>
  <c r="U1354" i="4"/>
  <c r="U1358" i="4"/>
  <c r="U1362" i="4"/>
  <c r="U1366" i="4"/>
  <c r="U1370" i="4"/>
  <c r="U1374" i="4"/>
  <c r="U1378" i="4"/>
  <c r="U1382" i="4"/>
  <c r="U1386" i="4"/>
  <c r="U1390" i="4"/>
  <c r="U1394" i="4"/>
  <c r="U1398" i="4"/>
  <c r="U1402" i="4"/>
  <c r="U1406" i="4"/>
  <c r="U1410" i="4"/>
  <c r="U1414" i="4"/>
  <c r="U1418" i="4"/>
  <c r="U1422" i="4"/>
  <c r="U1426" i="4"/>
  <c r="U1430" i="4"/>
  <c r="U1434" i="4"/>
  <c r="U1438" i="4"/>
  <c r="U1442" i="4"/>
  <c r="U1446" i="4"/>
  <c r="U1450" i="4"/>
  <c r="U1454" i="4"/>
  <c r="U1458" i="4"/>
  <c r="U1462" i="4"/>
  <c r="U1466" i="4"/>
  <c r="U1470" i="4"/>
  <c r="U1474" i="4"/>
  <c r="U1478" i="4"/>
  <c r="U1482" i="4"/>
  <c r="U1486" i="4"/>
  <c r="U1490" i="4"/>
  <c r="U1494" i="4"/>
  <c r="U1498" i="4"/>
  <c r="U1502" i="4"/>
  <c r="U1506" i="4"/>
  <c r="U1510" i="4"/>
  <c r="U1514" i="4"/>
  <c r="U1518" i="4"/>
  <c r="U1522" i="4"/>
  <c r="U1526" i="4"/>
  <c r="U1530" i="4"/>
  <c r="U1534" i="4"/>
  <c r="U1538" i="4"/>
  <c r="U1542" i="4"/>
  <c r="U1546" i="4"/>
  <c r="U1550" i="4"/>
  <c r="U1554" i="4"/>
  <c r="U1558" i="4"/>
  <c r="U1562" i="4"/>
  <c r="U1566" i="4"/>
  <c r="U1570" i="4"/>
  <c r="U1574" i="4"/>
  <c r="U1578" i="4"/>
  <c r="U1582" i="4"/>
  <c r="U1586" i="4"/>
  <c r="U1590" i="4"/>
  <c r="U1594" i="4"/>
  <c r="U1598" i="4"/>
  <c r="U1602" i="4"/>
  <c r="U1606" i="4"/>
  <c r="U1610" i="4"/>
  <c r="U1614" i="4"/>
  <c r="U1618" i="4"/>
  <c r="U1622" i="4"/>
  <c r="U1626" i="4"/>
  <c r="U1630" i="4"/>
  <c r="U1634" i="4"/>
  <c r="U1638" i="4"/>
  <c r="U1642" i="4"/>
  <c r="U1646" i="4"/>
  <c r="U1650" i="4"/>
  <c r="U1654" i="4"/>
  <c r="U1658" i="4"/>
  <c r="U1662" i="4"/>
  <c r="U1666" i="4"/>
  <c r="U1670" i="4"/>
  <c r="U1674" i="4"/>
  <c r="U1678" i="4"/>
  <c r="U1682" i="4"/>
  <c r="U1686" i="4"/>
  <c r="U1690" i="4"/>
  <c r="U1694" i="4"/>
  <c r="U1698" i="4"/>
  <c r="BD1698" i="4" s="1"/>
  <c r="BE1698" i="4" s="1"/>
  <c r="U1702" i="4"/>
  <c r="U1706" i="4"/>
  <c r="U1710" i="4"/>
  <c r="U1714" i="4"/>
  <c r="U1718" i="4"/>
  <c r="U1722" i="4"/>
  <c r="BD1722" i="4" s="1"/>
  <c r="BE1722" i="4" s="1"/>
  <c r="U1726" i="4"/>
  <c r="U1730" i="4"/>
  <c r="BD1730" i="4" s="1"/>
  <c r="BE1730" i="4" s="1"/>
  <c r="U1734" i="4"/>
  <c r="U1738" i="4"/>
  <c r="BD1738" i="4" s="1"/>
  <c r="BE1738" i="4" s="1"/>
  <c r="U1742" i="4"/>
  <c r="U1746" i="4"/>
  <c r="BD1746" i="4" s="1"/>
  <c r="BE1746" i="4" s="1"/>
  <c r="U1750" i="4"/>
  <c r="U1754" i="4"/>
  <c r="BD1754" i="4" s="1"/>
  <c r="BE1754" i="4" s="1"/>
  <c r="U1758" i="4"/>
  <c r="U1762" i="4"/>
  <c r="BD1762" i="4" s="1"/>
  <c r="BE1762" i="4" s="1"/>
  <c r="U1766" i="4"/>
  <c r="U1770" i="4"/>
  <c r="BD1770" i="4" s="1"/>
  <c r="BE1770" i="4" s="1"/>
  <c r="U1774" i="4"/>
  <c r="U1778" i="4"/>
  <c r="BD1778" i="4" s="1"/>
  <c r="BE1778" i="4" s="1"/>
  <c r="U1782" i="4"/>
  <c r="U1786" i="4"/>
  <c r="BD1786" i="4" s="1"/>
  <c r="BE1786" i="4" s="1"/>
  <c r="U1790" i="4"/>
  <c r="U1794" i="4"/>
  <c r="BD1794" i="4" s="1"/>
  <c r="BE1794" i="4" s="1"/>
  <c r="U1798" i="4"/>
  <c r="U1802" i="4"/>
  <c r="BD1802" i="4" s="1"/>
  <c r="BE1802" i="4" s="1"/>
  <c r="U1806" i="4"/>
  <c r="U1810" i="4"/>
  <c r="BD1810" i="4" s="1"/>
  <c r="BE1810" i="4" s="1"/>
  <c r="U1814" i="4"/>
  <c r="U1818" i="4"/>
  <c r="BD1818" i="4" s="1"/>
  <c r="BE1818" i="4" s="1"/>
  <c r="U1822" i="4"/>
  <c r="U1826" i="4"/>
  <c r="BD1826" i="4" s="1"/>
  <c r="BE1826" i="4" s="1"/>
  <c r="U1830" i="4"/>
  <c r="U1834" i="4"/>
  <c r="BD1834" i="4" s="1"/>
  <c r="BE1834" i="4" s="1"/>
  <c r="U1838" i="4"/>
  <c r="U1842" i="4"/>
  <c r="BD1842" i="4" s="1"/>
  <c r="BE1842" i="4" s="1"/>
  <c r="U1846" i="4"/>
  <c r="U1850" i="4"/>
  <c r="BD1850" i="4" s="1"/>
  <c r="BE1850" i="4" s="1"/>
  <c r="U1854" i="4"/>
  <c r="U1858" i="4"/>
  <c r="BD1858" i="4" s="1"/>
  <c r="BE1858" i="4" s="1"/>
  <c r="U1862" i="4"/>
  <c r="U1866" i="4"/>
  <c r="BD1866" i="4" s="1"/>
  <c r="BE1866" i="4" s="1"/>
  <c r="U1870" i="4"/>
  <c r="U1874" i="4"/>
  <c r="BD1874" i="4" s="1"/>
  <c r="BE1874" i="4" s="1"/>
  <c r="U1878" i="4"/>
  <c r="U1882" i="4"/>
  <c r="BD1882" i="4" s="1"/>
  <c r="BE1882" i="4" s="1"/>
  <c r="U1886" i="4"/>
  <c r="U1890" i="4"/>
  <c r="BD1890" i="4" s="1"/>
  <c r="BE1890" i="4" s="1"/>
  <c r="U1894" i="4"/>
  <c r="U1898" i="4"/>
  <c r="BD1898" i="4" s="1"/>
  <c r="BE1898" i="4" s="1"/>
  <c r="U1902" i="4"/>
  <c r="U1906" i="4"/>
  <c r="BD1906" i="4" s="1"/>
  <c r="BE1906" i="4" s="1"/>
  <c r="U1910" i="4"/>
  <c r="U1914" i="4"/>
  <c r="BD1914" i="4" s="1"/>
  <c r="BE1914" i="4" s="1"/>
  <c r="U1918" i="4"/>
  <c r="U1922" i="4"/>
  <c r="BD1922" i="4" s="1"/>
  <c r="BE1922" i="4" s="1"/>
  <c r="U1926" i="4"/>
  <c r="U1930" i="4"/>
  <c r="BD1930" i="4" s="1"/>
  <c r="BE1930" i="4" s="1"/>
  <c r="U1934" i="4"/>
  <c r="U1938" i="4"/>
  <c r="BD1938" i="4" s="1"/>
  <c r="BE1938" i="4" s="1"/>
  <c r="U1942" i="4"/>
  <c r="U1946" i="4"/>
  <c r="BD1946" i="4" s="1"/>
  <c r="BE1946" i="4" s="1"/>
  <c r="U1950" i="4"/>
  <c r="U1954" i="4"/>
  <c r="BD1954" i="4" s="1"/>
  <c r="BE1954" i="4" s="1"/>
  <c r="U1958" i="4"/>
  <c r="U1962" i="4"/>
  <c r="BD1962" i="4" s="1"/>
  <c r="BE1962" i="4" s="1"/>
  <c r="U1966" i="4"/>
  <c r="U1970" i="4"/>
  <c r="BD1970" i="4" s="1"/>
  <c r="BE1970" i="4" s="1"/>
  <c r="U1974" i="4"/>
  <c r="U1978" i="4"/>
  <c r="BD1978" i="4" s="1"/>
  <c r="BE1978" i="4" s="1"/>
  <c r="U1982" i="4"/>
  <c r="U1986" i="4"/>
  <c r="BD1986" i="4" s="1"/>
  <c r="BE1986" i="4" s="1"/>
  <c r="U1990" i="4"/>
  <c r="U1994" i="4"/>
  <c r="BD1994" i="4" s="1"/>
  <c r="BE1994" i="4" s="1"/>
  <c r="U1998" i="4"/>
  <c r="U2002" i="4"/>
  <c r="BD2002" i="4" s="1"/>
  <c r="BE2002" i="4" s="1"/>
  <c r="U2006" i="4"/>
  <c r="U2010" i="4"/>
  <c r="BD2010" i="4" s="1"/>
  <c r="BE2010" i="4" s="1"/>
  <c r="U2014" i="4"/>
  <c r="U2018" i="4"/>
  <c r="BD2018" i="4" s="1"/>
  <c r="BE2018" i="4" s="1"/>
  <c r="U2022" i="4"/>
  <c r="U2026" i="4"/>
  <c r="BD2026" i="4" s="1"/>
  <c r="BE2026" i="4" s="1"/>
  <c r="U2030" i="4"/>
  <c r="U2034" i="4"/>
  <c r="BD2034" i="4" s="1"/>
  <c r="BE2034" i="4" s="1"/>
  <c r="U2038" i="4"/>
  <c r="U2042" i="4"/>
  <c r="BD2042" i="4" s="1"/>
  <c r="BE2042" i="4" s="1"/>
  <c r="U2046" i="4"/>
  <c r="U2050" i="4"/>
  <c r="BD2050" i="4" s="1"/>
  <c r="BE2050" i="4" s="1"/>
  <c r="U2054" i="4"/>
  <c r="U2058" i="4"/>
  <c r="BD2058" i="4" s="1"/>
  <c r="BE2058" i="4" s="1"/>
  <c r="U2062" i="4"/>
  <c r="U2066" i="4"/>
  <c r="BD2066" i="4" s="1"/>
  <c r="BE2066" i="4" s="1"/>
  <c r="U2070" i="4"/>
  <c r="U2074" i="4"/>
  <c r="BD2074" i="4" s="1"/>
  <c r="BE2074" i="4" s="1"/>
  <c r="U2078" i="4"/>
  <c r="U2082" i="4"/>
  <c r="BD2082" i="4" s="1"/>
  <c r="BE2082" i="4" s="1"/>
  <c r="U2086" i="4"/>
  <c r="U2090" i="4"/>
  <c r="BD2090" i="4" s="1"/>
  <c r="BE2090" i="4" s="1"/>
  <c r="U2094" i="4"/>
  <c r="U2098" i="4"/>
  <c r="BD2098" i="4" s="1"/>
  <c r="BE2098" i="4" s="1"/>
  <c r="U2102" i="4"/>
  <c r="U2106" i="4"/>
  <c r="BD2106" i="4" s="1"/>
  <c r="BE2106" i="4" s="1"/>
  <c r="U2110" i="4"/>
  <c r="U2114" i="4"/>
  <c r="BD2114" i="4" s="1"/>
  <c r="BE2114" i="4" s="1"/>
  <c r="U2118" i="4"/>
  <c r="U2122" i="4"/>
  <c r="BD2122" i="4" s="1"/>
  <c r="BE2122" i="4" s="1"/>
  <c r="U2126" i="4"/>
  <c r="U2130" i="4"/>
  <c r="BD2130" i="4" s="1"/>
  <c r="BE2130" i="4" s="1"/>
  <c r="U2134" i="4"/>
  <c r="U2138" i="4"/>
  <c r="BD2138" i="4" s="1"/>
  <c r="BE2138" i="4" s="1"/>
  <c r="U2142" i="4"/>
  <c r="U2146" i="4"/>
  <c r="BD2146" i="4" s="1"/>
  <c r="BE2146" i="4" s="1"/>
  <c r="U2150" i="4"/>
  <c r="U2154" i="4"/>
  <c r="BD2154" i="4" s="1"/>
  <c r="BE2154" i="4" s="1"/>
  <c r="U2158" i="4"/>
  <c r="U2162" i="4"/>
  <c r="BD2162" i="4" s="1"/>
  <c r="BE2162" i="4" s="1"/>
  <c r="U2166" i="4"/>
  <c r="U2170" i="4"/>
  <c r="BD2170" i="4" s="1"/>
  <c r="BE2170" i="4" s="1"/>
  <c r="U2174" i="4"/>
  <c r="U2178" i="4"/>
  <c r="BD2178" i="4" s="1"/>
  <c r="BE2178" i="4" s="1"/>
  <c r="U2182" i="4"/>
  <c r="U2186" i="4"/>
  <c r="BD2186" i="4" s="1"/>
  <c r="BE2186" i="4" s="1"/>
  <c r="U2190" i="4"/>
  <c r="U2194" i="4"/>
  <c r="BD2194" i="4" s="1"/>
  <c r="BE2194" i="4" s="1"/>
  <c r="U2198" i="4"/>
  <c r="U2202" i="4"/>
  <c r="BD2202" i="4" s="1"/>
  <c r="BE2202" i="4" s="1"/>
  <c r="U2206" i="4"/>
  <c r="U2210" i="4"/>
  <c r="BD2210" i="4" s="1"/>
  <c r="BE2210" i="4" s="1"/>
  <c r="U2214" i="4"/>
  <c r="U2218" i="4"/>
  <c r="BD2218" i="4" s="1"/>
  <c r="BE2218" i="4" s="1"/>
  <c r="U2222" i="4"/>
  <c r="U2226" i="4"/>
  <c r="BD2226" i="4" s="1"/>
  <c r="BE2226" i="4" s="1"/>
  <c r="U2230" i="4"/>
  <c r="U2234" i="4"/>
  <c r="BD2234" i="4" s="1"/>
  <c r="BE2234" i="4" s="1"/>
  <c r="U2238" i="4"/>
  <c r="U2242" i="4"/>
  <c r="BD2242" i="4" s="1"/>
  <c r="BE2242" i="4" s="1"/>
  <c r="U2246" i="4"/>
  <c r="U2250" i="4"/>
  <c r="BD2250" i="4" s="1"/>
  <c r="BE2250" i="4" s="1"/>
  <c r="U2254" i="4"/>
  <c r="U2258" i="4"/>
  <c r="BD2258" i="4" s="1"/>
  <c r="BE2258" i="4" s="1"/>
  <c r="U2262" i="4"/>
  <c r="U2266" i="4"/>
  <c r="BD2266" i="4" s="1"/>
  <c r="BE2266" i="4" s="1"/>
  <c r="U2270" i="4"/>
  <c r="U2274" i="4"/>
  <c r="BD2274" i="4" s="1"/>
  <c r="BE2274" i="4" s="1"/>
  <c r="U2278" i="4"/>
  <c r="U2282" i="4"/>
  <c r="BD2282" i="4" s="1"/>
  <c r="BE2282" i="4" s="1"/>
  <c r="U2286" i="4"/>
  <c r="U2290" i="4"/>
  <c r="BD2290" i="4" s="1"/>
  <c r="BE2290" i="4" s="1"/>
  <c r="U2294" i="4"/>
  <c r="U2298" i="4"/>
  <c r="BD2298" i="4" s="1"/>
  <c r="BE2298" i="4" s="1"/>
  <c r="U2302" i="4"/>
  <c r="U2306" i="4"/>
  <c r="BD2306" i="4" s="1"/>
  <c r="BE2306" i="4" s="1"/>
  <c r="U2310" i="4"/>
  <c r="U2314" i="4"/>
  <c r="BD2314" i="4" s="1"/>
  <c r="BE2314" i="4" s="1"/>
  <c r="U2318" i="4"/>
  <c r="U2322" i="4"/>
  <c r="BD2322" i="4" s="1"/>
  <c r="BE2322" i="4" s="1"/>
  <c r="U2326" i="4"/>
  <c r="U2330" i="4"/>
  <c r="BD2330" i="4" s="1"/>
  <c r="BE2330" i="4" s="1"/>
  <c r="U2334" i="4"/>
  <c r="U2338" i="4"/>
  <c r="BD2338" i="4" s="1"/>
  <c r="BE2338" i="4" s="1"/>
  <c r="U2342" i="4"/>
  <c r="U2346" i="4"/>
  <c r="BD2346" i="4" s="1"/>
  <c r="BE2346" i="4" s="1"/>
  <c r="U2350" i="4"/>
  <c r="U2354" i="4"/>
  <c r="BD2354" i="4" s="1"/>
  <c r="BE2354" i="4" s="1"/>
  <c r="U2358" i="4"/>
  <c r="U2362" i="4"/>
  <c r="BD2362" i="4" s="1"/>
  <c r="BE2362" i="4" s="1"/>
  <c r="U2366" i="4"/>
  <c r="U2370" i="4"/>
  <c r="BD2370" i="4" s="1"/>
  <c r="BE2370" i="4" s="1"/>
  <c r="U2374" i="4"/>
  <c r="U2378" i="4"/>
  <c r="BD2378" i="4" s="1"/>
  <c r="BE2378" i="4" s="1"/>
  <c r="U2382" i="4"/>
  <c r="U2386" i="4"/>
  <c r="BD2386" i="4" s="1"/>
  <c r="BE2386" i="4" s="1"/>
  <c r="U2390" i="4"/>
  <c r="U2394" i="4"/>
  <c r="BD2394" i="4" s="1"/>
  <c r="BE2394" i="4" s="1"/>
  <c r="U2398" i="4"/>
  <c r="U2402" i="4"/>
  <c r="BD2402" i="4" s="1"/>
  <c r="BE2402" i="4" s="1"/>
  <c r="U2406" i="4"/>
  <c r="U2410" i="4"/>
  <c r="BD2410" i="4" s="1"/>
  <c r="BE2410" i="4" s="1"/>
  <c r="U2414" i="4"/>
  <c r="U2418" i="4"/>
  <c r="BD2418" i="4" s="1"/>
  <c r="BE2418" i="4" s="1"/>
  <c r="U2422" i="4"/>
  <c r="U2426" i="4"/>
  <c r="BD2426" i="4" s="1"/>
  <c r="BE2426" i="4" s="1"/>
  <c r="U2430" i="4"/>
  <c r="U2434" i="4"/>
  <c r="BD2434" i="4" s="1"/>
  <c r="BE2434" i="4" s="1"/>
  <c r="U2438" i="4"/>
  <c r="U2442" i="4"/>
  <c r="BD2442" i="4" s="1"/>
  <c r="BE2442" i="4" s="1"/>
  <c r="U2446" i="4"/>
  <c r="U2450" i="4"/>
  <c r="BD2450" i="4" s="1"/>
  <c r="BE2450" i="4" s="1"/>
  <c r="U2454" i="4"/>
  <c r="U2458" i="4"/>
  <c r="BD2458" i="4" s="1"/>
  <c r="BE2458" i="4" s="1"/>
  <c r="U2462" i="4"/>
  <c r="U2466" i="4"/>
  <c r="BD2466" i="4" s="1"/>
  <c r="BE2466" i="4" s="1"/>
  <c r="U2470" i="4"/>
  <c r="U2474" i="4"/>
  <c r="BD2474" i="4" s="1"/>
  <c r="BE2474" i="4" s="1"/>
  <c r="U2478" i="4"/>
  <c r="U2482" i="4"/>
  <c r="BD2482" i="4" s="1"/>
  <c r="BE2482" i="4" s="1"/>
  <c r="U2486" i="4"/>
  <c r="U2490" i="4"/>
  <c r="BD2490" i="4" s="1"/>
  <c r="BE2490" i="4" s="1"/>
  <c r="U2494" i="4"/>
  <c r="U2498" i="4"/>
  <c r="BD2498" i="4" s="1"/>
  <c r="BE2498" i="4" s="1"/>
  <c r="U2502" i="4"/>
  <c r="U2506" i="4"/>
  <c r="BD2506" i="4" s="1"/>
  <c r="BE2506" i="4" s="1"/>
  <c r="U2510" i="4"/>
  <c r="U2514" i="4"/>
  <c r="BD2514" i="4" s="1"/>
  <c r="BE2514" i="4" s="1"/>
  <c r="U2518" i="4"/>
  <c r="U2522" i="4"/>
  <c r="BD2522" i="4" s="1"/>
  <c r="BE2522" i="4" s="1"/>
  <c r="U2526" i="4"/>
  <c r="U2530" i="4"/>
  <c r="BD2530" i="4" s="1"/>
  <c r="BE2530" i="4" s="1"/>
  <c r="U2534" i="4"/>
  <c r="U2538" i="4"/>
  <c r="BD2538" i="4" s="1"/>
  <c r="BE2538" i="4" s="1"/>
  <c r="U2542" i="4"/>
  <c r="U2546" i="4"/>
  <c r="BD2546" i="4" s="1"/>
  <c r="BE2546" i="4" s="1"/>
  <c r="U2550" i="4"/>
  <c r="U2554" i="4"/>
  <c r="BD2554" i="4" s="1"/>
  <c r="BE2554" i="4" s="1"/>
  <c r="U2558" i="4"/>
  <c r="U2562" i="4"/>
  <c r="BD2562" i="4" s="1"/>
  <c r="BE2562" i="4" s="1"/>
  <c r="U2566" i="4"/>
  <c r="U2570" i="4"/>
  <c r="BD2570" i="4" s="1"/>
  <c r="BE2570" i="4" s="1"/>
  <c r="U2574" i="4"/>
  <c r="U2578" i="4"/>
  <c r="BD2578" i="4" s="1"/>
  <c r="BE2578" i="4" s="1"/>
  <c r="U2582" i="4"/>
  <c r="U2586" i="4"/>
  <c r="BD2586" i="4" s="1"/>
  <c r="BE2586" i="4" s="1"/>
  <c r="U2590" i="4"/>
  <c r="U2594" i="4"/>
  <c r="BD2594" i="4" s="1"/>
  <c r="BE2594" i="4" s="1"/>
  <c r="U2598" i="4"/>
  <c r="U2602" i="4"/>
  <c r="BD2602" i="4" s="1"/>
  <c r="BE2602" i="4" s="1"/>
  <c r="U2606" i="4"/>
  <c r="U2610" i="4"/>
  <c r="BD2610" i="4" s="1"/>
  <c r="BE2610" i="4" s="1"/>
  <c r="U2614" i="4"/>
  <c r="U2618" i="4"/>
  <c r="BD2618" i="4" s="1"/>
  <c r="BE2618" i="4" s="1"/>
  <c r="U2622" i="4"/>
  <c r="U2626" i="4"/>
  <c r="BD2626" i="4" s="1"/>
  <c r="BE2626" i="4" s="1"/>
  <c r="U2630" i="4"/>
  <c r="U2634" i="4"/>
  <c r="BD2634" i="4" s="1"/>
  <c r="BE2634" i="4" s="1"/>
  <c r="U2638" i="4"/>
  <c r="U2642" i="4"/>
  <c r="BD2642" i="4" s="1"/>
  <c r="BE2642" i="4" s="1"/>
  <c r="U2646" i="4"/>
  <c r="U2650" i="4"/>
  <c r="BD2650" i="4" s="1"/>
  <c r="BE2650" i="4" s="1"/>
  <c r="U2654" i="4"/>
  <c r="U2658" i="4"/>
  <c r="BD2658" i="4" s="1"/>
  <c r="BE2658" i="4" s="1"/>
  <c r="U2662" i="4"/>
  <c r="U2666" i="4"/>
  <c r="BD2666" i="4" s="1"/>
  <c r="BE2666" i="4" s="1"/>
  <c r="U2670" i="4"/>
  <c r="U2674" i="4"/>
  <c r="BD2674" i="4" s="1"/>
  <c r="BE2674" i="4" s="1"/>
  <c r="U2678" i="4"/>
  <c r="U2682" i="4"/>
  <c r="BD2682" i="4" s="1"/>
  <c r="BE2682" i="4" s="1"/>
  <c r="U2686" i="4"/>
  <c r="U2690" i="4"/>
  <c r="BD2690" i="4" s="1"/>
  <c r="BE2690" i="4" s="1"/>
  <c r="U2694" i="4"/>
  <c r="U2698" i="4"/>
  <c r="BD2698" i="4" s="1"/>
  <c r="BE2698" i="4" s="1"/>
  <c r="U2702" i="4"/>
  <c r="U2706" i="4"/>
  <c r="BD2706" i="4" s="1"/>
  <c r="BE2706" i="4" s="1"/>
  <c r="U2710" i="4"/>
  <c r="U2714" i="4"/>
  <c r="BD2714" i="4" s="1"/>
  <c r="BE2714" i="4" s="1"/>
  <c r="U2718" i="4"/>
  <c r="U2722" i="4"/>
  <c r="BD2722" i="4" s="1"/>
  <c r="BE2722" i="4" s="1"/>
  <c r="U2726" i="4"/>
  <c r="U2730" i="4"/>
  <c r="BD2730" i="4" s="1"/>
  <c r="BE2730" i="4" s="1"/>
  <c r="U2734" i="4"/>
  <c r="U2738" i="4"/>
  <c r="BD2738" i="4" s="1"/>
  <c r="BE2738" i="4" s="1"/>
  <c r="U2742" i="4"/>
  <c r="U2746" i="4"/>
  <c r="BD2746" i="4" s="1"/>
  <c r="BE2746" i="4" s="1"/>
  <c r="U2750" i="4"/>
  <c r="U2754" i="4"/>
  <c r="BD2754" i="4" s="1"/>
  <c r="BE2754" i="4" s="1"/>
  <c r="U2758" i="4"/>
  <c r="U2762" i="4"/>
  <c r="BD2762" i="4" s="1"/>
  <c r="BE2762" i="4" s="1"/>
  <c r="U2766" i="4"/>
  <c r="U2770" i="4"/>
  <c r="BD2770" i="4" s="1"/>
  <c r="BE2770" i="4" s="1"/>
  <c r="U2774" i="4"/>
  <c r="U2778" i="4"/>
  <c r="BD2778" i="4" s="1"/>
  <c r="BE2778" i="4" s="1"/>
  <c r="U2782" i="4"/>
  <c r="U2786" i="4"/>
  <c r="BD2786" i="4" s="1"/>
  <c r="BE2786" i="4" s="1"/>
  <c r="U2790" i="4"/>
  <c r="U2794" i="4"/>
  <c r="BD2794" i="4" s="1"/>
  <c r="BE2794" i="4" s="1"/>
  <c r="U2798" i="4"/>
  <c r="U2802" i="4"/>
  <c r="BD2802" i="4" s="1"/>
  <c r="BE2802" i="4" s="1"/>
  <c r="U2806" i="4"/>
  <c r="U2810" i="4"/>
  <c r="BD2810" i="4" s="1"/>
  <c r="BE2810" i="4" s="1"/>
  <c r="U2814" i="4"/>
  <c r="U2818" i="4"/>
  <c r="BD2818" i="4" s="1"/>
  <c r="BE2818" i="4" s="1"/>
  <c r="U2822" i="4"/>
  <c r="U2826" i="4"/>
  <c r="BD2826" i="4" s="1"/>
  <c r="BE2826" i="4" s="1"/>
  <c r="U2830" i="4"/>
  <c r="U2834" i="4"/>
  <c r="BD2834" i="4" s="1"/>
  <c r="BE2834" i="4" s="1"/>
  <c r="U2838" i="4"/>
  <c r="U2842" i="4"/>
  <c r="BD2842" i="4" s="1"/>
  <c r="BE2842" i="4" s="1"/>
  <c r="U2846" i="4"/>
  <c r="U2850" i="4"/>
  <c r="BD2850" i="4" s="1"/>
  <c r="BE2850" i="4" s="1"/>
  <c r="U2854" i="4"/>
  <c r="U2858" i="4"/>
  <c r="BD2858" i="4" s="1"/>
  <c r="BE2858" i="4" s="1"/>
  <c r="U2862" i="4"/>
  <c r="U2866" i="4"/>
  <c r="BD2866" i="4" s="1"/>
  <c r="BE2866" i="4" s="1"/>
  <c r="U2870" i="4"/>
  <c r="U2874" i="4"/>
  <c r="BD2874" i="4" s="1"/>
  <c r="BE2874" i="4" s="1"/>
  <c r="U2878" i="4"/>
  <c r="U2882" i="4"/>
  <c r="BD2882" i="4" s="1"/>
  <c r="BE2882" i="4" s="1"/>
  <c r="U2886" i="4"/>
  <c r="U2890" i="4"/>
  <c r="BD2890" i="4" s="1"/>
  <c r="BE2890" i="4" s="1"/>
  <c r="U2894" i="4"/>
  <c r="U2898" i="4"/>
  <c r="BD2898" i="4" s="1"/>
  <c r="BE2898" i="4" s="1"/>
  <c r="U2902" i="4"/>
  <c r="U2906" i="4"/>
  <c r="BD2906" i="4" s="1"/>
  <c r="BE2906" i="4" s="1"/>
  <c r="U2910" i="4"/>
  <c r="U2914" i="4"/>
  <c r="BD2914" i="4" s="1"/>
  <c r="BE2914" i="4" s="1"/>
  <c r="U2918" i="4"/>
  <c r="U2922" i="4"/>
  <c r="BD2922" i="4" s="1"/>
  <c r="BE2922" i="4" s="1"/>
  <c r="U2926" i="4"/>
  <c r="U2930" i="4"/>
  <c r="BD2930" i="4" s="1"/>
  <c r="BE2930" i="4" s="1"/>
  <c r="U2934" i="4"/>
  <c r="U2938" i="4"/>
  <c r="BD2938" i="4" s="1"/>
  <c r="BE2938" i="4" s="1"/>
  <c r="U2942" i="4"/>
  <c r="U2946" i="4"/>
  <c r="BD2946" i="4" s="1"/>
  <c r="BE2946" i="4" s="1"/>
  <c r="U2950" i="4"/>
  <c r="U2954" i="4"/>
  <c r="BD2954" i="4" s="1"/>
  <c r="BE2954" i="4" s="1"/>
  <c r="U2958" i="4"/>
  <c r="U2962" i="4"/>
  <c r="BD2962" i="4" s="1"/>
  <c r="BE2962" i="4" s="1"/>
  <c r="U2966" i="4"/>
  <c r="U2970" i="4"/>
  <c r="BD2970" i="4" s="1"/>
  <c r="BE2970" i="4" s="1"/>
  <c r="U2974" i="4"/>
  <c r="U2978" i="4"/>
  <c r="BD2978" i="4" s="1"/>
  <c r="BE2978" i="4" s="1"/>
  <c r="U2982" i="4"/>
  <c r="U2986" i="4"/>
  <c r="BD2986" i="4" s="1"/>
  <c r="BE2986" i="4" s="1"/>
  <c r="U2990" i="4"/>
  <c r="U2994" i="4"/>
  <c r="BD2994" i="4" s="1"/>
  <c r="BE2994" i="4" s="1"/>
  <c r="U2998" i="4"/>
  <c r="U3002" i="4"/>
  <c r="BD3002" i="4" s="1"/>
  <c r="BE3002" i="4" s="1"/>
  <c r="U3006" i="4"/>
  <c r="U3010" i="4"/>
  <c r="BD3010" i="4" s="1"/>
  <c r="BE3010" i="4" s="1"/>
  <c r="U3014" i="4"/>
  <c r="U3018" i="4"/>
  <c r="BD3018" i="4" s="1"/>
  <c r="BE3018" i="4" s="1"/>
  <c r="U3022" i="4"/>
  <c r="U3026" i="4"/>
  <c r="BD3026" i="4" s="1"/>
  <c r="BE3026" i="4" s="1"/>
  <c r="U3030" i="4"/>
  <c r="U3034" i="4"/>
  <c r="BD3034" i="4" s="1"/>
  <c r="BE3034" i="4" s="1"/>
  <c r="U643" i="4"/>
  <c r="U647" i="4"/>
  <c r="U651" i="4"/>
  <c r="U655" i="4"/>
  <c r="U659" i="4"/>
  <c r="U663" i="4"/>
  <c r="U667" i="4"/>
  <c r="U671" i="4"/>
  <c r="U675" i="4"/>
  <c r="U679" i="4"/>
  <c r="U683" i="4"/>
  <c r="U687" i="4"/>
  <c r="U691" i="4"/>
  <c r="U695" i="4"/>
  <c r="U699" i="4"/>
  <c r="U703" i="4"/>
  <c r="U707" i="4"/>
  <c r="U711" i="4"/>
  <c r="U715" i="4"/>
  <c r="U719" i="4"/>
  <c r="U723" i="4"/>
  <c r="U727" i="4"/>
  <c r="U731" i="4"/>
  <c r="U735" i="4"/>
  <c r="U739" i="4"/>
  <c r="U743" i="4"/>
  <c r="U747" i="4"/>
  <c r="U751" i="4"/>
  <c r="U755" i="4"/>
  <c r="U759" i="4"/>
  <c r="U763" i="4"/>
  <c r="U767" i="4"/>
  <c r="U771" i="4"/>
  <c r="U775" i="4"/>
  <c r="U779" i="4"/>
  <c r="U783" i="4"/>
  <c r="U787" i="4"/>
  <c r="U791" i="4"/>
  <c r="U795" i="4"/>
  <c r="U799" i="4"/>
  <c r="U803" i="4"/>
  <c r="U807" i="4"/>
  <c r="U811" i="4"/>
  <c r="U815" i="4"/>
  <c r="U819" i="4"/>
  <c r="U823" i="4"/>
  <c r="U827" i="4"/>
  <c r="U831" i="4"/>
  <c r="U835" i="4"/>
  <c r="U839" i="4"/>
  <c r="U843" i="4"/>
  <c r="U847" i="4"/>
  <c r="U851" i="4"/>
  <c r="U855" i="4"/>
  <c r="U859" i="4"/>
  <c r="U863" i="4"/>
  <c r="U867" i="4"/>
  <c r="U871" i="4"/>
  <c r="U875" i="4"/>
  <c r="U879" i="4"/>
  <c r="U883" i="4"/>
  <c r="U887" i="4"/>
  <c r="U891" i="4"/>
  <c r="U895" i="4"/>
  <c r="U899" i="4"/>
  <c r="U903" i="4"/>
  <c r="U907" i="4"/>
  <c r="U911" i="4"/>
  <c r="U915" i="4"/>
  <c r="U919" i="4"/>
  <c r="U923" i="4"/>
  <c r="U927" i="4"/>
  <c r="U931" i="4"/>
  <c r="U935" i="4"/>
  <c r="U939" i="4"/>
  <c r="U943" i="4"/>
  <c r="U947" i="4"/>
  <c r="U951" i="4"/>
  <c r="U955" i="4"/>
  <c r="U959" i="4"/>
  <c r="U963" i="4"/>
  <c r="U967" i="4"/>
  <c r="U971" i="4"/>
  <c r="U975" i="4"/>
  <c r="U979" i="4"/>
  <c r="U983" i="4"/>
  <c r="U987" i="4"/>
  <c r="U991" i="4"/>
  <c r="U995" i="4"/>
  <c r="U999" i="4"/>
  <c r="U1003" i="4"/>
  <c r="U1007" i="4"/>
  <c r="U1011" i="4"/>
  <c r="U1015" i="4"/>
  <c r="U1019" i="4"/>
  <c r="U1023" i="4"/>
  <c r="U1027" i="4"/>
  <c r="U1031" i="4"/>
  <c r="U1035" i="4"/>
  <c r="U1039" i="4"/>
  <c r="U1043" i="4"/>
  <c r="U1047" i="4"/>
  <c r="U1051" i="4"/>
  <c r="U1055" i="4"/>
  <c r="U1059" i="4"/>
  <c r="U1063" i="4"/>
  <c r="U1067" i="4"/>
  <c r="U1071" i="4"/>
  <c r="U1075" i="4"/>
  <c r="U1079" i="4"/>
  <c r="U1083" i="4"/>
  <c r="U1087" i="4"/>
  <c r="U1091" i="4"/>
  <c r="U1095" i="4"/>
  <c r="U1099" i="4"/>
  <c r="U1103" i="4"/>
  <c r="U1107" i="4"/>
  <c r="U1111" i="4"/>
  <c r="U1115" i="4"/>
  <c r="U1119" i="4"/>
  <c r="U1123" i="4"/>
  <c r="U1127" i="4"/>
  <c r="U1131" i="4"/>
  <c r="U1135" i="4"/>
  <c r="U1139" i="4"/>
  <c r="U1143" i="4"/>
  <c r="U1147" i="4"/>
  <c r="U1151" i="4"/>
  <c r="U1155" i="4"/>
  <c r="U1159" i="4"/>
  <c r="U1163" i="4"/>
  <c r="U1167" i="4"/>
  <c r="U1171" i="4"/>
  <c r="U1175" i="4"/>
  <c r="U1179" i="4"/>
  <c r="U1183" i="4"/>
  <c r="U1187" i="4"/>
  <c r="U1191" i="4"/>
  <c r="U1195" i="4"/>
  <c r="U1199" i="4"/>
  <c r="U1203" i="4"/>
  <c r="U1207" i="4"/>
  <c r="U1211" i="4"/>
  <c r="U1215" i="4"/>
  <c r="U1219" i="4"/>
  <c r="U1223" i="4"/>
  <c r="U1227" i="4"/>
  <c r="U1231" i="4"/>
  <c r="U1235" i="4"/>
  <c r="U1239" i="4"/>
  <c r="U1243" i="4"/>
  <c r="U1247" i="4"/>
  <c r="U1251" i="4"/>
  <c r="U1255" i="4"/>
  <c r="U1259" i="4"/>
  <c r="U1263" i="4"/>
  <c r="U1267" i="4"/>
  <c r="U1271" i="4"/>
  <c r="U1275" i="4"/>
  <c r="U1279" i="4"/>
  <c r="U1283" i="4"/>
  <c r="U1287" i="4"/>
  <c r="U1291" i="4"/>
  <c r="U1295" i="4"/>
  <c r="U1299" i="4"/>
  <c r="U1303" i="4"/>
  <c r="U1307" i="4"/>
  <c r="U1311" i="4"/>
  <c r="U1315" i="4"/>
  <c r="U1319" i="4"/>
  <c r="U1323" i="4"/>
  <c r="U1327" i="4"/>
  <c r="U1331" i="4"/>
  <c r="U1335" i="4"/>
  <c r="U1339" i="4"/>
  <c r="U1343" i="4"/>
  <c r="U1347" i="4"/>
  <c r="U1351" i="4"/>
  <c r="U1355" i="4"/>
  <c r="U1359" i="4"/>
  <c r="U1363" i="4"/>
  <c r="U1367" i="4"/>
  <c r="U1371" i="4"/>
  <c r="U1375" i="4"/>
  <c r="U1379" i="4"/>
  <c r="U1383" i="4"/>
  <c r="U1387" i="4"/>
  <c r="U1391" i="4"/>
  <c r="U1395" i="4"/>
  <c r="U1399" i="4"/>
  <c r="U1403" i="4"/>
  <c r="U1407" i="4"/>
  <c r="U1411" i="4"/>
  <c r="U1415" i="4"/>
  <c r="U1419" i="4"/>
  <c r="U1423" i="4"/>
  <c r="U1427" i="4"/>
  <c r="U1431" i="4"/>
  <c r="U1435" i="4"/>
  <c r="U1439" i="4"/>
  <c r="U1443" i="4"/>
  <c r="U1447" i="4"/>
  <c r="U1451" i="4"/>
  <c r="U1455" i="4"/>
  <c r="U1459" i="4"/>
  <c r="U1463" i="4"/>
  <c r="U1467" i="4"/>
  <c r="U1471" i="4"/>
  <c r="U1475" i="4"/>
  <c r="U1479" i="4"/>
  <c r="U1483" i="4"/>
  <c r="U1487" i="4"/>
  <c r="U1491" i="4"/>
  <c r="U1495" i="4"/>
  <c r="U1499" i="4"/>
  <c r="U1503" i="4"/>
  <c r="U1507" i="4"/>
  <c r="U1511" i="4"/>
  <c r="U1515" i="4"/>
  <c r="U1519" i="4"/>
  <c r="U1523" i="4"/>
  <c r="U1527" i="4"/>
  <c r="U1531" i="4"/>
  <c r="U1535" i="4"/>
  <c r="U1539" i="4"/>
  <c r="U1543" i="4"/>
  <c r="U1547" i="4"/>
  <c r="U1551" i="4"/>
  <c r="U1555" i="4"/>
  <c r="U1559" i="4"/>
  <c r="U1563" i="4"/>
  <c r="U1567" i="4"/>
  <c r="U1571" i="4"/>
  <c r="U1575" i="4"/>
  <c r="U1579" i="4"/>
  <c r="U1583" i="4"/>
  <c r="U1587" i="4"/>
  <c r="U1591" i="4"/>
  <c r="U1595" i="4"/>
  <c r="U1599" i="4"/>
  <c r="U1603" i="4"/>
  <c r="U1607" i="4"/>
  <c r="U1611" i="4"/>
  <c r="U1615" i="4"/>
  <c r="U1619" i="4"/>
  <c r="U1623" i="4"/>
  <c r="U1627" i="4"/>
  <c r="U1631" i="4"/>
  <c r="U1635" i="4"/>
  <c r="U1639" i="4"/>
  <c r="U1643" i="4"/>
  <c r="U1647" i="4"/>
  <c r="U1651" i="4"/>
  <c r="U1655" i="4"/>
  <c r="U1659" i="4"/>
  <c r="U1663" i="4"/>
  <c r="U1667" i="4"/>
  <c r="U1671" i="4"/>
  <c r="U1675" i="4"/>
  <c r="U1679" i="4"/>
  <c r="U1683" i="4"/>
  <c r="U1687" i="4"/>
  <c r="U1691" i="4"/>
  <c r="U1695" i="4"/>
  <c r="U1699" i="4"/>
  <c r="U1703" i="4"/>
  <c r="U1707" i="4"/>
  <c r="U1711" i="4"/>
  <c r="U1715" i="4"/>
  <c r="U1719" i="4"/>
  <c r="U1723" i="4"/>
  <c r="U1727" i="4"/>
  <c r="U1731" i="4"/>
  <c r="U1735" i="4"/>
  <c r="U1739" i="4"/>
  <c r="U1743" i="4"/>
  <c r="U1747" i="4"/>
  <c r="U1751" i="4"/>
  <c r="U1755" i="4"/>
  <c r="U1759" i="4"/>
  <c r="U1763" i="4"/>
  <c r="U1767" i="4"/>
  <c r="U1771" i="4"/>
  <c r="U1775" i="4"/>
  <c r="U1779" i="4"/>
  <c r="U1783" i="4"/>
  <c r="U1787" i="4"/>
  <c r="U1791" i="4"/>
  <c r="U1795" i="4"/>
  <c r="U1799" i="4"/>
  <c r="U1803" i="4"/>
  <c r="U1807" i="4"/>
  <c r="U1811" i="4"/>
  <c r="U1815" i="4"/>
  <c r="U1819" i="4"/>
  <c r="U1823" i="4"/>
  <c r="U1827" i="4"/>
  <c r="U1831" i="4"/>
  <c r="U1835" i="4"/>
  <c r="U1839" i="4"/>
  <c r="U1843" i="4"/>
  <c r="U1847" i="4"/>
  <c r="U1851" i="4"/>
  <c r="U1855" i="4"/>
  <c r="U1859" i="4"/>
  <c r="U1863" i="4"/>
  <c r="U1867" i="4"/>
  <c r="U1871" i="4"/>
  <c r="U1875" i="4"/>
  <c r="U1879" i="4"/>
  <c r="U1883" i="4"/>
  <c r="U1887" i="4"/>
  <c r="U1891" i="4"/>
  <c r="U1895" i="4"/>
  <c r="U1899" i="4"/>
  <c r="U1903" i="4"/>
  <c r="U1907" i="4"/>
  <c r="U1911" i="4"/>
  <c r="U1915" i="4"/>
  <c r="U1919" i="4"/>
  <c r="U1923" i="4"/>
  <c r="U1927" i="4"/>
  <c r="U1931" i="4"/>
  <c r="U1935" i="4"/>
  <c r="U1939" i="4"/>
  <c r="U1943" i="4"/>
  <c r="U1947" i="4"/>
  <c r="U1951" i="4"/>
  <c r="U1955" i="4"/>
  <c r="U1959" i="4"/>
  <c r="U1963" i="4"/>
  <c r="U1967" i="4"/>
  <c r="U1971" i="4"/>
  <c r="U1975" i="4"/>
  <c r="U1979" i="4"/>
  <c r="U1983" i="4"/>
  <c r="U1987" i="4"/>
  <c r="U1991" i="4"/>
  <c r="U1995" i="4"/>
  <c r="U1999" i="4"/>
  <c r="U2003" i="4"/>
  <c r="U2007" i="4"/>
  <c r="U2011" i="4"/>
  <c r="U2015" i="4"/>
  <c r="U2019" i="4"/>
  <c r="U2023" i="4"/>
  <c r="U2027" i="4"/>
  <c r="U2031" i="4"/>
  <c r="U2035" i="4"/>
  <c r="U2039" i="4"/>
  <c r="U2043" i="4"/>
  <c r="U2047" i="4"/>
  <c r="U2051" i="4"/>
  <c r="U2055" i="4"/>
  <c r="U2059" i="4"/>
  <c r="U2063" i="4"/>
  <c r="U2067" i="4"/>
  <c r="U2071" i="4"/>
  <c r="U2075" i="4"/>
  <c r="U2079" i="4"/>
  <c r="U2083" i="4"/>
  <c r="U2087" i="4"/>
  <c r="U2091" i="4"/>
  <c r="U2095" i="4"/>
  <c r="U2099" i="4"/>
  <c r="U2103" i="4"/>
  <c r="U2107" i="4"/>
  <c r="U2111" i="4"/>
  <c r="U2115" i="4"/>
  <c r="U2119" i="4"/>
  <c r="U2123" i="4"/>
  <c r="U2127" i="4"/>
  <c r="U2131" i="4"/>
  <c r="U2135" i="4"/>
  <c r="U2139" i="4"/>
  <c r="U2143" i="4"/>
  <c r="U2147" i="4"/>
  <c r="U2151" i="4"/>
  <c r="U2155" i="4"/>
  <c r="U2159" i="4"/>
  <c r="U2163" i="4"/>
  <c r="U2167" i="4"/>
  <c r="U2171" i="4"/>
  <c r="U2175" i="4"/>
  <c r="U2179" i="4"/>
  <c r="U2183" i="4"/>
  <c r="U2187" i="4"/>
  <c r="U2191" i="4"/>
  <c r="U2195" i="4"/>
  <c r="U2199" i="4"/>
  <c r="U2203" i="4"/>
  <c r="U2207" i="4"/>
  <c r="U2211" i="4"/>
  <c r="U2215" i="4"/>
  <c r="U2219" i="4"/>
  <c r="U2223" i="4"/>
  <c r="U2227" i="4"/>
  <c r="U2231" i="4"/>
  <c r="U2235" i="4"/>
  <c r="U2239" i="4"/>
  <c r="U2243" i="4"/>
  <c r="U2247" i="4"/>
  <c r="U2251" i="4"/>
  <c r="U2255" i="4"/>
  <c r="U2259" i="4"/>
  <c r="U2263" i="4"/>
  <c r="U2267" i="4"/>
  <c r="U2271" i="4"/>
  <c r="U2275" i="4"/>
  <c r="U2279" i="4"/>
  <c r="U2283" i="4"/>
  <c r="U2287" i="4"/>
  <c r="U2291" i="4"/>
  <c r="U2295" i="4"/>
  <c r="U2299" i="4"/>
  <c r="U2303" i="4"/>
  <c r="U2307" i="4"/>
  <c r="U2311" i="4"/>
  <c r="U2315" i="4"/>
  <c r="U2319" i="4"/>
  <c r="U2323" i="4"/>
  <c r="U2327" i="4"/>
  <c r="U2331" i="4"/>
  <c r="U2335" i="4"/>
  <c r="U2339" i="4"/>
  <c r="U2343" i="4"/>
  <c r="U2347" i="4"/>
  <c r="U2351" i="4"/>
  <c r="U2355" i="4"/>
  <c r="U2359" i="4"/>
  <c r="U2363" i="4"/>
  <c r="U2367" i="4"/>
  <c r="U2371" i="4"/>
  <c r="U2375" i="4"/>
  <c r="U2379" i="4"/>
  <c r="U2383" i="4"/>
  <c r="U2387" i="4"/>
  <c r="U2391" i="4"/>
  <c r="U2395" i="4"/>
  <c r="U2399" i="4"/>
  <c r="U2403" i="4"/>
  <c r="U2407" i="4"/>
  <c r="U2411" i="4"/>
  <c r="U2415" i="4"/>
  <c r="U2419" i="4"/>
  <c r="U2423" i="4"/>
  <c r="U2427" i="4"/>
  <c r="U2431" i="4"/>
  <c r="U2435" i="4"/>
  <c r="U2439" i="4"/>
  <c r="U2443" i="4"/>
  <c r="U2447" i="4"/>
  <c r="U2451" i="4"/>
  <c r="U2455" i="4"/>
  <c r="U2459" i="4"/>
  <c r="U2463" i="4"/>
  <c r="U2467" i="4"/>
  <c r="U2471" i="4"/>
  <c r="U2475" i="4"/>
  <c r="U2479" i="4"/>
  <c r="U2483" i="4"/>
  <c r="U2487" i="4"/>
  <c r="U2491" i="4"/>
  <c r="U2495" i="4"/>
  <c r="U2499" i="4"/>
  <c r="U2503" i="4"/>
  <c r="U2507" i="4"/>
  <c r="U2511" i="4"/>
  <c r="U2515" i="4"/>
  <c r="U2519" i="4"/>
  <c r="U2523" i="4"/>
  <c r="U2527" i="4"/>
  <c r="U2531" i="4"/>
  <c r="U2535" i="4"/>
  <c r="U2539" i="4"/>
  <c r="U2543" i="4"/>
  <c r="U2547" i="4"/>
  <c r="U2551" i="4"/>
  <c r="U2555" i="4"/>
  <c r="U2559" i="4"/>
  <c r="U2563" i="4"/>
  <c r="U2567" i="4"/>
  <c r="U2571" i="4"/>
  <c r="U2575" i="4"/>
  <c r="U2579" i="4"/>
  <c r="U2583" i="4"/>
  <c r="U2587" i="4"/>
  <c r="U2591" i="4"/>
  <c r="U2595" i="4"/>
  <c r="U2599" i="4"/>
  <c r="U2603" i="4"/>
  <c r="U2607" i="4"/>
  <c r="U2611" i="4"/>
  <c r="U2615" i="4"/>
  <c r="U2619" i="4"/>
  <c r="U2623" i="4"/>
  <c r="U2627" i="4"/>
  <c r="U2631" i="4"/>
  <c r="U2635" i="4"/>
  <c r="U2639" i="4"/>
  <c r="U2643" i="4"/>
  <c r="U2647" i="4"/>
  <c r="U2651" i="4"/>
  <c r="U2655" i="4"/>
  <c r="U2659" i="4"/>
  <c r="U2663" i="4"/>
  <c r="U2667" i="4"/>
  <c r="U2671" i="4"/>
  <c r="U2675" i="4"/>
  <c r="U2679" i="4"/>
  <c r="U2683" i="4"/>
  <c r="U2687" i="4"/>
  <c r="U2691" i="4"/>
  <c r="U2695" i="4"/>
  <c r="U2699" i="4"/>
  <c r="U2703" i="4"/>
  <c r="U2707" i="4"/>
  <c r="U2711" i="4"/>
  <c r="U2715" i="4"/>
  <c r="U2719" i="4"/>
  <c r="U2723" i="4"/>
  <c r="U2727" i="4"/>
  <c r="U2731" i="4"/>
  <c r="U2735" i="4"/>
  <c r="U2739" i="4"/>
  <c r="U2743" i="4"/>
  <c r="U2747" i="4"/>
  <c r="U2751" i="4"/>
  <c r="U2755" i="4"/>
  <c r="U2759" i="4"/>
  <c r="U2763" i="4"/>
  <c r="U2767" i="4"/>
  <c r="U2771" i="4"/>
  <c r="U2775" i="4"/>
  <c r="U2779" i="4"/>
  <c r="U2783" i="4"/>
  <c r="U2787" i="4"/>
  <c r="U2791" i="4"/>
  <c r="U2795" i="4"/>
  <c r="U2799" i="4"/>
  <c r="U2803" i="4"/>
  <c r="U2807" i="4"/>
  <c r="U2811" i="4"/>
  <c r="U2815" i="4"/>
  <c r="U2819" i="4"/>
  <c r="U2823" i="4"/>
  <c r="U2827" i="4"/>
  <c r="U2831" i="4"/>
  <c r="U2835" i="4"/>
  <c r="U2839" i="4"/>
  <c r="U2843" i="4"/>
  <c r="U2847" i="4"/>
  <c r="U2851" i="4"/>
  <c r="U2855" i="4"/>
  <c r="U2859" i="4"/>
  <c r="U2863" i="4"/>
  <c r="U2867" i="4"/>
  <c r="U2871" i="4"/>
  <c r="U2875" i="4"/>
  <c r="U2879" i="4"/>
  <c r="U2883" i="4"/>
  <c r="U2887" i="4"/>
  <c r="U2891" i="4"/>
  <c r="U2895" i="4"/>
  <c r="U2899" i="4"/>
  <c r="U2903" i="4"/>
  <c r="U2907" i="4"/>
  <c r="U2911" i="4"/>
  <c r="U2915" i="4"/>
  <c r="U2919" i="4"/>
  <c r="U2923" i="4"/>
  <c r="U2927" i="4"/>
  <c r="U2931" i="4"/>
  <c r="U2935" i="4"/>
  <c r="U2939" i="4"/>
  <c r="U2943" i="4"/>
  <c r="U2947" i="4"/>
  <c r="U2951" i="4"/>
  <c r="U2955" i="4"/>
  <c r="U2959" i="4"/>
  <c r="U2963" i="4"/>
  <c r="U2967" i="4"/>
  <c r="U2971" i="4"/>
  <c r="U2975" i="4"/>
  <c r="U2979" i="4"/>
  <c r="U2983" i="4"/>
  <c r="U2987" i="4"/>
  <c r="U2991" i="4"/>
  <c r="U2995" i="4"/>
  <c r="U2999" i="4"/>
  <c r="U3003" i="4"/>
  <c r="U3007" i="4"/>
  <c r="U3011" i="4"/>
  <c r="U3015" i="4"/>
  <c r="U3019" i="4"/>
  <c r="U3023" i="4"/>
  <c r="U3027" i="4"/>
  <c r="U3031" i="4"/>
  <c r="U3035" i="4"/>
  <c r="U1104" i="4"/>
  <c r="U1108" i="4"/>
  <c r="U1112" i="4"/>
  <c r="U1116" i="4"/>
  <c r="U1120" i="4"/>
  <c r="U1124" i="4"/>
  <c r="U1128" i="4"/>
  <c r="U1132" i="4"/>
  <c r="U1136" i="4"/>
  <c r="U1140" i="4"/>
  <c r="U1144" i="4"/>
  <c r="U1148" i="4"/>
  <c r="U1152" i="4"/>
  <c r="U1156" i="4"/>
  <c r="U1160" i="4"/>
  <c r="U1164" i="4"/>
  <c r="U1168" i="4"/>
  <c r="U1172" i="4"/>
  <c r="U1176" i="4"/>
  <c r="U1180" i="4"/>
  <c r="U1184" i="4"/>
  <c r="U1188" i="4"/>
  <c r="U1192" i="4"/>
  <c r="U1196" i="4"/>
  <c r="U1200" i="4"/>
  <c r="U1204" i="4"/>
  <c r="U1208" i="4"/>
  <c r="U1212" i="4"/>
  <c r="U1216" i="4"/>
  <c r="U1220" i="4"/>
  <c r="U1224" i="4"/>
  <c r="U1228" i="4"/>
  <c r="U1232" i="4"/>
  <c r="U1236" i="4"/>
  <c r="U1240" i="4"/>
  <c r="U1244" i="4"/>
  <c r="U1248" i="4"/>
  <c r="U1252" i="4"/>
  <c r="U1256" i="4"/>
  <c r="U1260" i="4"/>
  <c r="U1264" i="4"/>
  <c r="U1268" i="4"/>
  <c r="U1272" i="4"/>
  <c r="U1276" i="4"/>
  <c r="U1280" i="4"/>
  <c r="U1284" i="4"/>
  <c r="U1288" i="4"/>
  <c r="U1292" i="4"/>
  <c r="U1296" i="4"/>
  <c r="U1300" i="4"/>
  <c r="U1304" i="4"/>
  <c r="U1308" i="4"/>
  <c r="U1312" i="4"/>
  <c r="U1316" i="4"/>
  <c r="U1320" i="4"/>
  <c r="U1324" i="4"/>
  <c r="U1328" i="4"/>
  <c r="U1332" i="4"/>
  <c r="U1336" i="4"/>
  <c r="U1340" i="4"/>
  <c r="U1344" i="4"/>
  <c r="U1348" i="4"/>
  <c r="U1352" i="4"/>
  <c r="U1356" i="4"/>
  <c r="U1360" i="4"/>
  <c r="U1364" i="4"/>
  <c r="U1368" i="4"/>
  <c r="U1372" i="4"/>
  <c r="U1376" i="4"/>
  <c r="U1380" i="4"/>
  <c r="U1384" i="4"/>
  <c r="U1388" i="4"/>
  <c r="U1392" i="4"/>
  <c r="U1396" i="4"/>
  <c r="U1400" i="4"/>
  <c r="U1404" i="4"/>
  <c r="U1408" i="4"/>
  <c r="U1412" i="4"/>
  <c r="U1416" i="4"/>
  <c r="U1420" i="4"/>
  <c r="U1424" i="4"/>
  <c r="U1428" i="4"/>
  <c r="U1432" i="4"/>
  <c r="U1436" i="4"/>
  <c r="U1440" i="4"/>
  <c r="U1444" i="4"/>
  <c r="U1448" i="4"/>
  <c r="U1452" i="4"/>
  <c r="U1456" i="4"/>
  <c r="U1460" i="4"/>
  <c r="U1464" i="4"/>
  <c r="U1468" i="4"/>
  <c r="U1472" i="4"/>
  <c r="U1476" i="4"/>
  <c r="U1480" i="4"/>
  <c r="U1484" i="4"/>
  <c r="U1488" i="4"/>
  <c r="U1492" i="4"/>
  <c r="U1496" i="4"/>
  <c r="U1500" i="4"/>
  <c r="U1504" i="4"/>
  <c r="U1508" i="4"/>
  <c r="U1512" i="4"/>
  <c r="U1516" i="4"/>
  <c r="U1520" i="4"/>
  <c r="U1524" i="4"/>
  <c r="U1528" i="4"/>
  <c r="U1532" i="4"/>
  <c r="U1536" i="4"/>
  <c r="U1540" i="4"/>
  <c r="U1544" i="4"/>
  <c r="U1548" i="4"/>
  <c r="U1552" i="4"/>
  <c r="U1556" i="4"/>
  <c r="U1560" i="4"/>
  <c r="U1564" i="4"/>
  <c r="U1568" i="4"/>
  <c r="U1572" i="4"/>
  <c r="U1576" i="4"/>
  <c r="U1580" i="4"/>
  <c r="U1584" i="4"/>
  <c r="U1588" i="4"/>
  <c r="U1592" i="4"/>
  <c r="U1596" i="4"/>
  <c r="U1600" i="4"/>
  <c r="U1604" i="4"/>
  <c r="U1608" i="4"/>
  <c r="U1612" i="4"/>
  <c r="U1616" i="4"/>
  <c r="U1620" i="4"/>
  <c r="U1624" i="4"/>
  <c r="U1628" i="4"/>
  <c r="U1632" i="4"/>
  <c r="U1636" i="4"/>
  <c r="U1640" i="4"/>
  <c r="U1644" i="4"/>
  <c r="U1648" i="4"/>
  <c r="U1652" i="4"/>
  <c r="U1656" i="4"/>
  <c r="U1660" i="4"/>
  <c r="U1664" i="4"/>
  <c r="U1668" i="4"/>
  <c r="U1672" i="4"/>
  <c r="U1676" i="4"/>
  <c r="U1680" i="4"/>
  <c r="U1684" i="4"/>
  <c r="U1688" i="4"/>
  <c r="U1692" i="4"/>
  <c r="U1696" i="4"/>
  <c r="U1700" i="4"/>
  <c r="U1704" i="4"/>
  <c r="U1708" i="4"/>
  <c r="U1712" i="4"/>
  <c r="U1716" i="4"/>
  <c r="U1720" i="4"/>
  <c r="U1724" i="4"/>
  <c r="U1728" i="4"/>
  <c r="U1732" i="4"/>
  <c r="U1736" i="4"/>
  <c r="U1740" i="4"/>
  <c r="U1744" i="4"/>
  <c r="U1748" i="4"/>
  <c r="U1752" i="4"/>
  <c r="U1756" i="4"/>
  <c r="U1760" i="4"/>
  <c r="U1764" i="4"/>
  <c r="U1768" i="4"/>
  <c r="U1772" i="4"/>
  <c r="U1776" i="4"/>
  <c r="U1780" i="4"/>
  <c r="U1784" i="4"/>
  <c r="U1788" i="4"/>
  <c r="U1792" i="4"/>
  <c r="U1796" i="4"/>
  <c r="U1800" i="4"/>
  <c r="U1804" i="4"/>
  <c r="U1808" i="4"/>
  <c r="U1812" i="4"/>
  <c r="U1816" i="4"/>
  <c r="U1820" i="4"/>
  <c r="U1824" i="4"/>
  <c r="U1828" i="4"/>
  <c r="U1832" i="4"/>
  <c r="U1836" i="4"/>
  <c r="U1840" i="4"/>
  <c r="U1844" i="4"/>
  <c r="U1848" i="4"/>
  <c r="U1852" i="4"/>
  <c r="U1856" i="4"/>
  <c r="U1860" i="4"/>
  <c r="U1864" i="4"/>
  <c r="U1868" i="4"/>
  <c r="U1872" i="4"/>
  <c r="U1876" i="4"/>
  <c r="U1880" i="4"/>
  <c r="U1884" i="4"/>
  <c r="U1888" i="4"/>
  <c r="U1892" i="4"/>
  <c r="U1896" i="4"/>
  <c r="U1900" i="4"/>
  <c r="U1904" i="4"/>
  <c r="U1908" i="4"/>
  <c r="U1912" i="4"/>
  <c r="U1916" i="4"/>
  <c r="U1920" i="4"/>
  <c r="U1924" i="4"/>
  <c r="U1928" i="4"/>
  <c r="U1932" i="4"/>
  <c r="U1936" i="4"/>
  <c r="U1940" i="4"/>
  <c r="U1944" i="4"/>
  <c r="U1948" i="4"/>
  <c r="U1952" i="4"/>
  <c r="U1956" i="4"/>
  <c r="U1960" i="4"/>
  <c r="U1964" i="4"/>
  <c r="U1968" i="4"/>
  <c r="U1972" i="4"/>
  <c r="U1976" i="4"/>
  <c r="U1980" i="4"/>
  <c r="U1984" i="4"/>
  <c r="U1988" i="4"/>
  <c r="U1992" i="4"/>
  <c r="U1996" i="4"/>
  <c r="U2000" i="4"/>
  <c r="U2004" i="4"/>
  <c r="U2008" i="4"/>
  <c r="U2012" i="4"/>
  <c r="U2016" i="4"/>
  <c r="U2020" i="4"/>
  <c r="U2024" i="4"/>
  <c r="U2028" i="4"/>
  <c r="U2032" i="4"/>
  <c r="U2036" i="4"/>
  <c r="U2040" i="4"/>
  <c r="U2044" i="4"/>
  <c r="U2048" i="4"/>
  <c r="U2052" i="4"/>
  <c r="U2056" i="4"/>
  <c r="U2060" i="4"/>
  <c r="U2064" i="4"/>
  <c r="U2068" i="4"/>
  <c r="U2072" i="4"/>
  <c r="U2076" i="4"/>
  <c r="U2080" i="4"/>
  <c r="U2084" i="4"/>
  <c r="U2088" i="4"/>
  <c r="U2092" i="4"/>
  <c r="U2096" i="4"/>
  <c r="U2100" i="4"/>
  <c r="U2104" i="4"/>
  <c r="U2108" i="4"/>
  <c r="U2112" i="4"/>
  <c r="U2116" i="4"/>
  <c r="U2120" i="4"/>
  <c r="U2124" i="4"/>
  <c r="U2128" i="4"/>
  <c r="U2132" i="4"/>
  <c r="U2136" i="4"/>
  <c r="U2140" i="4"/>
  <c r="U2144" i="4"/>
  <c r="U2148" i="4"/>
  <c r="U2152" i="4"/>
  <c r="U2156" i="4"/>
  <c r="U2160" i="4"/>
  <c r="U2164" i="4"/>
  <c r="U2168" i="4"/>
  <c r="U2172" i="4"/>
  <c r="U2176" i="4"/>
  <c r="U2180" i="4"/>
  <c r="U2184" i="4"/>
  <c r="U2188" i="4"/>
  <c r="U2192" i="4"/>
  <c r="U2196" i="4"/>
  <c r="U2200" i="4"/>
  <c r="U2204" i="4"/>
  <c r="U2208" i="4"/>
  <c r="U2212" i="4"/>
  <c r="U2216" i="4"/>
  <c r="U2220" i="4"/>
  <c r="U2224" i="4"/>
  <c r="U2228" i="4"/>
  <c r="U2232" i="4"/>
  <c r="U2236" i="4"/>
  <c r="U2240" i="4"/>
  <c r="U2244" i="4"/>
  <c r="U2248" i="4"/>
  <c r="U2252" i="4"/>
  <c r="U2256" i="4"/>
  <c r="U2260" i="4"/>
  <c r="U2264" i="4"/>
  <c r="U2268" i="4"/>
  <c r="U2272" i="4"/>
  <c r="U2276" i="4"/>
  <c r="U2280" i="4"/>
  <c r="U2284" i="4"/>
  <c r="U2288" i="4"/>
  <c r="U2292" i="4"/>
  <c r="U2296" i="4"/>
  <c r="U2300" i="4"/>
  <c r="U2304" i="4"/>
  <c r="U2308" i="4"/>
  <c r="U2312" i="4"/>
  <c r="U2316" i="4"/>
  <c r="U2320" i="4"/>
  <c r="U2324" i="4"/>
  <c r="U2328" i="4"/>
  <c r="U2332" i="4"/>
  <c r="U2336" i="4"/>
  <c r="U2340" i="4"/>
  <c r="U2344" i="4"/>
  <c r="U2348" i="4"/>
  <c r="U2352" i="4"/>
  <c r="U2356" i="4"/>
  <c r="U2360" i="4"/>
  <c r="U2364" i="4"/>
  <c r="U2368" i="4"/>
  <c r="U2372" i="4"/>
  <c r="U2376" i="4"/>
  <c r="U2380" i="4"/>
  <c r="U2384" i="4"/>
  <c r="U2388" i="4"/>
  <c r="U2392" i="4"/>
  <c r="U2396" i="4"/>
  <c r="U2400" i="4"/>
  <c r="U2404" i="4"/>
  <c r="U2408" i="4"/>
  <c r="U2412" i="4"/>
  <c r="U2416" i="4"/>
  <c r="U2420" i="4"/>
  <c r="U2424" i="4"/>
  <c r="U2428" i="4"/>
  <c r="U2432" i="4"/>
  <c r="U2436" i="4"/>
  <c r="U2440" i="4"/>
  <c r="U2444" i="4"/>
  <c r="U2448" i="4"/>
  <c r="U2452" i="4"/>
  <c r="U2456" i="4"/>
  <c r="U2460" i="4"/>
  <c r="U2464" i="4"/>
  <c r="U2468" i="4"/>
  <c r="U2472" i="4"/>
  <c r="U2476" i="4"/>
  <c r="U2480" i="4"/>
  <c r="U2484" i="4"/>
  <c r="U2488" i="4"/>
  <c r="U2492" i="4"/>
  <c r="U2496" i="4"/>
  <c r="U2500" i="4"/>
  <c r="U2504" i="4"/>
  <c r="U2508" i="4"/>
  <c r="U2512" i="4"/>
  <c r="U2516" i="4"/>
  <c r="U2520" i="4"/>
  <c r="U2524" i="4"/>
  <c r="U2528" i="4"/>
  <c r="U2532" i="4"/>
  <c r="U2536" i="4"/>
  <c r="U2540" i="4"/>
  <c r="U2544" i="4"/>
  <c r="U2548" i="4"/>
  <c r="U2552" i="4"/>
  <c r="U2556" i="4"/>
  <c r="U2560" i="4"/>
  <c r="U2564" i="4"/>
  <c r="U2568" i="4"/>
  <c r="U2572" i="4"/>
  <c r="U2576" i="4"/>
  <c r="U2580" i="4"/>
  <c r="U2584" i="4"/>
  <c r="U2588" i="4"/>
  <c r="U2592" i="4"/>
  <c r="U2596" i="4"/>
  <c r="U2600" i="4"/>
  <c r="U2604" i="4"/>
  <c r="U2608" i="4"/>
  <c r="U2612" i="4"/>
  <c r="U2616" i="4"/>
  <c r="U2620" i="4"/>
  <c r="U2624" i="4"/>
  <c r="U2628" i="4"/>
  <c r="U2632" i="4"/>
  <c r="U2636" i="4"/>
  <c r="U2640" i="4"/>
  <c r="U2644" i="4"/>
  <c r="U2648" i="4"/>
  <c r="U2652" i="4"/>
  <c r="U2656" i="4"/>
  <c r="U2660" i="4"/>
  <c r="U2664" i="4"/>
  <c r="U2668" i="4"/>
  <c r="U2672" i="4"/>
  <c r="U2676" i="4"/>
  <c r="U2680" i="4"/>
  <c r="U2684" i="4"/>
  <c r="U2688" i="4"/>
  <c r="U2692" i="4"/>
  <c r="U2696" i="4"/>
  <c r="U2700" i="4"/>
  <c r="U2704" i="4"/>
  <c r="U2708" i="4"/>
  <c r="U2712" i="4"/>
  <c r="U2716" i="4"/>
  <c r="U2720" i="4"/>
  <c r="U2724" i="4"/>
  <c r="U2728" i="4"/>
  <c r="U2732" i="4"/>
  <c r="U2736" i="4"/>
  <c r="U2740" i="4"/>
  <c r="U2744" i="4"/>
  <c r="U2748" i="4"/>
  <c r="U2752" i="4"/>
  <c r="U2756" i="4"/>
  <c r="U2760" i="4"/>
  <c r="U2764" i="4"/>
  <c r="U2768" i="4"/>
  <c r="U2772" i="4"/>
  <c r="U2776" i="4"/>
  <c r="U2780" i="4"/>
  <c r="U2784" i="4"/>
  <c r="U2788" i="4"/>
  <c r="U2792" i="4"/>
  <c r="U2796" i="4"/>
  <c r="U2800" i="4"/>
  <c r="U2804" i="4"/>
  <c r="U2808" i="4"/>
  <c r="U2812" i="4"/>
  <c r="U2816" i="4"/>
  <c r="U2820" i="4"/>
  <c r="U2824" i="4"/>
  <c r="U2828" i="4"/>
  <c r="U2832" i="4"/>
  <c r="U2836" i="4"/>
  <c r="U2840" i="4"/>
  <c r="U2844" i="4"/>
  <c r="U2848" i="4"/>
  <c r="U2852" i="4"/>
  <c r="U2856" i="4"/>
  <c r="U2860" i="4"/>
  <c r="U2864" i="4"/>
  <c r="U2868" i="4"/>
  <c r="U2872" i="4"/>
  <c r="U2876" i="4"/>
  <c r="U2880" i="4"/>
  <c r="U2884" i="4"/>
  <c r="U2888" i="4"/>
  <c r="U2892" i="4"/>
  <c r="U2896" i="4"/>
  <c r="U2900" i="4"/>
  <c r="U2904" i="4"/>
  <c r="U2908" i="4"/>
  <c r="U2912" i="4"/>
  <c r="U2916" i="4"/>
  <c r="U2920" i="4"/>
  <c r="U2924" i="4"/>
  <c r="U2928" i="4"/>
  <c r="U2932" i="4"/>
  <c r="U2936" i="4"/>
  <c r="U2940" i="4"/>
  <c r="U2944" i="4"/>
  <c r="U2948" i="4"/>
  <c r="U2952" i="4"/>
  <c r="U2956" i="4"/>
  <c r="U2960" i="4"/>
  <c r="U2964" i="4"/>
  <c r="U2968" i="4"/>
  <c r="U2972" i="4"/>
  <c r="U2976" i="4"/>
  <c r="U2980" i="4"/>
  <c r="U2984" i="4"/>
  <c r="U2988" i="4"/>
  <c r="U2992" i="4"/>
  <c r="U2996" i="4"/>
  <c r="U3000" i="4"/>
  <c r="U3004" i="4"/>
  <c r="U3008" i="4"/>
  <c r="U3012" i="4"/>
  <c r="U3016" i="4"/>
  <c r="U3020" i="4"/>
  <c r="U3024" i="4"/>
  <c r="U3028" i="4"/>
  <c r="U3032" i="4"/>
  <c r="BE18" i="4"/>
  <c r="BE586" i="4"/>
  <c r="BE650" i="4"/>
  <c r="BD2968" i="4" l="1"/>
  <c r="BE2968" i="4" s="1"/>
  <c r="BD2920" i="4"/>
  <c r="BE2920" i="4" s="1"/>
  <c r="BD2872" i="4"/>
  <c r="BE2872" i="4" s="1"/>
  <c r="BD2840" i="4"/>
  <c r="BE2840" i="4" s="1"/>
  <c r="BD2824" i="4"/>
  <c r="BE2824" i="4" s="1"/>
  <c r="BD2760" i="4"/>
  <c r="BE2760" i="4" s="1"/>
  <c r="BD2664" i="4"/>
  <c r="BE2664" i="4" s="1"/>
  <c r="BD2616" i="4"/>
  <c r="BE2616" i="4" s="1"/>
  <c r="BD2568" i="4"/>
  <c r="BE2568" i="4" s="1"/>
  <c r="BD2536" i="4"/>
  <c r="BE2536" i="4" s="1"/>
  <c r="BD2472" i="4"/>
  <c r="BE2472" i="4" s="1"/>
  <c r="BD2424" i="4"/>
  <c r="BE2424" i="4" s="1"/>
  <c r="BD2312" i="4"/>
  <c r="BE2312" i="4" s="1"/>
  <c r="BD2280" i="4"/>
  <c r="BE2280" i="4" s="1"/>
  <c r="BD2232" i="4"/>
  <c r="BE2232" i="4" s="1"/>
  <c r="BD2152" i="4"/>
  <c r="BE2152" i="4" s="1"/>
  <c r="BD2104" i="4"/>
  <c r="BE2104" i="4" s="1"/>
  <c r="BD2056" i="4"/>
  <c r="BE2056" i="4" s="1"/>
  <c r="BD2008" i="4"/>
  <c r="BE2008" i="4" s="1"/>
  <c r="BD1960" i="4"/>
  <c r="BE1960" i="4" s="1"/>
  <c r="BD1912" i="4"/>
  <c r="BE1912" i="4" s="1"/>
  <c r="BD1880" i="4"/>
  <c r="BE1880" i="4" s="1"/>
  <c r="BD1848" i="4"/>
  <c r="BE1848" i="4" s="1"/>
  <c r="BD1784" i="4"/>
  <c r="BE1784" i="4" s="1"/>
  <c r="BD1736" i="4"/>
  <c r="BE1736" i="4" s="1"/>
  <c r="BD1688" i="4"/>
  <c r="BE1688" i="4" s="1"/>
  <c r="BD1640" i="4"/>
  <c r="BE1640" i="4" s="1"/>
  <c r="BD1592" i="4"/>
  <c r="BE1592" i="4" s="1"/>
  <c r="BD1544" i="4"/>
  <c r="BE1544" i="4" s="1"/>
  <c r="BD1496" i="4"/>
  <c r="BE1496" i="4" s="1"/>
  <c r="BD1480" i="4"/>
  <c r="BE1480" i="4" s="1"/>
  <c r="BD1432" i="4"/>
  <c r="BE1432" i="4" s="1"/>
  <c r="BD1384" i="4"/>
  <c r="BE1384" i="4" s="1"/>
  <c r="BD1336" i="4"/>
  <c r="BE1336" i="4" s="1"/>
  <c r="BD1288" i="4"/>
  <c r="BE1288" i="4" s="1"/>
  <c r="BD1256" i="4"/>
  <c r="BE1256" i="4" s="1"/>
  <c r="BD1208" i="4"/>
  <c r="BE1208" i="4" s="1"/>
  <c r="BD1160" i="4"/>
  <c r="BE1160" i="4" s="1"/>
  <c r="BD1112" i="4"/>
  <c r="BE1112" i="4" s="1"/>
  <c r="BD2999" i="4"/>
  <c r="BE2999" i="4" s="1"/>
  <c r="BD2951" i="4"/>
  <c r="BE2951" i="4" s="1"/>
  <c r="BD2919" i="4"/>
  <c r="BE2919" i="4" s="1"/>
  <c r="BD2871" i="4"/>
  <c r="BE2871" i="4" s="1"/>
  <c r="BD2823" i="4"/>
  <c r="BE2823" i="4" s="1"/>
  <c r="BD2791" i="4"/>
  <c r="BE2791" i="4" s="1"/>
  <c r="BD2743" i="4"/>
  <c r="BE2743" i="4" s="1"/>
  <c r="BD2695" i="4"/>
  <c r="BE2695" i="4" s="1"/>
  <c r="BD2647" i="4"/>
  <c r="BE2647" i="4" s="1"/>
  <c r="BD2615" i="4"/>
  <c r="BE2615" i="4" s="1"/>
  <c r="BD2567" i="4"/>
  <c r="BE2567" i="4" s="1"/>
  <c r="BD2503" i="4"/>
  <c r="BE2503" i="4" s="1"/>
  <c r="BD2231" i="4"/>
  <c r="BE2231" i="4" s="1"/>
  <c r="BD3028" i="4"/>
  <c r="BE3028" i="4" s="1"/>
  <c r="BD3012" i="4"/>
  <c r="BE3012" i="4" s="1"/>
  <c r="BD2996" i="4"/>
  <c r="BE2996" i="4" s="1"/>
  <c r="BD2980" i="4"/>
  <c r="BE2980" i="4" s="1"/>
  <c r="BD2964" i="4"/>
  <c r="BE2964" i="4" s="1"/>
  <c r="BD2948" i="4"/>
  <c r="BE2948" i="4" s="1"/>
  <c r="BD2932" i="4"/>
  <c r="BE2932" i="4" s="1"/>
  <c r="BD2916" i="4"/>
  <c r="BE2916" i="4" s="1"/>
  <c r="BD2900" i="4"/>
  <c r="BE2900" i="4" s="1"/>
  <c r="BD2884" i="4"/>
  <c r="BE2884" i="4" s="1"/>
  <c r="BD2868" i="4"/>
  <c r="BE2868" i="4" s="1"/>
  <c r="BD2852" i="4"/>
  <c r="BE2852" i="4" s="1"/>
  <c r="BD2836" i="4"/>
  <c r="BE2836" i="4" s="1"/>
  <c r="BD2820" i="4"/>
  <c r="BE2820" i="4" s="1"/>
  <c r="BD2804" i="4"/>
  <c r="BE2804" i="4" s="1"/>
  <c r="BD2788" i="4"/>
  <c r="BE2788" i="4" s="1"/>
  <c r="BD2772" i="4"/>
  <c r="BE2772" i="4" s="1"/>
  <c r="BD2756" i="4"/>
  <c r="BE2756" i="4" s="1"/>
  <c r="BD2740" i="4"/>
  <c r="BE2740" i="4" s="1"/>
  <c r="BD2724" i="4"/>
  <c r="BE2724" i="4" s="1"/>
  <c r="BD2708" i="4"/>
  <c r="BE2708" i="4" s="1"/>
  <c r="BD2692" i="4"/>
  <c r="BE2692" i="4" s="1"/>
  <c r="BD2676" i="4"/>
  <c r="BE2676" i="4" s="1"/>
  <c r="BD2660" i="4"/>
  <c r="BE2660" i="4" s="1"/>
  <c r="BD2644" i="4"/>
  <c r="BE2644" i="4" s="1"/>
  <c r="BD2628" i="4"/>
  <c r="BE2628" i="4" s="1"/>
  <c r="BD2612" i="4"/>
  <c r="BE2612" i="4" s="1"/>
  <c r="BD2596" i="4"/>
  <c r="BE2596" i="4" s="1"/>
  <c r="BD2580" i="4"/>
  <c r="BE2580" i="4" s="1"/>
  <c r="BD2564" i="4"/>
  <c r="BE2564" i="4" s="1"/>
  <c r="BD2548" i="4"/>
  <c r="BE2548" i="4" s="1"/>
  <c r="BD2532" i="4"/>
  <c r="BE2532" i="4" s="1"/>
  <c r="BD2516" i="4"/>
  <c r="BE2516" i="4" s="1"/>
  <c r="BD2500" i="4"/>
  <c r="BE2500" i="4" s="1"/>
  <c r="BD2484" i="4"/>
  <c r="BE2484" i="4" s="1"/>
  <c r="BD2468" i="4"/>
  <c r="BE2468" i="4" s="1"/>
  <c r="BD2452" i="4"/>
  <c r="BE2452" i="4" s="1"/>
  <c r="BD2436" i="4"/>
  <c r="BE2436" i="4" s="1"/>
  <c r="BD2420" i="4"/>
  <c r="BE2420" i="4" s="1"/>
  <c r="BD2404" i="4"/>
  <c r="BE2404" i="4" s="1"/>
  <c r="BD2388" i="4"/>
  <c r="BE2388" i="4" s="1"/>
  <c r="BD2372" i="4"/>
  <c r="BE2372" i="4" s="1"/>
  <c r="BD2356" i="4"/>
  <c r="BE2356" i="4" s="1"/>
  <c r="BD2340" i="4"/>
  <c r="BE2340" i="4" s="1"/>
  <c r="BD2324" i="4"/>
  <c r="BE2324" i="4" s="1"/>
  <c r="BD2308" i="4"/>
  <c r="BE2308" i="4" s="1"/>
  <c r="BD2292" i="4"/>
  <c r="BE2292" i="4" s="1"/>
  <c r="BD2276" i="4"/>
  <c r="BE2276" i="4" s="1"/>
  <c r="BD2260" i="4"/>
  <c r="BE2260" i="4" s="1"/>
  <c r="BD2244" i="4"/>
  <c r="BE2244" i="4" s="1"/>
  <c r="BD2228" i="4"/>
  <c r="BE2228" i="4" s="1"/>
  <c r="BD2212" i="4"/>
  <c r="BE2212" i="4" s="1"/>
  <c r="BD2196" i="4"/>
  <c r="BE2196" i="4" s="1"/>
  <c r="BD2180" i="4"/>
  <c r="BE2180" i="4" s="1"/>
  <c r="BD2164" i="4"/>
  <c r="BE2164" i="4" s="1"/>
  <c r="BD2148" i="4"/>
  <c r="BE2148" i="4" s="1"/>
  <c r="BD2132" i="4"/>
  <c r="BE2132" i="4" s="1"/>
  <c r="BD2116" i="4"/>
  <c r="BE2116" i="4" s="1"/>
  <c r="BD2100" i="4"/>
  <c r="BE2100" i="4" s="1"/>
  <c r="BD2084" i="4"/>
  <c r="BE2084" i="4" s="1"/>
  <c r="BD2068" i="4"/>
  <c r="BE2068" i="4" s="1"/>
  <c r="BD2052" i="4"/>
  <c r="BE2052" i="4" s="1"/>
  <c r="BD2036" i="4"/>
  <c r="BE2036" i="4" s="1"/>
  <c r="BD2020" i="4"/>
  <c r="BE2020" i="4" s="1"/>
  <c r="BD2004" i="4"/>
  <c r="BE2004" i="4" s="1"/>
  <c r="BD1988" i="4"/>
  <c r="BE1988" i="4" s="1"/>
  <c r="BD1972" i="4"/>
  <c r="BE1972" i="4" s="1"/>
  <c r="BD1956" i="4"/>
  <c r="BE1956" i="4" s="1"/>
  <c r="BD1940" i="4"/>
  <c r="BE1940" i="4" s="1"/>
  <c r="BD1924" i="4"/>
  <c r="BE1924" i="4" s="1"/>
  <c r="BD1908" i="4"/>
  <c r="BE1908" i="4" s="1"/>
  <c r="BD1892" i="4"/>
  <c r="BE1892" i="4" s="1"/>
  <c r="BD1876" i="4"/>
  <c r="BE1876" i="4" s="1"/>
  <c r="BD1860" i="4"/>
  <c r="BE1860" i="4" s="1"/>
  <c r="BD1844" i="4"/>
  <c r="BE1844" i="4" s="1"/>
  <c r="BD1828" i="4"/>
  <c r="BE1828" i="4" s="1"/>
  <c r="BD1812" i="4"/>
  <c r="BE1812" i="4" s="1"/>
  <c r="BD1796" i="4"/>
  <c r="BE1796" i="4" s="1"/>
  <c r="BD1780" i="4"/>
  <c r="BE1780" i="4" s="1"/>
  <c r="BD1764" i="4"/>
  <c r="BE1764" i="4" s="1"/>
  <c r="BD1748" i="4"/>
  <c r="BE1748" i="4" s="1"/>
  <c r="BD1732" i="4"/>
  <c r="BE1732" i="4" s="1"/>
  <c r="BD1716" i="4"/>
  <c r="BE1716" i="4" s="1"/>
  <c r="BD1700" i="4"/>
  <c r="BE1700" i="4" s="1"/>
  <c r="BD1684" i="4"/>
  <c r="BE1684" i="4" s="1"/>
  <c r="BD1668" i="4"/>
  <c r="BE1668" i="4" s="1"/>
  <c r="BD1652" i="4"/>
  <c r="BE1652" i="4" s="1"/>
  <c r="BD1636" i="4"/>
  <c r="BE1636" i="4" s="1"/>
  <c r="BD1620" i="4"/>
  <c r="BE1620" i="4" s="1"/>
  <c r="BD1604" i="4"/>
  <c r="BE1604" i="4" s="1"/>
  <c r="BD1588" i="4"/>
  <c r="BE1588" i="4" s="1"/>
  <c r="BD1572" i="4"/>
  <c r="BE1572" i="4" s="1"/>
  <c r="BD1556" i="4"/>
  <c r="BE1556" i="4" s="1"/>
  <c r="BD1540" i="4"/>
  <c r="BE1540" i="4" s="1"/>
  <c r="BD1524" i="4"/>
  <c r="BE1524" i="4" s="1"/>
  <c r="BD1508" i="4"/>
  <c r="BE1508" i="4" s="1"/>
  <c r="BD1492" i="4"/>
  <c r="BE1492" i="4" s="1"/>
  <c r="BD1476" i="4"/>
  <c r="BE1476" i="4" s="1"/>
  <c r="BD1460" i="4"/>
  <c r="BE1460" i="4" s="1"/>
  <c r="BD1444" i="4"/>
  <c r="BE1444" i="4" s="1"/>
  <c r="BD1428" i="4"/>
  <c r="BE1428" i="4" s="1"/>
  <c r="BD1412" i="4"/>
  <c r="BE1412" i="4" s="1"/>
  <c r="BD1396" i="4"/>
  <c r="BE1396" i="4" s="1"/>
  <c r="BD1380" i="4"/>
  <c r="BE1380" i="4" s="1"/>
  <c r="BD1364" i="4"/>
  <c r="BE1364" i="4" s="1"/>
  <c r="BD1348" i="4"/>
  <c r="BE1348" i="4" s="1"/>
  <c r="BD1332" i="4"/>
  <c r="BE1332" i="4" s="1"/>
  <c r="BD1316" i="4"/>
  <c r="BE1316" i="4" s="1"/>
  <c r="BD1300" i="4"/>
  <c r="BE1300" i="4" s="1"/>
  <c r="BD1284" i="4"/>
  <c r="BE1284" i="4" s="1"/>
  <c r="BD1268" i="4"/>
  <c r="BE1268" i="4" s="1"/>
  <c r="BD1252" i="4"/>
  <c r="BE1252" i="4" s="1"/>
  <c r="BD1236" i="4"/>
  <c r="BE1236" i="4" s="1"/>
  <c r="BD1220" i="4"/>
  <c r="BE1220" i="4" s="1"/>
  <c r="BD1204" i="4"/>
  <c r="BE1204" i="4" s="1"/>
  <c r="BD1188" i="4"/>
  <c r="BE1188" i="4" s="1"/>
  <c r="BD1172" i="4"/>
  <c r="BE1172" i="4" s="1"/>
  <c r="BD1156" i="4"/>
  <c r="BE1156" i="4" s="1"/>
  <c r="BD1140" i="4"/>
  <c r="BE1140" i="4" s="1"/>
  <c r="BD1124" i="4"/>
  <c r="BE1124" i="4" s="1"/>
  <c r="BD1108" i="4"/>
  <c r="BE1108" i="4" s="1"/>
  <c r="BD3027" i="4"/>
  <c r="BE3027" i="4" s="1"/>
  <c r="BD3011" i="4"/>
  <c r="BE3011" i="4" s="1"/>
  <c r="BD2995" i="4"/>
  <c r="BE2995" i="4" s="1"/>
  <c r="BD2979" i="4"/>
  <c r="BE2979" i="4" s="1"/>
  <c r="BD2963" i="4"/>
  <c r="BE2963" i="4" s="1"/>
  <c r="BD2947" i="4"/>
  <c r="BE2947" i="4" s="1"/>
  <c r="BD2931" i="4"/>
  <c r="BE2931" i="4" s="1"/>
  <c r="BD2915" i="4"/>
  <c r="BE2915" i="4" s="1"/>
  <c r="BD2899" i="4"/>
  <c r="BE2899" i="4" s="1"/>
  <c r="BD2883" i="4"/>
  <c r="BE2883" i="4" s="1"/>
  <c r="BD2867" i="4"/>
  <c r="BE2867" i="4" s="1"/>
  <c r="BD2851" i="4"/>
  <c r="BE2851" i="4" s="1"/>
  <c r="BD2835" i="4"/>
  <c r="BE2835" i="4" s="1"/>
  <c r="BD2819" i="4"/>
  <c r="BE2819" i="4" s="1"/>
  <c r="BD2803" i="4"/>
  <c r="BE2803" i="4" s="1"/>
  <c r="BD2787" i="4"/>
  <c r="BE2787" i="4" s="1"/>
  <c r="BD2771" i="4"/>
  <c r="BE2771" i="4" s="1"/>
  <c r="BD2755" i="4"/>
  <c r="BE2755" i="4" s="1"/>
  <c r="BD2739" i="4"/>
  <c r="BE2739" i="4" s="1"/>
  <c r="BD2723" i="4"/>
  <c r="BE2723" i="4" s="1"/>
  <c r="BD2707" i="4"/>
  <c r="BE2707" i="4" s="1"/>
  <c r="BD2691" i="4"/>
  <c r="BE2691" i="4" s="1"/>
  <c r="BD2675" i="4"/>
  <c r="BE2675" i="4" s="1"/>
  <c r="BD2659" i="4"/>
  <c r="BE2659" i="4" s="1"/>
  <c r="BD2643" i="4"/>
  <c r="BE2643" i="4" s="1"/>
  <c r="BD2627" i="4"/>
  <c r="BE2627" i="4" s="1"/>
  <c r="BD2611" i="4"/>
  <c r="BE2611" i="4" s="1"/>
  <c r="BD2595" i="4"/>
  <c r="BE2595" i="4" s="1"/>
  <c r="BD2579" i="4"/>
  <c r="BE2579" i="4" s="1"/>
  <c r="BD2563" i="4"/>
  <c r="BE2563" i="4" s="1"/>
  <c r="BD2547" i="4"/>
  <c r="BE2547" i="4" s="1"/>
  <c r="BD2531" i="4"/>
  <c r="BE2531" i="4" s="1"/>
  <c r="BD2515" i="4"/>
  <c r="BE2515" i="4" s="1"/>
  <c r="BD2499" i="4"/>
  <c r="BE2499" i="4" s="1"/>
  <c r="BD2483" i="4"/>
  <c r="BE2483" i="4" s="1"/>
  <c r="BD2467" i="4"/>
  <c r="BE2467" i="4" s="1"/>
  <c r="BD2451" i="4"/>
  <c r="BE2451" i="4" s="1"/>
  <c r="BD2435" i="4"/>
  <c r="BE2435" i="4" s="1"/>
  <c r="BD2419" i="4"/>
  <c r="BE2419" i="4" s="1"/>
  <c r="BD2403" i="4"/>
  <c r="BE2403" i="4" s="1"/>
  <c r="BD2387" i="4"/>
  <c r="BE2387" i="4" s="1"/>
  <c r="BD2371" i="4"/>
  <c r="BE2371" i="4" s="1"/>
  <c r="BD2355" i="4"/>
  <c r="BE2355" i="4" s="1"/>
  <c r="BD2339" i="4"/>
  <c r="BE2339" i="4" s="1"/>
  <c r="BD2323" i="4"/>
  <c r="BE2323" i="4" s="1"/>
  <c r="BD2307" i="4"/>
  <c r="BE2307" i="4" s="1"/>
  <c r="BD2291" i="4"/>
  <c r="BE2291" i="4" s="1"/>
  <c r="BD2275" i="4"/>
  <c r="BE2275" i="4" s="1"/>
  <c r="BD2259" i="4"/>
  <c r="BE2259" i="4" s="1"/>
  <c r="BD2243" i="4"/>
  <c r="BE2243" i="4" s="1"/>
  <c r="BD2227" i="4"/>
  <c r="BE2227" i="4" s="1"/>
  <c r="BD2211" i="4"/>
  <c r="BE2211" i="4" s="1"/>
  <c r="BD2195" i="4"/>
  <c r="BE2195" i="4" s="1"/>
  <c r="BD2179" i="4"/>
  <c r="BE2179" i="4" s="1"/>
  <c r="BD2163" i="4"/>
  <c r="BE2163" i="4" s="1"/>
  <c r="BD2147" i="4"/>
  <c r="BE2147" i="4" s="1"/>
  <c r="BD2131" i="4"/>
  <c r="BE2131" i="4" s="1"/>
  <c r="BD2115" i="4"/>
  <c r="BE2115" i="4" s="1"/>
  <c r="BD2099" i="4"/>
  <c r="BE2099" i="4" s="1"/>
  <c r="BD2083" i="4"/>
  <c r="BE2083" i="4" s="1"/>
  <c r="BD2067" i="4"/>
  <c r="BE2067" i="4" s="1"/>
  <c r="BD2051" i="4"/>
  <c r="BE2051" i="4" s="1"/>
  <c r="BD2035" i="4"/>
  <c r="BE2035" i="4" s="1"/>
  <c r="BD2019" i="4"/>
  <c r="BE2019" i="4" s="1"/>
  <c r="BD2003" i="4"/>
  <c r="BE2003" i="4" s="1"/>
  <c r="BD1987" i="4"/>
  <c r="BE1987" i="4" s="1"/>
  <c r="BD1971" i="4"/>
  <c r="BE1971" i="4" s="1"/>
  <c r="BD1955" i="4"/>
  <c r="BE1955" i="4" s="1"/>
  <c r="BD1939" i="4"/>
  <c r="BE1939" i="4" s="1"/>
  <c r="BD1923" i="4"/>
  <c r="BE1923" i="4" s="1"/>
  <c r="BD1907" i="4"/>
  <c r="BE1907" i="4" s="1"/>
  <c r="BD1891" i="4"/>
  <c r="BE1891" i="4" s="1"/>
  <c r="BD1875" i="4"/>
  <c r="BE1875" i="4" s="1"/>
  <c r="BD1859" i="4"/>
  <c r="BE1859" i="4" s="1"/>
  <c r="BD1843" i="4"/>
  <c r="BE1843" i="4" s="1"/>
  <c r="BD1827" i="4"/>
  <c r="BE1827" i="4" s="1"/>
  <c r="BD1811" i="4"/>
  <c r="BE1811" i="4" s="1"/>
  <c r="BD1795" i="4"/>
  <c r="BE1795" i="4" s="1"/>
  <c r="BD1779" i="4"/>
  <c r="BE1779" i="4" s="1"/>
  <c r="BD1763" i="4"/>
  <c r="BE1763" i="4" s="1"/>
  <c r="BD1747" i="4"/>
  <c r="BE1747" i="4" s="1"/>
  <c r="BD1731" i="4"/>
  <c r="BE1731" i="4" s="1"/>
  <c r="BD1715" i="4"/>
  <c r="BE1715" i="4" s="1"/>
  <c r="BD1699" i="4"/>
  <c r="BE1699" i="4" s="1"/>
  <c r="BD1683" i="4"/>
  <c r="BE1683" i="4" s="1"/>
  <c r="BD1667" i="4"/>
  <c r="BE1667" i="4" s="1"/>
  <c r="BD1651" i="4"/>
  <c r="BE1651" i="4" s="1"/>
  <c r="BD1635" i="4"/>
  <c r="BE1635" i="4" s="1"/>
  <c r="BD1619" i="4"/>
  <c r="BE1619" i="4" s="1"/>
  <c r="BD1603" i="4"/>
  <c r="BE1603" i="4" s="1"/>
  <c r="BD1587" i="4"/>
  <c r="BE1587" i="4" s="1"/>
  <c r="BD1571" i="4"/>
  <c r="BE1571" i="4" s="1"/>
  <c r="BD1555" i="4"/>
  <c r="BE1555" i="4" s="1"/>
  <c r="BD1539" i="4"/>
  <c r="BE1539" i="4" s="1"/>
  <c r="BD1523" i="4"/>
  <c r="BE1523" i="4" s="1"/>
  <c r="BD1507" i="4"/>
  <c r="BE1507" i="4" s="1"/>
  <c r="BD1491" i="4"/>
  <c r="BE1491" i="4" s="1"/>
  <c r="BD1475" i="4"/>
  <c r="BE1475" i="4" s="1"/>
  <c r="BD1459" i="4"/>
  <c r="BE1459" i="4" s="1"/>
  <c r="BD1443" i="4"/>
  <c r="BE1443" i="4" s="1"/>
  <c r="BD1427" i="4"/>
  <c r="BE1427" i="4" s="1"/>
  <c r="BD1411" i="4"/>
  <c r="BE1411" i="4" s="1"/>
  <c r="BD1395" i="4"/>
  <c r="BE1395" i="4" s="1"/>
  <c r="BD1379" i="4"/>
  <c r="BE1379" i="4" s="1"/>
  <c r="BD1363" i="4"/>
  <c r="BE1363" i="4" s="1"/>
  <c r="BD1347" i="4"/>
  <c r="BE1347" i="4" s="1"/>
  <c r="BD1331" i="4"/>
  <c r="BE1331" i="4" s="1"/>
  <c r="BD1315" i="4"/>
  <c r="BE1315" i="4" s="1"/>
  <c r="BD1299" i="4"/>
  <c r="BE1299" i="4" s="1"/>
  <c r="BD1283" i="4"/>
  <c r="BE1283" i="4" s="1"/>
  <c r="BD1267" i="4"/>
  <c r="BE1267" i="4" s="1"/>
  <c r="BD1251" i="4"/>
  <c r="BE1251" i="4" s="1"/>
  <c r="BD1235" i="4"/>
  <c r="BE1235" i="4" s="1"/>
  <c r="BD1219" i="4"/>
  <c r="BE1219" i="4" s="1"/>
  <c r="BD1203" i="4"/>
  <c r="BE1203" i="4" s="1"/>
  <c r="BD1187" i="4"/>
  <c r="BE1187" i="4" s="1"/>
  <c r="BD1171" i="4"/>
  <c r="BE1171" i="4" s="1"/>
  <c r="BD1155" i="4"/>
  <c r="BE1155" i="4" s="1"/>
  <c r="BD1139" i="4"/>
  <c r="BE1139" i="4" s="1"/>
  <c r="BD1123" i="4"/>
  <c r="BE1123" i="4" s="1"/>
  <c r="BD1107" i="4"/>
  <c r="BE1107" i="4" s="1"/>
  <c r="BD1091" i="4"/>
  <c r="BE1091" i="4" s="1"/>
  <c r="BD1075" i="4"/>
  <c r="BE1075" i="4" s="1"/>
  <c r="BD1059" i="4"/>
  <c r="BE1059" i="4" s="1"/>
  <c r="BD1043" i="4"/>
  <c r="BE1043" i="4" s="1"/>
  <c r="BD1027" i="4"/>
  <c r="BE1027" i="4" s="1"/>
  <c r="BD1011" i="4"/>
  <c r="BE1011" i="4" s="1"/>
  <c r="BD995" i="4"/>
  <c r="BE995" i="4" s="1"/>
  <c r="BD979" i="4"/>
  <c r="BE979" i="4" s="1"/>
  <c r="BD963" i="4"/>
  <c r="BE963" i="4" s="1"/>
  <c r="BD947" i="4"/>
  <c r="BE947" i="4" s="1"/>
  <c r="BD931" i="4"/>
  <c r="BE931" i="4" s="1"/>
  <c r="BD915" i="4"/>
  <c r="BE915" i="4" s="1"/>
  <c r="BD899" i="4"/>
  <c r="BE899" i="4" s="1"/>
  <c r="BD883" i="4"/>
  <c r="BE883" i="4" s="1"/>
  <c r="BD867" i="4"/>
  <c r="BE867" i="4" s="1"/>
  <c r="BD851" i="4"/>
  <c r="BE851" i="4" s="1"/>
  <c r="BD835" i="4"/>
  <c r="BE835" i="4" s="1"/>
  <c r="BD819" i="4"/>
  <c r="BE819" i="4" s="1"/>
  <c r="BD803" i="4"/>
  <c r="BE803" i="4" s="1"/>
  <c r="BD787" i="4"/>
  <c r="BE787" i="4" s="1"/>
  <c r="BD771" i="4"/>
  <c r="BE771" i="4" s="1"/>
  <c r="BD755" i="4"/>
  <c r="BE755" i="4" s="1"/>
  <c r="BD739" i="4"/>
  <c r="BE739" i="4" s="1"/>
  <c r="BD723" i="4"/>
  <c r="BE723" i="4" s="1"/>
  <c r="BD707" i="4"/>
  <c r="BE707" i="4" s="1"/>
  <c r="BD691" i="4"/>
  <c r="BE691" i="4" s="1"/>
  <c r="BD675" i="4"/>
  <c r="BE675" i="4" s="1"/>
  <c r="BD659" i="4"/>
  <c r="BE659" i="4" s="1"/>
  <c r="BD643" i="4"/>
  <c r="BE643" i="4" s="1"/>
  <c r="BD1710" i="4"/>
  <c r="BE1710" i="4" s="1"/>
  <c r="BD1694" i="4"/>
  <c r="BE1694" i="4" s="1"/>
  <c r="BD1678" i="4"/>
  <c r="BE1678" i="4" s="1"/>
  <c r="BD1662" i="4"/>
  <c r="BE1662" i="4" s="1"/>
  <c r="BD1646" i="4"/>
  <c r="BE1646" i="4" s="1"/>
  <c r="BD1630" i="4"/>
  <c r="BE1630" i="4" s="1"/>
  <c r="BD1614" i="4"/>
  <c r="BE1614" i="4" s="1"/>
  <c r="BD1598" i="4"/>
  <c r="BE1598" i="4" s="1"/>
  <c r="BD1582" i="4"/>
  <c r="BE1582" i="4" s="1"/>
  <c r="BD1566" i="4"/>
  <c r="BE1566" i="4" s="1"/>
  <c r="BD1550" i="4"/>
  <c r="BE1550" i="4" s="1"/>
  <c r="BD1534" i="4"/>
  <c r="BE1534" i="4" s="1"/>
  <c r="BD1518" i="4"/>
  <c r="BE1518" i="4" s="1"/>
  <c r="BD1502" i="4"/>
  <c r="BE1502" i="4" s="1"/>
  <c r="BD1486" i="4"/>
  <c r="BE1486" i="4" s="1"/>
  <c r="BD1470" i="4"/>
  <c r="BE1470" i="4" s="1"/>
  <c r="BD1454" i="4"/>
  <c r="BE1454" i="4" s="1"/>
  <c r="BD1438" i="4"/>
  <c r="BE1438" i="4" s="1"/>
  <c r="BD1422" i="4"/>
  <c r="BE1422" i="4" s="1"/>
  <c r="BD1406" i="4"/>
  <c r="BE1406" i="4" s="1"/>
  <c r="BD1390" i="4"/>
  <c r="BE1390" i="4" s="1"/>
  <c r="BD1374" i="4"/>
  <c r="BE1374" i="4" s="1"/>
  <c r="BD1358" i="4"/>
  <c r="BE1358" i="4" s="1"/>
  <c r="BD1342" i="4"/>
  <c r="BE1342" i="4" s="1"/>
  <c r="BD1326" i="4"/>
  <c r="BE1326" i="4" s="1"/>
  <c r="BD1310" i="4"/>
  <c r="BE1310" i="4" s="1"/>
  <c r="BD1294" i="4"/>
  <c r="BE1294" i="4" s="1"/>
  <c r="BD1278" i="4"/>
  <c r="BE1278" i="4" s="1"/>
  <c r="BD1262" i="4"/>
  <c r="BE1262" i="4" s="1"/>
  <c r="BD1246" i="4"/>
  <c r="BE1246" i="4" s="1"/>
  <c r="BD1214" i="4"/>
  <c r="BE1214" i="4" s="1"/>
  <c r="BD1182" i="4"/>
  <c r="BE1182" i="4" s="1"/>
  <c r="BD1150" i="4"/>
  <c r="BE1150" i="4" s="1"/>
  <c r="BD1118" i="4"/>
  <c r="BE1118" i="4" s="1"/>
  <c r="BD1086" i="4"/>
  <c r="BE1086" i="4" s="1"/>
  <c r="BD1054" i="4"/>
  <c r="BE1054" i="4" s="1"/>
  <c r="BD1022" i="4"/>
  <c r="BE1022" i="4" s="1"/>
  <c r="BD990" i="4"/>
  <c r="BE990" i="4" s="1"/>
  <c r="BD958" i="4"/>
  <c r="BE958" i="4" s="1"/>
  <c r="BD926" i="4"/>
  <c r="BE926" i="4" s="1"/>
  <c r="BD894" i="4"/>
  <c r="BE894" i="4" s="1"/>
  <c r="BD862" i="4"/>
  <c r="BE862" i="4" s="1"/>
  <c r="BD830" i="4"/>
  <c r="BE830" i="4" s="1"/>
  <c r="BD798" i="4"/>
  <c r="BE798" i="4" s="1"/>
  <c r="BD766" i="4"/>
  <c r="BE766" i="4" s="1"/>
  <c r="BD734" i="4"/>
  <c r="BE734" i="4" s="1"/>
  <c r="BD702" i="4"/>
  <c r="BE702" i="4" s="1"/>
  <c r="BD670" i="4"/>
  <c r="BE670" i="4" s="1"/>
  <c r="BD638" i="4"/>
  <c r="BE638" i="4" s="1"/>
  <c r="BD606" i="4"/>
  <c r="BE606" i="4" s="1"/>
  <c r="BD574" i="4"/>
  <c r="BE574" i="4" s="1"/>
  <c r="BD542" i="4"/>
  <c r="BE542" i="4" s="1"/>
  <c r="BD510" i="4"/>
  <c r="BE510" i="4" s="1"/>
  <c r="BD478" i="4"/>
  <c r="BE478" i="4" s="1"/>
  <c r="BD446" i="4"/>
  <c r="BE446" i="4" s="1"/>
  <c r="BD414" i="4"/>
  <c r="BE414" i="4" s="1"/>
  <c r="BD382" i="4"/>
  <c r="BE382" i="4" s="1"/>
  <c r="BD350" i="4"/>
  <c r="BE350" i="4" s="1"/>
  <c r="BD318" i="4"/>
  <c r="BE318" i="4" s="1"/>
  <c r="BD286" i="4"/>
  <c r="BE286" i="4" s="1"/>
  <c r="BD254" i="4"/>
  <c r="BE254" i="4" s="1"/>
  <c r="BD222" i="4"/>
  <c r="BE222" i="4" s="1"/>
  <c r="BD1509" i="4"/>
  <c r="BE1509" i="4" s="1"/>
  <c r="BD1493" i="4"/>
  <c r="BE1493" i="4" s="1"/>
  <c r="BD1477" i="4"/>
  <c r="BE1477" i="4" s="1"/>
  <c r="BD1461" i="4"/>
  <c r="BE1461" i="4" s="1"/>
  <c r="BD1445" i="4"/>
  <c r="BE1445" i="4" s="1"/>
  <c r="BD1429" i="4"/>
  <c r="BE1429" i="4" s="1"/>
  <c r="BD1413" i="4"/>
  <c r="BE1413" i="4" s="1"/>
  <c r="BD1397" i="4"/>
  <c r="BE1397" i="4" s="1"/>
  <c r="BD1381" i="4"/>
  <c r="BE1381" i="4" s="1"/>
  <c r="BD1365" i="4"/>
  <c r="BE1365" i="4" s="1"/>
  <c r="BD1349" i="4"/>
  <c r="BE1349" i="4" s="1"/>
  <c r="BD1333" i="4"/>
  <c r="BE1333" i="4" s="1"/>
  <c r="BD1317" i="4"/>
  <c r="BE1317" i="4" s="1"/>
  <c r="BD1301" i="4"/>
  <c r="BE1301" i="4" s="1"/>
  <c r="BD1285" i="4"/>
  <c r="BE1285" i="4" s="1"/>
  <c r="BD1269" i="4"/>
  <c r="BE1269" i="4" s="1"/>
  <c r="BD1253" i="4"/>
  <c r="BE1253" i="4" s="1"/>
  <c r="BD1237" i="4"/>
  <c r="BE1237" i="4" s="1"/>
  <c r="BD1221" i="4"/>
  <c r="BE1221" i="4" s="1"/>
  <c r="BD1205" i="4"/>
  <c r="BE1205" i="4" s="1"/>
  <c r="BD1189" i="4"/>
  <c r="BE1189" i="4" s="1"/>
  <c r="BD1173" i="4"/>
  <c r="BE1173" i="4" s="1"/>
  <c r="BD1157" i="4"/>
  <c r="BE1157" i="4" s="1"/>
  <c r="BD1141" i="4"/>
  <c r="BE1141" i="4" s="1"/>
  <c r="BD1125" i="4"/>
  <c r="BE1125" i="4" s="1"/>
  <c r="BD1109" i="4"/>
  <c r="BE1109" i="4" s="1"/>
  <c r="BD1093" i="4"/>
  <c r="BE1093" i="4" s="1"/>
  <c r="BD1077" i="4"/>
  <c r="BE1077" i="4" s="1"/>
  <c r="BD1061" i="4"/>
  <c r="BE1061" i="4" s="1"/>
  <c r="BD1045" i="4"/>
  <c r="BE1045" i="4" s="1"/>
  <c r="BD1029" i="4"/>
  <c r="BE1029" i="4" s="1"/>
  <c r="BD1013" i="4"/>
  <c r="BE1013" i="4" s="1"/>
  <c r="BD997" i="4"/>
  <c r="BE997" i="4" s="1"/>
  <c r="BD981" i="4"/>
  <c r="BE981" i="4" s="1"/>
  <c r="BD965" i="4"/>
  <c r="BE965" i="4" s="1"/>
  <c r="BD949" i="4"/>
  <c r="BE949" i="4" s="1"/>
  <c r="BD933" i="4"/>
  <c r="BE933" i="4" s="1"/>
  <c r="BD917" i="4"/>
  <c r="BE917" i="4" s="1"/>
  <c r="BD901" i="4"/>
  <c r="BE901" i="4" s="1"/>
  <c r="BD885" i="4"/>
  <c r="BE885" i="4" s="1"/>
  <c r="BD869" i="4"/>
  <c r="BE869" i="4" s="1"/>
  <c r="BD853" i="4"/>
  <c r="BE853" i="4" s="1"/>
  <c r="BD837" i="4"/>
  <c r="BE837" i="4" s="1"/>
  <c r="BD821" i="4"/>
  <c r="BE821" i="4" s="1"/>
  <c r="BD805" i="4"/>
  <c r="BE805" i="4" s="1"/>
  <c r="BD789" i="4"/>
  <c r="BE789" i="4" s="1"/>
  <c r="BD773" i="4"/>
  <c r="BE773" i="4" s="1"/>
  <c r="BD757" i="4"/>
  <c r="BE757" i="4" s="1"/>
  <c r="BD741" i="4"/>
  <c r="BE741" i="4" s="1"/>
  <c r="BD725" i="4"/>
  <c r="BE725" i="4" s="1"/>
  <c r="BD709" i="4"/>
  <c r="BE709" i="4" s="1"/>
  <c r="BD693" i="4"/>
  <c r="BE693" i="4" s="1"/>
  <c r="BD677" i="4"/>
  <c r="BE677" i="4" s="1"/>
  <c r="BD661" i="4"/>
  <c r="BE661" i="4" s="1"/>
  <c r="BD645" i="4"/>
  <c r="BE645" i="4" s="1"/>
  <c r="BD629" i="4"/>
  <c r="BE629" i="4" s="1"/>
  <c r="BD613" i="4"/>
  <c r="BE613" i="4" s="1"/>
  <c r="BD597" i="4"/>
  <c r="BE597" i="4" s="1"/>
  <c r="BD581" i="4"/>
  <c r="BE581" i="4" s="1"/>
  <c r="BD565" i="4"/>
  <c r="BE565" i="4" s="1"/>
  <c r="BD549" i="4"/>
  <c r="BE549" i="4" s="1"/>
  <c r="BD533" i="4"/>
  <c r="BE533" i="4" s="1"/>
  <c r="BD1100" i="4"/>
  <c r="BE1100" i="4" s="1"/>
  <c r="BD1084" i="4"/>
  <c r="BE1084" i="4" s="1"/>
  <c r="BD1068" i="4"/>
  <c r="BE1068" i="4" s="1"/>
  <c r="BD1052" i="4"/>
  <c r="BE1052" i="4" s="1"/>
  <c r="BD1036" i="4"/>
  <c r="BE1036" i="4" s="1"/>
  <c r="BD1020" i="4"/>
  <c r="BE1020" i="4" s="1"/>
  <c r="BD1004" i="4"/>
  <c r="BE1004" i="4" s="1"/>
  <c r="BD988" i="4"/>
  <c r="BE988" i="4" s="1"/>
  <c r="BD972" i="4"/>
  <c r="BE972" i="4" s="1"/>
  <c r="BD956" i="4"/>
  <c r="BE956" i="4" s="1"/>
  <c r="BD940" i="4"/>
  <c r="BE940" i="4" s="1"/>
  <c r="BD924" i="4"/>
  <c r="BE924" i="4" s="1"/>
  <c r="BD908" i="4"/>
  <c r="BE908" i="4" s="1"/>
  <c r="BD892" i="4"/>
  <c r="BE892" i="4" s="1"/>
  <c r="BD876" i="4"/>
  <c r="BE876" i="4" s="1"/>
  <c r="BD860" i="4"/>
  <c r="BE860" i="4" s="1"/>
  <c r="BD844" i="4"/>
  <c r="BE844" i="4" s="1"/>
  <c r="BD828" i="4"/>
  <c r="BE828" i="4" s="1"/>
  <c r="BD812" i="4"/>
  <c r="BE812" i="4" s="1"/>
  <c r="BD796" i="4"/>
  <c r="BE796" i="4" s="1"/>
  <c r="BD780" i="4"/>
  <c r="BE780" i="4" s="1"/>
  <c r="BD764" i="4"/>
  <c r="BE764" i="4" s="1"/>
  <c r="BD748" i="4"/>
  <c r="BE748" i="4" s="1"/>
  <c r="BD732" i="4"/>
  <c r="BE732" i="4" s="1"/>
  <c r="BD716" i="4"/>
  <c r="BE716" i="4" s="1"/>
  <c r="BD700" i="4"/>
  <c r="BE700" i="4" s="1"/>
  <c r="BD684" i="4"/>
  <c r="BE684" i="4" s="1"/>
  <c r="BD668" i="4"/>
  <c r="BE668" i="4" s="1"/>
  <c r="BD652" i="4"/>
  <c r="BE652" i="4" s="1"/>
  <c r="BD636" i="4"/>
  <c r="BE636" i="4" s="1"/>
  <c r="BD620" i="4"/>
  <c r="BE620" i="4" s="1"/>
  <c r="BD604" i="4"/>
  <c r="BE604" i="4" s="1"/>
  <c r="BD588" i="4"/>
  <c r="BE588" i="4" s="1"/>
  <c r="BD572" i="4"/>
  <c r="BE572" i="4" s="1"/>
  <c r="BD556" i="4"/>
  <c r="BE556" i="4" s="1"/>
  <c r="BD540" i="4"/>
  <c r="BE540" i="4" s="1"/>
  <c r="BD524" i="4"/>
  <c r="BE524" i="4" s="1"/>
  <c r="BD508" i="4"/>
  <c r="BE508" i="4" s="1"/>
  <c r="BD492" i="4"/>
  <c r="BE492" i="4" s="1"/>
  <c r="BD476" i="4"/>
  <c r="BE476" i="4" s="1"/>
  <c r="BD460" i="4"/>
  <c r="BE460" i="4" s="1"/>
  <c r="BD444" i="4"/>
  <c r="BE444" i="4" s="1"/>
  <c r="BD428" i="4"/>
  <c r="BE428" i="4" s="1"/>
  <c r="BD412" i="4"/>
  <c r="BE412" i="4" s="1"/>
  <c r="BD396" i="4"/>
  <c r="BE396" i="4" s="1"/>
  <c r="BD380" i="4"/>
  <c r="BE380" i="4" s="1"/>
  <c r="BD364" i="4"/>
  <c r="BE364" i="4" s="1"/>
  <c r="BD348" i="4"/>
  <c r="BE348" i="4" s="1"/>
  <c r="BD332" i="4"/>
  <c r="BE332" i="4" s="1"/>
  <c r="BD316" i="4"/>
  <c r="BE316" i="4" s="1"/>
  <c r="BD300" i="4"/>
  <c r="BE300" i="4" s="1"/>
  <c r="BD284" i="4"/>
  <c r="BE284" i="4" s="1"/>
  <c r="BD268" i="4"/>
  <c r="BE268" i="4" s="1"/>
  <c r="BD252" i="4"/>
  <c r="BE252" i="4" s="1"/>
  <c r="BD236" i="4"/>
  <c r="BE236" i="4" s="1"/>
  <c r="BD220" i="4"/>
  <c r="BE220" i="4" s="1"/>
  <c r="BD204" i="4"/>
  <c r="BE204" i="4" s="1"/>
  <c r="BD188" i="4"/>
  <c r="BE188" i="4" s="1"/>
  <c r="BD172" i="4"/>
  <c r="BE172" i="4" s="1"/>
  <c r="BD156" i="4"/>
  <c r="BE156" i="4" s="1"/>
  <c r="BD140" i="4"/>
  <c r="BE140" i="4" s="1"/>
  <c r="BD124" i="4"/>
  <c r="BE124" i="4" s="1"/>
  <c r="BD108" i="4"/>
  <c r="BE108" i="4" s="1"/>
  <c r="BD92" i="4"/>
  <c r="BE92" i="4" s="1"/>
  <c r="BD76" i="4"/>
  <c r="BE76" i="4" s="1"/>
  <c r="BD60" i="4"/>
  <c r="BE60" i="4" s="1"/>
  <c r="BD44" i="4"/>
  <c r="BE44" i="4" s="1"/>
  <c r="BD28" i="4"/>
  <c r="BE28" i="4" s="1"/>
  <c r="BD3033" i="4"/>
  <c r="BE3033" i="4" s="1"/>
  <c r="BD3029" i="4"/>
  <c r="BE3029" i="4" s="1"/>
  <c r="BD3025" i="4"/>
  <c r="BE3025" i="4" s="1"/>
  <c r="BD3021" i="4"/>
  <c r="BE3021" i="4" s="1"/>
  <c r="BD3017" i="4"/>
  <c r="BE3017" i="4" s="1"/>
  <c r="BD3013" i="4"/>
  <c r="BE3013" i="4" s="1"/>
  <c r="BD3009" i="4"/>
  <c r="BE3009" i="4" s="1"/>
  <c r="BD3005" i="4"/>
  <c r="BE3005" i="4" s="1"/>
  <c r="BD3001" i="4"/>
  <c r="BE3001" i="4" s="1"/>
  <c r="BD2997" i="4"/>
  <c r="BE2997" i="4" s="1"/>
  <c r="BD2993" i="4"/>
  <c r="BE2993" i="4" s="1"/>
  <c r="BD2989" i="4"/>
  <c r="BE2989" i="4" s="1"/>
  <c r="BD2985" i="4"/>
  <c r="BE2985" i="4" s="1"/>
  <c r="BD2981" i="4"/>
  <c r="BE2981" i="4" s="1"/>
  <c r="BD2977" i="4"/>
  <c r="BE2977" i="4" s="1"/>
  <c r="BD2973" i="4"/>
  <c r="BE2973" i="4" s="1"/>
  <c r="BD2969" i="4"/>
  <c r="BE2969" i="4" s="1"/>
  <c r="BD2965" i="4"/>
  <c r="BE2965" i="4" s="1"/>
  <c r="BD2961" i="4"/>
  <c r="BE2961" i="4" s="1"/>
  <c r="BD2957" i="4"/>
  <c r="BE2957" i="4" s="1"/>
  <c r="BD2953" i="4"/>
  <c r="BE2953" i="4" s="1"/>
  <c r="BD2949" i="4"/>
  <c r="BE2949" i="4" s="1"/>
  <c r="BD2945" i="4"/>
  <c r="BE2945" i="4" s="1"/>
  <c r="BD2941" i="4"/>
  <c r="BE2941" i="4" s="1"/>
  <c r="BD2937" i="4"/>
  <c r="BE2937" i="4" s="1"/>
  <c r="BD2933" i="4"/>
  <c r="BE2933" i="4" s="1"/>
  <c r="BD2929" i="4"/>
  <c r="BE2929" i="4" s="1"/>
  <c r="BD2925" i="4"/>
  <c r="BE2925" i="4" s="1"/>
  <c r="BD2921" i="4"/>
  <c r="BE2921" i="4" s="1"/>
  <c r="BD2917" i="4"/>
  <c r="BE2917" i="4" s="1"/>
  <c r="BD2913" i="4"/>
  <c r="BE2913" i="4" s="1"/>
  <c r="BD2909" i="4"/>
  <c r="BE2909" i="4" s="1"/>
  <c r="BD2905" i="4"/>
  <c r="BE2905" i="4" s="1"/>
  <c r="BD2901" i="4"/>
  <c r="BE2901" i="4" s="1"/>
  <c r="BD2897" i="4"/>
  <c r="BE2897" i="4" s="1"/>
  <c r="BD2893" i="4"/>
  <c r="BE2893" i="4" s="1"/>
  <c r="BD2889" i="4"/>
  <c r="BE2889" i="4" s="1"/>
  <c r="BD2885" i="4"/>
  <c r="BE2885" i="4" s="1"/>
  <c r="BD2881" i="4"/>
  <c r="BE2881" i="4" s="1"/>
  <c r="BD2877" i="4"/>
  <c r="BE2877" i="4" s="1"/>
  <c r="BD2873" i="4"/>
  <c r="BE2873" i="4" s="1"/>
  <c r="BD2869" i="4"/>
  <c r="BE2869" i="4" s="1"/>
  <c r="BD2865" i="4"/>
  <c r="BE2865" i="4" s="1"/>
  <c r="BD2861" i="4"/>
  <c r="BE2861" i="4" s="1"/>
  <c r="BD2857" i="4"/>
  <c r="BE2857" i="4" s="1"/>
  <c r="BD2853" i="4"/>
  <c r="BE2853" i="4" s="1"/>
  <c r="BD2849" i="4"/>
  <c r="BE2849" i="4" s="1"/>
  <c r="BD2845" i="4"/>
  <c r="BE2845" i="4" s="1"/>
  <c r="BD2841" i="4"/>
  <c r="BE2841" i="4" s="1"/>
  <c r="BD2837" i="4"/>
  <c r="BE2837" i="4" s="1"/>
  <c r="BD2833" i="4"/>
  <c r="BE2833" i="4" s="1"/>
  <c r="BD2829" i="4"/>
  <c r="BE2829" i="4" s="1"/>
  <c r="BD2825" i="4"/>
  <c r="BE2825" i="4" s="1"/>
  <c r="BD2821" i="4"/>
  <c r="BE2821" i="4" s="1"/>
  <c r="BD2817" i="4"/>
  <c r="BE2817" i="4" s="1"/>
  <c r="BD2813" i="4"/>
  <c r="BE2813" i="4" s="1"/>
  <c r="BD2809" i="4"/>
  <c r="BE2809" i="4" s="1"/>
  <c r="BD2805" i="4"/>
  <c r="BE2805" i="4" s="1"/>
  <c r="BD2801" i="4"/>
  <c r="BE2801" i="4" s="1"/>
  <c r="BD2797" i="4"/>
  <c r="BE2797" i="4" s="1"/>
  <c r="BD2793" i="4"/>
  <c r="BE2793" i="4" s="1"/>
  <c r="BD2789" i="4"/>
  <c r="BE2789" i="4" s="1"/>
  <c r="BD2785" i="4"/>
  <c r="BE2785" i="4" s="1"/>
  <c r="BD2781" i="4"/>
  <c r="BE2781" i="4" s="1"/>
  <c r="BD2777" i="4"/>
  <c r="BE2777" i="4" s="1"/>
  <c r="BD2773" i="4"/>
  <c r="BE2773" i="4" s="1"/>
  <c r="BD2769" i="4"/>
  <c r="BE2769" i="4" s="1"/>
  <c r="BD2765" i="4"/>
  <c r="BE2765" i="4" s="1"/>
  <c r="BD2761" i="4"/>
  <c r="BE2761" i="4" s="1"/>
  <c r="BD2757" i="4"/>
  <c r="BE2757" i="4" s="1"/>
  <c r="BD2753" i="4"/>
  <c r="BE2753" i="4" s="1"/>
  <c r="BD2749" i="4"/>
  <c r="BE2749" i="4" s="1"/>
  <c r="BD2745" i="4"/>
  <c r="BE2745" i="4" s="1"/>
  <c r="BD2741" i="4"/>
  <c r="BE2741" i="4" s="1"/>
  <c r="BD2737" i="4"/>
  <c r="BE2737" i="4" s="1"/>
  <c r="BD2733" i="4"/>
  <c r="BE2733" i="4" s="1"/>
  <c r="BD2729" i="4"/>
  <c r="BE2729" i="4" s="1"/>
  <c r="BD2725" i="4"/>
  <c r="BE2725" i="4" s="1"/>
  <c r="BD2721" i="4"/>
  <c r="BE2721" i="4" s="1"/>
  <c r="BD2717" i="4"/>
  <c r="BE2717" i="4" s="1"/>
  <c r="BD2713" i="4"/>
  <c r="BE2713" i="4" s="1"/>
  <c r="BD2709" i="4"/>
  <c r="BE2709" i="4" s="1"/>
  <c r="BD2705" i="4"/>
  <c r="BE2705" i="4" s="1"/>
  <c r="BD2701" i="4"/>
  <c r="BE2701" i="4" s="1"/>
  <c r="BD2697" i="4"/>
  <c r="BE2697" i="4" s="1"/>
  <c r="BD2693" i="4"/>
  <c r="BE2693" i="4" s="1"/>
  <c r="BD2689" i="4"/>
  <c r="BE2689" i="4" s="1"/>
  <c r="BD2685" i="4"/>
  <c r="BE2685" i="4" s="1"/>
  <c r="BD2681" i="4"/>
  <c r="BE2681" i="4" s="1"/>
  <c r="BD2677" i="4"/>
  <c r="BE2677" i="4" s="1"/>
  <c r="BD2673" i="4"/>
  <c r="BE2673" i="4" s="1"/>
  <c r="BD2669" i="4"/>
  <c r="BE2669" i="4" s="1"/>
  <c r="BD2665" i="4"/>
  <c r="BE2665" i="4" s="1"/>
  <c r="BD2661" i="4"/>
  <c r="BE2661" i="4" s="1"/>
  <c r="BD2657" i="4"/>
  <c r="BE2657" i="4" s="1"/>
  <c r="BD2653" i="4"/>
  <c r="BE2653" i="4" s="1"/>
  <c r="BD2649" i="4"/>
  <c r="BE2649" i="4" s="1"/>
  <c r="BD2645" i="4"/>
  <c r="BE2645" i="4" s="1"/>
  <c r="BD2641" i="4"/>
  <c r="BE2641" i="4" s="1"/>
  <c r="BD2637" i="4"/>
  <c r="BE2637" i="4" s="1"/>
  <c r="BD2633" i="4"/>
  <c r="BE2633" i="4" s="1"/>
  <c r="BD2629" i="4"/>
  <c r="BE2629" i="4" s="1"/>
  <c r="BD2625" i="4"/>
  <c r="BE2625" i="4" s="1"/>
  <c r="BD2621" i="4"/>
  <c r="BE2621" i="4" s="1"/>
  <c r="BD2617" i="4"/>
  <c r="BE2617" i="4" s="1"/>
  <c r="BD2613" i="4"/>
  <c r="BE2613" i="4" s="1"/>
  <c r="BD2609" i="4"/>
  <c r="BE2609" i="4" s="1"/>
  <c r="BD2605" i="4"/>
  <c r="BE2605" i="4" s="1"/>
  <c r="BD2601" i="4"/>
  <c r="BE2601" i="4" s="1"/>
  <c r="BD2597" i="4"/>
  <c r="BE2597" i="4" s="1"/>
  <c r="BD2593" i="4"/>
  <c r="BE2593" i="4" s="1"/>
  <c r="BD2589" i="4"/>
  <c r="BE2589" i="4" s="1"/>
  <c r="BD2585" i="4"/>
  <c r="BE2585" i="4" s="1"/>
  <c r="BD2581" i="4"/>
  <c r="BE2581" i="4" s="1"/>
  <c r="BD2577" i="4"/>
  <c r="BE2577" i="4" s="1"/>
  <c r="BD2573" i="4"/>
  <c r="BE2573" i="4" s="1"/>
  <c r="BD2569" i="4"/>
  <c r="BE2569" i="4" s="1"/>
  <c r="BD2565" i="4"/>
  <c r="BE2565" i="4" s="1"/>
  <c r="BD2561" i="4"/>
  <c r="BE2561" i="4" s="1"/>
  <c r="BD2557" i="4"/>
  <c r="BE2557" i="4" s="1"/>
  <c r="BD2553" i="4"/>
  <c r="BE2553" i="4" s="1"/>
  <c r="BD2549" i="4"/>
  <c r="BE2549" i="4" s="1"/>
  <c r="BD2545" i="4"/>
  <c r="BE2545" i="4" s="1"/>
  <c r="BD2541" i="4"/>
  <c r="BE2541" i="4" s="1"/>
  <c r="BD2537" i="4"/>
  <c r="BE2537" i="4" s="1"/>
  <c r="BD2533" i="4"/>
  <c r="BE2533" i="4" s="1"/>
  <c r="BD2529" i="4"/>
  <c r="BE2529" i="4" s="1"/>
  <c r="BD2525" i="4"/>
  <c r="BE2525" i="4" s="1"/>
  <c r="BD2521" i="4"/>
  <c r="BE2521" i="4" s="1"/>
  <c r="BD2517" i="4"/>
  <c r="BE2517" i="4" s="1"/>
  <c r="BD2513" i="4"/>
  <c r="BE2513" i="4" s="1"/>
  <c r="BD2509" i="4"/>
  <c r="BE2509" i="4" s="1"/>
  <c r="BD2505" i="4"/>
  <c r="BE2505" i="4" s="1"/>
  <c r="BD2501" i="4"/>
  <c r="BE2501" i="4" s="1"/>
  <c r="BD2497" i="4"/>
  <c r="BE2497" i="4" s="1"/>
  <c r="BD2493" i="4"/>
  <c r="BE2493" i="4" s="1"/>
  <c r="BD2489" i="4"/>
  <c r="BE2489" i="4" s="1"/>
  <c r="BD2485" i="4"/>
  <c r="BE2485" i="4" s="1"/>
  <c r="BD2481" i="4"/>
  <c r="BE2481" i="4" s="1"/>
  <c r="BD2477" i="4"/>
  <c r="BE2477" i="4" s="1"/>
  <c r="BD2473" i="4"/>
  <c r="BE2473" i="4" s="1"/>
  <c r="BD2469" i="4"/>
  <c r="BE2469" i="4" s="1"/>
  <c r="BD2465" i="4"/>
  <c r="BE2465" i="4" s="1"/>
  <c r="BD2461" i="4"/>
  <c r="BE2461" i="4" s="1"/>
  <c r="BD2457" i="4"/>
  <c r="BE2457" i="4" s="1"/>
  <c r="BD2453" i="4"/>
  <c r="BE2453" i="4" s="1"/>
  <c r="BD2449" i="4"/>
  <c r="BE2449" i="4" s="1"/>
  <c r="BD2445" i="4"/>
  <c r="BE2445" i="4" s="1"/>
  <c r="BD2441" i="4"/>
  <c r="BE2441" i="4" s="1"/>
  <c r="BD2437" i="4"/>
  <c r="BE2437" i="4" s="1"/>
  <c r="BD2433" i="4"/>
  <c r="BE2433" i="4" s="1"/>
  <c r="BD2429" i="4"/>
  <c r="BE2429" i="4" s="1"/>
  <c r="BD2425" i="4"/>
  <c r="BE2425" i="4" s="1"/>
  <c r="BD2421" i="4"/>
  <c r="BE2421" i="4" s="1"/>
  <c r="BD2417" i="4"/>
  <c r="BE2417" i="4" s="1"/>
  <c r="BD2413" i="4"/>
  <c r="BE2413" i="4" s="1"/>
  <c r="BD2409" i="4"/>
  <c r="BE2409" i="4" s="1"/>
  <c r="BD2405" i="4"/>
  <c r="BE2405" i="4" s="1"/>
  <c r="BD2401" i="4"/>
  <c r="BE2401" i="4" s="1"/>
  <c r="BD2397" i="4"/>
  <c r="BE2397" i="4" s="1"/>
  <c r="BD2393" i="4"/>
  <c r="BE2393" i="4" s="1"/>
  <c r="BD2389" i="4"/>
  <c r="BE2389" i="4" s="1"/>
  <c r="BD2385" i="4"/>
  <c r="BE2385" i="4" s="1"/>
  <c r="BD2381" i="4"/>
  <c r="BE2381" i="4" s="1"/>
  <c r="BD2377" i="4"/>
  <c r="BE2377" i="4" s="1"/>
  <c r="BD2373" i="4"/>
  <c r="BE2373" i="4" s="1"/>
  <c r="BD2369" i="4"/>
  <c r="BE2369" i="4" s="1"/>
  <c r="BD2365" i="4"/>
  <c r="BE2365" i="4" s="1"/>
  <c r="BD2361" i="4"/>
  <c r="BE2361" i="4" s="1"/>
  <c r="BD2357" i="4"/>
  <c r="BE2357" i="4" s="1"/>
  <c r="BD2353" i="4"/>
  <c r="BE2353" i="4" s="1"/>
  <c r="BD2349" i="4"/>
  <c r="BE2349" i="4" s="1"/>
  <c r="BD2345" i="4"/>
  <c r="BE2345" i="4" s="1"/>
  <c r="BD2341" i="4"/>
  <c r="BE2341" i="4" s="1"/>
  <c r="BD2337" i="4"/>
  <c r="BE2337" i="4" s="1"/>
  <c r="BD2333" i="4"/>
  <c r="BE2333" i="4" s="1"/>
  <c r="BD2329" i="4"/>
  <c r="BE2329" i="4" s="1"/>
  <c r="BD2325" i="4"/>
  <c r="BE2325" i="4" s="1"/>
  <c r="BD2321" i="4"/>
  <c r="BE2321" i="4" s="1"/>
  <c r="BD2317" i="4"/>
  <c r="BE2317" i="4" s="1"/>
  <c r="BD2313" i="4"/>
  <c r="BE2313" i="4" s="1"/>
  <c r="BD2309" i="4"/>
  <c r="BE2309" i="4" s="1"/>
  <c r="BD2305" i="4"/>
  <c r="BE2305" i="4" s="1"/>
  <c r="BD2301" i="4"/>
  <c r="BE2301" i="4" s="1"/>
  <c r="BD2297" i="4"/>
  <c r="BE2297" i="4" s="1"/>
  <c r="BD2293" i="4"/>
  <c r="BE2293" i="4" s="1"/>
  <c r="BD2289" i="4"/>
  <c r="BE2289" i="4" s="1"/>
  <c r="BD2285" i="4"/>
  <c r="BE2285" i="4" s="1"/>
  <c r="BD2281" i="4"/>
  <c r="BE2281" i="4" s="1"/>
  <c r="BD2277" i="4"/>
  <c r="BE2277" i="4" s="1"/>
  <c r="BD2273" i="4"/>
  <c r="BE2273" i="4" s="1"/>
  <c r="BD2269" i="4"/>
  <c r="BE2269" i="4" s="1"/>
  <c r="BD2265" i="4"/>
  <c r="BE2265" i="4" s="1"/>
  <c r="BD2261" i="4"/>
  <c r="BE2261" i="4" s="1"/>
  <c r="BD2257" i="4"/>
  <c r="BE2257" i="4" s="1"/>
  <c r="BD2253" i="4"/>
  <c r="BE2253" i="4" s="1"/>
  <c r="BD2249" i="4"/>
  <c r="BE2249" i="4" s="1"/>
  <c r="BD2245" i="4"/>
  <c r="BE2245" i="4" s="1"/>
  <c r="BD2241" i="4"/>
  <c r="BE2241" i="4" s="1"/>
  <c r="BD2237" i="4"/>
  <c r="BE2237" i="4" s="1"/>
  <c r="BD2233" i="4"/>
  <c r="BE2233" i="4" s="1"/>
  <c r="BD2229" i="4"/>
  <c r="BE2229" i="4" s="1"/>
  <c r="BD2225" i="4"/>
  <c r="BE2225" i="4" s="1"/>
  <c r="BD2221" i="4"/>
  <c r="BE2221" i="4" s="1"/>
  <c r="BD2217" i="4"/>
  <c r="BE2217" i="4" s="1"/>
  <c r="BD2213" i="4"/>
  <c r="BE2213" i="4" s="1"/>
  <c r="BD2209" i="4"/>
  <c r="BE2209" i="4" s="1"/>
  <c r="BD2205" i="4"/>
  <c r="BE2205" i="4" s="1"/>
  <c r="BD2201" i="4"/>
  <c r="BE2201" i="4" s="1"/>
  <c r="BD2197" i="4"/>
  <c r="BE2197" i="4" s="1"/>
  <c r="BD2193" i="4"/>
  <c r="BE2193" i="4" s="1"/>
  <c r="BD2189" i="4"/>
  <c r="BE2189" i="4" s="1"/>
  <c r="BD2185" i="4"/>
  <c r="BE2185" i="4" s="1"/>
  <c r="BD2181" i="4"/>
  <c r="BE2181" i="4" s="1"/>
  <c r="BD2177" i="4"/>
  <c r="BE2177" i="4" s="1"/>
  <c r="BD2173" i="4"/>
  <c r="BE2173" i="4" s="1"/>
  <c r="BD2169" i="4"/>
  <c r="BE2169" i="4" s="1"/>
  <c r="BD2165" i="4"/>
  <c r="BE2165" i="4" s="1"/>
  <c r="BD2161" i="4"/>
  <c r="BE2161" i="4" s="1"/>
  <c r="BD2157" i="4"/>
  <c r="BE2157" i="4" s="1"/>
  <c r="BD2153" i="4"/>
  <c r="BE2153" i="4" s="1"/>
  <c r="BD2149" i="4"/>
  <c r="BE2149" i="4" s="1"/>
  <c r="BD2145" i="4"/>
  <c r="BE2145" i="4" s="1"/>
  <c r="BD2141" i="4"/>
  <c r="BE2141" i="4" s="1"/>
  <c r="BD2137" i="4"/>
  <c r="BE2137" i="4" s="1"/>
  <c r="BD2133" i="4"/>
  <c r="BE2133" i="4" s="1"/>
  <c r="BD2129" i="4"/>
  <c r="BE2129" i="4" s="1"/>
  <c r="BD2125" i="4"/>
  <c r="BE2125" i="4" s="1"/>
  <c r="BD2121" i="4"/>
  <c r="BE2121" i="4" s="1"/>
  <c r="BD2117" i="4"/>
  <c r="BE2117" i="4" s="1"/>
  <c r="BD2113" i="4"/>
  <c r="BE2113" i="4" s="1"/>
  <c r="BD2109" i="4"/>
  <c r="BE2109" i="4" s="1"/>
  <c r="BD2105" i="4"/>
  <c r="BE2105" i="4" s="1"/>
  <c r="BD2101" i="4"/>
  <c r="BE2101" i="4" s="1"/>
  <c r="BD2097" i="4"/>
  <c r="BE2097" i="4" s="1"/>
  <c r="BD2093" i="4"/>
  <c r="BE2093" i="4" s="1"/>
  <c r="BD2089" i="4"/>
  <c r="BE2089" i="4" s="1"/>
  <c r="BD2085" i="4"/>
  <c r="BE2085" i="4" s="1"/>
  <c r="BD2081" i="4"/>
  <c r="BE2081" i="4" s="1"/>
  <c r="BD2077" i="4"/>
  <c r="BE2077" i="4" s="1"/>
  <c r="BD2073" i="4"/>
  <c r="BE2073" i="4" s="1"/>
  <c r="BD2069" i="4"/>
  <c r="BE2069" i="4" s="1"/>
  <c r="BD2065" i="4"/>
  <c r="BE2065" i="4" s="1"/>
  <c r="BD2061" i="4"/>
  <c r="BE2061" i="4" s="1"/>
  <c r="BD2057" i="4"/>
  <c r="BE2057" i="4" s="1"/>
  <c r="BD2053" i="4"/>
  <c r="BE2053" i="4" s="1"/>
  <c r="BD2049" i="4"/>
  <c r="BE2049" i="4" s="1"/>
  <c r="BD2045" i="4"/>
  <c r="BE2045" i="4" s="1"/>
  <c r="BD2041" i="4"/>
  <c r="BE2041" i="4" s="1"/>
  <c r="BD2037" i="4"/>
  <c r="BE2037" i="4" s="1"/>
  <c r="BD2033" i="4"/>
  <c r="BE2033" i="4" s="1"/>
  <c r="BD2029" i="4"/>
  <c r="BE2029" i="4" s="1"/>
  <c r="BD2025" i="4"/>
  <c r="BE2025" i="4" s="1"/>
  <c r="BD2021" i="4"/>
  <c r="BE2021" i="4" s="1"/>
  <c r="BD2017" i="4"/>
  <c r="BE2017" i="4" s="1"/>
  <c r="BD2013" i="4"/>
  <c r="BE2013" i="4" s="1"/>
  <c r="BD2009" i="4"/>
  <c r="BE2009" i="4" s="1"/>
  <c r="BD2005" i="4"/>
  <c r="BE2005" i="4" s="1"/>
  <c r="BD2001" i="4"/>
  <c r="BE2001" i="4" s="1"/>
  <c r="BD1997" i="4"/>
  <c r="BE1997" i="4" s="1"/>
  <c r="BD1993" i="4"/>
  <c r="BE1993" i="4" s="1"/>
  <c r="BD1989" i="4"/>
  <c r="BE1989" i="4" s="1"/>
  <c r="BD1985" i="4"/>
  <c r="BE1985" i="4" s="1"/>
  <c r="BD1981" i="4"/>
  <c r="BE1981" i="4" s="1"/>
  <c r="BD1977" i="4"/>
  <c r="BE1977" i="4" s="1"/>
  <c r="BD1973" i="4"/>
  <c r="BE1973" i="4" s="1"/>
  <c r="BD1969" i="4"/>
  <c r="BE1969" i="4" s="1"/>
  <c r="BD1965" i="4"/>
  <c r="BE1965" i="4" s="1"/>
  <c r="BD1961" i="4"/>
  <c r="BE1961" i="4" s="1"/>
  <c r="BD1957" i="4"/>
  <c r="BE1957" i="4" s="1"/>
  <c r="BD1953" i="4"/>
  <c r="BE1953" i="4" s="1"/>
  <c r="BD1949" i="4"/>
  <c r="BE1949" i="4" s="1"/>
  <c r="BD1945" i="4"/>
  <c r="BE1945" i="4" s="1"/>
  <c r="BD1941" i="4"/>
  <c r="BE1941" i="4" s="1"/>
  <c r="BD1937" i="4"/>
  <c r="BE1937" i="4" s="1"/>
  <c r="BD1933" i="4"/>
  <c r="BE1933" i="4" s="1"/>
  <c r="BD1929" i="4"/>
  <c r="BE1929" i="4" s="1"/>
  <c r="BD1925" i="4"/>
  <c r="BE1925" i="4" s="1"/>
  <c r="BD1921" i="4"/>
  <c r="BE1921" i="4" s="1"/>
  <c r="BD1917" i="4"/>
  <c r="BE1917" i="4" s="1"/>
  <c r="BD1913" i="4"/>
  <c r="BE1913" i="4" s="1"/>
  <c r="BD1909" i="4"/>
  <c r="BE1909" i="4" s="1"/>
  <c r="BD1905" i="4"/>
  <c r="BE1905" i="4" s="1"/>
  <c r="BD1901" i="4"/>
  <c r="BE1901" i="4" s="1"/>
  <c r="BD1897" i="4"/>
  <c r="BE1897" i="4" s="1"/>
  <c r="BD1893" i="4"/>
  <c r="BE1893" i="4" s="1"/>
  <c r="BD1889" i="4"/>
  <c r="BE1889" i="4" s="1"/>
  <c r="BD1885" i="4"/>
  <c r="BE1885" i="4" s="1"/>
  <c r="BD1881" i="4"/>
  <c r="BE1881" i="4" s="1"/>
  <c r="BD1877" i="4"/>
  <c r="BE1877" i="4" s="1"/>
  <c r="BD1873" i="4"/>
  <c r="BE1873" i="4" s="1"/>
  <c r="BD1869" i="4"/>
  <c r="BE1869" i="4" s="1"/>
  <c r="BD1865" i="4"/>
  <c r="BE1865" i="4" s="1"/>
  <c r="BD1861" i="4"/>
  <c r="BE1861" i="4" s="1"/>
  <c r="BD1857" i="4"/>
  <c r="BE1857" i="4" s="1"/>
  <c r="BD1853" i="4"/>
  <c r="BE1853" i="4" s="1"/>
  <c r="BD1837" i="4"/>
  <c r="BE1837" i="4" s="1"/>
  <c r="BD1821" i="4"/>
  <c r="BE1821" i="4" s="1"/>
  <c r="BD1805" i="4"/>
  <c r="BE1805" i="4" s="1"/>
  <c r="BD1789" i="4"/>
  <c r="BE1789" i="4" s="1"/>
  <c r="BD1773" i="4"/>
  <c r="BE1773" i="4" s="1"/>
  <c r="BD1757" i="4"/>
  <c r="BE1757" i="4" s="1"/>
  <c r="BD1741" i="4"/>
  <c r="BE1741" i="4" s="1"/>
  <c r="BD1725" i="4"/>
  <c r="BE1725" i="4" s="1"/>
  <c r="BD1709" i="4"/>
  <c r="BE1709" i="4" s="1"/>
  <c r="BD1693" i="4"/>
  <c r="BE1693" i="4" s="1"/>
  <c r="BD1677" i="4"/>
  <c r="BE1677" i="4" s="1"/>
  <c r="BD1661" i="4"/>
  <c r="BE1661" i="4" s="1"/>
  <c r="BD1645" i="4"/>
  <c r="BE1645" i="4" s="1"/>
  <c r="BD1629" i="4"/>
  <c r="BE1629" i="4" s="1"/>
  <c r="BD1613" i="4"/>
  <c r="BE1613" i="4" s="1"/>
  <c r="BD1597" i="4"/>
  <c r="BE1597" i="4" s="1"/>
  <c r="BD1581" i="4"/>
  <c r="BE1581" i="4" s="1"/>
  <c r="BD1565" i="4"/>
  <c r="BE1565" i="4" s="1"/>
  <c r="BD1549" i="4"/>
  <c r="BE1549" i="4" s="1"/>
  <c r="BD1533" i="4"/>
  <c r="BE1533" i="4" s="1"/>
  <c r="BD631" i="4"/>
  <c r="BE631" i="4" s="1"/>
  <c r="BD615" i="4"/>
  <c r="BE615" i="4" s="1"/>
  <c r="BD599" i="4"/>
  <c r="BE599" i="4" s="1"/>
  <c r="BD583" i="4"/>
  <c r="BE583" i="4" s="1"/>
  <c r="BD567" i="4"/>
  <c r="BE567" i="4" s="1"/>
  <c r="BD551" i="4"/>
  <c r="BE551" i="4" s="1"/>
  <c r="BD535" i="4"/>
  <c r="BE535" i="4" s="1"/>
  <c r="BD519" i="4"/>
  <c r="BE519" i="4" s="1"/>
  <c r="BD503" i="4"/>
  <c r="BE503" i="4" s="1"/>
  <c r="BD487" i="4"/>
  <c r="BE487" i="4" s="1"/>
  <c r="BD471" i="4"/>
  <c r="BE471" i="4" s="1"/>
  <c r="BD455" i="4"/>
  <c r="BE455" i="4" s="1"/>
  <c r="BD439" i="4"/>
  <c r="BE439" i="4" s="1"/>
  <c r="BD423" i="4"/>
  <c r="BE423" i="4" s="1"/>
  <c r="BD407" i="4"/>
  <c r="BE407" i="4" s="1"/>
  <c r="BD391" i="4"/>
  <c r="BE391" i="4" s="1"/>
  <c r="BD375" i="4"/>
  <c r="BE375" i="4" s="1"/>
  <c r="BD359" i="4"/>
  <c r="BE359" i="4" s="1"/>
  <c r="BD343" i="4"/>
  <c r="BE343" i="4" s="1"/>
  <c r="BD327" i="4"/>
  <c r="BE327" i="4" s="1"/>
  <c r="BD311" i="4"/>
  <c r="BE311" i="4" s="1"/>
  <c r="BD295" i="4"/>
  <c r="BE295" i="4" s="1"/>
  <c r="BD279" i="4"/>
  <c r="BE279" i="4" s="1"/>
  <c r="BD263" i="4"/>
  <c r="BE263" i="4" s="1"/>
  <c r="BD247" i="4"/>
  <c r="BE247" i="4" s="1"/>
  <c r="BD231" i="4"/>
  <c r="BE231" i="4" s="1"/>
  <c r="BD215" i="4"/>
  <c r="BE215" i="4" s="1"/>
  <c r="BD199" i="4"/>
  <c r="BE199" i="4" s="1"/>
  <c r="BD183" i="4"/>
  <c r="BE183" i="4" s="1"/>
  <c r="BD167" i="4"/>
  <c r="BE167" i="4" s="1"/>
  <c r="BD151" i="4"/>
  <c r="BE151" i="4" s="1"/>
  <c r="BD135" i="4"/>
  <c r="BE135" i="4" s="1"/>
  <c r="BD119" i="4"/>
  <c r="BE119" i="4" s="1"/>
  <c r="BD103" i="4"/>
  <c r="BE103" i="4" s="1"/>
  <c r="BD87" i="4"/>
  <c r="BE87" i="4" s="1"/>
  <c r="BD71" i="4"/>
  <c r="BE71" i="4" s="1"/>
  <c r="BD55" i="4"/>
  <c r="BE55" i="4" s="1"/>
  <c r="BD39" i="4"/>
  <c r="BE39" i="4" s="1"/>
  <c r="BD23" i="4"/>
  <c r="BE23" i="4" s="1"/>
  <c r="BD3032" i="4"/>
  <c r="BE3032" i="4" s="1"/>
  <c r="BD2984" i="4"/>
  <c r="BE2984" i="4" s="1"/>
  <c r="BD2952" i="4"/>
  <c r="BE2952" i="4" s="1"/>
  <c r="BD2904" i="4"/>
  <c r="BE2904" i="4" s="1"/>
  <c r="BD2856" i="4"/>
  <c r="BE2856" i="4" s="1"/>
  <c r="BD2808" i="4"/>
  <c r="BE2808" i="4" s="1"/>
  <c r="BD2776" i="4"/>
  <c r="BE2776" i="4" s="1"/>
  <c r="BD2744" i="4"/>
  <c r="BE2744" i="4" s="1"/>
  <c r="BD2712" i="4"/>
  <c r="BE2712" i="4" s="1"/>
  <c r="BD2680" i="4"/>
  <c r="BE2680" i="4" s="1"/>
  <c r="BD2632" i="4"/>
  <c r="BE2632" i="4" s="1"/>
  <c r="BD2600" i="4"/>
  <c r="BE2600" i="4" s="1"/>
  <c r="BD2552" i="4"/>
  <c r="BE2552" i="4" s="1"/>
  <c r="BD2504" i="4"/>
  <c r="BE2504" i="4" s="1"/>
  <c r="BD2488" i="4"/>
  <c r="BE2488" i="4" s="1"/>
  <c r="BD2440" i="4"/>
  <c r="BE2440" i="4" s="1"/>
  <c r="BD2392" i="4"/>
  <c r="BE2392" i="4" s="1"/>
  <c r="BD2344" i="4"/>
  <c r="BE2344" i="4" s="1"/>
  <c r="BD2328" i="4"/>
  <c r="BE2328" i="4" s="1"/>
  <c r="BD2248" i="4"/>
  <c r="BE2248" i="4" s="1"/>
  <c r="BD2200" i="4"/>
  <c r="BE2200" i="4" s="1"/>
  <c r="BD2168" i="4"/>
  <c r="BE2168" i="4" s="1"/>
  <c r="BD2120" i="4"/>
  <c r="BE2120" i="4" s="1"/>
  <c r="BD2072" i="4"/>
  <c r="BE2072" i="4" s="1"/>
  <c r="BD2024" i="4"/>
  <c r="BE2024" i="4" s="1"/>
  <c r="BD1976" i="4"/>
  <c r="BE1976" i="4" s="1"/>
  <c r="BD1944" i="4"/>
  <c r="BE1944" i="4" s="1"/>
  <c r="BD1896" i="4"/>
  <c r="BE1896" i="4" s="1"/>
  <c r="BD1832" i="4"/>
  <c r="BE1832" i="4" s="1"/>
  <c r="BD1800" i="4"/>
  <c r="BE1800" i="4" s="1"/>
  <c r="BD1752" i="4"/>
  <c r="BE1752" i="4" s="1"/>
  <c r="BD1704" i="4"/>
  <c r="BE1704" i="4" s="1"/>
  <c r="BD1656" i="4"/>
  <c r="BE1656" i="4" s="1"/>
  <c r="BD1608" i="4"/>
  <c r="BE1608" i="4" s="1"/>
  <c r="BD1560" i="4"/>
  <c r="BE1560" i="4" s="1"/>
  <c r="BD1512" i="4"/>
  <c r="BE1512" i="4" s="1"/>
  <c r="BD1464" i="4"/>
  <c r="BE1464" i="4" s="1"/>
  <c r="BD1416" i="4"/>
  <c r="BE1416" i="4" s="1"/>
  <c r="BD1368" i="4"/>
  <c r="BE1368" i="4" s="1"/>
  <c r="BD1320" i="4"/>
  <c r="BE1320" i="4" s="1"/>
  <c r="BD1272" i="4"/>
  <c r="BE1272" i="4" s="1"/>
  <c r="BD1224" i="4"/>
  <c r="BE1224" i="4" s="1"/>
  <c r="BD1192" i="4"/>
  <c r="BE1192" i="4" s="1"/>
  <c r="BD1144" i="4"/>
  <c r="BE1144" i="4" s="1"/>
  <c r="BD3031" i="4"/>
  <c r="BE3031" i="4" s="1"/>
  <c r="BD2983" i="4"/>
  <c r="BE2983" i="4" s="1"/>
  <c r="BD2935" i="4"/>
  <c r="BE2935" i="4" s="1"/>
  <c r="BD2887" i="4"/>
  <c r="BE2887" i="4" s="1"/>
  <c r="BD2855" i="4"/>
  <c r="BE2855" i="4" s="1"/>
  <c r="BD2807" i="4"/>
  <c r="BE2807" i="4" s="1"/>
  <c r="BD2759" i="4"/>
  <c r="BE2759" i="4" s="1"/>
  <c r="BD2727" i="4"/>
  <c r="BE2727" i="4" s="1"/>
  <c r="BD2679" i="4"/>
  <c r="BE2679" i="4" s="1"/>
  <c r="BD2631" i="4"/>
  <c r="BE2631" i="4" s="1"/>
  <c r="BD2583" i="4"/>
  <c r="BE2583" i="4" s="1"/>
  <c r="BD2519" i="4"/>
  <c r="BE2519" i="4" s="1"/>
  <c r="BD2247" i="4"/>
  <c r="BE2247" i="4" s="1"/>
  <c r="BD3024" i="4"/>
  <c r="BE3024" i="4" s="1"/>
  <c r="BD3008" i="4"/>
  <c r="BE3008" i="4" s="1"/>
  <c r="BD2992" i="4"/>
  <c r="BE2992" i="4" s="1"/>
  <c r="BD2976" i="4"/>
  <c r="BE2976" i="4" s="1"/>
  <c r="BD2960" i="4"/>
  <c r="BE2960" i="4" s="1"/>
  <c r="BD2944" i="4"/>
  <c r="BE2944" i="4" s="1"/>
  <c r="BD2928" i="4"/>
  <c r="BE2928" i="4" s="1"/>
  <c r="BD2912" i="4"/>
  <c r="BE2912" i="4" s="1"/>
  <c r="BD2896" i="4"/>
  <c r="BE2896" i="4" s="1"/>
  <c r="BD2880" i="4"/>
  <c r="BE2880" i="4" s="1"/>
  <c r="BD2864" i="4"/>
  <c r="BE2864" i="4" s="1"/>
  <c r="BD2848" i="4"/>
  <c r="BE2848" i="4" s="1"/>
  <c r="BD2832" i="4"/>
  <c r="BE2832" i="4" s="1"/>
  <c r="BD2816" i="4"/>
  <c r="BE2816" i="4" s="1"/>
  <c r="BD2800" i="4"/>
  <c r="BE2800" i="4" s="1"/>
  <c r="BD2784" i="4"/>
  <c r="BE2784" i="4" s="1"/>
  <c r="BD2768" i="4"/>
  <c r="BE2768" i="4" s="1"/>
  <c r="BD2752" i="4"/>
  <c r="BE2752" i="4" s="1"/>
  <c r="BD2736" i="4"/>
  <c r="BE2736" i="4" s="1"/>
  <c r="BD2720" i="4"/>
  <c r="BE2720" i="4" s="1"/>
  <c r="BD2704" i="4"/>
  <c r="BE2704" i="4" s="1"/>
  <c r="BD2688" i="4"/>
  <c r="BE2688" i="4" s="1"/>
  <c r="BD2672" i="4"/>
  <c r="BE2672" i="4" s="1"/>
  <c r="BD2656" i="4"/>
  <c r="BE2656" i="4" s="1"/>
  <c r="BD2640" i="4"/>
  <c r="BE2640" i="4" s="1"/>
  <c r="BD2624" i="4"/>
  <c r="BE2624" i="4" s="1"/>
  <c r="BD2608" i="4"/>
  <c r="BE2608" i="4" s="1"/>
  <c r="BD2592" i="4"/>
  <c r="BE2592" i="4" s="1"/>
  <c r="BD2576" i="4"/>
  <c r="BE2576" i="4" s="1"/>
  <c r="BD2560" i="4"/>
  <c r="BE2560" i="4" s="1"/>
  <c r="BD2544" i="4"/>
  <c r="BE2544" i="4" s="1"/>
  <c r="BD2528" i="4"/>
  <c r="BE2528" i="4" s="1"/>
  <c r="BD2512" i="4"/>
  <c r="BE2512" i="4" s="1"/>
  <c r="BD2496" i="4"/>
  <c r="BE2496" i="4" s="1"/>
  <c r="BD2480" i="4"/>
  <c r="BE2480" i="4" s="1"/>
  <c r="BD2464" i="4"/>
  <c r="BE2464" i="4" s="1"/>
  <c r="BD2448" i="4"/>
  <c r="BE2448" i="4" s="1"/>
  <c r="BD2432" i="4"/>
  <c r="BE2432" i="4" s="1"/>
  <c r="BD2416" i="4"/>
  <c r="BE2416" i="4" s="1"/>
  <c r="BD2400" i="4"/>
  <c r="BE2400" i="4" s="1"/>
  <c r="BD2384" i="4"/>
  <c r="BE2384" i="4" s="1"/>
  <c r="BD2368" i="4"/>
  <c r="BE2368" i="4" s="1"/>
  <c r="BD2352" i="4"/>
  <c r="BE2352" i="4" s="1"/>
  <c r="BD2336" i="4"/>
  <c r="BE2336" i="4" s="1"/>
  <c r="BD2320" i="4"/>
  <c r="BE2320" i="4" s="1"/>
  <c r="BD2304" i="4"/>
  <c r="BE2304" i="4" s="1"/>
  <c r="BD2288" i="4"/>
  <c r="BE2288" i="4" s="1"/>
  <c r="BD2272" i="4"/>
  <c r="BE2272" i="4" s="1"/>
  <c r="BD2256" i="4"/>
  <c r="BE2256" i="4" s="1"/>
  <c r="BD2240" i="4"/>
  <c r="BE2240" i="4" s="1"/>
  <c r="BD2224" i="4"/>
  <c r="BE2224" i="4" s="1"/>
  <c r="BD2208" i="4"/>
  <c r="BE2208" i="4" s="1"/>
  <c r="BD2192" i="4"/>
  <c r="BE2192" i="4" s="1"/>
  <c r="BD2176" i="4"/>
  <c r="BE2176" i="4" s="1"/>
  <c r="BD2160" i="4"/>
  <c r="BE2160" i="4" s="1"/>
  <c r="BD2144" i="4"/>
  <c r="BE2144" i="4" s="1"/>
  <c r="BD2128" i="4"/>
  <c r="BE2128" i="4" s="1"/>
  <c r="BD2112" i="4"/>
  <c r="BE2112" i="4" s="1"/>
  <c r="BD2096" i="4"/>
  <c r="BE2096" i="4" s="1"/>
  <c r="BD2080" i="4"/>
  <c r="BE2080" i="4" s="1"/>
  <c r="BD2064" i="4"/>
  <c r="BE2064" i="4" s="1"/>
  <c r="BD2048" i="4"/>
  <c r="BE2048" i="4" s="1"/>
  <c r="BD2032" i="4"/>
  <c r="BE2032" i="4" s="1"/>
  <c r="BD2016" i="4"/>
  <c r="BE2016" i="4" s="1"/>
  <c r="BD2000" i="4"/>
  <c r="BE2000" i="4" s="1"/>
  <c r="BD1984" i="4"/>
  <c r="BE1984" i="4" s="1"/>
  <c r="BD1968" i="4"/>
  <c r="BE1968" i="4" s="1"/>
  <c r="BD1952" i="4"/>
  <c r="BE1952" i="4" s="1"/>
  <c r="BD1936" i="4"/>
  <c r="BE1936" i="4" s="1"/>
  <c r="BD1920" i="4"/>
  <c r="BE1920" i="4" s="1"/>
  <c r="BD1904" i="4"/>
  <c r="BE1904" i="4" s="1"/>
  <c r="BD1888" i="4"/>
  <c r="BE1888" i="4" s="1"/>
  <c r="BD1872" i="4"/>
  <c r="BE1872" i="4" s="1"/>
  <c r="BD1856" i="4"/>
  <c r="BE1856" i="4" s="1"/>
  <c r="BD1840" i="4"/>
  <c r="BE1840" i="4" s="1"/>
  <c r="BD1824" i="4"/>
  <c r="BE1824" i="4" s="1"/>
  <c r="BD1808" i="4"/>
  <c r="BE1808" i="4" s="1"/>
  <c r="BD1792" i="4"/>
  <c r="BE1792" i="4" s="1"/>
  <c r="BD1776" i="4"/>
  <c r="BE1776" i="4" s="1"/>
  <c r="BD1760" i="4"/>
  <c r="BE1760" i="4" s="1"/>
  <c r="BD1744" i="4"/>
  <c r="BE1744" i="4" s="1"/>
  <c r="BD1728" i="4"/>
  <c r="BE1728" i="4" s="1"/>
  <c r="BD1712" i="4"/>
  <c r="BE1712" i="4" s="1"/>
  <c r="BD1696" i="4"/>
  <c r="BE1696" i="4" s="1"/>
  <c r="BD1680" i="4"/>
  <c r="BE1680" i="4" s="1"/>
  <c r="BD1664" i="4"/>
  <c r="BE1664" i="4" s="1"/>
  <c r="BD1648" i="4"/>
  <c r="BE1648" i="4" s="1"/>
  <c r="BD1632" i="4"/>
  <c r="BE1632" i="4" s="1"/>
  <c r="BD1616" i="4"/>
  <c r="BE1616" i="4" s="1"/>
  <c r="BD1600" i="4"/>
  <c r="BE1600" i="4" s="1"/>
  <c r="BD1584" i="4"/>
  <c r="BE1584" i="4" s="1"/>
  <c r="BD1568" i="4"/>
  <c r="BE1568" i="4" s="1"/>
  <c r="BD1552" i="4"/>
  <c r="BE1552" i="4" s="1"/>
  <c r="BD1536" i="4"/>
  <c r="BE1536" i="4" s="1"/>
  <c r="BD1520" i="4"/>
  <c r="BE1520" i="4" s="1"/>
  <c r="BD1504" i="4"/>
  <c r="BE1504" i="4" s="1"/>
  <c r="BD1488" i="4"/>
  <c r="BE1488" i="4" s="1"/>
  <c r="BD1472" i="4"/>
  <c r="BE1472" i="4" s="1"/>
  <c r="BD1456" i="4"/>
  <c r="BE1456" i="4" s="1"/>
  <c r="BD1440" i="4"/>
  <c r="BE1440" i="4" s="1"/>
  <c r="BD1424" i="4"/>
  <c r="BE1424" i="4" s="1"/>
  <c r="BD1408" i="4"/>
  <c r="BE1408" i="4" s="1"/>
  <c r="BD1392" i="4"/>
  <c r="BE1392" i="4" s="1"/>
  <c r="BD1376" i="4"/>
  <c r="BE1376" i="4" s="1"/>
  <c r="BD1360" i="4"/>
  <c r="BE1360" i="4" s="1"/>
  <c r="BD1344" i="4"/>
  <c r="BE1344" i="4" s="1"/>
  <c r="BD1328" i="4"/>
  <c r="BE1328" i="4" s="1"/>
  <c r="BD1312" i="4"/>
  <c r="BE1312" i="4" s="1"/>
  <c r="BD1296" i="4"/>
  <c r="BE1296" i="4" s="1"/>
  <c r="BD1280" i="4"/>
  <c r="BE1280" i="4" s="1"/>
  <c r="BD1264" i="4"/>
  <c r="BE1264" i="4" s="1"/>
  <c r="BD1248" i="4"/>
  <c r="BE1248" i="4" s="1"/>
  <c r="BD1232" i="4"/>
  <c r="BE1232" i="4" s="1"/>
  <c r="BD1216" i="4"/>
  <c r="BE1216" i="4" s="1"/>
  <c r="BD1200" i="4"/>
  <c r="BE1200" i="4" s="1"/>
  <c r="BD1184" i="4"/>
  <c r="BE1184" i="4" s="1"/>
  <c r="BD1168" i="4"/>
  <c r="BE1168" i="4" s="1"/>
  <c r="BD1152" i="4"/>
  <c r="BE1152" i="4" s="1"/>
  <c r="BD1136" i="4"/>
  <c r="BE1136" i="4" s="1"/>
  <c r="BD1120" i="4"/>
  <c r="BE1120" i="4" s="1"/>
  <c r="BD1104" i="4"/>
  <c r="BE1104" i="4" s="1"/>
  <c r="BD3023" i="4"/>
  <c r="BE3023" i="4" s="1"/>
  <c r="BD3007" i="4"/>
  <c r="BE3007" i="4" s="1"/>
  <c r="BD2991" i="4"/>
  <c r="BE2991" i="4" s="1"/>
  <c r="BD2975" i="4"/>
  <c r="BE2975" i="4" s="1"/>
  <c r="BD2959" i="4"/>
  <c r="BE2959" i="4" s="1"/>
  <c r="BD2943" i="4"/>
  <c r="BE2943" i="4" s="1"/>
  <c r="BD2927" i="4"/>
  <c r="BE2927" i="4" s="1"/>
  <c r="BD2911" i="4"/>
  <c r="BE2911" i="4" s="1"/>
  <c r="BD2895" i="4"/>
  <c r="BE2895" i="4" s="1"/>
  <c r="BD2879" i="4"/>
  <c r="BE2879" i="4" s="1"/>
  <c r="BD2863" i="4"/>
  <c r="BE2863" i="4" s="1"/>
  <c r="BD2847" i="4"/>
  <c r="BE2847" i="4" s="1"/>
  <c r="BD2831" i="4"/>
  <c r="BE2831" i="4" s="1"/>
  <c r="BD2815" i="4"/>
  <c r="BE2815" i="4" s="1"/>
  <c r="BD2799" i="4"/>
  <c r="BE2799" i="4" s="1"/>
  <c r="BD2783" i="4"/>
  <c r="BE2783" i="4" s="1"/>
  <c r="BD2767" i="4"/>
  <c r="BE2767" i="4" s="1"/>
  <c r="BD2751" i="4"/>
  <c r="BE2751" i="4" s="1"/>
  <c r="BD2735" i="4"/>
  <c r="BE2735" i="4" s="1"/>
  <c r="BD2719" i="4"/>
  <c r="BE2719" i="4" s="1"/>
  <c r="BD2703" i="4"/>
  <c r="BE2703" i="4" s="1"/>
  <c r="BD2687" i="4"/>
  <c r="BE2687" i="4" s="1"/>
  <c r="BD2671" i="4"/>
  <c r="BE2671" i="4" s="1"/>
  <c r="BD2655" i="4"/>
  <c r="BE2655" i="4" s="1"/>
  <c r="BD2639" i="4"/>
  <c r="BE2639" i="4" s="1"/>
  <c r="BD2623" i="4"/>
  <c r="BE2623" i="4" s="1"/>
  <c r="BD2607" i="4"/>
  <c r="BE2607" i="4" s="1"/>
  <c r="BD2591" i="4"/>
  <c r="BE2591" i="4" s="1"/>
  <c r="BD2575" i="4"/>
  <c r="BE2575" i="4" s="1"/>
  <c r="BD2559" i="4"/>
  <c r="BE2559" i="4" s="1"/>
  <c r="BD2543" i="4"/>
  <c r="BE2543" i="4" s="1"/>
  <c r="BD2527" i="4"/>
  <c r="BE2527" i="4" s="1"/>
  <c r="BD2511" i="4"/>
  <c r="BE2511" i="4" s="1"/>
  <c r="BD2495" i="4"/>
  <c r="BE2495" i="4" s="1"/>
  <c r="BD2479" i="4"/>
  <c r="BE2479" i="4" s="1"/>
  <c r="BD2463" i="4"/>
  <c r="BE2463" i="4" s="1"/>
  <c r="BD2447" i="4"/>
  <c r="BE2447" i="4" s="1"/>
  <c r="BD2431" i="4"/>
  <c r="BE2431" i="4" s="1"/>
  <c r="BD2415" i="4"/>
  <c r="BE2415" i="4" s="1"/>
  <c r="BD2399" i="4"/>
  <c r="BE2399" i="4" s="1"/>
  <c r="BD2383" i="4"/>
  <c r="BE2383" i="4" s="1"/>
  <c r="BD2367" i="4"/>
  <c r="BE2367" i="4" s="1"/>
  <c r="BD2351" i="4"/>
  <c r="BE2351" i="4" s="1"/>
  <c r="BD2335" i="4"/>
  <c r="BE2335" i="4" s="1"/>
  <c r="BD2319" i="4"/>
  <c r="BE2319" i="4" s="1"/>
  <c r="BD2303" i="4"/>
  <c r="BE2303" i="4" s="1"/>
  <c r="BD2287" i="4"/>
  <c r="BE2287" i="4" s="1"/>
  <c r="BD2271" i="4"/>
  <c r="BE2271" i="4" s="1"/>
  <c r="BD2255" i="4"/>
  <c r="BE2255" i="4" s="1"/>
  <c r="BD2239" i="4"/>
  <c r="BE2239" i="4" s="1"/>
  <c r="BD2223" i="4"/>
  <c r="BE2223" i="4" s="1"/>
  <c r="BD2207" i="4"/>
  <c r="BE2207" i="4" s="1"/>
  <c r="BD2191" i="4"/>
  <c r="BE2191" i="4" s="1"/>
  <c r="BD2175" i="4"/>
  <c r="BE2175" i="4" s="1"/>
  <c r="BD2159" i="4"/>
  <c r="BE2159" i="4" s="1"/>
  <c r="BD2143" i="4"/>
  <c r="BE2143" i="4" s="1"/>
  <c r="BD2127" i="4"/>
  <c r="BE2127" i="4" s="1"/>
  <c r="BD2111" i="4"/>
  <c r="BE2111" i="4" s="1"/>
  <c r="BD2095" i="4"/>
  <c r="BE2095" i="4" s="1"/>
  <c r="BD2079" i="4"/>
  <c r="BE2079" i="4" s="1"/>
  <c r="BD2063" i="4"/>
  <c r="BE2063" i="4" s="1"/>
  <c r="BD2047" i="4"/>
  <c r="BE2047" i="4" s="1"/>
  <c r="BD2031" i="4"/>
  <c r="BE2031" i="4" s="1"/>
  <c r="BD2015" i="4"/>
  <c r="BE2015" i="4" s="1"/>
  <c r="BD1999" i="4"/>
  <c r="BE1999" i="4" s="1"/>
  <c r="BD1983" i="4"/>
  <c r="BE1983" i="4" s="1"/>
  <c r="BD1967" i="4"/>
  <c r="BE1967" i="4" s="1"/>
  <c r="BD1951" i="4"/>
  <c r="BE1951" i="4" s="1"/>
  <c r="BD1935" i="4"/>
  <c r="BE1935" i="4" s="1"/>
  <c r="BD1919" i="4"/>
  <c r="BE1919" i="4" s="1"/>
  <c r="BD1903" i="4"/>
  <c r="BE1903" i="4" s="1"/>
  <c r="BD1887" i="4"/>
  <c r="BE1887" i="4" s="1"/>
  <c r="BD1871" i="4"/>
  <c r="BE1871" i="4" s="1"/>
  <c r="BD1855" i="4"/>
  <c r="BE1855" i="4" s="1"/>
  <c r="BD1839" i="4"/>
  <c r="BE1839" i="4" s="1"/>
  <c r="BD1823" i="4"/>
  <c r="BE1823" i="4" s="1"/>
  <c r="BD1807" i="4"/>
  <c r="BE1807" i="4" s="1"/>
  <c r="BD1791" i="4"/>
  <c r="BE1791" i="4" s="1"/>
  <c r="BD1775" i="4"/>
  <c r="BE1775" i="4" s="1"/>
  <c r="BD1759" i="4"/>
  <c r="BE1759" i="4" s="1"/>
  <c r="BD1743" i="4"/>
  <c r="BE1743" i="4" s="1"/>
  <c r="BD1727" i="4"/>
  <c r="BE1727" i="4" s="1"/>
  <c r="BD1711" i="4"/>
  <c r="BE1711" i="4" s="1"/>
  <c r="BD1695" i="4"/>
  <c r="BE1695" i="4" s="1"/>
  <c r="BD1679" i="4"/>
  <c r="BE1679" i="4" s="1"/>
  <c r="BD1663" i="4"/>
  <c r="BE1663" i="4" s="1"/>
  <c r="BD1647" i="4"/>
  <c r="BE1647" i="4" s="1"/>
  <c r="BD1631" i="4"/>
  <c r="BE1631" i="4" s="1"/>
  <c r="BD1615" i="4"/>
  <c r="BE1615" i="4" s="1"/>
  <c r="BD1599" i="4"/>
  <c r="BE1599" i="4" s="1"/>
  <c r="BD1583" i="4"/>
  <c r="BE1583" i="4" s="1"/>
  <c r="BD1567" i="4"/>
  <c r="BE1567" i="4" s="1"/>
  <c r="BD1551" i="4"/>
  <c r="BE1551" i="4" s="1"/>
  <c r="BD1535" i="4"/>
  <c r="BE1535" i="4" s="1"/>
  <c r="BD1519" i="4"/>
  <c r="BE1519" i="4" s="1"/>
  <c r="BD1503" i="4"/>
  <c r="BE1503" i="4" s="1"/>
  <c r="BD1487" i="4"/>
  <c r="BE1487" i="4" s="1"/>
  <c r="BD1471" i="4"/>
  <c r="BE1471" i="4" s="1"/>
  <c r="BD1455" i="4"/>
  <c r="BE1455" i="4" s="1"/>
  <c r="BD1439" i="4"/>
  <c r="BE1439" i="4" s="1"/>
  <c r="BD1423" i="4"/>
  <c r="BE1423" i="4" s="1"/>
  <c r="BD1407" i="4"/>
  <c r="BE1407" i="4" s="1"/>
  <c r="BD1391" i="4"/>
  <c r="BE1391" i="4" s="1"/>
  <c r="BD1375" i="4"/>
  <c r="BE1375" i="4" s="1"/>
  <c r="BD1359" i="4"/>
  <c r="BE1359" i="4" s="1"/>
  <c r="BD1343" i="4"/>
  <c r="BE1343" i="4" s="1"/>
  <c r="BD1327" i="4"/>
  <c r="BE1327" i="4" s="1"/>
  <c r="BD1311" i="4"/>
  <c r="BE1311" i="4" s="1"/>
  <c r="BD1295" i="4"/>
  <c r="BE1295" i="4" s="1"/>
  <c r="BD1279" i="4"/>
  <c r="BE1279" i="4" s="1"/>
  <c r="BD1263" i="4"/>
  <c r="BE1263" i="4" s="1"/>
  <c r="BD1247" i="4"/>
  <c r="BE1247" i="4" s="1"/>
  <c r="BD1231" i="4"/>
  <c r="BE1231" i="4" s="1"/>
  <c r="BD1215" i="4"/>
  <c r="BE1215" i="4" s="1"/>
  <c r="BD1199" i="4"/>
  <c r="BE1199" i="4" s="1"/>
  <c r="BD1183" i="4"/>
  <c r="BE1183" i="4" s="1"/>
  <c r="BD1167" i="4"/>
  <c r="BE1167" i="4" s="1"/>
  <c r="BD1151" i="4"/>
  <c r="BE1151" i="4" s="1"/>
  <c r="BD1135" i="4"/>
  <c r="BE1135" i="4" s="1"/>
  <c r="BD1119" i="4"/>
  <c r="BE1119" i="4" s="1"/>
  <c r="BD1103" i="4"/>
  <c r="BE1103" i="4" s="1"/>
  <c r="BD1087" i="4"/>
  <c r="BE1087" i="4" s="1"/>
  <c r="BD1071" i="4"/>
  <c r="BE1071" i="4" s="1"/>
  <c r="BD1055" i="4"/>
  <c r="BE1055" i="4" s="1"/>
  <c r="BD1039" i="4"/>
  <c r="BE1039" i="4" s="1"/>
  <c r="BD1023" i="4"/>
  <c r="BE1023" i="4" s="1"/>
  <c r="BD1007" i="4"/>
  <c r="BE1007" i="4" s="1"/>
  <c r="BD991" i="4"/>
  <c r="BE991" i="4" s="1"/>
  <c r="BD975" i="4"/>
  <c r="BE975" i="4" s="1"/>
  <c r="BD959" i="4"/>
  <c r="BE959" i="4" s="1"/>
  <c r="BD943" i="4"/>
  <c r="BE943" i="4" s="1"/>
  <c r="BD927" i="4"/>
  <c r="BE927" i="4" s="1"/>
  <c r="BD911" i="4"/>
  <c r="BE911" i="4" s="1"/>
  <c r="BD895" i="4"/>
  <c r="BE895" i="4" s="1"/>
  <c r="BD879" i="4"/>
  <c r="BE879" i="4" s="1"/>
  <c r="BD863" i="4"/>
  <c r="BE863" i="4" s="1"/>
  <c r="BD847" i="4"/>
  <c r="BE847" i="4" s="1"/>
  <c r="BD831" i="4"/>
  <c r="BE831" i="4" s="1"/>
  <c r="BD815" i="4"/>
  <c r="BE815" i="4" s="1"/>
  <c r="BD799" i="4"/>
  <c r="BE799" i="4" s="1"/>
  <c r="BD783" i="4"/>
  <c r="BE783" i="4" s="1"/>
  <c r="BD767" i="4"/>
  <c r="BE767" i="4" s="1"/>
  <c r="BD751" i="4"/>
  <c r="BE751" i="4" s="1"/>
  <c r="BD735" i="4"/>
  <c r="BE735" i="4" s="1"/>
  <c r="BD719" i="4"/>
  <c r="BE719" i="4" s="1"/>
  <c r="BD703" i="4"/>
  <c r="BE703" i="4" s="1"/>
  <c r="BD687" i="4"/>
  <c r="BE687" i="4" s="1"/>
  <c r="BD671" i="4"/>
  <c r="BE671" i="4" s="1"/>
  <c r="BD655" i="4"/>
  <c r="BE655" i="4" s="1"/>
  <c r="BD1706" i="4"/>
  <c r="BE1706" i="4" s="1"/>
  <c r="BD1690" i="4"/>
  <c r="BE1690" i="4" s="1"/>
  <c r="BD1674" i="4"/>
  <c r="BE1674" i="4" s="1"/>
  <c r="BD1658" i="4"/>
  <c r="BE1658" i="4" s="1"/>
  <c r="BD1642" i="4"/>
  <c r="BE1642" i="4" s="1"/>
  <c r="BD1626" i="4"/>
  <c r="BE1626" i="4" s="1"/>
  <c r="BD1610" i="4"/>
  <c r="BE1610" i="4" s="1"/>
  <c r="BD1594" i="4"/>
  <c r="BE1594" i="4" s="1"/>
  <c r="BD1578" i="4"/>
  <c r="BE1578" i="4" s="1"/>
  <c r="BD1562" i="4"/>
  <c r="BE1562" i="4" s="1"/>
  <c r="BD1546" i="4"/>
  <c r="BE1546" i="4" s="1"/>
  <c r="BD1530" i="4"/>
  <c r="BE1530" i="4" s="1"/>
  <c r="BD1514" i="4"/>
  <c r="BE1514" i="4" s="1"/>
  <c r="BD1498" i="4"/>
  <c r="BE1498" i="4" s="1"/>
  <c r="BD1482" i="4"/>
  <c r="BE1482" i="4" s="1"/>
  <c r="BD1466" i="4"/>
  <c r="BE1466" i="4" s="1"/>
  <c r="BD1450" i="4"/>
  <c r="BE1450" i="4" s="1"/>
  <c r="BD1434" i="4"/>
  <c r="BE1434" i="4" s="1"/>
  <c r="BD1418" i="4"/>
  <c r="BE1418" i="4" s="1"/>
  <c r="BD1402" i="4"/>
  <c r="BE1402" i="4" s="1"/>
  <c r="BD1386" i="4"/>
  <c r="BE1386" i="4" s="1"/>
  <c r="BD1370" i="4"/>
  <c r="BE1370" i="4" s="1"/>
  <c r="BD1354" i="4"/>
  <c r="BE1354" i="4" s="1"/>
  <c r="BD1338" i="4"/>
  <c r="BE1338" i="4" s="1"/>
  <c r="BD1322" i="4"/>
  <c r="BE1322" i="4" s="1"/>
  <c r="BD1306" i="4"/>
  <c r="BE1306" i="4" s="1"/>
  <c r="BD1290" i="4"/>
  <c r="BE1290" i="4" s="1"/>
  <c r="BD1274" i="4"/>
  <c r="BE1274" i="4" s="1"/>
  <c r="BD1258" i="4"/>
  <c r="BE1258" i="4" s="1"/>
  <c r="BD1234" i="4"/>
  <c r="BE1234" i="4" s="1"/>
  <c r="BD1202" i="4"/>
  <c r="BE1202" i="4" s="1"/>
  <c r="BD1170" i="4"/>
  <c r="BE1170" i="4" s="1"/>
  <c r="BD1138" i="4"/>
  <c r="BE1138" i="4" s="1"/>
  <c r="BD1106" i="4"/>
  <c r="BE1106" i="4" s="1"/>
  <c r="BD1074" i="4"/>
  <c r="BE1074" i="4" s="1"/>
  <c r="BD1042" i="4"/>
  <c r="BE1042" i="4" s="1"/>
  <c r="BD1010" i="4"/>
  <c r="BE1010" i="4" s="1"/>
  <c r="BD978" i="4"/>
  <c r="BE978" i="4" s="1"/>
  <c r="BD946" i="4"/>
  <c r="BE946" i="4" s="1"/>
  <c r="BD914" i="4"/>
  <c r="BE914" i="4" s="1"/>
  <c r="BD882" i="4"/>
  <c r="BE882" i="4" s="1"/>
  <c r="BD850" i="4"/>
  <c r="BE850" i="4" s="1"/>
  <c r="BD818" i="4"/>
  <c r="BE818" i="4" s="1"/>
  <c r="BD786" i="4"/>
  <c r="BE786" i="4" s="1"/>
  <c r="BD754" i="4"/>
  <c r="BE754" i="4" s="1"/>
  <c r="BD722" i="4"/>
  <c r="BE722" i="4" s="1"/>
  <c r="BD690" i="4"/>
  <c r="BE690" i="4" s="1"/>
  <c r="BD658" i="4"/>
  <c r="BE658" i="4" s="1"/>
  <c r="BD626" i="4"/>
  <c r="BE626" i="4" s="1"/>
  <c r="BD594" i="4"/>
  <c r="BE594" i="4" s="1"/>
  <c r="BD562" i="4"/>
  <c r="BE562" i="4" s="1"/>
  <c r="BD530" i="4"/>
  <c r="BE530" i="4" s="1"/>
  <c r="BD498" i="4"/>
  <c r="BE498" i="4" s="1"/>
  <c r="BD466" i="4"/>
  <c r="BE466" i="4" s="1"/>
  <c r="BD434" i="4"/>
  <c r="BE434" i="4" s="1"/>
  <c r="BD402" i="4"/>
  <c r="BE402" i="4" s="1"/>
  <c r="BD370" i="4"/>
  <c r="BE370" i="4" s="1"/>
  <c r="BD338" i="4"/>
  <c r="BE338" i="4" s="1"/>
  <c r="BD306" i="4"/>
  <c r="BE306" i="4" s="1"/>
  <c r="BD278" i="4"/>
  <c r="BE278" i="4" s="1"/>
  <c r="BD246" i="4"/>
  <c r="BE246" i="4" s="1"/>
  <c r="BD214" i="4"/>
  <c r="BE214" i="4" s="1"/>
  <c r="BD1505" i="4"/>
  <c r="BE1505" i="4" s="1"/>
  <c r="BD1489" i="4"/>
  <c r="BE1489" i="4" s="1"/>
  <c r="BD1473" i="4"/>
  <c r="BE1473" i="4" s="1"/>
  <c r="BD1457" i="4"/>
  <c r="BE1457" i="4" s="1"/>
  <c r="BD1441" i="4"/>
  <c r="BE1441" i="4" s="1"/>
  <c r="BD1425" i="4"/>
  <c r="BE1425" i="4" s="1"/>
  <c r="BD1409" i="4"/>
  <c r="BE1409" i="4" s="1"/>
  <c r="BD1393" i="4"/>
  <c r="BE1393" i="4" s="1"/>
  <c r="BD1377" i="4"/>
  <c r="BE1377" i="4" s="1"/>
  <c r="BD1361" i="4"/>
  <c r="BE1361" i="4" s="1"/>
  <c r="BD1345" i="4"/>
  <c r="BE1345" i="4" s="1"/>
  <c r="BD1329" i="4"/>
  <c r="BE1329" i="4" s="1"/>
  <c r="BD1313" i="4"/>
  <c r="BE1313" i="4" s="1"/>
  <c r="BD1297" i="4"/>
  <c r="BE1297" i="4" s="1"/>
  <c r="BD1281" i="4"/>
  <c r="BE1281" i="4" s="1"/>
  <c r="BD1265" i="4"/>
  <c r="BE1265" i="4" s="1"/>
  <c r="BD1249" i="4"/>
  <c r="BE1249" i="4" s="1"/>
  <c r="BD1233" i="4"/>
  <c r="BE1233" i="4" s="1"/>
  <c r="BD1217" i="4"/>
  <c r="BE1217" i="4" s="1"/>
  <c r="BD1201" i="4"/>
  <c r="BE1201" i="4" s="1"/>
  <c r="BD1185" i="4"/>
  <c r="BE1185" i="4" s="1"/>
  <c r="BD1169" i="4"/>
  <c r="BE1169" i="4" s="1"/>
  <c r="BD1153" i="4"/>
  <c r="BE1153" i="4" s="1"/>
  <c r="BD1137" i="4"/>
  <c r="BE1137" i="4" s="1"/>
  <c r="BD1121" i="4"/>
  <c r="BE1121" i="4" s="1"/>
  <c r="BD1105" i="4"/>
  <c r="BE1105" i="4" s="1"/>
  <c r="BD1089" i="4"/>
  <c r="BE1089" i="4" s="1"/>
  <c r="BD1073" i="4"/>
  <c r="BE1073" i="4" s="1"/>
  <c r="BD1057" i="4"/>
  <c r="BE1057" i="4" s="1"/>
  <c r="BD1041" i="4"/>
  <c r="BE1041" i="4" s="1"/>
  <c r="BD1025" i="4"/>
  <c r="BE1025" i="4" s="1"/>
  <c r="BD1009" i="4"/>
  <c r="BE1009" i="4" s="1"/>
  <c r="BD993" i="4"/>
  <c r="BE993" i="4" s="1"/>
  <c r="BD977" i="4"/>
  <c r="BE977" i="4" s="1"/>
  <c r="BD961" i="4"/>
  <c r="BE961" i="4" s="1"/>
  <c r="BD945" i="4"/>
  <c r="BE945" i="4" s="1"/>
  <c r="BD929" i="4"/>
  <c r="BE929" i="4" s="1"/>
  <c r="BD913" i="4"/>
  <c r="BE913" i="4" s="1"/>
  <c r="BD897" i="4"/>
  <c r="BE897" i="4" s="1"/>
  <c r="BD881" i="4"/>
  <c r="BE881" i="4" s="1"/>
  <c r="BD865" i="4"/>
  <c r="BE865" i="4" s="1"/>
  <c r="BD849" i="4"/>
  <c r="BE849" i="4" s="1"/>
  <c r="BD833" i="4"/>
  <c r="BE833" i="4" s="1"/>
  <c r="BD817" i="4"/>
  <c r="BE817" i="4" s="1"/>
  <c r="BD801" i="4"/>
  <c r="BE801" i="4" s="1"/>
  <c r="BD785" i="4"/>
  <c r="BE785" i="4" s="1"/>
  <c r="BD769" i="4"/>
  <c r="BE769" i="4" s="1"/>
  <c r="BD753" i="4"/>
  <c r="BE753" i="4" s="1"/>
  <c r="BD737" i="4"/>
  <c r="BE737" i="4" s="1"/>
  <c r="BD721" i="4"/>
  <c r="BE721" i="4" s="1"/>
  <c r="BD705" i="4"/>
  <c r="BE705" i="4" s="1"/>
  <c r="BD689" i="4"/>
  <c r="BE689" i="4" s="1"/>
  <c r="BD673" i="4"/>
  <c r="BE673" i="4" s="1"/>
  <c r="BD657" i="4"/>
  <c r="BE657" i="4" s="1"/>
  <c r="BD641" i="4"/>
  <c r="BE641" i="4" s="1"/>
  <c r="BD625" i="4"/>
  <c r="BE625" i="4" s="1"/>
  <c r="BD609" i="4"/>
  <c r="BE609" i="4" s="1"/>
  <c r="BD593" i="4"/>
  <c r="BE593" i="4" s="1"/>
  <c r="BD577" i="4"/>
  <c r="BE577" i="4" s="1"/>
  <c r="BD561" i="4"/>
  <c r="BE561" i="4" s="1"/>
  <c r="BD545" i="4"/>
  <c r="BE545" i="4" s="1"/>
  <c r="BD529" i="4"/>
  <c r="BE529" i="4" s="1"/>
  <c r="BD1096" i="4"/>
  <c r="BE1096" i="4" s="1"/>
  <c r="BD1080" i="4"/>
  <c r="BE1080" i="4" s="1"/>
  <c r="BD1064" i="4"/>
  <c r="BE1064" i="4" s="1"/>
  <c r="BD1048" i="4"/>
  <c r="BE1048" i="4" s="1"/>
  <c r="BD1032" i="4"/>
  <c r="BE1032" i="4" s="1"/>
  <c r="BD1016" i="4"/>
  <c r="BE1016" i="4" s="1"/>
  <c r="BD1000" i="4"/>
  <c r="BE1000" i="4" s="1"/>
  <c r="BD984" i="4"/>
  <c r="BE984" i="4" s="1"/>
  <c r="BD968" i="4"/>
  <c r="BE968" i="4" s="1"/>
  <c r="BD952" i="4"/>
  <c r="BE952" i="4" s="1"/>
  <c r="BD936" i="4"/>
  <c r="BE936" i="4" s="1"/>
  <c r="BD920" i="4"/>
  <c r="BE920" i="4" s="1"/>
  <c r="BD904" i="4"/>
  <c r="BE904" i="4" s="1"/>
  <c r="BD888" i="4"/>
  <c r="BE888" i="4" s="1"/>
  <c r="BD872" i="4"/>
  <c r="BE872" i="4" s="1"/>
  <c r="BD856" i="4"/>
  <c r="BE856" i="4" s="1"/>
  <c r="BD840" i="4"/>
  <c r="BE840" i="4" s="1"/>
  <c r="BD824" i="4"/>
  <c r="BE824" i="4" s="1"/>
  <c r="BD808" i="4"/>
  <c r="BE808" i="4" s="1"/>
  <c r="BD792" i="4"/>
  <c r="BE792" i="4" s="1"/>
  <c r="BD776" i="4"/>
  <c r="BE776" i="4" s="1"/>
  <c r="BD760" i="4"/>
  <c r="BE760" i="4" s="1"/>
  <c r="BD744" i="4"/>
  <c r="BE744" i="4" s="1"/>
  <c r="BD728" i="4"/>
  <c r="BE728" i="4" s="1"/>
  <c r="BD712" i="4"/>
  <c r="BE712" i="4" s="1"/>
  <c r="BD696" i="4"/>
  <c r="BE696" i="4" s="1"/>
  <c r="BD680" i="4"/>
  <c r="BE680" i="4" s="1"/>
  <c r="BD664" i="4"/>
  <c r="BE664" i="4" s="1"/>
  <c r="BD648" i="4"/>
  <c r="BE648" i="4" s="1"/>
  <c r="BD632" i="4"/>
  <c r="BE632" i="4" s="1"/>
  <c r="BD616" i="4"/>
  <c r="BE616" i="4" s="1"/>
  <c r="BD600" i="4"/>
  <c r="BE600" i="4" s="1"/>
  <c r="BD584" i="4"/>
  <c r="BE584" i="4" s="1"/>
  <c r="BD568" i="4"/>
  <c r="BE568" i="4" s="1"/>
  <c r="BD552" i="4"/>
  <c r="BE552" i="4" s="1"/>
  <c r="BD536" i="4"/>
  <c r="BE536" i="4" s="1"/>
  <c r="BD520" i="4"/>
  <c r="BE520" i="4" s="1"/>
  <c r="BD504" i="4"/>
  <c r="BE504" i="4" s="1"/>
  <c r="BD488" i="4"/>
  <c r="BE488" i="4" s="1"/>
  <c r="BD472" i="4"/>
  <c r="BE472" i="4" s="1"/>
  <c r="BD456" i="4"/>
  <c r="BE456" i="4" s="1"/>
  <c r="BD440" i="4"/>
  <c r="BE440" i="4" s="1"/>
  <c r="BD424" i="4"/>
  <c r="BE424" i="4" s="1"/>
  <c r="BD408" i="4"/>
  <c r="BE408" i="4" s="1"/>
  <c r="BD392" i="4"/>
  <c r="BE392" i="4" s="1"/>
  <c r="BD376" i="4"/>
  <c r="BE376" i="4" s="1"/>
  <c r="BD360" i="4"/>
  <c r="BE360" i="4" s="1"/>
  <c r="BD344" i="4"/>
  <c r="BE344" i="4" s="1"/>
  <c r="BD328" i="4"/>
  <c r="BE328" i="4" s="1"/>
  <c r="BD312" i="4"/>
  <c r="BE312" i="4" s="1"/>
  <c r="BD296" i="4"/>
  <c r="BE296" i="4" s="1"/>
  <c r="BD280" i="4"/>
  <c r="BE280" i="4" s="1"/>
  <c r="BD264" i="4"/>
  <c r="BE264" i="4" s="1"/>
  <c r="BD248" i="4"/>
  <c r="BE248" i="4" s="1"/>
  <c r="BD232" i="4"/>
  <c r="BE232" i="4" s="1"/>
  <c r="BD216" i="4"/>
  <c r="BE216" i="4" s="1"/>
  <c r="BD200" i="4"/>
  <c r="BE200" i="4" s="1"/>
  <c r="BD184" i="4"/>
  <c r="BE184" i="4" s="1"/>
  <c r="BD168" i="4"/>
  <c r="BE168" i="4" s="1"/>
  <c r="BD152" i="4"/>
  <c r="BE152" i="4" s="1"/>
  <c r="BD136" i="4"/>
  <c r="BE136" i="4" s="1"/>
  <c r="BD120" i="4"/>
  <c r="BE120" i="4" s="1"/>
  <c r="BD104" i="4"/>
  <c r="BE104" i="4" s="1"/>
  <c r="BD88" i="4"/>
  <c r="BE88" i="4" s="1"/>
  <c r="BD72" i="4"/>
  <c r="BE72" i="4" s="1"/>
  <c r="BD56" i="4"/>
  <c r="BE56" i="4" s="1"/>
  <c r="BD40" i="4"/>
  <c r="BE40" i="4" s="1"/>
  <c r="BD24" i="4"/>
  <c r="BE24" i="4" s="1"/>
  <c r="BD1841" i="4"/>
  <c r="BE1841" i="4" s="1"/>
  <c r="BD1825" i="4"/>
  <c r="BE1825" i="4" s="1"/>
  <c r="BD1809" i="4"/>
  <c r="BE1809" i="4" s="1"/>
  <c r="BD1793" i="4"/>
  <c r="BE1793" i="4" s="1"/>
  <c r="BD1777" i="4"/>
  <c r="BE1777" i="4" s="1"/>
  <c r="BD1761" i="4"/>
  <c r="BE1761" i="4" s="1"/>
  <c r="BD1745" i="4"/>
  <c r="BE1745" i="4" s="1"/>
  <c r="BD1729" i="4"/>
  <c r="BE1729" i="4" s="1"/>
  <c r="BD1713" i="4"/>
  <c r="BE1713" i="4" s="1"/>
  <c r="BD1697" i="4"/>
  <c r="BE1697" i="4" s="1"/>
  <c r="BD1681" i="4"/>
  <c r="BE1681" i="4" s="1"/>
  <c r="BD1665" i="4"/>
  <c r="BE1665" i="4" s="1"/>
  <c r="BD1649" i="4"/>
  <c r="BE1649" i="4" s="1"/>
  <c r="BD1633" i="4"/>
  <c r="BE1633" i="4" s="1"/>
  <c r="BD1617" i="4"/>
  <c r="BE1617" i="4" s="1"/>
  <c r="BD1601" i="4"/>
  <c r="BE1601" i="4" s="1"/>
  <c r="BD1585" i="4"/>
  <c r="BE1585" i="4" s="1"/>
  <c r="BD1569" i="4"/>
  <c r="BE1569" i="4" s="1"/>
  <c r="BD1553" i="4"/>
  <c r="BE1553" i="4" s="1"/>
  <c r="BD1537" i="4"/>
  <c r="BE1537" i="4" s="1"/>
  <c r="BD1521" i="4"/>
  <c r="BE1521" i="4" s="1"/>
  <c r="BD627" i="4"/>
  <c r="BE627" i="4" s="1"/>
  <c r="BD611" i="4"/>
  <c r="BE611" i="4" s="1"/>
  <c r="BD595" i="4"/>
  <c r="BE595" i="4" s="1"/>
  <c r="BD579" i="4"/>
  <c r="BE579" i="4" s="1"/>
  <c r="BD563" i="4"/>
  <c r="BE563" i="4" s="1"/>
  <c r="BD547" i="4"/>
  <c r="BE547" i="4" s="1"/>
  <c r="BD531" i="4"/>
  <c r="BE531" i="4" s="1"/>
  <c r="BD515" i="4"/>
  <c r="BE515" i="4" s="1"/>
  <c r="BD499" i="4"/>
  <c r="BE499" i="4" s="1"/>
  <c r="BD483" i="4"/>
  <c r="BE483" i="4" s="1"/>
  <c r="BD467" i="4"/>
  <c r="BE467" i="4" s="1"/>
  <c r="BD451" i="4"/>
  <c r="BE451" i="4" s="1"/>
  <c r="BD435" i="4"/>
  <c r="BE435" i="4" s="1"/>
  <c r="BD419" i="4"/>
  <c r="BE419" i="4" s="1"/>
  <c r="BD403" i="4"/>
  <c r="BE403" i="4" s="1"/>
  <c r="BD387" i="4"/>
  <c r="BE387" i="4" s="1"/>
  <c r="BD371" i="4"/>
  <c r="BE371" i="4" s="1"/>
  <c r="BD355" i="4"/>
  <c r="BE355" i="4" s="1"/>
  <c r="BD339" i="4"/>
  <c r="BE339" i="4" s="1"/>
  <c r="BD323" i="4"/>
  <c r="BE323" i="4" s="1"/>
  <c r="BD307" i="4"/>
  <c r="BE307" i="4" s="1"/>
  <c r="BD291" i="4"/>
  <c r="BE291" i="4" s="1"/>
  <c r="BD275" i="4"/>
  <c r="BE275" i="4" s="1"/>
  <c r="BD259" i="4"/>
  <c r="BE259" i="4" s="1"/>
  <c r="BD243" i="4"/>
  <c r="BE243" i="4" s="1"/>
  <c r="BD227" i="4"/>
  <c r="BE227" i="4" s="1"/>
  <c r="BD211" i="4"/>
  <c r="BE211" i="4" s="1"/>
  <c r="BD195" i="4"/>
  <c r="BE195" i="4" s="1"/>
  <c r="BD179" i="4"/>
  <c r="BE179" i="4" s="1"/>
  <c r="BD163" i="4"/>
  <c r="BE163" i="4" s="1"/>
  <c r="BD147" i="4"/>
  <c r="BE147" i="4" s="1"/>
  <c r="BD131" i="4"/>
  <c r="BE131" i="4" s="1"/>
  <c r="BD115" i="4"/>
  <c r="BE115" i="4" s="1"/>
  <c r="BD99" i="4"/>
  <c r="BE99" i="4" s="1"/>
  <c r="BD83" i="4"/>
  <c r="BE83" i="4" s="1"/>
  <c r="BD67" i="4"/>
  <c r="BE67" i="4" s="1"/>
  <c r="BD51" i="4"/>
  <c r="BE51" i="4" s="1"/>
  <c r="BD35" i="4"/>
  <c r="BE35" i="4" s="1"/>
  <c r="BD19" i="4"/>
  <c r="BE19" i="4" s="1"/>
  <c r="BD3022" i="4"/>
  <c r="BE3022" i="4" s="1"/>
  <c r="BD3006" i="4"/>
  <c r="BE3006" i="4" s="1"/>
  <c r="BD2990" i="4"/>
  <c r="BE2990" i="4" s="1"/>
  <c r="BD2974" i="4"/>
  <c r="BE2974" i="4" s="1"/>
  <c r="BD2958" i="4"/>
  <c r="BE2958" i="4" s="1"/>
  <c r="BD2942" i="4"/>
  <c r="BE2942" i="4" s="1"/>
  <c r="BD2926" i="4"/>
  <c r="BE2926" i="4" s="1"/>
  <c r="BD2910" i="4"/>
  <c r="BE2910" i="4" s="1"/>
  <c r="BD2894" i="4"/>
  <c r="BE2894" i="4" s="1"/>
  <c r="BD2878" i="4"/>
  <c r="BE2878" i="4" s="1"/>
  <c r="BD2862" i="4"/>
  <c r="BE2862" i="4" s="1"/>
  <c r="BD2846" i="4"/>
  <c r="BE2846" i="4" s="1"/>
  <c r="BD2830" i="4"/>
  <c r="BE2830" i="4" s="1"/>
  <c r="BD2814" i="4"/>
  <c r="BE2814" i="4" s="1"/>
  <c r="BD2798" i="4"/>
  <c r="BE2798" i="4" s="1"/>
  <c r="BD2782" i="4"/>
  <c r="BE2782" i="4" s="1"/>
  <c r="BD2766" i="4"/>
  <c r="BE2766" i="4" s="1"/>
  <c r="BD2750" i="4"/>
  <c r="BE2750" i="4" s="1"/>
  <c r="BD2734" i="4"/>
  <c r="BE2734" i="4" s="1"/>
  <c r="BD2718" i="4"/>
  <c r="BE2718" i="4" s="1"/>
  <c r="BD2702" i="4"/>
  <c r="BE2702" i="4" s="1"/>
  <c r="BD2686" i="4"/>
  <c r="BE2686" i="4" s="1"/>
  <c r="BD2670" i="4"/>
  <c r="BE2670" i="4" s="1"/>
  <c r="BD2654" i="4"/>
  <c r="BE2654" i="4" s="1"/>
  <c r="BD2638" i="4"/>
  <c r="BE2638" i="4" s="1"/>
  <c r="BD2622" i="4"/>
  <c r="BE2622" i="4" s="1"/>
  <c r="BD2606" i="4"/>
  <c r="BE2606" i="4" s="1"/>
  <c r="BD2590" i="4"/>
  <c r="BE2590" i="4" s="1"/>
  <c r="BD2574" i="4"/>
  <c r="BE2574" i="4" s="1"/>
  <c r="BD2558" i="4"/>
  <c r="BE2558" i="4" s="1"/>
  <c r="BD2542" i="4"/>
  <c r="BE2542" i="4" s="1"/>
  <c r="BD2526" i="4"/>
  <c r="BE2526" i="4" s="1"/>
  <c r="BD2510" i="4"/>
  <c r="BE2510" i="4" s="1"/>
  <c r="BD2494" i="4"/>
  <c r="BE2494" i="4" s="1"/>
  <c r="BD2478" i="4"/>
  <c r="BE2478" i="4" s="1"/>
  <c r="BD2462" i="4"/>
  <c r="BE2462" i="4" s="1"/>
  <c r="BD2446" i="4"/>
  <c r="BE2446" i="4" s="1"/>
  <c r="BD2430" i="4"/>
  <c r="BE2430" i="4" s="1"/>
  <c r="BD2414" i="4"/>
  <c r="BE2414" i="4" s="1"/>
  <c r="BD2398" i="4"/>
  <c r="BE2398" i="4" s="1"/>
  <c r="BD2382" i="4"/>
  <c r="BE2382" i="4" s="1"/>
  <c r="BD2366" i="4"/>
  <c r="BE2366" i="4" s="1"/>
  <c r="BD2350" i="4"/>
  <c r="BE2350" i="4" s="1"/>
  <c r="BD2334" i="4"/>
  <c r="BE2334" i="4" s="1"/>
  <c r="BD2318" i="4"/>
  <c r="BE2318" i="4" s="1"/>
  <c r="BD2302" i="4"/>
  <c r="BE2302" i="4" s="1"/>
  <c r="BD2286" i="4"/>
  <c r="BE2286" i="4" s="1"/>
  <c r="BD2270" i="4"/>
  <c r="BE2270" i="4" s="1"/>
  <c r="BD2254" i="4"/>
  <c r="BE2254" i="4" s="1"/>
  <c r="BD2238" i="4"/>
  <c r="BE2238" i="4" s="1"/>
  <c r="BD2222" i="4"/>
  <c r="BE2222" i="4" s="1"/>
  <c r="BD2206" i="4"/>
  <c r="BE2206" i="4" s="1"/>
  <c r="BD2190" i="4"/>
  <c r="BE2190" i="4" s="1"/>
  <c r="BD2174" i="4"/>
  <c r="BE2174" i="4" s="1"/>
  <c r="BD2158" i="4"/>
  <c r="BE2158" i="4" s="1"/>
  <c r="BD2142" i="4"/>
  <c r="BE2142" i="4" s="1"/>
  <c r="BD2126" i="4"/>
  <c r="BE2126" i="4" s="1"/>
  <c r="BD2110" i="4"/>
  <c r="BE2110" i="4" s="1"/>
  <c r="BD2094" i="4"/>
  <c r="BE2094" i="4" s="1"/>
  <c r="BD2078" i="4"/>
  <c r="BE2078" i="4" s="1"/>
  <c r="BD2062" i="4"/>
  <c r="BE2062" i="4" s="1"/>
  <c r="BD2046" i="4"/>
  <c r="BE2046" i="4" s="1"/>
  <c r="BD2030" i="4"/>
  <c r="BE2030" i="4" s="1"/>
  <c r="BD2014" i="4"/>
  <c r="BE2014" i="4" s="1"/>
  <c r="BD1998" i="4"/>
  <c r="BE1998" i="4" s="1"/>
  <c r="BD1982" i="4"/>
  <c r="BE1982" i="4" s="1"/>
  <c r="BD1966" i="4"/>
  <c r="BE1966" i="4" s="1"/>
  <c r="BD1950" i="4"/>
  <c r="BE1950" i="4" s="1"/>
  <c r="BD1934" i="4"/>
  <c r="BE1934" i="4" s="1"/>
  <c r="BD1918" i="4"/>
  <c r="BE1918" i="4" s="1"/>
  <c r="BD1902" i="4"/>
  <c r="BE1902" i="4" s="1"/>
  <c r="BD1886" i="4"/>
  <c r="BE1886" i="4" s="1"/>
  <c r="BD1870" i="4"/>
  <c r="BE1870" i="4" s="1"/>
  <c r="BD1854" i="4"/>
  <c r="BE1854" i="4" s="1"/>
  <c r="BD1838" i="4"/>
  <c r="BE1838" i="4" s="1"/>
  <c r="BD1822" i="4"/>
  <c r="BE1822" i="4" s="1"/>
  <c r="BD1806" i="4"/>
  <c r="BE1806" i="4" s="1"/>
  <c r="BD1790" i="4"/>
  <c r="BE1790" i="4" s="1"/>
  <c r="BD1774" i="4"/>
  <c r="BE1774" i="4" s="1"/>
  <c r="BD1758" i="4"/>
  <c r="BE1758" i="4" s="1"/>
  <c r="BD1742" i="4"/>
  <c r="BE1742" i="4" s="1"/>
  <c r="BD1726" i="4"/>
  <c r="BE1726" i="4" s="1"/>
  <c r="BD1222" i="4"/>
  <c r="BE1222" i="4" s="1"/>
  <c r="BD1190" i="4"/>
  <c r="BE1190" i="4" s="1"/>
  <c r="BD1158" i="4"/>
  <c r="BE1158" i="4" s="1"/>
  <c r="BD1126" i="4"/>
  <c r="BE1126" i="4" s="1"/>
  <c r="BD1094" i="4"/>
  <c r="BE1094" i="4" s="1"/>
  <c r="BD1062" i="4"/>
  <c r="BE1062" i="4" s="1"/>
  <c r="BD1030" i="4"/>
  <c r="BE1030" i="4" s="1"/>
  <c r="BD998" i="4"/>
  <c r="BE998" i="4" s="1"/>
  <c r="BD966" i="4"/>
  <c r="BE966" i="4" s="1"/>
  <c r="BD934" i="4"/>
  <c r="BE934" i="4" s="1"/>
  <c r="BD902" i="4"/>
  <c r="BE902" i="4" s="1"/>
  <c r="BD870" i="4"/>
  <c r="BE870" i="4" s="1"/>
  <c r="BD838" i="4"/>
  <c r="BE838" i="4" s="1"/>
  <c r="BD806" i="4"/>
  <c r="BE806" i="4" s="1"/>
  <c r="BD774" i="4"/>
  <c r="BE774" i="4" s="1"/>
  <c r="BD742" i="4"/>
  <c r="BE742" i="4" s="1"/>
  <c r="BD710" i="4"/>
  <c r="BE710" i="4" s="1"/>
  <c r="BD678" i="4"/>
  <c r="BE678" i="4" s="1"/>
  <c r="BD646" i="4"/>
  <c r="BE646" i="4" s="1"/>
  <c r="BD614" i="4"/>
  <c r="BE614" i="4" s="1"/>
  <c r="BD582" i="4"/>
  <c r="BE582" i="4" s="1"/>
  <c r="BD550" i="4"/>
  <c r="BE550" i="4" s="1"/>
  <c r="BD518" i="4"/>
  <c r="BE518" i="4" s="1"/>
  <c r="BD486" i="4"/>
  <c r="BE486" i="4" s="1"/>
  <c r="BD454" i="4"/>
  <c r="BE454" i="4" s="1"/>
  <c r="BD422" i="4"/>
  <c r="BE422" i="4" s="1"/>
  <c r="BD390" i="4"/>
  <c r="BE390" i="4" s="1"/>
  <c r="BD358" i="4"/>
  <c r="BE358" i="4" s="1"/>
  <c r="BD326" i="4"/>
  <c r="BE326" i="4" s="1"/>
  <c r="BD294" i="4"/>
  <c r="BE294" i="4" s="1"/>
  <c r="BD258" i="4"/>
  <c r="BE258" i="4" s="1"/>
  <c r="BD226" i="4"/>
  <c r="BE226" i="4" s="1"/>
  <c r="BD198" i="4"/>
  <c r="BE198" i="4" s="1"/>
  <c r="BD182" i="4"/>
  <c r="BE182" i="4" s="1"/>
  <c r="BD166" i="4"/>
  <c r="BE166" i="4" s="1"/>
  <c r="BD150" i="4"/>
  <c r="BE150" i="4" s="1"/>
  <c r="BD134" i="4"/>
  <c r="BE134" i="4" s="1"/>
  <c r="BD118" i="4"/>
  <c r="BE118" i="4" s="1"/>
  <c r="BD102" i="4"/>
  <c r="BE102" i="4" s="1"/>
  <c r="BD86" i="4"/>
  <c r="BE86" i="4" s="1"/>
  <c r="BD70" i="4"/>
  <c r="BE70" i="4" s="1"/>
  <c r="BD54" i="4"/>
  <c r="BE54" i="4" s="1"/>
  <c r="BD38" i="4"/>
  <c r="BE38" i="4" s="1"/>
  <c r="BD22" i="4"/>
  <c r="BE22" i="4" s="1"/>
  <c r="BD3020" i="4"/>
  <c r="BE3020" i="4" s="1"/>
  <c r="BD3004" i="4"/>
  <c r="BE3004" i="4" s="1"/>
  <c r="BD2988" i="4"/>
  <c r="BE2988" i="4" s="1"/>
  <c r="BD2972" i="4"/>
  <c r="BE2972" i="4" s="1"/>
  <c r="BD2956" i="4"/>
  <c r="BE2956" i="4" s="1"/>
  <c r="BD2940" i="4"/>
  <c r="BE2940" i="4" s="1"/>
  <c r="BD2924" i="4"/>
  <c r="BE2924" i="4" s="1"/>
  <c r="BD2908" i="4"/>
  <c r="BE2908" i="4" s="1"/>
  <c r="BD2892" i="4"/>
  <c r="BE2892" i="4" s="1"/>
  <c r="BD2876" i="4"/>
  <c r="BE2876" i="4" s="1"/>
  <c r="BD2860" i="4"/>
  <c r="BE2860" i="4" s="1"/>
  <c r="BD2844" i="4"/>
  <c r="BE2844" i="4" s="1"/>
  <c r="BD2828" i="4"/>
  <c r="BE2828" i="4" s="1"/>
  <c r="BD2812" i="4"/>
  <c r="BE2812" i="4" s="1"/>
  <c r="BD2796" i="4"/>
  <c r="BE2796" i="4" s="1"/>
  <c r="BD2780" i="4"/>
  <c r="BE2780" i="4" s="1"/>
  <c r="BD2764" i="4"/>
  <c r="BE2764" i="4" s="1"/>
  <c r="BD2748" i="4"/>
  <c r="BE2748" i="4" s="1"/>
  <c r="BD2732" i="4"/>
  <c r="BE2732" i="4" s="1"/>
  <c r="BD2716" i="4"/>
  <c r="BE2716" i="4" s="1"/>
  <c r="BD2700" i="4"/>
  <c r="BE2700" i="4" s="1"/>
  <c r="BD2684" i="4"/>
  <c r="BE2684" i="4" s="1"/>
  <c r="BD2668" i="4"/>
  <c r="BE2668" i="4" s="1"/>
  <c r="BD2652" i="4"/>
  <c r="BE2652" i="4" s="1"/>
  <c r="BD2636" i="4"/>
  <c r="BE2636" i="4" s="1"/>
  <c r="BD2620" i="4"/>
  <c r="BE2620" i="4" s="1"/>
  <c r="BD2604" i="4"/>
  <c r="BE2604" i="4" s="1"/>
  <c r="BD2588" i="4"/>
  <c r="BE2588" i="4" s="1"/>
  <c r="BD2572" i="4"/>
  <c r="BE2572" i="4" s="1"/>
  <c r="BD2556" i="4"/>
  <c r="BE2556" i="4" s="1"/>
  <c r="BD2540" i="4"/>
  <c r="BE2540" i="4" s="1"/>
  <c r="BD2524" i="4"/>
  <c r="BE2524" i="4" s="1"/>
  <c r="BD2508" i="4"/>
  <c r="BE2508" i="4" s="1"/>
  <c r="BD2492" i="4"/>
  <c r="BE2492" i="4" s="1"/>
  <c r="BD2476" i="4"/>
  <c r="BE2476" i="4" s="1"/>
  <c r="BD2460" i="4"/>
  <c r="BE2460" i="4" s="1"/>
  <c r="BD2444" i="4"/>
  <c r="BE2444" i="4" s="1"/>
  <c r="BD2428" i="4"/>
  <c r="BE2428" i="4" s="1"/>
  <c r="BD2412" i="4"/>
  <c r="BE2412" i="4" s="1"/>
  <c r="BD2396" i="4"/>
  <c r="BE2396" i="4" s="1"/>
  <c r="BD2380" i="4"/>
  <c r="BE2380" i="4" s="1"/>
  <c r="BD2364" i="4"/>
  <c r="BE2364" i="4" s="1"/>
  <c r="BD2348" i="4"/>
  <c r="BE2348" i="4" s="1"/>
  <c r="BD2332" i="4"/>
  <c r="BE2332" i="4" s="1"/>
  <c r="BD2316" i="4"/>
  <c r="BE2316" i="4" s="1"/>
  <c r="BD2300" i="4"/>
  <c r="BE2300" i="4" s="1"/>
  <c r="BD2284" i="4"/>
  <c r="BE2284" i="4" s="1"/>
  <c r="BD2268" i="4"/>
  <c r="BE2268" i="4" s="1"/>
  <c r="BD2252" i="4"/>
  <c r="BE2252" i="4" s="1"/>
  <c r="BD2236" i="4"/>
  <c r="BE2236" i="4" s="1"/>
  <c r="BD2220" i="4"/>
  <c r="BE2220" i="4" s="1"/>
  <c r="BD2204" i="4"/>
  <c r="BE2204" i="4" s="1"/>
  <c r="BD2188" i="4"/>
  <c r="BE2188" i="4" s="1"/>
  <c r="BD2172" i="4"/>
  <c r="BE2172" i="4" s="1"/>
  <c r="BD2156" i="4"/>
  <c r="BE2156" i="4" s="1"/>
  <c r="BD2140" i="4"/>
  <c r="BE2140" i="4" s="1"/>
  <c r="BD2124" i="4"/>
  <c r="BE2124" i="4" s="1"/>
  <c r="BD2108" i="4"/>
  <c r="BE2108" i="4" s="1"/>
  <c r="BD2092" i="4"/>
  <c r="BE2092" i="4" s="1"/>
  <c r="BD2076" i="4"/>
  <c r="BE2076" i="4" s="1"/>
  <c r="BD2060" i="4"/>
  <c r="BE2060" i="4" s="1"/>
  <c r="BD2044" i="4"/>
  <c r="BE2044" i="4" s="1"/>
  <c r="BD2028" i="4"/>
  <c r="BE2028" i="4" s="1"/>
  <c r="BD2012" i="4"/>
  <c r="BE2012" i="4" s="1"/>
  <c r="BD1996" i="4"/>
  <c r="BE1996" i="4" s="1"/>
  <c r="BD1980" i="4"/>
  <c r="BE1980" i="4" s="1"/>
  <c r="BD1964" i="4"/>
  <c r="BE1964" i="4" s="1"/>
  <c r="BD1948" i="4"/>
  <c r="BE1948" i="4" s="1"/>
  <c r="BD1932" i="4"/>
  <c r="BE1932" i="4" s="1"/>
  <c r="BD1916" i="4"/>
  <c r="BE1916" i="4" s="1"/>
  <c r="BD1900" i="4"/>
  <c r="BE1900" i="4" s="1"/>
  <c r="BD1884" i="4"/>
  <c r="BE1884" i="4" s="1"/>
  <c r="BD1868" i="4"/>
  <c r="BE1868" i="4" s="1"/>
  <c r="BD1852" i="4"/>
  <c r="BE1852" i="4" s="1"/>
  <c r="BD1836" i="4"/>
  <c r="BE1836" i="4" s="1"/>
  <c r="BD1820" i="4"/>
  <c r="BE1820" i="4" s="1"/>
  <c r="BD1804" i="4"/>
  <c r="BE1804" i="4" s="1"/>
  <c r="BD1788" i="4"/>
  <c r="BE1788" i="4" s="1"/>
  <c r="BD1772" i="4"/>
  <c r="BE1772" i="4" s="1"/>
  <c r="BD1756" i="4"/>
  <c r="BE1756" i="4" s="1"/>
  <c r="BD1740" i="4"/>
  <c r="BE1740" i="4" s="1"/>
  <c r="BD1724" i="4"/>
  <c r="BE1724" i="4" s="1"/>
  <c r="BD1708" i="4"/>
  <c r="BE1708" i="4" s="1"/>
  <c r="BD1692" i="4"/>
  <c r="BE1692" i="4" s="1"/>
  <c r="BD1676" i="4"/>
  <c r="BE1676" i="4" s="1"/>
  <c r="BD1660" i="4"/>
  <c r="BE1660" i="4" s="1"/>
  <c r="BD1644" i="4"/>
  <c r="BE1644" i="4" s="1"/>
  <c r="BD1628" i="4"/>
  <c r="BE1628" i="4" s="1"/>
  <c r="BD1612" i="4"/>
  <c r="BE1612" i="4" s="1"/>
  <c r="BD1596" i="4"/>
  <c r="BE1596" i="4" s="1"/>
  <c r="BD1580" i="4"/>
  <c r="BE1580" i="4" s="1"/>
  <c r="BD1564" i="4"/>
  <c r="BE1564" i="4" s="1"/>
  <c r="BD1548" i="4"/>
  <c r="BE1548" i="4" s="1"/>
  <c r="BD1532" i="4"/>
  <c r="BE1532" i="4" s="1"/>
  <c r="BD1516" i="4"/>
  <c r="BE1516" i="4" s="1"/>
  <c r="BD1500" i="4"/>
  <c r="BE1500" i="4" s="1"/>
  <c r="BD1484" i="4"/>
  <c r="BE1484" i="4" s="1"/>
  <c r="BD1468" i="4"/>
  <c r="BE1468" i="4" s="1"/>
  <c r="BD1452" i="4"/>
  <c r="BE1452" i="4" s="1"/>
  <c r="BD1436" i="4"/>
  <c r="BE1436" i="4" s="1"/>
  <c r="BD1420" i="4"/>
  <c r="BE1420" i="4" s="1"/>
  <c r="BD1404" i="4"/>
  <c r="BE1404" i="4" s="1"/>
  <c r="BD1388" i="4"/>
  <c r="BE1388" i="4" s="1"/>
  <c r="BD1372" i="4"/>
  <c r="BE1372" i="4" s="1"/>
  <c r="BD1356" i="4"/>
  <c r="BE1356" i="4" s="1"/>
  <c r="BD1340" i="4"/>
  <c r="BE1340" i="4" s="1"/>
  <c r="BD1324" i="4"/>
  <c r="BE1324" i="4" s="1"/>
  <c r="BD1308" i="4"/>
  <c r="BE1308" i="4" s="1"/>
  <c r="BD1292" i="4"/>
  <c r="BE1292" i="4" s="1"/>
  <c r="BD1276" i="4"/>
  <c r="BE1276" i="4" s="1"/>
  <c r="BD1260" i="4"/>
  <c r="BE1260" i="4" s="1"/>
  <c r="BD1244" i="4"/>
  <c r="BE1244" i="4" s="1"/>
  <c r="BD1228" i="4"/>
  <c r="BE1228" i="4" s="1"/>
  <c r="BD1212" i="4"/>
  <c r="BE1212" i="4" s="1"/>
  <c r="BD1196" i="4"/>
  <c r="BE1196" i="4" s="1"/>
  <c r="BD1180" i="4"/>
  <c r="BE1180" i="4" s="1"/>
  <c r="BD1164" i="4"/>
  <c r="BE1164" i="4" s="1"/>
  <c r="BD1148" i="4"/>
  <c r="BE1148" i="4" s="1"/>
  <c r="BD1132" i="4"/>
  <c r="BE1132" i="4" s="1"/>
  <c r="BD1116" i="4"/>
  <c r="BE1116" i="4" s="1"/>
  <c r="BD3035" i="4"/>
  <c r="BE3035" i="4" s="1"/>
  <c r="BD3019" i="4"/>
  <c r="BE3019" i="4" s="1"/>
  <c r="BD3003" i="4"/>
  <c r="BE3003" i="4" s="1"/>
  <c r="BD2987" i="4"/>
  <c r="BE2987" i="4" s="1"/>
  <c r="BD2971" i="4"/>
  <c r="BE2971" i="4" s="1"/>
  <c r="BD2955" i="4"/>
  <c r="BE2955" i="4" s="1"/>
  <c r="BD2939" i="4"/>
  <c r="BE2939" i="4" s="1"/>
  <c r="BD2923" i="4"/>
  <c r="BE2923" i="4" s="1"/>
  <c r="BD2907" i="4"/>
  <c r="BE2907" i="4" s="1"/>
  <c r="BD2891" i="4"/>
  <c r="BE2891" i="4" s="1"/>
  <c r="BD2875" i="4"/>
  <c r="BE2875" i="4" s="1"/>
  <c r="BD2859" i="4"/>
  <c r="BE2859" i="4" s="1"/>
  <c r="BD2843" i="4"/>
  <c r="BE2843" i="4" s="1"/>
  <c r="BD2827" i="4"/>
  <c r="BE2827" i="4" s="1"/>
  <c r="BD2811" i="4"/>
  <c r="BE2811" i="4" s="1"/>
  <c r="BD2795" i="4"/>
  <c r="BE2795" i="4" s="1"/>
  <c r="BD2779" i="4"/>
  <c r="BE2779" i="4" s="1"/>
  <c r="BD2763" i="4"/>
  <c r="BE2763" i="4" s="1"/>
  <c r="BD2747" i="4"/>
  <c r="BE2747" i="4" s="1"/>
  <c r="BD2731" i="4"/>
  <c r="BE2731" i="4" s="1"/>
  <c r="BD2715" i="4"/>
  <c r="BE2715" i="4" s="1"/>
  <c r="BD2699" i="4"/>
  <c r="BE2699" i="4" s="1"/>
  <c r="BD2683" i="4"/>
  <c r="BE2683" i="4" s="1"/>
  <c r="BD2667" i="4"/>
  <c r="BE2667" i="4" s="1"/>
  <c r="BD2651" i="4"/>
  <c r="BE2651" i="4" s="1"/>
  <c r="BD2635" i="4"/>
  <c r="BE2635" i="4" s="1"/>
  <c r="BD2619" i="4"/>
  <c r="BE2619" i="4" s="1"/>
  <c r="BD2603" i="4"/>
  <c r="BE2603" i="4" s="1"/>
  <c r="BD2587" i="4"/>
  <c r="BE2587" i="4" s="1"/>
  <c r="BD2571" i="4"/>
  <c r="BE2571" i="4" s="1"/>
  <c r="BD2555" i="4"/>
  <c r="BE2555" i="4" s="1"/>
  <c r="BD2539" i="4"/>
  <c r="BE2539" i="4" s="1"/>
  <c r="BD2523" i="4"/>
  <c r="BE2523" i="4" s="1"/>
  <c r="BD2507" i="4"/>
  <c r="BE2507" i="4" s="1"/>
  <c r="BD2491" i="4"/>
  <c r="BE2491" i="4" s="1"/>
  <c r="BD2475" i="4"/>
  <c r="BE2475" i="4" s="1"/>
  <c r="BD2459" i="4"/>
  <c r="BE2459" i="4" s="1"/>
  <c r="BD2443" i="4"/>
  <c r="BE2443" i="4" s="1"/>
  <c r="BD2427" i="4"/>
  <c r="BE2427" i="4" s="1"/>
  <c r="BD2411" i="4"/>
  <c r="BE2411" i="4" s="1"/>
  <c r="BD2395" i="4"/>
  <c r="BE2395" i="4" s="1"/>
  <c r="BD2379" i="4"/>
  <c r="BE2379" i="4" s="1"/>
  <c r="BD2363" i="4"/>
  <c r="BE2363" i="4" s="1"/>
  <c r="BD2347" i="4"/>
  <c r="BE2347" i="4" s="1"/>
  <c r="BD2331" i="4"/>
  <c r="BE2331" i="4" s="1"/>
  <c r="BD2315" i="4"/>
  <c r="BE2315" i="4" s="1"/>
  <c r="BD2299" i="4"/>
  <c r="BE2299" i="4" s="1"/>
  <c r="BD2283" i="4"/>
  <c r="BE2283" i="4" s="1"/>
  <c r="BD2267" i="4"/>
  <c r="BE2267" i="4" s="1"/>
  <c r="BD2251" i="4"/>
  <c r="BE2251" i="4" s="1"/>
  <c r="BD2235" i="4"/>
  <c r="BE2235" i="4" s="1"/>
  <c r="BD2219" i="4"/>
  <c r="BE2219" i="4" s="1"/>
  <c r="BD2203" i="4"/>
  <c r="BE2203" i="4" s="1"/>
  <c r="BD2187" i="4"/>
  <c r="BE2187" i="4" s="1"/>
  <c r="BD2171" i="4"/>
  <c r="BE2171" i="4" s="1"/>
  <c r="BD2155" i="4"/>
  <c r="BE2155" i="4" s="1"/>
  <c r="BD2139" i="4"/>
  <c r="BE2139" i="4" s="1"/>
  <c r="BD2123" i="4"/>
  <c r="BE2123" i="4" s="1"/>
  <c r="BD2107" i="4"/>
  <c r="BE2107" i="4" s="1"/>
  <c r="BD2091" i="4"/>
  <c r="BE2091" i="4" s="1"/>
  <c r="BD2075" i="4"/>
  <c r="BE2075" i="4" s="1"/>
  <c r="BD2059" i="4"/>
  <c r="BE2059" i="4" s="1"/>
  <c r="BD2043" i="4"/>
  <c r="BE2043" i="4" s="1"/>
  <c r="BD2027" i="4"/>
  <c r="BE2027" i="4" s="1"/>
  <c r="BD2011" i="4"/>
  <c r="BE2011" i="4" s="1"/>
  <c r="BD1995" i="4"/>
  <c r="BE1995" i="4" s="1"/>
  <c r="BD1979" i="4"/>
  <c r="BE1979" i="4" s="1"/>
  <c r="BD1963" i="4"/>
  <c r="BE1963" i="4" s="1"/>
  <c r="BD1947" i="4"/>
  <c r="BE1947" i="4" s="1"/>
  <c r="BD1931" i="4"/>
  <c r="BE1931" i="4" s="1"/>
  <c r="BD1915" i="4"/>
  <c r="BE1915" i="4" s="1"/>
  <c r="BD1899" i="4"/>
  <c r="BE1899" i="4" s="1"/>
  <c r="BD1883" i="4"/>
  <c r="BE1883" i="4" s="1"/>
  <c r="BD1867" i="4"/>
  <c r="BE1867" i="4" s="1"/>
  <c r="BD1851" i="4"/>
  <c r="BE1851" i="4" s="1"/>
  <c r="BD1835" i="4"/>
  <c r="BE1835" i="4" s="1"/>
  <c r="BD1819" i="4"/>
  <c r="BE1819" i="4" s="1"/>
  <c r="BD1803" i="4"/>
  <c r="BE1803" i="4" s="1"/>
  <c r="BD1787" i="4"/>
  <c r="BE1787" i="4" s="1"/>
  <c r="BD1771" i="4"/>
  <c r="BE1771" i="4" s="1"/>
  <c r="BD1755" i="4"/>
  <c r="BE1755" i="4" s="1"/>
  <c r="BD1739" i="4"/>
  <c r="BE1739" i="4" s="1"/>
  <c r="BD1723" i="4"/>
  <c r="BE1723" i="4" s="1"/>
  <c r="BD1707" i="4"/>
  <c r="BE1707" i="4" s="1"/>
  <c r="BD1691" i="4"/>
  <c r="BE1691" i="4" s="1"/>
  <c r="BD1675" i="4"/>
  <c r="BE1675" i="4" s="1"/>
  <c r="BD1659" i="4"/>
  <c r="BE1659" i="4" s="1"/>
  <c r="BD1643" i="4"/>
  <c r="BE1643" i="4" s="1"/>
  <c r="BD1627" i="4"/>
  <c r="BE1627" i="4" s="1"/>
  <c r="BD1611" i="4"/>
  <c r="BE1611" i="4" s="1"/>
  <c r="BD1595" i="4"/>
  <c r="BE1595" i="4" s="1"/>
  <c r="BD1579" i="4"/>
  <c r="BE1579" i="4" s="1"/>
  <c r="BD1563" i="4"/>
  <c r="BE1563" i="4" s="1"/>
  <c r="BD1547" i="4"/>
  <c r="BE1547" i="4" s="1"/>
  <c r="BD1531" i="4"/>
  <c r="BE1531" i="4" s="1"/>
  <c r="BD1515" i="4"/>
  <c r="BE1515" i="4" s="1"/>
  <c r="BD1499" i="4"/>
  <c r="BE1499" i="4" s="1"/>
  <c r="BD1483" i="4"/>
  <c r="BE1483" i="4" s="1"/>
  <c r="BD1467" i="4"/>
  <c r="BE1467" i="4" s="1"/>
  <c r="BD1451" i="4"/>
  <c r="BE1451" i="4" s="1"/>
  <c r="BD1435" i="4"/>
  <c r="BE1435" i="4" s="1"/>
  <c r="BD1419" i="4"/>
  <c r="BE1419" i="4" s="1"/>
  <c r="BD1403" i="4"/>
  <c r="BE1403" i="4" s="1"/>
  <c r="BD1387" i="4"/>
  <c r="BE1387" i="4" s="1"/>
  <c r="BD1371" i="4"/>
  <c r="BE1371" i="4" s="1"/>
  <c r="BD1355" i="4"/>
  <c r="BE1355" i="4" s="1"/>
  <c r="BD1339" i="4"/>
  <c r="BE1339" i="4" s="1"/>
  <c r="BD1323" i="4"/>
  <c r="BE1323" i="4" s="1"/>
  <c r="BD1307" i="4"/>
  <c r="BE1307" i="4" s="1"/>
  <c r="BD1291" i="4"/>
  <c r="BE1291" i="4" s="1"/>
  <c r="BD1275" i="4"/>
  <c r="BE1275" i="4" s="1"/>
  <c r="BD1259" i="4"/>
  <c r="BE1259" i="4" s="1"/>
  <c r="BD1243" i="4"/>
  <c r="BE1243" i="4" s="1"/>
  <c r="BD1227" i="4"/>
  <c r="BE1227" i="4" s="1"/>
  <c r="BD1211" i="4"/>
  <c r="BE1211" i="4" s="1"/>
  <c r="BD1195" i="4"/>
  <c r="BE1195" i="4" s="1"/>
  <c r="BD1179" i="4"/>
  <c r="BE1179" i="4" s="1"/>
  <c r="BD1163" i="4"/>
  <c r="BE1163" i="4" s="1"/>
  <c r="BD1147" i="4"/>
  <c r="BE1147" i="4" s="1"/>
  <c r="BD1131" i="4"/>
  <c r="BE1131" i="4" s="1"/>
  <c r="BD1115" i="4"/>
  <c r="BE1115" i="4" s="1"/>
  <c r="BD1099" i="4"/>
  <c r="BE1099" i="4" s="1"/>
  <c r="BD1083" i="4"/>
  <c r="BE1083" i="4" s="1"/>
  <c r="BD1067" i="4"/>
  <c r="BE1067" i="4" s="1"/>
  <c r="BD1051" i="4"/>
  <c r="BE1051" i="4" s="1"/>
  <c r="BD1035" i="4"/>
  <c r="BE1035" i="4" s="1"/>
  <c r="BD1019" i="4"/>
  <c r="BE1019" i="4" s="1"/>
  <c r="BD1003" i="4"/>
  <c r="BE1003" i="4" s="1"/>
  <c r="BD987" i="4"/>
  <c r="BE987" i="4" s="1"/>
  <c r="BD971" i="4"/>
  <c r="BE971" i="4" s="1"/>
  <c r="BD955" i="4"/>
  <c r="BE955" i="4" s="1"/>
  <c r="BD939" i="4"/>
  <c r="BE939" i="4" s="1"/>
  <c r="BD923" i="4"/>
  <c r="BE923" i="4" s="1"/>
  <c r="BD907" i="4"/>
  <c r="BE907" i="4" s="1"/>
  <c r="BD891" i="4"/>
  <c r="BE891" i="4" s="1"/>
  <c r="BD875" i="4"/>
  <c r="BE875" i="4" s="1"/>
  <c r="BD859" i="4"/>
  <c r="BE859" i="4" s="1"/>
  <c r="BD843" i="4"/>
  <c r="BE843" i="4" s="1"/>
  <c r="BD827" i="4"/>
  <c r="BE827" i="4" s="1"/>
  <c r="BD811" i="4"/>
  <c r="BE811" i="4" s="1"/>
  <c r="BD795" i="4"/>
  <c r="BE795" i="4" s="1"/>
  <c r="BD779" i="4"/>
  <c r="BE779" i="4" s="1"/>
  <c r="BD763" i="4"/>
  <c r="BE763" i="4" s="1"/>
  <c r="BD747" i="4"/>
  <c r="BE747" i="4" s="1"/>
  <c r="BD731" i="4"/>
  <c r="BE731" i="4" s="1"/>
  <c r="BD715" i="4"/>
  <c r="BE715" i="4" s="1"/>
  <c r="BD699" i="4"/>
  <c r="BE699" i="4" s="1"/>
  <c r="BD683" i="4"/>
  <c r="BE683" i="4" s="1"/>
  <c r="BD667" i="4"/>
  <c r="BE667" i="4" s="1"/>
  <c r="BD651" i="4"/>
  <c r="BE651" i="4" s="1"/>
  <c r="BD1686" i="4"/>
  <c r="BE1686" i="4" s="1"/>
  <c r="BD1670" i="4"/>
  <c r="BE1670" i="4" s="1"/>
  <c r="BD1654" i="4"/>
  <c r="BE1654" i="4" s="1"/>
  <c r="BD1638" i="4"/>
  <c r="BE1638" i="4" s="1"/>
  <c r="BD1622" i="4"/>
  <c r="BE1622" i="4" s="1"/>
  <c r="BD1606" i="4"/>
  <c r="BE1606" i="4" s="1"/>
  <c r="BD1590" i="4"/>
  <c r="BE1590" i="4" s="1"/>
  <c r="BD1574" i="4"/>
  <c r="BE1574" i="4" s="1"/>
  <c r="BD1558" i="4"/>
  <c r="BE1558" i="4" s="1"/>
  <c r="BD1542" i="4"/>
  <c r="BE1542" i="4" s="1"/>
  <c r="BD1526" i="4"/>
  <c r="BE1526" i="4" s="1"/>
  <c r="BD1510" i="4"/>
  <c r="BE1510" i="4" s="1"/>
  <c r="BD1494" i="4"/>
  <c r="BE1494" i="4" s="1"/>
  <c r="BD1478" i="4"/>
  <c r="BE1478" i="4" s="1"/>
  <c r="BD1462" i="4"/>
  <c r="BE1462" i="4" s="1"/>
  <c r="BD1446" i="4"/>
  <c r="BE1446" i="4" s="1"/>
  <c r="BD1430" i="4"/>
  <c r="BE1430" i="4" s="1"/>
  <c r="BD1414" i="4"/>
  <c r="BE1414" i="4" s="1"/>
  <c r="BD1398" i="4"/>
  <c r="BE1398" i="4" s="1"/>
  <c r="BD1382" i="4"/>
  <c r="BE1382" i="4" s="1"/>
  <c r="BD1366" i="4"/>
  <c r="BE1366" i="4" s="1"/>
  <c r="BD1350" i="4"/>
  <c r="BE1350" i="4" s="1"/>
  <c r="BD1334" i="4"/>
  <c r="BE1334" i="4" s="1"/>
  <c r="BD1318" i="4"/>
  <c r="BE1318" i="4" s="1"/>
  <c r="BD1302" i="4"/>
  <c r="BE1302" i="4" s="1"/>
  <c r="BD1286" i="4"/>
  <c r="BE1286" i="4" s="1"/>
  <c r="BD1270" i="4"/>
  <c r="BE1270" i="4" s="1"/>
  <c r="BD1254" i="4"/>
  <c r="BE1254" i="4" s="1"/>
  <c r="BD1230" i="4"/>
  <c r="BE1230" i="4" s="1"/>
  <c r="BD1198" i="4"/>
  <c r="BE1198" i="4" s="1"/>
  <c r="BD1166" i="4"/>
  <c r="BE1166" i="4" s="1"/>
  <c r="BD1134" i="4"/>
  <c r="BE1134" i="4" s="1"/>
  <c r="BD1102" i="4"/>
  <c r="BE1102" i="4" s="1"/>
  <c r="BD1070" i="4"/>
  <c r="BE1070" i="4" s="1"/>
  <c r="BD1038" i="4"/>
  <c r="BE1038" i="4" s="1"/>
  <c r="BD1006" i="4"/>
  <c r="BE1006" i="4" s="1"/>
  <c r="BD974" i="4"/>
  <c r="BE974" i="4" s="1"/>
  <c r="BD942" i="4"/>
  <c r="BE942" i="4" s="1"/>
  <c r="BD910" i="4"/>
  <c r="BE910" i="4" s="1"/>
  <c r="BD878" i="4"/>
  <c r="BE878" i="4" s="1"/>
  <c r="BD846" i="4"/>
  <c r="BE846" i="4" s="1"/>
  <c r="BD814" i="4"/>
  <c r="BE814" i="4" s="1"/>
  <c r="BD782" i="4"/>
  <c r="BE782" i="4" s="1"/>
  <c r="BD750" i="4"/>
  <c r="BE750" i="4" s="1"/>
  <c r="BD718" i="4"/>
  <c r="BE718" i="4" s="1"/>
  <c r="BD686" i="4"/>
  <c r="BE686" i="4" s="1"/>
  <c r="BD654" i="4"/>
  <c r="BE654" i="4" s="1"/>
  <c r="BD622" i="4"/>
  <c r="BE622" i="4" s="1"/>
  <c r="BD590" i="4"/>
  <c r="BE590" i="4" s="1"/>
  <c r="BD558" i="4"/>
  <c r="BE558" i="4" s="1"/>
  <c r="BD526" i="4"/>
  <c r="BE526" i="4" s="1"/>
  <c r="BD494" i="4"/>
  <c r="BE494" i="4" s="1"/>
  <c r="BD462" i="4"/>
  <c r="BE462" i="4" s="1"/>
  <c r="BD430" i="4"/>
  <c r="BE430" i="4" s="1"/>
  <c r="BD398" i="4"/>
  <c r="BE398" i="4" s="1"/>
  <c r="BD366" i="4"/>
  <c r="BE366" i="4" s="1"/>
  <c r="BD334" i="4"/>
  <c r="BE334" i="4" s="1"/>
  <c r="BD302" i="4"/>
  <c r="BE302" i="4" s="1"/>
  <c r="BD270" i="4"/>
  <c r="BE270" i="4" s="1"/>
  <c r="BD238" i="4"/>
  <c r="BE238" i="4" s="1"/>
  <c r="BD206" i="4"/>
  <c r="BE206" i="4" s="1"/>
  <c r="BD1517" i="4"/>
  <c r="BE1517" i="4" s="1"/>
  <c r="BD1501" i="4"/>
  <c r="BE1501" i="4" s="1"/>
  <c r="BD1485" i="4"/>
  <c r="BE1485" i="4" s="1"/>
  <c r="BD1469" i="4"/>
  <c r="BE1469" i="4" s="1"/>
  <c r="BD1453" i="4"/>
  <c r="BE1453" i="4" s="1"/>
  <c r="BD1437" i="4"/>
  <c r="BE1437" i="4" s="1"/>
  <c r="BD1421" i="4"/>
  <c r="BE1421" i="4" s="1"/>
  <c r="BD1405" i="4"/>
  <c r="BE1405" i="4" s="1"/>
  <c r="BD1389" i="4"/>
  <c r="BE1389" i="4" s="1"/>
  <c r="BD1373" i="4"/>
  <c r="BE1373" i="4" s="1"/>
  <c r="BD1357" i="4"/>
  <c r="BE1357" i="4" s="1"/>
  <c r="BD1341" i="4"/>
  <c r="BE1341" i="4" s="1"/>
  <c r="BD1325" i="4"/>
  <c r="BE1325" i="4" s="1"/>
  <c r="BD1309" i="4"/>
  <c r="BE1309" i="4" s="1"/>
  <c r="BD1293" i="4"/>
  <c r="BE1293" i="4" s="1"/>
  <c r="BD1277" i="4"/>
  <c r="BE1277" i="4" s="1"/>
  <c r="BD1261" i="4"/>
  <c r="BE1261" i="4" s="1"/>
  <c r="BD1245" i="4"/>
  <c r="BE1245" i="4" s="1"/>
  <c r="BD1229" i="4"/>
  <c r="BE1229" i="4" s="1"/>
  <c r="BD1213" i="4"/>
  <c r="BE1213" i="4" s="1"/>
  <c r="BD1197" i="4"/>
  <c r="BE1197" i="4" s="1"/>
  <c r="BD1181" i="4"/>
  <c r="BE1181" i="4" s="1"/>
  <c r="BD1165" i="4"/>
  <c r="BE1165" i="4" s="1"/>
  <c r="BD1149" i="4"/>
  <c r="BE1149" i="4" s="1"/>
  <c r="BD1133" i="4"/>
  <c r="BE1133" i="4" s="1"/>
  <c r="BD1117" i="4"/>
  <c r="BE1117" i="4" s="1"/>
  <c r="BD1101" i="4"/>
  <c r="BE1101" i="4" s="1"/>
  <c r="BD1085" i="4"/>
  <c r="BE1085" i="4" s="1"/>
  <c r="BD1069" i="4"/>
  <c r="BE1069" i="4" s="1"/>
  <c r="BD1053" i="4"/>
  <c r="BE1053" i="4" s="1"/>
  <c r="BD1037" i="4"/>
  <c r="BE1037" i="4" s="1"/>
  <c r="BD1021" i="4"/>
  <c r="BE1021" i="4" s="1"/>
  <c r="BD1005" i="4"/>
  <c r="BE1005" i="4" s="1"/>
  <c r="BD989" i="4"/>
  <c r="BE989" i="4" s="1"/>
  <c r="BD973" i="4"/>
  <c r="BE973" i="4" s="1"/>
  <c r="BD957" i="4"/>
  <c r="BE957" i="4" s="1"/>
  <c r="BD941" i="4"/>
  <c r="BE941" i="4" s="1"/>
  <c r="BD925" i="4"/>
  <c r="BE925" i="4" s="1"/>
  <c r="BD909" i="4"/>
  <c r="BE909" i="4" s="1"/>
  <c r="BD893" i="4"/>
  <c r="BE893" i="4" s="1"/>
  <c r="BD877" i="4"/>
  <c r="BE877" i="4" s="1"/>
  <c r="BD861" i="4"/>
  <c r="BE861" i="4" s="1"/>
  <c r="BD845" i="4"/>
  <c r="BE845" i="4" s="1"/>
  <c r="BD829" i="4"/>
  <c r="BE829" i="4" s="1"/>
  <c r="BD813" i="4"/>
  <c r="BE813" i="4" s="1"/>
  <c r="BD797" i="4"/>
  <c r="BE797" i="4" s="1"/>
  <c r="BD781" i="4"/>
  <c r="BE781" i="4" s="1"/>
  <c r="BD765" i="4"/>
  <c r="BE765" i="4" s="1"/>
  <c r="BD749" i="4"/>
  <c r="BE749" i="4" s="1"/>
  <c r="BD733" i="4"/>
  <c r="BE733" i="4" s="1"/>
  <c r="BD717" i="4"/>
  <c r="BE717" i="4" s="1"/>
  <c r="BD701" i="4"/>
  <c r="BE701" i="4" s="1"/>
  <c r="BD685" i="4"/>
  <c r="BE685" i="4" s="1"/>
  <c r="BD669" i="4"/>
  <c r="BE669" i="4" s="1"/>
  <c r="BD653" i="4"/>
  <c r="BE653" i="4" s="1"/>
  <c r="BD637" i="4"/>
  <c r="BE637" i="4" s="1"/>
  <c r="BD621" i="4"/>
  <c r="BE621" i="4" s="1"/>
  <c r="BD605" i="4"/>
  <c r="BE605" i="4" s="1"/>
  <c r="BD589" i="4"/>
  <c r="BE589" i="4" s="1"/>
  <c r="BD573" i="4"/>
  <c r="BE573" i="4" s="1"/>
  <c r="BD557" i="4"/>
  <c r="BE557" i="4" s="1"/>
  <c r="BD541" i="4"/>
  <c r="BE541" i="4" s="1"/>
  <c r="BD525" i="4"/>
  <c r="BE525" i="4" s="1"/>
  <c r="BD1092" i="4"/>
  <c r="BE1092" i="4" s="1"/>
  <c r="BD1076" i="4"/>
  <c r="BE1076" i="4" s="1"/>
  <c r="BD1060" i="4"/>
  <c r="BE1060" i="4" s="1"/>
  <c r="BD1044" i="4"/>
  <c r="BE1044" i="4" s="1"/>
  <c r="BD1028" i="4"/>
  <c r="BE1028" i="4" s="1"/>
  <c r="BD1012" i="4"/>
  <c r="BE1012" i="4" s="1"/>
  <c r="BD996" i="4"/>
  <c r="BE996" i="4" s="1"/>
  <c r="BD980" i="4"/>
  <c r="BE980" i="4" s="1"/>
  <c r="BD964" i="4"/>
  <c r="BE964" i="4" s="1"/>
  <c r="BD948" i="4"/>
  <c r="BE948" i="4" s="1"/>
  <c r="BD932" i="4"/>
  <c r="BE932" i="4" s="1"/>
  <c r="BD916" i="4"/>
  <c r="BE916" i="4" s="1"/>
  <c r="BD900" i="4"/>
  <c r="BE900" i="4" s="1"/>
  <c r="BD884" i="4"/>
  <c r="BE884" i="4" s="1"/>
  <c r="BD868" i="4"/>
  <c r="BE868" i="4" s="1"/>
  <c r="BD852" i="4"/>
  <c r="BE852" i="4" s="1"/>
  <c r="BD836" i="4"/>
  <c r="BE836" i="4" s="1"/>
  <c r="BD820" i="4"/>
  <c r="BE820" i="4" s="1"/>
  <c r="BD804" i="4"/>
  <c r="BE804" i="4" s="1"/>
  <c r="BD788" i="4"/>
  <c r="BE788" i="4" s="1"/>
  <c r="BD772" i="4"/>
  <c r="BE772" i="4" s="1"/>
  <c r="BD756" i="4"/>
  <c r="BE756" i="4" s="1"/>
  <c r="BD740" i="4"/>
  <c r="BE740" i="4" s="1"/>
  <c r="BD724" i="4"/>
  <c r="BE724" i="4" s="1"/>
  <c r="BD708" i="4"/>
  <c r="BE708" i="4" s="1"/>
  <c r="BD692" i="4"/>
  <c r="BE692" i="4" s="1"/>
  <c r="BD676" i="4"/>
  <c r="BE676" i="4" s="1"/>
  <c r="BD660" i="4"/>
  <c r="BE660" i="4" s="1"/>
  <c r="BD644" i="4"/>
  <c r="BE644" i="4" s="1"/>
  <c r="BD628" i="4"/>
  <c r="BE628" i="4" s="1"/>
  <c r="BD612" i="4"/>
  <c r="BE612" i="4" s="1"/>
  <c r="BD596" i="4"/>
  <c r="BE596" i="4" s="1"/>
  <c r="BD580" i="4"/>
  <c r="BE580" i="4" s="1"/>
  <c r="BD564" i="4"/>
  <c r="BE564" i="4" s="1"/>
  <c r="BD548" i="4"/>
  <c r="BE548" i="4" s="1"/>
  <c r="BD532" i="4"/>
  <c r="BE532" i="4" s="1"/>
  <c r="BD516" i="4"/>
  <c r="BE516" i="4" s="1"/>
  <c r="BD500" i="4"/>
  <c r="BE500" i="4" s="1"/>
  <c r="BD484" i="4"/>
  <c r="BE484" i="4" s="1"/>
  <c r="BD468" i="4"/>
  <c r="BE468" i="4" s="1"/>
  <c r="BD452" i="4"/>
  <c r="BE452" i="4" s="1"/>
  <c r="BD436" i="4"/>
  <c r="BE436" i="4" s="1"/>
  <c r="BD420" i="4"/>
  <c r="BE420" i="4" s="1"/>
  <c r="BD404" i="4"/>
  <c r="BE404" i="4" s="1"/>
  <c r="BD388" i="4"/>
  <c r="BE388" i="4" s="1"/>
  <c r="BD372" i="4"/>
  <c r="BE372" i="4" s="1"/>
  <c r="BD356" i="4"/>
  <c r="BE356" i="4" s="1"/>
  <c r="BD340" i="4"/>
  <c r="BE340" i="4" s="1"/>
  <c r="BD324" i="4"/>
  <c r="BE324" i="4" s="1"/>
  <c r="BD308" i="4"/>
  <c r="BE308" i="4" s="1"/>
  <c r="BD292" i="4"/>
  <c r="BE292" i="4" s="1"/>
  <c r="BD276" i="4"/>
  <c r="BE276" i="4" s="1"/>
  <c r="BD260" i="4"/>
  <c r="BE260" i="4" s="1"/>
  <c r="BD244" i="4"/>
  <c r="BE244" i="4" s="1"/>
  <c r="BD228" i="4"/>
  <c r="BE228" i="4" s="1"/>
  <c r="BD212" i="4"/>
  <c r="BE212" i="4" s="1"/>
  <c r="BD196" i="4"/>
  <c r="BE196" i="4" s="1"/>
  <c r="BD180" i="4"/>
  <c r="BE180" i="4" s="1"/>
  <c r="BD164" i="4"/>
  <c r="BE164" i="4" s="1"/>
  <c r="BD148" i="4"/>
  <c r="BE148" i="4" s="1"/>
  <c r="BD132" i="4"/>
  <c r="BE132" i="4" s="1"/>
  <c r="BD116" i="4"/>
  <c r="BE116" i="4" s="1"/>
  <c r="BD100" i="4"/>
  <c r="BE100" i="4" s="1"/>
  <c r="BD84" i="4"/>
  <c r="BE84" i="4" s="1"/>
  <c r="BD68" i="4"/>
  <c r="BE68" i="4" s="1"/>
  <c r="BD52" i="4"/>
  <c r="BE52" i="4" s="1"/>
  <c r="BD36" i="4"/>
  <c r="BE36" i="4" s="1"/>
  <c r="BD20" i="4"/>
  <c r="BE20" i="4" s="1"/>
  <c r="BD1845" i="4"/>
  <c r="BE1845" i="4" s="1"/>
  <c r="BD1829" i="4"/>
  <c r="BE1829" i="4" s="1"/>
  <c r="BD1813" i="4"/>
  <c r="BE1813" i="4" s="1"/>
  <c r="BD1797" i="4"/>
  <c r="BE1797" i="4" s="1"/>
  <c r="BD1781" i="4"/>
  <c r="BE1781" i="4" s="1"/>
  <c r="BD1765" i="4"/>
  <c r="BE1765" i="4" s="1"/>
  <c r="BD1749" i="4"/>
  <c r="BE1749" i="4" s="1"/>
  <c r="BD1733" i="4"/>
  <c r="BE1733" i="4" s="1"/>
  <c r="BD1717" i="4"/>
  <c r="BE1717" i="4" s="1"/>
  <c r="BD1701" i="4"/>
  <c r="BE1701" i="4" s="1"/>
  <c r="BD1685" i="4"/>
  <c r="BE1685" i="4" s="1"/>
  <c r="BD1669" i="4"/>
  <c r="BE1669" i="4" s="1"/>
  <c r="BD1653" i="4"/>
  <c r="BE1653" i="4" s="1"/>
  <c r="BD1637" i="4"/>
  <c r="BE1637" i="4" s="1"/>
  <c r="BD1621" i="4"/>
  <c r="BE1621" i="4" s="1"/>
  <c r="BD1605" i="4"/>
  <c r="BE1605" i="4" s="1"/>
  <c r="BD1589" i="4"/>
  <c r="BE1589" i="4" s="1"/>
  <c r="BD1573" i="4"/>
  <c r="BE1573" i="4" s="1"/>
  <c r="BD1557" i="4"/>
  <c r="BE1557" i="4" s="1"/>
  <c r="BD1541" i="4"/>
  <c r="BE1541" i="4" s="1"/>
  <c r="BD1525" i="4"/>
  <c r="BE1525" i="4" s="1"/>
  <c r="BD639" i="4"/>
  <c r="BE639" i="4" s="1"/>
  <c r="BD623" i="4"/>
  <c r="BE623" i="4" s="1"/>
  <c r="BD607" i="4"/>
  <c r="BE607" i="4" s="1"/>
  <c r="BD591" i="4"/>
  <c r="BE591" i="4" s="1"/>
  <c r="BD575" i="4"/>
  <c r="BE575" i="4" s="1"/>
  <c r="BD559" i="4"/>
  <c r="BE559" i="4" s="1"/>
  <c r="BD543" i="4"/>
  <c r="BE543" i="4" s="1"/>
  <c r="BD527" i="4"/>
  <c r="BE527" i="4" s="1"/>
  <c r="BD511" i="4"/>
  <c r="BE511" i="4" s="1"/>
  <c r="BD495" i="4"/>
  <c r="BE495" i="4" s="1"/>
  <c r="BD479" i="4"/>
  <c r="BE479" i="4" s="1"/>
  <c r="BD463" i="4"/>
  <c r="BE463" i="4" s="1"/>
  <c r="BD447" i="4"/>
  <c r="BE447" i="4" s="1"/>
  <c r="BD431" i="4"/>
  <c r="BE431" i="4" s="1"/>
  <c r="BD415" i="4"/>
  <c r="BE415" i="4" s="1"/>
  <c r="BD399" i="4"/>
  <c r="BE399" i="4" s="1"/>
  <c r="BD383" i="4"/>
  <c r="BE383" i="4" s="1"/>
  <c r="BD367" i="4"/>
  <c r="BE367" i="4" s="1"/>
  <c r="BD351" i="4"/>
  <c r="BE351" i="4" s="1"/>
  <c r="BD335" i="4"/>
  <c r="BE335" i="4" s="1"/>
  <c r="BD319" i="4"/>
  <c r="BE319" i="4" s="1"/>
  <c r="BD303" i="4"/>
  <c r="BE303" i="4" s="1"/>
  <c r="BD287" i="4"/>
  <c r="BE287" i="4" s="1"/>
  <c r="BD271" i="4"/>
  <c r="BE271" i="4" s="1"/>
  <c r="BD255" i="4"/>
  <c r="BE255" i="4" s="1"/>
  <c r="BD239" i="4"/>
  <c r="BE239" i="4" s="1"/>
  <c r="BD223" i="4"/>
  <c r="BE223" i="4" s="1"/>
  <c r="BD207" i="4"/>
  <c r="BE207" i="4" s="1"/>
  <c r="BD191" i="4"/>
  <c r="BE191" i="4" s="1"/>
  <c r="BD175" i="4"/>
  <c r="BE175" i="4" s="1"/>
  <c r="BD159" i="4"/>
  <c r="BE159" i="4" s="1"/>
  <c r="BD143" i="4"/>
  <c r="BE143" i="4" s="1"/>
  <c r="BD127" i="4"/>
  <c r="BE127" i="4" s="1"/>
  <c r="BD111" i="4"/>
  <c r="BE111" i="4" s="1"/>
  <c r="BD95" i="4"/>
  <c r="BE95" i="4" s="1"/>
  <c r="BD79" i="4"/>
  <c r="BE79" i="4" s="1"/>
  <c r="BD63" i="4"/>
  <c r="BE63" i="4" s="1"/>
  <c r="BD47" i="4"/>
  <c r="BE47" i="4" s="1"/>
  <c r="BD31" i="4"/>
  <c r="BE31" i="4" s="1"/>
  <c r="BD15" i="4"/>
  <c r="BE15" i="4" s="1"/>
  <c r="BD1702" i="4"/>
  <c r="BE1702" i="4" s="1"/>
  <c r="BD1242" i="4"/>
  <c r="BE1242" i="4" s="1"/>
  <c r="BD1210" i="4"/>
  <c r="BE1210" i="4" s="1"/>
  <c r="BD1178" i="4"/>
  <c r="BE1178" i="4" s="1"/>
  <c r="BD1146" i="4"/>
  <c r="BE1146" i="4" s="1"/>
  <c r="BD1114" i="4"/>
  <c r="BE1114" i="4" s="1"/>
  <c r="BD1082" i="4"/>
  <c r="BE1082" i="4" s="1"/>
  <c r="BD1050" i="4"/>
  <c r="BE1050" i="4" s="1"/>
  <c r="BD1018" i="4"/>
  <c r="BE1018" i="4" s="1"/>
  <c r="BD986" i="4"/>
  <c r="BE986" i="4" s="1"/>
  <c r="BD954" i="4"/>
  <c r="BE954" i="4" s="1"/>
  <c r="BD922" i="4"/>
  <c r="BE922" i="4" s="1"/>
  <c r="BD890" i="4"/>
  <c r="BE890" i="4" s="1"/>
  <c r="BD858" i="4"/>
  <c r="BE858" i="4" s="1"/>
  <c r="BD826" i="4"/>
  <c r="BE826" i="4" s="1"/>
  <c r="BD794" i="4"/>
  <c r="BE794" i="4" s="1"/>
  <c r="BD762" i="4"/>
  <c r="BE762" i="4" s="1"/>
  <c r="BD730" i="4"/>
  <c r="BE730" i="4" s="1"/>
  <c r="BD698" i="4"/>
  <c r="BE698" i="4" s="1"/>
  <c r="BD666" i="4"/>
  <c r="BE666" i="4" s="1"/>
  <c r="BD634" i="4"/>
  <c r="BE634" i="4" s="1"/>
  <c r="BD602" i="4"/>
  <c r="BE602" i="4" s="1"/>
  <c r="BD570" i="4"/>
  <c r="BE570" i="4" s="1"/>
  <c r="BD538" i="4"/>
  <c r="BE538" i="4" s="1"/>
  <c r="BD506" i="4"/>
  <c r="BE506" i="4" s="1"/>
  <c r="BD474" i="4"/>
  <c r="BE474" i="4" s="1"/>
  <c r="BD442" i="4"/>
  <c r="BE442" i="4" s="1"/>
  <c r="BD410" i="4"/>
  <c r="BE410" i="4" s="1"/>
  <c r="BD378" i="4"/>
  <c r="BE378" i="4" s="1"/>
  <c r="BD346" i="4"/>
  <c r="BE346" i="4" s="1"/>
  <c r="BD314" i="4"/>
  <c r="BE314" i="4" s="1"/>
  <c r="BD282" i="4"/>
  <c r="BE282" i="4" s="1"/>
  <c r="BD250" i="4"/>
  <c r="BE250" i="4" s="1"/>
  <c r="BD218" i="4"/>
  <c r="BE218" i="4" s="1"/>
  <c r="BD194" i="4"/>
  <c r="BE194" i="4" s="1"/>
  <c r="BD178" i="4"/>
  <c r="BE178" i="4" s="1"/>
  <c r="BD162" i="4"/>
  <c r="BE162" i="4" s="1"/>
  <c r="BD146" i="4"/>
  <c r="BE146" i="4" s="1"/>
  <c r="BD3016" i="4"/>
  <c r="BE3016" i="4" s="1"/>
  <c r="BD3000" i="4"/>
  <c r="BE3000" i="4" s="1"/>
  <c r="BD2936" i="4"/>
  <c r="BE2936" i="4" s="1"/>
  <c r="BD2888" i="4"/>
  <c r="BE2888" i="4" s="1"/>
  <c r="BD2792" i="4"/>
  <c r="BE2792" i="4" s="1"/>
  <c r="BD2728" i="4"/>
  <c r="BE2728" i="4" s="1"/>
  <c r="BD2696" i="4"/>
  <c r="BE2696" i="4" s="1"/>
  <c r="BD2648" i="4"/>
  <c r="BE2648" i="4" s="1"/>
  <c r="BD2584" i="4"/>
  <c r="BE2584" i="4" s="1"/>
  <c r="BD2520" i="4"/>
  <c r="BE2520" i="4" s="1"/>
  <c r="BD2456" i="4"/>
  <c r="BE2456" i="4" s="1"/>
  <c r="BD2408" i="4"/>
  <c r="BE2408" i="4" s="1"/>
  <c r="BD2376" i="4"/>
  <c r="BE2376" i="4" s="1"/>
  <c r="BD2360" i="4"/>
  <c r="BE2360" i="4" s="1"/>
  <c r="BD2296" i="4"/>
  <c r="BE2296" i="4" s="1"/>
  <c r="BD2264" i="4"/>
  <c r="BE2264" i="4" s="1"/>
  <c r="BD2216" i="4"/>
  <c r="BE2216" i="4" s="1"/>
  <c r="BD2184" i="4"/>
  <c r="BE2184" i="4" s="1"/>
  <c r="BD2136" i="4"/>
  <c r="BE2136" i="4" s="1"/>
  <c r="BD2088" i="4"/>
  <c r="BE2088" i="4" s="1"/>
  <c r="BD2040" i="4"/>
  <c r="BE2040" i="4" s="1"/>
  <c r="BD1992" i="4"/>
  <c r="BE1992" i="4" s="1"/>
  <c r="BD1928" i="4"/>
  <c r="BE1928" i="4" s="1"/>
  <c r="BD1864" i="4"/>
  <c r="BE1864" i="4" s="1"/>
  <c r="BD1816" i="4"/>
  <c r="BE1816" i="4" s="1"/>
  <c r="BD1768" i="4"/>
  <c r="BE1768" i="4" s="1"/>
  <c r="BD1720" i="4"/>
  <c r="BE1720" i="4" s="1"/>
  <c r="BD1672" i="4"/>
  <c r="BE1672" i="4" s="1"/>
  <c r="BD1624" i="4"/>
  <c r="BE1624" i="4" s="1"/>
  <c r="BD1576" i="4"/>
  <c r="BE1576" i="4" s="1"/>
  <c r="BD1528" i="4"/>
  <c r="BE1528" i="4" s="1"/>
  <c r="BD1448" i="4"/>
  <c r="BE1448" i="4" s="1"/>
  <c r="BD1400" i="4"/>
  <c r="BE1400" i="4" s="1"/>
  <c r="BD1352" i="4"/>
  <c r="BE1352" i="4" s="1"/>
  <c r="BD1304" i="4"/>
  <c r="BE1304" i="4" s="1"/>
  <c r="BD1240" i="4"/>
  <c r="BE1240" i="4" s="1"/>
  <c r="BD1176" i="4"/>
  <c r="BE1176" i="4" s="1"/>
  <c r="BD1128" i="4"/>
  <c r="BE1128" i="4" s="1"/>
  <c r="BD3015" i="4"/>
  <c r="BE3015" i="4" s="1"/>
  <c r="BD2967" i="4"/>
  <c r="BE2967" i="4" s="1"/>
  <c r="BD2903" i="4"/>
  <c r="BE2903" i="4" s="1"/>
  <c r="BD2839" i="4"/>
  <c r="BE2839" i="4" s="1"/>
  <c r="BD2775" i="4"/>
  <c r="BE2775" i="4" s="1"/>
  <c r="BD2711" i="4"/>
  <c r="BE2711" i="4" s="1"/>
  <c r="BD2663" i="4"/>
  <c r="BE2663" i="4" s="1"/>
  <c r="BD2599" i="4"/>
  <c r="BE2599" i="4" s="1"/>
  <c r="BD2551" i="4"/>
  <c r="BE2551" i="4" s="1"/>
  <c r="BD2535" i="4"/>
  <c r="BE2535" i="4" s="1"/>
  <c r="BD2487" i="4"/>
  <c r="BE2487" i="4" s="1"/>
  <c r="BD2471" i="4"/>
  <c r="BE2471" i="4" s="1"/>
  <c r="BD2455" i="4"/>
  <c r="BE2455" i="4" s="1"/>
  <c r="BD2439" i="4"/>
  <c r="BE2439" i="4" s="1"/>
  <c r="BD2423" i="4"/>
  <c r="BE2423" i="4" s="1"/>
  <c r="BD2407" i="4"/>
  <c r="BE2407" i="4" s="1"/>
  <c r="BD2391" i="4"/>
  <c r="BE2391" i="4" s="1"/>
  <c r="BD2375" i="4"/>
  <c r="BE2375" i="4" s="1"/>
  <c r="BD2359" i="4"/>
  <c r="BE2359" i="4" s="1"/>
  <c r="BD2343" i="4"/>
  <c r="BE2343" i="4" s="1"/>
  <c r="BD2327" i="4"/>
  <c r="BE2327" i="4" s="1"/>
  <c r="BD2311" i="4"/>
  <c r="BE2311" i="4" s="1"/>
  <c r="BD2295" i="4"/>
  <c r="BE2295" i="4" s="1"/>
  <c r="BD2279" i="4"/>
  <c r="BE2279" i="4" s="1"/>
  <c r="BD2263" i="4"/>
  <c r="BE2263" i="4" s="1"/>
  <c r="BD2215" i="4"/>
  <c r="BE2215" i="4" s="1"/>
  <c r="BD2199" i="4"/>
  <c r="BE2199" i="4" s="1"/>
  <c r="BD2183" i="4"/>
  <c r="BE2183" i="4" s="1"/>
  <c r="BD2167" i="4"/>
  <c r="BE2167" i="4" s="1"/>
  <c r="BD2151" i="4"/>
  <c r="BE2151" i="4" s="1"/>
  <c r="BD2135" i="4"/>
  <c r="BE2135" i="4" s="1"/>
  <c r="BD2119" i="4"/>
  <c r="BE2119" i="4" s="1"/>
  <c r="BD2103" i="4"/>
  <c r="BE2103" i="4" s="1"/>
  <c r="BD2087" i="4"/>
  <c r="BE2087" i="4" s="1"/>
  <c r="BD2071" i="4"/>
  <c r="BE2071" i="4" s="1"/>
  <c r="BD2055" i="4"/>
  <c r="BE2055" i="4" s="1"/>
  <c r="BD2039" i="4"/>
  <c r="BE2039" i="4" s="1"/>
  <c r="BD2023" i="4"/>
  <c r="BE2023" i="4" s="1"/>
  <c r="BD2007" i="4"/>
  <c r="BE2007" i="4" s="1"/>
  <c r="BD1991" i="4"/>
  <c r="BE1991" i="4" s="1"/>
  <c r="BD1975" i="4"/>
  <c r="BE1975" i="4" s="1"/>
  <c r="BD1959" i="4"/>
  <c r="BE1959" i="4" s="1"/>
  <c r="BD1943" i="4"/>
  <c r="BE1943" i="4" s="1"/>
  <c r="BD1927" i="4"/>
  <c r="BE1927" i="4" s="1"/>
  <c r="BD1911" i="4"/>
  <c r="BE1911" i="4" s="1"/>
  <c r="BD1895" i="4"/>
  <c r="BE1895" i="4" s="1"/>
  <c r="BD1879" i="4"/>
  <c r="BE1879" i="4" s="1"/>
  <c r="BD1863" i="4"/>
  <c r="BE1863" i="4" s="1"/>
  <c r="BD1847" i="4"/>
  <c r="BE1847" i="4" s="1"/>
  <c r="BD1831" i="4"/>
  <c r="BE1831" i="4" s="1"/>
  <c r="BD1815" i="4"/>
  <c r="BE1815" i="4" s="1"/>
  <c r="BD1799" i="4"/>
  <c r="BE1799" i="4" s="1"/>
  <c r="BD1783" i="4"/>
  <c r="BE1783" i="4" s="1"/>
  <c r="BD1767" i="4"/>
  <c r="BE1767" i="4" s="1"/>
  <c r="BD1751" i="4"/>
  <c r="BE1751" i="4" s="1"/>
  <c r="BD1735" i="4"/>
  <c r="BE1735" i="4" s="1"/>
  <c r="BD1719" i="4"/>
  <c r="BE1719" i="4" s="1"/>
  <c r="BD1703" i="4"/>
  <c r="BE1703" i="4" s="1"/>
  <c r="BD1687" i="4"/>
  <c r="BE1687" i="4" s="1"/>
  <c r="BD1671" i="4"/>
  <c r="BE1671" i="4" s="1"/>
  <c r="BD1655" i="4"/>
  <c r="BE1655" i="4" s="1"/>
  <c r="BD1639" i="4"/>
  <c r="BE1639" i="4" s="1"/>
  <c r="BD1623" i="4"/>
  <c r="BE1623" i="4" s="1"/>
  <c r="BD1607" i="4"/>
  <c r="BE1607" i="4" s="1"/>
  <c r="BD1591" i="4"/>
  <c r="BE1591" i="4" s="1"/>
  <c r="BD1575" i="4"/>
  <c r="BE1575" i="4" s="1"/>
  <c r="BD1559" i="4"/>
  <c r="BE1559" i="4" s="1"/>
  <c r="BD1543" i="4"/>
  <c r="BE1543" i="4" s="1"/>
  <c r="BD1527" i="4"/>
  <c r="BE1527" i="4" s="1"/>
  <c r="BD1511" i="4"/>
  <c r="BE1511" i="4" s="1"/>
  <c r="BD1495" i="4"/>
  <c r="BE1495" i="4" s="1"/>
  <c r="BD1479" i="4"/>
  <c r="BE1479" i="4" s="1"/>
  <c r="BD1463" i="4"/>
  <c r="BE1463" i="4" s="1"/>
  <c r="BD1447" i="4"/>
  <c r="BE1447" i="4" s="1"/>
  <c r="BD1431" i="4"/>
  <c r="BE1431" i="4" s="1"/>
  <c r="BD1415" i="4"/>
  <c r="BE1415" i="4" s="1"/>
  <c r="BD1399" i="4"/>
  <c r="BE1399" i="4" s="1"/>
  <c r="BD1383" i="4"/>
  <c r="BE1383" i="4" s="1"/>
  <c r="BD1367" i="4"/>
  <c r="BE1367" i="4" s="1"/>
  <c r="BD1351" i="4"/>
  <c r="BE1351" i="4" s="1"/>
  <c r="BD1335" i="4"/>
  <c r="BE1335" i="4" s="1"/>
  <c r="BD1319" i="4"/>
  <c r="BE1319" i="4" s="1"/>
  <c r="BD1303" i="4"/>
  <c r="BE1303" i="4" s="1"/>
  <c r="BD1287" i="4"/>
  <c r="BE1287" i="4" s="1"/>
  <c r="BD1271" i="4"/>
  <c r="BE1271" i="4" s="1"/>
  <c r="BD1255" i="4"/>
  <c r="BE1255" i="4" s="1"/>
  <c r="BD1239" i="4"/>
  <c r="BE1239" i="4" s="1"/>
  <c r="BD1223" i="4"/>
  <c r="BE1223" i="4" s="1"/>
  <c r="BD1207" i="4"/>
  <c r="BE1207" i="4" s="1"/>
  <c r="BD1191" i="4"/>
  <c r="BE1191" i="4" s="1"/>
  <c r="BD1175" i="4"/>
  <c r="BE1175" i="4" s="1"/>
  <c r="BD1159" i="4"/>
  <c r="BE1159" i="4" s="1"/>
  <c r="BD1143" i="4"/>
  <c r="BE1143" i="4" s="1"/>
  <c r="BD1127" i="4"/>
  <c r="BE1127" i="4" s="1"/>
  <c r="BD1111" i="4"/>
  <c r="BE1111" i="4" s="1"/>
  <c r="BD1095" i="4"/>
  <c r="BE1095" i="4" s="1"/>
  <c r="BD1079" i="4"/>
  <c r="BE1079" i="4" s="1"/>
  <c r="BD1063" i="4"/>
  <c r="BE1063" i="4" s="1"/>
  <c r="BD1047" i="4"/>
  <c r="BE1047" i="4" s="1"/>
  <c r="BD1031" i="4"/>
  <c r="BE1031" i="4" s="1"/>
  <c r="BD1015" i="4"/>
  <c r="BE1015" i="4" s="1"/>
  <c r="BD999" i="4"/>
  <c r="BE999" i="4" s="1"/>
  <c r="BD983" i="4"/>
  <c r="BE983" i="4" s="1"/>
  <c r="BD967" i="4"/>
  <c r="BE967" i="4" s="1"/>
  <c r="BD951" i="4"/>
  <c r="BE951" i="4" s="1"/>
  <c r="BD935" i="4"/>
  <c r="BE935" i="4" s="1"/>
  <c r="BD919" i="4"/>
  <c r="BE919" i="4" s="1"/>
  <c r="BD903" i="4"/>
  <c r="BE903" i="4" s="1"/>
  <c r="BD887" i="4"/>
  <c r="BE887" i="4" s="1"/>
  <c r="BD871" i="4"/>
  <c r="BE871" i="4" s="1"/>
  <c r="BD855" i="4"/>
  <c r="BE855" i="4" s="1"/>
  <c r="BD839" i="4"/>
  <c r="BE839" i="4" s="1"/>
  <c r="BD823" i="4"/>
  <c r="BE823" i="4" s="1"/>
  <c r="BD807" i="4"/>
  <c r="BE807" i="4" s="1"/>
  <c r="BD791" i="4"/>
  <c r="BE791" i="4" s="1"/>
  <c r="BD775" i="4"/>
  <c r="BE775" i="4" s="1"/>
  <c r="BD759" i="4"/>
  <c r="BE759" i="4" s="1"/>
  <c r="BD743" i="4"/>
  <c r="BE743" i="4" s="1"/>
  <c r="BD727" i="4"/>
  <c r="BE727" i="4" s="1"/>
  <c r="BD711" i="4"/>
  <c r="BE711" i="4" s="1"/>
  <c r="BD695" i="4"/>
  <c r="BE695" i="4" s="1"/>
  <c r="BD679" i="4"/>
  <c r="BE679" i="4" s="1"/>
  <c r="BD663" i="4"/>
  <c r="BE663" i="4" s="1"/>
  <c r="BD647" i="4"/>
  <c r="BE647" i="4" s="1"/>
  <c r="BD1682" i="4"/>
  <c r="BE1682" i="4" s="1"/>
  <c r="BD1666" i="4"/>
  <c r="BE1666" i="4" s="1"/>
  <c r="BD1650" i="4"/>
  <c r="BE1650" i="4" s="1"/>
  <c r="BD1634" i="4"/>
  <c r="BE1634" i="4" s="1"/>
  <c r="BD1618" i="4"/>
  <c r="BE1618" i="4" s="1"/>
  <c r="BD1602" i="4"/>
  <c r="BE1602" i="4" s="1"/>
  <c r="BD1586" i="4"/>
  <c r="BE1586" i="4" s="1"/>
  <c r="BD1570" i="4"/>
  <c r="BE1570" i="4" s="1"/>
  <c r="BD1554" i="4"/>
  <c r="BE1554" i="4" s="1"/>
  <c r="BD1538" i="4"/>
  <c r="BE1538" i="4" s="1"/>
  <c r="BD1522" i="4"/>
  <c r="BE1522" i="4" s="1"/>
  <c r="BD1506" i="4"/>
  <c r="BE1506" i="4" s="1"/>
  <c r="BD1490" i="4"/>
  <c r="BE1490" i="4" s="1"/>
  <c r="BD1474" i="4"/>
  <c r="BE1474" i="4" s="1"/>
  <c r="BD1458" i="4"/>
  <c r="BE1458" i="4" s="1"/>
  <c r="BD1442" i="4"/>
  <c r="BE1442" i="4" s="1"/>
  <c r="BD1426" i="4"/>
  <c r="BE1426" i="4" s="1"/>
  <c r="BD1410" i="4"/>
  <c r="BE1410" i="4" s="1"/>
  <c r="BD1394" i="4"/>
  <c r="BE1394" i="4" s="1"/>
  <c r="BD1378" i="4"/>
  <c r="BE1378" i="4" s="1"/>
  <c r="BD1362" i="4"/>
  <c r="BE1362" i="4" s="1"/>
  <c r="BD1346" i="4"/>
  <c r="BE1346" i="4" s="1"/>
  <c r="BD1330" i="4"/>
  <c r="BE1330" i="4" s="1"/>
  <c r="BD1314" i="4"/>
  <c r="BE1314" i="4" s="1"/>
  <c r="BD1298" i="4"/>
  <c r="BE1298" i="4" s="1"/>
  <c r="BD1282" i="4"/>
  <c r="BE1282" i="4" s="1"/>
  <c r="BD1266" i="4"/>
  <c r="BE1266" i="4" s="1"/>
  <c r="BD1250" i="4"/>
  <c r="BE1250" i="4" s="1"/>
  <c r="BD1218" i="4"/>
  <c r="BE1218" i="4" s="1"/>
  <c r="BD1186" i="4"/>
  <c r="BE1186" i="4" s="1"/>
  <c r="BD1154" i="4"/>
  <c r="BE1154" i="4" s="1"/>
  <c r="BD1122" i="4"/>
  <c r="BE1122" i="4" s="1"/>
  <c r="BD1090" i="4"/>
  <c r="BE1090" i="4" s="1"/>
  <c r="BD1058" i="4"/>
  <c r="BE1058" i="4" s="1"/>
  <c r="BD1026" i="4"/>
  <c r="BE1026" i="4" s="1"/>
  <c r="BD994" i="4"/>
  <c r="BE994" i="4" s="1"/>
  <c r="BD962" i="4"/>
  <c r="BE962" i="4" s="1"/>
  <c r="BD930" i="4"/>
  <c r="BE930" i="4" s="1"/>
  <c r="BD898" i="4"/>
  <c r="BE898" i="4" s="1"/>
  <c r="BD866" i="4"/>
  <c r="BE866" i="4" s="1"/>
  <c r="BD834" i="4"/>
  <c r="BE834" i="4" s="1"/>
  <c r="BD802" i="4"/>
  <c r="BE802" i="4" s="1"/>
  <c r="BD770" i="4"/>
  <c r="BE770" i="4" s="1"/>
  <c r="BD738" i="4"/>
  <c r="BE738" i="4" s="1"/>
  <c r="BD706" i="4"/>
  <c r="BE706" i="4" s="1"/>
  <c r="BD674" i="4"/>
  <c r="BE674" i="4" s="1"/>
  <c r="BD642" i="4"/>
  <c r="BE642" i="4" s="1"/>
  <c r="BD610" i="4"/>
  <c r="BE610" i="4" s="1"/>
  <c r="BD578" i="4"/>
  <c r="BE578" i="4" s="1"/>
  <c r="BD546" i="4"/>
  <c r="BE546" i="4" s="1"/>
  <c r="BD514" i="4"/>
  <c r="BE514" i="4" s="1"/>
  <c r="BD482" i="4"/>
  <c r="BE482" i="4" s="1"/>
  <c r="BD450" i="4"/>
  <c r="BE450" i="4" s="1"/>
  <c r="BD418" i="4"/>
  <c r="BE418" i="4" s="1"/>
  <c r="BD386" i="4"/>
  <c r="BE386" i="4" s="1"/>
  <c r="BD354" i="4"/>
  <c r="BE354" i="4" s="1"/>
  <c r="BD322" i="4"/>
  <c r="BE322" i="4" s="1"/>
  <c r="BD290" i="4"/>
  <c r="BE290" i="4" s="1"/>
  <c r="BD262" i="4"/>
  <c r="BE262" i="4" s="1"/>
  <c r="BD230" i="4"/>
  <c r="BE230" i="4" s="1"/>
  <c r="BD1513" i="4"/>
  <c r="BE1513" i="4" s="1"/>
  <c r="BD1497" i="4"/>
  <c r="BE1497" i="4" s="1"/>
  <c r="BD1481" i="4"/>
  <c r="BE1481" i="4" s="1"/>
  <c r="BD1465" i="4"/>
  <c r="BE1465" i="4" s="1"/>
  <c r="BD1449" i="4"/>
  <c r="BE1449" i="4" s="1"/>
  <c r="BD1433" i="4"/>
  <c r="BE1433" i="4" s="1"/>
  <c r="BD1417" i="4"/>
  <c r="BE1417" i="4" s="1"/>
  <c r="BD1401" i="4"/>
  <c r="BE1401" i="4" s="1"/>
  <c r="BD1385" i="4"/>
  <c r="BE1385" i="4" s="1"/>
  <c r="BD1369" i="4"/>
  <c r="BE1369" i="4" s="1"/>
  <c r="BD1353" i="4"/>
  <c r="BE1353" i="4" s="1"/>
  <c r="BD1337" i="4"/>
  <c r="BE1337" i="4" s="1"/>
  <c r="BD1321" i="4"/>
  <c r="BE1321" i="4" s="1"/>
  <c r="BD1305" i="4"/>
  <c r="BE1305" i="4" s="1"/>
  <c r="BD1289" i="4"/>
  <c r="BE1289" i="4" s="1"/>
  <c r="BD1273" i="4"/>
  <c r="BE1273" i="4" s="1"/>
  <c r="BD1257" i="4"/>
  <c r="BE1257" i="4" s="1"/>
  <c r="BD1241" i="4"/>
  <c r="BE1241" i="4" s="1"/>
  <c r="BD1225" i="4"/>
  <c r="BE1225" i="4" s="1"/>
  <c r="BD1209" i="4"/>
  <c r="BE1209" i="4" s="1"/>
  <c r="BD1193" i="4"/>
  <c r="BE1193" i="4" s="1"/>
  <c r="BD1177" i="4"/>
  <c r="BE1177" i="4" s="1"/>
  <c r="BD1161" i="4"/>
  <c r="BE1161" i="4" s="1"/>
  <c r="BD1145" i="4"/>
  <c r="BE1145" i="4" s="1"/>
  <c r="BD1129" i="4"/>
  <c r="BE1129" i="4" s="1"/>
  <c r="BD1113" i="4"/>
  <c r="BE1113" i="4" s="1"/>
  <c r="BD1097" i="4"/>
  <c r="BE1097" i="4" s="1"/>
  <c r="BD1081" i="4"/>
  <c r="BE1081" i="4" s="1"/>
  <c r="BD1065" i="4"/>
  <c r="BE1065" i="4" s="1"/>
  <c r="BD1049" i="4"/>
  <c r="BE1049" i="4" s="1"/>
  <c r="BD1033" i="4"/>
  <c r="BE1033" i="4" s="1"/>
  <c r="BD1017" i="4"/>
  <c r="BE1017" i="4" s="1"/>
  <c r="BD1001" i="4"/>
  <c r="BE1001" i="4" s="1"/>
  <c r="BD985" i="4"/>
  <c r="BE985" i="4" s="1"/>
  <c r="BD969" i="4"/>
  <c r="BE969" i="4" s="1"/>
  <c r="BD953" i="4"/>
  <c r="BE953" i="4" s="1"/>
  <c r="BD937" i="4"/>
  <c r="BE937" i="4" s="1"/>
  <c r="BD921" i="4"/>
  <c r="BE921" i="4" s="1"/>
  <c r="BD905" i="4"/>
  <c r="BE905" i="4" s="1"/>
  <c r="BD889" i="4"/>
  <c r="BE889" i="4" s="1"/>
  <c r="BD873" i="4"/>
  <c r="BE873" i="4" s="1"/>
  <c r="BD857" i="4"/>
  <c r="BE857" i="4" s="1"/>
  <c r="BD841" i="4"/>
  <c r="BE841" i="4" s="1"/>
  <c r="BD825" i="4"/>
  <c r="BE825" i="4" s="1"/>
  <c r="BD809" i="4"/>
  <c r="BE809" i="4" s="1"/>
  <c r="BD793" i="4"/>
  <c r="BE793" i="4" s="1"/>
  <c r="BD777" i="4"/>
  <c r="BE777" i="4" s="1"/>
  <c r="BD761" i="4"/>
  <c r="BE761" i="4" s="1"/>
  <c r="BD745" i="4"/>
  <c r="BE745" i="4" s="1"/>
  <c r="BD729" i="4"/>
  <c r="BE729" i="4" s="1"/>
  <c r="BD713" i="4"/>
  <c r="BE713" i="4" s="1"/>
  <c r="BD697" i="4"/>
  <c r="BE697" i="4" s="1"/>
  <c r="BD681" i="4"/>
  <c r="BE681" i="4" s="1"/>
  <c r="BD665" i="4"/>
  <c r="BE665" i="4" s="1"/>
  <c r="BD649" i="4"/>
  <c r="BE649" i="4" s="1"/>
  <c r="BD633" i="4"/>
  <c r="BE633" i="4" s="1"/>
  <c r="BD617" i="4"/>
  <c r="BE617" i="4" s="1"/>
  <c r="BD601" i="4"/>
  <c r="BE601" i="4" s="1"/>
  <c r="BD585" i="4"/>
  <c r="BE585" i="4" s="1"/>
  <c r="BD569" i="4"/>
  <c r="BE569" i="4" s="1"/>
  <c r="BD553" i="4"/>
  <c r="BE553" i="4" s="1"/>
  <c r="BD537" i="4"/>
  <c r="BE537" i="4" s="1"/>
  <c r="BD521" i="4"/>
  <c r="BE521" i="4" s="1"/>
  <c r="BD1088" i="4"/>
  <c r="BE1088" i="4" s="1"/>
  <c r="BD1072" i="4"/>
  <c r="BE1072" i="4" s="1"/>
  <c r="BD1056" i="4"/>
  <c r="BE1056" i="4" s="1"/>
  <c r="BD1040" i="4"/>
  <c r="BE1040" i="4" s="1"/>
  <c r="BD1024" i="4"/>
  <c r="BE1024" i="4" s="1"/>
  <c r="BD1008" i="4"/>
  <c r="BE1008" i="4" s="1"/>
  <c r="BD992" i="4"/>
  <c r="BE992" i="4" s="1"/>
  <c r="BD976" i="4"/>
  <c r="BE976" i="4" s="1"/>
  <c r="BD960" i="4"/>
  <c r="BE960" i="4" s="1"/>
  <c r="BD944" i="4"/>
  <c r="BE944" i="4" s="1"/>
  <c r="BD928" i="4"/>
  <c r="BE928" i="4" s="1"/>
  <c r="BD912" i="4"/>
  <c r="BE912" i="4" s="1"/>
  <c r="BD896" i="4"/>
  <c r="BE896" i="4" s="1"/>
  <c r="BD880" i="4"/>
  <c r="BE880" i="4" s="1"/>
  <c r="BD864" i="4"/>
  <c r="BE864" i="4" s="1"/>
  <c r="BD848" i="4"/>
  <c r="BE848" i="4" s="1"/>
  <c r="BD832" i="4"/>
  <c r="BE832" i="4" s="1"/>
  <c r="BD816" i="4"/>
  <c r="BE816" i="4" s="1"/>
  <c r="BD800" i="4"/>
  <c r="BE800" i="4" s="1"/>
  <c r="BD784" i="4"/>
  <c r="BE784" i="4" s="1"/>
  <c r="BD768" i="4"/>
  <c r="BE768" i="4" s="1"/>
  <c r="BD752" i="4"/>
  <c r="BE752" i="4" s="1"/>
  <c r="BD736" i="4"/>
  <c r="BE736" i="4" s="1"/>
  <c r="BD720" i="4"/>
  <c r="BE720" i="4" s="1"/>
  <c r="BD704" i="4"/>
  <c r="BE704" i="4" s="1"/>
  <c r="BD688" i="4"/>
  <c r="BE688" i="4" s="1"/>
  <c r="BD672" i="4"/>
  <c r="BE672" i="4" s="1"/>
  <c r="BD656" i="4"/>
  <c r="BE656" i="4" s="1"/>
  <c r="BD640" i="4"/>
  <c r="BE640" i="4" s="1"/>
  <c r="BD624" i="4"/>
  <c r="BE624" i="4" s="1"/>
  <c r="BD608" i="4"/>
  <c r="BE608" i="4" s="1"/>
  <c r="BD592" i="4"/>
  <c r="BE592" i="4" s="1"/>
  <c r="BD576" i="4"/>
  <c r="BE576" i="4" s="1"/>
  <c r="BD560" i="4"/>
  <c r="BE560" i="4" s="1"/>
  <c r="BD544" i="4"/>
  <c r="BE544" i="4" s="1"/>
  <c r="BD528" i="4"/>
  <c r="BE528" i="4" s="1"/>
  <c r="BD512" i="4"/>
  <c r="BE512" i="4" s="1"/>
  <c r="BD496" i="4"/>
  <c r="BE496" i="4" s="1"/>
  <c r="BD480" i="4"/>
  <c r="BE480" i="4" s="1"/>
  <c r="BD464" i="4"/>
  <c r="BE464" i="4" s="1"/>
  <c r="BD448" i="4"/>
  <c r="BE448" i="4" s="1"/>
  <c r="BD432" i="4"/>
  <c r="BE432" i="4" s="1"/>
  <c r="BD416" i="4"/>
  <c r="BE416" i="4" s="1"/>
  <c r="BD400" i="4"/>
  <c r="BE400" i="4" s="1"/>
  <c r="BD384" i="4"/>
  <c r="BE384" i="4" s="1"/>
  <c r="BD368" i="4"/>
  <c r="BE368" i="4" s="1"/>
  <c r="BD352" i="4"/>
  <c r="BE352" i="4" s="1"/>
  <c r="BD336" i="4"/>
  <c r="BE336" i="4" s="1"/>
  <c r="BD320" i="4"/>
  <c r="BE320" i="4" s="1"/>
  <c r="BD304" i="4"/>
  <c r="BE304" i="4" s="1"/>
  <c r="BD288" i="4"/>
  <c r="BE288" i="4" s="1"/>
  <c r="BD272" i="4"/>
  <c r="BE272" i="4" s="1"/>
  <c r="BD256" i="4"/>
  <c r="BE256" i="4" s="1"/>
  <c r="BD240" i="4"/>
  <c r="BE240" i="4" s="1"/>
  <c r="BD224" i="4"/>
  <c r="BE224" i="4" s="1"/>
  <c r="BD208" i="4"/>
  <c r="BE208" i="4" s="1"/>
  <c r="BD192" i="4"/>
  <c r="BE192" i="4" s="1"/>
  <c r="BD176" i="4"/>
  <c r="BE176" i="4" s="1"/>
  <c r="BD160" i="4"/>
  <c r="BE160" i="4" s="1"/>
  <c r="BD144" i="4"/>
  <c r="BE144" i="4" s="1"/>
  <c r="BD128" i="4"/>
  <c r="BE128" i="4" s="1"/>
  <c r="BD112" i="4"/>
  <c r="BE112" i="4" s="1"/>
  <c r="BD96" i="4"/>
  <c r="BE96" i="4" s="1"/>
  <c r="BD80" i="4"/>
  <c r="BE80" i="4" s="1"/>
  <c r="BD64" i="4"/>
  <c r="BE64" i="4" s="1"/>
  <c r="BD48" i="4"/>
  <c r="BE48" i="4" s="1"/>
  <c r="BD32" i="4"/>
  <c r="BE32" i="4" s="1"/>
  <c r="BD16" i="4"/>
  <c r="BE16" i="4" s="1"/>
  <c r="BD1849" i="4"/>
  <c r="BE1849" i="4" s="1"/>
  <c r="BD1833" i="4"/>
  <c r="BE1833" i="4" s="1"/>
  <c r="BD1817" i="4"/>
  <c r="BE1817" i="4" s="1"/>
  <c r="BD1801" i="4"/>
  <c r="BE1801" i="4" s="1"/>
  <c r="BD1785" i="4"/>
  <c r="BE1785" i="4" s="1"/>
  <c r="BD1769" i="4"/>
  <c r="BE1769" i="4" s="1"/>
  <c r="BD1753" i="4"/>
  <c r="BE1753" i="4" s="1"/>
  <c r="BD1737" i="4"/>
  <c r="BE1737" i="4" s="1"/>
  <c r="BD1721" i="4"/>
  <c r="BE1721" i="4" s="1"/>
  <c r="BD1705" i="4"/>
  <c r="BE1705" i="4" s="1"/>
  <c r="BD1689" i="4"/>
  <c r="BE1689" i="4" s="1"/>
  <c r="BD1673" i="4"/>
  <c r="BE1673" i="4" s="1"/>
  <c r="BD1657" i="4"/>
  <c r="BE1657" i="4" s="1"/>
  <c r="BD1641" i="4"/>
  <c r="BE1641" i="4" s="1"/>
  <c r="BD1625" i="4"/>
  <c r="BE1625" i="4" s="1"/>
  <c r="BD1609" i="4"/>
  <c r="BE1609" i="4" s="1"/>
  <c r="BD1593" i="4"/>
  <c r="BE1593" i="4" s="1"/>
  <c r="BD1577" i="4"/>
  <c r="BE1577" i="4" s="1"/>
  <c r="BD1561" i="4"/>
  <c r="BE1561" i="4" s="1"/>
  <c r="BD1545" i="4"/>
  <c r="BE1545" i="4" s="1"/>
  <c r="BD1529" i="4"/>
  <c r="BE1529" i="4" s="1"/>
  <c r="BD635" i="4"/>
  <c r="BE635" i="4" s="1"/>
  <c r="BD619" i="4"/>
  <c r="BE619" i="4" s="1"/>
  <c r="BD603" i="4"/>
  <c r="BE603" i="4" s="1"/>
  <c r="BD587" i="4"/>
  <c r="BE587" i="4" s="1"/>
  <c r="BD571" i="4"/>
  <c r="BE571" i="4" s="1"/>
  <c r="BD555" i="4"/>
  <c r="BE555" i="4" s="1"/>
  <c r="BD539" i="4"/>
  <c r="BE539" i="4" s="1"/>
  <c r="BD523" i="4"/>
  <c r="BE523" i="4" s="1"/>
  <c r="BD507" i="4"/>
  <c r="BE507" i="4" s="1"/>
  <c r="BD491" i="4"/>
  <c r="BE491" i="4" s="1"/>
  <c r="BD475" i="4"/>
  <c r="BE475" i="4" s="1"/>
  <c r="BD459" i="4"/>
  <c r="BE459" i="4" s="1"/>
  <c r="BD443" i="4"/>
  <c r="BE443" i="4" s="1"/>
  <c r="BD427" i="4"/>
  <c r="BE427" i="4" s="1"/>
  <c r="BD411" i="4"/>
  <c r="BE411" i="4" s="1"/>
  <c r="BD395" i="4"/>
  <c r="BE395" i="4" s="1"/>
  <c r="BD379" i="4"/>
  <c r="BE379" i="4" s="1"/>
  <c r="BD363" i="4"/>
  <c r="BE363" i="4" s="1"/>
  <c r="BD347" i="4"/>
  <c r="BE347" i="4" s="1"/>
  <c r="BD331" i="4"/>
  <c r="BE331" i="4" s="1"/>
  <c r="BD315" i="4"/>
  <c r="BE315" i="4" s="1"/>
  <c r="BD299" i="4"/>
  <c r="BE299" i="4" s="1"/>
  <c r="BD283" i="4"/>
  <c r="BE283" i="4" s="1"/>
  <c r="BD267" i="4"/>
  <c r="BE267" i="4" s="1"/>
  <c r="BD251" i="4"/>
  <c r="BE251" i="4" s="1"/>
  <c r="BD235" i="4"/>
  <c r="BE235" i="4" s="1"/>
  <c r="BD219" i="4"/>
  <c r="BE219" i="4" s="1"/>
  <c r="BD203" i="4"/>
  <c r="BE203" i="4" s="1"/>
  <c r="BD187" i="4"/>
  <c r="BE187" i="4" s="1"/>
  <c r="BD171" i="4"/>
  <c r="BE171" i="4" s="1"/>
  <c r="BD155" i="4"/>
  <c r="BE155" i="4" s="1"/>
  <c r="BD139" i="4"/>
  <c r="BE139" i="4" s="1"/>
  <c r="BD123" i="4"/>
  <c r="BE123" i="4" s="1"/>
  <c r="BD107" i="4"/>
  <c r="BE107" i="4" s="1"/>
  <c r="BD91" i="4"/>
  <c r="BE91" i="4" s="1"/>
  <c r="BD75" i="4"/>
  <c r="BE75" i="4" s="1"/>
  <c r="BD59" i="4"/>
  <c r="BE59" i="4" s="1"/>
  <c r="BD43" i="4"/>
  <c r="BE43" i="4" s="1"/>
  <c r="BD27" i="4"/>
  <c r="BE27" i="4" s="1"/>
  <c r="BD3030" i="4"/>
  <c r="BE3030" i="4" s="1"/>
  <c r="BD3014" i="4"/>
  <c r="BE3014" i="4" s="1"/>
  <c r="BD2998" i="4"/>
  <c r="BE2998" i="4" s="1"/>
  <c r="BD2982" i="4"/>
  <c r="BE2982" i="4" s="1"/>
  <c r="BD2966" i="4"/>
  <c r="BE2966" i="4" s="1"/>
  <c r="BD2950" i="4"/>
  <c r="BE2950" i="4" s="1"/>
  <c r="BD2934" i="4"/>
  <c r="BE2934" i="4" s="1"/>
  <c r="BD2918" i="4"/>
  <c r="BE2918" i="4" s="1"/>
  <c r="BD2902" i="4"/>
  <c r="BE2902" i="4" s="1"/>
  <c r="BD2886" i="4"/>
  <c r="BE2886" i="4" s="1"/>
  <c r="BD2870" i="4"/>
  <c r="BE2870" i="4" s="1"/>
  <c r="BD2854" i="4"/>
  <c r="BE2854" i="4" s="1"/>
  <c r="BD2838" i="4"/>
  <c r="BE2838" i="4" s="1"/>
  <c r="BD2822" i="4"/>
  <c r="BE2822" i="4" s="1"/>
  <c r="BD2806" i="4"/>
  <c r="BE2806" i="4" s="1"/>
  <c r="BD2790" i="4"/>
  <c r="BE2790" i="4" s="1"/>
  <c r="BD2774" i="4"/>
  <c r="BE2774" i="4" s="1"/>
  <c r="BD2758" i="4"/>
  <c r="BE2758" i="4" s="1"/>
  <c r="BD2742" i="4"/>
  <c r="BE2742" i="4" s="1"/>
  <c r="BD2726" i="4"/>
  <c r="BE2726" i="4" s="1"/>
  <c r="BD2710" i="4"/>
  <c r="BE2710" i="4" s="1"/>
  <c r="BD2694" i="4"/>
  <c r="BE2694" i="4" s="1"/>
  <c r="BD2678" i="4"/>
  <c r="BE2678" i="4" s="1"/>
  <c r="BD2662" i="4"/>
  <c r="BE2662" i="4" s="1"/>
  <c r="BD2646" i="4"/>
  <c r="BE2646" i="4" s="1"/>
  <c r="BD2630" i="4"/>
  <c r="BE2630" i="4" s="1"/>
  <c r="BD2614" i="4"/>
  <c r="BE2614" i="4" s="1"/>
  <c r="BD2598" i="4"/>
  <c r="BE2598" i="4" s="1"/>
  <c r="BD2582" i="4"/>
  <c r="BE2582" i="4" s="1"/>
  <c r="BD2566" i="4"/>
  <c r="BE2566" i="4" s="1"/>
  <c r="BD2550" i="4"/>
  <c r="BE2550" i="4" s="1"/>
  <c r="BD2534" i="4"/>
  <c r="BE2534" i="4" s="1"/>
  <c r="BD2518" i="4"/>
  <c r="BE2518" i="4" s="1"/>
  <c r="BD2502" i="4"/>
  <c r="BE2502" i="4" s="1"/>
  <c r="BD2486" i="4"/>
  <c r="BE2486" i="4" s="1"/>
  <c r="BD2470" i="4"/>
  <c r="BE2470" i="4" s="1"/>
  <c r="BD2454" i="4"/>
  <c r="BE2454" i="4" s="1"/>
  <c r="BD2438" i="4"/>
  <c r="BE2438" i="4" s="1"/>
  <c r="BD2422" i="4"/>
  <c r="BE2422" i="4" s="1"/>
  <c r="BD2406" i="4"/>
  <c r="BE2406" i="4" s="1"/>
  <c r="BD2390" i="4"/>
  <c r="BE2390" i="4" s="1"/>
  <c r="BD2374" i="4"/>
  <c r="BE2374" i="4" s="1"/>
  <c r="BD2358" i="4"/>
  <c r="BE2358" i="4" s="1"/>
  <c r="BD2342" i="4"/>
  <c r="BE2342" i="4" s="1"/>
  <c r="BD2326" i="4"/>
  <c r="BE2326" i="4" s="1"/>
  <c r="BD2310" i="4"/>
  <c r="BE2310" i="4" s="1"/>
  <c r="BD2294" i="4"/>
  <c r="BE2294" i="4" s="1"/>
  <c r="BD2278" i="4"/>
  <c r="BE2278" i="4" s="1"/>
  <c r="BD2262" i="4"/>
  <c r="BE2262" i="4" s="1"/>
  <c r="BD2246" i="4"/>
  <c r="BE2246" i="4" s="1"/>
  <c r="BD2230" i="4"/>
  <c r="BE2230" i="4" s="1"/>
  <c r="BD2214" i="4"/>
  <c r="BE2214" i="4" s="1"/>
  <c r="BD2198" i="4"/>
  <c r="BE2198" i="4" s="1"/>
  <c r="BD2182" i="4"/>
  <c r="BE2182" i="4" s="1"/>
  <c r="BD2166" i="4"/>
  <c r="BE2166" i="4" s="1"/>
  <c r="BD2150" i="4"/>
  <c r="BE2150" i="4" s="1"/>
  <c r="BD2134" i="4"/>
  <c r="BE2134" i="4" s="1"/>
  <c r="BD2118" i="4"/>
  <c r="BE2118" i="4" s="1"/>
  <c r="BD2102" i="4"/>
  <c r="BE2102" i="4" s="1"/>
  <c r="BD2086" i="4"/>
  <c r="BE2086" i="4" s="1"/>
  <c r="BD2070" i="4"/>
  <c r="BE2070" i="4" s="1"/>
  <c r="BD2054" i="4"/>
  <c r="BE2054" i="4" s="1"/>
  <c r="BD2038" i="4"/>
  <c r="BE2038" i="4" s="1"/>
  <c r="BD2022" i="4"/>
  <c r="BE2022" i="4" s="1"/>
  <c r="BD2006" i="4"/>
  <c r="BE2006" i="4" s="1"/>
  <c r="BD1990" i="4"/>
  <c r="BE1990" i="4" s="1"/>
  <c r="BD1974" i="4"/>
  <c r="BE1974" i="4" s="1"/>
  <c r="BD1958" i="4"/>
  <c r="BE1958" i="4" s="1"/>
  <c r="BD1942" i="4"/>
  <c r="BE1942" i="4" s="1"/>
  <c r="BD1926" i="4"/>
  <c r="BE1926" i="4" s="1"/>
  <c r="BD1910" i="4"/>
  <c r="BE1910" i="4" s="1"/>
  <c r="BD1894" i="4"/>
  <c r="BE1894" i="4" s="1"/>
  <c r="BD1878" i="4"/>
  <c r="BE1878" i="4" s="1"/>
  <c r="BD1862" i="4"/>
  <c r="BE1862" i="4" s="1"/>
  <c r="BD1846" i="4"/>
  <c r="BE1846" i="4" s="1"/>
  <c r="BD1830" i="4"/>
  <c r="BE1830" i="4" s="1"/>
  <c r="BD1814" i="4"/>
  <c r="BE1814" i="4" s="1"/>
  <c r="BD1798" i="4"/>
  <c r="BE1798" i="4" s="1"/>
  <c r="BD1782" i="4"/>
  <c r="BE1782" i="4" s="1"/>
  <c r="BD1766" i="4"/>
  <c r="BE1766" i="4" s="1"/>
  <c r="BD1750" i="4"/>
  <c r="BE1750" i="4" s="1"/>
  <c r="BD1734" i="4"/>
  <c r="BE1734" i="4" s="1"/>
  <c r="BD1718" i="4"/>
  <c r="BE1718" i="4" s="1"/>
  <c r="BD1714" i="4"/>
  <c r="BE1714" i="4" s="1"/>
  <c r="BD1238" i="4"/>
  <c r="BE1238" i="4" s="1"/>
  <c r="BD1206" i="4"/>
  <c r="BE1206" i="4" s="1"/>
  <c r="BD1174" i="4"/>
  <c r="BE1174" i="4" s="1"/>
  <c r="BD1142" i="4"/>
  <c r="BE1142" i="4" s="1"/>
  <c r="BD1110" i="4"/>
  <c r="BE1110" i="4" s="1"/>
  <c r="BD1078" i="4"/>
  <c r="BE1078" i="4" s="1"/>
  <c r="BD1046" i="4"/>
  <c r="BE1046" i="4" s="1"/>
  <c r="BD1014" i="4"/>
  <c r="BE1014" i="4" s="1"/>
  <c r="BD982" i="4"/>
  <c r="BE982" i="4" s="1"/>
  <c r="BD950" i="4"/>
  <c r="BE950" i="4" s="1"/>
  <c r="BD918" i="4"/>
  <c r="BE918" i="4" s="1"/>
  <c r="BD886" i="4"/>
  <c r="BE886" i="4" s="1"/>
  <c r="BD854" i="4"/>
  <c r="BE854" i="4" s="1"/>
  <c r="BD822" i="4"/>
  <c r="BE822" i="4" s="1"/>
  <c r="BD790" i="4"/>
  <c r="BE790" i="4" s="1"/>
  <c r="BD758" i="4"/>
  <c r="BE758" i="4" s="1"/>
  <c r="BD726" i="4"/>
  <c r="BE726" i="4" s="1"/>
  <c r="BD694" i="4"/>
  <c r="BE694" i="4" s="1"/>
  <c r="BD662" i="4"/>
  <c r="BE662" i="4" s="1"/>
  <c r="BD630" i="4"/>
  <c r="BE630" i="4" s="1"/>
  <c r="BD598" i="4"/>
  <c r="BE598" i="4" s="1"/>
  <c r="BD566" i="4"/>
  <c r="BE566" i="4" s="1"/>
  <c r="BD534" i="4"/>
  <c r="BE534" i="4" s="1"/>
  <c r="BD502" i="4"/>
  <c r="BE502" i="4" s="1"/>
  <c r="BD470" i="4"/>
  <c r="BE470" i="4" s="1"/>
  <c r="BD438" i="4"/>
  <c r="BE438" i="4" s="1"/>
  <c r="BD406" i="4"/>
  <c r="BE406" i="4" s="1"/>
  <c r="BD374" i="4"/>
  <c r="BE374" i="4" s="1"/>
  <c r="BD310" i="4"/>
  <c r="BE310" i="4" s="1"/>
  <c r="BD274" i="4"/>
  <c r="BE274" i="4" s="1"/>
  <c r="BD210" i="4"/>
  <c r="BE210" i="4" s="1"/>
  <c r="BD190" i="4"/>
  <c r="BE190" i="4" s="1"/>
  <c r="BD174" i="4"/>
  <c r="BE174" i="4" s="1"/>
  <c r="BD142" i="4"/>
  <c r="BE142" i="4" s="1"/>
  <c r="BD126" i="4"/>
  <c r="BE126" i="4" s="1"/>
  <c r="BD110" i="4"/>
  <c r="BE110" i="4" s="1"/>
  <c r="BD62" i="4"/>
  <c r="BE62" i="4" s="1"/>
  <c r="BD30" i="4"/>
  <c r="BE30" i="4" s="1"/>
  <c r="BD14" i="4"/>
  <c r="BE14" i="4" s="1"/>
  <c r="BD121" i="4"/>
  <c r="BE121" i="4" s="1"/>
  <c r="BD105" i="4"/>
  <c r="BE105" i="4" s="1"/>
  <c r="BD89" i="4"/>
  <c r="BE89" i="4" s="1"/>
  <c r="BD73" i="4"/>
  <c r="BE73" i="4" s="1"/>
  <c r="BD57" i="4"/>
  <c r="BE57" i="4" s="1"/>
  <c r="BD41" i="4"/>
  <c r="BE41" i="4" s="1"/>
  <c r="BD25" i="4"/>
  <c r="BE25" i="4" s="1"/>
  <c r="BD505" i="4"/>
  <c r="BE505" i="4" s="1"/>
  <c r="BD489" i="4"/>
  <c r="BE489" i="4" s="1"/>
  <c r="BD473" i="4"/>
  <c r="BE473" i="4" s="1"/>
  <c r="BD457" i="4"/>
  <c r="BE457" i="4" s="1"/>
  <c r="BD441" i="4"/>
  <c r="BE441" i="4" s="1"/>
  <c r="BD425" i="4"/>
  <c r="BE425" i="4" s="1"/>
  <c r="BD409" i="4"/>
  <c r="BE409" i="4" s="1"/>
  <c r="BD393" i="4"/>
  <c r="BE393" i="4" s="1"/>
  <c r="BD377" i="4"/>
  <c r="BE377" i="4" s="1"/>
  <c r="BD361" i="4"/>
  <c r="BE361" i="4" s="1"/>
  <c r="BD345" i="4"/>
  <c r="BE345" i="4" s="1"/>
  <c r="BD329" i="4"/>
  <c r="BE329" i="4" s="1"/>
  <c r="BD313" i="4"/>
  <c r="BE313" i="4" s="1"/>
  <c r="BD297" i="4"/>
  <c r="BE297" i="4" s="1"/>
  <c r="BD281" i="4"/>
  <c r="BE281" i="4" s="1"/>
  <c r="BD249" i="4"/>
  <c r="BE249" i="4" s="1"/>
  <c r="BD217" i="4"/>
  <c r="BE217" i="4" s="1"/>
  <c r="BD185" i="4"/>
  <c r="BE185" i="4" s="1"/>
  <c r="BD153" i="4"/>
  <c r="BE153" i="4" s="1"/>
  <c r="BD78" i="4"/>
  <c r="BE78" i="4" s="1"/>
  <c r="BD554" i="4"/>
  <c r="BE554" i="4" s="1"/>
  <c r="BD522" i="4"/>
  <c r="BE522" i="4" s="1"/>
  <c r="BD490" i="4"/>
  <c r="BE490" i="4" s="1"/>
  <c r="BD458" i="4"/>
  <c r="BE458" i="4" s="1"/>
  <c r="BD426" i="4"/>
  <c r="BE426" i="4" s="1"/>
  <c r="BD394" i="4"/>
  <c r="BE394" i="4" s="1"/>
  <c r="BD362" i="4"/>
  <c r="BE362" i="4" s="1"/>
  <c r="BD330" i="4"/>
  <c r="BE330" i="4" s="1"/>
  <c r="BD298" i="4"/>
  <c r="BE298" i="4" s="1"/>
  <c r="BD266" i="4"/>
  <c r="BE266" i="4" s="1"/>
  <c r="BD234" i="4"/>
  <c r="BE234" i="4" s="1"/>
  <c r="BD170" i="4"/>
  <c r="BE170" i="4" s="1"/>
  <c r="BD154" i="4"/>
  <c r="BE154" i="4" s="1"/>
  <c r="BD138" i="4"/>
  <c r="BE138" i="4" s="1"/>
  <c r="BD122" i="4"/>
  <c r="BE122" i="4" s="1"/>
  <c r="BD106" i="4"/>
  <c r="BE106" i="4" s="1"/>
  <c r="BD90" i="4"/>
  <c r="BE90" i="4" s="1"/>
  <c r="BD74" i="4"/>
  <c r="BE74" i="4" s="1"/>
  <c r="BD58" i="4"/>
  <c r="BE58" i="4" s="1"/>
  <c r="BD42" i="4"/>
  <c r="BE42" i="4" s="1"/>
  <c r="BD26" i="4"/>
  <c r="BE26" i="4" s="1"/>
  <c r="BD117" i="4"/>
  <c r="BE117" i="4" s="1"/>
  <c r="BD101" i="4"/>
  <c r="BE101" i="4" s="1"/>
  <c r="BD85" i="4"/>
  <c r="BE85" i="4" s="1"/>
  <c r="BD69" i="4"/>
  <c r="BE69" i="4" s="1"/>
  <c r="BD53" i="4"/>
  <c r="BE53" i="4" s="1"/>
  <c r="BD37" i="4"/>
  <c r="BE37" i="4" s="1"/>
  <c r="BD21" i="4"/>
  <c r="BE21" i="4" s="1"/>
  <c r="BD509" i="4"/>
  <c r="BE509" i="4" s="1"/>
  <c r="BD493" i="4"/>
  <c r="BE493" i="4" s="1"/>
  <c r="BD477" i="4"/>
  <c r="BE477" i="4" s="1"/>
  <c r="BD461" i="4"/>
  <c r="BE461" i="4" s="1"/>
  <c r="BD445" i="4"/>
  <c r="BE445" i="4" s="1"/>
  <c r="BD429" i="4"/>
  <c r="BE429" i="4" s="1"/>
  <c r="BD413" i="4"/>
  <c r="BE413" i="4" s="1"/>
  <c r="BD397" i="4"/>
  <c r="BE397" i="4" s="1"/>
  <c r="BD381" i="4"/>
  <c r="BE381" i="4" s="1"/>
  <c r="BD365" i="4"/>
  <c r="BE365" i="4" s="1"/>
  <c r="BD349" i="4"/>
  <c r="BE349" i="4" s="1"/>
  <c r="BD333" i="4"/>
  <c r="BE333" i="4" s="1"/>
  <c r="BD317" i="4"/>
  <c r="BE317" i="4" s="1"/>
  <c r="BD301" i="4"/>
  <c r="BE301" i="4" s="1"/>
  <c r="BD293" i="4"/>
  <c r="BE293" i="4" s="1"/>
  <c r="BD261" i="4"/>
  <c r="BE261" i="4" s="1"/>
  <c r="BD229" i="4"/>
  <c r="BE229" i="4" s="1"/>
  <c r="BD197" i="4"/>
  <c r="BE197" i="4" s="1"/>
  <c r="BD165" i="4"/>
  <c r="BE165" i="4" s="1"/>
  <c r="BD133" i="4"/>
  <c r="BE133" i="4" s="1"/>
  <c r="BD1226" i="4"/>
  <c r="BE1226" i="4" s="1"/>
  <c r="BD1194" i="4"/>
  <c r="BE1194" i="4" s="1"/>
  <c r="BD1162" i="4"/>
  <c r="BE1162" i="4" s="1"/>
  <c r="BD1130" i="4"/>
  <c r="BE1130" i="4" s="1"/>
  <c r="BD1098" i="4"/>
  <c r="BE1098" i="4" s="1"/>
  <c r="BD1066" i="4"/>
  <c r="BE1066" i="4" s="1"/>
  <c r="BD1034" i="4"/>
  <c r="BE1034" i="4" s="1"/>
  <c r="BD1002" i="4"/>
  <c r="BE1002" i="4" s="1"/>
  <c r="BD970" i="4"/>
  <c r="BE970" i="4" s="1"/>
  <c r="BD938" i="4"/>
  <c r="BE938" i="4" s="1"/>
  <c r="BD906" i="4"/>
  <c r="BE906" i="4" s="1"/>
  <c r="BD874" i="4"/>
  <c r="BE874" i="4" s="1"/>
  <c r="BD842" i="4"/>
  <c r="BE842" i="4" s="1"/>
  <c r="BD810" i="4"/>
  <c r="BE810" i="4" s="1"/>
  <c r="BD778" i="4"/>
  <c r="BE778" i="4" s="1"/>
  <c r="BD746" i="4"/>
  <c r="BE746" i="4" s="1"/>
  <c r="BD714" i="4"/>
  <c r="BE714" i="4" s="1"/>
  <c r="BD682" i="4"/>
  <c r="BE682" i="4" s="1"/>
  <c r="BD242" i="4"/>
  <c r="BE242" i="4" s="1"/>
  <c r="BD46" i="4"/>
  <c r="BE46" i="4" s="1"/>
  <c r="BD158" i="4"/>
  <c r="BE158" i="4" s="1"/>
  <c r="BD94" i="4"/>
  <c r="BE94" i="4" s="1"/>
  <c r="BD289" i="4"/>
  <c r="BE289" i="4" s="1"/>
  <c r="BD273" i="4"/>
  <c r="BE273" i="4" s="1"/>
  <c r="BD257" i="4"/>
  <c r="BE257" i="4" s="1"/>
  <c r="BD241" i="4"/>
  <c r="BE241" i="4" s="1"/>
  <c r="BD225" i="4"/>
  <c r="BE225" i="4" s="1"/>
  <c r="BD209" i="4"/>
  <c r="BE209" i="4" s="1"/>
  <c r="BD193" i="4"/>
  <c r="BE193" i="4" s="1"/>
  <c r="BD177" i="4"/>
  <c r="BE177" i="4" s="1"/>
  <c r="BD161" i="4"/>
  <c r="BE161" i="4" s="1"/>
  <c r="BD145" i="4"/>
  <c r="BE145" i="4" s="1"/>
  <c r="BD513" i="4"/>
  <c r="BE513" i="4" s="1"/>
  <c r="BD497" i="4"/>
  <c r="BE497" i="4" s="1"/>
  <c r="BD481" i="4"/>
  <c r="BE481" i="4" s="1"/>
  <c r="BD465" i="4"/>
  <c r="BE465" i="4" s="1"/>
  <c r="BD449" i="4"/>
  <c r="BE449" i="4" s="1"/>
  <c r="BD433" i="4"/>
  <c r="BE433" i="4" s="1"/>
  <c r="BD417" i="4"/>
  <c r="BE417" i="4" s="1"/>
  <c r="BD401" i="4"/>
  <c r="BE401" i="4" s="1"/>
  <c r="BD385" i="4"/>
  <c r="BE385" i="4" s="1"/>
  <c r="BD369" i="4"/>
  <c r="BE369" i="4" s="1"/>
  <c r="BD353" i="4"/>
  <c r="BE353" i="4" s="1"/>
  <c r="BD337" i="4"/>
  <c r="BE337" i="4" s="1"/>
  <c r="BD321" i="4"/>
  <c r="BE321" i="4" s="1"/>
  <c r="BD305" i="4"/>
  <c r="BE305" i="4" s="1"/>
  <c r="BD265" i="4"/>
  <c r="BE265" i="4" s="1"/>
  <c r="BD233" i="4"/>
  <c r="BE233" i="4" s="1"/>
  <c r="BD201" i="4"/>
  <c r="BE201" i="4" s="1"/>
  <c r="BD169" i="4"/>
  <c r="BE169" i="4" s="1"/>
  <c r="BD137" i="4"/>
  <c r="BE137" i="4" s="1"/>
  <c r="BD129" i="4"/>
  <c r="BE129" i="4" s="1"/>
  <c r="BD65" i="4"/>
  <c r="BE65" i="4" s="1"/>
  <c r="BD202" i="4"/>
  <c r="BE202" i="4" s="1"/>
  <c r="BD618" i="4"/>
  <c r="BE618" i="4" s="1"/>
  <c r="BD342" i="4"/>
  <c r="BE342" i="4" s="1"/>
  <c r="BD130" i="4"/>
  <c r="BE130" i="4" s="1"/>
  <c r="BD114" i="4"/>
  <c r="BE114" i="4" s="1"/>
  <c r="BD98" i="4"/>
  <c r="BE98" i="4" s="1"/>
  <c r="BD82" i="4"/>
  <c r="BE82" i="4" s="1"/>
  <c r="BD50" i="4"/>
  <c r="BE50" i="4" s="1"/>
  <c r="BD34" i="4"/>
  <c r="BE34" i="4" s="1"/>
  <c r="BD285" i="4"/>
  <c r="BE285" i="4" s="1"/>
  <c r="BD269" i="4"/>
  <c r="BE269" i="4" s="1"/>
  <c r="BD253" i="4"/>
  <c r="BE253" i="4" s="1"/>
  <c r="BD237" i="4"/>
  <c r="BE237" i="4" s="1"/>
  <c r="BD221" i="4"/>
  <c r="BE221" i="4" s="1"/>
  <c r="BD205" i="4"/>
  <c r="BE205" i="4" s="1"/>
  <c r="BD189" i="4"/>
  <c r="BE189" i="4" s="1"/>
  <c r="BD173" i="4"/>
  <c r="BE173" i="4" s="1"/>
  <c r="BD157" i="4"/>
  <c r="BE157" i="4" s="1"/>
  <c r="BD141" i="4"/>
  <c r="BE141" i="4" s="1"/>
  <c r="BD125" i="4"/>
  <c r="BE125" i="4" s="1"/>
  <c r="BD109" i="4"/>
  <c r="BE109" i="4" s="1"/>
  <c r="BD93" i="4"/>
  <c r="BE93" i="4" s="1"/>
  <c r="BD77" i="4"/>
  <c r="BE77" i="4" s="1"/>
  <c r="BD61" i="4"/>
  <c r="BE61" i="4" s="1"/>
  <c r="BD45" i="4"/>
  <c r="BE45" i="4" s="1"/>
  <c r="BD29" i="4"/>
  <c r="BE29" i="4" s="1"/>
  <c r="BD13" i="4"/>
  <c r="BE13" i="4" s="1"/>
  <c r="BD517" i="4"/>
  <c r="BE517" i="4" s="1"/>
  <c r="BD501" i="4"/>
  <c r="BE501" i="4" s="1"/>
  <c r="BD485" i="4"/>
  <c r="BE485" i="4" s="1"/>
  <c r="BD469" i="4"/>
  <c r="BE469" i="4" s="1"/>
  <c r="BD453" i="4"/>
  <c r="BE453" i="4" s="1"/>
  <c r="BD437" i="4"/>
  <c r="BE437" i="4" s="1"/>
  <c r="BD421" i="4"/>
  <c r="BE421" i="4" s="1"/>
  <c r="BD405" i="4"/>
  <c r="BE405" i="4" s="1"/>
  <c r="BD389" i="4"/>
  <c r="BE389" i="4" s="1"/>
  <c r="BD373" i="4"/>
  <c r="BE373" i="4" s="1"/>
  <c r="BD357" i="4"/>
  <c r="BE357" i="4" s="1"/>
  <c r="BD341" i="4"/>
  <c r="BE341" i="4" s="1"/>
  <c r="BD325" i="4"/>
  <c r="BE325" i="4" s="1"/>
  <c r="BD309" i="4"/>
  <c r="BE309" i="4" s="1"/>
  <c r="BD277" i="4"/>
  <c r="BE277" i="4" s="1"/>
  <c r="BD245" i="4"/>
  <c r="BE245" i="4" s="1"/>
  <c r="BD213" i="4"/>
  <c r="BE213" i="4" s="1"/>
  <c r="BD181" i="4"/>
  <c r="BE181" i="4" s="1"/>
  <c r="BD149" i="4"/>
  <c r="BE149" i="4" s="1"/>
  <c r="BD81" i="4"/>
  <c r="BE81" i="4" s="1"/>
  <c r="BD17" i="4"/>
  <c r="BE17" i="4" s="1"/>
  <c r="BD66" i="4"/>
  <c r="BE66" i="4" s="1"/>
  <c r="BD186" i="4"/>
  <c r="BE186" i="4" s="1"/>
  <c r="AG5" i="4" l="1"/>
  <c r="Y28" i="1"/>
  <c r="Y24" i="1"/>
  <c r="T25" i="1" s="1"/>
  <c r="T24" i="1"/>
  <c r="B4" i="4"/>
  <c r="B4" i="3"/>
  <c r="B4" i="2"/>
  <c r="S12" i="4" l="1"/>
  <c r="T12" i="4"/>
  <c r="CF15" i="4"/>
  <c r="CF14" i="4"/>
  <c r="CF13" i="4"/>
  <c r="CF12" i="4"/>
  <c r="CE13" i="4"/>
  <c r="CE14" i="4"/>
  <c r="CE15" i="4"/>
  <c r="CE12" i="4"/>
  <c r="CE11" i="4"/>
  <c r="CF11" i="4"/>
  <c r="BU11" i="4"/>
  <c r="BU3035" i="4"/>
  <c r="BT3035" i="4" s="1"/>
  <c r="BU3033" i="4"/>
  <c r="BT3033" i="4" s="1"/>
  <c r="BU3031" i="4"/>
  <c r="BT3031" i="4" s="1"/>
  <c r="BU3029" i="4"/>
  <c r="BT3029" i="4" s="1"/>
  <c r="BU3027" i="4"/>
  <c r="BT3027" i="4" s="1"/>
  <c r="BU3025" i="4"/>
  <c r="BT3025" i="4" s="1"/>
  <c r="BU3023" i="4"/>
  <c r="BT3023" i="4" s="1"/>
  <c r="BU3021" i="4"/>
  <c r="BT3021" i="4" s="1"/>
  <c r="BU3019" i="4"/>
  <c r="BT3019" i="4" s="1"/>
  <c r="BU3017" i="4"/>
  <c r="BT3017" i="4" s="1"/>
  <c r="BU3015" i="4"/>
  <c r="BT3015" i="4" s="1"/>
  <c r="BU3013" i="4"/>
  <c r="BT3013" i="4" s="1"/>
  <c r="BU3011" i="4"/>
  <c r="BT3011" i="4" s="1"/>
  <c r="BU3009" i="4"/>
  <c r="BT3009" i="4" s="1"/>
  <c r="BU3007" i="4"/>
  <c r="BT3007" i="4" s="1"/>
  <c r="BU3005" i="4"/>
  <c r="BT3005" i="4" s="1"/>
  <c r="BU3003" i="4"/>
  <c r="BT3003" i="4" s="1"/>
  <c r="BU3001" i="4"/>
  <c r="BT3001" i="4" s="1"/>
  <c r="BU2999" i="4"/>
  <c r="BT2999" i="4" s="1"/>
  <c r="BU2997" i="4"/>
  <c r="BT2997" i="4" s="1"/>
  <c r="BU2995" i="4"/>
  <c r="BT2995" i="4" s="1"/>
  <c r="BU2993" i="4"/>
  <c r="BT2993" i="4" s="1"/>
  <c r="BU2991" i="4"/>
  <c r="BT2991" i="4" s="1"/>
  <c r="BU2989" i="4"/>
  <c r="BT2989" i="4" s="1"/>
  <c r="BU2987" i="4"/>
  <c r="BT2987" i="4" s="1"/>
  <c r="BU2985" i="4"/>
  <c r="BT2985" i="4" s="1"/>
  <c r="BU2983" i="4"/>
  <c r="BT2983" i="4" s="1"/>
  <c r="BU2981" i="4"/>
  <c r="BT2981" i="4" s="1"/>
  <c r="BU2979" i="4"/>
  <c r="BT2979" i="4" s="1"/>
  <c r="BU2977" i="4"/>
  <c r="BT2977" i="4" s="1"/>
  <c r="BU2975" i="4"/>
  <c r="BT2975" i="4" s="1"/>
  <c r="BU2973" i="4"/>
  <c r="BT2973" i="4" s="1"/>
  <c r="BU2971" i="4"/>
  <c r="BT2971" i="4" s="1"/>
  <c r="BU2969" i="4"/>
  <c r="BT2969" i="4" s="1"/>
  <c r="BU2967" i="4"/>
  <c r="BT2967" i="4" s="1"/>
  <c r="BU2965" i="4"/>
  <c r="BT2965" i="4" s="1"/>
  <c r="BU2963" i="4"/>
  <c r="BT2963" i="4" s="1"/>
  <c r="BU2961" i="4"/>
  <c r="BT2961" i="4" s="1"/>
  <c r="BU2959" i="4"/>
  <c r="BT2959" i="4" s="1"/>
  <c r="BU2957" i="4"/>
  <c r="BT2957" i="4" s="1"/>
  <c r="BU2955" i="4"/>
  <c r="BT2955" i="4" s="1"/>
  <c r="BU2953" i="4"/>
  <c r="BT2953" i="4" s="1"/>
  <c r="BU2951" i="4"/>
  <c r="BT2951" i="4" s="1"/>
  <c r="BU2949" i="4"/>
  <c r="BT2949" i="4" s="1"/>
  <c r="BU2947" i="4"/>
  <c r="BT2947" i="4" s="1"/>
  <c r="BU2945" i="4"/>
  <c r="BT2945" i="4" s="1"/>
  <c r="BU2943" i="4"/>
  <c r="BT2943" i="4" s="1"/>
  <c r="BU2941" i="4"/>
  <c r="BT2941" i="4" s="1"/>
  <c r="BU2939" i="4"/>
  <c r="BT2939" i="4" s="1"/>
  <c r="BU2937" i="4"/>
  <c r="BT2937" i="4" s="1"/>
  <c r="BU2935" i="4"/>
  <c r="BT2935" i="4" s="1"/>
  <c r="BU2933" i="4"/>
  <c r="BT2933" i="4" s="1"/>
  <c r="BU2931" i="4"/>
  <c r="BT2931" i="4" s="1"/>
  <c r="BU2929" i="4"/>
  <c r="BT2929" i="4" s="1"/>
  <c r="BU2927" i="4"/>
  <c r="BT2927" i="4" s="1"/>
  <c r="BU2925" i="4"/>
  <c r="BT2925" i="4" s="1"/>
  <c r="BU2923" i="4"/>
  <c r="BT2923" i="4" s="1"/>
  <c r="BU2921" i="4"/>
  <c r="BT2921" i="4" s="1"/>
  <c r="BU2919" i="4"/>
  <c r="BT2919" i="4" s="1"/>
  <c r="BU2917" i="4"/>
  <c r="BT2917" i="4" s="1"/>
  <c r="BU2915" i="4"/>
  <c r="BT2915" i="4" s="1"/>
  <c r="BU2913" i="4"/>
  <c r="BT2913" i="4" s="1"/>
  <c r="BU2911" i="4"/>
  <c r="BT2911" i="4" s="1"/>
  <c r="BU2909" i="4"/>
  <c r="BT2909" i="4" s="1"/>
  <c r="BU2907" i="4"/>
  <c r="BT2907" i="4" s="1"/>
  <c r="BU2905" i="4"/>
  <c r="BT2905" i="4" s="1"/>
  <c r="BU2903" i="4"/>
  <c r="BT2903" i="4" s="1"/>
  <c r="BU2901" i="4"/>
  <c r="BT2901" i="4" s="1"/>
  <c r="BU2899" i="4"/>
  <c r="BT2899" i="4" s="1"/>
  <c r="BU2897" i="4"/>
  <c r="BT2897" i="4" s="1"/>
  <c r="BU2895" i="4"/>
  <c r="BT2895" i="4" s="1"/>
  <c r="BU2893" i="4"/>
  <c r="BT2893" i="4" s="1"/>
  <c r="BU3034" i="4"/>
  <c r="BT3034" i="4" s="1"/>
  <c r="BU3032" i="4"/>
  <c r="BT3032" i="4" s="1"/>
  <c r="BU3030" i="4"/>
  <c r="BT3030" i="4" s="1"/>
  <c r="BU3028" i="4"/>
  <c r="BT3028" i="4" s="1"/>
  <c r="BU3026" i="4"/>
  <c r="BT3026" i="4" s="1"/>
  <c r="BU3024" i="4"/>
  <c r="BT3024" i="4" s="1"/>
  <c r="BU3022" i="4"/>
  <c r="BT3022" i="4" s="1"/>
  <c r="BU3020" i="4"/>
  <c r="BT3020" i="4" s="1"/>
  <c r="BU3018" i="4"/>
  <c r="BT3018" i="4" s="1"/>
  <c r="BU3016" i="4"/>
  <c r="BT3016" i="4" s="1"/>
  <c r="BU3014" i="4"/>
  <c r="BT3014" i="4" s="1"/>
  <c r="BU3012" i="4"/>
  <c r="BT3012" i="4" s="1"/>
  <c r="BU3010" i="4"/>
  <c r="BT3010" i="4" s="1"/>
  <c r="BU3008" i="4"/>
  <c r="BT3008" i="4" s="1"/>
  <c r="BU3006" i="4"/>
  <c r="BT3006" i="4" s="1"/>
  <c r="BU3004" i="4"/>
  <c r="BT3004" i="4" s="1"/>
  <c r="BU3002" i="4"/>
  <c r="BT3002" i="4" s="1"/>
  <c r="BU3000" i="4"/>
  <c r="BT3000" i="4" s="1"/>
  <c r="BU2998" i="4"/>
  <c r="BT2998" i="4" s="1"/>
  <c r="BU2996" i="4"/>
  <c r="BT2996" i="4" s="1"/>
  <c r="BU2994" i="4"/>
  <c r="BT2994" i="4" s="1"/>
  <c r="BU2992" i="4"/>
  <c r="BT2992" i="4" s="1"/>
  <c r="BU2990" i="4"/>
  <c r="BT2990" i="4" s="1"/>
  <c r="BU2988" i="4"/>
  <c r="BT2988" i="4" s="1"/>
  <c r="BU2986" i="4"/>
  <c r="BT2986" i="4" s="1"/>
  <c r="BU2984" i="4"/>
  <c r="BT2984" i="4" s="1"/>
  <c r="BU2982" i="4"/>
  <c r="BT2982" i="4" s="1"/>
  <c r="BU2980" i="4"/>
  <c r="BT2980" i="4" s="1"/>
  <c r="BU2978" i="4"/>
  <c r="BT2978" i="4" s="1"/>
  <c r="BU2976" i="4"/>
  <c r="BT2976" i="4" s="1"/>
  <c r="BU2974" i="4"/>
  <c r="BT2974" i="4" s="1"/>
  <c r="BU2972" i="4"/>
  <c r="BT2972" i="4" s="1"/>
  <c r="BU2970" i="4"/>
  <c r="BT2970" i="4" s="1"/>
  <c r="BU2968" i="4"/>
  <c r="BT2968" i="4" s="1"/>
  <c r="BU2966" i="4"/>
  <c r="BT2966" i="4" s="1"/>
  <c r="BU2964" i="4"/>
  <c r="BT2964" i="4" s="1"/>
  <c r="BU2962" i="4"/>
  <c r="BT2962" i="4" s="1"/>
  <c r="BU2960" i="4"/>
  <c r="BT2960" i="4" s="1"/>
  <c r="BU2958" i="4"/>
  <c r="BT2958" i="4" s="1"/>
  <c r="BU2956" i="4"/>
  <c r="BT2956" i="4" s="1"/>
  <c r="BU2954" i="4"/>
  <c r="BT2954" i="4" s="1"/>
  <c r="BU2952" i="4"/>
  <c r="BT2952" i="4" s="1"/>
  <c r="BU2950" i="4"/>
  <c r="BT2950" i="4" s="1"/>
  <c r="BU2948" i="4"/>
  <c r="BT2948" i="4" s="1"/>
  <c r="BU2946" i="4"/>
  <c r="BT2946" i="4" s="1"/>
  <c r="BU2944" i="4"/>
  <c r="BT2944" i="4" s="1"/>
  <c r="BU2942" i="4"/>
  <c r="BT2942" i="4" s="1"/>
  <c r="BU2940" i="4"/>
  <c r="BT2940" i="4" s="1"/>
  <c r="BU2938" i="4"/>
  <c r="BT2938" i="4" s="1"/>
  <c r="BU2936" i="4"/>
  <c r="BT2936" i="4" s="1"/>
  <c r="BU2934" i="4"/>
  <c r="BT2934" i="4" s="1"/>
  <c r="BU2932" i="4"/>
  <c r="BT2932" i="4" s="1"/>
  <c r="BU2930" i="4"/>
  <c r="BT2930" i="4" s="1"/>
  <c r="BU2928" i="4"/>
  <c r="BT2928" i="4" s="1"/>
  <c r="BU2926" i="4"/>
  <c r="BT2926" i="4" s="1"/>
  <c r="BU2924" i="4"/>
  <c r="BT2924" i="4" s="1"/>
  <c r="BU2922" i="4"/>
  <c r="BT2922" i="4" s="1"/>
  <c r="BU2920" i="4"/>
  <c r="BT2920" i="4" s="1"/>
  <c r="BU2918" i="4"/>
  <c r="BT2918" i="4" s="1"/>
  <c r="BU2916" i="4"/>
  <c r="BT2916" i="4" s="1"/>
  <c r="BU2914" i="4"/>
  <c r="BT2914" i="4" s="1"/>
  <c r="BU2912" i="4"/>
  <c r="BT2912" i="4" s="1"/>
  <c r="BU2910" i="4"/>
  <c r="BT2910" i="4" s="1"/>
  <c r="BU2908" i="4"/>
  <c r="BT2908" i="4" s="1"/>
  <c r="BU2906" i="4"/>
  <c r="BT2906" i="4" s="1"/>
  <c r="BU2904" i="4"/>
  <c r="BT2904" i="4" s="1"/>
  <c r="BU2902" i="4"/>
  <c r="BT2902" i="4" s="1"/>
  <c r="BU2900" i="4"/>
  <c r="BT2900" i="4" s="1"/>
  <c r="BU2898" i="4"/>
  <c r="BT2898" i="4" s="1"/>
  <c r="BU2896" i="4"/>
  <c r="BT2896" i="4" s="1"/>
  <c r="BU2894" i="4"/>
  <c r="BT2894" i="4" s="1"/>
  <c r="BU2892" i="4"/>
  <c r="BT2892" i="4" s="1"/>
  <c r="BU2890" i="4"/>
  <c r="BT2890" i="4" s="1"/>
  <c r="BU2888" i="4"/>
  <c r="BT2888" i="4" s="1"/>
  <c r="BU2886" i="4"/>
  <c r="BT2886" i="4" s="1"/>
  <c r="BU2884" i="4"/>
  <c r="BT2884" i="4" s="1"/>
  <c r="BU2882" i="4"/>
  <c r="BT2882" i="4" s="1"/>
  <c r="BU2880" i="4"/>
  <c r="BT2880" i="4" s="1"/>
  <c r="BU2878" i="4"/>
  <c r="BT2878" i="4" s="1"/>
  <c r="BU2876" i="4"/>
  <c r="BT2876" i="4" s="1"/>
  <c r="BU2874" i="4"/>
  <c r="BT2874" i="4" s="1"/>
  <c r="BU2872" i="4"/>
  <c r="BT2872" i="4" s="1"/>
  <c r="BU2870" i="4"/>
  <c r="BT2870" i="4" s="1"/>
  <c r="BU2868" i="4"/>
  <c r="BT2868" i="4" s="1"/>
  <c r="BU2891" i="4"/>
  <c r="BT2891" i="4" s="1"/>
  <c r="BU2887" i="4"/>
  <c r="BT2887" i="4" s="1"/>
  <c r="BU2883" i="4"/>
  <c r="BT2883" i="4" s="1"/>
  <c r="BU2879" i="4"/>
  <c r="BT2879" i="4" s="1"/>
  <c r="BU2875" i="4"/>
  <c r="BT2875" i="4" s="1"/>
  <c r="BU2871" i="4"/>
  <c r="BT2871" i="4" s="1"/>
  <c r="BU2867" i="4"/>
  <c r="BT2867" i="4" s="1"/>
  <c r="BU2866" i="4"/>
  <c r="BT2866" i="4" s="1"/>
  <c r="BU2864" i="4"/>
  <c r="BT2864" i="4" s="1"/>
  <c r="BU2862" i="4"/>
  <c r="BT2862" i="4" s="1"/>
  <c r="BU2860" i="4"/>
  <c r="BT2860" i="4" s="1"/>
  <c r="BU2858" i="4"/>
  <c r="BT2858" i="4" s="1"/>
  <c r="BU2856" i="4"/>
  <c r="BT2856" i="4" s="1"/>
  <c r="BU2854" i="4"/>
  <c r="BT2854" i="4" s="1"/>
  <c r="BU2852" i="4"/>
  <c r="BT2852" i="4" s="1"/>
  <c r="BU2850" i="4"/>
  <c r="BT2850" i="4" s="1"/>
  <c r="BU2848" i="4"/>
  <c r="BT2848" i="4" s="1"/>
  <c r="BU2846" i="4"/>
  <c r="BT2846" i="4" s="1"/>
  <c r="BU2844" i="4"/>
  <c r="BT2844" i="4" s="1"/>
  <c r="BU2842" i="4"/>
  <c r="BT2842" i="4" s="1"/>
  <c r="BU2840" i="4"/>
  <c r="BT2840" i="4" s="1"/>
  <c r="BU2838" i="4"/>
  <c r="BT2838" i="4" s="1"/>
  <c r="BU2836" i="4"/>
  <c r="BT2836" i="4" s="1"/>
  <c r="BU2834" i="4"/>
  <c r="BT2834" i="4" s="1"/>
  <c r="BU2832" i="4"/>
  <c r="BT2832" i="4" s="1"/>
  <c r="BU2830" i="4"/>
  <c r="BT2830" i="4" s="1"/>
  <c r="BU2828" i="4"/>
  <c r="BT2828" i="4" s="1"/>
  <c r="BU2826" i="4"/>
  <c r="BT2826" i="4" s="1"/>
  <c r="BU2824" i="4"/>
  <c r="BT2824" i="4" s="1"/>
  <c r="BU2822" i="4"/>
  <c r="BT2822" i="4" s="1"/>
  <c r="BU2820" i="4"/>
  <c r="BT2820" i="4" s="1"/>
  <c r="BU2818" i="4"/>
  <c r="BT2818" i="4" s="1"/>
  <c r="BU2816" i="4"/>
  <c r="BT2816" i="4" s="1"/>
  <c r="BU2814" i="4"/>
  <c r="BT2814" i="4" s="1"/>
  <c r="BU2812" i="4"/>
  <c r="BT2812" i="4" s="1"/>
  <c r="BU2810" i="4"/>
  <c r="BT2810" i="4" s="1"/>
  <c r="BU2889" i="4"/>
  <c r="BT2889" i="4" s="1"/>
  <c r="BU2881" i="4"/>
  <c r="BT2881" i="4" s="1"/>
  <c r="BU2873" i="4"/>
  <c r="BT2873" i="4" s="1"/>
  <c r="BU2807" i="4"/>
  <c r="BT2807" i="4" s="1"/>
  <c r="BU2804" i="4"/>
  <c r="BT2804" i="4" s="1"/>
  <c r="BU2799" i="4"/>
  <c r="BT2799" i="4" s="1"/>
  <c r="BU2796" i="4"/>
  <c r="BT2796" i="4" s="1"/>
  <c r="BU2791" i="4"/>
  <c r="BT2791" i="4" s="1"/>
  <c r="BU2788" i="4"/>
  <c r="BT2788" i="4" s="1"/>
  <c r="BU2783" i="4"/>
  <c r="BT2783" i="4" s="1"/>
  <c r="BU2780" i="4"/>
  <c r="BT2780" i="4" s="1"/>
  <c r="BU2775" i="4"/>
  <c r="BT2775" i="4" s="1"/>
  <c r="BU2772" i="4"/>
  <c r="BT2772" i="4" s="1"/>
  <c r="BU2767" i="4"/>
  <c r="BT2767" i="4" s="1"/>
  <c r="BU2764" i="4"/>
  <c r="BT2764" i="4" s="1"/>
  <c r="BU2759" i="4"/>
  <c r="BT2759" i="4" s="1"/>
  <c r="BU2756" i="4"/>
  <c r="BT2756" i="4" s="1"/>
  <c r="BU2751" i="4"/>
  <c r="BT2751" i="4" s="1"/>
  <c r="BU2748" i="4"/>
  <c r="BT2748" i="4" s="1"/>
  <c r="BU2865" i="4"/>
  <c r="BT2865" i="4" s="1"/>
  <c r="BU2861" i="4"/>
  <c r="BT2861" i="4" s="1"/>
  <c r="BU2857" i="4"/>
  <c r="BT2857" i="4" s="1"/>
  <c r="BU2853" i="4"/>
  <c r="BT2853" i="4" s="1"/>
  <c r="BU2849" i="4"/>
  <c r="BT2849" i="4" s="1"/>
  <c r="BU2845" i="4"/>
  <c r="BT2845" i="4" s="1"/>
  <c r="BU2841" i="4"/>
  <c r="BT2841" i="4" s="1"/>
  <c r="BU2837" i="4"/>
  <c r="BT2837" i="4" s="1"/>
  <c r="BU2833" i="4"/>
  <c r="BT2833" i="4" s="1"/>
  <c r="BU2829" i="4"/>
  <c r="BT2829" i="4" s="1"/>
  <c r="BU2825" i="4"/>
  <c r="BT2825" i="4" s="1"/>
  <c r="BU2821" i="4"/>
  <c r="BT2821" i="4" s="1"/>
  <c r="BU2817" i="4"/>
  <c r="BT2817" i="4" s="1"/>
  <c r="BU2813" i="4"/>
  <c r="BT2813" i="4" s="1"/>
  <c r="BU2809" i="4"/>
  <c r="BT2809" i="4" s="1"/>
  <c r="BU2806" i="4"/>
  <c r="BT2806" i="4" s="1"/>
  <c r="BU2801" i="4"/>
  <c r="BT2801" i="4" s="1"/>
  <c r="BU2798" i="4"/>
  <c r="BT2798" i="4" s="1"/>
  <c r="BU2793" i="4"/>
  <c r="BT2793" i="4" s="1"/>
  <c r="BU2790" i="4"/>
  <c r="BT2790" i="4" s="1"/>
  <c r="BU2785" i="4"/>
  <c r="BT2785" i="4" s="1"/>
  <c r="BU2782" i="4"/>
  <c r="BT2782" i="4" s="1"/>
  <c r="BU2777" i="4"/>
  <c r="BT2777" i="4" s="1"/>
  <c r="BU2774" i="4"/>
  <c r="BT2774" i="4" s="1"/>
  <c r="BU2769" i="4"/>
  <c r="BT2769" i="4" s="1"/>
  <c r="BU2766" i="4"/>
  <c r="BT2766" i="4" s="1"/>
  <c r="BU2761" i="4"/>
  <c r="BT2761" i="4" s="1"/>
  <c r="BU2758" i="4"/>
  <c r="BT2758" i="4" s="1"/>
  <c r="BU2753" i="4"/>
  <c r="BT2753" i="4" s="1"/>
  <c r="BU2750" i="4"/>
  <c r="BT2750" i="4" s="1"/>
  <c r="BU2745" i="4"/>
  <c r="BT2745" i="4" s="1"/>
  <c r="BU2743" i="4"/>
  <c r="BT2743" i="4" s="1"/>
  <c r="BU2741" i="4"/>
  <c r="BT2741" i="4" s="1"/>
  <c r="BU2739" i="4"/>
  <c r="BT2739" i="4" s="1"/>
  <c r="BU2737" i="4"/>
  <c r="BT2737" i="4" s="1"/>
  <c r="BU2735" i="4"/>
  <c r="BT2735" i="4" s="1"/>
  <c r="BU2733" i="4"/>
  <c r="BT2733" i="4" s="1"/>
  <c r="BU2731" i="4"/>
  <c r="BT2731" i="4" s="1"/>
  <c r="BU2729" i="4"/>
  <c r="BT2729" i="4" s="1"/>
  <c r="BU2727" i="4"/>
  <c r="BT2727" i="4" s="1"/>
  <c r="BU2725" i="4"/>
  <c r="BT2725" i="4" s="1"/>
  <c r="BU2723" i="4"/>
  <c r="BT2723" i="4" s="1"/>
  <c r="BU2721" i="4"/>
  <c r="BT2721" i="4" s="1"/>
  <c r="BU2719" i="4"/>
  <c r="BT2719" i="4" s="1"/>
  <c r="BU2717" i="4"/>
  <c r="BT2717" i="4" s="1"/>
  <c r="BU2715" i="4"/>
  <c r="BT2715" i="4" s="1"/>
  <c r="BU2713" i="4"/>
  <c r="BT2713" i="4" s="1"/>
  <c r="BU2711" i="4"/>
  <c r="BT2711" i="4" s="1"/>
  <c r="BU2709" i="4"/>
  <c r="BT2709" i="4" s="1"/>
  <c r="BU2707" i="4"/>
  <c r="BT2707" i="4" s="1"/>
  <c r="BU2705" i="4"/>
  <c r="BT2705" i="4" s="1"/>
  <c r="BU2703" i="4"/>
  <c r="BT2703" i="4" s="1"/>
  <c r="BU2701" i="4"/>
  <c r="BT2701" i="4" s="1"/>
  <c r="BU2699" i="4"/>
  <c r="BT2699" i="4" s="1"/>
  <c r="BU2697" i="4"/>
  <c r="BT2697" i="4" s="1"/>
  <c r="BU2695" i="4"/>
  <c r="BT2695" i="4" s="1"/>
  <c r="BU2693" i="4"/>
  <c r="BT2693" i="4" s="1"/>
  <c r="BU2691" i="4"/>
  <c r="BT2691" i="4" s="1"/>
  <c r="BU2689" i="4"/>
  <c r="BT2689" i="4" s="1"/>
  <c r="BU2687" i="4"/>
  <c r="BT2687" i="4" s="1"/>
  <c r="BU2685" i="4"/>
  <c r="BT2685" i="4" s="1"/>
  <c r="BU2683" i="4"/>
  <c r="BT2683" i="4" s="1"/>
  <c r="BU2681" i="4"/>
  <c r="BT2681" i="4" s="1"/>
  <c r="BU2679" i="4"/>
  <c r="BT2679" i="4" s="1"/>
  <c r="BU2677" i="4"/>
  <c r="BT2677" i="4" s="1"/>
  <c r="BU2675" i="4"/>
  <c r="BT2675" i="4" s="1"/>
  <c r="BU2673" i="4"/>
  <c r="BT2673" i="4" s="1"/>
  <c r="BU2671" i="4"/>
  <c r="BT2671" i="4" s="1"/>
  <c r="BU2669" i="4"/>
  <c r="BT2669" i="4" s="1"/>
  <c r="BU2667" i="4"/>
  <c r="BT2667" i="4" s="1"/>
  <c r="BU2665" i="4"/>
  <c r="BT2665" i="4" s="1"/>
  <c r="BU2663" i="4"/>
  <c r="BT2663" i="4" s="1"/>
  <c r="BU2661" i="4"/>
  <c r="BT2661" i="4" s="1"/>
  <c r="BU2659" i="4"/>
  <c r="BT2659" i="4" s="1"/>
  <c r="BU2657" i="4"/>
  <c r="BT2657" i="4" s="1"/>
  <c r="BU2655" i="4"/>
  <c r="BT2655" i="4" s="1"/>
  <c r="BU2653" i="4"/>
  <c r="BT2653" i="4" s="1"/>
  <c r="BU2651" i="4"/>
  <c r="BT2651" i="4" s="1"/>
  <c r="BU2649" i="4"/>
  <c r="BT2649" i="4" s="1"/>
  <c r="BU2647" i="4"/>
  <c r="BT2647" i="4" s="1"/>
  <c r="BU2645" i="4"/>
  <c r="BT2645" i="4" s="1"/>
  <c r="BU2643" i="4"/>
  <c r="BT2643" i="4" s="1"/>
  <c r="BU2641" i="4"/>
  <c r="BT2641" i="4" s="1"/>
  <c r="BU2877" i="4"/>
  <c r="BT2877" i="4" s="1"/>
  <c r="BU2808" i="4"/>
  <c r="BT2808" i="4" s="1"/>
  <c r="BU2803" i="4"/>
  <c r="BT2803" i="4" s="1"/>
  <c r="BU2792" i="4"/>
  <c r="BT2792" i="4" s="1"/>
  <c r="BU2787" i="4"/>
  <c r="BT2787" i="4" s="1"/>
  <c r="BU2776" i="4"/>
  <c r="BT2776" i="4" s="1"/>
  <c r="BU2771" i="4"/>
  <c r="BT2771" i="4" s="1"/>
  <c r="BU2760" i="4"/>
  <c r="BT2760" i="4" s="1"/>
  <c r="BU2755" i="4"/>
  <c r="BT2755" i="4" s="1"/>
  <c r="BU2638" i="4"/>
  <c r="BT2638" i="4" s="1"/>
  <c r="BU2635" i="4"/>
  <c r="BT2635" i="4" s="1"/>
  <c r="BU2630" i="4"/>
  <c r="BT2630" i="4" s="1"/>
  <c r="BU2627" i="4"/>
  <c r="BT2627" i="4" s="1"/>
  <c r="BU2622" i="4"/>
  <c r="BT2622" i="4" s="1"/>
  <c r="BU2619" i="4"/>
  <c r="BT2619" i="4" s="1"/>
  <c r="BU2614" i="4"/>
  <c r="BT2614" i="4" s="1"/>
  <c r="BU2611" i="4"/>
  <c r="BT2611" i="4" s="1"/>
  <c r="BU2606" i="4"/>
  <c r="BT2606" i="4" s="1"/>
  <c r="BU2603" i="4"/>
  <c r="BT2603" i="4" s="1"/>
  <c r="BU2598" i="4"/>
  <c r="BT2598" i="4" s="1"/>
  <c r="BU2595" i="4"/>
  <c r="BT2595" i="4" s="1"/>
  <c r="BU2590" i="4"/>
  <c r="BT2590" i="4" s="1"/>
  <c r="BU2587" i="4"/>
  <c r="BT2587" i="4" s="1"/>
  <c r="BU2582" i="4"/>
  <c r="BT2582" i="4" s="1"/>
  <c r="BU2579" i="4"/>
  <c r="BT2579" i="4" s="1"/>
  <c r="BU2574" i="4"/>
  <c r="BT2574" i="4" s="1"/>
  <c r="BU2571" i="4"/>
  <c r="BT2571" i="4" s="1"/>
  <c r="BU2566" i="4"/>
  <c r="BT2566" i="4" s="1"/>
  <c r="BU2563" i="4"/>
  <c r="BT2563" i="4" s="1"/>
  <c r="BU2558" i="4"/>
  <c r="BT2558" i="4" s="1"/>
  <c r="BU2555" i="4"/>
  <c r="BT2555" i="4" s="1"/>
  <c r="BU2550" i="4"/>
  <c r="BT2550" i="4" s="1"/>
  <c r="BU2547" i="4"/>
  <c r="BT2547" i="4" s="1"/>
  <c r="BU2542" i="4"/>
  <c r="BT2542" i="4" s="1"/>
  <c r="BU2539" i="4"/>
  <c r="BT2539" i="4" s="1"/>
  <c r="BU2534" i="4"/>
  <c r="BT2534" i="4" s="1"/>
  <c r="BU2531" i="4"/>
  <c r="BT2531" i="4" s="1"/>
  <c r="BU2526" i="4"/>
  <c r="BT2526" i="4" s="1"/>
  <c r="BU2523" i="4"/>
  <c r="BT2523" i="4" s="1"/>
  <c r="BU2518" i="4"/>
  <c r="BT2518" i="4" s="1"/>
  <c r="BU2515" i="4"/>
  <c r="BT2515" i="4" s="1"/>
  <c r="BU2510" i="4"/>
  <c r="BT2510" i="4" s="1"/>
  <c r="BU2507" i="4"/>
  <c r="BT2507" i="4" s="1"/>
  <c r="BU2505" i="4"/>
  <c r="BT2505" i="4" s="1"/>
  <c r="BU2503" i="4"/>
  <c r="BT2503" i="4" s="1"/>
  <c r="BU2501" i="4"/>
  <c r="BT2501" i="4" s="1"/>
  <c r="BU2499" i="4"/>
  <c r="BT2499" i="4" s="1"/>
  <c r="BU2497" i="4"/>
  <c r="BT2497" i="4" s="1"/>
  <c r="BU2495" i="4"/>
  <c r="BT2495" i="4" s="1"/>
  <c r="BU2493" i="4"/>
  <c r="BT2493" i="4" s="1"/>
  <c r="BU2491" i="4"/>
  <c r="BT2491" i="4" s="1"/>
  <c r="BU2489" i="4"/>
  <c r="BT2489" i="4" s="1"/>
  <c r="BU2487" i="4"/>
  <c r="BT2487" i="4" s="1"/>
  <c r="BU2485" i="4"/>
  <c r="BT2485" i="4" s="1"/>
  <c r="BU2483" i="4"/>
  <c r="BT2483" i="4" s="1"/>
  <c r="BU2481" i="4"/>
  <c r="BT2481" i="4" s="1"/>
  <c r="BU2479" i="4"/>
  <c r="BT2479" i="4" s="1"/>
  <c r="BU2477" i="4"/>
  <c r="BT2477" i="4" s="1"/>
  <c r="BU2475" i="4"/>
  <c r="BT2475" i="4" s="1"/>
  <c r="BU2473" i="4"/>
  <c r="BT2473" i="4" s="1"/>
  <c r="BU2471" i="4"/>
  <c r="BT2471" i="4" s="1"/>
  <c r="BU2469" i="4"/>
  <c r="BT2469" i="4" s="1"/>
  <c r="BU2467" i="4"/>
  <c r="BT2467" i="4" s="1"/>
  <c r="BU2465" i="4"/>
  <c r="BT2465" i="4" s="1"/>
  <c r="BU2463" i="4"/>
  <c r="BT2463" i="4" s="1"/>
  <c r="BU2461" i="4"/>
  <c r="BT2461" i="4" s="1"/>
  <c r="BU2459" i="4"/>
  <c r="BT2459" i="4" s="1"/>
  <c r="BU2457" i="4"/>
  <c r="BT2457" i="4" s="1"/>
  <c r="BU2455" i="4"/>
  <c r="BT2455" i="4" s="1"/>
  <c r="BU2453" i="4"/>
  <c r="BT2453" i="4" s="1"/>
  <c r="BU2451" i="4"/>
  <c r="BT2451" i="4" s="1"/>
  <c r="BU2449" i="4"/>
  <c r="BT2449" i="4" s="1"/>
  <c r="BU2447" i="4"/>
  <c r="BT2447" i="4" s="1"/>
  <c r="BU2445" i="4"/>
  <c r="BT2445" i="4" s="1"/>
  <c r="BU2443" i="4"/>
  <c r="BT2443" i="4" s="1"/>
  <c r="BU2441" i="4"/>
  <c r="BT2441" i="4" s="1"/>
  <c r="BU2439" i="4"/>
  <c r="BT2439" i="4" s="1"/>
  <c r="BU2437" i="4"/>
  <c r="BT2437" i="4" s="1"/>
  <c r="BU2435" i="4"/>
  <c r="BT2435" i="4" s="1"/>
  <c r="BU2433" i="4"/>
  <c r="BT2433" i="4" s="1"/>
  <c r="BU2431" i="4"/>
  <c r="BT2431" i="4" s="1"/>
  <c r="BU2429" i="4"/>
  <c r="BT2429" i="4" s="1"/>
  <c r="BU2427" i="4"/>
  <c r="BT2427" i="4" s="1"/>
  <c r="BU2425" i="4"/>
  <c r="BT2425" i="4" s="1"/>
  <c r="BU2423" i="4"/>
  <c r="BT2423" i="4" s="1"/>
  <c r="BU2421" i="4"/>
  <c r="BT2421" i="4" s="1"/>
  <c r="BU2419" i="4"/>
  <c r="BT2419" i="4" s="1"/>
  <c r="BU2417" i="4"/>
  <c r="BT2417" i="4" s="1"/>
  <c r="BU2415" i="4"/>
  <c r="BT2415" i="4" s="1"/>
  <c r="BU2413" i="4"/>
  <c r="BT2413" i="4" s="1"/>
  <c r="BU2411" i="4"/>
  <c r="BT2411" i="4" s="1"/>
  <c r="BU2409" i="4"/>
  <c r="BT2409" i="4" s="1"/>
  <c r="BU2407" i="4"/>
  <c r="BT2407" i="4" s="1"/>
  <c r="BU2405" i="4"/>
  <c r="BT2405" i="4" s="1"/>
  <c r="BU2403" i="4"/>
  <c r="BT2403" i="4" s="1"/>
  <c r="BU2401" i="4"/>
  <c r="BT2401" i="4" s="1"/>
  <c r="BU2399" i="4"/>
  <c r="BT2399" i="4" s="1"/>
  <c r="BU2397" i="4"/>
  <c r="BT2397" i="4" s="1"/>
  <c r="BU2395" i="4"/>
  <c r="BT2395" i="4" s="1"/>
  <c r="BU2393" i="4"/>
  <c r="BT2393" i="4" s="1"/>
  <c r="BU2391" i="4"/>
  <c r="BT2391" i="4" s="1"/>
  <c r="BU2389" i="4"/>
  <c r="BT2389" i="4" s="1"/>
  <c r="BU2387" i="4"/>
  <c r="BT2387" i="4" s="1"/>
  <c r="BU2385" i="4"/>
  <c r="BT2385" i="4" s="1"/>
  <c r="BU2383" i="4"/>
  <c r="BT2383" i="4" s="1"/>
  <c r="BU2381" i="4"/>
  <c r="BT2381" i="4" s="1"/>
  <c r="BU2379" i="4"/>
  <c r="BT2379" i="4" s="1"/>
  <c r="BU2377" i="4"/>
  <c r="BT2377" i="4" s="1"/>
  <c r="BU2375" i="4"/>
  <c r="BT2375" i="4" s="1"/>
  <c r="BU2373" i="4"/>
  <c r="BT2373" i="4" s="1"/>
  <c r="BU2371" i="4"/>
  <c r="BT2371" i="4" s="1"/>
  <c r="BU2369" i="4"/>
  <c r="BT2369" i="4" s="1"/>
  <c r="BU2367" i="4"/>
  <c r="BT2367" i="4" s="1"/>
  <c r="BU2365" i="4"/>
  <c r="BT2365" i="4" s="1"/>
  <c r="BU2363" i="4"/>
  <c r="BT2363" i="4" s="1"/>
  <c r="BU2361" i="4"/>
  <c r="BT2361" i="4" s="1"/>
  <c r="BU2359" i="4"/>
  <c r="BT2359" i="4" s="1"/>
  <c r="BU2357" i="4"/>
  <c r="BT2357" i="4" s="1"/>
  <c r="BU2355" i="4"/>
  <c r="BT2355" i="4" s="1"/>
  <c r="BU2353" i="4"/>
  <c r="BT2353" i="4" s="1"/>
  <c r="BU2351" i="4"/>
  <c r="BT2351" i="4" s="1"/>
  <c r="BU2349" i="4"/>
  <c r="BT2349" i="4" s="1"/>
  <c r="BU2347" i="4"/>
  <c r="BT2347" i="4" s="1"/>
  <c r="BU2345" i="4"/>
  <c r="BT2345" i="4" s="1"/>
  <c r="BU2343" i="4"/>
  <c r="BT2343" i="4" s="1"/>
  <c r="BU2341" i="4"/>
  <c r="BT2341" i="4" s="1"/>
  <c r="BU2339" i="4"/>
  <c r="BT2339" i="4" s="1"/>
  <c r="BU2337" i="4"/>
  <c r="BT2337" i="4" s="1"/>
  <c r="BU2335" i="4"/>
  <c r="BT2335" i="4" s="1"/>
  <c r="BU2333" i="4"/>
  <c r="BT2333" i="4" s="1"/>
  <c r="BU2331" i="4"/>
  <c r="BT2331" i="4" s="1"/>
  <c r="BU2329" i="4"/>
  <c r="BT2329" i="4" s="1"/>
  <c r="BU2327" i="4"/>
  <c r="BT2327" i="4" s="1"/>
  <c r="BU2325" i="4"/>
  <c r="BT2325" i="4" s="1"/>
  <c r="BU2323" i="4"/>
  <c r="BT2323" i="4" s="1"/>
  <c r="BU2321" i="4"/>
  <c r="BT2321" i="4" s="1"/>
  <c r="BU2319" i="4"/>
  <c r="BT2319" i="4" s="1"/>
  <c r="BU2317" i="4"/>
  <c r="BT2317" i="4" s="1"/>
  <c r="BU2315" i="4"/>
  <c r="BT2315" i="4" s="1"/>
  <c r="BU2313" i="4"/>
  <c r="BT2313" i="4" s="1"/>
  <c r="BU2311" i="4"/>
  <c r="BT2311" i="4" s="1"/>
  <c r="BU2309" i="4"/>
  <c r="BT2309" i="4" s="1"/>
  <c r="BU2307" i="4"/>
  <c r="BT2307" i="4" s="1"/>
  <c r="BU2305" i="4"/>
  <c r="BT2305" i="4" s="1"/>
  <c r="BU2863" i="4"/>
  <c r="BT2863" i="4" s="1"/>
  <c r="BU2855" i="4"/>
  <c r="BT2855" i="4" s="1"/>
  <c r="BU2847" i="4"/>
  <c r="BT2847" i="4" s="1"/>
  <c r="BU2839" i="4"/>
  <c r="BT2839" i="4" s="1"/>
  <c r="BU2831" i="4"/>
  <c r="BT2831" i="4" s="1"/>
  <c r="BU2823" i="4"/>
  <c r="BT2823" i="4" s="1"/>
  <c r="BU2815" i="4"/>
  <c r="BT2815" i="4" s="1"/>
  <c r="BU2802" i="4"/>
  <c r="BT2802" i="4" s="1"/>
  <c r="BU2797" i="4"/>
  <c r="BT2797" i="4" s="1"/>
  <c r="BU2786" i="4"/>
  <c r="BT2786" i="4" s="1"/>
  <c r="BU2781" i="4"/>
  <c r="BT2781" i="4" s="1"/>
  <c r="BU2770" i="4"/>
  <c r="BT2770" i="4" s="1"/>
  <c r="BU2765" i="4"/>
  <c r="BT2765" i="4" s="1"/>
  <c r="BU2754" i="4"/>
  <c r="BT2754" i="4" s="1"/>
  <c r="BU2749" i="4"/>
  <c r="BT2749" i="4" s="1"/>
  <c r="BU2744" i="4"/>
  <c r="BT2744" i="4" s="1"/>
  <c r="BU2740" i="4"/>
  <c r="BT2740" i="4" s="1"/>
  <c r="BU2736" i="4"/>
  <c r="BT2736" i="4" s="1"/>
  <c r="BU2732" i="4"/>
  <c r="BT2732" i="4" s="1"/>
  <c r="BU2728" i="4"/>
  <c r="BT2728" i="4" s="1"/>
  <c r="BU2724" i="4"/>
  <c r="BT2724" i="4" s="1"/>
  <c r="BU2720" i="4"/>
  <c r="BT2720" i="4" s="1"/>
  <c r="BU2716" i="4"/>
  <c r="BT2716" i="4" s="1"/>
  <c r="BU2712" i="4"/>
  <c r="BT2712" i="4" s="1"/>
  <c r="BU2708" i="4"/>
  <c r="BT2708" i="4" s="1"/>
  <c r="BU2704" i="4"/>
  <c r="BT2704" i="4" s="1"/>
  <c r="BU2700" i="4"/>
  <c r="BT2700" i="4" s="1"/>
  <c r="BU2696" i="4"/>
  <c r="BT2696" i="4" s="1"/>
  <c r="BU2692" i="4"/>
  <c r="BT2692" i="4" s="1"/>
  <c r="BU2688" i="4"/>
  <c r="BT2688" i="4" s="1"/>
  <c r="BU2684" i="4"/>
  <c r="BT2684" i="4" s="1"/>
  <c r="BU2680" i="4"/>
  <c r="BT2680" i="4" s="1"/>
  <c r="BU2676" i="4"/>
  <c r="BT2676" i="4" s="1"/>
  <c r="BU2672" i="4"/>
  <c r="BT2672" i="4" s="1"/>
  <c r="BU2668" i="4"/>
  <c r="BT2668" i="4" s="1"/>
  <c r="BU2664" i="4"/>
  <c r="BT2664" i="4" s="1"/>
  <c r="BU2660" i="4"/>
  <c r="BT2660" i="4" s="1"/>
  <c r="BU2656" i="4"/>
  <c r="BT2656" i="4" s="1"/>
  <c r="BU2652" i="4"/>
  <c r="BT2652" i="4" s="1"/>
  <c r="BU2648" i="4"/>
  <c r="BT2648" i="4" s="1"/>
  <c r="BU2644" i="4"/>
  <c r="BT2644" i="4" s="1"/>
  <c r="BU2640" i="4"/>
  <c r="BT2640" i="4" s="1"/>
  <c r="BU2637" i="4"/>
  <c r="BT2637" i="4" s="1"/>
  <c r="BU2632" i="4"/>
  <c r="BT2632" i="4" s="1"/>
  <c r="BU2629" i="4"/>
  <c r="BT2629" i="4" s="1"/>
  <c r="BU2624" i="4"/>
  <c r="BT2624" i="4" s="1"/>
  <c r="BU2621" i="4"/>
  <c r="BT2621" i="4" s="1"/>
  <c r="BU2616" i="4"/>
  <c r="BT2616" i="4" s="1"/>
  <c r="BU2613" i="4"/>
  <c r="BT2613" i="4" s="1"/>
  <c r="BU2608" i="4"/>
  <c r="BT2608" i="4" s="1"/>
  <c r="BU2605" i="4"/>
  <c r="BT2605" i="4" s="1"/>
  <c r="BU2600" i="4"/>
  <c r="BT2600" i="4" s="1"/>
  <c r="BU2597" i="4"/>
  <c r="BT2597" i="4" s="1"/>
  <c r="BU2592" i="4"/>
  <c r="BT2592" i="4" s="1"/>
  <c r="BU2589" i="4"/>
  <c r="BT2589" i="4" s="1"/>
  <c r="BU2584" i="4"/>
  <c r="BT2584" i="4" s="1"/>
  <c r="BU2581" i="4"/>
  <c r="BT2581" i="4" s="1"/>
  <c r="BU2576" i="4"/>
  <c r="BT2576" i="4" s="1"/>
  <c r="BU2573" i="4"/>
  <c r="BT2573" i="4" s="1"/>
  <c r="BU2568" i="4"/>
  <c r="BT2568" i="4" s="1"/>
  <c r="BU2565" i="4"/>
  <c r="BT2565" i="4" s="1"/>
  <c r="BU2560" i="4"/>
  <c r="BT2560" i="4" s="1"/>
  <c r="BU2557" i="4"/>
  <c r="BT2557" i="4" s="1"/>
  <c r="BU2552" i="4"/>
  <c r="BT2552" i="4" s="1"/>
  <c r="BU2549" i="4"/>
  <c r="BT2549" i="4" s="1"/>
  <c r="BU2544" i="4"/>
  <c r="BT2544" i="4" s="1"/>
  <c r="BU2541" i="4"/>
  <c r="BT2541" i="4" s="1"/>
  <c r="BU2536" i="4"/>
  <c r="BT2536" i="4" s="1"/>
  <c r="BU2533" i="4"/>
  <c r="BT2533" i="4" s="1"/>
  <c r="BU2528" i="4"/>
  <c r="BT2528" i="4" s="1"/>
  <c r="BU2525" i="4"/>
  <c r="BT2525" i="4" s="1"/>
  <c r="BU2520" i="4"/>
  <c r="BT2520" i="4" s="1"/>
  <c r="BU2517" i="4"/>
  <c r="BT2517" i="4" s="1"/>
  <c r="BU2512" i="4"/>
  <c r="BT2512" i="4" s="1"/>
  <c r="BU2509" i="4"/>
  <c r="BT2509" i="4" s="1"/>
  <c r="BU2885" i="4"/>
  <c r="BT2885" i="4" s="1"/>
  <c r="BU2800" i="4"/>
  <c r="BT2800" i="4" s="1"/>
  <c r="BU2779" i="4"/>
  <c r="BT2779" i="4" s="1"/>
  <c r="BU2768" i="4"/>
  <c r="BT2768" i="4" s="1"/>
  <c r="BU2747" i="4"/>
  <c r="BT2747" i="4" s="1"/>
  <c r="BU2631" i="4"/>
  <c r="BT2631" i="4" s="1"/>
  <c r="BU2626" i="4"/>
  <c r="BT2626" i="4" s="1"/>
  <c r="BU2615" i="4"/>
  <c r="BT2615" i="4" s="1"/>
  <c r="BU2610" i="4"/>
  <c r="BT2610" i="4" s="1"/>
  <c r="BU2599" i="4"/>
  <c r="BT2599" i="4" s="1"/>
  <c r="BU2594" i="4"/>
  <c r="BT2594" i="4" s="1"/>
  <c r="BU2583" i="4"/>
  <c r="BT2583" i="4" s="1"/>
  <c r="BU2578" i="4"/>
  <c r="BT2578" i="4" s="1"/>
  <c r="BU2567" i="4"/>
  <c r="BT2567" i="4" s="1"/>
  <c r="BU2562" i="4"/>
  <c r="BT2562" i="4" s="1"/>
  <c r="BU2551" i="4"/>
  <c r="BT2551" i="4" s="1"/>
  <c r="BU2546" i="4"/>
  <c r="BT2546" i="4" s="1"/>
  <c r="BU2535" i="4"/>
  <c r="BT2535" i="4" s="1"/>
  <c r="BU2530" i="4"/>
  <c r="BT2530" i="4" s="1"/>
  <c r="BU2519" i="4"/>
  <c r="BT2519" i="4" s="1"/>
  <c r="BU2514" i="4"/>
  <c r="BT2514" i="4" s="1"/>
  <c r="BU2504" i="4"/>
  <c r="BT2504" i="4" s="1"/>
  <c r="BU2500" i="4"/>
  <c r="BT2500" i="4" s="1"/>
  <c r="BU2496" i="4"/>
  <c r="BT2496" i="4" s="1"/>
  <c r="BU2492" i="4"/>
  <c r="BT2492" i="4" s="1"/>
  <c r="BU2488" i="4"/>
  <c r="BT2488" i="4" s="1"/>
  <c r="BU2484" i="4"/>
  <c r="BT2484" i="4" s="1"/>
  <c r="BU2480" i="4"/>
  <c r="BT2480" i="4" s="1"/>
  <c r="BU2476" i="4"/>
  <c r="BT2476" i="4" s="1"/>
  <c r="BU2472" i="4"/>
  <c r="BT2472" i="4" s="1"/>
  <c r="BU2468" i="4"/>
  <c r="BT2468" i="4" s="1"/>
  <c r="BU2464" i="4"/>
  <c r="BT2464" i="4" s="1"/>
  <c r="BU2460" i="4"/>
  <c r="BT2460" i="4" s="1"/>
  <c r="BU2456" i="4"/>
  <c r="BT2456" i="4" s="1"/>
  <c r="BU2452" i="4"/>
  <c r="BT2452" i="4" s="1"/>
  <c r="BU2448" i="4"/>
  <c r="BT2448" i="4" s="1"/>
  <c r="BU2444" i="4"/>
  <c r="BT2444" i="4" s="1"/>
  <c r="BU2440" i="4"/>
  <c r="BT2440" i="4" s="1"/>
  <c r="BU2436" i="4"/>
  <c r="BT2436" i="4" s="1"/>
  <c r="BU2432" i="4"/>
  <c r="BT2432" i="4" s="1"/>
  <c r="BU2428" i="4"/>
  <c r="BT2428" i="4" s="1"/>
  <c r="BU2424" i="4"/>
  <c r="BT2424" i="4" s="1"/>
  <c r="BU2420" i="4"/>
  <c r="BT2420" i="4" s="1"/>
  <c r="BU2416" i="4"/>
  <c r="BT2416" i="4" s="1"/>
  <c r="BU2412" i="4"/>
  <c r="BT2412" i="4" s="1"/>
  <c r="BU2408" i="4"/>
  <c r="BT2408" i="4" s="1"/>
  <c r="BU2404" i="4"/>
  <c r="BT2404" i="4" s="1"/>
  <c r="BU2400" i="4"/>
  <c r="BT2400" i="4" s="1"/>
  <c r="BU2396" i="4"/>
  <c r="BT2396" i="4" s="1"/>
  <c r="BU2392" i="4"/>
  <c r="BT2392" i="4" s="1"/>
  <c r="BU2388" i="4"/>
  <c r="BT2388" i="4" s="1"/>
  <c r="BU2384" i="4"/>
  <c r="BT2384" i="4" s="1"/>
  <c r="BU2380" i="4"/>
  <c r="BT2380" i="4" s="1"/>
  <c r="BU2376" i="4"/>
  <c r="BT2376" i="4" s="1"/>
  <c r="BU2372" i="4"/>
  <c r="BT2372" i="4" s="1"/>
  <c r="BU2366" i="4"/>
  <c r="BT2366" i="4" s="1"/>
  <c r="BU2358" i="4"/>
  <c r="BT2358" i="4" s="1"/>
  <c r="BU2350" i="4"/>
  <c r="BT2350" i="4" s="1"/>
  <c r="BU2342" i="4"/>
  <c r="BT2342" i="4" s="1"/>
  <c r="BU2334" i="4"/>
  <c r="BT2334" i="4" s="1"/>
  <c r="BU2326" i="4"/>
  <c r="BT2326" i="4" s="1"/>
  <c r="BU2318" i="4"/>
  <c r="BT2318" i="4" s="1"/>
  <c r="BU2310" i="4"/>
  <c r="BT2310" i="4" s="1"/>
  <c r="BU2859" i="4"/>
  <c r="BT2859" i="4" s="1"/>
  <c r="BU2843" i="4"/>
  <c r="BT2843" i="4" s="1"/>
  <c r="BU2827" i="4"/>
  <c r="BT2827" i="4" s="1"/>
  <c r="BU2811" i="4"/>
  <c r="BT2811" i="4" s="1"/>
  <c r="BU2789" i="4"/>
  <c r="BT2789" i="4" s="1"/>
  <c r="BU2778" i="4"/>
  <c r="BT2778" i="4" s="1"/>
  <c r="BU2757" i="4"/>
  <c r="BT2757" i="4" s="1"/>
  <c r="BU2746" i="4"/>
  <c r="BT2746" i="4" s="1"/>
  <c r="BU2738" i="4"/>
  <c r="BT2738" i="4" s="1"/>
  <c r="BU2730" i="4"/>
  <c r="BT2730" i="4" s="1"/>
  <c r="BU2722" i="4"/>
  <c r="BT2722" i="4" s="1"/>
  <c r="BU2714" i="4"/>
  <c r="BT2714" i="4" s="1"/>
  <c r="BU2706" i="4"/>
  <c r="BT2706" i="4" s="1"/>
  <c r="BU2698" i="4"/>
  <c r="BT2698" i="4" s="1"/>
  <c r="BU2690" i="4"/>
  <c r="BT2690" i="4" s="1"/>
  <c r="BU2682" i="4"/>
  <c r="BT2682" i="4" s="1"/>
  <c r="BU2674" i="4"/>
  <c r="BT2674" i="4" s="1"/>
  <c r="BU2666" i="4"/>
  <c r="BT2666" i="4" s="1"/>
  <c r="BU2658" i="4"/>
  <c r="BT2658" i="4" s="1"/>
  <c r="BU2650" i="4"/>
  <c r="BT2650" i="4" s="1"/>
  <c r="BU2642" i="4"/>
  <c r="BT2642" i="4" s="1"/>
  <c r="BU2636" i="4"/>
  <c r="BT2636" i="4" s="1"/>
  <c r="BU2625" i="4"/>
  <c r="BT2625" i="4" s="1"/>
  <c r="BU2620" i="4"/>
  <c r="BT2620" i="4" s="1"/>
  <c r="BU2609" i="4"/>
  <c r="BT2609" i="4" s="1"/>
  <c r="BU2604" i="4"/>
  <c r="BT2604" i="4" s="1"/>
  <c r="BU2593" i="4"/>
  <c r="BT2593" i="4" s="1"/>
  <c r="BU2588" i="4"/>
  <c r="BT2588" i="4" s="1"/>
  <c r="BU2577" i="4"/>
  <c r="BT2577" i="4" s="1"/>
  <c r="BU2572" i="4"/>
  <c r="BT2572" i="4" s="1"/>
  <c r="BU2561" i="4"/>
  <c r="BT2561" i="4" s="1"/>
  <c r="BU2556" i="4"/>
  <c r="BT2556" i="4" s="1"/>
  <c r="BU2545" i="4"/>
  <c r="BT2545" i="4" s="1"/>
  <c r="BU2540" i="4"/>
  <c r="BT2540" i="4" s="1"/>
  <c r="BU2529" i="4"/>
  <c r="BT2529" i="4" s="1"/>
  <c r="BU2524" i="4"/>
  <c r="BT2524" i="4" s="1"/>
  <c r="BU2513" i="4"/>
  <c r="BT2513" i="4" s="1"/>
  <c r="BU2508" i="4"/>
  <c r="BT2508" i="4" s="1"/>
  <c r="BU2368" i="4"/>
  <c r="BT2368" i="4" s="1"/>
  <c r="BU2360" i="4"/>
  <c r="BT2360" i="4" s="1"/>
  <c r="BU2352" i="4"/>
  <c r="BT2352" i="4" s="1"/>
  <c r="BU2344" i="4"/>
  <c r="BT2344" i="4" s="1"/>
  <c r="BU2336" i="4"/>
  <c r="BT2336" i="4" s="1"/>
  <c r="BU2328" i="4"/>
  <c r="BT2328" i="4" s="1"/>
  <c r="BU2320" i="4"/>
  <c r="BT2320" i="4" s="1"/>
  <c r="BU2312" i="4"/>
  <c r="BT2312" i="4" s="1"/>
  <c r="BU2304" i="4"/>
  <c r="BT2304" i="4" s="1"/>
  <c r="BU2302" i="4"/>
  <c r="BT2302" i="4" s="1"/>
  <c r="BU2300" i="4"/>
  <c r="BT2300" i="4" s="1"/>
  <c r="BU2298" i="4"/>
  <c r="BT2298" i="4" s="1"/>
  <c r="BU2296" i="4"/>
  <c r="BT2296" i="4" s="1"/>
  <c r="BU2294" i="4"/>
  <c r="BT2294" i="4" s="1"/>
  <c r="BU2292" i="4"/>
  <c r="BT2292" i="4" s="1"/>
  <c r="BU2290" i="4"/>
  <c r="BT2290" i="4" s="1"/>
  <c r="BU2288" i="4"/>
  <c r="BT2288" i="4" s="1"/>
  <c r="BU2286" i="4"/>
  <c r="BT2286" i="4" s="1"/>
  <c r="BU2284" i="4"/>
  <c r="BT2284" i="4" s="1"/>
  <c r="BU2282" i="4"/>
  <c r="BT2282" i="4" s="1"/>
  <c r="BU2280" i="4"/>
  <c r="BT2280" i="4" s="1"/>
  <c r="BU2278" i="4"/>
  <c r="BT2278" i="4" s="1"/>
  <c r="BU2276" i="4"/>
  <c r="BT2276" i="4" s="1"/>
  <c r="BU2274" i="4"/>
  <c r="BT2274" i="4" s="1"/>
  <c r="BU2272" i="4"/>
  <c r="BT2272" i="4" s="1"/>
  <c r="BU2270" i="4"/>
  <c r="BT2270" i="4" s="1"/>
  <c r="BU2268" i="4"/>
  <c r="BT2268" i="4" s="1"/>
  <c r="BU2266" i="4"/>
  <c r="BT2266" i="4" s="1"/>
  <c r="BU2264" i="4"/>
  <c r="BT2264" i="4" s="1"/>
  <c r="BU2262" i="4"/>
  <c r="BT2262" i="4" s="1"/>
  <c r="BU2260" i="4"/>
  <c r="BT2260" i="4" s="1"/>
  <c r="BU2258" i="4"/>
  <c r="BT2258" i="4" s="1"/>
  <c r="BU2256" i="4"/>
  <c r="BT2256" i="4" s="1"/>
  <c r="BU2254" i="4"/>
  <c r="BT2254" i="4" s="1"/>
  <c r="BU2252" i="4"/>
  <c r="BT2252" i="4" s="1"/>
  <c r="BU2250" i="4"/>
  <c r="BT2250" i="4" s="1"/>
  <c r="BU2248" i="4"/>
  <c r="BT2248" i="4" s="1"/>
  <c r="BU2246" i="4"/>
  <c r="BT2246" i="4" s="1"/>
  <c r="BU2244" i="4"/>
  <c r="BT2244" i="4" s="1"/>
  <c r="BU2242" i="4"/>
  <c r="BT2242" i="4" s="1"/>
  <c r="BU2240" i="4"/>
  <c r="BT2240" i="4" s="1"/>
  <c r="BU2238" i="4"/>
  <c r="BT2238" i="4" s="1"/>
  <c r="BU2236" i="4"/>
  <c r="BT2236" i="4" s="1"/>
  <c r="BU2234" i="4"/>
  <c r="BT2234" i="4" s="1"/>
  <c r="BU2232" i="4"/>
  <c r="BT2232" i="4" s="1"/>
  <c r="BU2230" i="4"/>
  <c r="BT2230" i="4" s="1"/>
  <c r="BU2228" i="4"/>
  <c r="BT2228" i="4" s="1"/>
  <c r="BU2226" i="4"/>
  <c r="BT2226" i="4" s="1"/>
  <c r="BU2224" i="4"/>
  <c r="BT2224" i="4" s="1"/>
  <c r="BU2222" i="4"/>
  <c r="BT2222" i="4" s="1"/>
  <c r="BU2220" i="4"/>
  <c r="BT2220" i="4" s="1"/>
  <c r="BU2218" i="4"/>
  <c r="BT2218" i="4" s="1"/>
  <c r="BU2216" i="4"/>
  <c r="BT2216" i="4" s="1"/>
  <c r="BU2214" i="4"/>
  <c r="BT2214" i="4" s="1"/>
  <c r="BU2212" i="4"/>
  <c r="BT2212" i="4" s="1"/>
  <c r="BU2210" i="4"/>
  <c r="BT2210" i="4" s="1"/>
  <c r="BU2208" i="4"/>
  <c r="BT2208" i="4" s="1"/>
  <c r="BU2206" i="4"/>
  <c r="BT2206" i="4" s="1"/>
  <c r="BU2204" i="4"/>
  <c r="BT2204" i="4" s="1"/>
  <c r="BU2202" i="4"/>
  <c r="BT2202" i="4" s="1"/>
  <c r="BU2200" i="4"/>
  <c r="BT2200" i="4" s="1"/>
  <c r="BU2198" i="4"/>
  <c r="BT2198" i="4" s="1"/>
  <c r="BU2869" i="4"/>
  <c r="BT2869" i="4" s="1"/>
  <c r="BU2784" i="4"/>
  <c r="BT2784" i="4" s="1"/>
  <c r="BU2763" i="4"/>
  <c r="BT2763" i="4" s="1"/>
  <c r="BU2634" i="4"/>
  <c r="BT2634" i="4" s="1"/>
  <c r="BU2623" i="4"/>
  <c r="BT2623" i="4" s="1"/>
  <c r="BU2602" i="4"/>
  <c r="BT2602" i="4" s="1"/>
  <c r="BU2591" i="4"/>
  <c r="BT2591" i="4" s="1"/>
  <c r="BU2570" i="4"/>
  <c r="BT2570" i="4" s="1"/>
  <c r="BU2559" i="4"/>
  <c r="BT2559" i="4" s="1"/>
  <c r="BU2538" i="4"/>
  <c r="BT2538" i="4" s="1"/>
  <c r="BU2527" i="4"/>
  <c r="BT2527" i="4" s="1"/>
  <c r="BU2506" i="4"/>
  <c r="BT2506" i="4" s="1"/>
  <c r="BU2498" i="4"/>
  <c r="BT2498" i="4" s="1"/>
  <c r="BU2490" i="4"/>
  <c r="BT2490" i="4" s="1"/>
  <c r="BU2482" i="4"/>
  <c r="BT2482" i="4" s="1"/>
  <c r="BU2474" i="4"/>
  <c r="BT2474" i="4" s="1"/>
  <c r="BU2466" i="4"/>
  <c r="BT2466" i="4" s="1"/>
  <c r="BU2458" i="4"/>
  <c r="BT2458" i="4" s="1"/>
  <c r="BU2450" i="4"/>
  <c r="BT2450" i="4" s="1"/>
  <c r="BU2442" i="4"/>
  <c r="BT2442" i="4" s="1"/>
  <c r="BU2434" i="4"/>
  <c r="BT2434" i="4" s="1"/>
  <c r="BU2426" i="4"/>
  <c r="BT2426" i="4" s="1"/>
  <c r="BU2418" i="4"/>
  <c r="BT2418" i="4" s="1"/>
  <c r="BU2410" i="4"/>
  <c r="BT2410" i="4" s="1"/>
  <c r="BU2402" i="4"/>
  <c r="BT2402" i="4" s="1"/>
  <c r="BU2394" i="4"/>
  <c r="BT2394" i="4" s="1"/>
  <c r="BU2386" i="4"/>
  <c r="BT2386" i="4" s="1"/>
  <c r="BU2378" i="4"/>
  <c r="BT2378" i="4" s="1"/>
  <c r="BU2370" i="4"/>
  <c r="BT2370" i="4" s="1"/>
  <c r="BU2354" i="4"/>
  <c r="BT2354" i="4" s="1"/>
  <c r="BU2338" i="4"/>
  <c r="BT2338" i="4" s="1"/>
  <c r="BU2322" i="4"/>
  <c r="BT2322" i="4" s="1"/>
  <c r="BU2306" i="4"/>
  <c r="BT2306" i="4" s="1"/>
  <c r="BU2195" i="4"/>
  <c r="BT2195" i="4" s="1"/>
  <c r="BU2192" i="4"/>
  <c r="BT2192" i="4" s="1"/>
  <c r="BU2187" i="4"/>
  <c r="BT2187" i="4" s="1"/>
  <c r="BU2184" i="4"/>
  <c r="BT2184" i="4" s="1"/>
  <c r="BU2179" i="4"/>
  <c r="BT2179" i="4" s="1"/>
  <c r="BU2176" i="4"/>
  <c r="BT2176" i="4" s="1"/>
  <c r="BU2171" i="4"/>
  <c r="BT2171" i="4" s="1"/>
  <c r="BU2168" i="4"/>
  <c r="BT2168" i="4" s="1"/>
  <c r="BU2163" i="4"/>
  <c r="BT2163" i="4" s="1"/>
  <c r="BU2160" i="4"/>
  <c r="BT2160" i="4" s="1"/>
  <c r="BU2155" i="4"/>
  <c r="BT2155" i="4" s="1"/>
  <c r="BU2152" i="4"/>
  <c r="BT2152" i="4" s="1"/>
  <c r="BU2147" i="4"/>
  <c r="BT2147" i="4" s="1"/>
  <c r="BU2144" i="4"/>
  <c r="BT2144" i="4" s="1"/>
  <c r="BU2139" i="4"/>
  <c r="BT2139" i="4" s="1"/>
  <c r="BU2136" i="4"/>
  <c r="BT2136" i="4" s="1"/>
  <c r="BU2131" i="4"/>
  <c r="BT2131" i="4" s="1"/>
  <c r="BU2128" i="4"/>
  <c r="BT2128" i="4" s="1"/>
  <c r="BU2123" i="4"/>
  <c r="BT2123" i="4" s="1"/>
  <c r="BU2120" i="4"/>
  <c r="BT2120" i="4" s="1"/>
  <c r="BU2115" i="4"/>
  <c r="BT2115" i="4" s="1"/>
  <c r="BU2112" i="4"/>
  <c r="BT2112" i="4" s="1"/>
  <c r="BU2107" i="4"/>
  <c r="BT2107" i="4" s="1"/>
  <c r="BU2104" i="4"/>
  <c r="BT2104" i="4" s="1"/>
  <c r="BU2099" i="4"/>
  <c r="BT2099" i="4" s="1"/>
  <c r="BU2096" i="4"/>
  <c r="BT2096" i="4" s="1"/>
  <c r="BU2091" i="4"/>
  <c r="BT2091" i="4" s="1"/>
  <c r="BU2088" i="4"/>
  <c r="BT2088" i="4" s="1"/>
  <c r="BU2083" i="4"/>
  <c r="BT2083" i="4" s="1"/>
  <c r="BU2080" i="4"/>
  <c r="BT2080" i="4" s="1"/>
  <c r="BU2075" i="4"/>
  <c r="BT2075" i="4" s="1"/>
  <c r="BU2072" i="4"/>
  <c r="BT2072" i="4" s="1"/>
  <c r="BU2067" i="4"/>
  <c r="BT2067" i="4" s="1"/>
  <c r="BU2064" i="4"/>
  <c r="BT2064" i="4" s="1"/>
  <c r="BU2059" i="4"/>
  <c r="BT2059" i="4" s="1"/>
  <c r="BU2056" i="4"/>
  <c r="BT2056" i="4" s="1"/>
  <c r="BU2051" i="4"/>
  <c r="BT2051" i="4" s="1"/>
  <c r="BU2048" i="4"/>
  <c r="BT2048" i="4" s="1"/>
  <c r="BU2043" i="4"/>
  <c r="BT2043" i="4" s="1"/>
  <c r="BU2040" i="4"/>
  <c r="BT2040" i="4" s="1"/>
  <c r="BU2035" i="4"/>
  <c r="BT2035" i="4" s="1"/>
  <c r="BU2032" i="4"/>
  <c r="BT2032" i="4" s="1"/>
  <c r="BU2027" i="4"/>
  <c r="BT2027" i="4" s="1"/>
  <c r="BU2024" i="4"/>
  <c r="BT2024" i="4" s="1"/>
  <c r="BU2019" i="4"/>
  <c r="BT2019" i="4" s="1"/>
  <c r="BU2016" i="4"/>
  <c r="BT2016" i="4" s="1"/>
  <c r="BU2011" i="4"/>
  <c r="BT2011" i="4" s="1"/>
  <c r="BU2008" i="4"/>
  <c r="BT2008" i="4" s="1"/>
  <c r="BU2003" i="4"/>
  <c r="BT2003" i="4" s="1"/>
  <c r="BU2000" i="4"/>
  <c r="BT2000" i="4" s="1"/>
  <c r="BU1995" i="4"/>
  <c r="BT1995" i="4" s="1"/>
  <c r="BU1992" i="4"/>
  <c r="BT1992" i="4" s="1"/>
  <c r="BU1987" i="4"/>
  <c r="BT1987" i="4" s="1"/>
  <c r="BU1984" i="4"/>
  <c r="BT1984" i="4" s="1"/>
  <c r="BU1979" i="4"/>
  <c r="BT1979" i="4" s="1"/>
  <c r="BU1976" i="4"/>
  <c r="BT1976" i="4" s="1"/>
  <c r="BU1971" i="4"/>
  <c r="BT1971" i="4" s="1"/>
  <c r="BU1968" i="4"/>
  <c r="BT1968" i="4" s="1"/>
  <c r="BU1963" i="4"/>
  <c r="BT1963" i="4" s="1"/>
  <c r="BU1960" i="4"/>
  <c r="BT1960" i="4" s="1"/>
  <c r="BU1955" i="4"/>
  <c r="BT1955" i="4" s="1"/>
  <c r="BU1952" i="4"/>
  <c r="BT1952" i="4" s="1"/>
  <c r="BU1947" i="4"/>
  <c r="BT1947" i="4" s="1"/>
  <c r="BU1944" i="4"/>
  <c r="BT1944" i="4" s="1"/>
  <c r="BU1939" i="4"/>
  <c r="BT1939" i="4" s="1"/>
  <c r="BU1936" i="4"/>
  <c r="BT1936" i="4" s="1"/>
  <c r="BU1931" i="4"/>
  <c r="BT1931" i="4" s="1"/>
  <c r="BU1928" i="4"/>
  <c r="BT1928" i="4" s="1"/>
  <c r="BU1923" i="4"/>
  <c r="BT1923" i="4" s="1"/>
  <c r="BU1920" i="4"/>
  <c r="BT1920" i="4" s="1"/>
  <c r="BU1915" i="4"/>
  <c r="BT1915" i="4" s="1"/>
  <c r="BU1912" i="4"/>
  <c r="BT1912" i="4" s="1"/>
  <c r="BU1907" i="4"/>
  <c r="BT1907" i="4" s="1"/>
  <c r="BU1904" i="4"/>
  <c r="BT1904" i="4" s="1"/>
  <c r="BU1899" i="4"/>
  <c r="BT1899" i="4" s="1"/>
  <c r="BU1896" i="4"/>
  <c r="BT1896" i="4" s="1"/>
  <c r="BU1891" i="4"/>
  <c r="BT1891" i="4" s="1"/>
  <c r="BU1888" i="4"/>
  <c r="BT1888" i="4" s="1"/>
  <c r="BU1883" i="4"/>
  <c r="BT1883" i="4" s="1"/>
  <c r="BU1880" i="4"/>
  <c r="BT1880" i="4" s="1"/>
  <c r="BU1875" i="4"/>
  <c r="BT1875" i="4" s="1"/>
  <c r="BU1872" i="4"/>
  <c r="BT1872" i="4" s="1"/>
  <c r="BU1867" i="4"/>
  <c r="BT1867" i="4" s="1"/>
  <c r="BU1864" i="4"/>
  <c r="BT1864" i="4" s="1"/>
  <c r="BU1859" i="4"/>
  <c r="BT1859" i="4" s="1"/>
  <c r="BU1856" i="4"/>
  <c r="BT1856" i="4" s="1"/>
  <c r="BU1851" i="4"/>
  <c r="BT1851" i="4" s="1"/>
  <c r="BU1848" i="4"/>
  <c r="BT1848" i="4" s="1"/>
  <c r="BU1843" i="4"/>
  <c r="BT1843" i="4" s="1"/>
  <c r="BU2835" i="4"/>
  <c r="BT2835" i="4" s="1"/>
  <c r="BU2805" i="4"/>
  <c r="BT2805" i="4" s="1"/>
  <c r="BU2762" i="4"/>
  <c r="BT2762" i="4" s="1"/>
  <c r="BU2742" i="4"/>
  <c r="BT2742" i="4" s="1"/>
  <c r="BU2726" i="4"/>
  <c r="BT2726" i="4" s="1"/>
  <c r="BU2710" i="4"/>
  <c r="BT2710" i="4" s="1"/>
  <c r="BU2694" i="4"/>
  <c r="BT2694" i="4" s="1"/>
  <c r="BU2678" i="4"/>
  <c r="BT2678" i="4" s="1"/>
  <c r="BU2662" i="4"/>
  <c r="BT2662" i="4" s="1"/>
  <c r="BU2646" i="4"/>
  <c r="BT2646" i="4" s="1"/>
  <c r="BU2633" i="4"/>
  <c r="BT2633" i="4" s="1"/>
  <c r="BU2612" i="4"/>
  <c r="BT2612" i="4" s="1"/>
  <c r="BU2601" i="4"/>
  <c r="BT2601" i="4" s="1"/>
  <c r="BU2580" i="4"/>
  <c r="BT2580" i="4" s="1"/>
  <c r="BU2569" i="4"/>
  <c r="BT2569" i="4" s="1"/>
  <c r="BU2548" i="4"/>
  <c r="BT2548" i="4" s="1"/>
  <c r="BU2537" i="4"/>
  <c r="BT2537" i="4" s="1"/>
  <c r="BU2516" i="4"/>
  <c r="BT2516" i="4" s="1"/>
  <c r="BU2364" i="4"/>
  <c r="BT2364" i="4" s="1"/>
  <c r="BU2348" i="4"/>
  <c r="BT2348" i="4" s="1"/>
  <c r="BU2332" i="4"/>
  <c r="BT2332" i="4" s="1"/>
  <c r="BU2316" i="4"/>
  <c r="BT2316" i="4" s="1"/>
  <c r="BU2301" i="4"/>
  <c r="BT2301" i="4" s="1"/>
  <c r="BU2297" i="4"/>
  <c r="BT2297" i="4" s="1"/>
  <c r="BU2293" i="4"/>
  <c r="BT2293" i="4" s="1"/>
  <c r="BU2289" i="4"/>
  <c r="BT2289" i="4" s="1"/>
  <c r="BU2285" i="4"/>
  <c r="BT2285" i="4" s="1"/>
  <c r="BU2281" i="4"/>
  <c r="BT2281" i="4" s="1"/>
  <c r="BU2277" i="4"/>
  <c r="BT2277" i="4" s="1"/>
  <c r="BU2273" i="4"/>
  <c r="BT2273" i="4" s="1"/>
  <c r="BU2269" i="4"/>
  <c r="BT2269" i="4" s="1"/>
  <c r="BU2265" i="4"/>
  <c r="BT2265" i="4" s="1"/>
  <c r="BU2261" i="4"/>
  <c r="BT2261" i="4" s="1"/>
  <c r="BU2257" i="4"/>
  <c r="BT2257" i="4" s="1"/>
  <c r="BU2253" i="4"/>
  <c r="BT2253" i="4" s="1"/>
  <c r="BU2249" i="4"/>
  <c r="BT2249" i="4" s="1"/>
  <c r="BU2245" i="4"/>
  <c r="BT2245" i="4" s="1"/>
  <c r="BU2241" i="4"/>
  <c r="BT2241" i="4" s="1"/>
  <c r="BU2237" i="4"/>
  <c r="BT2237" i="4" s="1"/>
  <c r="BU2233" i="4"/>
  <c r="BT2233" i="4" s="1"/>
  <c r="BU2229" i="4"/>
  <c r="BT2229" i="4" s="1"/>
  <c r="BU2225" i="4"/>
  <c r="BT2225" i="4" s="1"/>
  <c r="BU2221" i="4"/>
  <c r="BT2221" i="4" s="1"/>
  <c r="BU2217" i="4"/>
  <c r="BT2217" i="4" s="1"/>
  <c r="BU2213" i="4"/>
  <c r="BT2213" i="4" s="1"/>
  <c r="BU2209" i="4"/>
  <c r="BT2209" i="4" s="1"/>
  <c r="BU2205" i="4"/>
  <c r="BT2205" i="4" s="1"/>
  <c r="BU2201" i="4"/>
  <c r="BT2201" i="4" s="1"/>
  <c r="BU2197" i="4"/>
  <c r="BT2197" i="4" s="1"/>
  <c r="BU2194" i="4"/>
  <c r="BT2194" i="4" s="1"/>
  <c r="BU2189" i="4"/>
  <c r="BT2189" i="4" s="1"/>
  <c r="BU2186" i="4"/>
  <c r="BT2186" i="4" s="1"/>
  <c r="BU2181" i="4"/>
  <c r="BT2181" i="4" s="1"/>
  <c r="BU2178" i="4"/>
  <c r="BT2178" i="4" s="1"/>
  <c r="BU2173" i="4"/>
  <c r="BT2173" i="4" s="1"/>
  <c r="BU2170" i="4"/>
  <c r="BT2170" i="4" s="1"/>
  <c r="BU2165" i="4"/>
  <c r="BT2165" i="4" s="1"/>
  <c r="BU2162" i="4"/>
  <c r="BT2162" i="4" s="1"/>
  <c r="BU2157" i="4"/>
  <c r="BT2157" i="4" s="1"/>
  <c r="BU2154" i="4"/>
  <c r="BT2154" i="4" s="1"/>
  <c r="BU2149" i="4"/>
  <c r="BT2149" i="4" s="1"/>
  <c r="BU2146" i="4"/>
  <c r="BT2146" i="4" s="1"/>
  <c r="BU2141" i="4"/>
  <c r="BT2141" i="4" s="1"/>
  <c r="BU2639" i="4"/>
  <c r="BT2639" i="4" s="1"/>
  <c r="BU2618" i="4"/>
  <c r="BT2618" i="4" s="1"/>
  <c r="BU2575" i="4"/>
  <c r="BT2575" i="4" s="1"/>
  <c r="BU2554" i="4"/>
  <c r="BT2554" i="4" s="1"/>
  <c r="BU2511" i="4"/>
  <c r="BT2511" i="4" s="1"/>
  <c r="BU2494" i="4"/>
  <c r="BT2494" i="4" s="1"/>
  <c r="BU2478" i="4"/>
  <c r="BT2478" i="4" s="1"/>
  <c r="BU2462" i="4"/>
  <c r="BT2462" i="4" s="1"/>
  <c r="BU2446" i="4"/>
  <c r="BT2446" i="4" s="1"/>
  <c r="BU2430" i="4"/>
  <c r="BT2430" i="4" s="1"/>
  <c r="BU2414" i="4"/>
  <c r="BT2414" i="4" s="1"/>
  <c r="BU2398" i="4"/>
  <c r="BT2398" i="4" s="1"/>
  <c r="BU2382" i="4"/>
  <c r="BT2382" i="4" s="1"/>
  <c r="BU2346" i="4"/>
  <c r="BT2346" i="4" s="1"/>
  <c r="BU2314" i="4"/>
  <c r="BT2314" i="4" s="1"/>
  <c r="BU2188" i="4"/>
  <c r="BT2188" i="4" s="1"/>
  <c r="BU2183" i="4"/>
  <c r="BT2183" i="4" s="1"/>
  <c r="BU2172" i="4"/>
  <c r="BT2172" i="4" s="1"/>
  <c r="BU2167" i="4"/>
  <c r="BT2167" i="4" s="1"/>
  <c r="BU2156" i="4"/>
  <c r="BT2156" i="4" s="1"/>
  <c r="BU2151" i="4"/>
  <c r="BT2151" i="4" s="1"/>
  <c r="BU2140" i="4"/>
  <c r="BT2140" i="4" s="1"/>
  <c r="BU2137" i="4"/>
  <c r="BT2137" i="4" s="1"/>
  <c r="BU2133" i="4"/>
  <c r="BT2133" i="4" s="1"/>
  <c r="BU2126" i="4"/>
  <c r="BT2126" i="4" s="1"/>
  <c r="BU2122" i="4"/>
  <c r="BT2122" i="4" s="1"/>
  <c r="BU2119" i="4"/>
  <c r="BT2119" i="4" s="1"/>
  <c r="BU2108" i="4"/>
  <c r="BT2108" i="4" s="1"/>
  <c r="BU2105" i="4"/>
  <c r="BT2105" i="4" s="1"/>
  <c r="BU2101" i="4"/>
  <c r="BT2101" i="4" s="1"/>
  <c r="BU2094" i="4"/>
  <c r="BT2094" i="4" s="1"/>
  <c r="BU2090" i="4"/>
  <c r="BT2090" i="4" s="1"/>
  <c r="BU2087" i="4"/>
  <c r="BT2087" i="4" s="1"/>
  <c r="BU2076" i="4"/>
  <c r="BT2076" i="4" s="1"/>
  <c r="BU2073" i="4"/>
  <c r="BT2073" i="4" s="1"/>
  <c r="BU2069" i="4"/>
  <c r="BT2069" i="4" s="1"/>
  <c r="BU2062" i="4"/>
  <c r="BT2062" i="4" s="1"/>
  <c r="BU2058" i="4"/>
  <c r="BT2058" i="4" s="1"/>
  <c r="BU2055" i="4"/>
  <c r="BT2055" i="4" s="1"/>
  <c r="BU2044" i="4"/>
  <c r="BT2044" i="4" s="1"/>
  <c r="BU2041" i="4"/>
  <c r="BT2041" i="4" s="1"/>
  <c r="BU2037" i="4"/>
  <c r="BT2037" i="4" s="1"/>
  <c r="BU2030" i="4"/>
  <c r="BT2030" i="4" s="1"/>
  <c r="BU2026" i="4"/>
  <c r="BT2026" i="4" s="1"/>
  <c r="BU2023" i="4"/>
  <c r="BT2023" i="4" s="1"/>
  <c r="BU2012" i="4"/>
  <c r="BT2012" i="4" s="1"/>
  <c r="BU2009" i="4"/>
  <c r="BT2009" i="4" s="1"/>
  <c r="BU2005" i="4"/>
  <c r="BT2005" i="4" s="1"/>
  <c r="BU1998" i="4"/>
  <c r="BT1998" i="4" s="1"/>
  <c r="BU1994" i="4"/>
  <c r="BT1994" i="4" s="1"/>
  <c r="BU1991" i="4"/>
  <c r="BT1991" i="4" s="1"/>
  <c r="BU1980" i="4"/>
  <c r="BT1980" i="4" s="1"/>
  <c r="BU1977" i="4"/>
  <c r="BT1977" i="4" s="1"/>
  <c r="BU1973" i="4"/>
  <c r="BT1973" i="4" s="1"/>
  <c r="BU1966" i="4"/>
  <c r="BT1966" i="4" s="1"/>
  <c r="BU1962" i="4"/>
  <c r="BT1962" i="4" s="1"/>
  <c r="BU1959" i="4"/>
  <c r="BT1959" i="4" s="1"/>
  <c r="BU1948" i="4"/>
  <c r="BT1948" i="4" s="1"/>
  <c r="BU1945" i="4"/>
  <c r="BT1945" i="4" s="1"/>
  <c r="BU1941" i="4"/>
  <c r="BT1941" i="4" s="1"/>
  <c r="BU1934" i="4"/>
  <c r="BT1934" i="4" s="1"/>
  <c r="BU1930" i="4"/>
  <c r="BT1930" i="4" s="1"/>
  <c r="BU1927" i="4"/>
  <c r="BT1927" i="4" s="1"/>
  <c r="BU1916" i="4"/>
  <c r="BT1916" i="4" s="1"/>
  <c r="BU1913" i="4"/>
  <c r="BT1913" i="4" s="1"/>
  <c r="BU1909" i="4"/>
  <c r="BT1909" i="4" s="1"/>
  <c r="BU1902" i="4"/>
  <c r="BT1902" i="4" s="1"/>
  <c r="BU1898" i="4"/>
  <c r="BT1898" i="4" s="1"/>
  <c r="BU1895" i="4"/>
  <c r="BT1895" i="4" s="1"/>
  <c r="BU1884" i="4"/>
  <c r="BT1884" i="4" s="1"/>
  <c r="BU1881" i="4"/>
  <c r="BT1881" i="4" s="1"/>
  <c r="BU1877" i="4"/>
  <c r="BT1877" i="4" s="1"/>
  <c r="BU1870" i="4"/>
  <c r="BT1870" i="4" s="1"/>
  <c r="BU1866" i="4"/>
  <c r="BT1866" i="4" s="1"/>
  <c r="BU1863" i="4"/>
  <c r="BT1863" i="4" s="1"/>
  <c r="BU1852" i="4"/>
  <c r="BT1852" i="4" s="1"/>
  <c r="BU1849" i="4"/>
  <c r="BT1849" i="4" s="1"/>
  <c r="BU1845" i="4"/>
  <c r="BT1845" i="4" s="1"/>
  <c r="BU1839" i="4"/>
  <c r="BT1839" i="4" s="1"/>
  <c r="BU1836" i="4"/>
  <c r="BT1836" i="4" s="1"/>
  <c r="BU1831" i="4"/>
  <c r="BT1831" i="4" s="1"/>
  <c r="BU1828" i="4"/>
  <c r="BT1828" i="4" s="1"/>
  <c r="BU1823" i="4"/>
  <c r="BT1823" i="4" s="1"/>
  <c r="BU1820" i="4"/>
  <c r="BT1820" i="4" s="1"/>
  <c r="BU1815" i="4"/>
  <c r="BT1815" i="4" s="1"/>
  <c r="BU1812" i="4"/>
  <c r="BT1812" i="4" s="1"/>
  <c r="BU1807" i="4"/>
  <c r="BT1807" i="4" s="1"/>
  <c r="BU1804" i="4"/>
  <c r="BT1804" i="4" s="1"/>
  <c r="BU1799" i="4"/>
  <c r="BT1799" i="4" s="1"/>
  <c r="BU1796" i="4"/>
  <c r="BT1796" i="4" s="1"/>
  <c r="BU1791" i="4"/>
  <c r="BT1791" i="4" s="1"/>
  <c r="BU1788" i="4"/>
  <c r="BT1788" i="4" s="1"/>
  <c r="BU1783" i="4"/>
  <c r="BT1783" i="4" s="1"/>
  <c r="BU1780" i="4"/>
  <c r="BT1780" i="4" s="1"/>
  <c r="BU1775" i="4"/>
  <c r="BT1775" i="4" s="1"/>
  <c r="BU1772" i="4"/>
  <c r="BT1772" i="4" s="1"/>
  <c r="BU1767" i="4"/>
  <c r="BT1767" i="4" s="1"/>
  <c r="BU1764" i="4"/>
  <c r="BT1764" i="4" s="1"/>
  <c r="BU1759" i="4"/>
  <c r="BT1759" i="4" s="1"/>
  <c r="BU1756" i="4"/>
  <c r="BT1756" i="4" s="1"/>
  <c r="BU1751" i="4"/>
  <c r="BT1751" i="4" s="1"/>
  <c r="BU1748" i="4"/>
  <c r="BT1748" i="4" s="1"/>
  <c r="BU1743" i="4"/>
  <c r="BT1743" i="4" s="1"/>
  <c r="BU1740" i="4"/>
  <c r="BT1740" i="4" s="1"/>
  <c r="BU1735" i="4"/>
  <c r="BT1735" i="4" s="1"/>
  <c r="BU1732" i="4"/>
  <c r="BT1732" i="4" s="1"/>
  <c r="BU1727" i="4"/>
  <c r="BT1727" i="4" s="1"/>
  <c r="BU1724" i="4"/>
  <c r="BT1724" i="4" s="1"/>
  <c r="BU1719" i="4"/>
  <c r="BT1719" i="4" s="1"/>
  <c r="BU1716" i="4"/>
  <c r="BT1716" i="4" s="1"/>
  <c r="BU1711" i="4"/>
  <c r="BT1711" i="4" s="1"/>
  <c r="BU1708" i="4"/>
  <c r="BT1708" i="4" s="1"/>
  <c r="BU1703" i="4"/>
  <c r="BT1703" i="4" s="1"/>
  <c r="BU1700" i="4"/>
  <c r="BT1700" i="4" s="1"/>
  <c r="BU1695" i="4"/>
  <c r="BT1695" i="4" s="1"/>
  <c r="BU1692" i="4"/>
  <c r="BT1692" i="4" s="1"/>
  <c r="BU1687" i="4"/>
  <c r="BT1687" i="4" s="1"/>
  <c r="BU1684" i="4"/>
  <c r="BT1684" i="4" s="1"/>
  <c r="BU1679" i="4"/>
  <c r="BT1679" i="4" s="1"/>
  <c r="BU1676" i="4"/>
  <c r="BT1676" i="4" s="1"/>
  <c r="BU1671" i="4"/>
  <c r="BT1671" i="4" s="1"/>
  <c r="BU1668" i="4"/>
  <c r="BT1668" i="4" s="1"/>
  <c r="BU1663" i="4"/>
  <c r="BT1663" i="4" s="1"/>
  <c r="BU1660" i="4"/>
  <c r="BT1660" i="4" s="1"/>
  <c r="BU1655" i="4"/>
  <c r="BT1655" i="4" s="1"/>
  <c r="BU1652" i="4"/>
  <c r="BT1652" i="4" s="1"/>
  <c r="BU1647" i="4"/>
  <c r="BT1647" i="4" s="1"/>
  <c r="BU1644" i="4"/>
  <c r="BT1644" i="4" s="1"/>
  <c r="BU1639" i="4"/>
  <c r="BT1639" i="4" s="1"/>
  <c r="BU1636" i="4"/>
  <c r="BT1636" i="4" s="1"/>
  <c r="BU1631" i="4"/>
  <c r="BT1631" i="4" s="1"/>
  <c r="BU1628" i="4"/>
  <c r="BT1628" i="4" s="1"/>
  <c r="BU1623" i="4"/>
  <c r="BT1623" i="4" s="1"/>
  <c r="BU1620" i="4"/>
  <c r="BT1620" i="4" s="1"/>
  <c r="BU1615" i="4"/>
  <c r="BT1615" i="4" s="1"/>
  <c r="BU1612" i="4"/>
  <c r="BT1612" i="4" s="1"/>
  <c r="BU1607" i="4"/>
  <c r="BT1607" i="4" s="1"/>
  <c r="BU1604" i="4"/>
  <c r="BT1604" i="4" s="1"/>
  <c r="BU1599" i="4"/>
  <c r="BT1599" i="4" s="1"/>
  <c r="BU1596" i="4"/>
  <c r="BT1596" i="4" s="1"/>
  <c r="BU1591" i="4"/>
  <c r="BT1591" i="4" s="1"/>
  <c r="BU1588" i="4"/>
  <c r="BT1588" i="4" s="1"/>
  <c r="BU1583" i="4"/>
  <c r="BT1583" i="4" s="1"/>
  <c r="BU1580" i="4"/>
  <c r="BT1580" i="4" s="1"/>
  <c r="BU1575" i="4"/>
  <c r="BT1575" i="4" s="1"/>
  <c r="BU1572" i="4"/>
  <c r="BT1572" i="4" s="1"/>
  <c r="BU1567" i="4"/>
  <c r="BT1567" i="4" s="1"/>
  <c r="BU1564" i="4"/>
  <c r="BT1564" i="4" s="1"/>
  <c r="BU1559" i="4"/>
  <c r="BT1559" i="4" s="1"/>
  <c r="BU1556" i="4"/>
  <c r="BT1556" i="4" s="1"/>
  <c r="BU1551" i="4"/>
  <c r="BT1551" i="4" s="1"/>
  <c r="BU1548" i="4"/>
  <c r="BT1548" i="4" s="1"/>
  <c r="BU1543" i="4"/>
  <c r="BT1543" i="4" s="1"/>
  <c r="BU1540" i="4"/>
  <c r="BT1540" i="4" s="1"/>
  <c r="BU1535" i="4"/>
  <c r="BT1535" i="4" s="1"/>
  <c r="BU1532" i="4"/>
  <c r="BT1532" i="4" s="1"/>
  <c r="BU1527" i="4"/>
  <c r="BT1527" i="4" s="1"/>
  <c r="BU1524" i="4"/>
  <c r="BT1524" i="4" s="1"/>
  <c r="BU1519" i="4"/>
  <c r="BT1519" i="4" s="1"/>
  <c r="BU1516" i="4"/>
  <c r="BT1516" i="4" s="1"/>
  <c r="BU1511" i="4"/>
  <c r="BT1511" i="4" s="1"/>
  <c r="BU1508" i="4"/>
  <c r="BT1508" i="4" s="1"/>
  <c r="BU1503" i="4"/>
  <c r="BT1503" i="4" s="1"/>
  <c r="BU1500" i="4"/>
  <c r="BT1500" i="4" s="1"/>
  <c r="BU1495" i="4"/>
  <c r="BT1495" i="4" s="1"/>
  <c r="BU1492" i="4"/>
  <c r="BT1492" i="4" s="1"/>
  <c r="BU1487" i="4"/>
  <c r="BT1487" i="4" s="1"/>
  <c r="BU1484" i="4"/>
  <c r="BT1484" i="4" s="1"/>
  <c r="BU1479" i="4"/>
  <c r="BT1479" i="4" s="1"/>
  <c r="BU1476" i="4"/>
  <c r="BT1476" i="4" s="1"/>
  <c r="BU1471" i="4"/>
  <c r="BT1471" i="4" s="1"/>
  <c r="BU1468" i="4"/>
  <c r="BT1468" i="4" s="1"/>
  <c r="BU1463" i="4"/>
  <c r="BT1463" i="4" s="1"/>
  <c r="BU1460" i="4"/>
  <c r="BT1460" i="4" s="1"/>
  <c r="BU1455" i="4"/>
  <c r="BT1455" i="4" s="1"/>
  <c r="BU1452" i="4"/>
  <c r="BT1452" i="4" s="1"/>
  <c r="BU1447" i="4"/>
  <c r="BT1447" i="4" s="1"/>
  <c r="BU1444" i="4"/>
  <c r="BT1444" i="4" s="1"/>
  <c r="BU1439" i="4"/>
  <c r="BT1439" i="4" s="1"/>
  <c r="BU1436" i="4"/>
  <c r="BT1436" i="4" s="1"/>
  <c r="BU1431" i="4"/>
  <c r="BT1431" i="4" s="1"/>
  <c r="BU1428" i="4"/>
  <c r="BT1428" i="4" s="1"/>
  <c r="BU1423" i="4"/>
  <c r="BT1423" i="4" s="1"/>
  <c r="BU1420" i="4"/>
  <c r="BT1420" i="4" s="1"/>
  <c r="BU1415" i="4"/>
  <c r="BT1415" i="4" s="1"/>
  <c r="BU1412" i="4"/>
  <c r="BT1412" i="4" s="1"/>
  <c r="BU1407" i="4"/>
  <c r="BT1407" i="4" s="1"/>
  <c r="BU1404" i="4"/>
  <c r="BT1404" i="4" s="1"/>
  <c r="BU1399" i="4"/>
  <c r="BT1399" i="4" s="1"/>
  <c r="BU1396" i="4"/>
  <c r="BT1396" i="4" s="1"/>
  <c r="BU1391" i="4"/>
  <c r="BT1391" i="4" s="1"/>
  <c r="BU1388" i="4"/>
  <c r="BT1388" i="4" s="1"/>
  <c r="BU1383" i="4"/>
  <c r="BT1383" i="4" s="1"/>
  <c r="BU1380" i="4"/>
  <c r="BT1380" i="4" s="1"/>
  <c r="BU1375" i="4"/>
  <c r="BT1375" i="4" s="1"/>
  <c r="BU1372" i="4"/>
  <c r="BT1372" i="4" s="1"/>
  <c r="BU1367" i="4"/>
  <c r="BT1367" i="4" s="1"/>
  <c r="BU1364" i="4"/>
  <c r="BT1364" i="4" s="1"/>
  <c r="BU1359" i="4"/>
  <c r="BT1359" i="4" s="1"/>
  <c r="BU1356" i="4"/>
  <c r="BT1356" i="4" s="1"/>
  <c r="BU1351" i="4"/>
  <c r="BT1351" i="4" s="1"/>
  <c r="BU1348" i="4"/>
  <c r="BT1348" i="4" s="1"/>
  <c r="BU1343" i="4"/>
  <c r="BT1343" i="4" s="1"/>
  <c r="BU1340" i="4"/>
  <c r="BT1340" i="4" s="1"/>
  <c r="BU1335" i="4"/>
  <c r="BT1335" i="4" s="1"/>
  <c r="BU1332" i="4"/>
  <c r="BT1332" i="4" s="1"/>
  <c r="BU1327" i="4"/>
  <c r="BT1327" i="4" s="1"/>
  <c r="BU1324" i="4"/>
  <c r="BT1324" i="4" s="1"/>
  <c r="BU1319" i="4"/>
  <c r="BT1319" i="4" s="1"/>
  <c r="BU1316" i="4"/>
  <c r="BT1316" i="4" s="1"/>
  <c r="BU1311" i="4"/>
  <c r="BT1311" i="4" s="1"/>
  <c r="BU1308" i="4"/>
  <c r="BT1308" i="4" s="1"/>
  <c r="BU1303" i="4"/>
  <c r="BT1303" i="4" s="1"/>
  <c r="BU1300" i="4"/>
  <c r="BT1300" i="4" s="1"/>
  <c r="BU1295" i="4"/>
  <c r="BT1295" i="4" s="1"/>
  <c r="BU1292" i="4"/>
  <c r="BT1292" i="4" s="1"/>
  <c r="BU1287" i="4"/>
  <c r="BT1287" i="4" s="1"/>
  <c r="BU1284" i="4"/>
  <c r="BT1284" i="4" s="1"/>
  <c r="BU1279" i="4"/>
  <c r="BT1279" i="4" s="1"/>
  <c r="BU1276" i="4"/>
  <c r="BT1276" i="4" s="1"/>
  <c r="BU1271" i="4"/>
  <c r="BT1271" i="4" s="1"/>
  <c r="BU1268" i="4"/>
  <c r="BT1268" i="4" s="1"/>
  <c r="BU2819" i="4"/>
  <c r="BT2819" i="4" s="1"/>
  <c r="BU2773" i="4"/>
  <c r="BT2773" i="4" s="1"/>
  <c r="BU2734" i="4"/>
  <c r="BT2734" i="4" s="1"/>
  <c r="BU2702" i="4"/>
  <c r="BT2702" i="4" s="1"/>
  <c r="BU2670" i="4"/>
  <c r="BT2670" i="4" s="1"/>
  <c r="BU2617" i="4"/>
  <c r="BT2617" i="4" s="1"/>
  <c r="BU2596" i="4"/>
  <c r="BT2596" i="4" s="1"/>
  <c r="BU2553" i="4"/>
  <c r="BT2553" i="4" s="1"/>
  <c r="BU2532" i="4"/>
  <c r="BT2532" i="4" s="1"/>
  <c r="BU2356" i="4"/>
  <c r="BT2356" i="4" s="1"/>
  <c r="BU2324" i="4"/>
  <c r="BT2324" i="4" s="1"/>
  <c r="BU2303" i="4"/>
  <c r="BT2303" i="4" s="1"/>
  <c r="BU2295" i="4"/>
  <c r="BT2295" i="4" s="1"/>
  <c r="BU2287" i="4"/>
  <c r="BT2287" i="4" s="1"/>
  <c r="BU2279" i="4"/>
  <c r="BT2279" i="4" s="1"/>
  <c r="BU2271" i="4"/>
  <c r="BT2271" i="4" s="1"/>
  <c r="BU2263" i="4"/>
  <c r="BT2263" i="4" s="1"/>
  <c r="BU2255" i="4"/>
  <c r="BT2255" i="4" s="1"/>
  <c r="BU2247" i="4"/>
  <c r="BT2247" i="4" s="1"/>
  <c r="BU2239" i="4"/>
  <c r="BT2239" i="4" s="1"/>
  <c r="BU2231" i="4"/>
  <c r="BT2231" i="4" s="1"/>
  <c r="BU2223" i="4"/>
  <c r="BT2223" i="4" s="1"/>
  <c r="BU2215" i="4"/>
  <c r="BT2215" i="4" s="1"/>
  <c r="BU2207" i="4"/>
  <c r="BT2207" i="4" s="1"/>
  <c r="BU2199" i="4"/>
  <c r="BT2199" i="4" s="1"/>
  <c r="BU2193" i="4"/>
  <c r="BT2193" i="4" s="1"/>
  <c r="BU2182" i="4"/>
  <c r="BT2182" i="4" s="1"/>
  <c r="BU2177" i="4"/>
  <c r="BT2177" i="4" s="1"/>
  <c r="BU2166" i="4"/>
  <c r="BT2166" i="4" s="1"/>
  <c r="BU2161" i="4"/>
  <c r="BT2161" i="4" s="1"/>
  <c r="BU2150" i="4"/>
  <c r="BT2150" i="4" s="1"/>
  <c r="BU2145" i="4"/>
  <c r="BT2145" i="4" s="1"/>
  <c r="BU2132" i="4"/>
  <c r="BT2132" i="4" s="1"/>
  <c r="BU2129" i="4"/>
  <c r="BT2129" i="4" s="1"/>
  <c r="BU2125" i="4"/>
  <c r="BT2125" i="4" s="1"/>
  <c r="BU2118" i="4"/>
  <c r="BT2118" i="4" s="1"/>
  <c r="BU2114" i="4"/>
  <c r="BT2114" i="4" s="1"/>
  <c r="BU2111" i="4"/>
  <c r="BT2111" i="4" s="1"/>
  <c r="BU2100" i="4"/>
  <c r="BT2100" i="4" s="1"/>
  <c r="BU2097" i="4"/>
  <c r="BT2097" i="4" s="1"/>
  <c r="BU2093" i="4"/>
  <c r="BT2093" i="4" s="1"/>
  <c r="BU2086" i="4"/>
  <c r="BT2086" i="4" s="1"/>
  <c r="BU2082" i="4"/>
  <c r="BT2082" i="4" s="1"/>
  <c r="BU2079" i="4"/>
  <c r="BT2079" i="4" s="1"/>
  <c r="BU2068" i="4"/>
  <c r="BT2068" i="4" s="1"/>
  <c r="BU2065" i="4"/>
  <c r="BT2065" i="4" s="1"/>
  <c r="BU2061" i="4"/>
  <c r="BT2061" i="4" s="1"/>
  <c r="BU2054" i="4"/>
  <c r="BT2054" i="4" s="1"/>
  <c r="BU2050" i="4"/>
  <c r="BT2050" i="4" s="1"/>
  <c r="BU2047" i="4"/>
  <c r="BT2047" i="4" s="1"/>
  <c r="BU2036" i="4"/>
  <c r="BT2036" i="4" s="1"/>
  <c r="BU2033" i="4"/>
  <c r="BT2033" i="4" s="1"/>
  <c r="BU2029" i="4"/>
  <c r="BT2029" i="4" s="1"/>
  <c r="BU2022" i="4"/>
  <c r="BT2022" i="4" s="1"/>
  <c r="BU2018" i="4"/>
  <c r="BT2018" i="4" s="1"/>
  <c r="BU2015" i="4"/>
  <c r="BT2015" i="4" s="1"/>
  <c r="BU2004" i="4"/>
  <c r="BT2004" i="4" s="1"/>
  <c r="BU2001" i="4"/>
  <c r="BT2001" i="4" s="1"/>
  <c r="BU1997" i="4"/>
  <c r="BT1997" i="4" s="1"/>
  <c r="BU1990" i="4"/>
  <c r="BT1990" i="4" s="1"/>
  <c r="BU1986" i="4"/>
  <c r="BT1986" i="4" s="1"/>
  <c r="BU1983" i="4"/>
  <c r="BT1983" i="4" s="1"/>
  <c r="BU1972" i="4"/>
  <c r="BT1972" i="4" s="1"/>
  <c r="BU1969" i="4"/>
  <c r="BT1969" i="4" s="1"/>
  <c r="BU1965" i="4"/>
  <c r="BT1965" i="4" s="1"/>
  <c r="BU1958" i="4"/>
  <c r="BT1958" i="4" s="1"/>
  <c r="BU1954" i="4"/>
  <c r="BT1954" i="4" s="1"/>
  <c r="BU1951" i="4"/>
  <c r="BT1951" i="4" s="1"/>
  <c r="BU1940" i="4"/>
  <c r="BT1940" i="4" s="1"/>
  <c r="BU1937" i="4"/>
  <c r="BT1937" i="4" s="1"/>
  <c r="BU1933" i="4"/>
  <c r="BT1933" i="4" s="1"/>
  <c r="BU1926" i="4"/>
  <c r="BT1926" i="4" s="1"/>
  <c r="BU1922" i="4"/>
  <c r="BT1922" i="4" s="1"/>
  <c r="BU1919" i="4"/>
  <c r="BT1919" i="4" s="1"/>
  <c r="BU1908" i="4"/>
  <c r="BT1908" i="4" s="1"/>
  <c r="BU1905" i="4"/>
  <c r="BT1905" i="4" s="1"/>
  <c r="BU1901" i="4"/>
  <c r="BT1901" i="4" s="1"/>
  <c r="BU1894" i="4"/>
  <c r="BT1894" i="4" s="1"/>
  <c r="BU1890" i="4"/>
  <c r="BT1890" i="4" s="1"/>
  <c r="BU1887" i="4"/>
  <c r="BT1887" i="4" s="1"/>
  <c r="BU1876" i="4"/>
  <c r="BT1876" i="4" s="1"/>
  <c r="BU1873" i="4"/>
  <c r="BT1873" i="4" s="1"/>
  <c r="BU1869" i="4"/>
  <c r="BT1869" i="4" s="1"/>
  <c r="BU1862" i="4"/>
  <c r="BT1862" i="4" s="1"/>
  <c r="BU1858" i="4"/>
  <c r="BT1858" i="4" s="1"/>
  <c r="BU1855" i="4"/>
  <c r="BT1855" i="4" s="1"/>
  <c r="BU1844" i="4"/>
  <c r="BT1844" i="4" s="1"/>
  <c r="BU1841" i="4"/>
  <c r="BT1841" i="4" s="1"/>
  <c r="BU1838" i="4"/>
  <c r="BT1838" i="4" s="1"/>
  <c r="BU1833" i="4"/>
  <c r="BT1833" i="4" s="1"/>
  <c r="BU1830" i="4"/>
  <c r="BT1830" i="4" s="1"/>
  <c r="BU1825" i="4"/>
  <c r="BT1825" i="4" s="1"/>
  <c r="BU1822" i="4"/>
  <c r="BT1822" i="4" s="1"/>
  <c r="BU1817" i="4"/>
  <c r="BT1817" i="4" s="1"/>
  <c r="BU1814" i="4"/>
  <c r="BT1814" i="4" s="1"/>
  <c r="BU1809" i="4"/>
  <c r="BT1809" i="4" s="1"/>
  <c r="BU1806" i="4"/>
  <c r="BT1806" i="4" s="1"/>
  <c r="BU1801" i="4"/>
  <c r="BT1801" i="4" s="1"/>
  <c r="BU1798" i="4"/>
  <c r="BT1798" i="4" s="1"/>
  <c r="BU1793" i="4"/>
  <c r="BT1793" i="4" s="1"/>
  <c r="BU1790" i="4"/>
  <c r="BT1790" i="4" s="1"/>
  <c r="BU1785" i="4"/>
  <c r="BT1785" i="4" s="1"/>
  <c r="BU1782" i="4"/>
  <c r="BT1782" i="4" s="1"/>
  <c r="BU1777" i="4"/>
  <c r="BT1777" i="4" s="1"/>
  <c r="BU1774" i="4"/>
  <c r="BT1774" i="4" s="1"/>
  <c r="BU1769" i="4"/>
  <c r="BT1769" i="4" s="1"/>
  <c r="BU1766" i="4"/>
  <c r="BT1766" i="4" s="1"/>
  <c r="BU1761" i="4"/>
  <c r="BT1761" i="4" s="1"/>
  <c r="BU1758" i="4"/>
  <c r="BT1758" i="4" s="1"/>
  <c r="BU1753" i="4"/>
  <c r="BT1753" i="4" s="1"/>
  <c r="BU1750" i="4"/>
  <c r="BT1750" i="4" s="1"/>
  <c r="BU1745" i="4"/>
  <c r="BT1745" i="4" s="1"/>
  <c r="BU1742" i="4"/>
  <c r="BT1742" i="4" s="1"/>
  <c r="BU1737" i="4"/>
  <c r="BT1737" i="4" s="1"/>
  <c r="BU1734" i="4"/>
  <c r="BT1734" i="4" s="1"/>
  <c r="BU1729" i="4"/>
  <c r="BT1729" i="4" s="1"/>
  <c r="BU1726" i="4"/>
  <c r="BT1726" i="4" s="1"/>
  <c r="BU1721" i="4"/>
  <c r="BT1721" i="4" s="1"/>
  <c r="BU1718" i="4"/>
  <c r="BT1718" i="4" s="1"/>
  <c r="BU1713" i="4"/>
  <c r="BT1713" i="4" s="1"/>
  <c r="BU1710" i="4"/>
  <c r="BT1710" i="4" s="1"/>
  <c r="BU1705" i="4"/>
  <c r="BT1705" i="4" s="1"/>
  <c r="BU1702" i="4"/>
  <c r="BT1702" i="4" s="1"/>
  <c r="BU1697" i="4"/>
  <c r="BT1697" i="4" s="1"/>
  <c r="BU1694" i="4"/>
  <c r="BT1694" i="4" s="1"/>
  <c r="BU1689" i="4"/>
  <c r="BT1689" i="4" s="1"/>
  <c r="BU1686" i="4"/>
  <c r="BT1686" i="4" s="1"/>
  <c r="BU1681" i="4"/>
  <c r="BT1681" i="4" s="1"/>
  <c r="BU1678" i="4"/>
  <c r="BT1678" i="4" s="1"/>
  <c r="BU1673" i="4"/>
  <c r="BT1673" i="4" s="1"/>
  <c r="BU1670" i="4"/>
  <c r="BT1670" i="4" s="1"/>
  <c r="BU1665" i="4"/>
  <c r="BT1665" i="4" s="1"/>
  <c r="BU1662" i="4"/>
  <c r="BT1662" i="4" s="1"/>
  <c r="BU1657" i="4"/>
  <c r="BT1657" i="4" s="1"/>
  <c r="BU1654" i="4"/>
  <c r="BT1654" i="4" s="1"/>
  <c r="BU1649" i="4"/>
  <c r="BT1649" i="4" s="1"/>
  <c r="BU1646" i="4"/>
  <c r="BT1646" i="4" s="1"/>
  <c r="BU1641" i="4"/>
  <c r="BT1641" i="4" s="1"/>
  <c r="BU1638" i="4"/>
  <c r="BT1638" i="4" s="1"/>
  <c r="BU1633" i="4"/>
  <c r="BT1633" i="4" s="1"/>
  <c r="BU1630" i="4"/>
  <c r="BT1630" i="4" s="1"/>
  <c r="BU1625" i="4"/>
  <c r="BT1625" i="4" s="1"/>
  <c r="BU1622" i="4"/>
  <c r="BT1622" i="4" s="1"/>
  <c r="BU1617" i="4"/>
  <c r="BT1617" i="4" s="1"/>
  <c r="BU1614" i="4"/>
  <c r="BT1614" i="4" s="1"/>
  <c r="BU1609" i="4"/>
  <c r="BT1609" i="4" s="1"/>
  <c r="BU1606" i="4"/>
  <c r="BT1606" i="4" s="1"/>
  <c r="BU1601" i="4"/>
  <c r="BT1601" i="4" s="1"/>
  <c r="BU1598" i="4"/>
  <c r="BT1598" i="4" s="1"/>
  <c r="BU1593" i="4"/>
  <c r="BT1593" i="4" s="1"/>
  <c r="BU1590" i="4"/>
  <c r="BT1590" i="4" s="1"/>
  <c r="BU1585" i="4"/>
  <c r="BT1585" i="4" s="1"/>
  <c r="BU1582" i="4"/>
  <c r="BT1582" i="4" s="1"/>
  <c r="BU1577" i="4"/>
  <c r="BT1577" i="4" s="1"/>
  <c r="BU1574" i="4"/>
  <c r="BT1574" i="4" s="1"/>
  <c r="BU1569" i="4"/>
  <c r="BT1569" i="4" s="1"/>
  <c r="BU1566" i="4"/>
  <c r="BT1566" i="4" s="1"/>
  <c r="BU1561" i="4"/>
  <c r="BT1561" i="4" s="1"/>
  <c r="BU1558" i="4"/>
  <c r="BT1558" i="4" s="1"/>
  <c r="BU1553" i="4"/>
  <c r="BT1553" i="4" s="1"/>
  <c r="BU1550" i="4"/>
  <c r="BT1550" i="4" s="1"/>
  <c r="BU1545" i="4"/>
  <c r="BT1545" i="4" s="1"/>
  <c r="BU1542" i="4"/>
  <c r="BT1542" i="4" s="1"/>
  <c r="BU1537" i="4"/>
  <c r="BT1537" i="4" s="1"/>
  <c r="BU1534" i="4"/>
  <c r="BT1534" i="4" s="1"/>
  <c r="BU1529" i="4"/>
  <c r="BT1529" i="4" s="1"/>
  <c r="BU1526" i="4"/>
  <c r="BT1526" i="4" s="1"/>
  <c r="BU1521" i="4"/>
  <c r="BT1521" i="4" s="1"/>
  <c r="BU1518" i="4"/>
  <c r="BT1518" i="4" s="1"/>
  <c r="BU1513" i="4"/>
  <c r="BT1513" i="4" s="1"/>
  <c r="BU1510" i="4"/>
  <c r="BT1510" i="4" s="1"/>
  <c r="BU1505" i="4"/>
  <c r="BT1505" i="4" s="1"/>
  <c r="BU1502" i="4"/>
  <c r="BT1502" i="4" s="1"/>
  <c r="BU1497" i="4"/>
  <c r="BT1497" i="4" s="1"/>
  <c r="BU1494" i="4"/>
  <c r="BT1494" i="4" s="1"/>
  <c r="BU1489" i="4"/>
  <c r="BT1489" i="4" s="1"/>
  <c r="BU1486" i="4"/>
  <c r="BT1486" i="4" s="1"/>
  <c r="BU1481" i="4"/>
  <c r="BT1481" i="4" s="1"/>
  <c r="BU1478" i="4"/>
  <c r="BT1478" i="4" s="1"/>
  <c r="BU1473" i="4"/>
  <c r="BT1473" i="4" s="1"/>
  <c r="BU1470" i="4"/>
  <c r="BT1470" i="4" s="1"/>
  <c r="BU1465" i="4"/>
  <c r="BT1465" i="4" s="1"/>
  <c r="BU1462" i="4"/>
  <c r="BT1462" i="4" s="1"/>
  <c r="BU1457" i="4"/>
  <c r="BT1457" i="4" s="1"/>
  <c r="BU1454" i="4"/>
  <c r="BT1454" i="4" s="1"/>
  <c r="BU1449" i="4"/>
  <c r="BT1449" i="4" s="1"/>
  <c r="BU1446" i="4"/>
  <c r="BT1446" i="4" s="1"/>
  <c r="BU1441" i="4"/>
  <c r="BT1441" i="4" s="1"/>
  <c r="BU1438" i="4"/>
  <c r="BT1438" i="4" s="1"/>
  <c r="BU1433" i="4"/>
  <c r="BT1433" i="4" s="1"/>
  <c r="BU1430" i="4"/>
  <c r="BT1430" i="4" s="1"/>
  <c r="BU1425" i="4"/>
  <c r="BT1425" i="4" s="1"/>
  <c r="BU1422" i="4"/>
  <c r="BT1422" i="4" s="1"/>
  <c r="BU1417" i="4"/>
  <c r="BT1417" i="4" s="1"/>
  <c r="BU1414" i="4"/>
  <c r="BT1414" i="4" s="1"/>
  <c r="BU1409" i="4"/>
  <c r="BT1409" i="4" s="1"/>
  <c r="BU1406" i="4"/>
  <c r="BT1406" i="4" s="1"/>
  <c r="BU1401" i="4"/>
  <c r="BT1401" i="4" s="1"/>
  <c r="BU1398" i="4"/>
  <c r="BT1398" i="4" s="1"/>
  <c r="BU1393" i="4"/>
  <c r="BT1393" i="4" s="1"/>
  <c r="BU1390" i="4"/>
  <c r="BT1390" i="4" s="1"/>
  <c r="BU1385" i="4"/>
  <c r="BT1385" i="4" s="1"/>
  <c r="BU1382" i="4"/>
  <c r="BT1382" i="4" s="1"/>
  <c r="BU1377" i="4"/>
  <c r="BT1377" i="4" s="1"/>
  <c r="BU1374" i="4"/>
  <c r="BT1374" i="4" s="1"/>
  <c r="BU1369" i="4"/>
  <c r="BT1369" i="4" s="1"/>
  <c r="BU1366" i="4"/>
  <c r="BT1366" i="4" s="1"/>
  <c r="BU1361" i="4"/>
  <c r="BT1361" i="4" s="1"/>
  <c r="BU1358" i="4"/>
  <c r="BT1358" i="4" s="1"/>
  <c r="BU1353" i="4"/>
  <c r="BT1353" i="4" s="1"/>
  <c r="BU1350" i="4"/>
  <c r="BT1350" i="4" s="1"/>
  <c r="BU1345" i="4"/>
  <c r="BT1345" i="4" s="1"/>
  <c r="BU1342" i="4"/>
  <c r="BT1342" i="4" s="1"/>
  <c r="BU1337" i="4"/>
  <c r="BT1337" i="4" s="1"/>
  <c r="BU1334" i="4"/>
  <c r="BT1334" i="4" s="1"/>
  <c r="BU1329" i="4"/>
  <c r="BT1329" i="4" s="1"/>
  <c r="BU1326" i="4"/>
  <c r="BT1326" i="4" s="1"/>
  <c r="BU1321" i="4"/>
  <c r="BT1321" i="4" s="1"/>
  <c r="BU1318" i="4"/>
  <c r="BT1318" i="4" s="1"/>
  <c r="BU1313" i="4"/>
  <c r="BT1313" i="4" s="1"/>
  <c r="BU1310" i="4"/>
  <c r="BT1310" i="4" s="1"/>
  <c r="BU1305" i="4"/>
  <c r="BT1305" i="4" s="1"/>
  <c r="BU1302" i="4"/>
  <c r="BT1302" i="4" s="1"/>
  <c r="BU1297" i="4"/>
  <c r="BT1297" i="4" s="1"/>
  <c r="BU1294" i="4"/>
  <c r="BT1294" i="4" s="1"/>
  <c r="BU2752" i="4"/>
  <c r="BT2752" i="4" s="1"/>
  <c r="BU2586" i="4"/>
  <c r="BT2586" i="4" s="1"/>
  <c r="BU2543" i="4"/>
  <c r="BT2543" i="4" s="1"/>
  <c r="BU2502" i="4"/>
  <c r="BT2502" i="4" s="1"/>
  <c r="BU2470" i="4"/>
  <c r="BT2470" i="4" s="1"/>
  <c r="BU2438" i="4"/>
  <c r="BT2438" i="4" s="1"/>
  <c r="BU2406" i="4"/>
  <c r="BT2406" i="4" s="1"/>
  <c r="BU2374" i="4"/>
  <c r="BT2374" i="4" s="1"/>
  <c r="BU2330" i="4"/>
  <c r="BT2330" i="4" s="1"/>
  <c r="BU2196" i="4"/>
  <c r="BT2196" i="4" s="1"/>
  <c r="BU2175" i="4"/>
  <c r="BT2175" i="4" s="1"/>
  <c r="BU2164" i="4"/>
  <c r="BT2164" i="4" s="1"/>
  <c r="BU2143" i="4"/>
  <c r="BT2143" i="4" s="1"/>
  <c r="BU2135" i="4"/>
  <c r="BT2135" i="4" s="1"/>
  <c r="BU2121" i="4"/>
  <c r="BT2121" i="4" s="1"/>
  <c r="BU2106" i="4"/>
  <c r="BT2106" i="4" s="1"/>
  <c r="BU2092" i="4"/>
  <c r="BT2092" i="4" s="1"/>
  <c r="BU2085" i="4"/>
  <c r="BT2085" i="4" s="1"/>
  <c r="BU2078" i="4"/>
  <c r="BT2078" i="4" s="1"/>
  <c r="BU2071" i="4"/>
  <c r="BT2071" i="4" s="1"/>
  <c r="BU2057" i="4"/>
  <c r="BT2057" i="4" s="1"/>
  <c r="BU2042" i="4"/>
  <c r="BT2042" i="4" s="1"/>
  <c r="BU2028" i="4"/>
  <c r="BT2028" i="4" s="1"/>
  <c r="BU2021" i="4"/>
  <c r="BT2021" i="4" s="1"/>
  <c r="BU2014" i="4"/>
  <c r="BT2014" i="4" s="1"/>
  <c r="BU2007" i="4"/>
  <c r="BT2007" i="4" s="1"/>
  <c r="BU1993" i="4"/>
  <c r="BT1993" i="4" s="1"/>
  <c r="BU1978" i="4"/>
  <c r="BT1978" i="4" s="1"/>
  <c r="BU1964" i="4"/>
  <c r="BT1964" i="4" s="1"/>
  <c r="BU1957" i="4"/>
  <c r="BT1957" i="4" s="1"/>
  <c r="BU1950" i="4"/>
  <c r="BT1950" i="4" s="1"/>
  <c r="BU1943" i="4"/>
  <c r="BT1943" i="4" s="1"/>
  <c r="BU1929" i="4"/>
  <c r="BT1929" i="4" s="1"/>
  <c r="BU1914" i="4"/>
  <c r="BT1914" i="4" s="1"/>
  <c r="BU1900" i="4"/>
  <c r="BT1900" i="4" s="1"/>
  <c r="BU1893" i="4"/>
  <c r="BT1893" i="4" s="1"/>
  <c r="BU1886" i="4"/>
  <c r="BT1886" i="4" s="1"/>
  <c r="BU1879" i="4"/>
  <c r="BT1879" i="4" s="1"/>
  <c r="BU1865" i="4"/>
  <c r="BT1865" i="4" s="1"/>
  <c r="BU1850" i="4"/>
  <c r="BT1850" i="4" s="1"/>
  <c r="BU1832" i="4"/>
  <c r="BT1832" i="4" s="1"/>
  <c r="BU1827" i="4"/>
  <c r="BT1827" i="4" s="1"/>
  <c r="BU1816" i="4"/>
  <c r="BT1816" i="4" s="1"/>
  <c r="BU1811" i="4"/>
  <c r="BT1811" i="4" s="1"/>
  <c r="BU1800" i="4"/>
  <c r="BT1800" i="4" s="1"/>
  <c r="BU1795" i="4"/>
  <c r="BT1795" i="4" s="1"/>
  <c r="BU1784" i="4"/>
  <c r="BT1784" i="4" s="1"/>
  <c r="BU1779" i="4"/>
  <c r="BT1779" i="4" s="1"/>
  <c r="BU1768" i="4"/>
  <c r="BT1768" i="4" s="1"/>
  <c r="BU1763" i="4"/>
  <c r="BT1763" i="4" s="1"/>
  <c r="BU1752" i="4"/>
  <c r="BT1752" i="4" s="1"/>
  <c r="BU1747" i="4"/>
  <c r="BT1747" i="4" s="1"/>
  <c r="BU1736" i="4"/>
  <c r="BT1736" i="4" s="1"/>
  <c r="BU1731" i="4"/>
  <c r="BT1731" i="4" s="1"/>
  <c r="BU1720" i="4"/>
  <c r="BT1720" i="4" s="1"/>
  <c r="BU1715" i="4"/>
  <c r="BT1715" i="4" s="1"/>
  <c r="BU1704" i="4"/>
  <c r="BT1704" i="4" s="1"/>
  <c r="BU1699" i="4"/>
  <c r="BT1699" i="4" s="1"/>
  <c r="BU1688" i="4"/>
  <c r="BT1688" i="4" s="1"/>
  <c r="BU1683" i="4"/>
  <c r="BT1683" i="4" s="1"/>
  <c r="BU1672" i="4"/>
  <c r="BT1672" i="4" s="1"/>
  <c r="BU1667" i="4"/>
  <c r="BT1667" i="4" s="1"/>
  <c r="BU1656" i="4"/>
  <c r="BT1656" i="4" s="1"/>
  <c r="BU1651" i="4"/>
  <c r="BT1651" i="4" s="1"/>
  <c r="BU1640" i="4"/>
  <c r="BT1640" i="4" s="1"/>
  <c r="BU1635" i="4"/>
  <c r="BT1635" i="4" s="1"/>
  <c r="BU1624" i="4"/>
  <c r="BT1624" i="4" s="1"/>
  <c r="BU1619" i="4"/>
  <c r="BT1619" i="4" s="1"/>
  <c r="BU1608" i="4"/>
  <c r="BT1608" i="4" s="1"/>
  <c r="BU1603" i="4"/>
  <c r="BT1603" i="4" s="1"/>
  <c r="BU1592" i="4"/>
  <c r="BT1592" i="4" s="1"/>
  <c r="BU1587" i="4"/>
  <c r="BT1587" i="4" s="1"/>
  <c r="BU1576" i="4"/>
  <c r="BT1576" i="4" s="1"/>
  <c r="BU1571" i="4"/>
  <c r="BT1571" i="4" s="1"/>
  <c r="BU1560" i="4"/>
  <c r="BT1560" i="4" s="1"/>
  <c r="BU1555" i="4"/>
  <c r="BT1555" i="4" s="1"/>
  <c r="BU1544" i="4"/>
  <c r="BT1544" i="4" s="1"/>
  <c r="BU1539" i="4"/>
  <c r="BT1539" i="4" s="1"/>
  <c r="BU1528" i="4"/>
  <c r="BT1528" i="4" s="1"/>
  <c r="BU1523" i="4"/>
  <c r="BT1523" i="4" s="1"/>
  <c r="BU1512" i="4"/>
  <c r="BT1512" i="4" s="1"/>
  <c r="BU1507" i="4"/>
  <c r="BT1507" i="4" s="1"/>
  <c r="BU1496" i="4"/>
  <c r="BT1496" i="4" s="1"/>
  <c r="BU1491" i="4"/>
  <c r="BT1491" i="4" s="1"/>
  <c r="BU1480" i="4"/>
  <c r="BT1480" i="4" s="1"/>
  <c r="BU1475" i="4"/>
  <c r="BT1475" i="4" s="1"/>
  <c r="BU1464" i="4"/>
  <c r="BT1464" i="4" s="1"/>
  <c r="BU1459" i="4"/>
  <c r="BT1459" i="4" s="1"/>
  <c r="BU1448" i="4"/>
  <c r="BT1448" i="4" s="1"/>
  <c r="BU1443" i="4"/>
  <c r="BT1443" i="4" s="1"/>
  <c r="BU1432" i="4"/>
  <c r="BT1432" i="4" s="1"/>
  <c r="BU1427" i="4"/>
  <c r="BT1427" i="4" s="1"/>
  <c r="BU1416" i="4"/>
  <c r="BT1416" i="4" s="1"/>
  <c r="BU1411" i="4"/>
  <c r="BT1411" i="4" s="1"/>
  <c r="BU1400" i="4"/>
  <c r="BT1400" i="4" s="1"/>
  <c r="BU1395" i="4"/>
  <c r="BT1395" i="4" s="1"/>
  <c r="BU1384" i="4"/>
  <c r="BT1384" i="4" s="1"/>
  <c r="BU1379" i="4"/>
  <c r="BT1379" i="4" s="1"/>
  <c r="BU1368" i="4"/>
  <c r="BT1368" i="4" s="1"/>
  <c r="BU1363" i="4"/>
  <c r="BT1363" i="4" s="1"/>
  <c r="BU1352" i="4"/>
  <c r="BT1352" i="4" s="1"/>
  <c r="BU1347" i="4"/>
  <c r="BT1347" i="4" s="1"/>
  <c r="BU1336" i="4"/>
  <c r="BT1336" i="4" s="1"/>
  <c r="BU1331" i="4"/>
  <c r="BT1331" i="4" s="1"/>
  <c r="BU1320" i="4"/>
  <c r="BT1320" i="4" s="1"/>
  <c r="BU1315" i="4"/>
  <c r="BT1315" i="4" s="1"/>
  <c r="BU1304" i="4"/>
  <c r="BT1304" i="4" s="1"/>
  <c r="BU1299" i="4"/>
  <c r="BT1299" i="4" s="1"/>
  <c r="BU1290" i="4"/>
  <c r="BT1290" i="4" s="1"/>
  <c r="BU1286" i="4"/>
  <c r="BT1286" i="4" s="1"/>
  <c r="BU1283" i="4"/>
  <c r="BT1283" i="4" s="1"/>
  <c r="BU1272" i="4"/>
  <c r="BT1272" i="4" s="1"/>
  <c r="BU1269" i="4"/>
  <c r="BT1269" i="4" s="1"/>
  <c r="BU1265" i="4"/>
  <c r="BT1265" i="4" s="1"/>
  <c r="BU1262" i="4"/>
  <c r="BT1262" i="4" s="1"/>
  <c r="BU1257" i="4"/>
  <c r="BT1257" i="4" s="1"/>
  <c r="BU1254" i="4"/>
  <c r="BT1254" i="4" s="1"/>
  <c r="BU1249" i="4"/>
  <c r="BT1249" i="4" s="1"/>
  <c r="BU1246" i="4"/>
  <c r="BT1246" i="4" s="1"/>
  <c r="BU1241" i="4"/>
  <c r="BT1241" i="4" s="1"/>
  <c r="BU1238" i="4"/>
  <c r="BT1238" i="4" s="1"/>
  <c r="BU1233" i="4"/>
  <c r="BT1233" i="4" s="1"/>
  <c r="BU1230" i="4"/>
  <c r="BT1230" i="4" s="1"/>
  <c r="BU1225" i="4"/>
  <c r="BT1225" i="4" s="1"/>
  <c r="BU1222" i="4"/>
  <c r="BT1222" i="4" s="1"/>
  <c r="BU1217" i="4"/>
  <c r="BT1217" i="4" s="1"/>
  <c r="BU1214" i="4"/>
  <c r="BT1214" i="4" s="1"/>
  <c r="BU1209" i="4"/>
  <c r="BT1209" i="4" s="1"/>
  <c r="BU1206" i="4"/>
  <c r="BT1206" i="4" s="1"/>
  <c r="BU1201" i="4"/>
  <c r="BT1201" i="4" s="1"/>
  <c r="BU1198" i="4"/>
  <c r="BT1198" i="4" s="1"/>
  <c r="BU1193" i="4"/>
  <c r="BT1193" i="4" s="1"/>
  <c r="BU1190" i="4"/>
  <c r="BT1190" i="4" s="1"/>
  <c r="BU1185" i="4"/>
  <c r="BT1185" i="4" s="1"/>
  <c r="BU1182" i="4"/>
  <c r="BT1182" i="4" s="1"/>
  <c r="BU1177" i="4"/>
  <c r="BT1177" i="4" s="1"/>
  <c r="BU1174" i="4"/>
  <c r="BT1174" i="4" s="1"/>
  <c r="BU1169" i="4"/>
  <c r="BT1169" i="4" s="1"/>
  <c r="BU1166" i="4"/>
  <c r="BT1166" i="4" s="1"/>
  <c r="BU1161" i="4"/>
  <c r="BT1161" i="4" s="1"/>
  <c r="BU1158" i="4"/>
  <c r="BT1158" i="4" s="1"/>
  <c r="BU1153" i="4"/>
  <c r="BT1153" i="4" s="1"/>
  <c r="BU1150" i="4"/>
  <c r="BT1150" i="4" s="1"/>
  <c r="BU1145" i="4"/>
  <c r="BT1145" i="4" s="1"/>
  <c r="BU1142" i="4"/>
  <c r="BT1142" i="4" s="1"/>
  <c r="BU1137" i="4"/>
  <c r="BT1137" i="4" s="1"/>
  <c r="BU1134" i="4"/>
  <c r="BT1134" i="4" s="1"/>
  <c r="BU1129" i="4"/>
  <c r="BT1129" i="4" s="1"/>
  <c r="BU1126" i="4"/>
  <c r="BT1126" i="4" s="1"/>
  <c r="BU1121" i="4"/>
  <c r="BT1121" i="4" s="1"/>
  <c r="BU1118" i="4"/>
  <c r="BT1118" i="4" s="1"/>
  <c r="BU1113" i="4"/>
  <c r="BT1113" i="4" s="1"/>
  <c r="BU1110" i="4"/>
  <c r="BT1110" i="4" s="1"/>
  <c r="BU1105" i="4"/>
  <c r="BT1105" i="4" s="1"/>
  <c r="BU1102" i="4"/>
  <c r="BT1102" i="4" s="1"/>
  <c r="BU1097" i="4"/>
  <c r="BT1097" i="4" s="1"/>
  <c r="BU1094" i="4"/>
  <c r="BT1094" i="4" s="1"/>
  <c r="BU1089" i="4"/>
  <c r="BT1089" i="4" s="1"/>
  <c r="BU1086" i="4"/>
  <c r="BT1086" i="4" s="1"/>
  <c r="BU1081" i="4"/>
  <c r="BT1081" i="4" s="1"/>
  <c r="BU1078" i="4"/>
  <c r="BT1078" i="4" s="1"/>
  <c r="BU1073" i="4"/>
  <c r="BT1073" i="4" s="1"/>
  <c r="BU1070" i="4"/>
  <c r="BT1070" i="4" s="1"/>
  <c r="BU1065" i="4"/>
  <c r="BT1065" i="4" s="1"/>
  <c r="BU1062" i="4"/>
  <c r="BT1062" i="4" s="1"/>
  <c r="BU1057" i="4"/>
  <c r="BT1057" i="4" s="1"/>
  <c r="BU1054" i="4"/>
  <c r="BT1054" i="4" s="1"/>
  <c r="BU1049" i="4"/>
  <c r="BT1049" i="4" s="1"/>
  <c r="BU1046" i="4"/>
  <c r="BT1046" i="4" s="1"/>
  <c r="BU1041" i="4"/>
  <c r="BT1041" i="4" s="1"/>
  <c r="BU1038" i="4"/>
  <c r="BT1038" i="4" s="1"/>
  <c r="BU1033" i="4"/>
  <c r="BT1033" i="4" s="1"/>
  <c r="BU1030" i="4"/>
  <c r="BT1030" i="4" s="1"/>
  <c r="BU1025" i="4"/>
  <c r="BT1025" i="4" s="1"/>
  <c r="BU1022" i="4"/>
  <c r="BT1022" i="4" s="1"/>
  <c r="BU1017" i="4"/>
  <c r="BT1017" i="4" s="1"/>
  <c r="BU1014" i="4"/>
  <c r="BT1014" i="4" s="1"/>
  <c r="BU1009" i="4"/>
  <c r="BT1009" i="4" s="1"/>
  <c r="BU1006" i="4"/>
  <c r="BT1006" i="4" s="1"/>
  <c r="BU1001" i="4"/>
  <c r="BT1001" i="4" s="1"/>
  <c r="BU998" i="4"/>
  <c r="BT998" i="4" s="1"/>
  <c r="BU993" i="4"/>
  <c r="BT993" i="4" s="1"/>
  <c r="BU990" i="4"/>
  <c r="BT990" i="4" s="1"/>
  <c r="BU985" i="4"/>
  <c r="BT985" i="4" s="1"/>
  <c r="BU982" i="4"/>
  <c r="BT982" i="4" s="1"/>
  <c r="BU977" i="4"/>
  <c r="BT977" i="4" s="1"/>
  <c r="BU974" i="4"/>
  <c r="BT974" i="4" s="1"/>
  <c r="BU969" i="4"/>
  <c r="BT969" i="4" s="1"/>
  <c r="BU966" i="4"/>
  <c r="BT966" i="4" s="1"/>
  <c r="BU961" i="4"/>
  <c r="BT961" i="4" s="1"/>
  <c r="BU958" i="4"/>
  <c r="BT958" i="4" s="1"/>
  <c r="BU953" i="4"/>
  <c r="BT953" i="4" s="1"/>
  <c r="BU950" i="4"/>
  <c r="BT950" i="4" s="1"/>
  <c r="BU945" i="4"/>
  <c r="BT945" i="4" s="1"/>
  <c r="BU942" i="4"/>
  <c r="BT942" i="4" s="1"/>
  <c r="BU937" i="4"/>
  <c r="BT937" i="4" s="1"/>
  <c r="BU934" i="4"/>
  <c r="BT934" i="4" s="1"/>
  <c r="BU929" i="4"/>
  <c r="BT929" i="4" s="1"/>
  <c r="BU926" i="4"/>
  <c r="BT926" i="4" s="1"/>
  <c r="BU921" i="4"/>
  <c r="BT921" i="4" s="1"/>
  <c r="BU918" i="4"/>
  <c r="BT918" i="4" s="1"/>
  <c r="BU913" i="4"/>
  <c r="BT913" i="4" s="1"/>
  <c r="BU910" i="4"/>
  <c r="BT910" i="4" s="1"/>
  <c r="BU2851" i="4"/>
  <c r="BT2851" i="4" s="1"/>
  <c r="BU2686" i="4"/>
  <c r="BT2686" i="4" s="1"/>
  <c r="BU2628" i="4"/>
  <c r="BT2628" i="4" s="1"/>
  <c r="BU2585" i="4"/>
  <c r="BT2585" i="4" s="1"/>
  <c r="BU2308" i="4"/>
  <c r="BT2308" i="4" s="1"/>
  <c r="BU2291" i="4"/>
  <c r="BT2291" i="4" s="1"/>
  <c r="BU2275" i="4"/>
  <c r="BT2275" i="4" s="1"/>
  <c r="BU2259" i="4"/>
  <c r="BT2259" i="4" s="1"/>
  <c r="BU2243" i="4"/>
  <c r="BT2243" i="4" s="1"/>
  <c r="BU2227" i="4"/>
  <c r="BT2227" i="4" s="1"/>
  <c r="BU2211" i="4"/>
  <c r="BT2211" i="4" s="1"/>
  <c r="BU2185" i="4"/>
  <c r="BT2185" i="4" s="1"/>
  <c r="BU2174" i="4"/>
  <c r="BT2174" i="4" s="1"/>
  <c r="BU2153" i="4"/>
  <c r="BT2153" i="4" s="1"/>
  <c r="BU2142" i="4"/>
  <c r="BT2142" i="4" s="1"/>
  <c r="BU2134" i="4"/>
  <c r="BT2134" i="4" s="1"/>
  <c r="BU2127" i="4"/>
  <c r="BT2127" i="4" s="1"/>
  <c r="BU2113" i="4"/>
  <c r="BT2113" i="4" s="1"/>
  <c r="BU2098" i="4"/>
  <c r="BT2098" i="4" s="1"/>
  <c r="BU2084" i="4"/>
  <c r="BT2084" i="4" s="1"/>
  <c r="BU2077" i="4"/>
  <c r="BT2077" i="4" s="1"/>
  <c r="BU2070" i="4"/>
  <c r="BT2070" i="4" s="1"/>
  <c r="BU2063" i="4"/>
  <c r="BT2063" i="4" s="1"/>
  <c r="BU2049" i="4"/>
  <c r="BT2049" i="4" s="1"/>
  <c r="BU2034" i="4"/>
  <c r="BT2034" i="4" s="1"/>
  <c r="BU2020" i="4"/>
  <c r="BT2020" i="4" s="1"/>
  <c r="BU2013" i="4"/>
  <c r="BT2013" i="4" s="1"/>
  <c r="BU2006" i="4"/>
  <c r="BT2006" i="4" s="1"/>
  <c r="BU1999" i="4"/>
  <c r="BT1999" i="4" s="1"/>
  <c r="BU1985" i="4"/>
  <c r="BT1985" i="4" s="1"/>
  <c r="BU1970" i="4"/>
  <c r="BT1970" i="4" s="1"/>
  <c r="BU1956" i="4"/>
  <c r="BT1956" i="4" s="1"/>
  <c r="BU1949" i="4"/>
  <c r="BT1949" i="4" s="1"/>
  <c r="BU1942" i="4"/>
  <c r="BT1942" i="4" s="1"/>
  <c r="BU1935" i="4"/>
  <c r="BT1935" i="4" s="1"/>
  <c r="BU1921" i="4"/>
  <c r="BT1921" i="4" s="1"/>
  <c r="BU1906" i="4"/>
  <c r="BT1906" i="4" s="1"/>
  <c r="BU1892" i="4"/>
  <c r="BT1892" i="4" s="1"/>
  <c r="BU1885" i="4"/>
  <c r="BT1885" i="4" s="1"/>
  <c r="BU1878" i="4"/>
  <c r="BT1878" i="4" s="1"/>
  <c r="BU1871" i="4"/>
  <c r="BT1871" i="4" s="1"/>
  <c r="BU1857" i="4"/>
  <c r="BT1857" i="4" s="1"/>
  <c r="BU1842" i="4"/>
  <c r="BT1842" i="4" s="1"/>
  <c r="BU1837" i="4"/>
  <c r="BT1837" i="4" s="1"/>
  <c r="BU1826" i="4"/>
  <c r="BT1826" i="4" s="1"/>
  <c r="BU1821" i="4"/>
  <c r="BT1821" i="4" s="1"/>
  <c r="BU1810" i="4"/>
  <c r="BT1810" i="4" s="1"/>
  <c r="BU1805" i="4"/>
  <c r="BT1805" i="4" s="1"/>
  <c r="BU1794" i="4"/>
  <c r="BT1794" i="4" s="1"/>
  <c r="BU1789" i="4"/>
  <c r="BT1789" i="4" s="1"/>
  <c r="BU1778" i="4"/>
  <c r="BT1778" i="4" s="1"/>
  <c r="BU1773" i="4"/>
  <c r="BT1773" i="4" s="1"/>
  <c r="BU1762" i="4"/>
  <c r="BT1762" i="4" s="1"/>
  <c r="BU1757" i="4"/>
  <c r="BT1757" i="4" s="1"/>
  <c r="BU1746" i="4"/>
  <c r="BT1746" i="4" s="1"/>
  <c r="BU1741" i="4"/>
  <c r="BT1741" i="4" s="1"/>
  <c r="BU1730" i="4"/>
  <c r="BT1730" i="4" s="1"/>
  <c r="BU1725" i="4"/>
  <c r="BT1725" i="4" s="1"/>
  <c r="BU1714" i="4"/>
  <c r="BT1714" i="4" s="1"/>
  <c r="BU1709" i="4"/>
  <c r="BT1709" i="4" s="1"/>
  <c r="BU1698" i="4"/>
  <c r="BT1698" i="4" s="1"/>
  <c r="BU1693" i="4"/>
  <c r="BT1693" i="4" s="1"/>
  <c r="BU1682" i="4"/>
  <c r="BT1682" i="4" s="1"/>
  <c r="BU1677" i="4"/>
  <c r="BT1677" i="4" s="1"/>
  <c r="BU1666" i="4"/>
  <c r="BT1666" i="4" s="1"/>
  <c r="BU1661" i="4"/>
  <c r="BT1661" i="4" s="1"/>
  <c r="BU1650" i="4"/>
  <c r="BT1650" i="4" s="1"/>
  <c r="BU1645" i="4"/>
  <c r="BT1645" i="4" s="1"/>
  <c r="BU1634" i="4"/>
  <c r="BT1634" i="4" s="1"/>
  <c r="BU1629" i="4"/>
  <c r="BT1629" i="4" s="1"/>
  <c r="BU1618" i="4"/>
  <c r="BT1618" i="4" s="1"/>
  <c r="BU1613" i="4"/>
  <c r="BT1613" i="4" s="1"/>
  <c r="BU1602" i="4"/>
  <c r="BT1602" i="4" s="1"/>
  <c r="BU1597" i="4"/>
  <c r="BT1597" i="4" s="1"/>
  <c r="BU1586" i="4"/>
  <c r="BT1586" i="4" s="1"/>
  <c r="BU1581" i="4"/>
  <c r="BT1581" i="4" s="1"/>
  <c r="BU1570" i="4"/>
  <c r="BT1570" i="4" s="1"/>
  <c r="BU1565" i="4"/>
  <c r="BT1565" i="4" s="1"/>
  <c r="BU1554" i="4"/>
  <c r="BT1554" i="4" s="1"/>
  <c r="BU1549" i="4"/>
  <c r="BT1549" i="4" s="1"/>
  <c r="BU1538" i="4"/>
  <c r="BT1538" i="4" s="1"/>
  <c r="BU1533" i="4"/>
  <c r="BT1533" i="4" s="1"/>
  <c r="BU1522" i="4"/>
  <c r="BT1522" i="4" s="1"/>
  <c r="BU1517" i="4"/>
  <c r="BT1517" i="4" s="1"/>
  <c r="BU1506" i="4"/>
  <c r="BT1506" i="4" s="1"/>
  <c r="BU1501" i="4"/>
  <c r="BT1501" i="4" s="1"/>
  <c r="BU1490" i="4"/>
  <c r="BT1490" i="4" s="1"/>
  <c r="BU1485" i="4"/>
  <c r="BT1485" i="4" s="1"/>
  <c r="BU1474" i="4"/>
  <c r="BT1474" i="4" s="1"/>
  <c r="BU1469" i="4"/>
  <c r="BT1469" i="4" s="1"/>
  <c r="BU1458" i="4"/>
  <c r="BT1458" i="4" s="1"/>
  <c r="BU1453" i="4"/>
  <c r="BT1453" i="4" s="1"/>
  <c r="BU1442" i="4"/>
  <c r="BT1442" i="4" s="1"/>
  <c r="BU1437" i="4"/>
  <c r="BT1437" i="4" s="1"/>
  <c r="BU1426" i="4"/>
  <c r="BT1426" i="4" s="1"/>
  <c r="BU1421" i="4"/>
  <c r="BT1421" i="4" s="1"/>
  <c r="BU1410" i="4"/>
  <c r="BT1410" i="4" s="1"/>
  <c r="BU1405" i="4"/>
  <c r="BT1405" i="4" s="1"/>
  <c r="BU1394" i="4"/>
  <c r="BT1394" i="4" s="1"/>
  <c r="BU1389" i="4"/>
  <c r="BT1389" i="4" s="1"/>
  <c r="BU1378" i="4"/>
  <c r="BT1378" i="4" s="1"/>
  <c r="BU1373" i="4"/>
  <c r="BT1373" i="4" s="1"/>
  <c r="BU1362" i="4"/>
  <c r="BT1362" i="4" s="1"/>
  <c r="BU1357" i="4"/>
  <c r="BT1357" i="4" s="1"/>
  <c r="BU1346" i="4"/>
  <c r="BT1346" i="4" s="1"/>
  <c r="BU1341" i="4"/>
  <c r="BT1341" i="4" s="1"/>
  <c r="BU1330" i="4"/>
  <c r="BT1330" i="4" s="1"/>
  <c r="BU1325" i="4"/>
  <c r="BT1325" i="4" s="1"/>
  <c r="BU1314" i="4"/>
  <c r="BT1314" i="4" s="1"/>
  <c r="BU1309" i="4"/>
  <c r="BT1309" i="4" s="1"/>
  <c r="BU1298" i="4"/>
  <c r="BT1298" i="4" s="1"/>
  <c r="BU1293" i="4"/>
  <c r="BT1293" i="4" s="1"/>
  <c r="BU1289" i="4"/>
  <c r="BT1289" i="4" s="1"/>
  <c r="BU1282" i="4"/>
  <c r="BT1282" i="4" s="1"/>
  <c r="BU1278" i="4"/>
  <c r="BT1278" i="4" s="1"/>
  <c r="BU1275" i="4"/>
  <c r="BT1275" i="4" s="1"/>
  <c r="BU1264" i="4"/>
  <c r="BT1264" i="4" s="1"/>
  <c r="BU1259" i="4"/>
  <c r="BT1259" i="4" s="1"/>
  <c r="BU1256" i="4"/>
  <c r="BT1256" i="4" s="1"/>
  <c r="BU1251" i="4"/>
  <c r="BT1251" i="4" s="1"/>
  <c r="BU1248" i="4"/>
  <c r="BT1248" i="4" s="1"/>
  <c r="BU1243" i="4"/>
  <c r="BT1243" i="4" s="1"/>
  <c r="BU1240" i="4"/>
  <c r="BT1240" i="4" s="1"/>
  <c r="BU1235" i="4"/>
  <c r="BT1235" i="4" s="1"/>
  <c r="BU1232" i="4"/>
  <c r="BT1232" i="4" s="1"/>
  <c r="BU1227" i="4"/>
  <c r="BT1227" i="4" s="1"/>
  <c r="BU1224" i="4"/>
  <c r="BT1224" i="4" s="1"/>
  <c r="BU1219" i="4"/>
  <c r="BT1219" i="4" s="1"/>
  <c r="BU1216" i="4"/>
  <c r="BT1216" i="4" s="1"/>
  <c r="BU1211" i="4"/>
  <c r="BT1211" i="4" s="1"/>
  <c r="BU1208" i="4"/>
  <c r="BT1208" i="4" s="1"/>
  <c r="BU1203" i="4"/>
  <c r="BT1203" i="4" s="1"/>
  <c r="BU1200" i="4"/>
  <c r="BT1200" i="4" s="1"/>
  <c r="BU1195" i="4"/>
  <c r="BT1195" i="4" s="1"/>
  <c r="BU1192" i="4"/>
  <c r="BT1192" i="4" s="1"/>
  <c r="BU1187" i="4"/>
  <c r="BT1187" i="4" s="1"/>
  <c r="BU1184" i="4"/>
  <c r="BT1184" i="4" s="1"/>
  <c r="BU1179" i="4"/>
  <c r="BT1179" i="4" s="1"/>
  <c r="BU1176" i="4"/>
  <c r="BT1176" i="4" s="1"/>
  <c r="BU1171" i="4"/>
  <c r="BT1171" i="4" s="1"/>
  <c r="BU1168" i="4"/>
  <c r="BT1168" i="4" s="1"/>
  <c r="BU1163" i="4"/>
  <c r="BT1163" i="4" s="1"/>
  <c r="BU1160" i="4"/>
  <c r="BT1160" i="4" s="1"/>
  <c r="BU1155" i="4"/>
  <c r="BT1155" i="4" s="1"/>
  <c r="BU1152" i="4"/>
  <c r="BT1152" i="4" s="1"/>
  <c r="BU1147" i="4"/>
  <c r="BT1147" i="4" s="1"/>
  <c r="BU1144" i="4"/>
  <c r="BT1144" i="4" s="1"/>
  <c r="BU1139" i="4"/>
  <c r="BT1139" i="4" s="1"/>
  <c r="BU1136" i="4"/>
  <c r="BT1136" i="4" s="1"/>
  <c r="BU1131" i="4"/>
  <c r="BT1131" i="4" s="1"/>
  <c r="BU1128" i="4"/>
  <c r="BT1128" i="4" s="1"/>
  <c r="BU1123" i="4"/>
  <c r="BT1123" i="4" s="1"/>
  <c r="BU1120" i="4"/>
  <c r="BT1120" i="4" s="1"/>
  <c r="BU1115" i="4"/>
  <c r="BT1115" i="4" s="1"/>
  <c r="BU1112" i="4"/>
  <c r="BT1112" i="4" s="1"/>
  <c r="BU1107" i="4"/>
  <c r="BT1107" i="4" s="1"/>
  <c r="BU1104" i="4"/>
  <c r="BT1104" i="4" s="1"/>
  <c r="BU1099" i="4"/>
  <c r="BT1099" i="4" s="1"/>
  <c r="BU1096" i="4"/>
  <c r="BT1096" i="4" s="1"/>
  <c r="BU1091" i="4"/>
  <c r="BT1091" i="4" s="1"/>
  <c r="BU1088" i="4"/>
  <c r="BT1088" i="4" s="1"/>
  <c r="BU1083" i="4"/>
  <c r="BT1083" i="4" s="1"/>
  <c r="BU1080" i="4"/>
  <c r="BT1080" i="4" s="1"/>
  <c r="BU1075" i="4"/>
  <c r="BT1075" i="4" s="1"/>
  <c r="BU1072" i="4"/>
  <c r="BT1072" i="4" s="1"/>
  <c r="BU1067" i="4"/>
  <c r="BT1067" i="4" s="1"/>
  <c r="BU1064" i="4"/>
  <c r="BT1064" i="4" s="1"/>
  <c r="BU1059" i="4"/>
  <c r="BT1059" i="4" s="1"/>
  <c r="BU1056" i="4"/>
  <c r="BT1056" i="4" s="1"/>
  <c r="BU1051" i="4"/>
  <c r="BT1051" i="4" s="1"/>
  <c r="BU1048" i="4"/>
  <c r="BT1048" i="4" s="1"/>
  <c r="BU1043" i="4"/>
  <c r="BT1043" i="4" s="1"/>
  <c r="BU1040" i="4"/>
  <c r="BT1040" i="4" s="1"/>
  <c r="BU1035" i="4"/>
  <c r="BT1035" i="4" s="1"/>
  <c r="BU1032" i="4"/>
  <c r="BT1032" i="4" s="1"/>
  <c r="BU1027" i="4"/>
  <c r="BT1027" i="4" s="1"/>
  <c r="BU1024" i="4"/>
  <c r="BT1024" i="4" s="1"/>
  <c r="BU1019" i="4"/>
  <c r="BT1019" i="4" s="1"/>
  <c r="BU1016" i="4"/>
  <c r="BT1016" i="4" s="1"/>
  <c r="BU1011" i="4"/>
  <c r="BT1011" i="4" s="1"/>
  <c r="BU1008" i="4"/>
  <c r="BT1008" i="4" s="1"/>
  <c r="BU1003" i="4"/>
  <c r="BT1003" i="4" s="1"/>
  <c r="BU1000" i="4"/>
  <c r="BT1000" i="4" s="1"/>
  <c r="BU995" i="4"/>
  <c r="BT995" i="4" s="1"/>
  <c r="BU992" i="4"/>
  <c r="BT992" i="4" s="1"/>
  <c r="BU987" i="4"/>
  <c r="BT987" i="4" s="1"/>
  <c r="BU984" i="4"/>
  <c r="BT984" i="4" s="1"/>
  <c r="BU979" i="4"/>
  <c r="BT979" i="4" s="1"/>
  <c r="BU976" i="4"/>
  <c r="BT976" i="4" s="1"/>
  <c r="BU971" i="4"/>
  <c r="BT971" i="4" s="1"/>
  <c r="BU968" i="4"/>
  <c r="BT968" i="4" s="1"/>
  <c r="BU963" i="4"/>
  <c r="BT963" i="4" s="1"/>
  <c r="BU960" i="4"/>
  <c r="BT960" i="4" s="1"/>
  <c r="BU955" i="4"/>
  <c r="BT955" i="4" s="1"/>
  <c r="BU952" i="4"/>
  <c r="BT952" i="4" s="1"/>
  <c r="BU947" i="4"/>
  <c r="BT947" i="4" s="1"/>
  <c r="BU944" i="4"/>
  <c r="BT944" i="4" s="1"/>
  <c r="BU939" i="4"/>
  <c r="BT939" i="4" s="1"/>
  <c r="BU936" i="4"/>
  <c r="BT936" i="4" s="1"/>
  <c r="BU931" i="4"/>
  <c r="BT931" i="4" s="1"/>
  <c r="BU928" i="4"/>
  <c r="BT928" i="4" s="1"/>
  <c r="BU923" i="4"/>
  <c r="BT923" i="4" s="1"/>
  <c r="BU920" i="4"/>
  <c r="BT920" i="4" s="1"/>
  <c r="BU915" i="4"/>
  <c r="BT915" i="4" s="1"/>
  <c r="BU912" i="4"/>
  <c r="BT912" i="4" s="1"/>
  <c r="BU907" i="4"/>
  <c r="BT907" i="4" s="1"/>
  <c r="BU905" i="4"/>
  <c r="BT905" i="4" s="1"/>
  <c r="BU903" i="4"/>
  <c r="BT903" i="4" s="1"/>
  <c r="BU901" i="4"/>
  <c r="BT901" i="4" s="1"/>
  <c r="BU899" i="4"/>
  <c r="BT899" i="4" s="1"/>
  <c r="BU897" i="4"/>
  <c r="BT897" i="4" s="1"/>
  <c r="BU895" i="4"/>
  <c r="BT895" i="4" s="1"/>
  <c r="BU893" i="4"/>
  <c r="BT893" i="4" s="1"/>
  <c r="BU891" i="4"/>
  <c r="BT891" i="4" s="1"/>
  <c r="BU889" i="4"/>
  <c r="BT889" i="4" s="1"/>
  <c r="BU887" i="4"/>
  <c r="BT887" i="4" s="1"/>
  <c r="BU885" i="4"/>
  <c r="BT885" i="4" s="1"/>
  <c r="BU883" i="4"/>
  <c r="BT883" i="4" s="1"/>
  <c r="BU881" i="4"/>
  <c r="BT881" i="4" s="1"/>
  <c r="BU879" i="4"/>
  <c r="BT879" i="4" s="1"/>
  <c r="BU877" i="4"/>
  <c r="BT877" i="4" s="1"/>
  <c r="BU875" i="4"/>
  <c r="BT875" i="4" s="1"/>
  <c r="BU873" i="4"/>
  <c r="BT873" i="4" s="1"/>
  <c r="BU871" i="4"/>
  <c r="BT871" i="4" s="1"/>
  <c r="BU869" i="4"/>
  <c r="BT869" i="4" s="1"/>
  <c r="BU867" i="4"/>
  <c r="BT867" i="4" s="1"/>
  <c r="BU865" i="4"/>
  <c r="BT865" i="4" s="1"/>
  <c r="BU863" i="4"/>
  <c r="BT863" i="4" s="1"/>
  <c r="BU861" i="4"/>
  <c r="BT861" i="4" s="1"/>
  <c r="BU859" i="4"/>
  <c r="BT859" i="4" s="1"/>
  <c r="BU857" i="4"/>
  <c r="BT857" i="4" s="1"/>
  <c r="BU855" i="4"/>
  <c r="BT855" i="4" s="1"/>
  <c r="BU853" i="4"/>
  <c r="BT853" i="4" s="1"/>
  <c r="BU851" i="4"/>
  <c r="BT851" i="4" s="1"/>
  <c r="BU849" i="4"/>
  <c r="BT849" i="4" s="1"/>
  <c r="BU847" i="4"/>
  <c r="BT847" i="4" s="1"/>
  <c r="BU845" i="4"/>
  <c r="BT845" i="4" s="1"/>
  <c r="BU843" i="4"/>
  <c r="BT843" i="4" s="1"/>
  <c r="BU841" i="4"/>
  <c r="BT841" i="4" s="1"/>
  <c r="BU839" i="4"/>
  <c r="BT839" i="4" s="1"/>
  <c r="BU837" i="4"/>
  <c r="BT837" i="4" s="1"/>
  <c r="BU835" i="4"/>
  <c r="BT835" i="4" s="1"/>
  <c r="BU833" i="4"/>
  <c r="BT833" i="4" s="1"/>
  <c r="BU831" i="4"/>
  <c r="BT831" i="4" s="1"/>
  <c r="BU829" i="4"/>
  <c r="BT829" i="4" s="1"/>
  <c r="BU827" i="4"/>
  <c r="BT827" i="4" s="1"/>
  <c r="BU825" i="4"/>
  <c r="BT825" i="4" s="1"/>
  <c r="BU823" i="4"/>
  <c r="BT823" i="4" s="1"/>
  <c r="BU821" i="4"/>
  <c r="BT821" i="4" s="1"/>
  <c r="BU819" i="4"/>
  <c r="BT819" i="4" s="1"/>
  <c r="BU817" i="4"/>
  <c r="BT817" i="4" s="1"/>
  <c r="BU815" i="4"/>
  <c r="BT815" i="4" s="1"/>
  <c r="BU813" i="4"/>
  <c r="BT813" i="4" s="1"/>
  <c r="BU811" i="4"/>
  <c r="BT811" i="4" s="1"/>
  <c r="BU809" i="4"/>
  <c r="BT809" i="4" s="1"/>
  <c r="BU807" i="4"/>
  <c r="BT807" i="4" s="1"/>
  <c r="BU805" i="4"/>
  <c r="BT805" i="4" s="1"/>
  <c r="BU803" i="4"/>
  <c r="BT803" i="4" s="1"/>
  <c r="BU801" i="4"/>
  <c r="BT801" i="4" s="1"/>
  <c r="BU799" i="4"/>
  <c r="BT799" i="4" s="1"/>
  <c r="BU797" i="4"/>
  <c r="BT797" i="4" s="1"/>
  <c r="BU795" i="4"/>
  <c r="BT795" i="4" s="1"/>
  <c r="BU793" i="4"/>
  <c r="BT793" i="4" s="1"/>
  <c r="BU791" i="4"/>
  <c r="BT791" i="4" s="1"/>
  <c r="BU789" i="4"/>
  <c r="BT789" i="4" s="1"/>
  <c r="BU787" i="4"/>
  <c r="BT787" i="4" s="1"/>
  <c r="BU785" i="4"/>
  <c r="BT785" i="4" s="1"/>
  <c r="BU783" i="4"/>
  <c r="BT783" i="4" s="1"/>
  <c r="BU781" i="4"/>
  <c r="BT781" i="4" s="1"/>
  <c r="BU779" i="4"/>
  <c r="BT779" i="4" s="1"/>
  <c r="BU777" i="4"/>
  <c r="BT777" i="4" s="1"/>
  <c r="BU775" i="4"/>
  <c r="BT775" i="4" s="1"/>
  <c r="BU773" i="4"/>
  <c r="BT773" i="4" s="1"/>
  <c r="BU771" i="4"/>
  <c r="BT771" i="4" s="1"/>
  <c r="BU769" i="4"/>
  <c r="BT769" i="4" s="1"/>
  <c r="BU767" i="4"/>
  <c r="BT767" i="4" s="1"/>
  <c r="BU765" i="4"/>
  <c r="BT765" i="4" s="1"/>
  <c r="BU763" i="4"/>
  <c r="BT763" i="4" s="1"/>
  <c r="BU761" i="4"/>
  <c r="BT761" i="4" s="1"/>
  <c r="BU759" i="4"/>
  <c r="BT759" i="4" s="1"/>
  <c r="BU757" i="4"/>
  <c r="BT757" i="4" s="1"/>
  <c r="BU755" i="4"/>
  <c r="BT755" i="4" s="1"/>
  <c r="BU753" i="4"/>
  <c r="BT753" i="4" s="1"/>
  <c r="BU751" i="4"/>
  <c r="BT751" i="4" s="1"/>
  <c r="BU749" i="4"/>
  <c r="BT749" i="4" s="1"/>
  <c r="BU747" i="4"/>
  <c r="BT747" i="4" s="1"/>
  <c r="BU745" i="4"/>
  <c r="BT745" i="4" s="1"/>
  <c r="BU743" i="4"/>
  <c r="BT743" i="4" s="1"/>
  <c r="BU741" i="4"/>
  <c r="BT741" i="4" s="1"/>
  <c r="BU739" i="4"/>
  <c r="BT739" i="4" s="1"/>
  <c r="BU737" i="4"/>
  <c r="BT737" i="4" s="1"/>
  <c r="BU735" i="4"/>
  <c r="BT735" i="4" s="1"/>
  <c r="BU733" i="4"/>
  <c r="BT733" i="4" s="1"/>
  <c r="BU731" i="4"/>
  <c r="BT731" i="4" s="1"/>
  <c r="BU729" i="4"/>
  <c r="BT729" i="4" s="1"/>
  <c r="BU727" i="4"/>
  <c r="BT727" i="4" s="1"/>
  <c r="BU725" i="4"/>
  <c r="BT725" i="4" s="1"/>
  <c r="BU723" i="4"/>
  <c r="BT723" i="4" s="1"/>
  <c r="BU721" i="4"/>
  <c r="BT721" i="4" s="1"/>
  <c r="BU719" i="4"/>
  <c r="BT719" i="4" s="1"/>
  <c r="BU717" i="4"/>
  <c r="BT717" i="4" s="1"/>
  <c r="BU715" i="4"/>
  <c r="BT715" i="4" s="1"/>
  <c r="BU713" i="4"/>
  <c r="BT713" i="4" s="1"/>
  <c r="BU711" i="4"/>
  <c r="BT711" i="4" s="1"/>
  <c r="BU709" i="4"/>
  <c r="BT709" i="4" s="1"/>
  <c r="BU707" i="4"/>
  <c r="BT707" i="4" s="1"/>
  <c r="BU705" i="4"/>
  <c r="BT705" i="4" s="1"/>
  <c r="BU703" i="4"/>
  <c r="BT703" i="4" s="1"/>
  <c r="BU701" i="4"/>
  <c r="BT701" i="4" s="1"/>
  <c r="BU699" i="4"/>
  <c r="BT699" i="4" s="1"/>
  <c r="BU697" i="4"/>
  <c r="BT697" i="4" s="1"/>
  <c r="BU695" i="4"/>
  <c r="BT695" i="4" s="1"/>
  <c r="BU693" i="4"/>
  <c r="BT693" i="4" s="1"/>
  <c r="BU691" i="4"/>
  <c r="BT691" i="4" s="1"/>
  <c r="BU689" i="4"/>
  <c r="BT689" i="4" s="1"/>
  <c r="BU687" i="4"/>
  <c r="BT687" i="4" s="1"/>
  <c r="BU685" i="4"/>
  <c r="BT685" i="4" s="1"/>
  <c r="BU683" i="4"/>
  <c r="BT683" i="4" s="1"/>
  <c r="BU681" i="4"/>
  <c r="BT681" i="4" s="1"/>
  <c r="BU679" i="4"/>
  <c r="BT679" i="4" s="1"/>
  <c r="BU677" i="4"/>
  <c r="BT677" i="4" s="1"/>
  <c r="BU675" i="4"/>
  <c r="BT675" i="4" s="1"/>
  <c r="BU673" i="4"/>
  <c r="BT673" i="4" s="1"/>
  <c r="BU671" i="4"/>
  <c r="BT671" i="4" s="1"/>
  <c r="BU669" i="4"/>
  <c r="BT669" i="4" s="1"/>
  <c r="BU667" i="4"/>
  <c r="BT667" i="4" s="1"/>
  <c r="BU665" i="4"/>
  <c r="BT665" i="4" s="1"/>
  <c r="BU663" i="4"/>
  <c r="BT663" i="4" s="1"/>
  <c r="BU661" i="4"/>
  <c r="BT661" i="4" s="1"/>
  <c r="BU659" i="4"/>
  <c r="BT659" i="4" s="1"/>
  <c r="BU657" i="4"/>
  <c r="BT657" i="4" s="1"/>
  <c r="BU655" i="4"/>
  <c r="BT655" i="4" s="1"/>
  <c r="BU653" i="4"/>
  <c r="BT653" i="4" s="1"/>
  <c r="BU651" i="4"/>
  <c r="BT651" i="4" s="1"/>
  <c r="BU649" i="4"/>
  <c r="BT649" i="4" s="1"/>
  <c r="BU647" i="4"/>
  <c r="BT647" i="4" s="1"/>
  <c r="BU645" i="4"/>
  <c r="BT645" i="4" s="1"/>
  <c r="BU643" i="4"/>
  <c r="BT643" i="4" s="1"/>
  <c r="BU641" i="4"/>
  <c r="BT641" i="4" s="1"/>
  <c r="BU639" i="4"/>
  <c r="BT639" i="4" s="1"/>
  <c r="BU637" i="4"/>
  <c r="BT637" i="4" s="1"/>
  <c r="BU635" i="4"/>
  <c r="BT635" i="4" s="1"/>
  <c r="BU633" i="4"/>
  <c r="BT633" i="4" s="1"/>
  <c r="BU631" i="4"/>
  <c r="BT631" i="4" s="1"/>
  <c r="BU629" i="4"/>
  <c r="BT629" i="4" s="1"/>
  <c r="BU627" i="4"/>
  <c r="BT627" i="4" s="1"/>
  <c r="BU625" i="4"/>
  <c r="BT625" i="4" s="1"/>
  <c r="BU623" i="4"/>
  <c r="BT623" i="4" s="1"/>
  <c r="BU621" i="4"/>
  <c r="BT621" i="4" s="1"/>
  <c r="BU619" i="4"/>
  <c r="BT619" i="4" s="1"/>
  <c r="BU617" i="4"/>
  <c r="BT617" i="4" s="1"/>
  <c r="BU615" i="4"/>
  <c r="BT615" i="4" s="1"/>
  <c r="BU613" i="4"/>
  <c r="BT613" i="4" s="1"/>
  <c r="BU611" i="4"/>
  <c r="BT611" i="4" s="1"/>
  <c r="BU609" i="4"/>
  <c r="BT609" i="4" s="1"/>
  <c r="BU607" i="4"/>
  <c r="BT607" i="4" s="1"/>
  <c r="BU605" i="4"/>
  <c r="BT605" i="4" s="1"/>
  <c r="BU603" i="4"/>
  <c r="BT603" i="4" s="1"/>
  <c r="BU601" i="4"/>
  <c r="BT601" i="4" s="1"/>
  <c r="BU599" i="4"/>
  <c r="BT599" i="4" s="1"/>
  <c r="BU597" i="4"/>
  <c r="BT597" i="4" s="1"/>
  <c r="BU595" i="4"/>
  <c r="BT595" i="4" s="1"/>
  <c r="BU593" i="4"/>
  <c r="BT593" i="4" s="1"/>
  <c r="BU591" i="4"/>
  <c r="BT591" i="4" s="1"/>
  <c r="BU589" i="4"/>
  <c r="BT589" i="4" s="1"/>
  <c r="BU587" i="4"/>
  <c r="BT587" i="4" s="1"/>
  <c r="BU585" i="4"/>
  <c r="BT585" i="4" s="1"/>
  <c r="BU583" i="4"/>
  <c r="BT583" i="4" s="1"/>
  <c r="BU581" i="4"/>
  <c r="BT581" i="4" s="1"/>
  <c r="BU579" i="4"/>
  <c r="BT579" i="4" s="1"/>
  <c r="BU577" i="4"/>
  <c r="BT577" i="4" s="1"/>
  <c r="BU575" i="4"/>
  <c r="BT575" i="4" s="1"/>
  <c r="BU573" i="4"/>
  <c r="BT573" i="4" s="1"/>
  <c r="BU571" i="4"/>
  <c r="BT571" i="4" s="1"/>
  <c r="BU569" i="4"/>
  <c r="BT569" i="4" s="1"/>
  <c r="BU567" i="4"/>
  <c r="BT567" i="4" s="1"/>
  <c r="BU565" i="4"/>
  <c r="BT565" i="4" s="1"/>
  <c r="BU563" i="4"/>
  <c r="BT563" i="4" s="1"/>
  <c r="BU561" i="4"/>
  <c r="BT561" i="4" s="1"/>
  <c r="BU559" i="4"/>
  <c r="BT559" i="4" s="1"/>
  <c r="BU557" i="4"/>
  <c r="BT557" i="4" s="1"/>
  <c r="BU555" i="4"/>
  <c r="BT555" i="4" s="1"/>
  <c r="BU553" i="4"/>
  <c r="BT553" i="4" s="1"/>
  <c r="BU551" i="4"/>
  <c r="BT551" i="4" s="1"/>
  <c r="BU549" i="4"/>
  <c r="BT549" i="4" s="1"/>
  <c r="BU547" i="4"/>
  <c r="BT547" i="4" s="1"/>
  <c r="BU545" i="4"/>
  <c r="BT545" i="4" s="1"/>
  <c r="BU543" i="4"/>
  <c r="BT543" i="4" s="1"/>
  <c r="BU541" i="4"/>
  <c r="BT541" i="4" s="1"/>
  <c r="BU539" i="4"/>
  <c r="BT539" i="4" s="1"/>
  <c r="BU537" i="4"/>
  <c r="BT537" i="4" s="1"/>
  <c r="BU535" i="4"/>
  <c r="BT535" i="4" s="1"/>
  <c r="BU533" i="4"/>
  <c r="BT533" i="4" s="1"/>
  <c r="BU531" i="4"/>
  <c r="BT531" i="4" s="1"/>
  <c r="BU529" i="4"/>
  <c r="BT529" i="4" s="1"/>
  <c r="BU527" i="4"/>
  <c r="BT527" i="4" s="1"/>
  <c r="BU525" i="4"/>
  <c r="BT525" i="4" s="1"/>
  <c r="BU523" i="4"/>
  <c r="BT523" i="4" s="1"/>
  <c r="BU521" i="4"/>
  <c r="BT521" i="4" s="1"/>
  <c r="BU519" i="4"/>
  <c r="BT519" i="4" s="1"/>
  <c r="BU517" i="4"/>
  <c r="BT517" i="4" s="1"/>
  <c r="BU515" i="4"/>
  <c r="BT515" i="4" s="1"/>
  <c r="BU513" i="4"/>
  <c r="BT513" i="4" s="1"/>
  <c r="BU511" i="4"/>
  <c r="BT511" i="4" s="1"/>
  <c r="BU509" i="4"/>
  <c r="BT509" i="4" s="1"/>
  <c r="BU507" i="4"/>
  <c r="BT507" i="4" s="1"/>
  <c r="BU505" i="4"/>
  <c r="BT505" i="4" s="1"/>
  <c r="BU503" i="4"/>
  <c r="BT503" i="4" s="1"/>
  <c r="BU501" i="4"/>
  <c r="BT501" i="4" s="1"/>
  <c r="BU499" i="4"/>
  <c r="BT499" i="4" s="1"/>
  <c r="BU497" i="4"/>
  <c r="BT497" i="4" s="1"/>
  <c r="BU495" i="4"/>
  <c r="BT495" i="4" s="1"/>
  <c r="BU493" i="4"/>
  <c r="BT493" i="4" s="1"/>
  <c r="BU491" i="4"/>
  <c r="BT491" i="4" s="1"/>
  <c r="BU489" i="4"/>
  <c r="BT489" i="4" s="1"/>
  <c r="BU487" i="4"/>
  <c r="BT487" i="4" s="1"/>
  <c r="BU485" i="4"/>
  <c r="BT485" i="4" s="1"/>
  <c r="BU483" i="4"/>
  <c r="BT483" i="4" s="1"/>
  <c r="BU481" i="4"/>
  <c r="BT481" i="4" s="1"/>
  <c r="BU479" i="4"/>
  <c r="BT479" i="4" s="1"/>
  <c r="BU477" i="4"/>
  <c r="BT477" i="4" s="1"/>
  <c r="BU475" i="4"/>
  <c r="BT475" i="4" s="1"/>
  <c r="BU473" i="4"/>
  <c r="BT473" i="4" s="1"/>
  <c r="BU471" i="4"/>
  <c r="BT471" i="4" s="1"/>
  <c r="BU469" i="4"/>
  <c r="BT469" i="4" s="1"/>
  <c r="BU467" i="4"/>
  <c r="BT467" i="4" s="1"/>
  <c r="BU465" i="4"/>
  <c r="BT465" i="4" s="1"/>
  <c r="BU463" i="4"/>
  <c r="BT463" i="4" s="1"/>
  <c r="BU461" i="4"/>
  <c r="BT461" i="4" s="1"/>
  <c r="BU459" i="4"/>
  <c r="BT459" i="4" s="1"/>
  <c r="BU457" i="4"/>
  <c r="BT457" i="4" s="1"/>
  <c r="BU455" i="4"/>
  <c r="BT455" i="4" s="1"/>
  <c r="BU453" i="4"/>
  <c r="BT453" i="4" s="1"/>
  <c r="BU451" i="4"/>
  <c r="BT451" i="4" s="1"/>
  <c r="BU449" i="4"/>
  <c r="BT449" i="4" s="1"/>
  <c r="BU447" i="4"/>
  <c r="BT447" i="4" s="1"/>
  <c r="BU445" i="4"/>
  <c r="BT445" i="4" s="1"/>
  <c r="BU443" i="4"/>
  <c r="BT443" i="4" s="1"/>
  <c r="BU441" i="4"/>
  <c r="BT441" i="4" s="1"/>
  <c r="BU439" i="4"/>
  <c r="BT439" i="4" s="1"/>
  <c r="BU437" i="4"/>
  <c r="BT437" i="4" s="1"/>
  <c r="BU435" i="4"/>
  <c r="BT435" i="4" s="1"/>
  <c r="BU433" i="4"/>
  <c r="BT433" i="4" s="1"/>
  <c r="BU431" i="4"/>
  <c r="BT431" i="4" s="1"/>
  <c r="BU429" i="4"/>
  <c r="BT429" i="4" s="1"/>
  <c r="BU427" i="4"/>
  <c r="BT427" i="4" s="1"/>
  <c r="BU425" i="4"/>
  <c r="BT425" i="4" s="1"/>
  <c r="BU423" i="4"/>
  <c r="BT423" i="4" s="1"/>
  <c r="BU421" i="4"/>
  <c r="BT421" i="4" s="1"/>
  <c r="BU419" i="4"/>
  <c r="BT419" i="4" s="1"/>
  <c r="BU417" i="4"/>
  <c r="BT417" i="4" s="1"/>
  <c r="BU415" i="4"/>
  <c r="BT415" i="4" s="1"/>
  <c r="BU413" i="4"/>
  <c r="BT413" i="4" s="1"/>
  <c r="BU411" i="4"/>
  <c r="BT411" i="4" s="1"/>
  <c r="BU409" i="4"/>
  <c r="BT409" i="4" s="1"/>
  <c r="BU407" i="4"/>
  <c r="BT407" i="4" s="1"/>
  <c r="BU405" i="4"/>
  <c r="BT405" i="4" s="1"/>
  <c r="BU403" i="4"/>
  <c r="BT403" i="4" s="1"/>
  <c r="BU401" i="4"/>
  <c r="BT401" i="4" s="1"/>
  <c r="BU399" i="4"/>
  <c r="BT399" i="4" s="1"/>
  <c r="BU397" i="4"/>
  <c r="BT397" i="4" s="1"/>
  <c r="BU395" i="4"/>
  <c r="BT395" i="4" s="1"/>
  <c r="BU393" i="4"/>
  <c r="BT393" i="4" s="1"/>
  <c r="BU391" i="4"/>
  <c r="BT391" i="4" s="1"/>
  <c r="BU389" i="4"/>
  <c r="BT389" i="4" s="1"/>
  <c r="BU387" i="4"/>
  <c r="BT387" i="4" s="1"/>
  <c r="BU385" i="4"/>
  <c r="BT385" i="4" s="1"/>
  <c r="BU383" i="4"/>
  <c r="BT383" i="4" s="1"/>
  <c r="BU381" i="4"/>
  <c r="BT381" i="4" s="1"/>
  <c r="BU379" i="4"/>
  <c r="BT379" i="4" s="1"/>
  <c r="BU377" i="4"/>
  <c r="BT377" i="4" s="1"/>
  <c r="BU375" i="4"/>
  <c r="BT375" i="4" s="1"/>
  <c r="BU373" i="4"/>
  <c r="BT373" i="4" s="1"/>
  <c r="BU371" i="4"/>
  <c r="BT371" i="4" s="1"/>
  <c r="BU369" i="4"/>
  <c r="BT369" i="4" s="1"/>
  <c r="BU367" i="4"/>
  <c r="BT367" i="4" s="1"/>
  <c r="BU365" i="4"/>
  <c r="BT365" i="4" s="1"/>
  <c r="BU363" i="4"/>
  <c r="BT363" i="4" s="1"/>
  <c r="BU361" i="4"/>
  <c r="BT361" i="4" s="1"/>
  <c r="BU359" i="4"/>
  <c r="BT359" i="4" s="1"/>
  <c r="BU357" i="4"/>
  <c r="BT357" i="4" s="1"/>
  <c r="BU355" i="4"/>
  <c r="BT355" i="4" s="1"/>
  <c r="BU353" i="4"/>
  <c r="BT353" i="4" s="1"/>
  <c r="BU351" i="4"/>
  <c r="BT351" i="4" s="1"/>
  <c r="BU349" i="4"/>
  <c r="BT349" i="4" s="1"/>
  <c r="BU347" i="4"/>
  <c r="BT347" i="4" s="1"/>
  <c r="BU345" i="4"/>
  <c r="BT345" i="4" s="1"/>
  <c r="BU343" i="4"/>
  <c r="BT343" i="4" s="1"/>
  <c r="BU341" i="4"/>
  <c r="BT341" i="4" s="1"/>
  <c r="BU339" i="4"/>
  <c r="BT339" i="4" s="1"/>
  <c r="BU337" i="4"/>
  <c r="BT337" i="4" s="1"/>
  <c r="BU335" i="4"/>
  <c r="BT335" i="4" s="1"/>
  <c r="BU333" i="4"/>
  <c r="BT333" i="4" s="1"/>
  <c r="BU331" i="4"/>
  <c r="BT331" i="4" s="1"/>
  <c r="BU329" i="4"/>
  <c r="BT329" i="4" s="1"/>
  <c r="BU327" i="4"/>
  <c r="BT327" i="4" s="1"/>
  <c r="BU325" i="4"/>
  <c r="BT325" i="4" s="1"/>
  <c r="BU323" i="4"/>
  <c r="BT323" i="4" s="1"/>
  <c r="BU321" i="4"/>
  <c r="BT321" i="4" s="1"/>
  <c r="BU319" i="4"/>
  <c r="BT319" i="4" s="1"/>
  <c r="BU317" i="4"/>
  <c r="BT317" i="4" s="1"/>
  <c r="BU315" i="4"/>
  <c r="BT315" i="4" s="1"/>
  <c r="BU313" i="4"/>
  <c r="BT313" i="4" s="1"/>
  <c r="BU311" i="4"/>
  <c r="BT311" i="4" s="1"/>
  <c r="BU309" i="4"/>
  <c r="BT309" i="4" s="1"/>
  <c r="BU307" i="4"/>
  <c r="BT307" i="4" s="1"/>
  <c r="BU305" i="4"/>
  <c r="BT305" i="4" s="1"/>
  <c r="BU303" i="4"/>
  <c r="BT303" i="4" s="1"/>
  <c r="BU301" i="4"/>
  <c r="BT301" i="4" s="1"/>
  <c r="BU299" i="4"/>
  <c r="BT299" i="4" s="1"/>
  <c r="BU297" i="4"/>
  <c r="BT297" i="4" s="1"/>
  <c r="BU295" i="4"/>
  <c r="BT295" i="4" s="1"/>
  <c r="BU293" i="4"/>
  <c r="BT293" i="4" s="1"/>
  <c r="BU291" i="4"/>
  <c r="BT291" i="4" s="1"/>
  <c r="BU289" i="4"/>
  <c r="BT289" i="4" s="1"/>
  <c r="BU287" i="4"/>
  <c r="BT287" i="4" s="1"/>
  <c r="BU285" i="4"/>
  <c r="BT285" i="4" s="1"/>
  <c r="BU283" i="4"/>
  <c r="BT283" i="4" s="1"/>
  <c r="BU281" i="4"/>
  <c r="BT281" i="4" s="1"/>
  <c r="BU279" i="4"/>
  <c r="BT279" i="4" s="1"/>
  <c r="BU277" i="4"/>
  <c r="BT277" i="4" s="1"/>
  <c r="BU275" i="4"/>
  <c r="BT275" i="4" s="1"/>
  <c r="BU273" i="4"/>
  <c r="BT273" i="4" s="1"/>
  <c r="BU271" i="4"/>
  <c r="BT271" i="4" s="1"/>
  <c r="BU269" i="4"/>
  <c r="BT269" i="4" s="1"/>
  <c r="BU267" i="4"/>
  <c r="BT267" i="4" s="1"/>
  <c r="BU265" i="4"/>
  <c r="BT265" i="4" s="1"/>
  <c r="BU263" i="4"/>
  <c r="BT263" i="4" s="1"/>
  <c r="BU261" i="4"/>
  <c r="BT261" i="4" s="1"/>
  <c r="BU259" i="4"/>
  <c r="BT259" i="4" s="1"/>
  <c r="BU257" i="4"/>
  <c r="BT257" i="4" s="1"/>
  <c r="BU255" i="4"/>
  <c r="BT255" i="4" s="1"/>
  <c r="BU253" i="4"/>
  <c r="BT253" i="4" s="1"/>
  <c r="BU251" i="4"/>
  <c r="BT251" i="4" s="1"/>
  <c r="BU249" i="4"/>
  <c r="BT249" i="4" s="1"/>
  <c r="BU247" i="4"/>
  <c r="BT247" i="4" s="1"/>
  <c r="BU245" i="4"/>
  <c r="BT245" i="4" s="1"/>
  <c r="BU243" i="4"/>
  <c r="BT243" i="4" s="1"/>
  <c r="BU241" i="4"/>
  <c r="BT241" i="4" s="1"/>
  <c r="BU239" i="4"/>
  <c r="BT239" i="4" s="1"/>
  <c r="BU237" i="4"/>
  <c r="BT237" i="4" s="1"/>
  <c r="BU235" i="4"/>
  <c r="BT235" i="4" s="1"/>
  <c r="BU233" i="4"/>
  <c r="BT233" i="4" s="1"/>
  <c r="BU231" i="4"/>
  <c r="BT231" i="4" s="1"/>
  <c r="BU229" i="4"/>
  <c r="BT229" i="4" s="1"/>
  <c r="BU227" i="4"/>
  <c r="BT227" i="4" s="1"/>
  <c r="BU225" i="4"/>
  <c r="BT225" i="4" s="1"/>
  <c r="BU223" i="4"/>
  <c r="BT223" i="4" s="1"/>
  <c r="BU221" i="4"/>
  <c r="BT221" i="4" s="1"/>
  <c r="BU219" i="4"/>
  <c r="BT219" i="4" s="1"/>
  <c r="BU217" i="4"/>
  <c r="BT217" i="4" s="1"/>
  <c r="BU215" i="4"/>
  <c r="BT215" i="4" s="1"/>
  <c r="BU213" i="4"/>
  <c r="BT213" i="4" s="1"/>
  <c r="BU211" i="4"/>
  <c r="BT211" i="4" s="1"/>
  <c r="BU209" i="4"/>
  <c r="BT209" i="4" s="1"/>
  <c r="BU207" i="4"/>
  <c r="BT207" i="4" s="1"/>
  <c r="BU205" i="4"/>
  <c r="BT205" i="4" s="1"/>
  <c r="BU203" i="4"/>
  <c r="BT203" i="4" s="1"/>
  <c r="BU201" i="4"/>
  <c r="BT201" i="4" s="1"/>
  <c r="BU199" i="4"/>
  <c r="BT199" i="4" s="1"/>
  <c r="BU197" i="4"/>
  <c r="BT197" i="4" s="1"/>
  <c r="BU195" i="4"/>
  <c r="BT195" i="4" s="1"/>
  <c r="BU193" i="4"/>
  <c r="BT193" i="4" s="1"/>
  <c r="BU191" i="4"/>
  <c r="BT191" i="4" s="1"/>
  <c r="BU189" i="4"/>
  <c r="BT189" i="4" s="1"/>
  <c r="BU187" i="4"/>
  <c r="BT187" i="4" s="1"/>
  <c r="BU185" i="4"/>
  <c r="BT185" i="4" s="1"/>
  <c r="BU183" i="4"/>
  <c r="BT183" i="4" s="1"/>
  <c r="BU181" i="4"/>
  <c r="BT181" i="4" s="1"/>
  <c r="BU179" i="4"/>
  <c r="BT179" i="4" s="1"/>
  <c r="BU177" i="4"/>
  <c r="BT177" i="4" s="1"/>
  <c r="BU175" i="4"/>
  <c r="BT175" i="4" s="1"/>
  <c r="BU173" i="4"/>
  <c r="BT173" i="4" s="1"/>
  <c r="BU171" i="4"/>
  <c r="BT171" i="4" s="1"/>
  <c r="BU169" i="4"/>
  <c r="BT169" i="4" s="1"/>
  <c r="BU2795" i="4"/>
  <c r="BT2795" i="4" s="1"/>
  <c r="BU2486" i="4"/>
  <c r="BT2486" i="4" s="1"/>
  <c r="BU2422" i="4"/>
  <c r="BT2422" i="4" s="1"/>
  <c r="BU2362" i="4"/>
  <c r="BT2362" i="4" s="1"/>
  <c r="BU2191" i="4"/>
  <c r="BT2191" i="4" s="1"/>
  <c r="BU2148" i="4"/>
  <c r="BT2148" i="4" s="1"/>
  <c r="BU2117" i="4"/>
  <c r="BT2117" i="4" s="1"/>
  <c r="BU2103" i="4"/>
  <c r="BT2103" i="4" s="1"/>
  <c r="BU2089" i="4"/>
  <c r="BT2089" i="4" s="1"/>
  <c r="BU2074" i="4"/>
  <c r="BT2074" i="4" s="1"/>
  <c r="BU2060" i="4"/>
  <c r="BT2060" i="4" s="1"/>
  <c r="BU2046" i="4"/>
  <c r="BT2046" i="4" s="1"/>
  <c r="BU1989" i="4"/>
  <c r="BT1989" i="4" s="1"/>
  <c r="BU1975" i="4"/>
  <c r="BT1975" i="4" s="1"/>
  <c r="BU1961" i="4"/>
  <c r="BT1961" i="4" s="1"/>
  <c r="BU1946" i="4"/>
  <c r="BT1946" i="4" s="1"/>
  <c r="BU1932" i="4"/>
  <c r="BT1932" i="4" s="1"/>
  <c r="BU1918" i="4"/>
  <c r="BT1918" i="4" s="1"/>
  <c r="BU1861" i="4"/>
  <c r="BT1861" i="4" s="1"/>
  <c r="BU1847" i="4"/>
  <c r="BT1847" i="4" s="1"/>
  <c r="BU1835" i="4"/>
  <c r="BT1835" i="4" s="1"/>
  <c r="BU1824" i="4"/>
  <c r="BT1824" i="4" s="1"/>
  <c r="BU1803" i="4"/>
  <c r="BT1803" i="4" s="1"/>
  <c r="BU1792" i="4"/>
  <c r="BT1792" i="4" s="1"/>
  <c r="BU1771" i="4"/>
  <c r="BT1771" i="4" s="1"/>
  <c r="BU1760" i="4"/>
  <c r="BT1760" i="4" s="1"/>
  <c r="BU1739" i="4"/>
  <c r="BT1739" i="4" s="1"/>
  <c r="BU1728" i="4"/>
  <c r="BT1728" i="4" s="1"/>
  <c r="BU1707" i="4"/>
  <c r="BT1707" i="4" s="1"/>
  <c r="BU1696" i="4"/>
  <c r="BT1696" i="4" s="1"/>
  <c r="BU1675" i="4"/>
  <c r="BT1675" i="4" s="1"/>
  <c r="BU1664" i="4"/>
  <c r="BT1664" i="4" s="1"/>
  <c r="BU1643" i="4"/>
  <c r="BT1643" i="4" s="1"/>
  <c r="BU1632" i="4"/>
  <c r="BT1632" i="4" s="1"/>
  <c r="BU1611" i="4"/>
  <c r="BT1611" i="4" s="1"/>
  <c r="BU1600" i="4"/>
  <c r="BT1600" i="4" s="1"/>
  <c r="BU1579" i="4"/>
  <c r="BT1579" i="4" s="1"/>
  <c r="BU1568" i="4"/>
  <c r="BT1568" i="4" s="1"/>
  <c r="BU1547" i="4"/>
  <c r="BT1547" i="4" s="1"/>
  <c r="BU1536" i="4"/>
  <c r="BT1536" i="4" s="1"/>
  <c r="BU1515" i="4"/>
  <c r="BT1515" i="4" s="1"/>
  <c r="BU1504" i="4"/>
  <c r="BT1504" i="4" s="1"/>
  <c r="BU1483" i="4"/>
  <c r="BT1483" i="4" s="1"/>
  <c r="BU1472" i="4"/>
  <c r="BT1472" i="4" s="1"/>
  <c r="BU1451" i="4"/>
  <c r="BT1451" i="4" s="1"/>
  <c r="BU1440" i="4"/>
  <c r="BT1440" i="4" s="1"/>
  <c r="BU1419" i="4"/>
  <c r="BT1419" i="4" s="1"/>
  <c r="BU1408" i="4"/>
  <c r="BT1408" i="4" s="1"/>
  <c r="BU1387" i="4"/>
  <c r="BT1387" i="4" s="1"/>
  <c r="BU1376" i="4"/>
  <c r="BT1376" i="4" s="1"/>
  <c r="BU1355" i="4"/>
  <c r="BT1355" i="4" s="1"/>
  <c r="BU1344" i="4"/>
  <c r="BT1344" i="4" s="1"/>
  <c r="BU1323" i="4"/>
  <c r="BT1323" i="4" s="1"/>
  <c r="BU1312" i="4"/>
  <c r="BT1312" i="4" s="1"/>
  <c r="BU1285" i="4"/>
  <c r="BT1285" i="4" s="1"/>
  <c r="BU1270" i="4"/>
  <c r="BT1270" i="4" s="1"/>
  <c r="BU1258" i="4"/>
  <c r="BT1258" i="4" s="1"/>
  <c r="BU1253" i="4"/>
  <c r="BT1253" i="4" s="1"/>
  <c r="BU1242" i="4"/>
  <c r="BT1242" i="4" s="1"/>
  <c r="BU1237" i="4"/>
  <c r="BT1237" i="4" s="1"/>
  <c r="BU1226" i="4"/>
  <c r="BT1226" i="4" s="1"/>
  <c r="BU1221" i="4"/>
  <c r="BT1221" i="4" s="1"/>
  <c r="BU1210" i="4"/>
  <c r="BT1210" i="4" s="1"/>
  <c r="BU1205" i="4"/>
  <c r="BT1205" i="4" s="1"/>
  <c r="BU1194" i="4"/>
  <c r="BT1194" i="4" s="1"/>
  <c r="BU1189" i="4"/>
  <c r="BT1189" i="4" s="1"/>
  <c r="BU1178" i="4"/>
  <c r="BT1178" i="4" s="1"/>
  <c r="BU1173" i="4"/>
  <c r="BT1173" i="4" s="1"/>
  <c r="BU1162" i="4"/>
  <c r="BT1162" i="4" s="1"/>
  <c r="BU1157" i="4"/>
  <c r="BT1157" i="4" s="1"/>
  <c r="BU1146" i="4"/>
  <c r="BT1146" i="4" s="1"/>
  <c r="BU1141" i="4"/>
  <c r="BT1141" i="4" s="1"/>
  <c r="BU1130" i="4"/>
  <c r="BT1130" i="4" s="1"/>
  <c r="BU1125" i="4"/>
  <c r="BT1125" i="4" s="1"/>
  <c r="BU1114" i="4"/>
  <c r="BT1114" i="4" s="1"/>
  <c r="BU1109" i="4"/>
  <c r="BT1109" i="4" s="1"/>
  <c r="BU1098" i="4"/>
  <c r="BT1098" i="4" s="1"/>
  <c r="BU1093" i="4"/>
  <c r="BT1093" i="4" s="1"/>
  <c r="BU1082" i="4"/>
  <c r="BT1082" i="4" s="1"/>
  <c r="BU1077" i="4"/>
  <c r="BT1077" i="4" s="1"/>
  <c r="BU1066" i="4"/>
  <c r="BT1066" i="4" s="1"/>
  <c r="BU1061" i="4"/>
  <c r="BT1061" i="4" s="1"/>
  <c r="BU1050" i="4"/>
  <c r="BT1050" i="4" s="1"/>
  <c r="BU1045" i="4"/>
  <c r="BT1045" i="4" s="1"/>
  <c r="BU1034" i="4"/>
  <c r="BT1034" i="4" s="1"/>
  <c r="BU1029" i="4"/>
  <c r="BT1029" i="4" s="1"/>
  <c r="BU1018" i="4"/>
  <c r="BT1018" i="4" s="1"/>
  <c r="BU1013" i="4"/>
  <c r="BT1013" i="4" s="1"/>
  <c r="BU1002" i="4"/>
  <c r="BT1002" i="4" s="1"/>
  <c r="BU997" i="4"/>
  <c r="BT997" i="4" s="1"/>
  <c r="BU986" i="4"/>
  <c r="BT986" i="4" s="1"/>
  <c r="BU981" i="4"/>
  <c r="BT981" i="4" s="1"/>
  <c r="BU970" i="4"/>
  <c r="BT970" i="4" s="1"/>
  <c r="BU965" i="4"/>
  <c r="BT965" i="4" s="1"/>
  <c r="BU954" i="4"/>
  <c r="BT954" i="4" s="1"/>
  <c r="BU949" i="4"/>
  <c r="BT949" i="4" s="1"/>
  <c r="BU938" i="4"/>
  <c r="BT938" i="4" s="1"/>
  <c r="BU933" i="4"/>
  <c r="BT933" i="4" s="1"/>
  <c r="BU922" i="4"/>
  <c r="BT922" i="4" s="1"/>
  <c r="BU917" i="4"/>
  <c r="BT917" i="4" s="1"/>
  <c r="BU167" i="4"/>
  <c r="BT167" i="4" s="1"/>
  <c r="BU162" i="4"/>
  <c r="BT162" i="4" s="1"/>
  <c r="BU159" i="4"/>
  <c r="BT159" i="4" s="1"/>
  <c r="BU154" i="4"/>
  <c r="BT154" i="4" s="1"/>
  <c r="BU151" i="4"/>
  <c r="BT151" i="4" s="1"/>
  <c r="BU146" i="4"/>
  <c r="BT146" i="4" s="1"/>
  <c r="BU143" i="4"/>
  <c r="BT143" i="4" s="1"/>
  <c r="BU138" i="4"/>
  <c r="BT138" i="4" s="1"/>
  <c r="BU135" i="4"/>
  <c r="BT135" i="4" s="1"/>
  <c r="BU130" i="4"/>
  <c r="BT130" i="4" s="1"/>
  <c r="BU127" i="4"/>
  <c r="BT127" i="4" s="1"/>
  <c r="BU122" i="4"/>
  <c r="BT122" i="4" s="1"/>
  <c r="BU119" i="4"/>
  <c r="BT119" i="4" s="1"/>
  <c r="BU114" i="4"/>
  <c r="BT114" i="4" s="1"/>
  <c r="BU111" i="4"/>
  <c r="BT111" i="4" s="1"/>
  <c r="BU106" i="4"/>
  <c r="BT106" i="4" s="1"/>
  <c r="BU103" i="4"/>
  <c r="BT103" i="4" s="1"/>
  <c r="BU98" i="4"/>
  <c r="BT98" i="4" s="1"/>
  <c r="BU95" i="4"/>
  <c r="BT95" i="4" s="1"/>
  <c r="BU90" i="4"/>
  <c r="BT90" i="4" s="1"/>
  <c r="BU87" i="4"/>
  <c r="BT87" i="4" s="1"/>
  <c r="BU82" i="4"/>
  <c r="BT82" i="4" s="1"/>
  <c r="BU79" i="4"/>
  <c r="BT79" i="4" s="1"/>
  <c r="BU74" i="4"/>
  <c r="BT74" i="4" s="1"/>
  <c r="BU71" i="4"/>
  <c r="BT71" i="4" s="1"/>
  <c r="BU66" i="4"/>
  <c r="BT66" i="4" s="1"/>
  <c r="BU63" i="4"/>
  <c r="BT63" i="4" s="1"/>
  <c r="BU58" i="4"/>
  <c r="BT58" i="4" s="1"/>
  <c r="BU55" i="4"/>
  <c r="BT55" i="4" s="1"/>
  <c r="BU50" i="4"/>
  <c r="BT50" i="4" s="1"/>
  <c r="BU47" i="4"/>
  <c r="BT47" i="4" s="1"/>
  <c r="BU42" i="4"/>
  <c r="BT42" i="4" s="1"/>
  <c r="BU39" i="4"/>
  <c r="BT39" i="4" s="1"/>
  <c r="BU34" i="4"/>
  <c r="BT34" i="4" s="1"/>
  <c r="BU31" i="4"/>
  <c r="BT31" i="4" s="1"/>
  <c r="BU26" i="4"/>
  <c r="BT26" i="4" s="1"/>
  <c r="BU23" i="4"/>
  <c r="BT23" i="4" s="1"/>
  <c r="BU18" i="4"/>
  <c r="BT18" i="4" s="1"/>
  <c r="BU15" i="4"/>
  <c r="BU2794" i="4"/>
  <c r="BT2794" i="4" s="1"/>
  <c r="BU2654" i="4"/>
  <c r="BT2654" i="4" s="1"/>
  <c r="BU2564" i="4"/>
  <c r="BT2564" i="4" s="1"/>
  <c r="BU2283" i="4"/>
  <c r="BT2283" i="4" s="1"/>
  <c r="BU2251" i="4"/>
  <c r="BT2251" i="4" s="1"/>
  <c r="BU2219" i="4"/>
  <c r="BT2219" i="4" s="1"/>
  <c r="BU2190" i="4"/>
  <c r="BT2190" i="4" s="1"/>
  <c r="BU2169" i="4"/>
  <c r="BT2169" i="4" s="1"/>
  <c r="BU2130" i="4"/>
  <c r="BT2130" i="4" s="1"/>
  <c r="BU2116" i="4"/>
  <c r="BT2116" i="4" s="1"/>
  <c r="BU2102" i="4"/>
  <c r="BT2102" i="4" s="1"/>
  <c r="BU2045" i="4"/>
  <c r="BT2045" i="4" s="1"/>
  <c r="BU2031" i="4"/>
  <c r="BT2031" i="4" s="1"/>
  <c r="BU2017" i="4"/>
  <c r="BT2017" i="4" s="1"/>
  <c r="BU2002" i="4"/>
  <c r="BT2002" i="4" s="1"/>
  <c r="BU1988" i="4"/>
  <c r="BT1988" i="4" s="1"/>
  <c r="BU1974" i="4"/>
  <c r="BT1974" i="4" s="1"/>
  <c r="BU1917" i="4"/>
  <c r="BT1917" i="4" s="1"/>
  <c r="BU1903" i="4"/>
  <c r="BT1903" i="4" s="1"/>
  <c r="BU1889" i="4"/>
  <c r="BT1889" i="4" s="1"/>
  <c r="BU1874" i="4"/>
  <c r="BT1874" i="4" s="1"/>
  <c r="BU1860" i="4"/>
  <c r="BT1860" i="4" s="1"/>
  <c r="BU1846" i="4"/>
  <c r="BT1846" i="4" s="1"/>
  <c r="BU1834" i="4"/>
  <c r="BT1834" i="4" s="1"/>
  <c r="BU1813" i="4"/>
  <c r="BT1813" i="4" s="1"/>
  <c r="BU1802" i="4"/>
  <c r="BT1802" i="4" s="1"/>
  <c r="BU1781" i="4"/>
  <c r="BT1781" i="4" s="1"/>
  <c r="BU1770" i="4"/>
  <c r="BT1770" i="4" s="1"/>
  <c r="BU1749" i="4"/>
  <c r="BT1749" i="4" s="1"/>
  <c r="BU1738" i="4"/>
  <c r="BT1738" i="4" s="1"/>
  <c r="BU1717" i="4"/>
  <c r="BT1717" i="4" s="1"/>
  <c r="BU1706" i="4"/>
  <c r="BT1706" i="4" s="1"/>
  <c r="BU1685" i="4"/>
  <c r="BT1685" i="4" s="1"/>
  <c r="BU1674" i="4"/>
  <c r="BT1674" i="4" s="1"/>
  <c r="BU1653" i="4"/>
  <c r="BT1653" i="4" s="1"/>
  <c r="BU1642" i="4"/>
  <c r="BT1642" i="4" s="1"/>
  <c r="BU1621" i="4"/>
  <c r="BT1621" i="4" s="1"/>
  <c r="BU1610" i="4"/>
  <c r="BT1610" i="4" s="1"/>
  <c r="BU1589" i="4"/>
  <c r="BT1589" i="4" s="1"/>
  <c r="BU1578" i="4"/>
  <c r="BT1578" i="4" s="1"/>
  <c r="BU1557" i="4"/>
  <c r="BT1557" i="4" s="1"/>
  <c r="BU1546" i="4"/>
  <c r="BT1546" i="4" s="1"/>
  <c r="BU1525" i="4"/>
  <c r="BT1525" i="4" s="1"/>
  <c r="BU1514" i="4"/>
  <c r="BT1514" i="4" s="1"/>
  <c r="BU1493" i="4"/>
  <c r="BT1493" i="4" s="1"/>
  <c r="BU1482" i="4"/>
  <c r="BT1482" i="4" s="1"/>
  <c r="BU1461" i="4"/>
  <c r="BT1461" i="4" s="1"/>
  <c r="BU1450" i="4"/>
  <c r="BT1450" i="4" s="1"/>
  <c r="BU1429" i="4"/>
  <c r="BT1429" i="4" s="1"/>
  <c r="BU1418" i="4"/>
  <c r="BT1418" i="4" s="1"/>
  <c r="BU1397" i="4"/>
  <c r="BT1397" i="4" s="1"/>
  <c r="BU1386" i="4"/>
  <c r="BT1386" i="4" s="1"/>
  <c r="BU1365" i="4"/>
  <c r="BT1365" i="4" s="1"/>
  <c r="BU1354" i="4"/>
  <c r="BT1354" i="4" s="1"/>
  <c r="BU1333" i="4"/>
  <c r="BT1333" i="4" s="1"/>
  <c r="BU1322" i="4"/>
  <c r="BT1322" i="4" s="1"/>
  <c r="BU1301" i="4"/>
  <c r="BT1301" i="4" s="1"/>
  <c r="BU1291" i="4"/>
  <c r="BT1291" i="4" s="1"/>
  <c r="BU1277" i="4"/>
  <c r="BT1277" i="4" s="1"/>
  <c r="BU1263" i="4"/>
  <c r="BT1263" i="4" s="1"/>
  <c r="BU1252" i="4"/>
  <c r="BT1252" i="4" s="1"/>
  <c r="BU1247" i="4"/>
  <c r="BT1247" i="4" s="1"/>
  <c r="BU1236" i="4"/>
  <c r="BT1236" i="4" s="1"/>
  <c r="BU1231" i="4"/>
  <c r="BT1231" i="4" s="1"/>
  <c r="BU1220" i="4"/>
  <c r="BT1220" i="4" s="1"/>
  <c r="BU1215" i="4"/>
  <c r="BT1215" i="4" s="1"/>
  <c r="BU1204" i="4"/>
  <c r="BT1204" i="4" s="1"/>
  <c r="BU1199" i="4"/>
  <c r="BT1199" i="4" s="1"/>
  <c r="BU1188" i="4"/>
  <c r="BT1188" i="4" s="1"/>
  <c r="BU1183" i="4"/>
  <c r="BT1183" i="4" s="1"/>
  <c r="BU1172" i="4"/>
  <c r="BT1172" i="4" s="1"/>
  <c r="BU1167" i="4"/>
  <c r="BT1167" i="4" s="1"/>
  <c r="BU1156" i="4"/>
  <c r="BT1156" i="4" s="1"/>
  <c r="BU1151" i="4"/>
  <c r="BT1151" i="4" s="1"/>
  <c r="BU1140" i="4"/>
  <c r="BT1140" i="4" s="1"/>
  <c r="BU1135" i="4"/>
  <c r="BT1135" i="4" s="1"/>
  <c r="BU1124" i="4"/>
  <c r="BT1124" i="4" s="1"/>
  <c r="BU1119" i="4"/>
  <c r="BT1119" i="4" s="1"/>
  <c r="BU1108" i="4"/>
  <c r="BT1108" i="4" s="1"/>
  <c r="BU1103" i="4"/>
  <c r="BT1103" i="4" s="1"/>
  <c r="BU1092" i="4"/>
  <c r="BT1092" i="4" s="1"/>
  <c r="BU1087" i="4"/>
  <c r="BT1087" i="4" s="1"/>
  <c r="BU1076" i="4"/>
  <c r="BT1076" i="4" s="1"/>
  <c r="BU1071" i="4"/>
  <c r="BT1071" i="4" s="1"/>
  <c r="BU1060" i="4"/>
  <c r="BT1060" i="4" s="1"/>
  <c r="BU1055" i="4"/>
  <c r="BT1055" i="4" s="1"/>
  <c r="BU1044" i="4"/>
  <c r="BT1044" i="4" s="1"/>
  <c r="BU1039" i="4"/>
  <c r="BT1039" i="4" s="1"/>
  <c r="BU1028" i="4"/>
  <c r="BT1028" i="4" s="1"/>
  <c r="BU1023" i="4"/>
  <c r="BT1023" i="4" s="1"/>
  <c r="BU1012" i="4"/>
  <c r="BT1012" i="4" s="1"/>
  <c r="BU1007" i="4"/>
  <c r="BT1007" i="4" s="1"/>
  <c r="BU996" i="4"/>
  <c r="BT996" i="4" s="1"/>
  <c r="BU991" i="4"/>
  <c r="BT991" i="4" s="1"/>
  <c r="BU980" i="4"/>
  <c r="BT980" i="4" s="1"/>
  <c r="BU975" i="4"/>
  <c r="BT975" i="4" s="1"/>
  <c r="BU964" i="4"/>
  <c r="BT964" i="4" s="1"/>
  <c r="BU959" i="4"/>
  <c r="BT959" i="4" s="1"/>
  <c r="BU948" i="4"/>
  <c r="BT948" i="4" s="1"/>
  <c r="BU943" i="4"/>
  <c r="BT943" i="4" s="1"/>
  <c r="BU932" i="4"/>
  <c r="BT932" i="4" s="1"/>
  <c r="BU927" i="4"/>
  <c r="BT927" i="4" s="1"/>
  <c r="BU916" i="4"/>
  <c r="BT916" i="4" s="1"/>
  <c r="BU911" i="4"/>
  <c r="BT911" i="4" s="1"/>
  <c r="BU906" i="4"/>
  <c r="BT906" i="4" s="1"/>
  <c r="BU902" i="4"/>
  <c r="BT902" i="4" s="1"/>
  <c r="BU898" i="4"/>
  <c r="BT898" i="4" s="1"/>
  <c r="BU894" i="4"/>
  <c r="BT894" i="4" s="1"/>
  <c r="BU890" i="4"/>
  <c r="BT890" i="4" s="1"/>
  <c r="BU886" i="4"/>
  <c r="BT886" i="4" s="1"/>
  <c r="BU882" i="4"/>
  <c r="BT882" i="4" s="1"/>
  <c r="BU878" i="4"/>
  <c r="BT878" i="4" s="1"/>
  <c r="BU874" i="4"/>
  <c r="BT874" i="4" s="1"/>
  <c r="BU870" i="4"/>
  <c r="BT870" i="4" s="1"/>
  <c r="BU866" i="4"/>
  <c r="BT866" i="4" s="1"/>
  <c r="BU862" i="4"/>
  <c r="BT862" i="4" s="1"/>
  <c r="BU858" i="4"/>
  <c r="BT858" i="4" s="1"/>
  <c r="BU854" i="4"/>
  <c r="BT854" i="4" s="1"/>
  <c r="BU850" i="4"/>
  <c r="BT850" i="4" s="1"/>
  <c r="BU846" i="4"/>
  <c r="BT846" i="4" s="1"/>
  <c r="BU842" i="4"/>
  <c r="BT842" i="4" s="1"/>
  <c r="BU838" i="4"/>
  <c r="BT838" i="4" s="1"/>
  <c r="BU834" i="4"/>
  <c r="BT834" i="4" s="1"/>
  <c r="BU830" i="4"/>
  <c r="BT830" i="4" s="1"/>
  <c r="BU826" i="4"/>
  <c r="BT826" i="4" s="1"/>
  <c r="BU822" i="4"/>
  <c r="BT822" i="4" s="1"/>
  <c r="BU818" i="4"/>
  <c r="BT818" i="4" s="1"/>
  <c r="BU814" i="4"/>
  <c r="BT814" i="4" s="1"/>
  <c r="BU810" i="4"/>
  <c r="BT810" i="4" s="1"/>
  <c r="BU806" i="4"/>
  <c r="BT806" i="4" s="1"/>
  <c r="BU802" i="4"/>
  <c r="BT802" i="4" s="1"/>
  <c r="BU798" i="4"/>
  <c r="BT798" i="4" s="1"/>
  <c r="BU794" i="4"/>
  <c r="BT794" i="4" s="1"/>
  <c r="BU790" i="4"/>
  <c r="BT790" i="4" s="1"/>
  <c r="BU786" i="4"/>
  <c r="BT786" i="4" s="1"/>
  <c r="BU782" i="4"/>
  <c r="BT782" i="4" s="1"/>
  <c r="BU778" i="4"/>
  <c r="BT778" i="4" s="1"/>
  <c r="BU774" i="4"/>
  <c r="BT774" i="4" s="1"/>
  <c r="BU770" i="4"/>
  <c r="BT770" i="4" s="1"/>
  <c r="BU766" i="4"/>
  <c r="BT766" i="4" s="1"/>
  <c r="BU762" i="4"/>
  <c r="BT762" i="4" s="1"/>
  <c r="BU758" i="4"/>
  <c r="BT758" i="4" s="1"/>
  <c r="BU754" i="4"/>
  <c r="BT754" i="4" s="1"/>
  <c r="BU750" i="4"/>
  <c r="BT750" i="4" s="1"/>
  <c r="BU746" i="4"/>
  <c r="BT746" i="4" s="1"/>
  <c r="BU742" i="4"/>
  <c r="BT742" i="4" s="1"/>
  <c r="BU738" i="4"/>
  <c r="BT738" i="4" s="1"/>
  <c r="BU734" i="4"/>
  <c r="BT734" i="4" s="1"/>
  <c r="BU730" i="4"/>
  <c r="BT730" i="4" s="1"/>
  <c r="BU726" i="4"/>
  <c r="BT726" i="4" s="1"/>
  <c r="BU722" i="4"/>
  <c r="BT722" i="4" s="1"/>
  <c r="BU718" i="4"/>
  <c r="BT718" i="4" s="1"/>
  <c r="BU714" i="4"/>
  <c r="BT714" i="4" s="1"/>
  <c r="BU710" i="4"/>
  <c r="BT710" i="4" s="1"/>
  <c r="BU706" i="4"/>
  <c r="BT706" i="4" s="1"/>
  <c r="BU702" i="4"/>
  <c r="BT702" i="4" s="1"/>
  <c r="BU698" i="4"/>
  <c r="BT698" i="4" s="1"/>
  <c r="BU694" i="4"/>
  <c r="BT694" i="4" s="1"/>
  <c r="BU690" i="4"/>
  <c r="BT690" i="4" s="1"/>
  <c r="BU686" i="4"/>
  <c r="BT686" i="4" s="1"/>
  <c r="BU682" i="4"/>
  <c r="BT682" i="4" s="1"/>
  <c r="BU678" i="4"/>
  <c r="BT678" i="4" s="1"/>
  <c r="BU674" i="4"/>
  <c r="BT674" i="4" s="1"/>
  <c r="BU670" i="4"/>
  <c r="BT670" i="4" s="1"/>
  <c r="BU666" i="4"/>
  <c r="BT666" i="4" s="1"/>
  <c r="BU662" i="4"/>
  <c r="BT662" i="4" s="1"/>
  <c r="BU658" i="4"/>
  <c r="BT658" i="4" s="1"/>
  <c r="BU654" i="4"/>
  <c r="BT654" i="4" s="1"/>
  <c r="BU650" i="4"/>
  <c r="BT650" i="4" s="1"/>
  <c r="BU646" i="4"/>
  <c r="BT646" i="4" s="1"/>
  <c r="BU642" i="4"/>
  <c r="BT642" i="4" s="1"/>
  <c r="BU638" i="4"/>
  <c r="BT638" i="4" s="1"/>
  <c r="BU634" i="4"/>
  <c r="BT634" i="4" s="1"/>
  <c r="BU630" i="4"/>
  <c r="BT630" i="4" s="1"/>
  <c r="BU626" i="4"/>
  <c r="BT626" i="4" s="1"/>
  <c r="BU622" i="4"/>
  <c r="BT622" i="4" s="1"/>
  <c r="BU618" i="4"/>
  <c r="BT618" i="4" s="1"/>
  <c r="BU614" i="4"/>
  <c r="BT614" i="4" s="1"/>
  <c r="BU610" i="4"/>
  <c r="BT610" i="4" s="1"/>
  <c r="BU606" i="4"/>
  <c r="BT606" i="4" s="1"/>
  <c r="BU602" i="4"/>
  <c r="BT602" i="4" s="1"/>
  <c r="BU598" i="4"/>
  <c r="BT598" i="4" s="1"/>
  <c r="BU594" i="4"/>
  <c r="BT594" i="4" s="1"/>
  <c r="BU590" i="4"/>
  <c r="BT590" i="4" s="1"/>
  <c r="BU586" i="4"/>
  <c r="BT586" i="4" s="1"/>
  <c r="BU582" i="4"/>
  <c r="BT582" i="4" s="1"/>
  <c r="BU578" i="4"/>
  <c r="BT578" i="4" s="1"/>
  <c r="BU574" i="4"/>
  <c r="BT574" i="4" s="1"/>
  <c r="BU570" i="4"/>
  <c r="BT570" i="4" s="1"/>
  <c r="BU566" i="4"/>
  <c r="BT566" i="4" s="1"/>
  <c r="BU562" i="4"/>
  <c r="BT562" i="4" s="1"/>
  <c r="BU558" i="4"/>
  <c r="BT558" i="4" s="1"/>
  <c r="BU554" i="4"/>
  <c r="BT554" i="4" s="1"/>
  <c r="BU550" i="4"/>
  <c r="BT550" i="4" s="1"/>
  <c r="BU546" i="4"/>
  <c r="BT546" i="4" s="1"/>
  <c r="BU542" i="4"/>
  <c r="BT542" i="4" s="1"/>
  <c r="BU538" i="4"/>
  <c r="BT538" i="4" s="1"/>
  <c r="BU534" i="4"/>
  <c r="BT534" i="4" s="1"/>
  <c r="BU530" i="4"/>
  <c r="BT530" i="4" s="1"/>
  <c r="BU526" i="4"/>
  <c r="BT526" i="4" s="1"/>
  <c r="BU522" i="4"/>
  <c r="BT522" i="4" s="1"/>
  <c r="BU518" i="4"/>
  <c r="BT518" i="4" s="1"/>
  <c r="BU514" i="4"/>
  <c r="BT514" i="4" s="1"/>
  <c r="BU510" i="4"/>
  <c r="BT510" i="4" s="1"/>
  <c r="BU506" i="4"/>
  <c r="BT506" i="4" s="1"/>
  <c r="BU502" i="4"/>
  <c r="BT502" i="4" s="1"/>
  <c r="BU498" i="4"/>
  <c r="BT498" i="4" s="1"/>
  <c r="BU494" i="4"/>
  <c r="BT494" i="4" s="1"/>
  <c r="BU490" i="4"/>
  <c r="BT490" i="4" s="1"/>
  <c r="BU486" i="4"/>
  <c r="BT486" i="4" s="1"/>
  <c r="BU482" i="4"/>
  <c r="BT482" i="4" s="1"/>
  <c r="BU478" i="4"/>
  <c r="BT478" i="4" s="1"/>
  <c r="BU474" i="4"/>
  <c r="BT474" i="4" s="1"/>
  <c r="BU470" i="4"/>
  <c r="BT470" i="4" s="1"/>
  <c r="BU466" i="4"/>
  <c r="BT466" i="4" s="1"/>
  <c r="BU462" i="4"/>
  <c r="BT462" i="4" s="1"/>
  <c r="BU458" i="4"/>
  <c r="BT458" i="4" s="1"/>
  <c r="BU454" i="4"/>
  <c r="BT454" i="4" s="1"/>
  <c r="BU450" i="4"/>
  <c r="BT450" i="4" s="1"/>
  <c r="BU446" i="4"/>
  <c r="BT446" i="4" s="1"/>
  <c r="BU442" i="4"/>
  <c r="BT442" i="4" s="1"/>
  <c r="BU438" i="4"/>
  <c r="BT438" i="4" s="1"/>
  <c r="BU434" i="4"/>
  <c r="BT434" i="4" s="1"/>
  <c r="BU430" i="4"/>
  <c r="BT430" i="4" s="1"/>
  <c r="BU426" i="4"/>
  <c r="BT426" i="4" s="1"/>
  <c r="BU422" i="4"/>
  <c r="BT422" i="4" s="1"/>
  <c r="BU418" i="4"/>
  <c r="BT418" i="4" s="1"/>
  <c r="BU414" i="4"/>
  <c r="BT414" i="4" s="1"/>
  <c r="BU410" i="4"/>
  <c r="BT410" i="4" s="1"/>
  <c r="BU406" i="4"/>
  <c r="BT406" i="4" s="1"/>
  <c r="BU402" i="4"/>
  <c r="BT402" i="4" s="1"/>
  <c r="BU398" i="4"/>
  <c r="BT398" i="4" s="1"/>
  <c r="BU394" i="4"/>
  <c r="BT394" i="4" s="1"/>
  <c r="BU390" i="4"/>
  <c r="BT390" i="4" s="1"/>
  <c r="BU386" i="4"/>
  <c r="BT386" i="4" s="1"/>
  <c r="BU382" i="4"/>
  <c r="BT382" i="4" s="1"/>
  <c r="BU378" i="4"/>
  <c r="BT378" i="4" s="1"/>
  <c r="BU374" i="4"/>
  <c r="BT374" i="4" s="1"/>
  <c r="BU370" i="4"/>
  <c r="BT370" i="4" s="1"/>
  <c r="BU366" i="4"/>
  <c r="BT366" i="4" s="1"/>
  <c r="BU362" i="4"/>
  <c r="BT362" i="4" s="1"/>
  <c r="BU358" i="4"/>
  <c r="BT358" i="4" s="1"/>
  <c r="BU354" i="4"/>
  <c r="BT354" i="4" s="1"/>
  <c r="BU350" i="4"/>
  <c r="BT350" i="4" s="1"/>
  <c r="BU346" i="4"/>
  <c r="BT346" i="4" s="1"/>
  <c r="BU342" i="4"/>
  <c r="BT342" i="4" s="1"/>
  <c r="BU338" i="4"/>
  <c r="BT338" i="4" s="1"/>
  <c r="BU334" i="4"/>
  <c r="BT334" i="4" s="1"/>
  <c r="BU330" i="4"/>
  <c r="BT330" i="4" s="1"/>
  <c r="BU326" i="4"/>
  <c r="BT326" i="4" s="1"/>
  <c r="BU322" i="4"/>
  <c r="BT322" i="4" s="1"/>
  <c r="BU318" i="4"/>
  <c r="BT318" i="4" s="1"/>
  <c r="BU314" i="4"/>
  <c r="BT314" i="4" s="1"/>
  <c r="BU310" i="4"/>
  <c r="BT310" i="4" s="1"/>
  <c r="BU306" i="4"/>
  <c r="BT306" i="4" s="1"/>
  <c r="BU302" i="4"/>
  <c r="BT302" i="4" s="1"/>
  <c r="BU298" i="4"/>
  <c r="BT298" i="4" s="1"/>
  <c r="BU294" i="4"/>
  <c r="BT294" i="4" s="1"/>
  <c r="BU290" i="4"/>
  <c r="BT290" i="4" s="1"/>
  <c r="BU286" i="4"/>
  <c r="BT286" i="4" s="1"/>
  <c r="BU282" i="4"/>
  <c r="BT282" i="4" s="1"/>
  <c r="BU278" i="4"/>
  <c r="BT278" i="4" s="1"/>
  <c r="BU274" i="4"/>
  <c r="BT274" i="4" s="1"/>
  <c r="BU270" i="4"/>
  <c r="BT270" i="4" s="1"/>
  <c r="BU266" i="4"/>
  <c r="BT266" i="4" s="1"/>
  <c r="BU262" i="4"/>
  <c r="BT262" i="4" s="1"/>
  <c r="BU258" i="4"/>
  <c r="BT258" i="4" s="1"/>
  <c r="BU254" i="4"/>
  <c r="BT254" i="4" s="1"/>
  <c r="BU250" i="4"/>
  <c r="BT250" i="4" s="1"/>
  <c r="BU246" i="4"/>
  <c r="BT246" i="4" s="1"/>
  <c r="BU242" i="4"/>
  <c r="BT242" i="4" s="1"/>
  <c r="BU238" i="4"/>
  <c r="BT238" i="4" s="1"/>
  <c r="BU234" i="4"/>
  <c r="BT234" i="4" s="1"/>
  <c r="BU230" i="4"/>
  <c r="BT230" i="4" s="1"/>
  <c r="BU226" i="4"/>
  <c r="BT226" i="4" s="1"/>
  <c r="BU222" i="4"/>
  <c r="BT222" i="4" s="1"/>
  <c r="BU218" i="4"/>
  <c r="BT218" i="4" s="1"/>
  <c r="BU214" i="4"/>
  <c r="BT214" i="4" s="1"/>
  <c r="BU210" i="4"/>
  <c r="BT210" i="4" s="1"/>
  <c r="BU206" i="4"/>
  <c r="BT206" i="4" s="1"/>
  <c r="BU202" i="4"/>
  <c r="BT202" i="4" s="1"/>
  <c r="BU198" i="4"/>
  <c r="BT198" i="4" s="1"/>
  <c r="BU194" i="4"/>
  <c r="BT194" i="4" s="1"/>
  <c r="BU190" i="4"/>
  <c r="BT190" i="4" s="1"/>
  <c r="BU186" i="4"/>
  <c r="BT186" i="4" s="1"/>
  <c r="BU182" i="4"/>
  <c r="BT182" i="4" s="1"/>
  <c r="BU178" i="4"/>
  <c r="BT178" i="4" s="1"/>
  <c r="BU174" i="4"/>
  <c r="BT174" i="4" s="1"/>
  <c r="BU170" i="4"/>
  <c r="BT170" i="4" s="1"/>
  <c r="BU164" i="4"/>
  <c r="BT164" i="4" s="1"/>
  <c r="BU161" i="4"/>
  <c r="BT161" i="4" s="1"/>
  <c r="BU156" i="4"/>
  <c r="BT156" i="4" s="1"/>
  <c r="BU153" i="4"/>
  <c r="BT153" i="4" s="1"/>
  <c r="BU148" i="4"/>
  <c r="BT148" i="4" s="1"/>
  <c r="BU145" i="4"/>
  <c r="BT145" i="4" s="1"/>
  <c r="BU140" i="4"/>
  <c r="BT140" i="4" s="1"/>
  <c r="BU137" i="4"/>
  <c r="BT137" i="4" s="1"/>
  <c r="BU132" i="4"/>
  <c r="BT132" i="4" s="1"/>
  <c r="BU129" i="4"/>
  <c r="BT129" i="4" s="1"/>
  <c r="BU124" i="4"/>
  <c r="BT124" i="4" s="1"/>
  <c r="BU121" i="4"/>
  <c r="BT121" i="4" s="1"/>
  <c r="BU116" i="4"/>
  <c r="BT116" i="4" s="1"/>
  <c r="BU113" i="4"/>
  <c r="BT113" i="4" s="1"/>
  <c r="BU108" i="4"/>
  <c r="BT108" i="4" s="1"/>
  <c r="BU105" i="4"/>
  <c r="BT105" i="4" s="1"/>
  <c r="BU100" i="4"/>
  <c r="BT100" i="4" s="1"/>
  <c r="BU97" i="4"/>
  <c r="BT97" i="4" s="1"/>
  <c r="BU92" i="4"/>
  <c r="BT92" i="4" s="1"/>
  <c r="BU89" i="4"/>
  <c r="BT89" i="4" s="1"/>
  <c r="BU84" i="4"/>
  <c r="BT84" i="4" s="1"/>
  <c r="BU81" i="4"/>
  <c r="BT81" i="4" s="1"/>
  <c r="BU76" i="4"/>
  <c r="BT76" i="4" s="1"/>
  <c r="BU73" i="4"/>
  <c r="BT73" i="4" s="1"/>
  <c r="BU68" i="4"/>
  <c r="BT68" i="4" s="1"/>
  <c r="BU65" i="4"/>
  <c r="BT65" i="4" s="1"/>
  <c r="BU60" i="4"/>
  <c r="BT60" i="4" s="1"/>
  <c r="BU57" i="4"/>
  <c r="BT57" i="4" s="1"/>
  <c r="BU52" i="4"/>
  <c r="BT52" i="4" s="1"/>
  <c r="BU49" i="4"/>
  <c r="BT49" i="4" s="1"/>
  <c r="BU44" i="4"/>
  <c r="BT44" i="4" s="1"/>
  <c r="BU41" i="4"/>
  <c r="BT41" i="4" s="1"/>
  <c r="BU36" i="4"/>
  <c r="BT36" i="4" s="1"/>
  <c r="BU33" i="4"/>
  <c r="BT33" i="4" s="1"/>
  <c r="BU28" i="4"/>
  <c r="BT28" i="4" s="1"/>
  <c r="BU25" i="4"/>
  <c r="BT25" i="4" s="1"/>
  <c r="BU20" i="4"/>
  <c r="BT20" i="4" s="1"/>
  <c r="BU17" i="4"/>
  <c r="BT17" i="4" s="1"/>
  <c r="BU12" i="4"/>
  <c r="BK12" i="5" s="1"/>
  <c r="BU2607" i="4"/>
  <c r="BT2607" i="4" s="1"/>
  <c r="BU2522" i="4"/>
  <c r="BT2522" i="4" s="1"/>
  <c r="BU2454" i="4"/>
  <c r="BT2454" i="4" s="1"/>
  <c r="BU2390" i="4"/>
  <c r="BT2390" i="4" s="1"/>
  <c r="BU2180" i="4"/>
  <c r="BT2180" i="4" s="1"/>
  <c r="BU2159" i="4"/>
  <c r="BT2159" i="4" s="1"/>
  <c r="BU2138" i="4"/>
  <c r="BT2138" i="4" s="1"/>
  <c r="BU2124" i="4"/>
  <c r="BT2124" i="4" s="1"/>
  <c r="BU2110" i="4"/>
  <c r="BT2110" i="4" s="1"/>
  <c r="BU2053" i="4"/>
  <c r="BT2053" i="4" s="1"/>
  <c r="BU2039" i="4"/>
  <c r="BT2039" i="4" s="1"/>
  <c r="BU2025" i="4"/>
  <c r="BT2025" i="4" s="1"/>
  <c r="BU2010" i="4"/>
  <c r="BT2010" i="4" s="1"/>
  <c r="BU1996" i="4"/>
  <c r="BT1996" i="4" s="1"/>
  <c r="BU1982" i="4"/>
  <c r="BT1982" i="4" s="1"/>
  <c r="BU1925" i="4"/>
  <c r="BT1925" i="4" s="1"/>
  <c r="BU1911" i="4"/>
  <c r="BT1911" i="4" s="1"/>
  <c r="BU1897" i="4"/>
  <c r="BT1897" i="4" s="1"/>
  <c r="BU1882" i="4"/>
  <c r="BT1882" i="4" s="1"/>
  <c r="BU1868" i="4"/>
  <c r="BT1868" i="4" s="1"/>
  <c r="BU1854" i="4"/>
  <c r="BT1854" i="4" s="1"/>
  <c r="BU1840" i="4"/>
  <c r="BT1840" i="4" s="1"/>
  <c r="BU1819" i="4"/>
  <c r="BT1819" i="4" s="1"/>
  <c r="BU1808" i="4"/>
  <c r="BT1808" i="4" s="1"/>
  <c r="BU1787" i="4"/>
  <c r="BT1787" i="4" s="1"/>
  <c r="BU1776" i="4"/>
  <c r="BT1776" i="4" s="1"/>
  <c r="BU1755" i="4"/>
  <c r="BT1755" i="4" s="1"/>
  <c r="BU1744" i="4"/>
  <c r="BT1744" i="4" s="1"/>
  <c r="BU1723" i="4"/>
  <c r="BT1723" i="4" s="1"/>
  <c r="BU1712" i="4"/>
  <c r="BT1712" i="4" s="1"/>
  <c r="BU1691" i="4"/>
  <c r="BT1691" i="4" s="1"/>
  <c r="BU1680" i="4"/>
  <c r="BT1680" i="4" s="1"/>
  <c r="BU1659" i="4"/>
  <c r="BT1659" i="4" s="1"/>
  <c r="BU1648" i="4"/>
  <c r="BT1648" i="4" s="1"/>
  <c r="BU1627" i="4"/>
  <c r="BT1627" i="4" s="1"/>
  <c r="BU1616" i="4"/>
  <c r="BT1616" i="4" s="1"/>
  <c r="BU1595" i="4"/>
  <c r="BT1595" i="4" s="1"/>
  <c r="BU1584" i="4"/>
  <c r="BT1584" i="4" s="1"/>
  <c r="BU1563" i="4"/>
  <c r="BT1563" i="4" s="1"/>
  <c r="BU1552" i="4"/>
  <c r="BT1552" i="4" s="1"/>
  <c r="BU1531" i="4"/>
  <c r="BT1531" i="4" s="1"/>
  <c r="BU1520" i="4"/>
  <c r="BT1520" i="4" s="1"/>
  <c r="BU1499" i="4"/>
  <c r="BT1499" i="4" s="1"/>
  <c r="BU1488" i="4"/>
  <c r="BT1488" i="4" s="1"/>
  <c r="BU1467" i="4"/>
  <c r="BT1467" i="4" s="1"/>
  <c r="BU1456" i="4"/>
  <c r="BT1456" i="4" s="1"/>
  <c r="BU1435" i="4"/>
  <c r="BT1435" i="4" s="1"/>
  <c r="BU1424" i="4"/>
  <c r="BT1424" i="4" s="1"/>
  <c r="BU1403" i="4"/>
  <c r="BT1403" i="4" s="1"/>
  <c r="BU1392" i="4"/>
  <c r="BT1392" i="4" s="1"/>
  <c r="BU1371" i="4"/>
  <c r="BT1371" i="4" s="1"/>
  <c r="BU1360" i="4"/>
  <c r="BT1360" i="4" s="1"/>
  <c r="BU1339" i="4"/>
  <c r="BT1339" i="4" s="1"/>
  <c r="BU1328" i="4"/>
  <c r="BT1328" i="4" s="1"/>
  <c r="BU1307" i="4"/>
  <c r="BT1307" i="4" s="1"/>
  <c r="BU1296" i="4"/>
  <c r="BT1296" i="4" s="1"/>
  <c r="BU2718" i="4"/>
  <c r="BT2718" i="4" s="1"/>
  <c r="BU2235" i="4"/>
  <c r="BT2235" i="4" s="1"/>
  <c r="BU2081" i="4"/>
  <c r="BT2081" i="4" s="1"/>
  <c r="BU1967" i="4"/>
  <c r="BT1967" i="4" s="1"/>
  <c r="BU1910" i="4"/>
  <c r="BT1910" i="4" s="1"/>
  <c r="BU1853" i="4"/>
  <c r="BT1853" i="4" s="1"/>
  <c r="BU1765" i="4"/>
  <c r="BT1765" i="4" s="1"/>
  <c r="BU1722" i="4"/>
  <c r="BT1722" i="4" s="1"/>
  <c r="BU1637" i="4"/>
  <c r="BT1637" i="4" s="1"/>
  <c r="BU1594" i="4"/>
  <c r="BT1594" i="4" s="1"/>
  <c r="BU1509" i="4"/>
  <c r="BT1509" i="4" s="1"/>
  <c r="BU1466" i="4"/>
  <c r="BT1466" i="4" s="1"/>
  <c r="BU1381" i="4"/>
  <c r="BT1381" i="4" s="1"/>
  <c r="BU1338" i="4"/>
  <c r="BT1338" i="4" s="1"/>
  <c r="BU1280" i="4"/>
  <c r="BT1280" i="4" s="1"/>
  <c r="BU1266" i="4"/>
  <c r="BT1266" i="4" s="1"/>
  <c r="BU1255" i="4"/>
  <c r="BT1255" i="4" s="1"/>
  <c r="BU1244" i="4"/>
  <c r="BT1244" i="4" s="1"/>
  <c r="BU1223" i="4"/>
  <c r="BT1223" i="4" s="1"/>
  <c r="BU1212" i="4"/>
  <c r="BT1212" i="4" s="1"/>
  <c r="BU1191" i="4"/>
  <c r="BT1191" i="4" s="1"/>
  <c r="BU1180" i="4"/>
  <c r="BT1180" i="4" s="1"/>
  <c r="BU1159" i="4"/>
  <c r="BT1159" i="4" s="1"/>
  <c r="BU1148" i="4"/>
  <c r="BT1148" i="4" s="1"/>
  <c r="BU1127" i="4"/>
  <c r="BT1127" i="4" s="1"/>
  <c r="BU1116" i="4"/>
  <c r="BT1116" i="4" s="1"/>
  <c r="BU1095" i="4"/>
  <c r="BT1095" i="4" s="1"/>
  <c r="BU1084" i="4"/>
  <c r="BT1084" i="4" s="1"/>
  <c r="BU1063" i="4"/>
  <c r="BT1063" i="4" s="1"/>
  <c r="BU1052" i="4"/>
  <c r="BT1052" i="4" s="1"/>
  <c r="BU1031" i="4"/>
  <c r="BT1031" i="4" s="1"/>
  <c r="BU1020" i="4"/>
  <c r="BT1020" i="4" s="1"/>
  <c r="BU999" i="4"/>
  <c r="BT999" i="4" s="1"/>
  <c r="BU988" i="4"/>
  <c r="BT988" i="4" s="1"/>
  <c r="BU967" i="4"/>
  <c r="BT967" i="4" s="1"/>
  <c r="BU956" i="4"/>
  <c r="BT956" i="4" s="1"/>
  <c r="BU935" i="4"/>
  <c r="BT935" i="4" s="1"/>
  <c r="BU924" i="4"/>
  <c r="BT924" i="4" s="1"/>
  <c r="BU904" i="4"/>
  <c r="BT904" i="4" s="1"/>
  <c r="BU896" i="4"/>
  <c r="BT896" i="4" s="1"/>
  <c r="BU888" i="4"/>
  <c r="BT888" i="4" s="1"/>
  <c r="BU880" i="4"/>
  <c r="BT880" i="4" s="1"/>
  <c r="BU872" i="4"/>
  <c r="BT872" i="4" s="1"/>
  <c r="BU864" i="4"/>
  <c r="BT864" i="4" s="1"/>
  <c r="BU856" i="4"/>
  <c r="BT856" i="4" s="1"/>
  <c r="BU848" i="4"/>
  <c r="BT848" i="4" s="1"/>
  <c r="BU840" i="4"/>
  <c r="BT840" i="4" s="1"/>
  <c r="BU832" i="4"/>
  <c r="BT832" i="4" s="1"/>
  <c r="BU824" i="4"/>
  <c r="BT824" i="4" s="1"/>
  <c r="BU816" i="4"/>
  <c r="BT816" i="4" s="1"/>
  <c r="BU808" i="4"/>
  <c r="BT808" i="4" s="1"/>
  <c r="BU800" i="4"/>
  <c r="BT800" i="4" s="1"/>
  <c r="BU792" i="4"/>
  <c r="BT792" i="4" s="1"/>
  <c r="BU784" i="4"/>
  <c r="BT784" i="4" s="1"/>
  <c r="BU776" i="4"/>
  <c r="BT776" i="4" s="1"/>
  <c r="BU768" i="4"/>
  <c r="BT768" i="4" s="1"/>
  <c r="BU760" i="4"/>
  <c r="BT760" i="4" s="1"/>
  <c r="BU752" i="4"/>
  <c r="BT752" i="4" s="1"/>
  <c r="BU744" i="4"/>
  <c r="BT744" i="4" s="1"/>
  <c r="BU736" i="4"/>
  <c r="BT736" i="4" s="1"/>
  <c r="BU728" i="4"/>
  <c r="BT728" i="4" s="1"/>
  <c r="BU720" i="4"/>
  <c r="BT720" i="4" s="1"/>
  <c r="BU712" i="4"/>
  <c r="BT712" i="4" s="1"/>
  <c r="BU704" i="4"/>
  <c r="BT704" i="4" s="1"/>
  <c r="BU696" i="4"/>
  <c r="BT696" i="4" s="1"/>
  <c r="BU688" i="4"/>
  <c r="BT688" i="4" s="1"/>
  <c r="BU680" i="4"/>
  <c r="BT680" i="4" s="1"/>
  <c r="BU672" i="4"/>
  <c r="BT672" i="4" s="1"/>
  <c r="BU664" i="4"/>
  <c r="BT664" i="4" s="1"/>
  <c r="BU656" i="4"/>
  <c r="BT656" i="4" s="1"/>
  <c r="BU648" i="4"/>
  <c r="BT648" i="4" s="1"/>
  <c r="BU640" i="4"/>
  <c r="BT640" i="4" s="1"/>
  <c r="BU632" i="4"/>
  <c r="BT632" i="4" s="1"/>
  <c r="BU624" i="4"/>
  <c r="BT624" i="4" s="1"/>
  <c r="BU616" i="4"/>
  <c r="BT616" i="4" s="1"/>
  <c r="BU608" i="4"/>
  <c r="BT608" i="4" s="1"/>
  <c r="BU600" i="4"/>
  <c r="BT600" i="4" s="1"/>
  <c r="BU592" i="4"/>
  <c r="BT592" i="4" s="1"/>
  <c r="BU584" i="4"/>
  <c r="BT584" i="4" s="1"/>
  <c r="BU576" i="4"/>
  <c r="BT576" i="4" s="1"/>
  <c r="BU568" i="4"/>
  <c r="BT568" i="4" s="1"/>
  <c r="BU560" i="4"/>
  <c r="BT560" i="4" s="1"/>
  <c r="BU552" i="4"/>
  <c r="BT552" i="4" s="1"/>
  <c r="BU544" i="4"/>
  <c r="BT544" i="4" s="1"/>
  <c r="BU536" i="4"/>
  <c r="BT536" i="4" s="1"/>
  <c r="BU528" i="4"/>
  <c r="BT528" i="4" s="1"/>
  <c r="BU520" i="4"/>
  <c r="BT520" i="4" s="1"/>
  <c r="BU512" i="4"/>
  <c r="BT512" i="4" s="1"/>
  <c r="BU504" i="4"/>
  <c r="BT504" i="4" s="1"/>
  <c r="BU496" i="4"/>
  <c r="BT496" i="4" s="1"/>
  <c r="BU488" i="4"/>
  <c r="BT488" i="4" s="1"/>
  <c r="BU480" i="4"/>
  <c r="BT480" i="4" s="1"/>
  <c r="BU472" i="4"/>
  <c r="BT472" i="4" s="1"/>
  <c r="BU464" i="4"/>
  <c r="BT464" i="4" s="1"/>
  <c r="BU456" i="4"/>
  <c r="BT456" i="4" s="1"/>
  <c r="BU448" i="4"/>
  <c r="BT448" i="4" s="1"/>
  <c r="BU440" i="4"/>
  <c r="BT440" i="4" s="1"/>
  <c r="BU432" i="4"/>
  <c r="BT432" i="4" s="1"/>
  <c r="BU424" i="4"/>
  <c r="BT424" i="4" s="1"/>
  <c r="BU416" i="4"/>
  <c r="BT416" i="4" s="1"/>
  <c r="BU408" i="4"/>
  <c r="BT408" i="4" s="1"/>
  <c r="BU400" i="4"/>
  <c r="BT400" i="4" s="1"/>
  <c r="BU392" i="4"/>
  <c r="BT392" i="4" s="1"/>
  <c r="BU384" i="4"/>
  <c r="BT384" i="4" s="1"/>
  <c r="BU376" i="4"/>
  <c r="BT376" i="4" s="1"/>
  <c r="BU368" i="4"/>
  <c r="BT368" i="4" s="1"/>
  <c r="BU360" i="4"/>
  <c r="BT360" i="4" s="1"/>
  <c r="BU352" i="4"/>
  <c r="BT352" i="4" s="1"/>
  <c r="BU344" i="4"/>
  <c r="BT344" i="4" s="1"/>
  <c r="BU336" i="4"/>
  <c r="BT336" i="4" s="1"/>
  <c r="BU328" i="4"/>
  <c r="BT328" i="4" s="1"/>
  <c r="BU320" i="4"/>
  <c r="BT320" i="4" s="1"/>
  <c r="BU312" i="4"/>
  <c r="BT312" i="4" s="1"/>
  <c r="BU304" i="4"/>
  <c r="BT304" i="4" s="1"/>
  <c r="BU296" i="4"/>
  <c r="BT296" i="4" s="1"/>
  <c r="BU288" i="4"/>
  <c r="BT288" i="4" s="1"/>
  <c r="BU280" i="4"/>
  <c r="BT280" i="4" s="1"/>
  <c r="BU272" i="4"/>
  <c r="BT272" i="4" s="1"/>
  <c r="BU264" i="4"/>
  <c r="BT264" i="4" s="1"/>
  <c r="BU256" i="4"/>
  <c r="BT256" i="4" s="1"/>
  <c r="BU248" i="4"/>
  <c r="BT248" i="4" s="1"/>
  <c r="BU240" i="4"/>
  <c r="BT240" i="4" s="1"/>
  <c r="BU232" i="4"/>
  <c r="BT232" i="4" s="1"/>
  <c r="BU224" i="4"/>
  <c r="BT224" i="4" s="1"/>
  <c r="BU216" i="4"/>
  <c r="BT216" i="4" s="1"/>
  <c r="BU208" i="4"/>
  <c r="BT208" i="4" s="1"/>
  <c r="BU200" i="4"/>
  <c r="BT200" i="4" s="1"/>
  <c r="BU192" i="4"/>
  <c r="BT192" i="4" s="1"/>
  <c r="BU184" i="4"/>
  <c r="BT184" i="4" s="1"/>
  <c r="BU176" i="4"/>
  <c r="BT176" i="4" s="1"/>
  <c r="BU168" i="4"/>
  <c r="BT168" i="4" s="1"/>
  <c r="BU157" i="4"/>
  <c r="BT157" i="4" s="1"/>
  <c r="BU152" i="4"/>
  <c r="BT152" i="4" s="1"/>
  <c r="BU141" i="4"/>
  <c r="BT141" i="4" s="1"/>
  <c r="BU136" i="4"/>
  <c r="BT136" i="4" s="1"/>
  <c r="BU125" i="4"/>
  <c r="BT125" i="4" s="1"/>
  <c r="BU120" i="4"/>
  <c r="BT120" i="4" s="1"/>
  <c r="BU109" i="4"/>
  <c r="BT109" i="4" s="1"/>
  <c r="BU104" i="4"/>
  <c r="BT104" i="4" s="1"/>
  <c r="BU93" i="4"/>
  <c r="BT93" i="4" s="1"/>
  <c r="BU88" i="4"/>
  <c r="BT88" i="4" s="1"/>
  <c r="BU77" i="4"/>
  <c r="BT77" i="4" s="1"/>
  <c r="BU72" i="4"/>
  <c r="BT72" i="4" s="1"/>
  <c r="BU61" i="4"/>
  <c r="BT61" i="4" s="1"/>
  <c r="BU56" i="4"/>
  <c r="BT56" i="4" s="1"/>
  <c r="BU45" i="4"/>
  <c r="BT45" i="4" s="1"/>
  <c r="BU40" i="4"/>
  <c r="BT40" i="4" s="1"/>
  <c r="BU29" i="4"/>
  <c r="BT29" i="4" s="1"/>
  <c r="BU24" i="4"/>
  <c r="BT24" i="4" s="1"/>
  <c r="BU13" i="4"/>
  <c r="BU2340" i="4"/>
  <c r="BT2340" i="4" s="1"/>
  <c r="BU2203" i="4"/>
  <c r="BT2203" i="4" s="1"/>
  <c r="BU2066" i="4"/>
  <c r="BT2066" i="4" s="1"/>
  <c r="BU1953" i="4"/>
  <c r="BT1953" i="4" s="1"/>
  <c r="BU1797" i="4"/>
  <c r="BT1797" i="4" s="1"/>
  <c r="BU1754" i="4"/>
  <c r="BT1754" i="4" s="1"/>
  <c r="BU1669" i="4"/>
  <c r="BT1669" i="4" s="1"/>
  <c r="BU1626" i="4"/>
  <c r="BT1626" i="4" s="1"/>
  <c r="BU1541" i="4"/>
  <c r="BT1541" i="4" s="1"/>
  <c r="BU1498" i="4"/>
  <c r="BT1498" i="4" s="1"/>
  <c r="BU1413" i="4"/>
  <c r="BT1413" i="4" s="1"/>
  <c r="BU1370" i="4"/>
  <c r="BT1370" i="4" s="1"/>
  <c r="BU1288" i="4"/>
  <c r="BT1288" i="4" s="1"/>
  <c r="BU1274" i="4"/>
  <c r="BT1274" i="4" s="1"/>
  <c r="BU1261" i="4"/>
  <c r="BT1261" i="4" s="1"/>
  <c r="BU1250" i="4"/>
  <c r="BT1250" i="4" s="1"/>
  <c r="BU1229" i="4"/>
  <c r="BT1229" i="4" s="1"/>
  <c r="BU1218" i="4"/>
  <c r="BT1218" i="4" s="1"/>
  <c r="BU1197" i="4"/>
  <c r="BT1197" i="4" s="1"/>
  <c r="BU1186" i="4"/>
  <c r="BT1186" i="4" s="1"/>
  <c r="BU1165" i="4"/>
  <c r="BT1165" i="4" s="1"/>
  <c r="BU1154" i="4"/>
  <c r="BT1154" i="4" s="1"/>
  <c r="BU1133" i="4"/>
  <c r="BT1133" i="4" s="1"/>
  <c r="BU1122" i="4"/>
  <c r="BT1122" i="4" s="1"/>
  <c r="BU1101" i="4"/>
  <c r="BT1101" i="4" s="1"/>
  <c r="BU1090" i="4"/>
  <c r="BT1090" i="4" s="1"/>
  <c r="BU1069" i="4"/>
  <c r="BT1069" i="4" s="1"/>
  <c r="BU1058" i="4"/>
  <c r="BT1058" i="4" s="1"/>
  <c r="BU1037" i="4"/>
  <c r="BT1037" i="4" s="1"/>
  <c r="BU1026" i="4"/>
  <c r="BT1026" i="4" s="1"/>
  <c r="BU1005" i="4"/>
  <c r="BT1005" i="4" s="1"/>
  <c r="BU994" i="4"/>
  <c r="BT994" i="4" s="1"/>
  <c r="BU973" i="4"/>
  <c r="BT973" i="4" s="1"/>
  <c r="BU962" i="4"/>
  <c r="BT962" i="4" s="1"/>
  <c r="BU941" i="4"/>
  <c r="BT941" i="4" s="1"/>
  <c r="BU930" i="4"/>
  <c r="BT930" i="4" s="1"/>
  <c r="BU909" i="4"/>
  <c r="BT909" i="4" s="1"/>
  <c r="BU166" i="4"/>
  <c r="BT166" i="4" s="1"/>
  <c r="BU155" i="4"/>
  <c r="BT155" i="4" s="1"/>
  <c r="BU150" i="4"/>
  <c r="BT150" i="4" s="1"/>
  <c r="BU139" i="4"/>
  <c r="BT139" i="4" s="1"/>
  <c r="BU134" i="4"/>
  <c r="BT134" i="4" s="1"/>
  <c r="BU123" i="4"/>
  <c r="BT123" i="4" s="1"/>
  <c r="BU118" i="4"/>
  <c r="BT118" i="4" s="1"/>
  <c r="BU107" i="4"/>
  <c r="BT107" i="4" s="1"/>
  <c r="BU102" i="4"/>
  <c r="BT102" i="4" s="1"/>
  <c r="BU91" i="4"/>
  <c r="BT91" i="4" s="1"/>
  <c r="BU86" i="4"/>
  <c r="BT86" i="4" s="1"/>
  <c r="BU75" i="4"/>
  <c r="BT75" i="4" s="1"/>
  <c r="BU70" i="4"/>
  <c r="BT70" i="4" s="1"/>
  <c r="BU59" i="4"/>
  <c r="BT59" i="4" s="1"/>
  <c r="BU54" i="4"/>
  <c r="BT54" i="4" s="1"/>
  <c r="BU43" i="4"/>
  <c r="BT43" i="4" s="1"/>
  <c r="BU38" i="4"/>
  <c r="BT38" i="4" s="1"/>
  <c r="BU27" i="4"/>
  <c r="BT27" i="4" s="1"/>
  <c r="BU22" i="4"/>
  <c r="BT22" i="4" s="1"/>
  <c r="BU2521" i="4"/>
  <c r="BT2521" i="4" s="1"/>
  <c r="BU2299" i="4"/>
  <c r="BT2299" i="4" s="1"/>
  <c r="BU2109" i="4"/>
  <c r="BT2109" i="4" s="1"/>
  <c r="BU2052" i="4"/>
  <c r="BT2052" i="4" s="1"/>
  <c r="BU1938" i="4"/>
  <c r="BT1938" i="4" s="1"/>
  <c r="BU1829" i="4"/>
  <c r="BT1829" i="4" s="1"/>
  <c r="BU1786" i="4"/>
  <c r="BT1786" i="4" s="1"/>
  <c r="BU1701" i="4"/>
  <c r="BT1701" i="4" s="1"/>
  <c r="BU1658" i="4"/>
  <c r="BT1658" i="4" s="1"/>
  <c r="BU1573" i="4"/>
  <c r="BT1573" i="4" s="1"/>
  <c r="BU1530" i="4"/>
  <c r="BT1530" i="4" s="1"/>
  <c r="BU1445" i="4"/>
  <c r="BT1445" i="4" s="1"/>
  <c r="BU1402" i="4"/>
  <c r="BT1402" i="4" s="1"/>
  <c r="BU1317" i="4"/>
  <c r="BT1317" i="4" s="1"/>
  <c r="BU1273" i="4"/>
  <c r="BT1273" i="4" s="1"/>
  <c r="BU1260" i="4"/>
  <c r="BT1260" i="4" s="1"/>
  <c r="BU1239" i="4"/>
  <c r="BT1239" i="4" s="1"/>
  <c r="BU1228" i="4"/>
  <c r="BT1228" i="4" s="1"/>
  <c r="BU1207" i="4"/>
  <c r="BT1207" i="4" s="1"/>
  <c r="BU1196" i="4"/>
  <c r="BT1196" i="4" s="1"/>
  <c r="BU1175" i="4"/>
  <c r="BT1175" i="4" s="1"/>
  <c r="BU1164" i="4"/>
  <c r="BT1164" i="4" s="1"/>
  <c r="BU1143" i="4"/>
  <c r="BT1143" i="4" s="1"/>
  <c r="BU1132" i="4"/>
  <c r="BT1132" i="4" s="1"/>
  <c r="BU1111" i="4"/>
  <c r="BT1111" i="4" s="1"/>
  <c r="BU1100" i="4"/>
  <c r="BT1100" i="4" s="1"/>
  <c r="BU1079" i="4"/>
  <c r="BT1079" i="4" s="1"/>
  <c r="BU1068" i="4"/>
  <c r="BT1068" i="4" s="1"/>
  <c r="BU1047" i="4"/>
  <c r="BT1047" i="4" s="1"/>
  <c r="BU1036" i="4"/>
  <c r="BT1036" i="4" s="1"/>
  <c r="BU1015" i="4"/>
  <c r="BT1015" i="4" s="1"/>
  <c r="BU1004" i="4"/>
  <c r="BT1004" i="4" s="1"/>
  <c r="BU983" i="4"/>
  <c r="BT983" i="4" s="1"/>
  <c r="BU972" i="4"/>
  <c r="BT972" i="4" s="1"/>
  <c r="BU951" i="4"/>
  <c r="BT951" i="4" s="1"/>
  <c r="BU940" i="4"/>
  <c r="BT940" i="4" s="1"/>
  <c r="BU919" i="4"/>
  <c r="BT919" i="4" s="1"/>
  <c r="BU908" i="4"/>
  <c r="BT908" i="4" s="1"/>
  <c r="BU900" i="4"/>
  <c r="BT900" i="4" s="1"/>
  <c r="BU892" i="4"/>
  <c r="BT892" i="4" s="1"/>
  <c r="BU884" i="4"/>
  <c r="BT884" i="4" s="1"/>
  <c r="BU876" i="4"/>
  <c r="BT876" i="4" s="1"/>
  <c r="BU868" i="4"/>
  <c r="BT868" i="4" s="1"/>
  <c r="BU860" i="4"/>
  <c r="BT860" i="4" s="1"/>
  <c r="BU852" i="4"/>
  <c r="BT852" i="4" s="1"/>
  <c r="BU844" i="4"/>
  <c r="BT844" i="4" s="1"/>
  <c r="BU836" i="4"/>
  <c r="BT836" i="4" s="1"/>
  <c r="BU828" i="4"/>
  <c r="BT828" i="4" s="1"/>
  <c r="BU820" i="4"/>
  <c r="BT820" i="4" s="1"/>
  <c r="BU812" i="4"/>
  <c r="BT812" i="4" s="1"/>
  <c r="BU804" i="4"/>
  <c r="BT804" i="4" s="1"/>
  <c r="BU796" i="4"/>
  <c r="BT796" i="4" s="1"/>
  <c r="BU788" i="4"/>
  <c r="BT788" i="4" s="1"/>
  <c r="BU780" i="4"/>
  <c r="BT780" i="4" s="1"/>
  <c r="BU772" i="4"/>
  <c r="BT772" i="4" s="1"/>
  <c r="BU764" i="4"/>
  <c r="BT764" i="4" s="1"/>
  <c r="BU756" i="4"/>
  <c r="BT756" i="4" s="1"/>
  <c r="BU748" i="4"/>
  <c r="BT748" i="4" s="1"/>
  <c r="BU740" i="4"/>
  <c r="BT740" i="4" s="1"/>
  <c r="BU732" i="4"/>
  <c r="BT732" i="4" s="1"/>
  <c r="BU724" i="4"/>
  <c r="BT724" i="4" s="1"/>
  <c r="BU716" i="4"/>
  <c r="BT716" i="4" s="1"/>
  <c r="BU708" i="4"/>
  <c r="BT708" i="4" s="1"/>
  <c r="BU700" i="4"/>
  <c r="BT700" i="4" s="1"/>
  <c r="BU692" i="4"/>
  <c r="BT692" i="4" s="1"/>
  <c r="BU684" i="4"/>
  <c r="BT684" i="4" s="1"/>
  <c r="BU676" i="4"/>
  <c r="BT676" i="4" s="1"/>
  <c r="BU668" i="4"/>
  <c r="BT668" i="4" s="1"/>
  <c r="BU660" i="4"/>
  <c r="BT660" i="4" s="1"/>
  <c r="BU652" i="4"/>
  <c r="BT652" i="4" s="1"/>
  <c r="BU644" i="4"/>
  <c r="BT644" i="4" s="1"/>
  <c r="BU636" i="4"/>
  <c r="BT636" i="4" s="1"/>
  <c r="BU628" i="4"/>
  <c r="BT628" i="4" s="1"/>
  <c r="BU620" i="4"/>
  <c r="BT620" i="4" s="1"/>
  <c r="BU612" i="4"/>
  <c r="BT612" i="4" s="1"/>
  <c r="BU604" i="4"/>
  <c r="BT604" i="4" s="1"/>
  <c r="BU596" i="4"/>
  <c r="BT596" i="4" s="1"/>
  <c r="BU588" i="4"/>
  <c r="BT588" i="4" s="1"/>
  <c r="BU580" i="4"/>
  <c r="BT580" i="4" s="1"/>
  <c r="BU572" i="4"/>
  <c r="BT572" i="4" s="1"/>
  <c r="BU564" i="4"/>
  <c r="BT564" i="4" s="1"/>
  <c r="BU556" i="4"/>
  <c r="BT556" i="4" s="1"/>
  <c r="BU548" i="4"/>
  <c r="BT548" i="4" s="1"/>
  <c r="BU540" i="4"/>
  <c r="BT540" i="4" s="1"/>
  <c r="BU532" i="4"/>
  <c r="BT532" i="4" s="1"/>
  <c r="BU524" i="4"/>
  <c r="BT524" i="4" s="1"/>
  <c r="BU516" i="4"/>
  <c r="BT516" i="4" s="1"/>
  <c r="BU508" i="4"/>
  <c r="BT508" i="4" s="1"/>
  <c r="BU500" i="4"/>
  <c r="BT500" i="4" s="1"/>
  <c r="BU492" i="4"/>
  <c r="BT492" i="4" s="1"/>
  <c r="BU484" i="4"/>
  <c r="BT484" i="4" s="1"/>
  <c r="BU476" i="4"/>
  <c r="BT476" i="4" s="1"/>
  <c r="BU468" i="4"/>
  <c r="BT468" i="4" s="1"/>
  <c r="BU460" i="4"/>
  <c r="BT460" i="4" s="1"/>
  <c r="BU452" i="4"/>
  <c r="BT452" i="4" s="1"/>
  <c r="BU444" i="4"/>
  <c r="BT444" i="4" s="1"/>
  <c r="BU436" i="4"/>
  <c r="BT436" i="4" s="1"/>
  <c r="BU428" i="4"/>
  <c r="BT428" i="4" s="1"/>
  <c r="BU420" i="4"/>
  <c r="BT420" i="4" s="1"/>
  <c r="BU412" i="4"/>
  <c r="BT412" i="4" s="1"/>
  <c r="BU404" i="4"/>
  <c r="BT404" i="4" s="1"/>
  <c r="BU396" i="4"/>
  <c r="BT396" i="4" s="1"/>
  <c r="BU388" i="4"/>
  <c r="BT388" i="4" s="1"/>
  <c r="BU380" i="4"/>
  <c r="BT380" i="4" s="1"/>
  <c r="BU372" i="4"/>
  <c r="BT372" i="4" s="1"/>
  <c r="BU364" i="4"/>
  <c r="BT364" i="4" s="1"/>
  <c r="BU356" i="4"/>
  <c r="BT356" i="4" s="1"/>
  <c r="BU348" i="4"/>
  <c r="BT348" i="4" s="1"/>
  <c r="BU340" i="4"/>
  <c r="BT340" i="4" s="1"/>
  <c r="BU332" i="4"/>
  <c r="BT332" i="4" s="1"/>
  <c r="BU324" i="4"/>
  <c r="BT324" i="4" s="1"/>
  <c r="BU316" i="4"/>
  <c r="BT316" i="4" s="1"/>
  <c r="BU308" i="4"/>
  <c r="BT308" i="4" s="1"/>
  <c r="BU300" i="4"/>
  <c r="BT300" i="4" s="1"/>
  <c r="BU292" i="4"/>
  <c r="BT292" i="4" s="1"/>
  <c r="BU284" i="4"/>
  <c r="BT284" i="4" s="1"/>
  <c r="BU276" i="4"/>
  <c r="BT276" i="4" s="1"/>
  <c r="BU268" i="4"/>
  <c r="BT268" i="4" s="1"/>
  <c r="BU260" i="4"/>
  <c r="BT260" i="4" s="1"/>
  <c r="BU252" i="4"/>
  <c r="BT252" i="4" s="1"/>
  <c r="BU244" i="4"/>
  <c r="BT244" i="4" s="1"/>
  <c r="BU236" i="4"/>
  <c r="BT236" i="4" s="1"/>
  <c r="BU228" i="4"/>
  <c r="BT228" i="4" s="1"/>
  <c r="BU220" i="4"/>
  <c r="BT220" i="4" s="1"/>
  <c r="BU212" i="4"/>
  <c r="BT212" i="4" s="1"/>
  <c r="BU204" i="4"/>
  <c r="BT204" i="4" s="1"/>
  <c r="BU196" i="4"/>
  <c r="BT196" i="4" s="1"/>
  <c r="BU188" i="4"/>
  <c r="BT188" i="4" s="1"/>
  <c r="BU180" i="4"/>
  <c r="BT180" i="4" s="1"/>
  <c r="BU172" i="4"/>
  <c r="BT172" i="4" s="1"/>
  <c r="BU165" i="4"/>
  <c r="BT165" i="4" s="1"/>
  <c r="BU160" i="4"/>
  <c r="BT160" i="4" s="1"/>
  <c r="BU149" i="4"/>
  <c r="BT149" i="4" s="1"/>
  <c r="BU144" i="4"/>
  <c r="BT144" i="4" s="1"/>
  <c r="BU133" i="4"/>
  <c r="BT133" i="4" s="1"/>
  <c r="BU128" i="4"/>
  <c r="BT128" i="4" s="1"/>
  <c r="BU117" i="4"/>
  <c r="BT117" i="4" s="1"/>
  <c r="BU112" i="4"/>
  <c r="BT112" i="4" s="1"/>
  <c r="BU101" i="4"/>
  <c r="BT101" i="4" s="1"/>
  <c r="BU96" i="4"/>
  <c r="BT96" i="4" s="1"/>
  <c r="BU85" i="4"/>
  <c r="BT85" i="4" s="1"/>
  <c r="BU80" i="4"/>
  <c r="BT80" i="4" s="1"/>
  <c r="BU69" i="4"/>
  <c r="BT69" i="4" s="1"/>
  <c r="BU64" i="4"/>
  <c r="BT64" i="4" s="1"/>
  <c r="BU2038" i="4"/>
  <c r="BT2038" i="4" s="1"/>
  <c r="BU1818" i="4"/>
  <c r="BT1818" i="4" s="1"/>
  <c r="BU1477" i="4"/>
  <c r="BT1477" i="4" s="1"/>
  <c r="BU1306" i="4"/>
  <c r="BT1306" i="4" s="1"/>
  <c r="BU1245" i="4"/>
  <c r="BT1245" i="4" s="1"/>
  <c r="BU1202" i="4"/>
  <c r="BT1202" i="4" s="1"/>
  <c r="BU1117" i="4"/>
  <c r="BT1117" i="4" s="1"/>
  <c r="BU1074" i="4"/>
  <c r="BT1074" i="4" s="1"/>
  <c r="BU989" i="4"/>
  <c r="BT989" i="4" s="1"/>
  <c r="BU946" i="4"/>
  <c r="BT946" i="4" s="1"/>
  <c r="BU147" i="4"/>
  <c r="BT147" i="4" s="1"/>
  <c r="BU126" i="4"/>
  <c r="BT126" i="4" s="1"/>
  <c r="BU83" i="4"/>
  <c r="BT83" i="4" s="1"/>
  <c r="BU62" i="4"/>
  <c r="BT62" i="4" s="1"/>
  <c r="BU48" i="4"/>
  <c r="BT48" i="4" s="1"/>
  <c r="BU37" i="4"/>
  <c r="BT37" i="4" s="1"/>
  <c r="BU16" i="4"/>
  <c r="BT16" i="4" s="1"/>
  <c r="BU1690" i="4"/>
  <c r="BT1690" i="4" s="1"/>
  <c r="BU51" i="4"/>
  <c r="BT51" i="4" s="1"/>
  <c r="BU2267" i="4"/>
  <c r="BT2267" i="4" s="1"/>
  <c r="BU1981" i="4"/>
  <c r="BT1981" i="4" s="1"/>
  <c r="BU1605" i="4"/>
  <c r="BT1605" i="4" s="1"/>
  <c r="BU1434" i="4"/>
  <c r="BT1434" i="4" s="1"/>
  <c r="BU1281" i="4"/>
  <c r="BT1281" i="4" s="1"/>
  <c r="BU1234" i="4"/>
  <c r="BT1234" i="4" s="1"/>
  <c r="BU1149" i="4"/>
  <c r="BT1149" i="4" s="1"/>
  <c r="BU1106" i="4"/>
  <c r="BT1106" i="4" s="1"/>
  <c r="BU1021" i="4"/>
  <c r="BT1021" i="4" s="1"/>
  <c r="BU978" i="4"/>
  <c r="BT978" i="4" s="1"/>
  <c r="BU163" i="4"/>
  <c r="BT163" i="4" s="1"/>
  <c r="BU142" i="4"/>
  <c r="BT142" i="4" s="1"/>
  <c r="BU99" i="4"/>
  <c r="BT99" i="4" s="1"/>
  <c r="BU78" i="4"/>
  <c r="BT78" i="4" s="1"/>
  <c r="BU46" i="4"/>
  <c r="BT46" i="4" s="1"/>
  <c r="BU35" i="4"/>
  <c r="BT35" i="4" s="1"/>
  <c r="BU14" i="4"/>
  <c r="BU1213" i="4"/>
  <c r="BT1213" i="4" s="1"/>
  <c r="BU1085" i="4"/>
  <c r="BT1085" i="4" s="1"/>
  <c r="BU957" i="4"/>
  <c r="BT957" i="4" s="1"/>
  <c r="BU131" i="4"/>
  <c r="BT131" i="4" s="1"/>
  <c r="BU19" i="4"/>
  <c r="BT19" i="4" s="1"/>
  <c r="BU2158" i="4"/>
  <c r="BT2158" i="4" s="1"/>
  <c r="BU1924" i="4"/>
  <c r="BT1924" i="4" s="1"/>
  <c r="BU1733" i="4"/>
  <c r="BT1733" i="4" s="1"/>
  <c r="BU1562" i="4"/>
  <c r="BT1562" i="4" s="1"/>
  <c r="BU1267" i="4"/>
  <c r="BT1267" i="4" s="1"/>
  <c r="BU1181" i="4"/>
  <c r="BT1181" i="4" s="1"/>
  <c r="BU1138" i="4"/>
  <c r="BT1138" i="4" s="1"/>
  <c r="BU1053" i="4"/>
  <c r="BT1053" i="4" s="1"/>
  <c r="BU1010" i="4"/>
  <c r="BT1010" i="4" s="1"/>
  <c r="BU925" i="4"/>
  <c r="BT925" i="4" s="1"/>
  <c r="BU158" i="4"/>
  <c r="BT158" i="4" s="1"/>
  <c r="BU115" i="4"/>
  <c r="BT115" i="4" s="1"/>
  <c r="BU94" i="4"/>
  <c r="BT94" i="4" s="1"/>
  <c r="BU53" i="4"/>
  <c r="BT53" i="4" s="1"/>
  <c r="BU32" i="4"/>
  <c r="BT32" i="4" s="1"/>
  <c r="BU21" i="4"/>
  <c r="BT21" i="4" s="1"/>
  <c r="BU2095" i="4"/>
  <c r="BT2095" i="4" s="1"/>
  <c r="BU1349" i="4"/>
  <c r="BT1349" i="4" s="1"/>
  <c r="BU1170" i="4"/>
  <c r="BT1170" i="4" s="1"/>
  <c r="BU1042" i="4"/>
  <c r="BT1042" i="4" s="1"/>
  <c r="BU914" i="4"/>
  <c r="BT914" i="4" s="1"/>
  <c r="BU110" i="4"/>
  <c r="BT110" i="4" s="1"/>
  <c r="BU67" i="4"/>
  <c r="BT67" i="4" s="1"/>
  <c r="BU30" i="4"/>
  <c r="BT30" i="4" s="1"/>
  <c r="S11" i="4"/>
  <c r="T11" i="4"/>
  <c r="BJ3" i="4"/>
  <c r="AE3035" i="4"/>
  <c r="AE3034" i="4"/>
  <c r="AE3033" i="4"/>
  <c r="AE3032" i="4"/>
  <c r="AE3031" i="4"/>
  <c r="AE3030" i="4"/>
  <c r="AE3029" i="4"/>
  <c r="AE3028" i="4"/>
  <c r="AE3027" i="4"/>
  <c r="AE3026" i="4"/>
  <c r="AE3025" i="4"/>
  <c r="AE3024" i="4"/>
  <c r="AE3023" i="4"/>
  <c r="AE3022" i="4"/>
  <c r="AE3021" i="4"/>
  <c r="AE3020" i="4"/>
  <c r="AE3019" i="4"/>
  <c r="AE3018" i="4"/>
  <c r="AE3017" i="4"/>
  <c r="AE3016" i="4"/>
  <c r="AE3015" i="4"/>
  <c r="AE3014" i="4"/>
  <c r="AE3013" i="4"/>
  <c r="AE3012" i="4"/>
  <c r="AE3011" i="4"/>
  <c r="AE3010" i="4"/>
  <c r="AE3009" i="4"/>
  <c r="AE3008" i="4"/>
  <c r="AE3007" i="4"/>
  <c r="AE3006" i="4"/>
  <c r="AE3005" i="4"/>
  <c r="AE3004" i="4"/>
  <c r="AE3003" i="4"/>
  <c r="AE3002" i="4"/>
  <c r="AE3001" i="4"/>
  <c r="AE3000" i="4"/>
  <c r="AE2999" i="4"/>
  <c r="AE2998" i="4"/>
  <c r="AE2997" i="4"/>
  <c r="AE2996" i="4"/>
  <c r="AE2995" i="4"/>
  <c r="AE2994" i="4"/>
  <c r="AE2993" i="4"/>
  <c r="AE2992" i="4"/>
  <c r="AE2991" i="4"/>
  <c r="AE2990" i="4"/>
  <c r="AE2989" i="4"/>
  <c r="AE2988" i="4"/>
  <c r="AE2987" i="4"/>
  <c r="AE2986" i="4"/>
  <c r="AE2985" i="4"/>
  <c r="AE2984" i="4"/>
  <c r="AE2983" i="4"/>
  <c r="AE2982" i="4"/>
  <c r="AE2981" i="4"/>
  <c r="AE2980" i="4"/>
  <c r="AE2979" i="4"/>
  <c r="AE2978" i="4"/>
  <c r="AE2977" i="4"/>
  <c r="AE2976" i="4"/>
  <c r="AE2975" i="4"/>
  <c r="AE2974" i="4"/>
  <c r="AE2973" i="4"/>
  <c r="AE2972" i="4"/>
  <c r="AE2971" i="4"/>
  <c r="AE2970" i="4"/>
  <c r="AE2969" i="4"/>
  <c r="AE2968" i="4"/>
  <c r="AE2967" i="4"/>
  <c r="AE2966" i="4"/>
  <c r="AE2965" i="4"/>
  <c r="AE2964" i="4"/>
  <c r="AE2963" i="4"/>
  <c r="AE2962" i="4"/>
  <c r="AE2961" i="4"/>
  <c r="AE2960" i="4"/>
  <c r="AE2959" i="4"/>
  <c r="AE2958" i="4"/>
  <c r="AE2957" i="4"/>
  <c r="AE2956" i="4"/>
  <c r="AE2955" i="4"/>
  <c r="AE2954" i="4"/>
  <c r="AE2953" i="4"/>
  <c r="AE2952" i="4"/>
  <c r="AE2951" i="4"/>
  <c r="AE2950" i="4"/>
  <c r="AE2949" i="4"/>
  <c r="AE2948" i="4"/>
  <c r="AE2947" i="4"/>
  <c r="AE2946" i="4"/>
  <c r="AE2945" i="4"/>
  <c r="AE2944" i="4"/>
  <c r="AE2943" i="4"/>
  <c r="AE2942" i="4"/>
  <c r="AE2941" i="4"/>
  <c r="AE2940" i="4"/>
  <c r="AE2939" i="4"/>
  <c r="AE2938" i="4"/>
  <c r="AE2937" i="4"/>
  <c r="AE2936" i="4"/>
  <c r="AE2935" i="4"/>
  <c r="AE2934" i="4"/>
  <c r="AE2933" i="4"/>
  <c r="AE2932" i="4"/>
  <c r="AE2931" i="4"/>
  <c r="AE2930" i="4"/>
  <c r="AE2929" i="4"/>
  <c r="AE2928" i="4"/>
  <c r="AE2927" i="4"/>
  <c r="AE2926" i="4"/>
  <c r="AE2925" i="4"/>
  <c r="AE2924" i="4"/>
  <c r="AE2923" i="4"/>
  <c r="AE2922" i="4"/>
  <c r="AE2921" i="4"/>
  <c r="AE2920" i="4"/>
  <c r="AE2919" i="4"/>
  <c r="AE2918" i="4"/>
  <c r="AE2917" i="4"/>
  <c r="AE2916" i="4"/>
  <c r="AE2915" i="4"/>
  <c r="AE2914" i="4"/>
  <c r="AE2913" i="4"/>
  <c r="AE2912" i="4"/>
  <c r="AE2911" i="4"/>
  <c r="AE2910" i="4"/>
  <c r="AE2909" i="4"/>
  <c r="AE2908" i="4"/>
  <c r="AE2907" i="4"/>
  <c r="AE2906" i="4"/>
  <c r="AE2905" i="4"/>
  <c r="AE2904" i="4"/>
  <c r="AE2903" i="4"/>
  <c r="AE2902" i="4"/>
  <c r="AE2901" i="4"/>
  <c r="AE2900" i="4"/>
  <c r="AE2899" i="4"/>
  <c r="AE2898" i="4"/>
  <c r="AE2897" i="4"/>
  <c r="AE2896" i="4"/>
  <c r="AE2895" i="4"/>
  <c r="AE2894" i="4"/>
  <c r="AE2893" i="4"/>
  <c r="AE2892" i="4"/>
  <c r="AE2891" i="4"/>
  <c r="AE2890" i="4"/>
  <c r="AE2889" i="4"/>
  <c r="AE2888" i="4"/>
  <c r="AE2887" i="4"/>
  <c r="AE2886" i="4"/>
  <c r="AE2885" i="4"/>
  <c r="AE2884" i="4"/>
  <c r="AE2883" i="4"/>
  <c r="AE2882" i="4"/>
  <c r="AE2881" i="4"/>
  <c r="AE2880" i="4"/>
  <c r="AE2879" i="4"/>
  <c r="AE2878" i="4"/>
  <c r="AE2877" i="4"/>
  <c r="AE2876" i="4"/>
  <c r="AE2875" i="4"/>
  <c r="AE2874" i="4"/>
  <c r="AE2873" i="4"/>
  <c r="AE2872" i="4"/>
  <c r="AE2871" i="4"/>
  <c r="AE2870" i="4"/>
  <c r="AE2869" i="4"/>
  <c r="AE2868" i="4"/>
  <c r="AE2867" i="4"/>
  <c r="AE2866" i="4"/>
  <c r="AE2865" i="4"/>
  <c r="AE2864" i="4"/>
  <c r="AE2863" i="4"/>
  <c r="AE2862" i="4"/>
  <c r="AE2861" i="4"/>
  <c r="AE2860" i="4"/>
  <c r="AE2859" i="4"/>
  <c r="AE2858" i="4"/>
  <c r="AE2857" i="4"/>
  <c r="AE2856" i="4"/>
  <c r="AE2855" i="4"/>
  <c r="AE2854" i="4"/>
  <c r="AE2853" i="4"/>
  <c r="AE2852" i="4"/>
  <c r="AE2851" i="4"/>
  <c r="AE2850" i="4"/>
  <c r="AE2849" i="4"/>
  <c r="AE2848" i="4"/>
  <c r="AE2847" i="4"/>
  <c r="AE2846" i="4"/>
  <c r="AE2845" i="4"/>
  <c r="AE2844" i="4"/>
  <c r="AE2843" i="4"/>
  <c r="AE2842" i="4"/>
  <c r="AE2841" i="4"/>
  <c r="AE2840" i="4"/>
  <c r="AE2839" i="4"/>
  <c r="AE2838" i="4"/>
  <c r="AE2837" i="4"/>
  <c r="AE2836" i="4"/>
  <c r="AE2835" i="4"/>
  <c r="AE2834" i="4"/>
  <c r="AE2833" i="4"/>
  <c r="AE2832" i="4"/>
  <c r="AE2831" i="4"/>
  <c r="AE2830" i="4"/>
  <c r="AE2829" i="4"/>
  <c r="AE2828" i="4"/>
  <c r="AE2827" i="4"/>
  <c r="AE2826" i="4"/>
  <c r="AE2825" i="4"/>
  <c r="AE2824" i="4"/>
  <c r="AE2823" i="4"/>
  <c r="AE2822" i="4"/>
  <c r="AE2821" i="4"/>
  <c r="AE2820" i="4"/>
  <c r="AE2819" i="4"/>
  <c r="AE2818" i="4"/>
  <c r="AE2817" i="4"/>
  <c r="AE2816" i="4"/>
  <c r="AE2815" i="4"/>
  <c r="AE2814" i="4"/>
  <c r="AE2813" i="4"/>
  <c r="AE2812" i="4"/>
  <c r="AE2811" i="4"/>
  <c r="AE2810" i="4"/>
  <c r="AE2809" i="4"/>
  <c r="AE2808" i="4"/>
  <c r="AE2807" i="4"/>
  <c r="AE2806" i="4"/>
  <c r="AE2805" i="4"/>
  <c r="AE2804" i="4"/>
  <c r="AE2803" i="4"/>
  <c r="AE2802" i="4"/>
  <c r="AE2801" i="4"/>
  <c r="AE2800" i="4"/>
  <c r="AE2799" i="4"/>
  <c r="AE2798" i="4"/>
  <c r="AE2797" i="4"/>
  <c r="AE2796" i="4"/>
  <c r="AE2795" i="4"/>
  <c r="AE2794" i="4"/>
  <c r="AE2793" i="4"/>
  <c r="AE2792" i="4"/>
  <c r="AE2791" i="4"/>
  <c r="AE2790" i="4"/>
  <c r="AE2789" i="4"/>
  <c r="AE2788" i="4"/>
  <c r="AE2787" i="4"/>
  <c r="AE2786" i="4"/>
  <c r="AE2785" i="4"/>
  <c r="AE2784" i="4"/>
  <c r="AE2783" i="4"/>
  <c r="AE2782" i="4"/>
  <c r="AE2781" i="4"/>
  <c r="AE2780" i="4"/>
  <c r="AE2779" i="4"/>
  <c r="AE2778" i="4"/>
  <c r="AE2777" i="4"/>
  <c r="AE2776" i="4"/>
  <c r="AE2775" i="4"/>
  <c r="AE2774" i="4"/>
  <c r="AE2773" i="4"/>
  <c r="AE2772" i="4"/>
  <c r="AE2771" i="4"/>
  <c r="AE2770" i="4"/>
  <c r="AE2769" i="4"/>
  <c r="AE2768" i="4"/>
  <c r="AE2767" i="4"/>
  <c r="AE2766" i="4"/>
  <c r="AE2765" i="4"/>
  <c r="AE2764" i="4"/>
  <c r="AE2763" i="4"/>
  <c r="AE2762" i="4"/>
  <c r="AE2761" i="4"/>
  <c r="AE2760" i="4"/>
  <c r="AE2759" i="4"/>
  <c r="AE2758" i="4"/>
  <c r="AE2757" i="4"/>
  <c r="AE2756" i="4"/>
  <c r="AE2755" i="4"/>
  <c r="AE2754" i="4"/>
  <c r="AE2753" i="4"/>
  <c r="AE2752" i="4"/>
  <c r="AE2751" i="4"/>
  <c r="AE2750" i="4"/>
  <c r="AE2749" i="4"/>
  <c r="AE2748" i="4"/>
  <c r="AE2747" i="4"/>
  <c r="AE2746" i="4"/>
  <c r="AE2745" i="4"/>
  <c r="AE2744" i="4"/>
  <c r="AE2743" i="4"/>
  <c r="AE2742" i="4"/>
  <c r="AE2741" i="4"/>
  <c r="AE2740" i="4"/>
  <c r="AE2739" i="4"/>
  <c r="AE2738" i="4"/>
  <c r="AE2737" i="4"/>
  <c r="AE2736" i="4"/>
  <c r="AE2735" i="4"/>
  <c r="AE2734" i="4"/>
  <c r="AE2733" i="4"/>
  <c r="AE2732" i="4"/>
  <c r="AE2731" i="4"/>
  <c r="AE2730" i="4"/>
  <c r="AE2729" i="4"/>
  <c r="AE2728" i="4"/>
  <c r="AE2727" i="4"/>
  <c r="AE2726" i="4"/>
  <c r="AE2725" i="4"/>
  <c r="AE2724" i="4"/>
  <c r="AE2723" i="4"/>
  <c r="AE2722" i="4"/>
  <c r="AE2721" i="4"/>
  <c r="AE2720" i="4"/>
  <c r="AE2719" i="4"/>
  <c r="AE2718" i="4"/>
  <c r="AE2717" i="4"/>
  <c r="AE2716" i="4"/>
  <c r="AE2715" i="4"/>
  <c r="AE2714" i="4"/>
  <c r="AE2713" i="4"/>
  <c r="AE2712" i="4"/>
  <c r="AE2711" i="4"/>
  <c r="AE2710" i="4"/>
  <c r="AE2709" i="4"/>
  <c r="AE2708" i="4"/>
  <c r="AE2707" i="4"/>
  <c r="AE2706" i="4"/>
  <c r="AE2705" i="4"/>
  <c r="AE2704" i="4"/>
  <c r="AE2703" i="4"/>
  <c r="AE2702" i="4"/>
  <c r="AE2701" i="4"/>
  <c r="AE2700" i="4"/>
  <c r="AE2699" i="4"/>
  <c r="AE2698" i="4"/>
  <c r="AE2697" i="4"/>
  <c r="AE2696" i="4"/>
  <c r="AE2695" i="4"/>
  <c r="AE2694" i="4"/>
  <c r="AE2693" i="4"/>
  <c r="AE2692" i="4"/>
  <c r="AE2691" i="4"/>
  <c r="AE2690" i="4"/>
  <c r="AE2689" i="4"/>
  <c r="AE2688" i="4"/>
  <c r="AE2687" i="4"/>
  <c r="AE2686" i="4"/>
  <c r="AE2685" i="4"/>
  <c r="AE2684" i="4"/>
  <c r="AE2683" i="4"/>
  <c r="AE2682" i="4"/>
  <c r="AE2681" i="4"/>
  <c r="AE2680" i="4"/>
  <c r="AE2679" i="4"/>
  <c r="AE2678" i="4"/>
  <c r="AE2677" i="4"/>
  <c r="AE2676" i="4"/>
  <c r="AE2675" i="4"/>
  <c r="AE2674" i="4"/>
  <c r="AE2673" i="4"/>
  <c r="AE2672" i="4"/>
  <c r="AE2671" i="4"/>
  <c r="AE2670" i="4"/>
  <c r="AE2669" i="4"/>
  <c r="AE2668" i="4"/>
  <c r="AE2667" i="4"/>
  <c r="AE2666" i="4"/>
  <c r="AE2665" i="4"/>
  <c r="AE2664" i="4"/>
  <c r="AE2663" i="4"/>
  <c r="AE2662" i="4"/>
  <c r="AE2661" i="4"/>
  <c r="AE2660" i="4"/>
  <c r="AE2659" i="4"/>
  <c r="AE2658" i="4"/>
  <c r="AE2657" i="4"/>
  <c r="AE2656" i="4"/>
  <c r="AE2655" i="4"/>
  <c r="AE2654" i="4"/>
  <c r="AE2653" i="4"/>
  <c r="AE2652" i="4"/>
  <c r="AE2651" i="4"/>
  <c r="AE2650" i="4"/>
  <c r="AE2649" i="4"/>
  <c r="AE2648" i="4"/>
  <c r="AE2647" i="4"/>
  <c r="AE2646" i="4"/>
  <c r="AE2645" i="4"/>
  <c r="AE2644" i="4"/>
  <c r="AE2643" i="4"/>
  <c r="AE2642" i="4"/>
  <c r="AE2641" i="4"/>
  <c r="AE2640" i="4"/>
  <c r="AE2639" i="4"/>
  <c r="AE2638" i="4"/>
  <c r="AE2637" i="4"/>
  <c r="AE2636" i="4"/>
  <c r="AE2635" i="4"/>
  <c r="AE2634" i="4"/>
  <c r="AE2633" i="4"/>
  <c r="AE2632" i="4"/>
  <c r="AE2631" i="4"/>
  <c r="AE2630" i="4"/>
  <c r="AE2629" i="4"/>
  <c r="AE2628" i="4"/>
  <c r="AE2627" i="4"/>
  <c r="AE2626" i="4"/>
  <c r="AE2625" i="4"/>
  <c r="AE2624" i="4"/>
  <c r="AE2623" i="4"/>
  <c r="AE2622" i="4"/>
  <c r="AE2621" i="4"/>
  <c r="AE2620" i="4"/>
  <c r="AE2619" i="4"/>
  <c r="AE2618" i="4"/>
  <c r="AE2617" i="4"/>
  <c r="AE2616" i="4"/>
  <c r="AE2615" i="4"/>
  <c r="AE2614" i="4"/>
  <c r="AE2613" i="4"/>
  <c r="AE2612" i="4"/>
  <c r="AE2611" i="4"/>
  <c r="AE2610" i="4"/>
  <c r="AE2609" i="4"/>
  <c r="AE2608" i="4"/>
  <c r="AE2607" i="4"/>
  <c r="AE2606" i="4"/>
  <c r="AE2605" i="4"/>
  <c r="AE2604" i="4"/>
  <c r="AE2603" i="4"/>
  <c r="AE2602" i="4"/>
  <c r="AE2601" i="4"/>
  <c r="AE2600" i="4"/>
  <c r="AE2599" i="4"/>
  <c r="AE2598" i="4"/>
  <c r="AE2597" i="4"/>
  <c r="AE2596" i="4"/>
  <c r="AE2595" i="4"/>
  <c r="AE2594" i="4"/>
  <c r="AE2593" i="4"/>
  <c r="AE2592" i="4"/>
  <c r="AE2591" i="4"/>
  <c r="AE2590" i="4"/>
  <c r="AE2589" i="4"/>
  <c r="AE2588" i="4"/>
  <c r="AE2587" i="4"/>
  <c r="AE2586" i="4"/>
  <c r="AE2585" i="4"/>
  <c r="AE2584" i="4"/>
  <c r="AE2583" i="4"/>
  <c r="AE2582" i="4"/>
  <c r="AE2581" i="4"/>
  <c r="AE2580" i="4"/>
  <c r="AE2579" i="4"/>
  <c r="AE2578" i="4"/>
  <c r="AE2577" i="4"/>
  <c r="AE2576" i="4"/>
  <c r="AE2575" i="4"/>
  <c r="AE2574" i="4"/>
  <c r="AE2573" i="4"/>
  <c r="AE2572" i="4"/>
  <c r="AE2571" i="4"/>
  <c r="AE2570" i="4"/>
  <c r="AE2569" i="4"/>
  <c r="AE2568" i="4"/>
  <c r="AE2567" i="4"/>
  <c r="AE2566" i="4"/>
  <c r="AE2565" i="4"/>
  <c r="AE2564" i="4"/>
  <c r="AE2563" i="4"/>
  <c r="AE2562" i="4"/>
  <c r="AE2561" i="4"/>
  <c r="AE2560" i="4"/>
  <c r="AE2559" i="4"/>
  <c r="AE2558" i="4"/>
  <c r="AE2557" i="4"/>
  <c r="AE2556" i="4"/>
  <c r="AE2555" i="4"/>
  <c r="AE2554" i="4"/>
  <c r="AE2553" i="4"/>
  <c r="AE2552" i="4"/>
  <c r="AE2551" i="4"/>
  <c r="AE2550" i="4"/>
  <c r="AE2549" i="4"/>
  <c r="AE2548" i="4"/>
  <c r="AE2547" i="4"/>
  <c r="AE2546" i="4"/>
  <c r="AE2545" i="4"/>
  <c r="AE2544" i="4"/>
  <c r="AE2543" i="4"/>
  <c r="AE2542" i="4"/>
  <c r="AE2541" i="4"/>
  <c r="AE2540" i="4"/>
  <c r="AE2539" i="4"/>
  <c r="AE2538" i="4"/>
  <c r="AE2537" i="4"/>
  <c r="AE2536" i="4"/>
  <c r="AE2535" i="4"/>
  <c r="AE2534" i="4"/>
  <c r="AE2533" i="4"/>
  <c r="AE2532" i="4"/>
  <c r="AE2531" i="4"/>
  <c r="AE2530" i="4"/>
  <c r="AE2529" i="4"/>
  <c r="AE2528" i="4"/>
  <c r="AE2527" i="4"/>
  <c r="AE2526" i="4"/>
  <c r="AE2525" i="4"/>
  <c r="AE2524" i="4"/>
  <c r="AE2523" i="4"/>
  <c r="AE2522" i="4"/>
  <c r="AE2521" i="4"/>
  <c r="AE2520" i="4"/>
  <c r="AE2519" i="4"/>
  <c r="AE2518" i="4"/>
  <c r="AE2517" i="4"/>
  <c r="AE2516" i="4"/>
  <c r="AE2515" i="4"/>
  <c r="AE2514" i="4"/>
  <c r="AE2513" i="4"/>
  <c r="AE2512" i="4"/>
  <c r="AE2511" i="4"/>
  <c r="AE2510" i="4"/>
  <c r="AE2509" i="4"/>
  <c r="AE2508" i="4"/>
  <c r="AE2507" i="4"/>
  <c r="AE2506" i="4"/>
  <c r="AE2505" i="4"/>
  <c r="AE2504" i="4"/>
  <c r="AE2503" i="4"/>
  <c r="AE2502" i="4"/>
  <c r="AE2501" i="4"/>
  <c r="AE2500" i="4"/>
  <c r="AE2499" i="4"/>
  <c r="AE2498" i="4"/>
  <c r="AE2497" i="4"/>
  <c r="AE2496" i="4"/>
  <c r="AE2495" i="4"/>
  <c r="AE2494" i="4"/>
  <c r="AE2493" i="4"/>
  <c r="AE2492" i="4"/>
  <c r="AE2491" i="4"/>
  <c r="AE2490" i="4"/>
  <c r="AE2489" i="4"/>
  <c r="AE2488" i="4"/>
  <c r="AE2487" i="4"/>
  <c r="AE2486" i="4"/>
  <c r="AE2485" i="4"/>
  <c r="AE2484" i="4"/>
  <c r="AE2483" i="4"/>
  <c r="AE2482" i="4"/>
  <c r="AE2481" i="4"/>
  <c r="AE2480" i="4"/>
  <c r="AE2479" i="4"/>
  <c r="AE2478" i="4"/>
  <c r="AE2477" i="4"/>
  <c r="AE2476" i="4"/>
  <c r="AE2475" i="4"/>
  <c r="AE2474" i="4"/>
  <c r="AE2473" i="4"/>
  <c r="AE2472" i="4"/>
  <c r="AE2471" i="4"/>
  <c r="AE2470" i="4"/>
  <c r="AE2469" i="4"/>
  <c r="AE2468" i="4"/>
  <c r="AE2467" i="4"/>
  <c r="AE2466" i="4"/>
  <c r="AE2465" i="4"/>
  <c r="AE2464" i="4"/>
  <c r="AE2463" i="4"/>
  <c r="AE2462" i="4"/>
  <c r="AE2461" i="4"/>
  <c r="AE2460" i="4"/>
  <c r="AE2459" i="4"/>
  <c r="AE2458" i="4"/>
  <c r="AE2457" i="4"/>
  <c r="AE2456" i="4"/>
  <c r="AE2455" i="4"/>
  <c r="AE2454" i="4"/>
  <c r="AE2453" i="4"/>
  <c r="AE2452" i="4"/>
  <c r="AE2451" i="4"/>
  <c r="AE2450" i="4"/>
  <c r="AE2449" i="4"/>
  <c r="AE2448" i="4"/>
  <c r="AE2447" i="4"/>
  <c r="AE2446" i="4"/>
  <c r="AE2445" i="4"/>
  <c r="AE2444" i="4"/>
  <c r="AE2443" i="4"/>
  <c r="AE2442" i="4"/>
  <c r="AE2441" i="4"/>
  <c r="AE2440" i="4"/>
  <c r="AE2439" i="4"/>
  <c r="AE2438" i="4"/>
  <c r="AE2437" i="4"/>
  <c r="AE2436" i="4"/>
  <c r="AE2435" i="4"/>
  <c r="AE2434" i="4"/>
  <c r="AE2433" i="4"/>
  <c r="AE2432" i="4"/>
  <c r="AE2431" i="4"/>
  <c r="AE2430" i="4"/>
  <c r="AE2429" i="4"/>
  <c r="AE2428" i="4"/>
  <c r="AE2427" i="4"/>
  <c r="AE2426" i="4"/>
  <c r="AE2425" i="4"/>
  <c r="AE2424" i="4"/>
  <c r="AE2423" i="4"/>
  <c r="AE2422" i="4"/>
  <c r="AE2421" i="4"/>
  <c r="AE2420" i="4"/>
  <c r="AE2419" i="4"/>
  <c r="AE2418" i="4"/>
  <c r="AE2417" i="4"/>
  <c r="AE2416" i="4"/>
  <c r="AE2415" i="4"/>
  <c r="AE2414" i="4"/>
  <c r="AE2413" i="4"/>
  <c r="AE2412" i="4"/>
  <c r="AE2411" i="4"/>
  <c r="AE2410" i="4"/>
  <c r="AE2409" i="4"/>
  <c r="AE2408" i="4"/>
  <c r="AE2407" i="4"/>
  <c r="AE2406" i="4"/>
  <c r="AE2405" i="4"/>
  <c r="AE2404" i="4"/>
  <c r="AE2403" i="4"/>
  <c r="AE2402" i="4"/>
  <c r="AE2401" i="4"/>
  <c r="AE2400" i="4"/>
  <c r="AE2399" i="4"/>
  <c r="AE2398" i="4"/>
  <c r="AE2397" i="4"/>
  <c r="AE2396" i="4"/>
  <c r="AE2395" i="4"/>
  <c r="AE2394" i="4"/>
  <c r="AE2393" i="4"/>
  <c r="AE2392" i="4"/>
  <c r="AE2391" i="4"/>
  <c r="AE2390" i="4"/>
  <c r="AE2389" i="4"/>
  <c r="AE2388" i="4"/>
  <c r="AE2387" i="4"/>
  <c r="AE2386" i="4"/>
  <c r="AE2385" i="4"/>
  <c r="AE2384" i="4"/>
  <c r="AE2383" i="4"/>
  <c r="AE2382" i="4"/>
  <c r="AE2381" i="4"/>
  <c r="AE2380" i="4"/>
  <c r="AE2379" i="4"/>
  <c r="AE2378" i="4"/>
  <c r="AE2377" i="4"/>
  <c r="AE2376" i="4"/>
  <c r="AE2375" i="4"/>
  <c r="AE2374" i="4"/>
  <c r="AE2373" i="4"/>
  <c r="AE2372" i="4"/>
  <c r="AE2371" i="4"/>
  <c r="AE2370" i="4"/>
  <c r="AE2369" i="4"/>
  <c r="AE2368" i="4"/>
  <c r="AE2367" i="4"/>
  <c r="AE2366" i="4"/>
  <c r="AE2365" i="4"/>
  <c r="AE2364" i="4"/>
  <c r="AE2363" i="4"/>
  <c r="AE2362" i="4"/>
  <c r="AE2361" i="4"/>
  <c r="AE2360" i="4"/>
  <c r="AE2359" i="4"/>
  <c r="AE2358" i="4"/>
  <c r="AE2357" i="4"/>
  <c r="AE2356" i="4"/>
  <c r="AE2355" i="4"/>
  <c r="AE2354" i="4"/>
  <c r="AE2353" i="4"/>
  <c r="AE2352" i="4"/>
  <c r="AE2351" i="4"/>
  <c r="AE2350" i="4"/>
  <c r="AE2349" i="4"/>
  <c r="AE2348" i="4"/>
  <c r="AE2347" i="4"/>
  <c r="AE2346" i="4"/>
  <c r="AE2345" i="4"/>
  <c r="AE2344" i="4"/>
  <c r="AE2343" i="4"/>
  <c r="AE2342" i="4"/>
  <c r="AE2341" i="4"/>
  <c r="AE2340" i="4"/>
  <c r="AE2339" i="4"/>
  <c r="AE2338" i="4"/>
  <c r="AE2337" i="4"/>
  <c r="AE2336" i="4"/>
  <c r="AE2335" i="4"/>
  <c r="AE2334" i="4"/>
  <c r="AE2333" i="4"/>
  <c r="AE2332" i="4"/>
  <c r="AE2331" i="4"/>
  <c r="AE2330" i="4"/>
  <c r="AE2329" i="4"/>
  <c r="AE2328" i="4"/>
  <c r="AE2327" i="4"/>
  <c r="AE2326" i="4"/>
  <c r="AE2325" i="4"/>
  <c r="AE2324" i="4"/>
  <c r="AE2323" i="4"/>
  <c r="AE2322" i="4"/>
  <c r="AE2321" i="4"/>
  <c r="AE2320" i="4"/>
  <c r="AE2319" i="4"/>
  <c r="AE2318" i="4"/>
  <c r="AE2317" i="4"/>
  <c r="AE2316" i="4"/>
  <c r="AE2315" i="4"/>
  <c r="AE2314" i="4"/>
  <c r="AE2313" i="4"/>
  <c r="AE2312" i="4"/>
  <c r="AE2311" i="4"/>
  <c r="AE2310" i="4"/>
  <c r="AE2309" i="4"/>
  <c r="AE2308" i="4"/>
  <c r="AE2307" i="4"/>
  <c r="AE2306" i="4"/>
  <c r="AE2305" i="4"/>
  <c r="AE2304" i="4"/>
  <c r="AE2303" i="4"/>
  <c r="AE2302" i="4"/>
  <c r="AE2301" i="4"/>
  <c r="AE2300" i="4"/>
  <c r="AE2299" i="4"/>
  <c r="AE2298" i="4"/>
  <c r="AE2297" i="4"/>
  <c r="AE2296" i="4"/>
  <c r="AE2295" i="4"/>
  <c r="AE2294" i="4"/>
  <c r="AE2293" i="4"/>
  <c r="AE2292" i="4"/>
  <c r="AE2291" i="4"/>
  <c r="AE2290" i="4"/>
  <c r="AE2289" i="4"/>
  <c r="AE2288" i="4"/>
  <c r="AE2287" i="4"/>
  <c r="AE2286" i="4"/>
  <c r="AE2285" i="4"/>
  <c r="AE2284" i="4"/>
  <c r="AE2283" i="4"/>
  <c r="AE2282" i="4"/>
  <c r="AE2281" i="4"/>
  <c r="AE2280" i="4"/>
  <c r="AE2279" i="4"/>
  <c r="AE2278" i="4"/>
  <c r="AE2277" i="4"/>
  <c r="AE2276" i="4"/>
  <c r="AE2275" i="4"/>
  <c r="AE2274" i="4"/>
  <c r="AE2273" i="4"/>
  <c r="AE2272" i="4"/>
  <c r="AE2271" i="4"/>
  <c r="AE2270" i="4"/>
  <c r="AE2269" i="4"/>
  <c r="AE2268" i="4"/>
  <c r="AE2267" i="4"/>
  <c r="AE2266" i="4"/>
  <c r="AE2265" i="4"/>
  <c r="AE2264" i="4"/>
  <c r="AE2263" i="4"/>
  <c r="AE2262" i="4"/>
  <c r="AE2261" i="4"/>
  <c r="AE2260" i="4"/>
  <c r="AE2259" i="4"/>
  <c r="AE2258" i="4"/>
  <c r="AE2257" i="4"/>
  <c r="AE2256" i="4"/>
  <c r="AE2255" i="4"/>
  <c r="AE2254" i="4"/>
  <c r="AE2253" i="4"/>
  <c r="AE2252" i="4"/>
  <c r="AE2251" i="4"/>
  <c r="AE2250" i="4"/>
  <c r="AE2249" i="4"/>
  <c r="AE2248" i="4"/>
  <c r="AE2247" i="4"/>
  <c r="AE2246" i="4"/>
  <c r="AE2245" i="4"/>
  <c r="AE2244" i="4"/>
  <c r="AE2243" i="4"/>
  <c r="AE2242" i="4"/>
  <c r="AE2241" i="4"/>
  <c r="AE2240" i="4"/>
  <c r="AE2239" i="4"/>
  <c r="AE2238" i="4"/>
  <c r="AE2237" i="4"/>
  <c r="AE2236" i="4"/>
  <c r="AE2235" i="4"/>
  <c r="AE2234" i="4"/>
  <c r="AE2233" i="4"/>
  <c r="AE2232" i="4"/>
  <c r="AE2231" i="4"/>
  <c r="AE2230" i="4"/>
  <c r="AE2229" i="4"/>
  <c r="AE2228" i="4"/>
  <c r="AE2227" i="4"/>
  <c r="AE2226" i="4"/>
  <c r="AE2225" i="4"/>
  <c r="AE2224" i="4"/>
  <c r="AE2223" i="4"/>
  <c r="AE2222" i="4"/>
  <c r="AE2221" i="4"/>
  <c r="AE2220" i="4"/>
  <c r="AE2219" i="4"/>
  <c r="AE2218" i="4"/>
  <c r="AE2217" i="4"/>
  <c r="AE2216" i="4"/>
  <c r="AE2215" i="4"/>
  <c r="AE2214" i="4"/>
  <c r="AE2213" i="4"/>
  <c r="AE2212" i="4"/>
  <c r="AE2211" i="4"/>
  <c r="AE2210" i="4"/>
  <c r="AE2209" i="4"/>
  <c r="AE2208" i="4"/>
  <c r="AE2207" i="4"/>
  <c r="AE2206" i="4"/>
  <c r="AE2205" i="4"/>
  <c r="AE2204" i="4"/>
  <c r="AE2203" i="4"/>
  <c r="AE2202" i="4"/>
  <c r="AE2201" i="4"/>
  <c r="AE2200" i="4"/>
  <c r="AE2199" i="4"/>
  <c r="AE2198" i="4"/>
  <c r="AE2197" i="4"/>
  <c r="AE2196" i="4"/>
  <c r="AE2195" i="4"/>
  <c r="AE2194" i="4"/>
  <c r="AE2193" i="4"/>
  <c r="AE2192" i="4"/>
  <c r="AE2191" i="4"/>
  <c r="AE2190" i="4"/>
  <c r="AE2189" i="4"/>
  <c r="AE2188" i="4"/>
  <c r="AE2187" i="4"/>
  <c r="AE2186" i="4"/>
  <c r="AE2185" i="4"/>
  <c r="AE2184" i="4"/>
  <c r="AE2183" i="4"/>
  <c r="AE2182" i="4"/>
  <c r="AE2181" i="4"/>
  <c r="AE2180" i="4"/>
  <c r="AE2179" i="4"/>
  <c r="AE2178" i="4"/>
  <c r="AE2177" i="4"/>
  <c r="AE2176" i="4"/>
  <c r="AE2175" i="4"/>
  <c r="AE2174" i="4"/>
  <c r="AE2173" i="4"/>
  <c r="AE2172" i="4"/>
  <c r="AE2171" i="4"/>
  <c r="AE2170" i="4"/>
  <c r="AE2169" i="4"/>
  <c r="AE2168" i="4"/>
  <c r="AE2167" i="4"/>
  <c r="AE2166" i="4"/>
  <c r="AE2165" i="4"/>
  <c r="AE2164" i="4"/>
  <c r="AE2163" i="4"/>
  <c r="AE2162" i="4"/>
  <c r="AE2161" i="4"/>
  <c r="AE2160" i="4"/>
  <c r="AE2159" i="4"/>
  <c r="AE2158" i="4"/>
  <c r="AE2157" i="4"/>
  <c r="AE2156" i="4"/>
  <c r="AE2155" i="4"/>
  <c r="AE2154" i="4"/>
  <c r="AE2153" i="4"/>
  <c r="AE2152" i="4"/>
  <c r="AE2151" i="4"/>
  <c r="AE2150" i="4"/>
  <c r="AE2149" i="4"/>
  <c r="AE2148" i="4"/>
  <c r="AE2147" i="4"/>
  <c r="AE2146" i="4"/>
  <c r="AE2145" i="4"/>
  <c r="AE2144" i="4"/>
  <c r="AE2143" i="4"/>
  <c r="AE2142" i="4"/>
  <c r="AE2141" i="4"/>
  <c r="AE2140" i="4"/>
  <c r="AE2139" i="4"/>
  <c r="AE2138" i="4"/>
  <c r="AE2137" i="4"/>
  <c r="AE2136" i="4"/>
  <c r="AE2135" i="4"/>
  <c r="AE2134" i="4"/>
  <c r="AE2133" i="4"/>
  <c r="AE2132" i="4"/>
  <c r="AE2131" i="4"/>
  <c r="AE2130" i="4"/>
  <c r="AE2129" i="4"/>
  <c r="AE2128" i="4"/>
  <c r="AE2127" i="4"/>
  <c r="AE2126" i="4"/>
  <c r="AE2125" i="4"/>
  <c r="AE2124" i="4"/>
  <c r="AE2123" i="4"/>
  <c r="AE2122" i="4"/>
  <c r="AE2121" i="4"/>
  <c r="AE2120" i="4"/>
  <c r="AE2119" i="4"/>
  <c r="AE2118" i="4"/>
  <c r="AE2117" i="4"/>
  <c r="AE2116" i="4"/>
  <c r="AE2115" i="4"/>
  <c r="AE2114" i="4"/>
  <c r="AE2113" i="4"/>
  <c r="AE2112" i="4"/>
  <c r="AE2111" i="4"/>
  <c r="AE2110" i="4"/>
  <c r="AE2109" i="4"/>
  <c r="AE2108" i="4"/>
  <c r="AE2107" i="4"/>
  <c r="AE2106" i="4"/>
  <c r="AE2105" i="4"/>
  <c r="AE2104" i="4"/>
  <c r="AE2103" i="4"/>
  <c r="AE2102" i="4"/>
  <c r="AE2101" i="4"/>
  <c r="AE2100" i="4"/>
  <c r="AE2099" i="4"/>
  <c r="AE2098" i="4"/>
  <c r="AE2097" i="4"/>
  <c r="AE2096" i="4"/>
  <c r="AE2095" i="4"/>
  <c r="AE2094" i="4"/>
  <c r="AE2093" i="4"/>
  <c r="AE2092" i="4"/>
  <c r="AE2091" i="4"/>
  <c r="AE2090" i="4"/>
  <c r="AE2089" i="4"/>
  <c r="AE2088" i="4"/>
  <c r="AE2087" i="4"/>
  <c r="AE2086" i="4"/>
  <c r="AE2085" i="4"/>
  <c r="AE2084" i="4"/>
  <c r="AE2083" i="4"/>
  <c r="AE2082" i="4"/>
  <c r="AE2081" i="4"/>
  <c r="AE2080" i="4"/>
  <c r="AE2079" i="4"/>
  <c r="AE2078" i="4"/>
  <c r="AE2077" i="4"/>
  <c r="AE2076" i="4"/>
  <c r="AE2075" i="4"/>
  <c r="AE2074" i="4"/>
  <c r="AE2073" i="4"/>
  <c r="AE2072" i="4"/>
  <c r="AE2071" i="4"/>
  <c r="AE2070" i="4"/>
  <c r="AE2069" i="4"/>
  <c r="AE2068" i="4"/>
  <c r="AE2067" i="4"/>
  <c r="AE2066" i="4"/>
  <c r="AE2065" i="4"/>
  <c r="AE2064" i="4"/>
  <c r="AE2063" i="4"/>
  <c r="AE2062" i="4"/>
  <c r="AE2061" i="4"/>
  <c r="AE2060" i="4"/>
  <c r="AE2059" i="4"/>
  <c r="AE2058" i="4"/>
  <c r="AE2057" i="4"/>
  <c r="AE2056" i="4"/>
  <c r="AE2055" i="4"/>
  <c r="AE2054" i="4"/>
  <c r="AE2053" i="4"/>
  <c r="AE2052" i="4"/>
  <c r="AE2051" i="4"/>
  <c r="AE2050" i="4"/>
  <c r="AE2049" i="4"/>
  <c r="AE2048" i="4"/>
  <c r="AE2047" i="4"/>
  <c r="AE2046" i="4"/>
  <c r="AE2045" i="4"/>
  <c r="AE2044" i="4"/>
  <c r="AE2043" i="4"/>
  <c r="AE2042" i="4"/>
  <c r="AE2041" i="4"/>
  <c r="AE2040" i="4"/>
  <c r="AE2039" i="4"/>
  <c r="AE2038" i="4"/>
  <c r="AE2037" i="4"/>
  <c r="AE2036" i="4"/>
  <c r="AE2035" i="4"/>
  <c r="AE2034" i="4"/>
  <c r="AE2033" i="4"/>
  <c r="AE2032" i="4"/>
  <c r="AE2031" i="4"/>
  <c r="AE2030" i="4"/>
  <c r="AE2029" i="4"/>
  <c r="AE2028" i="4"/>
  <c r="AE2027" i="4"/>
  <c r="AE2026" i="4"/>
  <c r="AE2025" i="4"/>
  <c r="AE2024" i="4"/>
  <c r="AE2023" i="4"/>
  <c r="AE2022" i="4"/>
  <c r="AE2021" i="4"/>
  <c r="AE2020" i="4"/>
  <c r="AE2019" i="4"/>
  <c r="AE2018" i="4"/>
  <c r="AE2017" i="4"/>
  <c r="AE2016" i="4"/>
  <c r="AE2015" i="4"/>
  <c r="AE2014" i="4"/>
  <c r="AE2013" i="4"/>
  <c r="AE2012" i="4"/>
  <c r="AE2011" i="4"/>
  <c r="AE2010" i="4"/>
  <c r="AE2009" i="4"/>
  <c r="AE2008" i="4"/>
  <c r="AE2007" i="4"/>
  <c r="AE2006" i="4"/>
  <c r="AE2005" i="4"/>
  <c r="AE2004" i="4"/>
  <c r="AE2003" i="4"/>
  <c r="AE2002" i="4"/>
  <c r="AE2001" i="4"/>
  <c r="AE2000" i="4"/>
  <c r="AE1999" i="4"/>
  <c r="AE1998" i="4"/>
  <c r="AE1997" i="4"/>
  <c r="AE1996" i="4"/>
  <c r="AE1995" i="4"/>
  <c r="AE1994" i="4"/>
  <c r="AE1993" i="4"/>
  <c r="AE1992" i="4"/>
  <c r="AE1991" i="4"/>
  <c r="AE1990" i="4"/>
  <c r="AE1989" i="4"/>
  <c r="AE1988" i="4"/>
  <c r="AE1987" i="4"/>
  <c r="AE1986" i="4"/>
  <c r="AE1985" i="4"/>
  <c r="AE1984" i="4"/>
  <c r="AE1983" i="4"/>
  <c r="AE1982" i="4"/>
  <c r="AE1981" i="4"/>
  <c r="AE1980" i="4"/>
  <c r="AE1979" i="4"/>
  <c r="AE1978" i="4"/>
  <c r="AE1977" i="4"/>
  <c r="AE1976" i="4"/>
  <c r="AE1975" i="4"/>
  <c r="AE1974" i="4"/>
  <c r="AE1973" i="4"/>
  <c r="AE1972" i="4"/>
  <c r="AE1971" i="4"/>
  <c r="AE1970" i="4"/>
  <c r="AE1969" i="4"/>
  <c r="AE1968" i="4"/>
  <c r="AE1967" i="4"/>
  <c r="AE1966" i="4"/>
  <c r="AE1965" i="4"/>
  <c r="AE1964" i="4"/>
  <c r="AE1963" i="4"/>
  <c r="AE1962" i="4"/>
  <c r="AE1961" i="4"/>
  <c r="AE1960" i="4"/>
  <c r="AE1959" i="4"/>
  <c r="AE1958" i="4"/>
  <c r="AE1957" i="4"/>
  <c r="AE1956" i="4"/>
  <c r="AE1955" i="4"/>
  <c r="AE1954" i="4"/>
  <c r="AE1953" i="4"/>
  <c r="AE1952" i="4"/>
  <c r="AE1951" i="4"/>
  <c r="AE1950" i="4"/>
  <c r="AE1949" i="4"/>
  <c r="AE1948" i="4"/>
  <c r="AE1947" i="4"/>
  <c r="AE1946" i="4"/>
  <c r="AE1945" i="4"/>
  <c r="AE1944" i="4"/>
  <c r="AE1943" i="4"/>
  <c r="AE1942" i="4"/>
  <c r="AE1941" i="4"/>
  <c r="AE1940" i="4"/>
  <c r="AE1939" i="4"/>
  <c r="AE1938" i="4"/>
  <c r="AE1937" i="4"/>
  <c r="AE1936" i="4"/>
  <c r="AE1935" i="4"/>
  <c r="AE1934" i="4"/>
  <c r="AE1933" i="4"/>
  <c r="AE1932" i="4"/>
  <c r="AE1931" i="4"/>
  <c r="AE1930" i="4"/>
  <c r="AE1929" i="4"/>
  <c r="AE1928" i="4"/>
  <c r="AE1927" i="4"/>
  <c r="AE1926" i="4"/>
  <c r="AE1925" i="4"/>
  <c r="AE1924" i="4"/>
  <c r="AE1923" i="4"/>
  <c r="AE1922" i="4"/>
  <c r="AE1921" i="4"/>
  <c r="AE1920" i="4"/>
  <c r="AE1919" i="4"/>
  <c r="AE1918" i="4"/>
  <c r="AE1917" i="4"/>
  <c r="AE1916" i="4"/>
  <c r="AE1915" i="4"/>
  <c r="AE1914" i="4"/>
  <c r="AE1913" i="4"/>
  <c r="AE1912" i="4"/>
  <c r="AE1911" i="4"/>
  <c r="AE1910" i="4"/>
  <c r="AE1909" i="4"/>
  <c r="AE1908" i="4"/>
  <c r="AE1907" i="4"/>
  <c r="AE1906" i="4"/>
  <c r="AE1905" i="4"/>
  <c r="AE1904" i="4"/>
  <c r="AE1903" i="4"/>
  <c r="AE1902" i="4"/>
  <c r="AE1901" i="4"/>
  <c r="AE1900" i="4"/>
  <c r="AE1899" i="4"/>
  <c r="AE1898" i="4"/>
  <c r="AE1897" i="4"/>
  <c r="AE1896" i="4"/>
  <c r="AE1895" i="4"/>
  <c r="AE1894" i="4"/>
  <c r="AE1893" i="4"/>
  <c r="AE1892" i="4"/>
  <c r="AE1891" i="4"/>
  <c r="AE1890" i="4"/>
  <c r="AE1889" i="4"/>
  <c r="AE1888" i="4"/>
  <c r="AE1887" i="4"/>
  <c r="AE1886" i="4"/>
  <c r="AE1885" i="4"/>
  <c r="AE1884" i="4"/>
  <c r="AE1883" i="4"/>
  <c r="AE1882" i="4"/>
  <c r="AE1881" i="4"/>
  <c r="AE1880" i="4"/>
  <c r="AE1879" i="4"/>
  <c r="AE1878" i="4"/>
  <c r="AE1877" i="4"/>
  <c r="AE1876" i="4"/>
  <c r="AE1875" i="4"/>
  <c r="AE1874" i="4"/>
  <c r="AE1873" i="4"/>
  <c r="AE1872" i="4"/>
  <c r="AE1871" i="4"/>
  <c r="AE1870" i="4"/>
  <c r="AE1869" i="4"/>
  <c r="AE1868" i="4"/>
  <c r="AE1867" i="4"/>
  <c r="AE1866" i="4"/>
  <c r="AE1865" i="4"/>
  <c r="AE1864" i="4"/>
  <c r="AE1863" i="4"/>
  <c r="AE1862" i="4"/>
  <c r="AE1861" i="4"/>
  <c r="AE1860" i="4"/>
  <c r="AE1859" i="4"/>
  <c r="AE1858" i="4"/>
  <c r="AE1857" i="4"/>
  <c r="AE1856" i="4"/>
  <c r="AE1855" i="4"/>
  <c r="AE1854" i="4"/>
  <c r="AE1853" i="4"/>
  <c r="AE1852" i="4"/>
  <c r="AE1851" i="4"/>
  <c r="AE1850" i="4"/>
  <c r="AE1849" i="4"/>
  <c r="AE1848" i="4"/>
  <c r="AE1847" i="4"/>
  <c r="AE1846" i="4"/>
  <c r="AE1845" i="4"/>
  <c r="AE1844" i="4"/>
  <c r="AE1843" i="4"/>
  <c r="AE1842" i="4"/>
  <c r="AE1841" i="4"/>
  <c r="AE1840" i="4"/>
  <c r="AE1839" i="4"/>
  <c r="AE1838" i="4"/>
  <c r="AE1837" i="4"/>
  <c r="AE1836" i="4"/>
  <c r="AE1835" i="4"/>
  <c r="AE1834" i="4"/>
  <c r="AE1833" i="4"/>
  <c r="AE1832" i="4"/>
  <c r="AE1831" i="4"/>
  <c r="AE1830" i="4"/>
  <c r="AE1829" i="4"/>
  <c r="AE1828" i="4"/>
  <c r="AE1827" i="4"/>
  <c r="AE1826" i="4"/>
  <c r="AE1825" i="4"/>
  <c r="AE1824" i="4"/>
  <c r="AE1823" i="4"/>
  <c r="AE1822" i="4"/>
  <c r="AE1821" i="4"/>
  <c r="AE1820" i="4"/>
  <c r="AE1819" i="4"/>
  <c r="AE1818" i="4"/>
  <c r="AE1817" i="4"/>
  <c r="AE1816" i="4"/>
  <c r="AE1815" i="4"/>
  <c r="AE1814" i="4"/>
  <c r="AE1813" i="4"/>
  <c r="AE1812" i="4"/>
  <c r="AE1811" i="4"/>
  <c r="AE1810" i="4"/>
  <c r="AE1809" i="4"/>
  <c r="AE1808" i="4"/>
  <c r="AE1807" i="4"/>
  <c r="AE1806" i="4"/>
  <c r="AE1805" i="4"/>
  <c r="AE1804" i="4"/>
  <c r="AE1803" i="4"/>
  <c r="AE1802" i="4"/>
  <c r="AE1801" i="4"/>
  <c r="AE1800" i="4"/>
  <c r="AE1799" i="4"/>
  <c r="AE1798" i="4"/>
  <c r="AE1797" i="4"/>
  <c r="AE1796" i="4"/>
  <c r="AE1795" i="4"/>
  <c r="AE1794" i="4"/>
  <c r="AE1793" i="4"/>
  <c r="AE1792" i="4"/>
  <c r="AE1791" i="4"/>
  <c r="AE1790" i="4"/>
  <c r="AE1789" i="4"/>
  <c r="AE1788" i="4"/>
  <c r="AE1787" i="4"/>
  <c r="AE1786" i="4"/>
  <c r="AE1785" i="4"/>
  <c r="AE1784" i="4"/>
  <c r="AE1783" i="4"/>
  <c r="AE1782" i="4"/>
  <c r="AE1781" i="4"/>
  <c r="AE1780" i="4"/>
  <c r="AE1779" i="4"/>
  <c r="AE1778" i="4"/>
  <c r="AE1777" i="4"/>
  <c r="AE1776" i="4"/>
  <c r="AE1775" i="4"/>
  <c r="AE1774" i="4"/>
  <c r="AE1773" i="4"/>
  <c r="AE1772" i="4"/>
  <c r="AE1771" i="4"/>
  <c r="AE1770" i="4"/>
  <c r="AE1769" i="4"/>
  <c r="AE1768" i="4"/>
  <c r="AE1767" i="4"/>
  <c r="AE1766" i="4"/>
  <c r="AE1765" i="4"/>
  <c r="AE1764" i="4"/>
  <c r="AE1763" i="4"/>
  <c r="AE1762" i="4"/>
  <c r="AE1761" i="4"/>
  <c r="AE1760" i="4"/>
  <c r="AE1759" i="4"/>
  <c r="AE1758" i="4"/>
  <c r="AE1757" i="4"/>
  <c r="AE1756" i="4"/>
  <c r="AE1755" i="4"/>
  <c r="AE1754" i="4"/>
  <c r="AE1753" i="4"/>
  <c r="AE1752" i="4"/>
  <c r="AE1751" i="4"/>
  <c r="AE1750" i="4"/>
  <c r="AE1749" i="4"/>
  <c r="AE1748" i="4"/>
  <c r="AE1747" i="4"/>
  <c r="AE1746" i="4"/>
  <c r="AE1745" i="4"/>
  <c r="AE1744" i="4"/>
  <c r="AE1743" i="4"/>
  <c r="AE1742" i="4"/>
  <c r="AE1741" i="4"/>
  <c r="AE1740" i="4"/>
  <c r="AE1739" i="4"/>
  <c r="AE1738" i="4"/>
  <c r="AE1737" i="4"/>
  <c r="AE1736" i="4"/>
  <c r="AE1735" i="4"/>
  <c r="AE1734" i="4"/>
  <c r="AE1733" i="4"/>
  <c r="AE1732" i="4"/>
  <c r="AE1731" i="4"/>
  <c r="AE1730" i="4"/>
  <c r="AE1729" i="4"/>
  <c r="AE1728" i="4"/>
  <c r="AE1727" i="4"/>
  <c r="AE1726" i="4"/>
  <c r="AE1725" i="4"/>
  <c r="AE1724" i="4"/>
  <c r="AE1723" i="4"/>
  <c r="AE1722" i="4"/>
  <c r="AE1721" i="4"/>
  <c r="AE1720" i="4"/>
  <c r="AE1719" i="4"/>
  <c r="AE1718" i="4"/>
  <c r="AE1717" i="4"/>
  <c r="AE1716" i="4"/>
  <c r="AE1715" i="4"/>
  <c r="AE1714" i="4"/>
  <c r="AE1713" i="4"/>
  <c r="AE1712" i="4"/>
  <c r="AE1711" i="4"/>
  <c r="AE1710" i="4"/>
  <c r="AE1709" i="4"/>
  <c r="AE1708" i="4"/>
  <c r="AE1707" i="4"/>
  <c r="AE1706" i="4"/>
  <c r="AE1705" i="4"/>
  <c r="AE1704" i="4"/>
  <c r="AE1703" i="4"/>
  <c r="AE1702" i="4"/>
  <c r="AE1701" i="4"/>
  <c r="AE1700" i="4"/>
  <c r="AE1699" i="4"/>
  <c r="AE1698" i="4"/>
  <c r="AE1697" i="4"/>
  <c r="AE1696" i="4"/>
  <c r="AE1695" i="4"/>
  <c r="AE1694" i="4"/>
  <c r="AE1693" i="4"/>
  <c r="AE1692" i="4"/>
  <c r="AE1691" i="4"/>
  <c r="AE1690" i="4"/>
  <c r="AE1689" i="4"/>
  <c r="AE1688" i="4"/>
  <c r="AE1687" i="4"/>
  <c r="AE1686" i="4"/>
  <c r="AE1685" i="4"/>
  <c r="AE1684" i="4"/>
  <c r="AE1683" i="4"/>
  <c r="AE1682" i="4"/>
  <c r="AE1681" i="4"/>
  <c r="AE1680" i="4"/>
  <c r="AE1679" i="4"/>
  <c r="AE1678" i="4"/>
  <c r="AE1677" i="4"/>
  <c r="AE1676" i="4"/>
  <c r="AE1675" i="4"/>
  <c r="AE1674" i="4"/>
  <c r="AE1673" i="4"/>
  <c r="AE1672" i="4"/>
  <c r="AE1671" i="4"/>
  <c r="AE1670" i="4"/>
  <c r="AE1669" i="4"/>
  <c r="AE1668" i="4"/>
  <c r="AE1667" i="4"/>
  <c r="AE1666" i="4"/>
  <c r="AE1665" i="4"/>
  <c r="AE1664" i="4"/>
  <c r="AE1663" i="4"/>
  <c r="AE1662" i="4"/>
  <c r="AE1661" i="4"/>
  <c r="AE1660" i="4"/>
  <c r="AE1659" i="4"/>
  <c r="AE1658" i="4"/>
  <c r="AE1657" i="4"/>
  <c r="AE1656" i="4"/>
  <c r="AE1655" i="4"/>
  <c r="AE1654" i="4"/>
  <c r="AE1653" i="4"/>
  <c r="AE1652" i="4"/>
  <c r="AE1651" i="4"/>
  <c r="AE1650" i="4"/>
  <c r="AE1649" i="4"/>
  <c r="AE1648" i="4"/>
  <c r="AE1647" i="4"/>
  <c r="AE1646" i="4"/>
  <c r="AE1645" i="4"/>
  <c r="AE1644" i="4"/>
  <c r="AE1643" i="4"/>
  <c r="AE1642" i="4"/>
  <c r="AE1641" i="4"/>
  <c r="AE1640" i="4"/>
  <c r="AE1639" i="4"/>
  <c r="AE1638" i="4"/>
  <c r="AE1637" i="4"/>
  <c r="AE1636" i="4"/>
  <c r="AE1635" i="4"/>
  <c r="AE1634" i="4"/>
  <c r="AE1633" i="4"/>
  <c r="AE1632" i="4"/>
  <c r="AE1631" i="4"/>
  <c r="AE1630" i="4"/>
  <c r="AE1629" i="4"/>
  <c r="AE1628" i="4"/>
  <c r="AE1627" i="4"/>
  <c r="AE1626" i="4"/>
  <c r="AE1625" i="4"/>
  <c r="AE1624" i="4"/>
  <c r="AE1623" i="4"/>
  <c r="AE1622" i="4"/>
  <c r="AE1621" i="4"/>
  <c r="AE1620" i="4"/>
  <c r="AE1619" i="4"/>
  <c r="AE1618" i="4"/>
  <c r="AE1617" i="4"/>
  <c r="AE1616" i="4"/>
  <c r="AE1615" i="4"/>
  <c r="AE1614" i="4"/>
  <c r="AE1613" i="4"/>
  <c r="AE1612" i="4"/>
  <c r="AE1611" i="4"/>
  <c r="AE1610" i="4"/>
  <c r="AE1609" i="4"/>
  <c r="AE1608" i="4"/>
  <c r="AE1607" i="4"/>
  <c r="AE1606" i="4"/>
  <c r="AE1605" i="4"/>
  <c r="AE1604" i="4"/>
  <c r="AE1603" i="4"/>
  <c r="AE1602" i="4"/>
  <c r="AE1601" i="4"/>
  <c r="AE1600" i="4"/>
  <c r="AE1599" i="4"/>
  <c r="AE1598" i="4"/>
  <c r="AE1597" i="4"/>
  <c r="AE1596" i="4"/>
  <c r="AE1595" i="4"/>
  <c r="AE1594" i="4"/>
  <c r="AE1593" i="4"/>
  <c r="AE1592" i="4"/>
  <c r="AE1591" i="4"/>
  <c r="AE1590" i="4"/>
  <c r="AE1589" i="4"/>
  <c r="AE1588" i="4"/>
  <c r="AE1587" i="4"/>
  <c r="AE1586" i="4"/>
  <c r="AE1585" i="4"/>
  <c r="AE1584" i="4"/>
  <c r="AE1583" i="4"/>
  <c r="AE1582" i="4"/>
  <c r="AE1581" i="4"/>
  <c r="AE1580" i="4"/>
  <c r="AE1579" i="4"/>
  <c r="AE1578" i="4"/>
  <c r="AE1577" i="4"/>
  <c r="AE1576" i="4"/>
  <c r="AE1575" i="4"/>
  <c r="AE1574" i="4"/>
  <c r="AE1573" i="4"/>
  <c r="AE1572" i="4"/>
  <c r="AE1571" i="4"/>
  <c r="AE1570" i="4"/>
  <c r="AE1569" i="4"/>
  <c r="AE1568" i="4"/>
  <c r="AE1567" i="4"/>
  <c r="AE1566" i="4"/>
  <c r="AE1565" i="4"/>
  <c r="AE1564" i="4"/>
  <c r="AE1563" i="4"/>
  <c r="AE1562" i="4"/>
  <c r="AE1561" i="4"/>
  <c r="AE1560" i="4"/>
  <c r="AE1559" i="4"/>
  <c r="AE1558" i="4"/>
  <c r="AE1557" i="4"/>
  <c r="AE1556" i="4"/>
  <c r="AE1555" i="4"/>
  <c r="AE1554" i="4"/>
  <c r="AE1553" i="4"/>
  <c r="AE1552" i="4"/>
  <c r="AE1551" i="4"/>
  <c r="AE1550" i="4"/>
  <c r="AE1549" i="4"/>
  <c r="AE1548" i="4"/>
  <c r="AE1547" i="4"/>
  <c r="AE1546" i="4"/>
  <c r="AE1545" i="4"/>
  <c r="AE1544" i="4"/>
  <c r="AE1543" i="4"/>
  <c r="AE1542" i="4"/>
  <c r="AE1541" i="4"/>
  <c r="AE1540" i="4"/>
  <c r="AE1539" i="4"/>
  <c r="AE1538" i="4"/>
  <c r="AE1537" i="4"/>
  <c r="AE1536" i="4"/>
  <c r="AE1535" i="4"/>
  <c r="AE1534" i="4"/>
  <c r="AE1533" i="4"/>
  <c r="AE1532" i="4"/>
  <c r="AE1531" i="4"/>
  <c r="AE1530" i="4"/>
  <c r="AE1529" i="4"/>
  <c r="AE1528" i="4"/>
  <c r="AE1527" i="4"/>
  <c r="AE1526" i="4"/>
  <c r="AE1525" i="4"/>
  <c r="AE1524" i="4"/>
  <c r="AE1523" i="4"/>
  <c r="AE1522" i="4"/>
  <c r="AE1521" i="4"/>
  <c r="AE1520" i="4"/>
  <c r="AE1519" i="4"/>
  <c r="AE1518" i="4"/>
  <c r="AE1517" i="4"/>
  <c r="AE1516" i="4"/>
  <c r="AE1515" i="4"/>
  <c r="AE1514" i="4"/>
  <c r="AE1513" i="4"/>
  <c r="AE1512" i="4"/>
  <c r="AE1511" i="4"/>
  <c r="AE1510" i="4"/>
  <c r="AE1509" i="4"/>
  <c r="AE1508" i="4"/>
  <c r="AE1507" i="4"/>
  <c r="AE1506" i="4"/>
  <c r="AE1505" i="4"/>
  <c r="AE1504" i="4"/>
  <c r="AE1503" i="4"/>
  <c r="AE1502" i="4"/>
  <c r="AE1501" i="4"/>
  <c r="AE1500" i="4"/>
  <c r="AE1499" i="4"/>
  <c r="AE1498" i="4"/>
  <c r="AE1497" i="4"/>
  <c r="AE1496" i="4"/>
  <c r="AE1495" i="4"/>
  <c r="AE1494" i="4"/>
  <c r="AE1493" i="4"/>
  <c r="AE1492" i="4"/>
  <c r="AE1491" i="4"/>
  <c r="AE1490" i="4"/>
  <c r="AE1489" i="4"/>
  <c r="AE1488" i="4"/>
  <c r="AE1487" i="4"/>
  <c r="AE1486" i="4"/>
  <c r="AE1485" i="4"/>
  <c r="AE1484" i="4"/>
  <c r="AE1483" i="4"/>
  <c r="AE1482" i="4"/>
  <c r="AE1481" i="4"/>
  <c r="AE1480" i="4"/>
  <c r="AE1479" i="4"/>
  <c r="AE1478" i="4"/>
  <c r="AE1477" i="4"/>
  <c r="AE1476" i="4"/>
  <c r="AE1475" i="4"/>
  <c r="AE1474" i="4"/>
  <c r="AE1473" i="4"/>
  <c r="AE1472" i="4"/>
  <c r="AE1471" i="4"/>
  <c r="AE1470" i="4"/>
  <c r="AE1469" i="4"/>
  <c r="AE1468" i="4"/>
  <c r="AE1467" i="4"/>
  <c r="AE1466" i="4"/>
  <c r="AE1465" i="4"/>
  <c r="AE1464" i="4"/>
  <c r="AE1463" i="4"/>
  <c r="AE1462" i="4"/>
  <c r="AE1461" i="4"/>
  <c r="AE1460" i="4"/>
  <c r="AE1459" i="4"/>
  <c r="AE1458" i="4"/>
  <c r="AE1457" i="4"/>
  <c r="AE1456" i="4"/>
  <c r="AE1455" i="4"/>
  <c r="AE1454" i="4"/>
  <c r="AE1453" i="4"/>
  <c r="AE1452" i="4"/>
  <c r="AE1451" i="4"/>
  <c r="AE1450" i="4"/>
  <c r="AE1449" i="4"/>
  <c r="AE1448" i="4"/>
  <c r="AE1447" i="4"/>
  <c r="AE1446" i="4"/>
  <c r="AE1445" i="4"/>
  <c r="AE1444" i="4"/>
  <c r="AE1443" i="4"/>
  <c r="AE1442" i="4"/>
  <c r="AE1441" i="4"/>
  <c r="AE1440" i="4"/>
  <c r="AE1439" i="4"/>
  <c r="AE1438" i="4"/>
  <c r="AE1437" i="4"/>
  <c r="AE1436" i="4"/>
  <c r="AE1435" i="4"/>
  <c r="AE1434" i="4"/>
  <c r="AE1433" i="4"/>
  <c r="AE1432" i="4"/>
  <c r="AE1431" i="4"/>
  <c r="AE1430" i="4"/>
  <c r="AE1429" i="4"/>
  <c r="AE1428" i="4"/>
  <c r="AE1427" i="4"/>
  <c r="AE1426" i="4"/>
  <c r="AE1425" i="4"/>
  <c r="AE1424" i="4"/>
  <c r="AE1423" i="4"/>
  <c r="AE1422" i="4"/>
  <c r="AE1421" i="4"/>
  <c r="AE1420" i="4"/>
  <c r="AE1419" i="4"/>
  <c r="AE1418" i="4"/>
  <c r="AE1417" i="4"/>
  <c r="AE1416" i="4"/>
  <c r="AE1415" i="4"/>
  <c r="AE1414" i="4"/>
  <c r="AE1413" i="4"/>
  <c r="AE1412" i="4"/>
  <c r="AE1411" i="4"/>
  <c r="AE1410" i="4"/>
  <c r="AE1409" i="4"/>
  <c r="AE1408" i="4"/>
  <c r="AE1407" i="4"/>
  <c r="AE1406" i="4"/>
  <c r="AE1405" i="4"/>
  <c r="AE1404" i="4"/>
  <c r="AE1403" i="4"/>
  <c r="AE1402" i="4"/>
  <c r="AE1401" i="4"/>
  <c r="AE1400" i="4"/>
  <c r="AE1399" i="4"/>
  <c r="AE1398" i="4"/>
  <c r="AE1397" i="4"/>
  <c r="AE1396" i="4"/>
  <c r="AE1395" i="4"/>
  <c r="AE1394" i="4"/>
  <c r="AE1393" i="4"/>
  <c r="AE1392" i="4"/>
  <c r="AE1391" i="4"/>
  <c r="AE1390" i="4"/>
  <c r="AE1389" i="4"/>
  <c r="AE1388" i="4"/>
  <c r="AE1387" i="4"/>
  <c r="AE1386" i="4"/>
  <c r="AE1385" i="4"/>
  <c r="AE1384" i="4"/>
  <c r="AE1383" i="4"/>
  <c r="AE1382" i="4"/>
  <c r="AE1381" i="4"/>
  <c r="AE1380" i="4"/>
  <c r="AE1379" i="4"/>
  <c r="AE1378" i="4"/>
  <c r="AE1377" i="4"/>
  <c r="AE1376" i="4"/>
  <c r="AE1375" i="4"/>
  <c r="AE1374" i="4"/>
  <c r="AE1373" i="4"/>
  <c r="AE1372" i="4"/>
  <c r="AE1371" i="4"/>
  <c r="AE1370" i="4"/>
  <c r="AE1369" i="4"/>
  <c r="AE1368" i="4"/>
  <c r="AE1367" i="4"/>
  <c r="AE1366" i="4"/>
  <c r="AE1365" i="4"/>
  <c r="AE1364" i="4"/>
  <c r="AE1363" i="4"/>
  <c r="AE1362" i="4"/>
  <c r="AE1361" i="4"/>
  <c r="AE1360" i="4"/>
  <c r="AE1359" i="4"/>
  <c r="AE1358" i="4"/>
  <c r="AE1357" i="4"/>
  <c r="AE1356" i="4"/>
  <c r="AE1355" i="4"/>
  <c r="AE1354" i="4"/>
  <c r="AE1353" i="4"/>
  <c r="AE1352" i="4"/>
  <c r="AE1351" i="4"/>
  <c r="AE1350" i="4"/>
  <c r="AE1349" i="4"/>
  <c r="AE1348" i="4"/>
  <c r="AE1347" i="4"/>
  <c r="AE1346" i="4"/>
  <c r="AE1345" i="4"/>
  <c r="AE1344" i="4"/>
  <c r="AE1343" i="4"/>
  <c r="AE1342" i="4"/>
  <c r="AE1341" i="4"/>
  <c r="AE1340" i="4"/>
  <c r="AE1339" i="4"/>
  <c r="AE1338" i="4"/>
  <c r="AE1337" i="4"/>
  <c r="AE1336" i="4"/>
  <c r="AE1335" i="4"/>
  <c r="AE1334" i="4"/>
  <c r="AE1333" i="4"/>
  <c r="AE1332" i="4"/>
  <c r="AE1331" i="4"/>
  <c r="AE1330" i="4"/>
  <c r="AE1329" i="4"/>
  <c r="AE1328" i="4"/>
  <c r="AE1327" i="4"/>
  <c r="AE1326" i="4"/>
  <c r="AE1325" i="4"/>
  <c r="AE1324" i="4"/>
  <c r="AE1323" i="4"/>
  <c r="AE1322" i="4"/>
  <c r="AE1321" i="4"/>
  <c r="AE1320" i="4"/>
  <c r="AE1319" i="4"/>
  <c r="AE1318" i="4"/>
  <c r="AE1317" i="4"/>
  <c r="AE1316" i="4"/>
  <c r="AE1315" i="4"/>
  <c r="AE1314" i="4"/>
  <c r="AE1313" i="4"/>
  <c r="AE1312" i="4"/>
  <c r="AE1311" i="4"/>
  <c r="AE1310" i="4"/>
  <c r="AE1309" i="4"/>
  <c r="AE1308" i="4"/>
  <c r="AE1307" i="4"/>
  <c r="AE1306" i="4"/>
  <c r="AE1305" i="4"/>
  <c r="AE1304" i="4"/>
  <c r="AE1303" i="4"/>
  <c r="AE1302" i="4"/>
  <c r="AE1301" i="4"/>
  <c r="AE1300" i="4"/>
  <c r="AE1299" i="4"/>
  <c r="AE1298" i="4"/>
  <c r="AE1297" i="4"/>
  <c r="AE1296" i="4"/>
  <c r="AE1295" i="4"/>
  <c r="AE1294" i="4"/>
  <c r="AE1293" i="4"/>
  <c r="AE1292" i="4"/>
  <c r="AE1291" i="4"/>
  <c r="AE1290" i="4"/>
  <c r="AE1289" i="4"/>
  <c r="AE1288" i="4"/>
  <c r="AE1287" i="4"/>
  <c r="AE1286" i="4"/>
  <c r="AE1285" i="4"/>
  <c r="AE1284" i="4"/>
  <c r="AE1283" i="4"/>
  <c r="AE1282" i="4"/>
  <c r="AE1281" i="4"/>
  <c r="AE1280" i="4"/>
  <c r="AE1279" i="4"/>
  <c r="AE1278" i="4"/>
  <c r="AE1277" i="4"/>
  <c r="AE1276" i="4"/>
  <c r="AE1275" i="4"/>
  <c r="AE1274" i="4"/>
  <c r="AE1273" i="4"/>
  <c r="AE1272" i="4"/>
  <c r="AE1271" i="4"/>
  <c r="AE1270" i="4"/>
  <c r="AE1269" i="4"/>
  <c r="AE1268" i="4"/>
  <c r="AE1267" i="4"/>
  <c r="AE1266" i="4"/>
  <c r="AE1265" i="4"/>
  <c r="AE1264" i="4"/>
  <c r="AE1263" i="4"/>
  <c r="AE1262" i="4"/>
  <c r="AE1261" i="4"/>
  <c r="AE1260" i="4"/>
  <c r="AE1259" i="4"/>
  <c r="AE1258" i="4"/>
  <c r="AE1257" i="4"/>
  <c r="AE1256" i="4"/>
  <c r="AE1255" i="4"/>
  <c r="AE1254" i="4"/>
  <c r="AE1253" i="4"/>
  <c r="AE1252" i="4"/>
  <c r="AE1251" i="4"/>
  <c r="AE1250" i="4"/>
  <c r="AE1249" i="4"/>
  <c r="AE1248" i="4"/>
  <c r="AE1247" i="4"/>
  <c r="AE1246" i="4"/>
  <c r="AE1245" i="4"/>
  <c r="AE1244" i="4"/>
  <c r="AE1243" i="4"/>
  <c r="AE1242" i="4"/>
  <c r="AE1241" i="4"/>
  <c r="AE1240" i="4"/>
  <c r="AE1239" i="4"/>
  <c r="AE1238" i="4"/>
  <c r="AE1237" i="4"/>
  <c r="AE1236" i="4"/>
  <c r="AE1235" i="4"/>
  <c r="AE1234" i="4"/>
  <c r="AE1233" i="4"/>
  <c r="AE1232" i="4"/>
  <c r="AE1231" i="4"/>
  <c r="AE1230" i="4"/>
  <c r="AE1229" i="4"/>
  <c r="AE1228" i="4"/>
  <c r="AE1227" i="4"/>
  <c r="AE1226" i="4"/>
  <c r="AE1225" i="4"/>
  <c r="AE1224" i="4"/>
  <c r="AE1223" i="4"/>
  <c r="AE1222" i="4"/>
  <c r="AE1221" i="4"/>
  <c r="AE1220" i="4"/>
  <c r="AE1219" i="4"/>
  <c r="AE1218" i="4"/>
  <c r="AE1217" i="4"/>
  <c r="AE1216" i="4"/>
  <c r="AE1215" i="4"/>
  <c r="AE1214" i="4"/>
  <c r="AE1213" i="4"/>
  <c r="AE1212" i="4"/>
  <c r="AE1211" i="4"/>
  <c r="AE1210" i="4"/>
  <c r="AE1209" i="4"/>
  <c r="AE1208" i="4"/>
  <c r="AE1207" i="4"/>
  <c r="AE1206" i="4"/>
  <c r="AE1205" i="4"/>
  <c r="AE1204" i="4"/>
  <c r="AE1203" i="4"/>
  <c r="AE1202" i="4"/>
  <c r="AE1201" i="4"/>
  <c r="AE1200" i="4"/>
  <c r="AE1199" i="4"/>
  <c r="AE1198" i="4"/>
  <c r="AE1197" i="4"/>
  <c r="AE1196" i="4"/>
  <c r="AE1195" i="4"/>
  <c r="AE1194" i="4"/>
  <c r="AE1193" i="4"/>
  <c r="AE1192" i="4"/>
  <c r="AE1191" i="4"/>
  <c r="AE1190" i="4"/>
  <c r="AE1189" i="4"/>
  <c r="AE1188" i="4"/>
  <c r="AE1187" i="4"/>
  <c r="AE1186" i="4"/>
  <c r="AE1185" i="4"/>
  <c r="AE1184" i="4"/>
  <c r="AE1183" i="4"/>
  <c r="AE1182" i="4"/>
  <c r="AE1181" i="4"/>
  <c r="AE1180" i="4"/>
  <c r="AE1179" i="4"/>
  <c r="AE1178" i="4"/>
  <c r="AE1177" i="4"/>
  <c r="AE1176" i="4"/>
  <c r="AE1175" i="4"/>
  <c r="AE1174" i="4"/>
  <c r="AE1173" i="4"/>
  <c r="AE1172" i="4"/>
  <c r="AE1171" i="4"/>
  <c r="AE1170" i="4"/>
  <c r="AE1169" i="4"/>
  <c r="AE1168" i="4"/>
  <c r="AE1167" i="4"/>
  <c r="AE1166" i="4"/>
  <c r="AE1165" i="4"/>
  <c r="AE1164" i="4"/>
  <c r="AE1163" i="4"/>
  <c r="AE1162" i="4"/>
  <c r="AE1161" i="4"/>
  <c r="AE1160" i="4"/>
  <c r="AE1159" i="4"/>
  <c r="AE1158" i="4"/>
  <c r="AE1157" i="4"/>
  <c r="AE1156" i="4"/>
  <c r="AE1155" i="4"/>
  <c r="AE1154" i="4"/>
  <c r="AE1153" i="4"/>
  <c r="AE1152" i="4"/>
  <c r="AE1151" i="4"/>
  <c r="AE1150" i="4"/>
  <c r="AE1149" i="4"/>
  <c r="AE1148" i="4"/>
  <c r="AE1147" i="4"/>
  <c r="AE1146" i="4"/>
  <c r="AE1145" i="4"/>
  <c r="AE1144" i="4"/>
  <c r="AE1143" i="4"/>
  <c r="AE1142" i="4"/>
  <c r="AE1141" i="4"/>
  <c r="AE1140" i="4"/>
  <c r="AE1139" i="4"/>
  <c r="AE1138" i="4"/>
  <c r="AE1137" i="4"/>
  <c r="AE1136" i="4"/>
  <c r="AE1135" i="4"/>
  <c r="AE1134" i="4"/>
  <c r="AE1133" i="4"/>
  <c r="AE1132" i="4"/>
  <c r="AE1131" i="4"/>
  <c r="AE1130" i="4"/>
  <c r="AE1129" i="4"/>
  <c r="AE1128" i="4"/>
  <c r="AE1127" i="4"/>
  <c r="AE1126" i="4"/>
  <c r="AE1125" i="4"/>
  <c r="AE1124" i="4"/>
  <c r="AE1123" i="4"/>
  <c r="AE1122" i="4"/>
  <c r="AE1121" i="4"/>
  <c r="AE1120" i="4"/>
  <c r="AE1119" i="4"/>
  <c r="AE1118" i="4"/>
  <c r="AE1117" i="4"/>
  <c r="AE1116" i="4"/>
  <c r="AE1115" i="4"/>
  <c r="AE1114" i="4"/>
  <c r="AE1113" i="4"/>
  <c r="AE1112" i="4"/>
  <c r="AE1111" i="4"/>
  <c r="AE1110" i="4"/>
  <c r="AE1109" i="4"/>
  <c r="AE1108" i="4"/>
  <c r="AE1107" i="4"/>
  <c r="AE1106" i="4"/>
  <c r="AE1105" i="4"/>
  <c r="AE1104" i="4"/>
  <c r="AE1103" i="4"/>
  <c r="AE1102" i="4"/>
  <c r="AE1101" i="4"/>
  <c r="AE1100" i="4"/>
  <c r="AE1099" i="4"/>
  <c r="AE1098" i="4"/>
  <c r="AE1097" i="4"/>
  <c r="AE1096" i="4"/>
  <c r="AE1095" i="4"/>
  <c r="AE1094" i="4"/>
  <c r="AE1093" i="4"/>
  <c r="AE1092" i="4"/>
  <c r="AE1091" i="4"/>
  <c r="AE1090" i="4"/>
  <c r="AE1089" i="4"/>
  <c r="AE1088" i="4"/>
  <c r="AE1087" i="4"/>
  <c r="AE1086" i="4"/>
  <c r="AE1085" i="4"/>
  <c r="AE1084" i="4"/>
  <c r="AE1083" i="4"/>
  <c r="AE1082" i="4"/>
  <c r="AE1081" i="4"/>
  <c r="AE1080" i="4"/>
  <c r="AE1079" i="4"/>
  <c r="AE1078" i="4"/>
  <c r="AE1077" i="4"/>
  <c r="AE1076" i="4"/>
  <c r="AE1075" i="4"/>
  <c r="AE1074" i="4"/>
  <c r="AE1073" i="4"/>
  <c r="AE1072" i="4"/>
  <c r="AE1071" i="4"/>
  <c r="AE1070" i="4"/>
  <c r="AE1069" i="4"/>
  <c r="AE1068" i="4"/>
  <c r="AE1067" i="4"/>
  <c r="AE1066" i="4"/>
  <c r="AE1065" i="4"/>
  <c r="AE1064" i="4"/>
  <c r="AE1063" i="4"/>
  <c r="AE1062" i="4"/>
  <c r="AE1061" i="4"/>
  <c r="AE1060" i="4"/>
  <c r="AE1059" i="4"/>
  <c r="AE1058" i="4"/>
  <c r="AE1057" i="4"/>
  <c r="AE1056" i="4"/>
  <c r="AE1055" i="4"/>
  <c r="AE1054" i="4"/>
  <c r="AE1053" i="4"/>
  <c r="AE1052" i="4"/>
  <c r="AE1051" i="4"/>
  <c r="AE1050" i="4"/>
  <c r="AE1049" i="4"/>
  <c r="AE1048" i="4"/>
  <c r="AE1047" i="4"/>
  <c r="AE1046" i="4"/>
  <c r="AE1045" i="4"/>
  <c r="AE1044" i="4"/>
  <c r="AE1043" i="4"/>
  <c r="AE1042" i="4"/>
  <c r="AE1041" i="4"/>
  <c r="AE1040" i="4"/>
  <c r="AE1039" i="4"/>
  <c r="AE1038" i="4"/>
  <c r="AE1037" i="4"/>
  <c r="AE1036" i="4"/>
  <c r="AE1035" i="4"/>
  <c r="AE1034" i="4"/>
  <c r="AE1033" i="4"/>
  <c r="AE1032" i="4"/>
  <c r="AE1031" i="4"/>
  <c r="AE1030" i="4"/>
  <c r="AE1029" i="4"/>
  <c r="AE1028" i="4"/>
  <c r="AE1027" i="4"/>
  <c r="AE1026" i="4"/>
  <c r="AE1025" i="4"/>
  <c r="AE1024" i="4"/>
  <c r="AE1023" i="4"/>
  <c r="AE1022" i="4"/>
  <c r="AE1021" i="4"/>
  <c r="AE1020" i="4"/>
  <c r="AE1019" i="4"/>
  <c r="AE1018" i="4"/>
  <c r="AE1017" i="4"/>
  <c r="AE1016" i="4"/>
  <c r="AE1015" i="4"/>
  <c r="AE1014" i="4"/>
  <c r="AE1013" i="4"/>
  <c r="AE1012" i="4"/>
  <c r="AE1011" i="4"/>
  <c r="AE1010" i="4"/>
  <c r="AE1009" i="4"/>
  <c r="AE1008" i="4"/>
  <c r="AE1007" i="4"/>
  <c r="AE1006" i="4"/>
  <c r="AE1005" i="4"/>
  <c r="AE1004" i="4"/>
  <c r="AE1003" i="4"/>
  <c r="AE1002" i="4"/>
  <c r="AE1001" i="4"/>
  <c r="AE1000" i="4"/>
  <c r="AE999" i="4"/>
  <c r="AE998" i="4"/>
  <c r="AE997" i="4"/>
  <c r="AE996" i="4"/>
  <c r="AE995" i="4"/>
  <c r="AE994" i="4"/>
  <c r="AE993" i="4"/>
  <c r="AE992" i="4"/>
  <c r="AE991" i="4"/>
  <c r="AE990" i="4"/>
  <c r="AE989" i="4"/>
  <c r="AE988" i="4"/>
  <c r="AE987" i="4"/>
  <c r="AE986" i="4"/>
  <c r="AE985" i="4"/>
  <c r="AE984" i="4"/>
  <c r="AE983" i="4"/>
  <c r="AE982" i="4"/>
  <c r="AE981" i="4"/>
  <c r="AE980" i="4"/>
  <c r="AE979" i="4"/>
  <c r="AE978" i="4"/>
  <c r="AE977" i="4"/>
  <c r="AE976" i="4"/>
  <c r="AE975" i="4"/>
  <c r="AE974" i="4"/>
  <c r="AE973" i="4"/>
  <c r="AE972" i="4"/>
  <c r="AE971" i="4"/>
  <c r="AE970" i="4"/>
  <c r="AE969" i="4"/>
  <c r="AE968" i="4"/>
  <c r="AE967" i="4"/>
  <c r="AE966" i="4"/>
  <c r="AE965" i="4"/>
  <c r="AE964" i="4"/>
  <c r="AE963" i="4"/>
  <c r="AE962" i="4"/>
  <c r="AE961" i="4"/>
  <c r="AE960" i="4"/>
  <c r="AE959" i="4"/>
  <c r="AE958" i="4"/>
  <c r="AE957" i="4"/>
  <c r="AE956" i="4"/>
  <c r="AE955" i="4"/>
  <c r="AE954" i="4"/>
  <c r="AE953" i="4"/>
  <c r="AE952" i="4"/>
  <c r="AE951" i="4"/>
  <c r="AE950" i="4"/>
  <c r="AE949" i="4"/>
  <c r="AE948" i="4"/>
  <c r="AE947" i="4"/>
  <c r="AE946" i="4"/>
  <c r="AE945" i="4"/>
  <c r="AE944" i="4"/>
  <c r="AE943" i="4"/>
  <c r="AE942" i="4"/>
  <c r="AE941" i="4"/>
  <c r="AE940" i="4"/>
  <c r="AE939" i="4"/>
  <c r="AE938" i="4"/>
  <c r="AE937" i="4"/>
  <c r="AE936" i="4"/>
  <c r="AE935" i="4"/>
  <c r="AE934" i="4"/>
  <c r="AE933" i="4"/>
  <c r="AE932" i="4"/>
  <c r="AE931" i="4"/>
  <c r="AE930" i="4"/>
  <c r="AE929" i="4"/>
  <c r="AE928" i="4"/>
  <c r="AE927" i="4"/>
  <c r="AE926" i="4"/>
  <c r="AE925" i="4"/>
  <c r="AE924" i="4"/>
  <c r="AE923" i="4"/>
  <c r="AE922" i="4"/>
  <c r="AE921" i="4"/>
  <c r="AE920" i="4"/>
  <c r="AE919" i="4"/>
  <c r="AE918" i="4"/>
  <c r="AE917" i="4"/>
  <c r="AE916" i="4"/>
  <c r="AE915" i="4"/>
  <c r="AE914" i="4"/>
  <c r="AE913" i="4"/>
  <c r="AE912" i="4"/>
  <c r="AE911" i="4"/>
  <c r="AE910" i="4"/>
  <c r="AE909" i="4"/>
  <c r="AE908" i="4"/>
  <c r="AE907" i="4"/>
  <c r="AE906" i="4"/>
  <c r="AE905" i="4"/>
  <c r="AE904" i="4"/>
  <c r="AE903" i="4"/>
  <c r="AE902" i="4"/>
  <c r="AE901" i="4"/>
  <c r="AE900" i="4"/>
  <c r="AE899" i="4"/>
  <c r="AE898" i="4"/>
  <c r="AE897" i="4"/>
  <c r="AE896" i="4"/>
  <c r="AE895" i="4"/>
  <c r="AE894" i="4"/>
  <c r="AE893" i="4"/>
  <c r="AE892" i="4"/>
  <c r="AE891" i="4"/>
  <c r="AE890" i="4"/>
  <c r="AE889" i="4"/>
  <c r="AE888" i="4"/>
  <c r="AE887" i="4"/>
  <c r="AE886" i="4"/>
  <c r="AE885" i="4"/>
  <c r="AE884" i="4"/>
  <c r="AE883" i="4"/>
  <c r="AE882" i="4"/>
  <c r="AE881" i="4"/>
  <c r="AE880" i="4"/>
  <c r="AE879" i="4"/>
  <c r="AE878" i="4"/>
  <c r="AE877" i="4"/>
  <c r="AE876" i="4"/>
  <c r="AE875" i="4"/>
  <c r="AE874" i="4"/>
  <c r="AE873" i="4"/>
  <c r="AE872" i="4"/>
  <c r="AE871" i="4"/>
  <c r="AE870" i="4"/>
  <c r="AE869" i="4"/>
  <c r="AE868" i="4"/>
  <c r="AE867" i="4"/>
  <c r="AE866" i="4"/>
  <c r="AE865" i="4"/>
  <c r="AE864" i="4"/>
  <c r="AE863" i="4"/>
  <c r="AE862" i="4"/>
  <c r="AE861" i="4"/>
  <c r="AE860" i="4"/>
  <c r="AE859" i="4"/>
  <c r="AE858" i="4"/>
  <c r="AE857" i="4"/>
  <c r="AE856" i="4"/>
  <c r="AE855" i="4"/>
  <c r="AE854" i="4"/>
  <c r="AE853" i="4"/>
  <c r="AE852" i="4"/>
  <c r="AE851" i="4"/>
  <c r="AE850" i="4"/>
  <c r="AE849" i="4"/>
  <c r="AE848" i="4"/>
  <c r="AE847" i="4"/>
  <c r="AE846" i="4"/>
  <c r="AE845" i="4"/>
  <c r="AE844" i="4"/>
  <c r="AE843" i="4"/>
  <c r="AE842" i="4"/>
  <c r="AE841" i="4"/>
  <c r="AE840" i="4"/>
  <c r="AE839" i="4"/>
  <c r="AE838" i="4"/>
  <c r="AE837" i="4"/>
  <c r="AE836" i="4"/>
  <c r="AE835" i="4"/>
  <c r="AE834" i="4"/>
  <c r="AE833" i="4"/>
  <c r="AE832" i="4"/>
  <c r="AE831" i="4"/>
  <c r="AE830" i="4"/>
  <c r="AE829" i="4"/>
  <c r="AE828" i="4"/>
  <c r="AE827" i="4"/>
  <c r="AE826" i="4"/>
  <c r="AE825" i="4"/>
  <c r="AE824" i="4"/>
  <c r="AE823" i="4"/>
  <c r="AE822" i="4"/>
  <c r="AE821" i="4"/>
  <c r="AE820" i="4"/>
  <c r="AE819" i="4"/>
  <c r="AE818" i="4"/>
  <c r="AE817" i="4"/>
  <c r="AE816" i="4"/>
  <c r="AE815" i="4"/>
  <c r="AE814" i="4"/>
  <c r="AE813" i="4"/>
  <c r="AE812" i="4"/>
  <c r="AE811" i="4"/>
  <c r="AE810" i="4"/>
  <c r="AE809" i="4"/>
  <c r="AE808" i="4"/>
  <c r="AE807" i="4"/>
  <c r="AE806" i="4"/>
  <c r="AE805" i="4"/>
  <c r="AE804" i="4"/>
  <c r="AE803" i="4"/>
  <c r="AE802" i="4"/>
  <c r="AE801" i="4"/>
  <c r="AE800" i="4"/>
  <c r="AE799" i="4"/>
  <c r="AE798" i="4"/>
  <c r="AE797" i="4"/>
  <c r="AE796" i="4"/>
  <c r="AE795" i="4"/>
  <c r="AE794" i="4"/>
  <c r="AE793" i="4"/>
  <c r="AE792" i="4"/>
  <c r="AE791" i="4"/>
  <c r="AE790" i="4"/>
  <c r="AE789" i="4"/>
  <c r="AE788" i="4"/>
  <c r="AE787" i="4"/>
  <c r="AE786" i="4"/>
  <c r="AE785" i="4"/>
  <c r="AE784" i="4"/>
  <c r="AE783" i="4"/>
  <c r="AE782" i="4"/>
  <c r="AE781" i="4"/>
  <c r="AE780" i="4"/>
  <c r="AE779" i="4"/>
  <c r="AE778" i="4"/>
  <c r="AE777" i="4"/>
  <c r="AE776" i="4"/>
  <c r="AE775" i="4"/>
  <c r="AE774" i="4"/>
  <c r="AE773" i="4"/>
  <c r="AE772" i="4"/>
  <c r="AE771" i="4"/>
  <c r="AE770" i="4"/>
  <c r="AE769" i="4"/>
  <c r="AE768" i="4"/>
  <c r="AE767" i="4"/>
  <c r="AE766" i="4"/>
  <c r="AE765" i="4"/>
  <c r="AE764" i="4"/>
  <c r="AE763" i="4"/>
  <c r="AE762" i="4"/>
  <c r="AE761" i="4"/>
  <c r="AE760" i="4"/>
  <c r="AE759" i="4"/>
  <c r="AE758" i="4"/>
  <c r="AE757" i="4"/>
  <c r="AE756" i="4"/>
  <c r="AE755" i="4"/>
  <c r="AE754" i="4"/>
  <c r="AE753" i="4"/>
  <c r="AE752" i="4"/>
  <c r="AE751" i="4"/>
  <c r="AE750" i="4"/>
  <c r="AE749" i="4"/>
  <c r="AE748" i="4"/>
  <c r="AE747" i="4"/>
  <c r="AE746" i="4"/>
  <c r="AE745" i="4"/>
  <c r="AE744" i="4"/>
  <c r="AE743" i="4"/>
  <c r="AE742" i="4"/>
  <c r="AE741" i="4"/>
  <c r="AE740" i="4"/>
  <c r="AE739" i="4"/>
  <c r="AE738" i="4"/>
  <c r="AE737" i="4"/>
  <c r="AE736" i="4"/>
  <c r="AE735" i="4"/>
  <c r="AE734" i="4"/>
  <c r="AE733" i="4"/>
  <c r="AE732" i="4"/>
  <c r="AE731" i="4"/>
  <c r="AE730" i="4"/>
  <c r="AE729" i="4"/>
  <c r="AE728" i="4"/>
  <c r="AE727" i="4"/>
  <c r="AE726" i="4"/>
  <c r="AE725" i="4"/>
  <c r="AE724" i="4"/>
  <c r="AE723" i="4"/>
  <c r="AE722" i="4"/>
  <c r="AE721" i="4"/>
  <c r="AE720" i="4"/>
  <c r="AE719" i="4"/>
  <c r="AE718" i="4"/>
  <c r="AE717" i="4"/>
  <c r="AE716" i="4"/>
  <c r="AE715" i="4"/>
  <c r="AE714" i="4"/>
  <c r="AE713" i="4"/>
  <c r="AE712" i="4"/>
  <c r="AE711" i="4"/>
  <c r="AE710" i="4"/>
  <c r="AE709" i="4"/>
  <c r="AE708" i="4"/>
  <c r="AE707" i="4"/>
  <c r="AE706" i="4"/>
  <c r="AE705" i="4"/>
  <c r="AE704" i="4"/>
  <c r="AE703" i="4"/>
  <c r="AE702" i="4"/>
  <c r="AE701" i="4"/>
  <c r="AE700" i="4"/>
  <c r="AE699" i="4"/>
  <c r="AE698" i="4"/>
  <c r="AE697" i="4"/>
  <c r="AE696" i="4"/>
  <c r="AE695" i="4"/>
  <c r="AE694" i="4"/>
  <c r="AE693" i="4"/>
  <c r="AE692" i="4"/>
  <c r="AE691" i="4"/>
  <c r="AE690" i="4"/>
  <c r="AE689" i="4"/>
  <c r="AE688" i="4"/>
  <c r="AE687" i="4"/>
  <c r="AE686" i="4"/>
  <c r="AE685" i="4"/>
  <c r="AE684" i="4"/>
  <c r="AE683" i="4"/>
  <c r="AE682" i="4"/>
  <c r="AE681" i="4"/>
  <c r="AE680" i="4"/>
  <c r="AE679" i="4"/>
  <c r="AE678" i="4"/>
  <c r="AE677" i="4"/>
  <c r="AE676" i="4"/>
  <c r="AE675" i="4"/>
  <c r="AE674" i="4"/>
  <c r="AE673" i="4"/>
  <c r="AE672" i="4"/>
  <c r="AE671" i="4"/>
  <c r="AE670" i="4"/>
  <c r="AE669" i="4"/>
  <c r="AE668" i="4"/>
  <c r="AE667" i="4"/>
  <c r="AE666" i="4"/>
  <c r="AE665" i="4"/>
  <c r="AE664" i="4"/>
  <c r="AE663" i="4"/>
  <c r="AE662" i="4"/>
  <c r="AE661" i="4"/>
  <c r="AE660" i="4"/>
  <c r="AE659" i="4"/>
  <c r="AE658" i="4"/>
  <c r="AE657" i="4"/>
  <c r="AE656" i="4"/>
  <c r="AE655" i="4"/>
  <c r="AE654" i="4"/>
  <c r="AE653" i="4"/>
  <c r="AE652" i="4"/>
  <c r="AE651" i="4"/>
  <c r="AE650" i="4"/>
  <c r="AE649" i="4"/>
  <c r="AE648" i="4"/>
  <c r="AE647" i="4"/>
  <c r="AE646" i="4"/>
  <c r="AE645" i="4"/>
  <c r="AE644" i="4"/>
  <c r="AE643" i="4"/>
  <c r="AE642" i="4"/>
  <c r="AE641" i="4"/>
  <c r="AE640" i="4"/>
  <c r="AE639" i="4"/>
  <c r="AE638" i="4"/>
  <c r="AE637" i="4"/>
  <c r="AE636" i="4"/>
  <c r="AE635" i="4"/>
  <c r="AE634" i="4"/>
  <c r="AE633" i="4"/>
  <c r="AE632" i="4"/>
  <c r="AE631" i="4"/>
  <c r="AE630" i="4"/>
  <c r="AE629" i="4"/>
  <c r="AE628" i="4"/>
  <c r="AE627" i="4"/>
  <c r="AE626" i="4"/>
  <c r="AE625" i="4"/>
  <c r="AE624" i="4"/>
  <c r="AE623" i="4"/>
  <c r="AE622" i="4"/>
  <c r="AE621" i="4"/>
  <c r="AE620" i="4"/>
  <c r="AE619" i="4"/>
  <c r="AE618" i="4"/>
  <c r="AE617" i="4"/>
  <c r="AE616" i="4"/>
  <c r="AE615" i="4"/>
  <c r="AE614" i="4"/>
  <c r="AE613" i="4"/>
  <c r="AE612" i="4"/>
  <c r="AE611" i="4"/>
  <c r="AE610" i="4"/>
  <c r="AE609" i="4"/>
  <c r="AE608" i="4"/>
  <c r="AE607" i="4"/>
  <c r="AE606" i="4"/>
  <c r="AE605" i="4"/>
  <c r="AE604" i="4"/>
  <c r="AE603" i="4"/>
  <c r="AE602" i="4"/>
  <c r="AE601" i="4"/>
  <c r="AE600" i="4"/>
  <c r="AE599" i="4"/>
  <c r="AE598" i="4"/>
  <c r="AE597" i="4"/>
  <c r="AE596" i="4"/>
  <c r="AE595" i="4"/>
  <c r="AE594" i="4"/>
  <c r="AE593" i="4"/>
  <c r="AE592" i="4"/>
  <c r="AE591" i="4"/>
  <c r="AE590" i="4"/>
  <c r="AE589" i="4"/>
  <c r="AE588" i="4"/>
  <c r="AE587" i="4"/>
  <c r="AE586" i="4"/>
  <c r="AE585" i="4"/>
  <c r="AE584" i="4"/>
  <c r="AE583" i="4"/>
  <c r="AE582" i="4"/>
  <c r="AE581" i="4"/>
  <c r="AE580" i="4"/>
  <c r="AE579" i="4"/>
  <c r="AE578" i="4"/>
  <c r="AE577" i="4"/>
  <c r="AE576" i="4"/>
  <c r="AE575" i="4"/>
  <c r="AE574" i="4"/>
  <c r="AE57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W10" i="4"/>
  <c r="AT10" i="4"/>
  <c r="BA10" i="4" s="1"/>
  <c r="BK2" i="5" s="1"/>
  <c r="AU10" i="4"/>
  <c r="BB10" i="4" s="1"/>
  <c r="BL2" i="5" s="1"/>
  <c r="AV10" i="4"/>
  <c r="BC10" i="4" s="1"/>
  <c r="BM2" i="5" s="1"/>
  <c r="AS10" i="4"/>
  <c r="AZ10" i="4" s="1"/>
  <c r="BJ2" i="5" s="1"/>
  <c r="E3035" i="4"/>
  <c r="AS3035" i="4" s="1"/>
  <c r="AZ3035" i="4" s="1"/>
  <c r="E3034" i="4"/>
  <c r="AS3034" i="4" s="1"/>
  <c r="AZ3034" i="4" s="1"/>
  <c r="E3033" i="4"/>
  <c r="AS3033" i="4" s="1"/>
  <c r="AZ3033" i="4" s="1"/>
  <c r="E3032" i="4"/>
  <c r="AS3032" i="4" s="1"/>
  <c r="AZ3032" i="4" s="1"/>
  <c r="E3031" i="4"/>
  <c r="AS3031" i="4" s="1"/>
  <c r="AZ3031" i="4" s="1"/>
  <c r="E3030" i="4"/>
  <c r="AS3030" i="4" s="1"/>
  <c r="AZ3030" i="4" s="1"/>
  <c r="E3029" i="4"/>
  <c r="AS3029" i="4" s="1"/>
  <c r="AZ3029" i="4" s="1"/>
  <c r="E3028" i="4"/>
  <c r="AS3028" i="4" s="1"/>
  <c r="AZ3028" i="4" s="1"/>
  <c r="E3027" i="4"/>
  <c r="AS3027" i="4" s="1"/>
  <c r="AZ3027" i="4" s="1"/>
  <c r="E3026" i="4"/>
  <c r="AS3026" i="4" s="1"/>
  <c r="AZ3026" i="4" s="1"/>
  <c r="E3025" i="4"/>
  <c r="AS3025" i="4" s="1"/>
  <c r="AZ3025" i="4" s="1"/>
  <c r="E3024" i="4"/>
  <c r="AS3024" i="4" s="1"/>
  <c r="AZ3024" i="4" s="1"/>
  <c r="E3023" i="4"/>
  <c r="AS3023" i="4" s="1"/>
  <c r="AZ3023" i="4" s="1"/>
  <c r="E3022" i="4"/>
  <c r="AS3022" i="4" s="1"/>
  <c r="AZ3022" i="4" s="1"/>
  <c r="E3021" i="4"/>
  <c r="AS3021" i="4" s="1"/>
  <c r="AZ3021" i="4" s="1"/>
  <c r="E3020" i="4"/>
  <c r="AS3020" i="4" s="1"/>
  <c r="AZ3020" i="4" s="1"/>
  <c r="E3019" i="4"/>
  <c r="AS3019" i="4" s="1"/>
  <c r="AZ3019" i="4" s="1"/>
  <c r="E3018" i="4"/>
  <c r="AS3018" i="4" s="1"/>
  <c r="AZ3018" i="4" s="1"/>
  <c r="E3017" i="4"/>
  <c r="AS3017" i="4" s="1"/>
  <c r="AZ3017" i="4" s="1"/>
  <c r="E3016" i="4"/>
  <c r="AS3016" i="4" s="1"/>
  <c r="AZ3016" i="4" s="1"/>
  <c r="E3015" i="4"/>
  <c r="AS3015" i="4" s="1"/>
  <c r="AZ3015" i="4" s="1"/>
  <c r="E3014" i="4"/>
  <c r="AS3014" i="4" s="1"/>
  <c r="AZ3014" i="4" s="1"/>
  <c r="E3013" i="4"/>
  <c r="AS3013" i="4" s="1"/>
  <c r="AZ3013" i="4" s="1"/>
  <c r="E3012" i="4"/>
  <c r="AS3012" i="4" s="1"/>
  <c r="AZ3012" i="4" s="1"/>
  <c r="E3011" i="4"/>
  <c r="AS3011" i="4" s="1"/>
  <c r="AZ3011" i="4" s="1"/>
  <c r="E3010" i="4"/>
  <c r="AS3010" i="4" s="1"/>
  <c r="AZ3010" i="4" s="1"/>
  <c r="E3009" i="4"/>
  <c r="AS3009" i="4" s="1"/>
  <c r="AZ3009" i="4" s="1"/>
  <c r="E3008" i="4"/>
  <c r="AS3008" i="4" s="1"/>
  <c r="AZ3008" i="4" s="1"/>
  <c r="E3007" i="4"/>
  <c r="AS3007" i="4" s="1"/>
  <c r="AZ3007" i="4" s="1"/>
  <c r="E3006" i="4"/>
  <c r="AS3006" i="4" s="1"/>
  <c r="AZ3006" i="4" s="1"/>
  <c r="E3005" i="4"/>
  <c r="AS3005" i="4" s="1"/>
  <c r="AZ3005" i="4" s="1"/>
  <c r="E3004" i="4"/>
  <c r="AS3004" i="4" s="1"/>
  <c r="AZ3004" i="4" s="1"/>
  <c r="E3003" i="4"/>
  <c r="AS3003" i="4" s="1"/>
  <c r="AZ3003" i="4" s="1"/>
  <c r="E3002" i="4"/>
  <c r="AS3002" i="4" s="1"/>
  <c r="AZ3002" i="4" s="1"/>
  <c r="E3001" i="4"/>
  <c r="AS3001" i="4" s="1"/>
  <c r="AZ3001" i="4" s="1"/>
  <c r="E3000" i="4"/>
  <c r="AS3000" i="4" s="1"/>
  <c r="AZ3000" i="4" s="1"/>
  <c r="E2999" i="4"/>
  <c r="AS2999" i="4" s="1"/>
  <c r="AZ2999" i="4" s="1"/>
  <c r="E2998" i="4"/>
  <c r="AS2998" i="4" s="1"/>
  <c r="AZ2998" i="4" s="1"/>
  <c r="E2997" i="4"/>
  <c r="AS2997" i="4" s="1"/>
  <c r="AZ2997" i="4" s="1"/>
  <c r="E2996" i="4"/>
  <c r="AS2996" i="4" s="1"/>
  <c r="AZ2996" i="4" s="1"/>
  <c r="E2995" i="4"/>
  <c r="AS2995" i="4" s="1"/>
  <c r="AZ2995" i="4" s="1"/>
  <c r="E2994" i="4"/>
  <c r="AS2994" i="4" s="1"/>
  <c r="AZ2994" i="4" s="1"/>
  <c r="E2993" i="4"/>
  <c r="AS2993" i="4" s="1"/>
  <c r="AZ2993" i="4" s="1"/>
  <c r="E2992" i="4"/>
  <c r="AS2992" i="4" s="1"/>
  <c r="AZ2992" i="4" s="1"/>
  <c r="E2991" i="4"/>
  <c r="AS2991" i="4" s="1"/>
  <c r="AZ2991" i="4" s="1"/>
  <c r="E2990" i="4"/>
  <c r="AS2990" i="4" s="1"/>
  <c r="AZ2990" i="4" s="1"/>
  <c r="E2989" i="4"/>
  <c r="AS2989" i="4" s="1"/>
  <c r="AZ2989" i="4" s="1"/>
  <c r="E2988" i="4"/>
  <c r="AS2988" i="4" s="1"/>
  <c r="AZ2988" i="4" s="1"/>
  <c r="E2987" i="4"/>
  <c r="AS2987" i="4" s="1"/>
  <c r="AZ2987" i="4" s="1"/>
  <c r="E2986" i="4"/>
  <c r="AS2986" i="4" s="1"/>
  <c r="AZ2986" i="4" s="1"/>
  <c r="E2985" i="4"/>
  <c r="AS2985" i="4" s="1"/>
  <c r="AZ2985" i="4" s="1"/>
  <c r="E2984" i="4"/>
  <c r="AS2984" i="4" s="1"/>
  <c r="AZ2984" i="4" s="1"/>
  <c r="E2983" i="4"/>
  <c r="AS2983" i="4" s="1"/>
  <c r="AZ2983" i="4" s="1"/>
  <c r="E2982" i="4"/>
  <c r="AS2982" i="4" s="1"/>
  <c r="AZ2982" i="4" s="1"/>
  <c r="E2981" i="4"/>
  <c r="AS2981" i="4" s="1"/>
  <c r="AZ2981" i="4" s="1"/>
  <c r="E2980" i="4"/>
  <c r="AS2980" i="4" s="1"/>
  <c r="AZ2980" i="4" s="1"/>
  <c r="E2979" i="4"/>
  <c r="AS2979" i="4" s="1"/>
  <c r="AZ2979" i="4" s="1"/>
  <c r="E2978" i="4"/>
  <c r="AS2978" i="4" s="1"/>
  <c r="AZ2978" i="4" s="1"/>
  <c r="E2977" i="4"/>
  <c r="AS2977" i="4" s="1"/>
  <c r="AZ2977" i="4" s="1"/>
  <c r="E2976" i="4"/>
  <c r="AS2976" i="4" s="1"/>
  <c r="AZ2976" i="4" s="1"/>
  <c r="E2975" i="4"/>
  <c r="AS2975" i="4" s="1"/>
  <c r="AZ2975" i="4" s="1"/>
  <c r="E2974" i="4"/>
  <c r="AS2974" i="4" s="1"/>
  <c r="AZ2974" i="4" s="1"/>
  <c r="E2973" i="4"/>
  <c r="AS2973" i="4" s="1"/>
  <c r="AZ2973" i="4" s="1"/>
  <c r="E2972" i="4"/>
  <c r="AS2972" i="4" s="1"/>
  <c r="AZ2972" i="4" s="1"/>
  <c r="E2971" i="4"/>
  <c r="AS2971" i="4" s="1"/>
  <c r="AZ2971" i="4" s="1"/>
  <c r="E2970" i="4"/>
  <c r="AS2970" i="4" s="1"/>
  <c r="AZ2970" i="4" s="1"/>
  <c r="E2969" i="4"/>
  <c r="AS2969" i="4" s="1"/>
  <c r="AZ2969" i="4" s="1"/>
  <c r="E2968" i="4"/>
  <c r="AS2968" i="4" s="1"/>
  <c r="AZ2968" i="4" s="1"/>
  <c r="E2967" i="4"/>
  <c r="AS2967" i="4" s="1"/>
  <c r="AZ2967" i="4" s="1"/>
  <c r="E2966" i="4"/>
  <c r="AS2966" i="4" s="1"/>
  <c r="AZ2966" i="4" s="1"/>
  <c r="E2965" i="4"/>
  <c r="AS2965" i="4" s="1"/>
  <c r="AZ2965" i="4" s="1"/>
  <c r="E2964" i="4"/>
  <c r="AS2964" i="4" s="1"/>
  <c r="AZ2964" i="4" s="1"/>
  <c r="E2963" i="4"/>
  <c r="AS2963" i="4" s="1"/>
  <c r="AZ2963" i="4" s="1"/>
  <c r="E2962" i="4"/>
  <c r="AS2962" i="4" s="1"/>
  <c r="AZ2962" i="4" s="1"/>
  <c r="E2961" i="4"/>
  <c r="AS2961" i="4" s="1"/>
  <c r="AZ2961" i="4" s="1"/>
  <c r="E2960" i="4"/>
  <c r="AS2960" i="4" s="1"/>
  <c r="AZ2960" i="4" s="1"/>
  <c r="E2959" i="4"/>
  <c r="AS2959" i="4" s="1"/>
  <c r="AZ2959" i="4" s="1"/>
  <c r="E2958" i="4"/>
  <c r="AS2958" i="4" s="1"/>
  <c r="AZ2958" i="4" s="1"/>
  <c r="E2957" i="4"/>
  <c r="AS2957" i="4" s="1"/>
  <c r="AZ2957" i="4" s="1"/>
  <c r="E2956" i="4"/>
  <c r="AS2956" i="4" s="1"/>
  <c r="AZ2956" i="4" s="1"/>
  <c r="E2955" i="4"/>
  <c r="AS2955" i="4" s="1"/>
  <c r="AZ2955" i="4" s="1"/>
  <c r="E2954" i="4"/>
  <c r="AS2954" i="4" s="1"/>
  <c r="AZ2954" i="4" s="1"/>
  <c r="E2953" i="4"/>
  <c r="AS2953" i="4" s="1"/>
  <c r="AZ2953" i="4" s="1"/>
  <c r="E2952" i="4"/>
  <c r="AS2952" i="4" s="1"/>
  <c r="AZ2952" i="4" s="1"/>
  <c r="E2951" i="4"/>
  <c r="AS2951" i="4" s="1"/>
  <c r="AZ2951" i="4" s="1"/>
  <c r="E2950" i="4"/>
  <c r="AS2950" i="4" s="1"/>
  <c r="AZ2950" i="4" s="1"/>
  <c r="E2949" i="4"/>
  <c r="AS2949" i="4" s="1"/>
  <c r="AZ2949" i="4" s="1"/>
  <c r="E2948" i="4"/>
  <c r="AS2948" i="4" s="1"/>
  <c r="AZ2948" i="4" s="1"/>
  <c r="E2947" i="4"/>
  <c r="AS2947" i="4" s="1"/>
  <c r="AZ2947" i="4" s="1"/>
  <c r="E2946" i="4"/>
  <c r="AS2946" i="4" s="1"/>
  <c r="AZ2946" i="4" s="1"/>
  <c r="E2945" i="4"/>
  <c r="AS2945" i="4" s="1"/>
  <c r="AZ2945" i="4" s="1"/>
  <c r="E2944" i="4"/>
  <c r="AS2944" i="4" s="1"/>
  <c r="AZ2944" i="4" s="1"/>
  <c r="E2943" i="4"/>
  <c r="AS2943" i="4" s="1"/>
  <c r="AZ2943" i="4" s="1"/>
  <c r="E2942" i="4"/>
  <c r="AS2942" i="4" s="1"/>
  <c r="AZ2942" i="4" s="1"/>
  <c r="E2941" i="4"/>
  <c r="AS2941" i="4" s="1"/>
  <c r="AZ2941" i="4" s="1"/>
  <c r="E2940" i="4"/>
  <c r="AS2940" i="4" s="1"/>
  <c r="AZ2940" i="4" s="1"/>
  <c r="E2939" i="4"/>
  <c r="AS2939" i="4" s="1"/>
  <c r="AZ2939" i="4" s="1"/>
  <c r="E2938" i="4"/>
  <c r="AS2938" i="4" s="1"/>
  <c r="AZ2938" i="4" s="1"/>
  <c r="E2937" i="4"/>
  <c r="AS2937" i="4" s="1"/>
  <c r="AZ2937" i="4" s="1"/>
  <c r="E2936" i="4"/>
  <c r="AS2936" i="4" s="1"/>
  <c r="AZ2936" i="4" s="1"/>
  <c r="E2935" i="4"/>
  <c r="AS2935" i="4" s="1"/>
  <c r="AZ2935" i="4" s="1"/>
  <c r="E2934" i="4"/>
  <c r="AS2934" i="4" s="1"/>
  <c r="AZ2934" i="4" s="1"/>
  <c r="E2933" i="4"/>
  <c r="AS2933" i="4" s="1"/>
  <c r="AZ2933" i="4" s="1"/>
  <c r="E2932" i="4"/>
  <c r="AS2932" i="4" s="1"/>
  <c r="AZ2932" i="4" s="1"/>
  <c r="E2931" i="4"/>
  <c r="AS2931" i="4" s="1"/>
  <c r="AZ2931" i="4" s="1"/>
  <c r="E2930" i="4"/>
  <c r="AS2930" i="4" s="1"/>
  <c r="AZ2930" i="4" s="1"/>
  <c r="E2929" i="4"/>
  <c r="AS2929" i="4" s="1"/>
  <c r="AZ2929" i="4" s="1"/>
  <c r="E2928" i="4"/>
  <c r="AS2928" i="4" s="1"/>
  <c r="AZ2928" i="4" s="1"/>
  <c r="E2927" i="4"/>
  <c r="AS2927" i="4" s="1"/>
  <c r="AZ2927" i="4" s="1"/>
  <c r="E2926" i="4"/>
  <c r="AS2926" i="4" s="1"/>
  <c r="AZ2926" i="4" s="1"/>
  <c r="E2925" i="4"/>
  <c r="AS2925" i="4" s="1"/>
  <c r="AZ2925" i="4" s="1"/>
  <c r="E2924" i="4"/>
  <c r="AS2924" i="4" s="1"/>
  <c r="AZ2924" i="4" s="1"/>
  <c r="E2923" i="4"/>
  <c r="AS2923" i="4" s="1"/>
  <c r="AZ2923" i="4" s="1"/>
  <c r="E2922" i="4"/>
  <c r="AS2922" i="4" s="1"/>
  <c r="AZ2922" i="4" s="1"/>
  <c r="E2921" i="4"/>
  <c r="AS2921" i="4" s="1"/>
  <c r="AZ2921" i="4" s="1"/>
  <c r="E2920" i="4"/>
  <c r="AS2920" i="4" s="1"/>
  <c r="AZ2920" i="4" s="1"/>
  <c r="E2919" i="4"/>
  <c r="AS2919" i="4" s="1"/>
  <c r="AZ2919" i="4" s="1"/>
  <c r="E2918" i="4"/>
  <c r="AS2918" i="4" s="1"/>
  <c r="AZ2918" i="4" s="1"/>
  <c r="E2917" i="4"/>
  <c r="AS2917" i="4" s="1"/>
  <c r="AZ2917" i="4" s="1"/>
  <c r="E2916" i="4"/>
  <c r="AS2916" i="4" s="1"/>
  <c r="AZ2916" i="4" s="1"/>
  <c r="E2915" i="4"/>
  <c r="AS2915" i="4" s="1"/>
  <c r="AZ2915" i="4" s="1"/>
  <c r="E2914" i="4"/>
  <c r="AS2914" i="4" s="1"/>
  <c r="AZ2914" i="4" s="1"/>
  <c r="E2913" i="4"/>
  <c r="AS2913" i="4" s="1"/>
  <c r="AZ2913" i="4" s="1"/>
  <c r="E2912" i="4"/>
  <c r="AS2912" i="4" s="1"/>
  <c r="AZ2912" i="4" s="1"/>
  <c r="E2911" i="4"/>
  <c r="AS2911" i="4" s="1"/>
  <c r="AZ2911" i="4" s="1"/>
  <c r="E2910" i="4"/>
  <c r="AS2910" i="4" s="1"/>
  <c r="AZ2910" i="4" s="1"/>
  <c r="E2909" i="4"/>
  <c r="AS2909" i="4" s="1"/>
  <c r="AZ2909" i="4" s="1"/>
  <c r="E2908" i="4"/>
  <c r="AS2908" i="4" s="1"/>
  <c r="AZ2908" i="4" s="1"/>
  <c r="E2907" i="4"/>
  <c r="AS2907" i="4" s="1"/>
  <c r="AZ2907" i="4" s="1"/>
  <c r="E2906" i="4"/>
  <c r="AS2906" i="4" s="1"/>
  <c r="AZ2906" i="4" s="1"/>
  <c r="E2905" i="4"/>
  <c r="AS2905" i="4" s="1"/>
  <c r="AZ2905" i="4" s="1"/>
  <c r="E2904" i="4"/>
  <c r="AS2904" i="4" s="1"/>
  <c r="AZ2904" i="4" s="1"/>
  <c r="E2903" i="4"/>
  <c r="AS2903" i="4" s="1"/>
  <c r="AZ2903" i="4" s="1"/>
  <c r="E2902" i="4"/>
  <c r="AS2902" i="4" s="1"/>
  <c r="AZ2902" i="4" s="1"/>
  <c r="E2901" i="4"/>
  <c r="AS2901" i="4" s="1"/>
  <c r="AZ2901" i="4" s="1"/>
  <c r="E2900" i="4"/>
  <c r="AS2900" i="4" s="1"/>
  <c r="AZ2900" i="4" s="1"/>
  <c r="E2899" i="4"/>
  <c r="AS2899" i="4" s="1"/>
  <c r="AZ2899" i="4" s="1"/>
  <c r="E2898" i="4"/>
  <c r="AS2898" i="4" s="1"/>
  <c r="AZ2898" i="4" s="1"/>
  <c r="E2897" i="4"/>
  <c r="AS2897" i="4" s="1"/>
  <c r="AZ2897" i="4" s="1"/>
  <c r="E2896" i="4"/>
  <c r="AS2896" i="4" s="1"/>
  <c r="AZ2896" i="4" s="1"/>
  <c r="E2895" i="4"/>
  <c r="AS2895" i="4" s="1"/>
  <c r="AZ2895" i="4" s="1"/>
  <c r="E2894" i="4"/>
  <c r="AS2894" i="4" s="1"/>
  <c r="AZ2894" i="4" s="1"/>
  <c r="E2893" i="4"/>
  <c r="AS2893" i="4" s="1"/>
  <c r="AZ2893" i="4" s="1"/>
  <c r="E2892" i="4"/>
  <c r="AS2892" i="4" s="1"/>
  <c r="AZ2892" i="4" s="1"/>
  <c r="E2891" i="4"/>
  <c r="AS2891" i="4" s="1"/>
  <c r="AZ2891" i="4" s="1"/>
  <c r="E2890" i="4"/>
  <c r="AS2890" i="4" s="1"/>
  <c r="AZ2890" i="4" s="1"/>
  <c r="E2889" i="4"/>
  <c r="AS2889" i="4" s="1"/>
  <c r="AZ2889" i="4" s="1"/>
  <c r="E2888" i="4"/>
  <c r="AS2888" i="4" s="1"/>
  <c r="AZ2888" i="4" s="1"/>
  <c r="E2887" i="4"/>
  <c r="AS2887" i="4" s="1"/>
  <c r="AZ2887" i="4" s="1"/>
  <c r="E2886" i="4"/>
  <c r="AS2886" i="4" s="1"/>
  <c r="AZ2886" i="4" s="1"/>
  <c r="E2885" i="4"/>
  <c r="AS2885" i="4" s="1"/>
  <c r="AZ2885" i="4" s="1"/>
  <c r="E2884" i="4"/>
  <c r="AS2884" i="4" s="1"/>
  <c r="AZ2884" i="4" s="1"/>
  <c r="E2883" i="4"/>
  <c r="AS2883" i="4" s="1"/>
  <c r="AZ2883" i="4" s="1"/>
  <c r="E2882" i="4"/>
  <c r="AS2882" i="4" s="1"/>
  <c r="AZ2882" i="4" s="1"/>
  <c r="E2881" i="4"/>
  <c r="AS2881" i="4" s="1"/>
  <c r="AZ2881" i="4" s="1"/>
  <c r="E2880" i="4"/>
  <c r="AS2880" i="4" s="1"/>
  <c r="AZ2880" i="4" s="1"/>
  <c r="E2879" i="4"/>
  <c r="AS2879" i="4" s="1"/>
  <c r="AZ2879" i="4" s="1"/>
  <c r="E2878" i="4"/>
  <c r="AS2878" i="4" s="1"/>
  <c r="AZ2878" i="4" s="1"/>
  <c r="E2877" i="4"/>
  <c r="AS2877" i="4" s="1"/>
  <c r="AZ2877" i="4" s="1"/>
  <c r="E2876" i="4"/>
  <c r="AS2876" i="4" s="1"/>
  <c r="AZ2876" i="4" s="1"/>
  <c r="E2875" i="4"/>
  <c r="AS2875" i="4" s="1"/>
  <c r="AZ2875" i="4" s="1"/>
  <c r="E2874" i="4"/>
  <c r="AS2874" i="4" s="1"/>
  <c r="AZ2874" i="4" s="1"/>
  <c r="E2873" i="4"/>
  <c r="AS2873" i="4" s="1"/>
  <c r="AZ2873" i="4" s="1"/>
  <c r="E2872" i="4"/>
  <c r="AS2872" i="4" s="1"/>
  <c r="AZ2872" i="4" s="1"/>
  <c r="E2871" i="4"/>
  <c r="AS2871" i="4" s="1"/>
  <c r="AZ2871" i="4" s="1"/>
  <c r="E2870" i="4"/>
  <c r="AS2870" i="4" s="1"/>
  <c r="AZ2870" i="4" s="1"/>
  <c r="E2869" i="4"/>
  <c r="AS2869" i="4" s="1"/>
  <c r="AZ2869" i="4" s="1"/>
  <c r="E2868" i="4"/>
  <c r="AS2868" i="4" s="1"/>
  <c r="AZ2868" i="4" s="1"/>
  <c r="E2867" i="4"/>
  <c r="AS2867" i="4" s="1"/>
  <c r="AZ2867" i="4" s="1"/>
  <c r="E2866" i="4"/>
  <c r="AS2866" i="4" s="1"/>
  <c r="AZ2866" i="4" s="1"/>
  <c r="E2865" i="4"/>
  <c r="AS2865" i="4" s="1"/>
  <c r="AZ2865" i="4" s="1"/>
  <c r="E2864" i="4"/>
  <c r="AS2864" i="4" s="1"/>
  <c r="AZ2864" i="4" s="1"/>
  <c r="E2863" i="4"/>
  <c r="AS2863" i="4" s="1"/>
  <c r="AZ2863" i="4" s="1"/>
  <c r="E2862" i="4"/>
  <c r="AS2862" i="4" s="1"/>
  <c r="AZ2862" i="4" s="1"/>
  <c r="E2861" i="4"/>
  <c r="AS2861" i="4" s="1"/>
  <c r="AZ2861" i="4" s="1"/>
  <c r="E2860" i="4"/>
  <c r="AS2860" i="4" s="1"/>
  <c r="AZ2860" i="4" s="1"/>
  <c r="E2859" i="4"/>
  <c r="AS2859" i="4" s="1"/>
  <c r="AZ2859" i="4" s="1"/>
  <c r="E2858" i="4"/>
  <c r="AS2858" i="4" s="1"/>
  <c r="AZ2858" i="4" s="1"/>
  <c r="E2857" i="4"/>
  <c r="AS2857" i="4" s="1"/>
  <c r="AZ2857" i="4" s="1"/>
  <c r="E2856" i="4"/>
  <c r="AS2856" i="4" s="1"/>
  <c r="AZ2856" i="4" s="1"/>
  <c r="E2855" i="4"/>
  <c r="AS2855" i="4" s="1"/>
  <c r="AZ2855" i="4" s="1"/>
  <c r="E2854" i="4"/>
  <c r="AS2854" i="4" s="1"/>
  <c r="AZ2854" i="4" s="1"/>
  <c r="E2853" i="4"/>
  <c r="AS2853" i="4" s="1"/>
  <c r="AZ2853" i="4" s="1"/>
  <c r="E2852" i="4"/>
  <c r="AS2852" i="4" s="1"/>
  <c r="AZ2852" i="4" s="1"/>
  <c r="E2851" i="4"/>
  <c r="AS2851" i="4" s="1"/>
  <c r="AZ2851" i="4" s="1"/>
  <c r="E2850" i="4"/>
  <c r="AS2850" i="4" s="1"/>
  <c r="AZ2850" i="4" s="1"/>
  <c r="E2849" i="4"/>
  <c r="AS2849" i="4" s="1"/>
  <c r="AZ2849" i="4" s="1"/>
  <c r="E2848" i="4"/>
  <c r="AS2848" i="4" s="1"/>
  <c r="AZ2848" i="4" s="1"/>
  <c r="E2847" i="4"/>
  <c r="AS2847" i="4" s="1"/>
  <c r="AZ2847" i="4" s="1"/>
  <c r="E2846" i="4"/>
  <c r="AS2846" i="4" s="1"/>
  <c r="AZ2846" i="4" s="1"/>
  <c r="E2845" i="4"/>
  <c r="AS2845" i="4" s="1"/>
  <c r="AZ2845" i="4" s="1"/>
  <c r="E2844" i="4"/>
  <c r="AS2844" i="4" s="1"/>
  <c r="AZ2844" i="4" s="1"/>
  <c r="E2843" i="4"/>
  <c r="AS2843" i="4" s="1"/>
  <c r="AZ2843" i="4" s="1"/>
  <c r="E2842" i="4"/>
  <c r="AS2842" i="4" s="1"/>
  <c r="AZ2842" i="4" s="1"/>
  <c r="E2841" i="4"/>
  <c r="AS2841" i="4" s="1"/>
  <c r="AZ2841" i="4" s="1"/>
  <c r="E2840" i="4"/>
  <c r="AS2840" i="4" s="1"/>
  <c r="AZ2840" i="4" s="1"/>
  <c r="E2839" i="4"/>
  <c r="AS2839" i="4" s="1"/>
  <c r="AZ2839" i="4" s="1"/>
  <c r="E2838" i="4"/>
  <c r="AS2838" i="4" s="1"/>
  <c r="AZ2838" i="4" s="1"/>
  <c r="E2837" i="4"/>
  <c r="AS2837" i="4" s="1"/>
  <c r="AZ2837" i="4" s="1"/>
  <c r="E2836" i="4"/>
  <c r="AS2836" i="4" s="1"/>
  <c r="AZ2836" i="4" s="1"/>
  <c r="E2835" i="4"/>
  <c r="AS2835" i="4" s="1"/>
  <c r="AZ2835" i="4" s="1"/>
  <c r="E2834" i="4"/>
  <c r="AS2834" i="4" s="1"/>
  <c r="AZ2834" i="4" s="1"/>
  <c r="E2833" i="4"/>
  <c r="AS2833" i="4" s="1"/>
  <c r="AZ2833" i="4" s="1"/>
  <c r="E2832" i="4"/>
  <c r="AS2832" i="4" s="1"/>
  <c r="AZ2832" i="4" s="1"/>
  <c r="E2831" i="4"/>
  <c r="AS2831" i="4" s="1"/>
  <c r="AZ2831" i="4" s="1"/>
  <c r="E2830" i="4"/>
  <c r="AS2830" i="4" s="1"/>
  <c r="AZ2830" i="4" s="1"/>
  <c r="E2829" i="4"/>
  <c r="AS2829" i="4" s="1"/>
  <c r="AZ2829" i="4" s="1"/>
  <c r="E2828" i="4"/>
  <c r="AS2828" i="4" s="1"/>
  <c r="AZ2828" i="4" s="1"/>
  <c r="E2827" i="4"/>
  <c r="AS2827" i="4" s="1"/>
  <c r="AZ2827" i="4" s="1"/>
  <c r="E2826" i="4"/>
  <c r="AS2826" i="4" s="1"/>
  <c r="AZ2826" i="4" s="1"/>
  <c r="E2825" i="4"/>
  <c r="AS2825" i="4" s="1"/>
  <c r="AZ2825" i="4" s="1"/>
  <c r="E2824" i="4"/>
  <c r="AS2824" i="4" s="1"/>
  <c r="AZ2824" i="4" s="1"/>
  <c r="E2823" i="4"/>
  <c r="AS2823" i="4" s="1"/>
  <c r="AZ2823" i="4" s="1"/>
  <c r="E2822" i="4"/>
  <c r="AS2822" i="4" s="1"/>
  <c r="AZ2822" i="4" s="1"/>
  <c r="E2821" i="4"/>
  <c r="AS2821" i="4" s="1"/>
  <c r="AZ2821" i="4" s="1"/>
  <c r="E2820" i="4"/>
  <c r="AS2820" i="4" s="1"/>
  <c r="AZ2820" i="4" s="1"/>
  <c r="E2819" i="4"/>
  <c r="AS2819" i="4" s="1"/>
  <c r="AZ2819" i="4" s="1"/>
  <c r="E2818" i="4"/>
  <c r="AS2818" i="4" s="1"/>
  <c r="AZ2818" i="4" s="1"/>
  <c r="E2817" i="4"/>
  <c r="AS2817" i="4" s="1"/>
  <c r="AZ2817" i="4" s="1"/>
  <c r="E2816" i="4"/>
  <c r="AS2816" i="4" s="1"/>
  <c r="AZ2816" i="4" s="1"/>
  <c r="E2815" i="4"/>
  <c r="AS2815" i="4" s="1"/>
  <c r="AZ2815" i="4" s="1"/>
  <c r="E2814" i="4"/>
  <c r="AS2814" i="4" s="1"/>
  <c r="AZ2814" i="4" s="1"/>
  <c r="E2813" i="4"/>
  <c r="AS2813" i="4" s="1"/>
  <c r="AZ2813" i="4" s="1"/>
  <c r="E2812" i="4"/>
  <c r="AS2812" i="4" s="1"/>
  <c r="AZ2812" i="4" s="1"/>
  <c r="E2811" i="4"/>
  <c r="AS2811" i="4" s="1"/>
  <c r="AZ2811" i="4" s="1"/>
  <c r="E2810" i="4"/>
  <c r="AS2810" i="4" s="1"/>
  <c r="AZ2810" i="4" s="1"/>
  <c r="E2809" i="4"/>
  <c r="AS2809" i="4" s="1"/>
  <c r="AZ2809" i="4" s="1"/>
  <c r="E2808" i="4"/>
  <c r="AS2808" i="4" s="1"/>
  <c r="AZ2808" i="4" s="1"/>
  <c r="E2807" i="4"/>
  <c r="AS2807" i="4" s="1"/>
  <c r="AZ2807" i="4" s="1"/>
  <c r="E2806" i="4"/>
  <c r="AS2806" i="4" s="1"/>
  <c r="AZ2806" i="4" s="1"/>
  <c r="E2805" i="4"/>
  <c r="AS2805" i="4" s="1"/>
  <c r="AZ2805" i="4" s="1"/>
  <c r="E2804" i="4"/>
  <c r="AS2804" i="4" s="1"/>
  <c r="AZ2804" i="4" s="1"/>
  <c r="E2803" i="4"/>
  <c r="AS2803" i="4" s="1"/>
  <c r="AZ2803" i="4" s="1"/>
  <c r="E2802" i="4"/>
  <c r="AS2802" i="4" s="1"/>
  <c r="AZ2802" i="4" s="1"/>
  <c r="E2801" i="4"/>
  <c r="AS2801" i="4" s="1"/>
  <c r="AZ2801" i="4" s="1"/>
  <c r="E2800" i="4"/>
  <c r="AS2800" i="4" s="1"/>
  <c r="AZ2800" i="4" s="1"/>
  <c r="E2799" i="4"/>
  <c r="AS2799" i="4" s="1"/>
  <c r="AZ2799" i="4" s="1"/>
  <c r="E2798" i="4"/>
  <c r="AS2798" i="4" s="1"/>
  <c r="AZ2798" i="4" s="1"/>
  <c r="E2797" i="4"/>
  <c r="AS2797" i="4" s="1"/>
  <c r="AZ2797" i="4" s="1"/>
  <c r="E2796" i="4"/>
  <c r="AS2796" i="4" s="1"/>
  <c r="AZ2796" i="4" s="1"/>
  <c r="E2795" i="4"/>
  <c r="AS2795" i="4" s="1"/>
  <c r="AZ2795" i="4" s="1"/>
  <c r="E2794" i="4"/>
  <c r="AS2794" i="4" s="1"/>
  <c r="AZ2794" i="4" s="1"/>
  <c r="E2793" i="4"/>
  <c r="AS2793" i="4" s="1"/>
  <c r="AZ2793" i="4" s="1"/>
  <c r="E2792" i="4"/>
  <c r="AS2792" i="4" s="1"/>
  <c r="AZ2792" i="4" s="1"/>
  <c r="E2791" i="4"/>
  <c r="AS2791" i="4" s="1"/>
  <c r="AZ2791" i="4" s="1"/>
  <c r="E2790" i="4"/>
  <c r="AS2790" i="4" s="1"/>
  <c r="AZ2790" i="4" s="1"/>
  <c r="E2789" i="4"/>
  <c r="AS2789" i="4" s="1"/>
  <c r="AZ2789" i="4" s="1"/>
  <c r="E2788" i="4"/>
  <c r="AS2788" i="4" s="1"/>
  <c r="AZ2788" i="4" s="1"/>
  <c r="E2787" i="4"/>
  <c r="AS2787" i="4" s="1"/>
  <c r="AZ2787" i="4" s="1"/>
  <c r="E2786" i="4"/>
  <c r="AS2786" i="4" s="1"/>
  <c r="AZ2786" i="4" s="1"/>
  <c r="E2785" i="4"/>
  <c r="AS2785" i="4" s="1"/>
  <c r="AZ2785" i="4" s="1"/>
  <c r="E2784" i="4"/>
  <c r="AS2784" i="4" s="1"/>
  <c r="AZ2784" i="4" s="1"/>
  <c r="E2783" i="4"/>
  <c r="AS2783" i="4" s="1"/>
  <c r="AZ2783" i="4" s="1"/>
  <c r="E2782" i="4"/>
  <c r="AS2782" i="4" s="1"/>
  <c r="AZ2782" i="4" s="1"/>
  <c r="E2781" i="4"/>
  <c r="AS2781" i="4" s="1"/>
  <c r="AZ2781" i="4" s="1"/>
  <c r="E2780" i="4"/>
  <c r="AS2780" i="4" s="1"/>
  <c r="AZ2780" i="4" s="1"/>
  <c r="E2779" i="4"/>
  <c r="AS2779" i="4" s="1"/>
  <c r="AZ2779" i="4" s="1"/>
  <c r="E2778" i="4"/>
  <c r="AS2778" i="4" s="1"/>
  <c r="AZ2778" i="4" s="1"/>
  <c r="E2777" i="4"/>
  <c r="AS2777" i="4" s="1"/>
  <c r="AZ2777" i="4" s="1"/>
  <c r="E2776" i="4"/>
  <c r="AS2776" i="4" s="1"/>
  <c r="AZ2776" i="4" s="1"/>
  <c r="E2775" i="4"/>
  <c r="AS2775" i="4" s="1"/>
  <c r="AZ2775" i="4" s="1"/>
  <c r="E2774" i="4"/>
  <c r="AS2774" i="4" s="1"/>
  <c r="AZ2774" i="4" s="1"/>
  <c r="E2773" i="4"/>
  <c r="AS2773" i="4" s="1"/>
  <c r="AZ2773" i="4" s="1"/>
  <c r="E2772" i="4"/>
  <c r="AS2772" i="4" s="1"/>
  <c r="AZ2772" i="4" s="1"/>
  <c r="E2771" i="4"/>
  <c r="AS2771" i="4" s="1"/>
  <c r="AZ2771" i="4" s="1"/>
  <c r="E2770" i="4"/>
  <c r="AS2770" i="4" s="1"/>
  <c r="AZ2770" i="4" s="1"/>
  <c r="E2769" i="4"/>
  <c r="AS2769" i="4" s="1"/>
  <c r="AZ2769" i="4" s="1"/>
  <c r="E2768" i="4"/>
  <c r="AS2768" i="4" s="1"/>
  <c r="AZ2768" i="4" s="1"/>
  <c r="E2767" i="4"/>
  <c r="AS2767" i="4" s="1"/>
  <c r="AZ2767" i="4" s="1"/>
  <c r="E2766" i="4"/>
  <c r="AS2766" i="4" s="1"/>
  <c r="AZ2766" i="4" s="1"/>
  <c r="E2765" i="4"/>
  <c r="AS2765" i="4" s="1"/>
  <c r="AZ2765" i="4" s="1"/>
  <c r="E2764" i="4"/>
  <c r="AS2764" i="4" s="1"/>
  <c r="AZ2764" i="4" s="1"/>
  <c r="E2763" i="4"/>
  <c r="AS2763" i="4" s="1"/>
  <c r="AZ2763" i="4" s="1"/>
  <c r="E2762" i="4"/>
  <c r="AS2762" i="4" s="1"/>
  <c r="AZ2762" i="4" s="1"/>
  <c r="E2761" i="4"/>
  <c r="AS2761" i="4" s="1"/>
  <c r="AZ2761" i="4" s="1"/>
  <c r="E2760" i="4"/>
  <c r="AS2760" i="4" s="1"/>
  <c r="AZ2760" i="4" s="1"/>
  <c r="E2759" i="4"/>
  <c r="AS2759" i="4" s="1"/>
  <c r="AZ2759" i="4" s="1"/>
  <c r="E2758" i="4"/>
  <c r="AS2758" i="4" s="1"/>
  <c r="AZ2758" i="4" s="1"/>
  <c r="E2757" i="4"/>
  <c r="AS2757" i="4" s="1"/>
  <c r="AZ2757" i="4" s="1"/>
  <c r="E2756" i="4"/>
  <c r="AS2756" i="4" s="1"/>
  <c r="AZ2756" i="4" s="1"/>
  <c r="E2755" i="4"/>
  <c r="AS2755" i="4" s="1"/>
  <c r="AZ2755" i="4" s="1"/>
  <c r="E2754" i="4"/>
  <c r="AS2754" i="4" s="1"/>
  <c r="AZ2754" i="4" s="1"/>
  <c r="E2753" i="4"/>
  <c r="AS2753" i="4" s="1"/>
  <c r="AZ2753" i="4" s="1"/>
  <c r="E2752" i="4"/>
  <c r="AS2752" i="4" s="1"/>
  <c r="AZ2752" i="4" s="1"/>
  <c r="E2751" i="4"/>
  <c r="AS2751" i="4" s="1"/>
  <c r="AZ2751" i="4" s="1"/>
  <c r="E2750" i="4"/>
  <c r="AS2750" i="4" s="1"/>
  <c r="AZ2750" i="4" s="1"/>
  <c r="E2749" i="4"/>
  <c r="AS2749" i="4" s="1"/>
  <c r="AZ2749" i="4" s="1"/>
  <c r="E2748" i="4"/>
  <c r="AS2748" i="4" s="1"/>
  <c r="AZ2748" i="4" s="1"/>
  <c r="E2747" i="4"/>
  <c r="AS2747" i="4" s="1"/>
  <c r="AZ2747" i="4" s="1"/>
  <c r="E2746" i="4"/>
  <c r="AS2746" i="4" s="1"/>
  <c r="AZ2746" i="4" s="1"/>
  <c r="E2745" i="4"/>
  <c r="AS2745" i="4" s="1"/>
  <c r="AZ2745" i="4" s="1"/>
  <c r="E2744" i="4"/>
  <c r="AS2744" i="4" s="1"/>
  <c r="AZ2744" i="4" s="1"/>
  <c r="E2743" i="4"/>
  <c r="AS2743" i="4" s="1"/>
  <c r="AZ2743" i="4" s="1"/>
  <c r="E2742" i="4"/>
  <c r="AS2742" i="4" s="1"/>
  <c r="AZ2742" i="4" s="1"/>
  <c r="E2741" i="4"/>
  <c r="AS2741" i="4" s="1"/>
  <c r="AZ2741" i="4" s="1"/>
  <c r="E2740" i="4"/>
  <c r="AS2740" i="4" s="1"/>
  <c r="AZ2740" i="4" s="1"/>
  <c r="E2739" i="4"/>
  <c r="AS2739" i="4" s="1"/>
  <c r="AZ2739" i="4" s="1"/>
  <c r="E2738" i="4"/>
  <c r="AS2738" i="4" s="1"/>
  <c r="AZ2738" i="4" s="1"/>
  <c r="E2737" i="4"/>
  <c r="AS2737" i="4" s="1"/>
  <c r="AZ2737" i="4" s="1"/>
  <c r="E2736" i="4"/>
  <c r="AS2736" i="4" s="1"/>
  <c r="AZ2736" i="4" s="1"/>
  <c r="E2735" i="4"/>
  <c r="AS2735" i="4" s="1"/>
  <c r="AZ2735" i="4" s="1"/>
  <c r="E2734" i="4"/>
  <c r="AS2734" i="4" s="1"/>
  <c r="AZ2734" i="4" s="1"/>
  <c r="E2733" i="4"/>
  <c r="AS2733" i="4" s="1"/>
  <c r="AZ2733" i="4" s="1"/>
  <c r="E2732" i="4"/>
  <c r="AS2732" i="4" s="1"/>
  <c r="AZ2732" i="4" s="1"/>
  <c r="E2731" i="4"/>
  <c r="AS2731" i="4" s="1"/>
  <c r="AZ2731" i="4" s="1"/>
  <c r="E2730" i="4"/>
  <c r="AS2730" i="4" s="1"/>
  <c r="AZ2730" i="4" s="1"/>
  <c r="E2729" i="4"/>
  <c r="AS2729" i="4" s="1"/>
  <c r="AZ2729" i="4" s="1"/>
  <c r="E2728" i="4"/>
  <c r="AS2728" i="4" s="1"/>
  <c r="AZ2728" i="4" s="1"/>
  <c r="E2727" i="4"/>
  <c r="AS2727" i="4" s="1"/>
  <c r="AZ2727" i="4" s="1"/>
  <c r="E2726" i="4"/>
  <c r="AS2726" i="4" s="1"/>
  <c r="AZ2726" i="4" s="1"/>
  <c r="E2725" i="4"/>
  <c r="AS2725" i="4" s="1"/>
  <c r="AZ2725" i="4" s="1"/>
  <c r="E2724" i="4"/>
  <c r="AS2724" i="4" s="1"/>
  <c r="AZ2724" i="4" s="1"/>
  <c r="E2723" i="4"/>
  <c r="AS2723" i="4" s="1"/>
  <c r="AZ2723" i="4" s="1"/>
  <c r="E2722" i="4"/>
  <c r="AS2722" i="4" s="1"/>
  <c r="AZ2722" i="4" s="1"/>
  <c r="E2721" i="4"/>
  <c r="AS2721" i="4" s="1"/>
  <c r="AZ2721" i="4" s="1"/>
  <c r="E2720" i="4"/>
  <c r="AS2720" i="4" s="1"/>
  <c r="AZ2720" i="4" s="1"/>
  <c r="E2719" i="4"/>
  <c r="AS2719" i="4" s="1"/>
  <c r="AZ2719" i="4" s="1"/>
  <c r="E2718" i="4"/>
  <c r="AS2718" i="4" s="1"/>
  <c r="AZ2718" i="4" s="1"/>
  <c r="E2717" i="4"/>
  <c r="AS2717" i="4" s="1"/>
  <c r="AZ2717" i="4" s="1"/>
  <c r="E2716" i="4"/>
  <c r="AS2716" i="4" s="1"/>
  <c r="AZ2716" i="4" s="1"/>
  <c r="E2715" i="4"/>
  <c r="AS2715" i="4" s="1"/>
  <c r="AZ2715" i="4" s="1"/>
  <c r="E2714" i="4"/>
  <c r="AS2714" i="4" s="1"/>
  <c r="AZ2714" i="4" s="1"/>
  <c r="E2713" i="4"/>
  <c r="AS2713" i="4" s="1"/>
  <c r="AZ2713" i="4" s="1"/>
  <c r="E2712" i="4"/>
  <c r="AS2712" i="4" s="1"/>
  <c r="AZ2712" i="4" s="1"/>
  <c r="E2711" i="4"/>
  <c r="AS2711" i="4" s="1"/>
  <c r="AZ2711" i="4" s="1"/>
  <c r="E2710" i="4"/>
  <c r="AS2710" i="4" s="1"/>
  <c r="AZ2710" i="4" s="1"/>
  <c r="E2709" i="4"/>
  <c r="AS2709" i="4" s="1"/>
  <c r="AZ2709" i="4" s="1"/>
  <c r="E2708" i="4"/>
  <c r="AS2708" i="4" s="1"/>
  <c r="AZ2708" i="4" s="1"/>
  <c r="E2707" i="4"/>
  <c r="AS2707" i="4" s="1"/>
  <c r="AZ2707" i="4" s="1"/>
  <c r="E2706" i="4"/>
  <c r="AS2706" i="4" s="1"/>
  <c r="AZ2706" i="4" s="1"/>
  <c r="E2705" i="4"/>
  <c r="AS2705" i="4" s="1"/>
  <c r="AZ2705" i="4" s="1"/>
  <c r="E2704" i="4"/>
  <c r="AS2704" i="4" s="1"/>
  <c r="AZ2704" i="4" s="1"/>
  <c r="E2703" i="4"/>
  <c r="AS2703" i="4" s="1"/>
  <c r="AZ2703" i="4" s="1"/>
  <c r="E2702" i="4"/>
  <c r="AS2702" i="4" s="1"/>
  <c r="AZ2702" i="4" s="1"/>
  <c r="E2701" i="4"/>
  <c r="AS2701" i="4" s="1"/>
  <c r="AZ2701" i="4" s="1"/>
  <c r="E2700" i="4"/>
  <c r="AS2700" i="4" s="1"/>
  <c r="AZ2700" i="4" s="1"/>
  <c r="E2699" i="4"/>
  <c r="AS2699" i="4" s="1"/>
  <c r="AZ2699" i="4" s="1"/>
  <c r="E2698" i="4"/>
  <c r="AS2698" i="4" s="1"/>
  <c r="AZ2698" i="4" s="1"/>
  <c r="E2697" i="4"/>
  <c r="AS2697" i="4" s="1"/>
  <c r="AZ2697" i="4" s="1"/>
  <c r="E2696" i="4"/>
  <c r="AS2696" i="4" s="1"/>
  <c r="AZ2696" i="4" s="1"/>
  <c r="E2695" i="4"/>
  <c r="AS2695" i="4" s="1"/>
  <c r="AZ2695" i="4" s="1"/>
  <c r="E2694" i="4"/>
  <c r="AS2694" i="4" s="1"/>
  <c r="AZ2694" i="4" s="1"/>
  <c r="E2693" i="4"/>
  <c r="AS2693" i="4" s="1"/>
  <c r="AZ2693" i="4" s="1"/>
  <c r="E2692" i="4"/>
  <c r="AS2692" i="4" s="1"/>
  <c r="AZ2692" i="4" s="1"/>
  <c r="E2691" i="4"/>
  <c r="AS2691" i="4" s="1"/>
  <c r="AZ2691" i="4" s="1"/>
  <c r="E2690" i="4"/>
  <c r="AS2690" i="4" s="1"/>
  <c r="AZ2690" i="4" s="1"/>
  <c r="E2689" i="4"/>
  <c r="AS2689" i="4" s="1"/>
  <c r="AZ2689" i="4" s="1"/>
  <c r="E2688" i="4"/>
  <c r="AS2688" i="4" s="1"/>
  <c r="AZ2688" i="4" s="1"/>
  <c r="E2687" i="4"/>
  <c r="AS2687" i="4" s="1"/>
  <c r="AZ2687" i="4" s="1"/>
  <c r="E2686" i="4"/>
  <c r="AS2686" i="4" s="1"/>
  <c r="AZ2686" i="4" s="1"/>
  <c r="E2685" i="4"/>
  <c r="AS2685" i="4" s="1"/>
  <c r="AZ2685" i="4" s="1"/>
  <c r="E2684" i="4"/>
  <c r="AS2684" i="4" s="1"/>
  <c r="AZ2684" i="4" s="1"/>
  <c r="E2683" i="4"/>
  <c r="AS2683" i="4" s="1"/>
  <c r="AZ2683" i="4" s="1"/>
  <c r="E2682" i="4"/>
  <c r="AS2682" i="4" s="1"/>
  <c r="AZ2682" i="4" s="1"/>
  <c r="E2681" i="4"/>
  <c r="AS2681" i="4" s="1"/>
  <c r="AZ2681" i="4" s="1"/>
  <c r="E2680" i="4"/>
  <c r="AS2680" i="4" s="1"/>
  <c r="AZ2680" i="4" s="1"/>
  <c r="E2679" i="4"/>
  <c r="AS2679" i="4" s="1"/>
  <c r="AZ2679" i="4" s="1"/>
  <c r="E2678" i="4"/>
  <c r="AS2678" i="4" s="1"/>
  <c r="AZ2678" i="4" s="1"/>
  <c r="E2677" i="4"/>
  <c r="AS2677" i="4" s="1"/>
  <c r="AZ2677" i="4" s="1"/>
  <c r="E2676" i="4"/>
  <c r="AS2676" i="4" s="1"/>
  <c r="AZ2676" i="4" s="1"/>
  <c r="E2675" i="4"/>
  <c r="AS2675" i="4" s="1"/>
  <c r="AZ2675" i="4" s="1"/>
  <c r="E2674" i="4"/>
  <c r="AS2674" i="4" s="1"/>
  <c r="AZ2674" i="4" s="1"/>
  <c r="E2673" i="4"/>
  <c r="AS2673" i="4" s="1"/>
  <c r="AZ2673" i="4" s="1"/>
  <c r="E2672" i="4"/>
  <c r="AS2672" i="4" s="1"/>
  <c r="AZ2672" i="4" s="1"/>
  <c r="E2671" i="4"/>
  <c r="AS2671" i="4" s="1"/>
  <c r="AZ2671" i="4" s="1"/>
  <c r="E2670" i="4"/>
  <c r="AS2670" i="4" s="1"/>
  <c r="AZ2670" i="4" s="1"/>
  <c r="E2669" i="4"/>
  <c r="AS2669" i="4" s="1"/>
  <c r="AZ2669" i="4" s="1"/>
  <c r="E2668" i="4"/>
  <c r="AS2668" i="4" s="1"/>
  <c r="AZ2668" i="4" s="1"/>
  <c r="E2667" i="4"/>
  <c r="AS2667" i="4" s="1"/>
  <c r="AZ2667" i="4" s="1"/>
  <c r="E2666" i="4"/>
  <c r="AS2666" i="4" s="1"/>
  <c r="AZ2666" i="4" s="1"/>
  <c r="E2665" i="4"/>
  <c r="AS2665" i="4" s="1"/>
  <c r="AZ2665" i="4" s="1"/>
  <c r="E2664" i="4"/>
  <c r="AS2664" i="4" s="1"/>
  <c r="AZ2664" i="4" s="1"/>
  <c r="E2663" i="4"/>
  <c r="AS2663" i="4" s="1"/>
  <c r="AZ2663" i="4" s="1"/>
  <c r="E2662" i="4"/>
  <c r="AS2662" i="4" s="1"/>
  <c r="AZ2662" i="4" s="1"/>
  <c r="E2661" i="4"/>
  <c r="AS2661" i="4" s="1"/>
  <c r="AZ2661" i="4" s="1"/>
  <c r="E2660" i="4"/>
  <c r="AS2660" i="4" s="1"/>
  <c r="AZ2660" i="4" s="1"/>
  <c r="E2659" i="4"/>
  <c r="AS2659" i="4" s="1"/>
  <c r="AZ2659" i="4" s="1"/>
  <c r="E2658" i="4"/>
  <c r="AS2658" i="4" s="1"/>
  <c r="AZ2658" i="4" s="1"/>
  <c r="E2657" i="4"/>
  <c r="AS2657" i="4" s="1"/>
  <c r="AZ2657" i="4" s="1"/>
  <c r="E2656" i="4"/>
  <c r="AS2656" i="4" s="1"/>
  <c r="AZ2656" i="4" s="1"/>
  <c r="E2655" i="4"/>
  <c r="AS2655" i="4" s="1"/>
  <c r="AZ2655" i="4" s="1"/>
  <c r="E2654" i="4"/>
  <c r="AS2654" i="4" s="1"/>
  <c r="AZ2654" i="4" s="1"/>
  <c r="E2653" i="4"/>
  <c r="AS2653" i="4" s="1"/>
  <c r="AZ2653" i="4" s="1"/>
  <c r="E2652" i="4"/>
  <c r="AS2652" i="4" s="1"/>
  <c r="AZ2652" i="4" s="1"/>
  <c r="E2651" i="4"/>
  <c r="AS2651" i="4" s="1"/>
  <c r="AZ2651" i="4" s="1"/>
  <c r="E2650" i="4"/>
  <c r="AS2650" i="4" s="1"/>
  <c r="AZ2650" i="4" s="1"/>
  <c r="E2649" i="4"/>
  <c r="AS2649" i="4" s="1"/>
  <c r="AZ2649" i="4" s="1"/>
  <c r="E2648" i="4"/>
  <c r="AS2648" i="4" s="1"/>
  <c r="AZ2648" i="4" s="1"/>
  <c r="E2647" i="4"/>
  <c r="AS2647" i="4" s="1"/>
  <c r="AZ2647" i="4" s="1"/>
  <c r="E2646" i="4"/>
  <c r="AS2646" i="4" s="1"/>
  <c r="AZ2646" i="4" s="1"/>
  <c r="E2645" i="4"/>
  <c r="AS2645" i="4" s="1"/>
  <c r="AZ2645" i="4" s="1"/>
  <c r="E2644" i="4"/>
  <c r="AS2644" i="4" s="1"/>
  <c r="AZ2644" i="4" s="1"/>
  <c r="E2643" i="4"/>
  <c r="AS2643" i="4" s="1"/>
  <c r="AZ2643" i="4" s="1"/>
  <c r="E2642" i="4"/>
  <c r="AS2642" i="4" s="1"/>
  <c r="AZ2642" i="4" s="1"/>
  <c r="E2641" i="4"/>
  <c r="AS2641" i="4" s="1"/>
  <c r="AZ2641" i="4" s="1"/>
  <c r="E2640" i="4"/>
  <c r="AS2640" i="4" s="1"/>
  <c r="AZ2640" i="4" s="1"/>
  <c r="E2639" i="4"/>
  <c r="AS2639" i="4" s="1"/>
  <c r="AZ2639" i="4" s="1"/>
  <c r="E2638" i="4"/>
  <c r="AS2638" i="4" s="1"/>
  <c r="AZ2638" i="4" s="1"/>
  <c r="E2637" i="4"/>
  <c r="AS2637" i="4" s="1"/>
  <c r="AZ2637" i="4" s="1"/>
  <c r="E2636" i="4"/>
  <c r="AS2636" i="4" s="1"/>
  <c r="AZ2636" i="4" s="1"/>
  <c r="E2635" i="4"/>
  <c r="AS2635" i="4" s="1"/>
  <c r="AZ2635" i="4" s="1"/>
  <c r="E2634" i="4"/>
  <c r="AS2634" i="4" s="1"/>
  <c r="AZ2634" i="4" s="1"/>
  <c r="E2633" i="4"/>
  <c r="AS2633" i="4" s="1"/>
  <c r="AZ2633" i="4" s="1"/>
  <c r="E2632" i="4"/>
  <c r="AS2632" i="4" s="1"/>
  <c r="AZ2632" i="4" s="1"/>
  <c r="E2631" i="4"/>
  <c r="AS2631" i="4" s="1"/>
  <c r="AZ2631" i="4" s="1"/>
  <c r="E2630" i="4"/>
  <c r="AS2630" i="4" s="1"/>
  <c r="AZ2630" i="4" s="1"/>
  <c r="E2629" i="4"/>
  <c r="AS2629" i="4" s="1"/>
  <c r="AZ2629" i="4" s="1"/>
  <c r="E2628" i="4"/>
  <c r="AS2628" i="4" s="1"/>
  <c r="AZ2628" i="4" s="1"/>
  <c r="E2627" i="4"/>
  <c r="AS2627" i="4" s="1"/>
  <c r="AZ2627" i="4" s="1"/>
  <c r="E2626" i="4"/>
  <c r="AS2626" i="4" s="1"/>
  <c r="AZ2626" i="4" s="1"/>
  <c r="E2625" i="4"/>
  <c r="AS2625" i="4" s="1"/>
  <c r="AZ2625" i="4" s="1"/>
  <c r="E2624" i="4"/>
  <c r="AS2624" i="4" s="1"/>
  <c r="AZ2624" i="4" s="1"/>
  <c r="E2623" i="4"/>
  <c r="AS2623" i="4" s="1"/>
  <c r="AZ2623" i="4" s="1"/>
  <c r="E2622" i="4"/>
  <c r="AS2622" i="4" s="1"/>
  <c r="AZ2622" i="4" s="1"/>
  <c r="E2621" i="4"/>
  <c r="AS2621" i="4" s="1"/>
  <c r="AZ2621" i="4" s="1"/>
  <c r="E2620" i="4"/>
  <c r="AS2620" i="4" s="1"/>
  <c r="AZ2620" i="4" s="1"/>
  <c r="E2619" i="4"/>
  <c r="AS2619" i="4" s="1"/>
  <c r="AZ2619" i="4" s="1"/>
  <c r="E2618" i="4"/>
  <c r="AS2618" i="4" s="1"/>
  <c r="AZ2618" i="4" s="1"/>
  <c r="E2617" i="4"/>
  <c r="AS2617" i="4" s="1"/>
  <c r="AZ2617" i="4" s="1"/>
  <c r="E2616" i="4"/>
  <c r="AS2616" i="4" s="1"/>
  <c r="AZ2616" i="4" s="1"/>
  <c r="E2615" i="4"/>
  <c r="AS2615" i="4" s="1"/>
  <c r="AZ2615" i="4" s="1"/>
  <c r="E2614" i="4"/>
  <c r="AS2614" i="4" s="1"/>
  <c r="AZ2614" i="4" s="1"/>
  <c r="E2613" i="4"/>
  <c r="AS2613" i="4" s="1"/>
  <c r="AZ2613" i="4" s="1"/>
  <c r="E2612" i="4"/>
  <c r="AS2612" i="4" s="1"/>
  <c r="AZ2612" i="4" s="1"/>
  <c r="E2611" i="4"/>
  <c r="AS2611" i="4" s="1"/>
  <c r="AZ2611" i="4" s="1"/>
  <c r="E2610" i="4"/>
  <c r="AS2610" i="4" s="1"/>
  <c r="AZ2610" i="4" s="1"/>
  <c r="E2609" i="4"/>
  <c r="AS2609" i="4" s="1"/>
  <c r="AZ2609" i="4" s="1"/>
  <c r="E2608" i="4"/>
  <c r="AS2608" i="4" s="1"/>
  <c r="AZ2608" i="4" s="1"/>
  <c r="E2607" i="4"/>
  <c r="AS2607" i="4" s="1"/>
  <c r="AZ2607" i="4" s="1"/>
  <c r="E2606" i="4"/>
  <c r="AS2606" i="4" s="1"/>
  <c r="AZ2606" i="4" s="1"/>
  <c r="E2605" i="4"/>
  <c r="AS2605" i="4" s="1"/>
  <c r="AZ2605" i="4" s="1"/>
  <c r="E2604" i="4"/>
  <c r="AS2604" i="4" s="1"/>
  <c r="AZ2604" i="4" s="1"/>
  <c r="E2603" i="4"/>
  <c r="AS2603" i="4" s="1"/>
  <c r="AZ2603" i="4" s="1"/>
  <c r="E2602" i="4"/>
  <c r="AS2602" i="4" s="1"/>
  <c r="AZ2602" i="4" s="1"/>
  <c r="E2601" i="4"/>
  <c r="AS2601" i="4" s="1"/>
  <c r="AZ2601" i="4" s="1"/>
  <c r="E2600" i="4"/>
  <c r="AS2600" i="4" s="1"/>
  <c r="AZ2600" i="4" s="1"/>
  <c r="E2599" i="4"/>
  <c r="AS2599" i="4" s="1"/>
  <c r="AZ2599" i="4" s="1"/>
  <c r="E2598" i="4"/>
  <c r="AS2598" i="4" s="1"/>
  <c r="AZ2598" i="4" s="1"/>
  <c r="E2597" i="4"/>
  <c r="AS2597" i="4" s="1"/>
  <c r="AZ2597" i="4" s="1"/>
  <c r="E2596" i="4"/>
  <c r="AS2596" i="4" s="1"/>
  <c r="AZ2596" i="4" s="1"/>
  <c r="E2595" i="4"/>
  <c r="AS2595" i="4" s="1"/>
  <c r="AZ2595" i="4" s="1"/>
  <c r="E2594" i="4"/>
  <c r="AS2594" i="4" s="1"/>
  <c r="AZ2594" i="4" s="1"/>
  <c r="E2593" i="4"/>
  <c r="AS2593" i="4" s="1"/>
  <c r="AZ2593" i="4" s="1"/>
  <c r="E2592" i="4"/>
  <c r="AS2592" i="4" s="1"/>
  <c r="AZ2592" i="4" s="1"/>
  <c r="E2591" i="4"/>
  <c r="AS2591" i="4" s="1"/>
  <c r="AZ2591" i="4" s="1"/>
  <c r="E2590" i="4"/>
  <c r="AS2590" i="4" s="1"/>
  <c r="AZ2590" i="4" s="1"/>
  <c r="E2589" i="4"/>
  <c r="AS2589" i="4" s="1"/>
  <c r="AZ2589" i="4" s="1"/>
  <c r="E2588" i="4"/>
  <c r="AS2588" i="4" s="1"/>
  <c r="AZ2588" i="4" s="1"/>
  <c r="E2587" i="4"/>
  <c r="AS2587" i="4" s="1"/>
  <c r="AZ2587" i="4" s="1"/>
  <c r="E2586" i="4"/>
  <c r="AS2586" i="4" s="1"/>
  <c r="AZ2586" i="4" s="1"/>
  <c r="E2585" i="4"/>
  <c r="AS2585" i="4" s="1"/>
  <c r="AZ2585" i="4" s="1"/>
  <c r="E2584" i="4"/>
  <c r="AS2584" i="4" s="1"/>
  <c r="AZ2584" i="4" s="1"/>
  <c r="E2583" i="4"/>
  <c r="AS2583" i="4" s="1"/>
  <c r="AZ2583" i="4" s="1"/>
  <c r="E2582" i="4"/>
  <c r="AS2582" i="4" s="1"/>
  <c r="AZ2582" i="4" s="1"/>
  <c r="E2581" i="4"/>
  <c r="AS2581" i="4" s="1"/>
  <c r="AZ2581" i="4" s="1"/>
  <c r="E2580" i="4"/>
  <c r="AS2580" i="4" s="1"/>
  <c r="AZ2580" i="4" s="1"/>
  <c r="E2579" i="4"/>
  <c r="AS2579" i="4" s="1"/>
  <c r="AZ2579" i="4" s="1"/>
  <c r="E2578" i="4"/>
  <c r="AS2578" i="4" s="1"/>
  <c r="AZ2578" i="4" s="1"/>
  <c r="E2577" i="4"/>
  <c r="AS2577" i="4" s="1"/>
  <c r="AZ2577" i="4" s="1"/>
  <c r="E2576" i="4"/>
  <c r="AS2576" i="4" s="1"/>
  <c r="AZ2576" i="4" s="1"/>
  <c r="E2575" i="4"/>
  <c r="AS2575" i="4" s="1"/>
  <c r="AZ2575" i="4" s="1"/>
  <c r="E2574" i="4"/>
  <c r="AS2574" i="4" s="1"/>
  <c r="AZ2574" i="4" s="1"/>
  <c r="E2573" i="4"/>
  <c r="AS2573" i="4" s="1"/>
  <c r="AZ2573" i="4" s="1"/>
  <c r="E2572" i="4"/>
  <c r="AS2572" i="4" s="1"/>
  <c r="AZ2572" i="4" s="1"/>
  <c r="E2571" i="4"/>
  <c r="AS2571" i="4" s="1"/>
  <c r="AZ2571" i="4" s="1"/>
  <c r="E2570" i="4"/>
  <c r="AS2570" i="4" s="1"/>
  <c r="AZ2570" i="4" s="1"/>
  <c r="E2569" i="4"/>
  <c r="AS2569" i="4" s="1"/>
  <c r="AZ2569" i="4" s="1"/>
  <c r="E2568" i="4"/>
  <c r="AS2568" i="4" s="1"/>
  <c r="AZ2568" i="4" s="1"/>
  <c r="E2567" i="4"/>
  <c r="AS2567" i="4" s="1"/>
  <c r="AZ2567" i="4" s="1"/>
  <c r="E2566" i="4"/>
  <c r="AS2566" i="4" s="1"/>
  <c r="AZ2566" i="4" s="1"/>
  <c r="E2565" i="4"/>
  <c r="AS2565" i="4" s="1"/>
  <c r="AZ2565" i="4" s="1"/>
  <c r="E2564" i="4"/>
  <c r="AS2564" i="4" s="1"/>
  <c r="AZ2564" i="4" s="1"/>
  <c r="E2563" i="4"/>
  <c r="AS2563" i="4" s="1"/>
  <c r="AZ2563" i="4" s="1"/>
  <c r="E2562" i="4"/>
  <c r="AS2562" i="4" s="1"/>
  <c r="AZ2562" i="4" s="1"/>
  <c r="E2561" i="4"/>
  <c r="AS2561" i="4" s="1"/>
  <c r="AZ2561" i="4" s="1"/>
  <c r="E2560" i="4"/>
  <c r="AS2560" i="4" s="1"/>
  <c r="AZ2560" i="4" s="1"/>
  <c r="E2559" i="4"/>
  <c r="AS2559" i="4" s="1"/>
  <c r="AZ2559" i="4" s="1"/>
  <c r="E2558" i="4"/>
  <c r="AS2558" i="4" s="1"/>
  <c r="AZ2558" i="4" s="1"/>
  <c r="E2557" i="4"/>
  <c r="AS2557" i="4" s="1"/>
  <c r="AZ2557" i="4" s="1"/>
  <c r="E2556" i="4"/>
  <c r="AS2556" i="4" s="1"/>
  <c r="AZ2556" i="4" s="1"/>
  <c r="E2555" i="4"/>
  <c r="AS2555" i="4" s="1"/>
  <c r="AZ2555" i="4" s="1"/>
  <c r="E2554" i="4"/>
  <c r="AS2554" i="4" s="1"/>
  <c r="AZ2554" i="4" s="1"/>
  <c r="E2553" i="4"/>
  <c r="AS2553" i="4" s="1"/>
  <c r="AZ2553" i="4" s="1"/>
  <c r="E2552" i="4"/>
  <c r="AS2552" i="4" s="1"/>
  <c r="AZ2552" i="4" s="1"/>
  <c r="E2551" i="4"/>
  <c r="AS2551" i="4" s="1"/>
  <c r="AZ2551" i="4" s="1"/>
  <c r="E2550" i="4"/>
  <c r="AS2550" i="4" s="1"/>
  <c r="AZ2550" i="4" s="1"/>
  <c r="E2549" i="4"/>
  <c r="AS2549" i="4" s="1"/>
  <c r="AZ2549" i="4" s="1"/>
  <c r="E2548" i="4"/>
  <c r="AS2548" i="4" s="1"/>
  <c r="AZ2548" i="4" s="1"/>
  <c r="E2547" i="4"/>
  <c r="AS2547" i="4" s="1"/>
  <c r="AZ2547" i="4" s="1"/>
  <c r="E2546" i="4"/>
  <c r="AS2546" i="4" s="1"/>
  <c r="AZ2546" i="4" s="1"/>
  <c r="E2545" i="4"/>
  <c r="AS2545" i="4" s="1"/>
  <c r="AZ2545" i="4" s="1"/>
  <c r="E2544" i="4"/>
  <c r="AS2544" i="4" s="1"/>
  <c r="AZ2544" i="4" s="1"/>
  <c r="E2543" i="4"/>
  <c r="AS2543" i="4" s="1"/>
  <c r="AZ2543" i="4" s="1"/>
  <c r="E2542" i="4"/>
  <c r="AS2542" i="4" s="1"/>
  <c r="AZ2542" i="4" s="1"/>
  <c r="E2541" i="4"/>
  <c r="AS2541" i="4" s="1"/>
  <c r="AZ2541" i="4" s="1"/>
  <c r="E2540" i="4"/>
  <c r="AS2540" i="4" s="1"/>
  <c r="AZ2540" i="4" s="1"/>
  <c r="E2539" i="4"/>
  <c r="AS2539" i="4" s="1"/>
  <c r="AZ2539" i="4" s="1"/>
  <c r="E2538" i="4"/>
  <c r="AS2538" i="4" s="1"/>
  <c r="AZ2538" i="4" s="1"/>
  <c r="E2537" i="4"/>
  <c r="AS2537" i="4" s="1"/>
  <c r="AZ2537" i="4" s="1"/>
  <c r="E2536" i="4"/>
  <c r="AS2536" i="4" s="1"/>
  <c r="AZ2536" i="4" s="1"/>
  <c r="E2535" i="4"/>
  <c r="AS2535" i="4" s="1"/>
  <c r="AZ2535" i="4" s="1"/>
  <c r="E2534" i="4"/>
  <c r="AS2534" i="4" s="1"/>
  <c r="AZ2534" i="4" s="1"/>
  <c r="E2533" i="4"/>
  <c r="AS2533" i="4" s="1"/>
  <c r="AZ2533" i="4" s="1"/>
  <c r="E2532" i="4"/>
  <c r="AS2532" i="4" s="1"/>
  <c r="AZ2532" i="4" s="1"/>
  <c r="E2531" i="4"/>
  <c r="AS2531" i="4" s="1"/>
  <c r="AZ2531" i="4" s="1"/>
  <c r="E2530" i="4"/>
  <c r="AS2530" i="4" s="1"/>
  <c r="AZ2530" i="4" s="1"/>
  <c r="E2529" i="4"/>
  <c r="AS2529" i="4" s="1"/>
  <c r="AZ2529" i="4" s="1"/>
  <c r="E2528" i="4"/>
  <c r="AS2528" i="4" s="1"/>
  <c r="AZ2528" i="4" s="1"/>
  <c r="E2527" i="4"/>
  <c r="AS2527" i="4" s="1"/>
  <c r="AZ2527" i="4" s="1"/>
  <c r="E2526" i="4"/>
  <c r="AS2526" i="4" s="1"/>
  <c r="AZ2526" i="4" s="1"/>
  <c r="E2525" i="4"/>
  <c r="AS2525" i="4" s="1"/>
  <c r="AZ2525" i="4" s="1"/>
  <c r="E2524" i="4"/>
  <c r="AS2524" i="4" s="1"/>
  <c r="AZ2524" i="4" s="1"/>
  <c r="E2523" i="4"/>
  <c r="AS2523" i="4" s="1"/>
  <c r="AZ2523" i="4" s="1"/>
  <c r="E2522" i="4"/>
  <c r="AS2522" i="4" s="1"/>
  <c r="AZ2522" i="4" s="1"/>
  <c r="E2521" i="4"/>
  <c r="AS2521" i="4" s="1"/>
  <c r="AZ2521" i="4" s="1"/>
  <c r="E2520" i="4"/>
  <c r="AS2520" i="4" s="1"/>
  <c r="AZ2520" i="4" s="1"/>
  <c r="E2519" i="4"/>
  <c r="AS2519" i="4" s="1"/>
  <c r="AZ2519" i="4" s="1"/>
  <c r="E2518" i="4"/>
  <c r="AS2518" i="4" s="1"/>
  <c r="AZ2518" i="4" s="1"/>
  <c r="E2517" i="4"/>
  <c r="AS2517" i="4" s="1"/>
  <c r="AZ2517" i="4" s="1"/>
  <c r="E2516" i="4"/>
  <c r="AS2516" i="4" s="1"/>
  <c r="AZ2516" i="4" s="1"/>
  <c r="E2515" i="4"/>
  <c r="AS2515" i="4" s="1"/>
  <c r="AZ2515" i="4" s="1"/>
  <c r="E2514" i="4"/>
  <c r="AS2514" i="4" s="1"/>
  <c r="AZ2514" i="4" s="1"/>
  <c r="E2513" i="4"/>
  <c r="AS2513" i="4" s="1"/>
  <c r="AZ2513" i="4" s="1"/>
  <c r="E2512" i="4"/>
  <c r="AS2512" i="4" s="1"/>
  <c r="AZ2512" i="4" s="1"/>
  <c r="E2511" i="4"/>
  <c r="AS2511" i="4" s="1"/>
  <c r="AZ2511" i="4" s="1"/>
  <c r="E2510" i="4"/>
  <c r="AS2510" i="4" s="1"/>
  <c r="AZ2510" i="4" s="1"/>
  <c r="E2509" i="4"/>
  <c r="AS2509" i="4" s="1"/>
  <c r="AZ2509" i="4" s="1"/>
  <c r="E2508" i="4"/>
  <c r="AS2508" i="4" s="1"/>
  <c r="AZ2508" i="4" s="1"/>
  <c r="E2507" i="4"/>
  <c r="AS2507" i="4" s="1"/>
  <c r="AZ2507" i="4" s="1"/>
  <c r="E2506" i="4"/>
  <c r="AS2506" i="4" s="1"/>
  <c r="AZ2506" i="4" s="1"/>
  <c r="E2505" i="4"/>
  <c r="AS2505" i="4" s="1"/>
  <c r="AZ2505" i="4" s="1"/>
  <c r="E2504" i="4"/>
  <c r="AS2504" i="4" s="1"/>
  <c r="AZ2504" i="4" s="1"/>
  <c r="E2503" i="4"/>
  <c r="AS2503" i="4" s="1"/>
  <c r="AZ2503" i="4" s="1"/>
  <c r="E2502" i="4"/>
  <c r="AS2502" i="4" s="1"/>
  <c r="AZ2502" i="4" s="1"/>
  <c r="E2501" i="4"/>
  <c r="AS2501" i="4" s="1"/>
  <c r="AZ2501" i="4" s="1"/>
  <c r="E2500" i="4"/>
  <c r="AS2500" i="4" s="1"/>
  <c r="AZ2500" i="4" s="1"/>
  <c r="E2499" i="4"/>
  <c r="AS2499" i="4" s="1"/>
  <c r="AZ2499" i="4" s="1"/>
  <c r="E2498" i="4"/>
  <c r="AS2498" i="4" s="1"/>
  <c r="AZ2498" i="4" s="1"/>
  <c r="E2497" i="4"/>
  <c r="AS2497" i="4" s="1"/>
  <c r="AZ2497" i="4" s="1"/>
  <c r="E2496" i="4"/>
  <c r="AS2496" i="4" s="1"/>
  <c r="AZ2496" i="4" s="1"/>
  <c r="E2495" i="4"/>
  <c r="AS2495" i="4" s="1"/>
  <c r="AZ2495" i="4" s="1"/>
  <c r="E2494" i="4"/>
  <c r="AS2494" i="4" s="1"/>
  <c r="AZ2494" i="4" s="1"/>
  <c r="E2493" i="4"/>
  <c r="AS2493" i="4" s="1"/>
  <c r="AZ2493" i="4" s="1"/>
  <c r="E2492" i="4"/>
  <c r="AS2492" i="4" s="1"/>
  <c r="AZ2492" i="4" s="1"/>
  <c r="E2491" i="4"/>
  <c r="AS2491" i="4" s="1"/>
  <c r="AZ2491" i="4" s="1"/>
  <c r="E2490" i="4"/>
  <c r="AS2490" i="4" s="1"/>
  <c r="AZ2490" i="4" s="1"/>
  <c r="E2489" i="4"/>
  <c r="AS2489" i="4" s="1"/>
  <c r="AZ2489" i="4" s="1"/>
  <c r="E2488" i="4"/>
  <c r="AS2488" i="4" s="1"/>
  <c r="AZ2488" i="4" s="1"/>
  <c r="E2487" i="4"/>
  <c r="AS2487" i="4" s="1"/>
  <c r="AZ2487" i="4" s="1"/>
  <c r="E2486" i="4"/>
  <c r="AS2486" i="4" s="1"/>
  <c r="AZ2486" i="4" s="1"/>
  <c r="E2485" i="4"/>
  <c r="AS2485" i="4" s="1"/>
  <c r="AZ2485" i="4" s="1"/>
  <c r="E2484" i="4"/>
  <c r="AS2484" i="4" s="1"/>
  <c r="AZ2484" i="4" s="1"/>
  <c r="E2483" i="4"/>
  <c r="AS2483" i="4" s="1"/>
  <c r="AZ2483" i="4" s="1"/>
  <c r="E2482" i="4"/>
  <c r="AS2482" i="4" s="1"/>
  <c r="AZ2482" i="4" s="1"/>
  <c r="E2481" i="4"/>
  <c r="AS2481" i="4" s="1"/>
  <c r="AZ2481" i="4" s="1"/>
  <c r="E2480" i="4"/>
  <c r="AS2480" i="4" s="1"/>
  <c r="AZ2480" i="4" s="1"/>
  <c r="E2479" i="4"/>
  <c r="AS2479" i="4" s="1"/>
  <c r="AZ2479" i="4" s="1"/>
  <c r="E2478" i="4"/>
  <c r="AS2478" i="4" s="1"/>
  <c r="AZ2478" i="4" s="1"/>
  <c r="E2477" i="4"/>
  <c r="AS2477" i="4" s="1"/>
  <c r="AZ2477" i="4" s="1"/>
  <c r="E2476" i="4"/>
  <c r="AS2476" i="4" s="1"/>
  <c r="AZ2476" i="4" s="1"/>
  <c r="E2475" i="4"/>
  <c r="AS2475" i="4" s="1"/>
  <c r="AZ2475" i="4" s="1"/>
  <c r="E2474" i="4"/>
  <c r="AS2474" i="4" s="1"/>
  <c r="AZ2474" i="4" s="1"/>
  <c r="E2473" i="4"/>
  <c r="AS2473" i="4" s="1"/>
  <c r="AZ2473" i="4" s="1"/>
  <c r="E2472" i="4"/>
  <c r="AS2472" i="4" s="1"/>
  <c r="AZ2472" i="4" s="1"/>
  <c r="E2471" i="4"/>
  <c r="AS2471" i="4" s="1"/>
  <c r="AZ2471" i="4" s="1"/>
  <c r="E2470" i="4"/>
  <c r="AS2470" i="4" s="1"/>
  <c r="AZ2470" i="4" s="1"/>
  <c r="E2469" i="4"/>
  <c r="AS2469" i="4" s="1"/>
  <c r="AZ2469" i="4" s="1"/>
  <c r="E2468" i="4"/>
  <c r="AS2468" i="4" s="1"/>
  <c r="AZ2468" i="4" s="1"/>
  <c r="E2467" i="4"/>
  <c r="AS2467" i="4" s="1"/>
  <c r="AZ2467" i="4" s="1"/>
  <c r="E2466" i="4"/>
  <c r="AS2466" i="4" s="1"/>
  <c r="AZ2466" i="4" s="1"/>
  <c r="E2465" i="4"/>
  <c r="AS2465" i="4" s="1"/>
  <c r="AZ2465" i="4" s="1"/>
  <c r="E2464" i="4"/>
  <c r="AS2464" i="4" s="1"/>
  <c r="AZ2464" i="4" s="1"/>
  <c r="E2463" i="4"/>
  <c r="AS2463" i="4" s="1"/>
  <c r="AZ2463" i="4" s="1"/>
  <c r="E2462" i="4"/>
  <c r="AS2462" i="4" s="1"/>
  <c r="AZ2462" i="4" s="1"/>
  <c r="E2461" i="4"/>
  <c r="AS2461" i="4" s="1"/>
  <c r="AZ2461" i="4" s="1"/>
  <c r="E2460" i="4"/>
  <c r="AS2460" i="4" s="1"/>
  <c r="AZ2460" i="4" s="1"/>
  <c r="E2459" i="4"/>
  <c r="AS2459" i="4" s="1"/>
  <c r="AZ2459" i="4" s="1"/>
  <c r="E2458" i="4"/>
  <c r="AS2458" i="4" s="1"/>
  <c r="AZ2458" i="4" s="1"/>
  <c r="E2457" i="4"/>
  <c r="AS2457" i="4" s="1"/>
  <c r="AZ2457" i="4" s="1"/>
  <c r="E2456" i="4"/>
  <c r="AS2456" i="4" s="1"/>
  <c r="AZ2456" i="4" s="1"/>
  <c r="E2455" i="4"/>
  <c r="AS2455" i="4" s="1"/>
  <c r="AZ2455" i="4" s="1"/>
  <c r="E2454" i="4"/>
  <c r="AS2454" i="4" s="1"/>
  <c r="AZ2454" i="4" s="1"/>
  <c r="E2453" i="4"/>
  <c r="AS2453" i="4" s="1"/>
  <c r="AZ2453" i="4" s="1"/>
  <c r="E2452" i="4"/>
  <c r="AS2452" i="4" s="1"/>
  <c r="AZ2452" i="4" s="1"/>
  <c r="E2451" i="4"/>
  <c r="AS2451" i="4" s="1"/>
  <c r="AZ2451" i="4" s="1"/>
  <c r="E2450" i="4"/>
  <c r="AS2450" i="4" s="1"/>
  <c r="AZ2450" i="4" s="1"/>
  <c r="E2449" i="4"/>
  <c r="AS2449" i="4" s="1"/>
  <c r="AZ2449" i="4" s="1"/>
  <c r="E2448" i="4"/>
  <c r="AS2448" i="4" s="1"/>
  <c r="AZ2448" i="4" s="1"/>
  <c r="E2447" i="4"/>
  <c r="AS2447" i="4" s="1"/>
  <c r="AZ2447" i="4" s="1"/>
  <c r="E2446" i="4"/>
  <c r="AS2446" i="4" s="1"/>
  <c r="AZ2446" i="4" s="1"/>
  <c r="E2445" i="4"/>
  <c r="AS2445" i="4" s="1"/>
  <c r="AZ2445" i="4" s="1"/>
  <c r="E2444" i="4"/>
  <c r="AS2444" i="4" s="1"/>
  <c r="AZ2444" i="4" s="1"/>
  <c r="E2443" i="4"/>
  <c r="AS2443" i="4" s="1"/>
  <c r="AZ2443" i="4" s="1"/>
  <c r="E2442" i="4"/>
  <c r="AS2442" i="4" s="1"/>
  <c r="AZ2442" i="4" s="1"/>
  <c r="E2441" i="4"/>
  <c r="AS2441" i="4" s="1"/>
  <c r="AZ2441" i="4" s="1"/>
  <c r="E2440" i="4"/>
  <c r="AS2440" i="4" s="1"/>
  <c r="AZ2440" i="4" s="1"/>
  <c r="E2439" i="4"/>
  <c r="AS2439" i="4" s="1"/>
  <c r="AZ2439" i="4" s="1"/>
  <c r="E2438" i="4"/>
  <c r="AS2438" i="4" s="1"/>
  <c r="AZ2438" i="4" s="1"/>
  <c r="E2437" i="4"/>
  <c r="AS2437" i="4" s="1"/>
  <c r="AZ2437" i="4" s="1"/>
  <c r="E2436" i="4"/>
  <c r="AS2436" i="4" s="1"/>
  <c r="AZ2436" i="4" s="1"/>
  <c r="E2435" i="4"/>
  <c r="AS2435" i="4" s="1"/>
  <c r="AZ2435" i="4" s="1"/>
  <c r="E2434" i="4"/>
  <c r="AS2434" i="4" s="1"/>
  <c r="AZ2434" i="4" s="1"/>
  <c r="E2433" i="4"/>
  <c r="AS2433" i="4" s="1"/>
  <c r="AZ2433" i="4" s="1"/>
  <c r="E2432" i="4"/>
  <c r="AS2432" i="4" s="1"/>
  <c r="AZ2432" i="4" s="1"/>
  <c r="E2431" i="4"/>
  <c r="AS2431" i="4" s="1"/>
  <c r="AZ2431" i="4" s="1"/>
  <c r="E2430" i="4"/>
  <c r="AS2430" i="4" s="1"/>
  <c r="AZ2430" i="4" s="1"/>
  <c r="E2429" i="4"/>
  <c r="AS2429" i="4" s="1"/>
  <c r="AZ2429" i="4" s="1"/>
  <c r="E2428" i="4"/>
  <c r="AS2428" i="4" s="1"/>
  <c r="AZ2428" i="4" s="1"/>
  <c r="E2427" i="4"/>
  <c r="AS2427" i="4" s="1"/>
  <c r="AZ2427" i="4" s="1"/>
  <c r="E2426" i="4"/>
  <c r="AS2426" i="4" s="1"/>
  <c r="AZ2426" i="4" s="1"/>
  <c r="E2425" i="4"/>
  <c r="AS2425" i="4" s="1"/>
  <c r="AZ2425" i="4" s="1"/>
  <c r="E2424" i="4"/>
  <c r="AS2424" i="4" s="1"/>
  <c r="AZ2424" i="4" s="1"/>
  <c r="E2423" i="4"/>
  <c r="AS2423" i="4" s="1"/>
  <c r="AZ2423" i="4" s="1"/>
  <c r="E2422" i="4"/>
  <c r="AS2422" i="4" s="1"/>
  <c r="AZ2422" i="4" s="1"/>
  <c r="E2421" i="4"/>
  <c r="AS2421" i="4" s="1"/>
  <c r="AZ2421" i="4" s="1"/>
  <c r="E2420" i="4"/>
  <c r="AS2420" i="4" s="1"/>
  <c r="AZ2420" i="4" s="1"/>
  <c r="E2419" i="4"/>
  <c r="AS2419" i="4" s="1"/>
  <c r="AZ2419" i="4" s="1"/>
  <c r="E2418" i="4"/>
  <c r="AS2418" i="4" s="1"/>
  <c r="AZ2418" i="4" s="1"/>
  <c r="E2417" i="4"/>
  <c r="AS2417" i="4" s="1"/>
  <c r="AZ2417" i="4" s="1"/>
  <c r="E2416" i="4"/>
  <c r="AS2416" i="4" s="1"/>
  <c r="AZ2416" i="4" s="1"/>
  <c r="E2415" i="4"/>
  <c r="AS2415" i="4" s="1"/>
  <c r="AZ2415" i="4" s="1"/>
  <c r="E2414" i="4"/>
  <c r="AS2414" i="4" s="1"/>
  <c r="AZ2414" i="4" s="1"/>
  <c r="E2413" i="4"/>
  <c r="AS2413" i="4" s="1"/>
  <c r="AZ2413" i="4" s="1"/>
  <c r="E2412" i="4"/>
  <c r="AS2412" i="4" s="1"/>
  <c r="AZ2412" i="4" s="1"/>
  <c r="E2411" i="4"/>
  <c r="AS2411" i="4" s="1"/>
  <c r="AZ2411" i="4" s="1"/>
  <c r="E2410" i="4"/>
  <c r="AS2410" i="4" s="1"/>
  <c r="AZ2410" i="4" s="1"/>
  <c r="E2409" i="4"/>
  <c r="AS2409" i="4" s="1"/>
  <c r="AZ2409" i="4" s="1"/>
  <c r="E2408" i="4"/>
  <c r="AS2408" i="4" s="1"/>
  <c r="AZ2408" i="4" s="1"/>
  <c r="E2407" i="4"/>
  <c r="AS2407" i="4" s="1"/>
  <c r="AZ2407" i="4" s="1"/>
  <c r="E2406" i="4"/>
  <c r="AS2406" i="4" s="1"/>
  <c r="AZ2406" i="4" s="1"/>
  <c r="E2405" i="4"/>
  <c r="AS2405" i="4" s="1"/>
  <c r="AZ2405" i="4" s="1"/>
  <c r="E2404" i="4"/>
  <c r="AS2404" i="4" s="1"/>
  <c r="AZ2404" i="4" s="1"/>
  <c r="E2403" i="4"/>
  <c r="AS2403" i="4" s="1"/>
  <c r="AZ2403" i="4" s="1"/>
  <c r="E2402" i="4"/>
  <c r="AS2402" i="4" s="1"/>
  <c r="AZ2402" i="4" s="1"/>
  <c r="E2401" i="4"/>
  <c r="AS2401" i="4" s="1"/>
  <c r="AZ2401" i="4" s="1"/>
  <c r="E2400" i="4"/>
  <c r="AS2400" i="4" s="1"/>
  <c r="AZ2400" i="4" s="1"/>
  <c r="E2399" i="4"/>
  <c r="AS2399" i="4" s="1"/>
  <c r="AZ2399" i="4" s="1"/>
  <c r="E2398" i="4"/>
  <c r="AS2398" i="4" s="1"/>
  <c r="AZ2398" i="4" s="1"/>
  <c r="E2397" i="4"/>
  <c r="AS2397" i="4" s="1"/>
  <c r="AZ2397" i="4" s="1"/>
  <c r="E2396" i="4"/>
  <c r="AS2396" i="4" s="1"/>
  <c r="AZ2396" i="4" s="1"/>
  <c r="E2395" i="4"/>
  <c r="AS2395" i="4" s="1"/>
  <c r="AZ2395" i="4" s="1"/>
  <c r="E2394" i="4"/>
  <c r="AS2394" i="4" s="1"/>
  <c r="AZ2394" i="4" s="1"/>
  <c r="E2393" i="4"/>
  <c r="AS2393" i="4" s="1"/>
  <c r="AZ2393" i="4" s="1"/>
  <c r="E2392" i="4"/>
  <c r="AS2392" i="4" s="1"/>
  <c r="AZ2392" i="4" s="1"/>
  <c r="E2391" i="4"/>
  <c r="AS2391" i="4" s="1"/>
  <c r="AZ2391" i="4" s="1"/>
  <c r="E2390" i="4"/>
  <c r="AS2390" i="4" s="1"/>
  <c r="AZ2390" i="4" s="1"/>
  <c r="E2389" i="4"/>
  <c r="AS2389" i="4" s="1"/>
  <c r="AZ2389" i="4" s="1"/>
  <c r="E2388" i="4"/>
  <c r="AS2388" i="4" s="1"/>
  <c r="AZ2388" i="4" s="1"/>
  <c r="E2387" i="4"/>
  <c r="AS2387" i="4" s="1"/>
  <c r="AZ2387" i="4" s="1"/>
  <c r="E2386" i="4"/>
  <c r="AS2386" i="4" s="1"/>
  <c r="AZ2386" i="4" s="1"/>
  <c r="E2385" i="4"/>
  <c r="AS2385" i="4" s="1"/>
  <c r="AZ2385" i="4" s="1"/>
  <c r="E2384" i="4"/>
  <c r="AS2384" i="4" s="1"/>
  <c r="AZ2384" i="4" s="1"/>
  <c r="E2383" i="4"/>
  <c r="AS2383" i="4" s="1"/>
  <c r="AZ2383" i="4" s="1"/>
  <c r="E2382" i="4"/>
  <c r="AS2382" i="4" s="1"/>
  <c r="AZ2382" i="4" s="1"/>
  <c r="E2381" i="4"/>
  <c r="AS2381" i="4" s="1"/>
  <c r="AZ2381" i="4" s="1"/>
  <c r="E2380" i="4"/>
  <c r="AS2380" i="4" s="1"/>
  <c r="AZ2380" i="4" s="1"/>
  <c r="E2379" i="4"/>
  <c r="AS2379" i="4" s="1"/>
  <c r="AZ2379" i="4" s="1"/>
  <c r="E2378" i="4"/>
  <c r="AS2378" i="4" s="1"/>
  <c r="AZ2378" i="4" s="1"/>
  <c r="E2377" i="4"/>
  <c r="AS2377" i="4" s="1"/>
  <c r="AZ2377" i="4" s="1"/>
  <c r="E2376" i="4"/>
  <c r="AS2376" i="4" s="1"/>
  <c r="AZ2376" i="4" s="1"/>
  <c r="E2375" i="4"/>
  <c r="AS2375" i="4" s="1"/>
  <c r="AZ2375" i="4" s="1"/>
  <c r="E2374" i="4"/>
  <c r="AS2374" i="4" s="1"/>
  <c r="AZ2374" i="4" s="1"/>
  <c r="E2373" i="4"/>
  <c r="AS2373" i="4" s="1"/>
  <c r="AZ2373" i="4" s="1"/>
  <c r="E2372" i="4"/>
  <c r="AS2372" i="4" s="1"/>
  <c r="AZ2372" i="4" s="1"/>
  <c r="E2371" i="4"/>
  <c r="AS2371" i="4" s="1"/>
  <c r="AZ2371" i="4" s="1"/>
  <c r="E2370" i="4"/>
  <c r="AS2370" i="4" s="1"/>
  <c r="AZ2370" i="4" s="1"/>
  <c r="E2369" i="4"/>
  <c r="AS2369" i="4" s="1"/>
  <c r="AZ2369" i="4" s="1"/>
  <c r="E2368" i="4"/>
  <c r="AS2368" i="4" s="1"/>
  <c r="AZ2368" i="4" s="1"/>
  <c r="E2367" i="4"/>
  <c r="AS2367" i="4" s="1"/>
  <c r="AZ2367" i="4" s="1"/>
  <c r="E2366" i="4"/>
  <c r="AS2366" i="4" s="1"/>
  <c r="AZ2366" i="4" s="1"/>
  <c r="E2365" i="4"/>
  <c r="AS2365" i="4" s="1"/>
  <c r="AZ2365" i="4" s="1"/>
  <c r="E2364" i="4"/>
  <c r="AS2364" i="4" s="1"/>
  <c r="AZ2364" i="4" s="1"/>
  <c r="E2363" i="4"/>
  <c r="AS2363" i="4" s="1"/>
  <c r="AZ2363" i="4" s="1"/>
  <c r="E2362" i="4"/>
  <c r="AS2362" i="4" s="1"/>
  <c r="AZ2362" i="4" s="1"/>
  <c r="E2361" i="4"/>
  <c r="AS2361" i="4" s="1"/>
  <c r="AZ2361" i="4" s="1"/>
  <c r="E2360" i="4"/>
  <c r="AS2360" i="4" s="1"/>
  <c r="AZ2360" i="4" s="1"/>
  <c r="E2359" i="4"/>
  <c r="AS2359" i="4" s="1"/>
  <c r="AZ2359" i="4" s="1"/>
  <c r="E2358" i="4"/>
  <c r="AS2358" i="4" s="1"/>
  <c r="AZ2358" i="4" s="1"/>
  <c r="E2357" i="4"/>
  <c r="AS2357" i="4" s="1"/>
  <c r="AZ2357" i="4" s="1"/>
  <c r="E2356" i="4"/>
  <c r="AS2356" i="4" s="1"/>
  <c r="AZ2356" i="4" s="1"/>
  <c r="E2355" i="4"/>
  <c r="AS2355" i="4" s="1"/>
  <c r="AZ2355" i="4" s="1"/>
  <c r="E2354" i="4"/>
  <c r="AS2354" i="4" s="1"/>
  <c r="AZ2354" i="4" s="1"/>
  <c r="E2353" i="4"/>
  <c r="AS2353" i="4" s="1"/>
  <c r="AZ2353" i="4" s="1"/>
  <c r="E2352" i="4"/>
  <c r="AS2352" i="4" s="1"/>
  <c r="AZ2352" i="4" s="1"/>
  <c r="E2351" i="4"/>
  <c r="AS2351" i="4" s="1"/>
  <c r="AZ2351" i="4" s="1"/>
  <c r="E2350" i="4"/>
  <c r="AS2350" i="4" s="1"/>
  <c r="AZ2350" i="4" s="1"/>
  <c r="E2349" i="4"/>
  <c r="AS2349" i="4" s="1"/>
  <c r="AZ2349" i="4" s="1"/>
  <c r="E2348" i="4"/>
  <c r="AS2348" i="4" s="1"/>
  <c r="AZ2348" i="4" s="1"/>
  <c r="E2347" i="4"/>
  <c r="AS2347" i="4" s="1"/>
  <c r="AZ2347" i="4" s="1"/>
  <c r="E2346" i="4"/>
  <c r="AS2346" i="4" s="1"/>
  <c r="AZ2346" i="4" s="1"/>
  <c r="E2345" i="4"/>
  <c r="AS2345" i="4" s="1"/>
  <c r="AZ2345" i="4" s="1"/>
  <c r="E2344" i="4"/>
  <c r="AS2344" i="4" s="1"/>
  <c r="AZ2344" i="4" s="1"/>
  <c r="E2343" i="4"/>
  <c r="AS2343" i="4" s="1"/>
  <c r="AZ2343" i="4" s="1"/>
  <c r="E2342" i="4"/>
  <c r="AS2342" i="4" s="1"/>
  <c r="AZ2342" i="4" s="1"/>
  <c r="E2341" i="4"/>
  <c r="AS2341" i="4" s="1"/>
  <c r="AZ2341" i="4" s="1"/>
  <c r="E2340" i="4"/>
  <c r="AS2340" i="4" s="1"/>
  <c r="AZ2340" i="4" s="1"/>
  <c r="E2339" i="4"/>
  <c r="AS2339" i="4" s="1"/>
  <c r="AZ2339" i="4" s="1"/>
  <c r="E2338" i="4"/>
  <c r="AS2338" i="4" s="1"/>
  <c r="AZ2338" i="4" s="1"/>
  <c r="E2337" i="4"/>
  <c r="AS2337" i="4" s="1"/>
  <c r="AZ2337" i="4" s="1"/>
  <c r="E2336" i="4"/>
  <c r="AS2336" i="4" s="1"/>
  <c r="AZ2336" i="4" s="1"/>
  <c r="E2335" i="4"/>
  <c r="AS2335" i="4" s="1"/>
  <c r="AZ2335" i="4" s="1"/>
  <c r="E2334" i="4"/>
  <c r="AS2334" i="4" s="1"/>
  <c r="AZ2334" i="4" s="1"/>
  <c r="E2333" i="4"/>
  <c r="AS2333" i="4" s="1"/>
  <c r="AZ2333" i="4" s="1"/>
  <c r="E2332" i="4"/>
  <c r="AS2332" i="4" s="1"/>
  <c r="AZ2332" i="4" s="1"/>
  <c r="E2331" i="4"/>
  <c r="AS2331" i="4" s="1"/>
  <c r="AZ2331" i="4" s="1"/>
  <c r="E2330" i="4"/>
  <c r="AS2330" i="4" s="1"/>
  <c r="AZ2330" i="4" s="1"/>
  <c r="E2329" i="4"/>
  <c r="AS2329" i="4" s="1"/>
  <c r="AZ2329" i="4" s="1"/>
  <c r="E2328" i="4"/>
  <c r="AS2328" i="4" s="1"/>
  <c r="AZ2328" i="4" s="1"/>
  <c r="E2327" i="4"/>
  <c r="AS2327" i="4" s="1"/>
  <c r="AZ2327" i="4" s="1"/>
  <c r="E2326" i="4"/>
  <c r="AS2326" i="4" s="1"/>
  <c r="AZ2326" i="4" s="1"/>
  <c r="E2325" i="4"/>
  <c r="AS2325" i="4" s="1"/>
  <c r="AZ2325" i="4" s="1"/>
  <c r="E2324" i="4"/>
  <c r="AS2324" i="4" s="1"/>
  <c r="AZ2324" i="4" s="1"/>
  <c r="E2323" i="4"/>
  <c r="AS2323" i="4" s="1"/>
  <c r="AZ2323" i="4" s="1"/>
  <c r="E2322" i="4"/>
  <c r="AS2322" i="4" s="1"/>
  <c r="AZ2322" i="4" s="1"/>
  <c r="E2321" i="4"/>
  <c r="AS2321" i="4" s="1"/>
  <c r="AZ2321" i="4" s="1"/>
  <c r="E2320" i="4"/>
  <c r="AS2320" i="4" s="1"/>
  <c r="AZ2320" i="4" s="1"/>
  <c r="E2319" i="4"/>
  <c r="AS2319" i="4" s="1"/>
  <c r="AZ2319" i="4" s="1"/>
  <c r="E2318" i="4"/>
  <c r="AS2318" i="4" s="1"/>
  <c r="AZ2318" i="4" s="1"/>
  <c r="E2317" i="4"/>
  <c r="AS2317" i="4" s="1"/>
  <c r="AZ2317" i="4" s="1"/>
  <c r="E2316" i="4"/>
  <c r="AS2316" i="4" s="1"/>
  <c r="AZ2316" i="4" s="1"/>
  <c r="E2315" i="4"/>
  <c r="AS2315" i="4" s="1"/>
  <c r="AZ2315" i="4" s="1"/>
  <c r="E2314" i="4"/>
  <c r="AS2314" i="4" s="1"/>
  <c r="AZ2314" i="4" s="1"/>
  <c r="E2313" i="4"/>
  <c r="AS2313" i="4" s="1"/>
  <c r="AZ2313" i="4" s="1"/>
  <c r="E2312" i="4"/>
  <c r="AS2312" i="4" s="1"/>
  <c r="AZ2312" i="4" s="1"/>
  <c r="E2311" i="4"/>
  <c r="AS2311" i="4" s="1"/>
  <c r="AZ2311" i="4" s="1"/>
  <c r="E2310" i="4"/>
  <c r="AS2310" i="4" s="1"/>
  <c r="AZ2310" i="4" s="1"/>
  <c r="E2309" i="4"/>
  <c r="AS2309" i="4" s="1"/>
  <c r="AZ2309" i="4" s="1"/>
  <c r="E2308" i="4"/>
  <c r="AS2308" i="4" s="1"/>
  <c r="AZ2308" i="4" s="1"/>
  <c r="E2307" i="4"/>
  <c r="AS2307" i="4" s="1"/>
  <c r="AZ2307" i="4" s="1"/>
  <c r="E2306" i="4"/>
  <c r="AS2306" i="4" s="1"/>
  <c r="AZ2306" i="4" s="1"/>
  <c r="E2305" i="4"/>
  <c r="AS2305" i="4" s="1"/>
  <c r="AZ2305" i="4" s="1"/>
  <c r="E2304" i="4"/>
  <c r="AS2304" i="4" s="1"/>
  <c r="AZ2304" i="4" s="1"/>
  <c r="E2303" i="4"/>
  <c r="AS2303" i="4" s="1"/>
  <c r="AZ2303" i="4" s="1"/>
  <c r="E2302" i="4"/>
  <c r="AS2302" i="4" s="1"/>
  <c r="AZ2302" i="4" s="1"/>
  <c r="E2301" i="4"/>
  <c r="AS2301" i="4" s="1"/>
  <c r="AZ2301" i="4" s="1"/>
  <c r="E2300" i="4"/>
  <c r="AS2300" i="4" s="1"/>
  <c r="AZ2300" i="4" s="1"/>
  <c r="E2299" i="4"/>
  <c r="AS2299" i="4" s="1"/>
  <c r="AZ2299" i="4" s="1"/>
  <c r="E2298" i="4"/>
  <c r="AS2298" i="4" s="1"/>
  <c r="AZ2298" i="4" s="1"/>
  <c r="E2297" i="4"/>
  <c r="AS2297" i="4" s="1"/>
  <c r="AZ2297" i="4" s="1"/>
  <c r="E2296" i="4"/>
  <c r="AS2296" i="4" s="1"/>
  <c r="AZ2296" i="4" s="1"/>
  <c r="E2295" i="4"/>
  <c r="AS2295" i="4" s="1"/>
  <c r="AZ2295" i="4" s="1"/>
  <c r="E2294" i="4"/>
  <c r="AS2294" i="4" s="1"/>
  <c r="AZ2294" i="4" s="1"/>
  <c r="E2293" i="4"/>
  <c r="AS2293" i="4" s="1"/>
  <c r="AZ2293" i="4" s="1"/>
  <c r="E2292" i="4"/>
  <c r="AS2292" i="4" s="1"/>
  <c r="AZ2292" i="4" s="1"/>
  <c r="E2291" i="4"/>
  <c r="AS2291" i="4" s="1"/>
  <c r="AZ2291" i="4" s="1"/>
  <c r="E2290" i="4"/>
  <c r="AS2290" i="4" s="1"/>
  <c r="AZ2290" i="4" s="1"/>
  <c r="E2289" i="4"/>
  <c r="AS2289" i="4" s="1"/>
  <c r="AZ2289" i="4" s="1"/>
  <c r="E2288" i="4"/>
  <c r="AS2288" i="4" s="1"/>
  <c r="AZ2288" i="4" s="1"/>
  <c r="E2287" i="4"/>
  <c r="AS2287" i="4" s="1"/>
  <c r="AZ2287" i="4" s="1"/>
  <c r="E2286" i="4"/>
  <c r="AS2286" i="4" s="1"/>
  <c r="AZ2286" i="4" s="1"/>
  <c r="E2285" i="4"/>
  <c r="AS2285" i="4" s="1"/>
  <c r="AZ2285" i="4" s="1"/>
  <c r="E2284" i="4"/>
  <c r="AS2284" i="4" s="1"/>
  <c r="AZ2284" i="4" s="1"/>
  <c r="E2283" i="4"/>
  <c r="AS2283" i="4" s="1"/>
  <c r="AZ2283" i="4" s="1"/>
  <c r="E2282" i="4"/>
  <c r="AS2282" i="4" s="1"/>
  <c r="AZ2282" i="4" s="1"/>
  <c r="E2281" i="4"/>
  <c r="AS2281" i="4" s="1"/>
  <c r="AZ2281" i="4" s="1"/>
  <c r="E2280" i="4"/>
  <c r="AS2280" i="4" s="1"/>
  <c r="AZ2280" i="4" s="1"/>
  <c r="E2279" i="4"/>
  <c r="AS2279" i="4" s="1"/>
  <c r="AZ2279" i="4" s="1"/>
  <c r="E2278" i="4"/>
  <c r="AS2278" i="4" s="1"/>
  <c r="AZ2278" i="4" s="1"/>
  <c r="E2277" i="4"/>
  <c r="AS2277" i="4" s="1"/>
  <c r="AZ2277" i="4" s="1"/>
  <c r="E2276" i="4"/>
  <c r="AS2276" i="4" s="1"/>
  <c r="AZ2276" i="4" s="1"/>
  <c r="E2275" i="4"/>
  <c r="AS2275" i="4" s="1"/>
  <c r="AZ2275" i="4" s="1"/>
  <c r="E2274" i="4"/>
  <c r="AS2274" i="4" s="1"/>
  <c r="AZ2274" i="4" s="1"/>
  <c r="E2273" i="4"/>
  <c r="AS2273" i="4" s="1"/>
  <c r="AZ2273" i="4" s="1"/>
  <c r="E2272" i="4"/>
  <c r="AS2272" i="4" s="1"/>
  <c r="AZ2272" i="4" s="1"/>
  <c r="E2271" i="4"/>
  <c r="AS2271" i="4" s="1"/>
  <c r="AZ2271" i="4" s="1"/>
  <c r="E2270" i="4"/>
  <c r="AS2270" i="4" s="1"/>
  <c r="AZ2270" i="4" s="1"/>
  <c r="E2269" i="4"/>
  <c r="AS2269" i="4" s="1"/>
  <c r="AZ2269" i="4" s="1"/>
  <c r="E2268" i="4"/>
  <c r="AS2268" i="4" s="1"/>
  <c r="AZ2268" i="4" s="1"/>
  <c r="E2267" i="4"/>
  <c r="AS2267" i="4" s="1"/>
  <c r="AZ2267" i="4" s="1"/>
  <c r="E2266" i="4"/>
  <c r="AS2266" i="4" s="1"/>
  <c r="AZ2266" i="4" s="1"/>
  <c r="E2265" i="4"/>
  <c r="AS2265" i="4" s="1"/>
  <c r="AZ2265" i="4" s="1"/>
  <c r="E2264" i="4"/>
  <c r="AS2264" i="4" s="1"/>
  <c r="AZ2264" i="4" s="1"/>
  <c r="E2263" i="4"/>
  <c r="AS2263" i="4" s="1"/>
  <c r="AZ2263" i="4" s="1"/>
  <c r="E2262" i="4"/>
  <c r="AS2262" i="4" s="1"/>
  <c r="AZ2262" i="4" s="1"/>
  <c r="E2261" i="4"/>
  <c r="AS2261" i="4" s="1"/>
  <c r="AZ2261" i="4" s="1"/>
  <c r="E2260" i="4"/>
  <c r="AS2260" i="4" s="1"/>
  <c r="AZ2260" i="4" s="1"/>
  <c r="E2259" i="4"/>
  <c r="AS2259" i="4" s="1"/>
  <c r="AZ2259" i="4" s="1"/>
  <c r="E2258" i="4"/>
  <c r="AS2258" i="4" s="1"/>
  <c r="AZ2258" i="4" s="1"/>
  <c r="E2257" i="4"/>
  <c r="AS2257" i="4" s="1"/>
  <c r="AZ2257" i="4" s="1"/>
  <c r="E2256" i="4"/>
  <c r="AS2256" i="4" s="1"/>
  <c r="AZ2256" i="4" s="1"/>
  <c r="E2255" i="4"/>
  <c r="AS2255" i="4" s="1"/>
  <c r="AZ2255" i="4" s="1"/>
  <c r="E2254" i="4"/>
  <c r="AS2254" i="4" s="1"/>
  <c r="AZ2254" i="4" s="1"/>
  <c r="E2253" i="4"/>
  <c r="AS2253" i="4" s="1"/>
  <c r="AZ2253" i="4" s="1"/>
  <c r="E2252" i="4"/>
  <c r="AS2252" i="4" s="1"/>
  <c r="AZ2252" i="4" s="1"/>
  <c r="E2251" i="4"/>
  <c r="AS2251" i="4" s="1"/>
  <c r="AZ2251" i="4" s="1"/>
  <c r="E2250" i="4"/>
  <c r="AS2250" i="4" s="1"/>
  <c r="AZ2250" i="4" s="1"/>
  <c r="E2249" i="4"/>
  <c r="AS2249" i="4" s="1"/>
  <c r="AZ2249" i="4" s="1"/>
  <c r="E2248" i="4"/>
  <c r="AS2248" i="4" s="1"/>
  <c r="AZ2248" i="4" s="1"/>
  <c r="E2247" i="4"/>
  <c r="AS2247" i="4" s="1"/>
  <c r="AZ2247" i="4" s="1"/>
  <c r="E2246" i="4"/>
  <c r="AS2246" i="4" s="1"/>
  <c r="AZ2246" i="4" s="1"/>
  <c r="E2245" i="4"/>
  <c r="AS2245" i="4" s="1"/>
  <c r="AZ2245" i="4" s="1"/>
  <c r="E2244" i="4"/>
  <c r="AS2244" i="4" s="1"/>
  <c r="AZ2244" i="4" s="1"/>
  <c r="E2243" i="4"/>
  <c r="AS2243" i="4" s="1"/>
  <c r="AZ2243" i="4" s="1"/>
  <c r="E2242" i="4"/>
  <c r="AS2242" i="4" s="1"/>
  <c r="AZ2242" i="4" s="1"/>
  <c r="E2241" i="4"/>
  <c r="AS2241" i="4" s="1"/>
  <c r="AZ2241" i="4" s="1"/>
  <c r="E2240" i="4"/>
  <c r="AS2240" i="4" s="1"/>
  <c r="AZ2240" i="4" s="1"/>
  <c r="E2239" i="4"/>
  <c r="AS2239" i="4" s="1"/>
  <c r="AZ2239" i="4" s="1"/>
  <c r="E2238" i="4"/>
  <c r="AS2238" i="4" s="1"/>
  <c r="AZ2238" i="4" s="1"/>
  <c r="E2237" i="4"/>
  <c r="AS2237" i="4" s="1"/>
  <c r="AZ2237" i="4" s="1"/>
  <c r="E2236" i="4"/>
  <c r="AS2236" i="4" s="1"/>
  <c r="AZ2236" i="4" s="1"/>
  <c r="E2235" i="4"/>
  <c r="AS2235" i="4" s="1"/>
  <c r="AZ2235" i="4" s="1"/>
  <c r="E2234" i="4"/>
  <c r="AS2234" i="4" s="1"/>
  <c r="AZ2234" i="4" s="1"/>
  <c r="E2233" i="4"/>
  <c r="AS2233" i="4" s="1"/>
  <c r="AZ2233" i="4" s="1"/>
  <c r="E2232" i="4"/>
  <c r="AS2232" i="4" s="1"/>
  <c r="AZ2232" i="4" s="1"/>
  <c r="E2231" i="4"/>
  <c r="AS2231" i="4" s="1"/>
  <c r="AZ2231" i="4" s="1"/>
  <c r="E2230" i="4"/>
  <c r="AS2230" i="4" s="1"/>
  <c r="AZ2230" i="4" s="1"/>
  <c r="E2229" i="4"/>
  <c r="AS2229" i="4" s="1"/>
  <c r="AZ2229" i="4" s="1"/>
  <c r="E2228" i="4"/>
  <c r="AS2228" i="4" s="1"/>
  <c r="AZ2228" i="4" s="1"/>
  <c r="E2227" i="4"/>
  <c r="AS2227" i="4" s="1"/>
  <c r="AZ2227" i="4" s="1"/>
  <c r="E2226" i="4"/>
  <c r="AS2226" i="4" s="1"/>
  <c r="AZ2226" i="4" s="1"/>
  <c r="E2225" i="4"/>
  <c r="AS2225" i="4" s="1"/>
  <c r="AZ2225" i="4" s="1"/>
  <c r="E2224" i="4"/>
  <c r="AS2224" i="4" s="1"/>
  <c r="AZ2224" i="4" s="1"/>
  <c r="E2223" i="4"/>
  <c r="AS2223" i="4" s="1"/>
  <c r="AZ2223" i="4" s="1"/>
  <c r="E2222" i="4"/>
  <c r="AS2222" i="4" s="1"/>
  <c r="AZ2222" i="4" s="1"/>
  <c r="E2221" i="4"/>
  <c r="AS2221" i="4" s="1"/>
  <c r="AZ2221" i="4" s="1"/>
  <c r="E2220" i="4"/>
  <c r="AS2220" i="4" s="1"/>
  <c r="AZ2220" i="4" s="1"/>
  <c r="E2219" i="4"/>
  <c r="AS2219" i="4" s="1"/>
  <c r="AZ2219" i="4" s="1"/>
  <c r="E2218" i="4"/>
  <c r="AS2218" i="4" s="1"/>
  <c r="AZ2218" i="4" s="1"/>
  <c r="E2217" i="4"/>
  <c r="AS2217" i="4" s="1"/>
  <c r="AZ2217" i="4" s="1"/>
  <c r="E2216" i="4"/>
  <c r="AS2216" i="4" s="1"/>
  <c r="AZ2216" i="4" s="1"/>
  <c r="E2215" i="4"/>
  <c r="AS2215" i="4" s="1"/>
  <c r="AZ2215" i="4" s="1"/>
  <c r="E2214" i="4"/>
  <c r="AS2214" i="4" s="1"/>
  <c r="AZ2214" i="4" s="1"/>
  <c r="E2213" i="4"/>
  <c r="AS2213" i="4" s="1"/>
  <c r="AZ2213" i="4" s="1"/>
  <c r="E2212" i="4"/>
  <c r="AS2212" i="4" s="1"/>
  <c r="AZ2212" i="4" s="1"/>
  <c r="E2211" i="4"/>
  <c r="AS2211" i="4" s="1"/>
  <c r="AZ2211" i="4" s="1"/>
  <c r="E2210" i="4"/>
  <c r="AS2210" i="4" s="1"/>
  <c r="AZ2210" i="4" s="1"/>
  <c r="E2209" i="4"/>
  <c r="AS2209" i="4" s="1"/>
  <c r="AZ2209" i="4" s="1"/>
  <c r="E2208" i="4"/>
  <c r="AS2208" i="4" s="1"/>
  <c r="AZ2208" i="4" s="1"/>
  <c r="E2207" i="4"/>
  <c r="AS2207" i="4" s="1"/>
  <c r="AZ2207" i="4" s="1"/>
  <c r="E2206" i="4"/>
  <c r="AS2206" i="4" s="1"/>
  <c r="AZ2206" i="4" s="1"/>
  <c r="E2205" i="4"/>
  <c r="AS2205" i="4" s="1"/>
  <c r="AZ2205" i="4" s="1"/>
  <c r="E2204" i="4"/>
  <c r="AS2204" i="4" s="1"/>
  <c r="AZ2204" i="4" s="1"/>
  <c r="E2203" i="4"/>
  <c r="AS2203" i="4" s="1"/>
  <c r="AZ2203" i="4" s="1"/>
  <c r="E2202" i="4"/>
  <c r="AS2202" i="4" s="1"/>
  <c r="AZ2202" i="4" s="1"/>
  <c r="E2201" i="4"/>
  <c r="AS2201" i="4" s="1"/>
  <c r="AZ2201" i="4" s="1"/>
  <c r="E2200" i="4"/>
  <c r="AS2200" i="4" s="1"/>
  <c r="AZ2200" i="4" s="1"/>
  <c r="E2199" i="4"/>
  <c r="AS2199" i="4" s="1"/>
  <c r="AZ2199" i="4" s="1"/>
  <c r="E2198" i="4"/>
  <c r="AS2198" i="4" s="1"/>
  <c r="AZ2198" i="4" s="1"/>
  <c r="E2197" i="4"/>
  <c r="AS2197" i="4" s="1"/>
  <c r="AZ2197" i="4" s="1"/>
  <c r="E2196" i="4"/>
  <c r="AS2196" i="4" s="1"/>
  <c r="AZ2196" i="4" s="1"/>
  <c r="E2195" i="4"/>
  <c r="AS2195" i="4" s="1"/>
  <c r="AZ2195" i="4" s="1"/>
  <c r="E2194" i="4"/>
  <c r="AS2194" i="4" s="1"/>
  <c r="AZ2194" i="4" s="1"/>
  <c r="E2193" i="4"/>
  <c r="AS2193" i="4" s="1"/>
  <c r="AZ2193" i="4" s="1"/>
  <c r="E2192" i="4"/>
  <c r="AS2192" i="4" s="1"/>
  <c r="AZ2192" i="4" s="1"/>
  <c r="E2191" i="4"/>
  <c r="AS2191" i="4" s="1"/>
  <c r="AZ2191" i="4" s="1"/>
  <c r="E2190" i="4"/>
  <c r="AS2190" i="4" s="1"/>
  <c r="AZ2190" i="4" s="1"/>
  <c r="E2189" i="4"/>
  <c r="AS2189" i="4" s="1"/>
  <c r="AZ2189" i="4" s="1"/>
  <c r="E2188" i="4"/>
  <c r="AS2188" i="4" s="1"/>
  <c r="AZ2188" i="4" s="1"/>
  <c r="E2187" i="4"/>
  <c r="AS2187" i="4" s="1"/>
  <c r="AZ2187" i="4" s="1"/>
  <c r="E2186" i="4"/>
  <c r="AS2186" i="4" s="1"/>
  <c r="AZ2186" i="4" s="1"/>
  <c r="E2185" i="4"/>
  <c r="AS2185" i="4" s="1"/>
  <c r="AZ2185" i="4" s="1"/>
  <c r="E2184" i="4"/>
  <c r="AS2184" i="4" s="1"/>
  <c r="AZ2184" i="4" s="1"/>
  <c r="E2183" i="4"/>
  <c r="AS2183" i="4" s="1"/>
  <c r="AZ2183" i="4" s="1"/>
  <c r="E2182" i="4"/>
  <c r="AS2182" i="4" s="1"/>
  <c r="AZ2182" i="4" s="1"/>
  <c r="E2181" i="4"/>
  <c r="AS2181" i="4" s="1"/>
  <c r="AZ2181" i="4" s="1"/>
  <c r="E2180" i="4"/>
  <c r="AS2180" i="4" s="1"/>
  <c r="AZ2180" i="4" s="1"/>
  <c r="E2179" i="4"/>
  <c r="AS2179" i="4" s="1"/>
  <c r="AZ2179" i="4" s="1"/>
  <c r="E2178" i="4"/>
  <c r="AS2178" i="4" s="1"/>
  <c r="AZ2178" i="4" s="1"/>
  <c r="E2177" i="4"/>
  <c r="AS2177" i="4" s="1"/>
  <c r="AZ2177" i="4" s="1"/>
  <c r="E2176" i="4"/>
  <c r="AS2176" i="4" s="1"/>
  <c r="AZ2176" i="4" s="1"/>
  <c r="E2175" i="4"/>
  <c r="AS2175" i="4" s="1"/>
  <c r="AZ2175" i="4" s="1"/>
  <c r="E2174" i="4"/>
  <c r="AS2174" i="4" s="1"/>
  <c r="AZ2174" i="4" s="1"/>
  <c r="E2173" i="4"/>
  <c r="AS2173" i="4" s="1"/>
  <c r="AZ2173" i="4" s="1"/>
  <c r="E2172" i="4"/>
  <c r="AS2172" i="4" s="1"/>
  <c r="AZ2172" i="4" s="1"/>
  <c r="E2171" i="4"/>
  <c r="AS2171" i="4" s="1"/>
  <c r="AZ2171" i="4" s="1"/>
  <c r="E2170" i="4"/>
  <c r="AS2170" i="4" s="1"/>
  <c r="AZ2170" i="4" s="1"/>
  <c r="E2169" i="4"/>
  <c r="AS2169" i="4" s="1"/>
  <c r="AZ2169" i="4" s="1"/>
  <c r="E2168" i="4"/>
  <c r="AS2168" i="4" s="1"/>
  <c r="AZ2168" i="4" s="1"/>
  <c r="E2167" i="4"/>
  <c r="AS2167" i="4" s="1"/>
  <c r="AZ2167" i="4" s="1"/>
  <c r="E2166" i="4"/>
  <c r="AS2166" i="4" s="1"/>
  <c r="AZ2166" i="4" s="1"/>
  <c r="E2165" i="4"/>
  <c r="AS2165" i="4" s="1"/>
  <c r="AZ2165" i="4" s="1"/>
  <c r="E2164" i="4"/>
  <c r="AS2164" i="4" s="1"/>
  <c r="AZ2164" i="4" s="1"/>
  <c r="E2163" i="4"/>
  <c r="AS2163" i="4" s="1"/>
  <c r="AZ2163" i="4" s="1"/>
  <c r="E2162" i="4"/>
  <c r="AS2162" i="4" s="1"/>
  <c r="AZ2162" i="4" s="1"/>
  <c r="E2161" i="4"/>
  <c r="AS2161" i="4" s="1"/>
  <c r="AZ2161" i="4" s="1"/>
  <c r="E2160" i="4"/>
  <c r="AS2160" i="4" s="1"/>
  <c r="AZ2160" i="4" s="1"/>
  <c r="E2159" i="4"/>
  <c r="AS2159" i="4" s="1"/>
  <c r="AZ2159" i="4" s="1"/>
  <c r="E2158" i="4"/>
  <c r="AS2158" i="4" s="1"/>
  <c r="AZ2158" i="4" s="1"/>
  <c r="E2157" i="4"/>
  <c r="AS2157" i="4" s="1"/>
  <c r="AZ2157" i="4" s="1"/>
  <c r="E2156" i="4"/>
  <c r="AS2156" i="4" s="1"/>
  <c r="AZ2156" i="4" s="1"/>
  <c r="E2155" i="4"/>
  <c r="AS2155" i="4" s="1"/>
  <c r="AZ2155" i="4" s="1"/>
  <c r="E2154" i="4"/>
  <c r="AS2154" i="4" s="1"/>
  <c r="AZ2154" i="4" s="1"/>
  <c r="E2153" i="4"/>
  <c r="AS2153" i="4" s="1"/>
  <c r="AZ2153" i="4" s="1"/>
  <c r="E2152" i="4"/>
  <c r="AS2152" i="4" s="1"/>
  <c r="AZ2152" i="4" s="1"/>
  <c r="E2151" i="4"/>
  <c r="AS2151" i="4" s="1"/>
  <c r="AZ2151" i="4" s="1"/>
  <c r="E2150" i="4"/>
  <c r="AS2150" i="4" s="1"/>
  <c r="AZ2150" i="4" s="1"/>
  <c r="E2149" i="4"/>
  <c r="AS2149" i="4" s="1"/>
  <c r="AZ2149" i="4" s="1"/>
  <c r="E2148" i="4"/>
  <c r="AS2148" i="4" s="1"/>
  <c r="AZ2148" i="4" s="1"/>
  <c r="E2147" i="4"/>
  <c r="AS2147" i="4" s="1"/>
  <c r="AZ2147" i="4" s="1"/>
  <c r="E2146" i="4"/>
  <c r="AS2146" i="4" s="1"/>
  <c r="AZ2146" i="4" s="1"/>
  <c r="E2145" i="4"/>
  <c r="AS2145" i="4" s="1"/>
  <c r="AZ2145" i="4" s="1"/>
  <c r="E2144" i="4"/>
  <c r="AS2144" i="4" s="1"/>
  <c r="AZ2144" i="4" s="1"/>
  <c r="E2143" i="4"/>
  <c r="AS2143" i="4" s="1"/>
  <c r="AZ2143" i="4" s="1"/>
  <c r="E2142" i="4"/>
  <c r="AS2142" i="4" s="1"/>
  <c r="AZ2142" i="4" s="1"/>
  <c r="E2141" i="4"/>
  <c r="AS2141" i="4" s="1"/>
  <c r="AZ2141" i="4" s="1"/>
  <c r="E2140" i="4"/>
  <c r="AS2140" i="4" s="1"/>
  <c r="AZ2140" i="4" s="1"/>
  <c r="E2139" i="4"/>
  <c r="AS2139" i="4" s="1"/>
  <c r="AZ2139" i="4" s="1"/>
  <c r="E2138" i="4"/>
  <c r="AS2138" i="4" s="1"/>
  <c r="AZ2138" i="4" s="1"/>
  <c r="E2137" i="4"/>
  <c r="AS2137" i="4" s="1"/>
  <c r="AZ2137" i="4" s="1"/>
  <c r="E2136" i="4"/>
  <c r="AS2136" i="4" s="1"/>
  <c r="AZ2136" i="4" s="1"/>
  <c r="E2135" i="4"/>
  <c r="AS2135" i="4" s="1"/>
  <c r="AZ2135" i="4" s="1"/>
  <c r="E2134" i="4"/>
  <c r="AS2134" i="4" s="1"/>
  <c r="AZ2134" i="4" s="1"/>
  <c r="E2133" i="4"/>
  <c r="AS2133" i="4" s="1"/>
  <c r="AZ2133" i="4" s="1"/>
  <c r="E2132" i="4"/>
  <c r="AS2132" i="4" s="1"/>
  <c r="AZ2132" i="4" s="1"/>
  <c r="E2131" i="4"/>
  <c r="AS2131" i="4" s="1"/>
  <c r="AZ2131" i="4" s="1"/>
  <c r="E2130" i="4"/>
  <c r="AS2130" i="4" s="1"/>
  <c r="AZ2130" i="4" s="1"/>
  <c r="E2129" i="4"/>
  <c r="AS2129" i="4" s="1"/>
  <c r="AZ2129" i="4" s="1"/>
  <c r="E2128" i="4"/>
  <c r="AS2128" i="4" s="1"/>
  <c r="AZ2128" i="4" s="1"/>
  <c r="E2127" i="4"/>
  <c r="AS2127" i="4" s="1"/>
  <c r="AZ2127" i="4" s="1"/>
  <c r="E2126" i="4"/>
  <c r="AS2126" i="4" s="1"/>
  <c r="AZ2126" i="4" s="1"/>
  <c r="E2125" i="4"/>
  <c r="AS2125" i="4" s="1"/>
  <c r="AZ2125" i="4" s="1"/>
  <c r="E2124" i="4"/>
  <c r="AS2124" i="4" s="1"/>
  <c r="AZ2124" i="4" s="1"/>
  <c r="E2123" i="4"/>
  <c r="AS2123" i="4" s="1"/>
  <c r="AZ2123" i="4" s="1"/>
  <c r="E2122" i="4"/>
  <c r="AS2122" i="4" s="1"/>
  <c r="AZ2122" i="4" s="1"/>
  <c r="E2121" i="4"/>
  <c r="AS2121" i="4" s="1"/>
  <c r="AZ2121" i="4" s="1"/>
  <c r="E2120" i="4"/>
  <c r="AS2120" i="4" s="1"/>
  <c r="AZ2120" i="4" s="1"/>
  <c r="E2119" i="4"/>
  <c r="AS2119" i="4" s="1"/>
  <c r="AZ2119" i="4" s="1"/>
  <c r="E2118" i="4"/>
  <c r="AS2118" i="4" s="1"/>
  <c r="AZ2118" i="4" s="1"/>
  <c r="E2117" i="4"/>
  <c r="AS2117" i="4" s="1"/>
  <c r="AZ2117" i="4" s="1"/>
  <c r="E2116" i="4"/>
  <c r="AS2116" i="4" s="1"/>
  <c r="AZ2116" i="4" s="1"/>
  <c r="E2115" i="4"/>
  <c r="AS2115" i="4" s="1"/>
  <c r="AZ2115" i="4" s="1"/>
  <c r="E2114" i="4"/>
  <c r="AS2114" i="4" s="1"/>
  <c r="AZ2114" i="4" s="1"/>
  <c r="E2113" i="4"/>
  <c r="AS2113" i="4" s="1"/>
  <c r="AZ2113" i="4" s="1"/>
  <c r="E2112" i="4"/>
  <c r="AS2112" i="4" s="1"/>
  <c r="AZ2112" i="4" s="1"/>
  <c r="E2111" i="4"/>
  <c r="AS2111" i="4" s="1"/>
  <c r="AZ2111" i="4" s="1"/>
  <c r="E2110" i="4"/>
  <c r="AS2110" i="4" s="1"/>
  <c r="AZ2110" i="4" s="1"/>
  <c r="E2109" i="4"/>
  <c r="AS2109" i="4" s="1"/>
  <c r="AZ2109" i="4" s="1"/>
  <c r="E2108" i="4"/>
  <c r="AS2108" i="4" s="1"/>
  <c r="AZ2108" i="4" s="1"/>
  <c r="E2107" i="4"/>
  <c r="AS2107" i="4" s="1"/>
  <c r="AZ2107" i="4" s="1"/>
  <c r="E2106" i="4"/>
  <c r="AS2106" i="4" s="1"/>
  <c r="AZ2106" i="4" s="1"/>
  <c r="E2105" i="4"/>
  <c r="AS2105" i="4" s="1"/>
  <c r="AZ2105" i="4" s="1"/>
  <c r="E2104" i="4"/>
  <c r="AS2104" i="4" s="1"/>
  <c r="AZ2104" i="4" s="1"/>
  <c r="E2103" i="4"/>
  <c r="AS2103" i="4" s="1"/>
  <c r="AZ2103" i="4" s="1"/>
  <c r="E2102" i="4"/>
  <c r="AS2102" i="4" s="1"/>
  <c r="AZ2102" i="4" s="1"/>
  <c r="E2101" i="4"/>
  <c r="AS2101" i="4" s="1"/>
  <c r="AZ2101" i="4" s="1"/>
  <c r="E2100" i="4"/>
  <c r="AS2100" i="4" s="1"/>
  <c r="AZ2100" i="4" s="1"/>
  <c r="E2099" i="4"/>
  <c r="AS2099" i="4" s="1"/>
  <c r="AZ2099" i="4" s="1"/>
  <c r="E2098" i="4"/>
  <c r="AS2098" i="4" s="1"/>
  <c r="AZ2098" i="4" s="1"/>
  <c r="E2097" i="4"/>
  <c r="AS2097" i="4" s="1"/>
  <c r="AZ2097" i="4" s="1"/>
  <c r="E2096" i="4"/>
  <c r="AS2096" i="4" s="1"/>
  <c r="AZ2096" i="4" s="1"/>
  <c r="E2095" i="4"/>
  <c r="AS2095" i="4" s="1"/>
  <c r="AZ2095" i="4" s="1"/>
  <c r="E2094" i="4"/>
  <c r="AS2094" i="4" s="1"/>
  <c r="AZ2094" i="4" s="1"/>
  <c r="E2093" i="4"/>
  <c r="AS2093" i="4" s="1"/>
  <c r="AZ2093" i="4" s="1"/>
  <c r="E2092" i="4"/>
  <c r="AS2092" i="4" s="1"/>
  <c r="AZ2092" i="4" s="1"/>
  <c r="E2091" i="4"/>
  <c r="AS2091" i="4" s="1"/>
  <c r="AZ2091" i="4" s="1"/>
  <c r="E2090" i="4"/>
  <c r="AS2090" i="4" s="1"/>
  <c r="AZ2090" i="4" s="1"/>
  <c r="E2089" i="4"/>
  <c r="AS2089" i="4" s="1"/>
  <c r="AZ2089" i="4" s="1"/>
  <c r="E2088" i="4"/>
  <c r="AS2088" i="4" s="1"/>
  <c r="AZ2088" i="4" s="1"/>
  <c r="E2087" i="4"/>
  <c r="AS2087" i="4" s="1"/>
  <c r="AZ2087" i="4" s="1"/>
  <c r="E2086" i="4"/>
  <c r="AS2086" i="4" s="1"/>
  <c r="AZ2086" i="4" s="1"/>
  <c r="E2085" i="4"/>
  <c r="AS2085" i="4" s="1"/>
  <c r="AZ2085" i="4" s="1"/>
  <c r="E2084" i="4"/>
  <c r="AS2084" i="4" s="1"/>
  <c r="AZ2084" i="4" s="1"/>
  <c r="E2083" i="4"/>
  <c r="AS2083" i="4" s="1"/>
  <c r="AZ2083" i="4" s="1"/>
  <c r="E2082" i="4"/>
  <c r="AS2082" i="4" s="1"/>
  <c r="AZ2082" i="4" s="1"/>
  <c r="E2081" i="4"/>
  <c r="AS2081" i="4" s="1"/>
  <c r="AZ2081" i="4" s="1"/>
  <c r="E2080" i="4"/>
  <c r="AS2080" i="4" s="1"/>
  <c r="AZ2080" i="4" s="1"/>
  <c r="E2079" i="4"/>
  <c r="AS2079" i="4" s="1"/>
  <c r="AZ2079" i="4" s="1"/>
  <c r="E2078" i="4"/>
  <c r="AS2078" i="4" s="1"/>
  <c r="AZ2078" i="4" s="1"/>
  <c r="E2077" i="4"/>
  <c r="AS2077" i="4" s="1"/>
  <c r="AZ2077" i="4" s="1"/>
  <c r="E2076" i="4"/>
  <c r="AS2076" i="4" s="1"/>
  <c r="AZ2076" i="4" s="1"/>
  <c r="E2075" i="4"/>
  <c r="AS2075" i="4" s="1"/>
  <c r="AZ2075" i="4" s="1"/>
  <c r="E2074" i="4"/>
  <c r="AS2074" i="4" s="1"/>
  <c r="AZ2074" i="4" s="1"/>
  <c r="E2073" i="4"/>
  <c r="AS2073" i="4" s="1"/>
  <c r="AZ2073" i="4" s="1"/>
  <c r="E2072" i="4"/>
  <c r="AS2072" i="4" s="1"/>
  <c r="AZ2072" i="4" s="1"/>
  <c r="E2071" i="4"/>
  <c r="AS2071" i="4" s="1"/>
  <c r="AZ2071" i="4" s="1"/>
  <c r="E2070" i="4"/>
  <c r="AS2070" i="4" s="1"/>
  <c r="AZ2070" i="4" s="1"/>
  <c r="E2069" i="4"/>
  <c r="AS2069" i="4" s="1"/>
  <c r="AZ2069" i="4" s="1"/>
  <c r="E2068" i="4"/>
  <c r="AS2068" i="4" s="1"/>
  <c r="AZ2068" i="4" s="1"/>
  <c r="E2067" i="4"/>
  <c r="AS2067" i="4" s="1"/>
  <c r="AZ2067" i="4" s="1"/>
  <c r="E2066" i="4"/>
  <c r="AS2066" i="4" s="1"/>
  <c r="AZ2066" i="4" s="1"/>
  <c r="E2065" i="4"/>
  <c r="AS2065" i="4" s="1"/>
  <c r="AZ2065" i="4" s="1"/>
  <c r="E2064" i="4"/>
  <c r="AS2064" i="4" s="1"/>
  <c r="AZ2064" i="4" s="1"/>
  <c r="E2063" i="4"/>
  <c r="AS2063" i="4" s="1"/>
  <c r="AZ2063" i="4" s="1"/>
  <c r="E2062" i="4"/>
  <c r="AS2062" i="4" s="1"/>
  <c r="AZ2062" i="4" s="1"/>
  <c r="E2061" i="4"/>
  <c r="AS2061" i="4" s="1"/>
  <c r="AZ2061" i="4" s="1"/>
  <c r="E2060" i="4"/>
  <c r="AS2060" i="4" s="1"/>
  <c r="AZ2060" i="4" s="1"/>
  <c r="E2059" i="4"/>
  <c r="AS2059" i="4" s="1"/>
  <c r="AZ2059" i="4" s="1"/>
  <c r="E2058" i="4"/>
  <c r="AS2058" i="4" s="1"/>
  <c r="AZ2058" i="4" s="1"/>
  <c r="E2057" i="4"/>
  <c r="AS2057" i="4" s="1"/>
  <c r="AZ2057" i="4" s="1"/>
  <c r="E2056" i="4"/>
  <c r="AS2056" i="4" s="1"/>
  <c r="AZ2056" i="4" s="1"/>
  <c r="E2055" i="4"/>
  <c r="AS2055" i="4" s="1"/>
  <c r="AZ2055" i="4" s="1"/>
  <c r="E2054" i="4"/>
  <c r="AS2054" i="4" s="1"/>
  <c r="AZ2054" i="4" s="1"/>
  <c r="E2053" i="4"/>
  <c r="AS2053" i="4" s="1"/>
  <c r="AZ2053" i="4" s="1"/>
  <c r="E2052" i="4"/>
  <c r="AS2052" i="4" s="1"/>
  <c r="AZ2052" i="4" s="1"/>
  <c r="E2051" i="4"/>
  <c r="AS2051" i="4" s="1"/>
  <c r="AZ2051" i="4" s="1"/>
  <c r="E2050" i="4"/>
  <c r="AS2050" i="4" s="1"/>
  <c r="AZ2050" i="4" s="1"/>
  <c r="E2049" i="4"/>
  <c r="AS2049" i="4" s="1"/>
  <c r="AZ2049" i="4" s="1"/>
  <c r="E2048" i="4"/>
  <c r="AS2048" i="4" s="1"/>
  <c r="AZ2048" i="4" s="1"/>
  <c r="E2047" i="4"/>
  <c r="AS2047" i="4" s="1"/>
  <c r="AZ2047" i="4" s="1"/>
  <c r="E2046" i="4"/>
  <c r="AS2046" i="4" s="1"/>
  <c r="AZ2046" i="4" s="1"/>
  <c r="E2045" i="4"/>
  <c r="AS2045" i="4" s="1"/>
  <c r="AZ2045" i="4" s="1"/>
  <c r="E2044" i="4"/>
  <c r="AS2044" i="4" s="1"/>
  <c r="AZ2044" i="4" s="1"/>
  <c r="E2043" i="4"/>
  <c r="AS2043" i="4" s="1"/>
  <c r="AZ2043" i="4" s="1"/>
  <c r="E2042" i="4"/>
  <c r="AS2042" i="4" s="1"/>
  <c r="AZ2042" i="4" s="1"/>
  <c r="E2041" i="4"/>
  <c r="AS2041" i="4" s="1"/>
  <c r="AZ2041" i="4" s="1"/>
  <c r="E2040" i="4"/>
  <c r="AS2040" i="4" s="1"/>
  <c r="AZ2040" i="4" s="1"/>
  <c r="E2039" i="4"/>
  <c r="AS2039" i="4" s="1"/>
  <c r="AZ2039" i="4" s="1"/>
  <c r="E2038" i="4"/>
  <c r="AS2038" i="4" s="1"/>
  <c r="AZ2038" i="4" s="1"/>
  <c r="E2037" i="4"/>
  <c r="AS2037" i="4" s="1"/>
  <c r="AZ2037" i="4" s="1"/>
  <c r="E2036" i="4"/>
  <c r="AS2036" i="4" s="1"/>
  <c r="AZ2036" i="4" s="1"/>
  <c r="E2035" i="4"/>
  <c r="AS2035" i="4" s="1"/>
  <c r="AZ2035" i="4" s="1"/>
  <c r="E2034" i="4"/>
  <c r="AS2034" i="4" s="1"/>
  <c r="AZ2034" i="4" s="1"/>
  <c r="E2033" i="4"/>
  <c r="AS2033" i="4" s="1"/>
  <c r="AZ2033" i="4" s="1"/>
  <c r="E2032" i="4"/>
  <c r="AS2032" i="4" s="1"/>
  <c r="AZ2032" i="4" s="1"/>
  <c r="E2031" i="4"/>
  <c r="AS2031" i="4" s="1"/>
  <c r="AZ2031" i="4" s="1"/>
  <c r="E2030" i="4"/>
  <c r="AS2030" i="4" s="1"/>
  <c r="AZ2030" i="4" s="1"/>
  <c r="E2029" i="4"/>
  <c r="AS2029" i="4" s="1"/>
  <c r="AZ2029" i="4" s="1"/>
  <c r="E2028" i="4"/>
  <c r="AS2028" i="4" s="1"/>
  <c r="AZ2028" i="4" s="1"/>
  <c r="E2027" i="4"/>
  <c r="AS2027" i="4" s="1"/>
  <c r="AZ2027" i="4" s="1"/>
  <c r="E2026" i="4"/>
  <c r="AS2026" i="4" s="1"/>
  <c r="AZ2026" i="4" s="1"/>
  <c r="E2025" i="4"/>
  <c r="AS2025" i="4" s="1"/>
  <c r="AZ2025" i="4" s="1"/>
  <c r="E2024" i="4"/>
  <c r="AS2024" i="4" s="1"/>
  <c r="AZ2024" i="4" s="1"/>
  <c r="E2023" i="4"/>
  <c r="AS2023" i="4" s="1"/>
  <c r="AZ2023" i="4" s="1"/>
  <c r="E2022" i="4"/>
  <c r="AS2022" i="4" s="1"/>
  <c r="AZ2022" i="4" s="1"/>
  <c r="E2021" i="4"/>
  <c r="AS2021" i="4" s="1"/>
  <c r="AZ2021" i="4" s="1"/>
  <c r="E2020" i="4"/>
  <c r="AS2020" i="4" s="1"/>
  <c r="AZ2020" i="4" s="1"/>
  <c r="E2019" i="4"/>
  <c r="AS2019" i="4" s="1"/>
  <c r="AZ2019" i="4" s="1"/>
  <c r="E2018" i="4"/>
  <c r="AS2018" i="4" s="1"/>
  <c r="AZ2018" i="4" s="1"/>
  <c r="E2017" i="4"/>
  <c r="AS2017" i="4" s="1"/>
  <c r="AZ2017" i="4" s="1"/>
  <c r="E2016" i="4"/>
  <c r="AS2016" i="4" s="1"/>
  <c r="AZ2016" i="4" s="1"/>
  <c r="E2015" i="4"/>
  <c r="AS2015" i="4" s="1"/>
  <c r="AZ2015" i="4" s="1"/>
  <c r="E2014" i="4"/>
  <c r="AS2014" i="4" s="1"/>
  <c r="AZ2014" i="4" s="1"/>
  <c r="E2013" i="4"/>
  <c r="AS2013" i="4" s="1"/>
  <c r="AZ2013" i="4" s="1"/>
  <c r="E2012" i="4"/>
  <c r="AS2012" i="4" s="1"/>
  <c r="AZ2012" i="4" s="1"/>
  <c r="E2011" i="4"/>
  <c r="AS2011" i="4" s="1"/>
  <c r="AZ2011" i="4" s="1"/>
  <c r="E2010" i="4"/>
  <c r="AS2010" i="4" s="1"/>
  <c r="AZ2010" i="4" s="1"/>
  <c r="E2009" i="4"/>
  <c r="AS2009" i="4" s="1"/>
  <c r="AZ2009" i="4" s="1"/>
  <c r="E2008" i="4"/>
  <c r="AS2008" i="4" s="1"/>
  <c r="AZ2008" i="4" s="1"/>
  <c r="E2007" i="4"/>
  <c r="AS2007" i="4" s="1"/>
  <c r="AZ2007" i="4" s="1"/>
  <c r="E2006" i="4"/>
  <c r="AS2006" i="4" s="1"/>
  <c r="AZ2006" i="4" s="1"/>
  <c r="E2005" i="4"/>
  <c r="AS2005" i="4" s="1"/>
  <c r="AZ2005" i="4" s="1"/>
  <c r="E2004" i="4"/>
  <c r="AS2004" i="4" s="1"/>
  <c r="AZ2004" i="4" s="1"/>
  <c r="E2003" i="4"/>
  <c r="AS2003" i="4" s="1"/>
  <c r="AZ2003" i="4" s="1"/>
  <c r="E2002" i="4"/>
  <c r="AS2002" i="4" s="1"/>
  <c r="AZ2002" i="4" s="1"/>
  <c r="E2001" i="4"/>
  <c r="AS2001" i="4" s="1"/>
  <c r="AZ2001" i="4" s="1"/>
  <c r="E2000" i="4"/>
  <c r="AS2000" i="4" s="1"/>
  <c r="AZ2000" i="4" s="1"/>
  <c r="E1999" i="4"/>
  <c r="AS1999" i="4" s="1"/>
  <c r="AZ1999" i="4" s="1"/>
  <c r="E1998" i="4"/>
  <c r="AS1998" i="4" s="1"/>
  <c r="AZ1998" i="4" s="1"/>
  <c r="E1997" i="4"/>
  <c r="AS1997" i="4" s="1"/>
  <c r="AZ1997" i="4" s="1"/>
  <c r="E1996" i="4"/>
  <c r="AS1996" i="4" s="1"/>
  <c r="AZ1996" i="4" s="1"/>
  <c r="E1995" i="4"/>
  <c r="AS1995" i="4" s="1"/>
  <c r="AZ1995" i="4" s="1"/>
  <c r="E1994" i="4"/>
  <c r="AS1994" i="4" s="1"/>
  <c r="AZ1994" i="4" s="1"/>
  <c r="E1993" i="4"/>
  <c r="AS1993" i="4" s="1"/>
  <c r="AZ1993" i="4" s="1"/>
  <c r="E1992" i="4"/>
  <c r="AS1992" i="4" s="1"/>
  <c r="AZ1992" i="4" s="1"/>
  <c r="E1991" i="4"/>
  <c r="AS1991" i="4" s="1"/>
  <c r="AZ1991" i="4" s="1"/>
  <c r="E1990" i="4"/>
  <c r="AS1990" i="4" s="1"/>
  <c r="AZ1990" i="4" s="1"/>
  <c r="E1989" i="4"/>
  <c r="AS1989" i="4" s="1"/>
  <c r="AZ1989" i="4" s="1"/>
  <c r="E1988" i="4"/>
  <c r="AS1988" i="4" s="1"/>
  <c r="AZ1988" i="4" s="1"/>
  <c r="E1987" i="4"/>
  <c r="AS1987" i="4" s="1"/>
  <c r="AZ1987" i="4" s="1"/>
  <c r="E1986" i="4"/>
  <c r="AS1986" i="4" s="1"/>
  <c r="AZ1986" i="4" s="1"/>
  <c r="E1985" i="4"/>
  <c r="AS1985" i="4" s="1"/>
  <c r="AZ1985" i="4" s="1"/>
  <c r="E1984" i="4"/>
  <c r="AS1984" i="4" s="1"/>
  <c r="AZ1984" i="4" s="1"/>
  <c r="E1983" i="4"/>
  <c r="AS1983" i="4" s="1"/>
  <c r="AZ1983" i="4" s="1"/>
  <c r="E1982" i="4"/>
  <c r="AS1982" i="4" s="1"/>
  <c r="AZ1982" i="4" s="1"/>
  <c r="E1981" i="4"/>
  <c r="AS1981" i="4" s="1"/>
  <c r="AZ1981" i="4" s="1"/>
  <c r="E1980" i="4"/>
  <c r="AS1980" i="4" s="1"/>
  <c r="AZ1980" i="4" s="1"/>
  <c r="E1979" i="4"/>
  <c r="AS1979" i="4" s="1"/>
  <c r="AZ1979" i="4" s="1"/>
  <c r="E1978" i="4"/>
  <c r="AS1978" i="4" s="1"/>
  <c r="AZ1978" i="4" s="1"/>
  <c r="E1977" i="4"/>
  <c r="AS1977" i="4" s="1"/>
  <c r="AZ1977" i="4" s="1"/>
  <c r="E1976" i="4"/>
  <c r="AS1976" i="4" s="1"/>
  <c r="AZ1976" i="4" s="1"/>
  <c r="E1975" i="4"/>
  <c r="AS1975" i="4" s="1"/>
  <c r="AZ1975" i="4" s="1"/>
  <c r="E1974" i="4"/>
  <c r="AS1974" i="4" s="1"/>
  <c r="AZ1974" i="4" s="1"/>
  <c r="E1973" i="4"/>
  <c r="AS1973" i="4" s="1"/>
  <c r="AZ1973" i="4" s="1"/>
  <c r="E1972" i="4"/>
  <c r="AS1972" i="4" s="1"/>
  <c r="AZ1972" i="4" s="1"/>
  <c r="E1971" i="4"/>
  <c r="AS1971" i="4" s="1"/>
  <c r="AZ1971" i="4" s="1"/>
  <c r="E1970" i="4"/>
  <c r="AS1970" i="4" s="1"/>
  <c r="AZ1970" i="4" s="1"/>
  <c r="E1969" i="4"/>
  <c r="AS1969" i="4" s="1"/>
  <c r="AZ1969" i="4" s="1"/>
  <c r="E1968" i="4"/>
  <c r="AS1968" i="4" s="1"/>
  <c r="AZ1968" i="4" s="1"/>
  <c r="E1967" i="4"/>
  <c r="AS1967" i="4" s="1"/>
  <c r="AZ1967" i="4" s="1"/>
  <c r="E1966" i="4"/>
  <c r="AS1966" i="4" s="1"/>
  <c r="AZ1966" i="4" s="1"/>
  <c r="E1965" i="4"/>
  <c r="AS1965" i="4" s="1"/>
  <c r="AZ1965" i="4" s="1"/>
  <c r="E1964" i="4"/>
  <c r="AS1964" i="4" s="1"/>
  <c r="AZ1964" i="4" s="1"/>
  <c r="E1963" i="4"/>
  <c r="AS1963" i="4" s="1"/>
  <c r="AZ1963" i="4" s="1"/>
  <c r="E1962" i="4"/>
  <c r="AS1962" i="4" s="1"/>
  <c r="AZ1962" i="4" s="1"/>
  <c r="E1961" i="4"/>
  <c r="AS1961" i="4" s="1"/>
  <c r="AZ1961" i="4" s="1"/>
  <c r="E1960" i="4"/>
  <c r="AS1960" i="4" s="1"/>
  <c r="AZ1960" i="4" s="1"/>
  <c r="E1959" i="4"/>
  <c r="AS1959" i="4" s="1"/>
  <c r="AZ1959" i="4" s="1"/>
  <c r="E1958" i="4"/>
  <c r="AS1958" i="4" s="1"/>
  <c r="AZ1958" i="4" s="1"/>
  <c r="E1957" i="4"/>
  <c r="AS1957" i="4" s="1"/>
  <c r="AZ1957" i="4" s="1"/>
  <c r="E1956" i="4"/>
  <c r="AS1956" i="4" s="1"/>
  <c r="AZ1956" i="4" s="1"/>
  <c r="E1955" i="4"/>
  <c r="AS1955" i="4" s="1"/>
  <c r="AZ1955" i="4" s="1"/>
  <c r="E1954" i="4"/>
  <c r="AS1954" i="4" s="1"/>
  <c r="AZ1954" i="4" s="1"/>
  <c r="E1953" i="4"/>
  <c r="AS1953" i="4" s="1"/>
  <c r="AZ1953" i="4" s="1"/>
  <c r="E1952" i="4"/>
  <c r="AS1952" i="4" s="1"/>
  <c r="AZ1952" i="4" s="1"/>
  <c r="E1951" i="4"/>
  <c r="AS1951" i="4" s="1"/>
  <c r="AZ1951" i="4" s="1"/>
  <c r="E1950" i="4"/>
  <c r="AS1950" i="4" s="1"/>
  <c r="AZ1950" i="4" s="1"/>
  <c r="E1949" i="4"/>
  <c r="AS1949" i="4" s="1"/>
  <c r="AZ1949" i="4" s="1"/>
  <c r="E1948" i="4"/>
  <c r="AS1948" i="4" s="1"/>
  <c r="AZ1948" i="4" s="1"/>
  <c r="E1947" i="4"/>
  <c r="AS1947" i="4" s="1"/>
  <c r="AZ1947" i="4" s="1"/>
  <c r="E1946" i="4"/>
  <c r="AS1946" i="4" s="1"/>
  <c r="AZ1946" i="4" s="1"/>
  <c r="E1945" i="4"/>
  <c r="AS1945" i="4" s="1"/>
  <c r="AZ1945" i="4" s="1"/>
  <c r="E1944" i="4"/>
  <c r="AS1944" i="4" s="1"/>
  <c r="AZ1944" i="4" s="1"/>
  <c r="E1943" i="4"/>
  <c r="AS1943" i="4" s="1"/>
  <c r="AZ1943" i="4" s="1"/>
  <c r="E1942" i="4"/>
  <c r="AS1942" i="4" s="1"/>
  <c r="AZ1942" i="4" s="1"/>
  <c r="E1941" i="4"/>
  <c r="AS1941" i="4" s="1"/>
  <c r="AZ1941" i="4" s="1"/>
  <c r="E1940" i="4"/>
  <c r="AS1940" i="4" s="1"/>
  <c r="AZ1940" i="4" s="1"/>
  <c r="E1939" i="4"/>
  <c r="AS1939" i="4" s="1"/>
  <c r="AZ1939" i="4" s="1"/>
  <c r="E1938" i="4"/>
  <c r="AS1938" i="4" s="1"/>
  <c r="AZ1938" i="4" s="1"/>
  <c r="E1937" i="4"/>
  <c r="AS1937" i="4" s="1"/>
  <c r="AZ1937" i="4" s="1"/>
  <c r="E1936" i="4"/>
  <c r="AS1936" i="4" s="1"/>
  <c r="AZ1936" i="4" s="1"/>
  <c r="E1935" i="4"/>
  <c r="AS1935" i="4" s="1"/>
  <c r="AZ1935" i="4" s="1"/>
  <c r="E1934" i="4"/>
  <c r="AS1934" i="4" s="1"/>
  <c r="AZ1934" i="4" s="1"/>
  <c r="E1933" i="4"/>
  <c r="AS1933" i="4" s="1"/>
  <c r="AZ1933" i="4" s="1"/>
  <c r="E1932" i="4"/>
  <c r="AS1932" i="4" s="1"/>
  <c r="AZ1932" i="4" s="1"/>
  <c r="E1931" i="4"/>
  <c r="AS1931" i="4" s="1"/>
  <c r="AZ1931" i="4" s="1"/>
  <c r="E1930" i="4"/>
  <c r="AS1930" i="4" s="1"/>
  <c r="AZ1930" i="4" s="1"/>
  <c r="E1929" i="4"/>
  <c r="AS1929" i="4" s="1"/>
  <c r="AZ1929" i="4" s="1"/>
  <c r="E1928" i="4"/>
  <c r="AS1928" i="4" s="1"/>
  <c r="AZ1928" i="4" s="1"/>
  <c r="E1927" i="4"/>
  <c r="AS1927" i="4" s="1"/>
  <c r="AZ1927" i="4" s="1"/>
  <c r="E1926" i="4"/>
  <c r="AS1926" i="4" s="1"/>
  <c r="AZ1926" i="4" s="1"/>
  <c r="E1925" i="4"/>
  <c r="AS1925" i="4" s="1"/>
  <c r="AZ1925" i="4" s="1"/>
  <c r="E1924" i="4"/>
  <c r="AS1924" i="4" s="1"/>
  <c r="AZ1924" i="4" s="1"/>
  <c r="E1923" i="4"/>
  <c r="AS1923" i="4" s="1"/>
  <c r="AZ1923" i="4" s="1"/>
  <c r="E1922" i="4"/>
  <c r="AS1922" i="4" s="1"/>
  <c r="AZ1922" i="4" s="1"/>
  <c r="E1921" i="4"/>
  <c r="AS1921" i="4" s="1"/>
  <c r="AZ1921" i="4" s="1"/>
  <c r="E1920" i="4"/>
  <c r="AS1920" i="4" s="1"/>
  <c r="AZ1920" i="4" s="1"/>
  <c r="E1919" i="4"/>
  <c r="AS1919" i="4" s="1"/>
  <c r="AZ1919" i="4" s="1"/>
  <c r="E1918" i="4"/>
  <c r="AS1918" i="4" s="1"/>
  <c r="AZ1918" i="4" s="1"/>
  <c r="E1917" i="4"/>
  <c r="AS1917" i="4" s="1"/>
  <c r="AZ1917" i="4" s="1"/>
  <c r="E1916" i="4"/>
  <c r="AS1916" i="4" s="1"/>
  <c r="AZ1916" i="4" s="1"/>
  <c r="E1915" i="4"/>
  <c r="AS1915" i="4" s="1"/>
  <c r="AZ1915" i="4" s="1"/>
  <c r="E1914" i="4"/>
  <c r="AS1914" i="4" s="1"/>
  <c r="AZ1914" i="4" s="1"/>
  <c r="E1913" i="4"/>
  <c r="AS1913" i="4" s="1"/>
  <c r="AZ1913" i="4" s="1"/>
  <c r="E1912" i="4"/>
  <c r="AS1912" i="4" s="1"/>
  <c r="AZ1912" i="4" s="1"/>
  <c r="E1911" i="4"/>
  <c r="AS1911" i="4" s="1"/>
  <c r="AZ1911" i="4" s="1"/>
  <c r="E1910" i="4"/>
  <c r="AS1910" i="4" s="1"/>
  <c r="AZ1910" i="4" s="1"/>
  <c r="E1909" i="4"/>
  <c r="AS1909" i="4" s="1"/>
  <c r="AZ1909" i="4" s="1"/>
  <c r="E1908" i="4"/>
  <c r="AS1908" i="4" s="1"/>
  <c r="AZ1908" i="4" s="1"/>
  <c r="E1907" i="4"/>
  <c r="AS1907" i="4" s="1"/>
  <c r="AZ1907" i="4" s="1"/>
  <c r="E1906" i="4"/>
  <c r="AS1906" i="4" s="1"/>
  <c r="AZ1906" i="4" s="1"/>
  <c r="E1905" i="4"/>
  <c r="AS1905" i="4" s="1"/>
  <c r="AZ1905" i="4" s="1"/>
  <c r="E1904" i="4"/>
  <c r="AS1904" i="4" s="1"/>
  <c r="AZ1904" i="4" s="1"/>
  <c r="E1903" i="4"/>
  <c r="AS1903" i="4" s="1"/>
  <c r="AZ1903" i="4" s="1"/>
  <c r="E1902" i="4"/>
  <c r="AS1902" i="4" s="1"/>
  <c r="AZ1902" i="4" s="1"/>
  <c r="E1901" i="4"/>
  <c r="AS1901" i="4" s="1"/>
  <c r="AZ1901" i="4" s="1"/>
  <c r="E1900" i="4"/>
  <c r="AS1900" i="4" s="1"/>
  <c r="AZ1900" i="4" s="1"/>
  <c r="E1899" i="4"/>
  <c r="AS1899" i="4" s="1"/>
  <c r="AZ1899" i="4" s="1"/>
  <c r="E1898" i="4"/>
  <c r="AS1898" i="4" s="1"/>
  <c r="AZ1898" i="4" s="1"/>
  <c r="E1897" i="4"/>
  <c r="AS1897" i="4" s="1"/>
  <c r="AZ1897" i="4" s="1"/>
  <c r="E1896" i="4"/>
  <c r="AS1896" i="4" s="1"/>
  <c r="AZ1896" i="4" s="1"/>
  <c r="E1895" i="4"/>
  <c r="AS1895" i="4" s="1"/>
  <c r="AZ1895" i="4" s="1"/>
  <c r="E1894" i="4"/>
  <c r="AS1894" i="4" s="1"/>
  <c r="AZ1894" i="4" s="1"/>
  <c r="E1893" i="4"/>
  <c r="AS1893" i="4" s="1"/>
  <c r="AZ1893" i="4" s="1"/>
  <c r="E1892" i="4"/>
  <c r="AS1892" i="4" s="1"/>
  <c r="AZ1892" i="4" s="1"/>
  <c r="E1891" i="4"/>
  <c r="AS1891" i="4" s="1"/>
  <c r="AZ1891" i="4" s="1"/>
  <c r="E1890" i="4"/>
  <c r="AS1890" i="4" s="1"/>
  <c r="AZ1890" i="4" s="1"/>
  <c r="E1889" i="4"/>
  <c r="AS1889" i="4" s="1"/>
  <c r="AZ1889" i="4" s="1"/>
  <c r="E1888" i="4"/>
  <c r="AS1888" i="4" s="1"/>
  <c r="AZ1888" i="4" s="1"/>
  <c r="E1887" i="4"/>
  <c r="AS1887" i="4" s="1"/>
  <c r="AZ1887" i="4" s="1"/>
  <c r="E1886" i="4"/>
  <c r="AS1886" i="4" s="1"/>
  <c r="AZ1886" i="4" s="1"/>
  <c r="E1885" i="4"/>
  <c r="AS1885" i="4" s="1"/>
  <c r="AZ1885" i="4" s="1"/>
  <c r="E1884" i="4"/>
  <c r="AS1884" i="4" s="1"/>
  <c r="AZ1884" i="4" s="1"/>
  <c r="E1883" i="4"/>
  <c r="AS1883" i="4" s="1"/>
  <c r="AZ1883" i="4" s="1"/>
  <c r="E1882" i="4"/>
  <c r="AS1882" i="4" s="1"/>
  <c r="AZ1882" i="4" s="1"/>
  <c r="E1881" i="4"/>
  <c r="AS1881" i="4" s="1"/>
  <c r="AZ1881" i="4" s="1"/>
  <c r="E1880" i="4"/>
  <c r="AS1880" i="4" s="1"/>
  <c r="AZ1880" i="4" s="1"/>
  <c r="E1879" i="4"/>
  <c r="AS1879" i="4" s="1"/>
  <c r="AZ1879" i="4" s="1"/>
  <c r="E1878" i="4"/>
  <c r="AS1878" i="4" s="1"/>
  <c r="AZ1878" i="4" s="1"/>
  <c r="E1877" i="4"/>
  <c r="AS1877" i="4" s="1"/>
  <c r="AZ1877" i="4" s="1"/>
  <c r="E1876" i="4"/>
  <c r="AS1876" i="4" s="1"/>
  <c r="AZ1876" i="4" s="1"/>
  <c r="E1875" i="4"/>
  <c r="AS1875" i="4" s="1"/>
  <c r="AZ1875" i="4" s="1"/>
  <c r="E1874" i="4"/>
  <c r="AS1874" i="4" s="1"/>
  <c r="AZ1874" i="4" s="1"/>
  <c r="E1873" i="4"/>
  <c r="AS1873" i="4" s="1"/>
  <c r="AZ1873" i="4" s="1"/>
  <c r="E1872" i="4"/>
  <c r="AS1872" i="4" s="1"/>
  <c r="AZ1872" i="4" s="1"/>
  <c r="E1871" i="4"/>
  <c r="AS1871" i="4" s="1"/>
  <c r="AZ1871" i="4" s="1"/>
  <c r="E1870" i="4"/>
  <c r="AS1870" i="4" s="1"/>
  <c r="AZ1870" i="4" s="1"/>
  <c r="E1869" i="4"/>
  <c r="AS1869" i="4" s="1"/>
  <c r="AZ1869" i="4" s="1"/>
  <c r="E1868" i="4"/>
  <c r="AS1868" i="4" s="1"/>
  <c r="AZ1868" i="4" s="1"/>
  <c r="E1867" i="4"/>
  <c r="AS1867" i="4" s="1"/>
  <c r="AZ1867" i="4" s="1"/>
  <c r="E1866" i="4"/>
  <c r="AS1866" i="4" s="1"/>
  <c r="AZ1866" i="4" s="1"/>
  <c r="E1865" i="4"/>
  <c r="AS1865" i="4" s="1"/>
  <c r="AZ1865" i="4" s="1"/>
  <c r="E1864" i="4"/>
  <c r="AS1864" i="4" s="1"/>
  <c r="AZ1864" i="4" s="1"/>
  <c r="E1863" i="4"/>
  <c r="AS1863" i="4" s="1"/>
  <c r="AZ1863" i="4" s="1"/>
  <c r="E1862" i="4"/>
  <c r="AS1862" i="4" s="1"/>
  <c r="AZ1862" i="4" s="1"/>
  <c r="E1861" i="4"/>
  <c r="AS1861" i="4" s="1"/>
  <c r="AZ1861" i="4" s="1"/>
  <c r="E1860" i="4"/>
  <c r="AS1860" i="4" s="1"/>
  <c r="AZ1860" i="4" s="1"/>
  <c r="E1859" i="4"/>
  <c r="AS1859" i="4" s="1"/>
  <c r="AZ1859" i="4" s="1"/>
  <c r="E1858" i="4"/>
  <c r="AS1858" i="4" s="1"/>
  <c r="AZ1858" i="4" s="1"/>
  <c r="E1857" i="4"/>
  <c r="AS1857" i="4" s="1"/>
  <c r="AZ1857" i="4" s="1"/>
  <c r="E1856" i="4"/>
  <c r="AS1856" i="4" s="1"/>
  <c r="AZ1856" i="4" s="1"/>
  <c r="E1855" i="4"/>
  <c r="AS1855" i="4" s="1"/>
  <c r="AZ1855" i="4" s="1"/>
  <c r="E1854" i="4"/>
  <c r="AS1854" i="4" s="1"/>
  <c r="AZ1854" i="4" s="1"/>
  <c r="E1853" i="4"/>
  <c r="AS1853" i="4" s="1"/>
  <c r="AZ1853" i="4" s="1"/>
  <c r="E1852" i="4"/>
  <c r="AS1852" i="4" s="1"/>
  <c r="AZ1852" i="4" s="1"/>
  <c r="E1851" i="4"/>
  <c r="AS1851" i="4" s="1"/>
  <c r="AZ1851" i="4" s="1"/>
  <c r="E1850" i="4"/>
  <c r="AS1850" i="4" s="1"/>
  <c r="AZ1850" i="4" s="1"/>
  <c r="E1849" i="4"/>
  <c r="AS1849" i="4" s="1"/>
  <c r="AZ1849" i="4" s="1"/>
  <c r="E1848" i="4"/>
  <c r="AS1848" i="4" s="1"/>
  <c r="AZ1848" i="4" s="1"/>
  <c r="E1847" i="4"/>
  <c r="AS1847" i="4" s="1"/>
  <c r="AZ1847" i="4" s="1"/>
  <c r="E1846" i="4"/>
  <c r="AS1846" i="4" s="1"/>
  <c r="AZ1846" i="4" s="1"/>
  <c r="E1845" i="4"/>
  <c r="AS1845" i="4" s="1"/>
  <c r="AZ1845" i="4" s="1"/>
  <c r="E1844" i="4"/>
  <c r="AS1844" i="4" s="1"/>
  <c r="AZ1844" i="4" s="1"/>
  <c r="E1843" i="4"/>
  <c r="AS1843" i="4" s="1"/>
  <c r="AZ1843" i="4" s="1"/>
  <c r="E1842" i="4"/>
  <c r="AS1842" i="4" s="1"/>
  <c r="AZ1842" i="4" s="1"/>
  <c r="E1841" i="4"/>
  <c r="AS1841" i="4" s="1"/>
  <c r="AZ1841" i="4" s="1"/>
  <c r="E1840" i="4"/>
  <c r="AS1840" i="4" s="1"/>
  <c r="AZ1840" i="4" s="1"/>
  <c r="E1839" i="4"/>
  <c r="AS1839" i="4" s="1"/>
  <c r="AZ1839" i="4" s="1"/>
  <c r="E1838" i="4"/>
  <c r="AS1838" i="4" s="1"/>
  <c r="AZ1838" i="4" s="1"/>
  <c r="E1837" i="4"/>
  <c r="AS1837" i="4" s="1"/>
  <c r="AZ1837" i="4" s="1"/>
  <c r="E1836" i="4"/>
  <c r="AS1836" i="4" s="1"/>
  <c r="AZ1836" i="4" s="1"/>
  <c r="E1835" i="4"/>
  <c r="AS1835" i="4" s="1"/>
  <c r="AZ1835" i="4" s="1"/>
  <c r="E1834" i="4"/>
  <c r="AS1834" i="4" s="1"/>
  <c r="AZ1834" i="4" s="1"/>
  <c r="E1833" i="4"/>
  <c r="AS1833" i="4" s="1"/>
  <c r="AZ1833" i="4" s="1"/>
  <c r="E1832" i="4"/>
  <c r="AS1832" i="4" s="1"/>
  <c r="AZ1832" i="4" s="1"/>
  <c r="E1831" i="4"/>
  <c r="AS1831" i="4" s="1"/>
  <c r="AZ1831" i="4" s="1"/>
  <c r="E1830" i="4"/>
  <c r="AS1830" i="4" s="1"/>
  <c r="AZ1830" i="4" s="1"/>
  <c r="E1829" i="4"/>
  <c r="AS1829" i="4" s="1"/>
  <c r="AZ1829" i="4" s="1"/>
  <c r="E1828" i="4"/>
  <c r="AS1828" i="4" s="1"/>
  <c r="AZ1828" i="4" s="1"/>
  <c r="E1827" i="4"/>
  <c r="AS1827" i="4" s="1"/>
  <c r="AZ1827" i="4" s="1"/>
  <c r="E1826" i="4"/>
  <c r="AS1826" i="4" s="1"/>
  <c r="AZ1826" i="4" s="1"/>
  <c r="E1825" i="4"/>
  <c r="AS1825" i="4" s="1"/>
  <c r="AZ1825" i="4" s="1"/>
  <c r="E1824" i="4"/>
  <c r="AS1824" i="4" s="1"/>
  <c r="AZ1824" i="4" s="1"/>
  <c r="E1823" i="4"/>
  <c r="AS1823" i="4" s="1"/>
  <c r="AZ1823" i="4" s="1"/>
  <c r="E1822" i="4"/>
  <c r="AS1822" i="4" s="1"/>
  <c r="AZ1822" i="4" s="1"/>
  <c r="E1821" i="4"/>
  <c r="AS1821" i="4" s="1"/>
  <c r="AZ1821" i="4" s="1"/>
  <c r="E1820" i="4"/>
  <c r="AS1820" i="4" s="1"/>
  <c r="AZ1820" i="4" s="1"/>
  <c r="E1819" i="4"/>
  <c r="AS1819" i="4" s="1"/>
  <c r="AZ1819" i="4" s="1"/>
  <c r="E1818" i="4"/>
  <c r="AS1818" i="4" s="1"/>
  <c r="AZ1818" i="4" s="1"/>
  <c r="E1817" i="4"/>
  <c r="AS1817" i="4" s="1"/>
  <c r="AZ1817" i="4" s="1"/>
  <c r="E1816" i="4"/>
  <c r="AS1816" i="4" s="1"/>
  <c r="AZ1816" i="4" s="1"/>
  <c r="E1815" i="4"/>
  <c r="AS1815" i="4" s="1"/>
  <c r="AZ1815" i="4" s="1"/>
  <c r="E1814" i="4"/>
  <c r="AS1814" i="4" s="1"/>
  <c r="AZ1814" i="4" s="1"/>
  <c r="E1813" i="4"/>
  <c r="AS1813" i="4" s="1"/>
  <c r="AZ1813" i="4" s="1"/>
  <c r="E1812" i="4"/>
  <c r="AS1812" i="4" s="1"/>
  <c r="AZ1812" i="4" s="1"/>
  <c r="E1811" i="4"/>
  <c r="AS1811" i="4" s="1"/>
  <c r="AZ1811" i="4" s="1"/>
  <c r="E1810" i="4"/>
  <c r="AS1810" i="4" s="1"/>
  <c r="AZ1810" i="4" s="1"/>
  <c r="E1809" i="4"/>
  <c r="AS1809" i="4" s="1"/>
  <c r="AZ1809" i="4" s="1"/>
  <c r="E1808" i="4"/>
  <c r="AS1808" i="4" s="1"/>
  <c r="AZ1808" i="4" s="1"/>
  <c r="E1807" i="4"/>
  <c r="AS1807" i="4" s="1"/>
  <c r="AZ1807" i="4" s="1"/>
  <c r="E1806" i="4"/>
  <c r="AS1806" i="4" s="1"/>
  <c r="AZ1806" i="4" s="1"/>
  <c r="E1805" i="4"/>
  <c r="AS1805" i="4" s="1"/>
  <c r="AZ1805" i="4" s="1"/>
  <c r="E1804" i="4"/>
  <c r="AS1804" i="4" s="1"/>
  <c r="AZ1804" i="4" s="1"/>
  <c r="E1803" i="4"/>
  <c r="AS1803" i="4" s="1"/>
  <c r="AZ1803" i="4" s="1"/>
  <c r="E1802" i="4"/>
  <c r="AS1802" i="4" s="1"/>
  <c r="AZ1802" i="4" s="1"/>
  <c r="E1801" i="4"/>
  <c r="AS1801" i="4" s="1"/>
  <c r="AZ1801" i="4" s="1"/>
  <c r="E1800" i="4"/>
  <c r="AS1800" i="4" s="1"/>
  <c r="AZ1800" i="4" s="1"/>
  <c r="E1799" i="4"/>
  <c r="AS1799" i="4" s="1"/>
  <c r="AZ1799" i="4" s="1"/>
  <c r="E1798" i="4"/>
  <c r="AS1798" i="4" s="1"/>
  <c r="AZ1798" i="4" s="1"/>
  <c r="E1797" i="4"/>
  <c r="AS1797" i="4" s="1"/>
  <c r="AZ1797" i="4" s="1"/>
  <c r="E1796" i="4"/>
  <c r="AS1796" i="4" s="1"/>
  <c r="AZ1796" i="4" s="1"/>
  <c r="E1795" i="4"/>
  <c r="AS1795" i="4" s="1"/>
  <c r="AZ1795" i="4" s="1"/>
  <c r="E1794" i="4"/>
  <c r="AS1794" i="4" s="1"/>
  <c r="AZ1794" i="4" s="1"/>
  <c r="E1793" i="4"/>
  <c r="AS1793" i="4" s="1"/>
  <c r="AZ1793" i="4" s="1"/>
  <c r="E1792" i="4"/>
  <c r="AS1792" i="4" s="1"/>
  <c r="AZ1792" i="4" s="1"/>
  <c r="E1791" i="4"/>
  <c r="AS1791" i="4" s="1"/>
  <c r="AZ1791" i="4" s="1"/>
  <c r="E1790" i="4"/>
  <c r="AS1790" i="4" s="1"/>
  <c r="AZ1790" i="4" s="1"/>
  <c r="E1789" i="4"/>
  <c r="AS1789" i="4" s="1"/>
  <c r="AZ1789" i="4" s="1"/>
  <c r="E1788" i="4"/>
  <c r="AS1788" i="4" s="1"/>
  <c r="AZ1788" i="4" s="1"/>
  <c r="E1787" i="4"/>
  <c r="AS1787" i="4" s="1"/>
  <c r="AZ1787" i="4" s="1"/>
  <c r="E1786" i="4"/>
  <c r="AS1786" i="4" s="1"/>
  <c r="AZ1786" i="4" s="1"/>
  <c r="E1785" i="4"/>
  <c r="AS1785" i="4" s="1"/>
  <c r="AZ1785" i="4" s="1"/>
  <c r="E1784" i="4"/>
  <c r="AS1784" i="4" s="1"/>
  <c r="AZ1784" i="4" s="1"/>
  <c r="E1783" i="4"/>
  <c r="AS1783" i="4" s="1"/>
  <c r="AZ1783" i="4" s="1"/>
  <c r="E1782" i="4"/>
  <c r="AS1782" i="4" s="1"/>
  <c r="AZ1782" i="4" s="1"/>
  <c r="E1781" i="4"/>
  <c r="AS1781" i="4" s="1"/>
  <c r="AZ1781" i="4" s="1"/>
  <c r="E1780" i="4"/>
  <c r="AS1780" i="4" s="1"/>
  <c r="AZ1780" i="4" s="1"/>
  <c r="E1779" i="4"/>
  <c r="AS1779" i="4" s="1"/>
  <c r="AZ1779" i="4" s="1"/>
  <c r="E1778" i="4"/>
  <c r="AS1778" i="4" s="1"/>
  <c r="AZ1778" i="4" s="1"/>
  <c r="E1777" i="4"/>
  <c r="AS1777" i="4" s="1"/>
  <c r="AZ1777" i="4" s="1"/>
  <c r="E1776" i="4"/>
  <c r="AS1776" i="4" s="1"/>
  <c r="AZ1776" i="4" s="1"/>
  <c r="E1775" i="4"/>
  <c r="AS1775" i="4" s="1"/>
  <c r="AZ1775" i="4" s="1"/>
  <c r="E1774" i="4"/>
  <c r="AS1774" i="4" s="1"/>
  <c r="AZ1774" i="4" s="1"/>
  <c r="E1773" i="4"/>
  <c r="AS1773" i="4" s="1"/>
  <c r="AZ1773" i="4" s="1"/>
  <c r="E1772" i="4"/>
  <c r="AS1772" i="4" s="1"/>
  <c r="AZ1772" i="4" s="1"/>
  <c r="E1771" i="4"/>
  <c r="AS1771" i="4" s="1"/>
  <c r="AZ1771" i="4" s="1"/>
  <c r="E1770" i="4"/>
  <c r="AS1770" i="4" s="1"/>
  <c r="AZ1770" i="4" s="1"/>
  <c r="E1769" i="4"/>
  <c r="AS1769" i="4" s="1"/>
  <c r="AZ1769" i="4" s="1"/>
  <c r="E1768" i="4"/>
  <c r="AS1768" i="4" s="1"/>
  <c r="AZ1768" i="4" s="1"/>
  <c r="E1767" i="4"/>
  <c r="AS1767" i="4" s="1"/>
  <c r="AZ1767" i="4" s="1"/>
  <c r="E1766" i="4"/>
  <c r="AS1766" i="4" s="1"/>
  <c r="AZ1766" i="4" s="1"/>
  <c r="E1765" i="4"/>
  <c r="AS1765" i="4" s="1"/>
  <c r="AZ1765" i="4" s="1"/>
  <c r="E1764" i="4"/>
  <c r="AS1764" i="4" s="1"/>
  <c r="AZ1764" i="4" s="1"/>
  <c r="E1763" i="4"/>
  <c r="AS1763" i="4" s="1"/>
  <c r="AZ1763" i="4" s="1"/>
  <c r="E1762" i="4"/>
  <c r="AS1762" i="4" s="1"/>
  <c r="AZ1762" i="4" s="1"/>
  <c r="E1761" i="4"/>
  <c r="AS1761" i="4" s="1"/>
  <c r="AZ1761" i="4" s="1"/>
  <c r="E1760" i="4"/>
  <c r="AS1760" i="4" s="1"/>
  <c r="AZ1760" i="4" s="1"/>
  <c r="E1759" i="4"/>
  <c r="AS1759" i="4" s="1"/>
  <c r="AZ1759" i="4" s="1"/>
  <c r="E1758" i="4"/>
  <c r="AS1758" i="4" s="1"/>
  <c r="AZ1758" i="4" s="1"/>
  <c r="E1757" i="4"/>
  <c r="AS1757" i="4" s="1"/>
  <c r="AZ1757" i="4" s="1"/>
  <c r="E1756" i="4"/>
  <c r="AS1756" i="4" s="1"/>
  <c r="AZ1756" i="4" s="1"/>
  <c r="E1755" i="4"/>
  <c r="AS1755" i="4" s="1"/>
  <c r="AZ1755" i="4" s="1"/>
  <c r="E1754" i="4"/>
  <c r="AS1754" i="4" s="1"/>
  <c r="AZ1754" i="4" s="1"/>
  <c r="E1753" i="4"/>
  <c r="AS1753" i="4" s="1"/>
  <c r="AZ1753" i="4" s="1"/>
  <c r="E1752" i="4"/>
  <c r="AS1752" i="4" s="1"/>
  <c r="AZ1752" i="4" s="1"/>
  <c r="E1751" i="4"/>
  <c r="AS1751" i="4" s="1"/>
  <c r="AZ1751" i="4" s="1"/>
  <c r="E1750" i="4"/>
  <c r="AS1750" i="4" s="1"/>
  <c r="AZ1750" i="4" s="1"/>
  <c r="E1749" i="4"/>
  <c r="AS1749" i="4" s="1"/>
  <c r="AZ1749" i="4" s="1"/>
  <c r="E1748" i="4"/>
  <c r="AS1748" i="4" s="1"/>
  <c r="AZ1748" i="4" s="1"/>
  <c r="E1747" i="4"/>
  <c r="AS1747" i="4" s="1"/>
  <c r="AZ1747" i="4" s="1"/>
  <c r="E1746" i="4"/>
  <c r="AS1746" i="4" s="1"/>
  <c r="AZ1746" i="4" s="1"/>
  <c r="E1745" i="4"/>
  <c r="AS1745" i="4" s="1"/>
  <c r="AZ1745" i="4" s="1"/>
  <c r="E1744" i="4"/>
  <c r="AS1744" i="4" s="1"/>
  <c r="AZ1744" i="4" s="1"/>
  <c r="E1743" i="4"/>
  <c r="AS1743" i="4" s="1"/>
  <c r="AZ1743" i="4" s="1"/>
  <c r="E1742" i="4"/>
  <c r="AS1742" i="4" s="1"/>
  <c r="AZ1742" i="4" s="1"/>
  <c r="E1741" i="4"/>
  <c r="AS1741" i="4" s="1"/>
  <c r="AZ1741" i="4" s="1"/>
  <c r="E1740" i="4"/>
  <c r="AS1740" i="4" s="1"/>
  <c r="AZ1740" i="4" s="1"/>
  <c r="E1739" i="4"/>
  <c r="AS1739" i="4" s="1"/>
  <c r="AZ1739" i="4" s="1"/>
  <c r="E1738" i="4"/>
  <c r="AS1738" i="4" s="1"/>
  <c r="AZ1738" i="4" s="1"/>
  <c r="E1737" i="4"/>
  <c r="AS1737" i="4" s="1"/>
  <c r="AZ1737" i="4" s="1"/>
  <c r="E1736" i="4"/>
  <c r="AS1736" i="4" s="1"/>
  <c r="AZ1736" i="4" s="1"/>
  <c r="E1735" i="4"/>
  <c r="AS1735" i="4" s="1"/>
  <c r="AZ1735" i="4" s="1"/>
  <c r="E1734" i="4"/>
  <c r="AS1734" i="4" s="1"/>
  <c r="AZ1734" i="4" s="1"/>
  <c r="E1733" i="4"/>
  <c r="AS1733" i="4" s="1"/>
  <c r="AZ1733" i="4" s="1"/>
  <c r="E1732" i="4"/>
  <c r="AS1732" i="4" s="1"/>
  <c r="AZ1732" i="4" s="1"/>
  <c r="E1731" i="4"/>
  <c r="AS1731" i="4" s="1"/>
  <c r="AZ1731" i="4" s="1"/>
  <c r="E1730" i="4"/>
  <c r="AS1730" i="4" s="1"/>
  <c r="AZ1730" i="4" s="1"/>
  <c r="E1729" i="4"/>
  <c r="AS1729" i="4" s="1"/>
  <c r="AZ1729" i="4" s="1"/>
  <c r="E1728" i="4"/>
  <c r="AS1728" i="4" s="1"/>
  <c r="AZ1728" i="4" s="1"/>
  <c r="E1727" i="4"/>
  <c r="AS1727" i="4" s="1"/>
  <c r="AZ1727" i="4" s="1"/>
  <c r="E1726" i="4"/>
  <c r="AS1726" i="4" s="1"/>
  <c r="AZ1726" i="4" s="1"/>
  <c r="E1725" i="4"/>
  <c r="AS1725" i="4" s="1"/>
  <c r="AZ1725" i="4" s="1"/>
  <c r="E1724" i="4"/>
  <c r="AS1724" i="4" s="1"/>
  <c r="AZ1724" i="4" s="1"/>
  <c r="E1723" i="4"/>
  <c r="AS1723" i="4" s="1"/>
  <c r="AZ1723" i="4" s="1"/>
  <c r="E1722" i="4"/>
  <c r="AS1722" i="4" s="1"/>
  <c r="AZ1722" i="4" s="1"/>
  <c r="E1721" i="4"/>
  <c r="AS1721" i="4" s="1"/>
  <c r="AZ1721" i="4" s="1"/>
  <c r="E1720" i="4"/>
  <c r="AS1720" i="4" s="1"/>
  <c r="AZ1720" i="4" s="1"/>
  <c r="E1719" i="4"/>
  <c r="AS1719" i="4" s="1"/>
  <c r="AZ1719" i="4" s="1"/>
  <c r="E1718" i="4"/>
  <c r="AS1718" i="4" s="1"/>
  <c r="AZ1718" i="4" s="1"/>
  <c r="E1717" i="4"/>
  <c r="AS1717" i="4" s="1"/>
  <c r="AZ1717" i="4" s="1"/>
  <c r="E1716" i="4"/>
  <c r="AS1716" i="4" s="1"/>
  <c r="AZ1716" i="4" s="1"/>
  <c r="E1715" i="4"/>
  <c r="AS1715" i="4" s="1"/>
  <c r="AZ1715" i="4" s="1"/>
  <c r="E1714" i="4"/>
  <c r="AS1714" i="4" s="1"/>
  <c r="AZ1714" i="4" s="1"/>
  <c r="E1713" i="4"/>
  <c r="AS1713" i="4" s="1"/>
  <c r="AZ1713" i="4" s="1"/>
  <c r="E1712" i="4"/>
  <c r="AS1712" i="4" s="1"/>
  <c r="AZ1712" i="4" s="1"/>
  <c r="E1711" i="4"/>
  <c r="AS1711" i="4" s="1"/>
  <c r="AZ1711" i="4" s="1"/>
  <c r="E1710" i="4"/>
  <c r="AS1710" i="4" s="1"/>
  <c r="AZ1710" i="4" s="1"/>
  <c r="E1709" i="4"/>
  <c r="AS1709" i="4" s="1"/>
  <c r="AZ1709" i="4" s="1"/>
  <c r="E1708" i="4"/>
  <c r="AS1708" i="4" s="1"/>
  <c r="AZ1708" i="4" s="1"/>
  <c r="E1707" i="4"/>
  <c r="AS1707" i="4" s="1"/>
  <c r="AZ1707" i="4" s="1"/>
  <c r="E1706" i="4"/>
  <c r="AS1706" i="4" s="1"/>
  <c r="AZ1706" i="4" s="1"/>
  <c r="E1705" i="4"/>
  <c r="AS1705" i="4" s="1"/>
  <c r="AZ1705" i="4" s="1"/>
  <c r="E1704" i="4"/>
  <c r="AS1704" i="4" s="1"/>
  <c r="AZ1704" i="4" s="1"/>
  <c r="E1703" i="4"/>
  <c r="AS1703" i="4" s="1"/>
  <c r="AZ1703" i="4" s="1"/>
  <c r="E1702" i="4"/>
  <c r="AS1702" i="4" s="1"/>
  <c r="AZ1702" i="4" s="1"/>
  <c r="E1701" i="4"/>
  <c r="AS1701" i="4" s="1"/>
  <c r="AZ1701" i="4" s="1"/>
  <c r="E1700" i="4"/>
  <c r="AS1700" i="4" s="1"/>
  <c r="AZ1700" i="4" s="1"/>
  <c r="E1699" i="4"/>
  <c r="AS1699" i="4" s="1"/>
  <c r="AZ1699" i="4" s="1"/>
  <c r="E1698" i="4"/>
  <c r="AS1698" i="4" s="1"/>
  <c r="AZ1698" i="4" s="1"/>
  <c r="E1697" i="4"/>
  <c r="AS1697" i="4" s="1"/>
  <c r="AZ1697" i="4" s="1"/>
  <c r="E1696" i="4"/>
  <c r="AS1696" i="4" s="1"/>
  <c r="AZ1696" i="4" s="1"/>
  <c r="E1695" i="4"/>
  <c r="AS1695" i="4" s="1"/>
  <c r="AZ1695" i="4" s="1"/>
  <c r="E1694" i="4"/>
  <c r="AS1694" i="4" s="1"/>
  <c r="AZ1694" i="4" s="1"/>
  <c r="E1693" i="4"/>
  <c r="AS1693" i="4" s="1"/>
  <c r="AZ1693" i="4" s="1"/>
  <c r="E1692" i="4"/>
  <c r="AS1692" i="4" s="1"/>
  <c r="AZ1692" i="4" s="1"/>
  <c r="E1691" i="4"/>
  <c r="AS1691" i="4" s="1"/>
  <c r="AZ1691" i="4" s="1"/>
  <c r="E1690" i="4"/>
  <c r="AS1690" i="4" s="1"/>
  <c r="AZ1690" i="4" s="1"/>
  <c r="E1689" i="4"/>
  <c r="AS1689" i="4" s="1"/>
  <c r="AZ1689" i="4" s="1"/>
  <c r="E1688" i="4"/>
  <c r="AS1688" i="4" s="1"/>
  <c r="AZ1688" i="4" s="1"/>
  <c r="E1687" i="4"/>
  <c r="AS1687" i="4" s="1"/>
  <c r="AZ1687" i="4" s="1"/>
  <c r="E1686" i="4"/>
  <c r="AS1686" i="4" s="1"/>
  <c r="AZ1686" i="4" s="1"/>
  <c r="E1685" i="4"/>
  <c r="AS1685" i="4" s="1"/>
  <c r="AZ1685" i="4" s="1"/>
  <c r="E1684" i="4"/>
  <c r="AS1684" i="4" s="1"/>
  <c r="AZ1684" i="4" s="1"/>
  <c r="E1683" i="4"/>
  <c r="AS1683" i="4" s="1"/>
  <c r="AZ1683" i="4" s="1"/>
  <c r="E1682" i="4"/>
  <c r="AS1682" i="4" s="1"/>
  <c r="AZ1682" i="4" s="1"/>
  <c r="E1681" i="4"/>
  <c r="AS1681" i="4" s="1"/>
  <c r="AZ1681" i="4" s="1"/>
  <c r="E1680" i="4"/>
  <c r="AS1680" i="4" s="1"/>
  <c r="AZ1680" i="4" s="1"/>
  <c r="E1679" i="4"/>
  <c r="AS1679" i="4" s="1"/>
  <c r="AZ1679" i="4" s="1"/>
  <c r="E1678" i="4"/>
  <c r="AS1678" i="4" s="1"/>
  <c r="AZ1678" i="4" s="1"/>
  <c r="E1677" i="4"/>
  <c r="AS1677" i="4" s="1"/>
  <c r="AZ1677" i="4" s="1"/>
  <c r="E1676" i="4"/>
  <c r="AS1676" i="4" s="1"/>
  <c r="AZ1676" i="4" s="1"/>
  <c r="E1675" i="4"/>
  <c r="AS1675" i="4" s="1"/>
  <c r="AZ1675" i="4" s="1"/>
  <c r="E1674" i="4"/>
  <c r="AS1674" i="4" s="1"/>
  <c r="AZ1674" i="4" s="1"/>
  <c r="E1673" i="4"/>
  <c r="AS1673" i="4" s="1"/>
  <c r="AZ1673" i="4" s="1"/>
  <c r="E1672" i="4"/>
  <c r="AS1672" i="4" s="1"/>
  <c r="AZ1672" i="4" s="1"/>
  <c r="E1671" i="4"/>
  <c r="AS1671" i="4" s="1"/>
  <c r="AZ1671" i="4" s="1"/>
  <c r="E1670" i="4"/>
  <c r="AS1670" i="4" s="1"/>
  <c r="AZ1670" i="4" s="1"/>
  <c r="E1669" i="4"/>
  <c r="AS1669" i="4" s="1"/>
  <c r="AZ1669" i="4" s="1"/>
  <c r="E1668" i="4"/>
  <c r="AS1668" i="4" s="1"/>
  <c r="AZ1668" i="4" s="1"/>
  <c r="E1667" i="4"/>
  <c r="AS1667" i="4" s="1"/>
  <c r="AZ1667" i="4" s="1"/>
  <c r="E1666" i="4"/>
  <c r="AS1666" i="4" s="1"/>
  <c r="AZ1666" i="4" s="1"/>
  <c r="E1665" i="4"/>
  <c r="AS1665" i="4" s="1"/>
  <c r="AZ1665" i="4" s="1"/>
  <c r="E1664" i="4"/>
  <c r="AS1664" i="4" s="1"/>
  <c r="AZ1664" i="4" s="1"/>
  <c r="E1663" i="4"/>
  <c r="AS1663" i="4" s="1"/>
  <c r="AZ1663" i="4" s="1"/>
  <c r="E1662" i="4"/>
  <c r="AS1662" i="4" s="1"/>
  <c r="AZ1662" i="4" s="1"/>
  <c r="E1661" i="4"/>
  <c r="AS1661" i="4" s="1"/>
  <c r="AZ1661" i="4" s="1"/>
  <c r="E1660" i="4"/>
  <c r="AS1660" i="4" s="1"/>
  <c r="AZ1660" i="4" s="1"/>
  <c r="E1659" i="4"/>
  <c r="AS1659" i="4" s="1"/>
  <c r="AZ1659" i="4" s="1"/>
  <c r="E1658" i="4"/>
  <c r="AS1658" i="4" s="1"/>
  <c r="AZ1658" i="4" s="1"/>
  <c r="E1657" i="4"/>
  <c r="AS1657" i="4" s="1"/>
  <c r="AZ1657" i="4" s="1"/>
  <c r="E1656" i="4"/>
  <c r="AS1656" i="4" s="1"/>
  <c r="AZ1656" i="4" s="1"/>
  <c r="E1655" i="4"/>
  <c r="AS1655" i="4" s="1"/>
  <c r="AZ1655" i="4" s="1"/>
  <c r="E1654" i="4"/>
  <c r="AS1654" i="4" s="1"/>
  <c r="AZ1654" i="4" s="1"/>
  <c r="E1653" i="4"/>
  <c r="AS1653" i="4" s="1"/>
  <c r="AZ1653" i="4" s="1"/>
  <c r="E1652" i="4"/>
  <c r="AS1652" i="4" s="1"/>
  <c r="AZ1652" i="4" s="1"/>
  <c r="E1651" i="4"/>
  <c r="AS1651" i="4" s="1"/>
  <c r="AZ1651" i="4" s="1"/>
  <c r="E1650" i="4"/>
  <c r="AS1650" i="4" s="1"/>
  <c r="AZ1650" i="4" s="1"/>
  <c r="E1649" i="4"/>
  <c r="AS1649" i="4" s="1"/>
  <c r="AZ1649" i="4" s="1"/>
  <c r="E1648" i="4"/>
  <c r="AS1648" i="4" s="1"/>
  <c r="AZ1648" i="4" s="1"/>
  <c r="E1647" i="4"/>
  <c r="AS1647" i="4" s="1"/>
  <c r="AZ1647" i="4" s="1"/>
  <c r="E1646" i="4"/>
  <c r="AS1646" i="4" s="1"/>
  <c r="AZ1646" i="4" s="1"/>
  <c r="E1645" i="4"/>
  <c r="AS1645" i="4" s="1"/>
  <c r="AZ1645" i="4" s="1"/>
  <c r="E1644" i="4"/>
  <c r="AS1644" i="4" s="1"/>
  <c r="AZ1644" i="4" s="1"/>
  <c r="E1643" i="4"/>
  <c r="AS1643" i="4" s="1"/>
  <c r="AZ1643" i="4" s="1"/>
  <c r="E1642" i="4"/>
  <c r="AS1642" i="4" s="1"/>
  <c r="AZ1642" i="4" s="1"/>
  <c r="E1641" i="4"/>
  <c r="AS1641" i="4" s="1"/>
  <c r="AZ1641" i="4" s="1"/>
  <c r="E1640" i="4"/>
  <c r="AS1640" i="4" s="1"/>
  <c r="AZ1640" i="4" s="1"/>
  <c r="E1639" i="4"/>
  <c r="AS1639" i="4" s="1"/>
  <c r="AZ1639" i="4" s="1"/>
  <c r="E1638" i="4"/>
  <c r="AS1638" i="4" s="1"/>
  <c r="AZ1638" i="4" s="1"/>
  <c r="E1637" i="4"/>
  <c r="AS1637" i="4" s="1"/>
  <c r="AZ1637" i="4" s="1"/>
  <c r="E1636" i="4"/>
  <c r="AS1636" i="4" s="1"/>
  <c r="AZ1636" i="4" s="1"/>
  <c r="E1635" i="4"/>
  <c r="AS1635" i="4" s="1"/>
  <c r="AZ1635" i="4" s="1"/>
  <c r="E1634" i="4"/>
  <c r="AS1634" i="4" s="1"/>
  <c r="AZ1634" i="4" s="1"/>
  <c r="E1633" i="4"/>
  <c r="AS1633" i="4" s="1"/>
  <c r="AZ1633" i="4" s="1"/>
  <c r="E1632" i="4"/>
  <c r="AS1632" i="4" s="1"/>
  <c r="AZ1632" i="4" s="1"/>
  <c r="E1631" i="4"/>
  <c r="AS1631" i="4" s="1"/>
  <c r="AZ1631" i="4" s="1"/>
  <c r="E1630" i="4"/>
  <c r="AS1630" i="4" s="1"/>
  <c r="AZ1630" i="4" s="1"/>
  <c r="E1629" i="4"/>
  <c r="AS1629" i="4" s="1"/>
  <c r="AZ1629" i="4" s="1"/>
  <c r="E1628" i="4"/>
  <c r="AS1628" i="4" s="1"/>
  <c r="AZ1628" i="4" s="1"/>
  <c r="E1627" i="4"/>
  <c r="AS1627" i="4" s="1"/>
  <c r="AZ1627" i="4" s="1"/>
  <c r="E1626" i="4"/>
  <c r="AS1626" i="4" s="1"/>
  <c r="AZ1626" i="4" s="1"/>
  <c r="E1625" i="4"/>
  <c r="AS1625" i="4" s="1"/>
  <c r="AZ1625" i="4" s="1"/>
  <c r="E1624" i="4"/>
  <c r="AS1624" i="4" s="1"/>
  <c r="AZ1624" i="4" s="1"/>
  <c r="E1623" i="4"/>
  <c r="AS1623" i="4" s="1"/>
  <c r="AZ1623" i="4" s="1"/>
  <c r="E1622" i="4"/>
  <c r="AS1622" i="4" s="1"/>
  <c r="AZ1622" i="4" s="1"/>
  <c r="E1621" i="4"/>
  <c r="AS1621" i="4" s="1"/>
  <c r="AZ1621" i="4" s="1"/>
  <c r="E1620" i="4"/>
  <c r="AS1620" i="4" s="1"/>
  <c r="AZ1620" i="4" s="1"/>
  <c r="E1619" i="4"/>
  <c r="AS1619" i="4" s="1"/>
  <c r="AZ1619" i="4" s="1"/>
  <c r="E1618" i="4"/>
  <c r="AS1618" i="4" s="1"/>
  <c r="AZ1618" i="4" s="1"/>
  <c r="E1617" i="4"/>
  <c r="AS1617" i="4" s="1"/>
  <c r="AZ1617" i="4" s="1"/>
  <c r="E1616" i="4"/>
  <c r="AS1616" i="4" s="1"/>
  <c r="AZ1616" i="4" s="1"/>
  <c r="E1615" i="4"/>
  <c r="AS1615" i="4" s="1"/>
  <c r="AZ1615" i="4" s="1"/>
  <c r="E1614" i="4"/>
  <c r="AS1614" i="4" s="1"/>
  <c r="AZ1614" i="4" s="1"/>
  <c r="E1613" i="4"/>
  <c r="AS1613" i="4" s="1"/>
  <c r="AZ1613" i="4" s="1"/>
  <c r="E1612" i="4"/>
  <c r="AS1612" i="4" s="1"/>
  <c r="AZ1612" i="4" s="1"/>
  <c r="E1611" i="4"/>
  <c r="AS1611" i="4" s="1"/>
  <c r="AZ1611" i="4" s="1"/>
  <c r="E1610" i="4"/>
  <c r="AS1610" i="4" s="1"/>
  <c r="AZ1610" i="4" s="1"/>
  <c r="E1609" i="4"/>
  <c r="AS1609" i="4" s="1"/>
  <c r="AZ1609" i="4" s="1"/>
  <c r="E1608" i="4"/>
  <c r="AS1608" i="4" s="1"/>
  <c r="AZ1608" i="4" s="1"/>
  <c r="E1607" i="4"/>
  <c r="AS1607" i="4" s="1"/>
  <c r="AZ1607" i="4" s="1"/>
  <c r="E1606" i="4"/>
  <c r="AS1606" i="4" s="1"/>
  <c r="AZ1606" i="4" s="1"/>
  <c r="E1605" i="4"/>
  <c r="AS1605" i="4" s="1"/>
  <c r="AZ1605" i="4" s="1"/>
  <c r="E1604" i="4"/>
  <c r="AS1604" i="4" s="1"/>
  <c r="AZ1604" i="4" s="1"/>
  <c r="E1603" i="4"/>
  <c r="AS1603" i="4" s="1"/>
  <c r="AZ1603" i="4" s="1"/>
  <c r="E1602" i="4"/>
  <c r="AS1602" i="4" s="1"/>
  <c r="AZ1602" i="4" s="1"/>
  <c r="E1601" i="4"/>
  <c r="AS1601" i="4" s="1"/>
  <c r="AZ1601" i="4" s="1"/>
  <c r="E1600" i="4"/>
  <c r="AS1600" i="4" s="1"/>
  <c r="AZ1600" i="4" s="1"/>
  <c r="E1599" i="4"/>
  <c r="AS1599" i="4" s="1"/>
  <c r="AZ1599" i="4" s="1"/>
  <c r="E1598" i="4"/>
  <c r="AS1598" i="4" s="1"/>
  <c r="AZ1598" i="4" s="1"/>
  <c r="E1597" i="4"/>
  <c r="AS1597" i="4" s="1"/>
  <c r="AZ1597" i="4" s="1"/>
  <c r="E1596" i="4"/>
  <c r="AS1596" i="4" s="1"/>
  <c r="AZ1596" i="4" s="1"/>
  <c r="E1595" i="4"/>
  <c r="AS1595" i="4" s="1"/>
  <c r="AZ1595" i="4" s="1"/>
  <c r="E1594" i="4"/>
  <c r="AS1594" i="4" s="1"/>
  <c r="AZ1594" i="4" s="1"/>
  <c r="E1593" i="4"/>
  <c r="AS1593" i="4" s="1"/>
  <c r="AZ1593" i="4" s="1"/>
  <c r="E1592" i="4"/>
  <c r="AS1592" i="4" s="1"/>
  <c r="AZ1592" i="4" s="1"/>
  <c r="E1591" i="4"/>
  <c r="AS1591" i="4" s="1"/>
  <c r="AZ1591" i="4" s="1"/>
  <c r="E1590" i="4"/>
  <c r="AS1590" i="4" s="1"/>
  <c r="AZ1590" i="4" s="1"/>
  <c r="E1589" i="4"/>
  <c r="AS1589" i="4" s="1"/>
  <c r="AZ1589" i="4" s="1"/>
  <c r="E1588" i="4"/>
  <c r="AS1588" i="4" s="1"/>
  <c r="AZ1588" i="4" s="1"/>
  <c r="E1587" i="4"/>
  <c r="AS1587" i="4" s="1"/>
  <c r="AZ1587" i="4" s="1"/>
  <c r="E1586" i="4"/>
  <c r="AS1586" i="4" s="1"/>
  <c r="AZ1586" i="4" s="1"/>
  <c r="E1585" i="4"/>
  <c r="AS1585" i="4" s="1"/>
  <c r="AZ1585" i="4" s="1"/>
  <c r="E1584" i="4"/>
  <c r="AS1584" i="4" s="1"/>
  <c r="AZ1584" i="4" s="1"/>
  <c r="E1583" i="4"/>
  <c r="AS1583" i="4" s="1"/>
  <c r="AZ1583" i="4" s="1"/>
  <c r="E1582" i="4"/>
  <c r="AS1582" i="4" s="1"/>
  <c r="AZ1582" i="4" s="1"/>
  <c r="E1581" i="4"/>
  <c r="AS1581" i="4" s="1"/>
  <c r="AZ1581" i="4" s="1"/>
  <c r="E1580" i="4"/>
  <c r="AS1580" i="4" s="1"/>
  <c r="AZ1580" i="4" s="1"/>
  <c r="E1579" i="4"/>
  <c r="AS1579" i="4" s="1"/>
  <c r="AZ1579" i="4" s="1"/>
  <c r="E1578" i="4"/>
  <c r="AS1578" i="4" s="1"/>
  <c r="AZ1578" i="4" s="1"/>
  <c r="E1577" i="4"/>
  <c r="AS1577" i="4" s="1"/>
  <c r="AZ1577" i="4" s="1"/>
  <c r="E1576" i="4"/>
  <c r="AS1576" i="4" s="1"/>
  <c r="AZ1576" i="4" s="1"/>
  <c r="E1575" i="4"/>
  <c r="AS1575" i="4" s="1"/>
  <c r="AZ1575" i="4" s="1"/>
  <c r="E1574" i="4"/>
  <c r="AS1574" i="4" s="1"/>
  <c r="AZ1574" i="4" s="1"/>
  <c r="E1573" i="4"/>
  <c r="AS1573" i="4" s="1"/>
  <c r="AZ1573" i="4" s="1"/>
  <c r="E1572" i="4"/>
  <c r="AS1572" i="4" s="1"/>
  <c r="AZ1572" i="4" s="1"/>
  <c r="E1571" i="4"/>
  <c r="AS1571" i="4" s="1"/>
  <c r="AZ1571" i="4" s="1"/>
  <c r="E1570" i="4"/>
  <c r="AS1570" i="4" s="1"/>
  <c r="AZ1570" i="4" s="1"/>
  <c r="E1569" i="4"/>
  <c r="AS1569" i="4" s="1"/>
  <c r="AZ1569" i="4" s="1"/>
  <c r="E1568" i="4"/>
  <c r="AS1568" i="4" s="1"/>
  <c r="AZ1568" i="4" s="1"/>
  <c r="E1567" i="4"/>
  <c r="AS1567" i="4" s="1"/>
  <c r="AZ1567" i="4" s="1"/>
  <c r="E1566" i="4"/>
  <c r="AS1566" i="4" s="1"/>
  <c r="AZ1566" i="4" s="1"/>
  <c r="E1565" i="4"/>
  <c r="AS1565" i="4" s="1"/>
  <c r="AZ1565" i="4" s="1"/>
  <c r="E1564" i="4"/>
  <c r="AS1564" i="4" s="1"/>
  <c r="AZ1564" i="4" s="1"/>
  <c r="E1563" i="4"/>
  <c r="AS1563" i="4" s="1"/>
  <c r="AZ1563" i="4" s="1"/>
  <c r="E1562" i="4"/>
  <c r="AS1562" i="4" s="1"/>
  <c r="AZ1562" i="4" s="1"/>
  <c r="E1561" i="4"/>
  <c r="AS1561" i="4" s="1"/>
  <c r="AZ1561" i="4" s="1"/>
  <c r="E1560" i="4"/>
  <c r="AS1560" i="4" s="1"/>
  <c r="AZ1560" i="4" s="1"/>
  <c r="E1559" i="4"/>
  <c r="AS1559" i="4" s="1"/>
  <c r="AZ1559" i="4" s="1"/>
  <c r="E1558" i="4"/>
  <c r="AS1558" i="4" s="1"/>
  <c r="AZ1558" i="4" s="1"/>
  <c r="E1557" i="4"/>
  <c r="AS1557" i="4" s="1"/>
  <c r="AZ1557" i="4" s="1"/>
  <c r="E1556" i="4"/>
  <c r="AS1556" i="4" s="1"/>
  <c r="AZ1556" i="4" s="1"/>
  <c r="E1555" i="4"/>
  <c r="AS1555" i="4" s="1"/>
  <c r="AZ1555" i="4" s="1"/>
  <c r="E1554" i="4"/>
  <c r="AS1554" i="4" s="1"/>
  <c r="AZ1554" i="4" s="1"/>
  <c r="E1553" i="4"/>
  <c r="AS1553" i="4" s="1"/>
  <c r="AZ1553" i="4" s="1"/>
  <c r="E1552" i="4"/>
  <c r="AS1552" i="4" s="1"/>
  <c r="AZ1552" i="4" s="1"/>
  <c r="E1551" i="4"/>
  <c r="AS1551" i="4" s="1"/>
  <c r="AZ1551" i="4" s="1"/>
  <c r="E1550" i="4"/>
  <c r="AS1550" i="4" s="1"/>
  <c r="AZ1550" i="4" s="1"/>
  <c r="E1549" i="4"/>
  <c r="AS1549" i="4" s="1"/>
  <c r="AZ1549" i="4" s="1"/>
  <c r="E1548" i="4"/>
  <c r="AS1548" i="4" s="1"/>
  <c r="AZ1548" i="4" s="1"/>
  <c r="E1547" i="4"/>
  <c r="AS1547" i="4" s="1"/>
  <c r="AZ1547" i="4" s="1"/>
  <c r="E1546" i="4"/>
  <c r="AS1546" i="4" s="1"/>
  <c r="AZ1546" i="4" s="1"/>
  <c r="E1545" i="4"/>
  <c r="AS1545" i="4" s="1"/>
  <c r="AZ1545" i="4" s="1"/>
  <c r="E1544" i="4"/>
  <c r="AS1544" i="4" s="1"/>
  <c r="AZ1544" i="4" s="1"/>
  <c r="E1543" i="4"/>
  <c r="AS1543" i="4" s="1"/>
  <c r="AZ1543" i="4" s="1"/>
  <c r="E1542" i="4"/>
  <c r="AS1542" i="4" s="1"/>
  <c r="AZ1542" i="4" s="1"/>
  <c r="E1541" i="4"/>
  <c r="AS1541" i="4" s="1"/>
  <c r="AZ1541" i="4" s="1"/>
  <c r="E1540" i="4"/>
  <c r="AS1540" i="4" s="1"/>
  <c r="AZ1540" i="4" s="1"/>
  <c r="E1539" i="4"/>
  <c r="AS1539" i="4" s="1"/>
  <c r="AZ1539" i="4" s="1"/>
  <c r="E1538" i="4"/>
  <c r="AS1538" i="4" s="1"/>
  <c r="AZ1538" i="4" s="1"/>
  <c r="E1537" i="4"/>
  <c r="AS1537" i="4" s="1"/>
  <c r="AZ1537" i="4" s="1"/>
  <c r="E1536" i="4"/>
  <c r="AS1536" i="4" s="1"/>
  <c r="AZ1536" i="4" s="1"/>
  <c r="E1535" i="4"/>
  <c r="AS1535" i="4" s="1"/>
  <c r="AZ1535" i="4" s="1"/>
  <c r="E1534" i="4"/>
  <c r="AS1534" i="4" s="1"/>
  <c r="AZ1534" i="4" s="1"/>
  <c r="E1533" i="4"/>
  <c r="AS1533" i="4" s="1"/>
  <c r="AZ1533" i="4" s="1"/>
  <c r="E1532" i="4"/>
  <c r="AS1532" i="4" s="1"/>
  <c r="AZ1532" i="4" s="1"/>
  <c r="E1531" i="4"/>
  <c r="AS1531" i="4" s="1"/>
  <c r="AZ1531" i="4" s="1"/>
  <c r="E1530" i="4"/>
  <c r="AS1530" i="4" s="1"/>
  <c r="AZ1530" i="4" s="1"/>
  <c r="E1529" i="4"/>
  <c r="AS1529" i="4" s="1"/>
  <c r="AZ1529" i="4" s="1"/>
  <c r="E1528" i="4"/>
  <c r="AS1528" i="4" s="1"/>
  <c r="AZ1528" i="4" s="1"/>
  <c r="E1527" i="4"/>
  <c r="AS1527" i="4" s="1"/>
  <c r="AZ1527" i="4" s="1"/>
  <c r="E1526" i="4"/>
  <c r="AS1526" i="4" s="1"/>
  <c r="AZ1526" i="4" s="1"/>
  <c r="E1525" i="4"/>
  <c r="AS1525" i="4" s="1"/>
  <c r="AZ1525" i="4" s="1"/>
  <c r="E1524" i="4"/>
  <c r="AS1524" i="4" s="1"/>
  <c r="AZ1524" i="4" s="1"/>
  <c r="E1523" i="4"/>
  <c r="AS1523" i="4" s="1"/>
  <c r="AZ1523" i="4" s="1"/>
  <c r="E1522" i="4"/>
  <c r="AS1522" i="4" s="1"/>
  <c r="AZ1522" i="4" s="1"/>
  <c r="E1521" i="4"/>
  <c r="AS1521" i="4" s="1"/>
  <c r="AZ1521" i="4" s="1"/>
  <c r="E1520" i="4"/>
  <c r="AS1520" i="4" s="1"/>
  <c r="AZ1520" i="4" s="1"/>
  <c r="E1519" i="4"/>
  <c r="AS1519" i="4" s="1"/>
  <c r="AZ1519" i="4" s="1"/>
  <c r="E1518" i="4"/>
  <c r="AS1518" i="4" s="1"/>
  <c r="AZ1518" i="4" s="1"/>
  <c r="E1517" i="4"/>
  <c r="AS1517" i="4" s="1"/>
  <c r="AZ1517" i="4" s="1"/>
  <c r="E1516" i="4"/>
  <c r="AS1516" i="4" s="1"/>
  <c r="AZ1516" i="4" s="1"/>
  <c r="E1515" i="4"/>
  <c r="AS1515" i="4" s="1"/>
  <c r="AZ1515" i="4" s="1"/>
  <c r="E1514" i="4"/>
  <c r="AS1514" i="4" s="1"/>
  <c r="AZ1514" i="4" s="1"/>
  <c r="E1513" i="4"/>
  <c r="AS1513" i="4" s="1"/>
  <c r="AZ1513" i="4" s="1"/>
  <c r="E1512" i="4"/>
  <c r="AS1512" i="4" s="1"/>
  <c r="AZ1512" i="4" s="1"/>
  <c r="E1511" i="4"/>
  <c r="AS1511" i="4" s="1"/>
  <c r="AZ1511" i="4" s="1"/>
  <c r="E1510" i="4"/>
  <c r="AS1510" i="4" s="1"/>
  <c r="AZ1510" i="4" s="1"/>
  <c r="E1509" i="4"/>
  <c r="AS1509" i="4" s="1"/>
  <c r="AZ1509" i="4" s="1"/>
  <c r="E1508" i="4"/>
  <c r="AS1508" i="4" s="1"/>
  <c r="AZ1508" i="4" s="1"/>
  <c r="E1507" i="4"/>
  <c r="AS1507" i="4" s="1"/>
  <c r="AZ1507" i="4" s="1"/>
  <c r="E1506" i="4"/>
  <c r="AS1506" i="4" s="1"/>
  <c r="AZ1506" i="4" s="1"/>
  <c r="E1505" i="4"/>
  <c r="AS1505" i="4" s="1"/>
  <c r="AZ1505" i="4" s="1"/>
  <c r="E1504" i="4"/>
  <c r="AS1504" i="4" s="1"/>
  <c r="AZ1504" i="4" s="1"/>
  <c r="E1503" i="4"/>
  <c r="AS1503" i="4" s="1"/>
  <c r="AZ1503" i="4" s="1"/>
  <c r="E1502" i="4"/>
  <c r="AS1502" i="4" s="1"/>
  <c r="AZ1502" i="4" s="1"/>
  <c r="E1501" i="4"/>
  <c r="AS1501" i="4" s="1"/>
  <c r="AZ1501" i="4" s="1"/>
  <c r="E1500" i="4"/>
  <c r="AS1500" i="4" s="1"/>
  <c r="AZ1500" i="4" s="1"/>
  <c r="E1499" i="4"/>
  <c r="AS1499" i="4" s="1"/>
  <c r="AZ1499" i="4" s="1"/>
  <c r="E1498" i="4"/>
  <c r="AS1498" i="4" s="1"/>
  <c r="AZ1498" i="4" s="1"/>
  <c r="E1497" i="4"/>
  <c r="AS1497" i="4" s="1"/>
  <c r="AZ1497" i="4" s="1"/>
  <c r="E1496" i="4"/>
  <c r="AS1496" i="4" s="1"/>
  <c r="AZ1496" i="4" s="1"/>
  <c r="E1495" i="4"/>
  <c r="AS1495" i="4" s="1"/>
  <c r="AZ1495" i="4" s="1"/>
  <c r="E1494" i="4"/>
  <c r="AS1494" i="4" s="1"/>
  <c r="AZ1494" i="4" s="1"/>
  <c r="E1493" i="4"/>
  <c r="AS1493" i="4" s="1"/>
  <c r="AZ1493" i="4" s="1"/>
  <c r="E1492" i="4"/>
  <c r="AS1492" i="4" s="1"/>
  <c r="AZ1492" i="4" s="1"/>
  <c r="E1491" i="4"/>
  <c r="AS1491" i="4" s="1"/>
  <c r="AZ1491" i="4" s="1"/>
  <c r="E1490" i="4"/>
  <c r="AS1490" i="4" s="1"/>
  <c r="AZ1490" i="4" s="1"/>
  <c r="E1489" i="4"/>
  <c r="AS1489" i="4" s="1"/>
  <c r="AZ1489" i="4" s="1"/>
  <c r="E1488" i="4"/>
  <c r="AS1488" i="4" s="1"/>
  <c r="AZ1488" i="4" s="1"/>
  <c r="E1487" i="4"/>
  <c r="AS1487" i="4" s="1"/>
  <c r="AZ1487" i="4" s="1"/>
  <c r="E1486" i="4"/>
  <c r="AS1486" i="4" s="1"/>
  <c r="AZ1486" i="4" s="1"/>
  <c r="E1485" i="4"/>
  <c r="AS1485" i="4" s="1"/>
  <c r="AZ1485" i="4" s="1"/>
  <c r="E1484" i="4"/>
  <c r="AS1484" i="4" s="1"/>
  <c r="AZ1484" i="4" s="1"/>
  <c r="E1483" i="4"/>
  <c r="AS1483" i="4" s="1"/>
  <c r="AZ1483" i="4" s="1"/>
  <c r="E1482" i="4"/>
  <c r="AS1482" i="4" s="1"/>
  <c r="AZ1482" i="4" s="1"/>
  <c r="E1481" i="4"/>
  <c r="AS1481" i="4" s="1"/>
  <c r="AZ1481" i="4" s="1"/>
  <c r="E1480" i="4"/>
  <c r="AS1480" i="4" s="1"/>
  <c r="AZ1480" i="4" s="1"/>
  <c r="E1479" i="4"/>
  <c r="AS1479" i="4" s="1"/>
  <c r="AZ1479" i="4" s="1"/>
  <c r="E1478" i="4"/>
  <c r="AS1478" i="4" s="1"/>
  <c r="AZ1478" i="4" s="1"/>
  <c r="E1477" i="4"/>
  <c r="AS1477" i="4" s="1"/>
  <c r="AZ1477" i="4" s="1"/>
  <c r="E1476" i="4"/>
  <c r="AS1476" i="4" s="1"/>
  <c r="AZ1476" i="4" s="1"/>
  <c r="E1475" i="4"/>
  <c r="AS1475" i="4" s="1"/>
  <c r="AZ1475" i="4" s="1"/>
  <c r="E1474" i="4"/>
  <c r="AS1474" i="4" s="1"/>
  <c r="AZ1474" i="4" s="1"/>
  <c r="E1473" i="4"/>
  <c r="AS1473" i="4" s="1"/>
  <c r="AZ1473" i="4" s="1"/>
  <c r="E1472" i="4"/>
  <c r="AS1472" i="4" s="1"/>
  <c r="AZ1472" i="4" s="1"/>
  <c r="E1471" i="4"/>
  <c r="AS1471" i="4" s="1"/>
  <c r="AZ1471" i="4" s="1"/>
  <c r="E1470" i="4"/>
  <c r="AS1470" i="4" s="1"/>
  <c r="AZ1470" i="4" s="1"/>
  <c r="E1469" i="4"/>
  <c r="AS1469" i="4" s="1"/>
  <c r="AZ1469" i="4" s="1"/>
  <c r="E1468" i="4"/>
  <c r="AS1468" i="4" s="1"/>
  <c r="AZ1468" i="4" s="1"/>
  <c r="E1467" i="4"/>
  <c r="AS1467" i="4" s="1"/>
  <c r="AZ1467" i="4" s="1"/>
  <c r="E1466" i="4"/>
  <c r="AS1466" i="4" s="1"/>
  <c r="AZ1466" i="4" s="1"/>
  <c r="E1465" i="4"/>
  <c r="AS1465" i="4" s="1"/>
  <c r="AZ1465" i="4" s="1"/>
  <c r="E1464" i="4"/>
  <c r="AS1464" i="4" s="1"/>
  <c r="AZ1464" i="4" s="1"/>
  <c r="E1463" i="4"/>
  <c r="AS1463" i="4" s="1"/>
  <c r="AZ1463" i="4" s="1"/>
  <c r="E1462" i="4"/>
  <c r="AS1462" i="4" s="1"/>
  <c r="AZ1462" i="4" s="1"/>
  <c r="E1461" i="4"/>
  <c r="AS1461" i="4" s="1"/>
  <c r="AZ1461" i="4" s="1"/>
  <c r="E1460" i="4"/>
  <c r="AS1460" i="4" s="1"/>
  <c r="AZ1460" i="4" s="1"/>
  <c r="E1459" i="4"/>
  <c r="AS1459" i="4" s="1"/>
  <c r="AZ1459" i="4" s="1"/>
  <c r="E1458" i="4"/>
  <c r="AS1458" i="4" s="1"/>
  <c r="AZ1458" i="4" s="1"/>
  <c r="E1457" i="4"/>
  <c r="AS1457" i="4" s="1"/>
  <c r="AZ1457" i="4" s="1"/>
  <c r="E1456" i="4"/>
  <c r="AS1456" i="4" s="1"/>
  <c r="AZ1456" i="4" s="1"/>
  <c r="E1455" i="4"/>
  <c r="AS1455" i="4" s="1"/>
  <c r="AZ1455" i="4" s="1"/>
  <c r="E1454" i="4"/>
  <c r="AS1454" i="4" s="1"/>
  <c r="AZ1454" i="4" s="1"/>
  <c r="E1453" i="4"/>
  <c r="AS1453" i="4" s="1"/>
  <c r="AZ1453" i="4" s="1"/>
  <c r="E1452" i="4"/>
  <c r="AS1452" i="4" s="1"/>
  <c r="AZ1452" i="4" s="1"/>
  <c r="E1451" i="4"/>
  <c r="AS1451" i="4" s="1"/>
  <c r="AZ1451" i="4" s="1"/>
  <c r="E1450" i="4"/>
  <c r="AS1450" i="4" s="1"/>
  <c r="AZ1450" i="4" s="1"/>
  <c r="E1449" i="4"/>
  <c r="AS1449" i="4" s="1"/>
  <c r="AZ1449" i="4" s="1"/>
  <c r="E1448" i="4"/>
  <c r="AS1448" i="4" s="1"/>
  <c r="AZ1448" i="4" s="1"/>
  <c r="E1447" i="4"/>
  <c r="AS1447" i="4" s="1"/>
  <c r="AZ1447" i="4" s="1"/>
  <c r="E1446" i="4"/>
  <c r="AS1446" i="4" s="1"/>
  <c r="AZ1446" i="4" s="1"/>
  <c r="E1445" i="4"/>
  <c r="AS1445" i="4" s="1"/>
  <c r="AZ1445" i="4" s="1"/>
  <c r="E1444" i="4"/>
  <c r="AS1444" i="4" s="1"/>
  <c r="AZ1444" i="4" s="1"/>
  <c r="E1443" i="4"/>
  <c r="AS1443" i="4" s="1"/>
  <c r="AZ1443" i="4" s="1"/>
  <c r="E1442" i="4"/>
  <c r="AS1442" i="4" s="1"/>
  <c r="AZ1442" i="4" s="1"/>
  <c r="E1441" i="4"/>
  <c r="AS1441" i="4" s="1"/>
  <c r="AZ1441" i="4" s="1"/>
  <c r="E1440" i="4"/>
  <c r="AS1440" i="4" s="1"/>
  <c r="AZ1440" i="4" s="1"/>
  <c r="E1439" i="4"/>
  <c r="AS1439" i="4" s="1"/>
  <c r="AZ1439" i="4" s="1"/>
  <c r="E1438" i="4"/>
  <c r="AS1438" i="4" s="1"/>
  <c r="AZ1438" i="4" s="1"/>
  <c r="E1437" i="4"/>
  <c r="AS1437" i="4" s="1"/>
  <c r="AZ1437" i="4" s="1"/>
  <c r="E1436" i="4"/>
  <c r="AS1436" i="4" s="1"/>
  <c r="AZ1436" i="4" s="1"/>
  <c r="E1435" i="4"/>
  <c r="AS1435" i="4" s="1"/>
  <c r="AZ1435" i="4" s="1"/>
  <c r="E1434" i="4"/>
  <c r="AS1434" i="4" s="1"/>
  <c r="AZ1434" i="4" s="1"/>
  <c r="E1433" i="4"/>
  <c r="AS1433" i="4" s="1"/>
  <c r="AZ1433" i="4" s="1"/>
  <c r="E1432" i="4"/>
  <c r="AS1432" i="4" s="1"/>
  <c r="AZ1432" i="4" s="1"/>
  <c r="E1431" i="4"/>
  <c r="AS1431" i="4" s="1"/>
  <c r="AZ1431" i="4" s="1"/>
  <c r="E1430" i="4"/>
  <c r="AS1430" i="4" s="1"/>
  <c r="AZ1430" i="4" s="1"/>
  <c r="E1429" i="4"/>
  <c r="AS1429" i="4" s="1"/>
  <c r="AZ1429" i="4" s="1"/>
  <c r="E1428" i="4"/>
  <c r="AS1428" i="4" s="1"/>
  <c r="AZ1428" i="4" s="1"/>
  <c r="E1427" i="4"/>
  <c r="AS1427" i="4" s="1"/>
  <c r="AZ1427" i="4" s="1"/>
  <c r="E1426" i="4"/>
  <c r="AS1426" i="4" s="1"/>
  <c r="AZ1426" i="4" s="1"/>
  <c r="E1425" i="4"/>
  <c r="AS1425" i="4" s="1"/>
  <c r="AZ1425" i="4" s="1"/>
  <c r="E1424" i="4"/>
  <c r="AS1424" i="4" s="1"/>
  <c r="AZ1424" i="4" s="1"/>
  <c r="E1423" i="4"/>
  <c r="AS1423" i="4" s="1"/>
  <c r="AZ1423" i="4" s="1"/>
  <c r="E1422" i="4"/>
  <c r="AS1422" i="4" s="1"/>
  <c r="AZ1422" i="4" s="1"/>
  <c r="E1421" i="4"/>
  <c r="AS1421" i="4" s="1"/>
  <c r="AZ1421" i="4" s="1"/>
  <c r="E1420" i="4"/>
  <c r="AS1420" i="4" s="1"/>
  <c r="AZ1420" i="4" s="1"/>
  <c r="E1419" i="4"/>
  <c r="AS1419" i="4" s="1"/>
  <c r="AZ1419" i="4" s="1"/>
  <c r="E1418" i="4"/>
  <c r="AS1418" i="4" s="1"/>
  <c r="AZ1418" i="4" s="1"/>
  <c r="E1417" i="4"/>
  <c r="AS1417" i="4" s="1"/>
  <c r="AZ1417" i="4" s="1"/>
  <c r="E1416" i="4"/>
  <c r="AS1416" i="4" s="1"/>
  <c r="AZ1416" i="4" s="1"/>
  <c r="E1415" i="4"/>
  <c r="AS1415" i="4" s="1"/>
  <c r="AZ1415" i="4" s="1"/>
  <c r="E1414" i="4"/>
  <c r="AS1414" i="4" s="1"/>
  <c r="AZ1414" i="4" s="1"/>
  <c r="E1413" i="4"/>
  <c r="AS1413" i="4" s="1"/>
  <c r="AZ1413" i="4" s="1"/>
  <c r="E1412" i="4"/>
  <c r="AS1412" i="4" s="1"/>
  <c r="AZ1412" i="4" s="1"/>
  <c r="E1411" i="4"/>
  <c r="AS1411" i="4" s="1"/>
  <c r="AZ1411" i="4" s="1"/>
  <c r="E1410" i="4"/>
  <c r="AS1410" i="4" s="1"/>
  <c r="AZ1410" i="4" s="1"/>
  <c r="E1409" i="4"/>
  <c r="AS1409" i="4" s="1"/>
  <c r="AZ1409" i="4" s="1"/>
  <c r="E1408" i="4"/>
  <c r="AS1408" i="4" s="1"/>
  <c r="AZ1408" i="4" s="1"/>
  <c r="E1407" i="4"/>
  <c r="AS1407" i="4" s="1"/>
  <c r="AZ1407" i="4" s="1"/>
  <c r="E1406" i="4"/>
  <c r="AS1406" i="4" s="1"/>
  <c r="AZ1406" i="4" s="1"/>
  <c r="E1405" i="4"/>
  <c r="AS1405" i="4" s="1"/>
  <c r="AZ1405" i="4" s="1"/>
  <c r="E1404" i="4"/>
  <c r="AS1404" i="4" s="1"/>
  <c r="AZ1404" i="4" s="1"/>
  <c r="E1403" i="4"/>
  <c r="AS1403" i="4" s="1"/>
  <c r="AZ1403" i="4" s="1"/>
  <c r="E1402" i="4"/>
  <c r="AS1402" i="4" s="1"/>
  <c r="AZ1402" i="4" s="1"/>
  <c r="E1401" i="4"/>
  <c r="AS1401" i="4" s="1"/>
  <c r="AZ1401" i="4" s="1"/>
  <c r="E1400" i="4"/>
  <c r="AS1400" i="4" s="1"/>
  <c r="AZ1400" i="4" s="1"/>
  <c r="E1399" i="4"/>
  <c r="AS1399" i="4" s="1"/>
  <c r="AZ1399" i="4" s="1"/>
  <c r="E1398" i="4"/>
  <c r="AS1398" i="4" s="1"/>
  <c r="AZ1398" i="4" s="1"/>
  <c r="E1397" i="4"/>
  <c r="AS1397" i="4" s="1"/>
  <c r="AZ1397" i="4" s="1"/>
  <c r="E1396" i="4"/>
  <c r="AS1396" i="4" s="1"/>
  <c r="AZ1396" i="4" s="1"/>
  <c r="E1395" i="4"/>
  <c r="AS1395" i="4" s="1"/>
  <c r="AZ1395" i="4" s="1"/>
  <c r="E1394" i="4"/>
  <c r="AS1394" i="4" s="1"/>
  <c r="AZ1394" i="4" s="1"/>
  <c r="E1393" i="4"/>
  <c r="AS1393" i="4" s="1"/>
  <c r="AZ1393" i="4" s="1"/>
  <c r="E1392" i="4"/>
  <c r="AS1392" i="4" s="1"/>
  <c r="AZ1392" i="4" s="1"/>
  <c r="E1391" i="4"/>
  <c r="AS1391" i="4" s="1"/>
  <c r="AZ1391" i="4" s="1"/>
  <c r="E1390" i="4"/>
  <c r="AS1390" i="4" s="1"/>
  <c r="AZ1390" i="4" s="1"/>
  <c r="E1389" i="4"/>
  <c r="AS1389" i="4" s="1"/>
  <c r="AZ1389" i="4" s="1"/>
  <c r="E1388" i="4"/>
  <c r="AS1388" i="4" s="1"/>
  <c r="AZ1388" i="4" s="1"/>
  <c r="E1387" i="4"/>
  <c r="AS1387" i="4" s="1"/>
  <c r="AZ1387" i="4" s="1"/>
  <c r="E1386" i="4"/>
  <c r="AS1386" i="4" s="1"/>
  <c r="AZ1386" i="4" s="1"/>
  <c r="E1385" i="4"/>
  <c r="AS1385" i="4" s="1"/>
  <c r="AZ1385" i="4" s="1"/>
  <c r="E1384" i="4"/>
  <c r="AS1384" i="4" s="1"/>
  <c r="AZ1384" i="4" s="1"/>
  <c r="E1383" i="4"/>
  <c r="AS1383" i="4" s="1"/>
  <c r="AZ1383" i="4" s="1"/>
  <c r="E1382" i="4"/>
  <c r="AS1382" i="4" s="1"/>
  <c r="AZ1382" i="4" s="1"/>
  <c r="E1381" i="4"/>
  <c r="AS1381" i="4" s="1"/>
  <c r="AZ1381" i="4" s="1"/>
  <c r="E1380" i="4"/>
  <c r="AS1380" i="4" s="1"/>
  <c r="AZ1380" i="4" s="1"/>
  <c r="E1379" i="4"/>
  <c r="AS1379" i="4" s="1"/>
  <c r="AZ1379" i="4" s="1"/>
  <c r="E1378" i="4"/>
  <c r="AS1378" i="4" s="1"/>
  <c r="AZ1378" i="4" s="1"/>
  <c r="E1377" i="4"/>
  <c r="AS1377" i="4" s="1"/>
  <c r="AZ1377" i="4" s="1"/>
  <c r="E1376" i="4"/>
  <c r="AS1376" i="4" s="1"/>
  <c r="AZ1376" i="4" s="1"/>
  <c r="E1375" i="4"/>
  <c r="AS1375" i="4" s="1"/>
  <c r="AZ1375" i="4" s="1"/>
  <c r="E1374" i="4"/>
  <c r="AS1374" i="4" s="1"/>
  <c r="AZ1374" i="4" s="1"/>
  <c r="E1373" i="4"/>
  <c r="AS1373" i="4" s="1"/>
  <c r="AZ1373" i="4" s="1"/>
  <c r="E1372" i="4"/>
  <c r="AS1372" i="4" s="1"/>
  <c r="AZ1372" i="4" s="1"/>
  <c r="E1371" i="4"/>
  <c r="AS1371" i="4" s="1"/>
  <c r="AZ1371" i="4" s="1"/>
  <c r="E1370" i="4"/>
  <c r="AS1370" i="4" s="1"/>
  <c r="AZ1370" i="4" s="1"/>
  <c r="E1369" i="4"/>
  <c r="AS1369" i="4" s="1"/>
  <c r="AZ1369" i="4" s="1"/>
  <c r="E1368" i="4"/>
  <c r="AS1368" i="4" s="1"/>
  <c r="AZ1368" i="4" s="1"/>
  <c r="E1367" i="4"/>
  <c r="AS1367" i="4" s="1"/>
  <c r="AZ1367" i="4" s="1"/>
  <c r="E1366" i="4"/>
  <c r="AS1366" i="4" s="1"/>
  <c r="AZ1366" i="4" s="1"/>
  <c r="E1365" i="4"/>
  <c r="AS1365" i="4" s="1"/>
  <c r="AZ1365" i="4" s="1"/>
  <c r="E1364" i="4"/>
  <c r="AS1364" i="4" s="1"/>
  <c r="AZ1364" i="4" s="1"/>
  <c r="E1363" i="4"/>
  <c r="AS1363" i="4" s="1"/>
  <c r="AZ1363" i="4" s="1"/>
  <c r="E1362" i="4"/>
  <c r="AS1362" i="4" s="1"/>
  <c r="AZ1362" i="4" s="1"/>
  <c r="E1361" i="4"/>
  <c r="AS1361" i="4" s="1"/>
  <c r="AZ1361" i="4" s="1"/>
  <c r="E1360" i="4"/>
  <c r="AS1360" i="4" s="1"/>
  <c r="AZ1360" i="4" s="1"/>
  <c r="E1359" i="4"/>
  <c r="AS1359" i="4" s="1"/>
  <c r="AZ1359" i="4" s="1"/>
  <c r="E1358" i="4"/>
  <c r="AS1358" i="4" s="1"/>
  <c r="AZ1358" i="4" s="1"/>
  <c r="E1357" i="4"/>
  <c r="AS1357" i="4" s="1"/>
  <c r="AZ1357" i="4" s="1"/>
  <c r="E1356" i="4"/>
  <c r="AS1356" i="4" s="1"/>
  <c r="AZ1356" i="4" s="1"/>
  <c r="E1355" i="4"/>
  <c r="AS1355" i="4" s="1"/>
  <c r="AZ1355" i="4" s="1"/>
  <c r="E1354" i="4"/>
  <c r="AS1354" i="4" s="1"/>
  <c r="AZ1354" i="4" s="1"/>
  <c r="E1353" i="4"/>
  <c r="AS1353" i="4" s="1"/>
  <c r="AZ1353" i="4" s="1"/>
  <c r="E1352" i="4"/>
  <c r="AS1352" i="4" s="1"/>
  <c r="AZ1352" i="4" s="1"/>
  <c r="E1351" i="4"/>
  <c r="AS1351" i="4" s="1"/>
  <c r="AZ1351" i="4" s="1"/>
  <c r="E1350" i="4"/>
  <c r="AS1350" i="4" s="1"/>
  <c r="AZ1350" i="4" s="1"/>
  <c r="E1349" i="4"/>
  <c r="AS1349" i="4" s="1"/>
  <c r="AZ1349" i="4" s="1"/>
  <c r="E1348" i="4"/>
  <c r="AS1348" i="4" s="1"/>
  <c r="AZ1348" i="4" s="1"/>
  <c r="E1347" i="4"/>
  <c r="AS1347" i="4" s="1"/>
  <c r="AZ1347" i="4" s="1"/>
  <c r="E1346" i="4"/>
  <c r="AS1346" i="4" s="1"/>
  <c r="AZ1346" i="4" s="1"/>
  <c r="E1345" i="4"/>
  <c r="AS1345" i="4" s="1"/>
  <c r="AZ1345" i="4" s="1"/>
  <c r="E1344" i="4"/>
  <c r="AS1344" i="4" s="1"/>
  <c r="AZ1344" i="4" s="1"/>
  <c r="E1343" i="4"/>
  <c r="AS1343" i="4" s="1"/>
  <c r="AZ1343" i="4" s="1"/>
  <c r="E1342" i="4"/>
  <c r="AS1342" i="4" s="1"/>
  <c r="AZ1342" i="4" s="1"/>
  <c r="E1341" i="4"/>
  <c r="AS1341" i="4" s="1"/>
  <c r="AZ1341" i="4" s="1"/>
  <c r="E1340" i="4"/>
  <c r="AS1340" i="4" s="1"/>
  <c r="AZ1340" i="4" s="1"/>
  <c r="E1339" i="4"/>
  <c r="AS1339" i="4" s="1"/>
  <c r="AZ1339" i="4" s="1"/>
  <c r="E1338" i="4"/>
  <c r="AS1338" i="4" s="1"/>
  <c r="AZ1338" i="4" s="1"/>
  <c r="E1337" i="4"/>
  <c r="AS1337" i="4" s="1"/>
  <c r="AZ1337" i="4" s="1"/>
  <c r="E1336" i="4"/>
  <c r="AS1336" i="4" s="1"/>
  <c r="AZ1336" i="4" s="1"/>
  <c r="E1335" i="4"/>
  <c r="AS1335" i="4" s="1"/>
  <c r="AZ1335" i="4" s="1"/>
  <c r="E1334" i="4"/>
  <c r="AS1334" i="4" s="1"/>
  <c r="AZ1334" i="4" s="1"/>
  <c r="E1333" i="4"/>
  <c r="AS1333" i="4" s="1"/>
  <c r="AZ1333" i="4" s="1"/>
  <c r="E1332" i="4"/>
  <c r="AS1332" i="4" s="1"/>
  <c r="AZ1332" i="4" s="1"/>
  <c r="E1331" i="4"/>
  <c r="AS1331" i="4" s="1"/>
  <c r="AZ1331" i="4" s="1"/>
  <c r="E1330" i="4"/>
  <c r="AS1330" i="4" s="1"/>
  <c r="AZ1330" i="4" s="1"/>
  <c r="E1329" i="4"/>
  <c r="AS1329" i="4" s="1"/>
  <c r="AZ1329" i="4" s="1"/>
  <c r="E1328" i="4"/>
  <c r="AS1328" i="4" s="1"/>
  <c r="AZ1328" i="4" s="1"/>
  <c r="E1327" i="4"/>
  <c r="AS1327" i="4" s="1"/>
  <c r="AZ1327" i="4" s="1"/>
  <c r="E1326" i="4"/>
  <c r="AS1326" i="4" s="1"/>
  <c r="AZ1326" i="4" s="1"/>
  <c r="E1325" i="4"/>
  <c r="AS1325" i="4" s="1"/>
  <c r="AZ1325" i="4" s="1"/>
  <c r="E1324" i="4"/>
  <c r="AS1324" i="4" s="1"/>
  <c r="AZ1324" i="4" s="1"/>
  <c r="E1323" i="4"/>
  <c r="AS1323" i="4" s="1"/>
  <c r="AZ1323" i="4" s="1"/>
  <c r="E1322" i="4"/>
  <c r="AS1322" i="4" s="1"/>
  <c r="AZ1322" i="4" s="1"/>
  <c r="E1321" i="4"/>
  <c r="AS1321" i="4" s="1"/>
  <c r="AZ1321" i="4" s="1"/>
  <c r="E1320" i="4"/>
  <c r="AS1320" i="4" s="1"/>
  <c r="AZ1320" i="4" s="1"/>
  <c r="E1319" i="4"/>
  <c r="AS1319" i="4" s="1"/>
  <c r="AZ1319" i="4" s="1"/>
  <c r="E1318" i="4"/>
  <c r="AS1318" i="4" s="1"/>
  <c r="AZ1318" i="4" s="1"/>
  <c r="E1317" i="4"/>
  <c r="AS1317" i="4" s="1"/>
  <c r="AZ1317" i="4" s="1"/>
  <c r="E1316" i="4"/>
  <c r="AS1316" i="4" s="1"/>
  <c r="AZ1316" i="4" s="1"/>
  <c r="E1315" i="4"/>
  <c r="AS1315" i="4" s="1"/>
  <c r="AZ1315" i="4" s="1"/>
  <c r="E1314" i="4"/>
  <c r="AS1314" i="4" s="1"/>
  <c r="AZ1314" i="4" s="1"/>
  <c r="E1313" i="4"/>
  <c r="AS1313" i="4" s="1"/>
  <c r="AZ1313" i="4" s="1"/>
  <c r="E1312" i="4"/>
  <c r="AS1312" i="4" s="1"/>
  <c r="AZ1312" i="4" s="1"/>
  <c r="E1311" i="4"/>
  <c r="AS1311" i="4" s="1"/>
  <c r="AZ1311" i="4" s="1"/>
  <c r="E1310" i="4"/>
  <c r="AS1310" i="4" s="1"/>
  <c r="AZ1310" i="4" s="1"/>
  <c r="E1309" i="4"/>
  <c r="AS1309" i="4" s="1"/>
  <c r="AZ1309" i="4" s="1"/>
  <c r="E1308" i="4"/>
  <c r="AS1308" i="4" s="1"/>
  <c r="AZ1308" i="4" s="1"/>
  <c r="E1307" i="4"/>
  <c r="AS1307" i="4" s="1"/>
  <c r="AZ1307" i="4" s="1"/>
  <c r="E1306" i="4"/>
  <c r="AS1306" i="4" s="1"/>
  <c r="AZ1306" i="4" s="1"/>
  <c r="E1305" i="4"/>
  <c r="AS1305" i="4" s="1"/>
  <c r="AZ1305" i="4" s="1"/>
  <c r="E1304" i="4"/>
  <c r="AS1304" i="4" s="1"/>
  <c r="AZ1304" i="4" s="1"/>
  <c r="E1303" i="4"/>
  <c r="AS1303" i="4" s="1"/>
  <c r="AZ1303" i="4" s="1"/>
  <c r="E1302" i="4"/>
  <c r="AS1302" i="4" s="1"/>
  <c r="AZ1302" i="4" s="1"/>
  <c r="E1301" i="4"/>
  <c r="AS1301" i="4" s="1"/>
  <c r="AZ1301" i="4" s="1"/>
  <c r="E1300" i="4"/>
  <c r="AS1300" i="4" s="1"/>
  <c r="AZ1300" i="4" s="1"/>
  <c r="E1299" i="4"/>
  <c r="AS1299" i="4" s="1"/>
  <c r="AZ1299" i="4" s="1"/>
  <c r="E1298" i="4"/>
  <c r="AS1298" i="4" s="1"/>
  <c r="AZ1298" i="4" s="1"/>
  <c r="E1297" i="4"/>
  <c r="AS1297" i="4" s="1"/>
  <c r="AZ1297" i="4" s="1"/>
  <c r="E1296" i="4"/>
  <c r="AS1296" i="4" s="1"/>
  <c r="AZ1296" i="4" s="1"/>
  <c r="E1295" i="4"/>
  <c r="AS1295" i="4" s="1"/>
  <c r="AZ1295" i="4" s="1"/>
  <c r="E1294" i="4"/>
  <c r="AS1294" i="4" s="1"/>
  <c r="AZ1294" i="4" s="1"/>
  <c r="E1293" i="4"/>
  <c r="AS1293" i="4" s="1"/>
  <c r="AZ1293" i="4" s="1"/>
  <c r="E1292" i="4"/>
  <c r="AS1292" i="4" s="1"/>
  <c r="AZ1292" i="4" s="1"/>
  <c r="E1291" i="4"/>
  <c r="AS1291" i="4" s="1"/>
  <c r="AZ1291" i="4" s="1"/>
  <c r="E1290" i="4"/>
  <c r="AS1290" i="4" s="1"/>
  <c r="AZ1290" i="4" s="1"/>
  <c r="E1289" i="4"/>
  <c r="AS1289" i="4" s="1"/>
  <c r="AZ1289" i="4" s="1"/>
  <c r="E1288" i="4"/>
  <c r="AS1288" i="4" s="1"/>
  <c r="AZ1288" i="4" s="1"/>
  <c r="E1287" i="4"/>
  <c r="AS1287" i="4" s="1"/>
  <c r="AZ1287" i="4" s="1"/>
  <c r="E1286" i="4"/>
  <c r="AS1286" i="4" s="1"/>
  <c r="AZ1286" i="4" s="1"/>
  <c r="E1285" i="4"/>
  <c r="AS1285" i="4" s="1"/>
  <c r="AZ1285" i="4" s="1"/>
  <c r="E1284" i="4"/>
  <c r="AS1284" i="4" s="1"/>
  <c r="AZ1284" i="4" s="1"/>
  <c r="E1283" i="4"/>
  <c r="AS1283" i="4" s="1"/>
  <c r="AZ1283" i="4" s="1"/>
  <c r="E1282" i="4"/>
  <c r="AS1282" i="4" s="1"/>
  <c r="AZ1282" i="4" s="1"/>
  <c r="E1281" i="4"/>
  <c r="AS1281" i="4" s="1"/>
  <c r="AZ1281" i="4" s="1"/>
  <c r="E1280" i="4"/>
  <c r="AS1280" i="4" s="1"/>
  <c r="AZ1280" i="4" s="1"/>
  <c r="E1279" i="4"/>
  <c r="AS1279" i="4" s="1"/>
  <c r="AZ1279" i="4" s="1"/>
  <c r="E1278" i="4"/>
  <c r="AS1278" i="4" s="1"/>
  <c r="AZ1278" i="4" s="1"/>
  <c r="E1277" i="4"/>
  <c r="AS1277" i="4" s="1"/>
  <c r="AZ1277" i="4" s="1"/>
  <c r="E1276" i="4"/>
  <c r="AS1276" i="4" s="1"/>
  <c r="AZ1276" i="4" s="1"/>
  <c r="E1275" i="4"/>
  <c r="AS1275" i="4" s="1"/>
  <c r="AZ1275" i="4" s="1"/>
  <c r="E1274" i="4"/>
  <c r="AS1274" i="4" s="1"/>
  <c r="AZ1274" i="4" s="1"/>
  <c r="E1273" i="4"/>
  <c r="AS1273" i="4" s="1"/>
  <c r="AZ1273" i="4" s="1"/>
  <c r="E1272" i="4"/>
  <c r="AS1272" i="4" s="1"/>
  <c r="AZ1272" i="4" s="1"/>
  <c r="E1271" i="4"/>
  <c r="AS1271" i="4" s="1"/>
  <c r="AZ1271" i="4" s="1"/>
  <c r="E1270" i="4"/>
  <c r="AS1270" i="4" s="1"/>
  <c r="AZ1270" i="4" s="1"/>
  <c r="E1269" i="4"/>
  <c r="AS1269" i="4" s="1"/>
  <c r="AZ1269" i="4" s="1"/>
  <c r="E1268" i="4"/>
  <c r="AS1268" i="4" s="1"/>
  <c r="AZ1268" i="4" s="1"/>
  <c r="E1267" i="4"/>
  <c r="AS1267" i="4" s="1"/>
  <c r="AZ1267" i="4" s="1"/>
  <c r="E1266" i="4"/>
  <c r="AS1266" i="4" s="1"/>
  <c r="AZ1266" i="4" s="1"/>
  <c r="E1265" i="4"/>
  <c r="AS1265" i="4" s="1"/>
  <c r="AZ1265" i="4" s="1"/>
  <c r="E1264" i="4"/>
  <c r="AS1264" i="4" s="1"/>
  <c r="AZ1264" i="4" s="1"/>
  <c r="E1263" i="4"/>
  <c r="AS1263" i="4" s="1"/>
  <c r="AZ1263" i="4" s="1"/>
  <c r="E1262" i="4"/>
  <c r="AS1262" i="4" s="1"/>
  <c r="AZ1262" i="4" s="1"/>
  <c r="E1261" i="4"/>
  <c r="AS1261" i="4" s="1"/>
  <c r="AZ1261" i="4" s="1"/>
  <c r="E1260" i="4"/>
  <c r="AS1260" i="4" s="1"/>
  <c r="AZ1260" i="4" s="1"/>
  <c r="E1259" i="4"/>
  <c r="AS1259" i="4" s="1"/>
  <c r="AZ1259" i="4" s="1"/>
  <c r="E1258" i="4"/>
  <c r="AS1258" i="4" s="1"/>
  <c r="AZ1258" i="4" s="1"/>
  <c r="E1257" i="4"/>
  <c r="AS1257" i="4" s="1"/>
  <c r="AZ1257" i="4" s="1"/>
  <c r="E1256" i="4"/>
  <c r="AS1256" i="4" s="1"/>
  <c r="AZ1256" i="4" s="1"/>
  <c r="E1255" i="4"/>
  <c r="AS1255" i="4" s="1"/>
  <c r="AZ1255" i="4" s="1"/>
  <c r="E1254" i="4"/>
  <c r="AS1254" i="4" s="1"/>
  <c r="AZ1254" i="4" s="1"/>
  <c r="E1253" i="4"/>
  <c r="AS1253" i="4" s="1"/>
  <c r="AZ1253" i="4" s="1"/>
  <c r="E1252" i="4"/>
  <c r="AS1252" i="4" s="1"/>
  <c r="AZ1252" i="4" s="1"/>
  <c r="E1251" i="4"/>
  <c r="AS1251" i="4" s="1"/>
  <c r="AZ1251" i="4" s="1"/>
  <c r="E1250" i="4"/>
  <c r="AS1250" i="4" s="1"/>
  <c r="AZ1250" i="4" s="1"/>
  <c r="E1249" i="4"/>
  <c r="AS1249" i="4" s="1"/>
  <c r="AZ1249" i="4" s="1"/>
  <c r="E1248" i="4"/>
  <c r="AS1248" i="4" s="1"/>
  <c r="AZ1248" i="4" s="1"/>
  <c r="E1247" i="4"/>
  <c r="AS1247" i="4" s="1"/>
  <c r="AZ1247" i="4" s="1"/>
  <c r="E1246" i="4"/>
  <c r="AS1246" i="4" s="1"/>
  <c r="AZ1246" i="4" s="1"/>
  <c r="E1245" i="4"/>
  <c r="AS1245" i="4" s="1"/>
  <c r="AZ1245" i="4" s="1"/>
  <c r="E1244" i="4"/>
  <c r="AS1244" i="4" s="1"/>
  <c r="AZ1244" i="4" s="1"/>
  <c r="E1243" i="4"/>
  <c r="AS1243" i="4" s="1"/>
  <c r="AZ1243" i="4" s="1"/>
  <c r="E1242" i="4"/>
  <c r="AS1242" i="4" s="1"/>
  <c r="AZ1242" i="4" s="1"/>
  <c r="E1241" i="4"/>
  <c r="AS1241" i="4" s="1"/>
  <c r="AZ1241" i="4" s="1"/>
  <c r="E1240" i="4"/>
  <c r="AS1240" i="4" s="1"/>
  <c r="AZ1240" i="4" s="1"/>
  <c r="E1239" i="4"/>
  <c r="AS1239" i="4" s="1"/>
  <c r="AZ1239" i="4" s="1"/>
  <c r="E1238" i="4"/>
  <c r="AS1238" i="4" s="1"/>
  <c r="AZ1238" i="4" s="1"/>
  <c r="E1237" i="4"/>
  <c r="AS1237" i="4" s="1"/>
  <c r="AZ1237" i="4" s="1"/>
  <c r="E1236" i="4"/>
  <c r="AS1236" i="4" s="1"/>
  <c r="AZ1236" i="4" s="1"/>
  <c r="E1235" i="4"/>
  <c r="AS1235" i="4" s="1"/>
  <c r="AZ1235" i="4" s="1"/>
  <c r="E1234" i="4"/>
  <c r="AS1234" i="4" s="1"/>
  <c r="AZ1234" i="4" s="1"/>
  <c r="E1233" i="4"/>
  <c r="AS1233" i="4" s="1"/>
  <c r="AZ1233" i="4" s="1"/>
  <c r="E1232" i="4"/>
  <c r="AS1232" i="4" s="1"/>
  <c r="AZ1232" i="4" s="1"/>
  <c r="E1231" i="4"/>
  <c r="AS1231" i="4" s="1"/>
  <c r="AZ1231" i="4" s="1"/>
  <c r="E1230" i="4"/>
  <c r="AS1230" i="4" s="1"/>
  <c r="AZ1230" i="4" s="1"/>
  <c r="E1229" i="4"/>
  <c r="AS1229" i="4" s="1"/>
  <c r="AZ1229" i="4" s="1"/>
  <c r="E1228" i="4"/>
  <c r="AS1228" i="4" s="1"/>
  <c r="AZ1228" i="4" s="1"/>
  <c r="E1227" i="4"/>
  <c r="AS1227" i="4" s="1"/>
  <c r="AZ1227" i="4" s="1"/>
  <c r="E1226" i="4"/>
  <c r="AS1226" i="4" s="1"/>
  <c r="AZ1226" i="4" s="1"/>
  <c r="E1225" i="4"/>
  <c r="AS1225" i="4" s="1"/>
  <c r="AZ1225" i="4" s="1"/>
  <c r="E1224" i="4"/>
  <c r="AS1224" i="4" s="1"/>
  <c r="AZ1224" i="4" s="1"/>
  <c r="E1223" i="4"/>
  <c r="AS1223" i="4" s="1"/>
  <c r="AZ1223" i="4" s="1"/>
  <c r="E1222" i="4"/>
  <c r="AS1222" i="4" s="1"/>
  <c r="AZ1222" i="4" s="1"/>
  <c r="E1221" i="4"/>
  <c r="AS1221" i="4" s="1"/>
  <c r="AZ1221" i="4" s="1"/>
  <c r="E1220" i="4"/>
  <c r="AS1220" i="4" s="1"/>
  <c r="AZ1220" i="4" s="1"/>
  <c r="E1219" i="4"/>
  <c r="AS1219" i="4" s="1"/>
  <c r="AZ1219" i="4" s="1"/>
  <c r="E1218" i="4"/>
  <c r="AS1218" i="4" s="1"/>
  <c r="AZ1218" i="4" s="1"/>
  <c r="E1217" i="4"/>
  <c r="AS1217" i="4" s="1"/>
  <c r="AZ1217" i="4" s="1"/>
  <c r="E1216" i="4"/>
  <c r="AS1216" i="4" s="1"/>
  <c r="AZ1216" i="4" s="1"/>
  <c r="E1215" i="4"/>
  <c r="AS1215" i="4" s="1"/>
  <c r="AZ1215" i="4" s="1"/>
  <c r="E1214" i="4"/>
  <c r="AS1214" i="4" s="1"/>
  <c r="AZ1214" i="4" s="1"/>
  <c r="E1213" i="4"/>
  <c r="AS1213" i="4" s="1"/>
  <c r="AZ1213" i="4" s="1"/>
  <c r="E1212" i="4"/>
  <c r="AS1212" i="4" s="1"/>
  <c r="AZ1212" i="4" s="1"/>
  <c r="E1211" i="4"/>
  <c r="AS1211" i="4" s="1"/>
  <c r="AZ1211" i="4" s="1"/>
  <c r="E1210" i="4"/>
  <c r="AS1210" i="4" s="1"/>
  <c r="AZ1210" i="4" s="1"/>
  <c r="E1209" i="4"/>
  <c r="AS1209" i="4" s="1"/>
  <c r="AZ1209" i="4" s="1"/>
  <c r="E1208" i="4"/>
  <c r="AS1208" i="4" s="1"/>
  <c r="AZ1208" i="4" s="1"/>
  <c r="E1207" i="4"/>
  <c r="AS1207" i="4" s="1"/>
  <c r="AZ1207" i="4" s="1"/>
  <c r="E1206" i="4"/>
  <c r="AS1206" i="4" s="1"/>
  <c r="AZ1206" i="4" s="1"/>
  <c r="E1205" i="4"/>
  <c r="AS1205" i="4" s="1"/>
  <c r="AZ1205" i="4" s="1"/>
  <c r="E1204" i="4"/>
  <c r="AS1204" i="4" s="1"/>
  <c r="AZ1204" i="4" s="1"/>
  <c r="E1203" i="4"/>
  <c r="AS1203" i="4" s="1"/>
  <c r="AZ1203" i="4" s="1"/>
  <c r="E1202" i="4"/>
  <c r="AS1202" i="4" s="1"/>
  <c r="AZ1202" i="4" s="1"/>
  <c r="E1201" i="4"/>
  <c r="AS1201" i="4" s="1"/>
  <c r="AZ1201" i="4" s="1"/>
  <c r="E1200" i="4"/>
  <c r="AS1200" i="4" s="1"/>
  <c r="AZ1200" i="4" s="1"/>
  <c r="E1199" i="4"/>
  <c r="AS1199" i="4" s="1"/>
  <c r="AZ1199" i="4" s="1"/>
  <c r="E1198" i="4"/>
  <c r="AS1198" i="4" s="1"/>
  <c r="AZ1198" i="4" s="1"/>
  <c r="E1197" i="4"/>
  <c r="AS1197" i="4" s="1"/>
  <c r="AZ1197" i="4" s="1"/>
  <c r="E1196" i="4"/>
  <c r="AS1196" i="4" s="1"/>
  <c r="AZ1196" i="4" s="1"/>
  <c r="E1195" i="4"/>
  <c r="AS1195" i="4" s="1"/>
  <c r="AZ1195" i="4" s="1"/>
  <c r="E1194" i="4"/>
  <c r="AS1194" i="4" s="1"/>
  <c r="AZ1194" i="4" s="1"/>
  <c r="E1193" i="4"/>
  <c r="AS1193" i="4" s="1"/>
  <c r="AZ1193" i="4" s="1"/>
  <c r="E1192" i="4"/>
  <c r="AS1192" i="4" s="1"/>
  <c r="AZ1192" i="4" s="1"/>
  <c r="E1191" i="4"/>
  <c r="AS1191" i="4" s="1"/>
  <c r="AZ1191" i="4" s="1"/>
  <c r="E1190" i="4"/>
  <c r="AS1190" i="4" s="1"/>
  <c r="AZ1190" i="4" s="1"/>
  <c r="E1189" i="4"/>
  <c r="AS1189" i="4" s="1"/>
  <c r="AZ1189" i="4" s="1"/>
  <c r="E1188" i="4"/>
  <c r="AS1188" i="4" s="1"/>
  <c r="AZ1188" i="4" s="1"/>
  <c r="E1187" i="4"/>
  <c r="AS1187" i="4" s="1"/>
  <c r="AZ1187" i="4" s="1"/>
  <c r="E1186" i="4"/>
  <c r="AS1186" i="4" s="1"/>
  <c r="AZ1186" i="4" s="1"/>
  <c r="E1185" i="4"/>
  <c r="AS1185" i="4" s="1"/>
  <c r="AZ1185" i="4" s="1"/>
  <c r="E1184" i="4"/>
  <c r="AS1184" i="4" s="1"/>
  <c r="AZ1184" i="4" s="1"/>
  <c r="E1183" i="4"/>
  <c r="AS1183" i="4" s="1"/>
  <c r="AZ1183" i="4" s="1"/>
  <c r="E1182" i="4"/>
  <c r="AS1182" i="4" s="1"/>
  <c r="AZ1182" i="4" s="1"/>
  <c r="E1181" i="4"/>
  <c r="AS1181" i="4" s="1"/>
  <c r="AZ1181" i="4" s="1"/>
  <c r="E1180" i="4"/>
  <c r="AS1180" i="4" s="1"/>
  <c r="AZ1180" i="4" s="1"/>
  <c r="E1179" i="4"/>
  <c r="AS1179" i="4" s="1"/>
  <c r="AZ1179" i="4" s="1"/>
  <c r="E1178" i="4"/>
  <c r="AS1178" i="4" s="1"/>
  <c r="AZ1178" i="4" s="1"/>
  <c r="E1177" i="4"/>
  <c r="AS1177" i="4" s="1"/>
  <c r="AZ1177" i="4" s="1"/>
  <c r="E1176" i="4"/>
  <c r="AS1176" i="4" s="1"/>
  <c r="AZ1176" i="4" s="1"/>
  <c r="E1175" i="4"/>
  <c r="AS1175" i="4" s="1"/>
  <c r="AZ1175" i="4" s="1"/>
  <c r="E1174" i="4"/>
  <c r="AS1174" i="4" s="1"/>
  <c r="AZ1174" i="4" s="1"/>
  <c r="E1173" i="4"/>
  <c r="AS1173" i="4" s="1"/>
  <c r="AZ1173" i="4" s="1"/>
  <c r="E1172" i="4"/>
  <c r="AS1172" i="4" s="1"/>
  <c r="AZ1172" i="4" s="1"/>
  <c r="E1171" i="4"/>
  <c r="AS1171" i="4" s="1"/>
  <c r="AZ1171" i="4" s="1"/>
  <c r="E1170" i="4"/>
  <c r="AS1170" i="4" s="1"/>
  <c r="AZ1170" i="4" s="1"/>
  <c r="E1169" i="4"/>
  <c r="AS1169" i="4" s="1"/>
  <c r="AZ1169" i="4" s="1"/>
  <c r="E1168" i="4"/>
  <c r="AS1168" i="4" s="1"/>
  <c r="AZ1168" i="4" s="1"/>
  <c r="E1167" i="4"/>
  <c r="AS1167" i="4" s="1"/>
  <c r="AZ1167" i="4" s="1"/>
  <c r="E1166" i="4"/>
  <c r="AS1166" i="4" s="1"/>
  <c r="AZ1166" i="4" s="1"/>
  <c r="E1165" i="4"/>
  <c r="AS1165" i="4" s="1"/>
  <c r="AZ1165" i="4" s="1"/>
  <c r="E1164" i="4"/>
  <c r="AS1164" i="4" s="1"/>
  <c r="AZ1164" i="4" s="1"/>
  <c r="E1163" i="4"/>
  <c r="AS1163" i="4" s="1"/>
  <c r="AZ1163" i="4" s="1"/>
  <c r="E1162" i="4"/>
  <c r="AS1162" i="4" s="1"/>
  <c r="AZ1162" i="4" s="1"/>
  <c r="E1161" i="4"/>
  <c r="AS1161" i="4" s="1"/>
  <c r="AZ1161" i="4" s="1"/>
  <c r="E1160" i="4"/>
  <c r="AS1160" i="4" s="1"/>
  <c r="AZ1160" i="4" s="1"/>
  <c r="E1159" i="4"/>
  <c r="AS1159" i="4" s="1"/>
  <c r="AZ1159" i="4" s="1"/>
  <c r="E1158" i="4"/>
  <c r="AS1158" i="4" s="1"/>
  <c r="AZ1158" i="4" s="1"/>
  <c r="E1157" i="4"/>
  <c r="AS1157" i="4" s="1"/>
  <c r="AZ1157" i="4" s="1"/>
  <c r="E1156" i="4"/>
  <c r="AS1156" i="4" s="1"/>
  <c r="AZ1156" i="4" s="1"/>
  <c r="E1155" i="4"/>
  <c r="AS1155" i="4" s="1"/>
  <c r="AZ1155" i="4" s="1"/>
  <c r="E1154" i="4"/>
  <c r="AS1154" i="4" s="1"/>
  <c r="AZ1154" i="4" s="1"/>
  <c r="E1153" i="4"/>
  <c r="AS1153" i="4" s="1"/>
  <c r="AZ1153" i="4" s="1"/>
  <c r="E1152" i="4"/>
  <c r="AS1152" i="4" s="1"/>
  <c r="AZ1152" i="4" s="1"/>
  <c r="E1151" i="4"/>
  <c r="AS1151" i="4" s="1"/>
  <c r="AZ1151" i="4" s="1"/>
  <c r="E1150" i="4"/>
  <c r="AS1150" i="4" s="1"/>
  <c r="AZ1150" i="4" s="1"/>
  <c r="E1149" i="4"/>
  <c r="AS1149" i="4" s="1"/>
  <c r="AZ1149" i="4" s="1"/>
  <c r="E1148" i="4"/>
  <c r="AS1148" i="4" s="1"/>
  <c r="AZ1148" i="4" s="1"/>
  <c r="E1147" i="4"/>
  <c r="AS1147" i="4" s="1"/>
  <c r="AZ1147" i="4" s="1"/>
  <c r="E1146" i="4"/>
  <c r="AS1146" i="4" s="1"/>
  <c r="AZ1146" i="4" s="1"/>
  <c r="E1145" i="4"/>
  <c r="AS1145" i="4" s="1"/>
  <c r="AZ1145" i="4" s="1"/>
  <c r="E1144" i="4"/>
  <c r="AS1144" i="4" s="1"/>
  <c r="AZ1144" i="4" s="1"/>
  <c r="E1143" i="4"/>
  <c r="AS1143" i="4" s="1"/>
  <c r="AZ1143" i="4" s="1"/>
  <c r="E1142" i="4"/>
  <c r="AS1142" i="4" s="1"/>
  <c r="AZ1142" i="4" s="1"/>
  <c r="E1141" i="4"/>
  <c r="AS1141" i="4" s="1"/>
  <c r="AZ1141" i="4" s="1"/>
  <c r="E1140" i="4"/>
  <c r="AS1140" i="4" s="1"/>
  <c r="AZ1140" i="4" s="1"/>
  <c r="E1139" i="4"/>
  <c r="AS1139" i="4" s="1"/>
  <c r="AZ1139" i="4" s="1"/>
  <c r="E1138" i="4"/>
  <c r="AS1138" i="4" s="1"/>
  <c r="AZ1138" i="4" s="1"/>
  <c r="E1137" i="4"/>
  <c r="AS1137" i="4" s="1"/>
  <c r="AZ1137" i="4" s="1"/>
  <c r="E1136" i="4"/>
  <c r="AS1136" i="4" s="1"/>
  <c r="AZ1136" i="4" s="1"/>
  <c r="E1135" i="4"/>
  <c r="AS1135" i="4" s="1"/>
  <c r="AZ1135" i="4" s="1"/>
  <c r="E1134" i="4"/>
  <c r="AS1134" i="4" s="1"/>
  <c r="AZ1134" i="4" s="1"/>
  <c r="E1133" i="4"/>
  <c r="AS1133" i="4" s="1"/>
  <c r="AZ1133" i="4" s="1"/>
  <c r="E1132" i="4"/>
  <c r="AS1132" i="4" s="1"/>
  <c r="AZ1132" i="4" s="1"/>
  <c r="E1131" i="4"/>
  <c r="AS1131" i="4" s="1"/>
  <c r="AZ1131" i="4" s="1"/>
  <c r="E1130" i="4"/>
  <c r="AS1130" i="4" s="1"/>
  <c r="AZ1130" i="4" s="1"/>
  <c r="E1129" i="4"/>
  <c r="AS1129" i="4" s="1"/>
  <c r="AZ1129" i="4" s="1"/>
  <c r="E1128" i="4"/>
  <c r="AS1128" i="4" s="1"/>
  <c r="AZ1128" i="4" s="1"/>
  <c r="E1127" i="4"/>
  <c r="AS1127" i="4" s="1"/>
  <c r="AZ1127" i="4" s="1"/>
  <c r="E1126" i="4"/>
  <c r="AS1126" i="4" s="1"/>
  <c r="AZ1126" i="4" s="1"/>
  <c r="E1125" i="4"/>
  <c r="AS1125" i="4" s="1"/>
  <c r="AZ1125" i="4" s="1"/>
  <c r="E1124" i="4"/>
  <c r="AS1124" i="4" s="1"/>
  <c r="AZ1124" i="4" s="1"/>
  <c r="E1123" i="4"/>
  <c r="AS1123" i="4" s="1"/>
  <c r="AZ1123" i="4" s="1"/>
  <c r="E1122" i="4"/>
  <c r="AS1122" i="4" s="1"/>
  <c r="AZ1122" i="4" s="1"/>
  <c r="E1121" i="4"/>
  <c r="AS1121" i="4" s="1"/>
  <c r="AZ1121" i="4" s="1"/>
  <c r="E1120" i="4"/>
  <c r="AS1120" i="4" s="1"/>
  <c r="AZ1120" i="4" s="1"/>
  <c r="E1119" i="4"/>
  <c r="AS1119" i="4" s="1"/>
  <c r="AZ1119" i="4" s="1"/>
  <c r="E1118" i="4"/>
  <c r="AS1118" i="4" s="1"/>
  <c r="AZ1118" i="4" s="1"/>
  <c r="E1117" i="4"/>
  <c r="AS1117" i="4" s="1"/>
  <c r="AZ1117" i="4" s="1"/>
  <c r="E1116" i="4"/>
  <c r="AS1116" i="4" s="1"/>
  <c r="AZ1116" i="4" s="1"/>
  <c r="E1115" i="4"/>
  <c r="AS1115" i="4" s="1"/>
  <c r="AZ1115" i="4" s="1"/>
  <c r="E1114" i="4"/>
  <c r="AS1114" i="4" s="1"/>
  <c r="AZ1114" i="4" s="1"/>
  <c r="E1113" i="4"/>
  <c r="AS1113" i="4" s="1"/>
  <c r="AZ1113" i="4" s="1"/>
  <c r="E1112" i="4"/>
  <c r="AS1112" i="4" s="1"/>
  <c r="AZ1112" i="4" s="1"/>
  <c r="E1111" i="4"/>
  <c r="AS1111" i="4" s="1"/>
  <c r="AZ1111" i="4" s="1"/>
  <c r="E1110" i="4"/>
  <c r="AS1110" i="4" s="1"/>
  <c r="AZ1110" i="4" s="1"/>
  <c r="E1109" i="4"/>
  <c r="AS1109" i="4" s="1"/>
  <c r="AZ1109" i="4" s="1"/>
  <c r="E1108" i="4"/>
  <c r="AS1108" i="4" s="1"/>
  <c r="AZ1108" i="4" s="1"/>
  <c r="E1107" i="4"/>
  <c r="AS1107" i="4" s="1"/>
  <c r="AZ1107" i="4" s="1"/>
  <c r="E1106" i="4"/>
  <c r="AS1106" i="4" s="1"/>
  <c r="AZ1106" i="4" s="1"/>
  <c r="E1105" i="4"/>
  <c r="AS1105" i="4" s="1"/>
  <c r="AZ1105" i="4" s="1"/>
  <c r="E1104" i="4"/>
  <c r="AS1104" i="4" s="1"/>
  <c r="AZ1104" i="4" s="1"/>
  <c r="E1103" i="4"/>
  <c r="AS1103" i="4" s="1"/>
  <c r="AZ1103" i="4" s="1"/>
  <c r="E1102" i="4"/>
  <c r="AS1102" i="4" s="1"/>
  <c r="AZ1102" i="4" s="1"/>
  <c r="E1101" i="4"/>
  <c r="AS1101" i="4" s="1"/>
  <c r="AZ1101" i="4" s="1"/>
  <c r="E1100" i="4"/>
  <c r="AS1100" i="4" s="1"/>
  <c r="AZ1100" i="4" s="1"/>
  <c r="E1099" i="4"/>
  <c r="AS1099" i="4" s="1"/>
  <c r="AZ1099" i="4" s="1"/>
  <c r="E1098" i="4"/>
  <c r="AS1098" i="4" s="1"/>
  <c r="AZ1098" i="4" s="1"/>
  <c r="E1097" i="4"/>
  <c r="AS1097" i="4" s="1"/>
  <c r="AZ1097" i="4" s="1"/>
  <c r="E1096" i="4"/>
  <c r="AS1096" i="4" s="1"/>
  <c r="AZ1096" i="4" s="1"/>
  <c r="E1095" i="4"/>
  <c r="AS1095" i="4" s="1"/>
  <c r="AZ1095" i="4" s="1"/>
  <c r="E1094" i="4"/>
  <c r="AS1094" i="4" s="1"/>
  <c r="AZ1094" i="4" s="1"/>
  <c r="E1093" i="4"/>
  <c r="AS1093" i="4" s="1"/>
  <c r="AZ1093" i="4" s="1"/>
  <c r="E1092" i="4"/>
  <c r="AS1092" i="4" s="1"/>
  <c r="AZ1092" i="4" s="1"/>
  <c r="E1091" i="4"/>
  <c r="AS1091" i="4" s="1"/>
  <c r="AZ1091" i="4" s="1"/>
  <c r="E1090" i="4"/>
  <c r="AS1090" i="4" s="1"/>
  <c r="AZ1090" i="4" s="1"/>
  <c r="E1089" i="4"/>
  <c r="AS1089" i="4" s="1"/>
  <c r="AZ1089" i="4" s="1"/>
  <c r="E1088" i="4"/>
  <c r="AS1088" i="4" s="1"/>
  <c r="AZ1088" i="4" s="1"/>
  <c r="E1087" i="4"/>
  <c r="AS1087" i="4" s="1"/>
  <c r="AZ1087" i="4" s="1"/>
  <c r="E1086" i="4"/>
  <c r="AS1086" i="4" s="1"/>
  <c r="AZ1086" i="4" s="1"/>
  <c r="E1085" i="4"/>
  <c r="AS1085" i="4" s="1"/>
  <c r="AZ1085" i="4" s="1"/>
  <c r="E1084" i="4"/>
  <c r="AS1084" i="4" s="1"/>
  <c r="AZ1084" i="4" s="1"/>
  <c r="E1083" i="4"/>
  <c r="AS1083" i="4" s="1"/>
  <c r="AZ1083" i="4" s="1"/>
  <c r="E1082" i="4"/>
  <c r="AS1082" i="4" s="1"/>
  <c r="AZ1082" i="4" s="1"/>
  <c r="E1081" i="4"/>
  <c r="AS1081" i="4" s="1"/>
  <c r="AZ1081" i="4" s="1"/>
  <c r="E1080" i="4"/>
  <c r="AS1080" i="4" s="1"/>
  <c r="AZ1080" i="4" s="1"/>
  <c r="E1079" i="4"/>
  <c r="AS1079" i="4" s="1"/>
  <c r="AZ1079" i="4" s="1"/>
  <c r="E1078" i="4"/>
  <c r="AS1078" i="4" s="1"/>
  <c r="AZ1078" i="4" s="1"/>
  <c r="E1077" i="4"/>
  <c r="AS1077" i="4" s="1"/>
  <c r="AZ1077" i="4" s="1"/>
  <c r="E1076" i="4"/>
  <c r="AS1076" i="4" s="1"/>
  <c r="AZ1076" i="4" s="1"/>
  <c r="E1075" i="4"/>
  <c r="AS1075" i="4" s="1"/>
  <c r="AZ1075" i="4" s="1"/>
  <c r="E1074" i="4"/>
  <c r="AS1074" i="4" s="1"/>
  <c r="AZ1074" i="4" s="1"/>
  <c r="E1073" i="4"/>
  <c r="AS1073" i="4" s="1"/>
  <c r="AZ1073" i="4" s="1"/>
  <c r="E1072" i="4"/>
  <c r="AS1072" i="4" s="1"/>
  <c r="AZ1072" i="4" s="1"/>
  <c r="E1071" i="4"/>
  <c r="AS1071" i="4" s="1"/>
  <c r="AZ1071" i="4" s="1"/>
  <c r="E1070" i="4"/>
  <c r="AS1070" i="4" s="1"/>
  <c r="AZ1070" i="4" s="1"/>
  <c r="E1069" i="4"/>
  <c r="AS1069" i="4" s="1"/>
  <c r="AZ1069" i="4" s="1"/>
  <c r="E1068" i="4"/>
  <c r="AS1068" i="4" s="1"/>
  <c r="AZ1068" i="4" s="1"/>
  <c r="E1067" i="4"/>
  <c r="AS1067" i="4" s="1"/>
  <c r="AZ1067" i="4" s="1"/>
  <c r="E1066" i="4"/>
  <c r="AS1066" i="4" s="1"/>
  <c r="AZ1066" i="4" s="1"/>
  <c r="E1065" i="4"/>
  <c r="AS1065" i="4" s="1"/>
  <c r="AZ1065" i="4" s="1"/>
  <c r="E1064" i="4"/>
  <c r="AS1064" i="4" s="1"/>
  <c r="AZ1064" i="4" s="1"/>
  <c r="E1063" i="4"/>
  <c r="AS1063" i="4" s="1"/>
  <c r="AZ1063" i="4" s="1"/>
  <c r="E1062" i="4"/>
  <c r="AS1062" i="4" s="1"/>
  <c r="AZ1062" i="4" s="1"/>
  <c r="E1061" i="4"/>
  <c r="AS1061" i="4" s="1"/>
  <c r="AZ1061" i="4" s="1"/>
  <c r="E1060" i="4"/>
  <c r="AS1060" i="4" s="1"/>
  <c r="AZ1060" i="4" s="1"/>
  <c r="E1059" i="4"/>
  <c r="AS1059" i="4" s="1"/>
  <c r="AZ1059" i="4" s="1"/>
  <c r="E1058" i="4"/>
  <c r="AS1058" i="4" s="1"/>
  <c r="AZ1058" i="4" s="1"/>
  <c r="E1057" i="4"/>
  <c r="AS1057" i="4" s="1"/>
  <c r="AZ1057" i="4" s="1"/>
  <c r="E1056" i="4"/>
  <c r="AS1056" i="4" s="1"/>
  <c r="AZ1056" i="4" s="1"/>
  <c r="E1055" i="4"/>
  <c r="AS1055" i="4" s="1"/>
  <c r="AZ1055" i="4" s="1"/>
  <c r="E1054" i="4"/>
  <c r="AS1054" i="4" s="1"/>
  <c r="AZ1054" i="4" s="1"/>
  <c r="E1053" i="4"/>
  <c r="AS1053" i="4" s="1"/>
  <c r="AZ1053" i="4" s="1"/>
  <c r="E1052" i="4"/>
  <c r="AS1052" i="4" s="1"/>
  <c r="AZ1052" i="4" s="1"/>
  <c r="E1051" i="4"/>
  <c r="AS1051" i="4" s="1"/>
  <c r="AZ1051" i="4" s="1"/>
  <c r="E1050" i="4"/>
  <c r="AS1050" i="4" s="1"/>
  <c r="AZ1050" i="4" s="1"/>
  <c r="E1049" i="4"/>
  <c r="AS1049" i="4" s="1"/>
  <c r="AZ1049" i="4" s="1"/>
  <c r="E1048" i="4"/>
  <c r="AS1048" i="4" s="1"/>
  <c r="AZ1048" i="4" s="1"/>
  <c r="E1047" i="4"/>
  <c r="AS1047" i="4" s="1"/>
  <c r="AZ1047" i="4" s="1"/>
  <c r="E1046" i="4"/>
  <c r="AS1046" i="4" s="1"/>
  <c r="AZ1046" i="4" s="1"/>
  <c r="E1045" i="4"/>
  <c r="AS1045" i="4" s="1"/>
  <c r="AZ1045" i="4" s="1"/>
  <c r="E1044" i="4"/>
  <c r="AS1044" i="4" s="1"/>
  <c r="AZ1044" i="4" s="1"/>
  <c r="E1043" i="4"/>
  <c r="AS1043" i="4" s="1"/>
  <c r="AZ1043" i="4" s="1"/>
  <c r="E1042" i="4"/>
  <c r="AS1042" i="4" s="1"/>
  <c r="AZ1042" i="4" s="1"/>
  <c r="E1041" i="4"/>
  <c r="AS1041" i="4" s="1"/>
  <c r="AZ1041" i="4" s="1"/>
  <c r="E1040" i="4"/>
  <c r="AS1040" i="4" s="1"/>
  <c r="AZ1040" i="4" s="1"/>
  <c r="E1039" i="4"/>
  <c r="AS1039" i="4" s="1"/>
  <c r="AZ1039" i="4" s="1"/>
  <c r="E1038" i="4"/>
  <c r="AS1038" i="4" s="1"/>
  <c r="AZ1038" i="4" s="1"/>
  <c r="E1037" i="4"/>
  <c r="AS1037" i="4" s="1"/>
  <c r="AZ1037" i="4" s="1"/>
  <c r="E1036" i="4"/>
  <c r="AS1036" i="4" s="1"/>
  <c r="AZ1036" i="4" s="1"/>
  <c r="E1035" i="4"/>
  <c r="AS1035" i="4" s="1"/>
  <c r="AZ1035" i="4" s="1"/>
  <c r="E1034" i="4"/>
  <c r="AS1034" i="4" s="1"/>
  <c r="AZ1034" i="4" s="1"/>
  <c r="E1033" i="4"/>
  <c r="AS1033" i="4" s="1"/>
  <c r="AZ1033" i="4" s="1"/>
  <c r="E1032" i="4"/>
  <c r="AS1032" i="4" s="1"/>
  <c r="AZ1032" i="4" s="1"/>
  <c r="E1031" i="4"/>
  <c r="AS1031" i="4" s="1"/>
  <c r="AZ1031" i="4" s="1"/>
  <c r="E1030" i="4"/>
  <c r="AS1030" i="4" s="1"/>
  <c r="AZ1030" i="4" s="1"/>
  <c r="E1029" i="4"/>
  <c r="AS1029" i="4" s="1"/>
  <c r="AZ1029" i="4" s="1"/>
  <c r="E1028" i="4"/>
  <c r="AS1028" i="4" s="1"/>
  <c r="AZ1028" i="4" s="1"/>
  <c r="E1027" i="4"/>
  <c r="AS1027" i="4" s="1"/>
  <c r="AZ1027" i="4" s="1"/>
  <c r="E1026" i="4"/>
  <c r="AS1026" i="4" s="1"/>
  <c r="AZ1026" i="4" s="1"/>
  <c r="E1025" i="4"/>
  <c r="AS1025" i="4" s="1"/>
  <c r="AZ1025" i="4" s="1"/>
  <c r="E1024" i="4"/>
  <c r="AS1024" i="4" s="1"/>
  <c r="AZ1024" i="4" s="1"/>
  <c r="E1023" i="4"/>
  <c r="AS1023" i="4" s="1"/>
  <c r="AZ1023" i="4" s="1"/>
  <c r="E1022" i="4"/>
  <c r="AS1022" i="4" s="1"/>
  <c r="AZ1022" i="4" s="1"/>
  <c r="E1021" i="4"/>
  <c r="AS1021" i="4" s="1"/>
  <c r="AZ1021" i="4" s="1"/>
  <c r="E1020" i="4"/>
  <c r="AS1020" i="4" s="1"/>
  <c r="AZ1020" i="4" s="1"/>
  <c r="E1019" i="4"/>
  <c r="AS1019" i="4" s="1"/>
  <c r="AZ1019" i="4" s="1"/>
  <c r="E1018" i="4"/>
  <c r="AS1018" i="4" s="1"/>
  <c r="AZ1018" i="4" s="1"/>
  <c r="E1017" i="4"/>
  <c r="AS1017" i="4" s="1"/>
  <c r="AZ1017" i="4" s="1"/>
  <c r="E1016" i="4"/>
  <c r="AS1016" i="4" s="1"/>
  <c r="AZ1016" i="4" s="1"/>
  <c r="E1015" i="4"/>
  <c r="AS1015" i="4" s="1"/>
  <c r="AZ1015" i="4" s="1"/>
  <c r="E1014" i="4"/>
  <c r="AS1014" i="4" s="1"/>
  <c r="AZ1014" i="4" s="1"/>
  <c r="E1013" i="4"/>
  <c r="AS1013" i="4" s="1"/>
  <c r="AZ1013" i="4" s="1"/>
  <c r="E1012" i="4"/>
  <c r="AS1012" i="4" s="1"/>
  <c r="AZ1012" i="4" s="1"/>
  <c r="E1011" i="4"/>
  <c r="AS1011" i="4" s="1"/>
  <c r="AZ1011" i="4" s="1"/>
  <c r="E1010" i="4"/>
  <c r="AS1010" i="4" s="1"/>
  <c r="AZ1010" i="4" s="1"/>
  <c r="E1009" i="4"/>
  <c r="AS1009" i="4" s="1"/>
  <c r="AZ1009" i="4" s="1"/>
  <c r="E1008" i="4"/>
  <c r="AS1008" i="4" s="1"/>
  <c r="AZ1008" i="4" s="1"/>
  <c r="E1007" i="4"/>
  <c r="AS1007" i="4" s="1"/>
  <c r="AZ1007" i="4" s="1"/>
  <c r="E1006" i="4"/>
  <c r="AS1006" i="4" s="1"/>
  <c r="AZ1006" i="4" s="1"/>
  <c r="E1005" i="4"/>
  <c r="AS1005" i="4" s="1"/>
  <c r="AZ1005" i="4" s="1"/>
  <c r="E1004" i="4"/>
  <c r="AS1004" i="4" s="1"/>
  <c r="AZ1004" i="4" s="1"/>
  <c r="E1003" i="4"/>
  <c r="AS1003" i="4" s="1"/>
  <c r="AZ1003" i="4" s="1"/>
  <c r="E1002" i="4"/>
  <c r="AS1002" i="4" s="1"/>
  <c r="AZ1002" i="4" s="1"/>
  <c r="E1001" i="4"/>
  <c r="AS1001" i="4" s="1"/>
  <c r="AZ1001" i="4" s="1"/>
  <c r="E1000" i="4"/>
  <c r="AS1000" i="4" s="1"/>
  <c r="AZ1000" i="4" s="1"/>
  <c r="E999" i="4"/>
  <c r="AS999" i="4" s="1"/>
  <c r="AZ999" i="4" s="1"/>
  <c r="E998" i="4"/>
  <c r="AS998" i="4" s="1"/>
  <c r="AZ998" i="4" s="1"/>
  <c r="E997" i="4"/>
  <c r="AS997" i="4" s="1"/>
  <c r="AZ997" i="4" s="1"/>
  <c r="E996" i="4"/>
  <c r="AS996" i="4" s="1"/>
  <c r="AZ996" i="4" s="1"/>
  <c r="E995" i="4"/>
  <c r="AS995" i="4" s="1"/>
  <c r="AZ995" i="4" s="1"/>
  <c r="E994" i="4"/>
  <c r="AS994" i="4" s="1"/>
  <c r="AZ994" i="4" s="1"/>
  <c r="E993" i="4"/>
  <c r="AS993" i="4" s="1"/>
  <c r="AZ993" i="4" s="1"/>
  <c r="E992" i="4"/>
  <c r="AS992" i="4" s="1"/>
  <c r="AZ992" i="4" s="1"/>
  <c r="E991" i="4"/>
  <c r="AS991" i="4" s="1"/>
  <c r="AZ991" i="4" s="1"/>
  <c r="E990" i="4"/>
  <c r="AS990" i="4" s="1"/>
  <c r="AZ990" i="4" s="1"/>
  <c r="E989" i="4"/>
  <c r="AS989" i="4" s="1"/>
  <c r="AZ989" i="4" s="1"/>
  <c r="E988" i="4"/>
  <c r="AS988" i="4" s="1"/>
  <c r="AZ988" i="4" s="1"/>
  <c r="E987" i="4"/>
  <c r="AS987" i="4" s="1"/>
  <c r="AZ987" i="4" s="1"/>
  <c r="E986" i="4"/>
  <c r="AS986" i="4" s="1"/>
  <c r="AZ986" i="4" s="1"/>
  <c r="E985" i="4"/>
  <c r="AS985" i="4" s="1"/>
  <c r="AZ985" i="4" s="1"/>
  <c r="E984" i="4"/>
  <c r="AS984" i="4" s="1"/>
  <c r="AZ984" i="4" s="1"/>
  <c r="E983" i="4"/>
  <c r="AS983" i="4" s="1"/>
  <c r="AZ983" i="4" s="1"/>
  <c r="E982" i="4"/>
  <c r="AS982" i="4" s="1"/>
  <c r="AZ982" i="4" s="1"/>
  <c r="E981" i="4"/>
  <c r="AS981" i="4" s="1"/>
  <c r="AZ981" i="4" s="1"/>
  <c r="E980" i="4"/>
  <c r="AS980" i="4" s="1"/>
  <c r="AZ980" i="4" s="1"/>
  <c r="E979" i="4"/>
  <c r="AS979" i="4" s="1"/>
  <c r="AZ979" i="4" s="1"/>
  <c r="E978" i="4"/>
  <c r="AS978" i="4" s="1"/>
  <c r="AZ978" i="4" s="1"/>
  <c r="E977" i="4"/>
  <c r="AS977" i="4" s="1"/>
  <c r="AZ977" i="4" s="1"/>
  <c r="E976" i="4"/>
  <c r="AS976" i="4" s="1"/>
  <c r="AZ976" i="4" s="1"/>
  <c r="E975" i="4"/>
  <c r="AS975" i="4" s="1"/>
  <c r="AZ975" i="4" s="1"/>
  <c r="E974" i="4"/>
  <c r="AS974" i="4" s="1"/>
  <c r="AZ974" i="4" s="1"/>
  <c r="E973" i="4"/>
  <c r="AS973" i="4" s="1"/>
  <c r="AZ973" i="4" s="1"/>
  <c r="E972" i="4"/>
  <c r="AS972" i="4" s="1"/>
  <c r="AZ972" i="4" s="1"/>
  <c r="E971" i="4"/>
  <c r="AS971" i="4" s="1"/>
  <c r="AZ971" i="4" s="1"/>
  <c r="E970" i="4"/>
  <c r="AS970" i="4" s="1"/>
  <c r="AZ970" i="4" s="1"/>
  <c r="E969" i="4"/>
  <c r="AS969" i="4" s="1"/>
  <c r="AZ969" i="4" s="1"/>
  <c r="E968" i="4"/>
  <c r="AS968" i="4" s="1"/>
  <c r="AZ968" i="4" s="1"/>
  <c r="E967" i="4"/>
  <c r="AS967" i="4" s="1"/>
  <c r="AZ967" i="4" s="1"/>
  <c r="E966" i="4"/>
  <c r="AS966" i="4" s="1"/>
  <c r="AZ966" i="4" s="1"/>
  <c r="E965" i="4"/>
  <c r="AS965" i="4" s="1"/>
  <c r="AZ965" i="4" s="1"/>
  <c r="E964" i="4"/>
  <c r="AS964" i="4" s="1"/>
  <c r="AZ964" i="4" s="1"/>
  <c r="E963" i="4"/>
  <c r="AS963" i="4" s="1"/>
  <c r="AZ963" i="4" s="1"/>
  <c r="E962" i="4"/>
  <c r="AS962" i="4" s="1"/>
  <c r="AZ962" i="4" s="1"/>
  <c r="E961" i="4"/>
  <c r="AS961" i="4" s="1"/>
  <c r="AZ961" i="4" s="1"/>
  <c r="E960" i="4"/>
  <c r="AS960" i="4" s="1"/>
  <c r="AZ960" i="4" s="1"/>
  <c r="E959" i="4"/>
  <c r="AS959" i="4" s="1"/>
  <c r="AZ959" i="4" s="1"/>
  <c r="E958" i="4"/>
  <c r="AS958" i="4" s="1"/>
  <c r="AZ958" i="4" s="1"/>
  <c r="E957" i="4"/>
  <c r="AS957" i="4" s="1"/>
  <c r="AZ957" i="4" s="1"/>
  <c r="E956" i="4"/>
  <c r="AS956" i="4" s="1"/>
  <c r="AZ956" i="4" s="1"/>
  <c r="E955" i="4"/>
  <c r="AS955" i="4" s="1"/>
  <c r="AZ955" i="4" s="1"/>
  <c r="E954" i="4"/>
  <c r="AS954" i="4" s="1"/>
  <c r="AZ954" i="4" s="1"/>
  <c r="E953" i="4"/>
  <c r="AS953" i="4" s="1"/>
  <c r="AZ953" i="4" s="1"/>
  <c r="E952" i="4"/>
  <c r="AS952" i="4" s="1"/>
  <c r="AZ952" i="4" s="1"/>
  <c r="E951" i="4"/>
  <c r="AS951" i="4" s="1"/>
  <c r="AZ951" i="4" s="1"/>
  <c r="E950" i="4"/>
  <c r="AS950" i="4" s="1"/>
  <c r="AZ950" i="4" s="1"/>
  <c r="E949" i="4"/>
  <c r="AS949" i="4" s="1"/>
  <c r="AZ949" i="4" s="1"/>
  <c r="E948" i="4"/>
  <c r="AS948" i="4" s="1"/>
  <c r="AZ948" i="4" s="1"/>
  <c r="E947" i="4"/>
  <c r="AS947" i="4" s="1"/>
  <c r="AZ947" i="4" s="1"/>
  <c r="E946" i="4"/>
  <c r="AS946" i="4" s="1"/>
  <c r="AZ946" i="4" s="1"/>
  <c r="E945" i="4"/>
  <c r="AS945" i="4" s="1"/>
  <c r="AZ945" i="4" s="1"/>
  <c r="E944" i="4"/>
  <c r="AS944" i="4" s="1"/>
  <c r="AZ944" i="4" s="1"/>
  <c r="E943" i="4"/>
  <c r="AS943" i="4" s="1"/>
  <c r="AZ943" i="4" s="1"/>
  <c r="E942" i="4"/>
  <c r="AS942" i="4" s="1"/>
  <c r="AZ942" i="4" s="1"/>
  <c r="E941" i="4"/>
  <c r="AS941" i="4" s="1"/>
  <c r="AZ941" i="4" s="1"/>
  <c r="E940" i="4"/>
  <c r="AS940" i="4" s="1"/>
  <c r="AZ940" i="4" s="1"/>
  <c r="E939" i="4"/>
  <c r="AS939" i="4" s="1"/>
  <c r="AZ939" i="4" s="1"/>
  <c r="E938" i="4"/>
  <c r="AS938" i="4" s="1"/>
  <c r="AZ938" i="4" s="1"/>
  <c r="E937" i="4"/>
  <c r="AS937" i="4" s="1"/>
  <c r="AZ937" i="4" s="1"/>
  <c r="E936" i="4"/>
  <c r="AS936" i="4" s="1"/>
  <c r="AZ936" i="4" s="1"/>
  <c r="E935" i="4"/>
  <c r="AS935" i="4" s="1"/>
  <c r="AZ935" i="4" s="1"/>
  <c r="E934" i="4"/>
  <c r="AS934" i="4" s="1"/>
  <c r="AZ934" i="4" s="1"/>
  <c r="E933" i="4"/>
  <c r="AS933" i="4" s="1"/>
  <c r="AZ933" i="4" s="1"/>
  <c r="E932" i="4"/>
  <c r="AS932" i="4" s="1"/>
  <c r="AZ932" i="4" s="1"/>
  <c r="E931" i="4"/>
  <c r="AS931" i="4" s="1"/>
  <c r="AZ931" i="4" s="1"/>
  <c r="E930" i="4"/>
  <c r="AS930" i="4" s="1"/>
  <c r="AZ930" i="4" s="1"/>
  <c r="E929" i="4"/>
  <c r="AS929" i="4" s="1"/>
  <c r="AZ929" i="4" s="1"/>
  <c r="E928" i="4"/>
  <c r="AS928" i="4" s="1"/>
  <c r="AZ928" i="4" s="1"/>
  <c r="E927" i="4"/>
  <c r="AS927" i="4" s="1"/>
  <c r="AZ927" i="4" s="1"/>
  <c r="E926" i="4"/>
  <c r="AS926" i="4" s="1"/>
  <c r="AZ926" i="4" s="1"/>
  <c r="E925" i="4"/>
  <c r="AS925" i="4" s="1"/>
  <c r="AZ925" i="4" s="1"/>
  <c r="E924" i="4"/>
  <c r="AS924" i="4" s="1"/>
  <c r="AZ924" i="4" s="1"/>
  <c r="E923" i="4"/>
  <c r="AS923" i="4" s="1"/>
  <c r="AZ923" i="4" s="1"/>
  <c r="E922" i="4"/>
  <c r="AS922" i="4" s="1"/>
  <c r="AZ922" i="4" s="1"/>
  <c r="E921" i="4"/>
  <c r="AS921" i="4" s="1"/>
  <c r="AZ921" i="4" s="1"/>
  <c r="E920" i="4"/>
  <c r="AS920" i="4" s="1"/>
  <c r="AZ920" i="4" s="1"/>
  <c r="E919" i="4"/>
  <c r="AS919" i="4" s="1"/>
  <c r="AZ919" i="4" s="1"/>
  <c r="E918" i="4"/>
  <c r="AS918" i="4" s="1"/>
  <c r="AZ918" i="4" s="1"/>
  <c r="E917" i="4"/>
  <c r="AS917" i="4" s="1"/>
  <c r="AZ917" i="4" s="1"/>
  <c r="E916" i="4"/>
  <c r="AS916" i="4" s="1"/>
  <c r="AZ916" i="4" s="1"/>
  <c r="E915" i="4"/>
  <c r="AS915" i="4" s="1"/>
  <c r="AZ915" i="4" s="1"/>
  <c r="E914" i="4"/>
  <c r="AS914" i="4" s="1"/>
  <c r="AZ914" i="4" s="1"/>
  <c r="E913" i="4"/>
  <c r="AS913" i="4" s="1"/>
  <c r="AZ913" i="4" s="1"/>
  <c r="E912" i="4"/>
  <c r="AS912" i="4" s="1"/>
  <c r="AZ912" i="4" s="1"/>
  <c r="E911" i="4"/>
  <c r="AS911" i="4" s="1"/>
  <c r="AZ911" i="4" s="1"/>
  <c r="E910" i="4"/>
  <c r="AS910" i="4" s="1"/>
  <c r="AZ910" i="4" s="1"/>
  <c r="E909" i="4"/>
  <c r="AS909" i="4" s="1"/>
  <c r="AZ909" i="4" s="1"/>
  <c r="E908" i="4"/>
  <c r="AS908" i="4" s="1"/>
  <c r="AZ908" i="4" s="1"/>
  <c r="E907" i="4"/>
  <c r="AS907" i="4" s="1"/>
  <c r="AZ907" i="4" s="1"/>
  <c r="E906" i="4"/>
  <c r="AS906" i="4" s="1"/>
  <c r="AZ906" i="4" s="1"/>
  <c r="E905" i="4"/>
  <c r="AS905" i="4" s="1"/>
  <c r="AZ905" i="4" s="1"/>
  <c r="E904" i="4"/>
  <c r="AS904" i="4" s="1"/>
  <c r="AZ904" i="4" s="1"/>
  <c r="E903" i="4"/>
  <c r="AS903" i="4" s="1"/>
  <c r="AZ903" i="4" s="1"/>
  <c r="E902" i="4"/>
  <c r="AS902" i="4" s="1"/>
  <c r="AZ902" i="4" s="1"/>
  <c r="E901" i="4"/>
  <c r="AS901" i="4" s="1"/>
  <c r="AZ901" i="4" s="1"/>
  <c r="E900" i="4"/>
  <c r="AS900" i="4" s="1"/>
  <c r="AZ900" i="4" s="1"/>
  <c r="E899" i="4"/>
  <c r="AS899" i="4" s="1"/>
  <c r="AZ899" i="4" s="1"/>
  <c r="E898" i="4"/>
  <c r="AS898" i="4" s="1"/>
  <c r="AZ898" i="4" s="1"/>
  <c r="E897" i="4"/>
  <c r="AS897" i="4" s="1"/>
  <c r="AZ897" i="4" s="1"/>
  <c r="E896" i="4"/>
  <c r="AS896" i="4" s="1"/>
  <c r="AZ896" i="4" s="1"/>
  <c r="E895" i="4"/>
  <c r="AS895" i="4" s="1"/>
  <c r="AZ895" i="4" s="1"/>
  <c r="E894" i="4"/>
  <c r="AS894" i="4" s="1"/>
  <c r="AZ894" i="4" s="1"/>
  <c r="E893" i="4"/>
  <c r="AS893" i="4" s="1"/>
  <c r="AZ893" i="4" s="1"/>
  <c r="E892" i="4"/>
  <c r="AS892" i="4" s="1"/>
  <c r="AZ892" i="4" s="1"/>
  <c r="E891" i="4"/>
  <c r="AS891" i="4" s="1"/>
  <c r="AZ891" i="4" s="1"/>
  <c r="E890" i="4"/>
  <c r="AS890" i="4" s="1"/>
  <c r="AZ890" i="4" s="1"/>
  <c r="E889" i="4"/>
  <c r="AS889" i="4" s="1"/>
  <c r="AZ889" i="4" s="1"/>
  <c r="E888" i="4"/>
  <c r="AS888" i="4" s="1"/>
  <c r="AZ888" i="4" s="1"/>
  <c r="E887" i="4"/>
  <c r="AS887" i="4" s="1"/>
  <c r="AZ887" i="4" s="1"/>
  <c r="E886" i="4"/>
  <c r="AS886" i="4" s="1"/>
  <c r="AZ886" i="4" s="1"/>
  <c r="E885" i="4"/>
  <c r="AS885" i="4" s="1"/>
  <c r="AZ885" i="4" s="1"/>
  <c r="E884" i="4"/>
  <c r="AS884" i="4" s="1"/>
  <c r="AZ884" i="4" s="1"/>
  <c r="E883" i="4"/>
  <c r="AS883" i="4" s="1"/>
  <c r="AZ883" i="4" s="1"/>
  <c r="E882" i="4"/>
  <c r="AS882" i="4" s="1"/>
  <c r="AZ882" i="4" s="1"/>
  <c r="E881" i="4"/>
  <c r="AS881" i="4" s="1"/>
  <c r="AZ881" i="4" s="1"/>
  <c r="E880" i="4"/>
  <c r="AS880" i="4" s="1"/>
  <c r="AZ880" i="4" s="1"/>
  <c r="E879" i="4"/>
  <c r="AS879" i="4" s="1"/>
  <c r="AZ879" i="4" s="1"/>
  <c r="E878" i="4"/>
  <c r="AS878" i="4" s="1"/>
  <c r="AZ878" i="4" s="1"/>
  <c r="E877" i="4"/>
  <c r="AS877" i="4" s="1"/>
  <c r="AZ877" i="4" s="1"/>
  <c r="E876" i="4"/>
  <c r="AS876" i="4" s="1"/>
  <c r="AZ876" i="4" s="1"/>
  <c r="E875" i="4"/>
  <c r="AS875" i="4" s="1"/>
  <c r="AZ875" i="4" s="1"/>
  <c r="E874" i="4"/>
  <c r="AS874" i="4" s="1"/>
  <c r="AZ874" i="4" s="1"/>
  <c r="E873" i="4"/>
  <c r="AS873" i="4" s="1"/>
  <c r="AZ873" i="4" s="1"/>
  <c r="E872" i="4"/>
  <c r="AS872" i="4" s="1"/>
  <c r="AZ872" i="4" s="1"/>
  <c r="E871" i="4"/>
  <c r="AS871" i="4" s="1"/>
  <c r="AZ871" i="4" s="1"/>
  <c r="E870" i="4"/>
  <c r="AS870" i="4" s="1"/>
  <c r="AZ870" i="4" s="1"/>
  <c r="E869" i="4"/>
  <c r="AS869" i="4" s="1"/>
  <c r="AZ869" i="4" s="1"/>
  <c r="E868" i="4"/>
  <c r="AS868" i="4" s="1"/>
  <c r="AZ868" i="4" s="1"/>
  <c r="E867" i="4"/>
  <c r="AS867" i="4" s="1"/>
  <c r="AZ867" i="4" s="1"/>
  <c r="E866" i="4"/>
  <c r="AS866" i="4" s="1"/>
  <c r="AZ866" i="4" s="1"/>
  <c r="E865" i="4"/>
  <c r="AS865" i="4" s="1"/>
  <c r="AZ865" i="4" s="1"/>
  <c r="E864" i="4"/>
  <c r="AS864" i="4" s="1"/>
  <c r="AZ864" i="4" s="1"/>
  <c r="E863" i="4"/>
  <c r="AS863" i="4" s="1"/>
  <c r="AZ863" i="4" s="1"/>
  <c r="E862" i="4"/>
  <c r="AS862" i="4" s="1"/>
  <c r="AZ862" i="4" s="1"/>
  <c r="E861" i="4"/>
  <c r="AS861" i="4" s="1"/>
  <c r="AZ861" i="4" s="1"/>
  <c r="E860" i="4"/>
  <c r="AS860" i="4" s="1"/>
  <c r="AZ860" i="4" s="1"/>
  <c r="E859" i="4"/>
  <c r="AS859" i="4" s="1"/>
  <c r="AZ859" i="4" s="1"/>
  <c r="E858" i="4"/>
  <c r="AS858" i="4" s="1"/>
  <c r="AZ858" i="4" s="1"/>
  <c r="E857" i="4"/>
  <c r="AS857" i="4" s="1"/>
  <c r="AZ857" i="4" s="1"/>
  <c r="E856" i="4"/>
  <c r="AS856" i="4" s="1"/>
  <c r="AZ856" i="4" s="1"/>
  <c r="E855" i="4"/>
  <c r="AS855" i="4" s="1"/>
  <c r="AZ855" i="4" s="1"/>
  <c r="E854" i="4"/>
  <c r="AS854" i="4" s="1"/>
  <c r="AZ854" i="4" s="1"/>
  <c r="E853" i="4"/>
  <c r="AS853" i="4" s="1"/>
  <c r="AZ853" i="4" s="1"/>
  <c r="E852" i="4"/>
  <c r="AS852" i="4" s="1"/>
  <c r="AZ852" i="4" s="1"/>
  <c r="E851" i="4"/>
  <c r="AS851" i="4" s="1"/>
  <c r="AZ851" i="4" s="1"/>
  <c r="E850" i="4"/>
  <c r="AS850" i="4" s="1"/>
  <c r="AZ850" i="4" s="1"/>
  <c r="E849" i="4"/>
  <c r="AS849" i="4" s="1"/>
  <c r="AZ849" i="4" s="1"/>
  <c r="E848" i="4"/>
  <c r="AS848" i="4" s="1"/>
  <c r="AZ848" i="4" s="1"/>
  <c r="E847" i="4"/>
  <c r="AS847" i="4" s="1"/>
  <c r="AZ847" i="4" s="1"/>
  <c r="E846" i="4"/>
  <c r="AS846" i="4" s="1"/>
  <c r="AZ846" i="4" s="1"/>
  <c r="E845" i="4"/>
  <c r="AS845" i="4" s="1"/>
  <c r="AZ845" i="4" s="1"/>
  <c r="E844" i="4"/>
  <c r="AS844" i="4" s="1"/>
  <c r="AZ844" i="4" s="1"/>
  <c r="E843" i="4"/>
  <c r="AS843" i="4" s="1"/>
  <c r="AZ843" i="4" s="1"/>
  <c r="E842" i="4"/>
  <c r="AS842" i="4" s="1"/>
  <c r="AZ842" i="4" s="1"/>
  <c r="E841" i="4"/>
  <c r="AS841" i="4" s="1"/>
  <c r="AZ841" i="4" s="1"/>
  <c r="E840" i="4"/>
  <c r="AS840" i="4" s="1"/>
  <c r="AZ840" i="4" s="1"/>
  <c r="E839" i="4"/>
  <c r="AS839" i="4" s="1"/>
  <c r="AZ839" i="4" s="1"/>
  <c r="E838" i="4"/>
  <c r="AS838" i="4" s="1"/>
  <c r="AZ838" i="4" s="1"/>
  <c r="E837" i="4"/>
  <c r="AS837" i="4" s="1"/>
  <c r="AZ837" i="4" s="1"/>
  <c r="E836" i="4"/>
  <c r="AS836" i="4" s="1"/>
  <c r="AZ836" i="4" s="1"/>
  <c r="E835" i="4"/>
  <c r="AS835" i="4" s="1"/>
  <c r="AZ835" i="4" s="1"/>
  <c r="E834" i="4"/>
  <c r="AS834" i="4" s="1"/>
  <c r="AZ834" i="4" s="1"/>
  <c r="E833" i="4"/>
  <c r="AS833" i="4" s="1"/>
  <c r="AZ833" i="4" s="1"/>
  <c r="E832" i="4"/>
  <c r="AS832" i="4" s="1"/>
  <c r="AZ832" i="4" s="1"/>
  <c r="E831" i="4"/>
  <c r="AS831" i="4" s="1"/>
  <c r="AZ831" i="4" s="1"/>
  <c r="E830" i="4"/>
  <c r="AS830" i="4" s="1"/>
  <c r="AZ830" i="4" s="1"/>
  <c r="E829" i="4"/>
  <c r="AS829" i="4" s="1"/>
  <c r="AZ829" i="4" s="1"/>
  <c r="E828" i="4"/>
  <c r="AS828" i="4" s="1"/>
  <c r="AZ828" i="4" s="1"/>
  <c r="E827" i="4"/>
  <c r="AS827" i="4" s="1"/>
  <c r="AZ827" i="4" s="1"/>
  <c r="E826" i="4"/>
  <c r="AS826" i="4" s="1"/>
  <c r="AZ826" i="4" s="1"/>
  <c r="E825" i="4"/>
  <c r="AS825" i="4" s="1"/>
  <c r="AZ825" i="4" s="1"/>
  <c r="E824" i="4"/>
  <c r="AS824" i="4" s="1"/>
  <c r="AZ824" i="4" s="1"/>
  <c r="E823" i="4"/>
  <c r="AS823" i="4" s="1"/>
  <c r="AZ823" i="4" s="1"/>
  <c r="E822" i="4"/>
  <c r="AS822" i="4" s="1"/>
  <c r="AZ822" i="4" s="1"/>
  <c r="E821" i="4"/>
  <c r="AS821" i="4" s="1"/>
  <c r="AZ821" i="4" s="1"/>
  <c r="E820" i="4"/>
  <c r="AS820" i="4" s="1"/>
  <c r="AZ820" i="4" s="1"/>
  <c r="E819" i="4"/>
  <c r="AS819" i="4" s="1"/>
  <c r="AZ819" i="4" s="1"/>
  <c r="E818" i="4"/>
  <c r="AS818" i="4" s="1"/>
  <c r="AZ818" i="4" s="1"/>
  <c r="E817" i="4"/>
  <c r="AS817" i="4" s="1"/>
  <c r="AZ817" i="4" s="1"/>
  <c r="E816" i="4"/>
  <c r="AS816" i="4" s="1"/>
  <c r="AZ816" i="4" s="1"/>
  <c r="E815" i="4"/>
  <c r="AS815" i="4" s="1"/>
  <c r="AZ815" i="4" s="1"/>
  <c r="E814" i="4"/>
  <c r="AS814" i="4" s="1"/>
  <c r="AZ814" i="4" s="1"/>
  <c r="E813" i="4"/>
  <c r="AS813" i="4" s="1"/>
  <c r="AZ813" i="4" s="1"/>
  <c r="E812" i="4"/>
  <c r="AS812" i="4" s="1"/>
  <c r="AZ812" i="4" s="1"/>
  <c r="E811" i="4"/>
  <c r="AS811" i="4" s="1"/>
  <c r="AZ811" i="4" s="1"/>
  <c r="E810" i="4"/>
  <c r="AS810" i="4" s="1"/>
  <c r="AZ810" i="4" s="1"/>
  <c r="E809" i="4"/>
  <c r="AS809" i="4" s="1"/>
  <c r="AZ809" i="4" s="1"/>
  <c r="E808" i="4"/>
  <c r="AS808" i="4" s="1"/>
  <c r="AZ808" i="4" s="1"/>
  <c r="E807" i="4"/>
  <c r="AS807" i="4" s="1"/>
  <c r="AZ807" i="4" s="1"/>
  <c r="E806" i="4"/>
  <c r="AS806" i="4" s="1"/>
  <c r="AZ806" i="4" s="1"/>
  <c r="E805" i="4"/>
  <c r="AS805" i="4" s="1"/>
  <c r="AZ805" i="4" s="1"/>
  <c r="E804" i="4"/>
  <c r="AS804" i="4" s="1"/>
  <c r="AZ804" i="4" s="1"/>
  <c r="E803" i="4"/>
  <c r="AS803" i="4" s="1"/>
  <c r="AZ803" i="4" s="1"/>
  <c r="E802" i="4"/>
  <c r="AS802" i="4" s="1"/>
  <c r="AZ802" i="4" s="1"/>
  <c r="E801" i="4"/>
  <c r="AS801" i="4" s="1"/>
  <c r="AZ801" i="4" s="1"/>
  <c r="E800" i="4"/>
  <c r="AS800" i="4" s="1"/>
  <c r="AZ800" i="4" s="1"/>
  <c r="E799" i="4"/>
  <c r="AS799" i="4" s="1"/>
  <c r="AZ799" i="4" s="1"/>
  <c r="E798" i="4"/>
  <c r="AS798" i="4" s="1"/>
  <c r="AZ798" i="4" s="1"/>
  <c r="E797" i="4"/>
  <c r="AS797" i="4" s="1"/>
  <c r="AZ797" i="4" s="1"/>
  <c r="E796" i="4"/>
  <c r="AS796" i="4" s="1"/>
  <c r="AZ796" i="4" s="1"/>
  <c r="E795" i="4"/>
  <c r="AS795" i="4" s="1"/>
  <c r="AZ795" i="4" s="1"/>
  <c r="E794" i="4"/>
  <c r="AS794" i="4" s="1"/>
  <c r="AZ794" i="4" s="1"/>
  <c r="E793" i="4"/>
  <c r="AS793" i="4" s="1"/>
  <c r="AZ793" i="4" s="1"/>
  <c r="E792" i="4"/>
  <c r="AS792" i="4" s="1"/>
  <c r="AZ792" i="4" s="1"/>
  <c r="E791" i="4"/>
  <c r="AS791" i="4" s="1"/>
  <c r="AZ791" i="4" s="1"/>
  <c r="E790" i="4"/>
  <c r="AS790" i="4" s="1"/>
  <c r="AZ790" i="4" s="1"/>
  <c r="E789" i="4"/>
  <c r="AS789" i="4" s="1"/>
  <c r="AZ789" i="4" s="1"/>
  <c r="E788" i="4"/>
  <c r="AS788" i="4" s="1"/>
  <c r="AZ788" i="4" s="1"/>
  <c r="E787" i="4"/>
  <c r="AS787" i="4" s="1"/>
  <c r="AZ787" i="4" s="1"/>
  <c r="E786" i="4"/>
  <c r="AS786" i="4" s="1"/>
  <c r="AZ786" i="4" s="1"/>
  <c r="E785" i="4"/>
  <c r="AS785" i="4" s="1"/>
  <c r="AZ785" i="4" s="1"/>
  <c r="E784" i="4"/>
  <c r="AS784" i="4" s="1"/>
  <c r="AZ784" i="4" s="1"/>
  <c r="E783" i="4"/>
  <c r="AS783" i="4" s="1"/>
  <c r="AZ783" i="4" s="1"/>
  <c r="E782" i="4"/>
  <c r="AS782" i="4" s="1"/>
  <c r="AZ782" i="4" s="1"/>
  <c r="E781" i="4"/>
  <c r="AS781" i="4" s="1"/>
  <c r="AZ781" i="4" s="1"/>
  <c r="E780" i="4"/>
  <c r="AS780" i="4" s="1"/>
  <c r="AZ780" i="4" s="1"/>
  <c r="E779" i="4"/>
  <c r="AS779" i="4" s="1"/>
  <c r="AZ779" i="4" s="1"/>
  <c r="E778" i="4"/>
  <c r="AS778" i="4" s="1"/>
  <c r="AZ778" i="4" s="1"/>
  <c r="E777" i="4"/>
  <c r="AS777" i="4" s="1"/>
  <c r="AZ777" i="4" s="1"/>
  <c r="E776" i="4"/>
  <c r="AS776" i="4" s="1"/>
  <c r="AZ776" i="4" s="1"/>
  <c r="E775" i="4"/>
  <c r="AS775" i="4" s="1"/>
  <c r="AZ775" i="4" s="1"/>
  <c r="E774" i="4"/>
  <c r="AS774" i="4" s="1"/>
  <c r="AZ774" i="4" s="1"/>
  <c r="E773" i="4"/>
  <c r="AS773" i="4" s="1"/>
  <c r="AZ773" i="4" s="1"/>
  <c r="E772" i="4"/>
  <c r="AS772" i="4" s="1"/>
  <c r="AZ772" i="4" s="1"/>
  <c r="E771" i="4"/>
  <c r="AS771" i="4" s="1"/>
  <c r="AZ771" i="4" s="1"/>
  <c r="E770" i="4"/>
  <c r="AS770" i="4" s="1"/>
  <c r="AZ770" i="4" s="1"/>
  <c r="E769" i="4"/>
  <c r="AS769" i="4" s="1"/>
  <c r="AZ769" i="4" s="1"/>
  <c r="E768" i="4"/>
  <c r="AS768" i="4" s="1"/>
  <c r="AZ768" i="4" s="1"/>
  <c r="E767" i="4"/>
  <c r="AS767" i="4" s="1"/>
  <c r="AZ767" i="4" s="1"/>
  <c r="E766" i="4"/>
  <c r="AS766" i="4" s="1"/>
  <c r="AZ766" i="4" s="1"/>
  <c r="E765" i="4"/>
  <c r="AS765" i="4" s="1"/>
  <c r="AZ765" i="4" s="1"/>
  <c r="E764" i="4"/>
  <c r="AS764" i="4" s="1"/>
  <c r="AZ764" i="4" s="1"/>
  <c r="E763" i="4"/>
  <c r="AS763" i="4" s="1"/>
  <c r="AZ763" i="4" s="1"/>
  <c r="E762" i="4"/>
  <c r="AS762" i="4" s="1"/>
  <c r="AZ762" i="4" s="1"/>
  <c r="E761" i="4"/>
  <c r="AS761" i="4" s="1"/>
  <c r="AZ761" i="4" s="1"/>
  <c r="E760" i="4"/>
  <c r="AS760" i="4" s="1"/>
  <c r="AZ760" i="4" s="1"/>
  <c r="E759" i="4"/>
  <c r="AS759" i="4" s="1"/>
  <c r="AZ759" i="4" s="1"/>
  <c r="E758" i="4"/>
  <c r="AS758" i="4" s="1"/>
  <c r="AZ758" i="4" s="1"/>
  <c r="E757" i="4"/>
  <c r="AS757" i="4" s="1"/>
  <c r="AZ757" i="4" s="1"/>
  <c r="E756" i="4"/>
  <c r="AS756" i="4" s="1"/>
  <c r="AZ756" i="4" s="1"/>
  <c r="E755" i="4"/>
  <c r="AS755" i="4" s="1"/>
  <c r="AZ755" i="4" s="1"/>
  <c r="E754" i="4"/>
  <c r="AS754" i="4" s="1"/>
  <c r="AZ754" i="4" s="1"/>
  <c r="E753" i="4"/>
  <c r="AS753" i="4" s="1"/>
  <c r="AZ753" i="4" s="1"/>
  <c r="E752" i="4"/>
  <c r="AS752" i="4" s="1"/>
  <c r="AZ752" i="4" s="1"/>
  <c r="E751" i="4"/>
  <c r="AS751" i="4" s="1"/>
  <c r="AZ751" i="4" s="1"/>
  <c r="E750" i="4"/>
  <c r="AS750" i="4" s="1"/>
  <c r="AZ750" i="4" s="1"/>
  <c r="E749" i="4"/>
  <c r="AS749" i="4" s="1"/>
  <c r="AZ749" i="4" s="1"/>
  <c r="E748" i="4"/>
  <c r="AS748" i="4" s="1"/>
  <c r="AZ748" i="4" s="1"/>
  <c r="E747" i="4"/>
  <c r="AS747" i="4" s="1"/>
  <c r="AZ747" i="4" s="1"/>
  <c r="E746" i="4"/>
  <c r="AS746" i="4" s="1"/>
  <c r="AZ746" i="4" s="1"/>
  <c r="E745" i="4"/>
  <c r="AS745" i="4" s="1"/>
  <c r="AZ745" i="4" s="1"/>
  <c r="E744" i="4"/>
  <c r="AS744" i="4" s="1"/>
  <c r="AZ744" i="4" s="1"/>
  <c r="E743" i="4"/>
  <c r="AS743" i="4" s="1"/>
  <c r="AZ743" i="4" s="1"/>
  <c r="E742" i="4"/>
  <c r="AS742" i="4" s="1"/>
  <c r="AZ742" i="4" s="1"/>
  <c r="E741" i="4"/>
  <c r="AS741" i="4" s="1"/>
  <c r="AZ741" i="4" s="1"/>
  <c r="E740" i="4"/>
  <c r="AS740" i="4" s="1"/>
  <c r="AZ740" i="4" s="1"/>
  <c r="E739" i="4"/>
  <c r="AS739" i="4" s="1"/>
  <c r="AZ739" i="4" s="1"/>
  <c r="E738" i="4"/>
  <c r="AS738" i="4" s="1"/>
  <c r="AZ738" i="4" s="1"/>
  <c r="E737" i="4"/>
  <c r="AS737" i="4" s="1"/>
  <c r="AZ737" i="4" s="1"/>
  <c r="E736" i="4"/>
  <c r="AS736" i="4" s="1"/>
  <c r="AZ736" i="4" s="1"/>
  <c r="E735" i="4"/>
  <c r="AS735" i="4" s="1"/>
  <c r="AZ735" i="4" s="1"/>
  <c r="E734" i="4"/>
  <c r="AS734" i="4" s="1"/>
  <c r="AZ734" i="4" s="1"/>
  <c r="E733" i="4"/>
  <c r="AS733" i="4" s="1"/>
  <c r="AZ733" i="4" s="1"/>
  <c r="E732" i="4"/>
  <c r="AS732" i="4" s="1"/>
  <c r="AZ732" i="4" s="1"/>
  <c r="E731" i="4"/>
  <c r="AS731" i="4" s="1"/>
  <c r="AZ731" i="4" s="1"/>
  <c r="E730" i="4"/>
  <c r="AS730" i="4" s="1"/>
  <c r="AZ730" i="4" s="1"/>
  <c r="E729" i="4"/>
  <c r="AS729" i="4" s="1"/>
  <c r="AZ729" i="4" s="1"/>
  <c r="E728" i="4"/>
  <c r="AS728" i="4" s="1"/>
  <c r="AZ728" i="4" s="1"/>
  <c r="E727" i="4"/>
  <c r="AS727" i="4" s="1"/>
  <c r="AZ727" i="4" s="1"/>
  <c r="E726" i="4"/>
  <c r="AS726" i="4" s="1"/>
  <c r="AZ726" i="4" s="1"/>
  <c r="E725" i="4"/>
  <c r="AS725" i="4" s="1"/>
  <c r="AZ725" i="4" s="1"/>
  <c r="E724" i="4"/>
  <c r="AS724" i="4" s="1"/>
  <c r="AZ724" i="4" s="1"/>
  <c r="E723" i="4"/>
  <c r="AS723" i="4" s="1"/>
  <c r="AZ723" i="4" s="1"/>
  <c r="E722" i="4"/>
  <c r="AS722" i="4" s="1"/>
  <c r="AZ722" i="4" s="1"/>
  <c r="E721" i="4"/>
  <c r="AS721" i="4" s="1"/>
  <c r="AZ721" i="4" s="1"/>
  <c r="E720" i="4"/>
  <c r="AS720" i="4" s="1"/>
  <c r="AZ720" i="4" s="1"/>
  <c r="E719" i="4"/>
  <c r="AS719" i="4" s="1"/>
  <c r="AZ719" i="4" s="1"/>
  <c r="E718" i="4"/>
  <c r="AS718" i="4" s="1"/>
  <c r="AZ718" i="4" s="1"/>
  <c r="E717" i="4"/>
  <c r="AS717" i="4" s="1"/>
  <c r="AZ717" i="4" s="1"/>
  <c r="E716" i="4"/>
  <c r="AS716" i="4" s="1"/>
  <c r="AZ716" i="4" s="1"/>
  <c r="E715" i="4"/>
  <c r="AS715" i="4" s="1"/>
  <c r="AZ715" i="4" s="1"/>
  <c r="E714" i="4"/>
  <c r="AS714" i="4" s="1"/>
  <c r="AZ714" i="4" s="1"/>
  <c r="E713" i="4"/>
  <c r="AS713" i="4" s="1"/>
  <c r="AZ713" i="4" s="1"/>
  <c r="E712" i="4"/>
  <c r="AS712" i="4" s="1"/>
  <c r="AZ712" i="4" s="1"/>
  <c r="E711" i="4"/>
  <c r="AS711" i="4" s="1"/>
  <c r="AZ711" i="4" s="1"/>
  <c r="E710" i="4"/>
  <c r="AS710" i="4" s="1"/>
  <c r="AZ710" i="4" s="1"/>
  <c r="E709" i="4"/>
  <c r="AS709" i="4" s="1"/>
  <c r="AZ709" i="4" s="1"/>
  <c r="E708" i="4"/>
  <c r="AS708" i="4" s="1"/>
  <c r="AZ708" i="4" s="1"/>
  <c r="E707" i="4"/>
  <c r="AS707" i="4" s="1"/>
  <c r="AZ707" i="4" s="1"/>
  <c r="E706" i="4"/>
  <c r="AS706" i="4" s="1"/>
  <c r="AZ706" i="4" s="1"/>
  <c r="E705" i="4"/>
  <c r="AS705" i="4" s="1"/>
  <c r="AZ705" i="4" s="1"/>
  <c r="E704" i="4"/>
  <c r="AS704" i="4" s="1"/>
  <c r="AZ704" i="4" s="1"/>
  <c r="E703" i="4"/>
  <c r="AS703" i="4" s="1"/>
  <c r="AZ703" i="4" s="1"/>
  <c r="E702" i="4"/>
  <c r="AS702" i="4" s="1"/>
  <c r="AZ702" i="4" s="1"/>
  <c r="E701" i="4"/>
  <c r="AS701" i="4" s="1"/>
  <c r="AZ701" i="4" s="1"/>
  <c r="E700" i="4"/>
  <c r="AS700" i="4" s="1"/>
  <c r="AZ700" i="4" s="1"/>
  <c r="E699" i="4"/>
  <c r="AS699" i="4" s="1"/>
  <c r="AZ699" i="4" s="1"/>
  <c r="E698" i="4"/>
  <c r="AS698" i="4" s="1"/>
  <c r="AZ698" i="4" s="1"/>
  <c r="E697" i="4"/>
  <c r="AS697" i="4" s="1"/>
  <c r="AZ697" i="4" s="1"/>
  <c r="E696" i="4"/>
  <c r="AS696" i="4" s="1"/>
  <c r="AZ696" i="4" s="1"/>
  <c r="E695" i="4"/>
  <c r="AS695" i="4" s="1"/>
  <c r="AZ695" i="4" s="1"/>
  <c r="E694" i="4"/>
  <c r="AS694" i="4" s="1"/>
  <c r="AZ694" i="4" s="1"/>
  <c r="E693" i="4"/>
  <c r="AS693" i="4" s="1"/>
  <c r="AZ693" i="4" s="1"/>
  <c r="E692" i="4"/>
  <c r="AS692" i="4" s="1"/>
  <c r="AZ692" i="4" s="1"/>
  <c r="E691" i="4"/>
  <c r="AS691" i="4" s="1"/>
  <c r="AZ691" i="4" s="1"/>
  <c r="E690" i="4"/>
  <c r="AS690" i="4" s="1"/>
  <c r="AZ690" i="4" s="1"/>
  <c r="E689" i="4"/>
  <c r="AS689" i="4" s="1"/>
  <c r="AZ689" i="4" s="1"/>
  <c r="E688" i="4"/>
  <c r="AS688" i="4" s="1"/>
  <c r="AZ688" i="4" s="1"/>
  <c r="E687" i="4"/>
  <c r="AS687" i="4" s="1"/>
  <c r="AZ687" i="4" s="1"/>
  <c r="E686" i="4"/>
  <c r="AS686" i="4" s="1"/>
  <c r="AZ686" i="4" s="1"/>
  <c r="E685" i="4"/>
  <c r="AS685" i="4" s="1"/>
  <c r="AZ685" i="4" s="1"/>
  <c r="E684" i="4"/>
  <c r="AS684" i="4" s="1"/>
  <c r="AZ684" i="4" s="1"/>
  <c r="E683" i="4"/>
  <c r="AS683" i="4" s="1"/>
  <c r="AZ683" i="4" s="1"/>
  <c r="E682" i="4"/>
  <c r="AS682" i="4" s="1"/>
  <c r="AZ682" i="4" s="1"/>
  <c r="E681" i="4"/>
  <c r="AS681" i="4" s="1"/>
  <c r="AZ681" i="4" s="1"/>
  <c r="E680" i="4"/>
  <c r="AS680" i="4" s="1"/>
  <c r="AZ680" i="4" s="1"/>
  <c r="E679" i="4"/>
  <c r="AS679" i="4" s="1"/>
  <c r="AZ679" i="4" s="1"/>
  <c r="E678" i="4"/>
  <c r="AS678" i="4" s="1"/>
  <c r="AZ678" i="4" s="1"/>
  <c r="E677" i="4"/>
  <c r="AS677" i="4" s="1"/>
  <c r="AZ677" i="4" s="1"/>
  <c r="E676" i="4"/>
  <c r="AS676" i="4" s="1"/>
  <c r="AZ676" i="4" s="1"/>
  <c r="E675" i="4"/>
  <c r="AS675" i="4" s="1"/>
  <c r="AZ675" i="4" s="1"/>
  <c r="E674" i="4"/>
  <c r="AS674" i="4" s="1"/>
  <c r="AZ674" i="4" s="1"/>
  <c r="E673" i="4"/>
  <c r="AS673" i="4" s="1"/>
  <c r="AZ673" i="4" s="1"/>
  <c r="E672" i="4"/>
  <c r="AS672" i="4" s="1"/>
  <c r="AZ672" i="4" s="1"/>
  <c r="E671" i="4"/>
  <c r="AS671" i="4" s="1"/>
  <c r="AZ671" i="4" s="1"/>
  <c r="E670" i="4"/>
  <c r="AS670" i="4" s="1"/>
  <c r="AZ670" i="4" s="1"/>
  <c r="E669" i="4"/>
  <c r="AS669" i="4" s="1"/>
  <c r="AZ669" i="4" s="1"/>
  <c r="E668" i="4"/>
  <c r="AS668" i="4" s="1"/>
  <c r="AZ668" i="4" s="1"/>
  <c r="E667" i="4"/>
  <c r="AS667" i="4" s="1"/>
  <c r="AZ667" i="4" s="1"/>
  <c r="E666" i="4"/>
  <c r="AS666" i="4" s="1"/>
  <c r="AZ666" i="4" s="1"/>
  <c r="E665" i="4"/>
  <c r="AS665" i="4" s="1"/>
  <c r="AZ665" i="4" s="1"/>
  <c r="E664" i="4"/>
  <c r="AS664" i="4" s="1"/>
  <c r="AZ664" i="4" s="1"/>
  <c r="E663" i="4"/>
  <c r="AS663" i="4" s="1"/>
  <c r="AZ663" i="4" s="1"/>
  <c r="E662" i="4"/>
  <c r="AS662" i="4" s="1"/>
  <c r="AZ662" i="4" s="1"/>
  <c r="E661" i="4"/>
  <c r="AS661" i="4" s="1"/>
  <c r="AZ661" i="4" s="1"/>
  <c r="E660" i="4"/>
  <c r="AS660" i="4" s="1"/>
  <c r="AZ660" i="4" s="1"/>
  <c r="E659" i="4"/>
  <c r="AS659" i="4" s="1"/>
  <c r="AZ659" i="4" s="1"/>
  <c r="E658" i="4"/>
  <c r="AS658" i="4" s="1"/>
  <c r="AZ658" i="4" s="1"/>
  <c r="E657" i="4"/>
  <c r="AS657" i="4" s="1"/>
  <c r="AZ657" i="4" s="1"/>
  <c r="E656" i="4"/>
  <c r="AS656" i="4" s="1"/>
  <c r="AZ656" i="4" s="1"/>
  <c r="E655" i="4"/>
  <c r="AS655" i="4" s="1"/>
  <c r="AZ655" i="4" s="1"/>
  <c r="E654" i="4"/>
  <c r="AS654" i="4" s="1"/>
  <c r="AZ654" i="4" s="1"/>
  <c r="E653" i="4"/>
  <c r="AS653" i="4" s="1"/>
  <c r="AZ653" i="4" s="1"/>
  <c r="E652" i="4"/>
  <c r="AS652" i="4" s="1"/>
  <c r="AZ652" i="4" s="1"/>
  <c r="E651" i="4"/>
  <c r="AS651" i="4" s="1"/>
  <c r="AZ651" i="4" s="1"/>
  <c r="E650" i="4"/>
  <c r="AS650" i="4" s="1"/>
  <c r="AZ650" i="4" s="1"/>
  <c r="E649" i="4"/>
  <c r="AS649" i="4" s="1"/>
  <c r="AZ649" i="4" s="1"/>
  <c r="E648" i="4"/>
  <c r="AS648" i="4" s="1"/>
  <c r="AZ648" i="4" s="1"/>
  <c r="E647" i="4"/>
  <c r="AS647" i="4" s="1"/>
  <c r="AZ647" i="4" s="1"/>
  <c r="E646" i="4"/>
  <c r="AS646" i="4" s="1"/>
  <c r="AZ646" i="4" s="1"/>
  <c r="E645" i="4"/>
  <c r="AS645" i="4" s="1"/>
  <c r="AZ645" i="4" s="1"/>
  <c r="E644" i="4"/>
  <c r="AS644" i="4" s="1"/>
  <c r="AZ644" i="4" s="1"/>
  <c r="E643" i="4"/>
  <c r="AS643" i="4" s="1"/>
  <c r="AZ643" i="4" s="1"/>
  <c r="E642" i="4"/>
  <c r="AS642" i="4" s="1"/>
  <c r="AZ642" i="4" s="1"/>
  <c r="E641" i="4"/>
  <c r="AS641" i="4" s="1"/>
  <c r="AZ641" i="4" s="1"/>
  <c r="E640" i="4"/>
  <c r="AS640" i="4" s="1"/>
  <c r="AZ640" i="4" s="1"/>
  <c r="E639" i="4"/>
  <c r="AS639" i="4" s="1"/>
  <c r="AZ639" i="4" s="1"/>
  <c r="E638" i="4"/>
  <c r="AS638" i="4" s="1"/>
  <c r="AZ638" i="4" s="1"/>
  <c r="E637" i="4"/>
  <c r="AS637" i="4" s="1"/>
  <c r="AZ637" i="4" s="1"/>
  <c r="E636" i="4"/>
  <c r="AS636" i="4" s="1"/>
  <c r="AZ636" i="4" s="1"/>
  <c r="E635" i="4"/>
  <c r="AS635" i="4" s="1"/>
  <c r="AZ635" i="4" s="1"/>
  <c r="E634" i="4"/>
  <c r="AS634" i="4" s="1"/>
  <c r="AZ634" i="4" s="1"/>
  <c r="E633" i="4"/>
  <c r="AS633" i="4" s="1"/>
  <c r="AZ633" i="4" s="1"/>
  <c r="E632" i="4"/>
  <c r="AS632" i="4" s="1"/>
  <c r="AZ632" i="4" s="1"/>
  <c r="E631" i="4"/>
  <c r="AS631" i="4" s="1"/>
  <c r="AZ631" i="4" s="1"/>
  <c r="E630" i="4"/>
  <c r="AS630" i="4" s="1"/>
  <c r="AZ630" i="4" s="1"/>
  <c r="E629" i="4"/>
  <c r="AS629" i="4" s="1"/>
  <c r="AZ629" i="4" s="1"/>
  <c r="E628" i="4"/>
  <c r="AS628" i="4" s="1"/>
  <c r="AZ628" i="4" s="1"/>
  <c r="E627" i="4"/>
  <c r="AS627" i="4" s="1"/>
  <c r="AZ627" i="4" s="1"/>
  <c r="E626" i="4"/>
  <c r="AS626" i="4" s="1"/>
  <c r="AZ626" i="4" s="1"/>
  <c r="E625" i="4"/>
  <c r="AS625" i="4" s="1"/>
  <c r="AZ625" i="4" s="1"/>
  <c r="E624" i="4"/>
  <c r="AS624" i="4" s="1"/>
  <c r="AZ624" i="4" s="1"/>
  <c r="E623" i="4"/>
  <c r="AS623" i="4" s="1"/>
  <c r="AZ623" i="4" s="1"/>
  <c r="E622" i="4"/>
  <c r="AS622" i="4" s="1"/>
  <c r="AZ622" i="4" s="1"/>
  <c r="E621" i="4"/>
  <c r="AS621" i="4" s="1"/>
  <c r="AZ621" i="4" s="1"/>
  <c r="E620" i="4"/>
  <c r="AS620" i="4" s="1"/>
  <c r="AZ620" i="4" s="1"/>
  <c r="E619" i="4"/>
  <c r="AS619" i="4" s="1"/>
  <c r="AZ619" i="4" s="1"/>
  <c r="E618" i="4"/>
  <c r="AS618" i="4" s="1"/>
  <c r="AZ618" i="4" s="1"/>
  <c r="E617" i="4"/>
  <c r="AS617" i="4" s="1"/>
  <c r="AZ617" i="4" s="1"/>
  <c r="E616" i="4"/>
  <c r="AS616" i="4" s="1"/>
  <c r="AZ616" i="4" s="1"/>
  <c r="E615" i="4"/>
  <c r="AS615" i="4" s="1"/>
  <c r="AZ615" i="4" s="1"/>
  <c r="E614" i="4"/>
  <c r="AS614" i="4" s="1"/>
  <c r="AZ614" i="4" s="1"/>
  <c r="E613" i="4"/>
  <c r="AS613" i="4" s="1"/>
  <c r="AZ613" i="4" s="1"/>
  <c r="E612" i="4"/>
  <c r="AS612" i="4" s="1"/>
  <c r="AZ612" i="4" s="1"/>
  <c r="E611" i="4"/>
  <c r="AS611" i="4" s="1"/>
  <c r="AZ611" i="4" s="1"/>
  <c r="E610" i="4"/>
  <c r="AS610" i="4" s="1"/>
  <c r="AZ610" i="4" s="1"/>
  <c r="E609" i="4"/>
  <c r="AS609" i="4" s="1"/>
  <c r="AZ609" i="4" s="1"/>
  <c r="E608" i="4"/>
  <c r="AS608" i="4" s="1"/>
  <c r="AZ608" i="4" s="1"/>
  <c r="E607" i="4"/>
  <c r="AS607" i="4" s="1"/>
  <c r="AZ607" i="4" s="1"/>
  <c r="E606" i="4"/>
  <c r="AS606" i="4" s="1"/>
  <c r="AZ606" i="4" s="1"/>
  <c r="E605" i="4"/>
  <c r="AS605" i="4" s="1"/>
  <c r="AZ605" i="4" s="1"/>
  <c r="E604" i="4"/>
  <c r="AS604" i="4" s="1"/>
  <c r="AZ604" i="4" s="1"/>
  <c r="E603" i="4"/>
  <c r="AS603" i="4" s="1"/>
  <c r="AZ603" i="4" s="1"/>
  <c r="E602" i="4"/>
  <c r="AS602" i="4" s="1"/>
  <c r="AZ602" i="4" s="1"/>
  <c r="E601" i="4"/>
  <c r="AS601" i="4" s="1"/>
  <c r="AZ601" i="4" s="1"/>
  <c r="E600" i="4"/>
  <c r="AS600" i="4" s="1"/>
  <c r="AZ600" i="4" s="1"/>
  <c r="E599" i="4"/>
  <c r="AS599" i="4" s="1"/>
  <c r="AZ599" i="4" s="1"/>
  <c r="E598" i="4"/>
  <c r="AS598" i="4" s="1"/>
  <c r="AZ598" i="4" s="1"/>
  <c r="E597" i="4"/>
  <c r="AS597" i="4" s="1"/>
  <c r="AZ597" i="4" s="1"/>
  <c r="E596" i="4"/>
  <c r="AS596" i="4" s="1"/>
  <c r="AZ596" i="4" s="1"/>
  <c r="E595" i="4"/>
  <c r="AS595" i="4" s="1"/>
  <c r="AZ595" i="4" s="1"/>
  <c r="E594" i="4"/>
  <c r="AS594" i="4" s="1"/>
  <c r="AZ594" i="4" s="1"/>
  <c r="E593" i="4"/>
  <c r="AS593" i="4" s="1"/>
  <c r="AZ593" i="4" s="1"/>
  <c r="E592" i="4"/>
  <c r="AS592" i="4" s="1"/>
  <c r="AZ592" i="4" s="1"/>
  <c r="E591" i="4"/>
  <c r="AS591" i="4" s="1"/>
  <c r="AZ591" i="4" s="1"/>
  <c r="E590" i="4"/>
  <c r="AS590" i="4" s="1"/>
  <c r="AZ590" i="4" s="1"/>
  <c r="E589" i="4"/>
  <c r="AS589" i="4" s="1"/>
  <c r="AZ589" i="4" s="1"/>
  <c r="E588" i="4"/>
  <c r="AS588" i="4" s="1"/>
  <c r="AZ588" i="4" s="1"/>
  <c r="E587" i="4"/>
  <c r="AS587" i="4" s="1"/>
  <c r="AZ587" i="4" s="1"/>
  <c r="E586" i="4"/>
  <c r="AS586" i="4" s="1"/>
  <c r="AZ586" i="4" s="1"/>
  <c r="E585" i="4"/>
  <c r="AS585" i="4" s="1"/>
  <c r="AZ585" i="4" s="1"/>
  <c r="E584" i="4"/>
  <c r="AS584" i="4" s="1"/>
  <c r="AZ584" i="4" s="1"/>
  <c r="E583" i="4"/>
  <c r="AS583" i="4" s="1"/>
  <c r="AZ583" i="4" s="1"/>
  <c r="E582" i="4"/>
  <c r="AS582" i="4" s="1"/>
  <c r="AZ582" i="4" s="1"/>
  <c r="E581" i="4"/>
  <c r="AS581" i="4" s="1"/>
  <c r="AZ581" i="4" s="1"/>
  <c r="E580" i="4"/>
  <c r="AS580" i="4" s="1"/>
  <c r="AZ580" i="4" s="1"/>
  <c r="E579" i="4"/>
  <c r="AS579" i="4" s="1"/>
  <c r="AZ579" i="4" s="1"/>
  <c r="E578" i="4"/>
  <c r="AS578" i="4" s="1"/>
  <c r="AZ578" i="4" s="1"/>
  <c r="E577" i="4"/>
  <c r="AS577" i="4" s="1"/>
  <c r="AZ577" i="4" s="1"/>
  <c r="E576" i="4"/>
  <c r="AS576" i="4" s="1"/>
  <c r="AZ576" i="4" s="1"/>
  <c r="E575" i="4"/>
  <c r="AS575" i="4" s="1"/>
  <c r="AZ575" i="4" s="1"/>
  <c r="E574" i="4"/>
  <c r="AS574" i="4" s="1"/>
  <c r="AZ574" i="4" s="1"/>
  <c r="E573" i="4"/>
  <c r="AS573" i="4" s="1"/>
  <c r="AZ573" i="4" s="1"/>
  <c r="E572" i="4"/>
  <c r="AS572" i="4" s="1"/>
  <c r="AZ572" i="4" s="1"/>
  <c r="E571" i="4"/>
  <c r="AS571" i="4" s="1"/>
  <c r="AZ571" i="4" s="1"/>
  <c r="E570" i="4"/>
  <c r="AS570" i="4" s="1"/>
  <c r="AZ570" i="4" s="1"/>
  <c r="E569" i="4"/>
  <c r="AS569" i="4" s="1"/>
  <c r="AZ569" i="4" s="1"/>
  <c r="E568" i="4"/>
  <c r="AS568" i="4" s="1"/>
  <c r="AZ568" i="4" s="1"/>
  <c r="E567" i="4"/>
  <c r="AS567" i="4" s="1"/>
  <c r="AZ567" i="4" s="1"/>
  <c r="E566" i="4"/>
  <c r="AS566" i="4" s="1"/>
  <c r="AZ566" i="4" s="1"/>
  <c r="E565" i="4"/>
  <c r="AS565" i="4" s="1"/>
  <c r="AZ565" i="4" s="1"/>
  <c r="E564" i="4"/>
  <c r="AS564" i="4" s="1"/>
  <c r="AZ564" i="4" s="1"/>
  <c r="E563" i="4"/>
  <c r="AS563" i="4" s="1"/>
  <c r="AZ563" i="4" s="1"/>
  <c r="E562" i="4"/>
  <c r="AS562" i="4" s="1"/>
  <c r="AZ562" i="4" s="1"/>
  <c r="E561" i="4"/>
  <c r="AS561" i="4" s="1"/>
  <c r="AZ561" i="4" s="1"/>
  <c r="E560" i="4"/>
  <c r="AS560" i="4" s="1"/>
  <c r="AZ560" i="4" s="1"/>
  <c r="E559" i="4"/>
  <c r="AS559" i="4" s="1"/>
  <c r="AZ559" i="4" s="1"/>
  <c r="E558" i="4"/>
  <c r="AS558" i="4" s="1"/>
  <c r="AZ558" i="4" s="1"/>
  <c r="E557" i="4"/>
  <c r="AS557" i="4" s="1"/>
  <c r="AZ557" i="4" s="1"/>
  <c r="E556" i="4"/>
  <c r="AS556" i="4" s="1"/>
  <c r="AZ556" i="4" s="1"/>
  <c r="E555" i="4"/>
  <c r="AS555" i="4" s="1"/>
  <c r="AZ555" i="4" s="1"/>
  <c r="E554" i="4"/>
  <c r="AS554" i="4" s="1"/>
  <c r="AZ554" i="4" s="1"/>
  <c r="E553" i="4"/>
  <c r="AS553" i="4" s="1"/>
  <c r="AZ553" i="4" s="1"/>
  <c r="E552" i="4"/>
  <c r="AS552" i="4" s="1"/>
  <c r="AZ552" i="4" s="1"/>
  <c r="E551" i="4"/>
  <c r="AS551" i="4" s="1"/>
  <c r="AZ551" i="4" s="1"/>
  <c r="E550" i="4"/>
  <c r="AS550" i="4" s="1"/>
  <c r="AZ550" i="4" s="1"/>
  <c r="E549" i="4"/>
  <c r="AS549" i="4" s="1"/>
  <c r="AZ549" i="4" s="1"/>
  <c r="E548" i="4"/>
  <c r="AS548" i="4" s="1"/>
  <c r="AZ548" i="4" s="1"/>
  <c r="E547" i="4"/>
  <c r="AS547" i="4" s="1"/>
  <c r="AZ547" i="4" s="1"/>
  <c r="E546" i="4"/>
  <c r="AS546" i="4" s="1"/>
  <c r="AZ546" i="4" s="1"/>
  <c r="E545" i="4"/>
  <c r="AS545" i="4" s="1"/>
  <c r="AZ545" i="4" s="1"/>
  <c r="E544" i="4"/>
  <c r="AS544" i="4" s="1"/>
  <c r="AZ544" i="4" s="1"/>
  <c r="E543" i="4"/>
  <c r="AS543" i="4" s="1"/>
  <c r="AZ543" i="4" s="1"/>
  <c r="E542" i="4"/>
  <c r="AS542" i="4" s="1"/>
  <c r="AZ542" i="4" s="1"/>
  <c r="E541" i="4"/>
  <c r="AS541" i="4" s="1"/>
  <c r="AZ541" i="4" s="1"/>
  <c r="E540" i="4"/>
  <c r="AS540" i="4" s="1"/>
  <c r="AZ540" i="4" s="1"/>
  <c r="E539" i="4"/>
  <c r="AS539" i="4" s="1"/>
  <c r="AZ539" i="4" s="1"/>
  <c r="E538" i="4"/>
  <c r="AS538" i="4" s="1"/>
  <c r="AZ538" i="4" s="1"/>
  <c r="E537" i="4"/>
  <c r="AS537" i="4" s="1"/>
  <c r="AZ537" i="4" s="1"/>
  <c r="E536" i="4"/>
  <c r="AS536" i="4" s="1"/>
  <c r="AZ536" i="4" s="1"/>
  <c r="E535" i="4"/>
  <c r="AS535" i="4" s="1"/>
  <c r="AZ535" i="4" s="1"/>
  <c r="E534" i="4"/>
  <c r="AS534" i="4" s="1"/>
  <c r="AZ534" i="4" s="1"/>
  <c r="E533" i="4"/>
  <c r="AS533" i="4" s="1"/>
  <c r="AZ533" i="4" s="1"/>
  <c r="E532" i="4"/>
  <c r="AS532" i="4" s="1"/>
  <c r="AZ532" i="4" s="1"/>
  <c r="E531" i="4"/>
  <c r="AS531" i="4" s="1"/>
  <c r="AZ531" i="4" s="1"/>
  <c r="E530" i="4"/>
  <c r="AS530" i="4" s="1"/>
  <c r="AZ530" i="4" s="1"/>
  <c r="E529" i="4"/>
  <c r="AS529" i="4" s="1"/>
  <c r="AZ529" i="4" s="1"/>
  <c r="E528" i="4"/>
  <c r="AS528" i="4" s="1"/>
  <c r="AZ528" i="4" s="1"/>
  <c r="E527" i="4"/>
  <c r="AS527" i="4" s="1"/>
  <c r="AZ527" i="4" s="1"/>
  <c r="E526" i="4"/>
  <c r="AS526" i="4" s="1"/>
  <c r="AZ526" i="4" s="1"/>
  <c r="E525" i="4"/>
  <c r="AS525" i="4" s="1"/>
  <c r="AZ525" i="4" s="1"/>
  <c r="E524" i="4"/>
  <c r="AS524" i="4" s="1"/>
  <c r="AZ524" i="4" s="1"/>
  <c r="E523" i="4"/>
  <c r="AS523" i="4" s="1"/>
  <c r="AZ523" i="4" s="1"/>
  <c r="E522" i="4"/>
  <c r="AS522" i="4" s="1"/>
  <c r="AZ522" i="4" s="1"/>
  <c r="E521" i="4"/>
  <c r="AS521" i="4" s="1"/>
  <c r="AZ521" i="4" s="1"/>
  <c r="E520" i="4"/>
  <c r="AS520" i="4" s="1"/>
  <c r="AZ520" i="4" s="1"/>
  <c r="E519" i="4"/>
  <c r="AS519" i="4" s="1"/>
  <c r="AZ519" i="4" s="1"/>
  <c r="E518" i="4"/>
  <c r="AS518" i="4" s="1"/>
  <c r="AZ518" i="4" s="1"/>
  <c r="E517" i="4"/>
  <c r="AS517" i="4" s="1"/>
  <c r="AZ517" i="4" s="1"/>
  <c r="E516" i="4"/>
  <c r="AS516" i="4" s="1"/>
  <c r="AZ516" i="4" s="1"/>
  <c r="E515" i="4"/>
  <c r="AS515" i="4" s="1"/>
  <c r="AZ515" i="4" s="1"/>
  <c r="E514" i="4"/>
  <c r="AS514" i="4" s="1"/>
  <c r="AZ514" i="4" s="1"/>
  <c r="E513" i="4"/>
  <c r="AS513" i="4" s="1"/>
  <c r="AZ513" i="4" s="1"/>
  <c r="E512" i="4"/>
  <c r="AS512" i="4" s="1"/>
  <c r="AZ512" i="4" s="1"/>
  <c r="E511" i="4"/>
  <c r="AS511" i="4" s="1"/>
  <c r="AZ511" i="4" s="1"/>
  <c r="E510" i="4"/>
  <c r="AS510" i="4" s="1"/>
  <c r="AZ510" i="4" s="1"/>
  <c r="E509" i="4"/>
  <c r="AS509" i="4" s="1"/>
  <c r="AZ509" i="4" s="1"/>
  <c r="E508" i="4"/>
  <c r="AS508" i="4" s="1"/>
  <c r="AZ508" i="4" s="1"/>
  <c r="E507" i="4"/>
  <c r="AS507" i="4" s="1"/>
  <c r="AZ507" i="4" s="1"/>
  <c r="E506" i="4"/>
  <c r="AS506" i="4" s="1"/>
  <c r="AZ506" i="4" s="1"/>
  <c r="E505" i="4"/>
  <c r="AS505" i="4" s="1"/>
  <c r="AZ505" i="4" s="1"/>
  <c r="E504" i="4"/>
  <c r="AS504" i="4" s="1"/>
  <c r="AZ504" i="4" s="1"/>
  <c r="E503" i="4"/>
  <c r="AS503" i="4" s="1"/>
  <c r="AZ503" i="4" s="1"/>
  <c r="E502" i="4"/>
  <c r="AS502" i="4" s="1"/>
  <c r="AZ502" i="4" s="1"/>
  <c r="E501" i="4"/>
  <c r="AS501" i="4" s="1"/>
  <c r="AZ501" i="4" s="1"/>
  <c r="E500" i="4"/>
  <c r="AS500" i="4" s="1"/>
  <c r="AZ500" i="4" s="1"/>
  <c r="E499" i="4"/>
  <c r="AS499" i="4" s="1"/>
  <c r="AZ499" i="4" s="1"/>
  <c r="E498" i="4"/>
  <c r="AS498" i="4" s="1"/>
  <c r="AZ498" i="4" s="1"/>
  <c r="E497" i="4"/>
  <c r="AS497" i="4" s="1"/>
  <c r="AZ497" i="4" s="1"/>
  <c r="E496" i="4"/>
  <c r="AS496" i="4" s="1"/>
  <c r="AZ496" i="4" s="1"/>
  <c r="E495" i="4"/>
  <c r="AS495" i="4" s="1"/>
  <c r="AZ495" i="4" s="1"/>
  <c r="E494" i="4"/>
  <c r="AS494" i="4" s="1"/>
  <c r="AZ494" i="4" s="1"/>
  <c r="E493" i="4"/>
  <c r="AS493" i="4" s="1"/>
  <c r="AZ493" i="4" s="1"/>
  <c r="E492" i="4"/>
  <c r="AS492" i="4" s="1"/>
  <c r="AZ492" i="4" s="1"/>
  <c r="E491" i="4"/>
  <c r="AS491" i="4" s="1"/>
  <c r="AZ491" i="4" s="1"/>
  <c r="E490" i="4"/>
  <c r="AS490" i="4" s="1"/>
  <c r="AZ490" i="4" s="1"/>
  <c r="E489" i="4"/>
  <c r="AS489" i="4" s="1"/>
  <c r="AZ489" i="4" s="1"/>
  <c r="E488" i="4"/>
  <c r="AS488" i="4" s="1"/>
  <c r="AZ488" i="4" s="1"/>
  <c r="E487" i="4"/>
  <c r="AS487" i="4" s="1"/>
  <c r="AZ487" i="4" s="1"/>
  <c r="E486" i="4"/>
  <c r="AS486" i="4" s="1"/>
  <c r="AZ486" i="4" s="1"/>
  <c r="E485" i="4"/>
  <c r="AS485" i="4" s="1"/>
  <c r="AZ485" i="4" s="1"/>
  <c r="E484" i="4"/>
  <c r="AS484" i="4" s="1"/>
  <c r="AZ484" i="4" s="1"/>
  <c r="E483" i="4"/>
  <c r="AS483" i="4" s="1"/>
  <c r="AZ483" i="4" s="1"/>
  <c r="E482" i="4"/>
  <c r="AS482" i="4" s="1"/>
  <c r="AZ482" i="4" s="1"/>
  <c r="E481" i="4"/>
  <c r="AS481" i="4" s="1"/>
  <c r="AZ481" i="4" s="1"/>
  <c r="E480" i="4"/>
  <c r="AS480" i="4" s="1"/>
  <c r="AZ480" i="4" s="1"/>
  <c r="E479" i="4"/>
  <c r="AS479" i="4" s="1"/>
  <c r="AZ479" i="4" s="1"/>
  <c r="E478" i="4"/>
  <c r="AS478" i="4" s="1"/>
  <c r="AZ478" i="4" s="1"/>
  <c r="E477" i="4"/>
  <c r="AS477" i="4" s="1"/>
  <c r="AZ477" i="4" s="1"/>
  <c r="E476" i="4"/>
  <c r="AS476" i="4" s="1"/>
  <c r="AZ476" i="4" s="1"/>
  <c r="E475" i="4"/>
  <c r="AS475" i="4" s="1"/>
  <c r="AZ475" i="4" s="1"/>
  <c r="E474" i="4"/>
  <c r="AS474" i="4" s="1"/>
  <c r="AZ474" i="4" s="1"/>
  <c r="E473" i="4"/>
  <c r="AS473" i="4" s="1"/>
  <c r="AZ473" i="4" s="1"/>
  <c r="E472" i="4"/>
  <c r="AS472" i="4" s="1"/>
  <c r="AZ472" i="4" s="1"/>
  <c r="E471" i="4"/>
  <c r="AS471" i="4" s="1"/>
  <c r="AZ471" i="4" s="1"/>
  <c r="E470" i="4"/>
  <c r="AS470" i="4" s="1"/>
  <c r="AZ470" i="4" s="1"/>
  <c r="E469" i="4"/>
  <c r="AS469" i="4" s="1"/>
  <c r="AZ469" i="4" s="1"/>
  <c r="E468" i="4"/>
  <c r="AS468" i="4" s="1"/>
  <c r="AZ468" i="4" s="1"/>
  <c r="E467" i="4"/>
  <c r="AS467" i="4" s="1"/>
  <c r="AZ467" i="4" s="1"/>
  <c r="E466" i="4"/>
  <c r="AS466" i="4" s="1"/>
  <c r="AZ466" i="4" s="1"/>
  <c r="E465" i="4"/>
  <c r="AS465" i="4" s="1"/>
  <c r="AZ465" i="4" s="1"/>
  <c r="E464" i="4"/>
  <c r="AS464" i="4" s="1"/>
  <c r="AZ464" i="4" s="1"/>
  <c r="E463" i="4"/>
  <c r="AS463" i="4" s="1"/>
  <c r="AZ463" i="4" s="1"/>
  <c r="E462" i="4"/>
  <c r="AS462" i="4" s="1"/>
  <c r="AZ462" i="4" s="1"/>
  <c r="E461" i="4"/>
  <c r="AS461" i="4" s="1"/>
  <c r="AZ461" i="4" s="1"/>
  <c r="E460" i="4"/>
  <c r="AS460" i="4" s="1"/>
  <c r="AZ460" i="4" s="1"/>
  <c r="E459" i="4"/>
  <c r="AS459" i="4" s="1"/>
  <c r="AZ459" i="4" s="1"/>
  <c r="E458" i="4"/>
  <c r="AS458" i="4" s="1"/>
  <c r="AZ458" i="4" s="1"/>
  <c r="E457" i="4"/>
  <c r="AS457" i="4" s="1"/>
  <c r="AZ457" i="4" s="1"/>
  <c r="E456" i="4"/>
  <c r="AS456" i="4" s="1"/>
  <c r="AZ456" i="4" s="1"/>
  <c r="E455" i="4"/>
  <c r="AS455" i="4" s="1"/>
  <c r="AZ455" i="4" s="1"/>
  <c r="E454" i="4"/>
  <c r="AS454" i="4" s="1"/>
  <c r="AZ454" i="4" s="1"/>
  <c r="E453" i="4"/>
  <c r="AS453" i="4" s="1"/>
  <c r="AZ453" i="4" s="1"/>
  <c r="E452" i="4"/>
  <c r="AS452" i="4" s="1"/>
  <c r="AZ452" i="4" s="1"/>
  <c r="E451" i="4"/>
  <c r="AS451" i="4" s="1"/>
  <c r="AZ451" i="4" s="1"/>
  <c r="E450" i="4"/>
  <c r="AS450" i="4" s="1"/>
  <c r="AZ450" i="4" s="1"/>
  <c r="E449" i="4"/>
  <c r="AS449" i="4" s="1"/>
  <c r="AZ449" i="4" s="1"/>
  <c r="E448" i="4"/>
  <c r="AS448" i="4" s="1"/>
  <c r="AZ448" i="4" s="1"/>
  <c r="E447" i="4"/>
  <c r="AS447" i="4" s="1"/>
  <c r="AZ447" i="4" s="1"/>
  <c r="E446" i="4"/>
  <c r="AS446" i="4" s="1"/>
  <c r="AZ446" i="4" s="1"/>
  <c r="E445" i="4"/>
  <c r="AS445" i="4" s="1"/>
  <c r="AZ445" i="4" s="1"/>
  <c r="E444" i="4"/>
  <c r="AS444" i="4" s="1"/>
  <c r="AZ444" i="4" s="1"/>
  <c r="E443" i="4"/>
  <c r="AS443" i="4" s="1"/>
  <c r="AZ443" i="4" s="1"/>
  <c r="E442" i="4"/>
  <c r="AS442" i="4" s="1"/>
  <c r="AZ442" i="4" s="1"/>
  <c r="E441" i="4"/>
  <c r="AS441" i="4" s="1"/>
  <c r="AZ441" i="4" s="1"/>
  <c r="E440" i="4"/>
  <c r="AS440" i="4" s="1"/>
  <c r="AZ440" i="4" s="1"/>
  <c r="E439" i="4"/>
  <c r="AS439" i="4" s="1"/>
  <c r="AZ439" i="4" s="1"/>
  <c r="E438" i="4"/>
  <c r="AS438" i="4" s="1"/>
  <c r="AZ438" i="4" s="1"/>
  <c r="E437" i="4"/>
  <c r="AS437" i="4" s="1"/>
  <c r="AZ437" i="4" s="1"/>
  <c r="E436" i="4"/>
  <c r="AS436" i="4" s="1"/>
  <c r="AZ436" i="4" s="1"/>
  <c r="E435" i="4"/>
  <c r="AS435" i="4" s="1"/>
  <c r="AZ435" i="4" s="1"/>
  <c r="E434" i="4"/>
  <c r="AS434" i="4" s="1"/>
  <c r="AZ434" i="4" s="1"/>
  <c r="E433" i="4"/>
  <c r="AS433" i="4" s="1"/>
  <c r="AZ433" i="4" s="1"/>
  <c r="E432" i="4"/>
  <c r="AS432" i="4" s="1"/>
  <c r="AZ432" i="4" s="1"/>
  <c r="E431" i="4"/>
  <c r="AS431" i="4" s="1"/>
  <c r="AZ431" i="4" s="1"/>
  <c r="E430" i="4"/>
  <c r="AS430" i="4" s="1"/>
  <c r="AZ430" i="4" s="1"/>
  <c r="E429" i="4"/>
  <c r="AS429" i="4" s="1"/>
  <c r="AZ429" i="4" s="1"/>
  <c r="E428" i="4"/>
  <c r="AS428" i="4" s="1"/>
  <c r="AZ428" i="4" s="1"/>
  <c r="E427" i="4"/>
  <c r="AS427" i="4" s="1"/>
  <c r="AZ427" i="4" s="1"/>
  <c r="E426" i="4"/>
  <c r="AS426" i="4" s="1"/>
  <c r="AZ426" i="4" s="1"/>
  <c r="E425" i="4"/>
  <c r="AS425" i="4" s="1"/>
  <c r="AZ425" i="4" s="1"/>
  <c r="E424" i="4"/>
  <c r="AS424" i="4" s="1"/>
  <c r="AZ424" i="4" s="1"/>
  <c r="E423" i="4"/>
  <c r="AS423" i="4" s="1"/>
  <c r="AZ423" i="4" s="1"/>
  <c r="E422" i="4"/>
  <c r="AS422" i="4" s="1"/>
  <c r="AZ422" i="4" s="1"/>
  <c r="E421" i="4"/>
  <c r="AS421" i="4" s="1"/>
  <c r="AZ421" i="4" s="1"/>
  <c r="E420" i="4"/>
  <c r="AS420" i="4" s="1"/>
  <c r="AZ420" i="4" s="1"/>
  <c r="E419" i="4"/>
  <c r="AS419" i="4" s="1"/>
  <c r="AZ419" i="4" s="1"/>
  <c r="E418" i="4"/>
  <c r="AS418" i="4" s="1"/>
  <c r="AZ418" i="4" s="1"/>
  <c r="E417" i="4"/>
  <c r="AS417" i="4" s="1"/>
  <c r="AZ417" i="4" s="1"/>
  <c r="E416" i="4"/>
  <c r="AS416" i="4" s="1"/>
  <c r="AZ416" i="4" s="1"/>
  <c r="E415" i="4"/>
  <c r="AS415" i="4" s="1"/>
  <c r="AZ415" i="4" s="1"/>
  <c r="E414" i="4"/>
  <c r="AS414" i="4" s="1"/>
  <c r="AZ414" i="4" s="1"/>
  <c r="E413" i="4"/>
  <c r="AS413" i="4" s="1"/>
  <c r="AZ413" i="4" s="1"/>
  <c r="E412" i="4"/>
  <c r="AS412" i="4" s="1"/>
  <c r="AZ412" i="4" s="1"/>
  <c r="E411" i="4"/>
  <c r="AS411" i="4" s="1"/>
  <c r="AZ411" i="4" s="1"/>
  <c r="E410" i="4"/>
  <c r="AS410" i="4" s="1"/>
  <c r="AZ410" i="4" s="1"/>
  <c r="E409" i="4"/>
  <c r="AS409" i="4" s="1"/>
  <c r="AZ409" i="4" s="1"/>
  <c r="E408" i="4"/>
  <c r="AS408" i="4" s="1"/>
  <c r="AZ408" i="4" s="1"/>
  <c r="E407" i="4"/>
  <c r="AS407" i="4" s="1"/>
  <c r="AZ407" i="4" s="1"/>
  <c r="E406" i="4"/>
  <c r="AS406" i="4" s="1"/>
  <c r="AZ406" i="4" s="1"/>
  <c r="E405" i="4"/>
  <c r="AS405" i="4" s="1"/>
  <c r="AZ405" i="4" s="1"/>
  <c r="E404" i="4"/>
  <c r="AS404" i="4" s="1"/>
  <c r="AZ404" i="4" s="1"/>
  <c r="E403" i="4"/>
  <c r="AS403" i="4" s="1"/>
  <c r="AZ403" i="4" s="1"/>
  <c r="E402" i="4"/>
  <c r="AS402" i="4" s="1"/>
  <c r="AZ402" i="4" s="1"/>
  <c r="E401" i="4"/>
  <c r="AS401" i="4" s="1"/>
  <c r="AZ401" i="4" s="1"/>
  <c r="E400" i="4"/>
  <c r="AS400" i="4" s="1"/>
  <c r="AZ400" i="4" s="1"/>
  <c r="E399" i="4"/>
  <c r="AS399" i="4" s="1"/>
  <c r="AZ399" i="4" s="1"/>
  <c r="E398" i="4"/>
  <c r="AS398" i="4" s="1"/>
  <c r="AZ398" i="4" s="1"/>
  <c r="E397" i="4"/>
  <c r="AS397" i="4" s="1"/>
  <c r="AZ397" i="4" s="1"/>
  <c r="E396" i="4"/>
  <c r="AS396" i="4" s="1"/>
  <c r="AZ396" i="4" s="1"/>
  <c r="E395" i="4"/>
  <c r="AS395" i="4" s="1"/>
  <c r="AZ395" i="4" s="1"/>
  <c r="E394" i="4"/>
  <c r="AS394" i="4" s="1"/>
  <c r="AZ394" i="4" s="1"/>
  <c r="E393" i="4"/>
  <c r="AS393" i="4" s="1"/>
  <c r="AZ393" i="4" s="1"/>
  <c r="E392" i="4"/>
  <c r="AS392" i="4" s="1"/>
  <c r="AZ392" i="4" s="1"/>
  <c r="E391" i="4"/>
  <c r="AS391" i="4" s="1"/>
  <c r="AZ391" i="4" s="1"/>
  <c r="E390" i="4"/>
  <c r="AS390" i="4" s="1"/>
  <c r="AZ390" i="4" s="1"/>
  <c r="E389" i="4"/>
  <c r="AS389" i="4" s="1"/>
  <c r="AZ389" i="4" s="1"/>
  <c r="E388" i="4"/>
  <c r="AS388" i="4" s="1"/>
  <c r="AZ388" i="4" s="1"/>
  <c r="E387" i="4"/>
  <c r="AS387" i="4" s="1"/>
  <c r="AZ387" i="4" s="1"/>
  <c r="E386" i="4"/>
  <c r="AS386" i="4" s="1"/>
  <c r="AZ386" i="4" s="1"/>
  <c r="E385" i="4"/>
  <c r="AS385" i="4" s="1"/>
  <c r="AZ385" i="4" s="1"/>
  <c r="E384" i="4"/>
  <c r="AS384" i="4" s="1"/>
  <c r="AZ384" i="4" s="1"/>
  <c r="E383" i="4"/>
  <c r="AS383" i="4" s="1"/>
  <c r="AZ383" i="4" s="1"/>
  <c r="E382" i="4"/>
  <c r="AS382" i="4" s="1"/>
  <c r="AZ382" i="4" s="1"/>
  <c r="E381" i="4"/>
  <c r="AS381" i="4" s="1"/>
  <c r="AZ381" i="4" s="1"/>
  <c r="E380" i="4"/>
  <c r="AS380" i="4" s="1"/>
  <c r="AZ380" i="4" s="1"/>
  <c r="E379" i="4"/>
  <c r="AS379" i="4" s="1"/>
  <c r="AZ379" i="4" s="1"/>
  <c r="E378" i="4"/>
  <c r="AS378" i="4" s="1"/>
  <c r="AZ378" i="4" s="1"/>
  <c r="E377" i="4"/>
  <c r="AS377" i="4" s="1"/>
  <c r="AZ377" i="4" s="1"/>
  <c r="E376" i="4"/>
  <c r="AS376" i="4" s="1"/>
  <c r="AZ376" i="4" s="1"/>
  <c r="E375" i="4"/>
  <c r="AS375" i="4" s="1"/>
  <c r="AZ375" i="4" s="1"/>
  <c r="E374" i="4"/>
  <c r="AS374" i="4" s="1"/>
  <c r="AZ374" i="4" s="1"/>
  <c r="E373" i="4"/>
  <c r="AS373" i="4" s="1"/>
  <c r="AZ373" i="4" s="1"/>
  <c r="E372" i="4"/>
  <c r="AS372" i="4" s="1"/>
  <c r="AZ372" i="4" s="1"/>
  <c r="E371" i="4"/>
  <c r="AS371" i="4" s="1"/>
  <c r="AZ371" i="4" s="1"/>
  <c r="E370" i="4"/>
  <c r="AS370" i="4" s="1"/>
  <c r="AZ370" i="4" s="1"/>
  <c r="E369" i="4"/>
  <c r="AS369" i="4" s="1"/>
  <c r="AZ369" i="4" s="1"/>
  <c r="E368" i="4"/>
  <c r="AS368" i="4" s="1"/>
  <c r="AZ368" i="4" s="1"/>
  <c r="E367" i="4"/>
  <c r="AS367" i="4" s="1"/>
  <c r="AZ367" i="4" s="1"/>
  <c r="E366" i="4"/>
  <c r="AS366" i="4" s="1"/>
  <c r="AZ366" i="4" s="1"/>
  <c r="E365" i="4"/>
  <c r="AS365" i="4" s="1"/>
  <c r="AZ365" i="4" s="1"/>
  <c r="E364" i="4"/>
  <c r="AS364" i="4" s="1"/>
  <c r="AZ364" i="4" s="1"/>
  <c r="E363" i="4"/>
  <c r="AS363" i="4" s="1"/>
  <c r="AZ363" i="4" s="1"/>
  <c r="E362" i="4"/>
  <c r="AS362" i="4" s="1"/>
  <c r="AZ362" i="4" s="1"/>
  <c r="E361" i="4"/>
  <c r="AS361" i="4" s="1"/>
  <c r="AZ361" i="4" s="1"/>
  <c r="E360" i="4"/>
  <c r="AS360" i="4" s="1"/>
  <c r="AZ360" i="4" s="1"/>
  <c r="E359" i="4"/>
  <c r="AS359" i="4" s="1"/>
  <c r="AZ359" i="4" s="1"/>
  <c r="E358" i="4"/>
  <c r="AS358" i="4" s="1"/>
  <c r="AZ358" i="4" s="1"/>
  <c r="E357" i="4"/>
  <c r="AS357" i="4" s="1"/>
  <c r="AZ357" i="4" s="1"/>
  <c r="E356" i="4"/>
  <c r="AS356" i="4" s="1"/>
  <c r="AZ356" i="4" s="1"/>
  <c r="E355" i="4"/>
  <c r="AS355" i="4" s="1"/>
  <c r="AZ355" i="4" s="1"/>
  <c r="E354" i="4"/>
  <c r="AS354" i="4" s="1"/>
  <c r="AZ354" i="4" s="1"/>
  <c r="E353" i="4"/>
  <c r="AS353" i="4" s="1"/>
  <c r="AZ353" i="4" s="1"/>
  <c r="E352" i="4"/>
  <c r="AS352" i="4" s="1"/>
  <c r="AZ352" i="4" s="1"/>
  <c r="E351" i="4"/>
  <c r="AS351" i="4" s="1"/>
  <c r="AZ351" i="4" s="1"/>
  <c r="E350" i="4"/>
  <c r="AS350" i="4" s="1"/>
  <c r="AZ350" i="4" s="1"/>
  <c r="E349" i="4"/>
  <c r="AS349" i="4" s="1"/>
  <c r="AZ349" i="4" s="1"/>
  <c r="E348" i="4"/>
  <c r="AS348" i="4" s="1"/>
  <c r="AZ348" i="4" s="1"/>
  <c r="E347" i="4"/>
  <c r="AS347" i="4" s="1"/>
  <c r="AZ347" i="4" s="1"/>
  <c r="E346" i="4"/>
  <c r="AS346" i="4" s="1"/>
  <c r="AZ346" i="4" s="1"/>
  <c r="E345" i="4"/>
  <c r="AS345" i="4" s="1"/>
  <c r="AZ345" i="4" s="1"/>
  <c r="E344" i="4"/>
  <c r="AS344" i="4" s="1"/>
  <c r="AZ344" i="4" s="1"/>
  <c r="E343" i="4"/>
  <c r="AS343" i="4" s="1"/>
  <c r="AZ343" i="4" s="1"/>
  <c r="E342" i="4"/>
  <c r="AS342" i="4" s="1"/>
  <c r="AZ342" i="4" s="1"/>
  <c r="E341" i="4"/>
  <c r="AS341" i="4" s="1"/>
  <c r="AZ341" i="4" s="1"/>
  <c r="E340" i="4"/>
  <c r="AS340" i="4" s="1"/>
  <c r="AZ340" i="4" s="1"/>
  <c r="E339" i="4"/>
  <c r="AS339" i="4" s="1"/>
  <c r="AZ339" i="4" s="1"/>
  <c r="E338" i="4"/>
  <c r="AS338" i="4" s="1"/>
  <c r="AZ338" i="4" s="1"/>
  <c r="E337" i="4"/>
  <c r="AS337" i="4" s="1"/>
  <c r="AZ337" i="4" s="1"/>
  <c r="E336" i="4"/>
  <c r="AS336" i="4" s="1"/>
  <c r="AZ336" i="4" s="1"/>
  <c r="E335" i="4"/>
  <c r="AS335" i="4" s="1"/>
  <c r="AZ335" i="4" s="1"/>
  <c r="E334" i="4"/>
  <c r="AS334" i="4" s="1"/>
  <c r="AZ334" i="4" s="1"/>
  <c r="E333" i="4"/>
  <c r="AS333" i="4" s="1"/>
  <c r="AZ333" i="4" s="1"/>
  <c r="E332" i="4"/>
  <c r="AS332" i="4" s="1"/>
  <c r="AZ332" i="4" s="1"/>
  <c r="E331" i="4"/>
  <c r="AS331" i="4" s="1"/>
  <c r="AZ331" i="4" s="1"/>
  <c r="E330" i="4"/>
  <c r="AS330" i="4" s="1"/>
  <c r="AZ330" i="4" s="1"/>
  <c r="E329" i="4"/>
  <c r="AS329" i="4" s="1"/>
  <c r="AZ329" i="4" s="1"/>
  <c r="E328" i="4"/>
  <c r="AS328" i="4" s="1"/>
  <c r="AZ328" i="4" s="1"/>
  <c r="E327" i="4"/>
  <c r="AS327" i="4" s="1"/>
  <c r="AZ327" i="4" s="1"/>
  <c r="E326" i="4"/>
  <c r="AS326" i="4" s="1"/>
  <c r="AZ326" i="4" s="1"/>
  <c r="E325" i="4"/>
  <c r="AS325" i="4" s="1"/>
  <c r="AZ325" i="4" s="1"/>
  <c r="E324" i="4"/>
  <c r="AS324" i="4" s="1"/>
  <c r="AZ324" i="4" s="1"/>
  <c r="E323" i="4"/>
  <c r="AS323" i="4" s="1"/>
  <c r="AZ323" i="4" s="1"/>
  <c r="E322" i="4"/>
  <c r="AS322" i="4" s="1"/>
  <c r="AZ322" i="4" s="1"/>
  <c r="E321" i="4"/>
  <c r="AS321" i="4" s="1"/>
  <c r="AZ321" i="4" s="1"/>
  <c r="E320" i="4"/>
  <c r="AS320" i="4" s="1"/>
  <c r="AZ320" i="4" s="1"/>
  <c r="E319" i="4"/>
  <c r="AS319" i="4" s="1"/>
  <c r="AZ319" i="4" s="1"/>
  <c r="E318" i="4"/>
  <c r="AS318" i="4" s="1"/>
  <c r="AZ318" i="4" s="1"/>
  <c r="E317" i="4"/>
  <c r="AS317" i="4" s="1"/>
  <c r="AZ317" i="4" s="1"/>
  <c r="E316" i="4"/>
  <c r="AS316" i="4" s="1"/>
  <c r="AZ316" i="4" s="1"/>
  <c r="E315" i="4"/>
  <c r="AS315" i="4" s="1"/>
  <c r="AZ315" i="4" s="1"/>
  <c r="E314" i="4"/>
  <c r="AS314" i="4" s="1"/>
  <c r="AZ314" i="4" s="1"/>
  <c r="E313" i="4"/>
  <c r="AS313" i="4" s="1"/>
  <c r="AZ313" i="4" s="1"/>
  <c r="E312" i="4"/>
  <c r="AS312" i="4" s="1"/>
  <c r="AZ312" i="4" s="1"/>
  <c r="E311" i="4"/>
  <c r="AS311" i="4" s="1"/>
  <c r="AZ311" i="4" s="1"/>
  <c r="E310" i="4"/>
  <c r="AS310" i="4" s="1"/>
  <c r="AZ310" i="4" s="1"/>
  <c r="E309" i="4"/>
  <c r="AS309" i="4" s="1"/>
  <c r="AZ309" i="4" s="1"/>
  <c r="E308" i="4"/>
  <c r="AS308" i="4" s="1"/>
  <c r="AZ308" i="4" s="1"/>
  <c r="E307" i="4"/>
  <c r="AS307" i="4" s="1"/>
  <c r="AZ307" i="4" s="1"/>
  <c r="E306" i="4"/>
  <c r="AS306" i="4" s="1"/>
  <c r="AZ306" i="4" s="1"/>
  <c r="E305" i="4"/>
  <c r="AS305" i="4" s="1"/>
  <c r="AZ305" i="4" s="1"/>
  <c r="E304" i="4"/>
  <c r="AS304" i="4" s="1"/>
  <c r="AZ304" i="4" s="1"/>
  <c r="E303" i="4"/>
  <c r="AS303" i="4" s="1"/>
  <c r="AZ303" i="4" s="1"/>
  <c r="E302" i="4"/>
  <c r="AS302" i="4" s="1"/>
  <c r="AZ302" i="4" s="1"/>
  <c r="E301" i="4"/>
  <c r="AS301" i="4" s="1"/>
  <c r="AZ301" i="4" s="1"/>
  <c r="E300" i="4"/>
  <c r="AS300" i="4" s="1"/>
  <c r="AZ300" i="4" s="1"/>
  <c r="E299" i="4"/>
  <c r="AS299" i="4" s="1"/>
  <c r="AZ299" i="4" s="1"/>
  <c r="E298" i="4"/>
  <c r="AS298" i="4" s="1"/>
  <c r="AZ298" i="4" s="1"/>
  <c r="E297" i="4"/>
  <c r="AS297" i="4" s="1"/>
  <c r="AZ297" i="4" s="1"/>
  <c r="E296" i="4"/>
  <c r="AS296" i="4" s="1"/>
  <c r="AZ296" i="4" s="1"/>
  <c r="E295" i="4"/>
  <c r="AS295" i="4" s="1"/>
  <c r="AZ295" i="4" s="1"/>
  <c r="E294" i="4"/>
  <c r="AS294" i="4" s="1"/>
  <c r="AZ294" i="4" s="1"/>
  <c r="E293" i="4"/>
  <c r="AS293" i="4" s="1"/>
  <c r="AZ293" i="4" s="1"/>
  <c r="E292" i="4"/>
  <c r="AS292" i="4" s="1"/>
  <c r="AZ292" i="4" s="1"/>
  <c r="E291" i="4"/>
  <c r="AS291" i="4" s="1"/>
  <c r="AZ291" i="4" s="1"/>
  <c r="E290" i="4"/>
  <c r="AS290" i="4" s="1"/>
  <c r="AZ290" i="4" s="1"/>
  <c r="E289" i="4"/>
  <c r="AS289" i="4" s="1"/>
  <c r="AZ289" i="4" s="1"/>
  <c r="E288" i="4"/>
  <c r="AS288" i="4" s="1"/>
  <c r="AZ288" i="4" s="1"/>
  <c r="E287" i="4"/>
  <c r="AS287" i="4" s="1"/>
  <c r="AZ287" i="4" s="1"/>
  <c r="E286" i="4"/>
  <c r="AS286" i="4" s="1"/>
  <c r="AZ286" i="4" s="1"/>
  <c r="E285" i="4"/>
  <c r="AS285" i="4" s="1"/>
  <c r="AZ285" i="4" s="1"/>
  <c r="E284" i="4"/>
  <c r="AS284" i="4" s="1"/>
  <c r="AZ284" i="4" s="1"/>
  <c r="E283" i="4"/>
  <c r="AS283" i="4" s="1"/>
  <c r="AZ283" i="4" s="1"/>
  <c r="E282" i="4"/>
  <c r="AS282" i="4" s="1"/>
  <c r="AZ282" i="4" s="1"/>
  <c r="E281" i="4"/>
  <c r="AS281" i="4" s="1"/>
  <c r="AZ281" i="4" s="1"/>
  <c r="E280" i="4"/>
  <c r="AS280" i="4" s="1"/>
  <c r="AZ280" i="4" s="1"/>
  <c r="E279" i="4"/>
  <c r="AS279" i="4" s="1"/>
  <c r="AZ279" i="4" s="1"/>
  <c r="E278" i="4"/>
  <c r="AS278" i="4" s="1"/>
  <c r="AZ278" i="4" s="1"/>
  <c r="E277" i="4"/>
  <c r="AS277" i="4" s="1"/>
  <c r="AZ277" i="4" s="1"/>
  <c r="E276" i="4"/>
  <c r="AS276" i="4" s="1"/>
  <c r="AZ276" i="4" s="1"/>
  <c r="E275" i="4"/>
  <c r="AS275" i="4" s="1"/>
  <c r="AZ275" i="4" s="1"/>
  <c r="E274" i="4"/>
  <c r="AS274" i="4" s="1"/>
  <c r="AZ274" i="4" s="1"/>
  <c r="E273" i="4"/>
  <c r="AS273" i="4" s="1"/>
  <c r="AZ273" i="4" s="1"/>
  <c r="E272" i="4"/>
  <c r="AS272" i="4" s="1"/>
  <c r="AZ272" i="4" s="1"/>
  <c r="E271" i="4"/>
  <c r="AS271" i="4" s="1"/>
  <c r="AZ271" i="4" s="1"/>
  <c r="E270" i="4"/>
  <c r="AS270" i="4" s="1"/>
  <c r="AZ270" i="4" s="1"/>
  <c r="E269" i="4"/>
  <c r="AS269" i="4" s="1"/>
  <c r="AZ269" i="4" s="1"/>
  <c r="E268" i="4"/>
  <c r="AS268" i="4" s="1"/>
  <c r="AZ268" i="4" s="1"/>
  <c r="E267" i="4"/>
  <c r="AS267" i="4" s="1"/>
  <c r="AZ267" i="4" s="1"/>
  <c r="E266" i="4"/>
  <c r="AS266" i="4" s="1"/>
  <c r="AZ266" i="4" s="1"/>
  <c r="E265" i="4"/>
  <c r="AS265" i="4" s="1"/>
  <c r="AZ265" i="4" s="1"/>
  <c r="E264" i="4"/>
  <c r="AS264" i="4" s="1"/>
  <c r="AZ264" i="4" s="1"/>
  <c r="E263" i="4"/>
  <c r="AS263" i="4" s="1"/>
  <c r="AZ263" i="4" s="1"/>
  <c r="E262" i="4"/>
  <c r="AS262" i="4" s="1"/>
  <c r="AZ262" i="4" s="1"/>
  <c r="E261" i="4"/>
  <c r="AS261" i="4" s="1"/>
  <c r="AZ261" i="4" s="1"/>
  <c r="E260" i="4"/>
  <c r="AS260" i="4" s="1"/>
  <c r="AZ260" i="4" s="1"/>
  <c r="E259" i="4"/>
  <c r="AS259" i="4" s="1"/>
  <c r="AZ259" i="4" s="1"/>
  <c r="E258" i="4"/>
  <c r="AS258" i="4" s="1"/>
  <c r="AZ258" i="4" s="1"/>
  <c r="E257" i="4"/>
  <c r="AS257" i="4" s="1"/>
  <c r="AZ257" i="4" s="1"/>
  <c r="E256" i="4"/>
  <c r="AS256" i="4" s="1"/>
  <c r="AZ256" i="4" s="1"/>
  <c r="E255" i="4"/>
  <c r="AS255" i="4" s="1"/>
  <c r="AZ255" i="4" s="1"/>
  <c r="E254" i="4"/>
  <c r="AS254" i="4" s="1"/>
  <c r="AZ254" i="4" s="1"/>
  <c r="E253" i="4"/>
  <c r="AS253" i="4" s="1"/>
  <c r="AZ253" i="4" s="1"/>
  <c r="E252" i="4"/>
  <c r="AS252" i="4" s="1"/>
  <c r="AZ252" i="4" s="1"/>
  <c r="E251" i="4"/>
  <c r="AS251" i="4" s="1"/>
  <c r="AZ251" i="4" s="1"/>
  <c r="E250" i="4"/>
  <c r="AS250" i="4" s="1"/>
  <c r="AZ250" i="4" s="1"/>
  <c r="E249" i="4"/>
  <c r="AS249" i="4" s="1"/>
  <c r="AZ249" i="4" s="1"/>
  <c r="E248" i="4"/>
  <c r="AS248" i="4" s="1"/>
  <c r="AZ248" i="4" s="1"/>
  <c r="E247" i="4"/>
  <c r="AS247" i="4" s="1"/>
  <c r="AZ247" i="4" s="1"/>
  <c r="E246" i="4"/>
  <c r="AS246" i="4" s="1"/>
  <c r="AZ246" i="4" s="1"/>
  <c r="E245" i="4"/>
  <c r="AS245" i="4" s="1"/>
  <c r="AZ245" i="4" s="1"/>
  <c r="E244" i="4"/>
  <c r="AS244" i="4" s="1"/>
  <c r="AZ244" i="4" s="1"/>
  <c r="E243" i="4"/>
  <c r="AS243" i="4" s="1"/>
  <c r="AZ243" i="4" s="1"/>
  <c r="E242" i="4"/>
  <c r="AS242" i="4" s="1"/>
  <c r="AZ242" i="4" s="1"/>
  <c r="E241" i="4"/>
  <c r="AS241" i="4" s="1"/>
  <c r="AZ241" i="4" s="1"/>
  <c r="E240" i="4"/>
  <c r="AS240" i="4" s="1"/>
  <c r="AZ240" i="4" s="1"/>
  <c r="E239" i="4"/>
  <c r="AS239" i="4" s="1"/>
  <c r="AZ239" i="4" s="1"/>
  <c r="E238" i="4"/>
  <c r="AS238" i="4" s="1"/>
  <c r="AZ238" i="4" s="1"/>
  <c r="E237" i="4"/>
  <c r="AS237" i="4" s="1"/>
  <c r="AZ237" i="4" s="1"/>
  <c r="E236" i="4"/>
  <c r="AS236" i="4" s="1"/>
  <c r="AZ236" i="4" s="1"/>
  <c r="E235" i="4"/>
  <c r="AS235" i="4" s="1"/>
  <c r="AZ235" i="4" s="1"/>
  <c r="E234" i="4"/>
  <c r="AS234" i="4" s="1"/>
  <c r="AZ234" i="4" s="1"/>
  <c r="E233" i="4"/>
  <c r="AS233" i="4" s="1"/>
  <c r="AZ233" i="4" s="1"/>
  <c r="E232" i="4"/>
  <c r="AS232" i="4" s="1"/>
  <c r="AZ232" i="4" s="1"/>
  <c r="E231" i="4"/>
  <c r="AS231" i="4" s="1"/>
  <c r="AZ231" i="4" s="1"/>
  <c r="E230" i="4"/>
  <c r="AS230" i="4" s="1"/>
  <c r="AZ230" i="4" s="1"/>
  <c r="E229" i="4"/>
  <c r="AS229" i="4" s="1"/>
  <c r="AZ229" i="4" s="1"/>
  <c r="E228" i="4"/>
  <c r="AS228" i="4" s="1"/>
  <c r="AZ228" i="4" s="1"/>
  <c r="E227" i="4"/>
  <c r="AS227" i="4" s="1"/>
  <c r="AZ227" i="4" s="1"/>
  <c r="E226" i="4"/>
  <c r="AS226" i="4" s="1"/>
  <c r="AZ226" i="4" s="1"/>
  <c r="E225" i="4"/>
  <c r="AS225" i="4" s="1"/>
  <c r="AZ225" i="4" s="1"/>
  <c r="E224" i="4"/>
  <c r="AS224" i="4" s="1"/>
  <c r="AZ224" i="4" s="1"/>
  <c r="E223" i="4"/>
  <c r="AS223" i="4" s="1"/>
  <c r="AZ223" i="4" s="1"/>
  <c r="E222" i="4"/>
  <c r="AS222" i="4" s="1"/>
  <c r="AZ222" i="4" s="1"/>
  <c r="E221" i="4"/>
  <c r="AS221" i="4" s="1"/>
  <c r="AZ221" i="4" s="1"/>
  <c r="E220" i="4"/>
  <c r="AS220" i="4" s="1"/>
  <c r="AZ220" i="4" s="1"/>
  <c r="E219" i="4"/>
  <c r="AS219" i="4" s="1"/>
  <c r="AZ219" i="4" s="1"/>
  <c r="E218" i="4"/>
  <c r="AS218" i="4" s="1"/>
  <c r="AZ218" i="4" s="1"/>
  <c r="E217" i="4"/>
  <c r="AS217" i="4" s="1"/>
  <c r="AZ217" i="4" s="1"/>
  <c r="E216" i="4"/>
  <c r="AS216" i="4" s="1"/>
  <c r="AZ216" i="4" s="1"/>
  <c r="E215" i="4"/>
  <c r="AS215" i="4" s="1"/>
  <c r="AZ215" i="4" s="1"/>
  <c r="E214" i="4"/>
  <c r="AS214" i="4" s="1"/>
  <c r="AZ214" i="4" s="1"/>
  <c r="E213" i="4"/>
  <c r="AS213" i="4" s="1"/>
  <c r="AZ213" i="4" s="1"/>
  <c r="E212" i="4"/>
  <c r="AS212" i="4" s="1"/>
  <c r="AZ212" i="4" s="1"/>
  <c r="E211" i="4"/>
  <c r="AS211" i="4" s="1"/>
  <c r="AZ211" i="4" s="1"/>
  <c r="E210" i="4"/>
  <c r="AS210" i="4" s="1"/>
  <c r="AZ210" i="4" s="1"/>
  <c r="E209" i="4"/>
  <c r="AS209" i="4" s="1"/>
  <c r="AZ209" i="4" s="1"/>
  <c r="E208" i="4"/>
  <c r="AS208" i="4" s="1"/>
  <c r="AZ208" i="4" s="1"/>
  <c r="E207" i="4"/>
  <c r="AS207" i="4" s="1"/>
  <c r="AZ207" i="4" s="1"/>
  <c r="E206" i="4"/>
  <c r="AS206" i="4" s="1"/>
  <c r="AZ206" i="4" s="1"/>
  <c r="E205" i="4"/>
  <c r="AS205" i="4" s="1"/>
  <c r="AZ205" i="4" s="1"/>
  <c r="E204" i="4"/>
  <c r="AS204" i="4" s="1"/>
  <c r="AZ204" i="4" s="1"/>
  <c r="E203" i="4"/>
  <c r="AS203" i="4" s="1"/>
  <c r="AZ203" i="4" s="1"/>
  <c r="E202" i="4"/>
  <c r="AS202" i="4" s="1"/>
  <c r="AZ202" i="4" s="1"/>
  <c r="E201" i="4"/>
  <c r="AS201" i="4" s="1"/>
  <c r="AZ201" i="4" s="1"/>
  <c r="E200" i="4"/>
  <c r="AS200" i="4" s="1"/>
  <c r="AZ200" i="4" s="1"/>
  <c r="E199" i="4"/>
  <c r="AS199" i="4" s="1"/>
  <c r="AZ199" i="4" s="1"/>
  <c r="E198" i="4"/>
  <c r="AS198" i="4" s="1"/>
  <c r="AZ198" i="4" s="1"/>
  <c r="E197" i="4"/>
  <c r="AS197" i="4" s="1"/>
  <c r="AZ197" i="4" s="1"/>
  <c r="E196" i="4"/>
  <c r="AS196" i="4" s="1"/>
  <c r="AZ196" i="4" s="1"/>
  <c r="E195" i="4"/>
  <c r="AS195" i="4" s="1"/>
  <c r="AZ195" i="4" s="1"/>
  <c r="E194" i="4"/>
  <c r="AS194" i="4" s="1"/>
  <c r="AZ194" i="4" s="1"/>
  <c r="E193" i="4"/>
  <c r="AS193" i="4" s="1"/>
  <c r="AZ193" i="4" s="1"/>
  <c r="E192" i="4"/>
  <c r="AS192" i="4" s="1"/>
  <c r="AZ192" i="4" s="1"/>
  <c r="E191" i="4"/>
  <c r="AS191" i="4" s="1"/>
  <c r="AZ191" i="4" s="1"/>
  <c r="E190" i="4"/>
  <c r="AS190" i="4" s="1"/>
  <c r="AZ190" i="4" s="1"/>
  <c r="E189" i="4"/>
  <c r="AS189" i="4" s="1"/>
  <c r="AZ189" i="4" s="1"/>
  <c r="E188" i="4"/>
  <c r="AS188" i="4" s="1"/>
  <c r="AZ188" i="4" s="1"/>
  <c r="E187" i="4"/>
  <c r="AS187" i="4" s="1"/>
  <c r="AZ187" i="4" s="1"/>
  <c r="E186" i="4"/>
  <c r="AS186" i="4" s="1"/>
  <c r="AZ186" i="4" s="1"/>
  <c r="E185" i="4"/>
  <c r="AS185" i="4" s="1"/>
  <c r="AZ185" i="4" s="1"/>
  <c r="E184" i="4"/>
  <c r="AS184" i="4" s="1"/>
  <c r="AZ184" i="4" s="1"/>
  <c r="E183" i="4"/>
  <c r="AS183" i="4" s="1"/>
  <c r="AZ183" i="4" s="1"/>
  <c r="E182" i="4"/>
  <c r="AS182" i="4" s="1"/>
  <c r="AZ182" i="4" s="1"/>
  <c r="E181" i="4"/>
  <c r="AS181" i="4" s="1"/>
  <c r="AZ181" i="4" s="1"/>
  <c r="E180" i="4"/>
  <c r="AS180" i="4" s="1"/>
  <c r="AZ180" i="4" s="1"/>
  <c r="E179" i="4"/>
  <c r="AS179" i="4" s="1"/>
  <c r="AZ179" i="4" s="1"/>
  <c r="E178" i="4"/>
  <c r="AS178" i="4" s="1"/>
  <c r="AZ178" i="4" s="1"/>
  <c r="E177" i="4"/>
  <c r="AS177" i="4" s="1"/>
  <c r="AZ177" i="4" s="1"/>
  <c r="E176" i="4"/>
  <c r="AS176" i="4" s="1"/>
  <c r="AZ176" i="4" s="1"/>
  <c r="E175" i="4"/>
  <c r="AS175" i="4" s="1"/>
  <c r="AZ175" i="4" s="1"/>
  <c r="E174" i="4"/>
  <c r="AS174" i="4" s="1"/>
  <c r="AZ174" i="4" s="1"/>
  <c r="E173" i="4"/>
  <c r="AS173" i="4" s="1"/>
  <c r="AZ173" i="4" s="1"/>
  <c r="E172" i="4"/>
  <c r="AS172" i="4" s="1"/>
  <c r="AZ172" i="4" s="1"/>
  <c r="E171" i="4"/>
  <c r="AS171" i="4" s="1"/>
  <c r="AZ171" i="4" s="1"/>
  <c r="E170" i="4"/>
  <c r="AS170" i="4" s="1"/>
  <c r="AZ170" i="4" s="1"/>
  <c r="E169" i="4"/>
  <c r="AS169" i="4" s="1"/>
  <c r="AZ169" i="4" s="1"/>
  <c r="E168" i="4"/>
  <c r="AS168" i="4" s="1"/>
  <c r="AZ168" i="4" s="1"/>
  <c r="E167" i="4"/>
  <c r="AS167" i="4" s="1"/>
  <c r="AZ167" i="4" s="1"/>
  <c r="E166" i="4"/>
  <c r="AS166" i="4" s="1"/>
  <c r="AZ166" i="4" s="1"/>
  <c r="E165" i="4"/>
  <c r="AS165" i="4" s="1"/>
  <c r="AZ165" i="4" s="1"/>
  <c r="E164" i="4"/>
  <c r="AS164" i="4" s="1"/>
  <c r="AZ164" i="4" s="1"/>
  <c r="E163" i="4"/>
  <c r="AS163" i="4" s="1"/>
  <c r="AZ163" i="4" s="1"/>
  <c r="E162" i="4"/>
  <c r="AS162" i="4" s="1"/>
  <c r="AZ162" i="4" s="1"/>
  <c r="E161" i="4"/>
  <c r="AS161" i="4" s="1"/>
  <c r="AZ161" i="4" s="1"/>
  <c r="E160" i="4"/>
  <c r="AS160" i="4" s="1"/>
  <c r="AZ160" i="4" s="1"/>
  <c r="E159" i="4"/>
  <c r="AS159" i="4" s="1"/>
  <c r="AZ159" i="4" s="1"/>
  <c r="E158" i="4"/>
  <c r="AS158" i="4" s="1"/>
  <c r="AZ158" i="4" s="1"/>
  <c r="E157" i="4"/>
  <c r="AS157" i="4" s="1"/>
  <c r="AZ157" i="4" s="1"/>
  <c r="E156" i="4"/>
  <c r="AS156" i="4" s="1"/>
  <c r="AZ156" i="4" s="1"/>
  <c r="E155" i="4"/>
  <c r="AS155" i="4" s="1"/>
  <c r="AZ155" i="4" s="1"/>
  <c r="E154" i="4"/>
  <c r="AS154" i="4" s="1"/>
  <c r="AZ154" i="4" s="1"/>
  <c r="E153" i="4"/>
  <c r="AS153" i="4" s="1"/>
  <c r="AZ153" i="4" s="1"/>
  <c r="E152" i="4"/>
  <c r="AS152" i="4" s="1"/>
  <c r="AZ152" i="4" s="1"/>
  <c r="E151" i="4"/>
  <c r="AS151" i="4" s="1"/>
  <c r="AZ151" i="4" s="1"/>
  <c r="E150" i="4"/>
  <c r="AS150" i="4" s="1"/>
  <c r="AZ150" i="4" s="1"/>
  <c r="E149" i="4"/>
  <c r="AS149" i="4" s="1"/>
  <c r="AZ149" i="4" s="1"/>
  <c r="E148" i="4"/>
  <c r="AS148" i="4" s="1"/>
  <c r="AZ148" i="4" s="1"/>
  <c r="E147" i="4"/>
  <c r="AS147" i="4" s="1"/>
  <c r="AZ147" i="4" s="1"/>
  <c r="E146" i="4"/>
  <c r="AS146" i="4" s="1"/>
  <c r="AZ146" i="4" s="1"/>
  <c r="E145" i="4"/>
  <c r="AS145" i="4" s="1"/>
  <c r="AZ145" i="4" s="1"/>
  <c r="E144" i="4"/>
  <c r="AS144" i="4" s="1"/>
  <c r="AZ144" i="4" s="1"/>
  <c r="E143" i="4"/>
  <c r="AS143" i="4" s="1"/>
  <c r="AZ143" i="4" s="1"/>
  <c r="E142" i="4"/>
  <c r="AS142" i="4" s="1"/>
  <c r="AZ142" i="4" s="1"/>
  <c r="E141" i="4"/>
  <c r="AS141" i="4" s="1"/>
  <c r="AZ141" i="4" s="1"/>
  <c r="E140" i="4"/>
  <c r="AS140" i="4" s="1"/>
  <c r="AZ140" i="4" s="1"/>
  <c r="E139" i="4"/>
  <c r="AS139" i="4" s="1"/>
  <c r="AZ139" i="4" s="1"/>
  <c r="E138" i="4"/>
  <c r="AS138" i="4" s="1"/>
  <c r="AZ138" i="4" s="1"/>
  <c r="E137" i="4"/>
  <c r="AS137" i="4" s="1"/>
  <c r="AZ137" i="4" s="1"/>
  <c r="E136" i="4"/>
  <c r="AS136" i="4" s="1"/>
  <c r="AZ136" i="4" s="1"/>
  <c r="E135" i="4"/>
  <c r="AS135" i="4" s="1"/>
  <c r="AZ135" i="4" s="1"/>
  <c r="E134" i="4"/>
  <c r="AS134" i="4" s="1"/>
  <c r="AZ134" i="4" s="1"/>
  <c r="E133" i="4"/>
  <c r="AS133" i="4" s="1"/>
  <c r="AZ133" i="4" s="1"/>
  <c r="E132" i="4"/>
  <c r="AS132" i="4" s="1"/>
  <c r="AZ132" i="4" s="1"/>
  <c r="E131" i="4"/>
  <c r="AS131" i="4" s="1"/>
  <c r="AZ131" i="4" s="1"/>
  <c r="E130" i="4"/>
  <c r="AS130" i="4" s="1"/>
  <c r="AZ130" i="4" s="1"/>
  <c r="E129" i="4"/>
  <c r="AS129" i="4" s="1"/>
  <c r="AZ129" i="4" s="1"/>
  <c r="E128" i="4"/>
  <c r="AS128" i="4" s="1"/>
  <c r="AZ128" i="4" s="1"/>
  <c r="E127" i="4"/>
  <c r="AS127" i="4" s="1"/>
  <c r="AZ127" i="4" s="1"/>
  <c r="E126" i="4"/>
  <c r="AS126" i="4" s="1"/>
  <c r="AZ126" i="4" s="1"/>
  <c r="E125" i="4"/>
  <c r="AS125" i="4" s="1"/>
  <c r="AZ125" i="4" s="1"/>
  <c r="E124" i="4"/>
  <c r="AS124" i="4" s="1"/>
  <c r="AZ124" i="4" s="1"/>
  <c r="E123" i="4"/>
  <c r="AS123" i="4" s="1"/>
  <c r="AZ123" i="4" s="1"/>
  <c r="E122" i="4"/>
  <c r="AS122" i="4" s="1"/>
  <c r="AZ122" i="4" s="1"/>
  <c r="E121" i="4"/>
  <c r="AS121" i="4" s="1"/>
  <c r="AZ121" i="4" s="1"/>
  <c r="E120" i="4"/>
  <c r="AS120" i="4" s="1"/>
  <c r="AZ120" i="4" s="1"/>
  <c r="E119" i="4"/>
  <c r="AS119" i="4" s="1"/>
  <c r="AZ119" i="4" s="1"/>
  <c r="E118" i="4"/>
  <c r="AS118" i="4" s="1"/>
  <c r="AZ118" i="4" s="1"/>
  <c r="E117" i="4"/>
  <c r="AS117" i="4" s="1"/>
  <c r="AZ117" i="4" s="1"/>
  <c r="E116" i="4"/>
  <c r="AS116" i="4" s="1"/>
  <c r="AZ116" i="4" s="1"/>
  <c r="E115" i="4"/>
  <c r="AS115" i="4" s="1"/>
  <c r="AZ115" i="4" s="1"/>
  <c r="E114" i="4"/>
  <c r="AS114" i="4" s="1"/>
  <c r="AZ114" i="4" s="1"/>
  <c r="E113" i="4"/>
  <c r="AS113" i="4" s="1"/>
  <c r="AZ113" i="4" s="1"/>
  <c r="E112" i="4"/>
  <c r="AS112" i="4" s="1"/>
  <c r="AZ112" i="4" s="1"/>
  <c r="E111" i="4"/>
  <c r="AS111" i="4" s="1"/>
  <c r="AZ111" i="4" s="1"/>
  <c r="E110" i="4"/>
  <c r="AS110" i="4" s="1"/>
  <c r="AZ110" i="4" s="1"/>
  <c r="E109" i="4"/>
  <c r="AS109" i="4" s="1"/>
  <c r="AZ109" i="4" s="1"/>
  <c r="E108" i="4"/>
  <c r="AS108" i="4" s="1"/>
  <c r="AZ108" i="4" s="1"/>
  <c r="E107" i="4"/>
  <c r="AS107" i="4" s="1"/>
  <c r="AZ107" i="4" s="1"/>
  <c r="E106" i="4"/>
  <c r="AS106" i="4" s="1"/>
  <c r="AZ106" i="4" s="1"/>
  <c r="E105" i="4"/>
  <c r="AS105" i="4" s="1"/>
  <c r="AZ105" i="4" s="1"/>
  <c r="E104" i="4"/>
  <c r="AS104" i="4" s="1"/>
  <c r="AZ104" i="4" s="1"/>
  <c r="E103" i="4"/>
  <c r="AS103" i="4" s="1"/>
  <c r="AZ103" i="4" s="1"/>
  <c r="E102" i="4"/>
  <c r="AS102" i="4" s="1"/>
  <c r="AZ102" i="4" s="1"/>
  <c r="E101" i="4"/>
  <c r="AS101" i="4" s="1"/>
  <c r="AZ101" i="4" s="1"/>
  <c r="E100" i="4"/>
  <c r="AS100" i="4" s="1"/>
  <c r="AZ100" i="4" s="1"/>
  <c r="E99" i="4"/>
  <c r="AS99" i="4" s="1"/>
  <c r="AZ99" i="4" s="1"/>
  <c r="E98" i="4"/>
  <c r="AS98" i="4" s="1"/>
  <c r="AZ98" i="4" s="1"/>
  <c r="E97" i="4"/>
  <c r="AS97" i="4" s="1"/>
  <c r="AZ97" i="4" s="1"/>
  <c r="E96" i="4"/>
  <c r="AS96" i="4" s="1"/>
  <c r="AZ96" i="4" s="1"/>
  <c r="E95" i="4"/>
  <c r="AS95" i="4" s="1"/>
  <c r="AZ95" i="4" s="1"/>
  <c r="E94" i="4"/>
  <c r="AS94" i="4" s="1"/>
  <c r="AZ94" i="4" s="1"/>
  <c r="E93" i="4"/>
  <c r="AS93" i="4" s="1"/>
  <c r="AZ93" i="4" s="1"/>
  <c r="E92" i="4"/>
  <c r="AS92" i="4" s="1"/>
  <c r="AZ92" i="4" s="1"/>
  <c r="E91" i="4"/>
  <c r="AS91" i="4" s="1"/>
  <c r="AZ91" i="4" s="1"/>
  <c r="E90" i="4"/>
  <c r="AS90" i="4" s="1"/>
  <c r="AZ90" i="4" s="1"/>
  <c r="E89" i="4"/>
  <c r="AS89" i="4" s="1"/>
  <c r="AZ89" i="4" s="1"/>
  <c r="E88" i="4"/>
  <c r="AS88" i="4" s="1"/>
  <c r="AZ88" i="4" s="1"/>
  <c r="E87" i="4"/>
  <c r="AS87" i="4" s="1"/>
  <c r="AZ87" i="4" s="1"/>
  <c r="E86" i="4"/>
  <c r="AS86" i="4" s="1"/>
  <c r="AZ86" i="4" s="1"/>
  <c r="E85" i="4"/>
  <c r="AS85" i="4" s="1"/>
  <c r="AZ85" i="4" s="1"/>
  <c r="E84" i="4"/>
  <c r="AS84" i="4" s="1"/>
  <c r="AZ84" i="4" s="1"/>
  <c r="E83" i="4"/>
  <c r="AS83" i="4" s="1"/>
  <c r="AZ83" i="4" s="1"/>
  <c r="E82" i="4"/>
  <c r="AS82" i="4" s="1"/>
  <c r="AZ82" i="4" s="1"/>
  <c r="E81" i="4"/>
  <c r="AS81" i="4" s="1"/>
  <c r="AZ81" i="4" s="1"/>
  <c r="E80" i="4"/>
  <c r="AS80" i="4" s="1"/>
  <c r="AZ80" i="4" s="1"/>
  <c r="E79" i="4"/>
  <c r="AS79" i="4" s="1"/>
  <c r="AZ79" i="4" s="1"/>
  <c r="E78" i="4"/>
  <c r="AS78" i="4" s="1"/>
  <c r="AZ78" i="4" s="1"/>
  <c r="E77" i="4"/>
  <c r="AS77" i="4" s="1"/>
  <c r="AZ77" i="4" s="1"/>
  <c r="E76" i="4"/>
  <c r="AS76" i="4" s="1"/>
  <c r="AZ76" i="4" s="1"/>
  <c r="E75" i="4"/>
  <c r="AS75" i="4" s="1"/>
  <c r="AZ75" i="4" s="1"/>
  <c r="E74" i="4"/>
  <c r="AS74" i="4" s="1"/>
  <c r="AZ74" i="4" s="1"/>
  <c r="E73" i="4"/>
  <c r="AS73" i="4" s="1"/>
  <c r="AZ73" i="4" s="1"/>
  <c r="E72" i="4"/>
  <c r="AS72" i="4" s="1"/>
  <c r="AZ72" i="4" s="1"/>
  <c r="E71" i="4"/>
  <c r="AS71" i="4" s="1"/>
  <c r="AZ71" i="4" s="1"/>
  <c r="E70" i="4"/>
  <c r="AS70" i="4" s="1"/>
  <c r="AZ70" i="4" s="1"/>
  <c r="E69" i="4"/>
  <c r="AS69" i="4" s="1"/>
  <c r="AZ69" i="4" s="1"/>
  <c r="E68" i="4"/>
  <c r="AS68" i="4" s="1"/>
  <c r="AZ68" i="4" s="1"/>
  <c r="E67" i="4"/>
  <c r="AS67" i="4" s="1"/>
  <c r="AZ67" i="4" s="1"/>
  <c r="E66" i="4"/>
  <c r="AS66" i="4" s="1"/>
  <c r="AZ66" i="4" s="1"/>
  <c r="E65" i="4"/>
  <c r="AS65" i="4" s="1"/>
  <c r="AZ65" i="4" s="1"/>
  <c r="E64" i="4"/>
  <c r="AS64" i="4" s="1"/>
  <c r="AZ64" i="4" s="1"/>
  <c r="E63" i="4"/>
  <c r="AS63" i="4" s="1"/>
  <c r="AZ63" i="4" s="1"/>
  <c r="E62" i="4"/>
  <c r="AS62" i="4" s="1"/>
  <c r="AZ62" i="4" s="1"/>
  <c r="E61" i="4"/>
  <c r="AS61" i="4" s="1"/>
  <c r="AZ61" i="4" s="1"/>
  <c r="E60" i="4"/>
  <c r="AS60" i="4" s="1"/>
  <c r="AZ60" i="4" s="1"/>
  <c r="E59" i="4"/>
  <c r="AS59" i="4" s="1"/>
  <c r="AZ59" i="4" s="1"/>
  <c r="E58" i="4"/>
  <c r="AS58" i="4" s="1"/>
  <c r="AZ58" i="4" s="1"/>
  <c r="E57" i="4"/>
  <c r="AS57" i="4" s="1"/>
  <c r="AZ57" i="4" s="1"/>
  <c r="E56" i="4"/>
  <c r="AS56" i="4" s="1"/>
  <c r="AZ56" i="4" s="1"/>
  <c r="E55" i="4"/>
  <c r="AS55" i="4" s="1"/>
  <c r="AZ55" i="4" s="1"/>
  <c r="E54" i="4"/>
  <c r="AS54" i="4" s="1"/>
  <c r="AZ54" i="4" s="1"/>
  <c r="E53" i="4"/>
  <c r="AS53" i="4" s="1"/>
  <c r="AZ53" i="4" s="1"/>
  <c r="E52" i="4"/>
  <c r="AS52" i="4" s="1"/>
  <c r="AZ52" i="4" s="1"/>
  <c r="E51" i="4"/>
  <c r="AS51" i="4" s="1"/>
  <c r="AZ51" i="4" s="1"/>
  <c r="E50" i="4"/>
  <c r="AS50" i="4" s="1"/>
  <c r="AZ50" i="4" s="1"/>
  <c r="E49" i="4"/>
  <c r="AS49" i="4" s="1"/>
  <c r="AZ49" i="4" s="1"/>
  <c r="E48" i="4"/>
  <c r="AS48" i="4" s="1"/>
  <c r="AZ48" i="4" s="1"/>
  <c r="E47" i="4"/>
  <c r="AS47" i="4" s="1"/>
  <c r="AZ47" i="4" s="1"/>
  <c r="E46" i="4"/>
  <c r="AS46" i="4" s="1"/>
  <c r="AZ46" i="4" s="1"/>
  <c r="E45" i="4"/>
  <c r="AS45" i="4" s="1"/>
  <c r="AZ45" i="4" s="1"/>
  <c r="E44" i="4"/>
  <c r="AS44" i="4" s="1"/>
  <c r="AZ44" i="4" s="1"/>
  <c r="E43" i="4"/>
  <c r="AS43" i="4" s="1"/>
  <c r="AZ43" i="4" s="1"/>
  <c r="E42" i="4"/>
  <c r="AS42" i="4" s="1"/>
  <c r="AZ42" i="4" s="1"/>
  <c r="E41" i="4"/>
  <c r="AS41" i="4" s="1"/>
  <c r="AZ41" i="4" s="1"/>
  <c r="E40" i="4"/>
  <c r="AS40" i="4" s="1"/>
  <c r="AZ40" i="4" s="1"/>
  <c r="E39" i="4"/>
  <c r="AS39" i="4" s="1"/>
  <c r="AZ39" i="4" s="1"/>
  <c r="E38" i="4"/>
  <c r="AS38" i="4" s="1"/>
  <c r="AZ38" i="4" s="1"/>
  <c r="E37" i="4"/>
  <c r="AS37" i="4" s="1"/>
  <c r="AZ37" i="4" s="1"/>
  <c r="E36" i="4"/>
  <c r="AS36" i="4" s="1"/>
  <c r="AZ36" i="4" s="1"/>
  <c r="E35" i="4"/>
  <c r="AS35" i="4" s="1"/>
  <c r="AZ35" i="4" s="1"/>
  <c r="E34" i="4"/>
  <c r="AS34" i="4" s="1"/>
  <c r="AZ34" i="4" s="1"/>
  <c r="E33" i="4"/>
  <c r="AS33" i="4" s="1"/>
  <c r="AZ33" i="4" s="1"/>
  <c r="E32" i="4"/>
  <c r="AS32" i="4" s="1"/>
  <c r="AZ32" i="4" s="1"/>
  <c r="E31" i="4"/>
  <c r="AS31" i="4" s="1"/>
  <c r="AZ31" i="4" s="1"/>
  <c r="E30" i="4"/>
  <c r="AS30" i="4" s="1"/>
  <c r="AZ30" i="4" s="1"/>
  <c r="E29" i="4"/>
  <c r="AS29" i="4" s="1"/>
  <c r="AZ29" i="4" s="1"/>
  <c r="E28" i="4"/>
  <c r="AS28" i="4" s="1"/>
  <c r="AZ28" i="4" s="1"/>
  <c r="E27" i="4"/>
  <c r="AS27" i="4" s="1"/>
  <c r="AZ27" i="4" s="1"/>
  <c r="E26" i="4"/>
  <c r="AS26" i="4" s="1"/>
  <c r="AZ26" i="4" s="1"/>
  <c r="E25" i="4"/>
  <c r="AS25" i="4" s="1"/>
  <c r="AZ25" i="4" s="1"/>
  <c r="E24" i="4"/>
  <c r="AS24" i="4" s="1"/>
  <c r="AZ24" i="4" s="1"/>
  <c r="E23" i="4"/>
  <c r="AS23" i="4" s="1"/>
  <c r="AZ23" i="4" s="1"/>
  <c r="E22" i="4"/>
  <c r="AS22" i="4" s="1"/>
  <c r="AZ22" i="4" s="1"/>
  <c r="E21" i="4"/>
  <c r="AS21" i="4" s="1"/>
  <c r="AZ21" i="4" s="1"/>
  <c r="E20" i="4"/>
  <c r="AS20" i="4" s="1"/>
  <c r="AZ20" i="4" s="1"/>
  <c r="E19" i="4"/>
  <c r="AS19" i="4" s="1"/>
  <c r="AZ19" i="4" s="1"/>
  <c r="E18" i="4"/>
  <c r="AS18" i="4" s="1"/>
  <c r="AZ18" i="4" s="1"/>
  <c r="E17" i="4"/>
  <c r="AS17" i="4" s="1"/>
  <c r="AZ17" i="4" s="1"/>
  <c r="E16" i="4"/>
  <c r="AS16" i="4" s="1"/>
  <c r="AZ16" i="4" s="1"/>
  <c r="B3035" i="4"/>
  <c r="B3034" i="4"/>
  <c r="B3033" i="4"/>
  <c r="B3032" i="4"/>
  <c r="B3031" i="4"/>
  <c r="B3030" i="4"/>
  <c r="B3029" i="4"/>
  <c r="B3028" i="4"/>
  <c r="B3027" i="4"/>
  <c r="B3026" i="4"/>
  <c r="B3025" i="4"/>
  <c r="B3024" i="4"/>
  <c r="B3023" i="4"/>
  <c r="B3022" i="4"/>
  <c r="B3021" i="4"/>
  <c r="B3020" i="4"/>
  <c r="B3019" i="4"/>
  <c r="B3018" i="4"/>
  <c r="B3017" i="4"/>
  <c r="B3016" i="4"/>
  <c r="B3015" i="4"/>
  <c r="B3014" i="4"/>
  <c r="B3013" i="4"/>
  <c r="B3012" i="4"/>
  <c r="B3011" i="4"/>
  <c r="B3010" i="4"/>
  <c r="B3009" i="4"/>
  <c r="B3008" i="4"/>
  <c r="B3007" i="4"/>
  <c r="B3006" i="4"/>
  <c r="B3005" i="4"/>
  <c r="B3004" i="4"/>
  <c r="B3003" i="4"/>
  <c r="B3002" i="4"/>
  <c r="B3001" i="4"/>
  <c r="B3000" i="4"/>
  <c r="B2999" i="4"/>
  <c r="B2998" i="4"/>
  <c r="B2997" i="4"/>
  <c r="B2996" i="4"/>
  <c r="B2995" i="4"/>
  <c r="B2994" i="4"/>
  <c r="B2993" i="4"/>
  <c r="B2992" i="4"/>
  <c r="B2991" i="4"/>
  <c r="B2990" i="4"/>
  <c r="B2989" i="4"/>
  <c r="B2988" i="4"/>
  <c r="B2987" i="4"/>
  <c r="B2986" i="4"/>
  <c r="B2985" i="4"/>
  <c r="B2984" i="4"/>
  <c r="B2983" i="4"/>
  <c r="B2982" i="4"/>
  <c r="B2981" i="4"/>
  <c r="B2980" i="4"/>
  <c r="B2979" i="4"/>
  <c r="B2978" i="4"/>
  <c r="B2977" i="4"/>
  <c r="B2976" i="4"/>
  <c r="B2975" i="4"/>
  <c r="B2974" i="4"/>
  <c r="B2973" i="4"/>
  <c r="B2972" i="4"/>
  <c r="B2971" i="4"/>
  <c r="B2970" i="4"/>
  <c r="B2969" i="4"/>
  <c r="B2968" i="4"/>
  <c r="B2967" i="4"/>
  <c r="B2966" i="4"/>
  <c r="B2965" i="4"/>
  <c r="B2964" i="4"/>
  <c r="B2963" i="4"/>
  <c r="B2962" i="4"/>
  <c r="B2961" i="4"/>
  <c r="B2960" i="4"/>
  <c r="B2959" i="4"/>
  <c r="B2958" i="4"/>
  <c r="B2957" i="4"/>
  <c r="B2956" i="4"/>
  <c r="B2955" i="4"/>
  <c r="B2954" i="4"/>
  <c r="B2953" i="4"/>
  <c r="B2952" i="4"/>
  <c r="B2951" i="4"/>
  <c r="B2950" i="4"/>
  <c r="B2949" i="4"/>
  <c r="B2948" i="4"/>
  <c r="B2947" i="4"/>
  <c r="B2946" i="4"/>
  <c r="B2945" i="4"/>
  <c r="B2944" i="4"/>
  <c r="B2943" i="4"/>
  <c r="B2942" i="4"/>
  <c r="B2941" i="4"/>
  <c r="B2940" i="4"/>
  <c r="B2939" i="4"/>
  <c r="B2938" i="4"/>
  <c r="B2937" i="4"/>
  <c r="B2936" i="4"/>
  <c r="B2935" i="4"/>
  <c r="B2934" i="4"/>
  <c r="B2933" i="4"/>
  <c r="B2932" i="4"/>
  <c r="B2931" i="4"/>
  <c r="B2930" i="4"/>
  <c r="B2929" i="4"/>
  <c r="B2928" i="4"/>
  <c r="B2927" i="4"/>
  <c r="B2926" i="4"/>
  <c r="B2925" i="4"/>
  <c r="B2924" i="4"/>
  <c r="B2923" i="4"/>
  <c r="B2922" i="4"/>
  <c r="B2921" i="4"/>
  <c r="B2920" i="4"/>
  <c r="B2919" i="4"/>
  <c r="B2918" i="4"/>
  <c r="B2917" i="4"/>
  <c r="B2916" i="4"/>
  <c r="B2915" i="4"/>
  <c r="B2914" i="4"/>
  <c r="B2913" i="4"/>
  <c r="B2912" i="4"/>
  <c r="B2911" i="4"/>
  <c r="B2910" i="4"/>
  <c r="B2909" i="4"/>
  <c r="B2908" i="4"/>
  <c r="B2907" i="4"/>
  <c r="B2906" i="4"/>
  <c r="B2905" i="4"/>
  <c r="B2904" i="4"/>
  <c r="B2903" i="4"/>
  <c r="B2902" i="4"/>
  <c r="B2901" i="4"/>
  <c r="B2900" i="4"/>
  <c r="B2899" i="4"/>
  <c r="B2898" i="4"/>
  <c r="B2897" i="4"/>
  <c r="B2896" i="4"/>
  <c r="B2895" i="4"/>
  <c r="B2894" i="4"/>
  <c r="B2893" i="4"/>
  <c r="B2892" i="4"/>
  <c r="B2891" i="4"/>
  <c r="B2890" i="4"/>
  <c r="B2889" i="4"/>
  <c r="B2888" i="4"/>
  <c r="B2887" i="4"/>
  <c r="B2886" i="4"/>
  <c r="B2885" i="4"/>
  <c r="B2884" i="4"/>
  <c r="B2883" i="4"/>
  <c r="B2882" i="4"/>
  <c r="B2881" i="4"/>
  <c r="B2880" i="4"/>
  <c r="B2879" i="4"/>
  <c r="B2878" i="4"/>
  <c r="B2877" i="4"/>
  <c r="B2876" i="4"/>
  <c r="B2875" i="4"/>
  <c r="B2874" i="4"/>
  <c r="B2873" i="4"/>
  <c r="B2872" i="4"/>
  <c r="B2871" i="4"/>
  <c r="B2870" i="4"/>
  <c r="B2869" i="4"/>
  <c r="B2868" i="4"/>
  <c r="B2867" i="4"/>
  <c r="B2866" i="4"/>
  <c r="B2865" i="4"/>
  <c r="B2864" i="4"/>
  <c r="B2863" i="4"/>
  <c r="B2862" i="4"/>
  <c r="B2861" i="4"/>
  <c r="B2860" i="4"/>
  <c r="B2859" i="4"/>
  <c r="B2858" i="4"/>
  <c r="B2857" i="4"/>
  <c r="B2856" i="4"/>
  <c r="B2855" i="4"/>
  <c r="B2854" i="4"/>
  <c r="B2853" i="4"/>
  <c r="B2852" i="4"/>
  <c r="B2851" i="4"/>
  <c r="B2850" i="4"/>
  <c r="B2849" i="4"/>
  <c r="B2848" i="4"/>
  <c r="B2847" i="4"/>
  <c r="B2846" i="4"/>
  <c r="B2845" i="4"/>
  <c r="B2844" i="4"/>
  <c r="B2843" i="4"/>
  <c r="B2842" i="4"/>
  <c r="B2841" i="4"/>
  <c r="B2840" i="4"/>
  <c r="B2839" i="4"/>
  <c r="B2838" i="4"/>
  <c r="B2837" i="4"/>
  <c r="B2836" i="4"/>
  <c r="B2835" i="4"/>
  <c r="B2834" i="4"/>
  <c r="B2833" i="4"/>
  <c r="B2832" i="4"/>
  <c r="B2831" i="4"/>
  <c r="B2830" i="4"/>
  <c r="B2829" i="4"/>
  <c r="B2828" i="4"/>
  <c r="B2827" i="4"/>
  <c r="B2826" i="4"/>
  <c r="B2825" i="4"/>
  <c r="B2824" i="4"/>
  <c r="B2823" i="4"/>
  <c r="B2822" i="4"/>
  <c r="B2821" i="4"/>
  <c r="B2820" i="4"/>
  <c r="B2819" i="4"/>
  <c r="B2818" i="4"/>
  <c r="B2817" i="4"/>
  <c r="B2816" i="4"/>
  <c r="B2815" i="4"/>
  <c r="B2814" i="4"/>
  <c r="B2813" i="4"/>
  <c r="B2812" i="4"/>
  <c r="B2811" i="4"/>
  <c r="B2810" i="4"/>
  <c r="B2809" i="4"/>
  <c r="B2808" i="4"/>
  <c r="B2807" i="4"/>
  <c r="B2806" i="4"/>
  <c r="B2805" i="4"/>
  <c r="B2804" i="4"/>
  <c r="B2803" i="4"/>
  <c r="B2802" i="4"/>
  <c r="B2801" i="4"/>
  <c r="B2800" i="4"/>
  <c r="B2799" i="4"/>
  <c r="B2798" i="4"/>
  <c r="B2797" i="4"/>
  <c r="B2796" i="4"/>
  <c r="B2795" i="4"/>
  <c r="B2794" i="4"/>
  <c r="B2793" i="4"/>
  <c r="B2792" i="4"/>
  <c r="B2791" i="4"/>
  <c r="B2790" i="4"/>
  <c r="B2789" i="4"/>
  <c r="B2788" i="4"/>
  <c r="B2787" i="4"/>
  <c r="B2786" i="4"/>
  <c r="B2785" i="4"/>
  <c r="B2784" i="4"/>
  <c r="B2783" i="4"/>
  <c r="B2782" i="4"/>
  <c r="B2781" i="4"/>
  <c r="B2780" i="4"/>
  <c r="B2779" i="4"/>
  <c r="B2778" i="4"/>
  <c r="B2777" i="4"/>
  <c r="B2776" i="4"/>
  <c r="B2775" i="4"/>
  <c r="B2774" i="4"/>
  <c r="B2773" i="4"/>
  <c r="B2772" i="4"/>
  <c r="B2771" i="4"/>
  <c r="B2770" i="4"/>
  <c r="B2769" i="4"/>
  <c r="B2768" i="4"/>
  <c r="B2767" i="4"/>
  <c r="B2766" i="4"/>
  <c r="B2765" i="4"/>
  <c r="B2764" i="4"/>
  <c r="B2763" i="4"/>
  <c r="B2762" i="4"/>
  <c r="B2761" i="4"/>
  <c r="B2760" i="4"/>
  <c r="B2759" i="4"/>
  <c r="B2758" i="4"/>
  <c r="B2757" i="4"/>
  <c r="B2756" i="4"/>
  <c r="B2755" i="4"/>
  <c r="B2754" i="4"/>
  <c r="B2753" i="4"/>
  <c r="B2752" i="4"/>
  <c r="B2751" i="4"/>
  <c r="B2750" i="4"/>
  <c r="B2749" i="4"/>
  <c r="B2748" i="4"/>
  <c r="B2747" i="4"/>
  <c r="B2746" i="4"/>
  <c r="B2745" i="4"/>
  <c r="B2744" i="4"/>
  <c r="B2743" i="4"/>
  <c r="B2742" i="4"/>
  <c r="B2741" i="4"/>
  <c r="B2740" i="4"/>
  <c r="B2739" i="4"/>
  <c r="B2738" i="4"/>
  <c r="B2737" i="4"/>
  <c r="B2736" i="4"/>
  <c r="B2735" i="4"/>
  <c r="B2734" i="4"/>
  <c r="B2733" i="4"/>
  <c r="B2732" i="4"/>
  <c r="B2731" i="4"/>
  <c r="B2730" i="4"/>
  <c r="B2729" i="4"/>
  <c r="B2728" i="4"/>
  <c r="B2727" i="4"/>
  <c r="B2726" i="4"/>
  <c r="B2725" i="4"/>
  <c r="B2724" i="4"/>
  <c r="B2723" i="4"/>
  <c r="B2722" i="4"/>
  <c r="B2721" i="4"/>
  <c r="B2720" i="4"/>
  <c r="B2719" i="4"/>
  <c r="B2718" i="4"/>
  <c r="B2717" i="4"/>
  <c r="B2716" i="4"/>
  <c r="B2715" i="4"/>
  <c r="B2714" i="4"/>
  <c r="B2713" i="4"/>
  <c r="B2712" i="4"/>
  <c r="B2711" i="4"/>
  <c r="B2710" i="4"/>
  <c r="B2709" i="4"/>
  <c r="B2708" i="4"/>
  <c r="B2707" i="4"/>
  <c r="B2706" i="4"/>
  <c r="B2705" i="4"/>
  <c r="B2704" i="4"/>
  <c r="B2703" i="4"/>
  <c r="B2702" i="4"/>
  <c r="B2701" i="4"/>
  <c r="B2700" i="4"/>
  <c r="B2699" i="4"/>
  <c r="B2698" i="4"/>
  <c r="B2697" i="4"/>
  <c r="B2696" i="4"/>
  <c r="B2695" i="4"/>
  <c r="B2694" i="4"/>
  <c r="B2693" i="4"/>
  <c r="B2692" i="4"/>
  <c r="B2691" i="4"/>
  <c r="B2690" i="4"/>
  <c r="B2689" i="4"/>
  <c r="B2688" i="4"/>
  <c r="B2687" i="4"/>
  <c r="B2686" i="4"/>
  <c r="B2685" i="4"/>
  <c r="B2684" i="4"/>
  <c r="B2683" i="4"/>
  <c r="B2682" i="4"/>
  <c r="B2681" i="4"/>
  <c r="B2680" i="4"/>
  <c r="B2679" i="4"/>
  <c r="B2678" i="4"/>
  <c r="B2677" i="4"/>
  <c r="B2676" i="4"/>
  <c r="B2675" i="4"/>
  <c r="B2674" i="4"/>
  <c r="B2673" i="4"/>
  <c r="B2672" i="4"/>
  <c r="B2671" i="4"/>
  <c r="B2670" i="4"/>
  <c r="B2669" i="4"/>
  <c r="B2668" i="4"/>
  <c r="B2667" i="4"/>
  <c r="B2666" i="4"/>
  <c r="B2665" i="4"/>
  <c r="B2664" i="4"/>
  <c r="B2663" i="4"/>
  <c r="B2662" i="4"/>
  <c r="B2661" i="4"/>
  <c r="B2660" i="4"/>
  <c r="B2659" i="4"/>
  <c r="B2658" i="4"/>
  <c r="B2657" i="4"/>
  <c r="B2656" i="4"/>
  <c r="B2655" i="4"/>
  <c r="B2654" i="4"/>
  <c r="B2653" i="4"/>
  <c r="B2652" i="4"/>
  <c r="B2651" i="4"/>
  <c r="B2650" i="4"/>
  <c r="B2649" i="4"/>
  <c r="B2648" i="4"/>
  <c r="B2647" i="4"/>
  <c r="B2646" i="4"/>
  <c r="B2645" i="4"/>
  <c r="B2644" i="4"/>
  <c r="B2643" i="4"/>
  <c r="B2642" i="4"/>
  <c r="B2641" i="4"/>
  <c r="B2640" i="4"/>
  <c r="B2639" i="4"/>
  <c r="B2638" i="4"/>
  <c r="B2637" i="4"/>
  <c r="B2636" i="4"/>
  <c r="B2635" i="4"/>
  <c r="B2634" i="4"/>
  <c r="B2633" i="4"/>
  <c r="B2632" i="4"/>
  <c r="B2631" i="4"/>
  <c r="B2630" i="4"/>
  <c r="B2629" i="4"/>
  <c r="B2628" i="4"/>
  <c r="B2627" i="4"/>
  <c r="B2626" i="4"/>
  <c r="B2625" i="4"/>
  <c r="B2624" i="4"/>
  <c r="B2623" i="4"/>
  <c r="B2622" i="4"/>
  <c r="B2621" i="4"/>
  <c r="B2620" i="4"/>
  <c r="B2619" i="4"/>
  <c r="B2618" i="4"/>
  <c r="B2617" i="4"/>
  <c r="B2616" i="4"/>
  <c r="B2615" i="4"/>
  <c r="B2614" i="4"/>
  <c r="B2613" i="4"/>
  <c r="B2612" i="4"/>
  <c r="B2611" i="4"/>
  <c r="B2610" i="4"/>
  <c r="B2609" i="4"/>
  <c r="B2608" i="4"/>
  <c r="B2607" i="4"/>
  <c r="B2606" i="4"/>
  <c r="B2605" i="4"/>
  <c r="B2604" i="4"/>
  <c r="B2603" i="4"/>
  <c r="B2602" i="4"/>
  <c r="B2601" i="4"/>
  <c r="B2600" i="4"/>
  <c r="B2599" i="4"/>
  <c r="B2598" i="4"/>
  <c r="B2597" i="4"/>
  <c r="B2596" i="4"/>
  <c r="B2595" i="4"/>
  <c r="B2594" i="4"/>
  <c r="B2593" i="4"/>
  <c r="B2592" i="4"/>
  <c r="B2591" i="4"/>
  <c r="B2590" i="4"/>
  <c r="B2589" i="4"/>
  <c r="B2588" i="4"/>
  <c r="B2587" i="4"/>
  <c r="B2586" i="4"/>
  <c r="B2585" i="4"/>
  <c r="B2584" i="4"/>
  <c r="B2583" i="4"/>
  <c r="B2582" i="4"/>
  <c r="B2581" i="4"/>
  <c r="B2580" i="4"/>
  <c r="B2579" i="4"/>
  <c r="B2578" i="4"/>
  <c r="B2577" i="4"/>
  <c r="B2576" i="4"/>
  <c r="B2575" i="4"/>
  <c r="B2574" i="4"/>
  <c r="B2573" i="4"/>
  <c r="B2572" i="4"/>
  <c r="B2571" i="4"/>
  <c r="B2570" i="4"/>
  <c r="B2569" i="4"/>
  <c r="B2568" i="4"/>
  <c r="B2567" i="4"/>
  <c r="B2566" i="4"/>
  <c r="B2565" i="4"/>
  <c r="B2564" i="4"/>
  <c r="B2563" i="4"/>
  <c r="B2562" i="4"/>
  <c r="B2561" i="4"/>
  <c r="B2560" i="4"/>
  <c r="B2559" i="4"/>
  <c r="B2558" i="4"/>
  <c r="B2557" i="4"/>
  <c r="B2556" i="4"/>
  <c r="B2555" i="4"/>
  <c r="B2554" i="4"/>
  <c r="B2553" i="4"/>
  <c r="B2552" i="4"/>
  <c r="B2551" i="4"/>
  <c r="B2550" i="4"/>
  <c r="B2549" i="4"/>
  <c r="B2548" i="4"/>
  <c r="B2547" i="4"/>
  <c r="B2546" i="4"/>
  <c r="B2545" i="4"/>
  <c r="B2544" i="4"/>
  <c r="B2543" i="4"/>
  <c r="B2542" i="4"/>
  <c r="B2541" i="4"/>
  <c r="B2540" i="4"/>
  <c r="B2539" i="4"/>
  <c r="B2538" i="4"/>
  <c r="B2537" i="4"/>
  <c r="B2536" i="4"/>
  <c r="B2535" i="4"/>
  <c r="B2534" i="4"/>
  <c r="B2533" i="4"/>
  <c r="B2532" i="4"/>
  <c r="B2531" i="4"/>
  <c r="B2530" i="4"/>
  <c r="B2529" i="4"/>
  <c r="B2528" i="4"/>
  <c r="B2527" i="4"/>
  <c r="B2526" i="4"/>
  <c r="B2525" i="4"/>
  <c r="B2524" i="4"/>
  <c r="B2523" i="4"/>
  <c r="B2522" i="4"/>
  <c r="B2521" i="4"/>
  <c r="B2520" i="4"/>
  <c r="B2519" i="4"/>
  <c r="B2518" i="4"/>
  <c r="B2517" i="4"/>
  <c r="B2516" i="4"/>
  <c r="B2515" i="4"/>
  <c r="B2514" i="4"/>
  <c r="B2513" i="4"/>
  <c r="B2512" i="4"/>
  <c r="B2511" i="4"/>
  <c r="B2510" i="4"/>
  <c r="B2509" i="4"/>
  <c r="B2508" i="4"/>
  <c r="B2507" i="4"/>
  <c r="B2506" i="4"/>
  <c r="B2505" i="4"/>
  <c r="B2504" i="4"/>
  <c r="B2503" i="4"/>
  <c r="B2502" i="4"/>
  <c r="B2501" i="4"/>
  <c r="B2500" i="4"/>
  <c r="B2499" i="4"/>
  <c r="B2498" i="4"/>
  <c r="B2497" i="4"/>
  <c r="B2496" i="4"/>
  <c r="B2495" i="4"/>
  <c r="B2494" i="4"/>
  <c r="B2493" i="4"/>
  <c r="B2492" i="4"/>
  <c r="B2491" i="4"/>
  <c r="B2490" i="4"/>
  <c r="B2489" i="4"/>
  <c r="B2488" i="4"/>
  <c r="B2487" i="4"/>
  <c r="B2486" i="4"/>
  <c r="B2485" i="4"/>
  <c r="B2484" i="4"/>
  <c r="B2483" i="4"/>
  <c r="B2482" i="4"/>
  <c r="B2481" i="4"/>
  <c r="B2480" i="4"/>
  <c r="B2479" i="4"/>
  <c r="B2478" i="4"/>
  <c r="B2477" i="4"/>
  <c r="B2476" i="4"/>
  <c r="B2475" i="4"/>
  <c r="B2474" i="4"/>
  <c r="B2473" i="4"/>
  <c r="B2472" i="4"/>
  <c r="B2471" i="4"/>
  <c r="B2470" i="4"/>
  <c r="B2469" i="4"/>
  <c r="B2468" i="4"/>
  <c r="B2467" i="4"/>
  <c r="B2466" i="4"/>
  <c r="B2465" i="4"/>
  <c r="B2464" i="4"/>
  <c r="B2463" i="4"/>
  <c r="B2462" i="4"/>
  <c r="B2461" i="4"/>
  <c r="B2460" i="4"/>
  <c r="B2459" i="4"/>
  <c r="B2458" i="4"/>
  <c r="B2457" i="4"/>
  <c r="B2456" i="4"/>
  <c r="B2455" i="4"/>
  <c r="B2454" i="4"/>
  <c r="B2453" i="4"/>
  <c r="B2452" i="4"/>
  <c r="B2451" i="4"/>
  <c r="B2450" i="4"/>
  <c r="B2449" i="4"/>
  <c r="B2448" i="4"/>
  <c r="B2447" i="4"/>
  <c r="B2446" i="4"/>
  <c r="B2445" i="4"/>
  <c r="B2444" i="4"/>
  <c r="B2443" i="4"/>
  <c r="B2442" i="4"/>
  <c r="B2441" i="4"/>
  <c r="B2440" i="4"/>
  <c r="B2439" i="4"/>
  <c r="B2438" i="4"/>
  <c r="B2437" i="4"/>
  <c r="B2436" i="4"/>
  <c r="B2435" i="4"/>
  <c r="B2434" i="4"/>
  <c r="B2433" i="4"/>
  <c r="B2432" i="4"/>
  <c r="B2431" i="4"/>
  <c r="B2430" i="4"/>
  <c r="B2429" i="4"/>
  <c r="B2428" i="4"/>
  <c r="B2427" i="4"/>
  <c r="B2426" i="4"/>
  <c r="B2425" i="4"/>
  <c r="B2424" i="4"/>
  <c r="B2423" i="4"/>
  <c r="B2422" i="4"/>
  <c r="B2421" i="4"/>
  <c r="B2420" i="4"/>
  <c r="B2419" i="4"/>
  <c r="B2418" i="4"/>
  <c r="B2417" i="4"/>
  <c r="B2416" i="4"/>
  <c r="B2415" i="4"/>
  <c r="B2414" i="4"/>
  <c r="B2413" i="4"/>
  <c r="B2412" i="4"/>
  <c r="B2411" i="4"/>
  <c r="B2410" i="4"/>
  <c r="B2409" i="4"/>
  <c r="B2408" i="4"/>
  <c r="B2407" i="4"/>
  <c r="B2406" i="4"/>
  <c r="B2405" i="4"/>
  <c r="B2404" i="4"/>
  <c r="B2403" i="4"/>
  <c r="B2402" i="4"/>
  <c r="B2401" i="4"/>
  <c r="B2400" i="4"/>
  <c r="B2399" i="4"/>
  <c r="B2398" i="4"/>
  <c r="B2397" i="4"/>
  <c r="B2396" i="4"/>
  <c r="B2395" i="4"/>
  <c r="B2394" i="4"/>
  <c r="B2393" i="4"/>
  <c r="B2392" i="4"/>
  <c r="B2391" i="4"/>
  <c r="B2390" i="4"/>
  <c r="B2389" i="4"/>
  <c r="B2388" i="4"/>
  <c r="B2387" i="4"/>
  <c r="B2386" i="4"/>
  <c r="B2385" i="4"/>
  <c r="B2384" i="4"/>
  <c r="B2383" i="4"/>
  <c r="B2382" i="4"/>
  <c r="B2381" i="4"/>
  <c r="B2380" i="4"/>
  <c r="B2379" i="4"/>
  <c r="B2378" i="4"/>
  <c r="B2377" i="4"/>
  <c r="B2376" i="4"/>
  <c r="B2375" i="4"/>
  <c r="B2374" i="4"/>
  <c r="B2373" i="4"/>
  <c r="B2372" i="4"/>
  <c r="B2371" i="4"/>
  <c r="B2370" i="4"/>
  <c r="B2369" i="4"/>
  <c r="B2368" i="4"/>
  <c r="B2367" i="4"/>
  <c r="B2366" i="4"/>
  <c r="B2365" i="4"/>
  <c r="B2364" i="4"/>
  <c r="B2363" i="4"/>
  <c r="B2362" i="4"/>
  <c r="B2361" i="4"/>
  <c r="B2360" i="4"/>
  <c r="B2359" i="4"/>
  <c r="B2358" i="4"/>
  <c r="B2357" i="4"/>
  <c r="B2356" i="4"/>
  <c r="B2355" i="4"/>
  <c r="B2354" i="4"/>
  <c r="B2353" i="4"/>
  <c r="B2352" i="4"/>
  <c r="B2351" i="4"/>
  <c r="B2350" i="4"/>
  <c r="B2349" i="4"/>
  <c r="B2348" i="4"/>
  <c r="B2347" i="4"/>
  <c r="B2346" i="4"/>
  <c r="B2345" i="4"/>
  <c r="B2344" i="4"/>
  <c r="B2343" i="4"/>
  <c r="B2342" i="4"/>
  <c r="B2341" i="4"/>
  <c r="B2340" i="4"/>
  <c r="B2339" i="4"/>
  <c r="B2338" i="4"/>
  <c r="B2337" i="4"/>
  <c r="B2336" i="4"/>
  <c r="B2335" i="4"/>
  <c r="B2334" i="4"/>
  <c r="B2333" i="4"/>
  <c r="B2332" i="4"/>
  <c r="B2331" i="4"/>
  <c r="B2330" i="4"/>
  <c r="B2329" i="4"/>
  <c r="B2328" i="4"/>
  <c r="B2327" i="4"/>
  <c r="B2326" i="4"/>
  <c r="B2325" i="4"/>
  <c r="B2324" i="4"/>
  <c r="B2323" i="4"/>
  <c r="B2322" i="4"/>
  <c r="B2321" i="4"/>
  <c r="B2320" i="4"/>
  <c r="B2319" i="4"/>
  <c r="B2318" i="4"/>
  <c r="B2317" i="4"/>
  <c r="B2316" i="4"/>
  <c r="B2315" i="4"/>
  <c r="B2314" i="4"/>
  <c r="B2313" i="4"/>
  <c r="B2312" i="4"/>
  <c r="B2311" i="4"/>
  <c r="B2310" i="4"/>
  <c r="B2309" i="4"/>
  <c r="B2308" i="4"/>
  <c r="B2307" i="4"/>
  <c r="B2306" i="4"/>
  <c r="B2305" i="4"/>
  <c r="B2304" i="4"/>
  <c r="B2303" i="4"/>
  <c r="B2302" i="4"/>
  <c r="B2301" i="4"/>
  <c r="B2300" i="4"/>
  <c r="B2299" i="4"/>
  <c r="B2298" i="4"/>
  <c r="B2297" i="4"/>
  <c r="B2296" i="4"/>
  <c r="B2295" i="4"/>
  <c r="B2294" i="4"/>
  <c r="B2293" i="4"/>
  <c r="B2292" i="4"/>
  <c r="B2291" i="4"/>
  <c r="B2290" i="4"/>
  <c r="B2289" i="4"/>
  <c r="B2288" i="4"/>
  <c r="B2287" i="4"/>
  <c r="B2286" i="4"/>
  <c r="B2285" i="4"/>
  <c r="B2284" i="4"/>
  <c r="B2283" i="4"/>
  <c r="B2282" i="4"/>
  <c r="B2281" i="4"/>
  <c r="B2280" i="4"/>
  <c r="B2279" i="4"/>
  <c r="B2278" i="4"/>
  <c r="B2277" i="4"/>
  <c r="B2276" i="4"/>
  <c r="B2275" i="4"/>
  <c r="B2274" i="4"/>
  <c r="B2273" i="4"/>
  <c r="B2272" i="4"/>
  <c r="B2271" i="4"/>
  <c r="B2270" i="4"/>
  <c r="B2269" i="4"/>
  <c r="B2268" i="4"/>
  <c r="B2267" i="4"/>
  <c r="B2266" i="4"/>
  <c r="B2265" i="4"/>
  <c r="B2264" i="4"/>
  <c r="B2263" i="4"/>
  <c r="B2262" i="4"/>
  <c r="B2261" i="4"/>
  <c r="B2260" i="4"/>
  <c r="B2259" i="4"/>
  <c r="B2258" i="4"/>
  <c r="B2257" i="4"/>
  <c r="B2256" i="4"/>
  <c r="B2255" i="4"/>
  <c r="B2254" i="4"/>
  <c r="B2253" i="4"/>
  <c r="B2252" i="4"/>
  <c r="B2251" i="4"/>
  <c r="B2250" i="4"/>
  <c r="B2249" i="4"/>
  <c r="B2248" i="4"/>
  <c r="B2247" i="4"/>
  <c r="B2246" i="4"/>
  <c r="B2245" i="4"/>
  <c r="B2244" i="4"/>
  <c r="B2243" i="4"/>
  <c r="B2242" i="4"/>
  <c r="B2241" i="4"/>
  <c r="B2240" i="4"/>
  <c r="B2239" i="4"/>
  <c r="B2238" i="4"/>
  <c r="B2237" i="4"/>
  <c r="B2236" i="4"/>
  <c r="B2235" i="4"/>
  <c r="B2234" i="4"/>
  <c r="B2233" i="4"/>
  <c r="B2232" i="4"/>
  <c r="B2231" i="4"/>
  <c r="B2230" i="4"/>
  <c r="B2229" i="4"/>
  <c r="B2228" i="4"/>
  <c r="B2227" i="4"/>
  <c r="B2226" i="4"/>
  <c r="B2225" i="4"/>
  <c r="B2224" i="4"/>
  <c r="B2223" i="4"/>
  <c r="B2222" i="4"/>
  <c r="B2221" i="4"/>
  <c r="B2220" i="4"/>
  <c r="B2219" i="4"/>
  <c r="B2218" i="4"/>
  <c r="B2217" i="4"/>
  <c r="B2216" i="4"/>
  <c r="B2215" i="4"/>
  <c r="B2214" i="4"/>
  <c r="B2213" i="4"/>
  <c r="B2212" i="4"/>
  <c r="B2211" i="4"/>
  <c r="B2210" i="4"/>
  <c r="B2209" i="4"/>
  <c r="B2208" i="4"/>
  <c r="B2207" i="4"/>
  <c r="B2206" i="4"/>
  <c r="B2205" i="4"/>
  <c r="B2204" i="4"/>
  <c r="B2203" i="4"/>
  <c r="B2202" i="4"/>
  <c r="B2201" i="4"/>
  <c r="B2200" i="4"/>
  <c r="B2199" i="4"/>
  <c r="B2198" i="4"/>
  <c r="B2197" i="4"/>
  <c r="B2196" i="4"/>
  <c r="B2195" i="4"/>
  <c r="B2194" i="4"/>
  <c r="B2193" i="4"/>
  <c r="B2192" i="4"/>
  <c r="B2191" i="4"/>
  <c r="B2190" i="4"/>
  <c r="B2189" i="4"/>
  <c r="B2188" i="4"/>
  <c r="B2187" i="4"/>
  <c r="B2186" i="4"/>
  <c r="B2185" i="4"/>
  <c r="B2184" i="4"/>
  <c r="B2183" i="4"/>
  <c r="B2182" i="4"/>
  <c r="B2181" i="4"/>
  <c r="B2180" i="4"/>
  <c r="B2179" i="4"/>
  <c r="B2178" i="4"/>
  <c r="B2177" i="4"/>
  <c r="B2176" i="4"/>
  <c r="B2175" i="4"/>
  <c r="B2174" i="4"/>
  <c r="B2173" i="4"/>
  <c r="B2172" i="4"/>
  <c r="B2171" i="4"/>
  <c r="B2170" i="4"/>
  <c r="B2169" i="4"/>
  <c r="B2168" i="4"/>
  <c r="B2167" i="4"/>
  <c r="B2166" i="4"/>
  <c r="B2165" i="4"/>
  <c r="B2164" i="4"/>
  <c r="B2163" i="4"/>
  <c r="B2162" i="4"/>
  <c r="B2161" i="4"/>
  <c r="B2160" i="4"/>
  <c r="B2159" i="4"/>
  <c r="B2158" i="4"/>
  <c r="B2157" i="4"/>
  <c r="B2156" i="4"/>
  <c r="B2155" i="4"/>
  <c r="B2154" i="4"/>
  <c r="B2153" i="4"/>
  <c r="B2152" i="4"/>
  <c r="B2151" i="4"/>
  <c r="B2150" i="4"/>
  <c r="B2149" i="4"/>
  <c r="B2148" i="4"/>
  <c r="B2147" i="4"/>
  <c r="B2146" i="4"/>
  <c r="B2145" i="4"/>
  <c r="B2144" i="4"/>
  <c r="B2143" i="4"/>
  <c r="B2142" i="4"/>
  <c r="B2141" i="4"/>
  <c r="B2140" i="4"/>
  <c r="B2139" i="4"/>
  <c r="B2138" i="4"/>
  <c r="B2137" i="4"/>
  <c r="B2136" i="4"/>
  <c r="B2135" i="4"/>
  <c r="B2134" i="4"/>
  <c r="B2133" i="4"/>
  <c r="B2132" i="4"/>
  <c r="B2131" i="4"/>
  <c r="B2130" i="4"/>
  <c r="B2129" i="4"/>
  <c r="B2128" i="4"/>
  <c r="B2127" i="4"/>
  <c r="B2126" i="4"/>
  <c r="B2125" i="4"/>
  <c r="B2124" i="4"/>
  <c r="B2123" i="4"/>
  <c r="B2122" i="4"/>
  <c r="B2121" i="4"/>
  <c r="B2120" i="4"/>
  <c r="B2119" i="4"/>
  <c r="B2118" i="4"/>
  <c r="B2117" i="4"/>
  <c r="B2116" i="4"/>
  <c r="B2115" i="4"/>
  <c r="B2114" i="4"/>
  <c r="B2113" i="4"/>
  <c r="B2112" i="4"/>
  <c r="B2111" i="4"/>
  <c r="B2110" i="4"/>
  <c r="B2109" i="4"/>
  <c r="B2108" i="4"/>
  <c r="B2107" i="4"/>
  <c r="B2106" i="4"/>
  <c r="B2105" i="4"/>
  <c r="B2104" i="4"/>
  <c r="B2103" i="4"/>
  <c r="B2102" i="4"/>
  <c r="B2101" i="4"/>
  <c r="B2100" i="4"/>
  <c r="B2099" i="4"/>
  <c r="B2098" i="4"/>
  <c r="B2097" i="4"/>
  <c r="B2096" i="4"/>
  <c r="B2095" i="4"/>
  <c r="B2094" i="4"/>
  <c r="B2093" i="4"/>
  <c r="B2092" i="4"/>
  <c r="B2091" i="4"/>
  <c r="B2090" i="4"/>
  <c r="B2089" i="4"/>
  <c r="B2088" i="4"/>
  <c r="B2087" i="4"/>
  <c r="B2086" i="4"/>
  <c r="B2085" i="4"/>
  <c r="B2084" i="4"/>
  <c r="B2083" i="4"/>
  <c r="B2082" i="4"/>
  <c r="B2081" i="4"/>
  <c r="B2080" i="4"/>
  <c r="B2079" i="4"/>
  <c r="B2078" i="4"/>
  <c r="B2077" i="4"/>
  <c r="B2076" i="4"/>
  <c r="B2075" i="4"/>
  <c r="B2074" i="4"/>
  <c r="B2073" i="4"/>
  <c r="B2072" i="4"/>
  <c r="B2071" i="4"/>
  <c r="B2070" i="4"/>
  <c r="B2069" i="4"/>
  <c r="B2068" i="4"/>
  <c r="B2067" i="4"/>
  <c r="B2066" i="4"/>
  <c r="B2065" i="4"/>
  <c r="B2064" i="4"/>
  <c r="B2063" i="4"/>
  <c r="B2062" i="4"/>
  <c r="B2061" i="4"/>
  <c r="B2060" i="4"/>
  <c r="B2059" i="4"/>
  <c r="B2058" i="4"/>
  <c r="B2057" i="4"/>
  <c r="B2056" i="4"/>
  <c r="B2055" i="4"/>
  <c r="B2054" i="4"/>
  <c r="B2053" i="4"/>
  <c r="B2052" i="4"/>
  <c r="B2051" i="4"/>
  <c r="B2050" i="4"/>
  <c r="B2049" i="4"/>
  <c r="B2048" i="4"/>
  <c r="B2047" i="4"/>
  <c r="B2046" i="4"/>
  <c r="B2045" i="4"/>
  <c r="B2044" i="4"/>
  <c r="B2043" i="4"/>
  <c r="B2042" i="4"/>
  <c r="B2041" i="4"/>
  <c r="B2040" i="4"/>
  <c r="B2039" i="4"/>
  <c r="B2038" i="4"/>
  <c r="B2037" i="4"/>
  <c r="B2036" i="4"/>
  <c r="B2035" i="4"/>
  <c r="B2034" i="4"/>
  <c r="B2033" i="4"/>
  <c r="B2032" i="4"/>
  <c r="B2031" i="4"/>
  <c r="B2030" i="4"/>
  <c r="B2029" i="4"/>
  <c r="B2028" i="4"/>
  <c r="B2027" i="4"/>
  <c r="B2026" i="4"/>
  <c r="B2025" i="4"/>
  <c r="B2024" i="4"/>
  <c r="B2023" i="4"/>
  <c r="B2022" i="4"/>
  <c r="B2021" i="4"/>
  <c r="B2020" i="4"/>
  <c r="B2019" i="4"/>
  <c r="B2018" i="4"/>
  <c r="B2017" i="4"/>
  <c r="B2016" i="4"/>
  <c r="B2015" i="4"/>
  <c r="B2014" i="4"/>
  <c r="B2013" i="4"/>
  <c r="B2012" i="4"/>
  <c r="B2011" i="4"/>
  <c r="B2010" i="4"/>
  <c r="B2009" i="4"/>
  <c r="B2008" i="4"/>
  <c r="B2007" i="4"/>
  <c r="B2006" i="4"/>
  <c r="B2005" i="4"/>
  <c r="B2004" i="4"/>
  <c r="B2003" i="4"/>
  <c r="B2002" i="4"/>
  <c r="B2001" i="4"/>
  <c r="B2000" i="4"/>
  <c r="B1999" i="4"/>
  <c r="B1998" i="4"/>
  <c r="B1997" i="4"/>
  <c r="B1996" i="4"/>
  <c r="B1995" i="4"/>
  <c r="B1994" i="4"/>
  <c r="B1993" i="4"/>
  <c r="B1992" i="4"/>
  <c r="B1991" i="4"/>
  <c r="B1990" i="4"/>
  <c r="B1989" i="4"/>
  <c r="B1988" i="4"/>
  <c r="B1987" i="4"/>
  <c r="B1986" i="4"/>
  <c r="B1985" i="4"/>
  <c r="B1984" i="4"/>
  <c r="B1983" i="4"/>
  <c r="B1982" i="4"/>
  <c r="B1981" i="4"/>
  <c r="B1980" i="4"/>
  <c r="B1979" i="4"/>
  <c r="B1978" i="4"/>
  <c r="B1977" i="4"/>
  <c r="B1976" i="4"/>
  <c r="B1975" i="4"/>
  <c r="B1974" i="4"/>
  <c r="B1973" i="4"/>
  <c r="B1972" i="4"/>
  <c r="B1971" i="4"/>
  <c r="B1970" i="4"/>
  <c r="B1969" i="4"/>
  <c r="B1968" i="4"/>
  <c r="B1967" i="4"/>
  <c r="B1966" i="4"/>
  <c r="B1965" i="4"/>
  <c r="B1964" i="4"/>
  <c r="B1963" i="4"/>
  <c r="B1962" i="4"/>
  <c r="B1961" i="4"/>
  <c r="B1960"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B1793" i="4"/>
  <c r="B1792" i="4"/>
  <c r="B1791" i="4"/>
  <c r="B1790" i="4"/>
  <c r="B1789" i="4"/>
  <c r="B1788" i="4"/>
  <c r="B1787" i="4"/>
  <c r="B1786" i="4"/>
  <c r="B1785" i="4"/>
  <c r="B1784" i="4"/>
  <c r="B1783" i="4"/>
  <c r="B1782" i="4"/>
  <c r="B1781" i="4"/>
  <c r="B1780" i="4"/>
  <c r="B1779" i="4"/>
  <c r="B1778" i="4"/>
  <c r="B1777" i="4"/>
  <c r="B1776" i="4"/>
  <c r="B1775" i="4"/>
  <c r="B1774" i="4"/>
  <c r="B1773" i="4"/>
  <c r="B1772" i="4"/>
  <c r="B1771" i="4"/>
  <c r="B1770" i="4"/>
  <c r="B1769" i="4"/>
  <c r="B1768" i="4"/>
  <c r="B1767" i="4"/>
  <c r="B1766" i="4"/>
  <c r="B1765" i="4"/>
  <c r="B1764" i="4"/>
  <c r="B1763" i="4"/>
  <c r="B1762" i="4"/>
  <c r="B1761" i="4"/>
  <c r="B1760" i="4"/>
  <c r="B1759" i="4"/>
  <c r="B1758" i="4"/>
  <c r="B1757" i="4"/>
  <c r="B1756" i="4"/>
  <c r="B1755" i="4"/>
  <c r="B1754" i="4"/>
  <c r="B1753" i="4"/>
  <c r="B1752" i="4"/>
  <c r="B1751" i="4"/>
  <c r="B1750" i="4"/>
  <c r="B1749" i="4"/>
  <c r="B1748" i="4"/>
  <c r="B1747" i="4"/>
  <c r="B1746" i="4"/>
  <c r="B1745" i="4"/>
  <c r="B1744" i="4"/>
  <c r="B1743" i="4"/>
  <c r="B1742" i="4"/>
  <c r="B1741" i="4"/>
  <c r="B1740" i="4"/>
  <c r="B1739" i="4"/>
  <c r="B1738" i="4"/>
  <c r="B1737" i="4"/>
  <c r="B1736" i="4"/>
  <c r="B1735" i="4"/>
  <c r="B1734" i="4"/>
  <c r="B1733" i="4"/>
  <c r="B1732" i="4"/>
  <c r="B1731" i="4"/>
  <c r="B1730" i="4"/>
  <c r="B1729" i="4"/>
  <c r="B1728" i="4"/>
  <c r="B1727" i="4"/>
  <c r="B1726" i="4"/>
  <c r="B1725" i="4"/>
  <c r="B1724" i="4"/>
  <c r="B1723" i="4"/>
  <c r="B1722" i="4"/>
  <c r="B1721" i="4"/>
  <c r="B1720" i="4"/>
  <c r="B1719" i="4"/>
  <c r="B1718" i="4"/>
  <c r="B1717" i="4"/>
  <c r="B1716" i="4"/>
  <c r="B1715" i="4"/>
  <c r="B1714" i="4"/>
  <c r="B1713" i="4"/>
  <c r="B1712" i="4"/>
  <c r="B1711" i="4"/>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AE3035" i="3"/>
  <c r="AE3034" i="3"/>
  <c r="AE3033" i="3"/>
  <c r="AE3032" i="3"/>
  <c r="AE3031" i="3"/>
  <c r="AE3030" i="3"/>
  <c r="AE3029" i="3"/>
  <c r="AE3028" i="3"/>
  <c r="AE3027" i="3"/>
  <c r="AE3026" i="3"/>
  <c r="AE3025" i="3"/>
  <c r="AE3024" i="3"/>
  <c r="AE3023" i="3"/>
  <c r="AE3022" i="3"/>
  <c r="AE3021" i="3"/>
  <c r="AE3020" i="3"/>
  <c r="AE3019" i="3"/>
  <c r="AE3018" i="3"/>
  <c r="AE3017" i="3"/>
  <c r="AE3016" i="3"/>
  <c r="AE3015" i="3"/>
  <c r="AE3014" i="3"/>
  <c r="AE3013" i="3"/>
  <c r="AE3012" i="3"/>
  <c r="AE3011" i="3"/>
  <c r="AE3010" i="3"/>
  <c r="AE3009" i="3"/>
  <c r="AE3008" i="3"/>
  <c r="AE3007" i="3"/>
  <c r="AE3006" i="3"/>
  <c r="AE3005" i="3"/>
  <c r="AE3004" i="3"/>
  <c r="AE3003" i="3"/>
  <c r="AE3002" i="3"/>
  <c r="AE3001" i="3"/>
  <c r="AE3000" i="3"/>
  <c r="AE2999" i="3"/>
  <c r="AE2998" i="3"/>
  <c r="AE2997" i="3"/>
  <c r="AE2996" i="3"/>
  <c r="AE2995" i="3"/>
  <c r="AE2994" i="3"/>
  <c r="AE2993" i="3"/>
  <c r="AE2992" i="3"/>
  <c r="AE2991" i="3"/>
  <c r="AE2990" i="3"/>
  <c r="AE2989" i="3"/>
  <c r="AE2988" i="3"/>
  <c r="AE2987" i="3"/>
  <c r="AE2986" i="3"/>
  <c r="AE2985" i="3"/>
  <c r="AE2984" i="3"/>
  <c r="AE2983" i="3"/>
  <c r="AE2982" i="3"/>
  <c r="AE2981" i="3"/>
  <c r="AE2980" i="3"/>
  <c r="AE2979" i="3"/>
  <c r="AE2978" i="3"/>
  <c r="AE2977" i="3"/>
  <c r="AE2976" i="3"/>
  <c r="AE2975" i="3"/>
  <c r="AE2974" i="3"/>
  <c r="AE2973" i="3"/>
  <c r="AE2972" i="3"/>
  <c r="AE2971" i="3"/>
  <c r="AE2970" i="3"/>
  <c r="AE2969" i="3"/>
  <c r="AE2968" i="3"/>
  <c r="AE2967" i="3"/>
  <c r="AE2966" i="3"/>
  <c r="AE2965" i="3"/>
  <c r="AE2964" i="3"/>
  <c r="AE2963" i="3"/>
  <c r="AE2962" i="3"/>
  <c r="AE2961" i="3"/>
  <c r="AE2960" i="3"/>
  <c r="AE2959" i="3"/>
  <c r="AE2958" i="3"/>
  <c r="AE2957" i="3"/>
  <c r="AE2956" i="3"/>
  <c r="AE2955" i="3"/>
  <c r="AE2954" i="3"/>
  <c r="AE2953" i="3"/>
  <c r="AE2952" i="3"/>
  <c r="AE2951" i="3"/>
  <c r="AE2950" i="3"/>
  <c r="AE2949" i="3"/>
  <c r="AE2948" i="3"/>
  <c r="AE2947" i="3"/>
  <c r="AE2946" i="3"/>
  <c r="AE2945" i="3"/>
  <c r="AE2944" i="3"/>
  <c r="AE2943" i="3"/>
  <c r="AE2942" i="3"/>
  <c r="AE2941" i="3"/>
  <c r="AE2940" i="3"/>
  <c r="AE2939" i="3"/>
  <c r="AE2938" i="3"/>
  <c r="AE2937" i="3"/>
  <c r="AE2936" i="3"/>
  <c r="AE2935" i="3"/>
  <c r="AE2934" i="3"/>
  <c r="AE2933" i="3"/>
  <c r="AE2932" i="3"/>
  <c r="AE2931" i="3"/>
  <c r="AE2930" i="3"/>
  <c r="AE2929" i="3"/>
  <c r="AE2928" i="3"/>
  <c r="AE2927" i="3"/>
  <c r="AE2926" i="3"/>
  <c r="AE2925" i="3"/>
  <c r="AE2924" i="3"/>
  <c r="AE2923" i="3"/>
  <c r="AE2922" i="3"/>
  <c r="AE2921" i="3"/>
  <c r="AE2920" i="3"/>
  <c r="AE2919" i="3"/>
  <c r="AE2918" i="3"/>
  <c r="AE2917" i="3"/>
  <c r="AE2916" i="3"/>
  <c r="AE2915" i="3"/>
  <c r="AE2914" i="3"/>
  <c r="AE2913" i="3"/>
  <c r="AE2912" i="3"/>
  <c r="AE2911" i="3"/>
  <c r="AE2910" i="3"/>
  <c r="AE2909" i="3"/>
  <c r="AE2908" i="3"/>
  <c r="AE2907" i="3"/>
  <c r="AE2906" i="3"/>
  <c r="AE2905" i="3"/>
  <c r="AE2904" i="3"/>
  <c r="AE2903" i="3"/>
  <c r="AE2902" i="3"/>
  <c r="AE2901" i="3"/>
  <c r="AE2900" i="3"/>
  <c r="AE2899" i="3"/>
  <c r="AE2898" i="3"/>
  <c r="AE2897" i="3"/>
  <c r="AE2896" i="3"/>
  <c r="AE2895" i="3"/>
  <c r="AE2894" i="3"/>
  <c r="AE2893" i="3"/>
  <c r="AE2892" i="3"/>
  <c r="AE2891" i="3"/>
  <c r="AE2890" i="3"/>
  <c r="AE2889" i="3"/>
  <c r="AE2888" i="3"/>
  <c r="AE2887" i="3"/>
  <c r="AE2886" i="3"/>
  <c r="AE2885" i="3"/>
  <c r="AE2884" i="3"/>
  <c r="AE2883" i="3"/>
  <c r="AE2882" i="3"/>
  <c r="AE2881" i="3"/>
  <c r="AE2880" i="3"/>
  <c r="AE2879" i="3"/>
  <c r="AE2878" i="3"/>
  <c r="AE2877" i="3"/>
  <c r="AE2876" i="3"/>
  <c r="AE2875" i="3"/>
  <c r="AE2874" i="3"/>
  <c r="AE2873" i="3"/>
  <c r="AE2872" i="3"/>
  <c r="AE2871" i="3"/>
  <c r="AE2870" i="3"/>
  <c r="AE2869" i="3"/>
  <c r="AE2868" i="3"/>
  <c r="AE2867" i="3"/>
  <c r="AE2866" i="3"/>
  <c r="AE2865" i="3"/>
  <c r="AE2864" i="3"/>
  <c r="AE2863" i="3"/>
  <c r="AE2862" i="3"/>
  <c r="AE2861" i="3"/>
  <c r="AE2860" i="3"/>
  <c r="AE2859" i="3"/>
  <c r="AE2858" i="3"/>
  <c r="AE2857" i="3"/>
  <c r="AE2856" i="3"/>
  <c r="AE2855" i="3"/>
  <c r="AE2854" i="3"/>
  <c r="AE2853" i="3"/>
  <c r="AE2852" i="3"/>
  <c r="AE2851" i="3"/>
  <c r="AE2850" i="3"/>
  <c r="AE2849" i="3"/>
  <c r="AE2848" i="3"/>
  <c r="AE2847" i="3"/>
  <c r="AE2846" i="3"/>
  <c r="AE2845" i="3"/>
  <c r="AE2844" i="3"/>
  <c r="AE2843" i="3"/>
  <c r="AE2842" i="3"/>
  <c r="AE2841" i="3"/>
  <c r="AE2840" i="3"/>
  <c r="AE2839" i="3"/>
  <c r="AE2838" i="3"/>
  <c r="AE2837" i="3"/>
  <c r="AE2836" i="3"/>
  <c r="AE2835" i="3"/>
  <c r="AE2834" i="3"/>
  <c r="AE2833" i="3"/>
  <c r="AE2832" i="3"/>
  <c r="AE2831" i="3"/>
  <c r="AE2830" i="3"/>
  <c r="AE2829" i="3"/>
  <c r="AE2828" i="3"/>
  <c r="AE2827" i="3"/>
  <c r="AE2826" i="3"/>
  <c r="AE2825" i="3"/>
  <c r="AE2824" i="3"/>
  <c r="AE2823" i="3"/>
  <c r="AE2822" i="3"/>
  <c r="AE2821" i="3"/>
  <c r="AE2820" i="3"/>
  <c r="AE2819" i="3"/>
  <c r="AE2818" i="3"/>
  <c r="AE2817" i="3"/>
  <c r="AE2816" i="3"/>
  <c r="AE2815" i="3"/>
  <c r="AE2814" i="3"/>
  <c r="AE2813" i="3"/>
  <c r="AE2812" i="3"/>
  <c r="AE2811" i="3"/>
  <c r="AE2810" i="3"/>
  <c r="AE2809" i="3"/>
  <c r="AE2808" i="3"/>
  <c r="AE2807" i="3"/>
  <c r="AE2806" i="3"/>
  <c r="AE2805" i="3"/>
  <c r="AE2804" i="3"/>
  <c r="AE2803" i="3"/>
  <c r="AE2802" i="3"/>
  <c r="AE2801" i="3"/>
  <c r="AE2800" i="3"/>
  <c r="AE2799" i="3"/>
  <c r="AE2798" i="3"/>
  <c r="AE2797" i="3"/>
  <c r="AE2796" i="3"/>
  <c r="AE2795" i="3"/>
  <c r="AE2794" i="3"/>
  <c r="AE2793" i="3"/>
  <c r="AE2792" i="3"/>
  <c r="AE2791" i="3"/>
  <c r="AE2790" i="3"/>
  <c r="AE2789" i="3"/>
  <c r="AE2788" i="3"/>
  <c r="AE2787" i="3"/>
  <c r="AE2786" i="3"/>
  <c r="AE2785" i="3"/>
  <c r="AE2784" i="3"/>
  <c r="AE2783" i="3"/>
  <c r="AE2782" i="3"/>
  <c r="AE2781" i="3"/>
  <c r="AE2780" i="3"/>
  <c r="AE2779" i="3"/>
  <c r="AE2778" i="3"/>
  <c r="AE2777" i="3"/>
  <c r="AE2776" i="3"/>
  <c r="AE2775" i="3"/>
  <c r="AE2774" i="3"/>
  <c r="AE2773" i="3"/>
  <c r="AE2772" i="3"/>
  <c r="AE2771" i="3"/>
  <c r="AE2770" i="3"/>
  <c r="AE2769" i="3"/>
  <c r="AE2768" i="3"/>
  <c r="AE2767" i="3"/>
  <c r="AE2766" i="3"/>
  <c r="AE2765" i="3"/>
  <c r="AE2764" i="3"/>
  <c r="AE2763" i="3"/>
  <c r="AE2762" i="3"/>
  <c r="AE2761" i="3"/>
  <c r="AE2760" i="3"/>
  <c r="AE2759" i="3"/>
  <c r="AE2758" i="3"/>
  <c r="AE2757" i="3"/>
  <c r="AE2756" i="3"/>
  <c r="AE2755" i="3"/>
  <c r="AE2754" i="3"/>
  <c r="AE2753" i="3"/>
  <c r="AE2752" i="3"/>
  <c r="AE2751" i="3"/>
  <c r="AE2750" i="3"/>
  <c r="AE2749" i="3"/>
  <c r="AE2748" i="3"/>
  <c r="AE2747" i="3"/>
  <c r="AE2746" i="3"/>
  <c r="AE2745" i="3"/>
  <c r="AE2744" i="3"/>
  <c r="AE2743" i="3"/>
  <c r="AE2742" i="3"/>
  <c r="AE2741" i="3"/>
  <c r="AE2740" i="3"/>
  <c r="AE2739" i="3"/>
  <c r="AE2738" i="3"/>
  <c r="AE2737" i="3"/>
  <c r="AE2736" i="3"/>
  <c r="AE2735" i="3"/>
  <c r="AE2734" i="3"/>
  <c r="AE2733" i="3"/>
  <c r="AE2732" i="3"/>
  <c r="AE2731" i="3"/>
  <c r="AE2730" i="3"/>
  <c r="AE2729" i="3"/>
  <c r="AE2728" i="3"/>
  <c r="AE2727" i="3"/>
  <c r="AE2726" i="3"/>
  <c r="AE2725" i="3"/>
  <c r="AE2724" i="3"/>
  <c r="AE2723" i="3"/>
  <c r="AE2722" i="3"/>
  <c r="AE2721" i="3"/>
  <c r="AE2720" i="3"/>
  <c r="AE2719" i="3"/>
  <c r="AE2718" i="3"/>
  <c r="AE2717" i="3"/>
  <c r="AE2716" i="3"/>
  <c r="AE2715" i="3"/>
  <c r="AE2714" i="3"/>
  <c r="AE2713" i="3"/>
  <c r="AE2712" i="3"/>
  <c r="AE2711" i="3"/>
  <c r="AE2710" i="3"/>
  <c r="AE2709" i="3"/>
  <c r="AE2708" i="3"/>
  <c r="AE2707" i="3"/>
  <c r="AE2706" i="3"/>
  <c r="AE2705" i="3"/>
  <c r="AE2704" i="3"/>
  <c r="AE2703" i="3"/>
  <c r="AE2702" i="3"/>
  <c r="AE2701" i="3"/>
  <c r="AE2700" i="3"/>
  <c r="AE2699" i="3"/>
  <c r="AE2698" i="3"/>
  <c r="AE2697" i="3"/>
  <c r="AE2696" i="3"/>
  <c r="AE2695" i="3"/>
  <c r="AE2694" i="3"/>
  <c r="AE2693" i="3"/>
  <c r="AE2692" i="3"/>
  <c r="AE2691" i="3"/>
  <c r="AE2690" i="3"/>
  <c r="AE2689" i="3"/>
  <c r="AE2688" i="3"/>
  <c r="AE2687" i="3"/>
  <c r="AE2686" i="3"/>
  <c r="AE2685" i="3"/>
  <c r="AE2684" i="3"/>
  <c r="AE2683" i="3"/>
  <c r="AE2682" i="3"/>
  <c r="AE2681" i="3"/>
  <c r="AE2680" i="3"/>
  <c r="AE2679" i="3"/>
  <c r="AE2678" i="3"/>
  <c r="AE2677" i="3"/>
  <c r="AE2676" i="3"/>
  <c r="AE2675" i="3"/>
  <c r="AE2674" i="3"/>
  <c r="AE2673" i="3"/>
  <c r="AE2672" i="3"/>
  <c r="AE2671" i="3"/>
  <c r="AE2670" i="3"/>
  <c r="AE2669" i="3"/>
  <c r="AE2668" i="3"/>
  <c r="AE2667" i="3"/>
  <c r="AE2666" i="3"/>
  <c r="AE2665" i="3"/>
  <c r="AE2664" i="3"/>
  <c r="AE2663" i="3"/>
  <c r="AE2662" i="3"/>
  <c r="AE2661" i="3"/>
  <c r="AE2660" i="3"/>
  <c r="AE2659" i="3"/>
  <c r="AE2658" i="3"/>
  <c r="AE2657" i="3"/>
  <c r="AE2656" i="3"/>
  <c r="AE2655" i="3"/>
  <c r="AE2654" i="3"/>
  <c r="AE2653" i="3"/>
  <c r="AE2652" i="3"/>
  <c r="AE2651" i="3"/>
  <c r="AE2650" i="3"/>
  <c r="AE2649" i="3"/>
  <c r="AE2648" i="3"/>
  <c r="AE2647" i="3"/>
  <c r="AE2646" i="3"/>
  <c r="AE2645" i="3"/>
  <c r="AE2644" i="3"/>
  <c r="AE2643" i="3"/>
  <c r="AE2642" i="3"/>
  <c r="AE2641" i="3"/>
  <c r="AE2640" i="3"/>
  <c r="AE2639" i="3"/>
  <c r="AE2638" i="3"/>
  <c r="AE2637" i="3"/>
  <c r="AE2636" i="3"/>
  <c r="AE2635" i="3"/>
  <c r="AE2634" i="3"/>
  <c r="AE2633" i="3"/>
  <c r="AE2632" i="3"/>
  <c r="AE2631" i="3"/>
  <c r="AE2630" i="3"/>
  <c r="AE2629" i="3"/>
  <c r="AE2628" i="3"/>
  <c r="AE2627" i="3"/>
  <c r="AE2626" i="3"/>
  <c r="AE2625" i="3"/>
  <c r="AE2624" i="3"/>
  <c r="AE2623" i="3"/>
  <c r="AE2622" i="3"/>
  <c r="AE2621" i="3"/>
  <c r="AE2620" i="3"/>
  <c r="AE2619" i="3"/>
  <c r="AE2618" i="3"/>
  <c r="AE2617" i="3"/>
  <c r="AE2616" i="3"/>
  <c r="AE2615" i="3"/>
  <c r="AE2614" i="3"/>
  <c r="AE2613" i="3"/>
  <c r="AE2612" i="3"/>
  <c r="AE2611" i="3"/>
  <c r="AE2610" i="3"/>
  <c r="AE2609" i="3"/>
  <c r="AE2608" i="3"/>
  <c r="AE2607" i="3"/>
  <c r="AE2606" i="3"/>
  <c r="AE2605" i="3"/>
  <c r="AE2604" i="3"/>
  <c r="AE2603" i="3"/>
  <c r="AE2602" i="3"/>
  <c r="AE2601" i="3"/>
  <c r="AE2600" i="3"/>
  <c r="AE2599" i="3"/>
  <c r="AE2598" i="3"/>
  <c r="AE2597" i="3"/>
  <c r="AE2596" i="3"/>
  <c r="AE2595" i="3"/>
  <c r="AE2594" i="3"/>
  <c r="AE2593" i="3"/>
  <c r="AE2592" i="3"/>
  <c r="AE2591" i="3"/>
  <c r="AE2590" i="3"/>
  <c r="AE2589" i="3"/>
  <c r="AE2588" i="3"/>
  <c r="AE2587" i="3"/>
  <c r="AE2586" i="3"/>
  <c r="AE2585" i="3"/>
  <c r="AE2584" i="3"/>
  <c r="AE2583" i="3"/>
  <c r="AE2582" i="3"/>
  <c r="AE2581" i="3"/>
  <c r="AE2580" i="3"/>
  <c r="AE2579" i="3"/>
  <c r="AE2578" i="3"/>
  <c r="AE2577" i="3"/>
  <c r="AE2576" i="3"/>
  <c r="AE2575" i="3"/>
  <c r="AE2574" i="3"/>
  <c r="AE2573" i="3"/>
  <c r="AE2572" i="3"/>
  <c r="AE2571" i="3"/>
  <c r="AE2570" i="3"/>
  <c r="AE2569" i="3"/>
  <c r="AE2568" i="3"/>
  <c r="AE2567" i="3"/>
  <c r="AE2566" i="3"/>
  <c r="AE2565" i="3"/>
  <c r="AE2564" i="3"/>
  <c r="AE2563" i="3"/>
  <c r="AE2562" i="3"/>
  <c r="AE2561" i="3"/>
  <c r="AE2560" i="3"/>
  <c r="AE2559" i="3"/>
  <c r="AE2558" i="3"/>
  <c r="AE2557" i="3"/>
  <c r="AE2556" i="3"/>
  <c r="AE2555" i="3"/>
  <c r="AE2554" i="3"/>
  <c r="AE2553" i="3"/>
  <c r="AE2552" i="3"/>
  <c r="AE2551" i="3"/>
  <c r="AE2550" i="3"/>
  <c r="AE2549" i="3"/>
  <c r="AE2548" i="3"/>
  <c r="AE2547" i="3"/>
  <c r="AE2546" i="3"/>
  <c r="AE2545" i="3"/>
  <c r="AE2544" i="3"/>
  <c r="AE2543" i="3"/>
  <c r="AE2542" i="3"/>
  <c r="AE2541" i="3"/>
  <c r="AE2540" i="3"/>
  <c r="AE2539" i="3"/>
  <c r="AE2538" i="3"/>
  <c r="AE2537" i="3"/>
  <c r="AE2536" i="3"/>
  <c r="AE2535" i="3"/>
  <c r="AE2534" i="3"/>
  <c r="AE2533" i="3"/>
  <c r="AE2532" i="3"/>
  <c r="AE2531" i="3"/>
  <c r="AE2530" i="3"/>
  <c r="AE2529" i="3"/>
  <c r="AE2528" i="3"/>
  <c r="AE2527" i="3"/>
  <c r="AE2526" i="3"/>
  <c r="AE2525" i="3"/>
  <c r="AE2524" i="3"/>
  <c r="AE2523" i="3"/>
  <c r="AE2522" i="3"/>
  <c r="AE2521" i="3"/>
  <c r="AE2520" i="3"/>
  <c r="AE2519" i="3"/>
  <c r="AE2518" i="3"/>
  <c r="AE2517" i="3"/>
  <c r="AE2516" i="3"/>
  <c r="AE2515" i="3"/>
  <c r="AE2514" i="3"/>
  <c r="AE2513" i="3"/>
  <c r="AE2512" i="3"/>
  <c r="AE2511" i="3"/>
  <c r="AE2510" i="3"/>
  <c r="AE2509" i="3"/>
  <c r="AE2508" i="3"/>
  <c r="AE2507" i="3"/>
  <c r="AE2506" i="3"/>
  <c r="AE2505" i="3"/>
  <c r="AE2504" i="3"/>
  <c r="AE2503" i="3"/>
  <c r="AE2502" i="3"/>
  <c r="AE2501" i="3"/>
  <c r="AE2500" i="3"/>
  <c r="AE2499" i="3"/>
  <c r="AE2498" i="3"/>
  <c r="AE2497" i="3"/>
  <c r="AE2496" i="3"/>
  <c r="AE2495" i="3"/>
  <c r="AE2494" i="3"/>
  <c r="AE2493" i="3"/>
  <c r="AE2492" i="3"/>
  <c r="AE2491" i="3"/>
  <c r="AE2490" i="3"/>
  <c r="AE2489" i="3"/>
  <c r="AE2488" i="3"/>
  <c r="AE2487" i="3"/>
  <c r="AE2486" i="3"/>
  <c r="AE2485" i="3"/>
  <c r="AE2484" i="3"/>
  <c r="AE2483" i="3"/>
  <c r="AE2482" i="3"/>
  <c r="AE2481" i="3"/>
  <c r="AE2480" i="3"/>
  <c r="AE2479" i="3"/>
  <c r="AE2478" i="3"/>
  <c r="AE2477" i="3"/>
  <c r="AE2476" i="3"/>
  <c r="AE2475" i="3"/>
  <c r="AE2474" i="3"/>
  <c r="AE2473" i="3"/>
  <c r="AE2472" i="3"/>
  <c r="AE2471" i="3"/>
  <c r="AE2470" i="3"/>
  <c r="AE2469" i="3"/>
  <c r="AE2468" i="3"/>
  <c r="AE2467" i="3"/>
  <c r="AE2466" i="3"/>
  <c r="AE2465" i="3"/>
  <c r="AE2464" i="3"/>
  <c r="AE2463" i="3"/>
  <c r="AE2462" i="3"/>
  <c r="AE2461" i="3"/>
  <c r="AE2460" i="3"/>
  <c r="AE2459" i="3"/>
  <c r="AE2458" i="3"/>
  <c r="AE2457" i="3"/>
  <c r="AE2456" i="3"/>
  <c r="AE2455" i="3"/>
  <c r="AE2454" i="3"/>
  <c r="AE2453" i="3"/>
  <c r="AE2452" i="3"/>
  <c r="AE2451" i="3"/>
  <c r="AE2450" i="3"/>
  <c r="AE2449" i="3"/>
  <c r="AE2448" i="3"/>
  <c r="AE2447" i="3"/>
  <c r="AE2446" i="3"/>
  <c r="AE2445" i="3"/>
  <c r="AE2444" i="3"/>
  <c r="AE2443" i="3"/>
  <c r="AE2442" i="3"/>
  <c r="AE2441" i="3"/>
  <c r="AE2440" i="3"/>
  <c r="AE2439" i="3"/>
  <c r="AE2438" i="3"/>
  <c r="AE2437" i="3"/>
  <c r="AE2436" i="3"/>
  <c r="AE2435" i="3"/>
  <c r="AE2434" i="3"/>
  <c r="AE2433" i="3"/>
  <c r="AE2432" i="3"/>
  <c r="AE2431" i="3"/>
  <c r="AE2430" i="3"/>
  <c r="AE2429" i="3"/>
  <c r="AE2428" i="3"/>
  <c r="AE2427" i="3"/>
  <c r="AE2426" i="3"/>
  <c r="AE2425" i="3"/>
  <c r="AE2424" i="3"/>
  <c r="AE2423" i="3"/>
  <c r="AE2422" i="3"/>
  <c r="AE2421" i="3"/>
  <c r="AE2420" i="3"/>
  <c r="AE2419" i="3"/>
  <c r="AE2418" i="3"/>
  <c r="AE2417" i="3"/>
  <c r="AE2416" i="3"/>
  <c r="AE2415" i="3"/>
  <c r="AE2414" i="3"/>
  <c r="AE2413" i="3"/>
  <c r="AE2412" i="3"/>
  <c r="AE2411" i="3"/>
  <c r="AE2410" i="3"/>
  <c r="AE2409" i="3"/>
  <c r="AE2408" i="3"/>
  <c r="AE2407" i="3"/>
  <c r="AE2406" i="3"/>
  <c r="AE2405" i="3"/>
  <c r="AE2404" i="3"/>
  <c r="AE2403" i="3"/>
  <c r="AE2402" i="3"/>
  <c r="AE2401" i="3"/>
  <c r="AE2400" i="3"/>
  <c r="AE2399" i="3"/>
  <c r="AE2398" i="3"/>
  <c r="AE2397" i="3"/>
  <c r="AE2396" i="3"/>
  <c r="AE2395" i="3"/>
  <c r="AE2394" i="3"/>
  <c r="AE2393" i="3"/>
  <c r="AE2392" i="3"/>
  <c r="AE2391" i="3"/>
  <c r="AE2390" i="3"/>
  <c r="AE2389" i="3"/>
  <c r="AE2388" i="3"/>
  <c r="AE2387" i="3"/>
  <c r="AE2386" i="3"/>
  <c r="AE2385" i="3"/>
  <c r="AE2384" i="3"/>
  <c r="AE2383" i="3"/>
  <c r="AE2382" i="3"/>
  <c r="AE2381" i="3"/>
  <c r="AE2380" i="3"/>
  <c r="AE2379" i="3"/>
  <c r="AE2378" i="3"/>
  <c r="AE2377" i="3"/>
  <c r="AE2376" i="3"/>
  <c r="AE2375" i="3"/>
  <c r="AE2374" i="3"/>
  <c r="AE2373" i="3"/>
  <c r="AE2372" i="3"/>
  <c r="AE2371" i="3"/>
  <c r="AE2370" i="3"/>
  <c r="AE2369" i="3"/>
  <c r="AE2368" i="3"/>
  <c r="AE2367" i="3"/>
  <c r="AE2366" i="3"/>
  <c r="AE2365" i="3"/>
  <c r="AE2364" i="3"/>
  <c r="AE2363" i="3"/>
  <c r="AE2362" i="3"/>
  <c r="AE2361" i="3"/>
  <c r="AE2360" i="3"/>
  <c r="AE2359" i="3"/>
  <c r="AE2358" i="3"/>
  <c r="AE2357" i="3"/>
  <c r="AE2356" i="3"/>
  <c r="AE2355" i="3"/>
  <c r="AE2354" i="3"/>
  <c r="AE2353" i="3"/>
  <c r="AE2352" i="3"/>
  <c r="AE2351" i="3"/>
  <c r="AE2350" i="3"/>
  <c r="AE2349" i="3"/>
  <c r="AE2348" i="3"/>
  <c r="AE2347" i="3"/>
  <c r="AE2346" i="3"/>
  <c r="AE2345" i="3"/>
  <c r="AE2344" i="3"/>
  <c r="AE2343" i="3"/>
  <c r="AE2342" i="3"/>
  <c r="AE2341" i="3"/>
  <c r="AE2340" i="3"/>
  <c r="AE2339" i="3"/>
  <c r="AE2338" i="3"/>
  <c r="AE2337" i="3"/>
  <c r="AE2336" i="3"/>
  <c r="AE2335" i="3"/>
  <c r="AE2334" i="3"/>
  <c r="AE2333" i="3"/>
  <c r="AE2332" i="3"/>
  <c r="AE2331" i="3"/>
  <c r="AE2330" i="3"/>
  <c r="AE2329" i="3"/>
  <c r="AE2328" i="3"/>
  <c r="AE2327" i="3"/>
  <c r="AE2326" i="3"/>
  <c r="AE2325" i="3"/>
  <c r="AE2324" i="3"/>
  <c r="AE2323" i="3"/>
  <c r="AE2322" i="3"/>
  <c r="AE2321" i="3"/>
  <c r="AE2320" i="3"/>
  <c r="AE2319" i="3"/>
  <c r="AE2318" i="3"/>
  <c r="AE2317" i="3"/>
  <c r="AE2316" i="3"/>
  <c r="AE2315" i="3"/>
  <c r="AE2314" i="3"/>
  <c r="AE2313" i="3"/>
  <c r="AE2312" i="3"/>
  <c r="AE2311" i="3"/>
  <c r="AE2310" i="3"/>
  <c r="AE2309" i="3"/>
  <c r="AE2308" i="3"/>
  <c r="AE2307" i="3"/>
  <c r="AE2306" i="3"/>
  <c r="AE2305" i="3"/>
  <c r="AE2304" i="3"/>
  <c r="AE2303" i="3"/>
  <c r="AE2302" i="3"/>
  <c r="AE2301" i="3"/>
  <c r="AE2300" i="3"/>
  <c r="AE2299" i="3"/>
  <c r="AE2298" i="3"/>
  <c r="AE2297" i="3"/>
  <c r="AE2296" i="3"/>
  <c r="AE2295" i="3"/>
  <c r="AE2294" i="3"/>
  <c r="AE2293" i="3"/>
  <c r="AE2292" i="3"/>
  <c r="AE2291" i="3"/>
  <c r="AE2290" i="3"/>
  <c r="AE2289" i="3"/>
  <c r="AE2288" i="3"/>
  <c r="AE2287" i="3"/>
  <c r="AE2286" i="3"/>
  <c r="AE2285" i="3"/>
  <c r="AE2284" i="3"/>
  <c r="AE2283" i="3"/>
  <c r="AE2282" i="3"/>
  <c r="AE2281" i="3"/>
  <c r="AE2280" i="3"/>
  <c r="AE2279" i="3"/>
  <c r="AE2278" i="3"/>
  <c r="AE2277" i="3"/>
  <c r="AE2276" i="3"/>
  <c r="AE2275" i="3"/>
  <c r="AE2274" i="3"/>
  <c r="AE2273" i="3"/>
  <c r="AE2272" i="3"/>
  <c r="AE2271" i="3"/>
  <c r="AE2270" i="3"/>
  <c r="AE2269" i="3"/>
  <c r="AE2268" i="3"/>
  <c r="AE2267" i="3"/>
  <c r="AE2266" i="3"/>
  <c r="AE2265" i="3"/>
  <c r="AE2264" i="3"/>
  <c r="AE2263" i="3"/>
  <c r="AE2262" i="3"/>
  <c r="AE2261" i="3"/>
  <c r="AE2260" i="3"/>
  <c r="AE2259" i="3"/>
  <c r="AE2258" i="3"/>
  <c r="AE2257" i="3"/>
  <c r="AE2256" i="3"/>
  <c r="AE2255" i="3"/>
  <c r="AE2254" i="3"/>
  <c r="AE2253" i="3"/>
  <c r="AE2252" i="3"/>
  <c r="AE2251" i="3"/>
  <c r="AE2250" i="3"/>
  <c r="AE2249" i="3"/>
  <c r="AE2248" i="3"/>
  <c r="AE2247" i="3"/>
  <c r="AE2246" i="3"/>
  <c r="AE2245" i="3"/>
  <c r="AE2244" i="3"/>
  <c r="AE2243" i="3"/>
  <c r="AE2242" i="3"/>
  <c r="AE2241" i="3"/>
  <c r="AE2240" i="3"/>
  <c r="AE2239" i="3"/>
  <c r="AE2238" i="3"/>
  <c r="AE2237" i="3"/>
  <c r="AE2236" i="3"/>
  <c r="AE2235" i="3"/>
  <c r="AE2234" i="3"/>
  <c r="AE2233" i="3"/>
  <c r="AE2232" i="3"/>
  <c r="AE2231" i="3"/>
  <c r="AE2230" i="3"/>
  <c r="AE2229" i="3"/>
  <c r="AE2228" i="3"/>
  <c r="AE2227" i="3"/>
  <c r="AE2226" i="3"/>
  <c r="AE2225" i="3"/>
  <c r="AE2224" i="3"/>
  <c r="AE2223" i="3"/>
  <c r="AE2222" i="3"/>
  <c r="AE2221" i="3"/>
  <c r="AE2220" i="3"/>
  <c r="AE2219" i="3"/>
  <c r="AE2218" i="3"/>
  <c r="AE2217" i="3"/>
  <c r="AE2216" i="3"/>
  <c r="AE2215" i="3"/>
  <c r="AE2214" i="3"/>
  <c r="AE2213" i="3"/>
  <c r="AE2212" i="3"/>
  <c r="AE2211" i="3"/>
  <c r="AE2210" i="3"/>
  <c r="AE2209" i="3"/>
  <c r="AE2208" i="3"/>
  <c r="AE2207" i="3"/>
  <c r="AE2206" i="3"/>
  <c r="AE2205" i="3"/>
  <c r="AE2204" i="3"/>
  <c r="AE2203" i="3"/>
  <c r="AE2202" i="3"/>
  <c r="AE2201" i="3"/>
  <c r="AE2200" i="3"/>
  <c r="AE2199" i="3"/>
  <c r="AE2198" i="3"/>
  <c r="AE2197" i="3"/>
  <c r="AE2196" i="3"/>
  <c r="AE2195" i="3"/>
  <c r="AE2194" i="3"/>
  <c r="AE2193" i="3"/>
  <c r="AE2192" i="3"/>
  <c r="AE2191" i="3"/>
  <c r="AE2190" i="3"/>
  <c r="AE2189" i="3"/>
  <c r="AE2188" i="3"/>
  <c r="AE2187" i="3"/>
  <c r="AE2186" i="3"/>
  <c r="AE2185" i="3"/>
  <c r="AE2184" i="3"/>
  <c r="AE2183" i="3"/>
  <c r="AE2182" i="3"/>
  <c r="AE2181" i="3"/>
  <c r="AE2180" i="3"/>
  <c r="AE2179" i="3"/>
  <c r="AE2178" i="3"/>
  <c r="AE2177" i="3"/>
  <c r="AE2176" i="3"/>
  <c r="AE2175" i="3"/>
  <c r="AE2174" i="3"/>
  <c r="AE2173" i="3"/>
  <c r="AE2172" i="3"/>
  <c r="AE2171" i="3"/>
  <c r="AE2170" i="3"/>
  <c r="AE2169" i="3"/>
  <c r="AE2168" i="3"/>
  <c r="AE2167" i="3"/>
  <c r="AE2166" i="3"/>
  <c r="AE2165" i="3"/>
  <c r="AE2164" i="3"/>
  <c r="AE2163" i="3"/>
  <c r="AE2162" i="3"/>
  <c r="AE2161" i="3"/>
  <c r="AE2160" i="3"/>
  <c r="AE2159" i="3"/>
  <c r="AE2158" i="3"/>
  <c r="AE2157" i="3"/>
  <c r="AE2156" i="3"/>
  <c r="AE2155" i="3"/>
  <c r="AE2154" i="3"/>
  <c r="AE2153" i="3"/>
  <c r="AE2152" i="3"/>
  <c r="AE2151" i="3"/>
  <c r="AE2150" i="3"/>
  <c r="AE2149" i="3"/>
  <c r="AE2148" i="3"/>
  <c r="AE2147" i="3"/>
  <c r="AE2146" i="3"/>
  <c r="AE2145" i="3"/>
  <c r="AE2144" i="3"/>
  <c r="AE2143" i="3"/>
  <c r="AE2142" i="3"/>
  <c r="AE2141" i="3"/>
  <c r="AE2140" i="3"/>
  <c r="AE2139" i="3"/>
  <c r="AE2138" i="3"/>
  <c r="AE2137" i="3"/>
  <c r="AE2136" i="3"/>
  <c r="AE2135" i="3"/>
  <c r="AE2134" i="3"/>
  <c r="AE2133" i="3"/>
  <c r="AE2132" i="3"/>
  <c r="AE2131" i="3"/>
  <c r="AE2130" i="3"/>
  <c r="AE2129" i="3"/>
  <c r="AE2128" i="3"/>
  <c r="AE2127" i="3"/>
  <c r="AE2126" i="3"/>
  <c r="AE2125" i="3"/>
  <c r="AE2124" i="3"/>
  <c r="AE2123" i="3"/>
  <c r="AE2122" i="3"/>
  <c r="AE2121" i="3"/>
  <c r="AE2120" i="3"/>
  <c r="AE2119" i="3"/>
  <c r="AE2118" i="3"/>
  <c r="AE2117" i="3"/>
  <c r="AE2116" i="3"/>
  <c r="AE2115" i="3"/>
  <c r="AE2114" i="3"/>
  <c r="AE2113" i="3"/>
  <c r="AE2112" i="3"/>
  <c r="AE2111" i="3"/>
  <c r="AE2110" i="3"/>
  <c r="AE2109" i="3"/>
  <c r="AE2108" i="3"/>
  <c r="AE2107" i="3"/>
  <c r="AE2106" i="3"/>
  <c r="AE2105" i="3"/>
  <c r="AE2104" i="3"/>
  <c r="AE2103" i="3"/>
  <c r="AE2102" i="3"/>
  <c r="AE2101" i="3"/>
  <c r="AE2100" i="3"/>
  <c r="AE2099" i="3"/>
  <c r="AE2098" i="3"/>
  <c r="AE2097" i="3"/>
  <c r="AE2096" i="3"/>
  <c r="AE2095" i="3"/>
  <c r="AE2094" i="3"/>
  <c r="AE2093" i="3"/>
  <c r="AE2092" i="3"/>
  <c r="AE2091" i="3"/>
  <c r="AE2090" i="3"/>
  <c r="AE2089" i="3"/>
  <c r="AE2088" i="3"/>
  <c r="AE2087" i="3"/>
  <c r="AE2086" i="3"/>
  <c r="AE2085" i="3"/>
  <c r="AE2084" i="3"/>
  <c r="AE2083" i="3"/>
  <c r="AE2082" i="3"/>
  <c r="AE2081" i="3"/>
  <c r="AE2080" i="3"/>
  <c r="AE2079" i="3"/>
  <c r="AE2078" i="3"/>
  <c r="AE2077" i="3"/>
  <c r="AE2076" i="3"/>
  <c r="AE2075" i="3"/>
  <c r="AE2074" i="3"/>
  <c r="AE2073" i="3"/>
  <c r="AE2072" i="3"/>
  <c r="AE2071" i="3"/>
  <c r="AE2070" i="3"/>
  <c r="AE2069" i="3"/>
  <c r="AE2068" i="3"/>
  <c r="AE2067" i="3"/>
  <c r="AE2066" i="3"/>
  <c r="AE2065" i="3"/>
  <c r="AE2064" i="3"/>
  <c r="AE2063" i="3"/>
  <c r="AE2062" i="3"/>
  <c r="AE2061" i="3"/>
  <c r="AE2060" i="3"/>
  <c r="AE2059" i="3"/>
  <c r="AE2058" i="3"/>
  <c r="AE2057" i="3"/>
  <c r="AE2056" i="3"/>
  <c r="AE2055" i="3"/>
  <c r="AE2054" i="3"/>
  <c r="AE2053" i="3"/>
  <c r="AE2052" i="3"/>
  <c r="AE2051" i="3"/>
  <c r="AE2050" i="3"/>
  <c r="AE2049" i="3"/>
  <c r="AE2048" i="3"/>
  <c r="AE2047" i="3"/>
  <c r="AE2046" i="3"/>
  <c r="AE2045" i="3"/>
  <c r="AE2044" i="3"/>
  <c r="AE2043" i="3"/>
  <c r="AE2042" i="3"/>
  <c r="AE2041" i="3"/>
  <c r="AE2040" i="3"/>
  <c r="AE2039" i="3"/>
  <c r="AE2038" i="3"/>
  <c r="AE2037" i="3"/>
  <c r="AE2036" i="3"/>
  <c r="AE2035" i="3"/>
  <c r="AE2034" i="3"/>
  <c r="AE2033" i="3"/>
  <c r="AE2032" i="3"/>
  <c r="AE2031" i="3"/>
  <c r="AE2030" i="3"/>
  <c r="AE2029" i="3"/>
  <c r="AE2028" i="3"/>
  <c r="AE2027" i="3"/>
  <c r="AE2026" i="3"/>
  <c r="AE2025" i="3"/>
  <c r="AE2024" i="3"/>
  <c r="AE2023" i="3"/>
  <c r="AE2022" i="3"/>
  <c r="AE2021" i="3"/>
  <c r="AE2020" i="3"/>
  <c r="AE2019" i="3"/>
  <c r="AE2018" i="3"/>
  <c r="AE2017" i="3"/>
  <c r="AE2016" i="3"/>
  <c r="AE2015" i="3"/>
  <c r="AE2014" i="3"/>
  <c r="AE2013" i="3"/>
  <c r="AE2012" i="3"/>
  <c r="AE2011" i="3"/>
  <c r="AE2010" i="3"/>
  <c r="AE2009" i="3"/>
  <c r="AE2008" i="3"/>
  <c r="AE2007" i="3"/>
  <c r="AE2006" i="3"/>
  <c r="AE2005" i="3"/>
  <c r="AE2004" i="3"/>
  <c r="AE2003" i="3"/>
  <c r="AE2002" i="3"/>
  <c r="AE2001" i="3"/>
  <c r="AE2000" i="3"/>
  <c r="AE1999" i="3"/>
  <c r="AE1998" i="3"/>
  <c r="AE1997" i="3"/>
  <c r="AE1996" i="3"/>
  <c r="AE1995" i="3"/>
  <c r="AE1994" i="3"/>
  <c r="AE1993" i="3"/>
  <c r="AE1992" i="3"/>
  <c r="AE1991" i="3"/>
  <c r="AE1990" i="3"/>
  <c r="AE1989" i="3"/>
  <c r="AE1988" i="3"/>
  <c r="AE1987" i="3"/>
  <c r="AE1986" i="3"/>
  <c r="AE1985" i="3"/>
  <c r="AE1984" i="3"/>
  <c r="AE1983" i="3"/>
  <c r="AE1982" i="3"/>
  <c r="AE1981" i="3"/>
  <c r="AE1980" i="3"/>
  <c r="AE1979" i="3"/>
  <c r="AE1978" i="3"/>
  <c r="AE1977" i="3"/>
  <c r="AE1976" i="3"/>
  <c r="AE1975" i="3"/>
  <c r="AE1974" i="3"/>
  <c r="AE1973" i="3"/>
  <c r="AE1972" i="3"/>
  <c r="AE1971" i="3"/>
  <c r="AE1970" i="3"/>
  <c r="AE1969" i="3"/>
  <c r="AE1968" i="3"/>
  <c r="AE1967" i="3"/>
  <c r="AE1966" i="3"/>
  <c r="AE1965" i="3"/>
  <c r="AE1964" i="3"/>
  <c r="AE1963" i="3"/>
  <c r="AE1962" i="3"/>
  <c r="AE1961" i="3"/>
  <c r="AE1960" i="3"/>
  <c r="AE1959" i="3"/>
  <c r="AE1958" i="3"/>
  <c r="AE1957" i="3"/>
  <c r="AE1956" i="3"/>
  <c r="AE1955" i="3"/>
  <c r="AE1954" i="3"/>
  <c r="AE1953" i="3"/>
  <c r="AE1952" i="3"/>
  <c r="AE1951" i="3"/>
  <c r="AE1950" i="3"/>
  <c r="AE1949" i="3"/>
  <c r="AE1948" i="3"/>
  <c r="AE1947" i="3"/>
  <c r="AE1946" i="3"/>
  <c r="AE1945" i="3"/>
  <c r="AE1944" i="3"/>
  <c r="AE1943" i="3"/>
  <c r="AE1942" i="3"/>
  <c r="AE1941" i="3"/>
  <c r="AE1940" i="3"/>
  <c r="AE1939" i="3"/>
  <c r="AE1938" i="3"/>
  <c r="AE1937" i="3"/>
  <c r="AE1936" i="3"/>
  <c r="AE1935" i="3"/>
  <c r="AE1934" i="3"/>
  <c r="AE1933" i="3"/>
  <c r="AE1932" i="3"/>
  <c r="AE1931" i="3"/>
  <c r="AE1930" i="3"/>
  <c r="AE1929" i="3"/>
  <c r="AE1928" i="3"/>
  <c r="AE1927" i="3"/>
  <c r="AE1926" i="3"/>
  <c r="AE1925" i="3"/>
  <c r="AE1924" i="3"/>
  <c r="AE1923" i="3"/>
  <c r="AE1922" i="3"/>
  <c r="AE1921" i="3"/>
  <c r="AE1920" i="3"/>
  <c r="AE1919" i="3"/>
  <c r="AE1918" i="3"/>
  <c r="AE1917" i="3"/>
  <c r="AE1916" i="3"/>
  <c r="AE1915" i="3"/>
  <c r="AE1914" i="3"/>
  <c r="AE1913" i="3"/>
  <c r="AE1912" i="3"/>
  <c r="AE1911" i="3"/>
  <c r="AE1910" i="3"/>
  <c r="AE1909" i="3"/>
  <c r="AE1908" i="3"/>
  <c r="AE1907" i="3"/>
  <c r="AE1906" i="3"/>
  <c r="AE1905" i="3"/>
  <c r="AE1904" i="3"/>
  <c r="AE1903" i="3"/>
  <c r="AE1902" i="3"/>
  <c r="AE1901" i="3"/>
  <c r="AE1900" i="3"/>
  <c r="AE1899" i="3"/>
  <c r="AE1898" i="3"/>
  <c r="AE1897" i="3"/>
  <c r="AE1896" i="3"/>
  <c r="AE1895" i="3"/>
  <c r="AE1894" i="3"/>
  <c r="AE1893" i="3"/>
  <c r="AE1892" i="3"/>
  <c r="AE1891" i="3"/>
  <c r="AE1890" i="3"/>
  <c r="AE1889" i="3"/>
  <c r="AE1888" i="3"/>
  <c r="AE1887" i="3"/>
  <c r="AE1886" i="3"/>
  <c r="AE1885" i="3"/>
  <c r="AE1884" i="3"/>
  <c r="AE1883" i="3"/>
  <c r="AE1882" i="3"/>
  <c r="AE1881" i="3"/>
  <c r="AE1880" i="3"/>
  <c r="AE1879" i="3"/>
  <c r="AE1878" i="3"/>
  <c r="AE1877" i="3"/>
  <c r="AE1876" i="3"/>
  <c r="AE1875" i="3"/>
  <c r="AE1874" i="3"/>
  <c r="AE1873" i="3"/>
  <c r="AE1872" i="3"/>
  <c r="AE1871" i="3"/>
  <c r="AE1870" i="3"/>
  <c r="AE1869" i="3"/>
  <c r="AE1868" i="3"/>
  <c r="AE1867" i="3"/>
  <c r="AE1866" i="3"/>
  <c r="AE1865" i="3"/>
  <c r="AE1864" i="3"/>
  <c r="AE1863" i="3"/>
  <c r="AE1862" i="3"/>
  <c r="AE1861" i="3"/>
  <c r="AE1860" i="3"/>
  <c r="AE1859" i="3"/>
  <c r="AE1858" i="3"/>
  <c r="AE1857" i="3"/>
  <c r="AE1856" i="3"/>
  <c r="AE1855" i="3"/>
  <c r="AE1854" i="3"/>
  <c r="AE1853" i="3"/>
  <c r="AE1852" i="3"/>
  <c r="AE1851" i="3"/>
  <c r="AE1850" i="3"/>
  <c r="AE1849" i="3"/>
  <c r="AE1848" i="3"/>
  <c r="AE1847" i="3"/>
  <c r="AE1846" i="3"/>
  <c r="AE1845" i="3"/>
  <c r="AE1844" i="3"/>
  <c r="AE1843" i="3"/>
  <c r="AE1842" i="3"/>
  <c r="AE1841" i="3"/>
  <c r="AE1840" i="3"/>
  <c r="AE1839" i="3"/>
  <c r="AE1838" i="3"/>
  <c r="AE1837" i="3"/>
  <c r="AE1836" i="3"/>
  <c r="AE1835" i="3"/>
  <c r="AE1834" i="3"/>
  <c r="AE1833" i="3"/>
  <c r="AE1832" i="3"/>
  <c r="AE1831" i="3"/>
  <c r="AE1830" i="3"/>
  <c r="AE1829" i="3"/>
  <c r="AE1828" i="3"/>
  <c r="AE1827" i="3"/>
  <c r="AE1826" i="3"/>
  <c r="AE1825" i="3"/>
  <c r="AE1824" i="3"/>
  <c r="AE1823" i="3"/>
  <c r="AE1822" i="3"/>
  <c r="AE1821" i="3"/>
  <c r="AE1820" i="3"/>
  <c r="AE1819" i="3"/>
  <c r="AE1818" i="3"/>
  <c r="AE1817" i="3"/>
  <c r="AE1816" i="3"/>
  <c r="AE1815" i="3"/>
  <c r="AE1814" i="3"/>
  <c r="AE1813" i="3"/>
  <c r="AE1812" i="3"/>
  <c r="AE1811" i="3"/>
  <c r="AE1810" i="3"/>
  <c r="AE1809" i="3"/>
  <c r="AE1808" i="3"/>
  <c r="AE1807" i="3"/>
  <c r="AE1806" i="3"/>
  <c r="AE1805" i="3"/>
  <c r="AE1804" i="3"/>
  <c r="AE1803" i="3"/>
  <c r="AE1802" i="3"/>
  <c r="AE1801" i="3"/>
  <c r="AE1800" i="3"/>
  <c r="AE1799" i="3"/>
  <c r="AE1798" i="3"/>
  <c r="AE1797" i="3"/>
  <c r="AE1796" i="3"/>
  <c r="AE1795" i="3"/>
  <c r="AE1794" i="3"/>
  <c r="AE1793" i="3"/>
  <c r="AE1792" i="3"/>
  <c r="AE1791" i="3"/>
  <c r="AE1790" i="3"/>
  <c r="AE1789" i="3"/>
  <c r="AE1788" i="3"/>
  <c r="AE1787" i="3"/>
  <c r="AE1786" i="3"/>
  <c r="AE1785" i="3"/>
  <c r="AE1784" i="3"/>
  <c r="AE1783" i="3"/>
  <c r="AE1782" i="3"/>
  <c r="AE1781" i="3"/>
  <c r="AE1780" i="3"/>
  <c r="AE1779" i="3"/>
  <c r="AE1778" i="3"/>
  <c r="AE1777" i="3"/>
  <c r="AE1776" i="3"/>
  <c r="AE1775" i="3"/>
  <c r="AE1774" i="3"/>
  <c r="AE1773" i="3"/>
  <c r="AE1772" i="3"/>
  <c r="AE1771" i="3"/>
  <c r="AE1770" i="3"/>
  <c r="AE1769" i="3"/>
  <c r="AE1768" i="3"/>
  <c r="AE1767" i="3"/>
  <c r="AE1766" i="3"/>
  <c r="AE1765" i="3"/>
  <c r="AE1764" i="3"/>
  <c r="AE1763" i="3"/>
  <c r="AE1762" i="3"/>
  <c r="AE1761" i="3"/>
  <c r="AE1760" i="3"/>
  <c r="AE1759" i="3"/>
  <c r="AE1758" i="3"/>
  <c r="AE1757" i="3"/>
  <c r="AE1756" i="3"/>
  <c r="AE1755" i="3"/>
  <c r="AE1754" i="3"/>
  <c r="AE1753" i="3"/>
  <c r="AE1752" i="3"/>
  <c r="AE1751" i="3"/>
  <c r="AE1750" i="3"/>
  <c r="AE1749" i="3"/>
  <c r="AE1748" i="3"/>
  <c r="AE1747" i="3"/>
  <c r="AE1746" i="3"/>
  <c r="AE1745" i="3"/>
  <c r="AE1744" i="3"/>
  <c r="AE1743" i="3"/>
  <c r="AE1742" i="3"/>
  <c r="AE1741" i="3"/>
  <c r="AE1740" i="3"/>
  <c r="AE1739" i="3"/>
  <c r="AE1738" i="3"/>
  <c r="AE1737" i="3"/>
  <c r="AE1736" i="3"/>
  <c r="AE1735" i="3"/>
  <c r="AE1734" i="3"/>
  <c r="AE1733" i="3"/>
  <c r="AE1732" i="3"/>
  <c r="AE1731" i="3"/>
  <c r="AE1730" i="3"/>
  <c r="AE1729" i="3"/>
  <c r="AE1728" i="3"/>
  <c r="AE1727" i="3"/>
  <c r="AE1726" i="3"/>
  <c r="AE1725" i="3"/>
  <c r="AE1724" i="3"/>
  <c r="AE1723" i="3"/>
  <c r="AE1722" i="3"/>
  <c r="AE1721" i="3"/>
  <c r="AE1720" i="3"/>
  <c r="AE1719" i="3"/>
  <c r="AE1718" i="3"/>
  <c r="AE1717" i="3"/>
  <c r="AE1716" i="3"/>
  <c r="AE1715" i="3"/>
  <c r="AE1714" i="3"/>
  <c r="AE1713" i="3"/>
  <c r="AE1712" i="3"/>
  <c r="AE1711" i="3"/>
  <c r="AE1710" i="3"/>
  <c r="AE1709" i="3"/>
  <c r="AE1708" i="3"/>
  <c r="AE1707" i="3"/>
  <c r="AE1706" i="3"/>
  <c r="AE1705" i="3"/>
  <c r="AE1704" i="3"/>
  <c r="AE1703" i="3"/>
  <c r="AE1702" i="3"/>
  <c r="AE1701" i="3"/>
  <c r="AE1700" i="3"/>
  <c r="AE1699" i="3"/>
  <c r="AE1698" i="3"/>
  <c r="AE1697" i="3"/>
  <c r="AE1696" i="3"/>
  <c r="AE1695" i="3"/>
  <c r="AE1694" i="3"/>
  <c r="AE1693" i="3"/>
  <c r="AE1692" i="3"/>
  <c r="AE1691" i="3"/>
  <c r="AE1690" i="3"/>
  <c r="AE1689" i="3"/>
  <c r="AE1688" i="3"/>
  <c r="AE1687" i="3"/>
  <c r="AE1686" i="3"/>
  <c r="AE1685" i="3"/>
  <c r="AE1684" i="3"/>
  <c r="AE1683" i="3"/>
  <c r="AE1682" i="3"/>
  <c r="AE1681" i="3"/>
  <c r="AE1680" i="3"/>
  <c r="AE1679" i="3"/>
  <c r="AE1678" i="3"/>
  <c r="AE1677" i="3"/>
  <c r="AE1676" i="3"/>
  <c r="AE1675" i="3"/>
  <c r="AE1674" i="3"/>
  <c r="AE1673" i="3"/>
  <c r="AE1672" i="3"/>
  <c r="AE1671" i="3"/>
  <c r="AE1670" i="3"/>
  <c r="AE1669" i="3"/>
  <c r="AE1668" i="3"/>
  <c r="AE1667" i="3"/>
  <c r="AE1666" i="3"/>
  <c r="AE1665" i="3"/>
  <c r="AE1664" i="3"/>
  <c r="AE1663" i="3"/>
  <c r="AE1662" i="3"/>
  <c r="AE1661" i="3"/>
  <c r="AE1660" i="3"/>
  <c r="AE1659" i="3"/>
  <c r="AE1658" i="3"/>
  <c r="AE1657" i="3"/>
  <c r="AE1656" i="3"/>
  <c r="AE1655" i="3"/>
  <c r="AE1654" i="3"/>
  <c r="AE1653" i="3"/>
  <c r="AE1652" i="3"/>
  <c r="AE1651" i="3"/>
  <c r="AE1650" i="3"/>
  <c r="AE1649" i="3"/>
  <c r="AE1648" i="3"/>
  <c r="AE1647" i="3"/>
  <c r="AE1646" i="3"/>
  <c r="AE1645" i="3"/>
  <c r="AE1644" i="3"/>
  <c r="AE1643" i="3"/>
  <c r="AE1642" i="3"/>
  <c r="AE1641" i="3"/>
  <c r="AE1640" i="3"/>
  <c r="AE1639" i="3"/>
  <c r="AE1638" i="3"/>
  <c r="AE1637" i="3"/>
  <c r="AE1636" i="3"/>
  <c r="AE1635" i="3"/>
  <c r="AE1634" i="3"/>
  <c r="AE1633" i="3"/>
  <c r="AE1632" i="3"/>
  <c r="AE1631" i="3"/>
  <c r="AE1630" i="3"/>
  <c r="AE1629" i="3"/>
  <c r="AE1628" i="3"/>
  <c r="AE1627" i="3"/>
  <c r="AE1626" i="3"/>
  <c r="AE1625" i="3"/>
  <c r="AE1624" i="3"/>
  <c r="AE1623" i="3"/>
  <c r="AE1622" i="3"/>
  <c r="AE1621" i="3"/>
  <c r="AE1620" i="3"/>
  <c r="AE1619" i="3"/>
  <c r="AE1618" i="3"/>
  <c r="AE1617" i="3"/>
  <c r="AE1616" i="3"/>
  <c r="AE1615" i="3"/>
  <c r="AE1614" i="3"/>
  <c r="AE1613" i="3"/>
  <c r="AE1612" i="3"/>
  <c r="AE1611" i="3"/>
  <c r="AE1610" i="3"/>
  <c r="AE1609" i="3"/>
  <c r="AE1608" i="3"/>
  <c r="AE1607" i="3"/>
  <c r="AE1606" i="3"/>
  <c r="AE1605" i="3"/>
  <c r="AE1604" i="3"/>
  <c r="AE1603" i="3"/>
  <c r="AE1602" i="3"/>
  <c r="AE1601" i="3"/>
  <c r="AE1600" i="3"/>
  <c r="AE1599" i="3"/>
  <c r="AE1598" i="3"/>
  <c r="AE1597" i="3"/>
  <c r="AE1596" i="3"/>
  <c r="AE1595" i="3"/>
  <c r="AE1594" i="3"/>
  <c r="AE1593" i="3"/>
  <c r="AE1592" i="3"/>
  <c r="AE1591" i="3"/>
  <c r="AE1590" i="3"/>
  <c r="AE1589" i="3"/>
  <c r="AE1588" i="3"/>
  <c r="AE1587" i="3"/>
  <c r="AE1586" i="3"/>
  <c r="AE1585" i="3"/>
  <c r="AE1584" i="3"/>
  <c r="AE1583" i="3"/>
  <c r="AE1582" i="3"/>
  <c r="AE1581" i="3"/>
  <c r="AE1580" i="3"/>
  <c r="AE1579" i="3"/>
  <c r="AE1578" i="3"/>
  <c r="AE1577" i="3"/>
  <c r="AE1576" i="3"/>
  <c r="AE1575" i="3"/>
  <c r="AE1574" i="3"/>
  <c r="AE1573" i="3"/>
  <c r="AE1572" i="3"/>
  <c r="AE1571" i="3"/>
  <c r="AE1570" i="3"/>
  <c r="AE1569" i="3"/>
  <c r="AE1568" i="3"/>
  <c r="AE1567" i="3"/>
  <c r="AE1566" i="3"/>
  <c r="AE1565" i="3"/>
  <c r="AE1564" i="3"/>
  <c r="AE1563" i="3"/>
  <c r="AE1562" i="3"/>
  <c r="AE1561" i="3"/>
  <c r="AE1560" i="3"/>
  <c r="AE1559" i="3"/>
  <c r="AE1558" i="3"/>
  <c r="AE1557" i="3"/>
  <c r="AE1556" i="3"/>
  <c r="AE1555" i="3"/>
  <c r="AE1554" i="3"/>
  <c r="AE1553" i="3"/>
  <c r="AE1552" i="3"/>
  <c r="AE1551" i="3"/>
  <c r="AE1550" i="3"/>
  <c r="AE1549" i="3"/>
  <c r="AE1548" i="3"/>
  <c r="AE1547" i="3"/>
  <c r="AE1546" i="3"/>
  <c r="AE1545" i="3"/>
  <c r="AE1544" i="3"/>
  <c r="AE1543" i="3"/>
  <c r="AE1542" i="3"/>
  <c r="AE1541" i="3"/>
  <c r="AE1540" i="3"/>
  <c r="AE1539" i="3"/>
  <c r="AE1538" i="3"/>
  <c r="AE1537" i="3"/>
  <c r="AE1536" i="3"/>
  <c r="AE1535" i="3"/>
  <c r="AE1534" i="3"/>
  <c r="AE1533" i="3"/>
  <c r="AE1532" i="3"/>
  <c r="AE1531" i="3"/>
  <c r="AE1530" i="3"/>
  <c r="AE1529" i="3"/>
  <c r="AE1528" i="3"/>
  <c r="AE1527" i="3"/>
  <c r="AE1526" i="3"/>
  <c r="AE1525" i="3"/>
  <c r="AE1524" i="3"/>
  <c r="AE1523" i="3"/>
  <c r="AE1522" i="3"/>
  <c r="AE1521" i="3"/>
  <c r="AE1520" i="3"/>
  <c r="AE1519" i="3"/>
  <c r="AE1518" i="3"/>
  <c r="AE1517" i="3"/>
  <c r="AE1516" i="3"/>
  <c r="AE1515" i="3"/>
  <c r="AE1514" i="3"/>
  <c r="AE1513" i="3"/>
  <c r="AE1512" i="3"/>
  <c r="AE1511" i="3"/>
  <c r="AE1510" i="3"/>
  <c r="AE1509" i="3"/>
  <c r="AE1508" i="3"/>
  <c r="AE1507" i="3"/>
  <c r="AE1506" i="3"/>
  <c r="AE1505" i="3"/>
  <c r="AE1504" i="3"/>
  <c r="AE1503" i="3"/>
  <c r="AE1502" i="3"/>
  <c r="AE1501" i="3"/>
  <c r="AE1500" i="3"/>
  <c r="AE1499" i="3"/>
  <c r="AE1498" i="3"/>
  <c r="AE1497" i="3"/>
  <c r="AE1496" i="3"/>
  <c r="AE1495" i="3"/>
  <c r="AE1494" i="3"/>
  <c r="AE1493" i="3"/>
  <c r="AE1492" i="3"/>
  <c r="AE1491" i="3"/>
  <c r="AE1490" i="3"/>
  <c r="AE1489" i="3"/>
  <c r="AE1488" i="3"/>
  <c r="AE1487" i="3"/>
  <c r="AE1486" i="3"/>
  <c r="AE1485" i="3"/>
  <c r="AE1484" i="3"/>
  <c r="AE1483" i="3"/>
  <c r="AE1482" i="3"/>
  <c r="AE1481" i="3"/>
  <c r="AE1480" i="3"/>
  <c r="AE1479" i="3"/>
  <c r="AE1478" i="3"/>
  <c r="AE1477" i="3"/>
  <c r="AE1476" i="3"/>
  <c r="AE1475" i="3"/>
  <c r="AE1474" i="3"/>
  <c r="AE1473" i="3"/>
  <c r="AE1472" i="3"/>
  <c r="AE1471" i="3"/>
  <c r="AE1470" i="3"/>
  <c r="AE1469" i="3"/>
  <c r="AE1468" i="3"/>
  <c r="AE1467" i="3"/>
  <c r="AE1466" i="3"/>
  <c r="AE1465" i="3"/>
  <c r="AE1464" i="3"/>
  <c r="AE1463" i="3"/>
  <c r="AE1462" i="3"/>
  <c r="AE1461" i="3"/>
  <c r="AE1460" i="3"/>
  <c r="AE1459" i="3"/>
  <c r="AE1458" i="3"/>
  <c r="AE1457" i="3"/>
  <c r="AE1456" i="3"/>
  <c r="AE1455" i="3"/>
  <c r="AE1454" i="3"/>
  <c r="AE1453" i="3"/>
  <c r="AE1452" i="3"/>
  <c r="AE1451" i="3"/>
  <c r="AE1450" i="3"/>
  <c r="AE1449" i="3"/>
  <c r="AE1448" i="3"/>
  <c r="AE1447" i="3"/>
  <c r="AE1446" i="3"/>
  <c r="AE1445" i="3"/>
  <c r="AE1444" i="3"/>
  <c r="AE1443" i="3"/>
  <c r="AE1442" i="3"/>
  <c r="AE1441" i="3"/>
  <c r="AE1440" i="3"/>
  <c r="AE1439" i="3"/>
  <c r="AE1438" i="3"/>
  <c r="AE1437" i="3"/>
  <c r="AE1436" i="3"/>
  <c r="AE1435" i="3"/>
  <c r="AE1434" i="3"/>
  <c r="AE1433" i="3"/>
  <c r="AE1432" i="3"/>
  <c r="AE1431" i="3"/>
  <c r="AE1430" i="3"/>
  <c r="AE1429" i="3"/>
  <c r="AE1428" i="3"/>
  <c r="AE1427" i="3"/>
  <c r="AE1426" i="3"/>
  <c r="AE1425" i="3"/>
  <c r="AE1424" i="3"/>
  <c r="AE1423" i="3"/>
  <c r="AE1422" i="3"/>
  <c r="AE1421" i="3"/>
  <c r="AE1420" i="3"/>
  <c r="AE1419" i="3"/>
  <c r="AE1418" i="3"/>
  <c r="AE1417" i="3"/>
  <c r="AE1416" i="3"/>
  <c r="AE1415" i="3"/>
  <c r="AE1414" i="3"/>
  <c r="AE1413" i="3"/>
  <c r="AE1412" i="3"/>
  <c r="AE1411" i="3"/>
  <c r="AE1410" i="3"/>
  <c r="AE1409" i="3"/>
  <c r="AE1408" i="3"/>
  <c r="AE1407" i="3"/>
  <c r="AE1406" i="3"/>
  <c r="AE1405" i="3"/>
  <c r="AE1404" i="3"/>
  <c r="AE1403" i="3"/>
  <c r="AE1402" i="3"/>
  <c r="AE1401" i="3"/>
  <c r="AE1400" i="3"/>
  <c r="AE1399" i="3"/>
  <c r="AE1398" i="3"/>
  <c r="AE1397" i="3"/>
  <c r="AE1396" i="3"/>
  <c r="AE1395" i="3"/>
  <c r="AE1394" i="3"/>
  <c r="AE1393" i="3"/>
  <c r="AE1392" i="3"/>
  <c r="AE1391" i="3"/>
  <c r="AE1390" i="3"/>
  <c r="AE1389" i="3"/>
  <c r="AE1388" i="3"/>
  <c r="AE1387" i="3"/>
  <c r="AE1386" i="3"/>
  <c r="AE1385" i="3"/>
  <c r="AE1384" i="3"/>
  <c r="AE1383" i="3"/>
  <c r="AE1382" i="3"/>
  <c r="AE1381" i="3"/>
  <c r="AE1380" i="3"/>
  <c r="AE1379" i="3"/>
  <c r="AE1378" i="3"/>
  <c r="AE1377" i="3"/>
  <c r="AE1376" i="3"/>
  <c r="AE1375" i="3"/>
  <c r="AE1374" i="3"/>
  <c r="AE1373" i="3"/>
  <c r="AE1372" i="3"/>
  <c r="AE1371" i="3"/>
  <c r="AE1370" i="3"/>
  <c r="AE1369" i="3"/>
  <c r="AE1368" i="3"/>
  <c r="AE1367" i="3"/>
  <c r="AE1366" i="3"/>
  <c r="AE1365" i="3"/>
  <c r="AE1364" i="3"/>
  <c r="AE1363" i="3"/>
  <c r="AE1362" i="3"/>
  <c r="AE1361" i="3"/>
  <c r="AE1360" i="3"/>
  <c r="AE1359" i="3"/>
  <c r="AE1358" i="3"/>
  <c r="AE1357" i="3"/>
  <c r="AE1356" i="3"/>
  <c r="AE1355" i="3"/>
  <c r="AE1354" i="3"/>
  <c r="AE1353" i="3"/>
  <c r="AE1352" i="3"/>
  <c r="AE1351" i="3"/>
  <c r="AE1350" i="3"/>
  <c r="AE1349" i="3"/>
  <c r="AE1348" i="3"/>
  <c r="AE1347" i="3"/>
  <c r="AE1346" i="3"/>
  <c r="AE1345" i="3"/>
  <c r="AE1344" i="3"/>
  <c r="AE1343" i="3"/>
  <c r="AE1342" i="3"/>
  <c r="AE1341" i="3"/>
  <c r="AE1340" i="3"/>
  <c r="AE1339" i="3"/>
  <c r="AE1338" i="3"/>
  <c r="AE1337" i="3"/>
  <c r="AE1336" i="3"/>
  <c r="AE1335" i="3"/>
  <c r="AE1334" i="3"/>
  <c r="AE1333" i="3"/>
  <c r="AE1332" i="3"/>
  <c r="AE1331" i="3"/>
  <c r="AE1330" i="3"/>
  <c r="AE1329" i="3"/>
  <c r="AE1328" i="3"/>
  <c r="AE1327" i="3"/>
  <c r="AE1326" i="3"/>
  <c r="AE1325" i="3"/>
  <c r="AE1324" i="3"/>
  <c r="AE1323" i="3"/>
  <c r="AE1322" i="3"/>
  <c r="AE1321" i="3"/>
  <c r="AE1320" i="3"/>
  <c r="AE1319" i="3"/>
  <c r="AE1318" i="3"/>
  <c r="AE1317" i="3"/>
  <c r="AE1316" i="3"/>
  <c r="AE1315" i="3"/>
  <c r="AE1314" i="3"/>
  <c r="AE1313" i="3"/>
  <c r="AE1312" i="3"/>
  <c r="AE1311" i="3"/>
  <c r="AE1310" i="3"/>
  <c r="AE1309" i="3"/>
  <c r="AE1308" i="3"/>
  <c r="AE1307" i="3"/>
  <c r="AE1306" i="3"/>
  <c r="AE1305" i="3"/>
  <c r="AE1304" i="3"/>
  <c r="AE1303" i="3"/>
  <c r="AE1302" i="3"/>
  <c r="AE1301" i="3"/>
  <c r="AE1300" i="3"/>
  <c r="AE1299" i="3"/>
  <c r="AE1298" i="3"/>
  <c r="AE1297" i="3"/>
  <c r="AE1296" i="3"/>
  <c r="AE1295" i="3"/>
  <c r="AE1294" i="3"/>
  <c r="AE1293" i="3"/>
  <c r="AE1292" i="3"/>
  <c r="AE1291" i="3"/>
  <c r="AE1290" i="3"/>
  <c r="AE1289" i="3"/>
  <c r="AE1288" i="3"/>
  <c r="AE1287" i="3"/>
  <c r="AE1286" i="3"/>
  <c r="AE1285" i="3"/>
  <c r="AE1284" i="3"/>
  <c r="AE1283" i="3"/>
  <c r="AE1282" i="3"/>
  <c r="AE1281" i="3"/>
  <c r="AE1280" i="3"/>
  <c r="AE1279" i="3"/>
  <c r="AE1278" i="3"/>
  <c r="AE1277" i="3"/>
  <c r="AE1276" i="3"/>
  <c r="AE1275" i="3"/>
  <c r="AE1274" i="3"/>
  <c r="AE1273" i="3"/>
  <c r="AE1272" i="3"/>
  <c r="AE1271" i="3"/>
  <c r="AE1270" i="3"/>
  <c r="AE1269" i="3"/>
  <c r="AE1268" i="3"/>
  <c r="AE1267" i="3"/>
  <c r="AE1266" i="3"/>
  <c r="AE1265" i="3"/>
  <c r="AE1264" i="3"/>
  <c r="AE1263" i="3"/>
  <c r="AE1262" i="3"/>
  <c r="AE1261" i="3"/>
  <c r="AE1260" i="3"/>
  <c r="AE1259" i="3"/>
  <c r="AE1258" i="3"/>
  <c r="AE1257" i="3"/>
  <c r="AE1256" i="3"/>
  <c r="AE1255" i="3"/>
  <c r="AE1254" i="3"/>
  <c r="AE1253" i="3"/>
  <c r="AE1252" i="3"/>
  <c r="AE1251" i="3"/>
  <c r="AE1250" i="3"/>
  <c r="AE1249" i="3"/>
  <c r="AE1248" i="3"/>
  <c r="AE1247" i="3"/>
  <c r="AE1246" i="3"/>
  <c r="AE1245" i="3"/>
  <c r="AE1244" i="3"/>
  <c r="AE1243" i="3"/>
  <c r="AE1242" i="3"/>
  <c r="AE1241" i="3"/>
  <c r="AE1240" i="3"/>
  <c r="AE1239" i="3"/>
  <c r="AE1238" i="3"/>
  <c r="AE1237" i="3"/>
  <c r="AE1236" i="3"/>
  <c r="AE1235" i="3"/>
  <c r="AE1234" i="3"/>
  <c r="AE1233" i="3"/>
  <c r="AE1232" i="3"/>
  <c r="AE1231" i="3"/>
  <c r="AE1230" i="3"/>
  <c r="AE1229" i="3"/>
  <c r="AE1228" i="3"/>
  <c r="AE1227" i="3"/>
  <c r="AE1226" i="3"/>
  <c r="AE1225" i="3"/>
  <c r="AE1224" i="3"/>
  <c r="AE1223" i="3"/>
  <c r="AE1222" i="3"/>
  <c r="AE1221" i="3"/>
  <c r="AE1220" i="3"/>
  <c r="AE1219" i="3"/>
  <c r="AE1218" i="3"/>
  <c r="AE1217" i="3"/>
  <c r="AE1216" i="3"/>
  <c r="AE1215" i="3"/>
  <c r="AE1214" i="3"/>
  <c r="AE1213" i="3"/>
  <c r="AE1212" i="3"/>
  <c r="AE1211" i="3"/>
  <c r="AE1210" i="3"/>
  <c r="AE1209" i="3"/>
  <c r="AE1208" i="3"/>
  <c r="AE1207" i="3"/>
  <c r="AE1206" i="3"/>
  <c r="AE1205" i="3"/>
  <c r="AE1204" i="3"/>
  <c r="AE1203" i="3"/>
  <c r="AE1202" i="3"/>
  <c r="AE1201" i="3"/>
  <c r="AE1200" i="3"/>
  <c r="AE1199" i="3"/>
  <c r="AE1198" i="3"/>
  <c r="AE1197" i="3"/>
  <c r="AE1196" i="3"/>
  <c r="AE1195" i="3"/>
  <c r="AE1194" i="3"/>
  <c r="AE1193" i="3"/>
  <c r="AE1192" i="3"/>
  <c r="AE1191" i="3"/>
  <c r="AE1190" i="3"/>
  <c r="AE1189" i="3"/>
  <c r="AE1188" i="3"/>
  <c r="AE1187" i="3"/>
  <c r="AE1186" i="3"/>
  <c r="AE1185" i="3"/>
  <c r="AE1184" i="3"/>
  <c r="AE1183" i="3"/>
  <c r="AE1182" i="3"/>
  <c r="AE1181" i="3"/>
  <c r="AE1180" i="3"/>
  <c r="AE1179" i="3"/>
  <c r="AE1178" i="3"/>
  <c r="AE1177" i="3"/>
  <c r="AE1176" i="3"/>
  <c r="AE1175" i="3"/>
  <c r="AE1174" i="3"/>
  <c r="AE1173" i="3"/>
  <c r="AE1172" i="3"/>
  <c r="AE1171" i="3"/>
  <c r="AE1170" i="3"/>
  <c r="AE1169" i="3"/>
  <c r="AE1168" i="3"/>
  <c r="AE1167" i="3"/>
  <c r="AE1166" i="3"/>
  <c r="AE1165" i="3"/>
  <c r="AE1164" i="3"/>
  <c r="AE1163" i="3"/>
  <c r="AE1162" i="3"/>
  <c r="AE1161" i="3"/>
  <c r="AE1160" i="3"/>
  <c r="AE1159" i="3"/>
  <c r="AE1158" i="3"/>
  <c r="AE1157" i="3"/>
  <c r="AE1156" i="3"/>
  <c r="AE1155" i="3"/>
  <c r="AE1154" i="3"/>
  <c r="AE1153" i="3"/>
  <c r="AE1152" i="3"/>
  <c r="AE1151" i="3"/>
  <c r="AE1150" i="3"/>
  <c r="AE1149" i="3"/>
  <c r="AE1148" i="3"/>
  <c r="AE1147" i="3"/>
  <c r="AE1146" i="3"/>
  <c r="AE1145" i="3"/>
  <c r="AE1144" i="3"/>
  <c r="AE1143" i="3"/>
  <c r="AE1142" i="3"/>
  <c r="AE1141" i="3"/>
  <c r="AE1140" i="3"/>
  <c r="AE1139" i="3"/>
  <c r="AE1138" i="3"/>
  <c r="AE1137" i="3"/>
  <c r="AE1136" i="3"/>
  <c r="AE1135" i="3"/>
  <c r="AE1134" i="3"/>
  <c r="AE1133" i="3"/>
  <c r="AE1132" i="3"/>
  <c r="AE1131" i="3"/>
  <c r="AE1130" i="3"/>
  <c r="AE1129" i="3"/>
  <c r="AE1128" i="3"/>
  <c r="AE1127" i="3"/>
  <c r="AE1126" i="3"/>
  <c r="AE1125" i="3"/>
  <c r="AE1124" i="3"/>
  <c r="AE1123" i="3"/>
  <c r="AE1122" i="3"/>
  <c r="AE1121" i="3"/>
  <c r="AE1120" i="3"/>
  <c r="AE1119" i="3"/>
  <c r="AE1118" i="3"/>
  <c r="AE1117" i="3"/>
  <c r="AE1116" i="3"/>
  <c r="AE1115" i="3"/>
  <c r="AE1114" i="3"/>
  <c r="AE1113" i="3"/>
  <c r="AE1112" i="3"/>
  <c r="AE1111" i="3"/>
  <c r="AE1110" i="3"/>
  <c r="AE1109" i="3"/>
  <c r="AE1108" i="3"/>
  <c r="AE1107" i="3"/>
  <c r="AE1106" i="3"/>
  <c r="AE1105" i="3"/>
  <c r="AE1104" i="3"/>
  <c r="AE1103" i="3"/>
  <c r="AE1102" i="3"/>
  <c r="AE1101" i="3"/>
  <c r="AE1100" i="3"/>
  <c r="AE1099" i="3"/>
  <c r="AE1098" i="3"/>
  <c r="AE1097" i="3"/>
  <c r="AE1096" i="3"/>
  <c r="AE1095" i="3"/>
  <c r="AE1094" i="3"/>
  <c r="AE1093" i="3"/>
  <c r="AE1092" i="3"/>
  <c r="AE1091" i="3"/>
  <c r="AE1090" i="3"/>
  <c r="AE1089" i="3"/>
  <c r="AE1088" i="3"/>
  <c r="AE1087" i="3"/>
  <c r="AE1086" i="3"/>
  <c r="AE1085" i="3"/>
  <c r="AE1084" i="3"/>
  <c r="AE1083" i="3"/>
  <c r="AE1082" i="3"/>
  <c r="AE1081" i="3"/>
  <c r="AE1080" i="3"/>
  <c r="AE1079" i="3"/>
  <c r="AE1078" i="3"/>
  <c r="AE1077" i="3"/>
  <c r="AE1076" i="3"/>
  <c r="AE1075" i="3"/>
  <c r="AE1074" i="3"/>
  <c r="AE1073" i="3"/>
  <c r="AE1072" i="3"/>
  <c r="AE1071" i="3"/>
  <c r="AE1070" i="3"/>
  <c r="AE1069" i="3"/>
  <c r="AE1068" i="3"/>
  <c r="AE1067" i="3"/>
  <c r="AE1066" i="3"/>
  <c r="AE1065" i="3"/>
  <c r="AE1064" i="3"/>
  <c r="AE1063" i="3"/>
  <c r="AE1062" i="3"/>
  <c r="AE1061" i="3"/>
  <c r="AE1060" i="3"/>
  <c r="AE1059" i="3"/>
  <c r="AE1058" i="3"/>
  <c r="AE1057" i="3"/>
  <c r="AE1056" i="3"/>
  <c r="AE1055" i="3"/>
  <c r="AE1054" i="3"/>
  <c r="AE1053" i="3"/>
  <c r="AE1052" i="3"/>
  <c r="AE1051" i="3"/>
  <c r="AE1050" i="3"/>
  <c r="AE1049" i="3"/>
  <c r="AE1048" i="3"/>
  <c r="AE1047" i="3"/>
  <c r="AE1046" i="3"/>
  <c r="AE1045" i="3"/>
  <c r="AE1044" i="3"/>
  <c r="AE1043" i="3"/>
  <c r="AE1042" i="3"/>
  <c r="AE1041" i="3"/>
  <c r="AE1040" i="3"/>
  <c r="AE1039" i="3"/>
  <c r="AE1038" i="3"/>
  <c r="AE1037" i="3"/>
  <c r="AE1036" i="3"/>
  <c r="AE1035" i="3"/>
  <c r="AE1034" i="3"/>
  <c r="AE1033" i="3"/>
  <c r="AE1032" i="3"/>
  <c r="AE1031" i="3"/>
  <c r="AE1030" i="3"/>
  <c r="AE1029" i="3"/>
  <c r="AE1028" i="3"/>
  <c r="AE1027" i="3"/>
  <c r="AE1026" i="3"/>
  <c r="AE1025" i="3"/>
  <c r="AE1024" i="3"/>
  <c r="AE1023" i="3"/>
  <c r="AE1022" i="3"/>
  <c r="AE1021" i="3"/>
  <c r="AE1020" i="3"/>
  <c r="AE1019" i="3"/>
  <c r="AE1018" i="3"/>
  <c r="AE1017" i="3"/>
  <c r="AE1016" i="3"/>
  <c r="AE1015" i="3"/>
  <c r="AE1014" i="3"/>
  <c r="AE1013" i="3"/>
  <c r="AE1012" i="3"/>
  <c r="AE1011"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AC3035" i="4"/>
  <c r="AC3034" i="4"/>
  <c r="AC3033" i="4"/>
  <c r="AC3032" i="4"/>
  <c r="AC3031" i="4"/>
  <c r="AC3030" i="4"/>
  <c r="AC3029" i="4"/>
  <c r="AC3028" i="4"/>
  <c r="AC3027" i="4"/>
  <c r="AC3026" i="4"/>
  <c r="AC3025" i="4"/>
  <c r="AC3024" i="4"/>
  <c r="AC3023" i="4"/>
  <c r="AC3022" i="4"/>
  <c r="AC3021" i="4"/>
  <c r="AC3020" i="4"/>
  <c r="AC3019" i="4"/>
  <c r="AC3018" i="4"/>
  <c r="AC3017" i="4"/>
  <c r="AC3016" i="4"/>
  <c r="AC3015" i="4"/>
  <c r="AC3014" i="4"/>
  <c r="AC3013" i="4"/>
  <c r="AC3012" i="4"/>
  <c r="AC3011" i="4"/>
  <c r="AC3010" i="4"/>
  <c r="AC3009" i="4"/>
  <c r="AC3008" i="4"/>
  <c r="AC3007" i="4"/>
  <c r="AC3006" i="4"/>
  <c r="AC3005" i="4"/>
  <c r="AC3004" i="4"/>
  <c r="AC3003" i="4"/>
  <c r="AC3002" i="4"/>
  <c r="AC3001" i="4"/>
  <c r="AC3000" i="4"/>
  <c r="AC2999" i="4"/>
  <c r="AC2998" i="4"/>
  <c r="AC2997" i="4"/>
  <c r="AC2996" i="4"/>
  <c r="AC2995" i="4"/>
  <c r="AC2994" i="4"/>
  <c r="AC2993" i="4"/>
  <c r="AC2992" i="4"/>
  <c r="AC2991" i="4"/>
  <c r="AC2990" i="4"/>
  <c r="AC2989" i="4"/>
  <c r="AC2988" i="4"/>
  <c r="AC2987" i="4"/>
  <c r="AC2986" i="4"/>
  <c r="AC2985" i="4"/>
  <c r="AC2984" i="4"/>
  <c r="AC2983" i="4"/>
  <c r="AC2982" i="4"/>
  <c r="AC2981" i="4"/>
  <c r="AC2980" i="4"/>
  <c r="AC2979" i="4"/>
  <c r="AC2978" i="4"/>
  <c r="AC2977" i="4"/>
  <c r="AC2976" i="4"/>
  <c r="AC2975" i="4"/>
  <c r="AC2974" i="4"/>
  <c r="AC2973" i="4"/>
  <c r="AC2972" i="4"/>
  <c r="AC2971" i="4"/>
  <c r="AC2970" i="4"/>
  <c r="AC2969" i="4"/>
  <c r="AC2968" i="4"/>
  <c r="AC2967" i="4"/>
  <c r="AC2966" i="4"/>
  <c r="AC2965" i="4"/>
  <c r="AC2964" i="4"/>
  <c r="AC2963" i="4"/>
  <c r="AC2962" i="4"/>
  <c r="AC2961" i="4"/>
  <c r="AC2960" i="4"/>
  <c r="AC2959" i="4"/>
  <c r="AC2958" i="4"/>
  <c r="AC2957" i="4"/>
  <c r="AC2956" i="4"/>
  <c r="AC2955" i="4"/>
  <c r="AC2954" i="4"/>
  <c r="AC2953" i="4"/>
  <c r="AC2952" i="4"/>
  <c r="AC2951" i="4"/>
  <c r="AC2950" i="4"/>
  <c r="AC2949" i="4"/>
  <c r="AC2948" i="4"/>
  <c r="AC2947" i="4"/>
  <c r="AC2946" i="4"/>
  <c r="AC2945" i="4"/>
  <c r="AC2944" i="4"/>
  <c r="AC2943" i="4"/>
  <c r="AC2942" i="4"/>
  <c r="AC2941" i="4"/>
  <c r="AC2940" i="4"/>
  <c r="AC2939" i="4"/>
  <c r="AC2938" i="4"/>
  <c r="AC2937" i="4"/>
  <c r="AC2936" i="4"/>
  <c r="AC2935" i="4"/>
  <c r="AC2934" i="4"/>
  <c r="AC2933" i="4"/>
  <c r="AC2932" i="4"/>
  <c r="AC2931" i="4"/>
  <c r="AC2930" i="4"/>
  <c r="AC2929" i="4"/>
  <c r="AC2928" i="4"/>
  <c r="AC2927" i="4"/>
  <c r="AC2926" i="4"/>
  <c r="AC2925" i="4"/>
  <c r="AC2924" i="4"/>
  <c r="AC2923" i="4"/>
  <c r="AC2922" i="4"/>
  <c r="AC2921" i="4"/>
  <c r="AC2920" i="4"/>
  <c r="AC2919" i="4"/>
  <c r="AC2918" i="4"/>
  <c r="AC2917" i="4"/>
  <c r="AC2916" i="4"/>
  <c r="AC2915" i="4"/>
  <c r="AC2914" i="4"/>
  <c r="AC2913" i="4"/>
  <c r="AC2912" i="4"/>
  <c r="AC2911" i="4"/>
  <c r="AC2910" i="4"/>
  <c r="AC2909" i="4"/>
  <c r="AC2908" i="4"/>
  <c r="AC2907" i="4"/>
  <c r="AC2906" i="4"/>
  <c r="AC2905" i="4"/>
  <c r="AC2904" i="4"/>
  <c r="AC2903" i="4"/>
  <c r="AC2902" i="4"/>
  <c r="AC2901" i="4"/>
  <c r="AC2900" i="4"/>
  <c r="AC2899" i="4"/>
  <c r="AC2898" i="4"/>
  <c r="AC2897" i="4"/>
  <c r="AC2896" i="4"/>
  <c r="AC2895" i="4"/>
  <c r="AC2894" i="4"/>
  <c r="AC2893" i="4"/>
  <c r="AC2892" i="4"/>
  <c r="AC2891" i="4"/>
  <c r="AC2890" i="4"/>
  <c r="AC2889" i="4"/>
  <c r="AC2888" i="4"/>
  <c r="AC2887" i="4"/>
  <c r="AC2886" i="4"/>
  <c r="AC2885" i="4"/>
  <c r="AC2884" i="4"/>
  <c r="AC2883" i="4"/>
  <c r="AC2882" i="4"/>
  <c r="AC2881" i="4"/>
  <c r="AC2880" i="4"/>
  <c r="AC2879" i="4"/>
  <c r="AC2878" i="4"/>
  <c r="AC2877" i="4"/>
  <c r="AC2876" i="4"/>
  <c r="AC2875" i="4"/>
  <c r="AC2874" i="4"/>
  <c r="AC2873" i="4"/>
  <c r="AC2872" i="4"/>
  <c r="AC2871" i="4"/>
  <c r="AC2870" i="4"/>
  <c r="AC2869" i="4"/>
  <c r="AC2868" i="4"/>
  <c r="AC2867" i="4"/>
  <c r="AC2866" i="4"/>
  <c r="AC2865" i="4"/>
  <c r="AC2864" i="4"/>
  <c r="AC2863" i="4"/>
  <c r="AC2862" i="4"/>
  <c r="AC2861" i="4"/>
  <c r="AC2860" i="4"/>
  <c r="AC2859" i="4"/>
  <c r="AC2858" i="4"/>
  <c r="AC2857" i="4"/>
  <c r="AC2856" i="4"/>
  <c r="AC2855" i="4"/>
  <c r="AC2854" i="4"/>
  <c r="AC2853" i="4"/>
  <c r="AC2852" i="4"/>
  <c r="AC2851" i="4"/>
  <c r="AC2850" i="4"/>
  <c r="AC2849" i="4"/>
  <c r="AC2848" i="4"/>
  <c r="AC2847" i="4"/>
  <c r="AC2846" i="4"/>
  <c r="AC2845" i="4"/>
  <c r="AC2844" i="4"/>
  <c r="AC2843" i="4"/>
  <c r="AC2842" i="4"/>
  <c r="AC2841" i="4"/>
  <c r="AC2840" i="4"/>
  <c r="AC2839" i="4"/>
  <c r="AC2838" i="4"/>
  <c r="AC2837" i="4"/>
  <c r="AC2836" i="4"/>
  <c r="AC2835" i="4"/>
  <c r="AC2834" i="4"/>
  <c r="AC2833" i="4"/>
  <c r="AC2832" i="4"/>
  <c r="AC2831" i="4"/>
  <c r="AC2830" i="4"/>
  <c r="AC2829" i="4"/>
  <c r="AC2828" i="4"/>
  <c r="AC2827" i="4"/>
  <c r="AC2826" i="4"/>
  <c r="AC2825" i="4"/>
  <c r="AC2824" i="4"/>
  <c r="AC2823" i="4"/>
  <c r="AC2822" i="4"/>
  <c r="AC2821" i="4"/>
  <c r="AC2820" i="4"/>
  <c r="AC2819" i="4"/>
  <c r="AC2818" i="4"/>
  <c r="AC2817" i="4"/>
  <c r="AC2816" i="4"/>
  <c r="AC2815" i="4"/>
  <c r="AC2814" i="4"/>
  <c r="AC2813" i="4"/>
  <c r="AC2812" i="4"/>
  <c r="AC2811" i="4"/>
  <c r="AC2810" i="4"/>
  <c r="AC2809" i="4"/>
  <c r="AC2808" i="4"/>
  <c r="AC2807" i="4"/>
  <c r="AC2806" i="4"/>
  <c r="AC2805" i="4"/>
  <c r="AC2804" i="4"/>
  <c r="AC2803" i="4"/>
  <c r="AC2802" i="4"/>
  <c r="AC2801" i="4"/>
  <c r="AC2800" i="4"/>
  <c r="AC2799" i="4"/>
  <c r="AC2798" i="4"/>
  <c r="AC2797" i="4"/>
  <c r="AC2796" i="4"/>
  <c r="AC2795" i="4"/>
  <c r="AC2794" i="4"/>
  <c r="AC2793" i="4"/>
  <c r="AC2792" i="4"/>
  <c r="AC2791" i="4"/>
  <c r="AC2790" i="4"/>
  <c r="AC2789" i="4"/>
  <c r="AC2788" i="4"/>
  <c r="AC2787" i="4"/>
  <c r="AC2786" i="4"/>
  <c r="AC2785" i="4"/>
  <c r="AC2784" i="4"/>
  <c r="AC2783" i="4"/>
  <c r="AC2782" i="4"/>
  <c r="AC2781" i="4"/>
  <c r="AC2780" i="4"/>
  <c r="AC2779" i="4"/>
  <c r="AC2778" i="4"/>
  <c r="AC2777" i="4"/>
  <c r="AC2776" i="4"/>
  <c r="AC2775" i="4"/>
  <c r="AC2774" i="4"/>
  <c r="AC2773" i="4"/>
  <c r="AC2772" i="4"/>
  <c r="AC2771" i="4"/>
  <c r="AC2770" i="4"/>
  <c r="AC2769" i="4"/>
  <c r="AC2768" i="4"/>
  <c r="AC2767" i="4"/>
  <c r="AC2766" i="4"/>
  <c r="AC2765" i="4"/>
  <c r="AC2764" i="4"/>
  <c r="AC2763" i="4"/>
  <c r="AC2762" i="4"/>
  <c r="AC2761" i="4"/>
  <c r="AC2760" i="4"/>
  <c r="AC2759" i="4"/>
  <c r="AC2758" i="4"/>
  <c r="AC2757" i="4"/>
  <c r="AC2756" i="4"/>
  <c r="AC2755" i="4"/>
  <c r="AC2754" i="4"/>
  <c r="AC2753" i="4"/>
  <c r="AC2752" i="4"/>
  <c r="AC2751" i="4"/>
  <c r="AC2750" i="4"/>
  <c r="AC2749" i="4"/>
  <c r="AC2748" i="4"/>
  <c r="AC2747" i="4"/>
  <c r="AC2746" i="4"/>
  <c r="AC2745" i="4"/>
  <c r="AC2744" i="4"/>
  <c r="AC2743" i="4"/>
  <c r="AC2742" i="4"/>
  <c r="AC2741" i="4"/>
  <c r="AC2740" i="4"/>
  <c r="AC2739" i="4"/>
  <c r="AC2738" i="4"/>
  <c r="AC2737" i="4"/>
  <c r="AC2736" i="4"/>
  <c r="AC2735" i="4"/>
  <c r="AC2734" i="4"/>
  <c r="AC2733" i="4"/>
  <c r="AC2732" i="4"/>
  <c r="AC2731" i="4"/>
  <c r="AC2730" i="4"/>
  <c r="AC2729" i="4"/>
  <c r="AC2728" i="4"/>
  <c r="AC2727" i="4"/>
  <c r="AC2726" i="4"/>
  <c r="AC2725" i="4"/>
  <c r="AC2724" i="4"/>
  <c r="AC2723" i="4"/>
  <c r="AC2722" i="4"/>
  <c r="AC2721" i="4"/>
  <c r="AC2720" i="4"/>
  <c r="AC2719" i="4"/>
  <c r="AC2718" i="4"/>
  <c r="AC2717" i="4"/>
  <c r="AC2716" i="4"/>
  <c r="AC2715" i="4"/>
  <c r="AC2714" i="4"/>
  <c r="AC2713" i="4"/>
  <c r="AC2712" i="4"/>
  <c r="AC2711" i="4"/>
  <c r="AC2710" i="4"/>
  <c r="AC2709" i="4"/>
  <c r="AC2708" i="4"/>
  <c r="AC2707" i="4"/>
  <c r="AC2706" i="4"/>
  <c r="AC2705" i="4"/>
  <c r="AC2704" i="4"/>
  <c r="AC2703" i="4"/>
  <c r="AC2702" i="4"/>
  <c r="AC2701" i="4"/>
  <c r="AC2700" i="4"/>
  <c r="AC2699" i="4"/>
  <c r="AC2698" i="4"/>
  <c r="AC2697" i="4"/>
  <c r="AC2696" i="4"/>
  <c r="AC2695" i="4"/>
  <c r="AC2694" i="4"/>
  <c r="AC2693" i="4"/>
  <c r="AC2692" i="4"/>
  <c r="AC2691" i="4"/>
  <c r="AC2690" i="4"/>
  <c r="AC2689" i="4"/>
  <c r="AC2688" i="4"/>
  <c r="AC2687" i="4"/>
  <c r="AC2686" i="4"/>
  <c r="AC2685" i="4"/>
  <c r="AC2684" i="4"/>
  <c r="AC2683" i="4"/>
  <c r="AC2682" i="4"/>
  <c r="AC2681" i="4"/>
  <c r="AC2680" i="4"/>
  <c r="AC2679" i="4"/>
  <c r="AC2678" i="4"/>
  <c r="AC2677" i="4"/>
  <c r="AC2676" i="4"/>
  <c r="AC2675" i="4"/>
  <c r="AC2674" i="4"/>
  <c r="AC2673" i="4"/>
  <c r="AC2672" i="4"/>
  <c r="AC2671" i="4"/>
  <c r="AC2670" i="4"/>
  <c r="AC2669" i="4"/>
  <c r="AC2668" i="4"/>
  <c r="AC2667" i="4"/>
  <c r="AC2666" i="4"/>
  <c r="AC2665" i="4"/>
  <c r="AC2664" i="4"/>
  <c r="AC2663" i="4"/>
  <c r="AC2662" i="4"/>
  <c r="AC2661" i="4"/>
  <c r="AC2660" i="4"/>
  <c r="AC2659" i="4"/>
  <c r="AC2658" i="4"/>
  <c r="AC2657" i="4"/>
  <c r="AC2656" i="4"/>
  <c r="AC2655" i="4"/>
  <c r="AC2654" i="4"/>
  <c r="AC2653" i="4"/>
  <c r="AC2652" i="4"/>
  <c r="AC2651" i="4"/>
  <c r="AC2650" i="4"/>
  <c r="AC2649" i="4"/>
  <c r="AC2648" i="4"/>
  <c r="AC2647" i="4"/>
  <c r="AC2646" i="4"/>
  <c r="AC2645" i="4"/>
  <c r="AC2644" i="4"/>
  <c r="AC2643" i="4"/>
  <c r="AC2642" i="4"/>
  <c r="AC2641" i="4"/>
  <c r="AC2640" i="4"/>
  <c r="AC2639" i="4"/>
  <c r="AC2638" i="4"/>
  <c r="AC2637" i="4"/>
  <c r="AC2636" i="4"/>
  <c r="AC2635" i="4"/>
  <c r="AC2634" i="4"/>
  <c r="AC2633" i="4"/>
  <c r="AC2632" i="4"/>
  <c r="AC2631" i="4"/>
  <c r="AC2630" i="4"/>
  <c r="AC2629" i="4"/>
  <c r="AC2628" i="4"/>
  <c r="AC2627" i="4"/>
  <c r="AC2626" i="4"/>
  <c r="AC2625" i="4"/>
  <c r="AC2624" i="4"/>
  <c r="AC2623" i="4"/>
  <c r="AC2622" i="4"/>
  <c r="AC2621" i="4"/>
  <c r="AC2620" i="4"/>
  <c r="AC2619" i="4"/>
  <c r="AC2618" i="4"/>
  <c r="AC2617" i="4"/>
  <c r="AC2616" i="4"/>
  <c r="AC2615" i="4"/>
  <c r="AC2614" i="4"/>
  <c r="AC2613" i="4"/>
  <c r="AC2612" i="4"/>
  <c r="AC2611" i="4"/>
  <c r="AC2610" i="4"/>
  <c r="AC2609" i="4"/>
  <c r="AC2608" i="4"/>
  <c r="AC2607" i="4"/>
  <c r="AC2606" i="4"/>
  <c r="AC2605" i="4"/>
  <c r="AC2604" i="4"/>
  <c r="AC2603" i="4"/>
  <c r="AC2602" i="4"/>
  <c r="AC2601" i="4"/>
  <c r="AC2600" i="4"/>
  <c r="AC2599" i="4"/>
  <c r="AC2598" i="4"/>
  <c r="AC2597" i="4"/>
  <c r="AC2596" i="4"/>
  <c r="AC2595" i="4"/>
  <c r="AC2594" i="4"/>
  <c r="AC2593" i="4"/>
  <c r="AC2592" i="4"/>
  <c r="AC2591" i="4"/>
  <c r="AC2590" i="4"/>
  <c r="AC2589" i="4"/>
  <c r="AC2588" i="4"/>
  <c r="AC2587" i="4"/>
  <c r="AC2586" i="4"/>
  <c r="AC2585" i="4"/>
  <c r="AC2584" i="4"/>
  <c r="AC2583" i="4"/>
  <c r="AC2582" i="4"/>
  <c r="AC2581" i="4"/>
  <c r="AC2580" i="4"/>
  <c r="AC2579" i="4"/>
  <c r="AC2578" i="4"/>
  <c r="AC2577" i="4"/>
  <c r="AC2576" i="4"/>
  <c r="AC2575" i="4"/>
  <c r="AC2574" i="4"/>
  <c r="AC2573" i="4"/>
  <c r="AC2572" i="4"/>
  <c r="AC2571" i="4"/>
  <c r="AC2570" i="4"/>
  <c r="AC2569" i="4"/>
  <c r="AC2568" i="4"/>
  <c r="AC2567" i="4"/>
  <c r="AC2566" i="4"/>
  <c r="AC2565" i="4"/>
  <c r="AC2564" i="4"/>
  <c r="AC2563" i="4"/>
  <c r="AC2562" i="4"/>
  <c r="AC2561" i="4"/>
  <c r="AC2560" i="4"/>
  <c r="AC2559" i="4"/>
  <c r="AC2558" i="4"/>
  <c r="AC2557" i="4"/>
  <c r="AC2556" i="4"/>
  <c r="AC2555" i="4"/>
  <c r="AC2554" i="4"/>
  <c r="AC2553" i="4"/>
  <c r="AC2552" i="4"/>
  <c r="AC2551" i="4"/>
  <c r="AC2550" i="4"/>
  <c r="AC2549" i="4"/>
  <c r="AC2548" i="4"/>
  <c r="AC2547" i="4"/>
  <c r="AC2546" i="4"/>
  <c r="AC2545" i="4"/>
  <c r="AC2544" i="4"/>
  <c r="AC2543" i="4"/>
  <c r="AC2542" i="4"/>
  <c r="AC2541" i="4"/>
  <c r="AC2540" i="4"/>
  <c r="AC2539" i="4"/>
  <c r="AC2538" i="4"/>
  <c r="AC2537" i="4"/>
  <c r="AC2536" i="4"/>
  <c r="AC2535" i="4"/>
  <c r="AC2534" i="4"/>
  <c r="AC2533" i="4"/>
  <c r="AC2532" i="4"/>
  <c r="AC2531" i="4"/>
  <c r="AC2530" i="4"/>
  <c r="AC2529" i="4"/>
  <c r="AC2528" i="4"/>
  <c r="AC2527" i="4"/>
  <c r="AC2526" i="4"/>
  <c r="AC2525" i="4"/>
  <c r="AC2524" i="4"/>
  <c r="AC2523" i="4"/>
  <c r="AC2522" i="4"/>
  <c r="AC2521" i="4"/>
  <c r="AC2520" i="4"/>
  <c r="AC2519" i="4"/>
  <c r="AC2518" i="4"/>
  <c r="AC2517" i="4"/>
  <c r="AC2516" i="4"/>
  <c r="AC2515" i="4"/>
  <c r="AC2514" i="4"/>
  <c r="AC2513" i="4"/>
  <c r="AC2512" i="4"/>
  <c r="AC2511" i="4"/>
  <c r="AC2510" i="4"/>
  <c r="AC2509" i="4"/>
  <c r="AC2508" i="4"/>
  <c r="AC2507" i="4"/>
  <c r="AC2506" i="4"/>
  <c r="AC2505"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W3035" i="3"/>
  <c r="W3034" i="3"/>
  <c r="W3033" i="3"/>
  <c r="W3032" i="3"/>
  <c r="W3031" i="3"/>
  <c r="W3030" i="3"/>
  <c r="W3029" i="3"/>
  <c r="W3028" i="3"/>
  <c r="W3027" i="3"/>
  <c r="W3026" i="3"/>
  <c r="W3025" i="3"/>
  <c r="W3024" i="3"/>
  <c r="W3023" i="3"/>
  <c r="W3022" i="3"/>
  <c r="W3021" i="3"/>
  <c r="W3020" i="3"/>
  <c r="W3019" i="3"/>
  <c r="W3018" i="3"/>
  <c r="W3017" i="3"/>
  <c r="W3016" i="3"/>
  <c r="W3015" i="3"/>
  <c r="W3014" i="3"/>
  <c r="W3013" i="3"/>
  <c r="W3012" i="3"/>
  <c r="W3011" i="3"/>
  <c r="W3010" i="3"/>
  <c r="W3009" i="3"/>
  <c r="W3008" i="3"/>
  <c r="W3007" i="3"/>
  <c r="W3006" i="3"/>
  <c r="W3005" i="3"/>
  <c r="W3004" i="3"/>
  <c r="W3003" i="3"/>
  <c r="W3002" i="3"/>
  <c r="W3001" i="3"/>
  <c r="W3000" i="3"/>
  <c r="W2999" i="3"/>
  <c r="W2998" i="3"/>
  <c r="W2997" i="3"/>
  <c r="W2996" i="3"/>
  <c r="W2995" i="3"/>
  <c r="W2994" i="3"/>
  <c r="W2993" i="3"/>
  <c r="W2992" i="3"/>
  <c r="W2991" i="3"/>
  <c r="W2990" i="3"/>
  <c r="W2989" i="3"/>
  <c r="W2988" i="3"/>
  <c r="W2987" i="3"/>
  <c r="W2986" i="3"/>
  <c r="W2985" i="3"/>
  <c r="W2984" i="3"/>
  <c r="W2983" i="3"/>
  <c r="W2982" i="3"/>
  <c r="W2981" i="3"/>
  <c r="W2980" i="3"/>
  <c r="W2979" i="3"/>
  <c r="W2978" i="3"/>
  <c r="W2977" i="3"/>
  <c r="W2976" i="3"/>
  <c r="W2975" i="3"/>
  <c r="W2974" i="3"/>
  <c r="W2973" i="3"/>
  <c r="W2972" i="3"/>
  <c r="W2971" i="3"/>
  <c r="W2970" i="3"/>
  <c r="W2969" i="3"/>
  <c r="W2968" i="3"/>
  <c r="W2967" i="3"/>
  <c r="W2966" i="3"/>
  <c r="W2965" i="3"/>
  <c r="W2964" i="3"/>
  <c r="W2963" i="3"/>
  <c r="W2962" i="3"/>
  <c r="W2961" i="3"/>
  <c r="W2960" i="3"/>
  <c r="W2959" i="3"/>
  <c r="W2958" i="3"/>
  <c r="W2957" i="3"/>
  <c r="W2956" i="3"/>
  <c r="W2955" i="3"/>
  <c r="W2954" i="3"/>
  <c r="W2953" i="3"/>
  <c r="W2952" i="3"/>
  <c r="W2951" i="3"/>
  <c r="W2950" i="3"/>
  <c r="W2949" i="3"/>
  <c r="W2948" i="3"/>
  <c r="W2947" i="3"/>
  <c r="W2946" i="3"/>
  <c r="W2945" i="3"/>
  <c r="W2944" i="3"/>
  <c r="W2943" i="3"/>
  <c r="W2942" i="3"/>
  <c r="W2941" i="3"/>
  <c r="W2940" i="3"/>
  <c r="W2939" i="3"/>
  <c r="W2938" i="3"/>
  <c r="W2937" i="3"/>
  <c r="W2936" i="3"/>
  <c r="W2935" i="3"/>
  <c r="W2934" i="3"/>
  <c r="W2933" i="3"/>
  <c r="W2932" i="3"/>
  <c r="W2931" i="3"/>
  <c r="W2930" i="3"/>
  <c r="W2929" i="3"/>
  <c r="W2928" i="3"/>
  <c r="W2927" i="3"/>
  <c r="W2926" i="3"/>
  <c r="W2925" i="3"/>
  <c r="W2924" i="3"/>
  <c r="W2923" i="3"/>
  <c r="W2922" i="3"/>
  <c r="W2921" i="3"/>
  <c r="W2920" i="3"/>
  <c r="W2919" i="3"/>
  <c r="W2918" i="3"/>
  <c r="W2917" i="3"/>
  <c r="W2916" i="3"/>
  <c r="W2915" i="3"/>
  <c r="W2914" i="3"/>
  <c r="W2913" i="3"/>
  <c r="W2912" i="3"/>
  <c r="W2911" i="3"/>
  <c r="W2910" i="3"/>
  <c r="W2909" i="3"/>
  <c r="W2908" i="3"/>
  <c r="W2907" i="3"/>
  <c r="W2906" i="3"/>
  <c r="W2905" i="3"/>
  <c r="W2904" i="3"/>
  <c r="W2903" i="3"/>
  <c r="W2902" i="3"/>
  <c r="W2901" i="3"/>
  <c r="W2900" i="3"/>
  <c r="W2899" i="3"/>
  <c r="W2898" i="3"/>
  <c r="W2897" i="3"/>
  <c r="W2896" i="3"/>
  <c r="W2895" i="3"/>
  <c r="W2894" i="3"/>
  <c r="W2893" i="3"/>
  <c r="W2892" i="3"/>
  <c r="W2891" i="3"/>
  <c r="W2890" i="3"/>
  <c r="W2889" i="3"/>
  <c r="W2888" i="3"/>
  <c r="W2887" i="3"/>
  <c r="W2886" i="3"/>
  <c r="W2885" i="3"/>
  <c r="W2884" i="3"/>
  <c r="W2883" i="3"/>
  <c r="W2882" i="3"/>
  <c r="W2881" i="3"/>
  <c r="W2880" i="3"/>
  <c r="W2879" i="3"/>
  <c r="W2878" i="3"/>
  <c r="W2877" i="3"/>
  <c r="W2876" i="3"/>
  <c r="W2875" i="3"/>
  <c r="W2874" i="3"/>
  <c r="W2873" i="3"/>
  <c r="W2872" i="3"/>
  <c r="W2871" i="3"/>
  <c r="W2870" i="3"/>
  <c r="W2869" i="3"/>
  <c r="W2868" i="3"/>
  <c r="W2867" i="3"/>
  <c r="W2866" i="3"/>
  <c r="W2865" i="3"/>
  <c r="W2864" i="3"/>
  <c r="W2863" i="3"/>
  <c r="W2862" i="3"/>
  <c r="W2861" i="3"/>
  <c r="W2860" i="3"/>
  <c r="W2859" i="3"/>
  <c r="W2858" i="3"/>
  <c r="W2857" i="3"/>
  <c r="W2856" i="3"/>
  <c r="W2855" i="3"/>
  <c r="W2854" i="3"/>
  <c r="W2853" i="3"/>
  <c r="W2852" i="3"/>
  <c r="W2851" i="3"/>
  <c r="W2850" i="3"/>
  <c r="W2849" i="3"/>
  <c r="W2848" i="3"/>
  <c r="W2847" i="3"/>
  <c r="W2846" i="3"/>
  <c r="W2845" i="3"/>
  <c r="W2844" i="3"/>
  <c r="W2843" i="3"/>
  <c r="W2842" i="3"/>
  <c r="W2841" i="3"/>
  <c r="W2840" i="3"/>
  <c r="W2839" i="3"/>
  <c r="W2838" i="3"/>
  <c r="W2837" i="3"/>
  <c r="W2836" i="3"/>
  <c r="W2835" i="3"/>
  <c r="W2834" i="3"/>
  <c r="W2833" i="3"/>
  <c r="W2832" i="3"/>
  <c r="W2831" i="3"/>
  <c r="W2830" i="3"/>
  <c r="W2829" i="3"/>
  <c r="W2828" i="3"/>
  <c r="W2827" i="3"/>
  <c r="W2826" i="3"/>
  <c r="W2825" i="3"/>
  <c r="W2824" i="3"/>
  <c r="W2823" i="3"/>
  <c r="W2822" i="3"/>
  <c r="W2821" i="3"/>
  <c r="W2820" i="3"/>
  <c r="W2819" i="3"/>
  <c r="W2818" i="3"/>
  <c r="W2817" i="3"/>
  <c r="W2816" i="3"/>
  <c r="W2815" i="3"/>
  <c r="W2814" i="3"/>
  <c r="W2813" i="3"/>
  <c r="W2812" i="3"/>
  <c r="W2811" i="3"/>
  <c r="W2810" i="3"/>
  <c r="W2809" i="3"/>
  <c r="W2808" i="3"/>
  <c r="W2807" i="3"/>
  <c r="W2806" i="3"/>
  <c r="W2805" i="3"/>
  <c r="W2804" i="3"/>
  <c r="W2803" i="3"/>
  <c r="W2802" i="3"/>
  <c r="W2801" i="3"/>
  <c r="W2800" i="3"/>
  <c r="W2799" i="3"/>
  <c r="W2798" i="3"/>
  <c r="W2797" i="3"/>
  <c r="W2796" i="3"/>
  <c r="W2795" i="3"/>
  <c r="W2794" i="3"/>
  <c r="W2793" i="3"/>
  <c r="W2792" i="3"/>
  <c r="W2791" i="3"/>
  <c r="W2790" i="3"/>
  <c r="W2789" i="3"/>
  <c r="W2788" i="3"/>
  <c r="W2787" i="3"/>
  <c r="W2786" i="3"/>
  <c r="W2785" i="3"/>
  <c r="W2784" i="3"/>
  <c r="W2783" i="3"/>
  <c r="W2782" i="3"/>
  <c r="W2781" i="3"/>
  <c r="W2780" i="3"/>
  <c r="W2779" i="3"/>
  <c r="W2778" i="3"/>
  <c r="W2777" i="3"/>
  <c r="W2776" i="3"/>
  <c r="W2775" i="3"/>
  <c r="W2774" i="3"/>
  <c r="W2773" i="3"/>
  <c r="W2772" i="3"/>
  <c r="W2771" i="3"/>
  <c r="W2770" i="3"/>
  <c r="W2769" i="3"/>
  <c r="W2768" i="3"/>
  <c r="W2767" i="3"/>
  <c r="W2766" i="3"/>
  <c r="W2765" i="3"/>
  <c r="W2764" i="3"/>
  <c r="W2763" i="3"/>
  <c r="W2762" i="3"/>
  <c r="W2761" i="3"/>
  <c r="W2760" i="3"/>
  <c r="W2759" i="3"/>
  <c r="W2758" i="3"/>
  <c r="W2757" i="3"/>
  <c r="W2756" i="3"/>
  <c r="W2755" i="3"/>
  <c r="W2754" i="3"/>
  <c r="W2753" i="3"/>
  <c r="W2752" i="3"/>
  <c r="W2751" i="3"/>
  <c r="W2750" i="3"/>
  <c r="W2749" i="3"/>
  <c r="W2748" i="3"/>
  <c r="W2747" i="3"/>
  <c r="W2746" i="3"/>
  <c r="W2745" i="3"/>
  <c r="W2744" i="3"/>
  <c r="W2743" i="3"/>
  <c r="W2742" i="3"/>
  <c r="W2741" i="3"/>
  <c r="W2740" i="3"/>
  <c r="W2739" i="3"/>
  <c r="W2738" i="3"/>
  <c r="W2737" i="3"/>
  <c r="W2736" i="3"/>
  <c r="W2735" i="3"/>
  <c r="W2734" i="3"/>
  <c r="W2733" i="3"/>
  <c r="W2732" i="3"/>
  <c r="W2731" i="3"/>
  <c r="W2730" i="3"/>
  <c r="W2729" i="3"/>
  <c r="W2728" i="3"/>
  <c r="W2727" i="3"/>
  <c r="W2726" i="3"/>
  <c r="W2725" i="3"/>
  <c r="W2724" i="3"/>
  <c r="W2723" i="3"/>
  <c r="W2722" i="3"/>
  <c r="W2721" i="3"/>
  <c r="W2720" i="3"/>
  <c r="W2719" i="3"/>
  <c r="W2718" i="3"/>
  <c r="W2717" i="3"/>
  <c r="W2716" i="3"/>
  <c r="W2715" i="3"/>
  <c r="W2714" i="3"/>
  <c r="W2713" i="3"/>
  <c r="W2712" i="3"/>
  <c r="W2711" i="3"/>
  <c r="W2710" i="3"/>
  <c r="W2709" i="3"/>
  <c r="W2708" i="3"/>
  <c r="W2707" i="3"/>
  <c r="W2706" i="3"/>
  <c r="W2705" i="3"/>
  <c r="W2704" i="3"/>
  <c r="W2703" i="3"/>
  <c r="W2702" i="3"/>
  <c r="W2701" i="3"/>
  <c r="W2700" i="3"/>
  <c r="W2699" i="3"/>
  <c r="W2698" i="3"/>
  <c r="W2697" i="3"/>
  <c r="W2696" i="3"/>
  <c r="W2695" i="3"/>
  <c r="W2694" i="3"/>
  <c r="W2693" i="3"/>
  <c r="W2692" i="3"/>
  <c r="W2691" i="3"/>
  <c r="W2690" i="3"/>
  <c r="W2689" i="3"/>
  <c r="W2688" i="3"/>
  <c r="W2687" i="3"/>
  <c r="W2686" i="3"/>
  <c r="W2685" i="3"/>
  <c r="W2684" i="3"/>
  <c r="W2683" i="3"/>
  <c r="W2682" i="3"/>
  <c r="W2681" i="3"/>
  <c r="W2680" i="3"/>
  <c r="W2679" i="3"/>
  <c r="W2678" i="3"/>
  <c r="W2677" i="3"/>
  <c r="W2676" i="3"/>
  <c r="W2675" i="3"/>
  <c r="W2674" i="3"/>
  <c r="W2673" i="3"/>
  <c r="W2672" i="3"/>
  <c r="W2671" i="3"/>
  <c r="W2670" i="3"/>
  <c r="W2669" i="3"/>
  <c r="W2668" i="3"/>
  <c r="W2667" i="3"/>
  <c r="W2666" i="3"/>
  <c r="W2665" i="3"/>
  <c r="W2664" i="3"/>
  <c r="W2663" i="3"/>
  <c r="W2662" i="3"/>
  <c r="W2661" i="3"/>
  <c r="W2660" i="3"/>
  <c r="W2659" i="3"/>
  <c r="W2658" i="3"/>
  <c r="W2657" i="3"/>
  <c r="W2656" i="3"/>
  <c r="W2655" i="3"/>
  <c r="W2654" i="3"/>
  <c r="W2653" i="3"/>
  <c r="W2652" i="3"/>
  <c r="W2651" i="3"/>
  <c r="W2650" i="3"/>
  <c r="W2649" i="3"/>
  <c r="W2648" i="3"/>
  <c r="W2647" i="3"/>
  <c r="W2646" i="3"/>
  <c r="W2645" i="3"/>
  <c r="W2644" i="3"/>
  <c r="W2643" i="3"/>
  <c r="W2642" i="3"/>
  <c r="W2641" i="3"/>
  <c r="W2640" i="3"/>
  <c r="W2639" i="3"/>
  <c r="W2638" i="3"/>
  <c r="W2637" i="3"/>
  <c r="W2636" i="3"/>
  <c r="W2635" i="3"/>
  <c r="W2634" i="3"/>
  <c r="W2633" i="3"/>
  <c r="W2632" i="3"/>
  <c r="W2631" i="3"/>
  <c r="W2630" i="3"/>
  <c r="W2629" i="3"/>
  <c r="W2628" i="3"/>
  <c r="W2627" i="3"/>
  <c r="W2626" i="3"/>
  <c r="W2625" i="3"/>
  <c r="W2624" i="3"/>
  <c r="W2623" i="3"/>
  <c r="W2622" i="3"/>
  <c r="W2621" i="3"/>
  <c r="W2620" i="3"/>
  <c r="W2619" i="3"/>
  <c r="W2618" i="3"/>
  <c r="W2617" i="3"/>
  <c r="W2616" i="3"/>
  <c r="W2615" i="3"/>
  <c r="W2614" i="3"/>
  <c r="W2613" i="3"/>
  <c r="W2612" i="3"/>
  <c r="W2611" i="3"/>
  <c r="W2610" i="3"/>
  <c r="W2609" i="3"/>
  <c r="W2608" i="3"/>
  <c r="W2607" i="3"/>
  <c r="W2606" i="3"/>
  <c r="W2605" i="3"/>
  <c r="W2604" i="3"/>
  <c r="W2603" i="3"/>
  <c r="W2602" i="3"/>
  <c r="W2601" i="3"/>
  <c r="W2600" i="3"/>
  <c r="W2599" i="3"/>
  <c r="W2598" i="3"/>
  <c r="W2597" i="3"/>
  <c r="W2596" i="3"/>
  <c r="W2595" i="3"/>
  <c r="W2594" i="3"/>
  <c r="W2593" i="3"/>
  <c r="W2592" i="3"/>
  <c r="W2591" i="3"/>
  <c r="W2590" i="3"/>
  <c r="W2589" i="3"/>
  <c r="W2588" i="3"/>
  <c r="W2587" i="3"/>
  <c r="W2586" i="3"/>
  <c r="W2585" i="3"/>
  <c r="W2584" i="3"/>
  <c r="W2583" i="3"/>
  <c r="W2582" i="3"/>
  <c r="W2581" i="3"/>
  <c r="W2580" i="3"/>
  <c r="W2579" i="3"/>
  <c r="W2578" i="3"/>
  <c r="W2577" i="3"/>
  <c r="W2576" i="3"/>
  <c r="W2575" i="3"/>
  <c r="W2574" i="3"/>
  <c r="W2573" i="3"/>
  <c r="W2572" i="3"/>
  <c r="W2571" i="3"/>
  <c r="W2570" i="3"/>
  <c r="W2569" i="3"/>
  <c r="W2568" i="3"/>
  <c r="W2567" i="3"/>
  <c r="W2566" i="3"/>
  <c r="W2565" i="3"/>
  <c r="W2564" i="3"/>
  <c r="W2563" i="3"/>
  <c r="W2562" i="3"/>
  <c r="W2561" i="3"/>
  <c r="W2560" i="3"/>
  <c r="W2559" i="3"/>
  <c r="W2558" i="3"/>
  <c r="W2557" i="3"/>
  <c r="W2556" i="3"/>
  <c r="W2555" i="3"/>
  <c r="W2554" i="3"/>
  <c r="W2553" i="3"/>
  <c r="W2552" i="3"/>
  <c r="W2551" i="3"/>
  <c r="W2550" i="3"/>
  <c r="W2549" i="3"/>
  <c r="W2548" i="3"/>
  <c r="W2547" i="3"/>
  <c r="W2546" i="3"/>
  <c r="W2545" i="3"/>
  <c r="W2544" i="3"/>
  <c r="W2543" i="3"/>
  <c r="W2542" i="3"/>
  <c r="W2541" i="3"/>
  <c r="W2540" i="3"/>
  <c r="W2539" i="3"/>
  <c r="W2538" i="3"/>
  <c r="W2537" i="3"/>
  <c r="W2536" i="3"/>
  <c r="W2535" i="3"/>
  <c r="W2534" i="3"/>
  <c r="W2533" i="3"/>
  <c r="W2532" i="3"/>
  <c r="W2531" i="3"/>
  <c r="W2530" i="3"/>
  <c r="W2529" i="3"/>
  <c r="W2528" i="3"/>
  <c r="W2527" i="3"/>
  <c r="W2526" i="3"/>
  <c r="W2525" i="3"/>
  <c r="W2524" i="3"/>
  <c r="W2523" i="3"/>
  <c r="W2522" i="3"/>
  <c r="W2521" i="3"/>
  <c r="W2520" i="3"/>
  <c r="W2519" i="3"/>
  <c r="W2518" i="3"/>
  <c r="W2517" i="3"/>
  <c r="W2516" i="3"/>
  <c r="W2515" i="3"/>
  <c r="W2514" i="3"/>
  <c r="W2513" i="3"/>
  <c r="W2512" i="3"/>
  <c r="W2511" i="3"/>
  <c r="W2510" i="3"/>
  <c r="W2509" i="3"/>
  <c r="W2508" i="3"/>
  <c r="W2507" i="3"/>
  <c r="W2506" i="3"/>
  <c r="W2505" i="3"/>
  <c r="W2504" i="3"/>
  <c r="W2503" i="3"/>
  <c r="W2502" i="3"/>
  <c r="W2501" i="3"/>
  <c r="W2500" i="3"/>
  <c r="W2499" i="3"/>
  <c r="W2498" i="3"/>
  <c r="W2497" i="3"/>
  <c r="W2496" i="3"/>
  <c r="W2495" i="3"/>
  <c r="W2494" i="3"/>
  <c r="W2493" i="3"/>
  <c r="W2492" i="3"/>
  <c r="W2491" i="3"/>
  <c r="W2490" i="3"/>
  <c r="W2489" i="3"/>
  <c r="W2488" i="3"/>
  <c r="W2487" i="3"/>
  <c r="W2486" i="3"/>
  <c r="W2485" i="3"/>
  <c r="W2484" i="3"/>
  <c r="W2483" i="3"/>
  <c r="W2482" i="3"/>
  <c r="W2481" i="3"/>
  <c r="W2480" i="3"/>
  <c r="W2479" i="3"/>
  <c r="W2478" i="3"/>
  <c r="W2477" i="3"/>
  <c r="W2476" i="3"/>
  <c r="W2475" i="3"/>
  <c r="W2474" i="3"/>
  <c r="W2473" i="3"/>
  <c r="W2472" i="3"/>
  <c r="W2471" i="3"/>
  <c r="W2470" i="3"/>
  <c r="W2469" i="3"/>
  <c r="W2468" i="3"/>
  <c r="W2467" i="3"/>
  <c r="W2466" i="3"/>
  <c r="W2465" i="3"/>
  <c r="W2464" i="3"/>
  <c r="W2463" i="3"/>
  <c r="W2462" i="3"/>
  <c r="W2461" i="3"/>
  <c r="W2460" i="3"/>
  <c r="W2459" i="3"/>
  <c r="W2458" i="3"/>
  <c r="W2457" i="3"/>
  <c r="W2456" i="3"/>
  <c r="W2455" i="3"/>
  <c r="W2454" i="3"/>
  <c r="W2453" i="3"/>
  <c r="W2452" i="3"/>
  <c r="W2451" i="3"/>
  <c r="W2450" i="3"/>
  <c r="W2449" i="3"/>
  <c r="W2448" i="3"/>
  <c r="W2447" i="3"/>
  <c r="W2446" i="3"/>
  <c r="W2445" i="3"/>
  <c r="W2444" i="3"/>
  <c r="W2443" i="3"/>
  <c r="W2442" i="3"/>
  <c r="W2441" i="3"/>
  <c r="W2440" i="3"/>
  <c r="W2439" i="3"/>
  <c r="W2438" i="3"/>
  <c r="W2437" i="3"/>
  <c r="W2436" i="3"/>
  <c r="W2435" i="3"/>
  <c r="W2434" i="3"/>
  <c r="W2433" i="3"/>
  <c r="W2432" i="3"/>
  <c r="W2431" i="3"/>
  <c r="W2430" i="3"/>
  <c r="W2429" i="3"/>
  <c r="W2428" i="3"/>
  <c r="W2427" i="3"/>
  <c r="W2426" i="3"/>
  <c r="W2425" i="3"/>
  <c r="W2424" i="3"/>
  <c r="W2423" i="3"/>
  <c r="W2422" i="3"/>
  <c r="W2421" i="3"/>
  <c r="W2420" i="3"/>
  <c r="W2419" i="3"/>
  <c r="W2418" i="3"/>
  <c r="W2417" i="3"/>
  <c r="W2416" i="3"/>
  <c r="W2415" i="3"/>
  <c r="W2414" i="3"/>
  <c r="W2413" i="3"/>
  <c r="W2412" i="3"/>
  <c r="W2411" i="3"/>
  <c r="W2410" i="3"/>
  <c r="W2409" i="3"/>
  <c r="W2408" i="3"/>
  <c r="W2407" i="3"/>
  <c r="W2406" i="3"/>
  <c r="W2405" i="3"/>
  <c r="W2404" i="3"/>
  <c r="W2403" i="3"/>
  <c r="W2402" i="3"/>
  <c r="W2401" i="3"/>
  <c r="W2400" i="3"/>
  <c r="W2399" i="3"/>
  <c r="W2398" i="3"/>
  <c r="W2397" i="3"/>
  <c r="W2396" i="3"/>
  <c r="W2395" i="3"/>
  <c r="W2394" i="3"/>
  <c r="W2393" i="3"/>
  <c r="W2392" i="3"/>
  <c r="W2391" i="3"/>
  <c r="W2390" i="3"/>
  <c r="W2389" i="3"/>
  <c r="W2388" i="3"/>
  <c r="W2387" i="3"/>
  <c r="W2386" i="3"/>
  <c r="W2385" i="3"/>
  <c r="W2384" i="3"/>
  <c r="W2383" i="3"/>
  <c r="W2382" i="3"/>
  <c r="W2381" i="3"/>
  <c r="W2380" i="3"/>
  <c r="W2379" i="3"/>
  <c r="W2378" i="3"/>
  <c r="W2377" i="3"/>
  <c r="W2376" i="3"/>
  <c r="W2375" i="3"/>
  <c r="W2374" i="3"/>
  <c r="W2373" i="3"/>
  <c r="W2372" i="3"/>
  <c r="W2371" i="3"/>
  <c r="W2370" i="3"/>
  <c r="W2369" i="3"/>
  <c r="W2368" i="3"/>
  <c r="W2367" i="3"/>
  <c r="W2366" i="3"/>
  <c r="W2365" i="3"/>
  <c r="W2364" i="3"/>
  <c r="W2363" i="3"/>
  <c r="W2362" i="3"/>
  <c r="W2361" i="3"/>
  <c r="W2360" i="3"/>
  <c r="W2359" i="3"/>
  <c r="W2358" i="3"/>
  <c r="W2357" i="3"/>
  <c r="W2356" i="3"/>
  <c r="W2355" i="3"/>
  <c r="W2354" i="3"/>
  <c r="W2353" i="3"/>
  <c r="W2352" i="3"/>
  <c r="W2351" i="3"/>
  <c r="W2350" i="3"/>
  <c r="W2349" i="3"/>
  <c r="W2348" i="3"/>
  <c r="W2347" i="3"/>
  <c r="W2346" i="3"/>
  <c r="W2345" i="3"/>
  <c r="W2344" i="3"/>
  <c r="W2343" i="3"/>
  <c r="W2342" i="3"/>
  <c r="W2341" i="3"/>
  <c r="W2340" i="3"/>
  <c r="W2339" i="3"/>
  <c r="W2338" i="3"/>
  <c r="W2337" i="3"/>
  <c r="W2336" i="3"/>
  <c r="W2335" i="3"/>
  <c r="W2334" i="3"/>
  <c r="W2333" i="3"/>
  <c r="W2332" i="3"/>
  <c r="W2331" i="3"/>
  <c r="W2330" i="3"/>
  <c r="W2329" i="3"/>
  <c r="W2328" i="3"/>
  <c r="W2327" i="3"/>
  <c r="W2326" i="3"/>
  <c r="W2325" i="3"/>
  <c r="W2324" i="3"/>
  <c r="W2323" i="3"/>
  <c r="W2322" i="3"/>
  <c r="W2321" i="3"/>
  <c r="W2320" i="3"/>
  <c r="W2319" i="3"/>
  <c r="W2318" i="3"/>
  <c r="W2317" i="3"/>
  <c r="W2316" i="3"/>
  <c r="W2315" i="3"/>
  <c r="W2314" i="3"/>
  <c r="W2313" i="3"/>
  <c r="W2312" i="3"/>
  <c r="W2311" i="3"/>
  <c r="W2310" i="3"/>
  <c r="W2309" i="3"/>
  <c r="W2308" i="3"/>
  <c r="W2307" i="3"/>
  <c r="W2306" i="3"/>
  <c r="W2305" i="3"/>
  <c r="W2304" i="3"/>
  <c r="W2303" i="3"/>
  <c r="W2302" i="3"/>
  <c r="W2301" i="3"/>
  <c r="W2300" i="3"/>
  <c r="W2299" i="3"/>
  <c r="W2298" i="3"/>
  <c r="W2297" i="3"/>
  <c r="W2296" i="3"/>
  <c r="W2295" i="3"/>
  <c r="W2294" i="3"/>
  <c r="W2293" i="3"/>
  <c r="W2292" i="3"/>
  <c r="W2291" i="3"/>
  <c r="W2290" i="3"/>
  <c r="W2289" i="3"/>
  <c r="W2288" i="3"/>
  <c r="W2287" i="3"/>
  <c r="W2286" i="3"/>
  <c r="W2285" i="3"/>
  <c r="W2284" i="3"/>
  <c r="W2283" i="3"/>
  <c r="W2282" i="3"/>
  <c r="W2281" i="3"/>
  <c r="W2280" i="3"/>
  <c r="W2279" i="3"/>
  <c r="W2278" i="3"/>
  <c r="W2277" i="3"/>
  <c r="W2276" i="3"/>
  <c r="W2275" i="3"/>
  <c r="W2274" i="3"/>
  <c r="W2273" i="3"/>
  <c r="W2272" i="3"/>
  <c r="W2271" i="3"/>
  <c r="W2270" i="3"/>
  <c r="W2269" i="3"/>
  <c r="W2268" i="3"/>
  <c r="W2267" i="3"/>
  <c r="W2266" i="3"/>
  <c r="W2265" i="3"/>
  <c r="W2264" i="3"/>
  <c r="W2263" i="3"/>
  <c r="W2262" i="3"/>
  <c r="W2261" i="3"/>
  <c r="W2260" i="3"/>
  <c r="W2259" i="3"/>
  <c r="W2258" i="3"/>
  <c r="W2257" i="3"/>
  <c r="W2256" i="3"/>
  <c r="W2255" i="3"/>
  <c r="W2254" i="3"/>
  <c r="W2253" i="3"/>
  <c r="W2252" i="3"/>
  <c r="W2251" i="3"/>
  <c r="W2250" i="3"/>
  <c r="W2249" i="3"/>
  <c r="W2248" i="3"/>
  <c r="W2247" i="3"/>
  <c r="W2246" i="3"/>
  <c r="W2245" i="3"/>
  <c r="W2244" i="3"/>
  <c r="W2243" i="3"/>
  <c r="W2242" i="3"/>
  <c r="W2241" i="3"/>
  <c r="W2240" i="3"/>
  <c r="W2239" i="3"/>
  <c r="W2238" i="3"/>
  <c r="W2237" i="3"/>
  <c r="W2236" i="3"/>
  <c r="W2235" i="3"/>
  <c r="W2234" i="3"/>
  <c r="W2233" i="3"/>
  <c r="W2232" i="3"/>
  <c r="W2231" i="3"/>
  <c r="W2230" i="3"/>
  <c r="W2229" i="3"/>
  <c r="W2228" i="3"/>
  <c r="W2227" i="3"/>
  <c r="W2226" i="3"/>
  <c r="W2225" i="3"/>
  <c r="W2224" i="3"/>
  <c r="W2223" i="3"/>
  <c r="W2222" i="3"/>
  <c r="W2221" i="3"/>
  <c r="W2220" i="3"/>
  <c r="W2219" i="3"/>
  <c r="W2218" i="3"/>
  <c r="W2217" i="3"/>
  <c r="W2216" i="3"/>
  <c r="W2215" i="3"/>
  <c r="W2214" i="3"/>
  <c r="W2213" i="3"/>
  <c r="W2212" i="3"/>
  <c r="W2211" i="3"/>
  <c r="W2210" i="3"/>
  <c r="W2209" i="3"/>
  <c r="W2208" i="3"/>
  <c r="W2207" i="3"/>
  <c r="W2206" i="3"/>
  <c r="W2205" i="3"/>
  <c r="W2204" i="3"/>
  <c r="W2203" i="3"/>
  <c r="W2202" i="3"/>
  <c r="W2201" i="3"/>
  <c r="W2200" i="3"/>
  <c r="W2199" i="3"/>
  <c r="W2198" i="3"/>
  <c r="W2197" i="3"/>
  <c r="W2196" i="3"/>
  <c r="W2195" i="3"/>
  <c r="W2194" i="3"/>
  <c r="W2193" i="3"/>
  <c r="W2192" i="3"/>
  <c r="W2191" i="3"/>
  <c r="W2190" i="3"/>
  <c r="W2189" i="3"/>
  <c r="W2188" i="3"/>
  <c r="W2187" i="3"/>
  <c r="W2186" i="3"/>
  <c r="W2185" i="3"/>
  <c r="W2184" i="3"/>
  <c r="W2183" i="3"/>
  <c r="W2182" i="3"/>
  <c r="W2181" i="3"/>
  <c r="W2180" i="3"/>
  <c r="W2179" i="3"/>
  <c r="W2178" i="3"/>
  <c r="W2177" i="3"/>
  <c r="W2176" i="3"/>
  <c r="W2175" i="3"/>
  <c r="W2174" i="3"/>
  <c r="W2173" i="3"/>
  <c r="W2172" i="3"/>
  <c r="W2171" i="3"/>
  <c r="W2170" i="3"/>
  <c r="W2169" i="3"/>
  <c r="W2168" i="3"/>
  <c r="W2167" i="3"/>
  <c r="W2166" i="3"/>
  <c r="W2165" i="3"/>
  <c r="W2164" i="3"/>
  <c r="W2163" i="3"/>
  <c r="W2162" i="3"/>
  <c r="W2161" i="3"/>
  <c r="W2160" i="3"/>
  <c r="W2159" i="3"/>
  <c r="W2158" i="3"/>
  <c r="W2157" i="3"/>
  <c r="W2156" i="3"/>
  <c r="W2155" i="3"/>
  <c r="W2154" i="3"/>
  <c r="W2153" i="3"/>
  <c r="W2152" i="3"/>
  <c r="W2151" i="3"/>
  <c r="W2150" i="3"/>
  <c r="W2149" i="3"/>
  <c r="W2148" i="3"/>
  <c r="W2147" i="3"/>
  <c r="W2146" i="3"/>
  <c r="W2145" i="3"/>
  <c r="W2144" i="3"/>
  <c r="W2143" i="3"/>
  <c r="W2142" i="3"/>
  <c r="W2141" i="3"/>
  <c r="W2140" i="3"/>
  <c r="W2139" i="3"/>
  <c r="W2138" i="3"/>
  <c r="W2137" i="3"/>
  <c r="W2136" i="3"/>
  <c r="W2135" i="3"/>
  <c r="W2134" i="3"/>
  <c r="W2133" i="3"/>
  <c r="W2132" i="3"/>
  <c r="W2131" i="3"/>
  <c r="W2130" i="3"/>
  <c r="W2129" i="3"/>
  <c r="W2128" i="3"/>
  <c r="W2127" i="3"/>
  <c r="W2126" i="3"/>
  <c r="W2125" i="3"/>
  <c r="W2124" i="3"/>
  <c r="W2123" i="3"/>
  <c r="W2122" i="3"/>
  <c r="W2121" i="3"/>
  <c r="W2120" i="3"/>
  <c r="W2119" i="3"/>
  <c r="W2118" i="3"/>
  <c r="W2117" i="3"/>
  <c r="W2116" i="3"/>
  <c r="W2115" i="3"/>
  <c r="W2114" i="3"/>
  <c r="W2113" i="3"/>
  <c r="W2112" i="3"/>
  <c r="W2111" i="3"/>
  <c r="W2110" i="3"/>
  <c r="W2109" i="3"/>
  <c r="W2108" i="3"/>
  <c r="W2107" i="3"/>
  <c r="W2106" i="3"/>
  <c r="W2105" i="3"/>
  <c r="W2104" i="3"/>
  <c r="W2103" i="3"/>
  <c r="W2102" i="3"/>
  <c r="W2101" i="3"/>
  <c r="W2100" i="3"/>
  <c r="W2099" i="3"/>
  <c r="W2098" i="3"/>
  <c r="W2097" i="3"/>
  <c r="W2096" i="3"/>
  <c r="W2095" i="3"/>
  <c r="W2094" i="3"/>
  <c r="W2093" i="3"/>
  <c r="W2092" i="3"/>
  <c r="W2091" i="3"/>
  <c r="W2090" i="3"/>
  <c r="W2089" i="3"/>
  <c r="W2088" i="3"/>
  <c r="W2087" i="3"/>
  <c r="W2086" i="3"/>
  <c r="W2085" i="3"/>
  <c r="W2084" i="3"/>
  <c r="W2083" i="3"/>
  <c r="W2082" i="3"/>
  <c r="W2081" i="3"/>
  <c r="W2080" i="3"/>
  <c r="W2079" i="3"/>
  <c r="W2078" i="3"/>
  <c r="W2077" i="3"/>
  <c r="W2076" i="3"/>
  <c r="W2075" i="3"/>
  <c r="W2074" i="3"/>
  <c r="W2073" i="3"/>
  <c r="W2072" i="3"/>
  <c r="W2071" i="3"/>
  <c r="W2070" i="3"/>
  <c r="W2069" i="3"/>
  <c r="W2068" i="3"/>
  <c r="W2067" i="3"/>
  <c r="W2066" i="3"/>
  <c r="W2065" i="3"/>
  <c r="W2064" i="3"/>
  <c r="W2063" i="3"/>
  <c r="W2062" i="3"/>
  <c r="W2061" i="3"/>
  <c r="W2060" i="3"/>
  <c r="W2059" i="3"/>
  <c r="W2058" i="3"/>
  <c r="W2057" i="3"/>
  <c r="W2056" i="3"/>
  <c r="W2055" i="3"/>
  <c r="W2054" i="3"/>
  <c r="W2053" i="3"/>
  <c r="W2052" i="3"/>
  <c r="W2051" i="3"/>
  <c r="W2050" i="3"/>
  <c r="W2049" i="3"/>
  <c r="W2048" i="3"/>
  <c r="W2047" i="3"/>
  <c r="W2046" i="3"/>
  <c r="W2045" i="3"/>
  <c r="W2044" i="3"/>
  <c r="W2043" i="3"/>
  <c r="W2042" i="3"/>
  <c r="W2041" i="3"/>
  <c r="W2040" i="3"/>
  <c r="W2039" i="3"/>
  <c r="W2038" i="3"/>
  <c r="W2037" i="3"/>
  <c r="W2036" i="3"/>
  <c r="W2035" i="3"/>
  <c r="W2034" i="3"/>
  <c r="W2033" i="3"/>
  <c r="W2032" i="3"/>
  <c r="W2031" i="3"/>
  <c r="W2030" i="3"/>
  <c r="W2029" i="3"/>
  <c r="W2028" i="3"/>
  <c r="W2027" i="3"/>
  <c r="W2026" i="3"/>
  <c r="W2025" i="3"/>
  <c r="W2024" i="3"/>
  <c r="W2023" i="3"/>
  <c r="W2022" i="3"/>
  <c r="W2021" i="3"/>
  <c r="W2020" i="3"/>
  <c r="W2019" i="3"/>
  <c r="W2018" i="3"/>
  <c r="W2017" i="3"/>
  <c r="W2016" i="3"/>
  <c r="W2015" i="3"/>
  <c r="W2014" i="3"/>
  <c r="W2013" i="3"/>
  <c r="W2012" i="3"/>
  <c r="W2011" i="3"/>
  <c r="W2010" i="3"/>
  <c r="W2009" i="3"/>
  <c r="W2008" i="3"/>
  <c r="W2007" i="3"/>
  <c r="W2006" i="3"/>
  <c r="W2005" i="3"/>
  <c r="W2004" i="3"/>
  <c r="W2003" i="3"/>
  <c r="W2002" i="3"/>
  <c r="W2001" i="3"/>
  <c r="W2000" i="3"/>
  <c r="W1999" i="3"/>
  <c r="W1998" i="3"/>
  <c r="W1997" i="3"/>
  <c r="W1996" i="3"/>
  <c r="W1995" i="3"/>
  <c r="W1994" i="3"/>
  <c r="W1993" i="3"/>
  <c r="W1992" i="3"/>
  <c r="W1991" i="3"/>
  <c r="W1990" i="3"/>
  <c r="W1989" i="3"/>
  <c r="W1988" i="3"/>
  <c r="W1987" i="3"/>
  <c r="W1986" i="3"/>
  <c r="W1985" i="3"/>
  <c r="W1984" i="3"/>
  <c r="W1983" i="3"/>
  <c r="W1982" i="3"/>
  <c r="W1981" i="3"/>
  <c r="W1980" i="3"/>
  <c r="W1979" i="3"/>
  <c r="W1978" i="3"/>
  <c r="W1977" i="3"/>
  <c r="W1976" i="3"/>
  <c r="W1975" i="3"/>
  <c r="W1974" i="3"/>
  <c r="W1973" i="3"/>
  <c r="W1972" i="3"/>
  <c r="W1971" i="3"/>
  <c r="W1970" i="3"/>
  <c r="W1969" i="3"/>
  <c r="W1968" i="3"/>
  <c r="W1967" i="3"/>
  <c r="W1966" i="3"/>
  <c r="W1965" i="3"/>
  <c r="W1964" i="3"/>
  <c r="W1963" i="3"/>
  <c r="W1962" i="3"/>
  <c r="W1961" i="3"/>
  <c r="W1960" i="3"/>
  <c r="W1959" i="3"/>
  <c r="W1958" i="3"/>
  <c r="W1957" i="3"/>
  <c r="W1956" i="3"/>
  <c r="W1955" i="3"/>
  <c r="W1954" i="3"/>
  <c r="W1953" i="3"/>
  <c r="W1952" i="3"/>
  <c r="W1951" i="3"/>
  <c r="W1950" i="3"/>
  <c r="W1949" i="3"/>
  <c r="W1948" i="3"/>
  <c r="W1947" i="3"/>
  <c r="W1946" i="3"/>
  <c r="W1945" i="3"/>
  <c r="W1944" i="3"/>
  <c r="W1943" i="3"/>
  <c r="W1942" i="3"/>
  <c r="W1941" i="3"/>
  <c r="W1940" i="3"/>
  <c r="W1939" i="3"/>
  <c r="W1938" i="3"/>
  <c r="W1937" i="3"/>
  <c r="W1936" i="3"/>
  <c r="W1935" i="3"/>
  <c r="W1934" i="3"/>
  <c r="W1933" i="3"/>
  <c r="W1932" i="3"/>
  <c r="W1931" i="3"/>
  <c r="W1930" i="3"/>
  <c r="W1929" i="3"/>
  <c r="W1928" i="3"/>
  <c r="W1927" i="3"/>
  <c r="W1926" i="3"/>
  <c r="W1925" i="3"/>
  <c r="W1924" i="3"/>
  <c r="W1923" i="3"/>
  <c r="W1922" i="3"/>
  <c r="W1921" i="3"/>
  <c r="W1920" i="3"/>
  <c r="W1919" i="3"/>
  <c r="W1918" i="3"/>
  <c r="W1917" i="3"/>
  <c r="W1916" i="3"/>
  <c r="W1915" i="3"/>
  <c r="W1914" i="3"/>
  <c r="W1913" i="3"/>
  <c r="W1912" i="3"/>
  <c r="W1911" i="3"/>
  <c r="W1910" i="3"/>
  <c r="W1909" i="3"/>
  <c r="W1908" i="3"/>
  <c r="W1907" i="3"/>
  <c r="W1906" i="3"/>
  <c r="W1905" i="3"/>
  <c r="W1904" i="3"/>
  <c r="W1903" i="3"/>
  <c r="W1902" i="3"/>
  <c r="W1901" i="3"/>
  <c r="W1900" i="3"/>
  <c r="W1899" i="3"/>
  <c r="W1898" i="3"/>
  <c r="W1897" i="3"/>
  <c r="W1896" i="3"/>
  <c r="W1895" i="3"/>
  <c r="W1894" i="3"/>
  <c r="W1893" i="3"/>
  <c r="W1892" i="3"/>
  <c r="W1891" i="3"/>
  <c r="W1890" i="3"/>
  <c r="W1889" i="3"/>
  <c r="W1888" i="3"/>
  <c r="W1887" i="3"/>
  <c r="W1886" i="3"/>
  <c r="W1885" i="3"/>
  <c r="W1884" i="3"/>
  <c r="W1883" i="3"/>
  <c r="W1882" i="3"/>
  <c r="W1881" i="3"/>
  <c r="W1880" i="3"/>
  <c r="W1879" i="3"/>
  <c r="W1878" i="3"/>
  <c r="W1877" i="3"/>
  <c r="W1876" i="3"/>
  <c r="W1875" i="3"/>
  <c r="W1874" i="3"/>
  <c r="W1873" i="3"/>
  <c r="W1872" i="3"/>
  <c r="W1871" i="3"/>
  <c r="W1870" i="3"/>
  <c r="W1869" i="3"/>
  <c r="W1868" i="3"/>
  <c r="W1867" i="3"/>
  <c r="W1866" i="3"/>
  <c r="W1865" i="3"/>
  <c r="W1864" i="3"/>
  <c r="W1863" i="3"/>
  <c r="W1862" i="3"/>
  <c r="W1861" i="3"/>
  <c r="W1860" i="3"/>
  <c r="W1859" i="3"/>
  <c r="W1858" i="3"/>
  <c r="W1857" i="3"/>
  <c r="W1856" i="3"/>
  <c r="W1855" i="3"/>
  <c r="W1854" i="3"/>
  <c r="W1853" i="3"/>
  <c r="W1852" i="3"/>
  <c r="W1851" i="3"/>
  <c r="W1850" i="3"/>
  <c r="W1849" i="3"/>
  <c r="W1848" i="3"/>
  <c r="W1847" i="3"/>
  <c r="W1846" i="3"/>
  <c r="W1845" i="3"/>
  <c r="W1844" i="3"/>
  <c r="W1843" i="3"/>
  <c r="W1842" i="3"/>
  <c r="W1841" i="3"/>
  <c r="W1840" i="3"/>
  <c r="W1839" i="3"/>
  <c r="W1838" i="3"/>
  <c r="W1837" i="3"/>
  <c r="W1836" i="3"/>
  <c r="W1835" i="3"/>
  <c r="W1834" i="3"/>
  <c r="W1833" i="3"/>
  <c r="W1832" i="3"/>
  <c r="W1831" i="3"/>
  <c r="W1830" i="3"/>
  <c r="W1829" i="3"/>
  <c r="W1828" i="3"/>
  <c r="W1827" i="3"/>
  <c r="W1826" i="3"/>
  <c r="W1825" i="3"/>
  <c r="W1824" i="3"/>
  <c r="W1823" i="3"/>
  <c r="W1822" i="3"/>
  <c r="W1821" i="3"/>
  <c r="W1820" i="3"/>
  <c r="W1819" i="3"/>
  <c r="W1818" i="3"/>
  <c r="W1817" i="3"/>
  <c r="W1816" i="3"/>
  <c r="W1815" i="3"/>
  <c r="W1814" i="3"/>
  <c r="W1813" i="3"/>
  <c r="W1812" i="3"/>
  <c r="W1811" i="3"/>
  <c r="W1810" i="3"/>
  <c r="W1809" i="3"/>
  <c r="W1808" i="3"/>
  <c r="W1807" i="3"/>
  <c r="W1806" i="3"/>
  <c r="W1805" i="3"/>
  <c r="W1804" i="3"/>
  <c r="W1803" i="3"/>
  <c r="W1802" i="3"/>
  <c r="W1801" i="3"/>
  <c r="W1800" i="3"/>
  <c r="W1799" i="3"/>
  <c r="W1798" i="3"/>
  <c r="W1797" i="3"/>
  <c r="W1796" i="3"/>
  <c r="W1795" i="3"/>
  <c r="W1794" i="3"/>
  <c r="W1793" i="3"/>
  <c r="W1792" i="3"/>
  <c r="W1791" i="3"/>
  <c r="W1790" i="3"/>
  <c r="W1789" i="3"/>
  <c r="W1788" i="3"/>
  <c r="W1787" i="3"/>
  <c r="W1786" i="3"/>
  <c r="W1785" i="3"/>
  <c r="W1784" i="3"/>
  <c r="W1783" i="3"/>
  <c r="W1782" i="3"/>
  <c r="W1781" i="3"/>
  <c r="W1780" i="3"/>
  <c r="W1779" i="3"/>
  <c r="W1778" i="3"/>
  <c r="W1777" i="3"/>
  <c r="W1776" i="3"/>
  <c r="W1775" i="3"/>
  <c r="W1774" i="3"/>
  <c r="W1773" i="3"/>
  <c r="W1772" i="3"/>
  <c r="W1771" i="3"/>
  <c r="W1770" i="3"/>
  <c r="W1769" i="3"/>
  <c r="W1768" i="3"/>
  <c r="W1767" i="3"/>
  <c r="W1766" i="3"/>
  <c r="W1765" i="3"/>
  <c r="W1764" i="3"/>
  <c r="W1763" i="3"/>
  <c r="W1762" i="3"/>
  <c r="W1761" i="3"/>
  <c r="W1760" i="3"/>
  <c r="W1759" i="3"/>
  <c r="W1758" i="3"/>
  <c r="W1757" i="3"/>
  <c r="W1756" i="3"/>
  <c r="W1755" i="3"/>
  <c r="W1754" i="3"/>
  <c r="W1753" i="3"/>
  <c r="W1752" i="3"/>
  <c r="W1751" i="3"/>
  <c r="W1750" i="3"/>
  <c r="W1749" i="3"/>
  <c r="W1748" i="3"/>
  <c r="W1747" i="3"/>
  <c r="W1746" i="3"/>
  <c r="W1745" i="3"/>
  <c r="W1744" i="3"/>
  <c r="W1743" i="3"/>
  <c r="W1742" i="3"/>
  <c r="W1741" i="3"/>
  <c r="W1740" i="3"/>
  <c r="W1739" i="3"/>
  <c r="W1738" i="3"/>
  <c r="W1737" i="3"/>
  <c r="W1736" i="3"/>
  <c r="W1735" i="3"/>
  <c r="W1734" i="3"/>
  <c r="W1733" i="3"/>
  <c r="W1732" i="3"/>
  <c r="W1731" i="3"/>
  <c r="W1730" i="3"/>
  <c r="W1729" i="3"/>
  <c r="W1728" i="3"/>
  <c r="W1727" i="3"/>
  <c r="W1726" i="3"/>
  <c r="W1725" i="3"/>
  <c r="W1724" i="3"/>
  <c r="W1723" i="3"/>
  <c r="W1722" i="3"/>
  <c r="W1721" i="3"/>
  <c r="W1720" i="3"/>
  <c r="W1719" i="3"/>
  <c r="W1718" i="3"/>
  <c r="W1717" i="3"/>
  <c r="W1716" i="3"/>
  <c r="W1715" i="3"/>
  <c r="W1714" i="3"/>
  <c r="W1713" i="3"/>
  <c r="W1712" i="3"/>
  <c r="W1711" i="3"/>
  <c r="W1710" i="3"/>
  <c r="W1709" i="3"/>
  <c r="W1708" i="3"/>
  <c r="W1707" i="3"/>
  <c r="W1706" i="3"/>
  <c r="W1705" i="3"/>
  <c r="W1704" i="3"/>
  <c r="W1703" i="3"/>
  <c r="W1702" i="3"/>
  <c r="W1701" i="3"/>
  <c r="W1700" i="3"/>
  <c r="W1699" i="3"/>
  <c r="W1698" i="3"/>
  <c r="W1697" i="3"/>
  <c r="W1696" i="3"/>
  <c r="W1695" i="3"/>
  <c r="W1694" i="3"/>
  <c r="W1693" i="3"/>
  <c r="W1692" i="3"/>
  <c r="W1691" i="3"/>
  <c r="W1690" i="3"/>
  <c r="W1689" i="3"/>
  <c r="W1688" i="3"/>
  <c r="W1687" i="3"/>
  <c r="W1686" i="3"/>
  <c r="W1685" i="3"/>
  <c r="W1684" i="3"/>
  <c r="W1683" i="3"/>
  <c r="W1682" i="3"/>
  <c r="W1681" i="3"/>
  <c r="W1680" i="3"/>
  <c r="W1679" i="3"/>
  <c r="W1678" i="3"/>
  <c r="W1677" i="3"/>
  <c r="W1676" i="3"/>
  <c r="W1675" i="3"/>
  <c r="W1674" i="3"/>
  <c r="W1673" i="3"/>
  <c r="W1672" i="3"/>
  <c r="W1671" i="3"/>
  <c r="W1670" i="3"/>
  <c r="W1669" i="3"/>
  <c r="W1668" i="3"/>
  <c r="W1667" i="3"/>
  <c r="W1666" i="3"/>
  <c r="W1665" i="3"/>
  <c r="W1664" i="3"/>
  <c r="W1663" i="3"/>
  <c r="W1662" i="3"/>
  <c r="W1661" i="3"/>
  <c r="W1660" i="3"/>
  <c r="W1659" i="3"/>
  <c r="W1658" i="3"/>
  <c r="W1657" i="3"/>
  <c r="W1656" i="3"/>
  <c r="W1655" i="3"/>
  <c r="W1654" i="3"/>
  <c r="W1653" i="3"/>
  <c r="W1652" i="3"/>
  <c r="W1651" i="3"/>
  <c r="W1650" i="3"/>
  <c r="W1649" i="3"/>
  <c r="W1648" i="3"/>
  <c r="W1647" i="3"/>
  <c r="W1646" i="3"/>
  <c r="W1645" i="3"/>
  <c r="W1644" i="3"/>
  <c r="W1643" i="3"/>
  <c r="W1642" i="3"/>
  <c r="W1641" i="3"/>
  <c r="W1640" i="3"/>
  <c r="W1639" i="3"/>
  <c r="W1638" i="3"/>
  <c r="W1637" i="3"/>
  <c r="W1636" i="3"/>
  <c r="W1635" i="3"/>
  <c r="W1634" i="3"/>
  <c r="W1633" i="3"/>
  <c r="W1632" i="3"/>
  <c r="W1631" i="3"/>
  <c r="W1630" i="3"/>
  <c r="W1629" i="3"/>
  <c r="W1628" i="3"/>
  <c r="W1627" i="3"/>
  <c r="W1626" i="3"/>
  <c r="W1625" i="3"/>
  <c r="W1624" i="3"/>
  <c r="W1623" i="3"/>
  <c r="W1622" i="3"/>
  <c r="W1621" i="3"/>
  <c r="W1620" i="3"/>
  <c r="W1619" i="3"/>
  <c r="W1618" i="3"/>
  <c r="W1617" i="3"/>
  <c r="W1616" i="3"/>
  <c r="W1615" i="3"/>
  <c r="W1614" i="3"/>
  <c r="W1613" i="3"/>
  <c r="W1612" i="3"/>
  <c r="W1611" i="3"/>
  <c r="W1610" i="3"/>
  <c r="W1609" i="3"/>
  <c r="W1608" i="3"/>
  <c r="W1607" i="3"/>
  <c r="W1606" i="3"/>
  <c r="W1605" i="3"/>
  <c r="W1604" i="3"/>
  <c r="W1603" i="3"/>
  <c r="W1602" i="3"/>
  <c r="W1601" i="3"/>
  <c r="W1600" i="3"/>
  <c r="W1599" i="3"/>
  <c r="W1598" i="3"/>
  <c r="W1597" i="3"/>
  <c r="W1596" i="3"/>
  <c r="W1595" i="3"/>
  <c r="W1594" i="3"/>
  <c r="W1593" i="3"/>
  <c r="W1592" i="3"/>
  <c r="W1591" i="3"/>
  <c r="W1590" i="3"/>
  <c r="W1589" i="3"/>
  <c r="W1588" i="3"/>
  <c r="W1587" i="3"/>
  <c r="W1586" i="3"/>
  <c r="W1585" i="3"/>
  <c r="W1584" i="3"/>
  <c r="W1583" i="3"/>
  <c r="W1582" i="3"/>
  <c r="W1581" i="3"/>
  <c r="W1580" i="3"/>
  <c r="W1579" i="3"/>
  <c r="W1578" i="3"/>
  <c r="W1577" i="3"/>
  <c r="W1576" i="3"/>
  <c r="W1575" i="3"/>
  <c r="W1574" i="3"/>
  <c r="W1573" i="3"/>
  <c r="W1572" i="3"/>
  <c r="W1571" i="3"/>
  <c r="W1570" i="3"/>
  <c r="W1569" i="3"/>
  <c r="W1568" i="3"/>
  <c r="W1567" i="3"/>
  <c r="W1566" i="3"/>
  <c r="W1565" i="3"/>
  <c r="W1564" i="3"/>
  <c r="W1563" i="3"/>
  <c r="W1562" i="3"/>
  <c r="W1561" i="3"/>
  <c r="W1560" i="3"/>
  <c r="W1559" i="3"/>
  <c r="W1558" i="3"/>
  <c r="W1557" i="3"/>
  <c r="W1556" i="3"/>
  <c r="W1555" i="3"/>
  <c r="W1554" i="3"/>
  <c r="W1553" i="3"/>
  <c r="W1552" i="3"/>
  <c r="W1551" i="3"/>
  <c r="W1550" i="3"/>
  <c r="W1549" i="3"/>
  <c r="W1548" i="3"/>
  <c r="W1547" i="3"/>
  <c r="W1546" i="3"/>
  <c r="W1545" i="3"/>
  <c r="W1544" i="3"/>
  <c r="W1543" i="3"/>
  <c r="W1542" i="3"/>
  <c r="W1541" i="3"/>
  <c r="W1540" i="3"/>
  <c r="W1539" i="3"/>
  <c r="W1538" i="3"/>
  <c r="W1537" i="3"/>
  <c r="W1536" i="3"/>
  <c r="W1535" i="3"/>
  <c r="W1534" i="3"/>
  <c r="W1533" i="3"/>
  <c r="W1532" i="3"/>
  <c r="W1531" i="3"/>
  <c r="W1530" i="3"/>
  <c r="W1529" i="3"/>
  <c r="W1528" i="3"/>
  <c r="W1527" i="3"/>
  <c r="W1526" i="3"/>
  <c r="W1525" i="3"/>
  <c r="W1524" i="3"/>
  <c r="W1523" i="3"/>
  <c r="W1522" i="3"/>
  <c r="W1521" i="3"/>
  <c r="W1520" i="3"/>
  <c r="W1519" i="3"/>
  <c r="W1518" i="3"/>
  <c r="W1517" i="3"/>
  <c r="W1516" i="3"/>
  <c r="W1515" i="3"/>
  <c r="W1514" i="3"/>
  <c r="W1513" i="3"/>
  <c r="W1512" i="3"/>
  <c r="W1511" i="3"/>
  <c r="W1510" i="3"/>
  <c r="W1509" i="3"/>
  <c r="W1508" i="3"/>
  <c r="W1507" i="3"/>
  <c r="W1506" i="3"/>
  <c r="W1505" i="3"/>
  <c r="W1504" i="3"/>
  <c r="W1503" i="3"/>
  <c r="W1502" i="3"/>
  <c r="W1501" i="3"/>
  <c r="W1500" i="3"/>
  <c r="W1499" i="3"/>
  <c r="W1498" i="3"/>
  <c r="W1497" i="3"/>
  <c r="W1496" i="3"/>
  <c r="W1495" i="3"/>
  <c r="W1494" i="3"/>
  <c r="W1493" i="3"/>
  <c r="W1492" i="3"/>
  <c r="W1491" i="3"/>
  <c r="W1490" i="3"/>
  <c r="W1489" i="3"/>
  <c r="W1488" i="3"/>
  <c r="W1487" i="3"/>
  <c r="W1486" i="3"/>
  <c r="W1485" i="3"/>
  <c r="W1484" i="3"/>
  <c r="W1483" i="3"/>
  <c r="W1482" i="3"/>
  <c r="W1481" i="3"/>
  <c r="W1480" i="3"/>
  <c r="W1479" i="3"/>
  <c r="W1478" i="3"/>
  <c r="W1477" i="3"/>
  <c r="W1476" i="3"/>
  <c r="W1475" i="3"/>
  <c r="W1474" i="3"/>
  <c r="W1473" i="3"/>
  <c r="W1472" i="3"/>
  <c r="W1471" i="3"/>
  <c r="W1470" i="3"/>
  <c r="W1469" i="3"/>
  <c r="W1468" i="3"/>
  <c r="W1467" i="3"/>
  <c r="W1466" i="3"/>
  <c r="W1465" i="3"/>
  <c r="W1464" i="3"/>
  <c r="W1463" i="3"/>
  <c r="W1462" i="3"/>
  <c r="W1461" i="3"/>
  <c r="W1460" i="3"/>
  <c r="W1459" i="3"/>
  <c r="W1458" i="3"/>
  <c r="W1457" i="3"/>
  <c r="W1456" i="3"/>
  <c r="W1455" i="3"/>
  <c r="W1454" i="3"/>
  <c r="W1453" i="3"/>
  <c r="W1452" i="3"/>
  <c r="W1451" i="3"/>
  <c r="W1450" i="3"/>
  <c r="W1449" i="3"/>
  <c r="W1448" i="3"/>
  <c r="W1447" i="3"/>
  <c r="W1446" i="3"/>
  <c r="W1445" i="3"/>
  <c r="W1444" i="3"/>
  <c r="W1443" i="3"/>
  <c r="W1442" i="3"/>
  <c r="W1441" i="3"/>
  <c r="W1440" i="3"/>
  <c r="W1439" i="3"/>
  <c r="W1438" i="3"/>
  <c r="W1437" i="3"/>
  <c r="W1436" i="3"/>
  <c r="W1435" i="3"/>
  <c r="W1434" i="3"/>
  <c r="W1433" i="3"/>
  <c r="W1432" i="3"/>
  <c r="W1431" i="3"/>
  <c r="W1430" i="3"/>
  <c r="W1429" i="3"/>
  <c r="W1428" i="3"/>
  <c r="W1427" i="3"/>
  <c r="W1426" i="3"/>
  <c r="W1425" i="3"/>
  <c r="W1424" i="3"/>
  <c r="W1423" i="3"/>
  <c r="W1422" i="3"/>
  <c r="W1421" i="3"/>
  <c r="W1420" i="3"/>
  <c r="W1419" i="3"/>
  <c r="W1418" i="3"/>
  <c r="W1417" i="3"/>
  <c r="W1416" i="3"/>
  <c r="W1415" i="3"/>
  <c r="W1414" i="3"/>
  <c r="W1413" i="3"/>
  <c r="W1412" i="3"/>
  <c r="W1411" i="3"/>
  <c r="W1410" i="3"/>
  <c r="W1409" i="3"/>
  <c r="W1408" i="3"/>
  <c r="W1407" i="3"/>
  <c r="W1406" i="3"/>
  <c r="W1405" i="3"/>
  <c r="W1404" i="3"/>
  <c r="W1403" i="3"/>
  <c r="W1402" i="3"/>
  <c r="W1401" i="3"/>
  <c r="W1400" i="3"/>
  <c r="W1399" i="3"/>
  <c r="W1398" i="3"/>
  <c r="W1397" i="3"/>
  <c r="W1396" i="3"/>
  <c r="W1395" i="3"/>
  <c r="W1394" i="3"/>
  <c r="W1393" i="3"/>
  <c r="W1392" i="3"/>
  <c r="W1391" i="3"/>
  <c r="W1390" i="3"/>
  <c r="W1389" i="3"/>
  <c r="W1388" i="3"/>
  <c r="W1387" i="3"/>
  <c r="W1386" i="3"/>
  <c r="W1385" i="3"/>
  <c r="W1384" i="3"/>
  <c r="W1383" i="3"/>
  <c r="W1382" i="3"/>
  <c r="W1381" i="3"/>
  <c r="W1380" i="3"/>
  <c r="W1379" i="3"/>
  <c r="W1378" i="3"/>
  <c r="W1377" i="3"/>
  <c r="W1376" i="3"/>
  <c r="W1375" i="3"/>
  <c r="W1374" i="3"/>
  <c r="W1373" i="3"/>
  <c r="W1372" i="3"/>
  <c r="W1371" i="3"/>
  <c r="W1370" i="3"/>
  <c r="W1369" i="3"/>
  <c r="W1368" i="3"/>
  <c r="W1367" i="3"/>
  <c r="W1366" i="3"/>
  <c r="W1365" i="3"/>
  <c r="W1364" i="3"/>
  <c r="W1363" i="3"/>
  <c r="W1362" i="3"/>
  <c r="W1361" i="3"/>
  <c r="W1360" i="3"/>
  <c r="W1359" i="3"/>
  <c r="W1358" i="3"/>
  <c r="W1357" i="3"/>
  <c r="W1356" i="3"/>
  <c r="W1355" i="3"/>
  <c r="W1354" i="3"/>
  <c r="W1353" i="3"/>
  <c r="W1352" i="3"/>
  <c r="W1351" i="3"/>
  <c r="W1350" i="3"/>
  <c r="W1349" i="3"/>
  <c r="W1348" i="3"/>
  <c r="W1347" i="3"/>
  <c r="W1346" i="3"/>
  <c r="W1345" i="3"/>
  <c r="W1344" i="3"/>
  <c r="W1343" i="3"/>
  <c r="W1342" i="3"/>
  <c r="W1341" i="3"/>
  <c r="W1340" i="3"/>
  <c r="W1339" i="3"/>
  <c r="W1338" i="3"/>
  <c r="W1337" i="3"/>
  <c r="W1336" i="3"/>
  <c r="W1335" i="3"/>
  <c r="W1334" i="3"/>
  <c r="W1333" i="3"/>
  <c r="W1332" i="3"/>
  <c r="W1331" i="3"/>
  <c r="W1330" i="3"/>
  <c r="W1329" i="3"/>
  <c r="W1328" i="3"/>
  <c r="W1327" i="3"/>
  <c r="W1326" i="3"/>
  <c r="W1325" i="3"/>
  <c r="W1324" i="3"/>
  <c r="W1323" i="3"/>
  <c r="W1322" i="3"/>
  <c r="W1321" i="3"/>
  <c r="W1320" i="3"/>
  <c r="W1319" i="3"/>
  <c r="W1318" i="3"/>
  <c r="W1317" i="3"/>
  <c r="W1316" i="3"/>
  <c r="W1315" i="3"/>
  <c r="W1314" i="3"/>
  <c r="W1313" i="3"/>
  <c r="W1312" i="3"/>
  <c r="W1311" i="3"/>
  <c r="W1310" i="3"/>
  <c r="W1309" i="3"/>
  <c r="W1308" i="3"/>
  <c r="W1307" i="3"/>
  <c r="W1306" i="3"/>
  <c r="W1305" i="3"/>
  <c r="W1304" i="3"/>
  <c r="W1303" i="3"/>
  <c r="W1302" i="3"/>
  <c r="W1301" i="3"/>
  <c r="W1300" i="3"/>
  <c r="W1299" i="3"/>
  <c r="W1298" i="3"/>
  <c r="W1297" i="3"/>
  <c r="W1296" i="3"/>
  <c r="W1295" i="3"/>
  <c r="W1294" i="3"/>
  <c r="W1293" i="3"/>
  <c r="W1292" i="3"/>
  <c r="W1291" i="3"/>
  <c r="W1290" i="3"/>
  <c r="W1289" i="3"/>
  <c r="W1288" i="3"/>
  <c r="W1287" i="3"/>
  <c r="W1286" i="3"/>
  <c r="W1285" i="3"/>
  <c r="W1284" i="3"/>
  <c r="W1283" i="3"/>
  <c r="W1282" i="3"/>
  <c r="W1281" i="3"/>
  <c r="W1280" i="3"/>
  <c r="W1279" i="3"/>
  <c r="W1278" i="3"/>
  <c r="W1277" i="3"/>
  <c r="W1276" i="3"/>
  <c r="W1275" i="3"/>
  <c r="W1274" i="3"/>
  <c r="W1273" i="3"/>
  <c r="W1272" i="3"/>
  <c r="W1271" i="3"/>
  <c r="W1270" i="3"/>
  <c r="W1269" i="3"/>
  <c r="W1268" i="3"/>
  <c r="W1267" i="3"/>
  <c r="W1266" i="3"/>
  <c r="W1265" i="3"/>
  <c r="W1264" i="3"/>
  <c r="W1263" i="3"/>
  <c r="W1262" i="3"/>
  <c r="W1261" i="3"/>
  <c r="W1260" i="3"/>
  <c r="W1259" i="3"/>
  <c r="W1258" i="3"/>
  <c r="W1257" i="3"/>
  <c r="W1256" i="3"/>
  <c r="W1255" i="3"/>
  <c r="W1254" i="3"/>
  <c r="W1253" i="3"/>
  <c r="W1252" i="3"/>
  <c r="W1251" i="3"/>
  <c r="W1250" i="3"/>
  <c r="W1249" i="3"/>
  <c r="W1248" i="3"/>
  <c r="W1247" i="3"/>
  <c r="W1246" i="3"/>
  <c r="W1245" i="3"/>
  <c r="W1244" i="3"/>
  <c r="W1243" i="3"/>
  <c r="W1242" i="3"/>
  <c r="W1241" i="3"/>
  <c r="W1240" i="3"/>
  <c r="W1239" i="3"/>
  <c r="W1238" i="3"/>
  <c r="W1237" i="3"/>
  <c r="W1236" i="3"/>
  <c r="W1235" i="3"/>
  <c r="W1234" i="3"/>
  <c r="W1233" i="3"/>
  <c r="W1232" i="3"/>
  <c r="W1231" i="3"/>
  <c r="W1230" i="3"/>
  <c r="W1229" i="3"/>
  <c r="W1228" i="3"/>
  <c r="W1227" i="3"/>
  <c r="W1226" i="3"/>
  <c r="W1225" i="3"/>
  <c r="W1224" i="3"/>
  <c r="W1223" i="3"/>
  <c r="W1222" i="3"/>
  <c r="W1221" i="3"/>
  <c r="W1220" i="3"/>
  <c r="W1219" i="3"/>
  <c r="W1218" i="3"/>
  <c r="W1217" i="3"/>
  <c r="W1216" i="3"/>
  <c r="W1215" i="3"/>
  <c r="W1214" i="3"/>
  <c r="W1213" i="3"/>
  <c r="W1212" i="3"/>
  <c r="W1211" i="3"/>
  <c r="W1210" i="3"/>
  <c r="W1209" i="3"/>
  <c r="W1208" i="3"/>
  <c r="W1207" i="3"/>
  <c r="W1206" i="3"/>
  <c r="W1205" i="3"/>
  <c r="W1204" i="3"/>
  <c r="W1203" i="3"/>
  <c r="W1202" i="3"/>
  <c r="W1201" i="3"/>
  <c r="W1200" i="3"/>
  <c r="W1199" i="3"/>
  <c r="W1198" i="3"/>
  <c r="W1197" i="3"/>
  <c r="W1196" i="3"/>
  <c r="W1195" i="3"/>
  <c r="W1194" i="3"/>
  <c r="W1193" i="3"/>
  <c r="W1192" i="3"/>
  <c r="W1191" i="3"/>
  <c r="W1190" i="3"/>
  <c r="W1189" i="3"/>
  <c r="W1188" i="3"/>
  <c r="W1187" i="3"/>
  <c r="W1186" i="3"/>
  <c r="W1185" i="3"/>
  <c r="W1184" i="3"/>
  <c r="W1183" i="3"/>
  <c r="W1182" i="3"/>
  <c r="W1181" i="3"/>
  <c r="W1180" i="3"/>
  <c r="W1179" i="3"/>
  <c r="W1178" i="3"/>
  <c r="W1177" i="3"/>
  <c r="W1176" i="3"/>
  <c r="W1175" i="3"/>
  <c r="W1174" i="3"/>
  <c r="W1173" i="3"/>
  <c r="W1172" i="3"/>
  <c r="W1171" i="3"/>
  <c r="W1170" i="3"/>
  <c r="W1169" i="3"/>
  <c r="W1168" i="3"/>
  <c r="W1167" i="3"/>
  <c r="W1166" i="3"/>
  <c r="W1165" i="3"/>
  <c r="W1164" i="3"/>
  <c r="W1163" i="3"/>
  <c r="W1162" i="3"/>
  <c r="W1161" i="3"/>
  <c r="W1160" i="3"/>
  <c r="W1159" i="3"/>
  <c r="W1158" i="3"/>
  <c r="W1157" i="3"/>
  <c r="W1156" i="3"/>
  <c r="W1155" i="3"/>
  <c r="W1154" i="3"/>
  <c r="W1153" i="3"/>
  <c r="W1152" i="3"/>
  <c r="W1151" i="3"/>
  <c r="W1150" i="3"/>
  <c r="W1149" i="3"/>
  <c r="W1148" i="3"/>
  <c r="W1147" i="3"/>
  <c r="W1146" i="3"/>
  <c r="W1145" i="3"/>
  <c r="W1144" i="3"/>
  <c r="W1143" i="3"/>
  <c r="W1142" i="3"/>
  <c r="W1141" i="3"/>
  <c r="W1140" i="3"/>
  <c r="W1139" i="3"/>
  <c r="W1138" i="3"/>
  <c r="W1137" i="3"/>
  <c r="W1136" i="3"/>
  <c r="W1135" i="3"/>
  <c r="W1134" i="3"/>
  <c r="W1133" i="3"/>
  <c r="W1132" i="3"/>
  <c r="W1131" i="3"/>
  <c r="W1130" i="3"/>
  <c r="W1129" i="3"/>
  <c r="W1128" i="3"/>
  <c r="W1127" i="3"/>
  <c r="W1126" i="3"/>
  <c r="W1125" i="3"/>
  <c r="W1124" i="3"/>
  <c r="W1123" i="3"/>
  <c r="W1122" i="3"/>
  <c r="W1121" i="3"/>
  <c r="W1120" i="3"/>
  <c r="W1119" i="3"/>
  <c r="W1118" i="3"/>
  <c r="W1117" i="3"/>
  <c r="W1116" i="3"/>
  <c r="W1115" i="3"/>
  <c r="W1114" i="3"/>
  <c r="W1113" i="3"/>
  <c r="W1112" i="3"/>
  <c r="W1111" i="3"/>
  <c r="W1110" i="3"/>
  <c r="W1109" i="3"/>
  <c r="W1108" i="3"/>
  <c r="W1107" i="3"/>
  <c r="W1106" i="3"/>
  <c r="W1105" i="3"/>
  <c r="W1104" i="3"/>
  <c r="W1103" i="3"/>
  <c r="W1102" i="3"/>
  <c r="W1101" i="3"/>
  <c r="W1100" i="3"/>
  <c r="W1099" i="3"/>
  <c r="W1098" i="3"/>
  <c r="W1097" i="3"/>
  <c r="W1096" i="3"/>
  <c r="W1095" i="3"/>
  <c r="W1094" i="3"/>
  <c r="W1093" i="3"/>
  <c r="W1092" i="3"/>
  <c r="W1091" i="3"/>
  <c r="W1090" i="3"/>
  <c r="W1089" i="3"/>
  <c r="W1088" i="3"/>
  <c r="W1087" i="3"/>
  <c r="W1086" i="3"/>
  <c r="W1085" i="3"/>
  <c r="W1084" i="3"/>
  <c r="W1083" i="3"/>
  <c r="W1082" i="3"/>
  <c r="W1081" i="3"/>
  <c r="W1080" i="3"/>
  <c r="W1079" i="3"/>
  <c r="W1078" i="3"/>
  <c r="W1077" i="3"/>
  <c r="W1076" i="3"/>
  <c r="W1075" i="3"/>
  <c r="W1074" i="3"/>
  <c r="W1073" i="3"/>
  <c r="W1072" i="3"/>
  <c r="W1071" i="3"/>
  <c r="W1070" i="3"/>
  <c r="W1069" i="3"/>
  <c r="W1068" i="3"/>
  <c r="W1067" i="3"/>
  <c r="W1066" i="3"/>
  <c r="W1065" i="3"/>
  <c r="W1064" i="3"/>
  <c r="W1063" i="3"/>
  <c r="W1062" i="3"/>
  <c r="W1061" i="3"/>
  <c r="W1060" i="3"/>
  <c r="W1059" i="3"/>
  <c r="W1058" i="3"/>
  <c r="W1057" i="3"/>
  <c r="W1056" i="3"/>
  <c r="W1055" i="3"/>
  <c r="W1054" i="3"/>
  <c r="W1053" i="3"/>
  <c r="W1052" i="3"/>
  <c r="W1051" i="3"/>
  <c r="W1050" i="3"/>
  <c r="W1049" i="3"/>
  <c r="W1048" i="3"/>
  <c r="W1047" i="3"/>
  <c r="W1046" i="3"/>
  <c r="W1045" i="3"/>
  <c r="W1044" i="3"/>
  <c r="W1043" i="3"/>
  <c r="W1042" i="3"/>
  <c r="W1041" i="3"/>
  <c r="W1040" i="3"/>
  <c r="W1039" i="3"/>
  <c r="W1038" i="3"/>
  <c r="W1037" i="3"/>
  <c r="W1036" i="3"/>
  <c r="W1035" i="3"/>
  <c r="W1034" i="3"/>
  <c r="W1033" i="3"/>
  <c r="W1032" i="3"/>
  <c r="W1031" i="3"/>
  <c r="W1030" i="3"/>
  <c r="W1029" i="3"/>
  <c r="W1028" i="3"/>
  <c r="W1027" i="3"/>
  <c r="W1026" i="3"/>
  <c r="W1025" i="3"/>
  <c r="W1024" i="3"/>
  <c r="W1023" i="3"/>
  <c r="W1022" i="3"/>
  <c r="W1021" i="3"/>
  <c r="W1020" i="3"/>
  <c r="W1019" i="3"/>
  <c r="W1018" i="3"/>
  <c r="W1017" i="3"/>
  <c r="W1016" i="3"/>
  <c r="W1015" i="3"/>
  <c r="W1014" i="3"/>
  <c r="W1013" i="3"/>
  <c r="W1012" i="3"/>
  <c r="W1011" i="3"/>
  <c r="W1010" i="3"/>
  <c r="W1009" i="3"/>
  <c r="W1008" i="3"/>
  <c r="W1007" i="3"/>
  <c r="W1006" i="3"/>
  <c r="W1005" i="3"/>
  <c r="W1004" i="3"/>
  <c r="W1003" i="3"/>
  <c r="W1002" i="3"/>
  <c r="W1001" i="3"/>
  <c r="W1000" i="3"/>
  <c r="W999" i="3"/>
  <c r="W998" i="3"/>
  <c r="W997" i="3"/>
  <c r="W996" i="3"/>
  <c r="W995" i="3"/>
  <c r="W994" i="3"/>
  <c r="W993" i="3"/>
  <c r="W992" i="3"/>
  <c r="W991" i="3"/>
  <c r="W990" i="3"/>
  <c r="W989" i="3"/>
  <c r="W988" i="3"/>
  <c r="W987" i="3"/>
  <c r="W986" i="3"/>
  <c r="W985" i="3"/>
  <c r="W984" i="3"/>
  <c r="W983" i="3"/>
  <c r="W982" i="3"/>
  <c r="W981" i="3"/>
  <c r="W980" i="3"/>
  <c r="W979" i="3"/>
  <c r="W978" i="3"/>
  <c r="W977" i="3"/>
  <c r="W976" i="3"/>
  <c r="W975" i="3"/>
  <c r="W974" i="3"/>
  <c r="W973" i="3"/>
  <c r="W972" i="3"/>
  <c r="W971" i="3"/>
  <c r="W970" i="3"/>
  <c r="W969" i="3"/>
  <c r="W968" i="3"/>
  <c r="W967" i="3"/>
  <c r="W966" i="3"/>
  <c r="W965" i="3"/>
  <c r="W964" i="3"/>
  <c r="W963" i="3"/>
  <c r="W962" i="3"/>
  <c r="W961" i="3"/>
  <c r="W960" i="3"/>
  <c r="W959" i="3"/>
  <c r="W958" i="3"/>
  <c r="W957" i="3"/>
  <c r="W956" i="3"/>
  <c r="W955" i="3"/>
  <c r="W954" i="3"/>
  <c r="W953" i="3"/>
  <c r="W952" i="3"/>
  <c r="W951" i="3"/>
  <c r="W950" i="3"/>
  <c r="W949" i="3"/>
  <c r="W948" i="3"/>
  <c r="W947" i="3"/>
  <c r="W946" i="3"/>
  <c r="W945" i="3"/>
  <c r="W944" i="3"/>
  <c r="W943" i="3"/>
  <c r="W942" i="3"/>
  <c r="W941" i="3"/>
  <c r="W940" i="3"/>
  <c r="W939" i="3"/>
  <c r="W938" i="3"/>
  <c r="W937" i="3"/>
  <c r="W936" i="3"/>
  <c r="W935" i="3"/>
  <c r="W934" i="3"/>
  <c r="W933" i="3"/>
  <c r="W932" i="3"/>
  <c r="W931" i="3"/>
  <c r="W930" i="3"/>
  <c r="W929" i="3"/>
  <c r="W928" i="3"/>
  <c r="W927" i="3"/>
  <c r="W926" i="3"/>
  <c r="W925" i="3"/>
  <c r="W924" i="3"/>
  <c r="W923" i="3"/>
  <c r="W922" i="3"/>
  <c r="W921" i="3"/>
  <c r="W920" i="3"/>
  <c r="W919" i="3"/>
  <c r="W918" i="3"/>
  <c r="W917" i="3"/>
  <c r="W916" i="3"/>
  <c r="W915" i="3"/>
  <c r="W914" i="3"/>
  <c r="W913" i="3"/>
  <c r="W912" i="3"/>
  <c r="W911" i="3"/>
  <c r="W910" i="3"/>
  <c r="W909" i="3"/>
  <c r="W908" i="3"/>
  <c r="W907" i="3"/>
  <c r="W906" i="3"/>
  <c r="W905" i="3"/>
  <c r="W904" i="3"/>
  <c r="W903" i="3"/>
  <c r="W902" i="3"/>
  <c r="W901" i="3"/>
  <c r="W900" i="3"/>
  <c r="W899" i="3"/>
  <c r="W898" i="3"/>
  <c r="W897" i="3"/>
  <c r="W896" i="3"/>
  <c r="W895" i="3"/>
  <c r="W894" i="3"/>
  <c r="W893" i="3"/>
  <c r="W892" i="3"/>
  <c r="W891" i="3"/>
  <c r="W890" i="3"/>
  <c r="W889" i="3"/>
  <c r="W888" i="3"/>
  <c r="W887" i="3"/>
  <c r="W886" i="3"/>
  <c r="W885" i="3"/>
  <c r="W884" i="3"/>
  <c r="W883" i="3"/>
  <c r="W882" i="3"/>
  <c r="W881" i="3"/>
  <c r="W880" i="3"/>
  <c r="W879" i="3"/>
  <c r="W878" i="3"/>
  <c r="W877" i="3"/>
  <c r="W876" i="3"/>
  <c r="W875" i="3"/>
  <c r="W874" i="3"/>
  <c r="W873" i="3"/>
  <c r="W872" i="3"/>
  <c r="W871" i="3"/>
  <c r="W870" i="3"/>
  <c r="W869" i="3"/>
  <c r="W868" i="3"/>
  <c r="W867" i="3"/>
  <c r="W866" i="3"/>
  <c r="W865" i="3"/>
  <c r="W864" i="3"/>
  <c r="W863" i="3"/>
  <c r="W862" i="3"/>
  <c r="W861" i="3"/>
  <c r="W860" i="3"/>
  <c r="W859" i="3"/>
  <c r="W858" i="3"/>
  <c r="W857" i="3"/>
  <c r="W856" i="3"/>
  <c r="W855" i="3"/>
  <c r="W854" i="3"/>
  <c r="W853" i="3"/>
  <c r="W852" i="3"/>
  <c r="W851" i="3"/>
  <c r="W850" i="3"/>
  <c r="W849" i="3"/>
  <c r="W848" i="3"/>
  <c r="W847" i="3"/>
  <c r="W846" i="3"/>
  <c r="W845" i="3"/>
  <c r="W844" i="3"/>
  <c r="W843" i="3"/>
  <c r="W842" i="3"/>
  <c r="W841" i="3"/>
  <c r="W840" i="3"/>
  <c r="W839" i="3"/>
  <c r="W838" i="3"/>
  <c r="W837" i="3"/>
  <c r="W836" i="3"/>
  <c r="W835" i="3"/>
  <c r="W834" i="3"/>
  <c r="W833" i="3"/>
  <c r="W832" i="3"/>
  <c r="W831" i="3"/>
  <c r="W830" i="3"/>
  <c r="W829" i="3"/>
  <c r="W828" i="3"/>
  <c r="W827" i="3"/>
  <c r="W826" i="3"/>
  <c r="W825" i="3"/>
  <c r="W824" i="3"/>
  <c r="W823" i="3"/>
  <c r="W822" i="3"/>
  <c r="W821" i="3"/>
  <c r="W820" i="3"/>
  <c r="W819" i="3"/>
  <c r="W818" i="3"/>
  <c r="W817" i="3"/>
  <c r="W816" i="3"/>
  <c r="W815" i="3"/>
  <c r="W814" i="3"/>
  <c r="W813" i="3"/>
  <c r="W812" i="3"/>
  <c r="W811" i="3"/>
  <c r="W810" i="3"/>
  <c r="W809" i="3"/>
  <c r="W808" i="3"/>
  <c r="W807" i="3"/>
  <c r="W806" i="3"/>
  <c r="W805" i="3"/>
  <c r="W804" i="3"/>
  <c r="W803" i="3"/>
  <c r="W802" i="3"/>
  <c r="W801" i="3"/>
  <c r="W800" i="3"/>
  <c r="W799" i="3"/>
  <c r="W798" i="3"/>
  <c r="W797" i="3"/>
  <c r="W796" i="3"/>
  <c r="W795" i="3"/>
  <c r="W794" i="3"/>
  <c r="W793" i="3"/>
  <c r="W792" i="3"/>
  <c r="W791" i="3"/>
  <c r="W790" i="3"/>
  <c r="W789" i="3"/>
  <c r="W788" i="3"/>
  <c r="W787" i="3"/>
  <c r="W786" i="3"/>
  <c r="W785" i="3"/>
  <c r="W784" i="3"/>
  <c r="W783" i="3"/>
  <c r="W782" i="3"/>
  <c r="W781" i="3"/>
  <c r="W780" i="3"/>
  <c r="W779" i="3"/>
  <c r="W778" i="3"/>
  <c r="W777" i="3"/>
  <c r="W776" i="3"/>
  <c r="W775" i="3"/>
  <c r="W774" i="3"/>
  <c r="W773" i="3"/>
  <c r="W772" i="3"/>
  <c r="W771" i="3"/>
  <c r="W770" i="3"/>
  <c r="W769" i="3"/>
  <c r="W768" i="3"/>
  <c r="W767" i="3"/>
  <c r="W766" i="3"/>
  <c r="W765" i="3"/>
  <c r="W764" i="3"/>
  <c r="W763" i="3"/>
  <c r="W762" i="3"/>
  <c r="W761" i="3"/>
  <c r="W760" i="3"/>
  <c r="W759" i="3"/>
  <c r="W758" i="3"/>
  <c r="W757" i="3"/>
  <c r="W756" i="3"/>
  <c r="W755" i="3"/>
  <c r="W754" i="3"/>
  <c r="W753" i="3"/>
  <c r="W752" i="3"/>
  <c r="W751" i="3"/>
  <c r="W750" i="3"/>
  <c r="W749" i="3"/>
  <c r="W748" i="3"/>
  <c r="W747" i="3"/>
  <c r="W746" i="3"/>
  <c r="W745" i="3"/>
  <c r="W744" i="3"/>
  <c r="W743" i="3"/>
  <c r="W742" i="3"/>
  <c r="W741" i="3"/>
  <c r="W740" i="3"/>
  <c r="W739" i="3"/>
  <c r="W738" i="3"/>
  <c r="W737" i="3"/>
  <c r="W736" i="3"/>
  <c r="W735" i="3"/>
  <c r="W734" i="3"/>
  <c r="W733" i="3"/>
  <c r="W732" i="3"/>
  <c r="W731" i="3"/>
  <c r="W730" i="3"/>
  <c r="W729" i="3"/>
  <c r="W728" i="3"/>
  <c r="W727" i="3"/>
  <c r="W726" i="3"/>
  <c r="W725" i="3"/>
  <c r="W724" i="3"/>
  <c r="W723" i="3"/>
  <c r="W722" i="3"/>
  <c r="W721" i="3"/>
  <c r="W720" i="3"/>
  <c r="W719" i="3"/>
  <c r="W718" i="3"/>
  <c r="W717" i="3"/>
  <c r="W716" i="3"/>
  <c r="W715" i="3"/>
  <c r="W714" i="3"/>
  <c r="W713" i="3"/>
  <c r="W712" i="3"/>
  <c r="W711" i="3"/>
  <c r="W710" i="3"/>
  <c r="W709" i="3"/>
  <c r="W708" i="3"/>
  <c r="W707" i="3"/>
  <c r="W706" i="3"/>
  <c r="W705" i="3"/>
  <c r="W704" i="3"/>
  <c r="W703" i="3"/>
  <c r="W702" i="3"/>
  <c r="W701" i="3"/>
  <c r="W700" i="3"/>
  <c r="W699" i="3"/>
  <c r="W698" i="3"/>
  <c r="W697" i="3"/>
  <c r="W696" i="3"/>
  <c r="W695" i="3"/>
  <c r="W694" i="3"/>
  <c r="W693" i="3"/>
  <c r="W692" i="3"/>
  <c r="W691" i="3"/>
  <c r="W690" i="3"/>
  <c r="W689" i="3"/>
  <c r="W688" i="3"/>
  <c r="W687" i="3"/>
  <c r="W686" i="3"/>
  <c r="W685" i="3"/>
  <c r="W684" i="3"/>
  <c r="W683" i="3"/>
  <c r="W682" i="3"/>
  <c r="W681" i="3"/>
  <c r="W680" i="3"/>
  <c r="W679" i="3"/>
  <c r="W678" i="3"/>
  <c r="W677" i="3"/>
  <c r="W676" i="3"/>
  <c r="W675" i="3"/>
  <c r="W674" i="3"/>
  <c r="W673" i="3"/>
  <c r="W672" i="3"/>
  <c r="W671" i="3"/>
  <c r="W670" i="3"/>
  <c r="W669" i="3"/>
  <c r="W668" i="3"/>
  <c r="W667" i="3"/>
  <c r="W666" i="3"/>
  <c r="W665" i="3"/>
  <c r="W664" i="3"/>
  <c r="W663" i="3"/>
  <c r="W662" i="3"/>
  <c r="W661" i="3"/>
  <c r="W660" i="3"/>
  <c r="W659" i="3"/>
  <c r="W658" i="3"/>
  <c r="W657" i="3"/>
  <c r="W656" i="3"/>
  <c r="W655" i="3"/>
  <c r="W654" i="3"/>
  <c r="W653" i="3"/>
  <c r="W652" i="3"/>
  <c r="W651" i="3"/>
  <c r="W650" i="3"/>
  <c r="W649" i="3"/>
  <c r="W648" i="3"/>
  <c r="W647" i="3"/>
  <c r="W646" i="3"/>
  <c r="W645" i="3"/>
  <c r="W644" i="3"/>
  <c r="W643" i="3"/>
  <c r="W642" i="3"/>
  <c r="W641" i="3"/>
  <c r="W640" i="3"/>
  <c r="W639" i="3"/>
  <c r="W638" i="3"/>
  <c r="W637" i="3"/>
  <c r="W636" i="3"/>
  <c r="W635" i="3"/>
  <c r="W634" i="3"/>
  <c r="W633" i="3"/>
  <c r="W632" i="3"/>
  <c r="W631" i="3"/>
  <c r="W630" i="3"/>
  <c r="W629" i="3"/>
  <c r="W628" i="3"/>
  <c r="W627" i="3"/>
  <c r="W626" i="3"/>
  <c r="W625" i="3"/>
  <c r="W624" i="3"/>
  <c r="W623" i="3"/>
  <c r="W622" i="3"/>
  <c r="W621" i="3"/>
  <c r="W620" i="3"/>
  <c r="W619" i="3"/>
  <c r="W618" i="3"/>
  <c r="W617" i="3"/>
  <c r="W616" i="3"/>
  <c r="W615" i="3"/>
  <c r="W614" i="3"/>
  <c r="W613" i="3"/>
  <c r="W612" i="3"/>
  <c r="W611" i="3"/>
  <c r="W610" i="3"/>
  <c r="W609" i="3"/>
  <c r="W608" i="3"/>
  <c r="W607" i="3"/>
  <c r="W606" i="3"/>
  <c r="W605" i="3"/>
  <c r="W604" i="3"/>
  <c r="W603" i="3"/>
  <c r="W602" i="3"/>
  <c r="W601" i="3"/>
  <c r="W600" i="3"/>
  <c r="W599" i="3"/>
  <c r="W598" i="3"/>
  <c r="W597" i="3"/>
  <c r="W596" i="3"/>
  <c r="W595" i="3"/>
  <c r="W594" i="3"/>
  <c r="W593" i="3"/>
  <c r="W592" i="3"/>
  <c r="W591" i="3"/>
  <c r="W590" i="3"/>
  <c r="W589" i="3"/>
  <c r="W588" i="3"/>
  <c r="W587" i="3"/>
  <c r="W586" i="3"/>
  <c r="W585" i="3"/>
  <c r="W584" i="3"/>
  <c r="W583" i="3"/>
  <c r="W582" i="3"/>
  <c r="W581" i="3"/>
  <c r="W580" i="3"/>
  <c r="W579" i="3"/>
  <c r="W578" i="3"/>
  <c r="W577" i="3"/>
  <c r="W576" i="3"/>
  <c r="W575" i="3"/>
  <c r="W574" i="3"/>
  <c r="W573" i="3"/>
  <c r="W572" i="3"/>
  <c r="W571" i="3"/>
  <c r="W570" i="3"/>
  <c r="W569" i="3"/>
  <c r="W568" i="3"/>
  <c r="W567" i="3"/>
  <c r="W566" i="3"/>
  <c r="W565" i="3"/>
  <c r="W564" i="3"/>
  <c r="W563" i="3"/>
  <c r="W562" i="3"/>
  <c r="W561" i="3"/>
  <c r="W560" i="3"/>
  <c r="W559" i="3"/>
  <c r="W558" i="3"/>
  <c r="W557" i="3"/>
  <c r="W556" i="3"/>
  <c r="W555" i="3"/>
  <c r="W554" i="3"/>
  <c r="W553" i="3"/>
  <c r="W552" i="3"/>
  <c r="W551" i="3"/>
  <c r="W550" i="3"/>
  <c r="W549" i="3"/>
  <c r="W548" i="3"/>
  <c r="W547" i="3"/>
  <c r="W546" i="3"/>
  <c r="W545" i="3"/>
  <c r="W544" i="3"/>
  <c r="W543" i="3"/>
  <c r="W542" i="3"/>
  <c r="W541" i="3"/>
  <c r="W540" i="3"/>
  <c r="W539" i="3"/>
  <c r="W538" i="3"/>
  <c r="W537" i="3"/>
  <c r="W536" i="3"/>
  <c r="W535" i="3"/>
  <c r="W534" i="3"/>
  <c r="W533" i="3"/>
  <c r="W532" i="3"/>
  <c r="W531" i="3"/>
  <c r="W530" i="3"/>
  <c r="W529" i="3"/>
  <c r="W528" i="3"/>
  <c r="W527" i="3"/>
  <c r="W526" i="3"/>
  <c r="W525" i="3"/>
  <c r="W524" i="3"/>
  <c r="W523" i="3"/>
  <c r="W522" i="3"/>
  <c r="W521" i="3"/>
  <c r="W520" i="3"/>
  <c r="W519" i="3"/>
  <c r="W518" i="3"/>
  <c r="W517" i="3"/>
  <c r="W516" i="3"/>
  <c r="W515" i="3"/>
  <c r="W514" i="3"/>
  <c r="W513" i="3"/>
  <c r="W512" i="3"/>
  <c r="W511" i="3"/>
  <c r="W510" i="3"/>
  <c r="W509" i="3"/>
  <c r="W508" i="3"/>
  <c r="W507" i="3"/>
  <c r="W506" i="3"/>
  <c r="W505" i="3"/>
  <c r="W504" i="3"/>
  <c r="W503" i="3"/>
  <c r="W502" i="3"/>
  <c r="W501" i="3"/>
  <c r="W500" i="3"/>
  <c r="W499" i="3"/>
  <c r="W498" i="3"/>
  <c r="W497" i="3"/>
  <c r="W496" i="3"/>
  <c r="W495" i="3"/>
  <c r="W494" i="3"/>
  <c r="W493" i="3"/>
  <c r="W492" i="3"/>
  <c r="W491" i="3"/>
  <c r="W490" i="3"/>
  <c r="W489" i="3"/>
  <c r="W488" i="3"/>
  <c r="W487" i="3"/>
  <c r="W486" i="3"/>
  <c r="W485" i="3"/>
  <c r="W484" i="3"/>
  <c r="W483" i="3"/>
  <c r="W482" i="3"/>
  <c r="W481" i="3"/>
  <c r="W480" i="3"/>
  <c r="W479" i="3"/>
  <c r="W478" i="3"/>
  <c r="W477" i="3"/>
  <c r="W476" i="3"/>
  <c r="W475" i="3"/>
  <c r="W474" i="3"/>
  <c r="W473" i="3"/>
  <c r="W472" i="3"/>
  <c r="W471" i="3"/>
  <c r="W470" i="3"/>
  <c r="W469" i="3"/>
  <c r="W468" i="3"/>
  <c r="W467" i="3"/>
  <c r="W466" i="3"/>
  <c r="W465" i="3"/>
  <c r="W464" i="3"/>
  <c r="W463" i="3"/>
  <c r="W462" i="3"/>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9"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8" i="3"/>
  <c r="W367" i="3"/>
  <c r="W366" i="3"/>
  <c r="W365" i="3"/>
  <c r="W364" i="3"/>
  <c r="W363" i="3"/>
  <c r="W362" i="3"/>
  <c r="W361" i="3"/>
  <c r="W360" i="3"/>
  <c r="W359" i="3"/>
  <c r="W358" i="3"/>
  <c r="W357" i="3"/>
  <c r="W356" i="3"/>
  <c r="W355" i="3"/>
  <c r="W354" i="3"/>
  <c r="W353" i="3"/>
  <c r="W352" i="3"/>
  <c r="W351" i="3"/>
  <c r="W350" i="3"/>
  <c r="W349" i="3"/>
  <c r="W348" i="3"/>
  <c r="W347" i="3"/>
  <c r="W346" i="3"/>
  <c r="W345" i="3"/>
  <c r="W344" i="3"/>
  <c r="W343" i="3"/>
  <c r="W342" i="3"/>
  <c r="W341" i="3"/>
  <c r="W340" i="3"/>
  <c r="W339" i="3"/>
  <c r="W338" i="3"/>
  <c r="W337" i="3"/>
  <c r="W336" i="3"/>
  <c r="W335" i="3"/>
  <c r="W334" i="3"/>
  <c r="W333" i="3"/>
  <c r="W332" i="3"/>
  <c r="W331" i="3"/>
  <c r="W330" i="3"/>
  <c r="W329" i="3"/>
  <c r="W328" i="3"/>
  <c r="W327" i="3"/>
  <c r="W326" i="3"/>
  <c r="W325" i="3"/>
  <c r="W324" i="3"/>
  <c r="W323" i="3"/>
  <c r="W322" i="3"/>
  <c r="W321" i="3"/>
  <c r="W320" i="3"/>
  <c r="W319" i="3"/>
  <c r="W318" i="3"/>
  <c r="W317" i="3"/>
  <c r="W316" i="3"/>
  <c r="W315" i="3"/>
  <c r="W314" i="3"/>
  <c r="W313" i="3"/>
  <c r="W312" i="3"/>
  <c r="W311" i="3"/>
  <c r="W310" i="3"/>
  <c r="W309" i="3"/>
  <c r="W308" i="3"/>
  <c r="W307" i="3"/>
  <c r="W306" i="3"/>
  <c r="W305" i="3"/>
  <c r="W304" i="3"/>
  <c r="W303" i="3"/>
  <c r="W302" i="3"/>
  <c r="W301" i="3"/>
  <c r="W300" i="3"/>
  <c r="W299" i="3"/>
  <c r="W298" i="3"/>
  <c r="W297" i="3"/>
  <c r="W296" i="3"/>
  <c r="W295" i="3"/>
  <c r="W294" i="3"/>
  <c r="W293" i="3"/>
  <c r="W292" i="3"/>
  <c r="W291" i="3"/>
  <c r="W290" i="3"/>
  <c r="W289" i="3"/>
  <c r="W288" i="3"/>
  <c r="W287" i="3"/>
  <c r="W286" i="3"/>
  <c r="W285" i="3"/>
  <c r="W284" i="3"/>
  <c r="W283" i="3"/>
  <c r="W282" i="3"/>
  <c r="W281" i="3"/>
  <c r="W280" i="3"/>
  <c r="W279" i="3"/>
  <c r="W278" i="3"/>
  <c r="W277" i="3"/>
  <c r="W276" i="3"/>
  <c r="W275" i="3"/>
  <c r="W274" i="3"/>
  <c r="W273" i="3"/>
  <c r="W272" i="3"/>
  <c r="W271" i="3"/>
  <c r="W270" i="3"/>
  <c r="W269" i="3"/>
  <c r="W268" i="3"/>
  <c r="W267" i="3"/>
  <c r="W266" i="3"/>
  <c r="W265" i="3"/>
  <c r="W264" i="3"/>
  <c r="W263" i="3"/>
  <c r="W262" i="3"/>
  <c r="W261" i="3"/>
  <c r="W260" i="3"/>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X3035" i="3"/>
  <c r="X3034" i="3"/>
  <c r="X3033" i="3"/>
  <c r="X3032" i="3"/>
  <c r="W3032" i="4" s="1"/>
  <c r="X3031" i="3"/>
  <c r="X3030" i="3"/>
  <c r="X3029" i="3"/>
  <c r="X3028" i="3"/>
  <c r="X3027" i="3"/>
  <c r="X3026" i="3"/>
  <c r="X3025" i="3"/>
  <c r="X3024" i="3"/>
  <c r="X3023" i="3"/>
  <c r="X3022" i="3"/>
  <c r="X3021" i="3"/>
  <c r="X3020" i="3"/>
  <c r="W3020" i="4" s="1"/>
  <c r="X3019" i="3"/>
  <c r="X3018" i="3"/>
  <c r="X3017" i="3"/>
  <c r="X3016" i="3"/>
  <c r="X3015" i="3"/>
  <c r="X3014" i="3"/>
  <c r="X3013" i="3"/>
  <c r="X3012" i="3"/>
  <c r="X3011" i="3"/>
  <c r="W3011" i="4" s="1"/>
  <c r="X3010" i="3"/>
  <c r="X3009" i="3"/>
  <c r="X3008" i="3"/>
  <c r="X3007" i="3"/>
  <c r="X3006" i="3"/>
  <c r="X3005" i="3"/>
  <c r="X3004" i="3"/>
  <c r="X3003" i="3"/>
  <c r="X3002" i="3"/>
  <c r="X3001" i="3"/>
  <c r="X3000" i="3"/>
  <c r="X2999" i="3"/>
  <c r="X2998" i="3"/>
  <c r="X2997" i="3"/>
  <c r="X2996" i="3"/>
  <c r="X2995" i="3"/>
  <c r="X2994" i="3"/>
  <c r="X2993" i="3"/>
  <c r="X2992" i="3"/>
  <c r="X2991" i="3"/>
  <c r="X2990" i="3"/>
  <c r="X2989" i="3"/>
  <c r="X2988" i="3"/>
  <c r="W2988" i="4" s="1"/>
  <c r="X2987" i="3"/>
  <c r="X2986" i="3"/>
  <c r="X2985" i="3"/>
  <c r="X2984" i="3"/>
  <c r="X2983" i="3"/>
  <c r="X2982" i="3"/>
  <c r="X2981" i="3"/>
  <c r="X2980" i="3"/>
  <c r="X2979" i="3"/>
  <c r="W2979" i="4" s="1"/>
  <c r="X2978" i="3"/>
  <c r="X2977" i="3"/>
  <c r="X2976" i="3"/>
  <c r="X2975" i="3"/>
  <c r="X2974" i="3"/>
  <c r="X2973" i="3"/>
  <c r="X2972" i="3"/>
  <c r="X2971" i="3"/>
  <c r="X2970" i="3"/>
  <c r="X2969" i="3"/>
  <c r="X2968" i="3"/>
  <c r="W2968" i="4" s="1"/>
  <c r="X2967" i="3"/>
  <c r="X2966" i="3"/>
  <c r="X2965" i="3"/>
  <c r="X2964" i="3"/>
  <c r="X2963" i="3"/>
  <c r="X2962" i="3"/>
  <c r="X2961" i="3"/>
  <c r="X2960" i="3"/>
  <c r="X2959" i="3"/>
  <c r="X2958" i="3"/>
  <c r="X2957" i="3"/>
  <c r="X2956" i="3"/>
  <c r="X2955" i="3"/>
  <c r="X2954" i="3"/>
  <c r="X2953" i="3"/>
  <c r="X2952" i="3"/>
  <c r="X2951" i="3"/>
  <c r="X2950" i="3"/>
  <c r="X2949" i="3"/>
  <c r="X2948" i="3"/>
  <c r="X2947" i="3"/>
  <c r="X2946" i="3"/>
  <c r="X2945" i="3"/>
  <c r="X2944" i="3"/>
  <c r="X2943" i="3"/>
  <c r="X2942" i="3"/>
  <c r="X2941" i="3"/>
  <c r="X2940" i="3"/>
  <c r="X2939" i="3"/>
  <c r="X2938" i="3"/>
  <c r="X2937" i="3"/>
  <c r="X2936" i="3"/>
  <c r="W2936" i="4" s="1"/>
  <c r="X2935" i="3"/>
  <c r="X2934" i="3"/>
  <c r="X2933" i="3"/>
  <c r="X2932" i="3"/>
  <c r="X2931" i="3"/>
  <c r="X2930" i="3"/>
  <c r="X2929" i="3"/>
  <c r="X2928" i="3"/>
  <c r="X2927" i="3"/>
  <c r="X2926" i="3"/>
  <c r="X2925" i="3"/>
  <c r="X2924" i="3"/>
  <c r="W2924" i="4" s="1"/>
  <c r="X2923" i="3"/>
  <c r="X2922" i="3"/>
  <c r="X2921" i="3"/>
  <c r="X2920" i="3"/>
  <c r="X2919" i="3"/>
  <c r="X2918" i="3"/>
  <c r="X2917" i="3"/>
  <c r="X2916" i="3"/>
  <c r="X2915" i="3"/>
  <c r="X2914" i="3"/>
  <c r="X2913" i="3"/>
  <c r="X2912" i="3"/>
  <c r="X2911" i="3"/>
  <c r="X2910" i="3"/>
  <c r="X2909" i="3"/>
  <c r="X2908" i="3"/>
  <c r="X2907" i="3"/>
  <c r="X2906" i="3"/>
  <c r="X2905" i="3"/>
  <c r="X2904" i="3"/>
  <c r="W2904" i="4" s="1"/>
  <c r="X2903" i="3"/>
  <c r="X2902" i="3"/>
  <c r="X2901" i="3"/>
  <c r="X2900" i="3"/>
  <c r="X2899" i="3"/>
  <c r="X2898" i="3"/>
  <c r="X2897" i="3"/>
  <c r="X2896" i="3"/>
  <c r="X2895" i="3"/>
  <c r="X2894" i="3"/>
  <c r="X2893" i="3"/>
  <c r="X2892" i="3"/>
  <c r="W2892" i="4" s="1"/>
  <c r="X2891" i="3"/>
  <c r="X2890" i="3"/>
  <c r="X2889" i="3"/>
  <c r="X2888" i="3"/>
  <c r="X2887" i="3"/>
  <c r="X2886" i="3"/>
  <c r="X2885" i="3"/>
  <c r="X2884" i="3"/>
  <c r="X2883" i="3"/>
  <c r="W2883" i="4" s="1"/>
  <c r="X2882" i="3"/>
  <c r="X2881" i="3"/>
  <c r="X2880" i="3"/>
  <c r="X2879" i="3"/>
  <c r="X2878" i="3"/>
  <c r="X2877" i="3"/>
  <c r="X2876" i="3"/>
  <c r="X2875" i="3"/>
  <c r="X2874" i="3"/>
  <c r="X2873" i="3"/>
  <c r="X2872" i="3"/>
  <c r="X2871" i="3"/>
  <c r="X2870" i="3"/>
  <c r="X2869" i="3"/>
  <c r="X2868" i="3"/>
  <c r="X2867" i="3"/>
  <c r="X2866" i="3"/>
  <c r="X2865" i="3"/>
  <c r="X2864" i="3"/>
  <c r="X2863" i="3"/>
  <c r="X2862" i="3"/>
  <c r="X2861" i="3"/>
  <c r="X2860" i="3"/>
  <c r="W2860" i="4" s="1"/>
  <c r="X2859" i="3"/>
  <c r="X2858" i="3"/>
  <c r="X2857" i="3"/>
  <c r="X2856" i="3"/>
  <c r="X2855" i="3"/>
  <c r="X2854" i="3"/>
  <c r="X2853" i="3"/>
  <c r="X2852" i="3"/>
  <c r="X2851" i="3"/>
  <c r="W2851" i="4" s="1"/>
  <c r="X2850" i="3"/>
  <c r="X2849" i="3"/>
  <c r="X2848" i="3"/>
  <c r="X2847" i="3"/>
  <c r="X2846" i="3"/>
  <c r="X2845" i="3"/>
  <c r="X2844" i="3"/>
  <c r="X2843" i="3"/>
  <c r="X2842" i="3"/>
  <c r="W2842" i="4" s="1"/>
  <c r="X2841" i="3"/>
  <c r="X2840" i="3"/>
  <c r="X2839" i="3"/>
  <c r="X2838" i="3"/>
  <c r="X2837" i="3"/>
  <c r="X2836" i="3"/>
  <c r="X2835" i="3"/>
  <c r="X2834" i="3"/>
  <c r="X2833" i="3"/>
  <c r="X2832" i="3"/>
  <c r="X2831" i="3"/>
  <c r="X2830" i="3"/>
  <c r="X2829" i="3"/>
  <c r="X2828" i="3"/>
  <c r="X2827" i="3"/>
  <c r="X2826" i="3"/>
  <c r="X2825" i="3"/>
  <c r="X2824" i="3"/>
  <c r="X2823" i="3"/>
  <c r="X2822" i="3"/>
  <c r="X2821" i="3"/>
  <c r="X2820" i="3"/>
  <c r="W2820" i="4" s="1"/>
  <c r="X2819" i="3"/>
  <c r="X2818" i="3"/>
  <c r="X2817" i="3"/>
  <c r="X2816" i="3"/>
  <c r="X2815" i="3"/>
  <c r="X2814" i="3"/>
  <c r="X2813" i="3"/>
  <c r="X2812" i="3"/>
  <c r="X2811" i="3"/>
  <c r="X2810" i="3"/>
  <c r="X2809" i="3"/>
  <c r="X2808" i="3"/>
  <c r="X2807" i="3"/>
  <c r="X2806" i="3"/>
  <c r="X2805" i="3"/>
  <c r="X2804" i="3"/>
  <c r="W2804" i="4" s="1"/>
  <c r="X2803" i="3"/>
  <c r="X2802" i="3"/>
  <c r="X2801" i="3"/>
  <c r="X2800" i="3"/>
  <c r="X2799" i="3"/>
  <c r="W2799" i="4" s="1"/>
  <c r="X2798" i="3"/>
  <c r="X2797" i="3"/>
  <c r="X2796" i="3"/>
  <c r="X2795" i="3"/>
  <c r="X2794" i="3"/>
  <c r="X2793" i="3"/>
  <c r="X2792" i="3"/>
  <c r="X2791" i="3"/>
  <c r="X2790" i="3"/>
  <c r="X2789" i="3"/>
  <c r="X2788" i="3"/>
  <c r="W2788" i="4" s="1"/>
  <c r="X2787" i="3"/>
  <c r="X2786" i="3"/>
  <c r="X2785" i="3"/>
  <c r="X2784" i="3"/>
  <c r="X2783" i="3"/>
  <c r="W2783" i="4" s="1"/>
  <c r="X2782" i="3"/>
  <c r="X2781" i="3"/>
  <c r="X2780" i="3"/>
  <c r="X2779" i="3"/>
  <c r="X2778" i="3"/>
  <c r="W2778" i="4" s="1"/>
  <c r="X2777" i="3"/>
  <c r="X2776" i="3"/>
  <c r="X2775" i="3"/>
  <c r="X2774" i="3"/>
  <c r="X2773" i="3"/>
  <c r="X2772" i="3"/>
  <c r="X2771" i="3"/>
  <c r="X2770" i="3"/>
  <c r="X2769" i="3"/>
  <c r="X2768" i="3"/>
  <c r="X2767" i="3"/>
  <c r="X2766" i="3"/>
  <c r="X2765" i="3"/>
  <c r="X2764" i="3"/>
  <c r="X2763" i="3"/>
  <c r="X2762" i="3"/>
  <c r="X2761" i="3"/>
  <c r="X2760" i="3"/>
  <c r="X2759" i="3"/>
  <c r="X2758" i="3"/>
  <c r="X2757" i="3"/>
  <c r="X2756" i="3"/>
  <c r="W2756" i="4" s="1"/>
  <c r="X2755" i="3"/>
  <c r="X2754" i="3"/>
  <c r="X2753" i="3"/>
  <c r="X2752" i="3"/>
  <c r="X2751" i="3"/>
  <c r="X2750" i="3"/>
  <c r="X2749" i="3"/>
  <c r="X2748" i="3"/>
  <c r="X2747" i="3"/>
  <c r="X2746" i="3"/>
  <c r="X2745" i="3"/>
  <c r="X2744" i="3"/>
  <c r="X2743" i="3"/>
  <c r="X2742" i="3"/>
  <c r="X2741" i="3"/>
  <c r="X2740" i="3"/>
  <c r="W2740" i="4" s="1"/>
  <c r="X2739" i="3"/>
  <c r="X2738" i="3"/>
  <c r="X2737" i="3"/>
  <c r="X2736" i="3"/>
  <c r="X2735" i="3"/>
  <c r="W2735" i="4" s="1"/>
  <c r="X2734" i="3"/>
  <c r="X2733" i="3"/>
  <c r="X2732" i="3"/>
  <c r="X2731" i="3"/>
  <c r="X2730" i="3"/>
  <c r="X2729" i="3"/>
  <c r="X2728" i="3"/>
  <c r="X2727" i="3"/>
  <c r="X2726" i="3"/>
  <c r="X2725" i="3"/>
  <c r="X2724" i="3"/>
  <c r="W2724" i="4" s="1"/>
  <c r="X2723" i="3"/>
  <c r="X2722" i="3"/>
  <c r="X2721" i="3"/>
  <c r="X2720" i="3"/>
  <c r="X2719" i="3"/>
  <c r="W2719" i="4" s="1"/>
  <c r="X2718" i="3"/>
  <c r="X2717" i="3"/>
  <c r="X2716" i="3"/>
  <c r="X2715" i="3"/>
  <c r="X2714" i="3"/>
  <c r="W2714" i="4" s="1"/>
  <c r="X2713" i="3"/>
  <c r="X2712" i="3"/>
  <c r="X2711" i="3"/>
  <c r="X2710" i="3"/>
  <c r="X2709" i="3"/>
  <c r="X2708" i="3"/>
  <c r="X2707" i="3"/>
  <c r="X2706" i="3"/>
  <c r="X2705" i="3"/>
  <c r="X2704" i="3"/>
  <c r="X2703" i="3"/>
  <c r="X2702" i="3"/>
  <c r="X2701" i="3"/>
  <c r="X2700" i="3"/>
  <c r="X2699" i="3"/>
  <c r="X2698" i="3"/>
  <c r="X2697" i="3"/>
  <c r="X2696" i="3"/>
  <c r="X2695" i="3"/>
  <c r="X2694" i="3"/>
  <c r="X2693" i="3"/>
  <c r="X2692" i="3"/>
  <c r="W2692" i="4" s="1"/>
  <c r="X2691" i="3"/>
  <c r="X2690" i="3"/>
  <c r="X2689" i="3"/>
  <c r="X2688" i="3"/>
  <c r="X2687" i="3"/>
  <c r="X2686" i="3"/>
  <c r="X2685" i="3"/>
  <c r="X2684" i="3"/>
  <c r="X2683" i="3"/>
  <c r="X2682" i="3"/>
  <c r="X2681" i="3"/>
  <c r="X2680" i="3"/>
  <c r="X2679" i="3"/>
  <c r="X2678" i="3"/>
  <c r="X2677" i="3"/>
  <c r="X2676" i="3"/>
  <c r="W2676" i="4" s="1"/>
  <c r="X2675" i="3"/>
  <c r="X2674" i="3"/>
  <c r="X2673" i="3"/>
  <c r="X2672" i="3"/>
  <c r="X2671" i="3"/>
  <c r="W2671" i="4" s="1"/>
  <c r="X2670" i="3"/>
  <c r="X2669" i="3"/>
  <c r="X2668" i="3"/>
  <c r="X2667" i="3"/>
  <c r="X2666" i="3"/>
  <c r="X2665" i="3"/>
  <c r="X2664" i="3"/>
  <c r="X2663" i="3"/>
  <c r="X2662" i="3"/>
  <c r="X2661" i="3"/>
  <c r="X2660" i="3"/>
  <c r="W2660" i="4" s="1"/>
  <c r="X2659" i="3"/>
  <c r="X2658" i="3"/>
  <c r="X2657" i="3"/>
  <c r="X2656" i="3"/>
  <c r="X2655" i="3"/>
  <c r="W2655" i="4" s="1"/>
  <c r="X2654" i="3"/>
  <c r="X2653" i="3"/>
  <c r="X2652" i="3"/>
  <c r="X2651" i="3"/>
  <c r="X2650" i="3"/>
  <c r="W2650" i="4" s="1"/>
  <c r="X2649" i="3"/>
  <c r="X2648" i="3"/>
  <c r="X2647" i="3"/>
  <c r="X2646" i="3"/>
  <c r="X2645" i="3"/>
  <c r="X2644" i="3"/>
  <c r="X2643" i="3"/>
  <c r="X2642" i="3"/>
  <c r="X2641" i="3"/>
  <c r="X2640" i="3"/>
  <c r="X2639" i="3"/>
  <c r="X2638" i="3"/>
  <c r="X2637" i="3"/>
  <c r="X2636" i="3"/>
  <c r="X2635" i="3"/>
  <c r="X2634" i="3"/>
  <c r="X2633" i="3"/>
  <c r="X2632" i="3"/>
  <c r="X2631" i="3"/>
  <c r="X2630" i="3"/>
  <c r="X2629" i="3"/>
  <c r="X2628" i="3"/>
  <c r="W2628" i="4" s="1"/>
  <c r="X2627" i="3"/>
  <c r="X2626" i="3"/>
  <c r="X2625" i="3"/>
  <c r="X2624" i="3"/>
  <c r="X2623" i="3"/>
  <c r="X2622" i="3"/>
  <c r="X2621" i="3"/>
  <c r="X2620" i="3"/>
  <c r="X2619" i="3"/>
  <c r="X2618" i="3"/>
  <c r="X2617" i="3"/>
  <c r="X2616" i="3"/>
  <c r="X2615" i="3"/>
  <c r="X2614" i="3"/>
  <c r="X2613" i="3"/>
  <c r="X2612" i="3"/>
  <c r="W2612" i="4" s="1"/>
  <c r="X2611" i="3"/>
  <c r="X2610" i="3"/>
  <c r="X2609" i="3"/>
  <c r="X2608" i="3"/>
  <c r="X2607" i="3"/>
  <c r="W2607" i="4" s="1"/>
  <c r="X2606" i="3"/>
  <c r="X2605" i="3"/>
  <c r="X2604" i="3"/>
  <c r="X2603" i="3"/>
  <c r="X2602" i="3"/>
  <c r="X2601" i="3"/>
  <c r="X2600" i="3"/>
  <c r="X2599" i="3"/>
  <c r="X2598" i="3"/>
  <c r="X2597" i="3"/>
  <c r="X2596" i="3"/>
  <c r="W2596" i="4" s="1"/>
  <c r="X2595" i="3"/>
  <c r="X2594" i="3"/>
  <c r="X2593" i="3"/>
  <c r="X2592" i="3"/>
  <c r="X2591" i="3"/>
  <c r="W2591" i="4" s="1"/>
  <c r="X2590" i="3"/>
  <c r="X2589" i="3"/>
  <c r="X2588" i="3"/>
  <c r="X2587" i="3"/>
  <c r="X2586" i="3"/>
  <c r="W2586" i="4" s="1"/>
  <c r="X2585" i="3"/>
  <c r="X2584" i="3"/>
  <c r="X2583" i="3"/>
  <c r="X2582" i="3"/>
  <c r="X2581" i="3"/>
  <c r="X2580" i="3"/>
  <c r="X2579" i="3"/>
  <c r="X2578" i="3"/>
  <c r="X2577" i="3"/>
  <c r="X2576" i="3"/>
  <c r="X2575" i="3"/>
  <c r="X2574" i="3"/>
  <c r="X2573" i="3"/>
  <c r="X2572" i="3"/>
  <c r="X2571" i="3"/>
  <c r="X2570" i="3"/>
  <c r="X2569" i="3"/>
  <c r="X2568" i="3"/>
  <c r="X2567" i="3"/>
  <c r="X2566" i="3"/>
  <c r="X2565" i="3"/>
  <c r="X2564" i="3"/>
  <c r="W2564" i="4" s="1"/>
  <c r="X2563" i="3"/>
  <c r="X2562" i="3"/>
  <c r="X2561" i="3"/>
  <c r="X2560" i="3"/>
  <c r="X2559" i="3"/>
  <c r="X2558" i="3"/>
  <c r="X2557" i="3"/>
  <c r="X2556" i="3"/>
  <c r="X2555" i="3"/>
  <c r="X2554" i="3"/>
  <c r="X2553" i="3"/>
  <c r="X2552" i="3"/>
  <c r="X2551" i="3"/>
  <c r="X2550" i="3"/>
  <c r="X2549" i="3"/>
  <c r="X2548" i="3"/>
  <c r="W2548" i="4" s="1"/>
  <c r="X2547" i="3"/>
  <c r="X2546" i="3"/>
  <c r="X2545" i="3"/>
  <c r="X2544" i="3"/>
  <c r="X2543" i="3"/>
  <c r="W2543" i="4" s="1"/>
  <c r="X2542" i="3"/>
  <c r="X2541" i="3"/>
  <c r="X2540" i="3"/>
  <c r="X2539" i="3"/>
  <c r="X2538" i="3"/>
  <c r="X2537" i="3"/>
  <c r="X2536" i="3"/>
  <c r="X2535" i="3"/>
  <c r="X2534" i="3"/>
  <c r="X2533" i="3"/>
  <c r="X2532" i="3"/>
  <c r="W2532" i="4" s="1"/>
  <c r="X2531" i="3"/>
  <c r="X2530" i="3"/>
  <c r="X2529" i="3"/>
  <c r="X2528" i="3"/>
  <c r="X2527" i="3"/>
  <c r="W2527" i="4" s="1"/>
  <c r="X2526" i="3"/>
  <c r="X2525" i="3"/>
  <c r="X2524" i="3"/>
  <c r="X2523" i="3"/>
  <c r="X2522" i="3"/>
  <c r="W2522" i="4" s="1"/>
  <c r="X2521" i="3"/>
  <c r="X2520" i="3"/>
  <c r="X2519" i="3"/>
  <c r="X2518" i="3"/>
  <c r="X2517" i="3"/>
  <c r="X2516" i="3"/>
  <c r="X2515" i="3"/>
  <c r="X2514" i="3"/>
  <c r="X2513" i="3"/>
  <c r="X2512" i="3"/>
  <c r="X2511" i="3"/>
  <c r="X2510" i="3"/>
  <c r="X2509" i="3"/>
  <c r="X2508" i="3"/>
  <c r="X2507" i="3"/>
  <c r="X2506" i="3"/>
  <c r="X2505" i="3"/>
  <c r="X2504" i="3"/>
  <c r="X2503" i="3"/>
  <c r="X2502" i="3"/>
  <c r="X2501" i="3"/>
  <c r="X2500" i="3"/>
  <c r="W2500" i="4" s="1"/>
  <c r="X2499" i="3"/>
  <c r="X2498" i="3"/>
  <c r="X2497" i="3"/>
  <c r="X2496" i="3"/>
  <c r="X2495" i="3"/>
  <c r="X2494" i="3"/>
  <c r="X2493" i="3"/>
  <c r="X2492" i="3"/>
  <c r="X2491" i="3"/>
  <c r="X2490" i="3"/>
  <c r="X2489" i="3"/>
  <c r="X2488" i="3"/>
  <c r="X2487" i="3"/>
  <c r="X2486" i="3"/>
  <c r="X2485" i="3"/>
  <c r="X2484" i="3"/>
  <c r="W2484" i="4" s="1"/>
  <c r="X2483" i="3"/>
  <c r="X2482" i="3"/>
  <c r="X2481" i="3"/>
  <c r="X2480" i="3"/>
  <c r="X2479" i="3"/>
  <c r="W2479" i="4" s="1"/>
  <c r="X2478" i="3"/>
  <c r="X2477" i="3"/>
  <c r="X2476" i="3"/>
  <c r="X2475" i="3"/>
  <c r="X2474" i="3"/>
  <c r="X2473" i="3"/>
  <c r="X2472" i="3"/>
  <c r="X2471" i="3"/>
  <c r="X2470" i="3"/>
  <c r="X2469" i="3"/>
  <c r="X2468" i="3"/>
  <c r="W2468" i="4" s="1"/>
  <c r="X2467" i="3"/>
  <c r="X2466" i="3"/>
  <c r="X2465" i="3"/>
  <c r="X2464" i="3"/>
  <c r="X2463" i="3"/>
  <c r="W2463" i="4" s="1"/>
  <c r="X2462" i="3"/>
  <c r="X2461" i="3"/>
  <c r="X2460" i="3"/>
  <c r="X2459" i="3"/>
  <c r="X2458" i="3"/>
  <c r="W2458" i="4" s="1"/>
  <c r="X2457" i="3"/>
  <c r="X2456" i="3"/>
  <c r="X2455" i="3"/>
  <c r="X2454" i="3"/>
  <c r="X2453" i="3"/>
  <c r="X2452" i="3"/>
  <c r="X2451" i="3"/>
  <c r="X2450" i="3"/>
  <c r="X2449" i="3"/>
  <c r="X2448" i="3"/>
  <c r="X2447" i="3"/>
  <c r="X2446" i="3"/>
  <c r="X2445" i="3"/>
  <c r="X2444" i="3"/>
  <c r="X2443" i="3"/>
  <c r="X2442" i="3"/>
  <c r="X2441" i="3"/>
  <c r="X2440" i="3"/>
  <c r="X2439" i="3"/>
  <c r="X2438" i="3"/>
  <c r="X2437" i="3"/>
  <c r="X2436" i="3"/>
  <c r="W2436" i="4" s="1"/>
  <c r="X2435" i="3"/>
  <c r="X2434" i="3"/>
  <c r="X2433" i="3"/>
  <c r="X2432" i="3"/>
  <c r="X2431" i="3"/>
  <c r="X2430" i="3"/>
  <c r="X2429" i="3"/>
  <c r="X2428" i="3"/>
  <c r="X2427" i="3"/>
  <c r="X2426" i="3"/>
  <c r="X2425" i="3"/>
  <c r="X2424" i="3"/>
  <c r="X2423" i="3"/>
  <c r="X2422" i="3"/>
  <c r="X2421" i="3"/>
  <c r="X2420" i="3"/>
  <c r="W2420" i="4" s="1"/>
  <c r="X2419" i="3"/>
  <c r="X2418" i="3"/>
  <c r="X2417" i="3"/>
  <c r="X2416" i="3"/>
  <c r="X2415" i="3"/>
  <c r="W2415" i="4" s="1"/>
  <c r="X2414" i="3"/>
  <c r="X2413" i="3"/>
  <c r="X2412" i="3"/>
  <c r="X2411" i="3"/>
  <c r="X2410" i="3"/>
  <c r="X2409" i="3"/>
  <c r="X2408" i="3"/>
  <c r="X2407" i="3"/>
  <c r="X2406" i="3"/>
  <c r="X2405" i="3"/>
  <c r="X2404" i="3"/>
  <c r="W2404" i="4" s="1"/>
  <c r="X2403" i="3"/>
  <c r="X2402" i="3"/>
  <c r="X2401" i="3"/>
  <c r="X2400" i="3"/>
  <c r="X2399" i="3"/>
  <c r="W2399" i="4" s="1"/>
  <c r="X2398" i="3"/>
  <c r="X2397" i="3"/>
  <c r="X2396" i="3"/>
  <c r="X2395" i="3"/>
  <c r="X2394" i="3"/>
  <c r="W2394" i="4" s="1"/>
  <c r="X2393" i="3"/>
  <c r="X2392" i="3"/>
  <c r="X2391" i="3"/>
  <c r="X2390" i="3"/>
  <c r="X2389" i="3"/>
  <c r="X2388" i="3"/>
  <c r="X2387" i="3"/>
  <c r="X2386" i="3"/>
  <c r="X2385" i="3"/>
  <c r="X2384" i="3"/>
  <c r="X2383" i="3"/>
  <c r="X2382" i="3"/>
  <c r="X2381" i="3"/>
  <c r="X2380" i="3"/>
  <c r="X2379" i="3"/>
  <c r="X2378" i="3"/>
  <c r="X2377" i="3"/>
  <c r="X2376" i="3"/>
  <c r="X2375" i="3"/>
  <c r="X2374" i="3"/>
  <c r="X2373" i="3"/>
  <c r="X2372" i="3"/>
  <c r="W2372" i="4" s="1"/>
  <c r="X2371" i="3"/>
  <c r="X2370" i="3"/>
  <c r="X2369" i="3"/>
  <c r="X2368" i="3"/>
  <c r="X2367" i="3"/>
  <c r="X2366" i="3"/>
  <c r="X2365" i="3"/>
  <c r="X2364" i="3"/>
  <c r="X2363" i="3"/>
  <c r="X2362" i="3"/>
  <c r="X2361" i="3"/>
  <c r="X2360" i="3"/>
  <c r="X2359" i="3"/>
  <c r="X2358" i="3"/>
  <c r="X2357" i="3"/>
  <c r="X2356" i="3"/>
  <c r="W2356" i="4" s="1"/>
  <c r="X2355" i="3"/>
  <c r="X2354" i="3"/>
  <c r="X2353" i="3"/>
  <c r="X2352" i="3"/>
  <c r="X2351" i="3"/>
  <c r="W2351" i="4" s="1"/>
  <c r="X2350" i="3"/>
  <c r="X2349" i="3"/>
  <c r="X2348" i="3"/>
  <c r="X2347" i="3"/>
  <c r="X2346" i="3"/>
  <c r="X2345" i="3"/>
  <c r="X2344" i="3"/>
  <c r="X2343" i="3"/>
  <c r="X2342" i="3"/>
  <c r="X2341" i="3"/>
  <c r="X2340" i="3"/>
  <c r="W2340" i="4" s="1"/>
  <c r="X2339" i="3"/>
  <c r="X2338" i="3"/>
  <c r="X2337" i="3"/>
  <c r="X2336" i="3"/>
  <c r="X2335" i="3"/>
  <c r="W2335" i="4" s="1"/>
  <c r="X2334" i="3"/>
  <c r="X2333" i="3"/>
  <c r="X2332" i="3"/>
  <c r="X2331" i="3"/>
  <c r="X2330" i="3"/>
  <c r="W2330" i="4" s="1"/>
  <c r="X2329" i="3"/>
  <c r="X2328" i="3"/>
  <c r="X2327" i="3"/>
  <c r="X2326" i="3"/>
  <c r="X2325" i="3"/>
  <c r="X2324" i="3"/>
  <c r="X2323" i="3"/>
  <c r="X2322" i="3"/>
  <c r="X2321" i="3"/>
  <c r="X2320" i="3"/>
  <c r="X2319" i="3"/>
  <c r="X2318" i="3"/>
  <c r="X2317" i="3"/>
  <c r="X2316" i="3"/>
  <c r="X2315" i="3"/>
  <c r="X2314" i="3"/>
  <c r="X2313" i="3"/>
  <c r="X2312" i="3"/>
  <c r="X2311" i="3"/>
  <c r="X2310" i="3"/>
  <c r="X2309" i="3"/>
  <c r="X2308" i="3"/>
  <c r="W2308" i="4" s="1"/>
  <c r="X2307" i="3"/>
  <c r="X2306" i="3"/>
  <c r="X2305" i="3"/>
  <c r="X2304" i="3"/>
  <c r="X2303" i="3"/>
  <c r="X2302" i="3"/>
  <c r="X2301" i="3"/>
  <c r="X2300" i="3"/>
  <c r="X2299" i="3"/>
  <c r="X2298" i="3"/>
  <c r="X2297" i="3"/>
  <c r="X2296" i="3"/>
  <c r="X2295" i="3"/>
  <c r="X2294" i="3"/>
  <c r="X2293" i="3"/>
  <c r="X2292" i="3"/>
  <c r="W2292" i="4" s="1"/>
  <c r="X2291" i="3"/>
  <c r="X2290" i="3"/>
  <c r="X2289" i="3"/>
  <c r="X2288" i="3"/>
  <c r="X2287" i="3"/>
  <c r="W2287" i="4" s="1"/>
  <c r="X2286" i="3"/>
  <c r="X2285" i="3"/>
  <c r="X2284" i="3"/>
  <c r="X2283" i="3"/>
  <c r="X2282" i="3"/>
  <c r="X2281" i="3"/>
  <c r="X2280" i="3"/>
  <c r="X2279" i="3"/>
  <c r="X2278" i="3"/>
  <c r="X2277" i="3"/>
  <c r="X2276" i="3"/>
  <c r="W2276" i="4" s="1"/>
  <c r="X2275" i="3"/>
  <c r="X2274" i="3"/>
  <c r="X2273" i="3"/>
  <c r="X2272" i="3"/>
  <c r="X2271" i="3"/>
  <c r="W2271" i="4" s="1"/>
  <c r="X2270" i="3"/>
  <c r="X2269" i="3"/>
  <c r="X2268" i="3"/>
  <c r="X2267" i="3"/>
  <c r="X2266" i="3"/>
  <c r="W2266" i="4" s="1"/>
  <c r="X2265" i="3"/>
  <c r="X2264" i="3"/>
  <c r="X2263" i="3"/>
  <c r="X2262" i="3"/>
  <c r="X2261" i="3"/>
  <c r="X2260" i="3"/>
  <c r="X2259" i="3"/>
  <c r="X2258" i="3"/>
  <c r="X2257" i="3"/>
  <c r="X2256" i="3"/>
  <c r="X2255" i="3"/>
  <c r="X2254" i="3"/>
  <c r="X2253" i="3"/>
  <c r="X2252" i="3"/>
  <c r="X2251" i="3"/>
  <c r="X2250" i="3"/>
  <c r="X2249" i="3"/>
  <c r="X2248" i="3"/>
  <c r="X2247" i="3"/>
  <c r="X2246" i="3"/>
  <c r="X2245" i="3"/>
  <c r="X2244" i="3"/>
  <c r="W2244" i="4" s="1"/>
  <c r="X2243" i="3"/>
  <c r="X2242" i="3"/>
  <c r="X2241" i="3"/>
  <c r="X2240" i="3"/>
  <c r="X2239" i="3"/>
  <c r="X2238" i="3"/>
  <c r="X2237" i="3"/>
  <c r="X2236" i="3"/>
  <c r="X2235" i="3"/>
  <c r="X2234" i="3"/>
  <c r="X2233" i="3"/>
  <c r="X2232" i="3"/>
  <c r="X2231" i="3"/>
  <c r="X2230" i="3"/>
  <c r="X2229" i="3"/>
  <c r="X2228" i="3"/>
  <c r="W2228" i="4" s="1"/>
  <c r="X2227" i="3"/>
  <c r="X2226" i="3"/>
  <c r="X2225" i="3"/>
  <c r="X2224" i="3"/>
  <c r="X2223" i="3"/>
  <c r="W2223" i="4" s="1"/>
  <c r="X2222" i="3"/>
  <c r="X2221" i="3"/>
  <c r="X2220" i="3"/>
  <c r="X2219" i="3"/>
  <c r="X2218" i="3"/>
  <c r="X2217" i="3"/>
  <c r="X2216" i="3"/>
  <c r="X2215" i="3"/>
  <c r="X2214" i="3"/>
  <c r="X2213" i="3"/>
  <c r="X2212" i="3"/>
  <c r="W2212" i="4" s="1"/>
  <c r="X2211" i="3"/>
  <c r="X2210" i="3"/>
  <c r="X2209" i="3"/>
  <c r="X2208" i="3"/>
  <c r="X2207" i="3"/>
  <c r="W2207" i="4" s="1"/>
  <c r="X2206" i="3"/>
  <c r="X2205" i="3"/>
  <c r="X2204" i="3"/>
  <c r="X2203" i="3"/>
  <c r="X2202" i="3"/>
  <c r="W2202" i="4" s="1"/>
  <c r="X2201" i="3"/>
  <c r="X2200" i="3"/>
  <c r="X2199" i="3"/>
  <c r="X2198" i="3"/>
  <c r="X2197" i="3"/>
  <c r="X2196" i="3"/>
  <c r="X2195" i="3"/>
  <c r="X2194" i="3"/>
  <c r="X2193" i="3"/>
  <c r="X2192" i="3"/>
  <c r="X2191" i="3"/>
  <c r="X2190" i="3"/>
  <c r="X2189" i="3"/>
  <c r="X2188" i="3"/>
  <c r="X2187" i="3"/>
  <c r="X2186" i="3"/>
  <c r="X2185" i="3"/>
  <c r="X2184" i="3"/>
  <c r="X2183" i="3"/>
  <c r="X2182" i="3"/>
  <c r="X2181" i="3"/>
  <c r="X2180" i="3"/>
  <c r="W2180" i="4" s="1"/>
  <c r="X2179" i="3"/>
  <c r="X2178" i="3"/>
  <c r="X2177" i="3"/>
  <c r="X2176" i="3"/>
  <c r="X2175" i="3"/>
  <c r="X2174" i="3"/>
  <c r="X2173" i="3"/>
  <c r="X2172" i="3"/>
  <c r="X2171" i="3"/>
  <c r="X2170" i="3"/>
  <c r="X2169" i="3"/>
  <c r="X2168" i="3"/>
  <c r="X2167" i="3"/>
  <c r="X2166" i="3"/>
  <c r="X2165" i="3"/>
  <c r="X2164" i="3"/>
  <c r="W2164" i="4" s="1"/>
  <c r="X2163" i="3"/>
  <c r="X2162" i="3"/>
  <c r="X2161" i="3"/>
  <c r="X2160" i="3"/>
  <c r="X2159" i="3"/>
  <c r="W2159" i="4" s="1"/>
  <c r="X2158" i="3"/>
  <c r="X2157" i="3"/>
  <c r="X2156" i="3"/>
  <c r="X2155" i="3"/>
  <c r="X2154" i="3"/>
  <c r="X2153" i="3"/>
  <c r="X2152" i="3"/>
  <c r="X2151" i="3"/>
  <c r="X2150" i="3"/>
  <c r="X2149" i="3"/>
  <c r="X2148" i="3"/>
  <c r="W2148" i="4" s="1"/>
  <c r="X2147" i="3"/>
  <c r="X2146" i="3"/>
  <c r="X2145" i="3"/>
  <c r="X2144" i="3"/>
  <c r="X2143" i="3"/>
  <c r="W2143" i="4" s="1"/>
  <c r="X2142" i="3"/>
  <c r="X2141" i="3"/>
  <c r="X2140" i="3"/>
  <c r="X2139" i="3"/>
  <c r="X2138" i="3"/>
  <c r="W2138" i="4" s="1"/>
  <c r="X2137" i="3"/>
  <c r="X2136" i="3"/>
  <c r="X2135" i="3"/>
  <c r="X2134" i="3"/>
  <c r="X2133" i="3"/>
  <c r="X2132" i="3"/>
  <c r="X2131" i="3"/>
  <c r="X2130" i="3"/>
  <c r="X2129" i="3"/>
  <c r="X2128" i="3"/>
  <c r="X2127" i="3"/>
  <c r="X2126" i="3"/>
  <c r="X2125" i="3"/>
  <c r="X2124" i="3"/>
  <c r="X2123" i="3"/>
  <c r="X2122" i="3"/>
  <c r="X2121" i="3"/>
  <c r="X2120" i="3"/>
  <c r="X2119" i="3"/>
  <c r="X2118" i="3"/>
  <c r="X2117" i="3"/>
  <c r="X2116" i="3"/>
  <c r="W2116" i="4" s="1"/>
  <c r="X2115" i="3"/>
  <c r="X2114" i="3"/>
  <c r="X2113" i="3"/>
  <c r="X2112" i="3"/>
  <c r="X2111" i="3"/>
  <c r="X2110" i="3"/>
  <c r="X2109" i="3"/>
  <c r="X2108" i="3"/>
  <c r="X2107" i="3"/>
  <c r="X2106" i="3"/>
  <c r="X2105" i="3"/>
  <c r="X2104" i="3"/>
  <c r="X2103" i="3"/>
  <c r="X2102" i="3"/>
  <c r="X2101" i="3"/>
  <c r="X2100" i="3"/>
  <c r="W2100" i="4" s="1"/>
  <c r="X2099" i="3"/>
  <c r="X2098" i="3"/>
  <c r="X2097" i="3"/>
  <c r="X2096" i="3"/>
  <c r="X2095" i="3"/>
  <c r="W2095" i="4" s="1"/>
  <c r="X2094" i="3"/>
  <c r="X2093" i="3"/>
  <c r="X2092" i="3"/>
  <c r="X2091" i="3"/>
  <c r="X2090" i="3"/>
  <c r="X2089" i="3"/>
  <c r="X2088" i="3"/>
  <c r="X2087" i="3"/>
  <c r="X2086" i="3"/>
  <c r="X2085" i="3"/>
  <c r="X2084" i="3"/>
  <c r="W2084" i="4" s="1"/>
  <c r="X2083" i="3"/>
  <c r="X2082" i="3"/>
  <c r="X2081" i="3"/>
  <c r="X2080" i="3"/>
  <c r="X2079" i="3"/>
  <c r="W2079" i="4" s="1"/>
  <c r="X2078" i="3"/>
  <c r="X2077" i="3"/>
  <c r="X2076" i="3"/>
  <c r="X2075" i="3"/>
  <c r="X2074" i="3"/>
  <c r="W2074" i="4" s="1"/>
  <c r="X2073" i="3"/>
  <c r="X2072" i="3"/>
  <c r="X2071" i="3"/>
  <c r="X2070" i="3"/>
  <c r="X2069" i="3"/>
  <c r="X2068" i="3"/>
  <c r="X2067" i="3"/>
  <c r="X2066" i="3"/>
  <c r="X2065" i="3"/>
  <c r="X2064" i="3"/>
  <c r="X2063" i="3"/>
  <c r="X2062" i="3"/>
  <c r="X2061" i="3"/>
  <c r="X2060" i="3"/>
  <c r="X2059" i="3"/>
  <c r="X2058" i="3"/>
  <c r="X2057" i="3"/>
  <c r="X2056" i="3"/>
  <c r="X2055" i="3"/>
  <c r="X2054" i="3"/>
  <c r="X2053" i="3"/>
  <c r="X2052" i="3"/>
  <c r="W2052" i="4" s="1"/>
  <c r="X2051" i="3"/>
  <c r="X2050" i="3"/>
  <c r="X2049" i="3"/>
  <c r="X2048" i="3"/>
  <c r="X2047" i="3"/>
  <c r="X2046" i="3"/>
  <c r="X2045" i="3"/>
  <c r="X2044" i="3"/>
  <c r="X2043" i="3"/>
  <c r="X2042" i="3"/>
  <c r="X2041" i="3"/>
  <c r="X2040" i="3"/>
  <c r="X2039" i="3"/>
  <c r="X2038" i="3"/>
  <c r="X2037" i="3"/>
  <c r="X2036" i="3"/>
  <c r="W2036" i="4" s="1"/>
  <c r="X2035" i="3"/>
  <c r="X2034" i="3"/>
  <c r="X2033" i="3"/>
  <c r="X2032" i="3"/>
  <c r="X2031" i="3"/>
  <c r="W2031" i="4" s="1"/>
  <c r="X2030" i="3"/>
  <c r="X2029" i="3"/>
  <c r="X2028" i="3"/>
  <c r="X2027" i="3"/>
  <c r="X2026" i="3"/>
  <c r="X2025" i="3"/>
  <c r="X2024" i="3"/>
  <c r="X2023" i="3"/>
  <c r="X2022" i="3"/>
  <c r="X2021" i="3"/>
  <c r="X2020" i="3"/>
  <c r="W2020" i="4" s="1"/>
  <c r="X2019" i="3"/>
  <c r="X2018" i="3"/>
  <c r="X2017" i="3"/>
  <c r="X2016" i="3"/>
  <c r="X2015" i="3"/>
  <c r="W2015" i="4" s="1"/>
  <c r="X2014" i="3"/>
  <c r="X2013" i="3"/>
  <c r="X2012" i="3"/>
  <c r="X2011" i="3"/>
  <c r="X2010" i="3"/>
  <c r="W2010" i="4" s="1"/>
  <c r="X2009" i="3"/>
  <c r="X2008" i="3"/>
  <c r="X2007" i="3"/>
  <c r="X2006" i="3"/>
  <c r="X2005" i="3"/>
  <c r="X2004" i="3"/>
  <c r="X2003" i="3"/>
  <c r="X2002" i="3"/>
  <c r="X2001" i="3"/>
  <c r="X2000" i="3"/>
  <c r="X1999" i="3"/>
  <c r="X1998" i="3"/>
  <c r="X1997" i="3"/>
  <c r="X1996" i="3"/>
  <c r="X1995" i="3"/>
  <c r="X1994" i="3"/>
  <c r="X1993" i="3"/>
  <c r="X1992" i="3"/>
  <c r="X1991" i="3"/>
  <c r="X1990" i="3"/>
  <c r="X1989" i="3"/>
  <c r="X1988" i="3"/>
  <c r="W1988" i="4" s="1"/>
  <c r="X1987" i="3"/>
  <c r="X1986" i="3"/>
  <c r="X1985" i="3"/>
  <c r="X1984" i="3"/>
  <c r="X1983" i="3"/>
  <c r="X1982" i="3"/>
  <c r="X1981" i="3"/>
  <c r="X1980" i="3"/>
  <c r="X1979" i="3"/>
  <c r="X1978" i="3"/>
  <c r="X1977" i="3"/>
  <c r="X1976" i="3"/>
  <c r="X1975" i="3"/>
  <c r="X1974" i="3"/>
  <c r="X1973" i="3"/>
  <c r="X1972" i="3"/>
  <c r="W1972" i="4" s="1"/>
  <c r="X1971" i="3"/>
  <c r="X1970" i="3"/>
  <c r="X1969" i="3"/>
  <c r="X1968" i="3"/>
  <c r="X1967" i="3"/>
  <c r="W1967" i="4" s="1"/>
  <c r="X1966" i="3"/>
  <c r="X1965" i="3"/>
  <c r="X1964" i="3"/>
  <c r="X1963" i="3"/>
  <c r="X1962" i="3"/>
  <c r="X1961" i="3"/>
  <c r="X1960" i="3"/>
  <c r="X1959" i="3"/>
  <c r="X1958" i="3"/>
  <c r="X1957" i="3"/>
  <c r="X1956" i="3"/>
  <c r="W1956" i="4" s="1"/>
  <c r="X1955" i="3"/>
  <c r="X1954" i="3"/>
  <c r="X1953" i="3"/>
  <c r="X1952" i="3"/>
  <c r="X1951" i="3"/>
  <c r="W1951" i="4" s="1"/>
  <c r="X1950" i="3"/>
  <c r="X1949" i="3"/>
  <c r="X1948" i="3"/>
  <c r="X1947" i="3"/>
  <c r="X1946" i="3"/>
  <c r="W1946" i="4" s="1"/>
  <c r="X1945" i="3"/>
  <c r="X1944" i="3"/>
  <c r="X1943" i="3"/>
  <c r="X1942" i="3"/>
  <c r="X1941" i="3"/>
  <c r="X1940" i="3"/>
  <c r="X1939" i="3"/>
  <c r="X1938" i="3"/>
  <c r="X1937" i="3"/>
  <c r="X1936" i="3"/>
  <c r="X1935" i="3"/>
  <c r="X1934" i="3"/>
  <c r="X1933" i="3"/>
  <c r="X1932" i="3"/>
  <c r="X1931" i="3"/>
  <c r="X1930" i="3"/>
  <c r="X1929" i="3"/>
  <c r="X1928" i="3"/>
  <c r="X1927" i="3"/>
  <c r="X1926" i="3"/>
  <c r="X1925" i="3"/>
  <c r="X1924" i="3"/>
  <c r="W1924" i="4" s="1"/>
  <c r="X1923" i="3"/>
  <c r="X1922" i="3"/>
  <c r="X1921" i="3"/>
  <c r="X1920" i="3"/>
  <c r="X1919" i="3"/>
  <c r="X1918" i="3"/>
  <c r="X1917" i="3"/>
  <c r="X1916" i="3"/>
  <c r="X1915" i="3"/>
  <c r="X1914" i="3"/>
  <c r="X1913" i="3"/>
  <c r="X1912" i="3"/>
  <c r="X1911" i="3"/>
  <c r="X1910" i="3"/>
  <c r="X1909" i="3"/>
  <c r="X1908" i="3"/>
  <c r="W1908" i="4" s="1"/>
  <c r="X1907" i="3"/>
  <c r="X1906" i="3"/>
  <c r="X1905" i="3"/>
  <c r="X1904" i="3"/>
  <c r="X1903" i="3"/>
  <c r="W1903" i="4" s="1"/>
  <c r="X1902" i="3"/>
  <c r="X1901" i="3"/>
  <c r="X1900" i="3"/>
  <c r="X1899" i="3"/>
  <c r="X1898" i="3"/>
  <c r="X1897" i="3"/>
  <c r="X1896" i="3"/>
  <c r="X1895" i="3"/>
  <c r="X1894" i="3"/>
  <c r="X1893" i="3"/>
  <c r="X1892" i="3"/>
  <c r="W1892" i="4" s="1"/>
  <c r="X1891" i="3"/>
  <c r="X1890" i="3"/>
  <c r="X1889" i="3"/>
  <c r="X1888" i="3"/>
  <c r="X1887" i="3"/>
  <c r="W1887" i="4" s="1"/>
  <c r="X1886" i="3"/>
  <c r="X1885" i="3"/>
  <c r="X1884" i="3"/>
  <c r="X1883" i="3"/>
  <c r="X1882" i="3"/>
  <c r="W1882" i="4" s="1"/>
  <c r="X1881" i="3"/>
  <c r="X1880" i="3"/>
  <c r="X1879" i="3"/>
  <c r="X1878" i="3"/>
  <c r="X1877" i="3"/>
  <c r="X1876" i="3"/>
  <c r="X1875" i="3"/>
  <c r="X1874" i="3"/>
  <c r="X1873" i="3"/>
  <c r="X1872" i="3"/>
  <c r="X1871" i="3"/>
  <c r="X1870" i="3"/>
  <c r="X1869" i="3"/>
  <c r="X1868" i="3"/>
  <c r="X1867" i="3"/>
  <c r="X1866" i="3"/>
  <c r="X1865" i="3"/>
  <c r="X1864" i="3"/>
  <c r="X1863" i="3"/>
  <c r="X1862" i="3"/>
  <c r="X1861" i="3"/>
  <c r="X1860" i="3"/>
  <c r="W1860" i="4" s="1"/>
  <c r="X1859" i="3"/>
  <c r="X1858" i="3"/>
  <c r="X1857" i="3"/>
  <c r="X1856" i="3"/>
  <c r="X1855" i="3"/>
  <c r="X1854" i="3"/>
  <c r="X1853" i="3"/>
  <c r="X1852" i="3"/>
  <c r="X1851" i="3"/>
  <c r="X1850" i="3"/>
  <c r="X1849" i="3"/>
  <c r="X1848" i="3"/>
  <c r="X1847" i="3"/>
  <c r="X1846" i="3"/>
  <c r="X1845" i="3"/>
  <c r="X1844" i="3"/>
  <c r="W1844" i="4" s="1"/>
  <c r="X1843" i="3"/>
  <c r="X1842" i="3"/>
  <c r="X1841" i="3"/>
  <c r="X1840" i="3"/>
  <c r="X1839" i="3"/>
  <c r="W1839" i="4" s="1"/>
  <c r="X1838" i="3"/>
  <c r="X1837" i="3"/>
  <c r="X1836" i="3"/>
  <c r="X1835" i="3"/>
  <c r="X1834" i="3"/>
  <c r="X1833" i="3"/>
  <c r="X1832" i="3"/>
  <c r="X1831" i="3"/>
  <c r="X1830" i="3"/>
  <c r="X1829" i="3"/>
  <c r="X1828" i="3"/>
  <c r="W1828" i="4" s="1"/>
  <c r="X1827" i="3"/>
  <c r="X1826" i="3"/>
  <c r="X1825" i="3"/>
  <c r="X1824" i="3"/>
  <c r="X1823" i="3"/>
  <c r="W1823" i="4" s="1"/>
  <c r="X1822" i="3"/>
  <c r="X1821" i="3"/>
  <c r="X1820" i="3"/>
  <c r="X1819" i="3"/>
  <c r="X1818" i="3"/>
  <c r="W1818" i="4" s="1"/>
  <c r="X1817" i="3"/>
  <c r="X1816" i="3"/>
  <c r="X1815" i="3"/>
  <c r="X1814" i="3"/>
  <c r="X1813" i="3"/>
  <c r="X1812" i="3"/>
  <c r="X1811" i="3"/>
  <c r="X1810" i="3"/>
  <c r="X1809" i="3"/>
  <c r="X1808" i="3"/>
  <c r="X1807" i="3"/>
  <c r="X1806" i="3"/>
  <c r="X1805" i="3"/>
  <c r="X1804" i="3"/>
  <c r="X1803" i="3"/>
  <c r="X1802" i="3"/>
  <c r="X1801" i="3"/>
  <c r="X1800" i="3"/>
  <c r="X1799" i="3"/>
  <c r="X1798" i="3"/>
  <c r="X1797" i="3"/>
  <c r="X1796" i="3"/>
  <c r="W1796" i="4" s="1"/>
  <c r="X1795" i="3"/>
  <c r="X1794" i="3"/>
  <c r="X1793" i="3"/>
  <c r="X1792" i="3"/>
  <c r="X1791" i="3"/>
  <c r="X1790" i="3"/>
  <c r="X1789" i="3"/>
  <c r="X1788" i="3"/>
  <c r="X1787" i="3"/>
  <c r="X1786" i="3"/>
  <c r="X1785" i="3"/>
  <c r="X1784" i="3"/>
  <c r="X1783" i="3"/>
  <c r="X1782" i="3"/>
  <c r="X1781" i="3"/>
  <c r="X1780" i="3"/>
  <c r="W1780" i="4" s="1"/>
  <c r="X1779" i="3"/>
  <c r="X1778" i="3"/>
  <c r="X1777" i="3"/>
  <c r="X1776" i="3"/>
  <c r="X1775" i="3"/>
  <c r="W1775" i="4" s="1"/>
  <c r="X1774" i="3"/>
  <c r="X1773" i="3"/>
  <c r="X1772" i="3"/>
  <c r="X1771" i="3"/>
  <c r="X1770" i="3"/>
  <c r="X1769" i="3"/>
  <c r="X1768" i="3"/>
  <c r="X1767" i="3"/>
  <c r="X1766" i="3"/>
  <c r="X1765" i="3"/>
  <c r="X1764" i="3"/>
  <c r="W1764" i="4" s="1"/>
  <c r="X1763" i="3"/>
  <c r="X1762" i="3"/>
  <c r="X1761" i="3"/>
  <c r="X1760" i="3"/>
  <c r="X1759" i="3"/>
  <c r="W1759" i="4" s="1"/>
  <c r="X1758" i="3"/>
  <c r="X1757" i="3"/>
  <c r="X1756" i="3"/>
  <c r="X1755" i="3"/>
  <c r="X1754" i="3"/>
  <c r="W1754" i="4" s="1"/>
  <c r="X1753" i="3"/>
  <c r="X1752" i="3"/>
  <c r="X1751" i="3"/>
  <c r="X1750" i="3"/>
  <c r="X1749" i="3"/>
  <c r="X1748" i="3"/>
  <c r="X1747" i="3"/>
  <c r="X1746" i="3"/>
  <c r="X1745" i="3"/>
  <c r="X1744" i="3"/>
  <c r="X1743" i="3"/>
  <c r="X1742" i="3"/>
  <c r="X1741" i="3"/>
  <c r="X1740" i="3"/>
  <c r="X1739" i="3"/>
  <c r="X1738" i="3"/>
  <c r="X1737" i="3"/>
  <c r="X1736" i="3"/>
  <c r="X1735" i="3"/>
  <c r="X1734" i="3"/>
  <c r="X1733" i="3"/>
  <c r="X1732" i="3"/>
  <c r="W1732" i="4" s="1"/>
  <c r="X1731" i="3"/>
  <c r="X1730" i="3"/>
  <c r="X1729" i="3"/>
  <c r="X1728" i="3"/>
  <c r="X1727" i="3"/>
  <c r="X1726" i="3"/>
  <c r="X1725" i="3"/>
  <c r="X1724" i="3"/>
  <c r="X1723" i="3"/>
  <c r="X1722" i="3"/>
  <c r="X1721" i="3"/>
  <c r="X1720" i="3"/>
  <c r="X1719" i="3"/>
  <c r="X1718" i="3"/>
  <c r="X1717" i="3"/>
  <c r="X1716" i="3"/>
  <c r="W1716" i="4" s="1"/>
  <c r="X1715" i="3"/>
  <c r="X1714" i="3"/>
  <c r="X1713" i="3"/>
  <c r="X1712" i="3"/>
  <c r="X1711" i="3"/>
  <c r="W1711" i="4" s="1"/>
  <c r="X1710" i="3"/>
  <c r="X1709" i="3"/>
  <c r="X1708" i="3"/>
  <c r="X1707" i="3"/>
  <c r="X1706" i="3"/>
  <c r="X1705" i="3"/>
  <c r="X1704" i="3"/>
  <c r="X1703" i="3"/>
  <c r="X1702" i="3"/>
  <c r="X1701" i="3"/>
  <c r="X1700" i="3"/>
  <c r="W1700" i="4" s="1"/>
  <c r="X1699" i="3"/>
  <c r="X1698" i="3"/>
  <c r="X1697" i="3"/>
  <c r="X1696" i="3"/>
  <c r="X1695" i="3"/>
  <c r="W1695" i="4" s="1"/>
  <c r="X1694" i="3"/>
  <c r="X1693" i="3"/>
  <c r="X1692" i="3"/>
  <c r="X1691" i="3"/>
  <c r="X1690" i="3"/>
  <c r="W1690" i="4" s="1"/>
  <c r="X1689" i="3"/>
  <c r="X1688" i="3"/>
  <c r="X1687" i="3"/>
  <c r="X1686" i="3"/>
  <c r="X1685" i="3"/>
  <c r="X1684" i="3"/>
  <c r="X1683" i="3"/>
  <c r="X1682" i="3"/>
  <c r="X1681" i="3"/>
  <c r="X1680" i="3"/>
  <c r="X1679" i="3"/>
  <c r="X1678" i="3"/>
  <c r="X1677" i="3"/>
  <c r="X1676" i="3"/>
  <c r="X1675" i="3"/>
  <c r="X1674" i="3"/>
  <c r="X1673" i="3"/>
  <c r="X1672" i="3"/>
  <c r="X1671" i="3"/>
  <c r="X1670" i="3"/>
  <c r="X1669" i="3"/>
  <c r="X1668" i="3"/>
  <c r="W1668" i="4" s="1"/>
  <c r="X1667" i="3"/>
  <c r="X1666" i="3"/>
  <c r="X1665" i="3"/>
  <c r="X1664" i="3"/>
  <c r="X1663" i="3"/>
  <c r="X1662" i="3"/>
  <c r="X1661" i="3"/>
  <c r="X1660" i="3"/>
  <c r="X1659" i="3"/>
  <c r="X1658" i="3"/>
  <c r="X1657" i="3"/>
  <c r="X1656" i="3"/>
  <c r="X1655" i="3"/>
  <c r="X1654" i="3"/>
  <c r="X1653" i="3"/>
  <c r="X1652" i="3"/>
  <c r="W1652" i="4" s="1"/>
  <c r="X1651" i="3"/>
  <c r="X1650" i="3"/>
  <c r="X1649" i="3"/>
  <c r="X1648" i="3"/>
  <c r="X1647" i="3"/>
  <c r="W1647" i="4" s="1"/>
  <c r="X1646" i="3"/>
  <c r="X1645" i="3"/>
  <c r="X1644" i="3"/>
  <c r="X1643" i="3"/>
  <c r="X1642" i="3"/>
  <c r="X1641" i="3"/>
  <c r="X1640" i="3"/>
  <c r="X1639" i="3"/>
  <c r="X1638" i="3"/>
  <c r="X1637" i="3"/>
  <c r="X1636" i="3"/>
  <c r="W1636" i="4" s="1"/>
  <c r="X1635" i="3"/>
  <c r="X1634" i="3"/>
  <c r="X1633" i="3"/>
  <c r="X1632" i="3"/>
  <c r="X1631" i="3"/>
  <c r="W1631" i="4" s="1"/>
  <c r="X1630" i="3"/>
  <c r="X1629" i="3"/>
  <c r="X1628" i="3"/>
  <c r="X1627" i="3"/>
  <c r="X1626" i="3"/>
  <c r="W1626" i="4" s="1"/>
  <c r="X1625" i="3"/>
  <c r="X1624" i="3"/>
  <c r="X1623" i="3"/>
  <c r="X1622" i="3"/>
  <c r="X1621" i="3"/>
  <c r="X1620" i="3"/>
  <c r="X1619" i="3"/>
  <c r="X1618" i="3"/>
  <c r="X1617" i="3"/>
  <c r="X1616" i="3"/>
  <c r="X1615" i="3"/>
  <c r="X1614" i="3"/>
  <c r="X1613" i="3"/>
  <c r="X1612" i="3"/>
  <c r="X1611" i="3"/>
  <c r="X1610" i="3"/>
  <c r="X1609" i="3"/>
  <c r="X1608" i="3"/>
  <c r="X1607" i="3"/>
  <c r="X1606" i="3"/>
  <c r="X1605" i="3"/>
  <c r="X1604" i="3"/>
  <c r="W1604" i="4" s="1"/>
  <c r="X1603" i="3"/>
  <c r="X1602" i="3"/>
  <c r="X1601" i="3"/>
  <c r="X1600" i="3"/>
  <c r="X1599" i="3"/>
  <c r="X1598" i="3"/>
  <c r="X1597" i="3"/>
  <c r="X1596" i="3"/>
  <c r="X1595" i="3"/>
  <c r="X1594" i="3"/>
  <c r="X1593" i="3"/>
  <c r="X1592" i="3"/>
  <c r="X1591" i="3"/>
  <c r="X1590" i="3"/>
  <c r="X1589" i="3"/>
  <c r="X1588" i="3"/>
  <c r="W1588" i="4" s="1"/>
  <c r="X1587" i="3"/>
  <c r="X1586" i="3"/>
  <c r="X1585" i="3"/>
  <c r="X1584" i="3"/>
  <c r="X1583" i="3"/>
  <c r="W1583" i="4" s="1"/>
  <c r="X1582" i="3"/>
  <c r="X1581" i="3"/>
  <c r="X1580" i="3"/>
  <c r="X1579" i="3"/>
  <c r="X1578" i="3"/>
  <c r="X1577" i="3"/>
  <c r="X1576" i="3"/>
  <c r="X1575" i="3"/>
  <c r="X1574" i="3"/>
  <c r="X1573" i="3"/>
  <c r="X1572" i="3"/>
  <c r="W1572" i="4" s="1"/>
  <c r="X1571" i="3"/>
  <c r="X1570" i="3"/>
  <c r="X1569" i="3"/>
  <c r="X1568" i="3"/>
  <c r="X1567" i="3"/>
  <c r="W1567" i="4" s="1"/>
  <c r="X1566" i="3"/>
  <c r="X1565" i="3"/>
  <c r="X1564" i="3"/>
  <c r="X1563" i="3"/>
  <c r="X1562" i="3"/>
  <c r="W1562" i="4" s="1"/>
  <c r="X1561" i="3"/>
  <c r="X1560" i="3"/>
  <c r="X1559" i="3"/>
  <c r="X1558" i="3"/>
  <c r="X1557" i="3"/>
  <c r="X1556" i="3"/>
  <c r="X1555" i="3"/>
  <c r="X1554" i="3"/>
  <c r="X1553" i="3"/>
  <c r="X1552" i="3"/>
  <c r="X1551" i="3"/>
  <c r="X1550" i="3"/>
  <c r="X1549" i="3"/>
  <c r="X1548" i="3"/>
  <c r="X1547" i="3"/>
  <c r="X1546" i="3"/>
  <c r="X1545" i="3"/>
  <c r="X1544" i="3"/>
  <c r="X1543" i="3"/>
  <c r="X1542" i="3"/>
  <c r="X1541" i="3"/>
  <c r="X1540" i="3"/>
  <c r="W1540" i="4" s="1"/>
  <c r="X1539" i="3"/>
  <c r="X1538" i="3"/>
  <c r="X1537" i="3"/>
  <c r="X1536" i="3"/>
  <c r="X1535" i="3"/>
  <c r="X1534" i="3"/>
  <c r="X1533" i="3"/>
  <c r="X1532" i="3"/>
  <c r="X1531" i="3"/>
  <c r="X1530" i="3"/>
  <c r="X1529" i="3"/>
  <c r="X1528" i="3"/>
  <c r="X1527" i="3"/>
  <c r="X1526" i="3"/>
  <c r="X1525" i="3"/>
  <c r="X1524" i="3"/>
  <c r="W1524" i="4" s="1"/>
  <c r="X1523" i="3"/>
  <c r="X1522" i="3"/>
  <c r="X1521" i="3"/>
  <c r="X1520" i="3"/>
  <c r="X1519" i="3"/>
  <c r="W1519" i="4" s="1"/>
  <c r="X1518" i="3"/>
  <c r="X1517" i="3"/>
  <c r="X1516" i="3"/>
  <c r="X1515" i="3"/>
  <c r="X1514" i="3"/>
  <c r="X1513" i="3"/>
  <c r="X1512" i="3"/>
  <c r="X1511" i="3"/>
  <c r="X1510" i="3"/>
  <c r="X1509" i="3"/>
  <c r="X1508" i="3"/>
  <c r="W1508" i="4" s="1"/>
  <c r="X1507" i="3"/>
  <c r="X1506" i="3"/>
  <c r="X1505" i="3"/>
  <c r="X1504" i="3"/>
  <c r="X1503" i="3"/>
  <c r="W1503" i="4" s="1"/>
  <c r="X1502" i="3"/>
  <c r="X1501" i="3"/>
  <c r="X1500" i="3"/>
  <c r="X1499" i="3"/>
  <c r="X1498" i="3"/>
  <c r="W1498" i="4" s="1"/>
  <c r="X1497" i="3"/>
  <c r="X1496" i="3"/>
  <c r="X1495" i="3"/>
  <c r="X1494" i="3"/>
  <c r="X1493" i="3"/>
  <c r="X1492" i="3"/>
  <c r="X1491" i="3"/>
  <c r="X1490" i="3"/>
  <c r="X1489" i="3"/>
  <c r="X1488" i="3"/>
  <c r="X1487" i="3"/>
  <c r="X1486" i="3"/>
  <c r="X1485" i="3"/>
  <c r="X1484" i="3"/>
  <c r="X1483" i="3"/>
  <c r="X1482" i="3"/>
  <c r="X1481" i="3"/>
  <c r="X1480" i="3"/>
  <c r="X1479" i="3"/>
  <c r="X1478" i="3"/>
  <c r="X1477" i="3"/>
  <c r="X1476" i="3"/>
  <c r="W1476" i="4" s="1"/>
  <c r="X1475" i="3"/>
  <c r="X1474" i="3"/>
  <c r="X1473" i="3"/>
  <c r="X1472" i="3"/>
  <c r="X1471" i="3"/>
  <c r="X1470" i="3"/>
  <c r="X1469" i="3"/>
  <c r="X1468" i="3"/>
  <c r="X1467" i="3"/>
  <c r="X1466" i="3"/>
  <c r="X1465" i="3"/>
  <c r="X1464" i="3"/>
  <c r="X1463" i="3"/>
  <c r="X1462" i="3"/>
  <c r="X1461" i="3"/>
  <c r="X1460" i="3"/>
  <c r="W1460" i="4" s="1"/>
  <c r="X1459" i="3"/>
  <c r="X1458" i="3"/>
  <c r="X1457" i="3"/>
  <c r="X1456" i="3"/>
  <c r="X1455" i="3"/>
  <c r="W1455" i="4" s="1"/>
  <c r="X1454" i="3"/>
  <c r="X1453" i="3"/>
  <c r="X1452" i="3"/>
  <c r="X1451" i="3"/>
  <c r="X1450" i="3"/>
  <c r="X1449" i="3"/>
  <c r="X1448" i="3"/>
  <c r="X1447" i="3"/>
  <c r="X1446" i="3"/>
  <c r="X1445" i="3"/>
  <c r="X1444" i="3"/>
  <c r="W1444" i="4" s="1"/>
  <c r="X1443" i="3"/>
  <c r="X1442" i="3"/>
  <c r="X1441" i="3"/>
  <c r="X1440" i="3"/>
  <c r="X1439" i="3"/>
  <c r="W1439" i="4" s="1"/>
  <c r="X1438" i="3"/>
  <c r="X1437" i="3"/>
  <c r="X1436" i="3"/>
  <c r="X1435" i="3"/>
  <c r="X1434" i="3"/>
  <c r="W1434" i="4" s="1"/>
  <c r="X1433" i="3"/>
  <c r="X1432" i="3"/>
  <c r="X1431" i="3"/>
  <c r="X1430" i="3"/>
  <c r="X1429" i="3"/>
  <c r="X1428" i="3"/>
  <c r="X1427" i="3"/>
  <c r="X1426" i="3"/>
  <c r="X1425" i="3"/>
  <c r="X1424" i="3"/>
  <c r="X1423" i="3"/>
  <c r="X1422" i="3"/>
  <c r="X1421" i="3"/>
  <c r="X1420" i="3"/>
  <c r="X1419" i="3"/>
  <c r="X1418" i="3"/>
  <c r="X1417" i="3"/>
  <c r="X1416" i="3"/>
  <c r="X1415" i="3"/>
  <c r="X1414" i="3"/>
  <c r="X1413" i="3"/>
  <c r="X1412" i="3"/>
  <c r="W1412" i="4" s="1"/>
  <c r="X1411" i="3"/>
  <c r="X1410" i="3"/>
  <c r="X1409" i="3"/>
  <c r="X1408" i="3"/>
  <c r="X1407" i="3"/>
  <c r="X1406" i="3"/>
  <c r="X1405" i="3"/>
  <c r="X1404" i="3"/>
  <c r="X1403" i="3"/>
  <c r="X1402" i="3"/>
  <c r="X1401" i="3"/>
  <c r="X1400" i="3"/>
  <c r="X1399" i="3"/>
  <c r="X1398" i="3"/>
  <c r="X1397" i="3"/>
  <c r="X1396" i="3"/>
  <c r="W1396" i="4" s="1"/>
  <c r="X1395" i="3"/>
  <c r="X1394" i="3"/>
  <c r="X1393" i="3"/>
  <c r="X1392" i="3"/>
  <c r="X1391" i="3"/>
  <c r="W1391" i="4" s="1"/>
  <c r="X1390" i="3"/>
  <c r="X1389" i="3"/>
  <c r="X1388" i="3"/>
  <c r="X1387" i="3"/>
  <c r="X1386" i="3"/>
  <c r="X1385" i="3"/>
  <c r="X1384" i="3"/>
  <c r="X1383" i="3"/>
  <c r="X1382" i="3"/>
  <c r="X1381" i="3"/>
  <c r="X1380" i="3"/>
  <c r="W1380" i="4" s="1"/>
  <c r="X1379" i="3"/>
  <c r="X1378" i="3"/>
  <c r="X1377" i="3"/>
  <c r="X1376" i="3"/>
  <c r="X1375" i="3"/>
  <c r="W1375" i="4" s="1"/>
  <c r="X1374" i="3"/>
  <c r="X1373" i="3"/>
  <c r="X1372" i="3"/>
  <c r="X1371" i="3"/>
  <c r="X1370" i="3"/>
  <c r="W1370" i="4" s="1"/>
  <c r="X1369" i="3"/>
  <c r="X1368" i="3"/>
  <c r="X1367" i="3"/>
  <c r="X1366" i="3"/>
  <c r="X1365" i="3"/>
  <c r="X1364" i="3"/>
  <c r="X1363" i="3"/>
  <c r="X1362" i="3"/>
  <c r="X1361" i="3"/>
  <c r="X1360" i="3"/>
  <c r="X1359" i="3"/>
  <c r="X1358" i="3"/>
  <c r="X1357" i="3"/>
  <c r="X1356" i="3"/>
  <c r="X1355" i="3"/>
  <c r="X1354" i="3"/>
  <c r="X1353" i="3"/>
  <c r="X1352" i="3"/>
  <c r="X1351" i="3"/>
  <c r="X1350" i="3"/>
  <c r="X1349" i="3"/>
  <c r="X1348" i="3"/>
  <c r="W1348" i="4" s="1"/>
  <c r="X1347" i="3"/>
  <c r="X1346" i="3"/>
  <c r="X1345" i="3"/>
  <c r="X1344" i="3"/>
  <c r="X1343" i="3"/>
  <c r="X1342" i="3"/>
  <c r="X1341" i="3"/>
  <c r="X1340" i="3"/>
  <c r="X1339" i="3"/>
  <c r="X1338" i="3"/>
  <c r="X1337" i="3"/>
  <c r="X1336" i="3"/>
  <c r="X1335" i="3"/>
  <c r="X1334" i="3"/>
  <c r="X1333" i="3"/>
  <c r="X1332" i="3"/>
  <c r="W1332" i="4" s="1"/>
  <c r="X1331" i="3"/>
  <c r="X1330" i="3"/>
  <c r="X1329" i="3"/>
  <c r="X1328" i="3"/>
  <c r="X1327" i="3"/>
  <c r="W1327" i="4" s="1"/>
  <c r="X1326" i="3"/>
  <c r="X1325" i="3"/>
  <c r="X1324" i="3"/>
  <c r="X1323" i="3"/>
  <c r="X1322" i="3"/>
  <c r="X1321" i="3"/>
  <c r="X1320" i="3"/>
  <c r="X1319" i="3"/>
  <c r="X1318" i="3"/>
  <c r="X1317" i="3"/>
  <c r="X1316" i="3"/>
  <c r="W1316" i="4" s="1"/>
  <c r="X1315" i="3"/>
  <c r="X1314" i="3"/>
  <c r="X1313" i="3"/>
  <c r="X1312" i="3"/>
  <c r="X1311" i="3"/>
  <c r="W1311" i="4" s="1"/>
  <c r="X1310" i="3"/>
  <c r="X1309" i="3"/>
  <c r="X1308" i="3"/>
  <c r="X1307" i="3"/>
  <c r="X1306" i="3"/>
  <c r="W1306" i="4" s="1"/>
  <c r="X1305" i="3"/>
  <c r="X1304" i="3"/>
  <c r="X1303" i="3"/>
  <c r="X1302" i="3"/>
  <c r="X1301" i="3"/>
  <c r="X1300" i="3"/>
  <c r="X1299" i="3"/>
  <c r="X1298" i="3"/>
  <c r="X1297" i="3"/>
  <c r="X1296" i="3"/>
  <c r="X1295" i="3"/>
  <c r="X1294" i="3"/>
  <c r="X1293" i="3"/>
  <c r="X1292" i="3"/>
  <c r="X1291" i="3"/>
  <c r="X1290" i="3"/>
  <c r="X1289" i="3"/>
  <c r="X1288" i="3"/>
  <c r="X1287" i="3"/>
  <c r="X1286" i="3"/>
  <c r="X1285" i="3"/>
  <c r="X1284" i="3"/>
  <c r="W1284" i="4" s="1"/>
  <c r="X1283" i="3"/>
  <c r="X1282" i="3"/>
  <c r="X1281" i="3"/>
  <c r="X1280" i="3"/>
  <c r="X1279" i="3"/>
  <c r="X1278" i="3"/>
  <c r="X1277" i="3"/>
  <c r="X1276" i="3"/>
  <c r="X1275" i="3"/>
  <c r="X1274" i="3"/>
  <c r="X1273" i="3"/>
  <c r="X1272" i="3"/>
  <c r="X1271" i="3"/>
  <c r="X1270" i="3"/>
  <c r="X1269" i="3"/>
  <c r="X1268" i="3"/>
  <c r="W1268" i="4" s="1"/>
  <c r="X1267" i="3"/>
  <c r="X1266" i="3"/>
  <c r="X1265" i="3"/>
  <c r="X1264" i="3"/>
  <c r="X1263" i="3"/>
  <c r="W1263" i="4" s="1"/>
  <c r="X1262" i="3"/>
  <c r="X1261" i="3"/>
  <c r="X1260" i="3"/>
  <c r="X1259" i="3"/>
  <c r="X1258" i="3"/>
  <c r="X1257" i="3"/>
  <c r="X1256" i="3"/>
  <c r="X1255" i="3"/>
  <c r="X1254" i="3"/>
  <c r="X1253" i="3"/>
  <c r="X1252" i="3"/>
  <c r="W1252" i="4" s="1"/>
  <c r="X1251" i="3"/>
  <c r="X1250" i="3"/>
  <c r="X1249" i="3"/>
  <c r="X1248" i="3"/>
  <c r="X1247" i="3"/>
  <c r="W1247" i="4" s="1"/>
  <c r="X1246" i="3"/>
  <c r="X1245" i="3"/>
  <c r="X1244" i="3"/>
  <c r="X1243" i="3"/>
  <c r="X1242" i="3"/>
  <c r="W1242" i="4" s="1"/>
  <c r="X1241" i="3"/>
  <c r="X1240" i="3"/>
  <c r="X1239" i="3"/>
  <c r="X1238" i="3"/>
  <c r="X1237" i="3"/>
  <c r="X1236" i="3"/>
  <c r="X1235" i="3"/>
  <c r="X1234" i="3"/>
  <c r="X1233" i="3"/>
  <c r="X1232" i="3"/>
  <c r="X1231" i="3"/>
  <c r="X1230" i="3"/>
  <c r="X1229" i="3"/>
  <c r="X1228" i="3"/>
  <c r="X1227" i="3"/>
  <c r="X1226" i="3"/>
  <c r="X1225" i="3"/>
  <c r="X1224" i="3"/>
  <c r="X1223" i="3"/>
  <c r="X1222" i="3"/>
  <c r="X1221" i="3"/>
  <c r="X1220" i="3"/>
  <c r="W1220" i="4" s="1"/>
  <c r="X1219" i="3"/>
  <c r="X1218" i="3"/>
  <c r="X1217" i="3"/>
  <c r="X1216" i="3"/>
  <c r="X1215" i="3"/>
  <c r="X1214" i="3"/>
  <c r="X1213" i="3"/>
  <c r="X1212" i="3"/>
  <c r="X1211" i="3"/>
  <c r="X1210" i="3"/>
  <c r="X1209" i="3"/>
  <c r="X1208" i="3"/>
  <c r="X1207" i="3"/>
  <c r="X1206" i="3"/>
  <c r="X1205" i="3"/>
  <c r="X1204" i="3"/>
  <c r="W1204" i="4" s="1"/>
  <c r="X1203" i="3"/>
  <c r="X1202" i="3"/>
  <c r="X1201" i="3"/>
  <c r="X1200" i="3"/>
  <c r="X1199" i="3"/>
  <c r="W1199" i="4" s="1"/>
  <c r="X1198" i="3"/>
  <c r="X1197" i="3"/>
  <c r="X1196" i="3"/>
  <c r="X1195" i="3"/>
  <c r="X1194" i="3"/>
  <c r="X1193" i="3"/>
  <c r="X1192" i="3"/>
  <c r="X1191" i="3"/>
  <c r="X1190" i="3"/>
  <c r="X1189" i="3"/>
  <c r="X1188" i="3"/>
  <c r="W1188" i="4" s="1"/>
  <c r="X1187" i="3"/>
  <c r="X1186" i="3"/>
  <c r="X1185" i="3"/>
  <c r="X1184" i="3"/>
  <c r="X1183" i="3"/>
  <c r="W1183" i="4" s="1"/>
  <c r="X1182" i="3"/>
  <c r="X1181" i="3"/>
  <c r="X1180" i="3"/>
  <c r="X1179" i="3"/>
  <c r="X1178" i="3"/>
  <c r="W1178" i="4" s="1"/>
  <c r="X1177" i="3"/>
  <c r="X1176" i="3"/>
  <c r="X1175" i="3"/>
  <c r="X1174" i="3"/>
  <c r="X1173" i="3"/>
  <c r="X1172" i="3"/>
  <c r="X1171" i="3"/>
  <c r="X1170" i="3"/>
  <c r="X1169" i="3"/>
  <c r="X1168" i="3"/>
  <c r="X1167" i="3"/>
  <c r="X1166" i="3"/>
  <c r="X1165" i="3"/>
  <c r="X1164" i="3"/>
  <c r="X1163" i="3"/>
  <c r="X1162" i="3"/>
  <c r="X1161" i="3"/>
  <c r="X1160" i="3"/>
  <c r="X1159" i="3"/>
  <c r="X1158" i="3"/>
  <c r="X1157" i="3"/>
  <c r="X1156" i="3"/>
  <c r="W1156" i="4" s="1"/>
  <c r="X1155" i="3"/>
  <c r="X1154" i="3"/>
  <c r="X1153" i="3"/>
  <c r="X1152" i="3"/>
  <c r="X1151" i="3"/>
  <c r="X1150" i="3"/>
  <c r="X1149" i="3"/>
  <c r="X1148" i="3"/>
  <c r="X1147" i="3"/>
  <c r="X1146" i="3"/>
  <c r="X1145" i="3"/>
  <c r="X1144" i="3"/>
  <c r="X1143" i="3"/>
  <c r="X1142" i="3"/>
  <c r="X1141" i="3"/>
  <c r="X1140" i="3"/>
  <c r="W1140" i="4" s="1"/>
  <c r="X1139" i="3"/>
  <c r="X1138" i="3"/>
  <c r="X1137" i="3"/>
  <c r="X1136" i="3"/>
  <c r="X1135" i="3"/>
  <c r="W1135" i="4" s="1"/>
  <c r="X1134" i="3"/>
  <c r="X1133" i="3"/>
  <c r="X1132" i="3"/>
  <c r="X1131" i="3"/>
  <c r="X1130" i="3"/>
  <c r="X1129" i="3"/>
  <c r="X1128" i="3"/>
  <c r="X1127" i="3"/>
  <c r="X1126" i="3"/>
  <c r="X1125" i="3"/>
  <c r="X1124" i="3"/>
  <c r="W1124" i="4" s="1"/>
  <c r="X1123" i="3"/>
  <c r="X1122" i="3"/>
  <c r="X1121" i="3"/>
  <c r="X1120" i="3"/>
  <c r="X1119" i="3"/>
  <c r="W1119" i="4" s="1"/>
  <c r="X1118" i="3"/>
  <c r="X1117" i="3"/>
  <c r="X1116" i="3"/>
  <c r="X1115" i="3"/>
  <c r="X1114" i="3"/>
  <c r="X1113" i="3"/>
  <c r="X1112" i="3"/>
  <c r="X1111" i="3"/>
  <c r="W1111" i="4" s="1"/>
  <c r="X1110" i="3"/>
  <c r="X1109" i="3"/>
  <c r="X1108" i="3"/>
  <c r="W1108" i="4" s="1"/>
  <c r="X1107" i="3"/>
  <c r="X1106" i="3"/>
  <c r="X1105" i="3"/>
  <c r="X1104" i="3"/>
  <c r="X1103" i="3"/>
  <c r="X1102" i="3"/>
  <c r="X1101" i="3"/>
  <c r="X1100" i="3"/>
  <c r="W1100" i="4" s="1"/>
  <c r="X1099" i="3"/>
  <c r="X1098" i="3"/>
  <c r="W1098" i="4" s="1"/>
  <c r="X1097" i="3"/>
  <c r="X1096" i="3"/>
  <c r="X1095" i="3"/>
  <c r="X1094" i="3"/>
  <c r="X1093" i="3"/>
  <c r="X1092" i="3"/>
  <c r="W1092" i="4" s="1"/>
  <c r="X1091" i="3"/>
  <c r="X1090" i="3"/>
  <c r="X1089" i="3"/>
  <c r="X1088" i="3"/>
  <c r="X1087" i="3"/>
  <c r="W1087" i="4" s="1"/>
  <c r="X1086" i="3"/>
  <c r="X1085" i="3"/>
  <c r="X1084" i="3"/>
  <c r="X1083" i="3"/>
  <c r="X1082" i="3"/>
  <c r="X1081" i="3"/>
  <c r="X1080" i="3"/>
  <c r="X1079" i="3"/>
  <c r="W1079" i="4" s="1"/>
  <c r="X1078" i="3"/>
  <c r="X1077" i="3"/>
  <c r="X1076" i="3"/>
  <c r="W1076" i="4" s="1"/>
  <c r="X1075" i="3"/>
  <c r="X1074" i="3"/>
  <c r="X1073" i="3"/>
  <c r="X1072" i="3"/>
  <c r="X1071" i="3"/>
  <c r="X1070" i="3"/>
  <c r="X1069" i="3"/>
  <c r="X1068" i="3"/>
  <c r="W1068" i="4" s="1"/>
  <c r="X1067" i="3"/>
  <c r="X1066" i="3"/>
  <c r="W1066" i="4" s="1"/>
  <c r="X1065" i="3"/>
  <c r="X1064" i="3"/>
  <c r="X1063" i="3"/>
  <c r="X1062" i="3"/>
  <c r="X1061" i="3"/>
  <c r="X1060" i="3"/>
  <c r="W1060" i="4" s="1"/>
  <c r="X1059" i="3"/>
  <c r="X1058" i="3"/>
  <c r="X1057" i="3"/>
  <c r="X1056" i="3"/>
  <c r="X1055" i="3"/>
  <c r="W1055" i="4" s="1"/>
  <c r="X1054" i="3"/>
  <c r="X1053" i="3"/>
  <c r="X1052" i="3"/>
  <c r="X1051" i="3"/>
  <c r="X1050" i="3"/>
  <c r="X1049" i="3"/>
  <c r="X1048" i="3"/>
  <c r="X1047" i="3"/>
  <c r="W1047" i="4" s="1"/>
  <c r="X1046" i="3"/>
  <c r="X1045" i="3"/>
  <c r="X1044" i="3"/>
  <c r="W1044" i="4" s="1"/>
  <c r="X1043" i="3"/>
  <c r="X1042" i="3"/>
  <c r="X1041" i="3"/>
  <c r="X1040" i="3"/>
  <c r="X1039" i="3"/>
  <c r="X1038" i="3"/>
  <c r="X1037" i="3"/>
  <c r="X1036" i="3"/>
  <c r="W1036" i="4" s="1"/>
  <c r="X1035" i="3"/>
  <c r="X1034" i="3"/>
  <c r="W1034" i="4" s="1"/>
  <c r="X1033" i="3"/>
  <c r="X1032" i="3"/>
  <c r="X1031" i="3"/>
  <c r="X1030" i="3"/>
  <c r="X1029" i="3"/>
  <c r="X1028" i="3"/>
  <c r="W1028" i="4" s="1"/>
  <c r="X1027" i="3"/>
  <c r="X1026" i="3"/>
  <c r="X1025" i="3"/>
  <c r="X1024" i="3"/>
  <c r="X1023" i="3"/>
  <c r="W1023" i="4" s="1"/>
  <c r="X1022" i="3"/>
  <c r="X1021" i="3"/>
  <c r="X1020" i="3"/>
  <c r="X1019" i="3"/>
  <c r="X1018" i="3"/>
  <c r="X1017" i="3"/>
  <c r="X1016" i="3"/>
  <c r="X1015" i="3"/>
  <c r="W1015" i="4" s="1"/>
  <c r="X1014" i="3"/>
  <c r="X1013" i="3"/>
  <c r="X1012" i="3"/>
  <c r="W1012" i="4" s="1"/>
  <c r="X1011" i="3"/>
  <c r="X1010" i="3"/>
  <c r="X1009" i="3"/>
  <c r="X1008" i="3"/>
  <c r="X1007" i="3"/>
  <c r="X1006" i="3"/>
  <c r="X1005" i="3"/>
  <c r="X1004" i="3"/>
  <c r="W1004" i="4" s="1"/>
  <c r="X1003" i="3"/>
  <c r="X1002" i="3"/>
  <c r="W1002" i="4" s="1"/>
  <c r="X1001" i="3"/>
  <c r="X1000" i="3"/>
  <c r="X999" i="3"/>
  <c r="X998" i="3"/>
  <c r="X997" i="3"/>
  <c r="X996" i="3"/>
  <c r="W996" i="4" s="1"/>
  <c r="X995" i="3"/>
  <c r="X994" i="3"/>
  <c r="X993" i="3"/>
  <c r="X992" i="3"/>
  <c r="X991" i="3"/>
  <c r="W991" i="4" s="1"/>
  <c r="X990" i="3"/>
  <c r="X989" i="3"/>
  <c r="X988" i="3"/>
  <c r="X987" i="3"/>
  <c r="X986" i="3"/>
  <c r="X985" i="3"/>
  <c r="X984" i="3"/>
  <c r="X983" i="3"/>
  <c r="W983" i="4" s="1"/>
  <c r="X982" i="3"/>
  <c r="X981" i="3"/>
  <c r="X980" i="3"/>
  <c r="W980" i="4" s="1"/>
  <c r="X979" i="3"/>
  <c r="X978" i="3"/>
  <c r="X977" i="3"/>
  <c r="X976" i="3"/>
  <c r="X975" i="3"/>
  <c r="X974" i="3"/>
  <c r="X973" i="3"/>
  <c r="X972" i="3"/>
  <c r="W972" i="4" s="1"/>
  <c r="X971" i="3"/>
  <c r="X970" i="3"/>
  <c r="W970" i="4" s="1"/>
  <c r="X969" i="3"/>
  <c r="X968" i="3"/>
  <c r="X967" i="3"/>
  <c r="X966" i="3"/>
  <c r="X965" i="3"/>
  <c r="X964" i="3"/>
  <c r="W964" i="4" s="1"/>
  <c r="X963" i="3"/>
  <c r="X962" i="3"/>
  <c r="X961" i="3"/>
  <c r="X960" i="3"/>
  <c r="X959" i="3"/>
  <c r="W959" i="4" s="1"/>
  <c r="X958" i="3"/>
  <c r="X957" i="3"/>
  <c r="X956" i="3"/>
  <c r="X955" i="3"/>
  <c r="X954" i="3"/>
  <c r="X953" i="3"/>
  <c r="X952" i="3"/>
  <c r="X951" i="3"/>
  <c r="W951" i="4" s="1"/>
  <c r="X950" i="3"/>
  <c r="X949" i="3"/>
  <c r="X948" i="3"/>
  <c r="W948" i="4" s="1"/>
  <c r="X947" i="3"/>
  <c r="X946" i="3"/>
  <c r="X945" i="3"/>
  <c r="X944" i="3"/>
  <c r="X943" i="3"/>
  <c r="X942" i="3"/>
  <c r="X941" i="3"/>
  <c r="X940" i="3"/>
  <c r="W940" i="4" s="1"/>
  <c r="X939" i="3"/>
  <c r="X938" i="3"/>
  <c r="W938" i="4" s="1"/>
  <c r="X937" i="3"/>
  <c r="X936" i="3"/>
  <c r="X935" i="3"/>
  <c r="X934" i="3"/>
  <c r="X933" i="3"/>
  <c r="X932" i="3"/>
  <c r="W932" i="4" s="1"/>
  <c r="X931" i="3"/>
  <c r="X930" i="3"/>
  <c r="X929" i="3"/>
  <c r="X928" i="3"/>
  <c r="X927" i="3"/>
  <c r="W927" i="4" s="1"/>
  <c r="X926" i="3"/>
  <c r="X925" i="3"/>
  <c r="X924" i="3"/>
  <c r="X923" i="3"/>
  <c r="X922" i="3"/>
  <c r="X921" i="3"/>
  <c r="X920" i="3"/>
  <c r="X919" i="3"/>
  <c r="W919" i="4" s="1"/>
  <c r="X918" i="3"/>
  <c r="X917" i="3"/>
  <c r="X916" i="3"/>
  <c r="W916" i="4" s="1"/>
  <c r="X915" i="3"/>
  <c r="X914" i="3"/>
  <c r="X913" i="3"/>
  <c r="X912" i="3"/>
  <c r="X911" i="3"/>
  <c r="X910" i="3"/>
  <c r="X909" i="3"/>
  <c r="X908" i="3"/>
  <c r="W908" i="4" s="1"/>
  <c r="X907" i="3"/>
  <c r="X906" i="3"/>
  <c r="W906" i="4" s="1"/>
  <c r="X905" i="3"/>
  <c r="X904" i="3"/>
  <c r="X903" i="3"/>
  <c r="X902" i="3"/>
  <c r="X901" i="3"/>
  <c r="X900" i="3"/>
  <c r="W900" i="4" s="1"/>
  <c r="X899" i="3"/>
  <c r="X898" i="3"/>
  <c r="X897" i="3"/>
  <c r="X896" i="3"/>
  <c r="X895" i="3"/>
  <c r="W895" i="4" s="1"/>
  <c r="X894" i="3"/>
  <c r="X893" i="3"/>
  <c r="X892" i="3"/>
  <c r="X891" i="3"/>
  <c r="X890" i="3"/>
  <c r="X889" i="3"/>
  <c r="X888" i="3"/>
  <c r="X887" i="3"/>
  <c r="W887" i="4" s="1"/>
  <c r="X886" i="3"/>
  <c r="X885" i="3"/>
  <c r="X884" i="3"/>
  <c r="W884" i="4" s="1"/>
  <c r="X883" i="3"/>
  <c r="X882" i="3"/>
  <c r="X881" i="3"/>
  <c r="X880" i="3"/>
  <c r="X879" i="3"/>
  <c r="X878" i="3"/>
  <c r="X877" i="3"/>
  <c r="X876" i="3"/>
  <c r="W876" i="4" s="1"/>
  <c r="X875" i="3"/>
  <c r="X874" i="3"/>
  <c r="W874" i="4" s="1"/>
  <c r="X873" i="3"/>
  <c r="X872" i="3"/>
  <c r="X871" i="3"/>
  <c r="X870" i="3"/>
  <c r="X869" i="3"/>
  <c r="X868" i="3"/>
  <c r="W868" i="4" s="1"/>
  <c r="X867" i="3"/>
  <c r="X866" i="3"/>
  <c r="X865" i="3"/>
  <c r="X864" i="3"/>
  <c r="X863" i="3"/>
  <c r="W863" i="4" s="1"/>
  <c r="X862" i="3"/>
  <c r="X861" i="3"/>
  <c r="X860" i="3"/>
  <c r="X859" i="3"/>
  <c r="X858" i="3"/>
  <c r="X857" i="3"/>
  <c r="X856" i="3"/>
  <c r="X855" i="3"/>
  <c r="W855" i="4" s="1"/>
  <c r="X854" i="3"/>
  <c r="X853" i="3"/>
  <c r="X852" i="3"/>
  <c r="W852" i="4" s="1"/>
  <c r="X851" i="3"/>
  <c r="X850" i="3"/>
  <c r="X849" i="3"/>
  <c r="X848" i="3"/>
  <c r="X847" i="3"/>
  <c r="X846" i="3"/>
  <c r="X845" i="3"/>
  <c r="X844" i="3"/>
  <c r="W844" i="4" s="1"/>
  <c r="X843" i="3"/>
  <c r="X842" i="3"/>
  <c r="W842" i="4" s="1"/>
  <c r="X841" i="3"/>
  <c r="X840" i="3"/>
  <c r="X839" i="3"/>
  <c r="X838" i="3"/>
  <c r="X837" i="3"/>
  <c r="X836" i="3"/>
  <c r="W836" i="4" s="1"/>
  <c r="X835" i="3"/>
  <c r="X834" i="3"/>
  <c r="X833" i="3"/>
  <c r="X832" i="3"/>
  <c r="X831" i="3"/>
  <c r="W831" i="4" s="1"/>
  <c r="X830" i="3"/>
  <c r="X829" i="3"/>
  <c r="X828" i="3"/>
  <c r="X827" i="3"/>
  <c r="X826" i="3"/>
  <c r="X825" i="3"/>
  <c r="X824" i="3"/>
  <c r="X823" i="3"/>
  <c r="W823" i="4" s="1"/>
  <c r="X822" i="3"/>
  <c r="X821" i="3"/>
  <c r="X820" i="3"/>
  <c r="W820" i="4" s="1"/>
  <c r="X819" i="3"/>
  <c r="X818" i="3"/>
  <c r="X817" i="3"/>
  <c r="X816" i="3"/>
  <c r="X815" i="3"/>
  <c r="X814" i="3"/>
  <c r="X813" i="3"/>
  <c r="X812" i="3"/>
  <c r="W812" i="4" s="1"/>
  <c r="X811" i="3"/>
  <c r="X810" i="3"/>
  <c r="W810" i="4" s="1"/>
  <c r="X809" i="3"/>
  <c r="X808" i="3"/>
  <c r="X807" i="3"/>
  <c r="X806" i="3"/>
  <c r="X805" i="3"/>
  <c r="X804" i="3"/>
  <c r="W804" i="4" s="1"/>
  <c r="X803" i="3"/>
  <c r="X802" i="3"/>
  <c r="X801" i="3"/>
  <c r="X800" i="3"/>
  <c r="X799" i="3"/>
  <c r="W799" i="4" s="1"/>
  <c r="X798" i="3"/>
  <c r="X797" i="3"/>
  <c r="X796" i="3"/>
  <c r="X795" i="3"/>
  <c r="X794" i="3"/>
  <c r="X793" i="3"/>
  <c r="X792" i="3"/>
  <c r="X791" i="3"/>
  <c r="W791" i="4" s="1"/>
  <c r="X790" i="3"/>
  <c r="X789" i="3"/>
  <c r="X788" i="3"/>
  <c r="W788" i="4" s="1"/>
  <c r="X787" i="3"/>
  <c r="X786" i="3"/>
  <c r="X785" i="3"/>
  <c r="X784" i="3"/>
  <c r="X783" i="3"/>
  <c r="X782" i="3"/>
  <c r="X781" i="3"/>
  <c r="X780" i="3"/>
  <c r="W780" i="4" s="1"/>
  <c r="X779" i="3"/>
  <c r="X778" i="3"/>
  <c r="W778" i="4" s="1"/>
  <c r="X777" i="3"/>
  <c r="X776" i="3"/>
  <c r="X775" i="3"/>
  <c r="X774" i="3"/>
  <c r="X773" i="3"/>
  <c r="X772" i="3"/>
  <c r="W772" i="4" s="1"/>
  <c r="X771" i="3"/>
  <c r="X770" i="3"/>
  <c r="X769" i="3"/>
  <c r="X768" i="3"/>
  <c r="X767" i="3"/>
  <c r="W767" i="4" s="1"/>
  <c r="X766" i="3"/>
  <c r="X765" i="3"/>
  <c r="X764" i="3"/>
  <c r="X763" i="3"/>
  <c r="X762" i="3"/>
  <c r="X761" i="3"/>
  <c r="X760" i="3"/>
  <c r="X759" i="3"/>
  <c r="W759" i="4" s="1"/>
  <c r="X758" i="3"/>
  <c r="X757" i="3"/>
  <c r="X756" i="3"/>
  <c r="W756" i="4" s="1"/>
  <c r="X755" i="3"/>
  <c r="X754" i="3"/>
  <c r="X753" i="3"/>
  <c r="X752" i="3"/>
  <c r="X751" i="3"/>
  <c r="X750" i="3"/>
  <c r="X749" i="3"/>
  <c r="X748" i="3"/>
  <c r="W748" i="4" s="1"/>
  <c r="X747" i="3"/>
  <c r="X746" i="3"/>
  <c r="W746" i="4" s="1"/>
  <c r="X745" i="3"/>
  <c r="X744" i="3"/>
  <c r="X743" i="3"/>
  <c r="X742" i="3"/>
  <c r="X741" i="3"/>
  <c r="X740" i="3"/>
  <c r="W740" i="4" s="1"/>
  <c r="X739" i="3"/>
  <c r="X738" i="3"/>
  <c r="X737" i="3"/>
  <c r="X736" i="3"/>
  <c r="X735" i="3"/>
  <c r="W735" i="4" s="1"/>
  <c r="X734" i="3"/>
  <c r="X733" i="3"/>
  <c r="X732" i="3"/>
  <c r="X731" i="3"/>
  <c r="X730" i="3"/>
  <c r="X729" i="3"/>
  <c r="X728" i="3"/>
  <c r="X727" i="3"/>
  <c r="W727" i="4" s="1"/>
  <c r="X726" i="3"/>
  <c r="X725" i="3"/>
  <c r="X724" i="3"/>
  <c r="W724" i="4" s="1"/>
  <c r="X723" i="3"/>
  <c r="X722" i="3"/>
  <c r="X721" i="3"/>
  <c r="X720" i="3"/>
  <c r="X719" i="3"/>
  <c r="X718" i="3"/>
  <c r="X717" i="3"/>
  <c r="X716" i="3"/>
  <c r="W716" i="4" s="1"/>
  <c r="X715" i="3"/>
  <c r="X714" i="3"/>
  <c r="W714" i="4" s="1"/>
  <c r="X713" i="3"/>
  <c r="X712" i="3"/>
  <c r="X711" i="3"/>
  <c r="X710" i="3"/>
  <c r="X709" i="3"/>
  <c r="X708" i="3"/>
  <c r="W708" i="4" s="1"/>
  <c r="X707" i="3"/>
  <c r="X706" i="3"/>
  <c r="X705" i="3"/>
  <c r="X704" i="3"/>
  <c r="X703" i="3"/>
  <c r="W703" i="4" s="1"/>
  <c r="X702" i="3"/>
  <c r="X701" i="3"/>
  <c r="X700" i="3"/>
  <c r="X699" i="3"/>
  <c r="X698" i="3"/>
  <c r="X697" i="3"/>
  <c r="X696" i="3"/>
  <c r="X695" i="3"/>
  <c r="W695" i="4" s="1"/>
  <c r="X694" i="3"/>
  <c r="X693" i="3"/>
  <c r="X692" i="3"/>
  <c r="W692" i="4" s="1"/>
  <c r="X691" i="3"/>
  <c r="X690" i="3"/>
  <c r="X689" i="3"/>
  <c r="X688" i="3"/>
  <c r="X687" i="3"/>
  <c r="X686" i="3"/>
  <c r="X685" i="3"/>
  <c r="X684" i="3"/>
  <c r="W684" i="4" s="1"/>
  <c r="X683" i="3"/>
  <c r="X682" i="3"/>
  <c r="W682" i="4" s="1"/>
  <c r="X681" i="3"/>
  <c r="X680" i="3"/>
  <c r="X679" i="3"/>
  <c r="X678" i="3"/>
  <c r="X677" i="3"/>
  <c r="X676" i="3"/>
  <c r="W676" i="4" s="1"/>
  <c r="X675" i="3"/>
  <c r="X674" i="3"/>
  <c r="X673" i="3"/>
  <c r="X672" i="3"/>
  <c r="X671" i="3"/>
  <c r="W671" i="4" s="1"/>
  <c r="X670" i="3"/>
  <c r="X669" i="3"/>
  <c r="X668" i="3"/>
  <c r="X667" i="3"/>
  <c r="X666" i="3"/>
  <c r="X665" i="3"/>
  <c r="X664" i="3"/>
  <c r="X663" i="3"/>
  <c r="W663" i="4" s="1"/>
  <c r="X662" i="3"/>
  <c r="X661" i="3"/>
  <c r="X660" i="3"/>
  <c r="W660" i="4" s="1"/>
  <c r="X659" i="3"/>
  <c r="X658" i="3"/>
  <c r="X657" i="3"/>
  <c r="X656" i="3"/>
  <c r="X655" i="3"/>
  <c r="X654" i="3"/>
  <c r="X653" i="3"/>
  <c r="X652" i="3"/>
  <c r="W652" i="4" s="1"/>
  <c r="X651" i="3"/>
  <c r="X650" i="3"/>
  <c r="W650" i="4" s="1"/>
  <c r="X649" i="3"/>
  <c r="X648" i="3"/>
  <c r="X647" i="3"/>
  <c r="X646" i="3"/>
  <c r="X645" i="3"/>
  <c r="X644" i="3"/>
  <c r="W644" i="4" s="1"/>
  <c r="X643" i="3"/>
  <c r="X642" i="3"/>
  <c r="X641" i="3"/>
  <c r="X640" i="3"/>
  <c r="X639" i="3"/>
  <c r="W639" i="4" s="1"/>
  <c r="X638" i="3"/>
  <c r="X637" i="3"/>
  <c r="X636" i="3"/>
  <c r="X635" i="3"/>
  <c r="X634" i="3"/>
  <c r="X633" i="3"/>
  <c r="X632" i="3"/>
  <c r="X631" i="3"/>
  <c r="W631" i="4" s="1"/>
  <c r="X630" i="3"/>
  <c r="X629" i="3"/>
  <c r="X628" i="3"/>
  <c r="W628" i="4" s="1"/>
  <c r="X627" i="3"/>
  <c r="X626" i="3"/>
  <c r="X625" i="3"/>
  <c r="X624" i="3"/>
  <c r="X623" i="3"/>
  <c r="X622" i="3"/>
  <c r="X621" i="3"/>
  <c r="X620" i="3"/>
  <c r="W620" i="4" s="1"/>
  <c r="X619" i="3"/>
  <c r="X618" i="3"/>
  <c r="W618" i="4" s="1"/>
  <c r="X617" i="3"/>
  <c r="X616" i="3"/>
  <c r="X615" i="3"/>
  <c r="X614" i="3"/>
  <c r="X613" i="3"/>
  <c r="X612" i="3"/>
  <c r="W612" i="4" s="1"/>
  <c r="X611" i="3"/>
  <c r="X610" i="3"/>
  <c r="X609" i="3"/>
  <c r="X608" i="3"/>
  <c r="X607" i="3"/>
  <c r="W607" i="4" s="1"/>
  <c r="X606" i="3"/>
  <c r="X605" i="3"/>
  <c r="X604" i="3"/>
  <c r="X603" i="3"/>
  <c r="X602" i="3"/>
  <c r="X601" i="3"/>
  <c r="X600" i="3"/>
  <c r="X599" i="3"/>
  <c r="W599" i="4" s="1"/>
  <c r="X598" i="3"/>
  <c r="X597" i="3"/>
  <c r="X596" i="3"/>
  <c r="W596" i="4" s="1"/>
  <c r="X595" i="3"/>
  <c r="X594" i="3"/>
  <c r="X593" i="3"/>
  <c r="X592" i="3"/>
  <c r="X591" i="3"/>
  <c r="X590" i="3"/>
  <c r="X589" i="3"/>
  <c r="X588" i="3"/>
  <c r="W588" i="4" s="1"/>
  <c r="X587" i="3"/>
  <c r="X586" i="3"/>
  <c r="W586" i="4" s="1"/>
  <c r="X585" i="3"/>
  <c r="X584" i="3"/>
  <c r="X583" i="3"/>
  <c r="X582" i="3"/>
  <c r="X581" i="3"/>
  <c r="X580" i="3"/>
  <c r="W580" i="4" s="1"/>
  <c r="X579" i="3"/>
  <c r="X578" i="3"/>
  <c r="X577" i="3"/>
  <c r="X576" i="3"/>
  <c r="X575" i="3"/>
  <c r="W575" i="4" s="1"/>
  <c r="X574" i="3"/>
  <c r="X573" i="3"/>
  <c r="X572" i="3"/>
  <c r="X571" i="3"/>
  <c r="X570" i="3"/>
  <c r="X569" i="3"/>
  <c r="X568" i="3"/>
  <c r="X567" i="3"/>
  <c r="W567" i="4" s="1"/>
  <c r="X566" i="3"/>
  <c r="X565" i="3"/>
  <c r="X564" i="3"/>
  <c r="W564" i="4" s="1"/>
  <c r="X563" i="3"/>
  <c r="X562" i="3"/>
  <c r="X561" i="3"/>
  <c r="X560" i="3"/>
  <c r="X559" i="3"/>
  <c r="X558" i="3"/>
  <c r="X557" i="3"/>
  <c r="X556" i="3"/>
  <c r="W556" i="4" s="1"/>
  <c r="X555" i="3"/>
  <c r="X554" i="3"/>
  <c r="W554" i="4" s="1"/>
  <c r="X553" i="3"/>
  <c r="X552" i="3"/>
  <c r="X551" i="3"/>
  <c r="X550" i="3"/>
  <c r="X549" i="3"/>
  <c r="X548" i="3"/>
  <c r="W548" i="4" s="1"/>
  <c r="X547" i="3"/>
  <c r="X546" i="3"/>
  <c r="X545" i="3"/>
  <c r="X544" i="3"/>
  <c r="X543" i="3"/>
  <c r="W543" i="4" s="1"/>
  <c r="X542" i="3"/>
  <c r="X541" i="3"/>
  <c r="X540" i="3"/>
  <c r="X539" i="3"/>
  <c r="X538" i="3"/>
  <c r="X537" i="3"/>
  <c r="X536" i="3"/>
  <c r="X535" i="3"/>
  <c r="W535" i="4" s="1"/>
  <c r="X534" i="3"/>
  <c r="X533" i="3"/>
  <c r="X532" i="3"/>
  <c r="W532" i="4" s="1"/>
  <c r="X531" i="3"/>
  <c r="X530" i="3"/>
  <c r="X529" i="3"/>
  <c r="X528" i="3"/>
  <c r="X527" i="3"/>
  <c r="X526" i="3"/>
  <c r="X525" i="3"/>
  <c r="X524" i="3"/>
  <c r="W524" i="4" s="1"/>
  <c r="X523" i="3"/>
  <c r="X522" i="3"/>
  <c r="W522" i="4" s="1"/>
  <c r="X521" i="3"/>
  <c r="X520" i="3"/>
  <c r="X519" i="3"/>
  <c r="X518" i="3"/>
  <c r="X517" i="3"/>
  <c r="X516" i="3"/>
  <c r="W516" i="4" s="1"/>
  <c r="X515" i="3"/>
  <c r="X514" i="3"/>
  <c r="X513" i="3"/>
  <c r="X512" i="3"/>
  <c r="X511" i="3"/>
  <c r="W511" i="4" s="1"/>
  <c r="X510" i="3"/>
  <c r="X509" i="3"/>
  <c r="X508" i="3"/>
  <c r="X507" i="3"/>
  <c r="X506" i="3"/>
  <c r="X505" i="3"/>
  <c r="X504" i="3"/>
  <c r="X503" i="3"/>
  <c r="W503" i="4" s="1"/>
  <c r="X502" i="3"/>
  <c r="X501" i="3"/>
  <c r="X500" i="3"/>
  <c r="W500" i="4" s="1"/>
  <c r="X499" i="3"/>
  <c r="X498" i="3"/>
  <c r="X497" i="3"/>
  <c r="X496" i="3"/>
  <c r="X495" i="3"/>
  <c r="X494" i="3"/>
  <c r="X493" i="3"/>
  <c r="X492" i="3"/>
  <c r="W492" i="4" s="1"/>
  <c r="X491" i="3"/>
  <c r="X490" i="3"/>
  <c r="W490" i="4" s="1"/>
  <c r="X489" i="3"/>
  <c r="X488" i="3"/>
  <c r="X487" i="3"/>
  <c r="X486" i="3"/>
  <c r="X485" i="3"/>
  <c r="X484" i="3"/>
  <c r="W484" i="4" s="1"/>
  <c r="X483" i="3"/>
  <c r="X482" i="3"/>
  <c r="X481" i="3"/>
  <c r="X480" i="3"/>
  <c r="X479" i="3"/>
  <c r="W479" i="4" s="1"/>
  <c r="X478" i="3"/>
  <c r="X477" i="3"/>
  <c r="X476" i="3"/>
  <c r="X475" i="3"/>
  <c r="X474" i="3"/>
  <c r="X473" i="3"/>
  <c r="X472" i="3"/>
  <c r="X471" i="3"/>
  <c r="W471" i="4" s="1"/>
  <c r="X470" i="3"/>
  <c r="X469" i="3"/>
  <c r="X468" i="3"/>
  <c r="W468" i="4" s="1"/>
  <c r="X467" i="3"/>
  <c r="X466" i="3"/>
  <c r="X465" i="3"/>
  <c r="X464" i="3"/>
  <c r="X463" i="3"/>
  <c r="X462" i="3"/>
  <c r="X461" i="3"/>
  <c r="X460" i="3"/>
  <c r="W460" i="4" s="1"/>
  <c r="X459" i="3"/>
  <c r="X458" i="3"/>
  <c r="W458" i="4" s="1"/>
  <c r="X457" i="3"/>
  <c r="X456" i="3"/>
  <c r="X455" i="3"/>
  <c r="X454" i="3"/>
  <c r="X453" i="3"/>
  <c r="X452" i="3"/>
  <c r="W452" i="4" s="1"/>
  <c r="X451" i="3"/>
  <c r="X450" i="3"/>
  <c r="X449" i="3"/>
  <c r="X448" i="3"/>
  <c r="X447" i="3"/>
  <c r="W447" i="4" s="1"/>
  <c r="X446" i="3"/>
  <c r="X445" i="3"/>
  <c r="X444" i="3"/>
  <c r="X443" i="3"/>
  <c r="X442" i="3"/>
  <c r="X441" i="3"/>
  <c r="X440" i="3"/>
  <c r="X439" i="3"/>
  <c r="W439" i="4" s="1"/>
  <c r="X438" i="3"/>
  <c r="X437" i="3"/>
  <c r="X436" i="3"/>
  <c r="W436" i="4" s="1"/>
  <c r="X435" i="3"/>
  <c r="X434" i="3"/>
  <c r="X433" i="3"/>
  <c r="X432" i="3"/>
  <c r="X431" i="3"/>
  <c r="X430" i="3"/>
  <c r="X429" i="3"/>
  <c r="X428" i="3"/>
  <c r="W428" i="4" s="1"/>
  <c r="X427" i="3"/>
  <c r="X426" i="3"/>
  <c r="W426" i="4" s="1"/>
  <c r="X425" i="3"/>
  <c r="X424" i="3"/>
  <c r="X423" i="3"/>
  <c r="X422" i="3"/>
  <c r="X421" i="3"/>
  <c r="X420" i="3"/>
  <c r="W420" i="4" s="1"/>
  <c r="X419" i="3"/>
  <c r="X418" i="3"/>
  <c r="X417" i="3"/>
  <c r="X416" i="3"/>
  <c r="X415" i="3"/>
  <c r="W415" i="4" s="1"/>
  <c r="X414" i="3"/>
  <c r="X413" i="3"/>
  <c r="X412" i="3"/>
  <c r="X411" i="3"/>
  <c r="X410" i="3"/>
  <c r="X409" i="3"/>
  <c r="X408" i="3"/>
  <c r="X407" i="3"/>
  <c r="W407" i="4" s="1"/>
  <c r="X406" i="3"/>
  <c r="X405" i="3"/>
  <c r="X404" i="3"/>
  <c r="W404" i="4" s="1"/>
  <c r="X403" i="3"/>
  <c r="X402" i="3"/>
  <c r="X401" i="3"/>
  <c r="X400" i="3"/>
  <c r="X399" i="3"/>
  <c r="X398" i="3"/>
  <c r="X397" i="3"/>
  <c r="X396" i="3"/>
  <c r="W396" i="4" s="1"/>
  <c r="X395" i="3"/>
  <c r="X394" i="3"/>
  <c r="W394" i="4" s="1"/>
  <c r="X393" i="3"/>
  <c r="X392" i="3"/>
  <c r="X391" i="3"/>
  <c r="X390" i="3"/>
  <c r="X389" i="3"/>
  <c r="X388" i="3"/>
  <c r="W388" i="4" s="1"/>
  <c r="X387" i="3"/>
  <c r="X386" i="3"/>
  <c r="X385" i="3"/>
  <c r="X384" i="3"/>
  <c r="X383" i="3"/>
  <c r="W383" i="4" s="1"/>
  <c r="X382" i="3"/>
  <c r="X381" i="3"/>
  <c r="X380" i="3"/>
  <c r="X379" i="3"/>
  <c r="X378" i="3"/>
  <c r="X377" i="3"/>
  <c r="X376" i="3"/>
  <c r="X375" i="3"/>
  <c r="W375" i="4" s="1"/>
  <c r="X374" i="3"/>
  <c r="X373" i="3"/>
  <c r="X372" i="3"/>
  <c r="W372" i="4" s="1"/>
  <c r="X371" i="3"/>
  <c r="X370" i="3"/>
  <c r="X369" i="3"/>
  <c r="X368" i="3"/>
  <c r="X367" i="3"/>
  <c r="X366" i="3"/>
  <c r="X365" i="3"/>
  <c r="X364" i="3"/>
  <c r="W364" i="4" s="1"/>
  <c r="X363" i="3"/>
  <c r="X362" i="3"/>
  <c r="W362" i="4" s="1"/>
  <c r="X361" i="3"/>
  <c r="X360" i="3"/>
  <c r="X359" i="3"/>
  <c r="X358" i="3"/>
  <c r="X357" i="3"/>
  <c r="X356" i="3"/>
  <c r="W356" i="4" s="1"/>
  <c r="X355" i="3"/>
  <c r="X354" i="3"/>
  <c r="X353" i="3"/>
  <c r="X352" i="3"/>
  <c r="X351" i="3"/>
  <c r="W351" i="4" s="1"/>
  <c r="X350" i="3"/>
  <c r="X349" i="3"/>
  <c r="X348" i="3"/>
  <c r="X347" i="3"/>
  <c r="X346" i="3"/>
  <c r="X345" i="3"/>
  <c r="X344" i="3"/>
  <c r="X343" i="3"/>
  <c r="W343" i="4" s="1"/>
  <c r="X342" i="3"/>
  <c r="X341" i="3"/>
  <c r="X340" i="3"/>
  <c r="W340" i="4" s="1"/>
  <c r="X339" i="3"/>
  <c r="X338" i="3"/>
  <c r="X337" i="3"/>
  <c r="X336" i="3"/>
  <c r="X335" i="3"/>
  <c r="X334" i="3"/>
  <c r="X333" i="3"/>
  <c r="X332" i="3"/>
  <c r="W332" i="4" s="1"/>
  <c r="X331" i="3"/>
  <c r="X330" i="3"/>
  <c r="W330" i="4" s="1"/>
  <c r="X329" i="3"/>
  <c r="X328" i="3"/>
  <c r="X327" i="3"/>
  <c r="X326" i="3"/>
  <c r="X325" i="3"/>
  <c r="X324" i="3"/>
  <c r="W324" i="4" s="1"/>
  <c r="X323" i="3"/>
  <c r="X322" i="3"/>
  <c r="X321" i="3"/>
  <c r="X320" i="3"/>
  <c r="X319" i="3"/>
  <c r="W319" i="4" s="1"/>
  <c r="X318" i="3"/>
  <c r="X317" i="3"/>
  <c r="X316" i="3"/>
  <c r="X315" i="3"/>
  <c r="X314" i="3"/>
  <c r="X313" i="3"/>
  <c r="X312" i="3"/>
  <c r="X311" i="3"/>
  <c r="W311" i="4" s="1"/>
  <c r="X310" i="3"/>
  <c r="X309" i="3"/>
  <c r="X308" i="3"/>
  <c r="W308" i="4" s="1"/>
  <c r="X307" i="3"/>
  <c r="X306" i="3"/>
  <c r="X305" i="3"/>
  <c r="X304" i="3"/>
  <c r="X303" i="3"/>
  <c r="X302" i="3"/>
  <c r="X301" i="3"/>
  <c r="X300" i="3"/>
  <c r="W300" i="4" s="1"/>
  <c r="X299" i="3"/>
  <c r="X298" i="3"/>
  <c r="W298" i="4" s="1"/>
  <c r="X297" i="3"/>
  <c r="X296" i="3"/>
  <c r="X295" i="3"/>
  <c r="X294" i="3"/>
  <c r="X293" i="3"/>
  <c r="X292" i="3"/>
  <c r="W292" i="4" s="1"/>
  <c r="X291" i="3"/>
  <c r="X290" i="3"/>
  <c r="X289" i="3"/>
  <c r="X288" i="3"/>
  <c r="X287" i="3"/>
  <c r="W287" i="4" s="1"/>
  <c r="X286" i="3"/>
  <c r="X285" i="3"/>
  <c r="X284" i="3"/>
  <c r="X283" i="3"/>
  <c r="X282" i="3"/>
  <c r="X281" i="3"/>
  <c r="X280" i="3"/>
  <c r="X279" i="3"/>
  <c r="W279" i="4" s="1"/>
  <c r="X278" i="3"/>
  <c r="X277" i="3"/>
  <c r="X276" i="3"/>
  <c r="W276" i="4" s="1"/>
  <c r="X275" i="3"/>
  <c r="X274" i="3"/>
  <c r="X273" i="3"/>
  <c r="X272" i="3"/>
  <c r="X271" i="3"/>
  <c r="X270" i="3"/>
  <c r="X269" i="3"/>
  <c r="X268" i="3"/>
  <c r="W268" i="4" s="1"/>
  <c r="X267" i="3"/>
  <c r="X266" i="3"/>
  <c r="W266" i="4" s="1"/>
  <c r="X265" i="3"/>
  <c r="X264" i="3"/>
  <c r="X263" i="3"/>
  <c r="X262" i="3"/>
  <c r="X261" i="3"/>
  <c r="X260" i="3"/>
  <c r="W260" i="4" s="1"/>
  <c r="X259" i="3"/>
  <c r="X258" i="3"/>
  <c r="X257" i="3"/>
  <c r="X256" i="3"/>
  <c r="X255" i="3"/>
  <c r="W255" i="4" s="1"/>
  <c r="X254" i="3"/>
  <c r="X253" i="3"/>
  <c r="X252" i="3"/>
  <c r="X251" i="3"/>
  <c r="X250" i="3"/>
  <c r="X249" i="3"/>
  <c r="X248" i="3"/>
  <c r="X247" i="3"/>
  <c r="W247" i="4" s="1"/>
  <c r="X246" i="3"/>
  <c r="X245" i="3"/>
  <c r="X244" i="3"/>
  <c r="W244" i="4" s="1"/>
  <c r="X243" i="3"/>
  <c r="X242" i="3"/>
  <c r="X241" i="3"/>
  <c r="X240" i="3"/>
  <c r="X239" i="3"/>
  <c r="X238" i="3"/>
  <c r="X237" i="3"/>
  <c r="X236" i="3"/>
  <c r="W236" i="4" s="1"/>
  <c r="X235" i="3"/>
  <c r="X234" i="3"/>
  <c r="W234" i="4" s="1"/>
  <c r="X233" i="3"/>
  <c r="X232" i="3"/>
  <c r="X231" i="3"/>
  <c r="X230" i="3"/>
  <c r="X229" i="3"/>
  <c r="X228" i="3"/>
  <c r="W228" i="4" s="1"/>
  <c r="X227" i="3"/>
  <c r="X226" i="3"/>
  <c r="X225" i="3"/>
  <c r="X224" i="3"/>
  <c r="X223" i="3"/>
  <c r="W223" i="4" s="1"/>
  <c r="X222" i="3"/>
  <c r="X221" i="3"/>
  <c r="X220" i="3"/>
  <c r="X219" i="3"/>
  <c r="X218" i="3"/>
  <c r="X217" i="3"/>
  <c r="X216" i="3"/>
  <c r="X215" i="3"/>
  <c r="W215" i="4" s="1"/>
  <c r="X214" i="3"/>
  <c r="X213" i="3"/>
  <c r="X212" i="3"/>
  <c r="W212" i="4" s="1"/>
  <c r="X211" i="3"/>
  <c r="X210" i="3"/>
  <c r="X209" i="3"/>
  <c r="X208" i="3"/>
  <c r="W208" i="4" s="1"/>
  <c r="X207" i="3"/>
  <c r="X206" i="3"/>
  <c r="X205" i="3"/>
  <c r="X204" i="3"/>
  <c r="W204" i="4" s="1"/>
  <c r="X203" i="3"/>
  <c r="X202" i="3"/>
  <c r="X201" i="3"/>
  <c r="X200" i="3"/>
  <c r="W200" i="4" s="1"/>
  <c r="X199" i="3"/>
  <c r="X198" i="3"/>
  <c r="X197" i="3"/>
  <c r="X196" i="3"/>
  <c r="W196" i="4" s="1"/>
  <c r="X195" i="3"/>
  <c r="X194" i="3"/>
  <c r="X193" i="3"/>
  <c r="X192" i="3"/>
  <c r="W192" i="4" s="1"/>
  <c r="X191" i="3"/>
  <c r="X190" i="3"/>
  <c r="X189" i="3"/>
  <c r="X188" i="3"/>
  <c r="W188" i="4" s="1"/>
  <c r="X187" i="3"/>
  <c r="X186" i="3"/>
  <c r="X185" i="3"/>
  <c r="X184" i="3"/>
  <c r="W184" i="4" s="1"/>
  <c r="X183" i="3"/>
  <c r="X182" i="3"/>
  <c r="X181" i="3"/>
  <c r="X180" i="3"/>
  <c r="W180" i="4" s="1"/>
  <c r="X179" i="3"/>
  <c r="X178" i="3"/>
  <c r="X177" i="3"/>
  <c r="X176" i="3"/>
  <c r="W176" i="4" s="1"/>
  <c r="X175" i="3"/>
  <c r="X174" i="3"/>
  <c r="X173" i="3"/>
  <c r="X172" i="3"/>
  <c r="W172" i="4" s="1"/>
  <c r="X171" i="3"/>
  <c r="X170" i="3"/>
  <c r="X169" i="3"/>
  <c r="X168" i="3"/>
  <c r="W168" i="4" s="1"/>
  <c r="X167" i="3"/>
  <c r="X166" i="3"/>
  <c r="X165" i="3"/>
  <c r="X164" i="3"/>
  <c r="W164" i="4" s="1"/>
  <c r="X163" i="3"/>
  <c r="X162" i="3"/>
  <c r="X161" i="3"/>
  <c r="X160" i="3"/>
  <c r="W160" i="4" s="1"/>
  <c r="X159" i="3"/>
  <c r="X158" i="3"/>
  <c r="X157" i="3"/>
  <c r="X156" i="3"/>
  <c r="W156" i="4" s="1"/>
  <c r="X155" i="3"/>
  <c r="X154" i="3"/>
  <c r="X153" i="3"/>
  <c r="X152" i="3"/>
  <c r="W152" i="4" s="1"/>
  <c r="X151" i="3"/>
  <c r="X150" i="3"/>
  <c r="X149" i="3"/>
  <c r="X148" i="3"/>
  <c r="W148" i="4" s="1"/>
  <c r="X147" i="3"/>
  <c r="X146" i="3"/>
  <c r="X145" i="3"/>
  <c r="X144" i="3"/>
  <c r="W144" i="4" s="1"/>
  <c r="X143" i="3"/>
  <c r="X142" i="3"/>
  <c r="X141" i="3"/>
  <c r="X140" i="3"/>
  <c r="W140" i="4" s="1"/>
  <c r="X139" i="3"/>
  <c r="X138" i="3"/>
  <c r="X137" i="3"/>
  <c r="X136" i="3"/>
  <c r="W136" i="4" s="1"/>
  <c r="X135" i="3"/>
  <c r="X134" i="3"/>
  <c r="X133" i="3"/>
  <c r="X132" i="3"/>
  <c r="W132" i="4" s="1"/>
  <c r="X131" i="3"/>
  <c r="X130" i="3"/>
  <c r="X129" i="3"/>
  <c r="X128" i="3"/>
  <c r="W128" i="4" s="1"/>
  <c r="X127" i="3"/>
  <c r="X126" i="3"/>
  <c r="X125" i="3"/>
  <c r="X124" i="3"/>
  <c r="W124" i="4" s="1"/>
  <c r="X123" i="3"/>
  <c r="X122" i="3"/>
  <c r="X121" i="3"/>
  <c r="X120" i="3"/>
  <c r="W120" i="4" s="1"/>
  <c r="X119" i="3"/>
  <c r="X118" i="3"/>
  <c r="X117" i="3"/>
  <c r="X116" i="3"/>
  <c r="W116" i="4" s="1"/>
  <c r="X115" i="3"/>
  <c r="X114" i="3"/>
  <c r="X113" i="3"/>
  <c r="X112" i="3"/>
  <c r="W112" i="4" s="1"/>
  <c r="X111" i="3"/>
  <c r="X110" i="3"/>
  <c r="X109" i="3"/>
  <c r="X108" i="3"/>
  <c r="W108" i="4" s="1"/>
  <c r="X107" i="3"/>
  <c r="X106" i="3"/>
  <c r="X105" i="3"/>
  <c r="X104" i="3"/>
  <c r="W104" i="4" s="1"/>
  <c r="X103" i="3"/>
  <c r="X102" i="3"/>
  <c r="X101" i="3"/>
  <c r="X100" i="3"/>
  <c r="W100" i="4" s="1"/>
  <c r="X99" i="3"/>
  <c r="X98" i="3"/>
  <c r="X97" i="3"/>
  <c r="X96" i="3"/>
  <c r="W96" i="4" s="1"/>
  <c r="X95" i="3"/>
  <c r="X94" i="3"/>
  <c r="X93" i="3"/>
  <c r="X92" i="3"/>
  <c r="W92" i="4" s="1"/>
  <c r="X91" i="3"/>
  <c r="X90" i="3"/>
  <c r="X89" i="3"/>
  <c r="X88" i="3"/>
  <c r="W88" i="4" s="1"/>
  <c r="X87" i="3"/>
  <c r="X86" i="3"/>
  <c r="X85" i="3"/>
  <c r="X84" i="3"/>
  <c r="W84" i="4" s="1"/>
  <c r="X83" i="3"/>
  <c r="X82" i="3"/>
  <c r="X81" i="3"/>
  <c r="X80" i="3"/>
  <c r="W80" i="4" s="1"/>
  <c r="X79" i="3"/>
  <c r="X78" i="3"/>
  <c r="X77" i="3"/>
  <c r="X76" i="3"/>
  <c r="W76" i="4" s="1"/>
  <c r="X75" i="3"/>
  <c r="X74" i="3"/>
  <c r="X73" i="3"/>
  <c r="X72" i="3"/>
  <c r="W72" i="4" s="1"/>
  <c r="X71" i="3"/>
  <c r="X70" i="3"/>
  <c r="X69" i="3"/>
  <c r="X68" i="3"/>
  <c r="W68" i="4" s="1"/>
  <c r="X67" i="3"/>
  <c r="X66" i="3"/>
  <c r="X65" i="3"/>
  <c r="X64" i="3"/>
  <c r="W64" i="4" s="1"/>
  <c r="X63" i="3"/>
  <c r="X62" i="3"/>
  <c r="X61" i="3"/>
  <c r="X60" i="3"/>
  <c r="W60" i="4" s="1"/>
  <c r="X59" i="3"/>
  <c r="X58" i="3"/>
  <c r="X57" i="3"/>
  <c r="X56" i="3"/>
  <c r="W56" i="4" s="1"/>
  <c r="X55" i="3"/>
  <c r="X54" i="3"/>
  <c r="X53" i="3"/>
  <c r="X52" i="3"/>
  <c r="W52" i="4" s="1"/>
  <c r="X51" i="3"/>
  <c r="X50" i="3"/>
  <c r="X49" i="3"/>
  <c r="X48" i="3"/>
  <c r="W48" i="4" s="1"/>
  <c r="X47" i="3"/>
  <c r="X46" i="3"/>
  <c r="X45" i="3"/>
  <c r="X44" i="3"/>
  <c r="W44" i="4" s="1"/>
  <c r="X43" i="3"/>
  <c r="X42" i="3"/>
  <c r="X41" i="3"/>
  <c r="X40" i="3"/>
  <c r="W40" i="4" s="1"/>
  <c r="X39" i="3"/>
  <c r="X38" i="3"/>
  <c r="X37" i="3"/>
  <c r="X36" i="3"/>
  <c r="W36" i="4" s="1"/>
  <c r="X35" i="3"/>
  <c r="X34" i="3"/>
  <c r="X33" i="3"/>
  <c r="X32" i="3"/>
  <c r="W32" i="4" s="1"/>
  <c r="X31" i="3"/>
  <c r="X30" i="3"/>
  <c r="X29" i="3"/>
  <c r="X28" i="3"/>
  <c r="W28" i="4" s="1"/>
  <c r="X27" i="3"/>
  <c r="X26" i="3"/>
  <c r="X25" i="3"/>
  <c r="X24" i="3"/>
  <c r="W24" i="4" s="1"/>
  <c r="X23" i="3"/>
  <c r="X22" i="3"/>
  <c r="X21" i="3"/>
  <c r="X20" i="3"/>
  <c r="W20" i="4" s="1"/>
  <c r="X19" i="3"/>
  <c r="X18" i="3"/>
  <c r="X17" i="3"/>
  <c r="X16" i="3"/>
  <c r="W16" i="4" s="1"/>
  <c r="X15" i="3"/>
  <c r="X14" i="3"/>
  <c r="X13" i="3"/>
  <c r="X12" i="3"/>
  <c r="W12" i="4" s="1"/>
  <c r="X11" i="3"/>
  <c r="P9" i="2"/>
  <c r="O9" i="2"/>
  <c r="N9" i="2"/>
  <c r="L9" i="2"/>
  <c r="K9" i="2"/>
  <c r="AC3035" i="3"/>
  <c r="AC3034" i="3"/>
  <c r="AC3033" i="3"/>
  <c r="AC3032" i="3"/>
  <c r="AC3031" i="3"/>
  <c r="AC3030" i="3"/>
  <c r="AC3029" i="3"/>
  <c r="AC3028" i="3"/>
  <c r="AC3027" i="3"/>
  <c r="AC3026" i="3"/>
  <c r="AC3025" i="3"/>
  <c r="AC3024" i="3"/>
  <c r="AC3023" i="3"/>
  <c r="AC3022" i="3"/>
  <c r="AC3021" i="3"/>
  <c r="AC3020" i="3"/>
  <c r="AC3019" i="3"/>
  <c r="AC3018" i="3"/>
  <c r="AC3017" i="3"/>
  <c r="AC3016" i="3"/>
  <c r="AC3015" i="3"/>
  <c r="AC3014" i="3"/>
  <c r="AC3013" i="3"/>
  <c r="AC3012" i="3"/>
  <c r="AC3011" i="3"/>
  <c r="AC3010" i="3"/>
  <c r="AC3009" i="3"/>
  <c r="AC3008" i="3"/>
  <c r="AC3007" i="3"/>
  <c r="AC3006" i="3"/>
  <c r="AC3005" i="3"/>
  <c r="AC3004" i="3"/>
  <c r="AC3003" i="3"/>
  <c r="AC3002" i="3"/>
  <c r="AC3001" i="3"/>
  <c r="AC3000" i="3"/>
  <c r="AC2999" i="3"/>
  <c r="AC2998" i="3"/>
  <c r="AC2997" i="3"/>
  <c r="AC2996" i="3"/>
  <c r="AC2995" i="3"/>
  <c r="AC2994" i="3"/>
  <c r="AC2993" i="3"/>
  <c r="AC2992" i="3"/>
  <c r="AC2991" i="3"/>
  <c r="AC2990" i="3"/>
  <c r="AC2989" i="3"/>
  <c r="AC2988" i="3"/>
  <c r="AC2987" i="3"/>
  <c r="AC2986" i="3"/>
  <c r="AC2985" i="3"/>
  <c r="AC2984" i="3"/>
  <c r="AC2983" i="3"/>
  <c r="AC2982" i="3"/>
  <c r="AC2981" i="3"/>
  <c r="AC2980" i="3"/>
  <c r="AC2979" i="3"/>
  <c r="AC2978" i="3"/>
  <c r="AC2977" i="3"/>
  <c r="AC2976" i="3"/>
  <c r="AC2975" i="3"/>
  <c r="AC2974" i="3"/>
  <c r="AC2973" i="3"/>
  <c r="AC2972" i="3"/>
  <c r="AC2971" i="3"/>
  <c r="AC2970" i="3"/>
  <c r="AC2969" i="3"/>
  <c r="AC2968" i="3"/>
  <c r="AC2967" i="3"/>
  <c r="AC2966" i="3"/>
  <c r="AC2965" i="3"/>
  <c r="AC2964" i="3"/>
  <c r="AC2963" i="3"/>
  <c r="AC2962" i="3"/>
  <c r="AC2961" i="3"/>
  <c r="AC2960" i="3"/>
  <c r="AC2959" i="3"/>
  <c r="AC2958" i="3"/>
  <c r="AC2957" i="3"/>
  <c r="AC2956" i="3"/>
  <c r="AC2955" i="3"/>
  <c r="AC2954" i="3"/>
  <c r="AC2953" i="3"/>
  <c r="AC2952" i="3"/>
  <c r="AC2951" i="3"/>
  <c r="AC2950" i="3"/>
  <c r="AC2949" i="3"/>
  <c r="AC2948" i="3"/>
  <c r="AC2947" i="3"/>
  <c r="AC2946" i="3"/>
  <c r="AC2945" i="3"/>
  <c r="AC2944" i="3"/>
  <c r="AC2943" i="3"/>
  <c r="AC2942" i="3"/>
  <c r="AC2941" i="3"/>
  <c r="AC2940" i="3"/>
  <c r="AC2939" i="3"/>
  <c r="AC2938" i="3"/>
  <c r="AC2937" i="3"/>
  <c r="AC2936" i="3"/>
  <c r="AC2935" i="3"/>
  <c r="AC2934" i="3"/>
  <c r="AC2933" i="3"/>
  <c r="AC2932" i="3"/>
  <c r="AC2931" i="3"/>
  <c r="AC2930" i="3"/>
  <c r="AC2929" i="3"/>
  <c r="AC2928" i="3"/>
  <c r="AC2927" i="3"/>
  <c r="AC2926" i="3"/>
  <c r="AC2925" i="3"/>
  <c r="AC2924" i="3"/>
  <c r="AC2923" i="3"/>
  <c r="AC2922" i="3"/>
  <c r="AC2921" i="3"/>
  <c r="AC2920" i="3"/>
  <c r="AC2919" i="3"/>
  <c r="AC2918" i="3"/>
  <c r="AC2917" i="3"/>
  <c r="AC2916" i="3"/>
  <c r="AC2915" i="3"/>
  <c r="AC2914" i="3"/>
  <c r="AC2913" i="3"/>
  <c r="AC2912" i="3"/>
  <c r="AC2911" i="3"/>
  <c r="AC2910" i="3"/>
  <c r="AC2909" i="3"/>
  <c r="AC2908" i="3"/>
  <c r="AC2907" i="3"/>
  <c r="AC2906" i="3"/>
  <c r="AC2905" i="3"/>
  <c r="AC2904" i="3"/>
  <c r="AC2903" i="3"/>
  <c r="AC2902" i="3"/>
  <c r="AC2901" i="3"/>
  <c r="AC2900" i="3"/>
  <c r="AC2899" i="3"/>
  <c r="AC2898" i="3"/>
  <c r="AC2897" i="3"/>
  <c r="AC2896" i="3"/>
  <c r="AC2895" i="3"/>
  <c r="AC2894" i="3"/>
  <c r="AC2893" i="3"/>
  <c r="AC2892" i="3"/>
  <c r="AC2891" i="3"/>
  <c r="AC2890" i="3"/>
  <c r="AC2889" i="3"/>
  <c r="AC2888" i="3"/>
  <c r="AC2887" i="3"/>
  <c r="AC2886" i="3"/>
  <c r="AC2885" i="3"/>
  <c r="AC2884" i="3"/>
  <c r="AC2883" i="3"/>
  <c r="AC2882" i="3"/>
  <c r="AC2881" i="3"/>
  <c r="AC2880" i="3"/>
  <c r="AC2879" i="3"/>
  <c r="AC2878" i="3"/>
  <c r="AC2877" i="3"/>
  <c r="AC2876" i="3"/>
  <c r="AC2875" i="3"/>
  <c r="AC2874" i="3"/>
  <c r="AC2873" i="3"/>
  <c r="AC2872" i="3"/>
  <c r="AC2871" i="3"/>
  <c r="AC2870" i="3"/>
  <c r="AC2869" i="3"/>
  <c r="AC2868" i="3"/>
  <c r="AC2867" i="3"/>
  <c r="AC2866" i="3"/>
  <c r="AC2865" i="3"/>
  <c r="AC2864" i="3"/>
  <c r="AC2863" i="3"/>
  <c r="AC2862" i="3"/>
  <c r="AC2861" i="3"/>
  <c r="AC2860" i="3"/>
  <c r="AC2859" i="3"/>
  <c r="AC2858" i="3"/>
  <c r="AC2857" i="3"/>
  <c r="AC2856" i="3"/>
  <c r="AC2855" i="3"/>
  <c r="AC2854" i="3"/>
  <c r="AC2853" i="3"/>
  <c r="AC2852" i="3"/>
  <c r="AC2851" i="3"/>
  <c r="AC2850" i="3"/>
  <c r="AC2849" i="3"/>
  <c r="AC2848" i="3"/>
  <c r="AC2847" i="3"/>
  <c r="AC2846" i="3"/>
  <c r="AC2845" i="3"/>
  <c r="AC2844" i="3"/>
  <c r="AC2843" i="3"/>
  <c r="AC2842" i="3"/>
  <c r="AC2841" i="3"/>
  <c r="AC2840" i="3"/>
  <c r="AC2839" i="3"/>
  <c r="AC2838" i="3"/>
  <c r="AC2837" i="3"/>
  <c r="AC2836" i="3"/>
  <c r="AC2835" i="3"/>
  <c r="AC2834" i="3"/>
  <c r="AC2833" i="3"/>
  <c r="AC2832" i="3"/>
  <c r="AC2831" i="3"/>
  <c r="AC2830" i="3"/>
  <c r="AC2829" i="3"/>
  <c r="AC2828" i="3"/>
  <c r="AC2827" i="3"/>
  <c r="AC2826" i="3"/>
  <c r="AC2825" i="3"/>
  <c r="AC2824" i="3"/>
  <c r="AC2823" i="3"/>
  <c r="AC2822" i="3"/>
  <c r="AC2821" i="3"/>
  <c r="AC2820" i="3"/>
  <c r="AC2819" i="3"/>
  <c r="AC2818" i="3"/>
  <c r="AC2817" i="3"/>
  <c r="AC2816" i="3"/>
  <c r="AC2815" i="3"/>
  <c r="AC2814" i="3"/>
  <c r="AC2813" i="3"/>
  <c r="AC2812" i="3"/>
  <c r="AC2811" i="3"/>
  <c r="AC2810" i="3"/>
  <c r="AC2809" i="3"/>
  <c r="AC2808" i="3"/>
  <c r="AC2807" i="3"/>
  <c r="AC2806" i="3"/>
  <c r="AC2805" i="3"/>
  <c r="AC2804" i="3"/>
  <c r="AC2803" i="3"/>
  <c r="AC2802" i="3"/>
  <c r="AC2801" i="3"/>
  <c r="AC2800" i="3"/>
  <c r="AC2799" i="3"/>
  <c r="AC2798" i="3"/>
  <c r="AC2797" i="3"/>
  <c r="AC2796" i="3"/>
  <c r="AC2795" i="3"/>
  <c r="AC2794" i="3"/>
  <c r="AC2793" i="3"/>
  <c r="AC2792" i="3"/>
  <c r="AC2791" i="3"/>
  <c r="AC2790" i="3"/>
  <c r="AC2789" i="3"/>
  <c r="AC2788" i="3"/>
  <c r="AC2787" i="3"/>
  <c r="AC2786" i="3"/>
  <c r="AC2785" i="3"/>
  <c r="AC2784" i="3"/>
  <c r="AC2783" i="3"/>
  <c r="AC2782" i="3"/>
  <c r="AC2781" i="3"/>
  <c r="AC2780" i="3"/>
  <c r="AC2779" i="3"/>
  <c r="AC2778" i="3"/>
  <c r="AC2777" i="3"/>
  <c r="AC2776" i="3"/>
  <c r="AC2775" i="3"/>
  <c r="AC2774" i="3"/>
  <c r="AC2773" i="3"/>
  <c r="AC2772" i="3"/>
  <c r="AC2771" i="3"/>
  <c r="AC2770" i="3"/>
  <c r="AC2769" i="3"/>
  <c r="AC2768" i="3"/>
  <c r="AC2767" i="3"/>
  <c r="AC2766" i="3"/>
  <c r="AC2765" i="3"/>
  <c r="AC2764" i="3"/>
  <c r="AC2763" i="3"/>
  <c r="AC2762" i="3"/>
  <c r="AC2761" i="3"/>
  <c r="AC2760" i="3"/>
  <c r="AC2759" i="3"/>
  <c r="AC2758" i="3"/>
  <c r="AC2757" i="3"/>
  <c r="AC2756" i="3"/>
  <c r="AC2755" i="3"/>
  <c r="AC2754" i="3"/>
  <c r="AC2753" i="3"/>
  <c r="AC2752" i="3"/>
  <c r="AC2751" i="3"/>
  <c r="AC2750" i="3"/>
  <c r="AC2749" i="3"/>
  <c r="AC2748" i="3"/>
  <c r="AC2747" i="3"/>
  <c r="AC2746" i="3"/>
  <c r="AC2745" i="3"/>
  <c r="AC2744" i="3"/>
  <c r="AC2743" i="3"/>
  <c r="AC2742" i="3"/>
  <c r="AC2741" i="3"/>
  <c r="AC2740" i="3"/>
  <c r="AC2739" i="3"/>
  <c r="AC2738" i="3"/>
  <c r="AC2737" i="3"/>
  <c r="AC2736" i="3"/>
  <c r="AC2735" i="3"/>
  <c r="AC2734" i="3"/>
  <c r="AC2733" i="3"/>
  <c r="AC2732" i="3"/>
  <c r="AC2731" i="3"/>
  <c r="AC2730" i="3"/>
  <c r="AC2729" i="3"/>
  <c r="AC2728" i="3"/>
  <c r="AC2727" i="3"/>
  <c r="AC2726" i="3"/>
  <c r="AC2725" i="3"/>
  <c r="AC2724" i="3"/>
  <c r="AC2723" i="3"/>
  <c r="AC2722" i="3"/>
  <c r="AC2721" i="3"/>
  <c r="AC2720" i="3"/>
  <c r="AC2719" i="3"/>
  <c r="AC2718" i="3"/>
  <c r="AC2717" i="3"/>
  <c r="AC2716" i="3"/>
  <c r="AC2715" i="3"/>
  <c r="AC2714" i="3"/>
  <c r="AC2713" i="3"/>
  <c r="AC2712" i="3"/>
  <c r="AC2711" i="3"/>
  <c r="AC2710" i="3"/>
  <c r="AC2709" i="3"/>
  <c r="AC2708" i="3"/>
  <c r="AC2707" i="3"/>
  <c r="AC2706" i="3"/>
  <c r="AC2705" i="3"/>
  <c r="AC2704" i="3"/>
  <c r="AC2703" i="3"/>
  <c r="AC2702" i="3"/>
  <c r="AC2701" i="3"/>
  <c r="AC2700" i="3"/>
  <c r="AC2699" i="3"/>
  <c r="AC2698" i="3"/>
  <c r="AC2697" i="3"/>
  <c r="AC2696" i="3"/>
  <c r="AC2695" i="3"/>
  <c r="AC2694" i="3"/>
  <c r="AC2693" i="3"/>
  <c r="AC2692" i="3"/>
  <c r="AC2691" i="3"/>
  <c r="AC2690" i="3"/>
  <c r="AC2689" i="3"/>
  <c r="AC2688" i="3"/>
  <c r="AC2687" i="3"/>
  <c r="AC2686" i="3"/>
  <c r="AC2685" i="3"/>
  <c r="AC2684" i="3"/>
  <c r="AC2683" i="3"/>
  <c r="AC2682" i="3"/>
  <c r="AC2681" i="3"/>
  <c r="AC2680" i="3"/>
  <c r="AC2679" i="3"/>
  <c r="AC2678" i="3"/>
  <c r="AC2677" i="3"/>
  <c r="AC2676" i="3"/>
  <c r="AC2675" i="3"/>
  <c r="AC2674" i="3"/>
  <c r="AC2673" i="3"/>
  <c r="AC2672" i="3"/>
  <c r="AC2671" i="3"/>
  <c r="AC2670" i="3"/>
  <c r="AC2669" i="3"/>
  <c r="AC2668" i="3"/>
  <c r="AC2667" i="3"/>
  <c r="AC2666" i="3"/>
  <c r="AC2665" i="3"/>
  <c r="AC2664" i="3"/>
  <c r="AC2663" i="3"/>
  <c r="AC2662" i="3"/>
  <c r="AC2661" i="3"/>
  <c r="AC2660" i="3"/>
  <c r="AC2659" i="3"/>
  <c r="AC2658" i="3"/>
  <c r="AC2657" i="3"/>
  <c r="AC2656" i="3"/>
  <c r="AC2655" i="3"/>
  <c r="AC2654" i="3"/>
  <c r="AC2653" i="3"/>
  <c r="AC2652" i="3"/>
  <c r="AC2651" i="3"/>
  <c r="AC2650" i="3"/>
  <c r="AC2649" i="3"/>
  <c r="AC2648" i="3"/>
  <c r="AC2647" i="3"/>
  <c r="AC2646" i="3"/>
  <c r="AC2645" i="3"/>
  <c r="AC2644" i="3"/>
  <c r="AC2643" i="3"/>
  <c r="AC2642" i="3"/>
  <c r="AC2641" i="3"/>
  <c r="AC2640" i="3"/>
  <c r="AC2639" i="3"/>
  <c r="AC2638" i="3"/>
  <c r="AC2637" i="3"/>
  <c r="AC2636" i="3"/>
  <c r="AC2635" i="3"/>
  <c r="AC2634" i="3"/>
  <c r="AC2633" i="3"/>
  <c r="AC2632" i="3"/>
  <c r="AC2631" i="3"/>
  <c r="AC2630" i="3"/>
  <c r="AC2629" i="3"/>
  <c r="AC2628" i="3"/>
  <c r="AC2627" i="3"/>
  <c r="AC2626" i="3"/>
  <c r="AC2625" i="3"/>
  <c r="AC2624" i="3"/>
  <c r="AC2623" i="3"/>
  <c r="AC2622" i="3"/>
  <c r="AC2621" i="3"/>
  <c r="AC2620" i="3"/>
  <c r="AC2619" i="3"/>
  <c r="AC2618" i="3"/>
  <c r="AC2617" i="3"/>
  <c r="AC2616" i="3"/>
  <c r="AC2615" i="3"/>
  <c r="AC2614" i="3"/>
  <c r="AC2613" i="3"/>
  <c r="AC2612" i="3"/>
  <c r="AC2611" i="3"/>
  <c r="AC2610" i="3"/>
  <c r="AC2609" i="3"/>
  <c r="AC2608" i="3"/>
  <c r="AC2607" i="3"/>
  <c r="AC2606" i="3"/>
  <c r="AC2605" i="3"/>
  <c r="AC2604" i="3"/>
  <c r="AC2603" i="3"/>
  <c r="AC2602" i="3"/>
  <c r="AC2601" i="3"/>
  <c r="AC2600" i="3"/>
  <c r="AC2599" i="3"/>
  <c r="AC2598" i="3"/>
  <c r="AC2597" i="3"/>
  <c r="AC2596" i="3"/>
  <c r="AC2595" i="3"/>
  <c r="AC2594" i="3"/>
  <c r="AC2593" i="3"/>
  <c r="AC2592" i="3"/>
  <c r="AC2591" i="3"/>
  <c r="AC2590" i="3"/>
  <c r="AC2589" i="3"/>
  <c r="AC2588" i="3"/>
  <c r="AC2587" i="3"/>
  <c r="AC2586" i="3"/>
  <c r="AC2585" i="3"/>
  <c r="AC2584" i="3"/>
  <c r="AC2583" i="3"/>
  <c r="AC2582" i="3"/>
  <c r="AC2581" i="3"/>
  <c r="AC2580" i="3"/>
  <c r="AC2579" i="3"/>
  <c r="AC2578" i="3"/>
  <c r="AC2577" i="3"/>
  <c r="AC2576" i="3"/>
  <c r="AC2575" i="3"/>
  <c r="AC2574" i="3"/>
  <c r="AC2573" i="3"/>
  <c r="AC2572" i="3"/>
  <c r="AC2571" i="3"/>
  <c r="AC2570" i="3"/>
  <c r="AC2569" i="3"/>
  <c r="AC2568" i="3"/>
  <c r="AC2567" i="3"/>
  <c r="AC2566" i="3"/>
  <c r="AC2565" i="3"/>
  <c r="AC2564" i="3"/>
  <c r="AC2563" i="3"/>
  <c r="AC2562" i="3"/>
  <c r="AC2561" i="3"/>
  <c r="AC2560" i="3"/>
  <c r="AC2559" i="3"/>
  <c r="AC2558" i="3"/>
  <c r="AC2557" i="3"/>
  <c r="AC2556" i="3"/>
  <c r="AC2555" i="3"/>
  <c r="AC2554" i="3"/>
  <c r="AC2553" i="3"/>
  <c r="AC2552" i="3"/>
  <c r="AC2551" i="3"/>
  <c r="AC2550" i="3"/>
  <c r="AC2549" i="3"/>
  <c r="AC2548" i="3"/>
  <c r="AC2547" i="3"/>
  <c r="AC2546" i="3"/>
  <c r="AC2545" i="3"/>
  <c r="AC2544" i="3"/>
  <c r="AC2543" i="3"/>
  <c r="AC2542" i="3"/>
  <c r="AC2541" i="3"/>
  <c r="AC2540" i="3"/>
  <c r="AC2539" i="3"/>
  <c r="AC2538" i="3"/>
  <c r="AC2537" i="3"/>
  <c r="AC2536" i="3"/>
  <c r="AC2535" i="3"/>
  <c r="AC2534" i="3"/>
  <c r="AC2533" i="3"/>
  <c r="AC2532" i="3"/>
  <c r="AC2531" i="3"/>
  <c r="AC2530" i="3"/>
  <c r="AC2529" i="3"/>
  <c r="AC2528" i="3"/>
  <c r="AC2527" i="3"/>
  <c r="AC2526" i="3"/>
  <c r="AC2525" i="3"/>
  <c r="AC2524" i="3"/>
  <c r="AC2523" i="3"/>
  <c r="AC2522" i="3"/>
  <c r="AC2521" i="3"/>
  <c r="AC2520" i="3"/>
  <c r="AC2519" i="3"/>
  <c r="AC2518" i="3"/>
  <c r="AC2517" i="3"/>
  <c r="AC2516" i="3"/>
  <c r="AC2515" i="3"/>
  <c r="AC2514" i="3"/>
  <c r="AC2513" i="3"/>
  <c r="AC2512" i="3"/>
  <c r="AC2511" i="3"/>
  <c r="AC2510" i="3"/>
  <c r="AC2509" i="3"/>
  <c r="AC2508" i="3"/>
  <c r="AC2507" i="3"/>
  <c r="AC2506" i="3"/>
  <c r="AC2505" i="3"/>
  <c r="AC2504" i="3"/>
  <c r="AC2503" i="3"/>
  <c r="AC2502" i="3"/>
  <c r="AC2501" i="3"/>
  <c r="AC2500" i="3"/>
  <c r="AC2499" i="3"/>
  <c r="AC2498" i="3"/>
  <c r="AC2497" i="3"/>
  <c r="AC2496" i="3"/>
  <c r="AC2495" i="3"/>
  <c r="AC2494" i="3"/>
  <c r="AC2493" i="3"/>
  <c r="AC2492" i="3"/>
  <c r="AC2491" i="3"/>
  <c r="AC2490" i="3"/>
  <c r="AC2489" i="3"/>
  <c r="AC2488" i="3"/>
  <c r="AC2487" i="3"/>
  <c r="AC2486" i="3"/>
  <c r="AC2485" i="3"/>
  <c r="AC2484" i="3"/>
  <c r="AC2483" i="3"/>
  <c r="AC2482" i="3"/>
  <c r="AC2481" i="3"/>
  <c r="AC2480" i="3"/>
  <c r="AC2479" i="3"/>
  <c r="AC2478" i="3"/>
  <c r="AC2477" i="3"/>
  <c r="AC2476" i="3"/>
  <c r="AC2475" i="3"/>
  <c r="AC2474" i="3"/>
  <c r="AC2473" i="3"/>
  <c r="AC2472" i="3"/>
  <c r="AC2471" i="3"/>
  <c r="AC2470" i="3"/>
  <c r="AC2469" i="3"/>
  <c r="AC2468" i="3"/>
  <c r="AC2467" i="3"/>
  <c r="AC2466" i="3"/>
  <c r="AC2465" i="3"/>
  <c r="AC2464" i="3"/>
  <c r="AC2463" i="3"/>
  <c r="AC2462" i="3"/>
  <c r="AC2461" i="3"/>
  <c r="AC2460" i="3"/>
  <c r="AC2459" i="3"/>
  <c r="AC2458" i="3"/>
  <c r="AC2457" i="3"/>
  <c r="AC2456" i="3"/>
  <c r="AC2455" i="3"/>
  <c r="AC2454" i="3"/>
  <c r="AC2453" i="3"/>
  <c r="AC2452" i="3"/>
  <c r="AC2451" i="3"/>
  <c r="AC2450" i="3"/>
  <c r="AC2449" i="3"/>
  <c r="AC2448" i="3"/>
  <c r="AC2447" i="3"/>
  <c r="AC2446" i="3"/>
  <c r="AC2445" i="3"/>
  <c r="AC2444" i="3"/>
  <c r="AC2443" i="3"/>
  <c r="AC2442" i="3"/>
  <c r="AC2441" i="3"/>
  <c r="AC2440" i="3"/>
  <c r="AC2439" i="3"/>
  <c r="AC2438" i="3"/>
  <c r="AC2437" i="3"/>
  <c r="AC2436" i="3"/>
  <c r="AC2435" i="3"/>
  <c r="AC2434" i="3"/>
  <c r="AC2433" i="3"/>
  <c r="AC2432" i="3"/>
  <c r="AC2431" i="3"/>
  <c r="AC2430" i="3"/>
  <c r="AC2429" i="3"/>
  <c r="AC2428" i="3"/>
  <c r="AC2427" i="3"/>
  <c r="AC2426" i="3"/>
  <c r="AC2425" i="3"/>
  <c r="AC2424" i="3"/>
  <c r="AC2423" i="3"/>
  <c r="AC2422" i="3"/>
  <c r="AC2421" i="3"/>
  <c r="AC2420" i="3"/>
  <c r="AC2419" i="3"/>
  <c r="AC2418" i="3"/>
  <c r="AC2417" i="3"/>
  <c r="AC2416" i="3"/>
  <c r="AC2415" i="3"/>
  <c r="AC2414" i="3"/>
  <c r="AC2413" i="3"/>
  <c r="AC2412" i="3"/>
  <c r="AC2411" i="3"/>
  <c r="AC2410" i="3"/>
  <c r="AC2409" i="3"/>
  <c r="AC2408" i="3"/>
  <c r="AC2407" i="3"/>
  <c r="AC2406" i="3"/>
  <c r="AC2405" i="3"/>
  <c r="AC2404" i="3"/>
  <c r="AC2403" i="3"/>
  <c r="AC2402" i="3"/>
  <c r="AC2401" i="3"/>
  <c r="AC2400" i="3"/>
  <c r="AC2399" i="3"/>
  <c r="AC2398" i="3"/>
  <c r="AC2397" i="3"/>
  <c r="AC2396" i="3"/>
  <c r="AC2395" i="3"/>
  <c r="AC2394" i="3"/>
  <c r="AC2393" i="3"/>
  <c r="AC2392" i="3"/>
  <c r="AC2391" i="3"/>
  <c r="AC2390" i="3"/>
  <c r="AC2389" i="3"/>
  <c r="AC2388" i="3"/>
  <c r="AC2387" i="3"/>
  <c r="AC2386" i="3"/>
  <c r="AC2385" i="3"/>
  <c r="AC2384" i="3"/>
  <c r="AC2383" i="3"/>
  <c r="AC2382" i="3"/>
  <c r="AC2381" i="3"/>
  <c r="AC2380" i="3"/>
  <c r="AC2379" i="3"/>
  <c r="AC2378" i="3"/>
  <c r="AC2377" i="3"/>
  <c r="AC2376" i="3"/>
  <c r="AC2375" i="3"/>
  <c r="AC2374" i="3"/>
  <c r="AC2373" i="3"/>
  <c r="AC2372" i="3"/>
  <c r="AC2371" i="3"/>
  <c r="AC2370" i="3"/>
  <c r="AC2369" i="3"/>
  <c r="AC2368" i="3"/>
  <c r="AC2367" i="3"/>
  <c r="AC2366" i="3"/>
  <c r="AC2365" i="3"/>
  <c r="AC2364" i="3"/>
  <c r="AC2363" i="3"/>
  <c r="AC2362" i="3"/>
  <c r="AC2361" i="3"/>
  <c r="AC2360" i="3"/>
  <c r="AC2359" i="3"/>
  <c r="AC2358" i="3"/>
  <c r="AC2357" i="3"/>
  <c r="AC2356" i="3"/>
  <c r="AC2355" i="3"/>
  <c r="AC2354" i="3"/>
  <c r="AC2353" i="3"/>
  <c r="AC2352" i="3"/>
  <c r="AC2351" i="3"/>
  <c r="AC2350" i="3"/>
  <c r="AC2349" i="3"/>
  <c r="AC2348" i="3"/>
  <c r="AC2347" i="3"/>
  <c r="AC2346" i="3"/>
  <c r="AC2345" i="3"/>
  <c r="AC2344" i="3"/>
  <c r="AC2343" i="3"/>
  <c r="AC2342" i="3"/>
  <c r="AC2341" i="3"/>
  <c r="AC2340" i="3"/>
  <c r="AC2339" i="3"/>
  <c r="AC2338" i="3"/>
  <c r="AC2337" i="3"/>
  <c r="AC2336" i="3"/>
  <c r="AC2335" i="3"/>
  <c r="AC2334" i="3"/>
  <c r="AC2333" i="3"/>
  <c r="AC2332" i="3"/>
  <c r="AC2331" i="3"/>
  <c r="AC2330" i="3"/>
  <c r="AC2329" i="3"/>
  <c r="AC2328" i="3"/>
  <c r="AC2327" i="3"/>
  <c r="AC2326" i="3"/>
  <c r="AC2325" i="3"/>
  <c r="AC2324" i="3"/>
  <c r="AC2323" i="3"/>
  <c r="AC2322" i="3"/>
  <c r="AC2321" i="3"/>
  <c r="AC2320" i="3"/>
  <c r="AC2319" i="3"/>
  <c r="AC2318" i="3"/>
  <c r="AC2317" i="3"/>
  <c r="AC2316" i="3"/>
  <c r="AC2315" i="3"/>
  <c r="AC2314" i="3"/>
  <c r="AC2313" i="3"/>
  <c r="AC2312" i="3"/>
  <c r="AC2311" i="3"/>
  <c r="AC2310" i="3"/>
  <c r="AC2309" i="3"/>
  <c r="AC2308" i="3"/>
  <c r="AC2307" i="3"/>
  <c r="AC2306" i="3"/>
  <c r="AC2305" i="3"/>
  <c r="AC2304" i="3"/>
  <c r="AC2303" i="3"/>
  <c r="AC2302" i="3"/>
  <c r="AC2301" i="3"/>
  <c r="AC2300" i="3"/>
  <c r="AC2299" i="3"/>
  <c r="AC2298" i="3"/>
  <c r="AC2297" i="3"/>
  <c r="AC2296" i="3"/>
  <c r="AC2295" i="3"/>
  <c r="AC2294" i="3"/>
  <c r="AC2293" i="3"/>
  <c r="AC2292" i="3"/>
  <c r="AC2291" i="3"/>
  <c r="AC2290" i="3"/>
  <c r="AC2289" i="3"/>
  <c r="AC2288" i="3"/>
  <c r="AC2287" i="3"/>
  <c r="AC2286" i="3"/>
  <c r="AC2285" i="3"/>
  <c r="AC2284" i="3"/>
  <c r="AC2283" i="3"/>
  <c r="AC2282" i="3"/>
  <c r="AC2281" i="3"/>
  <c r="AC2280" i="3"/>
  <c r="AC2279" i="3"/>
  <c r="AC2278" i="3"/>
  <c r="AC2277" i="3"/>
  <c r="AC2276" i="3"/>
  <c r="AC2275" i="3"/>
  <c r="AC2274" i="3"/>
  <c r="AC2273" i="3"/>
  <c r="AC2272" i="3"/>
  <c r="AC2271" i="3"/>
  <c r="AC2270" i="3"/>
  <c r="AC2269" i="3"/>
  <c r="AC2268" i="3"/>
  <c r="AC2267" i="3"/>
  <c r="AC2266" i="3"/>
  <c r="AC2265" i="3"/>
  <c r="AC2264" i="3"/>
  <c r="AC2263" i="3"/>
  <c r="AC2262" i="3"/>
  <c r="AC2261" i="3"/>
  <c r="AC2260" i="3"/>
  <c r="AC2259" i="3"/>
  <c r="AC2258" i="3"/>
  <c r="AC2257" i="3"/>
  <c r="AC2256" i="3"/>
  <c r="AC2255" i="3"/>
  <c r="AC2254" i="3"/>
  <c r="AC2253" i="3"/>
  <c r="AC2252" i="3"/>
  <c r="AC2251" i="3"/>
  <c r="AC2250" i="3"/>
  <c r="AC2249" i="3"/>
  <c r="AC2248" i="3"/>
  <c r="AC2247" i="3"/>
  <c r="AC2246" i="3"/>
  <c r="AC2245" i="3"/>
  <c r="AC2244" i="3"/>
  <c r="AC2243" i="3"/>
  <c r="AC2242" i="3"/>
  <c r="AC2241" i="3"/>
  <c r="AC2240" i="3"/>
  <c r="AC2239" i="3"/>
  <c r="AC2238" i="3"/>
  <c r="AC2237" i="3"/>
  <c r="AC2236" i="3"/>
  <c r="AC2235" i="3"/>
  <c r="AC2234" i="3"/>
  <c r="AC2233" i="3"/>
  <c r="AC2232" i="3"/>
  <c r="AC2231" i="3"/>
  <c r="AC2230" i="3"/>
  <c r="AC2229" i="3"/>
  <c r="AC2228" i="3"/>
  <c r="AC2227" i="3"/>
  <c r="AC2226" i="3"/>
  <c r="AC2225" i="3"/>
  <c r="AC2224" i="3"/>
  <c r="AC2223" i="3"/>
  <c r="AC2222" i="3"/>
  <c r="AC2221" i="3"/>
  <c r="AC2220" i="3"/>
  <c r="AC2219" i="3"/>
  <c r="AC2218" i="3"/>
  <c r="AC2217" i="3"/>
  <c r="AC2216" i="3"/>
  <c r="AC2215" i="3"/>
  <c r="AC2214" i="3"/>
  <c r="AC2213" i="3"/>
  <c r="AC2212" i="3"/>
  <c r="AC2211" i="3"/>
  <c r="AC2210" i="3"/>
  <c r="AC2209" i="3"/>
  <c r="AC2208" i="3"/>
  <c r="AC2207" i="3"/>
  <c r="AC2206" i="3"/>
  <c r="AC2205" i="3"/>
  <c r="AC2204" i="3"/>
  <c r="AC2203" i="3"/>
  <c r="AC2202" i="3"/>
  <c r="AC2201" i="3"/>
  <c r="AC2200" i="3"/>
  <c r="AC2199" i="3"/>
  <c r="AC2198" i="3"/>
  <c r="AC2197" i="3"/>
  <c r="AC2196" i="3"/>
  <c r="AC2195" i="3"/>
  <c r="AC2194" i="3"/>
  <c r="AC2193" i="3"/>
  <c r="AC2192" i="3"/>
  <c r="AC2191" i="3"/>
  <c r="AC2190" i="3"/>
  <c r="AC2189" i="3"/>
  <c r="AC2188" i="3"/>
  <c r="AC2187" i="3"/>
  <c r="AC2186" i="3"/>
  <c r="AC2185" i="3"/>
  <c r="AC2184" i="3"/>
  <c r="AC2183" i="3"/>
  <c r="AC2182" i="3"/>
  <c r="AC2181" i="3"/>
  <c r="AC2180" i="3"/>
  <c r="AC2179" i="3"/>
  <c r="AC2178" i="3"/>
  <c r="AC2177" i="3"/>
  <c r="AC2176" i="3"/>
  <c r="AC2175" i="3"/>
  <c r="AC2174" i="3"/>
  <c r="AC2173" i="3"/>
  <c r="AC2172" i="3"/>
  <c r="AC2171" i="3"/>
  <c r="AC2170" i="3"/>
  <c r="AC2169" i="3"/>
  <c r="AC2168" i="3"/>
  <c r="AC2167" i="3"/>
  <c r="AC2166" i="3"/>
  <c r="AC2165" i="3"/>
  <c r="AC2164" i="3"/>
  <c r="AC2163" i="3"/>
  <c r="AC2162" i="3"/>
  <c r="AC2161" i="3"/>
  <c r="AC2160" i="3"/>
  <c r="AC2159" i="3"/>
  <c r="AC2158" i="3"/>
  <c r="AC2157" i="3"/>
  <c r="AC2156" i="3"/>
  <c r="AC2155" i="3"/>
  <c r="AC2154" i="3"/>
  <c r="AC2153" i="3"/>
  <c r="AC2152" i="3"/>
  <c r="AC2151" i="3"/>
  <c r="AC2150" i="3"/>
  <c r="AC2149" i="3"/>
  <c r="AC2148" i="3"/>
  <c r="AC2147" i="3"/>
  <c r="AC2146" i="3"/>
  <c r="AC2145" i="3"/>
  <c r="AC2144" i="3"/>
  <c r="AC2143" i="3"/>
  <c r="AC2142" i="3"/>
  <c r="AC2141" i="3"/>
  <c r="AC2140" i="3"/>
  <c r="AC2139" i="3"/>
  <c r="AC2138" i="3"/>
  <c r="AC2137" i="3"/>
  <c r="AC2136" i="3"/>
  <c r="AC2135" i="3"/>
  <c r="AC2134" i="3"/>
  <c r="AC2133" i="3"/>
  <c r="AC2132" i="3"/>
  <c r="AC2131" i="3"/>
  <c r="AC2130" i="3"/>
  <c r="AC2129" i="3"/>
  <c r="AC2128" i="3"/>
  <c r="AC2127" i="3"/>
  <c r="AC2126" i="3"/>
  <c r="AC2125" i="3"/>
  <c r="AC2124" i="3"/>
  <c r="AC2123" i="3"/>
  <c r="AC2122" i="3"/>
  <c r="AC2121" i="3"/>
  <c r="AC2120" i="3"/>
  <c r="AC2119" i="3"/>
  <c r="AC2118" i="3"/>
  <c r="AC2117" i="3"/>
  <c r="AC2116" i="3"/>
  <c r="AC2115" i="3"/>
  <c r="AC2114" i="3"/>
  <c r="AC2113" i="3"/>
  <c r="AC2112" i="3"/>
  <c r="AC2111" i="3"/>
  <c r="AC2110" i="3"/>
  <c r="AC2109" i="3"/>
  <c r="AC2108" i="3"/>
  <c r="AC2107" i="3"/>
  <c r="AC2106" i="3"/>
  <c r="AC2105" i="3"/>
  <c r="AC2104" i="3"/>
  <c r="AC2103" i="3"/>
  <c r="AC2102" i="3"/>
  <c r="AC2101" i="3"/>
  <c r="AC2100" i="3"/>
  <c r="AC2099" i="3"/>
  <c r="AC2098" i="3"/>
  <c r="AC2097" i="3"/>
  <c r="AC2096" i="3"/>
  <c r="AC2095" i="3"/>
  <c r="AC2094" i="3"/>
  <c r="AC2093" i="3"/>
  <c r="AC2092" i="3"/>
  <c r="AC2091" i="3"/>
  <c r="AC2090" i="3"/>
  <c r="AC2089" i="3"/>
  <c r="AC2088" i="3"/>
  <c r="AC2087" i="3"/>
  <c r="AC2086" i="3"/>
  <c r="AC2085" i="3"/>
  <c r="AC2084" i="3"/>
  <c r="AC2083" i="3"/>
  <c r="AC2082" i="3"/>
  <c r="AC2081" i="3"/>
  <c r="AC2080" i="3"/>
  <c r="AC2079" i="3"/>
  <c r="AC2078" i="3"/>
  <c r="AC2077" i="3"/>
  <c r="AC2076" i="3"/>
  <c r="AC2075" i="3"/>
  <c r="AC2074" i="3"/>
  <c r="AC2073" i="3"/>
  <c r="AC2072" i="3"/>
  <c r="AC2071" i="3"/>
  <c r="AC2070" i="3"/>
  <c r="AC2069" i="3"/>
  <c r="AC2068" i="3"/>
  <c r="AC2067" i="3"/>
  <c r="AC2066" i="3"/>
  <c r="AC2065" i="3"/>
  <c r="AC2064" i="3"/>
  <c r="AC2063" i="3"/>
  <c r="AC2062" i="3"/>
  <c r="AC2061" i="3"/>
  <c r="AC2060" i="3"/>
  <c r="AC2059" i="3"/>
  <c r="AC2058" i="3"/>
  <c r="AC2057" i="3"/>
  <c r="AC2056" i="3"/>
  <c r="AC2055" i="3"/>
  <c r="AC2054" i="3"/>
  <c r="AC2053" i="3"/>
  <c r="AC2052" i="3"/>
  <c r="AC2051" i="3"/>
  <c r="AC2050" i="3"/>
  <c r="AC2049" i="3"/>
  <c r="AC2048" i="3"/>
  <c r="AC2047" i="3"/>
  <c r="AC2046" i="3"/>
  <c r="AC2045" i="3"/>
  <c r="AC2044" i="3"/>
  <c r="AC2043" i="3"/>
  <c r="AC2042" i="3"/>
  <c r="AC2041" i="3"/>
  <c r="AC2040" i="3"/>
  <c r="AC2039" i="3"/>
  <c r="AC2038" i="3"/>
  <c r="AC2037" i="3"/>
  <c r="AC2036" i="3"/>
  <c r="AC2035" i="3"/>
  <c r="AC2034" i="3"/>
  <c r="AC2033" i="3"/>
  <c r="AC2032" i="3"/>
  <c r="AC2031" i="3"/>
  <c r="AC2030" i="3"/>
  <c r="AC2029" i="3"/>
  <c r="AC2028" i="3"/>
  <c r="AC2027" i="3"/>
  <c r="AC2026" i="3"/>
  <c r="AC2025" i="3"/>
  <c r="AC2024" i="3"/>
  <c r="AC2023" i="3"/>
  <c r="AC2022" i="3"/>
  <c r="AC2021" i="3"/>
  <c r="AC2020" i="3"/>
  <c r="AC2019" i="3"/>
  <c r="AC2018" i="3"/>
  <c r="AC2017" i="3"/>
  <c r="AC2016" i="3"/>
  <c r="AC2015" i="3"/>
  <c r="AC2014" i="3"/>
  <c r="AC2013" i="3"/>
  <c r="AC2012" i="3"/>
  <c r="AC2011" i="3"/>
  <c r="AC2010" i="3"/>
  <c r="AC2009" i="3"/>
  <c r="AC2008" i="3"/>
  <c r="AC2007" i="3"/>
  <c r="AC2006" i="3"/>
  <c r="AC2005" i="3"/>
  <c r="AC2004" i="3"/>
  <c r="AC2003" i="3"/>
  <c r="AC2002" i="3"/>
  <c r="AC2001" i="3"/>
  <c r="AC2000" i="3"/>
  <c r="AC1999" i="3"/>
  <c r="AC1998" i="3"/>
  <c r="AC1997" i="3"/>
  <c r="AC1996" i="3"/>
  <c r="AC1995" i="3"/>
  <c r="AC1994" i="3"/>
  <c r="AC1993" i="3"/>
  <c r="AC1992" i="3"/>
  <c r="AC1991" i="3"/>
  <c r="AC1990" i="3"/>
  <c r="AC1989" i="3"/>
  <c r="AC1988" i="3"/>
  <c r="AC1987" i="3"/>
  <c r="AC1986" i="3"/>
  <c r="AC1985" i="3"/>
  <c r="AC1984" i="3"/>
  <c r="AC1983" i="3"/>
  <c r="AC1982" i="3"/>
  <c r="AC1981" i="3"/>
  <c r="AC1980" i="3"/>
  <c r="AC1979" i="3"/>
  <c r="AC1978" i="3"/>
  <c r="AC1977" i="3"/>
  <c r="AC1976" i="3"/>
  <c r="AC1975" i="3"/>
  <c r="AC1974" i="3"/>
  <c r="AC1973" i="3"/>
  <c r="AC1972" i="3"/>
  <c r="AC1971" i="3"/>
  <c r="AC1970" i="3"/>
  <c r="AC1969" i="3"/>
  <c r="AC1968" i="3"/>
  <c r="AC1967" i="3"/>
  <c r="AC1966" i="3"/>
  <c r="AC1965" i="3"/>
  <c r="AC1964" i="3"/>
  <c r="AC1963" i="3"/>
  <c r="AC1962" i="3"/>
  <c r="AC1961" i="3"/>
  <c r="AC1960" i="3"/>
  <c r="AC1959" i="3"/>
  <c r="AC1958" i="3"/>
  <c r="AC1957" i="3"/>
  <c r="AC1956" i="3"/>
  <c r="AC1955" i="3"/>
  <c r="AC1954" i="3"/>
  <c r="AC1953" i="3"/>
  <c r="AC1952" i="3"/>
  <c r="AC1951" i="3"/>
  <c r="AC1950" i="3"/>
  <c r="AC1949" i="3"/>
  <c r="AC1948" i="3"/>
  <c r="AC1947" i="3"/>
  <c r="AC1946" i="3"/>
  <c r="AC1945" i="3"/>
  <c r="AC1944" i="3"/>
  <c r="AC1943" i="3"/>
  <c r="AC1942" i="3"/>
  <c r="AC1941" i="3"/>
  <c r="AC1940" i="3"/>
  <c r="AC1939" i="3"/>
  <c r="AC1938" i="3"/>
  <c r="AC1937" i="3"/>
  <c r="AC1936" i="3"/>
  <c r="AC1935" i="3"/>
  <c r="AC1934" i="3"/>
  <c r="AC1933" i="3"/>
  <c r="AC1932" i="3"/>
  <c r="AC1931" i="3"/>
  <c r="AC1930" i="3"/>
  <c r="AC1929" i="3"/>
  <c r="AC1928" i="3"/>
  <c r="AC1927" i="3"/>
  <c r="AC1926" i="3"/>
  <c r="AC1925" i="3"/>
  <c r="AC1924" i="3"/>
  <c r="AC1923" i="3"/>
  <c r="AC1922" i="3"/>
  <c r="AC1921" i="3"/>
  <c r="AC1920" i="3"/>
  <c r="AC1919" i="3"/>
  <c r="AC1918" i="3"/>
  <c r="AC1917" i="3"/>
  <c r="AC1916" i="3"/>
  <c r="AC1915" i="3"/>
  <c r="AC1914" i="3"/>
  <c r="AC1913" i="3"/>
  <c r="AC1912" i="3"/>
  <c r="AC1911" i="3"/>
  <c r="AC1910" i="3"/>
  <c r="AC1909" i="3"/>
  <c r="AC1908" i="3"/>
  <c r="AC1907" i="3"/>
  <c r="AC1906" i="3"/>
  <c r="AC1905" i="3"/>
  <c r="AC1904" i="3"/>
  <c r="AC1903" i="3"/>
  <c r="AC1902" i="3"/>
  <c r="AC1901" i="3"/>
  <c r="AC1900" i="3"/>
  <c r="AC1899" i="3"/>
  <c r="AC1898" i="3"/>
  <c r="AC1897" i="3"/>
  <c r="AC1896" i="3"/>
  <c r="AC1895" i="3"/>
  <c r="AC1894" i="3"/>
  <c r="AC1893" i="3"/>
  <c r="AC1892" i="3"/>
  <c r="AC1891" i="3"/>
  <c r="AC1890" i="3"/>
  <c r="AC1889" i="3"/>
  <c r="AC1888" i="3"/>
  <c r="AC1887" i="3"/>
  <c r="AC1886" i="3"/>
  <c r="AC1885" i="3"/>
  <c r="AC1884" i="3"/>
  <c r="AC1883" i="3"/>
  <c r="AC1882" i="3"/>
  <c r="AC1881" i="3"/>
  <c r="AC1880" i="3"/>
  <c r="AC1879" i="3"/>
  <c r="AC1878" i="3"/>
  <c r="AC1877" i="3"/>
  <c r="AC1876" i="3"/>
  <c r="AC1875" i="3"/>
  <c r="AC1874" i="3"/>
  <c r="AC1873" i="3"/>
  <c r="AC1872" i="3"/>
  <c r="AC1871" i="3"/>
  <c r="AC1870" i="3"/>
  <c r="AC1869" i="3"/>
  <c r="AC1868" i="3"/>
  <c r="AC1867" i="3"/>
  <c r="AC1866" i="3"/>
  <c r="AC1865" i="3"/>
  <c r="AC1864" i="3"/>
  <c r="AC1863" i="3"/>
  <c r="AC1862" i="3"/>
  <c r="AC1861" i="3"/>
  <c r="AC1860" i="3"/>
  <c r="AC1859" i="3"/>
  <c r="AC1858" i="3"/>
  <c r="AC1857" i="3"/>
  <c r="AC1856" i="3"/>
  <c r="AC1855" i="3"/>
  <c r="AC1854" i="3"/>
  <c r="AC1853" i="3"/>
  <c r="AC1852" i="3"/>
  <c r="AC1851" i="3"/>
  <c r="AC1850" i="3"/>
  <c r="AC1849" i="3"/>
  <c r="AC1848" i="3"/>
  <c r="AC1847" i="3"/>
  <c r="AC1846" i="3"/>
  <c r="AC1845" i="3"/>
  <c r="AC1844" i="3"/>
  <c r="AC1843" i="3"/>
  <c r="AC1842" i="3"/>
  <c r="AC1841" i="3"/>
  <c r="AC1840" i="3"/>
  <c r="AC1839" i="3"/>
  <c r="AC1838" i="3"/>
  <c r="AC1837" i="3"/>
  <c r="AC1836" i="3"/>
  <c r="AC1835" i="3"/>
  <c r="AC1834" i="3"/>
  <c r="AC1833" i="3"/>
  <c r="AC1832" i="3"/>
  <c r="AC1831" i="3"/>
  <c r="AC1830" i="3"/>
  <c r="AC1829" i="3"/>
  <c r="AC1828" i="3"/>
  <c r="AC1827" i="3"/>
  <c r="AC1826" i="3"/>
  <c r="AC1825" i="3"/>
  <c r="AC1824" i="3"/>
  <c r="AC1823" i="3"/>
  <c r="AC1822" i="3"/>
  <c r="AC1821" i="3"/>
  <c r="AC1820" i="3"/>
  <c r="AC1819" i="3"/>
  <c r="AC1818" i="3"/>
  <c r="AC1817" i="3"/>
  <c r="AC1816" i="3"/>
  <c r="AC1815" i="3"/>
  <c r="AC1814" i="3"/>
  <c r="AC1813" i="3"/>
  <c r="AC1812" i="3"/>
  <c r="AC1811" i="3"/>
  <c r="AC1810" i="3"/>
  <c r="AC1809" i="3"/>
  <c r="AC1808" i="3"/>
  <c r="AC1807" i="3"/>
  <c r="AC1806" i="3"/>
  <c r="AC1805" i="3"/>
  <c r="AC1804" i="3"/>
  <c r="AC1803" i="3"/>
  <c r="AC1802" i="3"/>
  <c r="AC1801" i="3"/>
  <c r="AC1800" i="3"/>
  <c r="AC1799" i="3"/>
  <c r="AC1798" i="3"/>
  <c r="AC1797" i="3"/>
  <c r="AC1796" i="3"/>
  <c r="AC1795" i="3"/>
  <c r="AC1794" i="3"/>
  <c r="AC1793" i="3"/>
  <c r="AC1792" i="3"/>
  <c r="AC1791" i="3"/>
  <c r="AC1790" i="3"/>
  <c r="AC1789" i="3"/>
  <c r="AC1788" i="3"/>
  <c r="AC1787" i="3"/>
  <c r="AC1786" i="3"/>
  <c r="AC1785" i="3"/>
  <c r="AC1784" i="3"/>
  <c r="AC1783" i="3"/>
  <c r="AC1782" i="3"/>
  <c r="AC1781" i="3"/>
  <c r="AC1780" i="3"/>
  <c r="AC1779" i="3"/>
  <c r="AC1778" i="3"/>
  <c r="AC1777" i="3"/>
  <c r="AC1776" i="3"/>
  <c r="AC1775" i="3"/>
  <c r="AC1774" i="3"/>
  <c r="AC1773" i="3"/>
  <c r="AC1772" i="3"/>
  <c r="AC1771" i="3"/>
  <c r="AC1770" i="3"/>
  <c r="AC1769" i="3"/>
  <c r="AC1768" i="3"/>
  <c r="AC1767" i="3"/>
  <c r="AC1766" i="3"/>
  <c r="AC1765" i="3"/>
  <c r="AC1764" i="3"/>
  <c r="AC1763" i="3"/>
  <c r="AC1762" i="3"/>
  <c r="AC1761" i="3"/>
  <c r="AC1760" i="3"/>
  <c r="AC1759" i="3"/>
  <c r="AC1758" i="3"/>
  <c r="AC1757" i="3"/>
  <c r="AC1756" i="3"/>
  <c r="AC1755" i="3"/>
  <c r="AC1754" i="3"/>
  <c r="AC1753" i="3"/>
  <c r="AC1752" i="3"/>
  <c r="AC1751" i="3"/>
  <c r="AC1750" i="3"/>
  <c r="AC1749" i="3"/>
  <c r="AC1748" i="3"/>
  <c r="AC1747" i="3"/>
  <c r="AC1746" i="3"/>
  <c r="AC1745" i="3"/>
  <c r="AC1744" i="3"/>
  <c r="AC1743" i="3"/>
  <c r="AC1742" i="3"/>
  <c r="AC1741" i="3"/>
  <c r="AC1740" i="3"/>
  <c r="AC1739" i="3"/>
  <c r="AC1738" i="3"/>
  <c r="AC1737" i="3"/>
  <c r="AC1736" i="3"/>
  <c r="AC1735" i="3"/>
  <c r="AC1734" i="3"/>
  <c r="AC1733" i="3"/>
  <c r="AC1732" i="3"/>
  <c r="AC1731" i="3"/>
  <c r="AC1730" i="3"/>
  <c r="AC1729" i="3"/>
  <c r="AC1728" i="3"/>
  <c r="AC1727" i="3"/>
  <c r="AC1726" i="3"/>
  <c r="AC1725" i="3"/>
  <c r="AC1724" i="3"/>
  <c r="AC1723" i="3"/>
  <c r="AC1722" i="3"/>
  <c r="AC1721" i="3"/>
  <c r="AC1720" i="3"/>
  <c r="AC1719" i="3"/>
  <c r="AC1718" i="3"/>
  <c r="AC1717" i="3"/>
  <c r="AC1716" i="3"/>
  <c r="AC1715" i="3"/>
  <c r="AC1714" i="3"/>
  <c r="AC1713" i="3"/>
  <c r="AC1712" i="3"/>
  <c r="AC1711" i="3"/>
  <c r="AC1710" i="3"/>
  <c r="AC1709" i="3"/>
  <c r="AC1708" i="3"/>
  <c r="AC1707" i="3"/>
  <c r="AC1706" i="3"/>
  <c r="AC1705" i="3"/>
  <c r="AC1704" i="3"/>
  <c r="AC1703" i="3"/>
  <c r="AC1702" i="3"/>
  <c r="AC1701" i="3"/>
  <c r="AC1700" i="3"/>
  <c r="AC1699" i="3"/>
  <c r="AC1698" i="3"/>
  <c r="AC1697" i="3"/>
  <c r="AC1696" i="3"/>
  <c r="AC1695" i="3"/>
  <c r="AC1694" i="3"/>
  <c r="AC1693" i="3"/>
  <c r="AC1692" i="3"/>
  <c r="AC1691" i="3"/>
  <c r="AC1690" i="3"/>
  <c r="AC1689" i="3"/>
  <c r="AC1688" i="3"/>
  <c r="AC1687" i="3"/>
  <c r="AC1686" i="3"/>
  <c r="AC1685" i="3"/>
  <c r="AC1684" i="3"/>
  <c r="AC1683" i="3"/>
  <c r="AC1682" i="3"/>
  <c r="AC1681" i="3"/>
  <c r="AC1680" i="3"/>
  <c r="AC1679" i="3"/>
  <c r="AC1678" i="3"/>
  <c r="AC1677" i="3"/>
  <c r="AC1676" i="3"/>
  <c r="AC1675" i="3"/>
  <c r="AC1674" i="3"/>
  <c r="AC1673" i="3"/>
  <c r="AC1672" i="3"/>
  <c r="AC1671" i="3"/>
  <c r="AC1670" i="3"/>
  <c r="AC1669" i="3"/>
  <c r="AC1668" i="3"/>
  <c r="AC1667" i="3"/>
  <c r="AC1666" i="3"/>
  <c r="AC1665" i="3"/>
  <c r="AC1664" i="3"/>
  <c r="AC1663" i="3"/>
  <c r="AC1662" i="3"/>
  <c r="AC1661" i="3"/>
  <c r="AC1660" i="3"/>
  <c r="AC1659" i="3"/>
  <c r="AC1658" i="3"/>
  <c r="AC1657" i="3"/>
  <c r="AC1656" i="3"/>
  <c r="AC1655" i="3"/>
  <c r="AC1654" i="3"/>
  <c r="AC1653" i="3"/>
  <c r="AC1652" i="3"/>
  <c r="AC1651" i="3"/>
  <c r="AC1650" i="3"/>
  <c r="AC1649" i="3"/>
  <c r="AC1648" i="3"/>
  <c r="AC1647" i="3"/>
  <c r="AC1646" i="3"/>
  <c r="AC1645" i="3"/>
  <c r="AC1644" i="3"/>
  <c r="AC1643" i="3"/>
  <c r="AC1642" i="3"/>
  <c r="AC1641" i="3"/>
  <c r="AC1640" i="3"/>
  <c r="AC1639" i="3"/>
  <c r="AC1638" i="3"/>
  <c r="AC1637" i="3"/>
  <c r="AC1636" i="3"/>
  <c r="AC1635" i="3"/>
  <c r="AC1634" i="3"/>
  <c r="AC1633" i="3"/>
  <c r="AC1632" i="3"/>
  <c r="AC1631" i="3"/>
  <c r="AC1630" i="3"/>
  <c r="AC1629" i="3"/>
  <c r="AC1628" i="3"/>
  <c r="AC1627" i="3"/>
  <c r="AC1626" i="3"/>
  <c r="AC1625" i="3"/>
  <c r="AC1624" i="3"/>
  <c r="AC1623" i="3"/>
  <c r="AC1622" i="3"/>
  <c r="AC1621" i="3"/>
  <c r="AC1620" i="3"/>
  <c r="AC1619" i="3"/>
  <c r="AC1618" i="3"/>
  <c r="AC1617" i="3"/>
  <c r="AC1616" i="3"/>
  <c r="AC1615" i="3"/>
  <c r="AC1614" i="3"/>
  <c r="AC1613" i="3"/>
  <c r="AC1612" i="3"/>
  <c r="AC1611" i="3"/>
  <c r="AC1610" i="3"/>
  <c r="AC1609" i="3"/>
  <c r="AC1608" i="3"/>
  <c r="AC1607" i="3"/>
  <c r="AC1606" i="3"/>
  <c r="AC1605" i="3"/>
  <c r="AC1604" i="3"/>
  <c r="AC1603" i="3"/>
  <c r="AC1602" i="3"/>
  <c r="AC1601" i="3"/>
  <c r="AC1600" i="3"/>
  <c r="AC1599" i="3"/>
  <c r="AC1598" i="3"/>
  <c r="AC1597" i="3"/>
  <c r="AC1596" i="3"/>
  <c r="AC1595" i="3"/>
  <c r="AC1594" i="3"/>
  <c r="AC1593" i="3"/>
  <c r="AC1592" i="3"/>
  <c r="AC1591" i="3"/>
  <c r="AC1590" i="3"/>
  <c r="AC1589" i="3"/>
  <c r="AC1588" i="3"/>
  <c r="AC1587" i="3"/>
  <c r="AC1586" i="3"/>
  <c r="AC1585" i="3"/>
  <c r="AC1584" i="3"/>
  <c r="AC1583" i="3"/>
  <c r="AC1582" i="3"/>
  <c r="AC1581" i="3"/>
  <c r="AC1580" i="3"/>
  <c r="AC1579" i="3"/>
  <c r="AC1578" i="3"/>
  <c r="AC1577" i="3"/>
  <c r="AC1576" i="3"/>
  <c r="AC1575" i="3"/>
  <c r="AC1574" i="3"/>
  <c r="AC1573" i="3"/>
  <c r="AC1572" i="3"/>
  <c r="AC1571" i="3"/>
  <c r="AC1570" i="3"/>
  <c r="AC1569" i="3"/>
  <c r="AC1568" i="3"/>
  <c r="AC1567" i="3"/>
  <c r="AC1566" i="3"/>
  <c r="AC1565" i="3"/>
  <c r="AC1564" i="3"/>
  <c r="AC1563" i="3"/>
  <c r="AC1562" i="3"/>
  <c r="AC1561" i="3"/>
  <c r="AC1560" i="3"/>
  <c r="AC1559" i="3"/>
  <c r="AC1558" i="3"/>
  <c r="AC1557" i="3"/>
  <c r="AC1556" i="3"/>
  <c r="AC1555" i="3"/>
  <c r="AC1554" i="3"/>
  <c r="AC1553" i="3"/>
  <c r="AC1552" i="3"/>
  <c r="AC1551" i="3"/>
  <c r="AC1550" i="3"/>
  <c r="AC1549" i="3"/>
  <c r="AC1548" i="3"/>
  <c r="AC1547" i="3"/>
  <c r="AC1546" i="3"/>
  <c r="AC1545" i="3"/>
  <c r="AC1544" i="3"/>
  <c r="AC1543" i="3"/>
  <c r="AC1542" i="3"/>
  <c r="AC1541" i="3"/>
  <c r="AC1540" i="3"/>
  <c r="AC1539" i="3"/>
  <c r="AC1538" i="3"/>
  <c r="AC1537" i="3"/>
  <c r="AC1536" i="3"/>
  <c r="AC1535" i="3"/>
  <c r="AC1534" i="3"/>
  <c r="AC1533" i="3"/>
  <c r="AC1532" i="3"/>
  <c r="AC1531" i="3"/>
  <c r="AC1530" i="3"/>
  <c r="AC1529" i="3"/>
  <c r="AC1528" i="3"/>
  <c r="AC1527" i="3"/>
  <c r="AC1526" i="3"/>
  <c r="AC1525" i="3"/>
  <c r="AC1524" i="3"/>
  <c r="AC1523" i="3"/>
  <c r="AC1522" i="3"/>
  <c r="AC1521" i="3"/>
  <c r="AC1520" i="3"/>
  <c r="AC1519" i="3"/>
  <c r="AC1518" i="3"/>
  <c r="AC1517" i="3"/>
  <c r="AC1516" i="3"/>
  <c r="AC1515" i="3"/>
  <c r="AC1514" i="3"/>
  <c r="AC1513" i="3"/>
  <c r="AC1512" i="3"/>
  <c r="AC1511" i="3"/>
  <c r="AC1510" i="3"/>
  <c r="AC1509" i="3"/>
  <c r="AC1508" i="3"/>
  <c r="AC1507" i="3"/>
  <c r="AC1506" i="3"/>
  <c r="AC1505" i="3"/>
  <c r="AC1504" i="3"/>
  <c r="AC1503" i="3"/>
  <c r="AC1502" i="3"/>
  <c r="AC1501" i="3"/>
  <c r="AC1500" i="3"/>
  <c r="AC1499" i="3"/>
  <c r="AC1498" i="3"/>
  <c r="AC1497" i="3"/>
  <c r="AC1496" i="3"/>
  <c r="AC1495" i="3"/>
  <c r="AC1494" i="3"/>
  <c r="AC1493" i="3"/>
  <c r="AC1492" i="3"/>
  <c r="AC1491" i="3"/>
  <c r="AC1490" i="3"/>
  <c r="AC1489" i="3"/>
  <c r="AC1488" i="3"/>
  <c r="AC1487" i="3"/>
  <c r="AC1486" i="3"/>
  <c r="AC1485" i="3"/>
  <c r="AC1484" i="3"/>
  <c r="AC1483" i="3"/>
  <c r="AC1482" i="3"/>
  <c r="AC1481" i="3"/>
  <c r="AC1480" i="3"/>
  <c r="AC1479" i="3"/>
  <c r="AC1478" i="3"/>
  <c r="AC1477" i="3"/>
  <c r="AC1476" i="3"/>
  <c r="AC1475" i="3"/>
  <c r="AC1474" i="3"/>
  <c r="AC1473" i="3"/>
  <c r="AC1472" i="3"/>
  <c r="AC1471" i="3"/>
  <c r="AC1470" i="3"/>
  <c r="AC1469" i="3"/>
  <c r="AC1468" i="3"/>
  <c r="AC1467" i="3"/>
  <c r="AC1466" i="3"/>
  <c r="AC1465" i="3"/>
  <c r="AC1464" i="3"/>
  <c r="AC1463" i="3"/>
  <c r="AC1462" i="3"/>
  <c r="AC1461" i="3"/>
  <c r="AC1460" i="3"/>
  <c r="AC1459" i="3"/>
  <c r="AC1458" i="3"/>
  <c r="AC1457" i="3"/>
  <c r="AC1456" i="3"/>
  <c r="AC1455" i="3"/>
  <c r="AC1454" i="3"/>
  <c r="AC1453" i="3"/>
  <c r="AC1452" i="3"/>
  <c r="AC1451" i="3"/>
  <c r="AC1450" i="3"/>
  <c r="AC1449" i="3"/>
  <c r="AC1448" i="3"/>
  <c r="AC1447" i="3"/>
  <c r="AC1446" i="3"/>
  <c r="AC1445" i="3"/>
  <c r="AC1444" i="3"/>
  <c r="AC1443" i="3"/>
  <c r="AC1442" i="3"/>
  <c r="AC1441" i="3"/>
  <c r="AC1440" i="3"/>
  <c r="AC1439" i="3"/>
  <c r="AC1438" i="3"/>
  <c r="AC1437" i="3"/>
  <c r="AC1436" i="3"/>
  <c r="AC1435" i="3"/>
  <c r="AC1434" i="3"/>
  <c r="AC1433" i="3"/>
  <c r="AC1432" i="3"/>
  <c r="AC1431" i="3"/>
  <c r="AC1430" i="3"/>
  <c r="AC1429" i="3"/>
  <c r="AC1428" i="3"/>
  <c r="AC1427" i="3"/>
  <c r="AC1426" i="3"/>
  <c r="AC1425" i="3"/>
  <c r="AC1424" i="3"/>
  <c r="AC1423" i="3"/>
  <c r="AC1422" i="3"/>
  <c r="AC1421" i="3"/>
  <c r="AC1420" i="3"/>
  <c r="AC1419" i="3"/>
  <c r="AC1418" i="3"/>
  <c r="AC1417" i="3"/>
  <c r="AC1416" i="3"/>
  <c r="AC1415" i="3"/>
  <c r="AC1414" i="3"/>
  <c r="AC1413" i="3"/>
  <c r="AC1412" i="3"/>
  <c r="AC1411" i="3"/>
  <c r="AC1410" i="3"/>
  <c r="AC1409" i="3"/>
  <c r="AC1408" i="3"/>
  <c r="AC1407" i="3"/>
  <c r="AC1406" i="3"/>
  <c r="AC1405" i="3"/>
  <c r="AC1404" i="3"/>
  <c r="AC1403" i="3"/>
  <c r="AC1402" i="3"/>
  <c r="AC1401" i="3"/>
  <c r="AC1400" i="3"/>
  <c r="AC1399" i="3"/>
  <c r="AC1398" i="3"/>
  <c r="AC1397" i="3"/>
  <c r="AC1396" i="3"/>
  <c r="AC1395" i="3"/>
  <c r="AC1394" i="3"/>
  <c r="AC1393" i="3"/>
  <c r="AC1392" i="3"/>
  <c r="AC1391" i="3"/>
  <c r="AC1390" i="3"/>
  <c r="AC1389" i="3"/>
  <c r="AC1388" i="3"/>
  <c r="AC1387" i="3"/>
  <c r="AC1386" i="3"/>
  <c r="AC1385" i="3"/>
  <c r="AC1384" i="3"/>
  <c r="AC1383" i="3"/>
  <c r="AC1382" i="3"/>
  <c r="AC1381" i="3"/>
  <c r="AC1380" i="3"/>
  <c r="AC1379" i="3"/>
  <c r="AC1378" i="3"/>
  <c r="AC1377" i="3"/>
  <c r="AC1376" i="3"/>
  <c r="AC1375" i="3"/>
  <c r="AC1374" i="3"/>
  <c r="AC1373" i="3"/>
  <c r="AC1372" i="3"/>
  <c r="AC1371" i="3"/>
  <c r="AC1370" i="3"/>
  <c r="AC1369" i="3"/>
  <c r="AC1368" i="3"/>
  <c r="AC1367" i="3"/>
  <c r="AC1366" i="3"/>
  <c r="AC1365" i="3"/>
  <c r="AC1364" i="3"/>
  <c r="AC1363" i="3"/>
  <c r="AC1362" i="3"/>
  <c r="AC1361" i="3"/>
  <c r="AC1360" i="3"/>
  <c r="AC1359" i="3"/>
  <c r="AC1358" i="3"/>
  <c r="AC1357" i="3"/>
  <c r="AC1356" i="3"/>
  <c r="AC1355" i="3"/>
  <c r="AC1354" i="3"/>
  <c r="AC1353" i="3"/>
  <c r="AC1352" i="3"/>
  <c r="AC1351" i="3"/>
  <c r="AC1350" i="3"/>
  <c r="AC1349" i="3"/>
  <c r="AC1348" i="3"/>
  <c r="AC1347" i="3"/>
  <c r="AC1346" i="3"/>
  <c r="AC1345" i="3"/>
  <c r="AC1344" i="3"/>
  <c r="AC1343" i="3"/>
  <c r="AC1342" i="3"/>
  <c r="AC1341" i="3"/>
  <c r="AC1340" i="3"/>
  <c r="AC1339" i="3"/>
  <c r="AC1338" i="3"/>
  <c r="AC1337" i="3"/>
  <c r="AC1336" i="3"/>
  <c r="AC1335" i="3"/>
  <c r="AC1334" i="3"/>
  <c r="AC1333" i="3"/>
  <c r="AC1332" i="3"/>
  <c r="AC1331" i="3"/>
  <c r="AC1330" i="3"/>
  <c r="AC1329" i="3"/>
  <c r="AC1328" i="3"/>
  <c r="AC1327" i="3"/>
  <c r="AC1326" i="3"/>
  <c r="AC1325" i="3"/>
  <c r="AC1324" i="3"/>
  <c r="AC1323" i="3"/>
  <c r="AC1322" i="3"/>
  <c r="AC1321" i="3"/>
  <c r="AC1320" i="3"/>
  <c r="AC1319" i="3"/>
  <c r="AC1318" i="3"/>
  <c r="AC1317" i="3"/>
  <c r="AC1316" i="3"/>
  <c r="AC1315" i="3"/>
  <c r="AC1314" i="3"/>
  <c r="AC1313" i="3"/>
  <c r="AC1312" i="3"/>
  <c r="AC1311" i="3"/>
  <c r="AC1310" i="3"/>
  <c r="AC1309" i="3"/>
  <c r="AC1308" i="3"/>
  <c r="AC1307" i="3"/>
  <c r="AC1306" i="3"/>
  <c r="AC1305" i="3"/>
  <c r="AC1304" i="3"/>
  <c r="AC1303" i="3"/>
  <c r="AC1302" i="3"/>
  <c r="AC1301" i="3"/>
  <c r="AC1300" i="3"/>
  <c r="AC1299" i="3"/>
  <c r="AC1298" i="3"/>
  <c r="AC1297" i="3"/>
  <c r="AC1296" i="3"/>
  <c r="AC1295" i="3"/>
  <c r="AC1294" i="3"/>
  <c r="AC1293" i="3"/>
  <c r="AC1292" i="3"/>
  <c r="AC1291" i="3"/>
  <c r="AC1290" i="3"/>
  <c r="AC1289" i="3"/>
  <c r="AC1288" i="3"/>
  <c r="AC1287" i="3"/>
  <c r="AC1286" i="3"/>
  <c r="AC1285" i="3"/>
  <c r="AC1284" i="3"/>
  <c r="AC1283" i="3"/>
  <c r="AC1282" i="3"/>
  <c r="AC1281" i="3"/>
  <c r="AC1280" i="3"/>
  <c r="AC1279" i="3"/>
  <c r="AC1278" i="3"/>
  <c r="AC1277" i="3"/>
  <c r="AC1276" i="3"/>
  <c r="AC1275" i="3"/>
  <c r="AC1274" i="3"/>
  <c r="AC1273" i="3"/>
  <c r="AC1272" i="3"/>
  <c r="AC1271" i="3"/>
  <c r="AC1270" i="3"/>
  <c r="AC1269" i="3"/>
  <c r="AC1268" i="3"/>
  <c r="AC1267" i="3"/>
  <c r="AC1266" i="3"/>
  <c r="AC1265" i="3"/>
  <c r="AC1264" i="3"/>
  <c r="AC1263" i="3"/>
  <c r="AC1262" i="3"/>
  <c r="AC1261" i="3"/>
  <c r="AC1260" i="3"/>
  <c r="AC1259" i="3"/>
  <c r="AC1258" i="3"/>
  <c r="AC1257" i="3"/>
  <c r="AC1256" i="3"/>
  <c r="AC1255" i="3"/>
  <c r="AC1254" i="3"/>
  <c r="AC1253" i="3"/>
  <c r="AC1252" i="3"/>
  <c r="AC1251" i="3"/>
  <c r="AC1250" i="3"/>
  <c r="AC1249" i="3"/>
  <c r="AC1248" i="3"/>
  <c r="AC1247" i="3"/>
  <c r="AC1246" i="3"/>
  <c r="AC1245" i="3"/>
  <c r="AC1244" i="3"/>
  <c r="AC1243" i="3"/>
  <c r="AC1242" i="3"/>
  <c r="AC1241" i="3"/>
  <c r="AC1240" i="3"/>
  <c r="AC1239" i="3"/>
  <c r="AC1238" i="3"/>
  <c r="AC1237" i="3"/>
  <c r="AC1236" i="3"/>
  <c r="AC1235" i="3"/>
  <c r="AC1234" i="3"/>
  <c r="AC1233" i="3"/>
  <c r="AC1232" i="3"/>
  <c r="AC1231" i="3"/>
  <c r="AC1230" i="3"/>
  <c r="AC1229" i="3"/>
  <c r="AC1228" i="3"/>
  <c r="AC1227" i="3"/>
  <c r="AC1226" i="3"/>
  <c r="AC1225" i="3"/>
  <c r="AC1224" i="3"/>
  <c r="AC1223" i="3"/>
  <c r="AC1222" i="3"/>
  <c r="AC1221" i="3"/>
  <c r="AC1220" i="3"/>
  <c r="AC1219" i="3"/>
  <c r="AC1218" i="3"/>
  <c r="AC1217" i="3"/>
  <c r="AC1216" i="3"/>
  <c r="AC1215" i="3"/>
  <c r="AC1214" i="3"/>
  <c r="AC1213" i="3"/>
  <c r="AC1212" i="3"/>
  <c r="AC1211" i="3"/>
  <c r="AC1210" i="3"/>
  <c r="AC1209" i="3"/>
  <c r="AC1208" i="3"/>
  <c r="AC1207" i="3"/>
  <c r="AC1206" i="3"/>
  <c r="AC1205" i="3"/>
  <c r="AC1204" i="3"/>
  <c r="AC1203" i="3"/>
  <c r="AC1202" i="3"/>
  <c r="AC1201" i="3"/>
  <c r="AC1200" i="3"/>
  <c r="AC1199" i="3"/>
  <c r="AC1198" i="3"/>
  <c r="AC1197" i="3"/>
  <c r="AC1196" i="3"/>
  <c r="AC1195" i="3"/>
  <c r="AC1194" i="3"/>
  <c r="AC1193" i="3"/>
  <c r="AC1192" i="3"/>
  <c r="AC1191" i="3"/>
  <c r="AC1190" i="3"/>
  <c r="AC1189" i="3"/>
  <c r="AC1188" i="3"/>
  <c r="AC1187" i="3"/>
  <c r="AC1186" i="3"/>
  <c r="AC1185" i="3"/>
  <c r="AC1184" i="3"/>
  <c r="AC1183" i="3"/>
  <c r="AC1182" i="3"/>
  <c r="AC1181" i="3"/>
  <c r="AC1180" i="3"/>
  <c r="AC1179" i="3"/>
  <c r="AC1178" i="3"/>
  <c r="AC1177" i="3"/>
  <c r="AC1176" i="3"/>
  <c r="AC1175" i="3"/>
  <c r="AC1174" i="3"/>
  <c r="AC1173" i="3"/>
  <c r="AC1172" i="3"/>
  <c r="AC1171" i="3"/>
  <c r="AC1170" i="3"/>
  <c r="AC1169" i="3"/>
  <c r="AC1168" i="3"/>
  <c r="AC1167" i="3"/>
  <c r="AC1166" i="3"/>
  <c r="AC1165" i="3"/>
  <c r="AC1164" i="3"/>
  <c r="AC1163" i="3"/>
  <c r="AC1162" i="3"/>
  <c r="AC1161" i="3"/>
  <c r="AC1160" i="3"/>
  <c r="AC1159" i="3"/>
  <c r="AC1158" i="3"/>
  <c r="AC1157" i="3"/>
  <c r="AC1156" i="3"/>
  <c r="AC1155" i="3"/>
  <c r="AC1154" i="3"/>
  <c r="AC1153" i="3"/>
  <c r="AC1152" i="3"/>
  <c r="AC1151" i="3"/>
  <c r="AC1150" i="3"/>
  <c r="AC1149" i="3"/>
  <c r="AC1148" i="3"/>
  <c r="AC1147" i="3"/>
  <c r="AC1146" i="3"/>
  <c r="AC1145" i="3"/>
  <c r="AC1144" i="3"/>
  <c r="AC1143" i="3"/>
  <c r="AC1142" i="3"/>
  <c r="AC1141" i="3"/>
  <c r="AC1140" i="3"/>
  <c r="AC1139" i="3"/>
  <c r="AC1138" i="3"/>
  <c r="AC1137" i="3"/>
  <c r="AC1136" i="3"/>
  <c r="AC1135" i="3"/>
  <c r="AC1134" i="3"/>
  <c r="AC1133" i="3"/>
  <c r="AC1132" i="3"/>
  <c r="AC1131" i="3"/>
  <c r="AC1130" i="3"/>
  <c r="AC1129" i="3"/>
  <c r="AC1128" i="3"/>
  <c r="AC1127" i="3"/>
  <c r="AC1126" i="3"/>
  <c r="AC1125" i="3"/>
  <c r="AC1124" i="3"/>
  <c r="AC1123" i="3"/>
  <c r="AC1122" i="3"/>
  <c r="AC1121" i="3"/>
  <c r="AC1120" i="3"/>
  <c r="AC1119" i="3"/>
  <c r="AC1118" i="3"/>
  <c r="AC1117" i="3"/>
  <c r="AC1116" i="3"/>
  <c r="AC1115" i="3"/>
  <c r="AC1114" i="3"/>
  <c r="AC1113" i="3"/>
  <c r="AC1112" i="3"/>
  <c r="AC1111" i="3"/>
  <c r="AC1110" i="3"/>
  <c r="AC1109" i="3"/>
  <c r="AC1108" i="3"/>
  <c r="AC1107" i="3"/>
  <c r="AC1106" i="3"/>
  <c r="AC1105" i="3"/>
  <c r="AC1104" i="3"/>
  <c r="AC1103" i="3"/>
  <c r="AC1102" i="3"/>
  <c r="AC1101" i="3"/>
  <c r="AC1100" i="3"/>
  <c r="AC1099" i="3"/>
  <c r="AC1098" i="3"/>
  <c r="AC1097" i="3"/>
  <c r="AC1096" i="3"/>
  <c r="AC1095" i="3"/>
  <c r="AC1094" i="3"/>
  <c r="AC1093" i="3"/>
  <c r="AC1092" i="3"/>
  <c r="AC1091" i="3"/>
  <c r="AC1090" i="3"/>
  <c r="AC1089" i="3"/>
  <c r="AC1088" i="3"/>
  <c r="AC1087" i="3"/>
  <c r="AC1086" i="3"/>
  <c r="AC1085" i="3"/>
  <c r="AC1084" i="3"/>
  <c r="AC1083" i="3"/>
  <c r="AC1082" i="3"/>
  <c r="AC1081" i="3"/>
  <c r="AC1080" i="3"/>
  <c r="AC1079" i="3"/>
  <c r="AC1078" i="3"/>
  <c r="AC1077" i="3"/>
  <c r="AC1076" i="3"/>
  <c r="AC1075" i="3"/>
  <c r="AC1074" i="3"/>
  <c r="AC1073" i="3"/>
  <c r="AC1072" i="3"/>
  <c r="AC1071" i="3"/>
  <c r="AC1070" i="3"/>
  <c r="AC1069" i="3"/>
  <c r="AC1068" i="3"/>
  <c r="AC1067" i="3"/>
  <c r="AC1066" i="3"/>
  <c r="AC1065" i="3"/>
  <c r="AC1064" i="3"/>
  <c r="AC1063" i="3"/>
  <c r="AC1062" i="3"/>
  <c r="AC1061" i="3"/>
  <c r="AC1060" i="3"/>
  <c r="AC1059" i="3"/>
  <c r="AC1058" i="3"/>
  <c r="AC1057" i="3"/>
  <c r="AC1056" i="3"/>
  <c r="AC1055" i="3"/>
  <c r="AC1054" i="3"/>
  <c r="AC1053" i="3"/>
  <c r="AC1052" i="3"/>
  <c r="AC1051" i="3"/>
  <c r="AC1050" i="3"/>
  <c r="AC1049" i="3"/>
  <c r="AC1048" i="3"/>
  <c r="AC1047" i="3"/>
  <c r="AC1046" i="3"/>
  <c r="AC1045" i="3"/>
  <c r="AC1044" i="3"/>
  <c r="AC1043" i="3"/>
  <c r="AC1042" i="3"/>
  <c r="AC1041" i="3"/>
  <c r="AC1040" i="3"/>
  <c r="AC1039" i="3"/>
  <c r="AC1038" i="3"/>
  <c r="AC1037" i="3"/>
  <c r="AC1036" i="3"/>
  <c r="AC1035" i="3"/>
  <c r="AC1034" i="3"/>
  <c r="AC1033" i="3"/>
  <c r="AC1032" i="3"/>
  <c r="AC1031" i="3"/>
  <c r="AC1030" i="3"/>
  <c r="AC1029" i="3"/>
  <c r="AC1028" i="3"/>
  <c r="AC1027" i="3"/>
  <c r="AC1026" i="3"/>
  <c r="AC1025" i="3"/>
  <c r="AC1024" i="3"/>
  <c r="AC1023" i="3"/>
  <c r="AC1022" i="3"/>
  <c r="AC1021" i="3"/>
  <c r="AC1020" i="3"/>
  <c r="AC1019" i="3"/>
  <c r="AC1018" i="3"/>
  <c r="AC1017" i="3"/>
  <c r="AC1016" i="3"/>
  <c r="AC1015" i="3"/>
  <c r="AC1014" i="3"/>
  <c r="AC1013" i="3"/>
  <c r="AC1012" i="3"/>
  <c r="AC1011"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Y9" i="3"/>
  <c r="U12" i="4" l="1"/>
  <c r="BD12" i="4" s="1"/>
  <c r="BB31" i="5"/>
  <c r="T34" i="5" s="1"/>
  <c r="C13" i="4"/>
  <c r="E15" i="4"/>
  <c r="E12" i="4"/>
  <c r="C14" i="4"/>
  <c r="E13" i="4"/>
  <c r="C15" i="4"/>
  <c r="E14" i="4"/>
  <c r="C12" i="4"/>
  <c r="BU9" i="4"/>
  <c r="I5" i="4" s="1"/>
  <c r="BG6" i="5"/>
  <c r="W13" i="4"/>
  <c r="BG10" i="5"/>
  <c r="B17" i="3"/>
  <c r="W17" i="4"/>
  <c r="BG14" i="5"/>
  <c r="B21" i="3"/>
  <c r="W21" i="4"/>
  <c r="BG18" i="5"/>
  <c r="B25" i="3"/>
  <c r="W25" i="4"/>
  <c r="BG22" i="5"/>
  <c r="B29" i="3"/>
  <c r="W29" i="4"/>
  <c r="BG26" i="5"/>
  <c r="B33" i="3"/>
  <c r="W33" i="4"/>
  <c r="BG30" i="5"/>
  <c r="B37" i="3"/>
  <c r="W37" i="4"/>
  <c r="BG34" i="5"/>
  <c r="B41" i="3"/>
  <c r="W41" i="4"/>
  <c r="BG38" i="5"/>
  <c r="B45" i="3"/>
  <c r="W45" i="4"/>
  <c r="BG42" i="5"/>
  <c r="B49" i="3"/>
  <c r="W49" i="4"/>
  <c r="BG46" i="5"/>
  <c r="B53" i="3"/>
  <c r="W53" i="4"/>
  <c r="BG50" i="5"/>
  <c r="B57" i="3"/>
  <c r="W57" i="4"/>
  <c r="BG54" i="5"/>
  <c r="B61" i="3"/>
  <c r="W61" i="4"/>
  <c r="BG58" i="5"/>
  <c r="B65" i="3"/>
  <c r="W65" i="4"/>
  <c r="BG62" i="5"/>
  <c r="B69" i="3"/>
  <c r="W69" i="4"/>
  <c r="BG66" i="5"/>
  <c r="B73" i="3"/>
  <c r="W73" i="4"/>
  <c r="BG70" i="5"/>
  <c r="B77" i="3"/>
  <c r="W77" i="4"/>
  <c r="BG74" i="5"/>
  <c r="B81" i="3"/>
  <c r="W81" i="4"/>
  <c r="BG78" i="5"/>
  <c r="B85" i="3"/>
  <c r="W85" i="4"/>
  <c r="BG82" i="5"/>
  <c r="B89" i="3"/>
  <c r="W89" i="4"/>
  <c r="BG86" i="5"/>
  <c r="B93" i="3"/>
  <c r="W93" i="4"/>
  <c r="BG90" i="5"/>
  <c r="B97" i="3"/>
  <c r="W97" i="4"/>
  <c r="BG94" i="5"/>
  <c r="B101" i="3"/>
  <c r="W101" i="4"/>
  <c r="BG98" i="5"/>
  <c r="B105" i="3"/>
  <c r="W105" i="4"/>
  <c r="BG102" i="5"/>
  <c r="B109" i="3"/>
  <c r="W109" i="4"/>
  <c r="BG106" i="5"/>
  <c r="B113" i="3"/>
  <c r="W113" i="4"/>
  <c r="BG110" i="5"/>
  <c r="B117" i="3"/>
  <c r="W117" i="4"/>
  <c r="BG114" i="5"/>
  <c r="B121" i="3"/>
  <c r="W121" i="4"/>
  <c r="BG118" i="5"/>
  <c r="B125" i="3"/>
  <c r="W125" i="4"/>
  <c r="BG122" i="5"/>
  <c r="B129" i="3"/>
  <c r="W129" i="4"/>
  <c r="BG126" i="5"/>
  <c r="B133" i="3"/>
  <c r="W133" i="4"/>
  <c r="BG130" i="5"/>
  <c r="B137" i="3"/>
  <c r="W137" i="4"/>
  <c r="BG134" i="5"/>
  <c r="B141" i="3"/>
  <c r="W141" i="4"/>
  <c r="BG138" i="5"/>
  <c r="B145" i="3"/>
  <c r="W145" i="4"/>
  <c r="BG142" i="5"/>
  <c r="B149" i="3"/>
  <c r="W149" i="4"/>
  <c r="BG146" i="5"/>
  <c r="B153" i="3"/>
  <c r="W153" i="4"/>
  <c r="BG150" i="5"/>
  <c r="B157" i="3"/>
  <c r="W157" i="4"/>
  <c r="BG154" i="5"/>
  <c r="B161" i="3"/>
  <c r="W161" i="4"/>
  <c r="BG158" i="5"/>
  <c r="B165" i="3"/>
  <c r="W165" i="4"/>
  <c r="BG162" i="5"/>
  <c r="B169" i="3"/>
  <c r="W169" i="4"/>
  <c r="BG166" i="5"/>
  <c r="B173" i="3"/>
  <c r="W173" i="4"/>
  <c r="BG170" i="5"/>
  <c r="B177" i="3"/>
  <c r="W177" i="4"/>
  <c r="BG174" i="5"/>
  <c r="B181" i="3"/>
  <c r="W181" i="4"/>
  <c r="BG178" i="5"/>
  <c r="B185" i="3"/>
  <c r="W185" i="4"/>
  <c r="BG182" i="5"/>
  <c r="B189" i="3"/>
  <c r="W189" i="4"/>
  <c r="BG186" i="5"/>
  <c r="B193" i="3"/>
  <c r="W193" i="4"/>
  <c r="BG190" i="5"/>
  <c r="B197" i="3"/>
  <c r="W197" i="4"/>
  <c r="BG194" i="5"/>
  <c r="B201" i="3"/>
  <c r="W201" i="4"/>
  <c r="BG198" i="5"/>
  <c r="B205" i="3"/>
  <c r="W205" i="4"/>
  <c r="BG202" i="5"/>
  <c r="B209" i="3"/>
  <c r="W209" i="4"/>
  <c r="BG206" i="5"/>
  <c r="B213" i="3"/>
  <c r="W213" i="4"/>
  <c r="BG210" i="5"/>
  <c r="B217" i="3"/>
  <c r="W217" i="4"/>
  <c r="BG214" i="5"/>
  <c r="B221" i="3"/>
  <c r="W221" i="4"/>
  <c r="BG218" i="5"/>
  <c r="B225" i="3"/>
  <c r="W225" i="4"/>
  <c r="BG222" i="5"/>
  <c r="B229" i="3"/>
  <c r="W229" i="4"/>
  <c r="BG226" i="5"/>
  <c r="B233" i="3"/>
  <c r="W233" i="4"/>
  <c r="BG230" i="5"/>
  <c r="B237" i="3"/>
  <c r="W237" i="4"/>
  <c r="BG234" i="5"/>
  <c r="B241" i="3"/>
  <c r="W241" i="4"/>
  <c r="BG238" i="5"/>
  <c r="B245" i="3"/>
  <c r="W245" i="4"/>
  <c r="BG242" i="5"/>
  <c r="B249" i="3"/>
  <c r="W249" i="4"/>
  <c r="BG246" i="5"/>
  <c r="B253" i="3"/>
  <c r="W253" i="4"/>
  <c r="BG250" i="5"/>
  <c r="B257" i="3"/>
  <c r="W257" i="4"/>
  <c r="BG254" i="5"/>
  <c r="B261" i="3"/>
  <c r="W261" i="4"/>
  <c r="BG258" i="5"/>
  <c r="B265" i="3"/>
  <c r="W265" i="4"/>
  <c r="BG262" i="5"/>
  <c r="B269" i="3"/>
  <c r="W269" i="4"/>
  <c r="BG266" i="5"/>
  <c r="B273" i="3"/>
  <c r="W273" i="4"/>
  <c r="BG270" i="5"/>
  <c r="B277" i="3"/>
  <c r="W277" i="4"/>
  <c r="BG274" i="5"/>
  <c r="B281" i="3"/>
  <c r="W281" i="4"/>
  <c r="BG278" i="5"/>
  <c r="B285" i="3"/>
  <c r="W285" i="4"/>
  <c r="BG282" i="5"/>
  <c r="B289" i="3"/>
  <c r="W289" i="4"/>
  <c r="BG286" i="5"/>
  <c r="B293" i="3"/>
  <c r="W293" i="4"/>
  <c r="BG290" i="5"/>
  <c r="B297" i="3"/>
  <c r="W297" i="4"/>
  <c r="BG294" i="5"/>
  <c r="B301" i="3"/>
  <c r="W301" i="4"/>
  <c r="BG298" i="5"/>
  <c r="B305" i="3"/>
  <c r="W305" i="4"/>
  <c r="BG302" i="5"/>
  <c r="B309" i="3"/>
  <c r="W309" i="4"/>
  <c r="BG306" i="5"/>
  <c r="B313" i="3"/>
  <c r="W313" i="4"/>
  <c r="BG310" i="5"/>
  <c r="B317" i="3"/>
  <c r="W317" i="4"/>
  <c r="BG314" i="5"/>
  <c r="B321" i="3"/>
  <c r="W321" i="4"/>
  <c r="BG318" i="5"/>
  <c r="B325" i="3"/>
  <c r="W325" i="4"/>
  <c r="BG322" i="5"/>
  <c r="B329" i="3"/>
  <c r="W329" i="4"/>
  <c r="BG326" i="5"/>
  <c r="B333" i="3"/>
  <c r="W333" i="4"/>
  <c r="BG330" i="5"/>
  <c r="B337" i="3"/>
  <c r="W337" i="4"/>
  <c r="BG334" i="5"/>
  <c r="B341" i="3"/>
  <c r="W341" i="4"/>
  <c r="BG338" i="5"/>
  <c r="B345" i="3"/>
  <c r="W345" i="4"/>
  <c r="BG342" i="5"/>
  <c r="B349" i="3"/>
  <c r="W349" i="4"/>
  <c r="BG346" i="5"/>
  <c r="B353" i="3"/>
  <c r="W353" i="4"/>
  <c r="BG350" i="5"/>
  <c r="B357" i="3"/>
  <c r="W357" i="4"/>
  <c r="BG354" i="5"/>
  <c r="B361" i="3"/>
  <c r="W361" i="4"/>
  <c r="BG358" i="5"/>
  <c r="B365" i="3"/>
  <c r="W365" i="4"/>
  <c r="BG362" i="5"/>
  <c r="B369" i="3"/>
  <c r="W369" i="4"/>
  <c r="BG366" i="5"/>
  <c r="B373" i="3"/>
  <c r="W373" i="4"/>
  <c r="BG370" i="5"/>
  <c r="B377" i="3"/>
  <c r="W377" i="4"/>
  <c r="BG374" i="5"/>
  <c r="B381" i="3"/>
  <c r="W381" i="4"/>
  <c r="BG378" i="5"/>
  <c r="B385" i="3"/>
  <c r="W385" i="4"/>
  <c r="BG382" i="5"/>
  <c r="B389" i="3"/>
  <c r="W389" i="4"/>
  <c r="BG386" i="5"/>
  <c r="B393" i="3"/>
  <c r="W393" i="4"/>
  <c r="BG390" i="5"/>
  <c r="B397" i="3"/>
  <c r="W397" i="4"/>
  <c r="BG394" i="5"/>
  <c r="B401" i="3"/>
  <c r="W401" i="4"/>
  <c r="BG398" i="5"/>
  <c r="B405" i="3"/>
  <c r="W405" i="4"/>
  <c r="BG402" i="5"/>
  <c r="B409" i="3"/>
  <c r="W409" i="4"/>
  <c r="BG406" i="5"/>
  <c r="B413" i="3"/>
  <c r="W413" i="4"/>
  <c r="BG410" i="5"/>
  <c r="B417" i="3"/>
  <c r="W417" i="4"/>
  <c r="BG414" i="5"/>
  <c r="B421" i="3"/>
  <c r="W421" i="4"/>
  <c r="BG418" i="5"/>
  <c r="B425" i="3"/>
  <c r="W425" i="4"/>
  <c r="BG422" i="5"/>
  <c r="B429" i="3"/>
  <c r="W429" i="4"/>
  <c r="BG426" i="5"/>
  <c r="B433" i="3"/>
  <c r="W433" i="4"/>
  <c r="BG430" i="5"/>
  <c r="B437" i="3"/>
  <c r="W437" i="4"/>
  <c r="BG434" i="5"/>
  <c r="B441" i="3"/>
  <c r="W441" i="4"/>
  <c r="BG438" i="5"/>
  <c r="B445" i="3"/>
  <c r="W445" i="4"/>
  <c r="BG442" i="5"/>
  <c r="B449" i="3"/>
  <c r="W449" i="4"/>
  <c r="BG446" i="5"/>
  <c r="B453" i="3"/>
  <c r="W453" i="4"/>
  <c r="BG450" i="5"/>
  <c r="B457" i="3"/>
  <c r="W457" i="4"/>
  <c r="BG454" i="5"/>
  <c r="B461" i="3"/>
  <c r="W461" i="4"/>
  <c r="BG458" i="5"/>
  <c r="B465" i="3"/>
  <c r="W465" i="4"/>
  <c r="BG462" i="5"/>
  <c r="B469" i="3"/>
  <c r="W469" i="4"/>
  <c r="BG466" i="5"/>
  <c r="B473" i="3"/>
  <c r="W473" i="4"/>
  <c r="BG470" i="5"/>
  <c r="B477" i="3"/>
  <c r="W477" i="4"/>
  <c r="BG474" i="5"/>
  <c r="B481" i="3"/>
  <c r="W481" i="4"/>
  <c r="BG478" i="5"/>
  <c r="B485" i="3"/>
  <c r="W485" i="4"/>
  <c r="BG482" i="5"/>
  <c r="B489" i="3"/>
  <c r="W489" i="4"/>
  <c r="BG486" i="5"/>
  <c r="B493" i="3"/>
  <c r="W493" i="4"/>
  <c r="BG490" i="5"/>
  <c r="B497" i="3"/>
  <c r="W497" i="4"/>
  <c r="BG494" i="5"/>
  <c r="B501" i="3"/>
  <c r="W501" i="4"/>
  <c r="BG498" i="5"/>
  <c r="B505" i="3"/>
  <c r="W505" i="4"/>
  <c r="BG502" i="5"/>
  <c r="B509" i="3"/>
  <c r="W509" i="4"/>
  <c r="BG506" i="5"/>
  <c r="B513" i="3"/>
  <c r="W513" i="4"/>
  <c r="BG510" i="5"/>
  <c r="B517" i="3"/>
  <c r="W517" i="4"/>
  <c r="BG514" i="5"/>
  <c r="B521" i="3"/>
  <c r="W521" i="4"/>
  <c r="BG518" i="5"/>
  <c r="B525" i="3"/>
  <c r="W525" i="4"/>
  <c r="BG522" i="5"/>
  <c r="B529" i="3"/>
  <c r="W529" i="4"/>
  <c r="BG526" i="5"/>
  <c r="B533" i="3"/>
  <c r="W533" i="4"/>
  <c r="BG530" i="5"/>
  <c r="B537" i="3"/>
  <c r="W537" i="4"/>
  <c r="BG534" i="5"/>
  <c r="B541" i="3"/>
  <c r="W541" i="4"/>
  <c r="BG538" i="5"/>
  <c r="B545" i="3"/>
  <c r="W545" i="4"/>
  <c r="BG542" i="5"/>
  <c r="B549" i="3"/>
  <c r="W549" i="4"/>
  <c r="BG546" i="5"/>
  <c r="B553" i="3"/>
  <c r="W553" i="4"/>
  <c r="BG550" i="5"/>
  <c r="B557" i="3"/>
  <c r="W557" i="4"/>
  <c r="BG554" i="5"/>
  <c r="B561" i="3"/>
  <c r="W561" i="4"/>
  <c r="BG558" i="5"/>
  <c r="B565" i="3"/>
  <c r="W565" i="4"/>
  <c r="BG562" i="5"/>
  <c r="B569" i="3"/>
  <c r="W569" i="4"/>
  <c r="BG566" i="5"/>
  <c r="B573" i="3"/>
  <c r="W573" i="4"/>
  <c r="BG570" i="5"/>
  <c r="B577" i="3"/>
  <c r="W577" i="4"/>
  <c r="BG574" i="5"/>
  <c r="B581" i="3"/>
  <c r="W581" i="4"/>
  <c r="BG578" i="5"/>
  <c r="B585" i="3"/>
  <c r="W585" i="4"/>
  <c r="BG582" i="5"/>
  <c r="B589" i="3"/>
  <c r="W589" i="4"/>
  <c r="BG586" i="5"/>
  <c r="B593" i="3"/>
  <c r="W593" i="4"/>
  <c r="BG590" i="5"/>
  <c r="B597" i="3"/>
  <c r="W597" i="4"/>
  <c r="BG594" i="5"/>
  <c r="B601" i="3"/>
  <c r="W601" i="4"/>
  <c r="BG598" i="5"/>
  <c r="B605" i="3"/>
  <c r="W605" i="4"/>
  <c r="BG602" i="5"/>
  <c r="B609" i="3"/>
  <c r="W609" i="4"/>
  <c r="BG606" i="5"/>
  <c r="B613" i="3"/>
  <c r="W613" i="4"/>
  <c r="BG610" i="5"/>
  <c r="B617" i="3"/>
  <c r="W617" i="4"/>
  <c r="BG614" i="5"/>
  <c r="B621" i="3"/>
  <c r="W621" i="4"/>
  <c r="BG618" i="5"/>
  <c r="B625" i="3"/>
  <c r="W625" i="4"/>
  <c r="BG622" i="5"/>
  <c r="B629" i="3"/>
  <c r="W629" i="4"/>
  <c r="BG626" i="5"/>
  <c r="B633" i="3"/>
  <c r="W633" i="4"/>
  <c r="BG630" i="5"/>
  <c r="B637" i="3"/>
  <c r="W637" i="4"/>
  <c r="BG634" i="5"/>
  <c r="B641" i="3"/>
  <c r="W641" i="4"/>
  <c r="BG638" i="5"/>
  <c r="B645" i="3"/>
  <c r="W645" i="4"/>
  <c r="BG642" i="5"/>
  <c r="B649" i="3"/>
  <c r="W649" i="4"/>
  <c r="BG646" i="5"/>
  <c r="B653" i="3"/>
  <c r="W653" i="4"/>
  <c r="BG650" i="5"/>
  <c r="B657" i="3"/>
  <c r="W657" i="4"/>
  <c r="BG654" i="5"/>
  <c r="B661" i="3"/>
  <c r="W661" i="4"/>
  <c r="BG658" i="5"/>
  <c r="B665" i="3"/>
  <c r="W665" i="4"/>
  <c r="BG662" i="5"/>
  <c r="B669" i="3"/>
  <c r="W669" i="4"/>
  <c r="BG666" i="5"/>
  <c r="B673" i="3"/>
  <c r="W673" i="4"/>
  <c r="BG670" i="5"/>
  <c r="B677" i="3"/>
  <c r="W677" i="4"/>
  <c r="BG674" i="5"/>
  <c r="B681" i="3"/>
  <c r="W681" i="4"/>
  <c r="BG678" i="5"/>
  <c r="B685" i="3"/>
  <c r="W685" i="4"/>
  <c r="BG682" i="5"/>
  <c r="B689" i="3"/>
  <c r="W689" i="4"/>
  <c r="BG686" i="5"/>
  <c r="B693" i="3"/>
  <c r="W693" i="4"/>
  <c r="BG690" i="5"/>
  <c r="B697" i="3"/>
  <c r="W697" i="4"/>
  <c r="BG694" i="5"/>
  <c r="B701" i="3"/>
  <c r="W701" i="4"/>
  <c r="BG698" i="5"/>
  <c r="B705" i="3"/>
  <c r="W705" i="4"/>
  <c r="BG702" i="5"/>
  <c r="B709" i="3"/>
  <c r="W709" i="4"/>
  <c r="BG706" i="5"/>
  <c r="B713" i="3"/>
  <c r="W713" i="4"/>
  <c r="BG710" i="5"/>
  <c r="B717" i="3"/>
  <c r="W717" i="4"/>
  <c r="BG714" i="5"/>
  <c r="B721" i="3"/>
  <c r="W721" i="4"/>
  <c r="BG718" i="5"/>
  <c r="B725" i="3"/>
  <c r="W725" i="4"/>
  <c r="BG722" i="5"/>
  <c r="B729" i="3"/>
  <c r="W729" i="4"/>
  <c r="BG726" i="5"/>
  <c r="B733" i="3"/>
  <c r="W733" i="4"/>
  <c r="BG730" i="5"/>
  <c r="B737" i="3"/>
  <c r="W737" i="4"/>
  <c r="BG734" i="5"/>
  <c r="B741" i="3"/>
  <c r="W741" i="4"/>
  <c r="BG738" i="5"/>
  <c r="B745" i="3"/>
  <c r="W745" i="4"/>
  <c r="BG742" i="5"/>
  <c r="B749" i="3"/>
  <c r="W749" i="4"/>
  <c r="BG746" i="5"/>
  <c r="B753" i="3"/>
  <c r="W753" i="4"/>
  <c r="BG750" i="5"/>
  <c r="B757" i="3"/>
  <c r="W757" i="4"/>
  <c r="BG754" i="5"/>
  <c r="B761" i="3"/>
  <c r="W761" i="4"/>
  <c r="BG758" i="5"/>
  <c r="B765" i="3"/>
  <c r="W765" i="4"/>
  <c r="BG762" i="5"/>
  <c r="B769" i="3"/>
  <c r="W769" i="4"/>
  <c r="BG766" i="5"/>
  <c r="B773" i="3"/>
  <c r="W773" i="4"/>
  <c r="BG770" i="5"/>
  <c r="B777" i="3"/>
  <c r="W777" i="4"/>
  <c r="BG774" i="5"/>
  <c r="B781" i="3"/>
  <c r="W781" i="4"/>
  <c r="BG778" i="5"/>
  <c r="B785" i="3"/>
  <c r="W785" i="4"/>
  <c r="BG782" i="5"/>
  <c r="B789" i="3"/>
  <c r="W789" i="4"/>
  <c r="BG786" i="5"/>
  <c r="B793" i="3"/>
  <c r="W793" i="4"/>
  <c r="BG790" i="5"/>
  <c r="B797" i="3"/>
  <c r="W797" i="4"/>
  <c r="BG794" i="5"/>
  <c r="B801" i="3"/>
  <c r="W801" i="4"/>
  <c r="BG798" i="5"/>
  <c r="B805" i="3"/>
  <c r="W805" i="4"/>
  <c r="BG802" i="5"/>
  <c r="B809" i="3"/>
  <c r="W809" i="4"/>
  <c r="BG806" i="5"/>
  <c r="B813" i="3"/>
  <c r="W813" i="4"/>
  <c r="BG810" i="5"/>
  <c r="B817" i="3"/>
  <c r="W817" i="4"/>
  <c r="BG814" i="5"/>
  <c r="B821" i="3"/>
  <c r="W821" i="4"/>
  <c r="BG818" i="5"/>
  <c r="B825" i="3"/>
  <c r="W825" i="4"/>
  <c r="BG822" i="5"/>
  <c r="B829" i="3"/>
  <c r="W829" i="4"/>
  <c r="BG826" i="5"/>
  <c r="B833" i="3"/>
  <c r="W833" i="4"/>
  <c r="BG830" i="5"/>
  <c r="B837" i="3"/>
  <c r="W837" i="4"/>
  <c r="BG834" i="5"/>
  <c r="B841" i="3"/>
  <c r="W841" i="4"/>
  <c r="BG838" i="5"/>
  <c r="B845" i="3"/>
  <c r="W845" i="4"/>
  <c r="BG842" i="5"/>
  <c r="B849" i="3"/>
  <c r="W849" i="4"/>
  <c r="BG846" i="5"/>
  <c r="B853" i="3"/>
  <c r="W853" i="4"/>
  <c r="BG850" i="5"/>
  <c r="B857" i="3"/>
  <c r="W857" i="4"/>
  <c r="BG854" i="5"/>
  <c r="B861" i="3"/>
  <c r="W861" i="4"/>
  <c r="BG858" i="5"/>
  <c r="B865" i="3"/>
  <c r="W865" i="4"/>
  <c r="BG862" i="5"/>
  <c r="B869" i="3"/>
  <c r="W869" i="4"/>
  <c r="BG866" i="5"/>
  <c r="B873" i="3"/>
  <c r="W873" i="4"/>
  <c r="BG870" i="5"/>
  <c r="B877" i="3"/>
  <c r="W877" i="4"/>
  <c r="BG874" i="5"/>
  <c r="B881" i="3"/>
  <c r="W881" i="4"/>
  <c r="BG878" i="5"/>
  <c r="B885" i="3"/>
  <c r="W885" i="4"/>
  <c r="BG882" i="5"/>
  <c r="B889" i="3"/>
  <c r="W889" i="4"/>
  <c r="BG886" i="5"/>
  <c r="B893" i="3"/>
  <c r="W893" i="4"/>
  <c r="BG890" i="5"/>
  <c r="B897" i="3"/>
  <c r="W897" i="4"/>
  <c r="BG894" i="5"/>
  <c r="B901" i="3"/>
  <c r="W901" i="4"/>
  <c r="BG898" i="5"/>
  <c r="B905" i="3"/>
  <c r="W905" i="4"/>
  <c r="BG902" i="5"/>
  <c r="B909" i="3"/>
  <c r="W909" i="4"/>
  <c r="BG906" i="5"/>
  <c r="B913" i="3"/>
  <c r="W913" i="4"/>
  <c r="BG910" i="5"/>
  <c r="B917" i="3"/>
  <c r="W917" i="4"/>
  <c r="BG914" i="5"/>
  <c r="B921" i="3"/>
  <c r="W921" i="4"/>
  <c r="BG918" i="5"/>
  <c r="B925" i="3"/>
  <c r="W925" i="4"/>
  <c r="BG922" i="5"/>
  <c r="B929" i="3"/>
  <c r="W929" i="4"/>
  <c r="BG926" i="5"/>
  <c r="B933" i="3"/>
  <c r="W933" i="4"/>
  <c r="BG930" i="5"/>
  <c r="B937" i="3"/>
  <c r="W937" i="4"/>
  <c r="BG934" i="5"/>
  <c r="B941" i="3"/>
  <c r="W941" i="4"/>
  <c r="BG938" i="5"/>
  <c r="B945" i="3"/>
  <c r="W945" i="4"/>
  <c r="BG942" i="5"/>
  <c r="B949" i="3"/>
  <c r="W949" i="4"/>
  <c r="BG946" i="5"/>
  <c r="B953" i="3"/>
  <c r="W953" i="4"/>
  <c r="BG950" i="5"/>
  <c r="B957" i="3"/>
  <c r="W957" i="4"/>
  <c r="BG954" i="5"/>
  <c r="B961" i="3"/>
  <c r="W961" i="4"/>
  <c r="BG958" i="5"/>
  <c r="B965" i="3"/>
  <c r="W965" i="4"/>
  <c r="BG962" i="5"/>
  <c r="B969" i="3"/>
  <c r="W969" i="4"/>
  <c r="BG966" i="5"/>
  <c r="B973" i="3"/>
  <c r="W973" i="4"/>
  <c r="BG970" i="5"/>
  <c r="B977" i="3"/>
  <c r="W977" i="4"/>
  <c r="BG974" i="5"/>
  <c r="B981" i="3"/>
  <c r="W981" i="4"/>
  <c r="BG978" i="5"/>
  <c r="B985" i="3"/>
  <c r="W985" i="4"/>
  <c r="BG982" i="5"/>
  <c r="B989" i="3"/>
  <c r="W989" i="4"/>
  <c r="BG986" i="5"/>
  <c r="B993" i="3"/>
  <c r="W993" i="4"/>
  <c r="BG990" i="5"/>
  <c r="B997" i="3"/>
  <c r="W997" i="4"/>
  <c r="BG994" i="5"/>
  <c r="B1001" i="3"/>
  <c r="W1001" i="4"/>
  <c r="BG998" i="5"/>
  <c r="B1005" i="3"/>
  <c r="W1005" i="4"/>
  <c r="BG1002" i="5"/>
  <c r="B1009" i="3"/>
  <c r="W1009" i="4"/>
  <c r="BG1006" i="5"/>
  <c r="B1013" i="3"/>
  <c r="W1013" i="4"/>
  <c r="BG1010" i="5"/>
  <c r="B1017" i="3"/>
  <c r="W1017" i="4"/>
  <c r="BG1014" i="5"/>
  <c r="B1021" i="3"/>
  <c r="W1021" i="4"/>
  <c r="BG1018" i="5"/>
  <c r="B1025" i="3"/>
  <c r="W1025" i="4"/>
  <c r="BG1022" i="5"/>
  <c r="B1029" i="3"/>
  <c r="W1029" i="4"/>
  <c r="BG1026" i="5"/>
  <c r="B1033" i="3"/>
  <c r="W1033" i="4"/>
  <c r="BG1030" i="5"/>
  <c r="B1037" i="3"/>
  <c r="W1037" i="4"/>
  <c r="BG1034" i="5"/>
  <c r="B1041" i="3"/>
  <c r="W1041" i="4"/>
  <c r="BG1038" i="5"/>
  <c r="B1045" i="3"/>
  <c r="W1045" i="4"/>
  <c r="BG1042" i="5"/>
  <c r="B1049" i="3"/>
  <c r="W1049" i="4"/>
  <c r="BG1046" i="5"/>
  <c r="B1053" i="3"/>
  <c r="W1053" i="4"/>
  <c r="BG1050" i="5"/>
  <c r="B1057" i="3"/>
  <c r="W1057" i="4"/>
  <c r="BG1054" i="5"/>
  <c r="B1061" i="3"/>
  <c r="W1061" i="4"/>
  <c r="BG1058" i="5"/>
  <c r="B1065" i="3"/>
  <c r="W1065" i="4"/>
  <c r="BG1062" i="5"/>
  <c r="B1069" i="3"/>
  <c r="W1069" i="4"/>
  <c r="BG1066" i="5"/>
  <c r="B1073" i="3"/>
  <c r="W1073" i="4"/>
  <c r="BG1070" i="5"/>
  <c r="B1077" i="3"/>
  <c r="W1077" i="4"/>
  <c r="BG1074" i="5"/>
  <c r="B1081" i="3"/>
  <c r="W1081" i="4"/>
  <c r="BG1078" i="5"/>
  <c r="B1085" i="3"/>
  <c r="W1085" i="4"/>
  <c r="BG1082" i="5"/>
  <c r="B1089" i="3"/>
  <c r="W1089" i="4"/>
  <c r="BG1086" i="5"/>
  <c r="B1093" i="3"/>
  <c r="W1093" i="4"/>
  <c r="BG1090" i="5"/>
  <c r="B1097" i="3"/>
  <c r="W1097" i="4"/>
  <c r="BG1094" i="5"/>
  <c r="B1101" i="3"/>
  <c r="W1101" i="4"/>
  <c r="BG1098" i="5"/>
  <c r="B1105" i="3"/>
  <c r="W1105" i="4"/>
  <c r="BG1102" i="5"/>
  <c r="B1109" i="3"/>
  <c r="W1109" i="4"/>
  <c r="BG1106" i="5"/>
  <c r="B1113" i="3"/>
  <c r="W1113" i="4"/>
  <c r="BG1110" i="5"/>
  <c r="B1117" i="3"/>
  <c r="W1117" i="4"/>
  <c r="BG1114" i="5"/>
  <c r="B1121" i="3"/>
  <c r="W1121" i="4"/>
  <c r="BG1118" i="5"/>
  <c r="B1125" i="3"/>
  <c r="W1125" i="4"/>
  <c r="BG1122" i="5"/>
  <c r="B1129" i="3"/>
  <c r="W1129" i="4"/>
  <c r="BG1126" i="5"/>
  <c r="B1133" i="3"/>
  <c r="W1133" i="4"/>
  <c r="BG1130" i="5"/>
  <c r="B1137" i="3"/>
  <c r="W1137" i="4"/>
  <c r="BG1134" i="5"/>
  <c r="B1141" i="3"/>
  <c r="W1141" i="4"/>
  <c r="BG1138" i="5"/>
  <c r="B1145" i="3"/>
  <c r="W1145" i="4"/>
  <c r="BG1142" i="5"/>
  <c r="B1149" i="3"/>
  <c r="W1149" i="4"/>
  <c r="BG1146" i="5"/>
  <c r="B1153" i="3"/>
  <c r="W1153" i="4"/>
  <c r="BG1150" i="5"/>
  <c r="B1157" i="3"/>
  <c r="W1157" i="4"/>
  <c r="BG1154" i="5"/>
  <c r="B1161" i="3"/>
  <c r="W1161" i="4"/>
  <c r="BG1158" i="5"/>
  <c r="B1165" i="3"/>
  <c r="W1165" i="4"/>
  <c r="BG1162" i="5"/>
  <c r="B1169" i="3"/>
  <c r="W1169" i="4"/>
  <c r="BG1166" i="5"/>
  <c r="B1173" i="3"/>
  <c r="W1173" i="4"/>
  <c r="BG1170" i="5"/>
  <c r="B1177" i="3"/>
  <c r="W1177" i="4"/>
  <c r="BG1174" i="5"/>
  <c r="B1181" i="3"/>
  <c r="W1181" i="4"/>
  <c r="BG1178" i="5"/>
  <c r="B1185" i="3"/>
  <c r="W1185" i="4"/>
  <c r="BG1182" i="5"/>
  <c r="B1189" i="3"/>
  <c r="W1189" i="4"/>
  <c r="BG1186" i="5"/>
  <c r="B1193" i="3"/>
  <c r="W1193" i="4"/>
  <c r="BG1190" i="5"/>
  <c r="B1197" i="3"/>
  <c r="W1197" i="4"/>
  <c r="BG1194" i="5"/>
  <c r="B1201" i="3"/>
  <c r="W1201" i="4"/>
  <c r="BG1198" i="5"/>
  <c r="B1205" i="3"/>
  <c r="W1205" i="4"/>
  <c r="BG1202" i="5"/>
  <c r="B1209" i="3"/>
  <c r="W1209" i="4"/>
  <c r="BG1206" i="5"/>
  <c r="B1213" i="3"/>
  <c r="W1213" i="4"/>
  <c r="BG1210" i="5"/>
  <c r="B1217" i="3"/>
  <c r="W1217" i="4"/>
  <c r="BG1214" i="5"/>
  <c r="B1221" i="3"/>
  <c r="W1221" i="4"/>
  <c r="BG1218" i="5"/>
  <c r="B1225" i="3"/>
  <c r="W1225" i="4"/>
  <c r="Y1225" i="4" s="1"/>
  <c r="BG1222" i="5"/>
  <c r="B1229" i="3"/>
  <c r="W1229" i="4"/>
  <c r="BG1226" i="5"/>
  <c r="B1233" i="3"/>
  <c r="W1233" i="4"/>
  <c r="BG1230" i="5"/>
  <c r="B1237" i="3"/>
  <c r="W1237" i="4"/>
  <c r="BG1234" i="5"/>
  <c r="B1241" i="3"/>
  <c r="W1241" i="4"/>
  <c r="BG1238" i="5"/>
  <c r="B1245" i="3"/>
  <c r="W1245" i="4"/>
  <c r="BG1242" i="5"/>
  <c r="B1249" i="3"/>
  <c r="W1249" i="4"/>
  <c r="BG1246" i="5"/>
  <c r="B1253" i="3"/>
  <c r="W1253" i="4"/>
  <c r="BG1250" i="5"/>
  <c r="B1257" i="3"/>
  <c r="W1257" i="4"/>
  <c r="BG1254" i="5"/>
  <c r="B1261" i="3"/>
  <c r="W1261" i="4"/>
  <c r="BG1258" i="5"/>
  <c r="B1265" i="3"/>
  <c r="W1265" i="4"/>
  <c r="BG1262" i="5"/>
  <c r="B1269" i="3"/>
  <c r="W1269" i="4"/>
  <c r="BG1266" i="5"/>
  <c r="B1273" i="3"/>
  <c r="W1273" i="4"/>
  <c r="BG1270" i="5"/>
  <c r="B1277" i="3"/>
  <c r="W1277" i="4"/>
  <c r="BG1274" i="5"/>
  <c r="B1281" i="3"/>
  <c r="W1281" i="4"/>
  <c r="BG1278" i="5"/>
  <c r="B1285" i="3"/>
  <c r="W1285" i="4"/>
  <c r="BG1282" i="5"/>
  <c r="B1289" i="3"/>
  <c r="W1289" i="4"/>
  <c r="BG1286" i="5"/>
  <c r="B1293" i="3"/>
  <c r="W1293" i="4"/>
  <c r="BG1290" i="5"/>
  <c r="B1297" i="3"/>
  <c r="W1297" i="4"/>
  <c r="BG1294" i="5"/>
  <c r="B1301" i="3"/>
  <c r="W1301" i="4"/>
  <c r="BG1298" i="5"/>
  <c r="B1305" i="3"/>
  <c r="W1305" i="4"/>
  <c r="BG1302" i="5"/>
  <c r="B1309" i="3"/>
  <c r="W1309" i="4"/>
  <c r="BG1306" i="5"/>
  <c r="B1313" i="3"/>
  <c r="W1313" i="4"/>
  <c r="BG1310" i="5"/>
  <c r="B1317" i="3"/>
  <c r="W1317" i="4"/>
  <c r="BG1314" i="5"/>
  <c r="B1321" i="3"/>
  <c r="W1321" i="4"/>
  <c r="BG1318" i="5"/>
  <c r="B1325" i="3"/>
  <c r="W1325" i="4"/>
  <c r="BG1322" i="5"/>
  <c r="B1329" i="3"/>
  <c r="W1329" i="4"/>
  <c r="BG1326" i="5"/>
  <c r="B1333" i="3"/>
  <c r="W1333" i="4"/>
  <c r="BG1330" i="5"/>
  <c r="B1337" i="3"/>
  <c r="W1337" i="4"/>
  <c r="BG1334" i="5"/>
  <c r="B1341" i="3"/>
  <c r="W1341" i="4"/>
  <c r="BG1338" i="5"/>
  <c r="B1345" i="3"/>
  <c r="W1345" i="4"/>
  <c r="BG1342" i="5"/>
  <c r="B1349" i="3"/>
  <c r="W1349" i="4"/>
  <c r="BG1346" i="5"/>
  <c r="B1353" i="3"/>
  <c r="W1353" i="4"/>
  <c r="Y1353" i="4" s="1"/>
  <c r="BG1350" i="5"/>
  <c r="B1357" i="3"/>
  <c r="W1357" i="4"/>
  <c r="BG1354" i="5"/>
  <c r="B1361" i="3"/>
  <c r="W1361" i="4"/>
  <c r="BG1358" i="5"/>
  <c r="B1365" i="3"/>
  <c r="W1365" i="4"/>
  <c r="BG1362" i="5"/>
  <c r="B1369" i="3"/>
  <c r="W1369" i="4"/>
  <c r="BG1366" i="5"/>
  <c r="B1373" i="3"/>
  <c r="W1373" i="4"/>
  <c r="BG1370" i="5"/>
  <c r="B1377" i="3"/>
  <c r="W1377" i="4"/>
  <c r="BG1374" i="5"/>
  <c r="B1381" i="3"/>
  <c r="W1381" i="4"/>
  <c r="BG1378" i="5"/>
  <c r="B1385" i="3"/>
  <c r="W1385" i="4"/>
  <c r="BG1382" i="5"/>
  <c r="B1389" i="3"/>
  <c r="W1389" i="4"/>
  <c r="BG1386" i="5"/>
  <c r="B1393" i="3"/>
  <c r="W1393" i="4"/>
  <c r="BG1390" i="5"/>
  <c r="B1397" i="3"/>
  <c r="W1397" i="4"/>
  <c r="BG1394" i="5"/>
  <c r="B1401" i="3"/>
  <c r="W1401" i="4"/>
  <c r="BG1398" i="5"/>
  <c r="B1405" i="3"/>
  <c r="W1405" i="4"/>
  <c r="BG1402" i="5"/>
  <c r="B1409" i="3"/>
  <c r="W1409" i="4"/>
  <c r="BG1406" i="5"/>
  <c r="B1413" i="3"/>
  <c r="W1413" i="4"/>
  <c r="BG1410" i="5"/>
  <c r="B1417" i="3"/>
  <c r="W1417" i="4"/>
  <c r="Y1417" i="4" s="1"/>
  <c r="BG1414" i="5"/>
  <c r="B1421" i="3"/>
  <c r="W1421" i="4"/>
  <c r="BG1418" i="5"/>
  <c r="B1425" i="3"/>
  <c r="W1425" i="4"/>
  <c r="BG1422" i="5"/>
  <c r="B1429" i="3"/>
  <c r="W1429" i="4"/>
  <c r="BG1426" i="5"/>
  <c r="B1433" i="3"/>
  <c r="W1433" i="4"/>
  <c r="BG1430" i="5"/>
  <c r="B1437" i="3"/>
  <c r="W1437" i="4"/>
  <c r="BG1434" i="5"/>
  <c r="B1441" i="3"/>
  <c r="W1441" i="4"/>
  <c r="BG1438" i="5"/>
  <c r="B1445" i="3"/>
  <c r="W1445" i="4"/>
  <c r="BG1442" i="5"/>
  <c r="B1449" i="3"/>
  <c r="W1449" i="4"/>
  <c r="BG1446" i="5"/>
  <c r="B1453" i="3"/>
  <c r="W1453" i="4"/>
  <c r="BG1450" i="5"/>
  <c r="B1457" i="3"/>
  <c r="W1457" i="4"/>
  <c r="BG1454" i="5"/>
  <c r="B1461" i="3"/>
  <c r="W1461" i="4"/>
  <c r="BG1458" i="5"/>
  <c r="B1465" i="3"/>
  <c r="W1465" i="4"/>
  <c r="Y1465" i="4" s="1"/>
  <c r="BG1462" i="5"/>
  <c r="B1469" i="3"/>
  <c r="W1469" i="4"/>
  <c r="BG1466" i="5"/>
  <c r="B1473" i="3"/>
  <c r="W1473" i="4"/>
  <c r="BG1470" i="5"/>
  <c r="B1477" i="3"/>
  <c r="W1477" i="4"/>
  <c r="BG1474" i="5"/>
  <c r="B1481" i="3"/>
  <c r="W1481" i="4"/>
  <c r="BG1478" i="5"/>
  <c r="B1485" i="3"/>
  <c r="W1485" i="4"/>
  <c r="BG1482" i="5"/>
  <c r="B1489" i="3"/>
  <c r="W1489" i="4"/>
  <c r="BG1486" i="5"/>
  <c r="B1493" i="3"/>
  <c r="W1493" i="4"/>
  <c r="BG1490" i="5"/>
  <c r="B1497" i="3"/>
  <c r="W1497" i="4"/>
  <c r="BG1494" i="5"/>
  <c r="B1501" i="3"/>
  <c r="W1501" i="4"/>
  <c r="BG1498" i="5"/>
  <c r="B1505" i="3"/>
  <c r="W1505" i="4"/>
  <c r="BG1502" i="5"/>
  <c r="B1509" i="3"/>
  <c r="W1509" i="4"/>
  <c r="BG1506" i="5"/>
  <c r="B1513" i="3"/>
  <c r="W1513" i="4"/>
  <c r="Y1513" i="4" s="1"/>
  <c r="BG1510" i="5"/>
  <c r="B1517" i="3"/>
  <c r="W1517" i="4"/>
  <c r="BG1514" i="5"/>
  <c r="B1521" i="3"/>
  <c r="W1521" i="4"/>
  <c r="BG1518" i="5"/>
  <c r="B1525" i="3"/>
  <c r="W1525" i="4"/>
  <c r="BG1522" i="5"/>
  <c r="B1529" i="3"/>
  <c r="W1529" i="4"/>
  <c r="BG1526" i="5"/>
  <c r="B1533" i="3"/>
  <c r="W1533" i="4"/>
  <c r="BG1530" i="5"/>
  <c r="B1537" i="3"/>
  <c r="W1537" i="4"/>
  <c r="BG1534" i="5"/>
  <c r="B1541" i="3"/>
  <c r="W1541" i="4"/>
  <c r="BG1538" i="5"/>
  <c r="B1545" i="3"/>
  <c r="W1545" i="4"/>
  <c r="BG1542" i="5"/>
  <c r="B1549" i="3"/>
  <c r="W1549" i="4"/>
  <c r="BG1546" i="5"/>
  <c r="B1553" i="3"/>
  <c r="W1553" i="4"/>
  <c r="BG1550" i="5"/>
  <c r="B1557" i="3"/>
  <c r="W1557" i="4"/>
  <c r="Y1557" i="4" s="1"/>
  <c r="BG1554" i="5"/>
  <c r="B1561" i="3"/>
  <c r="W1561" i="4"/>
  <c r="BG1558" i="5"/>
  <c r="B1565" i="3"/>
  <c r="W1565" i="4"/>
  <c r="BG1562" i="5"/>
  <c r="B1569" i="3"/>
  <c r="W1569" i="4"/>
  <c r="BG1566" i="5"/>
  <c r="B1573" i="3"/>
  <c r="W1573" i="4"/>
  <c r="BG1570" i="5"/>
  <c r="B1577" i="3"/>
  <c r="W1577" i="4"/>
  <c r="BG1574" i="5"/>
  <c r="B1581" i="3"/>
  <c r="W1581" i="4"/>
  <c r="BG1578" i="5"/>
  <c r="B1585" i="3"/>
  <c r="W1585" i="4"/>
  <c r="BG1582" i="5"/>
  <c r="B1589" i="3"/>
  <c r="W1589" i="4"/>
  <c r="BG1586" i="5"/>
  <c r="B1593" i="3"/>
  <c r="W1593" i="4"/>
  <c r="BG1590" i="5"/>
  <c r="B1597" i="3"/>
  <c r="W1597" i="4"/>
  <c r="BG1594" i="5"/>
  <c r="B1601" i="3"/>
  <c r="W1601" i="4"/>
  <c r="BG1598" i="5"/>
  <c r="B1605" i="3"/>
  <c r="W1605" i="4"/>
  <c r="BG1602" i="5"/>
  <c r="B1609" i="3"/>
  <c r="W1609" i="4"/>
  <c r="Y1609" i="4" s="1"/>
  <c r="BG1606" i="5"/>
  <c r="B1613" i="3"/>
  <c r="W1613" i="4"/>
  <c r="BG1610" i="5"/>
  <c r="B1617" i="3"/>
  <c r="W1617" i="4"/>
  <c r="BG1614" i="5"/>
  <c r="B1621" i="3"/>
  <c r="W1621" i="4"/>
  <c r="Y1621" i="4" s="1"/>
  <c r="BG1618" i="5"/>
  <c r="B1625" i="3"/>
  <c r="W1625" i="4"/>
  <c r="BG1622" i="5"/>
  <c r="B1629" i="3"/>
  <c r="W1629" i="4"/>
  <c r="BG1626" i="5"/>
  <c r="B1633" i="3"/>
  <c r="W1633" i="4"/>
  <c r="BG1630" i="5"/>
  <c r="B1637" i="3"/>
  <c r="W1637" i="4"/>
  <c r="BG1634" i="5"/>
  <c r="B1641" i="3"/>
  <c r="W1641" i="4"/>
  <c r="BG1638" i="5"/>
  <c r="B1645" i="3"/>
  <c r="W1645" i="4"/>
  <c r="BG1642" i="5"/>
  <c r="B1649" i="3"/>
  <c r="W1649" i="4"/>
  <c r="BG1646" i="5"/>
  <c r="B1653" i="3"/>
  <c r="W1653" i="4"/>
  <c r="BG1650" i="5"/>
  <c r="B1657" i="3"/>
  <c r="W1657" i="4"/>
  <c r="Y1657" i="4" s="1"/>
  <c r="BG1654" i="5"/>
  <c r="B1661" i="3"/>
  <c r="W1661" i="4"/>
  <c r="BG1658" i="5"/>
  <c r="B1665" i="3"/>
  <c r="W1665" i="4"/>
  <c r="BG1662" i="5"/>
  <c r="B1669" i="3"/>
  <c r="W1669" i="4"/>
  <c r="BG1666" i="5"/>
  <c r="B1673" i="3"/>
  <c r="W1673" i="4"/>
  <c r="BG1670" i="5"/>
  <c r="B1677" i="3"/>
  <c r="W1677" i="4"/>
  <c r="BG1674" i="5"/>
  <c r="B1681" i="3"/>
  <c r="W1681" i="4"/>
  <c r="BG1678" i="5"/>
  <c r="B1685" i="3"/>
  <c r="W1685" i="4"/>
  <c r="BG1682" i="5"/>
  <c r="B1689" i="3"/>
  <c r="W1689" i="4"/>
  <c r="BG1686" i="5"/>
  <c r="B1693" i="3"/>
  <c r="W1693" i="4"/>
  <c r="BG1690" i="5"/>
  <c r="B1697" i="3"/>
  <c r="W1697" i="4"/>
  <c r="BG1694" i="5"/>
  <c r="B1701" i="3"/>
  <c r="W1701" i="4"/>
  <c r="BG1698" i="5"/>
  <c r="B1705" i="3"/>
  <c r="W1705" i="4"/>
  <c r="BG1702" i="5"/>
  <c r="B1709" i="3"/>
  <c r="W1709" i="4"/>
  <c r="BG1706" i="5"/>
  <c r="B1713" i="3"/>
  <c r="W1713" i="4"/>
  <c r="BG1710" i="5"/>
  <c r="B1717" i="3"/>
  <c r="W1717" i="4"/>
  <c r="BG1714" i="5"/>
  <c r="B1721" i="3"/>
  <c r="W1721" i="4"/>
  <c r="BG1718" i="5"/>
  <c r="B1725" i="3"/>
  <c r="W1725" i="4"/>
  <c r="BG1722" i="5"/>
  <c r="B1729" i="3"/>
  <c r="W1729" i="4"/>
  <c r="BG1726" i="5"/>
  <c r="B1733" i="3"/>
  <c r="W1733" i="4"/>
  <c r="BG1730" i="5"/>
  <c r="B1737" i="3"/>
  <c r="W1737" i="4"/>
  <c r="BG1734" i="5"/>
  <c r="B1741" i="3"/>
  <c r="W1741" i="4"/>
  <c r="BG1738" i="5"/>
  <c r="B1745" i="3"/>
  <c r="W1745" i="4"/>
  <c r="BG1742" i="5"/>
  <c r="B1749" i="3"/>
  <c r="W1749" i="4"/>
  <c r="BG1746" i="5"/>
  <c r="B1753" i="3"/>
  <c r="W1753" i="4"/>
  <c r="BG1750" i="5"/>
  <c r="B1757" i="3"/>
  <c r="W1757" i="4"/>
  <c r="BG1754" i="5"/>
  <c r="B1761" i="3"/>
  <c r="W1761" i="4"/>
  <c r="BG1758" i="5"/>
  <c r="B1765" i="3"/>
  <c r="W1765" i="4"/>
  <c r="BG1762" i="5"/>
  <c r="B1769" i="3"/>
  <c r="W1769" i="4"/>
  <c r="BG1766" i="5"/>
  <c r="B1773" i="3"/>
  <c r="W1773" i="4"/>
  <c r="BG1770" i="5"/>
  <c r="B1777" i="3"/>
  <c r="W1777" i="4"/>
  <c r="BG1774" i="5"/>
  <c r="B1781" i="3"/>
  <c r="W1781" i="4"/>
  <c r="BG1778" i="5"/>
  <c r="B1785" i="3"/>
  <c r="W1785" i="4"/>
  <c r="BG1782" i="5"/>
  <c r="B1789" i="3"/>
  <c r="W1789" i="4"/>
  <c r="BG1786" i="5"/>
  <c r="B1793" i="3"/>
  <c r="W1793" i="4"/>
  <c r="BG1790" i="5"/>
  <c r="B1797" i="3"/>
  <c r="W1797" i="4"/>
  <c r="BG1794" i="5"/>
  <c r="B1801" i="3"/>
  <c r="W1801" i="4"/>
  <c r="Y1801" i="4" s="1"/>
  <c r="BG1798" i="5"/>
  <c r="B1805" i="3"/>
  <c r="W1805" i="4"/>
  <c r="BG1802" i="5"/>
  <c r="B1809" i="3"/>
  <c r="W1809" i="4"/>
  <c r="BG1806" i="5"/>
  <c r="B1813" i="3"/>
  <c r="W1813" i="4"/>
  <c r="BG1810" i="5"/>
  <c r="B1817" i="3"/>
  <c r="W1817" i="4"/>
  <c r="BG1814" i="5"/>
  <c r="B1821" i="3"/>
  <c r="W1821" i="4"/>
  <c r="BG1818" i="5"/>
  <c r="B1825" i="3"/>
  <c r="W1825" i="4"/>
  <c r="BG1822" i="5"/>
  <c r="B1829" i="3"/>
  <c r="W1829" i="4"/>
  <c r="BG1826" i="5"/>
  <c r="B1833" i="3"/>
  <c r="W1833" i="4"/>
  <c r="BG1830" i="5"/>
  <c r="B1837" i="3"/>
  <c r="W1837" i="4"/>
  <c r="BG1834" i="5"/>
  <c r="B1841" i="3"/>
  <c r="W1841" i="4"/>
  <c r="BG1838" i="5"/>
  <c r="B1845" i="3"/>
  <c r="W1845" i="4"/>
  <c r="BG1842" i="5"/>
  <c r="B1849" i="3"/>
  <c r="W1849" i="4"/>
  <c r="Y1849" i="4" s="1"/>
  <c r="BG1846" i="5"/>
  <c r="B1853" i="3"/>
  <c r="W1853" i="4"/>
  <c r="BG1850" i="5"/>
  <c r="B1857" i="3"/>
  <c r="W1857" i="4"/>
  <c r="BG1854" i="5"/>
  <c r="B1861" i="3"/>
  <c r="W1861" i="4"/>
  <c r="BG1858" i="5"/>
  <c r="B1865" i="3"/>
  <c r="W1865" i="4"/>
  <c r="BG1862" i="5"/>
  <c r="B1869" i="3"/>
  <c r="W1869" i="4"/>
  <c r="BG1866" i="5"/>
  <c r="B1873" i="3"/>
  <c r="W1873" i="4"/>
  <c r="BG1870" i="5"/>
  <c r="B1877" i="3"/>
  <c r="W1877" i="4"/>
  <c r="BG1874" i="5"/>
  <c r="B1881" i="3"/>
  <c r="W1881" i="4"/>
  <c r="BG1878" i="5"/>
  <c r="B1885" i="3"/>
  <c r="W1885" i="4"/>
  <c r="BG1882" i="5"/>
  <c r="B1889" i="3"/>
  <c r="W1889" i="4"/>
  <c r="BG1886" i="5"/>
  <c r="B1893" i="3"/>
  <c r="W1893" i="4"/>
  <c r="Y1893" i="4" s="1"/>
  <c r="BG1890" i="5"/>
  <c r="B1897" i="3"/>
  <c r="W1897" i="4"/>
  <c r="BG1894" i="5"/>
  <c r="B1901" i="3"/>
  <c r="W1901" i="4"/>
  <c r="BG1898" i="5"/>
  <c r="B1905" i="3"/>
  <c r="W1905" i="4"/>
  <c r="BG1902" i="5"/>
  <c r="B1909" i="3"/>
  <c r="W1909" i="4"/>
  <c r="BG1906" i="5"/>
  <c r="B1913" i="3"/>
  <c r="W1913" i="4"/>
  <c r="BG1910" i="5"/>
  <c r="B1917" i="3"/>
  <c r="W1917" i="4"/>
  <c r="BG1914" i="5"/>
  <c r="B1921" i="3"/>
  <c r="W1921" i="4"/>
  <c r="BG1918" i="5"/>
  <c r="B1925" i="3"/>
  <c r="W1925" i="4"/>
  <c r="BG1922" i="5"/>
  <c r="B1929" i="3"/>
  <c r="W1929" i="4"/>
  <c r="BG1926" i="5"/>
  <c r="B1933" i="3"/>
  <c r="W1933" i="4"/>
  <c r="BG1930" i="5"/>
  <c r="B1937" i="3"/>
  <c r="W1937" i="4"/>
  <c r="BG1934" i="5"/>
  <c r="B1941" i="3"/>
  <c r="W1941" i="4"/>
  <c r="BG1938" i="5"/>
  <c r="B1945" i="3"/>
  <c r="W1945" i="4"/>
  <c r="Y1945" i="4" s="1"/>
  <c r="BG1942" i="5"/>
  <c r="B1949" i="3"/>
  <c r="W1949" i="4"/>
  <c r="BG1946" i="5"/>
  <c r="B1953" i="3"/>
  <c r="W1953" i="4"/>
  <c r="BG1950" i="5"/>
  <c r="B1957" i="3"/>
  <c r="W1957" i="4"/>
  <c r="BG1954" i="5"/>
  <c r="B1961" i="3"/>
  <c r="W1961" i="4"/>
  <c r="BG1958" i="5"/>
  <c r="B1965" i="3"/>
  <c r="W1965" i="4"/>
  <c r="BG1962" i="5"/>
  <c r="B1969" i="3"/>
  <c r="W1969" i="4"/>
  <c r="BG1966" i="5"/>
  <c r="B1973" i="3"/>
  <c r="W1973" i="4"/>
  <c r="BG1970" i="5"/>
  <c r="B1977" i="3"/>
  <c r="W1977" i="4"/>
  <c r="BG1974" i="5"/>
  <c r="B1981" i="3"/>
  <c r="W1981" i="4"/>
  <c r="BG1978" i="5"/>
  <c r="B1985" i="3"/>
  <c r="W1985" i="4"/>
  <c r="BG1982" i="5"/>
  <c r="B1989" i="3"/>
  <c r="W1989" i="4"/>
  <c r="BG1986" i="5"/>
  <c r="B1993" i="3"/>
  <c r="W1993" i="4"/>
  <c r="BG1990" i="5"/>
  <c r="B1997" i="3"/>
  <c r="W1997" i="4"/>
  <c r="BG1994" i="5"/>
  <c r="B2001" i="3"/>
  <c r="W2001" i="4"/>
  <c r="BG1998" i="5"/>
  <c r="B2005" i="3"/>
  <c r="W2005" i="4"/>
  <c r="BG2002" i="5"/>
  <c r="B2009" i="3"/>
  <c r="W2009" i="4"/>
  <c r="Y2009" i="4" s="1"/>
  <c r="BG2006" i="5"/>
  <c r="B2013" i="3"/>
  <c r="W2013" i="4"/>
  <c r="BG2010" i="5"/>
  <c r="B2017" i="3"/>
  <c r="W2017" i="4"/>
  <c r="BG2014" i="5"/>
  <c r="B2021" i="3"/>
  <c r="W2021" i="4"/>
  <c r="BG2018" i="5"/>
  <c r="B2025" i="3"/>
  <c r="W2025" i="4"/>
  <c r="BG2022" i="5"/>
  <c r="B2029" i="3"/>
  <c r="W2029" i="4"/>
  <c r="BG2026" i="5"/>
  <c r="B2033" i="3"/>
  <c r="W2033" i="4"/>
  <c r="BG2030" i="5"/>
  <c r="B2037" i="3"/>
  <c r="W2037" i="4"/>
  <c r="BG2034" i="5"/>
  <c r="B2041" i="3"/>
  <c r="W2041" i="4"/>
  <c r="BG2038" i="5"/>
  <c r="B2045" i="3"/>
  <c r="W2045" i="4"/>
  <c r="BG2042" i="5"/>
  <c r="B2049" i="3"/>
  <c r="W2049" i="4"/>
  <c r="BG2046" i="5"/>
  <c r="B2053" i="3"/>
  <c r="W2053" i="4"/>
  <c r="BG2050" i="5"/>
  <c r="B2057" i="3"/>
  <c r="W2057" i="4"/>
  <c r="BG2054" i="5"/>
  <c r="B2061" i="3"/>
  <c r="W2061" i="4"/>
  <c r="BG2058" i="5"/>
  <c r="B2065" i="3"/>
  <c r="W2065" i="4"/>
  <c r="BG2062" i="5"/>
  <c r="B2069" i="3"/>
  <c r="W2069" i="4"/>
  <c r="Y2069" i="4" s="1"/>
  <c r="BG2066" i="5"/>
  <c r="B2073" i="3"/>
  <c r="W2073" i="4"/>
  <c r="BG2070" i="5"/>
  <c r="B2077" i="3"/>
  <c r="W2077" i="4"/>
  <c r="BG2074" i="5"/>
  <c r="B2081" i="3"/>
  <c r="W2081" i="4"/>
  <c r="BG2078" i="5"/>
  <c r="B2085" i="3"/>
  <c r="W2085" i="4"/>
  <c r="BG2082" i="5"/>
  <c r="B2089" i="3"/>
  <c r="W2089" i="4"/>
  <c r="BG2086" i="5"/>
  <c r="B2093" i="3"/>
  <c r="W2093" i="4"/>
  <c r="BG2090" i="5"/>
  <c r="B2097" i="3"/>
  <c r="W2097" i="4"/>
  <c r="BG2094" i="5"/>
  <c r="B2101" i="3"/>
  <c r="W2101" i="4"/>
  <c r="Y2101" i="4" s="1"/>
  <c r="BG2098" i="5"/>
  <c r="B2105" i="3"/>
  <c r="W2105" i="4"/>
  <c r="BG2102" i="5"/>
  <c r="B2109" i="3"/>
  <c r="W2109" i="4"/>
  <c r="BG2106" i="5"/>
  <c r="B2113" i="3"/>
  <c r="W2113" i="4"/>
  <c r="BG2110" i="5"/>
  <c r="B2117" i="3"/>
  <c r="W2117" i="4"/>
  <c r="Y2117" i="4" s="1"/>
  <c r="BG2114" i="5"/>
  <c r="B2121" i="3"/>
  <c r="W2121" i="4"/>
  <c r="BG2118" i="5"/>
  <c r="B2125" i="3"/>
  <c r="W2125" i="4"/>
  <c r="BG2122" i="5"/>
  <c r="B2129" i="3"/>
  <c r="W2129" i="4"/>
  <c r="BG2126" i="5"/>
  <c r="B2133" i="3"/>
  <c r="W2133" i="4"/>
  <c r="BG2130" i="5"/>
  <c r="B2137" i="3"/>
  <c r="W2137" i="4"/>
  <c r="BG2134" i="5"/>
  <c r="B2141" i="3"/>
  <c r="W2141" i="4"/>
  <c r="BG2138" i="5"/>
  <c r="B2145" i="3"/>
  <c r="W2145" i="4"/>
  <c r="BG2142" i="5"/>
  <c r="B2149" i="3"/>
  <c r="W2149" i="4"/>
  <c r="BG2146" i="5"/>
  <c r="B2153" i="3"/>
  <c r="W2153" i="4"/>
  <c r="BG2150" i="5"/>
  <c r="B2157" i="3"/>
  <c r="W2157" i="4"/>
  <c r="BG2154" i="5"/>
  <c r="B2161" i="3"/>
  <c r="W2161" i="4"/>
  <c r="BG2158" i="5"/>
  <c r="B2165" i="3"/>
  <c r="W2165" i="4"/>
  <c r="BG2162" i="5"/>
  <c r="B2169" i="3"/>
  <c r="W2169" i="4"/>
  <c r="Y2169" i="4" s="1"/>
  <c r="BG2166" i="5"/>
  <c r="B2173" i="3"/>
  <c r="W2173" i="4"/>
  <c r="BG2170" i="5"/>
  <c r="B2177" i="3"/>
  <c r="W2177" i="4"/>
  <c r="BG2174" i="5"/>
  <c r="B2181" i="3"/>
  <c r="W2181" i="4"/>
  <c r="BG2178" i="5"/>
  <c r="B2185" i="3"/>
  <c r="W2185" i="4"/>
  <c r="BG2182" i="5"/>
  <c r="B2189" i="3"/>
  <c r="W2189" i="4"/>
  <c r="BG2186" i="5"/>
  <c r="B2193" i="3"/>
  <c r="W2193" i="4"/>
  <c r="BG2190" i="5"/>
  <c r="B2197" i="3"/>
  <c r="W2197" i="4"/>
  <c r="BG2194" i="5"/>
  <c r="B2201" i="3"/>
  <c r="W2201" i="4"/>
  <c r="BG2198" i="5"/>
  <c r="B2205" i="3"/>
  <c r="W2205" i="4"/>
  <c r="BG2202" i="5"/>
  <c r="B2209" i="3"/>
  <c r="W2209" i="4"/>
  <c r="BG2206" i="5"/>
  <c r="B2213" i="3"/>
  <c r="W2213" i="4"/>
  <c r="BG2210" i="5"/>
  <c r="B2217" i="3"/>
  <c r="W2217" i="4"/>
  <c r="BG2214" i="5"/>
  <c r="B2221" i="3"/>
  <c r="W2221" i="4"/>
  <c r="BG2218" i="5"/>
  <c r="B2225" i="3"/>
  <c r="W2225" i="4"/>
  <c r="BG2222" i="5"/>
  <c r="B2229" i="3"/>
  <c r="W2229" i="4"/>
  <c r="BG2226" i="5"/>
  <c r="B2233" i="3"/>
  <c r="W2233" i="4"/>
  <c r="BG2230" i="5"/>
  <c r="B2237" i="3"/>
  <c r="W2237" i="4"/>
  <c r="BG2234" i="5"/>
  <c r="B2241" i="3"/>
  <c r="W2241" i="4"/>
  <c r="BG2238" i="5"/>
  <c r="B2245" i="3"/>
  <c r="W2245" i="4"/>
  <c r="BG2242" i="5"/>
  <c r="B2249" i="3"/>
  <c r="W2249" i="4"/>
  <c r="BG2246" i="5"/>
  <c r="B2253" i="3"/>
  <c r="W2253" i="4"/>
  <c r="BG2250" i="5"/>
  <c r="B2257" i="3"/>
  <c r="W2257" i="4"/>
  <c r="BG2254" i="5"/>
  <c r="B2261" i="3"/>
  <c r="W2261" i="4"/>
  <c r="BG2258" i="5"/>
  <c r="B2265" i="3"/>
  <c r="W2265" i="4"/>
  <c r="Y2265" i="4" s="1"/>
  <c r="BG2262" i="5"/>
  <c r="B2269" i="3"/>
  <c r="W2269" i="4"/>
  <c r="BG2266" i="5"/>
  <c r="B2273" i="3"/>
  <c r="W2273" i="4"/>
  <c r="BG2270" i="5"/>
  <c r="B2277" i="3"/>
  <c r="W2277" i="4"/>
  <c r="BG2274" i="5"/>
  <c r="B2281" i="3"/>
  <c r="W2281" i="4"/>
  <c r="BG2278" i="5"/>
  <c r="B2285" i="3"/>
  <c r="W2285" i="4"/>
  <c r="BG2282" i="5"/>
  <c r="B2289" i="3"/>
  <c r="W2289" i="4"/>
  <c r="BG2286" i="5"/>
  <c r="B2293" i="3"/>
  <c r="W2293" i="4"/>
  <c r="BG2290" i="5"/>
  <c r="B2297" i="3"/>
  <c r="W2297" i="4"/>
  <c r="BG2294" i="5"/>
  <c r="B2301" i="3"/>
  <c r="W2301" i="4"/>
  <c r="BG2298" i="5"/>
  <c r="B2305" i="3"/>
  <c r="W2305" i="4"/>
  <c r="BG2302" i="5"/>
  <c r="B2309" i="3"/>
  <c r="W2309" i="4"/>
  <c r="BG2306" i="5"/>
  <c r="B2313" i="3"/>
  <c r="W2313" i="4"/>
  <c r="BG2310" i="5"/>
  <c r="B2317" i="3"/>
  <c r="W2317" i="4"/>
  <c r="BG2314" i="5"/>
  <c r="B2321" i="3"/>
  <c r="W2321" i="4"/>
  <c r="BG2318" i="5"/>
  <c r="B2325" i="3"/>
  <c r="W2325" i="4"/>
  <c r="BG2322" i="5"/>
  <c r="B2329" i="3"/>
  <c r="W2329" i="4"/>
  <c r="BG2326" i="5"/>
  <c r="B2333" i="3"/>
  <c r="W2333" i="4"/>
  <c r="BG2330" i="5"/>
  <c r="B2337" i="3"/>
  <c r="W2337" i="4"/>
  <c r="BG2334" i="5"/>
  <c r="B2341" i="3"/>
  <c r="W2341" i="4"/>
  <c r="BG2338" i="5"/>
  <c r="B2345" i="3"/>
  <c r="W2345" i="4"/>
  <c r="BG2342" i="5"/>
  <c r="B2349" i="3"/>
  <c r="W2349" i="4"/>
  <c r="BG2346" i="5"/>
  <c r="B2353" i="3"/>
  <c r="W2353" i="4"/>
  <c r="BG2350" i="5"/>
  <c r="B2357" i="3"/>
  <c r="W2357" i="4"/>
  <c r="BG2354" i="5"/>
  <c r="B2361" i="3"/>
  <c r="W2361" i="4"/>
  <c r="BG2358" i="5"/>
  <c r="B2365" i="3"/>
  <c r="W2365" i="4"/>
  <c r="BG2362" i="5"/>
  <c r="B2369" i="3"/>
  <c r="W2369" i="4"/>
  <c r="BG2366" i="5"/>
  <c r="B2373" i="3"/>
  <c r="W2373" i="4"/>
  <c r="BG2370" i="5"/>
  <c r="B2377" i="3"/>
  <c r="W2377" i="4"/>
  <c r="BG2374" i="5"/>
  <c r="B2381" i="3"/>
  <c r="W2381" i="4"/>
  <c r="BG2378" i="5"/>
  <c r="B2385" i="3"/>
  <c r="W2385" i="4"/>
  <c r="BG2382" i="5"/>
  <c r="B2389" i="3"/>
  <c r="W2389" i="4"/>
  <c r="BG2386" i="5"/>
  <c r="B2393" i="3"/>
  <c r="W2393" i="4"/>
  <c r="BG2390" i="5"/>
  <c r="B2397" i="3"/>
  <c r="W2397" i="4"/>
  <c r="BG2394" i="5"/>
  <c r="B2401" i="3"/>
  <c r="W2401" i="4"/>
  <c r="BG2398" i="5"/>
  <c r="B2405" i="3"/>
  <c r="W2405" i="4"/>
  <c r="BG2402" i="5"/>
  <c r="B2409" i="3"/>
  <c r="W2409" i="4"/>
  <c r="BG2406" i="5"/>
  <c r="B2413" i="3"/>
  <c r="W2413" i="4"/>
  <c r="BG2410" i="5"/>
  <c r="B2417" i="3"/>
  <c r="W2417" i="4"/>
  <c r="BG2414" i="5"/>
  <c r="B2421" i="3"/>
  <c r="W2421" i="4"/>
  <c r="BG2418" i="5"/>
  <c r="B2425" i="3"/>
  <c r="W2425" i="4"/>
  <c r="BG2422" i="5"/>
  <c r="B2429" i="3"/>
  <c r="W2429" i="4"/>
  <c r="BG2426" i="5"/>
  <c r="B2433" i="3"/>
  <c r="W2433" i="4"/>
  <c r="BG2430" i="5"/>
  <c r="B2437" i="3"/>
  <c r="W2437" i="4"/>
  <c r="BG2434" i="5"/>
  <c r="B2441" i="3"/>
  <c r="W2441" i="4"/>
  <c r="BG2438" i="5"/>
  <c r="B2445" i="3"/>
  <c r="W2445" i="4"/>
  <c r="BG2442" i="5"/>
  <c r="B2449" i="3"/>
  <c r="W2449" i="4"/>
  <c r="BG2446" i="5"/>
  <c r="B2453" i="3"/>
  <c r="W2453" i="4"/>
  <c r="BG2450" i="5"/>
  <c r="B2457" i="3"/>
  <c r="W2457" i="4"/>
  <c r="BG2454" i="5"/>
  <c r="B2461" i="3"/>
  <c r="W2461" i="4"/>
  <c r="BG2458" i="5"/>
  <c r="B2465" i="3"/>
  <c r="W2465" i="4"/>
  <c r="BG2462" i="5"/>
  <c r="B2469" i="3"/>
  <c r="W2469" i="4"/>
  <c r="BG2466" i="5"/>
  <c r="B2473" i="3"/>
  <c r="W2473" i="4"/>
  <c r="BG2470" i="5"/>
  <c r="B2477" i="3"/>
  <c r="W2477" i="4"/>
  <c r="BG2474" i="5"/>
  <c r="B2481" i="3"/>
  <c r="W2481" i="4"/>
  <c r="BG2478" i="5"/>
  <c r="B2485" i="3"/>
  <c r="W2485" i="4"/>
  <c r="BG2482" i="5"/>
  <c r="B2489" i="3"/>
  <c r="W2489" i="4"/>
  <c r="BG2486" i="5"/>
  <c r="B2493" i="3"/>
  <c r="W2493" i="4"/>
  <c r="BG2490" i="5"/>
  <c r="B2497" i="3"/>
  <c r="W2497" i="4"/>
  <c r="BG2494" i="5"/>
  <c r="B2501" i="3"/>
  <c r="W2501" i="4"/>
  <c r="BG2498" i="5"/>
  <c r="B2505" i="3"/>
  <c r="W2505" i="4"/>
  <c r="BG2502" i="5"/>
  <c r="B2509" i="3"/>
  <c r="W2509" i="4"/>
  <c r="BG2506" i="5"/>
  <c r="B2513" i="3"/>
  <c r="W2513" i="4"/>
  <c r="BG2510" i="5"/>
  <c r="B2517" i="3"/>
  <c r="W2517" i="4"/>
  <c r="BG2514" i="5"/>
  <c r="B2521" i="3"/>
  <c r="W2521" i="4"/>
  <c r="BG2518" i="5"/>
  <c r="B2525" i="3"/>
  <c r="W2525" i="4"/>
  <c r="BG2522" i="5"/>
  <c r="B2529" i="3"/>
  <c r="W2529" i="4"/>
  <c r="BG2526" i="5"/>
  <c r="B2533" i="3"/>
  <c r="W2533" i="4"/>
  <c r="BG2530" i="5"/>
  <c r="B2537" i="3"/>
  <c r="W2537" i="4"/>
  <c r="BG2534" i="5"/>
  <c r="B2541" i="3"/>
  <c r="W2541" i="4"/>
  <c r="BG2538" i="5"/>
  <c r="B2545" i="3"/>
  <c r="W2545" i="4"/>
  <c r="BG2542" i="5"/>
  <c r="B2549" i="3"/>
  <c r="W2549" i="4"/>
  <c r="BG2546" i="5"/>
  <c r="B2553" i="3"/>
  <c r="W2553" i="4"/>
  <c r="BG2550" i="5"/>
  <c r="B2557" i="3"/>
  <c r="W2557" i="4"/>
  <c r="BG2554" i="5"/>
  <c r="B2561" i="3"/>
  <c r="W2561" i="4"/>
  <c r="BG2558" i="5"/>
  <c r="B2565" i="3"/>
  <c r="W2565" i="4"/>
  <c r="BG2562" i="5"/>
  <c r="B2569" i="3"/>
  <c r="W2569" i="4"/>
  <c r="BG2566" i="5"/>
  <c r="B2573" i="3"/>
  <c r="W2573" i="4"/>
  <c r="BG2570" i="5"/>
  <c r="B2577" i="3"/>
  <c r="W2577" i="4"/>
  <c r="BG2574" i="5"/>
  <c r="B2581" i="3"/>
  <c r="W2581" i="4"/>
  <c r="BG2578" i="5"/>
  <c r="B2585" i="3"/>
  <c r="W2585" i="4"/>
  <c r="BG2582" i="5"/>
  <c r="B2589" i="3"/>
  <c r="W2589" i="4"/>
  <c r="BG2586" i="5"/>
  <c r="B2593" i="3"/>
  <c r="W2593" i="4"/>
  <c r="BG2590" i="5"/>
  <c r="B2597" i="3"/>
  <c r="W2597" i="4"/>
  <c r="BG2594" i="5"/>
  <c r="B2601" i="3"/>
  <c r="W2601" i="4"/>
  <c r="Y2601" i="4" s="1"/>
  <c r="BG2598" i="5"/>
  <c r="B2605" i="3"/>
  <c r="W2605" i="4"/>
  <c r="BG2602" i="5"/>
  <c r="B2609" i="3"/>
  <c r="W2609" i="4"/>
  <c r="BG2606" i="5"/>
  <c r="B2613" i="3"/>
  <c r="W2613" i="4"/>
  <c r="BG2610" i="5"/>
  <c r="B2617" i="3"/>
  <c r="W2617" i="4"/>
  <c r="BG2614" i="5"/>
  <c r="B2621" i="3"/>
  <c r="W2621" i="4"/>
  <c r="BG2618" i="5"/>
  <c r="B2625" i="3"/>
  <c r="W2625" i="4"/>
  <c r="BG2622" i="5"/>
  <c r="B2629" i="3"/>
  <c r="W2629" i="4"/>
  <c r="BG2626" i="5"/>
  <c r="B2633" i="3"/>
  <c r="W2633" i="4"/>
  <c r="BG2630" i="5"/>
  <c r="B2637" i="3"/>
  <c r="W2637" i="4"/>
  <c r="BG2634" i="5"/>
  <c r="B2641" i="3"/>
  <c r="W2641" i="4"/>
  <c r="BG2638" i="5"/>
  <c r="B2645" i="3"/>
  <c r="W2645" i="4"/>
  <c r="BG2642" i="5"/>
  <c r="B2649" i="3"/>
  <c r="W2649" i="4"/>
  <c r="BG2646" i="5"/>
  <c r="B2653" i="3"/>
  <c r="W2653" i="4"/>
  <c r="BG2650" i="5"/>
  <c r="B2657" i="3"/>
  <c r="W2657" i="4"/>
  <c r="BG2654" i="5"/>
  <c r="B2661" i="3"/>
  <c r="W2661" i="4"/>
  <c r="BG2658" i="5"/>
  <c r="B2665" i="3"/>
  <c r="W2665" i="4"/>
  <c r="BG2662" i="5"/>
  <c r="B2669" i="3"/>
  <c r="W2669" i="4"/>
  <c r="BG2666" i="5"/>
  <c r="B2673" i="3"/>
  <c r="W2673" i="4"/>
  <c r="BG2670" i="5"/>
  <c r="B2677" i="3"/>
  <c r="W2677" i="4"/>
  <c r="BG2674" i="5"/>
  <c r="B2681" i="3"/>
  <c r="W2681" i="4"/>
  <c r="BG2678" i="5"/>
  <c r="B2685" i="3"/>
  <c r="W2685" i="4"/>
  <c r="BG2682" i="5"/>
  <c r="B2689" i="3"/>
  <c r="W2689" i="4"/>
  <c r="BG2686" i="5"/>
  <c r="B2693" i="3"/>
  <c r="W2693" i="4"/>
  <c r="BG2690" i="5"/>
  <c r="B2697" i="3"/>
  <c r="W2697" i="4"/>
  <c r="BG2694" i="5"/>
  <c r="B2701" i="3"/>
  <c r="W2701" i="4"/>
  <c r="BG2698" i="5"/>
  <c r="B2705" i="3"/>
  <c r="W2705" i="4"/>
  <c r="BG2702" i="5"/>
  <c r="B2709" i="3"/>
  <c r="W2709" i="4"/>
  <c r="BG2706" i="5"/>
  <c r="B2713" i="3"/>
  <c r="W2713" i="4"/>
  <c r="BG2710" i="5"/>
  <c r="B2717" i="3"/>
  <c r="W2717" i="4"/>
  <c r="BG2714" i="5"/>
  <c r="B2721" i="3"/>
  <c r="W2721" i="4"/>
  <c r="BG2718" i="5"/>
  <c r="B2725" i="3"/>
  <c r="W2725" i="4"/>
  <c r="BG2722" i="5"/>
  <c r="B2729" i="3"/>
  <c r="W2729" i="4"/>
  <c r="BG2726" i="5"/>
  <c r="B2733" i="3"/>
  <c r="W2733" i="4"/>
  <c r="BG2730" i="5"/>
  <c r="B2737" i="3"/>
  <c r="W2737" i="4"/>
  <c r="BG2734" i="5"/>
  <c r="B2741" i="3"/>
  <c r="W2741" i="4"/>
  <c r="BG2738" i="5"/>
  <c r="B2745" i="3"/>
  <c r="W2745" i="4"/>
  <c r="BG2742" i="5"/>
  <c r="B2749" i="3"/>
  <c r="W2749" i="4"/>
  <c r="BG2746" i="5"/>
  <c r="B2753" i="3"/>
  <c r="W2753" i="4"/>
  <c r="BG2750" i="5"/>
  <c r="B2757" i="3"/>
  <c r="W2757" i="4"/>
  <c r="BG2754" i="5"/>
  <c r="B2761" i="3"/>
  <c r="W2761" i="4"/>
  <c r="BG2758" i="5"/>
  <c r="B2765" i="3"/>
  <c r="W2765" i="4"/>
  <c r="BG2762" i="5"/>
  <c r="B2769" i="3"/>
  <c r="W2769" i="4"/>
  <c r="BG2766" i="5"/>
  <c r="B2773" i="3"/>
  <c r="W2773" i="4"/>
  <c r="BG2770" i="5"/>
  <c r="B2777" i="3"/>
  <c r="W2777" i="4"/>
  <c r="BG2774" i="5"/>
  <c r="B2781" i="3"/>
  <c r="W2781" i="4"/>
  <c r="BG2778" i="5"/>
  <c r="B2785" i="3"/>
  <c r="W2785" i="4"/>
  <c r="BG2782" i="5"/>
  <c r="B2789" i="3"/>
  <c r="W2789" i="4"/>
  <c r="BG2786" i="5"/>
  <c r="B2793" i="3"/>
  <c r="W2793" i="4"/>
  <c r="BG2790" i="5"/>
  <c r="B2797" i="3"/>
  <c r="W2797" i="4"/>
  <c r="BG2794" i="5"/>
  <c r="B2801" i="3"/>
  <c r="W2801" i="4"/>
  <c r="BG2798" i="5"/>
  <c r="B2805" i="3"/>
  <c r="W2805" i="4"/>
  <c r="BG2802" i="5"/>
  <c r="B2809" i="3"/>
  <c r="W2809" i="4"/>
  <c r="BG2806" i="5"/>
  <c r="B2813" i="3"/>
  <c r="W2813" i="4"/>
  <c r="BG2810" i="5"/>
  <c r="B2817" i="3"/>
  <c r="W2817" i="4"/>
  <c r="BG2814" i="5"/>
  <c r="B2821" i="3"/>
  <c r="W2821" i="4"/>
  <c r="BG2818" i="5"/>
  <c r="B2825" i="3"/>
  <c r="W2825" i="4"/>
  <c r="BG2822" i="5"/>
  <c r="B2829" i="3"/>
  <c r="W2829" i="4"/>
  <c r="BG2826" i="5"/>
  <c r="B2833" i="3"/>
  <c r="W2833" i="4"/>
  <c r="BG2830" i="5"/>
  <c r="B2837" i="3"/>
  <c r="W2837" i="4"/>
  <c r="BG2834" i="5"/>
  <c r="B2841" i="3"/>
  <c r="W2841" i="4"/>
  <c r="BG2838" i="5"/>
  <c r="B2845" i="3"/>
  <c r="W2845" i="4"/>
  <c r="BG2842" i="5"/>
  <c r="B2849" i="3"/>
  <c r="W2849" i="4"/>
  <c r="BG2846" i="5"/>
  <c r="B2853" i="3"/>
  <c r="W2853" i="4"/>
  <c r="BG2850" i="5"/>
  <c r="B2857" i="3"/>
  <c r="W2857" i="4"/>
  <c r="BG2854" i="5"/>
  <c r="B2861" i="3"/>
  <c r="W2861" i="4"/>
  <c r="BG2858" i="5"/>
  <c r="B2865" i="3"/>
  <c r="W2865" i="4"/>
  <c r="BG2862" i="5"/>
  <c r="B2869" i="3"/>
  <c r="W2869" i="4"/>
  <c r="BG2866" i="5"/>
  <c r="B2873" i="3"/>
  <c r="W2873" i="4"/>
  <c r="BG2870" i="5"/>
  <c r="B2877" i="3"/>
  <c r="W2877" i="4"/>
  <c r="BG2874" i="5"/>
  <c r="B2881" i="3"/>
  <c r="W2881" i="4"/>
  <c r="BG2878" i="5"/>
  <c r="B2885" i="3"/>
  <c r="W2885" i="4"/>
  <c r="BG2882" i="5"/>
  <c r="B2889" i="3"/>
  <c r="W2889" i="4"/>
  <c r="BG2886" i="5"/>
  <c r="B2893" i="3"/>
  <c r="W2893" i="4"/>
  <c r="BG2890" i="5"/>
  <c r="B2897" i="3"/>
  <c r="W2897" i="4"/>
  <c r="BG2894" i="5"/>
  <c r="B2901" i="3"/>
  <c r="W2901" i="4"/>
  <c r="BG2898" i="5"/>
  <c r="B2905" i="3"/>
  <c r="W2905" i="4"/>
  <c r="BG2902" i="5"/>
  <c r="B2909" i="3"/>
  <c r="W2909" i="4"/>
  <c r="BG2906" i="5"/>
  <c r="B2913" i="3"/>
  <c r="W2913" i="4"/>
  <c r="BG2910" i="5"/>
  <c r="B2917" i="3"/>
  <c r="W2917" i="4"/>
  <c r="BG2914" i="5"/>
  <c r="B2921" i="3"/>
  <c r="W2921" i="4"/>
  <c r="BG2918" i="5"/>
  <c r="B2925" i="3"/>
  <c r="W2925" i="4"/>
  <c r="BG2922" i="5"/>
  <c r="B2929" i="3"/>
  <c r="W2929" i="4"/>
  <c r="BG2926" i="5"/>
  <c r="B2933" i="3"/>
  <c r="W2933" i="4"/>
  <c r="BG2930" i="5"/>
  <c r="B2937" i="3"/>
  <c r="W2937" i="4"/>
  <c r="BG2934" i="5"/>
  <c r="B2941" i="3"/>
  <c r="W2941" i="4"/>
  <c r="BG2938" i="5"/>
  <c r="B2945" i="3"/>
  <c r="W2945" i="4"/>
  <c r="BG2942" i="5"/>
  <c r="B2949" i="3"/>
  <c r="W2949" i="4"/>
  <c r="BG2946" i="5"/>
  <c r="B2953" i="3"/>
  <c r="W2953" i="4"/>
  <c r="BG2950" i="5"/>
  <c r="B2957" i="3"/>
  <c r="W2957" i="4"/>
  <c r="BG2954" i="5"/>
  <c r="B2961" i="3"/>
  <c r="W2961" i="4"/>
  <c r="BG2958" i="5"/>
  <c r="B2965" i="3"/>
  <c r="W2965" i="4"/>
  <c r="BG2962" i="5"/>
  <c r="B2969" i="3"/>
  <c r="W2969" i="4"/>
  <c r="BG2966" i="5"/>
  <c r="B2973" i="3"/>
  <c r="W2973" i="4"/>
  <c r="BG2970" i="5"/>
  <c r="B2977" i="3"/>
  <c r="W2977" i="4"/>
  <c r="BG2974" i="5"/>
  <c r="B2981" i="3"/>
  <c r="W2981" i="4"/>
  <c r="BG2978" i="5"/>
  <c r="B2985" i="3"/>
  <c r="W2985" i="4"/>
  <c r="BG2982" i="5"/>
  <c r="B2989" i="3"/>
  <c r="W2989" i="4"/>
  <c r="BG2986" i="5"/>
  <c r="B2993" i="3"/>
  <c r="W2993" i="4"/>
  <c r="BG2990" i="5"/>
  <c r="B2997" i="3"/>
  <c r="W2997" i="4"/>
  <c r="BG2994" i="5"/>
  <c r="B3001" i="3"/>
  <c r="W3001" i="4"/>
  <c r="BG2998" i="5"/>
  <c r="B3005" i="3"/>
  <c r="W3005" i="4"/>
  <c r="BG3002" i="5"/>
  <c r="B3009" i="3"/>
  <c r="W3009" i="4"/>
  <c r="BG3006" i="5"/>
  <c r="B3013" i="3"/>
  <c r="W3013" i="4"/>
  <c r="BG3010" i="5"/>
  <c r="B3017" i="3"/>
  <c r="W3017" i="4"/>
  <c r="BG3014" i="5"/>
  <c r="B3021" i="3"/>
  <c r="W3021" i="4"/>
  <c r="BG3018" i="5"/>
  <c r="B3025" i="3"/>
  <c r="W3025" i="4"/>
  <c r="BG3022" i="5"/>
  <c r="B3029" i="3"/>
  <c r="W3029" i="4"/>
  <c r="BG3026" i="5"/>
  <c r="B3033" i="3"/>
  <c r="W3033" i="4"/>
  <c r="BG7" i="5"/>
  <c r="BG11" i="5"/>
  <c r="B18" i="3"/>
  <c r="BG15" i="5"/>
  <c r="B22" i="3"/>
  <c r="BG19" i="5"/>
  <c r="B26" i="3"/>
  <c r="BG23" i="5"/>
  <c r="B30" i="3"/>
  <c r="BG27" i="5"/>
  <c r="B34" i="3"/>
  <c r="BG31" i="5"/>
  <c r="B38" i="3"/>
  <c r="BG35" i="5"/>
  <c r="B42" i="3"/>
  <c r="BG39" i="5"/>
  <c r="B46" i="3"/>
  <c r="BG43" i="5"/>
  <c r="B50" i="3"/>
  <c r="BG47" i="5"/>
  <c r="B54" i="3"/>
  <c r="BG51" i="5"/>
  <c r="B58" i="3"/>
  <c r="BG55" i="5"/>
  <c r="B62" i="3"/>
  <c r="BG59" i="5"/>
  <c r="B66" i="3"/>
  <c r="BG63" i="5"/>
  <c r="B70" i="3"/>
  <c r="BG67" i="5"/>
  <c r="B74" i="3"/>
  <c r="BG71" i="5"/>
  <c r="B78" i="3"/>
  <c r="BG75" i="5"/>
  <c r="B82" i="3"/>
  <c r="BG79" i="5"/>
  <c r="B86" i="3"/>
  <c r="BG83" i="5"/>
  <c r="B90" i="3"/>
  <c r="BG87" i="5"/>
  <c r="B94" i="3"/>
  <c r="BG91" i="5"/>
  <c r="B98" i="3"/>
  <c r="BG95" i="5"/>
  <c r="B102" i="3"/>
  <c r="BG99" i="5"/>
  <c r="B106" i="3"/>
  <c r="BG103" i="5"/>
  <c r="B110" i="3"/>
  <c r="BG107" i="5"/>
  <c r="B114" i="3"/>
  <c r="BG111" i="5"/>
  <c r="B118" i="3"/>
  <c r="BG115" i="5"/>
  <c r="B122" i="3"/>
  <c r="BG119" i="5"/>
  <c r="B126" i="3"/>
  <c r="BG123" i="5"/>
  <c r="B130" i="3"/>
  <c r="BG127" i="5"/>
  <c r="B134" i="3"/>
  <c r="BG131" i="5"/>
  <c r="B138" i="3"/>
  <c r="BG135" i="5"/>
  <c r="B142" i="3"/>
  <c r="BG139" i="5"/>
  <c r="B146" i="3"/>
  <c r="BG143" i="5"/>
  <c r="B150" i="3"/>
  <c r="BG147" i="5"/>
  <c r="B154" i="3"/>
  <c r="BG151" i="5"/>
  <c r="B158" i="3"/>
  <c r="BG155" i="5"/>
  <c r="B162" i="3"/>
  <c r="BG159" i="5"/>
  <c r="B166" i="3"/>
  <c r="BG163" i="5"/>
  <c r="B170" i="3"/>
  <c r="BG167" i="5"/>
  <c r="B174" i="3"/>
  <c r="BG171" i="5"/>
  <c r="B178" i="3"/>
  <c r="BG175" i="5"/>
  <c r="B182" i="3"/>
  <c r="BG179" i="5"/>
  <c r="B186" i="3"/>
  <c r="BG183" i="5"/>
  <c r="B190" i="3"/>
  <c r="BG187" i="5"/>
  <c r="B194" i="3"/>
  <c r="BG191" i="5"/>
  <c r="B198" i="3"/>
  <c r="BG195" i="5"/>
  <c r="B202" i="3"/>
  <c r="BG199" i="5"/>
  <c r="B206" i="3"/>
  <c r="BG203" i="5"/>
  <c r="B210" i="3"/>
  <c r="BG207" i="5"/>
  <c r="B214" i="3"/>
  <c r="W214" i="4"/>
  <c r="BG211" i="5"/>
  <c r="B218" i="3"/>
  <c r="BG215" i="5"/>
  <c r="B222" i="3"/>
  <c r="W222" i="4"/>
  <c r="BG219" i="5"/>
  <c r="B226" i="3"/>
  <c r="BG223" i="5"/>
  <c r="B230" i="3"/>
  <c r="W230" i="4"/>
  <c r="BG227" i="5"/>
  <c r="B234" i="3"/>
  <c r="BG231" i="5"/>
  <c r="B238" i="3"/>
  <c r="W238" i="4"/>
  <c r="Y238" i="4" s="1"/>
  <c r="BG235" i="5"/>
  <c r="B242" i="3"/>
  <c r="BG239" i="5"/>
  <c r="B246" i="3"/>
  <c r="W246" i="4"/>
  <c r="BG243" i="5"/>
  <c r="B250" i="3"/>
  <c r="BG247" i="5"/>
  <c r="B254" i="3"/>
  <c r="W254" i="4"/>
  <c r="BG251" i="5"/>
  <c r="B258" i="3"/>
  <c r="BG255" i="5"/>
  <c r="B262" i="3"/>
  <c r="W262" i="4"/>
  <c r="BG259" i="5"/>
  <c r="B266" i="3"/>
  <c r="BG263" i="5"/>
  <c r="B270" i="3"/>
  <c r="W270" i="4"/>
  <c r="BG267" i="5"/>
  <c r="B274" i="3"/>
  <c r="BG271" i="5"/>
  <c r="B278" i="3"/>
  <c r="W278" i="4"/>
  <c r="BG275" i="5"/>
  <c r="B282" i="3"/>
  <c r="BG279" i="5"/>
  <c r="B286" i="3"/>
  <c r="W286" i="4"/>
  <c r="BG283" i="5"/>
  <c r="B290" i="3"/>
  <c r="BG287" i="5"/>
  <c r="B294" i="3"/>
  <c r="W294" i="4"/>
  <c r="BG291" i="5"/>
  <c r="B298" i="3"/>
  <c r="BG295" i="5"/>
  <c r="B302" i="3"/>
  <c r="W302" i="4"/>
  <c r="Y302" i="4" s="1"/>
  <c r="BG299" i="5"/>
  <c r="B306" i="3"/>
  <c r="BG303" i="5"/>
  <c r="B310" i="3"/>
  <c r="W310" i="4"/>
  <c r="BG307" i="5"/>
  <c r="B314" i="3"/>
  <c r="BG311" i="5"/>
  <c r="B318" i="3"/>
  <c r="W318" i="4"/>
  <c r="BG315" i="5"/>
  <c r="B322" i="3"/>
  <c r="BG319" i="5"/>
  <c r="B326" i="3"/>
  <c r="W326" i="4"/>
  <c r="BG323" i="5"/>
  <c r="B330" i="3"/>
  <c r="BG327" i="5"/>
  <c r="B334" i="3"/>
  <c r="W334" i="4"/>
  <c r="Y334" i="4" s="1"/>
  <c r="BG331" i="5"/>
  <c r="B338" i="3"/>
  <c r="BG335" i="5"/>
  <c r="B342" i="3"/>
  <c r="W342" i="4"/>
  <c r="BG339" i="5"/>
  <c r="B346" i="3"/>
  <c r="BG343" i="5"/>
  <c r="B350" i="3"/>
  <c r="W350" i="4"/>
  <c r="BG347" i="5"/>
  <c r="B354" i="3"/>
  <c r="BG351" i="5"/>
  <c r="B358" i="3"/>
  <c r="W358" i="4"/>
  <c r="BG355" i="5"/>
  <c r="B362" i="3"/>
  <c r="BG359" i="5"/>
  <c r="B366" i="3"/>
  <c r="W366" i="4"/>
  <c r="Y366" i="4" s="1"/>
  <c r="BG363" i="5"/>
  <c r="B370" i="3"/>
  <c r="BG367" i="5"/>
  <c r="B374" i="3"/>
  <c r="W374" i="4"/>
  <c r="BG371" i="5"/>
  <c r="B378" i="3"/>
  <c r="BG375" i="5"/>
  <c r="B382" i="3"/>
  <c r="W382" i="4"/>
  <c r="BG379" i="5"/>
  <c r="B386" i="3"/>
  <c r="BG383" i="5"/>
  <c r="B390" i="3"/>
  <c r="W390" i="4"/>
  <c r="BG387" i="5"/>
  <c r="B394" i="3"/>
  <c r="BG391" i="5"/>
  <c r="B398" i="3"/>
  <c r="W398" i="4"/>
  <c r="Y398" i="4" s="1"/>
  <c r="BG395" i="5"/>
  <c r="B402" i="3"/>
  <c r="BG399" i="5"/>
  <c r="B406" i="3"/>
  <c r="W406" i="4"/>
  <c r="BG403" i="5"/>
  <c r="B410" i="3"/>
  <c r="BG407" i="5"/>
  <c r="B414" i="3"/>
  <c r="W414" i="4"/>
  <c r="BG411" i="5"/>
  <c r="B418" i="3"/>
  <c r="BG415" i="5"/>
  <c r="B422" i="3"/>
  <c r="W422" i="4"/>
  <c r="BG419" i="5"/>
  <c r="B426" i="3"/>
  <c r="BG423" i="5"/>
  <c r="B430" i="3"/>
  <c r="W430" i="4"/>
  <c r="BG427" i="5"/>
  <c r="B434" i="3"/>
  <c r="BG431" i="5"/>
  <c r="B438" i="3"/>
  <c r="W438" i="4"/>
  <c r="BG435" i="5"/>
  <c r="B442" i="3"/>
  <c r="BG439" i="5"/>
  <c r="B446" i="3"/>
  <c r="W446" i="4"/>
  <c r="BG443" i="5"/>
  <c r="B450" i="3"/>
  <c r="BG447" i="5"/>
  <c r="B454" i="3"/>
  <c r="W454" i="4"/>
  <c r="BG451" i="5"/>
  <c r="B458" i="3"/>
  <c r="BG455" i="5"/>
  <c r="B462" i="3"/>
  <c r="W462" i="4"/>
  <c r="Y462" i="4" s="1"/>
  <c r="BG459" i="5"/>
  <c r="B466" i="3"/>
  <c r="BG463" i="5"/>
  <c r="B470" i="3"/>
  <c r="W470" i="4"/>
  <c r="BG467" i="5"/>
  <c r="B474" i="3"/>
  <c r="BG471" i="5"/>
  <c r="B478" i="3"/>
  <c r="W478" i="4"/>
  <c r="BG475" i="5"/>
  <c r="B482" i="3"/>
  <c r="BG479" i="5"/>
  <c r="B486" i="3"/>
  <c r="W486" i="4"/>
  <c r="BG483" i="5"/>
  <c r="B490" i="3"/>
  <c r="BG487" i="5"/>
  <c r="B494" i="3"/>
  <c r="W494" i="4"/>
  <c r="BG491" i="5"/>
  <c r="B498" i="3"/>
  <c r="BG495" i="5"/>
  <c r="B502" i="3"/>
  <c r="W502" i="4"/>
  <c r="BG499" i="5"/>
  <c r="B506" i="3"/>
  <c r="BG503" i="5"/>
  <c r="B510" i="3"/>
  <c r="W510" i="4"/>
  <c r="BG507" i="5"/>
  <c r="B514" i="3"/>
  <c r="BG511" i="5"/>
  <c r="B518" i="3"/>
  <c r="W518" i="4"/>
  <c r="BG515" i="5"/>
  <c r="B522" i="3"/>
  <c r="BG519" i="5"/>
  <c r="B526" i="3"/>
  <c r="W526" i="4"/>
  <c r="Y526" i="4" s="1"/>
  <c r="BG523" i="5"/>
  <c r="B530" i="3"/>
  <c r="BG527" i="5"/>
  <c r="B534" i="3"/>
  <c r="W534" i="4"/>
  <c r="BG531" i="5"/>
  <c r="B538" i="3"/>
  <c r="BG535" i="5"/>
  <c r="B542" i="3"/>
  <c r="W542" i="4"/>
  <c r="BG539" i="5"/>
  <c r="B546" i="3"/>
  <c r="BG543" i="5"/>
  <c r="B550" i="3"/>
  <c r="W550" i="4"/>
  <c r="BG547" i="5"/>
  <c r="B554" i="3"/>
  <c r="BG551" i="5"/>
  <c r="B558" i="3"/>
  <c r="W558" i="4"/>
  <c r="Y558" i="4" s="1"/>
  <c r="BG555" i="5"/>
  <c r="B562" i="3"/>
  <c r="BG559" i="5"/>
  <c r="B566" i="3"/>
  <c r="W566" i="4"/>
  <c r="BG563" i="5"/>
  <c r="B570" i="3"/>
  <c r="BG567" i="5"/>
  <c r="B574" i="3"/>
  <c r="W574" i="4"/>
  <c r="BG571" i="5"/>
  <c r="B578" i="3"/>
  <c r="BG575" i="5"/>
  <c r="B582" i="3"/>
  <c r="W582" i="4"/>
  <c r="BG579" i="5"/>
  <c r="B586" i="3"/>
  <c r="BG583" i="5"/>
  <c r="B590" i="3"/>
  <c r="W590" i="4"/>
  <c r="Y590" i="4" s="1"/>
  <c r="BG587" i="5"/>
  <c r="B594" i="3"/>
  <c r="BG591" i="5"/>
  <c r="B598" i="3"/>
  <c r="W598" i="4"/>
  <c r="BG595" i="5"/>
  <c r="B602" i="3"/>
  <c r="BG599" i="5"/>
  <c r="B606" i="3"/>
  <c r="W606" i="4"/>
  <c r="BG603" i="5"/>
  <c r="B610" i="3"/>
  <c r="BG607" i="5"/>
  <c r="B614" i="3"/>
  <c r="W614" i="4"/>
  <c r="BG611" i="5"/>
  <c r="B618" i="3"/>
  <c r="BG615" i="5"/>
  <c r="B622" i="3"/>
  <c r="W622" i="4"/>
  <c r="Y622" i="4" s="1"/>
  <c r="BG619" i="5"/>
  <c r="B626" i="3"/>
  <c r="BG623" i="5"/>
  <c r="B630" i="3"/>
  <c r="W630" i="4"/>
  <c r="BG627" i="5"/>
  <c r="B634" i="3"/>
  <c r="BG631" i="5"/>
  <c r="B638" i="3"/>
  <c r="W638" i="4"/>
  <c r="BG635" i="5"/>
  <c r="B642" i="3"/>
  <c r="BG639" i="5"/>
  <c r="B646" i="3"/>
  <c r="W646" i="4"/>
  <c r="BG643" i="5"/>
  <c r="B650" i="3"/>
  <c r="BG647" i="5"/>
  <c r="B654" i="3"/>
  <c r="W654" i="4"/>
  <c r="Y654" i="4" s="1"/>
  <c r="BG651" i="5"/>
  <c r="B658" i="3"/>
  <c r="BG655" i="5"/>
  <c r="B662" i="3"/>
  <c r="W662" i="4"/>
  <c r="BG659" i="5"/>
  <c r="B666" i="3"/>
  <c r="BG663" i="5"/>
  <c r="B670" i="3"/>
  <c r="W670" i="4"/>
  <c r="BG667" i="5"/>
  <c r="B674" i="3"/>
  <c r="BG671" i="5"/>
  <c r="B678" i="3"/>
  <c r="W678" i="4"/>
  <c r="BG675" i="5"/>
  <c r="B682" i="3"/>
  <c r="BG679" i="5"/>
  <c r="B686" i="3"/>
  <c r="W686" i="4"/>
  <c r="BG683" i="5"/>
  <c r="B690" i="3"/>
  <c r="BG687" i="5"/>
  <c r="B694" i="3"/>
  <c r="W694" i="4"/>
  <c r="BG691" i="5"/>
  <c r="B698" i="3"/>
  <c r="BG695" i="5"/>
  <c r="B702" i="3"/>
  <c r="W702" i="4"/>
  <c r="BG699" i="5"/>
  <c r="B706" i="3"/>
  <c r="BG703" i="5"/>
  <c r="B710" i="3"/>
  <c r="W710" i="4"/>
  <c r="BG707" i="5"/>
  <c r="B714" i="3"/>
  <c r="BG711" i="5"/>
  <c r="B718" i="3"/>
  <c r="W718" i="4"/>
  <c r="Y718" i="4" s="1"/>
  <c r="BG715" i="5"/>
  <c r="B722" i="3"/>
  <c r="BG719" i="5"/>
  <c r="B726" i="3"/>
  <c r="W726" i="4"/>
  <c r="BG723" i="5"/>
  <c r="B730" i="3"/>
  <c r="BG727" i="5"/>
  <c r="B734" i="3"/>
  <c r="W734" i="4"/>
  <c r="BG731" i="5"/>
  <c r="B738" i="3"/>
  <c r="BG735" i="5"/>
  <c r="B742" i="3"/>
  <c r="W742" i="4"/>
  <c r="BG739" i="5"/>
  <c r="B746" i="3"/>
  <c r="BG743" i="5"/>
  <c r="B750" i="3"/>
  <c r="W750" i="4"/>
  <c r="BG747" i="5"/>
  <c r="B754" i="3"/>
  <c r="BG751" i="5"/>
  <c r="B758" i="3"/>
  <c r="W758" i="4"/>
  <c r="BG755" i="5"/>
  <c r="B762" i="3"/>
  <c r="BG759" i="5"/>
  <c r="B766" i="3"/>
  <c r="W766" i="4"/>
  <c r="BG763" i="5"/>
  <c r="B770" i="3"/>
  <c r="BG767" i="5"/>
  <c r="B774" i="3"/>
  <c r="W774" i="4"/>
  <c r="BG771" i="5"/>
  <c r="B778" i="3"/>
  <c r="BG775" i="5"/>
  <c r="B782" i="3"/>
  <c r="W782" i="4"/>
  <c r="Y782" i="4" s="1"/>
  <c r="BG779" i="5"/>
  <c r="B786" i="3"/>
  <c r="BG783" i="5"/>
  <c r="B790" i="3"/>
  <c r="W790" i="4"/>
  <c r="BG787" i="5"/>
  <c r="B794" i="3"/>
  <c r="BG791" i="5"/>
  <c r="B798" i="3"/>
  <c r="W798" i="4"/>
  <c r="BG795" i="5"/>
  <c r="B802" i="3"/>
  <c r="BG799" i="5"/>
  <c r="B806" i="3"/>
  <c r="W806" i="4"/>
  <c r="BG803" i="5"/>
  <c r="B810" i="3"/>
  <c r="BG807" i="5"/>
  <c r="B814" i="3"/>
  <c r="W814" i="4"/>
  <c r="BG811" i="5"/>
  <c r="B818" i="3"/>
  <c r="BG815" i="5"/>
  <c r="B822" i="3"/>
  <c r="W822" i="4"/>
  <c r="BG819" i="5"/>
  <c r="B826" i="3"/>
  <c r="BG823" i="5"/>
  <c r="B830" i="3"/>
  <c r="W830" i="4"/>
  <c r="BG827" i="5"/>
  <c r="B834" i="3"/>
  <c r="BG831" i="5"/>
  <c r="B838" i="3"/>
  <c r="W838" i="4"/>
  <c r="BG835" i="5"/>
  <c r="B842" i="3"/>
  <c r="BG839" i="5"/>
  <c r="B846" i="3"/>
  <c r="W846" i="4"/>
  <c r="Y846" i="4" s="1"/>
  <c r="BG843" i="5"/>
  <c r="B850" i="3"/>
  <c r="BG847" i="5"/>
  <c r="B854" i="3"/>
  <c r="W854" i="4"/>
  <c r="BG851" i="5"/>
  <c r="B858" i="3"/>
  <c r="BG855" i="5"/>
  <c r="B862" i="3"/>
  <c r="W862" i="4"/>
  <c r="BG859" i="5"/>
  <c r="B866" i="3"/>
  <c r="BG863" i="5"/>
  <c r="B870" i="3"/>
  <c r="W870" i="4"/>
  <c r="BG867" i="5"/>
  <c r="B874" i="3"/>
  <c r="BG871" i="5"/>
  <c r="B878" i="3"/>
  <c r="W878" i="4"/>
  <c r="BG875" i="5"/>
  <c r="B882" i="3"/>
  <c r="BG879" i="5"/>
  <c r="B886" i="3"/>
  <c r="W886" i="4"/>
  <c r="BG883" i="5"/>
  <c r="B890" i="3"/>
  <c r="BG887" i="5"/>
  <c r="B894" i="3"/>
  <c r="W894" i="4"/>
  <c r="BG891" i="5"/>
  <c r="B898" i="3"/>
  <c r="BG895" i="5"/>
  <c r="B902" i="3"/>
  <c r="W902" i="4"/>
  <c r="BG899" i="5"/>
  <c r="B906" i="3"/>
  <c r="BG903" i="5"/>
  <c r="B910" i="3"/>
  <c r="W910" i="4"/>
  <c r="Y910" i="4" s="1"/>
  <c r="BG907" i="5"/>
  <c r="B914" i="3"/>
  <c r="BG911" i="5"/>
  <c r="B918" i="3"/>
  <c r="W918" i="4"/>
  <c r="BG915" i="5"/>
  <c r="B922" i="3"/>
  <c r="BG919" i="5"/>
  <c r="B926" i="3"/>
  <c r="W926" i="4"/>
  <c r="BG923" i="5"/>
  <c r="B930" i="3"/>
  <c r="BG927" i="5"/>
  <c r="B934" i="3"/>
  <c r="W934" i="4"/>
  <c r="BG931" i="5"/>
  <c r="B938" i="3"/>
  <c r="BG935" i="5"/>
  <c r="B942" i="3"/>
  <c r="W942" i="4"/>
  <c r="Y942" i="4" s="1"/>
  <c r="BG939" i="5"/>
  <c r="B946" i="3"/>
  <c r="BG943" i="5"/>
  <c r="B950" i="3"/>
  <c r="W950" i="4"/>
  <c r="BG947" i="5"/>
  <c r="B954" i="3"/>
  <c r="BG951" i="5"/>
  <c r="B958" i="3"/>
  <c r="W958" i="4"/>
  <c r="BG955" i="5"/>
  <c r="B962" i="3"/>
  <c r="BG959" i="5"/>
  <c r="B966" i="3"/>
  <c r="W966" i="4"/>
  <c r="BG963" i="5"/>
  <c r="B970" i="3"/>
  <c r="BG967" i="5"/>
  <c r="B974" i="3"/>
  <c r="W974" i="4"/>
  <c r="BG971" i="5"/>
  <c r="B978" i="3"/>
  <c r="BG975" i="5"/>
  <c r="B982" i="3"/>
  <c r="W982" i="4"/>
  <c r="BG979" i="5"/>
  <c r="B986" i="3"/>
  <c r="BG983" i="5"/>
  <c r="B990" i="3"/>
  <c r="W990" i="4"/>
  <c r="BG987" i="5"/>
  <c r="B994" i="3"/>
  <c r="BG991" i="5"/>
  <c r="B998" i="3"/>
  <c r="W998" i="4"/>
  <c r="BG995" i="5"/>
  <c r="B1002" i="3"/>
  <c r="BG999" i="5"/>
  <c r="B1006" i="3"/>
  <c r="W1006" i="4"/>
  <c r="Y1006" i="4" s="1"/>
  <c r="BG1003" i="5"/>
  <c r="B1010" i="3"/>
  <c r="BG1007" i="5"/>
  <c r="B1014" i="3"/>
  <c r="W1014" i="4"/>
  <c r="BG1011" i="5"/>
  <c r="B1018" i="3"/>
  <c r="BG1015" i="5"/>
  <c r="B1022" i="3"/>
  <c r="W1022" i="4"/>
  <c r="BG1019" i="5"/>
  <c r="B1026" i="3"/>
  <c r="BG1023" i="5"/>
  <c r="B1030" i="3"/>
  <c r="W1030" i="4"/>
  <c r="BG1027" i="5"/>
  <c r="B1034" i="3"/>
  <c r="BG1031" i="5"/>
  <c r="B1038" i="3"/>
  <c r="W1038" i="4"/>
  <c r="BG1035" i="5"/>
  <c r="B1042" i="3"/>
  <c r="BG1039" i="5"/>
  <c r="B1046" i="3"/>
  <c r="W1046" i="4"/>
  <c r="BG1043" i="5"/>
  <c r="B1050" i="3"/>
  <c r="BG1047" i="5"/>
  <c r="B1054" i="3"/>
  <c r="W1054" i="4"/>
  <c r="BG1051" i="5"/>
  <c r="B1058" i="3"/>
  <c r="BG1055" i="5"/>
  <c r="B1062" i="3"/>
  <c r="W1062" i="4"/>
  <c r="BG1059" i="5"/>
  <c r="B1066" i="3"/>
  <c r="BG1063" i="5"/>
  <c r="B1070" i="3"/>
  <c r="W1070" i="4"/>
  <c r="Y1070" i="4" s="1"/>
  <c r="BG1067" i="5"/>
  <c r="B1074" i="3"/>
  <c r="BG1071" i="5"/>
  <c r="B1078" i="3"/>
  <c r="W1078" i="4"/>
  <c r="BG1075" i="5"/>
  <c r="B1082" i="3"/>
  <c r="BG1079" i="5"/>
  <c r="B1086" i="3"/>
  <c r="W1086" i="4"/>
  <c r="BG1083" i="5"/>
  <c r="B1090" i="3"/>
  <c r="BG1087" i="5"/>
  <c r="B1094" i="3"/>
  <c r="W1094" i="4"/>
  <c r="BG1091" i="5"/>
  <c r="B1098" i="3"/>
  <c r="BG1095" i="5"/>
  <c r="B1102" i="3"/>
  <c r="W1102" i="4"/>
  <c r="Y1102" i="4" s="1"/>
  <c r="BG1099" i="5"/>
  <c r="B1106" i="3"/>
  <c r="BG1103" i="5"/>
  <c r="B1110" i="3"/>
  <c r="W1110" i="4"/>
  <c r="BG1107" i="5"/>
  <c r="B1114" i="3"/>
  <c r="BG1111" i="5"/>
  <c r="B1118" i="3"/>
  <c r="W1118" i="4"/>
  <c r="BG1115" i="5"/>
  <c r="B1122" i="3"/>
  <c r="BG1119" i="5"/>
  <c r="B1126" i="3"/>
  <c r="W1126" i="4"/>
  <c r="BG1123" i="5"/>
  <c r="B1130" i="3"/>
  <c r="BG1127" i="5"/>
  <c r="B1134" i="3"/>
  <c r="W1134" i="4"/>
  <c r="Y1134" i="4" s="1"/>
  <c r="BG1131" i="5"/>
  <c r="B1138" i="3"/>
  <c r="W1138" i="4"/>
  <c r="BG1135" i="5"/>
  <c r="B1142" i="3"/>
  <c r="W1142" i="4"/>
  <c r="Y1142" i="4" s="1"/>
  <c r="BG1139" i="5"/>
  <c r="B1146" i="3"/>
  <c r="BG1143" i="5"/>
  <c r="B1150" i="3"/>
  <c r="W1150" i="4"/>
  <c r="BG1147" i="5"/>
  <c r="B1154" i="3"/>
  <c r="W1154" i="4"/>
  <c r="Y1154" i="4" s="1"/>
  <c r="BG1151" i="5"/>
  <c r="B1158" i="3"/>
  <c r="W1158" i="4"/>
  <c r="BG1155" i="5"/>
  <c r="B1162" i="3"/>
  <c r="BG1159" i="5"/>
  <c r="B1166" i="3"/>
  <c r="W1166" i="4"/>
  <c r="BG1163" i="5"/>
  <c r="B1170" i="3"/>
  <c r="W1170" i="4"/>
  <c r="BG1167" i="5"/>
  <c r="B1174" i="3"/>
  <c r="W1174" i="4"/>
  <c r="Y1174" i="4" s="1"/>
  <c r="BG1171" i="5"/>
  <c r="B1178" i="3"/>
  <c r="BG1175" i="5"/>
  <c r="B1182" i="3"/>
  <c r="W1182" i="4"/>
  <c r="BG1179" i="5"/>
  <c r="B1186" i="3"/>
  <c r="W1186" i="4"/>
  <c r="Y1186" i="4" s="1"/>
  <c r="BG1183" i="5"/>
  <c r="B1190" i="3"/>
  <c r="W1190" i="4"/>
  <c r="BG1187" i="5"/>
  <c r="B1194" i="3"/>
  <c r="BG1191" i="5"/>
  <c r="B1198" i="3"/>
  <c r="W1198" i="4"/>
  <c r="Y1198" i="4" s="1"/>
  <c r="BG1195" i="5"/>
  <c r="B1202" i="3"/>
  <c r="W1202" i="4"/>
  <c r="BG1199" i="5"/>
  <c r="B1206" i="3"/>
  <c r="W1206" i="4"/>
  <c r="Y1206" i="4" s="1"/>
  <c r="BG1203" i="5"/>
  <c r="B1210" i="3"/>
  <c r="BG1207" i="5"/>
  <c r="B1214" i="3"/>
  <c r="W1214" i="4"/>
  <c r="BG1211" i="5"/>
  <c r="B1218" i="3"/>
  <c r="W1218" i="4"/>
  <c r="Y1218" i="4" s="1"/>
  <c r="BG1215" i="5"/>
  <c r="B1222" i="3"/>
  <c r="W1222" i="4"/>
  <c r="BG1219" i="5"/>
  <c r="B1226" i="3"/>
  <c r="BG1223" i="5"/>
  <c r="B1230" i="3"/>
  <c r="W1230" i="4"/>
  <c r="BG1227" i="5"/>
  <c r="B1234" i="3"/>
  <c r="W1234" i="4"/>
  <c r="BG1231" i="5"/>
  <c r="B1238" i="3"/>
  <c r="W1238" i="4"/>
  <c r="BG1235" i="5"/>
  <c r="B1242" i="3"/>
  <c r="BG1239" i="5"/>
  <c r="B1246" i="3"/>
  <c r="W1246" i="4"/>
  <c r="BG1243" i="5"/>
  <c r="B1250" i="3"/>
  <c r="W1250" i="4"/>
  <c r="Y1250" i="4" s="1"/>
  <c r="BG1247" i="5"/>
  <c r="B1254" i="3"/>
  <c r="W1254" i="4"/>
  <c r="BG1251" i="5"/>
  <c r="B1258" i="3"/>
  <c r="BG1255" i="5"/>
  <c r="B1262" i="3"/>
  <c r="W1262" i="4"/>
  <c r="Y1262" i="4" s="1"/>
  <c r="BG1259" i="5"/>
  <c r="B1266" i="3"/>
  <c r="W1266" i="4"/>
  <c r="BG1263" i="5"/>
  <c r="B1270" i="3"/>
  <c r="W1270" i="4"/>
  <c r="Y1270" i="4" s="1"/>
  <c r="BG1267" i="5"/>
  <c r="B1274" i="3"/>
  <c r="BG1271" i="5"/>
  <c r="B1278" i="3"/>
  <c r="W1278" i="4"/>
  <c r="BG1275" i="5"/>
  <c r="B1282" i="3"/>
  <c r="W1282" i="4"/>
  <c r="Y1282" i="4" s="1"/>
  <c r="BG1279" i="5"/>
  <c r="B1286" i="3"/>
  <c r="W1286" i="4"/>
  <c r="BG1283" i="5"/>
  <c r="B1290" i="3"/>
  <c r="BG1287" i="5"/>
  <c r="B1294" i="3"/>
  <c r="W1294" i="4"/>
  <c r="BG1291" i="5"/>
  <c r="B1298" i="3"/>
  <c r="W1298" i="4"/>
  <c r="BG1295" i="5"/>
  <c r="B1302" i="3"/>
  <c r="W1302" i="4"/>
  <c r="Y1302" i="4" s="1"/>
  <c r="BG1299" i="5"/>
  <c r="B1306" i="3"/>
  <c r="BG1303" i="5"/>
  <c r="B1310" i="3"/>
  <c r="W1310" i="4"/>
  <c r="BG1307" i="5"/>
  <c r="B1314" i="3"/>
  <c r="W1314" i="4"/>
  <c r="Y1314" i="4" s="1"/>
  <c r="BG1311" i="5"/>
  <c r="B1318" i="3"/>
  <c r="W1318" i="4"/>
  <c r="BG1315" i="5"/>
  <c r="B1322" i="3"/>
  <c r="BG1319" i="5"/>
  <c r="B1326" i="3"/>
  <c r="W1326" i="4"/>
  <c r="Y1326" i="4" s="1"/>
  <c r="BG1323" i="5"/>
  <c r="B1330" i="3"/>
  <c r="W1330" i="4"/>
  <c r="BG1327" i="5"/>
  <c r="B1334" i="3"/>
  <c r="W1334" i="4"/>
  <c r="Y1334" i="4" s="1"/>
  <c r="BG1331" i="5"/>
  <c r="B1338" i="3"/>
  <c r="BG1335" i="5"/>
  <c r="B1342" i="3"/>
  <c r="W1342" i="4"/>
  <c r="BG1339" i="5"/>
  <c r="B1346" i="3"/>
  <c r="W1346" i="4"/>
  <c r="Y1346" i="4" s="1"/>
  <c r="BG1343" i="5"/>
  <c r="B1350" i="3"/>
  <c r="W1350" i="4"/>
  <c r="BG1347" i="5"/>
  <c r="B1354" i="3"/>
  <c r="BG1351" i="5"/>
  <c r="B1358" i="3"/>
  <c r="W1358" i="4"/>
  <c r="BG1355" i="5"/>
  <c r="B1362" i="3"/>
  <c r="W1362" i="4"/>
  <c r="BG1359" i="5"/>
  <c r="B1366" i="3"/>
  <c r="W1366" i="4"/>
  <c r="BG1363" i="5"/>
  <c r="B1370" i="3"/>
  <c r="BG1367" i="5"/>
  <c r="B1374" i="3"/>
  <c r="W1374" i="4"/>
  <c r="BG1371" i="5"/>
  <c r="B1378" i="3"/>
  <c r="W1378" i="4"/>
  <c r="Y1378" i="4" s="1"/>
  <c r="BG1375" i="5"/>
  <c r="B1382" i="3"/>
  <c r="W1382" i="4"/>
  <c r="BG1379" i="5"/>
  <c r="B1386" i="3"/>
  <c r="BG1383" i="5"/>
  <c r="B1390" i="3"/>
  <c r="W1390" i="4"/>
  <c r="Y1390" i="4" s="1"/>
  <c r="BG1387" i="5"/>
  <c r="B1394" i="3"/>
  <c r="W1394" i="4"/>
  <c r="BG1391" i="5"/>
  <c r="B1398" i="3"/>
  <c r="W1398" i="4"/>
  <c r="Y1398" i="4" s="1"/>
  <c r="BG1395" i="5"/>
  <c r="B1402" i="3"/>
  <c r="BG1399" i="5"/>
  <c r="B1406" i="3"/>
  <c r="W1406" i="4"/>
  <c r="BG1403" i="5"/>
  <c r="B1410" i="3"/>
  <c r="W1410" i="4"/>
  <c r="Y1410" i="4" s="1"/>
  <c r="BG1407" i="5"/>
  <c r="B1414" i="3"/>
  <c r="W1414" i="4"/>
  <c r="BG1411" i="5"/>
  <c r="B1418" i="3"/>
  <c r="BG1415" i="5"/>
  <c r="B1422" i="3"/>
  <c r="W1422" i="4"/>
  <c r="BG1419" i="5"/>
  <c r="B1426" i="3"/>
  <c r="W1426" i="4"/>
  <c r="BG1423" i="5"/>
  <c r="B1430" i="3"/>
  <c r="W1430" i="4"/>
  <c r="Y1430" i="4" s="1"/>
  <c r="BG1427" i="5"/>
  <c r="B1434" i="3"/>
  <c r="BG1431" i="5"/>
  <c r="B1438" i="3"/>
  <c r="W1438" i="4"/>
  <c r="BG1435" i="5"/>
  <c r="B1442" i="3"/>
  <c r="W1442" i="4"/>
  <c r="Y1442" i="4" s="1"/>
  <c r="BG1439" i="5"/>
  <c r="B1446" i="3"/>
  <c r="W1446" i="4"/>
  <c r="BG1443" i="5"/>
  <c r="B1450" i="3"/>
  <c r="BG1447" i="5"/>
  <c r="B1454" i="3"/>
  <c r="W1454" i="4"/>
  <c r="Y1454" i="4" s="1"/>
  <c r="BG1451" i="5"/>
  <c r="B1458" i="3"/>
  <c r="W1458" i="4"/>
  <c r="BG1455" i="5"/>
  <c r="B1462" i="3"/>
  <c r="W1462" i="4"/>
  <c r="Y1462" i="4" s="1"/>
  <c r="BG1459" i="5"/>
  <c r="B1466" i="3"/>
  <c r="BG1463" i="5"/>
  <c r="B1470" i="3"/>
  <c r="W1470" i="4"/>
  <c r="BG1467" i="5"/>
  <c r="B1474" i="3"/>
  <c r="W1474" i="4"/>
  <c r="Y1474" i="4" s="1"/>
  <c r="BG1471" i="5"/>
  <c r="B1478" i="3"/>
  <c r="W1478" i="4"/>
  <c r="BG1475" i="5"/>
  <c r="B1482" i="3"/>
  <c r="BG1479" i="5"/>
  <c r="B1486" i="3"/>
  <c r="W1486" i="4"/>
  <c r="BG1483" i="5"/>
  <c r="B1490" i="3"/>
  <c r="W1490" i="4"/>
  <c r="BG1487" i="5"/>
  <c r="B1494" i="3"/>
  <c r="W1494" i="4"/>
  <c r="BG1491" i="5"/>
  <c r="B1498" i="3"/>
  <c r="BG1495" i="5"/>
  <c r="B1502" i="3"/>
  <c r="W1502" i="4"/>
  <c r="BG1499" i="5"/>
  <c r="B1506" i="3"/>
  <c r="W1506" i="4"/>
  <c r="Y1506" i="4" s="1"/>
  <c r="BG1503" i="5"/>
  <c r="B1510" i="3"/>
  <c r="W1510" i="4"/>
  <c r="BG1507" i="5"/>
  <c r="B1514" i="3"/>
  <c r="BG1511" i="5"/>
  <c r="B1518" i="3"/>
  <c r="W1518" i="4"/>
  <c r="Y1518" i="4" s="1"/>
  <c r="BG1515" i="5"/>
  <c r="B1522" i="3"/>
  <c r="W1522" i="4"/>
  <c r="BG1519" i="5"/>
  <c r="B1526" i="3"/>
  <c r="W1526" i="4"/>
  <c r="Y1526" i="4" s="1"/>
  <c r="BG1523" i="5"/>
  <c r="B1530" i="3"/>
  <c r="BG1527" i="5"/>
  <c r="B1534" i="3"/>
  <c r="W1534" i="4"/>
  <c r="BG1531" i="5"/>
  <c r="B1538" i="3"/>
  <c r="W1538" i="4"/>
  <c r="Y1538" i="4" s="1"/>
  <c r="BG1535" i="5"/>
  <c r="B1542" i="3"/>
  <c r="W1542" i="4"/>
  <c r="BG1539" i="5"/>
  <c r="B1546" i="3"/>
  <c r="BG1543" i="5"/>
  <c r="B1550" i="3"/>
  <c r="W1550" i="4"/>
  <c r="BG1547" i="5"/>
  <c r="B1554" i="3"/>
  <c r="W1554" i="4"/>
  <c r="BG1551" i="5"/>
  <c r="B1558" i="3"/>
  <c r="W1558" i="4"/>
  <c r="Y1558" i="4" s="1"/>
  <c r="BG1555" i="5"/>
  <c r="B1562" i="3"/>
  <c r="BG1559" i="5"/>
  <c r="B1566" i="3"/>
  <c r="W1566" i="4"/>
  <c r="BG1563" i="5"/>
  <c r="B1570" i="3"/>
  <c r="W1570" i="4"/>
  <c r="Y1570" i="4" s="1"/>
  <c r="BG1567" i="5"/>
  <c r="B1574" i="3"/>
  <c r="W1574" i="4"/>
  <c r="BG1571" i="5"/>
  <c r="B1578" i="3"/>
  <c r="BG1575" i="5"/>
  <c r="B1582" i="3"/>
  <c r="W1582" i="4"/>
  <c r="Y1582" i="4" s="1"/>
  <c r="BG1579" i="5"/>
  <c r="B1586" i="3"/>
  <c r="W1586" i="4"/>
  <c r="BG1583" i="5"/>
  <c r="B1590" i="3"/>
  <c r="W1590" i="4"/>
  <c r="Y1590" i="4" s="1"/>
  <c r="BG1587" i="5"/>
  <c r="B1594" i="3"/>
  <c r="BG1591" i="5"/>
  <c r="B1598" i="3"/>
  <c r="W1598" i="4"/>
  <c r="BG1595" i="5"/>
  <c r="B1602" i="3"/>
  <c r="W1602" i="4"/>
  <c r="Y1602" i="4" s="1"/>
  <c r="BG1599" i="5"/>
  <c r="B1606" i="3"/>
  <c r="W1606" i="4"/>
  <c r="BG1603" i="5"/>
  <c r="B1610" i="3"/>
  <c r="BG1607" i="5"/>
  <c r="B1614" i="3"/>
  <c r="W1614" i="4"/>
  <c r="BG1611" i="5"/>
  <c r="B1618" i="3"/>
  <c r="W1618" i="4"/>
  <c r="BG1615" i="5"/>
  <c r="B1622" i="3"/>
  <c r="W1622" i="4"/>
  <c r="BG1619" i="5"/>
  <c r="B1626" i="3"/>
  <c r="BG1623" i="5"/>
  <c r="B1630" i="3"/>
  <c r="W1630" i="4"/>
  <c r="BG1627" i="5"/>
  <c r="B1634" i="3"/>
  <c r="W1634" i="4"/>
  <c r="Y1634" i="4" s="1"/>
  <c r="BG1631" i="5"/>
  <c r="B1638" i="3"/>
  <c r="W1638" i="4"/>
  <c r="BG1635" i="5"/>
  <c r="B1642" i="3"/>
  <c r="BG1639" i="5"/>
  <c r="B1646" i="3"/>
  <c r="W1646" i="4"/>
  <c r="Y1646" i="4" s="1"/>
  <c r="BG1643" i="5"/>
  <c r="B1650" i="3"/>
  <c r="W1650" i="4"/>
  <c r="BG1647" i="5"/>
  <c r="B1654" i="3"/>
  <c r="W1654" i="4"/>
  <c r="Y1654" i="4" s="1"/>
  <c r="BG1651" i="5"/>
  <c r="B1658" i="3"/>
  <c r="BG1655" i="5"/>
  <c r="B1662" i="3"/>
  <c r="W1662" i="4"/>
  <c r="BG1659" i="5"/>
  <c r="B1666" i="3"/>
  <c r="W1666" i="4"/>
  <c r="Y1666" i="4" s="1"/>
  <c r="BG1663" i="5"/>
  <c r="B1670" i="3"/>
  <c r="W1670" i="4"/>
  <c r="BG1667" i="5"/>
  <c r="B1674" i="3"/>
  <c r="BG1671" i="5"/>
  <c r="B1678" i="3"/>
  <c r="W1678" i="4"/>
  <c r="Y1678" i="4" s="1"/>
  <c r="BG1675" i="5"/>
  <c r="B1682" i="3"/>
  <c r="W1682" i="4"/>
  <c r="BG1679" i="5"/>
  <c r="B1686" i="3"/>
  <c r="W1686" i="4"/>
  <c r="Y1686" i="4" s="1"/>
  <c r="BG1683" i="5"/>
  <c r="B1690" i="3"/>
  <c r="BG1687" i="5"/>
  <c r="B1694" i="3"/>
  <c r="W1694" i="4"/>
  <c r="BG1691" i="5"/>
  <c r="B1698" i="3"/>
  <c r="W1698" i="4"/>
  <c r="Y1698" i="4" s="1"/>
  <c r="BG1695" i="5"/>
  <c r="B1702" i="3"/>
  <c r="W1702" i="4"/>
  <c r="BG1699" i="5"/>
  <c r="B1706" i="3"/>
  <c r="BG1703" i="5"/>
  <c r="B1710" i="3"/>
  <c r="W1710" i="4"/>
  <c r="BG1707" i="5"/>
  <c r="B1714" i="3"/>
  <c r="W1714" i="4"/>
  <c r="BG1711" i="5"/>
  <c r="B1718" i="3"/>
  <c r="W1718" i="4"/>
  <c r="Y1718" i="4" s="1"/>
  <c r="BG1715" i="5"/>
  <c r="B1722" i="3"/>
  <c r="BG1719" i="5"/>
  <c r="B1726" i="3"/>
  <c r="W1726" i="4"/>
  <c r="BG1723" i="5"/>
  <c r="B1730" i="3"/>
  <c r="W1730" i="4"/>
  <c r="Y1730" i="4" s="1"/>
  <c r="BG1727" i="5"/>
  <c r="B1734" i="3"/>
  <c r="W1734" i="4"/>
  <c r="BG1731" i="5"/>
  <c r="B1738" i="3"/>
  <c r="BG1735" i="5"/>
  <c r="B1742" i="3"/>
  <c r="W1742" i="4"/>
  <c r="Y1742" i="4" s="1"/>
  <c r="BG1739" i="5"/>
  <c r="B1746" i="3"/>
  <c r="W1746" i="4"/>
  <c r="BG1743" i="5"/>
  <c r="B1750" i="3"/>
  <c r="W1750" i="4"/>
  <c r="Y1750" i="4" s="1"/>
  <c r="BG1747" i="5"/>
  <c r="B1754" i="3"/>
  <c r="BG1751" i="5"/>
  <c r="B1758" i="3"/>
  <c r="W1758" i="4"/>
  <c r="BG1755" i="5"/>
  <c r="B1762" i="3"/>
  <c r="W1762" i="4"/>
  <c r="BG1759" i="5"/>
  <c r="B1766" i="3"/>
  <c r="W1766" i="4"/>
  <c r="BG1763" i="5"/>
  <c r="B1770" i="3"/>
  <c r="BG1767" i="5"/>
  <c r="B1774" i="3"/>
  <c r="W1774" i="4"/>
  <c r="Y1774" i="4" s="1"/>
  <c r="BG1771" i="5"/>
  <c r="B1778" i="3"/>
  <c r="W1778" i="4"/>
  <c r="BG1775" i="5"/>
  <c r="B1782" i="3"/>
  <c r="W1782" i="4"/>
  <c r="Y1782" i="4" s="1"/>
  <c r="BG1779" i="5"/>
  <c r="B1786" i="3"/>
  <c r="BG1783" i="5"/>
  <c r="B1790" i="3"/>
  <c r="W1790" i="4"/>
  <c r="BG1787" i="5"/>
  <c r="B1794" i="3"/>
  <c r="W1794" i="4"/>
  <c r="Y1794" i="4" s="1"/>
  <c r="BG1791" i="5"/>
  <c r="B1798" i="3"/>
  <c r="W1798" i="4"/>
  <c r="BG1795" i="5"/>
  <c r="B1802" i="3"/>
  <c r="BG1799" i="5"/>
  <c r="B1806" i="3"/>
  <c r="W1806" i="4"/>
  <c r="Y1806" i="4" s="1"/>
  <c r="BG1803" i="5"/>
  <c r="B1810" i="3"/>
  <c r="W1810" i="4"/>
  <c r="BG1807" i="5"/>
  <c r="B1814" i="3"/>
  <c r="W1814" i="4"/>
  <c r="BG1811" i="5"/>
  <c r="B1818" i="3"/>
  <c r="BG1815" i="5"/>
  <c r="B1822" i="3"/>
  <c r="W1822" i="4"/>
  <c r="BG1819" i="5"/>
  <c r="B1826" i="3"/>
  <c r="W1826" i="4"/>
  <c r="Y1826" i="4" s="1"/>
  <c r="BG1823" i="5"/>
  <c r="B1830" i="3"/>
  <c r="W1830" i="4"/>
  <c r="BG1827" i="5"/>
  <c r="B1834" i="3"/>
  <c r="BG1831" i="5"/>
  <c r="B1838" i="3"/>
  <c r="W1838" i="4"/>
  <c r="Y1838" i="4" s="1"/>
  <c r="BG1835" i="5"/>
  <c r="B1842" i="3"/>
  <c r="W1842" i="4"/>
  <c r="BG1839" i="5"/>
  <c r="B1846" i="3"/>
  <c r="W1846" i="4"/>
  <c r="Y1846" i="4" s="1"/>
  <c r="BG1843" i="5"/>
  <c r="B1850" i="3"/>
  <c r="BG1847" i="5"/>
  <c r="B1854" i="3"/>
  <c r="W1854" i="4"/>
  <c r="BG1851" i="5"/>
  <c r="B1858" i="3"/>
  <c r="W1858" i="4"/>
  <c r="Y1858" i="4" s="1"/>
  <c r="BG1855" i="5"/>
  <c r="B1862" i="3"/>
  <c r="W1862" i="4"/>
  <c r="BG1859" i="5"/>
  <c r="B1866" i="3"/>
  <c r="BG1863" i="5"/>
  <c r="B1870" i="3"/>
  <c r="W1870" i="4"/>
  <c r="BG1867" i="5"/>
  <c r="B1874" i="3"/>
  <c r="W1874" i="4"/>
  <c r="BG1871" i="5"/>
  <c r="B1878" i="3"/>
  <c r="W1878" i="4"/>
  <c r="Y1878" i="4" s="1"/>
  <c r="BG1875" i="5"/>
  <c r="B1882" i="3"/>
  <c r="BG1879" i="5"/>
  <c r="B1886" i="3"/>
  <c r="W1886" i="4"/>
  <c r="BG1883" i="5"/>
  <c r="B1890" i="3"/>
  <c r="W1890" i="4"/>
  <c r="Y1890" i="4" s="1"/>
  <c r="BG1887" i="5"/>
  <c r="B1894" i="3"/>
  <c r="W1894" i="4"/>
  <c r="BG1891" i="5"/>
  <c r="B1898" i="3"/>
  <c r="BG1895" i="5"/>
  <c r="B1902" i="3"/>
  <c r="W1902" i="4"/>
  <c r="BG1899" i="5"/>
  <c r="B1906" i="3"/>
  <c r="W1906" i="4"/>
  <c r="BG1903" i="5"/>
  <c r="B1910" i="3"/>
  <c r="W1910" i="4"/>
  <c r="Y1910" i="4" s="1"/>
  <c r="BG1907" i="5"/>
  <c r="B1914" i="3"/>
  <c r="BG1911" i="5"/>
  <c r="B1918" i="3"/>
  <c r="W1918" i="4"/>
  <c r="BG1915" i="5"/>
  <c r="B1922" i="3"/>
  <c r="W1922" i="4"/>
  <c r="Y1922" i="4" s="1"/>
  <c r="BG1919" i="5"/>
  <c r="B1926" i="3"/>
  <c r="W1926" i="4"/>
  <c r="BG1923" i="5"/>
  <c r="B1930" i="3"/>
  <c r="BG1927" i="5"/>
  <c r="B1934" i="3"/>
  <c r="W1934" i="4"/>
  <c r="Y1934" i="4" s="1"/>
  <c r="BG1931" i="5"/>
  <c r="B1938" i="3"/>
  <c r="W1938" i="4"/>
  <c r="BG1935" i="5"/>
  <c r="B1942" i="3"/>
  <c r="W1942" i="4"/>
  <c r="Y1942" i="4" s="1"/>
  <c r="BG1939" i="5"/>
  <c r="B1946" i="3"/>
  <c r="BG1943" i="5"/>
  <c r="B1950" i="3"/>
  <c r="W1950" i="4"/>
  <c r="BG1947" i="5"/>
  <c r="B1954" i="3"/>
  <c r="W1954" i="4"/>
  <c r="Y1954" i="4" s="1"/>
  <c r="BG1951" i="5"/>
  <c r="B1958" i="3"/>
  <c r="W1958" i="4"/>
  <c r="BG1955" i="5"/>
  <c r="B1962" i="3"/>
  <c r="BG1959" i="5"/>
  <c r="B1966" i="3"/>
  <c r="W1966" i="4"/>
  <c r="Y1966" i="4" s="1"/>
  <c r="BG1963" i="5"/>
  <c r="B1970" i="3"/>
  <c r="W1970" i="4"/>
  <c r="BG1967" i="5"/>
  <c r="B1974" i="3"/>
  <c r="W1974" i="4"/>
  <c r="Y1974" i="4" s="1"/>
  <c r="BG1971" i="5"/>
  <c r="B1978" i="3"/>
  <c r="BG1975" i="5"/>
  <c r="B1982" i="3"/>
  <c r="W1982" i="4"/>
  <c r="BG1979" i="5"/>
  <c r="B1986" i="3"/>
  <c r="W1986" i="4"/>
  <c r="Y1986" i="4" s="1"/>
  <c r="BG1983" i="5"/>
  <c r="B1990" i="3"/>
  <c r="W1990" i="4"/>
  <c r="BG1987" i="5"/>
  <c r="B1994" i="3"/>
  <c r="BG1991" i="5"/>
  <c r="B1998" i="3"/>
  <c r="W1998" i="4"/>
  <c r="Y1998" i="4" s="1"/>
  <c r="BG1995" i="5"/>
  <c r="B2002" i="3"/>
  <c r="W2002" i="4"/>
  <c r="BG1999" i="5"/>
  <c r="B2006" i="3"/>
  <c r="W2006" i="4"/>
  <c r="Y2006" i="4" s="1"/>
  <c r="BG2003" i="5"/>
  <c r="B2010" i="3"/>
  <c r="BG2007" i="5"/>
  <c r="B2014" i="3"/>
  <c r="W2014" i="4"/>
  <c r="BG2011" i="5"/>
  <c r="B2018" i="3"/>
  <c r="W2018" i="4"/>
  <c r="Y2018" i="4" s="1"/>
  <c r="BG2015" i="5"/>
  <c r="B2022" i="3"/>
  <c r="W2022" i="4"/>
  <c r="BG2019" i="5"/>
  <c r="B2026" i="3"/>
  <c r="BG2023" i="5"/>
  <c r="B2030" i="3"/>
  <c r="W2030" i="4"/>
  <c r="Y2030" i="4" s="1"/>
  <c r="BG2027" i="5"/>
  <c r="B2034" i="3"/>
  <c r="W2034" i="4"/>
  <c r="BG2031" i="5"/>
  <c r="B2038" i="3"/>
  <c r="W2038" i="4"/>
  <c r="Y2038" i="4" s="1"/>
  <c r="BG2035" i="5"/>
  <c r="B2042" i="3"/>
  <c r="BG2039" i="5"/>
  <c r="B2046" i="3"/>
  <c r="W2046" i="4"/>
  <c r="BG2043" i="5"/>
  <c r="B2050" i="3"/>
  <c r="W2050" i="4"/>
  <c r="Y2050" i="4" s="1"/>
  <c r="BG2047" i="5"/>
  <c r="B2054" i="3"/>
  <c r="W2054" i="4"/>
  <c r="BG2051" i="5"/>
  <c r="B2058" i="3"/>
  <c r="BG2055" i="5"/>
  <c r="B2062" i="3"/>
  <c r="W2062" i="4"/>
  <c r="Y2062" i="4" s="1"/>
  <c r="BG2059" i="5"/>
  <c r="B2066" i="3"/>
  <c r="W2066" i="4"/>
  <c r="BG2063" i="5"/>
  <c r="B2070" i="3"/>
  <c r="W2070" i="4"/>
  <c r="Y2070" i="4" s="1"/>
  <c r="BG2067" i="5"/>
  <c r="B2074" i="3"/>
  <c r="BG2071" i="5"/>
  <c r="B2078" i="3"/>
  <c r="W2078" i="4"/>
  <c r="BG2075" i="5"/>
  <c r="B2082" i="3"/>
  <c r="W2082" i="4"/>
  <c r="Y2082" i="4" s="1"/>
  <c r="BG2079" i="5"/>
  <c r="B2086" i="3"/>
  <c r="W2086" i="4"/>
  <c r="BG2083" i="5"/>
  <c r="B2090" i="3"/>
  <c r="BG2087" i="5"/>
  <c r="B2094" i="3"/>
  <c r="W2094" i="4"/>
  <c r="BG2091" i="5"/>
  <c r="B2098" i="3"/>
  <c r="W2098" i="4"/>
  <c r="BG2095" i="5"/>
  <c r="B2102" i="3"/>
  <c r="W2102" i="4"/>
  <c r="Y2102" i="4" s="1"/>
  <c r="BG2099" i="5"/>
  <c r="B2106" i="3"/>
  <c r="BG2103" i="5"/>
  <c r="B2110" i="3"/>
  <c r="W2110" i="4"/>
  <c r="BG2107" i="5"/>
  <c r="B2114" i="3"/>
  <c r="W2114" i="4"/>
  <c r="Y2114" i="4" s="1"/>
  <c r="BG2111" i="5"/>
  <c r="B2118" i="3"/>
  <c r="W2118" i="4"/>
  <c r="BG2115" i="5"/>
  <c r="B2122" i="3"/>
  <c r="BG2119" i="5"/>
  <c r="B2126" i="3"/>
  <c r="W2126" i="4"/>
  <c r="BG2123" i="5"/>
  <c r="B2130" i="3"/>
  <c r="W2130" i="4"/>
  <c r="BG2127" i="5"/>
  <c r="B2134" i="3"/>
  <c r="W2134" i="4"/>
  <c r="Y2134" i="4" s="1"/>
  <c r="BG2131" i="5"/>
  <c r="B2138" i="3"/>
  <c r="BG2135" i="5"/>
  <c r="B2142" i="3"/>
  <c r="W2142" i="4"/>
  <c r="BG2139" i="5"/>
  <c r="B2146" i="3"/>
  <c r="W2146" i="4"/>
  <c r="Y2146" i="4" s="1"/>
  <c r="BG2143" i="5"/>
  <c r="B2150" i="3"/>
  <c r="W2150" i="4"/>
  <c r="BG2147" i="5"/>
  <c r="B2154" i="3"/>
  <c r="BG2151" i="5"/>
  <c r="B2158" i="3"/>
  <c r="W2158" i="4"/>
  <c r="Y2158" i="4" s="1"/>
  <c r="BG2155" i="5"/>
  <c r="B2162" i="3"/>
  <c r="W2162" i="4"/>
  <c r="BG2159" i="5"/>
  <c r="B2166" i="3"/>
  <c r="W2166" i="4"/>
  <c r="Y2166" i="4" s="1"/>
  <c r="BG2163" i="5"/>
  <c r="B2170" i="3"/>
  <c r="BG2167" i="5"/>
  <c r="B2174" i="3"/>
  <c r="W2174" i="4"/>
  <c r="BG2171" i="5"/>
  <c r="B2178" i="3"/>
  <c r="W2178" i="4"/>
  <c r="Y2178" i="4" s="1"/>
  <c r="BG2175" i="5"/>
  <c r="B2182" i="3"/>
  <c r="W2182" i="4"/>
  <c r="BG2179" i="5"/>
  <c r="B2186" i="3"/>
  <c r="BG2183" i="5"/>
  <c r="B2190" i="3"/>
  <c r="W2190" i="4"/>
  <c r="Y2190" i="4" s="1"/>
  <c r="BG2187" i="5"/>
  <c r="B2194" i="3"/>
  <c r="W2194" i="4"/>
  <c r="BG2191" i="5"/>
  <c r="B2198" i="3"/>
  <c r="W2198" i="4"/>
  <c r="Y2198" i="4" s="1"/>
  <c r="BG2195" i="5"/>
  <c r="B2202" i="3"/>
  <c r="BG2199" i="5"/>
  <c r="B2206" i="3"/>
  <c r="W2206" i="4"/>
  <c r="BG2203" i="5"/>
  <c r="B2210" i="3"/>
  <c r="W2210" i="4"/>
  <c r="BG2207" i="5"/>
  <c r="B2214" i="3"/>
  <c r="W2214" i="4"/>
  <c r="BG2211" i="5"/>
  <c r="B2218" i="3"/>
  <c r="BG2215" i="5"/>
  <c r="B2222" i="3"/>
  <c r="W2222" i="4"/>
  <c r="Y2222" i="4" s="1"/>
  <c r="BG2219" i="5"/>
  <c r="B2226" i="3"/>
  <c r="W2226" i="4"/>
  <c r="BG2223" i="5"/>
  <c r="B2230" i="3"/>
  <c r="W2230" i="4"/>
  <c r="Y2230" i="4" s="1"/>
  <c r="BG2227" i="5"/>
  <c r="B2234" i="3"/>
  <c r="BG2231" i="5"/>
  <c r="B2238" i="3"/>
  <c r="W2238" i="4"/>
  <c r="BG2235" i="5"/>
  <c r="B2242" i="3"/>
  <c r="W2242" i="4"/>
  <c r="Y2242" i="4" s="1"/>
  <c r="BG2239" i="5"/>
  <c r="B2246" i="3"/>
  <c r="W2246" i="4"/>
  <c r="Y2246" i="4" s="1"/>
  <c r="BG2243" i="5"/>
  <c r="B2250" i="3"/>
  <c r="BG2247" i="5"/>
  <c r="B2254" i="3"/>
  <c r="W2254" i="4"/>
  <c r="Y2254" i="4" s="1"/>
  <c r="BG2251" i="5"/>
  <c r="B2258" i="3"/>
  <c r="W2258" i="4"/>
  <c r="BG2255" i="5"/>
  <c r="B2262" i="3"/>
  <c r="W2262" i="4"/>
  <c r="Y2262" i="4" s="1"/>
  <c r="BG2259" i="5"/>
  <c r="B2266" i="3"/>
  <c r="BG2263" i="5"/>
  <c r="B2270" i="3"/>
  <c r="W2270" i="4"/>
  <c r="BG2267" i="5"/>
  <c r="B2274" i="3"/>
  <c r="W2274" i="4"/>
  <c r="Y2274" i="4" s="1"/>
  <c r="BG2271" i="5"/>
  <c r="B2278" i="3"/>
  <c r="W2278" i="4"/>
  <c r="BG2275" i="5"/>
  <c r="B2282" i="3"/>
  <c r="BG2279" i="5"/>
  <c r="B2286" i="3"/>
  <c r="W2286" i="4"/>
  <c r="BG2283" i="5"/>
  <c r="B2290" i="3"/>
  <c r="W2290" i="4"/>
  <c r="BG2287" i="5"/>
  <c r="B2294" i="3"/>
  <c r="W2294" i="4"/>
  <c r="Y2294" i="4" s="1"/>
  <c r="BG2291" i="5"/>
  <c r="B2298" i="3"/>
  <c r="BG2295" i="5"/>
  <c r="B2302" i="3"/>
  <c r="W2302" i="4"/>
  <c r="BG2299" i="5"/>
  <c r="B2306" i="3"/>
  <c r="W2306" i="4"/>
  <c r="Y2306" i="4" s="1"/>
  <c r="BG2303" i="5"/>
  <c r="B2310" i="3"/>
  <c r="W2310" i="4"/>
  <c r="BG2307" i="5"/>
  <c r="B2314" i="3"/>
  <c r="BG2311" i="5"/>
  <c r="B2318" i="3"/>
  <c r="W2318" i="4"/>
  <c r="Y2318" i="4" s="1"/>
  <c r="BG2315" i="5"/>
  <c r="B2322" i="3"/>
  <c r="W2322" i="4"/>
  <c r="BG2319" i="5"/>
  <c r="B2326" i="3"/>
  <c r="W2326" i="4"/>
  <c r="Y2326" i="4" s="1"/>
  <c r="BG2323" i="5"/>
  <c r="B2330" i="3"/>
  <c r="BG2327" i="5"/>
  <c r="B2334" i="3"/>
  <c r="W2334" i="4"/>
  <c r="BG2331" i="5"/>
  <c r="B2338" i="3"/>
  <c r="W2338" i="4"/>
  <c r="Y2338" i="4" s="1"/>
  <c r="BG2335" i="5"/>
  <c r="B2342" i="3"/>
  <c r="W2342" i="4"/>
  <c r="BG2339" i="5"/>
  <c r="B2346" i="3"/>
  <c r="BG2343" i="5"/>
  <c r="B2350" i="3"/>
  <c r="W2350" i="4"/>
  <c r="Y2350" i="4" s="1"/>
  <c r="BG2347" i="5"/>
  <c r="B2354" i="3"/>
  <c r="W2354" i="4"/>
  <c r="BG2351" i="5"/>
  <c r="B2358" i="3"/>
  <c r="W2358" i="4"/>
  <c r="Y2358" i="4" s="1"/>
  <c r="BG2355" i="5"/>
  <c r="B2362" i="3"/>
  <c r="BG2359" i="5"/>
  <c r="B2366" i="3"/>
  <c r="W2366" i="4"/>
  <c r="BG2363" i="5"/>
  <c r="B2370" i="3"/>
  <c r="W2370" i="4"/>
  <c r="Y2370" i="4" s="1"/>
  <c r="BG2367" i="5"/>
  <c r="B2374" i="3"/>
  <c r="W2374" i="4"/>
  <c r="BG2371" i="5"/>
  <c r="B2378" i="3"/>
  <c r="BG2375" i="5"/>
  <c r="B2382" i="3"/>
  <c r="W2382" i="4"/>
  <c r="BG2379" i="5"/>
  <c r="B2386" i="3"/>
  <c r="W2386" i="4"/>
  <c r="Y2386" i="4" s="1"/>
  <c r="BG2383" i="5"/>
  <c r="B2390" i="3"/>
  <c r="W2390" i="4"/>
  <c r="Y2390" i="4" s="1"/>
  <c r="BG2387" i="5"/>
  <c r="B2394" i="3"/>
  <c r="BG2391" i="5"/>
  <c r="B2398" i="3"/>
  <c r="W2398" i="4"/>
  <c r="BG2395" i="5"/>
  <c r="B2402" i="3"/>
  <c r="W2402" i="4"/>
  <c r="Y2402" i="4" s="1"/>
  <c r="BG2399" i="5"/>
  <c r="B2406" i="3"/>
  <c r="W2406" i="4"/>
  <c r="BG2403" i="5"/>
  <c r="B2410" i="3"/>
  <c r="BG2407" i="5"/>
  <c r="B2414" i="3"/>
  <c r="W2414" i="4"/>
  <c r="Y2414" i="4" s="1"/>
  <c r="BG2411" i="5"/>
  <c r="B2418" i="3"/>
  <c r="W2418" i="4"/>
  <c r="BG2415" i="5"/>
  <c r="B2422" i="3"/>
  <c r="W2422" i="4"/>
  <c r="Y2422" i="4" s="1"/>
  <c r="BG2419" i="5"/>
  <c r="B2426" i="3"/>
  <c r="BG2423" i="5"/>
  <c r="B2430" i="3"/>
  <c r="W2430" i="4"/>
  <c r="BG2427" i="5"/>
  <c r="B2434" i="3"/>
  <c r="W2434" i="4"/>
  <c r="Y2434" i="4" s="1"/>
  <c r="BG2431" i="5"/>
  <c r="B2438" i="3"/>
  <c r="W2438" i="4"/>
  <c r="BG2435" i="5"/>
  <c r="B2442" i="3"/>
  <c r="BG2439" i="5"/>
  <c r="B2446" i="3"/>
  <c r="W2446" i="4"/>
  <c r="Y2446" i="4" s="1"/>
  <c r="BG2443" i="5"/>
  <c r="B2450" i="3"/>
  <c r="W2450" i="4"/>
  <c r="BG2447" i="5"/>
  <c r="B2454" i="3"/>
  <c r="W2454" i="4"/>
  <c r="Y2454" i="4" s="1"/>
  <c r="BG2451" i="5"/>
  <c r="B2458" i="3"/>
  <c r="BG2455" i="5"/>
  <c r="B2462" i="3"/>
  <c r="W2462" i="4"/>
  <c r="BG2459" i="5"/>
  <c r="B2466" i="3"/>
  <c r="W2466" i="4"/>
  <c r="Y2466" i="4" s="1"/>
  <c r="BG2463" i="5"/>
  <c r="B2470" i="3"/>
  <c r="W2470" i="4"/>
  <c r="BG2467" i="5"/>
  <c r="B2474" i="3"/>
  <c r="BG2471" i="5"/>
  <c r="B2478" i="3"/>
  <c r="W2478" i="4"/>
  <c r="BG2475" i="5"/>
  <c r="B2482" i="3"/>
  <c r="W2482" i="4"/>
  <c r="BG2479" i="5"/>
  <c r="B2486" i="3"/>
  <c r="W2486" i="4"/>
  <c r="Y2486" i="4" s="1"/>
  <c r="BG2483" i="5"/>
  <c r="B2490" i="3"/>
  <c r="BG2487" i="5"/>
  <c r="B2494" i="3"/>
  <c r="W2494" i="4"/>
  <c r="BG2491" i="5"/>
  <c r="B2498" i="3"/>
  <c r="W2498" i="4"/>
  <c r="Y2498" i="4" s="1"/>
  <c r="BG2495" i="5"/>
  <c r="B2502" i="3"/>
  <c r="W2502" i="4"/>
  <c r="BG2499" i="5"/>
  <c r="B2506" i="3"/>
  <c r="BG2503" i="5"/>
  <c r="B2510" i="3"/>
  <c r="W2510" i="4"/>
  <c r="Y2510" i="4" s="1"/>
  <c r="BG2507" i="5"/>
  <c r="B2514" i="3"/>
  <c r="W2514" i="4"/>
  <c r="BG2511" i="5"/>
  <c r="B2518" i="3"/>
  <c r="W2518" i="4"/>
  <c r="Y2518" i="4" s="1"/>
  <c r="BG2515" i="5"/>
  <c r="B2522" i="3"/>
  <c r="BG2519" i="5"/>
  <c r="B2526" i="3"/>
  <c r="W2526" i="4"/>
  <c r="Y2526" i="4" s="1"/>
  <c r="BG2523" i="5"/>
  <c r="B2530" i="3"/>
  <c r="W2530" i="4"/>
  <c r="Y2530" i="4" s="1"/>
  <c r="BG2527" i="5"/>
  <c r="B2534" i="3"/>
  <c r="W2534" i="4"/>
  <c r="BG2531" i="5"/>
  <c r="B2538" i="3"/>
  <c r="BG2535" i="5"/>
  <c r="B2542" i="3"/>
  <c r="W2542" i="4"/>
  <c r="BG2539" i="5"/>
  <c r="B2546" i="3"/>
  <c r="W2546" i="4"/>
  <c r="BG2543" i="5"/>
  <c r="B2550" i="3"/>
  <c r="W2550" i="4"/>
  <c r="Y2550" i="4" s="1"/>
  <c r="BG2547" i="5"/>
  <c r="B2554" i="3"/>
  <c r="BG2551" i="5"/>
  <c r="B2558" i="3"/>
  <c r="W2558" i="4"/>
  <c r="BG2555" i="5"/>
  <c r="B2562" i="3"/>
  <c r="W2562" i="4"/>
  <c r="Y2562" i="4" s="1"/>
  <c r="BG2559" i="5"/>
  <c r="B2566" i="3"/>
  <c r="W2566" i="4"/>
  <c r="BG2563" i="5"/>
  <c r="B2570" i="3"/>
  <c r="BG2567" i="5"/>
  <c r="B2574" i="3"/>
  <c r="W2574" i="4"/>
  <c r="Y2574" i="4" s="1"/>
  <c r="BG2571" i="5"/>
  <c r="B2578" i="3"/>
  <c r="W2578" i="4"/>
  <c r="BG2575" i="5"/>
  <c r="B2582" i="3"/>
  <c r="W2582" i="4"/>
  <c r="Y2582" i="4" s="1"/>
  <c r="BG2579" i="5"/>
  <c r="B2586" i="3"/>
  <c r="BG2583" i="5"/>
  <c r="B2590" i="3"/>
  <c r="W2590" i="4"/>
  <c r="BG2587" i="5"/>
  <c r="B2594" i="3"/>
  <c r="W2594" i="4"/>
  <c r="Y2594" i="4" s="1"/>
  <c r="BG2591" i="5"/>
  <c r="B2598" i="3"/>
  <c r="W2598" i="4"/>
  <c r="BG2595" i="5"/>
  <c r="B2602" i="3"/>
  <c r="BG2599" i="5"/>
  <c r="B2606" i="3"/>
  <c r="W2606" i="4"/>
  <c r="Y2606" i="4" s="1"/>
  <c r="BG2603" i="5"/>
  <c r="B2610" i="3"/>
  <c r="W2610" i="4"/>
  <c r="BG2607" i="5"/>
  <c r="B2614" i="3"/>
  <c r="W2614" i="4"/>
  <c r="Y2614" i="4" s="1"/>
  <c r="BG2611" i="5"/>
  <c r="B2618" i="3"/>
  <c r="BG2615" i="5"/>
  <c r="B2622" i="3"/>
  <c r="W2622" i="4"/>
  <c r="BG2619" i="5"/>
  <c r="B2626" i="3"/>
  <c r="W2626" i="4"/>
  <c r="Y2626" i="4" s="1"/>
  <c r="BG2623" i="5"/>
  <c r="B2630" i="3"/>
  <c r="W2630" i="4"/>
  <c r="BG2627" i="5"/>
  <c r="B2634" i="3"/>
  <c r="BG2631" i="5"/>
  <c r="B2638" i="3"/>
  <c r="W2638" i="4"/>
  <c r="BG2635" i="5"/>
  <c r="B2642" i="3"/>
  <c r="W2642" i="4"/>
  <c r="BG2639" i="5"/>
  <c r="B2646" i="3"/>
  <c r="W2646" i="4"/>
  <c r="Y2646" i="4" s="1"/>
  <c r="BG2643" i="5"/>
  <c r="B2650" i="3"/>
  <c r="BG2647" i="5"/>
  <c r="B2654" i="3"/>
  <c r="W2654" i="4"/>
  <c r="BG2651" i="5"/>
  <c r="B2658" i="3"/>
  <c r="W2658" i="4"/>
  <c r="Y2658" i="4" s="1"/>
  <c r="BG2655" i="5"/>
  <c r="B2662" i="3"/>
  <c r="W2662" i="4"/>
  <c r="BG2659" i="5"/>
  <c r="B2666" i="3"/>
  <c r="BG2663" i="5"/>
  <c r="B2670" i="3"/>
  <c r="W2670" i="4"/>
  <c r="Y2670" i="4" s="1"/>
  <c r="BG2667" i="5"/>
  <c r="B2674" i="3"/>
  <c r="W2674" i="4"/>
  <c r="BG2671" i="5"/>
  <c r="B2678" i="3"/>
  <c r="W2678" i="4"/>
  <c r="Y2678" i="4" s="1"/>
  <c r="BG2675" i="5"/>
  <c r="B2682" i="3"/>
  <c r="BG2679" i="5"/>
  <c r="B2686" i="3"/>
  <c r="W2686" i="4"/>
  <c r="BG2683" i="5"/>
  <c r="B2690" i="3"/>
  <c r="W2690" i="4"/>
  <c r="Y2690" i="4" s="1"/>
  <c r="BG2687" i="5"/>
  <c r="B2694" i="3"/>
  <c r="W2694" i="4"/>
  <c r="BG2691" i="5"/>
  <c r="B2698" i="3"/>
  <c r="BG2695" i="5"/>
  <c r="B2702" i="3"/>
  <c r="W2702" i="4"/>
  <c r="Y2702" i="4" s="1"/>
  <c r="BG2699" i="5"/>
  <c r="B2706" i="3"/>
  <c r="W2706" i="4"/>
  <c r="Y2706" i="4" s="1"/>
  <c r="BG2703" i="5"/>
  <c r="B2710" i="3"/>
  <c r="W2710" i="4"/>
  <c r="Y2710" i="4" s="1"/>
  <c r="BG2707" i="5"/>
  <c r="B2714" i="3"/>
  <c r="BG2711" i="5"/>
  <c r="B2718" i="3"/>
  <c r="W2718" i="4"/>
  <c r="BG2715" i="5"/>
  <c r="B2722" i="3"/>
  <c r="W2722" i="4"/>
  <c r="Y2722" i="4" s="1"/>
  <c r="BG2719" i="5"/>
  <c r="B2726" i="3"/>
  <c r="W2726" i="4"/>
  <c r="BG2723" i="5"/>
  <c r="B2730" i="3"/>
  <c r="BG2727" i="5"/>
  <c r="B2734" i="3"/>
  <c r="W2734" i="4"/>
  <c r="Y2734" i="4" s="1"/>
  <c r="BG2731" i="5"/>
  <c r="B2738" i="3"/>
  <c r="W2738" i="4"/>
  <c r="BG2735" i="5"/>
  <c r="B2742" i="3"/>
  <c r="W2742" i="4"/>
  <c r="Y2742" i="4" s="1"/>
  <c r="BG2739" i="5"/>
  <c r="B2746" i="3"/>
  <c r="BG2743" i="5"/>
  <c r="B2750" i="3"/>
  <c r="W2750" i="4"/>
  <c r="BG2747" i="5"/>
  <c r="B2754" i="3"/>
  <c r="W2754" i="4"/>
  <c r="Y2754" i="4" s="1"/>
  <c r="BG2751" i="5"/>
  <c r="B2758" i="3"/>
  <c r="W2758" i="4"/>
  <c r="BG2755" i="5"/>
  <c r="B2762" i="3"/>
  <c r="BG2759" i="5"/>
  <c r="B2766" i="3"/>
  <c r="W2766" i="4"/>
  <c r="Y2766" i="4" s="1"/>
  <c r="BG2763" i="5"/>
  <c r="B2770" i="3"/>
  <c r="W2770" i="4"/>
  <c r="Y2770" i="4" s="1"/>
  <c r="BG2767" i="5"/>
  <c r="B2774" i="3"/>
  <c r="W2774" i="4"/>
  <c r="Y2774" i="4" s="1"/>
  <c r="BG2771" i="5"/>
  <c r="B2778" i="3"/>
  <c r="BG2775" i="5"/>
  <c r="B2782" i="3"/>
  <c r="W2782" i="4"/>
  <c r="BG2779" i="5"/>
  <c r="B2786" i="3"/>
  <c r="W2786" i="4"/>
  <c r="BG2783" i="5"/>
  <c r="B2790" i="3"/>
  <c r="W2790" i="4"/>
  <c r="BG2787" i="5"/>
  <c r="B2794" i="3"/>
  <c r="BG2791" i="5"/>
  <c r="B2798" i="3"/>
  <c r="W2798" i="4"/>
  <c r="Y2798" i="4" s="1"/>
  <c r="BG2795" i="5"/>
  <c r="B2802" i="3"/>
  <c r="W2802" i="4"/>
  <c r="BG2799" i="5"/>
  <c r="B2806" i="3"/>
  <c r="W2806" i="4"/>
  <c r="Y2806" i="4" s="1"/>
  <c r="BG2803" i="5"/>
  <c r="B2810" i="3"/>
  <c r="BG2807" i="5"/>
  <c r="B2814" i="3"/>
  <c r="W2814" i="4"/>
  <c r="BG2811" i="5"/>
  <c r="B2818" i="3"/>
  <c r="W2818" i="4"/>
  <c r="Y2818" i="4" s="1"/>
  <c r="BG2815" i="5"/>
  <c r="B2822" i="3"/>
  <c r="W2822" i="4"/>
  <c r="Y2822" i="4" s="1"/>
  <c r="BG2819" i="5"/>
  <c r="B2826" i="3"/>
  <c r="BG2823" i="5"/>
  <c r="B2830" i="3"/>
  <c r="W2830" i="4"/>
  <c r="Y2830" i="4" s="1"/>
  <c r="BG2827" i="5"/>
  <c r="B2834" i="3"/>
  <c r="W2834" i="4"/>
  <c r="BG2831" i="5"/>
  <c r="B2838" i="3"/>
  <c r="W2838" i="4"/>
  <c r="BG2835" i="5"/>
  <c r="B2842" i="3"/>
  <c r="BG2839" i="5"/>
  <c r="B2846" i="3"/>
  <c r="W2846" i="4"/>
  <c r="BG2843" i="5"/>
  <c r="B2850" i="3"/>
  <c r="W2850" i="4"/>
  <c r="Y2850" i="4" s="1"/>
  <c r="BG2847" i="5"/>
  <c r="B2854" i="3"/>
  <c r="W2854" i="4"/>
  <c r="BG2851" i="5"/>
  <c r="B2858" i="3"/>
  <c r="W2858" i="4"/>
  <c r="Y2858" i="4" s="1"/>
  <c r="BG2855" i="5"/>
  <c r="B2862" i="3"/>
  <c r="W2862" i="4"/>
  <c r="BG2859" i="5"/>
  <c r="B2866" i="3"/>
  <c r="W2866" i="4"/>
  <c r="Y2866" i="4" s="1"/>
  <c r="BG2863" i="5"/>
  <c r="B2870" i="3"/>
  <c r="W2870" i="4"/>
  <c r="BG2867" i="5"/>
  <c r="B2874" i="3"/>
  <c r="W2874" i="4"/>
  <c r="Y2874" i="4" s="1"/>
  <c r="BG2871" i="5"/>
  <c r="B2878" i="3"/>
  <c r="W2878" i="4"/>
  <c r="BG2875" i="5"/>
  <c r="B2882" i="3"/>
  <c r="W2882" i="4"/>
  <c r="Y2882" i="4" s="1"/>
  <c r="BG2879" i="5"/>
  <c r="B2886" i="3"/>
  <c r="W2886" i="4"/>
  <c r="BG2883" i="5"/>
  <c r="B2890" i="3"/>
  <c r="W2890" i="4"/>
  <c r="Y2890" i="4" s="1"/>
  <c r="BG2887" i="5"/>
  <c r="B2894" i="3"/>
  <c r="W2894" i="4"/>
  <c r="Y2894" i="4" s="1"/>
  <c r="BG2891" i="5"/>
  <c r="B2898" i="3"/>
  <c r="W2898" i="4"/>
  <c r="Y2898" i="4" s="1"/>
  <c r="BG2895" i="5"/>
  <c r="B2902" i="3"/>
  <c r="W2902" i="4"/>
  <c r="BG2899" i="5"/>
  <c r="B2906" i="3"/>
  <c r="W2906" i="4"/>
  <c r="Y2906" i="4" s="1"/>
  <c r="BG2903" i="5"/>
  <c r="B2910" i="3"/>
  <c r="W2910" i="4"/>
  <c r="BG2907" i="5"/>
  <c r="B2914" i="3"/>
  <c r="W2914" i="4"/>
  <c r="Y2914" i="4" s="1"/>
  <c r="BG2911" i="5"/>
  <c r="B2918" i="3"/>
  <c r="W2918" i="4"/>
  <c r="BG2915" i="5"/>
  <c r="B2922" i="3"/>
  <c r="W2922" i="4"/>
  <c r="Y2922" i="4" s="1"/>
  <c r="BG2919" i="5"/>
  <c r="B2926" i="3"/>
  <c r="W2926" i="4"/>
  <c r="BG2923" i="5"/>
  <c r="B2930" i="3"/>
  <c r="W2930" i="4"/>
  <c r="Y2930" i="4" s="1"/>
  <c r="BG2927" i="5"/>
  <c r="B2934" i="3"/>
  <c r="W2934" i="4"/>
  <c r="BG2931" i="5"/>
  <c r="B2938" i="3"/>
  <c r="W2938" i="4"/>
  <c r="Y2938" i="4" s="1"/>
  <c r="BG2935" i="5"/>
  <c r="B2942" i="3"/>
  <c r="W2942" i="4"/>
  <c r="BG2939" i="5"/>
  <c r="B2946" i="3"/>
  <c r="W2946" i="4"/>
  <c r="Y2946" i="4" s="1"/>
  <c r="BG2943" i="5"/>
  <c r="B2950" i="3"/>
  <c r="W2950" i="4"/>
  <c r="BG2947" i="5"/>
  <c r="B2954" i="3"/>
  <c r="W2954" i="4"/>
  <c r="Y2954" i="4" s="1"/>
  <c r="BG2951" i="5"/>
  <c r="B2958" i="3"/>
  <c r="W2958" i="4"/>
  <c r="BG2955" i="5"/>
  <c r="B2962" i="3"/>
  <c r="W2962" i="4"/>
  <c r="BG2959" i="5"/>
  <c r="B2966" i="3"/>
  <c r="W2966" i="4"/>
  <c r="BG2963" i="5"/>
  <c r="B2970" i="3"/>
  <c r="W2970" i="4"/>
  <c r="Y2970" i="4" s="1"/>
  <c r="BG2967" i="5"/>
  <c r="B2974" i="3"/>
  <c r="W2974" i="4"/>
  <c r="Y2974" i="4" s="1"/>
  <c r="BG2971" i="5"/>
  <c r="B2978" i="3"/>
  <c r="W2978" i="4"/>
  <c r="Y2978" i="4" s="1"/>
  <c r="BG2975" i="5"/>
  <c r="B2982" i="3"/>
  <c r="W2982" i="4"/>
  <c r="BG2979" i="5"/>
  <c r="B2986" i="3"/>
  <c r="W2986" i="4"/>
  <c r="Y2986" i="4" s="1"/>
  <c r="BG2983" i="5"/>
  <c r="B2990" i="3"/>
  <c r="W2990" i="4"/>
  <c r="BG2987" i="5"/>
  <c r="B2994" i="3"/>
  <c r="W2994" i="4"/>
  <c r="Y2994" i="4" s="1"/>
  <c r="BG2991" i="5"/>
  <c r="B2998" i="3"/>
  <c r="W2998" i="4"/>
  <c r="BG2995" i="5"/>
  <c r="B3002" i="3"/>
  <c r="W3002" i="4"/>
  <c r="Y3002" i="4" s="1"/>
  <c r="BG2999" i="5"/>
  <c r="B3006" i="3"/>
  <c r="W3006" i="4"/>
  <c r="Y3006" i="4" s="1"/>
  <c r="BG3003" i="5"/>
  <c r="B3010" i="3"/>
  <c r="W3010" i="4"/>
  <c r="Y3010" i="4" s="1"/>
  <c r="BG3007" i="5"/>
  <c r="B3014" i="3"/>
  <c r="W3014" i="4"/>
  <c r="BG3011" i="5"/>
  <c r="B3018" i="3"/>
  <c r="W3018" i="4"/>
  <c r="Y3018" i="4" s="1"/>
  <c r="BG3015" i="5"/>
  <c r="B3022" i="3"/>
  <c r="W3022" i="4"/>
  <c r="BG3019" i="5"/>
  <c r="B3026" i="3"/>
  <c r="W3026" i="4"/>
  <c r="BG3023" i="5"/>
  <c r="B3030" i="3"/>
  <c r="W3030" i="4"/>
  <c r="BG3027" i="5"/>
  <c r="B3034" i="3"/>
  <c r="W3034" i="4"/>
  <c r="Y3034" i="4" s="1"/>
  <c r="W14" i="4"/>
  <c r="W22" i="4"/>
  <c r="Y22" i="4" s="1"/>
  <c r="W30" i="4"/>
  <c r="Y30" i="4" s="1"/>
  <c r="W38" i="4"/>
  <c r="Y38" i="4" s="1"/>
  <c r="W46" i="4"/>
  <c r="W54" i="4"/>
  <c r="Y54" i="4" s="1"/>
  <c r="W62" i="4"/>
  <c r="W70" i="4"/>
  <c r="Y70" i="4" s="1"/>
  <c r="W78" i="4"/>
  <c r="W86" i="4"/>
  <c r="Y86" i="4" s="1"/>
  <c r="W94" i="4"/>
  <c r="Y94" i="4" s="1"/>
  <c r="W102" i="4"/>
  <c r="Y102" i="4" s="1"/>
  <c r="W110" i="4"/>
  <c r="W118" i="4"/>
  <c r="Y118" i="4" s="1"/>
  <c r="W126" i="4"/>
  <c r="W134" i="4"/>
  <c r="Y134" i="4" s="1"/>
  <c r="W142" i="4"/>
  <c r="W150" i="4"/>
  <c r="Y150" i="4" s="1"/>
  <c r="W158" i="4"/>
  <c r="Y158" i="4" s="1"/>
  <c r="W166" i="4"/>
  <c r="Y166" i="4" s="1"/>
  <c r="W174" i="4"/>
  <c r="W182" i="4"/>
  <c r="Y182" i="4" s="1"/>
  <c r="W190" i="4"/>
  <c r="W198" i="4"/>
  <c r="Y198" i="4" s="1"/>
  <c r="W206" i="4"/>
  <c r="W226" i="4"/>
  <c r="Y226" i="4" s="1"/>
  <c r="W258" i="4"/>
  <c r="Y258" i="4" s="1"/>
  <c r="W290" i="4"/>
  <c r="Y290" i="4" s="1"/>
  <c r="W322" i="4"/>
  <c r="W354" i="4"/>
  <c r="Y354" i="4" s="1"/>
  <c r="W386" i="4"/>
  <c r="W418" i="4"/>
  <c r="Y418" i="4" s="1"/>
  <c r="W450" i="4"/>
  <c r="W482" i="4"/>
  <c r="Y482" i="4" s="1"/>
  <c r="W514" i="4"/>
  <c r="W546" i="4"/>
  <c r="Y546" i="4" s="1"/>
  <c r="W578" i="4"/>
  <c r="W610" i="4"/>
  <c r="Y610" i="4" s="1"/>
  <c r="W642" i="4"/>
  <c r="W674" i="4"/>
  <c r="Y674" i="4" s="1"/>
  <c r="W706" i="4"/>
  <c r="W738" i="4"/>
  <c r="Y738" i="4" s="1"/>
  <c r="W770" i="4"/>
  <c r="W802" i="4"/>
  <c r="Y802" i="4" s="1"/>
  <c r="W834" i="4"/>
  <c r="W866" i="4"/>
  <c r="Y866" i="4" s="1"/>
  <c r="W898" i="4"/>
  <c r="W930" i="4"/>
  <c r="Y930" i="4" s="1"/>
  <c r="W962" i="4"/>
  <c r="W994" i="4"/>
  <c r="Y994" i="4" s="1"/>
  <c r="W1026" i="4"/>
  <c r="Y1026" i="4" s="1"/>
  <c r="W1058" i="4"/>
  <c r="Y1058" i="4" s="1"/>
  <c r="W1090" i="4"/>
  <c r="W1122" i="4"/>
  <c r="Y1122" i="4" s="1"/>
  <c r="W1162" i="4"/>
  <c r="W1226" i="4"/>
  <c r="Y1226" i="4" s="1"/>
  <c r="W1290" i="4"/>
  <c r="W1354" i="4"/>
  <c r="Y1354" i="4" s="1"/>
  <c r="W1418" i="4"/>
  <c r="W1482" i="4"/>
  <c r="Y1482" i="4" s="1"/>
  <c r="W1546" i="4"/>
  <c r="W1610" i="4"/>
  <c r="Y1610" i="4" s="1"/>
  <c r="W1674" i="4"/>
  <c r="W1738" i="4"/>
  <c r="Y1738" i="4" s="1"/>
  <c r="W1802" i="4"/>
  <c r="W1866" i="4"/>
  <c r="Y1866" i="4" s="1"/>
  <c r="W1930" i="4"/>
  <c r="W1994" i="4"/>
  <c r="Y1994" i="4" s="1"/>
  <c r="W2058" i="4"/>
  <c r="W2122" i="4"/>
  <c r="Y2122" i="4" s="1"/>
  <c r="W2186" i="4"/>
  <c r="W2250" i="4"/>
  <c r="Y2250" i="4" s="1"/>
  <c r="W2314" i="4"/>
  <c r="W2378" i="4"/>
  <c r="Y2378" i="4" s="1"/>
  <c r="W2442" i="4"/>
  <c r="Y2442" i="4" s="1"/>
  <c r="W2506" i="4"/>
  <c r="Y2506" i="4" s="1"/>
  <c r="W2570" i="4"/>
  <c r="W2634" i="4"/>
  <c r="Y2634" i="4" s="1"/>
  <c r="W2698" i="4"/>
  <c r="W2762" i="4"/>
  <c r="Y2762" i="4" s="1"/>
  <c r="W2826" i="4"/>
  <c r="BG4" i="5"/>
  <c r="BB25" i="5"/>
  <c r="Z24" i="5" s="1"/>
  <c r="BB37" i="5"/>
  <c r="Z29" i="5" s="1"/>
  <c r="BB21" i="5"/>
  <c r="H17" i="5" s="1"/>
  <c r="BB24" i="5"/>
  <c r="BB22" i="5"/>
  <c r="T17" i="5" s="1"/>
  <c r="BB36" i="5"/>
  <c r="H29" i="5" s="1"/>
  <c r="BB29" i="5"/>
  <c r="H26" i="5" s="1"/>
  <c r="BB28" i="5"/>
  <c r="H24" i="5" s="1"/>
  <c r="BB26" i="5"/>
  <c r="AN19" i="5" s="1"/>
  <c r="BB27" i="5"/>
  <c r="H22" i="5" s="1"/>
  <c r="BB23" i="5"/>
  <c r="T19" i="5" s="1"/>
  <c r="BB35" i="5"/>
  <c r="H31" i="5" s="1"/>
  <c r="BB30" i="5"/>
  <c r="AN26" i="5" s="1"/>
  <c r="BB38" i="5"/>
  <c r="Z31" i="5" s="1"/>
  <c r="BB33" i="5"/>
  <c r="Z22" i="5" s="1"/>
  <c r="E11" i="4"/>
  <c r="W11" i="4"/>
  <c r="C11" i="4"/>
  <c r="BG8" i="5"/>
  <c r="W15" i="4"/>
  <c r="BG12" i="5"/>
  <c r="B19" i="3"/>
  <c r="W19" i="4"/>
  <c r="BG16" i="5"/>
  <c r="B23" i="3"/>
  <c r="W23" i="4"/>
  <c r="BG20" i="5"/>
  <c r="B27" i="3"/>
  <c r="W27" i="4"/>
  <c r="Y27" i="4" s="1"/>
  <c r="BG24" i="5"/>
  <c r="B31" i="3"/>
  <c r="W31" i="4"/>
  <c r="Y31" i="4" s="1"/>
  <c r="BG28" i="5"/>
  <c r="B35" i="3"/>
  <c r="W35" i="4"/>
  <c r="BG32" i="5"/>
  <c r="B39" i="3"/>
  <c r="W39" i="4"/>
  <c r="BG36" i="5"/>
  <c r="B43" i="3"/>
  <c r="W43" i="4"/>
  <c r="BG40" i="5"/>
  <c r="B47" i="3"/>
  <c r="W47" i="4"/>
  <c r="Y47" i="4" s="1"/>
  <c r="BG44" i="5"/>
  <c r="B51" i="3"/>
  <c r="W51" i="4"/>
  <c r="BG48" i="5"/>
  <c r="B55" i="3"/>
  <c r="W55" i="4"/>
  <c r="Y55" i="4" s="1"/>
  <c r="BG52" i="5"/>
  <c r="B59" i="3"/>
  <c r="W59" i="4"/>
  <c r="BG56" i="5"/>
  <c r="B63" i="3"/>
  <c r="W63" i="4"/>
  <c r="Y63" i="4" s="1"/>
  <c r="BG60" i="5"/>
  <c r="B67" i="3"/>
  <c r="W67" i="4"/>
  <c r="BG64" i="5"/>
  <c r="B71" i="3"/>
  <c r="W71" i="4"/>
  <c r="BG68" i="5"/>
  <c r="B75" i="3"/>
  <c r="W75" i="4"/>
  <c r="Y75" i="4" s="1"/>
  <c r="BG72" i="5"/>
  <c r="B79" i="3"/>
  <c r="W79" i="4"/>
  <c r="Y79" i="4" s="1"/>
  <c r="BG76" i="5"/>
  <c r="B83" i="3"/>
  <c r="W83" i="4"/>
  <c r="BG80" i="5"/>
  <c r="B87" i="3"/>
  <c r="W87" i="4"/>
  <c r="BG84" i="5"/>
  <c r="B91" i="3"/>
  <c r="W91" i="4"/>
  <c r="BG88" i="5"/>
  <c r="B95" i="3"/>
  <c r="W95" i="4"/>
  <c r="Y95" i="4" s="1"/>
  <c r="BG92" i="5"/>
  <c r="B99" i="3"/>
  <c r="W99" i="4"/>
  <c r="BG96" i="5"/>
  <c r="B103" i="3"/>
  <c r="W103" i="4"/>
  <c r="BG100" i="5"/>
  <c r="B107" i="3"/>
  <c r="W107" i="4"/>
  <c r="BG104" i="5"/>
  <c r="B111" i="3"/>
  <c r="W111" i="4"/>
  <c r="Y111" i="4" s="1"/>
  <c r="BG108" i="5"/>
  <c r="B115" i="3"/>
  <c r="W115" i="4"/>
  <c r="BG112" i="5"/>
  <c r="B119" i="3"/>
  <c r="W119" i="4"/>
  <c r="Y119" i="4" s="1"/>
  <c r="BG116" i="5"/>
  <c r="B123" i="3"/>
  <c r="W123" i="4"/>
  <c r="Y123" i="4" s="1"/>
  <c r="BG120" i="5"/>
  <c r="B127" i="3"/>
  <c r="W127" i="4"/>
  <c r="Y127" i="4" s="1"/>
  <c r="BG124" i="5"/>
  <c r="B131" i="3"/>
  <c r="W131" i="4"/>
  <c r="BG128" i="5"/>
  <c r="B135" i="3"/>
  <c r="W135" i="4"/>
  <c r="BG132" i="5"/>
  <c r="B139" i="3"/>
  <c r="W139" i="4"/>
  <c r="BG136" i="5"/>
  <c r="B143" i="3"/>
  <c r="W143" i="4"/>
  <c r="Y143" i="4" s="1"/>
  <c r="BG140" i="5"/>
  <c r="B147" i="3"/>
  <c r="W147" i="4"/>
  <c r="BG144" i="5"/>
  <c r="B151" i="3"/>
  <c r="W151" i="4"/>
  <c r="BG148" i="5"/>
  <c r="B155" i="3"/>
  <c r="W155" i="4"/>
  <c r="BG152" i="5"/>
  <c r="B159" i="3"/>
  <c r="W159" i="4"/>
  <c r="Y159" i="4" s="1"/>
  <c r="BG156" i="5"/>
  <c r="B163" i="3"/>
  <c r="W163" i="4"/>
  <c r="BG160" i="5"/>
  <c r="B167" i="3"/>
  <c r="W167" i="4"/>
  <c r="BG164" i="5"/>
  <c r="B171" i="3"/>
  <c r="W171" i="4"/>
  <c r="BG168" i="5"/>
  <c r="B175" i="3"/>
  <c r="W175" i="4"/>
  <c r="Y175" i="4" s="1"/>
  <c r="BG172" i="5"/>
  <c r="B179" i="3"/>
  <c r="W179" i="4"/>
  <c r="BG176" i="5"/>
  <c r="B183" i="3"/>
  <c r="W183" i="4"/>
  <c r="Y183" i="4" s="1"/>
  <c r="BG180" i="5"/>
  <c r="B187" i="3"/>
  <c r="W187" i="4"/>
  <c r="BG184" i="5"/>
  <c r="B191" i="3"/>
  <c r="W191" i="4"/>
  <c r="Y191" i="4" s="1"/>
  <c r="BG188" i="5"/>
  <c r="B195" i="3"/>
  <c r="W195" i="4"/>
  <c r="BG192" i="5"/>
  <c r="B199" i="3"/>
  <c r="W199" i="4"/>
  <c r="BG196" i="5"/>
  <c r="B203" i="3"/>
  <c r="W203" i="4"/>
  <c r="BG200" i="5"/>
  <c r="B207" i="3"/>
  <c r="W207" i="4"/>
  <c r="Y207" i="4" s="1"/>
  <c r="BG204" i="5"/>
  <c r="B211" i="3"/>
  <c r="W211" i="4"/>
  <c r="BG208" i="5"/>
  <c r="B215" i="3"/>
  <c r="BG212" i="5"/>
  <c r="B219" i="3"/>
  <c r="W219" i="4"/>
  <c r="Y219" i="4" s="1"/>
  <c r="BG216" i="5"/>
  <c r="B223" i="3"/>
  <c r="BG220" i="5"/>
  <c r="B227" i="3"/>
  <c r="W227" i="4"/>
  <c r="BG224" i="5"/>
  <c r="B231" i="3"/>
  <c r="BG228" i="5"/>
  <c r="B235" i="3"/>
  <c r="W235" i="4"/>
  <c r="BG232" i="5"/>
  <c r="B239" i="3"/>
  <c r="BG236" i="5"/>
  <c r="B243" i="3"/>
  <c r="W243" i="4"/>
  <c r="BG240" i="5"/>
  <c r="B247" i="3"/>
  <c r="BG244" i="5"/>
  <c r="B251" i="3"/>
  <c r="W251" i="4"/>
  <c r="Y251" i="4" s="1"/>
  <c r="BG248" i="5"/>
  <c r="B255" i="3"/>
  <c r="BG252" i="5"/>
  <c r="B259" i="3"/>
  <c r="W259" i="4"/>
  <c r="BG256" i="5"/>
  <c r="B263" i="3"/>
  <c r="BG260" i="5"/>
  <c r="B267" i="3"/>
  <c r="W267" i="4"/>
  <c r="BG264" i="5"/>
  <c r="B271" i="3"/>
  <c r="BG268" i="5"/>
  <c r="B275" i="3"/>
  <c r="W275" i="4"/>
  <c r="BG272" i="5"/>
  <c r="B279" i="3"/>
  <c r="BG276" i="5"/>
  <c r="B283" i="3"/>
  <c r="W283" i="4"/>
  <c r="Y283" i="4" s="1"/>
  <c r="BG280" i="5"/>
  <c r="B287" i="3"/>
  <c r="BG284" i="5"/>
  <c r="B291" i="3"/>
  <c r="W291" i="4"/>
  <c r="Y291" i="4" s="1"/>
  <c r="BG288" i="5"/>
  <c r="B295" i="3"/>
  <c r="BG292" i="5"/>
  <c r="B299" i="3"/>
  <c r="W299" i="4"/>
  <c r="BG296" i="5"/>
  <c r="B303" i="3"/>
  <c r="BG300" i="5"/>
  <c r="B307" i="3"/>
  <c r="W307" i="4"/>
  <c r="BG304" i="5"/>
  <c r="B311" i="3"/>
  <c r="BG308" i="5"/>
  <c r="B315" i="3"/>
  <c r="W315" i="4"/>
  <c r="Y315" i="4" s="1"/>
  <c r="BG312" i="5"/>
  <c r="B319" i="3"/>
  <c r="BG316" i="5"/>
  <c r="B323" i="3"/>
  <c r="W323" i="4"/>
  <c r="BG320" i="5"/>
  <c r="B327" i="3"/>
  <c r="BG324" i="5"/>
  <c r="B331" i="3"/>
  <c r="W331" i="4"/>
  <c r="Y331" i="4" s="1"/>
  <c r="BG328" i="5"/>
  <c r="B335" i="3"/>
  <c r="BG332" i="5"/>
  <c r="B339" i="3"/>
  <c r="W339" i="4"/>
  <c r="BG336" i="5"/>
  <c r="B343" i="3"/>
  <c r="BG340" i="5"/>
  <c r="B347" i="3"/>
  <c r="W347" i="4"/>
  <c r="Y347" i="4" s="1"/>
  <c r="BG344" i="5"/>
  <c r="B351" i="3"/>
  <c r="BG348" i="5"/>
  <c r="B355" i="3"/>
  <c r="W355" i="4"/>
  <c r="BG352" i="5"/>
  <c r="B359" i="3"/>
  <c r="BG356" i="5"/>
  <c r="B363" i="3"/>
  <c r="W363" i="4"/>
  <c r="BG360" i="5"/>
  <c r="B367" i="3"/>
  <c r="BG364" i="5"/>
  <c r="B371" i="3"/>
  <c r="W371" i="4"/>
  <c r="BG368" i="5"/>
  <c r="B375" i="3"/>
  <c r="BG372" i="5"/>
  <c r="B379" i="3"/>
  <c r="W379" i="4"/>
  <c r="Y379" i="4" s="1"/>
  <c r="BG376" i="5"/>
  <c r="B383" i="3"/>
  <c r="BG380" i="5"/>
  <c r="B387" i="3"/>
  <c r="W387" i="4"/>
  <c r="Y387" i="4" s="1"/>
  <c r="BG384" i="5"/>
  <c r="B391" i="3"/>
  <c r="BG388" i="5"/>
  <c r="B395" i="3"/>
  <c r="W395" i="4"/>
  <c r="Y395" i="4" s="1"/>
  <c r="BG392" i="5"/>
  <c r="B399" i="3"/>
  <c r="BG396" i="5"/>
  <c r="B403" i="3"/>
  <c r="W403" i="4"/>
  <c r="BG400" i="5"/>
  <c r="B407" i="3"/>
  <c r="BG404" i="5"/>
  <c r="B411" i="3"/>
  <c r="W411" i="4"/>
  <c r="Y411" i="4" s="1"/>
  <c r="BG408" i="5"/>
  <c r="B415" i="3"/>
  <c r="BG412" i="5"/>
  <c r="B419" i="3"/>
  <c r="W419" i="4"/>
  <c r="Y419" i="4" s="1"/>
  <c r="BG416" i="5"/>
  <c r="B423" i="3"/>
  <c r="BG420" i="5"/>
  <c r="B427" i="3"/>
  <c r="W427" i="4"/>
  <c r="BG424" i="5"/>
  <c r="B431" i="3"/>
  <c r="BG428" i="5"/>
  <c r="B435" i="3"/>
  <c r="W435" i="4"/>
  <c r="BG432" i="5"/>
  <c r="B439" i="3"/>
  <c r="BG436" i="5"/>
  <c r="B443" i="3"/>
  <c r="W443" i="4"/>
  <c r="Y443" i="4" s="1"/>
  <c r="BG440" i="5"/>
  <c r="B447" i="3"/>
  <c r="BG444" i="5"/>
  <c r="B451" i="3"/>
  <c r="W451" i="4"/>
  <c r="BG448" i="5"/>
  <c r="B455" i="3"/>
  <c r="BG452" i="5"/>
  <c r="B459" i="3"/>
  <c r="W459" i="4"/>
  <c r="BG456" i="5"/>
  <c r="B463" i="3"/>
  <c r="BG460" i="5"/>
  <c r="B467" i="3"/>
  <c r="W467" i="4"/>
  <c r="BG464" i="5"/>
  <c r="B471" i="3"/>
  <c r="BG468" i="5"/>
  <c r="B475" i="3"/>
  <c r="W475" i="4"/>
  <c r="Y475" i="4" s="1"/>
  <c r="BG472" i="5"/>
  <c r="B479" i="3"/>
  <c r="BG476" i="5"/>
  <c r="B483" i="3"/>
  <c r="W483" i="4"/>
  <c r="BG480" i="5"/>
  <c r="B487" i="3"/>
  <c r="BG484" i="5"/>
  <c r="B491" i="3"/>
  <c r="W491" i="4"/>
  <c r="BG488" i="5"/>
  <c r="B495" i="3"/>
  <c r="BG492" i="5"/>
  <c r="B499" i="3"/>
  <c r="W499" i="4"/>
  <c r="BG496" i="5"/>
  <c r="B503" i="3"/>
  <c r="BG500" i="5"/>
  <c r="B507" i="3"/>
  <c r="W507" i="4"/>
  <c r="Y507" i="4" s="1"/>
  <c r="BG504" i="5"/>
  <c r="B511" i="3"/>
  <c r="BG508" i="5"/>
  <c r="B515" i="3"/>
  <c r="W515" i="4"/>
  <c r="BG512" i="5"/>
  <c r="B519" i="3"/>
  <c r="BG516" i="5"/>
  <c r="B523" i="3"/>
  <c r="W523" i="4"/>
  <c r="BG520" i="5"/>
  <c r="B527" i="3"/>
  <c r="BG524" i="5"/>
  <c r="B531" i="3"/>
  <c r="W531" i="4"/>
  <c r="BG528" i="5"/>
  <c r="B535" i="3"/>
  <c r="BG532" i="5"/>
  <c r="B539" i="3"/>
  <c r="W539" i="4"/>
  <c r="Y539" i="4" s="1"/>
  <c r="BG536" i="5"/>
  <c r="B543" i="3"/>
  <c r="BG540" i="5"/>
  <c r="B547" i="3"/>
  <c r="W547" i="4"/>
  <c r="Y547" i="4" s="1"/>
  <c r="BG544" i="5"/>
  <c r="B551" i="3"/>
  <c r="BG548" i="5"/>
  <c r="B555" i="3"/>
  <c r="W555" i="4"/>
  <c r="BG552" i="5"/>
  <c r="B559" i="3"/>
  <c r="BG556" i="5"/>
  <c r="B563" i="3"/>
  <c r="W563" i="4"/>
  <c r="BG560" i="5"/>
  <c r="B567" i="3"/>
  <c r="BG564" i="5"/>
  <c r="B571" i="3"/>
  <c r="W571" i="4"/>
  <c r="Y571" i="4" s="1"/>
  <c r="BG568" i="5"/>
  <c r="B575" i="3"/>
  <c r="BG572" i="5"/>
  <c r="B579" i="3"/>
  <c r="W579" i="4"/>
  <c r="BG576" i="5"/>
  <c r="B583" i="3"/>
  <c r="BG580" i="5"/>
  <c r="B587" i="3"/>
  <c r="W587" i="4"/>
  <c r="Y587" i="4" s="1"/>
  <c r="BG584" i="5"/>
  <c r="B591" i="3"/>
  <c r="BG588" i="5"/>
  <c r="B595" i="3"/>
  <c r="W595" i="4"/>
  <c r="BG592" i="5"/>
  <c r="B599" i="3"/>
  <c r="BG596" i="5"/>
  <c r="B603" i="3"/>
  <c r="W603" i="4"/>
  <c r="Y603" i="4" s="1"/>
  <c r="BG600" i="5"/>
  <c r="B607" i="3"/>
  <c r="BG604" i="5"/>
  <c r="B611" i="3"/>
  <c r="W611" i="4"/>
  <c r="BG608" i="5"/>
  <c r="B615" i="3"/>
  <c r="BG612" i="5"/>
  <c r="B619" i="3"/>
  <c r="W619" i="4"/>
  <c r="BG616" i="5"/>
  <c r="B623" i="3"/>
  <c r="BG620" i="5"/>
  <c r="B627" i="3"/>
  <c r="W627" i="4"/>
  <c r="BG624" i="5"/>
  <c r="B631" i="3"/>
  <c r="BG628" i="5"/>
  <c r="B635" i="3"/>
  <c r="W635" i="4"/>
  <c r="Y635" i="4" s="1"/>
  <c r="BG632" i="5"/>
  <c r="B639" i="3"/>
  <c r="BG636" i="5"/>
  <c r="B643" i="3"/>
  <c r="W643" i="4"/>
  <c r="BG640" i="5"/>
  <c r="B647" i="3"/>
  <c r="BG644" i="5"/>
  <c r="B651" i="3"/>
  <c r="W651" i="4"/>
  <c r="BG648" i="5"/>
  <c r="B655" i="3"/>
  <c r="BG652" i="5"/>
  <c r="B659" i="3"/>
  <c r="W659" i="4"/>
  <c r="BG656" i="5"/>
  <c r="B663" i="3"/>
  <c r="BG660" i="5"/>
  <c r="B667" i="3"/>
  <c r="W667" i="4"/>
  <c r="Y667" i="4" s="1"/>
  <c r="BG664" i="5"/>
  <c r="B671" i="3"/>
  <c r="BG668" i="5"/>
  <c r="B675" i="3"/>
  <c r="W675" i="4"/>
  <c r="Y675" i="4" s="1"/>
  <c r="BG672" i="5"/>
  <c r="B679" i="3"/>
  <c r="BG676" i="5"/>
  <c r="B683" i="3"/>
  <c r="W683" i="4"/>
  <c r="BG680" i="5"/>
  <c r="B687" i="3"/>
  <c r="BG684" i="5"/>
  <c r="B691" i="3"/>
  <c r="W691" i="4"/>
  <c r="BG688" i="5"/>
  <c r="B695" i="3"/>
  <c r="BG692" i="5"/>
  <c r="B699" i="3"/>
  <c r="W699" i="4"/>
  <c r="Y699" i="4" s="1"/>
  <c r="BG696" i="5"/>
  <c r="B703" i="3"/>
  <c r="BG700" i="5"/>
  <c r="B707" i="3"/>
  <c r="W707" i="4"/>
  <c r="BG704" i="5"/>
  <c r="B711" i="3"/>
  <c r="BG708" i="5"/>
  <c r="B715" i="3"/>
  <c r="W715" i="4"/>
  <c r="BG712" i="5"/>
  <c r="B719" i="3"/>
  <c r="BG716" i="5"/>
  <c r="B723" i="3"/>
  <c r="W723" i="4"/>
  <c r="BG720" i="5"/>
  <c r="B727" i="3"/>
  <c r="BG724" i="5"/>
  <c r="B731" i="3"/>
  <c r="W731" i="4"/>
  <c r="Y731" i="4" s="1"/>
  <c r="BG728" i="5"/>
  <c r="B735" i="3"/>
  <c r="BG732" i="5"/>
  <c r="B739" i="3"/>
  <c r="W739" i="4"/>
  <c r="BG736" i="5"/>
  <c r="B743" i="3"/>
  <c r="BG740" i="5"/>
  <c r="B747" i="3"/>
  <c r="W747" i="4"/>
  <c r="Y747" i="4" s="1"/>
  <c r="BG744" i="5"/>
  <c r="B751" i="3"/>
  <c r="BG748" i="5"/>
  <c r="B755" i="3"/>
  <c r="W755" i="4"/>
  <c r="BG752" i="5"/>
  <c r="B759" i="3"/>
  <c r="BG756" i="5"/>
  <c r="B763" i="3"/>
  <c r="W763" i="4"/>
  <c r="Y763" i="4" s="1"/>
  <c r="BG760" i="5"/>
  <c r="B767" i="3"/>
  <c r="BG764" i="5"/>
  <c r="B771" i="3"/>
  <c r="W771" i="4"/>
  <c r="BG768" i="5"/>
  <c r="B775" i="3"/>
  <c r="BG772" i="5"/>
  <c r="B779" i="3"/>
  <c r="W779" i="4"/>
  <c r="BG776" i="5"/>
  <c r="B783" i="3"/>
  <c r="BG780" i="5"/>
  <c r="B787" i="3"/>
  <c r="W787" i="4"/>
  <c r="BG784" i="5"/>
  <c r="B791" i="3"/>
  <c r="BG788" i="5"/>
  <c r="B795" i="3"/>
  <c r="W795" i="4"/>
  <c r="Y795" i="4" s="1"/>
  <c r="BG792" i="5"/>
  <c r="B799" i="3"/>
  <c r="BG796" i="5"/>
  <c r="B803" i="3"/>
  <c r="W803" i="4"/>
  <c r="Y803" i="4" s="1"/>
  <c r="BG800" i="5"/>
  <c r="B807" i="3"/>
  <c r="BG804" i="5"/>
  <c r="B811" i="3"/>
  <c r="W811" i="4"/>
  <c r="BG808" i="5"/>
  <c r="B815" i="3"/>
  <c r="BG812" i="5"/>
  <c r="B819" i="3"/>
  <c r="W819" i="4"/>
  <c r="BG816" i="5"/>
  <c r="B823" i="3"/>
  <c r="BG820" i="5"/>
  <c r="B827" i="3"/>
  <c r="W827" i="4"/>
  <c r="Y827" i="4" s="1"/>
  <c r="BG824" i="5"/>
  <c r="B831" i="3"/>
  <c r="BG828" i="5"/>
  <c r="B835" i="3"/>
  <c r="W835" i="4"/>
  <c r="BG832" i="5"/>
  <c r="B839" i="3"/>
  <c r="BG836" i="5"/>
  <c r="B843" i="3"/>
  <c r="W843" i="4"/>
  <c r="Y843" i="4" s="1"/>
  <c r="BG840" i="5"/>
  <c r="B847" i="3"/>
  <c r="BG844" i="5"/>
  <c r="B851" i="3"/>
  <c r="W851" i="4"/>
  <c r="BG848" i="5"/>
  <c r="B855" i="3"/>
  <c r="BG852" i="5"/>
  <c r="B859" i="3"/>
  <c r="W859" i="4"/>
  <c r="Y859" i="4" s="1"/>
  <c r="BG856" i="5"/>
  <c r="B863" i="3"/>
  <c r="BG860" i="5"/>
  <c r="B867" i="3"/>
  <c r="W867" i="4"/>
  <c r="BG864" i="5"/>
  <c r="B871" i="3"/>
  <c r="BG868" i="5"/>
  <c r="B875" i="3"/>
  <c r="W875" i="4"/>
  <c r="BG872" i="5"/>
  <c r="B879" i="3"/>
  <c r="BG876" i="5"/>
  <c r="B883" i="3"/>
  <c r="W883" i="4"/>
  <c r="BG880" i="5"/>
  <c r="B887" i="3"/>
  <c r="BG884" i="5"/>
  <c r="B891" i="3"/>
  <c r="W891" i="4"/>
  <c r="Y891" i="4" s="1"/>
  <c r="BG888" i="5"/>
  <c r="B895" i="3"/>
  <c r="BG892" i="5"/>
  <c r="B899" i="3"/>
  <c r="W899" i="4"/>
  <c r="BG896" i="5"/>
  <c r="B903" i="3"/>
  <c r="BG900" i="5"/>
  <c r="B907" i="3"/>
  <c r="W907" i="4"/>
  <c r="Y907" i="4" s="1"/>
  <c r="BG904" i="5"/>
  <c r="B911" i="3"/>
  <c r="BG908" i="5"/>
  <c r="B915" i="3"/>
  <c r="W915" i="4"/>
  <c r="BG912" i="5"/>
  <c r="B919" i="3"/>
  <c r="BG916" i="5"/>
  <c r="B923" i="3"/>
  <c r="W923" i="4"/>
  <c r="Y923" i="4" s="1"/>
  <c r="BG920" i="5"/>
  <c r="B927" i="3"/>
  <c r="BG924" i="5"/>
  <c r="B931" i="3"/>
  <c r="W931" i="4"/>
  <c r="BG928" i="5"/>
  <c r="B935" i="3"/>
  <c r="BG932" i="5"/>
  <c r="B939" i="3"/>
  <c r="W939" i="4"/>
  <c r="Y939" i="4" s="1"/>
  <c r="BG936" i="5"/>
  <c r="B943" i="3"/>
  <c r="BG940" i="5"/>
  <c r="B947" i="3"/>
  <c r="W947" i="4"/>
  <c r="BG944" i="5"/>
  <c r="B951" i="3"/>
  <c r="BG948" i="5"/>
  <c r="B955" i="3"/>
  <c r="W955" i="4"/>
  <c r="Y955" i="4" s="1"/>
  <c r="BG952" i="5"/>
  <c r="B959" i="3"/>
  <c r="BG956" i="5"/>
  <c r="B963" i="3"/>
  <c r="W963" i="4"/>
  <c r="BG960" i="5"/>
  <c r="B967" i="3"/>
  <c r="BG964" i="5"/>
  <c r="B971" i="3"/>
  <c r="W971" i="4"/>
  <c r="BG968" i="5"/>
  <c r="B975" i="3"/>
  <c r="BG972" i="5"/>
  <c r="B979" i="3"/>
  <c r="W979" i="4"/>
  <c r="BG976" i="5"/>
  <c r="B983" i="3"/>
  <c r="BG980" i="5"/>
  <c r="B987" i="3"/>
  <c r="W987" i="4"/>
  <c r="Y987" i="4" s="1"/>
  <c r="BG984" i="5"/>
  <c r="B991" i="3"/>
  <c r="BG988" i="5"/>
  <c r="B995" i="3"/>
  <c r="W995" i="4"/>
  <c r="BG992" i="5"/>
  <c r="B999" i="3"/>
  <c r="BG996" i="5"/>
  <c r="B1003" i="3"/>
  <c r="W1003" i="4"/>
  <c r="BG1000" i="5"/>
  <c r="B1007" i="3"/>
  <c r="BG1004" i="5"/>
  <c r="B1011" i="3"/>
  <c r="W1011" i="4"/>
  <c r="BG1008" i="5"/>
  <c r="B1015" i="3"/>
  <c r="BG1012" i="5"/>
  <c r="B1019" i="3"/>
  <c r="W1019" i="4"/>
  <c r="Y1019" i="4" s="1"/>
  <c r="BG1016" i="5"/>
  <c r="B1023" i="3"/>
  <c r="BG1020" i="5"/>
  <c r="B1027" i="3"/>
  <c r="W1027" i="4"/>
  <c r="BG1024" i="5"/>
  <c r="B1031" i="3"/>
  <c r="BG1028" i="5"/>
  <c r="B1035" i="3"/>
  <c r="W1035" i="4"/>
  <c r="Y1035" i="4" s="1"/>
  <c r="BG1032" i="5"/>
  <c r="B1039" i="3"/>
  <c r="BG1036" i="5"/>
  <c r="B1043" i="3"/>
  <c r="W1043" i="4"/>
  <c r="BG1040" i="5"/>
  <c r="B1047" i="3"/>
  <c r="BG1044" i="5"/>
  <c r="B1051" i="3"/>
  <c r="W1051" i="4"/>
  <c r="Y1051" i="4" s="1"/>
  <c r="BG1048" i="5"/>
  <c r="B1055" i="3"/>
  <c r="BG1052" i="5"/>
  <c r="B1059" i="3"/>
  <c r="W1059" i="4"/>
  <c r="BG1056" i="5"/>
  <c r="B1063" i="3"/>
  <c r="BG1060" i="5"/>
  <c r="B1067" i="3"/>
  <c r="W1067" i="4"/>
  <c r="BG1064" i="5"/>
  <c r="B1071" i="3"/>
  <c r="BG1068" i="5"/>
  <c r="B1075" i="3"/>
  <c r="W1075" i="4"/>
  <c r="BG1072" i="5"/>
  <c r="B1079" i="3"/>
  <c r="BG1076" i="5"/>
  <c r="B1083" i="3"/>
  <c r="W1083" i="4"/>
  <c r="Y1083" i="4" s="1"/>
  <c r="BG1080" i="5"/>
  <c r="B1087" i="3"/>
  <c r="BG1084" i="5"/>
  <c r="B1091" i="3"/>
  <c r="W1091" i="4"/>
  <c r="Y1091" i="4" s="1"/>
  <c r="BG1088" i="5"/>
  <c r="B1095" i="3"/>
  <c r="BG1092" i="5"/>
  <c r="B1099" i="3"/>
  <c r="W1099" i="4"/>
  <c r="BG1096" i="5"/>
  <c r="B1103" i="3"/>
  <c r="BG1100" i="5"/>
  <c r="B1107" i="3"/>
  <c r="W1107" i="4"/>
  <c r="BG1104" i="5"/>
  <c r="B1111" i="3"/>
  <c r="BG1108" i="5"/>
  <c r="B1115" i="3"/>
  <c r="W1115" i="4"/>
  <c r="Y1115" i="4" s="1"/>
  <c r="BG1112" i="5"/>
  <c r="B1119" i="3"/>
  <c r="BG1116" i="5"/>
  <c r="B1123" i="3"/>
  <c r="W1123" i="4"/>
  <c r="BG1120" i="5"/>
  <c r="B1127" i="3"/>
  <c r="W1127" i="4"/>
  <c r="Y1127" i="4" s="1"/>
  <c r="BG1124" i="5"/>
  <c r="B1131" i="3"/>
  <c r="W1131" i="4"/>
  <c r="BG1128" i="5"/>
  <c r="B1135" i="3"/>
  <c r="BG1132" i="5"/>
  <c r="B1139" i="3"/>
  <c r="W1139" i="4"/>
  <c r="Y1139" i="4" s="1"/>
  <c r="BG1136" i="5"/>
  <c r="B1143" i="3"/>
  <c r="W1143" i="4"/>
  <c r="BG1140" i="5"/>
  <c r="B1147" i="3"/>
  <c r="W1147" i="4"/>
  <c r="BG1144" i="5"/>
  <c r="B1151" i="3"/>
  <c r="BG1148" i="5"/>
  <c r="B1155" i="3"/>
  <c r="W1155" i="4"/>
  <c r="BG1152" i="5"/>
  <c r="B1159" i="3"/>
  <c r="W1159" i="4"/>
  <c r="BG1156" i="5"/>
  <c r="B1163" i="3"/>
  <c r="W1163" i="4"/>
  <c r="BG1160" i="5"/>
  <c r="B1167" i="3"/>
  <c r="BG1164" i="5"/>
  <c r="B1171" i="3"/>
  <c r="W1171" i="4"/>
  <c r="Y1171" i="4" s="1"/>
  <c r="BG1168" i="5"/>
  <c r="B1175" i="3"/>
  <c r="W1175" i="4"/>
  <c r="BG1172" i="5"/>
  <c r="B1179" i="3"/>
  <c r="W1179" i="4"/>
  <c r="Y1179" i="4" s="1"/>
  <c r="BG1176" i="5"/>
  <c r="B1183" i="3"/>
  <c r="BG1180" i="5"/>
  <c r="B1187" i="3"/>
  <c r="W1187" i="4"/>
  <c r="BG1184" i="5"/>
  <c r="B1191" i="3"/>
  <c r="W1191" i="4"/>
  <c r="Y1191" i="4" s="1"/>
  <c r="BG1188" i="5"/>
  <c r="B1195" i="3"/>
  <c r="W1195" i="4"/>
  <c r="BG1192" i="5"/>
  <c r="B1199" i="3"/>
  <c r="BG1196" i="5"/>
  <c r="B1203" i="3"/>
  <c r="W1203" i="4"/>
  <c r="Y1203" i="4" s="1"/>
  <c r="BG1200" i="5"/>
  <c r="B1207" i="3"/>
  <c r="W1207" i="4"/>
  <c r="BG1204" i="5"/>
  <c r="B1211" i="3"/>
  <c r="W1211" i="4"/>
  <c r="Y1211" i="4" s="1"/>
  <c r="BG1208" i="5"/>
  <c r="B1215" i="3"/>
  <c r="BG1212" i="5"/>
  <c r="B1219" i="3"/>
  <c r="W1219" i="4"/>
  <c r="BG1216" i="5"/>
  <c r="B1223" i="3"/>
  <c r="W1223" i="4"/>
  <c r="BG1220" i="5"/>
  <c r="B1227" i="3"/>
  <c r="W1227" i="4"/>
  <c r="BG1224" i="5"/>
  <c r="B1231" i="3"/>
  <c r="BG1228" i="5"/>
  <c r="B1235" i="3"/>
  <c r="W1235" i="4"/>
  <c r="BG1232" i="5"/>
  <c r="B1239" i="3"/>
  <c r="W1239" i="4"/>
  <c r="BG1236" i="5"/>
  <c r="B1243" i="3"/>
  <c r="W1243" i="4"/>
  <c r="Y1243" i="4" s="1"/>
  <c r="BG1240" i="5"/>
  <c r="B1247" i="3"/>
  <c r="BG1244" i="5"/>
  <c r="B1251" i="3"/>
  <c r="W1251" i="4"/>
  <c r="BG1248" i="5"/>
  <c r="B1255" i="3"/>
  <c r="W1255" i="4"/>
  <c r="Y1255" i="4" s="1"/>
  <c r="BG1252" i="5"/>
  <c r="B1259" i="3"/>
  <c r="W1259" i="4"/>
  <c r="BG1256" i="5"/>
  <c r="B1263" i="3"/>
  <c r="BG1260" i="5"/>
  <c r="B1267" i="3"/>
  <c r="W1267" i="4"/>
  <c r="Y1267" i="4" s="1"/>
  <c r="BG1264" i="5"/>
  <c r="B1271" i="3"/>
  <c r="W1271" i="4"/>
  <c r="BG1268" i="5"/>
  <c r="B1275" i="3"/>
  <c r="W1275" i="4"/>
  <c r="BG1272" i="5"/>
  <c r="B1279" i="3"/>
  <c r="BG1276" i="5"/>
  <c r="B1283" i="3"/>
  <c r="W1283" i="4"/>
  <c r="BG1280" i="5"/>
  <c r="B1287" i="3"/>
  <c r="W1287" i="4"/>
  <c r="BG1284" i="5"/>
  <c r="B1291" i="3"/>
  <c r="W1291" i="4"/>
  <c r="BG1288" i="5"/>
  <c r="B1295" i="3"/>
  <c r="BG1292" i="5"/>
  <c r="B1299" i="3"/>
  <c r="W1299" i="4"/>
  <c r="BG1296" i="5"/>
  <c r="B1303" i="3"/>
  <c r="W1303" i="4"/>
  <c r="BG1300" i="5"/>
  <c r="B1307" i="3"/>
  <c r="W1307" i="4"/>
  <c r="Y1307" i="4" s="1"/>
  <c r="BG1304" i="5"/>
  <c r="B1311" i="3"/>
  <c r="BG1308" i="5"/>
  <c r="B1315" i="3"/>
  <c r="W1315" i="4"/>
  <c r="BG1312" i="5"/>
  <c r="B1319" i="3"/>
  <c r="W1319" i="4"/>
  <c r="Y1319" i="4" s="1"/>
  <c r="BG1316" i="5"/>
  <c r="B1323" i="3"/>
  <c r="W1323" i="4"/>
  <c r="BG1320" i="5"/>
  <c r="B1327" i="3"/>
  <c r="BG1324" i="5"/>
  <c r="B1331" i="3"/>
  <c r="W1331" i="4"/>
  <c r="Y1331" i="4" s="1"/>
  <c r="BG1328" i="5"/>
  <c r="B1335" i="3"/>
  <c r="W1335" i="4"/>
  <c r="Y1335" i="4" s="1"/>
  <c r="BG1332" i="5"/>
  <c r="B1339" i="3"/>
  <c r="W1339" i="4"/>
  <c r="BG1336" i="5"/>
  <c r="B1343" i="3"/>
  <c r="BG1340" i="5"/>
  <c r="B1347" i="3"/>
  <c r="W1347" i="4"/>
  <c r="BG1344" i="5"/>
  <c r="B1351" i="3"/>
  <c r="W1351" i="4"/>
  <c r="Y1351" i="4" s="1"/>
  <c r="BG1348" i="5"/>
  <c r="B1355" i="3"/>
  <c r="W1355" i="4"/>
  <c r="Y1355" i="4" s="1"/>
  <c r="BG1352" i="5"/>
  <c r="B1359" i="3"/>
  <c r="BG1356" i="5"/>
  <c r="B1363" i="3"/>
  <c r="W1363" i="4"/>
  <c r="BG1360" i="5"/>
  <c r="B1367" i="3"/>
  <c r="W1367" i="4"/>
  <c r="BG1364" i="5"/>
  <c r="B1371" i="3"/>
  <c r="W1371" i="4"/>
  <c r="Y1371" i="4" s="1"/>
  <c r="BG1368" i="5"/>
  <c r="B1375" i="3"/>
  <c r="BG1372" i="5"/>
  <c r="B1379" i="3"/>
  <c r="W1379" i="4"/>
  <c r="Y1379" i="4" s="1"/>
  <c r="BG1376" i="5"/>
  <c r="B1383" i="3"/>
  <c r="W1383" i="4"/>
  <c r="Y1383" i="4" s="1"/>
  <c r="BG1380" i="5"/>
  <c r="B1387" i="3"/>
  <c r="W1387" i="4"/>
  <c r="BG1384" i="5"/>
  <c r="B1391" i="3"/>
  <c r="BG1388" i="5"/>
  <c r="B1395" i="3"/>
  <c r="W1395" i="4"/>
  <c r="Y1395" i="4" s="1"/>
  <c r="BG1392" i="5"/>
  <c r="B1399" i="3"/>
  <c r="W1399" i="4"/>
  <c r="Y1399" i="4" s="1"/>
  <c r="BG1396" i="5"/>
  <c r="B1403" i="3"/>
  <c r="W1403" i="4"/>
  <c r="BG1400" i="5"/>
  <c r="B1407" i="3"/>
  <c r="BG1404" i="5"/>
  <c r="B1411" i="3"/>
  <c r="W1411" i="4"/>
  <c r="BG1408" i="5"/>
  <c r="B1415" i="3"/>
  <c r="W1415" i="4"/>
  <c r="BG1412" i="5"/>
  <c r="B1419" i="3"/>
  <c r="W1419" i="4"/>
  <c r="BG1416" i="5"/>
  <c r="B1423" i="3"/>
  <c r="BG1420" i="5"/>
  <c r="B1427" i="3"/>
  <c r="W1427" i="4"/>
  <c r="BG1424" i="5"/>
  <c r="B1431" i="3"/>
  <c r="W1431" i="4"/>
  <c r="BG1428" i="5"/>
  <c r="B1435" i="3"/>
  <c r="W1435" i="4"/>
  <c r="Y1435" i="4" s="1"/>
  <c r="BG1432" i="5"/>
  <c r="B1439" i="3"/>
  <c r="BG1436" i="5"/>
  <c r="B1443" i="3"/>
  <c r="W1443" i="4"/>
  <c r="BG1440" i="5"/>
  <c r="B1447" i="3"/>
  <c r="W1447" i="4"/>
  <c r="Y1447" i="4" s="1"/>
  <c r="BG1444" i="5"/>
  <c r="B1451" i="3"/>
  <c r="W1451" i="4"/>
  <c r="BG1448" i="5"/>
  <c r="B1455" i="3"/>
  <c r="BG1452" i="5"/>
  <c r="B1459" i="3"/>
  <c r="W1459" i="4"/>
  <c r="Y1459" i="4" s="1"/>
  <c r="BG1456" i="5"/>
  <c r="B1463" i="3"/>
  <c r="W1463" i="4"/>
  <c r="Y1463" i="4" s="1"/>
  <c r="BG1460" i="5"/>
  <c r="B1467" i="3"/>
  <c r="W1467" i="4"/>
  <c r="Y1467" i="4" s="1"/>
  <c r="BG1464" i="5"/>
  <c r="B1471" i="3"/>
  <c r="BG1468" i="5"/>
  <c r="B1475" i="3"/>
  <c r="W1475" i="4"/>
  <c r="BG1472" i="5"/>
  <c r="B1479" i="3"/>
  <c r="W1479" i="4"/>
  <c r="BG1476" i="5"/>
  <c r="B1483" i="3"/>
  <c r="W1483" i="4"/>
  <c r="Y1483" i="4" s="1"/>
  <c r="BG1480" i="5"/>
  <c r="B1487" i="3"/>
  <c r="BG1484" i="5"/>
  <c r="B1491" i="3"/>
  <c r="W1491" i="4"/>
  <c r="BG1488" i="5"/>
  <c r="B1495" i="3"/>
  <c r="W1495" i="4"/>
  <c r="BG1492" i="5"/>
  <c r="B1499" i="3"/>
  <c r="W1499" i="4"/>
  <c r="Y1499" i="4" s="1"/>
  <c r="BG1496" i="5"/>
  <c r="B1503" i="3"/>
  <c r="BG1500" i="5"/>
  <c r="B1507" i="3"/>
  <c r="W1507" i="4"/>
  <c r="Y1507" i="4" s="1"/>
  <c r="BG1504" i="5"/>
  <c r="B1511" i="3"/>
  <c r="W1511" i="4"/>
  <c r="Y1511" i="4" s="1"/>
  <c r="BG1508" i="5"/>
  <c r="B1515" i="3"/>
  <c r="W1515" i="4"/>
  <c r="BG1512" i="5"/>
  <c r="B1519" i="3"/>
  <c r="BG1516" i="5"/>
  <c r="B1523" i="3"/>
  <c r="W1523" i="4"/>
  <c r="Y1523" i="4" s="1"/>
  <c r="BG1520" i="5"/>
  <c r="B1527" i="3"/>
  <c r="W1527" i="4"/>
  <c r="Y1527" i="4" s="1"/>
  <c r="BG1524" i="5"/>
  <c r="B1531" i="3"/>
  <c r="W1531" i="4"/>
  <c r="BG1528" i="5"/>
  <c r="B1535" i="3"/>
  <c r="BG1532" i="5"/>
  <c r="B1539" i="3"/>
  <c r="W1539" i="4"/>
  <c r="BG1536" i="5"/>
  <c r="B1543" i="3"/>
  <c r="W1543" i="4"/>
  <c r="BG1540" i="5"/>
  <c r="B1547" i="3"/>
  <c r="W1547" i="4"/>
  <c r="BG1544" i="5"/>
  <c r="B1551" i="3"/>
  <c r="BG1548" i="5"/>
  <c r="B1555" i="3"/>
  <c r="W1555" i="4"/>
  <c r="BG1552" i="5"/>
  <c r="B1559" i="3"/>
  <c r="W1559" i="4"/>
  <c r="BG1556" i="5"/>
  <c r="B1563" i="3"/>
  <c r="W1563" i="4"/>
  <c r="Y1563" i="4" s="1"/>
  <c r="BG1560" i="5"/>
  <c r="B1567" i="3"/>
  <c r="BG1564" i="5"/>
  <c r="B1571" i="3"/>
  <c r="W1571" i="4"/>
  <c r="BG1568" i="5"/>
  <c r="B1575" i="3"/>
  <c r="W1575" i="4"/>
  <c r="Y1575" i="4" s="1"/>
  <c r="BG1572" i="5"/>
  <c r="B1579" i="3"/>
  <c r="W1579" i="4"/>
  <c r="BG1576" i="5"/>
  <c r="B1583" i="3"/>
  <c r="BG1580" i="5"/>
  <c r="B1587" i="3"/>
  <c r="W1587" i="4"/>
  <c r="Y1587" i="4" s="1"/>
  <c r="BG1584" i="5"/>
  <c r="B1591" i="3"/>
  <c r="W1591" i="4"/>
  <c r="BG1588" i="5"/>
  <c r="B1595" i="3"/>
  <c r="W1595" i="4"/>
  <c r="BG1592" i="5"/>
  <c r="B1599" i="3"/>
  <c r="BG1596" i="5"/>
  <c r="B1603" i="3"/>
  <c r="W1603" i="4"/>
  <c r="BG1600" i="5"/>
  <c r="B1607" i="3"/>
  <c r="W1607" i="4"/>
  <c r="Y1607" i="4" s="1"/>
  <c r="BG1604" i="5"/>
  <c r="B1611" i="3"/>
  <c r="W1611" i="4"/>
  <c r="BG1608" i="5"/>
  <c r="B1615" i="3"/>
  <c r="BG1612" i="5"/>
  <c r="B1619" i="3"/>
  <c r="W1619" i="4"/>
  <c r="BG1616" i="5"/>
  <c r="B1623" i="3"/>
  <c r="W1623" i="4"/>
  <c r="Y1623" i="4" s="1"/>
  <c r="BG1620" i="5"/>
  <c r="B1627" i="3"/>
  <c r="W1627" i="4"/>
  <c r="Y1627" i="4" s="1"/>
  <c r="BG1624" i="5"/>
  <c r="B1631" i="3"/>
  <c r="BG1628" i="5"/>
  <c r="B1635" i="3"/>
  <c r="W1635" i="4"/>
  <c r="BG1632" i="5"/>
  <c r="B1639" i="3"/>
  <c r="W1639" i="4"/>
  <c r="Y1639" i="4" s="1"/>
  <c r="BG1636" i="5"/>
  <c r="B1643" i="3"/>
  <c r="W1643" i="4"/>
  <c r="BG1640" i="5"/>
  <c r="B1647" i="3"/>
  <c r="BG1644" i="5"/>
  <c r="B1651" i="3"/>
  <c r="W1651" i="4"/>
  <c r="Y1651" i="4" s="1"/>
  <c r="BG1648" i="5"/>
  <c r="B1655" i="3"/>
  <c r="W1655" i="4"/>
  <c r="BG1652" i="5"/>
  <c r="B1659" i="3"/>
  <c r="W1659" i="4"/>
  <c r="BG1656" i="5"/>
  <c r="B1663" i="3"/>
  <c r="BG1660" i="5"/>
  <c r="B1667" i="3"/>
  <c r="W1667" i="4"/>
  <c r="BG1664" i="5"/>
  <c r="B1671" i="3"/>
  <c r="W1671" i="4"/>
  <c r="BG1668" i="5"/>
  <c r="B1675" i="3"/>
  <c r="W1675" i="4"/>
  <c r="BG1672" i="5"/>
  <c r="B1679" i="3"/>
  <c r="BG1676" i="5"/>
  <c r="B1683" i="3"/>
  <c r="W1683" i="4"/>
  <c r="Y1683" i="4" s="1"/>
  <c r="BG1680" i="5"/>
  <c r="B1687" i="3"/>
  <c r="W1687" i="4"/>
  <c r="BG1684" i="5"/>
  <c r="B1691" i="3"/>
  <c r="W1691" i="4"/>
  <c r="Y1691" i="4" s="1"/>
  <c r="BG1688" i="5"/>
  <c r="B1695" i="3"/>
  <c r="BG1692" i="5"/>
  <c r="B1699" i="3"/>
  <c r="W1699" i="4"/>
  <c r="BG1696" i="5"/>
  <c r="B1703" i="3"/>
  <c r="W1703" i="4"/>
  <c r="Y1703" i="4" s="1"/>
  <c r="BG1700" i="5"/>
  <c r="B1707" i="3"/>
  <c r="W1707" i="4"/>
  <c r="BG1704" i="5"/>
  <c r="B1711" i="3"/>
  <c r="BG1708" i="5"/>
  <c r="B1715" i="3"/>
  <c r="W1715" i="4"/>
  <c r="Y1715" i="4" s="1"/>
  <c r="BG1712" i="5"/>
  <c r="B1719" i="3"/>
  <c r="W1719" i="4"/>
  <c r="BG1716" i="5"/>
  <c r="B1723" i="3"/>
  <c r="W1723" i="4"/>
  <c r="Y1723" i="4" s="1"/>
  <c r="BG1720" i="5"/>
  <c r="B1727" i="3"/>
  <c r="BG1724" i="5"/>
  <c r="B1731" i="3"/>
  <c r="W1731" i="4"/>
  <c r="BG1728" i="5"/>
  <c r="B1735" i="3"/>
  <c r="W1735" i="4"/>
  <c r="BG1732" i="5"/>
  <c r="B1739" i="3"/>
  <c r="W1739" i="4"/>
  <c r="BG1736" i="5"/>
  <c r="B1743" i="3"/>
  <c r="BG1740" i="5"/>
  <c r="B1747" i="3"/>
  <c r="W1747" i="4"/>
  <c r="BG1744" i="5"/>
  <c r="B1751" i="3"/>
  <c r="W1751" i="4"/>
  <c r="BG1748" i="5"/>
  <c r="B1755" i="3"/>
  <c r="W1755" i="4"/>
  <c r="Y1755" i="4" s="1"/>
  <c r="BG1752" i="5"/>
  <c r="B1759" i="3"/>
  <c r="BG1756" i="5"/>
  <c r="B1763" i="3"/>
  <c r="W1763" i="4"/>
  <c r="Y1763" i="4" s="1"/>
  <c r="BG1760" i="5"/>
  <c r="B1767" i="3"/>
  <c r="W1767" i="4"/>
  <c r="Y1767" i="4" s="1"/>
  <c r="BG1764" i="5"/>
  <c r="B1771" i="3"/>
  <c r="W1771" i="4"/>
  <c r="Y1771" i="4" s="1"/>
  <c r="BG1768" i="5"/>
  <c r="B1775" i="3"/>
  <c r="BG1772" i="5"/>
  <c r="B1779" i="3"/>
  <c r="W1779" i="4"/>
  <c r="Y1779" i="4" s="1"/>
  <c r="BG1776" i="5"/>
  <c r="B1783" i="3"/>
  <c r="W1783" i="4"/>
  <c r="BG1780" i="5"/>
  <c r="B1787" i="3"/>
  <c r="W1787" i="4"/>
  <c r="BG1784" i="5"/>
  <c r="B1791" i="3"/>
  <c r="BG1788" i="5"/>
  <c r="B1795" i="3"/>
  <c r="W1795" i="4"/>
  <c r="Y1795" i="4" s="1"/>
  <c r="BG1792" i="5"/>
  <c r="B1799" i="3"/>
  <c r="W1799" i="4"/>
  <c r="Y1799" i="4" s="1"/>
  <c r="BG1796" i="5"/>
  <c r="B1803" i="3"/>
  <c r="W1803" i="4"/>
  <c r="Y1803" i="4" s="1"/>
  <c r="BG1800" i="5"/>
  <c r="B1807" i="3"/>
  <c r="BG1804" i="5"/>
  <c r="B1811" i="3"/>
  <c r="W1811" i="4"/>
  <c r="BG1808" i="5"/>
  <c r="B1815" i="3"/>
  <c r="W1815" i="4"/>
  <c r="BG1812" i="5"/>
  <c r="B1819" i="3"/>
  <c r="W1819" i="4"/>
  <c r="Y1819" i="4" s="1"/>
  <c r="BG1816" i="5"/>
  <c r="B1823" i="3"/>
  <c r="BG1820" i="5"/>
  <c r="B1827" i="3"/>
  <c r="W1827" i="4"/>
  <c r="BG1824" i="5"/>
  <c r="B1831" i="3"/>
  <c r="W1831" i="4"/>
  <c r="Y1831" i="4" s="1"/>
  <c r="BG1828" i="5"/>
  <c r="B1835" i="3"/>
  <c r="W1835" i="4"/>
  <c r="Y1835" i="4" s="1"/>
  <c r="BG1832" i="5"/>
  <c r="B1839" i="3"/>
  <c r="BG1836" i="5"/>
  <c r="B1843" i="3"/>
  <c r="W1843" i="4"/>
  <c r="Y1843" i="4" s="1"/>
  <c r="BG1840" i="5"/>
  <c r="B1847" i="3"/>
  <c r="W1847" i="4"/>
  <c r="BG1844" i="5"/>
  <c r="B1851" i="3"/>
  <c r="W1851" i="4"/>
  <c r="BG1848" i="5"/>
  <c r="B1855" i="3"/>
  <c r="BG1852" i="5"/>
  <c r="B1859" i="3"/>
  <c r="W1859" i="4"/>
  <c r="Y1859" i="4" s="1"/>
  <c r="BG1856" i="5"/>
  <c r="B1863" i="3"/>
  <c r="W1863" i="4"/>
  <c r="BG1860" i="5"/>
  <c r="B1867" i="3"/>
  <c r="W1867" i="4"/>
  <c r="BG1864" i="5"/>
  <c r="B1871" i="3"/>
  <c r="BG1868" i="5"/>
  <c r="B1875" i="3"/>
  <c r="W1875" i="4"/>
  <c r="BG1872" i="5"/>
  <c r="B1879" i="3"/>
  <c r="W1879" i="4"/>
  <c r="BG1876" i="5"/>
  <c r="B1883" i="3"/>
  <c r="W1883" i="4"/>
  <c r="Y1883" i="4" s="1"/>
  <c r="BG1880" i="5"/>
  <c r="B1887" i="3"/>
  <c r="BG1884" i="5"/>
  <c r="B1891" i="3"/>
  <c r="W1891" i="4"/>
  <c r="BG1888" i="5"/>
  <c r="B1895" i="3"/>
  <c r="W1895" i="4"/>
  <c r="Y1895" i="4" s="1"/>
  <c r="BG1892" i="5"/>
  <c r="B1899" i="3"/>
  <c r="W1899" i="4"/>
  <c r="Y1899" i="4" s="1"/>
  <c r="BG1896" i="5"/>
  <c r="B1903" i="3"/>
  <c r="BG1900" i="5"/>
  <c r="B1907" i="3"/>
  <c r="W1907" i="4"/>
  <c r="Y1907" i="4" s="1"/>
  <c r="BG1904" i="5"/>
  <c r="B1911" i="3"/>
  <c r="W1911" i="4"/>
  <c r="BG1908" i="5"/>
  <c r="B1915" i="3"/>
  <c r="W1915" i="4"/>
  <c r="Y1915" i="4" s="1"/>
  <c r="BG1912" i="5"/>
  <c r="B1919" i="3"/>
  <c r="BG1916" i="5"/>
  <c r="B1923" i="3"/>
  <c r="W1923" i="4"/>
  <c r="BG1920" i="5"/>
  <c r="B1927" i="3"/>
  <c r="W1927" i="4"/>
  <c r="BG1924" i="5"/>
  <c r="B1931" i="3"/>
  <c r="W1931" i="4"/>
  <c r="Y1931" i="4" s="1"/>
  <c r="BG1928" i="5"/>
  <c r="B1935" i="3"/>
  <c r="BG1932" i="5"/>
  <c r="B1939" i="3"/>
  <c r="W1939" i="4"/>
  <c r="BG1936" i="5"/>
  <c r="B1943" i="3"/>
  <c r="W1943" i="4"/>
  <c r="BG1940" i="5"/>
  <c r="B1947" i="3"/>
  <c r="W1947" i="4"/>
  <c r="Y1947" i="4" s="1"/>
  <c r="BG1944" i="5"/>
  <c r="B1951" i="3"/>
  <c r="BG1948" i="5"/>
  <c r="B1955" i="3"/>
  <c r="W1955" i="4"/>
  <c r="BG1952" i="5"/>
  <c r="B1959" i="3"/>
  <c r="W1959" i="4"/>
  <c r="Y1959" i="4" s="1"/>
  <c r="BG1956" i="5"/>
  <c r="B1963" i="3"/>
  <c r="W1963" i="4"/>
  <c r="Y1963" i="4" s="1"/>
  <c r="BG1960" i="5"/>
  <c r="B1967" i="3"/>
  <c r="BG1964" i="5"/>
  <c r="B1971" i="3"/>
  <c r="W1971" i="4"/>
  <c r="Y1971" i="4" s="1"/>
  <c r="BG1968" i="5"/>
  <c r="B1975" i="3"/>
  <c r="W1975" i="4"/>
  <c r="BG1972" i="5"/>
  <c r="B1979" i="3"/>
  <c r="W1979" i="4"/>
  <c r="BG1976" i="5"/>
  <c r="B1983" i="3"/>
  <c r="BG1980" i="5"/>
  <c r="B1987" i="3"/>
  <c r="W1987" i="4"/>
  <c r="Y1987" i="4" s="1"/>
  <c r="BG1984" i="5"/>
  <c r="B1991" i="3"/>
  <c r="W1991" i="4"/>
  <c r="BG1988" i="5"/>
  <c r="B1995" i="3"/>
  <c r="W1995" i="4"/>
  <c r="BG1992" i="5"/>
  <c r="B1999" i="3"/>
  <c r="BG1996" i="5"/>
  <c r="B2003" i="3"/>
  <c r="W2003" i="4"/>
  <c r="BG2000" i="5"/>
  <c r="B2007" i="3"/>
  <c r="W2007" i="4"/>
  <c r="Y2007" i="4" s="1"/>
  <c r="BG2004" i="5"/>
  <c r="B2011" i="3"/>
  <c r="W2011" i="4"/>
  <c r="Y2011" i="4" s="1"/>
  <c r="BG2008" i="5"/>
  <c r="B2015" i="3"/>
  <c r="BG2012" i="5"/>
  <c r="B2019" i="3"/>
  <c r="W2019" i="4"/>
  <c r="BG2016" i="5"/>
  <c r="B2023" i="3"/>
  <c r="W2023" i="4"/>
  <c r="Y2023" i="4" s="1"/>
  <c r="BG2020" i="5"/>
  <c r="B2027" i="3"/>
  <c r="W2027" i="4"/>
  <c r="Y2027" i="4" s="1"/>
  <c r="BG2024" i="5"/>
  <c r="B2031" i="3"/>
  <c r="BG2028" i="5"/>
  <c r="B2035" i="3"/>
  <c r="W2035" i="4"/>
  <c r="Y2035" i="4" s="1"/>
  <c r="BG2032" i="5"/>
  <c r="B2039" i="3"/>
  <c r="W2039" i="4"/>
  <c r="BG2036" i="5"/>
  <c r="B2043" i="3"/>
  <c r="W2043" i="4"/>
  <c r="BG2040" i="5"/>
  <c r="B2047" i="3"/>
  <c r="BG2044" i="5"/>
  <c r="B2051" i="3"/>
  <c r="W2051" i="4"/>
  <c r="Y2051" i="4" s="1"/>
  <c r="BG2048" i="5"/>
  <c r="B2055" i="3"/>
  <c r="W2055" i="4"/>
  <c r="BG2052" i="5"/>
  <c r="B2059" i="3"/>
  <c r="W2059" i="4"/>
  <c r="Y2059" i="4" s="1"/>
  <c r="BG2056" i="5"/>
  <c r="B2063" i="3"/>
  <c r="BG2060" i="5"/>
  <c r="B2067" i="3"/>
  <c r="W2067" i="4"/>
  <c r="BG2064" i="5"/>
  <c r="B2071" i="3"/>
  <c r="W2071" i="4"/>
  <c r="BG2068" i="5"/>
  <c r="B2075" i="3"/>
  <c r="W2075" i="4"/>
  <c r="Y2075" i="4" s="1"/>
  <c r="BG2072" i="5"/>
  <c r="B2079" i="3"/>
  <c r="BG2076" i="5"/>
  <c r="B2083" i="3"/>
  <c r="W2083" i="4"/>
  <c r="Y2083" i="4" s="1"/>
  <c r="BG2080" i="5"/>
  <c r="B2087" i="3"/>
  <c r="W2087" i="4"/>
  <c r="Y2087" i="4" s="1"/>
  <c r="BG2084" i="5"/>
  <c r="B2091" i="3"/>
  <c r="W2091" i="4"/>
  <c r="BG2088" i="5"/>
  <c r="B2095" i="3"/>
  <c r="BG2092" i="5"/>
  <c r="B2099" i="3"/>
  <c r="W2099" i="4"/>
  <c r="Y2099" i="4" s="1"/>
  <c r="BG2096" i="5"/>
  <c r="B2103" i="3"/>
  <c r="W2103" i="4"/>
  <c r="BG2100" i="5"/>
  <c r="B2107" i="3"/>
  <c r="W2107" i="4"/>
  <c r="BG2104" i="5"/>
  <c r="B2111" i="3"/>
  <c r="BG2108" i="5"/>
  <c r="B2115" i="3"/>
  <c r="W2115" i="4"/>
  <c r="BG2112" i="5"/>
  <c r="B2119" i="3"/>
  <c r="W2119" i="4"/>
  <c r="BG2116" i="5"/>
  <c r="B2123" i="3"/>
  <c r="W2123" i="4"/>
  <c r="Y2123" i="4" s="1"/>
  <c r="BG2120" i="5"/>
  <c r="B2127" i="3"/>
  <c r="BG2124" i="5"/>
  <c r="B2131" i="3"/>
  <c r="W2131" i="4"/>
  <c r="Y2131" i="4" s="1"/>
  <c r="BG2128" i="5"/>
  <c r="B2135" i="3"/>
  <c r="W2135" i="4"/>
  <c r="Y2135" i="4" s="1"/>
  <c r="BG2132" i="5"/>
  <c r="B2139" i="3"/>
  <c r="W2139" i="4"/>
  <c r="Y2139" i="4" s="1"/>
  <c r="BG2136" i="5"/>
  <c r="B2143" i="3"/>
  <c r="BG2140" i="5"/>
  <c r="B2147" i="3"/>
  <c r="W2147" i="4"/>
  <c r="BG2144" i="5"/>
  <c r="B2151" i="3"/>
  <c r="W2151" i="4"/>
  <c r="Y2151" i="4" s="1"/>
  <c r="BG2148" i="5"/>
  <c r="B2155" i="3"/>
  <c r="W2155" i="4"/>
  <c r="BG2152" i="5"/>
  <c r="B2159" i="3"/>
  <c r="BG2156" i="5"/>
  <c r="B2163" i="3"/>
  <c r="W2163" i="4"/>
  <c r="Y2163" i="4" s="1"/>
  <c r="BG2160" i="5"/>
  <c r="B2167" i="3"/>
  <c r="W2167" i="4"/>
  <c r="BG2164" i="5"/>
  <c r="B2171" i="3"/>
  <c r="W2171" i="4"/>
  <c r="Y2171" i="4" s="1"/>
  <c r="BG2168" i="5"/>
  <c r="B2175" i="3"/>
  <c r="BG2172" i="5"/>
  <c r="B2179" i="3"/>
  <c r="W2179" i="4"/>
  <c r="Y2179" i="4" s="1"/>
  <c r="BG2176" i="5"/>
  <c r="B2183" i="3"/>
  <c r="W2183" i="4"/>
  <c r="BG2180" i="5"/>
  <c r="B2187" i="3"/>
  <c r="W2187" i="4"/>
  <c r="Y2187" i="4" s="1"/>
  <c r="BG2184" i="5"/>
  <c r="B2191" i="3"/>
  <c r="BG2188" i="5"/>
  <c r="B2195" i="3"/>
  <c r="W2195" i="4"/>
  <c r="BG2192" i="5"/>
  <c r="B2199" i="3"/>
  <c r="W2199" i="4"/>
  <c r="BG2196" i="5"/>
  <c r="B2203" i="3"/>
  <c r="W2203" i="4"/>
  <c r="Y2203" i="4" s="1"/>
  <c r="BG2200" i="5"/>
  <c r="B2207" i="3"/>
  <c r="BG2204" i="5"/>
  <c r="B2211" i="3"/>
  <c r="W2211" i="4"/>
  <c r="Y2211" i="4" s="1"/>
  <c r="BG2208" i="5"/>
  <c r="B2215" i="3"/>
  <c r="W2215" i="4"/>
  <c r="Y2215" i="4" s="1"/>
  <c r="BG2212" i="5"/>
  <c r="B2219" i="3"/>
  <c r="W2219" i="4"/>
  <c r="BG2216" i="5"/>
  <c r="B2223" i="3"/>
  <c r="BG2220" i="5"/>
  <c r="B2227" i="3"/>
  <c r="W2227" i="4"/>
  <c r="Y2227" i="4" s="1"/>
  <c r="BG2224" i="5"/>
  <c r="B2231" i="3"/>
  <c r="W2231" i="4"/>
  <c r="BG2228" i="5"/>
  <c r="B2235" i="3"/>
  <c r="W2235" i="4"/>
  <c r="BG2232" i="5"/>
  <c r="B2239" i="3"/>
  <c r="BG2236" i="5"/>
  <c r="B2243" i="3"/>
  <c r="W2243" i="4"/>
  <c r="BG2240" i="5"/>
  <c r="B2247" i="3"/>
  <c r="W2247" i="4"/>
  <c r="Y2247" i="4" s="1"/>
  <c r="BG2244" i="5"/>
  <c r="B2251" i="3"/>
  <c r="W2251" i="4"/>
  <c r="BG2248" i="5"/>
  <c r="B2255" i="3"/>
  <c r="BG2252" i="5"/>
  <c r="B2259" i="3"/>
  <c r="W2259" i="4"/>
  <c r="BG2256" i="5"/>
  <c r="B2263" i="3"/>
  <c r="W2263" i="4"/>
  <c r="BG2260" i="5"/>
  <c r="B2267" i="3"/>
  <c r="W2267" i="4"/>
  <c r="Y2267" i="4" s="1"/>
  <c r="BG2264" i="5"/>
  <c r="B2271" i="3"/>
  <c r="BG2268" i="5"/>
  <c r="B2275" i="3"/>
  <c r="W2275" i="4"/>
  <c r="Y2275" i="4" s="1"/>
  <c r="BG2272" i="5"/>
  <c r="B2279" i="3"/>
  <c r="W2279" i="4"/>
  <c r="Y2279" i="4" s="1"/>
  <c r="BG2276" i="5"/>
  <c r="B2283" i="3"/>
  <c r="W2283" i="4"/>
  <c r="BG2280" i="5"/>
  <c r="B2287" i="3"/>
  <c r="BG2284" i="5"/>
  <c r="B2291" i="3"/>
  <c r="W2291" i="4"/>
  <c r="Y2291" i="4" s="1"/>
  <c r="BG2288" i="5"/>
  <c r="B2295" i="3"/>
  <c r="W2295" i="4"/>
  <c r="BG2292" i="5"/>
  <c r="B2299" i="3"/>
  <c r="W2299" i="4"/>
  <c r="BG2296" i="5"/>
  <c r="B2303" i="3"/>
  <c r="BG2300" i="5"/>
  <c r="B2307" i="3"/>
  <c r="W2307" i="4"/>
  <c r="BG2304" i="5"/>
  <c r="B2311" i="3"/>
  <c r="W2311" i="4"/>
  <c r="BG2308" i="5"/>
  <c r="B2315" i="3"/>
  <c r="W2315" i="4"/>
  <c r="BG2312" i="5"/>
  <c r="B2319" i="3"/>
  <c r="BG2316" i="5"/>
  <c r="B2323" i="3"/>
  <c r="W2323" i="4"/>
  <c r="Y2323" i="4" s="1"/>
  <c r="BG2320" i="5"/>
  <c r="B2327" i="3"/>
  <c r="W2327" i="4"/>
  <c r="Y2327" i="4" s="1"/>
  <c r="BG2324" i="5"/>
  <c r="B2331" i="3"/>
  <c r="W2331" i="4"/>
  <c r="Y2331" i="4" s="1"/>
  <c r="BG2328" i="5"/>
  <c r="B2335" i="3"/>
  <c r="BG2332" i="5"/>
  <c r="B2339" i="3"/>
  <c r="W2339" i="4"/>
  <c r="BG2336" i="5"/>
  <c r="B2343" i="3"/>
  <c r="W2343" i="4"/>
  <c r="Y2343" i="4" s="1"/>
  <c r="BG2340" i="5"/>
  <c r="B2347" i="3"/>
  <c r="W2347" i="4"/>
  <c r="Y2347" i="4" s="1"/>
  <c r="BG2344" i="5"/>
  <c r="B2351" i="3"/>
  <c r="BG2348" i="5"/>
  <c r="B2355" i="3"/>
  <c r="W2355" i="4"/>
  <c r="Y2355" i="4" s="1"/>
  <c r="BG2352" i="5"/>
  <c r="B2359" i="3"/>
  <c r="W2359" i="4"/>
  <c r="BG2356" i="5"/>
  <c r="B2363" i="3"/>
  <c r="W2363" i="4"/>
  <c r="BG2360" i="5"/>
  <c r="B2367" i="3"/>
  <c r="BG2364" i="5"/>
  <c r="B2371" i="3"/>
  <c r="W2371" i="4"/>
  <c r="Y2371" i="4" s="1"/>
  <c r="BG2368" i="5"/>
  <c r="B2375" i="3"/>
  <c r="W2375" i="4"/>
  <c r="BG2372" i="5"/>
  <c r="B2379" i="3"/>
  <c r="W2379" i="4"/>
  <c r="Y2379" i="4" s="1"/>
  <c r="BG2376" i="5"/>
  <c r="B2383" i="3"/>
  <c r="BG2380" i="5"/>
  <c r="B2387" i="3"/>
  <c r="W2387" i="4"/>
  <c r="BG2384" i="5"/>
  <c r="B2391" i="3"/>
  <c r="W2391" i="4"/>
  <c r="BG2388" i="5"/>
  <c r="B2395" i="3"/>
  <c r="W2395" i="4"/>
  <c r="Y2395" i="4" s="1"/>
  <c r="BG2392" i="5"/>
  <c r="B2399" i="3"/>
  <c r="BG2396" i="5"/>
  <c r="B2403" i="3"/>
  <c r="W2403" i="4"/>
  <c r="BG2400" i="5"/>
  <c r="B2407" i="3"/>
  <c r="W2407" i="4"/>
  <c r="Y2407" i="4" s="1"/>
  <c r="BG2404" i="5"/>
  <c r="B2411" i="3"/>
  <c r="W2411" i="4"/>
  <c r="BG2408" i="5"/>
  <c r="B2415" i="3"/>
  <c r="BG2412" i="5"/>
  <c r="B2419" i="3"/>
  <c r="W2419" i="4"/>
  <c r="Y2419" i="4" s="1"/>
  <c r="BG2416" i="5"/>
  <c r="B2423" i="3"/>
  <c r="W2423" i="4"/>
  <c r="BG2420" i="5"/>
  <c r="B2427" i="3"/>
  <c r="W2427" i="4"/>
  <c r="BG2424" i="5"/>
  <c r="B2431" i="3"/>
  <c r="BG2428" i="5"/>
  <c r="B2435" i="3"/>
  <c r="W2435" i="4"/>
  <c r="BG2432" i="5"/>
  <c r="B2439" i="3"/>
  <c r="W2439" i="4"/>
  <c r="BG2436" i="5"/>
  <c r="B2443" i="3"/>
  <c r="W2443" i="4"/>
  <c r="Y2443" i="4" s="1"/>
  <c r="BG2440" i="5"/>
  <c r="B2447" i="3"/>
  <c r="BG2444" i="5"/>
  <c r="B2451" i="3"/>
  <c r="W2451" i="4"/>
  <c r="BG2448" i="5"/>
  <c r="B2455" i="3"/>
  <c r="W2455" i="4"/>
  <c r="Y2455" i="4" s="1"/>
  <c r="BG2452" i="5"/>
  <c r="B2459" i="3"/>
  <c r="W2459" i="4"/>
  <c r="Y2459" i="4" s="1"/>
  <c r="BG2456" i="5"/>
  <c r="B2463" i="3"/>
  <c r="BG2460" i="5"/>
  <c r="B2467" i="3"/>
  <c r="W2467" i="4"/>
  <c r="BG2464" i="5"/>
  <c r="B2471" i="3"/>
  <c r="W2471" i="4"/>
  <c r="Y2471" i="4" s="1"/>
  <c r="BG2468" i="5"/>
  <c r="B2475" i="3"/>
  <c r="W2475" i="4"/>
  <c r="BG2472" i="5"/>
  <c r="B2479" i="3"/>
  <c r="BG2476" i="5"/>
  <c r="B2483" i="3"/>
  <c r="W2483" i="4"/>
  <c r="Y2483" i="4" s="1"/>
  <c r="BG2480" i="5"/>
  <c r="B2487" i="3"/>
  <c r="W2487" i="4"/>
  <c r="BG2484" i="5"/>
  <c r="B2491" i="3"/>
  <c r="W2491" i="4"/>
  <c r="BG2488" i="5"/>
  <c r="B2495" i="3"/>
  <c r="BG2492" i="5"/>
  <c r="B2499" i="3"/>
  <c r="W2499" i="4"/>
  <c r="BG2496" i="5"/>
  <c r="B2503" i="3"/>
  <c r="W2503" i="4"/>
  <c r="BG2500" i="5"/>
  <c r="B2507" i="3"/>
  <c r="W2507" i="4"/>
  <c r="Y2507" i="4" s="1"/>
  <c r="BG2504" i="5"/>
  <c r="B2511" i="3"/>
  <c r="BG2508" i="5"/>
  <c r="B2515" i="3"/>
  <c r="W2515" i="4"/>
  <c r="BG2512" i="5"/>
  <c r="B2519" i="3"/>
  <c r="W2519" i="4"/>
  <c r="BG2516" i="5"/>
  <c r="B2523" i="3"/>
  <c r="W2523" i="4"/>
  <c r="Y2523" i="4" s="1"/>
  <c r="BG2520" i="5"/>
  <c r="B2527" i="3"/>
  <c r="BG2524" i="5"/>
  <c r="B2531" i="3"/>
  <c r="W2531" i="4"/>
  <c r="Y2531" i="4" s="1"/>
  <c r="BG2528" i="5"/>
  <c r="B2535" i="3"/>
  <c r="W2535" i="4"/>
  <c r="Y2535" i="4" s="1"/>
  <c r="BG2532" i="5"/>
  <c r="B2539" i="3"/>
  <c r="W2539" i="4"/>
  <c r="BG2536" i="5"/>
  <c r="B2543" i="3"/>
  <c r="BG2540" i="5"/>
  <c r="B2547" i="3"/>
  <c r="W2547" i="4"/>
  <c r="Y2547" i="4" s="1"/>
  <c r="BG2544" i="5"/>
  <c r="B2551" i="3"/>
  <c r="W2551" i="4"/>
  <c r="Y2551" i="4" s="1"/>
  <c r="BG2548" i="5"/>
  <c r="B2555" i="3"/>
  <c r="W2555" i="4"/>
  <c r="BG2552" i="5"/>
  <c r="B2559" i="3"/>
  <c r="BG2556" i="5"/>
  <c r="B2563" i="3"/>
  <c r="W2563" i="4"/>
  <c r="BG2560" i="5"/>
  <c r="B2567" i="3"/>
  <c r="W2567" i="4"/>
  <c r="Y2567" i="4" s="1"/>
  <c r="BG2564" i="5"/>
  <c r="B2571" i="3"/>
  <c r="W2571" i="4"/>
  <c r="BG2568" i="5"/>
  <c r="B2575" i="3"/>
  <c r="BG2572" i="5"/>
  <c r="B2579" i="3"/>
  <c r="W2579" i="4"/>
  <c r="BG2576" i="5"/>
  <c r="B2583" i="3"/>
  <c r="W2583" i="4"/>
  <c r="Y2583" i="4" s="1"/>
  <c r="BG2580" i="5"/>
  <c r="B2587" i="3"/>
  <c r="W2587" i="4"/>
  <c r="Y2587" i="4" s="1"/>
  <c r="BG2584" i="5"/>
  <c r="B2591" i="3"/>
  <c r="BG2588" i="5"/>
  <c r="B2595" i="3"/>
  <c r="W2595" i="4"/>
  <c r="BG2592" i="5"/>
  <c r="B2599" i="3"/>
  <c r="W2599" i="4"/>
  <c r="Y2599" i="4" s="1"/>
  <c r="BG2596" i="5"/>
  <c r="B2603" i="3"/>
  <c r="W2603" i="4"/>
  <c r="BG2600" i="5"/>
  <c r="B2607" i="3"/>
  <c r="BG2604" i="5"/>
  <c r="B2611" i="3"/>
  <c r="W2611" i="4"/>
  <c r="Y2611" i="4" s="1"/>
  <c r="BG2608" i="5"/>
  <c r="B2615" i="3"/>
  <c r="W2615" i="4"/>
  <c r="BG2612" i="5"/>
  <c r="B2619" i="3"/>
  <c r="W2619" i="4"/>
  <c r="BG2616" i="5"/>
  <c r="B2623" i="3"/>
  <c r="BG2620" i="5"/>
  <c r="B2627" i="3"/>
  <c r="W2627" i="4"/>
  <c r="BG2624" i="5"/>
  <c r="B2631" i="3"/>
  <c r="W2631" i="4"/>
  <c r="BG2628" i="5"/>
  <c r="B2635" i="3"/>
  <c r="W2635" i="4"/>
  <c r="BG2632" i="5"/>
  <c r="B2639" i="3"/>
  <c r="BG2636" i="5"/>
  <c r="B2643" i="3"/>
  <c r="W2643" i="4"/>
  <c r="Y2643" i="4" s="1"/>
  <c r="BG2640" i="5"/>
  <c r="B2647" i="3"/>
  <c r="W2647" i="4"/>
  <c r="Y2647" i="4" s="1"/>
  <c r="BG2644" i="5"/>
  <c r="B2651" i="3"/>
  <c r="W2651" i="4"/>
  <c r="Y2651" i="4" s="1"/>
  <c r="BG2648" i="5"/>
  <c r="B2655" i="3"/>
  <c r="BG2652" i="5"/>
  <c r="B2659" i="3"/>
  <c r="W2659" i="4"/>
  <c r="BG2656" i="5"/>
  <c r="B2663" i="3"/>
  <c r="W2663" i="4"/>
  <c r="Y2663" i="4" s="1"/>
  <c r="BG2660" i="5"/>
  <c r="B2667" i="3"/>
  <c r="W2667" i="4"/>
  <c r="BG2664" i="5"/>
  <c r="B2671" i="3"/>
  <c r="BG2668" i="5"/>
  <c r="B2675" i="3"/>
  <c r="W2675" i="4"/>
  <c r="Y2675" i="4" s="1"/>
  <c r="BG2672" i="5"/>
  <c r="B2679" i="3"/>
  <c r="W2679" i="4"/>
  <c r="BG2676" i="5"/>
  <c r="B2683" i="3"/>
  <c r="W2683" i="4"/>
  <c r="BG2680" i="5"/>
  <c r="B2687" i="3"/>
  <c r="BG2684" i="5"/>
  <c r="B2691" i="3"/>
  <c r="W2691" i="4"/>
  <c r="BG2688" i="5"/>
  <c r="B2695" i="3"/>
  <c r="W2695" i="4"/>
  <c r="BG2692" i="5"/>
  <c r="B2699" i="3"/>
  <c r="W2699" i="4"/>
  <c r="Y2699" i="4" s="1"/>
  <c r="BG2696" i="5"/>
  <c r="B2703" i="3"/>
  <c r="BG2700" i="5"/>
  <c r="B2707" i="3"/>
  <c r="W2707" i="4"/>
  <c r="BG2704" i="5"/>
  <c r="B2711" i="3"/>
  <c r="W2711" i="4"/>
  <c r="Y2711" i="4" s="1"/>
  <c r="BG2708" i="5"/>
  <c r="B2715" i="3"/>
  <c r="W2715" i="4"/>
  <c r="Y2715" i="4" s="1"/>
  <c r="BG2712" i="5"/>
  <c r="B2719" i="3"/>
  <c r="BG2716" i="5"/>
  <c r="B2723" i="3"/>
  <c r="W2723" i="4"/>
  <c r="BG2720" i="5"/>
  <c r="B2727" i="3"/>
  <c r="W2727" i="4"/>
  <c r="Y2727" i="4" s="1"/>
  <c r="BG2724" i="5"/>
  <c r="B2731" i="3"/>
  <c r="W2731" i="4"/>
  <c r="BG2728" i="5"/>
  <c r="B2735" i="3"/>
  <c r="BG2732" i="5"/>
  <c r="B2739" i="3"/>
  <c r="W2739" i="4"/>
  <c r="Y2739" i="4" s="1"/>
  <c r="BG2736" i="5"/>
  <c r="B2743" i="3"/>
  <c r="W2743" i="4"/>
  <c r="BG2740" i="5"/>
  <c r="B2747" i="3"/>
  <c r="W2747" i="4"/>
  <c r="Y2747" i="4" s="1"/>
  <c r="BG2744" i="5"/>
  <c r="B2751" i="3"/>
  <c r="BG2748" i="5"/>
  <c r="B2755" i="3"/>
  <c r="W2755" i="4"/>
  <c r="BG2752" i="5"/>
  <c r="B2759" i="3"/>
  <c r="W2759" i="4"/>
  <c r="BG2756" i="5"/>
  <c r="B2763" i="3"/>
  <c r="W2763" i="4"/>
  <c r="Y2763" i="4" s="1"/>
  <c r="BG2760" i="5"/>
  <c r="B2767" i="3"/>
  <c r="BG2764" i="5"/>
  <c r="B2771" i="3"/>
  <c r="W2771" i="4"/>
  <c r="BG2768" i="5"/>
  <c r="B2775" i="3"/>
  <c r="W2775" i="4"/>
  <c r="BG2772" i="5"/>
  <c r="B2779" i="3"/>
  <c r="W2779" i="4"/>
  <c r="Y2779" i="4" s="1"/>
  <c r="BG2776" i="5"/>
  <c r="B2783" i="3"/>
  <c r="BG2780" i="5"/>
  <c r="B2787" i="3"/>
  <c r="W2787" i="4"/>
  <c r="Y2787" i="4" s="1"/>
  <c r="BG2784" i="5"/>
  <c r="B2791" i="3"/>
  <c r="W2791" i="4"/>
  <c r="Y2791" i="4" s="1"/>
  <c r="BG2788" i="5"/>
  <c r="B2795" i="3"/>
  <c r="W2795" i="4"/>
  <c r="BG2792" i="5"/>
  <c r="B2799" i="3"/>
  <c r="BG2796" i="5"/>
  <c r="B2803" i="3"/>
  <c r="W2803" i="4"/>
  <c r="Y2803" i="4" s="1"/>
  <c r="BG2800" i="5"/>
  <c r="B2807" i="3"/>
  <c r="W2807" i="4"/>
  <c r="BG2804" i="5"/>
  <c r="B2811" i="3"/>
  <c r="W2811" i="4"/>
  <c r="BG2808" i="5"/>
  <c r="B2815" i="3"/>
  <c r="BG2812" i="5"/>
  <c r="B2819" i="3"/>
  <c r="W2819" i="4"/>
  <c r="BG2816" i="5"/>
  <c r="B2823" i="3"/>
  <c r="W2823" i="4"/>
  <c r="BG2820" i="5"/>
  <c r="B2827" i="3"/>
  <c r="W2827" i="4"/>
  <c r="BG2824" i="5"/>
  <c r="B2831" i="3"/>
  <c r="BG2828" i="5"/>
  <c r="B2835" i="3"/>
  <c r="W2835" i="4"/>
  <c r="BG2832" i="5"/>
  <c r="B2839" i="3"/>
  <c r="W2839" i="4"/>
  <c r="BG2836" i="5"/>
  <c r="B2843" i="3"/>
  <c r="W2843" i="4"/>
  <c r="Y2843" i="4" s="1"/>
  <c r="BG2840" i="5"/>
  <c r="B2847" i="3"/>
  <c r="W2847" i="4"/>
  <c r="Y2847" i="4" s="1"/>
  <c r="BG2844" i="5"/>
  <c r="B2851" i="3"/>
  <c r="BG2848" i="5"/>
  <c r="B2855" i="3"/>
  <c r="W2855" i="4"/>
  <c r="Y2855" i="4" s="1"/>
  <c r="BG2852" i="5"/>
  <c r="B2859" i="3"/>
  <c r="W2859" i="4"/>
  <c r="BG2856" i="5"/>
  <c r="B2863" i="3"/>
  <c r="W2863" i="4"/>
  <c r="Y2863" i="4" s="1"/>
  <c r="BG2860" i="5"/>
  <c r="B2867" i="3"/>
  <c r="W2867" i="4"/>
  <c r="Y2867" i="4" s="1"/>
  <c r="BG2864" i="5"/>
  <c r="B2871" i="3"/>
  <c r="W2871" i="4"/>
  <c r="Y2871" i="4" s="1"/>
  <c r="BG2868" i="5"/>
  <c r="B2875" i="3"/>
  <c r="W2875" i="4"/>
  <c r="Y2875" i="4" s="1"/>
  <c r="BG2872" i="5"/>
  <c r="B2879" i="3"/>
  <c r="W2879" i="4"/>
  <c r="BG2876" i="5"/>
  <c r="B2883" i="3"/>
  <c r="BG2880" i="5"/>
  <c r="B2887" i="3"/>
  <c r="W2887" i="4"/>
  <c r="BG2884" i="5"/>
  <c r="B2891" i="3"/>
  <c r="W2891" i="4"/>
  <c r="BG2888" i="5"/>
  <c r="B2895" i="3"/>
  <c r="W2895" i="4"/>
  <c r="BG2892" i="5"/>
  <c r="B2899" i="3"/>
  <c r="W2899" i="4"/>
  <c r="Y2899" i="4" s="1"/>
  <c r="BG2896" i="5"/>
  <c r="B2903" i="3"/>
  <c r="W2903" i="4"/>
  <c r="BG2900" i="5"/>
  <c r="B2907" i="3"/>
  <c r="W2907" i="4"/>
  <c r="BG2904" i="5"/>
  <c r="B2911" i="3"/>
  <c r="W2911" i="4"/>
  <c r="Y2911" i="4" s="1"/>
  <c r="BG2908" i="5"/>
  <c r="B2915" i="3"/>
  <c r="BG2912" i="5"/>
  <c r="B2919" i="3"/>
  <c r="W2919" i="4"/>
  <c r="Y2919" i="4" s="1"/>
  <c r="BG2916" i="5"/>
  <c r="B2923" i="3"/>
  <c r="W2923" i="4"/>
  <c r="BG2920" i="5"/>
  <c r="B2927" i="3"/>
  <c r="W2927" i="4"/>
  <c r="Y2927" i="4" s="1"/>
  <c r="BG2924" i="5"/>
  <c r="B2931" i="3"/>
  <c r="W2931" i="4"/>
  <c r="BG2928" i="5"/>
  <c r="B2935" i="3"/>
  <c r="W2935" i="4"/>
  <c r="BG2932" i="5"/>
  <c r="B2939" i="3"/>
  <c r="W2939" i="4"/>
  <c r="Y2939" i="4" s="1"/>
  <c r="BG2936" i="5"/>
  <c r="B2943" i="3"/>
  <c r="W2943" i="4"/>
  <c r="Y2943" i="4" s="1"/>
  <c r="BG2940" i="5"/>
  <c r="B2947" i="3"/>
  <c r="BG2944" i="5"/>
  <c r="B2951" i="3"/>
  <c r="W2951" i="4"/>
  <c r="BG2948" i="5"/>
  <c r="B2955" i="3"/>
  <c r="W2955" i="4"/>
  <c r="Y2955" i="4" s="1"/>
  <c r="BG2952" i="5"/>
  <c r="B2959" i="3"/>
  <c r="W2959" i="4"/>
  <c r="Y2959" i="4" s="1"/>
  <c r="BG2956" i="5"/>
  <c r="B2963" i="3"/>
  <c r="W2963" i="4"/>
  <c r="Y2963" i="4" s="1"/>
  <c r="BG2960" i="5"/>
  <c r="B2967" i="3"/>
  <c r="W2967" i="4"/>
  <c r="Y2967" i="4" s="1"/>
  <c r="BG2964" i="5"/>
  <c r="B2971" i="3"/>
  <c r="W2971" i="4"/>
  <c r="Y2971" i="4" s="1"/>
  <c r="BG2968" i="5"/>
  <c r="B2975" i="3"/>
  <c r="W2975" i="4"/>
  <c r="BG2972" i="5"/>
  <c r="B2979" i="3"/>
  <c r="BG2976" i="5"/>
  <c r="B2983" i="3"/>
  <c r="W2983" i="4"/>
  <c r="Y2983" i="4" s="1"/>
  <c r="BG2980" i="5"/>
  <c r="B2987" i="3"/>
  <c r="W2987" i="4"/>
  <c r="Y2987" i="4" s="1"/>
  <c r="BG2984" i="5"/>
  <c r="B2991" i="3"/>
  <c r="W2991" i="4"/>
  <c r="BG2988" i="5"/>
  <c r="B2995" i="3"/>
  <c r="W2995" i="4"/>
  <c r="Y2995" i="4" s="1"/>
  <c r="BG2992" i="5"/>
  <c r="B2999" i="3"/>
  <c r="W2999" i="4"/>
  <c r="Y2999" i="4" s="1"/>
  <c r="BG2996" i="5"/>
  <c r="B3003" i="3"/>
  <c r="W3003" i="4"/>
  <c r="BG3000" i="5"/>
  <c r="B3007" i="3"/>
  <c r="W3007" i="4"/>
  <c r="Y3007" i="4" s="1"/>
  <c r="BG3004" i="5"/>
  <c r="B3011" i="3"/>
  <c r="BG3008" i="5"/>
  <c r="B3015" i="3"/>
  <c r="W3015" i="4"/>
  <c r="BG3012" i="5"/>
  <c r="B3019" i="3"/>
  <c r="W3019" i="4"/>
  <c r="BG3016" i="5"/>
  <c r="B3023" i="3"/>
  <c r="W3023" i="4"/>
  <c r="Y3023" i="4" s="1"/>
  <c r="BG3020" i="5"/>
  <c r="B3027" i="3"/>
  <c r="W3027" i="4"/>
  <c r="Y3027" i="4" s="1"/>
  <c r="BG3024" i="5"/>
  <c r="B3031" i="3"/>
  <c r="W3031" i="4"/>
  <c r="Y3031" i="4" s="1"/>
  <c r="BG3028" i="5"/>
  <c r="B3035" i="3"/>
  <c r="W3035" i="4"/>
  <c r="W218" i="4"/>
  <c r="W239" i="4"/>
  <c r="Y239" i="4" s="1"/>
  <c r="W250" i="4"/>
  <c r="Y250" i="4" s="1"/>
  <c r="W271" i="4"/>
  <c r="Y271" i="4" s="1"/>
  <c r="W282" i="4"/>
  <c r="W303" i="4"/>
  <c r="Y303" i="4" s="1"/>
  <c r="W314" i="4"/>
  <c r="W335" i="4"/>
  <c r="W346" i="4"/>
  <c r="W367" i="4"/>
  <c r="Y367" i="4" s="1"/>
  <c r="W378" i="4"/>
  <c r="Y378" i="4" s="1"/>
  <c r="W399" i="4"/>
  <c r="Y399" i="4" s="1"/>
  <c r="W410" i="4"/>
  <c r="Y410" i="4" s="1"/>
  <c r="W431" i="4"/>
  <c r="Y431" i="4" s="1"/>
  <c r="W442" i="4"/>
  <c r="Y442" i="4" s="1"/>
  <c r="W463" i="4"/>
  <c r="Y463" i="4" s="1"/>
  <c r="W474" i="4"/>
  <c r="W495" i="4"/>
  <c r="Y495" i="4" s="1"/>
  <c r="W506" i="4"/>
  <c r="Y506" i="4" s="1"/>
  <c r="W527" i="4"/>
  <c r="Y527" i="4" s="1"/>
  <c r="W538" i="4"/>
  <c r="W559" i="4"/>
  <c r="Y559" i="4" s="1"/>
  <c r="W570" i="4"/>
  <c r="W591" i="4"/>
  <c r="W602" i="4"/>
  <c r="Y602" i="4" s="1"/>
  <c r="W623" i="4"/>
  <c r="Y623" i="4" s="1"/>
  <c r="W634" i="4"/>
  <c r="Y634" i="4" s="1"/>
  <c r="W655" i="4"/>
  <c r="Y655" i="4" s="1"/>
  <c r="W666" i="4"/>
  <c r="Y666" i="4" s="1"/>
  <c r="W687" i="4"/>
  <c r="Y687" i="4" s="1"/>
  <c r="W698" i="4"/>
  <c r="Y698" i="4" s="1"/>
  <c r="W719" i="4"/>
  <c r="W730" i="4"/>
  <c r="W751" i="4"/>
  <c r="Y751" i="4" s="1"/>
  <c r="W762" i="4"/>
  <c r="Y762" i="4" s="1"/>
  <c r="W783" i="4"/>
  <c r="Y783" i="4" s="1"/>
  <c r="W794" i="4"/>
  <c r="W815" i="4"/>
  <c r="Y815" i="4" s="1"/>
  <c r="W826" i="4"/>
  <c r="Y826" i="4" s="1"/>
  <c r="W847" i="4"/>
  <c r="Y847" i="4" s="1"/>
  <c r="W858" i="4"/>
  <c r="W879" i="4"/>
  <c r="Y879" i="4" s="1"/>
  <c r="W890" i="4"/>
  <c r="Y890" i="4" s="1"/>
  <c r="W911" i="4"/>
  <c r="W922" i="4"/>
  <c r="Y922" i="4" s="1"/>
  <c r="W943" i="4"/>
  <c r="Y943" i="4" s="1"/>
  <c r="W954" i="4"/>
  <c r="W975" i="4"/>
  <c r="Y975" i="4" s="1"/>
  <c r="W986" i="4"/>
  <c r="W1007" i="4"/>
  <c r="Y1007" i="4" s="1"/>
  <c r="W1018" i="4"/>
  <c r="Y1018" i="4" s="1"/>
  <c r="W1039" i="4"/>
  <c r="W1050" i="4"/>
  <c r="W1071" i="4"/>
  <c r="Y1071" i="4" s="1"/>
  <c r="W1082" i="4"/>
  <c r="W1103" i="4"/>
  <c r="W1114" i="4"/>
  <c r="Y1114" i="4" s="1"/>
  <c r="W1146" i="4"/>
  <c r="Y1146" i="4" s="1"/>
  <c r="W1167" i="4"/>
  <c r="W1210" i="4"/>
  <c r="W1231" i="4"/>
  <c r="Y1231" i="4" s="1"/>
  <c r="W1274" i="4"/>
  <c r="Y1274" i="4" s="1"/>
  <c r="W1295" i="4"/>
  <c r="W1338" i="4"/>
  <c r="Y1338" i="4" s="1"/>
  <c r="W1359" i="4"/>
  <c r="Y1359" i="4" s="1"/>
  <c r="W1402" i="4"/>
  <c r="Y1402" i="4" s="1"/>
  <c r="W1423" i="4"/>
  <c r="W1466" i="4"/>
  <c r="W1487" i="4"/>
  <c r="Y1487" i="4" s="1"/>
  <c r="W1530" i="4"/>
  <c r="Y1530" i="4" s="1"/>
  <c r="W1551" i="4"/>
  <c r="W1594" i="4"/>
  <c r="W1615" i="4"/>
  <c r="W1658" i="4"/>
  <c r="Y1658" i="4" s="1"/>
  <c r="W1679" i="4"/>
  <c r="W1722" i="4"/>
  <c r="Y1722" i="4" s="1"/>
  <c r="W1743" i="4"/>
  <c r="W1786" i="4"/>
  <c r="Y1786" i="4" s="1"/>
  <c r="W1807" i="4"/>
  <c r="Y1807" i="4" s="1"/>
  <c r="W1850" i="4"/>
  <c r="Y1850" i="4" s="1"/>
  <c r="W1871" i="4"/>
  <c r="W1914" i="4"/>
  <c r="Y1914" i="4" s="1"/>
  <c r="W1935" i="4"/>
  <c r="Y1935" i="4" s="1"/>
  <c r="W1978" i="4"/>
  <c r="Y1978" i="4" s="1"/>
  <c r="W1999" i="4"/>
  <c r="W2042" i="4"/>
  <c r="Y2042" i="4" s="1"/>
  <c r="W2063" i="4"/>
  <c r="Y2063" i="4" s="1"/>
  <c r="W2106" i="4"/>
  <c r="Y2106" i="4" s="1"/>
  <c r="W2127" i="4"/>
  <c r="Y2127" i="4" s="1"/>
  <c r="W2170" i="4"/>
  <c r="Y2170" i="4" s="1"/>
  <c r="W2191" i="4"/>
  <c r="Y2191" i="4" s="1"/>
  <c r="W2234" i="4"/>
  <c r="Y2234" i="4" s="1"/>
  <c r="W2255" i="4"/>
  <c r="W2298" i="4"/>
  <c r="Y2298" i="4" s="1"/>
  <c r="W2319" i="4"/>
  <c r="Y2319" i="4" s="1"/>
  <c r="W2362" i="4"/>
  <c r="Y2362" i="4" s="1"/>
  <c r="W2383" i="4"/>
  <c r="W2426" i="4"/>
  <c r="Y2426" i="4" s="1"/>
  <c r="W2447" i="4"/>
  <c r="W2490" i="4"/>
  <c r="Y2490" i="4" s="1"/>
  <c r="W2511" i="4"/>
  <c r="Y2511" i="4" s="1"/>
  <c r="W2554" i="4"/>
  <c r="Y2554" i="4" s="1"/>
  <c r="W2575" i="4"/>
  <c r="W2618" i="4"/>
  <c r="Y2618" i="4" s="1"/>
  <c r="W2639" i="4"/>
  <c r="W2682" i="4"/>
  <c r="Y2682" i="4" s="1"/>
  <c r="W2703" i="4"/>
  <c r="W2746" i="4"/>
  <c r="Y2746" i="4" s="1"/>
  <c r="W2767" i="4"/>
  <c r="Y2767" i="4" s="1"/>
  <c r="W2810" i="4"/>
  <c r="Y2810" i="4" s="1"/>
  <c r="W2831" i="4"/>
  <c r="Y2831" i="4" s="1"/>
  <c r="W2947" i="4"/>
  <c r="BG5" i="5"/>
  <c r="BG9" i="5"/>
  <c r="B16" i="3"/>
  <c r="BG13" i="5"/>
  <c r="B20" i="3"/>
  <c r="BG17" i="5"/>
  <c r="B24" i="3"/>
  <c r="BG21" i="5"/>
  <c r="B28" i="3"/>
  <c r="BG25" i="5"/>
  <c r="B32" i="3"/>
  <c r="BG29" i="5"/>
  <c r="B36" i="3"/>
  <c r="BG33" i="5"/>
  <c r="B40" i="3"/>
  <c r="BG37" i="5"/>
  <c r="B44" i="3"/>
  <c r="BG41" i="5"/>
  <c r="B48" i="3"/>
  <c r="BG45" i="5"/>
  <c r="B52" i="3"/>
  <c r="BG49" i="5"/>
  <c r="B56" i="3"/>
  <c r="BG53" i="5"/>
  <c r="B60" i="3"/>
  <c r="BG57" i="5"/>
  <c r="B64" i="3"/>
  <c r="BG61" i="5"/>
  <c r="B68" i="3"/>
  <c r="BG65" i="5"/>
  <c r="B72" i="3"/>
  <c r="BG69" i="5"/>
  <c r="B76" i="3"/>
  <c r="BG73" i="5"/>
  <c r="B80" i="3"/>
  <c r="BG77" i="5"/>
  <c r="B84" i="3"/>
  <c r="BG81" i="5"/>
  <c r="B88" i="3"/>
  <c r="BG85" i="5"/>
  <c r="B92" i="3"/>
  <c r="BG89" i="5"/>
  <c r="B96" i="3"/>
  <c r="BG93" i="5"/>
  <c r="B100" i="3"/>
  <c r="BG97" i="5"/>
  <c r="B104" i="3"/>
  <c r="BG101" i="5"/>
  <c r="B108" i="3"/>
  <c r="BG105" i="5"/>
  <c r="B112" i="3"/>
  <c r="BG109" i="5"/>
  <c r="B116" i="3"/>
  <c r="BG113" i="5"/>
  <c r="B120" i="3"/>
  <c r="BG117" i="5"/>
  <c r="B124" i="3"/>
  <c r="BG121" i="5"/>
  <c r="B128" i="3"/>
  <c r="BG125" i="5"/>
  <c r="B132" i="3"/>
  <c r="BG129" i="5"/>
  <c r="B136" i="3"/>
  <c r="BG133" i="5"/>
  <c r="B140" i="3"/>
  <c r="BG137" i="5"/>
  <c r="B144" i="3"/>
  <c r="BG141" i="5"/>
  <c r="B148" i="3"/>
  <c r="BG145" i="5"/>
  <c r="B152" i="3"/>
  <c r="BG149" i="5"/>
  <c r="B156" i="3"/>
  <c r="BG153" i="5"/>
  <c r="B160" i="3"/>
  <c r="BG157" i="5"/>
  <c r="B164" i="3"/>
  <c r="BG161" i="5"/>
  <c r="B168" i="3"/>
  <c r="BG165" i="5"/>
  <c r="B172" i="3"/>
  <c r="BG169" i="5"/>
  <c r="B176" i="3"/>
  <c r="BG173" i="5"/>
  <c r="B180" i="3"/>
  <c r="BG177" i="5"/>
  <c r="B184" i="3"/>
  <c r="BG181" i="5"/>
  <c r="B188" i="3"/>
  <c r="BG185" i="5"/>
  <c r="B192" i="3"/>
  <c r="BG189" i="5"/>
  <c r="B196" i="3"/>
  <c r="BG193" i="5"/>
  <c r="B200" i="3"/>
  <c r="BG197" i="5"/>
  <c r="B204" i="3"/>
  <c r="BG201" i="5"/>
  <c r="B208" i="3"/>
  <c r="BG205" i="5"/>
  <c r="B212" i="3"/>
  <c r="BG209" i="5"/>
  <c r="B216" i="3"/>
  <c r="W216" i="4"/>
  <c r="BG213" i="5"/>
  <c r="B220" i="3"/>
  <c r="BG217" i="5"/>
  <c r="B224" i="3"/>
  <c r="W224" i="4"/>
  <c r="Y224" i="4" s="1"/>
  <c r="BG221" i="5"/>
  <c r="B228" i="3"/>
  <c r="BG225" i="5"/>
  <c r="B232" i="3"/>
  <c r="W232" i="4"/>
  <c r="Y232" i="4" s="1"/>
  <c r="BG229" i="5"/>
  <c r="B236" i="3"/>
  <c r="BG233" i="5"/>
  <c r="B240" i="3"/>
  <c r="W240" i="4"/>
  <c r="Y240" i="4" s="1"/>
  <c r="BG237" i="5"/>
  <c r="B244" i="3"/>
  <c r="BG241" i="5"/>
  <c r="B248" i="3"/>
  <c r="W248" i="4"/>
  <c r="BG245" i="5"/>
  <c r="B252" i="3"/>
  <c r="BG249" i="5"/>
  <c r="B256" i="3"/>
  <c r="W256" i="4"/>
  <c r="BG253" i="5"/>
  <c r="B260" i="3"/>
  <c r="BG257" i="5"/>
  <c r="B264" i="3"/>
  <c r="W264" i="4"/>
  <c r="Y264" i="4" s="1"/>
  <c r="BG261" i="5"/>
  <c r="B268" i="3"/>
  <c r="BG265" i="5"/>
  <c r="B272" i="3"/>
  <c r="W272" i="4"/>
  <c r="Y272" i="4" s="1"/>
  <c r="BG269" i="5"/>
  <c r="B276" i="3"/>
  <c r="BG273" i="5"/>
  <c r="B280" i="3"/>
  <c r="W280" i="4"/>
  <c r="BG277" i="5"/>
  <c r="B284" i="3"/>
  <c r="BG281" i="5"/>
  <c r="B288" i="3"/>
  <c r="W288" i="4"/>
  <c r="Y288" i="4" s="1"/>
  <c r="BG285" i="5"/>
  <c r="B292" i="3"/>
  <c r="BG289" i="5"/>
  <c r="B296" i="3"/>
  <c r="W296" i="4"/>
  <c r="Y296" i="4" s="1"/>
  <c r="BG293" i="5"/>
  <c r="B300" i="3"/>
  <c r="BG297" i="5"/>
  <c r="B304" i="3"/>
  <c r="W304" i="4"/>
  <c r="Y304" i="4" s="1"/>
  <c r="BG301" i="5"/>
  <c r="B308" i="3"/>
  <c r="BG305" i="5"/>
  <c r="B312" i="3"/>
  <c r="W312" i="4"/>
  <c r="Y312" i="4" s="1"/>
  <c r="BG309" i="5"/>
  <c r="B316" i="3"/>
  <c r="BG313" i="5"/>
  <c r="B320" i="3"/>
  <c r="W320" i="4"/>
  <c r="Y320" i="4" s="1"/>
  <c r="BG317" i="5"/>
  <c r="B324" i="3"/>
  <c r="BG321" i="5"/>
  <c r="B328" i="3"/>
  <c r="W328" i="4"/>
  <c r="Y328" i="4" s="1"/>
  <c r="BG325" i="5"/>
  <c r="B332" i="3"/>
  <c r="BG329" i="5"/>
  <c r="B336" i="3"/>
  <c r="W336" i="4"/>
  <c r="BG333" i="5"/>
  <c r="B340" i="3"/>
  <c r="BG337" i="5"/>
  <c r="B344" i="3"/>
  <c r="W344" i="4"/>
  <c r="BG341" i="5"/>
  <c r="B348" i="3"/>
  <c r="BG345" i="5"/>
  <c r="B352" i="3"/>
  <c r="W352" i="4"/>
  <c r="Y352" i="4" s="1"/>
  <c r="BG349" i="5"/>
  <c r="B356" i="3"/>
  <c r="BG353" i="5"/>
  <c r="B360" i="3"/>
  <c r="W360" i="4"/>
  <c r="Y360" i="4" s="1"/>
  <c r="BG357" i="5"/>
  <c r="B364" i="3"/>
  <c r="BG361" i="5"/>
  <c r="B368" i="3"/>
  <c r="W368" i="4"/>
  <c r="BG365" i="5"/>
  <c r="B372" i="3"/>
  <c r="BG369" i="5"/>
  <c r="B376" i="3"/>
  <c r="W376" i="4"/>
  <c r="Y376" i="4" s="1"/>
  <c r="BG373" i="5"/>
  <c r="B380" i="3"/>
  <c r="BG377" i="5"/>
  <c r="B384" i="3"/>
  <c r="W384" i="4"/>
  <c r="Y384" i="4" s="1"/>
  <c r="BG381" i="5"/>
  <c r="B388" i="3"/>
  <c r="BG385" i="5"/>
  <c r="B392" i="3"/>
  <c r="W392" i="4"/>
  <c r="Y392" i="4" s="1"/>
  <c r="BG389" i="5"/>
  <c r="B396" i="3"/>
  <c r="BG393" i="5"/>
  <c r="B400" i="3"/>
  <c r="W400" i="4"/>
  <c r="Y400" i="4" s="1"/>
  <c r="BG397" i="5"/>
  <c r="B404" i="3"/>
  <c r="BG401" i="5"/>
  <c r="B408" i="3"/>
  <c r="W408" i="4"/>
  <c r="Y408" i="4" s="1"/>
  <c r="BG405" i="5"/>
  <c r="B412" i="3"/>
  <c r="BG409" i="5"/>
  <c r="B416" i="3"/>
  <c r="W416" i="4"/>
  <c r="Y416" i="4" s="1"/>
  <c r="BG413" i="5"/>
  <c r="B420" i="3"/>
  <c r="BG417" i="5"/>
  <c r="B424" i="3"/>
  <c r="W424" i="4"/>
  <c r="Y424" i="4" s="1"/>
  <c r="BG421" i="5"/>
  <c r="B428" i="3"/>
  <c r="BG425" i="5"/>
  <c r="B432" i="3"/>
  <c r="W432" i="4"/>
  <c r="Y432" i="4" s="1"/>
  <c r="BG429" i="5"/>
  <c r="B436" i="3"/>
  <c r="BG433" i="5"/>
  <c r="B440" i="3"/>
  <c r="W440" i="4"/>
  <c r="BG437" i="5"/>
  <c r="B444" i="3"/>
  <c r="BG441" i="5"/>
  <c r="B448" i="3"/>
  <c r="W448" i="4"/>
  <c r="Y448" i="4" s="1"/>
  <c r="BG445" i="5"/>
  <c r="B452" i="3"/>
  <c r="BG449" i="5"/>
  <c r="B456" i="3"/>
  <c r="W456" i="4"/>
  <c r="Y456" i="4" s="1"/>
  <c r="BG453" i="5"/>
  <c r="B460" i="3"/>
  <c r="BG457" i="5"/>
  <c r="B464" i="3"/>
  <c r="W464" i="4"/>
  <c r="Y464" i="4" s="1"/>
  <c r="BG461" i="5"/>
  <c r="B468" i="3"/>
  <c r="BG465" i="5"/>
  <c r="B472" i="3"/>
  <c r="W472" i="4"/>
  <c r="BG469" i="5"/>
  <c r="B476" i="3"/>
  <c r="BG473" i="5"/>
  <c r="B480" i="3"/>
  <c r="W480" i="4"/>
  <c r="Y480" i="4" s="1"/>
  <c r="BG477" i="5"/>
  <c r="B484" i="3"/>
  <c r="BG481" i="5"/>
  <c r="B488" i="3"/>
  <c r="W488" i="4"/>
  <c r="Y488" i="4" s="1"/>
  <c r="BG485" i="5"/>
  <c r="B492" i="3"/>
  <c r="BG489" i="5"/>
  <c r="B496" i="3"/>
  <c r="W496" i="4"/>
  <c r="Y496" i="4" s="1"/>
  <c r="BG493" i="5"/>
  <c r="B500" i="3"/>
  <c r="BG497" i="5"/>
  <c r="B504" i="3"/>
  <c r="W504" i="4"/>
  <c r="Y504" i="4" s="1"/>
  <c r="BG501" i="5"/>
  <c r="B508" i="3"/>
  <c r="BG505" i="5"/>
  <c r="B512" i="3"/>
  <c r="W512" i="4"/>
  <c r="Y512" i="4" s="1"/>
  <c r="BG509" i="5"/>
  <c r="B516" i="3"/>
  <c r="BG513" i="5"/>
  <c r="B520" i="3"/>
  <c r="W520" i="4"/>
  <c r="Y520" i="4" s="1"/>
  <c r="BG517" i="5"/>
  <c r="B524" i="3"/>
  <c r="BG521" i="5"/>
  <c r="B528" i="3"/>
  <c r="W528" i="4"/>
  <c r="BG525" i="5"/>
  <c r="B532" i="3"/>
  <c r="BG529" i="5"/>
  <c r="B536" i="3"/>
  <c r="W536" i="4"/>
  <c r="BG533" i="5"/>
  <c r="B540" i="3"/>
  <c r="BG537" i="5"/>
  <c r="B544" i="3"/>
  <c r="W544" i="4"/>
  <c r="BG541" i="5"/>
  <c r="B548" i="3"/>
  <c r="BG545" i="5"/>
  <c r="B552" i="3"/>
  <c r="W552" i="4"/>
  <c r="Y552" i="4" s="1"/>
  <c r="BG549" i="5"/>
  <c r="B556" i="3"/>
  <c r="BG553" i="5"/>
  <c r="B560" i="3"/>
  <c r="W560" i="4"/>
  <c r="Y560" i="4" s="1"/>
  <c r="BG557" i="5"/>
  <c r="B564" i="3"/>
  <c r="BG561" i="5"/>
  <c r="B568" i="3"/>
  <c r="W568" i="4"/>
  <c r="BG565" i="5"/>
  <c r="B572" i="3"/>
  <c r="BG569" i="5"/>
  <c r="B576" i="3"/>
  <c r="W576" i="4"/>
  <c r="Y576" i="4" s="1"/>
  <c r="BG573" i="5"/>
  <c r="B580" i="3"/>
  <c r="BG577" i="5"/>
  <c r="B584" i="3"/>
  <c r="W584" i="4"/>
  <c r="Y584" i="4" s="1"/>
  <c r="BG581" i="5"/>
  <c r="B588" i="3"/>
  <c r="BG585" i="5"/>
  <c r="B592" i="3"/>
  <c r="W592" i="4"/>
  <c r="Y592" i="4" s="1"/>
  <c r="BG589" i="5"/>
  <c r="B596" i="3"/>
  <c r="BG593" i="5"/>
  <c r="B600" i="3"/>
  <c r="W600" i="4"/>
  <c r="BG597" i="5"/>
  <c r="B604" i="3"/>
  <c r="BG601" i="5"/>
  <c r="B608" i="3"/>
  <c r="W608" i="4"/>
  <c r="Y608" i="4" s="1"/>
  <c r="BG605" i="5"/>
  <c r="B612" i="3"/>
  <c r="BG609" i="5"/>
  <c r="B616" i="3"/>
  <c r="W616" i="4"/>
  <c r="Y616" i="4" s="1"/>
  <c r="BG613" i="5"/>
  <c r="B620" i="3"/>
  <c r="BG617" i="5"/>
  <c r="B624" i="3"/>
  <c r="W624" i="4"/>
  <c r="Y624" i="4" s="1"/>
  <c r="BG621" i="5"/>
  <c r="B628" i="3"/>
  <c r="BG625" i="5"/>
  <c r="B632" i="3"/>
  <c r="W632" i="4"/>
  <c r="Y632" i="4" s="1"/>
  <c r="BG629" i="5"/>
  <c r="B636" i="3"/>
  <c r="BG633" i="5"/>
  <c r="B640" i="3"/>
  <c r="W640" i="4"/>
  <c r="Y640" i="4" s="1"/>
  <c r="BG637" i="5"/>
  <c r="B644" i="3"/>
  <c r="BG641" i="5"/>
  <c r="B648" i="3"/>
  <c r="W648" i="4"/>
  <c r="Y648" i="4" s="1"/>
  <c r="BG645" i="5"/>
  <c r="B652" i="3"/>
  <c r="BG649" i="5"/>
  <c r="B656" i="3"/>
  <c r="W656" i="4"/>
  <c r="Y656" i="4" s="1"/>
  <c r="BG653" i="5"/>
  <c r="B660" i="3"/>
  <c r="BG657" i="5"/>
  <c r="B664" i="3"/>
  <c r="W664" i="4"/>
  <c r="Y664" i="4" s="1"/>
  <c r="BG661" i="5"/>
  <c r="B668" i="3"/>
  <c r="BG665" i="5"/>
  <c r="B672" i="3"/>
  <c r="W672" i="4"/>
  <c r="Y672" i="4" s="1"/>
  <c r="BG669" i="5"/>
  <c r="B676" i="3"/>
  <c r="BG673" i="5"/>
  <c r="B680" i="3"/>
  <c r="W680" i="4"/>
  <c r="Y680" i="4" s="1"/>
  <c r="BG677" i="5"/>
  <c r="B684" i="3"/>
  <c r="BG681" i="5"/>
  <c r="B688" i="3"/>
  <c r="W688" i="4"/>
  <c r="Y688" i="4" s="1"/>
  <c r="BG685" i="5"/>
  <c r="B692" i="3"/>
  <c r="BG689" i="5"/>
  <c r="B696" i="3"/>
  <c r="W696" i="4"/>
  <c r="Y696" i="4" s="1"/>
  <c r="BG693" i="5"/>
  <c r="B700" i="3"/>
  <c r="BG697" i="5"/>
  <c r="B704" i="3"/>
  <c r="W704" i="4"/>
  <c r="Y704" i="4" s="1"/>
  <c r="BG701" i="5"/>
  <c r="B708" i="3"/>
  <c r="BG705" i="5"/>
  <c r="B712" i="3"/>
  <c r="W712" i="4"/>
  <c r="Y712" i="4" s="1"/>
  <c r="BG709" i="5"/>
  <c r="B716" i="3"/>
  <c r="BG713" i="5"/>
  <c r="B720" i="3"/>
  <c r="W720" i="4"/>
  <c r="BG717" i="5"/>
  <c r="B724" i="3"/>
  <c r="BG721" i="5"/>
  <c r="B728" i="3"/>
  <c r="W728" i="4"/>
  <c r="Y728" i="4" s="1"/>
  <c r="BG725" i="5"/>
  <c r="B732" i="3"/>
  <c r="BG729" i="5"/>
  <c r="B736" i="3"/>
  <c r="W736" i="4"/>
  <c r="Y736" i="4" s="1"/>
  <c r="BG733" i="5"/>
  <c r="B740" i="3"/>
  <c r="BG737" i="5"/>
  <c r="B744" i="3"/>
  <c r="W744" i="4"/>
  <c r="Y744" i="4" s="1"/>
  <c r="BG741" i="5"/>
  <c r="B748" i="3"/>
  <c r="BG745" i="5"/>
  <c r="B752" i="3"/>
  <c r="W752" i="4"/>
  <c r="BG749" i="5"/>
  <c r="B756" i="3"/>
  <c r="BG753" i="5"/>
  <c r="B760" i="3"/>
  <c r="W760" i="4"/>
  <c r="Y760" i="4" s="1"/>
  <c r="BG757" i="5"/>
  <c r="B764" i="3"/>
  <c r="BG761" i="5"/>
  <c r="B768" i="3"/>
  <c r="W768" i="4"/>
  <c r="Y768" i="4" s="1"/>
  <c r="BG765" i="5"/>
  <c r="B772" i="3"/>
  <c r="BG769" i="5"/>
  <c r="B776" i="3"/>
  <c r="W776" i="4"/>
  <c r="Y776" i="4" s="1"/>
  <c r="BG773" i="5"/>
  <c r="B780" i="3"/>
  <c r="BG777" i="5"/>
  <c r="B784" i="3"/>
  <c r="W784" i="4"/>
  <c r="Y784" i="4" s="1"/>
  <c r="BG781" i="5"/>
  <c r="B788" i="3"/>
  <c r="BG785" i="5"/>
  <c r="B792" i="3"/>
  <c r="W792" i="4"/>
  <c r="Y792" i="4" s="1"/>
  <c r="BG789" i="5"/>
  <c r="B796" i="3"/>
  <c r="BG793" i="5"/>
  <c r="B800" i="3"/>
  <c r="W800" i="4"/>
  <c r="BG797" i="5"/>
  <c r="B804" i="3"/>
  <c r="BG801" i="5"/>
  <c r="B808" i="3"/>
  <c r="W808" i="4"/>
  <c r="Y808" i="4" s="1"/>
  <c r="BG805" i="5"/>
  <c r="B812" i="3"/>
  <c r="BG809" i="5"/>
  <c r="B816" i="3"/>
  <c r="W816" i="4"/>
  <c r="BG813" i="5"/>
  <c r="B820" i="3"/>
  <c r="BG817" i="5"/>
  <c r="B824" i="3"/>
  <c r="W824" i="4"/>
  <c r="Y824" i="4" s="1"/>
  <c r="BG821" i="5"/>
  <c r="B828" i="3"/>
  <c r="BG825" i="5"/>
  <c r="B832" i="3"/>
  <c r="W832" i="4"/>
  <c r="Y832" i="4" s="1"/>
  <c r="BG829" i="5"/>
  <c r="B836" i="3"/>
  <c r="BG833" i="5"/>
  <c r="B840" i="3"/>
  <c r="W840" i="4"/>
  <c r="Y840" i="4" s="1"/>
  <c r="BG837" i="5"/>
  <c r="B844" i="3"/>
  <c r="BG841" i="5"/>
  <c r="B848" i="3"/>
  <c r="W848" i="4"/>
  <c r="BG845" i="5"/>
  <c r="B852" i="3"/>
  <c r="BG849" i="5"/>
  <c r="B856" i="3"/>
  <c r="W856" i="4"/>
  <c r="Y856" i="4" s="1"/>
  <c r="BG853" i="5"/>
  <c r="B860" i="3"/>
  <c r="BG857" i="5"/>
  <c r="B864" i="3"/>
  <c r="W864" i="4"/>
  <c r="Y864" i="4" s="1"/>
  <c r="BG861" i="5"/>
  <c r="B868" i="3"/>
  <c r="BG865" i="5"/>
  <c r="B872" i="3"/>
  <c r="W872" i="4"/>
  <c r="Y872" i="4" s="1"/>
  <c r="BG869" i="5"/>
  <c r="B876" i="3"/>
  <c r="BG873" i="5"/>
  <c r="B880" i="3"/>
  <c r="W880" i="4"/>
  <c r="BG877" i="5"/>
  <c r="B884" i="3"/>
  <c r="BG881" i="5"/>
  <c r="B888" i="3"/>
  <c r="W888" i="4"/>
  <c r="Y888" i="4" s="1"/>
  <c r="BG885" i="5"/>
  <c r="B892" i="3"/>
  <c r="BG889" i="5"/>
  <c r="B896" i="3"/>
  <c r="W896" i="4"/>
  <c r="Y896" i="4" s="1"/>
  <c r="BG893" i="5"/>
  <c r="B900" i="3"/>
  <c r="BG897" i="5"/>
  <c r="B904" i="3"/>
  <c r="W904" i="4"/>
  <c r="Y904" i="4" s="1"/>
  <c r="BG901" i="5"/>
  <c r="B908" i="3"/>
  <c r="BG905" i="5"/>
  <c r="B912" i="3"/>
  <c r="W912" i="4"/>
  <c r="Y912" i="4" s="1"/>
  <c r="BG909" i="5"/>
  <c r="B916" i="3"/>
  <c r="BG913" i="5"/>
  <c r="B920" i="3"/>
  <c r="W920" i="4"/>
  <c r="Y920" i="4" s="1"/>
  <c r="BG917" i="5"/>
  <c r="B924" i="3"/>
  <c r="BG921" i="5"/>
  <c r="B928" i="3"/>
  <c r="W928" i="4"/>
  <c r="Y928" i="4" s="1"/>
  <c r="BG925" i="5"/>
  <c r="B932" i="3"/>
  <c r="BG929" i="5"/>
  <c r="B936" i="3"/>
  <c r="W936" i="4"/>
  <c r="Y936" i="4" s="1"/>
  <c r="BG933" i="5"/>
  <c r="B940" i="3"/>
  <c r="BG937" i="5"/>
  <c r="B944" i="3"/>
  <c r="W944" i="4"/>
  <c r="Y944" i="4" s="1"/>
  <c r="BG941" i="5"/>
  <c r="B948" i="3"/>
  <c r="BG945" i="5"/>
  <c r="B952" i="3"/>
  <c r="W952" i="4"/>
  <c r="BG949" i="5"/>
  <c r="B956" i="3"/>
  <c r="BG953" i="5"/>
  <c r="B960" i="3"/>
  <c r="W960" i="4"/>
  <c r="BG957" i="5"/>
  <c r="B964" i="3"/>
  <c r="BG961" i="5"/>
  <c r="B968" i="3"/>
  <c r="W968" i="4"/>
  <c r="Y968" i="4" s="1"/>
  <c r="BG965" i="5"/>
  <c r="B972" i="3"/>
  <c r="BG969" i="5"/>
  <c r="B976" i="3"/>
  <c r="W976" i="4"/>
  <c r="BG973" i="5"/>
  <c r="B980" i="3"/>
  <c r="BG977" i="5"/>
  <c r="B984" i="3"/>
  <c r="W984" i="4"/>
  <c r="Y984" i="4" s="1"/>
  <c r="BG981" i="5"/>
  <c r="B988" i="3"/>
  <c r="BG985" i="5"/>
  <c r="B992" i="3"/>
  <c r="W992" i="4"/>
  <c r="Y992" i="4" s="1"/>
  <c r="BG989" i="5"/>
  <c r="B996" i="3"/>
  <c r="BG993" i="5"/>
  <c r="B1000" i="3"/>
  <c r="W1000" i="4"/>
  <c r="Y1000" i="4" s="1"/>
  <c r="BG997" i="5"/>
  <c r="B1004" i="3"/>
  <c r="BG1001" i="5"/>
  <c r="B1008" i="3"/>
  <c r="W1008" i="4"/>
  <c r="BG1005" i="5"/>
  <c r="B1012" i="3"/>
  <c r="BG1009" i="5"/>
  <c r="B1016" i="3"/>
  <c r="W1016" i="4"/>
  <c r="Y1016" i="4" s="1"/>
  <c r="BG1013" i="5"/>
  <c r="B1020" i="3"/>
  <c r="BG1017" i="5"/>
  <c r="B1024" i="3"/>
  <c r="W1024" i="4"/>
  <c r="Y1024" i="4" s="1"/>
  <c r="BG1021" i="5"/>
  <c r="B1028" i="3"/>
  <c r="BG1025" i="5"/>
  <c r="B1032" i="3"/>
  <c r="W1032" i="4"/>
  <c r="Y1032" i="4" s="1"/>
  <c r="BG1029" i="5"/>
  <c r="B1036" i="3"/>
  <c r="BG1033" i="5"/>
  <c r="B1040" i="3"/>
  <c r="W1040" i="4"/>
  <c r="Y1040" i="4" s="1"/>
  <c r="BG1037" i="5"/>
  <c r="B1044" i="3"/>
  <c r="BG1041" i="5"/>
  <c r="B1048" i="3"/>
  <c r="W1048" i="4"/>
  <c r="BG1045" i="5"/>
  <c r="B1052" i="3"/>
  <c r="BG1049" i="5"/>
  <c r="B1056" i="3"/>
  <c r="W1056" i="4"/>
  <c r="Y1056" i="4" s="1"/>
  <c r="BG1053" i="5"/>
  <c r="B1060" i="3"/>
  <c r="BG1057" i="5"/>
  <c r="B1064" i="3"/>
  <c r="W1064" i="4"/>
  <c r="Y1064" i="4" s="1"/>
  <c r="BG1061" i="5"/>
  <c r="B1068" i="3"/>
  <c r="BG1065" i="5"/>
  <c r="B1072" i="3"/>
  <c r="W1072" i="4"/>
  <c r="BG1069" i="5"/>
  <c r="B1076" i="3"/>
  <c r="BG1073" i="5"/>
  <c r="B1080" i="3"/>
  <c r="W1080" i="4"/>
  <c r="Y1080" i="4" s="1"/>
  <c r="BG1077" i="5"/>
  <c r="B1084" i="3"/>
  <c r="BG1081" i="5"/>
  <c r="B1088" i="3"/>
  <c r="W1088" i="4"/>
  <c r="BG1085" i="5"/>
  <c r="B1092" i="3"/>
  <c r="BG1089" i="5"/>
  <c r="B1096" i="3"/>
  <c r="W1096" i="4"/>
  <c r="Y1096" i="4" s="1"/>
  <c r="BG1093" i="5"/>
  <c r="B1100" i="3"/>
  <c r="BG1097" i="5"/>
  <c r="B1104" i="3"/>
  <c r="W1104" i="4"/>
  <c r="Y1104" i="4" s="1"/>
  <c r="BG1101" i="5"/>
  <c r="B1108" i="3"/>
  <c r="BG1105" i="5"/>
  <c r="B1112" i="3"/>
  <c r="W1112" i="4"/>
  <c r="Y1112" i="4" s="1"/>
  <c r="BG1109" i="5"/>
  <c r="B1116" i="3"/>
  <c r="BG1113" i="5"/>
  <c r="B1120" i="3"/>
  <c r="W1120" i="4"/>
  <c r="Y1120" i="4" s="1"/>
  <c r="BG1117" i="5"/>
  <c r="B1124" i="3"/>
  <c r="BG1121" i="5"/>
  <c r="B1128" i="3"/>
  <c r="W1128" i="4"/>
  <c r="Y1128" i="4" s="1"/>
  <c r="BG1125" i="5"/>
  <c r="B1132" i="3"/>
  <c r="W1132" i="4"/>
  <c r="Y1132" i="4" s="1"/>
  <c r="BG1129" i="5"/>
  <c r="B1136" i="3"/>
  <c r="W1136" i="4"/>
  <c r="Y1136" i="4" s="1"/>
  <c r="BG1133" i="5"/>
  <c r="B1140" i="3"/>
  <c r="BG1137" i="5"/>
  <c r="B1144" i="3"/>
  <c r="W1144" i="4"/>
  <c r="Y1144" i="4" s="1"/>
  <c r="BG1141" i="5"/>
  <c r="B1148" i="3"/>
  <c r="W1148" i="4"/>
  <c r="Y1148" i="4" s="1"/>
  <c r="BG1145" i="5"/>
  <c r="B1152" i="3"/>
  <c r="W1152" i="4"/>
  <c r="BG1149" i="5"/>
  <c r="B1156" i="3"/>
  <c r="BG1153" i="5"/>
  <c r="B1160" i="3"/>
  <c r="W1160" i="4"/>
  <c r="Y1160" i="4" s="1"/>
  <c r="BG1157" i="5"/>
  <c r="B1164" i="3"/>
  <c r="W1164" i="4"/>
  <c r="BG1161" i="5"/>
  <c r="B1168" i="3"/>
  <c r="W1168" i="4"/>
  <c r="Y1168" i="4" s="1"/>
  <c r="BG1165" i="5"/>
  <c r="B1172" i="3"/>
  <c r="BG1169" i="5"/>
  <c r="B1176" i="3"/>
  <c r="W1176" i="4"/>
  <c r="Y1176" i="4" s="1"/>
  <c r="BG1173" i="5"/>
  <c r="B1180" i="3"/>
  <c r="W1180" i="4"/>
  <c r="Y1180" i="4" s="1"/>
  <c r="BG1177" i="5"/>
  <c r="B1184" i="3"/>
  <c r="W1184" i="4"/>
  <c r="Y1184" i="4" s="1"/>
  <c r="BG1181" i="5"/>
  <c r="B1188" i="3"/>
  <c r="BG1185" i="5"/>
  <c r="B1192" i="3"/>
  <c r="W1192" i="4"/>
  <c r="Y1192" i="4" s="1"/>
  <c r="BG1189" i="5"/>
  <c r="B1196" i="3"/>
  <c r="W1196" i="4"/>
  <c r="Y1196" i="4" s="1"/>
  <c r="BG1193" i="5"/>
  <c r="B1200" i="3"/>
  <c r="W1200" i="4"/>
  <c r="BG1197" i="5"/>
  <c r="B1204" i="3"/>
  <c r="BG1201" i="5"/>
  <c r="B1208" i="3"/>
  <c r="W1208" i="4"/>
  <c r="BG1205" i="5"/>
  <c r="B1212" i="3"/>
  <c r="W1212" i="4"/>
  <c r="Y1212" i="4" s="1"/>
  <c r="BG1209" i="5"/>
  <c r="B1216" i="3"/>
  <c r="W1216" i="4"/>
  <c r="BG1213" i="5"/>
  <c r="B1220" i="3"/>
  <c r="BG1217" i="5"/>
  <c r="B1224" i="3"/>
  <c r="W1224" i="4"/>
  <c r="Y1224" i="4" s="1"/>
  <c r="BG1221" i="5"/>
  <c r="B1228" i="3"/>
  <c r="W1228" i="4"/>
  <c r="Y1228" i="4" s="1"/>
  <c r="BG1225" i="5"/>
  <c r="B1232" i="3"/>
  <c r="W1232" i="4"/>
  <c r="Y1232" i="4" s="1"/>
  <c r="BG1229" i="5"/>
  <c r="B1236" i="3"/>
  <c r="BG1233" i="5"/>
  <c r="B1240" i="3"/>
  <c r="W1240" i="4"/>
  <c r="BG1237" i="5"/>
  <c r="B1244" i="3"/>
  <c r="W1244" i="4"/>
  <c r="Y1244" i="4" s="1"/>
  <c r="BG1241" i="5"/>
  <c r="B1248" i="3"/>
  <c r="W1248" i="4"/>
  <c r="Y1248" i="4" s="1"/>
  <c r="BG1245" i="5"/>
  <c r="B1252" i="3"/>
  <c r="BG1249" i="5"/>
  <c r="B1256" i="3"/>
  <c r="W1256" i="4"/>
  <c r="Y1256" i="4" s="1"/>
  <c r="BG1253" i="5"/>
  <c r="B1260" i="3"/>
  <c r="W1260" i="4"/>
  <c r="Y1260" i="4" s="1"/>
  <c r="BG1257" i="5"/>
  <c r="B1264" i="3"/>
  <c r="W1264" i="4"/>
  <c r="Y1264" i="4" s="1"/>
  <c r="BG1261" i="5"/>
  <c r="B1268" i="3"/>
  <c r="BG1265" i="5"/>
  <c r="B1272" i="3"/>
  <c r="W1272" i="4"/>
  <c r="BG1269" i="5"/>
  <c r="B1276" i="3"/>
  <c r="W1276" i="4"/>
  <c r="BG1273" i="5"/>
  <c r="B1280" i="3"/>
  <c r="W1280" i="4"/>
  <c r="Y1280" i="4" s="1"/>
  <c r="BG1277" i="5"/>
  <c r="B1284" i="3"/>
  <c r="BG1281" i="5"/>
  <c r="B1288" i="3"/>
  <c r="W1288" i="4"/>
  <c r="Y1288" i="4" s="1"/>
  <c r="BG1285" i="5"/>
  <c r="B1292" i="3"/>
  <c r="W1292" i="4"/>
  <c r="Y1292" i="4" s="1"/>
  <c r="BG1289" i="5"/>
  <c r="B1296" i="3"/>
  <c r="W1296" i="4"/>
  <c r="Y1296" i="4" s="1"/>
  <c r="BG1293" i="5"/>
  <c r="B1300" i="3"/>
  <c r="BG1297" i="5"/>
  <c r="B1304" i="3"/>
  <c r="W1304" i="4"/>
  <c r="Y1304" i="4" s="1"/>
  <c r="BG1301" i="5"/>
  <c r="B1308" i="3"/>
  <c r="W1308" i="4"/>
  <c r="Y1308" i="4" s="1"/>
  <c r="BG1305" i="5"/>
  <c r="B1312" i="3"/>
  <c r="W1312" i="4"/>
  <c r="BG1309" i="5"/>
  <c r="B1316" i="3"/>
  <c r="BG1313" i="5"/>
  <c r="B1320" i="3"/>
  <c r="W1320" i="4"/>
  <c r="Y1320" i="4" s="1"/>
  <c r="BG1317" i="5"/>
  <c r="B1324" i="3"/>
  <c r="W1324" i="4"/>
  <c r="Y1324" i="4" s="1"/>
  <c r="BG1321" i="5"/>
  <c r="B1328" i="3"/>
  <c r="W1328" i="4"/>
  <c r="BG1325" i="5"/>
  <c r="B1332" i="3"/>
  <c r="BG1329" i="5"/>
  <c r="B1336" i="3"/>
  <c r="W1336" i="4"/>
  <c r="BG1333" i="5"/>
  <c r="B1340" i="3"/>
  <c r="W1340" i="4"/>
  <c r="Y1340" i="4" s="1"/>
  <c r="BG1337" i="5"/>
  <c r="B1344" i="3"/>
  <c r="W1344" i="4"/>
  <c r="Y1344" i="4" s="1"/>
  <c r="BG1341" i="5"/>
  <c r="B1348" i="3"/>
  <c r="BG1345" i="5"/>
  <c r="B1352" i="3"/>
  <c r="W1352" i="4"/>
  <c r="Y1352" i="4" s="1"/>
  <c r="BG1349" i="5"/>
  <c r="B1356" i="3"/>
  <c r="W1356" i="4"/>
  <c r="BG1353" i="5"/>
  <c r="B1360" i="3"/>
  <c r="W1360" i="4"/>
  <c r="Y1360" i="4" s="1"/>
  <c r="BG1357" i="5"/>
  <c r="B1364" i="3"/>
  <c r="BG1361" i="5"/>
  <c r="B1368" i="3"/>
  <c r="W1368" i="4"/>
  <c r="Y1368" i="4" s="1"/>
  <c r="BG1365" i="5"/>
  <c r="B1372" i="3"/>
  <c r="W1372" i="4"/>
  <c r="Y1372" i="4" s="1"/>
  <c r="BG1369" i="5"/>
  <c r="B1376" i="3"/>
  <c r="W1376" i="4"/>
  <c r="Y1376" i="4" s="1"/>
  <c r="BG1373" i="5"/>
  <c r="B1380" i="3"/>
  <c r="BG1377" i="5"/>
  <c r="B1384" i="3"/>
  <c r="W1384" i="4"/>
  <c r="Y1384" i="4" s="1"/>
  <c r="BG1381" i="5"/>
  <c r="B1388" i="3"/>
  <c r="W1388" i="4"/>
  <c r="Y1388" i="4" s="1"/>
  <c r="BG1385" i="5"/>
  <c r="B1392" i="3"/>
  <c r="W1392" i="4"/>
  <c r="Y1392" i="4" s="1"/>
  <c r="BG1389" i="5"/>
  <c r="B1396" i="3"/>
  <c r="BG1393" i="5"/>
  <c r="B1400" i="3"/>
  <c r="W1400" i="4"/>
  <c r="Y1400" i="4" s="1"/>
  <c r="BG1397" i="5"/>
  <c r="B1404" i="3"/>
  <c r="W1404" i="4"/>
  <c r="Y1404" i="4" s="1"/>
  <c r="BG1401" i="5"/>
  <c r="B1408" i="3"/>
  <c r="W1408" i="4"/>
  <c r="Y1408" i="4" s="1"/>
  <c r="BG1405" i="5"/>
  <c r="B1412" i="3"/>
  <c r="BG1409" i="5"/>
  <c r="B1416" i="3"/>
  <c r="W1416" i="4"/>
  <c r="Y1416" i="4" s="1"/>
  <c r="BG1413" i="5"/>
  <c r="B1420" i="3"/>
  <c r="W1420" i="4"/>
  <c r="BG1417" i="5"/>
  <c r="B1424" i="3"/>
  <c r="W1424" i="4"/>
  <c r="Y1424" i="4" s="1"/>
  <c r="BG1421" i="5"/>
  <c r="B1428" i="3"/>
  <c r="BG1425" i="5"/>
  <c r="B1432" i="3"/>
  <c r="W1432" i="4"/>
  <c r="Y1432" i="4" s="1"/>
  <c r="BG1429" i="5"/>
  <c r="B1436" i="3"/>
  <c r="W1436" i="4"/>
  <c r="Y1436" i="4" s="1"/>
  <c r="BG1433" i="5"/>
  <c r="B1440" i="3"/>
  <c r="W1440" i="4"/>
  <c r="Y1440" i="4" s="1"/>
  <c r="BG1437" i="5"/>
  <c r="B1444" i="3"/>
  <c r="BG1441" i="5"/>
  <c r="B1448" i="3"/>
  <c r="W1448" i="4"/>
  <c r="Y1448" i="4" s="1"/>
  <c r="BG1445" i="5"/>
  <c r="B1452" i="3"/>
  <c r="W1452" i="4"/>
  <c r="Y1452" i="4" s="1"/>
  <c r="BG1449" i="5"/>
  <c r="B1456" i="3"/>
  <c r="W1456" i="4"/>
  <c r="BG1453" i="5"/>
  <c r="B1460" i="3"/>
  <c r="BG1457" i="5"/>
  <c r="B1464" i="3"/>
  <c r="W1464" i="4"/>
  <c r="Y1464" i="4" s="1"/>
  <c r="BG1461" i="5"/>
  <c r="B1468" i="3"/>
  <c r="W1468" i="4"/>
  <c r="Y1468" i="4" s="1"/>
  <c r="BG1465" i="5"/>
  <c r="B1472" i="3"/>
  <c r="W1472" i="4"/>
  <c r="Y1472" i="4" s="1"/>
  <c r="BG1469" i="5"/>
  <c r="B1476" i="3"/>
  <c r="BG1473" i="5"/>
  <c r="B1480" i="3"/>
  <c r="W1480" i="4"/>
  <c r="Y1480" i="4" s="1"/>
  <c r="BG1477" i="5"/>
  <c r="B1484" i="3"/>
  <c r="W1484" i="4"/>
  <c r="Y1484" i="4" s="1"/>
  <c r="BG1481" i="5"/>
  <c r="B1488" i="3"/>
  <c r="W1488" i="4"/>
  <c r="Y1488" i="4" s="1"/>
  <c r="BG1485" i="5"/>
  <c r="B1492" i="3"/>
  <c r="BG1489" i="5"/>
  <c r="B1496" i="3"/>
  <c r="W1496" i="4"/>
  <c r="BG1493" i="5"/>
  <c r="B1500" i="3"/>
  <c r="W1500" i="4"/>
  <c r="Y1500" i="4" s="1"/>
  <c r="BG1497" i="5"/>
  <c r="B1504" i="3"/>
  <c r="W1504" i="4"/>
  <c r="Y1504" i="4" s="1"/>
  <c r="BG1501" i="5"/>
  <c r="B1508" i="3"/>
  <c r="BG1505" i="5"/>
  <c r="B1512" i="3"/>
  <c r="W1512" i="4"/>
  <c r="Y1512" i="4" s="1"/>
  <c r="BG1509" i="5"/>
  <c r="B1516" i="3"/>
  <c r="W1516" i="4"/>
  <c r="Y1516" i="4" s="1"/>
  <c r="BG1513" i="5"/>
  <c r="B1520" i="3"/>
  <c r="W1520" i="4"/>
  <c r="Y1520" i="4" s="1"/>
  <c r="BG1517" i="5"/>
  <c r="B1524" i="3"/>
  <c r="BG1521" i="5"/>
  <c r="B1528" i="3"/>
  <c r="W1528" i="4"/>
  <c r="Y1528" i="4" s="1"/>
  <c r="BG1525" i="5"/>
  <c r="B1532" i="3"/>
  <c r="W1532" i="4"/>
  <c r="Y1532" i="4" s="1"/>
  <c r="BG1529" i="5"/>
  <c r="B1536" i="3"/>
  <c r="W1536" i="4"/>
  <c r="BG1533" i="5"/>
  <c r="B1540" i="3"/>
  <c r="BG1537" i="5"/>
  <c r="B1544" i="3"/>
  <c r="W1544" i="4"/>
  <c r="Y1544" i="4" s="1"/>
  <c r="BG1541" i="5"/>
  <c r="B1548" i="3"/>
  <c r="W1548" i="4"/>
  <c r="Y1548" i="4" s="1"/>
  <c r="BG1545" i="5"/>
  <c r="B1552" i="3"/>
  <c r="W1552" i="4"/>
  <c r="Y1552" i="4" s="1"/>
  <c r="BG1549" i="5"/>
  <c r="B1556" i="3"/>
  <c r="BG1553" i="5"/>
  <c r="B1560" i="3"/>
  <c r="W1560" i="4"/>
  <c r="BG1557" i="5"/>
  <c r="B1564" i="3"/>
  <c r="W1564" i="4"/>
  <c r="Y1564" i="4" s="1"/>
  <c r="BG1561" i="5"/>
  <c r="B1568" i="3"/>
  <c r="W1568" i="4"/>
  <c r="Y1568" i="4" s="1"/>
  <c r="BG1565" i="5"/>
  <c r="B1572" i="3"/>
  <c r="BG1569" i="5"/>
  <c r="B1576" i="3"/>
  <c r="W1576" i="4"/>
  <c r="Y1576" i="4" s="1"/>
  <c r="BG1573" i="5"/>
  <c r="B1580" i="3"/>
  <c r="W1580" i="4"/>
  <c r="Y1580" i="4" s="1"/>
  <c r="BG1577" i="5"/>
  <c r="B1584" i="3"/>
  <c r="W1584" i="4"/>
  <c r="Y1584" i="4" s="1"/>
  <c r="BG1581" i="5"/>
  <c r="B1588" i="3"/>
  <c r="BG1585" i="5"/>
  <c r="B1592" i="3"/>
  <c r="W1592" i="4"/>
  <c r="Y1592" i="4" s="1"/>
  <c r="BG1589" i="5"/>
  <c r="B1596" i="3"/>
  <c r="W1596" i="4"/>
  <c r="Y1596" i="4" s="1"/>
  <c r="BG1593" i="5"/>
  <c r="B1600" i="3"/>
  <c r="W1600" i="4"/>
  <c r="Y1600" i="4" s="1"/>
  <c r="BG1597" i="5"/>
  <c r="B1604" i="3"/>
  <c r="BG1601" i="5"/>
  <c r="B1608" i="3"/>
  <c r="W1608" i="4"/>
  <c r="Y1608" i="4" s="1"/>
  <c r="BG1605" i="5"/>
  <c r="B1612" i="3"/>
  <c r="W1612" i="4"/>
  <c r="Y1612" i="4" s="1"/>
  <c r="BG1609" i="5"/>
  <c r="B1616" i="3"/>
  <c r="W1616" i="4"/>
  <c r="Y1616" i="4" s="1"/>
  <c r="BG1613" i="5"/>
  <c r="B1620" i="3"/>
  <c r="BG1617" i="5"/>
  <c r="B1624" i="3"/>
  <c r="W1624" i="4"/>
  <c r="Y1624" i="4" s="1"/>
  <c r="BG1621" i="5"/>
  <c r="B1628" i="3"/>
  <c r="W1628" i="4"/>
  <c r="Y1628" i="4" s="1"/>
  <c r="BG1625" i="5"/>
  <c r="B1632" i="3"/>
  <c r="W1632" i="4"/>
  <c r="Y1632" i="4" s="1"/>
  <c r="BG1629" i="5"/>
  <c r="B1636" i="3"/>
  <c r="BG1633" i="5"/>
  <c r="B1640" i="3"/>
  <c r="W1640" i="4"/>
  <c r="Y1640" i="4" s="1"/>
  <c r="BG1637" i="5"/>
  <c r="B1644" i="3"/>
  <c r="W1644" i="4"/>
  <c r="Y1644" i="4" s="1"/>
  <c r="BG1641" i="5"/>
  <c r="B1648" i="3"/>
  <c r="W1648" i="4"/>
  <c r="BG1645" i="5"/>
  <c r="B1652" i="3"/>
  <c r="BG1649" i="5"/>
  <c r="B1656" i="3"/>
  <c r="W1656" i="4"/>
  <c r="Y1656" i="4" s="1"/>
  <c r="BG1653" i="5"/>
  <c r="B1660" i="3"/>
  <c r="W1660" i="4"/>
  <c r="Y1660" i="4" s="1"/>
  <c r="BG1657" i="5"/>
  <c r="B1664" i="3"/>
  <c r="W1664" i="4"/>
  <c r="BG1661" i="5"/>
  <c r="B1668" i="3"/>
  <c r="BG1665" i="5"/>
  <c r="B1672" i="3"/>
  <c r="W1672" i="4"/>
  <c r="Y1672" i="4" s="1"/>
  <c r="BG1669" i="5"/>
  <c r="B1676" i="3"/>
  <c r="W1676" i="4"/>
  <c r="Y1676" i="4" s="1"/>
  <c r="BG1673" i="5"/>
  <c r="B1680" i="3"/>
  <c r="W1680" i="4"/>
  <c r="Y1680" i="4" s="1"/>
  <c r="BG1677" i="5"/>
  <c r="B1684" i="3"/>
  <c r="BG1681" i="5"/>
  <c r="B1688" i="3"/>
  <c r="W1688" i="4"/>
  <c r="BG1685" i="5"/>
  <c r="B1692" i="3"/>
  <c r="W1692" i="4"/>
  <c r="Y1692" i="4" s="1"/>
  <c r="BG1689" i="5"/>
  <c r="B1696" i="3"/>
  <c r="W1696" i="4"/>
  <c r="Y1696" i="4" s="1"/>
  <c r="BG1693" i="5"/>
  <c r="B1700" i="3"/>
  <c r="BG1697" i="5"/>
  <c r="B1704" i="3"/>
  <c r="W1704" i="4"/>
  <c r="Y1704" i="4" s="1"/>
  <c r="BG1701" i="5"/>
  <c r="B1708" i="3"/>
  <c r="W1708" i="4"/>
  <c r="Y1708" i="4" s="1"/>
  <c r="BG1705" i="5"/>
  <c r="B1712" i="3"/>
  <c r="W1712" i="4"/>
  <c r="BG1709" i="5"/>
  <c r="B1716" i="3"/>
  <c r="BG1713" i="5"/>
  <c r="B1720" i="3"/>
  <c r="W1720" i="4"/>
  <c r="Y1720" i="4" s="1"/>
  <c r="BG1717" i="5"/>
  <c r="B1724" i="3"/>
  <c r="W1724" i="4"/>
  <c r="BG1721" i="5"/>
  <c r="B1728" i="3"/>
  <c r="W1728" i="4"/>
  <c r="BG1725" i="5"/>
  <c r="B1732" i="3"/>
  <c r="BG1729" i="5"/>
  <c r="B1736" i="3"/>
  <c r="W1736" i="4"/>
  <c r="Y1736" i="4" s="1"/>
  <c r="BG1733" i="5"/>
  <c r="B1740" i="3"/>
  <c r="W1740" i="4"/>
  <c r="Y1740" i="4" s="1"/>
  <c r="BG1737" i="5"/>
  <c r="B1744" i="3"/>
  <c r="W1744" i="4"/>
  <c r="Y1744" i="4" s="1"/>
  <c r="BG1741" i="5"/>
  <c r="B1748" i="3"/>
  <c r="BG1745" i="5"/>
  <c r="B1752" i="3"/>
  <c r="W1752" i="4"/>
  <c r="Y1752" i="4" s="1"/>
  <c r="BG1749" i="5"/>
  <c r="B1756" i="3"/>
  <c r="W1756" i="4"/>
  <c r="Y1756" i="4" s="1"/>
  <c r="BG1753" i="5"/>
  <c r="B1760" i="3"/>
  <c r="W1760" i="4"/>
  <c r="Y1760" i="4" s="1"/>
  <c r="BG1757" i="5"/>
  <c r="B1764" i="3"/>
  <c r="BG1761" i="5"/>
  <c r="B1768" i="3"/>
  <c r="W1768" i="4"/>
  <c r="Y1768" i="4" s="1"/>
  <c r="BG1765" i="5"/>
  <c r="B1772" i="3"/>
  <c r="W1772" i="4"/>
  <c r="BG1769" i="5"/>
  <c r="B1776" i="3"/>
  <c r="W1776" i="4"/>
  <c r="Y1776" i="4" s="1"/>
  <c r="BG1773" i="5"/>
  <c r="B1780" i="3"/>
  <c r="BG1777" i="5"/>
  <c r="B1784" i="3"/>
  <c r="W1784" i="4"/>
  <c r="Y1784" i="4" s="1"/>
  <c r="BG1781" i="5"/>
  <c r="B1788" i="3"/>
  <c r="W1788" i="4"/>
  <c r="Y1788" i="4" s="1"/>
  <c r="BG1785" i="5"/>
  <c r="B1792" i="3"/>
  <c r="W1792" i="4"/>
  <c r="Y1792" i="4" s="1"/>
  <c r="BG1789" i="5"/>
  <c r="B1796" i="3"/>
  <c r="BG1793" i="5"/>
  <c r="B1800" i="3"/>
  <c r="W1800" i="4"/>
  <c r="Y1800" i="4" s="1"/>
  <c r="BG1797" i="5"/>
  <c r="B1804" i="3"/>
  <c r="W1804" i="4"/>
  <c r="BG1801" i="5"/>
  <c r="B1808" i="3"/>
  <c r="W1808" i="4"/>
  <c r="Y1808" i="4" s="1"/>
  <c r="BG1805" i="5"/>
  <c r="B1812" i="3"/>
  <c r="BG1809" i="5"/>
  <c r="B1816" i="3"/>
  <c r="W1816" i="4"/>
  <c r="Y1816" i="4" s="1"/>
  <c r="BG1813" i="5"/>
  <c r="B1820" i="3"/>
  <c r="W1820" i="4"/>
  <c r="Y1820" i="4" s="1"/>
  <c r="BG1817" i="5"/>
  <c r="B1824" i="3"/>
  <c r="W1824" i="4"/>
  <c r="Y1824" i="4" s="1"/>
  <c r="BG1821" i="5"/>
  <c r="B1828" i="3"/>
  <c r="BG1825" i="5"/>
  <c r="B1832" i="3"/>
  <c r="W1832" i="4"/>
  <c r="Y1832" i="4" s="1"/>
  <c r="BG1829" i="5"/>
  <c r="B1836" i="3"/>
  <c r="W1836" i="4"/>
  <c r="BG1833" i="5"/>
  <c r="B1840" i="3"/>
  <c r="W1840" i="4"/>
  <c r="BG1837" i="5"/>
  <c r="B1844" i="3"/>
  <c r="BG1841" i="5"/>
  <c r="B1848" i="3"/>
  <c r="W1848" i="4"/>
  <c r="Y1848" i="4" s="1"/>
  <c r="BG1845" i="5"/>
  <c r="B1852" i="3"/>
  <c r="W1852" i="4"/>
  <c r="Y1852" i="4" s="1"/>
  <c r="BG1849" i="5"/>
  <c r="B1856" i="3"/>
  <c r="W1856" i="4"/>
  <c r="BG1853" i="5"/>
  <c r="B1860" i="3"/>
  <c r="BG1857" i="5"/>
  <c r="B1864" i="3"/>
  <c r="W1864" i="4"/>
  <c r="Y1864" i="4" s="1"/>
  <c r="BG1861" i="5"/>
  <c r="B1868" i="3"/>
  <c r="W1868" i="4"/>
  <c r="Y1868" i="4" s="1"/>
  <c r="BG1865" i="5"/>
  <c r="B1872" i="3"/>
  <c r="W1872" i="4"/>
  <c r="Y1872" i="4" s="1"/>
  <c r="BG1869" i="5"/>
  <c r="B1876" i="3"/>
  <c r="BG1873" i="5"/>
  <c r="B1880" i="3"/>
  <c r="W1880" i="4"/>
  <c r="Y1880" i="4" s="1"/>
  <c r="BG1877" i="5"/>
  <c r="B1884" i="3"/>
  <c r="W1884" i="4"/>
  <c r="Y1884" i="4" s="1"/>
  <c r="BG1881" i="5"/>
  <c r="B1888" i="3"/>
  <c r="W1888" i="4"/>
  <c r="Y1888" i="4" s="1"/>
  <c r="BG1885" i="5"/>
  <c r="B1892" i="3"/>
  <c r="BG1889" i="5"/>
  <c r="B1896" i="3"/>
  <c r="W1896" i="4"/>
  <c r="Y1896" i="4" s="1"/>
  <c r="BG1893" i="5"/>
  <c r="B1900" i="3"/>
  <c r="W1900" i="4"/>
  <c r="Y1900" i="4" s="1"/>
  <c r="BG1897" i="5"/>
  <c r="B1904" i="3"/>
  <c r="W1904" i="4"/>
  <c r="BG1901" i="5"/>
  <c r="B1908" i="3"/>
  <c r="BG1905" i="5"/>
  <c r="B1912" i="3"/>
  <c r="W1912" i="4"/>
  <c r="Y1912" i="4" s="1"/>
  <c r="BG1909" i="5"/>
  <c r="B1916" i="3"/>
  <c r="W1916" i="4"/>
  <c r="Y1916" i="4" s="1"/>
  <c r="BG1913" i="5"/>
  <c r="B1920" i="3"/>
  <c r="W1920" i="4"/>
  <c r="Y1920" i="4" s="1"/>
  <c r="BG1917" i="5"/>
  <c r="B1924" i="3"/>
  <c r="BG1921" i="5"/>
  <c r="B1928" i="3"/>
  <c r="W1928" i="4"/>
  <c r="BG1925" i="5"/>
  <c r="B1932" i="3"/>
  <c r="W1932" i="4"/>
  <c r="Y1932" i="4" s="1"/>
  <c r="BG1929" i="5"/>
  <c r="B1936" i="3"/>
  <c r="W1936" i="4"/>
  <c r="Y1936" i="4" s="1"/>
  <c r="BG1933" i="5"/>
  <c r="B1940" i="3"/>
  <c r="BG1937" i="5"/>
  <c r="B1944" i="3"/>
  <c r="W1944" i="4"/>
  <c r="Y1944" i="4" s="1"/>
  <c r="BG1941" i="5"/>
  <c r="B1948" i="3"/>
  <c r="W1948" i="4"/>
  <c r="Y1948" i="4" s="1"/>
  <c r="BG1945" i="5"/>
  <c r="B1952" i="3"/>
  <c r="W1952" i="4"/>
  <c r="Y1952" i="4" s="1"/>
  <c r="BG1949" i="5"/>
  <c r="B1956" i="3"/>
  <c r="BG1953" i="5"/>
  <c r="B1960" i="3"/>
  <c r="W1960" i="4"/>
  <c r="Y1960" i="4" s="1"/>
  <c r="BG1957" i="5"/>
  <c r="B1964" i="3"/>
  <c r="W1964" i="4"/>
  <c r="Y1964" i="4" s="1"/>
  <c r="BG1961" i="5"/>
  <c r="B1968" i="3"/>
  <c r="W1968" i="4"/>
  <c r="Y1968" i="4" s="1"/>
  <c r="BG1965" i="5"/>
  <c r="B1972" i="3"/>
  <c r="BG1969" i="5"/>
  <c r="B1976" i="3"/>
  <c r="W1976" i="4"/>
  <c r="BG1973" i="5"/>
  <c r="B1980" i="3"/>
  <c r="W1980" i="4"/>
  <c r="Y1980" i="4" s="1"/>
  <c r="BG1977" i="5"/>
  <c r="B1984" i="3"/>
  <c r="W1984" i="4"/>
  <c r="Y1984" i="4" s="1"/>
  <c r="BG1981" i="5"/>
  <c r="B1988" i="3"/>
  <c r="BG1985" i="5"/>
  <c r="B1992" i="3"/>
  <c r="W1992" i="4"/>
  <c r="BG1989" i="5"/>
  <c r="B1996" i="3"/>
  <c r="W1996" i="4"/>
  <c r="BG1993" i="5"/>
  <c r="B2000" i="3"/>
  <c r="W2000" i="4"/>
  <c r="Y2000" i="4" s="1"/>
  <c r="BG1997" i="5"/>
  <c r="B2004" i="3"/>
  <c r="BG2001" i="5"/>
  <c r="B2008" i="3"/>
  <c r="W2008" i="4"/>
  <c r="Y2008" i="4" s="1"/>
  <c r="BG2005" i="5"/>
  <c r="B2012" i="3"/>
  <c r="W2012" i="4"/>
  <c r="Y2012" i="4" s="1"/>
  <c r="BG2009" i="5"/>
  <c r="B2016" i="3"/>
  <c r="W2016" i="4"/>
  <c r="Y2016" i="4" s="1"/>
  <c r="BG2013" i="5"/>
  <c r="B2020" i="3"/>
  <c r="BG2017" i="5"/>
  <c r="B2024" i="3"/>
  <c r="W2024" i="4"/>
  <c r="Y2024" i="4" s="1"/>
  <c r="BG2021" i="5"/>
  <c r="B2028" i="3"/>
  <c r="W2028" i="4"/>
  <c r="Y2028" i="4" s="1"/>
  <c r="BG2025" i="5"/>
  <c r="B2032" i="3"/>
  <c r="W2032" i="4"/>
  <c r="Y2032" i="4" s="1"/>
  <c r="BG2029" i="5"/>
  <c r="B2036" i="3"/>
  <c r="BG2033" i="5"/>
  <c r="B2040" i="3"/>
  <c r="W2040" i="4"/>
  <c r="BG2037" i="5"/>
  <c r="B2044" i="3"/>
  <c r="W2044" i="4"/>
  <c r="Y2044" i="4" s="1"/>
  <c r="BG2041" i="5"/>
  <c r="B2048" i="3"/>
  <c r="W2048" i="4"/>
  <c r="BG2045" i="5"/>
  <c r="B2052" i="3"/>
  <c r="BG2049" i="5"/>
  <c r="B2056" i="3"/>
  <c r="W2056" i="4"/>
  <c r="Y2056" i="4" s="1"/>
  <c r="BG2053" i="5"/>
  <c r="B2060" i="3"/>
  <c r="W2060" i="4"/>
  <c r="Y2060" i="4" s="1"/>
  <c r="BG2057" i="5"/>
  <c r="B2064" i="3"/>
  <c r="W2064" i="4"/>
  <c r="Y2064" i="4" s="1"/>
  <c r="BG2061" i="5"/>
  <c r="B2068" i="3"/>
  <c r="BG2065" i="5"/>
  <c r="B2072" i="3"/>
  <c r="W2072" i="4"/>
  <c r="BG2069" i="5"/>
  <c r="B2076" i="3"/>
  <c r="W2076" i="4"/>
  <c r="Y2076" i="4" s="1"/>
  <c r="BG2073" i="5"/>
  <c r="B2080" i="3"/>
  <c r="W2080" i="4"/>
  <c r="Y2080" i="4" s="1"/>
  <c r="BG2077" i="5"/>
  <c r="B2084" i="3"/>
  <c r="BG2081" i="5"/>
  <c r="B2088" i="3"/>
  <c r="W2088" i="4"/>
  <c r="Y2088" i="4" s="1"/>
  <c r="BG2085" i="5"/>
  <c r="B2092" i="3"/>
  <c r="W2092" i="4"/>
  <c r="Y2092" i="4" s="1"/>
  <c r="BG2089" i="5"/>
  <c r="B2096" i="3"/>
  <c r="W2096" i="4"/>
  <c r="BG2093" i="5"/>
  <c r="B2100" i="3"/>
  <c r="BG2097" i="5"/>
  <c r="B2104" i="3"/>
  <c r="W2104" i="4"/>
  <c r="BG2101" i="5"/>
  <c r="B2108" i="3"/>
  <c r="W2108" i="4"/>
  <c r="Y2108" i="4" s="1"/>
  <c r="BG2105" i="5"/>
  <c r="B2112" i="3"/>
  <c r="W2112" i="4"/>
  <c r="BG2109" i="5"/>
  <c r="B2116" i="3"/>
  <c r="BG2113" i="5"/>
  <c r="B2120" i="3"/>
  <c r="W2120" i="4"/>
  <c r="Y2120" i="4" s="1"/>
  <c r="BG2117" i="5"/>
  <c r="B2124" i="3"/>
  <c r="W2124" i="4"/>
  <c r="Y2124" i="4" s="1"/>
  <c r="BG2121" i="5"/>
  <c r="B2128" i="3"/>
  <c r="W2128" i="4"/>
  <c r="Y2128" i="4" s="1"/>
  <c r="BG2125" i="5"/>
  <c r="B2132" i="3"/>
  <c r="BG2129" i="5"/>
  <c r="B2136" i="3"/>
  <c r="W2136" i="4"/>
  <c r="BG2133" i="5"/>
  <c r="B2140" i="3"/>
  <c r="W2140" i="4"/>
  <c r="Y2140" i="4" s="1"/>
  <c r="BG2137" i="5"/>
  <c r="B2144" i="3"/>
  <c r="W2144" i="4"/>
  <c r="Y2144" i="4" s="1"/>
  <c r="BG2141" i="5"/>
  <c r="B2148" i="3"/>
  <c r="BG2145" i="5"/>
  <c r="B2152" i="3"/>
  <c r="W2152" i="4"/>
  <c r="Y2152" i="4" s="1"/>
  <c r="BG2149" i="5"/>
  <c r="B2156" i="3"/>
  <c r="W2156" i="4"/>
  <c r="Y2156" i="4" s="1"/>
  <c r="BG2153" i="5"/>
  <c r="B2160" i="3"/>
  <c r="W2160" i="4"/>
  <c r="Y2160" i="4" s="1"/>
  <c r="BG2157" i="5"/>
  <c r="B2164" i="3"/>
  <c r="BG2161" i="5"/>
  <c r="B2168" i="3"/>
  <c r="W2168" i="4"/>
  <c r="BG2165" i="5"/>
  <c r="B2172" i="3"/>
  <c r="W2172" i="4"/>
  <c r="BG2169" i="5"/>
  <c r="B2176" i="3"/>
  <c r="W2176" i="4"/>
  <c r="Y2176" i="4" s="1"/>
  <c r="BG2173" i="5"/>
  <c r="B2180" i="3"/>
  <c r="BG2177" i="5"/>
  <c r="B2184" i="3"/>
  <c r="W2184" i="4"/>
  <c r="Y2184" i="4" s="1"/>
  <c r="BG2181" i="5"/>
  <c r="B2188" i="3"/>
  <c r="W2188" i="4"/>
  <c r="Y2188" i="4" s="1"/>
  <c r="BG2185" i="5"/>
  <c r="B2192" i="3"/>
  <c r="W2192" i="4"/>
  <c r="Y2192" i="4" s="1"/>
  <c r="BG2189" i="5"/>
  <c r="B2196" i="3"/>
  <c r="BG2193" i="5"/>
  <c r="B2200" i="3"/>
  <c r="W2200" i="4"/>
  <c r="Y2200" i="4" s="1"/>
  <c r="BG2197" i="5"/>
  <c r="B2204" i="3"/>
  <c r="W2204" i="4"/>
  <c r="Y2204" i="4" s="1"/>
  <c r="BG2201" i="5"/>
  <c r="B2208" i="3"/>
  <c r="W2208" i="4"/>
  <c r="Y2208" i="4" s="1"/>
  <c r="BG2205" i="5"/>
  <c r="B2212" i="3"/>
  <c r="BG2209" i="5"/>
  <c r="B2216" i="3"/>
  <c r="W2216" i="4"/>
  <c r="Y2216" i="4" s="1"/>
  <c r="BG2213" i="5"/>
  <c r="B2220" i="3"/>
  <c r="W2220" i="4"/>
  <c r="Y2220" i="4" s="1"/>
  <c r="BG2217" i="5"/>
  <c r="B2224" i="3"/>
  <c r="W2224" i="4"/>
  <c r="Y2224" i="4" s="1"/>
  <c r="BG2221" i="5"/>
  <c r="B2228" i="3"/>
  <c r="BG2225" i="5"/>
  <c r="B2232" i="3"/>
  <c r="W2232" i="4"/>
  <c r="Y2232" i="4" s="1"/>
  <c r="BG2229" i="5"/>
  <c r="B2236" i="3"/>
  <c r="W2236" i="4"/>
  <c r="Y2236" i="4" s="1"/>
  <c r="BG2233" i="5"/>
  <c r="B2240" i="3"/>
  <c r="W2240" i="4"/>
  <c r="Y2240" i="4" s="1"/>
  <c r="BG2237" i="5"/>
  <c r="B2244" i="3"/>
  <c r="BG2241" i="5"/>
  <c r="B2248" i="3"/>
  <c r="W2248" i="4"/>
  <c r="Y2248" i="4" s="1"/>
  <c r="BG2245" i="5"/>
  <c r="B2252" i="3"/>
  <c r="W2252" i="4"/>
  <c r="Y2252" i="4" s="1"/>
  <c r="BG2249" i="5"/>
  <c r="B2256" i="3"/>
  <c r="W2256" i="4"/>
  <c r="Y2256" i="4" s="1"/>
  <c r="BG2253" i="5"/>
  <c r="B2260" i="3"/>
  <c r="BG2257" i="5"/>
  <c r="B2264" i="3"/>
  <c r="W2264" i="4"/>
  <c r="BG2261" i="5"/>
  <c r="B2268" i="3"/>
  <c r="W2268" i="4"/>
  <c r="Y2268" i="4" s="1"/>
  <c r="BG2265" i="5"/>
  <c r="B2272" i="3"/>
  <c r="W2272" i="4"/>
  <c r="Y2272" i="4" s="1"/>
  <c r="BG2269" i="5"/>
  <c r="B2276" i="3"/>
  <c r="BG2273" i="5"/>
  <c r="B2280" i="3"/>
  <c r="W2280" i="4"/>
  <c r="Y2280" i="4" s="1"/>
  <c r="BG2277" i="5"/>
  <c r="B2284" i="3"/>
  <c r="W2284" i="4"/>
  <c r="Y2284" i="4" s="1"/>
  <c r="BG2281" i="5"/>
  <c r="B2288" i="3"/>
  <c r="W2288" i="4"/>
  <c r="Y2288" i="4" s="1"/>
  <c r="BG2285" i="5"/>
  <c r="B2292" i="3"/>
  <c r="BG2289" i="5"/>
  <c r="B2296" i="3"/>
  <c r="W2296" i="4"/>
  <c r="BG2293" i="5"/>
  <c r="B2300" i="3"/>
  <c r="W2300" i="4"/>
  <c r="Y2300" i="4" s="1"/>
  <c r="BG2297" i="5"/>
  <c r="B2304" i="3"/>
  <c r="W2304" i="4"/>
  <c r="BG2301" i="5"/>
  <c r="B2308" i="3"/>
  <c r="BG2305" i="5"/>
  <c r="B2312" i="3"/>
  <c r="W2312" i="4"/>
  <c r="Y2312" i="4" s="1"/>
  <c r="BG2309" i="5"/>
  <c r="B2316" i="3"/>
  <c r="W2316" i="4"/>
  <c r="Y2316" i="4" s="1"/>
  <c r="BG2313" i="5"/>
  <c r="B2320" i="3"/>
  <c r="W2320" i="4"/>
  <c r="Y2320" i="4" s="1"/>
  <c r="BG2317" i="5"/>
  <c r="B2324" i="3"/>
  <c r="BG2321" i="5"/>
  <c r="B2328" i="3"/>
  <c r="W2328" i="4"/>
  <c r="Y2328" i="4" s="1"/>
  <c r="BG2325" i="5"/>
  <c r="B2332" i="3"/>
  <c r="W2332" i="4"/>
  <c r="Y2332" i="4" s="1"/>
  <c r="BG2329" i="5"/>
  <c r="B2336" i="3"/>
  <c r="W2336" i="4"/>
  <c r="Y2336" i="4" s="1"/>
  <c r="BG2333" i="5"/>
  <c r="B2340" i="3"/>
  <c r="BG2337" i="5"/>
  <c r="B2344" i="3"/>
  <c r="W2344" i="4"/>
  <c r="Y2344" i="4" s="1"/>
  <c r="BG2341" i="5"/>
  <c r="B2348" i="3"/>
  <c r="W2348" i="4"/>
  <c r="Y2348" i="4" s="1"/>
  <c r="BG2345" i="5"/>
  <c r="B2352" i="3"/>
  <c r="W2352" i="4"/>
  <c r="Y2352" i="4" s="1"/>
  <c r="BG2349" i="5"/>
  <c r="B2356" i="3"/>
  <c r="BG2353" i="5"/>
  <c r="B2360" i="3"/>
  <c r="W2360" i="4"/>
  <c r="BG2357" i="5"/>
  <c r="B2364" i="3"/>
  <c r="W2364" i="4"/>
  <c r="Y2364" i="4" s="1"/>
  <c r="BG2361" i="5"/>
  <c r="B2368" i="3"/>
  <c r="W2368" i="4"/>
  <c r="Y2368" i="4" s="1"/>
  <c r="BG2365" i="5"/>
  <c r="B2372" i="3"/>
  <c r="BG2369" i="5"/>
  <c r="B2376" i="3"/>
  <c r="W2376" i="4"/>
  <c r="BG2373" i="5"/>
  <c r="B2380" i="3"/>
  <c r="W2380" i="4"/>
  <c r="BG2377" i="5"/>
  <c r="B2384" i="3"/>
  <c r="W2384" i="4"/>
  <c r="Y2384" i="4" s="1"/>
  <c r="BG2381" i="5"/>
  <c r="B2388" i="3"/>
  <c r="BG2385" i="5"/>
  <c r="B2392" i="3"/>
  <c r="W2392" i="4"/>
  <c r="Y2392" i="4" s="1"/>
  <c r="BG2389" i="5"/>
  <c r="B2396" i="3"/>
  <c r="W2396" i="4"/>
  <c r="Y2396" i="4" s="1"/>
  <c r="BG2393" i="5"/>
  <c r="B2400" i="3"/>
  <c r="W2400" i="4"/>
  <c r="Y2400" i="4" s="1"/>
  <c r="BG2397" i="5"/>
  <c r="B2404" i="3"/>
  <c r="BG2401" i="5"/>
  <c r="B2408" i="3"/>
  <c r="W2408" i="4"/>
  <c r="Y2408" i="4" s="1"/>
  <c r="BG2405" i="5"/>
  <c r="B2412" i="3"/>
  <c r="W2412" i="4"/>
  <c r="Y2412" i="4" s="1"/>
  <c r="BG2409" i="5"/>
  <c r="B2416" i="3"/>
  <c r="W2416" i="4"/>
  <c r="Y2416" i="4" s="1"/>
  <c r="BG2413" i="5"/>
  <c r="B2420" i="3"/>
  <c r="BG2417" i="5"/>
  <c r="B2424" i="3"/>
  <c r="W2424" i="4"/>
  <c r="Y2424" i="4" s="1"/>
  <c r="BG2421" i="5"/>
  <c r="B2428" i="3"/>
  <c r="W2428" i="4"/>
  <c r="Y2428" i="4" s="1"/>
  <c r="BG2425" i="5"/>
  <c r="B2432" i="3"/>
  <c r="W2432" i="4"/>
  <c r="BG2429" i="5"/>
  <c r="B2436" i="3"/>
  <c r="BG2433" i="5"/>
  <c r="B2440" i="3"/>
  <c r="W2440" i="4"/>
  <c r="Y2440" i="4" s="1"/>
  <c r="BG2437" i="5"/>
  <c r="B2444" i="3"/>
  <c r="W2444" i="4"/>
  <c r="Y2444" i="4" s="1"/>
  <c r="BG2441" i="5"/>
  <c r="B2448" i="3"/>
  <c r="W2448" i="4"/>
  <c r="Y2448" i="4" s="1"/>
  <c r="BG2445" i="5"/>
  <c r="B2452" i="3"/>
  <c r="BG2449" i="5"/>
  <c r="B2456" i="3"/>
  <c r="W2456" i="4"/>
  <c r="Y2456" i="4" s="1"/>
  <c r="BG2453" i="5"/>
  <c r="B2460" i="3"/>
  <c r="W2460" i="4"/>
  <c r="Y2460" i="4" s="1"/>
  <c r="BG2457" i="5"/>
  <c r="B2464" i="3"/>
  <c r="W2464" i="4"/>
  <c r="Y2464" i="4" s="1"/>
  <c r="BG2461" i="5"/>
  <c r="B2468" i="3"/>
  <c r="BG2465" i="5"/>
  <c r="B2472" i="3"/>
  <c r="W2472" i="4"/>
  <c r="Y2472" i="4" s="1"/>
  <c r="BG2469" i="5"/>
  <c r="B2476" i="3"/>
  <c r="W2476" i="4"/>
  <c r="Y2476" i="4" s="1"/>
  <c r="BG2473" i="5"/>
  <c r="B2480" i="3"/>
  <c r="W2480" i="4"/>
  <c r="BG2477" i="5"/>
  <c r="B2484" i="3"/>
  <c r="BG2481" i="5"/>
  <c r="B2488" i="3"/>
  <c r="W2488" i="4"/>
  <c r="BG2485" i="5"/>
  <c r="B2492" i="3"/>
  <c r="W2492" i="4"/>
  <c r="Y2492" i="4" s="1"/>
  <c r="BG2489" i="5"/>
  <c r="B2496" i="3"/>
  <c r="W2496" i="4"/>
  <c r="BG2493" i="5"/>
  <c r="B2500" i="3"/>
  <c r="BG2497" i="5"/>
  <c r="B2504" i="3"/>
  <c r="W2504" i="4"/>
  <c r="Y2504" i="4" s="1"/>
  <c r="BG2501" i="5"/>
  <c r="B2508" i="3"/>
  <c r="W2508" i="4"/>
  <c r="Y2508" i="4" s="1"/>
  <c r="BG2505" i="5"/>
  <c r="B2512" i="3"/>
  <c r="W2512" i="4"/>
  <c r="Y2512" i="4" s="1"/>
  <c r="BG2509" i="5"/>
  <c r="B2516" i="3"/>
  <c r="BG2513" i="5"/>
  <c r="B2520" i="3"/>
  <c r="W2520" i="4"/>
  <c r="Y2520" i="4" s="1"/>
  <c r="BG2517" i="5"/>
  <c r="B2524" i="3"/>
  <c r="W2524" i="4"/>
  <c r="Y2524" i="4" s="1"/>
  <c r="BG2521" i="5"/>
  <c r="B2528" i="3"/>
  <c r="W2528" i="4"/>
  <c r="Y2528" i="4" s="1"/>
  <c r="BG2525" i="5"/>
  <c r="B2532" i="3"/>
  <c r="BG2529" i="5"/>
  <c r="B2536" i="3"/>
  <c r="W2536" i="4"/>
  <c r="Y2536" i="4" s="1"/>
  <c r="BG2533" i="5"/>
  <c r="B2540" i="3"/>
  <c r="W2540" i="4"/>
  <c r="Y2540" i="4" s="1"/>
  <c r="BG2537" i="5"/>
  <c r="B2544" i="3"/>
  <c r="W2544" i="4"/>
  <c r="Y2544" i="4" s="1"/>
  <c r="BG2541" i="5"/>
  <c r="B2548" i="3"/>
  <c r="BG2545" i="5"/>
  <c r="B2552" i="3"/>
  <c r="W2552" i="4"/>
  <c r="BG2549" i="5"/>
  <c r="B2556" i="3"/>
  <c r="W2556" i="4"/>
  <c r="Y2556" i="4" s="1"/>
  <c r="BG2553" i="5"/>
  <c r="B2560" i="3"/>
  <c r="W2560" i="4"/>
  <c r="Y2560" i="4" s="1"/>
  <c r="BG2557" i="5"/>
  <c r="B2564" i="3"/>
  <c r="BG2561" i="5"/>
  <c r="B2568" i="3"/>
  <c r="W2568" i="4"/>
  <c r="Y2568" i="4" s="1"/>
  <c r="BG2565" i="5"/>
  <c r="B2572" i="3"/>
  <c r="W2572" i="4"/>
  <c r="Y2572" i="4" s="1"/>
  <c r="BG2569" i="5"/>
  <c r="B2576" i="3"/>
  <c r="W2576" i="4"/>
  <c r="Y2576" i="4" s="1"/>
  <c r="BG2573" i="5"/>
  <c r="B2580" i="3"/>
  <c r="BG2577" i="5"/>
  <c r="B2584" i="3"/>
  <c r="W2584" i="4"/>
  <c r="BG2581" i="5"/>
  <c r="B2588" i="3"/>
  <c r="W2588" i="4"/>
  <c r="Y2588" i="4" s="1"/>
  <c r="BG2585" i="5"/>
  <c r="B2592" i="3"/>
  <c r="W2592" i="4"/>
  <c r="Y2592" i="4" s="1"/>
  <c r="BG2589" i="5"/>
  <c r="B2596" i="3"/>
  <c r="BG2593" i="5"/>
  <c r="B2600" i="3"/>
  <c r="W2600" i="4"/>
  <c r="Y2600" i="4" s="1"/>
  <c r="BG2597" i="5"/>
  <c r="B2604" i="3"/>
  <c r="W2604" i="4"/>
  <c r="Y2604" i="4" s="1"/>
  <c r="BG2601" i="5"/>
  <c r="B2608" i="3"/>
  <c r="W2608" i="4"/>
  <c r="Y2608" i="4" s="1"/>
  <c r="BG2605" i="5"/>
  <c r="B2612" i="3"/>
  <c r="BG2609" i="5"/>
  <c r="B2616" i="3"/>
  <c r="W2616" i="4"/>
  <c r="Y2616" i="4" s="1"/>
  <c r="BG2613" i="5"/>
  <c r="B2620" i="3"/>
  <c r="W2620" i="4"/>
  <c r="Y2620" i="4" s="1"/>
  <c r="BG2617" i="5"/>
  <c r="B2624" i="3"/>
  <c r="W2624" i="4"/>
  <c r="BG2621" i="5"/>
  <c r="B2628" i="3"/>
  <c r="BG2625" i="5"/>
  <c r="B2632" i="3"/>
  <c r="W2632" i="4"/>
  <c r="Y2632" i="4" s="1"/>
  <c r="BG2629" i="5"/>
  <c r="B2636" i="3"/>
  <c r="W2636" i="4"/>
  <c r="Y2636" i="4" s="1"/>
  <c r="BG2633" i="5"/>
  <c r="B2640" i="3"/>
  <c r="W2640" i="4"/>
  <c r="Y2640" i="4" s="1"/>
  <c r="BG2637" i="5"/>
  <c r="B2644" i="3"/>
  <c r="BG2641" i="5"/>
  <c r="B2648" i="3"/>
  <c r="W2648" i="4"/>
  <c r="Y2648" i="4" s="1"/>
  <c r="BG2645" i="5"/>
  <c r="B2652" i="3"/>
  <c r="W2652" i="4"/>
  <c r="Y2652" i="4" s="1"/>
  <c r="BG2649" i="5"/>
  <c r="B2656" i="3"/>
  <c r="W2656" i="4"/>
  <c r="Y2656" i="4" s="1"/>
  <c r="BG2653" i="5"/>
  <c r="B2660" i="3"/>
  <c r="BG2657" i="5"/>
  <c r="B2664" i="3"/>
  <c r="W2664" i="4"/>
  <c r="Y2664" i="4" s="1"/>
  <c r="BG2661" i="5"/>
  <c r="B2668" i="3"/>
  <c r="W2668" i="4"/>
  <c r="Y2668" i="4" s="1"/>
  <c r="BG2665" i="5"/>
  <c r="B2672" i="3"/>
  <c r="W2672" i="4"/>
  <c r="Y2672" i="4" s="1"/>
  <c r="BG2669" i="5"/>
  <c r="B2676" i="3"/>
  <c r="BG2673" i="5"/>
  <c r="B2680" i="3"/>
  <c r="W2680" i="4"/>
  <c r="BG2677" i="5"/>
  <c r="B2684" i="3"/>
  <c r="W2684" i="4"/>
  <c r="Y2684" i="4" s="1"/>
  <c r="BG2681" i="5"/>
  <c r="B2688" i="3"/>
  <c r="W2688" i="4"/>
  <c r="Y2688" i="4" s="1"/>
  <c r="BG2685" i="5"/>
  <c r="B2692" i="3"/>
  <c r="BG2689" i="5"/>
  <c r="B2696" i="3"/>
  <c r="W2696" i="4"/>
  <c r="Y2696" i="4" s="1"/>
  <c r="BG2693" i="5"/>
  <c r="B2700" i="3"/>
  <c r="W2700" i="4"/>
  <c r="BG2697" i="5"/>
  <c r="B2704" i="3"/>
  <c r="W2704" i="4"/>
  <c r="Y2704" i="4" s="1"/>
  <c r="BG2701" i="5"/>
  <c r="B2708" i="3"/>
  <c r="BG2705" i="5"/>
  <c r="B2712" i="3"/>
  <c r="W2712" i="4"/>
  <c r="Y2712" i="4" s="1"/>
  <c r="BG2709" i="5"/>
  <c r="B2716" i="3"/>
  <c r="W2716" i="4"/>
  <c r="Y2716" i="4" s="1"/>
  <c r="BG2713" i="5"/>
  <c r="B2720" i="3"/>
  <c r="W2720" i="4"/>
  <c r="Y2720" i="4" s="1"/>
  <c r="BG2717" i="5"/>
  <c r="B2724" i="3"/>
  <c r="BG2721" i="5"/>
  <c r="B2728" i="3"/>
  <c r="W2728" i="4"/>
  <c r="Y2728" i="4" s="1"/>
  <c r="BG2725" i="5"/>
  <c r="B2732" i="3"/>
  <c r="W2732" i="4"/>
  <c r="Y2732" i="4" s="1"/>
  <c r="BG2729" i="5"/>
  <c r="B2736" i="3"/>
  <c r="W2736" i="4"/>
  <c r="Y2736" i="4" s="1"/>
  <c r="BG2733" i="5"/>
  <c r="B2740" i="3"/>
  <c r="BG2737" i="5"/>
  <c r="B2744" i="3"/>
  <c r="W2744" i="4"/>
  <c r="Y2744" i="4" s="1"/>
  <c r="BG2741" i="5"/>
  <c r="B2748" i="3"/>
  <c r="W2748" i="4"/>
  <c r="Y2748" i="4" s="1"/>
  <c r="BG2745" i="5"/>
  <c r="B2752" i="3"/>
  <c r="W2752" i="4"/>
  <c r="Y2752" i="4" s="1"/>
  <c r="BG2749" i="5"/>
  <c r="B2756" i="3"/>
  <c r="BG2753" i="5"/>
  <c r="B2760" i="3"/>
  <c r="W2760" i="4"/>
  <c r="Y2760" i="4" s="1"/>
  <c r="BG2757" i="5"/>
  <c r="B2764" i="3"/>
  <c r="W2764" i="4"/>
  <c r="BG2761" i="5"/>
  <c r="B2768" i="3"/>
  <c r="W2768" i="4"/>
  <c r="Y2768" i="4" s="1"/>
  <c r="BG2765" i="5"/>
  <c r="B2772" i="3"/>
  <c r="BG2769" i="5"/>
  <c r="B2776" i="3"/>
  <c r="W2776" i="4"/>
  <c r="Y2776" i="4" s="1"/>
  <c r="BG2773" i="5"/>
  <c r="B2780" i="3"/>
  <c r="W2780" i="4"/>
  <c r="Y2780" i="4" s="1"/>
  <c r="BG2777" i="5"/>
  <c r="B2784" i="3"/>
  <c r="W2784" i="4"/>
  <c r="Y2784" i="4" s="1"/>
  <c r="BG2781" i="5"/>
  <c r="B2788" i="3"/>
  <c r="BG2785" i="5"/>
  <c r="B2792" i="3"/>
  <c r="W2792" i="4"/>
  <c r="Y2792" i="4" s="1"/>
  <c r="BG2789" i="5"/>
  <c r="B2796" i="3"/>
  <c r="W2796" i="4"/>
  <c r="Y2796" i="4" s="1"/>
  <c r="BG2793" i="5"/>
  <c r="B2800" i="3"/>
  <c r="W2800" i="4"/>
  <c r="Y2800" i="4" s="1"/>
  <c r="BG2797" i="5"/>
  <c r="B2804" i="3"/>
  <c r="BG2801" i="5"/>
  <c r="B2808" i="3"/>
  <c r="W2808" i="4"/>
  <c r="BG2805" i="5"/>
  <c r="B2812" i="3"/>
  <c r="W2812" i="4"/>
  <c r="Y2812" i="4" s="1"/>
  <c r="BG2809" i="5"/>
  <c r="B2816" i="3"/>
  <c r="W2816" i="4"/>
  <c r="BG2813" i="5"/>
  <c r="B2820" i="3"/>
  <c r="BG2817" i="5"/>
  <c r="B2824" i="3"/>
  <c r="W2824" i="4"/>
  <c r="Y2824" i="4" s="1"/>
  <c r="BG2821" i="5"/>
  <c r="B2828" i="3"/>
  <c r="W2828" i="4"/>
  <c r="Y2828" i="4" s="1"/>
  <c r="BG2825" i="5"/>
  <c r="B2832" i="3"/>
  <c r="W2832" i="4"/>
  <c r="Y2832" i="4" s="1"/>
  <c r="BG2829" i="5"/>
  <c r="B2836" i="3"/>
  <c r="BG2833" i="5"/>
  <c r="B2840" i="3"/>
  <c r="W2840" i="4"/>
  <c r="Y2840" i="4" s="1"/>
  <c r="BG2837" i="5"/>
  <c r="B2844" i="3"/>
  <c r="W2844" i="4"/>
  <c r="Y2844" i="4" s="1"/>
  <c r="BG2841" i="5"/>
  <c r="B2848" i="3"/>
  <c r="W2848" i="4"/>
  <c r="Y2848" i="4" s="1"/>
  <c r="BG2845" i="5"/>
  <c r="B2852" i="3"/>
  <c r="W2852" i="4"/>
  <c r="Y2852" i="4" s="1"/>
  <c r="BG2849" i="5"/>
  <c r="B2856" i="3"/>
  <c r="W2856" i="4"/>
  <c r="Y2856" i="4" s="1"/>
  <c r="BG2853" i="5"/>
  <c r="B2860" i="3"/>
  <c r="BG2857" i="5"/>
  <c r="B2864" i="3"/>
  <c r="W2864" i="4"/>
  <c r="Y2864" i="4" s="1"/>
  <c r="BG2861" i="5"/>
  <c r="B2868" i="3"/>
  <c r="W2868" i="4"/>
  <c r="BG2865" i="5"/>
  <c r="B2872" i="3"/>
  <c r="BG2869" i="5"/>
  <c r="B2876" i="3"/>
  <c r="W2876" i="4"/>
  <c r="Y2876" i="4" s="1"/>
  <c r="BG2873" i="5"/>
  <c r="B2880" i="3"/>
  <c r="W2880" i="4"/>
  <c r="Y2880" i="4" s="1"/>
  <c r="BG2877" i="5"/>
  <c r="B2884" i="3"/>
  <c r="W2884" i="4"/>
  <c r="Y2884" i="4" s="1"/>
  <c r="BG2881" i="5"/>
  <c r="B2888" i="3"/>
  <c r="W2888" i="4"/>
  <c r="Y2888" i="4" s="1"/>
  <c r="BG2885" i="5"/>
  <c r="B2892" i="3"/>
  <c r="BG2889" i="5"/>
  <c r="B2896" i="3"/>
  <c r="W2896" i="4"/>
  <c r="Y2896" i="4" s="1"/>
  <c r="BG2893" i="5"/>
  <c r="B2900" i="3"/>
  <c r="W2900" i="4"/>
  <c r="Y2900" i="4" s="1"/>
  <c r="BG2897" i="5"/>
  <c r="B2904" i="3"/>
  <c r="BG2901" i="5"/>
  <c r="B2908" i="3"/>
  <c r="W2908" i="4"/>
  <c r="Y2908" i="4" s="1"/>
  <c r="BG2905" i="5"/>
  <c r="B2912" i="3"/>
  <c r="W2912" i="4"/>
  <c r="Y2912" i="4" s="1"/>
  <c r="BG2909" i="5"/>
  <c r="B2916" i="3"/>
  <c r="W2916" i="4"/>
  <c r="Y2916" i="4" s="1"/>
  <c r="BG2913" i="5"/>
  <c r="B2920" i="3"/>
  <c r="W2920" i="4"/>
  <c r="BG2917" i="5"/>
  <c r="B2924" i="3"/>
  <c r="BG2921" i="5"/>
  <c r="B2928" i="3"/>
  <c r="W2928" i="4"/>
  <c r="Y2928" i="4" s="1"/>
  <c r="BG2925" i="5"/>
  <c r="B2932" i="3"/>
  <c r="W2932" i="4"/>
  <c r="Y2932" i="4" s="1"/>
  <c r="BG2929" i="5"/>
  <c r="B2936" i="3"/>
  <c r="BG2933" i="5"/>
  <c r="B2940" i="3"/>
  <c r="W2940" i="4"/>
  <c r="Y2940" i="4" s="1"/>
  <c r="BG2937" i="5"/>
  <c r="B2944" i="3"/>
  <c r="W2944" i="4"/>
  <c r="Y2944" i="4" s="1"/>
  <c r="BG2941" i="5"/>
  <c r="B2948" i="3"/>
  <c r="W2948" i="4"/>
  <c r="Y2948" i="4" s="1"/>
  <c r="BG2945" i="5"/>
  <c r="B2952" i="3"/>
  <c r="W2952" i="4"/>
  <c r="BG2949" i="5"/>
  <c r="B2956" i="3"/>
  <c r="BG2953" i="5"/>
  <c r="B2960" i="3"/>
  <c r="W2960" i="4"/>
  <c r="Y2960" i="4" s="1"/>
  <c r="BG2957" i="5"/>
  <c r="B2964" i="3"/>
  <c r="W2964" i="4"/>
  <c r="Y2964" i="4" s="1"/>
  <c r="BG2961" i="5"/>
  <c r="B2968" i="3"/>
  <c r="BG2965" i="5"/>
  <c r="B2972" i="3"/>
  <c r="W2972" i="4"/>
  <c r="Y2972" i="4" s="1"/>
  <c r="BG2969" i="5"/>
  <c r="B2976" i="3"/>
  <c r="W2976" i="4"/>
  <c r="Y2976" i="4" s="1"/>
  <c r="BG2973" i="5"/>
  <c r="B2980" i="3"/>
  <c r="W2980" i="4"/>
  <c r="Y2980" i="4" s="1"/>
  <c r="BG2977" i="5"/>
  <c r="B2984" i="3"/>
  <c r="W2984" i="4"/>
  <c r="Y2984" i="4" s="1"/>
  <c r="BG2981" i="5"/>
  <c r="B2988" i="3"/>
  <c r="BG2985" i="5"/>
  <c r="B2992" i="3"/>
  <c r="W2992" i="4"/>
  <c r="Y2992" i="4" s="1"/>
  <c r="BG2989" i="5"/>
  <c r="B2996" i="3"/>
  <c r="W2996" i="4"/>
  <c r="Y2996" i="4" s="1"/>
  <c r="BG2993" i="5"/>
  <c r="B3000" i="3"/>
  <c r="BG2997" i="5"/>
  <c r="B3004" i="3"/>
  <c r="W3004" i="4"/>
  <c r="Y3004" i="4" s="1"/>
  <c r="BG3001" i="5"/>
  <c r="B3008" i="3"/>
  <c r="W3008" i="4"/>
  <c r="Y3008" i="4" s="1"/>
  <c r="BG3005" i="5"/>
  <c r="B3012" i="3"/>
  <c r="W3012" i="4"/>
  <c r="Y3012" i="4" s="1"/>
  <c r="BG3009" i="5"/>
  <c r="B3016" i="3"/>
  <c r="W3016" i="4"/>
  <c r="BG3013" i="5"/>
  <c r="B3020" i="3"/>
  <c r="BG3017" i="5"/>
  <c r="B3024" i="3"/>
  <c r="W3024" i="4"/>
  <c r="Y3024" i="4" s="1"/>
  <c r="BG3021" i="5"/>
  <c r="B3028" i="3"/>
  <c r="W3028" i="4"/>
  <c r="Y3028" i="4" s="1"/>
  <c r="BG3025" i="5"/>
  <c r="B3032" i="3"/>
  <c r="W18" i="4"/>
  <c r="Y18" i="4" s="1"/>
  <c r="W26" i="4"/>
  <c r="Y26" i="4" s="1"/>
  <c r="W34" i="4"/>
  <c r="Y34" i="4" s="1"/>
  <c r="W42" i="4"/>
  <c r="Y42" i="4" s="1"/>
  <c r="W50" i="4"/>
  <c r="Y50" i="4" s="1"/>
  <c r="W58" i="4"/>
  <c r="Y58" i="4" s="1"/>
  <c r="W66" i="4"/>
  <c r="Y66" i="4" s="1"/>
  <c r="W74" i="4"/>
  <c r="Y74" i="4" s="1"/>
  <c r="W82" i="4"/>
  <c r="Y82" i="4" s="1"/>
  <c r="W90" i="4"/>
  <c r="Y90" i="4" s="1"/>
  <c r="W98" i="4"/>
  <c r="Y98" i="4" s="1"/>
  <c r="W106" i="4"/>
  <c r="Y106" i="4" s="1"/>
  <c r="W114" i="4"/>
  <c r="Y114" i="4" s="1"/>
  <c r="W122" i="4"/>
  <c r="Y122" i="4" s="1"/>
  <c r="W130" i="4"/>
  <c r="Y130" i="4" s="1"/>
  <c r="W138" i="4"/>
  <c r="Y138" i="4" s="1"/>
  <c r="W146" i="4"/>
  <c r="Y146" i="4" s="1"/>
  <c r="W154" i="4"/>
  <c r="Y154" i="4" s="1"/>
  <c r="W162" i="4"/>
  <c r="Y162" i="4" s="1"/>
  <c r="W170" i="4"/>
  <c r="Y170" i="4" s="1"/>
  <c r="W178" i="4"/>
  <c r="Y178" i="4" s="1"/>
  <c r="W186" i="4"/>
  <c r="Y186" i="4" s="1"/>
  <c r="W194" i="4"/>
  <c r="Y194" i="4" s="1"/>
  <c r="W202" i="4"/>
  <c r="Y202" i="4" s="1"/>
  <c r="W210" i="4"/>
  <c r="Y210" i="4" s="1"/>
  <c r="W220" i="4"/>
  <c r="Y220" i="4" s="1"/>
  <c r="W231" i="4"/>
  <c r="Y231" i="4" s="1"/>
  <c r="W242" i="4"/>
  <c r="Y242" i="4" s="1"/>
  <c r="W252" i="4"/>
  <c r="Y252" i="4" s="1"/>
  <c r="W263" i="4"/>
  <c r="Y263" i="4" s="1"/>
  <c r="W274" i="4"/>
  <c r="Y274" i="4" s="1"/>
  <c r="W284" i="4"/>
  <c r="Y284" i="4" s="1"/>
  <c r="W295" i="4"/>
  <c r="Y295" i="4" s="1"/>
  <c r="W306" i="4"/>
  <c r="Y306" i="4" s="1"/>
  <c r="W316" i="4"/>
  <c r="Y316" i="4" s="1"/>
  <c r="W327" i="4"/>
  <c r="W338" i="4"/>
  <c r="Y338" i="4" s="1"/>
  <c r="W348" i="4"/>
  <c r="Y348" i="4" s="1"/>
  <c r="W359" i="4"/>
  <c r="Y359" i="4" s="1"/>
  <c r="W370" i="4"/>
  <c r="Y370" i="4" s="1"/>
  <c r="W380" i="4"/>
  <c r="Y380" i="4" s="1"/>
  <c r="W391" i="4"/>
  <c r="Y391" i="4" s="1"/>
  <c r="W402" i="4"/>
  <c r="Y402" i="4" s="1"/>
  <c r="W412" i="4"/>
  <c r="Y412" i="4" s="1"/>
  <c r="W423" i="4"/>
  <c r="Y423" i="4" s="1"/>
  <c r="W434" i="4"/>
  <c r="Y434" i="4" s="1"/>
  <c r="W444" i="4"/>
  <c r="Y444" i="4" s="1"/>
  <c r="W455" i="4"/>
  <c r="Y455" i="4" s="1"/>
  <c r="W466" i="4"/>
  <c r="Y466" i="4" s="1"/>
  <c r="W476" i="4"/>
  <c r="Y476" i="4" s="1"/>
  <c r="W487" i="4"/>
  <c r="Y487" i="4" s="1"/>
  <c r="W498" i="4"/>
  <c r="Y498" i="4" s="1"/>
  <c r="W508" i="4"/>
  <c r="Y508" i="4" s="1"/>
  <c r="W519" i="4"/>
  <c r="Y519" i="4" s="1"/>
  <c r="W530" i="4"/>
  <c r="Y530" i="4" s="1"/>
  <c r="W540" i="4"/>
  <c r="Y540" i="4" s="1"/>
  <c r="W551" i="4"/>
  <c r="Y551" i="4" s="1"/>
  <c r="W562" i="4"/>
  <c r="Y562" i="4" s="1"/>
  <c r="W572" i="4"/>
  <c r="Y572" i="4" s="1"/>
  <c r="W583" i="4"/>
  <c r="Y583" i="4" s="1"/>
  <c r="W594" i="4"/>
  <c r="Y594" i="4" s="1"/>
  <c r="W604" i="4"/>
  <c r="Y604" i="4" s="1"/>
  <c r="W615" i="4"/>
  <c r="Y615" i="4" s="1"/>
  <c r="W626" i="4"/>
  <c r="Y626" i="4" s="1"/>
  <c r="W636" i="4"/>
  <c r="Y636" i="4" s="1"/>
  <c r="W647" i="4"/>
  <c r="Y647" i="4" s="1"/>
  <c r="W658" i="4"/>
  <c r="Y658" i="4" s="1"/>
  <c r="W668" i="4"/>
  <c r="Y668" i="4" s="1"/>
  <c r="W679" i="4"/>
  <c r="Y679" i="4" s="1"/>
  <c r="W690" i="4"/>
  <c r="Y690" i="4" s="1"/>
  <c r="W700" i="4"/>
  <c r="Y700" i="4" s="1"/>
  <c r="W711" i="4"/>
  <c r="Y711" i="4" s="1"/>
  <c r="W722" i="4"/>
  <c r="Y722" i="4" s="1"/>
  <c r="W732" i="4"/>
  <c r="Y732" i="4" s="1"/>
  <c r="W743" i="4"/>
  <c r="Y743" i="4" s="1"/>
  <c r="W754" i="4"/>
  <c r="Y754" i="4" s="1"/>
  <c r="W764" i="4"/>
  <c r="W775" i="4"/>
  <c r="Y775" i="4" s="1"/>
  <c r="W786" i="4"/>
  <c r="Y786" i="4" s="1"/>
  <c r="W796" i="4"/>
  <c r="Y796" i="4" s="1"/>
  <c r="W807" i="4"/>
  <c r="Y807" i="4" s="1"/>
  <c r="W818" i="4"/>
  <c r="Y818" i="4" s="1"/>
  <c r="W828" i="4"/>
  <c r="Y828" i="4" s="1"/>
  <c r="W839" i="4"/>
  <c r="Y839" i="4" s="1"/>
  <c r="W850" i="4"/>
  <c r="Y850" i="4" s="1"/>
  <c r="W860" i="4"/>
  <c r="W871" i="4"/>
  <c r="Y871" i="4" s="1"/>
  <c r="W882" i="4"/>
  <c r="Y882" i="4" s="1"/>
  <c r="W892" i="4"/>
  <c r="Y892" i="4" s="1"/>
  <c r="W903" i="4"/>
  <c r="Y903" i="4" s="1"/>
  <c r="W914" i="4"/>
  <c r="Y914" i="4" s="1"/>
  <c r="W924" i="4"/>
  <c r="Y924" i="4" s="1"/>
  <c r="W935" i="4"/>
  <c r="Y935" i="4" s="1"/>
  <c r="W946" i="4"/>
  <c r="Y946" i="4" s="1"/>
  <c r="W956" i="4"/>
  <c r="Y956" i="4" s="1"/>
  <c r="W967" i="4"/>
  <c r="Y967" i="4" s="1"/>
  <c r="W978" i="4"/>
  <c r="Y978" i="4" s="1"/>
  <c r="W988" i="4"/>
  <c r="Y988" i="4" s="1"/>
  <c r="W999" i="4"/>
  <c r="Y999" i="4" s="1"/>
  <c r="W1010" i="4"/>
  <c r="Y1010" i="4" s="1"/>
  <c r="W1020" i="4"/>
  <c r="Y1020" i="4" s="1"/>
  <c r="W1031" i="4"/>
  <c r="Y1031" i="4" s="1"/>
  <c r="W1042" i="4"/>
  <c r="Y1042" i="4" s="1"/>
  <c r="W1052" i="4"/>
  <c r="Y1052" i="4" s="1"/>
  <c r="W1063" i="4"/>
  <c r="Y1063" i="4" s="1"/>
  <c r="W1074" i="4"/>
  <c r="Y1074" i="4" s="1"/>
  <c r="W1084" i="4"/>
  <c r="Y1084" i="4" s="1"/>
  <c r="W1095" i="4"/>
  <c r="Y1095" i="4" s="1"/>
  <c r="W1106" i="4"/>
  <c r="Y1106" i="4" s="1"/>
  <c r="W1116" i="4"/>
  <c r="Y1116" i="4" s="1"/>
  <c r="W1130" i="4"/>
  <c r="Y1130" i="4" s="1"/>
  <c r="W1151" i="4"/>
  <c r="Y1151" i="4" s="1"/>
  <c r="W1172" i="4"/>
  <c r="Y1172" i="4" s="1"/>
  <c r="W1194" i="4"/>
  <c r="Y1194" i="4" s="1"/>
  <c r="W1215" i="4"/>
  <c r="Y1215" i="4" s="1"/>
  <c r="W1236" i="4"/>
  <c r="Y1236" i="4" s="1"/>
  <c r="W1258" i="4"/>
  <c r="Y1258" i="4" s="1"/>
  <c r="W1279" i="4"/>
  <c r="Y1279" i="4" s="1"/>
  <c r="W1300" i="4"/>
  <c r="Y1300" i="4" s="1"/>
  <c r="W1322" i="4"/>
  <c r="Y1322" i="4" s="1"/>
  <c r="W1343" i="4"/>
  <c r="Y1343" i="4" s="1"/>
  <c r="W1364" i="4"/>
  <c r="Y1364" i="4" s="1"/>
  <c r="W1386" i="4"/>
  <c r="Y1386" i="4" s="1"/>
  <c r="W1407" i="4"/>
  <c r="Y1407" i="4" s="1"/>
  <c r="W1428" i="4"/>
  <c r="Y1428" i="4" s="1"/>
  <c r="W1450" i="4"/>
  <c r="Y1450" i="4" s="1"/>
  <c r="W1471" i="4"/>
  <c r="Y1471" i="4" s="1"/>
  <c r="W1492" i="4"/>
  <c r="Y1492" i="4" s="1"/>
  <c r="W1514" i="4"/>
  <c r="Y1514" i="4" s="1"/>
  <c r="W1535" i="4"/>
  <c r="Y1535" i="4" s="1"/>
  <c r="W1556" i="4"/>
  <c r="Y1556" i="4" s="1"/>
  <c r="W1578" i="4"/>
  <c r="Y1578" i="4" s="1"/>
  <c r="W1599" i="4"/>
  <c r="Y1599" i="4" s="1"/>
  <c r="W1620" i="4"/>
  <c r="Y1620" i="4" s="1"/>
  <c r="W1642" i="4"/>
  <c r="Y1642" i="4" s="1"/>
  <c r="W1663" i="4"/>
  <c r="Y1663" i="4" s="1"/>
  <c r="W1684" i="4"/>
  <c r="Y1684" i="4" s="1"/>
  <c r="W1706" i="4"/>
  <c r="Y1706" i="4" s="1"/>
  <c r="W1727" i="4"/>
  <c r="Y1727" i="4" s="1"/>
  <c r="W1748" i="4"/>
  <c r="Y1748" i="4" s="1"/>
  <c r="W1770" i="4"/>
  <c r="Y1770" i="4" s="1"/>
  <c r="W1791" i="4"/>
  <c r="Y1791" i="4" s="1"/>
  <c r="W1812" i="4"/>
  <c r="Y1812" i="4" s="1"/>
  <c r="W1834" i="4"/>
  <c r="Y1834" i="4" s="1"/>
  <c r="W1855" i="4"/>
  <c r="Y1855" i="4" s="1"/>
  <c r="W1876" i="4"/>
  <c r="Y1876" i="4" s="1"/>
  <c r="W1898" i="4"/>
  <c r="Y1898" i="4" s="1"/>
  <c r="W1919" i="4"/>
  <c r="Y1919" i="4" s="1"/>
  <c r="W1940" i="4"/>
  <c r="Y1940" i="4" s="1"/>
  <c r="W1962" i="4"/>
  <c r="Y1962" i="4" s="1"/>
  <c r="W1983" i="4"/>
  <c r="Y1983" i="4" s="1"/>
  <c r="W2004" i="4"/>
  <c r="Y2004" i="4" s="1"/>
  <c r="W2026" i="4"/>
  <c r="Y2026" i="4" s="1"/>
  <c r="W2047" i="4"/>
  <c r="Y2047" i="4" s="1"/>
  <c r="W2068" i="4"/>
  <c r="Y2068" i="4" s="1"/>
  <c r="W2090" i="4"/>
  <c r="Y2090" i="4" s="1"/>
  <c r="W2111" i="4"/>
  <c r="Y2111" i="4" s="1"/>
  <c r="W2132" i="4"/>
  <c r="Y2132" i="4" s="1"/>
  <c r="W2154" i="4"/>
  <c r="Y2154" i="4" s="1"/>
  <c r="W2175" i="4"/>
  <c r="Y2175" i="4" s="1"/>
  <c r="W2196" i="4"/>
  <c r="Y2196" i="4" s="1"/>
  <c r="W2218" i="4"/>
  <c r="Y2218" i="4" s="1"/>
  <c r="W2239" i="4"/>
  <c r="Y2239" i="4" s="1"/>
  <c r="W2260" i="4"/>
  <c r="Y2260" i="4" s="1"/>
  <c r="W2282" i="4"/>
  <c r="Y2282" i="4" s="1"/>
  <c r="W2303" i="4"/>
  <c r="Y2303" i="4" s="1"/>
  <c r="W2324" i="4"/>
  <c r="Y2324" i="4" s="1"/>
  <c r="W2346" i="4"/>
  <c r="Y2346" i="4" s="1"/>
  <c r="W2367" i="4"/>
  <c r="Y2367" i="4" s="1"/>
  <c r="W2388" i="4"/>
  <c r="Y2388" i="4" s="1"/>
  <c r="W2410" i="4"/>
  <c r="Y2410" i="4" s="1"/>
  <c r="W2431" i="4"/>
  <c r="Y2431" i="4" s="1"/>
  <c r="W2452" i="4"/>
  <c r="Y2452" i="4" s="1"/>
  <c r="W2474" i="4"/>
  <c r="Y2474" i="4" s="1"/>
  <c r="W2495" i="4"/>
  <c r="Y2495" i="4" s="1"/>
  <c r="W2516" i="4"/>
  <c r="Y2516" i="4" s="1"/>
  <c r="W2538" i="4"/>
  <c r="Y2538" i="4" s="1"/>
  <c r="W2559" i="4"/>
  <c r="Y2559" i="4" s="1"/>
  <c r="W2580" i="4"/>
  <c r="Y2580" i="4" s="1"/>
  <c r="W2602" i="4"/>
  <c r="Y2602" i="4" s="1"/>
  <c r="W2623" i="4"/>
  <c r="Y2623" i="4" s="1"/>
  <c r="W2644" i="4"/>
  <c r="Y2644" i="4" s="1"/>
  <c r="W2666" i="4"/>
  <c r="Y2666" i="4" s="1"/>
  <c r="W2687" i="4"/>
  <c r="Y2687" i="4" s="1"/>
  <c r="W2708" i="4"/>
  <c r="Y2708" i="4" s="1"/>
  <c r="W2730" i="4"/>
  <c r="Y2730" i="4" s="1"/>
  <c r="W2751" i="4"/>
  <c r="Y2751" i="4" s="1"/>
  <c r="W2772" i="4"/>
  <c r="Y2772" i="4" s="1"/>
  <c r="W2794" i="4"/>
  <c r="Y2794" i="4" s="1"/>
  <c r="W2815" i="4"/>
  <c r="Y2815" i="4" s="1"/>
  <c r="W2836" i="4"/>
  <c r="Y2836" i="4" s="1"/>
  <c r="W2872" i="4"/>
  <c r="Y2872" i="4" s="1"/>
  <c r="W2915" i="4"/>
  <c r="Y2915" i="4" s="1"/>
  <c r="W2956" i="4"/>
  <c r="Y2956" i="4" s="1"/>
  <c r="W3000" i="4"/>
  <c r="Y3000" i="4" s="1"/>
  <c r="T9" i="4"/>
  <c r="B6" i="4" s="1"/>
  <c r="BR3" i="5"/>
  <c r="BK10" i="5" s="1"/>
  <c r="S9" i="4"/>
  <c r="B7" i="4" s="1"/>
  <c r="BQ3" i="5"/>
  <c r="BK9" i="5" s="1"/>
  <c r="U11" i="4"/>
  <c r="BD10" i="4"/>
  <c r="BN2" i="5" s="1"/>
  <c r="BE10" i="4"/>
  <c r="BO2" i="5" s="1"/>
  <c r="Y16" i="4"/>
  <c r="Y32" i="4"/>
  <c r="Y48" i="4"/>
  <c r="Y60" i="4"/>
  <c r="Y72" i="4"/>
  <c r="Y88" i="4"/>
  <c r="Y104" i="4"/>
  <c r="Y120" i="4"/>
  <c r="Y136" i="4"/>
  <c r="Y152" i="4"/>
  <c r="Y168" i="4"/>
  <c r="Y176" i="4"/>
  <c r="Y192" i="4"/>
  <c r="Y204" i="4"/>
  <c r="Y236" i="4"/>
  <c r="Y300" i="4"/>
  <c r="Y336" i="4"/>
  <c r="Y396" i="4"/>
  <c r="Y428" i="4"/>
  <c r="Y532" i="4"/>
  <c r="Y544" i="4"/>
  <c r="Y612" i="4"/>
  <c r="Y628" i="4"/>
  <c r="Y644" i="4"/>
  <c r="Y660" i="4"/>
  <c r="Y676" i="4"/>
  <c r="Y724" i="4"/>
  <c r="Y756" i="4"/>
  <c r="Y788" i="4"/>
  <c r="Y804" i="4"/>
  <c r="Y932" i="4"/>
  <c r="Y948" i="4"/>
  <c r="Y964" i="4"/>
  <c r="Y1012" i="4"/>
  <c r="Y1028" i="4"/>
  <c r="Y1044" i="4"/>
  <c r="Y1156" i="4"/>
  <c r="Y1188" i="4"/>
  <c r="Y1204" i="4"/>
  <c r="Y1220" i="4"/>
  <c r="Y1252" i="4"/>
  <c r="Y1268" i="4"/>
  <c r="Y1284" i="4"/>
  <c r="Y1316" i="4"/>
  <c r="Y1332" i="4"/>
  <c r="Y1348" i="4"/>
  <c r="Y1444" i="4"/>
  <c r="Y1460" i="4"/>
  <c r="Y1652" i="4"/>
  <c r="Y21" i="4"/>
  <c r="Y33" i="4"/>
  <c r="Y41" i="4"/>
  <c r="Y53" i="4"/>
  <c r="Y65" i="4"/>
  <c r="Y77" i="4"/>
  <c r="Y93" i="4"/>
  <c r="Y101" i="4"/>
  <c r="Y113" i="4"/>
  <c r="Y125" i="4"/>
  <c r="Y137" i="4"/>
  <c r="Y149" i="4"/>
  <c r="Y161" i="4"/>
  <c r="Y177" i="4"/>
  <c r="Y189" i="4"/>
  <c r="Y205" i="4"/>
  <c r="Y217" i="4"/>
  <c r="Y225" i="4"/>
  <c r="Y237" i="4"/>
  <c r="Y249" i="4"/>
  <c r="Y261" i="4"/>
  <c r="Y273" i="4"/>
  <c r="Y285" i="4"/>
  <c r="Y297" i="4"/>
  <c r="Y309" i="4"/>
  <c r="Y321" i="4"/>
  <c r="Y333" i="4"/>
  <c r="Y345" i="4"/>
  <c r="Y357" i="4"/>
  <c r="Y369" i="4"/>
  <c r="Y385" i="4"/>
  <c r="Y397" i="4"/>
  <c r="Y409" i="4"/>
  <c r="Y417" i="4"/>
  <c r="Y429" i="4"/>
  <c r="Y441" i="4"/>
  <c r="Y453" i="4"/>
  <c r="Y469" i="4"/>
  <c r="Y481" i="4"/>
  <c r="Y493" i="4"/>
  <c r="Y505" i="4"/>
  <c r="Y517" i="4"/>
  <c r="Y533" i="4"/>
  <c r="Y545" i="4"/>
  <c r="Y557" i="4"/>
  <c r="Y573" i="4"/>
  <c r="Y585" i="4"/>
  <c r="Y593" i="4"/>
  <c r="Y609" i="4"/>
  <c r="Y621" i="4"/>
  <c r="Y629" i="4"/>
  <c r="Y641" i="4"/>
  <c r="Y653" i="4"/>
  <c r="Y665" i="4"/>
  <c r="Y681" i="4"/>
  <c r="Y693" i="4"/>
  <c r="Y701" i="4"/>
  <c r="Y709" i="4"/>
  <c r="Y721" i="4"/>
  <c r="Y733" i="4"/>
  <c r="Y745" i="4"/>
  <c r="Y757" i="4"/>
  <c r="Y765" i="4"/>
  <c r="Y777" i="4"/>
  <c r="Y793" i="4"/>
  <c r="Y805" i="4"/>
  <c r="Y817" i="4"/>
  <c r="Y829" i="4"/>
  <c r="Y845" i="4"/>
  <c r="Y857" i="4"/>
  <c r="Y865" i="4"/>
  <c r="Y877" i="4"/>
  <c r="Y889" i="4"/>
  <c r="Y905" i="4"/>
  <c r="Y917" i="4"/>
  <c r="Y929" i="4"/>
  <c r="Y937" i="4"/>
  <c r="Y945" i="4"/>
  <c r="Y961" i="4"/>
  <c r="Y969" i="4"/>
  <c r="Y981" i="4"/>
  <c r="Y993" i="4"/>
  <c r="Y1005" i="4"/>
  <c r="Y1017" i="4"/>
  <c r="Y1033" i="4"/>
  <c r="Y1045" i="4"/>
  <c r="Y1057" i="4"/>
  <c r="Y1069" i="4"/>
  <c r="Y1081" i="4"/>
  <c r="Y1093" i="4"/>
  <c r="Y1109" i="4"/>
  <c r="Y1121" i="4"/>
  <c r="Y1133" i="4"/>
  <c r="Y1145" i="4"/>
  <c r="Y1157" i="4"/>
  <c r="Y1169" i="4"/>
  <c r="Y1181" i="4"/>
  <c r="Y1189" i="4"/>
  <c r="Y1201" i="4"/>
  <c r="Y1213" i="4"/>
  <c r="Y1241" i="4"/>
  <c r="Y1253" i="4"/>
  <c r="Y1265" i="4"/>
  <c r="Y1277" i="4"/>
  <c r="Y1289" i="4"/>
  <c r="Y1301" i="4"/>
  <c r="Y1313" i="4"/>
  <c r="Y1325" i="4"/>
  <c r="Y1341" i="4"/>
  <c r="Y1365" i="4"/>
  <c r="Y1373" i="4"/>
  <c r="Y1385" i="4"/>
  <c r="Y1397" i="4"/>
  <c r="Y1405" i="4"/>
  <c r="Y1429" i="4"/>
  <c r="Y1441" i="4"/>
  <c r="Y1453" i="4"/>
  <c r="Y1477" i="4"/>
  <c r="Y1489" i="4"/>
  <c r="Y1501" i="4"/>
  <c r="Y1525" i="4"/>
  <c r="Y1537" i="4"/>
  <c r="Y1549" i="4"/>
  <c r="Y1569" i="4"/>
  <c r="Y1585" i="4"/>
  <c r="Y1593" i="4"/>
  <c r="Y1633" i="4"/>
  <c r="Y1641" i="4"/>
  <c r="Y1669" i="4"/>
  <c r="Y1681" i="4"/>
  <c r="Y1693" i="4"/>
  <c r="Y1701" i="4"/>
  <c r="Y1717" i="4"/>
  <c r="Y1729" i="4"/>
  <c r="Y1737" i="4"/>
  <c r="Y1749" i="4"/>
  <c r="Y1761" i="4"/>
  <c r="Y1773" i="4"/>
  <c r="Y1785" i="4"/>
  <c r="Y1809" i="4"/>
  <c r="Y1821" i="4"/>
  <c r="Y1833" i="4"/>
  <c r="Y1857" i="4"/>
  <c r="Y1869" i="4"/>
  <c r="Y1881" i="4"/>
  <c r="Y1909" i="4"/>
  <c r="Y1921" i="4"/>
  <c r="Y1933" i="4"/>
  <c r="Y1953" i="4"/>
  <c r="Y1965" i="4"/>
  <c r="Y1973" i="4"/>
  <c r="Y1985" i="4"/>
  <c r="Y1997" i="4"/>
  <c r="Y2021" i="4"/>
  <c r="Y2033" i="4"/>
  <c r="Y2049" i="4"/>
  <c r="Y2061" i="4"/>
  <c r="Y2073" i="4"/>
  <c r="Y2081" i="4"/>
  <c r="Y2093" i="4"/>
  <c r="Y2113" i="4"/>
  <c r="Y2125" i="4"/>
  <c r="Y2137" i="4"/>
  <c r="Y2145" i="4"/>
  <c r="Y2157" i="4"/>
  <c r="Y2181" i="4"/>
  <c r="Y2193" i="4"/>
  <c r="Y2205" i="4"/>
  <c r="Y2221" i="4"/>
  <c r="Y2233" i="4"/>
  <c r="Y2241" i="4"/>
  <c r="Y2253" i="4"/>
  <c r="Y2277" i="4"/>
  <c r="Y2285" i="4"/>
  <c r="Y2305" i="4"/>
  <c r="Y46" i="4"/>
  <c r="Y62" i="4"/>
  <c r="Y78" i="4"/>
  <c r="Y110" i="4"/>
  <c r="Y126" i="4"/>
  <c r="Y142" i="4"/>
  <c r="Y174" i="4"/>
  <c r="Y190" i="4"/>
  <c r="Y206" i="4"/>
  <c r="Y214" i="4"/>
  <c r="Y218" i="4"/>
  <c r="Y222" i="4"/>
  <c r="Y230" i="4"/>
  <c r="Y234" i="4"/>
  <c r="Y246" i="4"/>
  <c r="Y254" i="4"/>
  <c r="Y262" i="4"/>
  <c r="Y266" i="4"/>
  <c r="Y270" i="4"/>
  <c r="Y278" i="4"/>
  <c r="Y282" i="4"/>
  <c r="Y286" i="4"/>
  <c r="Y294" i="4"/>
  <c r="Y298" i="4"/>
  <c r="Y310" i="4"/>
  <c r="Y314" i="4"/>
  <c r="Y318" i="4"/>
  <c r="Y322" i="4"/>
  <c r="Y326" i="4"/>
  <c r="Y330" i="4"/>
  <c r="Y342" i="4"/>
  <c r="Y346" i="4"/>
  <c r="Y350" i="4"/>
  <c r="Y358" i="4"/>
  <c r="Y362" i="4"/>
  <c r="Y374" i="4"/>
  <c r="Y382" i="4"/>
  <c r="Y386" i="4"/>
  <c r="Y390" i="4"/>
  <c r="Y394" i="4"/>
  <c r="Y406" i="4"/>
  <c r="Y414" i="4"/>
  <c r="Y422" i="4"/>
  <c r="Y426" i="4"/>
  <c r="Y430" i="4"/>
  <c r="Y438" i="4"/>
  <c r="Y446" i="4"/>
  <c r="Y450" i="4"/>
  <c r="Y454" i="4"/>
  <c r="Y458" i="4"/>
  <c r="Y470" i="4"/>
  <c r="Y474" i="4"/>
  <c r="Y478" i="4"/>
  <c r="Y486" i="4"/>
  <c r="Y490" i="4"/>
  <c r="Y494" i="4"/>
  <c r="Y502" i="4"/>
  <c r="Y510" i="4"/>
  <c r="Y514" i="4"/>
  <c r="Y518" i="4"/>
  <c r="Y522" i="4"/>
  <c r="Y534" i="4"/>
  <c r="Y538" i="4"/>
  <c r="Y542" i="4"/>
  <c r="Y550" i="4"/>
  <c r="Y554" i="4"/>
  <c r="Y566" i="4"/>
  <c r="Y570" i="4"/>
  <c r="Y574" i="4"/>
  <c r="Y578" i="4"/>
  <c r="Y582" i="4"/>
  <c r="Y586" i="4"/>
  <c r="Y598" i="4"/>
  <c r="Y606" i="4"/>
  <c r="Y614" i="4"/>
  <c r="Y618" i="4"/>
  <c r="Y630" i="4"/>
  <c r="Y638" i="4"/>
  <c r="Y642" i="4"/>
  <c r="Y646" i="4"/>
  <c r="Y650" i="4"/>
  <c r="Y662" i="4"/>
  <c r="Y670" i="4"/>
  <c r="Y678" i="4"/>
  <c r="Y682" i="4"/>
  <c r="Y686" i="4"/>
  <c r="Y694" i="4"/>
  <c r="Y702" i="4"/>
  <c r="Y706" i="4"/>
  <c r="Y710" i="4"/>
  <c r="Y714" i="4"/>
  <c r="Y726" i="4"/>
  <c r="Y730" i="4"/>
  <c r="Y734" i="4"/>
  <c r="Y742" i="4"/>
  <c r="Y746" i="4"/>
  <c r="Y750" i="4"/>
  <c r="Y758" i="4"/>
  <c r="Y766" i="4"/>
  <c r="Y770" i="4"/>
  <c r="Y774" i="4"/>
  <c r="Y778" i="4"/>
  <c r="Y790" i="4"/>
  <c r="Y794" i="4"/>
  <c r="Y798" i="4"/>
  <c r="Y806" i="4"/>
  <c r="Y810" i="4"/>
  <c r="Y814" i="4"/>
  <c r="Y822" i="4"/>
  <c r="Y830" i="4"/>
  <c r="Y834" i="4"/>
  <c r="Y838" i="4"/>
  <c r="Y842" i="4"/>
  <c r="Y854" i="4"/>
  <c r="Y858" i="4"/>
  <c r="Y862" i="4"/>
  <c r="Y870" i="4"/>
  <c r="Y874" i="4"/>
  <c r="Y878" i="4"/>
  <c r="Y886" i="4"/>
  <c r="Y894" i="4"/>
  <c r="Y898" i="4"/>
  <c r="Y902" i="4"/>
  <c r="Y906" i="4"/>
  <c r="Y918" i="4"/>
  <c r="Y926" i="4"/>
  <c r="Y934" i="4"/>
  <c r="Y938" i="4"/>
  <c r="Y950" i="4"/>
  <c r="Y954" i="4"/>
  <c r="Y958" i="4"/>
  <c r="Y962" i="4"/>
  <c r="Y966" i="4"/>
  <c r="Y970" i="4"/>
  <c r="Y974" i="4"/>
  <c r="Y982" i="4"/>
  <c r="Y986" i="4"/>
  <c r="Y990" i="4"/>
  <c r="Y998" i="4"/>
  <c r="Y1002" i="4"/>
  <c r="Y1014" i="4"/>
  <c r="Y1022" i="4"/>
  <c r="Y1030" i="4"/>
  <c r="Y1034" i="4"/>
  <c r="Y1038" i="4"/>
  <c r="Y1046" i="4"/>
  <c r="Y1050" i="4"/>
  <c r="Y1054" i="4"/>
  <c r="Y1062" i="4"/>
  <c r="Y1066" i="4"/>
  <c r="Y1078" i="4"/>
  <c r="Y1082" i="4"/>
  <c r="Y1086" i="4"/>
  <c r="Y1090" i="4"/>
  <c r="Y1094" i="4"/>
  <c r="Y1098" i="4"/>
  <c r="Y1110" i="4"/>
  <c r="Y1118" i="4"/>
  <c r="Y1126" i="4"/>
  <c r="Y1138" i="4"/>
  <c r="Y1150" i="4"/>
  <c r="Y1158" i="4"/>
  <c r="Y1162" i="4"/>
  <c r="Y1166" i="4"/>
  <c r="Y1170" i="4"/>
  <c r="Y1178" i="4"/>
  <c r="Y1182" i="4"/>
  <c r="Y1190" i="4"/>
  <c r="Y1202" i="4"/>
  <c r="Y1210" i="4"/>
  <c r="Y1214" i="4"/>
  <c r="Y1222" i="4"/>
  <c r="Y1230" i="4"/>
  <c r="Y1234" i="4"/>
  <c r="Y1238" i="4"/>
  <c r="Y1242" i="4"/>
  <c r="Y1246" i="4"/>
  <c r="Y1254" i="4"/>
  <c r="Y1266" i="4"/>
  <c r="Y1278" i="4"/>
  <c r="Y1286" i="4"/>
  <c r="Y1290" i="4"/>
  <c r="Y1294" i="4"/>
  <c r="Y1298" i="4"/>
  <c r="Y1306" i="4"/>
  <c r="Y1310" i="4"/>
  <c r="Y1318" i="4"/>
  <c r="Y1330" i="4"/>
  <c r="Y1342" i="4"/>
  <c r="Y1350" i="4"/>
  <c r="Y1358" i="4"/>
  <c r="Y1362" i="4"/>
  <c r="Y1366" i="4"/>
  <c r="Y1370" i="4"/>
  <c r="Y1374" i="4"/>
  <c r="Y1382" i="4"/>
  <c r="Y1394" i="4"/>
  <c r="Y1406" i="4"/>
  <c r="Y1414" i="4"/>
  <c r="Y1418" i="4"/>
  <c r="Y1422" i="4"/>
  <c r="Y1426" i="4"/>
  <c r="Y1434" i="4"/>
  <c r="Y1438" i="4"/>
  <c r="Y1446" i="4"/>
  <c r="Y1458" i="4"/>
  <c r="Y1466" i="4"/>
  <c r="Y1470" i="4"/>
  <c r="Y1478" i="4"/>
  <c r="Y1486" i="4"/>
  <c r="Y1490" i="4"/>
  <c r="Y1494" i="4"/>
  <c r="Y1498" i="4"/>
  <c r="Y1502" i="4"/>
  <c r="Y1510" i="4"/>
  <c r="Y1522" i="4"/>
  <c r="Y1534" i="4"/>
  <c r="Y1542" i="4"/>
  <c r="Y1546" i="4"/>
  <c r="Y1550" i="4"/>
  <c r="Y1554" i="4"/>
  <c r="Y1562" i="4"/>
  <c r="Y1566" i="4"/>
  <c r="Y1574" i="4"/>
  <c r="Y1586" i="4"/>
  <c r="Y1594" i="4"/>
  <c r="Y1598" i="4"/>
  <c r="Y1606" i="4"/>
  <c r="Y1614" i="4"/>
  <c r="Y1618" i="4"/>
  <c r="Y1622" i="4"/>
  <c r="Y1626" i="4"/>
  <c r="Y1630" i="4"/>
  <c r="Y1638" i="4"/>
  <c r="Y1650" i="4"/>
  <c r="Y1662" i="4"/>
  <c r="Y1670" i="4"/>
  <c r="Y1674" i="4"/>
  <c r="Y1682" i="4"/>
  <c r="Y1690" i="4"/>
  <c r="Y1694" i="4"/>
  <c r="Y1702" i="4"/>
  <c r="Y1710" i="4"/>
  <c r="Y1714" i="4"/>
  <c r="Y1726" i="4"/>
  <c r="Y1734" i="4"/>
  <c r="Y1746" i="4"/>
  <c r="Y1754" i="4"/>
  <c r="Y1758" i="4"/>
  <c r="Y1762" i="4"/>
  <c r="Y1766" i="4"/>
  <c r="Y1778" i="4"/>
  <c r="Y1790" i="4"/>
  <c r="Y1798" i="4"/>
  <c r="Y1802" i="4"/>
  <c r="Y1810" i="4"/>
  <c r="Y1814" i="4"/>
  <c r="Y1818" i="4"/>
  <c r="Y1822" i="4"/>
  <c r="Y1830" i="4"/>
  <c r="Y1842" i="4"/>
  <c r="Y1854" i="4"/>
  <c r="Y1862" i="4"/>
  <c r="Y1870" i="4"/>
  <c r="Y1874" i="4"/>
  <c r="Y1882" i="4"/>
  <c r="Y1886" i="4"/>
  <c r="Y1894" i="4"/>
  <c r="Y1902" i="4"/>
  <c r="Y1906" i="4"/>
  <c r="Y1918" i="4"/>
  <c r="Y1926" i="4"/>
  <c r="Y1930" i="4"/>
  <c r="Y1938" i="4"/>
  <c r="Y1946" i="4"/>
  <c r="Y1950" i="4"/>
  <c r="Y1958" i="4"/>
  <c r="Y1970" i="4"/>
  <c r="Y1982" i="4"/>
  <c r="Y1990" i="4"/>
  <c r="Y2002" i="4"/>
  <c r="Y2010" i="4"/>
  <c r="Y2014" i="4"/>
  <c r="Y2022" i="4"/>
  <c r="Y2034" i="4"/>
  <c r="Y2046" i="4"/>
  <c r="Y2054" i="4"/>
  <c r="Y2058" i="4"/>
  <c r="Y2066" i="4"/>
  <c r="Y2074" i="4"/>
  <c r="Y2078" i="4"/>
  <c r="Y2086" i="4"/>
  <c r="Y2094" i="4"/>
  <c r="Y2098" i="4"/>
  <c r="Y2110" i="4"/>
  <c r="Y2118" i="4"/>
  <c r="Y2126" i="4"/>
  <c r="Y2130" i="4"/>
  <c r="Y2138" i="4"/>
  <c r="Y2142" i="4"/>
  <c r="Y2150" i="4"/>
  <c r="Y2162" i="4"/>
  <c r="Y2174" i="4"/>
  <c r="Y2182" i="4"/>
  <c r="Y2186" i="4"/>
  <c r="Y2194" i="4"/>
  <c r="Y2202" i="4"/>
  <c r="Y2206" i="4"/>
  <c r="Y2210" i="4"/>
  <c r="Y2214" i="4"/>
  <c r="Y2226" i="4"/>
  <c r="Y2238" i="4"/>
  <c r="Y2258" i="4"/>
  <c r="Y2266" i="4"/>
  <c r="Y2270" i="4"/>
  <c r="Y2278" i="4"/>
  <c r="Y2286" i="4"/>
  <c r="Y2290" i="4"/>
  <c r="Y2302" i="4"/>
  <c r="Y2310" i="4"/>
  <c r="Y2314" i="4"/>
  <c r="Y2322" i="4"/>
  <c r="Y2330" i="4"/>
  <c r="Y2334" i="4"/>
  <c r="Y2342" i="4"/>
  <c r="Y2354" i="4"/>
  <c r="Y2366" i="4"/>
  <c r="Y2374" i="4"/>
  <c r="Y2382" i="4"/>
  <c r="Y2394" i="4"/>
  <c r="Y2398" i="4"/>
  <c r="Y2406" i="4"/>
  <c r="Y2418" i="4"/>
  <c r="Y2430" i="4"/>
  <c r="Y2438" i="4"/>
  <c r="Y2450" i="4"/>
  <c r="Y2458" i="4"/>
  <c r="Y2462" i="4"/>
  <c r="Y2470" i="4"/>
  <c r="Y2478" i="4"/>
  <c r="Y2482" i="4"/>
  <c r="Y2494" i="4"/>
  <c r="Y2502" i="4"/>
  <c r="Y2514" i="4"/>
  <c r="Y2522" i="4"/>
  <c r="Y2534" i="4"/>
  <c r="Y2542" i="4"/>
  <c r="Y2546" i="4"/>
  <c r="Y2558" i="4"/>
  <c r="Y2566" i="4"/>
  <c r="Y2570" i="4"/>
  <c r="Y2578" i="4"/>
  <c r="Y2586" i="4"/>
  <c r="Y2590" i="4"/>
  <c r="Y2598" i="4"/>
  <c r="Y2610" i="4"/>
  <c r="Y2622" i="4"/>
  <c r="Y2630" i="4"/>
  <c r="Y2638" i="4"/>
  <c r="Y2642" i="4"/>
  <c r="Y2650" i="4"/>
  <c r="Y2654" i="4"/>
  <c r="Y2662" i="4"/>
  <c r="Y2674" i="4"/>
  <c r="Y2686" i="4"/>
  <c r="Y2694" i="4"/>
  <c r="Y2698" i="4"/>
  <c r="Y2714" i="4"/>
  <c r="Y2718" i="4"/>
  <c r="Y2726" i="4"/>
  <c r="Y2738" i="4"/>
  <c r="Y2750" i="4"/>
  <c r="Y2758" i="4"/>
  <c r="Y2778" i="4"/>
  <c r="Y2782" i="4"/>
  <c r="Y2786" i="4"/>
  <c r="Y2790" i="4"/>
  <c r="Y2802" i="4"/>
  <c r="Y2814" i="4"/>
  <c r="Y2826" i="4"/>
  <c r="Y2834" i="4"/>
  <c r="Y2838" i="4"/>
  <c r="Y2842" i="4"/>
  <c r="Y2846" i="4"/>
  <c r="Y2854" i="4"/>
  <c r="Y2862" i="4"/>
  <c r="Y2870" i="4"/>
  <c r="Y2878" i="4"/>
  <c r="Y2886" i="4"/>
  <c r="Y2902" i="4"/>
  <c r="Y2910" i="4"/>
  <c r="Y2918" i="4"/>
  <c r="Y2926" i="4"/>
  <c r="Y2934" i="4"/>
  <c r="Y2942" i="4"/>
  <c r="Y2950" i="4"/>
  <c r="Y2958" i="4"/>
  <c r="Y2962" i="4"/>
  <c r="Y2966" i="4"/>
  <c r="Y2982" i="4"/>
  <c r="Y2990" i="4"/>
  <c r="Y2998" i="4"/>
  <c r="Y3014" i="4"/>
  <c r="Y3022" i="4"/>
  <c r="Y3026" i="4"/>
  <c r="Y3030" i="4"/>
  <c r="Y24" i="4"/>
  <c r="Y40" i="4"/>
  <c r="Y64" i="4"/>
  <c r="Y80" i="4"/>
  <c r="Y96" i="4"/>
  <c r="Y112" i="4"/>
  <c r="Y128" i="4"/>
  <c r="Y148" i="4"/>
  <c r="Y160" i="4"/>
  <c r="Y180" i="4"/>
  <c r="Y188" i="4"/>
  <c r="Y212" i="4"/>
  <c r="Y256" i="4"/>
  <c r="Y268" i="4"/>
  <c r="Y332" i="4"/>
  <c r="Y364" i="4"/>
  <c r="Y388" i="4"/>
  <c r="Y404" i="4"/>
  <c r="Y420" i="4"/>
  <c r="Y436" i="4"/>
  <c r="Y452" i="4"/>
  <c r="Y468" i="4"/>
  <c r="Y484" i="4"/>
  <c r="Y500" i="4"/>
  <c r="Y516" i="4"/>
  <c r="Y528" i="4"/>
  <c r="Y548" i="4"/>
  <c r="Y564" i="4"/>
  <c r="Y580" i="4"/>
  <c r="Y596" i="4"/>
  <c r="Y692" i="4"/>
  <c r="Y708" i="4"/>
  <c r="Y740" i="4"/>
  <c r="Y772" i="4"/>
  <c r="Y820" i="4"/>
  <c r="Y836" i="4"/>
  <c r="Y852" i="4"/>
  <c r="Y868" i="4"/>
  <c r="Y884" i="4"/>
  <c r="Y900" i="4"/>
  <c r="Y916" i="4"/>
  <c r="Y960" i="4"/>
  <c r="Y972" i="4"/>
  <c r="Y1004" i="4"/>
  <c r="Y1036" i="4"/>
  <c r="Y1072" i="4"/>
  <c r="Y1088" i="4"/>
  <c r="Y1208" i="4"/>
  <c r="Y1240" i="4"/>
  <c r="Y1272" i="4"/>
  <c r="Y1336" i="4"/>
  <c r="Y1456" i="4"/>
  <c r="Y1508" i="4"/>
  <c r="Y1524" i="4"/>
  <c r="Y1540" i="4"/>
  <c r="Y1636" i="4"/>
  <c r="Y1844" i="4"/>
  <c r="Y17" i="4"/>
  <c r="Y25" i="4"/>
  <c r="Y37" i="4"/>
  <c r="Y49" i="4"/>
  <c r="Y57" i="4"/>
  <c r="Y69" i="4"/>
  <c r="Y81" i="4"/>
  <c r="Y89" i="4"/>
  <c r="Y97" i="4"/>
  <c r="Y109" i="4"/>
  <c r="Y121" i="4"/>
  <c r="Y129" i="4"/>
  <c r="Y141" i="4"/>
  <c r="Y153" i="4"/>
  <c r="Y165" i="4"/>
  <c r="Y173" i="4"/>
  <c r="Y185" i="4"/>
  <c r="Y193" i="4"/>
  <c r="Y201" i="4"/>
  <c r="Y213" i="4"/>
  <c r="Y229" i="4"/>
  <c r="Y241" i="4"/>
  <c r="Y253" i="4"/>
  <c r="Y265" i="4"/>
  <c r="Y277" i="4"/>
  <c r="Y289" i="4"/>
  <c r="Y301" i="4"/>
  <c r="Y313" i="4"/>
  <c r="Y317" i="4"/>
  <c r="Y329" i="4"/>
  <c r="Y341" i="4"/>
  <c r="Y353" i="4"/>
  <c r="Y365" i="4"/>
  <c r="Y377" i="4"/>
  <c r="Y389" i="4"/>
  <c r="Y401" i="4"/>
  <c r="Y413" i="4"/>
  <c r="Y421" i="4"/>
  <c r="Y433" i="4"/>
  <c r="Y445" i="4"/>
  <c r="Y457" i="4"/>
  <c r="Y465" i="4"/>
  <c r="Y477" i="4"/>
  <c r="Y485" i="4"/>
  <c r="Y497" i="4"/>
  <c r="Y509" i="4"/>
  <c r="Y521" i="4"/>
  <c r="Y529" i="4"/>
  <c r="Y541" i="4"/>
  <c r="Y553" i="4"/>
  <c r="Y561" i="4"/>
  <c r="Y569" i="4"/>
  <c r="Y581" i="4"/>
  <c r="Y597" i="4"/>
  <c r="Y605" i="4"/>
  <c r="Y613" i="4"/>
  <c r="Y625" i="4"/>
  <c r="Y637" i="4"/>
  <c r="Y645" i="4"/>
  <c r="Y657" i="4"/>
  <c r="Y669" i="4"/>
  <c r="Y677" i="4"/>
  <c r="Y689" i="4"/>
  <c r="Y697" i="4"/>
  <c r="Y713" i="4"/>
  <c r="Y725" i="4"/>
  <c r="Y737" i="4"/>
  <c r="Y749" i="4"/>
  <c r="Y761" i="4"/>
  <c r="Y769" i="4"/>
  <c r="Y781" i="4"/>
  <c r="Y789" i="4"/>
  <c r="Y801" i="4"/>
  <c r="Y813" i="4"/>
  <c r="Y825" i="4"/>
  <c r="Y833" i="4"/>
  <c r="Y841" i="4"/>
  <c r="Y853" i="4"/>
  <c r="Y869" i="4"/>
  <c r="Y881" i="4"/>
  <c r="Y893" i="4"/>
  <c r="Y901" i="4"/>
  <c r="Y913" i="4"/>
  <c r="Y921" i="4"/>
  <c r="Y933" i="4"/>
  <c r="Y949" i="4"/>
  <c r="Y957" i="4"/>
  <c r="Y973" i="4"/>
  <c r="Y985" i="4"/>
  <c r="Y997" i="4"/>
  <c r="Y1009" i="4"/>
  <c r="Y1021" i="4"/>
  <c r="Y1029" i="4"/>
  <c r="Y1041" i="4"/>
  <c r="Y1053" i="4"/>
  <c r="Y1065" i="4"/>
  <c r="Y1073" i="4"/>
  <c r="Y1085" i="4"/>
  <c r="Y1097" i="4"/>
  <c r="Y1105" i="4"/>
  <c r="Y1117" i="4"/>
  <c r="Y1129" i="4"/>
  <c r="Y1137" i="4"/>
  <c r="Y1149" i="4"/>
  <c r="Y1161" i="4"/>
  <c r="Y1173" i="4"/>
  <c r="Y1185" i="4"/>
  <c r="Y1193" i="4"/>
  <c r="Y1205" i="4"/>
  <c r="Y1217" i="4"/>
  <c r="Y1229" i="4"/>
  <c r="Y1237" i="4"/>
  <c r="Y1249" i="4"/>
  <c r="Y1261" i="4"/>
  <c r="Y1269" i="4"/>
  <c r="Y1281" i="4"/>
  <c r="Y1293" i="4"/>
  <c r="Y1305" i="4"/>
  <c r="Y1317" i="4"/>
  <c r="Y1329" i="4"/>
  <c r="Y1337" i="4"/>
  <c r="Y1349" i="4"/>
  <c r="Y1361" i="4"/>
  <c r="Y1377" i="4"/>
  <c r="Y1389" i="4"/>
  <c r="Y1393" i="4"/>
  <c r="Y1409" i="4"/>
  <c r="Y1421" i="4"/>
  <c r="Y1433" i="4"/>
  <c r="Y1445" i="4"/>
  <c r="Y1457" i="4"/>
  <c r="Y1469" i="4"/>
  <c r="Y1481" i="4"/>
  <c r="Y1485" i="4"/>
  <c r="Y1497" i="4"/>
  <c r="Y1509" i="4"/>
  <c r="Y1521" i="4"/>
  <c r="Y1529" i="4"/>
  <c r="Y1541" i="4"/>
  <c r="Y1553" i="4"/>
  <c r="Y1565" i="4"/>
  <c r="Y1573" i="4"/>
  <c r="Y1581" i="4"/>
  <c r="Y1597" i="4"/>
  <c r="Y1605" i="4"/>
  <c r="Y1617" i="4"/>
  <c r="Y1629" i="4"/>
  <c r="Y1645" i="4"/>
  <c r="Y1653" i="4"/>
  <c r="Y1665" i="4"/>
  <c r="Y1677" i="4"/>
  <c r="Y1689" i="4"/>
  <c r="Y1705" i="4"/>
  <c r="Y1713" i="4"/>
  <c r="Y1725" i="4"/>
  <c r="Y1741" i="4"/>
  <c r="Y1753" i="4"/>
  <c r="Y1765" i="4"/>
  <c r="Y1777" i="4"/>
  <c r="Y1789" i="4"/>
  <c r="Y1797" i="4"/>
  <c r="Y1813" i="4"/>
  <c r="Y1825" i="4"/>
  <c r="Y1837" i="4"/>
  <c r="Y1845" i="4"/>
  <c r="Y1853" i="4"/>
  <c r="Y1865" i="4"/>
  <c r="Y1877" i="4"/>
  <c r="Y1889" i="4"/>
  <c r="Y1897" i="4"/>
  <c r="Y1905" i="4"/>
  <c r="Y1917" i="4"/>
  <c r="Y1929" i="4"/>
  <c r="Y1941" i="4"/>
  <c r="Y1957" i="4"/>
  <c r="Y1969" i="4"/>
  <c r="Y1981" i="4"/>
  <c r="Y1989" i="4"/>
  <c r="Y2001" i="4"/>
  <c r="Y2013" i="4"/>
  <c r="Y2025" i="4"/>
  <c r="Y2037" i="4"/>
  <c r="Y2045" i="4"/>
  <c r="Y2057" i="4"/>
  <c r="Y2085" i="4"/>
  <c r="Y2097" i="4"/>
  <c r="Y2109" i="4"/>
  <c r="Y2129" i="4"/>
  <c r="Y2141" i="4"/>
  <c r="Y2153" i="4"/>
  <c r="Y2161" i="4"/>
  <c r="Y2173" i="4"/>
  <c r="Y2185" i="4"/>
  <c r="Y2197" i="4"/>
  <c r="Y2209" i="4"/>
  <c r="Y2217" i="4"/>
  <c r="Y2229" i="4"/>
  <c r="Y2237" i="4"/>
  <c r="Y2249" i="4"/>
  <c r="Y2261" i="4"/>
  <c r="Y2273" i="4"/>
  <c r="Y2289" i="4"/>
  <c r="Y2301" i="4"/>
  <c r="Y2597" i="4"/>
  <c r="Y19" i="4"/>
  <c r="Y23" i="4"/>
  <c r="Y35" i="4"/>
  <c r="Y39" i="4"/>
  <c r="Y43" i="4"/>
  <c r="Y51" i="4"/>
  <c r="Y59" i="4"/>
  <c r="Y67" i="4"/>
  <c r="Y71" i="4"/>
  <c r="Y83" i="4"/>
  <c r="Y87" i="4"/>
  <c r="Y91" i="4"/>
  <c r="Y99" i="4"/>
  <c r="Y103" i="4"/>
  <c r="Y107" i="4"/>
  <c r="Y115" i="4"/>
  <c r="Y131" i="4"/>
  <c r="Y135" i="4"/>
  <c r="Y139" i="4"/>
  <c r="Y147" i="4"/>
  <c r="Y151" i="4"/>
  <c r="Y155" i="4"/>
  <c r="Y163" i="4"/>
  <c r="Y167" i="4"/>
  <c r="Y171" i="4"/>
  <c r="Y179" i="4"/>
  <c r="Y187" i="4"/>
  <c r="Y195" i="4"/>
  <c r="Y199" i="4"/>
  <c r="Y203" i="4"/>
  <c r="Y211" i="4"/>
  <c r="Y215" i="4"/>
  <c r="Y223" i="4"/>
  <c r="Y227" i="4"/>
  <c r="Y235" i="4"/>
  <c r="Y243" i="4"/>
  <c r="Y247" i="4"/>
  <c r="Y255" i="4"/>
  <c r="Y259" i="4"/>
  <c r="Y267" i="4"/>
  <c r="Y275" i="4"/>
  <c r="Y279" i="4"/>
  <c r="Y287" i="4"/>
  <c r="Y299" i="4"/>
  <c r="Y307" i="4"/>
  <c r="Y311" i="4"/>
  <c r="Y319" i="4"/>
  <c r="Y323" i="4"/>
  <c r="Y327" i="4"/>
  <c r="Y335" i="4"/>
  <c r="Y339" i="4"/>
  <c r="Y343" i="4"/>
  <c r="Y351" i="4"/>
  <c r="Y355" i="4"/>
  <c r="Y363" i="4"/>
  <c r="Y371" i="4"/>
  <c r="Y375" i="4"/>
  <c r="Y383" i="4"/>
  <c r="Y403" i="4"/>
  <c r="Y407" i="4"/>
  <c r="Y415" i="4"/>
  <c r="Y427" i="4"/>
  <c r="Y435" i="4"/>
  <c r="Y439" i="4"/>
  <c r="Y447" i="4"/>
  <c r="Y451" i="4"/>
  <c r="Y459" i="4"/>
  <c r="Y467" i="4"/>
  <c r="Y471" i="4"/>
  <c r="Y479" i="4"/>
  <c r="Y483" i="4"/>
  <c r="Y491" i="4"/>
  <c r="Y499" i="4"/>
  <c r="Y503" i="4"/>
  <c r="Y511" i="4"/>
  <c r="Y515" i="4"/>
  <c r="Y523" i="4"/>
  <c r="Y531" i="4"/>
  <c r="Y535" i="4"/>
  <c r="Y543" i="4"/>
  <c r="Y555" i="4"/>
  <c r="Y563" i="4"/>
  <c r="Y567" i="4"/>
  <c r="Y575" i="4"/>
  <c r="Y579" i="4"/>
  <c r="Y591" i="4"/>
  <c r="Y595" i="4"/>
  <c r="Y599" i="4"/>
  <c r="Y607" i="4"/>
  <c r="Y611" i="4"/>
  <c r="Y619" i="4"/>
  <c r="Y627" i="4"/>
  <c r="Y631" i="4"/>
  <c r="Y639" i="4"/>
  <c r="Y643" i="4"/>
  <c r="Y651" i="4"/>
  <c r="Y659" i="4"/>
  <c r="Y663" i="4"/>
  <c r="Y671" i="4"/>
  <c r="Y683" i="4"/>
  <c r="Y691" i="4"/>
  <c r="Y695" i="4"/>
  <c r="Y703" i="4"/>
  <c r="Y707" i="4"/>
  <c r="Y715" i="4"/>
  <c r="Y719" i="4"/>
  <c r="Y723" i="4"/>
  <c r="Y727" i="4"/>
  <c r="Y735" i="4"/>
  <c r="Y739" i="4"/>
  <c r="Y755" i="4"/>
  <c r="Y759" i="4"/>
  <c r="Y767" i="4"/>
  <c r="Y771" i="4"/>
  <c r="Y779" i="4"/>
  <c r="Y787" i="4"/>
  <c r="Y791" i="4"/>
  <c r="Y799" i="4"/>
  <c r="Y811" i="4"/>
  <c r="Y819" i="4"/>
  <c r="Y823" i="4"/>
  <c r="Y831" i="4"/>
  <c r="Y835" i="4"/>
  <c r="Y851" i="4"/>
  <c r="Y855" i="4"/>
  <c r="Y863" i="4"/>
  <c r="Y867" i="4"/>
  <c r="Y875" i="4"/>
  <c r="Y883" i="4"/>
  <c r="Y887" i="4"/>
  <c r="Y895" i="4"/>
  <c r="Y899" i="4"/>
  <c r="Y911" i="4"/>
  <c r="Y915" i="4"/>
  <c r="Y919" i="4"/>
  <c r="Y927" i="4"/>
  <c r="Y931" i="4"/>
  <c r="Y947" i="4"/>
  <c r="Y951" i="4"/>
  <c r="Y959" i="4"/>
  <c r="Y963" i="4"/>
  <c r="Y971" i="4"/>
  <c r="Y979" i="4"/>
  <c r="Y983" i="4"/>
  <c r="Y991" i="4"/>
  <c r="Y995" i="4"/>
  <c r="Y1003" i="4"/>
  <c r="Y1011" i="4"/>
  <c r="Y1015" i="4"/>
  <c r="Y1023" i="4"/>
  <c r="Y1027" i="4"/>
  <c r="Y1039" i="4"/>
  <c r="Y1043" i="4"/>
  <c r="Y1047" i="4"/>
  <c r="Y1055" i="4"/>
  <c r="Y1059" i="4"/>
  <c r="Y1067" i="4"/>
  <c r="Y1075" i="4"/>
  <c r="Y1079" i="4"/>
  <c r="Y1087" i="4"/>
  <c r="Y1099" i="4"/>
  <c r="Y1103" i="4"/>
  <c r="Y1107" i="4"/>
  <c r="Y1111" i="4"/>
  <c r="Y1119" i="4"/>
  <c r="Y1123" i="4"/>
  <c r="Y1131" i="4"/>
  <c r="Y1135" i="4"/>
  <c r="Y1143" i="4"/>
  <c r="Y1147" i="4"/>
  <c r="Y1155" i="4"/>
  <c r="Y1159" i="4"/>
  <c r="Y1163" i="4"/>
  <c r="Y1167" i="4"/>
  <c r="Y1175" i="4"/>
  <c r="Y1183" i="4"/>
  <c r="Y1187" i="4"/>
  <c r="Y1195" i="4"/>
  <c r="Y1199" i="4"/>
  <c r="Y1207" i="4"/>
  <c r="Y1219" i="4"/>
  <c r="Y1223" i="4"/>
  <c r="Y1227" i="4"/>
  <c r="Y1235" i="4"/>
  <c r="Y1239" i="4"/>
  <c r="Y1247" i="4"/>
  <c r="Y1251" i="4"/>
  <c r="Y1259" i="4"/>
  <c r="Y1263" i="4"/>
  <c r="Y1271" i="4"/>
  <c r="Y1275" i="4"/>
  <c r="Y1283" i="4"/>
  <c r="Y1287" i="4"/>
  <c r="Y1291" i="4"/>
  <c r="Y1295" i="4"/>
  <c r="Y1299" i="4"/>
  <c r="Y1303" i="4"/>
  <c r="Y1311" i="4"/>
  <c r="Y1315" i="4"/>
  <c r="Y1323" i="4"/>
  <c r="Y1327" i="4"/>
  <c r="Y1339" i="4"/>
  <c r="Y1347" i="4"/>
  <c r="Y1363" i="4"/>
  <c r="Y1367" i="4"/>
  <c r="Y1375" i="4"/>
  <c r="Y1387" i="4"/>
  <c r="Y1391" i="4"/>
  <c r="Y1403" i="4"/>
  <c r="Y1411" i="4"/>
  <c r="Y1415" i="4"/>
  <c r="Y1419" i="4"/>
  <c r="Y1423" i="4"/>
  <c r="Y1427" i="4"/>
  <c r="Y1431" i="4"/>
  <c r="Y1439" i="4"/>
  <c r="Y1443" i="4"/>
  <c r="Y1451" i="4"/>
  <c r="Y1455" i="4"/>
  <c r="Y1475" i="4"/>
  <c r="Y1479" i="4"/>
  <c r="Y1491" i="4"/>
  <c r="Y1495" i="4"/>
  <c r="Y1503" i="4"/>
  <c r="Y1515" i="4"/>
  <c r="Y1519" i="4"/>
  <c r="Y1531" i="4"/>
  <c r="Y1539" i="4"/>
  <c r="Y1543" i="4"/>
  <c r="Y1547" i="4"/>
  <c r="Y1551" i="4"/>
  <c r="Y1555" i="4"/>
  <c r="Y1559" i="4"/>
  <c r="Y1567" i="4"/>
  <c r="Y1571" i="4"/>
  <c r="Y1579" i="4"/>
  <c r="Y1583" i="4"/>
  <c r="Y1591" i="4"/>
  <c r="Y1595" i="4"/>
  <c r="Y1603" i="4"/>
  <c r="Y1611" i="4"/>
  <c r="Y1615" i="4"/>
  <c r="Y1619" i="4"/>
  <c r="Y1631" i="4"/>
  <c r="Y1635" i="4"/>
  <c r="Y1643" i="4"/>
  <c r="Y1647" i="4"/>
  <c r="Y1655" i="4"/>
  <c r="Y1659" i="4"/>
  <c r="Y1667" i="4"/>
  <c r="Y1671" i="4"/>
  <c r="Y1675" i="4"/>
  <c r="Y1679" i="4"/>
  <c r="Y1687" i="4"/>
  <c r="Y1695" i="4"/>
  <c r="Y1699" i="4"/>
  <c r="Y1707" i="4"/>
  <c r="Y1711" i="4"/>
  <c r="Y1719" i="4"/>
  <c r="Y1731" i="4"/>
  <c r="Y1735" i="4"/>
  <c r="Y1739" i="4"/>
  <c r="Y1743" i="4"/>
  <c r="Y1747" i="4"/>
  <c r="Y1751" i="4"/>
  <c r="Y1759" i="4"/>
  <c r="Y1775" i="4"/>
  <c r="Y1783" i="4"/>
  <c r="Y1787" i="4"/>
  <c r="Y1811" i="4"/>
  <c r="Y1815" i="4"/>
  <c r="Y1823" i="4"/>
  <c r="Y1827" i="4"/>
  <c r="Y1839" i="4"/>
  <c r="Y1847" i="4"/>
  <c r="Y1851" i="4"/>
  <c r="Y1863" i="4"/>
  <c r="Y1867" i="4"/>
  <c r="Y1871" i="4"/>
  <c r="Y1875" i="4"/>
  <c r="Y1879" i="4"/>
  <c r="Y1887" i="4"/>
  <c r="Y1891" i="4"/>
  <c r="Y1903" i="4"/>
  <c r="Y1911" i="4"/>
  <c r="Y1923" i="4"/>
  <c r="Y1927" i="4"/>
  <c r="Y1939" i="4"/>
  <c r="Y1943" i="4"/>
  <c r="Y1951" i="4"/>
  <c r="Y1955" i="4"/>
  <c r="Y1967" i="4"/>
  <c r="Y1975" i="4"/>
  <c r="Y1979" i="4"/>
  <c r="Y1991" i="4"/>
  <c r="Y1995" i="4"/>
  <c r="Y1999" i="4"/>
  <c r="Y2003" i="4"/>
  <c r="Y2015" i="4"/>
  <c r="Y2019" i="4"/>
  <c r="Y2031" i="4"/>
  <c r="Y2039" i="4"/>
  <c r="Y2043" i="4"/>
  <c r="Y2055" i="4"/>
  <c r="Y2067" i="4"/>
  <c r="Y2071" i="4"/>
  <c r="Y2079" i="4"/>
  <c r="Y2091" i="4"/>
  <c r="Y2095" i="4"/>
  <c r="Y2103" i="4"/>
  <c r="Y2107" i="4"/>
  <c r="Y2115" i="4"/>
  <c r="Y2119" i="4"/>
  <c r="Y2143" i="4"/>
  <c r="Y2147" i="4"/>
  <c r="Y2155" i="4"/>
  <c r="Y2159" i="4"/>
  <c r="Y2167" i="4"/>
  <c r="Y2183" i="4"/>
  <c r="Y2195" i="4"/>
  <c r="Y2199" i="4"/>
  <c r="Y2207" i="4"/>
  <c r="Y2219" i="4"/>
  <c r="Y2223" i="4"/>
  <c r="Y2231" i="4"/>
  <c r="Y2235" i="4"/>
  <c r="Y2243" i="4"/>
  <c r="Y2251" i="4"/>
  <c r="Y2255" i="4"/>
  <c r="Y2259" i="4"/>
  <c r="Y2263" i="4"/>
  <c r="Y2271" i="4"/>
  <c r="Y2283" i="4"/>
  <c r="Y2287" i="4"/>
  <c r="Y2295" i="4"/>
  <c r="Y2299" i="4"/>
  <c r="Y2307" i="4"/>
  <c r="Y2311" i="4"/>
  <c r="Y2315" i="4"/>
  <c r="Y2335" i="4"/>
  <c r="Y2339" i="4"/>
  <c r="Y2351" i="4"/>
  <c r="Y2359" i="4"/>
  <c r="Y2363" i="4"/>
  <c r="Y2375" i="4"/>
  <c r="Y2383" i="4"/>
  <c r="Y2387" i="4"/>
  <c r="Y2391" i="4"/>
  <c r="Y2399" i="4"/>
  <c r="Y2403" i="4"/>
  <c r="Y2411" i="4"/>
  <c r="Y2415" i="4"/>
  <c r="Y2423" i="4"/>
  <c r="Y2427" i="4"/>
  <c r="Y2435" i="4"/>
  <c r="Y2439" i="4"/>
  <c r="Y2447" i="4"/>
  <c r="Y2451" i="4"/>
  <c r="Y2463" i="4"/>
  <c r="Y2467" i="4"/>
  <c r="Y2475" i="4"/>
  <c r="Y2479" i="4"/>
  <c r="Y2487" i="4"/>
  <c r="Y2491" i="4"/>
  <c r="Y2499" i="4"/>
  <c r="Y2503" i="4"/>
  <c r="Y2515" i="4"/>
  <c r="Y2519" i="4"/>
  <c r="Y2527" i="4"/>
  <c r="Y2539" i="4"/>
  <c r="Y2543" i="4"/>
  <c r="Y2555" i="4"/>
  <c r="Y2563" i="4"/>
  <c r="Y2571" i="4"/>
  <c r="Y2575" i="4"/>
  <c r="Y2579" i="4"/>
  <c r="Y2591" i="4"/>
  <c r="Y2595" i="4"/>
  <c r="Y2603" i="4"/>
  <c r="Y2607" i="4"/>
  <c r="Y2615" i="4"/>
  <c r="Y2619" i="4"/>
  <c r="Y2627" i="4"/>
  <c r="Y2631" i="4"/>
  <c r="Y2635" i="4"/>
  <c r="Y2639" i="4"/>
  <c r="Y2655" i="4"/>
  <c r="Y2659" i="4"/>
  <c r="Y2667" i="4"/>
  <c r="Y2671" i="4"/>
  <c r="Y2679" i="4"/>
  <c r="Y2683" i="4"/>
  <c r="Y2691" i="4"/>
  <c r="Y2695" i="4"/>
  <c r="Y2703" i="4"/>
  <c r="Y2707" i="4"/>
  <c r="Y2719" i="4"/>
  <c r="Y2723" i="4"/>
  <c r="Y2731" i="4"/>
  <c r="Y2735" i="4"/>
  <c r="Y2743" i="4"/>
  <c r="Y2755" i="4"/>
  <c r="Y2759" i="4"/>
  <c r="Y2771" i="4"/>
  <c r="Y2775" i="4"/>
  <c r="Y2783" i="4"/>
  <c r="Y2795" i="4"/>
  <c r="Y2799" i="4"/>
  <c r="Y2807" i="4"/>
  <c r="Y2811" i="4"/>
  <c r="Y2819" i="4"/>
  <c r="Y2823" i="4"/>
  <c r="Y2827" i="4"/>
  <c r="Y2835" i="4"/>
  <c r="Y2839" i="4"/>
  <c r="Y2851" i="4"/>
  <c r="Y2859" i="4"/>
  <c r="Y2879" i="4"/>
  <c r="Y2883" i="4"/>
  <c r="Y2887" i="4"/>
  <c r="Y2891" i="4"/>
  <c r="Y2895" i="4"/>
  <c r="Y2903" i="4"/>
  <c r="Y2907" i="4"/>
  <c r="Y2923" i="4"/>
  <c r="Y2931" i="4"/>
  <c r="Y2935" i="4"/>
  <c r="Y2947" i="4"/>
  <c r="Y2951" i="4"/>
  <c r="Y2975" i="4"/>
  <c r="Y2979" i="4"/>
  <c r="Y2991" i="4"/>
  <c r="Y3003" i="4"/>
  <c r="Y3011" i="4"/>
  <c r="Y3015" i="4"/>
  <c r="Y3019" i="4"/>
  <c r="Y3035" i="4"/>
  <c r="Y28" i="4"/>
  <c r="Y44" i="4"/>
  <c r="Y56" i="4"/>
  <c r="Y76" i="4"/>
  <c r="Y92" i="4"/>
  <c r="Y108" i="4"/>
  <c r="Y124" i="4"/>
  <c r="Y140" i="4"/>
  <c r="Y164" i="4"/>
  <c r="Y184" i="4"/>
  <c r="Y200" i="4"/>
  <c r="Y216" i="4"/>
  <c r="Y228" i="4"/>
  <c r="Y244" i="4"/>
  <c r="Y260" i="4"/>
  <c r="Y276" i="4"/>
  <c r="Y292" i="4"/>
  <c r="Y340" i="4"/>
  <c r="Y356" i="4"/>
  <c r="Y372" i="4"/>
  <c r="Y440" i="4"/>
  <c r="Y472" i="4"/>
  <c r="Y556" i="4"/>
  <c r="Y588" i="4"/>
  <c r="Y600" i="4"/>
  <c r="Y684" i="4"/>
  <c r="Y716" i="4"/>
  <c r="Y748" i="4"/>
  <c r="Y764" i="4"/>
  <c r="Y780" i="4"/>
  <c r="Y800" i="4"/>
  <c r="Y816" i="4"/>
  <c r="Y844" i="4"/>
  <c r="Y860" i="4"/>
  <c r="Y876" i="4"/>
  <c r="Y952" i="4"/>
  <c r="Y980" i="4"/>
  <c r="Y996" i="4"/>
  <c r="Y1048" i="4"/>
  <c r="Y1060" i="4"/>
  <c r="Y1076" i="4"/>
  <c r="Y1092" i="4"/>
  <c r="Y1108" i="4"/>
  <c r="Y1152" i="4"/>
  <c r="Y1200" i="4"/>
  <c r="Y1312" i="4"/>
  <c r="Y1328" i="4"/>
  <c r="Y1380" i="4"/>
  <c r="Y1396" i="4"/>
  <c r="Y1412" i="4"/>
  <c r="Y1496" i="4"/>
  <c r="Y1572" i="4"/>
  <c r="Y1588" i="4"/>
  <c r="Y1604" i="4"/>
  <c r="Y1648" i="4"/>
  <c r="Y1664" i="4"/>
  <c r="Y1668" i="4"/>
  <c r="Y1688" i="4"/>
  <c r="Y1700" i="4"/>
  <c r="Y1712" i="4"/>
  <c r="Y1716" i="4"/>
  <c r="Y1724" i="4"/>
  <c r="Y1728" i="4"/>
  <c r="Y1732" i="4"/>
  <c r="Y1764" i="4"/>
  <c r="Y1772" i="4"/>
  <c r="Y1780" i="4"/>
  <c r="Y1796" i="4"/>
  <c r="Y1804" i="4"/>
  <c r="Y1828" i="4"/>
  <c r="Y1836" i="4"/>
  <c r="Y1856" i="4"/>
  <c r="Y1860" i="4"/>
  <c r="Y1892" i="4"/>
  <c r="Y1904" i="4"/>
  <c r="Y1908" i="4"/>
  <c r="Y1924" i="4"/>
  <c r="Y1928" i="4"/>
  <c r="Y1956" i="4"/>
  <c r="Y1972" i="4"/>
  <c r="Y1976" i="4"/>
  <c r="Y1988" i="4"/>
  <c r="Y1992" i="4"/>
  <c r="Y1996" i="4"/>
  <c r="Y2020" i="4"/>
  <c r="Y2036" i="4"/>
  <c r="Y2040" i="4"/>
  <c r="Y2048" i="4"/>
  <c r="Y2052" i="4"/>
  <c r="Y2072" i="4"/>
  <c r="Y2084" i="4"/>
  <c r="Y2096" i="4"/>
  <c r="Y2100" i="4"/>
  <c r="Y2104" i="4"/>
  <c r="Y2112" i="4"/>
  <c r="Y2116" i="4"/>
  <c r="Y2136" i="4"/>
  <c r="Y2148" i="4"/>
  <c r="Y2164" i="4"/>
  <c r="Y2168" i="4"/>
  <c r="Y2172" i="4"/>
  <c r="Y2180" i="4"/>
  <c r="Y2212" i="4"/>
  <c r="Y2228" i="4"/>
  <c r="Y2244" i="4"/>
  <c r="Y2264" i="4"/>
  <c r="Y2276" i="4"/>
  <c r="Y2292" i="4"/>
  <c r="Y2296" i="4"/>
  <c r="Y2304" i="4"/>
  <c r="Y2308" i="4"/>
  <c r="Y2340" i="4"/>
  <c r="Y2356" i="4"/>
  <c r="Y2360" i="4"/>
  <c r="Y2372" i="4"/>
  <c r="Y2376" i="4"/>
  <c r="Y2380" i="4"/>
  <c r="Y2404" i="4"/>
  <c r="Y2420" i="4"/>
  <c r="Y2432" i="4"/>
  <c r="Y2436" i="4"/>
  <c r="Y2468" i="4"/>
  <c r="Y2480" i="4"/>
  <c r="Y2484" i="4"/>
  <c r="Y2488" i="4"/>
  <c r="Y2496" i="4"/>
  <c r="Y2500" i="4"/>
  <c r="Y2532" i="4"/>
  <c r="Y2548" i="4"/>
  <c r="Y2552" i="4"/>
  <c r="Y2564" i="4"/>
  <c r="Y2584" i="4"/>
  <c r="Y2596" i="4"/>
  <c r="Y2612" i="4"/>
  <c r="Y2624" i="4"/>
  <c r="Y2628" i="4"/>
  <c r="Y2660" i="4"/>
  <c r="Y2676" i="4"/>
  <c r="Y2680" i="4"/>
  <c r="Y2692" i="4"/>
  <c r="Y2700" i="4"/>
  <c r="Y2724" i="4"/>
  <c r="Y2740" i="4"/>
  <c r="Y2756" i="4"/>
  <c r="Y2764" i="4"/>
  <c r="Y2788" i="4"/>
  <c r="Y2804" i="4"/>
  <c r="Y2808" i="4"/>
  <c r="Y2816" i="4"/>
  <c r="Y2820" i="4"/>
  <c r="Y2860" i="4"/>
  <c r="Y2868" i="4"/>
  <c r="Y2892" i="4"/>
  <c r="Y2904" i="4"/>
  <c r="Y2920" i="4"/>
  <c r="Y2924" i="4"/>
  <c r="Y2936" i="4"/>
  <c r="Y2952" i="4"/>
  <c r="Y2968" i="4"/>
  <c r="Y2988" i="4"/>
  <c r="Y3016" i="4"/>
  <c r="Y3020" i="4"/>
  <c r="Y3032" i="4"/>
  <c r="Y20" i="4"/>
  <c r="Y36" i="4"/>
  <c r="Y52" i="4"/>
  <c r="Y68" i="4"/>
  <c r="Y84" i="4"/>
  <c r="Y100" i="4"/>
  <c r="Y116" i="4"/>
  <c r="Y132" i="4"/>
  <c r="Y144" i="4"/>
  <c r="Y156" i="4"/>
  <c r="Y172" i="4"/>
  <c r="Y196" i="4"/>
  <c r="Y208" i="4"/>
  <c r="Y248" i="4"/>
  <c r="Y280" i="4"/>
  <c r="Y308" i="4"/>
  <c r="Y324" i="4"/>
  <c r="Y344" i="4"/>
  <c r="Y368" i="4"/>
  <c r="Y460" i="4"/>
  <c r="Y492" i="4"/>
  <c r="Y524" i="4"/>
  <c r="Y536" i="4"/>
  <c r="Y568" i="4"/>
  <c r="Y620" i="4"/>
  <c r="Y652" i="4"/>
  <c r="Y720" i="4"/>
  <c r="Y752" i="4"/>
  <c r="Y812" i="4"/>
  <c r="Y848" i="4"/>
  <c r="Y880" i="4"/>
  <c r="Y908" i="4"/>
  <c r="Y940" i="4"/>
  <c r="Y976" i="4"/>
  <c r="Y1008" i="4"/>
  <c r="Y1068" i="4"/>
  <c r="Y1100" i="4"/>
  <c r="Y1124" i="4"/>
  <c r="Y1140" i="4"/>
  <c r="Y1164" i="4"/>
  <c r="Y1216" i="4"/>
  <c r="Y1276" i="4"/>
  <c r="Y1356" i="4"/>
  <c r="Y1420" i="4"/>
  <c r="Y1476" i="4"/>
  <c r="Y1536" i="4"/>
  <c r="Y1560" i="4"/>
  <c r="Y1840" i="4"/>
  <c r="Y29" i="4"/>
  <c r="Y45" i="4"/>
  <c r="Y61" i="4"/>
  <c r="Y73" i="4"/>
  <c r="Y85" i="4"/>
  <c r="Y105" i="4"/>
  <c r="Y117" i="4"/>
  <c r="Y133" i="4"/>
  <c r="Y145" i="4"/>
  <c r="Y157" i="4"/>
  <c r="Y169" i="4"/>
  <c r="Y181" i="4"/>
  <c r="Y197" i="4"/>
  <c r="Y209" i="4"/>
  <c r="Y221" i="4"/>
  <c r="Y233" i="4"/>
  <c r="Y245" i="4"/>
  <c r="Y257" i="4"/>
  <c r="Y269" i="4"/>
  <c r="Y281" i="4"/>
  <c r="Y293" i="4"/>
  <c r="Y305" i="4"/>
  <c r="Y325" i="4"/>
  <c r="Y337" i="4"/>
  <c r="Y349" i="4"/>
  <c r="Y361" i="4"/>
  <c r="Y373" i="4"/>
  <c r="Y381" i="4"/>
  <c r="Y393" i="4"/>
  <c r="Y405" i="4"/>
  <c r="Y425" i="4"/>
  <c r="Y437" i="4"/>
  <c r="Y449" i="4"/>
  <c r="Y461" i="4"/>
  <c r="Y473" i="4"/>
  <c r="Y489" i="4"/>
  <c r="Y501" i="4"/>
  <c r="Y513" i="4"/>
  <c r="Y525" i="4"/>
  <c r="Y537" i="4"/>
  <c r="Y549" i="4"/>
  <c r="Y565" i="4"/>
  <c r="Y577" i="4"/>
  <c r="Y589" i="4"/>
  <c r="Y601" i="4"/>
  <c r="Y617" i="4"/>
  <c r="Y633" i="4"/>
  <c r="Y649" i="4"/>
  <c r="Y661" i="4"/>
  <c r="Y673" i="4"/>
  <c r="Y685" i="4"/>
  <c r="Y705" i="4"/>
  <c r="Y717" i="4"/>
  <c r="Y729" i="4"/>
  <c r="Y741" i="4"/>
  <c r="Y753" i="4"/>
  <c r="Y773" i="4"/>
  <c r="Y785" i="4"/>
  <c r="Y797" i="4"/>
  <c r="Y809" i="4"/>
  <c r="Y821" i="4"/>
  <c r="Y837" i="4"/>
  <c r="Y849" i="4"/>
  <c r="Y861" i="4"/>
  <c r="Y873" i="4"/>
  <c r="Y885" i="4"/>
  <c r="Y897" i="4"/>
  <c r="Y909" i="4"/>
  <c r="Y925" i="4"/>
  <c r="Y941" i="4"/>
  <c r="Y953" i="4"/>
  <c r="Y965" i="4"/>
  <c r="Y977" i="4"/>
  <c r="Y989" i="4"/>
  <c r="Y1001" i="4"/>
  <c r="Y1013" i="4"/>
  <c r="Y1025" i="4"/>
  <c r="Y1037" i="4"/>
  <c r="Y1049" i="4"/>
  <c r="Y1061" i="4"/>
  <c r="Y1077" i="4"/>
  <c r="Y1089" i="4"/>
  <c r="Y1101" i="4"/>
  <c r="Y1113" i="4"/>
  <c r="Y1125" i="4"/>
  <c r="Y1141" i="4"/>
  <c r="Y1153" i="4"/>
  <c r="Y1165" i="4"/>
  <c r="Y1177" i="4"/>
  <c r="Y1197" i="4"/>
  <c r="Y1209" i="4"/>
  <c r="Y1221" i="4"/>
  <c r="Y1233" i="4"/>
  <c r="Y1245" i="4"/>
  <c r="Y1257" i="4"/>
  <c r="Y1273" i="4"/>
  <c r="Y1285" i="4"/>
  <c r="Y1297" i="4"/>
  <c r="Y1309" i="4"/>
  <c r="Y1321" i="4"/>
  <c r="Y1333" i="4"/>
  <c r="Y1345" i="4"/>
  <c r="Y1357" i="4"/>
  <c r="Y1369" i="4"/>
  <c r="Y1381" i="4"/>
  <c r="Y1401" i="4"/>
  <c r="Y1413" i="4"/>
  <c r="Y1425" i="4"/>
  <c r="Y1437" i="4"/>
  <c r="Y1449" i="4"/>
  <c r="Y1461" i="4"/>
  <c r="Y1473" i="4"/>
  <c r="Y1493" i="4"/>
  <c r="Y1505" i="4"/>
  <c r="Y1517" i="4"/>
  <c r="Y1533" i="4"/>
  <c r="Y1545" i="4"/>
  <c r="Y1561" i="4"/>
  <c r="Y1577" i="4"/>
  <c r="Y1589" i="4"/>
  <c r="Y1601" i="4"/>
  <c r="Y1613" i="4"/>
  <c r="Y1625" i="4"/>
  <c r="Y1637" i="4"/>
  <c r="Y1649" i="4"/>
  <c r="Y1661" i="4"/>
  <c r="Y1673" i="4"/>
  <c r="Y1685" i="4"/>
  <c r="Y1697" i="4"/>
  <c r="Y1709" i="4"/>
  <c r="Y1721" i="4"/>
  <c r="Y1733" i="4"/>
  <c r="Y1745" i="4"/>
  <c r="Y1757" i="4"/>
  <c r="Y1769" i="4"/>
  <c r="Y1781" i="4"/>
  <c r="Y1793" i="4"/>
  <c r="Y1805" i="4"/>
  <c r="Y1817" i="4"/>
  <c r="Y1829" i="4"/>
  <c r="Y1841" i="4"/>
  <c r="Y1861" i="4"/>
  <c r="Y1873" i="4"/>
  <c r="Y1885" i="4"/>
  <c r="Y1901" i="4"/>
  <c r="Y1913" i="4"/>
  <c r="Y1925" i="4"/>
  <c r="Y1937" i="4"/>
  <c r="Y1949" i="4"/>
  <c r="Y1961" i="4"/>
  <c r="Y1977" i="4"/>
  <c r="Y1993" i="4"/>
  <c r="Y2005" i="4"/>
  <c r="Y2017" i="4"/>
  <c r="Y2029" i="4"/>
  <c r="Y2041" i="4"/>
  <c r="Y2053" i="4"/>
  <c r="Y2065" i="4"/>
  <c r="Y2077" i="4"/>
  <c r="Y2089" i="4"/>
  <c r="Y2105" i="4"/>
  <c r="Y2121" i="4"/>
  <c r="Y2133" i="4"/>
  <c r="Y2149" i="4"/>
  <c r="Y2165" i="4"/>
  <c r="Y2177" i="4"/>
  <c r="Y2189" i="4"/>
  <c r="Y2201" i="4"/>
  <c r="Y2213" i="4"/>
  <c r="Y2225" i="4"/>
  <c r="Y2245" i="4"/>
  <c r="Y2257" i="4"/>
  <c r="Y2269" i="4"/>
  <c r="Y2281" i="4"/>
  <c r="Y2293" i="4"/>
  <c r="Y2297" i="4"/>
  <c r="Y2309" i="4"/>
  <c r="Y2313" i="4"/>
  <c r="Y2317" i="4"/>
  <c r="Y2321" i="4"/>
  <c r="Y2325" i="4"/>
  <c r="Y2329" i="4"/>
  <c r="Y2333" i="4"/>
  <c r="Y2337" i="4"/>
  <c r="Y2341" i="4"/>
  <c r="Y2345" i="4"/>
  <c r="Y2349" i="4"/>
  <c r="Y2353" i="4"/>
  <c r="Y2357" i="4"/>
  <c r="Y2361" i="4"/>
  <c r="Y2365" i="4"/>
  <c r="Y2369" i="4"/>
  <c r="Y2373" i="4"/>
  <c r="Y2377" i="4"/>
  <c r="Y2381" i="4"/>
  <c r="Y2385" i="4"/>
  <c r="Y2389" i="4"/>
  <c r="Y2393" i="4"/>
  <c r="Y2397" i="4"/>
  <c r="Y2401" i="4"/>
  <c r="Y2405" i="4"/>
  <c r="Y2409" i="4"/>
  <c r="Y2413" i="4"/>
  <c r="Y2417" i="4"/>
  <c r="Y2421" i="4"/>
  <c r="Y2425" i="4"/>
  <c r="Y2429" i="4"/>
  <c r="Y2433" i="4"/>
  <c r="Y2437" i="4"/>
  <c r="Y2441" i="4"/>
  <c r="Y2445" i="4"/>
  <c r="Y2449" i="4"/>
  <c r="Y2453" i="4"/>
  <c r="Y2457" i="4"/>
  <c r="Y2461" i="4"/>
  <c r="Y2465" i="4"/>
  <c r="Y2469" i="4"/>
  <c r="Y2473" i="4"/>
  <c r="Y2477" i="4"/>
  <c r="Y2481" i="4"/>
  <c r="Y2485" i="4"/>
  <c r="Y2489" i="4"/>
  <c r="Y2493" i="4"/>
  <c r="Y2497" i="4"/>
  <c r="Y2501" i="4"/>
  <c r="Y2505" i="4"/>
  <c r="Y2509" i="4"/>
  <c r="Y2513" i="4"/>
  <c r="Y2517" i="4"/>
  <c r="Y2521" i="4"/>
  <c r="Y2525" i="4"/>
  <c r="Y2529" i="4"/>
  <c r="Y2533" i="4"/>
  <c r="Y2537" i="4"/>
  <c r="Y2541" i="4"/>
  <c r="Y2545" i="4"/>
  <c r="Y2549" i="4"/>
  <c r="Y2553" i="4"/>
  <c r="Y2557" i="4"/>
  <c r="Y2561" i="4"/>
  <c r="Y2565" i="4"/>
  <c r="Y2569" i="4"/>
  <c r="Y2573" i="4"/>
  <c r="Y2577" i="4"/>
  <c r="Y2581" i="4"/>
  <c r="Y2585" i="4"/>
  <c r="Y2589" i="4"/>
  <c r="Y2593" i="4"/>
  <c r="Y2605" i="4"/>
  <c r="Y2609" i="4"/>
  <c r="Y2613" i="4"/>
  <c r="Y2617" i="4"/>
  <c r="Y2621" i="4"/>
  <c r="Y2625" i="4"/>
  <c r="Y2629" i="4"/>
  <c r="Y2633" i="4"/>
  <c r="Y2637" i="4"/>
  <c r="Y2641" i="4"/>
  <c r="Y2645" i="4"/>
  <c r="Y2649" i="4"/>
  <c r="Y2653" i="4"/>
  <c r="Y2657" i="4"/>
  <c r="Y2661" i="4"/>
  <c r="Y2665" i="4"/>
  <c r="Y2669" i="4"/>
  <c r="Y2673" i="4"/>
  <c r="Y2677" i="4"/>
  <c r="Y2681" i="4"/>
  <c r="Y2685" i="4"/>
  <c r="Y2689" i="4"/>
  <c r="Y2693" i="4"/>
  <c r="Y2697" i="4"/>
  <c r="Y2701" i="4"/>
  <c r="Y2705" i="4"/>
  <c r="Y2709" i="4"/>
  <c r="Y2713" i="4"/>
  <c r="Y2717" i="4"/>
  <c r="Y2721" i="4"/>
  <c r="Y2725" i="4"/>
  <c r="Y2729" i="4"/>
  <c r="Y2733" i="4"/>
  <c r="Y2737" i="4"/>
  <c r="Y2741" i="4"/>
  <c r="Y2745" i="4"/>
  <c r="Y2749" i="4"/>
  <c r="Y2753" i="4"/>
  <c r="Y2757" i="4"/>
  <c r="Y2761" i="4"/>
  <c r="Y2765" i="4"/>
  <c r="Y2769" i="4"/>
  <c r="Y2773" i="4"/>
  <c r="Y2777" i="4"/>
  <c r="Y2781" i="4"/>
  <c r="Y2785" i="4"/>
  <c r="Y2789" i="4"/>
  <c r="Y2793" i="4"/>
  <c r="Y2797" i="4"/>
  <c r="Y2801" i="4"/>
  <c r="Y2805" i="4"/>
  <c r="Y2809" i="4"/>
  <c r="Y2813" i="4"/>
  <c r="Y2817" i="4"/>
  <c r="Y2821" i="4"/>
  <c r="Y2825" i="4"/>
  <c r="Y2829" i="4"/>
  <c r="Y2833" i="4"/>
  <c r="Y2837" i="4"/>
  <c r="Y2841" i="4"/>
  <c r="Y2845" i="4"/>
  <c r="Y2849" i="4"/>
  <c r="Y2853" i="4"/>
  <c r="Y2857" i="4"/>
  <c r="Y2861" i="4"/>
  <c r="Y2865" i="4"/>
  <c r="Y2869" i="4"/>
  <c r="Y2873" i="4"/>
  <c r="Y2877" i="4"/>
  <c r="Y2881" i="4"/>
  <c r="Y2885" i="4"/>
  <c r="Y2889" i="4"/>
  <c r="Y2893" i="4"/>
  <c r="Y2897" i="4"/>
  <c r="Y2901" i="4"/>
  <c r="Y2905" i="4"/>
  <c r="Y2909" i="4"/>
  <c r="Y2913" i="4"/>
  <c r="Y2917" i="4"/>
  <c r="Y2921" i="4"/>
  <c r="Y2925" i="4"/>
  <c r="Y2929" i="4"/>
  <c r="Y2933" i="4"/>
  <c r="Y2937" i="4"/>
  <c r="Y2941" i="4"/>
  <c r="Y2945" i="4"/>
  <c r="Y2949" i="4"/>
  <c r="Y2953" i="4"/>
  <c r="Y2957" i="4"/>
  <c r="Y2961" i="4"/>
  <c r="Y2965" i="4"/>
  <c r="Y2969" i="4"/>
  <c r="Y2973" i="4"/>
  <c r="Y2977" i="4"/>
  <c r="Y2981" i="4"/>
  <c r="Y2985" i="4"/>
  <c r="Y2989" i="4"/>
  <c r="Y2993" i="4"/>
  <c r="Y2997" i="4"/>
  <c r="Y3001" i="4"/>
  <c r="Y3005" i="4"/>
  <c r="Y3009" i="4"/>
  <c r="Y3013" i="4"/>
  <c r="Y3017" i="4"/>
  <c r="Y3021" i="4"/>
  <c r="Y3025" i="4"/>
  <c r="Y3029" i="4"/>
  <c r="Y3033" i="4"/>
  <c r="BJ13" i="4"/>
  <c r="BM21" i="4" s="1"/>
  <c r="BL21" i="4" s="1"/>
  <c r="BM9" i="4"/>
  <c r="BM4" i="4"/>
  <c r="BM10" i="4"/>
  <c r="BL10" i="4" s="1"/>
  <c r="BM11" i="4"/>
  <c r="BL11" i="4" s="1"/>
  <c r="BM8" i="4"/>
  <c r="BM7" i="4"/>
  <c r="BL7" i="4" s="1"/>
  <c r="BJ7" i="4" s="1"/>
  <c r="BJ37" i="4" s="1"/>
  <c r="AE9" i="4"/>
  <c r="I6" i="4" s="1"/>
  <c r="W9" i="3"/>
  <c r="D7" i="3" s="1"/>
  <c r="X6" i="2"/>
  <c r="P131" i="2"/>
  <c r="K131" i="2"/>
  <c r="P130" i="2"/>
  <c r="K130" i="2"/>
  <c r="P129" i="2"/>
  <c r="P127" i="2"/>
  <c r="K127" i="2"/>
  <c r="P126" i="2"/>
  <c r="K126" i="2"/>
  <c r="P125" i="2"/>
  <c r="P123" i="2"/>
  <c r="K123" i="2"/>
  <c r="P122" i="2"/>
  <c r="K122" i="2"/>
  <c r="P121" i="2"/>
  <c r="P119" i="2"/>
  <c r="K119" i="2"/>
  <c r="P118" i="2"/>
  <c r="K118" i="2"/>
  <c r="P117" i="2"/>
  <c r="P115" i="2"/>
  <c r="K115" i="2"/>
  <c r="P114" i="2"/>
  <c r="K114" i="2"/>
  <c r="P113" i="2"/>
  <c r="P111" i="2"/>
  <c r="K111" i="2"/>
  <c r="P110" i="2"/>
  <c r="K110" i="2"/>
  <c r="P109" i="2"/>
  <c r="P107" i="2"/>
  <c r="K107" i="2"/>
  <c r="P106" i="2"/>
  <c r="K106" i="2"/>
  <c r="P105" i="2"/>
  <c r="P103" i="2"/>
  <c r="K103" i="2"/>
  <c r="P102" i="2"/>
  <c r="K102" i="2"/>
  <c r="P101" i="2"/>
  <c r="P99" i="2"/>
  <c r="K99" i="2"/>
  <c r="P98" i="2"/>
  <c r="K98" i="2"/>
  <c r="P97" i="2"/>
  <c r="P95" i="2"/>
  <c r="K95" i="2"/>
  <c r="P94" i="2"/>
  <c r="K94" i="2"/>
  <c r="P93" i="2"/>
  <c r="P91" i="2"/>
  <c r="K91" i="2"/>
  <c r="P90" i="2"/>
  <c r="K90" i="2"/>
  <c r="P89" i="2"/>
  <c r="P87" i="2"/>
  <c r="K87" i="2"/>
  <c r="P86" i="2"/>
  <c r="K86" i="2"/>
  <c r="P85" i="2"/>
  <c r="P83" i="2"/>
  <c r="K83" i="2"/>
  <c r="P82" i="2"/>
  <c r="K82" i="2"/>
  <c r="P81" i="2"/>
  <c r="P79" i="2"/>
  <c r="K79" i="2"/>
  <c r="P78" i="2"/>
  <c r="K78" i="2"/>
  <c r="P77" i="2"/>
  <c r="P75" i="2"/>
  <c r="K75" i="2"/>
  <c r="P74" i="2"/>
  <c r="K74" i="2"/>
  <c r="P73" i="2"/>
  <c r="P71" i="2"/>
  <c r="K71" i="2"/>
  <c r="P70" i="2"/>
  <c r="K70" i="2"/>
  <c r="P69" i="2"/>
  <c r="P67" i="2"/>
  <c r="K67" i="2"/>
  <c r="P66" i="2"/>
  <c r="K66" i="2"/>
  <c r="P65" i="2"/>
  <c r="P63" i="2"/>
  <c r="K63" i="2"/>
  <c r="P62" i="2"/>
  <c r="K62" i="2"/>
  <c r="P61" i="2"/>
  <c r="P59" i="2"/>
  <c r="K59" i="2"/>
  <c r="P58" i="2"/>
  <c r="K58" i="2"/>
  <c r="P57" i="2"/>
  <c r="P55" i="2"/>
  <c r="K55" i="2"/>
  <c r="P54" i="2"/>
  <c r="K54" i="2"/>
  <c r="P53" i="2"/>
  <c r="P51" i="2"/>
  <c r="K51" i="2"/>
  <c r="P50" i="2"/>
  <c r="K50" i="2"/>
  <c r="P49" i="2"/>
  <c r="P47" i="2"/>
  <c r="K47" i="2"/>
  <c r="P46" i="2"/>
  <c r="K46" i="2"/>
  <c r="P45" i="2"/>
  <c r="P43" i="2"/>
  <c r="K43" i="2"/>
  <c r="P42" i="2"/>
  <c r="K42" i="2"/>
  <c r="P41" i="2"/>
  <c r="P39" i="2"/>
  <c r="K39" i="2"/>
  <c r="P38" i="2"/>
  <c r="K38" i="2"/>
  <c r="P37" i="2"/>
  <c r="P35" i="2"/>
  <c r="K35" i="2"/>
  <c r="P34" i="2"/>
  <c r="K34" i="2"/>
  <c r="P33" i="2"/>
  <c r="P31" i="2"/>
  <c r="K31" i="2"/>
  <c r="P30" i="2"/>
  <c r="K30" i="2"/>
  <c r="P29" i="2"/>
  <c r="P27" i="2"/>
  <c r="K27" i="2"/>
  <c r="P26" i="2"/>
  <c r="K26" i="2"/>
  <c r="P25" i="2"/>
  <c r="P23" i="2"/>
  <c r="K23" i="2"/>
  <c r="P22" i="2"/>
  <c r="K22" i="2"/>
  <c r="P21" i="2"/>
  <c r="Y3035" i="3"/>
  <c r="Y3034" i="3"/>
  <c r="Y3033" i="3"/>
  <c r="Y3032" i="3"/>
  <c r="Y3031" i="3"/>
  <c r="Y3030" i="3"/>
  <c r="Y3029" i="3"/>
  <c r="Y3028" i="3"/>
  <c r="Y3027" i="3"/>
  <c r="Y3026" i="3"/>
  <c r="Y3025" i="3"/>
  <c r="Y3024" i="3"/>
  <c r="Y3023" i="3"/>
  <c r="Y3022" i="3"/>
  <c r="Y3021" i="3"/>
  <c r="Y3020" i="3"/>
  <c r="Y3019" i="3"/>
  <c r="Y3018" i="3"/>
  <c r="Y3017" i="3"/>
  <c r="Y3016" i="3"/>
  <c r="Y3015" i="3"/>
  <c r="Y3014" i="3"/>
  <c r="Y3013" i="3"/>
  <c r="Y3012" i="3"/>
  <c r="Y3011" i="3"/>
  <c r="Y3010" i="3"/>
  <c r="Y3009" i="3"/>
  <c r="Y3008" i="3"/>
  <c r="Y3007" i="3"/>
  <c r="Y3006" i="3"/>
  <c r="Y3005" i="3"/>
  <c r="Y3004" i="3"/>
  <c r="Y3003" i="3"/>
  <c r="Y3002" i="3"/>
  <c r="Y3001" i="3"/>
  <c r="Y3000" i="3"/>
  <c r="Y2999" i="3"/>
  <c r="Y2998" i="3"/>
  <c r="Y2997" i="3"/>
  <c r="Y2996" i="3"/>
  <c r="Y2995" i="3"/>
  <c r="Y2994" i="3"/>
  <c r="Y2993" i="3"/>
  <c r="Y2992" i="3"/>
  <c r="Y2991" i="3"/>
  <c r="Y2990" i="3"/>
  <c r="Y2989" i="3"/>
  <c r="Y2988" i="3"/>
  <c r="Y2987" i="3"/>
  <c r="Y2986" i="3"/>
  <c r="Y2985" i="3"/>
  <c r="Y2984" i="3"/>
  <c r="Y2983" i="3"/>
  <c r="Y2982" i="3"/>
  <c r="Y2981" i="3"/>
  <c r="Y2980" i="3"/>
  <c r="Y2979" i="3"/>
  <c r="Y2978" i="3"/>
  <c r="Y2977" i="3"/>
  <c r="Y2976" i="3"/>
  <c r="Y2975" i="3"/>
  <c r="Y2974" i="3"/>
  <c r="Y2973" i="3"/>
  <c r="Y2972" i="3"/>
  <c r="Y2971" i="3"/>
  <c r="Y2970" i="3"/>
  <c r="Y2969" i="3"/>
  <c r="Y2968" i="3"/>
  <c r="Y2967" i="3"/>
  <c r="Y2966" i="3"/>
  <c r="Y2965" i="3"/>
  <c r="Y2964" i="3"/>
  <c r="Y2963" i="3"/>
  <c r="Y2962" i="3"/>
  <c r="Y2961" i="3"/>
  <c r="Y2960" i="3"/>
  <c r="Y2959" i="3"/>
  <c r="Y2958" i="3"/>
  <c r="Y2957" i="3"/>
  <c r="Y2956" i="3"/>
  <c r="Y2955" i="3"/>
  <c r="Y2954" i="3"/>
  <c r="Y2953" i="3"/>
  <c r="Y2952" i="3"/>
  <c r="Y2951" i="3"/>
  <c r="Y2950" i="3"/>
  <c r="Y2949" i="3"/>
  <c r="Y2948" i="3"/>
  <c r="Y2947" i="3"/>
  <c r="Y2946" i="3"/>
  <c r="Y2945" i="3"/>
  <c r="Y2944" i="3"/>
  <c r="Y2943" i="3"/>
  <c r="Y2942" i="3"/>
  <c r="Y2941" i="3"/>
  <c r="Y2940" i="3"/>
  <c r="Y2939" i="3"/>
  <c r="Y2938" i="3"/>
  <c r="Y2937" i="3"/>
  <c r="Y2936" i="3"/>
  <c r="Y2935" i="3"/>
  <c r="Y2934" i="3"/>
  <c r="Y2933" i="3"/>
  <c r="Y2932" i="3"/>
  <c r="Y2931" i="3"/>
  <c r="Y2930" i="3"/>
  <c r="Y2929" i="3"/>
  <c r="Y2928" i="3"/>
  <c r="Y2927" i="3"/>
  <c r="Y2926" i="3"/>
  <c r="Y2925" i="3"/>
  <c r="Y2924" i="3"/>
  <c r="Y2923" i="3"/>
  <c r="Y2922" i="3"/>
  <c r="Y2921" i="3"/>
  <c r="Y2920" i="3"/>
  <c r="Y2919" i="3"/>
  <c r="Y2918" i="3"/>
  <c r="Y2917" i="3"/>
  <c r="Y2916" i="3"/>
  <c r="Y2915" i="3"/>
  <c r="Y2914" i="3"/>
  <c r="Y2913" i="3"/>
  <c r="Y2912" i="3"/>
  <c r="Y2911" i="3"/>
  <c r="Y2910" i="3"/>
  <c r="Y2909" i="3"/>
  <c r="Y2908" i="3"/>
  <c r="Y2907" i="3"/>
  <c r="Y2906" i="3"/>
  <c r="Y2905" i="3"/>
  <c r="Y2904" i="3"/>
  <c r="Y2903" i="3"/>
  <c r="Y2902" i="3"/>
  <c r="Y2901" i="3"/>
  <c r="Y2900" i="3"/>
  <c r="Y2899" i="3"/>
  <c r="Y2898" i="3"/>
  <c r="Y2897" i="3"/>
  <c r="Y2896" i="3"/>
  <c r="Y2895" i="3"/>
  <c r="Y2894" i="3"/>
  <c r="Y2893" i="3"/>
  <c r="Y2892" i="3"/>
  <c r="Y2891" i="3"/>
  <c r="Y2890" i="3"/>
  <c r="Y2889" i="3"/>
  <c r="Y2888" i="3"/>
  <c r="Y2887" i="3"/>
  <c r="Y2886" i="3"/>
  <c r="Y2885" i="3"/>
  <c r="Y2884" i="3"/>
  <c r="Y2883" i="3"/>
  <c r="Y2882" i="3"/>
  <c r="Y2881" i="3"/>
  <c r="Y2880" i="3"/>
  <c r="Y2879" i="3"/>
  <c r="Y2878" i="3"/>
  <c r="Y2877" i="3"/>
  <c r="Y2876" i="3"/>
  <c r="Y2875" i="3"/>
  <c r="Y2874" i="3"/>
  <c r="Y2873" i="3"/>
  <c r="Y2872" i="3"/>
  <c r="Y2871" i="3"/>
  <c r="Y2870" i="3"/>
  <c r="Y2869" i="3"/>
  <c r="Y2868" i="3"/>
  <c r="Y2867" i="3"/>
  <c r="Y2866" i="3"/>
  <c r="Y2865" i="3"/>
  <c r="Y2864" i="3"/>
  <c r="Y2863" i="3"/>
  <c r="Y2862" i="3"/>
  <c r="Y2861" i="3"/>
  <c r="Y2860" i="3"/>
  <c r="Y2859" i="3"/>
  <c r="Y2858" i="3"/>
  <c r="Y2857" i="3"/>
  <c r="Y2856" i="3"/>
  <c r="Y2855" i="3"/>
  <c r="Y2854" i="3"/>
  <c r="Y2853" i="3"/>
  <c r="Y2852" i="3"/>
  <c r="Y2851" i="3"/>
  <c r="Y2850" i="3"/>
  <c r="Y2849" i="3"/>
  <c r="Y2848" i="3"/>
  <c r="Y2847" i="3"/>
  <c r="Y2846" i="3"/>
  <c r="Y2845" i="3"/>
  <c r="Y2844" i="3"/>
  <c r="Y2843" i="3"/>
  <c r="Y2842" i="3"/>
  <c r="Y2841" i="3"/>
  <c r="Y2840" i="3"/>
  <c r="Y2839" i="3"/>
  <c r="Y2838" i="3"/>
  <c r="Y2837" i="3"/>
  <c r="Y2836" i="3"/>
  <c r="Y2835" i="3"/>
  <c r="Y2834" i="3"/>
  <c r="Y2833" i="3"/>
  <c r="Y2832" i="3"/>
  <c r="Y2831" i="3"/>
  <c r="Y2830" i="3"/>
  <c r="Y2829" i="3"/>
  <c r="Y2828" i="3"/>
  <c r="Y2827" i="3"/>
  <c r="Y2826" i="3"/>
  <c r="Y2825" i="3"/>
  <c r="Y2824" i="3"/>
  <c r="Y2823" i="3"/>
  <c r="Y2822" i="3"/>
  <c r="Y2821" i="3"/>
  <c r="Y2820" i="3"/>
  <c r="Y2819" i="3"/>
  <c r="Y2818" i="3"/>
  <c r="Y2817" i="3"/>
  <c r="Y2816" i="3"/>
  <c r="Y2815" i="3"/>
  <c r="Y2814" i="3"/>
  <c r="Y2813" i="3"/>
  <c r="Y2812" i="3"/>
  <c r="Y2811" i="3"/>
  <c r="Y2810" i="3"/>
  <c r="Y2809" i="3"/>
  <c r="Y2808" i="3"/>
  <c r="Y2807" i="3"/>
  <c r="Y2806" i="3"/>
  <c r="Y2805" i="3"/>
  <c r="Y2804" i="3"/>
  <c r="Y2803" i="3"/>
  <c r="Y2802" i="3"/>
  <c r="Y2801" i="3"/>
  <c r="Y2800" i="3"/>
  <c r="Y2799" i="3"/>
  <c r="Y2798" i="3"/>
  <c r="Y2797" i="3"/>
  <c r="Y2796" i="3"/>
  <c r="Y2795" i="3"/>
  <c r="Y2794" i="3"/>
  <c r="Y2793" i="3"/>
  <c r="Y2792" i="3"/>
  <c r="Y2791" i="3"/>
  <c r="Y2790" i="3"/>
  <c r="Y2789" i="3"/>
  <c r="Y2788" i="3"/>
  <c r="Y2787" i="3"/>
  <c r="Y2786" i="3"/>
  <c r="Y2785" i="3"/>
  <c r="Y2784" i="3"/>
  <c r="Y2783" i="3"/>
  <c r="Y2782" i="3"/>
  <c r="Y2781" i="3"/>
  <c r="Y2780" i="3"/>
  <c r="Y2779" i="3"/>
  <c r="Y2778" i="3"/>
  <c r="Y2777" i="3"/>
  <c r="Y2776" i="3"/>
  <c r="Y2775" i="3"/>
  <c r="Y2774" i="3"/>
  <c r="Y2773" i="3"/>
  <c r="Y2772" i="3"/>
  <c r="Y2771" i="3"/>
  <c r="Y2770" i="3"/>
  <c r="Y2769" i="3"/>
  <c r="Y2768" i="3"/>
  <c r="Y2767" i="3"/>
  <c r="Y2766" i="3"/>
  <c r="Y2765" i="3"/>
  <c r="Y2764" i="3"/>
  <c r="Y2763" i="3"/>
  <c r="Y2762" i="3"/>
  <c r="Y2761" i="3"/>
  <c r="Y2760" i="3"/>
  <c r="Y2759" i="3"/>
  <c r="Y2758" i="3"/>
  <c r="Y2757" i="3"/>
  <c r="Y2756" i="3"/>
  <c r="Y2755" i="3"/>
  <c r="Y2754" i="3"/>
  <c r="Y2753" i="3"/>
  <c r="Y2752" i="3"/>
  <c r="Y2751" i="3"/>
  <c r="Y2750" i="3"/>
  <c r="Y2749" i="3"/>
  <c r="Y2748" i="3"/>
  <c r="Y2747" i="3"/>
  <c r="Y2746" i="3"/>
  <c r="Y2745" i="3"/>
  <c r="Y2744" i="3"/>
  <c r="Y2743" i="3"/>
  <c r="Y2742" i="3"/>
  <c r="Y2741" i="3"/>
  <c r="Y2740" i="3"/>
  <c r="Y2739" i="3"/>
  <c r="Y2738" i="3"/>
  <c r="Y2737" i="3"/>
  <c r="Y2736" i="3"/>
  <c r="Y2735" i="3"/>
  <c r="Y2734" i="3"/>
  <c r="Y2733" i="3"/>
  <c r="Y2732" i="3"/>
  <c r="Y2731" i="3"/>
  <c r="Y2730" i="3"/>
  <c r="Y2729" i="3"/>
  <c r="Y2728" i="3"/>
  <c r="Y2727" i="3"/>
  <c r="Y2726" i="3"/>
  <c r="Y2725" i="3"/>
  <c r="Y2724" i="3"/>
  <c r="Y2723" i="3"/>
  <c r="Y2722" i="3"/>
  <c r="Y2721" i="3"/>
  <c r="Y2720" i="3"/>
  <c r="Y2719" i="3"/>
  <c r="Y2718" i="3"/>
  <c r="Y2717" i="3"/>
  <c r="Y2716" i="3"/>
  <c r="Y2715" i="3"/>
  <c r="Y2714" i="3"/>
  <c r="Y2713" i="3"/>
  <c r="Y2712" i="3"/>
  <c r="Y2711" i="3"/>
  <c r="Y2710" i="3"/>
  <c r="Y2709" i="3"/>
  <c r="Y2708" i="3"/>
  <c r="Y2707" i="3"/>
  <c r="Y2706" i="3"/>
  <c r="Y2705" i="3"/>
  <c r="Y2704" i="3"/>
  <c r="Y2703" i="3"/>
  <c r="Y2702" i="3"/>
  <c r="Y2701" i="3"/>
  <c r="Y2700" i="3"/>
  <c r="Y2699" i="3"/>
  <c r="Y2698" i="3"/>
  <c r="Y2697" i="3"/>
  <c r="Y2696" i="3"/>
  <c r="Y2695" i="3"/>
  <c r="Y2694" i="3"/>
  <c r="Y2693" i="3"/>
  <c r="Y2692" i="3"/>
  <c r="Y2691" i="3"/>
  <c r="Y2690" i="3"/>
  <c r="Y2689" i="3"/>
  <c r="Y2688" i="3"/>
  <c r="Y2687" i="3"/>
  <c r="Y2686" i="3"/>
  <c r="Y2685" i="3"/>
  <c r="Y2684" i="3"/>
  <c r="Y2683" i="3"/>
  <c r="Y2682" i="3"/>
  <c r="Y2681" i="3"/>
  <c r="Y2680" i="3"/>
  <c r="Y2679" i="3"/>
  <c r="Y2678" i="3"/>
  <c r="Y2677" i="3"/>
  <c r="Y2676" i="3"/>
  <c r="Y2675" i="3"/>
  <c r="Y2674" i="3"/>
  <c r="Y2673" i="3"/>
  <c r="Y2672" i="3"/>
  <c r="Y2671" i="3"/>
  <c r="Y2670" i="3"/>
  <c r="Y2669" i="3"/>
  <c r="Y2668" i="3"/>
  <c r="Y2667" i="3"/>
  <c r="Y2666" i="3"/>
  <c r="Y2665" i="3"/>
  <c r="Y2664" i="3"/>
  <c r="Y2663" i="3"/>
  <c r="Y2662" i="3"/>
  <c r="Y2661" i="3"/>
  <c r="Y2660" i="3"/>
  <c r="Y2659" i="3"/>
  <c r="Y2658" i="3"/>
  <c r="Y2657" i="3"/>
  <c r="Y2656" i="3"/>
  <c r="Y2655" i="3"/>
  <c r="Y2654" i="3"/>
  <c r="Y2653" i="3"/>
  <c r="Y2652" i="3"/>
  <c r="Y2651" i="3"/>
  <c r="Y2650" i="3"/>
  <c r="Y2649" i="3"/>
  <c r="Y2648" i="3"/>
  <c r="Y2647" i="3"/>
  <c r="Y2646" i="3"/>
  <c r="Y2645" i="3"/>
  <c r="Y2644" i="3"/>
  <c r="Y2643" i="3"/>
  <c r="Y2642" i="3"/>
  <c r="Y2641" i="3"/>
  <c r="Y2640" i="3"/>
  <c r="Y2639" i="3"/>
  <c r="Y2638" i="3"/>
  <c r="Y2637" i="3"/>
  <c r="Y2636" i="3"/>
  <c r="Y2635" i="3"/>
  <c r="Y2634" i="3"/>
  <c r="Y2633" i="3"/>
  <c r="Y2632" i="3"/>
  <c r="Y2631" i="3"/>
  <c r="Y2630" i="3"/>
  <c r="Y2629" i="3"/>
  <c r="Y2628" i="3"/>
  <c r="Y2627" i="3"/>
  <c r="Y2626" i="3"/>
  <c r="Y2625" i="3"/>
  <c r="Y2624" i="3"/>
  <c r="Y2623" i="3"/>
  <c r="Y2622" i="3"/>
  <c r="Y2621" i="3"/>
  <c r="Y2620" i="3"/>
  <c r="Y2619" i="3"/>
  <c r="Y2618" i="3"/>
  <c r="Y2617" i="3"/>
  <c r="Y2616" i="3"/>
  <c r="Y2615" i="3"/>
  <c r="Y2614" i="3"/>
  <c r="Y2613" i="3"/>
  <c r="Y2612" i="3"/>
  <c r="Y2611" i="3"/>
  <c r="Y2610" i="3"/>
  <c r="Y2609" i="3"/>
  <c r="Y2608" i="3"/>
  <c r="Y2607" i="3"/>
  <c r="Y2606" i="3"/>
  <c r="Y2605" i="3"/>
  <c r="Y2604" i="3"/>
  <c r="Y2603" i="3"/>
  <c r="Y2602" i="3"/>
  <c r="Y2601" i="3"/>
  <c r="Y2600" i="3"/>
  <c r="Y2599" i="3"/>
  <c r="Y2598" i="3"/>
  <c r="Y2597" i="3"/>
  <c r="Y2596" i="3"/>
  <c r="Y2595" i="3"/>
  <c r="Y2594" i="3"/>
  <c r="Y2593" i="3"/>
  <c r="Y2592" i="3"/>
  <c r="Y2591" i="3"/>
  <c r="Y2590" i="3"/>
  <c r="Y2589" i="3"/>
  <c r="Y2588" i="3"/>
  <c r="Y2587" i="3"/>
  <c r="Y2586" i="3"/>
  <c r="Y2585" i="3"/>
  <c r="Y2584" i="3"/>
  <c r="Y2583" i="3"/>
  <c r="Y2582" i="3"/>
  <c r="Y2581" i="3"/>
  <c r="Y2580" i="3"/>
  <c r="Y2579" i="3"/>
  <c r="Y2578" i="3"/>
  <c r="Y2577" i="3"/>
  <c r="Y2576" i="3"/>
  <c r="Y2575" i="3"/>
  <c r="Y2574" i="3"/>
  <c r="Y2573" i="3"/>
  <c r="Y2572" i="3"/>
  <c r="Y2571" i="3"/>
  <c r="Y2570" i="3"/>
  <c r="Y2569" i="3"/>
  <c r="Y2568" i="3"/>
  <c r="Y2567" i="3"/>
  <c r="Y2566" i="3"/>
  <c r="Y2565" i="3"/>
  <c r="Y2564" i="3"/>
  <c r="Y2563" i="3"/>
  <c r="Y2562" i="3"/>
  <c r="Y2561" i="3"/>
  <c r="Y2560" i="3"/>
  <c r="Y2559" i="3"/>
  <c r="Y2558" i="3"/>
  <c r="Y2557" i="3"/>
  <c r="Y2556" i="3"/>
  <c r="Y2555" i="3"/>
  <c r="Y2554" i="3"/>
  <c r="Y2553" i="3"/>
  <c r="Y2552" i="3"/>
  <c r="Y2551" i="3"/>
  <c r="Y2550" i="3"/>
  <c r="Y2549" i="3"/>
  <c r="Y2548" i="3"/>
  <c r="Y2547" i="3"/>
  <c r="Y2546" i="3"/>
  <c r="Y2545" i="3"/>
  <c r="Y2544" i="3"/>
  <c r="Y2543" i="3"/>
  <c r="Y2542" i="3"/>
  <c r="Y2541" i="3"/>
  <c r="Y2540" i="3"/>
  <c r="Y2539" i="3"/>
  <c r="Y2538" i="3"/>
  <c r="Y2537" i="3"/>
  <c r="Y2536" i="3"/>
  <c r="Y2535" i="3"/>
  <c r="Y2534" i="3"/>
  <c r="Y2533" i="3"/>
  <c r="Y2532" i="3"/>
  <c r="Y2531" i="3"/>
  <c r="Y2530" i="3"/>
  <c r="Y2529" i="3"/>
  <c r="Y2528" i="3"/>
  <c r="Y2527" i="3"/>
  <c r="Y2526" i="3"/>
  <c r="Y2525" i="3"/>
  <c r="Y2524" i="3"/>
  <c r="Y2523" i="3"/>
  <c r="Y2522" i="3"/>
  <c r="Y2521" i="3"/>
  <c r="Y2520" i="3"/>
  <c r="Y2519" i="3"/>
  <c r="Y2518" i="3"/>
  <c r="Y2517" i="3"/>
  <c r="Y2516" i="3"/>
  <c r="Y2515" i="3"/>
  <c r="Y2514" i="3"/>
  <c r="Y2513" i="3"/>
  <c r="Y2512" i="3"/>
  <c r="Y2511" i="3"/>
  <c r="Y2510" i="3"/>
  <c r="Y2509" i="3"/>
  <c r="Y2508" i="3"/>
  <c r="Y2507" i="3"/>
  <c r="Y2506" i="3"/>
  <c r="Y2505" i="3"/>
  <c r="Y2504" i="3"/>
  <c r="Y2503" i="3"/>
  <c r="Y2502" i="3"/>
  <c r="Y2501" i="3"/>
  <c r="Y2500" i="3"/>
  <c r="Y2499" i="3"/>
  <c r="Y2498" i="3"/>
  <c r="Y2497" i="3"/>
  <c r="Y2496" i="3"/>
  <c r="Y2495" i="3"/>
  <c r="Y2494" i="3"/>
  <c r="Y2493" i="3"/>
  <c r="Y2492" i="3"/>
  <c r="Y2491" i="3"/>
  <c r="Y2490" i="3"/>
  <c r="Y2489" i="3"/>
  <c r="Y2488" i="3"/>
  <c r="Y2487" i="3"/>
  <c r="Y2486" i="3"/>
  <c r="Y2485" i="3"/>
  <c r="Y2484" i="3"/>
  <c r="Y2483" i="3"/>
  <c r="Y2482" i="3"/>
  <c r="Y2481" i="3"/>
  <c r="Y2480" i="3"/>
  <c r="Y2479" i="3"/>
  <c r="Y2478" i="3"/>
  <c r="Y2477" i="3"/>
  <c r="Y2476" i="3"/>
  <c r="Y2475" i="3"/>
  <c r="Y2474" i="3"/>
  <c r="Y2473" i="3"/>
  <c r="Y2472" i="3"/>
  <c r="Y2471" i="3"/>
  <c r="Y2470" i="3"/>
  <c r="Y2469" i="3"/>
  <c r="Y2468" i="3"/>
  <c r="Y2467" i="3"/>
  <c r="Y2466" i="3"/>
  <c r="Y2465" i="3"/>
  <c r="Y2464" i="3"/>
  <c r="Y2463" i="3"/>
  <c r="Y2462" i="3"/>
  <c r="Y2461" i="3"/>
  <c r="Y2460" i="3"/>
  <c r="Y2459" i="3"/>
  <c r="Y2458" i="3"/>
  <c r="Y2457" i="3"/>
  <c r="Y2456" i="3"/>
  <c r="Y2455" i="3"/>
  <c r="Y2454" i="3"/>
  <c r="Y2453" i="3"/>
  <c r="Y2452" i="3"/>
  <c r="Y2451" i="3"/>
  <c r="Y2450" i="3"/>
  <c r="Y2449" i="3"/>
  <c r="Y2448" i="3"/>
  <c r="Y2447" i="3"/>
  <c r="Y2446" i="3"/>
  <c r="Y2445" i="3"/>
  <c r="Y2444" i="3"/>
  <c r="Y2443" i="3"/>
  <c r="Y2442" i="3"/>
  <c r="Y2441" i="3"/>
  <c r="Y2440" i="3"/>
  <c r="Y2439" i="3"/>
  <c r="Y2438" i="3"/>
  <c r="Y2437" i="3"/>
  <c r="Y2436" i="3"/>
  <c r="Y2435" i="3"/>
  <c r="Y2434" i="3"/>
  <c r="Y2433" i="3"/>
  <c r="Y2432" i="3"/>
  <c r="Y2431" i="3"/>
  <c r="Y2430" i="3"/>
  <c r="Y2429" i="3"/>
  <c r="Y2428" i="3"/>
  <c r="Y2427" i="3"/>
  <c r="Y2426" i="3"/>
  <c r="Y2425" i="3"/>
  <c r="Y2424" i="3"/>
  <c r="Y2423" i="3"/>
  <c r="Y2422" i="3"/>
  <c r="Y2421" i="3"/>
  <c r="Y2420" i="3"/>
  <c r="Y2419" i="3"/>
  <c r="Y2418" i="3"/>
  <c r="Y2417" i="3"/>
  <c r="Y2416" i="3"/>
  <c r="Y2415" i="3"/>
  <c r="Y2414" i="3"/>
  <c r="Y2413" i="3"/>
  <c r="Y2412" i="3"/>
  <c r="Y2411" i="3"/>
  <c r="Y2410" i="3"/>
  <c r="Y2409" i="3"/>
  <c r="Y2408" i="3"/>
  <c r="Y2407" i="3"/>
  <c r="Y2406" i="3"/>
  <c r="Y2405" i="3"/>
  <c r="Y2404" i="3"/>
  <c r="Y2403" i="3"/>
  <c r="Y2402" i="3"/>
  <c r="Y2401" i="3"/>
  <c r="Y2400" i="3"/>
  <c r="Y2399" i="3"/>
  <c r="Y2398" i="3"/>
  <c r="Y2397" i="3"/>
  <c r="Y2396" i="3"/>
  <c r="Y2395" i="3"/>
  <c r="Y2394" i="3"/>
  <c r="Y2393" i="3"/>
  <c r="Y2392" i="3"/>
  <c r="Y2391" i="3"/>
  <c r="Y2390" i="3"/>
  <c r="Y2389" i="3"/>
  <c r="Y2388" i="3"/>
  <c r="Y2387" i="3"/>
  <c r="Y2386" i="3"/>
  <c r="Y2385" i="3"/>
  <c r="Y2384" i="3"/>
  <c r="Y2383" i="3"/>
  <c r="Y2382" i="3"/>
  <c r="Y2381" i="3"/>
  <c r="Y2380" i="3"/>
  <c r="Y2379" i="3"/>
  <c r="Y2378" i="3"/>
  <c r="Y2377" i="3"/>
  <c r="Y2376" i="3"/>
  <c r="Y2375" i="3"/>
  <c r="Y2374" i="3"/>
  <c r="Y2373" i="3"/>
  <c r="Y2372" i="3"/>
  <c r="Y2371" i="3"/>
  <c r="Y2370" i="3"/>
  <c r="Y2369" i="3"/>
  <c r="Y2368" i="3"/>
  <c r="Y2367" i="3"/>
  <c r="Y2366" i="3"/>
  <c r="Y2365" i="3"/>
  <c r="Y2364" i="3"/>
  <c r="Y2363" i="3"/>
  <c r="Y2362" i="3"/>
  <c r="Y2361" i="3"/>
  <c r="Y2360" i="3"/>
  <c r="Y2359" i="3"/>
  <c r="Y2358" i="3"/>
  <c r="Y2357" i="3"/>
  <c r="Y2356" i="3"/>
  <c r="Y2355" i="3"/>
  <c r="Y2354" i="3"/>
  <c r="Y2353" i="3"/>
  <c r="Y2352" i="3"/>
  <c r="Y2351" i="3"/>
  <c r="Y2350" i="3"/>
  <c r="Y2349" i="3"/>
  <c r="Y2348" i="3"/>
  <c r="Y2347" i="3"/>
  <c r="Y2346" i="3"/>
  <c r="Y2345" i="3"/>
  <c r="Y2344" i="3"/>
  <c r="Y2343" i="3"/>
  <c r="Y2342" i="3"/>
  <c r="Y2341" i="3"/>
  <c r="Y2340" i="3"/>
  <c r="Y2339" i="3"/>
  <c r="Y2338" i="3"/>
  <c r="Y2337" i="3"/>
  <c r="Y2336" i="3"/>
  <c r="Y2335" i="3"/>
  <c r="Y2334" i="3"/>
  <c r="Y2333" i="3"/>
  <c r="Y2332" i="3"/>
  <c r="Y2331" i="3"/>
  <c r="Y2330" i="3"/>
  <c r="Y2329" i="3"/>
  <c r="Y2328" i="3"/>
  <c r="Y2327" i="3"/>
  <c r="Y2326" i="3"/>
  <c r="Y2325" i="3"/>
  <c r="Y2324" i="3"/>
  <c r="Y2323" i="3"/>
  <c r="Y2322" i="3"/>
  <c r="Y2321" i="3"/>
  <c r="Y2320" i="3"/>
  <c r="Y2319" i="3"/>
  <c r="Y2318" i="3"/>
  <c r="Y2317" i="3"/>
  <c r="Y2316" i="3"/>
  <c r="Y2315" i="3"/>
  <c r="Y2314" i="3"/>
  <c r="Y2313" i="3"/>
  <c r="Y2312" i="3"/>
  <c r="Y2311" i="3"/>
  <c r="Y2310" i="3"/>
  <c r="Y2309" i="3"/>
  <c r="Y2308" i="3"/>
  <c r="Y2307" i="3"/>
  <c r="Y2306" i="3"/>
  <c r="Y2305" i="3"/>
  <c r="Y2304" i="3"/>
  <c r="Y2303" i="3"/>
  <c r="Y2302" i="3"/>
  <c r="Y2301" i="3"/>
  <c r="Y2300" i="3"/>
  <c r="Y2299" i="3"/>
  <c r="Y2298" i="3"/>
  <c r="Y2297" i="3"/>
  <c r="Y2296" i="3"/>
  <c r="Y2295" i="3"/>
  <c r="Y2294" i="3"/>
  <c r="Y2293" i="3"/>
  <c r="Y2292" i="3"/>
  <c r="Y2291" i="3"/>
  <c r="Y2290" i="3"/>
  <c r="Y2289" i="3"/>
  <c r="Y2288" i="3"/>
  <c r="Y2287" i="3"/>
  <c r="Y2286" i="3"/>
  <c r="Y2285" i="3"/>
  <c r="Y2284" i="3"/>
  <c r="Y2283" i="3"/>
  <c r="Y2282" i="3"/>
  <c r="Y2281" i="3"/>
  <c r="Y2280" i="3"/>
  <c r="Y2279" i="3"/>
  <c r="Y2278" i="3"/>
  <c r="Y2277" i="3"/>
  <c r="Y2276" i="3"/>
  <c r="Y2275" i="3"/>
  <c r="Y2274" i="3"/>
  <c r="Y2273" i="3"/>
  <c r="Y2272" i="3"/>
  <c r="Y2271" i="3"/>
  <c r="Y2270" i="3"/>
  <c r="Y2269" i="3"/>
  <c r="Y2268" i="3"/>
  <c r="Y2267" i="3"/>
  <c r="Y2266" i="3"/>
  <c r="Y2265" i="3"/>
  <c r="Y2264" i="3"/>
  <c r="Y2263" i="3"/>
  <c r="Y2262" i="3"/>
  <c r="Y2261" i="3"/>
  <c r="Y2260" i="3"/>
  <c r="Y2259" i="3"/>
  <c r="Y2258" i="3"/>
  <c r="Y2257" i="3"/>
  <c r="Y2256" i="3"/>
  <c r="Y2255" i="3"/>
  <c r="Y2254" i="3"/>
  <c r="Y2253" i="3"/>
  <c r="Y2252" i="3"/>
  <c r="Y2251" i="3"/>
  <c r="Y2250" i="3"/>
  <c r="Y2249" i="3"/>
  <c r="Y2248" i="3"/>
  <c r="Y2247" i="3"/>
  <c r="Y2246" i="3"/>
  <c r="Y2245" i="3"/>
  <c r="Y2244" i="3"/>
  <c r="Y2243" i="3"/>
  <c r="Y2242" i="3"/>
  <c r="Y2241" i="3"/>
  <c r="Y2240" i="3"/>
  <c r="Y2239" i="3"/>
  <c r="Y2238" i="3"/>
  <c r="Y2237" i="3"/>
  <c r="Y2236" i="3"/>
  <c r="Y2235" i="3"/>
  <c r="Y2234" i="3"/>
  <c r="Y2233" i="3"/>
  <c r="Y2232" i="3"/>
  <c r="Y2231" i="3"/>
  <c r="Y2230" i="3"/>
  <c r="Y2229" i="3"/>
  <c r="Y2228" i="3"/>
  <c r="Y2227" i="3"/>
  <c r="Y2226" i="3"/>
  <c r="Y2225" i="3"/>
  <c r="Y2224" i="3"/>
  <c r="Y2223" i="3"/>
  <c r="Y2222" i="3"/>
  <c r="Y2221" i="3"/>
  <c r="Y2220" i="3"/>
  <c r="Y2219" i="3"/>
  <c r="Y2218" i="3"/>
  <c r="Y2217" i="3"/>
  <c r="Y2216" i="3"/>
  <c r="Y2215" i="3"/>
  <c r="Y2214" i="3"/>
  <c r="Y2213" i="3"/>
  <c r="Y2212" i="3"/>
  <c r="Y2211" i="3"/>
  <c r="Y2210" i="3"/>
  <c r="Y2209" i="3"/>
  <c r="Y2208" i="3"/>
  <c r="Y2207" i="3"/>
  <c r="Y2206" i="3"/>
  <c r="Y2205" i="3"/>
  <c r="Y2204" i="3"/>
  <c r="Y2203" i="3"/>
  <c r="Y2202" i="3"/>
  <c r="Y2201" i="3"/>
  <c r="Y2200" i="3"/>
  <c r="Y2199" i="3"/>
  <c r="Y2198" i="3"/>
  <c r="Y2197" i="3"/>
  <c r="Y2196" i="3"/>
  <c r="Y2195" i="3"/>
  <c r="Y2194" i="3"/>
  <c r="Y2193" i="3"/>
  <c r="Y2192" i="3"/>
  <c r="Y2191" i="3"/>
  <c r="Y2190" i="3"/>
  <c r="Y2189" i="3"/>
  <c r="Y2188" i="3"/>
  <c r="Y2187" i="3"/>
  <c r="Y2186" i="3"/>
  <c r="Y2185" i="3"/>
  <c r="Y2184" i="3"/>
  <c r="Y2183" i="3"/>
  <c r="Y2182" i="3"/>
  <c r="Y2181" i="3"/>
  <c r="Y2180" i="3"/>
  <c r="Y2179" i="3"/>
  <c r="Y2178" i="3"/>
  <c r="Y2177" i="3"/>
  <c r="Y2176" i="3"/>
  <c r="Y2175" i="3"/>
  <c r="Y2174" i="3"/>
  <c r="Y2173" i="3"/>
  <c r="Y2172" i="3"/>
  <c r="Y2171" i="3"/>
  <c r="Y2170" i="3"/>
  <c r="Y2169" i="3"/>
  <c r="Y2168" i="3"/>
  <c r="Y2167" i="3"/>
  <c r="Y2166" i="3"/>
  <c r="Y2165" i="3"/>
  <c r="Y2164" i="3"/>
  <c r="Y2163" i="3"/>
  <c r="Y2162" i="3"/>
  <c r="Y2161" i="3"/>
  <c r="Y2160" i="3"/>
  <c r="Y2159" i="3"/>
  <c r="Y2158" i="3"/>
  <c r="Y2157" i="3"/>
  <c r="Y2156" i="3"/>
  <c r="Y2155" i="3"/>
  <c r="Y2154" i="3"/>
  <c r="Y2153" i="3"/>
  <c r="Y2152" i="3"/>
  <c r="Y2151" i="3"/>
  <c r="Y2150" i="3"/>
  <c r="Y2149" i="3"/>
  <c r="Y2148" i="3"/>
  <c r="Y2147" i="3"/>
  <c r="Y2146" i="3"/>
  <c r="Y2145" i="3"/>
  <c r="Y2144" i="3"/>
  <c r="Y2143" i="3"/>
  <c r="Y2142" i="3"/>
  <c r="Y2141" i="3"/>
  <c r="Y2140" i="3"/>
  <c r="Y2139" i="3"/>
  <c r="Y2138" i="3"/>
  <c r="Y2137" i="3"/>
  <c r="Y2136" i="3"/>
  <c r="Y2135" i="3"/>
  <c r="Y2134" i="3"/>
  <c r="Y2133" i="3"/>
  <c r="Y2132" i="3"/>
  <c r="Y2131" i="3"/>
  <c r="Y2130" i="3"/>
  <c r="Y2129" i="3"/>
  <c r="Y2128" i="3"/>
  <c r="Y2127" i="3"/>
  <c r="Y2126" i="3"/>
  <c r="Y2125" i="3"/>
  <c r="Y2124" i="3"/>
  <c r="Y2123" i="3"/>
  <c r="Y2122" i="3"/>
  <c r="Y2121" i="3"/>
  <c r="Y2120" i="3"/>
  <c r="Y2119" i="3"/>
  <c r="Y2118" i="3"/>
  <c r="Y2117" i="3"/>
  <c r="Y2116" i="3"/>
  <c r="Y2115" i="3"/>
  <c r="Y2114" i="3"/>
  <c r="Y2113" i="3"/>
  <c r="Y2112" i="3"/>
  <c r="Y2111" i="3"/>
  <c r="Y2110" i="3"/>
  <c r="Y2109" i="3"/>
  <c r="Y2108" i="3"/>
  <c r="Y2107" i="3"/>
  <c r="Y2106" i="3"/>
  <c r="Y2105" i="3"/>
  <c r="Y2104" i="3"/>
  <c r="Y2103" i="3"/>
  <c r="Y2102" i="3"/>
  <c r="Y2101" i="3"/>
  <c r="Y2100" i="3"/>
  <c r="Y2099" i="3"/>
  <c r="Y2098" i="3"/>
  <c r="Y2097" i="3"/>
  <c r="Y2096" i="3"/>
  <c r="Y2095" i="3"/>
  <c r="Y2094" i="3"/>
  <c r="Y2093" i="3"/>
  <c r="Y2092" i="3"/>
  <c r="Y2091" i="3"/>
  <c r="Y2090" i="3"/>
  <c r="Y2089" i="3"/>
  <c r="Y2088" i="3"/>
  <c r="Y2087" i="3"/>
  <c r="Y2086" i="3"/>
  <c r="Y2085" i="3"/>
  <c r="Y2084" i="3"/>
  <c r="Y2083" i="3"/>
  <c r="Y2082" i="3"/>
  <c r="Y2081" i="3"/>
  <c r="Y2080" i="3"/>
  <c r="Y2079" i="3"/>
  <c r="Y2078" i="3"/>
  <c r="Y2077" i="3"/>
  <c r="Y2076" i="3"/>
  <c r="Y2075" i="3"/>
  <c r="Y2074" i="3"/>
  <c r="Y2073" i="3"/>
  <c r="Y2072" i="3"/>
  <c r="Y2071" i="3"/>
  <c r="Y2070" i="3"/>
  <c r="Y2069" i="3"/>
  <c r="Y2068" i="3"/>
  <c r="Y2067" i="3"/>
  <c r="Y2066" i="3"/>
  <c r="Y2065" i="3"/>
  <c r="Y2064" i="3"/>
  <c r="Y2063" i="3"/>
  <c r="Y2062" i="3"/>
  <c r="Y2061" i="3"/>
  <c r="Y2060" i="3"/>
  <c r="Y2059" i="3"/>
  <c r="Y2058" i="3"/>
  <c r="Y2057" i="3"/>
  <c r="Y2056" i="3"/>
  <c r="Y2055" i="3"/>
  <c r="Y2054" i="3"/>
  <c r="Y2053" i="3"/>
  <c r="Y2052" i="3"/>
  <c r="Y2051" i="3"/>
  <c r="Y2050" i="3"/>
  <c r="Y2049" i="3"/>
  <c r="Y2048" i="3"/>
  <c r="Y2047" i="3"/>
  <c r="Y2046" i="3"/>
  <c r="Y2045" i="3"/>
  <c r="Y2044" i="3"/>
  <c r="Y2043" i="3"/>
  <c r="Y2042" i="3"/>
  <c r="Y2041" i="3"/>
  <c r="Y2040" i="3"/>
  <c r="Y2039" i="3"/>
  <c r="Y2038" i="3"/>
  <c r="Y2037" i="3"/>
  <c r="Y2036" i="3"/>
  <c r="Y2035" i="3"/>
  <c r="Y2034" i="3"/>
  <c r="Y2033" i="3"/>
  <c r="Y2032" i="3"/>
  <c r="Y2031" i="3"/>
  <c r="Y2030" i="3"/>
  <c r="Y2029" i="3"/>
  <c r="Y2028" i="3"/>
  <c r="Y2027" i="3"/>
  <c r="Y2026" i="3"/>
  <c r="Y2025" i="3"/>
  <c r="Y2024" i="3"/>
  <c r="Y2023" i="3"/>
  <c r="Y2022" i="3"/>
  <c r="Y2021" i="3"/>
  <c r="Y2020" i="3"/>
  <c r="Y2019" i="3"/>
  <c r="Y2018" i="3"/>
  <c r="Y2017" i="3"/>
  <c r="Y2016" i="3"/>
  <c r="Y2015" i="3"/>
  <c r="Y2014" i="3"/>
  <c r="Y2013" i="3"/>
  <c r="Y2012" i="3"/>
  <c r="Y2011" i="3"/>
  <c r="Y2010" i="3"/>
  <c r="Y2009" i="3"/>
  <c r="Y2008" i="3"/>
  <c r="Y2007" i="3"/>
  <c r="Y2006" i="3"/>
  <c r="Y2005" i="3"/>
  <c r="Y2004" i="3"/>
  <c r="Y2003" i="3"/>
  <c r="Y2002" i="3"/>
  <c r="Y2001" i="3"/>
  <c r="Y2000" i="3"/>
  <c r="Y1999" i="3"/>
  <c r="Y1998" i="3"/>
  <c r="Y1997" i="3"/>
  <c r="Y1996" i="3"/>
  <c r="Y1995" i="3"/>
  <c r="Y1994" i="3"/>
  <c r="Y1993" i="3"/>
  <c r="Y1992" i="3"/>
  <c r="Y1991" i="3"/>
  <c r="Y1990" i="3"/>
  <c r="Y1989" i="3"/>
  <c r="Y1988" i="3"/>
  <c r="Y1987" i="3"/>
  <c r="Y1986" i="3"/>
  <c r="Y1985" i="3"/>
  <c r="Y1984" i="3"/>
  <c r="Y1983" i="3"/>
  <c r="Y1982" i="3"/>
  <c r="Y1981" i="3"/>
  <c r="Y1980" i="3"/>
  <c r="Y1979" i="3"/>
  <c r="Y1978" i="3"/>
  <c r="Y1977" i="3"/>
  <c r="Y1976" i="3"/>
  <c r="Y1975" i="3"/>
  <c r="Y1974" i="3"/>
  <c r="Y1973" i="3"/>
  <c r="Y1972" i="3"/>
  <c r="Y1971" i="3"/>
  <c r="Y1970" i="3"/>
  <c r="Y1969" i="3"/>
  <c r="Y1968" i="3"/>
  <c r="Y1967" i="3"/>
  <c r="Y1966" i="3"/>
  <c r="Y1965" i="3"/>
  <c r="Y1964" i="3"/>
  <c r="Y1963" i="3"/>
  <c r="Y1962" i="3"/>
  <c r="Y1961" i="3"/>
  <c r="Y1960" i="3"/>
  <c r="Y1959" i="3"/>
  <c r="Y1958" i="3"/>
  <c r="Y1957" i="3"/>
  <c r="Y1956" i="3"/>
  <c r="Y1955" i="3"/>
  <c r="Y1954" i="3"/>
  <c r="Y1953" i="3"/>
  <c r="Y1952" i="3"/>
  <c r="Y1951" i="3"/>
  <c r="Y1950" i="3"/>
  <c r="Y1949" i="3"/>
  <c r="Y1948" i="3"/>
  <c r="Y1947" i="3"/>
  <c r="Y1946" i="3"/>
  <c r="Y1945" i="3"/>
  <c r="Y1944" i="3"/>
  <c r="Y1943" i="3"/>
  <c r="Y1942" i="3"/>
  <c r="Y1941" i="3"/>
  <c r="Y1940" i="3"/>
  <c r="Y1939" i="3"/>
  <c r="Y1938" i="3"/>
  <c r="Y1937" i="3"/>
  <c r="Y1936" i="3"/>
  <c r="Y1935" i="3"/>
  <c r="Y1934" i="3"/>
  <c r="Y1933" i="3"/>
  <c r="Y1932" i="3"/>
  <c r="Y1931" i="3"/>
  <c r="Y1930" i="3"/>
  <c r="Y1929" i="3"/>
  <c r="Y1928" i="3"/>
  <c r="Y1927" i="3"/>
  <c r="Y1926" i="3"/>
  <c r="Y1925" i="3"/>
  <c r="Y1924" i="3"/>
  <c r="Y1923" i="3"/>
  <c r="Y1922" i="3"/>
  <c r="Y1921" i="3"/>
  <c r="Y1920" i="3"/>
  <c r="Y1919" i="3"/>
  <c r="Y1918" i="3"/>
  <c r="Y1917" i="3"/>
  <c r="Y1916" i="3"/>
  <c r="Y1915" i="3"/>
  <c r="Y1914" i="3"/>
  <c r="Y1913" i="3"/>
  <c r="Y1912" i="3"/>
  <c r="Y1911" i="3"/>
  <c r="Y1910" i="3"/>
  <c r="Y1909" i="3"/>
  <c r="Y1908" i="3"/>
  <c r="Y1907" i="3"/>
  <c r="Y1906" i="3"/>
  <c r="Y1905" i="3"/>
  <c r="Y1904" i="3"/>
  <c r="Y1903" i="3"/>
  <c r="Y1902" i="3"/>
  <c r="Y1901" i="3"/>
  <c r="Y1900" i="3"/>
  <c r="Y1899" i="3"/>
  <c r="Y1898" i="3"/>
  <c r="Y1897" i="3"/>
  <c r="Y1896" i="3"/>
  <c r="Y1895" i="3"/>
  <c r="Y1894" i="3"/>
  <c r="Y1893" i="3"/>
  <c r="Y1892" i="3"/>
  <c r="Y1891" i="3"/>
  <c r="Y1890" i="3"/>
  <c r="Y1889" i="3"/>
  <c r="Y1888" i="3"/>
  <c r="Y1887" i="3"/>
  <c r="Y1886" i="3"/>
  <c r="Y1885" i="3"/>
  <c r="Y1884" i="3"/>
  <c r="Y1883" i="3"/>
  <c r="Y1882" i="3"/>
  <c r="Y1881" i="3"/>
  <c r="Y1880" i="3"/>
  <c r="Y1879" i="3"/>
  <c r="Y1878" i="3"/>
  <c r="Y1877" i="3"/>
  <c r="Y1876" i="3"/>
  <c r="Y1875" i="3"/>
  <c r="Y1874" i="3"/>
  <c r="Y1873" i="3"/>
  <c r="Y1872" i="3"/>
  <c r="Y1871" i="3"/>
  <c r="Y1870" i="3"/>
  <c r="Y1869" i="3"/>
  <c r="Y1868" i="3"/>
  <c r="Y1867" i="3"/>
  <c r="Y1866" i="3"/>
  <c r="Y1865" i="3"/>
  <c r="Y1864" i="3"/>
  <c r="Y1863" i="3"/>
  <c r="Y1862" i="3"/>
  <c r="Y1861" i="3"/>
  <c r="Y1860" i="3"/>
  <c r="Y1859" i="3"/>
  <c r="Y1858" i="3"/>
  <c r="Y1857" i="3"/>
  <c r="Y1856" i="3"/>
  <c r="Y1855" i="3"/>
  <c r="Y1854" i="3"/>
  <c r="Y1853" i="3"/>
  <c r="Y1852" i="3"/>
  <c r="Y1851" i="3"/>
  <c r="Y1850" i="3"/>
  <c r="Y1849" i="3"/>
  <c r="Y1848" i="3"/>
  <c r="Y1847" i="3"/>
  <c r="Y1846" i="3"/>
  <c r="Y1845" i="3"/>
  <c r="Y1844" i="3"/>
  <c r="Y1843" i="3"/>
  <c r="Y1842" i="3"/>
  <c r="Y1841" i="3"/>
  <c r="Y1840" i="3"/>
  <c r="Y1839" i="3"/>
  <c r="Y1838" i="3"/>
  <c r="Y1837" i="3"/>
  <c r="Y1836" i="3"/>
  <c r="Y1835" i="3"/>
  <c r="Y1834" i="3"/>
  <c r="Y1833" i="3"/>
  <c r="Y1832" i="3"/>
  <c r="Y1831" i="3"/>
  <c r="Y1830" i="3"/>
  <c r="Y1829" i="3"/>
  <c r="Y1828" i="3"/>
  <c r="Y1827" i="3"/>
  <c r="Y1826" i="3"/>
  <c r="Y1825" i="3"/>
  <c r="Y1824" i="3"/>
  <c r="Y1823" i="3"/>
  <c r="Y1822" i="3"/>
  <c r="Y1821" i="3"/>
  <c r="Y1820" i="3"/>
  <c r="Y1819" i="3"/>
  <c r="Y1818" i="3"/>
  <c r="Y1817" i="3"/>
  <c r="Y1816" i="3"/>
  <c r="Y1815" i="3"/>
  <c r="Y1814" i="3"/>
  <c r="Y1813" i="3"/>
  <c r="Y1812" i="3"/>
  <c r="Y1811" i="3"/>
  <c r="Y1810" i="3"/>
  <c r="Y1809" i="3"/>
  <c r="Y1808" i="3"/>
  <c r="Y1807" i="3"/>
  <c r="Y1806" i="3"/>
  <c r="Y1805" i="3"/>
  <c r="Y1804" i="3"/>
  <c r="Y1803" i="3"/>
  <c r="Y1802" i="3"/>
  <c r="Y1801" i="3"/>
  <c r="Y1800" i="3"/>
  <c r="Y1799" i="3"/>
  <c r="Y1798" i="3"/>
  <c r="Y1797" i="3"/>
  <c r="Y1796" i="3"/>
  <c r="Y1795" i="3"/>
  <c r="Y1794" i="3"/>
  <c r="Y1793" i="3"/>
  <c r="Y1792" i="3"/>
  <c r="Y1791" i="3"/>
  <c r="Y1790" i="3"/>
  <c r="Y1789" i="3"/>
  <c r="Y1788" i="3"/>
  <c r="Y1787" i="3"/>
  <c r="Y1786" i="3"/>
  <c r="Y1785" i="3"/>
  <c r="Y1784" i="3"/>
  <c r="Y1783" i="3"/>
  <c r="Y1782" i="3"/>
  <c r="Y1781" i="3"/>
  <c r="Y1780" i="3"/>
  <c r="Y1779" i="3"/>
  <c r="Y1778" i="3"/>
  <c r="Y1777" i="3"/>
  <c r="Y1776" i="3"/>
  <c r="Y1775" i="3"/>
  <c r="Y1774" i="3"/>
  <c r="Y1773" i="3"/>
  <c r="Y1772" i="3"/>
  <c r="Y1771" i="3"/>
  <c r="Y1770" i="3"/>
  <c r="Y1769" i="3"/>
  <c r="Y1768" i="3"/>
  <c r="Y1767" i="3"/>
  <c r="Y1766" i="3"/>
  <c r="Y1765" i="3"/>
  <c r="Y1764" i="3"/>
  <c r="Y1763" i="3"/>
  <c r="Y1762" i="3"/>
  <c r="Y1761" i="3"/>
  <c r="Y1760" i="3"/>
  <c r="Y1759" i="3"/>
  <c r="Y1758" i="3"/>
  <c r="Y1757" i="3"/>
  <c r="Y1756" i="3"/>
  <c r="Y1755" i="3"/>
  <c r="Y1754" i="3"/>
  <c r="Y1753" i="3"/>
  <c r="Y1752" i="3"/>
  <c r="Y1751" i="3"/>
  <c r="Y1750" i="3"/>
  <c r="Y1749" i="3"/>
  <c r="Y1748" i="3"/>
  <c r="Y1747" i="3"/>
  <c r="Y1746" i="3"/>
  <c r="Y1745" i="3"/>
  <c r="Y1744" i="3"/>
  <c r="Y1743" i="3"/>
  <c r="Y1742" i="3"/>
  <c r="Y1741" i="3"/>
  <c r="Y1740" i="3"/>
  <c r="Y1739" i="3"/>
  <c r="Y1738" i="3"/>
  <c r="Y1737" i="3"/>
  <c r="Y1736" i="3"/>
  <c r="Y1735" i="3"/>
  <c r="Y1734" i="3"/>
  <c r="Y1733" i="3"/>
  <c r="Y1732" i="3"/>
  <c r="Y1731" i="3"/>
  <c r="Y1730" i="3"/>
  <c r="Y1729" i="3"/>
  <c r="Y1728" i="3"/>
  <c r="Y1727" i="3"/>
  <c r="Y1726" i="3"/>
  <c r="Y1725" i="3"/>
  <c r="Y1724" i="3"/>
  <c r="Y1723" i="3"/>
  <c r="Y1722" i="3"/>
  <c r="Y1721" i="3"/>
  <c r="Y1720" i="3"/>
  <c r="Y1719" i="3"/>
  <c r="Y1718" i="3"/>
  <c r="Y1717" i="3"/>
  <c r="Y1716" i="3"/>
  <c r="Y1715" i="3"/>
  <c r="Y1714" i="3"/>
  <c r="Y1713" i="3"/>
  <c r="Y1712" i="3"/>
  <c r="Y1711" i="3"/>
  <c r="Y1710" i="3"/>
  <c r="Y1709" i="3"/>
  <c r="Y1708" i="3"/>
  <c r="Y1707" i="3"/>
  <c r="Y1706" i="3"/>
  <c r="Y1705" i="3"/>
  <c r="Y1704" i="3"/>
  <c r="Y1703" i="3"/>
  <c r="Y1702" i="3"/>
  <c r="Y1701" i="3"/>
  <c r="Y1700" i="3"/>
  <c r="Y1699" i="3"/>
  <c r="Y1698" i="3"/>
  <c r="Y1697" i="3"/>
  <c r="Y1696" i="3"/>
  <c r="Y1695" i="3"/>
  <c r="Y1694" i="3"/>
  <c r="Y1693" i="3"/>
  <c r="Y1692" i="3"/>
  <c r="Y1691" i="3"/>
  <c r="Y1690" i="3"/>
  <c r="Y1689" i="3"/>
  <c r="Y1688" i="3"/>
  <c r="Y1687" i="3"/>
  <c r="Y1686" i="3"/>
  <c r="Y1685" i="3"/>
  <c r="Y1684" i="3"/>
  <c r="Y1683" i="3"/>
  <c r="Y1682" i="3"/>
  <c r="Y1681" i="3"/>
  <c r="Y1680" i="3"/>
  <c r="Y1679" i="3"/>
  <c r="Y1678" i="3"/>
  <c r="Y1677" i="3"/>
  <c r="Y1676" i="3"/>
  <c r="Y1675" i="3"/>
  <c r="Y1674" i="3"/>
  <c r="Y1673" i="3"/>
  <c r="Y1672" i="3"/>
  <c r="Y1671" i="3"/>
  <c r="Y1670" i="3"/>
  <c r="Y1669" i="3"/>
  <c r="Y1668" i="3"/>
  <c r="Y1667" i="3"/>
  <c r="Y1666" i="3"/>
  <c r="Y1665" i="3"/>
  <c r="Y1664" i="3"/>
  <c r="Y1663" i="3"/>
  <c r="Y1662" i="3"/>
  <c r="Y1661" i="3"/>
  <c r="Y1660" i="3"/>
  <c r="Y1659" i="3"/>
  <c r="Y1658" i="3"/>
  <c r="Y1657" i="3"/>
  <c r="Y1656" i="3"/>
  <c r="Y1655" i="3"/>
  <c r="Y1654" i="3"/>
  <c r="Y1653" i="3"/>
  <c r="Y1652" i="3"/>
  <c r="Y1651" i="3"/>
  <c r="Y1650" i="3"/>
  <c r="Y1649" i="3"/>
  <c r="Y1648" i="3"/>
  <c r="Y1647" i="3"/>
  <c r="Y1646" i="3"/>
  <c r="Y1645" i="3"/>
  <c r="Y1644" i="3"/>
  <c r="Y1643" i="3"/>
  <c r="Y1642" i="3"/>
  <c r="Y1641" i="3"/>
  <c r="Y1640" i="3"/>
  <c r="Y1639" i="3"/>
  <c r="Y1638" i="3"/>
  <c r="Y1637" i="3"/>
  <c r="Y1636" i="3"/>
  <c r="Y1635" i="3"/>
  <c r="Y1634" i="3"/>
  <c r="Y1633" i="3"/>
  <c r="Y1632" i="3"/>
  <c r="Y1631" i="3"/>
  <c r="Y1630" i="3"/>
  <c r="Y1629" i="3"/>
  <c r="Y1628" i="3"/>
  <c r="Y1627" i="3"/>
  <c r="Y1626" i="3"/>
  <c r="Y1625" i="3"/>
  <c r="Y1624" i="3"/>
  <c r="Y1623" i="3"/>
  <c r="Y1622" i="3"/>
  <c r="Y1621" i="3"/>
  <c r="Y1620" i="3"/>
  <c r="Y1619" i="3"/>
  <c r="Y1618" i="3"/>
  <c r="Y1617" i="3"/>
  <c r="Y1616" i="3"/>
  <c r="Y1615" i="3"/>
  <c r="Y1614" i="3"/>
  <c r="Y1613" i="3"/>
  <c r="Y1612" i="3"/>
  <c r="Y1611" i="3"/>
  <c r="Y1610" i="3"/>
  <c r="Y1609" i="3"/>
  <c r="Y1608" i="3"/>
  <c r="Y1607" i="3"/>
  <c r="Y1606" i="3"/>
  <c r="Y1605" i="3"/>
  <c r="Y1604" i="3"/>
  <c r="Y1603" i="3"/>
  <c r="Y1602" i="3"/>
  <c r="Y1601" i="3"/>
  <c r="Y1600" i="3"/>
  <c r="Y1599" i="3"/>
  <c r="Y1598" i="3"/>
  <c r="Y1597" i="3"/>
  <c r="Y1596" i="3"/>
  <c r="Y1595" i="3"/>
  <c r="Y1594" i="3"/>
  <c r="Y1593" i="3"/>
  <c r="Y1592" i="3"/>
  <c r="Y1591" i="3"/>
  <c r="Y1590" i="3"/>
  <c r="Y1589" i="3"/>
  <c r="Y1588" i="3"/>
  <c r="Y1587" i="3"/>
  <c r="Y1586" i="3"/>
  <c r="Y1585" i="3"/>
  <c r="Y1584" i="3"/>
  <c r="Y1583" i="3"/>
  <c r="Y1582" i="3"/>
  <c r="Y1581" i="3"/>
  <c r="Y1580" i="3"/>
  <c r="Y1579" i="3"/>
  <c r="Y1578" i="3"/>
  <c r="Y1577" i="3"/>
  <c r="Y1576" i="3"/>
  <c r="Y1575" i="3"/>
  <c r="Y1574" i="3"/>
  <c r="Y1573" i="3"/>
  <c r="Y1572" i="3"/>
  <c r="Y1571" i="3"/>
  <c r="Y1570" i="3"/>
  <c r="Y1569" i="3"/>
  <c r="Y1568" i="3"/>
  <c r="Y1567" i="3"/>
  <c r="Y1566" i="3"/>
  <c r="Y1565" i="3"/>
  <c r="Y1564" i="3"/>
  <c r="Y1563" i="3"/>
  <c r="Y1562" i="3"/>
  <c r="Y1561" i="3"/>
  <c r="Y1560" i="3"/>
  <c r="Y1559" i="3"/>
  <c r="Y1558" i="3"/>
  <c r="Y1557" i="3"/>
  <c r="Y1556" i="3"/>
  <c r="Y1555" i="3"/>
  <c r="Y1554" i="3"/>
  <c r="Y1553" i="3"/>
  <c r="Y1552" i="3"/>
  <c r="Y1551" i="3"/>
  <c r="Y1550" i="3"/>
  <c r="Y1549" i="3"/>
  <c r="Y1548" i="3"/>
  <c r="Y1547" i="3"/>
  <c r="Y1546" i="3"/>
  <c r="Y1545" i="3"/>
  <c r="Y1544" i="3"/>
  <c r="Y1543" i="3"/>
  <c r="Y1542" i="3"/>
  <c r="Y1541" i="3"/>
  <c r="Y1540" i="3"/>
  <c r="Y1539" i="3"/>
  <c r="Y1538" i="3"/>
  <c r="Y1537" i="3"/>
  <c r="Y1536" i="3"/>
  <c r="Y1535" i="3"/>
  <c r="Y1534" i="3"/>
  <c r="Y1533" i="3"/>
  <c r="Y1532" i="3"/>
  <c r="Y1531" i="3"/>
  <c r="Y1530" i="3"/>
  <c r="Y1529" i="3"/>
  <c r="Y1528" i="3"/>
  <c r="Y1527" i="3"/>
  <c r="Y1526" i="3"/>
  <c r="Y1525" i="3"/>
  <c r="Y1524" i="3"/>
  <c r="Y1523" i="3"/>
  <c r="Y1522" i="3"/>
  <c r="Y1521" i="3"/>
  <c r="Y1520" i="3"/>
  <c r="Y1519" i="3"/>
  <c r="Y1518" i="3"/>
  <c r="Y1517" i="3"/>
  <c r="Y1516" i="3"/>
  <c r="Y1515" i="3"/>
  <c r="Y1514" i="3"/>
  <c r="Y1513" i="3"/>
  <c r="Y1512" i="3"/>
  <c r="Y1511" i="3"/>
  <c r="Y1510" i="3"/>
  <c r="Y1509" i="3"/>
  <c r="Y1508" i="3"/>
  <c r="Y1507" i="3"/>
  <c r="Y1506" i="3"/>
  <c r="Y1505" i="3"/>
  <c r="Y1504" i="3"/>
  <c r="Y1503" i="3"/>
  <c r="Y1502" i="3"/>
  <c r="Y1501" i="3"/>
  <c r="Y1500" i="3"/>
  <c r="Y1499" i="3"/>
  <c r="Y1498" i="3"/>
  <c r="Y1497" i="3"/>
  <c r="Y1496" i="3"/>
  <c r="Y1495" i="3"/>
  <c r="Y1494" i="3"/>
  <c r="Y1493" i="3"/>
  <c r="Y1492" i="3"/>
  <c r="Y1491" i="3"/>
  <c r="Y1490" i="3"/>
  <c r="Y1489" i="3"/>
  <c r="Y1488" i="3"/>
  <c r="Y1487" i="3"/>
  <c r="Y1486" i="3"/>
  <c r="Y1485" i="3"/>
  <c r="Y1484" i="3"/>
  <c r="Y1483" i="3"/>
  <c r="Y1482" i="3"/>
  <c r="Y1481" i="3"/>
  <c r="Y1480" i="3"/>
  <c r="Y1479" i="3"/>
  <c r="Y1478" i="3"/>
  <c r="Y1477" i="3"/>
  <c r="Y1476" i="3"/>
  <c r="Y1475" i="3"/>
  <c r="Y1474" i="3"/>
  <c r="Y1473" i="3"/>
  <c r="Y1472" i="3"/>
  <c r="Y1471" i="3"/>
  <c r="Y1470" i="3"/>
  <c r="Y1469" i="3"/>
  <c r="Y1468" i="3"/>
  <c r="Y1467" i="3"/>
  <c r="Y1466" i="3"/>
  <c r="Y1465" i="3"/>
  <c r="Y1464" i="3"/>
  <c r="Y1463" i="3"/>
  <c r="Y1462" i="3"/>
  <c r="Y1461" i="3"/>
  <c r="Y1460" i="3"/>
  <c r="Y1459" i="3"/>
  <c r="Y1458" i="3"/>
  <c r="Y1457" i="3"/>
  <c r="Y1456" i="3"/>
  <c r="Y1455" i="3"/>
  <c r="Y1454" i="3"/>
  <c r="Y1453" i="3"/>
  <c r="Y1452" i="3"/>
  <c r="Y1451" i="3"/>
  <c r="Y1450" i="3"/>
  <c r="Y1449" i="3"/>
  <c r="Y1448" i="3"/>
  <c r="Y1447" i="3"/>
  <c r="Y1446" i="3"/>
  <c r="Y1445" i="3"/>
  <c r="Y1444" i="3"/>
  <c r="Y1443" i="3"/>
  <c r="Y1442" i="3"/>
  <c r="Y1441" i="3"/>
  <c r="Y1440" i="3"/>
  <c r="Y1439" i="3"/>
  <c r="Y1438" i="3"/>
  <c r="Y1437" i="3"/>
  <c r="Y1436" i="3"/>
  <c r="Y1435" i="3"/>
  <c r="Y1434" i="3"/>
  <c r="Y1433" i="3"/>
  <c r="Y1432" i="3"/>
  <c r="Y1431" i="3"/>
  <c r="Y1430" i="3"/>
  <c r="Y1429" i="3"/>
  <c r="Y1428" i="3"/>
  <c r="Y1427" i="3"/>
  <c r="Y1426" i="3"/>
  <c r="Y1425" i="3"/>
  <c r="Y1424" i="3"/>
  <c r="Y1423" i="3"/>
  <c r="Y1422" i="3"/>
  <c r="Y1421" i="3"/>
  <c r="Y1420" i="3"/>
  <c r="Y1419" i="3"/>
  <c r="Y1418" i="3"/>
  <c r="Y1417" i="3"/>
  <c r="Y1416" i="3"/>
  <c r="Y1415" i="3"/>
  <c r="Y1414" i="3"/>
  <c r="Y1413" i="3"/>
  <c r="Y1412" i="3"/>
  <c r="Y1411" i="3"/>
  <c r="Y1410" i="3"/>
  <c r="Y1409" i="3"/>
  <c r="Y1408" i="3"/>
  <c r="Y1407" i="3"/>
  <c r="Y1406" i="3"/>
  <c r="Y1405" i="3"/>
  <c r="Y1404" i="3"/>
  <c r="Y1403" i="3"/>
  <c r="Y1402" i="3"/>
  <c r="Y1401" i="3"/>
  <c r="Y1400" i="3"/>
  <c r="Y1399" i="3"/>
  <c r="Y1398" i="3"/>
  <c r="Y1397" i="3"/>
  <c r="Y1396" i="3"/>
  <c r="Y1395" i="3"/>
  <c r="Y1394" i="3"/>
  <c r="Y1393" i="3"/>
  <c r="Y1392" i="3"/>
  <c r="Y1391" i="3"/>
  <c r="Y1390" i="3"/>
  <c r="Y1389" i="3"/>
  <c r="Y1388" i="3"/>
  <c r="Y1387" i="3"/>
  <c r="Y1386" i="3"/>
  <c r="Y1385" i="3"/>
  <c r="Y1384" i="3"/>
  <c r="Y1383" i="3"/>
  <c r="Y1382" i="3"/>
  <c r="Y1381" i="3"/>
  <c r="Y1380" i="3"/>
  <c r="Y1379" i="3"/>
  <c r="Y1378" i="3"/>
  <c r="Y1377" i="3"/>
  <c r="Y1376" i="3"/>
  <c r="Y1375" i="3"/>
  <c r="Y1374" i="3"/>
  <c r="Y1373" i="3"/>
  <c r="Y1372" i="3"/>
  <c r="Y1371" i="3"/>
  <c r="Y1370" i="3"/>
  <c r="Y1369" i="3"/>
  <c r="Y1368" i="3"/>
  <c r="Y1367" i="3"/>
  <c r="Y1366" i="3"/>
  <c r="Y1365" i="3"/>
  <c r="Y1364" i="3"/>
  <c r="Y1363" i="3"/>
  <c r="Y1362" i="3"/>
  <c r="Y1361" i="3"/>
  <c r="Y1360" i="3"/>
  <c r="Y1359" i="3"/>
  <c r="Y1358" i="3"/>
  <c r="Y1357" i="3"/>
  <c r="Y1356" i="3"/>
  <c r="Y1355" i="3"/>
  <c r="Y1354" i="3"/>
  <c r="Y1353" i="3"/>
  <c r="Y1352" i="3"/>
  <c r="Y1351" i="3"/>
  <c r="Y1350" i="3"/>
  <c r="Y1349" i="3"/>
  <c r="Y1348" i="3"/>
  <c r="Y1347" i="3"/>
  <c r="Y1346" i="3"/>
  <c r="Y1345" i="3"/>
  <c r="Y1344" i="3"/>
  <c r="Y1343" i="3"/>
  <c r="Y1342" i="3"/>
  <c r="Y1341" i="3"/>
  <c r="Y1340" i="3"/>
  <c r="Y1339" i="3"/>
  <c r="Y1338" i="3"/>
  <c r="Y1337" i="3"/>
  <c r="Y1336" i="3"/>
  <c r="Y1335" i="3"/>
  <c r="Y1334" i="3"/>
  <c r="Y1333" i="3"/>
  <c r="Y1332" i="3"/>
  <c r="Y1331" i="3"/>
  <c r="Y1330" i="3"/>
  <c r="Y1329" i="3"/>
  <c r="Y1328" i="3"/>
  <c r="Y1327" i="3"/>
  <c r="Y1326" i="3"/>
  <c r="Y1325" i="3"/>
  <c r="Y1324" i="3"/>
  <c r="Y1323" i="3"/>
  <c r="Y1322" i="3"/>
  <c r="Y1321" i="3"/>
  <c r="Y1320" i="3"/>
  <c r="Y1319" i="3"/>
  <c r="Y1318" i="3"/>
  <c r="Y1317" i="3"/>
  <c r="Y1316" i="3"/>
  <c r="Y1315" i="3"/>
  <c r="Y1314" i="3"/>
  <c r="Y1313" i="3"/>
  <c r="Y1312" i="3"/>
  <c r="Y1311" i="3"/>
  <c r="Y1310" i="3"/>
  <c r="Y1309" i="3"/>
  <c r="Y1308" i="3"/>
  <c r="Y1307" i="3"/>
  <c r="Y1306" i="3"/>
  <c r="Y1305" i="3"/>
  <c r="Y1304" i="3"/>
  <c r="Y1303" i="3"/>
  <c r="Y1302" i="3"/>
  <c r="Y1301" i="3"/>
  <c r="Y1300" i="3"/>
  <c r="Y1299" i="3"/>
  <c r="Y1298" i="3"/>
  <c r="Y1297" i="3"/>
  <c r="Y1296" i="3"/>
  <c r="Y1295" i="3"/>
  <c r="Y1294" i="3"/>
  <c r="Y1293" i="3"/>
  <c r="Y1292" i="3"/>
  <c r="Y1291" i="3"/>
  <c r="Y1290" i="3"/>
  <c r="Y1289" i="3"/>
  <c r="Y1288" i="3"/>
  <c r="Y1287" i="3"/>
  <c r="Y1286" i="3"/>
  <c r="Y1285" i="3"/>
  <c r="Y1284" i="3"/>
  <c r="Y1283" i="3"/>
  <c r="Y1282" i="3"/>
  <c r="Y1281" i="3"/>
  <c r="Y1280" i="3"/>
  <c r="Y1279" i="3"/>
  <c r="Y1278" i="3"/>
  <c r="Y1277" i="3"/>
  <c r="Y1276" i="3"/>
  <c r="Y1275" i="3"/>
  <c r="Y1274" i="3"/>
  <c r="Y1273" i="3"/>
  <c r="Y1272" i="3"/>
  <c r="Y1271" i="3"/>
  <c r="Y1270" i="3"/>
  <c r="Y1269" i="3"/>
  <c r="Y1268" i="3"/>
  <c r="Y1267" i="3"/>
  <c r="Y1266" i="3"/>
  <c r="Y1265" i="3"/>
  <c r="Y1264" i="3"/>
  <c r="Y1263" i="3"/>
  <c r="Y1262" i="3"/>
  <c r="Y1261" i="3"/>
  <c r="Y1260" i="3"/>
  <c r="Y1259" i="3"/>
  <c r="Y1258" i="3"/>
  <c r="Y1257" i="3"/>
  <c r="Y1256" i="3"/>
  <c r="Y1255" i="3"/>
  <c r="Y1254" i="3"/>
  <c r="Y1253" i="3"/>
  <c r="Y1252" i="3"/>
  <c r="Y1251" i="3"/>
  <c r="Y1250" i="3"/>
  <c r="Y1249" i="3"/>
  <c r="Y1248" i="3"/>
  <c r="Y1247" i="3"/>
  <c r="Y1246" i="3"/>
  <c r="Y1245" i="3"/>
  <c r="Y1244" i="3"/>
  <c r="Y1243" i="3"/>
  <c r="Y1242" i="3"/>
  <c r="Y1241" i="3"/>
  <c r="Y1240" i="3"/>
  <c r="Y1239" i="3"/>
  <c r="Y1238" i="3"/>
  <c r="Y1237" i="3"/>
  <c r="Y1236" i="3"/>
  <c r="Y1235" i="3"/>
  <c r="Y1234" i="3"/>
  <c r="Y1233" i="3"/>
  <c r="Y1232" i="3"/>
  <c r="Y1231" i="3"/>
  <c r="Y1230" i="3"/>
  <c r="Y1229" i="3"/>
  <c r="Y1228" i="3"/>
  <c r="Y1227" i="3"/>
  <c r="Y1226" i="3"/>
  <c r="Y1225" i="3"/>
  <c r="Y1224" i="3"/>
  <c r="Y1223" i="3"/>
  <c r="Y1222" i="3"/>
  <c r="Y1221" i="3"/>
  <c r="Y1220" i="3"/>
  <c r="Y1219" i="3"/>
  <c r="Y1218" i="3"/>
  <c r="Y1217" i="3"/>
  <c r="Y1216" i="3"/>
  <c r="Y1215" i="3"/>
  <c r="Y1214" i="3"/>
  <c r="Y1213" i="3"/>
  <c r="Y1212" i="3"/>
  <c r="Y1211" i="3"/>
  <c r="Y1210" i="3"/>
  <c r="Y1209" i="3"/>
  <c r="Y1208" i="3"/>
  <c r="Y1207" i="3"/>
  <c r="Y1206" i="3"/>
  <c r="Y1205" i="3"/>
  <c r="Y1204" i="3"/>
  <c r="Y1203" i="3"/>
  <c r="Y1202" i="3"/>
  <c r="Y1201" i="3"/>
  <c r="Y1200" i="3"/>
  <c r="Y1199" i="3"/>
  <c r="Y1198" i="3"/>
  <c r="Y1197" i="3"/>
  <c r="Y1196" i="3"/>
  <c r="Y1195" i="3"/>
  <c r="Y1194" i="3"/>
  <c r="Y1193" i="3"/>
  <c r="Y1192" i="3"/>
  <c r="Y1191" i="3"/>
  <c r="Y1190" i="3"/>
  <c r="Y1189" i="3"/>
  <c r="Y1188" i="3"/>
  <c r="Y1187" i="3"/>
  <c r="Y1186" i="3"/>
  <c r="Y1185" i="3"/>
  <c r="Y1184" i="3"/>
  <c r="Y1183" i="3"/>
  <c r="Y1182" i="3"/>
  <c r="Y1181" i="3"/>
  <c r="Y1180" i="3"/>
  <c r="Y1179" i="3"/>
  <c r="Y1178" i="3"/>
  <c r="Y1177" i="3"/>
  <c r="Y1176" i="3"/>
  <c r="Y1175" i="3"/>
  <c r="Y1174" i="3"/>
  <c r="Y1173" i="3"/>
  <c r="Y1172" i="3"/>
  <c r="Y1171" i="3"/>
  <c r="Y1170" i="3"/>
  <c r="Y1169" i="3"/>
  <c r="Y1168" i="3"/>
  <c r="Y1167" i="3"/>
  <c r="Y1166" i="3"/>
  <c r="Y1165" i="3"/>
  <c r="Y1164" i="3"/>
  <c r="Y1163" i="3"/>
  <c r="Y1162" i="3"/>
  <c r="Y1161" i="3"/>
  <c r="Y1160" i="3"/>
  <c r="Y1159" i="3"/>
  <c r="Y1158" i="3"/>
  <c r="Y1157" i="3"/>
  <c r="Y1156" i="3"/>
  <c r="Y1155" i="3"/>
  <c r="Y1154" i="3"/>
  <c r="Y1153" i="3"/>
  <c r="Y1152" i="3"/>
  <c r="Y1151" i="3"/>
  <c r="Y1150" i="3"/>
  <c r="Y1149" i="3"/>
  <c r="Y1148" i="3"/>
  <c r="Y1147" i="3"/>
  <c r="Y1146" i="3"/>
  <c r="Y1145" i="3"/>
  <c r="Y1144" i="3"/>
  <c r="Y1143" i="3"/>
  <c r="Y1142" i="3"/>
  <c r="Y1141" i="3"/>
  <c r="Y1140" i="3"/>
  <c r="Y1139" i="3"/>
  <c r="Y1138" i="3"/>
  <c r="Y1137" i="3"/>
  <c r="Y1136" i="3"/>
  <c r="Y1135" i="3"/>
  <c r="Y1134" i="3"/>
  <c r="Y1133" i="3"/>
  <c r="Y1132" i="3"/>
  <c r="Y1131" i="3"/>
  <c r="Y1130" i="3"/>
  <c r="Y1129" i="3"/>
  <c r="Y1128" i="3"/>
  <c r="Y1127" i="3"/>
  <c r="Y1126" i="3"/>
  <c r="Y1125" i="3"/>
  <c r="Y1124" i="3"/>
  <c r="Y1123" i="3"/>
  <c r="Y1122" i="3"/>
  <c r="Y1121" i="3"/>
  <c r="Y1120" i="3"/>
  <c r="Y1119" i="3"/>
  <c r="Y1118" i="3"/>
  <c r="Y1117" i="3"/>
  <c r="Y1116" i="3"/>
  <c r="Y1115" i="3"/>
  <c r="Y1114" i="3"/>
  <c r="Y1113" i="3"/>
  <c r="Y1112" i="3"/>
  <c r="Y1111" i="3"/>
  <c r="Y1110" i="3"/>
  <c r="Y1109" i="3"/>
  <c r="Y1108" i="3"/>
  <c r="Y1107" i="3"/>
  <c r="Y1106" i="3"/>
  <c r="Y1105" i="3"/>
  <c r="Y1104" i="3"/>
  <c r="Y1103" i="3"/>
  <c r="Y1102" i="3"/>
  <c r="Y1101" i="3"/>
  <c r="Y1100" i="3"/>
  <c r="Y1099" i="3"/>
  <c r="Y1098" i="3"/>
  <c r="Y1097" i="3"/>
  <c r="Y1096" i="3"/>
  <c r="Y1095" i="3"/>
  <c r="Y1094" i="3"/>
  <c r="Y1093" i="3"/>
  <c r="Y1092" i="3"/>
  <c r="Y1091" i="3"/>
  <c r="Y1090" i="3"/>
  <c r="Y1089" i="3"/>
  <c r="Y1088" i="3"/>
  <c r="Y1087" i="3"/>
  <c r="Y1086" i="3"/>
  <c r="Y1085" i="3"/>
  <c r="Y1084" i="3"/>
  <c r="Y1083" i="3"/>
  <c r="Y1082" i="3"/>
  <c r="Y1081" i="3"/>
  <c r="Y1080" i="3"/>
  <c r="Y1079" i="3"/>
  <c r="Y1078" i="3"/>
  <c r="Y1077" i="3"/>
  <c r="Y1076" i="3"/>
  <c r="Y1075" i="3"/>
  <c r="Y1074" i="3"/>
  <c r="Y1073" i="3"/>
  <c r="Y1072" i="3"/>
  <c r="Y1071" i="3"/>
  <c r="Y1070" i="3"/>
  <c r="Y1069" i="3"/>
  <c r="Y1068" i="3"/>
  <c r="Y1067" i="3"/>
  <c r="Y1066" i="3"/>
  <c r="Y1065" i="3"/>
  <c r="Y1064" i="3"/>
  <c r="Y1063" i="3"/>
  <c r="Y1062" i="3"/>
  <c r="Y1061" i="3"/>
  <c r="Y1060" i="3"/>
  <c r="Y1059" i="3"/>
  <c r="Y1058" i="3"/>
  <c r="Y1057" i="3"/>
  <c r="Y1056" i="3"/>
  <c r="Y1055" i="3"/>
  <c r="Y1054" i="3"/>
  <c r="Y1053" i="3"/>
  <c r="Y1052" i="3"/>
  <c r="Y1051" i="3"/>
  <c r="Y1050" i="3"/>
  <c r="Y1049" i="3"/>
  <c r="Y1048" i="3"/>
  <c r="Y1047" i="3"/>
  <c r="Y1046" i="3"/>
  <c r="Y1045" i="3"/>
  <c r="Y1044" i="3"/>
  <c r="Y1043" i="3"/>
  <c r="Y1042" i="3"/>
  <c r="Y1041" i="3"/>
  <c r="Y1040" i="3"/>
  <c r="Y1039" i="3"/>
  <c r="Y1038" i="3"/>
  <c r="Y1037" i="3"/>
  <c r="Y1036" i="3"/>
  <c r="Y1035" i="3"/>
  <c r="Y1034" i="3"/>
  <c r="Y1033" i="3"/>
  <c r="Y1032" i="3"/>
  <c r="Y1031" i="3"/>
  <c r="Y1030" i="3"/>
  <c r="Y1029" i="3"/>
  <c r="Y1028" i="3"/>
  <c r="Y1027" i="3"/>
  <c r="Y1026" i="3"/>
  <c r="Y1025" i="3"/>
  <c r="Y1024" i="3"/>
  <c r="Y1023" i="3"/>
  <c r="Y1022" i="3"/>
  <c r="Y1021" i="3"/>
  <c r="Y1020" i="3"/>
  <c r="Y1019" i="3"/>
  <c r="Y1018" i="3"/>
  <c r="Y1017" i="3"/>
  <c r="Y1016" i="3"/>
  <c r="Y1015" i="3"/>
  <c r="Y1014" i="3"/>
  <c r="Y1013" i="3"/>
  <c r="Y1012" i="3"/>
  <c r="Y1011" i="3"/>
  <c r="Y1010" i="3"/>
  <c r="Y1009" i="3"/>
  <c r="Y1008" i="3"/>
  <c r="Y1007" i="3"/>
  <c r="Y1006" i="3"/>
  <c r="Y1005" i="3"/>
  <c r="Y1004" i="3"/>
  <c r="Y1003" i="3"/>
  <c r="Y1002" i="3"/>
  <c r="Y1001" i="3"/>
  <c r="Y1000" i="3"/>
  <c r="Y999" i="3"/>
  <c r="Y998" i="3"/>
  <c r="Y997" i="3"/>
  <c r="Y996" i="3"/>
  <c r="Y995" i="3"/>
  <c r="Y994" i="3"/>
  <c r="Y993" i="3"/>
  <c r="Y992" i="3"/>
  <c r="Y991" i="3"/>
  <c r="Y990" i="3"/>
  <c r="Y989" i="3"/>
  <c r="Y988" i="3"/>
  <c r="Y987" i="3"/>
  <c r="Y986" i="3"/>
  <c r="Y985" i="3"/>
  <c r="Y984" i="3"/>
  <c r="Y983" i="3"/>
  <c r="Y982" i="3"/>
  <c r="Y981" i="3"/>
  <c r="Y980" i="3"/>
  <c r="Y979" i="3"/>
  <c r="Y978" i="3"/>
  <c r="Y977" i="3"/>
  <c r="Y976" i="3"/>
  <c r="Y975" i="3"/>
  <c r="Y974" i="3"/>
  <c r="Y973" i="3"/>
  <c r="Y972" i="3"/>
  <c r="Y971" i="3"/>
  <c r="Y970" i="3"/>
  <c r="Y969" i="3"/>
  <c r="Y968" i="3"/>
  <c r="Y967" i="3"/>
  <c r="Y966" i="3"/>
  <c r="Y965" i="3"/>
  <c r="Y964" i="3"/>
  <c r="Y963" i="3"/>
  <c r="Y962" i="3"/>
  <c r="Y961" i="3"/>
  <c r="Y960" i="3"/>
  <c r="Y959" i="3"/>
  <c r="Y958" i="3"/>
  <c r="Y957" i="3"/>
  <c r="Y956" i="3"/>
  <c r="Y955" i="3"/>
  <c r="Y954" i="3"/>
  <c r="Y953" i="3"/>
  <c r="Y952" i="3"/>
  <c r="Y951" i="3"/>
  <c r="Y950" i="3"/>
  <c r="Y949" i="3"/>
  <c r="Y948" i="3"/>
  <c r="Y947" i="3"/>
  <c r="Y946" i="3"/>
  <c r="Y945" i="3"/>
  <c r="Y944" i="3"/>
  <c r="Y943" i="3"/>
  <c r="Y942" i="3"/>
  <c r="Y941" i="3"/>
  <c r="Y940" i="3"/>
  <c r="Y939" i="3"/>
  <c r="Y938" i="3"/>
  <c r="Y937" i="3"/>
  <c r="Y936" i="3"/>
  <c r="Y935" i="3"/>
  <c r="Y934" i="3"/>
  <c r="Y933" i="3"/>
  <c r="Y932" i="3"/>
  <c r="Y931" i="3"/>
  <c r="Y930" i="3"/>
  <c r="Y929" i="3"/>
  <c r="Y928" i="3"/>
  <c r="Y927" i="3"/>
  <c r="Y926" i="3"/>
  <c r="Y925" i="3"/>
  <c r="Y924" i="3"/>
  <c r="Y923" i="3"/>
  <c r="Y922" i="3"/>
  <c r="Y921" i="3"/>
  <c r="Y920" i="3"/>
  <c r="Y919" i="3"/>
  <c r="Y918" i="3"/>
  <c r="Y917" i="3"/>
  <c r="Y916" i="3"/>
  <c r="Y915" i="3"/>
  <c r="Y914" i="3"/>
  <c r="Y913" i="3"/>
  <c r="Y912" i="3"/>
  <c r="Y911" i="3"/>
  <c r="Y910" i="3"/>
  <c r="Y909" i="3"/>
  <c r="Y908" i="3"/>
  <c r="Y907" i="3"/>
  <c r="Y906" i="3"/>
  <c r="Y905" i="3"/>
  <c r="Y904" i="3"/>
  <c r="Y903" i="3"/>
  <c r="Y902" i="3"/>
  <c r="Y901" i="3"/>
  <c r="Y900" i="3"/>
  <c r="Y899" i="3"/>
  <c r="Y898" i="3"/>
  <c r="Y897" i="3"/>
  <c r="Y896" i="3"/>
  <c r="Y895" i="3"/>
  <c r="Y894" i="3"/>
  <c r="Y893" i="3"/>
  <c r="Y892" i="3"/>
  <c r="Y891" i="3"/>
  <c r="Y890" i="3"/>
  <c r="Y889" i="3"/>
  <c r="Y888" i="3"/>
  <c r="Y887" i="3"/>
  <c r="Y886" i="3"/>
  <c r="Y885" i="3"/>
  <c r="Y884" i="3"/>
  <c r="Y883" i="3"/>
  <c r="Y882" i="3"/>
  <c r="Y881" i="3"/>
  <c r="Y880" i="3"/>
  <c r="Y879" i="3"/>
  <c r="Y878" i="3"/>
  <c r="Y877" i="3"/>
  <c r="Y876" i="3"/>
  <c r="Y875" i="3"/>
  <c r="Y874" i="3"/>
  <c r="Y873" i="3"/>
  <c r="Y872" i="3"/>
  <c r="Y871" i="3"/>
  <c r="Y870" i="3"/>
  <c r="Y869" i="3"/>
  <c r="Y868" i="3"/>
  <c r="Y867" i="3"/>
  <c r="Y866" i="3"/>
  <c r="Y865" i="3"/>
  <c r="Y864" i="3"/>
  <c r="Y863" i="3"/>
  <c r="Y862" i="3"/>
  <c r="Y861" i="3"/>
  <c r="Y860" i="3"/>
  <c r="Y859" i="3"/>
  <c r="Y858" i="3"/>
  <c r="Y857" i="3"/>
  <c r="Y856" i="3"/>
  <c r="Y855" i="3"/>
  <c r="Y854" i="3"/>
  <c r="Y853" i="3"/>
  <c r="Y852" i="3"/>
  <c r="Y851" i="3"/>
  <c r="Y850" i="3"/>
  <c r="Y849" i="3"/>
  <c r="Y848" i="3"/>
  <c r="Y847" i="3"/>
  <c r="Y846" i="3"/>
  <c r="Y845" i="3"/>
  <c r="Y844" i="3"/>
  <c r="Y843" i="3"/>
  <c r="Y842" i="3"/>
  <c r="Y841" i="3"/>
  <c r="Y840" i="3"/>
  <c r="Y839" i="3"/>
  <c r="Y838" i="3"/>
  <c r="Y837" i="3"/>
  <c r="Y836" i="3"/>
  <c r="Y835" i="3"/>
  <c r="Y834" i="3"/>
  <c r="Y833" i="3"/>
  <c r="Y832" i="3"/>
  <c r="Y831" i="3"/>
  <c r="Y830" i="3"/>
  <c r="Y829" i="3"/>
  <c r="Y828" i="3"/>
  <c r="Y827" i="3"/>
  <c r="Y826" i="3"/>
  <c r="Y825" i="3"/>
  <c r="Y824" i="3"/>
  <c r="Y823" i="3"/>
  <c r="Y822" i="3"/>
  <c r="Y821" i="3"/>
  <c r="Y820" i="3"/>
  <c r="Y819" i="3"/>
  <c r="Y818" i="3"/>
  <c r="Y817" i="3"/>
  <c r="Y816" i="3"/>
  <c r="Y815" i="3"/>
  <c r="Y814" i="3"/>
  <c r="Y813" i="3"/>
  <c r="Y812" i="3"/>
  <c r="Y811" i="3"/>
  <c r="Y810" i="3"/>
  <c r="Y809" i="3"/>
  <c r="Y808" i="3"/>
  <c r="Y807" i="3"/>
  <c r="Y806" i="3"/>
  <c r="Y805" i="3"/>
  <c r="Y804" i="3"/>
  <c r="Y803" i="3"/>
  <c r="Y802" i="3"/>
  <c r="Y801" i="3"/>
  <c r="Y800" i="3"/>
  <c r="Y799" i="3"/>
  <c r="Y798" i="3"/>
  <c r="Y797" i="3"/>
  <c r="Y796" i="3"/>
  <c r="Y795" i="3"/>
  <c r="Y794" i="3"/>
  <c r="Y793" i="3"/>
  <c r="Y792" i="3"/>
  <c r="Y791" i="3"/>
  <c r="Y790" i="3"/>
  <c r="Y789" i="3"/>
  <c r="Y788" i="3"/>
  <c r="Y787" i="3"/>
  <c r="Y786" i="3"/>
  <c r="Y785" i="3"/>
  <c r="Y784" i="3"/>
  <c r="Y783" i="3"/>
  <c r="Y782" i="3"/>
  <c r="Y781" i="3"/>
  <c r="Y780" i="3"/>
  <c r="Y779" i="3"/>
  <c r="Y778" i="3"/>
  <c r="Y777" i="3"/>
  <c r="Y776" i="3"/>
  <c r="Y775" i="3"/>
  <c r="Y774" i="3"/>
  <c r="Y773" i="3"/>
  <c r="Y772" i="3"/>
  <c r="Y771" i="3"/>
  <c r="Y770" i="3"/>
  <c r="Y769" i="3"/>
  <c r="Y768" i="3"/>
  <c r="Y767" i="3"/>
  <c r="Y766" i="3"/>
  <c r="Y765" i="3"/>
  <c r="Y764" i="3"/>
  <c r="Y763" i="3"/>
  <c r="Y762" i="3"/>
  <c r="Y761" i="3"/>
  <c r="Y760" i="3"/>
  <c r="Y759" i="3"/>
  <c r="Y758" i="3"/>
  <c r="Y757" i="3"/>
  <c r="Y756" i="3"/>
  <c r="Y755" i="3"/>
  <c r="Y754" i="3"/>
  <c r="Y753" i="3"/>
  <c r="Y752" i="3"/>
  <c r="Y751" i="3"/>
  <c r="Y750" i="3"/>
  <c r="Y749" i="3"/>
  <c r="Y748" i="3"/>
  <c r="Y747" i="3"/>
  <c r="Y746" i="3"/>
  <c r="Y745" i="3"/>
  <c r="Y744" i="3"/>
  <c r="Y743" i="3"/>
  <c r="Y742" i="3"/>
  <c r="Y741" i="3"/>
  <c r="Y740" i="3"/>
  <c r="Y739" i="3"/>
  <c r="Y738" i="3"/>
  <c r="Y737" i="3"/>
  <c r="Y736" i="3"/>
  <c r="Y735" i="3"/>
  <c r="Y734" i="3"/>
  <c r="Y733" i="3"/>
  <c r="Y732" i="3"/>
  <c r="Y731" i="3"/>
  <c r="Y730" i="3"/>
  <c r="Y729" i="3"/>
  <c r="Y728" i="3"/>
  <c r="Y727" i="3"/>
  <c r="Y726" i="3"/>
  <c r="Y725" i="3"/>
  <c r="Y724" i="3"/>
  <c r="Y723" i="3"/>
  <c r="Y722" i="3"/>
  <c r="Y721" i="3"/>
  <c r="Y720" i="3"/>
  <c r="Y719" i="3"/>
  <c r="Y718" i="3"/>
  <c r="Y717" i="3"/>
  <c r="Y716" i="3"/>
  <c r="Y715" i="3"/>
  <c r="Y714" i="3"/>
  <c r="Y713" i="3"/>
  <c r="Y712" i="3"/>
  <c r="Y711" i="3"/>
  <c r="Y710" i="3"/>
  <c r="Y709" i="3"/>
  <c r="Y708" i="3"/>
  <c r="Y707" i="3"/>
  <c r="Y706" i="3"/>
  <c r="Y705" i="3"/>
  <c r="Y704" i="3"/>
  <c r="Y703" i="3"/>
  <c r="Y702" i="3"/>
  <c r="Y701" i="3"/>
  <c r="Y700" i="3"/>
  <c r="Y699" i="3"/>
  <c r="Y698" i="3"/>
  <c r="Y697" i="3"/>
  <c r="Y696" i="3"/>
  <c r="Y695" i="3"/>
  <c r="Y694" i="3"/>
  <c r="Y693" i="3"/>
  <c r="Y692" i="3"/>
  <c r="Y691" i="3"/>
  <c r="Y690" i="3"/>
  <c r="Y689" i="3"/>
  <c r="Y688" i="3"/>
  <c r="Y687" i="3"/>
  <c r="Y686" i="3"/>
  <c r="Y685" i="3"/>
  <c r="Y684" i="3"/>
  <c r="Y683" i="3"/>
  <c r="Y682" i="3"/>
  <c r="Y681" i="3"/>
  <c r="Y680" i="3"/>
  <c r="Y679" i="3"/>
  <c r="Y678" i="3"/>
  <c r="Y677" i="3"/>
  <c r="Y676" i="3"/>
  <c r="Y675" i="3"/>
  <c r="Y674" i="3"/>
  <c r="Y673" i="3"/>
  <c r="Y672" i="3"/>
  <c r="Y671" i="3"/>
  <c r="Y670" i="3"/>
  <c r="Y669" i="3"/>
  <c r="Y668" i="3"/>
  <c r="Y667" i="3"/>
  <c r="Y666" i="3"/>
  <c r="Y665" i="3"/>
  <c r="Y664" i="3"/>
  <c r="Y663" i="3"/>
  <c r="Y662" i="3"/>
  <c r="Y661" i="3"/>
  <c r="Y660" i="3"/>
  <c r="Y659" i="3"/>
  <c r="Y658" i="3"/>
  <c r="Y657" i="3"/>
  <c r="Y656" i="3"/>
  <c r="Y655" i="3"/>
  <c r="Y654" i="3"/>
  <c r="Y653" i="3"/>
  <c r="Y652" i="3"/>
  <c r="Y651" i="3"/>
  <c r="Y650" i="3"/>
  <c r="Y649" i="3"/>
  <c r="Y648" i="3"/>
  <c r="Y647" i="3"/>
  <c r="Y646" i="3"/>
  <c r="Y645" i="3"/>
  <c r="Y644" i="3"/>
  <c r="Y643" i="3"/>
  <c r="Y642" i="3"/>
  <c r="Y641" i="3"/>
  <c r="Y640" i="3"/>
  <c r="Y639" i="3"/>
  <c r="Y638" i="3"/>
  <c r="Y637" i="3"/>
  <c r="Y636" i="3"/>
  <c r="Y635" i="3"/>
  <c r="Y634" i="3"/>
  <c r="Y633" i="3"/>
  <c r="Y632" i="3"/>
  <c r="Y631" i="3"/>
  <c r="Y630" i="3"/>
  <c r="Y629" i="3"/>
  <c r="Y628" i="3"/>
  <c r="Y627" i="3"/>
  <c r="Y626" i="3"/>
  <c r="Y625" i="3"/>
  <c r="Y624" i="3"/>
  <c r="Y623" i="3"/>
  <c r="Y622" i="3"/>
  <c r="Y621" i="3"/>
  <c r="Y620" i="3"/>
  <c r="Y619" i="3"/>
  <c r="Y618" i="3"/>
  <c r="Y617" i="3"/>
  <c r="Y616" i="3"/>
  <c r="Y615" i="3"/>
  <c r="Y614" i="3"/>
  <c r="Y613" i="3"/>
  <c r="Y612" i="3"/>
  <c r="Y611" i="3"/>
  <c r="Y610" i="3"/>
  <c r="Y609" i="3"/>
  <c r="Y608" i="3"/>
  <c r="Y607" i="3"/>
  <c r="Y606" i="3"/>
  <c r="Y605" i="3"/>
  <c r="Y604" i="3"/>
  <c r="Y603" i="3"/>
  <c r="Y602" i="3"/>
  <c r="Y601" i="3"/>
  <c r="Y600" i="3"/>
  <c r="Y599" i="3"/>
  <c r="Y598" i="3"/>
  <c r="Y597" i="3"/>
  <c r="Y596" i="3"/>
  <c r="Y595" i="3"/>
  <c r="Y594" i="3"/>
  <c r="Y593" i="3"/>
  <c r="Y592" i="3"/>
  <c r="Y591" i="3"/>
  <c r="Y590" i="3"/>
  <c r="Y589" i="3"/>
  <c r="Y588" i="3"/>
  <c r="Y587" i="3"/>
  <c r="Y586" i="3"/>
  <c r="Y585" i="3"/>
  <c r="Y584" i="3"/>
  <c r="Y583" i="3"/>
  <c r="Y582" i="3"/>
  <c r="Y581" i="3"/>
  <c r="Y580" i="3"/>
  <c r="Y579" i="3"/>
  <c r="Y578" i="3"/>
  <c r="Y577" i="3"/>
  <c r="Y576" i="3"/>
  <c r="Y575" i="3"/>
  <c r="Y574" i="3"/>
  <c r="Y573" i="3"/>
  <c r="Y572" i="3"/>
  <c r="Y571" i="3"/>
  <c r="Y570" i="3"/>
  <c r="Y569" i="3"/>
  <c r="Y568" i="3"/>
  <c r="Y567" i="3"/>
  <c r="Y566" i="3"/>
  <c r="Y565" i="3"/>
  <c r="Y564" i="3"/>
  <c r="Y563" i="3"/>
  <c r="Y562" i="3"/>
  <c r="Y561" i="3"/>
  <c r="Y560" i="3"/>
  <c r="Y559" i="3"/>
  <c r="Y558" i="3"/>
  <c r="Y557" i="3"/>
  <c r="Y556" i="3"/>
  <c r="Y555" i="3"/>
  <c r="Y554" i="3"/>
  <c r="Y553" i="3"/>
  <c r="Y552" i="3"/>
  <c r="Y551" i="3"/>
  <c r="Y550" i="3"/>
  <c r="Y549" i="3"/>
  <c r="Y548" i="3"/>
  <c r="Y547" i="3"/>
  <c r="Y546" i="3"/>
  <c r="Y545" i="3"/>
  <c r="Y544" i="3"/>
  <c r="Y543" i="3"/>
  <c r="Y542" i="3"/>
  <c r="Y541" i="3"/>
  <c r="Y540" i="3"/>
  <c r="Y539" i="3"/>
  <c r="Y538" i="3"/>
  <c r="Y537" i="3"/>
  <c r="Y536" i="3"/>
  <c r="Y535" i="3"/>
  <c r="Y534" i="3"/>
  <c r="Y533" i="3"/>
  <c r="Y532" i="3"/>
  <c r="Y531" i="3"/>
  <c r="Y530" i="3"/>
  <c r="Y529" i="3"/>
  <c r="Y528" i="3"/>
  <c r="Y527" i="3"/>
  <c r="Y526" i="3"/>
  <c r="Y525" i="3"/>
  <c r="Y524" i="3"/>
  <c r="Y523" i="3"/>
  <c r="Y522" i="3"/>
  <c r="Y521" i="3"/>
  <c r="Y520" i="3"/>
  <c r="Y519" i="3"/>
  <c r="Y518" i="3"/>
  <c r="Y517" i="3"/>
  <c r="Y516" i="3"/>
  <c r="Y515" i="3"/>
  <c r="Y514" i="3"/>
  <c r="Y513" i="3"/>
  <c r="Y512" i="3"/>
  <c r="Y511" i="3"/>
  <c r="Y510" i="3"/>
  <c r="Y509" i="3"/>
  <c r="Y508" i="3"/>
  <c r="Y507" i="3"/>
  <c r="Y506" i="3"/>
  <c r="Y505" i="3"/>
  <c r="Y504" i="3"/>
  <c r="Y503" i="3"/>
  <c r="Y502" i="3"/>
  <c r="Y501" i="3"/>
  <c r="Y500" i="3"/>
  <c r="Y499" i="3"/>
  <c r="Y498" i="3"/>
  <c r="Y497" i="3"/>
  <c r="Y496" i="3"/>
  <c r="Y495" i="3"/>
  <c r="Y494" i="3"/>
  <c r="Y493" i="3"/>
  <c r="Y492" i="3"/>
  <c r="Y491" i="3"/>
  <c r="Y490" i="3"/>
  <c r="Y489" i="3"/>
  <c r="Y488" i="3"/>
  <c r="Y487" i="3"/>
  <c r="Y486" i="3"/>
  <c r="Y485" i="3"/>
  <c r="Y484" i="3"/>
  <c r="Y483" i="3"/>
  <c r="Y482" i="3"/>
  <c r="Y481" i="3"/>
  <c r="Y480" i="3"/>
  <c r="Y479" i="3"/>
  <c r="Y478" i="3"/>
  <c r="Y477" i="3"/>
  <c r="Y476" i="3"/>
  <c r="Y475" i="3"/>
  <c r="Y474" i="3"/>
  <c r="Y473" i="3"/>
  <c r="Y472" i="3"/>
  <c r="Y471" i="3"/>
  <c r="Y470" i="3"/>
  <c r="Y469" i="3"/>
  <c r="Y468" i="3"/>
  <c r="Y467" i="3"/>
  <c r="Y466" i="3"/>
  <c r="Y465" i="3"/>
  <c r="Y464" i="3"/>
  <c r="Y463" i="3"/>
  <c r="Y462" i="3"/>
  <c r="Y461" i="3"/>
  <c r="Y460" i="3"/>
  <c r="Y459" i="3"/>
  <c r="Y458" i="3"/>
  <c r="Y457" i="3"/>
  <c r="Y456" i="3"/>
  <c r="Y455" i="3"/>
  <c r="Y454" i="3"/>
  <c r="Y453" i="3"/>
  <c r="Y452" i="3"/>
  <c r="Y451" i="3"/>
  <c r="Y450" i="3"/>
  <c r="Y449" i="3"/>
  <c r="Y448" i="3"/>
  <c r="Y447" i="3"/>
  <c r="Y446" i="3"/>
  <c r="Y445" i="3"/>
  <c r="Y444" i="3"/>
  <c r="Y443" i="3"/>
  <c r="Y442" i="3"/>
  <c r="Y441" i="3"/>
  <c r="Y440" i="3"/>
  <c r="Y439" i="3"/>
  <c r="Y438" i="3"/>
  <c r="Y437" i="3"/>
  <c r="Y436" i="3"/>
  <c r="Y435" i="3"/>
  <c r="Y434" i="3"/>
  <c r="Y433" i="3"/>
  <c r="Y432" i="3"/>
  <c r="Y431" i="3"/>
  <c r="Y430" i="3"/>
  <c r="Y429" i="3"/>
  <c r="Y428" i="3"/>
  <c r="Y427" i="3"/>
  <c r="Y426" i="3"/>
  <c r="Y425" i="3"/>
  <c r="Y424" i="3"/>
  <c r="Y423" i="3"/>
  <c r="Y422" i="3"/>
  <c r="Y421" i="3"/>
  <c r="Y420" i="3"/>
  <c r="Y419" i="3"/>
  <c r="Y418" i="3"/>
  <c r="Y417" i="3"/>
  <c r="Y416" i="3"/>
  <c r="Y415" i="3"/>
  <c r="Y414" i="3"/>
  <c r="Y413" i="3"/>
  <c r="Y412" i="3"/>
  <c r="Y411" i="3"/>
  <c r="Y410" i="3"/>
  <c r="Y409" i="3"/>
  <c r="Y408" i="3"/>
  <c r="Y407" i="3"/>
  <c r="Y406" i="3"/>
  <c r="Y405" i="3"/>
  <c r="Y404" i="3"/>
  <c r="Y403" i="3"/>
  <c r="Y402" i="3"/>
  <c r="Y401" i="3"/>
  <c r="Y400" i="3"/>
  <c r="Y399" i="3"/>
  <c r="Y398" i="3"/>
  <c r="Y397" i="3"/>
  <c r="Y396" i="3"/>
  <c r="Y395" i="3"/>
  <c r="Y394" i="3"/>
  <c r="Y393" i="3"/>
  <c r="Y392" i="3"/>
  <c r="Y391" i="3"/>
  <c r="Y390" i="3"/>
  <c r="Y389" i="3"/>
  <c r="Y388" i="3"/>
  <c r="Y387" i="3"/>
  <c r="Y386" i="3"/>
  <c r="Y385" i="3"/>
  <c r="Y384" i="3"/>
  <c r="Y383" i="3"/>
  <c r="Y382" i="3"/>
  <c r="Y381" i="3"/>
  <c r="Y380" i="3"/>
  <c r="Y379" i="3"/>
  <c r="Y378" i="3"/>
  <c r="Y377" i="3"/>
  <c r="Y376" i="3"/>
  <c r="Y375" i="3"/>
  <c r="Y374" i="3"/>
  <c r="Y373" i="3"/>
  <c r="Y372" i="3"/>
  <c r="Y371" i="3"/>
  <c r="Y370" i="3"/>
  <c r="Y369" i="3"/>
  <c r="Y368" i="3"/>
  <c r="Y367" i="3"/>
  <c r="Y366" i="3"/>
  <c r="Y365" i="3"/>
  <c r="Y364" i="3"/>
  <c r="Y363" i="3"/>
  <c r="Y362" i="3"/>
  <c r="Y361" i="3"/>
  <c r="Y360" i="3"/>
  <c r="Y359" i="3"/>
  <c r="Y358" i="3"/>
  <c r="Y357" i="3"/>
  <c r="Y356" i="3"/>
  <c r="Y355" i="3"/>
  <c r="Y354" i="3"/>
  <c r="Y353" i="3"/>
  <c r="Y352" i="3"/>
  <c r="Y351" i="3"/>
  <c r="Y350" i="3"/>
  <c r="Y349" i="3"/>
  <c r="Y348" i="3"/>
  <c r="Y347" i="3"/>
  <c r="Y346" i="3"/>
  <c r="Y345" i="3"/>
  <c r="Y344" i="3"/>
  <c r="Y343" i="3"/>
  <c r="Y342" i="3"/>
  <c r="Y341" i="3"/>
  <c r="Y340" i="3"/>
  <c r="Y339" i="3"/>
  <c r="Y338" i="3"/>
  <c r="Y337" i="3"/>
  <c r="Y336" i="3"/>
  <c r="Y335" i="3"/>
  <c r="Y334" i="3"/>
  <c r="Y333" i="3"/>
  <c r="Y332" i="3"/>
  <c r="Y331" i="3"/>
  <c r="Y330" i="3"/>
  <c r="Y329" i="3"/>
  <c r="Y328" i="3"/>
  <c r="Y327" i="3"/>
  <c r="Y326" i="3"/>
  <c r="Y325" i="3"/>
  <c r="Y324" i="3"/>
  <c r="Y323" i="3"/>
  <c r="Y322" i="3"/>
  <c r="Y321" i="3"/>
  <c r="Y320" i="3"/>
  <c r="Y319" i="3"/>
  <c r="Y318" i="3"/>
  <c r="Y317" i="3"/>
  <c r="Y316" i="3"/>
  <c r="Y315" i="3"/>
  <c r="Y314" i="3"/>
  <c r="Y313" i="3"/>
  <c r="Y312" i="3"/>
  <c r="Y311" i="3"/>
  <c r="Y310" i="3"/>
  <c r="Y309" i="3"/>
  <c r="Y308" i="3"/>
  <c r="Y307" i="3"/>
  <c r="Y306" i="3"/>
  <c r="Y305" i="3"/>
  <c r="Y304" i="3"/>
  <c r="Y303" i="3"/>
  <c r="Y302" i="3"/>
  <c r="Y301" i="3"/>
  <c r="Y300" i="3"/>
  <c r="Y299" i="3"/>
  <c r="Y298" i="3"/>
  <c r="Y297" i="3"/>
  <c r="Y296" i="3"/>
  <c r="Y295" i="3"/>
  <c r="Y294" i="3"/>
  <c r="Y293" i="3"/>
  <c r="Y292" i="3"/>
  <c r="Y291" i="3"/>
  <c r="Y290" i="3"/>
  <c r="Y289" i="3"/>
  <c r="Y288" i="3"/>
  <c r="Y287" i="3"/>
  <c r="Y286" i="3"/>
  <c r="Y285" i="3"/>
  <c r="Y284" i="3"/>
  <c r="Y283" i="3"/>
  <c r="Y282" i="3"/>
  <c r="Y281" i="3"/>
  <c r="Y280" i="3"/>
  <c r="Y279" i="3"/>
  <c r="Y278" i="3"/>
  <c r="Y277" i="3"/>
  <c r="Y276" i="3"/>
  <c r="Y275" i="3"/>
  <c r="Y274" i="3"/>
  <c r="Y273" i="3"/>
  <c r="Y272" i="3"/>
  <c r="Y271" i="3"/>
  <c r="Y270" i="3"/>
  <c r="Y269" i="3"/>
  <c r="Y268" i="3"/>
  <c r="Y267" i="3"/>
  <c r="Y266" i="3"/>
  <c r="Y265" i="3"/>
  <c r="Y264" i="3"/>
  <c r="Y263" i="3"/>
  <c r="Y262" i="3"/>
  <c r="Y261" i="3"/>
  <c r="Y260" i="3"/>
  <c r="Y259" i="3"/>
  <c r="Y258" i="3"/>
  <c r="Y257" i="3"/>
  <c r="Y256" i="3"/>
  <c r="Y255" i="3"/>
  <c r="Y254" i="3"/>
  <c r="Y253" i="3"/>
  <c r="Y252" i="3"/>
  <c r="Y251" i="3"/>
  <c r="Y250" i="3"/>
  <c r="Y249" i="3"/>
  <c r="Y248" i="3"/>
  <c r="Y247" i="3"/>
  <c r="Y246" i="3"/>
  <c r="Y245" i="3"/>
  <c r="Y244" i="3"/>
  <c r="Y243" i="3"/>
  <c r="Y242" i="3"/>
  <c r="Y241" i="3"/>
  <c r="Y240" i="3"/>
  <c r="Y239" i="3"/>
  <c r="Y238" i="3"/>
  <c r="Y237" i="3"/>
  <c r="Y236" i="3"/>
  <c r="Y235" i="3"/>
  <c r="Y234" i="3"/>
  <c r="Y233" i="3"/>
  <c r="Y232" i="3"/>
  <c r="Y231" i="3"/>
  <c r="Y230" i="3"/>
  <c r="Y229" i="3"/>
  <c r="Y228" i="3"/>
  <c r="Y227" i="3"/>
  <c r="Y226" i="3"/>
  <c r="Y225" i="3"/>
  <c r="Y224" i="3"/>
  <c r="Y223" i="3"/>
  <c r="Y222" i="3"/>
  <c r="Y221" i="3"/>
  <c r="Y220" i="3"/>
  <c r="Y219" i="3"/>
  <c r="Y218" i="3"/>
  <c r="Y217" i="3"/>
  <c r="Y216" i="3"/>
  <c r="Y215" i="3"/>
  <c r="Y214" i="3"/>
  <c r="Y213" i="3"/>
  <c r="Y212" i="3"/>
  <c r="Y211" i="3"/>
  <c r="Y210" i="3"/>
  <c r="Y209" i="3"/>
  <c r="Y208" i="3"/>
  <c r="Y207" i="3"/>
  <c r="Y206" i="3"/>
  <c r="Y205" i="3"/>
  <c r="Y204" i="3"/>
  <c r="Y203" i="3"/>
  <c r="Y202" i="3"/>
  <c r="Y201" i="3"/>
  <c r="Y200" i="3"/>
  <c r="Y199" i="3"/>
  <c r="Y198" i="3"/>
  <c r="Y197" i="3"/>
  <c r="Y196" i="3"/>
  <c r="Y195" i="3"/>
  <c r="Y194" i="3"/>
  <c r="Y193" i="3"/>
  <c r="Y192" i="3"/>
  <c r="Y191" i="3"/>
  <c r="Y190" i="3"/>
  <c r="Y189" i="3"/>
  <c r="Y188" i="3"/>
  <c r="Y187" i="3"/>
  <c r="Y186" i="3"/>
  <c r="Y185" i="3"/>
  <c r="Y184" i="3"/>
  <c r="Y183" i="3"/>
  <c r="Y182" i="3"/>
  <c r="Y181" i="3"/>
  <c r="Y180" i="3"/>
  <c r="Y179" i="3"/>
  <c r="Y178" i="3"/>
  <c r="Y177" i="3"/>
  <c r="Y176" i="3"/>
  <c r="Y175" i="3"/>
  <c r="Y174" i="3"/>
  <c r="Y173" i="3"/>
  <c r="Y172" i="3"/>
  <c r="Y171" i="3"/>
  <c r="Y170" i="3"/>
  <c r="Y169" i="3"/>
  <c r="Y168" i="3"/>
  <c r="Y167" i="3"/>
  <c r="Y166" i="3"/>
  <c r="Y165" i="3"/>
  <c r="Y164" i="3"/>
  <c r="Y163" i="3"/>
  <c r="Y162" i="3"/>
  <c r="Y161" i="3"/>
  <c r="Y160" i="3"/>
  <c r="Y159" i="3"/>
  <c r="Y158" i="3"/>
  <c r="Y157" i="3"/>
  <c r="Y156" i="3"/>
  <c r="Y155" i="3"/>
  <c r="Y154" i="3"/>
  <c r="Y153" i="3"/>
  <c r="Y152" i="3"/>
  <c r="Y151" i="3"/>
  <c r="Y150" i="3"/>
  <c r="Y149" i="3"/>
  <c r="Y148" i="3"/>
  <c r="Y147" i="3"/>
  <c r="Y146" i="3"/>
  <c r="Y145" i="3"/>
  <c r="Y144" i="3"/>
  <c r="Y143" i="3"/>
  <c r="Y142" i="3"/>
  <c r="Y141" i="3"/>
  <c r="Y140" i="3"/>
  <c r="Y139" i="3"/>
  <c r="Y138" i="3"/>
  <c r="Y137" i="3"/>
  <c r="Y136" i="3"/>
  <c r="Y135" i="3"/>
  <c r="Y134" i="3"/>
  <c r="Y133" i="3"/>
  <c r="Y132" i="3"/>
  <c r="Y131" i="3"/>
  <c r="Y130" i="3"/>
  <c r="Y129" i="3"/>
  <c r="Y128" i="3"/>
  <c r="Y127" i="3"/>
  <c r="Y126" i="3"/>
  <c r="Y125" i="3"/>
  <c r="Y124" i="3"/>
  <c r="Y123" i="3"/>
  <c r="Y122" i="3"/>
  <c r="Y121" i="3"/>
  <c r="Y120" i="3"/>
  <c r="Y119" i="3"/>
  <c r="Y118" i="3"/>
  <c r="Y117" i="3"/>
  <c r="Y116" i="3"/>
  <c r="Y115" i="3"/>
  <c r="Y114" i="3"/>
  <c r="Y113" i="3"/>
  <c r="Y112" i="3"/>
  <c r="Y111" i="3"/>
  <c r="Y110" i="3"/>
  <c r="Y109" i="3"/>
  <c r="Y108" i="3"/>
  <c r="Y107" i="3"/>
  <c r="Y106" i="3"/>
  <c r="Y105" i="3"/>
  <c r="Y104" i="3"/>
  <c r="Y103" i="3"/>
  <c r="Y102" i="3"/>
  <c r="Y101" i="3"/>
  <c r="Y100" i="3"/>
  <c r="Y99" i="3"/>
  <c r="Y98" i="3"/>
  <c r="Y97" i="3"/>
  <c r="Y96" i="3"/>
  <c r="Y95" i="3"/>
  <c r="Y94" i="3"/>
  <c r="Y93" i="3"/>
  <c r="Y92" i="3"/>
  <c r="Y91" i="3"/>
  <c r="Y90" i="3"/>
  <c r="Y89" i="3"/>
  <c r="Y88" i="3"/>
  <c r="Y87" i="3"/>
  <c r="Y86" i="3"/>
  <c r="Y85" i="3"/>
  <c r="Y84" i="3"/>
  <c r="Y83" i="3"/>
  <c r="Y82" i="3"/>
  <c r="Y81" i="3"/>
  <c r="Y80" i="3"/>
  <c r="Y79" i="3"/>
  <c r="Y78" i="3"/>
  <c r="Y77" i="3"/>
  <c r="Y76" i="3"/>
  <c r="Y75" i="3"/>
  <c r="Y74" i="3"/>
  <c r="Y73" i="3"/>
  <c r="Y72" i="3"/>
  <c r="Y71" i="3"/>
  <c r="Y70" i="3"/>
  <c r="Y69" i="3"/>
  <c r="Y68" i="3"/>
  <c r="Y67" i="3"/>
  <c r="Y66" i="3"/>
  <c r="Y65" i="3"/>
  <c r="Y64" i="3"/>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I131" i="2"/>
  <c r="I127" i="2"/>
  <c r="I123" i="2"/>
  <c r="I119" i="2"/>
  <c r="I115" i="2"/>
  <c r="I111" i="2"/>
  <c r="I107" i="2"/>
  <c r="I103" i="2"/>
  <c r="I99" i="2"/>
  <c r="I95" i="2"/>
  <c r="I91" i="2"/>
  <c r="I87" i="2"/>
  <c r="I83" i="2"/>
  <c r="I79" i="2"/>
  <c r="I75" i="2"/>
  <c r="I71" i="2"/>
  <c r="I67" i="2"/>
  <c r="I63" i="2"/>
  <c r="I59" i="2"/>
  <c r="I55" i="2"/>
  <c r="I51" i="2"/>
  <c r="I47" i="2"/>
  <c r="I43" i="2"/>
  <c r="I39" i="2"/>
  <c r="I35" i="2"/>
  <c r="I31" i="2"/>
  <c r="I27" i="2"/>
  <c r="I23" i="2"/>
  <c r="V131" i="2"/>
  <c r="V130" i="2"/>
  <c r="V129" i="2"/>
  <c r="V127" i="2"/>
  <c r="V126" i="2"/>
  <c r="V125" i="2"/>
  <c r="V123" i="2"/>
  <c r="V122" i="2"/>
  <c r="V121" i="2"/>
  <c r="V119" i="2"/>
  <c r="V118" i="2"/>
  <c r="V117" i="2"/>
  <c r="V115" i="2"/>
  <c r="V114" i="2"/>
  <c r="V113" i="2"/>
  <c r="V111" i="2"/>
  <c r="V110" i="2"/>
  <c r="V109" i="2"/>
  <c r="V107" i="2"/>
  <c r="V106" i="2"/>
  <c r="V105" i="2"/>
  <c r="V103" i="2"/>
  <c r="V102" i="2"/>
  <c r="V101" i="2"/>
  <c r="V99" i="2"/>
  <c r="V98" i="2"/>
  <c r="V97" i="2"/>
  <c r="V95" i="2"/>
  <c r="V94" i="2"/>
  <c r="V93" i="2"/>
  <c r="V91" i="2"/>
  <c r="V90" i="2"/>
  <c r="V89" i="2"/>
  <c r="V87" i="2"/>
  <c r="V86" i="2"/>
  <c r="V85" i="2"/>
  <c r="V83" i="2"/>
  <c r="V82" i="2"/>
  <c r="V81" i="2"/>
  <c r="V79" i="2"/>
  <c r="V78" i="2"/>
  <c r="V77" i="2"/>
  <c r="V75" i="2"/>
  <c r="V74" i="2"/>
  <c r="V73" i="2"/>
  <c r="V71" i="2"/>
  <c r="V70" i="2"/>
  <c r="V69" i="2"/>
  <c r="V67" i="2"/>
  <c r="V66" i="2"/>
  <c r="V65" i="2"/>
  <c r="V63" i="2"/>
  <c r="V62" i="2"/>
  <c r="V61" i="2"/>
  <c r="V59" i="2"/>
  <c r="V58" i="2"/>
  <c r="V57" i="2"/>
  <c r="V55" i="2"/>
  <c r="V54" i="2"/>
  <c r="V53" i="2"/>
  <c r="V51" i="2"/>
  <c r="V50" i="2"/>
  <c r="V49" i="2"/>
  <c r="V47" i="2"/>
  <c r="V46" i="2"/>
  <c r="V45" i="2"/>
  <c r="V43" i="2"/>
  <c r="V42" i="2"/>
  <c r="V41" i="2"/>
  <c r="V39" i="2"/>
  <c r="V38" i="2"/>
  <c r="V37" i="2"/>
  <c r="V35" i="2"/>
  <c r="V34" i="2"/>
  <c r="V33" i="2"/>
  <c r="V31" i="2"/>
  <c r="V30" i="2"/>
  <c r="V29" i="2"/>
  <c r="V27" i="2"/>
  <c r="V26" i="2"/>
  <c r="V25" i="2"/>
  <c r="V23" i="2"/>
  <c r="V22" i="2"/>
  <c r="V21" i="2"/>
  <c r="T131" i="2"/>
  <c r="L131" i="2" s="1"/>
  <c r="T130" i="2"/>
  <c r="L130" i="2" s="1"/>
  <c r="T129" i="2"/>
  <c r="T128" i="2"/>
  <c r="L128" i="2" s="1"/>
  <c r="T127" i="2"/>
  <c r="L127" i="2" s="1"/>
  <c r="T126" i="2"/>
  <c r="T125" i="2"/>
  <c r="L125" i="2" s="1"/>
  <c r="T124" i="2"/>
  <c r="T123" i="2"/>
  <c r="L123" i="2" s="1"/>
  <c r="T122" i="2"/>
  <c r="L122" i="2" s="1"/>
  <c r="T121" i="2"/>
  <c r="K121" i="2" s="1"/>
  <c r="T120" i="2"/>
  <c r="K120" i="2" s="1"/>
  <c r="T119" i="2"/>
  <c r="L119" i="2" s="1"/>
  <c r="T118" i="2"/>
  <c r="L118" i="2" s="1"/>
  <c r="T117" i="2"/>
  <c r="T116" i="2"/>
  <c r="P116" i="2" s="1"/>
  <c r="T115" i="2"/>
  <c r="L115" i="2" s="1"/>
  <c r="T114" i="2"/>
  <c r="T113" i="2"/>
  <c r="T112" i="2"/>
  <c r="L112" i="2" s="1"/>
  <c r="T111" i="2"/>
  <c r="L111" i="2" s="1"/>
  <c r="T110" i="2"/>
  <c r="L110" i="2" s="1"/>
  <c r="T109" i="2"/>
  <c r="L109" i="2" s="1"/>
  <c r="T108" i="2"/>
  <c r="T107" i="2"/>
  <c r="L107" i="2" s="1"/>
  <c r="T106" i="2"/>
  <c r="T105" i="2"/>
  <c r="T104" i="2"/>
  <c r="T103" i="2"/>
  <c r="L103" i="2" s="1"/>
  <c r="T102" i="2"/>
  <c r="L102" i="2" s="1"/>
  <c r="T101" i="2"/>
  <c r="T100" i="2"/>
  <c r="X100" i="2" s="1"/>
  <c r="T99" i="2"/>
  <c r="L99" i="2" s="1"/>
  <c r="T98" i="2"/>
  <c r="T97" i="2"/>
  <c r="L97" i="2" s="1"/>
  <c r="T96" i="2"/>
  <c r="L96" i="2" s="1"/>
  <c r="T95" i="2"/>
  <c r="L95" i="2" s="1"/>
  <c r="T94" i="2"/>
  <c r="L94" i="2" s="1"/>
  <c r="T93" i="2"/>
  <c r="T92" i="2"/>
  <c r="T91" i="2"/>
  <c r="L91" i="2" s="1"/>
  <c r="T90" i="2"/>
  <c r="T89" i="2"/>
  <c r="X89" i="2" s="1"/>
  <c r="T88" i="2"/>
  <c r="X88" i="2" s="1"/>
  <c r="T87" i="2"/>
  <c r="L87" i="2" s="1"/>
  <c r="T86" i="2"/>
  <c r="L86" i="2" s="1"/>
  <c r="T85" i="2"/>
  <c r="L85" i="2" s="1"/>
  <c r="T84" i="2"/>
  <c r="I84" i="2" s="1"/>
  <c r="T83" i="2"/>
  <c r="L83" i="2" s="1"/>
  <c r="T82" i="2"/>
  <c r="T81" i="2"/>
  <c r="T80" i="2"/>
  <c r="L80" i="2" s="1"/>
  <c r="T79" i="2"/>
  <c r="L79" i="2" s="1"/>
  <c r="T78" i="2"/>
  <c r="L78" i="2" s="1"/>
  <c r="T77" i="2"/>
  <c r="T76" i="2"/>
  <c r="T75" i="2"/>
  <c r="L75" i="2" s="1"/>
  <c r="T74" i="2"/>
  <c r="L74" i="2" s="1"/>
  <c r="T73" i="2"/>
  <c r="L73" i="2" s="1"/>
  <c r="T72" i="2"/>
  <c r="I72" i="2" s="1"/>
  <c r="T71" i="2"/>
  <c r="L71" i="2" s="1"/>
  <c r="T70" i="2"/>
  <c r="T69" i="2"/>
  <c r="T68" i="2"/>
  <c r="T67" i="2"/>
  <c r="L67" i="2" s="1"/>
  <c r="T66" i="2"/>
  <c r="L66" i="2" s="1"/>
  <c r="T65" i="2"/>
  <c r="T64" i="2"/>
  <c r="L64" i="2" s="1"/>
  <c r="T63" i="2"/>
  <c r="L63" i="2" s="1"/>
  <c r="T62" i="2"/>
  <c r="T61" i="2"/>
  <c r="L61" i="2" s="1"/>
  <c r="T60" i="2"/>
  <c r="T59" i="2"/>
  <c r="L59" i="2" s="1"/>
  <c r="T58" i="2"/>
  <c r="L58" i="2" s="1"/>
  <c r="T57" i="2"/>
  <c r="T56" i="2"/>
  <c r="K56" i="2" s="1"/>
  <c r="T55" i="2"/>
  <c r="L55" i="2" s="1"/>
  <c r="T54" i="2"/>
  <c r="L54" i="2" s="1"/>
  <c r="T53" i="2"/>
  <c r="X53" i="2" s="1"/>
  <c r="T52" i="2"/>
  <c r="T51" i="2"/>
  <c r="L51" i="2" s="1"/>
  <c r="T50" i="2"/>
  <c r="T49" i="2"/>
  <c r="L49" i="2" s="1"/>
  <c r="T48" i="2"/>
  <c r="L48" i="2" s="1"/>
  <c r="T47" i="2"/>
  <c r="L47" i="2" s="1"/>
  <c r="T46" i="2"/>
  <c r="L46" i="2" s="1"/>
  <c r="T45" i="2"/>
  <c r="T44" i="2"/>
  <c r="T43" i="2"/>
  <c r="L43" i="2" s="1"/>
  <c r="T42" i="2"/>
  <c r="T41" i="2"/>
  <c r="T40" i="2"/>
  <c r="K40" i="2" s="1"/>
  <c r="T39" i="2"/>
  <c r="L39" i="2" s="1"/>
  <c r="T38" i="2"/>
  <c r="L38" i="2" s="1"/>
  <c r="T37" i="2"/>
  <c r="L37" i="2" s="1"/>
  <c r="T36" i="2"/>
  <c r="X36" i="2" s="1"/>
  <c r="T35" i="2"/>
  <c r="L35" i="2" s="1"/>
  <c r="T34" i="2"/>
  <c r="T33" i="2"/>
  <c r="T32" i="2"/>
  <c r="L32" i="2" s="1"/>
  <c r="T31" i="2"/>
  <c r="L31" i="2" s="1"/>
  <c r="T30" i="2"/>
  <c r="L30" i="2" s="1"/>
  <c r="T29" i="2"/>
  <c r="T28" i="2"/>
  <c r="T27" i="2"/>
  <c r="L27" i="2" s="1"/>
  <c r="T26" i="2"/>
  <c r="T25" i="2"/>
  <c r="L25" i="2" s="1"/>
  <c r="T24" i="2"/>
  <c r="K24" i="2" s="1"/>
  <c r="T23" i="2"/>
  <c r="L23" i="2" s="1"/>
  <c r="T22" i="2"/>
  <c r="L22" i="2" s="1"/>
  <c r="T21" i="2"/>
  <c r="T20" i="2"/>
  <c r="AA20" i="3" s="1"/>
  <c r="T19" i="2"/>
  <c r="AA19" i="3" s="1"/>
  <c r="T18" i="2"/>
  <c r="AA18" i="3" s="1"/>
  <c r="T17" i="2"/>
  <c r="AA17" i="3" s="1"/>
  <c r="T16" i="2"/>
  <c r="AA16" i="3" s="1"/>
  <c r="T15" i="2"/>
  <c r="AA15" i="3" s="1"/>
  <c r="T14" i="2"/>
  <c r="AA14" i="3" s="1"/>
  <c r="T13" i="2"/>
  <c r="AA13" i="3" s="1"/>
  <c r="T12" i="2"/>
  <c r="AA12" i="3" s="1"/>
  <c r="T11" i="2"/>
  <c r="AA11" i="3" s="1"/>
  <c r="BE12" i="4" l="1"/>
  <c r="BN3" i="5"/>
  <c r="M28" i="2"/>
  <c r="J28" i="2"/>
  <c r="O28" i="2"/>
  <c r="AA28" i="3"/>
  <c r="M44" i="2"/>
  <c r="J44" i="2"/>
  <c r="O44" i="2"/>
  <c r="AA44" i="3"/>
  <c r="M60" i="2"/>
  <c r="J60" i="2"/>
  <c r="O60" i="2"/>
  <c r="AA60" i="3"/>
  <c r="M76" i="2"/>
  <c r="J76" i="2"/>
  <c r="O76" i="2"/>
  <c r="AA76" i="3"/>
  <c r="M92" i="2"/>
  <c r="J92" i="2"/>
  <c r="O92" i="2"/>
  <c r="AA92" i="3"/>
  <c r="M108" i="2"/>
  <c r="J108" i="2"/>
  <c r="O108" i="2"/>
  <c r="AA108" i="3"/>
  <c r="M124" i="2"/>
  <c r="J124" i="2"/>
  <c r="O124" i="2"/>
  <c r="AA124" i="3"/>
  <c r="X60" i="2"/>
  <c r="X116" i="2"/>
  <c r="P44" i="2"/>
  <c r="P56" i="2"/>
  <c r="P84" i="2"/>
  <c r="M36" i="2"/>
  <c r="J36" i="2"/>
  <c r="O36" i="2"/>
  <c r="AA36" i="3"/>
  <c r="M52" i="2"/>
  <c r="J52" i="2"/>
  <c r="O52" i="2"/>
  <c r="AA52" i="3"/>
  <c r="M68" i="2"/>
  <c r="J68" i="2"/>
  <c r="O68" i="2"/>
  <c r="AA68" i="3"/>
  <c r="M88" i="2"/>
  <c r="J88" i="2"/>
  <c r="AA88" i="3"/>
  <c r="O88" i="2"/>
  <c r="M104" i="2"/>
  <c r="J104" i="2"/>
  <c r="AA104" i="3"/>
  <c r="O104" i="2"/>
  <c r="M116" i="2"/>
  <c r="J116" i="2"/>
  <c r="O116" i="2"/>
  <c r="AA116" i="3"/>
  <c r="X32" i="2"/>
  <c r="X40" i="2"/>
  <c r="X52" i="2"/>
  <c r="X64" i="2"/>
  <c r="X76" i="2"/>
  <c r="X84" i="2"/>
  <c r="X104" i="2"/>
  <c r="X112" i="2"/>
  <c r="X124" i="2"/>
  <c r="X128" i="2"/>
  <c r="P28" i="2"/>
  <c r="P48" i="2"/>
  <c r="P64" i="2"/>
  <c r="P68" i="2"/>
  <c r="P72" i="2"/>
  <c r="P76" i="2"/>
  <c r="P92" i="2"/>
  <c r="P104" i="2"/>
  <c r="M21" i="2"/>
  <c r="J21" i="2"/>
  <c r="O21" i="2"/>
  <c r="AA21" i="3"/>
  <c r="M33" i="2"/>
  <c r="J33" i="2"/>
  <c r="O33" i="2"/>
  <c r="AA33" i="3"/>
  <c r="M45" i="2"/>
  <c r="J45" i="2"/>
  <c r="O45" i="2"/>
  <c r="AA45" i="3"/>
  <c r="M57" i="2"/>
  <c r="J57" i="2"/>
  <c r="O57" i="2"/>
  <c r="AA57" i="3"/>
  <c r="M69" i="2"/>
  <c r="J69" i="2"/>
  <c r="O69" i="2"/>
  <c r="AA69" i="3"/>
  <c r="M81" i="2"/>
  <c r="J81" i="2"/>
  <c r="O81" i="2"/>
  <c r="AA81" i="3"/>
  <c r="M93" i="2"/>
  <c r="J93" i="2"/>
  <c r="O93" i="2"/>
  <c r="AA93" i="3"/>
  <c r="M105" i="2"/>
  <c r="J105" i="2"/>
  <c r="O105" i="2"/>
  <c r="AA105" i="3"/>
  <c r="M117" i="2"/>
  <c r="J117" i="2"/>
  <c r="O117" i="2"/>
  <c r="AA117" i="3"/>
  <c r="M129" i="2"/>
  <c r="J129" i="2"/>
  <c r="O129" i="2"/>
  <c r="AA129" i="3"/>
  <c r="I20" i="2"/>
  <c r="I28" i="2"/>
  <c r="I32" i="2"/>
  <c r="I44" i="2"/>
  <c r="I52" i="2"/>
  <c r="I64" i="2"/>
  <c r="I92" i="2"/>
  <c r="I104" i="2"/>
  <c r="I116" i="2"/>
  <c r="I124" i="2"/>
  <c r="X25" i="2"/>
  <c r="X33" i="2"/>
  <c r="X45" i="2"/>
  <c r="X61" i="2"/>
  <c r="X73" i="2"/>
  <c r="X81" i="2"/>
  <c r="X97" i="2"/>
  <c r="X109" i="2"/>
  <c r="X121" i="2"/>
  <c r="K25" i="2"/>
  <c r="K44" i="2"/>
  <c r="K45" i="2"/>
  <c r="K52" i="2"/>
  <c r="K57" i="2"/>
  <c r="K68" i="2"/>
  <c r="K69" i="2"/>
  <c r="K88" i="2"/>
  <c r="K92" i="2"/>
  <c r="K93" i="2"/>
  <c r="K96" i="2"/>
  <c r="K124" i="2"/>
  <c r="K125" i="2"/>
  <c r="K128" i="2"/>
  <c r="K129" i="2"/>
  <c r="X16" i="2"/>
  <c r="M24" i="2"/>
  <c r="J24" i="2"/>
  <c r="AA24" i="3"/>
  <c r="O24" i="2"/>
  <c r="M40" i="2"/>
  <c r="J40" i="2"/>
  <c r="O40" i="2"/>
  <c r="AA40" i="3"/>
  <c r="M56" i="2"/>
  <c r="J56" i="2"/>
  <c r="O56" i="2"/>
  <c r="AA56" i="3"/>
  <c r="M72" i="2"/>
  <c r="J72" i="2"/>
  <c r="O72" i="2"/>
  <c r="AA72" i="3"/>
  <c r="M84" i="2"/>
  <c r="J84" i="2"/>
  <c r="O84" i="2"/>
  <c r="AA84" i="3"/>
  <c r="M100" i="2"/>
  <c r="J100" i="2"/>
  <c r="O100" i="2"/>
  <c r="AA100" i="3"/>
  <c r="M120" i="2"/>
  <c r="J120" i="2"/>
  <c r="O120" i="2"/>
  <c r="AA120" i="3"/>
  <c r="I16" i="2"/>
  <c r="X28" i="2"/>
  <c r="X44" i="2"/>
  <c r="X56" i="2"/>
  <c r="X72" i="2"/>
  <c r="X80" i="2"/>
  <c r="X96" i="2"/>
  <c r="X108" i="2"/>
  <c r="P32" i="2"/>
  <c r="P40" i="2"/>
  <c r="P52" i="2"/>
  <c r="M29" i="2"/>
  <c r="J29" i="2"/>
  <c r="O29" i="2"/>
  <c r="AA29" i="3"/>
  <c r="M41" i="2"/>
  <c r="J41" i="2"/>
  <c r="O41" i="2"/>
  <c r="AA41" i="3"/>
  <c r="M53" i="2"/>
  <c r="J53" i="2"/>
  <c r="O53" i="2"/>
  <c r="AA53" i="3"/>
  <c r="M65" i="2"/>
  <c r="J65" i="2"/>
  <c r="O65" i="2"/>
  <c r="AA65" i="3"/>
  <c r="M77" i="2"/>
  <c r="J77" i="2"/>
  <c r="O77" i="2"/>
  <c r="AA77" i="3"/>
  <c r="M89" i="2"/>
  <c r="J89" i="2"/>
  <c r="O89" i="2"/>
  <c r="AA89" i="3"/>
  <c r="M101" i="2"/>
  <c r="J101" i="2"/>
  <c r="O101" i="2"/>
  <c r="AA101" i="3"/>
  <c r="M113" i="2"/>
  <c r="J113" i="2"/>
  <c r="O113" i="2"/>
  <c r="AA113" i="3"/>
  <c r="M121" i="2"/>
  <c r="J121" i="2"/>
  <c r="O121" i="2"/>
  <c r="AA121" i="3"/>
  <c r="I24" i="2"/>
  <c r="I36" i="2"/>
  <c r="I48" i="2"/>
  <c r="I60" i="2"/>
  <c r="I68" i="2"/>
  <c r="I80" i="2"/>
  <c r="I88" i="2"/>
  <c r="I100" i="2"/>
  <c r="I108" i="2"/>
  <c r="I120" i="2"/>
  <c r="I128" i="2"/>
  <c r="X29" i="2"/>
  <c r="X37" i="2"/>
  <c r="X49" i="2"/>
  <c r="X57" i="2"/>
  <c r="X65" i="2"/>
  <c r="X77" i="2"/>
  <c r="X93" i="2"/>
  <c r="X101" i="2"/>
  <c r="X113" i="2"/>
  <c r="X125" i="2"/>
  <c r="K28" i="2"/>
  <c r="K29" i="2"/>
  <c r="K41" i="2"/>
  <c r="K48" i="2"/>
  <c r="K53" i="2"/>
  <c r="K64" i="2"/>
  <c r="K65" i="2"/>
  <c r="K76" i="2"/>
  <c r="K77" i="2"/>
  <c r="K84" i="2"/>
  <c r="K85" i="2"/>
  <c r="K100" i="2"/>
  <c r="K101" i="2"/>
  <c r="K112" i="2"/>
  <c r="K113" i="2"/>
  <c r="K116" i="2"/>
  <c r="K117" i="2"/>
  <c r="M26" i="2"/>
  <c r="J26" i="2"/>
  <c r="O26" i="2"/>
  <c r="AA26" i="3"/>
  <c r="M34" i="2"/>
  <c r="J34" i="2"/>
  <c r="O34" i="2"/>
  <c r="AA34" i="3"/>
  <c r="M42" i="2"/>
  <c r="J42" i="2"/>
  <c r="O42" i="2"/>
  <c r="AA42" i="3"/>
  <c r="M50" i="2"/>
  <c r="J50" i="2"/>
  <c r="O50" i="2"/>
  <c r="AA50" i="3"/>
  <c r="M62" i="2"/>
  <c r="J62" i="2"/>
  <c r="O62" i="2"/>
  <c r="AA62" i="3"/>
  <c r="M70" i="2"/>
  <c r="J70" i="2"/>
  <c r="O70" i="2"/>
  <c r="AA70" i="3"/>
  <c r="M82" i="2"/>
  <c r="J82" i="2"/>
  <c r="O82" i="2"/>
  <c r="AA82" i="3"/>
  <c r="M90" i="2"/>
  <c r="J90" i="2"/>
  <c r="O90" i="2"/>
  <c r="AA90" i="3"/>
  <c r="M98" i="2"/>
  <c r="J98" i="2"/>
  <c r="AA98" i="3"/>
  <c r="O98" i="2"/>
  <c r="M106" i="2"/>
  <c r="J106" i="2"/>
  <c r="O106" i="2"/>
  <c r="AA106" i="3"/>
  <c r="M114" i="2"/>
  <c r="J114" i="2"/>
  <c r="O114" i="2"/>
  <c r="AA114" i="3"/>
  <c r="M126" i="2"/>
  <c r="J126" i="2"/>
  <c r="O126" i="2"/>
  <c r="AA126" i="3"/>
  <c r="I25" i="2"/>
  <c r="I37" i="2"/>
  <c r="I49" i="2"/>
  <c r="I57" i="2"/>
  <c r="I65" i="2"/>
  <c r="I77" i="2"/>
  <c r="I93" i="2"/>
  <c r="I109" i="2"/>
  <c r="I129" i="2"/>
  <c r="X46" i="2"/>
  <c r="X70" i="2"/>
  <c r="X86" i="2"/>
  <c r="X102" i="2"/>
  <c r="X114" i="2"/>
  <c r="X122" i="2"/>
  <c r="X130" i="2"/>
  <c r="L21" i="2"/>
  <c r="L24" i="2"/>
  <c r="L26" i="2"/>
  <c r="L28" i="2"/>
  <c r="L29" i="2"/>
  <c r="L33" i="2"/>
  <c r="L34" i="2"/>
  <c r="L36" i="2"/>
  <c r="L40" i="2"/>
  <c r="L41" i="2"/>
  <c r="L42" i="2"/>
  <c r="L44" i="2"/>
  <c r="L45" i="2"/>
  <c r="L50" i="2"/>
  <c r="L52" i="2"/>
  <c r="L53" i="2"/>
  <c r="L56" i="2"/>
  <c r="L57" i="2"/>
  <c r="L60" i="2"/>
  <c r="L62" i="2"/>
  <c r="L65" i="2"/>
  <c r="L68" i="2"/>
  <c r="L69" i="2"/>
  <c r="L70" i="2"/>
  <c r="L72" i="2"/>
  <c r="L76" i="2"/>
  <c r="L77" i="2"/>
  <c r="L81" i="2"/>
  <c r="L82" i="2"/>
  <c r="L84" i="2"/>
  <c r="L88" i="2"/>
  <c r="L89" i="2"/>
  <c r="L90" i="2"/>
  <c r="L92" i="2"/>
  <c r="L93" i="2"/>
  <c r="L98" i="2"/>
  <c r="L100" i="2"/>
  <c r="L101" i="2"/>
  <c r="L104" i="2"/>
  <c r="L105" i="2"/>
  <c r="L106" i="2"/>
  <c r="L108" i="2"/>
  <c r="L113" i="2"/>
  <c r="L114" i="2"/>
  <c r="L116" i="2"/>
  <c r="L117" i="2"/>
  <c r="L120" i="2"/>
  <c r="L121" i="2"/>
  <c r="L124" i="2"/>
  <c r="L126" i="2"/>
  <c r="L129" i="2"/>
  <c r="M32" i="2"/>
  <c r="J32" i="2"/>
  <c r="AA32" i="3"/>
  <c r="O32" i="2"/>
  <c r="M48" i="2"/>
  <c r="J48" i="2"/>
  <c r="O48" i="2"/>
  <c r="AA48" i="3"/>
  <c r="M64" i="2"/>
  <c r="J64" i="2"/>
  <c r="O64" i="2"/>
  <c r="AA64" i="3"/>
  <c r="M80" i="2"/>
  <c r="J80" i="2"/>
  <c r="O80" i="2"/>
  <c r="AA80" i="3"/>
  <c r="M96" i="2"/>
  <c r="J96" i="2"/>
  <c r="AA96" i="3"/>
  <c r="O96" i="2"/>
  <c r="M112" i="2"/>
  <c r="J112" i="2"/>
  <c r="O112" i="2"/>
  <c r="AA112" i="3"/>
  <c r="M128" i="2"/>
  <c r="J128" i="2"/>
  <c r="AA128" i="3"/>
  <c r="O128" i="2"/>
  <c r="X24" i="2"/>
  <c r="X48" i="2"/>
  <c r="X68" i="2"/>
  <c r="X92" i="2"/>
  <c r="X120" i="2"/>
  <c r="P24" i="2"/>
  <c r="P36" i="2"/>
  <c r="P60" i="2"/>
  <c r="P80" i="2"/>
  <c r="P88" i="2"/>
  <c r="P96" i="2"/>
  <c r="P100" i="2"/>
  <c r="P108" i="2"/>
  <c r="P112" i="2"/>
  <c r="P120" i="2"/>
  <c r="P124" i="2"/>
  <c r="P128" i="2"/>
  <c r="M25" i="2"/>
  <c r="J25" i="2"/>
  <c r="O25" i="2"/>
  <c r="AA25" i="3"/>
  <c r="M37" i="2"/>
  <c r="J37" i="2"/>
  <c r="O37" i="2"/>
  <c r="AA37" i="3"/>
  <c r="M49" i="2"/>
  <c r="J49" i="2"/>
  <c r="O49" i="2"/>
  <c r="AA49" i="3"/>
  <c r="M61" i="2"/>
  <c r="J61" i="2"/>
  <c r="O61" i="2"/>
  <c r="AA61" i="3"/>
  <c r="M73" i="2"/>
  <c r="J73" i="2"/>
  <c r="O73" i="2"/>
  <c r="AA73" i="3"/>
  <c r="M85" i="2"/>
  <c r="J85" i="2"/>
  <c r="O85" i="2"/>
  <c r="AA85" i="3"/>
  <c r="M97" i="2"/>
  <c r="J97" i="2"/>
  <c r="O97" i="2"/>
  <c r="AA97" i="3"/>
  <c r="M109" i="2"/>
  <c r="J109" i="2"/>
  <c r="O109" i="2"/>
  <c r="AA109" i="3"/>
  <c r="M125" i="2"/>
  <c r="J125" i="2"/>
  <c r="O125" i="2"/>
  <c r="AA125" i="3"/>
  <c r="I40" i="2"/>
  <c r="I56" i="2"/>
  <c r="I76" i="2"/>
  <c r="I96" i="2"/>
  <c r="I112" i="2"/>
  <c r="X21" i="2"/>
  <c r="X41" i="2"/>
  <c r="X69" i="2"/>
  <c r="X85" i="2"/>
  <c r="X105" i="2"/>
  <c r="X117" i="2"/>
  <c r="X129" i="2"/>
  <c r="K21" i="2"/>
  <c r="K32" i="2"/>
  <c r="K33" i="2"/>
  <c r="K36" i="2"/>
  <c r="K37" i="2"/>
  <c r="K49" i="2"/>
  <c r="K60" i="2"/>
  <c r="K61" i="2"/>
  <c r="K72" i="2"/>
  <c r="K73" i="2"/>
  <c r="K80" i="2"/>
  <c r="K81" i="2"/>
  <c r="K89" i="2"/>
  <c r="K97" i="2"/>
  <c r="K104" i="2"/>
  <c r="K105" i="2"/>
  <c r="K108" i="2"/>
  <c r="K109" i="2"/>
  <c r="M22" i="2"/>
  <c r="J22" i="2"/>
  <c r="AA22" i="3"/>
  <c r="O22" i="2"/>
  <c r="M30" i="2"/>
  <c r="J30" i="2"/>
  <c r="O30" i="2"/>
  <c r="AA30" i="3"/>
  <c r="M38" i="2"/>
  <c r="J38" i="2"/>
  <c r="O38" i="2"/>
  <c r="AA38" i="3"/>
  <c r="M46" i="2"/>
  <c r="J46" i="2"/>
  <c r="O46" i="2"/>
  <c r="AA46" i="3"/>
  <c r="M54" i="2"/>
  <c r="J54" i="2"/>
  <c r="AA54" i="3"/>
  <c r="O54" i="2"/>
  <c r="M58" i="2"/>
  <c r="J58" i="2"/>
  <c r="O58" i="2"/>
  <c r="AA58" i="3"/>
  <c r="M66" i="2"/>
  <c r="J66" i="2"/>
  <c r="AA66" i="3"/>
  <c r="O66" i="2"/>
  <c r="M74" i="2"/>
  <c r="J74" i="2"/>
  <c r="O74" i="2"/>
  <c r="AA74" i="3"/>
  <c r="M78" i="2"/>
  <c r="J78" i="2"/>
  <c r="AA78" i="3"/>
  <c r="O78" i="2"/>
  <c r="M86" i="2"/>
  <c r="J86" i="2"/>
  <c r="AA86" i="3"/>
  <c r="O86" i="2"/>
  <c r="M94" i="2"/>
  <c r="J94" i="2"/>
  <c r="O94" i="2"/>
  <c r="AA94" i="3"/>
  <c r="M102" i="2"/>
  <c r="J102" i="2"/>
  <c r="O102" i="2"/>
  <c r="AA102" i="3"/>
  <c r="M110" i="2"/>
  <c r="J110" i="2"/>
  <c r="AA110" i="3"/>
  <c r="O110" i="2"/>
  <c r="M118" i="2"/>
  <c r="J118" i="2"/>
  <c r="O118" i="2"/>
  <c r="AA118" i="3"/>
  <c r="M122" i="2"/>
  <c r="J122" i="2"/>
  <c r="O122" i="2"/>
  <c r="AA122" i="3"/>
  <c r="M130" i="2"/>
  <c r="J130" i="2"/>
  <c r="O130" i="2"/>
  <c r="AA130" i="3"/>
  <c r="I21" i="2"/>
  <c r="I29" i="2"/>
  <c r="I33" i="2"/>
  <c r="I41" i="2"/>
  <c r="I45" i="2"/>
  <c r="I53" i="2"/>
  <c r="I61" i="2"/>
  <c r="I69" i="2"/>
  <c r="I73" i="2"/>
  <c r="I81" i="2"/>
  <c r="I85" i="2"/>
  <c r="I89" i="2"/>
  <c r="I97" i="2"/>
  <c r="I101" i="2"/>
  <c r="I105" i="2"/>
  <c r="I113" i="2"/>
  <c r="I117" i="2"/>
  <c r="I121" i="2"/>
  <c r="I125" i="2"/>
  <c r="X22" i="2"/>
  <c r="X26" i="2"/>
  <c r="X30" i="2"/>
  <c r="X34" i="2"/>
  <c r="X38" i="2"/>
  <c r="X42" i="2"/>
  <c r="X50" i="2"/>
  <c r="X54" i="2"/>
  <c r="X58" i="2"/>
  <c r="X62" i="2"/>
  <c r="X66" i="2"/>
  <c r="X74" i="2"/>
  <c r="X78" i="2"/>
  <c r="X82" i="2"/>
  <c r="X90" i="2"/>
  <c r="X94" i="2"/>
  <c r="X98" i="2"/>
  <c r="X106" i="2"/>
  <c r="X110" i="2"/>
  <c r="X118" i="2"/>
  <c r="X126" i="2"/>
  <c r="M23" i="2"/>
  <c r="J23" i="2"/>
  <c r="AA23" i="3"/>
  <c r="O23" i="2"/>
  <c r="M27" i="2"/>
  <c r="J27" i="2"/>
  <c r="AA27" i="3"/>
  <c r="O27" i="2"/>
  <c r="M31" i="2"/>
  <c r="J31" i="2"/>
  <c r="AA31" i="3"/>
  <c r="O31" i="2"/>
  <c r="M35" i="2"/>
  <c r="J35" i="2"/>
  <c r="AA35" i="3"/>
  <c r="O35" i="2"/>
  <c r="M39" i="2"/>
  <c r="J39" i="2"/>
  <c r="AA39" i="3"/>
  <c r="O39" i="2"/>
  <c r="M43" i="2"/>
  <c r="J43" i="2"/>
  <c r="AA43" i="3"/>
  <c r="O43" i="2"/>
  <c r="M47" i="2"/>
  <c r="J47" i="2"/>
  <c r="AA47" i="3"/>
  <c r="O47" i="2"/>
  <c r="M51" i="2"/>
  <c r="J51" i="2"/>
  <c r="AA51" i="3"/>
  <c r="O51" i="2"/>
  <c r="M55" i="2"/>
  <c r="J55" i="2"/>
  <c r="AA55" i="3"/>
  <c r="O55" i="2"/>
  <c r="M59" i="2"/>
  <c r="J59" i="2"/>
  <c r="AA59" i="3"/>
  <c r="O59" i="2"/>
  <c r="M63" i="2"/>
  <c r="J63" i="2"/>
  <c r="AA63" i="3"/>
  <c r="O63" i="2"/>
  <c r="M67" i="2"/>
  <c r="J67" i="2"/>
  <c r="AA67" i="3"/>
  <c r="O67" i="2"/>
  <c r="M71" i="2"/>
  <c r="J71" i="2"/>
  <c r="AA71" i="3"/>
  <c r="O71" i="2"/>
  <c r="M75" i="2"/>
  <c r="J75" i="2"/>
  <c r="AA75" i="3"/>
  <c r="O75" i="2"/>
  <c r="M79" i="2"/>
  <c r="J79" i="2"/>
  <c r="AA79" i="3"/>
  <c r="O79" i="2"/>
  <c r="M83" i="2"/>
  <c r="J83" i="2"/>
  <c r="AA83" i="3"/>
  <c r="O83" i="2"/>
  <c r="M87" i="2"/>
  <c r="J87" i="2"/>
  <c r="AA87" i="3"/>
  <c r="O87" i="2"/>
  <c r="M91" i="2"/>
  <c r="J91" i="2"/>
  <c r="AA91" i="3"/>
  <c r="O91" i="2"/>
  <c r="M95" i="2"/>
  <c r="J95" i="2"/>
  <c r="AA95" i="3"/>
  <c r="O95" i="2"/>
  <c r="M99" i="2"/>
  <c r="J99" i="2"/>
  <c r="AA99" i="3"/>
  <c r="O99" i="2"/>
  <c r="M103" i="2"/>
  <c r="J103" i="2"/>
  <c r="AA103" i="3"/>
  <c r="O103" i="2"/>
  <c r="M107" i="2"/>
  <c r="J107" i="2"/>
  <c r="AA107" i="3"/>
  <c r="O107" i="2"/>
  <c r="M111" i="2"/>
  <c r="J111" i="2"/>
  <c r="AA111" i="3"/>
  <c r="O111" i="2"/>
  <c r="M115" i="2"/>
  <c r="J115" i="2"/>
  <c r="AA115" i="3"/>
  <c r="O115" i="2"/>
  <c r="M119" i="2"/>
  <c r="J119" i="2"/>
  <c r="AA119" i="3"/>
  <c r="O119" i="2"/>
  <c r="M123" i="2"/>
  <c r="J123" i="2"/>
  <c r="AA123" i="3"/>
  <c r="O123" i="2"/>
  <c r="M127" i="2"/>
  <c r="J127" i="2"/>
  <c r="AA127" i="3"/>
  <c r="O127" i="2"/>
  <c r="M131" i="2"/>
  <c r="J131" i="2"/>
  <c r="AA131" i="3"/>
  <c r="O131" i="2"/>
  <c r="V24" i="2"/>
  <c r="V28" i="2"/>
  <c r="V32" i="2"/>
  <c r="V36" i="2"/>
  <c r="V40" i="2"/>
  <c r="V44" i="2"/>
  <c r="V48" i="2"/>
  <c r="V52" i="2"/>
  <c r="V56" i="2"/>
  <c r="V60" i="2"/>
  <c r="V64" i="2"/>
  <c r="V68" i="2"/>
  <c r="V72" i="2"/>
  <c r="V76" i="2"/>
  <c r="V80" i="2"/>
  <c r="V84" i="2"/>
  <c r="V88" i="2"/>
  <c r="V92" i="2"/>
  <c r="V96" i="2"/>
  <c r="V100" i="2"/>
  <c r="V104" i="2"/>
  <c r="V108" i="2"/>
  <c r="V112" i="2"/>
  <c r="V116" i="2"/>
  <c r="V120" i="2"/>
  <c r="V124" i="2"/>
  <c r="V128" i="2"/>
  <c r="I12"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X23" i="2"/>
  <c r="X27" i="2"/>
  <c r="X31" i="2"/>
  <c r="X35" i="2"/>
  <c r="X39" i="2"/>
  <c r="X43" i="2"/>
  <c r="X47" i="2"/>
  <c r="X51" i="2"/>
  <c r="X55" i="2"/>
  <c r="X59" i="2"/>
  <c r="X63" i="2"/>
  <c r="X67" i="2"/>
  <c r="X71" i="2"/>
  <c r="X75" i="2"/>
  <c r="X79" i="2"/>
  <c r="X83" i="2"/>
  <c r="X87" i="2"/>
  <c r="X91" i="2"/>
  <c r="X95" i="2"/>
  <c r="X99" i="2"/>
  <c r="X103" i="2"/>
  <c r="X107" i="2"/>
  <c r="X111" i="2"/>
  <c r="X115" i="2"/>
  <c r="X119" i="2"/>
  <c r="X123" i="2"/>
  <c r="X127" i="2"/>
  <c r="X131"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I15" i="2"/>
  <c r="I19" i="2"/>
  <c r="I13" i="2"/>
  <c r="I17" i="2"/>
  <c r="I14" i="2"/>
  <c r="I18" i="2"/>
  <c r="X20" i="2"/>
  <c r="AC11" i="4"/>
  <c r="Y11" i="4"/>
  <c r="Y12" i="4" s="1"/>
  <c r="AC12" i="4"/>
  <c r="AC15" i="4"/>
  <c r="AC14" i="4"/>
  <c r="AC13" i="4"/>
  <c r="AN17" i="5"/>
  <c r="BB40" i="5"/>
  <c r="BL9" i="5"/>
  <c r="AF12" i="5" s="1"/>
  <c r="X12" i="2"/>
  <c r="AE13" i="3"/>
  <c r="B13" i="4" s="1"/>
  <c r="AE12" i="3"/>
  <c r="AE11" i="3"/>
  <c r="B11" i="4" s="1"/>
  <c r="AE14" i="3"/>
  <c r="BD11" i="4"/>
  <c r="P42" i="5" s="1"/>
  <c r="BM20" i="4"/>
  <c r="BL20" i="4" s="1"/>
  <c r="BJ20" i="4" s="1"/>
  <c r="BJ48" i="4" s="1"/>
  <c r="BM18" i="4"/>
  <c r="BL18" i="4" s="1"/>
  <c r="BJ18" i="4" s="1"/>
  <c r="BJ46" i="4" s="1"/>
  <c r="BM14" i="4"/>
  <c r="BL14" i="4" s="1"/>
  <c r="BJ14" i="4" s="1"/>
  <c r="BJ42" i="4" s="1"/>
  <c r="BJ23" i="4"/>
  <c r="BM17" i="4"/>
  <c r="BL17" i="4" s="1"/>
  <c r="BJ17" i="4" s="1"/>
  <c r="BJ45" i="4" s="1"/>
  <c r="BM19" i="4"/>
  <c r="BL19" i="4" s="1"/>
  <c r="BJ19" i="4" s="1"/>
  <c r="BJ47" i="4" s="1"/>
  <c r="BJ11" i="4"/>
  <c r="BJ41" i="4" s="1"/>
  <c r="BJ10" i="4"/>
  <c r="BJ40" i="4" s="1"/>
  <c r="BL4" i="4"/>
  <c r="BJ4" i="4" s="1"/>
  <c r="BJ34" i="4" s="1"/>
  <c r="BM5" i="4"/>
  <c r="BL8" i="4"/>
  <c r="BJ8" i="4" s="1"/>
  <c r="BJ38" i="4" s="1"/>
  <c r="BL9" i="4"/>
  <c r="BJ9" i="4" s="1"/>
  <c r="BJ39" i="4" s="1"/>
  <c r="AC11" i="3"/>
  <c r="AC14" i="3"/>
  <c r="AC13" i="3"/>
  <c r="AC12" i="3"/>
  <c r="I11" i="2"/>
  <c r="V17" i="2"/>
  <c r="X11" i="2"/>
  <c r="X13" i="2"/>
  <c r="X17" i="2"/>
  <c r="X14" i="2"/>
  <c r="X18" i="2"/>
  <c r="X15" i="2"/>
  <c r="X19" i="2"/>
  <c r="V12" i="2"/>
  <c r="V14" i="2"/>
  <c r="V18" i="2"/>
  <c r="V11" i="2"/>
  <c r="V15" i="2"/>
  <c r="V19" i="2"/>
  <c r="V20" i="2"/>
  <c r="V16" i="2"/>
  <c r="V13" i="2"/>
  <c r="Y13" i="4" l="1"/>
  <c r="Y14" i="4" s="1"/>
  <c r="I7" i="2"/>
  <c r="B12" i="4"/>
  <c r="B14" i="4"/>
  <c r="B15" i="4"/>
  <c r="AC9" i="4"/>
  <c r="I7" i="4" s="1"/>
  <c r="AK7" i="5"/>
  <c r="BB43" i="5"/>
  <c r="K52" i="5" s="1"/>
  <c r="BB44" i="5"/>
  <c r="W52" i="5" s="1"/>
  <c r="BB45" i="5"/>
  <c r="X50" i="5" s="1"/>
  <c r="BB46" i="5"/>
  <c r="AL50" i="5" s="1"/>
  <c r="BB42" i="5"/>
  <c r="K50" i="5" s="1"/>
  <c r="BE11" i="4"/>
  <c r="BO3" i="5" s="1"/>
  <c r="P44" i="5" s="1"/>
  <c r="BD7" i="4"/>
  <c r="O5" i="4" s="1"/>
  <c r="BD9" i="4"/>
  <c r="O6" i="4" s="1"/>
  <c r="BJ21" i="4"/>
  <c r="BJ49" i="4" s="1"/>
  <c r="BM15" i="4"/>
  <c r="BM16" i="4" s="1"/>
  <c r="BL16" i="4" s="1"/>
  <c r="BM27" i="4"/>
  <c r="BL27" i="4" s="1"/>
  <c r="BJ27" i="4" s="1"/>
  <c r="BJ53" i="4" s="1"/>
  <c r="BM31" i="4"/>
  <c r="BL31" i="4" s="1"/>
  <c r="BM28" i="4"/>
  <c r="BM30" i="4"/>
  <c r="BL30" i="4" s="1"/>
  <c r="BM24" i="4"/>
  <c r="BM29" i="4"/>
  <c r="BL29" i="4" s="1"/>
  <c r="BJ29" i="4" s="1"/>
  <c r="BJ55" i="4" s="1"/>
  <c r="BM6" i="4"/>
  <c r="BL6" i="4" s="1"/>
  <c r="BL5" i="4"/>
  <c r="BJ5" i="4" s="1"/>
  <c r="X9" i="2"/>
  <c r="F7" i="2" s="1"/>
  <c r="AC8" i="3"/>
  <c r="H7" i="3" s="1"/>
  <c r="V9" i="2"/>
  <c r="B7" i="2" s="1"/>
  <c r="BE7" i="4" l="1"/>
  <c r="P5" i="4" s="1"/>
  <c r="BE9" i="4"/>
  <c r="P6" i="4" s="1"/>
  <c r="Y15" i="4"/>
  <c r="AA2694" i="4" s="1"/>
  <c r="BL15" i="4"/>
  <c r="BJ15" i="4" s="1"/>
  <c r="BJ43" i="4" s="1"/>
  <c r="BJ6" i="4"/>
  <c r="BJ36" i="4" s="1"/>
  <c r="BJ35" i="4"/>
  <c r="BL28" i="4"/>
  <c r="BJ28" i="4" s="1"/>
  <c r="BJ54" i="4" s="1"/>
  <c r="BJ30" i="4"/>
  <c r="BJ56" i="4" s="1"/>
  <c r="BJ31" i="4"/>
  <c r="BJ57" i="4" s="1"/>
  <c r="BL24" i="4"/>
  <c r="BJ24" i="4" s="1"/>
  <c r="BJ50" i="4" s="1"/>
  <c r="BM25" i="4"/>
  <c r="AA11" i="4" l="1"/>
  <c r="AA12" i="4"/>
  <c r="AA13" i="4"/>
  <c r="AA807" i="4"/>
  <c r="AA1001" i="4"/>
  <c r="AA113" i="4"/>
  <c r="AA47" i="4"/>
  <c r="AA44" i="4"/>
  <c r="AA276" i="4"/>
  <c r="AA2937" i="4"/>
  <c r="AA2547" i="4"/>
  <c r="AA2710" i="4"/>
  <c r="AA1947" i="4"/>
  <c r="AA926" i="4"/>
  <c r="AA1082" i="4"/>
  <c r="AA1058" i="4"/>
  <c r="AA1241" i="4"/>
  <c r="AA1137" i="4"/>
  <c r="AA357" i="4"/>
  <c r="AA2846" i="4"/>
  <c r="AA2991" i="4"/>
  <c r="AA2014" i="4"/>
  <c r="AA1985" i="4"/>
  <c r="AA1177" i="4"/>
  <c r="AA1009" i="4"/>
  <c r="AA1046" i="4"/>
  <c r="AA51" i="4"/>
  <c r="AA215" i="4"/>
  <c r="AA727" i="4"/>
  <c r="AA811" i="4"/>
  <c r="AA2439" i="4"/>
  <c r="AA2944" i="4"/>
  <c r="AA1424" i="4"/>
  <c r="AA1052" i="4"/>
  <c r="AA183" i="4"/>
  <c r="AA560" i="4"/>
  <c r="AA398" i="4"/>
  <c r="AA136" i="4"/>
  <c r="AA998" i="4"/>
  <c r="AA1129" i="4"/>
  <c r="AA756" i="4"/>
  <c r="AA2741" i="4"/>
  <c r="AA2976" i="4"/>
  <c r="AA1479" i="4"/>
  <c r="AA704" i="4"/>
  <c r="AA1086" i="4"/>
  <c r="AA1022" i="4"/>
  <c r="AA198" i="4"/>
  <c r="AA565" i="4"/>
  <c r="AA154" i="4"/>
  <c r="AA150" i="4"/>
  <c r="AA212" i="4"/>
  <c r="AA60" i="4"/>
  <c r="AA2672" i="4"/>
  <c r="AA2261" i="4"/>
  <c r="AA768" i="4"/>
  <c r="AA974" i="4"/>
  <c r="AA385" i="4"/>
  <c r="AA1406" i="4"/>
  <c r="AA687" i="4"/>
  <c r="AA45" i="4"/>
  <c r="AA671" i="4"/>
  <c r="AA661" i="4"/>
  <c r="AA423" i="4"/>
  <c r="AA142" i="4"/>
  <c r="AA128" i="4"/>
  <c r="AA657" i="4"/>
  <c r="AA282" i="4"/>
  <c r="AA797" i="4"/>
  <c r="AA278" i="4"/>
  <c r="AA800" i="4"/>
  <c r="AA1230" i="4"/>
  <c r="AA417" i="4"/>
  <c r="AA484" i="4"/>
  <c r="AA1014" i="4"/>
  <c r="AA109" i="4"/>
  <c r="AA982" i="4"/>
  <c r="AA553" i="4"/>
  <c r="AA695" i="4"/>
  <c r="AA171" i="4"/>
  <c r="AA1153" i="4"/>
  <c r="AA3010" i="4"/>
  <c r="AA2467" i="4"/>
  <c r="AA2090" i="4"/>
  <c r="AA2748" i="4"/>
  <c r="AA2222" i="4"/>
  <c r="AA2993" i="4"/>
  <c r="AA2218" i="4"/>
  <c r="AA2861" i="4"/>
  <c r="AA2366" i="4"/>
  <c r="AA2101" i="4"/>
  <c r="AA1168" i="4"/>
  <c r="AA1223" i="4"/>
  <c r="AA1501" i="4"/>
  <c r="AA2293" i="4"/>
  <c r="AA2486" i="4"/>
  <c r="AA2096" i="4"/>
  <c r="AA767" i="4"/>
  <c r="AA94" i="4"/>
  <c r="AA452" i="4"/>
  <c r="AA1326" i="4"/>
  <c r="AA717" i="4"/>
  <c r="AA1754" i="4"/>
  <c r="AA103" i="4"/>
  <c r="AA305" i="4"/>
  <c r="AA1722" i="4"/>
  <c r="AA381" i="4"/>
  <c r="AA1018" i="4"/>
  <c r="AA382" i="4"/>
  <c r="AA994" i="4"/>
  <c r="AA72" i="4"/>
  <c r="AA336" i="4"/>
  <c r="AA491" i="4"/>
  <c r="AA2356" i="4"/>
  <c r="AA2416" i="4"/>
  <c r="AA55" i="4"/>
  <c r="AA801" i="4"/>
  <c r="AA39" i="4"/>
  <c r="AA289" i="4"/>
  <c r="AA1314" i="4"/>
  <c r="AA2959" i="4"/>
  <c r="AA1372" i="4"/>
  <c r="AA104" i="4"/>
  <c r="AA2919" i="4"/>
  <c r="AA1365" i="4"/>
  <c r="AA2970" i="4"/>
  <c r="AA1180" i="4"/>
  <c r="AA2328" i="4"/>
  <c r="AA1067" i="4"/>
  <c r="AA1107" i="4"/>
  <c r="AA350" i="4"/>
  <c r="AA483" i="4"/>
  <c r="AA359" i="4"/>
  <c r="AA196" i="4"/>
  <c r="AA795" i="4"/>
  <c r="AA739" i="4"/>
  <c r="AA235" i="4"/>
  <c r="AA2612" i="4"/>
  <c r="AA577" i="4"/>
  <c r="AA554" i="4"/>
  <c r="AA1401" i="4"/>
  <c r="AA1421" i="4"/>
  <c r="AA1338" i="4"/>
  <c r="AA293" i="4"/>
  <c r="AA1799" i="4"/>
  <c r="AA875" i="4"/>
  <c r="AA2280" i="4"/>
  <c r="AA1450" i="4"/>
  <c r="AA1747" i="4"/>
  <c r="AA2134" i="4"/>
  <c r="AA1146" i="4"/>
  <c r="AA1174" i="4"/>
  <c r="AA414" i="4"/>
  <c r="AA129" i="4"/>
  <c r="AA1122" i="4"/>
  <c r="AA99" i="4"/>
  <c r="AA328" i="4"/>
  <c r="AA95" i="4"/>
  <c r="AA1145" i="4"/>
  <c r="AA167" i="4"/>
  <c r="AA743" i="4"/>
  <c r="AA643" i="4"/>
  <c r="AA913" i="4"/>
  <c r="AA509" i="4"/>
  <c r="AA905" i="4"/>
  <c r="AA1274" i="4"/>
  <c r="AA1438" i="4"/>
  <c r="AA446" i="4"/>
  <c r="AA161" i="4"/>
  <c r="AA1250" i="4"/>
  <c r="AA163" i="4"/>
  <c r="AA611" i="4"/>
  <c r="AA159" i="4"/>
  <c r="AA80" i="4"/>
  <c r="AA130" i="4"/>
  <c r="AA427" i="4"/>
  <c r="AA665" i="4"/>
  <c r="AA2676" i="4"/>
  <c r="AA2986" i="4"/>
  <c r="AA2778" i="4"/>
  <c r="AA2480" i="4"/>
  <c r="AA2653" i="4"/>
  <c r="AA2743" i="4"/>
  <c r="AA2647" i="4"/>
  <c r="AA2908" i="4"/>
  <c r="AA2954" i="4"/>
  <c r="AA2842" i="4"/>
  <c r="AA912" i="4"/>
  <c r="AA2285" i="4"/>
  <c r="AA1165" i="4"/>
  <c r="AA1820" i="4"/>
  <c r="AA1619" i="4"/>
  <c r="AA890" i="4"/>
  <c r="AA375" i="4"/>
  <c r="AA321" i="4"/>
  <c r="AA873" i="4"/>
  <c r="AA202" i="4"/>
  <c r="AA479" i="4"/>
  <c r="AA1017" i="4"/>
  <c r="AA623" i="4"/>
  <c r="AA723" i="4"/>
  <c r="AA764" i="4"/>
  <c r="AA669" i="4"/>
  <c r="AA736" i="4"/>
  <c r="AA353" i="4"/>
  <c r="AA547" i="4"/>
  <c r="AA543" i="4"/>
  <c r="AA1030" i="4"/>
  <c r="AA1281" i="4"/>
  <c r="AA2996" i="4"/>
  <c r="AA566" i="4"/>
  <c r="AA513" i="4"/>
  <c r="AA615" i="4"/>
  <c r="AA803" i="4"/>
  <c r="AA415" i="4"/>
  <c r="AA1369" i="4"/>
  <c r="AA2221" i="4"/>
  <c r="AA1917" i="4"/>
  <c r="AA2793" i="4"/>
  <c r="AA1616" i="4"/>
  <c r="AA1410" i="4"/>
  <c r="AA2714" i="4"/>
  <c r="AA1323" i="4"/>
  <c r="AA1719" i="4"/>
  <c r="AA2729" i="4"/>
  <c r="AA677" i="4"/>
  <c r="AA439" i="4"/>
  <c r="AA158" i="4"/>
  <c r="AA192" i="4"/>
  <c r="AA673" i="4"/>
  <c r="AA330" i="4"/>
  <c r="AA845" i="4"/>
  <c r="AA326" i="4"/>
  <c r="AA752" i="4"/>
  <c r="AA860" i="4"/>
  <c r="AA369" i="4"/>
  <c r="AA468" i="4"/>
  <c r="AA569" i="4"/>
  <c r="AA1118" i="4"/>
  <c r="AA563" i="4"/>
  <c r="AA709" i="4"/>
  <c r="AA471" i="4"/>
  <c r="AA190" i="4"/>
  <c r="AA320" i="4"/>
  <c r="AA705" i="4"/>
  <c r="AA394" i="4"/>
  <c r="AA1050" i="4"/>
  <c r="AA390" i="4"/>
  <c r="AA101" i="4"/>
  <c r="AA386" i="4"/>
  <c r="AA1078" i="4"/>
  <c r="AA1090" i="4"/>
  <c r="AA2420" i="4"/>
  <c r="AA2573" i="4"/>
  <c r="AA2997" i="4"/>
  <c r="AA2952" i="4"/>
  <c r="AA2150" i="4"/>
  <c r="AA2476" i="4"/>
  <c r="AA2559" i="4"/>
  <c r="AA2344" i="4"/>
  <c r="AA2305" i="4"/>
  <c r="AA1983" i="4"/>
  <c r="AA1735" i="4"/>
  <c r="AA1713" i="4"/>
  <c r="AA762" i="4"/>
  <c r="AA1308" i="4"/>
  <c r="AA1363" i="4"/>
  <c r="AA1886" i="4"/>
  <c r="AA667" i="4"/>
  <c r="AA65" i="4"/>
  <c r="AA1850" i="4"/>
  <c r="AA368" i="4"/>
  <c r="AA1294" i="4"/>
  <c r="AA688" i="4"/>
  <c r="AA78" i="4"/>
  <c r="AA344" i="4"/>
  <c r="AA435" i="4"/>
  <c r="AA760" i="4"/>
  <c r="AA918" i="4"/>
  <c r="AA97" i="4"/>
  <c r="AA35" i="4"/>
  <c r="AA31" i="4"/>
  <c r="AA194" i="4"/>
  <c r="AA729" i="4"/>
  <c r="AA2026" i="4"/>
  <c r="AA805" i="4"/>
  <c r="AA257" i="4"/>
  <c r="AA680" i="4"/>
  <c r="AA1393" i="4"/>
  <c r="AA172" i="4"/>
  <c r="AA1329" i="4"/>
  <c r="AA2408" i="4"/>
  <c r="AA1309" i="4"/>
  <c r="AA258" i="4"/>
  <c r="AA1558" i="4"/>
  <c r="AA2642" i="4"/>
  <c r="AA146" i="4"/>
  <c r="AA2857" i="4"/>
  <c r="AA1292" i="4"/>
  <c r="AA2070" i="4"/>
  <c r="AA2570" i="4"/>
  <c r="AA2737" i="4"/>
  <c r="AA2542" i="4"/>
  <c r="AA2146" i="4"/>
  <c r="AA2600" i="4"/>
  <c r="AA2851" i="4"/>
  <c r="AA2651" i="4"/>
  <c r="AA1680" i="4"/>
  <c r="AA2092" i="4"/>
  <c r="AA967" i="4"/>
  <c r="AA2136" i="4"/>
  <c r="AA2257" i="4"/>
  <c r="AA1564" i="4"/>
  <c r="AA1876" i="4"/>
  <c r="AA2998" i="4"/>
  <c r="AA1049" i="4"/>
  <c r="AA119" i="4"/>
  <c r="AA597" i="4"/>
  <c r="AA408" i="4"/>
  <c r="AA812" i="4"/>
  <c r="AA429" i="4"/>
  <c r="AA808" i="4"/>
  <c r="AA853" i="4"/>
  <c r="AA703" i="4"/>
  <c r="AA334" i="4"/>
  <c r="AA49" i="4"/>
  <c r="AA849" i="4"/>
  <c r="AA942" i="4"/>
  <c r="AA894" i="4"/>
  <c r="AA910" i="4"/>
  <c r="AA1113" i="4"/>
  <c r="AA151" i="4"/>
  <c r="AA679" i="4"/>
  <c r="AA536" i="4"/>
  <c r="AA882" i="4"/>
  <c r="AA493" i="4"/>
  <c r="AA877" i="4"/>
  <c r="AA548" i="4"/>
  <c r="AA421" i="4"/>
  <c r="AA1262" i="4"/>
  <c r="AA820" i="4"/>
  <c r="AA2924" i="4"/>
  <c r="AA2872" i="4"/>
  <c r="AA2933" i="4"/>
  <c r="AA2979" i="4"/>
  <c r="AA640" i="4"/>
  <c r="AA286" i="4"/>
  <c r="AA152" i="4"/>
  <c r="AA355" i="4"/>
  <c r="AA132" i="4"/>
  <c r="AA789" i="4"/>
  <c r="AA295" i="4"/>
  <c r="AA497" i="4"/>
  <c r="AA785" i="4"/>
  <c r="AA550" i="4"/>
  <c r="AA591" i="4"/>
  <c r="AA112" i="4"/>
  <c r="AA1254" i="4"/>
  <c r="AA1257" i="4"/>
  <c r="AA177" i="4"/>
  <c r="AA175" i="4"/>
  <c r="AA300" i="4"/>
  <c r="AA602" i="4"/>
  <c r="AA3001" i="4"/>
  <c r="AA2633" i="4"/>
  <c r="AA1954" i="4"/>
  <c r="AA1488" i="4"/>
  <c r="AA2049" i="4"/>
  <c r="AA1971" i="4"/>
  <c r="AA1857" i="4"/>
  <c r="AA1908" i="4"/>
  <c r="AA41" i="4"/>
  <c r="AA929" i="4"/>
  <c r="AA2898" i="4"/>
  <c r="AA2971" i="4"/>
  <c r="AA897" i="4"/>
  <c r="AA2736" i="4"/>
  <c r="AA1811" i="4"/>
  <c r="AA911" i="4"/>
  <c r="AA939" i="4"/>
  <c r="AA82" i="4"/>
  <c r="AA2018" i="4"/>
  <c r="AA2113" i="4"/>
  <c r="AA2832" i="4"/>
  <c r="AA3032" i="4"/>
  <c r="AA360" i="4"/>
  <c r="AA1607" i="4"/>
  <c r="AA914" i="4"/>
  <c r="AA1206" i="4"/>
  <c r="AA2526" i="4"/>
  <c r="AA2920" i="4"/>
  <c r="AA1408" i="4"/>
  <c r="AA1969" i="4"/>
  <c r="AA1159" i="4"/>
  <c r="AA2137" i="4"/>
  <c r="AA580" i="4"/>
  <c r="AA2441" i="4"/>
  <c r="AA2520" i="4"/>
  <c r="AA301" i="4"/>
  <c r="AA351" i="4"/>
  <c r="AA889" i="4"/>
  <c r="AA270" i="4"/>
  <c r="AA364" i="4"/>
  <c r="AA538" i="4"/>
  <c r="AA630" i="4"/>
  <c r="AA618" i="4"/>
  <c r="AA1305" i="4"/>
  <c r="AA1265" i="4"/>
  <c r="AA1875" i="4"/>
  <c r="AA179" i="4"/>
  <c r="AA279" i="4"/>
  <c r="AA2422" i="4"/>
  <c r="AA599" i="4"/>
  <c r="AA2581" i="4"/>
  <c r="AA2828" i="4"/>
  <c r="AA2557" i="4"/>
  <c r="AA2518" i="4"/>
  <c r="AA1683" i="4"/>
  <c r="AA1240" i="4"/>
  <c r="AA2295" i="4"/>
  <c r="AA1829" i="4"/>
  <c r="AA501" i="4"/>
  <c r="AA2617" i="4"/>
  <c r="AA2758" i="4"/>
  <c r="AA2037" i="4"/>
  <c r="AA2999" i="4"/>
  <c r="AA903" i="4"/>
  <c r="AA1981" i="4"/>
  <c r="AA1945" i="4"/>
  <c r="AA76" i="4"/>
  <c r="AA2608" i="4"/>
  <c r="AA1552" i="4"/>
  <c r="AA2224" i="4"/>
  <c r="AA1181" i="4"/>
  <c r="AA1237" i="4"/>
  <c r="AA646" i="4"/>
  <c r="AA970" i="4"/>
  <c r="AA2210" i="4"/>
  <c r="AA2722" i="4"/>
  <c r="AA2896" i="4"/>
  <c r="AA2239" i="4"/>
  <c r="AA1603" i="4"/>
  <c r="AA2109" i="4"/>
  <c r="AA56" i="4"/>
  <c r="AA2958" i="4"/>
  <c r="AA2652" i="4"/>
  <c r="AA176" i="4"/>
  <c r="AA431" i="4"/>
  <c r="AA645" i="4"/>
  <c r="AA407" i="4"/>
  <c r="AA126" i="4"/>
  <c r="AA64" i="4"/>
  <c r="AA2847" i="4"/>
  <c r="AA266" i="4"/>
  <c r="AA781" i="4"/>
  <c r="AA262" i="4"/>
  <c r="AA165" i="4"/>
  <c r="AA450" i="4"/>
  <c r="AA2115" i="4"/>
  <c r="AA1346" i="4"/>
  <c r="AA2382" i="4"/>
  <c r="AA2587" i="4"/>
  <c r="AA2838" i="4"/>
  <c r="AA921" i="4"/>
  <c r="AA542" i="4"/>
  <c r="AA1246" i="4"/>
  <c r="AA684" i="4"/>
  <c r="AA659" i="4"/>
  <c r="AA607" i="4"/>
  <c r="AA552" i="4"/>
  <c r="AA14" i="4"/>
  <c r="AA88" i="4"/>
  <c r="AA26" i="4"/>
  <c r="AA672" i="4"/>
  <c r="AA419" i="4"/>
  <c r="AA247" i="4"/>
  <c r="AA1094" i="4"/>
  <c r="AA462" i="4"/>
  <c r="AA835" i="4"/>
  <c r="AA1682" i="4"/>
  <c r="AA1385" i="4"/>
  <c r="AA692" i="4"/>
  <c r="AA2805" i="4"/>
  <c r="AA2286" i="4"/>
  <c r="AA2165" i="4"/>
  <c r="AA1629" i="4"/>
  <c r="AA2155" i="4"/>
  <c r="AA1551" i="4"/>
  <c r="AA1588" i="4"/>
  <c r="AA1354" i="4"/>
  <c r="AA59" i="4"/>
  <c r="AA2205" i="4"/>
  <c r="AA2086" i="4"/>
  <c r="AA1671" i="4"/>
  <c r="AA2082" i="4"/>
  <c r="AA2177" i="4"/>
  <c r="AA920" i="4"/>
  <c r="AA948" i="4"/>
  <c r="AA52" i="4"/>
  <c r="AA2914" i="4"/>
  <c r="AA2912" i="4"/>
  <c r="AA2899" i="4"/>
  <c r="AA1881" i="4"/>
  <c r="AA332" i="4"/>
  <c r="AA2022" i="4"/>
  <c r="AA1359" i="4"/>
  <c r="AA373" i="4"/>
  <c r="AA2981" i="4"/>
  <c r="AA2202" i="4"/>
  <c r="AA2085" i="4"/>
  <c r="AA1469" i="4"/>
  <c r="AA2865" i="4"/>
  <c r="AA1103" i="4"/>
  <c r="AA759" i="4"/>
  <c r="AA2917" i="4"/>
  <c r="AA2943" i="4"/>
  <c r="BJ16" i="4"/>
  <c r="BJ44" i="4" s="1"/>
  <c r="AA2873" i="4"/>
  <c r="AA2731" i="4"/>
  <c r="AA2326" i="4"/>
  <c r="AA3004" i="4"/>
  <c r="AA2462" i="4"/>
  <c r="AA1442" i="4"/>
  <c r="AA311" i="4"/>
  <c r="AA30" i="4"/>
  <c r="AA428" i="4"/>
  <c r="AA1430" i="4"/>
  <c r="AA74" i="4"/>
  <c r="AA1690" i="4"/>
  <c r="AA2147" i="4"/>
  <c r="AA624" i="4"/>
  <c r="AA526" i="4"/>
  <c r="AA241" i="4"/>
  <c r="AA1955" i="4"/>
  <c r="AA307" i="4"/>
  <c r="AA412" i="4"/>
  <c r="AA303" i="4"/>
  <c r="AA1626" i="4"/>
  <c r="AA343" i="4"/>
  <c r="AA62" i="4"/>
  <c r="AA559" i="4"/>
  <c r="AA1594" i="4"/>
  <c r="AA138" i="4"/>
  <c r="AA653" i="4"/>
  <c r="AA1402" i="4"/>
  <c r="AA576" i="4"/>
  <c r="AA478" i="4"/>
  <c r="AA193" i="4"/>
  <c r="AA1378" i="4"/>
  <c r="AA227" i="4"/>
  <c r="AA92" i="4"/>
  <c r="AA223" i="4"/>
  <c r="AA1273" i="4"/>
  <c r="AA231" i="4"/>
  <c r="AA1126" i="4"/>
  <c r="AA108" i="4"/>
  <c r="AA1169" i="4"/>
  <c r="AA791" i="4"/>
  <c r="AA1161" i="4"/>
  <c r="AA1762" i="4"/>
  <c r="AA608" i="4"/>
  <c r="AA510" i="4"/>
  <c r="AA225" i="4"/>
  <c r="AA1666" i="4"/>
  <c r="AA291" i="4"/>
  <c r="AA348" i="4"/>
  <c r="AA287" i="4"/>
  <c r="AA587" i="4"/>
  <c r="AA66" i="4"/>
  <c r="AA363" i="4"/>
  <c r="AA1786" i="4"/>
  <c r="AA2754" i="4"/>
  <c r="AA2226" i="4"/>
  <c r="AA3006" i="4"/>
  <c r="AA2544" i="4"/>
  <c r="AA2751" i="4"/>
  <c r="AA2438" i="4"/>
  <c r="AA2284" i="4"/>
  <c r="AA2740" i="4"/>
  <c r="AA2994" i="4"/>
  <c r="AA2451" i="4"/>
  <c r="AA2078" i="4"/>
  <c r="AA2111" i="4"/>
  <c r="AA976" i="4"/>
  <c r="AA1287" i="4"/>
  <c r="AA2279" i="4"/>
  <c r="AA826" i="4"/>
  <c r="AA1888" i="4"/>
  <c r="AA2862" i="4"/>
  <c r="AA1171" i="4"/>
  <c r="AA1814" i="4"/>
  <c r="AA710" i="4"/>
  <c r="AA1752" i="4"/>
  <c r="AA2251" i="4"/>
  <c r="AA1039" i="4"/>
  <c r="AA1550" i="4"/>
  <c r="AA578" i="4"/>
  <c r="AA2378" i="4"/>
  <c r="AA1076" i="4"/>
  <c r="AA1387" i="4"/>
  <c r="AA1529" i="4"/>
  <c r="AA981" i="4"/>
  <c r="AA312" i="4"/>
  <c r="AA555" i="4"/>
  <c r="AA870" i="4"/>
  <c r="AA274" i="4"/>
  <c r="AA585" i="4"/>
  <c r="AA809" i="4"/>
  <c r="AA2532" i="4"/>
  <c r="AA2730" i="4"/>
  <c r="AA2417" i="4"/>
  <c r="AA2336" i="4"/>
  <c r="AA793" i="4"/>
  <c r="AA2352" i="4"/>
  <c r="AA2668" i="4"/>
  <c r="AA2750" i="4"/>
  <c r="AA2726" i="4"/>
  <c r="AA1360" i="4"/>
  <c r="AA485" i="4"/>
  <c r="AA2638" i="4"/>
  <c r="AA2433" i="4"/>
  <c r="AA2457" i="4"/>
  <c r="AA2536" i="4"/>
  <c r="AA2367" i="4"/>
  <c r="AA1964" i="4"/>
  <c r="AA1890" i="4"/>
  <c r="AA1500" i="4"/>
  <c r="AA2582" i="4"/>
  <c r="AA933" i="4"/>
  <c r="AA1624" i="4"/>
  <c r="AA1615" i="4"/>
  <c r="AA1979" i="4"/>
  <c r="AA1434" i="4"/>
  <c r="AA1652" i="4"/>
  <c r="AA1579" i="4"/>
  <c r="AA2091" i="4"/>
  <c r="AA1570" i="4"/>
  <c r="AA361" i="4"/>
  <c r="AA117" i="4"/>
  <c r="AA1810" i="4"/>
  <c r="AA2297" i="4"/>
  <c r="AA2319" i="4"/>
  <c r="AA2371" i="4"/>
  <c r="AA2472" i="4"/>
  <c r="AA2241" i="4"/>
  <c r="AA1863" i="4"/>
  <c r="AA1757" i="4"/>
  <c r="AA1436" i="4"/>
  <c r="AA2327" i="4"/>
  <c r="AA838" i="4"/>
  <c r="AA1560" i="4"/>
  <c r="AA1487" i="4"/>
  <c r="AA1806" i="4"/>
  <c r="AA1298" i="4"/>
  <c r="AA1524" i="4"/>
  <c r="AA1515" i="4"/>
  <c r="AA1862" i="4"/>
  <c r="AA1226" i="4"/>
  <c r="AA425" i="4"/>
  <c r="AA181" i="4"/>
  <c r="AA2938" i="4"/>
  <c r="AA1426" i="4"/>
  <c r="AA1737" i="4"/>
  <c r="AA1368" i="4"/>
  <c r="AA2184" i="4"/>
  <c r="AA1396" i="4"/>
  <c r="AA2575" i="4"/>
  <c r="AA711" i="4"/>
  <c r="AA1390" i="4"/>
  <c r="AA1939" i="4"/>
  <c r="AA2404" i="4"/>
  <c r="AA2298" i="4"/>
  <c r="AA2528" i="4"/>
  <c r="AA2631" i="4"/>
  <c r="AA2977" i="4"/>
  <c r="AA2916" i="4"/>
  <c r="AA2517" i="4"/>
  <c r="AA2887" i="4"/>
  <c r="AA2345" i="4"/>
  <c r="AA1998" i="4"/>
  <c r="AA1951" i="4"/>
  <c r="AA896" i="4"/>
  <c r="AA1207" i="4"/>
  <c r="AA1891" i="4"/>
  <c r="AA746" i="4"/>
  <c r="AA1804" i="4"/>
  <c r="AA2429" i="4"/>
  <c r="AA628" i="4"/>
  <c r="AA2214" i="4"/>
  <c r="AA698" i="4"/>
  <c r="AA1995" i="4"/>
  <c r="AA1112" i="4"/>
  <c r="AA1517" i="4"/>
  <c r="AA1140" i="4"/>
  <c r="AA1573" i="4"/>
  <c r="AA260" i="4"/>
  <c r="AA123" i="4"/>
  <c r="AA681" i="4"/>
  <c r="AA2340" i="4"/>
  <c r="AA2138" i="4"/>
  <c r="AA2464" i="4"/>
  <c r="AA2546" i="4"/>
  <c r="AA2913" i="4"/>
  <c r="AA2803" i="4"/>
  <c r="AA2397" i="4"/>
  <c r="AA2802" i="4"/>
  <c r="AA534" i="4"/>
  <c r="AA985" i="4"/>
  <c r="AA87" i="4"/>
  <c r="AA545" i="4"/>
  <c r="AA280" i="4"/>
  <c r="AA748" i="4"/>
  <c r="AA365" i="4"/>
  <c r="AA744" i="4"/>
  <c r="AA741" i="4"/>
  <c r="AA503" i="4"/>
  <c r="AA222" i="4"/>
  <c r="AA448" i="4"/>
  <c r="AA737" i="4"/>
  <c r="AA458" i="4"/>
  <c r="AA1306" i="4"/>
  <c r="AA454" i="4"/>
  <c r="AA816" i="4"/>
  <c r="AA1358" i="4"/>
  <c r="AA433" i="4"/>
  <c r="AA1778" i="4"/>
  <c r="AA1142" i="4"/>
  <c r="AA125" i="4"/>
  <c r="AA1110" i="4"/>
  <c r="AA773" i="4"/>
  <c r="AA535" i="4"/>
  <c r="AA254" i="4"/>
  <c r="AA595" i="4"/>
  <c r="AA769" i="4"/>
  <c r="AA522" i="4"/>
  <c r="AA1896" i="4"/>
  <c r="AA518" i="4"/>
  <c r="AA37" i="4"/>
  <c r="AA322" i="4"/>
  <c r="AA719" i="4"/>
  <c r="AA857" i="4"/>
  <c r="AA2484" i="4"/>
  <c r="AA2658" i="4"/>
  <c r="AA2331" i="4"/>
  <c r="AA2288" i="4"/>
  <c r="AA2755" i="4"/>
  <c r="AA2801" i="4"/>
  <c r="AA2627" i="4"/>
  <c r="AA2216" i="4"/>
  <c r="AA2664" i="4"/>
  <c r="AA2964" i="4"/>
  <c r="AA2735" i="4"/>
  <c r="AA1744" i="4"/>
  <c r="AA2229" i="4"/>
  <c r="AA1031" i="4"/>
  <c r="AA1534" i="4"/>
  <c r="AA2395" i="4"/>
  <c r="AA1628" i="4"/>
  <c r="AA1988" i="4"/>
  <c r="AA915" i="4"/>
  <c r="AA1928" i="4"/>
  <c r="AA2173" i="4"/>
  <c r="AA1496" i="4"/>
  <c r="AA1807" i="4"/>
  <c r="AA2561" i="4"/>
  <c r="AA1645" i="4"/>
  <c r="AA1170" i="4"/>
  <c r="AA1844" i="4"/>
  <c r="AA2607" i="4"/>
  <c r="AA1131" i="4"/>
  <c r="AA1734" i="4"/>
  <c r="AA670" i="4"/>
  <c r="AA619" i="4"/>
  <c r="AA70" i="4"/>
  <c r="AA245" i="4"/>
  <c r="AA530" i="4"/>
  <c r="AA644" i="4"/>
  <c r="AA570" i="4"/>
  <c r="AA2276" i="4"/>
  <c r="AA2712" i="4"/>
  <c r="AA2853" i="4"/>
  <c r="AA627" i="4"/>
  <c r="AA2548" i="4"/>
  <c r="AA2567" i="4"/>
  <c r="AA2831" i="4"/>
  <c r="AA2823" i="4"/>
  <c r="AA1950" i="4"/>
  <c r="AA2776" i="4"/>
  <c r="AA43" i="4"/>
  <c r="AA2227" i="4"/>
  <c r="AA2763" i="4"/>
  <c r="AA2562" i="4"/>
  <c r="AA2622" i="4"/>
  <c r="AA2477" i="4"/>
  <c r="AA1415" i="4"/>
  <c r="AA1037" i="4"/>
  <c r="AA988" i="4"/>
  <c r="AA1481" i="4"/>
  <c r="AA2381" i="4"/>
  <c r="AA1304" i="4"/>
  <c r="AA1231" i="4"/>
  <c r="AA1912" i="4"/>
  <c r="AA2481" i="4"/>
  <c r="AA1268" i="4"/>
  <c r="AA1259" i="4"/>
  <c r="AA2024" i="4"/>
  <c r="AA340" i="4"/>
  <c r="AA1062" i="4"/>
  <c r="AA437" i="4"/>
  <c r="AA299" i="4"/>
  <c r="AA1962" i="4"/>
  <c r="AA2577" i="4"/>
  <c r="AA2968" i="4"/>
  <c r="AA2537" i="4"/>
  <c r="AA2255" i="4"/>
  <c r="AA1351" i="4"/>
  <c r="AA909" i="4"/>
  <c r="AA924" i="4"/>
  <c r="AA2450" i="4"/>
  <c r="AA2252" i="4"/>
  <c r="AA1176" i="4"/>
  <c r="AA1167" i="4"/>
  <c r="AA1773" i="4"/>
  <c r="AA2204" i="4"/>
  <c r="AA1204" i="4"/>
  <c r="AA1195" i="4"/>
  <c r="AA1701" i="4"/>
  <c r="AA691" i="4"/>
  <c r="AA1987" i="4"/>
  <c r="AA573" i="4"/>
  <c r="AA2768" i="4"/>
  <c r="AA1973" i="4"/>
  <c r="AA2927" i="4"/>
  <c r="AA1653" i="4"/>
  <c r="AA2108" i="4"/>
  <c r="AA925" i="4"/>
  <c r="AA2164" i="4"/>
  <c r="AA864" i="4"/>
  <c r="AA124" i="4"/>
  <c r="AA379" i="4"/>
  <c r="AA1154" i="4"/>
  <c r="AA2703" i="4"/>
  <c r="AA2948" i="4"/>
  <c r="AA2923" i="4"/>
  <c r="AA2527" i="4"/>
  <c r="AA2721" i="4"/>
  <c r="AA2521" i="4"/>
  <c r="AA2130" i="4"/>
  <c r="AA2584" i="4"/>
  <c r="AA2822" i="4"/>
  <c r="AA2523" i="4"/>
  <c r="AA1664" i="4"/>
  <c r="AA2060" i="4"/>
  <c r="AA951" i="4"/>
  <c r="AA2072" i="4"/>
  <c r="AA2236" i="4"/>
  <c r="AA1548" i="4"/>
  <c r="AA1859" i="4"/>
  <c r="AA2869" i="4"/>
  <c r="AA1808" i="4"/>
  <c r="AA1756" i="4"/>
  <c r="AA1317" i="4"/>
  <c r="AA1743" i="4"/>
  <c r="AA642" i="4"/>
  <c r="AA1771" i="4"/>
  <c r="AA606" i="4"/>
  <c r="AA400" i="4"/>
  <c r="AA443" i="4"/>
  <c r="AA1413" i="4"/>
  <c r="AA2531" i="4"/>
  <c r="AA2720" i="4"/>
  <c r="AA2810" i="4"/>
  <c r="AA2405" i="4"/>
  <c r="AA2978" i="4"/>
  <c r="AA2435" i="4"/>
  <c r="AA2066" i="4"/>
  <c r="AA134" i="4"/>
  <c r="AA229" i="4"/>
  <c r="AA2292" i="4"/>
  <c r="AA2982" i="4"/>
  <c r="AA2718" i="4"/>
  <c r="AA2738" i="4"/>
  <c r="AA2963" i="4"/>
  <c r="AA2443" i="4"/>
  <c r="AA2704" i="4"/>
  <c r="AA1834" i="4"/>
  <c r="AA1921" i="4"/>
  <c r="AA1244" i="4"/>
  <c r="AA1555" i="4"/>
  <c r="AA1865" i="4"/>
  <c r="AA1781" i="4"/>
  <c r="AA774" i="4"/>
  <c r="AA2507" i="4"/>
  <c r="AA1432" i="4"/>
  <c r="AA2471" i="4"/>
  <c r="AA1423" i="4"/>
  <c r="AA2314" i="4"/>
  <c r="AA1678" i="4"/>
  <c r="AA1053" i="4"/>
  <c r="AA1042" i="4"/>
  <c r="AA2657" i="4"/>
  <c r="AA1460" i="4"/>
  <c r="AA2343" i="4"/>
  <c r="AA1451" i="4"/>
  <c r="AA2413" i="4"/>
  <c r="AA1606" i="4"/>
  <c r="AA1109" i="4"/>
  <c r="AA1098" i="4"/>
  <c r="AA96" i="4"/>
  <c r="AA489" i="4"/>
  <c r="AA707" i="4"/>
  <c r="AA309" i="4"/>
  <c r="AA210" i="4"/>
  <c r="AA881" i="4"/>
  <c r="AA251" i="4"/>
  <c r="AA783" i="4"/>
  <c r="AA772" i="4"/>
  <c r="AA1313" i="4"/>
  <c r="AA898" i="4"/>
  <c r="AA2921" i="4"/>
  <c r="AA2903" i="4"/>
  <c r="AA2468" i="4"/>
  <c r="AA2816" i="4"/>
  <c r="AA2361" i="4"/>
  <c r="AA2637" i="4"/>
  <c r="AA2411" i="4"/>
  <c r="AA2010" i="4"/>
  <c r="AA2303" i="4"/>
  <c r="AA2725" i="4"/>
  <c r="AA2656" i="4"/>
  <c r="AA2272" i="4"/>
  <c r="AA2611" i="4"/>
  <c r="AA2270" i="4"/>
  <c r="AA2723" i="4"/>
  <c r="AA2698" i="4"/>
  <c r="AA2200" i="4"/>
  <c r="AA1942" i="4"/>
  <c r="AA2410" i="4"/>
  <c r="AA2785" i="4"/>
  <c r="AA2807" i="4"/>
  <c r="AA2524" i="4"/>
  <c r="AA3030" i="4"/>
  <c r="AA2606" i="4"/>
  <c r="AA2266" i="4"/>
  <c r="AA2715" i="4"/>
  <c r="AA2687" i="4"/>
  <c r="AA2195" i="4"/>
  <c r="AA1938" i="4"/>
  <c r="AA2909" i="4"/>
  <c r="AA2972" i="4"/>
  <c r="AA2648" i="4"/>
  <c r="AA2392" i="4"/>
  <c r="AA2795" i="4"/>
  <c r="AA2430" i="4"/>
  <c r="AA2936" i="4"/>
  <c r="AA2535" i="4"/>
  <c r="AA2390" i="4"/>
  <c r="AA2062" i="4"/>
  <c r="AA2683" i="4"/>
  <c r="AA2149" i="4"/>
  <c r="AA1893" i="4"/>
  <c r="AA2079" i="4"/>
  <c r="AA1728" i="4"/>
  <c r="AA1472" i="4"/>
  <c r="AA1216" i="4"/>
  <c r="AA960" i="4"/>
  <c r="AA2188" i="4"/>
  <c r="AA1783" i="4"/>
  <c r="AA1527" i="4"/>
  <c r="AA1271" i="4"/>
  <c r="AA1015" i="4"/>
  <c r="AA2455" i="4"/>
  <c r="AA1809" i="4"/>
  <c r="AA2139" i="4"/>
  <c r="AA2875" i="4"/>
  <c r="AA1597" i="4"/>
  <c r="AA1261" i="4"/>
  <c r="AA810" i="4"/>
  <c r="AA1091" i="4"/>
  <c r="AA2884" i="4"/>
  <c r="AA2032" i="4"/>
  <c r="AA1449" i="4"/>
  <c r="AA1654" i="4"/>
  <c r="AA1749" i="4"/>
  <c r="AA1414" i="4"/>
  <c r="AA901" i="4"/>
  <c r="AA2566" i="4"/>
  <c r="AA2093" i="4"/>
  <c r="AA2784" i="4"/>
  <c r="AA1967" i="4"/>
  <c r="AA1672" i="4"/>
  <c r="AA1416" i="4"/>
  <c r="AA1160" i="4"/>
  <c r="AA904" i="4"/>
  <c r="AA2076" i="4"/>
  <c r="AA1727" i="4"/>
  <c r="AA1471" i="4"/>
  <c r="AA1215" i="4"/>
  <c r="AA959" i="4"/>
  <c r="AA2260" i="4"/>
  <c r="AA1697" i="4"/>
  <c r="AA1915" i="4"/>
  <c r="AA2104" i="4"/>
  <c r="AA1485" i="4"/>
  <c r="AA1149" i="4"/>
  <c r="AA754" i="4"/>
  <c r="AA1730" i="4"/>
  <c r="AA1010" i="4"/>
  <c r="AA2185" i="4"/>
  <c r="AA1929" i="4"/>
  <c r="AA2151" i="4"/>
  <c r="AA1764" i="4"/>
  <c r="AA1508" i="4"/>
  <c r="AA1252" i="4"/>
  <c r="AA996" i="4"/>
  <c r="AA2287" i="4"/>
  <c r="AA1819" i="4"/>
  <c r="AA1563" i="4"/>
  <c r="AA1307" i="4"/>
  <c r="AA1051" i="4"/>
  <c r="AA2625" i="4"/>
  <c r="AA1884" i="4"/>
  <c r="AA2597" i="4"/>
  <c r="AA1574" i="4"/>
  <c r="AA1669" i="4"/>
  <c r="AA1333" i="4"/>
  <c r="AA846" i="4"/>
  <c r="AA590" i="4"/>
  <c r="AA1194" i="4"/>
  <c r="AA635" i="4"/>
  <c r="AA771" i="4"/>
  <c r="AA160" i="4"/>
  <c r="AA121" i="4"/>
  <c r="AA377" i="4"/>
  <c r="AA775" i="4"/>
  <c r="AA516" i="4"/>
  <c r="AA424" i="4"/>
  <c r="AA1214" i="4"/>
  <c r="AA69" i="4"/>
  <c r="AA325" i="4"/>
  <c r="AA605" i="4"/>
  <c r="AA98" i="4"/>
  <c r="AA354" i="4"/>
  <c r="AA683" i="4"/>
  <c r="AA139" i="4"/>
  <c r="AA395" i="4"/>
  <c r="AA847" i="4"/>
  <c r="AA724" i="4"/>
  <c r="AA1089" i="4"/>
  <c r="AA2256" i="4"/>
  <c r="AA962" i="4"/>
  <c r="AA2969" i="4"/>
  <c r="AA2713" i="4"/>
  <c r="AA2711" i="4"/>
  <c r="AA2452" i="4"/>
  <c r="AA2902" i="4"/>
  <c r="AA2510" i="4"/>
  <c r="AA2194" i="4"/>
  <c r="AA2615" i="4"/>
  <c r="AA2497" i="4"/>
  <c r="AA2122" i="4"/>
  <c r="AA2891" i="4"/>
  <c r="AA3029" i="4"/>
  <c r="AA2773" i="4"/>
  <c r="AA2791" i="4"/>
  <c r="AA2512" i="4"/>
  <c r="AA3008" i="4"/>
  <c r="AA3023" i="4"/>
  <c r="AA2601" i="4"/>
  <c r="AA2262" i="4"/>
  <c r="AA2708" i="4"/>
  <c r="AA2677" i="4"/>
  <c r="AA2190" i="4"/>
  <c r="AA1934" i="4"/>
  <c r="AA2325" i="4"/>
  <c r="AA2021" i="4"/>
  <c r="AA2421" i="4"/>
  <c r="AA1856" i="4"/>
  <c r="AA1600" i="4"/>
  <c r="AA1344" i="4"/>
  <c r="AA1088" i="4"/>
  <c r="AA2671" i="4"/>
  <c r="AA1932" i="4"/>
  <c r="AA1655" i="4"/>
  <c r="AA1399" i="4"/>
  <c r="AA1143" i="4"/>
  <c r="AA887" i="4"/>
  <c r="AA2407" i="4"/>
  <c r="AA1553" i="4"/>
  <c r="AA1758" i="4"/>
  <c r="AA1853" i="4"/>
  <c r="AA1706" i="4"/>
  <c r="AA1005" i="4"/>
  <c r="AA682" i="4"/>
  <c r="AA2161" i="4"/>
  <c r="AA1905" i="4"/>
  <c r="AA2103" i="4"/>
  <c r="AA1740" i="4"/>
  <c r="AA1484" i="4"/>
  <c r="AA1228" i="4"/>
  <c r="AA972" i="4"/>
  <c r="AA2219" i="4"/>
  <c r="AA1795" i="4"/>
  <c r="AA1539" i="4"/>
  <c r="AA1283" i="4"/>
  <c r="AA1027" i="4"/>
  <c r="AA2498" i="4"/>
  <c r="AA1833" i="4"/>
  <c r="AA2235" i="4"/>
  <c r="AA1526" i="4"/>
  <c r="AA1621" i="4"/>
  <c r="AA1285" i="4"/>
  <c r="AA822" i="4"/>
  <c r="AA2346" i="4"/>
  <c r="AA2029" i="4"/>
  <c r="AA2449" i="4"/>
  <c r="AA1864" i="4"/>
  <c r="AA1608" i="4"/>
  <c r="AA1352" i="4"/>
  <c r="AA1096" i="4"/>
  <c r="AA2719" i="4"/>
  <c r="AA1948" i="4"/>
  <c r="AA1663" i="4"/>
  <c r="AA1407" i="4"/>
  <c r="AA1151" i="4"/>
  <c r="AA895" i="4"/>
  <c r="AA2533" i="4"/>
  <c r="AA1569" i="4"/>
  <c r="AA1774" i="4"/>
  <c r="AA1869" i="4"/>
  <c r="AA1770" i="4"/>
  <c r="AA1021" i="4"/>
  <c r="AA690" i="4"/>
  <c r="AA1394" i="4"/>
  <c r="AA884" i="4"/>
  <c r="AA2121" i="4"/>
  <c r="AA2984" i="4"/>
  <c r="AA2023" i="4"/>
  <c r="AA1700" i="4"/>
  <c r="AA1444" i="4"/>
  <c r="AA1188" i="4"/>
  <c r="AA932" i="4"/>
  <c r="AA2132" i="4"/>
  <c r="AA1755" i="4"/>
  <c r="AA1499" i="4"/>
  <c r="AA1243" i="4"/>
  <c r="AA987" i="4"/>
  <c r="AA2357" i="4"/>
  <c r="AA1753" i="4"/>
  <c r="AA2027" i="4"/>
  <c r="AA2322" i="4"/>
  <c r="AA1541" i="4"/>
  <c r="AA1205" i="4"/>
  <c r="AA782" i="4"/>
  <c r="AA2019" i="4"/>
  <c r="AA1066" i="4"/>
  <c r="AA116" i="4"/>
  <c r="AA140" i="4"/>
  <c r="AA416" i="4"/>
  <c r="AA185" i="4"/>
  <c r="AA441" i="4"/>
  <c r="AA1190" i="4"/>
  <c r="AA36" i="4"/>
  <c r="AA2309" i="4"/>
  <c r="AA2724" i="4"/>
  <c r="AA2604" i="4"/>
  <c r="AA2989" i="4"/>
  <c r="AA2549" i="4"/>
  <c r="AA1296" i="4"/>
  <c r="AA1095" i="4"/>
  <c r="AA1662" i="4"/>
  <c r="AA634" i="4"/>
  <c r="AA1692" i="4"/>
  <c r="AA2116" i="4"/>
  <c r="AA979" i="4"/>
  <c r="AA1686" i="4"/>
  <c r="AA1189" i="4"/>
  <c r="AA2045" i="4"/>
  <c r="AA1688" i="4"/>
  <c r="AA1048" i="4"/>
  <c r="AA1679" i="4"/>
  <c r="AA975" i="4"/>
  <c r="AA1473" i="4"/>
  <c r="AA1907" i="4"/>
  <c r="AA1858" i="4"/>
  <c r="AA2073" i="4"/>
  <c r="AA1716" i="4"/>
  <c r="AA1012" i="4"/>
  <c r="AA1707" i="4"/>
  <c r="AA1003" i="4"/>
  <c r="AA3018" i="4"/>
  <c r="AA1445" i="4"/>
  <c r="AA2554" i="4"/>
  <c r="AA579" i="4"/>
  <c r="AA233" i="4"/>
  <c r="AA532" i="4"/>
  <c r="AA53" i="4"/>
  <c r="AA1158" i="4"/>
  <c r="AA631" i="4"/>
  <c r="AA187" i="4"/>
  <c r="AA507" i="4"/>
  <c r="AA708" i="4"/>
  <c r="AA1185" i="4"/>
  <c r="AA745" i="4"/>
  <c r="AA2985" i="4"/>
  <c r="AA2988" i="4"/>
  <c r="AA2596" i="4"/>
  <c r="AA2931" i="4"/>
  <c r="AA2446" i="4"/>
  <c r="AA2843" i="4"/>
  <c r="AA2538" i="4"/>
  <c r="AA2074" i="4"/>
  <c r="AA2545" i="4"/>
  <c r="AA2789" i="4"/>
  <c r="AA2727" i="4"/>
  <c r="AA2400" i="4"/>
  <c r="AA2697" i="4"/>
  <c r="AA2355" i="4"/>
  <c r="AA2836" i="4"/>
  <c r="AA2926" i="4"/>
  <c r="AA2290" i="4"/>
  <c r="AA2006" i="4"/>
  <c r="AA2534" i="4"/>
  <c r="AA2849" i="4"/>
  <c r="AA2892" i="4"/>
  <c r="AA2588" i="4"/>
  <c r="AA2332" i="4"/>
  <c r="AA2691" i="4"/>
  <c r="AA2350" i="4"/>
  <c r="AA2830" i="4"/>
  <c r="AA2911" i="4"/>
  <c r="AA2283" i="4"/>
  <c r="AA2002" i="4"/>
  <c r="AA2973" i="4"/>
  <c r="AA2717" i="4"/>
  <c r="AA2716" i="4"/>
  <c r="AA2456" i="4"/>
  <c r="AA2910" i="4"/>
  <c r="AA2515" i="4"/>
  <c r="AA2198" i="4"/>
  <c r="AA2621" i="4"/>
  <c r="AA2506" i="4"/>
  <c r="AA2126" i="4"/>
  <c r="AA2906" i="4"/>
  <c r="AA2220" i="4"/>
  <c r="AA1957" i="4"/>
  <c r="AA2212" i="4"/>
  <c r="AA1792" i="4"/>
  <c r="AA1536" i="4"/>
  <c r="AA1280" i="4"/>
  <c r="AA1024" i="4"/>
  <c r="AA2386" i="4"/>
  <c r="AA1847" i="4"/>
  <c r="AA1591" i="4"/>
  <c r="AA1335" i="4"/>
  <c r="AA1079" i="4"/>
  <c r="AA2799" i="4"/>
  <c r="AA1984" i="4"/>
  <c r="AA1425" i="4"/>
  <c r="AA1630" i="4"/>
  <c r="AA1725" i="4"/>
  <c r="AA1389" i="4"/>
  <c r="AA880" i="4"/>
  <c r="AA2353" i="4"/>
  <c r="AA2463" i="4"/>
  <c r="AA1612" i="4"/>
  <c r="AA1100" i="4"/>
  <c r="AA1956" i="4"/>
  <c r="AA1411" i="4"/>
  <c r="AA899" i="4"/>
  <c r="AA1577" i="4"/>
  <c r="AA1879" i="4"/>
  <c r="AA1029" i="4"/>
  <c r="AA2157" i="4"/>
  <c r="AA2095" i="4"/>
  <c r="AA1480" i="4"/>
  <c r="AA968" i="4"/>
  <c r="AA1791" i="4"/>
  <c r="AA1279" i="4"/>
  <c r="AA2485" i="4"/>
  <c r="AA2192" i="4"/>
  <c r="AA1613" i="4"/>
  <c r="AA818" i="4"/>
  <c r="AA1138" i="4"/>
  <c r="AA1993" i="4"/>
  <c r="AA1828" i="4"/>
  <c r="AA1316" i="4"/>
  <c r="AA2522" i="4"/>
  <c r="AA1627" i="4"/>
  <c r="AA1115" i="4"/>
  <c r="AA2128" i="4"/>
  <c r="AA1702" i="4"/>
  <c r="AA1498" i="4"/>
  <c r="AA654" i="4"/>
  <c r="AA324" i="4"/>
  <c r="AA851" i="4"/>
  <c r="AA313" i="4"/>
  <c r="AA86" i="4"/>
  <c r="AA188" i="4"/>
  <c r="AA1374" i="4"/>
  <c r="AA389" i="4"/>
  <c r="AA1286" i="4"/>
  <c r="AA290" i="4"/>
  <c r="AA1006" i="4"/>
  <c r="AA267" i="4"/>
  <c r="AA617" i="4"/>
  <c r="AA788" i="4"/>
  <c r="AA1345" i="4"/>
  <c r="AA825" i="4"/>
  <c r="AA2905" i="4"/>
  <c r="AA2882" i="4"/>
  <c r="AA2516" i="4"/>
  <c r="AA2788" i="4"/>
  <c r="AA2339" i="4"/>
  <c r="AA2702" i="4"/>
  <c r="AA2383" i="4"/>
  <c r="AA1994" i="4"/>
  <c r="AA2389" i="4"/>
  <c r="AA2709" i="4"/>
  <c r="AA2640" i="4"/>
  <c r="AA2320" i="4"/>
  <c r="AA2590" i="4"/>
  <c r="AA2254" i="4"/>
  <c r="AA2695" i="4"/>
  <c r="AA2655" i="4"/>
  <c r="AA2182" i="4"/>
  <c r="AA1926" i="4"/>
  <c r="AA3025" i="4"/>
  <c r="AA2769" i="4"/>
  <c r="AA2786" i="4"/>
  <c r="AA2508" i="4"/>
  <c r="AA3002" i="4"/>
  <c r="AA2585" i="4"/>
  <c r="AA2250" i="4"/>
  <c r="AA2690" i="4"/>
  <c r="AA2645" i="4"/>
  <c r="AA2178" i="4"/>
  <c r="AA1922" i="4"/>
  <c r="AA2893" i="4"/>
  <c r="AA2951" i="4"/>
  <c r="AA2632" i="4"/>
  <c r="AA2376" i="4"/>
  <c r="AA2767" i="4"/>
  <c r="AA2409" i="4"/>
  <c r="AA2907" i="4"/>
  <c r="AA2514" i="4"/>
  <c r="AA2362" i="4"/>
  <c r="AA2046" i="4"/>
  <c r="AA2641" i="4"/>
  <c r="AA2133" i="4"/>
  <c r="AA1877" i="4"/>
  <c r="AA2047" i="4"/>
  <c r="AA1712" i="4"/>
  <c r="AA1456" i="4"/>
  <c r="AA1200" i="4"/>
  <c r="AA944" i="4"/>
  <c r="AA2156" i="4"/>
  <c r="AA1767" i="4"/>
  <c r="AA1511" i="4"/>
  <c r="AA1255" i="4"/>
  <c r="AA999" i="4"/>
  <c r="AA2399" i="4"/>
  <c r="AA1777" i="4"/>
  <c r="AA2075" i="4"/>
  <c r="AA2493" i="4"/>
  <c r="AA1565" i="4"/>
  <c r="AA1229" i="4"/>
  <c r="AA794" i="4"/>
  <c r="AA2317" i="4"/>
  <c r="AA2017" i="4"/>
  <c r="AA2406" i="4"/>
  <c r="AA1852" i="4"/>
  <c r="AA1596" i="4"/>
  <c r="AA1340" i="4"/>
  <c r="AA1084" i="4"/>
  <c r="AA2650" i="4"/>
  <c r="AA1924" i="4"/>
  <c r="AA1651" i="4"/>
  <c r="AA1395" i="4"/>
  <c r="AA1139" i="4"/>
  <c r="AA883" i="4"/>
  <c r="AA2351" i="4"/>
  <c r="AA1545" i="4"/>
  <c r="AA1750" i="4"/>
  <c r="AA1845" i="4"/>
  <c r="AA1674" i="4"/>
  <c r="AA997" i="4"/>
  <c r="AA678" i="4"/>
  <c r="AA2141" i="4"/>
  <c r="AA1885" i="4"/>
  <c r="AA2063" i="4"/>
  <c r="AA1720" i="4"/>
  <c r="AA1464" i="4"/>
  <c r="AA1208" i="4"/>
  <c r="AA952" i="4"/>
  <c r="AA2172" i="4"/>
  <c r="AA1775" i="4"/>
  <c r="AA1519" i="4"/>
  <c r="AA1263" i="4"/>
  <c r="AA1007" i="4"/>
  <c r="AA2427" i="4"/>
  <c r="AA1793" i="4"/>
  <c r="AA2107" i="4"/>
  <c r="AA2661" i="4"/>
  <c r="AA1581" i="4"/>
  <c r="AA1245" i="4"/>
  <c r="AA802" i="4"/>
  <c r="AA2960" i="4"/>
  <c r="AA1106" i="4"/>
  <c r="AA2097" i="4"/>
  <c r="AA1975" i="4"/>
  <c r="AA1420" i="4"/>
  <c r="AA908" i="4"/>
  <c r="AA1731" i="4"/>
  <c r="AA1219" i="4"/>
  <c r="AA2271" i="4"/>
  <c r="AA1931" i="4"/>
  <c r="AA1493" i="4"/>
  <c r="AA758" i="4"/>
  <c r="AA1965" i="4"/>
  <c r="AA1800" i="4"/>
  <c r="AA1288" i="4"/>
  <c r="AA2415" i="4"/>
  <c r="AA1599" i="4"/>
  <c r="AA1087" i="4"/>
  <c r="AA2016" i="4"/>
  <c r="AA1646" i="4"/>
  <c r="AA1405" i="4"/>
  <c r="AA626" i="4"/>
  <c r="AA2423" i="4"/>
  <c r="AA2571" i="4"/>
  <c r="AA1636" i="4"/>
  <c r="AA1124" i="4"/>
  <c r="AA2004" i="4"/>
  <c r="AA1435" i="4"/>
  <c r="AA923" i="4"/>
  <c r="AA1625" i="4"/>
  <c r="AA1960" i="4"/>
  <c r="AA1077" i="4"/>
  <c r="AA1478" i="4"/>
  <c r="AA120" i="4"/>
  <c r="AA990" i="4"/>
  <c r="AA505" i="4"/>
  <c r="AA308" i="4"/>
  <c r="AA444" i="4"/>
  <c r="AA133" i="4"/>
  <c r="AA453" i="4"/>
  <c r="AA34" i="4"/>
  <c r="AA418" i="4"/>
  <c r="AA1714" i="4"/>
  <c r="AA331" i="4"/>
  <c r="AA1334" i="4"/>
  <c r="AA852" i="4"/>
  <c r="AA1530" i="4"/>
  <c r="AA1218" i="4"/>
  <c r="AA2841" i="4"/>
  <c r="AA2796" i="4"/>
  <c r="AA2388" i="4"/>
  <c r="AA2681" i="4"/>
  <c r="AA2258" i="4"/>
  <c r="AA2530" i="4"/>
  <c r="AA2269" i="4"/>
  <c r="AA1930" i="4"/>
  <c r="AA2965" i="4"/>
  <c r="AA2962" i="4"/>
  <c r="AA2576" i="4"/>
  <c r="AA2895" i="4"/>
  <c r="AA2505" i="4"/>
  <c r="AA3035" i="4"/>
  <c r="AA2610" i="4"/>
  <c r="AA2490" i="4"/>
  <c r="AA2118" i="4"/>
  <c r="AA2878" i="4"/>
  <c r="AA2961" i="4"/>
  <c r="AA2705" i="4"/>
  <c r="AA2700" i="4"/>
  <c r="AA2444" i="4"/>
  <c r="AA2888" i="4"/>
  <c r="AA2499" i="4"/>
  <c r="AA3028" i="4"/>
  <c r="AA2605" i="4"/>
  <c r="AA2482" i="4"/>
  <c r="AA2114" i="4"/>
  <c r="AA2863" i="4"/>
  <c r="AA2829" i="4"/>
  <c r="AA2866" i="4"/>
  <c r="AA2568" i="4"/>
  <c r="AA2312" i="4"/>
  <c r="AA2665" i="4"/>
  <c r="AA2323" i="4"/>
  <c r="AA2794" i="4"/>
  <c r="AA2840" i="4"/>
  <c r="AA2253" i="4"/>
  <c r="AA1982" i="4"/>
  <c r="AA2459" i="4"/>
  <c r="AA2069" i="4"/>
  <c r="AA2635" i="4"/>
  <c r="AA1919" i="4"/>
  <c r="AA1648" i="4"/>
  <c r="AA1392" i="4"/>
  <c r="AA1136" i="4"/>
  <c r="AA3003" i="4"/>
  <c r="AA2028" i="4"/>
  <c r="AA1703" i="4"/>
  <c r="AA1447" i="4"/>
  <c r="AA1191" i="4"/>
  <c r="AA935" i="4"/>
  <c r="AA2196" i="4"/>
  <c r="AA1649" i="4"/>
  <c r="AA1854" i="4"/>
  <c r="AA2008" i="4"/>
  <c r="AA2639" i="4"/>
  <c r="AA1101" i="4"/>
  <c r="AA730" i="4"/>
  <c r="AA2215" i="4"/>
  <c r="AA1953" i="4"/>
  <c r="AA2201" i="4"/>
  <c r="AA1788" i="4"/>
  <c r="AA1532" i="4"/>
  <c r="AA1276" i="4"/>
  <c r="AA1020" i="4"/>
  <c r="AA2373" i="4"/>
  <c r="AA1843" i="4"/>
  <c r="AA1587" i="4"/>
  <c r="AA1331" i="4"/>
  <c r="AA1075" i="4"/>
  <c r="AA2771" i="4"/>
  <c r="AA1968" i="4"/>
  <c r="AA1417" i="4"/>
  <c r="AA1622" i="4"/>
  <c r="AA1717" i="4"/>
  <c r="AA1381" i="4"/>
  <c r="AA874" i="4"/>
  <c r="AA2487" i="4"/>
  <c r="AA2077" i="4"/>
  <c r="AA2678" i="4"/>
  <c r="AA1935" i="4"/>
  <c r="AA1656" i="4"/>
  <c r="AA1400" i="4"/>
  <c r="AA1144" i="4"/>
  <c r="AA888" i="4"/>
  <c r="AA2044" i="4"/>
  <c r="AA1711" i="4"/>
  <c r="AA1455" i="4"/>
  <c r="AA1199" i="4"/>
  <c r="AA943" i="4"/>
  <c r="AA2217" i="4"/>
  <c r="AA1665" i="4"/>
  <c r="AA1870" i="4"/>
  <c r="AA2040" i="4"/>
  <c r="AA1453" i="4"/>
  <c r="AA1117" i="4"/>
  <c r="AA738" i="4"/>
  <c r="AA1602" i="4"/>
  <c r="AA978" i="4"/>
  <c r="AA2033" i="4"/>
  <c r="AA1868" i="4"/>
  <c r="AA1356" i="4"/>
  <c r="AA2747" i="4"/>
  <c r="AA1667" i="4"/>
  <c r="AA1155" i="4"/>
  <c r="AA2618" i="4"/>
  <c r="AA1782" i="4"/>
  <c r="AA1802" i="4"/>
  <c r="AA694" i="4"/>
  <c r="AA1901" i="4"/>
  <c r="AA1736" i="4"/>
  <c r="AA1224" i="4"/>
  <c r="AA2208" i="4"/>
  <c r="AA1535" i="4"/>
  <c r="AA1023" i="4"/>
  <c r="AA1825" i="4"/>
  <c r="AA1518" i="4"/>
  <c r="AA1277" i="4"/>
  <c r="AA562" i="4"/>
  <c r="AA2268" i="4"/>
  <c r="AA2321" i="4"/>
  <c r="AA1572" i="4"/>
  <c r="AA1060" i="4"/>
  <c r="AA1887" i="4"/>
  <c r="AA1371" i="4"/>
  <c r="AA859" i="4"/>
  <c r="AA1497" i="4"/>
  <c r="AA1797" i="4"/>
  <c r="AA949" i="4"/>
  <c r="AA1322" i="4"/>
  <c r="AA376" i="4"/>
  <c r="AA57" i="4"/>
  <c r="AA581" i="4"/>
  <c r="AA168" i="4"/>
  <c r="AA208" i="4"/>
  <c r="AA197" i="4"/>
  <c r="AA517" i="4"/>
  <c r="AA162" i="4"/>
  <c r="AA482" i="4"/>
  <c r="AA75" i="4"/>
  <c r="AA459" i="4"/>
  <c r="AA596" i="4"/>
  <c r="AA961" i="4"/>
  <c r="AA697" i="4"/>
  <c r="AA1538" i="4"/>
  <c r="AA2777" i="4"/>
  <c r="AA2644" i="4"/>
  <c r="AA2324" i="4"/>
  <c r="AA2595" i="4"/>
  <c r="AA2928" i="4"/>
  <c r="AA2883" i="4"/>
  <c r="AA2186" i="4"/>
  <c r="AA2673" i="4"/>
  <c r="AA2901" i="4"/>
  <c r="AA2876" i="4"/>
  <c r="AA2448" i="4"/>
  <c r="AA2782" i="4"/>
  <c r="AA2419" i="4"/>
  <c r="AA2922" i="4"/>
  <c r="AA2525" i="4"/>
  <c r="AA2375" i="4"/>
  <c r="AA2054" i="4"/>
  <c r="AA2662" i="4"/>
  <c r="AA2897" i="4"/>
  <c r="AA2956" i="4"/>
  <c r="AA2636" i="4"/>
  <c r="AA2380" i="4"/>
  <c r="AA2774" i="4"/>
  <c r="AA2414" i="4"/>
  <c r="AA2915" i="4"/>
  <c r="AA2519" i="4"/>
  <c r="AA2369" i="4"/>
  <c r="AA2050" i="4"/>
  <c r="AA3021" i="4"/>
  <c r="AA2765" i="4"/>
  <c r="AA2780" i="4"/>
  <c r="AA2504" i="4"/>
  <c r="AA2995" i="4"/>
  <c r="AA2579" i="4"/>
  <c r="AA2246" i="4"/>
  <c r="AA2685" i="4"/>
  <c r="AA2634" i="4"/>
  <c r="AA2174" i="4"/>
  <c r="AA1918" i="4"/>
  <c r="AA2289" i="4"/>
  <c r="AA2005" i="4"/>
  <c r="AA2363" i="4"/>
  <c r="AA1840" i="4"/>
  <c r="AA1584" i="4"/>
  <c r="AA1328" i="4"/>
  <c r="AA1072" i="4"/>
  <c r="AA2586" i="4"/>
  <c r="AA1903" i="4"/>
  <c r="AA1639" i="4"/>
  <c r="AA1383" i="4"/>
  <c r="AA1127" i="4"/>
  <c r="AA871" i="4"/>
  <c r="AA2203" i="4"/>
  <c r="AA1521" i="4"/>
  <c r="AA1726" i="4"/>
  <c r="AA1821" i="4"/>
  <c r="AA1578" i="4"/>
  <c r="AA973" i="4"/>
  <c r="AA666" i="4"/>
  <c r="AA2145" i="4"/>
  <c r="AA1889" i="4"/>
  <c r="AA2071" i="4"/>
  <c r="AA1724" i="4"/>
  <c r="AA1468" i="4"/>
  <c r="AA1212" i="4"/>
  <c r="AA956" i="4"/>
  <c r="AA2180" i="4"/>
  <c r="AA1779" i="4"/>
  <c r="AA1523" i="4"/>
  <c r="AA1267" i="4"/>
  <c r="AA1011" i="4"/>
  <c r="AA2442" i="4"/>
  <c r="AA1801" i="4"/>
  <c r="AA2123" i="4"/>
  <c r="AA2762" i="4"/>
  <c r="AA1589" i="4"/>
  <c r="AA1253" i="4"/>
  <c r="AA806" i="4"/>
  <c r="AA2310" i="4"/>
  <c r="AA2013" i="4"/>
  <c r="AA2391" i="4"/>
  <c r="AA1848" i="4"/>
  <c r="AA1592" i="4"/>
  <c r="AA1336" i="4"/>
  <c r="AA1080" i="4"/>
  <c r="AA2629" i="4"/>
  <c r="AA1916" i="4"/>
  <c r="AA1647" i="4"/>
  <c r="AA1391" i="4"/>
  <c r="AA1135" i="4"/>
  <c r="AA879" i="4"/>
  <c r="AA2294" i="4"/>
  <c r="AA1537" i="4"/>
  <c r="AA1742" i="4"/>
  <c r="AA1837" i="4"/>
  <c r="AA1642" i="4"/>
  <c r="AA989" i="4"/>
  <c r="AA674" i="4"/>
  <c r="AA1362" i="4"/>
  <c r="AA862" i="4"/>
  <c r="AA2105" i="4"/>
  <c r="AA2870" i="4"/>
  <c r="AA1991" i="4"/>
  <c r="AA1684" i="4"/>
  <c r="AA1428" i="4"/>
  <c r="AA1172" i="4"/>
  <c r="AA916" i="4"/>
  <c r="AA2100" i="4"/>
  <c r="AA1739" i="4"/>
  <c r="AA1483" i="4"/>
  <c r="AA1227" i="4"/>
  <c r="AA971" i="4"/>
  <c r="AA2299" i="4"/>
  <c r="AA1721" i="4"/>
  <c r="AA1963" i="4"/>
  <c r="AA2152" i="4"/>
  <c r="AA1509" i="4"/>
  <c r="AA1173" i="4"/>
  <c r="AA766" i="4"/>
  <c r="AA1826" i="4"/>
  <c r="AA1034" i="4"/>
  <c r="AA372" i="4"/>
  <c r="AA2609" i="4"/>
  <c r="AA2814" i="4"/>
  <c r="AA1676" i="4"/>
  <c r="AA1164" i="4"/>
  <c r="AA2084" i="4"/>
  <c r="AA1475" i="4"/>
  <c r="AA963" i="4"/>
  <c r="AA1705" i="4"/>
  <c r="AA2120" i="4"/>
  <c r="AA1157" i="4"/>
  <c r="AA2231" i="4"/>
  <c r="AA2233" i="4"/>
  <c r="AA1544" i="4"/>
  <c r="AA1032" i="4"/>
  <c r="AA1855" i="4"/>
  <c r="AA1343" i="4"/>
  <c r="AA2856" i="4"/>
  <c r="AA1441" i="4"/>
  <c r="AA1741" i="4"/>
  <c r="AA893" i="4"/>
  <c r="AA1266" i="4"/>
  <c r="AA2057" i="4"/>
  <c r="AA1899" i="4"/>
  <c r="AA1380" i="4"/>
  <c r="AA2918" i="4"/>
  <c r="AA1691" i="4"/>
  <c r="AA1179" i="4"/>
  <c r="AA2171" i="4"/>
  <c r="AA1830" i="4"/>
  <c r="AA2099" i="4"/>
  <c r="AA718" i="4"/>
  <c r="AA938" i="4"/>
  <c r="AA396" i="4"/>
  <c r="AA249" i="4"/>
  <c r="AA22" i="4"/>
  <c r="AA1054" i="4"/>
  <c r="AA464" i="4"/>
  <c r="AA261" i="4"/>
  <c r="AA823" i="4"/>
  <c r="AA226" i="4"/>
  <c r="AA546" i="4"/>
  <c r="AA203" i="4"/>
  <c r="AA523" i="4"/>
  <c r="AA660" i="4"/>
  <c r="AA1217" i="4"/>
  <c r="AA761" i="4"/>
  <c r="AA3033" i="4"/>
  <c r="AA2967" i="4"/>
  <c r="AA2580" i="4"/>
  <c r="AA3016" i="4"/>
  <c r="AA2425" i="4"/>
  <c r="AA2815" i="4"/>
  <c r="AA2666" i="4"/>
  <c r="AA2058" i="4"/>
  <c r="AA2502" i="4"/>
  <c r="AA2837" i="4"/>
  <c r="AA2706" i="4"/>
  <c r="AA2384" i="4"/>
  <c r="AA2675" i="4"/>
  <c r="AA2334" i="4"/>
  <c r="AA2808" i="4"/>
  <c r="AA2868" i="4"/>
  <c r="AA2264" i="4"/>
  <c r="AA1990" i="4"/>
  <c r="AA2495" i="4"/>
  <c r="AA2833" i="4"/>
  <c r="AA2871" i="4"/>
  <c r="AA2572" i="4"/>
  <c r="AA2316" i="4"/>
  <c r="AA2670" i="4"/>
  <c r="AA2329" i="4"/>
  <c r="AA2800" i="4"/>
  <c r="AA2854" i="4"/>
  <c r="AA2259" i="4"/>
  <c r="AA1986" i="4"/>
  <c r="AA2957" i="4"/>
  <c r="AA2701" i="4"/>
  <c r="AA2696" i="4"/>
  <c r="AA2440" i="4"/>
  <c r="AA2880" i="4"/>
  <c r="AA2494" i="4"/>
  <c r="AA3022" i="4"/>
  <c r="AA2599" i="4"/>
  <c r="AA2475" i="4"/>
  <c r="AA2110" i="4"/>
  <c r="AA2848" i="4"/>
  <c r="AA2199" i="4"/>
  <c r="AA1941" i="4"/>
  <c r="AA2175" i="4"/>
  <c r="AA1776" i="4"/>
  <c r="AA1520" i="4"/>
  <c r="AA1264" i="4"/>
  <c r="AA1008" i="4"/>
  <c r="AA2330" i="4"/>
  <c r="AA1831" i="4"/>
  <c r="AA1575" i="4"/>
  <c r="AA1319" i="4"/>
  <c r="AA1063" i="4"/>
  <c r="AA2689" i="4"/>
  <c r="AA1920" i="4"/>
  <c r="AA2904" i="4"/>
  <c r="AA1598" i="4"/>
  <c r="AA1693" i="4"/>
  <c r="AA1357" i="4"/>
  <c r="AA858" i="4"/>
  <c r="AA2513" i="4"/>
  <c r="AA2081" i="4"/>
  <c r="AA2699" i="4"/>
  <c r="AA1943" i="4"/>
  <c r="AA1660" i="4"/>
  <c r="AA1404" i="4"/>
  <c r="AA1148" i="4"/>
  <c r="AA892" i="4"/>
  <c r="AA2052" i="4"/>
  <c r="AA1715" i="4"/>
  <c r="AA1459" i="4"/>
  <c r="AA1203" i="4"/>
  <c r="AA947" i="4"/>
  <c r="AA2228" i="4"/>
  <c r="AA1673" i="4"/>
  <c r="AA1880" i="4"/>
  <c r="AA2056" i="4"/>
  <c r="AA1461" i="4"/>
  <c r="AA1125" i="4"/>
  <c r="AA742" i="4"/>
  <c r="AA2209" i="4"/>
  <c r="AA1949" i="4"/>
  <c r="AA2191" i="4"/>
  <c r="AA1784" i="4"/>
  <c r="AA1528" i="4"/>
  <c r="AA1272" i="4"/>
  <c r="AA1016" i="4"/>
  <c r="AA2358" i="4"/>
  <c r="AA1839" i="4"/>
  <c r="AA1583" i="4"/>
  <c r="AA1327" i="4"/>
  <c r="AA1071" i="4"/>
  <c r="AA2742" i="4"/>
  <c r="AA1952" i="4"/>
  <c r="AA1409" i="4"/>
  <c r="AA1614" i="4"/>
  <c r="AA1709" i="4"/>
  <c r="AA1373" i="4"/>
  <c r="AA869" i="4"/>
  <c r="AA610" i="4"/>
  <c r="AA1234" i="4"/>
  <c r="AA2374" i="4"/>
  <c r="AA2041" i="4"/>
  <c r="AA2491" i="4"/>
  <c r="AA1878" i="4"/>
  <c r="AA1620" i="4"/>
  <c r="AA1364" i="4"/>
  <c r="AA1108" i="4"/>
  <c r="AA2804" i="4"/>
  <c r="AA1972" i="4"/>
  <c r="AA1675" i="4"/>
  <c r="AA1419" i="4"/>
  <c r="AA1163" i="4"/>
  <c r="AA907" i="4"/>
  <c r="AA2819" i="4"/>
  <c r="AA1593" i="4"/>
  <c r="AA1798" i="4"/>
  <c r="AA1900" i="4"/>
  <c r="AA1866" i="4"/>
  <c r="AA1045" i="4"/>
  <c r="AA702" i="4"/>
  <c r="AA1422" i="4"/>
  <c r="AA906" i="4"/>
  <c r="AA184" i="4"/>
  <c r="AA460" i="4"/>
  <c r="AA2169" i="4"/>
  <c r="AA2119" i="4"/>
  <c r="AA1492" i="4"/>
  <c r="AA980" i="4"/>
  <c r="AA1803" i="4"/>
  <c r="AA1291" i="4"/>
  <c r="AA2539" i="4"/>
  <c r="AA2337" i="4"/>
  <c r="AA1637" i="4"/>
  <c r="AA830" i="4"/>
  <c r="AA1162" i="4"/>
  <c r="AA1182" i="4"/>
  <c r="AA480" i="4"/>
  <c r="AA201" i="4"/>
  <c r="AA457" i="4"/>
  <c r="AA1318" i="4"/>
  <c r="AA230" i="4"/>
  <c r="AA486" i="4"/>
  <c r="AA1842" i="4"/>
  <c r="AA255" i="4"/>
  <c r="AA511" i="4"/>
  <c r="AA584" i="4"/>
  <c r="AA840" i="4"/>
  <c r="AA1321" i="4"/>
  <c r="AA749" i="4"/>
  <c r="AA1446" i="4"/>
  <c r="AA436" i="4"/>
  <c r="AA220" i="4"/>
  <c r="AA496" i="4"/>
  <c r="AA205" i="4"/>
  <c r="AA461" i="4"/>
  <c r="AA1350" i="4"/>
  <c r="AA234" i="4"/>
  <c r="AA490" i="4"/>
  <c r="AA2051" i="4"/>
  <c r="AA259" i="4"/>
  <c r="AA515" i="4"/>
  <c r="AA588" i="4"/>
  <c r="AA844" i="4"/>
  <c r="AA20" i="4"/>
  <c r="AA488" i="4"/>
  <c r="AA16" i="4"/>
  <c r="AA85" i="4"/>
  <c r="AA341" i="4"/>
  <c r="AA637" i="4"/>
  <c r="AA114" i="4"/>
  <c r="AA370" i="4"/>
  <c r="AA747" i="4"/>
  <c r="AA155" i="4"/>
  <c r="AA411" i="4"/>
  <c r="AA950" i="4"/>
  <c r="AA740" i="4"/>
  <c r="AA1121" i="4"/>
  <c r="AA649" i="4"/>
  <c r="AA1026" i="4"/>
  <c r="AA2953" i="4"/>
  <c r="AA3031" i="4"/>
  <c r="AA2692" i="4"/>
  <c r="AA2436" i="4"/>
  <c r="AA2874" i="4"/>
  <c r="AA2489" i="4"/>
  <c r="AA3014" i="4"/>
  <c r="AA2594" i="4"/>
  <c r="AA2469" i="4"/>
  <c r="AA2106" i="4"/>
  <c r="AA2835" i="4"/>
  <c r="AA3013" i="4"/>
  <c r="AA2757" i="4"/>
  <c r="AA2770" i="4"/>
  <c r="AA2496" i="4"/>
  <c r="AA2980" i="4"/>
  <c r="AA2569" i="4"/>
  <c r="AA2238" i="4"/>
  <c r="AA2674" i="4"/>
  <c r="AA2613" i="4"/>
  <c r="AA2166" i="4"/>
  <c r="AA1910" i="4"/>
  <c r="AA3009" i="4"/>
  <c r="AA2753" i="4"/>
  <c r="AA2764" i="4"/>
  <c r="AA2492" i="4"/>
  <c r="AA2974" i="4"/>
  <c r="AA2563" i="4"/>
  <c r="AA2234" i="4"/>
  <c r="AA2669" i="4"/>
  <c r="AA2602" i="4"/>
  <c r="AA2162" i="4"/>
  <c r="AA3034" i="4"/>
  <c r="AA2877" i="4"/>
  <c r="AA2930" i="4"/>
  <c r="AA2616" i="4"/>
  <c r="AA2360" i="4"/>
  <c r="AA2739" i="4"/>
  <c r="AA2387" i="4"/>
  <c r="AA2879" i="4"/>
  <c r="AA3011" i="4"/>
  <c r="AA2333" i="4"/>
  <c r="AA2030" i="4"/>
  <c r="AA2598" i="4"/>
  <c r="AA2117" i="4"/>
  <c r="AA2955" i="4"/>
  <c r="AA2015" i="4"/>
  <c r="AA1696" i="4"/>
  <c r="AA1440" i="4"/>
  <c r="AA1184" i="4"/>
  <c r="AA928" i="4"/>
  <c r="AA2124" i="4"/>
  <c r="AA1751" i="4"/>
  <c r="AA1495" i="4"/>
  <c r="AA1239" i="4"/>
  <c r="AA983" i="4"/>
  <c r="AA2342" i="4"/>
  <c r="AA1745" i="4"/>
  <c r="AA2011" i="4"/>
  <c r="AA2267" i="4"/>
  <c r="AA1533" i="4"/>
  <c r="AA1197" i="4"/>
  <c r="AA778" i="4"/>
  <c r="AA2282" i="4"/>
  <c r="AA2001" i="4"/>
  <c r="AA2349" i="4"/>
  <c r="AA1836" i="4"/>
  <c r="AA1580" i="4"/>
  <c r="AA1324" i="4"/>
  <c r="AA1068" i="4"/>
  <c r="AA2565" i="4"/>
  <c r="AA1898" i="4"/>
  <c r="AA1635" i="4"/>
  <c r="AA1379" i="4"/>
  <c r="AA1123" i="4"/>
  <c r="AA867" i="4"/>
  <c r="AA2168" i="4"/>
  <c r="AA1513" i="4"/>
  <c r="AA1718" i="4"/>
  <c r="AA1813" i="4"/>
  <c r="AA1546" i="4"/>
  <c r="AA965" i="4"/>
  <c r="AA662" i="4"/>
  <c r="AA2125" i="4"/>
  <c r="AA3012" i="4"/>
  <c r="AA2031" i="4"/>
  <c r="AA1704" i="4"/>
  <c r="AA1448" i="4"/>
  <c r="AA1192" i="4"/>
  <c r="AA936" i="4"/>
  <c r="AA2140" i="4"/>
  <c r="AA1759" i="4"/>
  <c r="AA1503" i="4"/>
  <c r="AA1247" i="4"/>
  <c r="AA991" i="4"/>
  <c r="AA2370" i="4"/>
  <c r="AA1761" i="4"/>
  <c r="AA2043" i="4"/>
  <c r="AA2379" i="4"/>
  <c r="AA1549" i="4"/>
  <c r="AA1213" i="4"/>
  <c r="AA786" i="4"/>
  <c r="AA2083" i="4"/>
  <c r="AA1074" i="4"/>
  <c r="AA2225" i="4"/>
  <c r="AA1961" i="4"/>
  <c r="AA2223" i="4"/>
  <c r="AA1796" i="4"/>
  <c r="AA1540" i="4"/>
  <c r="AA1284" i="4"/>
  <c r="AA1028" i="4"/>
  <c r="AA2401" i="4"/>
  <c r="AA1851" i="4"/>
  <c r="AA1595" i="4"/>
  <c r="AA1339" i="4"/>
  <c r="AA1083" i="4"/>
  <c r="AA2827" i="4"/>
  <c r="AA2000" i="4"/>
  <c r="AA1433" i="4"/>
  <c r="AA1638" i="4"/>
  <c r="AA1733" i="4"/>
  <c r="AA1397" i="4"/>
  <c r="AA885" i="4"/>
  <c r="AA622" i="4"/>
  <c r="AA1258" i="4"/>
  <c r="AA84" i="4"/>
  <c r="AA504" i="4"/>
  <c r="AA288" i="4"/>
  <c r="AA153" i="4"/>
  <c r="AA409" i="4"/>
  <c r="AA934" i="4"/>
  <c r="AA182" i="4"/>
  <c r="AA438" i="4"/>
  <c r="AA1166" i="4"/>
  <c r="AA207" i="4"/>
  <c r="AA463" i="4"/>
  <c r="AA1366" i="4"/>
  <c r="AA792" i="4"/>
  <c r="AA1225" i="4"/>
  <c r="AA701" i="4"/>
  <c r="AA1242" i="4"/>
  <c r="AA420" i="4"/>
  <c r="AA28" i="4"/>
  <c r="AA304" i="4"/>
  <c r="AA157" i="4"/>
  <c r="AA413" i="4"/>
  <c r="AA966" i="4"/>
  <c r="AA186" i="4"/>
  <c r="AA442" i="4"/>
  <c r="AA1198" i="4"/>
  <c r="AA211" i="4"/>
  <c r="AA467" i="4"/>
  <c r="AA1398" i="4"/>
  <c r="AA796" i="4"/>
  <c r="AA1233" i="4"/>
  <c r="AA1210" i="4"/>
  <c r="AA693" i="4"/>
  <c r="AA1209" i="4"/>
  <c r="AA784" i="4"/>
  <c r="AA1302" i="4"/>
  <c r="AA455" i="4"/>
  <c r="AA199" i="4"/>
  <c r="AA1102" i="4"/>
  <c r="AA430" i="4"/>
  <c r="AA174" i="4"/>
  <c r="AA876" i="4"/>
  <c r="AA401" i="4"/>
  <c r="AA145" i="4"/>
  <c r="AA256" i="4"/>
  <c r="AA1454" i="4"/>
  <c r="AA228" i="4"/>
  <c r="AA1186" i="4"/>
  <c r="AA689" i="4"/>
  <c r="AA1041" i="4"/>
  <c r="AA751" i="4"/>
  <c r="AA115" i="4"/>
  <c r="AA346" i="4"/>
  <c r="AA589" i="4"/>
  <c r="AA61" i="4"/>
  <c r="AA392" i="4"/>
  <c r="AA868" i="4"/>
  <c r="AA1033" i="4"/>
  <c r="AA735" i="4"/>
  <c r="AA111" i="4"/>
  <c r="AA342" i="4"/>
  <c r="AA1977" i="4"/>
  <c r="AA1812" i="4"/>
  <c r="AA1300" i="4"/>
  <c r="AA2458" i="4"/>
  <c r="AA1611" i="4"/>
  <c r="AA1099" i="4"/>
  <c r="AA2064" i="4"/>
  <c r="AA1670" i="4"/>
  <c r="AA1437" i="4"/>
  <c r="AA638" i="4"/>
  <c r="AA603" i="4"/>
  <c r="AA204" i="4"/>
  <c r="AA1650" i="4"/>
  <c r="AA265" i="4"/>
  <c r="AA521" i="4"/>
  <c r="AA38" i="4"/>
  <c r="AA294" i="4"/>
  <c r="AA551" i="4"/>
  <c r="AA63" i="4"/>
  <c r="AA319" i="4"/>
  <c r="AA593" i="4"/>
  <c r="AA648" i="4"/>
  <c r="AA937" i="4"/>
  <c r="AA1474" i="4"/>
  <c r="AA813" i="4"/>
  <c r="AA582" i="4"/>
  <c r="AA200" i="4"/>
  <c r="AA476" i="4"/>
  <c r="AA269" i="4"/>
  <c r="AA525" i="4"/>
  <c r="AA42" i="4"/>
  <c r="AA298" i="4"/>
  <c r="AA556" i="4"/>
  <c r="AA67" i="4"/>
  <c r="AA323" i="4"/>
  <c r="AA601" i="4"/>
  <c r="AA652" i="4"/>
  <c r="AA945" i="4"/>
  <c r="AA292" i="4"/>
  <c r="AA1923" i="4"/>
  <c r="AA272" i="4"/>
  <c r="AA149" i="4"/>
  <c r="AA405" i="4"/>
  <c r="AA902" i="4"/>
  <c r="AA178" i="4"/>
  <c r="AA434" i="4"/>
  <c r="AA1134" i="4"/>
  <c r="AA219" i="4"/>
  <c r="AA475" i="4"/>
  <c r="AA1502" i="4"/>
  <c r="AA804" i="4"/>
  <c r="AA1249" i="4"/>
  <c r="AA713" i="4"/>
  <c r="AA1282" i="4"/>
  <c r="AA2889" i="4"/>
  <c r="AA2946" i="4"/>
  <c r="AA2628" i="4"/>
  <c r="AA2372" i="4"/>
  <c r="AA2760" i="4"/>
  <c r="AA2403" i="4"/>
  <c r="AA2900" i="4"/>
  <c r="AA2509" i="4"/>
  <c r="AA2354" i="4"/>
  <c r="AA2042" i="4"/>
  <c r="AA2630" i="4"/>
  <c r="AA2949" i="4"/>
  <c r="AA3026" i="4"/>
  <c r="AA2688" i="4"/>
  <c r="AA2432" i="4"/>
  <c r="AA2867" i="4"/>
  <c r="AA2483" i="4"/>
  <c r="AA3007" i="4"/>
  <c r="AA2589" i="4"/>
  <c r="AA2461" i="4"/>
  <c r="AA2102" i="4"/>
  <c r="AA2820" i="4"/>
  <c r="AA2945" i="4"/>
  <c r="AA3020" i="4"/>
  <c r="AA2684" i="4"/>
  <c r="AA2428" i="4"/>
  <c r="AA2859" i="4"/>
  <c r="AA2478" i="4"/>
  <c r="AA3000" i="4"/>
  <c r="AA2583" i="4"/>
  <c r="AA2454" i="4"/>
  <c r="AA2098" i="4"/>
  <c r="AA2806" i="4"/>
  <c r="AA2813" i="4"/>
  <c r="AA2844" i="4"/>
  <c r="AA2552" i="4"/>
  <c r="AA2296" i="4"/>
  <c r="AA2643" i="4"/>
  <c r="AA2302" i="4"/>
  <c r="AA2766" i="4"/>
  <c r="AA2783" i="4"/>
  <c r="AA2232" i="4"/>
  <c r="AA1966" i="4"/>
  <c r="AA2402" i="4"/>
  <c r="AA2053" i="4"/>
  <c r="AA2550" i="4"/>
  <c r="AA1894" i="4"/>
  <c r="AA1632" i="4"/>
  <c r="AA1376" i="4"/>
  <c r="AA1120" i="4"/>
  <c r="AA2890" i="4"/>
  <c r="AA1996" i="4"/>
  <c r="AA1687" i="4"/>
  <c r="AA1431" i="4"/>
  <c r="AA1175" i="4"/>
  <c r="AA919" i="4"/>
  <c r="AA2163" i="4"/>
  <c r="AA1617" i="4"/>
  <c r="AA1822" i="4"/>
  <c r="AA1944" i="4"/>
  <c r="AA2035" i="4"/>
  <c r="AA1069" i="4"/>
  <c r="AA714" i="4"/>
  <c r="AA2193" i="4"/>
  <c r="AA1937" i="4"/>
  <c r="AA2167" i="4"/>
  <c r="AA1772" i="4"/>
  <c r="AA1516" i="4"/>
  <c r="AA1260" i="4"/>
  <c r="AA1004" i="4"/>
  <c r="AA2315" i="4"/>
  <c r="AA1827" i="4"/>
  <c r="AA1571" i="4"/>
  <c r="AA1315" i="4"/>
  <c r="AA1059" i="4"/>
  <c r="AA2667" i="4"/>
  <c r="AA1906" i="4"/>
  <c r="AA2790" i="4"/>
  <c r="AA1590" i="4"/>
  <c r="AA1685" i="4"/>
  <c r="AA1349" i="4"/>
  <c r="AA854" i="4"/>
  <c r="AA2431" i="4"/>
  <c r="AA2061" i="4"/>
  <c r="AA2593" i="4"/>
  <c r="AA1904" i="4"/>
  <c r="AA1640" i="4"/>
  <c r="AA1384" i="4"/>
  <c r="AA1128" i="4"/>
  <c r="AA2947" i="4"/>
  <c r="AA2012" i="4"/>
  <c r="AA1695" i="4"/>
  <c r="AA1439" i="4"/>
  <c r="AA1183" i="4"/>
  <c r="AA927" i="4"/>
  <c r="AA2179" i="4"/>
  <c r="AA1633" i="4"/>
  <c r="AA1838" i="4"/>
  <c r="AA1976" i="4"/>
  <c r="AA2176" i="4"/>
  <c r="AA1085" i="4"/>
  <c r="AA722" i="4"/>
  <c r="AA1494" i="4"/>
  <c r="AA946" i="4"/>
  <c r="AA2153" i="4"/>
  <c r="AA1897" i="4"/>
  <c r="AA2087" i="4"/>
  <c r="AA1732" i="4"/>
  <c r="AA1476" i="4"/>
  <c r="AA1220" i="4"/>
  <c r="AA964" i="4"/>
  <c r="AA2197" i="4"/>
  <c r="AA1787" i="4"/>
  <c r="AA1531" i="4"/>
  <c r="AA1275" i="4"/>
  <c r="AA1019" i="4"/>
  <c r="AA2470" i="4"/>
  <c r="AA1817" i="4"/>
  <c r="AA2160" i="4"/>
  <c r="AA2990" i="4"/>
  <c r="AA1605" i="4"/>
  <c r="AA1269" i="4"/>
  <c r="AA814" i="4"/>
  <c r="AA558" i="4"/>
  <c r="AA1130" i="4"/>
  <c r="AA356" i="4"/>
  <c r="AA268" i="4"/>
  <c r="AA544" i="4"/>
  <c r="AA217" i="4"/>
  <c r="AA473" i="4"/>
  <c r="AA1470" i="4"/>
  <c r="AA246" i="4"/>
  <c r="AA502" i="4"/>
  <c r="AA15" i="4"/>
  <c r="AA271" i="4"/>
  <c r="AA527" i="4"/>
  <c r="AA600" i="4"/>
  <c r="AA856" i="4"/>
  <c r="AA1353" i="4"/>
  <c r="AA765" i="4"/>
  <c r="AA1634" i="4"/>
  <c r="AA1150" i="4"/>
  <c r="AA284" i="4"/>
  <c r="AA564" i="4"/>
  <c r="AA221" i="4"/>
  <c r="AA477" i="4"/>
  <c r="AA1554" i="4"/>
  <c r="AA250" i="4"/>
  <c r="AA506" i="4"/>
  <c r="AA19" i="4"/>
  <c r="AA275" i="4"/>
  <c r="AA531" i="4"/>
  <c r="AA604" i="4"/>
  <c r="AA861" i="4"/>
  <c r="AA1361" i="4"/>
  <c r="AA954" i="4"/>
  <c r="AA2131" i="4"/>
  <c r="AA1081" i="4"/>
  <c r="AA720" i="4"/>
  <c r="AA831" i="4"/>
  <c r="AA391" i="4"/>
  <c r="AA135" i="4"/>
  <c r="AA731" i="4"/>
  <c r="AA366" i="4"/>
  <c r="AA110" i="4"/>
  <c r="AA629" i="4"/>
  <c r="AA337" i="4"/>
  <c r="AA81" i="4"/>
  <c r="AA2213" i="4"/>
  <c r="AA472" i="4"/>
  <c r="AA1278" i="4"/>
  <c r="AA930" i="4"/>
  <c r="AA2067" i="4"/>
  <c r="AA828" i="4"/>
  <c r="AA499" i="4"/>
  <c r="AA1486" i="4"/>
  <c r="AA218" i="4"/>
  <c r="AA445" i="4"/>
  <c r="AA432" i="4"/>
  <c r="AA180" i="4"/>
  <c r="AA733" i="4"/>
  <c r="AA824" i="4"/>
  <c r="AA495" i="4"/>
  <c r="AA1429" i="4"/>
  <c r="AA214" i="4"/>
  <c r="AA1913" i="4"/>
  <c r="AA1748" i="4"/>
  <c r="AA1236" i="4"/>
  <c r="AA2240" i="4"/>
  <c r="AA1547" i="4"/>
  <c r="AA1035" i="4"/>
  <c r="AA1849" i="4"/>
  <c r="AA1542" i="4"/>
  <c r="AA1301" i="4"/>
  <c r="AA574" i="4"/>
  <c r="AA100" i="4"/>
  <c r="AA1342" i="4"/>
  <c r="AA73" i="4"/>
  <c r="AA329" i="4"/>
  <c r="AA613" i="4"/>
  <c r="AA102" i="4"/>
  <c r="AA358" i="4"/>
  <c r="AA699" i="4"/>
  <c r="AA127" i="4"/>
  <c r="AA383" i="4"/>
  <c r="AA799" i="4"/>
  <c r="AA712" i="4"/>
  <c r="AA1065" i="4"/>
  <c r="AA2003" i="4"/>
  <c r="AA922" i="4"/>
  <c r="AA819" i="4"/>
  <c r="AA456" i="4"/>
  <c r="AA1522" i="4"/>
  <c r="AA77" i="4"/>
  <c r="AA333" i="4"/>
  <c r="AA621" i="4"/>
  <c r="AA106" i="4"/>
  <c r="AA362" i="4"/>
  <c r="AA715" i="4"/>
  <c r="AA131" i="4"/>
  <c r="AA387" i="4"/>
  <c r="AA815" i="4"/>
  <c r="AA716" i="4"/>
  <c r="AA1073" i="4"/>
  <c r="AA571" i="4"/>
  <c r="AA252" i="4"/>
  <c r="AA528" i="4"/>
  <c r="AA213" i="4"/>
  <c r="AA469" i="4"/>
  <c r="AA1418" i="4"/>
  <c r="AA242" i="4"/>
  <c r="AA498" i="4"/>
  <c r="AA27" i="4"/>
  <c r="AA283" i="4"/>
  <c r="AA539" i="4"/>
  <c r="AA612" i="4"/>
  <c r="AA872" i="4"/>
  <c r="AA1377" i="4"/>
  <c r="AA777" i="4"/>
  <c r="AA1794" i="4"/>
  <c r="AA2825" i="4"/>
  <c r="AA2860" i="4"/>
  <c r="AA2564" i="4"/>
  <c r="AA2308" i="4"/>
  <c r="AA2659" i="4"/>
  <c r="AA2318" i="4"/>
  <c r="AA2787" i="4"/>
  <c r="AA2826" i="4"/>
  <c r="AA2248" i="4"/>
  <c r="AA1978" i="4"/>
  <c r="AA2474" i="4"/>
  <c r="AA2885" i="4"/>
  <c r="AA2940" i="4"/>
  <c r="AA2624" i="4"/>
  <c r="AA2368" i="4"/>
  <c r="AA2752" i="4"/>
  <c r="AA2398" i="4"/>
  <c r="AA2894" i="4"/>
  <c r="AA2503" i="4"/>
  <c r="AA2347" i="4"/>
  <c r="AA2038" i="4"/>
  <c r="AA2619" i="4"/>
  <c r="AA2881" i="4"/>
  <c r="AA2935" i="4"/>
  <c r="AA2620" i="4"/>
  <c r="AA2364" i="4"/>
  <c r="AA2746" i="4"/>
  <c r="AA2393" i="4"/>
  <c r="AA2886" i="4"/>
  <c r="AA3024" i="4"/>
  <c r="AA2341" i="4"/>
  <c r="AA2034" i="4"/>
  <c r="AA3005" i="4"/>
  <c r="AA2749" i="4"/>
  <c r="AA2759" i="4"/>
  <c r="AA2488" i="4"/>
  <c r="AA2966" i="4"/>
  <c r="AA2558" i="4"/>
  <c r="AA2230" i="4"/>
  <c r="AA2663" i="4"/>
  <c r="AA2591" i="4"/>
  <c r="AA2158" i="4"/>
  <c r="AA3019" i="4"/>
  <c r="AA2263" i="4"/>
  <c r="AA1989" i="4"/>
  <c r="AA2306" i="4"/>
  <c r="AA1824" i="4"/>
  <c r="AA1568" i="4"/>
  <c r="AA1312" i="4"/>
  <c r="AA1056" i="4"/>
  <c r="AA2501" i="4"/>
  <c r="AA1882" i="4"/>
  <c r="AA1623" i="4"/>
  <c r="AA1367" i="4"/>
  <c r="AA1111" i="4"/>
  <c r="AA3027" i="4"/>
  <c r="AA2112" i="4"/>
  <c r="AA1489" i="4"/>
  <c r="AA1694" i="4"/>
  <c r="AA1789" i="4"/>
  <c r="AA1482" i="4"/>
  <c r="AA941" i="4"/>
  <c r="AA650" i="4"/>
  <c r="AA2129" i="4"/>
  <c r="AA1873" i="4"/>
  <c r="AA2039" i="4"/>
  <c r="AA1708" i="4"/>
  <c r="AA1452" i="4"/>
  <c r="AA1196" i="4"/>
  <c r="AA940" i="4"/>
  <c r="AA2148" i="4"/>
  <c r="AA1763" i="4"/>
  <c r="AA1507" i="4"/>
  <c r="AA1251" i="4"/>
  <c r="AA995" i="4"/>
  <c r="AA2385" i="4"/>
  <c r="AA1769" i="4"/>
  <c r="AA2059" i="4"/>
  <c r="AA2437" i="4"/>
  <c r="AA1557" i="4"/>
  <c r="AA1221" i="4"/>
  <c r="AA790" i="4"/>
  <c r="AA2274" i="4"/>
  <c r="AA1997" i="4"/>
  <c r="AA2335" i="4"/>
  <c r="AA1832" i="4"/>
  <c r="AA1576" i="4"/>
  <c r="AA1320" i="4"/>
  <c r="AA1064" i="4"/>
  <c r="AA2543" i="4"/>
  <c r="AA1892" i="4"/>
  <c r="AA1631" i="4"/>
  <c r="AA1375" i="4"/>
  <c r="AA1119" i="4"/>
  <c r="AA863" i="4"/>
  <c r="AA2144" i="4"/>
  <c r="AA1505" i="4"/>
  <c r="AA1710" i="4"/>
  <c r="AA1805" i="4"/>
  <c r="AA1514" i="4"/>
  <c r="AA957" i="4"/>
  <c r="AA658" i="4"/>
  <c r="AA1330" i="4"/>
  <c r="AA2555" i="4"/>
  <c r="AA2089" i="4"/>
  <c r="AA2756" i="4"/>
  <c r="AA1959" i="4"/>
  <c r="AA1668" i="4"/>
  <c r="AA1412" i="4"/>
  <c r="AA1156" i="4"/>
  <c r="AA900" i="4"/>
  <c r="AA2068" i="4"/>
  <c r="AA1723" i="4"/>
  <c r="AA1467" i="4"/>
  <c r="AA1211" i="4"/>
  <c r="AA955" i="4"/>
  <c r="AA2249" i="4"/>
  <c r="AA1689" i="4"/>
  <c r="AA1902" i="4"/>
  <c r="AA2088" i="4"/>
  <c r="AA1477" i="4"/>
  <c r="AA1141" i="4"/>
  <c r="AA750" i="4"/>
  <c r="AA1698" i="4"/>
  <c r="AA1002" i="4"/>
  <c r="AA755" i="4"/>
  <c r="AA524" i="4"/>
  <c r="AA25" i="4"/>
  <c r="AA281" i="4"/>
  <c r="AA537" i="4"/>
  <c r="AA54" i="4"/>
  <c r="AA310" i="4"/>
  <c r="AA575" i="4"/>
  <c r="AA79" i="4"/>
  <c r="AA335" i="4"/>
  <c r="AA625" i="4"/>
  <c r="AA664" i="4"/>
  <c r="AA969" i="4"/>
  <c r="AA1562" i="4"/>
  <c r="AA829" i="4"/>
  <c r="AA614" i="4"/>
  <c r="AA264" i="4"/>
  <c r="AA540" i="4"/>
  <c r="AA29" i="4"/>
  <c r="AA285" i="4"/>
  <c r="AA541" i="4"/>
  <c r="AA58" i="4"/>
  <c r="AA314" i="4"/>
  <c r="AA583" i="4"/>
  <c r="AA83" i="4"/>
  <c r="AA339" i="4"/>
  <c r="AA633" i="4"/>
  <c r="AA668" i="4"/>
  <c r="AA977" i="4"/>
  <c r="AA598" i="4"/>
  <c r="AA821" i="4"/>
  <c r="AA1506" i="4"/>
  <c r="AA953" i="4"/>
  <c r="AA656" i="4"/>
  <c r="AA609" i="4"/>
  <c r="AA327" i="4"/>
  <c r="AA71" i="4"/>
  <c r="AA561" i="4"/>
  <c r="AA302" i="4"/>
  <c r="AA46" i="4"/>
  <c r="AA529" i="4"/>
  <c r="AA273" i="4"/>
  <c r="AA17" i="4"/>
  <c r="AA492" i="4"/>
  <c r="AA216" i="4"/>
  <c r="AA586" i="4"/>
  <c r="AA817" i="4"/>
  <c r="AA1490" i="4"/>
  <c r="AA700" i="4"/>
  <c r="AA371" i="4"/>
  <c r="AA651" i="4"/>
  <c r="AA90" i="4"/>
  <c r="AA317" i="4"/>
  <c r="AA958" i="4"/>
  <c r="AA388" i="4"/>
  <c r="AA1818" i="4"/>
  <c r="AA696" i="4"/>
  <c r="AA367" i="4"/>
  <c r="AA639" i="4"/>
  <c r="AA2247" i="4"/>
  <c r="AA2265" i="4"/>
  <c r="AA1556" i="4"/>
  <c r="AA1044" i="4"/>
  <c r="AA1867" i="4"/>
  <c r="AA1355" i="4"/>
  <c r="AA2942" i="4"/>
  <c r="AA1465" i="4"/>
  <c r="AA1765" i="4"/>
  <c r="AA917" i="4"/>
  <c r="AA1290" i="4"/>
  <c r="AA440" i="4"/>
  <c r="AA224" i="4"/>
  <c r="AA137" i="4"/>
  <c r="AA393" i="4"/>
  <c r="AA839" i="4"/>
  <c r="AA166" i="4"/>
  <c r="AA422" i="4"/>
  <c r="AA1038" i="4"/>
  <c r="AA191" i="4"/>
  <c r="AA447" i="4"/>
  <c r="AA1238" i="4"/>
  <c r="AA776" i="4"/>
  <c r="AA1193" i="4"/>
  <c r="AA685" i="4"/>
  <c r="AA1178" i="4"/>
  <c r="AA164" i="4"/>
  <c r="AA1310" i="4"/>
  <c r="AA240" i="4"/>
  <c r="AA141" i="4"/>
  <c r="AA397" i="4"/>
  <c r="AA855" i="4"/>
  <c r="AA170" i="4"/>
  <c r="AA426" i="4"/>
  <c r="AA1070" i="4"/>
  <c r="AA195" i="4"/>
  <c r="AA451" i="4"/>
  <c r="AA1270" i="4"/>
  <c r="AA780" i="4"/>
  <c r="AA1201" i="4"/>
  <c r="AA232" i="4"/>
  <c r="AA508" i="4"/>
  <c r="AA21" i="4"/>
  <c r="AA277" i="4"/>
  <c r="AA533" i="4"/>
  <c r="AA50" i="4"/>
  <c r="AA306" i="4"/>
  <c r="AA567" i="4"/>
  <c r="AA91" i="4"/>
  <c r="AA347" i="4"/>
  <c r="AA655" i="4"/>
  <c r="AA676" i="4"/>
  <c r="AA993" i="4"/>
  <c r="AA1658" i="4"/>
  <c r="AA841" i="4"/>
  <c r="AA3017" i="4"/>
  <c r="AA2761" i="4"/>
  <c r="AA2775" i="4"/>
  <c r="AA2500" i="4"/>
  <c r="AA2987" i="4"/>
  <c r="AA2574" i="4"/>
  <c r="AA2242" i="4"/>
  <c r="AA2679" i="4"/>
  <c r="AA2623" i="4"/>
  <c r="AA2170" i="4"/>
  <c r="AA1914" i="4"/>
  <c r="AA2359" i="4"/>
  <c r="AA2821" i="4"/>
  <c r="AA2855" i="4"/>
  <c r="AA2560" i="4"/>
  <c r="AA2304" i="4"/>
  <c r="AA2654" i="4"/>
  <c r="AA2313" i="4"/>
  <c r="AA2779" i="4"/>
  <c r="AA2811" i="4"/>
  <c r="AA2243" i="4"/>
  <c r="AA1974" i="4"/>
  <c r="AA2466" i="4"/>
  <c r="AA2817" i="4"/>
  <c r="AA2850" i="4"/>
  <c r="AA2556" i="4"/>
  <c r="AA2300" i="4"/>
  <c r="AA2649" i="4"/>
  <c r="AA2307" i="4"/>
  <c r="AA2772" i="4"/>
  <c r="AA2798" i="4"/>
  <c r="AA2237" i="4"/>
  <c r="AA1970" i="4"/>
  <c r="AA2941" i="4"/>
  <c r="AA3015" i="4"/>
  <c r="AA2680" i="4"/>
  <c r="AA2424" i="4"/>
  <c r="AA2852" i="4"/>
  <c r="AA2473" i="4"/>
  <c r="AA2992" i="4"/>
  <c r="AA2578" i="4"/>
  <c r="AA2447" i="4"/>
  <c r="AA2094" i="4"/>
  <c r="AA2792" i="4"/>
  <c r="AA2181" i="4"/>
  <c r="AA1925" i="4"/>
  <c r="AA2143" i="4"/>
  <c r="AA1760" i="4"/>
  <c r="AA1504" i="4"/>
  <c r="AA1248" i="4"/>
  <c r="AA992" i="4"/>
  <c r="AA2273" i="4"/>
  <c r="AA1815" i="4"/>
  <c r="AA1559" i="4"/>
  <c r="AA1303" i="4"/>
  <c r="AA1047" i="4"/>
  <c r="AA2603" i="4"/>
  <c r="AA1874" i="4"/>
  <c r="AA2511" i="4"/>
  <c r="AA1566" i="4"/>
  <c r="AA1661" i="4"/>
  <c r="AA1325" i="4"/>
  <c r="AA842" i="4"/>
  <c r="AA2453" i="4"/>
  <c r="AA2065" i="4"/>
  <c r="AA2614" i="4"/>
  <c r="AA1911" i="4"/>
  <c r="AA1644" i="4"/>
  <c r="AA1388" i="4"/>
  <c r="AA1132" i="4"/>
  <c r="AA2975" i="4"/>
  <c r="AA2020" i="4"/>
  <c r="AA1699" i="4"/>
  <c r="AA1443" i="4"/>
  <c r="AA1187" i="4"/>
  <c r="AA931" i="4"/>
  <c r="AA2187" i="4"/>
  <c r="AA1641" i="4"/>
  <c r="AA1846" i="4"/>
  <c r="AA1992" i="4"/>
  <c r="AA2365" i="4"/>
  <c r="AA1093" i="4"/>
  <c r="AA726" i="4"/>
  <c r="AA2189" i="4"/>
  <c r="AA1933" i="4"/>
  <c r="AA2159" i="4"/>
  <c r="AA1768" i="4"/>
  <c r="AA1512" i="4"/>
  <c r="AA1256" i="4"/>
  <c r="AA1000" i="4"/>
  <c r="AA2301" i="4"/>
  <c r="AA1823" i="4"/>
  <c r="AA1567" i="4"/>
  <c r="AA1311" i="4"/>
  <c r="AA1055" i="4"/>
  <c r="AA2646" i="4"/>
  <c r="AA1895" i="4"/>
  <c r="AA2682" i="4"/>
  <c r="AA1582" i="4"/>
  <c r="AA1677" i="4"/>
  <c r="AA1341" i="4"/>
  <c r="AA850" i="4"/>
  <c r="AA594" i="4"/>
  <c r="AA1202" i="4"/>
  <c r="AA2338" i="4"/>
  <c r="AA2025" i="4"/>
  <c r="AA2434" i="4"/>
  <c r="AA1860" i="4"/>
  <c r="AA1604" i="4"/>
  <c r="AA1348" i="4"/>
  <c r="AA1092" i="4"/>
  <c r="AA2693" i="4"/>
  <c r="AA1940" i="4"/>
  <c r="AA1659" i="4"/>
  <c r="AA1403" i="4"/>
  <c r="AA1147" i="4"/>
  <c r="AA891" i="4"/>
  <c r="AA2465" i="4"/>
  <c r="AA1561" i="4"/>
  <c r="AA1766" i="4"/>
  <c r="AA1861" i="4"/>
  <c r="AA1738" i="4"/>
  <c r="AA1013" i="4"/>
  <c r="AA686" i="4"/>
  <c r="AA1386" i="4"/>
  <c r="AA878" i="4"/>
  <c r="AA248" i="4"/>
  <c r="AA32" i="4"/>
  <c r="AA89" i="4"/>
  <c r="AA345" i="4"/>
  <c r="AA647" i="4"/>
  <c r="AA118" i="4"/>
  <c r="AA374" i="4"/>
  <c r="AA763" i="4"/>
  <c r="AA143" i="4"/>
  <c r="AA399" i="4"/>
  <c r="AA865" i="4"/>
  <c r="AA728" i="4"/>
  <c r="AA1097" i="4"/>
  <c r="AA2479" i="4"/>
  <c r="AA986" i="4"/>
  <c r="AA148" i="4"/>
  <c r="AA520" i="4"/>
  <c r="AA48" i="4"/>
  <c r="AA93" i="4"/>
  <c r="AA349" i="4"/>
  <c r="AA663" i="4"/>
  <c r="AA122" i="4"/>
  <c r="AA378" i="4"/>
  <c r="AA779" i="4"/>
  <c r="AA147" i="4"/>
  <c r="AA403" i="4"/>
  <c r="AA886" i="4"/>
  <c r="AA732" i="4"/>
  <c r="AA1105" i="4"/>
  <c r="AA1510" i="4"/>
  <c r="AA757" i="4"/>
  <c r="AA1337" i="4"/>
  <c r="AA848" i="4"/>
  <c r="AA592" i="4"/>
  <c r="AA519" i="4"/>
  <c r="AA263" i="4"/>
  <c r="AA2734" i="4"/>
  <c r="AA494" i="4"/>
  <c r="AA238" i="4"/>
  <c r="AA1382" i="4"/>
  <c r="AA465" i="4"/>
  <c r="AA209" i="4"/>
  <c r="AA512" i="4"/>
  <c r="AA236" i="4"/>
  <c r="AA500" i="4"/>
  <c r="AA1462" i="4"/>
  <c r="AA753" i="4"/>
  <c r="AA1297" i="4"/>
  <c r="AA572" i="4"/>
  <c r="AA243" i="4"/>
  <c r="AA474" i="4"/>
  <c r="AA1222" i="4"/>
  <c r="AA189" i="4"/>
  <c r="AA156" i="4"/>
  <c r="AA1370" i="4"/>
  <c r="AA1289" i="4"/>
  <c r="AA568" i="4"/>
  <c r="AA239" i="4"/>
  <c r="AA470" i="4"/>
  <c r="AA636" i="4"/>
  <c r="AA253" i="4"/>
  <c r="AA632" i="4"/>
  <c r="AA837" i="4"/>
  <c r="AA641" i="4"/>
  <c r="AA318" i="4"/>
  <c r="AA33" i="4"/>
  <c r="AA833" i="4"/>
  <c r="AA843" i="4"/>
  <c r="AA404" i="4"/>
  <c r="AA827" i="4"/>
  <c r="AA832" i="4"/>
  <c r="AA1586" i="4"/>
  <c r="AA449" i="4"/>
  <c r="AA244" i="4"/>
  <c r="AA1746" i="4"/>
  <c r="AA173" i="4"/>
  <c r="AA1618" i="4"/>
  <c r="AA725" i="4"/>
  <c r="AA487" i="4"/>
  <c r="AA206" i="4"/>
  <c r="AA384" i="4"/>
  <c r="AA721" i="4"/>
  <c r="AA410" i="4"/>
  <c r="AA1114" i="4"/>
  <c r="AA406" i="4"/>
  <c r="AA866" i="4"/>
  <c r="AA23" i="4"/>
  <c r="AA481" i="4"/>
  <c r="AA24" i="4"/>
  <c r="AA620" i="4"/>
  <c r="AA237" i="4"/>
  <c r="AA616" i="4"/>
  <c r="AA296" i="4"/>
  <c r="AA549" i="4"/>
  <c r="AA107" i="4"/>
  <c r="AA1025" i="4"/>
  <c r="AA2745" i="4"/>
  <c r="AA2553" i="4"/>
  <c r="AA2154" i="4"/>
  <c r="AA2834" i="4"/>
  <c r="AA2291" i="4"/>
  <c r="AA1958" i="4"/>
  <c r="AA2540" i="4"/>
  <c r="AA2744" i="4"/>
  <c r="AA2925" i="4"/>
  <c r="AA2824" i="4"/>
  <c r="AA2418" i="4"/>
  <c r="AA1909" i="4"/>
  <c r="AA1232" i="4"/>
  <c r="AA1543" i="4"/>
  <c r="AA1841" i="4"/>
  <c r="AA1293" i="4"/>
  <c r="AA2529" i="4"/>
  <c r="AA1116" i="4"/>
  <c r="AA1427" i="4"/>
  <c r="AA1609" i="4"/>
  <c r="AA1061" i="4"/>
  <c r="AA2127" i="4"/>
  <c r="AA984" i="4"/>
  <c r="AA1295" i="4"/>
  <c r="AA2394" i="4"/>
  <c r="AA834" i="4"/>
  <c r="AA2009" i="4"/>
  <c r="AA1332" i="4"/>
  <c r="AA1643" i="4"/>
  <c r="AA2245" i="4"/>
  <c r="AA1610" i="4"/>
  <c r="AA68" i="4"/>
  <c r="AA297" i="4"/>
  <c r="AA380" i="4"/>
  <c r="AA18" i="4"/>
  <c r="AA315" i="4"/>
  <c r="AA1458" i="4"/>
  <c r="AA2818" i="4"/>
  <c r="AA2275" i="4"/>
  <c r="AA1946" i="4"/>
  <c r="AA2592" i="4"/>
  <c r="AA557" i="4"/>
  <c r="AA2445" i="4"/>
  <c r="AA2929" i="4"/>
  <c r="AA2426" i="4"/>
  <c r="AA2281" i="4"/>
  <c r="AA1872" i="4"/>
  <c r="AA40" i="4"/>
  <c r="AA2809" i="4"/>
  <c r="AA2377" i="4"/>
  <c r="AA2412" i="4"/>
  <c r="AA2797" i="4"/>
  <c r="AA2211" i="4"/>
  <c r="AA1104" i="4"/>
  <c r="AA1585" i="4"/>
  <c r="AA2135" i="4"/>
  <c r="AA1299" i="4"/>
  <c r="AA1525" i="4"/>
  <c r="AA1999" i="4"/>
  <c r="AA1980" i="4"/>
  <c r="AA2080" i="4"/>
  <c r="AA770" i="4"/>
  <c r="AA2055" i="4"/>
  <c r="AA2036" i="4"/>
  <c r="AA1936" i="4"/>
  <c r="AA798" i="4"/>
  <c r="AA675" i="4"/>
  <c r="AA787" i="4"/>
  <c r="AA316" i="4"/>
  <c r="AA2839" i="4"/>
  <c r="AA2864" i="4"/>
  <c r="AA2348" i="4"/>
  <c r="AA2733" i="4"/>
  <c r="AA2142" i="4"/>
  <c r="AA1040" i="4"/>
  <c r="AA1457" i="4"/>
  <c r="AA2007" i="4"/>
  <c r="AA1235" i="4"/>
  <c r="AA1466" i="4"/>
  <c r="AA1883" i="4"/>
  <c r="AA1871" i="4"/>
  <c r="AA1729" i="4"/>
  <c r="AA706" i="4"/>
  <c r="AA1927" i="4"/>
  <c r="AA1835" i="4"/>
  <c r="AA1785" i="4"/>
  <c r="AA734" i="4"/>
  <c r="AA105" i="4"/>
  <c r="AA144" i="4"/>
  <c r="AA466" i="4"/>
  <c r="AA2858" i="4"/>
  <c r="AA2048" i="4"/>
  <c r="AA1491" i="4"/>
  <c r="AA2278" i="4"/>
  <c r="AA2932" i="4"/>
  <c r="AA2183" i="4"/>
  <c r="AA2207" i="4"/>
  <c r="AA352" i="4"/>
  <c r="AA338" i="4"/>
  <c r="AA836" i="4"/>
  <c r="AA2732" i="4"/>
  <c r="AA2551" i="4"/>
  <c r="AA2983" i="4"/>
  <c r="AA2206" i="4"/>
  <c r="AA2934" i="4"/>
  <c r="AA2460" i="4"/>
  <c r="AA2626" i="4"/>
  <c r="AA2845" i="4"/>
  <c r="AA2686" i="4"/>
  <c r="AA2277" i="4"/>
  <c r="AA2728" i="4"/>
  <c r="AA1152" i="4"/>
  <c r="AA1463" i="4"/>
  <c r="AA1681" i="4"/>
  <c r="AA1133" i="4"/>
  <c r="AA2244" i="4"/>
  <c r="AA1036" i="4"/>
  <c r="AA1347" i="4"/>
  <c r="AA2311" i="4"/>
  <c r="AA1790" i="4"/>
  <c r="AA1043" i="4"/>
  <c r="AA1816" i="4"/>
  <c r="AA1601" i="4"/>
  <c r="AA1780" i="4"/>
  <c r="AA1657" i="4"/>
  <c r="AA169" i="4"/>
  <c r="AA402" i="4"/>
  <c r="AA1057" i="4"/>
  <c r="AA2660" i="4"/>
  <c r="AA2939" i="4"/>
  <c r="AA2812" i="4"/>
  <c r="AA2950" i="4"/>
  <c r="AA2707" i="4"/>
  <c r="AA2396" i="4"/>
  <c r="AA2541" i="4"/>
  <c r="AA2781" i="4"/>
  <c r="AA514" i="4"/>
  <c r="BL25" i="4"/>
  <c r="BJ25" i="4" s="1"/>
  <c r="BM26" i="4"/>
  <c r="BL26" i="4" s="1"/>
  <c r="BJ26" i="4" l="1"/>
  <c r="BJ52" i="4" s="1"/>
  <c r="AU11" i="4" s="1"/>
  <c r="BJ51" i="4"/>
  <c r="BX15" i="4" s="1"/>
  <c r="CB15" i="4" s="1"/>
  <c r="CJ15" i="4" s="1"/>
  <c r="AT14" i="4" l="1"/>
  <c r="AT15" i="4"/>
  <c r="AT12" i="4"/>
  <c r="AT13" i="4"/>
  <c r="AS11" i="4"/>
  <c r="AT11" i="4"/>
  <c r="BA53" i="5"/>
  <c r="AY42" i="5" s="1"/>
  <c r="BW11" i="4"/>
  <c r="CA11" i="4" s="1"/>
  <c r="AV12" i="4"/>
  <c r="BC12" i="4" s="1"/>
  <c r="AV15" i="4"/>
  <c r="BC1110" i="4"/>
  <c r="BX14" i="4"/>
  <c r="CB14" i="4" s="1"/>
  <c r="CJ14" i="4" s="1"/>
  <c r="AV14" i="4"/>
  <c r="BC14" i="4" s="1"/>
  <c r="BX12" i="4"/>
  <c r="CB12" i="4" s="1"/>
  <c r="CJ12" i="4" s="1"/>
  <c r="BX13" i="4"/>
  <c r="CB13" i="4" s="1"/>
  <c r="CJ13" i="4" s="1"/>
  <c r="AV13" i="4"/>
  <c r="BC13" i="4" s="1"/>
  <c r="BW15" i="4"/>
  <c r="CA15" i="4" s="1"/>
  <c r="BW13" i="4"/>
  <c r="CA13" i="4" s="1"/>
  <c r="BW12" i="4"/>
  <c r="CA12" i="4" s="1"/>
  <c r="BW14" i="4"/>
  <c r="CA14" i="4" s="1"/>
  <c r="BX11" i="4"/>
  <c r="CB11" i="4" s="1"/>
  <c r="CJ11" i="4" s="1"/>
  <c r="AU14" i="4"/>
  <c r="BB14" i="4" s="1"/>
  <c r="AU13" i="4"/>
  <c r="BB13" i="4" s="1"/>
  <c r="AU15" i="4"/>
  <c r="BB15" i="4" s="1"/>
  <c r="AU12" i="4"/>
  <c r="BB12" i="4" s="1"/>
  <c r="BL3" i="5" s="1"/>
  <c r="AV11" i="4"/>
  <c r="BC11" i="4" s="1"/>
  <c r="BC3035" i="4"/>
  <c r="BA2778" i="4"/>
  <c r="BA2969" i="4"/>
  <c r="BB2882" i="4"/>
  <c r="BA2564" i="4"/>
  <c r="BB2648" i="4"/>
  <c r="BA2890" i="4"/>
  <c r="BB2576" i="4"/>
  <c r="BB2520" i="4"/>
  <c r="BB2678" i="4"/>
  <c r="BB2295" i="4"/>
  <c r="BC2889" i="4"/>
  <c r="BC2456" i="4"/>
  <c r="BA2048" i="4"/>
  <c r="BB1938" i="4"/>
  <c r="BC2471" i="4"/>
  <c r="BB2003" i="4"/>
  <c r="BA1515" i="4"/>
  <c r="BB1578" i="4"/>
  <c r="BB709" i="4"/>
  <c r="BB1910" i="4"/>
  <c r="BC2368" i="4"/>
  <c r="BB1952" i="4"/>
  <c r="BB2207" i="4"/>
  <c r="BB1550" i="4"/>
  <c r="BC2146" i="4"/>
  <c r="BB1850" i="4"/>
  <c r="BC2208" i="4"/>
  <c r="BA2042" i="4"/>
  <c r="BB1377" i="4"/>
  <c r="BA1304" i="4"/>
  <c r="BA2068" i="4"/>
  <c r="BC1811" i="4"/>
  <c r="BA2131" i="4"/>
  <c r="BB1781" i="4"/>
  <c r="BA1680" i="4"/>
  <c r="BB865" i="4"/>
  <c r="BA2979" i="4"/>
  <c r="BB3003" i="4"/>
  <c r="BC3027" i="4"/>
  <c r="BA2770" i="4"/>
  <c r="BA2996" i="4"/>
  <c r="BC2622" i="4"/>
  <c r="BC2811" i="4"/>
  <c r="BC2869" i="4"/>
  <c r="BC2552" i="4"/>
  <c r="BA2739" i="4"/>
  <c r="BA2482" i="4"/>
  <c r="BC2373" i="4"/>
  <c r="BA2496" i="4"/>
  <c r="BA2535" i="4"/>
  <c r="BC2106" i="4"/>
  <c r="BA1997" i="4"/>
  <c r="BC2349" i="4"/>
  <c r="BC1989" i="4"/>
  <c r="BA1524" i="4"/>
  <c r="BA1638" i="4"/>
  <c r="BA768" i="4"/>
  <c r="BA1969" i="4"/>
  <c r="BA2663" i="4"/>
  <c r="BA1940" i="4"/>
  <c r="BA1496" i="4"/>
  <c r="BA1526" i="4"/>
  <c r="BC2264" i="4"/>
  <c r="BB2203" i="4"/>
  <c r="BC2137" i="4"/>
  <c r="BB1833" i="4"/>
  <c r="BA1436" i="4"/>
  <c r="BB1391" i="4"/>
  <c r="BB2213" i="4"/>
  <c r="BA2126" i="4"/>
  <c r="BA1998" i="4"/>
  <c r="BA2809" i="4"/>
  <c r="BB1397" i="4"/>
  <c r="BC982" i="4"/>
  <c r="BB1070" i="4"/>
  <c r="BB1219" i="4"/>
  <c r="BA735" i="4"/>
  <c r="BC2991" i="4"/>
  <c r="BA2734" i="4"/>
  <c r="BC2904" i="4"/>
  <c r="BB2949" i="4"/>
  <c r="BC2742" i="4"/>
  <c r="BC2485" i="4"/>
  <c r="BB2377" i="4"/>
  <c r="BC2623" i="4"/>
  <c r="BB2796" i="4"/>
  <c r="BB2635" i="4"/>
  <c r="BC2612" i="4"/>
  <c r="BB2597" i="4"/>
  <c r="BC2730" i="4"/>
  <c r="BB2208" i="4"/>
  <c r="BA2639" i="4"/>
  <c r="BA1757" i="4"/>
  <c r="BA1942" i="4"/>
  <c r="BB2023" i="4"/>
  <c r="BC1796" i="4"/>
  <c r="BB1708" i="4"/>
  <c r="BA1675" i="4"/>
  <c r="BB1625" i="4"/>
  <c r="BB1811" i="4"/>
  <c r="BA1397" i="4"/>
  <c r="BC1210" i="4"/>
  <c r="BB869" i="4"/>
  <c r="BC2544" i="4"/>
  <c r="BB2070" i="4"/>
  <c r="BA1729" i="4"/>
  <c r="BC1904" i="4"/>
  <c r="BA2740" i="4"/>
  <c r="BC1758" i="4"/>
  <c r="BA2278" i="4"/>
  <c r="BA1647" i="4"/>
  <c r="BB1597" i="4"/>
  <c r="BA1715" i="4"/>
  <c r="BA1369" i="4"/>
  <c r="BC1182" i="4"/>
  <c r="BC2401" i="4"/>
  <c r="BB2010" i="4"/>
  <c r="BA2529" i="4"/>
  <c r="BC1824" i="4"/>
  <c r="BB2385" i="4"/>
  <c r="BC2338" i="4"/>
  <c r="BC2020" i="4"/>
  <c r="BA1587" i="4"/>
  <c r="BB1537" i="4"/>
  <c r="BB1650" i="4"/>
  <c r="BB1691" i="4"/>
  <c r="BC1122" i="4"/>
  <c r="BB781" i="4"/>
  <c r="BB2348" i="4"/>
  <c r="BC1971" i="4"/>
  <c r="BB2369" i="4"/>
  <c r="BC2689" i="4"/>
  <c r="BA2282" i="4"/>
  <c r="BC2124" i="4"/>
  <c r="BC1944" i="4"/>
  <c r="BB1548" i="4"/>
  <c r="BC1498" i="4"/>
  <c r="BC1611" i="4"/>
  <c r="BB1297" i="4"/>
  <c r="BA604" i="4"/>
  <c r="BC3004" i="4"/>
  <c r="BB2918" i="4"/>
  <c r="BA3029" i="4"/>
  <c r="BC3002" i="4"/>
  <c r="BB2771" i="4"/>
  <c r="BA2938" i="4"/>
  <c r="BC2851" i="4"/>
  <c r="BC2793" i="4"/>
  <c r="BC2937" i="4"/>
  <c r="BB2795" i="4"/>
  <c r="BC2802" i="4"/>
  <c r="BA2829" i="4"/>
  <c r="BB2535" i="4"/>
  <c r="BB2438" i="4"/>
  <c r="BA2442" i="4"/>
  <c r="BA2648" i="4"/>
  <c r="BA2661" i="4"/>
  <c r="BB2401" i="4"/>
  <c r="BA2325" i="4"/>
  <c r="BA2276" i="4"/>
  <c r="BC2518" i="4"/>
  <c r="BA2724" i="4"/>
  <c r="BA2565" i="4"/>
  <c r="BA2804" i="4"/>
  <c r="BB2129" i="4"/>
  <c r="BC2634" i="4"/>
  <c r="BC2647" i="4"/>
  <c r="BC2881" i="4"/>
  <c r="BC2311" i="4"/>
  <c r="BA2258" i="4"/>
  <c r="BC2034" i="4"/>
  <c r="BC2135" i="4"/>
  <c r="BB1794" i="4"/>
  <c r="BA1992" i="4"/>
  <c r="BB2096" i="4"/>
  <c r="BA1863" i="4"/>
  <c r="BA1758" i="4"/>
  <c r="BB1720" i="4"/>
  <c r="BC1662" i="4"/>
  <c r="BB2159" i="4"/>
  <c r="BB1434" i="4"/>
  <c r="BA1248" i="4"/>
  <c r="BC906" i="4"/>
  <c r="BA2679" i="4"/>
  <c r="BC2107" i="4"/>
  <c r="BB1766" i="4"/>
  <c r="BC1954" i="4"/>
  <c r="BB2040" i="4"/>
  <c r="BB1813" i="4"/>
  <c r="BC1720" i="4"/>
  <c r="BB1684" i="4"/>
  <c r="BC1634" i="4"/>
  <c r="BC1877" i="4"/>
  <c r="BB1406" i="4"/>
  <c r="BA1220" i="4"/>
  <c r="BB2484" i="4"/>
  <c r="BC2047" i="4"/>
  <c r="BA2952" i="4"/>
  <c r="BC1874" i="4"/>
  <c r="BA2554" i="4"/>
  <c r="BB1728" i="4"/>
  <c r="BA2167" i="4"/>
  <c r="BB1624" i="4"/>
  <c r="BC1574" i="4"/>
  <c r="BC1687" i="4"/>
  <c r="BB1346" i="4"/>
  <c r="BA1160" i="4"/>
  <c r="BC818" i="4"/>
  <c r="BA2399" i="4"/>
  <c r="BA2009" i="4"/>
  <c r="BA2522" i="4"/>
  <c r="BA1823" i="4"/>
  <c r="BC2381" i="4"/>
  <c r="BB2324" i="4"/>
  <c r="BB2017" i="4"/>
  <c r="BC1585" i="4"/>
  <c r="BA1536" i="4"/>
  <c r="BA1649" i="4"/>
  <c r="BA1622" i="4"/>
  <c r="BB641" i="4"/>
  <c r="BA1209" i="4"/>
  <c r="BC1171" i="4"/>
  <c r="BC1728" i="4"/>
  <c r="BC1016" i="4"/>
  <c r="BC841" i="4"/>
  <c r="BB311" i="4"/>
  <c r="BB245" i="4"/>
  <c r="BA539" i="4"/>
  <c r="BC197" i="4"/>
  <c r="BB1100" i="4"/>
  <c r="BA424" i="4"/>
  <c r="BC51" i="4"/>
  <c r="BC50" i="4"/>
  <c r="BC933" i="4"/>
  <c r="BC1453" i="4"/>
  <c r="BC343" i="4"/>
  <c r="BA261" i="4"/>
  <c r="BC830" i="4"/>
  <c r="BC1337" i="4"/>
  <c r="BB994" i="4"/>
  <c r="BC2132" i="4"/>
  <c r="BB1143" i="4"/>
  <c r="BA802" i="4"/>
  <c r="BB604" i="4"/>
  <c r="BB251" i="4"/>
  <c r="BB1320" i="4"/>
  <c r="BA479" i="4"/>
  <c r="BA1223" i="4"/>
  <c r="BB38" i="4"/>
  <c r="BC126" i="4"/>
  <c r="BC654" i="4"/>
  <c r="BB1222" i="4"/>
  <c r="BA881" i="4"/>
  <c r="BC1408" i="4"/>
  <c r="BA1030" i="4"/>
  <c r="BB1352" i="4"/>
  <c r="BC484" i="4"/>
  <c r="BB143" i="4"/>
  <c r="BB888" i="4"/>
  <c r="BA371" i="4"/>
  <c r="BC29" i="4"/>
  <c r="BB603" i="4"/>
  <c r="BB599" i="4"/>
  <c r="BC1660" i="4"/>
  <c r="BC383" i="4"/>
  <c r="BA1558" i="4"/>
  <c r="BB637" i="4"/>
  <c r="BA1205" i="4"/>
  <c r="BC863" i="4"/>
  <c r="BA1374" i="4"/>
  <c r="BC1012" i="4"/>
  <c r="BC1273" i="4"/>
  <c r="BB467" i="4"/>
  <c r="BA126" i="4"/>
  <c r="BA819" i="4"/>
  <c r="BC353" i="4"/>
  <c r="BC354" i="4"/>
  <c r="BB580" i="4"/>
  <c r="BA525" i="4"/>
  <c r="BA1179" i="4"/>
  <c r="BB314" i="4"/>
  <c r="BB584" i="4"/>
  <c r="BC1389" i="4"/>
  <c r="BC247" i="4"/>
  <c r="BC119" i="4"/>
  <c r="BB1118" i="4"/>
  <c r="BB1587" i="4"/>
  <c r="BB979" i="4"/>
  <c r="BC708" i="4"/>
  <c r="BC284" i="4"/>
  <c r="BA1650" i="4"/>
  <c r="BB512" i="4"/>
  <c r="BA171" i="4"/>
  <c r="BC993" i="4"/>
  <c r="BB397" i="4"/>
  <c r="BB278" i="4"/>
  <c r="BB201" i="4"/>
  <c r="BC629" i="4"/>
  <c r="BC1201" i="4"/>
  <c r="BB166" i="4"/>
  <c r="BA125" i="4"/>
  <c r="BB777" i="4"/>
  <c r="BA1309" i="4"/>
  <c r="BC967" i="4"/>
  <c r="BB1667" i="4"/>
  <c r="BC1116" i="4"/>
  <c r="BB775" i="4"/>
  <c r="BB571" i="4"/>
  <c r="BC224" i="4"/>
  <c r="BC1213" i="4"/>
  <c r="BB452" i="4"/>
  <c r="BB988" i="4"/>
  <c r="BA112" i="4"/>
  <c r="BC1452" i="4"/>
  <c r="BA628" i="4"/>
  <c r="BC1195" i="4"/>
  <c r="BB854" i="4"/>
  <c r="BB1355" i="4"/>
  <c r="BB1003" i="4"/>
  <c r="BB1236" i="4"/>
  <c r="BA458" i="4"/>
  <c r="BC116" i="4"/>
  <c r="BC781" i="4"/>
  <c r="BB344" i="4"/>
  <c r="BC330" i="4"/>
  <c r="BC570" i="4"/>
  <c r="BC487" i="4"/>
  <c r="BC1029" i="4"/>
  <c r="BA277" i="4"/>
  <c r="BA1324" i="4"/>
  <c r="BC610" i="4"/>
  <c r="BB1178" i="4"/>
  <c r="BA837" i="4"/>
  <c r="BB1327" i="4"/>
  <c r="BA986" i="4"/>
  <c r="BA1167" i="4"/>
  <c r="BC440" i="4"/>
  <c r="BB99" i="4"/>
  <c r="BC612" i="4"/>
  <c r="BB1276" i="4"/>
  <c r="BA97" i="4"/>
  <c r="BA955" i="4"/>
  <c r="BC979" i="4"/>
  <c r="BA1350" i="4"/>
  <c r="BC888" i="4"/>
  <c r="BC572" i="4"/>
  <c r="BB215" i="4"/>
  <c r="BB1176" i="4"/>
  <c r="BA443" i="4"/>
  <c r="BC101" i="4"/>
  <c r="BC720" i="4"/>
  <c r="BA224" i="4"/>
  <c r="BC725" i="4"/>
  <c r="BB105" i="4"/>
  <c r="BC696" i="4"/>
  <c r="BA96" i="4"/>
  <c r="BC499" i="4"/>
  <c r="BA672" i="4"/>
  <c r="BC1239" i="4"/>
  <c r="BB898" i="4"/>
  <c r="BB1443" i="4"/>
  <c r="BB1047" i="4"/>
  <c r="BA1491" i="4"/>
  <c r="BC496" i="4"/>
  <c r="BB155" i="4"/>
  <c r="BB936" i="4"/>
  <c r="BA383" i="4"/>
  <c r="BA598" i="4"/>
  <c r="BA795" i="4"/>
  <c r="BA1116" i="4"/>
  <c r="BA1706" i="4"/>
  <c r="BB1126" i="4"/>
  <c r="BA785" i="4"/>
  <c r="BB1275" i="4"/>
  <c r="BA934" i="4"/>
  <c r="BA959" i="4"/>
  <c r="BC388" i="4"/>
  <c r="BB47" i="4"/>
  <c r="BC628" i="4"/>
  <c r="BA275" i="4"/>
  <c r="BC1485" i="4"/>
  <c r="BB501" i="4"/>
  <c r="BB210" i="4"/>
  <c r="BB470" i="4"/>
  <c r="BA101" i="4"/>
  <c r="BA1060" i="4"/>
  <c r="BC1636" i="4"/>
  <c r="BA1109" i="4"/>
  <c r="BC767" i="4"/>
  <c r="BA1258" i="4"/>
  <c r="BC916" i="4"/>
  <c r="BC889" i="4"/>
  <c r="BB371" i="4"/>
  <c r="BA30" i="4"/>
  <c r="BC605" i="4"/>
  <c r="BC257" i="4"/>
  <c r="BA1347" i="4"/>
  <c r="BA484" i="4"/>
  <c r="BC171" i="4"/>
  <c r="BA401" i="4"/>
  <c r="BB66" i="4"/>
  <c r="BA359" i="4"/>
  <c r="BB587" i="4"/>
  <c r="BB1264" i="4"/>
  <c r="BA969" i="4"/>
  <c r="BB1339" i="4"/>
  <c r="BB883" i="4"/>
  <c r="BA562" i="4"/>
  <c r="BA210" i="4"/>
  <c r="BA1155" i="4"/>
  <c r="BC437" i="4"/>
  <c r="BB96" i="4"/>
  <c r="BA710" i="4"/>
  <c r="BC2026" i="4"/>
  <c r="BB494" i="4"/>
  <c r="BA683" i="4"/>
  <c r="BC78" i="4"/>
  <c r="BA686" i="4"/>
  <c r="BB61" i="4"/>
  <c r="BC387" i="4"/>
  <c r="BC666" i="4"/>
  <c r="BB1234" i="4"/>
  <c r="BA893" i="4"/>
  <c r="BC1432" i="4"/>
  <c r="BA1042" i="4"/>
  <c r="BB1448" i="4"/>
  <c r="BB491" i="4"/>
  <c r="BA150" i="4"/>
  <c r="BA915" i="4"/>
  <c r="BC377" i="4"/>
  <c r="BB577" i="4"/>
  <c r="BA675" i="4"/>
  <c r="BC1094" i="4"/>
  <c r="BC1684" i="4"/>
  <c r="BA1121" i="4"/>
  <c r="BC779" i="4"/>
  <c r="BA1270" i="4"/>
  <c r="BC928" i="4"/>
  <c r="BC937" i="4"/>
  <c r="BB383" i="4"/>
  <c r="BA42" i="4"/>
  <c r="BC621" i="4"/>
  <c r="BC269" i="4"/>
  <c r="BA1443" i="4"/>
  <c r="BA496" i="4"/>
  <c r="BC195" i="4"/>
  <c r="BA449" i="4"/>
  <c r="BB90" i="4"/>
  <c r="BB1049" i="4"/>
  <c r="BB1615" i="4"/>
  <c r="BC1103" i="4"/>
  <c r="BB762" i="4"/>
  <c r="BC1252" i="4"/>
  <c r="BB911" i="4"/>
  <c r="BB868" i="4"/>
  <c r="BA366" i="4"/>
  <c r="BC24" i="4"/>
  <c r="BB508" i="4"/>
  <c r="BC977" i="4"/>
  <c r="BB246" i="4"/>
  <c r="BA2929" i="4"/>
  <c r="BC2842" i="4"/>
  <c r="BB2671" i="4"/>
  <c r="BA2951" i="4"/>
  <c r="BC2808" i="4"/>
  <c r="BB2975" i="4"/>
  <c r="BA2889" i="4"/>
  <c r="BA2831" i="4"/>
  <c r="BA2975" i="4"/>
  <c r="BC2832" i="4"/>
  <c r="BC2916" i="4"/>
  <c r="BB2457" i="4"/>
  <c r="BB2587" i="4"/>
  <c r="BB2483" i="4"/>
  <c r="BA2538" i="4"/>
  <c r="BA2691" i="4"/>
  <c r="BB2708" i="4"/>
  <c r="BC2438" i="4"/>
  <c r="BB2362" i="4"/>
  <c r="BC2325" i="4"/>
  <c r="BA2556" i="4"/>
  <c r="BC2860" i="4"/>
  <c r="BB2632" i="4"/>
  <c r="BA2233" i="4"/>
  <c r="BC2166" i="4"/>
  <c r="BB2673" i="4"/>
  <c r="BC2690" i="4"/>
  <c r="BB2425" i="4"/>
  <c r="BA2349" i="4"/>
  <c r="BA2308" i="4"/>
  <c r="BB2109" i="4"/>
  <c r="BA2173" i="4"/>
  <c r="BC1831" i="4"/>
  <c r="BC2048" i="4"/>
  <c r="BA2171" i="4"/>
  <c r="BB1929" i="4"/>
  <c r="BC1812" i="4"/>
  <c r="BA1892" i="4"/>
  <c r="BA1700" i="4"/>
  <c r="BC1358" i="4"/>
  <c r="BC1471" i="4"/>
  <c r="BB1285" i="4"/>
  <c r="BA944" i="4"/>
  <c r="BA2052" i="4"/>
  <c r="BA2145" i="4"/>
  <c r="BC1803" i="4"/>
  <c r="BB2004" i="4"/>
  <c r="BA2115" i="4"/>
  <c r="BB1879" i="4"/>
  <c r="BC1770" i="4"/>
  <c r="BB1745" i="4"/>
  <c r="BA1672" i="4"/>
  <c r="BA2427" i="4"/>
  <c r="BC1443" i="4"/>
  <c r="BB1257" i="4"/>
  <c r="BC2585" i="4"/>
  <c r="BA2085" i="4"/>
  <c r="BC1743" i="4"/>
  <c r="BB1924" i="4"/>
  <c r="BC2005" i="4"/>
  <c r="BA1778" i="4"/>
  <c r="BA2454" i="4"/>
  <c r="BC1661" i="4"/>
  <c r="BA1612" i="4"/>
  <c r="BA1754" i="4"/>
  <c r="BC1383" i="4"/>
  <c r="BB1197" i="4"/>
  <c r="BA856" i="4"/>
  <c r="BC2480" i="4"/>
  <c r="BB2046" i="4"/>
  <c r="BB2887" i="4"/>
  <c r="BC1872" i="4"/>
  <c r="BA2547" i="4"/>
  <c r="BC1726" i="4"/>
  <c r="BC2161" i="4"/>
  <c r="BA1623" i="4"/>
  <c r="BB1573" i="4"/>
  <c r="BB1686" i="4"/>
  <c r="BA1345" i="4"/>
  <c r="BC678" i="4"/>
  <c r="BC2987" i="4"/>
  <c r="BB2901" i="4"/>
  <c r="BA2730" i="4"/>
  <c r="BC3009" i="4"/>
  <c r="BC2896" i="4"/>
  <c r="BA3034" i="4"/>
  <c r="BC3022" i="4"/>
  <c r="BC2998" i="4"/>
  <c r="BC3033" i="4"/>
  <c r="BC3010" i="4"/>
  <c r="BC2893" i="4"/>
  <c r="BA2516" i="4"/>
  <c r="BA2717" i="4"/>
  <c r="BC2561" i="4"/>
  <c r="BC2782" i="4"/>
  <c r="BB2769" i="4"/>
  <c r="BB2794" i="4"/>
  <c r="BB2512" i="4"/>
  <c r="BA2421" i="4"/>
  <c r="BB2407" i="4"/>
  <c r="BC2614" i="4"/>
  <c r="BC2627" i="4"/>
  <c r="BC2779" i="4"/>
  <c r="BC2291" i="4"/>
  <c r="BB2231" i="4"/>
  <c r="BC2751" i="4"/>
  <c r="BA2769" i="4"/>
  <c r="BB2494" i="4"/>
  <c r="BC2407" i="4"/>
  <c r="BA2386" i="4"/>
  <c r="BB2233" i="4"/>
  <c r="BA2240" i="4"/>
  <c r="BB1890" i="4"/>
  <c r="BA2166" i="4"/>
  <c r="BB2315" i="4"/>
  <c r="BA2063" i="4"/>
  <c r="BC1916" i="4"/>
  <c r="BB1800" i="4"/>
  <c r="BA1956" i="4"/>
  <c r="BB1417" i="4"/>
  <c r="BB1530" i="4"/>
  <c r="BA1354" i="4"/>
  <c r="BC1002" i="4"/>
  <c r="BB2169" i="4"/>
  <c r="BC2203" i="4"/>
  <c r="BB1862" i="4"/>
  <c r="BA2110" i="4"/>
  <c r="BC2240" i="4"/>
  <c r="BA1984" i="4"/>
  <c r="BA1867" i="4"/>
  <c r="BA2243" i="4"/>
  <c r="BC1769" i="4"/>
  <c r="BB1389" i="4"/>
  <c r="BB1502" i="4"/>
  <c r="BA1316" i="4"/>
  <c r="BC2050" i="4"/>
  <c r="BC2143" i="4"/>
  <c r="BB1802" i="4"/>
  <c r="BC2002" i="4"/>
  <c r="BB2112" i="4"/>
  <c r="BB1877" i="4"/>
  <c r="BC1768" i="4"/>
  <c r="BC1741" i="4"/>
  <c r="BC1670" i="4"/>
  <c r="BA2360" i="4"/>
  <c r="BB1442" i="4"/>
  <c r="BA1256" i="4"/>
  <c r="BC914" i="4"/>
  <c r="BC2665" i="4"/>
  <c r="BA2105" i="4"/>
  <c r="BC1763" i="4"/>
  <c r="BA1951" i="4"/>
  <c r="BA2035" i="4"/>
  <c r="BB1808" i="4"/>
  <c r="BB1717" i="4"/>
  <c r="BC1681" i="4"/>
  <c r="BA1632" i="4"/>
  <c r="BA1859" i="4"/>
  <c r="BC1403" i="4"/>
  <c r="BB769" i="4"/>
  <c r="BA1305" i="4"/>
  <c r="BC963" i="4"/>
  <c r="BB1651" i="4"/>
  <c r="BC1112" i="4"/>
  <c r="BB771" i="4"/>
  <c r="BB567" i="4"/>
  <c r="BC2973" i="4"/>
  <c r="BB2831" i="4"/>
  <c r="BA2998" i="4"/>
  <c r="BC2911" i="4"/>
  <c r="BB3022" i="4"/>
  <c r="BA2976" i="4"/>
  <c r="BC2764" i="4"/>
  <c r="BA3022" i="4"/>
  <c r="BC2974" i="4"/>
  <c r="BC2917" i="4"/>
  <c r="BB2617" i="4"/>
  <c r="BB2630" i="4"/>
  <c r="BB2790" i="4"/>
  <c r="BB2294" i="4"/>
  <c r="BB2848" i="4"/>
  <c r="BA2504" i="4"/>
  <c r="BA2685" i="4"/>
  <c r="BC2545" i="4"/>
  <c r="BA2715" i="4"/>
  <c r="BA2732" i="4"/>
  <c r="BB2749" i="4"/>
  <c r="BA2475" i="4"/>
  <c r="BA2393" i="4"/>
  <c r="BC2366" i="4"/>
  <c r="BB2816" i="4"/>
  <c r="BC2490" i="4"/>
  <c r="BA2654" i="4"/>
  <c r="BC2527" i="4"/>
  <c r="BA2650" i="4"/>
  <c r="BB2101" i="4"/>
  <c r="BA2375" i="4"/>
  <c r="BC1991" i="4"/>
  <c r="BB2435" i="4"/>
  <c r="BA1800" i="4"/>
  <c r="BB2335" i="4"/>
  <c r="BC2204" i="4"/>
  <c r="BB1980" i="4"/>
  <c r="BB1568" i="4"/>
  <c r="BC1518" i="4"/>
  <c r="BC1631" i="4"/>
  <c r="BC1616" i="4"/>
  <c r="BA1104" i="4"/>
  <c r="BC762" i="4"/>
  <c r="BC2337" i="4"/>
  <c r="BC1963" i="4"/>
  <c r="BA2348" i="4"/>
  <c r="BB2620" i="4"/>
  <c r="BB2725" i="4"/>
  <c r="BC2092" i="4"/>
  <c r="BC1930" i="4"/>
  <c r="BB1540" i="4"/>
  <c r="BC1490" i="4"/>
  <c r="BC1603" i="4"/>
  <c r="BC1504" i="4"/>
  <c r="BA1076" i="4"/>
  <c r="BC2257" i="4"/>
  <c r="BC1903" i="4"/>
  <c r="BC2192" i="4"/>
  <c r="BA2351" i="4"/>
  <c r="BB2116" i="4"/>
  <c r="BC1940" i="4"/>
  <c r="BA1824" i="4"/>
  <c r="BC2100" i="4"/>
  <c r="BC1430" i="4"/>
  <c r="BC1543" i="4"/>
  <c r="BC1380" i="4"/>
  <c r="BA1016" i="4"/>
  <c r="BC2174" i="4"/>
  <c r="BB2206" i="4"/>
  <c r="BA1865" i="4"/>
  <c r="BB2115" i="4"/>
  <c r="BA2248" i="4"/>
  <c r="BC1988" i="4"/>
  <c r="BA1872" i="4"/>
  <c r="BB2331" i="4"/>
  <c r="BB1780" i="4"/>
  <c r="BA1392" i="4"/>
  <c r="BA1505" i="4"/>
  <c r="BA972" i="4"/>
  <c r="BA1479" i="4"/>
  <c r="BA3011" i="4"/>
  <c r="BB2899" i="4"/>
  <c r="BB3035" i="4"/>
  <c r="BA3028" i="4"/>
  <c r="BB3009" i="4"/>
  <c r="BB2944" i="4"/>
  <c r="BA2802" i="4"/>
  <c r="BB2946" i="4"/>
  <c r="BA2860" i="4"/>
  <c r="BC2688" i="4"/>
  <c r="BC2654" i="4"/>
  <c r="BC2667" i="4"/>
  <c r="BA2408" i="4"/>
  <c r="BC2331" i="4"/>
  <c r="BC2284" i="4"/>
  <c r="BB2541" i="4"/>
  <c r="BC2790" i="4"/>
  <c r="BA2603" i="4"/>
  <c r="BB2218" i="4"/>
  <c r="BC2786" i="4"/>
  <c r="BA2813" i="4"/>
  <c r="BC2524" i="4"/>
  <c r="BB2430" i="4"/>
  <c r="BA2426" i="4"/>
  <c r="BB2876" i="4"/>
  <c r="BA2528" i="4"/>
  <c r="BA2749" i="4"/>
  <c r="BC2577" i="4"/>
  <c r="BB2919" i="4"/>
  <c r="BC2138" i="4"/>
  <c r="BA2439" i="4"/>
  <c r="BA2029" i="4"/>
  <c r="BC2652" i="4"/>
  <c r="BC1849" i="4"/>
  <c r="BB2454" i="4"/>
  <c r="BA2711" i="4"/>
  <c r="BB2092" i="4"/>
  <c r="BC1605" i="4"/>
  <c r="BA1556" i="4"/>
  <c r="BA1669" i="4"/>
  <c r="BB2012" i="4"/>
  <c r="BB1141" i="4"/>
  <c r="BA800" i="4"/>
  <c r="BB2387" i="4"/>
  <c r="BA2001" i="4"/>
  <c r="BB2479" i="4"/>
  <c r="BB1812" i="4"/>
  <c r="BB2360" i="4"/>
  <c r="BC2253" i="4"/>
  <c r="BC1996" i="4"/>
  <c r="BC1577" i="4"/>
  <c r="BA1528" i="4"/>
  <c r="BA1641" i="4"/>
  <c r="BA1654" i="4"/>
  <c r="BB1113" i="4"/>
  <c r="BB2307" i="4"/>
  <c r="BA1941" i="4"/>
  <c r="BB2287" i="4"/>
  <c r="BA2486" i="4"/>
  <c r="BB2299" i="4"/>
  <c r="BC2010" i="4"/>
  <c r="BA1890" i="4"/>
  <c r="BC1517" i="4"/>
  <c r="BA1468" i="4"/>
  <c r="BA1581" i="4"/>
  <c r="BB1455" i="4"/>
  <c r="BB1053" i="4"/>
  <c r="BA712" i="4"/>
  <c r="BA2256" i="4"/>
  <c r="BB1902" i="4"/>
  <c r="BA2190" i="4"/>
  <c r="BB2347" i="4"/>
  <c r="BA2111" i="4"/>
  <c r="BA1938" i="4"/>
  <c r="BC1821" i="4"/>
  <c r="BB2079" i="4"/>
  <c r="BB1429" i="4"/>
  <c r="BB1542" i="4"/>
  <c r="BC1046" i="4"/>
  <c r="BA1610" i="4"/>
  <c r="BB1102" i="4"/>
  <c r="BB958" i="4"/>
  <c r="BB1331" i="4"/>
  <c r="BC872" i="4"/>
  <c r="BC556" i="4"/>
  <c r="BC204" i="4"/>
  <c r="BC1133" i="4"/>
  <c r="BB432" i="4"/>
  <c r="BA91" i="4"/>
  <c r="BB699" i="4"/>
  <c r="BC1461" i="4"/>
  <c r="BA441" i="4"/>
  <c r="BC645" i="4"/>
  <c r="BA52" i="4"/>
  <c r="BC664" i="4"/>
  <c r="BC26" i="4"/>
  <c r="BA217" i="4"/>
  <c r="BB661" i="4"/>
  <c r="BA1229" i="4"/>
  <c r="BC887" i="4"/>
  <c r="BA1422" i="4"/>
  <c r="BC1036" i="4"/>
  <c r="BC1405" i="4"/>
  <c r="BA486" i="4"/>
  <c r="BC144" i="4"/>
  <c r="BC893" i="4"/>
  <c r="BB372" i="4"/>
  <c r="BC566" i="4"/>
  <c r="BC611" i="4"/>
  <c r="BB1073" i="4"/>
  <c r="BB1663" i="4"/>
  <c r="BC1115" i="4"/>
  <c r="BB774" i="4"/>
  <c r="BC1264" i="4"/>
  <c r="BB923" i="4"/>
  <c r="BB916" i="4"/>
  <c r="BA378" i="4"/>
  <c r="BC36" i="4"/>
  <c r="BB614" i="4"/>
  <c r="BB264" i="4"/>
  <c r="BB1400" i="4"/>
  <c r="BC490" i="4"/>
  <c r="BA185" i="4"/>
  <c r="BC427" i="4"/>
  <c r="BC79" i="4"/>
  <c r="BC1038" i="4"/>
  <c r="BA1594" i="4"/>
  <c r="BB1098" i="4"/>
  <c r="BA757" i="4"/>
  <c r="BB1247" i="4"/>
  <c r="BA906" i="4"/>
  <c r="BA847" i="4"/>
  <c r="BC360" i="4"/>
  <c r="BB19" i="4"/>
  <c r="BB591" i="4"/>
  <c r="BA247" i="4"/>
  <c r="BC1297" i="4"/>
  <c r="BB473" i="4"/>
  <c r="BB150" i="4"/>
  <c r="BB358" i="4"/>
  <c r="BA45" i="4"/>
  <c r="BC369" i="4"/>
  <c r="BA630" i="4"/>
  <c r="BA233" i="4"/>
  <c r="BA60" i="4"/>
  <c r="BC915" i="4"/>
  <c r="BA1294" i="4"/>
  <c r="BC840" i="4"/>
  <c r="BB519" i="4"/>
  <c r="BA178" i="4"/>
  <c r="BA1027" i="4"/>
  <c r="BC405" i="4"/>
  <c r="BB64" i="4"/>
  <c r="BC649" i="4"/>
  <c r="BA971" i="4"/>
  <c r="BC182" i="4"/>
  <c r="BB522" i="4"/>
  <c r="BB324" i="4"/>
  <c r="BA591" i="4"/>
  <c r="BA124" i="4"/>
  <c r="BB1515" i="4"/>
  <c r="BC634" i="4"/>
  <c r="BB1202" i="4"/>
  <c r="BA861" i="4"/>
  <c r="BC1368" i="4"/>
  <c r="BA1010" i="4"/>
  <c r="BA1263" i="4"/>
  <c r="BB459" i="4"/>
  <c r="BA118" i="4"/>
  <c r="BA787" i="4"/>
  <c r="BB340" i="4"/>
  <c r="BB513" i="4"/>
  <c r="BA369" i="4"/>
  <c r="BA1020" i="4"/>
  <c r="BC1556" i="4"/>
  <c r="BA1089" i="4"/>
  <c r="BC747" i="4"/>
  <c r="BA1238" i="4"/>
  <c r="BC896" i="4"/>
  <c r="BC809" i="4"/>
  <c r="BB351" i="4"/>
  <c r="BA348" i="4"/>
  <c r="BA579" i="4"/>
  <c r="BC237" i="4"/>
  <c r="BB1260" i="4"/>
  <c r="BA464" i="4"/>
  <c r="BC131" i="4"/>
  <c r="BC315" i="4"/>
  <c r="BB26" i="4"/>
  <c r="BB985" i="4"/>
  <c r="BB1492" i="4"/>
  <c r="BC1071" i="4"/>
  <c r="BB730" i="4"/>
  <c r="BC1220" i="4"/>
  <c r="BB879" i="4"/>
  <c r="BB740" i="4"/>
  <c r="BA334" i="4"/>
  <c r="BC302" i="4"/>
  <c r="BA391" i="4"/>
  <c r="BC601" i="4"/>
  <c r="BC1093" i="4"/>
  <c r="BA421" i="4"/>
  <c r="BA825" i="4"/>
  <c r="BB1203" i="4"/>
  <c r="BC744" i="4"/>
  <c r="BA450" i="4"/>
  <c r="BC108" i="4"/>
  <c r="BC749" i="4"/>
  <c r="BB336" i="4"/>
  <c r="BC310" i="4"/>
  <c r="BC562" i="4"/>
  <c r="BC455" i="4"/>
  <c r="BC901" i="4"/>
  <c r="BA245" i="4"/>
  <c r="BA2963" i="4"/>
  <c r="BC2820" i="4"/>
  <c r="BB2987" i="4"/>
  <c r="BA2901" i="4"/>
  <c r="BC3011" i="4"/>
  <c r="BB2933" i="4"/>
  <c r="BA2754" i="4"/>
  <c r="BB3011" i="4"/>
  <c r="BA2932" i="4"/>
  <c r="BB2896" i="4"/>
  <c r="BC2606" i="4"/>
  <c r="BC2619" i="4"/>
  <c r="BC2755" i="4"/>
  <c r="BC2283" i="4"/>
  <c r="BC2821" i="4"/>
  <c r="BB2493" i="4"/>
  <c r="BB2659" i="4"/>
  <c r="BB2531" i="4"/>
  <c r="BC2660" i="4"/>
  <c r="BC2717" i="4"/>
  <c r="BA2735" i="4"/>
  <c r="BC2460" i="4"/>
  <c r="BB2382" i="4"/>
  <c r="BB2352" i="4"/>
  <c r="BA2795" i="4"/>
  <c r="BA2480" i="4"/>
  <c r="BC2632" i="4"/>
  <c r="BC2513" i="4"/>
  <c r="BB2607" i="4"/>
  <c r="BC2090" i="4"/>
  <c r="BC2360" i="4"/>
  <c r="BA1981" i="4"/>
  <c r="BA2394" i="4"/>
  <c r="BB2798" i="4"/>
  <c r="BA2307" i="4"/>
  <c r="BA2162" i="4"/>
  <c r="BB1961" i="4"/>
  <c r="BC1557" i="4"/>
  <c r="BA1508" i="4"/>
  <c r="BA1621" i="4"/>
  <c r="BA1574" i="4"/>
  <c r="BB1093" i="4"/>
  <c r="BA752" i="4"/>
  <c r="BB2323" i="4"/>
  <c r="BA1953" i="4"/>
  <c r="BB2319" i="4"/>
  <c r="BA2550" i="4"/>
  <c r="BA2443" i="4"/>
  <c r="BA2050" i="4"/>
  <c r="BB1911" i="4"/>
  <c r="BC1529" i="4"/>
  <c r="BA1480" i="4"/>
  <c r="BA1593" i="4"/>
  <c r="BB1479" i="4"/>
  <c r="BB2240" i="4"/>
  <c r="BB2243" i="4"/>
  <c r="BA1893" i="4"/>
  <c r="BB2171" i="4"/>
  <c r="BC2322" i="4"/>
  <c r="BC2073" i="4"/>
  <c r="BC1921" i="4"/>
  <c r="BC1804" i="4"/>
  <c r="BA1975" i="4"/>
  <c r="BA1420" i="4"/>
  <c r="BA1533" i="4"/>
  <c r="BB1359" i="4"/>
  <c r="BB1005" i="4"/>
  <c r="BB2153" i="4"/>
  <c r="BC2195" i="4"/>
  <c r="BB1854" i="4"/>
  <c r="BA2094" i="4"/>
  <c r="BB2219" i="4"/>
  <c r="BC1969" i="4"/>
  <c r="BC1852" i="4"/>
  <c r="BA2106" i="4"/>
  <c r="BB1748" i="4"/>
  <c r="BB1381" i="4"/>
  <c r="BB1494" i="4"/>
  <c r="BC950" i="4"/>
  <c r="BC1457" i="4"/>
  <c r="BC3021" i="4"/>
  <c r="BC2920" i="4"/>
  <c r="BA2933" i="4"/>
  <c r="BC2846" i="4"/>
  <c r="BB2675" i="4"/>
  <c r="BA2955" i="4"/>
  <c r="BC2812" i="4"/>
  <c r="BA2957" i="4"/>
  <c r="BC2870" i="4"/>
  <c r="BB2699" i="4"/>
  <c r="BB2665" i="4"/>
  <c r="BC2681" i="4"/>
  <c r="BC2418" i="4"/>
  <c r="BB2342" i="4"/>
  <c r="BA2299" i="4"/>
  <c r="BA2552" i="4"/>
  <c r="BB2833" i="4"/>
  <c r="BB2624" i="4"/>
  <c r="BA2229" i="4"/>
  <c r="BA2808" i="4"/>
  <c r="BB2834" i="4"/>
  <c r="BA2539" i="4"/>
  <c r="BA2441" i="4"/>
  <c r="BB2447" i="4"/>
  <c r="BB2033" i="4"/>
  <c r="BC2538" i="4"/>
  <c r="BA2780" i="4"/>
  <c r="BC2597" i="4"/>
  <c r="BC2215" i="4"/>
  <c r="BB2149" i="4"/>
  <c r="BA2463" i="4"/>
  <c r="BC2039" i="4"/>
  <c r="BB2761" i="4"/>
  <c r="BA1864" i="4"/>
  <c r="BB2511" i="4"/>
  <c r="BC1717" i="4"/>
  <c r="BA2135" i="4"/>
  <c r="BB1616" i="4"/>
  <c r="BC1566" i="4"/>
  <c r="BC1679" i="4"/>
  <c r="BB1338" i="4"/>
  <c r="BA1152" i="4"/>
  <c r="BC810" i="4"/>
  <c r="BB2404" i="4"/>
  <c r="BC2011" i="4"/>
  <c r="BB2536" i="4"/>
  <c r="BC1826" i="4"/>
  <c r="BC2388" i="4"/>
  <c r="BC2352" i="4"/>
  <c r="BB2024" i="4"/>
  <c r="BB1588" i="4"/>
  <c r="BC1538" i="4"/>
  <c r="BC1651" i="4"/>
  <c r="BC1696" i="4"/>
  <c r="BA1124" i="4"/>
  <c r="BC2321" i="4"/>
  <c r="BC1951" i="4"/>
  <c r="BA2316" i="4"/>
  <c r="BA2543" i="4"/>
  <c r="BC2421" i="4"/>
  <c r="BC2044" i="4"/>
  <c r="BB1909" i="4"/>
  <c r="BB1528" i="4"/>
  <c r="BC1478" i="4"/>
  <c r="BC1591" i="4"/>
  <c r="BC1476" i="4"/>
  <c r="BA1064" i="4"/>
  <c r="BC722" i="4"/>
  <c r="BA2270" i="4"/>
  <c r="BA1913" i="4"/>
  <c r="BC2212" i="4"/>
  <c r="BA2376" i="4"/>
  <c r="BC2153" i="4"/>
  <c r="BB1957" i="4"/>
  <c r="BB1840" i="4"/>
  <c r="BB2264" i="4"/>
  <c r="BA1440" i="4"/>
  <c r="BA1553" i="4"/>
  <c r="BA1068" i="4"/>
  <c r="BC1652" i="4"/>
  <c r="BA1113" i="4"/>
  <c r="BC771" i="4"/>
  <c r="BA1262" i="4"/>
  <c r="BC920" i="4"/>
  <c r="BC905" i="4"/>
  <c r="BA3010" i="4"/>
  <c r="BC2926" i="4"/>
  <c r="BB3034" i="4"/>
  <c r="BA3024" i="4"/>
  <c r="BC2776" i="4"/>
  <c r="BB2943" i="4"/>
  <c r="BA2857" i="4"/>
  <c r="BA2799" i="4"/>
  <c r="BA2943" i="4"/>
  <c r="BC2800" i="4"/>
  <c r="BB2813" i="4"/>
  <c r="BC2841" i="4"/>
  <c r="BB2542" i="4"/>
  <c r="BC2443" i="4"/>
  <c r="BC2452" i="4"/>
  <c r="BB2653" i="4"/>
  <c r="BB2666" i="4"/>
  <c r="BC2406" i="4"/>
  <c r="BB2330" i="4"/>
  <c r="BA2283" i="4"/>
  <c r="BA2524" i="4"/>
  <c r="BB2738" i="4"/>
  <c r="BB2572" i="4"/>
  <c r="BB2855" i="4"/>
  <c r="BC2134" i="4"/>
  <c r="BA2640" i="4"/>
  <c r="BA2653" i="4"/>
  <c r="BB2929" i="4"/>
  <c r="BA2317" i="4"/>
  <c r="BB2265" i="4"/>
  <c r="BB2045" i="4"/>
  <c r="BA2141" i="4"/>
  <c r="BC1799" i="4"/>
  <c r="BA1999" i="4"/>
  <c r="BA2107" i="4"/>
  <c r="BB1872" i="4"/>
  <c r="BB1765" i="4"/>
  <c r="BC1734" i="4"/>
  <c r="BA1668" i="4"/>
  <c r="BB2257" i="4"/>
  <c r="BC1439" i="4"/>
  <c r="BB1253" i="4"/>
  <c r="BA912" i="4"/>
  <c r="BC2707" i="4"/>
  <c r="BA2113" i="4"/>
  <c r="BC1771" i="4"/>
  <c r="BC1961" i="4"/>
  <c r="BA2051" i="4"/>
  <c r="BC1822" i="4"/>
  <c r="BA1728" i="4"/>
  <c r="BC1689" i="4"/>
  <c r="BA1640" i="4"/>
  <c r="BA1916" i="4"/>
  <c r="BC1411" i="4"/>
  <c r="BB1225" i="4"/>
  <c r="BB2498" i="4"/>
  <c r="BA2053" i="4"/>
  <c r="BC1711" i="4"/>
  <c r="BC1881" i="4"/>
  <c r="BB2583" i="4"/>
  <c r="BB1735" i="4"/>
  <c r="BB2188" i="4"/>
  <c r="BC1629" i="4"/>
  <c r="BA1580" i="4"/>
  <c r="BA1693" i="4"/>
  <c r="BC1351" i="4"/>
  <c r="BB1165" i="4"/>
  <c r="BA824" i="4"/>
  <c r="BC2409" i="4"/>
  <c r="BB2014" i="4"/>
  <c r="BB2550" i="4"/>
  <c r="BA1830" i="4"/>
  <c r="BA2396" i="4"/>
  <c r="BB2381" i="4"/>
  <c r="BC2033" i="4"/>
  <c r="BA1591" i="4"/>
  <c r="BB1541" i="4"/>
  <c r="BB1654" i="4"/>
  <c r="BB1707" i="4"/>
  <c r="BC646" i="4"/>
  <c r="BB2934" i="4"/>
  <c r="BA2848" i="4"/>
  <c r="BC2676" i="4"/>
  <c r="BB2956" i="4"/>
  <c r="BA2814" i="4"/>
  <c r="BC2980" i="4"/>
  <c r="BB2894" i="4"/>
  <c r="BB2836" i="4"/>
  <c r="BB2980" i="4"/>
  <c r="BA2838" i="4"/>
  <c r="BA2984" i="4"/>
  <c r="BC2462" i="4"/>
  <c r="BA2598" i="4"/>
  <c r="BB2490" i="4"/>
  <c r="BB2552" i="4"/>
  <c r="BB2698" i="4"/>
  <c r="BC2715" i="4"/>
  <c r="BA2444" i="4"/>
  <c r="BC2367" i="4"/>
  <c r="BC2332" i="4"/>
  <c r="BB2561" i="4"/>
  <c r="BB2903" i="4"/>
  <c r="BA2643" i="4"/>
  <c r="BB2238" i="4"/>
  <c r="BA2172" i="4"/>
  <c r="BB2680" i="4"/>
  <c r="BC2697" i="4"/>
  <c r="BC2430" i="4"/>
  <c r="BB2354" i="4"/>
  <c r="BA2315" i="4"/>
  <c r="BA2120" i="4"/>
  <c r="BB2178" i="4"/>
  <c r="BA1837" i="4"/>
  <c r="BB2059" i="4"/>
  <c r="BC2181" i="4"/>
  <c r="BA1939" i="4"/>
  <c r="BA1822" i="4"/>
  <c r="BA1930" i="4"/>
  <c r="BB1705" i="4"/>
  <c r="BA1364" i="4"/>
  <c r="BA1477" i="4"/>
  <c r="BC1290" i="4"/>
  <c r="BB949" i="4"/>
  <c r="BC2062" i="4"/>
  <c r="BB2150" i="4"/>
  <c r="BA1809" i="4"/>
  <c r="BB2011" i="4"/>
  <c r="BC2125" i="4"/>
  <c r="BB1889" i="4"/>
  <c r="BC1777" i="4"/>
  <c r="BB1759" i="4"/>
  <c r="BB1677" i="4"/>
  <c r="BA1336" i="4"/>
  <c r="BA1449" i="4"/>
  <c r="BC1262" i="4"/>
  <c r="BA2607" i="4"/>
  <c r="BB2090" i="4"/>
  <c r="BA1749" i="4"/>
  <c r="BB1931" i="4"/>
  <c r="BC2012" i="4"/>
  <c r="BB1785" i="4"/>
  <c r="BC2567" i="4"/>
  <c r="BA1667" i="4"/>
  <c r="BB1617" i="4"/>
  <c r="BB1768" i="4"/>
  <c r="BA1389" i="4"/>
  <c r="BC1202" i="4"/>
  <c r="BB861" i="4"/>
  <c r="BA2495" i="4"/>
  <c r="BC2051" i="4"/>
  <c r="BB1710" i="4"/>
  <c r="BA1880" i="4"/>
  <c r="BB2575" i="4"/>
  <c r="BC1733" i="4"/>
  <c r="BA2183" i="4"/>
  <c r="BB1628" i="4"/>
  <c r="BC1578" i="4"/>
  <c r="BC1691" i="4"/>
  <c r="BB1350" i="4"/>
  <c r="BA684" i="4"/>
  <c r="BC1251" i="4"/>
  <c r="BA1257" i="4"/>
  <c r="BA697" i="4"/>
  <c r="BB1075" i="4"/>
  <c r="BA1055" i="4"/>
  <c r="BA354" i="4"/>
  <c r="BA356" i="4"/>
  <c r="BB582" i="4"/>
  <c r="BB240" i="4"/>
  <c r="BA1271" i="4"/>
  <c r="BC466" i="4"/>
  <c r="BA137" i="4"/>
  <c r="BC331" i="4"/>
  <c r="BC31" i="4"/>
  <c r="BC346" i="4"/>
  <c r="BC709" i="4"/>
  <c r="BC581" i="4"/>
  <c r="BA916" i="4"/>
  <c r="BA1423" i="4"/>
  <c r="BA1037" i="4"/>
  <c r="BC695" i="4"/>
  <c r="BA1186" i="4"/>
  <c r="BC844" i="4"/>
  <c r="BB663" i="4"/>
  <c r="BA294" i="4"/>
  <c r="BC202" i="4"/>
  <c r="BC521" i="4"/>
  <c r="BC266" i="4"/>
  <c r="BA237" i="4"/>
  <c r="BC39" i="4"/>
  <c r="BB697" i="4"/>
  <c r="BA1265" i="4"/>
  <c r="BC923" i="4"/>
  <c r="BA1494" i="4"/>
  <c r="BC1072" i="4"/>
  <c r="BB731" i="4"/>
  <c r="BB527" i="4"/>
  <c r="BA186" i="4"/>
  <c r="BA1059" i="4"/>
  <c r="BC413" i="4"/>
  <c r="BB72" i="4"/>
  <c r="BA662" i="4"/>
  <c r="BA1099" i="4"/>
  <c r="BA249" i="4"/>
  <c r="BB554" i="4"/>
  <c r="BA651" i="4"/>
  <c r="BA680" i="4"/>
  <c r="BC1247" i="4"/>
  <c r="BB906" i="4"/>
  <c r="BB1459" i="4"/>
  <c r="BB1055" i="4"/>
  <c r="BC1612" i="4"/>
  <c r="BA510" i="4"/>
  <c r="BC168" i="4"/>
  <c r="BC989" i="4"/>
  <c r="BB396" i="4"/>
  <c r="BA55" i="4"/>
  <c r="BA637" i="4"/>
  <c r="BC821" i="4"/>
  <c r="BB137" i="4"/>
  <c r="BA485" i="4"/>
  <c r="BA719" i="4"/>
  <c r="BA340" i="4"/>
  <c r="BB592" i="4"/>
  <c r="BB378" i="4"/>
  <c r="BC1203" i="4"/>
  <c r="BC659" i="4"/>
  <c r="BA1038" i="4"/>
  <c r="BA927" i="4"/>
  <c r="BB327" i="4"/>
  <c r="BC286" i="4"/>
  <c r="BA555" i="4"/>
  <c r="BC213" i="4"/>
  <c r="BB1164" i="4"/>
  <c r="BA440" i="4"/>
  <c r="BC83" i="4"/>
  <c r="BA136" i="4"/>
  <c r="BC1189" i="4"/>
  <c r="BC226" i="4"/>
  <c r="BC471" i="4"/>
  <c r="BA389" i="4"/>
  <c r="BC862" i="4"/>
  <c r="BC1369" i="4"/>
  <c r="BB1010" i="4"/>
  <c r="BA669" i="4"/>
  <c r="BB1159" i="4"/>
  <c r="BA818" i="4"/>
  <c r="BC625" i="4"/>
  <c r="BB267" i="4"/>
  <c r="BA1435" i="4"/>
  <c r="BA495" i="4"/>
  <c r="BA1411" i="4"/>
  <c r="BB102" i="4"/>
  <c r="BB622" i="4"/>
  <c r="BC670" i="4"/>
  <c r="BB1238" i="4"/>
  <c r="BA897" i="4"/>
  <c r="BC1440" i="4"/>
  <c r="BA1046" i="4"/>
  <c r="BB1480" i="4"/>
  <c r="BC500" i="4"/>
  <c r="BB159" i="4"/>
  <c r="BB952" i="4"/>
  <c r="BA387" i="4"/>
  <c r="BC45" i="4"/>
  <c r="BC624" i="4"/>
  <c r="BA699" i="4"/>
  <c r="BC86" i="4"/>
  <c r="BC447" i="4"/>
  <c r="BB97" i="4"/>
  <c r="BB653" i="4"/>
  <c r="BA1221" i="4"/>
  <c r="BC879" i="4"/>
  <c r="BA1406" i="4"/>
  <c r="BC1028" i="4"/>
  <c r="BC1341" i="4"/>
  <c r="BB483" i="4"/>
  <c r="BA142" i="4"/>
  <c r="BC797" i="4"/>
  <c r="BB285" i="4"/>
  <c r="BA333" i="4"/>
  <c r="BB162" i="4"/>
  <c r="BA1065" i="4"/>
  <c r="BB1467" i="4"/>
  <c r="BB947" i="4"/>
  <c r="BC641" i="4"/>
  <c r="BA258" i="4"/>
  <c r="BB1360" i="4"/>
  <c r="BC485" i="4"/>
  <c r="BB144" i="4"/>
  <c r="BA887" i="4"/>
  <c r="BC370" i="4"/>
  <c r="BA152" i="4"/>
  <c r="BA1483" i="4"/>
  <c r="BB462" i="4"/>
  <c r="BC1009" i="4"/>
  <c r="BB70" i="4"/>
  <c r="BA29" i="4"/>
  <c r="BA724" i="4"/>
  <c r="BB1282" i="4"/>
  <c r="BA941" i="4"/>
  <c r="BC1560" i="4"/>
  <c r="BA1090" i="4"/>
  <c r="BC748" i="4"/>
  <c r="BC544" i="4"/>
  <c r="BA198" i="4"/>
  <c r="BA1107" i="4"/>
  <c r="BC425" i="4"/>
  <c r="BA775" i="4"/>
  <c r="BB318" i="4"/>
  <c r="BC1286" i="4"/>
  <c r="BB601" i="4"/>
  <c r="BA1169" i="4"/>
  <c r="BC827" i="4"/>
  <c r="BA1318" i="4"/>
  <c r="BC976" i="4"/>
  <c r="BC1129" i="4"/>
  <c r="BB431" i="4"/>
  <c r="BA90" i="4"/>
  <c r="BB700" i="4"/>
  <c r="BC317" i="4"/>
  <c r="BC262" i="4"/>
  <c r="BA544" i="4"/>
  <c r="BA381" i="4"/>
  <c r="BB664" i="4"/>
  <c r="BB186" i="4"/>
  <c r="BB1217" i="4"/>
  <c r="BA584" i="4"/>
  <c r="BC1151" i="4"/>
  <c r="BB810" i="4"/>
  <c r="BC1300" i="4"/>
  <c r="BB959" i="4"/>
  <c r="BB1060" i="4"/>
  <c r="BA414" i="4"/>
  <c r="BC72" i="4"/>
  <c r="BC665" i="4"/>
  <c r="BB300" i="4"/>
  <c r="BC218" i="4"/>
  <c r="BC526" i="4"/>
  <c r="BC311" i="4"/>
  <c r="BC571" i="4"/>
  <c r="BC151" i="4"/>
  <c r="BB444" i="4"/>
  <c r="BB723" i="4"/>
  <c r="BC18" i="4"/>
  <c r="BB1054" i="4"/>
  <c r="BC1456" i="4"/>
  <c r="BC936" i="4"/>
  <c r="BB634" i="4"/>
  <c r="BC252" i="4"/>
  <c r="BC1325" i="4"/>
  <c r="BB2999" i="4"/>
  <c r="BA2913" i="4"/>
  <c r="BC3023" i="4"/>
  <c r="BB2981" i="4"/>
  <c r="BA2766" i="4"/>
  <c r="BC2932" i="4"/>
  <c r="BB2846" i="4"/>
  <c r="BB2788" i="4"/>
  <c r="BB2932" i="4"/>
  <c r="BA2790" i="4"/>
  <c r="BA2792" i="4"/>
  <c r="BB2818" i="4"/>
  <c r="BB2528" i="4"/>
  <c r="BA2433" i="4"/>
  <c r="BB2431" i="4"/>
  <c r="BC2642" i="4"/>
  <c r="BC2655" i="4"/>
  <c r="BC3014" i="4"/>
  <c r="BC2319" i="4"/>
  <c r="BA2883" i="4"/>
  <c r="BB2513" i="4"/>
  <c r="BC2709" i="4"/>
  <c r="BA2558" i="4"/>
  <c r="BA2765" i="4"/>
  <c r="BA2124" i="4"/>
  <c r="BB2629" i="4"/>
  <c r="BB2642" i="4"/>
  <c r="BA2839" i="4"/>
  <c r="BB2306" i="4"/>
  <c r="BA2251" i="4"/>
  <c r="BC2897" i="4"/>
  <c r="BB2130" i="4"/>
  <c r="BA1789" i="4"/>
  <c r="BC1984" i="4"/>
  <c r="BC2085" i="4"/>
  <c r="BC1853" i="4"/>
  <c r="BA1751" i="4"/>
  <c r="BA1707" i="4"/>
  <c r="BB1657" i="4"/>
  <c r="BA2074" i="4"/>
  <c r="BA1429" i="4"/>
  <c r="BC1242" i="4"/>
  <c r="BB901" i="4"/>
  <c r="BA2655" i="4"/>
  <c r="BB2102" i="4"/>
  <c r="BA1761" i="4"/>
  <c r="BB1947" i="4"/>
  <c r="BC2029" i="4"/>
  <c r="BA1804" i="4"/>
  <c r="BC1713" i="4"/>
  <c r="BA1679" i="4"/>
  <c r="BB1629" i="4"/>
  <c r="BA1840" i="4"/>
  <c r="BA1401" i="4"/>
  <c r="BC1214" i="4"/>
  <c r="BA2470" i="4"/>
  <c r="BB2042" i="4"/>
  <c r="BC2798" i="4"/>
  <c r="BB1867" i="4"/>
  <c r="BC2525" i="4"/>
  <c r="BB1721" i="4"/>
  <c r="BC2145" i="4"/>
  <c r="BA1619" i="4"/>
  <c r="BB1569" i="4"/>
  <c r="BB1682" i="4"/>
  <c r="BA1341" i="4"/>
  <c r="BC1154" i="4"/>
  <c r="BB813" i="4"/>
  <c r="BA2391" i="4"/>
  <c r="BC2003" i="4"/>
  <c r="BC2493" i="4"/>
  <c r="BA1816" i="4"/>
  <c r="BB2367" i="4"/>
  <c r="BA2268" i="4"/>
  <c r="BA2003" i="4"/>
  <c r="BB1580" i="4"/>
  <c r="BC1530" i="4"/>
  <c r="BC1643" i="4"/>
  <c r="BC1536" i="4"/>
  <c r="BA636" i="4"/>
  <c r="BA2945" i="4"/>
  <c r="BC2858" i="4"/>
  <c r="BB2687" i="4"/>
  <c r="BA2967" i="4"/>
  <c r="BC2824" i="4"/>
  <c r="BB2991" i="4"/>
  <c r="BA2905" i="4"/>
  <c r="BB2856" i="4"/>
  <c r="BA2991" i="4"/>
  <c r="BB2859" i="4"/>
  <c r="BB2780" i="4"/>
  <c r="BB2473" i="4"/>
  <c r="BB2619" i="4"/>
  <c r="BC2504" i="4"/>
  <c r="BC2580" i="4"/>
  <c r="BB2712" i="4"/>
  <c r="BC2729" i="4"/>
  <c r="BB2455" i="4"/>
  <c r="BB2378" i="4"/>
  <c r="BA2347" i="4"/>
  <c r="BA2572" i="4"/>
  <c r="BA2585" i="4"/>
  <c r="BB2664" i="4"/>
  <c r="BA2249" i="4"/>
  <c r="BC2182" i="4"/>
  <c r="BC2694" i="4"/>
  <c r="BA2712" i="4"/>
  <c r="BB2441" i="4"/>
  <c r="BA2365" i="4"/>
  <c r="BB2329" i="4"/>
  <c r="BB2141" i="4"/>
  <c r="BA2189" i="4"/>
  <c r="BC1847" i="4"/>
  <c r="BC2080" i="4"/>
  <c r="BA2203" i="4"/>
  <c r="BC1957" i="4"/>
  <c r="BB1841" i="4"/>
  <c r="BC2008" i="4"/>
  <c r="BC1730" i="4"/>
  <c r="BC1374" i="4"/>
  <c r="BC1487" i="4"/>
  <c r="BB1301" i="4"/>
  <c r="BA960" i="4"/>
  <c r="BA2084" i="4"/>
  <c r="BA2161" i="4"/>
  <c r="BC1819" i="4"/>
  <c r="BC2025" i="4"/>
  <c r="BA2147" i="4"/>
  <c r="BA1908" i="4"/>
  <c r="BA1792" i="4"/>
  <c r="BC1806" i="4"/>
  <c r="BA1688" i="4"/>
  <c r="BC1346" i="4"/>
  <c r="BC1459" i="4"/>
  <c r="BB1273" i="4"/>
  <c r="BC2649" i="4"/>
  <c r="BA2101" i="4"/>
  <c r="BC1759" i="4"/>
  <c r="BC1945" i="4"/>
  <c r="BA2027" i="4"/>
  <c r="BB1801" i="4"/>
  <c r="BA1712" i="4"/>
  <c r="BC1677" i="4"/>
  <c r="BA1628" i="4"/>
  <c r="BC1830" i="4"/>
  <c r="BC1399" i="4"/>
  <c r="BB1213" i="4"/>
  <c r="BA872" i="4"/>
  <c r="BB2523" i="4"/>
  <c r="BB2062" i="4"/>
  <c r="BA1721" i="4"/>
  <c r="BA1894" i="4"/>
  <c r="BA2658" i="4"/>
  <c r="BA1748" i="4"/>
  <c r="BA2232" i="4"/>
  <c r="BA1639" i="4"/>
  <c r="BB1589" i="4"/>
  <c r="BB1702" i="4"/>
  <c r="BA1361" i="4"/>
  <c r="BC694" i="4"/>
  <c r="BB1262" i="4"/>
  <c r="BA921" i="4"/>
  <c r="BC1488" i="4"/>
  <c r="BA1070" i="4"/>
  <c r="BC728" i="4"/>
  <c r="BC524" i="4"/>
  <c r="BA2931" i="4"/>
  <c r="BC2788" i="4"/>
  <c r="BB2955" i="4"/>
  <c r="BA2869" i="4"/>
  <c r="BC2979" i="4"/>
  <c r="BB2893" i="4"/>
  <c r="BA2722" i="4"/>
  <c r="BB2979" i="4"/>
  <c r="BA2893" i="4"/>
  <c r="BA2835" i="4"/>
  <c r="BC2574" i="4"/>
  <c r="BC2587" i="4"/>
  <c r="BB2670" i="4"/>
  <c r="BC2251" i="4"/>
  <c r="BC2962" i="4"/>
  <c r="BB2461" i="4"/>
  <c r="BB2595" i="4"/>
  <c r="BC2488" i="4"/>
  <c r="BC2548" i="4"/>
  <c r="BA2675" i="4"/>
  <c r="BB2692" i="4"/>
  <c r="BC2426" i="4"/>
  <c r="BB2350" i="4"/>
  <c r="BC2309" i="4"/>
  <c r="BB2879" i="4"/>
  <c r="BB2961" i="4"/>
  <c r="BC2572" i="4"/>
  <c r="BA2471" i="4"/>
  <c r="BA2513" i="4"/>
  <c r="BC2058" i="4"/>
  <c r="BA2318" i="4"/>
  <c r="BA1949" i="4"/>
  <c r="BC2308" i="4"/>
  <c r="BC2528" i="4"/>
  <c r="BC2384" i="4"/>
  <c r="BA2034" i="4"/>
  <c r="BB1904" i="4"/>
  <c r="BC1525" i="4"/>
  <c r="BA1476" i="4"/>
  <c r="BA1589" i="4"/>
  <c r="BB1471" i="4"/>
  <c r="BB1061" i="4"/>
  <c r="BA720" i="4"/>
  <c r="BC2280" i="4"/>
  <c r="BA1921" i="4"/>
  <c r="BA2234" i="4"/>
  <c r="BC2397" i="4"/>
  <c r="BC2185" i="4"/>
  <c r="BB1971" i="4"/>
  <c r="BC1854" i="4"/>
  <c r="BC1497" i="4"/>
  <c r="BA1448" i="4"/>
  <c r="BA1561" i="4"/>
  <c r="BB1415" i="4"/>
  <c r="BA2168" i="4"/>
  <c r="BB2202" i="4"/>
  <c r="BA1861" i="4"/>
  <c r="BB2107" i="4"/>
  <c r="BB2237" i="4"/>
  <c r="BC1981" i="4"/>
  <c r="BC1864" i="4"/>
  <c r="BC2214" i="4"/>
  <c r="BA1766" i="4"/>
  <c r="BA1388" i="4"/>
  <c r="BA1501" i="4"/>
  <c r="BC1314" i="4"/>
  <c r="BB973" i="4"/>
  <c r="BB2089" i="4"/>
  <c r="BC2163" i="4"/>
  <c r="BB1822" i="4"/>
  <c r="BA2030" i="4"/>
  <c r="BB2152" i="4"/>
  <c r="BC1912" i="4"/>
  <c r="BA1796" i="4"/>
  <c r="BC1825" i="4"/>
  <c r="BC1690" i="4"/>
  <c r="BB1349" i="4"/>
  <c r="BB1462" i="4"/>
  <c r="BC886" i="4"/>
  <c r="BC1393" i="4"/>
  <c r="BB2968" i="4"/>
  <c r="BA2826" i="4"/>
  <c r="BC2992" i="4"/>
  <c r="BB2906" i="4"/>
  <c r="BA3017" i="4"/>
  <c r="BC2954" i="4"/>
  <c r="BB2759" i="4"/>
  <c r="BC3016" i="4"/>
  <c r="BB2953" i="4"/>
  <c r="BA2907" i="4"/>
  <c r="BA2612" i="4"/>
  <c r="BA2625" i="4"/>
  <c r="BC2769" i="4"/>
  <c r="BA2289" i="4"/>
  <c r="BB2832" i="4"/>
  <c r="BC2498" i="4"/>
  <c r="BC2670" i="4"/>
  <c r="BB2538" i="4"/>
  <c r="BC2686" i="4"/>
  <c r="BA2725" i="4"/>
  <c r="BB2742" i="4"/>
  <c r="BC2467" i="4"/>
  <c r="BC2387" i="4"/>
  <c r="BB2359" i="4"/>
  <c r="BC2805" i="4"/>
  <c r="BB2485" i="4"/>
  <c r="BB2643" i="4"/>
  <c r="BC2520" i="4"/>
  <c r="BC2628" i="4"/>
  <c r="BA2096" i="4"/>
  <c r="BA2368" i="4"/>
  <c r="BB1986" i="4"/>
  <c r="BA2414" i="4"/>
  <c r="BC2950" i="4"/>
  <c r="BB2321" i="4"/>
  <c r="BB2183" i="4"/>
  <c r="BA1971" i="4"/>
  <c r="BA1563" i="4"/>
  <c r="BB1513" i="4"/>
  <c r="BB1626" i="4"/>
  <c r="BB1595" i="4"/>
  <c r="BC1098" i="4"/>
  <c r="BB757" i="4"/>
  <c r="BC2330" i="4"/>
  <c r="BB1958" i="4"/>
  <c r="BC2333" i="4"/>
  <c r="BB2578" i="4"/>
  <c r="BC2553" i="4"/>
  <c r="BB2071" i="4"/>
  <c r="BB1921" i="4"/>
  <c r="BA1535" i="4"/>
  <c r="BB1485" i="4"/>
  <c r="BB1598" i="4"/>
  <c r="BA1490" i="4"/>
  <c r="BC2254" i="4"/>
  <c r="BC2250" i="4"/>
  <c r="BB1898" i="4"/>
  <c r="BA2182" i="4"/>
  <c r="BC2336" i="4"/>
  <c r="BA2095" i="4"/>
  <c r="BA1931" i="4"/>
  <c r="BC1814" i="4"/>
  <c r="BB2019" i="4"/>
  <c r="BB1425" i="4"/>
  <c r="BB1538" i="4"/>
  <c r="BA1370" i="4"/>
  <c r="BC1010" i="4"/>
  <c r="BA2164" i="4"/>
  <c r="BA2201" i="4"/>
  <c r="BC1859" i="4"/>
  <c r="BC2104" i="4"/>
  <c r="BC2233" i="4"/>
  <c r="BA1979" i="4"/>
  <c r="BC1862" i="4"/>
  <c r="BB2191" i="4"/>
  <c r="BC1762" i="4"/>
  <c r="BC1386" i="4"/>
  <c r="BC1499" i="4"/>
  <c r="BB961" i="4"/>
  <c r="BB1468" i="4"/>
  <c r="BC1059" i="4"/>
  <c r="BB894" i="4"/>
  <c r="BC1272" i="4"/>
  <c r="BB819" i="4"/>
  <c r="BB503" i="4"/>
  <c r="BA162" i="4"/>
  <c r="BA963" i="4"/>
  <c r="BC389" i="4"/>
  <c r="BB48" i="4"/>
  <c r="BB628" i="4"/>
  <c r="BB720" i="4"/>
  <c r="BC102" i="4"/>
  <c r="BB458" i="4"/>
  <c r="BB292" i="4"/>
  <c r="BB561" i="4"/>
  <c r="BA1451" i="4"/>
  <c r="BA1378" i="4"/>
  <c r="BC618" i="4"/>
  <c r="BB1186" i="4"/>
  <c r="BA845" i="4"/>
  <c r="BC1336" i="4"/>
  <c r="BA994" i="4"/>
  <c r="BA1199" i="4"/>
  <c r="BB443" i="4"/>
  <c r="BA102" i="4"/>
  <c r="BB724" i="4"/>
  <c r="BC297" i="4"/>
  <c r="BB481" i="4"/>
  <c r="BC154" i="4"/>
  <c r="BA988" i="4"/>
  <c r="BA1495" i="4"/>
  <c r="BA1073" i="4"/>
  <c r="BC731" i="4"/>
  <c r="BA1222" i="4"/>
  <c r="BC880" i="4"/>
  <c r="BC745" i="4"/>
  <c r="BB335" i="4"/>
  <c r="BB305" i="4"/>
  <c r="BA563" i="4"/>
  <c r="BC221" i="4"/>
  <c r="BB1196" i="4"/>
  <c r="BA448" i="4"/>
  <c r="BC99" i="4"/>
  <c r="BA176" i="4"/>
  <c r="BC1317" i="4"/>
  <c r="BB953" i="4"/>
  <c r="BB1460" i="4"/>
  <c r="BC1055" i="4"/>
  <c r="BB714" i="4"/>
  <c r="BC1204" i="4"/>
  <c r="BB863" i="4"/>
  <c r="BC700" i="4"/>
  <c r="BA318" i="4"/>
  <c r="BB261" i="4"/>
  <c r="BC545" i="4"/>
  <c r="BB204" i="4"/>
  <c r="BA1127" i="4"/>
  <c r="BC430" i="4"/>
  <c r="BA65" i="4"/>
  <c r="BA88" i="4"/>
  <c r="BB1040" i="4"/>
  <c r="BB284" i="4"/>
  <c r="BA532" i="4"/>
  <c r="BB752" i="4"/>
  <c r="BA1554" i="4"/>
  <c r="BB862" i="4"/>
  <c r="BB1235" i="4"/>
  <c r="BA782" i="4"/>
  <c r="BC476" i="4"/>
  <c r="BB135" i="4"/>
  <c r="BB856" i="4"/>
  <c r="BA363" i="4"/>
  <c r="BC21" i="4"/>
  <c r="BC592" i="4"/>
  <c r="BB562" i="4"/>
  <c r="BB1328" i="4"/>
  <c r="BC351" i="4"/>
  <c r="BA239" i="4"/>
  <c r="BA508" i="4"/>
  <c r="BB640" i="4"/>
  <c r="BB1249" i="4"/>
  <c r="BA592" i="4"/>
  <c r="BC1159" i="4"/>
  <c r="BB818" i="4"/>
  <c r="BC1308" i="4"/>
  <c r="BB967" i="4"/>
  <c r="BB1092" i="4"/>
  <c r="BC416" i="4"/>
  <c r="BB75" i="4"/>
  <c r="BA671" i="4"/>
  <c r="BB244" i="4"/>
  <c r="BC422" i="4"/>
  <c r="BA100" i="4"/>
  <c r="BC934" i="4"/>
  <c r="BC1441" i="4"/>
  <c r="BB1046" i="4"/>
  <c r="BA705" i="4"/>
  <c r="BB1195" i="4"/>
  <c r="BA854" i="4"/>
  <c r="BA682" i="4"/>
  <c r="BC308" i="4"/>
  <c r="BC238" i="4"/>
  <c r="BB536" i="4"/>
  <c r="BA195" i="4"/>
  <c r="BC1089" i="4"/>
  <c r="BB421" i="4"/>
  <c r="BB46" i="4"/>
  <c r="BB37" i="4"/>
  <c r="BA891" i="4"/>
  <c r="BA900" i="4"/>
  <c r="BA1407" i="4"/>
  <c r="BA1029" i="4"/>
  <c r="BC687" i="4"/>
  <c r="BA1178" i="4"/>
  <c r="BC836" i="4"/>
  <c r="BB650" i="4"/>
  <c r="BB291" i="4"/>
  <c r="BC1941" i="4"/>
  <c r="BC305" i="4"/>
  <c r="BC510" i="4"/>
  <c r="BB422" i="4"/>
  <c r="BC1125" i="4"/>
  <c r="BB766" i="4"/>
  <c r="BC1144" i="4"/>
  <c r="BC1373" i="4"/>
  <c r="BB407" i="4"/>
  <c r="BA66" i="4"/>
  <c r="BC653" i="4"/>
  <c r="BC293" i="4"/>
  <c r="BB2111" i="4"/>
  <c r="BA520" i="4"/>
  <c r="BA285" i="4"/>
  <c r="BA545" i="4"/>
  <c r="BB138" i="4"/>
  <c r="BA111" i="4"/>
  <c r="BA380" i="4"/>
  <c r="BB366" i="4"/>
  <c r="BC1022" i="4"/>
  <c r="BA1562" i="4"/>
  <c r="BB1090" i="4"/>
  <c r="BA749" i="4"/>
  <c r="BB1239" i="4"/>
  <c r="BA898" i="4"/>
  <c r="BA815" i="4"/>
  <c r="BB347" i="4"/>
  <c r="BB337" i="4"/>
  <c r="BA575" i="4"/>
  <c r="BA95" i="4"/>
  <c r="BA779" i="4"/>
  <c r="BA325" i="4"/>
  <c r="BA796" i="4"/>
  <c r="BB1318" i="4"/>
  <c r="BA977" i="4"/>
  <c r="BC1704" i="4"/>
  <c r="BA1126" i="4"/>
  <c r="BC784" i="4"/>
  <c r="BA581" i="4"/>
  <c r="BB239" i="4"/>
  <c r="BB1272" i="4"/>
  <c r="BA467" i="4"/>
  <c r="BC125" i="4"/>
  <c r="BB812" i="4"/>
  <c r="BC338" i="4"/>
  <c r="BC90" i="4"/>
  <c r="BC1109" i="4"/>
  <c r="BA265" i="4"/>
  <c r="BB761" i="4"/>
  <c r="BA1301" i="4"/>
  <c r="BC959" i="4"/>
  <c r="BB1635" i="4"/>
  <c r="BC1108" i="4"/>
  <c r="BB767" i="4"/>
  <c r="BB563" i="4"/>
  <c r="BA222" i="4"/>
  <c r="BA1203" i="4"/>
  <c r="BC449" i="4"/>
  <c r="BB108" i="4"/>
  <c r="BA743" i="4"/>
  <c r="BB257" i="4"/>
  <c r="BC34" i="4"/>
  <c r="BB832" i="4"/>
  <c r="BA140" i="4"/>
  <c r="BB60" i="4"/>
  <c r="BA907" i="4"/>
  <c r="BB784" i="4"/>
  <c r="BA761" i="4"/>
  <c r="BB1139" i="4"/>
  <c r="BA1311" i="4"/>
  <c r="BA402" i="4"/>
  <c r="BC60" i="4"/>
  <c r="BB646" i="4"/>
  <c r="BB288" i="4"/>
  <c r="BB1687" i="4"/>
  <c r="BC514" i="4"/>
  <c r="BC263" i="4"/>
  <c r="BC523" i="4"/>
  <c r="BC127" i="4"/>
  <c r="BB100" i="4"/>
  <c r="BB369" i="4"/>
  <c r="BB270" i="4"/>
  <c r="BA1012" i="4"/>
  <c r="BC1540" i="4"/>
  <c r="BA1085" i="4"/>
  <c r="BC743" i="4"/>
  <c r="BA1234" i="4"/>
  <c r="BC892" i="4"/>
  <c r="BC793" i="4"/>
  <c r="BA342" i="4"/>
  <c r="BA324" i="4"/>
  <c r="BC569" i="4"/>
  <c r="BB84" i="4"/>
  <c r="BA635" i="4"/>
  <c r="BB282" i="4"/>
  <c r="BB785" i="4"/>
  <c r="BA1313" i="4"/>
  <c r="BC971" i="4"/>
  <c r="BB1683" i="4"/>
  <c r="BC1120" i="4"/>
  <c r="BB779" i="4"/>
  <c r="BB575" i="4"/>
  <c r="BA234" i="4"/>
  <c r="BA1251" i="4"/>
  <c r="BC461" i="4"/>
  <c r="BB120" i="4"/>
  <c r="BA791" i="4"/>
  <c r="BC314" i="4"/>
  <c r="BC74" i="4"/>
  <c r="BB1024" i="4"/>
  <c r="BC211" i="4"/>
  <c r="BC2944" i="4"/>
  <c r="BC2882" i="4"/>
  <c r="BC2968" i="4"/>
  <c r="BB2824" i="4"/>
  <c r="BC2930" i="4"/>
  <c r="BA2241" i="4"/>
  <c r="BA3004" i="4"/>
  <c r="BB2474" i="4"/>
  <c r="BC2662" i="4"/>
  <c r="BA2416" i="4"/>
  <c r="BC2339" i="4"/>
  <c r="BB2837" i="4"/>
  <c r="BB2558" i="4"/>
  <c r="BC2484" i="4"/>
  <c r="BA2304" i="4"/>
  <c r="BB2280" i="4"/>
  <c r="BA2271" i="4"/>
  <c r="BC1885" i="4"/>
  <c r="BB1465" i="4"/>
  <c r="BA1450" i="4"/>
  <c r="BC1050" i="4"/>
  <c r="BC2266" i="4"/>
  <c r="BA2206" i="4"/>
  <c r="BA2143" i="4"/>
  <c r="BA1836" i="4"/>
  <c r="BB1437" i="4"/>
  <c r="BA1394" i="4"/>
  <c r="BC2191" i="4"/>
  <c r="BA2086" i="4"/>
  <c r="BC1962" i="4"/>
  <c r="BC1845" i="4"/>
  <c r="BC1737" i="4"/>
  <c r="BB1490" i="4"/>
  <c r="BC962" i="4"/>
  <c r="BA2153" i="4"/>
  <c r="BA2015" i="4"/>
  <c r="BC1893" i="4"/>
  <c r="BC1766" i="4"/>
  <c r="BC1338" i="4"/>
  <c r="BC1451" i="4"/>
  <c r="BB1372" i="4"/>
  <c r="BC2836" i="4"/>
  <c r="BA2917" i="4"/>
  <c r="BB2997" i="4"/>
  <c r="BB3027" i="4"/>
  <c r="BB2945" i="4"/>
  <c r="BC2635" i="4"/>
  <c r="BC2299" i="4"/>
  <c r="BB2509" i="4"/>
  <c r="BA2699" i="4"/>
  <c r="BC2743" i="4"/>
  <c r="BB2756" i="4"/>
  <c r="BB2398" i="4"/>
  <c r="BA2827" i="4"/>
  <c r="BC2664" i="4"/>
  <c r="BB2672" i="4"/>
  <c r="BA2382" i="4"/>
  <c r="BA2458" i="4"/>
  <c r="BA1807" i="4"/>
  <c r="BB2232" i="4"/>
  <c r="BC1573" i="4"/>
  <c r="BA1637" i="4"/>
  <c r="BB1109" i="4"/>
  <c r="BC2344" i="4"/>
  <c r="BA2362" i="4"/>
  <c r="BA2275" i="4"/>
  <c r="BA2114" i="4"/>
  <c r="BC1545" i="4"/>
  <c r="BA1609" i="4"/>
  <c r="BB1081" i="4"/>
  <c r="BA1909" i="4"/>
  <c r="BB2365" i="4"/>
  <c r="BA1950" i="4"/>
  <c r="BA2186" i="4"/>
  <c r="BA1549" i="4"/>
  <c r="BB1021" i="4"/>
  <c r="BB2185" i="4"/>
  <c r="BB1870" i="4"/>
  <c r="BA2262" i="4"/>
  <c r="BB1881" i="4"/>
  <c r="BC1813" i="4"/>
  <c r="BB1510" i="4"/>
  <c r="BC1489" i="4"/>
  <c r="BA729" i="4"/>
  <c r="BA878" i="4"/>
  <c r="BB2967" i="4"/>
  <c r="BA2881" i="4"/>
  <c r="BB2905" i="4"/>
  <c r="BC3013" i="4"/>
  <c r="BC3015" i="4"/>
  <c r="BA2758" i="4"/>
  <c r="BA2760" i="4"/>
  <c r="BA2401" i="4"/>
  <c r="BC2610" i="4"/>
  <c r="BB2766" i="4"/>
  <c r="BC2287" i="4"/>
  <c r="BB2481" i="4"/>
  <c r="BB2515" i="4"/>
  <c r="BA2092" i="4"/>
  <c r="BB2610" i="4"/>
  <c r="BB2274" i="4"/>
  <c r="BB2098" i="4"/>
  <c r="BB2950" i="4"/>
  <c r="BA2864" i="4"/>
  <c r="BC2692" i="4"/>
  <c r="BB2972" i="4"/>
  <c r="BA2830" i="4"/>
  <c r="BC2996" i="4"/>
  <c r="BB2910" i="4"/>
  <c r="BA2867" i="4"/>
  <c r="BB2996" i="4"/>
  <c r="BA2870" i="4"/>
  <c r="BA2791" i="4"/>
  <c r="BC2478" i="4"/>
  <c r="BA2630" i="4"/>
  <c r="BC2511" i="4"/>
  <c r="BA2602" i="4"/>
  <c r="BC2719" i="4"/>
  <c r="BA2737" i="4"/>
  <c r="BB2462" i="4"/>
  <c r="BC2383" i="4"/>
  <c r="BA2354" i="4"/>
  <c r="BB2577" i="4"/>
  <c r="BB2590" i="4"/>
  <c r="BB2677" i="4"/>
  <c r="BB2254" i="4"/>
  <c r="BA2188" i="4"/>
  <c r="BC2701" i="4"/>
  <c r="BA2719" i="4"/>
  <c r="BC2446" i="4"/>
  <c r="BB2370" i="4"/>
  <c r="BB2336" i="4"/>
  <c r="BA2152" i="4"/>
  <c r="BB2194" i="4"/>
  <c r="BA1853" i="4"/>
  <c r="BB2091" i="4"/>
  <c r="BA2216" i="4"/>
  <c r="BB1967" i="4"/>
  <c r="BC1850" i="4"/>
  <c r="BC2084" i="4"/>
  <c r="BC1744" i="4"/>
  <c r="BA1380" i="4"/>
  <c r="BA1493" i="4"/>
  <c r="BC1306" i="4"/>
  <c r="BB965" i="4"/>
  <c r="BC2094" i="4"/>
  <c r="BB2166" i="4"/>
  <c r="BA1825" i="4"/>
  <c r="BB2035" i="4"/>
  <c r="BC2157" i="4"/>
  <c r="BC1917" i="4"/>
  <c r="BC1800" i="4"/>
  <c r="BC1844" i="4"/>
  <c r="BB1693" i="4"/>
  <c r="BA1352" i="4"/>
  <c r="BA1465" i="4"/>
  <c r="BC1278" i="4"/>
  <c r="BA2672" i="4"/>
  <c r="BB2106" i="4"/>
  <c r="BA1765" i="4"/>
  <c r="BC1952" i="4"/>
  <c r="BC2037" i="4"/>
  <c r="BA1811" i="4"/>
  <c r="BA1719" i="4"/>
  <c r="BA1683" i="4"/>
  <c r="BB1633" i="4"/>
  <c r="BB1868" i="4"/>
  <c r="BA1405" i="4"/>
  <c r="BC1218" i="4"/>
  <c r="BB877" i="4"/>
  <c r="BC2537" i="4"/>
  <c r="BC2067" i="4"/>
  <c r="BB1726" i="4"/>
  <c r="BB1901" i="4"/>
  <c r="BC2711" i="4"/>
  <c r="BA1755" i="4"/>
  <c r="BB2260" i="4"/>
  <c r="BB1644" i="4"/>
  <c r="BC1594" i="4"/>
  <c r="BA1708" i="4"/>
  <c r="BB1366" i="4"/>
  <c r="BA700" i="4"/>
  <c r="BA3009" i="4"/>
  <c r="BC2922" i="4"/>
  <c r="BB2751" i="4"/>
  <c r="BA3031" i="4"/>
  <c r="BB2989" i="4"/>
  <c r="BB2942" i="4"/>
  <c r="BA2856" i="4"/>
  <c r="BC2684" i="4"/>
  <c r="BA2942" i="4"/>
  <c r="BC2855" i="4"/>
  <c r="BC2797" i="4"/>
  <c r="BB2537" i="4"/>
  <c r="BC2774" i="4"/>
  <c r="BA2595" i="4"/>
  <c r="BB2214" i="4"/>
  <c r="BC2810" i="4"/>
  <c r="BA2837" i="4"/>
  <c r="BC2540" i="4"/>
  <c r="BB2442" i="4"/>
  <c r="BA2450" i="4"/>
  <c r="BA2636" i="4"/>
  <c r="BA2649" i="4"/>
  <c r="BB2892" i="4"/>
  <c r="BA2313" i="4"/>
  <c r="BA2260" i="4"/>
  <c r="BA2784" i="4"/>
  <c r="BB2810" i="4"/>
  <c r="BA2523" i="4"/>
  <c r="BA2429" i="4"/>
  <c r="BB2423" i="4"/>
  <c r="BA2855" i="4"/>
  <c r="BB2268" i="4"/>
  <c r="BC1911" i="4"/>
  <c r="BB2209" i="4"/>
  <c r="BB2372" i="4"/>
  <c r="BB2148" i="4"/>
  <c r="BA1955" i="4"/>
  <c r="BA1838" i="4"/>
  <c r="BA2236" i="4"/>
  <c r="BC1438" i="4"/>
  <c r="BC1551" i="4"/>
  <c r="BC1396" i="4"/>
  <c r="BA1024" i="4"/>
  <c r="BC2213" i="4"/>
  <c r="BA2231" i="4"/>
  <c r="BC1883" i="4"/>
  <c r="BC2152" i="4"/>
  <c r="BC2297" i="4"/>
  <c r="BB2036" i="4"/>
  <c r="BB1905" i="4"/>
  <c r="BC1789" i="4"/>
  <c r="BC1908" i="4"/>
  <c r="BC1410" i="4"/>
  <c r="BC1523" i="4"/>
  <c r="BC1340" i="4"/>
  <c r="BB2093" i="4"/>
  <c r="BA2165" i="4"/>
  <c r="BC1823" i="4"/>
  <c r="BC2032" i="4"/>
  <c r="BA2155" i="4"/>
  <c r="BA1915" i="4"/>
  <c r="BC1798" i="4"/>
  <c r="BA1835" i="4"/>
  <c r="BA1692" i="4"/>
  <c r="BC1350" i="4"/>
  <c r="BC1463" i="4"/>
  <c r="BB1277" i="4"/>
  <c r="BA936" i="4"/>
  <c r="BA2793" i="4"/>
  <c r="BB2126" i="4"/>
  <c r="BA1785" i="4"/>
  <c r="BB1979" i="4"/>
  <c r="BC2077" i="4"/>
  <c r="BC1846" i="4"/>
  <c r="BC1745" i="4"/>
  <c r="BA1703" i="4"/>
  <c r="BB1653" i="4"/>
  <c r="BA2016" i="4"/>
  <c r="BA1425" i="4"/>
  <c r="BA812" i="4"/>
  <c r="BB1326" i="4"/>
  <c r="BA985" i="4"/>
  <c r="BB1799" i="4"/>
  <c r="BA1134" i="4"/>
  <c r="BC792" i="4"/>
  <c r="BC591" i="4"/>
  <c r="BA2995" i="4"/>
  <c r="BB2867" i="4"/>
  <c r="BB3019" i="4"/>
  <c r="BA2964" i="4"/>
  <c r="BB2912" i="4"/>
  <c r="BB2928" i="4"/>
  <c r="BA2786" i="4"/>
  <c r="BB2930" i="4"/>
  <c r="BA2844" i="4"/>
  <c r="BC2672" i="4"/>
  <c r="BC2638" i="4"/>
  <c r="BC2651" i="4"/>
  <c r="BC2913" i="4"/>
  <c r="BC2315" i="4"/>
  <c r="BB2263" i="4"/>
  <c r="BB2525" i="4"/>
  <c r="BC2741" i="4"/>
  <c r="BA2574" i="4"/>
  <c r="BC2876" i="4"/>
  <c r="BB2760" i="4"/>
  <c r="BA2781" i="4"/>
  <c r="BB2503" i="4"/>
  <c r="BB2414" i="4"/>
  <c r="BA2395" i="4"/>
  <c r="BB2880" i="4"/>
  <c r="BA2512" i="4"/>
  <c r="BB2706" i="4"/>
  <c r="BB2556" i="4"/>
  <c r="BC2757" i="4"/>
  <c r="BC2122" i="4"/>
  <c r="BA2407" i="4"/>
  <c r="BA2013" i="4"/>
  <c r="BB2543" i="4"/>
  <c r="BB1828" i="4"/>
  <c r="BB2392" i="4"/>
  <c r="BA2367" i="4"/>
  <c r="BB2028" i="4"/>
  <c r="BC1589" i="4"/>
  <c r="BA1540" i="4"/>
  <c r="BA1653" i="4"/>
  <c r="BA1702" i="4"/>
  <c r="BB1125" i="4"/>
  <c r="BA784" i="4"/>
  <c r="BA2366" i="4"/>
  <c r="BA1985" i="4"/>
  <c r="BC2408" i="4"/>
  <c r="BA2887" i="4"/>
  <c r="BC2317" i="4"/>
  <c r="BA2178" i="4"/>
  <c r="BB1968" i="4"/>
  <c r="BC1561" i="4"/>
  <c r="BA1512" i="4"/>
  <c r="BA1625" i="4"/>
  <c r="BA1590" i="4"/>
  <c r="BB1097" i="4"/>
  <c r="BA2286" i="4"/>
  <c r="BA1925" i="4"/>
  <c r="BC2244" i="4"/>
  <c r="BC2413" i="4"/>
  <c r="BC2201" i="4"/>
  <c r="BC1978" i="4"/>
  <c r="BC1861" i="4"/>
  <c r="BC1501" i="4"/>
  <c r="BA1452" i="4"/>
  <c r="BA1565" i="4"/>
  <c r="BB1423" i="4"/>
  <c r="BB1037" i="4"/>
  <c r="BC2220" i="4"/>
  <c r="BC2234" i="4"/>
  <c r="BB1886" i="4"/>
  <c r="BA2158" i="4"/>
  <c r="BC2304" i="4"/>
  <c r="BA2047" i="4"/>
  <c r="BC1909" i="4"/>
  <c r="BB1793" i="4"/>
  <c r="BB1927" i="4"/>
  <c r="BB1413" i="4"/>
  <c r="BB1526" i="4"/>
  <c r="BC1014" i="4"/>
  <c r="BA1546" i="4"/>
  <c r="BB3032" i="4"/>
  <c r="BA3000" i="4"/>
  <c r="BC2943" i="4"/>
  <c r="BB2857" i="4"/>
  <c r="BA2686" i="4"/>
  <c r="BC2965" i="4"/>
  <c r="BB2823" i="4"/>
  <c r="BC2967" i="4"/>
  <c r="BB2881" i="4"/>
  <c r="BA2710" i="4"/>
  <c r="BC2678" i="4"/>
  <c r="BA2696" i="4"/>
  <c r="BB2429" i="4"/>
  <c r="BA2353" i="4"/>
  <c r="BB2313" i="4"/>
  <c r="BC2562" i="4"/>
  <c r="BA2914" i="4"/>
  <c r="BC2645" i="4"/>
  <c r="BC2239" i="4"/>
  <c r="BB2829" i="4"/>
  <c r="BC2873" i="4"/>
  <c r="BA2553" i="4"/>
  <c r="BC2451" i="4"/>
  <c r="BA2474" i="4"/>
  <c r="BA2044" i="4"/>
  <c r="BB2549" i="4"/>
  <c r="BC2822" i="4"/>
  <c r="BA2619" i="4"/>
  <c r="BB2226" i="4"/>
  <c r="BA2160" i="4"/>
  <c r="BB2491" i="4"/>
  <c r="BB2050" i="4"/>
  <c r="BA1709" i="4"/>
  <c r="BA1878" i="4"/>
  <c r="BB2568" i="4"/>
  <c r="BA1732" i="4"/>
  <c r="BC2177" i="4"/>
  <c r="BA1627" i="4"/>
  <c r="BB1577" i="4"/>
  <c r="BB1690" i="4"/>
  <c r="BA1349" i="4"/>
  <c r="BC1162" i="4"/>
  <c r="BB821" i="4"/>
  <c r="BC2425" i="4"/>
  <c r="BB2022" i="4"/>
  <c r="BB2599" i="4"/>
  <c r="BC1840" i="4"/>
  <c r="BB2427" i="4"/>
  <c r="BA2518" i="4"/>
  <c r="BC2065" i="4"/>
  <c r="BA1599" i="4"/>
  <c r="BB1549" i="4"/>
  <c r="BB1662" i="4"/>
  <c r="BC1818" i="4"/>
  <c r="BC1134" i="4"/>
  <c r="BA2336" i="4"/>
  <c r="BB1962" i="4"/>
  <c r="BB2344" i="4"/>
  <c r="BC2609" i="4"/>
  <c r="BB2668" i="4"/>
  <c r="BB2087" i="4"/>
  <c r="BB1928" i="4"/>
  <c r="BA1539" i="4"/>
  <c r="BB1489" i="4"/>
  <c r="BB1602" i="4"/>
  <c r="BB1499" i="4"/>
  <c r="BC1074" i="4"/>
  <c r="BB733" i="4"/>
  <c r="BB2284" i="4"/>
  <c r="BC1923" i="4"/>
  <c r="BB2241" i="4"/>
  <c r="BB2408" i="4"/>
  <c r="BB2196" i="4"/>
  <c r="BB1976" i="4"/>
  <c r="BB1859" i="4"/>
  <c r="BB1500" i="4"/>
  <c r="BC1450" i="4"/>
  <c r="BC1563" i="4"/>
  <c r="BB1105" i="4"/>
  <c r="BB1695" i="4"/>
  <c r="BC1123" i="4"/>
  <c r="BA1001" i="4"/>
  <c r="BA1382" i="4"/>
  <c r="BC904" i="4"/>
  <c r="BC584" i="4"/>
  <c r="BA226" i="4"/>
  <c r="BA1219" i="4"/>
  <c r="BC453" i="4"/>
  <c r="BB112" i="4"/>
  <c r="BA759" i="4"/>
  <c r="BB277" i="4"/>
  <c r="BA48" i="4"/>
  <c r="BB896" i="4"/>
  <c r="BA164" i="4"/>
  <c r="BC753" i="4"/>
  <c r="BB165" i="4"/>
  <c r="BA691" i="4"/>
  <c r="BC682" i="4"/>
  <c r="BB1250" i="4"/>
  <c r="BA909" i="4"/>
  <c r="BC1464" i="4"/>
  <c r="BA1058" i="4"/>
  <c r="BB1655" i="4"/>
  <c r="BB507" i="4"/>
  <c r="BA166" i="4"/>
  <c r="BA979" i="4"/>
  <c r="BC393" i="4"/>
  <c r="BB626" i="4"/>
  <c r="BB1136" i="4"/>
  <c r="BC1158" i="4"/>
  <c r="BC1884" i="4"/>
  <c r="BA1137" i="4"/>
  <c r="BC795" i="4"/>
  <c r="BA1286" i="4"/>
  <c r="BC944" i="4"/>
  <c r="BC1001" i="4"/>
  <c r="BB399" i="4"/>
  <c r="BA58" i="4"/>
  <c r="BA643" i="4"/>
  <c r="BC285" i="4"/>
  <c r="BC1644" i="4"/>
  <c r="BA512" i="4"/>
  <c r="BA253" i="4"/>
  <c r="BA513" i="4"/>
  <c r="BB122" i="4"/>
  <c r="BB1089" i="4"/>
  <c r="BB1679" i="4"/>
  <c r="BC1119" i="4"/>
  <c r="BB778" i="4"/>
  <c r="BC1268" i="4"/>
  <c r="BB927" i="4"/>
  <c r="BB932" i="4"/>
  <c r="BA382" i="4"/>
  <c r="BC40" i="4"/>
  <c r="BC619" i="4"/>
  <c r="BB268" i="4"/>
  <c r="BB1432" i="4"/>
  <c r="BC494" i="4"/>
  <c r="BA193" i="4"/>
  <c r="BC443" i="4"/>
  <c r="BC87" i="4"/>
  <c r="BB412" i="4"/>
  <c r="BA702" i="4"/>
  <c r="BB53" i="4"/>
  <c r="BA361" i="4"/>
  <c r="BC947" i="4"/>
  <c r="BC1320" i="4"/>
  <c r="BB867" i="4"/>
  <c r="BB551" i="4"/>
  <c r="BB199" i="4"/>
  <c r="BB1112" i="4"/>
  <c r="BA427" i="4"/>
  <c r="BC85" i="4"/>
  <c r="BC688" i="4"/>
  <c r="BB1312" i="4"/>
  <c r="BB382" i="4"/>
  <c r="BA617" i="4"/>
  <c r="BC22" i="4"/>
  <c r="BC647" i="4"/>
  <c r="BC483" i="4"/>
  <c r="BA156" i="4"/>
  <c r="BA656" i="4"/>
  <c r="BC1223" i="4"/>
  <c r="BB882" i="4"/>
  <c r="BB1411" i="4"/>
  <c r="BB1031" i="4"/>
  <c r="BA1363" i="4"/>
  <c r="BC480" i="4"/>
  <c r="BB139" i="4"/>
  <c r="BB872" i="4"/>
  <c r="BA367" i="4"/>
  <c r="BA556" i="4"/>
  <c r="BA561" i="4"/>
  <c r="BC1062" i="4"/>
  <c r="BA1642" i="4"/>
  <c r="BB1110" i="4"/>
  <c r="BA769" i="4"/>
  <c r="BB1259" i="4"/>
  <c r="BA918" i="4"/>
  <c r="BA895" i="4"/>
  <c r="BC372" i="4"/>
  <c r="BB31" i="4"/>
  <c r="BB607" i="4"/>
  <c r="BA259" i="4"/>
  <c r="BC1357" i="4"/>
  <c r="BB485" i="4"/>
  <c r="BB174" i="4"/>
  <c r="BB406" i="4"/>
  <c r="BA69" i="4"/>
  <c r="BA1028" i="4"/>
  <c r="BC1572" i="4"/>
  <c r="BA1093" i="4"/>
  <c r="BC751" i="4"/>
  <c r="BA1242" i="4"/>
  <c r="BC900" i="4"/>
  <c r="BC825" i="4"/>
  <c r="BB355" i="4"/>
  <c r="BC433" i="4"/>
  <c r="BB659" i="4"/>
  <c r="BA108" i="4"/>
  <c r="BB1088" i="4"/>
  <c r="BC851" i="4"/>
  <c r="BA1230" i="4"/>
  <c r="BC776" i="4"/>
  <c r="BB471" i="4"/>
  <c r="BA130" i="4"/>
  <c r="BA835" i="4"/>
  <c r="BC357" i="4"/>
  <c r="BB16" i="4"/>
  <c r="BC585" i="4"/>
  <c r="BA541" i="4"/>
  <c r="BA1243" i="4"/>
  <c r="BB330" i="4"/>
  <c r="BB228" i="4"/>
  <c r="BB497" i="4"/>
  <c r="BB583" i="4"/>
  <c r="BA1228" i="4"/>
  <c r="BC586" i="4"/>
  <c r="BB1154" i="4"/>
  <c r="BA813" i="4"/>
  <c r="BB1303" i="4"/>
  <c r="BA962" i="4"/>
  <c r="BA1071" i="4"/>
  <c r="BB411" i="4"/>
  <c r="BA70" i="4"/>
  <c r="BB660" i="4"/>
  <c r="BC233" i="4"/>
  <c r="BA412" i="4"/>
  <c r="BC1753" i="4"/>
  <c r="BA924" i="4"/>
  <c r="BA1431" i="4"/>
  <c r="BA1041" i="4"/>
  <c r="BC699" i="4"/>
  <c r="BA1190" i="4"/>
  <c r="BC848" i="4"/>
  <c r="BB671" i="4"/>
  <c r="BB303" i="4"/>
  <c r="BB225" i="4"/>
  <c r="BA531" i="4"/>
  <c r="BC189" i="4"/>
  <c r="BB1068" i="4"/>
  <c r="BA416" i="4"/>
  <c r="BC35" i="4"/>
  <c r="BA553" i="4"/>
  <c r="BC805" i="4"/>
  <c r="BB889" i="4"/>
  <c r="BB1396" i="4"/>
  <c r="BC1023" i="4"/>
  <c r="BB682" i="4"/>
  <c r="BC1172" i="4"/>
  <c r="BB831" i="4"/>
  <c r="BB643" i="4"/>
  <c r="BA286" i="4"/>
  <c r="BB1671" i="4"/>
  <c r="BC513" i="4"/>
  <c r="BB172" i="4"/>
  <c r="BA999" i="4"/>
  <c r="BC398" i="4"/>
  <c r="BC283" i="4"/>
  <c r="BC227" i="4"/>
  <c r="BC636" i="4"/>
  <c r="BB188" i="4"/>
  <c r="BC414" i="4"/>
  <c r="BA747" i="4"/>
  <c r="BB846" i="4"/>
  <c r="BC1224" i="4"/>
  <c r="BA766" i="4"/>
  <c r="BA466" i="4"/>
  <c r="BC124" i="4"/>
  <c r="BC813" i="4"/>
  <c r="BB352" i="4"/>
  <c r="BB349" i="4"/>
  <c r="BC578" i="4"/>
  <c r="BC519" i="4"/>
  <c r="BC1157" i="4"/>
  <c r="BA309" i="4"/>
  <c r="BA223" i="4"/>
  <c r="BC486" i="4"/>
  <c r="BC539" i="4"/>
  <c r="BC1206" i="4"/>
  <c r="BB581" i="4"/>
  <c r="BA1149" i="4"/>
  <c r="BC807" i="4"/>
  <c r="BA1298" i="4"/>
  <c r="BC956" i="4"/>
  <c r="BC1049" i="4"/>
  <c r="BA406" i="4"/>
  <c r="BC64" i="4"/>
  <c r="BC651" i="4"/>
  <c r="BC217" i="4"/>
  <c r="BB401" i="4"/>
  <c r="BC1301" i="4"/>
  <c r="BB913" i="4"/>
  <c r="BB1420" i="4"/>
  <c r="BC1035" i="4"/>
  <c r="BB694" i="4"/>
  <c r="BC1184" i="4"/>
  <c r="BB843" i="4"/>
  <c r="BC660" i="4"/>
  <c r="BA298" i="4"/>
  <c r="BC210" i="4"/>
  <c r="BC525" i="4"/>
  <c r="BB184" i="4"/>
  <c r="BA1047" i="4"/>
  <c r="BC410" i="4"/>
  <c r="BA25" i="4"/>
  <c r="BC435" i="4"/>
  <c r="BA723" i="4"/>
  <c r="BC878" i="4"/>
  <c r="BC1385" i="4"/>
  <c r="BB1018" i="4"/>
  <c r="BA677" i="4"/>
  <c r="BB1167" i="4"/>
  <c r="BA826" i="4"/>
  <c r="BB636" i="4"/>
  <c r="BC280" i="4"/>
  <c r="BA1586" i="4"/>
  <c r="BC337" i="4"/>
  <c r="BA564" i="4"/>
  <c r="BA923" i="4"/>
  <c r="BC2956" i="4"/>
  <c r="BB2870" i="4"/>
  <c r="BA2981" i="4"/>
  <c r="BC2894" i="4"/>
  <c r="BB2723" i="4"/>
  <c r="BA3003" i="4"/>
  <c r="BB2883" i="4"/>
  <c r="BA3005" i="4"/>
  <c r="BC2918" i="4"/>
  <c r="BB2747" i="4"/>
  <c r="BB2728" i="4"/>
  <c r="BC2745" i="4"/>
  <c r="BB2471" i="4"/>
  <c r="BB2390" i="4"/>
  <c r="BA2363" i="4"/>
  <c r="BA2600" i="4"/>
  <c r="BA2613" i="4"/>
  <c r="BC2737" i="4"/>
  <c r="BA2277" i="4"/>
  <c r="BB2776" i="4"/>
  <c r="BC2470" i="4"/>
  <c r="BA2614" i="4"/>
  <c r="BA2501" i="4"/>
  <c r="BC2573" i="4"/>
  <c r="BB2081" i="4"/>
  <c r="BC2586" i="4"/>
  <c r="BC2599" i="4"/>
  <c r="BB2702" i="4"/>
  <c r="BC2263" i="4"/>
  <c r="BB2197" i="4"/>
  <c r="BB2596" i="4"/>
  <c r="BC2087" i="4"/>
  <c r="BB1746" i="4"/>
  <c r="BA1928" i="4"/>
  <c r="BB2009" i="4"/>
  <c r="BC1781" i="4"/>
  <c r="BA2511" i="4"/>
  <c r="BB1664" i="4"/>
  <c r="BC1614" i="4"/>
  <c r="BB1761" i="4"/>
  <c r="BB1386" i="4"/>
  <c r="BA1200" i="4"/>
  <c r="BC858" i="4"/>
  <c r="BB2516" i="4"/>
  <c r="BC2059" i="4"/>
  <c r="BB1718" i="4"/>
  <c r="BC1890" i="4"/>
  <c r="BC2636" i="4"/>
  <c r="BB1744" i="4"/>
  <c r="BC2217" i="4"/>
  <c r="BB1636" i="4"/>
  <c r="BC1586" i="4"/>
  <c r="BC1699" i="4"/>
  <c r="BB1358" i="4"/>
  <c r="BA1172" i="4"/>
  <c r="BC2385" i="4"/>
  <c r="BC1999" i="4"/>
  <c r="BB2472" i="4"/>
  <c r="BC1810" i="4"/>
  <c r="BC2356" i="4"/>
  <c r="BC2246" i="4"/>
  <c r="BC1994" i="4"/>
  <c r="BB1576" i="4"/>
  <c r="BC1526" i="4"/>
  <c r="BC1639" i="4"/>
  <c r="BC1648" i="4"/>
  <c r="BA1112" i="4"/>
  <c r="BC770" i="4"/>
  <c r="BA2334" i="4"/>
  <c r="BA1961" i="4"/>
  <c r="BC2340" i="4"/>
  <c r="BA2599" i="4"/>
  <c r="BC2625" i="4"/>
  <c r="BA2082" i="4"/>
  <c r="BC1925" i="4"/>
  <c r="BC1537" i="4"/>
  <c r="BA1488" i="4"/>
  <c r="BA1601" i="4"/>
  <c r="BC1254" i="4"/>
  <c r="BB593" i="4"/>
  <c r="BB3015" i="4"/>
  <c r="BA2948" i="4"/>
  <c r="BB2904" i="4"/>
  <c r="BB2924" i="4"/>
  <c r="BA2782" i="4"/>
  <c r="BC2948" i="4"/>
  <c r="BB2862" i="4"/>
  <c r="BB2804" i="4"/>
  <c r="BB2948" i="4"/>
  <c r="BA2806" i="4"/>
  <c r="BA2824" i="4"/>
  <c r="BA2863" i="4"/>
  <c r="BC2549" i="4"/>
  <c r="BA2449" i="4"/>
  <c r="BA2467" i="4"/>
  <c r="BC2658" i="4"/>
  <c r="BA2673" i="4"/>
  <c r="BA2412" i="4"/>
  <c r="BC2335" i="4"/>
  <c r="BA2290" i="4"/>
  <c r="BB2529" i="4"/>
  <c r="BB2752" i="4"/>
  <c r="BB2579" i="4"/>
  <c r="BC2994" i="4"/>
  <c r="BA2140" i="4"/>
  <c r="BB2645" i="4"/>
  <c r="BB2658" i="4"/>
  <c r="BC2398" i="4"/>
  <c r="BB2322" i="4"/>
  <c r="BB2272" i="4"/>
  <c r="BA2056" i="4"/>
  <c r="BB2146" i="4"/>
  <c r="BA1805" i="4"/>
  <c r="BA2006" i="4"/>
  <c r="BC2117" i="4"/>
  <c r="BA1882" i="4"/>
  <c r="BB1772" i="4"/>
  <c r="BC1748" i="4"/>
  <c r="BB1673" i="4"/>
  <c r="BB2532" i="4"/>
  <c r="BA1445" i="4"/>
  <c r="BC1258" i="4"/>
  <c r="BB917" i="4"/>
  <c r="BA2736" i="4"/>
  <c r="BB2118" i="4"/>
  <c r="BA1777" i="4"/>
  <c r="BC1968" i="4"/>
  <c r="BC2061" i="4"/>
  <c r="BB1832" i="4"/>
  <c r="BA1735" i="4"/>
  <c r="BA1695" i="4"/>
  <c r="BB1645" i="4"/>
  <c r="BC1953" i="4"/>
  <c r="BA1417" i="4"/>
  <c r="BC1230" i="4"/>
  <c r="BC2512" i="4"/>
  <c r="BB2058" i="4"/>
  <c r="BA1717" i="4"/>
  <c r="BC1888" i="4"/>
  <c r="BA2626" i="4"/>
  <c r="BC1742" i="4"/>
  <c r="BC2210" i="4"/>
  <c r="BA1635" i="4"/>
  <c r="BB1585" i="4"/>
  <c r="BB1698" i="4"/>
  <c r="BA1357" i="4"/>
  <c r="BC1170" i="4"/>
  <c r="BB829" i="4"/>
  <c r="BB2420" i="4"/>
  <c r="BC2019" i="4"/>
  <c r="BA2579" i="4"/>
  <c r="BB1837" i="4"/>
  <c r="BC2416" i="4"/>
  <c r="BA2461" i="4"/>
  <c r="BA2055" i="4"/>
  <c r="BB1596" i="4"/>
  <c r="BC1546" i="4"/>
  <c r="BC1659" i="4"/>
  <c r="BB1764" i="4"/>
  <c r="BA652" i="4"/>
  <c r="BC1219" i="4"/>
  <c r="BB878" i="4"/>
  <c r="BB1403" i="4"/>
  <c r="BB1027" i="4"/>
  <c r="BB1332" i="4"/>
  <c r="BC3003" i="4"/>
  <c r="BB2917" i="4"/>
  <c r="BA2746" i="4"/>
  <c r="BC3025" i="4"/>
  <c r="BC2946" i="4"/>
  <c r="BA2937" i="4"/>
  <c r="BC2850" i="4"/>
  <c r="BB2679" i="4"/>
  <c r="BC2936" i="4"/>
  <c r="BB2850" i="4"/>
  <c r="BB2792" i="4"/>
  <c r="BA2532" i="4"/>
  <c r="BC2759" i="4"/>
  <c r="BB2584" i="4"/>
  <c r="BA2209" i="4"/>
  <c r="BA2800" i="4"/>
  <c r="BB2826" i="4"/>
  <c r="BC2533" i="4"/>
  <c r="BA2437" i="4"/>
  <c r="BB2439" i="4"/>
  <c r="BC2630" i="4"/>
  <c r="BC2643" i="4"/>
  <c r="BC2849" i="4"/>
  <c r="BC2307" i="4"/>
  <c r="BC2252" i="4"/>
  <c r="BB2773" i="4"/>
  <c r="BC2799" i="4"/>
  <c r="BC2515" i="4"/>
  <c r="BC2423" i="4"/>
  <c r="BC2412" i="4"/>
  <c r="BC2803" i="4"/>
  <c r="BB2261" i="4"/>
  <c r="BB1906" i="4"/>
  <c r="BA2198" i="4"/>
  <c r="BA2358" i="4"/>
  <c r="BA2127" i="4"/>
  <c r="BB1945" i="4"/>
  <c r="BC1828" i="4"/>
  <c r="BB2143" i="4"/>
  <c r="BB1433" i="4"/>
  <c r="BB1546" i="4"/>
  <c r="BA1386" i="4"/>
  <c r="BC1018" i="4"/>
  <c r="BB2201" i="4"/>
  <c r="BA2224" i="4"/>
  <c r="BB1878" i="4"/>
  <c r="BA2142" i="4"/>
  <c r="BB2283" i="4"/>
  <c r="BA2019" i="4"/>
  <c r="BB1895" i="4"/>
  <c r="BC1782" i="4"/>
  <c r="BC1870" i="4"/>
  <c r="BB1405" i="4"/>
  <c r="BB1518" i="4"/>
  <c r="BA1332" i="4"/>
  <c r="BC2082" i="4"/>
  <c r="BC2159" i="4"/>
  <c r="BB1818" i="4"/>
  <c r="BA2024" i="4"/>
  <c r="BB2144" i="4"/>
  <c r="BC1905" i="4"/>
  <c r="BA1790" i="4"/>
  <c r="BB1797" i="4"/>
  <c r="BC1686" i="4"/>
  <c r="BB1345" i="4"/>
  <c r="BB1458" i="4"/>
  <c r="BA1272" i="4"/>
  <c r="BC930" i="4"/>
  <c r="BB2750" i="4"/>
  <c r="BA2121" i="4"/>
  <c r="BC1779" i="4"/>
  <c r="BB1972" i="4"/>
  <c r="BA2067" i="4"/>
  <c r="BC1836" i="4"/>
  <c r="BC1738" i="4"/>
  <c r="BC1697" i="4"/>
  <c r="BA1648" i="4"/>
  <c r="BC1972" i="4"/>
  <c r="BC1419" i="4"/>
  <c r="BB801" i="4"/>
  <c r="BA1321" i="4"/>
  <c r="BC2925" i="4"/>
  <c r="BB2783" i="4"/>
  <c r="BA2950" i="4"/>
  <c r="BC2863" i="4"/>
  <c r="BB2974" i="4"/>
  <c r="BA2888" i="4"/>
  <c r="BC2716" i="4"/>
  <c r="BA2974" i="4"/>
  <c r="BC2887" i="4"/>
  <c r="BC2829" i="4"/>
  <c r="BB2569" i="4"/>
  <c r="BB2582" i="4"/>
  <c r="BA2659" i="4"/>
  <c r="BB2246" i="4"/>
  <c r="BB2911" i="4"/>
  <c r="BA2456" i="4"/>
  <c r="BC2584" i="4"/>
  <c r="BC2481" i="4"/>
  <c r="BB2534" i="4"/>
  <c r="BA2668" i="4"/>
  <c r="BB2685" i="4"/>
  <c r="BB2421" i="4"/>
  <c r="BA2345" i="4"/>
  <c r="BC2302" i="4"/>
  <c r="BA2858" i="4"/>
  <c r="BA2911" i="4"/>
  <c r="BC2565" i="4"/>
  <c r="BC2463" i="4"/>
  <c r="BA2499" i="4"/>
  <c r="BB2053" i="4"/>
  <c r="BA2311" i="4"/>
  <c r="BC1943" i="4"/>
  <c r="BC2294" i="4"/>
  <c r="BB2500" i="4"/>
  <c r="BA2328" i="4"/>
  <c r="BC2017" i="4"/>
  <c r="BA1895" i="4"/>
  <c r="BB1520" i="4"/>
  <c r="BC1470" i="4"/>
  <c r="BC1583" i="4"/>
  <c r="BC1460" i="4"/>
  <c r="BA1056" i="4"/>
  <c r="BC714" i="4"/>
  <c r="BC2273" i="4"/>
  <c r="BC1915" i="4"/>
  <c r="BA2220" i="4"/>
  <c r="BA2383" i="4"/>
  <c r="BB2164" i="4"/>
  <c r="BA1962" i="4"/>
  <c r="BB1845" i="4"/>
  <c r="BA2374" i="4"/>
  <c r="BC1442" i="4"/>
  <c r="BC1555" i="4"/>
  <c r="BC1404" i="4"/>
  <c r="BB2157" i="4"/>
  <c r="BA2197" i="4"/>
  <c r="BC1855" i="4"/>
  <c r="BC2096" i="4"/>
  <c r="BA2223" i="4"/>
  <c r="BA1972" i="4"/>
  <c r="BB1855" i="4"/>
  <c r="BB2127" i="4"/>
  <c r="BA1752" i="4"/>
  <c r="BC1382" i="4"/>
  <c r="BC1495" i="4"/>
  <c r="BB1309" i="4"/>
  <c r="BA968" i="4"/>
  <c r="BC2078" i="4"/>
  <c r="BB2158" i="4"/>
  <c r="BA1817" i="4"/>
  <c r="BA2022" i="4"/>
  <c r="BC2141" i="4"/>
  <c r="BB1903" i="4"/>
  <c r="BB1788" i="4"/>
  <c r="BB1789" i="4"/>
  <c r="BB1685" i="4"/>
  <c r="BA1344" i="4"/>
  <c r="BA1457" i="4"/>
  <c r="BA876" i="4"/>
  <c r="BA1383" i="4"/>
  <c r="BA1017" i="4"/>
  <c r="BA841" i="4"/>
  <c r="BA1214" i="4"/>
  <c r="BC760" i="4"/>
  <c r="BC460" i="4"/>
  <c r="BB119" i="4"/>
  <c r="BB792" i="4"/>
  <c r="BA347" i="4"/>
  <c r="BA336" i="4"/>
  <c r="BB573" i="4"/>
  <c r="BB498" i="4"/>
  <c r="BB1072" i="4"/>
  <c r="BC287" i="4"/>
  <c r="BB212" i="4"/>
  <c r="BA476" i="4"/>
  <c r="BA497" i="4"/>
  <c r="BB1185" i="4"/>
  <c r="BA2154" i="4"/>
  <c r="BC1143" i="4"/>
  <c r="BB802" i="4"/>
  <c r="BC1292" i="4"/>
  <c r="BB951" i="4"/>
  <c r="BB1028" i="4"/>
  <c r="BC400" i="4"/>
  <c r="BB59" i="4"/>
  <c r="BC644" i="4"/>
  <c r="BA207" i="4"/>
  <c r="BB385" i="4"/>
  <c r="BA1131" i="4"/>
  <c r="BC902" i="4"/>
  <c r="BC1409" i="4"/>
  <c r="BB1030" i="4"/>
  <c r="BA689" i="4"/>
  <c r="BB1179" i="4"/>
  <c r="BA838" i="4"/>
  <c r="BB652" i="4"/>
  <c r="BC292" i="4"/>
  <c r="BC2196" i="4"/>
  <c r="BB520" i="4"/>
  <c r="BA179" i="4"/>
  <c r="BC1025" i="4"/>
  <c r="BB405" i="4"/>
  <c r="BC339" i="4"/>
  <c r="BB680" i="4"/>
  <c r="BA868" i="4"/>
  <c r="BA1375" i="4"/>
  <c r="BA1013" i="4"/>
  <c r="BC671" i="4"/>
  <c r="BA1162" i="4"/>
  <c r="BC820" i="4"/>
  <c r="BA629" i="4"/>
  <c r="BB275" i="4"/>
  <c r="BC1500" i="4"/>
  <c r="BA503" i="4"/>
  <c r="BC161" i="4"/>
  <c r="BB956" i="4"/>
  <c r="BA388" i="4"/>
  <c r="BB214" i="4"/>
  <c r="BC118" i="4"/>
  <c r="BC579" i="4"/>
  <c r="BA199" i="4"/>
  <c r="BC446" i="4"/>
  <c r="BA337" i="4"/>
  <c r="BC183" i="4"/>
  <c r="BC803" i="4"/>
  <c r="BA1182" i="4"/>
  <c r="BA1980" i="4"/>
  <c r="BA434" i="4"/>
  <c r="BC92" i="4"/>
  <c r="BC705" i="4"/>
  <c r="BB320" i="4"/>
  <c r="BA268" i="4"/>
  <c r="BC546" i="4"/>
  <c r="BC391" i="4"/>
  <c r="BC685" i="4"/>
  <c r="BC191" i="4"/>
  <c r="BB164" i="4"/>
  <c r="BA428" i="4"/>
  <c r="BA273" i="4"/>
  <c r="BC1078" i="4"/>
  <c r="BC1668" i="4"/>
  <c r="BA1117" i="4"/>
  <c r="BC775" i="4"/>
  <c r="BA1266" i="4"/>
  <c r="BC924" i="4"/>
  <c r="BC921" i="4"/>
  <c r="BA374" i="4"/>
  <c r="BC32" i="4"/>
  <c r="BA609" i="4"/>
  <c r="BB148" i="4"/>
  <c r="BA244" i="4"/>
  <c r="BC559" i="4"/>
  <c r="BB849" i="4"/>
  <c r="BB1356" i="4"/>
  <c r="BC1003" i="4"/>
  <c r="BB662" i="4"/>
  <c r="BC1152" i="4"/>
  <c r="BB811" i="4"/>
  <c r="BC616" i="4"/>
  <c r="BA266" i="4"/>
  <c r="BB1424" i="4"/>
  <c r="BC493" i="4"/>
  <c r="BB152" i="4"/>
  <c r="BA919" i="4"/>
  <c r="BC378" i="4"/>
  <c r="BC178" i="4"/>
  <c r="BB41" i="4"/>
  <c r="BC531" i="4"/>
  <c r="BC814" i="4"/>
  <c r="BC1327" i="4"/>
  <c r="BB986" i="4"/>
  <c r="BC1837" i="4"/>
  <c r="BB1135" i="4"/>
  <c r="BA794" i="4"/>
  <c r="BC593" i="4"/>
  <c r="BC248" i="4"/>
  <c r="BC1309" i="4"/>
  <c r="BB220" i="4"/>
  <c r="BB425" i="4"/>
  <c r="BC323" i="4"/>
  <c r="BB1278" i="4"/>
  <c r="BA713" i="4"/>
  <c r="BA1086" i="4"/>
  <c r="BA1119" i="4"/>
  <c r="BC364" i="4"/>
  <c r="BB23" i="4"/>
  <c r="BC596" i="4"/>
  <c r="BA251" i="4"/>
  <c r="BC1313" i="4"/>
  <c r="BB477" i="4"/>
  <c r="BB158" i="4"/>
  <c r="BB374" i="4"/>
  <c r="BA2993" i="4"/>
  <c r="BC2906" i="4"/>
  <c r="BB2735" i="4"/>
  <c r="BA3015" i="4"/>
  <c r="BB2907" i="4"/>
  <c r="BB2926" i="4"/>
  <c r="BA2840" i="4"/>
  <c r="BC2668" i="4"/>
  <c r="BA2926" i="4"/>
  <c r="BC2839" i="4"/>
  <c r="BC2781" i="4"/>
  <c r="BB2521" i="4"/>
  <c r="BA2731" i="4"/>
  <c r="BC2568" i="4"/>
  <c r="BB2825" i="4"/>
  <c r="BC2778" i="4"/>
  <c r="BA2805" i="4"/>
  <c r="BB2519" i="4"/>
  <c r="BB2426" i="4"/>
  <c r="BA2418" i="4"/>
  <c r="BA2620" i="4"/>
  <c r="BA2633" i="4"/>
  <c r="BA2801" i="4"/>
  <c r="BA2297" i="4"/>
  <c r="BC2238" i="4"/>
  <c r="BC2758" i="4"/>
  <c r="BB2778" i="4"/>
  <c r="BC2501" i="4"/>
  <c r="BA2413" i="4"/>
  <c r="BB2393" i="4"/>
  <c r="BB2247" i="4"/>
  <c r="BA2247" i="4"/>
  <c r="BC1895" i="4"/>
  <c r="BC2176" i="4"/>
  <c r="BC2329" i="4"/>
  <c r="BB2084" i="4"/>
  <c r="BC1926" i="4"/>
  <c r="BC1809" i="4"/>
  <c r="BA1994" i="4"/>
  <c r="BC1422" i="4"/>
  <c r="BC1535" i="4"/>
  <c r="BC1364" i="4"/>
  <c r="BA1008" i="4"/>
  <c r="BA2180" i="4"/>
  <c r="BC2209" i="4"/>
  <c r="BC1867" i="4"/>
  <c r="BC2120" i="4"/>
  <c r="BA2255" i="4"/>
  <c r="BB1993" i="4"/>
  <c r="BC1876" i="4"/>
  <c r="BB2475" i="4"/>
  <c r="BA1795" i="4"/>
  <c r="BC1394" i="4"/>
  <c r="BC1507" i="4"/>
  <c r="BB1321" i="4"/>
  <c r="BB2061" i="4"/>
  <c r="BA2149" i="4"/>
  <c r="BC1807" i="4"/>
  <c r="BC2009" i="4"/>
  <c r="BA2123" i="4"/>
  <c r="BC1886" i="4"/>
  <c r="BA1776" i="4"/>
  <c r="BA1756" i="4"/>
  <c r="BA1676" i="4"/>
  <c r="BC1334" i="4"/>
  <c r="BC1447" i="4"/>
  <c r="BB1261" i="4"/>
  <c r="BA920" i="4"/>
  <c r="BB2693" i="4"/>
  <c r="BB2110" i="4"/>
  <c r="BA1769" i="4"/>
  <c r="BA1958" i="4"/>
  <c r="BC2045" i="4"/>
  <c r="BA1818" i="4"/>
  <c r="BB1724" i="4"/>
  <c r="BA1687" i="4"/>
  <c r="BB1637" i="4"/>
  <c r="BC1896" i="4"/>
  <c r="BA1409" i="4"/>
  <c r="BA780" i="4"/>
  <c r="BB1310" i="4"/>
  <c r="BB2936" i="4"/>
  <c r="BA2794" i="4"/>
  <c r="BC2960" i="4"/>
  <c r="BB2874" i="4"/>
  <c r="BA2985" i="4"/>
  <c r="BC2898" i="4"/>
  <c r="BB2727" i="4"/>
  <c r="BC2984" i="4"/>
  <c r="BB2898" i="4"/>
  <c r="BA2843" i="4"/>
  <c r="BA2580" i="4"/>
  <c r="BA2593" i="4"/>
  <c r="BB2684" i="4"/>
  <c r="BA2257" i="4"/>
  <c r="BB2772" i="4"/>
  <c r="BC2466" i="4"/>
  <c r="BA2606" i="4"/>
  <c r="BC2495" i="4"/>
  <c r="BA2563" i="4"/>
  <c r="BB2682" i="4"/>
  <c r="BC2699" i="4"/>
  <c r="BA2432" i="4"/>
  <c r="BC2355" i="4"/>
  <c r="BC2316" i="4"/>
  <c r="BC2900" i="4"/>
  <c r="BB2453" i="4"/>
  <c r="BC2579" i="4"/>
  <c r="BA2478" i="4"/>
  <c r="BB2527" i="4"/>
  <c r="BA2064" i="4"/>
  <c r="BB2325" i="4"/>
  <c r="BB1954" i="4"/>
  <c r="BA2323" i="4"/>
  <c r="BA2557" i="4"/>
  <c r="BB2468" i="4"/>
  <c r="BB2055" i="4"/>
  <c r="BA1914" i="4"/>
  <c r="BA1531" i="4"/>
  <c r="BB1481" i="4"/>
  <c r="BB1594" i="4"/>
  <c r="BA1482" i="4"/>
  <c r="BC1066" i="4"/>
  <c r="BB725" i="4"/>
  <c r="BA2288" i="4"/>
  <c r="BB1926" i="4"/>
  <c r="BB2248" i="4"/>
  <c r="BA2419" i="4"/>
  <c r="BA2207" i="4"/>
  <c r="BC1980" i="4"/>
  <c r="BB1864" i="4"/>
  <c r="BA1503" i="4"/>
  <c r="BB1453" i="4"/>
  <c r="BB1566" i="4"/>
  <c r="BA1426" i="4"/>
  <c r="BC2178" i="4"/>
  <c r="BA2208" i="4"/>
  <c r="BB1866" i="4"/>
  <c r="BA2118" i="4"/>
  <c r="BB2251" i="4"/>
  <c r="BA1991" i="4"/>
  <c r="BA1874" i="4"/>
  <c r="BB2388" i="4"/>
  <c r="BB1787" i="4"/>
  <c r="BB1393" i="4"/>
  <c r="BB1506" i="4"/>
  <c r="BA1320" i="4"/>
  <c r="BC978" i="4"/>
  <c r="BA2100" i="4"/>
  <c r="BA2169" i="4"/>
  <c r="BC1827" i="4"/>
  <c r="BC2040" i="4"/>
  <c r="BA2163" i="4"/>
  <c r="BA1922" i="4"/>
  <c r="BC1805" i="4"/>
  <c r="BB1863" i="4"/>
  <c r="BA1696" i="4"/>
  <c r="BC1354" i="4"/>
  <c r="BC1467" i="4"/>
  <c r="BB897" i="4"/>
  <c r="BB1404" i="4"/>
  <c r="BC1027" i="4"/>
  <c r="BB686" i="4"/>
  <c r="BC1176" i="4"/>
  <c r="BB835" i="4"/>
  <c r="BC648" i="4"/>
  <c r="BC2924" i="4"/>
  <c r="BB2838" i="4"/>
  <c r="BA2949" i="4"/>
  <c r="BC2862" i="4"/>
  <c r="BB2691" i="4"/>
  <c r="BA2971" i="4"/>
  <c r="BC2828" i="4"/>
  <c r="BA2973" i="4"/>
  <c r="BC2886" i="4"/>
  <c r="BB2715" i="4"/>
  <c r="BC2685" i="4"/>
  <c r="BA2703" i="4"/>
  <c r="BC2434" i="4"/>
  <c r="BB2358" i="4"/>
  <c r="BB2320" i="4"/>
  <c r="BA2568" i="4"/>
  <c r="BA2581" i="4"/>
  <c r="BB2656" i="4"/>
  <c r="BA2245" i="4"/>
  <c r="BA2842" i="4"/>
  <c r="BA2895" i="4"/>
  <c r="BB2560" i="4"/>
  <c r="BB2458" i="4"/>
  <c r="BB2488" i="4"/>
  <c r="BB2049" i="4"/>
  <c r="BC2554" i="4"/>
  <c r="BA2850" i="4"/>
  <c r="BC2629" i="4"/>
  <c r="BC2231" i="4"/>
  <c r="BB2165" i="4"/>
  <c r="BC2505" i="4"/>
  <c r="BC2055" i="4"/>
  <c r="BB1714" i="4"/>
  <c r="BB1885" i="4"/>
  <c r="BC2604" i="4"/>
  <c r="BA1739" i="4"/>
  <c r="BA2199" i="4"/>
  <c r="BB1632" i="4"/>
  <c r="BC1582" i="4"/>
  <c r="BC1695" i="4"/>
  <c r="BB1354" i="4"/>
  <c r="BA1168" i="4"/>
  <c r="BC826" i="4"/>
  <c r="BB2436" i="4"/>
  <c r="BC2027" i="4"/>
  <c r="BA2642" i="4"/>
  <c r="BA1848" i="4"/>
  <c r="BC2448" i="4"/>
  <c r="BC2657" i="4"/>
  <c r="BA2087" i="4"/>
  <c r="BB1604" i="4"/>
  <c r="BC1554" i="4"/>
  <c r="BC1667" i="4"/>
  <c r="BA1970" i="4"/>
  <c r="BA1140" i="4"/>
  <c r="BA2343" i="4"/>
  <c r="BC1967" i="4"/>
  <c r="BC2358" i="4"/>
  <c r="BB2652" i="4"/>
  <c r="BB2271" i="4"/>
  <c r="BC2108" i="4"/>
  <c r="BC1937" i="4"/>
  <c r="BB1544" i="4"/>
  <c r="BC1494" i="4"/>
  <c r="BC1607" i="4"/>
  <c r="BC1520" i="4"/>
  <c r="BA1080" i="4"/>
  <c r="BC738" i="4"/>
  <c r="BB2291" i="4"/>
  <c r="BA1929" i="4"/>
  <c r="BB2255" i="4"/>
  <c r="BC2429" i="4"/>
  <c r="BB2221" i="4"/>
  <c r="BC1985" i="4"/>
  <c r="BC1868" i="4"/>
  <c r="BC1505" i="4"/>
  <c r="BA1456" i="4"/>
  <c r="BA1569" i="4"/>
  <c r="BC1126" i="4"/>
  <c r="BB1732" i="4"/>
  <c r="BA2962" i="4"/>
  <c r="BC2875" i="4"/>
  <c r="BB2986" i="4"/>
  <c r="BA2900" i="4"/>
  <c r="BC2728" i="4"/>
  <c r="BB3008" i="4"/>
  <c r="BA2894" i="4"/>
  <c r="BB3010" i="4"/>
  <c r="BA2928" i="4"/>
  <c r="BC2752" i="4"/>
  <c r="BC2735" i="4"/>
  <c r="BA2753" i="4"/>
  <c r="BB2478" i="4"/>
  <c r="BC2395" i="4"/>
  <c r="BA2370" i="4"/>
  <c r="BB2605" i="4"/>
  <c r="BB2618" i="4"/>
  <c r="BA2752" i="4"/>
  <c r="BB2282" i="4"/>
  <c r="BC2785" i="4"/>
  <c r="BA2476" i="4"/>
  <c r="BC2624" i="4"/>
  <c r="BB2508" i="4"/>
  <c r="BB2591" i="4"/>
  <c r="BC2086" i="4"/>
  <c r="BA2592" i="4"/>
  <c r="BA2605" i="4"/>
  <c r="BB2716" i="4"/>
  <c r="BA2269" i="4"/>
  <c r="BC2202" i="4"/>
  <c r="BC2617" i="4"/>
  <c r="BA2093" i="4"/>
  <c r="BC1751" i="4"/>
  <c r="BA1935" i="4"/>
  <c r="BB2016" i="4"/>
  <c r="BC1788" i="4"/>
  <c r="BA2647" i="4"/>
  <c r="BC1669" i="4"/>
  <c r="BA1620" i="4"/>
  <c r="BC1778" i="4"/>
  <c r="BC1391" i="4"/>
  <c r="BB1205" i="4"/>
  <c r="BA864" i="4"/>
  <c r="BB2530" i="4"/>
  <c r="BA2065" i="4"/>
  <c r="BC1723" i="4"/>
  <c r="BC1897" i="4"/>
  <c r="BA2683" i="4"/>
  <c r="BB1751" i="4"/>
  <c r="BA2246" i="4"/>
  <c r="BC1641" i="4"/>
  <c r="BA1592" i="4"/>
  <c r="BA1705" i="4"/>
  <c r="BC1363" i="4"/>
  <c r="BB1177" i="4"/>
  <c r="BC2392" i="4"/>
  <c r="BA2005" i="4"/>
  <c r="BC2500" i="4"/>
  <c r="BC1817" i="4"/>
  <c r="BA2371" i="4"/>
  <c r="BC2281" i="4"/>
  <c r="BC2006" i="4"/>
  <c r="BC1581" i="4"/>
  <c r="BA1532" i="4"/>
  <c r="BA1645" i="4"/>
  <c r="BA1670" i="4"/>
  <c r="BB1117" i="4"/>
  <c r="BA776" i="4"/>
  <c r="BB2341" i="4"/>
  <c r="BB1966" i="4"/>
  <c r="BA2355" i="4"/>
  <c r="BC2641" i="4"/>
  <c r="BB2908" i="4"/>
  <c r="BB2103" i="4"/>
  <c r="BB1935" i="4"/>
  <c r="BA1543" i="4"/>
  <c r="BB1493" i="4"/>
  <c r="BB1606" i="4"/>
  <c r="BA1276" i="4"/>
  <c r="BC598" i="4"/>
  <c r="BB1166" i="4"/>
  <c r="BB1086" i="4"/>
  <c r="BA1502" i="4"/>
  <c r="BA958" i="4"/>
  <c r="BA666" i="4"/>
  <c r="BC268" i="4"/>
  <c r="BC1445" i="4"/>
  <c r="BB496" i="4"/>
  <c r="BA155" i="4"/>
  <c r="BC929" i="4"/>
  <c r="BB381" i="4"/>
  <c r="BC186" i="4"/>
  <c r="BC62" i="4"/>
  <c r="BC547" i="4"/>
  <c r="BC1073" i="4"/>
  <c r="BA113" i="4"/>
  <c r="BA61" i="4"/>
  <c r="BB745" i="4"/>
  <c r="BA1293" i="4"/>
  <c r="BC951" i="4"/>
  <c r="BB1603" i="4"/>
  <c r="BC1100" i="4"/>
  <c r="BB759" i="4"/>
  <c r="BB555" i="4"/>
  <c r="BC208" i="4"/>
  <c r="BC1149" i="4"/>
  <c r="BB436" i="4"/>
  <c r="BB860" i="4"/>
  <c r="BB542" i="4"/>
  <c r="BB1329" i="4"/>
  <c r="BA612" i="4"/>
  <c r="BC1179" i="4"/>
  <c r="BB838" i="4"/>
  <c r="BC1328" i="4"/>
  <c r="BB987" i="4"/>
  <c r="BB1172" i="4"/>
  <c r="BA442" i="4"/>
  <c r="BC100" i="4"/>
  <c r="BC721" i="4"/>
  <c r="BB328" i="4"/>
  <c r="BB289" i="4"/>
  <c r="BC554" i="4"/>
  <c r="BC423" i="4"/>
  <c r="BC773" i="4"/>
  <c r="BA213" i="4"/>
  <c r="BA1260" i="4"/>
  <c r="BC594" i="4"/>
  <c r="BB1162" i="4"/>
  <c r="BA821" i="4"/>
  <c r="BB1311" i="4"/>
  <c r="BA970" i="4"/>
  <c r="BA1103" i="4"/>
  <c r="BC424" i="4"/>
  <c r="BB83" i="4"/>
  <c r="BA687" i="4"/>
  <c r="BA311" i="4"/>
  <c r="BC246" i="4"/>
  <c r="BB537" i="4"/>
  <c r="BB354" i="4"/>
  <c r="BA626" i="4"/>
  <c r="BA173" i="4"/>
  <c r="BC497" i="4"/>
  <c r="BB1020" i="4"/>
  <c r="BB54" i="4"/>
  <c r="BB1296" i="4"/>
  <c r="BA1033" i="4"/>
  <c r="BC1424" i="4"/>
  <c r="BA926" i="4"/>
  <c r="BA613" i="4"/>
  <c r="BA242" i="4"/>
  <c r="BA1283" i="4"/>
  <c r="BC469" i="4"/>
  <c r="BB128" i="4"/>
  <c r="BA823" i="4"/>
  <c r="BA352" i="4"/>
  <c r="BC98" i="4"/>
  <c r="BB1152" i="4"/>
  <c r="BC291" i="4"/>
  <c r="BC881" i="4"/>
  <c r="BA305" i="4"/>
  <c r="BA1083" i="4"/>
  <c r="BC698" i="4"/>
  <c r="BB1266" i="4"/>
  <c r="BA925" i="4"/>
  <c r="BC1496" i="4"/>
  <c r="BA1074" i="4"/>
  <c r="BC732" i="4"/>
  <c r="BC528" i="4"/>
  <c r="BA182" i="4"/>
  <c r="BA1043" i="4"/>
  <c r="BC409" i="4"/>
  <c r="BB675" i="4"/>
  <c r="BC94" i="4"/>
  <c r="BC1222" i="4"/>
  <c r="BB585" i="4"/>
  <c r="BA1153" i="4"/>
  <c r="BC811" i="4"/>
  <c r="BA1302" i="4"/>
  <c r="BC960" i="4"/>
  <c r="BC1065" i="4"/>
  <c r="BB415" i="4"/>
  <c r="BA74" i="4"/>
  <c r="BB668" i="4"/>
  <c r="BC301" i="4"/>
  <c r="BC222" i="4"/>
  <c r="BA528" i="4"/>
  <c r="BA317" i="4"/>
  <c r="BA577" i="4"/>
  <c r="BB154" i="4"/>
  <c r="BB1153" i="4"/>
  <c r="BA1847" i="4"/>
  <c r="BC1135" i="4"/>
  <c r="BB794" i="4"/>
  <c r="BC1284" i="4"/>
  <c r="BB943" i="4"/>
  <c r="BB996" i="4"/>
  <c r="BA398" i="4"/>
  <c r="BC56" i="4"/>
  <c r="BA519" i="4"/>
  <c r="BA935" i="4"/>
  <c r="BC122" i="4"/>
  <c r="BB169" i="4"/>
  <c r="BB910" i="4"/>
  <c r="BC1288" i="4"/>
  <c r="BA830" i="4"/>
  <c r="BA514" i="4"/>
  <c r="BC172" i="4"/>
  <c r="BC1005" i="4"/>
  <c r="BB400" i="4"/>
  <c r="BA59" i="4"/>
  <c r="BB642" i="4"/>
  <c r="BC885" i="4"/>
  <c r="BB153" i="4"/>
  <c r="BA501" i="4"/>
  <c r="BC313" i="4"/>
  <c r="BC583" i="4"/>
  <c r="BB65" i="4"/>
  <c r="BB1463" i="4"/>
  <c r="BB629" i="4"/>
  <c r="BA1197" i="4"/>
  <c r="BC855" i="4"/>
  <c r="BA1358" i="4"/>
  <c r="BC1004" i="4"/>
  <c r="BC1241" i="4"/>
  <c r="BA454" i="4"/>
  <c r="BC112" i="4"/>
  <c r="BC765" i="4"/>
  <c r="BC329" i="4"/>
  <c r="BC502" i="4"/>
  <c r="BA321" i="4"/>
  <c r="BB1009" i="4"/>
  <c r="BB1535" i="4"/>
  <c r="BC1083" i="4"/>
  <c r="BB742" i="4"/>
  <c r="BC1232" i="4"/>
  <c r="BB891" i="4"/>
  <c r="BB788" i="4"/>
  <c r="BA346" i="4"/>
  <c r="BB333" i="4"/>
  <c r="BC573" i="4"/>
  <c r="BB232" i="4"/>
  <c r="BA1239" i="4"/>
  <c r="BC458" i="4"/>
  <c r="BA121" i="4"/>
  <c r="BB262" i="4"/>
  <c r="BC15" i="4"/>
  <c r="BC974" i="4"/>
  <c r="BC1481" i="4"/>
  <c r="BB1066" i="4"/>
  <c r="BA725" i="4"/>
  <c r="BB1215" i="4"/>
  <c r="BA874" i="4"/>
  <c r="BA722" i="4"/>
  <c r="BC328" i="4"/>
  <c r="BC290" i="4"/>
  <c r="BB556" i="4"/>
  <c r="BA215" i="4"/>
  <c r="BC1169" i="4"/>
  <c r="BB441" i="4"/>
  <c r="BB86" i="4"/>
  <c r="BB141" i="4"/>
  <c r="BA1211" i="4"/>
  <c r="BC273" i="4"/>
  <c r="BA500" i="4"/>
  <c r="BA465" i="4"/>
  <c r="BA905" i="4"/>
  <c r="BA1278" i="4"/>
  <c r="BC824" i="4"/>
  <c r="BC508" i="4"/>
  <c r="BB167" i="4"/>
  <c r="BB984" i="4"/>
  <c r="BA3027" i="4"/>
  <c r="BB2957" i="4"/>
  <c r="BB2938" i="4"/>
  <c r="BA2852" i="4"/>
  <c r="BC2680" i="4"/>
  <c r="BB2960" i="4"/>
  <c r="BA2818" i="4"/>
  <c r="BB2962" i="4"/>
  <c r="BA2876" i="4"/>
  <c r="BC2704" i="4"/>
  <c r="BC2671" i="4"/>
  <c r="BA2689" i="4"/>
  <c r="BA2424" i="4"/>
  <c r="BC2347" i="4"/>
  <c r="BA2306" i="4"/>
  <c r="BB2557" i="4"/>
  <c r="BB2871" i="4"/>
  <c r="BA2635" i="4"/>
  <c r="BB2234" i="4"/>
  <c r="BC2818" i="4"/>
  <c r="BB2852" i="4"/>
  <c r="BA2546" i="4"/>
  <c r="BB2446" i="4"/>
  <c r="BC2459" i="4"/>
  <c r="BC2038" i="4"/>
  <c r="BA2544" i="4"/>
  <c r="BB2801" i="4"/>
  <c r="BB2608" i="4"/>
  <c r="BA2221" i="4"/>
  <c r="BC2154" i="4"/>
  <c r="BA2477" i="4"/>
  <c r="BA2045" i="4"/>
  <c r="BC2844" i="4"/>
  <c r="BA1871" i="4"/>
  <c r="BC2539" i="4"/>
  <c r="BC1724" i="4"/>
  <c r="BB2156" i="4"/>
  <c r="BC1621" i="4"/>
  <c r="BA1572" i="4"/>
  <c r="BA1685" i="4"/>
  <c r="BC1343" i="4"/>
  <c r="BB1157" i="4"/>
  <c r="BA816" i="4"/>
  <c r="BA2415" i="4"/>
  <c r="BA2017" i="4"/>
  <c r="BC2564" i="4"/>
  <c r="BC1833" i="4"/>
  <c r="BA2406" i="4"/>
  <c r="BB2416" i="4"/>
  <c r="BB2044" i="4"/>
  <c r="BC1593" i="4"/>
  <c r="BA1544" i="4"/>
  <c r="BA1657" i="4"/>
  <c r="BA1736" i="4"/>
  <c r="BB1129" i="4"/>
  <c r="BC2328" i="4"/>
  <c r="BA1957" i="4"/>
  <c r="BA2330" i="4"/>
  <c r="BB2571" i="4"/>
  <c r="BA2525" i="4"/>
  <c r="BA2066" i="4"/>
  <c r="BC1918" i="4"/>
  <c r="BC1533" i="4"/>
  <c r="BA1484" i="4"/>
  <c r="BA1597" i="4"/>
  <c r="BB1487" i="4"/>
  <c r="BB1069" i="4"/>
  <c r="BA728" i="4"/>
  <c r="BB2277" i="4"/>
  <c r="BB1918" i="4"/>
  <c r="BA2227" i="4"/>
  <c r="BA2390" i="4"/>
  <c r="BA2175" i="4"/>
  <c r="BC1966" i="4"/>
  <c r="BA1850" i="4"/>
  <c r="BC2560" i="4"/>
  <c r="BB1445" i="4"/>
  <c r="BB1558" i="4"/>
  <c r="BA1084" i="4"/>
  <c r="BA1674" i="4"/>
  <c r="BC2972" i="4"/>
  <c r="BB2886" i="4"/>
  <c r="BA2997" i="4"/>
  <c r="BC2910" i="4"/>
  <c r="BB2739" i="4"/>
  <c r="BA3019" i="4"/>
  <c r="BB2915" i="4"/>
  <c r="BA3021" i="4"/>
  <c r="BC2970" i="4"/>
  <c r="BB2763" i="4"/>
  <c r="BC2749" i="4"/>
  <c r="BA2767" i="4"/>
  <c r="BC2492" i="4"/>
  <c r="BB2406" i="4"/>
  <c r="BB2384" i="4"/>
  <c r="BA2616" i="4"/>
  <c r="BA2629" i="4"/>
  <c r="BA2785" i="4"/>
  <c r="BA2293" i="4"/>
  <c r="BA2807" i="4"/>
  <c r="BC2486" i="4"/>
  <c r="BA2646" i="4"/>
  <c r="BB2522" i="4"/>
  <c r="BA2634" i="4"/>
  <c r="BB2097" i="4"/>
  <c r="BC2602" i="4"/>
  <c r="BC2615" i="4"/>
  <c r="BA2745" i="4"/>
  <c r="BC2279" i="4"/>
  <c r="BB2215" i="4"/>
  <c r="BB2660" i="4"/>
  <c r="BC2103" i="4"/>
  <c r="BB1762" i="4"/>
  <c r="BB1949" i="4"/>
  <c r="BB2032" i="4"/>
  <c r="BA1806" i="4"/>
  <c r="BB1715" i="4"/>
  <c r="BB1680" i="4"/>
  <c r="BC1630" i="4"/>
  <c r="BB1849" i="4"/>
  <c r="BB1402" i="4"/>
  <c r="BA1216" i="4"/>
  <c r="BC874" i="4"/>
  <c r="BA2559" i="4"/>
  <c r="BC2075" i="4"/>
  <c r="BB1734" i="4"/>
  <c r="BA1912" i="4"/>
  <c r="BB2809" i="4"/>
  <c r="BC1765" i="4"/>
  <c r="BA2335" i="4"/>
  <c r="BB1652" i="4"/>
  <c r="BC1602" i="4"/>
  <c r="BB1729" i="4"/>
  <c r="BB1374" i="4"/>
  <c r="BA1188" i="4"/>
  <c r="BB2412" i="4"/>
  <c r="BC2015" i="4"/>
  <c r="BC2557" i="4"/>
  <c r="BA1832" i="4"/>
  <c r="BC2400" i="4"/>
  <c r="BB2395" i="4"/>
  <c r="BA2039" i="4"/>
  <c r="BB1592" i="4"/>
  <c r="BC1542" i="4"/>
  <c r="BC1655" i="4"/>
  <c r="BC1721" i="4"/>
  <c r="BA1128" i="4"/>
  <c r="BC786" i="4"/>
  <c r="BB2355" i="4"/>
  <c r="BA1977" i="4"/>
  <c r="BB2383" i="4"/>
  <c r="BC2746" i="4"/>
  <c r="BB2296" i="4"/>
  <c r="BA2146" i="4"/>
  <c r="BA1954" i="4"/>
  <c r="BC1553" i="4"/>
  <c r="BA1504" i="4"/>
  <c r="BA1617" i="4"/>
  <c r="BC1318" i="4"/>
  <c r="BB609" i="4"/>
  <c r="BA1177" i="4"/>
  <c r="BC835" i="4"/>
  <c r="BA1326" i="4"/>
  <c r="BC984" i="4"/>
  <c r="BC1161" i="4"/>
  <c r="BA2961" i="4"/>
  <c r="BC2874" i="4"/>
  <c r="BB2703" i="4"/>
  <c r="BA2983" i="4"/>
  <c r="BB2843" i="4"/>
  <c r="BB3007" i="4"/>
  <c r="BA2921" i="4"/>
  <c r="BB2888" i="4"/>
  <c r="BA3007" i="4"/>
  <c r="BB2891" i="4"/>
  <c r="BB2812" i="4"/>
  <c r="BB2489" i="4"/>
  <c r="BB2651" i="4"/>
  <c r="BA2526" i="4"/>
  <c r="BC2644" i="4"/>
  <c r="BC2733" i="4"/>
  <c r="BA2751" i="4"/>
  <c r="BC2476" i="4"/>
  <c r="BB2394" i="4"/>
  <c r="BB2368" i="4"/>
  <c r="BA2588" i="4"/>
  <c r="BA2601" i="4"/>
  <c r="BC2705" i="4"/>
  <c r="BA2265" i="4"/>
  <c r="BC2198" i="4"/>
  <c r="BA2716" i="4"/>
  <c r="BB2733" i="4"/>
  <c r="BA2459" i="4"/>
  <c r="BA2381" i="4"/>
  <c r="BC2350" i="4"/>
  <c r="BB2173" i="4"/>
  <c r="BA2205" i="4"/>
  <c r="BC1863" i="4"/>
  <c r="BC2112" i="4"/>
  <c r="BB2244" i="4"/>
  <c r="BA1986" i="4"/>
  <c r="BC1869" i="4"/>
  <c r="BC2274" i="4"/>
  <c r="BB1773" i="4"/>
  <c r="BC1390" i="4"/>
  <c r="BC1503" i="4"/>
  <c r="BB1317" i="4"/>
  <c r="BA976" i="4"/>
  <c r="BA2116" i="4"/>
  <c r="BA2177" i="4"/>
  <c r="BC1835" i="4"/>
  <c r="BC2056" i="4"/>
  <c r="BA2179" i="4"/>
  <c r="BB1936" i="4"/>
  <c r="BA1820" i="4"/>
  <c r="BB1920" i="4"/>
  <c r="BA1704" i="4"/>
  <c r="BC1362" i="4"/>
  <c r="BC1475" i="4"/>
  <c r="BB1289" i="4"/>
  <c r="BA2729" i="4"/>
  <c r="BA2117" i="4"/>
  <c r="BC1775" i="4"/>
  <c r="BA1967" i="4"/>
  <c r="BA2059" i="4"/>
  <c r="BC1829" i="4"/>
  <c r="BB1733" i="4"/>
  <c r="BC1693" i="4"/>
  <c r="BA1644" i="4"/>
  <c r="BB1944" i="4"/>
  <c r="BC1415" i="4"/>
  <c r="BB1229" i="4"/>
  <c r="BA888" i="4"/>
  <c r="BA2566" i="4"/>
  <c r="BB2078" i="4"/>
  <c r="BA1737" i="4"/>
  <c r="BB1915" i="4"/>
  <c r="BA2866" i="4"/>
  <c r="BB1769" i="4"/>
  <c r="BB2363" i="4"/>
  <c r="BA1655" i="4"/>
  <c r="BB1605" i="4"/>
  <c r="BB1736" i="4"/>
  <c r="BA1377" i="4"/>
  <c r="BA716" i="4"/>
  <c r="BB2998" i="4"/>
  <c r="BA2912" i="4"/>
  <c r="BC2740" i="4"/>
  <c r="BB3020" i="4"/>
  <c r="BA2918" i="4"/>
  <c r="BC2931" i="4"/>
  <c r="BB2845" i="4"/>
  <c r="BA2674" i="4"/>
  <c r="BB2931" i="4"/>
  <c r="BA2845" i="4"/>
  <c r="BA2787" i="4"/>
  <c r="BC2526" i="4"/>
  <c r="BB2745" i="4"/>
  <c r="BC2575" i="4"/>
  <c r="BA2898" i="4"/>
  <c r="BB2789" i="4"/>
  <c r="BC2815" i="4"/>
  <c r="BB2526" i="4"/>
  <c r="BC2431" i="4"/>
  <c r="BC2428" i="4"/>
  <c r="BB2625" i="4"/>
  <c r="BB2638" i="4"/>
  <c r="BB2822" i="4"/>
  <c r="BB2302" i="4"/>
  <c r="BC2245" i="4"/>
  <c r="BC2765" i="4"/>
  <c r="BA2789" i="4"/>
  <c r="BC2508" i="4"/>
  <c r="BB2418" i="4"/>
  <c r="BA2402" i="4"/>
  <c r="BC2268" i="4"/>
  <c r="BA2254" i="4"/>
  <c r="BA1901" i="4"/>
  <c r="BB2187" i="4"/>
  <c r="BA2344" i="4"/>
  <c r="BC2105" i="4"/>
  <c r="BA1936" i="4"/>
  <c r="BA1819" i="4"/>
  <c r="BA2058" i="4"/>
  <c r="BA1428" i="4"/>
  <c r="BA1541" i="4"/>
  <c r="BB1375" i="4"/>
  <c r="BB1013" i="4"/>
  <c r="BC2190" i="4"/>
  <c r="BC2216" i="4"/>
  <c r="BA1873" i="4"/>
  <c r="BB2131" i="4"/>
  <c r="BB2269" i="4"/>
  <c r="BC2004" i="4"/>
  <c r="BA1886" i="4"/>
  <c r="BB1775" i="4"/>
  <c r="BC1832" i="4"/>
  <c r="BA1400" i="4"/>
  <c r="BA1513" i="4"/>
  <c r="BC1326" i="4"/>
  <c r="BA2072" i="4"/>
  <c r="BB2154" i="4"/>
  <c r="BA1813" i="4"/>
  <c r="BC2016" i="4"/>
  <c r="BC2133" i="4"/>
  <c r="BB1896" i="4"/>
  <c r="BA1783" i="4"/>
  <c r="BA1770" i="4"/>
  <c r="BB1681" i="4"/>
  <c r="BA1340" i="4"/>
  <c r="BA1453" i="4"/>
  <c r="BC1266" i="4"/>
  <c r="BB925" i="4"/>
  <c r="BC2721" i="4"/>
  <c r="BC2115" i="4"/>
  <c r="BB1774" i="4"/>
  <c r="BB1965" i="4"/>
  <c r="BB2056" i="4"/>
  <c r="BB1827" i="4"/>
  <c r="BB1731" i="4"/>
  <c r="BB1692" i="4"/>
  <c r="BC1642" i="4"/>
  <c r="BC1934" i="4"/>
  <c r="BB1414" i="4"/>
  <c r="BC790" i="4"/>
  <c r="BC1315" i="4"/>
  <c r="BB974" i="4"/>
  <c r="BB782" i="4"/>
  <c r="BC1160" i="4"/>
  <c r="BA1459" i="4"/>
  <c r="BA418" i="4"/>
  <c r="BC76" i="4"/>
  <c r="BC673" i="4"/>
  <c r="BB304" i="4"/>
  <c r="BB229" i="4"/>
  <c r="BC530" i="4"/>
  <c r="BC327" i="4"/>
  <c r="BB590" i="4"/>
  <c r="BC159" i="4"/>
  <c r="BB132" i="4"/>
  <c r="BA396" i="4"/>
  <c r="BA72" i="4"/>
  <c r="BA1044" i="4"/>
  <c r="BC1604" i="4"/>
  <c r="BA1101" i="4"/>
  <c r="BC759" i="4"/>
  <c r="BA1250" i="4"/>
  <c r="BC908" i="4"/>
  <c r="BC857" i="4"/>
  <c r="BA358" i="4"/>
  <c r="BC16" i="4"/>
  <c r="BC587" i="4"/>
  <c r="BB116" i="4"/>
  <c r="BB1120" i="4"/>
  <c r="BB410" i="4"/>
  <c r="BB817" i="4"/>
  <c r="BA1329" i="4"/>
  <c r="BC987" i="4"/>
  <c r="BB1875" i="4"/>
  <c r="BC1136" i="4"/>
  <c r="BB795" i="4"/>
  <c r="BB595" i="4"/>
  <c r="BA250" i="4"/>
  <c r="BA1315" i="4"/>
  <c r="BC477" i="4"/>
  <c r="BB136" i="4"/>
  <c r="BA855" i="4"/>
  <c r="BC362" i="4"/>
  <c r="BB125" i="4"/>
  <c r="BB1280" i="4"/>
  <c r="BA377" i="4"/>
  <c r="BC782" i="4"/>
  <c r="BC1311" i="4"/>
  <c r="BB970" i="4"/>
  <c r="BA1678" i="4"/>
  <c r="BB1119" i="4"/>
  <c r="BA778" i="4"/>
  <c r="BA574" i="4"/>
  <c r="BC232" i="4"/>
  <c r="BC1245" i="4"/>
  <c r="BB460" i="4"/>
  <c r="BA119" i="4"/>
  <c r="BC785" i="4"/>
  <c r="BA308" i="4"/>
  <c r="BB69" i="4"/>
  <c r="BA1003" i="4"/>
  <c r="BC198" i="4"/>
  <c r="BC113" i="4"/>
  <c r="BC382" i="4"/>
  <c r="BA76" i="4"/>
  <c r="BA473" i="4"/>
  <c r="BA745" i="4"/>
  <c r="BB1123" i="4"/>
  <c r="BB1268" i="4"/>
  <c r="BB391" i="4"/>
  <c r="BA50" i="4"/>
  <c r="BB632" i="4"/>
  <c r="BC277" i="4"/>
  <c r="BC1516" i="4"/>
  <c r="BA504" i="4"/>
  <c r="BA221" i="4"/>
  <c r="BA481" i="4"/>
  <c r="BB106" i="4"/>
  <c r="BA79" i="4"/>
  <c r="BC318" i="4"/>
  <c r="BC54" i="4"/>
  <c r="BC990" i="4"/>
  <c r="BA1498" i="4"/>
  <c r="BB1074" i="4"/>
  <c r="BA733" i="4"/>
  <c r="BB1223" i="4"/>
  <c r="BA882" i="4"/>
  <c r="BA751" i="4"/>
  <c r="BB331" i="4"/>
  <c r="BA296" i="4"/>
  <c r="BA559" i="4"/>
  <c r="BA63" i="4"/>
  <c r="BC535" i="4"/>
  <c r="BC199" i="4"/>
  <c r="BA764" i="4"/>
  <c r="BB1302" i="4"/>
  <c r="BA961" i="4"/>
  <c r="BC1640" i="4"/>
  <c r="BA1110" i="4"/>
  <c r="BC768" i="4"/>
  <c r="BC564" i="4"/>
  <c r="BB223" i="4"/>
  <c r="BB1208" i="4"/>
  <c r="BA451" i="4"/>
  <c r="BC109" i="4"/>
  <c r="BB748" i="4"/>
  <c r="BA264" i="4"/>
  <c r="BA40" i="4"/>
  <c r="BC853" i="4"/>
  <c r="BA148" i="4"/>
  <c r="BB729" i="4"/>
  <c r="BA1285" i="4"/>
  <c r="BC943" i="4"/>
  <c r="BB1571" i="4"/>
  <c r="BC1092" i="4"/>
  <c r="BB751" i="4"/>
  <c r="BB547" i="4"/>
  <c r="BA206" i="4"/>
  <c r="BA1139" i="4"/>
  <c r="BA135" i="4"/>
  <c r="BB1511" i="4"/>
  <c r="BC652" i="4"/>
  <c r="BA1193" i="4"/>
  <c r="BC2221" i="4"/>
  <c r="BC1032" i="4"/>
  <c r="BB884" i="4"/>
  <c r="BA322" i="4"/>
  <c r="BB273" i="4"/>
  <c r="BC549" i="4"/>
  <c r="BB208" i="4"/>
  <c r="BA1143" i="4"/>
  <c r="BC434" i="4"/>
  <c r="BA73" i="4"/>
  <c r="BC106" i="4"/>
  <c r="BB1104" i="4"/>
  <c r="BA1904" i="4"/>
  <c r="BA429" i="4"/>
  <c r="BB346" i="4"/>
  <c r="BA852" i="4"/>
  <c r="BA1359" i="4"/>
  <c r="BA1005" i="4"/>
  <c r="BC663" i="4"/>
  <c r="BA1154" i="4"/>
  <c r="BC812" i="4"/>
  <c r="BB618" i="4"/>
  <c r="BA262" i="4"/>
  <c r="BB1392" i="4"/>
  <c r="BC489" i="4"/>
  <c r="BB1308" i="4"/>
  <c r="BA81" i="4"/>
  <c r="BA537" i="4"/>
  <c r="BB665" i="4"/>
  <c r="BA1233" i="4"/>
  <c r="BC891" i="4"/>
  <c r="BA1430" i="4"/>
  <c r="BC1040" i="4"/>
  <c r="BC1437" i="4"/>
  <c r="BB495" i="4"/>
  <c r="BA154" i="4"/>
  <c r="BA931" i="4"/>
  <c r="BC381" i="4"/>
  <c r="BB40" i="4"/>
  <c r="BC617" i="4"/>
  <c r="BB656" i="4"/>
  <c r="BB57" i="4"/>
  <c r="BB426" i="4"/>
  <c r="BA44" i="4"/>
  <c r="BA648" i="4"/>
  <c r="BC1215" i="4"/>
  <c r="BB874" i="4"/>
  <c r="BB1395" i="4"/>
  <c r="BB1023" i="4"/>
  <c r="BB1316" i="4"/>
  <c r="BA478" i="4"/>
  <c r="BC136" i="4"/>
  <c r="BC861" i="4"/>
  <c r="BB364" i="4"/>
  <c r="BA23" i="4"/>
  <c r="BB594" i="4"/>
  <c r="BC567" i="4"/>
  <c r="BC1365" i="4"/>
  <c r="BA357" i="4"/>
  <c r="BB572" i="4"/>
  <c r="BA1319" i="4"/>
  <c r="BB118" i="4"/>
  <c r="BB1182" i="4"/>
  <c r="BB1951" i="4"/>
  <c r="BA1022" i="4"/>
  <c r="BA863" i="4"/>
  <c r="BC316" i="4"/>
  <c r="BC258" i="4"/>
  <c r="BB544" i="4"/>
  <c r="BA203" i="4"/>
  <c r="BC1121" i="4"/>
  <c r="BB429" i="4"/>
  <c r="BB62" i="4"/>
  <c r="BA80" i="4"/>
  <c r="BA1019" i="4"/>
  <c r="BC1580" i="4"/>
  <c r="BB386" i="4"/>
  <c r="BC303" i="4"/>
  <c r="BB841" i="4"/>
  <c r="BB1348" i="4"/>
  <c r="BC999" i="4"/>
  <c r="BB658" i="4"/>
  <c r="BC1148" i="4"/>
  <c r="BB807" i="4"/>
  <c r="BB611" i="4"/>
  <c r="BC256" i="4"/>
  <c r="BC1349" i="4"/>
  <c r="BB484" i="4"/>
  <c r="BC1265" i="4"/>
  <c r="BC59" i="4"/>
  <c r="BA281" i="4"/>
  <c r="BA660" i="4"/>
  <c r="BC1227" i="4"/>
  <c r="BB886" i="4"/>
  <c r="BB1419" i="4"/>
  <c r="BB1035" i="4"/>
  <c r="BA1395" i="4"/>
  <c r="BA490" i="4"/>
  <c r="BC148" i="4"/>
  <c r="BC909" i="4"/>
  <c r="BB376" i="4"/>
  <c r="BA35" i="4"/>
  <c r="BB610" i="4"/>
  <c r="BC627" i="4"/>
  <c r="BB33" i="4"/>
  <c r="BA405" i="4"/>
  <c r="BB1643" i="4"/>
  <c r="BC2744" i="4"/>
  <c r="BA2936" i="4"/>
  <c r="BA2992" i="4"/>
  <c r="BA2757" i="4"/>
  <c r="BC2499" i="4"/>
  <c r="BB2621" i="4"/>
  <c r="BB2806" i="4"/>
  <c r="BC2817" i="4"/>
  <c r="BC2656" i="4"/>
  <c r="BB2655" i="4"/>
  <c r="BA2608" i="4"/>
  <c r="BA2285" i="4"/>
  <c r="BB2686" i="4"/>
  <c r="BC1767" i="4"/>
  <c r="BA2043" i="4"/>
  <c r="BC1722" i="4"/>
  <c r="BA1636" i="4"/>
  <c r="BC1407" i="4"/>
  <c r="BA2573" i="4"/>
  <c r="BC1739" i="4"/>
  <c r="BB2000" i="4"/>
  <c r="BA2392" i="4"/>
  <c r="BA1608" i="4"/>
  <c r="BC1379" i="4"/>
  <c r="BA2423" i="4"/>
  <c r="BA1839" i="4"/>
  <c r="BC2489" i="4"/>
  <c r="BC1597" i="4"/>
  <c r="BA1661" i="4"/>
  <c r="BB1133" i="4"/>
  <c r="BC2362" i="4"/>
  <c r="BA2398" i="4"/>
  <c r="BB2167" i="4"/>
  <c r="BA1559" i="4"/>
  <c r="BB1622" i="4"/>
  <c r="BC614" i="4"/>
  <c r="BB3033" i="4"/>
  <c r="BC2945" i="4"/>
  <c r="BA2970" i="4"/>
  <c r="BC2969" i="4"/>
  <c r="BB2895" i="4"/>
  <c r="BA2578" i="4"/>
  <c r="BC2523" i="4"/>
  <c r="BB2701" i="4"/>
  <c r="BA2357" i="4"/>
  <c r="BA2828" i="4"/>
  <c r="BC2227" i="4"/>
  <c r="BC2666" i="4"/>
  <c r="BA2420" i="4"/>
  <c r="BC2300" i="4"/>
  <c r="BC2167" i="4"/>
  <c r="BA2038" i="4"/>
  <c r="BA1803" i="4"/>
  <c r="BC1694" i="4"/>
  <c r="BB1466" i="4"/>
  <c r="BC938" i="4"/>
  <c r="BC2139" i="4"/>
  <c r="BB1997" i="4"/>
  <c r="BA1870" i="4"/>
  <c r="BC1666" i="4"/>
  <c r="BB1438" i="4"/>
  <c r="BC2569" i="4"/>
  <c r="BB1738" i="4"/>
  <c r="BC2908" i="4"/>
  <c r="BC2377" i="4"/>
  <c r="BC1606" i="4"/>
  <c r="BA1192" i="4"/>
  <c r="BB2466" i="4"/>
  <c r="BB2777" i="4"/>
  <c r="BB2518" i="4"/>
  <c r="BB2140" i="4"/>
  <c r="BA1681" i="4"/>
  <c r="BB673" i="4"/>
  <c r="BC899" i="4"/>
  <c r="BC1048" i="4"/>
  <c r="BA3025" i="4"/>
  <c r="BB2767" i="4"/>
  <c r="BC2847" i="4"/>
  <c r="BC2700" i="4"/>
  <c r="BC2871" i="4"/>
  <c r="BB2553" i="4"/>
  <c r="BA2627" i="4"/>
  <c r="BB2847" i="4"/>
  <c r="BA2562" i="4"/>
  <c r="BC2491" i="4"/>
  <c r="BA2665" i="4"/>
  <c r="BB2281" i="4"/>
  <c r="BA2847" i="4"/>
  <c r="BA2445" i="4"/>
  <c r="BB2037" i="4"/>
  <c r="BC1927" i="4"/>
  <c r="BB2424" i="4"/>
  <c r="BA2214" i="4"/>
  <c r="BB1983" i="4"/>
  <c r="BB1504" i="4"/>
  <c r="BC1454" i="4"/>
  <c r="BC1567" i="4"/>
  <c r="BC1428" i="4"/>
  <c r="BA1040" i="4"/>
  <c r="BC2261" i="4"/>
  <c r="BB2252" i="4"/>
  <c r="BC1899" i="4"/>
  <c r="BC2184" i="4"/>
  <c r="BB2340" i="4"/>
  <c r="BB2100" i="4"/>
  <c r="BC1933" i="4"/>
  <c r="BC1816" i="4"/>
  <c r="BC2036" i="4"/>
  <c r="BC1426" i="4"/>
  <c r="BC1539" i="4"/>
  <c r="BC1372" i="4"/>
  <c r="BB2125" i="4"/>
  <c r="BA2181" i="4"/>
  <c r="BC1839" i="4"/>
  <c r="BC2064" i="4"/>
  <c r="BA2187" i="4"/>
  <c r="BB1943" i="4"/>
  <c r="BA1827" i="4"/>
  <c r="BC1948" i="4"/>
  <c r="BB1709" i="4"/>
  <c r="BC1366" i="4"/>
  <c r="BC1479" i="4"/>
  <c r="BB1293" i="4"/>
  <c r="BA952" i="4"/>
  <c r="BC2046" i="4"/>
  <c r="BB2142" i="4"/>
  <c r="BA1801" i="4"/>
  <c r="BC2000" i="4"/>
  <c r="BC2109" i="4"/>
  <c r="BA1875" i="4"/>
  <c r="BA1767" i="4"/>
  <c r="BA1738" i="4"/>
  <c r="BB1669" i="4"/>
  <c r="BA2303" i="4"/>
  <c r="BA1441" i="4"/>
  <c r="BA844" i="4"/>
  <c r="BA1351" i="4"/>
  <c r="BA2947" i="4"/>
  <c r="BC2804" i="4"/>
  <c r="BB2971" i="4"/>
  <c r="BA2885" i="4"/>
  <c r="BC2995" i="4"/>
  <c r="BB2909" i="4"/>
  <c r="BA2738" i="4"/>
  <c r="BB2995" i="4"/>
  <c r="BA2909" i="4"/>
  <c r="BB2864" i="4"/>
  <c r="BC2590" i="4"/>
  <c r="BC2603" i="4"/>
  <c r="BA2713" i="4"/>
  <c r="BC2267" i="4"/>
  <c r="BC2789" i="4"/>
  <c r="BB2477" i="4"/>
  <c r="BB2627" i="4"/>
  <c r="BA2510" i="4"/>
  <c r="BC2596" i="4"/>
  <c r="BB2696" i="4"/>
  <c r="BC2713" i="4"/>
  <c r="BC2442" i="4"/>
  <c r="BB2366" i="4"/>
  <c r="BA2331" i="4"/>
  <c r="BB3005" i="4"/>
  <c r="BA2464" i="4"/>
  <c r="BC2600" i="4"/>
  <c r="BB2492" i="4"/>
  <c r="BC2555" i="4"/>
  <c r="BC2074" i="4"/>
  <c r="BB2339" i="4"/>
  <c r="BA1965" i="4"/>
  <c r="BB2351" i="4"/>
  <c r="BA2631" i="4"/>
  <c r="BC2787" i="4"/>
  <c r="BA2098" i="4"/>
  <c r="BC1932" i="4"/>
  <c r="BC1541" i="4"/>
  <c r="BA1492" i="4"/>
  <c r="BA1605" i="4"/>
  <c r="BA1510" i="4"/>
  <c r="BB1077" i="4"/>
  <c r="BA736" i="4"/>
  <c r="BA2302" i="4"/>
  <c r="BA1937" i="4"/>
  <c r="BC2276" i="4"/>
  <c r="BC2464" i="4"/>
  <c r="BA2264" i="4"/>
  <c r="BA2000" i="4"/>
  <c r="BA1883" i="4"/>
  <c r="BC1513" i="4"/>
  <c r="BA1464" i="4"/>
  <c r="BA1577" i="4"/>
  <c r="BB1447" i="4"/>
  <c r="BA2200" i="4"/>
  <c r="BA2222" i="4"/>
  <c r="BA1877" i="4"/>
  <c r="BB2139" i="4"/>
  <c r="BA2280" i="4"/>
  <c r="BB2015" i="4"/>
  <c r="BB1893" i="4"/>
  <c r="BC1780" i="4"/>
  <c r="BB1861" i="4"/>
  <c r="BA1404" i="4"/>
  <c r="BA1517" i="4"/>
  <c r="BC1330" i="4"/>
  <c r="BB989" i="4"/>
  <c r="BB2121" i="4"/>
  <c r="BC2179" i="4"/>
  <c r="BB1838" i="4"/>
  <c r="BA2062" i="4"/>
  <c r="BB2184" i="4"/>
  <c r="BB1941" i="4"/>
  <c r="BB1824" i="4"/>
  <c r="BB1939" i="4"/>
  <c r="BC1706" i="4"/>
  <c r="BB1365" i="4"/>
  <c r="BB1478" i="4"/>
  <c r="BC918" i="4"/>
  <c r="BC1425" i="4"/>
  <c r="BB1038" i="4"/>
  <c r="BC867" i="4"/>
  <c r="BA1246" i="4"/>
  <c r="BB787" i="4"/>
  <c r="BA482" i="4"/>
  <c r="BC140" i="4"/>
  <c r="BC877" i="4"/>
  <c r="BB368" i="4"/>
  <c r="BA27" i="4"/>
  <c r="BC599" i="4"/>
  <c r="BA585" i="4"/>
  <c r="BC1493" i="4"/>
  <c r="BA373" i="4"/>
  <c r="BC249" i="4"/>
  <c r="BC518" i="4"/>
  <c r="BC717" i="4"/>
  <c r="BC1270" i="4"/>
  <c r="BB597" i="4"/>
  <c r="BA1165" i="4"/>
  <c r="BC823" i="4"/>
  <c r="BA1314" i="4"/>
  <c r="BC972" i="4"/>
  <c r="BC1113" i="4"/>
  <c r="BA422" i="4"/>
  <c r="BC80" i="4"/>
  <c r="BC681" i="4"/>
  <c r="BA255" i="4"/>
  <c r="BB433" i="4"/>
  <c r="BA188" i="4"/>
  <c r="BB945" i="4"/>
  <c r="BB1452" i="4"/>
  <c r="BC1051" i="4"/>
  <c r="BB710" i="4"/>
  <c r="BC1200" i="4"/>
  <c r="BB859" i="4"/>
  <c r="BC692" i="4"/>
  <c r="BA314" i="4"/>
  <c r="BB253" i="4"/>
  <c r="BC541" i="4"/>
  <c r="BB200" i="4"/>
  <c r="BA1111" i="4"/>
  <c r="BC426" i="4"/>
  <c r="BA57" i="4"/>
  <c r="BA64" i="4"/>
  <c r="BB976" i="4"/>
  <c r="BC910" i="4"/>
  <c r="BC1417" i="4"/>
  <c r="BB1034" i="4"/>
  <c r="BA693" i="4"/>
  <c r="BB1183" i="4"/>
  <c r="BA842" i="4"/>
  <c r="BA658" i="4"/>
  <c r="BC296" i="4"/>
  <c r="BA208" i="4"/>
  <c r="BB524" i="4"/>
  <c r="BA183" i="4"/>
  <c r="BC1041" i="4"/>
  <c r="BB409" i="4"/>
  <c r="BB22" i="4"/>
  <c r="BC419" i="4"/>
  <c r="BB712" i="4"/>
  <c r="BC241" i="4"/>
  <c r="BB489" i="4"/>
  <c r="BC507" i="4"/>
  <c r="BB506" i="4"/>
  <c r="BB830" i="4"/>
  <c r="BC1208" i="4"/>
  <c r="BB755" i="4"/>
  <c r="BB455" i="4"/>
  <c r="BA114" i="4"/>
  <c r="BA771" i="4"/>
  <c r="BC341" i="4"/>
  <c r="BC322" i="4"/>
  <c r="BA568" i="4"/>
  <c r="BA477" i="4"/>
  <c r="BA987" i="4"/>
  <c r="BB266" i="4"/>
  <c r="BC201" i="4"/>
  <c r="BB465" i="4"/>
  <c r="BB454" i="4"/>
  <c r="BA1164" i="4"/>
  <c r="BA1923" i="4"/>
  <c r="BB1138" i="4"/>
  <c r="BA797" i="4"/>
  <c r="BB1287" i="4"/>
  <c r="BA946" i="4"/>
  <c r="BA1007" i="4"/>
  <c r="BB395" i="4"/>
  <c r="BA54" i="4"/>
  <c r="BC637" i="4"/>
  <c r="BB196" i="4"/>
  <c r="BC374" i="4"/>
  <c r="BB960" i="4"/>
  <c r="BA892" i="4"/>
  <c r="BA1399" i="4"/>
  <c r="BA1025" i="4"/>
  <c r="BC683" i="4"/>
  <c r="BA1174" i="4"/>
  <c r="BC832" i="4"/>
  <c r="BA645" i="4"/>
  <c r="BB287" i="4"/>
  <c r="BC1692" i="4"/>
  <c r="BA515" i="4"/>
  <c r="BC173" i="4"/>
  <c r="BB1004" i="4"/>
  <c r="BA400" i="4"/>
  <c r="BB294" i="4"/>
  <c r="BC243" i="4"/>
  <c r="BC643" i="4"/>
  <c r="BB857" i="4"/>
  <c r="BB1364" i="4"/>
  <c r="BC1007" i="4"/>
  <c r="BB666" i="4"/>
  <c r="BC1156" i="4"/>
  <c r="BB815" i="4"/>
  <c r="BA622" i="4"/>
  <c r="BA270" i="4"/>
  <c r="BB1456" i="4"/>
  <c r="BA263" i="4"/>
  <c r="BA468" i="4"/>
  <c r="BC170" i="4"/>
  <c r="BB254" i="4"/>
  <c r="BC739" i="4"/>
  <c r="BA1118" i="4"/>
  <c r="BC1225" i="4"/>
  <c r="BA386" i="4"/>
  <c r="BC44" i="4"/>
  <c r="BA625" i="4"/>
  <c r="BB272" i="4"/>
  <c r="BB1464" i="4"/>
  <c r="BC498" i="4"/>
  <c r="BA201" i="4"/>
  <c r="BC459" i="4"/>
  <c r="BC95" i="4"/>
  <c r="BB68" i="4"/>
  <c r="BC270" i="4"/>
  <c r="BB1440" i="4"/>
  <c r="BA980" i="4"/>
  <c r="BA1487" i="4"/>
  <c r="BA1069" i="4"/>
  <c r="BC727" i="4"/>
  <c r="BA1218" i="4"/>
  <c r="BC876" i="4"/>
  <c r="BC729" i="4"/>
  <c r="BA326" i="4"/>
  <c r="BC282" i="4"/>
  <c r="BC553" i="4"/>
  <c r="BA47" i="4"/>
  <c r="BA493" i="4"/>
  <c r="BB178" i="4"/>
  <c r="BB753" i="4"/>
  <c r="BA1297" i="4"/>
  <c r="BC955" i="4"/>
  <c r="BB1619" i="4"/>
  <c r="BC1104" i="4"/>
  <c r="BB763" i="4"/>
  <c r="BB559" i="4"/>
  <c r="BA218" i="4"/>
  <c r="BA1187" i="4"/>
  <c r="BC445" i="4"/>
  <c r="BB104" i="4"/>
  <c r="BA727" i="4"/>
  <c r="BB237" i="4"/>
  <c r="BB21" i="4"/>
  <c r="BB768" i="4"/>
  <c r="BB121" i="4"/>
  <c r="BC718" i="4"/>
  <c r="BC1279" i="4"/>
  <c r="BB938" i="4"/>
  <c r="BA1550" i="4"/>
  <c r="BB1087" i="4"/>
  <c r="BA746" i="4"/>
  <c r="BA542" i="4"/>
  <c r="BC200" i="4"/>
  <c r="BC1117" i="4"/>
  <c r="BB428" i="4"/>
  <c r="BA87" i="4"/>
  <c r="BB691" i="4"/>
  <c r="BC1333" i="4"/>
  <c r="BB398" i="4"/>
  <c r="BB624" i="4"/>
  <c r="BC30" i="4"/>
  <c r="BC17" i="4"/>
  <c r="BB546" i="4"/>
  <c r="BB113" i="4"/>
  <c r="BB734" i="4"/>
  <c r="BB1107" i="4"/>
  <c r="BB1204" i="4"/>
  <c r="BC380" i="4"/>
  <c r="BB39" i="4"/>
  <c r="BA618" i="4"/>
  <c r="BA267" i="4"/>
  <c r="BC1421" i="4"/>
  <c r="BB493" i="4"/>
  <c r="BB190" i="4"/>
  <c r="BB438" i="4"/>
  <c r="BA85" i="4"/>
  <c r="BC57" i="4"/>
  <c r="BA220" i="4"/>
  <c r="BB1216" i="4"/>
  <c r="BB969" i="4"/>
  <c r="BB1476" i="4"/>
  <c r="BC1063" i="4"/>
  <c r="BB722" i="4"/>
  <c r="BC1212" i="4"/>
  <c r="BB871" i="4"/>
  <c r="BC716" i="4"/>
  <c r="BC320" i="4"/>
  <c r="BB269" i="4"/>
  <c r="BB548" i="4"/>
  <c r="BB36" i="4"/>
  <c r="BB450" i="4"/>
  <c r="BA157" i="4"/>
  <c r="BC742" i="4"/>
  <c r="BC1291" i="4"/>
  <c r="BB950" i="4"/>
  <c r="BA1598" i="4"/>
  <c r="BB1099" i="4"/>
  <c r="BA758" i="4"/>
  <c r="BA554" i="4"/>
  <c r="BC212" i="4"/>
  <c r="BC1165" i="4"/>
  <c r="BB440" i="4"/>
  <c r="BA99" i="4"/>
  <c r="BB715" i="4"/>
  <c r="BB213" i="4"/>
  <c r="BA521" i="4"/>
  <c r="BB704" i="4"/>
  <c r="BA92" i="4"/>
  <c r="BA708" i="4"/>
  <c r="BB1274" i="4"/>
  <c r="BA933" i="4"/>
  <c r="BC1528" i="4"/>
  <c r="BA1082" i="4"/>
  <c r="BC740" i="4"/>
  <c r="BC536" i="4"/>
  <c r="BB195" i="4"/>
  <c r="BB1096" i="4"/>
  <c r="BA167" i="4"/>
  <c r="BB393" i="4"/>
  <c r="BC595" i="4"/>
  <c r="BB2984" i="4"/>
  <c r="BA2846" i="4"/>
  <c r="BC3008" i="4"/>
  <c r="BB2922" i="4"/>
  <c r="BA3033" i="4"/>
  <c r="BC3018" i="4"/>
  <c r="BB2775" i="4"/>
  <c r="BC3032" i="4"/>
  <c r="BB3017" i="4"/>
  <c r="BA2988" i="4"/>
  <c r="BA2628" i="4"/>
  <c r="BA2641" i="4"/>
  <c r="BA2833" i="4"/>
  <c r="BA2305" i="4"/>
  <c r="BA2891" i="4"/>
  <c r="BC2514" i="4"/>
  <c r="BB2713" i="4"/>
  <c r="BC2559" i="4"/>
  <c r="BA2772" i="4"/>
  <c r="BB2746" i="4"/>
  <c r="BC2763" i="4"/>
  <c r="BA2489" i="4"/>
  <c r="BC2403" i="4"/>
  <c r="BC2380" i="4"/>
  <c r="BC2837" i="4"/>
  <c r="BB2501" i="4"/>
  <c r="BC2677" i="4"/>
  <c r="BA2542" i="4"/>
  <c r="BA2701" i="4"/>
  <c r="BA2112" i="4"/>
  <c r="BB2389" i="4"/>
  <c r="BB2002" i="4"/>
  <c r="BB2486" i="4"/>
  <c r="BA1814" i="4"/>
  <c r="BA2364" i="4"/>
  <c r="BC2260" i="4"/>
  <c r="BB1999" i="4"/>
  <c r="BA1579" i="4"/>
  <c r="BB1529" i="4"/>
  <c r="BB1642" i="4"/>
  <c r="BB1659" i="4"/>
  <c r="BC1114" i="4"/>
  <c r="BB773" i="4"/>
  <c r="BA2352" i="4"/>
  <c r="BB1974" i="4"/>
  <c r="BB2376" i="4"/>
  <c r="BB2718" i="4"/>
  <c r="BB2289" i="4"/>
  <c r="BB2135" i="4"/>
  <c r="BC1949" i="4"/>
  <c r="BA1551" i="4"/>
  <c r="BB1501" i="4"/>
  <c r="BB1614" i="4"/>
  <c r="BB1547" i="4"/>
  <c r="BC1086" i="4"/>
  <c r="BA2272" i="4"/>
  <c r="BB1914" i="4"/>
  <c r="BB2216" i="4"/>
  <c r="BB2379" i="4"/>
  <c r="BA2159" i="4"/>
  <c r="BB1959" i="4"/>
  <c r="BA1843" i="4"/>
  <c r="BB2317" i="4"/>
  <c r="BB1441" i="4"/>
  <c r="BB1554" i="4"/>
  <c r="BA1402" i="4"/>
  <c r="BC1026" i="4"/>
  <c r="BA2196" i="4"/>
  <c r="BB2220" i="4"/>
  <c r="BC1875" i="4"/>
  <c r="BC2136" i="4"/>
  <c r="BB2276" i="4"/>
  <c r="BA2012" i="4"/>
  <c r="BA1891" i="4"/>
  <c r="BA1779" i="4"/>
  <c r="BA1852" i="4"/>
  <c r="BC1402" i="4"/>
  <c r="BC1515" i="4"/>
  <c r="BB993" i="4"/>
  <c r="BB1503" i="4"/>
  <c r="BA2930" i="4"/>
  <c r="BC2843" i="4"/>
  <c r="BB2954" i="4"/>
  <c r="BA2868" i="4"/>
  <c r="BC2696" i="4"/>
  <c r="BB2976" i="4"/>
  <c r="BA2834" i="4"/>
  <c r="BB2978" i="4"/>
  <c r="BA2892" i="4"/>
  <c r="BC2720" i="4"/>
  <c r="BA2693" i="4"/>
  <c r="BB2710" i="4"/>
  <c r="BA2440" i="4"/>
  <c r="BC2363" i="4"/>
  <c r="BB2327" i="4"/>
  <c r="BB2573" i="4"/>
  <c r="BB2586" i="4"/>
  <c r="BA2667" i="4"/>
  <c r="BB2250" i="4"/>
  <c r="BB2863" i="4"/>
  <c r="BB2916" i="4"/>
  <c r="BB2567" i="4"/>
  <c r="BC2465" i="4"/>
  <c r="BB2502" i="4"/>
  <c r="BC2054" i="4"/>
  <c r="BA2560" i="4"/>
  <c r="BC2892" i="4"/>
  <c r="BB2640" i="4"/>
  <c r="BA2237" i="4"/>
  <c r="BC2170" i="4"/>
  <c r="BC2519" i="4"/>
  <c r="BA2061" i="4"/>
  <c r="BC1719" i="4"/>
  <c r="BB1892" i="4"/>
  <c r="BB2647" i="4"/>
  <c r="BA1746" i="4"/>
  <c r="BC2224" i="4"/>
  <c r="BC1637" i="4"/>
  <c r="BA1588" i="4"/>
  <c r="BA1701" i="4"/>
  <c r="BC1359" i="4"/>
  <c r="BB1173" i="4"/>
  <c r="BA832" i="4"/>
  <c r="BA2447" i="4"/>
  <c r="BA2033" i="4"/>
  <c r="BB2690" i="4"/>
  <c r="BA1855" i="4"/>
  <c r="BC2475" i="4"/>
  <c r="BC1708" i="4"/>
  <c r="BB2108" i="4"/>
  <c r="BC1609" i="4"/>
  <c r="BA1560" i="4"/>
  <c r="BA1673" i="4"/>
  <c r="BC2288" i="4"/>
  <c r="BB1145" i="4"/>
  <c r="BA2350" i="4"/>
  <c r="BA1973" i="4"/>
  <c r="BC2372" i="4"/>
  <c r="BA2704" i="4"/>
  <c r="BC2285" i="4"/>
  <c r="BA2130" i="4"/>
  <c r="BA1947" i="4"/>
  <c r="BC1549" i="4"/>
  <c r="BA1500" i="4"/>
  <c r="BA1613" i="4"/>
  <c r="BA1542" i="4"/>
  <c r="BB1085" i="4"/>
  <c r="BA744" i="4"/>
  <c r="BC2298" i="4"/>
  <c r="BB1934" i="4"/>
  <c r="BC2269" i="4"/>
  <c r="BA2451" i="4"/>
  <c r="BC2249" i="4"/>
  <c r="BA1995" i="4"/>
  <c r="BC1878" i="4"/>
  <c r="BA1511" i="4"/>
  <c r="BB1461" i="4"/>
  <c r="BB1574" i="4"/>
  <c r="BA1148" i="4"/>
  <c r="BB1809" i="4"/>
  <c r="BB1134" i="4"/>
  <c r="BA793" i="4"/>
  <c r="BB1283" i="4"/>
  <c r="BA942" i="4"/>
  <c r="BA991" i="4"/>
  <c r="BB3031" i="4"/>
  <c r="BA3012" i="4"/>
  <c r="BB2977" i="4"/>
  <c r="BB2940" i="4"/>
  <c r="BA2798" i="4"/>
  <c r="BC2964" i="4"/>
  <c r="BB2878" i="4"/>
  <c r="BB2820" i="4"/>
  <c r="BB2964" i="4"/>
  <c r="BA2822" i="4"/>
  <c r="BA2874" i="4"/>
  <c r="BA2940" i="4"/>
  <c r="BA2571" i="4"/>
  <c r="BA2469" i="4"/>
  <c r="BC2509" i="4"/>
  <c r="BA2677" i="4"/>
  <c r="BB2694" i="4"/>
  <c r="BA2428" i="4"/>
  <c r="BC2351" i="4"/>
  <c r="BB2311" i="4"/>
  <c r="BB2545" i="4"/>
  <c r="BC2806" i="4"/>
  <c r="BA2611" i="4"/>
  <c r="BB2222" i="4"/>
  <c r="BA2156" i="4"/>
  <c r="BB2661" i="4"/>
  <c r="BB2676" i="4"/>
  <c r="BC2414" i="4"/>
  <c r="BB2338" i="4"/>
  <c r="BC2293" i="4"/>
  <c r="BA2088" i="4"/>
  <c r="BB2162" i="4"/>
  <c r="BA1821" i="4"/>
  <c r="BB2027" i="4"/>
  <c r="BC2149" i="4"/>
  <c r="BC1910" i="4"/>
  <c r="BC1793" i="4"/>
  <c r="BB1816" i="4"/>
  <c r="BB1689" i="4"/>
  <c r="BA1348" i="4"/>
  <c r="BA1461" i="4"/>
  <c r="BC1274" i="4"/>
  <c r="BB933" i="4"/>
  <c r="BC2030" i="4"/>
  <c r="BB2134" i="4"/>
  <c r="BA1793" i="4"/>
  <c r="BA1990" i="4"/>
  <c r="BC2093" i="4"/>
  <c r="BC1860" i="4"/>
  <c r="BB1756" i="4"/>
  <c r="BC1716" i="4"/>
  <c r="BB1661" i="4"/>
  <c r="BA2138" i="4"/>
  <c r="BA1433" i="4"/>
  <c r="BC1246" i="4"/>
  <c r="BB2555" i="4"/>
  <c r="BB2074" i="4"/>
  <c r="BA1733" i="4"/>
  <c r="BA1910" i="4"/>
  <c r="BA2788" i="4"/>
  <c r="BA1764" i="4"/>
  <c r="BC2320" i="4"/>
  <c r="BA1651" i="4"/>
  <c r="BB1601" i="4"/>
  <c r="BC1725" i="4"/>
  <c r="BA1373" i="4"/>
  <c r="BC1186" i="4"/>
  <c r="BB845" i="4"/>
  <c r="BB2452" i="4"/>
  <c r="BC2035" i="4"/>
  <c r="BC2718" i="4"/>
  <c r="BC1858" i="4"/>
  <c r="BA2490" i="4"/>
  <c r="BB1712" i="4"/>
  <c r="BA2119" i="4"/>
  <c r="BB1612" i="4"/>
  <c r="BC1562" i="4"/>
  <c r="BC1675" i="4"/>
  <c r="BB1334" i="4"/>
  <c r="BA668" i="4"/>
  <c r="BC2955" i="4"/>
  <c r="BB2869" i="4"/>
  <c r="BA2698" i="4"/>
  <c r="BC2977" i="4"/>
  <c r="BB2835" i="4"/>
  <c r="BA3002" i="4"/>
  <c r="BC2915" i="4"/>
  <c r="BC2877" i="4"/>
  <c r="BC3001" i="4"/>
  <c r="BC2880" i="4"/>
  <c r="BC2801" i="4"/>
  <c r="BA2484" i="4"/>
  <c r="BC2640" i="4"/>
  <c r="BA2519" i="4"/>
  <c r="BB2623" i="4"/>
  <c r="BC2726" i="4"/>
  <c r="BA2744" i="4"/>
  <c r="BC2469" i="4"/>
  <c r="BA2389" i="4"/>
  <c r="BB2361" i="4"/>
  <c r="BC2582" i="4"/>
  <c r="BC2595" i="4"/>
  <c r="BC2691" i="4"/>
  <c r="BC2259" i="4"/>
  <c r="BB2193" i="4"/>
  <c r="BA2709" i="4"/>
  <c r="BB2726" i="4"/>
  <c r="BA2452" i="4"/>
  <c r="BC2375" i="4"/>
  <c r="BB2343" i="4"/>
  <c r="BC2162" i="4"/>
  <c r="BC2199" i="4"/>
  <c r="BB1858" i="4"/>
  <c r="BA2102" i="4"/>
  <c r="BA2230" i="4"/>
  <c r="BC1976" i="4"/>
  <c r="BA1860" i="4"/>
  <c r="BA2170" i="4"/>
  <c r="BA1759" i="4"/>
  <c r="BB1385" i="4"/>
  <c r="BB1498" i="4"/>
  <c r="BA1312" i="4"/>
  <c r="BC970" i="4"/>
  <c r="BB2105" i="4"/>
  <c r="BC2171" i="4"/>
  <c r="BB1830" i="4"/>
  <c r="BA2046" i="4"/>
  <c r="BB2168" i="4"/>
  <c r="BA1927" i="4"/>
  <c r="BA1810" i="4"/>
  <c r="BC1882" i="4"/>
  <c r="BC1698" i="4"/>
  <c r="BB1357" i="4"/>
  <c r="BB1470" i="4"/>
  <c r="BA1284" i="4"/>
  <c r="BB2700" i="4"/>
  <c r="BC2111" i="4"/>
  <c r="BB1770" i="4"/>
  <c r="BA1960" i="4"/>
  <c r="BB2048" i="4"/>
  <c r="BB1820" i="4"/>
  <c r="BA1726" i="4"/>
  <c r="BB1688" i="4"/>
  <c r="BC1638" i="4"/>
  <c r="BA1906" i="4"/>
  <c r="BB1410" i="4"/>
  <c r="BA1224" i="4"/>
  <c r="BC882" i="4"/>
  <c r="BC2551" i="4"/>
  <c r="BA2073" i="4"/>
  <c r="BC1731" i="4"/>
  <c r="BB1908" i="4"/>
  <c r="BB2768" i="4"/>
  <c r="BA1762" i="4"/>
  <c r="BC2306" i="4"/>
  <c r="BC1649" i="4"/>
  <c r="BA1600" i="4"/>
  <c r="BA1722" i="4"/>
  <c r="BC1371" i="4"/>
  <c r="BC706" i="4"/>
  <c r="BA1273" i="4"/>
  <c r="BC1299" i="4"/>
  <c r="BC723" i="4"/>
  <c r="BA1102" i="4"/>
  <c r="BA1183" i="4"/>
  <c r="BB375" i="4"/>
  <c r="BA34" i="4"/>
  <c r="BA611" i="4"/>
  <c r="BC261" i="4"/>
  <c r="BA1379" i="4"/>
  <c r="BA488" i="4"/>
  <c r="BC179" i="4"/>
  <c r="BA417" i="4"/>
  <c r="BB74" i="4"/>
  <c r="BB52" i="4"/>
  <c r="BA1419" i="4"/>
  <c r="BC1045" i="4"/>
  <c r="BC958" i="4"/>
  <c r="BC1465" i="4"/>
  <c r="BB1058" i="4"/>
  <c r="BA717" i="4"/>
  <c r="BB1207" i="4"/>
  <c r="BA866" i="4"/>
  <c r="BA706" i="4"/>
  <c r="BB315" i="4"/>
  <c r="BC254" i="4"/>
  <c r="BA543" i="4"/>
  <c r="BC25" i="4"/>
  <c r="BC407" i="4"/>
  <c r="BC135" i="4"/>
  <c r="BA732" i="4"/>
  <c r="BB1286" i="4"/>
  <c r="BA945" i="4"/>
  <c r="BC1576" i="4"/>
  <c r="BA1094" i="4"/>
  <c r="BC752" i="4"/>
  <c r="BC548" i="4"/>
  <c r="BB207" i="4"/>
  <c r="BB1144" i="4"/>
  <c r="BA435" i="4"/>
  <c r="BC93" i="4"/>
  <c r="BC704" i="4"/>
  <c r="BC1596" i="4"/>
  <c r="BC467" i="4"/>
  <c r="BC661" i="4"/>
  <c r="BA68" i="4"/>
  <c r="BB701" i="4"/>
  <c r="BA1269" i="4"/>
  <c r="BC927" i="4"/>
  <c r="BB1507" i="4"/>
  <c r="BC1076" i="4"/>
  <c r="BB735" i="4"/>
  <c r="BB531" i="4"/>
  <c r="BA190" i="4"/>
  <c r="BA1075" i="4"/>
  <c r="BC417" i="4"/>
  <c r="BB76" i="4"/>
  <c r="BA670" i="4"/>
  <c r="BA1163" i="4"/>
  <c r="BB286" i="4"/>
  <c r="BB570" i="4"/>
  <c r="BB968" i="4"/>
  <c r="BB28" i="4"/>
  <c r="BC1077" i="4"/>
  <c r="BA549" i="4"/>
  <c r="BB1246" i="4"/>
  <c r="BC691" i="4"/>
  <c r="BC1064" i="4"/>
  <c r="BC1033" i="4"/>
  <c r="BC348" i="4"/>
  <c r="BB341" i="4"/>
  <c r="BB576" i="4"/>
  <c r="BA235" i="4"/>
  <c r="BC1249" i="4"/>
  <c r="BB461" i="4"/>
  <c r="BB126" i="4"/>
  <c r="BA289" i="4"/>
  <c r="BA21" i="4"/>
  <c r="BA320" i="4"/>
  <c r="BA667" i="4"/>
  <c r="BB538" i="4"/>
  <c r="BB905" i="4"/>
  <c r="BB1412" i="4"/>
  <c r="BC1031" i="4"/>
  <c r="BB690" i="4"/>
  <c r="BC1180" i="4"/>
  <c r="BB839" i="4"/>
  <c r="BA654" i="4"/>
  <c r="BC288" i="4"/>
  <c r="BB1725" i="4"/>
  <c r="BB516" i="4"/>
  <c r="BA240" i="4"/>
  <c r="BB198" i="4"/>
  <c r="BB18" i="4"/>
  <c r="BA692" i="4"/>
  <c r="BC1259" i="4"/>
  <c r="BB918" i="4"/>
  <c r="BB1483" i="4"/>
  <c r="BB1067" i="4"/>
  <c r="BA726" i="4"/>
  <c r="BA522" i="4"/>
  <c r="BC180" i="4"/>
  <c r="BC1037" i="4"/>
  <c r="BB408" i="4"/>
  <c r="BA67" i="4"/>
  <c r="BA653" i="4"/>
  <c r="BC1013" i="4"/>
  <c r="BA196" i="4"/>
  <c r="BA533" i="4"/>
  <c r="BA569" i="4"/>
  <c r="BC674" i="4"/>
  <c r="BB1242" i="4"/>
  <c r="BA901" i="4"/>
  <c r="BC1448" i="4"/>
  <c r="BA1050" i="4"/>
  <c r="BB1527" i="4"/>
  <c r="BC504" i="4"/>
  <c r="BB163" i="4"/>
  <c r="BA883" i="4"/>
  <c r="BC49" i="4"/>
  <c r="BC503" i="4"/>
  <c r="BA293" i="4"/>
  <c r="BC1107" i="4"/>
  <c r="BC1544" i="4"/>
  <c r="BA974" i="4"/>
  <c r="BA698" i="4"/>
  <c r="BB279" i="4"/>
  <c r="BC1564" i="4"/>
  <c r="BA507" i="4"/>
  <c r="BC165" i="4"/>
  <c r="BB972" i="4"/>
  <c r="BA392" i="4"/>
  <c r="BA241" i="4"/>
  <c r="BC158" i="4"/>
  <c r="BC3020" i="4"/>
  <c r="BB2969" i="4"/>
  <c r="BA2915" i="4"/>
  <c r="BC2929" i="4"/>
  <c r="BB2787" i="4"/>
  <c r="BA2954" i="4"/>
  <c r="BC2867" i="4"/>
  <c r="BC2809" i="4"/>
  <c r="BC2953" i="4"/>
  <c r="BB2811" i="4"/>
  <c r="BC2834" i="4"/>
  <c r="BB2884" i="4"/>
  <c r="BC2556" i="4"/>
  <c r="BA2455" i="4"/>
  <c r="BA2481" i="4"/>
  <c r="BA2664" i="4"/>
  <c r="BA2680" i="4"/>
  <c r="BB2417" i="4"/>
  <c r="BA2341" i="4"/>
  <c r="BB2297" i="4"/>
  <c r="BC2534" i="4"/>
  <c r="BC2766" i="4"/>
  <c r="BC2589" i="4"/>
  <c r="BC2211" i="4"/>
  <c r="BB2145" i="4"/>
  <c r="BC2650" i="4"/>
  <c r="BC2663" i="4"/>
  <c r="BA2404" i="4"/>
  <c r="BC2327" i="4"/>
  <c r="BB2279" i="4"/>
  <c r="BC2066" i="4"/>
  <c r="BC2151" i="4"/>
  <c r="BB1810" i="4"/>
  <c r="BB2013" i="4"/>
  <c r="BB2128" i="4"/>
  <c r="BB1891" i="4"/>
  <c r="BB1779" i="4"/>
  <c r="BA1763" i="4"/>
  <c r="BC1678" i="4"/>
  <c r="BB1337" i="4"/>
  <c r="BB1450" i="4"/>
  <c r="BA1264" i="4"/>
  <c r="BC922" i="4"/>
  <c r="BB2764" i="4"/>
  <c r="BC2123" i="4"/>
  <c r="BB1782" i="4"/>
  <c r="BA1976" i="4"/>
  <c r="BB2072" i="4"/>
  <c r="BC1841" i="4"/>
  <c r="BA1742" i="4"/>
  <c r="BB1700" i="4"/>
  <c r="BC1650" i="4"/>
  <c r="BB1991" i="4"/>
  <c r="BB1422" i="4"/>
  <c r="BA1236" i="4"/>
  <c r="BA2527" i="4"/>
  <c r="BC2063" i="4"/>
  <c r="BB1722" i="4"/>
  <c r="BA1896" i="4"/>
  <c r="BA2669" i="4"/>
  <c r="BC1749" i="4"/>
  <c r="BA2239" i="4"/>
  <c r="BB1640" i="4"/>
  <c r="BC1590" i="4"/>
  <c r="BC1703" i="4"/>
  <c r="BB1362" i="4"/>
  <c r="BA1176" i="4"/>
  <c r="BC834" i="4"/>
  <c r="BA2431" i="4"/>
  <c r="BA2025" i="4"/>
  <c r="BC2620" i="4"/>
  <c r="BB1844" i="4"/>
  <c r="BA2438" i="4"/>
  <c r="BA2575" i="4"/>
  <c r="BB2076" i="4"/>
  <c r="BC1601" i="4"/>
  <c r="BA1552" i="4"/>
  <c r="BA1665" i="4"/>
  <c r="BC1894" i="4"/>
  <c r="BB657" i="4"/>
  <c r="BB2966" i="4"/>
  <c r="BA2880" i="4"/>
  <c r="BC2708" i="4"/>
  <c r="BB2988" i="4"/>
  <c r="BA2854" i="4"/>
  <c r="BC3012" i="4"/>
  <c r="BB2937" i="4"/>
  <c r="BA2899" i="4"/>
  <c r="BB3012" i="4"/>
  <c r="BA2902" i="4"/>
  <c r="BA2823" i="4"/>
  <c r="BC2494" i="4"/>
  <c r="BA2662" i="4"/>
  <c r="BA2533" i="4"/>
  <c r="BA2666" i="4"/>
  <c r="BA2741" i="4"/>
  <c r="BB2758" i="4"/>
  <c r="BC2483" i="4"/>
  <c r="BC2399" i="4"/>
  <c r="BB2375" i="4"/>
  <c r="BB2593" i="4"/>
  <c r="BB2606" i="4"/>
  <c r="BA2720" i="4"/>
  <c r="BB2270" i="4"/>
  <c r="BA2204" i="4"/>
  <c r="BA2723" i="4"/>
  <c r="BB2740" i="4"/>
  <c r="BA2466" i="4"/>
  <c r="BB2386" i="4"/>
  <c r="BC2357" i="4"/>
  <c r="BA2184" i="4"/>
  <c r="BB2211" i="4"/>
  <c r="BA1869" i="4"/>
  <c r="BB2123" i="4"/>
  <c r="BC2258" i="4"/>
  <c r="BA1996" i="4"/>
  <c r="BA1879" i="4"/>
  <c r="BC2593" i="4"/>
  <c r="BB1804" i="4"/>
  <c r="BA1396" i="4"/>
  <c r="BA1509" i="4"/>
  <c r="BC1322" i="4"/>
  <c r="BB981" i="4"/>
  <c r="BC2126" i="4"/>
  <c r="BB2182" i="4"/>
  <c r="BA1841" i="4"/>
  <c r="BB2067" i="4"/>
  <c r="BC2189" i="4"/>
  <c r="BA1946" i="4"/>
  <c r="BB1829" i="4"/>
  <c r="BC1958" i="4"/>
  <c r="BC1712" i="4"/>
  <c r="BA1368" i="4"/>
  <c r="BA1481" i="4"/>
  <c r="BC1294" i="4"/>
  <c r="BB2757" i="4"/>
  <c r="BB2122" i="4"/>
  <c r="BA1781" i="4"/>
  <c r="BA1974" i="4"/>
  <c r="BC2069" i="4"/>
  <c r="BB1839" i="4"/>
  <c r="BB1740" i="4"/>
  <c r="BA1699" i="4"/>
  <c r="BB1649" i="4"/>
  <c r="BA1982" i="4"/>
  <c r="BA1421" i="4"/>
  <c r="BC1234" i="4"/>
  <c r="BB893" i="4"/>
  <c r="BB2580" i="4"/>
  <c r="BC2083" i="4"/>
  <c r="BB1742" i="4"/>
  <c r="BC1922" i="4"/>
  <c r="BA2004" i="4"/>
  <c r="BB1776" i="4"/>
  <c r="BB2432" i="4"/>
  <c r="BB1660" i="4"/>
  <c r="BC1610" i="4"/>
  <c r="BC1750" i="4"/>
  <c r="BB1382" i="4"/>
  <c r="BC726" i="4"/>
  <c r="BC1283" i="4"/>
  <c r="BB942" i="4"/>
  <c r="BA1566" i="4"/>
  <c r="BB1091" i="4"/>
  <c r="BA750" i="4"/>
  <c r="BA546" i="4"/>
  <c r="BB2952" i="4"/>
  <c r="BA2810" i="4"/>
  <c r="BC2976" i="4"/>
  <c r="BB2890" i="4"/>
  <c r="BA3001" i="4"/>
  <c r="BC2914" i="4"/>
  <c r="BB2743" i="4"/>
  <c r="BC3000" i="4"/>
  <c r="BB2914" i="4"/>
  <c r="BA2875" i="4"/>
  <c r="BA2596" i="4"/>
  <c r="BA2609" i="4"/>
  <c r="BA2727" i="4"/>
  <c r="BA2273" i="4"/>
  <c r="BB2800" i="4"/>
  <c r="BC2482" i="4"/>
  <c r="BA2638" i="4"/>
  <c r="BA2517" i="4"/>
  <c r="BA2618" i="4"/>
  <c r="BC2703" i="4"/>
  <c r="BA2721" i="4"/>
  <c r="BA2448" i="4"/>
  <c r="BC2371" i="4"/>
  <c r="BA2338" i="4"/>
  <c r="BA2775" i="4"/>
  <c r="BB2469" i="4"/>
  <c r="BB2611" i="4"/>
  <c r="BB2499" i="4"/>
  <c r="BA2570" i="4"/>
  <c r="BA2080" i="4"/>
  <c r="BC2346" i="4"/>
  <c r="BB1970" i="4"/>
  <c r="BC2365" i="4"/>
  <c r="BC2675" i="4"/>
  <c r="BC2278" i="4"/>
  <c r="BB2119" i="4"/>
  <c r="BC1942" i="4"/>
  <c r="BA1547" i="4"/>
  <c r="BB1497" i="4"/>
  <c r="BB1610" i="4"/>
  <c r="BB1531" i="4"/>
  <c r="BC1082" i="4"/>
  <c r="BB741" i="4"/>
  <c r="BB2309" i="4"/>
  <c r="BB1942" i="4"/>
  <c r="BA2291" i="4"/>
  <c r="BA2493" i="4"/>
  <c r="BC2313" i="4"/>
  <c r="BA2014" i="4"/>
  <c r="BC1892" i="4"/>
  <c r="BA1519" i="4"/>
  <c r="BB1469" i="4"/>
  <c r="BB1582" i="4"/>
  <c r="BA1458" i="4"/>
  <c r="BA2212" i="4"/>
  <c r="BB2229" i="4"/>
  <c r="BB1882" i="4"/>
  <c r="BA2150" i="4"/>
  <c r="BA2294" i="4"/>
  <c r="BA2031" i="4"/>
  <c r="BC1902" i="4"/>
  <c r="BA1788" i="4"/>
  <c r="BA1899" i="4"/>
  <c r="BB1409" i="4"/>
  <c r="BB1522" i="4"/>
  <c r="BA1338" i="4"/>
  <c r="BC994" i="4"/>
  <c r="BA2132" i="4"/>
  <c r="BA2185" i="4"/>
  <c r="BC1843" i="4"/>
  <c r="BC2072" i="4"/>
  <c r="BA2195" i="4"/>
  <c r="BC1950" i="4"/>
  <c r="BA1834" i="4"/>
  <c r="BB1977" i="4"/>
  <c r="BA1720" i="4"/>
  <c r="BC1370" i="4"/>
  <c r="BC1483" i="4"/>
  <c r="BB929" i="4"/>
  <c r="BB1436" i="4"/>
  <c r="BC2989" i="4"/>
  <c r="BC2856" i="4"/>
  <c r="BA3014" i="4"/>
  <c r="BC2942" i="4"/>
  <c r="BC2901" i="4"/>
  <c r="BA2923" i="4"/>
  <c r="BC2780" i="4"/>
  <c r="BA2925" i="4"/>
  <c r="BC2838" i="4"/>
  <c r="BC3030" i="4"/>
  <c r="BB2633" i="4"/>
  <c r="BB2646" i="4"/>
  <c r="BA2871" i="4"/>
  <c r="BB2310" i="4"/>
  <c r="BB2256" i="4"/>
  <c r="BA2520" i="4"/>
  <c r="BC2727" i="4"/>
  <c r="BA2567" i="4"/>
  <c r="BC2814" i="4"/>
  <c r="BB2753" i="4"/>
  <c r="BC2770" i="4"/>
  <c r="BB2496" i="4"/>
  <c r="BA2409" i="4"/>
  <c r="BA2388" i="4"/>
  <c r="BA2859" i="4"/>
  <c r="BC2506" i="4"/>
  <c r="BA2692" i="4"/>
  <c r="BA2549" i="4"/>
  <c r="BB2729" i="4"/>
  <c r="BB2117" i="4"/>
  <c r="BB2396" i="4"/>
  <c r="BC2007" i="4"/>
  <c r="BA2515" i="4"/>
  <c r="BB1821" i="4"/>
  <c r="BA2378" i="4"/>
  <c r="BA2310" i="4"/>
  <c r="BC2013" i="4"/>
  <c r="BB1584" i="4"/>
  <c r="BC1534" i="4"/>
  <c r="BC1647" i="4"/>
  <c r="BC1680" i="4"/>
  <c r="BA1120" i="4"/>
  <c r="BC778" i="4"/>
  <c r="BA2359" i="4"/>
  <c r="BC1979" i="4"/>
  <c r="BC2390" i="4"/>
  <c r="BA2777" i="4"/>
  <c r="BB2303" i="4"/>
  <c r="BC2156" i="4"/>
  <c r="BA1959" i="4"/>
  <c r="BB1556" i="4"/>
  <c r="BC1506" i="4"/>
  <c r="BC1619" i="4"/>
  <c r="BC1568" i="4"/>
  <c r="BA1092" i="4"/>
  <c r="BA2279" i="4"/>
  <c r="BC1919" i="4"/>
  <c r="BC2230" i="4"/>
  <c r="BC2393" i="4"/>
  <c r="BB2180" i="4"/>
  <c r="BB1969" i="4"/>
  <c r="BB1852" i="4"/>
  <c r="BC2739" i="4"/>
  <c r="BC1446" i="4"/>
  <c r="BC1559" i="4"/>
  <c r="BC1412" i="4"/>
  <c r="BA1032" i="4"/>
  <c r="BC2206" i="4"/>
  <c r="BB2227" i="4"/>
  <c r="BA1881" i="4"/>
  <c r="BB2147" i="4"/>
  <c r="BC2290" i="4"/>
  <c r="BA2026" i="4"/>
  <c r="BB1900" i="4"/>
  <c r="BA1786" i="4"/>
  <c r="BC1889" i="4"/>
  <c r="BA1408" i="4"/>
  <c r="BA1521" i="4"/>
  <c r="BA1004" i="4"/>
  <c r="BC1524" i="4"/>
  <c r="BA1081" i="4"/>
  <c r="BB926" i="4"/>
  <c r="BB1299" i="4"/>
  <c r="BA846" i="4"/>
  <c r="BA530" i="4"/>
  <c r="BB183" i="4"/>
  <c r="BB1048" i="4"/>
  <c r="BA411" i="4"/>
  <c r="BC69" i="4"/>
  <c r="BC656" i="4"/>
  <c r="BB1056" i="4"/>
  <c r="BB222" i="4"/>
  <c r="BC543" i="4"/>
  <c r="BA335" i="4"/>
  <c r="BA605" i="4"/>
  <c r="BC174" i="4"/>
  <c r="BC1600" i="4"/>
  <c r="BA640" i="4"/>
  <c r="BC1207" i="4"/>
  <c r="BB866" i="4"/>
  <c r="BB1379" i="4"/>
  <c r="BB1015" i="4"/>
  <c r="BB1284" i="4"/>
  <c r="BC464" i="4"/>
  <c r="BB123" i="4"/>
  <c r="BB808" i="4"/>
  <c r="BC345" i="4"/>
  <c r="BA524" i="4"/>
  <c r="BC411" i="4"/>
  <c r="BC1030" i="4"/>
  <c r="BA1578" i="4"/>
  <c r="BB1094" i="4"/>
  <c r="BA753" i="4"/>
  <c r="BB1243" i="4"/>
  <c r="BA902" i="4"/>
  <c r="BA831" i="4"/>
  <c r="BC356" i="4"/>
  <c r="BA586" i="4"/>
  <c r="BA243" i="4"/>
  <c r="BC1281" i="4"/>
  <c r="BB469" i="4"/>
  <c r="BB142" i="4"/>
  <c r="BB342" i="4"/>
  <c r="BA37" i="4"/>
  <c r="BA996" i="4"/>
  <c r="BC1508" i="4"/>
  <c r="BA1077" i="4"/>
  <c r="BC735" i="4"/>
  <c r="BA1226" i="4"/>
  <c r="BC884" i="4"/>
  <c r="BC761" i="4"/>
  <c r="BB339" i="4"/>
  <c r="BB317" i="4"/>
  <c r="BA567" i="4"/>
  <c r="BC225" i="4"/>
  <c r="BB1212" i="4"/>
  <c r="BA452" i="4"/>
  <c r="BC107" i="4"/>
  <c r="BB197" i="4"/>
  <c r="BC1429" i="4"/>
  <c r="BA327" i="4"/>
  <c r="BC574" i="4"/>
  <c r="BB1575" i="4"/>
  <c r="BC379" i="4"/>
  <c r="BA889" i="4"/>
  <c r="BB1267" i="4"/>
  <c r="BC808" i="4"/>
  <c r="BA498" i="4"/>
  <c r="BC156" i="4"/>
  <c r="BC941" i="4"/>
  <c r="BB384" i="4"/>
  <c r="BA43" i="4"/>
  <c r="BA621" i="4"/>
  <c r="BC677" i="4"/>
  <c r="BB73" i="4"/>
  <c r="BA437" i="4"/>
  <c r="BC281" i="4"/>
  <c r="BC550" i="4"/>
  <c r="BC1221" i="4"/>
  <c r="BB1335" i="4"/>
  <c r="BB613" i="4"/>
  <c r="BA1181" i="4"/>
  <c r="BC839" i="4"/>
  <c r="BA1330" i="4"/>
  <c r="BC988" i="4"/>
  <c r="BC1177" i="4"/>
  <c r="BA438" i="4"/>
  <c r="BC96" i="4"/>
  <c r="BC713" i="4"/>
  <c r="BA287" i="4"/>
  <c r="BC470" i="4"/>
  <c r="BB101" i="4"/>
  <c r="BB977" i="4"/>
  <c r="BB1484" i="4"/>
  <c r="BC1067" i="4"/>
  <c r="BB726" i="4"/>
  <c r="BC1216" i="4"/>
  <c r="BB875" i="4"/>
  <c r="BC724" i="4"/>
  <c r="BA330" i="4"/>
  <c r="BA292" i="4"/>
  <c r="BC557" i="4"/>
  <c r="BB216" i="4"/>
  <c r="BA1175" i="4"/>
  <c r="BC442" i="4"/>
  <c r="BA89" i="4"/>
  <c r="BB149" i="4"/>
  <c r="BB1232" i="4"/>
  <c r="BC942" i="4"/>
  <c r="BC1449" i="4"/>
  <c r="BB1050" i="4"/>
  <c r="BA709" i="4"/>
  <c r="BB1199" i="4"/>
  <c r="BA858" i="4"/>
  <c r="BA690" i="4"/>
  <c r="BC312" i="4"/>
  <c r="BA248" i="4"/>
  <c r="BB348" i="4"/>
  <c r="BB553" i="4"/>
  <c r="BC597" i="4"/>
  <c r="BA141" i="4"/>
  <c r="BB798" i="4"/>
  <c r="BB1171" i="4"/>
  <c r="BC1676" i="4"/>
  <c r="BC428" i="4"/>
  <c r="BB87" i="4"/>
  <c r="BA695" i="4"/>
  <c r="BA315" i="4"/>
  <c r="BA256" i="4"/>
  <c r="BB541" i="4"/>
  <c r="BB370" i="4"/>
  <c r="BB647" i="4"/>
  <c r="BA181" i="4"/>
  <c r="BC153" i="4"/>
  <c r="BB417" i="4"/>
  <c r="BA184" i="4"/>
  <c r="BB1065" i="4"/>
  <c r="BB1647" i="4"/>
  <c r="BC1111" i="4"/>
  <c r="BB770" i="4"/>
  <c r="BC1260" i="4"/>
  <c r="BB919" i="4"/>
  <c r="BB900" i="4"/>
  <c r="BC368" i="4"/>
  <c r="BB27" i="4"/>
  <c r="BA602" i="4"/>
  <c r="BC137" i="4"/>
  <c r="BA1682" i="4"/>
  <c r="BC495" i="4"/>
  <c r="BC838" i="4"/>
  <c r="BC1345" i="4"/>
  <c r="BB998" i="4"/>
  <c r="BA657" i="4"/>
  <c r="BB1147" i="4"/>
  <c r="BA806" i="4"/>
  <c r="BC609" i="4"/>
  <c r="BC260" i="4"/>
  <c r="BC1381" i="4"/>
  <c r="BB488" i="4"/>
  <c r="BA147" i="4"/>
  <c r="BC897" i="4"/>
  <c r="BB373" i="4"/>
  <c r="BA160" i="4"/>
  <c r="BB1639" i="4"/>
  <c r="BA489" i="4"/>
  <c r="BA804" i="4"/>
  <c r="BB1322" i="4"/>
  <c r="BA981" i="4"/>
  <c r="BA1743" i="4"/>
  <c r="BA1130" i="4"/>
  <c r="BC788" i="4"/>
  <c r="BB586" i="4"/>
  <c r="BB243" i="4"/>
  <c r="BB1288" i="4"/>
  <c r="BA471" i="4"/>
  <c r="BC129" i="4"/>
  <c r="BB828" i="4"/>
  <c r="BB353" i="4"/>
  <c r="BA104" i="4"/>
  <c r="BC1173" i="4"/>
  <c r="BB302" i="4"/>
  <c r="BA103" i="4"/>
  <c r="BC230" i="4"/>
  <c r="BB98" i="4"/>
  <c r="BC787" i="4"/>
  <c r="BA1166" i="4"/>
  <c r="BB1591" i="4"/>
  <c r="BB423" i="4"/>
  <c r="BA82" i="4"/>
  <c r="BB684" i="4"/>
  <c r="BC2941" i="4"/>
  <c r="BB2799" i="4"/>
  <c r="BA2966" i="4"/>
  <c r="BC2879" i="4"/>
  <c r="BB2990" i="4"/>
  <c r="BA2904" i="4"/>
  <c r="BC2732" i="4"/>
  <c r="BA2990" i="4"/>
  <c r="BC2903" i="4"/>
  <c r="BC2853" i="4"/>
  <c r="BB2585" i="4"/>
  <c r="BB2598" i="4"/>
  <c r="BC2698" i="4"/>
  <c r="BB2262" i="4"/>
  <c r="BA2779" i="4"/>
  <c r="BA2472" i="4"/>
  <c r="BC2616" i="4"/>
  <c r="BA2503" i="4"/>
  <c r="BA2577" i="4"/>
  <c r="BB2689" i="4"/>
  <c r="BC2706" i="4"/>
  <c r="BB2437" i="4"/>
  <c r="BA2361" i="4"/>
  <c r="BA2324" i="4"/>
  <c r="BA2922" i="4"/>
  <c r="BC2458" i="4"/>
  <c r="BA2590" i="4"/>
  <c r="BA2485" i="4"/>
  <c r="BC2541" i="4"/>
  <c r="BB2069" i="4"/>
  <c r="BB2332" i="4"/>
  <c r="BC1959" i="4"/>
  <c r="BB2337" i="4"/>
  <c r="BB2588" i="4"/>
  <c r="BA2583" i="4"/>
  <c r="BC2076" i="4"/>
  <c r="BB1923" i="4"/>
  <c r="BB1536" i="4"/>
  <c r="BC1486" i="4"/>
  <c r="BC1599" i="4"/>
  <c r="BC1492" i="4"/>
  <c r="BA1072" i="4"/>
  <c r="BC730" i="4"/>
  <c r="BA2295" i="4"/>
  <c r="BC1931" i="4"/>
  <c r="BC2262" i="4"/>
  <c r="BB2440" i="4"/>
  <c r="BB2235" i="4"/>
  <c r="BC1990" i="4"/>
  <c r="BC1873" i="4"/>
  <c r="BB1508" i="4"/>
  <c r="BC1458" i="4"/>
  <c r="BC1571" i="4"/>
  <c r="BC1436" i="4"/>
  <c r="BB2189" i="4"/>
  <c r="BA2215" i="4"/>
  <c r="BC1871" i="4"/>
  <c r="BC2128" i="4"/>
  <c r="BC2265" i="4"/>
  <c r="BB2001" i="4"/>
  <c r="BA1884" i="4"/>
  <c r="BC1773" i="4"/>
  <c r="BB1823" i="4"/>
  <c r="BC1398" i="4"/>
  <c r="BC1511" i="4"/>
  <c r="BB1325" i="4"/>
  <c r="BA984" i="4"/>
  <c r="BC2110" i="4"/>
  <c r="BB2174" i="4"/>
  <c r="BA1833" i="4"/>
  <c r="BB2051" i="4"/>
  <c r="BC2173" i="4"/>
  <c r="BA1932" i="4"/>
  <c r="BA1815" i="4"/>
  <c r="BC1901" i="4"/>
  <c r="BB1701" i="4"/>
  <c r="BA1360" i="4"/>
  <c r="BA1473" i="4"/>
  <c r="BA908" i="4"/>
  <c r="BA1415" i="4"/>
  <c r="BB3000" i="4"/>
  <c r="BA2878" i="4"/>
  <c r="BC3024" i="4"/>
  <c r="BB2985" i="4"/>
  <c r="BA2924" i="4"/>
  <c r="BC2933" i="4"/>
  <c r="BB2791" i="4"/>
  <c r="BC2935" i="4"/>
  <c r="BB2849" i="4"/>
  <c r="BA2678" i="4"/>
  <c r="BA2644" i="4"/>
  <c r="BA2657" i="4"/>
  <c r="BB2397" i="4"/>
  <c r="BA2321" i="4"/>
  <c r="BC2270" i="4"/>
  <c r="BC2530" i="4"/>
  <c r="BA2756" i="4"/>
  <c r="BC2581" i="4"/>
  <c r="BC2207" i="4"/>
  <c r="BC2767" i="4"/>
  <c r="BC2791" i="4"/>
  <c r="BB2510" i="4"/>
  <c r="BC2419" i="4"/>
  <c r="BC2404" i="4"/>
  <c r="BC2771" i="4"/>
  <c r="BB2517" i="4"/>
  <c r="BB2720" i="4"/>
  <c r="BB2563" i="4"/>
  <c r="BB2793" i="4"/>
  <c r="BA2128" i="4"/>
  <c r="BC2417" i="4"/>
  <c r="BB2018" i="4"/>
  <c r="BC2571" i="4"/>
  <c r="BB1835" i="4"/>
  <c r="BB2411" i="4"/>
  <c r="BC2437" i="4"/>
  <c r="BC2049" i="4"/>
  <c r="BA1595" i="4"/>
  <c r="BB1545" i="4"/>
  <c r="BB1658" i="4"/>
  <c r="BA1750" i="4"/>
  <c r="BC1130" i="4"/>
  <c r="BB789" i="4"/>
  <c r="BB2373" i="4"/>
  <c r="BB1990" i="4"/>
  <c r="BA2430" i="4"/>
  <c r="BA1798" i="4"/>
  <c r="BA2332" i="4"/>
  <c r="BB2199" i="4"/>
  <c r="BA1978" i="4"/>
  <c r="BA1567" i="4"/>
  <c r="BB1517" i="4"/>
  <c r="BB1630" i="4"/>
  <c r="BB1611" i="4"/>
  <c r="BC1102" i="4"/>
  <c r="BB2293" i="4"/>
  <c r="BB1930" i="4"/>
  <c r="BA2259" i="4"/>
  <c r="BA2435" i="4"/>
  <c r="BB2228" i="4"/>
  <c r="BA1988" i="4"/>
  <c r="BB1871" i="4"/>
  <c r="BA1507" i="4"/>
  <c r="BB1457" i="4"/>
  <c r="BB1570" i="4"/>
  <c r="BA1434" i="4"/>
  <c r="BC1042" i="4"/>
  <c r="BA2235" i="4"/>
  <c r="BC2241" i="4"/>
  <c r="BC1891" i="4"/>
  <c r="BC2168" i="4"/>
  <c r="BA2319" i="4"/>
  <c r="BB2068" i="4"/>
  <c r="BB1919" i="4"/>
  <c r="BC1802" i="4"/>
  <c r="BC1965" i="4"/>
  <c r="BC1418" i="4"/>
  <c r="BC1531" i="4"/>
  <c r="BB1025" i="4"/>
  <c r="BB1567" i="4"/>
  <c r="BC1091" i="4"/>
  <c r="BB750" i="4"/>
  <c r="BC1240" i="4"/>
  <c r="BB899" i="4"/>
  <c r="BB820" i="4"/>
  <c r="BC2988" i="4"/>
  <c r="BB2902" i="4"/>
  <c r="BA3013" i="4"/>
  <c r="BC2938" i="4"/>
  <c r="BB2755" i="4"/>
  <c r="BA3035" i="4"/>
  <c r="BB3021" i="4"/>
  <c r="BC2777" i="4"/>
  <c r="BC3034" i="4"/>
  <c r="BB2779" i="4"/>
  <c r="BA2771" i="4"/>
  <c r="BA2797" i="4"/>
  <c r="BA2514" i="4"/>
  <c r="BB2422" i="4"/>
  <c r="BA2410" i="4"/>
  <c r="BA2632" i="4"/>
  <c r="BA2645" i="4"/>
  <c r="BB2860" i="4"/>
  <c r="BA2309" i="4"/>
  <c r="BB2840" i="4"/>
  <c r="BC2502" i="4"/>
  <c r="BB2681" i="4"/>
  <c r="BC2543" i="4"/>
  <c r="BA2708" i="4"/>
  <c r="BB2113" i="4"/>
  <c r="BC2618" i="4"/>
  <c r="BC2631" i="4"/>
  <c r="BC2795" i="4"/>
  <c r="BC2295" i="4"/>
  <c r="BC2236" i="4"/>
  <c r="BA2743" i="4"/>
  <c r="BC2119" i="4"/>
  <c r="BB1778" i="4"/>
  <c r="BC1970" i="4"/>
  <c r="BB2064" i="4"/>
  <c r="BC1834" i="4"/>
  <c r="BC1736" i="4"/>
  <c r="BB1696" i="4"/>
  <c r="BC1646" i="4"/>
  <c r="BA1963" i="4"/>
  <c r="BB1418" i="4"/>
  <c r="BA1232" i="4"/>
  <c r="BC890" i="4"/>
  <c r="BB2612" i="4"/>
  <c r="BC2091" i="4"/>
  <c r="BB1750" i="4"/>
  <c r="BB1933" i="4"/>
  <c r="BC2014" i="4"/>
  <c r="BA1787" i="4"/>
  <c r="BB2604" i="4"/>
  <c r="BB1668" i="4"/>
  <c r="BC1618" i="4"/>
  <c r="BA1772" i="4"/>
  <c r="BB1390" i="4"/>
  <c r="BA1204" i="4"/>
  <c r="BB2444" i="4"/>
  <c r="BC2031" i="4"/>
  <c r="BA2676" i="4"/>
  <c r="BB1853" i="4"/>
  <c r="BC2468" i="4"/>
  <c r="BC2865" i="4"/>
  <c r="BA2103" i="4"/>
  <c r="BB1608" i="4"/>
  <c r="BC1558" i="4"/>
  <c r="BC1671" i="4"/>
  <c r="BB2175" i="4"/>
  <c r="BA1144" i="4"/>
  <c r="BC802" i="4"/>
  <c r="BC2376" i="4"/>
  <c r="BA1993" i="4"/>
  <c r="BC2440" i="4"/>
  <c r="BC1801" i="4"/>
  <c r="BA2339" i="4"/>
  <c r="BA2211" i="4"/>
  <c r="BC1982" i="4"/>
  <c r="BC1569" i="4"/>
  <c r="BA1520" i="4"/>
  <c r="BA1633" i="4"/>
  <c r="BB1431" i="4"/>
  <c r="BB625" i="4"/>
  <c r="BA3026" i="4"/>
  <c r="BC2990" i="4"/>
  <c r="BC2934" i="4"/>
  <c r="BA2935" i="4"/>
  <c r="BC2792" i="4"/>
  <c r="BB2959" i="4"/>
  <c r="BA2873" i="4"/>
  <c r="BA2815" i="4"/>
  <c r="BA2959" i="4"/>
  <c r="BC2816" i="4"/>
  <c r="BC2852" i="4"/>
  <c r="BC2905" i="4"/>
  <c r="BC2563" i="4"/>
  <c r="BA2462" i="4"/>
  <c r="BB2495" i="4"/>
  <c r="BC2669" i="4"/>
  <c r="BA2687" i="4"/>
  <c r="BC2422" i="4"/>
  <c r="BB2346" i="4"/>
  <c r="BB2304" i="4"/>
  <c r="BA2540" i="4"/>
  <c r="BB2785" i="4"/>
  <c r="BB2600" i="4"/>
  <c r="BA2217" i="4"/>
  <c r="BC2150" i="4"/>
  <c r="BA2656" i="4"/>
  <c r="BB2669" i="4"/>
  <c r="BB2409" i="4"/>
  <c r="BA2333" i="4"/>
  <c r="BC2286" i="4"/>
  <c r="BB2077" i="4"/>
  <c r="BA2157" i="4"/>
  <c r="BC1815" i="4"/>
  <c r="BB2020" i="4"/>
  <c r="BA2139" i="4"/>
  <c r="BC1900" i="4"/>
  <c r="BC1786" i="4"/>
  <c r="BA1782" i="4"/>
  <c r="BA1684" i="4"/>
  <c r="BC1342" i="4"/>
  <c r="BC1455" i="4"/>
  <c r="BB1269" i="4"/>
  <c r="BA928" i="4"/>
  <c r="BC2835" i="4"/>
  <c r="BA2129" i="4"/>
  <c r="BC1787" i="4"/>
  <c r="BA1983" i="4"/>
  <c r="BA2083" i="4"/>
  <c r="BA1851" i="4"/>
  <c r="BB1749" i="4"/>
  <c r="BC1705" i="4"/>
  <c r="BA1656" i="4"/>
  <c r="BC2052" i="4"/>
  <c r="BC1427" i="4"/>
  <c r="BB1241" i="4"/>
  <c r="BA2541" i="4"/>
  <c r="BA2069" i="4"/>
  <c r="BC1727" i="4"/>
  <c r="BA1903" i="4"/>
  <c r="BC2725" i="4"/>
  <c r="BC1756" i="4"/>
  <c r="BB2267" i="4"/>
  <c r="BC1645" i="4"/>
  <c r="BA1596" i="4"/>
  <c r="BB1711" i="4"/>
  <c r="BC1367" i="4"/>
  <c r="BB1181" i="4"/>
  <c r="BA840" i="4"/>
  <c r="BC2441" i="4"/>
  <c r="BB2030" i="4"/>
  <c r="BB2663" i="4"/>
  <c r="BB1851" i="4"/>
  <c r="BC2461" i="4"/>
  <c r="BA2768" i="4"/>
  <c r="BC2097" i="4"/>
  <c r="BA1607" i="4"/>
  <c r="BB1557" i="4"/>
  <c r="BB1670" i="4"/>
  <c r="BA2090" i="4"/>
  <c r="BC662" i="4"/>
  <c r="BB1230" i="4"/>
  <c r="BB1214" i="4"/>
  <c r="BB670" i="4"/>
  <c r="BB1043" i="4"/>
  <c r="BB948" i="4"/>
  <c r="BC332" i="4"/>
  <c r="BC298" i="4"/>
  <c r="BB560" i="4"/>
  <c r="BA219" i="4"/>
  <c r="BC1185" i="4"/>
  <c r="BB445" i="4"/>
  <c r="BB94" i="4"/>
  <c r="BC162" i="4"/>
  <c r="BA1275" i="4"/>
  <c r="BA252" i="4"/>
  <c r="BB514" i="4"/>
  <c r="BC431" i="4"/>
  <c r="BB873" i="4"/>
  <c r="BB1380" i="4"/>
  <c r="BC1015" i="4"/>
  <c r="BB674" i="4"/>
  <c r="BC1164" i="4"/>
  <c r="BB823" i="4"/>
  <c r="BC632" i="4"/>
  <c r="BC272" i="4"/>
  <c r="BC1477" i="4"/>
  <c r="BB500" i="4"/>
  <c r="BB1496" i="4"/>
  <c r="BC123" i="4"/>
  <c r="BA827" i="4"/>
  <c r="BA676" i="4"/>
  <c r="BC1243" i="4"/>
  <c r="BB902" i="4"/>
  <c r="BB1451" i="4"/>
  <c r="BB1051" i="4"/>
  <c r="BC1548" i="4"/>
  <c r="BA506" i="4"/>
  <c r="BC164" i="4"/>
  <c r="BC973" i="4"/>
  <c r="BB392" i="4"/>
  <c r="BA51" i="4"/>
  <c r="BC631" i="4"/>
  <c r="BC757" i="4"/>
  <c r="BA116" i="4"/>
  <c r="BA469" i="4"/>
  <c r="BB185" i="4"/>
  <c r="BC658" i="4"/>
  <c r="BB1226" i="4"/>
  <c r="BA885" i="4"/>
  <c r="BC1416" i="4"/>
  <c r="BA1034" i="4"/>
  <c r="BB1384" i="4"/>
  <c r="BC488" i="4"/>
  <c r="BB147" i="4"/>
  <c r="BB904" i="4"/>
  <c r="BA375" i="4"/>
  <c r="BC33" i="4"/>
  <c r="BC608" i="4"/>
  <c r="BC620" i="4"/>
  <c r="BB25" i="4"/>
  <c r="BC399" i="4"/>
  <c r="BA641" i="4"/>
  <c r="BB233" i="4"/>
  <c r="BB418" i="4"/>
  <c r="BC207" i="4"/>
  <c r="BA1161" i="4"/>
  <c r="BA1694" i="4"/>
  <c r="BB1011" i="4"/>
  <c r="BA799" i="4"/>
  <c r="BA306" i="4"/>
  <c r="BA232" i="4"/>
  <c r="BC533" i="4"/>
  <c r="BB192" i="4"/>
  <c r="BA1079" i="4"/>
  <c r="BC418" i="4"/>
  <c r="BA41" i="4"/>
  <c r="BA24" i="4"/>
  <c r="BB848" i="4"/>
  <c r="BB1368" i="4"/>
  <c r="BA301" i="4"/>
  <c r="BB218" i="4"/>
  <c r="BA820" i="4"/>
  <c r="BB1330" i="4"/>
  <c r="BA989" i="4"/>
  <c r="BB1913" i="4"/>
  <c r="BA1138" i="4"/>
  <c r="BC796" i="4"/>
  <c r="BA597" i="4"/>
  <c r="BA246" i="4"/>
  <c r="BA1299" i="4"/>
  <c r="BC473" i="4"/>
  <c r="BB1180" i="4"/>
  <c r="BA17" i="4"/>
  <c r="BB649" i="4"/>
  <c r="BA1217" i="4"/>
  <c r="BC875" i="4"/>
  <c r="BA1398" i="4"/>
  <c r="BC1024" i="4"/>
  <c r="BC1321" i="4"/>
  <c r="BB479" i="4"/>
  <c r="BA138" i="4"/>
  <c r="BA867" i="4"/>
  <c r="BC365" i="4"/>
  <c r="BB24" i="4"/>
  <c r="BB596" i="4"/>
  <c r="BA573" i="4"/>
  <c r="BB1408" i="4"/>
  <c r="BB362" i="4"/>
  <c r="BC1484" i="4"/>
  <c r="BA632" i="4"/>
  <c r="BC1199" i="4"/>
  <c r="BB858" i="4"/>
  <c r="BB1363" i="4"/>
  <c r="BB1007" i="4"/>
  <c r="BB1252" i="4"/>
  <c r="BA462" i="4"/>
  <c r="BC120" i="4"/>
  <c r="BB676" i="4"/>
  <c r="BB1623" i="4"/>
  <c r="BB182" i="4"/>
  <c r="BA77" i="4"/>
  <c r="BB1022" i="4"/>
  <c r="BA1414" i="4"/>
  <c r="BB915" i="4"/>
  <c r="BA606" i="4"/>
  <c r="BC236" i="4"/>
  <c r="BC1261" i="4"/>
  <c r="BB464" i="4"/>
  <c r="BA123" i="4"/>
  <c r="BC801" i="4"/>
  <c r="BB325" i="4"/>
  <c r="BC82" i="4"/>
  <c r="BA1067" i="4"/>
  <c r="BB238" i="4"/>
  <c r="BA839" i="4"/>
  <c r="BB230" i="4"/>
  <c r="BB912" i="4"/>
  <c r="BB693" i="4"/>
  <c r="BA1261" i="4"/>
  <c r="BC919" i="4"/>
  <c r="BA1486" i="4"/>
  <c r="BC1068" i="4"/>
  <c r="BB727" i="4"/>
  <c r="BB523" i="4"/>
  <c r="BC176" i="4"/>
  <c r="BC1021" i="4"/>
  <c r="BB404" i="4"/>
  <c r="BA655" i="4"/>
  <c r="BA1866" i="4"/>
  <c r="BB1201" i="4"/>
  <c r="BA580" i="4"/>
  <c r="BC1147" i="4"/>
  <c r="BB806" i="4"/>
  <c r="BC1296" i="4"/>
  <c r="BB955" i="4"/>
  <c r="BB1044" i="4"/>
  <c r="BA410" i="4"/>
  <c r="BC68" i="4"/>
  <c r="BC657" i="4"/>
  <c r="BB296" i="4"/>
  <c r="BB209" i="4"/>
  <c r="BC522" i="4"/>
  <c r="BC295" i="4"/>
  <c r="BC555" i="4"/>
  <c r="BC143" i="4"/>
  <c r="BA1132" i="4"/>
  <c r="BC1746" i="4"/>
  <c r="BB1130" i="4"/>
  <c r="BA789" i="4"/>
  <c r="BB1279" i="4"/>
  <c r="BA938" i="4"/>
  <c r="BA975" i="4"/>
  <c r="BC392" i="4"/>
  <c r="BB51" i="4"/>
  <c r="BA634" i="4"/>
  <c r="BA279" i="4"/>
  <c r="BA1538" i="4"/>
  <c r="BB505" i="4"/>
  <c r="BB226" i="4"/>
  <c r="BB486" i="4"/>
  <c r="BA109" i="4"/>
  <c r="BC401" i="4"/>
  <c r="BB644" i="4"/>
  <c r="BB161" i="4"/>
  <c r="BC1011" i="4"/>
  <c r="BC1392" i="4"/>
  <c r="BA910" i="4"/>
  <c r="BA599" i="4"/>
  <c r="BB231" i="4"/>
  <c r="BB1240" i="4"/>
  <c r="BA459" i="4"/>
  <c r="BC117" i="4"/>
  <c r="BB780" i="4"/>
  <c r="BB301" i="4"/>
  <c r="BC66" i="4"/>
  <c r="BC981" i="4"/>
  <c r="BB193" i="4"/>
  <c r="BB796" i="4"/>
  <c r="BB181" i="4"/>
  <c r="BC741" i="4"/>
  <c r="BA688" i="4"/>
  <c r="BC1255" i="4"/>
  <c r="BB914" i="4"/>
  <c r="BB1475" i="4"/>
  <c r="BB1063" i="4"/>
  <c r="BA1828" i="4"/>
  <c r="BA518" i="4"/>
  <c r="BB171" i="4"/>
  <c r="BB1000" i="4"/>
  <c r="BA399" i="4"/>
  <c r="BC640" i="4"/>
  <c r="BA1307" i="4"/>
  <c r="BA1180" i="4"/>
  <c r="BC2068" i="4"/>
  <c r="BB1142" i="4"/>
  <c r="BA801" i="4"/>
  <c r="BB1291" i="4"/>
  <c r="BA950" i="4"/>
  <c r="BA1023" i="4"/>
  <c r="BC404" i="4"/>
  <c r="BB63" i="4"/>
  <c r="BA650" i="4"/>
  <c r="BA291" i="4"/>
  <c r="BA1768" i="4"/>
  <c r="BB517" i="4"/>
  <c r="BB274" i="4"/>
  <c r="BB534" i="4"/>
  <c r="BA133" i="4"/>
  <c r="BB3029" i="4"/>
  <c r="BB2858" i="4"/>
  <c r="BB2711" i="4"/>
  <c r="BA2978" i="4"/>
  <c r="BC2891" i="4"/>
  <c r="BB3002" i="4"/>
  <c r="BA2916" i="4"/>
  <c r="BB3024" i="4"/>
  <c r="BB3026" i="4"/>
  <c r="BC2768" i="4"/>
  <c r="BC2775" i="4"/>
  <c r="BC2411" i="4"/>
  <c r="BB2391" i="4"/>
  <c r="BB2634" i="4"/>
  <c r="BB2298" i="4"/>
  <c r="BA2492" i="4"/>
  <c r="BC2529" i="4"/>
  <c r="BC2102" i="4"/>
  <c r="BA2621" i="4"/>
  <c r="BA2759" i="4"/>
  <c r="BC2222" i="4"/>
  <c r="BA2109" i="4"/>
  <c r="BB1956" i="4"/>
  <c r="BB1815" i="4"/>
  <c r="BC1685" i="4"/>
  <c r="BB1887" i="4"/>
  <c r="BB1221" i="4"/>
  <c r="BA880" i="4"/>
  <c r="BA2081" i="4"/>
  <c r="BA1919" i="4"/>
  <c r="BC1772" i="4"/>
  <c r="BC1657" i="4"/>
  <c r="BB1743" i="4"/>
  <c r="BB1193" i="4"/>
  <c r="BA2021" i="4"/>
  <c r="BC2588" i="4"/>
  <c r="BA2422" i="4"/>
  <c r="BB2060" i="4"/>
  <c r="BA1548" i="4"/>
  <c r="BA1784" i="4"/>
  <c r="BA792" i="4"/>
  <c r="BB1982" i="4"/>
  <c r="BC2819" i="4"/>
  <c r="BC2310" i="4"/>
  <c r="BA1964" i="4"/>
  <c r="BB1509" i="4"/>
  <c r="BA1346" i="4"/>
  <c r="BC2923" i="4"/>
  <c r="BA3020" i="4"/>
  <c r="BB2803" i="4"/>
  <c r="BC2883" i="4"/>
  <c r="BC2825" i="4"/>
  <c r="BB2827" i="4"/>
  <c r="BB3025" i="4"/>
  <c r="BB2476" i="4"/>
  <c r="BA2684" i="4"/>
  <c r="BB2433" i="4"/>
  <c r="BC2318" i="4"/>
  <c r="BC2550" i="4"/>
  <c r="BC2621" i="4"/>
  <c r="BB2161" i="4"/>
  <c r="BC2683" i="4"/>
  <c r="BC2343" i="4"/>
  <c r="BC2098" i="4"/>
  <c r="BB1826" i="4"/>
  <c r="BB2160" i="4"/>
  <c r="BA1920" i="4"/>
  <c r="BA1854" i="4"/>
  <c r="BB1353" i="4"/>
  <c r="BA1280" i="4"/>
  <c r="BB2041" i="4"/>
  <c r="BB1798" i="4"/>
  <c r="BB2104" i="4"/>
  <c r="BB1763" i="4"/>
  <c r="BA1731" i="4"/>
  <c r="BC2228" i="4"/>
  <c r="BA1252" i="4"/>
  <c r="BC2079" i="4"/>
  <c r="BB1917" i="4"/>
  <c r="BA1771" i="4"/>
  <c r="BB1656" i="4"/>
  <c r="BA1740" i="4"/>
  <c r="BB1378" i="4"/>
  <c r="BC850" i="4"/>
  <c r="BA2041" i="4"/>
  <c r="BC1865" i="4"/>
  <c r="BB1719" i="4"/>
  <c r="BC1617" i="4"/>
  <c r="BA1568" i="4"/>
  <c r="BC1339" i="4"/>
  <c r="BA1241" i="4"/>
  <c r="BA1446" i="4"/>
  <c r="BA1506" i="4"/>
  <c r="BC2986" i="4"/>
  <c r="BA2934" i="4"/>
  <c r="BB2958" i="4"/>
  <c r="BA2872" i="4"/>
  <c r="BA2958" i="4"/>
  <c r="BC2813" i="4"/>
  <c r="BB2839" i="4"/>
  <c r="BB2230" i="4"/>
  <c r="BB2900" i="4"/>
  <c r="BB2460" i="4"/>
  <c r="BA2652" i="4"/>
  <c r="BB2405" i="4"/>
  <c r="BA2329" i="4"/>
  <c r="BA2816" i="4"/>
  <c r="BB2544" i="4"/>
  <c r="BB2456" i="4"/>
  <c r="BC2289" i="4"/>
  <c r="BA2252" i="4"/>
  <c r="BC1866" i="4"/>
  <c r="BA849" i="4"/>
  <c r="BC1101" i="4"/>
  <c r="BB600" i="4"/>
  <c r="BB424" i="4"/>
  <c r="BC253" i="4"/>
  <c r="BA83" i="4"/>
  <c r="BB1324" i="4"/>
  <c r="BB683" i="4"/>
  <c r="BA480" i="4"/>
  <c r="BC1269" i="4"/>
  <c r="BC163" i="4"/>
  <c r="BC355" i="4"/>
  <c r="BA385" i="4"/>
  <c r="BA603" i="4"/>
  <c r="BB615" i="4"/>
  <c r="BB1017" i="4"/>
  <c r="BB605" i="4"/>
  <c r="BB1258" i="4"/>
  <c r="BB1002" i="4"/>
  <c r="BB746" i="4"/>
  <c r="BA1322" i="4"/>
  <c r="BA1066" i="4"/>
  <c r="BA810" i="4"/>
  <c r="BB804" i="4"/>
  <c r="BC520" i="4"/>
  <c r="BC264" i="4"/>
  <c r="BA344" i="4"/>
  <c r="BB708" i="4"/>
  <c r="BA407" i="4"/>
  <c r="BA151" i="4"/>
  <c r="BA1255" i="4"/>
  <c r="BA548" i="4"/>
  <c r="BB992" i="4"/>
  <c r="BB173" i="4"/>
  <c r="BC299" i="4"/>
  <c r="BB194" i="4"/>
  <c r="BB840" i="4"/>
  <c r="BC145" i="4"/>
  <c r="BC542" i="4"/>
  <c r="BB157" i="4"/>
  <c r="BC1267" i="4"/>
  <c r="BC819" i="4"/>
  <c r="BA1310" i="4"/>
  <c r="BC968" i="4"/>
  <c r="BB739" i="4"/>
  <c r="BB535" i="4"/>
  <c r="BA274" i="4"/>
  <c r="BA18" i="4"/>
  <c r="BB728" i="4"/>
  <c r="BB416" i="4"/>
  <c r="BB160" i="4"/>
  <c r="BB1292" i="4"/>
  <c r="BB557" i="4"/>
  <c r="BC1141" i="4"/>
  <c r="BC203" i="4"/>
  <c r="BA353" i="4"/>
  <c r="BC223" i="4"/>
  <c r="BA351" i="4"/>
  <c r="BB1116" i="4"/>
  <c r="BB864" i="4"/>
  <c r="BB390" i="4"/>
  <c r="BA1686" i="4"/>
  <c r="BA756" i="4"/>
  <c r="BC1433" i="4"/>
  <c r="BC1127" i="4"/>
  <c r="BC871" i="4"/>
  <c r="BC1624" i="4"/>
  <c r="BB1191" i="4"/>
  <c r="BB935" i="4"/>
  <c r="BC1305" i="4"/>
  <c r="BC560" i="4"/>
  <c r="BB299" i="4"/>
  <c r="BB43" i="4"/>
  <c r="BC829" i="4"/>
  <c r="BC441" i="4"/>
  <c r="BB293" i="4"/>
  <c r="BB345" i="4"/>
  <c r="BC475" i="4"/>
  <c r="BB1367" i="4"/>
  <c r="BC702" i="4"/>
  <c r="BC1377" i="4"/>
  <c r="BC1099" i="4"/>
  <c r="BC843" i="4"/>
  <c r="BC1512" i="4"/>
  <c r="BB1163" i="4"/>
  <c r="BB907" i="4"/>
  <c r="BC1193" i="4"/>
  <c r="BC532" i="4"/>
  <c r="BC276" i="4"/>
  <c r="BC20" i="4"/>
  <c r="BA739" i="4"/>
  <c r="BA419" i="4"/>
  <c r="BA163" i="4"/>
  <c r="BA1303" i="4"/>
  <c r="BA560" i="4"/>
  <c r="BB1184" i="4"/>
  <c r="BA225" i="4"/>
  <c r="BC363" i="4"/>
  <c r="BB234" i="4"/>
  <c r="BC1006" i="4"/>
  <c r="BA600" i="4"/>
  <c r="BA1253" i="4"/>
  <c r="BA997" i="4"/>
  <c r="BA741" i="4"/>
  <c r="BC1316" i="4"/>
  <c r="BC1060" i="4"/>
  <c r="BC804" i="4"/>
  <c r="BA783" i="4"/>
  <c r="BA430" i="4"/>
  <c r="BA174" i="4"/>
  <c r="BA1371" i="4"/>
  <c r="BC465" i="4"/>
  <c r="BB205" i="4"/>
  <c r="BA332" i="4"/>
  <c r="BB550" i="4"/>
  <c r="BA53" i="4"/>
  <c r="BA601" i="4"/>
  <c r="BC512" i="4"/>
  <c r="BA191" i="4"/>
  <c r="BA31" i="4"/>
  <c r="BA1159" i="4"/>
  <c r="BC633" i="4"/>
  <c r="BA460" i="4"/>
  <c r="BA1035" i="4"/>
  <c r="BC155" i="4"/>
  <c r="BC371" i="4"/>
  <c r="BA433" i="4"/>
  <c r="BA715" i="4"/>
  <c r="BC103" i="4"/>
  <c r="BC70" i="4"/>
  <c r="BC1142" i="4"/>
  <c r="BB937" i="4"/>
  <c r="BC766" i="4"/>
  <c r="BC650" i="4"/>
  <c r="BC1776" i="4"/>
  <c r="BB1444" i="4"/>
  <c r="BC1303" i="4"/>
  <c r="BB1218" i="4"/>
  <c r="BA1133" i="4"/>
  <c r="BC1047" i="4"/>
  <c r="BB962" i="4"/>
  <c r="BA877" i="4"/>
  <c r="BC791" i="4"/>
  <c r="BB706" i="4"/>
  <c r="BA1646" i="4"/>
  <c r="BC1400" i="4"/>
  <c r="BA1282" i="4"/>
  <c r="BC1196" i="4"/>
  <c r="BB1111" i="4"/>
  <c r="BA1026" i="4"/>
  <c r="BC940" i="4"/>
  <c r="BB855" i="4"/>
  <c r="BA770" i="4"/>
  <c r="BA1327" i="4"/>
  <c r="BC985" i="4"/>
  <c r="BC684" i="4"/>
  <c r="BA566" i="4"/>
  <c r="BB475" i="4"/>
  <c r="BA390" i="4"/>
  <c r="BC304" i="4"/>
  <c r="BB219" i="4"/>
  <c r="BA134" i="4"/>
  <c r="BC48" i="4"/>
  <c r="BA228" i="4"/>
  <c r="BB1192" i="4"/>
  <c r="BA851" i="4"/>
  <c r="BB630" i="4"/>
  <c r="BB532" i="4"/>
  <c r="BA447" i="4"/>
  <c r="BC361" i="4"/>
  <c r="BC185" i="4"/>
  <c r="BC334" i="4"/>
  <c r="BC945" i="4"/>
  <c r="BB545" i="4"/>
  <c r="BA364" i="4"/>
  <c r="BB322" i="4"/>
  <c r="BB77" i="4"/>
  <c r="BB518" i="4"/>
  <c r="BC789" i="4"/>
  <c r="BA93" i="4"/>
  <c r="BA1410" i="4"/>
  <c r="BA1052" i="4"/>
  <c r="BB881" i="4"/>
  <c r="BC710" i="4"/>
  <c r="BC622" i="4"/>
  <c r="BC1620" i="4"/>
  <c r="BB1388" i="4"/>
  <c r="BC1275" i="4"/>
  <c r="BB1190" i="4"/>
  <c r="BA1105" i="4"/>
  <c r="BC1019" i="4"/>
  <c r="BB934" i="4"/>
  <c r="BC763" i="4"/>
  <c r="BB678" i="4"/>
  <c r="BA1534" i="4"/>
  <c r="BC1344" i="4"/>
  <c r="BA1254" i="4"/>
  <c r="BC1168" i="4"/>
  <c r="BB1083" i="4"/>
  <c r="BA998" i="4"/>
  <c r="BC912" i="4"/>
  <c r="BB827" i="4"/>
  <c r="BA742" i="4"/>
  <c r="BA1215" i="4"/>
  <c r="BC873" i="4"/>
  <c r="BA638" i="4"/>
  <c r="BA538" i="4"/>
  <c r="BC452" i="4"/>
  <c r="BB367" i="4"/>
  <c r="BC196" i="4"/>
  <c r="BB111" i="4"/>
  <c r="BA26" i="4"/>
  <c r="BB1607" i="4"/>
  <c r="BB760" i="4"/>
  <c r="BC509" i="4"/>
  <c r="BA339" i="4"/>
  <c r="BB168" i="4"/>
  <c r="BA316" i="4"/>
  <c r="BA983" i="4"/>
  <c r="BB565" i="4"/>
  <c r="BC394" i="4"/>
  <c r="BB466" i="4"/>
  <c r="BA257" i="4"/>
  <c r="BB944" i="4"/>
  <c r="BA180" i="4"/>
  <c r="BC255" i="4"/>
  <c r="BA303" i="4"/>
  <c r="BC846" i="4"/>
  <c r="BB1551" i="4"/>
  <c r="BA1173" i="4"/>
  <c r="BA917" i="4"/>
  <c r="BA661" i="4"/>
  <c r="BC1236" i="4"/>
  <c r="BC980" i="4"/>
  <c r="BC2345" i="4"/>
  <c r="BA615" i="4"/>
  <c r="BA350" i="4"/>
  <c r="BA94" i="4"/>
  <c r="BB1032" i="4"/>
  <c r="BB492" i="4"/>
  <c r="BB236" i="4"/>
  <c r="BA272" i="4"/>
  <c r="BB651" i="4"/>
  <c r="BB377" i="4"/>
  <c r="BA129" i="4"/>
  <c r="BB696" i="4"/>
  <c r="BC527" i="4"/>
  <c r="BB526" i="4"/>
  <c r="BB316" i="4"/>
  <c r="BB892" i="4"/>
  <c r="BC375" i="4"/>
  <c r="BC335" i="4"/>
  <c r="BC931" i="4"/>
  <c r="BB1523" i="4"/>
  <c r="BC1080" i="4"/>
  <c r="BC1097" i="4"/>
  <c r="BC444" i="4"/>
  <c r="BC188" i="4"/>
  <c r="BB1488" i="4"/>
  <c r="BC589" i="4"/>
  <c r="BA331" i="4"/>
  <c r="BA75" i="4"/>
  <c r="BA951" i="4"/>
  <c r="BA472" i="4"/>
  <c r="BB434" i="4"/>
  <c r="BC275" i="4"/>
  <c r="BC110" i="4"/>
  <c r="BB42" i="4"/>
  <c r="BB180" i="4"/>
  <c r="BB619" i="4"/>
  <c r="BB134" i="4"/>
  <c r="BB638" i="4"/>
  <c r="BB1121" i="4"/>
  <c r="BB645" i="4"/>
  <c r="BB1298" i="4"/>
  <c r="BB1042" i="4"/>
  <c r="BB786" i="4"/>
  <c r="BA1390" i="4"/>
  <c r="BA1106" i="4"/>
  <c r="BA850" i="4"/>
  <c r="BB964" i="4"/>
  <c r="BA470" i="4"/>
  <c r="BA214" i="4"/>
  <c r="BC214" i="4"/>
  <c r="BB623" i="4"/>
  <c r="BB356" i="4"/>
  <c r="BA903" i="4"/>
  <c r="BC279" i="4"/>
  <c r="BB672" i="4"/>
  <c r="BB1041" i="4"/>
  <c r="BB617" i="4"/>
  <c r="BB1270" i="4"/>
  <c r="BB1014" i="4"/>
  <c r="BB758" i="4"/>
  <c r="BA1334" i="4"/>
  <c r="BA1078" i="4"/>
  <c r="BA822" i="4"/>
  <c r="BB852" i="4"/>
  <c r="BB447" i="4"/>
  <c r="BB191" i="4"/>
  <c r="BA1522" i="4"/>
  <c r="BA593" i="4"/>
  <c r="BC333" i="4"/>
  <c r="BC77" i="4"/>
  <c r="BC961" i="4"/>
  <c r="BC474" i="4"/>
  <c r="BA445" i="4"/>
  <c r="BC307" i="4"/>
  <c r="BA132" i="4"/>
  <c r="BC47" i="4"/>
  <c r="BB1168" i="4"/>
  <c r="BA836" i="4"/>
  <c r="BA1530" i="4"/>
  <c r="BC1167" i="4"/>
  <c r="BC911" i="4"/>
  <c r="BC2405" i="4"/>
  <c r="BB1231" i="4"/>
  <c r="BB975" i="4"/>
  <c r="BA1698" i="4"/>
  <c r="BC607" i="4"/>
  <c r="BC344" i="4"/>
  <c r="BC88" i="4"/>
  <c r="BA1011" i="4"/>
  <c r="BB124" i="4"/>
  <c r="BB521" i="4"/>
  <c r="BB85" i="4"/>
  <c r="BC565" i="4"/>
  <c r="BB480" i="4"/>
  <c r="BA395" i="4"/>
  <c r="BC309" i="4"/>
  <c r="BB224" i="4"/>
  <c r="BA139" i="4"/>
  <c r="BC53" i="4"/>
  <c r="BC242" i="4"/>
  <c r="BA1207" i="4"/>
  <c r="BC865" i="4"/>
  <c r="BB635" i="4"/>
  <c r="BA536" i="4"/>
  <c r="BC450" i="4"/>
  <c r="BB365" i="4"/>
  <c r="BB800" i="4"/>
  <c r="BA349" i="4"/>
  <c r="BA105" i="4"/>
  <c r="BB133" i="4"/>
  <c r="BB129" i="4"/>
  <c r="BA619" i="4"/>
  <c r="BA192" i="4"/>
  <c r="BA1323" i="4"/>
  <c r="BC479" i="4"/>
  <c r="BB170" i="4"/>
  <c r="BA1387" i="4"/>
  <c r="BC403" i="4"/>
  <c r="BB308" i="4"/>
  <c r="BA143" i="4"/>
  <c r="BC278" i="4"/>
  <c r="BA967" i="4"/>
  <c r="BA572" i="4"/>
  <c r="BC406" i="4"/>
  <c r="BA557" i="4"/>
  <c r="BA49" i="4"/>
  <c r="BC38" i="4"/>
  <c r="BA128" i="4"/>
  <c r="BB474" i="4"/>
  <c r="BC1532" i="4"/>
  <c r="BC1420" i="4"/>
  <c r="BC1054" i="4"/>
  <c r="BA884" i="4"/>
  <c r="BB713" i="4"/>
  <c r="BA624" i="4"/>
  <c r="BA1626" i="4"/>
  <c r="BA1391" i="4"/>
  <c r="BA1277" i="4"/>
  <c r="BC1191" i="4"/>
  <c r="BB1106" i="4"/>
  <c r="BA1021" i="4"/>
  <c r="BC935" i="4"/>
  <c r="BB850" i="4"/>
  <c r="BA765" i="4"/>
  <c r="BC679" i="4"/>
  <c r="BB1539" i="4"/>
  <c r="BB1347" i="4"/>
  <c r="BB1255" i="4"/>
  <c r="BA1170" i="4"/>
  <c r="BC1084" i="4"/>
  <c r="BB999" i="4"/>
  <c r="BA914" i="4"/>
  <c r="BC828" i="4"/>
  <c r="BB743" i="4"/>
  <c r="BB1220" i="4"/>
  <c r="BA879" i="4"/>
  <c r="BC639" i="4"/>
  <c r="BB539" i="4"/>
  <c r="BC448" i="4"/>
  <c r="BB363" i="4"/>
  <c r="BA278" i="4"/>
  <c r="BC192" i="4"/>
  <c r="BB107" i="4"/>
  <c r="BA22" i="4"/>
  <c r="BB1543" i="4"/>
  <c r="BC1085" i="4"/>
  <c r="BB744" i="4"/>
  <c r="BA595" i="4"/>
  <c r="BC505" i="4"/>
  <c r="BB420" i="4"/>
  <c r="BA319" i="4"/>
  <c r="BA127" i="4"/>
  <c r="BA1666" i="4"/>
  <c r="BB732" i="4"/>
  <c r="BA492" i="4"/>
  <c r="BA1291" i="4"/>
  <c r="BA145" i="4"/>
  <c r="BB206" i="4"/>
  <c r="BC219" i="4"/>
  <c r="BA453" i="4"/>
  <c r="BC997" i="4"/>
  <c r="BB1265" i="4"/>
  <c r="BC998" i="4"/>
  <c r="BA828" i="4"/>
  <c r="BB681" i="4"/>
  <c r="BA596" i="4"/>
  <c r="BA1514" i="4"/>
  <c r="BA1335" i="4"/>
  <c r="BA1249" i="4"/>
  <c r="BC1163" i="4"/>
  <c r="BB1078" i="4"/>
  <c r="BA993" i="4"/>
  <c r="BC907" i="4"/>
  <c r="BB822" i="4"/>
  <c r="BA737" i="4"/>
  <c r="BB2047" i="4"/>
  <c r="BA1462" i="4"/>
  <c r="BC1312" i="4"/>
  <c r="BB1227" i="4"/>
  <c r="BA1142" i="4"/>
  <c r="BC1056" i="4"/>
  <c r="BB971" i="4"/>
  <c r="BA886" i="4"/>
  <c r="BC800" i="4"/>
  <c r="BA1634" i="4"/>
  <c r="BB1108" i="4"/>
  <c r="BA767" i="4"/>
  <c r="BB602" i="4"/>
  <c r="BB511" i="4"/>
  <c r="BA426" i="4"/>
  <c r="BC340" i="4"/>
  <c r="BB255" i="4"/>
  <c r="BA170" i="4"/>
  <c r="BC84" i="4"/>
  <c r="BB321" i="4"/>
  <c r="BA1339" i="4"/>
  <c r="BA995" i="4"/>
  <c r="BC689" i="4"/>
  <c r="BB568" i="4"/>
  <c r="BA483" i="4"/>
  <c r="BC397" i="4"/>
  <c r="BB312" i="4"/>
  <c r="BA227" i="4"/>
  <c r="BC141" i="4"/>
  <c r="BB56" i="4"/>
  <c r="BB249" i="4"/>
  <c r="BC1217" i="4"/>
  <c r="BB876" i="4"/>
  <c r="BA639" i="4"/>
  <c r="BC538" i="4"/>
  <c r="BB453" i="4"/>
  <c r="BA368" i="4"/>
  <c r="BA843" i="4"/>
  <c r="BC359" i="4"/>
  <c r="BB110" i="4"/>
  <c r="BA144" i="4"/>
  <c r="BC142" i="4"/>
  <c r="BA633" i="4"/>
  <c r="BA209" i="4"/>
  <c r="BC1397" i="4"/>
  <c r="BB490" i="4"/>
  <c r="BC175" i="4"/>
  <c r="BB1472" i="4"/>
  <c r="BB430" i="4"/>
  <c r="BA329" i="4"/>
  <c r="BA1196" i="4"/>
  <c r="BA964" i="4"/>
  <c r="BB793" i="4"/>
  <c r="BA664" i="4"/>
  <c r="BC2503" i="4"/>
  <c r="BA1471" i="4"/>
  <c r="BA1317" i="4"/>
  <c r="BC1231" i="4"/>
  <c r="BB1146" i="4"/>
  <c r="BA1061" i="4"/>
  <c r="BC975" i="4"/>
  <c r="BB890" i="4"/>
  <c r="BA805" i="4"/>
  <c r="BC719" i="4"/>
  <c r="BB1699" i="4"/>
  <c r="BB1427" i="4"/>
  <c r="BB1295" i="4"/>
  <c r="BA1210" i="4"/>
  <c r="BC1124" i="4"/>
  <c r="BB1039" i="4"/>
  <c r="BA954" i="4"/>
  <c r="BC868" i="4"/>
  <c r="BB783" i="4"/>
  <c r="BA1427" i="4"/>
  <c r="BA1039" i="4"/>
  <c r="BB711" i="4"/>
  <c r="BB579" i="4"/>
  <c r="BA494" i="4"/>
  <c r="BC408" i="4"/>
  <c r="BB323" i="4"/>
  <c r="BA238" i="4"/>
  <c r="BC152" i="4"/>
  <c r="BB67" i="4"/>
  <c r="BA276" i="4"/>
  <c r="BA1267" i="4"/>
  <c r="BC925" i="4"/>
  <c r="BB598" i="4"/>
  <c r="BA423" i="4"/>
  <c r="BB252" i="4"/>
  <c r="BC81" i="4"/>
  <c r="BC1233" i="4"/>
  <c r="BC680" i="4"/>
  <c r="BC478" i="4"/>
  <c r="BB1248" i="4"/>
  <c r="BA161" i="4"/>
  <c r="BB350" i="4"/>
  <c r="BC251" i="4"/>
  <c r="BC55" i="4"/>
  <c r="BB921" i="4"/>
  <c r="BC750" i="4"/>
  <c r="BC642" i="4"/>
  <c r="BC1700" i="4"/>
  <c r="BB1428" i="4"/>
  <c r="BC1295" i="4"/>
  <c r="BB1210" i="4"/>
  <c r="BA1125" i="4"/>
  <c r="BC1039" i="4"/>
  <c r="BB954" i="4"/>
  <c r="BA869" i="4"/>
  <c r="BC783" i="4"/>
  <c r="BB698" i="4"/>
  <c r="BA1614" i="4"/>
  <c r="BC1384" i="4"/>
  <c r="BA1274" i="4"/>
  <c r="BC1188" i="4"/>
  <c r="BB1103" i="4"/>
  <c r="BA1018" i="4"/>
  <c r="BC932" i="4"/>
  <c r="BB847" i="4"/>
  <c r="BA762" i="4"/>
  <c r="BA1295" i="4"/>
  <c r="BC953" i="4"/>
  <c r="BC668" i="4"/>
  <c r="BA558" i="4"/>
  <c r="BC472" i="4"/>
  <c r="BB387" i="4"/>
  <c r="BA302" i="4"/>
  <c r="BC216" i="4"/>
  <c r="BB131" i="4"/>
  <c r="BA46" i="4"/>
  <c r="BB221" i="4"/>
  <c r="BC1181" i="4"/>
  <c r="BA755" i="4"/>
  <c r="BA551" i="4"/>
  <c r="BB380" i="4"/>
  <c r="BC209" i="4"/>
  <c r="BA39" i="4"/>
  <c r="BA1063" i="4"/>
  <c r="BC615" i="4"/>
  <c r="BA436" i="4"/>
  <c r="BA649" i="4"/>
  <c r="BC75" i="4"/>
  <c r="BB49" i="4"/>
  <c r="BC166" i="4"/>
  <c r="BB608" i="4"/>
  <c r="BA282" i="4"/>
  <c r="BB58" i="4"/>
  <c r="BC1302" i="4"/>
  <c r="BC690" i="4"/>
  <c r="BC1353" i="4"/>
  <c r="BC1087" i="4"/>
  <c r="BC831" i="4"/>
  <c r="BC1480" i="4"/>
  <c r="BB1151" i="4"/>
  <c r="BB895" i="4"/>
  <c r="BC1145" i="4"/>
  <c r="BB435" i="4"/>
  <c r="BB179" i="4"/>
  <c r="BC1413" i="4"/>
  <c r="BC577" i="4"/>
  <c r="BC321" i="4"/>
  <c r="BC65" i="4"/>
  <c r="BC913" i="4"/>
  <c r="BC462" i="4"/>
  <c r="BA397" i="4"/>
  <c r="BC190" i="4"/>
  <c r="BA28" i="4"/>
  <c r="BC23" i="4"/>
  <c r="BA487" i="4"/>
  <c r="BA260" i="4"/>
  <c r="BA372" i="4"/>
  <c r="BB654" i="4"/>
  <c r="BA1097" i="4"/>
  <c r="BB702" i="4"/>
  <c r="BC1192" i="4"/>
  <c r="BB851" i="4"/>
  <c r="BC676" i="4"/>
  <c r="BB359" i="4"/>
  <c r="BB103" i="4"/>
  <c r="BC1069" i="4"/>
  <c r="BC501" i="4"/>
  <c r="BC245" i="4"/>
  <c r="BB297" i="4"/>
  <c r="BB667" i="4"/>
  <c r="BC386" i="4"/>
  <c r="BC147" i="4"/>
  <c r="BB816" i="4"/>
  <c r="BA565" i="4"/>
  <c r="BB574" i="4"/>
  <c r="BB20" i="4"/>
  <c r="BB449" i="4"/>
  <c r="BC259" i="4"/>
  <c r="BB82" i="4"/>
  <c r="BC926" i="4"/>
  <c r="BA1718" i="4"/>
  <c r="BA1213" i="4"/>
  <c r="BA957" i="4"/>
  <c r="BA701" i="4"/>
  <c r="BC1276" i="4"/>
  <c r="BC1020" i="4"/>
  <c r="BC764" i="4"/>
  <c r="BA674" i="4"/>
  <c r="BC384" i="4"/>
  <c r="BC128" i="4"/>
  <c r="BA1171" i="4"/>
  <c r="BA527" i="4"/>
  <c r="BC169" i="4"/>
  <c r="BC534" i="4"/>
  <c r="BB45" i="4"/>
  <c r="BC71" i="4"/>
  <c r="BC870" i="4"/>
  <c r="BB1599" i="4"/>
  <c r="BA1185" i="4"/>
  <c r="BA929" i="4"/>
  <c r="BA673" i="4"/>
  <c r="BC1248" i="4"/>
  <c r="BC992" i="4"/>
  <c r="BC736" i="4"/>
  <c r="BA631" i="4"/>
  <c r="BA362" i="4"/>
  <c r="BA106" i="4"/>
  <c r="BB1080" i="4"/>
  <c r="BB504" i="4"/>
  <c r="BB248" i="4"/>
  <c r="BA304" i="4"/>
  <c r="BC672" i="4"/>
  <c r="BB389" i="4"/>
  <c r="BA153" i="4"/>
  <c r="BA859" i="4"/>
  <c r="BC575" i="4"/>
  <c r="BA587" i="4"/>
  <c r="BB1281" i="4"/>
  <c r="BB685" i="4"/>
  <c r="BA1343" i="4"/>
  <c r="BB1082" i="4"/>
  <c r="BB826" i="4"/>
  <c r="BA1470" i="4"/>
  <c r="BA1146" i="4"/>
  <c r="BA890" i="4"/>
  <c r="BB1124" i="4"/>
  <c r="BB515" i="4"/>
  <c r="BB259" i="4"/>
  <c r="BB329" i="4"/>
  <c r="BB655" i="4"/>
  <c r="BA295" i="4"/>
  <c r="BA807" i="4"/>
  <c r="BB290" i="4"/>
  <c r="BB250" i="4"/>
  <c r="BC3005" i="4"/>
  <c r="BC2888" i="4"/>
  <c r="BA3030" i="4"/>
  <c r="BC3006" i="4"/>
  <c r="BC2966" i="4"/>
  <c r="BA2939" i="4"/>
  <c r="BC2796" i="4"/>
  <c r="BA2941" i="4"/>
  <c r="BC2854" i="4"/>
  <c r="BB2683" i="4"/>
  <c r="BB2649" i="4"/>
  <c r="BB2662" i="4"/>
  <c r="BC2402" i="4"/>
  <c r="BB2326" i="4"/>
  <c r="BC2277" i="4"/>
  <c r="BA2536" i="4"/>
  <c r="BB2770" i="4"/>
  <c r="BB2592" i="4"/>
  <c r="BA2213" i="4"/>
  <c r="BA2776" i="4"/>
  <c r="BB2802" i="4"/>
  <c r="BC2517" i="4"/>
  <c r="BA2425" i="4"/>
  <c r="BB2415" i="4"/>
  <c r="BB2814" i="4"/>
  <c r="BC2522" i="4"/>
  <c r="BC2734" i="4"/>
  <c r="BB2570" i="4"/>
  <c r="BA2836" i="4"/>
  <c r="BB2133" i="4"/>
  <c r="BB2428" i="4"/>
  <c r="BC2023" i="4"/>
  <c r="BA2610" i="4"/>
  <c r="BC1842" i="4"/>
  <c r="BC2432" i="4"/>
  <c r="BB2546" i="4"/>
  <c r="BA2071" i="4"/>
  <c r="BB1600" i="4"/>
  <c r="BC1550" i="4"/>
  <c r="BC1663" i="4"/>
  <c r="BB1856" i="4"/>
  <c r="BA1136" i="4"/>
  <c r="BC794" i="4"/>
  <c r="BB2380" i="4"/>
  <c r="BC1995" i="4"/>
  <c r="BB2451" i="4"/>
  <c r="BB1805" i="4"/>
  <c r="BA2346" i="4"/>
  <c r="BB2225" i="4"/>
  <c r="BB1987" i="4"/>
  <c r="BB1572" i="4"/>
  <c r="BC1522" i="4"/>
  <c r="BC1635" i="4"/>
  <c r="BC1632" i="4"/>
  <c r="BA1108" i="4"/>
  <c r="BB2300" i="4"/>
  <c r="BC1935" i="4"/>
  <c r="BB2273" i="4"/>
  <c r="BC2457" i="4"/>
  <c r="BC2256" i="4"/>
  <c r="BC1997" i="4"/>
  <c r="BC1880" i="4"/>
  <c r="BB1512" i="4"/>
  <c r="BC1462" i="4"/>
  <c r="BC1575" i="4"/>
  <c r="BC1444" i="4"/>
  <c r="BA1048" i="4"/>
  <c r="BB2249" i="4"/>
  <c r="BC2248" i="4"/>
  <c r="BA1897" i="4"/>
  <c r="BB2179" i="4"/>
  <c r="BB2333" i="4"/>
  <c r="BC2089" i="4"/>
  <c r="BC1928" i="4"/>
  <c r="BA1812" i="4"/>
  <c r="BB2005" i="4"/>
  <c r="BA1424" i="4"/>
  <c r="BA1537" i="4"/>
  <c r="BA1036" i="4"/>
  <c r="BC1588" i="4"/>
  <c r="BB2951" i="4"/>
  <c r="BA2865" i="4"/>
  <c r="BC2975" i="4"/>
  <c r="BB2889" i="4"/>
  <c r="BA2718" i="4"/>
  <c r="BC2997" i="4"/>
  <c r="BC2872" i="4"/>
  <c r="BC2999" i="4"/>
  <c r="BB2913" i="4"/>
  <c r="BA2742" i="4"/>
  <c r="BB2721" i="4"/>
  <c r="BC2738" i="4"/>
  <c r="BB2464" i="4"/>
  <c r="BA2385" i="4"/>
  <c r="BA2356" i="4"/>
  <c r="BC2594" i="4"/>
  <c r="BC2607" i="4"/>
  <c r="BC2723" i="4"/>
  <c r="BC2271" i="4"/>
  <c r="BC3026" i="4"/>
  <c r="BB2465" i="4"/>
  <c r="BB2603" i="4"/>
  <c r="BA2494" i="4"/>
  <c r="BB2559" i="4"/>
  <c r="BA2076" i="4"/>
  <c r="BB2581" i="4"/>
  <c r="BB2594" i="4"/>
  <c r="BA2688" i="4"/>
  <c r="BB2258" i="4"/>
  <c r="BA2192" i="4"/>
  <c r="BC2576" i="4"/>
  <c r="BB2082" i="4"/>
  <c r="BA1741" i="4"/>
  <c r="BC1920" i="4"/>
  <c r="BA2002" i="4"/>
  <c r="BC1774" i="4"/>
  <c r="BA2411" i="4"/>
  <c r="BA1659" i="4"/>
  <c r="BB1609" i="4"/>
  <c r="BA1747" i="4"/>
  <c r="BA1381" i="4"/>
  <c r="BC1194" i="4"/>
  <c r="BB853" i="4"/>
  <c r="BA2502" i="4"/>
  <c r="BB2054" i="4"/>
  <c r="BA1713" i="4"/>
  <c r="BB1883" i="4"/>
  <c r="BA2594" i="4"/>
  <c r="BB1737" i="4"/>
  <c r="BC2193" i="4"/>
  <c r="BA1631" i="4"/>
  <c r="BB1581" i="4"/>
  <c r="BB1694" i="4"/>
  <c r="BA1353" i="4"/>
  <c r="BC1166" i="4"/>
  <c r="BC2378" i="4"/>
  <c r="BB1994" i="4"/>
  <c r="BA2446" i="4"/>
  <c r="BB1803" i="4"/>
  <c r="BC2342" i="4"/>
  <c r="BA2218" i="4"/>
  <c r="BB1985" i="4"/>
  <c r="BA1571" i="4"/>
  <c r="BB1521" i="4"/>
  <c r="BB1634" i="4"/>
  <c r="BB1627" i="4"/>
  <c r="BC1106" i="4"/>
  <c r="BB765" i="4"/>
  <c r="BA2327" i="4"/>
  <c r="BC1955" i="4"/>
  <c r="BC2326" i="4"/>
  <c r="BB2564" i="4"/>
  <c r="BC2496" i="4"/>
  <c r="BC2060" i="4"/>
  <c r="BB1916" i="4"/>
  <c r="BB1532" i="4"/>
  <c r="BC1482" i="4"/>
  <c r="BC1595" i="4"/>
  <c r="BB1233" i="4"/>
  <c r="BA588" i="4"/>
  <c r="BC1155" i="4"/>
  <c r="BB814" i="4"/>
  <c r="BC1304" i="4"/>
  <c r="BB963" i="4"/>
  <c r="BB1076" i="4"/>
  <c r="BC2939" i="4"/>
  <c r="BB2853" i="4"/>
  <c r="BA2682" i="4"/>
  <c r="BC2961" i="4"/>
  <c r="BB2819" i="4"/>
  <c r="BA2986" i="4"/>
  <c r="BC2899" i="4"/>
  <c r="BC2845" i="4"/>
  <c r="BC2985" i="4"/>
  <c r="BC2848" i="4"/>
  <c r="BC2773" i="4"/>
  <c r="BA2468" i="4"/>
  <c r="BC2608" i="4"/>
  <c r="BC2497" i="4"/>
  <c r="BB2566" i="4"/>
  <c r="BB2705" i="4"/>
  <c r="BC2722" i="4"/>
  <c r="BB2449" i="4"/>
  <c r="BA2373" i="4"/>
  <c r="BA2340" i="4"/>
  <c r="BC2566" i="4"/>
  <c r="BA3016" i="4"/>
  <c r="BC2653" i="4"/>
  <c r="BC2243" i="4"/>
  <c r="BB2177" i="4"/>
  <c r="BC2687" i="4"/>
  <c r="BA2705" i="4"/>
  <c r="BA2436" i="4"/>
  <c r="BC2359" i="4"/>
  <c r="BA2322" i="4"/>
  <c r="BC2130" i="4"/>
  <c r="BC2183" i="4"/>
  <c r="BB1842" i="4"/>
  <c r="BA2070" i="4"/>
  <c r="BB2192" i="4"/>
  <c r="BB1948" i="4"/>
  <c r="BB1831" i="4"/>
  <c r="BA1968" i="4"/>
  <c r="BB1716" i="4"/>
  <c r="BB1369" i="4"/>
  <c r="BB1482" i="4"/>
  <c r="BA1296" i="4"/>
  <c r="BC954" i="4"/>
  <c r="BB2073" i="4"/>
  <c r="BC2155" i="4"/>
  <c r="BB1814" i="4"/>
  <c r="BC2018" i="4"/>
  <c r="BB2136" i="4"/>
  <c r="BC1898" i="4"/>
  <c r="BC1784" i="4"/>
  <c r="BA1775" i="4"/>
  <c r="BC1682" i="4"/>
  <c r="BB1341" i="4"/>
  <c r="BB1454" i="4"/>
  <c r="BA1268" i="4"/>
  <c r="BB2628" i="4"/>
  <c r="BC2095" i="4"/>
  <c r="BB1754" i="4"/>
  <c r="BC1938" i="4"/>
  <c r="BA2020" i="4"/>
  <c r="BB1792" i="4"/>
  <c r="BC2753" i="4"/>
  <c r="BB1672" i="4"/>
  <c r="BC1622" i="4"/>
  <c r="BC1792" i="4"/>
  <c r="BB1394" i="4"/>
  <c r="BA1208" i="4"/>
  <c r="BC866" i="4"/>
  <c r="BA2509" i="4"/>
  <c r="BA2057" i="4"/>
  <c r="BC1715" i="4"/>
  <c r="BA1887" i="4"/>
  <c r="BB2615" i="4"/>
  <c r="BC1740" i="4"/>
  <c r="BB2204" i="4"/>
  <c r="BC1633" i="4"/>
  <c r="BA1584" i="4"/>
  <c r="BA1697" i="4"/>
  <c r="BC1355" i="4"/>
  <c r="BB689" i="4"/>
  <c r="BA2977" i="4"/>
  <c r="BC2890" i="4"/>
  <c r="BB2719" i="4"/>
  <c r="BA2999" i="4"/>
  <c r="BB2875" i="4"/>
  <c r="BB3023" i="4"/>
  <c r="BA2980" i="4"/>
  <c r="BB2920" i="4"/>
  <c r="BA3023" i="4"/>
  <c r="BB2925" i="4"/>
  <c r="BA2851" i="4"/>
  <c r="BB2505" i="4"/>
  <c r="BB2688" i="4"/>
  <c r="BB2547" i="4"/>
  <c r="BB2722" i="4"/>
  <c r="BA2755" i="4"/>
  <c r="BA2773" i="4"/>
  <c r="BA2498" i="4"/>
  <c r="BB2410" i="4"/>
  <c r="BC2389" i="4"/>
  <c r="BA2604" i="4"/>
  <c r="BA2617" i="4"/>
  <c r="BB2748" i="4"/>
  <c r="BA2281" i="4"/>
  <c r="BB2217" i="4"/>
  <c r="BB2737" i="4"/>
  <c r="BC2754" i="4"/>
  <c r="BB2480" i="4"/>
  <c r="BA2397" i="4"/>
  <c r="BA2372" i="4"/>
  <c r="BB2205" i="4"/>
  <c r="BC2225" i="4"/>
  <c r="BC1879" i="4"/>
  <c r="BC2144" i="4"/>
  <c r="BA2287" i="4"/>
  <c r="BC2022" i="4"/>
  <c r="BA1898" i="4"/>
  <c r="BB1784" i="4"/>
  <c r="BB1880" i="4"/>
  <c r="BC1406" i="4"/>
  <c r="BC1519" i="4"/>
  <c r="BB1333" i="4"/>
  <c r="BA992" i="4"/>
  <c r="BA2148" i="4"/>
  <c r="BA2193" i="4"/>
  <c r="BC1851" i="4"/>
  <c r="BC2088" i="4"/>
  <c r="BB2212" i="4"/>
  <c r="BC1964" i="4"/>
  <c r="BB1848" i="4"/>
  <c r="BB2063" i="4"/>
  <c r="BB1741" i="4"/>
  <c r="BC1378" i="4"/>
  <c r="BC1491" i="4"/>
  <c r="BB1305" i="4"/>
  <c r="BB2029" i="4"/>
  <c r="BA2133" i="4"/>
  <c r="BC1791" i="4"/>
  <c r="BB1988" i="4"/>
  <c r="BA2091" i="4"/>
  <c r="BA1858" i="4"/>
  <c r="BC1754" i="4"/>
  <c r="BB1713" i="4"/>
  <c r="BA1660" i="4"/>
  <c r="BC2116" i="4"/>
  <c r="BC1431" i="4"/>
  <c r="BB1245" i="4"/>
  <c r="BA904" i="4"/>
  <c r="BA2623" i="4"/>
  <c r="BB2094" i="4"/>
  <c r="BA1753" i="4"/>
  <c r="BC1936" i="4"/>
  <c r="BA2018" i="4"/>
  <c r="BC1790" i="4"/>
  <c r="BA2697" i="4"/>
  <c r="BA1671" i="4"/>
  <c r="BB1621" i="4"/>
  <c r="BC1785" i="4"/>
  <c r="BA1393" i="4"/>
  <c r="BA748" i="4"/>
  <c r="BB1294" i="4"/>
  <c r="BA953" i="4"/>
  <c r="BC755" i="4"/>
  <c r="BC1128" i="4"/>
  <c r="BC1289" i="4"/>
  <c r="BC396" i="4"/>
  <c r="BB55" i="4"/>
  <c r="BB639" i="4"/>
  <c r="BA283" i="4"/>
  <c r="BA1602" i="4"/>
  <c r="BB509" i="4"/>
  <c r="BB242" i="4"/>
  <c r="BB502" i="4"/>
  <c r="BA117" i="4"/>
  <c r="BC89" i="4"/>
  <c r="BC358" i="4"/>
  <c r="BB145" i="4"/>
  <c r="BB1001" i="4"/>
  <c r="BB1519" i="4"/>
  <c r="BC1079" i="4"/>
  <c r="BB738" i="4"/>
  <c r="BC1228" i="4"/>
  <c r="BB887" i="4"/>
  <c r="BB772" i="4"/>
  <c r="BC336" i="4"/>
  <c r="BB309" i="4"/>
  <c r="BB564" i="4"/>
  <c r="BC73" i="4"/>
  <c r="BB578" i="4"/>
  <c r="BC239" i="4"/>
  <c r="BC774" i="4"/>
  <c r="BC1307" i="4"/>
  <c r="BB966" i="4"/>
  <c r="BA1662" i="4"/>
  <c r="BB1115" i="4"/>
  <c r="BA774" i="4"/>
  <c r="BA570" i="4"/>
  <c r="BC228" i="4"/>
  <c r="BC1229" i="4"/>
  <c r="BB456" i="4"/>
  <c r="BA115" i="4"/>
  <c r="BC769" i="4"/>
  <c r="BA288" i="4"/>
  <c r="BA56" i="4"/>
  <c r="BA939" i="4"/>
  <c r="BB177" i="4"/>
  <c r="BA740" i="4"/>
  <c r="BB1290" i="4"/>
  <c r="BA949" i="4"/>
  <c r="BC1592" i="4"/>
  <c r="BA1098" i="4"/>
  <c r="BC756" i="4"/>
  <c r="BC552" i="4"/>
  <c r="BB211" i="4"/>
  <c r="BB1160" i="4"/>
  <c r="BA439" i="4"/>
  <c r="BC97" i="4"/>
  <c r="BC712" i="4"/>
  <c r="BC206" i="4"/>
  <c r="BB510" i="4"/>
  <c r="BC693" i="4"/>
  <c r="BA84" i="4"/>
  <c r="BA71" i="4"/>
  <c r="BA284" i="4"/>
  <c r="BC917" i="4"/>
  <c r="BA1289" i="4"/>
  <c r="BB718" i="4"/>
  <c r="BC1096" i="4"/>
  <c r="BB1140" i="4"/>
  <c r="BA370" i="4"/>
  <c r="BC28" i="4"/>
  <c r="BC603" i="4"/>
  <c r="BB256" i="4"/>
  <c r="BB1336" i="4"/>
  <c r="BC482" i="4"/>
  <c r="BA169" i="4"/>
  <c r="BC395" i="4"/>
  <c r="BC63" i="4"/>
  <c r="BC41" i="4"/>
  <c r="BC1205" i="4"/>
  <c r="BA875" i="4"/>
  <c r="BA948" i="4"/>
  <c r="BA1455" i="4"/>
  <c r="BA1053" i="4"/>
  <c r="BC711" i="4"/>
  <c r="BA1202" i="4"/>
  <c r="BC860" i="4"/>
  <c r="BB695" i="4"/>
  <c r="BA310" i="4"/>
  <c r="BB241" i="4"/>
  <c r="BC537" i="4"/>
  <c r="BA365" i="4"/>
  <c r="BB114" i="4"/>
  <c r="BB721" i="4"/>
  <c r="BA1281" i="4"/>
  <c r="BC939" i="4"/>
  <c r="BB1555" i="4"/>
  <c r="BC1088" i="4"/>
  <c r="BB747" i="4"/>
  <c r="BB543" i="4"/>
  <c r="BA202" i="4"/>
  <c r="BA1123" i="4"/>
  <c r="BC429" i="4"/>
  <c r="BB88" i="4"/>
  <c r="BA694" i="4"/>
  <c r="BB1376" i="4"/>
  <c r="BA409" i="4"/>
  <c r="BB631" i="4"/>
  <c r="BA36" i="4"/>
  <c r="BA696" i="4"/>
  <c r="BC1263" i="4"/>
  <c r="BB922" i="4"/>
  <c r="BB1491" i="4"/>
  <c r="BB1071" i="4"/>
  <c r="BA730" i="4"/>
  <c r="BA526" i="4"/>
  <c r="BC184" i="4"/>
  <c r="BC1053" i="4"/>
  <c r="BB92" i="4"/>
  <c r="BB736" i="4"/>
  <c r="BC463" i="4"/>
  <c r="BB1150" i="4"/>
  <c r="BC1672" i="4"/>
  <c r="BC1000" i="4"/>
  <c r="BC777" i="4"/>
  <c r="BC300" i="4"/>
  <c r="BB217" i="4"/>
  <c r="BB528" i="4"/>
  <c r="BA187" i="4"/>
  <c r="BC1057" i="4"/>
  <c r="BB413" i="4"/>
  <c r="BB30" i="4"/>
  <c r="BB478" i="4"/>
  <c r="BA763" i="4"/>
  <c r="BC1329" i="4"/>
  <c r="BB258" i="4"/>
  <c r="BA189" i="4"/>
  <c r="BB809" i="4"/>
  <c r="BA1325" i="4"/>
  <c r="BC983" i="4"/>
  <c r="BB1771" i="4"/>
  <c r="BC1132" i="4"/>
  <c r="BB791" i="4"/>
  <c r="BA590" i="4"/>
  <c r="BC240" i="4"/>
  <c r="BC1277" i="4"/>
  <c r="BB468" i="4"/>
  <c r="BC1137" i="4"/>
  <c r="BC267" i="4"/>
  <c r="BC1664" i="4"/>
  <c r="BA644" i="4"/>
  <c r="BC1211" i="4"/>
  <c r="BB870" i="4"/>
  <c r="BB1387" i="4"/>
  <c r="BB1019" i="4"/>
  <c r="BB1300" i="4"/>
  <c r="BA474" i="4"/>
  <c r="BC132" i="4"/>
  <c r="BC845" i="4"/>
  <c r="BB360" i="4"/>
  <c r="BA19" i="4"/>
  <c r="BA589" i="4"/>
  <c r="BC551" i="4"/>
  <c r="BC1285" i="4"/>
  <c r="BA341" i="4"/>
  <c r="BA1442" i="4"/>
  <c r="BC626" i="4"/>
  <c r="BB1194" i="4"/>
  <c r="BA853" i="4"/>
  <c r="BC1352" i="4"/>
  <c r="BA1002" i="4"/>
  <c r="BA1231" i="4"/>
  <c r="BC456" i="4"/>
  <c r="BB115" i="4"/>
  <c r="BB776" i="4"/>
  <c r="BA343" i="4"/>
  <c r="BA328" i="4"/>
  <c r="BB569" i="4"/>
  <c r="BB482" i="4"/>
  <c r="BB1008" i="4"/>
  <c r="BC271" i="4"/>
  <c r="BC529" i="4"/>
  <c r="BB1148" i="4"/>
  <c r="BA33" i="4"/>
  <c r="BC1139" i="4"/>
  <c r="BA1630" i="4"/>
  <c r="BB995" i="4"/>
  <c r="BB756" i="4"/>
  <c r="BB295" i="4"/>
  <c r="BA204" i="4"/>
  <c r="BA523" i="4"/>
  <c r="BC181" i="4"/>
  <c r="BB1036" i="4"/>
  <c r="BA408" i="4"/>
  <c r="BC19" i="4"/>
  <c r="BA393" i="4"/>
  <c r="BC701" i="4"/>
  <c r="BA1287" i="4"/>
  <c r="BC215" i="4"/>
  <c r="BC167" i="4"/>
  <c r="BC798" i="4"/>
  <c r="BC1319" i="4"/>
  <c r="BB978" i="4"/>
  <c r="BC1714" i="4"/>
  <c r="BB1127" i="4"/>
  <c r="BA786" i="4"/>
  <c r="BA583" i="4"/>
  <c r="BB235" i="4"/>
  <c r="BB1256" i="4"/>
  <c r="BA463" i="4"/>
  <c r="BA1095" i="4"/>
  <c r="BA200" i="4"/>
  <c r="BB1579" i="4"/>
  <c r="BC638" i="4"/>
  <c r="BB1206" i="4"/>
  <c r="BA865" i="4"/>
  <c r="BC1376" i="4"/>
  <c r="BA1014" i="4"/>
  <c r="BA1279" i="4"/>
  <c r="BC468" i="4"/>
  <c r="BB127" i="4"/>
  <c r="BB824" i="4"/>
  <c r="BA355" i="4"/>
  <c r="BA582" i="4"/>
  <c r="BB530" i="4"/>
  <c r="BB1200" i="4"/>
  <c r="BC319" i="4"/>
  <c r="BB1399" i="4"/>
  <c r="BB621" i="4"/>
  <c r="BA1189" i="4"/>
  <c r="BC847" i="4"/>
  <c r="BA1342" i="4"/>
  <c r="BC996" i="4"/>
  <c r="BC1209" i="4"/>
  <c r="BB451" i="4"/>
  <c r="BA110" i="4"/>
  <c r="BC697" i="4"/>
  <c r="BA312" i="4"/>
  <c r="BA461" i="4"/>
  <c r="BB3014" i="4"/>
  <c r="BA2944" i="4"/>
  <c r="BC2756" i="4"/>
  <c r="BB2923" i="4"/>
  <c r="BA3032" i="4"/>
  <c r="BC2947" i="4"/>
  <c r="BB2861" i="4"/>
  <c r="BA2690" i="4"/>
  <c r="BB2947" i="4"/>
  <c r="BA2861" i="4"/>
  <c r="BA2803" i="4"/>
  <c r="BC2542" i="4"/>
  <c r="BA2796" i="4"/>
  <c r="BC2605" i="4"/>
  <c r="BC2219" i="4"/>
  <c r="BB2821" i="4"/>
  <c r="BC2857" i="4"/>
  <c r="BC2547" i="4"/>
  <c r="BC2447" i="4"/>
  <c r="BB2463" i="4"/>
  <c r="BB2641" i="4"/>
  <c r="BB2654" i="4"/>
  <c r="BA2972" i="4"/>
  <c r="BB2318" i="4"/>
  <c r="BA2267" i="4"/>
  <c r="BC2794" i="4"/>
  <c r="BA2821" i="4"/>
  <c r="BA2530" i="4"/>
  <c r="BB2434" i="4"/>
  <c r="BA2434" i="4"/>
  <c r="BB2993" i="4"/>
  <c r="BB2275" i="4"/>
  <c r="BA1917" i="4"/>
  <c r="BB2223" i="4"/>
  <c r="BC2386" i="4"/>
  <c r="BC2169" i="4"/>
  <c r="BB1964" i="4"/>
  <c r="BB1847" i="4"/>
  <c r="BB2448" i="4"/>
  <c r="BA1444" i="4"/>
  <c r="BA1557" i="4"/>
  <c r="BB1407" i="4"/>
  <c r="BB1029" i="4"/>
  <c r="BA2228" i="4"/>
  <c r="BA2238" i="4"/>
  <c r="BA1889" i="4"/>
  <c r="BB2163" i="4"/>
  <c r="BA2312" i="4"/>
  <c r="BC2057" i="4"/>
  <c r="BC1914" i="4"/>
  <c r="BC1797" i="4"/>
  <c r="BC1946" i="4"/>
  <c r="BA1416" i="4"/>
  <c r="BA1529" i="4"/>
  <c r="BB1351" i="4"/>
  <c r="BA2104" i="4"/>
  <c r="BB2170" i="4"/>
  <c r="BA1829" i="4"/>
  <c r="BB2043" i="4"/>
  <c r="BC2165" i="4"/>
  <c r="BC1924" i="4"/>
  <c r="BA1808" i="4"/>
  <c r="BB1873" i="4"/>
  <c r="BB1697" i="4"/>
  <c r="BA1356" i="4"/>
  <c r="BA1469" i="4"/>
  <c r="BC1282" i="4"/>
  <c r="BB941" i="4"/>
  <c r="BA2919" i="4"/>
  <c r="BC2131" i="4"/>
  <c r="BB1790" i="4"/>
  <c r="BC1986" i="4"/>
  <c r="BB2088" i="4"/>
  <c r="BA1856" i="4"/>
  <c r="BC1752" i="4"/>
  <c r="BC1709" i="4"/>
  <c r="BC1658" i="4"/>
  <c r="BB2095" i="4"/>
  <c r="BB1430" i="4"/>
  <c r="BC822" i="4"/>
  <c r="BC1331" i="4"/>
  <c r="BC2957" i="4"/>
  <c r="BB2815" i="4"/>
  <c r="BA2982" i="4"/>
  <c r="BC2895" i="4"/>
  <c r="BB3006" i="4"/>
  <c r="BA2920" i="4"/>
  <c r="BC2748" i="4"/>
  <c r="BA3006" i="4"/>
  <c r="BC2919" i="4"/>
  <c r="BC2885" i="4"/>
  <c r="BB2601" i="4"/>
  <c r="BB2614" i="4"/>
  <c r="BB2741" i="4"/>
  <c r="BB2278" i="4"/>
  <c r="BA2811" i="4"/>
  <c r="BA2488" i="4"/>
  <c r="BC2648" i="4"/>
  <c r="BB2524" i="4"/>
  <c r="BB2639" i="4"/>
  <c r="BC2710" i="4"/>
  <c r="BA2728" i="4"/>
  <c r="BC2453" i="4"/>
  <c r="BA2377" i="4"/>
  <c r="BB2345" i="4"/>
  <c r="BB2784" i="4"/>
  <c r="BC2474" i="4"/>
  <c r="BA2622" i="4"/>
  <c r="BB2506" i="4"/>
  <c r="BA2586" i="4"/>
  <c r="BB2085" i="4"/>
  <c r="BC2353" i="4"/>
  <c r="BC1975" i="4"/>
  <c r="BA2380" i="4"/>
  <c r="BB2732" i="4"/>
  <c r="BC2292" i="4"/>
  <c r="BC2140" i="4"/>
  <c r="BA1952" i="4"/>
  <c r="BB1552" i="4"/>
  <c r="BC1502" i="4"/>
  <c r="BC1615" i="4"/>
  <c r="BC1552" i="4"/>
  <c r="BA1088" i="4"/>
  <c r="BC746" i="4"/>
  <c r="BB2316" i="4"/>
  <c r="BC1947" i="4"/>
  <c r="BB2305" i="4"/>
  <c r="BC2521" i="4"/>
  <c r="BC2370" i="4"/>
  <c r="BC2028" i="4"/>
  <c r="BA1902" i="4"/>
  <c r="BB1524" i="4"/>
  <c r="BC1474" i="4"/>
  <c r="BC1587" i="4"/>
  <c r="BC1468" i="4"/>
  <c r="BA2226" i="4"/>
  <c r="BB2236" i="4"/>
  <c r="BC1887" i="4"/>
  <c r="BC2160" i="4"/>
  <c r="BB2308" i="4"/>
  <c r="BB2052" i="4"/>
  <c r="BB1912" i="4"/>
  <c r="BB1795" i="4"/>
  <c r="BB1937" i="4"/>
  <c r="BC1414" i="4"/>
  <c r="BC1527" i="4"/>
  <c r="BC1348" i="4"/>
  <c r="BA1000" i="4"/>
  <c r="BC2142" i="4"/>
  <c r="BB2190" i="4"/>
  <c r="BA1849" i="4"/>
  <c r="BB2083" i="4"/>
  <c r="BC2205" i="4"/>
  <c r="BB1960" i="4"/>
  <c r="BB1843" i="4"/>
  <c r="BA2023" i="4"/>
  <c r="BA1734" i="4"/>
  <c r="BA1376" i="4"/>
  <c r="BA1489" i="4"/>
  <c r="BA940" i="4"/>
  <c r="BA1447" i="4"/>
  <c r="BA1049" i="4"/>
  <c r="BC707" i="4"/>
  <c r="BA1198" i="4"/>
  <c r="BC856" i="4"/>
  <c r="BB687" i="4"/>
  <c r="BA2946" i="4"/>
  <c r="BC2859" i="4"/>
  <c r="BB2970" i="4"/>
  <c r="BA2884" i="4"/>
  <c r="BC2712" i="4"/>
  <c r="BB2992" i="4"/>
  <c r="BA2862" i="4"/>
  <c r="BB2994" i="4"/>
  <c r="BA2908" i="4"/>
  <c r="BC2736" i="4"/>
  <c r="BB2714" i="4"/>
  <c r="BC2731" i="4"/>
  <c r="BA2457" i="4"/>
  <c r="BC2379" i="4"/>
  <c r="BC2348" i="4"/>
  <c r="BB2589" i="4"/>
  <c r="BB2602" i="4"/>
  <c r="BB2709" i="4"/>
  <c r="BB2266" i="4"/>
  <c r="BB2941" i="4"/>
  <c r="BA2460" i="4"/>
  <c r="BC2592" i="4"/>
  <c r="BA2487" i="4"/>
  <c r="BA2545" i="4"/>
  <c r="BC2070" i="4"/>
  <c r="BA2576" i="4"/>
  <c r="BA2589" i="4"/>
  <c r="BC2673" i="4"/>
  <c r="BA2253" i="4"/>
  <c r="BC2186" i="4"/>
  <c r="BB2562" i="4"/>
  <c r="BA2077" i="4"/>
  <c r="BC1735" i="4"/>
  <c r="BC1913" i="4"/>
  <c r="BC2830" i="4"/>
  <c r="BB1767" i="4"/>
  <c r="BB2349" i="4"/>
  <c r="BC1653" i="4"/>
  <c r="BA1604" i="4"/>
  <c r="BC1732" i="4"/>
  <c r="BC1375" i="4"/>
  <c r="BB1189" i="4"/>
  <c r="BA848" i="4"/>
  <c r="BC2487" i="4"/>
  <c r="BA2049" i="4"/>
  <c r="BC1707" i="4"/>
  <c r="BB1876" i="4"/>
  <c r="BA2561" i="4"/>
  <c r="BA1730" i="4"/>
  <c r="BB2172" i="4"/>
  <c r="BC1625" i="4"/>
  <c r="BA1576" i="4"/>
  <c r="BA1689" i="4"/>
  <c r="BC1347" i="4"/>
  <c r="BB1161" i="4"/>
  <c r="BB2371" i="4"/>
  <c r="BA1989" i="4"/>
  <c r="BC2424" i="4"/>
  <c r="BB1796" i="4"/>
  <c r="BB2328" i="4"/>
  <c r="BA2194" i="4"/>
  <c r="BB1975" i="4"/>
  <c r="BC1565" i="4"/>
  <c r="BA1516" i="4"/>
  <c r="BA1629" i="4"/>
  <c r="BA1606" i="4"/>
  <c r="BB1101" i="4"/>
  <c r="BA760" i="4"/>
  <c r="BA2320" i="4"/>
  <c r="BB1950" i="4"/>
  <c r="BB2312" i="4"/>
  <c r="BC2535" i="4"/>
  <c r="BB2400" i="4"/>
  <c r="BB2039" i="4"/>
  <c r="BA1907" i="4"/>
  <c r="BA1527" i="4"/>
  <c r="BB1477" i="4"/>
  <c r="BB1590" i="4"/>
  <c r="BA1212" i="4"/>
  <c r="BC582" i="4"/>
  <c r="BB2983" i="4"/>
  <c r="BA2897" i="4"/>
  <c r="BC3007" i="4"/>
  <c r="BB2921" i="4"/>
  <c r="BA2750" i="4"/>
  <c r="BC3029" i="4"/>
  <c r="BC2978" i="4"/>
  <c r="BC3031" i="4"/>
  <c r="BB3013" i="4"/>
  <c r="BA2774" i="4"/>
  <c r="BA2764" i="4"/>
  <c r="BB2786" i="4"/>
  <c r="BA2507" i="4"/>
  <c r="BA2417" i="4"/>
  <c r="BB2399" i="4"/>
  <c r="BC2626" i="4"/>
  <c r="BC2639" i="4"/>
  <c r="BC2827" i="4"/>
  <c r="BC2303" i="4"/>
  <c r="BB2828" i="4"/>
  <c r="BB2497" i="4"/>
  <c r="BB2667" i="4"/>
  <c r="BC2536" i="4"/>
  <c r="BC2679" i="4"/>
  <c r="BA2108" i="4"/>
  <c r="BB2613" i="4"/>
  <c r="BB2626" i="4"/>
  <c r="BB2774" i="4"/>
  <c r="BB2290" i="4"/>
  <c r="BC2229" i="4"/>
  <c r="BC2714" i="4"/>
  <c r="BB2114" i="4"/>
  <c r="BA1773" i="4"/>
  <c r="BB1963" i="4"/>
  <c r="BC2053" i="4"/>
  <c r="BB1825" i="4"/>
  <c r="BC1729" i="4"/>
  <c r="BA1691" i="4"/>
  <c r="BB1641" i="4"/>
  <c r="BB1925" i="4"/>
  <c r="BA1413" i="4"/>
  <c r="BC1226" i="4"/>
  <c r="BB885" i="4"/>
  <c r="BA2591" i="4"/>
  <c r="BB2086" i="4"/>
  <c r="BA1745" i="4"/>
  <c r="BA1926" i="4"/>
  <c r="BB2007" i="4"/>
  <c r="BA1780" i="4"/>
  <c r="BB2482" i="4"/>
  <c r="BA1663" i="4"/>
  <c r="BB1613" i="4"/>
  <c r="BC1757" i="4"/>
  <c r="BA1385" i="4"/>
  <c r="BC1198" i="4"/>
  <c r="BC2433" i="4"/>
  <c r="BB2026" i="4"/>
  <c r="BB2631" i="4"/>
  <c r="BA1846" i="4"/>
  <c r="BB2443" i="4"/>
  <c r="BA2615" i="4"/>
  <c r="BC2081" i="4"/>
  <c r="BA1603" i="4"/>
  <c r="BB1553" i="4"/>
  <c r="BB1666" i="4"/>
  <c r="BB1932" i="4"/>
  <c r="BC1138" i="4"/>
  <c r="BB797" i="4"/>
  <c r="BC2369" i="4"/>
  <c r="BC1987" i="4"/>
  <c r="BB2419" i="4"/>
  <c r="BC1794" i="4"/>
  <c r="BC2324" i="4"/>
  <c r="BC2188" i="4"/>
  <c r="BB1973" i="4"/>
  <c r="BB1564" i="4"/>
  <c r="BC1514" i="4"/>
  <c r="BC1627" i="4"/>
  <c r="BC1388" i="4"/>
  <c r="BA620" i="4"/>
  <c r="BC1187" i="4"/>
  <c r="BA1129" i="4"/>
  <c r="BC1608" i="4"/>
  <c r="BA990" i="4"/>
  <c r="BB719" i="4"/>
  <c r="BA290" i="4"/>
  <c r="BA1791" i="4"/>
  <c r="BC517" i="4"/>
  <c r="BB176" i="4"/>
  <c r="BA1015" i="4"/>
  <c r="BC402" i="4"/>
  <c r="BB310" i="4"/>
  <c r="BA297" i="4"/>
  <c r="BA659" i="4"/>
  <c r="BB1244" i="4"/>
  <c r="BC187" i="4"/>
  <c r="BB146" i="4"/>
  <c r="BA788" i="4"/>
  <c r="BB1314" i="4"/>
  <c r="BA973" i="4"/>
  <c r="BC1688" i="4"/>
  <c r="BA1122" i="4"/>
  <c r="BC780" i="4"/>
  <c r="BC576" i="4"/>
  <c r="BA230" i="4"/>
  <c r="BA1235" i="4"/>
  <c r="BC457" i="4"/>
  <c r="BA1031" i="4"/>
  <c r="BC146" i="4"/>
  <c r="BB1495" i="4"/>
  <c r="BB633" i="4"/>
  <c r="BA1201" i="4"/>
  <c r="BC859" i="4"/>
  <c r="BA1366" i="4"/>
  <c r="BC1008" i="4"/>
  <c r="BC1257" i="4"/>
  <c r="BB463" i="4"/>
  <c r="BA122" i="4"/>
  <c r="BA803" i="4"/>
  <c r="BC349" i="4"/>
  <c r="BC342" i="4"/>
  <c r="BA576" i="4"/>
  <c r="BA509" i="4"/>
  <c r="BA1115" i="4"/>
  <c r="BB298" i="4"/>
  <c r="BC1356" i="4"/>
  <c r="BA616" i="4"/>
  <c r="BC1183" i="4"/>
  <c r="BB842" i="4"/>
  <c r="BC1332" i="4"/>
  <c r="BB991" i="4"/>
  <c r="BB1188" i="4"/>
  <c r="BA446" i="4"/>
  <c r="BC104" i="4"/>
  <c r="BC733" i="4"/>
  <c r="BB332" i="4"/>
  <c r="BA300" i="4"/>
  <c r="BC558" i="4"/>
  <c r="BC439" i="4"/>
  <c r="BC837" i="4"/>
  <c r="BA229" i="4"/>
  <c r="BB540" i="4"/>
  <c r="BA1191" i="4"/>
  <c r="BC139" i="4"/>
  <c r="BB34" i="4"/>
  <c r="BC1075" i="4"/>
  <c r="BA1478" i="4"/>
  <c r="BC952" i="4"/>
  <c r="BC655" i="4"/>
  <c r="BB263" i="4"/>
  <c r="BA1403" i="4"/>
  <c r="BA491" i="4"/>
  <c r="BC149" i="4"/>
  <c r="BB908" i="4"/>
  <c r="BA376" i="4"/>
  <c r="BA168" i="4"/>
  <c r="BB17" i="4"/>
  <c r="BC515" i="4"/>
  <c r="BB1052" i="4"/>
  <c r="BC91" i="4"/>
  <c r="BB50" i="4"/>
  <c r="BC734" i="4"/>
  <c r="BC1287" i="4"/>
  <c r="BB946" i="4"/>
  <c r="BA1582" i="4"/>
  <c r="BB1095" i="4"/>
  <c r="BA754" i="4"/>
  <c r="BA550" i="4"/>
  <c r="BB203" i="4"/>
  <c r="BB1128" i="4"/>
  <c r="BA431" i="4"/>
  <c r="BC817" i="4"/>
  <c r="BA425" i="4"/>
  <c r="BA1308" i="4"/>
  <c r="BC606" i="4"/>
  <c r="BB1174" i="4"/>
  <c r="BA833" i="4"/>
  <c r="BB1323" i="4"/>
  <c r="BA982" i="4"/>
  <c r="BA1151" i="4"/>
  <c r="BC436" i="4"/>
  <c r="BB95" i="4"/>
  <c r="BA711" i="4"/>
  <c r="BA323" i="4"/>
  <c r="BC274" i="4"/>
  <c r="BB549" i="4"/>
  <c r="BB402" i="4"/>
  <c r="BA707" i="4"/>
  <c r="BA197" i="4"/>
  <c r="BC1238" i="4"/>
  <c r="BB589" i="4"/>
  <c r="BA1157" i="4"/>
  <c r="BC815" i="4"/>
  <c r="BA1306" i="4"/>
  <c r="BC964" i="4"/>
  <c r="BC1081" i="4"/>
  <c r="BB419" i="4"/>
  <c r="BA78" i="4"/>
  <c r="BC561" i="4"/>
  <c r="BC1105" i="4"/>
  <c r="BB326" i="4"/>
  <c r="BB558" i="4"/>
  <c r="BA937" i="4"/>
  <c r="BB1315" i="4"/>
  <c r="BA862" i="4"/>
  <c r="BC540" i="4"/>
  <c r="BA194" i="4"/>
  <c r="BA1091" i="4"/>
  <c r="BC421" i="4"/>
  <c r="BB80" i="4"/>
  <c r="BA678" i="4"/>
  <c r="BA1227" i="4"/>
  <c r="BB334" i="4"/>
  <c r="BC588" i="4"/>
  <c r="BB2935" i="4"/>
  <c r="BA2849" i="4"/>
  <c r="BC2959" i="4"/>
  <c r="BB2873" i="4"/>
  <c r="BA2702" i="4"/>
  <c r="BC2981" i="4"/>
  <c r="BC2840" i="4"/>
  <c r="BC2983" i="4"/>
  <c r="BB2897" i="4"/>
  <c r="BA2726" i="4"/>
  <c r="BA2700" i="4"/>
  <c r="BB2717" i="4"/>
  <c r="BB2445" i="4"/>
  <c r="BA2369" i="4"/>
  <c r="BC2334" i="4"/>
  <c r="BC2578" i="4"/>
  <c r="BC2591" i="4"/>
  <c r="BA2681" i="4"/>
  <c r="BC2255" i="4"/>
  <c r="BC2884" i="4"/>
  <c r="BC2982" i="4"/>
  <c r="BB2574" i="4"/>
  <c r="BC2472" i="4"/>
  <c r="BC2516" i="4"/>
  <c r="BA2060" i="4"/>
  <c r="BB2565" i="4"/>
  <c r="BB2973" i="4"/>
  <c r="BA2651" i="4"/>
  <c r="BB2242" i="4"/>
  <c r="BA2176" i="4"/>
  <c r="BA2534" i="4"/>
  <c r="BB2066" i="4"/>
  <c r="BA1725" i="4"/>
  <c r="BB1899" i="4"/>
  <c r="BB2697" i="4"/>
  <c r="BB1753" i="4"/>
  <c r="BB2253" i="4"/>
  <c r="BA1643" i="4"/>
  <c r="BB1593" i="4"/>
  <c r="BB1706" i="4"/>
  <c r="BA1365" i="4"/>
  <c r="BC1178" i="4"/>
  <c r="BB837" i="4"/>
  <c r="BB2459" i="4"/>
  <c r="BB2038" i="4"/>
  <c r="BA2747" i="4"/>
  <c r="BA1862" i="4"/>
  <c r="BB2504" i="4"/>
  <c r="BA1716" i="4"/>
  <c r="BC2129" i="4"/>
  <c r="BA1615" i="4"/>
  <c r="BB1565" i="4"/>
  <c r="BB1678" i="4"/>
  <c r="BA1337" i="4"/>
  <c r="BC1150" i="4"/>
  <c r="BB2357" i="4"/>
  <c r="BB1978" i="4"/>
  <c r="BA2387" i="4"/>
  <c r="BA2761" i="4"/>
  <c r="BA2300" i="4"/>
  <c r="BB2151" i="4"/>
  <c r="BC1956" i="4"/>
  <c r="BA1555" i="4"/>
  <c r="BB1505" i="4"/>
  <c r="BB1618" i="4"/>
  <c r="BB1563" i="4"/>
  <c r="BC1090" i="4"/>
  <c r="BB749" i="4"/>
  <c r="BC2305" i="4"/>
  <c r="BC1939" i="4"/>
  <c r="BA2284" i="4"/>
  <c r="BA2479" i="4"/>
  <c r="BB2285" i="4"/>
  <c r="BA2007" i="4"/>
  <c r="BA1888" i="4"/>
  <c r="BB1516" i="4"/>
  <c r="BC1466" i="4"/>
  <c r="BC1579" i="4"/>
  <c r="BB1169" i="4"/>
  <c r="BC1960" i="4"/>
  <c r="BA2994" i="4"/>
  <c r="BC2907" i="4"/>
  <c r="BB3018" i="4"/>
  <c r="BA2960" i="4"/>
  <c r="BC2760" i="4"/>
  <c r="BB2927" i="4"/>
  <c r="BA2841" i="4"/>
  <c r="BA2783" i="4"/>
  <c r="BA2927" i="4"/>
  <c r="BC2784" i="4"/>
  <c r="BB2781" i="4"/>
  <c r="BC2807" i="4"/>
  <c r="BA2521" i="4"/>
  <c r="BC2427" i="4"/>
  <c r="BC2420" i="4"/>
  <c r="BB2637" i="4"/>
  <c r="BB2650" i="4"/>
  <c r="BA2903" i="4"/>
  <c r="BB2314" i="4"/>
  <c r="BC2861" i="4"/>
  <c r="BA2508" i="4"/>
  <c r="BC2695" i="4"/>
  <c r="BA2551" i="4"/>
  <c r="BB2736" i="4"/>
  <c r="BC2118" i="4"/>
  <c r="BA2624" i="4"/>
  <c r="BA2637" i="4"/>
  <c r="BA2817" i="4"/>
  <c r="BA2301" i="4"/>
  <c r="BA2244" i="4"/>
  <c r="BB2782" i="4"/>
  <c r="BA2125" i="4"/>
  <c r="BC1783" i="4"/>
  <c r="BC1977" i="4"/>
  <c r="BA2075" i="4"/>
  <c r="BA1844" i="4"/>
  <c r="BA1744" i="4"/>
  <c r="BC1701" i="4"/>
  <c r="BA1652" i="4"/>
  <c r="BC2001" i="4"/>
  <c r="BC1423" i="4"/>
  <c r="BB1237" i="4"/>
  <c r="BA896" i="4"/>
  <c r="BC2633" i="4"/>
  <c r="BA2097" i="4"/>
  <c r="BC1755" i="4"/>
  <c r="BB1940" i="4"/>
  <c r="BC2021" i="4"/>
  <c r="BA1794" i="4"/>
  <c r="BB2830" i="4"/>
  <c r="BC1673" i="4"/>
  <c r="BA1624" i="4"/>
  <c r="BA1802" i="4"/>
  <c r="BC1395" i="4"/>
  <c r="BB1209" i="4"/>
  <c r="BC2455" i="4"/>
  <c r="BA2037" i="4"/>
  <c r="BA2733" i="4"/>
  <c r="BB1860" i="4"/>
  <c r="BA2497" i="4"/>
  <c r="BA1714" i="4"/>
  <c r="BB2124" i="4"/>
  <c r="BC1613" i="4"/>
  <c r="BA1564" i="4"/>
  <c r="BA1677" i="4"/>
  <c r="BC1335" i="4"/>
  <c r="BB1149" i="4"/>
  <c r="BA808" i="4"/>
  <c r="BA2384" i="4"/>
  <c r="BB1998" i="4"/>
  <c r="BA2465" i="4"/>
  <c r="BC1808" i="4"/>
  <c r="BB2353" i="4"/>
  <c r="BB2239" i="4"/>
  <c r="BB1992" i="4"/>
  <c r="BA1575" i="4"/>
  <c r="BB1525" i="4"/>
  <c r="BB1638" i="4"/>
  <c r="BA1474" i="4"/>
  <c r="BC630" i="4"/>
  <c r="BB1198" i="4"/>
  <c r="BA857" i="4"/>
  <c r="BC1360" i="4"/>
  <c r="BA1006" i="4"/>
  <c r="BA1247" i="4"/>
  <c r="BB2982" i="4"/>
  <c r="BA2896" i="4"/>
  <c r="BC2724" i="4"/>
  <c r="BB3004" i="4"/>
  <c r="BA2886" i="4"/>
  <c r="BC3028" i="4"/>
  <c r="BB3001" i="4"/>
  <c r="BA2956" i="4"/>
  <c r="BB3028" i="4"/>
  <c r="BA2968" i="4"/>
  <c r="BB2872" i="4"/>
  <c r="BC2510" i="4"/>
  <c r="BC2702" i="4"/>
  <c r="BB2554" i="4"/>
  <c r="BC2750" i="4"/>
  <c r="BB2762" i="4"/>
  <c r="BC2783" i="4"/>
  <c r="BA2505" i="4"/>
  <c r="BC2415" i="4"/>
  <c r="BC2396" i="4"/>
  <c r="BB2609" i="4"/>
  <c r="BB2622" i="4"/>
  <c r="BC2762" i="4"/>
  <c r="BB2286" i="4"/>
  <c r="BB2224" i="4"/>
  <c r="BB2744" i="4"/>
  <c r="BC2761" i="4"/>
  <c r="BB2487" i="4"/>
  <c r="BB2402" i="4"/>
  <c r="BA2379" i="4"/>
  <c r="BA2219" i="4"/>
  <c r="BC2232" i="4"/>
  <c r="BA1885" i="4"/>
  <c r="BB2155" i="4"/>
  <c r="BB2301" i="4"/>
  <c r="BC2041" i="4"/>
  <c r="BB1907" i="4"/>
  <c r="BB1791" i="4"/>
  <c r="BA1918" i="4"/>
  <c r="BA1412" i="4"/>
  <c r="BA1525" i="4"/>
  <c r="BB1343" i="4"/>
  <c r="BB997" i="4"/>
  <c r="BC2158" i="4"/>
  <c r="BB2198" i="4"/>
  <c r="BA1857" i="4"/>
  <c r="BB2099" i="4"/>
  <c r="BC2226" i="4"/>
  <c r="BC1974" i="4"/>
  <c r="BC1857" i="4"/>
  <c r="BC2148" i="4"/>
  <c r="BB1755" i="4"/>
  <c r="BA1384" i="4"/>
  <c r="BA1497" i="4"/>
  <c r="BC1310" i="4"/>
  <c r="BA2040" i="4"/>
  <c r="BB2138" i="4"/>
  <c r="BA1797" i="4"/>
  <c r="BB1995" i="4"/>
  <c r="BC2101" i="4"/>
  <c r="BA1868" i="4"/>
  <c r="BC1761" i="4"/>
  <c r="BB1727" i="4"/>
  <c r="BB1665" i="4"/>
  <c r="BA2202" i="4"/>
  <c r="BA1437" i="4"/>
  <c r="BC1250" i="4"/>
  <c r="BB909" i="4"/>
  <c r="BB2644" i="4"/>
  <c r="BC2099" i="4"/>
  <c r="BB1758" i="4"/>
  <c r="BA1944" i="4"/>
  <c r="BB2025" i="4"/>
  <c r="BA1799" i="4"/>
  <c r="BA1710" i="4"/>
  <c r="BB1676" i="4"/>
  <c r="BC1626" i="4"/>
  <c r="BC1820" i="4"/>
  <c r="BB1398" i="4"/>
  <c r="BC758" i="4"/>
  <c r="BC3019" i="4"/>
  <c r="BB2965" i="4"/>
  <c r="BA2762" i="4"/>
  <c r="BC2928" i="4"/>
  <c r="BB2842" i="4"/>
  <c r="BA2953" i="4"/>
  <c r="BC2866" i="4"/>
  <c r="BB2695" i="4"/>
  <c r="BC2952" i="4"/>
  <c r="BB2866" i="4"/>
  <c r="BB2808" i="4"/>
  <c r="BA2548" i="4"/>
  <c r="BB2817" i="4"/>
  <c r="BB2616" i="4"/>
  <c r="BA2225" i="4"/>
  <c r="BA2832" i="4"/>
  <c r="BA2879" i="4"/>
  <c r="BA2555" i="4"/>
  <c r="BA2453" i="4"/>
  <c r="BC2477" i="4"/>
  <c r="BC2646" i="4"/>
  <c r="BC2659" i="4"/>
  <c r="BA2400" i="4"/>
  <c r="BC2323" i="4"/>
  <c r="BA2274" i="4"/>
  <c r="BB2805" i="4"/>
  <c r="BC2831" i="4"/>
  <c r="BA2537" i="4"/>
  <c r="BC2439" i="4"/>
  <c r="BC2444" i="4"/>
  <c r="BA2032" i="4"/>
  <c r="BC2282" i="4"/>
  <c r="BB1922" i="4"/>
  <c r="BC2237" i="4"/>
  <c r="BA2403" i="4"/>
  <c r="BA2191" i="4"/>
  <c r="BC1973" i="4"/>
  <c r="BB1857" i="4"/>
  <c r="BA1499" i="4"/>
  <c r="BB1449" i="4"/>
  <c r="BB1562" i="4"/>
  <c r="BA1418" i="4"/>
  <c r="BC1034" i="4"/>
  <c r="BA2242" i="4"/>
  <c r="BB2245" i="4"/>
  <c r="BB1894" i="4"/>
  <c r="BA2174" i="4"/>
  <c r="BA2326" i="4"/>
  <c r="BA2079" i="4"/>
  <c r="BA1924" i="4"/>
  <c r="BB1807" i="4"/>
  <c r="BB1984" i="4"/>
  <c r="BB1421" i="4"/>
  <c r="BB1534" i="4"/>
  <c r="BA1362" i="4"/>
  <c r="BC2114" i="4"/>
  <c r="BC2175" i="4"/>
  <c r="BB1834" i="4"/>
  <c r="BA2054" i="4"/>
  <c r="BB2176" i="4"/>
  <c r="BA1934" i="4"/>
  <c r="BB1817" i="4"/>
  <c r="BA1911" i="4"/>
  <c r="BC1702" i="4"/>
  <c r="BB1361" i="4"/>
  <c r="BB1474" i="4"/>
  <c r="BA1288" i="4"/>
  <c r="BC946" i="4"/>
  <c r="BA2036" i="4"/>
  <c r="BA2137" i="4"/>
  <c r="BC1795" i="4"/>
  <c r="BC1993" i="4"/>
  <c r="BA2099" i="4"/>
  <c r="BB1865" i="4"/>
  <c r="BA1760" i="4"/>
  <c r="BA1724" i="4"/>
  <c r="BA1664" i="4"/>
  <c r="BC2180" i="4"/>
  <c r="BC1435" i="4"/>
  <c r="BB833" i="4"/>
  <c r="BB1340" i="4"/>
  <c r="BC995" i="4"/>
  <c r="BA809" i="4"/>
  <c r="BB1187" i="4"/>
  <c r="BA734" i="4"/>
  <c r="BB439" i="4"/>
  <c r="BA98" i="4"/>
  <c r="BB716" i="4"/>
  <c r="BC325" i="4"/>
  <c r="BB281" i="4"/>
  <c r="BA552" i="4"/>
  <c r="BA413" i="4"/>
  <c r="BA731" i="4"/>
  <c r="BB202" i="4"/>
  <c r="BA175" i="4"/>
  <c r="BC438" i="4"/>
  <c r="BC347" i="4"/>
  <c r="BA1100" i="4"/>
  <c r="BA1690" i="4"/>
  <c r="BB1122" i="4"/>
  <c r="BA781" i="4"/>
  <c r="BB1271" i="4"/>
  <c r="BA930" i="4"/>
  <c r="BA943" i="4"/>
  <c r="BB379" i="4"/>
  <c r="BA38" i="4"/>
  <c r="BB616" i="4"/>
  <c r="BA159" i="4"/>
  <c r="BC294" i="4"/>
  <c r="BA610" i="4"/>
  <c r="BA860" i="4"/>
  <c r="BA1367" i="4"/>
  <c r="BA1009" i="4"/>
  <c r="BC667" i="4"/>
  <c r="BA1158" i="4"/>
  <c r="BC816" i="4"/>
  <c r="BC623" i="4"/>
  <c r="BB271" i="4"/>
  <c r="BA1467" i="4"/>
  <c r="BA499" i="4"/>
  <c r="BC157" i="4"/>
  <c r="BB940" i="4"/>
  <c r="BA384" i="4"/>
  <c r="BC194" i="4"/>
  <c r="BB89" i="4"/>
  <c r="BC563" i="4"/>
  <c r="BB825" i="4"/>
  <c r="BA1333" i="4"/>
  <c r="BC991" i="4"/>
  <c r="BB1989" i="4"/>
  <c r="BC1140" i="4"/>
  <c r="BB799" i="4"/>
  <c r="BC600" i="4"/>
  <c r="BA254" i="4"/>
  <c r="BA1331" i="4"/>
  <c r="BC481" i="4"/>
  <c r="BB140" i="4"/>
  <c r="BA871" i="4"/>
  <c r="BC366" i="4"/>
  <c r="BC138" i="4"/>
  <c r="BA1355" i="4"/>
  <c r="BB414" i="4"/>
  <c r="BB156" i="4"/>
  <c r="BA404" i="4"/>
  <c r="BC58" i="4"/>
  <c r="BB1703" i="4"/>
  <c r="BA777" i="4"/>
  <c r="BA1150" i="4"/>
  <c r="BB1416" i="4"/>
  <c r="BC412" i="4"/>
  <c r="BB71" i="4"/>
  <c r="BA663" i="4"/>
  <c r="BA299" i="4"/>
  <c r="BA216" i="4"/>
  <c r="BB525" i="4"/>
  <c r="BB306" i="4"/>
  <c r="BB566" i="4"/>
  <c r="BA149" i="4"/>
  <c r="BC121" i="4"/>
  <c r="BC390" i="4"/>
  <c r="BA16" i="4"/>
  <c r="BB1033" i="4"/>
  <c r="BB1583" i="4"/>
  <c r="BC1095" i="4"/>
  <c r="BB754" i="4"/>
  <c r="BC1244" i="4"/>
  <c r="BB903" i="4"/>
  <c r="BB836" i="4"/>
  <c r="BC352" i="4"/>
  <c r="BC350" i="4"/>
  <c r="BC580" i="4"/>
  <c r="BC105" i="4"/>
  <c r="BC949" i="4"/>
  <c r="BC367" i="4"/>
  <c r="BC806" i="4"/>
  <c r="BC1323" i="4"/>
  <c r="BB982" i="4"/>
  <c r="BB1757" i="4"/>
  <c r="BB1131" i="4"/>
  <c r="BA790" i="4"/>
  <c r="BB588" i="4"/>
  <c r="BC244" i="4"/>
  <c r="BC1293" i="4"/>
  <c r="BB472" i="4"/>
  <c r="BA131" i="4"/>
  <c r="BC833" i="4"/>
  <c r="BB357" i="4"/>
  <c r="BB109" i="4"/>
  <c r="BA1195" i="4"/>
  <c r="BA313" i="4"/>
  <c r="BA772" i="4"/>
  <c r="BB1306" i="4"/>
  <c r="BA965" i="4"/>
  <c r="BC1656" i="4"/>
  <c r="BA1114" i="4"/>
  <c r="BC772" i="4"/>
  <c r="BC568" i="4"/>
  <c r="BB227" i="4"/>
  <c r="BB1224" i="4"/>
  <c r="BC177" i="4"/>
  <c r="BB361" i="4"/>
  <c r="BA1259" i="4"/>
  <c r="BC1235" i="4"/>
  <c r="BA681" i="4"/>
  <c r="BB1059" i="4"/>
  <c r="BB1012" i="4"/>
  <c r="BB343" i="4"/>
  <c r="BC326" i="4"/>
  <c r="BA571" i="4"/>
  <c r="BC229" i="4"/>
  <c r="BB1228" i="4"/>
  <c r="BA456" i="4"/>
  <c r="BC115" i="4"/>
  <c r="BC235" i="4"/>
  <c r="BA1618" i="4"/>
  <c r="BC306" i="4"/>
  <c r="BB606" i="4"/>
  <c r="BA517" i="4"/>
  <c r="BC894" i="4"/>
  <c r="BC1401" i="4"/>
  <c r="BB1026" i="4"/>
  <c r="BA685" i="4"/>
  <c r="BB1175" i="4"/>
  <c r="BA834" i="4"/>
  <c r="BA647" i="4"/>
  <c r="BB283" i="4"/>
  <c r="BC1628" i="4"/>
  <c r="BA511" i="4"/>
  <c r="BA212" i="4"/>
  <c r="BA177" i="4"/>
  <c r="BB1344" i="4"/>
  <c r="BC686" i="4"/>
  <c r="BB1254" i="4"/>
  <c r="BA913" i="4"/>
  <c r="BC1472" i="4"/>
  <c r="BA1062" i="4"/>
  <c r="BB1739" i="4"/>
  <c r="BC516" i="4"/>
  <c r="BB175" i="4"/>
  <c r="BB1016" i="4"/>
  <c r="BA403" i="4"/>
  <c r="BC61" i="4"/>
  <c r="BA646" i="4"/>
  <c r="BB928" i="4"/>
  <c r="BA172" i="4"/>
  <c r="BC511" i="4"/>
  <c r="BB446" i="4"/>
  <c r="BB669" i="4"/>
  <c r="BA1237" i="4"/>
  <c r="BC895" i="4"/>
  <c r="BA1438" i="4"/>
  <c r="BC1044" i="4"/>
  <c r="BC1469" i="4"/>
  <c r="BB499" i="4"/>
  <c r="BA158" i="4"/>
  <c r="BA947" i="4"/>
  <c r="BC385" i="4"/>
  <c r="BB44" i="4"/>
  <c r="BA623" i="4"/>
  <c r="BB688" i="4"/>
  <c r="BB81" i="4"/>
  <c r="BB442" i="4"/>
  <c r="BA627" i="4"/>
  <c r="BA1475" i="4"/>
  <c r="BA205" i="4"/>
  <c r="BA1225" i="4"/>
  <c r="BC675" i="4"/>
  <c r="BA1054" i="4"/>
  <c r="BC969" i="4"/>
  <c r="BA338" i="4"/>
  <c r="BB313" i="4"/>
  <c r="BC2971" i="4"/>
  <c r="BB2885" i="4"/>
  <c r="BA2714" i="4"/>
  <c r="BC2993" i="4"/>
  <c r="BC2864" i="4"/>
  <c r="BA3018" i="4"/>
  <c r="BC2958" i="4"/>
  <c r="BC2909" i="4"/>
  <c r="BC3017" i="4"/>
  <c r="BC2912" i="4"/>
  <c r="BC2833" i="4"/>
  <c r="BA2500" i="4"/>
  <c r="BB2674" i="4"/>
  <c r="BB2540" i="4"/>
  <c r="BC2693" i="4"/>
  <c r="BA2748" i="4"/>
  <c r="BB2765" i="4"/>
  <c r="BA2491" i="4"/>
  <c r="BA2405" i="4"/>
  <c r="BC2382" i="4"/>
  <c r="BC2598" i="4"/>
  <c r="BC2611" i="4"/>
  <c r="BB2734" i="4"/>
  <c r="BC2275" i="4"/>
  <c r="BA2210" i="4"/>
  <c r="BB2730" i="4"/>
  <c r="BC2747" i="4"/>
  <c r="BA2473" i="4"/>
  <c r="BC2391" i="4"/>
  <c r="BC2364" i="4"/>
  <c r="BC2194" i="4"/>
  <c r="BC2218" i="4"/>
  <c r="BB1874" i="4"/>
  <c r="BA2134" i="4"/>
  <c r="BC2272" i="4"/>
  <c r="BB2008" i="4"/>
  <c r="BB1888" i="4"/>
  <c r="BB1777" i="4"/>
  <c r="BA1842" i="4"/>
  <c r="BB1401" i="4"/>
  <c r="BB1514" i="4"/>
  <c r="BA1328" i="4"/>
  <c r="BC986" i="4"/>
  <c r="BB2137" i="4"/>
  <c r="BC2187" i="4"/>
  <c r="BB1846" i="4"/>
  <c r="BA2078" i="4"/>
  <c r="BB2200" i="4"/>
  <c r="BB1955" i="4"/>
  <c r="BC1838" i="4"/>
  <c r="BB1996" i="4"/>
  <c r="BA1727" i="4"/>
  <c r="BB1373" i="4"/>
  <c r="BB1486" i="4"/>
  <c r="BA1300" i="4"/>
  <c r="BA2825" i="4"/>
  <c r="BC2127" i="4"/>
  <c r="BB1786" i="4"/>
  <c r="BB1981" i="4"/>
  <c r="BB2080" i="4"/>
  <c r="BC1848" i="4"/>
  <c r="BB1747" i="4"/>
  <c r="BB1704" i="4"/>
  <c r="BC1654" i="4"/>
  <c r="BB2031" i="4"/>
  <c r="BB1426" i="4"/>
  <c r="BA1240" i="4"/>
  <c r="BC898" i="4"/>
  <c r="BC2601" i="4"/>
  <c r="BA2089" i="4"/>
  <c r="BC1747" i="4"/>
  <c r="BC1929" i="4"/>
  <c r="BA2011" i="4"/>
  <c r="BB1783" i="4"/>
  <c r="BB2539" i="4"/>
  <c r="BC1665" i="4"/>
  <c r="BA1616" i="4"/>
  <c r="BC1764" i="4"/>
  <c r="BC1387" i="4"/>
  <c r="BB737" i="4"/>
  <c r="BB3030" i="4"/>
  <c r="BA3008" i="4"/>
  <c r="BC2772" i="4"/>
  <c r="BB2939" i="4"/>
  <c r="BA2853" i="4"/>
  <c r="BC2963" i="4"/>
  <c r="BB2877" i="4"/>
  <c r="BA2706" i="4"/>
  <c r="BB2963" i="4"/>
  <c r="BA2877" i="4"/>
  <c r="BA2819" i="4"/>
  <c r="BC2558" i="4"/>
  <c r="BA2882" i="4"/>
  <c r="BC2637" i="4"/>
  <c r="BC2235" i="4"/>
  <c r="BC2868" i="4"/>
  <c r="BC2921" i="4"/>
  <c r="BA2569" i="4"/>
  <c r="BB2467" i="4"/>
  <c r="BA2506" i="4"/>
  <c r="BB2657" i="4"/>
  <c r="BA2671" i="4"/>
  <c r="BC2410" i="4"/>
  <c r="BB2334" i="4"/>
  <c r="BB2288" i="4"/>
  <c r="BC2826" i="4"/>
  <c r="BB2868" i="4"/>
  <c r="BB2551" i="4"/>
  <c r="BB2450" i="4"/>
  <c r="BB2470" i="4"/>
  <c r="BC2042" i="4"/>
  <c r="BC2296" i="4"/>
  <c r="BA1933" i="4"/>
  <c r="BA2266" i="4"/>
  <c r="BC2445" i="4"/>
  <c r="BC2242" i="4"/>
  <c r="BC1992" i="4"/>
  <c r="BA1876" i="4"/>
  <c r="BC1509" i="4"/>
  <c r="BA1460" i="4"/>
  <c r="BA1573" i="4"/>
  <c r="BB1439" i="4"/>
  <c r="BB1045" i="4"/>
  <c r="BA704" i="4"/>
  <c r="BB2259" i="4"/>
  <c r="BA1905" i="4"/>
  <c r="BB2195" i="4"/>
  <c r="BC2354" i="4"/>
  <c r="BC2121" i="4"/>
  <c r="BA1943" i="4"/>
  <c r="BA1826" i="4"/>
  <c r="BA2122" i="4"/>
  <c r="BA1432" i="4"/>
  <c r="BA1545" i="4"/>
  <c r="BB1383" i="4"/>
  <c r="BA2136" i="4"/>
  <c r="BB2186" i="4"/>
  <c r="BA1845" i="4"/>
  <c r="BB2075" i="4"/>
  <c r="BC2197" i="4"/>
  <c r="BB1953" i="4"/>
  <c r="BB1836" i="4"/>
  <c r="BA1987" i="4"/>
  <c r="BB1723" i="4"/>
  <c r="BA1372" i="4"/>
  <c r="BA1485" i="4"/>
  <c r="BC1298" i="4"/>
  <c r="BB957" i="4"/>
  <c r="BB2057" i="4"/>
  <c r="BC2147" i="4"/>
  <c r="BB1806" i="4"/>
  <c r="BA2008" i="4"/>
  <c r="BB2120" i="4"/>
  <c r="BB1884" i="4"/>
  <c r="BA1774" i="4"/>
  <c r="BB1752" i="4"/>
  <c r="BC1674" i="4"/>
  <c r="BC2682" i="4"/>
  <c r="BB1446" i="4"/>
  <c r="BC854" i="4"/>
  <c r="BC1361" i="4"/>
  <c r="BB1006" i="4"/>
  <c r="BA665" i="4"/>
  <c r="BB1155" i="4"/>
  <c r="BA814" i="4"/>
  <c r="BB620" i="4"/>
  <c r="BB3016" i="4"/>
  <c r="BA2910" i="4"/>
  <c r="BC2927" i="4"/>
  <c r="BB2841" i="4"/>
  <c r="BA2670" i="4"/>
  <c r="BC2949" i="4"/>
  <c r="BB2807" i="4"/>
  <c r="BC2951" i="4"/>
  <c r="BB2865" i="4"/>
  <c r="BA2694" i="4"/>
  <c r="BA2660" i="4"/>
  <c r="BC2674" i="4"/>
  <c r="BB2413" i="4"/>
  <c r="BA2337" i="4"/>
  <c r="BA2292" i="4"/>
  <c r="BC2546" i="4"/>
  <c r="BA2812" i="4"/>
  <c r="BC2613" i="4"/>
  <c r="BC2223" i="4"/>
  <c r="BB2797" i="4"/>
  <c r="BC2823" i="4"/>
  <c r="BC2531" i="4"/>
  <c r="BC2435" i="4"/>
  <c r="BC2436" i="4"/>
  <c r="BA2028" i="4"/>
  <c r="BB2533" i="4"/>
  <c r="BA2763" i="4"/>
  <c r="BA2587" i="4"/>
  <c r="BB2210" i="4"/>
  <c r="BA2144" i="4"/>
  <c r="BC2449" i="4"/>
  <c r="BB2034" i="4"/>
  <c r="BB2704" i="4"/>
  <c r="BC1856" i="4"/>
  <c r="BA2483" i="4"/>
  <c r="BC1710" i="4"/>
  <c r="BC2113" i="4"/>
  <c r="BA1611" i="4"/>
  <c r="BB1561" i="4"/>
  <c r="BB1674" i="4"/>
  <c r="BB2636" i="4"/>
  <c r="BC1146" i="4"/>
  <c r="BB805" i="4"/>
  <c r="BC2394" i="4"/>
  <c r="BB2006" i="4"/>
  <c r="BC2507" i="4"/>
  <c r="BB1819" i="4"/>
  <c r="BC2374" i="4"/>
  <c r="BA2296" i="4"/>
  <c r="BA2010" i="4"/>
  <c r="BA1583" i="4"/>
  <c r="BB1533" i="4"/>
  <c r="BB1646" i="4"/>
  <c r="BB1675" i="4"/>
  <c r="BC1118" i="4"/>
  <c r="BC2314" i="4"/>
  <c r="BB1946" i="4"/>
  <c r="BC2301" i="4"/>
  <c r="BB2514" i="4"/>
  <c r="BB2356" i="4"/>
  <c r="BC2024" i="4"/>
  <c r="BA1900" i="4"/>
  <c r="BA1523" i="4"/>
  <c r="BB1473" i="4"/>
  <c r="BB1586" i="4"/>
  <c r="BA1466" i="4"/>
  <c r="BC1058" i="4"/>
  <c r="BB717" i="4"/>
  <c r="BA2263" i="4"/>
  <c r="BC1907" i="4"/>
  <c r="BC2200" i="4"/>
  <c r="BC2361" i="4"/>
  <c r="BB2132" i="4"/>
  <c r="BA1948" i="4"/>
  <c r="BA1831" i="4"/>
  <c r="BC2164" i="4"/>
  <c r="BC1434" i="4"/>
  <c r="BC1547" i="4"/>
  <c r="BB1057" i="4"/>
  <c r="BB1631" i="4"/>
  <c r="BC2940" i="4"/>
  <c r="BB2854" i="4"/>
  <c r="BA2965" i="4"/>
  <c r="BC2878" i="4"/>
  <c r="BB2707" i="4"/>
  <c r="BA2987" i="4"/>
  <c r="BB2851" i="4"/>
  <c r="BA2989" i="4"/>
  <c r="BC2902" i="4"/>
  <c r="BB2731" i="4"/>
  <c r="BA2707" i="4"/>
  <c r="BB2724" i="4"/>
  <c r="BC2450" i="4"/>
  <c r="BB2374" i="4"/>
  <c r="BC2341" i="4"/>
  <c r="BA2584" i="4"/>
  <c r="BA2597" i="4"/>
  <c r="BA2695" i="4"/>
  <c r="BA2261" i="4"/>
  <c r="BA2906" i="4"/>
  <c r="BC2454" i="4"/>
  <c r="BA2582" i="4"/>
  <c r="BC2479" i="4"/>
  <c r="BA2531" i="4"/>
  <c r="BB2065" i="4"/>
  <c r="BC2570" i="4"/>
  <c r="BC2583" i="4"/>
  <c r="BC2661" i="4"/>
  <c r="BC2247" i="4"/>
  <c r="BB2181" i="4"/>
  <c r="BB2548" i="4"/>
  <c r="BC2071" i="4"/>
  <c r="BB1730" i="4"/>
  <c r="BC1906" i="4"/>
  <c r="BB2754" i="4"/>
  <c r="BB1760" i="4"/>
  <c r="BB2292" i="4"/>
  <c r="BB1648" i="4"/>
  <c r="BC1598" i="4"/>
  <c r="BC1718" i="4"/>
  <c r="BB1370" i="4"/>
  <c r="BA1184" i="4"/>
  <c r="BC842" i="4"/>
  <c r="BC2473" i="4"/>
  <c r="BC2043" i="4"/>
  <c r="BA2820" i="4"/>
  <c r="BB1869" i="4"/>
  <c r="BC2532" i="4"/>
  <c r="BA1723" i="4"/>
  <c r="BA2151" i="4"/>
  <c r="BB1620" i="4"/>
  <c r="BC1570" i="4"/>
  <c r="BC1683" i="4"/>
  <c r="BB1342" i="4"/>
  <c r="BA1156" i="4"/>
  <c r="BB2364" i="4"/>
  <c r="BC1983" i="4"/>
  <c r="BB2403" i="4"/>
  <c r="BB2844" i="4"/>
  <c r="BA2314" i="4"/>
  <c r="BC2172" i="4"/>
  <c r="BA1966" i="4"/>
  <c r="BB1560" i="4"/>
  <c r="BC1510" i="4"/>
  <c r="BC1623" i="4"/>
  <c r="BC1584" i="4"/>
  <c r="BA1096" i="4"/>
  <c r="BC754" i="4"/>
  <c r="BC2312" i="4"/>
  <c r="BA1945" i="4"/>
  <c r="BA2298" i="4"/>
  <c r="BB2507" i="4"/>
  <c r="BA2342" i="4"/>
  <c r="BB2021" i="4"/>
  <c r="BB1897" i="4"/>
  <c r="BC1521" i="4"/>
  <c r="BA1472" i="4"/>
  <c r="BA1585" i="4"/>
  <c r="BC1190" i="4"/>
  <c r="BA2250" i="4"/>
  <c r="BA1145" i="4"/>
  <c r="BC1043" i="4"/>
  <c r="BB1435" i="4"/>
  <c r="BB931" i="4"/>
  <c r="BB627" i="4"/>
  <c r="BB247" i="4"/>
  <c r="BB1304" i="4"/>
  <c r="BA475" i="4"/>
  <c r="BC133" i="4"/>
  <c r="BB844" i="4"/>
  <c r="BA360" i="4"/>
  <c r="BB117" i="4"/>
  <c r="BC1237" i="4"/>
  <c r="BA345" i="4"/>
  <c r="BB924" i="4"/>
  <c r="BC27" i="4"/>
  <c r="BC1253" i="4"/>
  <c r="BB705" i="4"/>
  <c r="BC1271" i="4"/>
  <c r="BB930" i="4"/>
  <c r="BA1518" i="4"/>
  <c r="BB1079" i="4"/>
  <c r="BA738" i="4"/>
  <c r="BA534" i="4"/>
  <c r="BB187" i="4"/>
  <c r="BB1064" i="4"/>
  <c r="BA415" i="4"/>
  <c r="BB707" i="4"/>
  <c r="BC150" i="4"/>
  <c r="BA1244" i="4"/>
  <c r="BC590" i="4"/>
  <c r="BB1158" i="4"/>
  <c r="BA817" i="4"/>
  <c r="BB1307" i="4"/>
  <c r="BA966" i="4"/>
  <c r="BA1087" i="4"/>
  <c r="BC420" i="4"/>
  <c r="BB79" i="4"/>
  <c r="BA679" i="4"/>
  <c r="BA307" i="4"/>
  <c r="BA236" i="4"/>
  <c r="BB533" i="4"/>
  <c r="BB338" i="4"/>
  <c r="BC604" i="4"/>
  <c r="BA165" i="4"/>
  <c r="BC1174" i="4"/>
  <c r="BC1998" i="4"/>
  <c r="BA1141" i="4"/>
  <c r="BC799" i="4"/>
  <c r="BA1290" i="4"/>
  <c r="BC948" i="4"/>
  <c r="BC1017" i="4"/>
  <c r="BB403" i="4"/>
  <c r="BA62" i="4"/>
  <c r="BB648" i="4"/>
  <c r="BC289" i="4"/>
  <c r="BA1711" i="4"/>
  <c r="BA516" i="4"/>
  <c r="BA269" i="4"/>
  <c r="BA529" i="4"/>
  <c r="BB130" i="4"/>
  <c r="BA455" i="4"/>
  <c r="BC849" i="4"/>
  <c r="BB189" i="4"/>
  <c r="BC669" i="4"/>
  <c r="BB990" i="4"/>
  <c r="BB1371" i="4"/>
  <c r="BA894" i="4"/>
  <c r="BA578" i="4"/>
  <c r="BC220" i="4"/>
  <c r="BC1197" i="4"/>
  <c r="BB448" i="4"/>
  <c r="BA107" i="4"/>
  <c r="BC737" i="4"/>
  <c r="BC250" i="4"/>
  <c r="BA32" i="4"/>
  <c r="BA811" i="4"/>
  <c r="BC134" i="4"/>
  <c r="BA718" i="4"/>
  <c r="BC130" i="4"/>
  <c r="BA594" i="4"/>
  <c r="BB677" i="4"/>
  <c r="BA1245" i="4"/>
  <c r="BC903" i="4"/>
  <c r="BA1454" i="4"/>
  <c r="BC1052" i="4"/>
  <c r="BA1570" i="4"/>
  <c r="BA502" i="4"/>
  <c r="BC160" i="4"/>
  <c r="BC957" i="4"/>
  <c r="BB388" i="4"/>
  <c r="BB612" i="4"/>
  <c r="BC965" i="4"/>
  <c r="BB1137" i="4"/>
  <c r="BC1760" i="4"/>
  <c r="BC1131" i="4"/>
  <c r="BB790" i="4"/>
  <c r="BC1280" i="4"/>
  <c r="BB939" i="4"/>
  <c r="BB980" i="4"/>
  <c r="BA394" i="4"/>
  <c r="BC52" i="4"/>
  <c r="BC635" i="4"/>
  <c r="BB280" i="4"/>
  <c r="BB1559" i="4"/>
  <c r="BC506" i="4"/>
  <c r="BC231" i="4"/>
  <c r="BC491" i="4"/>
  <c r="BC111" i="4"/>
  <c r="BC1070" i="4"/>
  <c r="BA1658" i="4"/>
  <c r="BB1114" i="4"/>
  <c r="BA773" i="4"/>
  <c r="BB1263" i="4"/>
  <c r="BA922" i="4"/>
  <c r="BA911" i="4"/>
  <c r="BC376" i="4"/>
  <c r="BB35" i="4"/>
  <c r="BB476" i="4"/>
  <c r="BB764" i="4"/>
  <c r="BC451" i="4"/>
  <c r="BC114" i="4"/>
  <c r="BC883" i="4"/>
  <c r="BC1256" i="4"/>
  <c r="BB803" i="4"/>
  <c r="BC492" i="4"/>
  <c r="BB151" i="4"/>
  <c r="BB920" i="4"/>
  <c r="BA379" i="4"/>
  <c r="BC37" i="4"/>
  <c r="BA614" i="4"/>
  <c r="BA642" i="4"/>
  <c r="BC46" i="4"/>
  <c r="BC415" i="4"/>
  <c r="BA271" i="4"/>
  <c r="BA540" i="4"/>
  <c r="BA1051" i="4"/>
  <c r="BB1313" i="4"/>
  <c r="BA608" i="4"/>
  <c r="BC1175" i="4"/>
  <c r="BB834" i="4"/>
  <c r="BC1324" i="4"/>
  <c r="BB983" i="4"/>
  <c r="BB1156" i="4"/>
  <c r="BC432" i="4"/>
  <c r="BB91" i="4"/>
  <c r="BA703" i="4"/>
  <c r="BB276" i="4"/>
  <c r="BC454" i="4"/>
  <c r="BC42" i="4"/>
  <c r="BC966" i="4"/>
  <c r="BC1473" i="4"/>
  <c r="BB1062" i="4"/>
  <c r="BA721" i="4"/>
  <c r="BB1211" i="4"/>
  <c r="BA870" i="4"/>
  <c r="BA714" i="4"/>
  <c r="BC324" i="4"/>
  <c r="BA280" i="4"/>
  <c r="BB552" i="4"/>
  <c r="BA211" i="4"/>
  <c r="BC1153" i="4"/>
  <c r="BB437" i="4"/>
  <c r="BB78" i="4"/>
  <c r="BA120" i="4"/>
  <c r="BA1147" i="4"/>
  <c r="BA932" i="4"/>
  <c r="BA1439" i="4"/>
  <c r="BA1045" i="4"/>
  <c r="BC703" i="4"/>
  <c r="BA1194" i="4"/>
  <c r="BC852" i="4"/>
  <c r="BB679" i="4"/>
  <c r="BB307" i="4"/>
  <c r="BC234" i="4"/>
  <c r="BA535" i="4"/>
  <c r="BC193" i="4"/>
  <c r="BB1084" i="4"/>
  <c r="BA420" i="4"/>
  <c r="BC43" i="4"/>
  <c r="BB29" i="4"/>
  <c r="BC869" i="4"/>
  <c r="BA231" i="4"/>
  <c r="BB457" i="4"/>
  <c r="BA505" i="4"/>
  <c r="BA873" i="4"/>
  <c r="BB1251" i="4"/>
  <c r="BA798" i="4"/>
  <c r="BB487" i="4"/>
  <c r="BA146" i="4"/>
  <c r="BA899" i="4"/>
  <c r="BC373" i="4"/>
  <c r="BB32" i="4"/>
  <c r="BA607" i="4"/>
  <c r="BC613" i="4"/>
  <c r="BA20" i="4"/>
  <c r="BB394" i="4"/>
  <c r="BB260" i="4"/>
  <c r="BB529" i="4"/>
  <c r="BB880" i="4"/>
  <c r="BA1292" i="4"/>
  <c r="BC602" i="4"/>
  <c r="BB1170" i="4"/>
  <c r="BA829" i="4"/>
  <c r="BB1319" i="4"/>
  <c r="BA978" i="4"/>
  <c r="BA1135" i="4"/>
  <c r="BB427" i="4"/>
  <c r="BA86" i="4"/>
  <c r="BB692" i="4"/>
  <c r="BC265" i="4"/>
  <c r="BA444" i="4"/>
  <c r="BA457" i="4"/>
  <c r="BA956" i="4"/>
  <c r="BA1463" i="4"/>
  <c r="BA1057" i="4"/>
  <c r="BC715" i="4"/>
  <c r="BA1206" i="4"/>
  <c r="BC864" i="4"/>
  <c r="BB703" i="4"/>
  <c r="BB319" i="4"/>
  <c r="BB265" i="4"/>
  <c r="BA547" i="4"/>
  <c r="BC205" i="4"/>
  <c r="BB1132" i="4"/>
  <c r="BA432" i="4"/>
  <c r="BC67" i="4"/>
  <c r="BB93" i="4"/>
  <c r="BC1061" i="4"/>
  <c r="BB11" i="4"/>
  <c r="AT42" i="5" s="1"/>
  <c r="BA15" i="4"/>
  <c r="BA13" i="4"/>
  <c r="BA14" i="4"/>
  <c r="BA11" i="4"/>
  <c r="BA12" i="4"/>
  <c r="AS14" i="4"/>
  <c r="AZ14" i="4" s="1"/>
  <c r="AS15" i="4"/>
  <c r="AZ15" i="4" s="1"/>
  <c r="AS12" i="4"/>
  <c r="AZ12" i="4" s="1"/>
  <c r="BJ3" i="5" s="1"/>
  <c r="AS13" i="4"/>
  <c r="AZ13" i="4" s="1"/>
  <c r="AY44" i="5" l="1"/>
  <c r="AY39" i="5"/>
  <c r="CI11" i="4"/>
  <c r="CN11" i="4" s="1"/>
  <c r="BT11" i="4"/>
  <c r="BT12" i="4"/>
  <c r="CI12" i="4"/>
  <c r="BT13" i="4"/>
  <c r="CI13" i="4"/>
  <c r="BT14" i="4"/>
  <c r="CI14" i="4"/>
  <c r="BT15" i="4"/>
  <c r="CI15" i="4"/>
  <c r="AP444" i="4"/>
  <c r="AO444" i="4"/>
  <c r="AO20" i="4"/>
  <c r="AP20" i="4"/>
  <c r="AP540" i="4"/>
  <c r="AO540" i="4"/>
  <c r="AP475" i="4"/>
  <c r="AO475" i="4"/>
  <c r="AP2314" i="4"/>
  <c r="AO2314" i="4"/>
  <c r="AO2531" i="4"/>
  <c r="AP2531" i="4"/>
  <c r="AP1943" i="4"/>
  <c r="AO1943" i="4"/>
  <c r="AP1876" i="4"/>
  <c r="AO1876" i="4"/>
  <c r="AP2877" i="4"/>
  <c r="AO2877" i="4"/>
  <c r="AO205" i="4"/>
  <c r="AP205" i="4"/>
  <c r="AP547" i="4"/>
  <c r="AO547" i="4"/>
  <c r="AP1463" i="4"/>
  <c r="AO1463" i="4"/>
  <c r="AO1135" i="4"/>
  <c r="AP1135" i="4"/>
  <c r="AP420" i="4"/>
  <c r="AO420" i="4"/>
  <c r="AO1194" i="4"/>
  <c r="AP1194" i="4"/>
  <c r="AO703" i="4"/>
  <c r="AP703" i="4"/>
  <c r="AO608" i="4"/>
  <c r="AP608" i="4"/>
  <c r="AO614" i="4"/>
  <c r="AP614" i="4"/>
  <c r="AP922" i="4"/>
  <c r="AO922" i="4"/>
  <c r="AO1570" i="4"/>
  <c r="AP1570" i="4"/>
  <c r="AO718" i="4"/>
  <c r="AP718" i="4"/>
  <c r="AP679" i="4"/>
  <c r="AO679" i="4"/>
  <c r="AO360" i="4"/>
  <c r="AP360" i="4"/>
  <c r="AP1096" i="4"/>
  <c r="AO1096" i="4"/>
  <c r="AO2261" i="4"/>
  <c r="AP2261" i="4"/>
  <c r="AO2707" i="4"/>
  <c r="AP2707" i="4"/>
  <c r="AO2965" i="4"/>
  <c r="AP2965" i="4"/>
  <c r="AP1523" i="4"/>
  <c r="AO1523" i="4"/>
  <c r="AP2292" i="4"/>
  <c r="AO2292" i="4"/>
  <c r="AO814" i="4"/>
  <c r="AP814" i="4"/>
  <c r="AO1372" i="4"/>
  <c r="AP1372" i="4"/>
  <c r="AO1573" i="4"/>
  <c r="AP1573" i="4"/>
  <c r="AO1933" i="4"/>
  <c r="AP1933" i="4"/>
  <c r="AO2011" i="4"/>
  <c r="AP2011" i="4"/>
  <c r="AO2210" i="4"/>
  <c r="AP2210" i="4"/>
  <c r="AP1054" i="4"/>
  <c r="AO1054" i="4"/>
  <c r="AP1062" i="4"/>
  <c r="AO1062" i="4"/>
  <c r="AP834" i="4"/>
  <c r="AO834" i="4"/>
  <c r="AO456" i="4"/>
  <c r="AP456" i="4"/>
  <c r="AP681" i="4"/>
  <c r="AO681" i="4"/>
  <c r="AO790" i="4"/>
  <c r="AP790" i="4"/>
  <c r="AP663" i="4"/>
  <c r="AO663" i="4"/>
  <c r="AP1150" i="4"/>
  <c r="AO1150" i="4"/>
  <c r="AP404" i="4"/>
  <c r="AO404" i="4"/>
  <c r="AO1333" i="4"/>
  <c r="AP1333" i="4"/>
  <c r="AP499" i="4"/>
  <c r="AO499" i="4"/>
  <c r="AP1367" i="4"/>
  <c r="AO1367" i="4"/>
  <c r="AO159" i="4"/>
  <c r="AP159" i="4"/>
  <c r="AP943" i="4"/>
  <c r="AO943" i="4"/>
  <c r="AP413" i="4"/>
  <c r="AO413" i="4"/>
  <c r="AP1724" i="4"/>
  <c r="AO1724" i="4"/>
  <c r="AO2326" i="4"/>
  <c r="AP2326" i="4"/>
  <c r="AO2242" i="4"/>
  <c r="AP2242" i="4"/>
  <c r="AP2191" i="4"/>
  <c r="AO2191" i="4"/>
  <c r="AP2537" i="4"/>
  <c r="AO2537" i="4"/>
  <c r="AP2832" i="4"/>
  <c r="AO2832" i="4"/>
  <c r="AP2548" i="4"/>
  <c r="AO2548" i="4"/>
  <c r="AP1944" i="4"/>
  <c r="AO1944" i="4"/>
  <c r="AP2040" i="4"/>
  <c r="AO2040" i="4"/>
  <c r="AO1412" i="4"/>
  <c r="AP1412" i="4"/>
  <c r="AP2956" i="4"/>
  <c r="AO2956" i="4"/>
  <c r="AP1247" i="4"/>
  <c r="AO1247" i="4"/>
  <c r="AP2384" i="4"/>
  <c r="AO2384" i="4"/>
  <c r="AO1677" i="4"/>
  <c r="AP1677" i="4"/>
  <c r="AO1714" i="4"/>
  <c r="AP1714" i="4"/>
  <c r="AO2037" i="4"/>
  <c r="AP2037" i="4"/>
  <c r="AO1802" i="4"/>
  <c r="AP1802" i="4"/>
  <c r="AO1794" i="4"/>
  <c r="AP1794" i="4"/>
  <c r="AP2097" i="4"/>
  <c r="AO2097" i="4"/>
  <c r="AP1744" i="4"/>
  <c r="AO1744" i="4"/>
  <c r="AO2301" i="4"/>
  <c r="AP2301" i="4"/>
  <c r="AP2508" i="4"/>
  <c r="AO2508" i="4"/>
  <c r="AP2521" i="4"/>
  <c r="AO2521" i="4"/>
  <c r="AP2927" i="4"/>
  <c r="AO2927" i="4"/>
  <c r="AP2994" i="4"/>
  <c r="AO2994" i="4"/>
  <c r="AP1716" i="4"/>
  <c r="AO1716" i="4"/>
  <c r="AO1365" i="4"/>
  <c r="AP1365" i="4"/>
  <c r="AP1725" i="4"/>
  <c r="AO1725" i="4"/>
  <c r="AP2060" i="4"/>
  <c r="AO2060" i="4"/>
  <c r="AP2702" i="4"/>
  <c r="AO2702" i="4"/>
  <c r="AO678" i="4"/>
  <c r="AP678" i="4"/>
  <c r="AO194" i="4"/>
  <c r="AP194" i="4"/>
  <c r="AP937" i="4"/>
  <c r="AO937" i="4"/>
  <c r="AO711" i="4"/>
  <c r="AP711" i="4"/>
  <c r="AO982" i="4"/>
  <c r="AP982" i="4"/>
  <c r="AO431" i="4"/>
  <c r="AP431" i="4"/>
  <c r="AP754" i="4"/>
  <c r="AO754" i="4"/>
  <c r="AO376" i="4"/>
  <c r="AP376" i="4"/>
  <c r="AP1403" i="4"/>
  <c r="AO1403" i="4"/>
  <c r="AP1478" i="4"/>
  <c r="AO1478" i="4"/>
  <c r="AP1191" i="4"/>
  <c r="AO1191" i="4"/>
  <c r="AO616" i="4"/>
  <c r="AP616" i="4"/>
  <c r="AO509" i="4"/>
  <c r="AP509" i="4"/>
  <c r="AO803" i="4"/>
  <c r="AP803" i="4"/>
  <c r="AP1791" i="4"/>
  <c r="AO1791" i="4"/>
  <c r="AP1603" i="4"/>
  <c r="AO1603" i="4"/>
  <c r="AP1846" i="4"/>
  <c r="AO1846" i="4"/>
  <c r="AP1663" i="4"/>
  <c r="AO1663" i="4"/>
  <c r="AO1926" i="4"/>
  <c r="AP1926" i="4"/>
  <c r="AO2764" i="4"/>
  <c r="AP2764" i="4"/>
  <c r="AO1212" i="4"/>
  <c r="AP1212" i="4"/>
  <c r="AO1907" i="4"/>
  <c r="AP1907" i="4"/>
  <c r="AO848" i="4"/>
  <c r="AP848" i="4"/>
  <c r="AO1604" i="4"/>
  <c r="AP1604" i="4"/>
  <c r="AO2589" i="4"/>
  <c r="AP2589" i="4"/>
  <c r="AP2487" i="4"/>
  <c r="AO2487" i="4"/>
  <c r="AP2862" i="4"/>
  <c r="AO2862" i="4"/>
  <c r="AP1447" i="4"/>
  <c r="AO1447" i="4"/>
  <c r="AO1734" i="4"/>
  <c r="AP1734" i="4"/>
  <c r="AP2488" i="4"/>
  <c r="AO2488" i="4"/>
  <c r="AP3006" i="4"/>
  <c r="AO3006" i="4"/>
  <c r="AP2919" i="4"/>
  <c r="AO2919" i="4"/>
  <c r="AO1356" i="4"/>
  <c r="AP1356" i="4"/>
  <c r="AP1416" i="4"/>
  <c r="AO1416" i="4"/>
  <c r="AP2238" i="4"/>
  <c r="AO2238" i="4"/>
  <c r="AO1557" i="4"/>
  <c r="AP1557" i="4"/>
  <c r="AO1917" i="4"/>
  <c r="AP1917" i="4"/>
  <c r="AO2267" i="4"/>
  <c r="AP2267" i="4"/>
  <c r="AO2796" i="4"/>
  <c r="AP2796" i="4"/>
  <c r="AO3032" i="4"/>
  <c r="AP3032" i="4"/>
  <c r="AP110" i="4"/>
  <c r="AO110" i="4"/>
  <c r="AP1342" i="4"/>
  <c r="AO1342" i="4"/>
  <c r="AO582" i="4"/>
  <c r="AP582" i="4"/>
  <c r="AP328" i="4"/>
  <c r="AO328" i="4"/>
  <c r="AO853" i="4"/>
  <c r="AP853" i="4"/>
  <c r="AP341" i="4"/>
  <c r="AO341" i="4"/>
  <c r="AP19" i="4"/>
  <c r="AO19" i="4"/>
  <c r="AP474" i="4"/>
  <c r="AO474" i="4"/>
  <c r="AO189" i="4"/>
  <c r="AP189" i="4"/>
  <c r="AP187" i="4"/>
  <c r="AO187" i="4"/>
  <c r="AO36" i="4"/>
  <c r="AP36" i="4"/>
  <c r="AO694" i="4"/>
  <c r="AP694" i="4"/>
  <c r="AO202" i="4"/>
  <c r="AP202" i="4"/>
  <c r="AO1202" i="4"/>
  <c r="AP1202" i="4"/>
  <c r="AP948" i="4"/>
  <c r="AO948" i="4"/>
  <c r="AP370" i="4"/>
  <c r="AO370" i="4"/>
  <c r="AP1289" i="4"/>
  <c r="AO1289" i="4"/>
  <c r="AO84" i="4"/>
  <c r="AP84" i="4"/>
  <c r="AP1662" i="4"/>
  <c r="AO1662" i="4"/>
  <c r="AO117" i="4"/>
  <c r="AP117" i="4"/>
  <c r="AO1602" i="4"/>
  <c r="AP1602" i="4"/>
  <c r="AP953" i="4"/>
  <c r="AO953" i="4"/>
  <c r="AP2372" i="4"/>
  <c r="AO2372" i="4"/>
  <c r="AP2617" i="4"/>
  <c r="AO2617" i="4"/>
  <c r="AP2498" i="4"/>
  <c r="AO2498" i="4"/>
  <c r="AP1697" i="4"/>
  <c r="AO1697" i="4"/>
  <c r="AP2057" i="4"/>
  <c r="AO2057" i="4"/>
  <c r="AP1296" i="4"/>
  <c r="AO1296" i="4"/>
  <c r="AP1968" i="4"/>
  <c r="AO1968" i="4"/>
  <c r="AP2070" i="4"/>
  <c r="AO2070" i="4"/>
  <c r="AP2322" i="4"/>
  <c r="AO2322" i="4"/>
  <c r="AO3016" i="4"/>
  <c r="AP3016" i="4"/>
  <c r="AP2986" i="4"/>
  <c r="AO2986" i="4"/>
  <c r="AP1571" i="4"/>
  <c r="AO1571" i="4"/>
  <c r="AP1631" i="4"/>
  <c r="AO1631" i="4"/>
  <c r="AP2002" i="4"/>
  <c r="AO2002" i="4"/>
  <c r="AP2494" i="4"/>
  <c r="AO2494" i="4"/>
  <c r="AP2356" i="4"/>
  <c r="AO2356" i="4"/>
  <c r="AP1036" i="4"/>
  <c r="AO1036" i="4"/>
  <c r="AP1812" i="4"/>
  <c r="AO1812" i="4"/>
  <c r="AO1048" i="4"/>
  <c r="AP1048" i="4"/>
  <c r="AO1108" i="4"/>
  <c r="AP1108" i="4"/>
  <c r="AP2425" i="4"/>
  <c r="AO2425" i="4"/>
  <c r="AO2213" i="4"/>
  <c r="AP2213" i="4"/>
  <c r="AP3030" i="4"/>
  <c r="AO3030" i="4"/>
  <c r="AP890" i="4"/>
  <c r="AO890" i="4"/>
  <c r="AO587" i="4"/>
  <c r="AP587" i="4"/>
  <c r="AO631" i="4"/>
  <c r="AP631" i="4"/>
  <c r="AP673" i="4"/>
  <c r="AO673" i="4"/>
  <c r="AO1718" i="4"/>
  <c r="AP1718" i="4"/>
  <c r="AP372" i="4"/>
  <c r="AO372" i="4"/>
  <c r="AO28" i="4"/>
  <c r="AP28" i="4"/>
  <c r="AP302" i="4"/>
  <c r="AO302" i="4"/>
  <c r="AO161" i="4"/>
  <c r="AP161" i="4"/>
  <c r="AP1039" i="4"/>
  <c r="AO1039" i="4"/>
  <c r="AP954" i="4"/>
  <c r="AO954" i="4"/>
  <c r="AO805" i="4"/>
  <c r="AP805" i="4"/>
  <c r="AO1196" i="4"/>
  <c r="AP1196" i="4"/>
  <c r="AP633" i="4"/>
  <c r="AO633" i="4"/>
  <c r="AP426" i="4"/>
  <c r="AO426" i="4"/>
  <c r="AP596" i="4"/>
  <c r="AO596" i="4"/>
  <c r="AO1277" i="4"/>
  <c r="AP1277" i="4"/>
  <c r="AO49" i="4"/>
  <c r="AP49" i="4"/>
  <c r="AP967" i="4"/>
  <c r="AO967" i="4"/>
  <c r="AP1323" i="4"/>
  <c r="AO1323" i="4"/>
  <c r="AP139" i="4"/>
  <c r="AO139" i="4"/>
  <c r="AP836" i="4"/>
  <c r="AO836" i="4"/>
  <c r="AP1078" i="4"/>
  <c r="AO1078" i="4"/>
  <c r="AP850" i="4"/>
  <c r="AO850" i="4"/>
  <c r="AO472" i="4"/>
  <c r="AP472" i="4"/>
  <c r="AO615" i="4"/>
  <c r="AP615" i="4"/>
  <c r="AO661" i="4"/>
  <c r="AP661" i="4"/>
  <c r="AP339" i="4"/>
  <c r="AO339" i="4"/>
  <c r="AO26" i="4"/>
  <c r="AP26" i="4"/>
  <c r="AP1215" i="4"/>
  <c r="AO1215" i="4"/>
  <c r="AO998" i="4"/>
  <c r="AP998" i="4"/>
  <c r="AO93" i="4"/>
  <c r="AP93" i="4"/>
  <c r="AO228" i="4"/>
  <c r="AP228" i="4"/>
  <c r="AO715" i="4"/>
  <c r="AP715" i="4"/>
  <c r="AP1035" i="4"/>
  <c r="AO1035" i="4"/>
  <c r="AO31" i="4"/>
  <c r="AP31" i="4"/>
  <c r="AO53" i="4"/>
  <c r="AP53" i="4"/>
  <c r="AP783" i="4"/>
  <c r="AO783" i="4"/>
  <c r="AO741" i="4"/>
  <c r="AP741" i="4"/>
  <c r="AP419" i="4"/>
  <c r="AO419" i="4"/>
  <c r="AO353" i="4"/>
  <c r="AP353" i="4"/>
  <c r="AO18" i="4"/>
  <c r="AP18" i="4"/>
  <c r="AP548" i="4"/>
  <c r="AO548" i="4"/>
  <c r="AP2652" i="4"/>
  <c r="AO2652" i="4"/>
  <c r="AP1446" i="4"/>
  <c r="AO1446" i="4"/>
  <c r="AO1771" i="4"/>
  <c r="AP1771" i="4"/>
  <c r="AP1854" i="4"/>
  <c r="AO1854" i="4"/>
  <c r="AP2684" i="4"/>
  <c r="AO2684" i="4"/>
  <c r="AP1784" i="4"/>
  <c r="AO1784" i="4"/>
  <c r="AO880" i="4"/>
  <c r="AP880" i="4"/>
  <c r="AP2759" i="4"/>
  <c r="AO2759" i="4"/>
  <c r="AP2492" i="4"/>
  <c r="AO2492" i="4"/>
  <c r="AP2978" i="4"/>
  <c r="AO2978" i="4"/>
  <c r="AO133" i="4"/>
  <c r="AP133" i="4"/>
  <c r="AP1768" i="4"/>
  <c r="AO1768" i="4"/>
  <c r="AP801" i="4"/>
  <c r="AO801" i="4"/>
  <c r="AP1307" i="4"/>
  <c r="AO1307" i="4"/>
  <c r="AP599" i="4"/>
  <c r="AO599" i="4"/>
  <c r="AO279" i="4"/>
  <c r="AP279" i="4"/>
  <c r="AP975" i="4"/>
  <c r="AO975" i="4"/>
  <c r="AP655" i="4"/>
  <c r="AO655" i="4"/>
  <c r="AP462" i="4"/>
  <c r="AO462" i="4"/>
  <c r="AO17" i="4"/>
  <c r="AP17" i="4"/>
  <c r="AP246" i="4"/>
  <c r="AO246" i="4"/>
  <c r="AO24" i="4"/>
  <c r="AP24" i="4"/>
  <c r="AP799" i="4"/>
  <c r="AO799" i="4"/>
  <c r="AO885" i="4"/>
  <c r="AP885" i="4"/>
  <c r="AP469" i="4"/>
  <c r="AO469" i="4"/>
  <c r="AP51" i="4"/>
  <c r="AO51" i="4"/>
  <c r="AP506" i="4"/>
  <c r="AO506" i="4"/>
  <c r="AP219" i="4"/>
  <c r="AO219" i="4"/>
  <c r="AP2069" i="4"/>
  <c r="AO2069" i="4"/>
  <c r="AP1851" i="4"/>
  <c r="AO1851" i="4"/>
  <c r="AO2129" i="4"/>
  <c r="AP2129" i="4"/>
  <c r="AO2333" i="4"/>
  <c r="AP2333" i="4"/>
  <c r="AP2540" i="4"/>
  <c r="AO2540" i="4"/>
  <c r="AP2687" i="4"/>
  <c r="AO2687" i="4"/>
  <c r="AO2959" i="4"/>
  <c r="AP2959" i="4"/>
  <c r="AP3026" i="4"/>
  <c r="AO3026" i="4"/>
  <c r="AP1520" i="4"/>
  <c r="AO1520" i="4"/>
  <c r="AO2339" i="4"/>
  <c r="AP2339" i="4"/>
  <c r="AP1772" i="4"/>
  <c r="AO1772" i="4"/>
  <c r="AO1787" i="4"/>
  <c r="AP1787" i="4"/>
  <c r="AP2645" i="4"/>
  <c r="AO2645" i="4"/>
  <c r="AP2514" i="4"/>
  <c r="AO2514" i="4"/>
  <c r="AO1434" i="4"/>
  <c r="AP1434" i="4"/>
  <c r="AO2259" i="4"/>
  <c r="AP2259" i="4"/>
  <c r="AP1978" i="4"/>
  <c r="AO1978" i="4"/>
  <c r="AP2430" i="4"/>
  <c r="AO2430" i="4"/>
  <c r="AP1595" i="4"/>
  <c r="AO1595" i="4"/>
  <c r="AP2128" i="4"/>
  <c r="AO2128" i="4"/>
  <c r="AP2321" i="4"/>
  <c r="AO2321" i="4"/>
  <c r="AP2678" i="4"/>
  <c r="AO2678" i="4"/>
  <c r="AP2878" i="4"/>
  <c r="AO2878" i="4"/>
  <c r="AP1473" i="4"/>
  <c r="AO1473" i="4"/>
  <c r="AP1815" i="4"/>
  <c r="AO1815" i="4"/>
  <c r="AO1833" i="4"/>
  <c r="AP1833" i="4"/>
  <c r="AP1072" i="4"/>
  <c r="AO1072" i="4"/>
  <c r="AP2503" i="4"/>
  <c r="AO2503" i="4"/>
  <c r="AO2904" i="4"/>
  <c r="AP2904" i="4"/>
  <c r="AO981" i="4"/>
  <c r="AP981" i="4"/>
  <c r="AP147" i="4"/>
  <c r="AO147" i="4"/>
  <c r="AO1682" i="4"/>
  <c r="AP1682" i="4"/>
  <c r="AO184" i="4"/>
  <c r="AP184" i="4"/>
  <c r="AO315" i="4"/>
  <c r="AP315" i="4"/>
  <c r="AO709" i="4"/>
  <c r="AP709" i="4"/>
  <c r="AP1175" i="4"/>
  <c r="AO1175" i="4"/>
  <c r="AO330" i="4"/>
  <c r="AP330" i="4"/>
  <c r="AO1330" i="4"/>
  <c r="AP1330" i="4"/>
  <c r="AP437" i="4"/>
  <c r="AO437" i="4"/>
  <c r="AP43" i="4"/>
  <c r="AO43" i="4"/>
  <c r="AP498" i="4"/>
  <c r="AO498" i="4"/>
  <c r="AO37" i="4"/>
  <c r="AP37" i="4"/>
  <c r="AP753" i="4"/>
  <c r="AO753" i="4"/>
  <c r="AP530" i="4"/>
  <c r="AO530" i="4"/>
  <c r="AP1081" i="4"/>
  <c r="AO1081" i="4"/>
  <c r="AP1408" i="4"/>
  <c r="AO1408" i="4"/>
  <c r="AP2026" i="4"/>
  <c r="AO2026" i="4"/>
  <c r="AO2515" i="4"/>
  <c r="AP2515" i="4"/>
  <c r="AO2859" i="4"/>
  <c r="AP2859" i="4"/>
  <c r="AP2871" i="4"/>
  <c r="AO2871" i="4"/>
  <c r="AP2185" i="4"/>
  <c r="AO2185" i="4"/>
  <c r="AO2014" i="4"/>
  <c r="AP2014" i="4"/>
  <c r="AO2570" i="4"/>
  <c r="AP2570" i="4"/>
  <c r="AP2775" i="4"/>
  <c r="AO2775" i="4"/>
  <c r="AP2721" i="4"/>
  <c r="AO2721" i="4"/>
  <c r="AP2638" i="4"/>
  <c r="AO2638" i="4"/>
  <c r="AP2727" i="4"/>
  <c r="AO2727" i="4"/>
  <c r="AP3001" i="4"/>
  <c r="AO3001" i="4"/>
  <c r="AP1566" i="4"/>
  <c r="AO1566" i="4"/>
  <c r="AP1699" i="4"/>
  <c r="AO1699" i="4"/>
  <c r="AO1974" i="4"/>
  <c r="AP1974" i="4"/>
  <c r="AO2184" i="4"/>
  <c r="AP2184" i="4"/>
  <c r="AO2720" i="4"/>
  <c r="AP2720" i="4"/>
  <c r="AP2666" i="4"/>
  <c r="AO2666" i="4"/>
  <c r="AP2823" i="4"/>
  <c r="AO2823" i="4"/>
  <c r="AP1176" i="4"/>
  <c r="AO1176" i="4"/>
  <c r="AP1896" i="4"/>
  <c r="AO1896" i="4"/>
  <c r="AO1236" i="4"/>
  <c r="AP1236" i="4"/>
  <c r="AP1976" i="4"/>
  <c r="AO1976" i="4"/>
  <c r="AO2341" i="4"/>
  <c r="AP2341" i="4"/>
  <c r="AP2481" i="4"/>
  <c r="AO2481" i="4"/>
  <c r="AP2915" i="4"/>
  <c r="AO2915" i="4"/>
  <c r="AO241" i="4"/>
  <c r="AP241" i="4"/>
  <c r="AP507" i="4"/>
  <c r="AO507" i="4"/>
  <c r="AO974" i="4"/>
  <c r="AP974" i="4"/>
  <c r="AO901" i="4"/>
  <c r="AP901" i="4"/>
  <c r="AO533" i="4"/>
  <c r="AP533" i="4"/>
  <c r="AP67" i="4"/>
  <c r="AO67" i="4"/>
  <c r="AP522" i="4"/>
  <c r="AO522" i="4"/>
  <c r="AO289" i="4"/>
  <c r="AP289" i="4"/>
  <c r="AP235" i="4"/>
  <c r="AO235" i="4"/>
  <c r="AO549" i="4"/>
  <c r="AP549" i="4"/>
  <c r="AP945" i="4"/>
  <c r="AO945" i="4"/>
  <c r="AO717" i="4"/>
  <c r="AP717" i="4"/>
  <c r="AO417" i="4"/>
  <c r="AP417" i="4"/>
  <c r="AP1183" i="4"/>
  <c r="AO1183" i="4"/>
  <c r="AP1273" i="4"/>
  <c r="AO1273" i="4"/>
  <c r="AP1600" i="4"/>
  <c r="AO1600" i="4"/>
  <c r="AP1906" i="4"/>
  <c r="AO1906" i="4"/>
  <c r="AP1927" i="4"/>
  <c r="AO1927" i="4"/>
  <c r="AP1860" i="4"/>
  <c r="AO1860" i="4"/>
  <c r="AP2744" i="4"/>
  <c r="AO2744" i="4"/>
  <c r="AO2490" i="4"/>
  <c r="AP2490" i="4"/>
  <c r="AP1764" i="4"/>
  <c r="AO1764" i="4"/>
  <c r="AP2138" i="4"/>
  <c r="AO2138" i="4"/>
  <c r="AO1461" i="4"/>
  <c r="AP1461" i="4"/>
  <c r="AO1821" i="4"/>
  <c r="AP1821" i="4"/>
  <c r="AP2156" i="4"/>
  <c r="AO2156" i="4"/>
  <c r="AO2571" i="4"/>
  <c r="AP2571" i="4"/>
  <c r="AP2798" i="4"/>
  <c r="AO2798" i="4"/>
  <c r="AP793" i="4"/>
  <c r="AO793" i="4"/>
  <c r="AO1995" i="4"/>
  <c r="AP1995" i="4"/>
  <c r="AP1542" i="4"/>
  <c r="AO1542" i="4"/>
  <c r="AO1947" i="4"/>
  <c r="AP1947" i="4"/>
  <c r="AO2560" i="4"/>
  <c r="AP2560" i="4"/>
  <c r="AO2667" i="4"/>
  <c r="AP2667" i="4"/>
  <c r="AO1891" i="4"/>
  <c r="AP1891" i="4"/>
  <c r="AO1402" i="4"/>
  <c r="AP1402" i="4"/>
  <c r="AP1843" i="4"/>
  <c r="AO1843" i="4"/>
  <c r="AP1579" i="4"/>
  <c r="AO1579" i="4"/>
  <c r="AP1814" i="4"/>
  <c r="AO1814" i="4"/>
  <c r="AP2112" i="4"/>
  <c r="AO2112" i="4"/>
  <c r="AP2489" i="4"/>
  <c r="AO2489" i="4"/>
  <c r="AP2305" i="4"/>
  <c r="AO2305" i="4"/>
  <c r="AP2988" i="4"/>
  <c r="AO2988" i="4"/>
  <c r="AP2846" i="4"/>
  <c r="AO2846" i="4"/>
  <c r="AO167" i="4"/>
  <c r="AP167" i="4"/>
  <c r="AP521" i="4"/>
  <c r="AO521" i="4"/>
  <c r="AO758" i="4"/>
  <c r="AP758" i="4"/>
  <c r="AO220" i="4"/>
  <c r="AP220" i="4"/>
  <c r="AP618" i="4"/>
  <c r="AO618" i="4"/>
  <c r="AP1187" i="4"/>
  <c r="AO1187" i="4"/>
  <c r="AP1487" i="4"/>
  <c r="AO1487" i="4"/>
  <c r="AO263" i="4"/>
  <c r="AP263" i="4"/>
  <c r="AP515" i="4"/>
  <c r="AO515" i="4"/>
  <c r="AP1399" i="4"/>
  <c r="AO1399" i="4"/>
  <c r="AP1007" i="4"/>
  <c r="AO1007" i="4"/>
  <c r="AP477" i="4"/>
  <c r="AO477" i="4"/>
  <c r="AP771" i="4"/>
  <c r="AO771" i="4"/>
  <c r="AP842" i="4"/>
  <c r="AO842" i="4"/>
  <c r="AO57" i="4"/>
  <c r="AP57" i="4"/>
  <c r="AO255" i="4"/>
  <c r="AP255" i="4"/>
  <c r="AO1165" i="4"/>
  <c r="AP1165" i="4"/>
  <c r="AP585" i="4"/>
  <c r="AO585" i="4"/>
  <c r="AP1246" i="4"/>
  <c r="AO1246" i="4"/>
  <c r="AP2062" i="4"/>
  <c r="AO2062" i="4"/>
  <c r="AO2280" i="4"/>
  <c r="AP2280" i="4"/>
  <c r="AO2200" i="4"/>
  <c r="AP2200" i="4"/>
  <c r="AO736" i="4"/>
  <c r="AP736" i="4"/>
  <c r="AO1492" i="4"/>
  <c r="AP1492" i="4"/>
  <c r="AP2738" i="4"/>
  <c r="AO2738" i="4"/>
  <c r="AP844" i="4"/>
  <c r="AO844" i="4"/>
  <c r="AO1738" i="4"/>
  <c r="AP1738" i="4"/>
  <c r="AO952" i="4"/>
  <c r="AP952" i="4"/>
  <c r="AO2187" i="4"/>
  <c r="AP2187" i="4"/>
  <c r="AP2847" i="4"/>
  <c r="AO2847" i="4"/>
  <c r="AP2562" i="4"/>
  <c r="AO2562" i="4"/>
  <c r="AP3025" i="4"/>
  <c r="AO3025" i="4"/>
  <c r="AP1681" i="4"/>
  <c r="AO1681" i="4"/>
  <c r="AO2038" i="4"/>
  <c r="AP2038" i="4"/>
  <c r="AP2398" i="4"/>
  <c r="AO2398" i="4"/>
  <c r="AO2285" i="4"/>
  <c r="AP2285" i="4"/>
  <c r="AO2757" i="4"/>
  <c r="AP2757" i="4"/>
  <c r="AO281" i="4"/>
  <c r="AP281" i="4"/>
  <c r="AP1019" i="4"/>
  <c r="AO1019" i="4"/>
  <c r="AP357" i="4"/>
  <c r="AO357" i="4"/>
  <c r="AO23" i="4"/>
  <c r="AP23" i="4"/>
  <c r="AP478" i="4"/>
  <c r="AO478" i="4"/>
  <c r="AO81" i="4"/>
  <c r="AP81" i="4"/>
  <c r="AP262" i="4"/>
  <c r="AO262" i="4"/>
  <c r="AP206" i="4"/>
  <c r="AO206" i="4"/>
  <c r="AO148" i="4"/>
  <c r="AP148" i="4"/>
  <c r="AO296" i="4"/>
  <c r="AP296" i="4"/>
  <c r="AO473" i="4"/>
  <c r="AP473" i="4"/>
  <c r="AP1678" i="4"/>
  <c r="AO1678" i="4"/>
  <c r="AO377" i="4"/>
  <c r="AP377" i="4"/>
  <c r="AP855" i="4"/>
  <c r="AO855" i="4"/>
  <c r="AO250" i="4"/>
  <c r="AP250" i="4"/>
  <c r="AO1250" i="4"/>
  <c r="AP1250" i="4"/>
  <c r="AP1044" i="4"/>
  <c r="AO1044" i="4"/>
  <c r="AP418" i="4"/>
  <c r="AO418" i="4"/>
  <c r="AO1453" i="4"/>
  <c r="AP1453" i="4"/>
  <c r="AP1783" i="4"/>
  <c r="AO1783" i="4"/>
  <c r="AO1813" i="4"/>
  <c r="AP1813" i="4"/>
  <c r="AP1513" i="4"/>
  <c r="AO1513" i="4"/>
  <c r="AP1886" i="4"/>
  <c r="AO1886" i="4"/>
  <c r="AO1873" i="4"/>
  <c r="AP1873" i="4"/>
  <c r="AO1819" i="4"/>
  <c r="AP1819" i="4"/>
  <c r="AO2402" i="4"/>
  <c r="AP2402" i="4"/>
  <c r="AO2845" i="4"/>
  <c r="AP2845" i="4"/>
  <c r="AP2912" i="4"/>
  <c r="AO2912" i="4"/>
  <c r="AP1820" i="4"/>
  <c r="AO1820" i="4"/>
  <c r="AP2716" i="4"/>
  <c r="AO2716" i="4"/>
  <c r="AP2601" i="4"/>
  <c r="AO2601" i="4"/>
  <c r="AP2526" i="4"/>
  <c r="AO2526" i="4"/>
  <c r="AP1326" i="4"/>
  <c r="AO1326" i="4"/>
  <c r="AP1954" i="4"/>
  <c r="AO1954" i="4"/>
  <c r="AP1128" i="4"/>
  <c r="AO1128" i="4"/>
  <c r="AO1832" i="4"/>
  <c r="AP1832" i="4"/>
  <c r="AO1188" i="4"/>
  <c r="AP1188" i="4"/>
  <c r="AP1912" i="4"/>
  <c r="AO1912" i="4"/>
  <c r="AO2293" i="4"/>
  <c r="AP2293" i="4"/>
  <c r="AO2997" i="4"/>
  <c r="AP2997" i="4"/>
  <c r="AO1084" i="4"/>
  <c r="AP1084" i="4"/>
  <c r="AO1850" i="4"/>
  <c r="AP1850" i="4"/>
  <c r="AP2227" i="4"/>
  <c r="AO2227" i="4"/>
  <c r="AO816" i="4"/>
  <c r="AP816" i="4"/>
  <c r="AO1572" i="4"/>
  <c r="AP1572" i="4"/>
  <c r="AO2477" i="4"/>
  <c r="AP2477" i="4"/>
  <c r="AP2306" i="4"/>
  <c r="AO2306" i="4"/>
  <c r="AO2818" i="4"/>
  <c r="AP2818" i="4"/>
  <c r="AP905" i="4"/>
  <c r="AO905" i="4"/>
  <c r="AP1211" i="4"/>
  <c r="AO1211" i="4"/>
  <c r="AO725" i="4"/>
  <c r="AP725" i="4"/>
  <c r="AP1239" i="4"/>
  <c r="AO1239" i="4"/>
  <c r="AP346" i="4"/>
  <c r="AO346" i="4"/>
  <c r="AO321" i="4"/>
  <c r="AP321" i="4"/>
  <c r="AP1358" i="4"/>
  <c r="AO1358" i="4"/>
  <c r="AO501" i="4"/>
  <c r="AP501" i="4"/>
  <c r="AP59" i="4"/>
  <c r="AO59" i="4"/>
  <c r="AP514" i="4"/>
  <c r="AO514" i="4"/>
  <c r="AO528" i="4"/>
  <c r="AP528" i="4"/>
  <c r="AO74" i="4"/>
  <c r="AP74" i="4"/>
  <c r="AP1302" i="4"/>
  <c r="AO1302" i="4"/>
  <c r="AP1043" i="4"/>
  <c r="AO1043" i="4"/>
  <c r="AO1074" i="4"/>
  <c r="AP1074" i="4"/>
  <c r="AP823" i="4"/>
  <c r="AO823" i="4"/>
  <c r="AO242" i="4"/>
  <c r="AP242" i="4"/>
  <c r="AP1033" i="4"/>
  <c r="AO1033" i="4"/>
  <c r="AO1260" i="4"/>
  <c r="AP1260" i="4"/>
  <c r="AP1670" i="4"/>
  <c r="AO1670" i="4"/>
  <c r="AP2246" i="4"/>
  <c r="AO2246" i="4"/>
  <c r="AP1935" i="4"/>
  <c r="AO1935" i="4"/>
  <c r="AO2592" i="4"/>
  <c r="AP2592" i="4"/>
  <c r="AP2752" i="4"/>
  <c r="AO2752" i="4"/>
  <c r="AP1569" i="4"/>
  <c r="AO1569" i="4"/>
  <c r="AP1929" i="4"/>
  <c r="AO1929" i="4"/>
  <c r="AP1970" i="4"/>
  <c r="AO1970" i="4"/>
  <c r="AP2087" i="4"/>
  <c r="AO2087" i="4"/>
  <c r="AP2642" i="4"/>
  <c r="AO2642" i="4"/>
  <c r="AP1168" i="4"/>
  <c r="AO1168" i="4"/>
  <c r="AO2971" i="4"/>
  <c r="AP2971" i="4"/>
  <c r="AP1503" i="4"/>
  <c r="AO1503" i="4"/>
  <c r="AO2419" i="4"/>
  <c r="AP2419" i="4"/>
  <c r="AO2563" i="4"/>
  <c r="AP2563" i="4"/>
  <c r="AO2580" i="4"/>
  <c r="AP2580" i="4"/>
  <c r="AP780" i="4"/>
  <c r="AO780" i="4"/>
  <c r="AP1687" i="4"/>
  <c r="AO1687" i="4"/>
  <c r="AO1958" i="4"/>
  <c r="AP1958" i="4"/>
  <c r="AO920" i="4"/>
  <c r="AP920" i="4"/>
  <c r="AO1676" i="4"/>
  <c r="AP1676" i="4"/>
  <c r="AO2123" i="4"/>
  <c r="AP2123" i="4"/>
  <c r="AO1795" i="4"/>
  <c r="AP1795" i="4"/>
  <c r="AP2255" i="4"/>
  <c r="AO2255" i="4"/>
  <c r="AP2180" i="4"/>
  <c r="AO2180" i="4"/>
  <c r="AP2247" i="4"/>
  <c r="AO2247" i="4"/>
  <c r="AP2297" i="4"/>
  <c r="AO2297" i="4"/>
  <c r="AP2418" i="4"/>
  <c r="AO2418" i="4"/>
  <c r="AO3015" i="4"/>
  <c r="AP3015" i="4"/>
  <c r="AP251" i="4"/>
  <c r="AO251" i="4"/>
  <c r="AO1119" i="4"/>
  <c r="AP1119" i="4"/>
  <c r="AP919" i="4"/>
  <c r="AO919" i="4"/>
  <c r="AO266" i="4"/>
  <c r="AP266" i="4"/>
  <c r="AO1266" i="4"/>
  <c r="AP1266" i="4"/>
  <c r="AO268" i="4"/>
  <c r="AP268" i="4"/>
  <c r="AP434" i="4"/>
  <c r="AO434" i="4"/>
  <c r="AP689" i="4"/>
  <c r="AO689" i="4"/>
  <c r="AO1131" i="4"/>
  <c r="AP1131" i="4"/>
  <c r="AO336" i="4"/>
  <c r="AP336" i="4"/>
  <c r="AP1017" i="4"/>
  <c r="AO1017" i="4"/>
  <c r="AP1344" i="4"/>
  <c r="AO1344" i="4"/>
  <c r="AP1962" i="4"/>
  <c r="AO1962" i="4"/>
  <c r="AP1895" i="4"/>
  <c r="AO1895" i="4"/>
  <c r="AO2499" i="4"/>
  <c r="AP2499" i="4"/>
  <c r="AO2858" i="4"/>
  <c r="AP2858" i="4"/>
  <c r="AO2659" i="4"/>
  <c r="AP2659" i="4"/>
  <c r="AP2121" i="4"/>
  <c r="AO2121" i="4"/>
  <c r="AP1790" i="4"/>
  <c r="AO1790" i="4"/>
  <c r="AO1386" i="4"/>
  <c r="AP1386" i="4"/>
  <c r="AP2198" i="4"/>
  <c r="AO2198" i="4"/>
  <c r="AP2937" i="4"/>
  <c r="AO2937" i="4"/>
  <c r="AP2055" i="4"/>
  <c r="AO2055" i="4"/>
  <c r="AO2579" i="4"/>
  <c r="AP2579" i="4"/>
  <c r="AP1635" i="4"/>
  <c r="AO1635" i="4"/>
  <c r="AP1695" i="4"/>
  <c r="AO1695" i="4"/>
  <c r="AP2056" i="4"/>
  <c r="AO2056" i="4"/>
  <c r="AO2467" i="4"/>
  <c r="AP2467" i="4"/>
  <c r="AP2824" i="4"/>
  <c r="AO2824" i="4"/>
  <c r="AP1112" i="4"/>
  <c r="AO1112" i="4"/>
  <c r="AO1172" i="4"/>
  <c r="AP1172" i="4"/>
  <c r="AP2501" i="4"/>
  <c r="AO2501" i="4"/>
  <c r="AO2277" i="4"/>
  <c r="AP2277" i="4"/>
  <c r="AO2363" i="4"/>
  <c r="AP2363" i="4"/>
  <c r="AO2981" i="4"/>
  <c r="AP2981" i="4"/>
  <c r="AP564" i="4"/>
  <c r="AO564" i="4"/>
  <c r="AP406" i="4"/>
  <c r="AO406" i="4"/>
  <c r="AO766" i="4"/>
  <c r="AP766" i="4"/>
  <c r="AP531" i="4"/>
  <c r="AO531" i="4"/>
  <c r="AP1431" i="4"/>
  <c r="AO1431" i="4"/>
  <c r="AO1071" i="4"/>
  <c r="AP1071" i="4"/>
  <c r="AO541" i="4"/>
  <c r="AP541" i="4"/>
  <c r="AP835" i="4"/>
  <c r="AO835" i="4"/>
  <c r="AP1230" i="4"/>
  <c r="AO1230" i="4"/>
  <c r="AO1093" i="4"/>
  <c r="AP1093" i="4"/>
  <c r="AP259" i="4"/>
  <c r="AO259" i="4"/>
  <c r="AP895" i="4"/>
  <c r="AO895" i="4"/>
  <c r="AP556" i="4"/>
  <c r="AO556" i="4"/>
  <c r="AP427" i="4"/>
  <c r="AO427" i="4"/>
  <c r="AP513" i="4"/>
  <c r="AO513" i="4"/>
  <c r="AP1137" i="4"/>
  <c r="AO1137" i="4"/>
  <c r="AO909" i="4"/>
  <c r="AP909" i="4"/>
  <c r="AO48" i="4"/>
  <c r="AP48" i="4"/>
  <c r="AO2336" i="4"/>
  <c r="AP2336" i="4"/>
  <c r="AP1732" i="4"/>
  <c r="AO1732" i="4"/>
  <c r="AO2619" i="4"/>
  <c r="AP2619" i="4"/>
  <c r="AO2474" i="4"/>
  <c r="AP2474" i="4"/>
  <c r="AO2696" i="4"/>
  <c r="AP2696" i="4"/>
  <c r="AO1546" i="4"/>
  <c r="AP1546" i="4"/>
  <c r="AO1452" i="4"/>
  <c r="AP1452" i="4"/>
  <c r="AO2286" i="4"/>
  <c r="AP2286" i="4"/>
  <c r="AP1512" i="4"/>
  <c r="AO1512" i="4"/>
  <c r="AP2366" i="4"/>
  <c r="AO2366" i="4"/>
  <c r="AO1653" i="4"/>
  <c r="AP1653" i="4"/>
  <c r="AP2367" i="4"/>
  <c r="AO2367" i="4"/>
  <c r="AO2013" i="4"/>
  <c r="AP2013" i="4"/>
  <c r="AO2395" i="4"/>
  <c r="AP2395" i="4"/>
  <c r="AP2964" i="4"/>
  <c r="AO2964" i="4"/>
  <c r="AP985" i="4"/>
  <c r="AO985" i="4"/>
  <c r="AP2016" i="4"/>
  <c r="AO2016" i="4"/>
  <c r="AP1838" i="4"/>
  <c r="AO1838" i="4"/>
  <c r="AP2784" i="4"/>
  <c r="AO2784" i="4"/>
  <c r="AP2649" i="4"/>
  <c r="AO2649" i="4"/>
  <c r="AO2595" i="4"/>
  <c r="AP2595" i="4"/>
  <c r="AO1708" i="4"/>
  <c r="AP1708" i="4"/>
  <c r="AO1755" i="4"/>
  <c r="AP1755" i="4"/>
  <c r="AO1405" i="4"/>
  <c r="AP1405" i="4"/>
  <c r="AP1719" i="4"/>
  <c r="AO1719" i="4"/>
  <c r="AO1765" i="4"/>
  <c r="AP1765" i="4"/>
  <c r="AP1465" i="4"/>
  <c r="AO1465" i="4"/>
  <c r="AP1825" i="4"/>
  <c r="AO1825" i="4"/>
  <c r="AP2870" i="4"/>
  <c r="AO2870" i="4"/>
  <c r="AP2864" i="4"/>
  <c r="AO2864" i="4"/>
  <c r="AO2760" i="4"/>
  <c r="AP2760" i="4"/>
  <c r="AP729" i="4"/>
  <c r="AO729" i="4"/>
  <c r="AP2015" i="4"/>
  <c r="AO2015" i="4"/>
  <c r="AP2143" i="4"/>
  <c r="AO2143" i="4"/>
  <c r="AO1450" i="4"/>
  <c r="AP1450" i="4"/>
  <c r="AO791" i="4"/>
  <c r="AP791" i="4"/>
  <c r="AO234" i="4"/>
  <c r="AP234" i="4"/>
  <c r="AP324" i="4"/>
  <c r="AO324" i="4"/>
  <c r="AO1234" i="4"/>
  <c r="AP1234" i="4"/>
  <c r="AP1012" i="4"/>
  <c r="AO1012" i="4"/>
  <c r="AP402" i="4"/>
  <c r="AO402" i="4"/>
  <c r="AO581" i="4"/>
  <c r="AP581" i="4"/>
  <c r="AP977" i="4"/>
  <c r="AO977" i="4"/>
  <c r="AP779" i="4"/>
  <c r="AO779" i="4"/>
  <c r="AO749" i="4"/>
  <c r="AP749" i="4"/>
  <c r="AP545" i="4"/>
  <c r="AO545" i="4"/>
  <c r="AP891" i="4"/>
  <c r="AO891" i="4"/>
  <c r="AP705" i="4"/>
  <c r="AO705" i="4"/>
  <c r="AO100" i="4"/>
  <c r="AP100" i="4"/>
  <c r="AO1554" i="4"/>
  <c r="AP1554" i="4"/>
  <c r="AO1127" i="4"/>
  <c r="AP1127" i="4"/>
  <c r="AO318" i="4"/>
  <c r="AP318" i="4"/>
  <c r="AP102" i="4"/>
  <c r="AO102" i="4"/>
  <c r="AO1378" i="4"/>
  <c r="AP1378" i="4"/>
  <c r="AO1979" i="4"/>
  <c r="AP1979" i="4"/>
  <c r="AP2201" i="4"/>
  <c r="AO2201" i="4"/>
  <c r="AO1931" i="4"/>
  <c r="AP1931" i="4"/>
  <c r="AO1971" i="4"/>
  <c r="AP1971" i="4"/>
  <c r="AO2414" i="4"/>
  <c r="AP2414" i="4"/>
  <c r="AP3017" i="4"/>
  <c r="AO3017" i="4"/>
  <c r="AO1501" i="4"/>
  <c r="AP1501" i="4"/>
  <c r="AP1861" i="4"/>
  <c r="AO1861" i="4"/>
  <c r="AP1561" i="4"/>
  <c r="AO1561" i="4"/>
  <c r="AP1921" i="4"/>
  <c r="AO1921" i="4"/>
  <c r="AP2513" i="4"/>
  <c r="AO2513" i="4"/>
  <c r="AP2893" i="4"/>
  <c r="AO2893" i="4"/>
  <c r="AP2931" i="4"/>
  <c r="AO2931" i="4"/>
  <c r="AP1361" i="4"/>
  <c r="AO1361" i="4"/>
  <c r="AO2232" i="4"/>
  <c r="AP2232" i="4"/>
  <c r="AP1721" i="4"/>
  <c r="AO1721" i="4"/>
  <c r="AO960" i="4"/>
  <c r="AP960" i="4"/>
  <c r="AO2203" i="4"/>
  <c r="AP2203" i="4"/>
  <c r="AO2712" i="4"/>
  <c r="AP2712" i="4"/>
  <c r="AP2905" i="4"/>
  <c r="AO2905" i="4"/>
  <c r="AO2003" i="4"/>
  <c r="AP2003" i="4"/>
  <c r="AP1619" i="4"/>
  <c r="AO1619" i="4"/>
  <c r="AP1679" i="4"/>
  <c r="AO1679" i="4"/>
  <c r="AP2558" i="4"/>
  <c r="AO2558" i="4"/>
  <c r="AP2792" i="4"/>
  <c r="AO2792" i="4"/>
  <c r="AP414" i="4"/>
  <c r="AO414" i="4"/>
  <c r="AP198" i="4"/>
  <c r="AO198" i="4"/>
  <c r="AO29" i="4"/>
  <c r="AP29" i="4"/>
  <c r="AP1483" i="4"/>
  <c r="AO1483" i="4"/>
  <c r="AP142" i="4"/>
  <c r="AO142" i="4"/>
  <c r="AP1406" i="4"/>
  <c r="AO1406" i="4"/>
  <c r="AP1435" i="4"/>
  <c r="AO1435" i="4"/>
  <c r="AO719" i="4"/>
  <c r="AP719" i="4"/>
  <c r="AO637" i="4"/>
  <c r="AP637" i="4"/>
  <c r="AO651" i="4"/>
  <c r="AP651" i="4"/>
  <c r="AO662" i="4"/>
  <c r="AP662" i="4"/>
  <c r="AO186" i="4"/>
  <c r="AP186" i="4"/>
  <c r="AP1494" i="4"/>
  <c r="AO1494" i="4"/>
  <c r="AO1186" i="4"/>
  <c r="AP1186" i="4"/>
  <c r="AP916" i="4"/>
  <c r="AO916" i="4"/>
  <c r="AP1271" i="4"/>
  <c r="AO1271" i="4"/>
  <c r="AP354" i="4"/>
  <c r="AO354" i="4"/>
  <c r="AP1257" i="4"/>
  <c r="AO1257" i="4"/>
  <c r="AO1389" i="4"/>
  <c r="AP1389" i="4"/>
  <c r="AO1749" i="4"/>
  <c r="AP1749" i="4"/>
  <c r="AP1449" i="4"/>
  <c r="AO1449" i="4"/>
  <c r="AP1809" i="4"/>
  <c r="AO1809" i="4"/>
  <c r="AP1930" i="4"/>
  <c r="AO1930" i="4"/>
  <c r="AO2315" i="4"/>
  <c r="AP2315" i="4"/>
  <c r="AP2444" i="4"/>
  <c r="AO2444" i="4"/>
  <c r="AP2838" i="4"/>
  <c r="AO2838" i="4"/>
  <c r="AP2848" i="4"/>
  <c r="AO2848" i="4"/>
  <c r="AP1728" i="4"/>
  <c r="AO1728" i="4"/>
  <c r="AP1999" i="4"/>
  <c r="AO1999" i="4"/>
  <c r="AO2640" i="4"/>
  <c r="AP2640" i="4"/>
  <c r="AP1262" i="4"/>
  <c r="AO1262" i="4"/>
  <c r="AO1068" i="4"/>
  <c r="AP1068" i="4"/>
  <c r="AP1064" i="4"/>
  <c r="AO1064" i="4"/>
  <c r="AO2543" i="4"/>
  <c r="AP2543" i="4"/>
  <c r="AO1124" i="4"/>
  <c r="AP1124" i="4"/>
  <c r="AO2463" i="4"/>
  <c r="AP2463" i="4"/>
  <c r="AO2780" i="4"/>
  <c r="AP2780" i="4"/>
  <c r="AP2441" i="4"/>
  <c r="AO2441" i="4"/>
  <c r="AO2229" i="4"/>
  <c r="AP2229" i="4"/>
  <c r="AO2299" i="4"/>
  <c r="AP2299" i="4"/>
  <c r="AO2933" i="4"/>
  <c r="AP2933" i="4"/>
  <c r="AP2106" i="4"/>
  <c r="AO2106" i="4"/>
  <c r="AP2094" i="4"/>
  <c r="AO2094" i="4"/>
  <c r="AP1975" i="4"/>
  <c r="AO1975" i="4"/>
  <c r="AO2550" i="4"/>
  <c r="AP2550" i="4"/>
  <c r="AO752" i="4"/>
  <c r="AP752" i="4"/>
  <c r="AO1508" i="4"/>
  <c r="AP1508" i="4"/>
  <c r="AO2307" i="4"/>
  <c r="AP2307" i="4"/>
  <c r="AO2754" i="4"/>
  <c r="AP2754" i="4"/>
  <c r="AO334" i="4"/>
  <c r="AP334" i="4"/>
  <c r="AO369" i="4"/>
  <c r="AP369" i="4"/>
  <c r="AP118" i="4"/>
  <c r="AO118" i="4"/>
  <c r="AO60" i="4"/>
  <c r="AP60" i="4"/>
  <c r="AO45" i="4"/>
  <c r="AP45" i="4"/>
  <c r="AO757" i="4"/>
  <c r="AP757" i="4"/>
  <c r="AP378" i="4"/>
  <c r="AO378" i="4"/>
  <c r="AP1422" i="4"/>
  <c r="AO1422" i="4"/>
  <c r="AO217" i="4"/>
  <c r="AP217" i="4"/>
  <c r="AP91" i="4"/>
  <c r="AO91" i="4"/>
  <c r="AP2111" i="4"/>
  <c r="AO2111" i="4"/>
  <c r="AO2256" i="4"/>
  <c r="AP2256" i="4"/>
  <c r="AO1581" i="4"/>
  <c r="AP1581" i="4"/>
  <c r="AO1941" i="4"/>
  <c r="AP1941" i="4"/>
  <c r="AP1641" i="4"/>
  <c r="AO1641" i="4"/>
  <c r="AP2001" i="4"/>
  <c r="AO2001" i="4"/>
  <c r="AO2813" i="4"/>
  <c r="AP2813" i="4"/>
  <c r="AO2408" i="4"/>
  <c r="AP2408" i="4"/>
  <c r="AO2860" i="4"/>
  <c r="AP2860" i="4"/>
  <c r="AO3011" i="4"/>
  <c r="AP3011" i="4"/>
  <c r="AP1392" i="4"/>
  <c r="AO1392" i="4"/>
  <c r="AP2650" i="4"/>
  <c r="AO2650" i="4"/>
  <c r="AP2685" i="4"/>
  <c r="AO2685" i="4"/>
  <c r="AP1256" i="4"/>
  <c r="AO1256" i="4"/>
  <c r="AO1316" i="4"/>
  <c r="AP1316" i="4"/>
  <c r="AP2243" i="4"/>
  <c r="AO2243" i="4"/>
  <c r="AP2110" i="4"/>
  <c r="AO2110" i="4"/>
  <c r="AO1956" i="4"/>
  <c r="AP1956" i="4"/>
  <c r="AP2769" i="4"/>
  <c r="AO2769" i="4"/>
  <c r="AP2421" i="4"/>
  <c r="AO2421" i="4"/>
  <c r="AP2730" i="4"/>
  <c r="AO2730" i="4"/>
  <c r="AP1345" i="4"/>
  <c r="AO1345" i="4"/>
  <c r="AO944" i="4"/>
  <c r="AP944" i="4"/>
  <c r="AO1700" i="4"/>
  <c r="AP1700" i="4"/>
  <c r="AO2171" i="4"/>
  <c r="AP2171" i="4"/>
  <c r="AO2538" i="4"/>
  <c r="AP2538" i="4"/>
  <c r="AP2889" i="4"/>
  <c r="AO2889" i="4"/>
  <c r="AO449" i="4"/>
  <c r="AP449" i="4"/>
  <c r="AP1121" i="4"/>
  <c r="AO1121" i="4"/>
  <c r="AO893" i="4"/>
  <c r="AP893" i="4"/>
  <c r="AO934" i="4"/>
  <c r="AP934" i="4"/>
  <c r="AO1706" i="4"/>
  <c r="AP1706" i="4"/>
  <c r="AO383" i="4"/>
  <c r="AP383" i="4"/>
  <c r="AP1491" i="4"/>
  <c r="AO1491" i="4"/>
  <c r="AO224" i="4"/>
  <c r="AP224" i="4"/>
  <c r="AP1350" i="4"/>
  <c r="AO1350" i="4"/>
  <c r="AP1167" i="4"/>
  <c r="AO1167" i="4"/>
  <c r="AP1179" i="4"/>
  <c r="AO1179" i="4"/>
  <c r="AO1205" i="4"/>
  <c r="AP1205" i="4"/>
  <c r="AP371" i="4"/>
  <c r="AO371" i="4"/>
  <c r="AP1223" i="4"/>
  <c r="AO1223" i="4"/>
  <c r="AP539" i="4"/>
  <c r="AO539" i="4"/>
  <c r="AP1823" i="4"/>
  <c r="AO1823" i="4"/>
  <c r="AO2554" i="4"/>
  <c r="AP2554" i="4"/>
  <c r="AP2679" i="4"/>
  <c r="AO2679" i="4"/>
  <c r="AP1863" i="4"/>
  <c r="AO1863" i="4"/>
  <c r="AO2804" i="4"/>
  <c r="AP2804" i="4"/>
  <c r="AP2276" i="4"/>
  <c r="AO2276" i="4"/>
  <c r="AO2648" i="4"/>
  <c r="AP2648" i="4"/>
  <c r="AO2829" i="4"/>
  <c r="AP2829" i="4"/>
  <c r="AP604" i="4"/>
  <c r="AO604" i="4"/>
  <c r="AP2740" i="4"/>
  <c r="AO2740" i="4"/>
  <c r="AP2639" i="4"/>
  <c r="AO2639" i="4"/>
  <c r="AP2809" i="4"/>
  <c r="AO2809" i="4"/>
  <c r="AO1940" i="4"/>
  <c r="AP1940" i="4"/>
  <c r="AP1638" i="4"/>
  <c r="AO1638" i="4"/>
  <c r="AO1997" i="4"/>
  <c r="AP1997" i="4"/>
  <c r="AO2770" i="4"/>
  <c r="AP2770" i="4"/>
  <c r="AP2042" i="4"/>
  <c r="AO2042" i="4"/>
  <c r="AP2564" i="4"/>
  <c r="AO2564" i="4"/>
  <c r="AO798" i="4"/>
  <c r="AP798" i="4"/>
  <c r="AO535" i="4"/>
  <c r="AP535" i="4"/>
  <c r="AP911" i="4"/>
  <c r="AO911" i="4"/>
  <c r="AO894" i="4"/>
  <c r="AP894" i="4"/>
  <c r="AP529" i="4"/>
  <c r="AO529" i="4"/>
  <c r="AO1141" i="4"/>
  <c r="AP1141" i="4"/>
  <c r="AO1087" i="4"/>
  <c r="AP1087" i="4"/>
  <c r="AO534" i="4"/>
  <c r="AP534" i="4"/>
  <c r="AP2250" i="4"/>
  <c r="AO2250" i="4"/>
  <c r="AP2906" i="4"/>
  <c r="AO2906" i="4"/>
  <c r="AO2989" i="4"/>
  <c r="AP2989" i="4"/>
  <c r="AP1845" i="4"/>
  <c r="AO1845" i="4"/>
  <c r="AP1905" i="4"/>
  <c r="AO1905" i="4"/>
  <c r="AP2266" i="4"/>
  <c r="AO2266" i="4"/>
  <c r="AP2671" i="4"/>
  <c r="AO2671" i="4"/>
  <c r="AO3008" i="4"/>
  <c r="AP3008" i="4"/>
  <c r="AP2089" i="4"/>
  <c r="AO2089" i="4"/>
  <c r="AP2134" i="4"/>
  <c r="AO2134" i="4"/>
  <c r="AO1237" i="4"/>
  <c r="AP1237" i="4"/>
  <c r="AP899" i="4"/>
  <c r="AO899" i="4"/>
  <c r="AO231" i="4"/>
  <c r="AP231" i="4"/>
  <c r="AP932" i="4"/>
  <c r="AO932" i="4"/>
  <c r="AO280" i="4"/>
  <c r="AP280" i="4"/>
  <c r="AO271" i="4"/>
  <c r="AP271" i="4"/>
  <c r="AO1658" i="4"/>
  <c r="AP1658" i="4"/>
  <c r="AO1245" i="4"/>
  <c r="AP1245" i="4"/>
  <c r="AO269" i="4"/>
  <c r="AP269" i="4"/>
  <c r="AO966" i="4"/>
  <c r="AP966" i="4"/>
  <c r="AO415" i="4"/>
  <c r="AP415" i="4"/>
  <c r="AP738" i="4"/>
  <c r="AO738" i="4"/>
  <c r="AP2298" i="4"/>
  <c r="AO2298" i="4"/>
  <c r="AO1156" i="4"/>
  <c r="AP1156" i="4"/>
  <c r="AP1831" i="4"/>
  <c r="AO1831" i="4"/>
  <c r="AP1583" i="4"/>
  <c r="AO1583" i="4"/>
  <c r="AO2483" i="4"/>
  <c r="AP2483" i="4"/>
  <c r="AO2763" i="4"/>
  <c r="AP2763" i="4"/>
  <c r="AP2660" i="4"/>
  <c r="AO2660" i="4"/>
  <c r="AP1432" i="4"/>
  <c r="AO1432" i="4"/>
  <c r="AO2882" i="4"/>
  <c r="AP2882" i="4"/>
  <c r="AO2853" i="4"/>
  <c r="AP2853" i="4"/>
  <c r="AP1616" i="4"/>
  <c r="AO1616" i="4"/>
  <c r="AP1475" i="4"/>
  <c r="AO1475" i="4"/>
  <c r="AP947" i="4"/>
  <c r="AO947" i="4"/>
  <c r="AO511" i="4"/>
  <c r="AP511" i="4"/>
  <c r="AO432" i="4"/>
  <c r="AP432" i="4"/>
  <c r="AP1206" i="4"/>
  <c r="AO1206" i="4"/>
  <c r="AP956" i="4"/>
  <c r="AO956" i="4"/>
  <c r="AP978" i="4"/>
  <c r="AO978" i="4"/>
  <c r="AO607" i="4"/>
  <c r="AP607" i="4"/>
  <c r="AO146" i="4"/>
  <c r="AP146" i="4"/>
  <c r="AP873" i="4"/>
  <c r="AO873" i="4"/>
  <c r="AO1147" i="4"/>
  <c r="AP1147" i="4"/>
  <c r="AP721" i="4"/>
  <c r="AO721" i="4"/>
  <c r="AO455" i="4"/>
  <c r="AP455" i="4"/>
  <c r="AP516" i="4"/>
  <c r="AO516" i="4"/>
  <c r="AP62" i="4"/>
  <c r="AO62" i="4"/>
  <c r="AO1290" i="4"/>
  <c r="AP1290" i="4"/>
  <c r="AO1244" i="4"/>
  <c r="AP1244" i="4"/>
  <c r="AO345" i="4"/>
  <c r="AP345" i="4"/>
  <c r="AP1585" i="4"/>
  <c r="AO1585" i="4"/>
  <c r="AP1945" i="4"/>
  <c r="AO1945" i="4"/>
  <c r="AO1966" i="4"/>
  <c r="AP1966" i="4"/>
  <c r="AP2151" i="4"/>
  <c r="AO2151" i="4"/>
  <c r="AO2820" i="4"/>
  <c r="AP2820" i="4"/>
  <c r="AP1184" i="4"/>
  <c r="AO1184" i="4"/>
  <c r="AP2582" i="4"/>
  <c r="AO2582" i="4"/>
  <c r="AP2695" i="4"/>
  <c r="AO2695" i="4"/>
  <c r="AO2987" i="4"/>
  <c r="AP2987" i="4"/>
  <c r="AO1948" i="4"/>
  <c r="AP1948" i="4"/>
  <c r="AO1466" i="4"/>
  <c r="AP1466" i="4"/>
  <c r="AO1900" i="4"/>
  <c r="AP1900" i="4"/>
  <c r="AP2010" i="4"/>
  <c r="AO2010" i="4"/>
  <c r="AP1611" i="4"/>
  <c r="AO1611" i="4"/>
  <c r="AP2144" i="4"/>
  <c r="AO2144" i="4"/>
  <c r="AP2337" i="4"/>
  <c r="AO2337" i="4"/>
  <c r="AP2694" i="4"/>
  <c r="AO2694" i="4"/>
  <c r="AP2910" i="4"/>
  <c r="AO2910" i="4"/>
  <c r="AP2008" i="4"/>
  <c r="AO2008" i="4"/>
  <c r="AO2136" i="4"/>
  <c r="AP2136" i="4"/>
  <c r="AP2122" i="4"/>
  <c r="AO2122" i="4"/>
  <c r="AO704" i="4"/>
  <c r="AP704" i="4"/>
  <c r="AO1460" i="4"/>
  <c r="AP1460" i="4"/>
  <c r="AO2506" i="4"/>
  <c r="AP2506" i="4"/>
  <c r="AP2706" i="4"/>
  <c r="AO2706" i="4"/>
  <c r="AP2825" i="4"/>
  <c r="AO2825" i="4"/>
  <c r="AP1727" i="4"/>
  <c r="AO1727" i="4"/>
  <c r="AP2473" i="4"/>
  <c r="AO2473" i="4"/>
  <c r="AP2748" i="4"/>
  <c r="AO2748" i="4"/>
  <c r="AP2500" i="4"/>
  <c r="AO2500" i="4"/>
  <c r="AP627" i="4"/>
  <c r="AO627" i="4"/>
  <c r="AO623" i="4"/>
  <c r="AP623" i="4"/>
  <c r="AP158" i="4"/>
  <c r="AO158" i="4"/>
  <c r="AP1438" i="4"/>
  <c r="AO1438" i="4"/>
  <c r="AO646" i="4"/>
  <c r="AP646" i="4"/>
  <c r="AO1618" i="4"/>
  <c r="AP1618" i="4"/>
  <c r="AO1114" i="4"/>
  <c r="AP1114" i="4"/>
  <c r="AP772" i="4"/>
  <c r="AO772" i="4"/>
  <c r="AP777" i="4"/>
  <c r="AO777" i="4"/>
  <c r="AP1331" i="4"/>
  <c r="AO1331" i="4"/>
  <c r="AO384" i="4"/>
  <c r="AP384" i="4"/>
  <c r="AP1467" i="4"/>
  <c r="AO1467" i="4"/>
  <c r="AP1158" i="4"/>
  <c r="AO1158" i="4"/>
  <c r="AP860" i="4"/>
  <c r="AO860" i="4"/>
  <c r="AP930" i="4"/>
  <c r="AO930" i="4"/>
  <c r="AO1690" i="4"/>
  <c r="AP1690" i="4"/>
  <c r="AO175" i="4"/>
  <c r="AP175" i="4"/>
  <c r="AO552" i="4"/>
  <c r="AP552" i="4"/>
  <c r="AO98" i="4"/>
  <c r="AP98" i="4"/>
  <c r="AP809" i="4"/>
  <c r="AO809" i="4"/>
  <c r="AP1760" i="4"/>
  <c r="AO1760" i="4"/>
  <c r="AP1288" i="4"/>
  <c r="AO1288" i="4"/>
  <c r="AP1911" i="4"/>
  <c r="AO1911" i="4"/>
  <c r="AP2054" i="4"/>
  <c r="AO2054" i="4"/>
  <c r="AO1362" i="4"/>
  <c r="AP1362" i="4"/>
  <c r="AP2174" i="4"/>
  <c r="AO2174" i="4"/>
  <c r="AP1499" i="4"/>
  <c r="AO1499" i="4"/>
  <c r="AO2403" i="4"/>
  <c r="AP2403" i="4"/>
  <c r="AP2032" i="4"/>
  <c r="AO2032" i="4"/>
  <c r="AP2400" i="4"/>
  <c r="AO2400" i="4"/>
  <c r="AP2453" i="4"/>
  <c r="AO2453" i="4"/>
  <c r="AO2225" i="4"/>
  <c r="AP2225" i="4"/>
  <c r="AP2762" i="4"/>
  <c r="AO2762" i="4"/>
  <c r="AP1710" i="4"/>
  <c r="AO1710" i="4"/>
  <c r="AO1918" i="4"/>
  <c r="AP1918" i="4"/>
  <c r="AO2219" i="4"/>
  <c r="AP2219" i="4"/>
  <c r="AO1006" i="4"/>
  <c r="AP1006" i="4"/>
  <c r="AP1575" i="4"/>
  <c r="AO1575" i="4"/>
  <c r="AO808" i="4"/>
  <c r="AP808" i="4"/>
  <c r="AO1564" i="4"/>
  <c r="AP1564" i="4"/>
  <c r="AP2497" i="4"/>
  <c r="AO2497" i="4"/>
  <c r="AP1624" i="4"/>
  <c r="AO1624" i="4"/>
  <c r="AP1844" i="4"/>
  <c r="AO1844" i="4"/>
  <c r="AP2125" i="4"/>
  <c r="AO2125" i="4"/>
  <c r="AP2817" i="4"/>
  <c r="AO2817" i="4"/>
  <c r="AP2783" i="4"/>
  <c r="AO2783" i="4"/>
  <c r="AO2960" i="4"/>
  <c r="AP2960" i="4"/>
  <c r="AO2479" i="4"/>
  <c r="AP2479" i="4"/>
  <c r="AP2300" i="4"/>
  <c r="AO2300" i="4"/>
  <c r="AO2651" i="4"/>
  <c r="AP2651" i="4"/>
  <c r="AP78" i="4"/>
  <c r="AO78" i="4"/>
  <c r="AO1306" i="4"/>
  <c r="AP1306" i="4"/>
  <c r="AO1308" i="4"/>
  <c r="AP1308" i="4"/>
  <c r="AO576" i="4"/>
  <c r="AP576" i="4"/>
  <c r="AO122" i="4"/>
  <c r="AP122" i="4"/>
  <c r="AP1366" i="4"/>
  <c r="AO1366" i="4"/>
  <c r="AP1235" i="4"/>
  <c r="AO1235" i="4"/>
  <c r="AO1122" i="4"/>
  <c r="AP1122" i="4"/>
  <c r="AP788" i="4"/>
  <c r="AO788" i="4"/>
  <c r="AP659" i="4"/>
  <c r="AO659" i="4"/>
  <c r="AP1015" i="4"/>
  <c r="AO1015" i="4"/>
  <c r="AO290" i="4"/>
  <c r="AP290" i="4"/>
  <c r="AP1129" i="4"/>
  <c r="AO1129" i="4"/>
  <c r="AP1385" i="4"/>
  <c r="AO1385" i="4"/>
  <c r="AP1745" i="4"/>
  <c r="AO1745" i="4"/>
  <c r="AP1691" i="4"/>
  <c r="AO1691" i="4"/>
  <c r="AO2417" i="4"/>
  <c r="AP2417" i="4"/>
  <c r="AP2774" i="4"/>
  <c r="AO2774" i="4"/>
  <c r="AP2897" i="4"/>
  <c r="AO2897" i="4"/>
  <c r="AP1606" i="4"/>
  <c r="AO1606" i="4"/>
  <c r="AO2576" i="4"/>
  <c r="AP2576" i="4"/>
  <c r="AP1198" i="4"/>
  <c r="AO1198" i="4"/>
  <c r="AP940" i="4"/>
  <c r="AO940" i="4"/>
  <c r="AP2023" i="4"/>
  <c r="AO2023" i="4"/>
  <c r="AO1000" i="4"/>
  <c r="AP1000" i="4"/>
  <c r="AO2226" i="4"/>
  <c r="AP2226" i="4"/>
  <c r="AP2622" i="4"/>
  <c r="AO2622" i="4"/>
  <c r="AP2377" i="4"/>
  <c r="AO2377" i="4"/>
  <c r="AO2811" i="4"/>
  <c r="AP2811" i="4"/>
  <c r="AP2982" i="4"/>
  <c r="AO2982" i="4"/>
  <c r="AP2104" i="4"/>
  <c r="AO2104" i="4"/>
  <c r="AO2312" i="4"/>
  <c r="AP2312" i="4"/>
  <c r="AP2228" i="4"/>
  <c r="AO2228" i="4"/>
  <c r="AO1444" i="4"/>
  <c r="AP1444" i="4"/>
  <c r="AP2530" i="4"/>
  <c r="AO2530" i="4"/>
  <c r="AP2690" i="4"/>
  <c r="AO2690" i="4"/>
  <c r="AP461" i="4"/>
  <c r="AO461" i="4"/>
  <c r="AP865" i="4"/>
  <c r="AO865" i="4"/>
  <c r="AO200" i="4"/>
  <c r="AP200" i="4"/>
  <c r="AO393" i="4"/>
  <c r="AP393" i="4"/>
  <c r="AO33" i="4"/>
  <c r="AP33" i="4"/>
  <c r="AO343" i="4"/>
  <c r="AP343" i="4"/>
  <c r="AP1231" i="4"/>
  <c r="AO1231" i="4"/>
  <c r="AO590" i="4"/>
  <c r="AP590" i="4"/>
  <c r="AO526" i="4"/>
  <c r="AP526" i="4"/>
  <c r="AP365" i="4"/>
  <c r="AO365" i="4"/>
  <c r="AP310" i="4"/>
  <c r="AO310" i="4"/>
  <c r="AP875" i="4"/>
  <c r="AO875" i="4"/>
  <c r="AO949" i="4"/>
  <c r="AP949" i="4"/>
  <c r="AP939" i="4"/>
  <c r="AO939" i="4"/>
  <c r="AP115" i="4"/>
  <c r="AO115" i="4"/>
  <c r="AP570" i="4"/>
  <c r="AO570" i="4"/>
  <c r="AP283" i="4"/>
  <c r="AO283" i="4"/>
  <c r="AP2018" i="4"/>
  <c r="AO2018" i="4"/>
  <c r="AP2623" i="4"/>
  <c r="AO2623" i="4"/>
  <c r="AO1858" i="4"/>
  <c r="AP1858" i="4"/>
  <c r="AO2133" i="4"/>
  <c r="AP2133" i="4"/>
  <c r="AO2193" i="4"/>
  <c r="AP2193" i="4"/>
  <c r="AP1898" i="4"/>
  <c r="AO1898" i="4"/>
  <c r="AO2397" i="4"/>
  <c r="AP2397" i="4"/>
  <c r="AO2604" i="4"/>
  <c r="AP2604" i="4"/>
  <c r="AO2773" i="4"/>
  <c r="AP2773" i="4"/>
  <c r="AO3023" i="4"/>
  <c r="AP3023" i="4"/>
  <c r="AP2977" i="4"/>
  <c r="AO2977" i="4"/>
  <c r="AP1584" i="4"/>
  <c r="AO1584" i="4"/>
  <c r="AO2509" i="4"/>
  <c r="AP2509" i="4"/>
  <c r="AP2446" i="4"/>
  <c r="AO2446" i="4"/>
  <c r="AP1353" i="4"/>
  <c r="AO1353" i="4"/>
  <c r="AP1713" i="4"/>
  <c r="AO1713" i="4"/>
  <c r="AP1659" i="4"/>
  <c r="AO1659" i="4"/>
  <c r="AP2192" i="4"/>
  <c r="AO2192" i="4"/>
  <c r="AP2385" i="4"/>
  <c r="AO2385" i="4"/>
  <c r="AP2742" i="4"/>
  <c r="AO2742" i="4"/>
  <c r="AP2865" i="4"/>
  <c r="AO2865" i="4"/>
  <c r="AP1537" i="4"/>
  <c r="AO1537" i="4"/>
  <c r="AP1897" i="4"/>
  <c r="AO1897" i="4"/>
  <c r="AP1136" i="4"/>
  <c r="AO1136" i="4"/>
  <c r="AO2939" i="4"/>
  <c r="AP2939" i="4"/>
  <c r="AP807" i="4"/>
  <c r="AO807" i="4"/>
  <c r="AO1146" i="4"/>
  <c r="AP1146" i="4"/>
  <c r="AP1343" i="4"/>
  <c r="AO1343" i="4"/>
  <c r="AP929" i="4"/>
  <c r="AO929" i="4"/>
  <c r="AO527" i="4"/>
  <c r="AP527" i="4"/>
  <c r="AP674" i="4"/>
  <c r="AO674" i="4"/>
  <c r="AO701" i="4"/>
  <c r="AP701" i="4"/>
  <c r="AO260" i="4"/>
  <c r="AP260" i="4"/>
  <c r="AO282" i="4"/>
  <c r="AP282" i="4"/>
  <c r="AO1063" i="4"/>
  <c r="AP1063" i="4"/>
  <c r="AO551" i="4"/>
  <c r="AP551" i="4"/>
  <c r="AP46" i="4"/>
  <c r="AO46" i="4"/>
  <c r="AO1274" i="4"/>
  <c r="AP1274" i="4"/>
  <c r="AO1125" i="4"/>
  <c r="AP1125" i="4"/>
  <c r="AO494" i="4"/>
  <c r="AP494" i="4"/>
  <c r="AP1427" i="4"/>
  <c r="AO1427" i="4"/>
  <c r="AO664" i="4"/>
  <c r="AP664" i="4"/>
  <c r="AP329" i="4"/>
  <c r="AO329" i="4"/>
  <c r="AP843" i="4"/>
  <c r="AO843" i="4"/>
  <c r="AO639" i="4"/>
  <c r="AP639" i="4"/>
  <c r="AP995" i="4"/>
  <c r="AO995" i="4"/>
  <c r="AO170" i="4"/>
  <c r="AP170" i="4"/>
  <c r="AO1634" i="4"/>
  <c r="AP1634" i="4"/>
  <c r="AP1462" i="4"/>
  <c r="AO1462" i="4"/>
  <c r="AP1249" i="4"/>
  <c r="AO1249" i="4"/>
  <c r="AO145" i="4"/>
  <c r="AP145" i="4"/>
  <c r="AO1666" i="4"/>
  <c r="AP1666" i="4"/>
  <c r="AP278" i="4"/>
  <c r="AO278" i="4"/>
  <c r="AO1170" i="4"/>
  <c r="AP1170" i="4"/>
  <c r="AO1021" i="4"/>
  <c r="AP1021" i="4"/>
  <c r="AP1391" i="4"/>
  <c r="AO1391" i="4"/>
  <c r="AP884" i="4"/>
  <c r="AO884" i="4"/>
  <c r="AO557" i="4"/>
  <c r="AP557" i="4"/>
  <c r="AP1387" i="4"/>
  <c r="AO1387" i="4"/>
  <c r="AO192" i="4"/>
  <c r="AP192" i="4"/>
  <c r="AO105" i="4"/>
  <c r="AP105" i="4"/>
  <c r="AP1207" i="4"/>
  <c r="AO1207" i="4"/>
  <c r="AP1011" i="4"/>
  <c r="AO1011" i="4"/>
  <c r="AO1698" i="4"/>
  <c r="AP1698" i="4"/>
  <c r="AP445" i="4"/>
  <c r="AO445" i="4"/>
  <c r="AP1334" i="4"/>
  <c r="AO1334" i="4"/>
  <c r="AP903" i="4"/>
  <c r="AO903" i="4"/>
  <c r="AP214" i="4"/>
  <c r="AO214" i="4"/>
  <c r="AO1106" i="4"/>
  <c r="AP1106" i="4"/>
  <c r="AP951" i="4"/>
  <c r="AO951" i="4"/>
  <c r="AO917" i="4"/>
  <c r="AP917" i="4"/>
  <c r="AO303" i="4"/>
  <c r="AP303" i="4"/>
  <c r="AO257" i="4"/>
  <c r="AP257" i="4"/>
  <c r="AP983" i="4"/>
  <c r="AO983" i="4"/>
  <c r="AP538" i="4"/>
  <c r="AO538" i="4"/>
  <c r="AO742" i="4"/>
  <c r="AP742" i="4"/>
  <c r="AP1534" i="4"/>
  <c r="AO1534" i="4"/>
  <c r="AP364" i="4"/>
  <c r="AO364" i="4"/>
  <c r="AP390" i="4"/>
  <c r="AO390" i="4"/>
  <c r="AO1282" i="4"/>
  <c r="AP1282" i="4"/>
  <c r="AO1133" i="4"/>
  <c r="AP1133" i="4"/>
  <c r="AO433" i="4"/>
  <c r="AP433" i="4"/>
  <c r="AP460" i="4"/>
  <c r="AO460" i="4"/>
  <c r="AO191" i="4"/>
  <c r="AP191" i="4"/>
  <c r="AP1371" i="4"/>
  <c r="AO1371" i="4"/>
  <c r="AO997" i="4"/>
  <c r="AP997" i="4"/>
  <c r="AO560" i="4"/>
  <c r="AP560" i="4"/>
  <c r="AO739" i="4"/>
  <c r="AP739" i="4"/>
  <c r="AP756" i="4"/>
  <c r="AO756" i="4"/>
  <c r="AO274" i="4"/>
  <c r="AP274" i="4"/>
  <c r="AP1310" i="4"/>
  <c r="AO1310" i="4"/>
  <c r="AP1255" i="4"/>
  <c r="AO1255" i="4"/>
  <c r="AO344" i="4"/>
  <c r="AP344" i="4"/>
  <c r="AP810" i="4"/>
  <c r="AO810" i="4"/>
  <c r="AP2252" i="4"/>
  <c r="AO2252" i="4"/>
  <c r="AP2816" i="4"/>
  <c r="AO2816" i="4"/>
  <c r="AP2934" i="4"/>
  <c r="AO2934" i="4"/>
  <c r="AP1241" i="4"/>
  <c r="AO1241" i="4"/>
  <c r="AO1731" i="4"/>
  <c r="AP1731" i="4"/>
  <c r="AP1920" i="4"/>
  <c r="AO1920" i="4"/>
  <c r="AO1346" i="4"/>
  <c r="AP1346" i="4"/>
  <c r="AO1548" i="4"/>
  <c r="AP1548" i="4"/>
  <c r="AO2021" i="4"/>
  <c r="AP2021" i="4"/>
  <c r="AP2621" i="4"/>
  <c r="AO2621" i="4"/>
  <c r="AP2916" i="4"/>
  <c r="AO2916" i="4"/>
  <c r="AP291" i="4"/>
  <c r="AO291" i="4"/>
  <c r="AP1023" i="4"/>
  <c r="AO1023" i="4"/>
  <c r="AO518" i="4"/>
  <c r="AP518" i="4"/>
  <c r="AP459" i="4"/>
  <c r="AO459" i="4"/>
  <c r="AO910" i="4"/>
  <c r="AP910" i="4"/>
  <c r="AP634" i="4"/>
  <c r="AO634" i="4"/>
  <c r="AP938" i="4"/>
  <c r="AO938" i="4"/>
  <c r="AP580" i="4"/>
  <c r="AO580" i="4"/>
  <c r="AO1261" i="4"/>
  <c r="AP1261" i="4"/>
  <c r="AP839" i="4"/>
  <c r="AO839" i="4"/>
  <c r="AP1414" i="4"/>
  <c r="AO1414" i="4"/>
  <c r="AP1217" i="4"/>
  <c r="AO1217" i="4"/>
  <c r="AO597" i="4"/>
  <c r="AP597" i="4"/>
  <c r="AO989" i="4"/>
  <c r="AP989" i="4"/>
  <c r="AP301" i="4"/>
  <c r="AO301" i="4"/>
  <c r="AO41" i="4"/>
  <c r="AP41" i="4"/>
  <c r="AO375" i="4"/>
  <c r="AP375" i="4"/>
  <c r="AO116" i="4"/>
  <c r="AP116" i="4"/>
  <c r="AP1607" i="4"/>
  <c r="AO1607" i="4"/>
  <c r="AO840" i="4"/>
  <c r="AP840" i="4"/>
  <c r="AO1596" i="4"/>
  <c r="AP1596" i="4"/>
  <c r="AO2541" i="4"/>
  <c r="AP2541" i="4"/>
  <c r="AP1656" i="4"/>
  <c r="AO1656" i="4"/>
  <c r="AP2083" i="4"/>
  <c r="AO2083" i="4"/>
  <c r="AP2157" i="4"/>
  <c r="AO2157" i="4"/>
  <c r="AP2217" i="4"/>
  <c r="AO2217" i="4"/>
  <c r="AP2815" i="4"/>
  <c r="AO2815" i="4"/>
  <c r="AP2935" i="4"/>
  <c r="AO2935" i="4"/>
  <c r="AO1963" i="4"/>
  <c r="AP1963" i="4"/>
  <c r="AP2708" i="4"/>
  <c r="AO2708" i="4"/>
  <c r="AO2632" i="4"/>
  <c r="AP2632" i="4"/>
  <c r="AO2797" i="4"/>
  <c r="AP2797" i="4"/>
  <c r="AO1988" i="4"/>
  <c r="AP1988" i="4"/>
  <c r="AP1750" i="4"/>
  <c r="AO1750" i="4"/>
  <c r="AP2756" i="4"/>
  <c r="AO2756" i="4"/>
  <c r="AP2924" i="4"/>
  <c r="AO2924" i="4"/>
  <c r="AP1360" i="4"/>
  <c r="AO1360" i="4"/>
  <c r="AO1932" i="4"/>
  <c r="AP1932" i="4"/>
  <c r="AP1884" i="4"/>
  <c r="AO1884" i="4"/>
  <c r="AP2922" i="4"/>
  <c r="AO2922" i="4"/>
  <c r="AO104" i="4"/>
  <c r="AP104" i="4"/>
  <c r="AO471" i="4"/>
  <c r="AP471" i="4"/>
  <c r="AO160" i="4"/>
  <c r="AP160" i="4"/>
  <c r="AO806" i="4"/>
  <c r="AP806" i="4"/>
  <c r="AP695" i="4"/>
  <c r="AO695" i="4"/>
  <c r="AP690" i="4"/>
  <c r="AO690" i="4"/>
  <c r="AP438" i="4"/>
  <c r="AO438" i="4"/>
  <c r="AO1077" i="4"/>
  <c r="AP1077" i="4"/>
  <c r="AP243" i="4"/>
  <c r="AO243" i="4"/>
  <c r="AP831" i="4"/>
  <c r="AO831" i="4"/>
  <c r="AP524" i="4"/>
  <c r="AO524" i="4"/>
  <c r="AP411" i="4"/>
  <c r="AO411" i="4"/>
  <c r="AO846" i="4"/>
  <c r="AP846" i="4"/>
  <c r="AP2279" i="4"/>
  <c r="AO2279" i="4"/>
  <c r="AP2359" i="4"/>
  <c r="AO2359" i="4"/>
  <c r="AO2310" i="4"/>
  <c r="AP2310" i="4"/>
  <c r="AP2549" i="4"/>
  <c r="AO2549" i="4"/>
  <c r="AO2388" i="4"/>
  <c r="AP2388" i="4"/>
  <c r="AP2520" i="4"/>
  <c r="AO2520" i="4"/>
  <c r="AP2925" i="4"/>
  <c r="AO2925" i="4"/>
  <c r="AO1720" i="4"/>
  <c r="AP1720" i="4"/>
  <c r="AP2195" i="4"/>
  <c r="AO2195" i="4"/>
  <c r="AP2132" i="4"/>
  <c r="AO2132" i="4"/>
  <c r="AP2031" i="4"/>
  <c r="AO2031" i="4"/>
  <c r="AP2338" i="4"/>
  <c r="AO2338" i="4"/>
  <c r="AP2609" i="4"/>
  <c r="AO2609" i="4"/>
  <c r="AP546" i="4"/>
  <c r="AO546" i="4"/>
  <c r="AO1421" i="4"/>
  <c r="AP1421" i="4"/>
  <c r="AO1781" i="4"/>
  <c r="AP1781" i="4"/>
  <c r="AP1481" i="4"/>
  <c r="AO1481" i="4"/>
  <c r="AO1841" i="4"/>
  <c r="AP1841" i="4"/>
  <c r="AO2723" i="4"/>
  <c r="AP2723" i="4"/>
  <c r="AP2533" i="4"/>
  <c r="AO2533" i="4"/>
  <c r="AP2902" i="4"/>
  <c r="AO2902" i="4"/>
  <c r="AP2880" i="4"/>
  <c r="AO2880" i="4"/>
  <c r="AP1665" i="4"/>
  <c r="AO1665" i="4"/>
  <c r="AO2575" i="4"/>
  <c r="AP2575" i="4"/>
  <c r="AP2025" i="4"/>
  <c r="AO2025" i="4"/>
  <c r="AP2239" i="4"/>
  <c r="AO2239" i="4"/>
  <c r="AP1742" i="4"/>
  <c r="AO1742" i="4"/>
  <c r="AP1264" i="4"/>
  <c r="AO1264" i="4"/>
  <c r="AO1763" i="4"/>
  <c r="AP1763" i="4"/>
  <c r="AP2455" i="4"/>
  <c r="AO2455" i="4"/>
  <c r="AP2954" i="4"/>
  <c r="AO2954" i="4"/>
  <c r="AO392" i="4"/>
  <c r="AP392" i="4"/>
  <c r="AO196" i="4"/>
  <c r="AP196" i="4"/>
  <c r="AO726" i="4"/>
  <c r="AP726" i="4"/>
  <c r="AO240" i="4"/>
  <c r="AP240" i="4"/>
  <c r="AO654" i="4"/>
  <c r="AP654" i="4"/>
  <c r="AO667" i="4"/>
  <c r="AP667" i="4"/>
  <c r="AO1269" i="4"/>
  <c r="AP1269" i="4"/>
  <c r="AP435" i="4"/>
  <c r="AO435" i="4"/>
  <c r="AP706" i="4"/>
  <c r="AO706" i="4"/>
  <c r="AP1419" i="4"/>
  <c r="AO1419" i="4"/>
  <c r="AO611" i="4"/>
  <c r="AP611" i="4"/>
  <c r="AP1102" i="4"/>
  <c r="AO1102" i="4"/>
  <c r="AP2452" i="4"/>
  <c r="AO2452" i="4"/>
  <c r="AP2484" i="4"/>
  <c r="AO2484" i="4"/>
  <c r="AP668" i="4"/>
  <c r="AO668" i="4"/>
  <c r="AO2788" i="4"/>
  <c r="AP2788" i="4"/>
  <c r="AO1348" i="4"/>
  <c r="AP1348" i="4"/>
  <c r="AP2677" i="4"/>
  <c r="AO2677" i="4"/>
  <c r="AP2940" i="4"/>
  <c r="AO2940" i="4"/>
  <c r="AP991" i="4"/>
  <c r="AO991" i="4"/>
  <c r="AO1613" i="4"/>
  <c r="AP1613" i="4"/>
  <c r="AO2130" i="4"/>
  <c r="AP2130" i="4"/>
  <c r="AO1973" i="4"/>
  <c r="AP1973" i="4"/>
  <c r="AP1673" i="4"/>
  <c r="AO1673" i="4"/>
  <c r="AP2033" i="4"/>
  <c r="AO2033" i="4"/>
  <c r="AP2237" i="4"/>
  <c r="AO2237" i="4"/>
  <c r="AP2440" i="4"/>
  <c r="AO2440" i="4"/>
  <c r="AP2892" i="4"/>
  <c r="AO2892" i="4"/>
  <c r="AO2930" i="4"/>
  <c r="AP2930" i="4"/>
  <c r="AO2012" i="4"/>
  <c r="AP2012" i="4"/>
  <c r="AP2701" i="4"/>
  <c r="AO2701" i="4"/>
  <c r="AP2833" i="4"/>
  <c r="AO2833" i="4"/>
  <c r="AP3033" i="4"/>
  <c r="AO3033" i="4"/>
  <c r="AO1082" i="4"/>
  <c r="AP1082" i="4"/>
  <c r="AP708" i="4"/>
  <c r="AO708" i="4"/>
  <c r="AP1550" i="4"/>
  <c r="AO1550" i="4"/>
  <c r="AP727" i="4"/>
  <c r="AO727" i="4"/>
  <c r="AO218" i="4"/>
  <c r="AP218" i="4"/>
  <c r="AO1218" i="4"/>
  <c r="AP1218" i="4"/>
  <c r="AP980" i="4"/>
  <c r="AO980" i="4"/>
  <c r="AP386" i="4"/>
  <c r="AO386" i="4"/>
  <c r="AO400" i="4"/>
  <c r="AP400" i="4"/>
  <c r="AP1174" i="4"/>
  <c r="AO1174" i="4"/>
  <c r="AP892" i="4"/>
  <c r="AO892" i="4"/>
  <c r="AP946" i="4"/>
  <c r="AO946" i="4"/>
  <c r="AO1923" i="4"/>
  <c r="AP1923" i="4"/>
  <c r="AO568" i="4"/>
  <c r="AP568" i="4"/>
  <c r="AO114" i="4"/>
  <c r="AP114" i="4"/>
  <c r="AO208" i="4"/>
  <c r="AP208" i="4"/>
  <c r="AP1883" i="4"/>
  <c r="AO1883" i="4"/>
  <c r="AP2631" i="4"/>
  <c r="AO2631" i="4"/>
  <c r="AO2464" i="4"/>
  <c r="AP2464" i="4"/>
  <c r="AP2510" i="4"/>
  <c r="AO2510" i="4"/>
  <c r="AP1441" i="4"/>
  <c r="AO1441" i="4"/>
  <c r="AP1767" i="4"/>
  <c r="AO1767" i="4"/>
  <c r="AP1801" i="4"/>
  <c r="AO1801" i="4"/>
  <c r="AO1040" i="4"/>
  <c r="AP1040" i="4"/>
  <c r="AP1192" i="4"/>
  <c r="AO1192" i="4"/>
  <c r="AP1870" i="4"/>
  <c r="AO1870" i="4"/>
  <c r="AP2970" i="4"/>
  <c r="AO2970" i="4"/>
  <c r="AP1608" i="4"/>
  <c r="AO1608" i="4"/>
  <c r="AO2573" i="4"/>
  <c r="AP2573" i="4"/>
  <c r="AP2043" i="4"/>
  <c r="AO2043" i="4"/>
  <c r="AO2608" i="4"/>
  <c r="AP2608" i="4"/>
  <c r="AO2992" i="4"/>
  <c r="AP2992" i="4"/>
  <c r="AP405" i="4"/>
  <c r="AO405" i="4"/>
  <c r="AP35" i="4"/>
  <c r="AO35" i="4"/>
  <c r="AP490" i="4"/>
  <c r="AO490" i="4"/>
  <c r="AO80" i="4"/>
  <c r="AP80" i="4"/>
  <c r="AP203" i="4"/>
  <c r="AO203" i="4"/>
  <c r="AP863" i="4"/>
  <c r="AO863" i="4"/>
  <c r="AP1233" i="4"/>
  <c r="AO1233" i="4"/>
  <c r="AO1005" i="4"/>
  <c r="AP1005" i="4"/>
  <c r="AP429" i="4"/>
  <c r="AO429" i="4"/>
  <c r="AO73" i="4"/>
  <c r="AP73" i="4"/>
  <c r="AP961" i="4"/>
  <c r="AO961" i="4"/>
  <c r="AO733" i="4"/>
  <c r="AP733" i="4"/>
  <c r="AO481" i="4"/>
  <c r="AP481" i="4"/>
  <c r="AO76" i="4"/>
  <c r="AP76" i="4"/>
  <c r="AP1003" i="4"/>
  <c r="AO1003" i="4"/>
  <c r="AO119" i="4"/>
  <c r="AP119" i="4"/>
  <c r="AO574" i="4"/>
  <c r="AP574" i="4"/>
  <c r="AP358" i="4"/>
  <c r="AO358" i="4"/>
  <c r="AO72" i="4"/>
  <c r="AP72" i="4"/>
  <c r="AP1459" i="4"/>
  <c r="AO1459" i="4"/>
  <c r="AO1340" i="4"/>
  <c r="AP1340" i="4"/>
  <c r="AP1400" i="4"/>
  <c r="AO1400" i="4"/>
  <c r="AO1541" i="4"/>
  <c r="AP1541" i="4"/>
  <c r="AP1936" i="4"/>
  <c r="AO1936" i="4"/>
  <c r="AO1901" i="4"/>
  <c r="AP1901" i="4"/>
  <c r="AP2918" i="4"/>
  <c r="AO2918" i="4"/>
  <c r="AO2866" i="4"/>
  <c r="AP2866" i="4"/>
  <c r="AP2566" i="4"/>
  <c r="AO2566" i="4"/>
  <c r="AO2117" i="4"/>
  <c r="AP2117" i="4"/>
  <c r="AO2177" i="4"/>
  <c r="AP2177" i="4"/>
  <c r="AO2381" i="4"/>
  <c r="AP2381" i="4"/>
  <c r="AO2588" i="4"/>
  <c r="AP2588" i="4"/>
  <c r="AP2751" i="4"/>
  <c r="AO2751" i="4"/>
  <c r="AO3007" i="4"/>
  <c r="AP3007" i="4"/>
  <c r="AP2961" i="4"/>
  <c r="AO2961" i="4"/>
  <c r="AP1617" i="4"/>
  <c r="AO1617" i="4"/>
  <c r="AO2146" i="4"/>
  <c r="AP2146" i="4"/>
  <c r="AP1977" i="4"/>
  <c r="AO1977" i="4"/>
  <c r="AP2039" i="4"/>
  <c r="AO2039" i="4"/>
  <c r="AP2335" i="4"/>
  <c r="AO2335" i="4"/>
  <c r="AP1216" i="4"/>
  <c r="AO1216" i="4"/>
  <c r="AP2646" i="4"/>
  <c r="AO2646" i="4"/>
  <c r="AP2785" i="4"/>
  <c r="AO2785" i="4"/>
  <c r="AO3019" i="4"/>
  <c r="AP3019" i="4"/>
  <c r="AP2330" i="4"/>
  <c r="AO2330" i="4"/>
  <c r="AO1736" i="4"/>
  <c r="AP1736" i="4"/>
  <c r="AP1871" i="4"/>
  <c r="AO1871" i="4"/>
  <c r="AO2544" i="4"/>
  <c r="AP2544" i="4"/>
  <c r="AP2546" i="4"/>
  <c r="AO2546" i="4"/>
  <c r="AO2635" i="4"/>
  <c r="AP2635" i="4"/>
  <c r="AO465" i="4"/>
  <c r="AP465" i="4"/>
  <c r="AO215" i="4"/>
  <c r="AP215" i="4"/>
  <c r="AP722" i="4"/>
  <c r="AO722" i="4"/>
  <c r="AP454" i="4"/>
  <c r="AO454" i="4"/>
  <c r="AO830" i="4"/>
  <c r="AP830" i="4"/>
  <c r="AP398" i="4"/>
  <c r="AO398" i="4"/>
  <c r="AP182" i="4"/>
  <c r="AO182" i="4"/>
  <c r="AO1083" i="4"/>
  <c r="AP1083" i="4"/>
  <c r="AO613" i="4"/>
  <c r="AP613" i="4"/>
  <c r="AO173" i="4"/>
  <c r="AP173" i="4"/>
  <c r="AO821" i="4"/>
  <c r="AP821" i="4"/>
  <c r="AO213" i="4"/>
  <c r="AP213" i="4"/>
  <c r="AP442" i="4"/>
  <c r="AO442" i="4"/>
  <c r="AO61" i="4"/>
  <c r="AP61" i="4"/>
  <c r="AP155" i="4"/>
  <c r="AO155" i="4"/>
  <c r="AP666" i="4"/>
  <c r="AO666" i="4"/>
  <c r="AO1645" i="4"/>
  <c r="AP1645" i="4"/>
  <c r="AO2005" i="4"/>
  <c r="AP2005" i="4"/>
  <c r="AP1705" i="4"/>
  <c r="AO1705" i="4"/>
  <c r="AP2065" i="4"/>
  <c r="AO2065" i="4"/>
  <c r="AP2647" i="4"/>
  <c r="AO2647" i="4"/>
  <c r="AO2269" i="4"/>
  <c r="AP2269" i="4"/>
  <c r="AP2476" i="4"/>
  <c r="AO2476" i="4"/>
  <c r="AP2928" i="4"/>
  <c r="AO2928" i="4"/>
  <c r="AP2962" i="4"/>
  <c r="AO2962" i="4"/>
  <c r="AP1456" i="4"/>
  <c r="AO1456" i="4"/>
  <c r="AP2199" i="4"/>
  <c r="AO2199" i="4"/>
  <c r="AP2895" i="4"/>
  <c r="AO2895" i="4"/>
  <c r="AP2581" i="4"/>
  <c r="AO2581" i="4"/>
  <c r="AP1320" i="4"/>
  <c r="AO1320" i="4"/>
  <c r="AP2118" i="4"/>
  <c r="AO2118" i="4"/>
  <c r="AO1426" i="4"/>
  <c r="AP1426" i="4"/>
  <c r="AP1531" i="4"/>
  <c r="AO1531" i="4"/>
  <c r="AO2557" i="4"/>
  <c r="AP2557" i="4"/>
  <c r="AP2064" i="4"/>
  <c r="AO2064" i="4"/>
  <c r="AO2432" i="4"/>
  <c r="AP2432" i="4"/>
  <c r="AP2257" i="4"/>
  <c r="AO2257" i="4"/>
  <c r="AO2843" i="4"/>
  <c r="AP2843" i="4"/>
  <c r="AO2794" i="4"/>
  <c r="AP2794" i="4"/>
  <c r="AP1409" i="4"/>
  <c r="AO1409" i="4"/>
  <c r="AP1769" i="4"/>
  <c r="AO1769" i="4"/>
  <c r="AP1756" i="4"/>
  <c r="AO1756" i="4"/>
  <c r="AO1008" i="4"/>
  <c r="AP1008" i="4"/>
  <c r="AP1994" i="4"/>
  <c r="AO1994" i="4"/>
  <c r="AP2801" i="4"/>
  <c r="AO2801" i="4"/>
  <c r="AP2840" i="4"/>
  <c r="AO2840" i="4"/>
  <c r="AP1086" i="4"/>
  <c r="AO1086" i="4"/>
  <c r="AO244" i="4"/>
  <c r="AP244" i="4"/>
  <c r="AP374" i="4"/>
  <c r="AO374" i="4"/>
  <c r="AO273" i="4"/>
  <c r="AP273" i="4"/>
  <c r="AO1980" i="4"/>
  <c r="AP1980" i="4"/>
  <c r="AO337" i="4"/>
  <c r="AP337" i="4"/>
  <c r="AO629" i="4"/>
  <c r="AP629" i="4"/>
  <c r="AO1013" i="4"/>
  <c r="AP1013" i="4"/>
  <c r="AP179" i="4"/>
  <c r="AO179" i="4"/>
  <c r="AP497" i="4"/>
  <c r="AO497" i="4"/>
  <c r="AP347" i="4"/>
  <c r="AO347" i="4"/>
  <c r="AP1383" i="4"/>
  <c r="AO1383" i="4"/>
  <c r="AO1972" i="4"/>
  <c r="AP1972" i="4"/>
  <c r="AO2197" i="4"/>
  <c r="AP2197" i="4"/>
  <c r="AP2668" i="4"/>
  <c r="AO2668" i="4"/>
  <c r="AP2456" i="4"/>
  <c r="AO2456" i="4"/>
  <c r="AP2974" i="4"/>
  <c r="AO2974" i="4"/>
  <c r="AP1321" i="4"/>
  <c r="AO1321" i="4"/>
  <c r="AP1648" i="4"/>
  <c r="AO1648" i="4"/>
  <c r="AP2067" i="4"/>
  <c r="AO2067" i="4"/>
  <c r="AO2019" i="4"/>
  <c r="AP2019" i="4"/>
  <c r="AP2224" i="4"/>
  <c r="AO2224" i="4"/>
  <c r="AO2461" i="4"/>
  <c r="AP2461" i="4"/>
  <c r="AO1357" i="4"/>
  <c r="AP1357" i="4"/>
  <c r="AO1717" i="4"/>
  <c r="AP1717" i="4"/>
  <c r="AP1417" i="4"/>
  <c r="AO1417" i="4"/>
  <c r="AP1735" i="4"/>
  <c r="AO1735" i="4"/>
  <c r="AP1777" i="4"/>
  <c r="AO1777" i="4"/>
  <c r="AO2006" i="4"/>
  <c r="AP2006" i="4"/>
  <c r="AP2412" i="4"/>
  <c r="AO2412" i="4"/>
  <c r="AP2449" i="4"/>
  <c r="AO2449" i="4"/>
  <c r="AP2806" i="4"/>
  <c r="AO2806" i="4"/>
  <c r="AP2948" i="4"/>
  <c r="AO2948" i="4"/>
  <c r="AP1601" i="4"/>
  <c r="AO1601" i="4"/>
  <c r="AP2082" i="4"/>
  <c r="AO2082" i="4"/>
  <c r="AP1961" i="4"/>
  <c r="AO1961" i="4"/>
  <c r="AP1200" i="4"/>
  <c r="AO1200" i="4"/>
  <c r="AP1928" i="4"/>
  <c r="AO1928" i="4"/>
  <c r="AP2614" i="4"/>
  <c r="AO2614" i="4"/>
  <c r="AO3003" i="4"/>
  <c r="AP3003" i="4"/>
  <c r="AP826" i="4"/>
  <c r="AO826" i="4"/>
  <c r="AO25" i="4"/>
  <c r="AP25" i="4"/>
  <c r="AO1149" i="4"/>
  <c r="AP1149" i="4"/>
  <c r="AO416" i="4"/>
  <c r="AP416" i="4"/>
  <c r="AP1190" i="4"/>
  <c r="AO1190" i="4"/>
  <c r="AP924" i="4"/>
  <c r="AO924" i="4"/>
  <c r="AP962" i="4"/>
  <c r="AO962" i="4"/>
  <c r="AO130" i="4"/>
  <c r="AP130" i="4"/>
  <c r="AO918" i="4"/>
  <c r="AP918" i="4"/>
  <c r="AO1642" i="4"/>
  <c r="AP1642" i="4"/>
  <c r="AO367" i="4"/>
  <c r="AP367" i="4"/>
  <c r="AP1363" i="4"/>
  <c r="AO1363" i="4"/>
  <c r="AO702" i="4"/>
  <c r="AP702" i="4"/>
  <c r="AO193" i="4"/>
  <c r="AP193" i="4"/>
  <c r="AO253" i="4"/>
  <c r="AP253" i="4"/>
  <c r="AP643" i="4"/>
  <c r="AO643" i="4"/>
  <c r="AP1219" i="4"/>
  <c r="AO1219" i="4"/>
  <c r="AP1382" i="4"/>
  <c r="AO1382" i="4"/>
  <c r="AP1539" i="4"/>
  <c r="AO1539" i="4"/>
  <c r="AP1599" i="4"/>
  <c r="AO1599" i="4"/>
  <c r="AP2158" i="4"/>
  <c r="AO2158" i="4"/>
  <c r="AP2887" i="4"/>
  <c r="AO2887" i="4"/>
  <c r="AO784" i="4"/>
  <c r="AP784" i="4"/>
  <c r="AO1540" i="4"/>
  <c r="AP1540" i="4"/>
  <c r="AP2407" i="4"/>
  <c r="AO2407" i="4"/>
  <c r="AO2786" i="4"/>
  <c r="AP2786" i="4"/>
  <c r="AP2793" i="4"/>
  <c r="AO2793" i="4"/>
  <c r="AO1915" i="4"/>
  <c r="AP1915" i="4"/>
  <c r="AO2165" i="4"/>
  <c r="AP2165" i="4"/>
  <c r="AP2231" i="4"/>
  <c r="AO2231" i="4"/>
  <c r="AO1955" i="4"/>
  <c r="AP1955" i="4"/>
  <c r="AO2429" i="4"/>
  <c r="AP2429" i="4"/>
  <c r="AP2260" i="4"/>
  <c r="AO2260" i="4"/>
  <c r="AP2636" i="4"/>
  <c r="AO2636" i="4"/>
  <c r="AO2837" i="4"/>
  <c r="AP2837" i="4"/>
  <c r="AP2942" i="4"/>
  <c r="AO2942" i="4"/>
  <c r="AP3009" i="4"/>
  <c r="AO3009" i="4"/>
  <c r="AO1811" i="4"/>
  <c r="AP1811" i="4"/>
  <c r="AP1352" i="4"/>
  <c r="AO1352" i="4"/>
  <c r="AO1493" i="4"/>
  <c r="AP1493" i="4"/>
  <c r="AP1853" i="4"/>
  <c r="AO1853" i="4"/>
  <c r="AP2188" i="4"/>
  <c r="AO2188" i="4"/>
  <c r="AP2737" i="4"/>
  <c r="AO2737" i="4"/>
  <c r="AP2630" i="4"/>
  <c r="AO2630" i="4"/>
  <c r="AP2830" i="4"/>
  <c r="AO2830" i="4"/>
  <c r="AP2092" i="4"/>
  <c r="AO2092" i="4"/>
  <c r="AO2758" i="4"/>
  <c r="AP2758" i="4"/>
  <c r="AP2881" i="4"/>
  <c r="AO2881" i="4"/>
  <c r="AO2262" i="4"/>
  <c r="AP2262" i="4"/>
  <c r="AO1549" i="4"/>
  <c r="AP1549" i="4"/>
  <c r="AO1909" i="4"/>
  <c r="AP1909" i="4"/>
  <c r="AO2114" i="4"/>
  <c r="AP2114" i="4"/>
  <c r="AP1807" i="4"/>
  <c r="AO1807" i="4"/>
  <c r="AO2917" i="4"/>
  <c r="AP2917" i="4"/>
  <c r="AP2153" i="4"/>
  <c r="AO2153" i="4"/>
  <c r="AO1394" i="4"/>
  <c r="AP1394" i="4"/>
  <c r="AP2206" i="4"/>
  <c r="AO2206" i="4"/>
  <c r="AO2304" i="4"/>
  <c r="AP2304" i="4"/>
  <c r="AP3004" i="4"/>
  <c r="AO3004" i="4"/>
  <c r="AO635" i="4"/>
  <c r="AP635" i="4"/>
  <c r="AP342" i="4"/>
  <c r="AO342" i="4"/>
  <c r="AP1311" i="4"/>
  <c r="AO1311" i="4"/>
  <c r="AP907" i="4"/>
  <c r="AO907" i="4"/>
  <c r="AO1301" i="4"/>
  <c r="AP1301" i="4"/>
  <c r="AP467" i="4"/>
  <c r="AO467" i="4"/>
  <c r="AO95" i="4"/>
  <c r="AP95" i="4"/>
  <c r="AP815" i="4"/>
  <c r="AO815" i="4"/>
  <c r="AP380" i="4"/>
  <c r="AO380" i="4"/>
  <c r="AO285" i="4"/>
  <c r="AP285" i="4"/>
  <c r="AO1029" i="4"/>
  <c r="AP1029" i="4"/>
  <c r="AP195" i="4"/>
  <c r="AO195" i="4"/>
  <c r="AP682" i="4"/>
  <c r="AO682" i="4"/>
  <c r="AP363" i="4"/>
  <c r="AO363" i="4"/>
  <c r="AO782" i="4"/>
  <c r="AP782" i="4"/>
  <c r="AO88" i="4"/>
  <c r="AP88" i="4"/>
  <c r="AO176" i="4"/>
  <c r="AP176" i="4"/>
  <c r="AP1073" i="4"/>
  <c r="AO1073" i="4"/>
  <c r="AO845" i="4"/>
  <c r="AP845" i="4"/>
  <c r="AP1451" i="4"/>
  <c r="AO1451" i="4"/>
  <c r="AP2164" i="4"/>
  <c r="AO2164" i="4"/>
  <c r="AP2095" i="4"/>
  <c r="AO2095" i="4"/>
  <c r="AP2725" i="4"/>
  <c r="AO2725" i="4"/>
  <c r="AP2625" i="4"/>
  <c r="AO2625" i="4"/>
  <c r="AO1388" i="4"/>
  <c r="AP1388" i="4"/>
  <c r="AP1448" i="4"/>
  <c r="AO1448" i="4"/>
  <c r="AO1589" i="4"/>
  <c r="AP1589" i="4"/>
  <c r="AP2034" i="4"/>
  <c r="AO2034" i="4"/>
  <c r="AO1949" i="4"/>
  <c r="AP1949" i="4"/>
  <c r="AP2471" i="4"/>
  <c r="AO2471" i="4"/>
  <c r="AO2675" i="4"/>
  <c r="AP2675" i="4"/>
  <c r="AO2869" i="4"/>
  <c r="AP2869" i="4"/>
  <c r="AP921" i="4"/>
  <c r="AO921" i="4"/>
  <c r="AP1748" i="4"/>
  <c r="AO1748" i="4"/>
  <c r="AP1712" i="4"/>
  <c r="AO1712" i="4"/>
  <c r="AP1792" i="4"/>
  <c r="AO1792" i="4"/>
  <c r="AP2585" i="4"/>
  <c r="AO2585" i="4"/>
  <c r="AP2268" i="4"/>
  <c r="AO2268" i="4"/>
  <c r="AO1341" i="4"/>
  <c r="AP1341" i="4"/>
  <c r="AP1401" i="4"/>
  <c r="AO1401" i="4"/>
  <c r="AP1761" i="4"/>
  <c r="AO1761" i="4"/>
  <c r="AP1707" i="4"/>
  <c r="AO1707" i="4"/>
  <c r="AO2251" i="4"/>
  <c r="AP2251" i="4"/>
  <c r="AP2433" i="4"/>
  <c r="AO2433" i="4"/>
  <c r="AP2790" i="4"/>
  <c r="AO2790" i="4"/>
  <c r="AP2913" i="4"/>
  <c r="AO2913" i="4"/>
  <c r="AP1169" i="4"/>
  <c r="AO1169" i="4"/>
  <c r="AO775" i="4"/>
  <c r="AP775" i="4"/>
  <c r="AO941" i="4"/>
  <c r="AP941" i="4"/>
  <c r="AO152" i="4"/>
  <c r="AP152" i="4"/>
  <c r="AO333" i="4"/>
  <c r="AP333" i="4"/>
  <c r="AP897" i="4"/>
  <c r="AO897" i="4"/>
  <c r="AO669" i="4"/>
  <c r="AP669" i="4"/>
  <c r="AP389" i="4"/>
  <c r="AO389" i="4"/>
  <c r="AO136" i="4"/>
  <c r="AP136" i="4"/>
  <c r="AP927" i="4"/>
  <c r="AO927" i="4"/>
  <c r="AO485" i="4"/>
  <c r="AP485" i="4"/>
  <c r="AO55" i="4"/>
  <c r="AP55" i="4"/>
  <c r="AO510" i="4"/>
  <c r="AP510" i="4"/>
  <c r="AO237" i="4"/>
  <c r="AP237" i="4"/>
  <c r="AP294" i="4"/>
  <c r="AO294" i="4"/>
  <c r="AO1055" i="4"/>
  <c r="AP1055" i="4"/>
  <c r="AO2495" i="4"/>
  <c r="AP2495" i="4"/>
  <c r="AP1336" i="4"/>
  <c r="AO1336" i="4"/>
  <c r="AO1477" i="4"/>
  <c r="AP1477" i="4"/>
  <c r="AP1822" i="4"/>
  <c r="AO1822" i="4"/>
  <c r="AP1837" i="4"/>
  <c r="AO1837" i="4"/>
  <c r="AP2172" i="4"/>
  <c r="AO2172" i="4"/>
  <c r="AP2598" i="4"/>
  <c r="AO2598" i="4"/>
  <c r="AP2814" i="4"/>
  <c r="AO2814" i="4"/>
  <c r="AO2396" i="4"/>
  <c r="AP2396" i="4"/>
  <c r="AO1693" i="4"/>
  <c r="AP1693" i="4"/>
  <c r="AP2053" i="4"/>
  <c r="AO2053" i="4"/>
  <c r="AO1916" i="4"/>
  <c r="AP1916" i="4"/>
  <c r="AO2113" i="4"/>
  <c r="AP2113" i="4"/>
  <c r="AO2317" i="4"/>
  <c r="AP2317" i="4"/>
  <c r="AP2524" i="4"/>
  <c r="AO2524" i="4"/>
  <c r="AP2943" i="4"/>
  <c r="AO2943" i="4"/>
  <c r="AP3010" i="4"/>
  <c r="AO3010" i="4"/>
  <c r="AP1553" i="4"/>
  <c r="AO1553" i="4"/>
  <c r="AP1913" i="4"/>
  <c r="AO1913" i="4"/>
  <c r="AP2316" i="4"/>
  <c r="AO2316" i="4"/>
  <c r="AP1152" i="4"/>
  <c r="AO1152" i="4"/>
  <c r="AO1864" i="4"/>
  <c r="AP1864" i="4"/>
  <c r="AO2539" i="4"/>
  <c r="AP2539" i="4"/>
  <c r="AO2955" i="4"/>
  <c r="AP2955" i="4"/>
  <c r="AO2480" i="4"/>
  <c r="AP2480" i="4"/>
  <c r="AP1089" i="4"/>
  <c r="AO1089" i="4"/>
  <c r="AO861" i="4"/>
  <c r="AP861" i="4"/>
  <c r="AO124" i="4"/>
  <c r="AP124" i="4"/>
  <c r="AO233" i="4"/>
  <c r="AP233" i="4"/>
  <c r="AO247" i="4"/>
  <c r="AP247" i="4"/>
  <c r="AP847" i="4"/>
  <c r="AO847" i="4"/>
  <c r="AO486" i="4"/>
  <c r="AP486" i="4"/>
  <c r="AO441" i="4"/>
  <c r="AP441" i="4"/>
  <c r="AO1610" i="4"/>
  <c r="AP1610" i="4"/>
  <c r="AO712" i="4"/>
  <c r="AP712" i="4"/>
  <c r="AO1468" i="4"/>
  <c r="AP1468" i="4"/>
  <c r="AP1528" i="4"/>
  <c r="AO1528" i="4"/>
  <c r="AO1669" i="4"/>
  <c r="AP1669" i="4"/>
  <c r="AP2711" i="4"/>
  <c r="AO2711" i="4"/>
  <c r="AO2029" i="4"/>
  <c r="AP2029" i="4"/>
  <c r="AO2426" i="4"/>
  <c r="AP2426" i="4"/>
  <c r="AP3028" i="4"/>
  <c r="AO3028" i="4"/>
  <c r="AP1479" i="4"/>
  <c r="AO1479" i="4"/>
  <c r="AO2248" i="4"/>
  <c r="AP2248" i="4"/>
  <c r="AP2732" i="4"/>
  <c r="AO2732" i="4"/>
  <c r="AP2504" i="4"/>
  <c r="AO2504" i="4"/>
  <c r="AP3022" i="4"/>
  <c r="AO3022" i="4"/>
  <c r="AP1859" i="4"/>
  <c r="AO1859" i="4"/>
  <c r="AP2105" i="4"/>
  <c r="AO2105" i="4"/>
  <c r="AP1867" i="4"/>
  <c r="AO1867" i="4"/>
  <c r="AO1354" i="4"/>
  <c r="AP1354" i="4"/>
  <c r="AP2166" i="4"/>
  <c r="AO2166" i="4"/>
  <c r="AO2386" i="4"/>
  <c r="AP2386" i="4"/>
  <c r="AP3034" i="4"/>
  <c r="AO3034" i="4"/>
  <c r="AO2454" i="4"/>
  <c r="AP2454" i="4"/>
  <c r="AO1892" i="4"/>
  <c r="AP1892" i="4"/>
  <c r="AP2308" i="4"/>
  <c r="AO2308" i="4"/>
  <c r="AO686" i="4"/>
  <c r="AP686" i="4"/>
  <c r="AP1155" i="4"/>
  <c r="AO1155" i="4"/>
  <c r="AO359" i="4"/>
  <c r="AP359" i="4"/>
  <c r="AP484" i="4"/>
  <c r="AO484" i="4"/>
  <c r="AP30" i="4"/>
  <c r="AO30" i="4"/>
  <c r="AO1258" i="4"/>
  <c r="AP1258" i="4"/>
  <c r="AO1060" i="4"/>
  <c r="AP1060" i="4"/>
  <c r="AO1116" i="4"/>
  <c r="AP1116" i="4"/>
  <c r="AO672" i="4"/>
  <c r="AP672" i="4"/>
  <c r="AP986" i="4"/>
  <c r="AO986" i="4"/>
  <c r="AP628" i="4"/>
  <c r="AO628" i="4"/>
  <c r="AO1309" i="4"/>
  <c r="AP1309" i="4"/>
  <c r="AO1650" i="4"/>
  <c r="AP1650" i="4"/>
  <c r="AO525" i="4"/>
  <c r="AP525" i="4"/>
  <c r="AP819" i="4"/>
  <c r="AO819" i="4"/>
  <c r="AO1030" i="4"/>
  <c r="AP1030" i="4"/>
  <c r="AO479" i="4"/>
  <c r="AP479" i="4"/>
  <c r="AP802" i="4"/>
  <c r="AO802" i="4"/>
  <c r="AO424" i="4"/>
  <c r="AP424" i="4"/>
  <c r="AP1622" i="4"/>
  <c r="AO1622" i="4"/>
  <c r="AO2522" i="4"/>
  <c r="AP2522" i="4"/>
  <c r="AP1160" i="4"/>
  <c r="AO1160" i="4"/>
  <c r="AO1220" i="4"/>
  <c r="AP1220" i="4"/>
  <c r="AP2565" i="4"/>
  <c r="AO2565" i="4"/>
  <c r="AO2325" i="4"/>
  <c r="AP2325" i="4"/>
  <c r="AO2442" i="4"/>
  <c r="AP2442" i="4"/>
  <c r="AO3029" i="4"/>
  <c r="AP3029" i="4"/>
  <c r="AP1587" i="4"/>
  <c r="AO1587" i="4"/>
  <c r="AP1647" i="4"/>
  <c r="AO1647" i="4"/>
  <c r="AP2734" i="4"/>
  <c r="AO2734" i="4"/>
  <c r="AO1998" i="4"/>
  <c r="AP1998" i="4"/>
  <c r="AO1436" i="4"/>
  <c r="AP1436" i="4"/>
  <c r="AP2663" i="4"/>
  <c r="AO2663" i="4"/>
  <c r="AO1524" i="4"/>
  <c r="AP1524" i="4"/>
  <c r="AP2482" i="4"/>
  <c r="AO2482" i="4"/>
  <c r="AP1680" i="4"/>
  <c r="AO1680" i="4"/>
  <c r="AP2068" i="4"/>
  <c r="AO2068" i="4"/>
  <c r="AO457" i="4"/>
  <c r="AP457" i="4"/>
  <c r="AP86" i="4"/>
  <c r="AO86" i="4"/>
  <c r="AO1292" i="4"/>
  <c r="AP1292" i="4"/>
  <c r="AP505" i="4"/>
  <c r="AO505" i="4"/>
  <c r="AO1045" i="4"/>
  <c r="AP1045" i="4"/>
  <c r="AO120" i="4"/>
  <c r="AP120" i="4"/>
  <c r="AP211" i="4"/>
  <c r="AO211" i="4"/>
  <c r="AP714" i="4"/>
  <c r="AO714" i="4"/>
  <c r="AO1051" i="4"/>
  <c r="AP1051" i="4"/>
  <c r="AP379" i="4"/>
  <c r="AO379" i="4"/>
  <c r="AO773" i="4"/>
  <c r="AP773" i="4"/>
  <c r="AP394" i="4"/>
  <c r="AO394" i="4"/>
  <c r="AP1454" i="4"/>
  <c r="AO1454" i="4"/>
  <c r="AP594" i="4"/>
  <c r="AO594" i="4"/>
  <c r="AP811" i="4"/>
  <c r="AO811" i="4"/>
  <c r="AP107" i="4"/>
  <c r="AO107" i="4"/>
  <c r="AP578" i="4"/>
  <c r="AO578" i="4"/>
  <c r="AP1711" i="4"/>
  <c r="AO1711" i="4"/>
  <c r="AO165" i="4"/>
  <c r="AP165" i="4"/>
  <c r="AO236" i="4"/>
  <c r="AP236" i="4"/>
  <c r="AP817" i="4"/>
  <c r="AO817" i="4"/>
  <c r="AP1518" i="4"/>
  <c r="AO1518" i="4"/>
  <c r="AP1145" i="4"/>
  <c r="AO1145" i="4"/>
  <c r="AP1472" i="4"/>
  <c r="AO1472" i="4"/>
  <c r="AO2342" i="4"/>
  <c r="AP2342" i="4"/>
  <c r="AP1723" i="4"/>
  <c r="AO1723" i="4"/>
  <c r="AP2597" i="4"/>
  <c r="AO2597" i="4"/>
  <c r="AP2263" i="4"/>
  <c r="AO2263" i="4"/>
  <c r="AO2296" i="4"/>
  <c r="AP2296" i="4"/>
  <c r="AO2028" i="4"/>
  <c r="AP2028" i="4"/>
  <c r="AO2812" i="4"/>
  <c r="AP2812" i="4"/>
  <c r="AP2670" i="4"/>
  <c r="AO2670" i="4"/>
  <c r="AP665" i="4"/>
  <c r="AO665" i="4"/>
  <c r="AP1774" i="4"/>
  <c r="AO1774" i="4"/>
  <c r="AO1987" i="4"/>
  <c r="AP1987" i="4"/>
  <c r="AO1826" i="4"/>
  <c r="AP1826" i="4"/>
  <c r="AO2819" i="4"/>
  <c r="AP2819" i="4"/>
  <c r="AP1240" i="4"/>
  <c r="AO1240" i="4"/>
  <c r="AO1300" i="4"/>
  <c r="AP1300" i="4"/>
  <c r="AP2078" i="4"/>
  <c r="AO2078" i="4"/>
  <c r="AO1842" i="4"/>
  <c r="AP1842" i="4"/>
  <c r="AP2405" i="4"/>
  <c r="AO2405" i="4"/>
  <c r="AP2714" i="4"/>
  <c r="AO2714" i="4"/>
  <c r="AP338" i="4"/>
  <c r="AO338" i="4"/>
  <c r="AP1225" i="4"/>
  <c r="AO1225" i="4"/>
  <c r="AP913" i="4"/>
  <c r="AO913" i="4"/>
  <c r="AO177" i="4"/>
  <c r="AP177" i="4"/>
  <c r="AO685" i="4"/>
  <c r="AP685" i="4"/>
  <c r="AO517" i="4"/>
  <c r="AP517" i="4"/>
  <c r="AP1259" i="4"/>
  <c r="AO1259" i="4"/>
  <c r="AP313" i="4"/>
  <c r="AO313" i="4"/>
  <c r="AO149" i="4"/>
  <c r="AP149" i="4"/>
  <c r="AO216" i="4"/>
  <c r="AP216" i="4"/>
  <c r="AP871" i="4"/>
  <c r="AO871" i="4"/>
  <c r="AP254" i="4"/>
  <c r="AO254" i="4"/>
  <c r="AP610" i="4"/>
  <c r="AO610" i="4"/>
  <c r="AP38" i="4"/>
  <c r="AO38" i="4"/>
  <c r="AO1100" i="4"/>
  <c r="AP1100" i="4"/>
  <c r="AP2137" i="4"/>
  <c r="AO2137" i="4"/>
  <c r="AO1924" i="4"/>
  <c r="AP1924" i="4"/>
  <c r="AO1418" i="4"/>
  <c r="AP1418" i="4"/>
  <c r="AO2555" i="4"/>
  <c r="AP2555" i="4"/>
  <c r="AP2953" i="4"/>
  <c r="AO2953" i="4"/>
  <c r="AP1799" i="4"/>
  <c r="AO1799" i="4"/>
  <c r="AO1437" i="4"/>
  <c r="AP1437" i="4"/>
  <c r="AO1797" i="4"/>
  <c r="AP1797" i="4"/>
  <c r="AP1497" i="4"/>
  <c r="AO1497" i="4"/>
  <c r="AO1857" i="4"/>
  <c r="AP1857" i="4"/>
  <c r="AO2379" i="4"/>
  <c r="AP2379" i="4"/>
  <c r="AP2505" i="4"/>
  <c r="AO2505" i="4"/>
  <c r="AO2968" i="4"/>
  <c r="AP2968" i="4"/>
  <c r="AP2896" i="4"/>
  <c r="AO2896" i="4"/>
  <c r="AO1474" i="4"/>
  <c r="AP1474" i="4"/>
  <c r="AP2465" i="4"/>
  <c r="AO2465" i="4"/>
  <c r="AO896" i="4"/>
  <c r="AP896" i="4"/>
  <c r="AO1652" i="4"/>
  <c r="AP1652" i="4"/>
  <c r="AP2075" i="4"/>
  <c r="AO2075" i="4"/>
  <c r="AP2637" i="4"/>
  <c r="AO2637" i="4"/>
  <c r="AP2551" i="4"/>
  <c r="AO2551" i="4"/>
  <c r="AP2841" i="4"/>
  <c r="AO2841" i="4"/>
  <c r="AO1888" i="4"/>
  <c r="AP1888" i="4"/>
  <c r="AP2284" i="4"/>
  <c r="AO2284" i="4"/>
  <c r="AP1555" i="4"/>
  <c r="AO1555" i="4"/>
  <c r="AO2761" i="4"/>
  <c r="AP2761" i="4"/>
  <c r="AP1615" i="4"/>
  <c r="AO1615" i="4"/>
  <c r="AP1862" i="4"/>
  <c r="AO1862" i="4"/>
  <c r="AP2534" i="4"/>
  <c r="AO2534" i="4"/>
  <c r="AP2700" i="4"/>
  <c r="AO2700" i="4"/>
  <c r="AO862" i="4"/>
  <c r="AP862" i="4"/>
  <c r="AO197" i="4"/>
  <c r="AP197" i="4"/>
  <c r="AP833" i="4"/>
  <c r="AO833" i="4"/>
  <c r="AO425" i="4"/>
  <c r="AP425" i="4"/>
  <c r="AP1582" i="4"/>
  <c r="AO1582" i="4"/>
  <c r="AO229" i="4"/>
  <c r="AP229" i="4"/>
  <c r="AP300" i="4"/>
  <c r="AO300" i="4"/>
  <c r="AP446" i="4"/>
  <c r="AO446" i="4"/>
  <c r="AP230" i="4"/>
  <c r="AO230" i="4"/>
  <c r="AP297" i="4"/>
  <c r="AO297" i="4"/>
  <c r="AO2615" i="4"/>
  <c r="AP2615" i="4"/>
  <c r="AP1780" i="4"/>
  <c r="AO1780" i="4"/>
  <c r="AO1413" i="4"/>
  <c r="AP1413" i="4"/>
  <c r="AO1773" i="4"/>
  <c r="AP1773" i="4"/>
  <c r="AP2108" i="4"/>
  <c r="AO2108" i="4"/>
  <c r="AO2507" i="4"/>
  <c r="AP2507" i="4"/>
  <c r="AP2750" i="4"/>
  <c r="AO2750" i="4"/>
  <c r="AO2320" i="4"/>
  <c r="AP2320" i="4"/>
  <c r="AO1629" i="4"/>
  <c r="AP1629" i="4"/>
  <c r="AO2194" i="4"/>
  <c r="AP2194" i="4"/>
  <c r="AO1989" i="4"/>
  <c r="AP1989" i="4"/>
  <c r="AP1689" i="4"/>
  <c r="AO1689" i="4"/>
  <c r="AO1730" i="4"/>
  <c r="AP1730" i="4"/>
  <c r="AP2049" i="4"/>
  <c r="AO2049" i="4"/>
  <c r="AO2253" i="4"/>
  <c r="AP2253" i="4"/>
  <c r="AP2460" i="4"/>
  <c r="AO2460" i="4"/>
  <c r="AP2457" i="4"/>
  <c r="AO2457" i="4"/>
  <c r="AP2908" i="4"/>
  <c r="AO2908" i="4"/>
  <c r="AO2946" i="4"/>
  <c r="AP2946" i="4"/>
  <c r="AP1489" i="4"/>
  <c r="AO1489" i="4"/>
  <c r="AO1849" i="4"/>
  <c r="AP1849" i="4"/>
  <c r="AO1902" i="4"/>
  <c r="AP1902" i="4"/>
  <c r="AP1088" i="4"/>
  <c r="AO1088" i="4"/>
  <c r="AO2920" i="4"/>
  <c r="AP2920" i="4"/>
  <c r="AO2821" i="4"/>
  <c r="AP2821" i="4"/>
  <c r="AP2972" i="4"/>
  <c r="AO2972" i="4"/>
  <c r="AO2803" i="4"/>
  <c r="AP2803" i="4"/>
  <c r="AO312" i="4"/>
  <c r="AP312" i="4"/>
  <c r="AO1189" i="4"/>
  <c r="AP1189" i="4"/>
  <c r="AP355" i="4"/>
  <c r="AO355" i="4"/>
  <c r="AP1279" i="4"/>
  <c r="AO1279" i="4"/>
  <c r="AO1095" i="4"/>
  <c r="AP1095" i="4"/>
  <c r="AP583" i="4"/>
  <c r="AO583" i="4"/>
  <c r="AP523" i="4"/>
  <c r="AO523" i="4"/>
  <c r="AP1002" i="4"/>
  <c r="AO1002" i="4"/>
  <c r="AP644" i="4"/>
  <c r="AO644" i="4"/>
  <c r="AO1325" i="4"/>
  <c r="AP1325" i="4"/>
  <c r="AP730" i="4"/>
  <c r="AO730" i="4"/>
  <c r="AO409" i="4"/>
  <c r="AP409" i="4"/>
  <c r="AP1281" i="4"/>
  <c r="AO1281" i="4"/>
  <c r="AO1053" i="4"/>
  <c r="AP1053" i="4"/>
  <c r="AO169" i="4"/>
  <c r="AP169" i="4"/>
  <c r="AO284" i="4"/>
  <c r="AP284" i="4"/>
  <c r="AO439" i="4"/>
  <c r="AP439" i="4"/>
  <c r="AO56" i="4"/>
  <c r="AP56" i="4"/>
  <c r="AO774" i="4"/>
  <c r="AP774" i="4"/>
  <c r="AP748" i="4"/>
  <c r="AO748" i="4"/>
  <c r="AP1671" i="4"/>
  <c r="AO1671" i="4"/>
  <c r="AO904" i="4"/>
  <c r="AP904" i="4"/>
  <c r="AO1660" i="4"/>
  <c r="AP1660" i="4"/>
  <c r="AP2091" i="4"/>
  <c r="AO2091" i="4"/>
  <c r="AP2148" i="4"/>
  <c r="AO2148" i="4"/>
  <c r="AP2281" i="4"/>
  <c r="AO2281" i="4"/>
  <c r="AP2755" i="4"/>
  <c r="AO2755" i="4"/>
  <c r="AO2999" i="4"/>
  <c r="AP2999" i="4"/>
  <c r="AP1887" i="4"/>
  <c r="AO1887" i="4"/>
  <c r="AO2020" i="4"/>
  <c r="AP2020" i="4"/>
  <c r="AP2436" i="4"/>
  <c r="AO2436" i="4"/>
  <c r="AP2340" i="4"/>
  <c r="AO2340" i="4"/>
  <c r="AP2468" i="4"/>
  <c r="AO2468" i="4"/>
  <c r="AP2327" i="4"/>
  <c r="AO2327" i="4"/>
  <c r="AP2218" i="4"/>
  <c r="AO2218" i="4"/>
  <c r="AO1381" i="4"/>
  <c r="AP1381" i="4"/>
  <c r="AO2411" i="4"/>
  <c r="AP2411" i="4"/>
  <c r="AP1741" i="4"/>
  <c r="AO1741" i="4"/>
  <c r="AP2076" i="4"/>
  <c r="AO2076" i="4"/>
  <c r="AP2718" i="4"/>
  <c r="AO2718" i="4"/>
  <c r="AP1424" i="4"/>
  <c r="AO1424" i="4"/>
  <c r="AP2071" i="4"/>
  <c r="AO2071" i="4"/>
  <c r="AO2610" i="4"/>
  <c r="AP2610" i="4"/>
  <c r="AO2836" i="4"/>
  <c r="AP2836" i="4"/>
  <c r="AP295" i="4"/>
  <c r="AO295" i="4"/>
  <c r="AP1470" i="4"/>
  <c r="AO1470" i="4"/>
  <c r="AP859" i="4"/>
  <c r="AO859" i="4"/>
  <c r="AO304" i="4"/>
  <c r="AP304" i="4"/>
  <c r="AO106" i="4"/>
  <c r="AP106" i="4"/>
  <c r="AP1185" i="4"/>
  <c r="AO1185" i="4"/>
  <c r="AP1171" i="4"/>
  <c r="AO1171" i="4"/>
  <c r="AO957" i="4"/>
  <c r="AP957" i="4"/>
  <c r="AP1097" i="4"/>
  <c r="AO1097" i="4"/>
  <c r="AO487" i="4"/>
  <c r="AP487" i="4"/>
  <c r="AP397" i="4"/>
  <c r="AO397" i="4"/>
  <c r="AP649" i="4"/>
  <c r="AO649" i="4"/>
  <c r="AO39" i="4"/>
  <c r="AP39" i="4"/>
  <c r="AP755" i="4"/>
  <c r="AO755" i="4"/>
  <c r="AP1295" i="4"/>
  <c r="AO1295" i="4"/>
  <c r="AP1018" i="4"/>
  <c r="AO1018" i="4"/>
  <c r="AO869" i="4"/>
  <c r="AP869" i="4"/>
  <c r="AP1267" i="4"/>
  <c r="AO1267" i="4"/>
  <c r="AP238" i="4"/>
  <c r="AO238" i="4"/>
  <c r="AO1317" i="4"/>
  <c r="AP1317" i="4"/>
  <c r="AO144" i="4"/>
  <c r="AP144" i="4"/>
  <c r="AO368" i="4"/>
  <c r="AP368" i="4"/>
  <c r="AP483" i="4"/>
  <c r="AO483" i="4"/>
  <c r="AP1339" i="4"/>
  <c r="AO1339" i="4"/>
  <c r="AP1142" i="4"/>
  <c r="AO1142" i="4"/>
  <c r="AP993" i="4"/>
  <c r="AO993" i="4"/>
  <c r="AP1335" i="4"/>
  <c r="AO1335" i="4"/>
  <c r="AP828" i="4"/>
  <c r="AO828" i="4"/>
  <c r="AP453" i="4"/>
  <c r="AO453" i="4"/>
  <c r="AP1291" i="4"/>
  <c r="AO1291" i="4"/>
  <c r="AO127" i="4"/>
  <c r="AP127" i="4"/>
  <c r="AP595" i="4"/>
  <c r="AO595" i="4"/>
  <c r="AP22" i="4"/>
  <c r="AO22" i="4"/>
  <c r="AP879" i="4"/>
  <c r="AO879" i="4"/>
  <c r="AP914" i="4"/>
  <c r="AO914" i="4"/>
  <c r="AO765" i="4"/>
  <c r="AP765" i="4"/>
  <c r="AO1626" i="4"/>
  <c r="AP1626" i="4"/>
  <c r="AO128" i="4"/>
  <c r="AP128" i="4"/>
  <c r="AO143" i="4"/>
  <c r="AP143" i="4"/>
  <c r="AO619" i="4"/>
  <c r="AP619" i="4"/>
  <c r="AP349" i="4"/>
  <c r="AO349" i="4"/>
  <c r="AO536" i="4"/>
  <c r="AP536" i="4"/>
  <c r="AP593" i="4"/>
  <c r="AO593" i="4"/>
  <c r="AP470" i="4"/>
  <c r="AO470" i="4"/>
  <c r="AP1390" i="4"/>
  <c r="AO1390" i="4"/>
  <c r="AP75" i="4"/>
  <c r="AO75" i="4"/>
  <c r="AO272" i="4"/>
  <c r="AP272" i="4"/>
  <c r="AP94" i="4"/>
  <c r="AO94" i="4"/>
  <c r="AO1173" i="4"/>
  <c r="AP1173" i="4"/>
  <c r="AO316" i="4"/>
  <c r="AP316" i="4"/>
  <c r="AO638" i="4"/>
  <c r="AP638" i="4"/>
  <c r="AP1105" i="4"/>
  <c r="AO1105" i="4"/>
  <c r="AO1052" i="4"/>
  <c r="AP1052" i="4"/>
  <c r="AP851" i="4"/>
  <c r="AO851" i="4"/>
  <c r="AP134" i="4"/>
  <c r="AO134" i="4"/>
  <c r="AP1327" i="4"/>
  <c r="AO1327" i="4"/>
  <c r="AP1026" i="4"/>
  <c r="AO1026" i="4"/>
  <c r="AO877" i="4"/>
  <c r="AP877" i="4"/>
  <c r="AP332" i="4"/>
  <c r="AO332" i="4"/>
  <c r="AP174" i="4"/>
  <c r="AO174" i="4"/>
  <c r="AO1253" i="4"/>
  <c r="AP1253" i="4"/>
  <c r="AP1303" i="4"/>
  <c r="AO1303" i="4"/>
  <c r="AP1686" i="4"/>
  <c r="AO1686" i="4"/>
  <c r="AO351" i="4"/>
  <c r="AP351" i="4"/>
  <c r="AO151" i="4"/>
  <c r="AP151" i="4"/>
  <c r="AO1066" i="4"/>
  <c r="AP1066" i="4"/>
  <c r="AO603" i="4"/>
  <c r="AP603" i="4"/>
  <c r="AP83" i="4"/>
  <c r="AO83" i="4"/>
  <c r="AP2329" i="4"/>
  <c r="AO2329" i="4"/>
  <c r="AP2958" i="4"/>
  <c r="AO2958" i="4"/>
  <c r="AP1740" i="4"/>
  <c r="AO1740" i="4"/>
  <c r="AP1280" i="4"/>
  <c r="AO1280" i="4"/>
  <c r="AP1919" i="4"/>
  <c r="AO1919" i="4"/>
  <c r="AP2109" i="4"/>
  <c r="AO2109" i="4"/>
  <c r="AP650" i="4"/>
  <c r="AO650" i="4"/>
  <c r="AO950" i="4"/>
  <c r="AP950" i="4"/>
  <c r="AO399" i="4"/>
  <c r="AP399" i="4"/>
  <c r="AP1828" i="4"/>
  <c r="AO1828" i="4"/>
  <c r="AO1132" i="4"/>
  <c r="AP1132" i="4"/>
  <c r="AO632" i="4"/>
  <c r="AP632" i="4"/>
  <c r="AO573" i="4"/>
  <c r="AP573" i="4"/>
  <c r="AP867" i="4"/>
  <c r="AO867" i="4"/>
  <c r="AO232" i="4"/>
  <c r="AP232" i="4"/>
  <c r="AP1694" i="4"/>
  <c r="AO1694" i="4"/>
  <c r="AP1034" i="4"/>
  <c r="AO1034" i="4"/>
  <c r="AP676" i="4"/>
  <c r="AO676" i="4"/>
  <c r="AO252" i="4"/>
  <c r="AP252" i="4"/>
  <c r="AP2090" i="4"/>
  <c r="AO2090" i="4"/>
  <c r="AP1903" i="4"/>
  <c r="AO1903" i="4"/>
  <c r="AP1983" i="4"/>
  <c r="AO1983" i="4"/>
  <c r="AO928" i="4"/>
  <c r="AP928" i="4"/>
  <c r="AO1684" i="4"/>
  <c r="AP1684" i="4"/>
  <c r="AO2139" i="4"/>
  <c r="AP2139" i="4"/>
  <c r="AP2873" i="4"/>
  <c r="AO2873" i="4"/>
  <c r="AP1144" i="4"/>
  <c r="AO1144" i="4"/>
  <c r="AO1204" i="4"/>
  <c r="AP1204" i="4"/>
  <c r="AP2743" i="4"/>
  <c r="AO2743" i="4"/>
  <c r="AO2309" i="4"/>
  <c r="AP2309" i="4"/>
  <c r="AP2410" i="4"/>
  <c r="AO2410" i="4"/>
  <c r="AO2771" i="4"/>
  <c r="AP2771" i="4"/>
  <c r="AO3013" i="4"/>
  <c r="AP3013" i="4"/>
  <c r="AP2319" i="4"/>
  <c r="AO2319" i="4"/>
  <c r="AO2235" i="4"/>
  <c r="AP2235" i="4"/>
  <c r="AP2332" i="4"/>
  <c r="AO2332" i="4"/>
  <c r="AP2657" i="4"/>
  <c r="AO2657" i="4"/>
  <c r="AP1415" i="4"/>
  <c r="AO1415" i="4"/>
  <c r="AP2215" i="4"/>
  <c r="AO2215" i="4"/>
  <c r="AP2295" i="4"/>
  <c r="AO2295" i="4"/>
  <c r="AP2485" i="4"/>
  <c r="AO2485" i="4"/>
  <c r="AP2324" i="4"/>
  <c r="AO2324" i="4"/>
  <c r="AP2472" i="4"/>
  <c r="AO2472" i="4"/>
  <c r="AP2990" i="4"/>
  <c r="AO2990" i="4"/>
  <c r="AP1166" i="4"/>
  <c r="AO1166" i="4"/>
  <c r="AO103" i="4"/>
  <c r="AP103" i="4"/>
  <c r="AO1130" i="4"/>
  <c r="AP1130" i="4"/>
  <c r="AP804" i="4"/>
  <c r="AO804" i="4"/>
  <c r="AP602" i="4"/>
  <c r="AO602" i="4"/>
  <c r="AP858" i="4"/>
  <c r="AO858" i="4"/>
  <c r="AO89" i="4"/>
  <c r="AP89" i="4"/>
  <c r="AO287" i="4"/>
  <c r="AP287" i="4"/>
  <c r="AO1181" i="4"/>
  <c r="AP1181" i="4"/>
  <c r="AP567" i="4"/>
  <c r="AO567" i="4"/>
  <c r="AP586" i="4"/>
  <c r="AO586" i="4"/>
  <c r="AO902" i="4"/>
  <c r="AP902" i="4"/>
  <c r="AO1578" i="4"/>
  <c r="AP1578" i="4"/>
  <c r="AO605" i="4"/>
  <c r="AP605" i="4"/>
  <c r="AP1004" i="4"/>
  <c r="AO1004" i="4"/>
  <c r="AO1786" i="4"/>
  <c r="AP1786" i="4"/>
  <c r="AO1032" i="4"/>
  <c r="AP1032" i="4"/>
  <c r="AO1092" i="4"/>
  <c r="AP1092" i="4"/>
  <c r="AP2777" i="4"/>
  <c r="AO2777" i="4"/>
  <c r="AO2378" i="4"/>
  <c r="AP2378" i="4"/>
  <c r="AP2692" i="4"/>
  <c r="AO2692" i="4"/>
  <c r="AO2409" i="4"/>
  <c r="AP2409" i="4"/>
  <c r="AP3014" i="4"/>
  <c r="AO3014" i="4"/>
  <c r="AO1899" i="4"/>
  <c r="AP1899" i="4"/>
  <c r="AO2294" i="4"/>
  <c r="AP2294" i="4"/>
  <c r="AP2212" i="4"/>
  <c r="AO2212" i="4"/>
  <c r="AP1519" i="4"/>
  <c r="AO1519" i="4"/>
  <c r="AO2493" i="4"/>
  <c r="AP2493" i="4"/>
  <c r="AO2618" i="4"/>
  <c r="AP2618" i="4"/>
  <c r="AO2596" i="4"/>
  <c r="AP2596" i="4"/>
  <c r="AO750" i="4"/>
  <c r="AP750" i="4"/>
  <c r="AO2004" i="4"/>
  <c r="AP2004" i="4"/>
  <c r="AO1982" i="4"/>
  <c r="AP1982" i="4"/>
  <c r="AP1368" i="4"/>
  <c r="AO1368" i="4"/>
  <c r="AP1946" i="4"/>
  <c r="AO1946" i="4"/>
  <c r="AO1509" i="4"/>
  <c r="AP1509" i="4"/>
  <c r="AP1879" i="4"/>
  <c r="AO1879" i="4"/>
  <c r="AP1869" i="4"/>
  <c r="AO1869" i="4"/>
  <c r="AP2204" i="4"/>
  <c r="AO2204" i="4"/>
  <c r="AP2662" i="4"/>
  <c r="AO2662" i="4"/>
  <c r="AP2854" i="4"/>
  <c r="AO2854" i="4"/>
  <c r="AP1552" i="4"/>
  <c r="AO1552" i="4"/>
  <c r="AP2438" i="4"/>
  <c r="AO2438" i="4"/>
  <c r="AO2431" i="4"/>
  <c r="AP2431" i="4"/>
  <c r="AO2680" i="4"/>
  <c r="AP2680" i="4"/>
  <c r="AP883" i="4"/>
  <c r="AO883" i="4"/>
  <c r="AP1050" i="4"/>
  <c r="AO1050" i="4"/>
  <c r="AP692" i="4"/>
  <c r="AO692" i="4"/>
  <c r="AO320" i="4"/>
  <c r="AP320" i="4"/>
  <c r="AP1163" i="4"/>
  <c r="AO1163" i="4"/>
  <c r="AO1075" i="4"/>
  <c r="AP1075" i="4"/>
  <c r="AP1094" i="4"/>
  <c r="AO1094" i="4"/>
  <c r="AP732" i="4"/>
  <c r="AO732" i="4"/>
  <c r="AO543" i="4"/>
  <c r="AP543" i="4"/>
  <c r="AP866" i="4"/>
  <c r="AO866" i="4"/>
  <c r="AO488" i="4"/>
  <c r="AP488" i="4"/>
  <c r="AO34" i="4"/>
  <c r="AP34" i="4"/>
  <c r="AP1224" i="4"/>
  <c r="AO1224" i="4"/>
  <c r="AP1960" i="4"/>
  <c r="AO1960" i="4"/>
  <c r="AO1284" i="4"/>
  <c r="AP1284" i="4"/>
  <c r="AP2046" i="4"/>
  <c r="AO2046" i="4"/>
  <c r="AP1759" i="4"/>
  <c r="AO1759" i="4"/>
  <c r="AP2230" i="4"/>
  <c r="AO2230" i="4"/>
  <c r="AO2389" i="4"/>
  <c r="AP2389" i="4"/>
  <c r="AP2698" i="4"/>
  <c r="AO2698" i="4"/>
  <c r="AP2119" i="4"/>
  <c r="AO2119" i="4"/>
  <c r="AP1651" i="4"/>
  <c r="AO1651" i="4"/>
  <c r="AO1910" i="4"/>
  <c r="AP1910" i="4"/>
  <c r="AO1990" i="4"/>
  <c r="AP1990" i="4"/>
  <c r="AP2088" i="4"/>
  <c r="AO2088" i="4"/>
  <c r="AO2611" i="4"/>
  <c r="AP2611" i="4"/>
  <c r="AP2874" i="4"/>
  <c r="AO2874" i="4"/>
  <c r="AO942" i="4"/>
  <c r="AP942" i="4"/>
  <c r="AP1511" i="4"/>
  <c r="AO1511" i="4"/>
  <c r="AO2451" i="4"/>
  <c r="AP2451" i="4"/>
  <c r="AO744" i="4"/>
  <c r="AP744" i="4"/>
  <c r="AO1500" i="4"/>
  <c r="AP1500" i="4"/>
  <c r="AO2350" i="4"/>
  <c r="AP2350" i="4"/>
  <c r="AP1560" i="4"/>
  <c r="AO1560" i="4"/>
  <c r="AO2447" i="4"/>
  <c r="AP2447" i="4"/>
  <c r="AO1701" i="4"/>
  <c r="AP1701" i="4"/>
  <c r="AO1746" i="4"/>
  <c r="AP1746" i="4"/>
  <c r="AP2061" i="4"/>
  <c r="AO2061" i="4"/>
  <c r="AP2868" i="4"/>
  <c r="AO2868" i="4"/>
  <c r="AP1852" i="4"/>
  <c r="AO1852" i="4"/>
  <c r="AP2196" i="4"/>
  <c r="AO2196" i="4"/>
  <c r="AP2159" i="4"/>
  <c r="AO2159" i="4"/>
  <c r="AO2272" i="4"/>
  <c r="AP2272" i="4"/>
  <c r="AO2352" i="4"/>
  <c r="AP2352" i="4"/>
  <c r="AP2542" i="4"/>
  <c r="AO2542" i="4"/>
  <c r="AP2641" i="4"/>
  <c r="AO2641" i="4"/>
  <c r="AO92" i="4"/>
  <c r="AP92" i="4"/>
  <c r="AP1598" i="4"/>
  <c r="AO1598" i="4"/>
  <c r="AO157" i="4"/>
  <c r="AP157" i="4"/>
  <c r="AO85" i="4"/>
  <c r="AP85" i="4"/>
  <c r="AO87" i="4"/>
  <c r="AP87" i="4"/>
  <c r="AO542" i="4"/>
  <c r="AP542" i="4"/>
  <c r="AO493" i="4"/>
  <c r="AP493" i="4"/>
  <c r="AO326" i="4"/>
  <c r="AP326" i="4"/>
  <c r="AP270" i="4"/>
  <c r="AO270" i="4"/>
  <c r="AP54" i="4"/>
  <c r="AO54" i="4"/>
  <c r="AO1164" i="4"/>
  <c r="AP1164" i="4"/>
  <c r="AO693" i="4"/>
  <c r="AP693" i="4"/>
  <c r="AO1111" i="4"/>
  <c r="AP1111" i="4"/>
  <c r="AO314" i="4"/>
  <c r="AP314" i="4"/>
  <c r="AO188" i="4"/>
  <c r="AP188" i="4"/>
  <c r="AO1314" i="4"/>
  <c r="AP1314" i="4"/>
  <c r="AP373" i="4"/>
  <c r="AO373" i="4"/>
  <c r="AP27" i="4"/>
  <c r="AO27" i="4"/>
  <c r="AP482" i="4"/>
  <c r="AO482" i="4"/>
  <c r="AO1517" i="4"/>
  <c r="AP1517" i="4"/>
  <c r="AP1877" i="4"/>
  <c r="AO1877" i="4"/>
  <c r="AP1577" i="4"/>
  <c r="AO1577" i="4"/>
  <c r="AP2000" i="4"/>
  <c r="AO2000" i="4"/>
  <c r="AP1937" i="4"/>
  <c r="AO1937" i="4"/>
  <c r="AP1510" i="4"/>
  <c r="AO1510" i="4"/>
  <c r="AP2713" i="4"/>
  <c r="AO2713" i="4"/>
  <c r="AP2909" i="4"/>
  <c r="AO2909" i="4"/>
  <c r="AP2947" i="4"/>
  <c r="AO2947" i="4"/>
  <c r="AP2303" i="4"/>
  <c r="AO2303" i="4"/>
  <c r="AP1875" i="4"/>
  <c r="AO1875" i="4"/>
  <c r="AO1827" i="4"/>
  <c r="AP1827" i="4"/>
  <c r="AP2665" i="4"/>
  <c r="AO2665" i="4"/>
  <c r="AO2627" i="4"/>
  <c r="AP2627" i="4"/>
  <c r="AO2828" i="4"/>
  <c r="AP2828" i="4"/>
  <c r="AO2578" i="4"/>
  <c r="AP2578" i="4"/>
  <c r="AP1559" i="4"/>
  <c r="AO1559" i="4"/>
  <c r="AP1839" i="4"/>
  <c r="AO1839" i="4"/>
  <c r="AP2392" i="4"/>
  <c r="AO2392" i="4"/>
  <c r="AO2936" i="4"/>
  <c r="AP2936" i="4"/>
  <c r="AP1395" i="4"/>
  <c r="AO1395" i="4"/>
  <c r="AO1022" i="4"/>
  <c r="AP1022" i="4"/>
  <c r="AP1319" i="4"/>
  <c r="AO1319" i="4"/>
  <c r="AO648" i="4"/>
  <c r="AP648" i="4"/>
  <c r="AP931" i="4"/>
  <c r="AO931" i="4"/>
  <c r="AP1359" i="4"/>
  <c r="AO1359" i="4"/>
  <c r="AP1904" i="4"/>
  <c r="AO1904" i="4"/>
  <c r="AO135" i="4"/>
  <c r="AP135" i="4"/>
  <c r="AO1285" i="4"/>
  <c r="AP1285" i="4"/>
  <c r="AO40" i="4"/>
  <c r="AP40" i="4"/>
  <c r="AP451" i="4"/>
  <c r="AO451" i="4"/>
  <c r="AO63" i="4"/>
  <c r="AP63" i="4"/>
  <c r="AP751" i="4"/>
  <c r="AO751" i="4"/>
  <c r="AO221" i="4"/>
  <c r="AP221" i="4"/>
  <c r="AP778" i="4"/>
  <c r="AO778" i="4"/>
  <c r="AP1329" i="4"/>
  <c r="AO1329" i="4"/>
  <c r="AO1101" i="4"/>
  <c r="AP1101" i="4"/>
  <c r="AP396" i="4"/>
  <c r="AO396" i="4"/>
  <c r="AP2072" i="4"/>
  <c r="AO2072" i="4"/>
  <c r="AO1428" i="4"/>
  <c r="AP1428" i="4"/>
  <c r="AO2254" i="4"/>
  <c r="AP2254" i="4"/>
  <c r="AP2674" i="4"/>
  <c r="AO2674" i="4"/>
  <c r="AP716" i="4"/>
  <c r="AO716" i="4"/>
  <c r="AP1655" i="4"/>
  <c r="AO1655" i="4"/>
  <c r="AO888" i="4"/>
  <c r="AP888" i="4"/>
  <c r="AO1644" i="4"/>
  <c r="AP1644" i="4"/>
  <c r="AP2059" i="4"/>
  <c r="AO2059" i="4"/>
  <c r="AP2729" i="4"/>
  <c r="AO2729" i="4"/>
  <c r="AP1704" i="4"/>
  <c r="AO1704" i="4"/>
  <c r="AP2179" i="4"/>
  <c r="AO2179" i="4"/>
  <c r="AP2116" i="4"/>
  <c r="AO2116" i="4"/>
  <c r="AP1986" i="4"/>
  <c r="AO1986" i="4"/>
  <c r="AP2205" i="4"/>
  <c r="AO2205" i="4"/>
  <c r="AO2459" i="4"/>
  <c r="AP2459" i="4"/>
  <c r="AP2265" i="4"/>
  <c r="AO2265" i="4"/>
  <c r="AO2983" i="4"/>
  <c r="AP2983" i="4"/>
  <c r="AP1177" i="4"/>
  <c r="AO1177" i="4"/>
  <c r="AP1504" i="4"/>
  <c r="AO1504" i="4"/>
  <c r="AP2629" i="4"/>
  <c r="AO2629" i="4"/>
  <c r="AP2175" i="4"/>
  <c r="AO2175" i="4"/>
  <c r="AO1597" i="4"/>
  <c r="AP1597" i="4"/>
  <c r="AP2066" i="4"/>
  <c r="AO2066" i="4"/>
  <c r="AO1957" i="4"/>
  <c r="AP1957" i="4"/>
  <c r="AP1657" i="4"/>
  <c r="AO1657" i="4"/>
  <c r="AP2017" i="4"/>
  <c r="AO2017" i="4"/>
  <c r="AP2221" i="4"/>
  <c r="AO2221" i="4"/>
  <c r="AP2424" i="4"/>
  <c r="AO2424" i="4"/>
  <c r="AP2876" i="4"/>
  <c r="AO2876" i="4"/>
  <c r="AO3027" i="4"/>
  <c r="AP3027" i="4"/>
  <c r="AP500" i="4"/>
  <c r="AO500" i="4"/>
  <c r="AP874" i="4"/>
  <c r="AO874" i="4"/>
  <c r="AO121" i="4"/>
  <c r="AP121" i="4"/>
  <c r="AO1197" i="4"/>
  <c r="AP1197" i="4"/>
  <c r="AP935" i="4"/>
  <c r="AO935" i="4"/>
  <c r="AP577" i="4"/>
  <c r="AO577" i="4"/>
  <c r="AP1153" i="4"/>
  <c r="AO1153" i="4"/>
  <c r="AO925" i="4"/>
  <c r="AP925" i="4"/>
  <c r="AP305" i="4"/>
  <c r="AO305" i="4"/>
  <c r="AO926" i="4"/>
  <c r="AP926" i="4"/>
  <c r="AP626" i="4"/>
  <c r="AO626" i="4"/>
  <c r="AP311" i="4"/>
  <c r="AO311" i="4"/>
  <c r="AO1103" i="4"/>
  <c r="AP1103" i="4"/>
  <c r="AO113" i="4"/>
  <c r="AP113" i="4"/>
  <c r="AO958" i="4"/>
  <c r="AP958" i="4"/>
  <c r="AP1543" i="4"/>
  <c r="AO1543" i="4"/>
  <c r="AO776" i="4"/>
  <c r="AP776" i="4"/>
  <c r="AO1532" i="4"/>
  <c r="AP1532" i="4"/>
  <c r="AO2371" i="4"/>
  <c r="AP2371" i="4"/>
  <c r="AP1592" i="4"/>
  <c r="AO1592" i="4"/>
  <c r="AO2683" i="4"/>
  <c r="AP2683" i="4"/>
  <c r="AP2093" i="4"/>
  <c r="AO2093" i="4"/>
  <c r="AP2753" i="4"/>
  <c r="AO2753" i="4"/>
  <c r="AP2900" i="4"/>
  <c r="AO2900" i="4"/>
  <c r="AP2343" i="4"/>
  <c r="AO2343" i="4"/>
  <c r="AP1739" i="4"/>
  <c r="AO1739" i="4"/>
  <c r="AO2842" i="4"/>
  <c r="AP2842" i="4"/>
  <c r="AP2568" i="4"/>
  <c r="AO2568" i="4"/>
  <c r="AP2703" i="4"/>
  <c r="AO2703" i="4"/>
  <c r="AO2973" i="4"/>
  <c r="AP2973" i="4"/>
  <c r="AP1922" i="4"/>
  <c r="AO1922" i="4"/>
  <c r="AP2169" i="4"/>
  <c r="AO2169" i="4"/>
  <c r="AO1874" i="4"/>
  <c r="AP1874" i="4"/>
  <c r="AO1482" i="4"/>
  <c r="AP1482" i="4"/>
  <c r="AP1914" i="4"/>
  <c r="AO1914" i="4"/>
  <c r="AO2323" i="4"/>
  <c r="AP2323" i="4"/>
  <c r="AP2606" i="4"/>
  <c r="AO2606" i="4"/>
  <c r="AP2985" i="4"/>
  <c r="AO2985" i="4"/>
  <c r="AO1818" i="4"/>
  <c r="AP1818" i="4"/>
  <c r="AP1776" i="4"/>
  <c r="AO1776" i="4"/>
  <c r="AP2633" i="4"/>
  <c r="AO2633" i="4"/>
  <c r="AP713" i="4"/>
  <c r="AO713" i="4"/>
  <c r="AP794" i="4"/>
  <c r="AO794" i="4"/>
  <c r="AO1117" i="4"/>
  <c r="AP1117" i="4"/>
  <c r="AP428" i="4"/>
  <c r="AO428" i="4"/>
  <c r="AP1182" i="4"/>
  <c r="AO1182" i="4"/>
  <c r="AO503" i="4"/>
  <c r="AP503" i="4"/>
  <c r="AP1375" i="4"/>
  <c r="AO1375" i="4"/>
  <c r="AO838" i="4"/>
  <c r="AP838" i="4"/>
  <c r="AO207" i="4"/>
  <c r="AP207" i="4"/>
  <c r="AP476" i="4"/>
  <c r="AO476" i="4"/>
  <c r="AP1214" i="4"/>
  <c r="AO1214" i="4"/>
  <c r="AP876" i="4"/>
  <c r="AO876" i="4"/>
  <c r="AO2022" i="4"/>
  <c r="AP2022" i="4"/>
  <c r="AO968" i="4"/>
  <c r="AP968" i="4"/>
  <c r="AP1752" i="4"/>
  <c r="AO1752" i="4"/>
  <c r="AP2223" i="4"/>
  <c r="AO2223" i="4"/>
  <c r="AP2374" i="4"/>
  <c r="AO2374" i="4"/>
  <c r="AP2383" i="4"/>
  <c r="AO2383" i="4"/>
  <c r="AO2328" i="4"/>
  <c r="AP2328" i="4"/>
  <c r="AP2311" i="4"/>
  <c r="AO2311" i="4"/>
  <c r="AP2345" i="4"/>
  <c r="AO2345" i="4"/>
  <c r="AP2950" i="4"/>
  <c r="AO2950" i="4"/>
  <c r="AP2127" i="4"/>
  <c r="AO2127" i="4"/>
  <c r="AP2800" i="4"/>
  <c r="AO2800" i="4"/>
  <c r="AP2532" i="4"/>
  <c r="AO2532" i="4"/>
  <c r="AO1445" i="4"/>
  <c r="AP1445" i="4"/>
  <c r="AO1805" i="4"/>
  <c r="AP1805" i="4"/>
  <c r="AP2140" i="4"/>
  <c r="AO2140" i="4"/>
  <c r="AP2673" i="4"/>
  <c r="AO2673" i="4"/>
  <c r="AP2782" i="4"/>
  <c r="AO2782" i="4"/>
  <c r="AP1488" i="4"/>
  <c r="AO1488" i="4"/>
  <c r="AO2334" i="4"/>
  <c r="AP2334" i="4"/>
  <c r="AO2511" i="4"/>
  <c r="AP2511" i="4"/>
  <c r="AP2613" i="4"/>
  <c r="AO2613" i="4"/>
  <c r="AO1586" i="4"/>
  <c r="AP1586" i="4"/>
  <c r="AO223" i="4"/>
  <c r="AP223" i="4"/>
  <c r="AP999" i="4"/>
  <c r="AO999" i="4"/>
  <c r="AP286" i="4"/>
  <c r="AO286" i="4"/>
  <c r="AP70" i="4"/>
  <c r="AO70" i="4"/>
  <c r="AO1228" i="4"/>
  <c r="AP1228" i="4"/>
  <c r="AO1242" i="4"/>
  <c r="AP1242" i="4"/>
  <c r="AP1028" i="4"/>
  <c r="AO1028" i="4"/>
  <c r="AO656" i="4"/>
  <c r="AP656" i="4"/>
  <c r="AO512" i="4"/>
  <c r="AP512" i="4"/>
  <c r="AO58" i="4"/>
  <c r="AP58" i="4"/>
  <c r="AP1286" i="4"/>
  <c r="AO1286" i="4"/>
  <c r="AP979" i="4"/>
  <c r="AO979" i="4"/>
  <c r="AO1058" i="4"/>
  <c r="AP1058" i="4"/>
  <c r="AO164" i="4"/>
  <c r="AP164" i="4"/>
  <c r="AP759" i="4"/>
  <c r="AO759" i="4"/>
  <c r="AO226" i="4"/>
  <c r="AP226" i="4"/>
  <c r="AP1001" i="4"/>
  <c r="AO1001" i="4"/>
  <c r="AP1627" i="4"/>
  <c r="AO1627" i="4"/>
  <c r="AP1878" i="4"/>
  <c r="AO1878" i="4"/>
  <c r="AP2160" i="4"/>
  <c r="AO2160" i="4"/>
  <c r="AP2553" i="4"/>
  <c r="AO2553" i="4"/>
  <c r="AP2353" i="4"/>
  <c r="AO2353" i="4"/>
  <c r="AP2710" i="4"/>
  <c r="AO2710" i="4"/>
  <c r="AO3000" i="4"/>
  <c r="AP3000" i="4"/>
  <c r="AP1590" i="4"/>
  <c r="AO1590" i="4"/>
  <c r="AO2512" i="4"/>
  <c r="AP2512" i="4"/>
  <c r="AP2574" i="4"/>
  <c r="AO2574" i="4"/>
  <c r="AP1134" i="4"/>
  <c r="AO1134" i="4"/>
  <c r="AP812" i="4"/>
  <c r="AO812" i="4"/>
  <c r="AP1703" i="4"/>
  <c r="AO1703" i="4"/>
  <c r="AO936" i="4"/>
  <c r="AP936" i="4"/>
  <c r="AO1692" i="4"/>
  <c r="AP1692" i="4"/>
  <c r="AO2155" i="4"/>
  <c r="AP2155" i="4"/>
  <c r="AO2523" i="4"/>
  <c r="AP2523" i="4"/>
  <c r="AP2313" i="4"/>
  <c r="AO2313" i="4"/>
  <c r="AP2450" i="4"/>
  <c r="AO2450" i="4"/>
  <c r="AO3031" i="4"/>
  <c r="AP3031" i="4"/>
  <c r="AP700" i="4"/>
  <c r="AO700" i="4"/>
  <c r="AO2672" i="4"/>
  <c r="AP2672" i="4"/>
  <c r="AO1380" i="4"/>
  <c r="AP1380" i="4"/>
  <c r="AP2354" i="4"/>
  <c r="AO2354" i="4"/>
  <c r="AP2867" i="4"/>
  <c r="AO2867" i="4"/>
  <c r="AP2186" i="4"/>
  <c r="AO2186" i="4"/>
  <c r="AO2275" i="4"/>
  <c r="AP2275" i="4"/>
  <c r="AO1637" i="4"/>
  <c r="AP1637" i="4"/>
  <c r="AO2458" i="4"/>
  <c r="AP2458" i="4"/>
  <c r="AO2827" i="4"/>
  <c r="AP2827" i="4"/>
  <c r="AO2699" i="4"/>
  <c r="AP2699" i="4"/>
  <c r="AO2416" i="4"/>
  <c r="AP2416" i="4"/>
  <c r="AP2241" i="4"/>
  <c r="AO2241" i="4"/>
  <c r="AP1313" i="4"/>
  <c r="AO1313" i="4"/>
  <c r="AO1085" i="4"/>
  <c r="AP1085" i="4"/>
  <c r="AP1203" i="4"/>
  <c r="AO1203" i="4"/>
  <c r="AP1126" i="4"/>
  <c r="AO1126" i="4"/>
  <c r="AP796" i="4"/>
  <c r="AO796" i="4"/>
  <c r="AP575" i="4"/>
  <c r="AO575" i="4"/>
  <c r="AP898" i="4"/>
  <c r="AO898" i="4"/>
  <c r="AO1562" i="4"/>
  <c r="AP1562" i="4"/>
  <c r="AO111" i="4"/>
  <c r="AP111" i="4"/>
  <c r="AO520" i="4"/>
  <c r="AP520" i="4"/>
  <c r="AO66" i="4"/>
  <c r="AP66" i="4"/>
  <c r="AP1407" i="4"/>
  <c r="AO1407" i="4"/>
  <c r="AO854" i="4"/>
  <c r="AP854" i="4"/>
  <c r="AP508" i="4"/>
  <c r="AO508" i="4"/>
  <c r="AP532" i="4"/>
  <c r="AO532" i="4"/>
  <c r="AO65" i="4"/>
  <c r="AP65" i="4"/>
  <c r="AP563" i="4"/>
  <c r="AO563" i="4"/>
  <c r="AP1495" i="4"/>
  <c r="AO1495" i="4"/>
  <c r="AP1199" i="4"/>
  <c r="AO1199" i="4"/>
  <c r="AP963" i="4"/>
  <c r="AO963" i="4"/>
  <c r="AP1535" i="4"/>
  <c r="AO1535" i="4"/>
  <c r="AO2368" i="4"/>
  <c r="AP2368" i="4"/>
  <c r="AO2612" i="4"/>
  <c r="AP2612" i="4"/>
  <c r="AO2030" i="4"/>
  <c r="AP2030" i="4"/>
  <c r="AP1766" i="4"/>
  <c r="AO1766" i="4"/>
  <c r="AO2168" i="4"/>
  <c r="AP2168" i="4"/>
  <c r="AO720" i="4"/>
  <c r="AP720" i="4"/>
  <c r="AO1476" i="4"/>
  <c r="AP1476" i="4"/>
  <c r="AO2318" i="4"/>
  <c r="AP2318" i="4"/>
  <c r="AP2722" i="4"/>
  <c r="AO2722" i="4"/>
  <c r="AP2658" i="4"/>
  <c r="AO2658" i="4"/>
  <c r="AP2101" i="4"/>
  <c r="AO2101" i="4"/>
  <c r="AO1908" i="4"/>
  <c r="AP1908" i="4"/>
  <c r="AO2161" i="4"/>
  <c r="AP2161" i="4"/>
  <c r="AP2365" i="4"/>
  <c r="AO2365" i="4"/>
  <c r="AP2572" i="4"/>
  <c r="AO2572" i="4"/>
  <c r="AO2991" i="4"/>
  <c r="AP2991" i="4"/>
  <c r="AP2945" i="4"/>
  <c r="AO2945" i="4"/>
  <c r="AP2391" i="4"/>
  <c r="AO2391" i="4"/>
  <c r="AO1840" i="4"/>
  <c r="AP1840" i="4"/>
  <c r="AP1804" i="4"/>
  <c r="AO1804" i="4"/>
  <c r="AO1429" i="4"/>
  <c r="AP1429" i="4"/>
  <c r="AP1751" i="4"/>
  <c r="AO1751" i="4"/>
  <c r="AO1789" i="4"/>
  <c r="AP1789" i="4"/>
  <c r="AP2124" i="4"/>
  <c r="AO2124" i="4"/>
  <c r="AP2766" i="4"/>
  <c r="AO2766" i="4"/>
  <c r="AO584" i="4"/>
  <c r="AP584" i="4"/>
  <c r="AP381" i="4"/>
  <c r="AO381" i="4"/>
  <c r="AO1221" i="4"/>
  <c r="AP1221" i="4"/>
  <c r="AP387" i="4"/>
  <c r="AO387" i="4"/>
  <c r="AP1411" i="4"/>
  <c r="AO1411" i="4"/>
  <c r="AP555" i="4"/>
  <c r="AO555" i="4"/>
  <c r="AO1038" i="4"/>
  <c r="AP1038" i="4"/>
  <c r="AO249" i="4"/>
  <c r="AP249" i="4"/>
  <c r="AP1265" i="4"/>
  <c r="AO1265" i="4"/>
  <c r="AO1037" i="4"/>
  <c r="AP1037" i="4"/>
  <c r="AO137" i="4"/>
  <c r="AP137" i="4"/>
  <c r="AP684" i="4"/>
  <c r="AO684" i="4"/>
  <c r="AO1880" i="4"/>
  <c r="AP1880" i="4"/>
  <c r="AO2607" i="4"/>
  <c r="AP2607" i="4"/>
  <c r="AO1364" i="4"/>
  <c r="AP1364" i="4"/>
  <c r="AO1939" i="4"/>
  <c r="AP1939" i="4"/>
  <c r="AP1591" i="4"/>
  <c r="AO1591" i="4"/>
  <c r="AP1830" i="4"/>
  <c r="AO1830" i="4"/>
  <c r="AO824" i="4"/>
  <c r="AP824" i="4"/>
  <c r="AO1580" i="4"/>
  <c r="AP1580" i="4"/>
  <c r="AP1640" i="4"/>
  <c r="AO1640" i="4"/>
  <c r="AP2051" i="4"/>
  <c r="AO2051" i="4"/>
  <c r="AP2141" i="4"/>
  <c r="AO2141" i="4"/>
  <c r="AO2283" i="4"/>
  <c r="AP2283" i="4"/>
  <c r="AP2799" i="4"/>
  <c r="AO2799" i="4"/>
  <c r="AO3024" i="4"/>
  <c r="AP3024" i="4"/>
  <c r="AP1113" i="4"/>
  <c r="AO1113" i="4"/>
  <c r="AP1440" i="4"/>
  <c r="AO1440" i="4"/>
  <c r="AO2270" i="4"/>
  <c r="AP2270" i="4"/>
  <c r="AP2135" i="4"/>
  <c r="AO2135" i="4"/>
  <c r="AO1533" i="4"/>
  <c r="AP1533" i="4"/>
  <c r="AO1893" i="4"/>
  <c r="AP1893" i="4"/>
  <c r="AP1593" i="4"/>
  <c r="AO1593" i="4"/>
  <c r="AP2050" i="4"/>
  <c r="AO2050" i="4"/>
  <c r="AP1953" i="4"/>
  <c r="AO1953" i="4"/>
  <c r="AP1574" i="4"/>
  <c r="AO1574" i="4"/>
  <c r="AO2394" i="4"/>
  <c r="AP2394" i="4"/>
  <c r="AO2795" i="4"/>
  <c r="AP2795" i="4"/>
  <c r="AP2735" i="4"/>
  <c r="AO2735" i="4"/>
  <c r="AP2932" i="4"/>
  <c r="AO2932" i="4"/>
  <c r="AO2963" i="4"/>
  <c r="AP2963" i="4"/>
  <c r="AP825" i="4"/>
  <c r="AO825" i="4"/>
  <c r="AO391" i="4"/>
  <c r="AP391" i="4"/>
  <c r="AO579" i="4"/>
  <c r="AP579" i="4"/>
  <c r="AP1263" i="4"/>
  <c r="AO1263" i="4"/>
  <c r="AO591" i="4"/>
  <c r="AP591" i="4"/>
  <c r="AP971" i="4"/>
  <c r="AO971" i="4"/>
  <c r="AP1027" i="4"/>
  <c r="AO1027" i="4"/>
  <c r="AP1294" i="4"/>
  <c r="AO1294" i="4"/>
  <c r="AO630" i="4"/>
  <c r="AP630" i="4"/>
  <c r="AP906" i="4"/>
  <c r="AO906" i="4"/>
  <c r="AO1594" i="4"/>
  <c r="AP1594" i="4"/>
  <c r="AO185" i="4"/>
  <c r="AP185" i="4"/>
  <c r="AO1229" i="4"/>
  <c r="AP1229" i="4"/>
  <c r="AP2190" i="4"/>
  <c r="AO2190" i="4"/>
  <c r="AO2486" i="4"/>
  <c r="AP2486" i="4"/>
  <c r="AO800" i="4"/>
  <c r="AP800" i="4"/>
  <c r="AO1556" i="4"/>
  <c r="AP1556" i="4"/>
  <c r="AP2439" i="4"/>
  <c r="AO2439" i="4"/>
  <c r="AO2749" i="4"/>
  <c r="AP2749" i="4"/>
  <c r="AO2802" i="4"/>
  <c r="AP2802" i="4"/>
  <c r="AP972" i="4"/>
  <c r="AO972" i="4"/>
  <c r="AO1016" i="4"/>
  <c r="AP1016" i="4"/>
  <c r="AP2351" i="4"/>
  <c r="AO2351" i="4"/>
  <c r="AO1076" i="4"/>
  <c r="AP1076" i="4"/>
  <c r="AP2375" i="4"/>
  <c r="AO2375" i="4"/>
  <c r="AP2654" i="4"/>
  <c r="AO2654" i="4"/>
  <c r="AP2393" i="4"/>
  <c r="AO2393" i="4"/>
  <c r="AO2715" i="4"/>
  <c r="AP2715" i="4"/>
  <c r="AP2998" i="4"/>
  <c r="AO2998" i="4"/>
  <c r="AP1305" i="4"/>
  <c r="AO1305" i="4"/>
  <c r="AP1632" i="4"/>
  <c r="AO1632" i="4"/>
  <c r="AO2035" i="4"/>
  <c r="AP2035" i="4"/>
  <c r="AO2360" i="4"/>
  <c r="AP2360" i="4"/>
  <c r="AP1984" i="4"/>
  <c r="AO1984" i="4"/>
  <c r="AP2717" i="4"/>
  <c r="AO2717" i="4"/>
  <c r="AO2547" i="4"/>
  <c r="AP2547" i="4"/>
  <c r="AO1754" i="4"/>
  <c r="AP1754" i="4"/>
  <c r="AO1778" i="4"/>
  <c r="AP1778" i="4"/>
  <c r="AP2085" i="4"/>
  <c r="AO2085" i="4"/>
  <c r="AO2427" i="4"/>
  <c r="AP2427" i="4"/>
  <c r="AO2145" i="4"/>
  <c r="AP2145" i="4"/>
  <c r="AO2349" i="4"/>
  <c r="AP2349" i="4"/>
  <c r="AP2556" i="4"/>
  <c r="AO2556" i="4"/>
  <c r="AO2975" i="4"/>
  <c r="AP2975" i="4"/>
  <c r="AP2929" i="4"/>
  <c r="AO2929" i="4"/>
  <c r="AO496" i="4"/>
  <c r="AP496" i="4"/>
  <c r="AO42" i="4"/>
  <c r="AP42" i="4"/>
  <c r="AP1270" i="4"/>
  <c r="AO1270" i="4"/>
  <c r="AP915" i="4"/>
  <c r="AO915" i="4"/>
  <c r="AP1042" i="4"/>
  <c r="AO1042" i="4"/>
  <c r="AO710" i="4"/>
  <c r="AP710" i="4"/>
  <c r="AO210" i="4"/>
  <c r="AP210" i="4"/>
  <c r="AP969" i="4"/>
  <c r="AO969" i="4"/>
  <c r="AP1347" i="4"/>
  <c r="AO1347" i="4"/>
  <c r="AO101" i="4"/>
  <c r="AP101" i="4"/>
  <c r="AP785" i="4"/>
  <c r="AO785" i="4"/>
  <c r="AO795" i="4"/>
  <c r="AP795" i="4"/>
  <c r="AP955" i="4"/>
  <c r="AO955" i="4"/>
  <c r="AO1324" i="4"/>
  <c r="AP1324" i="4"/>
  <c r="AP126" i="4"/>
  <c r="AO126" i="4"/>
  <c r="AP1374" i="4"/>
  <c r="AO1374" i="4"/>
  <c r="AP1558" i="4"/>
  <c r="AO1558" i="4"/>
  <c r="AP1649" i="4"/>
  <c r="AO1649" i="4"/>
  <c r="AP2009" i="4"/>
  <c r="AO2009" i="4"/>
  <c r="AP2167" i="4"/>
  <c r="AO2167" i="4"/>
  <c r="AO2952" i="4"/>
  <c r="AP2952" i="4"/>
  <c r="AP1248" i="4"/>
  <c r="AO1248" i="4"/>
  <c r="AP1992" i="4"/>
  <c r="AO1992" i="4"/>
  <c r="AP2258" i="4"/>
  <c r="AO2258" i="4"/>
  <c r="AP2724" i="4"/>
  <c r="AO2724" i="4"/>
  <c r="AP2938" i="4"/>
  <c r="AO2938" i="4"/>
  <c r="AP2529" i="4"/>
  <c r="AO2529" i="4"/>
  <c r="AP1369" i="4"/>
  <c r="AO1369" i="4"/>
  <c r="AO2278" i="4"/>
  <c r="AP2278" i="4"/>
  <c r="AP1729" i="4"/>
  <c r="AO1729" i="4"/>
  <c r="AP1675" i="4"/>
  <c r="AO1675" i="4"/>
  <c r="AO1942" i="4"/>
  <c r="AP1942" i="4"/>
  <c r="AP2126" i="4"/>
  <c r="AO2126" i="4"/>
  <c r="AP1526" i="4"/>
  <c r="AO1526" i="4"/>
  <c r="AP1969" i="4"/>
  <c r="AO1969" i="4"/>
  <c r="AP2535" i="4"/>
  <c r="AO2535" i="4"/>
  <c r="AO2739" i="4"/>
  <c r="AP2739" i="4"/>
  <c r="AP1304" i="4"/>
  <c r="AO1304" i="4"/>
  <c r="AP2890" i="4"/>
  <c r="AO2890" i="4"/>
  <c r="AP2969" i="4"/>
  <c r="AO2969" i="4"/>
  <c r="AP1057" i="4"/>
  <c r="AO1057" i="4"/>
  <c r="AO829" i="4"/>
  <c r="AP829" i="4"/>
  <c r="AP1439" i="4"/>
  <c r="AO1439" i="4"/>
  <c r="AO870" i="4"/>
  <c r="AP870" i="4"/>
  <c r="AP642" i="4"/>
  <c r="AO642" i="4"/>
  <c r="AO502" i="4"/>
  <c r="AP502" i="4"/>
  <c r="AO32" i="4"/>
  <c r="AP32" i="4"/>
  <c r="AP307" i="4"/>
  <c r="AO307" i="4"/>
  <c r="AO2584" i="4"/>
  <c r="AP2584" i="4"/>
  <c r="AO2587" i="4"/>
  <c r="AP2587" i="4"/>
  <c r="AO1485" i="4"/>
  <c r="AP1485" i="4"/>
  <c r="AP1545" i="4"/>
  <c r="AO1545" i="4"/>
  <c r="AP2569" i="4"/>
  <c r="AO2569" i="4"/>
  <c r="AP1328" i="4"/>
  <c r="AO1328" i="4"/>
  <c r="AO2491" i="4"/>
  <c r="AP2491" i="4"/>
  <c r="AP3018" i="4"/>
  <c r="AO3018" i="4"/>
  <c r="AO172" i="4"/>
  <c r="AP172" i="4"/>
  <c r="AP403" i="4"/>
  <c r="AO403" i="4"/>
  <c r="AO212" i="4"/>
  <c r="AP212" i="4"/>
  <c r="AP647" i="4"/>
  <c r="AO647" i="4"/>
  <c r="AP571" i="4"/>
  <c r="AO571" i="4"/>
  <c r="AO965" i="4"/>
  <c r="AP965" i="4"/>
  <c r="AP1195" i="4"/>
  <c r="AO1195" i="4"/>
  <c r="AP131" i="4"/>
  <c r="AO131" i="4"/>
  <c r="AO16" i="4"/>
  <c r="AP16" i="4"/>
  <c r="AP299" i="4"/>
  <c r="AO299" i="4"/>
  <c r="AP1355" i="4"/>
  <c r="AO1355" i="4"/>
  <c r="AP1009" i="4"/>
  <c r="AO1009" i="4"/>
  <c r="AO781" i="4"/>
  <c r="AP781" i="4"/>
  <c r="AO731" i="4"/>
  <c r="AP731" i="4"/>
  <c r="AO734" i="4"/>
  <c r="AP734" i="4"/>
  <c r="AP1664" i="4"/>
  <c r="AO1664" i="4"/>
  <c r="AP2099" i="4"/>
  <c r="AO2099" i="4"/>
  <c r="AO2036" i="4"/>
  <c r="AP2036" i="4"/>
  <c r="AO1934" i="4"/>
  <c r="AP1934" i="4"/>
  <c r="AP2079" i="4"/>
  <c r="AO2079" i="4"/>
  <c r="AP2274" i="4"/>
  <c r="AO2274" i="4"/>
  <c r="AP2879" i="4"/>
  <c r="AO2879" i="4"/>
  <c r="AP2202" i="4"/>
  <c r="AO2202" i="4"/>
  <c r="AP1868" i="4"/>
  <c r="AO1868" i="4"/>
  <c r="AP1384" i="4"/>
  <c r="AO1384" i="4"/>
  <c r="AO1525" i="4"/>
  <c r="AP1525" i="4"/>
  <c r="AP1885" i="4"/>
  <c r="AO1885" i="4"/>
  <c r="AP2886" i="4"/>
  <c r="AO2886" i="4"/>
  <c r="AP857" i="4"/>
  <c r="AO857" i="4"/>
  <c r="AP2733" i="4"/>
  <c r="AO2733" i="4"/>
  <c r="AP2244" i="4"/>
  <c r="AO2244" i="4"/>
  <c r="AO2624" i="4"/>
  <c r="AP2624" i="4"/>
  <c r="AP2903" i="4"/>
  <c r="AO2903" i="4"/>
  <c r="AP2007" i="4"/>
  <c r="AO2007" i="4"/>
  <c r="AO2387" i="4"/>
  <c r="AP2387" i="4"/>
  <c r="AP1337" i="4"/>
  <c r="AO1337" i="4"/>
  <c r="AP2747" i="4"/>
  <c r="AO2747" i="4"/>
  <c r="AP1643" i="4"/>
  <c r="AO1643" i="4"/>
  <c r="AP2176" i="4"/>
  <c r="AO2176" i="4"/>
  <c r="AP2681" i="4"/>
  <c r="AO2681" i="4"/>
  <c r="AO2369" i="4"/>
  <c r="AP2369" i="4"/>
  <c r="AP2726" i="4"/>
  <c r="AO2726" i="4"/>
  <c r="AP2849" i="4"/>
  <c r="AO2849" i="4"/>
  <c r="AP1227" i="4"/>
  <c r="AO1227" i="4"/>
  <c r="AO1091" i="4"/>
  <c r="AP1091" i="4"/>
  <c r="AO1157" i="4"/>
  <c r="AP1157" i="4"/>
  <c r="AO707" i="4"/>
  <c r="AP707" i="4"/>
  <c r="AP323" i="4"/>
  <c r="AO323" i="4"/>
  <c r="AO1151" i="4"/>
  <c r="AP1151" i="4"/>
  <c r="AO550" i="4"/>
  <c r="AP550" i="4"/>
  <c r="AO168" i="4"/>
  <c r="AP168" i="4"/>
  <c r="AP491" i="4"/>
  <c r="AO491" i="4"/>
  <c r="AO1115" i="4"/>
  <c r="AP1115" i="4"/>
  <c r="AP1201" i="4"/>
  <c r="AO1201" i="4"/>
  <c r="AP1031" i="4"/>
  <c r="AO1031" i="4"/>
  <c r="AO973" i="4"/>
  <c r="AP973" i="4"/>
  <c r="AO990" i="4"/>
  <c r="AP990" i="4"/>
  <c r="AP620" i="4"/>
  <c r="AO620" i="4"/>
  <c r="AO2591" i="4"/>
  <c r="AP2591" i="4"/>
  <c r="AP1527" i="4"/>
  <c r="AO1527" i="4"/>
  <c r="AO760" i="4"/>
  <c r="AP760" i="4"/>
  <c r="AO1516" i="4"/>
  <c r="AP1516" i="4"/>
  <c r="AP1576" i="4"/>
  <c r="AO1576" i="4"/>
  <c r="AP2561" i="4"/>
  <c r="AO2561" i="4"/>
  <c r="AP2077" i="4"/>
  <c r="AO2077" i="4"/>
  <c r="AP2545" i="4"/>
  <c r="AO2545" i="4"/>
  <c r="AP2884" i="4"/>
  <c r="AO2884" i="4"/>
  <c r="AP1049" i="4"/>
  <c r="AO1049" i="4"/>
  <c r="AP1376" i="4"/>
  <c r="AO1376" i="4"/>
  <c r="AP1952" i="4"/>
  <c r="AO1952" i="4"/>
  <c r="AO2380" i="4"/>
  <c r="AP2380" i="4"/>
  <c r="AO2586" i="4"/>
  <c r="AP2586" i="4"/>
  <c r="AO2728" i="4"/>
  <c r="AP2728" i="4"/>
  <c r="AO1856" i="4"/>
  <c r="AP1856" i="4"/>
  <c r="AO1469" i="4"/>
  <c r="AP1469" i="4"/>
  <c r="AP1808" i="4"/>
  <c r="AO1808" i="4"/>
  <c r="AO1829" i="4"/>
  <c r="AP1829" i="4"/>
  <c r="AP1529" i="4"/>
  <c r="AO1529" i="4"/>
  <c r="AO1889" i="4"/>
  <c r="AP1889" i="4"/>
  <c r="AP2434" i="4"/>
  <c r="AO2434" i="4"/>
  <c r="AO2861" i="4"/>
  <c r="AP2861" i="4"/>
  <c r="AP2944" i="4"/>
  <c r="AO2944" i="4"/>
  <c r="AO1014" i="4"/>
  <c r="AP1014" i="4"/>
  <c r="AO463" i="4"/>
  <c r="AP463" i="4"/>
  <c r="AP786" i="4"/>
  <c r="AO786" i="4"/>
  <c r="AP1287" i="4"/>
  <c r="AO1287" i="4"/>
  <c r="AO408" i="4"/>
  <c r="AP408" i="4"/>
  <c r="AO204" i="4"/>
  <c r="AP204" i="4"/>
  <c r="AP1630" i="4"/>
  <c r="AO1630" i="4"/>
  <c r="AO1442" i="4"/>
  <c r="AP1442" i="4"/>
  <c r="AO589" i="4"/>
  <c r="AP589" i="4"/>
  <c r="AO763" i="4"/>
  <c r="AP763" i="4"/>
  <c r="AO696" i="4"/>
  <c r="AP696" i="4"/>
  <c r="AO1123" i="4"/>
  <c r="AP1123" i="4"/>
  <c r="AP1455" i="4"/>
  <c r="AO1455" i="4"/>
  <c r="AO71" i="4"/>
  <c r="AP71" i="4"/>
  <c r="AO1098" i="4"/>
  <c r="AP1098" i="4"/>
  <c r="AP740" i="4"/>
  <c r="AO740" i="4"/>
  <c r="AO288" i="4"/>
  <c r="AP288" i="4"/>
  <c r="AP1393" i="4"/>
  <c r="AO1393" i="4"/>
  <c r="AP2697" i="4"/>
  <c r="AO2697" i="4"/>
  <c r="AP1753" i="4"/>
  <c r="AO1753" i="4"/>
  <c r="AO992" i="4"/>
  <c r="AP992" i="4"/>
  <c r="AP2287" i="4"/>
  <c r="AO2287" i="4"/>
  <c r="AO2851" i="4"/>
  <c r="AP2851" i="4"/>
  <c r="AP2980" i="4"/>
  <c r="AO2980" i="4"/>
  <c r="AP1208" i="4"/>
  <c r="AO1208" i="4"/>
  <c r="AO1268" i="4"/>
  <c r="AP1268" i="4"/>
  <c r="AP1775" i="4"/>
  <c r="AO1775" i="4"/>
  <c r="AP2705" i="4"/>
  <c r="AO2705" i="4"/>
  <c r="AO2373" i="4"/>
  <c r="AP2373" i="4"/>
  <c r="AP2682" i="4"/>
  <c r="AO2682" i="4"/>
  <c r="AP588" i="4"/>
  <c r="AO588" i="4"/>
  <c r="AO2594" i="4"/>
  <c r="AP2594" i="4"/>
  <c r="AP2502" i="4"/>
  <c r="AO2502" i="4"/>
  <c r="AO1747" i="4"/>
  <c r="AP1747" i="4"/>
  <c r="AO2688" i="4"/>
  <c r="AP2688" i="4"/>
  <c r="AP2346" i="4"/>
  <c r="AO2346" i="4"/>
  <c r="AP2776" i="4"/>
  <c r="AO2776" i="4"/>
  <c r="AP2536" i="4"/>
  <c r="AO2536" i="4"/>
  <c r="AP2941" i="4"/>
  <c r="AO2941" i="4"/>
  <c r="AO153" i="4"/>
  <c r="AP153" i="4"/>
  <c r="AP362" i="4"/>
  <c r="AO362" i="4"/>
  <c r="AO1213" i="4"/>
  <c r="AP1213" i="4"/>
  <c r="AO565" i="4"/>
  <c r="AP565" i="4"/>
  <c r="AP436" i="4"/>
  <c r="AO436" i="4"/>
  <c r="AO558" i="4"/>
  <c r="AP558" i="4"/>
  <c r="AP762" i="4"/>
  <c r="AO762" i="4"/>
  <c r="AP1614" i="4"/>
  <c r="AO1614" i="4"/>
  <c r="AO423" i="4"/>
  <c r="AP423" i="4"/>
  <c r="AO276" i="4"/>
  <c r="AP276" i="4"/>
  <c r="AO1210" i="4"/>
  <c r="AP1210" i="4"/>
  <c r="AO1061" i="4"/>
  <c r="AP1061" i="4"/>
  <c r="AP1471" i="4"/>
  <c r="AO1471" i="4"/>
  <c r="AP964" i="4"/>
  <c r="AO964" i="4"/>
  <c r="AO209" i="4"/>
  <c r="AP209" i="4"/>
  <c r="AP227" i="4"/>
  <c r="AO227" i="4"/>
  <c r="AO767" i="4"/>
  <c r="AP767" i="4"/>
  <c r="AO886" i="4"/>
  <c r="AP886" i="4"/>
  <c r="AP737" i="4"/>
  <c r="AO737" i="4"/>
  <c r="AO1514" i="4"/>
  <c r="AP1514" i="4"/>
  <c r="AP492" i="4"/>
  <c r="AO492" i="4"/>
  <c r="AO319" i="4"/>
  <c r="AP319" i="4"/>
  <c r="AO624" i="4"/>
  <c r="AP624" i="4"/>
  <c r="AP572" i="4"/>
  <c r="AO572" i="4"/>
  <c r="AP395" i="4"/>
  <c r="AO395" i="4"/>
  <c r="AO1530" i="4"/>
  <c r="AP1530" i="4"/>
  <c r="AO132" i="4"/>
  <c r="AP132" i="4"/>
  <c r="AO1522" i="4"/>
  <c r="AP1522" i="4"/>
  <c r="AO822" i="4"/>
  <c r="AP822" i="4"/>
  <c r="AO331" i="4"/>
  <c r="AP331" i="4"/>
  <c r="AO129" i="4"/>
  <c r="AP129" i="4"/>
  <c r="AP350" i="4"/>
  <c r="AO350" i="4"/>
  <c r="AO180" i="4"/>
  <c r="AP180" i="4"/>
  <c r="AP1254" i="4"/>
  <c r="AO1254" i="4"/>
  <c r="AO1410" i="4"/>
  <c r="AP1410" i="4"/>
  <c r="AO447" i="4"/>
  <c r="AP447" i="4"/>
  <c r="AO566" i="4"/>
  <c r="AP566" i="4"/>
  <c r="AP770" i="4"/>
  <c r="AO770" i="4"/>
  <c r="AP1646" i="4"/>
  <c r="AO1646" i="4"/>
  <c r="AP1159" i="4"/>
  <c r="AO1159" i="4"/>
  <c r="AP601" i="4"/>
  <c r="AO601" i="4"/>
  <c r="AP430" i="4"/>
  <c r="AO430" i="4"/>
  <c r="AO600" i="4"/>
  <c r="AP600" i="4"/>
  <c r="AO225" i="4"/>
  <c r="AP225" i="4"/>
  <c r="AP163" i="4"/>
  <c r="AO163" i="4"/>
  <c r="AO407" i="4"/>
  <c r="AP407" i="4"/>
  <c r="AO1322" i="4"/>
  <c r="AP1322" i="4"/>
  <c r="AO385" i="4"/>
  <c r="AP385" i="4"/>
  <c r="AO480" i="4"/>
  <c r="AP480" i="4"/>
  <c r="AP849" i="4"/>
  <c r="AO849" i="4"/>
  <c r="AO2872" i="4"/>
  <c r="AP2872" i="4"/>
  <c r="AO1506" i="4"/>
  <c r="AP1506" i="4"/>
  <c r="AP1568" i="4"/>
  <c r="AO1568" i="4"/>
  <c r="AP2041" i="4"/>
  <c r="AO2041" i="4"/>
  <c r="AO1252" i="4"/>
  <c r="AP1252" i="4"/>
  <c r="AP3020" i="4"/>
  <c r="AO3020" i="4"/>
  <c r="AO1964" i="4"/>
  <c r="AP1964" i="4"/>
  <c r="AO792" i="4"/>
  <c r="AP792" i="4"/>
  <c r="AO2422" i="4"/>
  <c r="AP2422" i="4"/>
  <c r="AP2081" i="4"/>
  <c r="AO2081" i="4"/>
  <c r="AO1180" i="4"/>
  <c r="AP1180" i="4"/>
  <c r="AO688" i="4"/>
  <c r="AP688" i="4"/>
  <c r="AO109" i="4"/>
  <c r="AP109" i="4"/>
  <c r="AO1538" i="4"/>
  <c r="AP1538" i="4"/>
  <c r="AO789" i="4"/>
  <c r="AP789" i="4"/>
  <c r="AP410" i="4"/>
  <c r="AO410" i="4"/>
  <c r="AO1866" i="4"/>
  <c r="AP1866" i="4"/>
  <c r="AP1486" i="4"/>
  <c r="AO1486" i="4"/>
  <c r="AO1067" i="4"/>
  <c r="AP1067" i="4"/>
  <c r="AP123" i="4"/>
  <c r="AO123" i="4"/>
  <c r="AO606" i="4"/>
  <c r="AP606" i="4"/>
  <c r="AO77" i="4"/>
  <c r="AP77" i="4"/>
  <c r="AO138" i="4"/>
  <c r="AP138" i="4"/>
  <c r="AP1398" i="4"/>
  <c r="AO1398" i="4"/>
  <c r="AP1299" i="4"/>
  <c r="AO1299" i="4"/>
  <c r="AO1138" i="4"/>
  <c r="AP1138" i="4"/>
  <c r="AP820" i="4"/>
  <c r="AO820" i="4"/>
  <c r="AO1079" i="4"/>
  <c r="AP1079" i="4"/>
  <c r="AO306" i="4"/>
  <c r="AP306" i="4"/>
  <c r="AP1161" i="4"/>
  <c r="AO1161" i="4"/>
  <c r="AP641" i="4"/>
  <c r="AO641" i="4"/>
  <c r="AP827" i="4"/>
  <c r="AO827" i="4"/>
  <c r="AP1275" i="4"/>
  <c r="AO1275" i="4"/>
  <c r="AP2768" i="4"/>
  <c r="AO2768" i="4"/>
  <c r="AP1782" i="4"/>
  <c r="AO1782" i="4"/>
  <c r="AO2656" i="4"/>
  <c r="AP2656" i="4"/>
  <c r="AP2462" i="4"/>
  <c r="AO2462" i="4"/>
  <c r="AP1633" i="4"/>
  <c r="AO1633" i="4"/>
  <c r="AP2211" i="4"/>
  <c r="AO2211" i="4"/>
  <c r="AP1993" i="4"/>
  <c r="AO1993" i="4"/>
  <c r="AP2103" i="4"/>
  <c r="AO2103" i="4"/>
  <c r="AP2676" i="4"/>
  <c r="AO2676" i="4"/>
  <c r="AP1232" i="4"/>
  <c r="AO1232" i="4"/>
  <c r="AO3035" i="4"/>
  <c r="AP3035" i="4"/>
  <c r="AP1507" i="4"/>
  <c r="AO1507" i="4"/>
  <c r="AO2435" i="4"/>
  <c r="AP2435" i="4"/>
  <c r="AP1567" i="4"/>
  <c r="AO1567" i="4"/>
  <c r="AP1798" i="4"/>
  <c r="AO1798" i="4"/>
  <c r="AP2644" i="4"/>
  <c r="AO2644" i="4"/>
  <c r="AP908" i="4"/>
  <c r="AO908" i="4"/>
  <c r="AO984" i="4"/>
  <c r="AP984" i="4"/>
  <c r="AO2583" i="4"/>
  <c r="AP2583" i="4"/>
  <c r="AP2590" i="4"/>
  <c r="AO2590" i="4"/>
  <c r="AP2361" i="4"/>
  <c r="AO2361" i="4"/>
  <c r="AP2577" i="4"/>
  <c r="AO2577" i="4"/>
  <c r="AO2779" i="4"/>
  <c r="AP2779" i="4"/>
  <c r="AP2966" i="4"/>
  <c r="AO2966" i="4"/>
  <c r="AO82" i="4"/>
  <c r="AP82" i="4"/>
  <c r="AP1743" i="4"/>
  <c r="AO1743" i="4"/>
  <c r="AP489" i="4"/>
  <c r="AO489" i="4"/>
  <c r="AP657" i="4"/>
  <c r="AO657" i="4"/>
  <c r="AO181" i="4"/>
  <c r="AP181" i="4"/>
  <c r="AO256" i="4"/>
  <c r="AP256" i="4"/>
  <c r="AO141" i="4"/>
  <c r="AP141" i="4"/>
  <c r="AO248" i="4"/>
  <c r="AP248" i="4"/>
  <c r="AO292" i="4"/>
  <c r="AP292" i="4"/>
  <c r="AO621" i="4"/>
  <c r="AP621" i="4"/>
  <c r="AP889" i="4"/>
  <c r="AO889" i="4"/>
  <c r="AO327" i="4"/>
  <c r="AP327" i="4"/>
  <c r="AP452" i="4"/>
  <c r="AO452" i="4"/>
  <c r="AO1226" i="4"/>
  <c r="AP1226" i="4"/>
  <c r="AP996" i="4"/>
  <c r="AO996" i="4"/>
  <c r="AO640" i="4"/>
  <c r="AP640" i="4"/>
  <c r="AO335" i="4"/>
  <c r="AP335" i="4"/>
  <c r="AP1521" i="4"/>
  <c r="AO1521" i="4"/>
  <c r="AO1881" i="4"/>
  <c r="AP1881" i="4"/>
  <c r="AP1959" i="4"/>
  <c r="AO1959" i="4"/>
  <c r="AP1120" i="4"/>
  <c r="AO1120" i="4"/>
  <c r="AP2567" i="4"/>
  <c r="AO2567" i="4"/>
  <c r="AO2923" i="4"/>
  <c r="AP2923" i="4"/>
  <c r="AO1834" i="4"/>
  <c r="AP1834" i="4"/>
  <c r="AO1338" i="4"/>
  <c r="AP1338" i="4"/>
  <c r="AP1788" i="4"/>
  <c r="AO1788" i="4"/>
  <c r="AP2150" i="4"/>
  <c r="AO2150" i="4"/>
  <c r="AO1458" i="4"/>
  <c r="AP1458" i="4"/>
  <c r="AO2291" i="4"/>
  <c r="AP2291" i="4"/>
  <c r="AP1547" i="4"/>
  <c r="AO1547" i="4"/>
  <c r="AP2080" i="4"/>
  <c r="AO2080" i="4"/>
  <c r="AO2448" i="4"/>
  <c r="AP2448" i="4"/>
  <c r="AP2517" i="4"/>
  <c r="AO2517" i="4"/>
  <c r="AP2273" i="4"/>
  <c r="AO2273" i="4"/>
  <c r="AO2875" i="4"/>
  <c r="AP2875" i="4"/>
  <c r="AO2810" i="4"/>
  <c r="AP2810" i="4"/>
  <c r="AO1396" i="4"/>
  <c r="AP1396" i="4"/>
  <c r="AO1996" i="4"/>
  <c r="AP1996" i="4"/>
  <c r="AP2466" i="4"/>
  <c r="AO2466" i="4"/>
  <c r="AP2741" i="4"/>
  <c r="AO2741" i="4"/>
  <c r="AP2899" i="4"/>
  <c r="AO2899" i="4"/>
  <c r="AP2669" i="4"/>
  <c r="AO2669" i="4"/>
  <c r="AO2527" i="4"/>
  <c r="AP2527" i="4"/>
  <c r="AN2527" i="4" s="1"/>
  <c r="AJ2527" i="4" s="1"/>
  <c r="G2527" i="4" s="1"/>
  <c r="AP2404" i="4"/>
  <c r="AO2404" i="4"/>
  <c r="AO2664" i="4"/>
  <c r="AP2664" i="4"/>
  <c r="AN2664" i="4" s="1"/>
  <c r="AJ2664" i="4" s="1"/>
  <c r="G2664" i="4" s="1"/>
  <c r="AP698" i="4"/>
  <c r="AO698" i="4"/>
  <c r="AO293" i="4"/>
  <c r="AP293" i="4"/>
  <c r="AN293" i="4" s="1"/>
  <c r="AJ293" i="4" s="1"/>
  <c r="G293" i="4" s="1"/>
  <c r="AP569" i="4"/>
  <c r="AO569" i="4"/>
  <c r="AO653" i="4"/>
  <c r="AP653" i="4"/>
  <c r="AN653" i="4" s="1"/>
  <c r="AJ653" i="4" s="1"/>
  <c r="G653" i="4" s="1"/>
  <c r="AO21" i="4"/>
  <c r="AP21" i="4"/>
  <c r="AO670" i="4"/>
  <c r="AP670" i="4"/>
  <c r="AN670" i="4" s="1"/>
  <c r="AJ670" i="4" s="1"/>
  <c r="G670" i="4" s="1"/>
  <c r="AP190" i="4"/>
  <c r="AO190" i="4"/>
  <c r="AO68" i="4"/>
  <c r="AP68" i="4"/>
  <c r="AN68" i="4" s="1"/>
  <c r="AJ68" i="4" s="1"/>
  <c r="G68" i="4" s="1"/>
  <c r="AP1379" i="4"/>
  <c r="AO1379" i="4"/>
  <c r="AO1722" i="4"/>
  <c r="AP1722" i="4"/>
  <c r="AN1722" i="4" s="1"/>
  <c r="AJ1722" i="4" s="1"/>
  <c r="G1722" i="4" s="1"/>
  <c r="AO1762" i="4"/>
  <c r="AP1762" i="4"/>
  <c r="AP2073" i="4"/>
  <c r="AO2073" i="4"/>
  <c r="AP1726" i="4"/>
  <c r="AO1726" i="4"/>
  <c r="AO1810" i="4"/>
  <c r="AP1810" i="4"/>
  <c r="AN1810" i="4" s="1"/>
  <c r="AJ1810" i="4" s="1"/>
  <c r="G1810" i="4" s="1"/>
  <c r="AP1312" i="4"/>
  <c r="AO1312" i="4"/>
  <c r="AP2170" i="4"/>
  <c r="AO2170" i="4"/>
  <c r="AP2102" i="4"/>
  <c r="AO2102" i="4"/>
  <c r="AP2709" i="4"/>
  <c r="AO2709" i="4"/>
  <c r="AP2519" i="4"/>
  <c r="AO2519" i="4"/>
  <c r="AP3002" i="4"/>
  <c r="AO3002" i="4"/>
  <c r="AO1373" i="4"/>
  <c r="AP1373" i="4"/>
  <c r="AO1733" i="4"/>
  <c r="AP1733" i="4"/>
  <c r="AN1733" i="4" s="1"/>
  <c r="AJ1733" i="4" s="1"/>
  <c r="G1733" i="4" s="1"/>
  <c r="AP1433" i="4"/>
  <c r="AO1433" i="4"/>
  <c r="AP1793" i="4"/>
  <c r="AO1793" i="4"/>
  <c r="AP2428" i="4"/>
  <c r="AO2428" i="4"/>
  <c r="AP2469" i="4"/>
  <c r="AO2469" i="4"/>
  <c r="AP2822" i="4"/>
  <c r="AO2822" i="4"/>
  <c r="AP3012" i="4"/>
  <c r="AO3012" i="4"/>
  <c r="AO1148" i="4"/>
  <c r="AP1148" i="4"/>
  <c r="AO2704" i="4"/>
  <c r="AP2704" i="4"/>
  <c r="AN2704" i="4" s="1"/>
  <c r="AJ2704" i="4" s="1"/>
  <c r="G2704" i="4" s="1"/>
  <c r="AP1855" i="4"/>
  <c r="AO1855" i="4"/>
  <c r="AO832" i="4"/>
  <c r="AP832" i="4"/>
  <c r="AN832" i="4" s="1"/>
  <c r="AJ832" i="4" s="1"/>
  <c r="G832" i="4" s="1"/>
  <c r="AO1588" i="4"/>
  <c r="AP1588" i="4"/>
  <c r="AP2693" i="4"/>
  <c r="AO2693" i="4"/>
  <c r="AO2834" i="4"/>
  <c r="AP2834" i="4"/>
  <c r="AO1779" i="4"/>
  <c r="AP1779" i="4"/>
  <c r="AN1779" i="4" s="1"/>
  <c r="AJ1779" i="4" s="1"/>
  <c r="G1779" i="4" s="1"/>
  <c r="AP1551" i="4"/>
  <c r="AO1551" i="4"/>
  <c r="AP2364" i="4"/>
  <c r="AO2364" i="4"/>
  <c r="AO2772" i="4"/>
  <c r="AP2772" i="4"/>
  <c r="AO2891" i="4"/>
  <c r="AP2891" i="4"/>
  <c r="AN2891" i="4" s="1"/>
  <c r="AJ2891" i="4" s="1"/>
  <c r="G2891" i="4" s="1"/>
  <c r="AP2628" i="4"/>
  <c r="AO2628" i="4"/>
  <c r="AO933" i="4"/>
  <c r="AP933" i="4"/>
  <c r="AN933" i="4" s="1"/>
  <c r="AJ933" i="4" s="1"/>
  <c r="G933" i="4" s="1"/>
  <c r="AP99" i="4"/>
  <c r="AO99" i="4"/>
  <c r="AP554" i="4"/>
  <c r="AO554" i="4"/>
  <c r="AP267" i="4"/>
  <c r="AO267" i="4"/>
  <c r="AP746" i="4"/>
  <c r="AO746" i="4"/>
  <c r="AP1297" i="4"/>
  <c r="AO1297" i="4"/>
  <c r="AO47" i="4"/>
  <c r="AP47" i="4"/>
  <c r="AN47" i="4" s="1"/>
  <c r="AJ47" i="4" s="1"/>
  <c r="G47" i="4" s="1"/>
  <c r="AO1069" i="4"/>
  <c r="AP1069" i="4"/>
  <c r="AO201" i="4"/>
  <c r="AP201" i="4"/>
  <c r="AN201" i="4" s="1"/>
  <c r="AJ201" i="4" s="1"/>
  <c r="G201" i="4" s="1"/>
  <c r="AP625" i="4"/>
  <c r="AO625" i="4"/>
  <c r="AP1118" i="4"/>
  <c r="AO1118" i="4"/>
  <c r="AP468" i="4"/>
  <c r="AO468" i="4"/>
  <c r="AO622" i="4"/>
  <c r="AP622" i="4"/>
  <c r="AN622" i="4" s="1"/>
  <c r="AJ622" i="4" s="1"/>
  <c r="G622" i="4" s="1"/>
  <c r="AO645" i="4"/>
  <c r="AP645" i="4"/>
  <c r="AP1025" i="4"/>
  <c r="AO1025" i="4"/>
  <c r="AO797" i="4"/>
  <c r="AP797" i="4"/>
  <c r="AP987" i="4"/>
  <c r="AO987" i="4"/>
  <c r="AO183" i="4"/>
  <c r="AP183" i="4"/>
  <c r="AP658" i="4"/>
  <c r="AO658" i="4"/>
  <c r="AO64" i="4"/>
  <c r="AP64" i="4"/>
  <c r="AP422" i="4"/>
  <c r="AO422" i="4"/>
  <c r="AO1404" i="4"/>
  <c r="AP1404" i="4"/>
  <c r="AP2222" i="4"/>
  <c r="AO2222" i="4"/>
  <c r="AP1464" i="4"/>
  <c r="AO1464" i="4"/>
  <c r="AO2264" i="4"/>
  <c r="AP2264" i="4"/>
  <c r="AN2264" i="4" s="1"/>
  <c r="AJ2264" i="4" s="1"/>
  <c r="G2264" i="4" s="1"/>
  <c r="AO2302" i="4"/>
  <c r="AP2302" i="4"/>
  <c r="AO1605" i="4"/>
  <c r="AP1605" i="4"/>
  <c r="AN1605" i="4" s="1"/>
  <c r="AJ1605" i="4" s="1"/>
  <c r="G1605" i="4" s="1"/>
  <c r="AP2098" i="4"/>
  <c r="AO2098" i="4"/>
  <c r="AO1965" i="4"/>
  <c r="AP1965" i="4"/>
  <c r="AN1965" i="4" s="1"/>
  <c r="AJ1965" i="4" s="1"/>
  <c r="G1965" i="4" s="1"/>
  <c r="AO2331" i="4"/>
  <c r="AP2331" i="4"/>
  <c r="AO2885" i="4"/>
  <c r="AP2885" i="4"/>
  <c r="AN2885" i="4" s="1"/>
  <c r="AJ2885" i="4" s="1"/>
  <c r="G2885" i="4" s="1"/>
  <c r="AP1351" i="4"/>
  <c r="AO1351" i="4"/>
  <c r="AO2181" i="4"/>
  <c r="AP2181" i="4"/>
  <c r="AN2181" i="4" s="1"/>
  <c r="AJ2181" i="4" s="1"/>
  <c r="G2181" i="4" s="1"/>
  <c r="AP2214" i="4"/>
  <c r="AO2214" i="4"/>
  <c r="AO2445" i="4"/>
  <c r="AP2445" i="4"/>
  <c r="AN2445" i="4" s="1"/>
  <c r="AJ2445" i="4" s="1"/>
  <c r="G2445" i="4" s="1"/>
  <c r="AO1803" i="4"/>
  <c r="AP1803" i="4"/>
  <c r="AP2420" i="4"/>
  <c r="AO2420" i="4"/>
  <c r="AO2357" i="4"/>
  <c r="AP2357" i="4"/>
  <c r="AO1661" i="4"/>
  <c r="AP1661" i="4"/>
  <c r="AN1661" i="4" s="1"/>
  <c r="AJ1661" i="4" s="1"/>
  <c r="G1661" i="4" s="1"/>
  <c r="AP2423" i="4"/>
  <c r="AO2423" i="4"/>
  <c r="AO1636" i="4"/>
  <c r="AP1636" i="4"/>
  <c r="AN1636" i="4" s="1"/>
  <c r="AJ1636" i="4" s="1"/>
  <c r="G1636" i="4" s="1"/>
  <c r="AP660" i="4"/>
  <c r="AO660" i="4"/>
  <c r="AO44" i="4"/>
  <c r="AP44" i="4"/>
  <c r="AN44" i="4" s="1"/>
  <c r="AJ44" i="4" s="1"/>
  <c r="G44" i="4" s="1"/>
  <c r="AO154" i="4"/>
  <c r="AP154" i="4"/>
  <c r="AP1430" i="4"/>
  <c r="AO1430" i="4"/>
  <c r="AP537" i="4"/>
  <c r="AO537" i="4"/>
  <c r="AO1154" i="4"/>
  <c r="AP1154" i="4"/>
  <c r="AN1154" i="4" s="1"/>
  <c r="AJ1154" i="4" s="1"/>
  <c r="G1154" i="4" s="1"/>
  <c r="AP852" i="4"/>
  <c r="AO852" i="4"/>
  <c r="AO1143" i="4"/>
  <c r="AP1143" i="4"/>
  <c r="AN1143" i="4" s="1"/>
  <c r="AJ1143" i="4" s="1"/>
  <c r="G1143" i="4" s="1"/>
  <c r="AO322" i="4"/>
  <c r="AP322" i="4"/>
  <c r="AP1193" i="4"/>
  <c r="AO1193" i="4"/>
  <c r="AO1139" i="4"/>
  <c r="AP1139" i="4"/>
  <c r="AO264" i="4"/>
  <c r="AP264" i="4"/>
  <c r="AN264" i="4" s="1"/>
  <c r="AJ264" i="4" s="1"/>
  <c r="G264" i="4" s="1"/>
  <c r="AP1110" i="4"/>
  <c r="AO1110" i="4"/>
  <c r="AP764" i="4"/>
  <c r="AO764" i="4"/>
  <c r="AP559" i="4"/>
  <c r="AO559" i="4"/>
  <c r="AP882" i="4"/>
  <c r="AO882" i="4"/>
  <c r="AO1498" i="4"/>
  <c r="AP1498" i="4"/>
  <c r="AO79" i="4"/>
  <c r="AP79" i="4"/>
  <c r="AN79" i="4" s="1"/>
  <c r="AJ79" i="4" s="1"/>
  <c r="G79" i="4" s="1"/>
  <c r="AO504" i="4"/>
  <c r="AP504" i="4"/>
  <c r="AO50" i="4"/>
  <c r="AP50" i="4"/>
  <c r="AN50" i="4" s="1"/>
  <c r="AJ50" i="4" s="1"/>
  <c r="G50" i="4" s="1"/>
  <c r="AP745" i="4"/>
  <c r="AO745" i="4"/>
  <c r="AO308" i="4"/>
  <c r="AP308" i="4"/>
  <c r="AN308" i="4" s="1"/>
  <c r="AJ308" i="4" s="1"/>
  <c r="G308" i="4" s="1"/>
  <c r="AP1315" i="4"/>
  <c r="AO1315" i="4"/>
  <c r="AO1770" i="4"/>
  <c r="AP1770" i="4"/>
  <c r="AN1770" i="4" s="1"/>
  <c r="AJ1770" i="4" s="1"/>
  <c r="G1770" i="4" s="1"/>
  <c r="AP2058" i="4"/>
  <c r="AO2058" i="4"/>
  <c r="AO2344" i="4"/>
  <c r="AP2344" i="4"/>
  <c r="AN2344" i="4" s="1"/>
  <c r="AJ2344" i="4" s="1"/>
  <c r="G2344" i="4" s="1"/>
  <c r="AO2789" i="4"/>
  <c r="AP2789" i="4"/>
  <c r="AO2898" i="4"/>
  <c r="AP2898" i="4"/>
  <c r="AN2898" i="4" s="1"/>
  <c r="AJ2898" i="4" s="1"/>
  <c r="G2898" i="4" s="1"/>
  <c r="AO2787" i="4"/>
  <c r="AP2787" i="4"/>
  <c r="AP1377" i="4"/>
  <c r="AO1377" i="4"/>
  <c r="AP1737" i="4"/>
  <c r="AO1737" i="4"/>
  <c r="AP1967" i="4"/>
  <c r="AO1967" i="4"/>
  <c r="AO976" i="4"/>
  <c r="AP976" i="4"/>
  <c r="AP2921" i="4"/>
  <c r="AO2921" i="4"/>
  <c r="AO2559" i="4"/>
  <c r="AP2559" i="4"/>
  <c r="AP1806" i="4"/>
  <c r="AO1806" i="4"/>
  <c r="AP2745" i="4"/>
  <c r="AO2745" i="4"/>
  <c r="AP2634" i="4"/>
  <c r="AO2634" i="4"/>
  <c r="AP2807" i="4"/>
  <c r="AO2807" i="4"/>
  <c r="AO2616" i="4"/>
  <c r="AP2616" i="4"/>
  <c r="AN2616" i="4" s="1"/>
  <c r="AJ2616" i="4" s="1"/>
  <c r="G2616" i="4" s="1"/>
  <c r="AP2767" i="4"/>
  <c r="AO2767" i="4"/>
  <c r="AO3021" i="4"/>
  <c r="AP3021" i="4"/>
  <c r="AN3021" i="4" s="1"/>
  <c r="AJ3021" i="4" s="1"/>
  <c r="G3021" i="4" s="1"/>
  <c r="AO1674" i="4"/>
  <c r="AP1674" i="4"/>
  <c r="AP2390" i="4"/>
  <c r="AO2390" i="4"/>
  <c r="AO728" i="4"/>
  <c r="AP728" i="4"/>
  <c r="AO1484" i="4"/>
  <c r="AP1484" i="4"/>
  <c r="AN1484" i="4" s="1"/>
  <c r="AJ1484" i="4" s="1"/>
  <c r="G1484" i="4" s="1"/>
  <c r="AO2525" i="4"/>
  <c r="AP2525" i="4"/>
  <c r="AP1544" i="4"/>
  <c r="AO1544" i="4"/>
  <c r="AO2406" i="4"/>
  <c r="AP2406" i="4"/>
  <c r="AP2415" i="4"/>
  <c r="AO2415" i="4"/>
  <c r="AO1685" i="4"/>
  <c r="AP1685" i="4"/>
  <c r="AP2045" i="4"/>
  <c r="AO2045" i="4"/>
  <c r="AP2689" i="4"/>
  <c r="AO2689" i="4"/>
  <c r="AO2852" i="4"/>
  <c r="AP2852" i="4"/>
  <c r="AN2852" i="4" s="1"/>
  <c r="AJ2852" i="4" s="1"/>
  <c r="G2852" i="4" s="1"/>
  <c r="AP1278" i="4"/>
  <c r="AO1278" i="4"/>
  <c r="AO519" i="4"/>
  <c r="AP519" i="4"/>
  <c r="AN519" i="4" s="1"/>
  <c r="AJ519" i="4" s="1"/>
  <c r="G519" i="4" s="1"/>
  <c r="AP1847" i="4"/>
  <c r="AO1847" i="4"/>
  <c r="AO317" i="4"/>
  <c r="AP317" i="4"/>
  <c r="AN317" i="4" s="1"/>
  <c r="AJ317" i="4" s="1"/>
  <c r="G317" i="4" s="1"/>
  <c r="AO352" i="4"/>
  <c r="AP352" i="4"/>
  <c r="AP1283" i="4"/>
  <c r="AO1283" i="4"/>
  <c r="AO687" i="4"/>
  <c r="AP687" i="4"/>
  <c r="AP970" i="4"/>
  <c r="AO970" i="4"/>
  <c r="AP612" i="4"/>
  <c r="AO612" i="4"/>
  <c r="AO1293" i="4"/>
  <c r="AP1293" i="4"/>
  <c r="AN1293" i="4" s="1"/>
  <c r="AJ1293" i="4" s="1"/>
  <c r="G1293" i="4" s="1"/>
  <c r="AP1502" i="4"/>
  <c r="AO1502" i="4"/>
  <c r="AO1276" i="4"/>
  <c r="AP1276" i="4"/>
  <c r="AN1276" i="4" s="1"/>
  <c r="AJ1276" i="4" s="1"/>
  <c r="G1276" i="4" s="1"/>
  <c r="AO2355" i="4"/>
  <c r="AP2355" i="4"/>
  <c r="AO864" i="4"/>
  <c r="AP864" i="4"/>
  <c r="AN864" i="4" s="1"/>
  <c r="AJ864" i="4" s="1"/>
  <c r="G864" i="4" s="1"/>
  <c r="AO1620" i="4"/>
  <c r="AP1620" i="4"/>
  <c r="AO2605" i="4"/>
  <c r="AP2605" i="4"/>
  <c r="AN2605" i="4" s="1"/>
  <c r="AJ2605" i="4" s="1"/>
  <c r="G2605" i="4" s="1"/>
  <c r="AO2370" i="4"/>
  <c r="AP2370" i="4"/>
  <c r="AP2894" i="4"/>
  <c r="AO2894" i="4"/>
  <c r="AP1080" i="4"/>
  <c r="AO1080" i="4"/>
  <c r="AO1140" i="4"/>
  <c r="AP1140" i="4"/>
  <c r="AN1140" i="4" s="1"/>
  <c r="AJ1140" i="4" s="1"/>
  <c r="G1140" i="4" s="1"/>
  <c r="AO1848" i="4"/>
  <c r="AP1848" i="4"/>
  <c r="AO2850" i="4"/>
  <c r="AP2850" i="4"/>
  <c r="AN2850" i="4" s="1"/>
  <c r="AJ2850" i="4" s="1"/>
  <c r="G2850" i="4" s="1"/>
  <c r="AO2245" i="4"/>
  <c r="AP2245" i="4"/>
  <c r="AO2949" i="4"/>
  <c r="AP2949" i="4"/>
  <c r="AN2949" i="4" s="1"/>
  <c r="AJ2949" i="4" s="1"/>
  <c r="G2949" i="4" s="1"/>
  <c r="AP1696" i="4"/>
  <c r="AO1696" i="4"/>
  <c r="AP2163" i="4"/>
  <c r="AO2163" i="4"/>
  <c r="AP2100" i="4"/>
  <c r="AO2100" i="4"/>
  <c r="AP1991" i="4"/>
  <c r="AO1991" i="4"/>
  <c r="AP2208" i="4"/>
  <c r="AO2208" i="4"/>
  <c r="AP2207" i="4"/>
  <c r="AO2207" i="4"/>
  <c r="AO2288" i="4"/>
  <c r="AP2288" i="4"/>
  <c r="AP2478" i="4"/>
  <c r="AO2478" i="4"/>
  <c r="AP2593" i="4"/>
  <c r="AO2593" i="4"/>
  <c r="AO2149" i="4"/>
  <c r="AP2149" i="4"/>
  <c r="AN2149" i="4" s="1"/>
  <c r="AJ2149" i="4" s="1"/>
  <c r="G2149" i="4" s="1"/>
  <c r="AP2413" i="4"/>
  <c r="AO2413" i="4"/>
  <c r="AP2620" i="4"/>
  <c r="AO2620" i="4"/>
  <c r="AO2805" i="4"/>
  <c r="AP2805" i="4"/>
  <c r="AO2731" i="4"/>
  <c r="AP2731" i="4"/>
  <c r="AN2731" i="4" s="1"/>
  <c r="AJ2731" i="4" s="1"/>
  <c r="G2731" i="4" s="1"/>
  <c r="AP2926" i="4"/>
  <c r="AO2926" i="4"/>
  <c r="AP2993" i="4"/>
  <c r="AO2993" i="4"/>
  <c r="AP609" i="4"/>
  <c r="AO609" i="4"/>
  <c r="AO199" i="4"/>
  <c r="AP199" i="4"/>
  <c r="AN199" i="4" s="1"/>
  <c r="AJ199" i="4" s="1"/>
  <c r="G199" i="4" s="1"/>
  <c r="AP388" i="4"/>
  <c r="AO388" i="4"/>
  <c r="AO1162" i="4"/>
  <c r="AP1162" i="4"/>
  <c r="AN1162" i="4" s="1"/>
  <c r="AJ1162" i="4" s="1"/>
  <c r="G1162" i="4" s="1"/>
  <c r="AP868" i="4"/>
  <c r="AO868" i="4"/>
  <c r="AP2154" i="4"/>
  <c r="AO2154" i="4"/>
  <c r="AP841" i="4"/>
  <c r="AO841" i="4"/>
  <c r="AP1457" i="4"/>
  <c r="AO1457" i="4"/>
  <c r="AP1817" i="4"/>
  <c r="AO1817" i="4"/>
  <c r="AP2220" i="4"/>
  <c r="AO2220" i="4"/>
  <c r="AP1056" i="4"/>
  <c r="AO1056" i="4"/>
  <c r="AP2911" i="4"/>
  <c r="AO2911" i="4"/>
  <c r="AO2888" i="4"/>
  <c r="AP2888" i="4"/>
  <c r="AP1272" i="4"/>
  <c r="AO1272" i="4"/>
  <c r="AP2024" i="4"/>
  <c r="AO2024" i="4"/>
  <c r="AO1332" i="4"/>
  <c r="AP1332" i="4"/>
  <c r="AN1332" i="4" s="1"/>
  <c r="AJ1332" i="4" s="1"/>
  <c r="G1332" i="4" s="1"/>
  <c r="AP2142" i="4"/>
  <c r="AO2142" i="4"/>
  <c r="AO2358" i="4"/>
  <c r="AP2358" i="4"/>
  <c r="AN2358" i="4" s="1"/>
  <c r="AJ2358" i="4" s="1"/>
  <c r="G2358" i="4" s="1"/>
  <c r="AP2437" i="4"/>
  <c r="AO2437" i="4"/>
  <c r="AO2209" i="4"/>
  <c r="AP2209" i="4"/>
  <c r="AN2209" i="4" s="1"/>
  <c r="AJ2209" i="4" s="1"/>
  <c r="G2209" i="4" s="1"/>
  <c r="AO2746" i="4"/>
  <c r="AP2746" i="4"/>
  <c r="AP652" i="4"/>
  <c r="AO652" i="4"/>
  <c r="AP2626" i="4"/>
  <c r="AO2626" i="4"/>
  <c r="AO2736" i="4"/>
  <c r="AP2736" i="4"/>
  <c r="AN2736" i="4" s="1"/>
  <c r="AJ2736" i="4" s="1"/>
  <c r="G2736" i="4" s="1"/>
  <c r="AO1882" i="4"/>
  <c r="AP1882" i="4"/>
  <c r="AP2290" i="4"/>
  <c r="AO2290" i="4"/>
  <c r="AP2863" i="4"/>
  <c r="AO2863" i="4"/>
  <c r="AO2599" i="4"/>
  <c r="AP2599" i="4"/>
  <c r="AN2599" i="4" s="1"/>
  <c r="AJ2599" i="4" s="1"/>
  <c r="G2599" i="4" s="1"/>
  <c r="AO2600" i="4"/>
  <c r="AP2600" i="4"/>
  <c r="AO3005" i="4"/>
  <c r="AP3005" i="4"/>
  <c r="AN3005" i="4" s="1"/>
  <c r="AJ3005" i="4" s="1"/>
  <c r="G3005" i="4" s="1"/>
  <c r="AP923" i="4"/>
  <c r="AO923" i="4"/>
  <c r="AO677" i="4"/>
  <c r="AP677" i="4"/>
  <c r="AN677" i="4" s="1"/>
  <c r="AJ677" i="4" s="1"/>
  <c r="G677" i="4" s="1"/>
  <c r="AO723" i="4"/>
  <c r="AP723" i="4"/>
  <c r="AP1047" i="4"/>
  <c r="AO1047" i="4"/>
  <c r="AP298" i="4"/>
  <c r="AO298" i="4"/>
  <c r="AO1298" i="4"/>
  <c r="AP1298" i="4"/>
  <c r="AN1298" i="4" s="1"/>
  <c r="AJ1298" i="4" s="1"/>
  <c r="G1298" i="4" s="1"/>
  <c r="AO309" i="4"/>
  <c r="AP309" i="4"/>
  <c r="AP466" i="4"/>
  <c r="AO466" i="4"/>
  <c r="AO747" i="4"/>
  <c r="AP747" i="4"/>
  <c r="AP553" i="4"/>
  <c r="AO553" i="4"/>
  <c r="AP1041" i="4"/>
  <c r="AO1041" i="4"/>
  <c r="AP412" i="4"/>
  <c r="AO412" i="4"/>
  <c r="AO813" i="4"/>
  <c r="AP813" i="4"/>
  <c r="AP1243" i="4"/>
  <c r="AO1243" i="4"/>
  <c r="AO108" i="4"/>
  <c r="AP108" i="4"/>
  <c r="AO69" i="4"/>
  <c r="AP69" i="4"/>
  <c r="AN69" i="4" s="1"/>
  <c r="AJ69" i="4" s="1"/>
  <c r="G69" i="4" s="1"/>
  <c r="AP769" i="4"/>
  <c r="AO769" i="4"/>
  <c r="AP561" i="4"/>
  <c r="AO561" i="4"/>
  <c r="AO156" i="4"/>
  <c r="AP156" i="4"/>
  <c r="AP617" i="4"/>
  <c r="AO617" i="4"/>
  <c r="AO361" i="4"/>
  <c r="AP361" i="4"/>
  <c r="AP382" i="4"/>
  <c r="AO382" i="4"/>
  <c r="AP166" i="4"/>
  <c r="AO166" i="4"/>
  <c r="AO691" i="4"/>
  <c r="AP691" i="4"/>
  <c r="AN691" i="4" s="1"/>
  <c r="AJ691" i="4" s="1"/>
  <c r="G691" i="4" s="1"/>
  <c r="AO2518" i="4"/>
  <c r="AP2518" i="4"/>
  <c r="AO1349" i="4"/>
  <c r="AP1349" i="4"/>
  <c r="AN1349" i="4" s="1"/>
  <c r="AJ1349" i="4" s="1"/>
  <c r="G1349" i="4" s="1"/>
  <c r="AO1709" i="4"/>
  <c r="AP1709" i="4"/>
  <c r="AP2044" i="4"/>
  <c r="AO2044" i="4"/>
  <c r="AO2914" i="4"/>
  <c r="AP2914" i="4"/>
  <c r="AP2686" i="4"/>
  <c r="AO2686" i="4"/>
  <c r="AP2047" i="4"/>
  <c r="AO2047" i="4"/>
  <c r="AO1565" i="4"/>
  <c r="AP1565" i="4"/>
  <c r="AN1565" i="4" s="1"/>
  <c r="AJ1565" i="4" s="1"/>
  <c r="G1565" i="4" s="1"/>
  <c r="AO1925" i="4"/>
  <c r="AP1925" i="4"/>
  <c r="AP1625" i="4"/>
  <c r="AO1625" i="4"/>
  <c r="AO2178" i="4"/>
  <c r="AP2178" i="4"/>
  <c r="AP1985" i="4"/>
  <c r="AO1985" i="4"/>
  <c r="AP1702" i="4"/>
  <c r="AO1702" i="4"/>
  <c r="AO2781" i="4"/>
  <c r="AP2781" i="4"/>
  <c r="AN2781" i="4" s="1"/>
  <c r="AJ2781" i="4" s="1"/>
  <c r="G2781" i="4" s="1"/>
  <c r="AO2844" i="4"/>
  <c r="AP2844" i="4"/>
  <c r="AO2995" i="4"/>
  <c r="AP2995" i="4"/>
  <c r="AN2995" i="4" s="1"/>
  <c r="AJ2995" i="4" s="1"/>
  <c r="G2995" i="4" s="1"/>
  <c r="AP1425" i="4"/>
  <c r="AO1425" i="4"/>
  <c r="AP1785" i="4"/>
  <c r="AO1785" i="4"/>
  <c r="AP1835" i="4"/>
  <c r="AO1835" i="4"/>
  <c r="AO1024" i="4"/>
  <c r="AP1024" i="4"/>
  <c r="AN1024" i="4" s="1"/>
  <c r="AJ1024" i="4" s="1"/>
  <c r="G1024" i="4" s="1"/>
  <c r="AP2236" i="4"/>
  <c r="AO2236" i="4"/>
  <c r="AP2855" i="4"/>
  <c r="AO2855" i="4"/>
  <c r="AP2856" i="4"/>
  <c r="AO2856" i="4"/>
  <c r="AP1683" i="4"/>
  <c r="AO1683" i="4"/>
  <c r="AO2216" i="4"/>
  <c r="AP2216" i="4"/>
  <c r="AO2152" i="4"/>
  <c r="AP2152" i="4"/>
  <c r="AN2152" i="4" s="1"/>
  <c r="AJ2152" i="4" s="1"/>
  <c r="G2152" i="4" s="1"/>
  <c r="AP2719" i="4"/>
  <c r="AO2719" i="4"/>
  <c r="AO2602" i="4"/>
  <c r="AP2602" i="4"/>
  <c r="AN2602" i="4" s="1"/>
  <c r="AJ2602" i="4" s="1"/>
  <c r="G2602" i="4" s="1"/>
  <c r="AP2791" i="4"/>
  <c r="AO2791" i="4"/>
  <c r="AP2401" i="4"/>
  <c r="AO2401" i="4"/>
  <c r="AO878" i="4"/>
  <c r="AP878" i="4"/>
  <c r="AO1950" i="4"/>
  <c r="AP1950" i="4"/>
  <c r="AN1950" i="4" s="1"/>
  <c r="AJ1950" i="4" s="1"/>
  <c r="G1950" i="4" s="1"/>
  <c r="AP1609" i="4"/>
  <c r="AO1609" i="4"/>
  <c r="AP2362" i="4"/>
  <c r="AO2362" i="4"/>
  <c r="AP2382" i="4"/>
  <c r="AO2382" i="4"/>
  <c r="AP2086" i="4"/>
  <c r="AO2086" i="4"/>
  <c r="AP1836" i="4"/>
  <c r="AO1836" i="4"/>
  <c r="AP2271" i="4"/>
  <c r="AO2271" i="4"/>
  <c r="AP1251" i="4"/>
  <c r="AO1251" i="4"/>
  <c r="AP761" i="4"/>
  <c r="AO761" i="4"/>
  <c r="AO140" i="4"/>
  <c r="AP140" i="4"/>
  <c r="AP743" i="4"/>
  <c r="AO743" i="4"/>
  <c r="AP222" i="4"/>
  <c r="AO222" i="4"/>
  <c r="AO265" i="4"/>
  <c r="AP265" i="4"/>
  <c r="AN265" i="4" s="1"/>
  <c r="AJ265" i="4" s="1"/>
  <c r="G265" i="4" s="1"/>
  <c r="AO325" i="4"/>
  <c r="AP325" i="4"/>
  <c r="AO1178" i="4"/>
  <c r="AP1178" i="4"/>
  <c r="AN1178" i="4" s="1"/>
  <c r="AJ1178" i="4" s="1"/>
  <c r="G1178" i="4" s="1"/>
  <c r="AP900" i="4"/>
  <c r="AO900" i="4"/>
  <c r="AO671" i="4"/>
  <c r="AP671" i="4"/>
  <c r="AN671" i="4" s="1"/>
  <c r="AJ671" i="4" s="1"/>
  <c r="G671" i="4" s="1"/>
  <c r="AO592" i="4"/>
  <c r="AP592" i="4"/>
  <c r="AO239" i="4"/>
  <c r="AP239" i="4"/>
  <c r="AN239" i="4" s="1"/>
  <c r="AJ239" i="4" s="1"/>
  <c r="G239" i="4" s="1"/>
  <c r="AO448" i="4"/>
  <c r="AP448" i="4"/>
  <c r="AP1222" i="4"/>
  <c r="AO1222" i="4"/>
  <c r="AP988" i="4"/>
  <c r="AO988" i="4"/>
  <c r="AP994" i="4"/>
  <c r="AO994" i="4"/>
  <c r="AO162" i="4"/>
  <c r="AP162" i="4"/>
  <c r="AO1370" i="4"/>
  <c r="AP1370" i="4"/>
  <c r="AN1370" i="4" s="1"/>
  <c r="AJ1370" i="4" s="1"/>
  <c r="G1370" i="4" s="1"/>
  <c r="AP2182" i="4"/>
  <c r="AO2182" i="4"/>
  <c r="AO1490" i="4"/>
  <c r="AP1490" i="4"/>
  <c r="AN1490" i="4" s="1"/>
  <c r="AJ1490" i="4" s="1"/>
  <c r="G1490" i="4" s="1"/>
  <c r="AP1563" i="4"/>
  <c r="AO1563" i="4"/>
  <c r="AP2096" i="4"/>
  <c r="AO2096" i="4"/>
  <c r="AP2289" i="4"/>
  <c r="AO2289" i="4"/>
  <c r="AO2907" i="4"/>
  <c r="AP2907" i="4"/>
  <c r="AN2907" i="4" s="1"/>
  <c r="AJ2907" i="4" s="1"/>
  <c r="G2907" i="4" s="1"/>
  <c r="AO2826" i="4"/>
  <c r="AP2826" i="4"/>
  <c r="AP1796" i="4"/>
  <c r="AO1796" i="4"/>
  <c r="AP2234" i="4"/>
  <c r="AO2234" i="4"/>
  <c r="AO2835" i="4"/>
  <c r="AP2835" i="4"/>
  <c r="AN2835" i="4" s="1"/>
  <c r="AJ2835" i="4" s="1"/>
  <c r="G2835" i="4" s="1"/>
  <c r="AP1070" i="4"/>
  <c r="AO1070" i="4"/>
  <c r="AP1639" i="4"/>
  <c r="AO1639" i="4"/>
  <c r="AO1894" i="4"/>
  <c r="AP1894" i="4"/>
  <c r="AO872" i="4"/>
  <c r="AP872" i="4"/>
  <c r="AN872" i="4" s="1"/>
  <c r="AJ872" i="4" s="1"/>
  <c r="G872" i="4" s="1"/>
  <c r="AO1628" i="4"/>
  <c r="AP1628" i="4"/>
  <c r="AO2027" i="4"/>
  <c r="AP2027" i="4"/>
  <c r="AN2027" i="4" s="1"/>
  <c r="AJ2027" i="4" s="1"/>
  <c r="G2027" i="4" s="1"/>
  <c r="AP1688" i="4"/>
  <c r="AO1688" i="4"/>
  <c r="AP2147" i="4"/>
  <c r="AO2147" i="4"/>
  <c r="AP2084" i="4"/>
  <c r="AO2084" i="4"/>
  <c r="AP2189" i="4"/>
  <c r="AO2189" i="4"/>
  <c r="AP2249" i="4"/>
  <c r="AO2249" i="4"/>
  <c r="AO2347" i="4"/>
  <c r="AP2347" i="4"/>
  <c r="AN2347" i="4" s="1"/>
  <c r="AJ2347" i="4" s="1"/>
  <c r="G2347" i="4" s="1"/>
  <c r="AO2967" i="4"/>
  <c r="AP2967" i="4"/>
  <c r="AP636" i="4"/>
  <c r="AO636" i="4"/>
  <c r="AP1816" i="4"/>
  <c r="AO1816" i="4"/>
  <c r="AP2470" i="4"/>
  <c r="AO2470" i="4"/>
  <c r="AP2655" i="4"/>
  <c r="AO2655" i="4"/>
  <c r="AP2074" i="4"/>
  <c r="AO2074" i="4"/>
  <c r="AP2839" i="4"/>
  <c r="AO2839" i="4"/>
  <c r="AO2765" i="4"/>
  <c r="AP2765" i="4"/>
  <c r="AN2765" i="4" s="1"/>
  <c r="AJ2765" i="4" s="1"/>
  <c r="G2765" i="4" s="1"/>
  <c r="AP2883" i="4"/>
  <c r="AO2883" i="4"/>
  <c r="AO544" i="4"/>
  <c r="AP544" i="4"/>
  <c r="AN544" i="4" s="1"/>
  <c r="AJ544" i="4" s="1"/>
  <c r="G544" i="4" s="1"/>
  <c r="AO90" i="4"/>
  <c r="AP90" i="4"/>
  <c r="AP1318" i="4"/>
  <c r="AO1318" i="4"/>
  <c r="AO1107" i="4"/>
  <c r="AP1107" i="4"/>
  <c r="AO1090" i="4"/>
  <c r="AP1090" i="4"/>
  <c r="AN1090" i="4" s="1"/>
  <c r="AJ1090" i="4" s="1"/>
  <c r="G1090" i="4" s="1"/>
  <c r="AP724" i="4"/>
  <c r="AO724" i="4"/>
  <c r="AP887" i="4"/>
  <c r="AO887" i="4"/>
  <c r="AO258" i="4"/>
  <c r="AP258" i="4"/>
  <c r="AP1065" i="4"/>
  <c r="AO1065" i="4"/>
  <c r="AO699" i="4"/>
  <c r="AP699" i="4"/>
  <c r="AO1046" i="4"/>
  <c r="AP1046" i="4"/>
  <c r="AN1046" i="4" s="1"/>
  <c r="AJ1046" i="4" s="1"/>
  <c r="G1046" i="4" s="1"/>
  <c r="AO495" i="4"/>
  <c r="AP495" i="4"/>
  <c r="AP818" i="4"/>
  <c r="AO818" i="4"/>
  <c r="AO440" i="4"/>
  <c r="AP440" i="4"/>
  <c r="AP340" i="4"/>
  <c r="AO340" i="4"/>
  <c r="AO680" i="4"/>
  <c r="AP680" i="4"/>
  <c r="AO1099" i="4"/>
  <c r="AP1099" i="4"/>
  <c r="AN1099" i="4" s="1"/>
  <c r="AJ1099" i="4" s="1"/>
  <c r="G1099" i="4" s="1"/>
  <c r="AO1059" i="4"/>
  <c r="AP1059" i="4"/>
  <c r="AP1423" i="4"/>
  <c r="AO1423" i="4"/>
  <c r="AP356" i="4"/>
  <c r="AO356" i="4"/>
  <c r="AP697" i="4"/>
  <c r="AO697" i="4"/>
  <c r="AP2183" i="4"/>
  <c r="AO2183" i="4"/>
  <c r="AP1667" i="4"/>
  <c r="AO1667" i="4"/>
  <c r="AO2120" i="4"/>
  <c r="AP2120" i="4"/>
  <c r="AO2643" i="4"/>
  <c r="AP2643" i="4"/>
  <c r="AN2643" i="4" s="1"/>
  <c r="AJ2643" i="4" s="1"/>
  <c r="G2643" i="4" s="1"/>
  <c r="AO2984" i="4"/>
  <c r="AP2984" i="4"/>
  <c r="AO912" i="4"/>
  <c r="AP912" i="4"/>
  <c r="AN912" i="4" s="1"/>
  <c r="AJ912" i="4" s="1"/>
  <c r="G912" i="4" s="1"/>
  <c r="AO1668" i="4"/>
  <c r="AP1668" i="4"/>
  <c r="AP2107" i="4"/>
  <c r="AO2107" i="4"/>
  <c r="AP2653" i="4"/>
  <c r="AO2653" i="4"/>
  <c r="AP2857" i="4"/>
  <c r="AO2857" i="4"/>
  <c r="AP2376" i="4"/>
  <c r="AO2376" i="4"/>
  <c r="AP2808" i="4"/>
  <c r="AO2808" i="4"/>
  <c r="AP2552" i="4"/>
  <c r="AO2552" i="4"/>
  <c r="AO2957" i="4"/>
  <c r="AP2957" i="4"/>
  <c r="AN2957" i="4" s="1"/>
  <c r="AJ2957" i="4" s="1"/>
  <c r="G2957" i="4" s="1"/>
  <c r="AO1420" i="4"/>
  <c r="AP1420" i="4"/>
  <c r="AP1480" i="4"/>
  <c r="AO1480" i="4"/>
  <c r="AO2443" i="4"/>
  <c r="AP2443" i="4"/>
  <c r="AO1621" i="4"/>
  <c r="AP1621" i="4"/>
  <c r="AN1621" i="4" s="1"/>
  <c r="AJ1621" i="4" s="1"/>
  <c r="G1621" i="4" s="1"/>
  <c r="AO2162" i="4"/>
  <c r="AP2162" i="4"/>
  <c r="AO1981" i="4"/>
  <c r="AP1981" i="4"/>
  <c r="AN1981" i="4" s="1"/>
  <c r="AJ1981" i="4" s="1"/>
  <c r="G1981" i="4" s="1"/>
  <c r="AO2901" i="4"/>
  <c r="AP2901" i="4"/>
  <c r="AO245" i="4"/>
  <c r="AP245" i="4"/>
  <c r="AN245" i="4" s="1"/>
  <c r="AJ245" i="4" s="1"/>
  <c r="G245" i="4" s="1"/>
  <c r="AP450" i="4"/>
  <c r="AO450" i="4"/>
  <c r="AP421" i="4"/>
  <c r="AO421" i="4"/>
  <c r="AO464" i="4"/>
  <c r="AP464" i="4"/>
  <c r="AP348" i="4"/>
  <c r="AO348" i="4"/>
  <c r="AP1238" i="4"/>
  <c r="AO1238" i="4"/>
  <c r="AP1020" i="4"/>
  <c r="AO1020" i="4"/>
  <c r="AO787" i="4"/>
  <c r="AP787" i="4"/>
  <c r="AP1010" i="4"/>
  <c r="AO1010" i="4"/>
  <c r="AO178" i="4"/>
  <c r="AP178" i="4"/>
  <c r="AO52" i="4"/>
  <c r="AP52" i="4"/>
  <c r="AN52" i="4" s="1"/>
  <c r="AJ52" i="4" s="1"/>
  <c r="G52" i="4" s="1"/>
  <c r="AP1938" i="4"/>
  <c r="AO1938" i="4"/>
  <c r="AP1890" i="4"/>
  <c r="AO1890" i="4"/>
  <c r="AP1654" i="4"/>
  <c r="AO1654" i="4"/>
  <c r="AO2528" i="4"/>
  <c r="AP2528" i="4"/>
  <c r="AN2528" i="4" s="1"/>
  <c r="AJ2528" i="4" s="1"/>
  <c r="G2528" i="4" s="1"/>
  <c r="AO2603" i="4"/>
  <c r="AP2603" i="4"/>
  <c r="AP1505" i="4"/>
  <c r="AO1505" i="4"/>
  <c r="AO1872" i="4"/>
  <c r="AP1872" i="4"/>
  <c r="AO1865" i="4"/>
  <c r="AP1865" i="4"/>
  <c r="AN1865" i="4" s="1"/>
  <c r="AJ1865" i="4" s="1"/>
  <c r="G1865" i="4" s="1"/>
  <c r="AP1824" i="4"/>
  <c r="AO1824" i="4"/>
  <c r="AP2348" i="4"/>
  <c r="AO2348" i="4"/>
  <c r="AP1104" i="4"/>
  <c r="AO1104" i="4"/>
  <c r="AP1800" i="4"/>
  <c r="AO1800" i="4"/>
  <c r="AO2475" i="4"/>
  <c r="AP2475" i="4"/>
  <c r="AO2976" i="4"/>
  <c r="AP2976" i="4"/>
  <c r="AN2976" i="4" s="1"/>
  <c r="AJ2976" i="4" s="1"/>
  <c r="G2976" i="4" s="1"/>
  <c r="AP1951" i="4"/>
  <c r="AO1951" i="4"/>
  <c r="AP2063" i="4"/>
  <c r="AO2063" i="4"/>
  <c r="AP2240" i="4"/>
  <c r="AO2240" i="4"/>
  <c r="AP2516" i="4"/>
  <c r="AO2516" i="4"/>
  <c r="AP1623" i="4"/>
  <c r="AO1623" i="4"/>
  <c r="AO856" i="4"/>
  <c r="AP856" i="4"/>
  <c r="AN856" i="4" s="1"/>
  <c r="AJ856" i="4" s="1"/>
  <c r="G856" i="4" s="1"/>
  <c r="AO1612" i="4"/>
  <c r="AP1612" i="4"/>
  <c r="AP1672" i="4"/>
  <c r="AO1672" i="4"/>
  <c r="AP2115" i="4"/>
  <c r="AO2115" i="4"/>
  <c r="AP2052" i="4"/>
  <c r="AO2052" i="4"/>
  <c r="AP2173" i="4"/>
  <c r="AO2173" i="4"/>
  <c r="AP2233" i="4"/>
  <c r="AO2233" i="4"/>
  <c r="AO2691" i="4"/>
  <c r="AP2691" i="4"/>
  <c r="AP2831" i="4"/>
  <c r="AO2831" i="4"/>
  <c r="AP2951" i="4"/>
  <c r="AO2951" i="4"/>
  <c r="AP366" i="4"/>
  <c r="AO366" i="4"/>
  <c r="AP1443" i="4"/>
  <c r="AO1443" i="4"/>
  <c r="AO675" i="4"/>
  <c r="AP675" i="4"/>
  <c r="AN675" i="4" s="1"/>
  <c r="AJ675" i="4" s="1"/>
  <c r="G675" i="4" s="1"/>
  <c r="AP150" i="4"/>
  <c r="AO150" i="4"/>
  <c r="AP683" i="4"/>
  <c r="AO683" i="4"/>
  <c r="AP562" i="4"/>
  <c r="AO562" i="4"/>
  <c r="AO401" i="4"/>
  <c r="AP401" i="4"/>
  <c r="AN401" i="4" s="1"/>
  <c r="AJ401" i="4" s="1"/>
  <c r="G401" i="4" s="1"/>
  <c r="AO1109" i="4"/>
  <c r="AP1109" i="4"/>
  <c r="AP275" i="4"/>
  <c r="AO275" i="4"/>
  <c r="AP959" i="4"/>
  <c r="AO959" i="4"/>
  <c r="AO598" i="4"/>
  <c r="AP598" i="4"/>
  <c r="AN598" i="4" s="1"/>
  <c r="AJ598" i="4" s="1"/>
  <c r="G598" i="4" s="1"/>
  <c r="AO96" i="4"/>
  <c r="AP96" i="4"/>
  <c r="AP443" i="4"/>
  <c r="AO443" i="4"/>
  <c r="AO97" i="4"/>
  <c r="AP97" i="4"/>
  <c r="AO837" i="4"/>
  <c r="AP837" i="4"/>
  <c r="AN837" i="4" s="1"/>
  <c r="AJ837" i="4" s="1"/>
  <c r="G837" i="4" s="1"/>
  <c r="AO277" i="4"/>
  <c r="AP277" i="4"/>
  <c r="AP458" i="4"/>
  <c r="AO458" i="4"/>
  <c r="AO112" i="4"/>
  <c r="AP112" i="4"/>
  <c r="AO125" i="4"/>
  <c r="AP125" i="4"/>
  <c r="AN125" i="4" s="1"/>
  <c r="AJ125" i="4" s="1"/>
  <c r="G125" i="4" s="1"/>
  <c r="AP171" i="4"/>
  <c r="AO171" i="4"/>
  <c r="AP881" i="4"/>
  <c r="AO881" i="4"/>
  <c r="AO261" i="4"/>
  <c r="AP261" i="4"/>
  <c r="AP1209" i="4"/>
  <c r="AO1209" i="4"/>
  <c r="AP1536" i="4"/>
  <c r="AO1536" i="4"/>
  <c r="AP2399" i="4"/>
  <c r="AO2399" i="4"/>
  <c r="AP1758" i="4"/>
  <c r="AO1758" i="4"/>
  <c r="AP2661" i="4"/>
  <c r="AO2661" i="4"/>
  <c r="AP2282" i="4"/>
  <c r="AO2282" i="4"/>
  <c r="AO1715" i="4"/>
  <c r="AP1715" i="4"/>
  <c r="AN1715" i="4" s="1"/>
  <c r="AJ1715" i="4" s="1"/>
  <c r="G1715" i="4" s="1"/>
  <c r="AO1397" i="4"/>
  <c r="AP1397" i="4"/>
  <c r="AO1757" i="4"/>
  <c r="AP1757" i="4"/>
  <c r="AN1757" i="4" s="1"/>
  <c r="AJ1757" i="4" s="1"/>
  <c r="G1757" i="4" s="1"/>
  <c r="AP735" i="4"/>
  <c r="AO735" i="4"/>
  <c r="AP1496" i="4"/>
  <c r="AO1496" i="4"/>
  <c r="AO768" i="4"/>
  <c r="AP768" i="4"/>
  <c r="AO2496" i="4"/>
  <c r="AP2496" i="4"/>
  <c r="AN2496" i="4" s="1"/>
  <c r="AJ2496" i="4" s="1"/>
  <c r="G2496" i="4" s="1"/>
  <c r="AP2996" i="4"/>
  <c r="AO2996" i="4"/>
  <c r="AO2979" i="4"/>
  <c r="AP2979" i="4"/>
  <c r="AN2979" i="4" s="1"/>
  <c r="AJ2979" i="4" s="1"/>
  <c r="G2979" i="4" s="1"/>
  <c r="AP2131" i="4"/>
  <c r="AO2131" i="4"/>
  <c r="AP1515" i="4"/>
  <c r="AO1515" i="4"/>
  <c r="AP2048" i="4"/>
  <c r="AO2048" i="4"/>
  <c r="AO2778" i="4"/>
  <c r="AP2778" i="4"/>
  <c r="AN2778" i="4" s="1"/>
  <c r="AJ2778" i="4" s="1"/>
  <c r="G2778" i="4" s="1"/>
  <c r="BC9" i="4"/>
  <c r="N6" i="4" s="1"/>
  <c r="BM3" i="5"/>
  <c r="AT44" i="5" s="1"/>
  <c r="BC7" i="4"/>
  <c r="N5" i="4" s="1"/>
  <c r="BB9" i="4"/>
  <c r="M6" i="4" s="1"/>
  <c r="AP14" i="4"/>
  <c r="BB7" i="4"/>
  <c r="M5" i="4" s="1"/>
  <c r="BA7" i="4"/>
  <c r="L5" i="4" s="1"/>
  <c r="BK3" i="5"/>
  <c r="AT39" i="5" s="1"/>
  <c r="BA9" i="4"/>
  <c r="L6" i="4" s="1"/>
  <c r="AO12" i="4"/>
  <c r="AO14" i="4"/>
  <c r="AO15" i="4"/>
  <c r="AP15" i="4"/>
  <c r="AP12" i="4"/>
  <c r="AO13" i="4"/>
  <c r="AP13" i="4"/>
  <c r="AZ11" i="4"/>
  <c r="AN1396" i="4" l="1"/>
  <c r="AJ1396" i="4" s="1"/>
  <c r="G1396" i="4" s="1"/>
  <c r="AN2875" i="4"/>
  <c r="AJ2875" i="4" s="1"/>
  <c r="G2875" i="4" s="1"/>
  <c r="AN2291" i="4"/>
  <c r="AJ2291" i="4" s="1"/>
  <c r="G2291" i="4" s="1"/>
  <c r="AN1338" i="4"/>
  <c r="AJ1338" i="4" s="1"/>
  <c r="G1338" i="4" s="1"/>
  <c r="AN2923" i="4"/>
  <c r="AJ2923" i="4" s="1"/>
  <c r="G2923" i="4" s="1"/>
  <c r="AN1881" i="4"/>
  <c r="AJ1881" i="4" s="1"/>
  <c r="G1881" i="4" s="1"/>
  <c r="AN335" i="4"/>
  <c r="AJ335" i="4" s="1"/>
  <c r="G335" i="4" s="1"/>
  <c r="AN292" i="4"/>
  <c r="AJ292" i="4" s="1"/>
  <c r="G292" i="4" s="1"/>
  <c r="AN141" i="4"/>
  <c r="AJ141" i="4" s="1"/>
  <c r="G141" i="4" s="1"/>
  <c r="AN181" i="4"/>
  <c r="AJ181" i="4" s="1"/>
  <c r="G181" i="4" s="1"/>
  <c r="AN82" i="4"/>
  <c r="AJ82" i="4" s="1"/>
  <c r="G82" i="4" s="1"/>
  <c r="AN2779" i="4"/>
  <c r="AJ2779" i="4" s="1"/>
  <c r="G2779" i="4" s="1"/>
  <c r="AN2583" i="4"/>
  <c r="AJ2583" i="4" s="1"/>
  <c r="G2583" i="4" s="1"/>
  <c r="AN2435" i="4"/>
  <c r="AJ2435" i="4" s="1"/>
  <c r="G2435" i="4" s="1"/>
  <c r="AN3035" i="4"/>
  <c r="AJ3035" i="4" s="1"/>
  <c r="G3035" i="4" s="1"/>
  <c r="AN2656" i="4"/>
  <c r="AJ2656" i="4" s="1"/>
  <c r="G2656" i="4" s="1"/>
  <c r="AN1079" i="4"/>
  <c r="AJ1079" i="4" s="1"/>
  <c r="G1079" i="4" s="1"/>
  <c r="AN1138" i="4"/>
  <c r="AJ1138" i="4" s="1"/>
  <c r="G1138" i="4" s="1"/>
  <c r="AN77" i="4"/>
  <c r="AJ77" i="4" s="1"/>
  <c r="G77" i="4" s="1"/>
  <c r="AN1538" i="4"/>
  <c r="AJ1538" i="4" s="1"/>
  <c r="G1538" i="4" s="1"/>
  <c r="AN688" i="4"/>
  <c r="AJ688" i="4" s="1"/>
  <c r="G688" i="4" s="1"/>
  <c r="AN792" i="4"/>
  <c r="AJ792" i="4" s="1"/>
  <c r="G792" i="4" s="1"/>
  <c r="AN1506" i="4"/>
  <c r="AJ1506" i="4" s="1"/>
  <c r="G1506" i="4" s="1"/>
  <c r="AN385" i="4"/>
  <c r="AJ385" i="4" s="1"/>
  <c r="G385" i="4" s="1"/>
  <c r="AN407" i="4"/>
  <c r="AJ407" i="4" s="1"/>
  <c r="G407" i="4" s="1"/>
  <c r="AN225" i="4"/>
  <c r="AJ225" i="4" s="1"/>
  <c r="G225" i="4" s="1"/>
  <c r="AN447" i="4"/>
  <c r="AJ447" i="4" s="1"/>
  <c r="G447" i="4" s="1"/>
  <c r="AN331" i="4"/>
  <c r="AJ331" i="4" s="1"/>
  <c r="G331" i="4" s="1"/>
  <c r="AN1522" i="4"/>
  <c r="AJ1522" i="4" s="1"/>
  <c r="G1522" i="4" s="1"/>
  <c r="AN1530" i="4"/>
  <c r="AJ1530" i="4" s="1"/>
  <c r="G1530" i="4" s="1"/>
  <c r="AN319" i="4"/>
  <c r="AJ319" i="4" s="1"/>
  <c r="G319" i="4" s="1"/>
  <c r="AN1514" i="4"/>
  <c r="AJ1514" i="4" s="1"/>
  <c r="G1514" i="4" s="1"/>
  <c r="AN886" i="4"/>
  <c r="AJ886" i="4" s="1"/>
  <c r="G886" i="4" s="1"/>
  <c r="AN1061" i="4"/>
  <c r="AJ1061" i="4" s="1"/>
  <c r="G1061" i="4" s="1"/>
  <c r="AN276" i="4"/>
  <c r="AJ276" i="4" s="1"/>
  <c r="G276" i="4" s="1"/>
  <c r="AN558" i="4"/>
  <c r="AJ558" i="4" s="1"/>
  <c r="G558" i="4" s="1"/>
  <c r="AN565" i="4"/>
  <c r="AJ565" i="4" s="1"/>
  <c r="G565" i="4" s="1"/>
  <c r="AN2688" i="4"/>
  <c r="AJ2688" i="4" s="1"/>
  <c r="G2688" i="4" s="1"/>
  <c r="AN2373" i="4"/>
  <c r="AJ2373" i="4" s="1"/>
  <c r="G2373" i="4" s="1"/>
  <c r="AN2851" i="4"/>
  <c r="AJ2851" i="4" s="1"/>
  <c r="G2851" i="4" s="1"/>
  <c r="AN992" i="4"/>
  <c r="AJ992" i="4" s="1"/>
  <c r="G992" i="4" s="1"/>
  <c r="AN288" i="4"/>
  <c r="AJ288" i="4" s="1"/>
  <c r="G288" i="4" s="1"/>
  <c r="AN1098" i="4"/>
  <c r="AJ1098" i="4" s="1"/>
  <c r="G1098" i="4" s="1"/>
  <c r="AN696" i="4"/>
  <c r="AJ696" i="4" s="1"/>
  <c r="G696" i="4" s="1"/>
  <c r="AN589" i="4"/>
  <c r="AJ589" i="4" s="1"/>
  <c r="G589" i="4" s="1"/>
  <c r="AN408" i="4"/>
  <c r="AJ408" i="4" s="1"/>
  <c r="G408" i="4" s="1"/>
  <c r="AN1014" i="4"/>
  <c r="AJ1014" i="4" s="1"/>
  <c r="G1014" i="4" s="1"/>
  <c r="AN2861" i="4"/>
  <c r="AJ2861" i="4" s="1"/>
  <c r="G2861" i="4" s="1"/>
  <c r="AN1889" i="4"/>
  <c r="AJ1889" i="4" s="1"/>
  <c r="G1889" i="4" s="1"/>
  <c r="AN1829" i="4"/>
  <c r="AJ1829" i="4" s="1"/>
  <c r="G1829" i="4" s="1"/>
  <c r="AN1469" i="4"/>
  <c r="AJ1469" i="4" s="1"/>
  <c r="G1469" i="4" s="1"/>
  <c r="AN2728" i="4"/>
  <c r="AJ2728" i="4" s="1"/>
  <c r="G2728" i="4" s="1"/>
  <c r="AN2380" i="4"/>
  <c r="AJ2380" i="4" s="1"/>
  <c r="G2380" i="4" s="1"/>
  <c r="AN760" i="4"/>
  <c r="AJ760" i="4" s="1"/>
  <c r="G760" i="4" s="1"/>
  <c r="AN2591" i="4"/>
  <c r="AJ2591" i="4" s="1"/>
  <c r="G2591" i="4" s="1"/>
  <c r="AN990" i="4"/>
  <c r="AJ990" i="4" s="1"/>
  <c r="G990" i="4" s="1"/>
  <c r="AN1115" i="4"/>
  <c r="AJ1115" i="4" s="1"/>
  <c r="G1115" i="4" s="1"/>
  <c r="AN168" i="4"/>
  <c r="AJ168" i="4" s="1"/>
  <c r="G168" i="4" s="1"/>
  <c r="AN1151" i="4"/>
  <c r="AJ1151" i="4" s="1"/>
  <c r="G1151" i="4" s="1"/>
  <c r="AN707" i="4"/>
  <c r="AJ707" i="4" s="1"/>
  <c r="G707" i="4" s="1"/>
  <c r="AN1091" i="4"/>
  <c r="AJ1091" i="4" s="1"/>
  <c r="G1091" i="4" s="1"/>
  <c r="AN2369" i="4"/>
  <c r="AJ2369" i="4" s="1"/>
  <c r="G2369" i="4" s="1"/>
  <c r="AN2387" i="4"/>
  <c r="AJ2387" i="4" s="1"/>
  <c r="G2387" i="4" s="1"/>
  <c r="AN1934" i="4"/>
  <c r="AJ1934" i="4" s="1"/>
  <c r="G1934" i="4" s="1"/>
  <c r="AN734" i="4"/>
  <c r="AJ734" i="4" s="1"/>
  <c r="G734" i="4" s="1"/>
  <c r="AN781" i="4"/>
  <c r="AJ781" i="4" s="1"/>
  <c r="G781" i="4" s="1"/>
  <c r="AN16" i="4"/>
  <c r="AJ16" i="4" s="1"/>
  <c r="G16" i="4" s="1"/>
  <c r="AN212" i="4"/>
  <c r="AJ212" i="4" s="1"/>
  <c r="G212" i="4" s="1"/>
  <c r="AN172" i="4"/>
  <c r="AJ172" i="4" s="1"/>
  <c r="G172" i="4" s="1"/>
  <c r="AN2491" i="4"/>
  <c r="AJ2491" i="4" s="1"/>
  <c r="G2491" i="4" s="1"/>
  <c r="AN1485" i="4"/>
  <c r="AJ1485" i="4" s="1"/>
  <c r="G1485" i="4" s="1"/>
  <c r="AN2584" i="4"/>
  <c r="AJ2584" i="4" s="1"/>
  <c r="G2584" i="4" s="1"/>
  <c r="AN32" i="4"/>
  <c r="AJ32" i="4" s="1"/>
  <c r="G32" i="4" s="1"/>
  <c r="AN2739" i="4"/>
  <c r="AJ2739" i="4" s="1"/>
  <c r="G2739" i="4" s="1"/>
  <c r="AN2278" i="4"/>
  <c r="AJ2278" i="4" s="1"/>
  <c r="G2278" i="4" s="1"/>
  <c r="AN2952" i="4"/>
  <c r="AJ2952" i="4" s="1"/>
  <c r="G2952" i="4" s="1"/>
  <c r="AN210" i="4"/>
  <c r="AJ210" i="4" s="1"/>
  <c r="G210" i="4" s="1"/>
  <c r="AN496" i="4"/>
  <c r="AJ496" i="4" s="1"/>
  <c r="G496" i="4" s="1"/>
  <c r="AN2975" i="4"/>
  <c r="AJ2975" i="4" s="1"/>
  <c r="G2975" i="4" s="1"/>
  <c r="AN2349" i="4"/>
  <c r="AJ2349" i="4" s="1"/>
  <c r="G2349" i="4" s="1"/>
  <c r="AN2427" i="4"/>
  <c r="AJ2427" i="4" s="1"/>
  <c r="G2427" i="4" s="1"/>
  <c r="AN1778" i="4"/>
  <c r="AJ1778" i="4" s="1"/>
  <c r="G1778" i="4" s="1"/>
  <c r="AN2547" i="4"/>
  <c r="AJ2547" i="4" s="1"/>
  <c r="G2547" i="4" s="1"/>
  <c r="AN2035" i="4"/>
  <c r="AJ2035" i="4" s="1"/>
  <c r="G2035" i="4" s="1"/>
  <c r="AN2715" i="4"/>
  <c r="AJ2715" i="4" s="1"/>
  <c r="G2715" i="4" s="1"/>
  <c r="AN1076" i="4"/>
  <c r="AJ1076" i="4" s="1"/>
  <c r="G1076" i="4" s="1"/>
  <c r="AN1016" i="4"/>
  <c r="AJ1016" i="4" s="1"/>
  <c r="G1016" i="4" s="1"/>
  <c r="AN2802" i="4"/>
  <c r="AJ2802" i="4" s="1"/>
  <c r="G2802" i="4" s="1"/>
  <c r="AN800" i="4"/>
  <c r="AJ800" i="4" s="1"/>
  <c r="G800" i="4" s="1"/>
  <c r="AN185" i="4"/>
  <c r="AJ185" i="4" s="1"/>
  <c r="G185" i="4" s="1"/>
  <c r="AN391" i="4"/>
  <c r="AJ391" i="4" s="1"/>
  <c r="G391" i="4" s="1"/>
  <c r="AN2963" i="4"/>
  <c r="AJ2963" i="4" s="1"/>
  <c r="G2963" i="4" s="1"/>
  <c r="AN2394" i="4"/>
  <c r="AJ2394" i="4" s="1"/>
  <c r="G2394" i="4" s="1"/>
  <c r="AN1533" i="4"/>
  <c r="AJ1533" i="4" s="1"/>
  <c r="G1533" i="4" s="1"/>
  <c r="AN2270" i="4"/>
  <c r="AJ2270" i="4" s="1"/>
  <c r="G2270" i="4" s="1"/>
  <c r="AN824" i="4"/>
  <c r="AJ824" i="4" s="1"/>
  <c r="G824" i="4" s="1"/>
  <c r="AN1364" i="4"/>
  <c r="AJ1364" i="4" s="1"/>
  <c r="G1364" i="4" s="1"/>
  <c r="AN1880" i="4"/>
  <c r="AJ1880" i="4" s="1"/>
  <c r="G1880" i="4" s="1"/>
  <c r="AN137" i="4"/>
  <c r="AJ137" i="4" s="1"/>
  <c r="G137" i="4" s="1"/>
  <c r="AN1038" i="4"/>
  <c r="AJ1038" i="4" s="1"/>
  <c r="G1038" i="4" s="1"/>
  <c r="AN1221" i="4"/>
  <c r="AJ1221" i="4" s="1"/>
  <c r="G1221" i="4" s="1"/>
  <c r="AN584" i="4"/>
  <c r="AJ584" i="4" s="1"/>
  <c r="G584" i="4" s="1"/>
  <c r="AN2991" i="4"/>
  <c r="AJ2991" i="4" s="1"/>
  <c r="G2991" i="4" s="1"/>
  <c r="AN1908" i="4"/>
  <c r="AJ1908" i="4" s="1"/>
  <c r="G1908" i="4" s="1"/>
  <c r="AN2318" i="4"/>
  <c r="AJ2318" i="4" s="1"/>
  <c r="G2318" i="4" s="1"/>
  <c r="AN720" i="4"/>
  <c r="AJ720" i="4" s="1"/>
  <c r="G720" i="4" s="1"/>
  <c r="AN2612" i="4"/>
  <c r="AJ2612" i="4" s="1"/>
  <c r="G2612" i="4" s="1"/>
  <c r="AN854" i="4"/>
  <c r="AJ854" i="4" s="1"/>
  <c r="G854" i="4" s="1"/>
  <c r="AN66" i="4"/>
  <c r="AJ66" i="4" s="1"/>
  <c r="G66" i="4" s="1"/>
  <c r="AN111" i="4"/>
  <c r="AJ111" i="4" s="1"/>
  <c r="G111" i="4" s="1"/>
  <c r="AN2416" i="4"/>
  <c r="AJ2416" i="4" s="1"/>
  <c r="G2416" i="4" s="1"/>
  <c r="AN2827" i="4"/>
  <c r="AJ2827" i="4" s="1"/>
  <c r="G2827" i="4" s="1"/>
  <c r="AN1637" i="4"/>
  <c r="AJ1637" i="4" s="1"/>
  <c r="G1637" i="4" s="1"/>
  <c r="AN2672" i="4"/>
  <c r="AJ2672" i="4" s="1"/>
  <c r="G2672" i="4" s="1"/>
  <c r="AN3031" i="4"/>
  <c r="AJ3031" i="4" s="1"/>
  <c r="G3031" i="4" s="1"/>
  <c r="AN2155" i="4"/>
  <c r="AJ2155" i="4" s="1"/>
  <c r="G2155" i="4" s="1"/>
  <c r="AN936" i="4"/>
  <c r="AJ936" i="4" s="1"/>
  <c r="G936" i="4" s="1"/>
  <c r="AN1058" i="4"/>
  <c r="AJ1058" i="4" s="1"/>
  <c r="G1058" i="4" s="1"/>
  <c r="AN512" i="4"/>
  <c r="AJ512" i="4" s="1"/>
  <c r="G512" i="4" s="1"/>
  <c r="AN1228" i="4"/>
  <c r="AJ1228" i="4" s="1"/>
  <c r="G1228" i="4" s="1"/>
  <c r="AN223" i="4"/>
  <c r="AJ223" i="4" s="1"/>
  <c r="G223" i="4" s="1"/>
  <c r="AN2334" i="4"/>
  <c r="AJ2334" i="4" s="1"/>
  <c r="G2334" i="4" s="1"/>
  <c r="AN1445" i="4"/>
  <c r="AJ1445" i="4" s="1"/>
  <c r="G1445" i="4" s="1"/>
  <c r="AN968" i="4"/>
  <c r="AJ968" i="4" s="1"/>
  <c r="G968" i="4" s="1"/>
  <c r="AN838" i="4"/>
  <c r="AJ838" i="4" s="1"/>
  <c r="G838" i="4" s="1"/>
  <c r="AN503" i="4"/>
  <c r="AJ503" i="4" s="1"/>
  <c r="G503" i="4" s="1"/>
  <c r="AN1818" i="4"/>
  <c r="AJ1818" i="4" s="1"/>
  <c r="G1818" i="4" s="1"/>
  <c r="AN1874" i="4"/>
  <c r="AJ1874" i="4" s="1"/>
  <c r="G1874" i="4" s="1"/>
  <c r="AN2842" i="4"/>
  <c r="AJ2842" i="4" s="1"/>
  <c r="G2842" i="4" s="1"/>
  <c r="AN2683" i="4"/>
  <c r="AJ2683" i="4" s="1"/>
  <c r="G2683" i="4" s="1"/>
  <c r="AN2371" i="4"/>
  <c r="AJ2371" i="4" s="1"/>
  <c r="G2371" i="4" s="1"/>
  <c r="AN776" i="4"/>
  <c r="AJ776" i="4" s="1"/>
  <c r="G776" i="4" s="1"/>
  <c r="AN958" i="4"/>
  <c r="AJ958" i="4" s="1"/>
  <c r="G958" i="4" s="1"/>
  <c r="AN1103" i="4"/>
  <c r="AJ1103" i="4" s="1"/>
  <c r="G1103" i="4" s="1"/>
  <c r="AN121" i="4"/>
  <c r="AJ121" i="4" s="1"/>
  <c r="G121" i="4" s="1"/>
  <c r="AN2983" i="4"/>
  <c r="AJ2983" i="4" s="1"/>
  <c r="G2983" i="4" s="1"/>
  <c r="AN2459" i="4"/>
  <c r="AJ2459" i="4" s="1"/>
  <c r="G2459" i="4" s="1"/>
  <c r="AN1644" i="4"/>
  <c r="AJ1644" i="4" s="1"/>
  <c r="G1644" i="4" s="1"/>
  <c r="AN1428" i="4"/>
  <c r="AJ1428" i="4" s="1"/>
  <c r="G1428" i="4" s="1"/>
  <c r="AN221" i="4"/>
  <c r="AJ221" i="4" s="1"/>
  <c r="G221" i="4" s="1"/>
  <c r="AN63" i="4"/>
  <c r="AJ63" i="4" s="1"/>
  <c r="G63" i="4" s="1"/>
  <c r="AN40" i="4"/>
  <c r="AJ40" i="4" s="1"/>
  <c r="G40" i="4" s="1"/>
  <c r="AN135" i="4"/>
  <c r="AJ135" i="4" s="1"/>
  <c r="G135" i="4" s="1"/>
  <c r="AN648" i="4"/>
  <c r="AJ648" i="4" s="1"/>
  <c r="G648" i="4" s="1"/>
  <c r="AN1022" i="4"/>
  <c r="AJ1022" i="4" s="1"/>
  <c r="G1022" i="4" s="1"/>
  <c r="AN2936" i="4"/>
  <c r="AJ2936" i="4" s="1"/>
  <c r="G2936" i="4" s="1"/>
  <c r="AN2578" i="4"/>
  <c r="AJ2578" i="4" s="1"/>
  <c r="G2578" i="4" s="1"/>
  <c r="AN2627" i="4"/>
  <c r="AJ2627" i="4" s="1"/>
  <c r="G2627" i="4" s="1"/>
  <c r="AN1827" i="4"/>
  <c r="AJ1827" i="4" s="1"/>
  <c r="G1827" i="4" s="1"/>
  <c r="AN188" i="4"/>
  <c r="AJ188" i="4" s="1"/>
  <c r="G188" i="4" s="1"/>
  <c r="AN1111" i="4"/>
  <c r="AJ1111" i="4" s="1"/>
  <c r="G1111" i="4" s="1"/>
  <c r="AN1164" i="4"/>
  <c r="AJ1164" i="4" s="1"/>
  <c r="G1164" i="4" s="1"/>
  <c r="AN493" i="4"/>
  <c r="AJ493" i="4" s="1"/>
  <c r="G493" i="4" s="1"/>
  <c r="AN87" i="4"/>
  <c r="AJ87" i="4" s="1"/>
  <c r="G87" i="4" s="1"/>
  <c r="AN157" i="4"/>
  <c r="AJ157" i="4" s="1"/>
  <c r="G157" i="4" s="1"/>
  <c r="AN92" i="4"/>
  <c r="AJ92" i="4" s="1"/>
  <c r="G92" i="4" s="1"/>
  <c r="AN2272" i="4"/>
  <c r="AJ2272" i="4" s="1"/>
  <c r="G2272" i="4" s="1"/>
  <c r="AN1746" i="4"/>
  <c r="AJ1746" i="4" s="1"/>
  <c r="G1746" i="4" s="1"/>
  <c r="AN2447" i="4"/>
  <c r="AJ2447" i="4" s="1"/>
  <c r="G2447" i="4" s="1"/>
  <c r="AN2350" i="4"/>
  <c r="AJ2350" i="4" s="1"/>
  <c r="G2350" i="4" s="1"/>
  <c r="AN744" i="4"/>
  <c r="AJ744" i="4" s="1"/>
  <c r="G744" i="4" s="1"/>
  <c r="AN1910" i="4"/>
  <c r="AJ1910" i="4" s="1"/>
  <c r="G1910" i="4" s="1"/>
  <c r="AN2389" i="4"/>
  <c r="AJ2389" i="4" s="1"/>
  <c r="G2389" i="4" s="1"/>
  <c r="AN1284" i="4"/>
  <c r="AJ1284" i="4" s="1"/>
  <c r="G1284" i="4" s="1"/>
  <c r="AN488" i="4"/>
  <c r="AJ488" i="4" s="1"/>
  <c r="G488" i="4" s="1"/>
  <c r="AN543" i="4"/>
  <c r="AJ543" i="4" s="1"/>
  <c r="G543" i="4" s="1"/>
  <c r="AN2431" i="4"/>
  <c r="AJ2431" i="4" s="1"/>
  <c r="G2431" i="4" s="1"/>
  <c r="AN1509" i="4"/>
  <c r="AJ1509" i="4" s="1"/>
  <c r="G1509" i="4" s="1"/>
  <c r="AN2004" i="4"/>
  <c r="AJ2004" i="4" s="1"/>
  <c r="G2004" i="4" s="1"/>
  <c r="AN2596" i="4"/>
  <c r="AJ2596" i="4" s="1"/>
  <c r="G2596" i="4" s="1"/>
  <c r="AN2493" i="4"/>
  <c r="AJ2493" i="4" s="1"/>
  <c r="G2493" i="4" s="1"/>
  <c r="AN1899" i="4"/>
  <c r="AJ1899" i="4" s="1"/>
  <c r="G1899" i="4" s="1"/>
  <c r="AN2409" i="4"/>
  <c r="AJ2409" i="4" s="1"/>
  <c r="G2409" i="4" s="1"/>
  <c r="AN2378" i="4"/>
  <c r="AJ2378" i="4" s="1"/>
  <c r="G2378" i="4" s="1"/>
  <c r="AN1092" i="4"/>
  <c r="AJ1092" i="4" s="1"/>
  <c r="G1092" i="4" s="1"/>
  <c r="AN1786" i="4"/>
  <c r="AJ1786" i="4" s="1"/>
  <c r="G1786" i="4" s="1"/>
  <c r="AN605" i="4"/>
  <c r="AJ605" i="4" s="1"/>
  <c r="G605" i="4" s="1"/>
  <c r="AN902" i="4"/>
  <c r="AJ902" i="4" s="1"/>
  <c r="G902" i="4" s="1"/>
  <c r="AN287" i="4"/>
  <c r="AJ287" i="4" s="1"/>
  <c r="G287" i="4" s="1"/>
  <c r="AN103" i="4"/>
  <c r="AJ103" i="4" s="1"/>
  <c r="G103" i="4" s="1"/>
  <c r="AN2771" i="4"/>
  <c r="AJ2771" i="4" s="1"/>
  <c r="G2771" i="4" s="1"/>
  <c r="AN2309" i="4"/>
  <c r="AJ2309" i="4" s="1"/>
  <c r="G2309" i="4" s="1"/>
  <c r="AN1204" i="4"/>
  <c r="AJ1204" i="4" s="1"/>
  <c r="G1204" i="4" s="1"/>
  <c r="AN1684" i="4"/>
  <c r="AJ1684" i="4" s="1"/>
  <c r="G1684" i="4" s="1"/>
  <c r="AN632" i="4"/>
  <c r="AJ632" i="4" s="1"/>
  <c r="G632" i="4" s="1"/>
  <c r="AN950" i="4"/>
  <c r="AJ950" i="4" s="1"/>
  <c r="G950" i="4" s="1"/>
  <c r="AN1066" i="4"/>
  <c r="AJ1066" i="4" s="1"/>
  <c r="G1066" i="4" s="1"/>
  <c r="AN351" i="4"/>
  <c r="AJ351" i="4" s="1"/>
  <c r="G351" i="4" s="1"/>
  <c r="AN877" i="4"/>
  <c r="AJ877" i="4" s="1"/>
  <c r="G877" i="4" s="1"/>
  <c r="AN316" i="4"/>
  <c r="AJ316" i="4" s="1"/>
  <c r="G316" i="4" s="1"/>
  <c r="AN536" i="4"/>
  <c r="AJ536" i="4" s="1"/>
  <c r="G536" i="4" s="1"/>
  <c r="AN619" i="4"/>
  <c r="AJ619" i="4" s="1"/>
  <c r="G619" i="4" s="1"/>
  <c r="AN128" i="4"/>
  <c r="AJ128" i="4" s="1"/>
  <c r="G128" i="4" s="1"/>
  <c r="AN765" i="4"/>
  <c r="AJ765" i="4" s="1"/>
  <c r="G765" i="4" s="1"/>
  <c r="AN368" i="4"/>
  <c r="AJ368" i="4" s="1"/>
  <c r="G368" i="4" s="1"/>
  <c r="AN1317" i="4"/>
  <c r="AJ1317" i="4" s="1"/>
  <c r="G1317" i="4" s="1"/>
  <c r="AN487" i="4"/>
  <c r="AJ487" i="4" s="1"/>
  <c r="G487" i="4" s="1"/>
  <c r="AN957" i="4"/>
  <c r="AJ957" i="4" s="1"/>
  <c r="G957" i="4" s="1"/>
  <c r="AN304" i="4"/>
  <c r="AJ304" i="4" s="1"/>
  <c r="G304" i="4" s="1"/>
  <c r="AN2836" i="4"/>
  <c r="AJ2836" i="4" s="1"/>
  <c r="G2836" i="4" s="1"/>
  <c r="AN1381" i="4"/>
  <c r="AJ1381" i="4" s="1"/>
  <c r="G1381" i="4" s="1"/>
  <c r="AN2020" i="4"/>
  <c r="AJ2020" i="4" s="1"/>
  <c r="G2020" i="4" s="1"/>
  <c r="AN2999" i="4"/>
  <c r="AJ2999" i="4" s="1"/>
  <c r="G2999" i="4" s="1"/>
  <c r="AN904" i="4"/>
  <c r="AJ904" i="4" s="1"/>
  <c r="G904" i="4" s="1"/>
  <c r="AN56" i="4"/>
  <c r="AJ56" i="4" s="1"/>
  <c r="G56" i="4" s="1"/>
  <c r="AN284" i="4"/>
  <c r="AJ284" i="4" s="1"/>
  <c r="G284" i="4" s="1"/>
  <c r="AN1053" i="4"/>
  <c r="AJ1053" i="4" s="1"/>
  <c r="G1053" i="4" s="1"/>
  <c r="AN409" i="4"/>
  <c r="AJ409" i="4" s="1"/>
  <c r="G409" i="4" s="1"/>
  <c r="AN1325" i="4"/>
  <c r="AJ1325" i="4" s="1"/>
  <c r="G1325" i="4" s="1"/>
  <c r="AN1189" i="4"/>
  <c r="AJ1189" i="4" s="1"/>
  <c r="G1189" i="4" s="1"/>
  <c r="AN2803" i="4"/>
  <c r="AJ2803" i="4" s="1"/>
  <c r="G2803" i="4" s="1"/>
  <c r="AN2821" i="4"/>
  <c r="AJ2821" i="4" s="1"/>
  <c r="G2821" i="4" s="1"/>
  <c r="AN1849" i="4"/>
  <c r="AJ1849" i="4" s="1"/>
  <c r="G1849" i="4" s="1"/>
  <c r="AN2946" i="4"/>
  <c r="AJ2946" i="4" s="1"/>
  <c r="G2946" i="4" s="1"/>
  <c r="AN2253" i="4"/>
  <c r="AJ2253" i="4" s="1"/>
  <c r="G2253" i="4" s="1"/>
  <c r="AN1730" i="4"/>
  <c r="AJ1730" i="4" s="1"/>
  <c r="G1730" i="4" s="1"/>
  <c r="AN1989" i="4"/>
  <c r="AJ1989" i="4" s="1"/>
  <c r="G1989" i="4" s="1"/>
  <c r="AN1629" i="4"/>
  <c r="AJ1629" i="4" s="1"/>
  <c r="G1629" i="4" s="1"/>
  <c r="AN1413" i="4"/>
  <c r="AJ1413" i="4" s="1"/>
  <c r="G1413" i="4" s="1"/>
  <c r="AN2615" i="4"/>
  <c r="AJ2615" i="4" s="1"/>
  <c r="G2615" i="4" s="1"/>
  <c r="AN862" i="4"/>
  <c r="AJ862" i="4" s="1"/>
  <c r="G862" i="4" s="1"/>
  <c r="AN1888" i="4"/>
  <c r="AJ1888" i="4" s="1"/>
  <c r="G1888" i="4" s="1"/>
  <c r="AN896" i="4"/>
  <c r="AJ896" i="4" s="1"/>
  <c r="G896" i="4" s="1"/>
  <c r="AN1474" i="4"/>
  <c r="AJ1474" i="4" s="1"/>
  <c r="G1474" i="4" s="1"/>
  <c r="AN2968" i="4"/>
  <c r="AJ2968" i="4" s="1"/>
  <c r="G2968" i="4" s="1"/>
  <c r="AN2379" i="4"/>
  <c r="AJ2379" i="4" s="1"/>
  <c r="G2379" i="4" s="1"/>
  <c r="AN1437" i="4"/>
  <c r="AJ1437" i="4" s="1"/>
  <c r="G1437" i="4" s="1"/>
  <c r="AN1418" i="4"/>
  <c r="AJ1418" i="4" s="1"/>
  <c r="G1418" i="4" s="1"/>
  <c r="AN216" i="4"/>
  <c r="AJ216" i="4" s="1"/>
  <c r="G216" i="4" s="1"/>
  <c r="AN517" i="4"/>
  <c r="AJ517" i="4" s="1"/>
  <c r="G517" i="4" s="1"/>
  <c r="AN177" i="4"/>
  <c r="AJ177" i="4" s="1"/>
  <c r="G177" i="4" s="1"/>
  <c r="AN1842" i="4"/>
  <c r="AJ1842" i="4" s="1"/>
  <c r="G1842" i="4" s="1"/>
  <c r="AN1300" i="4"/>
  <c r="AJ1300" i="4" s="1"/>
  <c r="G1300" i="4" s="1"/>
  <c r="AN2819" i="4"/>
  <c r="AJ2819" i="4" s="1"/>
  <c r="G2819" i="4" s="1"/>
  <c r="AN1987" i="4"/>
  <c r="AJ1987" i="4" s="1"/>
  <c r="G1987" i="4" s="1"/>
  <c r="AN2812" i="4"/>
  <c r="AJ2812" i="4" s="1"/>
  <c r="G2812" i="4" s="1"/>
  <c r="AN2296" i="4"/>
  <c r="AJ2296" i="4" s="1"/>
  <c r="G2296" i="4" s="1"/>
  <c r="AN2342" i="4"/>
  <c r="AJ2342" i="4" s="1"/>
  <c r="G2342" i="4" s="1"/>
  <c r="AN165" i="4"/>
  <c r="AJ165" i="4" s="1"/>
  <c r="G165" i="4" s="1"/>
  <c r="AN773" i="4"/>
  <c r="AJ773" i="4" s="1"/>
  <c r="G773" i="4" s="1"/>
  <c r="AN1051" i="4"/>
  <c r="AJ1051" i="4" s="1"/>
  <c r="G1051" i="4" s="1"/>
  <c r="AN1045" i="4"/>
  <c r="AJ1045" i="4" s="1"/>
  <c r="G1045" i="4" s="1"/>
  <c r="AN1292" i="4"/>
  <c r="AJ1292" i="4" s="1"/>
  <c r="G1292" i="4" s="1"/>
  <c r="AN457" i="4"/>
  <c r="AJ457" i="4" s="1"/>
  <c r="G457" i="4" s="1"/>
  <c r="AN1524" i="4"/>
  <c r="AJ1524" i="4" s="1"/>
  <c r="G1524" i="4" s="1"/>
  <c r="AN1436" i="4"/>
  <c r="AJ1436" i="4" s="1"/>
  <c r="G1436" i="4" s="1"/>
  <c r="AN2442" i="4"/>
  <c r="AJ2442" i="4" s="1"/>
  <c r="G2442" i="4" s="1"/>
  <c r="AN1030" i="4"/>
  <c r="AJ1030" i="4" s="1"/>
  <c r="G1030" i="4" s="1"/>
  <c r="AN525" i="4"/>
  <c r="AJ525" i="4" s="1"/>
  <c r="G525" i="4" s="1"/>
  <c r="AN1309" i="4"/>
  <c r="AJ1309" i="4" s="1"/>
  <c r="G1309" i="4" s="1"/>
  <c r="AN1116" i="4"/>
  <c r="AJ1116" i="4" s="1"/>
  <c r="G1116" i="4" s="1"/>
  <c r="AN1258" i="4"/>
  <c r="AJ1258" i="4" s="1"/>
  <c r="G1258" i="4" s="1"/>
  <c r="AN2454" i="4"/>
  <c r="AJ2454" i="4" s="1"/>
  <c r="G2454" i="4" s="1"/>
  <c r="AN2386" i="4"/>
  <c r="AJ2386" i="4" s="1"/>
  <c r="G2386" i="4" s="1"/>
  <c r="AN1354" i="4"/>
  <c r="AJ1354" i="4" s="1"/>
  <c r="G1354" i="4" s="1"/>
  <c r="AN2426" i="4"/>
  <c r="AJ2426" i="4" s="1"/>
  <c r="G2426" i="4" s="1"/>
  <c r="AN712" i="4"/>
  <c r="AJ712" i="4" s="1"/>
  <c r="G712" i="4" s="1"/>
  <c r="AN441" i="4"/>
  <c r="AJ441" i="4" s="1"/>
  <c r="G441" i="4" s="1"/>
  <c r="AN233" i="4"/>
  <c r="AJ233" i="4" s="1"/>
  <c r="G233" i="4" s="1"/>
  <c r="AN861" i="4"/>
  <c r="AJ861" i="4" s="1"/>
  <c r="G861" i="4" s="1"/>
  <c r="AN2480" i="4"/>
  <c r="AJ2480" i="4" s="1"/>
  <c r="G2480" i="4" s="1"/>
  <c r="AN2539" i="4"/>
  <c r="AJ2539" i="4" s="1"/>
  <c r="G2539" i="4" s="1"/>
  <c r="AN2113" i="4"/>
  <c r="AJ2113" i="4" s="1"/>
  <c r="G2113" i="4" s="1"/>
  <c r="AN2396" i="4"/>
  <c r="AJ2396" i="4" s="1"/>
  <c r="G2396" i="4" s="1"/>
  <c r="AN1477" i="4"/>
  <c r="AJ1477" i="4" s="1"/>
  <c r="G1477" i="4" s="1"/>
  <c r="AN2495" i="4"/>
  <c r="AJ2495" i="4" s="1"/>
  <c r="G2495" i="4" s="1"/>
  <c r="AN510" i="4"/>
  <c r="AJ510" i="4" s="1"/>
  <c r="G510" i="4" s="1"/>
  <c r="AN485" i="4"/>
  <c r="AJ485" i="4" s="1"/>
  <c r="G485" i="4" s="1"/>
  <c r="AN136" i="4"/>
  <c r="AJ136" i="4" s="1"/>
  <c r="G136" i="4" s="1"/>
  <c r="AN669" i="4"/>
  <c r="AJ669" i="4" s="1"/>
  <c r="G669" i="4" s="1"/>
  <c r="AN333" i="4"/>
  <c r="AJ333" i="4" s="1"/>
  <c r="G333" i="4" s="1"/>
  <c r="AN941" i="4"/>
  <c r="AJ941" i="4" s="1"/>
  <c r="G941" i="4" s="1"/>
  <c r="AN2251" i="4"/>
  <c r="AJ2251" i="4" s="1"/>
  <c r="G2251" i="4" s="1"/>
  <c r="AN1341" i="4"/>
  <c r="AJ1341" i="4" s="1"/>
  <c r="G1341" i="4" s="1"/>
  <c r="AN2675" i="4"/>
  <c r="AJ2675" i="4" s="1"/>
  <c r="G2675" i="4" s="1"/>
  <c r="AN1949" i="4"/>
  <c r="AJ1949" i="4" s="1"/>
  <c r="G1949" i="4" s="1"/>
  <c r="AN1589" i="4"/>
  <c r="AJ1589" i="4" s="1"/>
  <c r="G1589" i="4" s="1"/>
  <c r="AN1388" i="4"/>
  <c r="AJ1388" i="4" s="1"/>
  <c r="G1388" i="4" s="1"/>
  <c r="AN845" i="4"/>
  <c r="AJ845" i="4" s="1"/>
  <c r="G845" i="4" s="1"/>
  <c r="AN176" i="4"/>
  <c r="AJ176" i="4" s="1"/>
  <c r="G176" i="4" s="1"/>
  <c r="AN782" i="4"/>
  <c r="AJ782" i="4" s="1"/>
  <c r="G782" i="4" s="1"/>
  <c r="AN1029" i="4"/>
  <c r="AJ1029" i="4" s="1"/>
  <c r="G1029" i="4" s="1"/>
  <c r="AN95" i="4"/>
  <c r="AJ95" i="4" s="1"/>
  <c r="G95" i="4" s="1"/>
  <c r="AN1301" i="4"/>
  <c r="AJ1301" i="4" s="1"/>
  <c r="G1301" i="4" s="1"/>
  <c r="AN635" i="4"/>
  <c r="AJ635" i="4" s="1"/>
  <c r="G635" i="4" s="1"/>
  <c r="AN2304" i="4"/>
  <c r="AJ2304" i="4" s="1"/>
  <c r="G2304" i="4" s="1"/>
  <c r="AN1394" i="4"/>
  <c r="AJ1394" i="4" s="1"/>
  <c r="G1394" i="4" s="1"/>
  <c r="AN2917" i="4"/>
  <c r="AJ2917" i="4" s="1"/>
  <c r="G2917" i="4" s="1"/>
  <c r="AN2114" i="4"/>
  <c r="AJ2114" i="4" s="1"/>
  <c r="G2114" i="4" s="1"/>
  <c r="AN1549" i="4"/>
  <c r="AJ1549" i="4" s="1"/>
  <c r="G1549" i="4" s="1"/>
  <c r="AN1493" i="4"/>
  <c r="AJ1493" i="4" s="1"/>
  <c r="G1493" i="4" s="1"/>
  <c r="AN1811" i="4"/>
  <c r="AJ1811" i="4" s="1"/>
  <c r="G1811" i="4" s="1"/>
  <c r="AN2429" i="4"/>
  <c r="AJ2429" i="4" s="1"/>
  <c r="G2429" i="4" s="1"/>
  <c r="AN1915" i="4"/>
  <c r="AJ1915" i="4" s="1"/>
  <c r="G1915" i="4" s="1"/>
  <c r="AN2786" i="4"/>
  <c r="AJ2786" i="4" s="1"/>
  <c r="G2786" i="4" s="1"/>
  <c r="AN1540" i="4"/>
  <c r="AJ1540" i="4" s="1"/>
  <c r="G1540" i="4" s="1"/>
  <c r="AN193" i="4"/>
  <c r="AJ193" i="4" s="1"/>
  <c r="G193" i="4" s="1"/>
  <c r="AN1642" i="4"/>
  <c r="AJ1642" i="4" s="1"/>
  <c r="G1642" i="4" s="1"/>
  <c r="AN130" i="4"/>
  <c r="AJ130" i="4" s="1"/>
  <c r="G130" i="4" s="1"/>
  <c r="AN416" i="4"/>
  <c r="AJ416" i="4" s="1"/>
  <c r="G416" i="4" s="1"/>
  <c r="AN25" i="4"/>
  <c r="AJ25" i="4" s="1"/>
  <c r="G25" i="4" s="1"/>
  <c r="AN3003" i="4"/>
  <c r="AJ3003" i="4" s="1"/>
  <c r="G3003" i="4" s="1"/>
  <c r="AN1357" i="4"/>
  <c r="AJ1357" i="4" s="1"/>
  <c r="G1357" i="4" s="1"/>
  <c r="AN2197" i="4"/>
  <c r="AJ2197" i="4" s="1"/>
  <c r="G2197" i="4" s="1"/>
  <c r="AN1013" i="4"/>
  <c r="AJ1013" i="4" s="1"/>
  <c r="G1013" i="4" s="1"/>
  <c r="AN337" i="4"/>
  <c r="AJ337" i="4" s="1"/>
  <c r="G337" i="4" s="1"/>
  <c r="AN273" i="4"/>
  <c r="AJ273" i="4" s="1"/>
  <c r="G273" i="4" s="1"/>
  <c r="AN1787" i="4"/>
  <c r="AJ1787" i="4" s="1"/>
  <c r="G1787" i="4" s="1"/>
  <c r="AN2339" i="4"/>
  <c r="AJ2339" i="4" s="1"/>
  <c r="G2339" i="4" s="1"/>
  <c r="AN2333" i="4"/>
  <c r="AJ2333" i="4" s="1"/>
  <c r="G2333" i="4" s="1"/>
  <c r="AN885" i="4"/>
  <c r="AJ885" i="4" s="1"/>
  <c r="G885" i="4" s="1"/>
  <c r="AN24" i="4"/>
  <c r="AJ24" i="4" s="1"/>
  <c r="G24" i="4" s="1"/>
  <c r="AN17" i="4"/>
  <c r="AJ17" i="4" s="1"/>
  <c r="G17" i="4" s="1"/>
  <c r="AN279" i="4"/>
  <c r="AJ279" i="4" s="1"/>
  <c r="G279" i="4" s="1"/>
  <c r="AN353" i="4"/>
  <c r="AJ353" i="4" s="1"/>
  <c r="G353" i="4" s="1"/>
  <c r="AN741" i="4"/>
  <c r="AJ741" i="4" s="1"/>
  <c r="G741" i="4" s="1"/>
  <c r="AN53" i="4"/>
  <c r="AJ53" i="4" s="1"/>
  <c r="G53" i="4" s="1"/>
  <c r="AN228" i="4"/>
  <c r="AJ228" i="4" s="1"/>
  <c r="G228" i="4" s="1"/>
  <c r="AN998" i="4"/>
  <c r="AJ998" i="4" s="1"/>
  <c r="G998" i="4" s="1"/>
  <c r="AN26" i="4"/>
  <c r="AJ26" i="4" s="1"/>
  <c r="G26" i="4" s="1"/>
  <c r="AN661" i="4"/>
  <c r="AJ661" i="4" s="1"/>
  <c r="G661" i="4" s="1"/>
  <c r="AN472" i="4"/>
  <c r="AJ472" i="4" s="1"/>
  <c r="G472" i="4" s="1"/>
  <c r="AN1277" i="4"/>
  <c r="AJ1277" i="4" s="1"/>
  <c r="G1277" i="4" s="1"/>
  <c r="AN1196" i="4"/>
  <c r="AJ1196" i="4" s="1"/>
  <c r="G1196" i="4" s="1"/>
  <c r="AN161" i="4"/>
  <c r="AJ161" i="4" s="1"/>
  <c r="G161" i="4" s="1"/>
  <c r="AN28" i="4"/>
  <c r="AJ28" i="4" s="1"/>
  <c r="G28" i="4" s="1"/>
  <c r="AN1718" i="4"/>
  <c r="AJ1718" i="4" s="1"/>
  <c r="G1718" i="4" s="1"/>
  <c r="AN631" i="4"/>
  <c r="AJ631" i="4" s="1"/>
  <c r="G631" i="4" s="1"/>
  <c r="AN2213" i="4"/>
  <c r="AJ2213" i="4" s="1"/>
  <c r="G2213" i="4" s="1"/>
  <c r="AN1108" i="4"/>
  <c r="AJ1108" i="4" s="1"/>
  <c r="G1108" i="4" s="1"/>
  <c r="AN3016" i="4"/>
  <c r="AJ3016" i="4" s="1"/>
  <c r="G3016" i="4" s="1"/>
  <c r="AN117" i="4"/>
  <c r="AJ117" i="4" s="1"/>
  <c r="G117" i="4" s="1"/>
  <c r="AN84" i="4"/>
  <c r="AJ84" i="4" s="1"/>
  <c r="G84" i="4" s="1"/>
  <c r="AN1202" i="4"/>
  <c r="AJ1202" i="4" s="1"/>
  <c r="G1202" i="4" s="1"/>
  <c r="AN694" i="4"/>
  <c r="AJ694" i="4" s="1"/>
  <c r="G694" i="4" s="1"/>
  <c r="AN3032" i="4"/>
  <c r="AJ3032" i="4" s="1"/>
  <c r="G3032" i="4" s="1"/>
  <c r="AN2267" i="4"/>
  <c r="AJ2267" i="4" s="1"/>
  <c r="G2267" i="4" s="1"/>
  <c r="AN1557" i="4"/>
  <c r="AJ1557" i="4" s="1"/>
  <c r="G1557" i="4" s="1"/>
  <c r="AN1604" i="4"/>
  <c r="AJ1604" i="4" s="1"/>
  <c r="G1604" i="4" s="1"/>
  <c r="AN1907" i="4"/>
  <c r="AJ1907" i="4" s="1"/>
  <c r="G1907" i="4" s="1"/>
  <c r="AN2764" i="4"/>
  <c r="AJ2764" i="4" s="1"/>
  <c r="G2764" i="4" s="1"/>
  <c r="AN2695" i="4"/>
  <c r="AJ2695" i="4" s="1"/>
  <c r="G2695" i="4" s="1"/>
  <c r="AN1184" i="4"/>
  <c r="AJ1184" i="4" s="1"/>
  <c r="G1184" i="4" s="1"/>
  <c r="AN2151" i="4"/>
  <c r="AJ2151" i="4" s="1"/>
  <c r="G2151" i="4" s="1"/>
  <c r="AN1945" i="4"/>
  <c r="AJ1945" i="4" s="1"/>
  <c r="G1945" i="4" s="1"/>
  <c r="AN516" i="4"/>
  <c r="AJ516" i="4" s="1"/>
  <c r="G516" i="4" s="1"/>
  <c r="AN721" i="4"/>
  <c r="AJ721" i="4" s="1"/>
  <c r="G721" i="4" s="1"/>
  <c r="AN873" i="4"/>
  <c r="AJ873" i="4" s="1"/>
  <c r="G873" i="4" s="1"/>
  <c r="AN956" i="4"/>
  <c r="AJ956" i="4" s="1"/>
  <c r="G956" i="4" s="1"/>
  <c r="AN947" i="4"/>
  <c r="AJ947" i="4" s="1"/>
  <c r="G947" i="4" s="1"/>
  <c r="AN1616" i="4"/>
  <c r="AJ1616" i="4" s="1"/>
  <c r="G1616" i="4" s="1"/>
  <c r="AN2660" i="4"/>
  <c r="AJ2660" i="4" s="1"/>
  <c r="G2660" i="4" s="1"/>
  <c r="AN1831" i="4"/>
  <c r="AJ1831" i="4" s="1"/>
  <c r="G1831" i="4" s="1"/>
  <c r="AN2298" i="4"/>
  <c r="AJ2298" i="4" s="1"/>
  <c r="G2298" i="4" s="1"/>
  <c r="AN2730" i="4"/>
  <c r="AJ2730" i="4" s="1"/>
  <c r="G2730" i="4" s="1"/>
  <c r="AN2769" i="4"/>
  <c r="AJ2769" i="4" s="1"/>
  <c r="G2769" i="4" s="1"/>
  <c r="AN2110" i="4"/>
  <c r="AJ2110" i="4" s="1"/>
  <c r="G2110" i="4" s="1"/>
  <c r="AN2685" i="4"/>
  <c r="AJ2685" i="4" s="1"/>
  <c r="G2685" i="4" s="1"/>
  <c r="AN1392" i="4"/>
  <c r="AJ1392" i="4" s="1"/>
  <c r="G1392" i="4" s="1"/>
  <c r="AN1641" i="4"/>
  <c r="AJ1641" i="4" s="1"/>
  <c r="G1641" i="4" s="1"/>
  <c r="AN2111" i="4"/>
  <c r="AJ2111" i="4" s="1"/>
  <c r="G2111" i="4" s="1"/>
  <c r="AN378" i="4"/>
  <c r="AJ378" i="4" s="1"/>
  <c r="G378" i="4" s="1"/>
  <c r="AN118" i="4"/>
  <c r="AJ118" i="4" s="1"/>
  <c r="G118" i="4" s="1"/>
  <c r="AN1975" i="4"/>
  <c r="AJ1975" i="4" s="1"/>
  <c r="G1975" i="4" s="1"/>
  <c r="AN2106" i="4"/>
  <c r="AJ2106" i="4" s="1"/>
  <c r="G2106" i="4" s="1"/>
  <c r="AN2441" i="4"/>
  <c r="AJ2441" i="4" s="1"/>
  <c r="G2441" i="4" s="1"/>
  <c r="AN1728" i="4"/>
  <c r="AJ1728" i="4" s="1"/>
  <c r="G1728" i="4" s="1"/>
  <c r="AN2838" i="4"/>
  <c r="AJ2838" i="4" s="1"/>
  <c r="G2838" i="4" s="1"/>
  <c r="AN1809" i="4"/>
  <c r="AJ1809" i="4" s="1"/>
  <c r="G1809" i="4" s="1"/>
  <c r="AN1257" i="4"/>
  <c r="AJ1257" i="4" s="1"/>
  <c r="G1257" i="4" s="1"/>
  <c r="AN1271" i="4"/>
  <c r="AJ1271" i="4" s="1"/>
  <c r="G1271" i="4" s="1"/>
  <c r="AN1406" i="4"/>
  <c r="AJ1406" i="4" s="1"/>
  <c r="G1406" i="4" s="1"/>
  <c r="AN1483" i="4"/>
  <c r="AJ1483" i="4" s="1"/>
  <c r="G1483" i="4" s="1"/>
  <c r="AN198" i="4"/>
  <c r="AJ198" i="4" s="1"/>
  <c r="G198" i="4" s="1"/>
  <c r="AN2792" i="4"/>
  <c r="AJ2792" i="4" s="1"/>
  <c r="G2792" i="4" s="1"/>
  <c r="AN1679" i="4"/>
  <c r="AJ1679" i="4" s="1"/>
  <c r="G1679" i="4" s="1"/>
  <c r="AN2931" i="4"/>
  <c r="AJ2931" i="4" s="1"/>
  <c r="G2931" i="4" s="1"/>
  <c r="AN2513" i="4"/>
  <c r="AJ2513" i="4" s="1"/>
  <c r="G2513" i="4" s="1"/>
  <c r="AN1561" i="4"/>
  <c r="AJ1561" i="4" s="1"/>
  <c r="G1561" i="4" s="1"/>
  <c r="AN102" i="4"/>
  <c r="AJ102" i="4" s="1"/>
  <c r="G102" i="4" s="1"/>
  <c r="AN891" i="4"/>
  <c r="AJ891" i="4" s="1"/>
  <c r="G891" i="4" s="1"/>
  <c r="AN977" i="4"/>
  <c r="AJ977" i="4" s="1"/>
  <c r="G977" i="4" s="1"/>
  <c r="AN402" i="4"/>
  <c r="AJ402" i="4" s="1"/>
  <c r="G402" i="4" s="1"/>
  <c r="AN2015" i="4"/>
  <c r="AJ2015" i="4" s="1"/>
  <c r="G2015" i="4" s="1"/>
  <c r="AN2870" i="4"/>
  <c r="AJ2870" i="4" s="1"/>
  <c r="G2870" i="4" s="1"/>
  <c r="AN1465" i="4"/>
  <c r="AJ1465" i="4" s="1"/>
  <c r="G1465" i="4" s="1"/>
  <c r="AN1719" i="4"/>
  <c r="AJ1719" i="4" s="1"/>
  <c r="G1719" i="4" s="1"/>
  <c r="AN2784" i="4"/>
  <c r="AJ2784" i="4" s="1"/>
  <c r="G2784" i="4" s="1"/>
  <c r="AN2016" i="4"/>
  <c r="AJ2016" i="4" s="1"/>
  <c r="G2016" i="4" s="1"/>
  <c r="AN2964" i="4"/>
  <c r="AJ2964" i="4" s="1"/>
  <c r="G2964" i="4" s="1"/>
  <c r="AN1912" i="4"/>
  <c r="AJ1912" i="4" s="1"/>
  <c r="G1912" i="4" s="1"/>
  <c r="AN1954" i="4"/>
  <c r="AJ1954" i="4" s="1"/>
  <c r="G1954" i="4" s="1"/>
  <c r="AN2526" i="4"/>
  <c r="AJ2526" i="4" s="1"/>
  <c r="G2526" i="4" s="1"/>
  <c r="AN2716" i="4"/>
  <c r="AJ2716" i="4" s="1"/>
  <c r="G2716" i="4" s="1"/>
  <c r="AN2912" i="4"/>
  <c r="AJ2912" i="4" s="1"/>
  <c r="G2912" i="4" s="1"/>
  <c r="AN1513" i="4"/>
  <c r="AJ1513" i="4" s="1"/>
  <c r="G1513" i="4" s="1"/>
  <c r="AN1783" i="4"/>
  <c r="AJ1783" i="4" s="1"/>
  <c r="G1783" i="4" s="1"/>
  <c r="AN418" i="4"/>
  <c r="AJ418" i="4" s="1"/>
  <c r="G418" i="4" s="1"/>
  <c r="AN855" i="4"/>
  <c r="AJ855" i="4" s="1"/>
  <c r="G855" i="4" s="1"/>
  <c r="AN1678" i="4"/>
  <c r="AJ1678" i="4" s="1"/>
  <c r="G1678" i="4" s="1"/>
  <c r="AN206" i="4"/>
  <c r="AJ206" i="4" s="1"/>
  <c r="G206" i="4" s="1"/>
  <c r="AN1019" i="4"/>
  <c r="AJ1019" i="4" s="1"/>
  <c r="G1019" i="4" s="1"/>
  <c r="AN2398" i="4"/>
  <c r="AJ2398" i="4" s="1"/>
  <c r="G2398" i="4" s="1"/>
  <c r="AN1681" i="4"/>
  <c r="AJ1681" i="4" s="1"/>
  <c r="G1681" i="4" s="1"/>
  <c r="AN2562" i="4"/>
  <c r="AJ2562" i="4" s="1"/>
  <c r="G2562" i="4" s="1"/>
  <c r="AN2738" i="4"/>
  <c r="AJ2738" i="4" s="1"/>
  <c r="G2738" i="4" s="1"/>
  <c r="AN1246" i="4"/>
  <c r="AJ1246" i="4" s="1"/>
  <c r="G1246" i="4" s="1"/>
  <c r="AN771" i="4"/>
  <c r="AJ771" i="4" s="1"/>
  <c r="G771" i="4" s="1"/>
  <c r="AN1007" i="4"/>
  <c r="AJ1007" i="4" s="1"/>
  <c r="G1007" i="4" s="1"/>
  <c r="AN515" i="4"/>
  <c r="AJ515" i="4" s="1"/>
  <c r="G515" i="4" s="1"/>
  <c r="AN1487" i="4"/>
  <c r="AJ1487" i="4" s="1"/>
  <c r="G1487" i="4" s="1"/>
  <c r="AN618" i="4"/>
  <c r="AJ618" i="4" s="1"/>
  <c r="G618" i="4" s="1"/>
  <c r="AN2988" i="4"/>
  <c r="AJ2988" i="4" s="1"/>
  <c r="G2988" i="4" s="1"/>
  <c r="AN2489" i="4"/>
  <c r="AJ2489" i="4" s="1"/>
  <c r="G2489" i="4" s="1"/>
  <c r="AN1814" i="4"/>
  <c r="AJ1814" i="4" s="1"/>
  <c r="G1814" i="4" s="1"/>
  <c r="AN1843" i="4"/>
  <c r="AJ1843" i="4" s="1"/>
  <c r="G1843" i="4" s="1"/>
  <c r="AN1542" i="4"/>
  <c r="AJ1542" i="4" s="1"/>
  <c r="G1542" i="4" s="1"/>
  <c r="AN793" i="4"/>
  <c r="AJ793" i="4" s="1"/>
  <c r="G793" i="4" s="1"/>
  <c r="AN2138" i="4"/>
  <c r="AJ2138" i="4" s="1"/>
  <c r="G2138" i="4" s="1"/>
  <c r="AN1860" i="4"/>
  <c r="AJ1860" i="4" s="1"/>
  <c r="G1860" i="4" s="1"/>
  <c r="AN1906" i="4"/>
  <c r="AJ1906" i="4" s="1"/>
  <c r="G1906" i="4" s="1"/>
  <c r="AN1273" i="4"/>
  <c r="AJ1273" i="4" s="1"/>
  <c r="G1273" i="4" s="1"/>
  <c r="AN945" i="4"/>
  <c r="AJ945" i="4" s="1"/>
  <c r="G945" i="4" s="1"/>
  <c r="AN235" i="4"/>
  <c r="AJ235" i="4" s="1"/>
  <c r="G235" i="4" s="1"/>
  <c r="AN522" i="4"/>
  <c r="AJ522" i="4" s="1"/>
  <c r="G522" i="4" s="1"/>
  <c r="AN2481" i="4"/>
  <c r="AJ2481" i="4" s="1"/>
  <c r="G2481" i="4" s="1"/>
  <c r="AN1976" i="4"/>
  <c r="AJ1976" i="4" s="1"/>
  <c r="G1976" i="4" s="1"/>
  <c r="AN1896" i="4"/>
  <c r="AJ1896" i="4" s="1"/>
  <c r="G1896" i="4" s="1"/>
  <c r="AN2823" i="4"/>
  <c r="AJ2823" i="4" s="1"/>
  <c r="G2823" i="4" s="1"/>
  <c r="AN1566" i="4"/>
  <c r="AJ1566" i="4" s="1"/>
  <c r="G1566" i="4" s="1"/>
  <c r="AN2727" i="4"/>
  <c r="AJ2727" i="4" s="1"/>
  <c r="G2727" i="4" s="1"/>
  <c r="AN2721" i="4"/>
  <c r="AJ2721" i="4" s="1"/>
  <c r="G2721" i="4" s="1"/>
  <c r="AN2185" i="4"/>
  <c r="AJ2185" i="4" s="1"/>
  <c r="G2185" i="4" s="1"/>
  <c r="AN2026" i="4"/>
  <c r="AJ2026" i="4" s="1"/>
  <c r="G2026" i="4" s="1"/>
  <c r="AN1081" i="4"/>
  <c r="AJ1081" i="4" s="1"/>
  <c r="G1081" i="4" s="1"/>
  <c r="AN753" i="4"/>
  <c r="AJ753" i="4" s="1"/>
  <c r="G753" i="4" s="1"/>
  <c r="AN498" i="4"/>
  <c r="AJ498" i="4" s="1"/>
  <c r="G498" i="4" s="1"/>
  <c r="AN437" i="4"/>
  <c r="AJ437" i="4" s="1"/>
  <c r="G437" i="4" s="1"/>
  <c r="AN147" i="4"/>
  <c r="AJ147" i="4" s="1"/>
  <c r="G147" i="4" s="1"/>
  <c r="AN1072" i="4"/>
  <c r="AJ1072" i="4" s="1"/>
  <c r="G1072" i="4" s="1"/>
  <c r="AN1815" i="4"/>
  <c r="AJ1815" i="4" s="1"/>
  <c r="G1815" i="4" s="1"/>
  <c r="AN2878" i="4"/>
  <c r="AJ2878" i="4" s="1"/>
  <c r="G2878" i="4" s="1"/>
  <c r="AN2321" i="4"/>
  <c r="AJ2321" i="4" s="1"/>
  <c r="G2321" i="4" s="1"/>
  <c r="AN1595" i="4"/>
  <c r="AJ1595" i="4" s="1"/>
  <c r="G1595" i="4" s="1"/>
  <c r="AN1978" i="4"/>
  <c r="AJ1978" i="4" s="1"/>
  <c r="G1978" i="4" s="1"/>
  <c r="AN2645" i="4"/>
  <c r="AJ2645" i="4" s="1"/>
  <c r="G2645" i="4" s="1"/>
  <c r="AN1772" i="4"/>
  <c r="AJ1772" i="4" s="1"/>
  <c r="G1772" i="4" s="1"/>
  <c r="AN1520" i="4"/>
  <c r="AJ1520" i="4" s="1"/>
  <c r="G1520" i="4" s="1"/>
  <c r="AN2540" i="4"/>
  <c r="AJ2540" i="4" s="1"/>
  <c r="G2540" i="4" s="1"/>
  <c r="AN2069" i="4"/>
  <c r="AJ2069" i="4" s="1"/>
  <c r="G2069" i="4" s="1"/>
  <c r="AN506" i="4"/>
  <c r="AJ506" i="4" s="1"/>
  <c r="G506" i="4" s="1"/>
  <c r="AN469" i="4"/>
  <c r="AJ469" i="4" s="1"/>
  <c r="G469" i="4" s="1"/>
  <c r="AN799" i="4"/>
  <c r="AJ799" i="4" s="1"/>
  <c r="G799" i="4" s="1"/>
  <c r="AN246" i="4"/>
  <c r="AJ246" i="4" s="1"/>
  <c r="G246" i="4" s="1"/>
  <c r="AN462" i="4"/>
  <c r="AJ462" i="4" s="1"/>
  <c r="G462" i="4" s="1"/>
  <c r="AN975" i="4"/>
  <c r="AJ975" i="4" s="1"/>
  <c r="G975" i="4" s="1"/>
  <c r="AN599" i="4"/>
  <c r="AJ599" i="4" s="1"/>
  <c r="G599" i="4" s="1"/>
  <c r="AN801" i="4"/>
  <c r="AJ801" i="4" s="1"/>
  <c r="G801" i="4" s="1"/>
  <c r="AN2492" i="4"/>
  <c r="AJ2492" i="4" s="1"/>
  <c r="G2492" i="4" s="1"/>
  <c r="AN2684" i="4"/>
  <c r="AJ2684" i="4" s="1"/>
  <c r="G2684" i="4" s="1"/>
  <c r="AN2652" i="4"/>
  <c r="AJ2652" i="4" s="1"/>
  <c r="G2652" i="4" s="1"/>
  <c r="AN419" i="4"/>
  <c r="AJ419" i="4" s="1"/>
  <c r="G419" i="4" s="1"/>
  <c r="AN783" i="4"/>
  <c r="AJ783" i="4" s="1"/>
  <c r="G783" i="4" s="1"/>
  <c r="AN1215" i="4"/>
  <c r="AJ1215" i="4" s="1"/>
  <c r="G1215" i="4" s="1"/>
  <c r="AN339" i="4"/>
  <c r="AJ339" i="4" s="1"/>
  <c r="G339" i="4" s="1"/>
  <c r="AN850" i="4"/>
  <c r="AJ850" i="4" s="1"/>
  <c r="G850" i="4" s="1"/>
  <c r="AN836" i="4"/>
  <c r="AJ836" i="4" s="1"/>
  <c r="G836" i="4" s="1"/>
  <c r="AN1323" i="4"/>
  <c r="AJ1323" i="4" s="1"/>
  <c r="G1323" i="4" s="1"/>
  <c r="AN596" i="4"/>
  <c r="AJ596" i="4" s="1"/>
  <c r="G596" i="4" s="1"/>
  <c r="AN633" i="4"/>
  <c r="AJ633" i="4" s="1"/>
  <c r="G633" i="4" s="1"/>
  <c r="AN1039" i="4"/>
  <c r="AJ1039" i="4" s="1"/>
  <c r="G1039" i="4" s="1"/>
  <c r="AN302" i="4"/>
  <c r="AJ302" i="4" s="1"/>
  <c r="G302" i="4" s="1"/>
  <c r="AN372" i="4"/>
  <c r="AJ372" i="4" s="1"/>
  <c r="G372" i="4" s="1"/>
  <c r="AN673" i="4"/>
  <c r="AJ673" i="4" s="1"/>
  <c r="G673" i="4" s="1"/>
  <c r="AN3030" i="4"/>
  <c r="AJ3030" i="4" s="1"/>
  <c r="G3030" i="4" s="1"/>
  <c r="AN2425" i="4"/>
  <c r="AJ2425" i="4" s="1"/>
  <c r="G2425" i="4" s="1"/>
  <c r="AN1036" i="4"/>
  <c r="AJ1036" i="4" s="1"/>
  <c r="G1036" i="4" s="1"/>
  <c r="AN2494" i="4"/>
  <c r="AJ2494" i="4" s="1"/>
  <c r="G2494" i="4" s="1"/>
  <c r="AN1631" i="4"/>
  <c r="AJ1631" i="4" s="1"/>
  <c r="G1631" i="4" s="1"/>
  <c r="AN2986" i="4"/>
  <c r="AJ2986" i="4" s="1"/>
  <c r="G2986" i="4" s="1"/>
  <c r="AN2322" i="4"/>
  <c r="AJ2322" i="4" s="1"/>
  <c r="G2322" i="4" s="1"/>
  <c r="AN1968" i="4"/>
  <c r="AJ1968" i="4" s="1"/>
  <c r="G1968" i="4" s="1"/>
  <c r="AN2057" i="4"/>
  <c r="AJ2057" i="4" s="1"/>
  <c r="G2057" i="4" s="1"/>
  <c r="AN2498" i="4"/>
  <c r="AJ2498" i="4" s="1"/>
  <c r="G2498" i="4" s="1"/>
  <c r="AN2372" i="4"/>
  <c r="AJ2372" i="4" s="1"/>
  <c r="G2372" i="4" s="1"/>
  <c r="AN1662" i="4"/>
  <c r="AJ1662" i="4" s="1"/>
  <c r="G1662" i="4" s="1"/>
  <c r="AN1289" i="4"/>
  <c r="AJ1289" i="4" s="1"/>
  <c r="G1289" i="4" s="1"/>
  <c r="AN948" i="4"/>
  <c r="AJ948" i="4" s="1"/>
  <c r="G948" i="4" s="1"/>
  <c r="AN19" i="4"/>
  <c r="AJ19" i="4" s="1"/>
  <c r="G19" i="4" s="1"/>
  <c r="AN110" i="4"/>
  <c r="AJ110" i="4" s="1"/>
  <c r="G110" i="4" s="1"/>
  <c r="AN2238" i="4"/>
  <c r="AJ2238" i="4" s="1"/>
  <c r="G2238" i="4" s="1"/>
  <c r="AN3006" i="4"/>
  <c r="AJ3006" i="4" s="1"/>
  <c r="G3006" i="4" s="1"/>
  <c r="AN2862" i="4"/>
  <c r="AJ2862" i="4" s="1"/>
  <c r="G2862" i="4" s="1"/>
  <c r="AN1846" i="4"/>
  <c r="AJ1846" i="4" s="1"/>
  <c r="G1846" i="4" s="1"/>
  <c r="AN1791" i="4"/>
  <c r="AJ1791" i="4" s="1"/>
  <c r="G1791" i="4" s="1"/>
  <c r="AN1191" i="4"/>
  <c r="AJ1191" i="4" s="1"/>
  <c r="G1191" i="4" s="1"/>
  <c r="AN244" i="4"/>
  <c r="AJ244" i="4" s="1"/>
  <c r="G244" i="4" s="1"/>
  <c r="AN2843" i="4"/>
  <c r="AJ2843" i="4" s="1"/>
  <c r="G2843" i="4" s="1"/>
  <c r="AN2432" i="4"/>
  <c r="AJ2432" i="4" s="1"/>
  <c r="G2432" i="4" s="1"/>
  <c r="AN2557" i="4"/>
  <c r="AJ2557" i="4" s="1"/>
  <c r="G2557" i="4" s="1"/>
  <c r="AN1426" i="4"/>
  <c r="AJ1426" i="4" s="1"/>
  <c r="G1426" i="4" s="1"/>
  <c r="AN2269" i="4"/>
  <c r="AJ2269" i="4" s="1"/>
  <c r="G2269" i="4" s="1"/>
  <c r="AN2005" i="4"/>
  <c r="AJ2005" i="4" s="1"/>
  <c r="G2005" i="4" s="1"/>
  <c r="AN61" i="4"/>
  <c r="AJ61" i="4" s="1"/>
  <c r="G61" i="4" s="1"/>
  <c r="AN213" i="4"/>
  <c r="AJ213" i="4" s="1"/>
  <c r="G213" i="4" s="1"/>
  <c r="AN173" i="4"/>
  <c r="AJ173" i="4" s="1"/>
  <c r="G173" i="4" s="1"/>
  <c r="AN1083" i="4"/>
  <c r="AJ1083" i="4" s="1"/>
  <c r="G1083" i="4" s="1"/>
  <c r="AN215" i="4"/>
  <c r="AJ215" i="4" s="1"/>
  <c r="G215" i="4" s="1"/>
  <c r="AN2635" i="4"/>
  <c r="AJ2635" i="4" s="1"/>
  <c r="G2635" i="4" s="1"/>
  <c r="AN2544" i="4"/>
  <c r="AJ2544" i="4" s="1"/>
  <c r="G2544" i="4" s="1"/>
  <c r="AN1736" i="4"/>
  <c r="AJ1736" i="4" s="1"/>
  <c r="G1736" i="4" s="1"/>
  <c r="AN3019" i="4"/>
  <c r="AJ3019" i="4" s="1"/>
  <c r="G3019" i="4" s="1"/>
  <c r="AN3007" i="4"/>
  <c r="AJ3007" i="4" s="1"/>
  <c r="G3007" i="4" s="1"/>
  <c r="AN2588" i="4"/>
  <c r="AJ2588" i="4" s="1"/>
  <c r="G2588" i="4" s="1"/>
  <c r="AN2177" i="4"/>
  <c r="AJ2177" i="4" s="1"/>
  <c r="G2177" i="4" s="1"/>
  <c r="AN119" i="4"/>
  <c r="AJ119" i="4" s="1"/>
  <c r="G119" i="4" s="1"/>
  <c r="AN76" i="4"/>
  <c r="AJ76" i="4" s="1"/>
  <c r="G76" i="4" s="1"/>
  <c r="AN733" i="4"/>
  <c r="AJ733" i="4" s="1"/>
  <c r="G733" i="4" s="1"/>
  <c r="AN73" i="4"/>
  <c r="AJ73" i="4" s="1"/>
  <c r="G73" i="4" s="1"/>
  <c r="AN1005" i="4"/>
  <c r="AJ1005" i="4" s="1"/>
  <c r="G1005" i="4" s="1"/>
  <c r="AN80" i="4"/>
  <c r="AJ80" i="4" s="1"/>
  <c r="G80" i="4" s="1"/>
  <c r="AN2992" i="4"/>
  <c r="AJ2992" i="4" s="1"/>
  <c r="G2992" i="4" s="1"/>
  <c r="AN1040" i="4"/>
  <c r="AJ1040" i="4" s="1"/>
  <c r="G1040" i="4" s="1"/>
  <c r="AN208" i="4"/>
  <c r="AJ208" i="4" s="1"/>
  <c r="G208" i="4" s="1"/>
  <c r="AN568" i="4"/>
  <c r="AJ568" i="4" s="1"/>
  <c r="G568" i="4" s="1"/>
  <c r="AN1218" i="4"/>
  <c r="AJ1218" i="4" s="1"/>
  <c r="G1218" i="4" s="1"/>
  <c r="AN2930" i="4"/>
  <c r="AJ2930" i="4" s="1"/>
  <c r="G2930" i="4" s="1"/>
  <c r="AN1973" i="4"/>
  <c r="AJ1973" i="4" s="1"/>
  <c r="G1973" i="4" s="1"/>
  <c r="AN1613" i="4"/>
  <c r="AJ1613" i="4" s="1"/>
  <c r="G1613" i="4" s="1"/>
  <c r="AN1348" i="4"/>
  <c r="AJ1348" i="4" s="1"/>
  <c r="G1348" i="4" s="1"/>
  <c r="AN611" i="4"/>
  <c r="AJ611" i="4" s="1"/>
  <c r="G611" i="4" s="1"/>
  <c r="AN1269" i="4"/>
  <c r="AJ1269" i="4" s="1"/>
  <c r="G1269" i="4" s="1"/>
  <c r="AN654" i="4"/>
  <c r="AJ654" i="4" s="1"/>
  <c r="G654" i="4" s="1"/>
  <c r="AN726" i="4"/>
  <c r="AJ726" i="4" s="1"/>
  <c r="G726" i="4" s="1"/>
  <c r="AN392" i="4"/>
  <c r="AJ392" i="4" s="1"/>
  <c r="G392" i="4" s="1"/>
  <c r="AN2575" i="4"/>
  <c r="AJ2575" i="4" s="1"/>
  <c r="G2575" i="4" s="1"/>
  <c r="AN1841" i="4"/>
  <c r="AJ1841" i="4" s="1"/>
  <c r="G1841" i="4" s="1"/>
  <c r="AN1781" i="4"/>
  <c r="AJ1781" i="4" s="1"/>
  <c r="G1781" i="4" s="1"/>
  <c r="AN1720" i="4"/>
  <c r="AJ1720" i="4" s="1"/>
  <c r="G1720" i="4" s="1"/>
  <c r="AN846" i="4"/>
  <c r="AJ846" i="4" s="1"/>
  <c r="G846" i="4" s="1"/>
  <c r="AN160" i="4"/>
  <c r="AJ160" i="4" s="1"/>
  <c r="G160" i="4" s="1"/>
  <c r="AN104" i="4"/>
  <c r="AJ104" i="4" s="1"/>
  <c r="G104" i="4" s="1"/>
  <c r="AN1988" i="4"/>
  <c r="AJ1988" i="4" s="1"/>
  <c r="G1988" i="4" s="1"/>
  <c r="AN2632" i="4"/>
  <c r="AJ2632" i="4" s="1"/>
  <c r="G2632" i="4" s="1"/>
  <c r="AN1963" i="4"/>
  <c r="AJ1963" i="4" s="1"/>
  <c r="G1963" i="4" s="1"/>
  <c r="AN1596" i="4"/>
  <c r="AJ1596" i="4" s="1"/>
  <c r="G1596" i="4" s="1"/>
  <c r="AN375" i="4"/>
  <c r="AJ375" i="4" s="1"/>
  <c r="G375" i="4" s="1"/>
  <c r="AN597" i="4"/>
  <c r="AJ597" i="4" s="1"/>
  <c r="G597" i="4" s="1"/>
  <c r="AN1261" i="4"/>
  <c r="AJ1261" i="4" s="1"/>
  <c r="G1261" i="4" s="1"/>
  <c r="AN910" i="4"/>
  <c r="AJ910" i="4" s="1"/>
  <c r="G910" i="4" s="1"/>
  <c r="AN518" i="4"/>
  <c r="AJ518" i="4" s="1"/>
  <c r="G518" i="4" s="1"/>
  <c r="AN1548" i="4"/>
  <c r="AJ1548" i="4" s="1"/>
  <c r="G1548" i="4" s="1"/>
  <c r="AN274" i="4"/>
  <c r="AJ274" i="4" s="1"/>
  <c r="G274" i="4" s="1"/>
  <c r="AN739" i="4"/>
  <c r="AJ739" i="4" s="1"/>
  <c r="G739" i="4" s="1"/>
  <c r="AN997" i="4"/>
  <c r="AJ997" i="4" s="1"/>
  <c r="G997" i="4" s="1"/>
  <c r="AN191" i="4"/>
  <c r="AJ191" i="4" s="1"/>
  <c r="G191" i="4" s="1"/>
  <c r="AN433" i="4"/>
  <c r="AJ433" i="4" s="1"/>
  <c r="G433" i="4" s="1"/>
  <c r="AN1282" i="4"/>
  <c r="AJ1282" i="4" s="1"/>
  <c r="G1282" i="4" s="1"/>
  <c r="AN742" i="4"/>
  <c r="AJ742" i="4" s="1"/>
  <c r="G742" i="4" s="1"/>
  <c r="AN303" i="4"/>
  <c r="AJ303" i="4" s="1"/>
  <c r="G303" i="4" s="1"/>
  <c r="AN1698" i="4"/>
  <c r="AJ1698" i="4" s="1"/>
  <c r="G1698" i="4" s="1"/>
  <c r="AN192" i="4"/>
  <c r="AJ192" i="4" s="1"/>
  <c r="G192" i="4" s="1"/>
  <c r="AN557" i="4"/>
  <c r="AJ557" i="4" s="1"/>
  <c r="G557" i="4" s="1"/>
  <c r="AN1170" i="4"/>
  <c r="AJ1170" i="4" s="1"/>
  <c r="G1170" i="4" s="1"/>
  <c r="AN1666" i="4"/>
  <c r="AJ1666" i="4" s="1"/>
  <c r="G1666" i="4" s="1"/>
  <c r="AN1634" i="4"/>
  <c r="AJ1634" i="4" s="1"/>
  <c r="G1634" i="4" s="1"/>
  <c r="AN664" i="4"/>
  <c r="AJ664" i="4" s="1"/>
  <c r="G664" i="4" s="1"/>
  <c r="AN494" i="4"/>
  <c r="AJ494" i="4" s="1"/>
  <c r="G494" i="4" s="1"/>
  <c r="AN1274" i="4"/>
  <c r="AJ1274" i="4" s="1"/>
  <c r="G1274" i="4" s="1"/>
  <c r="AN551" i="4"/>
  <c r="AJ551" i="4" s="1"/>
  <c r="G551" i="4" s="1"/>
  <c r="AN282" i="4"/>
  <c r="AJ282" i="4" s="1"/>
  <c r="G282" i="4" s="1"/>
  <c r="AN701" i="4"/>
  <c r="AJ701" i="4" s="1"/>
  <c r="G701" i="4" s="1"/>
  <c r="AN527" i="4"/>
  <c r="AJ527" i="4" s="1"/>
  <c r="G527" i="4" s="1"/>
  <c r="AN3023" i="4"/>
  <c r="AJ3023" i="4" s="1"/>
  <c r="G3023" i="4" s="1"/>
  <c r="AN2604" i="4"/>
  <c r="AJ2604" i="4" s="1"/>
  <c r="G2604" i="4" s="1"/>
  <c r="AN2133" i="4"/>
  <c r="AJ2133" i="4" s="1"/>
  <c r="G2133" i="4" s="1"/>
  <c r="AN949" i="4"/>
  <c r="AJ949" i="4" s="1"/>
  <c r="G949" i="4" s="1"/>
  <c r="AN526" i="4"/>
  <c r="AJ526" i="4" s="1"/>
  <c r="G526" i="4" s="1"/>
  <c r="AN33" i="4"/>
  <c r="AJ33" i="4" s="1"/>
  <c r="G33" i="4" s="1"/>
  <c r="AN200" i="4"/>
  <c r="AJ200" i="4" s="1"/>
  <c r="G200" i="4" s="1"/>
  <c r="AN2811" i="4"/>
  <c r="AJ2811" i="4" s="1"/>
  <c r="G2811" i="4" s="1"/>
  <c r="AN1000" i="4"/>
  <c r="AJ1000" i="4" s="1"/>
  <c r="G1000" i="4" s="1"/>
  <c r="AN2576" i="4"/>
  <c r="AJ2576" i="4" s="1"/>
  <c r="G2576" i="4" s="1"/>
  <c r="AN2417" i="4"/>
  <c r="AJ2417" i="4" s="1"/>
  <c r="G2417" i="4" s="1"/>
  <c r="AN122" i="4"/>
  <c r="AJ122" i="4" s="1"/>
  <c r="G122" i="4" s="1"/>
  <c r="AN1308" i="4"/>
  <c r="AJ1308" i="4" s="1"/>
  <c r="G1308" i="4" s="1"/>
  <c r="AN2960" i="4"/>
  <c r="AJ2960" i="4" s="1"/>
  <c r="G2960" i="4" s="1"/>
  <c r="AN808" i="4"/>
  <c r="AJ808" i="4" s="1"/>
  <c r="G808" i="4" s="1"/>
  <c r="AN1006" i="4"/>
  <c r="AJ1006" i="4" s="1"/>
  <c r="G1006" i="4" s="1"/>
  <c r="AN1918" i="4"/>
  <c r="AJ1918" i="4" s="1"/>
  <c r="G1918" i="4" s="1"/>
  <c r="AN1362" i="4"/>
  <c r="AJ1362" i="4" s="1"/>
  <c r="G1362" i="4" s="1"/>
  <c r="AN98" i="4"/>
  <c r="AJ98" i="4" s="1"/>
  <c r="G98" i="4" s="1"/>
  <c r="AN175" i="4"/>
  <c r="AJ175" i="4" s="1"/>
  <c r="G175" i="4" s="1"/>
  <c r="AN384" i="4"/>
  <c r="AJ384" i="4" s="1"/>
  <c r="G384" i="4" s="1"/>
  <c r="AN1114" i="4"/>
  <c r="AJ1114" i="4" s="1"/>
  <c r="G1114" i="4" s="1"/>
  <c r="AN646" i="4"/>
  <c r="AJ646" i="4" s="1"/>
  <c r="G646" i="4" s="1"/>
  <c r="AN1460" i="4"/>
  <c r="AJ1460" i="4" s="1"/>
  <c r="G1460" i="4" s="1"/>
  <c r="AN1466" i="4"/>
  <c r="AJ1466" i="4" s="1"/>
  <c r="G1466" i="4" s="1"/>
  <c r="AN2987" i="4"/>
  <c r="AJ2987" i="4" s="1"/>
  <c r="G2987" i="4" s="1"/>
  <c r="AN2820" i="4"/>
  <c r="AJ2820" i="4" s="1"/>
  <c r="G2820" i="4" s="1"/>
  <c r="AN1966" i="4"/>
  <c r="AJ1966" i="4" s="1"/>
  <c r="G1966" i="4" s="1"/>
  <c r="AN1244" i="4"/>
  <c r="AJ1244" i="4" s="1"/>
  <c r="G1244" i="4" s="1"/>
  <c r="AN455" i="4"/>
  <c r="AJ455" i="4" s="1"/>
  <c r="G455" i="4" s="1"/>
  <c r="AN1147" i="4"/>
  <c r="AJ1147" i="4" s="1"/>
  <c r="G1147" i="4" s="1"/>
  <c r="AN146" i="4"/>
  <c r="AJ146" i="4" s="1"/>
  <c r="G146" i="4" s="1"/>
  <c r="AN511" i="4"/>
  <c r="AJ511" i="4" s="1"/>
  <c r="G511" i="4" s="1"/>
  <c r="AN2853" i="4"/>
  <c r="AJ2853" i="4" s="1"/>
  <c r="G2853" i="4" s="1"/>
  <c r="AN2763" i="4"/>
  <c r="AJ2763" i="4" s="1"/>
  <c r="G2763" i="4" s="1"/>
  <c r="AN1156" i="4"/>
  <c r="AJ1156" i="4" s="1"/>
  <c r="G1156" i="4" s="1"/>
  <c r="AN966" i="4"/>
  <c r="AJ966" i="4" s="1"/>
  <c r="G966" i="4" s="1"/>
  <c r="AN1245" i="4"/>
  <c r="AJ1245" i="4" s="1"/>
  <c r="G1245" i="4" s="1"/>
  <c r="AN271" i="4"/>
  <c r="AJ271" i="4" s="1"/>
  <c r="G271" i="4" s="1"/>
  <c r="AN3008" i="4"/>
  <c r="AJ3008" i="4" s="1"/>
  <c r="G3008" i="4" s="1"/>
  <c r="AN534" i="4"/>
  <c r="AJ534" i="4" s="1"/>
  <c r="G534" i="4" s="1"/>
  <c r="AN1141" i="4"/>
  <c r="AJ1141" i="4" s="1"/>
  <c r="G1141" i="4" s="1"/>
  <c r="AN894" i="4"/>
  <c r="AJ894" i="4" s="1"/>
  <c r="G894" i="4" s="1"/>
  <c r="AN535" i="4"/>
  <c r="AJ535" i="4" s="1"/>
  <c r="G535" i="4" s="1"/>
  <c r="AN2770" i="4"/>
  <c r="AJ2770" i="4" s="1"/>
  <c r="G2770" i="4" s="1"/>
  <c r="AN2829" i="4"/>
  <c r="AJ2829" i="4" s="1"/>
  <c r="G2829" i="4" s="1"/>
  <c r="AN2554" i="4"/>
  <c r="AJ2554" i="4" s="1"/>
  <c r="G2554" i="4" s="1"/>
  <c r="AN1706" i="4"/>
  <c r="AJ1706" i="4" s="1"/>
  <c r="G1706" i="4" s="1"/>
  <c r="AN893" i="4"/>
  <c r="AJ893" i="4" s="1"/>
  <c r="G893" i="4" s="1"/>
  <c r="AN449" i="4"/>
  <c r="AJ449" i="4" s="1"/>
  <c r="G449" i="4" s="1"/>
  <c r="AN2538" i="4"/>
  <c r="AJ2538" i="4" s="1"/>
  <c r="G2538" i="4" s="1"/>
  <c r="AN1700" i="4"/>
  <c r="AJ1700" i="4" s="1"/>
  <c r="G1700" i="4" s="1"/>
  <c r="AN1956" i="4"/>
  <c r="AJ1956" i="4" s="1"/>
  <c r="G1956" i="4" s="1"/>
  <c r="AN3011" i="4"/>
  <c r="AJ3011" i="4" s="1"/>
  <c r="G3011" i="4" s="1"/>
  <c r="AN2408" i="4"/>
  <c r="AJ2408" i="4" s="1"/>
  <c r="G2408" i="4" s="1"/>
  <c r="AN1941" i="4"/>
  <c r="AJ1941" i="4" s="1"/>
  <c r="G1941" i="4" s="1"/>
  <c r="AN2256" i="4"/>
  <c r="AJ2256" i="4" s="1"/>
  <c r="G2256" i="4" s="1"/>
  <c r="AN757" i="4"/>
  <c r="AJ757" i="4" s="1"/>
  <c r="G757" i="4" s="1"/>
  <c r="AN60" i="4"/>
  <c r="AJ60" i="4" s="1"/>
  <c r="G60" i="4" s="1"/>
  <c r="AN369" i="4"/>
  <c r="AJ369" i="4" s="1"/>
  <c r="G369" i="4" s="1"/>
  <c r="AN2754" i="4"/>
  <c r="AJ2754" i="4" s="1"/>
  <c r="G2754" i="4" s="1"/>
  <c r="AN1508" i="4"/>
  <c r="AJ1508" i="4" s="1"/>
  <c r="G1508" i="4" s="1"/>
  <c r="AN2550" i="4"/>
  <c r="AJ2550" i="4" s="1"/>
  <c r="G2550" i="4" s="1"/>
  <c r="AN2933" i="4"/>
  <c r="AJ2933" i="4" s="1"/>
  <c r="G2933" i="4" s="1"/>
  <c r="AN2229" i="4"/>
  <c r="AJ2229" i="4" s="1"/>
  <c r="G2229" i="4" s="1"/>
  <c r="AN2780" i="4"/>
  <c r="AJ2780" i="4" s="1"/>
  <c r="G2780" i="4" s="1"/>
  <c r="AN1124" i="4"/>
  <c r="AJ1124" i="4" s="1"/>
  <c r="G1124" i="4" s="1"/>
  <c r="AN1260" i="4"/>
  <c r="AJ1260" i="4" s="1"/>
  <c r="G1260" i="4" s="1"/>
  <c r="AN242" i="4"/>
  <c r="AJ242" i="4" s="1"/>
  <c r="G242" i="4" s="1"/>
  <c r="AN1074" i="4"/>
  <c r="AJ1074" i="4" s="1"/>
  <c r="G1074" i="4" s="1"/>
  <c r="AN528" i="4"/>
  <c r="AJ528" i="4" s="1"/>
  <c r="G528" i="4" s="1"/>
  <c r="AN725" i="4"/>
  <c r="AJ725" i="4" s="1"/>
  <c r="G725" i="4" s="1"/>
  <c r="AN1572" i="4"/>
  <c r="AJ1572" i="4" s="1"/>
  <c r="G1572" i="4" s="1"/>
  <c r="AN1084" i="4"/>
  <c r="AJ1084" i="4" s="1"/>
  <c r="G1084" i="4" s="1"/>
  <c r="AN2293" i="4"/>
  <c r="AJ2293" i="4" s="1"/>
  <c r="G2293" i="4" s="1"/>
  <c r="AN1188" i="4"/>
  <c r="AJ1188" i="4" s="1"/>
  <c r="G1188" i="4" s="1"/>
  <c r="AN2845" i="4"/>
  <c r="AJ2845" i="4" s="1"/>
  <c r="G2845" i="4" s="1"/>
  <c r="AN1819" i="4"/>
  <c r="AJ1819" i="4" s="1"/>
  <c r="G1819" i="4" s="1"/>
  <c r="AN1813" i="4"/>
  <c r="AJ1813" i="4" s="1"/>
  <c r="G1813" i="4" s="1"/>
  <c r="AN1453" i="4"/>
  <c r="AJ1453" i="4" s="1"/>
  <c r="G1453" i="4" s="1"/>
  <c r="AN250" i="4"/>
  <c r="AJ250" i="4" s="1"/>
  <c r="G250" i="4" s="1"/>
  <c r="AN377" i="4"/>
  <c r="AJ377" i="4" s="1"/>
  <c r="G377" i="4" s="1"/>
  <c r="AN473" i="4"/>
  <c r="AJ473" i="4" s="1"/>
  <c r="G473" i="4" s="1"/>
  <c r="AN148" i="4"/>
  <c r="AJ148" i="4" s="1"/>
  <c r="G148" i="4" s="1"/>
  <c r="AN281" i="4"/>
  <c r="AJ281" i="4" s="1"/>
  <c r="G281" i="4" s="1"/>
  <c r="AN2285" i="4"/>
  <c r="AJ2285" i="4" s="1"/>
  <c r="G2285" i="4" s="1"/>
  <c r="AN2038" i="4"/>
  <c r="AJ2038" i="4" s="1"/>
  <c r="G2038" i="4" s="1"/>
  <c r="AN952" i="4"/>
  <c r="AJ952" i="4" s="1"/>
  <c r="G952" i="4" s="1"/>
  <c r="AN1492" i="4"/>
  <c r="AJ1492" i="4" s="1"/>
  <c r="G1492" i="4" s="1"/>
  <c r="AN2200" i="4"/>
  <c r="AJ2200" i="4" s="1"/>
  <c r="G2200" i="4" s="1"/>
  <c r="AN255" i="4"/>
  <c r="AJ255" i="4" s="1"/>
  <c r="G255" i="4" s="1"/>
  <c r="AN263" i="4"/>
  <c r="AJ263" i="4" s="1"/>
  <c r="G263" i="4" s="1"/>
  <c r="AN220" i="4"/>
  <c r="AJ220" i="4" s="1"/>
  <c r="G220" i="4" s="1"/>
  <c r="AN1402" i="4"/>
  <c r="AJ1402" i="4" s="1"/>
  <c r="G1402" i="4" s="1"/>
  <c r="AN2667" i="4"/>
  <c r="AJ2667" i="4" s="1"/>
  <c r="G2667" i="4" s="1"/>
  <c r="AN1947" i="4"/>
  <c r="AJ1947" i="4" s="1"/>
  <c r="G1947" i="4" s="1"/>
  <c r="AN1995" i="4"/>
  <c r="AJ1995" i="4" s="1"/>
  <c r="G1995" i="4" s="1"/>
  <c r="AN1461" i="4"/>
  <c r="AJ1461" i="4" s="1"/>
  <c r="G1461" i="4" s="1"/>
  <c r="AN717" i="4"/>
  <c r="AJ717" i="4" s="1"/>
  <c r="G717" i="4" s="1"/>
  <c r="AN549" i="4"/>
  <c r="AJ549" i="4" s="1"/>
  <c r="G549" i="4" s="1"/>
  <c r="AN289" i="4"/>
  <c r="AJ289" i="4" s="1"/>
  <c r="G289" i="4" s="1"/>
  <c r="AN901" i="4"/>
  <c r="AJ901" i="4" s="1"/>
  <c r="G901" i="4" s="1"/>
  <c r="AN2341" i="4"/>
  <c r="AJ2341" i="4" s="1"/>
  <c r="G2341" i="4" s="1"/>
  <c r="AN1236" i="4"/>
  <c r="AJ1236" i="4" s="1"/>
  <c r="G1236" i="4" s="1"/>
  <c r="AN2184" i="4"/>
  <c r="AJ2184" i="4" s="1"/>
  <c r="G2184" i="4" s="1"/>
  <c r="AN2014" i="4"/>
  <c r="AJ2014" i="4" s="1"/>
  <c r="G2014" i="4" s="1"/>
  <c r="AN2515" i="4"/>
  <c r="AJ2515" i="4" s="1"/>
  <c r="G2515" i="4" s="1"/>
  <c r="AN37" i="4"/>
  <c r="AJ37" i="4" s="1"/>
  <c r="G37" i="4" s="1"/>
  <c r="AN1330" i="4"/>
  <c r="AJ1330" i="4" s="1"/>
  <c r="G1330" i="4" s="1"/>
  <c r="AN315" i="4"/>
  <c r="AJ315" i="4" s="1"/>
  <c r="G315" i="4" s="1"/>
  <c r="AN1682" i="4"/>
  <c r="AJ1682" i="4" s="1"/>
  <c r="G1682" i="4" s="1"/>
  <c r="AN981" i="4"/>
  <c r="AJ981" i="4" s="1"/>
  <c r="G981" i="4" s="1"/>
  <c r="AN1833" i="4"/>
  <c r="AJ1833" i="4" s="1"/>
  <c r="G1833" i="4" s="1"/>
  <c r="AN2259" i="4"/>
  <c r="AJ2259" i="4" s="1"/>
  <c r="G2259" i="4" s="1"/>
  <c r="CM11" i="4"/>
  <c r="BJ12" i="5"/>
  <c r="B13" i="5" s="1"/>
  <c r="AN1389" i="4"/>
  <c r="AJ1389" i="4" s="1"/>
  <c r="G1389" i="4" s="1"/>
  <c r="AN662" i="4"/>
  <c r="AJ662" i="4" s="1"/>
  <c r="G662" i="4" s="1"/>
  <c r="AN637" i="4"/>
  <c r="AJ637" i="4" s="1"/>
  <c r="G637" i="4" s="1"/>
  <c r="AN29" i="4"/>
  <c r="AJ29" i="4" s="1"/>
  <c r="G29" i="4" s="1"/>
  <c r="AN2203" i="4"/>
  <c r="AJ2203" i="4" s="1"/>
  <c r="G2203" i="4" s="1"/>
  <c r="AN1971" i="4"/>
  <c r="AJ1971" i="4" s="1"/>
  <c r="G1971" i="4" s="1"/>
  <c r="AN1378" i="4"/>
  <c r="AJ1378" i="4" s="1"/>
  <c r="G1378" i="4" s="1"/>
  <c r="AN318" i="4"/>
  <c r="AJ318" i="4" s="1"/>
  <c r="G318" i="4" s="1"/>
  <c r="AN1554" i="4"/>
  <c r="AJ1554" i="4" s="1"/>
  <c r="G1554" i="4" s="1"/>
  <c r="AN581" i="4"/>
  <c r="AJ581" i="4" s="1"/>
  <c r="G581" i="4" s="1"/>
  <c r="AN791" i="4"/>
  <c r="AJ791" i="4" s="1"/>
  <c r="G791" i="4" s="1"/>
  <c r="AN1765" i="4"/>
  <c r="AJ1765" i="4" s="1"/>
  <c r="G1765" i="4" s="1"/>
  <c r="AN1405" i="4"/>
  <c r="AJ1405" i="4" s="1"/>
  <c r="G1405" i="4" s="1"/>
  <c r="AN1708" i="4"/>
  <c r="AJ1708" i="4" s="1"/>
  <c r="G1708" i="4" s="1"/>
  <c r="AN2395" i="4"/>
  <c r="AJ2395" i="4" s="1"/>
  <c r="G2395" i="4" s="1"/>
  <c r="AN2286" i="4"/>
  <c r="AJ2286" i="4" s="1"/>
  <c r="G2286" i="4" s="1"/>
  <c r="AN1546" i="4"/>
  <c r="AJ1546" i="4" s="1"/>
  <c r="G1546" i="4" s="1"/>
  <c r="AN2474" i="4"/>
  <c r="AJ2474" i="4" s="1"/>
  <c r="G2474" i="4" s="1"/>
  <c r="AN48" i="4"/>
  <c r="AJ48" i="4" s="1"/>
  <c r="G48" i="4" s="1"/>
  <c r="AN1093" i="4"/>
  <c r="AJ1093" i="4" s="1"/>
  <c r="G1093" i="4" s="1"/>
  <c r="AN1071" i="4"/>
  <c r="AJ1071" i="4" s="1"/>
  <c r="G1071" i="4" s="1"/>
  <c r="AN2981" i="4"/>
  <c r="AJ2981" i="4" s="1"/>
  <c r="G2981" i="4" s="1"/>
  <c r="AN2277" i="4"/>
  <c r="AJ2277" i="4" s="1"/>
  <c r="G2277" i="4" s="1"/>
  <c r="AN1172" i="4"/>
  <c r="AJ1172" i="4" s="1"/>
  <c r="G1172" i="4" s="1"/>
  <c r="AN2659" i="4"/>
  <c r="AJ2659" i="4" s="1"/>
  <c r="G2659" i="4" s="1"/>
  <c r="AN2499" i="4"/>
  <c r="AJ2499" i="4" s="1"/>
  <c r="G2499" i="4" s="1"/>
  <c r="AN1131" i="4"/>
  <c r="AJ1131" i="4" s="1"/>
  <c r="G1131" i="4" s="1"/>
  <c r="AN1266" i="4"/>
  <c r="AJ1266" i="4" s="1"/>
  <c r="G1266" i="4" s="1"/>
  <c r="AN2123" i="4"/>
  <c r="AJ2123" i="4" s="1"/>
  <c r="G2123" i="4" s="1"/>
  <c r="AN920" i="4"/>
  <c r="AJ920" i="4" s="1"/>
  <c r="G920" i="4" s="1"/>
  <c r="AN2580" i="4"/>
  <c r="AJ2580" i="4" s="1"/>
  <c r="G2580" i="4" s="1"/>
  <c r="AN2419" i="4"/>
  <c r="AJ2419" i="4" s="1"/>
  <c r="G2419" i="4" s="1"/>
  <c r="AN2971" i="4"/>
  <c r="AJ2971" i="4" s="1"/>
  <c r="G2971" i="4" s="1"/>
  <c r="AN2592" i="4"/>
  <c r="AJ2592" i="4" s="1"/>
  <c r="G2592" i="4" s="1"/>
  <c r="AN1403" i="4"/>
  <c r="AJ1403" i="4" s="1"/>
  <c r="G1403" i="4" s="1"/>
  <c r="AN754" i="4"/>
  <c r="AJ754" i="4" s="1"/>
  <c r="G754" i="4" s="1"/>
  <c r="BT9" i="4"/>
  <c r="B5" i="4" s="1"/>
  <c r="AN937" i="4"/>
  <c r="AJ937" i="4" s="1"/>
  <c r="G937" i="4" s="1"/>
  <c r="AN2060" i="4"/>
  <c r="AJ2060" i="4" s="1"/>
  <c r="G2060" i="4" s="1"/>
  <c r="AN2994" i="4"/>
  <c r="AJ2994" i="4" s="1"/>
  <c r="G2994" i="4" s="1"/>
  <c r="AN2521" i="4"/>
  <c r="AJ2521" i="4" s="1"/>
  <c r="G2521" i="4" s="1"/>
  <c r="AN2097" i="4"/>
  <c r="AJ2097" i="4" s="1"/>
  <c r="G2097" i="4" s="1"/>
  <c r="AN2384" i="4"/>
  <c r="AJ2384" i="4" s="1"/>
  <c r="G2384" i="4" s="1"/>
  <c r="AN2956" i="4"/>
  <c r="AJ2956" i="4" s="1"/>
  <c r="G2956" i="4" s="1"/>
  <c r="AN2040" i="4"/>
  <c r="AJ2040" i="4" s="1"/>
  <c r="G2040" i="4" s="1"/>
  <c r="AN803" i="4"/>
  <c r="AJ803" i="4" s="1"/>
  <c r="G803" i="4" s="1"/>
  <c r="AN616" i="4"/>
  <c r="AJ616" i="4" s="1"/>
  <c r="G616" i="4" s="1"/>
  <c r="AN2548" i="4"/>
  <c r="AJ2548" i="4" s="1"/>
  <c r="G2548" i="4" s="1"/>
  <c r="AN2537" i="4"/>
  <c r="AJ2537" i="4" s="1"/>
  <c r="G2537" i="4" s="1"/>
  <c r="AN1724" i="4"/>
  <c r="AJ1724" i="4" s="1"/>
  <c r="G1724" i="4" s="1"/>
  <c r="AN943" i="4"/>
  <c r="AJ943" i="4" s="1"/>
  <c r="G943" i="4" s="1"/>
  <c r="AN1367" i="4"/>
  <c r="AJ1367" i="4" s="1"/>
  <c r="G1367" i="4" s="1"/>
  <c r="AN1150" i="4"/>
  <c r="AJ1150" i="4" s="1"/>
  <c r="G1150" i="4" s="1"/>
  <c r="AN1062" i="4"/>
  <c r="AJ1062" i="4" s="1"/>
  <c r="G1062" i="4" s="1"/>
  <c r="AN2292" i="4"/>
  <c r="AJ2292" i="4" s="1"/>
  <c r="G2292" i="4" s="1"/>
  <c r="AN922" i="4"/>
  <c r="AJ922" i="4" s="1"/>
  <c r="G922" i="4" s="1"/>
  <c r="AN547" i="4"/>
  <c r="AJ547" i="4" s="1"/>
  <c r="G547" i="4" s="1"/>
  <c r="AN2877" i="4"/>
  <c r="AJ2877" i="4" s="1"/>
  <c r="G2877" i="4" s="1"/>
  <c r="AN1943" i="4"/>
  <c r="AJ1943" i="4" s="1"/>
  <c r="G1943" i="4" s="1"/>
  <c r="AN2314" i="4"/>
  <c r="AJ2314" i="4" s="1"/>
  <c r="G2314" i="4" s="1"/>
  <c r="AN540" i="4"/>
  <c r="AJ540" i="4" s="1"/>
  <c r="G540" i="4" s="1"/>
  <c r="AN444" i="4"/>
  <c r="AJ444" i="4" s="1"/>
  <c r="G444" i="4" s="1"/>
  <c r="CM14" i="4"/>
  <c r="CP14" i="4" s="1"/>
  <c r="CN14" i="4"/>
  <c r="CN12" i="4"/>
  <c r="CM12" i="4"/>
  <c r="CM15" i="4"/>
  <c r="CP15" i="4" s="1"/>
  <c r="CN15" i="4"/>
  <c r="CN13" i="4"/>
  <c r="CM13" i="4"/>
  <c r="AN2048" i="4"/>
  <c r="AJ2048" i="4" s="1"/>
  <c r="G2048" i="4" s="1"/>
  <c r="AN2131" i="4"/>
  <c r="AJ2131" i="4" s="1"/>
  <c r="G2131" i="4" s="1"/>
  <c r="AN2996" i="4"/>
  <c r="AJ2996" i="4" s="1"/>
  <c r="G2996" i="4" s="1"/>
  <c r="AN735" i="4"/>
  <c r="AJ735" i="4" s="1"/>
  <c r="G735" i="4" s="1"/>
  <c r="AN2282" i="4"/>
  <c r="AJ2282" i="4" s="1"/>
  <c r="G2282" i="4" s="1"/>
  <c r="AN1758" i="4"/>
  <c r="AJ1758" i="4" s="1"/>
  <c r="G1758" i="4" s="1"/>
  <c r="AN1536" i="4"/>
  <c r="AJ1536" i="4" s="1"/>
  <c r="G1536" i="4" s="1"/>
  <c r="AN171" i="4"/>
  <c r="AJ171" i="4" s="1"/>
  <c r="G171" i="4" s="1"/>
  <c r="AN959" i="4"/>
  <c r="AJ959" i="4" s="1"/>
  <c r="G959" i="4" s="1"/>
  <c r="AN562" i="4"/>
  <c r="AJ562" i="4" s="1"/>
  <c r="G562" i="4" s="1"/>
  <c r="AN150" i="4"/>
  <c r="AJ150" i="4" s="1"/>
  <c r="G150" i="4" s="1"/>
  <c r="AN1443" i="4"/>
  <c r="AJ1443" i="4" s="1"/>
  <c r="G1443" i="4" s="1"/>
  <c r="AN2951" i="4"/>
  <c r="AJ2951" i="4" s="1"/>
  <c r="G2951" i="4" s="1"/>
  <c r="AN2173" i="4"/>
  <c r="AJ2173" i="4" s="1"/>
  <c r="G2173" i="4" s="1"/>
  <c r="AN2115" i="4"/>
  <c r="AJ2115" i="4" s="1"/>
  <c r="G2115" i="4" s="1"/>
  <c r="AN1623" i="4"/>
  <c r="AJ1623" i="4" s="1"/>
  <c r="G1623" i="4" s="1"/>
  <c r="AN2240" i="4"/>
  <c r="AJ2240" i="4" s="1"/>
  <c r="G2240" i="4" s="1"/>
  <c r="AN1951" i="4"/>
  <c r="AJ1951" i="4" s="1"/>
  <c r="G1951" i="4" s="1"/>
  <c r="AN1104" i="4"/>
  <c r="AJ1104" i="4" s="1"/>
  <c r="G1104" i="4" s="1"/>
  <c r="AN1824" i="4"/>
  <c r="AJ1824" i="4" s="1"/>
  <c r="G1824" i="4" s="1"/>
  <c r="AN1654" i="4"/>
  <c r="AJ1654" i="4" s="1"/>
  <c r="G1654" i="4" s="1"/>
  <c r="AN1938" i="4"/>
  <c r="AJ1938" i="4" s="1"/>
  <c r="G1938" i="4" s="1"/>
  <c r="AN1238" i="4"/>
  <c r="AJ1238" i="4" s="1"/>
  <c r="G1238" i="4" s="1"/>
  <c r="AN450" i="4"/>
  <c r="AJ450" i="4" s="1"/>
  <c r="G450" i="4" s="1"/>
  <c r="AN2552" i="4"/>
  <c r="AJ2552" i="4" s="1"/>
  <c r="G2552" i="4" s="1"/>
  <c r="AN2376" i="4"/>
  <c r="AJ2376" i="4" s="1"/>
  <c r="G2376" i="4" s="1"/>
  <c r="AN2653" i="4"/>
  <c r="AJ2653" i="4" s="1"/>
  <c r="G2653" i="4" s="1"/>
  <c r="AN2183" i="4"/>
  <c r="AJ2183" i="4" s="1"/>
  <c r="G2183" i="4" s="1"/>
  <c r="AN356" i="4"/>
  <c r="AJ356" i="4" s="1"/>
  <c r="G356" i="4" s="1"/>
  <c r="AN724" i="4"/>
  <c r="AJ724" i="4" s="1"/>
  <c r="G724" i="4" s="1"/>
  <c r="AN2883" i="4"/>
  <c r="AJ2883" i="4" s="1"/>
  <c r="G2883" i="4" s="1"/>
  <c r="AN2839" i="4"/>
  <c r="AJ2839" i="4" s="1"/>
  <c r="G2839" i="4" s="1"/>
  <c r="AN2655" i="4"/>
  <c r="AJ2655" i="4" s="1"/>
  <c r="G2655" i="4" s="1"/>
  <c r="AN1816" i="4"/>
  <c r="AJ1816" i="4" s="1"/>
  <c r="G1816" i="4" s="1"/>
  <c r="AN2249" i="4"/>
  <c r="AJ2249" i="4" s="1"/>
  <c r="G2249" i="4" s="1"/>
  <c r="AN2084" i="4"/>
  <c r="AJ2084" i="4" s="1"/>
  <c r="G2084" i="4" s="1"/>
  <c r="AN1688" i="4"/>
  <c r="AJ1688" i="4" s="1"/>
  <c r="G1688" i="4" s="1"/>
  <c r="AN1070" i="4"/>
  <c r="AJ1070" i="4" s="1"/>
  <c r="G1070" i="4" s="1"/>
  <c r="AN2234" i="4"/>
  <c r="AJ2234" i="4" s="1"/>
  <c r="G2234" i="4" s="1"/>
  <c r="AN2289" i="4"/>
  <c r="AJ2289" i="4" s="1"/>
  <c r="G2289" i="4" s="1"/>
  <c r="AN1563" i="4"/>
  <c r="AJ1563" i="4" s="1"/>
  <c r="G1563" i="4" s="1"/>
  <c r="AN2182" i="4"/>
  <c r="AJ2182" i="4" s="1"/>
  <c r="G2182" i="4" s="1"/>
  <c r="AN988" i="4"/>
  <c r="AJ988" i="4" s="1"/>
  <c r="G988" i="4" s="1"/>
  <c r="AN900" i="4"/>
  <c r="AJ900" i="4" s="1"/>
  <c r="G900" i="4" s="1"/>
  <c r="AN222" i="4"/>
  <c r="AJ222" i="4" s="1"/>
  <c r="G222" i="4" s="1"/>
  <c r="AN1251" i="4"/>
  <c r="AJ1251" i="4" s="1"/>
  <c r="G1251" i="4" s="1"/>
  <c r="AN1836" i="4"/>
  <c r="AJ1836" i="4" s="1"/>
  <c r="G1836" i="4" s="1"/>
  <c r="AN2382" i="4"/>
  <c r="AJ2382" i="4" s="1"/>
  <c r="G2382" i="4" s="1"/>
  <c r="AN1609" i="4"/>
  <c r="AJ1609" i="4" s="1"/>
  <c r="G1609" i="4" s="1"/>
  <c r="AN2791" i="4"/>
  <c r="AJ2791" i="4" s="1"/>
  <c r="G2791" i="4" s="1"/>
  <c r="AN2719" i="4"/>
  <c r="AJ2719" i="4" s="1"/>
  <c r="G2719" i="4" s="1"/>
  <c r="AN2856" i="4"/>
  <c r="AJ2856" i="4" s="1"/>
  <c r="G2856" i="4" s="1"/>
  <c r="AN2236" i="4"/>
  <c r="AJ2236" i="4" s="1"/>
  <c r="G2236" i="4" s="1"/>
  <c r="AN1835" i="4"/>
  <c r="AJ1835" i="4" s="1"/>
  <c r="G1835" i="4" s="1"/>
  <c r="AN1425" i="4"/>
  <c r="AJ1425" i="4" s="1"/>
  <c r="G1425" i="4" s="1"/>
  <c r="AN1702" i="4"/>
  <c r="AJ1702" i="4" s="1"/>
  <c r="G1702" i="4" s="1"/>
  <c r="AN2047" i="4"/>
  <c r="AJ2047" i="4" s="1"/>
  <c r="G2047" i="4" s="1"/>
  <c r="AN166" i="4"/>
  <c r="AJ166" i="4" s="1"/>
  <c r="G166" i="4" s="1"/>
  <c r="AN769" i="4"/>
  <c r="AJ769" i="4" s="1"/>
  <c r="G769" i="4" s="1"/>
  <c r="AN1041" i="4"/>
  <c r="AJ1041" i="4" s="1"/>
  <c r="G1041" i="4" s="1"/>
  <c r="AN298" i="4"/>
  <c r="AJ298" i="4" s="1"/>
  <c r="G298" i="4" s="1"/>
  <c r="AN923" i="4"/>
  <c r="AJ923" i="4" s="1"/>
  <c r="G923" i="4" s="1"/>
  <c r="AN2863" i="4"/>
  <c r="AJ2863" i="4" s="1"/>
  <c r="G2863" i="4" s="1"/>
  <c r="AN2626" i="4"/>
  <c r="AJ2626" i="4" s="1"/>
  <c r="G2626" i="4" s="1"/>
  <c r="AN2437" i="4"/>
  <c r="AJ2437" i="4" s="1"/>
  <c r="G2437" i="4" s="1"/>
  <c r="AN2142" i="4"/>
  <c r="AJ2142" i="4" s="1"/>
  <c r="G2142" i="4" s="1"/>
  <c r="AN2024" i="4"/>
  <c r="AJ2024" i="4" s="1"/>
  <c r="G2024" i="4" s="1"/>
  <c r="AN1056" i="4"/>
  <c r="AJ1056" i="4" s="1"/>
  <c r="G1056" i="4" s="1"/>
  <c r="AN1817" i="4"/>
  <c r="AJ1817" i="4" s="1"/>
  <c r="G1817" i="4" s="1"/>
  <c r="AN841" i="4"/>
  <c r="AJ841" i="4" s="1"/>
  <c r="G841" i="4" s="1"/>
  <c r="AN868" i="4"/>
  <c r="AJ868" i="4" s="1"/>
  <c r="G868" i="4" s="1"/>
  <c r="AN388" i="4"/>
  <c r="AJ388" i="4" s="1"/>
  <c r="G388" i="4" s="1"/>
  <c r="AN609" i="4"/>
  <c r="AJ609" i="4" s="1"/>
  <c r="G609" i="4" s="1"/>
  <c r="AN2926" i="4"/>
  <c r="AJ2926" i="4" s="1"/>
  <c r="G2926" i="4" s="1"/>
  <c r="AN2413" i="4"/>
  <c r="AJ2413" i="4" s="1"/>
  <c r="G2413" i="4" s="1"/>
  <c r="AN2593" i="4"/>
  <c r="AJ2593" i="4" s="1"/>
  <c r="G2593" i="4" s="1"/>
  <c r="AN2208" i="4"/>
  <c r="AJ2208" i="4" s="1"/>
  <c r="G2208" i="4" s="1"/>
  <c r="AN2100" i="4"/>
  <c r="AJ2100" i="4" s="1"/>
  <c r="G2100" i="4" s="1"/>
  <c r="AN1696" i="4"/>
  <c r="AJ1696" i="4" s="1"/>
  <c r="G1696" i="4" s="1"/>
  <c r="AN1080" i="4"/>
  <c r="AJ1080" i="4" s="1"/>
  <c r="G1080" i="4" s="1"/>
  <c r="AN1502" i="4"/>
  <c r="AJ1502" i="4" s="1"/>
  <c r="G1502" i="4" s="1"/>
  <c r="AN612" i="4"/>
  <c r="AJ612" i="4" s="1"/>
  <c r="G612" i="4" s="1"/>
  <c r="AN1847" i="4"/>
  <c r="AJ1847" i="4" s="1"/>
  <c r="G1847" i="4" s="1"/>
  <c r="AN1278" i="4"/>
  <c r="AJ1278" i="4" s="1"/>
  <c r="G1278" i="4" s="1"/>
  <c r="AN2689" i="4"/>
  <c r="AJ2689" i="4" s="1"/>
  <c r="G2689" i="4" s="1"/>
  <c r="AN2767" i="4"/>
  <c r="AJ2767" i="4" s="1"/>
  <c r="G2767" i="4" s="1"/>
  <c r="AN2807" i="4"/>
  <c r="AJ2807" i="4" s="1"/>
  <c r="G2807" i="4" s="1"/>
  <c r="AN2745" i="4"/>
  <c r="AJ2745" i="4" s="1"/>
  <c r="G2745" i="4" s="1"/>
  <c r="AN1737" i="4"/>
  <c r="AJ1737" i="4" s="1"/>
  <c r="G1737" i="4" s="1"/>
  <c r="AN2058" i="4"/>
  <c r="AJ2058" i="4" s="1"/>
  <c r="G2058" i="4" s="1"/>
  <c r="AN1315" i="4"/>
  <c r="AJ1315" i="4" s="1"/>
  <c r="G1315" i="4" s="1"/>
  <c r="AN745" i="4"/>
  <c r="AJ745" i="4" s="1"/>
  <c r="G745" i="4" s="1"/>
  <c r="AN559" i="4"/>
  <c r="AJ559" i="4" s="1"/>
  <c r="G559" i="4" s="1"/>
  <c r="AN1110" i="4"/>
  <c r="AJ1110" i="4" s="1"/>
  <c r="G1110" i="4" s="1"/>
  <c r="AN852" i="4"/>
  <c r="AJ852" i="4" s="1"/>
  <c r="G852" i="4" s="1"/>
  <c r="AN537" i="4"/>
  <c r="AJ537" i="4" s="1"/>
  <c r="G537" i="4" s="1"/>
  <c r="AN660" i="4"/>
  <c r="AJ660" i="4" s="1"/>
  <c r="G660" i="4" s="1"/>
  <c r="AN2423" i="4"/>
  <c r="AJ2423" i="4" s="1"/>
  <c r="G2423" i="4" s="1"/>
  <c r="AN2214" i="4"/>
  <c r="AJ2214" i="4" s="1"/>
  <c r="G2214" i="4" s="1"/>
  <c r="AN1351" i="4"/>
  <c r="AJ1351" i="4" s="1"/>
  <c r="G1351" i="4" s="1"/>
  <c r="AN2098" i="4"/>
  <c r="AJ2098" i="4" s="1"/>
  <c r="G2098" i="4" s="1"/>
  <c r="AN1464" i="4"/>
  <c r="AJ1464" i="4" s="1"/>
  <c r="G1464" i="4" s="1"/>
  <c r="AN468" i="4"/>
  <c r="AJ468" i="4" s="1"/>
  <c r="G468" i="4" s="1"/>
  <c r="AN625" i="4"/>
  <c r="AJ625" i="4" s="1"/>
  <c r="G625" i="4" s="1"/>
  <c r="AN1297" i="4"/>
  <c r="AJ1297" i="4" s="1"/>
  <c r="G1297" i="4" s="1"/>
  <c r="AN267" i="4"/>
  <c r="AJ267" i="4" s="1"/>
  <c r="G267" i="4" s="1"/>
  <c r="AN99" i="4"/>
  <c r="AJ99" i="4" s="1"/>
  <c r="G99" i="4" s="1"/>
  <c r="AN2628" i="4"/>
  <c r="AJ2628" i="4" s="1"/>
  <c r="G2628" i="4" s="1"/>
  <c r="AN1551" i="4"/>
  <c r="AJ1551" i="4" s="1"/>
  <c r="G1551" i="4" s="1"/>
  <c r="AN1855" i="4"/>
  <c r="AJ1855" i="4" s="1"/>
  <c r="G1855" i="4" s="1"/>
  <c r="AN2822" i="4"/>
  <c r="AJ2822" i="4" s="1"/>
  <c r="G2822" i="4" s="1"/>
  <c r="AN2428" i="4"/>
  <c r="AJ2428" i="4" s="1"/>
  <c r="G2428" i="4" s="1"/>
  <c r="AN1433" i="4"/>
  <c r="AJ1433" i="4" s="1"/>
  <c r="G1433" i="4" s="1"/>
  <c r="AN2519" i="4"/>
  <c r="AJ2519" i="4" s="1"/>
  <c r="G2519" i="4" s="1"/>
  <c r="AN2102" i="4"/>
  <c r="AJ2102" i="4" s="1"/>
  <c r="G2102" i="4" s="1"/>
  <c r="AN1312" i="4"/>
  <c r="AJ1312" i="4" s="1"/>
  <c r="G1312" i="4" s="1"/>
  <c r="AN1726" i="4"/>
  <c r="AJ1726" i="4" s="1"/>
  <c r="G1726" i="4" s="1"/>
  <c r="AN1379" i="4"/>
  <c r="AJ1379" i="4" s="1"/>
  <c r="G1379" i="4" s="1"/>
  <c r="AN190" i="4"/>
  <c r="AJ190" i="4" s="1"/>
  <c r="G190" i="4" s="1"/>
  <c r="AN569" i="4"/>
  <c r="AJ569" i="4" s="1"/>
  <c r="G569" i="4" s="1"/>
  <c r="AN698" i="4"/>
  <c r="AJ698" i="4" s="1"/>
  <c r="G698" i="4" s="1"/>
  <c r="AN2404" i="4"/>
  <c r="AJ2404" i="4" s="1"/>
  <c r="G2404" i="4" s="1"/>
  <c r="AN2669" i="4"/>
  <c r="AJ2669" i="4" s="1"/>
  <c r="G2669" i="4" s="1"/>
  <c r="AN2741" i="4"/>
  <c r="AJ2741" i="4" s="1"/>
  <c r="G2741" i="4" s="1"/>
  <c r="AN2273" i="4"/>
  <c r="AJ2273" i="4" s="1"/>
  <c r="G2273" i="4" s="1"/>
  <c r="AN1547" i="4"/>
  <c r="AJ1547" i="4" s="1"/>
  <c r="G1547" i="4" s="1"/>
  <c r="AN1788" i="4"/>
  <c r="AJ1788" i="4" s="1"/>
  <c r="G1788" i="4" s="1"/>
  <c r="AN2567" i="4"/>
  <c r="AJ2567" i="4" s="1"/>
  <c r="G2567" i="4" s="1"/>
  <c r="AN1959" i="4"/>
  <c r="AJ1959" i="4" s="1"/>
  <c r="G1959" i="4" s="1"/>
  <c r="AN1521" i="4"/>
  <c r="AJ1521" i="4" s="1"/>
  <c r="G1521" i="4" s="1"/>
  <c r="AN657" i="4"/>
  <c r="AJ657" i="4" s="1"/>
  <c r="G657" i="4" s="1"/>
  <c r="AN1743" i="4"/>
  <c r="AJ1743" i="4" s="1"/>
  <c r="G1743" i="4" s="1"/>
  <c r="AN2966" i="4"/>
  <c r="AJ2966" i="4" s="1"/>
  <c r="G2966" i="4" s="1"/>
  <c r="AN2089" i="4"/>
  <c r="AJ2089" i="4" s="1"/>
  <c r="G2089" i="4" s="1"/>
  <c r="AN2671" i="4"/>
  <c r="AJ2671" i="4" s="1"/>
  <c r="G2671" i="4" s="1"/>
  <c r="AN1905" i="4"/>
  <c r="AJ1905" i="4" s="1"/>
  <c r="G1905" i="4" s="1"/>
  <c r="AN2250" i="4"/>
  <c r="AJ2250" i="4" s="1"/>
  <c r="G2250" i="4" s="1"/>
  <c r="AN529" i="4"/>
  <c r="AJ529" i="4" s="1"/>
  <c r="G529" i="4" s="1"/>
  <c r="AN911" i="4"/>
  <c r="AJ911" i="4" s="1"/>
  <c r="G911" i="4" s="1"/>
  <c r="AN2042" i="4"/>
  <c r="AJ2042" i="4" s="1"/>
  <c r="G2042" i="4" s="1"/>
  <c r="AN2639" i="4"/>
  <c r="AJ2639" i="4" s="1"/>
  <c r="G2639" i="4" s="1"/>
  <c r="AN604" i="4"/>
  <c r="AJ604" i="4" s="1"/>
  <c r="G604" i="4" s="1"/>
  <c r="AN2679" i="4"/>
  <c r="AJ2679" i="4" s="1"/>
  <c r="G2679" i="4" s="1"/>
  <c r="AN1823" i="4"/>
  <c r="AJ1823" i="4" s="1"/>
  <c r="G1823" i="4" s="1"/>
  <c r="AN1223" i="4"/>
  <c r="AJ1223" i="4" s="1"/>
  <c r="G1223" i="4" s="1"/>
  <c r="AN1167" i="4"/>
  <c r="AJ1167" i="4" s="1"/>
  <c r="G1167" i="4" s="1"/>
  <c r="AN1121" i="4"/>
  <c r="AJ1121" i="4" s="1"/>
  <c r="G1121" i="4" s="1"/>
  <c r="AN2889" i="4"/>
  <c r="AJ2889" i="4" s="1"/>
  <c r="G2889" i="4" s="1"/>
  <c r="AN1512" i="4"/>
  <c r="AJ1512" i="4" s="1"/>
  <c r="G1512" i="4" s="1"/>
  <c r="AN513" i="4"/>
  <c r="AJ513" i="4" s="1"/>
  <c r="G513" i="4" s="1"/>
  <c r="AN556" i="4"/>
  <c r="AJ556" i="4" s="1"/>
  <c r="G556" i="4" s="1"/>
  <c r="AN259" i="4"/>
  <c r="AJ259" i="4" s="1"/>
  <c r="G259" i="4" s="1"/>
  <c r="AN1230" i="4"/>
  <c r="AJ1230" i="4" s="1"/>
  <c r="G1230" i="4" s="1"/>
  <c r="AN1431" i="4"/>
  <c r="AJ1431" i="4" s="1"/>
  <c r="G1431" i="4" s="1"/>
  <c r="AN564" i="4"/>
  <c r="AJ564" i="4" s="1"/>
  <c r="G564" i="4" s="1"/>
  <c r="AN2501" i="4"/>
  <c r="AJ2501" i="4" s="1"/>
  <c r="G2501" i="4" s="1"/>
  <c r="AN1112" i="4"/>
  <c r="AJ1112" i="4" s="1"/>
  <c r="G1112" i="4" s="1"/>
  <c r="AN1695" i="4"/>
  <c r="AJ1695" i="4" s="1"/>
  <c r="G1695" i="4" s="1"/>
  <c r="AN2937" i="4"/>
  <c r="AJ2937" i="4" s="1"/>
  <c r="G2937" i="4" s="1"/>
  <c r="AN2121" i="4"/>
  <c r="AJ2121" i="4" s="1"/>
  <c r="G2121" i="4" s="1"/>
  <c r="AN1895" i="4"/>
  <c r="AJ1895" i="4" s="1"/>
  <c r="G1895" i="4" s="1"/>
  <c r="AN1344" i="4"/>
  <c r="AJ1344" i="4" s="1"/>
  <c r="G1344" i="4" s="1"/>
  <c r="AN689" i="4"/>
  <c r="AJ689" i="4" s="1"/>
  <c r="G689" i="4" s="1"/>
  <c r="AN2297" i="4"/>
  <c r="AJ2297" i="4" s="1"/>
  <c r="G2297" i="4" s="1"/>
  <c r="AN2180" i="4"/>
  <c r="AJ2180" i="4" s="1"/>
  <c r="G2180" i="4" s="1"/>
  <c r="AN780" i="4"/>
  <c r="AJ780" i="4" s="1"/>
  <c r="G780" i="4" s="1"/>
  <c r="AN1503" i="4"/>
  <c r="AJ1503" i="4" s="1"/>
  <c r="G1503" i="4" s="1"/>
  <c r="AN1168" i="4"/>
  <c r="AJ1168" i="4" s="1"/>
  <c r="G1168" i="4" s="1"/>
  <c r="AN2087" i="4"/>
  <c r="AJ2087" i="4" s="1"/>
  <c r="G2087" i="4" s="1"/>
  <c r="AN1929" i="4"/>
  <c r="AJ1929" i="4" s="1"/>
  <c r="G1929" i="4" s="1"/>
  <c r="AN2752" i="4"/>
  <c r="AJ2752" i="4" s="1"/>
  <c r="G2752" i="4" s="1"/>
  <c r="AN1935" i="4"/>
  <c r="AJ1935" i="4" s="1"/>
  <c r="G1935" i="4" s="1"/>
  <c r="AN1670" i="4"/>
  <c r="AJ1670" i="4" s="1"/>
  <c r="G1670" i="4" s="1"/>
  <c r="AN1033" i="4"/>
  <c r="AJ1033" i="4" s="1"/>
  <c r="G1033" i="4" s="1"/>
  <c r="AN823" i="4"/>
  <c r="AJ823" i="4" s="1"/>
  <c r="G823" i="4" s="1"/>
  <c r="AN1043" i="4"/>
  <c r="AJ1043" i="4" s="1"/>
  <c r="G1043" i="4" s="1"/>
  <c r="AN514" i="4"/>
  <c r="AJ514" i="4" s="1"/>
  <c r="G514" i="4" s="1"/>
  <c r="AN1239" i="4"/>
  <c r="AJ1239" i="4" s="1"/>
  <c r="G1239" i="4" s="1"/>
  <c r="AN1211" i="4"/>
  <c r="AJ1211" i="4" s="1"/>
  <c r="G1211" i="4" s="1"/>
  <c r="AN2577" i="4"/>
  <c r="AJ2577" i="4" s="1"/>
  <c r="G2577" i="4" s="1"/>
  <c r="AN2590" i="4"/>
  <c r="AJ2590" i="4" s="1"/>
  <c r="G2590" i="4" s="1"/>
  <c r="AN2644" i="4"/>
  <c r="AJ2644" i="4" s="1"/>
  <c r="G2644" i="4" s="1"/>
  <c r="AN1567" i="4"/>
  <c r="AJ1567" i="4" s="1"/>
  <c r="G1567" i="4" s="1"/>
  <c r="AN1507" i="4"/>
  <c r="AJ1507" i="4" s="1"/>
  <c r="G1507" i="4" s="1"/>
  <c r="AN1232" i="4"/>
  <c r="AJ1232" i="4" s="1"/>
  <c r="G1232" i="4" s="1"/>
  <c r="AN2103" i="4"/>
  <c r="AJ2103" i="4" s="1"/>
  <c r="G2103" i="4" s="1"/>
  <c r="AN2211" i="4"/>
  <c r="AJ2211" i="4" s="1"/>
  <c r="G2211" i="4" s="1"/>
  <c r="AN2462" i="4"/>
  <c r="AJ2462" i="4" s="1"/>
  <c r="G2462" i="4" s="1"/>
  <c r="AN1782" i="4"/>
  <c r="AJ1782" i="4" s="1"/>
  <c r="G1782" i="4" s="1"/>
  <c r="AN1275" i="4"/>
  <c r="AJ1275" i="4" s="1"/>
  <c r="G1275" i="4" s="1"/>
  <c r="AN641" i="4"/>
  <c r="AJ641" i="4" s="1"/>
  <c r="G641" i="4" s="1"/>
  <c r="AN820" i="4"/>
  <c r="AJ820" i="4" s="1"/>
  <c r="G820" i="4" s="1"/>
  <c r="AN1299" i="4"/>
  <c r="AJ1299" i="4" s="1"/>
  <c r="G1299" i="4" s="1"/>
  <c r="AN1568" i="4"/>
  <c r="AJ1568" i="4" s="1"/>
  <c r="G1568" i="4" s="1"/>
  <c r="AN163" i="4"/>
  <c r="AJ163" i="4" s="1"/>
  <c r="G163" i="4" s="1"/>
  <c r="AN601" i="4"/>
  <c r="AJ601" i="4" s="1"/>
  <c r="G601" i="4" s="1"/>
  <c r="AN1646" i="4"/>
  <c r="AJ1646" i="4" s="1"/>
  <c r="G1646" i="4" s="1"/>
  <c r="AN395" i="4"/>
  <c r="AJ395" i="4" s="1"/>
  <c r="G395" i="4" s="1"/>
  <c r="AN492" i="4"/>
  <c r="AJ492" i="4" s="1"/>
  <c r="G492" i="4" s="1"/>
  <c r="AN737" i="4"/>
  <c r="AJ737" i="4" s="1"/>
  <c r="G737" i="4" s="1"/>
  <c r="AN1471" i="4"/>
  <c r="AJ1471" i="4" s="1"/>
  <c r="G1471" i="4" s="1"/>
  <c r="AN762" i="4"/>
  <c r="AJ762" i="4" s="1"/>
  <c r="G762" i="4" s="1"/>
  <c r="AN436" i="4"/>
  <c r="AJ436" i="4" s="1"/>
  <c r="G436" i="4" s="1"/>
  <c r="AN2536" i="4"/>
  <c r="AJ2536" i="4" s="1"/>
  <c r="G2536" i="4" s="1"/>
  <c r="AN2346" i="4"/>
  <c r="AJ2346" i="4" s="1"/>
  <c r="G2346" i="4" s="1"/>
  <c r="AN2682" i="4"/>
  <c r="AJ2682" i="4" s="1"/>
  <c r="G2682" i="4" s="1"/>
  <c r="AN2705" i="4"/>
  <c r="AJ2705" i="4" s="1"/>
  <c r="G2705" i="4" s="1"/>
  <c r="AN2980" i="4"/>
  <c r="AJ2980" i="4" s="1"/>
  <c r="G2980" i="4" s="1"/>
  <c r="AN2287" i="4"/>
  <c r="AJ2287" i="4" s="1"/>
  <c r="G2287" i="4" s="1"/>
  <c r="AN1753" i="4"/>
  <c r="AJ1753" i="4" s="1"/>
  <c r="G1753" i="4" s="1"/>
  <c r="AN1393" i="4"/>
  <c r="AJ1393" i="4" s="1"/>
  <c r="G1393" i="4" s="1"/>
  <c r="AN740" i="4"/>
  <c r="AJ740" i="4" s="1"/>
  <c r="G740" i="4" s="1"/>
  <c r="AN1287" i="4"/>
  <c r="AJ1287" i="4" s="1"/>
  <c r="G1287" i="4" s="1"/>
  <c r="AN2944" i="4"/>
  <c r="AJ2944" i="4" s="1"/>
  <c r="G2944" i="4" s="1"/>
  <c r="AN2434" i="4"/>
  <c r="AJ2434" i="4" s="1"/>
  <c r="G2434" i="4" s="1"/>
  <c r="AN1529" i="4"/>
  <c r="AJ1529" i="4" s="1"/>
  <c r="G1529" i="4" s="1"/>
  <c r="AN1808" i="4"/>
  <c r="AJ1808" i="4" s="1"/>
  <c r="G1808" i="4" s="1"/>
  <c r="AN1952" i="4"/>
  <c r="AJ1952" i="4" s="1"/>
  <c r="G1952" i="4" s="1"/>
  <c r="AN1049" i="4"/>
  <c r="AJ1049" i="4" s="1"/>
  <c r="G1049" i="4" s="1"/>
  <c r="AN2545" i="4"/>
  <c r="AJ2545" i="4" s="1"/>
  <c r="G2545" i="4" s="1"/>
  <c r="AN2561" i="4"/>
  <c r="AJ2561" i="4" s="1"/>
  <c r="G2561" i="4" s="1"/>
  <c r="AN1527" i="4"/>
  <c r="AJ1527" i="4" s="1"/>
  <c r="G1527" i="4" s="1"/>
  <c r="AN620" i="4"/>
  <c r="AJ620" i="4" s="1"/>
  <c r="G620" i="4" s="1"/>
  <c r="AN1201" i="4"/>
  <c r="AJ1201" i="4" s="1"/>
  <c r="G1201" i="4" s="1"/>
  <c r="AN491" i="4"/>
  <c r="AJ491" i="4" s="1"/>
  <c r="G491" i="4" s="1"/>
  <c r="AN323" i="4"/>
  <c r="AJ323" i="4" s="1"/>
  <c r="G323" i="4" s="1"/>
  <c r="AN1227" i="4"/>
  <c r="AJ1227" i="4" s="1"/>
  <c r="G1227" i="4" s="1"/>
  <c r="AN2726" i="4"/>
  <c r="AJ2726" i="4" s="1"/>
  <c r="G2726" i="4" s="1"/>
  <c r="AN2681" i="4"/>
  <c r="AJ2681" i="4" s="1"/>
  <c r="G2681" i="4" s="1"/>
  <c r="AN1643" i="4"/>
  <c r="AJ1643" i="4" s="1"/>
  <c r="G1643" i="4" s="1"/>
  <c r="AN1337" i="4"/>
  <c r="AJ1337" i="4" s="1"/>
  <c r="G1337" i="4" s="1"/>
  <c r="AN2007" i="4"/>
  <c r="AJ2007" i="4" s="1"/>
  <c r="G2007" i="4" s="1"/>
  <c r="AN2733" i="4"/>
  <c r="AJ2733" i="4" s="1"/>
  <c r="G2733" i="4" s="1"/>
  <c r="AN2886" i="4"/>
  <c r="AJ2886" i="4" s="1"/>
  <c r="G2886" i="4" s="1"/>
  <c r="AN1868" i="4"/>
  <c r="AJ1868" i="4" s="1"/>
  <c r="G1868" i="4" s="1"/>
  <c r="AN2879" i="4"/>
  <c r="AJ2879" i="4" s="1"/>
  <c r="G2879" i="4" s="1"/>
  <c r="AN2079" i="4"/>
  <c r="AJ2079" i="4" s="1"/>
  <c r="G2079" i="4" s="1"/>
  <c r="AN1664" i="4"/>
  <c r="AJ1664" i="4" s="1"/>
  <c r="G1664" i="4" s="1"/>
  <c r="AN1009" i="4"/>
  <c r="AJ1009" i="4" s="1"/>
  <c r="G1009" i="4" s="1"/>
  <c r="AN299" i="4"/>
  <c r="AJ299" i="4" s="1"/>
  <c r="G299" i="4" s="1"/>
  <c r="AN131" i="4"/>
  <c r="AJ131" i="4" s="1"/>
  <c r="G131" i="4" s="1"/>
  <c r="AN647" i="4"/>
  <c r="AJ647" i="4" s="1"/>
  <c r="G647" i="4" s="1"/>
  <c r="AN403" i="4"/>
  <c r="AJ403" i="4" s="1"/>
  <c r="G403" i="4" s="1"/>
  <c r="AN3018" i="4"/>
  <c r="AJ3018" i="4" s="1"/>
  <c r="G3018" i="4" s="1"/>
  <c r="AN1328" i="4"/>
  <c r="AJ1328" i="4" s="1"/>
  <c r="G1328" i="4" s="1"/>
  <c r="AN1545" i="4"/>
  <c r="AJ1545" i="4" s="1"/>
  <c r="G1545" i="4" s="1"/>
  <c r="AN307" i="4"/>
  <c r="AJ307" i="4" s="1"/>
  <c r="G307" i="4" s="1"/>
  <c r="AN2969" i="4"/>
  <c r="AJ2969" i="4" s="1"/>
  <c r="G2969" i="4" s="1"/>
  <c r="AN1304" i="4"/>
  <c r="AJ1304" i="4" s="1"/>
  <c r="G1304" i="4" s="1"/>
  <c r="AN2535" i="4"/>
  <c r="AJ2535" i="4" s="1"/>
  <c r="G2535" i="4" s="1"/>
  <c r="AN1526" i="4"/>
  <c r="AJ1526" i="4" s="1"/>
  <c r="G1526" i="4" s="1"/>
  <c r="AN1729" i="4"/>
  <c r="AJ1729" i="4" s="1"/>
  <c r="G1729" i="4" s="1"/>
  <c r="AN1369" i="4"/>
  <c r="AJ1369" i="4" s="1"/>
  <c r="G1369" i="4" s="1"/>
  <c r="AN2938" i="4"/>
  <c r="AJ2938" i="4" s="1"/>
  <c r="G2938" i="4" s="1"/>
  <c r="AN2258" i="4"/>
  <c r="AJ2258" i="4" s="1"/>
  <c r="G2258" i="4" s="1"/>
  <c r="AN1248" i="4"/>
  <c r="AJ1248" i="4" s="1"/>
  <c r="G1248" i="4" s="1"/>
  <c r="AN2167" i="4"/>
  <c r="AJ2167" i="4" s="1"/>
  <c r="G2167" i="4" s="1"/>
  <c r="AN1649" i="4"/>
  <c r="AJ1649" i="4" s="1"/>
  <c r="G1649" i="4" s="1"/>
  <c r="AN1374" i="4"/>
  <c r="AJ1374" i="4" s="1"/>
  <c r="G1374" i="4" s="1"/>
  <c r="AN969" i="4"/>
  <c r="AJ969" i="4" s="1"/>
  <c r="G969" i="4" s="1"/>
  <c r="AN915" i="4"/>
  <c r="AJ915" i="4" s="1"/>
  <c r="G915" i="4" s="1"/>
  <c r="AN2929" i="4"/>
  <c r="AJ2929" i="4" s="1"/>
  <c r="G2929" i="4" s="1"/>
  <c r="AN2556" i="4"/>
  <c r="AJ2556" i="4" s="1"/>
  <c r="G2556" i="4" s="1"/>
  <c r="AN2085" i="4"/>
  <c r="AJ2085" i="4" s="1"/>
  <c r="G2085" i="4" s="1"/>
  <c r="AN2717" i="4"/>
  <c r="AJ2717" i="4" s="1"/>
  <c r="G2717" i="4" s="1"/>
  <c r="AN1632" i="4"/>
  <c r="AJ1632" i="4" s="1"/>
  <c r="G1632" i="4" s="1"/>
  <c r="AN2998" i="4"/>
  <c r="AJ2998" i="4" s="1"/>
  <c r="G2998" i="4" s="1"/>
  <c r="AN2393" i="4"/>
  <c r="AJ2393" i="4" s="1"/>
  <c r="G2393" i="4" s="1"/>
  <c r="AN2375" i="4"/>
  <c r="AJ2375" i="4" s="1"/>
  <c r="G2375" i="4" s="1"/>
  <c r="AN2351" i="4"/>
  <c r="AJ2351" i="4" s="1"/>
  <c r="G2351" i="4" s="1"/>
  <c r="AN972" i="4"/>
  <c r="AJ972" i="4" s="1"/>
  <c r="G972" i="4" s="1"/>
  <c r="AN1027" i="4"/>
  <c r="AJ1027" i="4" s="1"/>
  <c r="G1027" i="4" s="1"/>
  <c r="AN825" i="4"/>
  <c r="AJ825" i="4" s="1"/>
  <c r="G825" i="4" s="1"/>
  <c r="AN2932" i="4"/>
  <c r="AJ2932" i="4" s="1"/>
  <c r="G2932" i="4" s="1"/>
  <c r="AN1574" i="4"/>
  <c r="AJ1574" i="4" s="1"/>
  <c r="G1574" i="4" s="1"/>
  <c r="AN2050" i="4"/>
  <c r="AJ2050" i="4" s="1"/>
  <c r="G2050" i="4" s="1"/>
  <c r="AN2135" i="4"/>
  <c r="AJ2135" i="4" s="1"/>
  <c r="G2135" i="4" s="1"/>
  <c r="AN1440" i="4"/>
  <c r="AJ1440" i="4" s="1"/>
  <c r="G1440" i="4" s="1"/>
  <c r="AN2051" i="4"/>
  <c r="AJ2051" i="4" s="1"/>
  <c r="G2051" i="4" s="1"/>
  <c r="AN1830" i="4"/>
  <c r="AJ1830" i="4" s="1"/>
  <c r="G1830" i="4" s="1"/>
  <c r="AN684" i="4"/>
  <c r="AJ684" i="4" s="1"/>
  <c r="G684" i="4" s="1"/>
  <c r="AN555" i="4"/>
  <c r="AJ555" i="4" s="1"/>
  <c r="G555" i="4" s="1"/>
  <c r="AN387" i="4"/>
  <c r="AJ387" i="4" s="1"/>
  <c r="G387" i="4" s="1"/>
  <c r="AN381" i="4"/>
  <c r="AJ381" i="4" s="1"/>
  <c r="G381" i="4" s="1"/>
  <c r="AN2766" i="4"/>
  <c r="AJ2766" i="4" s="1"/>
  <c r="G2766" i="4" s="1"/>
  <c r="AN2945" i="4"/>
  <c r="AJ2945" i="4" s="1"/>
  <c r="G2945" i="4" s="1"/>
  <c r="AN2572" i="4"/>
  <c r="AJ2572" i="4" s="1"/>
  <c r="G2572" i="4" s="1"/>
  <c r="AN2101" i="4"/>
  <c r="AJ2101" i="4" s="1"/>
  <c r="G2101" i="4" s="1"/>
  <c r="AN2722" i="4"/>
  <c r="AJ2722" i="4" s="1"/>
  <c r="G2722" i="4" s="1"/>
  <c r="AN963" i="4"/>
  <c r="AJ963" i="4" s="1"/>
  <c r="G963" i="4" s="1"/>
  <c r="AN1495" i="4"/>
  <c r="AJ1495" i="4" s="1"/>
  <c r="G1495" i="4" s="1"/>
  <c r="AN508" i="4"/>
  <c r="AJ508" i="4" s="1"/>
  <c r="G508" i="4" s="1"/>
  <c r="AN1407" i="4"/>
  <c r="AJ1407" i="4" s="1"/>
  <c r="G1407" i="4" s="1"/>
  <c r="AN575" i="4"/>
  <c r="AJ575" i="4" s="1"/>
  <c r="G575" i="4" s="1"/>
  <c r="AN1126" i="4"/>
  <c r="AJ1126" i="4" s="1"/>
  <c r="G1126" i="4" s="1"/>
  <c r="AN2241" i="4"/>
  <c r="AJ2241" i="4" s="1"/>
  <c r="G2241" i="4" s="1"/>
  <c r="AN2867" i="4"/>
  <c r="AJ2867" i="4" s="1"/>
  <c r="G2867" i="4" s="1"/>
  <c r="AN700" i="4"/>
  <c r="AJ700" i="4" s="1"/>
  <c r="G700" i="4" s="1"/>
  <c r="AN2450" i="4"/>
  <c r="AJ2450" i="4" s="1"/>
  <c r="G2450" i="4" s="1"/>
  <c r="AN1703" i="4"/>
  <c r="AJ1703" i="4" s="1"/>
  <c r="G1703" i="4" s="1"/>
  <c r="AN1134" i="4"/>
  <c r="AJ1134" i="4" s="1"/>
  <c r="G1134" i="4" s="1"/>
  <c r="AN2353" i="4"/>
  <c r="AJ2353" i="4" s="1"/>
  <c r="G2353" i="4" s="1"/>
  <c r="AN2160" i="4"/>
  <c r="AJ2160" i="4" s="1"/>
  <c r="G2160" i="4" s="1"/>
  <c r="AN1627" i="4"/>
  <c r="AJ1627" i="4" s="1"/>
  <c r="G1627" i="4" s="1"/>
  <c r="AN979" i="4"/>
  <c r="AJ979" i="4" s="1"/>
  <c r="G979" i="4" s="1"/>
  <c r="AN70" i="4"/>
  <c r="AJ70" i="4" s="1"/>
  <c r="G70" i="4" s="1"/>
  <c r="AN999" i="4"/>
  <c r="AJ999" i="4" s="1"/>
  <c r="G999" i="4" s="1"/>
  <c r="AN1488" i="4"/>
  <c r="AJ1488" i="4" s="1"/>
  <c r="G1488" i="4" s="1"/>
  <c r="AN2673" i="4"/>
  <c r="AJ2673" i="4" s="1"/>
  <c r="G2673" i="4" s="1"/>
  <c r="AN2532" i="4"/>
  <c r="AJ2532" i="4" s="1"/>
  <c r="G2532" i="4" s="1"/>
  <c r="AN2127" i="4"/>
  <c r="AJ2127" i="4" s="1"/>
  <c r="G2127" i="4" s="1"/>
  <c r="AN2345" i="4"/>
  <c r="AJ2345" i="4" s="1"/>
  <c r="G2345" i="4" s="1"/>
  <c r="AN2374" i="4"/>
  <c r="AJ2374" i="4" s="1"/>
  <c r="G2374" i="4" s="1"/>
  <c r="AN1752" i="4"/>
  <c r="AJ1752" i="4" s="1"/>
  <c r="G1752" i="4" s="1"/>
  <c r="AN1214" i="4"/>
  <c r="AJ1214" i="4" s="1"/>
  <c r="G1214" i="4" s="1"/>
  <c r="AN1375" i="4"/>
  <c r="AJ1375" i="4" s="1"/>
  <c r="G1375" i="4" s="1"/>
  <c r="AN1182" i="4"/>
  <c r="AJ1182" i="4" s="1"/>
  <c r="G1182" i="4" s="1"/>
  <c r="AN713" i="4"/>
  <c r="AJ713" i="4" s="1"/>
  <c r="G713" i="4" s="1"/>
  <c r="AN1776" i="4"/>
  <c r="AJ1776" i="4" s="1"/>
  <c r="G1776" i="4" s="1"/>
  <c r="AN2985" i="4"/>
  <c r="AJ2985" i="4" s="1"/>
  <c r="G2985" i="4" s="1"/>
  <c r="AN2169" i="4"/>
  <c r="AJ2169" i="4" s="1"/>
  <c r="G2169" i="4" s="1"/>
  <c r="AN2568" i="4"/>
  <c r="AJ2568" i="4" s="1"/>
  <c r="G2568" i="4" s="1"/>
  <c r="AN1739" i="4"/>
  <c r="AJ1739" i="4" s="1"/>
  <c r="G1739" i="4" s="1"/>
  <c r="AN2900" i="4"/>
  <c r="AJ2900" i="4" s="1"/>
  <c r="G2900" i="4" s="1"/>
  <c r="AN2093" i="4"/>
  <c r="AJ2093" i="4" s="1"/>
  <c r="G2093" i="4" s="1"/>
  <c r="AN1592" i="4"/>
  <c r="AJ1592" i="4" s="1"/>
  <c r="G1592" i="4" s="1"/>
  <c r="AN1543" i="4"/>
  <c r="AJ1543" i="4" s="1"/>
  <c r="G1543" i="4" s="1"/>
  <c r="AN311" i="4"/>
  <c r="AJ311" i="4" s="1"/>
  <c r="G311" i="4" s="1"/>
  <c r="AN577" i="4"/>
  <c r="AJ577" i="4" s="1"/>
  <c r="G577" i="4" s="1"/>
  <c r="AN874" i="4"/>
  <c r="AJ874" i="4" s="1"/>
  <c r="G874" i="4" s="1"/>
  <c r="AN2424" i="4"/>
  <c r="AJ2424" i="4" s="1"/>
  <c r="G2424" i="4" s="1"/>
  <c r="AN2017" i="4"/>
  <c r="AJ2017" i="4" s="1"/>
  <c r="G2017" i="4" s="1"/>
  <c r="AN2629" i="4"/>
  <c r="AJ2629" i="4" s="1"/>
  <c r="G2629" i="4" s="1"/>
  <c r="AN1177" i="4"/>
  <c r="AJ1177" i="4" s="1"/>
  <c r="G1177" i="4" s="1"/>
  <c r="AN2265" i="4"/>
  <c r="AJ2265" i="4" s="1"/>
  <c r="G2265" i="4" s="1"/>
  <c r="AN2205" i="4"/>
  <c r="AJ2205" i="4" s="1"/>
  <c r="G2205" i="4" s="1"/>
  <c r="AN2116" i="4"/>
  <c r="AJ2116" i="4" s="1"/>
  <c r="G2116" i="4" s="1"/>
  <c r="AN1704" i="4"/>
  <c r="AJ1704" i="4" s="1"/>
  <c r="G1704" i="4" s="1"/>
  <c r="AN2059" i="4"/>
  <c r="AJ2059" i="4" s="1"/>
  <c r="G2059" i="4" s="1"/>
  <c r="AN716" i="4"/>
  <c r="AJ716" i="4" s="1"/>
  <c r="G716" i="4" s="1"/>
  <c r="AN2072" i="4"/>
  <c r="AJ2072" i="4" s="1"/>
  <c r="G2072" i="4" s="1"/>
  <c r="AN778" i="4"/>
  <c r="AJ778" i="4" s="1"/>
  <c r="G778" i="4" s="1"/>
  <c r="AN751" i="4"/>
  <c r="AJ751" i="4" s="1"/>
  <c r="G751" i="4" s="1"/>
  <c r="AN451" i="4"/>
  <c r="AJ451" i="4" s="1"/>
  <c r="G451" i="4" s="1"/>
  <c r="AN1904" i="4"/>
  <c r="AJ1904" i="4" s="1"/>
  <c r="G1904" i="4" s="1"/>
  <c r="AN931" i="4"/>
  <c r="AJ931" i="4" s="1"/>
  <c r="G931" i="4" s="1"/>
  <c r="AN1319" i="4"/>
  <c r="AJ1319" i="4" s="1"/>
  <c r="G1319" i="4" s="1"/>
  <c r="AN1395" i="4"/>
  <c r="AJ1395" i="4" s="1"/>
  <c r="G1395" i="4" s="1"/>
  <c r="AN2392" i="4"/>
  <c r="AJ2392" i="4" s="1"/>
  <c r="G2392" i="4" s="1"/>
  <c r="AN1559" i="4"/>
  <c r="AJ1559" i="4" s="1"/>
  <c r="G1559" i="4" s="1"/>
  <c r="AN2665" i="4"/>
  <c r="AJ2665" i="4" s="1"/>
  <c r="G2665" i="4" s="1"/>
  <c r="AN1875" i="4"/>
  <c r="AJ1875" i="4" s="1"/>
  <c r="G1875" i="4" s="1"/>
  <c r="AN2947" i="4"/>
  <c r="AJ2947" i="4" s="1"/>
  <c r="G2947" i="4" s="1"/>
  <c r="AN2713" i="4"/>
  <c r="AJ2713" i="4" s="1"/>
  <c r="G2713" i="4" s="1"/>
  <c r="AN1937" i="4"/>
  <c r="AJ1937" i="4" s="1"/>
  <c r="G1937" i="4" s="1"/>
  <c r="AN1577" i="4"/>
  <c r="AJ1577" i="4" s="1"/>
  <c r="G1577" i="4" s="1"/>
  <c r="AN27" i="4"/>
  <c r="AJ27" i="4" s="1"/>
  <c r="G27" i="4" s="1"/>
  <c r="AN54" i="4"/>
  <c r="AJ54" i="4" s="1"/>
  <c r="G54" i="4" s="1"/>
  <c r="AN1598" i="4"/>
  <c r="AJ1598" i="4" s="1"/>
  <c r="G1598" i="4" s="1"/>
  <c r="AN2641" i="4"/>
  <c r="AJ2641" i="4" s="1"/>
  <c r="G2641" i="4" s="1"/>
  <c r="AN2159" i="4"/>
  <c r="AJ2159" i="4" s="1"/>
  <c r="G2159" i="4" s="1"/>
  <c r="AN1852" i="4"/>
  <c r="AJ1852" i="4" s="1"/>
  <c r="G1852" i="4" s="1"/>
  <c r="AN2061" i="4"/>
  <c r="AJ2061" i="4" s="1"/>
  <c r="G2061" i="4" s="1"/>
  <c r="AN1560" i="4"/>
  <c r="AJ1560" i="4" s="1"/>
  <c r="G1560" i="4" s="1"/>
  <c r="AN1651" i="4"/>
  <c r="AJ1651" i="4" s="1"/>
  <c r="G1651" i="4" s="1"/>
  <c r="AN2698" i="4"/>
  <c r="AJ2698" i="4" s="1"/>
  <c r="G2698" i="4" s="1"/>
  <c r="AN2230" i="4"/>
  <c r="AJ2230" i="4" s="1"/>
  <c r="G2230" i="4" s="1"/>
  <c r="AN2046" i="4"/>
  <c r="AJ2046" i="4" s="1"/>
  <c r="G2046" i="4" s="1"/>
  <c r="AN1960" i="4"/>
  <c r="AJ1960" i="4" s="1"/>
  <c r="G1960" i="4" s="1"/>
  <c r="AN866" i="4"/>
  <c r="AJ866" i="4" s="1"/>
  <c r="G866" i="4" s="1"/>
  <c r="AN732" i="4"/>
  <c r="AJ732" i="4" s="1"/>
  <c r="G732" i="4" s="1"/>
  <c r="AN1050" i="4"/>
  <c r="AJ1050" i="4" s="1"/>
  <c r="G1050" i="4" s="1"/>
  <c r="AN2438" i="4"/>
  <c r="AJ2438" i="4" s="1"/>
  <c r="G2438" i="4" s="1"/>
  <c r="AN2854" i="4"/>
  <c r="AJ2854" i="4" s="1"/>
  <c r="G2854" i="4" s="1"/>
  <c r="AN2204" i="4"/>
  <c r="AJ2204" i="4" s="1"/>
  <c r="G2204" i="4" s="1"/>
  <c r="AN1879" i="4"/>
  <c r="AJ1879" i="4" s="1"/>
  <c r="G1879" i="4" s="1"/>
  <c r="AN1946" i="4"/>
  <c r="AJ1946" i="4" s="1"/>
  <c r="G1946" i="4" s="1"/>
  <c r="AN1519" i="4"/>
  <c r="AJ1519" i="4" s="1"/>
  <c r="G1519" i="4" s="1"/>
  <c r="AN3014" i="4"/>
  <c r="AJ3014" i="4" s="1"/>
  <c r="G3014" i="4" s="1"/>
  <c r="AN2692" i="4"/>
  <c r="AJ2692" i="4" s="1"/>
  <c r="G2692" i="4" s="1"/>
  <c r="AN2777" i="4"/>
  <c r="AJ2777" i="4" s="1"/>
  <c r="G2777" i="4" s="1"/>
  <c r="AN1004" i="4"/>
  <c r="AJ1004" i="4" s="1"/>
  <c r="G1004" i="4" s="1"/>
  <c r="AN586" i="4"/>
  <c r="AJ586" i="4" s="1"/>
  <c r="G586" i="4" s="1"/>
  <c r="AN602" i="4"/>
  <c r="AJ602" i="4" s="1"/>
  <c r="G602" i="4" s="1"/>
  <c r="AN1166" i="4"/>
  <c r="AJ1166" i="4" s="1"/>
  <c r="G1166" i="4" s="1"/>
  <c r="AN2472" i="4"/>
  <c r="AJ2472" i="4" s="1"/>
  <c r="G2472" i="4" s="1"/>
  <c r="AN2485" i="4"/>
  <c r="AJ2485" i="4" s="1"/>
  <c r="G2485" i="4" s="1"/>
  <c r="AN2215" i="4"/>
  <c r="AJ2215" i="4" s="1"/>
  <c r="G2215" i="4" s="1"/>
  <c r="AN2657" i="4"/>
  <c r="AJ2657" i="4" s="1"/>
  <c r="G2657" i="4" s="1"/>
  <c r="AN2410" i="4"/>
  <c r="AJ2410" i="4" s="1"/>
  <c r="G2410" i="4" s="1"/>
  <c r="AN2743" i="4"/>
  <c r="AJ2743" i="4" s="1"/>
  <c r="G2743" i="4" s="1"/>
  <c r="AN1144" i="4"/>
  <c r="AJ1144" i="4" s="1"/>
  <c r="G1144" i="4" s="1"/>
  <c r="AN1903" i="4"/>
  <c r="AJ1903" i="4" s="1"/>
  <c r="G1903" i="4" s="1"/>
  <c r="AN1034" i="4"/>
  <c r="AJ1034" i="4" s="1"/>
  <c r="G1034" i="4" s="1"/>
  <c r="AN650" i="4"/>
  <c r="AJ650" i="4" s="1"/>
  <c r="G650" i="4" s="1"/>
  <c r="AN1919" i="4"/>
  <c r="AJ1919" i="4" s="1"/>
  <c r="G1919" i="4" s="1"/>
  <c r="AN1740" i="4"/>
  <c r="AJ1740" i="4" s="1"/>
  <c r="G1740" i="4" s="1"/>
  <c r="AN2329" i="4"/>
  <c r="AJ2329" i="4" s="1"/>
  <c r="G2329" i="4" s="1"/>
  <c r="AN1686" i="4"/>
  <c r="AJ1686" i="4" s="1"/>
  <c r="G1686" i="4" s="1"/>
  <c r="AN332" i="4"/>
  <c r="AJ332" i="4" s="1"/>
  <c r="G332" i="4" s="1"/>
  <c r="AN1026" i="4"/>
  <c r="AJ1026" i="4" s="1"/>
  <c r="G1026" i="4" s="1"/>
  <c r="AN134" i="4"/>
  <c r="AJ134" i="4" s="1"/>
  <c r="G134" i="4" s="1"/>
  <c r="AN1390" i="4"/>
  <c r="AJ1390" i="4" s="1"/>
  <c r="G1390" i="4" s="1"/>
  <c r="AN593" i="4"/>
  <c r="AJ593" i="4" s="1"/>
  <c r="G593" i="4" s="1"/>
  <c r="AN349" i="4"/>
  <c r="AJ349" i="4" s="1"/>
  <c r="G349" i="4" s="1"/>
  <c r="AN914" i="4"/>
  <c r="AJ914" i="4" s="1"/>
  <c r="G914" i="4" s="1"/>
  <c r="AN22" i="4"/>
  <c r="AJ22" i="4" s="1"/>
  <c r="G22" i="4" s="1"/>
  <c r="AN453" i="4"/>
  <c r="AJ453" i="4" s="1"/>
  <c r="G453" i="4" s="1"/>
  <c r="AN1335" i="4"/>
  <c r="AJ1335" i="4" s="1"/>
  <c r="G1335" i="4" s="1"/>
  <c r="AN1142" i="4"/>
  <c r="AJ1142" i="4" s="1"/>
  <c r="G1142" i="4" s="1"/>
  <c r="AN483" i="4"/>
  <c r="AJ483" i="4" s="1"/>
  <c r="G483" i="4" s="1"/>
  <c r="AN238" i="4"/>
  <c r="AJ238" i="4" s="1"/>
  <c r="G238" i="4" s="1"/>
  <c r="AN1295" i="4"/>
  <c r="AJ1295" i="4" s="1"/>
  <c r="G1295" i="4" s="1"/>
  <c r="AN397" i="4"/>
  <c r="AJ397" i="4" s="1"/>
  <c r="G397" i="4" s="1"/>
  <c r="AN1097" i="4"/>
  <c r="AJ1097" i="4" s="1"/>
  <c r="G1097" i="4" s="1"/>
  <c r="AN1171" i="4"/>
  <c r="AJ1171" i="4" s="1"/>
  <c r="G1171" i="4" s="1"/>
  <c r="AN859" i="4"/>
  <c r="AJ859" i="4" s="1"/>
  <c r="G859" i="4" s="1"/>
  <c r="AN295" i="4"/>
  <c r="AJ295" i="4" s="1"/>
  <c r="G295" i="4" s="1"/>
  <c r="AN1424" i="4"/>
  <c r="AJ1424" i="4" s="1"/>
  <c r="G1424" i="4" s="1"/>
  <c r="AN2076" i="4"/>
  <c r="AJ2076" i="4" s="1"/>
  <c r="G2076" i="4" s="1"/>
  <c r="AN2218" i="4"/>
  <c r="AJ2218" i="4" s="1"/>
  <c r="G2218" i="4" s="1"/>
  <c r="AN2468" i="4"/>
  <c r="AJ2468" i="4" s="1"/>
  <c r="G2468" i="4" s="1"/>
  <c r="AN2436" i="4"/>
  <c r="AJ2436" i="4" s="1"/>
  <c r="G2436" i="4" s="1"/>
  <c r="AN1887" i="4"/>
  <c r="AJ1887" i="4" s="1"/>
  <c r="G1887" i="4" s="1"/>
  <c r="AN2755" i="4"/>
  <c r="AJ2755" i="4" s="1"/>
  <c r="G2755" i="4" s="1"/>
  <c r="AN2148" i="4"/>
  <c r="AJ2148" i="4" s="1"/>
  <c r="G2148" i="4" s="1"/>
  <c r="AN1671" i="4"/>
  <c r="AJ1671" i="4" s="1"/>
  <c r="G1671" i="4" s="1"/>
  <c r="AN1281" i="4"/>
  <c r="AJ1281" i="4" s="1"/>
  <c r="G1281" i="4" s="1"/>
  <c r="AN730" i="4"/>
  <c r="AJ730" i="4" s="1"/>
  <c r="G730" i="4" s="1"/>
  <c r="AN644" i="4"/>
  <c r="AJ644" i="4" s="1"/>
  <c r="G644" i="4" s="1"/>
  <c r="AN523" i="4"/>
  <c r="AJ523" i="4" s="1"/>
  <c r="G523" i="4" s="1"/>
  <c r="AN355" i="4"/>
  <c r="AJ355" i="4" s="1"/>
  <c r="G355" i="4" s="1"/>
  <c r="AN2972" i="4"/>
  <c r="AJ2972" i="4" s="1"/>
  <c r="G2972" i="4" s="1"/>
  <c r="AN1489" i="4"/>
  <c r="AJ1489" i="4" s="1"/>
  <c r="G1489" i="4" s="1"/>
  <c r="AN2908" i="4"/>
  <c r="AJ2908" i="4" s="1"/>
  <c r="G2908" i="4" s="1"/>
  <c r="AN2460" i="4"/>
  <c r="AJ2460" i="4" s="1"/>
  <c r="G2460" i="4" s="1"/>
  <c r="AN2049" i="4"/>
  <c r="AJ2049" i="4" s="1"/>
  <c r="G2049" i="4" s="1"/>
  <c r="AN1689" i="4"/>
  <c r="AJ1689" i="4" s="1"/>
  <c r="G1689" i="4" s="1"/>
  <c r="AN1780" i="4"/>
  <c r="AJ1780" i="4" s="1"/>
  <c r="G1780" i="4" s="1"/>
  <c r="AN297" i="4"/>
  <c r="AJ297" i="4" s="1"/>
  <c r="G297" i="4" s="1"/>
  <c r="AN446" i="4"/>
  <c r="AJ446" i="4" s="1"/>
  <c r="G446" i="4" s="1"/>
  <c r="AN2700" i="4"/>
  <c r="AJ2700" i="4" s="1"/>
  <c r="G2700" i="4" s="1"/>
  <c r="AN1862" i="4"/>
  <c r="AJ1862" i="4" s="1"/>
  <c r="G1862" i="4" s="1"/>
  <c r="AN2284" i="4"/>
  <c r="AJ2284" i="4" s="1"/>
  <c r="G2284" i="4" s="1"/>
  <c r="AN2841" i="4"/>
  <c r="AJ2841" i="4" s="1"/>
  <c r="G2841" i="4" s="1"/>
  <c r="AN2637" i="4"/>
  <c r="AJ2637" i="4" s="1"/>
  <c r="G2637" i="4" s="1"/>
  <c r="AN2465" i="4"/>
  <c r="AJ2465" i="4" s="1"/>
  <c r="G2465" i="4" s="1"/>
  <c r="AN2896" i="4"/>
  <c r="AJ2896" i="4" s="1"/>
  <c r="G2896" i="4" s="1"/>
  <c r="AN2505" i="4"/>
  <c r="AJ2505" i="4" s="1"/>
  <c r="G2505" i="4" s="1"/>
  <c r="AN1799" i="4"/>
  <c r="AJ1799" i="4" s="1"/>
  <c r="G1799" i="4" s="1"/>
  <c r="AN610" i="4"/>
  <c r="AJ610" i="4" s="1"/>
  <c r="G610" i="4" s="1"/>
  <c r="AN871" i="4"/>
  <c r="AJ871" i="4" s="1"/>
  <c r="G871" i="4" s="1"/>
  <c r="AN1259" i="4"/>
  <c r="AJ1259" i="4" s="1"/>
  <c r="G1259" i="4" s="1"/>
  <c r="AN913" i="4"/>
  <c r="AJ913" i="4" s="1"/>
  <c r="G913" i="4" s="1"/>
  <c r="AN338" i="4"/>
  <c r="AJ338" i="4" s="1"/>
  <c r="G338" i="4" s="1"/>
  <c r="AN2405" i="4"/>
  <c r="AJ2405" i="4" s="1"/>
  <c r="G2405" i="4" s="1"/>
  <c r="AN2078" i="4"/>
  <c r="AJ2078" i="4" s="1"/>
  <c r="G2078" i="4" s="1"/>
  <c r="AN1240" i="4"/>
  <c r="AJ1240" i="4" s="1"/>
  <c r="G1240" i="4" s="1"/>
  <c r="AN1774" i="4"/>
  <c r="AJ1774" i="4" s="1"/>
  <c r="G1774" i="4" s="1"/>
  <c r="AN2670" i="4"/>
  <c r="AJ2670" i="4" s="1"/>
  <c r="G2670" i="4" s="1"/>
  <c r="AN2263" i="4"/>
  <c r="AJ2263" i="4" s="1"/>
  <c r="G2263" i="4" s="1"/>
  <c r="AN1723" i="4"/>
  <c r="AJ1723" i="4" s="1"/>
  <c r="G1723" i="4" s="1"/>
  <c r="AN1472" i="4"/>
  <c r="AJ1472" i="4" s="1"/>
  <c r="G1472" i="4" s="1"/>
  <c r="AN1518" i="4"/>
  <c r="AJ1518" i="4" s="1"/>
  <c r="G1518" i="4" s="1"/>
  <c r="AN1711" i="4"/>
  <c r="AJ1711" i="4" s="1"/>
  <c r="G1711" i="4" s="1"/>
  <c r="AN107" i="4"/>
  <c r="AJ107" i="4" s="1"/>
  <c r="G107" i="4" s="1"/>
  <c r="AN594" i="4"/>
  <c r="AJ594" i="4" s="1"/>
  <c r="G594" i="4" s="1"/>
  <c r="AN394" i="4"/>
  <c r="AJ394" i="4" s="1"/>
  <c r="G394" i="4" s="1"/>
  <c r="AN379" i="4"/>
  <c r="AJ379" i="4" s="1"/>
  <c r="G379" i="4" s="1"/>
  <c r="AN714" i="4"/>
  <c r="AJ714" i="4" s="1"/>
  <c r="G714" i="4" s="1"/>
  <c r="AN505" i="4"/>
  <c r="AJ505" i="4" s="1"/>
  <c r="G505" i="4" s="1"/>
  <c r="AN86" i="4"/>
  <c r="AJ86" i="4" s="1"/>
  <c r="G86" i="4" s="1"/>
  <c r="AN2068" i="4"/>
  <c r="AJ2068" i="4" s="1"/>
  <c r="G2068" i="4" s="1"/>
  <c r="AN2482" i="4"/>
  <c r="AJ2482" i="4" s="1"/>
  <c r="G2482" i="4" s="1"/>
  <c r="AN2663" i="4"/>
  <c r="AJ2663" i="4" s="1"/>
  <c r="G2663" i="4" s="1"/>
  <c r="AN1647" i="4"/>
  <c r="AJ1647" i="4" s="1"/>
  <c r="G1647" i="4" s="1"/>
  <c r="AN819" i="4"/>
  <c r="AJ819" i="4" s="1"/>
  <c r="G819" i="4" s="1"/>
  <c r="AN628" i="4"/>
  <c r="AJ628" i="4" s="1"/>
  <c r="G628" i="4" s="1"/>
  <c r="AN30" i="4"/>
  <c r="AJ30" i="4" s="1"/>
  <c r="G30" i="4" s="1"/>
  <c r="AN3034" i="4"/>
  <c r="AJ3034" i="4" s="1"/>
  <c r="G3034" i="4" s="1"/>
  <c r="AN2166" i="4"/>
  <c r="AJ2166" i="4" s="1"/>
  <c r="G2166" i="4" s="1"/>
  <c r="AN1867" i="4"/>
  <c r="AJ1867" i="4" s="1"/>
  <c r="G1867" i="4" s="1"/>
  <c r="AN1859" i="4"/>
  <c r="AJ1859" i="4" s="1"/>
  <c r="G1859" i="4" s="1"/>
  <c r="AN2504" i="4"/>
  <c r="AJ2504" i="4" s="1"/>
  <c r="G2504" i="4" s="1"/>
  <c r="AN3028" i="4"/>
  <c r="AJ3028" i="4" s="1"/>
  <c r="G3028" i="4" s="1"/>
  <c r="AN1089" i="4"/>
  <c r="AJ1089" i="4" s="1"/>
  <c r="G1089" i="4" s="1"/>
  <c r="AN2316" i="4"/>
  <c r="AJ2316" i="4" s="1"/>
  <c r="G2316" i="4" s="1"/>
  <c r="AN1553" i="4"/>
  <c r="AJ1553" i="4" s="1"/>
  <c r="G1553" i="4" s="1"/>
  <c r="AN2943" i="4"/>
  <c r="AJ2943" i="4" s="1"/>
  <c r="G2943" i="4" s="1"/>
  <c r="AN2814" i="4"/>
  <c r="AJ2814" i="4" s="1"/>
  <c r="G2814" i="4" s="1"/>
  <c r="AN2172" i="4"/>
  <c r="AJ2172" i="4" s="1"/>
  <c r="G2172" i="4" s="1"/>
  <c r="AN1822" i="4"/>
  <c r="AJ1822" i="4" s="1"/>
  <c r="G1822" i="4" s="1"/>
  <c r="AN1336" i="4"/>
  <c r="AJ1336" i="4" s="1"/>
  <c r="G1336" i="4" s="1"/>
  <c r="AN927" i="4"/>
  <c r="AJ927" i="4" s="1"/>
  <c r="G927" i="4" s="1"/>
  <c r="AN389" i="4"/>
  <c r="AJ389" i="4" s="1"/>
  <c r="G389" i="4" s="1"/>
  <c r="AN897" i="4"/>
  <c r="AJ897" i="4" s="1"/>
  <c r="G897" i="4" s="1"/>
  <c r="AN2913" i="4"/>
  <c r="AJ2913" i="4" s="1"/>
  <c r="G2913" i="4" s="1"/>
  <c r="AN2433" i="4"/>
  <c r="AJ2433" i="4" s="1"/>
  <c r="G2433" i="4" s="1"/>
  <c r="AN1707" i="4"/>
  <c r="AJ1707" i="4" s="1"/>
  <c r="G1707" i="4" s="1"/>
  <c r="AN1401" i="4"/>
  <c r="AJ1401" i="4" s="1"/>
  <c r="G1401" i="4" s="1"/>
  <c r="AN2268" i="4"/>
  <c r="AJ2268" i="4" s="1"/>
  <c r="G2268" i="4" s="1"/>
  <c r="AN1792" i="4"/>
  <c r="AJ1792" i="4" s="1"/>
  <c r="G1792" i="4" s="1"/>
  <c r="AN1748" i="4"/>
  <c r="AJ1748" i="4" s="1"/>
  <c r="G1748" i="4" s="1"/>
  <c r="AN2471" i="4"/>
  <c r="AJ2471" i="4" s="1"/>
  <c r="G2471" i="4" s="1"/>
  <c r="AN2034" i="4"/>
  <c r="AJ2034" i="4" s="1"/>
  <c r="G2034" i="4" s="1"/>
  <c r="AN1448" i="4"/>
  <c r="AJ1448" i="4" s="1"/>
  <c r="G1448" i="4" s="1"/>
  <c r="AN2625" i="4"/>
  <c r="AJ2625" i="4" s="1"/>
  <c r="G2625" i="4" s="1"/>
  <c r="AN2095" i="4"/>
  <c r="AJ2095" i="4" s="1"/>
  <c r="G2095" i="4" s="1"/>
  <c r="AN1451" i="4"/>
  <c r="AJ1451" i="4" s="1"/>
  <c r="G1451" i="4" s="1"/>
  <c r="AN1073" i="4"/>
  <c r="AJ1073" i="4" s="1"/>
  <c r="G1073" i="4" s="1"/>
  <c r="AN363" i="4"/>
  <c r="AJ363" i="4" s="1"/>
  <c r="G363" i="4" s="1"/>
  <c r="AN195" i="4"/>
  <c r="AJ195" i="4" s="1"/>
  <c r="G195" i="4" s="1"/>
  <c r="AN815" i="4"/>
  <c r="AJ815" i="4" s="1"/>
  <c r="G815" i="4" s="1"/>
  <c r="AN467" i="4"/>
  <c r="AJ467" i="4" s="1"/>
  <c r="G467" i="4" s="1"/>
  <c r="AN907" i="4"/>
  <c r="AJ907" i="4" s="1"/>
  <c r="G907" i="4" s="1"/>
  <c r="AN342" i="4"/>
  <c r="AJ342" i="4" s="1"/>
  <c r="G342" i="4" s="1"/>
  <c r="AN3004" i="4"/>
  <c r="AJ3004" i="4" s="1"/>
  <c r="G3004" i="4" s="1"/>
  <c r="AN2206" i="4"/>
  <c r="AJ2206" i="4" s="1"/>
  <c r="G2206" i="4" s="1"/>
  <c r="AN2153" i="4"/>
  <c r="AJ2153" i="4" s="1"/>
  <c r="G2153" i="4" s="1"/>
  <c r="AN1807" i="4"/>
  <c r="AJ1807" i="4" s="1"/>
  <c r="G1807" i="4" s="1"/>
  <c r="AN2830" i="4"/>
  <c r="AJ2830" i="4" s="1"/>
  <c r="G2830" i="4" s="1"/>
  <c r="AN2737" i="4"/>
  <c r="AJ2737" i="4" s="1"/>
  <c r="G2737" i="4" s="1"/>
  <c r="AN1853" i="4"/>
  <c r="AJ1853" i="4" s="1"/>
  <c r="G1853" i="4" s="1"/>
  <c r="AN1352" i="4"/>
  <c r="AJ1352" i="4" s="1"/>
  <c r="G1352" i="4" s="1"/>
  <c r="AN3009" i="4"/>
  <c r="AJ3009" i="4" s="1"/>
  <c r="G3009" i="4" s="1"/>
  <c r="AN2260" i="4"/>
  <c r="AJ2260" i="4" s="1"/>
  <c r="G2260" i="4" s="1"/>
  <c r="AN2793" i="4"/>
  <c r="AJ2793" i="4" s="1"/>
  <c r="G2793" i="4" s="1"/>
  <c r="AN2407" i="4"/>
  <c r="AJ2407" i="4" s="1"/>
  <c r="G2407" i="4" s="1"/>
  <c r="AN2158" i="4"/>
  <c r="AJ2158" i="4" s="1"/>
  <c r="G2158" i="4" s="1"/>
  <c r="AN1539" i="4"/>
  <c r="AJ1539" i="4" s="1"/>
  <c r="G1539" i="4" s="1"/>
  <c r="AN1219" i="4"/>
  <c r="AJ1219" i="4" s="1"/>
  <c r="G1219" i="4" s="1"/>
  <c r="AN962" i="4"/>
  <c r="AJ962" i="4" s="1"/>
  <c r="G962" i="4" s="1"/>
  <c r="AN1190" i="4"/>
  <c r="AJ1190" i="4" s="1"/>
  <c r="G1190" i="4" s="1"/>
  <c r="AN826" i="4"/>
  <c r="AJ826" i="4" s="1"/>
  <c r="G826" i="4" s="1"/>
  <c r="AN2614" i="4"/>
  <c r="AJ2614" i="4" s="1"/>
  <c r="G2614" i="4" s="1"/>
  <c r="AN1200" i="4"/>
  <c r="AJ1200" i="4" s="1"/>
  <c r="G1200" i="4" s="1"/>
  <c r="AN2082" i="4"/>
  <c r="AJ2082" i="4" s="1"/>
  <c r="G2082" i="4" s="1"/>
  <c r="AN2948" i="4"/>
  <c r="AJ2948" i="4" s="1"/>
  <c r="G2948" i="4" s="1"/>
  <c r="AN2449" i="4"/>
  <c r="AJ2449" i="4" s="1"/>
  <c r="G2449" i="4" s="1"/>
  <c r="AN1735" i="4"/>
  <c r="AJ1735" i="4" s="1"/>
  <c r="G1735" i="4" s="1"/>
  <c r="AN1648" i="4"/>
  <c r="AJ1648" i="4" s="1"/>
  <c r="G1648" i="4" s="1"/>
  <c r="AN2974" i="4"/>
  <c r="AJ2974" i="4" s="1"/>
  <c r="G2974" i="4" s="1"/>
  <c r="AN2668" i="4"/>
  <c r="AJ2668" i="4" s="1"/>
  <c r="G2668" i="4" s="1"/>
  <c r="AN347" i="4"/>
  <c r="AJ347" i="4" s="1"/>
  <c r="G347" i="4" s="1"/>
  <c r="AN179" i="4"/>
  <c r="AJ179" i="4" s="1"/>
  <c r="G179" i="4" s="1"/>
  <c r="AN374" i="4"/>
  <c r="AJ374" i="4" s="1"/>
  <c r="G374" i="4" s="1"/>
  <c r="AN1086" i="4"/>
  <c r="AJ1086" i="4" s="1"/>
  <c r="G1086" i="4" s="1"/>
  <c r="AN2801" i="4"/>
  <c r="AJ2801" i="4" s="1"/>
  <c r="G2801" i="4" s="1"/>
  <c r="AN1769" i="4"/>
  <c r="AJ1769" i="4" s="1"/>
  <c r="G1769" i="4" s="1"/>
  <c r="AN2257" i="4"/>
  <c r="AJ2257" i="4" s="1"/>
  <c r="G2257" i="4" s="1"/>
  <c r="AN2064" i="4"/>
  <c r="AJ2064" i="4" s="1"/>
  <c r="G2064" i="4" s="1"/>
  <c r="AN1531" i="4"/>
  <c r="AJ1531" i="4" s="1"/>
  <c r="G1531" i="4" s="1"/>
  <c r="AN2118" i="4"/>
  <c r="AJ2118" i="4" s="1"/>
  <c r="G2118" i="4" s="1"/>
  <c r="AN2581" i="4"/>
  <c r="AJ2581" i="4" s="1"/>
  <c r="G2581" i="4" s="1"/>
  <c r="AN2199" i="4"/>
  <c r="AJ2199" i="4" s="1"/>
  <c r="G2199" i="4" s="1"/>
  <c r="AN2962" i="4"/>
  <c r="AJ2962" i="4" s="1"/>
  <c r="G2962" i="4" s="1"/>
  <c r="AN2476" i="4"/>
  <c r="AJ2476" i="4" s="1"/>
  <c r="G2476" i="4" s="1"/>
  <c r="AN2647" i="4"/>
  <c r="AJ2647" i="4" s="1"/>
  <c r="G2647" i="4" s="1"/>
  <c r="AN1705" i="4"/>
  <c r="AJ1705" i="4" s="1"/>
  <c r="G1705" i="4" s="1"/>
  <c r="AN155" i="4"/>
  <c r="AJ155" i="4" s="1"/>
  <c r="G155" i="4" s="1"/>
  <c r="AN442" i="4"/>
  <c r="AJ442" i="4" s="1"/>
  <c r="G442" i="4" s="1"/>
  <c r="AN182" i="4"/>
  <c r="AJ182" i="4" s="1"/>
  <c r="G182" i="4" s="1"/>
  <c r="AN722" i="4"/>
  <c r="AJ722" i="4" s="1"/>
  <c r="G722" i="4" s="1"/>
  <c r="AN2546" i="4"/>
  <c r="AJ2546" i="4" s="1"/>
  <c r="G2546" i="4" s="1"/>
  <c r="AN1871" i="4"/>
  <c r="AJ1871" i="4" s="1"/>
  <c r="G1871" i="4" s="1"/>
  <c r="AN2330" i="4"/>
  <c r="AJ2330" i="4" s="1"/>
  <c r="G2330" i="4" s="1"/>
  <c r="AN2785" i="4"/>
  <c r="AJ2785" i="4" s="1"/>
  <c r="G2785" i="4" s="1"/>
  <c r="AN1216" i="4"/>
  <c r="AJ1216" i="4" s="1"/>
  <c r="G1216" i="4" s="1"/>
  <c r="AN2039" i="4"/>
  <c r="AJ2039" i="4" s="1"/>
  <c r="G2039" i="4" s="1"/>
  <c r="AN2961" i="4"/>
  <c r="AJ2961" i="4" s="1"/>
  <c r="G2961" i="4" s="1"/>
  <c r="AN2751" i="4"/>
  <c r="AJ2751" i="4" s="1"/>
  <c r="G2751" i="4" s="1"/>
  <c r="AN1003" i="4"/>
  <c r="AJ1003" i="4" s="1"/>
  <c r="G1003" i="4" s="1"/>
  <c r="AN961" i="4"/>
  <c r="AJ961" i="4" s="1"/>
  <c r="G961" i="4" s="1"/>
  <c r="AN429" i="4"/>
  <c r="AJ429" i="4" s="1"/>
  <c r="G429" i="4" s="1"/>
  <c r="AN1233" i="4"/>
  <c r="AJ1233" i="4" s="1"/>
  <c r="G1233" i="4" s="1"/>
  <c r="AN203" i="4"/>
  <c r="AJ203" i="4" s="1"/>
  <c r="G203" i="4" s="1"/>
  <c r="AN490" i="4"/>
  <c r="AJ490" i="4" s="1"/>
  <c r="G490" i="4" s="1"/>
  <c r="AN405" i="4"/>
  <c r="AJ405" i="4" s="1"/>
  <c r="G405" i="4" s="1"/>
  <c r="AN2970" i="4"/>
  <c r="AJ2970" i="4" s="1"/>
  <c r="G2970" i="4" s="1"/>
  <c r="AN1192" i="4"/>
  <c r="AJ1192" i="4" s="1"/>
  <c r="G1192" i="4" s="1"/>
  <c r="AN1801" i="4"/>
  <c r="AJ1801" i="4" s="1"/>
  <c r="G1801" i="4" s="1"/>
  <c r="AN1441" i="4"/>
  <c r="AJ1441" i="4" s="1"/>
  <c r="G1441" i="4" s="1"/>
  <c r="AN1883" i="4"/>
  <c r="AJ1883" i="4" s="1"/>
  <c r="G1883" i="4" s="1"/>
  <c r="AN892" i="4"/>
  <c r="AJ892" i="4" s="1"/>
  <c r="G892" i="4" s="1"/>
  <c r="AN980" i="4"/>
  <c r="AJ980" i="4" s="1"/>
  <c r="G980" i="4" s="1"/>
  <c r="AN1550" i="4"/>
  <c r="AJ1550" i="4" s="1"/>
  <c r="G1550" i="4" s="1"/>
  <c r="AN2833" i="4"/>
  <c r="AJ2833" i="4" s="1"/>
  <c r="G2833" i="4" s="1"/>
  <c r="AN2892" i="4"/>
  <c r="AJ2892" i="4" s="1"/>
  <c r="G2892" i="4" s="1"/>
  <c r="AN2237" i="4"/>
  <c r="AJ2237" i="4" s="1"/>
  <c r="G2237" i="4" s="1"/>
  <c r="AN1673" i="4"/>
  <c r="AJ1673" i="4" s="1"/>
  <c r="G1673" i="4" s="1"/>
  <c r="AN991" i="4"/>
  <c r="AJ991" i="4" s="1"/>
  <c r="G991" i="4" s="1"/>
  <c r="AN2677" i="4"/>
  <c r="AJ2677" i="4" s="1"/>
  <c r="G2677" i="4" s="1"/>
  <c r="AN2484" i="4"/>
  <c r="AJ2484" i="4" s="1"/>
  <c r="G2484" i="4" s="1"/>
  <c r="AN1102" i="4"/>
  <c r="AJ1102" i="4" s="1"/>
  <c r="G1102" i="4" s="1"/>
  <c r="AN1419" i="4"/>
  <c r="AJ1419" i="4" s="1"/>
  <c r="G1419" i="4" s="1"/>
  <c r="AN435" i="4"/>
  <c r="AJ435" i="4" s="1"/>
  <c r="G435" i="4" s="1"/>
  <c r="AN2954" i="4"/>
  <c r="AJ2954" i="4" s="1"/>
  <c r="G2954" i="4" s="1"/>
  <c r="AN1742" i="4"/>
  <c r="AJ1742" i="4" s="1"/>
  <c r="G1742" i="4" s="1"/>
  <c r="AN2025" i="4"/>
  <c r="AJ2025" i="4" s="1"/>
  <c r="G2025" i="4" s="1"/>
  <c r="AN1665" i="4"/>
  <c r="AJ1665" i="4" s="1"/>
  <c r="G1665" i="4" s="1"/>
  <c r="AN2902" i="4"/>
  <c r="AJ2902" i="4" s="1"/>
  <c r="G2902" i="4" s="1"/>
  <c r="AN1481" i="4"/>
  <c r="AJ1481" i="4" s="1"/>
  <c r="G1481" i="4" s="1"/>
  <c r="AN2609" i="4"/>
  <c r="AJ2609" i="4" s="1"/>
  <c r="G2609" i="4" s="1"/>
  <c r="AN2031" i="4"/>
  <c r="AJ2031" i="4" s="1"/>
  <c r="G2031" i="4" s="1"/>
  <c r="AN2195" i="4"/>
  <c r="AJ2195" i="4" s="1"/>
  <c r="G2195" i="4" s="1"/>
  <c r="AN2925" i="4"/>
  <c r="AJ2925" i="4" s="1"/>
  <c r="G2925" i="4" s="1"/>
  <c r="AN2279" i="4"/>
  <c r="AJ2279" i="4" s="1"/>
  <c r="G2279" i="4" s="1"/>
  <c r="AN411" i="4"/>
  <c r="AJ411" i="4" s="1"/>
  <c r="G411" i="4" s="1"/>
  <c r="AN831" i="4"/>
  <c r="AJ831" i="4" s="1"/>
  <c r="G831" i="4" s="1"/>
  <c r="AN690" i="4"/>
  <c r="AJ690" i="4" s="1"/>
  <c r="G690" i="4" s="1"/>
  <c r="AN2922" i="4"/>
  <c r="AJ2922" i="4" s="1"/>
  <c r="G2922" i="4" s="1"/>
  <c r="AN2924" i="4"/>
  <c r="AJ2924" i="4" s="1"/>
  <c r="G2924" i="4" s="1"/>
  <c r="AN1750" i="4"/>
  <c r="AJ1750" i="4" s="1"/>
  <c r="G1750" i="4" s="1"/>
  <c r="AN2708" i="4"/>
  <c r="AJ2708" i="4" s="1"/>
  <c r="G2708" i="4" s="1"/>
  <c r="AN2935" i="4"/>
  <c r="AJ2935" i="4" s="1"/>
  <c r="G2935" i="4" s="1"/>
  <c r="AN2217" i="4"/>
  <c r="AJ2217" i="4" s="1"/>
  <c r="G2217" i="4" s="1"/>
  <c r="AN2083" i="4"/>
  <c r="AJ2083" i="4" s="1"/>
  <c r="G2083" i="4" s="1"/>
  <c r="AN1217" i="4"/>
  <c r="AJ1217" i="4" s="1"/>
  <c r="G1217" i="4" s="1"/>
  <c r="AN839" i="4"/>
  <c r="AJ839" i="4" s="1"/>
  <c r="G839" i="4" s="1"/>
  <c r="AN580" i="4"/>
  <c r="AJ580" i="4" s="1"/>
  <c r="G580" i="4" s="1"/>
  <c r="AN634" i="4"/>
  <c r="AJ634" i="4" s="1"/>
  <c r="G634" i="4" s="1"/>
  <c r="AN459" i="4"/>
  <c r="AJ459" i="4" s="1"/>
  <c r="G459" i="4" s="1"/>
  <c r="AN1023" i="4"/>
  <c r="AJ1023" i="4" s="1"/>
  <c r="G1023" i="4" s="1"/>
  <c r="AN2916" i="4"/>
  <c r="AJ2916" i="4" s="1"/>
  <c r="G2916" i="4" s="1"/>
  <c r="AN2934" i="4"/>
  <c r="AJ2934" i="4" s="1"/>
  <c r="G2934" i="4" s="1"/>
  <c r="AN2252" i="4"/>
  <c r="AJ2252" i="4" s="1"/>
  <c r="G2252" i="4" s="1"/>
  <c r="AN1310" i="4"/>
  <c r="AJ1310" i="4" s="1"/>
  <c r="G1310" i="4" s="1"/>
  <c r="AN756" i="4"/>
  <c r="AJ756" i="4" s="1"/>
  <c r="G756" i="4" s="1"/>
  <c r="AN1371" i="4"/>
  <c r="AJ1371" i="4" s="1"/>
  <c r="G1371" i="4" s="1"/>
  <c r="AN460" i="4"/>
  <c r="AJ460" i="4" s="1"/>
  <c r="G460" i="4" s="1"/>
  <c r="AN390" i="4"/>
  <c r="AJ390" i="4" s="1"/>
  <c r="G390" i="4" s="1"/>
  <c r="AN1534" i="4"/>
  <c r="AJ1534" i="4" s="1"/>
  <c r="G1534" i="4" s="1"/>
  <c r="AN538" i="4"/>
  <c r="AJ538" i="4" s="1"/>
  <c r="G538" i="4" s="1"/>
  <c r="AN903" i="4"/>
  <c r="AJ903" i="4" s="1"/>
  <c r="G903" i="4" s="1"/>
  <c r="AN445" i="4"/>
  <c r="AJ445" i="4" s="1"/>
  <c r="G445" i="4" s="1"/>
  <c r="AN1011" i="4"/>
  <c r="AJ1011" i="4" s="1"/>
  <c r="G1011" i="4" s="1"/>
  <c r="AN1387" i="4"/>
  <c r="AJ1387" i="4" s="1"/>
  <c r="G1387" i="4" s="1"/>
  <c r="AN884" i="4"/>
  <c r="AJ884" i="4" s="1"/>
  <c r="G884" i="4" s="1"/>
  <c r="AN278" i="4"/>
  <c r="AJ278" i="4" s="1"/>
  <c r="G278" i="4" s="1"/>
  <c r="AN1462" i="4"/>
  <c r="AJ1462" i="4" s="1"/>
  <c r="G1462" i="4" s="1"/>
  <c r="AN329" i="4"/>
  <c r="AJ329" i="4" s="1"/>
  <c r="G329" i="4" s="1"/>
  <c r="AN1427" i="4"/>
  <c r="AJ1427" i="4" s="1"/>
  <c r="G1427" i="4" s="1"/>
  <c r="AN46" i="4"/>
  <c r="AJ46" i="4" s="1"/>
  <c r="G46" i="4" s="1"/>
  <c r="AN674" i="4"/>
  <c r="AJ674" i="4" s="1"/>
  <c r="G674" i="4" s="1"/>
  <c r="AN929" i="4"/>
  <c r="AJ929" i="4" s="1"/>
  <c r="G929" i="4" s="1"/>
  <c r="AN1897" i="4"/>
  <c r="AJ1897" i="4" s="1"/>
  <c r="G1897" i="4" s="1"/>
  <c r="AN2865" i="4"/>
  <c r="AJ2865" i="4" s="1"/>
  <c r="G2865" i="4" s="1"/>
  <c r="AN2385" i="4"/>
  <c r="AJ2385" i="4" s="1"/>
  <c r="G2385" i="4" s="1"/>
  <c r="AN1659" i="4"/>
  <c r="AJ1659" i="4" s="1"/>
  <c r="G1659" i="4" s="1"/>
  <c r="AN1353" i="4"/>
  <c r="AJ1353" i="4" s="1"/>
  <c r="G1353" i="4" s="1"/>
  <c r="AN2977" i="4"/>
  <c r="AJ2977" i="4" s="1"/>
  <c r="G2977" i="4" s="1"/>
  <c r="AN2018" i="4"/>
  <c r="AJ2018" i="4" s="1"/>
  <c r="G2018" i="4" s="1"/>
  <c r="AN570" i="4"/>
  <c r="AJ570" i="4" s="1"/>
  <c r="G570" i="4" s="1"/>
  <c r="AN939" i="4"/>
  <c r="AJ939" i="4" s="1"/>
  <c r="G939" i="4" s="1"/>
  <c r="AN875" i="4"/>
  <c r="AJ875" i="4" s="1"/>
  <c r="G875" i="4" s="1"/>
  <c r="AN365" i="4"/>
  <c r="AJ365" i="4" s="1"/>
  <c r="G365" i="4" s="1"/>
  <c r="AN865" i="4"/>
  <c r="AJ865" i="4" s="1"/>
  <c r="G865" i="4" s="1"/>
  <c r="AN2690" i="4"/>
  <c r="AJ2690" i="4" s="1"/>
  <c r="G2690" i="4" s="1"/>
  <c r="AN2982" i="4"/>
  <c r="AJ2982" i="4" s="1"/>
  <c r="G2982" i="4" s="1"/>
  <c r="AN2377" i="4"/>
  <c r="AJ2377" i="4" s="1"/>
  <c r="G2377" i="4" s="1"/>
  <c r="AN2023" i="4"/>
  <c r="AJ2023" i="4" s="1"/>
  <c r="G2023" i="4" s="1"/>
  <c r="AN1198" i="4"/>
  <c r="AJ1198" i="4" s="1"/>
  <c r="G1198" i="4" s="1"/>
  <c r="AN1606" i="4"/>
  <c r="AJ1606" i="4" s="1"/>
  <c r="G1606" i="4" s="1"/>
  <c r="AN2774" i="4"/>
  <c r="AJ2774" i="4" s="1"/>
  <c r="G2774" i="4" s="1"/>
  <c r="AN1691" i="4"/>
  <c r="AJ1691" i="4" s="1"/>
  <c r="G1691" i="4" s="1"/>
  <c r="AN1385" i="4"/>
  <c r="AJ1385" i="4" s="1"/>
  <c r="G1385" i="4" s="1"/>
  <c r="AN659" i="4"/>
  <c r="AJ659" i="4" s="1"/>
  <c r="G659" i="4" s="1"/>
  <c r="AN1366" i="4"/>
  <c r="AJ1366" i="4" s="1"/>
  <c r="G1366" i="4" s="1"/>
  <c r="AN2783" i="4"/>
  <c r="AJ2783" i="4" s="1"/>
  <c r="G2783" i="4" s="1"/>
  <c r="AN2125" i="4"/>
  <c r="AJ2125" i="4" s="1"/>
  <c r="G2125" i="4" s="1"/>
  <c r="AN1624" i="4"/>
  <c r="AJ1624" i="4" s="1"/>
  <c r="G1624" i="4" s="1"/>
  <c r="AN1575" i="4"/>
  <c r="AJ1575" i="4" s="1"/>
  <c r="G1575" i="4" s="1"/>
  <c r="AN1710" i="4"/>
  <c r="AJ1710" i="4" s="1"/>
  <c r="G1710" i="4" s="1"/>
  <c r="AN2400" i="4"/>
  <c r="AJ2400" i="4" s="1"/>
  <c r="G2400" i="4" s="1"/>
  <c r="AN2174" i="4"/>
  <c r="AJ2174" i="4" s="1"/>
  <c r="G2174" i="4" s="1"/>
  <c r="AN2054" i="4"/>
  <c r="AJ2054" i="4" s="1"/>
  <c r="G2054" i="4" s="1"/>
  <c r="AN1288" i="4"/>
  <c r="AJ1288" i="4" s="1"/>
  <c r="G1288" i="4" s="1"/>
  <c r="AN809" i="4"/>
  <c r="AJ809" i="4" s="1"/>
  <c r="G809" i="4" s="1"/>
  <c r="AN860" i="4"/>
  <c r="AJ860" i="4" s="1"/>
  <c r="G860" i="4" s="1"/>
  <c r="AN1467" i="4"/>
  <c r="AJ1467" i="4" s="1"/>
  <c r="G1467" i="4" s="1"/>
  <c r="AN1331" i="4"/>
  <c r="AJ1331" i="4" s="1"/>
  <c r="G1331" i="4" s="1"/>
  <c r="AN772" i="4"/>
  <c r="AJ772" i="4" s="1"/>
  <c r="G772" i="4" s="1"/>
  <c r="AN1438" i="4"/>
  <c r="AJ1438" i="4" s="1"/>
  <c r="G1438" i="4" s="1"/>
  <c r="AN2500" i="4"/>
  <c r="AJ2500" i="4" s="1"/>
  <c r="G2500" i="4" s="1"/>
  <c r="AN2473" i="4"/>
  <c r="AJ2473" i="4" s="1"/>
  <c r="G2473" i="4" s="1"/>
  <c r="AN2825" i="4"/>
  <c r="AJ2825" i="4" s="1"/>
  <c r="G2825" i="4" s="1"/>
  <c r="AN2910" i="4"/>
  <c r="AJ2910" i="4" s="1"/>
  <c r="G2910" i="4" s="1"/>
  <c r="AN2337" i="4"/>
  <c r="AJ2337" i="4" s="1"/>
  <c r="G2337" i="4" s="1"/>
  <c r="AN1611" i="4"/>
  <c r="AJ1611" i="4" s="1"/>
  <c r="G1611" i="4" s="1"/>
  <c r="AN12" i="4"/>
  <c r="AJ12" i="4" s="1"/>
  <c r="AN14" i="4"/>
  <c r="AJ14" i="4" s="1"/>
  <c r="AN376" i="4"/>
  <c r="AJ376" i="4" s="1"/>
  <c r="G376" i="4" s="1"/>
  <c r="AN431" i="4"/>
  <c r="AJ431" i="4" s="1"/>
  <c r="G431" i="4" s="1"/>
  <c r="AN711" i="4"/>
  <c r="AJ711" i="4" s="1"/>
  <c r="G711" i="4" s="1"/>
  <c r="AN194" i="4"/>
  <c r="AJ194" i="4" s="1"/>
  <c r="G194" i="4" s="1"/>
  <c r="AN1794" i="4"/>
  <c r="AJ1794" i="4" s="1"/>
  <c r="G1794" i="4" s="1"/>
  <c r="AN2037" i="4"/>
  <c r="AJ2037" i="4" s="1"/>
  <c r="G2037" i="4" s="1"/>
  <c r="AN1677" i="4"/>
  <c r="AJ1677" i="4" s="1"/>
  <c r="G1677" i="4" s="1"/>
  <c r="AN1412" i="4"/>
  <c r="AJ1412" i="4" s="1"/>
  <c r="G1412" i="4" s="1"/>
  <c r="AN2326" i="4"/>
  <c r="AJ2326" i="4" s="1"/>
  <c r="G2326" i="4" s="1"/>
  <c r="AN159" i="4"/>
  <c r="AJ159" i="4" s="1"/>
  <c r="G159" i="4" s="1"/>
  <c r="AN2011" i="4"/>
  <c r="AJ2011" i="4" s="1"/>
  <c r="G2011" i="4" s="1"/>
  <c r="AN1573" i="4"/>
  <c r="AJ1573" i="4" s="1"/>
  <c r="G1573" i="4" s="1"/>
  <c r="AN814" i="4"/>
  <c r="AJ814" i="4" s="1"/>
  <c r="G814" i="4" s="1"/>
  <c r="AN2707" i="4"/>
  <c r="AJ2707" i="4" s="1"/>
  <c r="G2707" i="4" s="1"/>
  <c r="AN1570" i="4"/>
  <c r="AJ1570" i="4" s="1"/>
  <c r="G1570" i="4" s="1"/>
  <c r="AN614" i="4"/>
  <c r="AJ614" i="4" s="1"/>
  <c r="G614" i="4" s="1"/>
  <c r="AN703" i="4"/>
  <c r="AJ703" i="4" s="1"/>
  <c r="G703" i="4" s="1"/>
  <c r="AN205" i="4"/>
  <c r="AJ205" i="4" s="1"/>
  <c r="G205" i="4" s="1"/>
  <c r="AN2531" i="4"/>
  <c r="AJ2531" i="4" s="1"/>
  <c r="G2531" i="4" s="1"/>
  <c r="AN20" i="4"/>
  <c r="AJ20" i="4" s="1"/>
  <c r="G20" i="4" s="1"/>
  <c r="AN1515" i="4"/>
  <c r="AJ1515" i="4" s="1"/>
  <c r="G1515" i="4" s="1"/>
  <c r="AN1496" i="4"/>
  <c r="AJ1496" i="4" s="1"/>
  <c r="G1496" i="4" s="1"/>
  <c r="AN2661" i="4"/>
  <c r="AJ2661" i="4" s="1"/>
  <c r="G2661" i="4" s="1"/>
  <c r="AN2399" i="4"/>
  <c r="AJ2399" i="4" s="1"/>
  <c r="G2399" i="4" s="1"/>
  <c r="AN1209" i="4"/>
  <c r="AJ1209" i="4" s="1"/>
  <c r="G1209" i="4" s="1"/>
  <c r="AN881" i="4"/>
  <c r="AJ881" i="4" s="1"/>
  <c r="G881" i="4" s="1"/>
  <c r="AN458" i="4"/>
  <c r="AJ458" i="4" s="1"/>
  <c r="G458" i="4" s="1"/>
  <c r="AN443" i="4"/>
  <c r="AJ443" i="4" s="1"/>
  <c r="G443" i="4" s="1"/>
  <c r="AN275" i="4"/>
  <c r="AJ275" i="4" s="1"/>
  <c r="G275" i="4" s="1"/>
  <c r="AN683" i="4"/>
  <c r="AJ683" i="4" s="1"/>
  <c r="G683" i="4" s="1"/>
  <c r="AN366" i="4"/>
  <c r="AJ366" i="4" s="1"/>
  <c r="G366" i="4" s="1"/>
  <c r="AN2831" i="4"/>
  <c r="AJ2831" i="4" s="1"/>
  <c r="G2831" i="4" s="1"/>
  <c r="AN2233" i="4"/>
  <c r="AJ2233" i="4" s="1"/>
  <c r="G2233" i="4" s="1"/>
  <c r="AN2052" i="4"/>
  <c r="AJ2052" i="4" s="1"/>
  <c r="G2052" i="4" s="1"/>
  <c r="AN1672" i="4"/>
  <c r="AJ1672" i="4" s="1"/>
  <c r="G1672" i="4" s="1"/>
  <c r="AN2516" i="4"/>
  <c r="AJ2516" i="4" s="1"/>
  <c r="G2516" i="4" s="1"/>
  <c r="AN2063" i="4"/>
  <c r="AJ2063" i="4" s="1"/>
  <c r="G2063" i="4" s="1"/>
  <c r="AN1800" i="4"/>
  <c r="AJ1800" i="4" s="1"/>
  <c r="G1800" i="4" s="1"/>
  <c r="AN2348" i="4"/>
  <c r="AJ2348" i="4" s="1"/>
  <c r="G2348" i="4" s="1"/>
  <c r="AN1505" i="4"/>
  <c r="AJ1505" i="4" s="1"/>
  <c r="G1505" i="4" s="1"/>
  <c r="AN1890" i="4"/>
  <c r="AJ1890" i="4" s="1"/>
  <c r="G1890" i="4" s="1"/>
  <c r="AN1010" i="4"/>
  <c r="AJ1010" i="4" s="1"/>
  <c r="G1010" i="4" s="1"/>
  <c r="AN1020" i="4"/>
  <c r="AJ1020" i="4" s="1"/>
  <c r="G1020" i="4" s="1"/>
  <c r="AN348" i="4"/>
  <c r="AJ348" i="4" s="1"/>
  <c r="G348" i="4" s="1"/>
  <c r="AN421" i="4"/>
  <c r="AJ421" i="4" s="1"/>
  <c r="G421" i="4" s="1"/>
  <c r="AN1480" i="4"/>
  <c r="AJ1480" i="4" s="1"/>
  <c r="G1480" i="4" s="1"/>
  <c r="AN2808" i="4"/>
  <c r="AJ2808" i="4" s="1"/>
  <c r="G2808" i="4" s="1"/>
  <c r="AN2857" i="4"/>
  <c r="AJ2857" i="4" s="1"/>
  <c r="G2857" i="4" s="1"/>
  <c r="AN2107" i="4"/>
  <c r="AJ2107" i="4" s="1"/>
  <c r="G2107" i="4" s="1"/>
  <c r="AN1667" i="4"/>
  <c r="AJ1667" i="4" s="1"/>
  <c r="G1667" i="4" s="1"/>
  <c r="AN697" i="4"/>
  <c r="AJ697" i="4" s="1"/>
  <c r="G697" i="4" s="1"/>
  <c r="AN1423" i="4"/>
  <c r="AJ1423" i="4" s="1"/>
  <c r="G1423" i="4" s="1"/>
  <c r="AN340" i="4"/>
  <c r="AJ340" i="4" s="1"/>
  <c r="G340" i="4" s="1"/>
  <c r="AN818" i="4"/>
  <c r="AJ818" i="4" s="1"/>
  <c r="G818" i="4" s="1"/>
  <c r="AN1065" i="4"/>
  <c r="AJ1065" i="4" s="1"/>
  <c r="G1065" i="4" s="1"/>
  <c r="AN887" i="4"/>
  <c r="AJ887" i="4" s="1"/>
  <c r="G887" i="4" s="1"/>
  <c r="AN1318" i="4"/>
  <c r="AJ1318" i="4" s="1"/>
  <c r="G1318" i="4" s="1"/>
  <c r="AN2074" i="4"/>
  <c r="AJ2074" i="4" s="1"/>
  <c r="G2074" i="4" s="1"/>
  <c r="AN2470" i="4"/>
  <c r="AJ2470" i="4" s="1"/>
  <c r="G2470" i="4" s="1"/>
  <c r="AN636" i="4"/>
  <c r="AJ636" i="4" s="1"/>
  <c r="G636" i="4" s="1"/>
  <c r="AN2189" i="4"/>
  <c r="AJ2189" i="4" s="1"/>
  <c r="G2189" i="4" s="1"/>
  <c r="AN2147" i="4"/>
  <c r="AJ2147" i="4" s="1"/>
  <c r="G2147" i="4" s="1"/>
  <c r="AN1639" i="4"/>
  <c r="AJ1639" i="4" s="1"/>
  <c r="G1639" i="4" s="1"/>
  <c r="AN1796" i="4"/>
  <c r="AJ1796" i="4" s="1"/>
  <c r="G1796" i="4" s="1"/>
  <c r="AN2096" i="4"/>
  <c r="AJ2096" i="4" s="1"/>
  <c r="G2096" i="4" s="1"/>
  <c r="AN994" i="4"/>
  <c r="AJ994" i="4" s="1"/>
  <c r="G994" i="4" s="1"/>
  <c r="AN1222" i="4"/>
  <c r="AJ1222" i="4" s="1"/>
  <c r="G1222" i="4" s="1"/>
  <c r="AN743" i="4"/>
  <c r="AJ743" i="4" s="1"/>
  <c r="G743" i="4" s="1"/>
  <c r="AN761" i="4"/>
  <c r="AJ761" i="4" s="1"/>
  <c r="G761" i="4" s="1"/>
  <c r="AN2271" i="4"/>
  <c r="AJ2271" i="4" s="1"/>
  <c r="G2271" i="4" s="1"/>
  <c r="AN2086" i="4"/>
  <c r="AJ2086" i="4" s="1"/>
  <c r="G2086" i="4" s="1"/>
  <c r="AN2362" i="4"/>
  <c r="AJ2362" i="4" s="1"/>
  <c r="G2362" i="4" s="1"/>
  <c r="AN2401" i="4"/>
  <c r="AJ2401" i="4" s="1"/>
  <c r="G2401" i="4" s="1"/>
  <c r="AN1683" i="4"/>
  <c r="AJ1683" i="4" s="1"/>
  <c r="G1683" i="4" s="1"/>
  <c r="AN2855" i="4"/>
  <c r="AJ2855" i="4" s="1"/>
  <c r="G2855" i="4" s="1"/>
  <c r="AN1785" i="4"/>
  <c r="AJ1785" i="4" s="1"/>
  <c r="G1785" i="4" s="1"/>
  <c r="AN1985" i="4"/>
  <c r="AJ1985" i="4" s="1"/>
  <c r="G1985" i="4" s="1"/>
  <c r="AN1625" i="4"/>
  <c r="AJ1625" i="4" s="1"/>
  <c r="G1625" i="4" s="1"/>
  <c r="AN2686" i="4"/>
  <c r="AJ2686" i="4" s="1"/>
  <c r="G2686" i="4" s="1"/>
  <c r="AN2044" i="4"/>
  <c r="AJ2044" i="4" s="1"/>
  <c r="G2044" i="4" s="1"/>
  <c r="AN382" i="4"/>
  <c r="AJ382" i="4" s="1"/>
  <c r="G382" i="4" s="1"/>
  <c r="AN617" i="4"/>
  <c r="AJ617" i="4" s="1"/>
  <c r="G617" i="4" s="1"/>
  <c r="AN561" i="4"/>
  <c r="AJ561" i="4" s="1"/>
  <c r="G561" i="4" s="1"/>
  <c r="AN1243" i="4"/>
  <c r="AJ1243" i="4" s="1"/>
  <c r="G1243" i="4" s="1"/>
  <c r="AN412" i="4"/>
  <c r="AJ412" i="4" s="1"/>
  <c r="G412" i="4" s="1"/>
  <c r="AN553" i="4"/>
  <c r="AJ553" i="4" s="1"/>
  <c r="G553" i="4" s="1"/>
  <c r="AN466" i="4"/>
  <c r="AJ466" i="4" s="1"/>
  <c r="G466" i="4" s="1"/>
  <c r="AN1047" i="4"/>
  <c r="AJ1047" i="4" s="1"/>
  <c r="G1047" i="4" s="1"/>
  <c r="AN2290" i="4"/>
  <c r="AJ2290" i="4" s="1"/>
  <c r="G2290" i="4" s="1"/>
  <c r="AN652" i="4"/>
  <c r="AJ652" i="4" s="1"/>
  <c r="G652" i="4" s="1"/>
  <c r="AN1272" i="4"/>
  <c r="AJ1272" i="4" s="1"/>
  <c r="G1272" i="4" s="1"/>
  <c r="AN2911" i="4"/>
  <c r="AJ2911" i="4" s="1"/>
  <c r="G2911" i="4" s="1"/>
  <c r="AN2220" i="4"/>
  <c r="AJ2220" i="4" s="1"/>
  <c r="G2220" i="4" s="1"/>
  <c r="AN1457" i="4"/>
  <c r="AJ1457" i="4" s="1"/>
  <c r="G1457" i="4" s="1"/>
  <c r="AN2154" i="4"/>
  <c r="AJ2154" i="4" s="1"/>
  <c r="G2154" i="4" s="1"/>
  <c r="AN2993" i="4"/>
  <c r="AJ2993" i="4" s="1"/>
  <c r="G2993" i="4" s="1"/>
  <c r="AN2620" i="4"/>
  <c r="AJ2620" i="4" s="1"/>
  <c r="G2620" i="4" s="1"/>
  <c r="AN2478" i="4"/>
  <c r="AJ2478" i="4" s="1"/>
  <c r="G2478" i="4" s="1"/>
  <c r="AN2207" i="4"/>
  <c r="AJ2207" i="4" s="1"/>
  <c r="G2207" i="4" s="1"/>
  <c r="AN1991" i="4"/>
  <c r="AJ1991" i="4" s="1"/>
  <c r="G1991" i="4" s="1"/>
  <c r="AN2163" i="4"/>
  <c r="AJ2163" i="4" s="1"/>
  <c r="G2163" i="4" s="1"/>
  <c r="AN2894" i="4"/>
  <c r="AJ2894" i="4" s="1"/>
  <c r="G2894" i="4" s="1"/>
  <c r="AN970" i="4"/>
  <c r="AJ970" i="4" s="1"/>
  <c r="G970" i="4" s="1"/>
  <c r="AN1283" i="4"/>
  <c r="AJ1283" i="4" s="1"/>
  <c r="G1283" i="4" s="1"/>
  <c r="AN2045" i="4"/>
  <c r="AJ2045" i="4" s="1"/>
  <c r="G2045" i="4" s="1"/>
  <c r="AN2415" i="4"/>
  <c r="AJ2415" i="4" s="1"/>
  <c r="G2415" i="4" s="1"/>
  <c r="AN1544" i="4"/>
  <c r="AJ1544" i="4" s="1"/>
  <c r="G1544" i="4" s="1"/>
  <c r="AN2390" i="4"/>
  <c r="AJ2390" i="4" s="1"/>
  <c r="G2390" i="4" s="1"/>
  <c r="AN2634" i="4"/>
  <c r="AJ2634" i="4" s="1"/>
  <c r="G2634" i="4" s="1"/>
  <c r="AN1806" i="4"/>
  <c r="AJ1806" i="4" s="1"/>
  <c r="G1806" i="4" s="1"/>
  <c r="AN2921" i="4"/>
  <c r="AJ2921" i="4" s="1"/>
  <c r="G2921" i="4" s="1"/>
  <c r="AN1967" i="4"/>
  <c r="AJ1967" i="4" s="1"/>
  <c r="G1967" i="4" s="1"/>
  <c r="AN1377" i="4"/>
  <c r="AJ1377" i="4" s="1"/>
  <c r="G1377" i="4" s="1"/>
  <c r="AN882" i="4"/>
  <c r="AJ882" i="4" s="1"/>
  <c r="G882" i="4" s="1"/>
  <c r="AN764" i="4"/>
  <c r="AJ764" i="4" s="1"/>
  <c r="G764" i="4" s="1"/>
  <c r="AN1193" i="4"/>
  <c r="AJ1193" i="4" s="1"/>
  <c r="G1193" i="4" s="1"/>
  <c r="AN1430" i="4"/>
  <c r="AJ1430" i="4" s="1"/>
  <c r="G1430" i="4" s="1"/>
  <c r="AN2420" i="4"/>
  <c r="AJ2420" i="4" s="1"/>
  <c r="G2420" i="4" s="1"/>
  <c r="AN2222" i="4"/>
  <c r="AJ2222" i="4" s="1"/>
  <c r="G2222" i="4" s="1"/>
  <c r="AN422" i="4"/>
  <c r="AJ422" i="4" s="1"/>
  <c r="G422" i="4" s="1"/>
  <c r="AN658" i="4"/>
  <c r="AJ658" i="4" s="1"/>
  <c r="G658" i="4" s="1"/>
  <c r="AN987" i="4"/>
  <c r="AJ987" i="4" s="1"/>
  <c r="G987" i="4" s="1"/>
  <c r="AN1025" i="4"/>
  <c r="AJ1025" i="4" s="1"/>
  <c r="G1025" i="4" s="1"/>
  <c r="AN1118" i="4"/>
  <c r="AJ1118" i="4" s="1"/>
  <c r="G1118" i="4" s="1"/>
  <c r="AN746" i="4"/>
  <c r="AJ746" i="4" s="1"/>
  <c r="G746" i="4" s="1"/>
  <c r="AN554" i="4"/>
  <c r="AJ554" i="4" s="1"/>
  <c r="G554" i="4" s="1"/>
  <c r="AN2364" i="4"/>
  <c r="AJ2364" i="4" s="1"/>
  <c r="G2364" i="4" s="1"/>
  <c r="AN2693" i="4"/>
  <c r="AJ2693" i="4" s="1"/>
  <c r="G2693" i="4" s="1"/>
  <c r="AN3012" i="4"/>
  <c r="AJ3012" i="4" s="1"/>
  <c r="G3012" i="4" s="1"/>
  <c r="AN2469" i="4"/>
  <c r="AJ2469" i="4" s="1"/>
  <c r="G2469" i="4" s="1"/>
  <c r="AN1793" i="4"/>
  <c r="AJ1793" i="4" s="1"/>
  <c r="G1793" i="4" s="1"/>
  <c r="AN3002" i="4"/>
  <c r="AJ3002" i="4" s="1"/>
  <c r="G3002" i="4" s="1"/>
  <c r="AN2709" i="4"/>
  <c r="AJ2709" i="4" s="1"/>
  <c r="G2709" i="4" s="1"/>
  <c r="AN2170" i="4"/>
  <c r="AJ2170" i="4" s="1"/>
  <c r="G2170" i="4" s="1"/>
  <c r="AN2073" i="4"/>
  <c r="AJ2073" i="4" s="1"/>
  <c r="G2073" i="4" s="1"/>
  <c r="AN2899" i="4"/>
  <c r="AJ2899" i="4" s="1"/>
  <c r="G2899" i="4" s="1"/>
  <c r="AN2466" i="4"/>
  <c r="AJ2466" i="4" s="1"/>
  <c r="G2466" i="4" s="1"/>
  <c r="AN2517" i="4"/>
  <c r="AJ2517" i="4" s="1"/>
  <c r="G2517" i="4" s="1"/>
  <c r="AN2080" i="4"/>
  <c r="AJ2080" i="4" s="1"/>
  <c r="G2080" i="4" s="1"/>
  <c r="AN2150" i="4"/>
  <c r="AJ2150" i="4" s="1"/>
  <c r="G2150" i="4" s="1"/>
  <c r="AN1120" i="4"/>
  <c r="AJ1120" i="4" s="1"/>
  <c r="G1120" i="4" s="1"/>
  <c r="AN996" i="4"/>
  <c r="AJ996" i="4" s="1"/>
  <c r="G996" i="4" s="1"/>
  <c r="AN452" i="4"/>
  <c r="AJ452" i="4" s="1"/>
  <c r="G452" i="4" s="1"/>
  <c r="AN889" i="4"/>
  <c r="AJ889" i="4" s="1"/>
  <c r="G889" i="4" s="1"/>
  <c r="AN489" i="4"/>
  <c r="AJ489" i="4" s="1"/>
  <c r="G489" i="4" s="1"/>
  <c r="AN2361" i="4"/>
  <c r="AJ2361" i="4" s="1"/>
  <c r="G2361" i="4" s="1"/>
  <c r="AN908" i="4"/>
  <c r="AJ908" i="4" s="1"/>
  <c r="G908" i="4" s="1"/>
  <c r="AN1798" i="4"/>
  <c r="AJ1798" i="4" s="1"/>
  <c r="G1798" i="4" s="1"/>
  <c r="AN2676" i="4"/>
  <c r="AJ2676" i="4" s="1"/>
  <c r="G2676" i="4" s="1"/>
  <c r="AN1993" i="4"/>
  <c r="AJ1993" i="4" s="1"/>
  <c r="G1993" i="4" s="1"/>
  <c r="AN1633" i="4"/>
  <c r="AJ1633" i="4" s="1"/>
  <c r="G1633" i="4" s="1"/>
  <c r="AN2768" i="4"/>
  <c r="AJ2768" i="4" s="1"/>
  <c r="G2768" i="4" s="1"/>
  <c r="AN827" i="4"/>
  <c r="AJ827" i="4" s="1"/>
  <c r="G827" i="4" s="1"/>
  <c r="AN1161" i="4"/>
  <c r="AJ1161" i="4" s="1"/>
  <c r="G1161" i="4" s="1"/>
  <c r="AN1398" i="4"/>
  <c r="AJ1398" i="4" s="1"/>
  <c r="G1398" i="4" s="1"/>
  <c r="AN123" i="4"/>
  <c r="AJ123" i="4" s="1"/>
  <c r="G123" i="4" s="1"/>
  <c r="AN1486" i="4"/>
  <c r="AJ1486" i="4" s="1"/>
  <c r="G1486" i="4" s="1"/>
  <c r="AN410" i="4"/>
  <c r="AJ410" i="4" s="1"/>
  <c r="G410" i="4" s="1"/>
  <c r="AN2081" i="4"/>
  <c r="AJ2081" i="4" s="1"/>
  <c r="G2081" i="4" s="1"/>
  <c r="AN3020" i="4"/>
  <c r="AJ3020" i="4" s="1"/>
  <c r="G3020" i="4" s="1"/>
  <c r="AN2041" i="4"/>
  <c r="AJ2041" i="4" s="1"/>
  <c r="G2041" i="4" s="1"/>
  <c r="AN849" i="4"/>
  <c r="AJ849" i="4" s="1"/>
  <c r="G849" i="4" s="1"/>
  <c r="AN430" i="4"/>
  <c r="AJ430" i="4" s="1"/>
  <c r="G430" i="4" s="1"/>
  <c r="AN1159" i="4"/>
  <c r="AJ1159" i="4" s="1"/>
  <c r="G1159" i="4" s="1"/>
  <c r="AN770" i="4"/>
  <c r="AJ770" i="4" s="1"/>
  <c r="G770" i="4" s="1"/>
  <c r="AN1254" i="4"/>
  <c r="AJ1254" i="4" s="1"/>
  <c r="G1254" i="4" s="1"/>
  <c r="AN350" i="4"/>
  <c r="AJ350" i="4" s="1"/>
  <c r="G350" i="4" s="1"/>
  <c r="AN572" i="4"/>
  <c r="AJ572" i="4" s="1"/>
  <c r="G572" i="4" s="1"/>
  <c r="AN227" i="4"/>
  <c r="AJ227" i="4" s="1"/>
  <c r="G227" i="4" s="1"/>
  <c r="AN964" i="4"/>
  <c r="AJ964" i="4" s="1"/>
  <c r="G964" i="4" s="1"/>
  <c r="AN1614" i="4"/>
  <c r="AJ1614" i="4" s="1"/>
  <c r="G1614" i="4" s="1"/>
  <c r="AN362" i="4"/>
  <c r="AJ362" i="4" s="1"/>
  <c r="G362" i="4" s="1"/>
  <c r="AN2941" i="4"/>
  <c r="AJ2941" i="4" s="1"/>
  <c r="G2941" i="4" s="1"/>
  <c r="AN2776" i="4"/>
  <c r="AJ2776" i="4" s="1"/>
  <c r="G2776" i="4" s="1"/>
  <c r="AN2502" i="4"/>
  <c r="AJ2502" i="4" s="1"/>
  <c r="G2502" i="4" s="1"/>
  <c r="AN588" i="4"/>
  <c r="AJ588" i="4" s="1"/>
  <c r="G588" i="4" s="1"/>
  <c r="AN1775" i="4"/>
  <c r="AJ1775" i="4" s="1"/>
  <c r="G1775" i="4" s="1"/>
  <c r="AN1208" i="4"/>
  <c r="AJ1208" i="4" s="1"/>
  <c r="G1208" i="4" s="1"/>
  <c r="AN2697" i="4"/>
  <c r="AJ2697" i="4" s="1"/>
  <c r="G2697" i="4" s="1"/>
  <c r="AN1455" i="4"/>
  <c r="AJ1455" i="4" s="1"/>
  <c r="G1455" i="4" s="1"/>
  <c r="AN1630" i="4"/>
  <c r="AJ1630" i="4" s="1"/>
  <c r="G1630" i="4" s="1"/>
  <c r="AN786" i="4"/>
  <c r="AJ786" i="4" s="1"/>
  <c r="G786" i="4" s="1"/>
  <c r="AN1376" i="4"/>
  <c r="AJ1376" i="4" s="1"/>
  <c r="G1376" i="4" s="1"/>
  <c r="AN2884" i="4"/>
  <c r="AJ2884" i="4" s="1"/>
  <c r="G2884" i="4" s="1"/>
  <c r="AN2077" i="4"/>
  <c r="AJ2077" i="4" s="1"/>
  <c r="G2077" i="4" s="1"/>
  <c r="AN1576" i="4"/>
  <c r="AJ1576" i="4" s="1"/>
  <c r="G1576" i="4" s="1"/>
  <c r="AN1031" i="4"/>
  <c r="AJ1031" i="4" s="1"/>
  <c r="G1031" i="4" s="1"/>
  <c r="AN2849" i="4"/>
  <c r="AJ2849" i="4" s="1"/>
  <c r="G2849" i="4" s="1"/>
  <c r="AN2176" i="4"/>
  <c r="AJ2176" i="4" s="1"/>
  <c r="G2176" i="4" s="1"/>
  <c r="AN2747" i="4"/>
  <c r="AJ2747" i="4" s="1"/>
  <c r="G2747" i="4" s="1"/>
  <c r="AN2903" i="4"/>
  <c r="AJ2903" i="4" s="1"/>
  <c r="G2903" i="4" s="1"/>
  <c r="AN2244" i="4"/>
  <c r="AJ2244" i="4" s="1"/>
  <c r="G2244" i="4" s="1"/>
  <c r="AN857" i="4"/>
  <c r="AJ857" i="4" s="1"/>
  <c r="G857" i="4" s="1"/>
  <c r="AN1885" i="4"/>
  <c r="AJ1885" i="4" s="1"/>
  <c r="G1885" i="4" s="1"/>
  <c r="AN1384" i="4"/>
  <c r="AJ1384" i="4" s="1"/>
  <c r="G1384" i="4" s="1"/>
  <c r="AN2202" i="4"/>
  <c r="AJ2202" i="4" s="1"/>
  <c r="G2202" i="4" s="1"/>
  <c r="AN2274" i="4"/>
  <c r="AJ2274" i="4" s="1"/>
  <c r="G2274" i="4" s="1"/>
  <c r="AN2099" i="4"/>
  <c r="AJ2099" i="4" s="1"/>
  <c r="G2099" i="4" s="1"/>
  <c r="AN1355" i="4"/>
  <c r="AJ1355" i="4" s="1"/>
  <c r="G1355" i="4" s="1"/>
  <c r="AN1195" i="4"/>
  <c r="AJ1195" i="4" s="1"/>
  <c r="G1195" i="4" s="1"/>
  <c r="AN571" i="4"/>
  <c r="AJ571" i="4" s="1"/>
  <c r="G571" i="4" s="1"/>
  <c r="AN2569" i="4"/>
  <c r="AJ2569" i="4" s="1"/>
  <c r="G2569" i="4" s="1"/>
  <c r="AN642" i="4"/>
  <c r="AJ642" i="4" s="1"/>
  <c r="G642" i="4" s="1"/>
  <c r="AN1439" i="4"/>
  <c r="AJ1439" i="4" s="1"/>
  <c r="G1439" i="4" s="1"/>
  <c r="AN1057" i="4"/>
  <c r="AJ1057" i="4" s="1"/>
  <c r="G1057" i="4" s="1"/>
  <c r="AN2890" i="4"/>
  <c r="AJ2890" i="4" s="1"/>
  <c r="G2890" i="4" s="1"/>
  <c r="AN1969" i="4"/>
  <c r="AJ1969" i="4" s="1"/>
  <c r="G1969" i="4" s="1"/>
  <c r="AN2126" i="4"/>
  <c r="AJ2126" i="4" s="1"/>
  <c r="G2126" i="4" s="1"/>
  <c r="AN1675" i="4"/>
  <c r="AJ1675" i="4" s="1"/>
  <c r="G1675" i="4" s="1"/>
  <c r="AN2529" i="4"/>
  <c r="AJ2529" i="4" s="1"/>
  <c r="G2529" i="4" s="1"/>
  <c r="AN2724" i="4"/>
  <c r="AJ2724" i="4" s="1"/>
  <c r="G2724" i="4" s="1"/>
  <c r="AN1992" i="4"/>
  <c r="AJ1992" i="4" s="1"/>
  <c r="G1992" i="4" s="1"/>
  <c r="AN2009" i="4"/>
  <c r="AJ2009" i="4" s="1"/>
  <c r="G2009" i="4" s="1"/>
  <c r="AN1558" i="4"/>
  <c r="AJ1558" i="4" s="1"/>
  <c r="G1558" i="4" s="1"/>
  <c r="AN126" i="4"/>
  <c r="AJ126" i="4" s="1"/>
  <c r="G126" i="4" s="1"/>
  <c r="AN955" i="4"/>
  <c r="AJ955" i="4" s="1"/>
  <c r="G955" i="4" s="1"/>
  <c r="AN785" i="4"/>
  <c r="AJ785" i="4" s="1"/>
  <c r="G785" i="4" s="1"/>
  <c r="AN1347" i="4"/>
  <c r="AJ1347" i="4" s="1"/>
  <c r="G1347" i="4" s="1"/>
  <c r="AN1042" i="4"/>
  <c r="AJ1042" i="4" s="1"/>
  <c r="G1042" i="4" s="1"/>
  <c r="AN1270" i="4"/>
  <c r="AJ1270" i="4" s="1"/>
  <c r="G1270" i="4" s="1"/>
  <c r="AN1984" i="4"/>
  <c r="AJ1984" i="4" s="1"/>
  <c r="G1984" i="4" s="1"/>
  <c r="AN1305" i="4"/>
  <c r="AJ1305" i="4" s="1"/>
  <c r="G1305" i="4" s="1"/>
  <c r="AN2654" i="4"/>
  <c r="AJ2654" i="4" s="1"/>
  <c r="G2654" i="4" s="1"/>
  <c r="AN2439" i="4"/>
  <c r="AJ2439" i="4" s="1"/>
  <c r="G2439" i="4" s="1"/>
  <c r="AN2190" i="4"/>
  <c r="AJ2190" i="4" s="1"/>
  <c r="G2190" i="4" s="1"/>
  <c r="AN906" i="4"/>
  <c r="AJ906" i="4" s="1"/>
  <c r="G906" i="4" s="1"/>
  <c r="AN1294" i="4"/>
  <c r="AJ1294" i="4" s="1"/>
  <c r="G1294" i="4" s="1"/>
  <c r="AN971" i="4"/>
  <c r="AJ971" i="4" s="1"/>
  <c r="G971" i="4" s="1"/>
  <c r="AN1263" i="4"/>
  <c r="AJ1263" i="4" s="1"/>
  <c r="G1263" i="4" s="1"/>
  <c r="AN2735" i="4"/>
  <c r="AJ2735" i="4" s="1"/>
  <c r="G2735" i="4" s="1"/>
  <c r="AN1953" i="4"/>
  <c r="AJ1953" i="4" s="1"/>
  <c r="G1953" i="4" s="1"/>
  <c r="AN1593" i="4"/>
  <c r="AJ1593" i="4" s="1"/>
  <c r="G1593" i="4" s="1"/>
  <c r="AN1113" i="4"/>
  <c r="AJ1113" i="4" s="1"/>
  <c r="G1113" i="4" s="1"/>
  <c r="AN2799" i="4"/>
  <c r="AJ2799" i="4" s="1"/>
  <c r="G2799" i="4" s="1"/>
  <c r="AN2141" i="4"/>
  <c r="AJ2141" i="4" s="1"/>
  <c r="G2141" i="4" s="1"/>
  <c r="AN1640" i="4"/>
  <c r="AJ1640" i="4" s="1"/>
  <c r="G1640" i="4" s="1"/>
  <c r="AN1591" i="4"/>
  <c r="AJ1591" i="4" s="1"/>
  <c r="G1591" i="4" s="1"/>
  <c r="AN1265" i="4"/>
  <c r="AJ1265" i="4" s="1"/>
  <c r="G1265" i="4" s="1"/>
  <c r="AN1411" i="4"/>
  <c r="AJ1411" i="4" s="1"/>
  <c r="G1411" i="4" s="1"/>
  <c r="AN2124" i="4"/>
  <c r="AJ2124" i="4" s="1"/>
  <c r="G2124" i="4" s="1"/>
  <c r="AN1751" i="4"/>
  <c r="AJ1751" i="4" s="1"/>
  <c r="G1751" i="4" s="1"/>
  <c r="AN1804" i="4"/>
  <c r="AJ1804" i="4" s="1"/>
  <c r="G1804" i="4" s="1"/>
  <c r="AN2391" i="4"/>
  <c r="AJ2391" i="4" s="1"/>
  <c r="G2391" i="4" s="1"/>
  <c r="AN2365" i="4"/>
  <c r="AJ2365" i="4" s="1"/>
  <c r="G2365" i="4" s="1"/>
  <c r="AN2658" i="4"/>
  <c r="AJ2658" i="4" s="1"/>
  <c r="G2658" i="4" s="1"/>
  <c r="AN1766" i="4"/>
  <c r="AJ1766" i="4" s="1"/>
  <c r="G1766" i="4" s="1"/>
  <c r="AN1535" i="4"/>
  <c r="AJ1535" i="4" s="1"/>
  <c r="G1535" i="4" s="1"/>
  <c r="AN1199" i="4"/>
  <c r="AJ1199" i="4" s="1"/>
  <c r="G1199" i="4" s="1"/>
  <c r="AN563" i="4"/>
  <c r="AJ563" i="4" s="1"/>
  <c r="G563" i="4" s="1"/>
  <c r="AN532" i="4"/>
  <c r="AJ532" i="4" s="1"/>
  <c r="G532" i="4" s="1"/>
  <c r="AN898" i="4"/>
  <c r="AJ898" i="4" s="1"/>
  <c r="G898" i="4" s="1"/>
  <c r="AN796" i="4"/>
  <c r="AJ796" i="4" s="1"/>
  <c r="G796" i="4" s="1"/>
  <c r="AN1203" i="4"/>
  <c r="AJ1203" i="4" s="1"/>
  <c r="G1203" i="4" s="1"/>
  <c r="AN1313" i="4"/>
  <c r="AJ1313" i="4" s="1"/>
  <c r="G1313" i="4" s="1"/>
  <c r="AN2186" i="4"/>
  <c r="AJ2186" i="4" s="1"/>
  <c r="G2186" i="4" s="1"/>
  <c r="AN2354" i="4"/>
  <c r="AJ2354" i="4" s="1"/>
  <c r="G2354" i="4" s="1"/>
  <c r="AN2313" i="4"/>
  <c r="AJ2313" i="4" s="1"/>
  <c r="G2313" i="4" s="1"/>
  <c r="AN812" i="4"/>
  <c r="AJ812" i="4" s="1"/>
  <c r="G812" i="4" s="1"/>
  <c r="AN2574" i="4"/>
  <c r="AJ2574" i="4" s="1"/>
  <c r="G2574" i="4" s="1"/>
  <c r="AN1590" i="4"/>
  <c r="AJ1590" i="4" s="1"/>
  <c r="G1590" i="4" s="1"/>
  <c r="AN2710" i="4"/>
  <c r="AJ2710" i="4" s="1"/>
  <c r="G2710" i="4" s="1"/>
  <c r="AN2553" i="4"/>
  <c r="AJ2553" i="4" s="1"/>
  <c r="G2553" i="4" s="1"/>
  <c r="AN1878" i="4"/>
  <c r="AJ1878" i="4" s="1"/>
  <c r="G1878" i="4" s="1"/>
  <c r="AN1001" i="4"/>
  <c r="AJ1001" i="4" s="1"/>
  <c r="G1001" i="4" s="1"/>
  <c r="AN759" i="4"/>
  <c r="AJ759" i="4" s="1"/>
  <c r="G759" i="4" s="1"/>
  <c r="AN1286" i="4"/>
  <c r="AJ1286" i="4" s="1"/>
  <c r="G1286" i="4" s="1"/>
  <c r="AN1028" i="4"/>
  <c r="AJ1028" i="4" s="1"/>
  <c r="G1028" i="4" s="1"/>
  <c r="AN286" i="4"/>
  <c r="AJ286" i="4" s="1"/>
  <c r="G286" i="4" s="1"/>
  <c r="AN2613" i="4"/>
  <c r="AJ2613" i="4" s="1"/>
  <c r="G2613" i="4" s="1"/>
  <c r="AN2782" i="4"/>
  <c r="AJ2782" i="4" s="1"/>
  <c r="G2782" i="4" s="1"/>
  <c r="AN2140" i="4"/>
  <c r="AJ2140" i="4" s="1"/>
  <c r="G2140" i="4" s="1"/>
  <c r="AN2800" i="4"/>
  <c r="AJ2800" i="4" s="1"/>
  <c r="G2800" i="4" s="1"/>
  <c r="AN2950" i="4"/>
  <c r="AJ2950" i="4" s="1"/>
  <c r="G2950" i="4" s="1"/>
  <c r="AN2311" i="4"/>
  <c r="AJ2311" i="4" s="1"/>
  <c r="G2311" i="4" s="1"/>
  <c r="AN2383" i="4"/>
  <c r="AJ2383" i="4" s="1"/>
  <c r="G2383" i="4" s="1"/>
  <c r="AN2223" i="4"/>
  <c r="AJ2223" i="4" s="1"/>
  <c r="G2223" i="4" s="1"/>
  <c r="AN876" i="4"/>
  <c r="AJ876" i="4" s="1"/>
  <c r="G876" i="4" s="1"/>
  <c r="AN476" i="4"/>
  <c r="AJ476" i="4" s="1"/>
  <c r="G476" i="4" s="1"/>
  <c r="AN428" i="4"/>
  <c r="AJ428" i="4" s="1"/>
  <c r="G428" i="4" s="1"/>
  <c r="AN794" i="4"/>
  <c r="AJ794" i="4" s="1"/>
  <c r="G794" i="4" s="1"/>
  <c r="AN2633" i="4"/>
  <c r="AJ2633" i="4" s="1"/>
  <c r="G2633" i="4" s="1"/>
  <c r="AN2606" i="4"/>
  <c r="AJ2606" i="4" s="1"/>
  <c r="G2606" i="4" s="1"/>
  <c r="AN1914" i="4"/>
  <c r="AJ1914" i="4" s="1"/>
  <c r="G1914" i="4" s="1"/>
  <c r="AN1922" i="4"/>
  <c r="AJ1922" i="4" s="1"/>
  <c r="G1922" i="4" s="1"/>
  <c r="AN2703" i="4"/>
  <c r="AJ2703" i="4" s="1"/>
  <c r="G2703" i="4" s="1"/>
  <c r="AN2343" i="4"/>
  <c r="AJ2343" i="4" s="1"/>
  <c r="G2343" i="4" s="1"/>
  <c r="AN2753" i="4"/>
  <c r="AJ2753" i="4" s="1"/>
  <c r="G2753" i="4" s="1"/>
  <c r="AN626" i="4"/>
  <c r="AJ626" i="4" s="1"/>
  <c r="G626" i="4" s="1"/>
  <c r="AN305" i="4"/>
  <c r="AJ305" i="4" s="1"/>
  <c r="G305" i="4" s="1"/>
  <c r="AN1153" i="4"/>
  <c r="AJ1153" i="4" s="1"/>
  <c r="G1153" i="4" s="1"/>
  <c r="AN935" i="4"/>
  <c r="AJ935" i="4" s="1"/>
  <c r="G935" i="4" s="1"/>
  <c r="AN500" i="4"/>
  <c r="AJ500" i="4" s="1"/>
  <c r="G500" i="4" s="1"/>
  <c r="AN2876" i="4"/>
  <c r="AJ2876" i="4" s="1"/>
  <c r="G2876" i="4" s="1"/>
  <c r="AN2221" i="4"/>
  <c r="AJ2221" i="4" s="1"/>
  <c r="G2221" i="4" s="1"/>
  <c r="AN1657" i="4"/>
  <c r="AJ1657" i="4" s="1"/>
  <c r="G1657" i="4" s="1"/>
  <c r="AN2066" i="4"/>
  <c r="AJ2066" i="4" s="1"/>
  <c r="G2066" i="4" s="1"/>
  <c r="AN2175" i="4"/>
  <c r="AJ2175" i="4" s="1"/>
  <c r="G2175" i="4" s="1"/>
  <c r="AN1504" i="4"/>
  <c r="AJ1504" i="4" s="1"/>
  <c r="G1504" i="4" s="1"/>
  <c r="AN1986" i="4"/>
  <c r="AJ1986" i="4" s="1"/>
  <c r="G1986" i="4" s="1"/>
  <c r="AN2179" i="4"/>
  <c r="AJ2179" i="4" s="1"/>
  <c r="G2179" i="4" s="1"/>
  <c r="AN2729" i="4"/>
  <c r="AJ2729" i="4" s="1"/>
  <c r="G2729" i="4" s="1"/>
  <c r="AN1655" i="4"/>
  <c r="AJ1655" i="4" s="1"/>
  <c r="G1655" i="4" s="1"/>
  <c r="AN2674" i="4"/>
  <c r="AJ2674" i="4" s="1"/>
  <c r="G2674" i="4" s="1"/>
  <c r="AN396" i="4"/>
  <c r="AJ396" i="4" s="1"/>
  <c r="G396" i="4" s="1"/>
  <c r="AN1329" i="4"/>
  <c r="AJ1329" i="4" s="1"/>
  <c r="G1329" i="4" s="1"/>
  <c r="AN1359" i="4"/>
  <c r="AJ1359" i="4" s="1"/>
  <c r="G1359" i="4" s="1"/>
  <c r="AN1839" i="4"/>
  <c r="AJ1839" i="4" s="1"/>
  <c r="G1839" i="4" s="1"/>
  <c r="AN2303" i="4"/>
  <c r="AJ2303" i="4" s="1"/>
  <c r="G2303" i="4" s="1"/>
  <c r="AN2909" i="4"/>
  <c r="AJ2909" i="4" s="1"/>
  <c r="G2909" i="4" s="1"/>
  <c r="AN1510" i="4"/>
  <c r="AJ1510" i="4" s="1"/>
  <c r="G1510" i="4" s="1"/>
  <c r="AN2000" i="4"/>
  <c r="AJ2000" i="4" s="1"/>
  <c r="G2000" i="4" s="1"/>
  <c r="AN1877" i="4"/>
  <c r="AJ1877" i="4" s="1"/>
  <c r="G1877" i="4" s="1"/>
  <c r="AN482" i="4"/>
  <c r="AJ482" i="4" s="1"/>
  <c r="G482" i="4" s="1"/>
  <c r="AN373" i="4"/>
  <c r="AJ373" i="4" s="1"/>
  <c r="G373" i="4" s="1"/>
  <c r="AN270" i="4"/>
  <c r="AJ270" i="4" s="1"/>
  <c r="G270" i="4" s="1"/>
  <c r="AN2542" i="4"/>
  <c r="AJ2542" i="4" s="1"/>
  <c r="G2542" i="4" s="1"/>
  <c r="AN2196" i="4"/>
  <c r="AJ2196" i="4" s="1"/>
  <c r="G2196" i="4" s="1"/>
  <c r="AN2868" i="4"/>
  <c r="AJ2868" i="4" s="1"/>
  <c r="G2868" i="4" s="1"/>
  <c r="AN1511" i="4"/>
  <c r="AJ1511" i="4" s="1"/>
  <c r="G1511" i="4" s="1"/>
  <c r="AN2874" i="4"/>
  <c r="AJ2874" i="4" s="1"/>
  <c r="G2874" i="4" s="1"/>
  <c r="AN2088" i="4"/>
  <c r="AJ2088" i="4" s="1"/>
  <c r="G2088" i="4" s="1"/>
  <c r="AN2119" i="4"/>
  <c r="AJ2119" i="4" s="1"/>
  <c r="G2119" i="4" s="1"/>
  <c r="AN1759" i="4"/>
  <c r="AJ1759" i="4" s="1"/>
  <c r="G1759" i="4" s="1"/>
  <c r="AN1224" i="4"/>
  <c r="AJ1224" i="4" s="1"/>
  <c r="G1224" i="4" s="1"/>
  <c r="AN1094" i="4"/>
  <c r="AJ1094" i="4" s="1"/>
  <c r="G1094" i="4" s="1"/>
  <c r="AN1163" i="4"/>
  <c r="AJ1163" i="4" s="1"/>
  <c r="G1163" i="4" s="1"/>
  <c r="AN692" i="4"/>
  <c r="AJ692" i="4" s="1"/>
  <c r="G692" i="4" s="1"/>
  <c r="AN883" i="4"/>
  <c r="AJ883" i="4" s="1"/>
  <c r="G883" i="4" s="1"/>
  <c r="AN1552" i="4"/>
  <c r="AJ1552" i="4" s="1"/>
  <c r="G1552" i="4" s="1"/>
  <c r="AN2662" i="4"/>
  <c r="AJ2662" i="4" s="1"/>
  <c r="G2662" i="4" s="1"/>
  <c r="AN1869" i="4"/>
  <c r="AJ1869" i="4" s="1"/>
  <c r="G1869" i="4" s="1"/>
  <c r="AN1368" i="4"/>
  <c r="AJ1368" i="4" s="1"/>
  <c r="G1368" i="4" s="1"/>
  <c r="AN2212" i="4"/>
  <c r="AJ2212" i="4" s="1"/>
  <c r="G2212" i="4" s="1"/>
  <c r="AN567" i="4"/>
  <c r="AJ567" i="4" s="1"/>
  <c r="G567" i="4" s="1"/>
  <c r="AN858" i="4"/>
  <c r="AJ858" i="4" s="1"/>
  <c r="G858" i="4" s="1"/>
  <c r="AN804" i="4"/>
  <c r="AJ804" i="4" s="1"/>
  <c r="G804" i="4" s="1"/>
  <c r="AN2990" i="4"/>
  <c r="AJ2990" i="4" s="1"/>
  <c r="G2990" i="4" s="1"/>
  <c r="AN2324" i="4"/>
  <c r="AJ2324" i="4" s="1"/>
  <c r="G2324" i="4" s="1"/>
  <c r="AN2295" i="4"/>
  <c r="AJ2295" i="4" s="1"/>
  <c r="G2295" i="4" s="1"/>
  <c r="AN1415" i="4"/>
  <c r="AJ1415" i="4" s="1"/>
  <c r="G1415" i="4" s="1"/>
  <c r="AN2332" i="4"/>
  <c r="AJ2332" i="4" s="1"/>
  <c r="G2332" i="4" s="1"/>
  <c r="AN2319" i="4"/>
  <c r="AJ2319" i="4" s="1"/>
  <c r="G2319" i="4" s="1"/>
  <c r="AN2873" i="4"/>
  <c r="AJ2873" i="4" s="1"/>
  <c r="G2873" i="4" s="1"/>
  <c r="AN1983" i="4"/>
  <c r="AJ1983" i="4" s="1"/>
  <c r="G1983" i="4" s="1"/>
  <c r="AN2090" i="4"/>
  <c r="AJ2090" i="4" s="1"/>
  <c r="G2090" i="4" s="1"/>
  <c r="AN676" i="4"/>
  <c r="AJ676" i="4" s="1"/>
  <c r="G676" i="4" s="1"/>
  <c r="AN1694" i="4"/>
  <c r="AJ1694" i="4" s="1"/>
  <c r="G1694" i="4" s="1"/>
  <c r="AN867" i="4"/>
  <c r="AJ867" i="4" s="1"/>
  <c r="G867" i="4" s="1"/>
  <c r="AN1828" i="4"/>
  <c r="AJ1828" i="4" s="1"/>
  <c r="G1828" i="4" s="1"/>
  <c r="AN2109" i="4"/>
  <c r="AJ2109" i="4" s="1"/>
  <c r="G2109" i="4" s="1"/>
  <c r="AN1280" i="4"/>
  <c r="AJ1280" i="4" s="1"/>
  <c r="G1280" i="4" s="1"/>
  <c r="AN2958" i="4"/>
  <c r="AJ2958" i="4" s="1"/>
  <c r="G2958" i="4" s="1"/>
  <c r="AN83" i="4"/>
  <c r="AJ83" i="4" s="1"/>
  <c r="G83" i="4" s="1"/>
  <c r="AN1303" i="4"/>
  <c r="AJ1303" i="4" s="1"/>
  <c r="G1303" i="4" s="1"/>
  <c r="AN174" i="4"/>
  <c r="AJ174" i="4" s="1"/>
  <c r="G174" i="4" s="1"/>
  <c r="AN1327" i="4"/>
  <c r="AJ1327" i="4" s="1"/>
  <c r="G1327" i="4" s="1"/>
  <c r="AN851" i="4"/>
  <c r="AJ851" i="4" s="1"/>
  <c r="G851" i="4" s="1"/>
  <c r="AN1105" i="4"/>
  <c r="AJ1105" i="4" s="1"/>
  <c r="G1105" i="4" s="1"/>
  <c r="AN94" i="4"/>
  <c r="AJ94" i="4" s="1"/>
  <c r="G94" i="4" s="1"/>
  <c r="AN75" i="4"/>
  <c r="AJ75" i="4" s="1"/>
  <c r="G75" i="4" s="1"/>
  <c r="AN470" i="4"/>
  <c r="AJ470" i="4" s="1"/>
  <c r="G470" i="4" s="1"/>
  <c r="AN879" i="4"/>
  <c r="AJ879" i="4" s="1"/>
  <c r="G879" i="4" s="1"/>
  <c r="AN595" i="4"/>
  <c r="AJ595" i="4" s="1"/>
  <c r="G595" i="4" s="1"/>
  <c r="AN1291" i="4"/>
  <c r="AJ1291" i="4" s="1"/>
  <c r="G1291" i="4" s="1"/>
  <c r="AN828" i="4"/>
  <c r="AJ828" i="4" s="1"/>
  <c r="G828" i="4" s="1"/>
  <c r="AN993" i="4"/>
  <c r="AJ993" i="4" s="1"/>
  <c r="G993" i="4" s="1"/>
  <c r="AN1339" i="4"/>
  <c r="AJ1339" i="4" s="1"/>
  <c r="G1339" i="4" s="1"/>
  <c r="AN1267" i="4"/>
  <c r="AJ1267" i="4" s="1"/>
  <c r="G1267" i="4" s="1"/>
  <c r="AN1018" i="4"/>
  <c r="AJ1018" i="4" s="1"/>
  <c r="G1018" i="4" s="1"/>
  <c r="AN755" i="4"/>
  <c r="AJ755" i="4" s="1"/>
  <c r="G755" i="4" s="1"/>
  <c r="AN649" i="4"/>
  <c r="AJ649" i="4" s="1"/>
  <c r="G649" i="4" s="1"/>
  <c r="AN1185" i="4"/>
  <c r="AJ1185" i="4" s="1"/>
  <c r="G1185" i="4" s="1"/>
  <c r="AN1470" i="4"/>
  <c r="AJ1470" i="4" s="1"/>
  <c r="G1470" i="4" s="1"/>
  <c r="AN2071" i="4"/>
  <c r="AJ2071" i="4" s="1"/>
  <c r="G2071" i="4" s="1"/>
  <c r="AN2718" i="4"/>
  <c r="AJ2718" i="4" s="1"/>
  <c r="G2718" i="4" s="1"/>
  <c r="AN1741" i="4"/>
  <c r="AJ1741" i="4" s="1"/>
  <c r="G1741" i="4" s="1"/>
  <c r="AN2327" i="4"/>
  <c r="AJ2327" i="4" s="1"/>
  <c r="G2327" i="4" s="1"/>
  <c r="AN2340" i="4"/>
  <c r="AJ2340" i="4" s="1"/>
  <c r="G2340" i="4" s="1"/>
  <c r="AN2281" i="4"/>
  <c r="AJ2281" i="4" s="1"/>
  <c r="G2281" i="4" s="1"/>
  <c r="AN2091" i="4"/>
  <c r="AJ2091" i="4" s="1"/>
  <c r="G2091" i="4" s="1"/>
  <c r="AN748" i="4"/>
  <c r="AJ748" i="4" s="1"/>
  <c r="G748" i="4" s="1"/>
  <c r="AN1002" i="4"/>
  <c r="AJ1002" i="4" s="1"/>
  <c r="G1002" i="4" s="1"/>
  <c r="AN583" i="4"/>
  <c r="AJ583" i="4" s="1"/>
  <c r="G583" i="4" s="1"/>
  <c r="AN1279" i="4"/>
  <c r="AJ1279" i="4" s="1"/>
  <c r="G1279" i="4" s="1"/>
  <c r="AN1088" i="4"/>
  <c r="AJ1088" i="4" s="1"/>
  <c r="G1088" i="4" s="1"/>
  <c r="AN2457" i="4"/>
  <c r="AJ2457" i="4" s="1"/>
  <c r="G2457" i="4" s="1"/>
  <c r="AN2750" i="4"/>
  <c r="AJ2750" i="4" s="1"/>
  <c r="G2750" i="4" s="1"/>
  <c r="AN2108" i="4"/>
  <c r="AJ2108" i="4" s="1"/>
  <c r="G2108" i="4" s="1"/>
  <c r="AN230" i="4"/>
  <c r="AJ230" i="4" s="1"/>
  <c r="G230" i="4" s="1"/>
  <c r="AN300" i="4"/>
  <c r="AJ300" i="4" s="1"/>
  <c r="G300" i="4" s="1"/>
  <c r="AN1582" i="4"/>
  <c r="AJ1582" i="4" s="1"/>
  <c r="G1582" i="4" s="1"/>
  <c r="AN833" i="4"/>
  <c r="AJ833" i="4" s="1"/>
  <c r="G833" i="4" s="1"/>
  <c r="AN2534" i="4"/>
  <c r="AJ2534" i="4" s="1"/>
  <c r="G2534" i="4" s="1"/>
  <c r="AN1615" i="4"/>
  <c r="AJ1615" i="4" s="1"/>
  <c r="G1615" i="4" s="1"/>
  <c r="AN1555" i="4"/>
  <c r="AJ1555" i="4" s="1"/>
  <c r="G1555" i="4" s="1"/>
  <c r="AN2551" i="4"/>
  <c r="AJ2551" i="4" s="1"/>
  <c r="G2551" i="4" s="1"/>
  <c r="AN2075" i="4"/>
  <c r="AJ2075" i="4" s="1"/>
  <c r="G2075" i="4" s="1"/>
  <c r="AN1497" i="4"/>
  <c r="AJ1497" i="4" s="1"/>
  <c r="G1497" i="4" s="1"/>
  <c r="AN2953" i="4"/>
  <c r="AJ2953" i="4" s="1"/>
  <c r="G2953" i="4" s="1"/>
  <c r="AN2137" i="4"/>
  <c r="AJ2137" i="4" s="1"/>
  <c r="G2137" i="4" s="1"/>
  <c r="AN38" i="4"/>
  <c r="AJ38" i="4" s="1"/>
  <c r="G38" i="4" s="1"/>
  <c r="AN254" i="4"/>
  <c r="AJ254" i="4" s="1"/>
  <c r="G254" i="4" s="1"/>
  <c r="AN313" i="4"/>
  <c r="AJ313" i="4" s="1"/>
  <c r="G313" i="4" s="1"/>
  <c r="AN1225" i="4"/>
  <c r="AJ1225" i="4" s="1"/>
  <c r="G1225" i="4" s="1"/>
  <c r="AN2714" i="4"/>
  <c r="AJ2714" i="4" s="1"/>
  <c r="G2714" i="4" s="1"/>
  <c r="AN665" i="4"/>
  <c r="AJ665" i="4" s="1"/>
  <c r="G665" i="4" s="1"/>
  <c r="AN2597" i="4"/>
  <c r="AJ2597" i="4" s="1"/>
  <c r="G2597" i="4" s="1"/>
  <c r="AN1145" i="4"/>
  <c r="AJ1145" i="4" s="1"/>
  <c r="G1145" i="4" s="1"/>
  <c r="AN817" i="4"/>
  <c r="AJ817" i="4" s="1"/>
  <c r="G817" i="4" s="1"/>
  <c r="AN578" i="4"/>
  <c r="AJ578" i="4" s="1"/>
  <c r="G578" i="4" s="1"/>
  <c r="AN811" i="4"/>
  <c r="AJ811" i="4" s="1"/>
  <c r="G811" i="4" s="1"/>
  <c r="AN1454" i="4"/>
  <c r="AJ1454" i="4" s="1"/>
  <c r="G1454" i="4" s="1"/>
  <c r="AN211" i="4"/>
  <c r="AJ211" i="4" s="1"/>
  <c r="G211" i="4" s="1"/>
  <c r="AN1680" i="4"/>
  <c r="AJ1680" i="4" s="1"/>
  <c r="G1680" i="4" s="1"/>
  <c r="AN2734" i="4"/>
  <c r="AJ2734" i="4" s="1"/>
  <c r="G2734" i="4" s="1"/>
  <c r="AN1587" i="4"/>
  <c r="AJ1587" i="4" s="1"/>
  <c r="G1587" i="4" s="1"/>
  <c r="AN2565" i="4"/>
  <c r="AJ2565" i="4" s="1"/>
  <c r="G2565" i="4" s="1"/>
  <c r="AN1160" i="4"/>
  <c r="AJ1160" i="4" s="1"/>
  <c r="G1160" i="4" s="1"/>
  <c r="AN1622" i="4"/>
  <c r="AJ1622" i="4" s="1"/>
  <c r="G1622" i="4" s="1"/>
  <c r="AN802" i="4"/>
  <c r="AJ802" i="4" s="1"/>
  <c r="G802" i="4" s="1"/>
  <c r="AN986" i="4"/>
  <c r="AJ986" i="4" s="1"/>
  <c r="G986" i="4" s="1"/>
  <c r="AN484" i="4"/>
  <c r="AJ484" i="4" s="1"/>
  <c r="G484" i="4" s="1"/>
  <c r="AN1155" i="4"/>
  <c r="AJ1155" i="4" s="1"/>
  <c r="G1155" i="4" s="1"/>
  <c r="AN2308" i="4"/>
  <c r="AJ2308" i="4" s="1"/>
  <c r="G2308" i="4" s="1"/>
  <c r="AN2105" i="4"/>
  <c r="AJ2105" i="4" s="1"/>
  <c r="G2105" i="4" s="1"/>
  <c r="AN3022" i="4"/>
  <c r="AJ3022" i="4" s="1"/>
  <c r="G3022" i="4" s="1"/>
  <c r="AN2732" i="4"/>
  <c r="AJ2732" i="4" s="1"/>
  <c r="G2732" i="4" s="1"/>
  <c r="AN1479" i="4"/>
  <c r="AJ1479" i="4" s="1"/>
  <c r="G1479" i="4" s="1"/>
  <c r="AN2711" i="4"/>
  <c r="AJ2711" i="4" s="1"/>
  <c r="G2711" i="4" s="1"/>
  <c r="AN1528" i="4"/>
  <c r="AJ1528" i="4" s="1"/>
  <c r="G1528" i="4" s="1"/>
  <c r="AN847" i="4"/>
  <c r="AJ847" i="4" s="1"/>
  <c r="G847" i="4" s="1"/>
  <c r="AN1152" i="4"/>
  <c r="AJ1152" i="4" s="1"/>
  <c r="G1152" i="4" s="1"/>
  <c r="AN1913" i="4"/>
  <c r="AJ1913" i="4" s="1"/>
  <c r="G1913" i="4" s="1"/>
  <c r="AN3010" i="4"/>
  <c r="AJ3010" i="4" s="1"/>
  <c r="G3010" i="4" s="1"/>
  <c r="AN2524" i="4"/>
  <c r="AJ2524" i="4" s="1"/>
  <c r="G2524" i="4" s="1"/>
  <c r="AN2053" i="4"/>
  <c r="AJ2053" i="4" s="1"/>
  <c r="G2053" i="4" s="1"/>
  <c r="AN2598" i="4"/>
  <c r="AJ2598" i="4" s="1"/>
  <c r="G2598" i="4" s="1"/>
  <c r="AN1837" i="4"/>
  <c r="AJ1837" i="4" s="1"/>
  <c r="G1837" i="4" s="1"/>
  <c r="AN294" i="4"/>
  <c r="AJ294" i="4" s="1"/>
  <c r="G294" i="4" s="1"/>
  <c r="AN1169" i="4"/>
  <c r="AJ1169" i="4" s="1"/>
  <c r="G1169" i="4" s="1"/>
  <c r="AN2790" i="4"/>
  <c r="AJ2790" i="4" s="1"/>
  <c r="G2790" i="4" s="1"/>
  <c r="AN1761" i="4"/>
  <c r="AJ1761" i="4" s="1"/>
  <c r="G1761" i="4" s="1"/>
  <c r="AN2585" i="4"/>
  <c r="AJ2585" i="4" s="1"/>
  <c r="G2585" i="4" s="1"/>
  <c r="AN1712" i="4"/>
  <c r="AJ1712" i="4" s="1"/>
  <c r="G1712" i="4" s="1"/>
  <c r="AN921" i="4"/>
  <c r="AJ921" i="4" s="1"/>
  <c r="G921" i="4" s="1"/>
  <c r="AN2725" i="4"/>
  <c r="AJ2725" i="4" s="1"/>
  <c r="G2725" i="4" s="1"/>
  <c r="AN2164" i="4"/>
  <c r="AJ2164" i="4" s="1"/>
  <c r="G2164" i="4" s="1"/>
  <c r="AN682" i="4"/>
  <c r="AJ682" i="4" s="1"/>
  <c r="G682" i="4" s="1"/>
  <c r="AN380" i="4"/>
  <c r="AJ380" i="4" s="1"/>
  <c r="G380" i="4" s="1"/>
  <c r="AN1311" i="4"/>
  <c r="AJ1311" i="4" s="1"/>
  <c r="G1311" i="4" s="1"/>
  <c r="AN2881" i="4"/>
  <c r="AJ2881" i="4" s="1"/>
  <c r="G2881" i="4" s="1"/>
  <c r="AN2092" i="4"/>
  <c r="AJ2092" i="4" s="1"/>
  <c r="G2092" i="4" s="1"/>
  <c r="AN2630" i="4"/>
  <c r="AJ2630" i="4" s="1"/>
  <c r="G2630" i="4" s="1"/>
  <c r="AN2188" i="4"/>
  <c r="AJ2188" i="4" s="1"/>
  <c r="G2188" i="4" s="1"/>
  <c r="AN2942" i="4"/>
  <c r="AJ2942" i="4" s="1"/>
  <c r="G2942" i="4" s="1"/>
  <c r="AN2636" i="4"/>
  <c r="AJ2636" i="4" s="1"/>
  <c r="G2636" i="4" s="1"/>
  <c r="AN2231" i="4"/>
  <c r="AJ2231" i="4" s="1"/>
  <c r="G2231" i="4" s="1"/>
  <c r="AN2887" i="4"/>
  <c r="AJ2887" i="4" s="1"/>
  <c r="G2887" i="4" s="1"/>
  <c r="AN1599" i="4"/>
  <c r="AJ1599" i="4" s="1"/>
  <c r="G1599" i="4" s="1"/>
  <c r="AN1382" i="4"/>
  <c r="AJ1382" i="4" s="1"/>
  <c r="G1382" i="4" s="1"/>
  <c r="AN643" i="4"/>
  <c r="AJ643" i="4" s="1"/>
  <c r="G643" i="4" s="1"/>
  <c r="AN1363" i="4"/>
  <c r="AJ1363" i="4" s="1"/>
  <c r="G1363" i="4" s="1"/>
  <c r="AN924" i="4"/>
  <c r="AJ924" i="4" s="1"/>
  <c r="G924" i="4" s="1"/>
  <c r="AN1928" i="4"/>
  <c r="AJ1928" i="4" s="1"/>
  <c r="G1928" i="4" s="1"/>
  <c r="AN1961" i="4"/>
  <c r="AJ1961" i="4" s="1"/>
  <c r="G1961" i="4" s="1"/>
  <c r="AN1601" i="4"/>
  <c r="AJ1601" i="4" s="1"/>
  <c r="G1601" i="4" s="1"/>
  <c r="AN2806" i="4"/>
  <c r="AJ2806" i="4" s="1"/>
  <c r="G2806" i="4" s="1"/>
  <c r="AN2412" i="4"/>
  <c r="AJ2412" i="4" s="1"/>
  <c r="G2412" i="4" s="1"/>
  <c r="AN1777" i="4"/>
  <c r="AJ1777" i="4" s="1"/>
  <c r="G1777" i="4" s="1"/>
  <c r="AN1417" i="4"/>
  <c r="AJ1417" i="4" s="1"/>
  <c r="G1417" i="4" s="1"/>
  <c r="AN2224" i="4"/>
  <c r="AJ2224" i="4" s="1"/>
  <c r="G2224" i="4" s="1"/>
  <c r="AN2067" i="4"/>
  <c r="AJ2067" i="4" s="1"/>
  <c r="G2067" i="4" s="1"/>
  <c r="AN1321" i="4"/>
  <c r="AJ1321" i="4" s="1"/>
  <c r="G1321" i="4" s="1"/>
  <c r="AN2456" i="4"/>
  <c r="AJ2456" i="4" s="1"/>
  <c r="G2456" i="4" s="1"/>
  <c r="AN1383" i="4"/>
  <c r="AJ1383" i="4" s="1"/>
  <c r="G1383" i="4" s="1"/>
  <c r="AN497" i="4"/>
  <c r="AJ497" i="4" s="1"/>
  <c r="G497" i="4" s="1"/>
  <c r="AN2840" i="4"/>
  <c r="AJ2840" i="4" s="1"/>
  <c r="G2840" i="4" s="1"/>
  <c r="AN1994" i="4"/>
  <c r="AJ1994" i="4" s="1"/>
  <c r="G1994" i="4" s="1"/>
  <c r="AN1756" i="4"/>
  <c r="AJ1756" i="4" s="1"/>
  <c r="G1756" i="4" s="1"/>
  <c r="AN1409" i="4"/>
  <c r="AJ1409" i="4" s="1"/>
  <c r="G1409" i="4" s="1"/>
  <c r="AN1320" i="4"/>
  <c r="AJ1320" i="4" s="1"/>
  <c r="G1320" i="4" s="1"/>
  <c r="AN2895" i="4"/>
  <c r="AJ2895" i="4" s="1"/>
  <c r="G2895" i="4" s="1"/>
  <c r="AN1456" i="4"/>
  <c r="AJ1456" i="4" s="1"/>
  <c r="G1456" i="4" s="1"/>
  <c r="AN2928" i="4"/>
  <c r="AJ2928" i="4" s="1"/>
  <c r="G2928" i="4" s="1"/>
  <c r="AN2065" i="4"/>
  <c r="AJ2065" i="4" s="1"/>
  <c r="G2065" i="4" s="1"/>
  <c r="AN666" i="4"/>
  <c r="AJ666" i="4" s="1"/>
  <c r="G666" i="4" s="1"/>
  <c r="AN398" i="4"/>
  <c r="AJ398" i="4" s="1"/>
  <c r="G398" i="4" s="1"/>
  <c r="AN454" i="4"/>
  <c r="AJ454" i="4" s="1"/>
  <c r="G454" i="4" s="1"/>
  <c r="AN2646" i="4"/>
  <c r="AJ2646" i="4" s="1"/>
  <c r="G2646" i="4" s="1"/>
  <c r="AN2335" i="4"/>
  <c r="AJ2335" i="4" s="1"/>
  <c r="G2335" i="4" s="1"/>
  <c r="AN1977" i="4"/>
  <c r="AJ1977" i="4" s="1"/>
  <c r="G1977" i="4" s="1"/>
  <c r="AN1617" i="4"/>
  <c r="AJ1617" i="4" s="1"/>
  <c r="G1617" i="4" s="1"/>
  <c r="AN2566" i="4"/>
  <c r="AJ2566" i="4" s="1"/>
  <c r="G2566" i="4" s="1"/>
  <c r="AN2918" i="4"/>
  <c r="AJ2918" i="4" s="1"/>
  <c r="G2918" i="4" s="1"/>
  <c r="AN1936" i="4"/>
  <c r="AJ1936" i="4" s="1"/>
  <c r="G1936" i="4" s="1"/>
  <c r="AN1400" i="4"/>
  <c r="AJ1400" i="4" s="1"/>
  <c r="G1400" i="4" s="1"/>
  <c r="AN1459" i="4"/>
  <c r="AJ1459" i="4" s="1"/>
  <c r="G1459" i="4" s="1"/>
  <c r="AN358" i="4"/>
  <c r="AJ358" i="4" s="1"/>
  <c r="G358" i="4" s="1"/>
  <c r="AN863" i="4"/>
  <c r="AJ863" i="4" s="1"/>
  <c r="G863" i="4" s="1"/>
  <c r="AN35" i="4"/>
  <c r="AJ35" i="4" s="1"/>
  <c r="G35" i="4" s="1"/>
  <c r="AN2043" i="4"/>
  <c r="AJ2043" i="4" s="1"/>
  <c r="G2043" i="4" s="1"/>
  <c r="AN1608" i="4"/>
  <c r="AJ1608" i="4" s="1"/>
  <c r="G1608" i="4" s="1"/>
  <c r="AN1870" i="4"/>
  <c r="AJ1870" i="4" s="1"/>
  <c r="G1870" i="4" s="1"/>
  <c r="AN1767" i="4"/>
  <c r="AJ1767" i="4" s="1"/>
  <c r="G1767" i="4" s="1"/>
  <c r="AN2510" i="4"/>
  <c r="AJ2510" i="4" s="1"/>
  <c r="G2510" i="4" s="1"/>
  <c r="AN2631" i="4"/>
  <c r="AJ2631" i="4" s="1"/>
  <c r="G2631" i="4" s="1"/>
  <c r="AN946" i="4"/>
  <c r="AJ946" i="4" s="1"/>
  <c r="G946" i="4" s="1"/>
  <c r="AN1174" i="4"/>
  <c r="AJ1174" i="4" s="1"/>
  <c r="G1174" i="4" s="1"/>
  <c r="AN386" i="4"/>
  <c r="AJ386" i="4" s="1"/>
  <c r="G386" i="4" s="1"/>
  <c r="AN727" i="4"/>
  <c r="AJ727" i="4" s="1"/>
  <c r="G727" i="4" s="1"/>
  <c r="AN708" i="4"/>
  <c r="AJ708" i="4" s="1"/>
  <c r="G708" i="4" s="1"/>
  <c r="AN3033" i="4"/>
  <c r="AJ3033" i="4" s="1"/>
  <c r="G3033" i="4" s="1"/>
  <c r="AN2701" i="4"/>
  <c r="AJ2701" i="4" s="1"/>
  <c r="G2701" i="4" s="1"/>
  <c r="AN2440" i="4"/>
  <c r="AJ2440" i="4" s="1"/>
  <c r="G2440" i="4" s="1"/>
  <c r="AN2033" i="4"/>
  <c r="AJ2033" i="4" s="1"/>
  <c r="G2033" i="4" s="1"/>
  <c r="AN2940" i="4"/>
  <c r="AJ2940" i="4" s="1"/>
  <c r="G2940" i="4" s="1"/>
  <c r="AN668" i="4"/>
  <c r="AJ668" i="4" s="1"/>
  <c r="G668" i="4" s="1"/>
  <c r="AN2452" i="4"/>
  <c r="AJ2452" i="4" s="1"/>
  <c r="G2452" i="4" s="1"/>
  <c r="AN706" i="4"/>
  <c r="AJ706" i="4" s="1"/>
  <c r="G706" i="4" s="1"/>
  <c r="AN2455" i="4"/>
  <c r="AJ2455" i="4" s="1"/>
  <c r="G2455" i="4" s="1"/>
  <c r="AN1264" i="4"/>
  <c r="AJ1264" i="4" s="1"/>
  <c r="G1264" i="4" s="1"/>
  <c r="AN2239" i="4"/>
  <c r="AJ2239" i="4" s="1"/>
  <c r="G2239" i="4" s="1"/>
  <c r="AN2880" i="4"/>
  <c r="AJ2880" i="4" s="1"/>
  <c r="G2880" i="4" s="1"/>
  <c r="AN2533" i="4"/>
  <c r="AJ2533" i="4" s="1"/>
  <c r="G2533" i="4" s="1"/>
  <c r="AN546" i="4"/>
  <c r="AJ546" i="4" s="1"/>
  <c r="G546" i="4" s="1"/>
  <c r="AN2338" i="4"/>
  <c r="AJ2338" i="4" s="1"/>
  <c r="G2338" i="4" s="1"/>
  <c r="AN2132" i="4"/>
  <c r="AJ2132" i="4" s="1"/>
  <c r="G2132" i="4" s="1"/>
  <c r="AN2520" i="4"/>
  <c r="AJ2520" i="4" s="1"/>
  <c r="G2520" i="4" s="1"/>
  <c r="AN2549" i="4"/>
  <c r="AJ2549" i="4" s="1"/>
  <c r="G2549" i="4" s="1"/>
  <c r="AN2359" i="4"/>
  <c r="AJ2359" i="4" s="1"/>
  <c r="G2359" i="4" s="1"/>
  <c r="AN524" i="4"/>
  <c r="AJ524" i="4" s="1"/>
  <c r="G524" i="4" s="1"/>
  <c r="AN243" i="4"/>
  <c r="AJ243" i="4" s="1"/>
  <c r="G243" i="4" s="1"/>
  <c r="AN438" i="4"/>
  <c r="AJ438" i="4" s="1"/>
  <c r="G438" i="4" s="1"/>
  <c r="AN695" i="4"/>
  <c r="AJ695" i="4" s="1"/>
  <c r="G695" i="4" s="1"/>
  <c r="AN1884" i="4"/>
  <c r="AJ1884" i="4" s="1"/>
  <c r="G1884" i="4" s="1"/>
  <c r="AN1360" i="4"/>
  <c r="AJ1360" i="4" s="1"/>
  <c r="G1360" i="4" s="1"/>
  <c r="AN2756" i="4"/>
  <c r="AJ2756" i="4" s="1"/>
  <c r="G2756" i="4" s="1"/>
  <c r="AN2815" i="4"/>
  <c r="AJ2815" i="4" s="1"/>
  <c r="G2815" i="4" s="1"/>
  <c r="AN2157" i="4"/>
  <c r="AJ2157" i="4" s="1"/>
  <c r="G2157" i="4" s="1"/>
  <c r="AN1656" i="4"/>
  <c r="AJ1656" i="4" s="1"/>
  <c r="G1656" i="4" s="1"/>
  <c r="AN1607" i="4"/>
  <c r="AJ1607" i="4" s="1"/>
  <c r="G1607" i="4" s="1"/>
  <c r="AN301" i="4"/>
  <c r="AJ301" i="4" s="1"/>
  <c r="G301" i="4" s="1"/>
  <c r="AN1414" i="4"/>
  <c r="AJ1414" i="4" s="1"/>
  <c r="G1414" i="4" s="1"/>
  <c r="AN938" i="4"/>
  <c r="AJ938" i="4" s="1"/>
  <c r="G938" i="4" s="1"/>
  <c r="AN291" i="4"/>
  <c r="AJ291" i="4" s="1"/>
  <c r="G291" i="4" s="1"/>
  <c r="AN2621" i="4"/>
  <c r="AJ2621" i="4" s="1"/>
  <c r="G2621" i="4" s="1"/>
  <c r="AN1920" i="4"/>
  <c r="AJ1920" i="4" s="1"/>
  <c r="G1920" i="4" s="1"/>
  <c r="AN1241" i="4"/>
  <c r="AJ1241" i="4" s="1"/>
  <c r="G1241" i="4" s="1"/>
  <c r="AN2816" i="4"/>
  <c r="AJ2816" i="4" s="1"/>
  <c r="G2816" i="4" s="1"/>
  <c r="AN810" i="4"/>
  <c r="AJ810" i="4" s="1"/>
  <c r="G810" i="4" s="1"/>
  <c r="AN1255" i="4"/>
  <c r="AJ1255" i="4" s="1"/>
  <c r="G1255" i="4" s="1"/>
  <c r="AN364" i="4"/>
  <c r="AJ364" i="4" s="1"/>
  <c r="G364" i="4" s="1"/>
  <c r="AN983" i="4"/>
  <c r="AJ983" i="4" s="1"/>
  <c r="G983" i="4" s="1"/>
  <c r="AN951" i="4"/>
  <c r="AJ951" i="4" s="1"/>
  <c r="G951" i="4" s="1"/>
  <c r="AN214" i="4"/>
  <c r="AJ214" i="4" s="1"/>
  <c r="G214" i="4" s="1"/>
  <c r="AN1334" i="4"/>
  <c r="AJ1334" i="4" s="1"/>
  <c r="G1334" i="4" s="1"/>
  <c r="AN1207" i="4"/>
  <c r="AJ1207" i="4" s="1"/>
  <c r="G1207" i="4" s="1"/>
  <c r="AN1391" i="4"/>
  <c r="AJ1391" i="4" s="1"/>
  <c r="G1391" i="4" s="1"/>
  <c r="AN1249" i="4"/>
  <c r="AJ1249" i="4" s="1"/>
  <c r="G1249" i="4" s="1"/>
  <c r="AN995" i="4"/>
  <c r="AJ995" i="4" s="1"/>
  <c r="G995" i="4" s="1"/>
  <c r="AN843" i="4"/>
  <c r="AJ843" i="4" s="1"/>
  <c r="G843" i="4" s="1"/>
  <c r="AN1343" i="4"/>
  <c r="AJ1343" i="4" s="1"/>
  <c r="G1343" i="4" s="1"/>
  <c r="AN807" i="4"/>
  <c r="AJ807" i="4" s="1"/>
  <c r="G807" i="4" s="1"/>
  <c r="AN1136" i="4"/>
  <c r="AJ1136" i="4" s="1"/>
  <c r="G1136" i="4" s="1"/>
  <c r="AN1537" i="4"/>
  <c r="AJ1537" i="4" s="1"/>
  <c r="G1537" i="4" s="1"/>
  <c r="AN2742" i="4"/>
  <c r="AJ2742" i="4" s="1"/>
  <c r="G2742" i="4" s="1"/>
  <c r="AN2192" i="4"/>
  <c r="AJ2192" i="4" s="1"/>
  <c r="G2192" i="4" s="1"/>
  <c r="AN1713" i="4"/>
  <c r="AJ1713" i="4" s="1"/>
  <c r="G1713" i="4" s="1"/>
  <c r="AN2446" i="4"/>
  <c r="AJ2446" i="4" s="1"/>
  <c r="G2446" i="4" s="1"/>
  <c r="AN1584" i="4"/>
  <c r="AJ1584" i="4" s="1"/>
  <c r="G1584" i="4" s="1"/>
  <c r="AN1898" i="4"/>
  <c r="AJ1898" i="4" s="1"/>
  <c r="G1898" i="4" s="1"/>
  <c r="AN2623" i="4"/>
  <c r="AJ2623" i="4" s="1"/>
  <c r="G2623" i="4" s="1"/>
  <c r="AN283" i="4"/>
  <c r="AJ283" i="4" s="1"/>
  <c r="G283" i="4" s="1"/>
  <c r="AN115" i="4"/>
  <c r="AJ115" i="4" s="1"/>
  <c r="G115" i="4" s="1"/>
  <c r="AN310" i="4"/>
  <c r="AJ310" i="4" s="1"/>
  <c r="G310" i="4" s="1"/>
  <c r="AN1231" i="4"/>
  <c r="AJ1231" i="4" s="1"/>
  <c r="G1231" i="4" s="1"/>
  <c r="AN461" i="4"/>
  <c r="AJ461" i="4" s="1"/>
  <c r="G461" i="4" s="1"/>
  <c r="AN2530" i="4"/>
  <c r="AJ2530" i="4" s="1"/>
  <c r="G2530" i="4" s="1"/>
  <c r="AN2228" i="4"/>
  <c r="AJ2228" i="4" s="1"/>
  <c r="G2228" i="4" s="1"/>
  <c r="AN2104" i="4"/>
  <c r="AJ2104" i="4" s="1"/>
  <c r="G2104" i="4" s="1"/>
  <c r="AN2622" i="4"/>
  <c r="AJ2622" i="4" s="1"/>
  <c r="G2622" i="4" s="1"/>
  <c r="AN940" i="4"/>
  <c r="AJ940" i="4" s="1"/>
  <c r="G940" i="4" s="1"/>
  <c r="AN2897" i="4"/>
  <c r="AJ2897" i="4" s="1"/>
  <c r="G2897" i="4" s="1"/>
  <c r="AN1745" i="4"/>
  <c r="AJ1745" i="4" s="1"/>
  <c r="G1745" i="4" s="1"/>
  <c r="AN1129" i="4"/>
  <c r="AJ1129" i="4" s="1"/>
  <c r="G1129" i="4" s="1"/>
  <c r="AN1015" i="4"/>
  <c r="AJ1015" i="4" s="1"/>
  <c r="G1015" i="4" s="1"/>
  <c r="AN788" i="4"/>
  <c r="AJ788" i="4" s="1"/>
  <c r="G788" i="4" s="1"/>
  <c r="AN1235" i="4"/>
  <c r="AJ1235" i="4" s="1"/>
  <c r="G1235" i="4" s="1"/>
  <c r="AN78" i="4"/>
  <c r="AJ78" i="4" s="1"/>
  <c r="G78" i="4" s="1"/>
  <c r="AN2300" i="4"/>
  <c r="AJ2300" i="4" s="1"/>
  <c r="G2300" i="4" s="1"/>
  <c r="AN2817" i="4"/>
  <c r="AJ2817" i="4" s="1"/>
  <c r="G2817" i="4" s="1"/>
  <c r="AN1844" i="4"/>
  <c r="AJ1844" i="4" s="1"/>
  <c r="G1844" i="4" s="1"/>
  <c r="AN2497" i="4"/>
  <c r="AJ2497" i="4" s="1"/>
  <c r="G2497" i="4" s="1"/>
  <c r="AN2762" i="4"/>
  <c r="AJ2762" i="4" s="1"/>
  <c r="G2762" i="4" s="1"/>
  <c r="AN2453" i="4"/>
  <c r="AJ2453" i="4" s="1"/>
  <c r="G2453" i="4" s="1"/>
  <c r="AN2032" i="4"/>
  <c r="AJ2032" i="4" s="1"/>
  <c r="G2032" i="4" s="1"/>
  <c r="AN1499" i="4"/>
  <c r="AJ1499" i="4" s="1"/>
  <c r="G1499" i="4" s="1"/>
  <c r="AN1911" i="4"/>
  <c r="AJ1911" i="4" s="1"/>
  <c r="G1911" i="4" s="1"/>
  <c r="AN1760" i="4"/>
  <c r="AJ1760" i="4" s="1"/>
  <c r="G1760" i="4" s="1"/>
  <c r="AN930" i="4"/>
  <c r="AJ930" i="4" s="1"/>
  <c r="G930" i="4" s="1"/>
  <c r="AN1158" i="4"/>
  <c r="AJ1158" i="4" s="1"/>
  <c r="G1158" i="4" s="1"/>
  <c r="AN777" i="4"/>
  <c r="AJ777" i="4" s="1"/>
  <c r="G777" i="4" s="1"/>
  <c r="AN158" i="4"/>
  <c r="AJ158" i="4" s="1"/>
  <c r="G158" i="4" s="1"/>
  <c r="AN627" i="4"/>
  <c r="AJ627" i="4" s="1"/>
  <c r="G627" i="4" s="1"/>
  <c r="AN2748" i="4"/>
  <c r="AJ2748" i="4" s="1"/>
  <c r="G2748" i="4" s="1"/>
  <c r="AN1727" i="4"/>
  <c r="AJ1727" i="4" s="1"/>
  <c r="G1727" i="4" s="1"/>
  <c r="AN2706" i="4"/>
  <c r="AJ2706" i="4" s="1"/>
  <c r="G2706" i="4" s="1"/>
  <c r="AN2122" i="4"/>
  <c r="AJ2122" i="4" s="1"/>
  <c r="G2122" i="4" s="1"/>
  <c r="AN2008" i="4"/>
  <c r="AJ2008" i="4" s="1"/>
  <c r="G2008" i="4" s="1"/>
  <c r="AN2694" i="4"/>
  <c r="AJ2694" i="4" s="1"/>
  <c r="G2694" i="4" s="1"/>
  <c r="AN2144" i="4"/>
  <c r="AJ2144" i="4" s="1"/>
  <c r="G2144" i="4" s="1"/>
  <c r="AN2010" i="4"/>
  <c r="AJ2010" i="4" s="1"/>
  <c r="G2010" i="4" s="1"/>
  <c r="AN2582" i="4"/>
  <c r="AJ2582" i="4" s="1"/>
  <c r="G2582" i="4" s="1"/>
  <c r="AN1585" i="4"/>
  <c r="AJ1585" i="4" s="1"/>
  <c r="G1585" i="4" s="1"/>
  <c r="AN62" i="4"/>
  <c r="AJ62" i="4" s="1"/>
  <c r="G62" i="4" s="1"/>
  <c r="AN978" i="4"/>
  <c r="AJ978" i="4" s="1"/>
  <c r="G978" i="4" s="1"/>
  <c r="AN1206" i="4"/>
  <c r="AJ1206" i="4" s="1"/>
  <c r="G1206" i="4" s="1"/>
  <c r="AN1475" i="4"/>
  <c r="AJ1475" i="4" s="1"/>
  <c r="G1475" i="4" s="1"/>
  <c r="AN1432" i="4"/>
  <c r="AJ1432" i="4" s="1"/>
  <c r="G1432" i="4" s="1"/>
  <c r="AN1583" i="4"/>
  <c r="AJ1583" i="4" s="1"/>
  <c r="G1583" i="4" s="1"/>
  <c r="AN738" i="4"/>
  <c r="AJ738" i="4" s="1"/>
  <c r="G738" i="4" s="1"/>
  <c r="AN932" i="4"/>
  <c r="AJ932" i="4" s="1"/>
  <c r="G932" i="4" s="1"/>
  <c r="AN899" i="4"/>
  <c r="AJ899" i="4" s="1"/>
  <c r="G899" i="4" s="1"/>
  <c r="AN2134" i="4"/>
  <c r="AJ2134" i="4" s="1"/>
  <c r="G2134" i="4" s="1"/>
  <c r="AN2266" i="4"/>
  <c r="AJ2266" i="4" s="1"/>
  <c r="G2266" i="4" s="1"/>
  <c r="AN1845" i="4"/>
  <c r="AJ1845" i="4" s="1"/>
  <c r="G1845" i="4" s="1"/>
  <c r="AN2906" i="4"/>
  <c r="AJ2906" i="4" s="1"/>
  <c r="G2906" i="4" s="1"/>
  <c r="AN2564" i="4"/>
  <c r="AJ2564" i="4" s="1"/>
  <c r="G2564" i="4" s="1"/>
  <c r="AN1638" i="4"/>
  <c r="AJ1638" i="4" s="1"/>
  <c r="G1638" i="4" s="1"/>
  <c r="AN2809" i="4"/>
  <c r="AJ2809" i="4" s="1"/>
  <c r="G2809" i="4" s="1"/>
  <c r="AN2740" i="4"/>
  <c r="AJ2740" i="4" s="1"/>
  <c r="G2740" i="4" s="1"/>
  <c r="AN2276" i="4"/>
  <c r="AJ2276" i="4" s="1"/>
  <c r="G2276" i="4" s="1"/>
  <c r="AN1863" i="4"/>
  <c r="AJ1863" i="4" s="1"/>
  <c r="G1863" i="4" s="1"/>
  <c r="AN539" i="4"/>
  <c r="AJ539" i="4" s="1"/>
  <c r="G539" i="4" s="1"/>
  <c r="AN371" i="4"/>
  <c r="AJ371" i="4" s="1"/>
  <c r="G371" i="4" s="1"/>
  <c r="AN1179" i="4"/>
  <c r="AJ1179" i="4" s="1"/>
  <c r="G1179" i="4" s="1"/>
  <c r="AN1350" i="4"/>
  <c r="AJ1350" i="4" s="1"/>
  <c r="G1350" i="4" s="1"/>
  <c r="AN1491" i="4"/>
  <c r="AJ1491" i="4" s="1"/>
  <c r="G1491" i="4" s="1"/>
  <c r="AN1345" i="4"/>
  <c r="AJ1345" i="4" s="1"/>
  <c r="G1345" i="4" s="1"/>
  <c r="AN2421" i="4"/>
  <c r="AJ2421" i="4" s="1"/>
  <c r="G2421" i="4" s="1"/>
  <c r="AN2243" i="4"/>
  <c r="AJ2243" i="4" s="1"/>
  <c r="G2243" i="4" s="1"/>
  <c r="AN1256" i="4"/>
  <c r="AJ1256" i="4" s="1"/>
  <c r="G1256" i="4" s="1"/>
  <c r="AN2650" i="4"/>
  <c r="AJ2650" i="4" s="1"/>
  <c r="G2650" i="4" s="1"/>
  <c r="AN2001" i="4"/>
  <c r="AJ2001" i="4" s="1"/>
  <c r="G2001" i="4" s="1"/>
  <c r="AN91" i="4"/>
  <c r="AJ91" i="4" s="1"/>
  <c r="G91" i="4" s="1"/>
  <c r="AN1422" i="4"/>
  <c r="AJ1422" i="4" s="1"/>
  <c r="G1422" i="4" s="1"/>
  <c r="AN2094" i="4"/>
  <c r="AJ2094" i="4" s="1"/>
  <c r="G2094" i="4" s="1"/>
  <c r="AN1064" i="4"/>
  <c r="AJ1064" i="4" s="1"/>
  <c r="G1064" i="4" s="1"/>
  <c r="AN1262" i="4"/>
  <c r="AJ1262" i="4" s="1"/>
  <c r="G1262" i="4" s="1"/>
  <c r="AN1999" i="4"/>
  <c r="AJ1999" i="4" s="1"/>
  <c r="G1999" i="4" s="1"/>
  <c r="AN2848" i="4"/>
  <c r="AJ2848" i="4" s="1"/>
  <c r="G2848" i="4" s="1"/>
  <c r="AN2444" i="4"/>
  <c r="AJ2444" i="4" s="1"/>
  <c r="G2444" i="4" s="1"/>
  <c r="AN1930" i="4"/>
  <c r="AJ1930" i="4" s="1"/>
  <c r="G1930" i="4" s="1"/>
  <c r="AN1449" i="4"/>
  <c r="AJ1449" i="4" s="1"/>
  <c r="G1449" i="4" s="1"/>
  <c r="AN354" i="4"/>
  <c r="AJ354" i="4" s="1"/>
  <c r="G354" i="4" s="1"/>
  <c r="AN916" i="4"/>
  <c r="AJ916" i="4" s="1"/>
  <c r="G916" i="4" s="1"/>
  <c r="AN1494" i="4"/>
  <c r="AJ1494" i="4" s="1"/>
  <c r="G1494" i="4" s="1"/>
  <c r="AN1435" i="4"/>
  <c r="AJ1435" i="4" s="1"/>
  <c r="G1435" i="4" s="1"/>
  <c r="AN142" i="4"/>
  <c r="AJ142" i="4" s="1"/>
  <c r="G142" i="4" s="1"/>
  <c r="AN414" i="4"/>
  <c r="AJ414" i="4" s="1"/>
  <c r="G414" i="4" s="1"/>
  <c r="AN2558" i="4"/>
  <c r="AJ2558" i="4" s="1"/>
  <c r="G2558" i="4" s="1"/>
  <c r="AN1619" i="4"/>
  <c r="AJ1619" i="4" s="1"/>
  <c r="G1619" i="4" s="1"/>
  <c r="AN2905" i="4"/>
  <c r="AJ2905" i="4" s="1"/>
  <c r="G2905" i="4" s="1"/>
  <c r="AN1721" i="4"/>
  <c r="AJ1721" i="4" s="1"/>
  <c r="G1721" i="4" s="1"/>
  <c r="AN1361" i="4"/>
  <c r="AJ1361" i="4" s="1"/>
  <c r="G1361" i="4" s="1"/>
  <c r="AN2893" i="4"/>
  <c r="AJ2893" i="4" s="1"/>
  <c r="G2893" i="4" s="1"/>
  <c r="AN1921" i="4"/>
  <c r="AJ1921" i="4" s="1"/>
  <c r="G1921" i="4" s="1"/>
  <c r="AN1861" i="4"/>
  <c r="AJ1861" i="4" s="1"/>
  <c r="G1861" i="4" s="1"/>
  <c r="AN3017" i="4"/>
  <c r="AJ3017" i="4" s="1"/>
  <c r="G3017" i="4" s="1"/>
  <c r="AN2201" i="4"/>
  <c r="AJ2201" i="4" s="1"/>
  <c r="G2201" i="4" s="1"/>
  <c r="AN705" i="4"/>
  <c r="AJ705" i="4" s="1"/>
  <c r="G705" i="4" s="1"/>
  <c r="AN545" i="4"/>
  <c r="AJ545" i="4" s="1"/>
  <c r="G545" i="4" s="1"/>
  <c r="AN779" i="4"/>
  <c r="AJ779" i="4" s="1"/>
  <c r="G779" i="4" s="1"/>
  <c r="AN1012" i="4"/>
  <c r="AJ1012" i="4" s="1"/>
  <c r="G1012" i="4" s="1"/>
  <c r="AN324" i="4"/>
  <c r="AJ324" i="4" s="1"/>
  <c r="G324" i="4" s="1"/>
  <c r="AN2143" i="4"/>
  <c r="AJ2143" i="4" s="1"/>
  <c r="G2143" i="4" s="1"/>
  <c r="AN729" i="4"/>
  <c r="AJ729" i="4" s="1"/>
  <c r="G729" i="4" s="1"/>
  <c r="AN2864" i="4"/>
  <c r="AJ2864" i="4" s="1"/>
  <c r="G2864" i="4" s="1"/>
  <c r="AN1825" i="4"/>
  <c r="AJ1825" i="4" s="1"/>
  <c r="G1825" i="4" s="1"/>
  <c r="AN2649" i="4"/>
  <c r="AJ2649" i="4" s="1"/>
  <c r="G2649" i="4" s="1"/>
  <c r="AN1838" i="4"/>
  <c r="AJ1838" i="4" s="1"/>
  <c r="G1838" i="4" s="1"/>
  <c r="AN985" i="4"/>
  <c r="AJ985" i="4" s="1"/>
  <c r="G985" i="4" s="1"/>
  <c r="AN2367" i="4"/>
  <c r="AJ2367" i="4" s="1"/>
  <c r="G2367" i="4" s="1"/>
  <c r="AN2366" i="4"/>
  <c r="AJ2366" i="4" s="1"/>
  <c r="G2366" i="4" s="1"/>
  <c r="AN1732" i="4"/>
  <c r="AJ1732" i="4" s="1"/>
  <c r="G1732" i="4" s="1"/>
  <c r="AN1137" i="4"/>
  <c r="AJ1137" i="4" s="1"/>
  <c r="G1137" i="4" s="1"/>
  <c r="AN427" i="4"/>
  <c r="AJ427" i="4" s="1"/>
  <c r="G427" i="4" s="1"/>
  <c r="AN895" i="4"/>
  <c r="AJ895" i="4" s="1"/>
  <c r="G895" i="4" s="1"/>
  <c r="AN835" i="4"/>
  <c r="AJ835" i="4" s="1"/>
  <c r="G835" i="4" s="1"/>
  <c r="AN531" i="4"/>
  <c r="AJ531" i="4" s="1"/>
  <c r="G531" i="4" s="1"/>
  <c r="AN406" i="4"/>
  <c r="AJ406" i="4" s="1"/>
  <c r="G406" i="4" s="1"/>
  <c r="AN2824" i="4"/>
  <c r="AJ2824" i="4" s="1"/>
  <c r="G2824" i="4" s="1"/>
  <c r="AN2056" i="4"/>
  <c r="AJ2056" i="4" s="1"/>
  <c r="G2056" i="4" s="1"/>
  <c r="AN1635" i="4"/>
  <c r="AJ1635" i="4" s="1"/>
  <c r="G1635" i="4" s="1"/>
  <c r="AN2055" i="4"/>
  <c r="AJ2055" i="4" s="1"/>
  <c r="G2055" i="4" s="1"/>
  <c r="AN2198" i="4"/>
  <c r="AJ2198" i="4" s="1"/>
  <c r="G2198" i="4" s="1"/>
  <c r="AN1790" i="4"/>
  <c r="AJ1790" i="4" s="1"/>
  <c r="G1790" i="4" s="1"/>
  <c r="AN1962" i="4"/>
  <c r="AJ1962" i="4" s="1"/>
  <c r="G1962" i="4" s="1"/>
  <c r="AN1017" i="4"/>
  <c r="AJ1017" i="4" s="1"/>
  <c r="G1017" i="4" s="1"/>
  <c r="AN434" i="4"/>
  <c r="AJ434" i="4" s="1"/>
  <c r="G434" i="4" s="1"/>
  <c r="AN919" i="4"/>
  <c r="AJ919" i="4" s="1"/>
  <c r="G919" i="4" s="1"/>
  <c r="AN251" i="4"/>
  <c r="AJ251" i="4" s="1"/>
  <c r="G251" i="4" s="1"/>
  <c r="AN2418" i="4"/>
  <c r="AJ2418" i="4" s="1"/>
  <c r="G2418" i="4" s="1"/>
  <c r="AN2247" i="4"/>
  <c r="AJ2247" i="4" s="1"/>
  <c r="G2247" i="4" s="1"/>
  <c r="AN2255" i="4"/>
  <c r="AJ2255" i="4" s="1"/>
  <c r="G2255" i="4" s="1"/>
  <c r="AN1687" i="4"/>
  <c r="AJ1687" i="4" s="1"/>
  <c r="G1687" i="4" s="1"/>
  <c r="AN2642" i="4"/>
  <c r="AJ2642" i="4" s="1"/>
  <c r="G2642" i="4" s="1"/>
  <c r="AN1970" i="4"/>
  <c r="AJ1970" i="4" s="1"/>
  <c r="G1970" i="4" s="1"/>
  <c r="AN1569" i="4"/>
  <c r="AJ1569" i="4" s="1"/>
  <c r="G1569" i="4" s="1"/>
  <c r="AN2246" i="4"/>
  <c r="AJ2246" i="4" s="1"/>
  <c r="G2246" i="4" s="1"/>
  <c r="AN1302" i="4"/>
  <c r="AJ1302" i="4" s="1"/>
  <c r="G1302" i="4" s="1"/>
  <c r="AN59" i="4"/>
  <c r="AJ59" i="4" s="1"/>
  <c r="G59" i="4" s="1"/>
  <c r="AN1358" i="4"/>
  <c r="AJ1358" i="4" s="1"/>
  <c r="G1358" i="4" s="1"/>
  <c r="AN346" i="4"/>
  <c r="AJ346" i="4" s="1"/>
  <c r="G346" i="4" s="1"/>
  <c r="AN905" i="4"/>
  <c r="AJ905" i="4" s="1"/>
  <c r="G905" i="4" s="1"/>
  <c r="AN2306" i="4"/>
  <c r="AJ2306" i="4" s="1"/>
  <c r="G2306" i="4" s="1"/>
  <c r="AN2227" i="4"/>
  <c r="AJ2227" i="4" s="1"/>
  <c r="G2227" i="4" s="1"/>
  <c r="AN1128" i="4"/>
  <c r="AJ1128" i="4" s="1"/>
  <c r="G1128" i="4" s="1"/>
  <c r="AN1326" i="4"/>
  <c r="AJ1326" i="4" s="1"/>
  <c r="G1326" i="4" s="1"/>
  <c r="AN2601" i="4"/>
  <c r="AJ2601" i="4" s="1"/>
  <c r="G2601" i="4" s="1"/>
  <c r="AN1820" i="4"/>
  <c r="AJ1820" i="4" s="1"/>
  <c r="G1820" i="4" s="1"/>
  <c r="AN1886" i="4"/>
  <c r="AJ1886" i="4" s="1"/>
  <c r="G1886" i="4" s="1"/>
  <c r="AN1044" i="4"/>
  <c r="AJ1044" i="4" s="1"/>
  <c r="G1044" i="4" s="1"/>
  <c r="AN262" i="4"/>
  <c r="AJ262" i="4" s="1"/>
  <c r="G262" i="4" s="1"/>
  <c r="AN478" i="4"/>
  <c r="AJ478" i="4" s="1"/>
  <c r="G478" i="4" s="1"/>
  <c r="AN357" i="4"/>
  <c r="AJ357" i="4" s="1"/>
  <c r="G357" i="4" s="1"/>
  <c r="AN3025" i="4"/>
  <c r="AJ3025" i="4" s="1"/>
  <c r="G3025" i="4" s="1"/>
  <c r="AN2847" i="4"/>
  <c r="AJ2847" i="4" s="1"/>
  <c r="G2847" i="4" s="1"/>
  <c r="AN844" i="4"/>
  <c r="AJ844" i="4" s="1"/>
  <c r="G844" i="4" s="1"/>
  <c r="AN2062" i="4"/>
  <c r="AJ2062" i="4" s="1"/>
  <c r="G2062" i="4" s="1"/>
  <c r="AN585" i="4"/>
  <c r="AJ585" i="4" s="1"/>
  <c r="G585" i="4" s="1"/>
  <c r="AN842" i="4"/>
  <c r="AJ842" i="4" s="1"/>
  <c r="G842" i="4" s="1"/>
  <c r="AN477" i="4"/>
  <c r="AJ477" i="4" s="1"/>
  <c r="G477" i="4" s="1"/>
  <c r="AN1399" i="4"/>
  <c r="AJ1399" i="4" s="1"/>
  <c r="G1399" i="4" s="1"/>
  <c r="AN1187" i="4"/>
  <c r="AJ1187" i="4" s="1"/>
  <c r="G1187" i="4" s="1"/>
  <c r="AN521" i="4"/>
  <c r="AJ521" i="4" s="1"/>
  <c r="G521" i="4" s="1"/>
  <c r="AN2846" i="4"/>
  <c r="AJ2846" i="4" s="1"/>
  <c r="G2846" i="4" s="1"/>
  <c r="AN2305" i="4"/>
  <c r="AJ2305" i="4" s="1"/>
  <c r="G2305" i="4" s="1"/>
  <c r="AN2112" i="4"/>
  <c r="AJ2112" i="4" s="1"/>
  <c r="G2112" i="4" s="1"/>
  <c r="AN1579" i="4"/>
  <c r="AJ1579" i="4" s="1"/>
  <c r="G1579" i="4" s="1"/>
  <c r="AN2798" i="4"/>
  <c r="AJ2798" i="4" s="1"/>
  <c r="G2798" i="4" s="1"/>
  <c r="AN2156" i="4"/>
  <c r="AJ2156" i="4" s="1"/>
  <c r="G2156" i="4" s="1"/>
  <c r="AN1764" i="4"/>
  <c r="AJ1764" i="4" s="1"/>
  <c r="G1764" i="4" s="1"/>
  <c r="AN2744" i="4"/>
  <c r="AJ2744" i="4" s="1"/>
  <c r="G2744" i="4" s="1"/>
  <c r="AN1927" i="4"/>
  <c r="AJ1927" i="4" s="1"/>
  <c r="G1927" i="4" s="1"/>
  <c r="AN1600" i="4"/>
  <c r="AJ1600" i="4" s="1"/>
  <c r="G1600" i="4" s="1"/>
  <c r="AN1183" i="4"/>
  <c r="AJ1183" i="4" s="1"/>
  <c r="G1183" i="4" s="1"/>
  <c r="AN67" i="4"/>
  <c r="AJ67" i="4" s="1"/>
  <c r="G67" i="4" s="1"/>
  <c r="AN507" i="4"/>
  <c r="AJ507" i="4" s="1"/>
  <c r="G507" i="4" s="1"/>
  <c r="AN2915" i="4"/>
  <c r="AJ2915" i="4" s="1"/>
  <c r="G2915" i="4" s="1"/>
  <c r="AN1176" i="4"/>
  <c r="AJ1176" i="4" s="1"/>
  <c r="G1176" i="4" s="1"/>
  <c r="AN2666" i="4"/>
  <c r="AJ2666" i="4" s="1"/>
  <c r="G2666" i="4" s="1"/>
  <c r="AN1699" i="4"/>
  <c r="AJ1699" i="4" s="1"/>
  <c r="G1699" i="4" s="1"/>
  <c r="AN3001" i="4"/>
  <c r="AJ3001" i="4" s="1"/>
  <c r="G3001" i="4" s="1"/>
  <c r="AN2638" i="4"/>
  <c r="AJ2638" i="4" s="1"/>
  <c r="G2638" i="4" s="1"/>
  <c r="AN2775" i="4"/>
  <c r="AJ2775" i="4" s="1"/>
  <c r="G2775" i="4" s="1"/>
  <c r="AN2871" i="4"/>
  <c r="AJ2871" i="4" s="1"/>
  <c r="G2871" i="4" s="1"/>
  <c r="AN1408" i="4"/>
  <c r="AJ1408" i="4" s="1"/>
  <c r="G1408" i="4" s="1"/>
  <c r="AN530" i="4"/>
  <c r="AJ530" i="4" s="1"/>
  <c r="G530" i="4" s="1"/>
  <c r="AN43" i="4"/>
  <c r="AJ43" i="4" s="1"/>
  <c r="G43" i="4" s="1"/>
  <c r="AN1175" i="4"/>
  <c r="AJ1175" i="4" s="1"/>
  <c r="G1175" i="4" s="1"/>
  <c r="AN2503" i="4"/>
  <c r="AJ2503" i="4" s="1"/>
  <c r="G2503" i="4" s="1"/>
  <c r="AN1473" i="4"/>
  <c r="AJ1473" i="4" s="1"/>
  <c r="G1473" i="4" s="1"/>
  <c r="AN2678" i="4"/>
  <c r="AJ2678" i="4" s="1"/>
  <c r="G2678" i="4" s="1"/>
  <c r="AN2128" i="4"/>
  <c r="AJ2128" i="4" s="1"/>
  <c r="G2128" i="4" s="1"/>
  <c r="AN2430" i="4"/>
  <c r="AJ2430" i="4" s="1"/>
  <c r="G2430" i="4" s="1"/>
  <c r="AN2514" i="4"/>
  <c r="AJ2514" i="4" s="1"/>
  <c r="G2514" i="4" s="1"/>
  <c r="AN3026" i="4"/>
  <c r="AJ3026" i="4" s="1"/>
  <c r="G3026" i="4" s="1"/>
  <c r="AN2687" i="4"/>
  <c r="AJ2687" i="4" s="1"/>
  <c r="G2687" i="4" s="1"/>
  <c r="AN1851" i="4"/>
  <c r="AJ1851" i="4" s="1"/>
  <c r="G1851" i="4" s="1"/>
  <c r="AN219" i="4"/>
  <c r="AJ219" i="4" s="1"/>
  <c r="G219" i="4" s="1"/>
  <c r="AN51" i="4"/>
  <c r="AJ51" i="4" s="1"/>
  <c r="G51" i="4" s="1"/>
  <c r="AN655" i="4"/>
  <c r="AJ655" i="4" s="1"/>
  <c r="G655" i="4" s="1"/>
  <c r="AN1307" i="4"/>
  <c r="AJ1307" i="4" s="1"/>
  <c r="G1307" i="4" s="1"/>
  <c r="AN1768" i="4"/>
  <c r="AJ1768" i="4" s="1"/>
  <c r="G1768" i="4" s="1"/>
  <c r="AN2978" i="4"/>
  <c r="AJ2978" i="4" s="1"/>
  <c r="G2978" i="4" s="1"/>
  <c r="AN2759" i="4"/>
  <c r="AJ2759" i="4" s="1"/>
  <c r="G2759" i="4" s="1"/>
  <c r="AN1784" i="4"/>
  <c r="AJ1784" i="4" s="1"/>
  <c r="G1784" i="4" s="1"/>
  <c r="AN1854" i="4"/>
  <c r="AJ1854" i="4" s="1"/>
  <c r="G1854" i="4" s="1"/>
  <c r="AN1446" i="4"/>
  <c r="AJ1446" i="4" s="1"/>
  <c r="G1446" i="4" s="1"/>
  <c r="AN548" i="4"/>
  <c r="AJ548" i="4" s="1"/>
  <c r="G548" i="4" s="1"/>
  <c r="AN1035" i="4"/>
  <c r="AJ1035" i="4" s="1"/>
  <c r="G1035" i="4" s="1"/>
  <c r="AN1078" i="4"/>
  <c r="AJ1078" i="4" s="1"/>
  <c r="G1078" i="4" s="1"/>
  <c r="AN139" i="4"/>
  <c r="AJ139" i="4" s="1"/>
  <c r="G139" i="4" s="1"/>
  <c r="AN967" i="4"/>
  <c r="AJ967" i="4" s="1"/>
  <c r="G967" i="4" s="1"/>
  <c r="AN426" i="4"/>
  <c r="AJ426" i="4" s="1"/>
  <c r="G426" i="4" s="1"/>
  <c r="AN954" i="4"/>
  <c r="AJ954" i="4" s="1"/>
  <c r="G954" i="4" s="1"/>
  <c r="AN890" i="4"/>
  <c r="AJ890" i="4" s="1"/>
  <c r="G890" i="4" s="1"/>
  <c r="AN1812" i="4"/>
  <c r="AJ1812" i="4" s="1"/>
  <c r="G1812" i="4" s="1"/>
  <c r="AN2356" i="4"/>
  <c r="AJ2356" i="4" s="1"/>
  <c r="G2356" i="4" s="1"/>
  <c r="AN2002" i="4"/>
  <c r="AJ2002" i="4" s="1"/>
  <c r="G2002" i="4" s="1"/>
  <c r="AN1571" i="4"/>
  <c r="AJ1571" i="4" s="1"/>
  <c r="G1571" i="4" s="1"/>
  <c r="AN2070" i="4"/>
  <c r="AJ2070" i="4" s="1"/>
  <c r="G2070" i="4" s="1"/>
  <c r="AN1296" i="4"/>
  <c r="AJ1296" i="4" s="1"/>
  <c r="G1296" i="4" s="1"/>
  <c r="AN1697" i="4"/>
  <c r="AJ1697" i="4" s="1"/>
  <c r="G1697" i="4" s="1"/>
  <c r="AN2617" i="4"/>
  <c r="AJ2617" i="4" s="1"/>
  <c r="G2617" i="4" s="1"/>
  <c r="AN953" i="4"/>
  <c r="AJ953" i="4" s="1"/>
  <c r="G953" i="4" s="1"/>
  <c r="AN370" i="4"/>
  <c r="AJ370" i="4" s="1"/>
  <c r="G370" i="4" s="1"/>
  <c r="AN187" i="4"/>
  <c r="AJ187" i="4" s="1"/>
  <c r="G187" i="4" s="1"/>
  <c r="AN474" i="4"/>
  <c r="AJ474" i="4" s="1"/>
  <c r="G474" i="4" s="1"/>
  <c r="AN341" i="4"/>
  <c r="AJ341" i="4" s="1"/>
  <c r="G341" i="4" s="1"/>
  <c r="AN328" i="4"/>
  <c r="AJ328" i="4" s="1"/>
  <c r="G328" i="4" s="1"/>
  <c r="AN1342" i="4"/>
  <c r="AJ1342" i="4" s="1"/>
  <c r="G1342" i="4" s="1"/>
  <c r="AN1416" i="4"/>
  <c r="AJ1416" i="4" s="1"/>
  <c r="G1416" i="4" s="1"/>
  <c r="AN2919" i="4"/>
  <c r="AJ2919" i="4" s="1"/>
  <c r="G2919" i="4" s="1"/>
  <c r="AN2488" i="4"/>
  <c r="AJ2488" i="4" s="1"/>
  <c r="G2488" i="4" s="1"/>
  <c r="AN1447" i="4"/>
  <c r="AJ1447" i="4" s="1"/>
  <c r="G1447" i="4" s="1"/>
  <c r="AN2487" i="4"/>
  <c r="AJ2487" i="4" s="1"/>
  <c r="G2487" i="4" s="1"/>
  <c r="AN1663" i="4"/>
  <c r="AJ1663" i="4" s="1"/>
  <c r="G1663" i="4" s="1"/>
  <c r="AN1603" i="4"/>
  <c r="AJ1603" i="4" s="1"/>
  <c r="G1603" i="4" s="1"/>
  <c r="AN1478" i="4"/>
  <c r="AJ1478" i="4" s="1"/>
  <c r="G1478" i="4" s="1"/>
  <c r="AN2702" i="4"/>
  <c r="AJ2702" i="4" s="1"/>
  <c r="G2702" i="4" s="1"/>
  <c r="AN1725" i="4"/>
  <c r="AJ1725" i="4" s="1"/>
  <c r="G1725" i="4" s="1"/>
  <c r="AN1716" i="4"/>
  <c r="AJ1716" i="4" s="1"/>
  <c r="G1716" i="4" s="1"/>
  <c r="AN2927" i="4"/>
  <c r="AJ2927" i="4" s="1"/>
  <c r="G2927" i="4" s="1"/>
  <c r="AN2508" i="4"/>
  <c r="AJ2508" i="4" s="1"/>
  <c r="G2508" i="4" s="1"/>
  <c r="AN1744" i="4"/>
  <c r="AJ1744" i="4" s="1"/>
  <c r="G1744" i="4" s="1"/>
  <c r="AN1247" i="4"/>
  <c r="AJ1247" i="4" s="1"/>
  <c r="G1247" i="4" s="1"/>
  <c r="AN1944" i="4"/>
  <c r="AJ1944" i="4" s="1"/>
  <c r="G1944" i="4" s="1"/>
  <c r="AN2832" i="4"/>
  <c r="AJ2832" i="4" s="1"/>
  <c r="G2832" i="4" s="1"/>
  <c r="AN2191" i="4"/>
  <c r="AJ2191" i="4" s="1"/>
  <c r="G2191" i="4" s="1"/>
  <c r="AN413" i="4"/>
  <c r="AJ413" i="4" s="1"/>
  <c r="G413" i="4" s="1"/>
  <c r="AN499" i="4"/>
  <c r="AJ499" i="4" s="1"/>
  <c r="G499" i="4" s="1"/>
  <c r="AN404" i="4"/>
  <c r="AJ404" i="4" s="1"/>
  <c r="G404" i="4" s="1"/>
  <c r="AN663" i="4"/>
  <c r="AJ663" i="4" s="1"/>
  <c r="G663" i="4" s="1"/>
  <c r="AN681" i="4"/>
  <c r="AJ681" i="4" s="1"/>
  <c r="G681" i="4" s="1"/>
  <c r="AN834" i="4"/>
  <c r="AJ834" i="4" s="1"/>
  <c r="G834" i="4" s="1"/>
  <c r="AN1054" i="4"/>
  <c r="AJ1054" i="4" s="1"/>
  <c r="G1054" i="4" s="1"/>
  <c r="AN1523" i="4"/>
  <c r="AJ1523" i="4" s="1"/>
  <c r="G1523" i="4" s="1"/>
  <c r="AN1096" i="4"/>
  <c r="AJ1096" i="4" s="1"/>
  <c r="G1096" i="4" s="1"/>
  <c r="AN679" i="4"/>
  <c r="AJ679" i="4" s="1"/>
  <c r="G679" i="4" s="1"/>
  <c r="AN420" i="4"/>
  <c r="AJ420" i="4" s="1"/>
  <c r="G420" i="4" s="1"/>
  <c r="AN1463" i="4"/>
  <c r="AJ1463" i="4" s="1"/>
  <c r="G1463" i="4" s="1"/>
  <c r="AN1876" i="4"/>
  <c r="AJ1876" i="4" s="1"/>
  <c r="G1876" i="4" s="1"/>
  <c r="AN475" i="4"/>
  <c r="AJ475" i="4" s="1"/>
  <c r="G475" i="4" s="1"/>
  <c r="AN768" i="4"/>
  <c r="AJ768" i="4" s="1"/>
  <c r="G768" i="4" s="1"/>
  <c r="AN1397" i="4"/>
  <c r="AJ1397" i="4" s="1"/>
  <c r="G1397" i="4" s="1"/>
  <c r="AN261" i="4"/>
  <c r="AJ261" i="4" s="1"/>
  <c r="G261" i="4" s="1"/>
  <c r="AN112" i="4"/>
  <c r="AJ112" i="4" s="1"/>
  <c r="G112" i="4" s="1"/>
  <c r="AN277" i="4"/>
  <c r="AJ277" i="4" s="1"/>
  <c r="G277" i="4" s="1"/>
  <c r="AN97" i="4"/>
  <c r="AJ97" i="4" s="1"/>
  <c r="G97" i="4" s="1"/>
  <c r="AN96" i="4"/>
  <c r="AJ96" i="4" s="1"/>
  <c r="G96" i="4" s="1"/>
  <c r="AN1109" i="4"/>
  <c r="AJ1109" i="4" s="1"/>
  <c r="G1109" i="4" s="1"/>
  <c r="AN2691" i="4"/>
  <c r="AJ2691" i="4" s="1"/>
  <c r="G2691" i="4" s="1"/>
  <c r="AN1612" i="4"/>
  <c r="AJ1612" i="4" s="1"/>
  <c r="G1612" i="4" s="1"/>
  <c r="AN2475" i="4"/>
  <c r="AJ2475" i="4" s="1"/>
  <c r="G2475" i="4" s="1"/>
  <c r="AN1872" i="4"/>
  <c r="AJ1872" i="4" s="1"/>
  <c r="G1872" i="4" s="1"/>
  <c r="AN2603" i="4"/>
  <c r="AJ2603" i="4" s="1"/>
  <c r="G2603" i="4" s="1"/>
  <c r="AN178" i="4"/>
  <c r="AJ178" i="4" s="1"/>
  <c r="G178" i="4" s="1"/>
  <c r="AN787" i="4"/>
  <c r="AJ787" i="4" s="1"/>
  <c r="G787" i="4" s="1"/>
  <c r="AN464" i="4"/>
  <c r="AJ464" i="4" s="1"/>
  <c r="G464" i="4" s="1"/>
  <c r="AN2901" i="4"/>
  <c r="AJ2901" i="4" s="1"/>
  <c r="G2901" i="4" s="1"/>
  <c r="AN2162" i="4"/>
  <c r="AJ2162" i="4" s="1"/>
  <c r="G2162" i="4" s="1"/>
  <c r="AN2443" i="4"/>
  <c r="AJ2443" i="4" s="1"/>
  <c r="G2443" i="4" s="1"/>
  <c r="AN1420" i="4"/>
  <c r="AJ1420" i="4" s="1"/>
  <c r="G1420" i="4" s="1"/>
  <c r="AN1668" i="4"/>
  <c r="AJ1668" i="4" s="1"/>
  <c r="G1668" i="4" s="1"/>
  <c r="AN2984" i="4"/>
  <c r="AJ2984" i="4" s="1"/>
  <c r="G2984" i="4" s="1"/>
  <c r="AN2120" i="4"/>
  <c r="AJ2120" i="4" s="1"/>
  <c r="G2120" i="4" s="1"/>
  <c r="AN1059" i="4"/>
  <c r="AJ1059" i="4" s="1"/>
  <c r="G1059" i="4" s="1"/>
  <c r="AN680" i="4"/>
  <c r="AJ680" i="4" s="1"/>
  <c r="G680" i="4" s="1"/>
  <c r="AN440" i="4"/>
  <c r="AJ440" i="4" s="1"/>
  <c r="G440" i="4" s="1"/>
  <c r="AN495" i="4"/>
  <c r="AJ495" i="4" s="1"/>
  <c r="G495" i="4" s="1"/>
  <c r="AN699" i="4"/>
  <c r="AJ699" i="4" s="1"/>
  <c r="G699" i="4" s="1"/>
  <c r="AN258" i="4"/>
  <c r="AJ258" i="4" s="1"/>
  <c r="G258" i="4" s="1"/>
  <c r="AN1107" i="4"/>
  <c r="AJ1107" i="4" s="1"/>
  <c r="G1107" i="4" s="1"/>
  <c r="AN90" i="4"/>
  <c r="AJ90" i="4" s="1"/>
  <c r="G90" i="4" s="1"/>
  <c r="AN2967" i="4"/>
  <c r="AJ2967" i="4" s="1"/>
  <c r="G2967" i="4" s="1"/>
  <c r="AN1628" i="4"/>
  <c r="AJ1628" i="4" s="1"/>
  <c r="G1628" i="4" s="1"/>
  <c r="AN1894" i="4"/>
  <c r="AJ1894" i="4" s="1"/>
  <c r="G1894" i="4" s="1"/>
  <c r="AN2826" i="4"/>
  <c r="AJ2826" i="4" s="1"/>
  <c r="G2826" i="4" s="1"/>
  <c r="AN162" i="4"/>
  <c r="AJ162" i="4" s="1"/>
  <c r="G162" i="4" s="1"/>
  <c r="AN448" i="4"/>
  <c r="AJ448" i="4" s="1"/>
  <c r="G448" i="4" s="1"/>
  <c r="AN592" i="4"/>
  <c r="AJ592" i="4" s="1"/>
  <c r="G592" i="4" s="1"/>
  <c r="AN325" i="4"/>
  <c r="AJ325" i="4" s="1"/>
  <c r="G325" i="4" s="1"/>
  <c r="AN140" i="4"/>
  <c r="AJ140" i="4" s="1"/>
  <c r="G140" i="4" s="1"/>
  <c r="AN878" i="4"/>
  <c r="AJ878" i="4" s="1"/>
  <c r="G878" i="4" s="1"/>
  <c r="AN2216" i="4"/>
  <c r="AJ2216" i="4" s="1"/>
  <c r="G2216" i="4" s="1"/>
  <c r="AN2844" i="4"/>
  <c r="AJ2844" i="4" s="1"/>
  <c r="G2844" i="4" s="1"/>
  <c r="AN2178" i="4"/>
  <c r="AJ2178" i="4" s="1"/>
  <c r="G2178" i="4" s="1"/>
  <c r="AN1925" i="4"/>
  <c r="AJ1925" i="4" s="1"/>
  <c r="G1925" i="4" s="1"/>
  <c r="AN2914" i="4"/>
  <c r="AJ2914" i="4" s="1"/>
  <c r="G2914" i="4" s="1"/>
  <c r="AN1709" i="4"/>
  <c r="AJ1709" i="4" s="1"/>
  <c r="G1709" i="4" s="1"/>
  <c r="AN2518" i="4"/>
  <c r="AJ2518" i="4" s="1"/>
  <c r="G2518" i="4" s="1"/>
  <c r="AN361" i="4"/>
  <c r="AJ361" i="4" s="1"/>
  <c r="G361" i="4" s="1"/>
  <c r="AN156" i="4"/>
  <c r="AJ156" i="4" s="1"/>
  <c r="G156" i="4" s="1"/>
  <c r="AN108" i="4"/>
  <c r="AJ108" i="4" s="1"/>
  <c r="G108" i="4" s="1"/>
  <c r="AN813" i="4"/>
  <c r="AJ813" i="4" s="1"/>
  <c r="G813" i="4" s="1"/>
  <c r="AN747" i="4"/>
  <c r="AJ747" i="4" s="1"/>
  <c r="G747" i="4" s="1"/>
  <c r="AN309" i="4"/>
  <c r="AJ309" i="4" s="1"/>
  <c r="G309" i="4" s="1"/>
  <c r="AN723" i="4"/>
  <c r="AJ723" i="4" s="1"/>
  <c r="G723" i="4" s="1"/>
  <c r="AN2600" i="4"/>
  <c r="AJ2600" i="4" s="1"/>
  <c r="G2600" i="4" s="1"/>
  <c r="AN1882" i="4"/>
  <c r="AJ1882" i="4" s="1"/>
  <c r="G1882" i="4" s="1"/>
  <c r="AN2746" i="4"/>
  <c r="AJ2746" i="4" s="1"/>
  <c r="G2746" i="4" s="1"/>
  <c r="AN2888" i="4"/>
  <c r="AJ2888" i="4" s="1"/>
  <c r="G2888" i="4" s="1"/>
  <c r="AN2805" i="4"/>
  <c r="AJ2805" i="4" s="1"/>
  <c r="G2805" i="4" s="1"/>
  <c r="AN2288" i="4"/>
  <c r="AJ2288" i="4" s="1"/>
  <c r="G2288" i="4" s="1"/>
  <c r="AN2245" i="4"/>
  <c r="AJ2245" i="4" s="1"/>
  <c r="G2245" i="4" s="1"/>
  <c r="AN1848" i="4"/>
  <c r="AJ1848" i="4" s="1"/>
  <c r="G1848" i="4" s="1"/>
  <c r="AN2370" i="4"/>
  <c r="AJ2370" i="4" s="1"/>
  <c r="G2370" i="4" s="1"/>
  <c r="AN1620" i="4"/>
  <c r="AJ1620" i="4" s="1"/>
  <c r="G1620" i="4" s="1"/>
  <c r="AN2355" i="4"/>
  <c r="AJ2355" i="4" s="1"/>
  <c r="G2355" i="4" s="1"/>
  <c r="AN687" i="4"/>
  <c r="AJ687" i="4" s="1"/>
  <c r="G687" i="4" s="1"/>
  <c r="AN352" i="4"/>
  <c r="AJ352" i="4" s="1"/>
  <c r="G352" i="4" s="1"/>
  <c r="AN1685" i="4"/>
  <c r="AJ1685" i="4" s="1"/>
  <c r="G1685" i="4" s="1"/>
  <c r="AN2406" i="4"/>
  <c r="AJ2406" i="4" s="1"/>
  <c r="G2406" i="4" s="1"/>
  <c r="AN2525" i="4"/>
  <c r="AJ2525" i="4" s="1"/>
  <c r="G2525" i="4" s="1"/>
  <c r="AN728" i="4"/>
  <c r="AJ728" i="4" s="1"/>
  <c r="G728" i="4" s="1"/>
  <c r="AN1674" i="4"/>
  <c r="AJ1674" i="4" s="1"/>
  <c r="G1674" i="4" s="1"/>
  <c r="AN2559" i="4"/>
  <c r="AJ2559" i="4" s="1"/>
  <c r="G2559" i="4" s="1"/>
  <c r="AN976" i="4"/>
  <c r="AJ976" i="4" s="1"/>
  <c r="G976" i="4" s="1"/>
  <c r="AN2787" i="4"/>
  <c r="AJ2787" i="4" s="1"/>
  <c r="G2787" i="4" s="1"/>
  <c r="AN2789" i="4"/>
  <c r="AJ2789" i="4" s="1"/>
  <c r="G2789" i="4" s="1"/>
  <c r="AN504" i="4"/>
  <c r="AJ504" i="4" s="1"/>
  <c r="G504" i="4" s="1"/>
  <c r="AN1498" i="4"/>
  <c r="AJ1498" i="4" s="1"/>
  <c r="G1498" i="4" s="1"/>
  <c r="AN1139" i="4"/>
  <c r="AJ1139" i="4" s="1"/>
  <c r="G1139" i="4" s="1"/>
  <c r="AN322" i="4"/>
  <c r="AJ322" i="4" s="1"/>
  <c r="G322" i="4" s="1"/>
  <c r="AN154" i="4"/>
  <c r="AJ154" i="4" s="1"/>
  <c r="G154" i="4" s="1"/>
  <c r="AN2357" i="4"/>
  <c r="AJ2357" i="4" s="1"/>
  <c r="G2357" i="4" s="1"/>
  <c r="AN1803" i="4"/>
  <c r="AJ1803" i="4" s="1"/>
  <c r="G1803" i="4" s="1"/>
  <c r="AN2331" i="4"/>
  <c r="AJ2331" i="4" s="1"/>
  <c r="G2331" i="4" s="1"/>
  <c r="AN2302" i="4"/>
  <c r="AJ2302" i="4" s="1"/>
  <c r="G2302" i="4" s="1"/>
  <c r="AN1404" i="4"/>
  <c r="AJ1404" i="4" s="1"/>
  <c r="G1404" i="4" s="1"/>
  <c r="AN64" i="4"/>
  <c r="AJ64" i="4" s="1"/>
  <c r="G64" i="4" s="1"/>
  <c r="AN183" i="4"/>
  <c r="AJ183" i="4" s="1"/>
  <c r="G183" i="4" s="1"/>
  <c r="AN797" i="4"/>
  <c r="AJ797" i="4" s="1"/>
  <c r="G797" i="4" s="1"/>
  <c r="AN645" i="4"/>
  <c r="AJ645" i="4" s="1"/>
  <c r="G645" i="4" s="1"/>
  <c r="AN1069" i="4"/>
  <c r="AJ1069" i="4" s="1"/>
  <c r="G1069" i="4" s="1"/>
  <c r="AN2772" i="4"/>
  <c r="AJ2772" i="4" s="1"/>
  <c r="G2772" i="4" s="1"/>
  <c r="AN2834" i="4"/>
  <c r="AJ2834" i="4" s="1"/>
  <c r="G2834" i="4" s="1"/>
  <c r="AN1588" i="4"/>
  <c r="AJ1588" i="4" s="1"/>
  <c r="G1588" i="4" s="1"/>
  <c r="AN1148" i="4"/>
  <c r="AJ1148" i="4" s="1"/>
  <c r="G1148" i="4" s="1"/>
  <c r="AN1373" i="4"/>
  <c r="AJ1373" i="4" s="1"/>
  <c r="G1373" i="4" s="1"/>
  <c r="AN1762" i="4"/>
  <c r="AJ1762" i="4" s="1"/>
  <c r="G1762" i="4" s="1"/>
  <c r="AN21" i="4"/>
  <c r="AJ21" i="4" s="1"/>
  <c r="G21" i="4" s="1"/>
  <c r="AN1996" i="4"/>
  <c r="AJ1996" i="4" s="1"/>
  <c r="G1996" i="4" s="1"/>
  <c r="AN2810" i="4"/>
  <c r="AJ2810" i="4" s="1"/>
  <c r="G2810" i="4" s="1"/>
  <c r="AN2448" i="4"/>
  <c r="AJ2448" i="4" s="1"/>
  <c r="G2448" i="4" s="1"/>
  <c r="AN1458" i="4"/>
  <c r="AJ1458" i="4" s="1"/>
  <c r="G1458" i="4" s="1"/>
  <c r="AN1834" i="4"/>
  <c r="AJ1834" i="4" s="1"/>
  <c r="G1834" i="4" s="1"/>
  <c r="AN640" i="4"/>
  <c r="AJ640" i="4" s="1"/>
  <c r="G640" i="4" s="1"/>
  <c r="AN1226" i="4"/>
  <c r="AJ1226" i="4" s="1"/>
  <c r="G1226" i="4" s="1"/>
  <c r="AN327" i="4"/>
  <c r="AJ327" i="4" s="1"/>
  <c r="G327" i="4" s="1"/>
  <c r="AN621" i="4"/>
  <c r="AJ621" i="4" s="1"/>
  <c r="G621" i="4" s="1"/>
  <c r="AN248" i="4"/>
  <c r="AJ248" i="4" s="1"/>
  <c r="G248" i="4" s="1"/>
  <c r="AN256" i="4"/>
  <c r="AJ256" i="4" s="1"/>
  <c r="G256" i="4" s="1"/>
  <c r="AN984" i="4"/>
  <c r="AJ984" i="4" s="1"/>
  <c r="G984" i="4" s="1"/>
  <c r="AN306" i="4"/>
  <c r="AJ306" i="4" s="1"/>
  <c r="G306" i="4" s="1"/>
  <c r="AN138" i="4"/>
  <c r="AJ138" i="4" s="1"/>
  <c r="G138" i="4" s="1"/>
  <c r="AN606" i="4"/>
  <c r="AJ606" i="4" s="1"/>
  <c r="G606" i="4" s="1"/>
  <c r="AN1067" i="4"/>
  <c r="AJ1067" i="4" s="1"/>
  <c r="G1067" i="4" s="1"/>
  <c r="AN1866" i="4"/>
  <c r="AJ1866" i="4" s="1"/>
  <c r="G1866" i="4" s="1"/>
  <c r="AN789" i="4"/>
  <c r="AJ789" i="4" s="1"/>
  <c r="G789" i="4" s="1"/>
  <c r="AN109" i="4"/>
  <c r="AJ109" i="4" s="1"/>
  <c r="G109" i="4" s="1"/>
  <c r="AN1180" i="4"/>
  <c r="AJ1180" i="4" s="1"/>
  <c r="G1180" i="4" s="1"/>
  <c r="AN2422" i="4"/>
  <c r="AJ2422" i="4" s="1"/>
  <c r="G2422" i="4" s="1"/>
  <c r="AN1964" i="4"/>
  <c r="AJ1964" i="4" s="1"/>
  <c r="G1964" i="4" s="1"/>
  <c r="AN1252" i="4"/>
  <c r="AJ1252" i="4" s="1"/>
  <c r="G1252" i="4" s="1"/>
  <c r="AN2872" i="4"/>
  <c r="AJ2872" i="4" s="1"/>
  <c r="G2872" i="4" s="1"/>
  <c r="AN480" i="4"/>
  <c r="AJ480" i="4" s="1"/>
  <c r="G480" i="4" s="1"/>
  <c r="AN1322" i="4"/>
  <c r="AJ1322" i="4" s="1"/>
  <c r="G1322" i="4" s="1"/>
  <c r="AN600" i="4"/>
  <c r="AJ600" i="4" s="1"/>
  <c r="G600" i="4" s="1"/>
  <c r="AN566" i="4"/>
  <c r="AJ566" i="4" s="1"/>
  <c r="G566" i="4" s="1"/>
  <c r="AN1410" i="4"/>
  <c r="AJ1410" i="4" s="1"/>
  <c r="G1410" i="4" s="1"/>
  <c r="AN180" i="4"/>
  <c r="AJ180" i="4" s="1"/>
  <c r="G180" i="4" s="1"/>
  <c r="AN129" i="4"/>
  <c r="AJ129" i="4" s="1"/>
  <c r="G129" i="4" s="1"/>
  <c r="AN822" i="4"/>
  <c r="AJ822" i="4" s="1"/>
  <c r="G822" i="4" s="1"/>
  <c r="AN132" i="4"/>
  <c r="AJ132" i="4" s="1"/>
  <c r="G132" i="4" s="1"/>
  <c r="AN624" i="4"/>
  <c r="AJ624" i="4" s="1"/>
  <c r="G624" i="4" s="1"/>
  <c r="AN767" i="4"/>
  <c r="AJ767" i="4" s="1"/>
  <c r="G767" i="4" s="1"/>
  <c r="AN209" i="4"/>
  <c r="AJ209" i="4" s="1"/>
  <c r="G209" i="4" s="1"/>
  <c r="AN1210" i="4"/>
  <c r="AJ1210" i="4" s="1"/>
  <c r="G1210" i="4" s="1"/>
  <c r="AN423" i="4"/>
  <c r="AJ423" i="4" s="1"/>
  <c r="G423" i="4" s="1"/>
  <c r="AN1213" i="4"/>
  <c r="AJ1213" i="4" s="1"/>
  <c r="G1213" i="4" s="1"/>
  <c r="AN153" i="4"/>
  <c r="AJ153" i="4" s="1"/>
  <c r="G153" i="4" s="1"/>
  <c r="AN1747" i="4"/>
  <c r="AJ1747" i="4" s="1"/>
  <c r="G1747" i="4" s="1"/>
  <c r="AN2594" i="4"/>
  <c r="AJ2594" i="4" s="1"/>
  <c r="G2594" i="4" s="1"/>
  <c r="AN1268" i="4"/>
  <c r="AJ1268" i="4" s="1"/>
  <c r="G1268" i="4" s="1"/>
  <c r="AN71" i="4"/>
  <c r="AJ71" i="4" s="1"/>
  <c r="G71" i="4" s="1"/>
  <c r="AN1123" i="4"/>
  <c r="AJ1123" i="4" s="1"/>
  <c r="G1123" i="4" s="1"/>
  <c r="AN763" i="4"/>
  <c r="AJ763" i="4" s="1"/>
  <c r="G763" i="4" s="1"/>
  <c r="AN1442" i="4"/>
  <c r="AJ1442" i="4" s="1"/>
  <c r="G1442" i="4" s="1"/>
  <c r="AN204" i="4"/>
  <c r="AJ204" i="4" s="1"/>
  <c r="G204" i="4" s="1"/>
  <c r="AN463" i="4"/>
  <c r="AJ463" i="4" s="1"/>
  <c r="G463" i="4" s="1"/>
  <c r="AN1856" i="4"/>
  <c r="AJ1856" i="4" s="1"/>
  <c r="G1856" i="4" s="1"/>
  <c r="AN2586" i="4"/>
  <c r="AJ2586" i="4" s="1"/>
  <c r="G2586" i="4" s="1"/>
  <c r="AN1516" i="4"/>
  <c r="AJ1516" i="4" s="1"/>
  <c r="G1516" i="4" s="1"/>
  <c r="AN973" i="4"/>
  <c r="AJ973" i="4" s="1"/>
  <c r="G973" i="4" s="1"/>
  <c r="AN550" i="4"/>
  <c r="AJ550" i="4" s="1"/>
  <c r="G550" i="4" s="1"/>
  <c r="AN1157" i="4"/>
  <c r="AJ1157" i="4" s="1"/>
  <c r="G1157" i="4" s="1"/>
  <c r="AN2624" i="4"/>
  <c r="AJ2624" i="4" s="1"/>
  <c r="G2624" i="4" s="1"/>
  <c r="AN1525" i="4"/>
  <c r="AJ1525" i="4" s="1"/>
  <c r="G1525" i="4" s="1"/>
  <c r="AN2036" i="4"/>
  <c r="AJ2036" i="4" s="1"/>
  <c r="G2036" i="4" s="1"/>
  <c r="AN731" i="4"/>
  <c r="AJ731" i="4" s="1"/>
  <c r="G731" i="4" s="1"/>
  <c r="AN965" i="4"/>
  <c r="AJ965" i="4" s="1"/>
  <c r="G965" i="4" s="1"/>
  <c r="AN2587" i="4"/>
  <c r="AJ2587" i="4" s="1"/>
  <c r="G2587" i="4" s="1"/>
  <c r="AN502" i="4"/>
  <c r="AJ502" i="4" s="1"/>
  <c r="G502" i="4" s="1"/>
  <c r="AN870" i="4"/>
  <c r="AJ870" i="4" s="1"/>
  <c r="G870" i="4" s="1"/>
  <c r="AN829" i="4"/>
  <c r="AJ829" i="4" s="1"/>
  <c r="G829" i="4" s="1"/>
  <c r="AN1942" i="4"/>
  <c r="AJ1942" i="4" s="1"/>
  <c r="G1942" i="4" s="1"/>
  <c r="AN1324" i="4"/>
  <c r="AJ1324" i="4" s="1"/>
  <c r="G1324" i="4" s="1"/>
  <c r="AN795" i="4"/>
  <c r="AJ795" i="4" s="1"/>
  <c r="G795" i="4" s="1"/>
  <c r="AN101" i="4"/>
  <c r="AJ101" i="4" s="1"/>
  <c r="G101" i="4" s="1"/>
  <c r="AN710" i="4"/>
  <c r="AJ710" i="4" s="1"/>
  <c r="G710" i="4" s="1"/>
  <c r="AN42" i="4"/>
  <c r="AJ42" i="4" s="1"/>
  <c r="G42" i="4" s="1"/>
  <c r="AN2145" i="4"/>
  <c r="AJ2145" i="4" s="1"/>
  <c r="G2145" i="4" s="1"/>
  <c r="AN1754" i="4"/>
  <c r="AJ1754" i="4" s="1"/>
  <c r="G1754" i="4" s="1"/>
  <c r="AN2360" i="4"/>
  <c r="AJ2360" i="4" s="1"/>
  <c r="G2360" i="4" s="1"/>
  <c r="AN2749" i="4"/>
  <c r="AJ2749" i="4" s="1"/>
  <c r="G2749" i="4" s="1"/>
  <c r="AN1556" i="4"/>
  <c r="AJ1556" i="4" s="1"/>
  <c r="G1556" i="4" s="1"/>
  <c r="AN2486" i="4"/>
  <c r="AJ2486" i="4" s="1"/>
  <c r="G2486" i="4" s="1"/>
  <c r="AN1229" i="4"/>
  <c r="AJ1229" i="4" s="1"/>
  <c r="G1229" i="4" s="1"/>
  <c r="AN1594" i="4"/>
  <c r="AJ1594" i="4" s="1"/>
  <c r="G1594" i="4" s="1"/>
  <c r="AN630" i="4"/>
  <c r="AJ630" i="4" s="1"/>
  <c r="G630" i="4" s="1"/>
  <c r="AN591" i="4"/>
  <c r="AJ591" i="4" s="1"/>
  <c r="G591" i="4" s="1"/>
  <c r="AN579" i="4"/>
  <c r="AJ579" i="4" s="1"/>
  <c r="G579" i="4" s="1"/>
  <c r="AN2795" i="4"/>
  <c r="AJ2795" i="4" s="1"/>
  <c r="G2795" i="4" s="1"/>
  <c r="AN1893" i="4"/>
  <c r="AJ1893" i="4" s="1"/>
  <c r="G1893" i="4" s="1"/>
  <c r="AN3024" i="4"/>
  <c r="AJ3024" i="4" s="1"/>
  <c r="G3024" i="4" s="1"/>
  <c r="AN2283" i="4"/>
  <c r="AJ2283" i="4" s="1"/>
  <c r="G2283" i="4" s="1"/>
  <c r="AN1580" i="4"/>
  <c r="AJ1580" i="4" s="1"/>
  <c r="G1580" i="4" s="1"/>
  <c r="AN1939" i="4"/>
  <c r="AJ1939" i="4" s="1"/>
  <c r="G1939" i="4" s="1"/>
  <c r="AN2607" i="4"/>
  <c r="AJ2607" i="4" s="1"/>
  <c r="G2607" i="4" s="1"/>
  <c r="AN1037" i="4"/>
  <c r="AJ1037" i="4" s="1"/>
  <c r="G1037" i="4" s="1"/>
  <c r="AN249" i="4"/>
  <c r="AJ249" i="4" s="1"/>
  <c r="G249" i="4" s="1"/>
  <c r="AN1789" i="4"/>
  <c r="AJ1789" i="4" s="1"/>
  <c r="G1789" i="4" s="1"/>
  <c r="AN1429" i="4"/>
  <c r="AJ1429" i="4" s="1"/>
  <c r="G1429" i="4" s="1"/>
  <c r="AN1840" i="4"/>
  <c r="AJ1840" i="4" s="1"/>
  <c r="G1840" i="4" s="1"/>
  <c r="AN2161" i="4"/>
  <c r="AJ2161" i="4" s="1"/>
  <c r="G2161" i="4" s="1"/>
  <c r="AN1476" i="4"/>
  <c r="AJ1476" i="4" s="1"/>
  <c r="G1476" i="4" s="1"/>
  <c r="AN2168" i="4"/>
  <c r="AJ2168" i="4" s="1"/>
  <c r="G2168" i="4" s="1"/>
  <c r="AN2030" i="4"/>
  <c r="AJ2030" i="4" s="1"/>
  <c r="G2030" i="4" s="1"/>
  <c r="AN2368" i="4"/>
  <c r="AJ2368" i="4" s="1"/>
  <c r="G2368" i="4" s="1"/>
  <c r="AN65" i="4"/>
  <c r="AJ65" i="4" s="1"/>
  <c r="G65" i="4" s="1"/>
  <c r="AN520" i="4"/>
  <c r="AJ520" i="4" s="1"/>
  <c r="G520" i="4" s="1"/>
  <c r="AN1562" i="4"/>
  <c r="AJ1562" i="4" s="1"/>
  <c r="G1562" i="4" s="1"/>
  <c r="AN1085" i="4"/>
  <c r="AJ1085" i="4" s="1"/>
  <c r="G1085" i="4" s="1"/>
  <c r="AN2699" i="4"/>
  <c r="AJ2699" i="4" s="1"/>
  <c r="G2699" i="4" s="1"/>
  <c r="AN2458" i="4"/>
  <c r="AJ2458" i="4" s="1"/>
  <c r="G2458" i="4" s="1"/>
  <c r="AN2275" i="4"/>
  <c r="AJ2275" i="4" s="1"/>
  <c r="G2275" i="4" s="1"/>
  <c r="AN1380" i="4"/>
  <c r="AJ1380" i="4" s="1"/>
  <c r="G1380" i="4" s="1"/>
  <c r="AN2523" i="4"/>
  <c r="AJ2523" i="4" s="1"/>
  <c r="G2523" i="4" s="1"/>
  <c r="AN1692" i="4"/>
  <c r="AJ1692" i="4" s="1"/>
  <c r="G1692" i="4" s="1"/>
  <c r="AN2512" i="4"/>
  <c r="AJ2512" i="4" s="1"/>
  <c r="G2512" i="4" s="1"/>
  <c r="AN3000" i="4"/>
  <c r="AJ3000" i="4" s="1"/>
  <c r="G3000" i="4" s="1"/>
  <c r="AN226" i="4"/>
  <c r="AJ226" i="4" s="1"/>
  <c r="G226" i="4" s="1"/>
  <c r="AN164" i="4"/>
  <c r="AJ164" i="4" s="1"/>
  <c r="G164" i="4" s="1"/>
  <c r="AN58" i="4"/>
  <c r="AJ58" i="4" s="1"/>
  <c r="G58" i="4" s="1"/>
  <c r="AN656" i="4"/>
  <c r="AJ656" i="4" s="1"/>
  <c r="G656" i="4" s="1"/>
  <c r="AN1242" i="4"/>
  <c r="AJ1242" i="4" s="1"/>
  <c r="G1242" i="4" s="1"/>
  <c r="AN1586" i="4"/>
  <c r="AJ1586" i="4" s="1"/>
  <c r="G1586" i="4" s="1"/>
  <c r="AN2511" i="4"/>
  <c r="AJ2511" i="4" s="1"/>
  <c r="G2511" i="4" s="1"/>
  <c r="AN1805" i="4"/>
  <c r="AJ1805" i="4" s="1"/>
  <c r="G1805" i="4" s="1"/>
  <c r="AN2328" i="4"/>
  <c r="AJ2328" i="4" s="1"/>
  <c r="G2328" i="4" s="1"/>
  <c r="AN2022" i="4"/>
  <c r="AJ2022" i="4" s="1"/>
  <c r="G2022" i="4" s="1"/>
  <c r="AN207" i="4"/>
  <c r="AJ207" i="4" s="1"/>
  <c r="G207" i="4" s="1"/>
  <c r="AN1117" i="4"/>
  <c r="AJ1117" i="4" s="1"/>
  <c r="G1117" i="4" s="1"/>
  <c r="AN2323" i="4"/>
  <c r="AJ2323" i="4" s="1"/>
  <c r="G2323" i="4" s="1"/>
  <c r="AN1482" i="4"/>
  <c r="AJ1482" i="4" s="1"/>
  <c r="G1482" i="4" s="1"/>
  <c r="AN2973" i="4"/>
  <c r="AJ2973" i="4" s="1"/>
  <c r="G2973" i="4" s="1"/>
  <c r="AN1532" i="4"/>
  <c r="AJ1532" i="4" s="1"/>
  <c r="G1532" i="4" s="1"/>
  <c r="AN113" i="4"/>
  <c r="AJ113" i="4" s="1"/>
  <c r="G113" i="4" s="1"/>
  <c r="AN926" i="4"/>
  <c r="AJ926" i="4" s="1"/>
  <c r="G926" i="4" s="1"/>
  <c r="AN925" i="4"/>
  <c r="AJ925" i="4" s="1"/>
  <c r="G925" i="4" s="1"/>
  <c r="AN1197" i="4"/>
  <c r="AJ1197" i="4" s="1"/>
  <c r="G1197" i="4" s="1"/>
  <c r="AN3027" i="4"/>
  <c r="AJ3027" i="4" s="1"/>
  <c r="G3027" i="4" s="1"/>
  <c r="AN1957" i="4"/>
  <c r="AJ1957" i="4" s="1"/>
  <c r="G1957" i="4" s="1"/>
  <c r="AN1597" i="4"/>
  <c r="AJ1597" i="4" s="1"/>
  <c r="G1597" i="4" s="1"/>
  <c r="AN888" i="4"/>
  <c r="AJ888" i="4" s="1"/>
  <c r="G888" i="4" s="1"/>
  <c r="AN2254" i="4"/>
  <c r="AJ2254" i="4" s="1"/>
  <c r="G2254" i="4" s="1"/>
  <c r="AN1101" i="4"/>
  <c r="AJ1101" i="4" s="1"/>
  <c r="G1101" i="4" s="1"/>
  <c r="AN1285" i="4"/>
  <c r="AJ1285" i="4" s="1"/>
  <c r="G1285" i="4" s="1"/>
  <c r="AN2828" i="4"/>
  <c r="AJ2828" i="4" s="1"/>
  <c r="G2828" i="4" s="1"/>
  <c r="AN1517" i="4"/>
  <c r="AJ1517" i="4" s="1"/>
  <c r="G1517" i="4" s="1"/>
  <c r="AN1314" i="4"/>
  <c r="AJ1314" i="4" s="1"/>
  <c r="G1314" i="4" s="1"/>
  <c r="AN314" i="4"/>
  <c r="AJ314" i="4" s="1"/>
  <c r="G314" i="4" s="1"/>
  <c r="AN693" i="4"/>
  <c r="AJ693" i="4" s="1"/>
  <c r="G693" i="4" s="1"/>
  <c r="AN326" i="4"/>
  <c r="AJ326" i="4" s="1"/>
  <c r="G326" i="4" s="1"/>
  <c r="AN542" i="4"/>
  <c r="AJ542" i="4" s="1"/>
  <c r="G542" i="4" s="1"/>
  <c r="AN85" i="4"/>
  <c r="AJ85" i="4" s="1"/>
  <c r="G85" i="4" s="1"/>
  <c r="AN2352" i="4"/>
  <c r="AJ2352" i="4" s="1"/>
  <c r="G2352" i="4" s="1"/>
  <c r="AN1701" i="4"/>
  <c r="AJ1701" i="4" s="1"/>
  <c r="G1701" i="4" s="1"/>
  <c r="AN1500" i="4"/>
  <c r="AJ1500" i="4" s="1"/>
  <c r="G1500" i="4" s="1"/>
  <c r="AN2451" i="4"/>
  <c r="AJ2451" i="4" s="1"/>
  <c r="G2451" i="4" s="1"/>
  <c r="AN942" i="4"/>
  <c r="AJ942" i="4" s="1"/>
  <c r="G942" i="4" s="1"/>
  <c r="AN2611" i="4"/>
  <c r="AJ2611" i="4" s="1"/>
  <c r="G2611" i="4" s="1"/>
  <c r="AN1990" i="4"/>
  <c r="AJ1990" i="4" s="1"/>
  <c r="G1990" i="4" s="1"/>
  <c r="AN34" i="4"/>
  <c r="AJ34" i="4" s="1"/>
  <c r="G34" i="4" s="1"/>
  <c r="AN1075" i="4"/>
  <c r="AJ1075" i="4" s="1"/>
  <c r="G1075" i="4" s="1"/>
  <c r="AN320" i="4"/>
  <c r="AJ320" i="4" s="1"/>
  <c r="G320" i="4" s="1"/>
  <c r="AN2680" i="4"/>
  <c r="AJ2680" i="4" s="1"/>
  <c r="G2680" i="4" s="1"/>
  <c r="AN1982" i="4"/>
  <c r="AJ1982" i="4" s="1"/>
  <c r="G1982" i="4" s="1"/>
  <c r="AN750" i="4"/>
  <c r="AJ750" i="4" s="1"/>
  <c r="G750" i="4" s="1"/>
  <c r="AN2618" i="4"/>
  <c r="AJ2618" i="4" s="1"/>
  <c r="G2618" i="4" s="1"/>
  <c r="AN2294" i="4"/>
  <c r="AJ2294" i="4" s="1"/>
  <c r="G2294" i="4" s="1"/>
  <c r="AN1032" i="4"/>
  <c r="AJ1032" i="4" s="1"/>
  <c r="G1032" i="4" s="1"/>
  <c r="AN1578" i="4"/>
  <c r="AJ1578" i="4" s="1"/>
  <c r="G1578" i="4" s="1"/>
  <c r="AN1181" i="4"/>
  <c r="AJ1181" i="4" s="1"/>
  <c r="G1181" i="4" s="1"/>
  <c r="AN89" i="4"/>
  <c r="AJ89" i="4" s="1"/>
  <c r="G89" i="4" s="1"/>
  <c r="AN1130" i="4"/>
  <c r="AJ1130" i="4" s="1"/>
  <c r="G1130" i="4" s="1"/>
  <c r="AN2235" i="4"/>
  <c r="AJ2235" i="4" s="1"/>
  <c r="G2235" i="4" s="1"/>
  <c r="AN3013" i="4"/>
  <c r="AJ3013" i="4" s="1"/>
  <c r="G3013" i="4" s="1"/>
  <c r="AN2139" i="4"/>
  <c r="AJ2139" i="4" s="1"/>
  <c r="G2139" i="4" s="1"/>
  <c r="AN928" i="4"/>
  <c r="AJ928" i="4" s="1"/>
  <c r="G928" i="4" s="1"/>
  <c r="AN252" i="4"/>
  <c r="AJ252" i="4" s="1"/>
  <c r="G252" i="4" s="1"/>
  <c r="AN232" i="4"/>
  <c r="AJ232" i="4" s="1"/>
  <c r="G232" i="4" s="1"/>
  <c r="AN573" i="4"/>
  <c r="AJ573" i="4" s="1"/>
  <c r="G573" i="4" s="1"/>
  <c r="AN1132" i="4"/>
  <c r="AJ1132" i="4" s="1"/>
  <c r="G1132" i="4" s="1"/>
  <c r="AN399" i="4"/>
  <c r="AJ399" i="4" s="1"/>
  <c r="G399" i="4" s="1"/>
  <c r="AN603" i="4"/>
  <c r="AJ603" i="4" s="1"/>
  <c r="G603" i="4" s="1"/>
  <c r="AN151" i="4"/>
  <c r="AJ151" i="4" s="1"/>
  <c r="G151" i="4" s="1"/>
  <c r="AN1253" i="4"/>
  <c r="AJ1253" i="4" s="1"/>
  <c r="G1253" i="4" s="1"/>
  <c r="AN1052" i="4"/>
  <c r="AJ1052" i="4" s="1"/>
  <c r="G1052" i="4" s="1"/>
  <c r="AN638" i="4"/>
  <c r="AJ638" i="4" s="1"/>
  <c r="G638" i="4" s="1"/>
  <c r="AN1173" i="4"/>
  <c r="AJ1173" i="4" s="1"/>
  <c r="G1173" i="4" s="1"/>
  <c r="AN272" i="4"/>
  <c r="AJ272" i="4" s="1"/>
  <c r="G272" i="4" s="1"/>
  <c r="AN143" i="4"/>
  <c r="AJ143" i="4" s="1"/>
  <c r="G143" i="4" s="1"/>
  <c r="AN1626" i="4"/>
  <c r="AJ1626" i="4" s="1"/>
  <c r="G1626" i="4" s="1"/>
  <c r="AN127" i="4"/>
  <c r="AJ127" i="4" s="1"/>
  <c r="G127" i="4" s="1"/>
  <c r="AN144" i="4"/>
  <c r="AJ144" i="4" s="1"/>
  <c r="G144" i="4" s="1"/>
  <c r="AN869" i="4"/>
  <c r="AJ869" i="4" s="1"/>
  <c r="G869" i="4" s="1"/>
  <c r="AN39" i="4"/>
  <c r="AJ39" i="4" s="1"/>
  <c r="G39" i="4" s="1"/>
  <c r="AN106" i="4"/>
  <c r="AJ106" i="4" s="1"/>
  <c r="G106" i="4" s="1"/>
  <c r="AN2610" i="4"/>
  <c r="AJ2610" i="4" s="1"/>
  <c r="G2610" i="4" s="1"/>
  <c r="AN2411" i="4"/>
  <c r="AJ2411" i="4" s="1"/>
  <c r="G2411" i="4" s="1"/>
  <c r="AN1660" i="4"/>
  <c r="AJ1660" i="4" s="1"/>
  <c r="G1660" i="4" s="1"/>
  <c r="AN774" i="4"/>
  <c r="AJ774" i="4" s="1"/>
  <c r="G774" i="4" s="1"/>
  <c r="AN439" i="4"/>
  <c r="AJ439" i="4" s="1"/>
  <c r="G439" i="4" s="1"/>
  <c r="AN169" i="4"/>
  <c r="AJ169" i="4" s="1"/>
  <c r="G169" i="4" s="1"/>
  <c r="AN1095" i="4"/>
  <c r="AJ1095" i="4" s="1"/>
  <c r="G1095" i="4" s="1"/>
  <c r="AN312" i="4"/>
  <c r="AJ312" i="4" s="1"/>
  <c r="G312" i="4" s="1"/>
  <c r="AN2920" i="4"/>
  <c r="AJ2920" i="4" s="1"/>
  <c r="G2920" i="4" s="1"/>
  <c r="AN1902" i="4"/>
  <c r="AJ1902" i="4" s="1"/>
  <c r="G1902" i="4" s="1"/>
  <c r="AN2194" i="4"/>
  <c r="AJ2194" i="4" s="1"/>
  <c r="G2194" i="4" s="1"/>
  <c r="AN2320" i="4"/>
  <c r="AJ2320" i="4" s="1"/>
  <c r="G2320" i="4" s="1"/>
  <c r="AN2507" i="4"/>
  <c r="AJ2507" i="4" s="1"/>
  <c r="G2507" i="4" s="1"/>
  <c r="AN1773" i="4"/>
  <c r="AJ1773" i="4" s="1"/>
  <c r="G1773" i="4" s="1"/>
  <c r="AN229" i="4"/>
  <c r="AJ229" i="4" s="1"/>
  <c r="G229" i="4" s="1"/>
  <c r="AN425" i="4"/>
  <c r="AJ425" i="4" s="1"/>
  <c r="G425" i="4" s="1"/>
  <c r="AN197" i="4"/>
  <c r="AJ197" i="4" s="1"/>
  <c r="G197" i="4" s="1"/>
  <c r="AN2761" i="4"/>
  <c r="AJ2761" i="4" s="1"/>
  <c r="G2761" i="4" s="1"/>
  <c r="AN1652" i="4"/>
  <c r="AJ1652" i="4" s="1"/>
  <c r="G1652" i="4" s="1"/>
  <c r="AN1857" i="4"/>
  <c r="AJ1857" i="4" s="1"/>
  <c r="G1857" i="4" s="1"/>
  <c r="AN1797" i="4"/>
  <c r="AJ1797" i="4" s="1"/>
  <c r="G1797" i="4" s="1"/>
  <c r="AN2555" i="4"/>
  <c r="AJ2555" i="4" s="1"/>
  <c r="G2555" i="4" s="1"/>
  <c r="AN1924" i="4"/>
  <c r="AJ1924" i="4" s="1"/>
  <c r="G1924" i="4" s="1"/>
  <c r="AN1100" i="4"/>
  <c r="AJ1100" i="4" s="1"/>
  <c r="G1100" i="4" s="1"/>
  <c r="AN149" i="4"/>
  <c r="AJ149" i="4" s="1"/>
  <c r="G149" i="4" s="1"/>
  <c r="AN685" i="4"/>
  <c r="AJ685" i="4" s="1"/>
  <c r="G685" i="4" s="1"/>
  <c r="AN1826" i="4"/>
  <c r="AJ1826" i="4" s="1"/>
  <c r="G1826" i="4" s="1"/>
  <c r="AN2028" i="4"/>
  <c r="AJ2028" i="4" s="1"/>
  <c r="G2028" i="4" s="1"/>
  <c r="AN236" i="4"/>
  <c r="AJ236" i="4" s="1"/>
  <c r="G236" i="4" s="1"/>
  <c r="AN120" i="4"/>
  <c r="AJ120" i="4" s="1"/>
  <c r="G120" i="4" s="1"/>
  <c r="AN1998" i="4"/>
  <c r="AJ1998" i="4" s="1"/>
  <c r="G1998" i="4" s="1"/>
  <c r="AN3029" i="4"/>
  <c r="AJ3029" i="4" s="1"/>
  <c r="G3029" i="4" s="1"/>
  <c r="AN2325" i="4"/>
  <c r="AJ2325" i="4" s="1"/>
  <c r="G2325" i="4" s="1"/>
  <c r="AN1220" i="4"/>
  <c r="AJ1220" i="4" s="1"/>
  <c r="G1220" i="4" s="1"/>
  <c r="AN2522" i="4"/>
  <c r="AJ2522" i="4" s="1"/>
  <c r="G2522" i="4" s="1"/>
  <c r="AN424" i="4"/>
  <c r="AJ424" i="4" s="1"/>
  <c r="G424" i="4" s="1"/>
  <c r="AN479" i="4"/>
  <c r="AJ479" i="4" s="1"/>
  <c r="G479" i="4" s="1"/>
  <c r="AN1650" i="4"/>
  <c r="AJ1650" i="4" s="1"/>
  <c r="G1650" i="4" s="1"/>
  <c r="AN672" i="4"/>
  <c r="AJ672" i="4" s="1"/>
  <c r="G672" i="4" s="1"/>
  <c r="AN1060" i="4"/>
  <c r="AJ1060" i="4" s="1"/>
  <c r="G1060" i="4" s="1"/>
  <c r="AN359" i="4"/>
  <c r="AJ359" i="4" s="1"/>
  <c r="G359" i="4" s="1"/>
  <c r="AN686" i="4"/>
  <c r="AJ686" i="4" s="1"/>
  <c r="G686" i="4" s="1"/>
  <c r="AN1892" i="4"/>
  <c r="AJ1892" i="4" s="1"/>
  <c r="G1892" i="4" s="1"/>
  <c r="AN2248" i="4"/>
  <c r="AJ2248" i="4" s="1"/>
  <c r="G2248" i="4" s="1"/>
  <c r="AN2029" i="4"/>
  <c r="AJ2029" i="4" s="1"/>
  <c r="G2029" i="4" s="1"/>
  <c r="AN1669" i="4"/>
  <c r="AJ1669" i="4" s="1"/>
  <c r="G1669" i="4" s="1"/>
  <c r="AN1468" i="4"/>
  <c r="AJ1468" i="4" s="1"/>
  <c r="G1468" i="4" s="1"/>
  <c r="AN1610" i="4"/>
  <c r="AJ1610" i="4" s="1"/>
  <c r="G1610" i="4" s="1"/>
  <c r="AN486" i="4"/>
  <c r="AJ486" i="4" s="1"/>
  <c r="G486" i="4" s="1"/>
  <c r="AN247" i="4"/>
  <c r="AJ247" i="4" s="1"/>
  <c r="G247" i="4" s="1"/>
  <c r="AN124" i="4"/>
  <c r="AJ124" i="4" s="1"/>
  <c r="G124" i="4" s="1"/>
  <c r="AN2955" i="4"/>
  <c r="AJ2955" i="4" s="1"/>
  <c r="G2955" i="4" s="1"/>
  <c r="AN1864" i="4"/>
  <c r="AJ1864" i="4" s="1"/>
  <c r="G1864" i="4" s="1"/>
  <c r="AN2317" i="4"/>
  <c r="AJ2317" i="4" s="1"/>
  <c r="G2317" i="4" s="1"/>
  <c r="AN1916" i="4"/>
  <c r="AJ1916" i="4" s="1"/>
  <c r="G1916" i="4" s="1"/>
  <c r="AN1693" i="4"/>
  <c r="AJ1693" i="4" s="1"/>
  <c r="G1693" i="4" s="1"/>
  <c r="AN1055" i="4"/>
  <c r="AJ1055" i="4" s="1"/>
  <c r="G1055" i="4" s="1"/>
  <c r="AN237" i="4"/>
  <c r="AJ237" i="4" s="1"/>
  <c r="G237" i="4" s="1"/>
  <c r="AN55" i="4"/>
  <c r="AJ55" i="4" s="1"/>
  <c r="G55" i="4" s="1"/>
  <c r="AN152" i="4"/>
  <c r="AJ152" i="4" s="1"/>
  <c r="G152" i="4" s="1"/>
  <c r="AN775" i="4"/>
  <c r="AJ775" i="4" s="1"/>
  <c r="G775" i="4" s="1"/>
  <c r="AN2869" i="4"/>
  <c r="AJ2869" i="4" s="1"/>
  <c r="G2869" i="4" s="1"/>
  <c r="AN88" i="4"/>
  <c r="AJ88" i="4" s="1"/>
  <c r="G88" i="4" s="1"/>
  <c r="AN285" i="4"/>
  <c r="AJ285" i="4" s="1"/>
  <c r="G285" i="4" s="1"/>
  <c r="AN1909" i="4"/>
  <c r="AJ1909" i="4" s="1"/>
  <c r="G1909" i="4" s="1"/>
  <c r="AN2262" i="4"/>
  <c r="AJ2262" i="4" s="1"/>
  <c r="G2262" i="4" s="1"/>
  <c r="AN2758" i="4"/>
  <c r="AJ2758" i="4" s="1"/>
  <c r="G2758" i="4" s="1"/>
  <c r="AN2837" i="4"/>
  <c r="AJ2837" i="4" s="1"/>
  <c r="G2837" i="4" s="1"/>
  <c r="AN1955" i="4"/>
  <c r="AJ1955" i="4" s="1"/>
  <c r="G1955" i="4" s="1"/>
  <c r="AN2165" i="4"/>
  <c r="AJ2165" i="4" s="1"/>
  <c r="G2165" i="4" s="1"/>
  <c r="AN784" i="4"/>
  <c r="AJ784" i="4" s="1"/>
  <c r="G784" i="4" s="1"/>
  <c r="AN253" i="4"/>
  <c r="AJ253" i="4" s="1"/>
  <c r="G253" i="4" s="1"/>
  <c r="AN702" i="4"/>
  <c r="AJ702" i="4" s="1"/>
  <c r="G702" i="4" s="1"/>
  <c r="AN367" i="4"/>
  <c r="AJ367" i="4" s="1"/>
  <c r="G367" i="4" s="1"/>
  <c r="AN918" i="4"/>
  <c r="AJ918" i="4" s="1"/>
  <c r="G918" i="4" s="1"/>
  <c r="AN1149" i="4"/>
  <c r="AJ1149" i="4" s="1"/>
  <c r="G1149" i="4" s="1"/>
  <c r="AN2006" i="4"/>
  <c r="AJ2006" i="4" s="1"/>
  <c r="G2006" i="4" s="1"/>
  <c r="AN1717" i="4"/>
  <c r="AJ1717" i="4" s="1"/>
  <c r="G1717" i="4" s="1"/>
  <c r="AN2461" i="4"/>
  <c r="AJ2461" i="4" s="1"/>
  <c r="G2461" i="4" s="1"/>
  <c r="AN2019" i="4"/>
  <c r="AJ2019" i="4" s="1"/>
  <c r="G2019" i="4" s="1"/>
  <c r="AN1972" i="4"/>
  <c r="AJ1972" i="4" s="1"/>
  <c r="G1972" i="4" s="1"/>
  <c r="AN629" i="4"/>
  <c r="AJ629" i="4" s="1"/>
  <c r="G629" i="4" s="1"/>
  <c r="AN1980" i="4"/>
  <c r="AJ1980" i="4" s="1"/>
  <c r="G1980" i="4" s="1"/>
  <c r="AN1008" i="4"/>
  <c r="AJ1008" i="4" s="1"/>
  <c r="G1008" i="4" s="1"/>
  <c r="AN2794" i="4"/>
  <c r="AJ2794" i="4" s="1"/>
  <c r="G2794" i="4" s="1"/>
  <c r="AN1645" i="4"/>
  <c r="AJ1645" i="4" s="1"/>
  <c r="G1645" i="4" s="1"/>
  <c r="AN821" i="4"/>
  <c r="AJ821" i="4" s="1"/>
  <c r="G821" i="4" s="1"/>
  <c r="AN613" i="4"/>
  <c r="AJ613" i="4" s="1"/>
  <c r="G613" i="4" s="1"/>
  <c r="AN830" i="4"/>
  <c r="AJ830" i="4" s="1"/>
  <c r="G830" i="4" s="1"/>
  <c r="AN465" i="4"/>
  <c r="AJ465" i="4" s="1"/>
  <c r="G465" i="4" s="1"/>
  <c r="AN2146" i="4"/>
  <c r="AJ2146" i="4" s="1"/>
  <c r="G2146" i="4" s="1"/>
  <c r="AN2381" i="4"/>
  <c r="AJ2381" i="4" s="1"/>
  <c r="G2381" i="4" s="1"/>
  <c r="AN2117" i="4"/>
  <c r="AJ2117" i="4" s="1"/>
  <c r="G2117" i="4" s="1"/>
  <c r="AN2866" i="4"/>
  <c r="AJ2866" i="4" s="1"/>
  <c r="G2866" i="4" s="1"/>
  <c r="AN1901" i="4"/>
  <c r="AJ1901" i="4" s="1"/>
  <c r="G1901" i="4" s="1"/>
  <c r="AN1541" i="4"/>
  <c r="AJ1541" i="4" s="1"/>
  <c r="G1541" i="4" s="1"/>
  <c r="AN1340" i="4"/>
  <c r="AJ1340" i="4" s="1"/>
  <c r="G1340" i="4" s="1"/>
  <c r="AN72" i="4"/>
  <c r="AJ72" i="4" s="1"/>
  <c r="G72" i="4" s="1"/>
  <c r="AN574" i="4"/>
  <c r="AJ574" i="4" s="1"/>
  <c r="G574" i="4" s="1"/>
  <c r="AN481" i="4"/>
  <c r="AJ481" i="4" s="1"/>
  <c r="G481" i="4" s="1"/>
  <c r="AN2608" i="4"/>
  <c r="AJ2608" i="4" s="1"/>
  <c r="G2608" i="4" s="1"/>
  <c r="AN2573" i="4"/>
  <c r="AJ2573" i="4" s="1"/>
  <c r="G2573" i="4" s="1"/>
  <c r="AN2464" i="4"/>
  <c r="AJ2464" i="4" s="1"/>
  <c r="G2464" i="4" s="1"/>
  <c r="AN114" i="4"/>
  <c r="AJ114" i="4" s="1"/>
  <c r="G114" i="4" s="1"/>
  <c r="AN1923" i="4"/>
  <c r="AJ1923" i="4" s="1"/>
  <c r="G1923" i="4" s="1"/>
  <c r="AN400" i="4"/>
  <c r="AJ400" i="4" s="1"/>
  <c r="G400" i="4" s="1"/>
  <c r="AN218" i="4"/>
  <c r="AJ218" i="4" s="1"/>
  <c r="G218" i="4" s="1"/>
  <c r="AN1082" i="4"/>
  <c r="AJ1082" i="4" s="1"/>
  <c r="G1082" i="4" s="1"/>
  <c r="AN2012" i="4"/>
  <c r="AJ2012" i="4" s="1"/>
  <c r="G2012" i="4" s="1"/>
  <c r="AN2130" i="4"/>
  <c r="AJ2130" i="4" s="1"/>
  <c r="G2130" i="4" s="1"/>
  <c r="AN2788" i="4"/>
  <c r="AJ2788" i="4" s="1"/>
  <c r="G2788" i="4" s="1"/>
  <c r="AN667" i="4"/>
  <c r="AJ667" i="4" s="1"/>
  <c r="G667" i="4" s="1"/>
  <c r="AN240" i="4"/>
  <c r="AJ240" i="4" s="1"/>
  <c r="G240" i="4" s="1"/>
  <c r="AN196" i="4"/>
  <c r="AJ196" i="4" s="1"/>
  <c r="G196" i="4" s="1"/>
  <c r="AN1763" i="4"/>
  <c r="AJ1763" i="4" s="1"/>
  <c r="G1763" i="4" s="1"/>
  <c r="AN2723" i="4"/>
  <c r="AJ2723" i="4" s="1"/>
  <c r="G2723" i="4" s="1"/>
  <c r="AN1421" i="4"/>
  <c r="AJ1421" i="4" s="1"/>
  <c r="G1421" i="4" s="1"/>
  <c r="AN2388" i="4"/>
  <c r="AJ2388" i="4" s="1"/>
  <c r="G2388" i="4" s="1"/>
  <c r="AN2310" i="4"/>
  <c r="AJ2310" i="4" s="1"/>
  <c r="G2310" i="4" s="1"/>
  <c r="AN1077" i="4"/>
  <c r="AJ1077" i="4" s="1"/>
  <c r="G1077" i="4" s="1"/>
  <c r="AN806" i="4"/>
  <c r="AJ806" i="4" s="1"/>
  <c r="G806" i="4" s="1"/>
  <c r="AN471" i="4"/>
  <c r="AJ471" i="4" s="1"/>
  <c r="G471" i="4" s="1"/>
  <c r="AN1932" i="4"/>
  <c r="AJ1932" i="4" s="1"/>
  <c r="G1932" i="4" s="1"/>
  <c r="AN2797" i="4"/>
  <c r="AJ2797" i="4" s="1"/>
  <c r="G2797" i="4" s="1"/>
  <c r="AN2541" i="4"/>
  <c r="AJ2541" i="4" s="1"/>
  <c r="G2541" i="4" s="1"/>
  <c r="AN840" i="4"/>
  <c r="AJ840" i="4" s="1"/>
  <c r="G840" i="4" s="1"/>
  <c r="AN116" i="4"/>
  <c r="AJ116" i="4" s="1"/>
  <c r="G116" i="4" s="1"/>
  <c r="AN41" i="4"/>
  <c r="AJ41" i="4" s="1"/>
  <c r="G41" i="4" s="1"/>
  <c r="AN989" i="4"/>
  <c r="AJ989" i="4" s="1"/>
  <c r="G989" i="4" s="1"/>
  <c r="AN2021" i="4"/>
  <c r="AJ2021" i="4" s="1"/>
  <c r="G2021" i="4" s="1"/>
  <c r="AN1346" i="4"/>
  <c r="AJ1346" i="4" s="1"/>
  <c r="G1346" i="4" s="1"/>
  <c r="AN1731" i="4"/>
  <c r="AJ1731" i="4" s="1"/>
  <c r="G1731" i="4" s="1"/>
  <c r="AN344" i="4"/>
  <c r="AJ344" i="4" s="1"/>
  <c r="G344" i="4" s="1"/>
  <c r="AN560" i="4"/>
  <c r="AJ560" i="4" s="1"/>
  <c r="G560" i="4" s="1"/>
  <c r="AN1133" i="4"/>
  <c r="AJ1133" i="4" s="1"/>
  <c r="G1133" i="4" s="1"/>
  <c r="AN257" i="4"/>
  <c r="AJ257" i="4" s="1"/>
  <c r="G257" i="4" s="1"/>
  <c r="AN917" i="4"/>
  <c r="AJ917" i="4" s="1"/>
  <c r="G917" i="4" s="1"/>
  <c r="AN1106" i="4"/>
  <c r="AJ1106" i="4" s="1"/>
  <c r="G1106" i="4" s="1"/>
  <c r="AN105" i="4"/>
  <c r="AJ105" i="4" s="1"/>
  <c r="G105" i="4" s="1"/>
  <c r="AN1021" i="4"/>
  <c r="AJ1021" i="4" s="1"/>
  <c r="G1021" i="4" s="1"/>
  <c r="AN145" i="4"/>
  <c r="AJ145" i="4" s="1"/>
  <c r="G145" i="4" s="1"/>
  <c r="AN170" i="4"/>
  <c r="AJ170" i="4" s="1"/>
  <c r="G170" i="4" s="1"/>
  <c r="AN639" i="4"/>
  <c r="AJ639" i="4" s="1"/>
  <c r="G639" i="4" s="1"/>
  <c r="AN1125" i="4"/>
  <c r="AJ1125" i="4" s="1"/>
  <c r="G1125" i="4" s="1"/>
  <c r="AN1063" i="4"/>
  <c r="AJ1063" i="4" s="1"/>
  <c r="G1063" i="4" s="1"/>
  <c r="AN260" i="4"/>
  <c r="AJ260" i="4" s="1"/>
  <c r="G260" i="4" s="1"/>
  <c r="AN1146" i="4"/>
  <c r="AJ1146" i="4" s="1"/>
  <c r="G1146" i="4" s="1"/>
  <c r="AN2939" i="4"/>
  <c r="AJ2939" i="4" s="1"/>
  <c r="G2939" i="4" s="1"/>
  <c r="AN2509" i="4"/>
  <c r="AJ2509" i="4" s="1"/>
  <c r="G2509" i="4" s="1"/>
  <c r="AN2773" i="4"/>
  <c r="AJ2773" i="4" s="1"/>
  <c r="G2773" i="4" s="1"/>
  <c r="AN2397" i="4"/>
  <c r="AJ2397" i="4" s="1"/>
  <c r="G2397" i="4" s="1"/>
  <c r="AN2193" i="4"/>
  <c r="AJ2193" i="4" s="1"/>
  <c r="G2193" i="4" s="1"/>
  <c r="AN1858" i="4"/>
  <c r="AJ1858" i="4" s="1"/>
  <c r="G1858" i="4" s="1"/>
  <c r="AN590" i="4"/>
  <c r="AJ590" i="4" s="1"/>
  <c r="G590" i="4" s="1"/>
  <c r="AN343" i="4"/>
  <c r="AJ343" i="4" s="1"/>
  <c r="G343" i="4" s="1"/>
  <c r="AN393" i="4"/>
  <c r="AJ393" i="4" s="1"/>
  <c r="G393" i="4" s="1"/>
  <c r="AN1444" i="4"/>
  <c r="AJ1444" i="4" s="1"/>
  <c r="G1444" i="4" s="1"/>
  <c r="AN2312" i="4"/>
  <c r="AJ2312" i="4" s="1"/>
  <c r="G2312" i="4" s="1"/>
  <c r="AN2226" i="4"/>
  <c r="AJ2226" i="4" s="1"/>
  <c r="G2226" i="4" s="1"/>
  <c r="AN290" i="4"/>
  <c r="AJ290" i="4" s="1"/>
  <c r="G290" i="4" s="1"/>
  <c r="AN1122" i="4"/>
  <c r="AJ1122" i="4" s="1"/>
  <c r="G1122" i="4" s="1"/>
  <c r="AN576" i="4"/>
  <c r="AJ576" i="4" s="1"/>
  <c r="G576" i="4" s="1"/>
  <c r="AN1306" i="4"/>
  <c r="AJ1306" i="4" s="1"/>
  <c r="G1306" i="4" s="1"/>
  <c r="AN2651" i="4"/>
  <c r="AJ2651" i="4" s="1"/>
  <c r="G2651" i="4" s="1"/>
  <c r="AN2479" i="4"/>
  <c r="AJ2479" i="4" s="1"/>
  <c r="G2479" i="4" s="1"/>
  <c r="AN1564" i="4"/>
  <c r="AJ1564" i="4" s="1"/>
  <c r="G1564" i="4" s="1"/>
  <c r="AN2219" i="4"/>
  <c r="AJ2219" i="4" s="1"/>
  <c r="G2219" i="4" s="1"/>
  <c r="AN2225" i="4"/>
  <c r="AJ2225" i="4" s="1"/>
  <c r="G2225" i="4" s="1"/>
  <c r="AN2403" i="4"/>
  <c r="AJ2403" i="4" s="1"/>
  <c r="G2403" i="4" s="1"/>
  <c r="AN552" i="4"/>
  <c r="AJ552" i="4" s="1"/>
  <c r="G552" i="4" s="1"/>
  <c r="AN1690" i="4"/>
  <c r="AJ1690" i="4" s="1"/>
  <c r="G1690" i="4" s="1"/>
  <c r="AN1618" i="4"/>
  <c r="AJ1618" i="4" s="1"/>
  <c r="G1618" i="4" s="1"/>
  <c r="AN623" i="4"/>
  <c r="AJ623" i="4" s="1"/>
  <c r="G623" i="4" s="1"/>
  <c r="AN2506" i="4"/>
  <c r="AJ2506" i="4" s="1"/>
  <c r="G2506" i="4" s="1"/>
  <c r="AN704" i="4"/>
  <c r="AJ704" i="4" s="1"/>
  <c r="G704" i="4" s="1"/>
  <c r="AN2136" i="4"/>
  <c r="AJ2136" i="4" s="1"/>
  <c r="G2136" i="4" s="1"/>
  <c r="AN1900" i="4"/>
  <c r="AJ1900" i="4" s="1"/>
  <c r="G1900" i="4" s="1"/>
  <c r="AN1948" i="4"/>
  <c r="AJ1948" i="4" s="1"/>
  <c r="G1948" i="4" s="1"/>
  <c r="AN345" i="4"/>
  <c r="AJ345" i="4" s="1"/>
  <c r="G345" i="4" s="1"/>
  <c r="AN1290" i="4"/>
  <c r="AJ1290" i="4" s="1"/>
  <c r="G1290" i="4" s="1"/>
  <c r="AN607" i="4"/>
  <c r="AJ607" i="4" s="1"/>
  <c r="G607" i="4" s="1"/>
  <c r="AN432" i="4"/>
  <c r="AJ432" i="4" s="1"/>
  <c r="G432" i="4" s="1"/>
  <c r="AN2882" i="4"/>
  <c r="AJ2882" i="4" s="1"/>
  <c r="G2882" i="4" s="1"/>
  <c r="AN2483" i="4"/>
  <c r="AJ2483" i="4" s="1"/>
  <c r="G2483" i="4" s="1"/>
  <c r="AN415" i="4"/>
  <c r="AJ415" i="4" s="1"/>
  <c r="G415" i="4" s="1"/>
  <c r="AN269" i="4"/>
  <c r="AJ269" i="4" s="1"/>
  <c r="G269" i="4" s="1"/>
  <c r="AN1658" i="4"/>
  <c r="AJ1658" i="4" s="1"/>
  <c r="G1658" i="4" s="1"/>
  <c r="AN280" i="4"/>
  <c r="AJ280" i="4" s="1"/>
  <c r="G280" i="4" s="1"/>
  <c r="AN231" i="4"/>
  <c r="AJ231" i="4" s="1"/>
  <c r="G231" i="4" s="1"/>
  <c r="AN1237" i="4"/>
  <c r="AJ1237" i="4" s="1"/>
  <c r="G1237" i="4" s="1"/>
  <c r="AN2989" i="4"/>
  <c r="AJ2989" i="4" s="1"/>
  <c r="G2989" i="4" s="1"/>
  <c r="AN1087" i="4"/>
  <c r="AJ1087" i="4" s="1"/>
  <c r="G1087" i="4" s="1"/>
  <c r="AN798" i="4"/>
  <c r="AJ798" i="4" s="1"/>
  <c r="G798" i="4" s="1"/>
  <c r="AN1997" i="4"/>
  <c r="AJ1997" i="4" s="1"/>
  <c r="G1997" i="4" s="1"/>
  <c r="AN1940" i="4"/>
  <c r="AJ1940" i="4" s="1"/>
  <c r="G1940" i="4" s="1"/>
  <c r="AN2648" i="4"/>
  <c r="AJ2648" i="4" s="1"/>
  <c r="G2648" i="4" s="1"/>
  <c r="AN2804" i="4"/>
  <c r="AJ2804" i="4" s="1"/>
  <c r="G2804" i="4" s="1"/>
  <c r="AN1205" i="4"/>
  <c r="AJ1205" i="4" s="1"/>
  <c r="G1205" i="4" s="1"/>
  <c r="AN224" i="4"/>
  <c r="AJ224" i="4" s="1"/>
  <c r="G224" i="4" s="1"/>
  <c r="AN383" i="4"/>
  <c r="AJ383" i="4" s="1"/>
  <c r="G383" i="4" s="1"/>
  <c r="AN934" i="4"/>
  <c r="AJ934" i="4" s="1"/>
  <c r="G934" i="4" s="1"/>
  <c r="AN2171" i="4"/>
  <c r="AJ2171" i="4" s="1"/>
  <c r="G2171" i="4" s="1"/>
  <c r="AN944" i="4"/>
  <c r="AJ944" i="4" s="1"/>
  <c r="G944" i="4" s="1"/>
  <c r="AN1316" i="4"/>
  <c r="AJ1316" i="4" s="1"/>
  <c r="G1316" i="4" s="1"/>
  <c r="AN2860" i="4"/>
  <c r="AJ2860" i="4" s="1"/>
  <c r="G2860" i="4" s="1"/>
  <c r="AN2813" i="4"/>
  <c r="AJ2813" i="4" s="1"/>
  <c r="G2813" i="4" s="1"/>
  <c r="AN1581" i="4"/>
  <c r="AJ1581" i="4" s="1"/>
  <c r="G1581" i="4" s="1"/>
  <c r="AN217" i="4"/>
  <c r="AJ217" i="4" s="1"/>
  <c r="G217" i="4" s="1"/>
  <c r="AN45" i="4"/>
  <c r="AJ45" i="4" s="1"/>
  <c r="G45" i="4" s="1"/>
  <c r="AN334" i="4"/>
  <c r="AJ334" i="4" s="1"/>
  <c r="G334" i="4" s="1"/>
  <c r="AN2307" i="4"/>
  <c r="AJ2307" i="4" s="1"/>
  <c r="G2307" i="4" s="1"/>
  <c r="AN752" i="4"/>
  <c r="AJ752" i="4" s="1"/>
  <c r="G752" i="4" s="1"/>
  <c r="AN2299" i="4"/>
  <c r="AJ2299" i="4" s="1"/>
  <c r="G2299" i="4" s="1"/>
  <c r="AN2463" i="4"/>
  <c r="AJ2463" i="4" s="1"/>
  <c r="G2463" i="4" s="1"/>
  <c r="AN2543" i="4"/>
  <c r="AJ2543" i="4" s="1"/>
  <c r="G2543" i="4" s="1"/>
  <c r="AN1068" i="4"/>
  <c r="AJ1068" i="4" s="1"/>
  <c r="G1068" i="4" s="1"/>
  <c r="AN2640" i="4"/>
  <c r="AJ2640" i="4" s="1"/>
  <c r="G2640" i="4" s="1"/>
  <c r="AN2315" i="4"/>
  <c r="AJ2315" i="4" s="1"/>
  <c r="G2315" i="4" s="1"/>
  <c r="AN1749" i="4"/>
  <c r="AJ1749" i="4" s="1"/>
  <c r="G1749" i="4" s="1"/>
  <c r="AN1186" i="4"/>
  <c r="AJ1186" i="4" s="1"/>
  <c r="G1186" i="4" s="1"/>
  <c r="AN186" i="4"/>
  <c r="AJ186" i="4" s="1"/>
  <c r="G186" i="4" s="1"/>
  <c r="AN651" i="4"/>
  <c r="AJ651" i="4" s="1"/>
  <c r="G651" i="4" s="1"/>
  <c r="AN719" i="4"/>
  <c r="AJ719" i="4" s="1"/>
  <c r="G719" i="4" s="1"/>
  <c r="AN2003" i="4"/>
  <c r="AJ2003" i="4" s="1"/>
  <c r="G2003" i="4" s="1"/>
  <c r="AN2712" i="4"/>
  <c r="AJ2712" i="4" s="1"/>
  <c r="G2712" i="4" s="1"/>
  <c r="AN960" i="4"/>
  <c r="AJ960" i="4" s="1"/>
  <c r="G960" i="4" s="1"/>
  <c r="AN2232" i="4"/>
  <c r="AJ2232" i="4" s="1"/>
  <c r="G2232" i="4" s="1"/>
  <c r="AN1501" i="4"/>
  <c r="AJ1501" i="4" s="1"/>
  <c r="G1501" i="4" s="1"/>
  <c r="AN2414" i="4"/>
  <c r="AJ2414" i="4" s="1"/>
  <c r="G2414" i="4" s="1"/>
  <c r="AN1931" i="4"/>
  <c r="AJ1931" i="4" s="1"/>
  <c r="G1931" i="4" s="1"/>
  <c r="AN1979" i="4"/>
  <c r="AJ1979" i="4" s="1"/>
  <c r="G1979" i="4" s="1"/>
  <c r="AN1127" i="4"/>
  <c r="AJ1127" i="4" s="1"/>
  <c r="G1127" i="4" s="1"/>
  <c r="AN100" i="4"/>
  <c r="AJ100" i="4" s="1"/>
  <c r="G100" i="4" s="1"/>
  <c r="AN749" i="4"/>
  <c r="AJ749" i="4" s="1"/>
  <c r="G749" i="4" s="1"/>
  <c r="AN1234" i="4"/>
  <c r="AJ1234" i="4" s="1"/>
  <c r="G1234" i="4" s="1"/>
  <c r="AN234" i="4"/>
  <c r="AJ234" i="4" s="1"/>
  <c r="G234" i="4" s="1"/>
  <c r="AN1450" i="4"/>
  <c r="AJ1450" i="4" s="1"/>
  <c r="G1450" i="4" s="1"/>
  <c r="AN2760" i="4"/>
  <c r="AJ2760" i="4" s="1"/>
  <c r="G2760" i="4" s="1"/>
  <c r="AN1755" i="4"/>
  <c r="AJ1755" i="4" s="1"/>
  <c r="G1755" i="4" s="1"/>
  <c r="AN2595" i="4"/>
  <c r="AJ2595" i="4" s="1"/>
  <c r="G2595" i="4" s="1"/>
  <c r="AN2013" i="4"/>
  <c r="AJ2013" i="4" s="1"/>
  <c r="G2013" i="4" s="1"/>
  <c r="AN1653" i="4"/>
  <c r="AJ1653" i="4" s="1"/>
  <c r="G1653" i="4" s="1"/>
  <c r="AN1452" i="4"/>
  <c r="AJ1452" i="4" s="1"/>
  <c r="G1452" i="4" s="1"/>
  <c r="AN2696" i="4"/>
  <c r="AJ2696" i="4" s="1"/>
  <c r="G2696" i="4" s="1"/>
  <c r="AN2619" i="4"/>
  <c r="AJ2619" i="4" s="1"/>
  <c r="G2619" i="4" s="1"/>
  <c r="AN2336" i="4"/>
  <c r="AJ2336" i="4" s="1"/>
  <c r="G2336" i="4" s="1"/>
  <c r="AN909" i="4"/>
  <c r="AJ909" i="4" s="1"/>
  <c r="G909" i="4" s="1"/>
  <c r="AN541" i="4"/>
  <c r="AJ541" i="4" s="1"/>
  <c r="G541" i="4" s="1"/>
  <c r="AN766" i="4"/>
  <c r="AJ766" i="4" s="1"/>
  <c r="G766" i="4" s="1"/>
  <c r="AN2363" i="4"/>
  <c r="AJ2363" i="4" s="1"/>
  <c r="G2363" i="4" s="1"/>
  <c r="AN2467" i="4"/>
  <c r="AJ2467" i="4" s="1"/>
  <c r="G2467" i="4" s="1"/>
  <c r="AN2579" i="4"/>
  <c r="AJ2579" i="4" s="1"/>
  <c r="G2579" i="4" s="1"/>
  <c r="AN1386" i="4"/>
  <c r="AJ1386" i="4" s="1"/>
  <c r="G1386" i="4" s="1"/>
  <c r="AN2858" i="4"/>
  <c r="AJ2858" i="4" s="1"/>
  <c r="G2858" i="4" s="1"/>
  <c r="AN336" i="4"/>
  <c r="AJ336" i="4" s="1"/>
  <c r="G336" i="4" s="1"/>
  <c r="AN268" i="4"/>
  <c r="AJ268" i="4" s="1"/>
  <c r="G268" i="4" s="1"/>
  <c r="AN266" i="4"/>
  <c r="AJ266" i="4" s="1"/>
  <c r="G266" i="4" s="1"/>
  <c r="AN1119" i="4"/>
  <c r="AJ1119" i="4" s="1"/>
  <c r="G1119" i="4" s="1"/>
  <c r="AN3015" i="4"/>
  <c r="AJ3015" i="4" s="1"/>
  <c r="G3015" i="4" s="1"/>
  <c r="AN1795" i="4"/>
  <c r="AJ1795" i="4" s="1"/>
  <c r="G1795" i="4" s="1"/>
  <c r="AN1676" i="4"/>
  <c r="AJ1676" i="4" s="1"/>
  <c r="G1676" i="4" s="1"/>
  <c r="AN1958" i="4"/>
  <c r="AJ1958" i="4" s="1"/>
  <c r="G1958" i="4" s="1"/>
  <c r="AN2563" i="4"/>
  <c r="AJ2563" i="4" s="1"/>
  <c r="G2563" i="4" s="1"/>
  <c r="AN74" i="4"/>
  <c r="AJ74" i="4" s="1"/>
  <c r="G74" i="4" s="1"/>
  <c r="AN501" i="4"/>
  <c r="AJ501" i="4" s="1"/>
  <c r="G501" i="4" s="1"/>
  <c r="AN321" i="4"/>
  <c r="AJ321" i="4" s="1"/>
  <c r="G321" i="4" s="1"/>
  <c r="AN2818" i="4"/>
  <c r="AJ2818" i="4" s="1"/>
  <c r="G2818" i="4" s="1"/>
  <c r="AN2477" i="4"/>
  <c r="AJ2477" i="4" s="1"/>
  <c r="G2477" i="4" s="1"/>
  <c r="AN816" i="4"/>
  <c r="AJ816" i="4" s="1"/>
  <c r="G816" i="4" s="1"/>
  <c r="AN1850" i="4"/>
  <c r="AJ1850" i="4" s="1"/>
  <c r="G1850" i="4" s="1"/>
  <c r="AN2997" i="4"/>
  <c r="AJ2997" i="4" s="1"/>
  <c r="G2997" i="4" s="1"/>
  <c r="AN1832" i="4"/>
  <c r="AJ1832" i="4" s="1"/>
  <c r="G1832" i="4" s="1"/>
  <c r="AN2402" i="4"/>
  <c r="AJ2402" i="4" s="1"/>
  <c r="G2402" i="4" s="1"/>
  <c r="AN1873" i="4"/>
  <c r="AJ1873" i="4" s="1"/>
  <c r="G1873" i="4" s="1"/>
  <c r="AN1250" i="4"/>
  <c r="AJ1250" i="4" s="1"/>
  <c r="G1250" i="4" s="1"/>
  <c r="AN296" i="4"/>
  <c r="AJ296" i="4" s="1"/>
  <c r="G296" i="4" s="1"/>
  <c r="AN81" i="4"/>
  <c r="AJ81" i="4" s="1"/>
  <c r="G81" i="4" s="1"/>
  <c r="AN23" i="4"/>
  <c r="AJ23" i="4" s="1"/>
  <c r="G23" i="4" s="1"/>
  <c r="AN2757" i="4"/>
  <c r="AJ2757" i="4" s="1"/>
  <c r="G2757" i="4" s="1"/>
  <c r="AN2187" i="4"/>
  <c r="AJ2187" i="4" s="1"/>
  <c r="G2187" i="4" s="1"/>
  <c r="AN1738" i="4"/>
  <c r="AJ1738" i="4" s="1"/>
  <c r="G1738" i="4" s="1"/>
  <c r="AN736" i="4"/>
  <c r="AJ736" i="4" s="1"/>
  <c r="G736" i="4" s="1"/>
  <c r="AN2280" i="4"/>
  <c r="AJ2280" i="4" s="1"/>
  <c r="G2280" i="4" s="1"/>
  <c r="AN1165" i="4"/>
  <c r="AJ1165" i="4" s="1"/>
  <c r="G1165" i="4" s="1"/>
  <c r="AN57" i="4"/>
  <c r="AJ57" i="4" s="1"/>
  <c r="G57" i="4" s="1"/>
  <c r="AN758" i="4"/>
  <c r="AJ758" i="4" s="1"/>
  <c r="G758" i="4" s="1"/>
  <c r="AN167" i="4"/>
  <c r="AJ167" i="4" s="1"/>
  <c r="G167" i="4" s="1"/>
  <c r="AN1891" i="4"/>
  <c r="AJ1891" i="4" s="1"/>
  <c r="G1891" i="4" s="1"/>
  <c r="AN2560" i="4"/>
  <c r="AJ2560" i="4" s="1"/>
  <c r="G2560" i="4" s="1"/>
  <c r="AN2571" i="4"/>
  <c r="AJ2571" i="4" s="1"/>
  <c r="G2571" i="4" s="1"/>
  <c r="AN1821" i="4"/>
  <c r="AJ1821" i="4" s="1"/>
  <c r="G1821" i="4" s="1"/>
  <c r="AN2490" i="4"/>
  <c r="AJ2490" i="4" s="1"/>
  <c r="G2490" i="4" s="1"/>
  <c r="AN417" i="4"/>
  <c r="AJ417" i="4" s="1"/>
  <c r="G417" i="4" s="1"/>
  <c r="AN533" i="4"/>
  <c r="AJ533" i="4" s="1"/>
  <c r="G533" i="4" s="1"/>
  <c r="AN974" i="4"/>
  <c r="AJ974" i="4" s="1"/>
  <c r="G974" i="4" s="1"/>
  <c r="AN241" i="4"/>
  <c r="AJ241" i="4" s="1"/>
  <c r="G241" i="4" s="1"/>
  <c r="AN2720" i="4"/>
  <c r="AJ2720" i="4" s="1"/>
  <c r="G2720" i="4" s="1"/>
  <c r="AN1974" i="4"/>
  <c r="AJ1974" i="4" s="1"/>
  <c r="G1974" i="4" s="1"/>
  <c r="AN2570" i="4"/>
  <c r="AJ2570" i="4" s="1"/>
  <c r="G2570" i="4" s="1"/>
  <c r="AN2859" i="4"/>
  <c r="AJ2859" i="4" s="1"/>
  <c r="G2859" i="4" s="1"/>
  <c r="AN330" i="4"/>
  <c r="AJ330" i="4" s="1"/>
  <c r="G330" i="4" s="1"/>
  <c r="AN709" i="4"/>
  <c r="AJ709" i="4" s="1"/>
  <c r="G709" i="4" s="1"/>
  <c r="AN184" i="4"/>
  <c r="AJ184" i="4" s="1"/>
  <c r="G184" i="4" s="1"/>
  <c r="AN2904" i="4"/>
  <c r="AJ2904" i="4" s="1"/>
  <c r="G2904" i="4" s="1"/>
  <c r="AN1434" i="4"/>
  <c r="AJ1434" i="4" s="1"/>
  <c r="G1434" i="4" s="1"/>
  <c r="AN2959" i="4"/>
  <c r="AJ2959" i="4" s="1"/>
  <c r="G2959" i="4" s="1"/>
  <c r="AN2129" i="4"/>
  <c r="AJ2129" i="4" s="1"/>
  <c r="G2129" i="4" s="1"/>
  <c r="AN133" i="4"/>
  <c r="AJ133" i="4" s="1"/>
  <c r="G133" i="4" s="1"/>
  <c r="AN880" i="4"/>
  <c r="AJ880" i="4" s="1"/>
  <c r="G880" i="4" s="1"/>
  <c r="AN1771" i="4"/>
  <c r="AJ1771" i="4" s="1"/>
  <c r="G1771" i="4" s="1"/>
  <c r="AN18" i="4"/>
  <c r="AJ18" i="4" s="1"/>
  <c r="G18" i="4" s="1"/>
  <c r="AN31" i="4"/>
  <c r="AJ31" i="4" s="1"/>
  <c r="G31" i="4" s="1"/>
  <c r="AN715" i="4"/>
  <c r="AJ715" i="4" s="1"/>
  <c r="G715" i="4" s="1"/>
  <c r="AN93" i="4"/>
  <c r="AJ93" i="4" s="1"/>
  <c r="G93" i="4" s="1"/>
  <c r="AN615" i="4"/>
  <c r="AJ615" i="4" s="1"/>
  <c r="G615" i="4" s="1"/>
  <c r="AN49" i="4"/>
  <c r="AJ49" i="4" s="1"/>
  <c r="G49" i="4" s="1"/>
  <c r="AN805" i="4"/>
  <c r="AJ805" i="4" s="1"/>
  <c r="G805" i="4" s="1"/>
  <c r="AN587" i="4"/>
  <c r="AJ587" i="4" s="1"/>
  <c r="G587" i="4" s="1"/>
  <c r="AN1048" i="4"/>
  <c r="AJ1048" i="4" s="1"/>
  <c r="G1048" i="4" s="1"/>
  <c r="AN1602" i="4"/>
  <c r="AJ1602" i="4" s="1"/>
  <c r="G1602" i="4" s="1"/>
  <c r="AN202" i="4"/>
  <c r="AJ202" i="4" s="1"/>
  <c r="G202" i="4" s="1"/>
  <c r="AN36" i="4"/>
  <c r="AJ36" i="4" s="1"/>
  <c r="G36" i="4" s="1"/>
  <c r="AN189" i="4"/>
  <c r="AJ189" i="4" s="1"/>
  <c r="G189" i="4" s="1"/>
  <c r="AN853" i="4"/>
  <c r="AJ853" i="4" s="1"/>
  <c r="G853" i="4" s="1"/>
  <c r="AN582" i="4"/>
  <c r="AJ582" i="4" s="1"/>
  <c r="G582" i="4" s="1"/>
  <c r="AN2796" i="4"/>
  <c r="AJ2796" i="4" s="1"/>
  <c r="G2796" i="4" s="1"/>
  <c r="AN1917" i="4"/>
  <c r="AJ1917" i="4" s="1"/>
  <c r="G1917" i="4" s="1"/>
  <c r="AN1356" i="4"/>
  <c r="AJ1356" i="4" s="1"/>
  <c r="G1356" i="4" s="1"/>
  <c r="AN1734" i="4"/>
  <c r="AJ1734" i="4" s="1"/>
  <c r="G1734" i="4" s="1"/>
  <c r="AN2589" i="4"/>
  <c r="AJ2589" i="4" s="1"/>
  <c r="G2589" i="4" s="1"/>
  <c r="AN848" i="4"/>
  <c r="AJ848" i="4" s="1"/>
  <c r="G848" i="4" s="1"/>
  <c r="AN1212" i="4"/>
  <c r="AJ1212" i="4" s="1"/>
  <c r="G1212" i="4" s="1"/>
  <c r="AN1926" i="4"/>
  <c r="AJ1926" i="4" s="1"/>
  <c r="G1926" i="4" s="1"/>
  <c r="AN509" i="4"/>
  <c r="AJ509" i="4" s="1"/>
  <c r="G509" i="4" s="1"/>
  <c r="AN982" i="4"/>
  <c r="AJ982" i="4" s="1"/>
  <c r="G982" i="4" s="1"/>
  <c r="AN678" i="4"/>
  <c r="AJ678" i="4" s="1"/>
  <c r="G678" i="4" s="1"/>
  <c r="AN1365" i="4"/>
  <c r="AJ1365" i="4" s="1"/>
  <c r="G1365" i="4" s="1"/>
  <c r="AN2301" i="4"/>
  <c r="AJ2301" i="4" s="1"/>
  <c r="G2301" i="4" s="1"/>
  <c r="AN1802" i="4"/>
  <c r="AJ1802" i="4" s="1"/>
  <c r="G1802" i="4" s="1"/>
  <c r="AN1714" i="4"/>
  <c r="AJ1714" i="4" s="1"/>
  <c r="G1714" i="4" s="1"/>
  <c r="AN2242" i="4"/>
  <c r="AJ2242" i="4" s="1"/>
  <c r="G2242" i="4" s="1"/>
  <c r="AN1333" i="4"/>
  <c r="AJ1333" i="4" s="1"/>
  <c r="G1333" i="4" s="1"/>
  <c r="AN790" i="4"/>
  <c r="AJ790" i="4" s="1"/>
  <c r="G790" i="4" s="1"/>
  <c r="AN456" i="4"/>
  <c r="AJ456" i="4" s="1"/>
  <c r="G456" i="4" s="1"/>
  <c r="AN2210" i="4"/>
  <c r="AJ2210" i="4" s="1"/>
  <c r="G2210" i="4" s="1"/>
  <c r="AN1933" i="4"/>
  <c r="AJ1933" i="4" s="1"/>
  <c r="G1933" i="4" s="1"/>
  <c r="AN1372" i="4"/>
  <c r="AJ1372" i="4" s="1"/>
  <c r="G1372" i="4" s="1"/>
  <c r="AN2965" i="4"/>
  <c r="AJ2965" i="4" s="1"/>
  <c r="G2965" i="4" s="1"/>
  <c r="AN2261" i="4"/>
  <c r="AJ2261" i="4" s="1"/>
  <c r="G2261" i="4" s="1"/>
  <c r="AN360" i="4"/>
  <c r="AJ360" i="4" s="1"/>
  <c r="G360" i="4" s="1"/>
  <c r="AN718" i="4"/>
  <c r="AJ718" i="4" s="1"/>
  <c r="G718" i="4" s="1"/>
  <c r="AN608" i="4"/>
  <c r="AJ608" i="4" s="1"/>
  <c r="G608" i="4" s="1"/>
  <c r="AN1194" i="4"/>
  <c r="AJ1194" i="4" s="1"/>
  <c r="G1194" i="4" s="1"/>
  <c r="AN1135" i="4"/>
  <c r="AJ1135" i="4" s="1"/>
  <c r="G1135" i="4" s="1"/>
  <c r="AO11" i="4"/>
  <c r="AN15" i="4"/>
  <c r="AJ15" i="4" s="1"/>
  <c r="AN13" i="4"/>
  <c r="AJ13" i="4" s="1"/>
  <c r="AP11" i="4"/>
  <c r="AZ9" i="4"/>
  <c r="J6" i="4" s="1"/>
  <c r="P39" i="5"/>
  <c r="AZ7" i="4"/>
  <c r="J5" i="4" s="1"/>
  <c r="CP13" i="4" l="1"/>
  <c r="CP11" i="4"/>
  <c r="CP12" i="4"/>
  <c r="B14" i="3"/>
  <c r="Y14" i="3" s="1"/>
  <c r="G14" i="4"/>
  <c r="B13" i="3"/>
  <c r="Y13" i="3" s="1"/>
  <c r="G13" i="4"/>
  <c r="B12" i="3"/>
  <c r="Y12" i="3" s="1"/>
  <c r="G12" i="4"/>
  <c r="B15" i="3"/>
  <c r="Y15" i="3" s="1"/>
  <c r="G15" i="4"/>
  <c r="AN11" i="4"/>
  <c r="AJ11" i="4" s="1"/>
  <c r="G11" i="4" s="1"/>
  <c r="BK7" i="5"/>
  <c r="BL7" i="5" s="1"/>
  <c r="Q12" i="5" s="1"/>
  <c r="BK6" i="5"/>
  <c r="D37" i="6" l="1"/>
  <c r="M37" i="6" s="1"/>
  <c r="E36" i="6"/>
  <c r="G34" i="6"/>
  <c r="D33" i="6"/>
  <c r="M33" i="6" s="1"/>
  <c r="E32" i="6"/>
  <c r="G30" i="6"/>
  <c r="D29" i="6"/>
  <c r="M29" i="6" s="1"/>
  <c r="E28" i="6"/>
  <c r="G26" i="6"/>
  <c r="D25" i="6"/>
  <c r="M25" i="6" s="1"/>
  <c r="E24" i="6"/>
  <c r="G22" i="6"/>
  <c r="D21" i="6"/>
  <c r="M21" i="6" s="1"/>
  <c r="E20" i="6"/>
  <c r="G18" i="6"/>
  <c r="D17" i="6"/>
  <c r="M17" i="6" s="1"/>
  <c r="E16" i="6"/>
  <c r="G14" i="6"/>
  <c r="D13" i="6"/>
  <c r="M13" i="6" s="1"/>
  <c r="E12" i="6"/>
  <c r="G10" i="6"/>
  <c r="D9" i="6"/>
  <c r="M9" i="6" s="1"/>
  <c r="G35" i="6"/>
  <c r="G31" i="6"/>
  <c r="D26" i="6"/>
  <c r="M26" i="6" s="1"/>
  <c r="G23" i="6"/>
  <c r="G19" i="6"/>
  <c r="D14" i="6"/>
  <c r="M14" i="6" s="1"/>
  <c r="D10" i="6"/>
  <c r="M10" i="6" s="1"/>
  <c r="G37" i="6"/>
  <c r="D36" i="6"/>
  <c r="M36" i="6" s="1"/>
  <c r="E35" i="6"/>
  <c r="G33" i="6"/>
  <c r="D32" i="6"/>
  <c r="M32" i="6" s="1"/>
  <c r="E31" i="6"/>
  <c r="G29" i="6"/>
  <c r="D28" i="6"/>
  <c r="M28" i="6" s="1"/>
  <c r="E27" i="6"/>
  <c r="G25" i="6"/>
  <c r="D24" i="6"/>
  <c r="M24" i="6" s="1"/>
  <c r="E23" i="6"/>
  <c r="G21" i="6"/>
  <c r="D20" i="6"/>
  <c r="M20" i="6" s="1"/>
  <c r="E19" i="6"/>
  <c r="G17" i="6"/>
  <c r="D16" i="6"/>
  <c r="M16" i="6" s="1"/>
  <c r="E15" i="6"/>
  <c r="G13" i="6"/>
  <c r="D12" i="6"/>
  <c r="M12" i="6" s="1"/>
  <c r="E11" i="6"/>
  <c r="G9" i="6"/>
  <c r="D34" i="6"/>
  <c r="M34" i="6" s="1"/>
  <c r="E33" i="6"/>
  <c r="E29" i="6"/>
  <c r="E21" i="6"/>
  <c r="E17" i="6"/>
  <c r="E13" i="6"/>
  <c r="E9" i="6"/>
  <c r="G36" i="6"/>
  <c r="D35" i="6"/>
  <c r="M35" i="6" s="1"/>
  <c r="E34" i="6"/>
  <c r="G32" i="6"/>
  <c r="D31" i="6"/>
  <c r="M31" i="6" s="1"/>
  <c r="E30" i="6"/>
  <c r="G28" i="6"/>
  <c r="D27" i="6"/>
  <c r="M27" i="6" s="1"/>
  <c r="E26" i="6"/>
  <c r="G24" i="6"/>
  <c r="D23" i="6"/>
  <c r="M23" i="6" s="1"/>
  <c r="E22" i="6"/>
  <c r="G20" i="6"/>
  <c r="D19" i="6"/>
  <c r="M19" i="6" s="1"/>
  <c r="E18" i="6"/>
  <c r="G16" i="6"/>
  <c r="D15" i="6"/>
  <c r="M15" i="6" s="1"/>
  <c r="E14" i="6"/>
  <c r="G12" i="6"/>
  <c r="D11" i="6"/>
  <c r="M11" i="6" s="1"/>
  <c r="E10" i="6"/>
  <c r="E37" i="6"/>
  <c r="D30" i="6"/>
  <c r="M30" i="6" s="1"/>
  <c r="G27" i="6"/>
  <c r="E25" i="6"/>
  <c r="D22" i="6"/>
  <c r="M22" i="6" s="1"/>
  <c r="D18" i="6"/>
  <c r="M18" i="6" s="1"/>
  <c r="G15" i="6"/>
  <c r="G11" i="6"/>
  <c r="E8" i="6"/>
  <c r="G8" i="6"/>
  <c r="H8" i="6" s="1"/>
  <c r="D8" i="6"/>
  <c r="M8" i="6" s="1"/>
  <c r="B11" i="3"/>
  <c r="Y11" i="3" s="1"/>
  <c r="BL6" i="5"/>
  <c r="B12" i="5" s="1"/>
  <c r="B11" i="5" s="1"/>
  <c r="H13" i="6" l="1"/>
  <c r="F13" i="6"/>
  <c r="H29" i="6"/>
  <c r="F29" i="6"/>
  <c r="F31" i="6"/>
  <c r="H31" i="6"/>
  <c r="F22" i="6"/>
  <c r="H22" i="6"/>
  <c r="F11" i="6"/>
  <c r="H11" i="6"/>
  <c r="F20" i="6"/>
  <c r="H20" i="6"/>
  <c r="H36" i="6"/>
  <c r="F36" i="6"/>
  <c r="H9" i="6"/>
  <c r="F9" i="6"/>
  <c r="H25" i="6"/>
  <c r="F25" i="6"/>
  <c r="F19" i="6"/>
  <c r="H19" i="6"/>
  <c r="F35" i="6"/>
  <c r="H35" i="6"/>
  <c r="F18" i="6"/>
  <c r="H18" i="6"/>
  <c r="F34" i="6"/>
  <c r="H34" i="6"/>
  <c r="F27" i="6"/>
  <c r="H27" i="6"/>
  <c r="F16" i="6"/>
  <c r="H16" i="6"/>
  <c r="H32" i="6"/>
  <c r="F32" i="6"/>
  <c r="H21" i="6"/>
  <c r="F21" i="6"/>
  <c r="H37" i="6"/>
  <c r="F37" i="6"/>
  <c r="F23" i="6"/>
  <c r="H23" i="6"/>
  <c r="H14" i="6"/>
  <c r="F14" i="6"/>
  <c r="F30" i="6"/>
  <c r="H30" i="6"/>
  <c r="H24" i="6"/>
  <c r="F24" i="6"/>
  <c r="F15" i="6"/>
  <c r="H15" i="6"/>
  <c r="H12" i="6"/>
  <c r="F12" i="6"/>
  <c r="F28" i="6"/>
  <c r="H28" i="6"/>
  <c r="H17" i="6"/>
  <c r="F17" i="6"/>
  <c r="H33" i="6"/>
  <c r="F33" i="6"/>
  <c r="H10" i="6"/>
  <c r="F10" i="6"/>
  <c r="H26" i="6"/>
  <c r="F26" i="6"/>
  <c r="F8" i="6"/>
  <c r="BB48" i="5"/>
  <c r="F19" i="5" s="1"/>
  <c r="M16" i="2"/>
  <c r="M15" i="2"/>
  <c r="M20" i="2"/>
  <c r="M12" i="2"/>
  <c r="M19" i="2"/>
  <c r="M11" i="2"/>
  <c r="M18" i="2"/>
  <c r="M13" i="2"/>
  <c r="M17" i="2"/>
  <c r="M14" i="2"/>
  <c r="J14" i="2"/>
  <c r="J13" i="2"/>
  <c r="J15" i="2"/>
  <c r="O11" i="2"/>
  <c r="O20" i="2"/>
  <c r="K20" i="2"/>
  <c r="L11" i="2"/>
  <c r="L15" i="2"/>
  <c r="L19" i="2"/>
  <c r="N13" i="2"/>
  <c r="N17" i="2"/>
  <c r="P11" i="2"/>
  <c r="P15" i="2"/>
  <c r="P19" i="2"/>
  <c r="K13" i="2"/>
  <c r="K17" i="2"/>
  <c r="O12" i="2"/>
  <c r="N16" i="2"/>
  <c r="P18" i="2"/>
  <c r="J19" i="2"/>
  <c r="J11" i="2"/>
  <c r="O16" i="2"/>
  <c r="O17" i="2"/>
  <c r="L12" i="2"/>
  <c r="L16" i="2"/>
  <c r="L20" i="2"/>
  <c r="N14" i="2"/>
  <c r="N18" i="2"/>
  <c r="P12" i="2"/>
  <c r="P16" i="2"/>
  <c r="P20" i="2"/>
  <c r="K14" i="2"/>
  <c r="K18" i="2"/>
  <c r="P17" i="2"/>
  <c r="K15" i="2"/>
  <c r="O15" i="2"/>
  <c r="L14" i="2"/>
  <c r="N12" i="2"/>
  <c r="P14" i="2"/>
  <c r="K16" i="2"/>
  <c r="J18" i="2"/>
  <c r="J16" i="2"/>
  <c r="O19" i="2"/>
  <c r="O18" i="2"/>
  <c r="O13" i="2"/>
  <c r="L13" i="2"/>
  <c r="L17" i="2"/>
  <c r="N11" i="2"/>
  <c r="N15" i="2"/>
  <c r="N19" i="2"/>
  <c r="P13" i="2"/>
  <c r="K11" i="2"/>
  <c r="K19" i="2"/>
  <c r="O14" i="2"/>
  <c r="L18" i="2"/>
  <c r="N20" i="2"/>
  <c r="K12" i="2"/>
  <c r="J20" i="2"/>
  <c r="J12" i="2"/>
  <c r="J17" i="2"/>
  <c r="J7" i="2" l="1"/>
  <c r="K7" i="2"/>
  <c r="BB57" i="5" s="1"/>
  <c r="N7" i="2"/>
  <c r="BB60" i="5" s="1"/>
  <c r="P7" i="2"/>
  <c r="BB62" i="5" s="1"/>
  <c r="O7" i="2"/>
  <c r="BB61" i="5" s="1"/>
  <c r="M7" i="2"/>
  <c r="BB59" i="5" s="1"/>
  <c r="L7" i="2"/>
  <c r="BB58" i="5" s="1"/>
  <c r="BB56" i="5" l="1"/>
</calcChain>
</file>

<file path=xl/sharedStrings.xml><?xml version="1.0" encoding="utf-8"?>
<sst xmlns="http://schemas.openxmlformats.org/spreadsheetml/2006/main" count="352" uniqueCount="216">
  <si>
    <t>Recruiter</t>
  </si>
  <si>
    <t>Contact Email</t>
  </si>
  <si>
    <t>Contact Number</t>
  </si>
  <si>
    <t>Contact Name</t>
  </si>
  <si>
    <t>CV Sent</t>
  </si>
  <si>
    <t>Successful</t>
  </si>
  <si>
    <t>Denied</t>
  </si>
  <si>
    <t>Active</t>
  </si>
  <si>
    <t>Stale</t>
  </si>
  <si>
    <t>Recruiter Database</t>
  </si>
  <si>
    <t>Job Reference</t>
  </si>
  <si>
    <t>Sorter</t>
  </si>
  <si>
    <t>Applied</t>
  </si>
  <si>
    <t>Salary</t>
  </si>
  <si>
    <t>Other Benefits</t>
  </si>
  <si>
    <t>Location</t>
  </si>
  <si>
    <t>Applied To</t>
  </si>
  <si>
    <t>Company</t>
  </si>
  <si>
    <t>Person</t>
  </si>
  <si>
    <t>Place</t>
  </si>
  <si>
    <t>Email</t>
  </si>
  <si>
    <t>Number</t>
  </si>
  <si>
    <t>Address</t>
  </si>
  <si>
    <t>Contact Details of Applicaton Recipient</t>
  </si>
  <si>
    <t>Status</t>
  </si>
  <si>
    <t>Untracked</t>
  </si>
  <si>
    <t>Job Database</t>
  </si>
  <si>
    <t>Rec</t>
  </si>
  <si>
    <t>Job</t>
  </si>
  <si>
    <t>Job Description</t>
  </si>
  <si>
    <t>Job No</t>
  </si>
  <si>
    <t>Select</t>
  </si>
  <si>
    <t>Interview</t>
  </si>
  <si>
    <t>Date</t>
  </si>
  <si>
    <t>Application</t>
  </si>
  <si>
    <t>Date of</t>
  </si>
  <si>
    <t>Reply</t>
  </si>
  <si>
    <t>1st Interview</t>
  </si>
  <si>
    <t>2nd Interview</t>
  </si>
  <si>
    <t>3rd Interview</t>
  </si>
  <si>
    <t>Actual Date of</t>
  </si>
  <si>
    <t>THEIR Final</t>
  </si>
  <si>
    <t>Decision</t>
  </si>
  <si>
    <t>YOUR Final</t>
  </si>
  <si>
    <t>Final Decisions</t>
  </si>
  <si>
    <t>Databases</t>
  </si>
  <si>
    <t>Application Process Tracker</t>
  </si>
  <si>
    <t>Recruiter - Person</t>
  </si>
  <si>
    <t>Duplicates</t>
  </si>
  <si>
    <t>Totals based on the values below</t>
  </si>
  <si>
    <t>•</t>
  </si>
  <si>
    <t>List the recruiters below.  Make sure all recruiter names and contact names (combined) are unique. Then add the contact details and the date when you last sent your CV. That will change colour when a new CV is required (based on your settings). Use the sorter column if required.</t>
  </si>
  <si>
    <t>CV Alert</t>
  </si>
  <si>
    <t>Last Updated CV</t>
  </si>
  <si>
    <t>Your Name</t>
  </si>
  <si>
    <t>Recruiter - Result</t>
  </si>
  <si>
    <t>Last Updated CV Date</t>
  </si>
  <si>
    <t>Applied to</t>
  </si>
  <si>
    <t>3rd Party</t>
  </si>
  <si>
    <t>Other</t>
  </si>
  <si>
    <t>Recruiters</t>
  </si>
  <si>
    <t>Missing</t>
  </si>
  <si>
    <t>Mark</t>
  </si>
  <si>
    <t>Jobs</t>
  </si>
  <si>
    <t>Their Decision</t>
  </si>
  <si>
    <t>Your Decision</t>
  </si>
  <si>
    <t>Add any applications that you wish to track below. Simply select the relevant 'Job Description' and then add the dates in as they happen. Any dates overdue (as per your settings) will turn yellow, and then red when considered 'stale'. When a final decision is made about your application, simply select their final decision. If they offer you the job, then select your final decision (if you accept or not). Any job description on here but NOT on the database will turn red, to indicate that you can remove it.</t>
  </si>
  <si>
    <t>✓</t>
  </si>
  <si>
    <t>✕</t>
  </si>
  <si>
    <t>Rec. Check</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</si>
  <si>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</si>
  <si>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</si>
  <si>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</si>
  <si>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</si>
  <si>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</si>
  <si>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</si>
  <si>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</si>
  <si>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</si>
  <si>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</si>
  <si>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If you get stuck, here is a demo video</t>
  </si>
  <si>
    <t>Watch the demo on YouTube</t>
  </si>
  <si>
    <t>This spreadsheet is part of our</t>
  </si>
  <si>
    <t>This spreadsheet was created by</t>
  </si>
  <si>
    <t>Click the logo to see the other products in this range</t>
  </si>
  <si>
    <t>SSS10090 - Personal Mileage Cost Calculator</t>
  </si>
  <si>
    <t>We do not offer support on Basic Range spreadsheets,
but if you find any errors, please let us know.</t>
  </si>
  <si>
    <t>© Sumcor Ltd - Trading as Spreadsheet Solutions</t>
  </si>
  <si>
    <t>Please enter your name above, it won't go anywhere other than the pages of this spreadsheet.</t>
  </si>
  <si>
    <t>Enter the last date when you updated your CV, which will then show you which recruiters need an updated CV sent.</t>
  </si>
  <si>
    <t>Number of working days between 'tasks' (to alert if running behind)</t>
  </si>
  <si>
    <t>From</t>
  </si>
  <si>
    <t>To</t>
  </si>
  <si>
    <t>Working Days</t>
  </si>
  <si>
    <t>Today</t>
  </si>
  <si>
    <t>UK Bank Holidays</t>
  </si>
  <si>
    <t>Day</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</si>
  <si>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</si>
  <si>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</si>
  <si>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</si>
  <si>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</si>
  <si>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</si>
  <si>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</si>
  <si>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</si>
  <si>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</si>
  <si>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</si>
  <si>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</si>
  <si>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</si>
  <si>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</si>
  <si>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</si>
  <si>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</si>
  <si>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</si>
  <si>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</si>
  <si>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</si>
  <si>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</si>
  <si>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</si>
  <si>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Bank Holidays</t>
  </si>
  <si>
    <t>Warning</t>
  </si>
  <si>
    <t>Red</t>
  </si>
  <si>
    <t>Yellow</t>
  </si>
  <si>
    <t>Test</t>
  </si>
  <si>
    <t>Hold</t>
  </si>
  <si>
    <t>On Hold Until</t>
  </si>
  <si>
    <t>On Hold</t>
  </si>
  <si>
    <t>Expired</t>
  </si>
  <si>
    <t>Exclude</t>
  </si>
  <si>
    <t>No reply</t>
  </si>
  <si>
    <t>Turned Down</t>
  </si>
  <si>
    <t>No, But Keen</t>
  </si>
  <si>
    <t>Lost to Another</t>
  </si>
  <si>
    <t>Lower Offer</t>
  </si>
  <si>
    <t>Job Offered</t>
  </si>
  <si>
    <t>Counter Offer</t>
  </si>
  <si>
    <t>Accepted</t>
  </si>
  <si>
    <t>Declined</t>
  </si>
  <si>
    <t>State how many working days before a warning will show after an event, if the next even has not happened yet. Do the same for the  stale column. Make sure the 'stale' value is higher than the 'warning' value.</t>
  </si>
  <si>
    <t>Application Reply</t>
  </si>
  <si>
    <t>Scheduled 1st Interview</t>
  </si>
  <si>
    <t>Scheduled 2nd Interview</t>
  </si>
  <si>
    <t>Scheduled 3rd Interview</t>
  </si>
  <si>
    <t>Your Final Decision</t>
  </si>
  <si>
    <t>Date Applied</t>
  </si>
  <si>
    <t>Interview Address</t>
  </si>
  <si>
    <t>Recruiter Contact Person</t>
  </si>
  <si>
    <t>Date CV Sent</t>
  </si>
  <si>
    <t>Tracked</t>
  </si>
  <si>
    <t>Recruiter Used</t>
  </si>
  <si>
    <t>Job Descriptions</t>
  </si>
  <si>
    <t>Job Application Report</t>
  </si>
  <si>
    <t>Select desired job Description</t>
  </si>
  <si>
    <t>Job Details</t>
  </si>
  <si>
    <t>Contact Details of Person Applied to</t>
  </si>
  <si>
    <t>Recruiter Details (if Applicable)</t>
  </si>
  <si>
    <t>Application Process (if Applicable)</t>
  </si>
  <si>
    <t>Warnings &amp; Stale Alerts</t>
  </si>
  <si>
    <t>Grey</t>
  </si>
  <si>
    <t>Action</t>
  </si>
  <si>
    <t>Interview Warning</t>
  </si>
  <si>
    <t>Interview Today</t>
  </si>
  <si>
    <t>Working days warning for Interview</t>
  </si>
  <si>
    <t>Due Today</t>
  </si>
  <si>
    <t>Note</t>
  </si>
  <si>
    <t>Rank</t>
  </si>
  <si>
    <t>Interview List</t>
  </si>
  <si>
    <t>Page Number</t>
  </si>
  <si>
    <t>No</t>
  </si>
  <si>
    <t>LinkedIn</t>
  </si>
  <si>
    <t>Job Site</t>
  </si>
  <si>
    <t>Notes</t>
  </si>
  <si>
    <t>Breakdown of ALL applications by status</t>
  </si>
  <si>
    <t>Your Brief Notes About This Application</t>
  </si>
  <si>
    <t>INTERVIEW APPROACHING</t>
  </si>
  <si>
    <t>INTERVIEW TODAY!</t>
  </si>
  <si>
    <t>Thanks for trying the Job Application Tracker</t>
  </si>
  <si>
    <t>Job Seeker</t>
  </si>
  <si>
    <t>Recruiter 1</t>
  </si>
  <si>
    <t>Recruiter 2</t>
  </si>
  <si>
    <t>Recruiter 3</t>
  </si>
  <si>
    <t>Jim Smith</t>
  </si>
  <si>
    <t>Sally Green</t>
  </si>
  <si>
    <t>Andy Jones</t>
  </si>
  <si>
    <t>Sales Manager</t>
  </si>
  <si>
    <t>Assistant Manager</t>
  </si>
  <si>
    <t>General Manager</t>
  </si>
  <si>
    <t>Senior Consultant</t>
  </si>
  <si>
    <t>Marketing Director</t>
  </si>
  <si>
    <t>Company A</t>
  </si>
  <si>
    <t>Company E</t>
  </si>
  <si>
    <t>Company B</t>
  </si>
  <si>
    <t>Company C</t>
  </si>
  <si>
    <t>Company D</t>
  </si>
  <si>
    <t>Recruiter 1 - Jim Smith</t>
  </si>
  <si>
    <t>Recruiter 2 - Sally Green</t>
  </si>
  <si>
    <t>Recruiter 3 - Andy Jones</t>
  </si>
  <si>
    <t>A1</t>
  </si>
  <si>
    <t>B2</t>
  </si>
  <si>
    <t>C3</t>
  </si>
  <si>
    <t>D4</t>
  </si>
  <si>
    <t>E5</t>
  </si>
  <si>
    <t>London</t>
  </si>
  <si>
    <t>Maidstone</t>
  </si>
  <si>
    <t>Rochester</t>
  </si>
  <si>
    <t>Ashford</t>
  </si>
  <si>
    <t>Birmingham</t>
  </si>
  <si>
    <t>Laptop</t>
  </si>
  <si>
    <t>Car</t>
  </si>
  <si>
    <t>Extra holiday</t>
  </si>
  <si>
    <t>Chris</t>
  </si>
  <si>
    <t>Claire</t>
  </si>
  <si>
    <t>Sean</t>
  </si>
  <si>
    <t>Tina</t>
  </si>
  <si>
    <t>1 - Sales Manager - Company A</t>
  </si>
  <si>
    <t>3 - General Manager - Company C</t>
  </si>
  <si>
    <t>2 - Assistant Manager - Company B</t>
  </si>
  <si>
    <t>4 - Senior Consultant - Company D</t>
  </si>
  <si>
    <t>5 - Marketing Director - Company E</t>
  </si>
  <si>
    <t>Add each job application to each new row. Simply select or input each piece of data in each column. The jobs added below can either be added to the Application Process tab (if you wish to monitor it in more detail) or simply have it only here. If you don't add it to the Application Process tab, it will show here as 'untracked'.
Be sure to select the next Job Number, as subsequent sheets won't work properly without 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</si>
</sst>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00\ 000\ 0000"/>
    <numFmt numFmtId="165" formatCode="ddd\,\ dd\ mmmm\ yyyy"/>
    <numFmt numFmtId="166" formatCode="dddd\,\ dd\ mmmm\ yyyy"/>
    <numFmt numFmtId="167" formatCode="ddd\,\ dd\ mmm\ yyyy"/>
  </numFmts>
  <fonts count="22" x14ac:knownFonts="1">
    <font>
      <sz val="11"/>
      <color theme="1"/>
      <name val="Calibri"/>
      <family val="2"/>
      <scheme val="minor"/>
    </font>
    <font>
      <b/>
      <sz val="11"/>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8"/>
      <color theme="1"/>
      <name val="Calibri"/>
      <family val="2"/>
      <scheme val="minor"/>
    </font>
    <font>
      <sz val="8"/>
      <name val="Calibri"/>
      <family val="2"/>
      <scheme val="minor"/>
    </font>
    <font>
      <b/>
      <u/>
      <sz val="11"/>
      <color theme="1"/>
      <name val="Calibri"/>
      <family val="2"/>
      <scheme val="minor"/>
    </font>
    <font>
      <b/>
      <sz val="11"/>
      <color theme="1"/>
      <name val="Calibri"/>
      <family val="2"/>
    </font>
    <font>
      <b/>
      <sz val="11"/>
      <color rgb="FF00B050"/>
      <name val="Calibri"/>
      <family val="2"/>
    </font>
    <font>
      <b/>
      <sz val="11"/>
      <color rgb="FF0000FF"/>
      <name val="Calibri"/>
      <family val="2"/>
    </font>
    <font>
      <b/>
      <sz val="11"/>
      <color rgb="FFFF0000"/>
      <name val="Calibri"/>
      <family val="2"/>
    </font>
    <font>
      <b/>
      <sz val="11"/>
      <color theme="0"/>
      <name val="Calibri"/>
      <family val="2"/>
      <scheme val="minor"/>
    </font>
    <font>
      <b/>
      <sz val="11"/>
      <color theme="5" tint="-0.499984740745262"/>
      <name val="Calibri"/>
      <family val="2"/>
    </font>
    <font>
      <sz val="11"/>
      <name val="Calibri"/>
      <family val="2"/>
      <scheme val="minor"/>
    </font>
    <font>
      <b/>
      <sz val="10"/>
      <color theme="1"/>
      <name val="Calibri"/>
      <family val="2"/>
      <scheme val="minor"/>
    </font>
    <font>
      <b/>
      <sz val="16"/>
      <color theme="0"/>
      <name val="Calibri"/>
      <family val="2"/>
      <scheme val="minor"/>
    </font>
    <font>
      <b/>
      <sz val="11"/>
      <color rgb="FF7030A0"/>
      <name val="Calibri"/>
      <family val="2"/>
    </font>
    <font>
      <b/>
      <sz val="11"/>
      <name val="Calibri"/>
      <family val="2"/>
      <scheme val="minor"/>
    </font>
    <font>
      <sz val="11"/>
      <color theme="0"/>
      <name val="Calibri"/>
      <family val="2"/>
      <scheme val="minor"/>
    </font>
    <font>
      <b/>
      <sz val="11"/>
      <color rgb="FFFFC000"/>
      <name val="Calibri"/>
      <family val="2"/>
    </font>
    <font>
      <u/>
      <sz val="11"/>
      <color theme="1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5" tint="0.399975585192419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s>
  <cellStyleXfs count="2">
    <xf numFmtId="0" fontId="0" fillId="0" borderId="0"/>
    <xf numFmtId="0" fontId="21" fillId="0" borderId="0" applyNumberFormat="0" applyFill="0" applyBorder="0" applyAlignment="0" applyProtection="0"/>
  </cellStyleXfs>
  <cellXfs count="331">
    <xf numFmtId="0" fontId="0" fillId="0" borderId="0" xfId="0"/>
    <xf numFmtId="0" fontId="0" fillId="0" borderId="0" xfId="0" applyAlignment="1" applyProtection="1">
      <alignment shrinkToFit="1"/>
      <protection hidden="1"/>
    </xf>
    <xf numFmtId="0" fontId="0" fillId="0" borderId="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2" fillId="2" borderId="1" xfId="0" applyFont="1" applyFill="1" applyBorder="1" applyAlignment="1" applyProtection="1">
      <alignment horizontal="center"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3" fillId="3" borderId="1" xfId="0" applyFont="1" applyFill="1" applyBorder="1" applyAlignment="1" applyProtection="1">
      <alignment horizontal="center" shrinkToFit="1"/>
      <protection hidden="1"/>
    </xf>
    <xf numFmtId="0" fontId="3" fillId="3" borderId="2" xfId="0" applyFont="1" applyFill="1" applyBorder="1" applyAlignment="1" applyProtection="1">
      <alignment horizontal="center" shrinkToFit="1"/>
      <protection hidden="1"/>
    </xf>
    <xf numFmtId="0" fontId="3" fillId="3" borderId="3" xfId="0" applyFont="1" applyFill="1" applyBorder="1" applyAlignment="1" applyProtection="1">
      <alignment horizontal="center" shrinkToFit="1"/>
      <protection hidden="1"/>
    </xf>
    <xf numFmtId="0" fontId="3" fillId="3" borderId="4" xfId="0" applyFont="1" applyFill="1" applyBorder="1" applyAlignment="1" applyProtection="1">
      <alignment horizontal="center" shrinkToFit="1"/>
      <protection hidden="1"/>
    </xf>
    <xf numFmtId="0" fontId="3" fillId="3" borderId="5" xfId="0" applyFont="1" applyFill="1" applyBorder="1" applyAlignment="1" applyProtection="1">
      <alignment horizontal="center" shrinkToFit="1"/>
      <protection hidden="1"/>
    </xf>
    <xf numFmtId="0" fontId="3" fillId="3" borderId="6" xfId="0" applyFont="1"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3" fillId="3" borderId="7" xfId="0" applyFont="1" applyFill="1" applyBorder="1" applyAlignment="1" applyProtection="1">
      <alignment horizontal="center" shrinkToFit="1"/>
      <protection hidden="1"/>
    </xf>
    <xf numFmtId="0" fontId="3" fillId="3" borderId="8" xfId="0" applyFont="1" applyFill="1" applyBorder="1" applyAlignment="1" applyProtection="1">
      <alignment horizontal="center" shrinkToFit="1"/>
      <protection hidden="1"/>
    </xf>
    <xf numFmtId="0" fontId="7" fillId="0" borderId="0" xfId="0" applyFont="1" applyAlignment="1" applyProtection="1">
      <alignment horizontal="center" shrinkToFit="1"/>
      <protection hidden="1"/>
    </xf>
    <xf numFmtId="0" fontId="2" fillId="2" borderId="4" xfId="0" applyFont="1" applyFill="1" applyBorder="1" applyAlignment="1" applyProtection="1">
      <alignment horizontal="center" shrinkToFit="1"/>
      <protection locked="0"/>
    </xf>
    <xf numFmtId="0" fontId="2" fillId="2" borderId="5"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0" fontId="0" fillId="0" borderId="9"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0" fillId="0" borderId="2" xfId="0" applyBorder="1" applyAlignment="1" applyProtection="1">
      <alignment horizontal="left" shrinkToFit="1"/>
      <protection locked="0"/>
    </xf>
    <xf numFmtId="0" fontId="0" fillId="0" borderId="0" xfId="0" applyBorder="1" applyAlignment="1" applyProtection="1">
      <alignment horizontal="left" shrinkToFit="1"/>
      <protection locked="0"/>
    </xf>
    <xf numFmtId="164" fontId="0" fillId="0" borderId="2" xfId="0" applyNumberFormat="1" applyBorder="1" applyAlignment="1" applyProtection="1">
      <alignment shrinkToFit="1"/>
      <protection locked="0"/>
    </xf>
    <xf numFmtId="164" fontId="0" fillId="0" borderId="0" xfId="0" applyNumberFormat="1" applyBorder="1" applyAlignment="1" applyProtection="1">
      <alignment shrinkToFit="1"/>
      <protection locked="0"/>
    </xf>
    <xf numFmtId="0" fontId="0" fillId="0" borderId="2"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5" xfId="0" applyBorder="1" applyAlignment="1" applyProtection="1">
      <alignment horizontal="center" shrinkToFit="1"/>
      <protection locked="0"/>
    </xf>
    <xf numFmtId="14" fontId="0" fillId="0" borderId="2" xfId="0" applyNumberFormat="1" applyBorder="1" applyAlignment="1" applyProtection="1">
      <alignment horizontal="center" shrinkToFit="1"/>
      <protection locked="0"/>
    </xf>
    <xf numFmtId="14" fontId="0" fillId="0" borderId="0" xfId="0" applyNumberFormat="1" applyBorder="1" applyAlignment="1" applyProtection="1">
      <alignment horizontal="center" shrinkToFit="1"/>
      <protection locked="0"/>
    </xf>
    <xf numFmtId="14" fontId="0" fillId="0" borderId="5" xfId="0" applyNumberFormat="1" applyBorder="1" applyAlignment="1" applyProtection="1">
      <alignment horizontal="center" shrinkToFit="1"/>
      <protection locked="0"/>
    </xf>
    <xf numFmtId="0" fontId="0" fillId="0" borderId="3" xfId="0" applyBorder="1" applyAlignment="1" applyProtection="1">
      <alignment horizontal="left" shrinkToFit="1"/>
      <protection locked="0"/>
    </xf>
    <xf numFmtId="0" fontId="0" fillId="0" borderId="12" xfId="0" applyBorder="1" applyAlignment="1" applyProtection="1">
      <alignment horizontal="left" shrinkToFit="1"/>
      <protection locked="0"/>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13" xfId="0" applyBorder="1" applyAlignment="1" applyProtection="1">
      <alignment horizontal="center" shrinkToFit="1"/>
      <protection hidden="1"/>
    </xf>
    <xf numFmtId="0" fontId="0" fillId="0" borderId="1" xfId="0" applyBorder="1" applyAlignment="1" applyProtection="1">
      <alignment horizontal="center" shrinkToFit="1"/>
      <protection locked="0"/>
    </xf>
    <xf numFmtId="8" fontId="0" fillId="0" borderId="2" xfId="0" applyNumberFormat="1" applyBorder="1" applyAlignment="1" applyProtection="1">
      <alignment horizontal="right" shrinkToFit="1"/>
      <protection locked="0"/>
    </xf>
    <xf numFmtId="164" fontId="0" fillId="0" borderId="2" xfId="0" applyNumberFormat="1" applyBorder="1" applyAlignment="1" applyProtection="1">
      <alignment horizontal="center" shrinkToFit="1"/>
      <protection locked="0"/>
    </xf>
    <xf numFmtId="0" fontId="0" fillId="0" borderId="9" xfId="0"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164" fontId="0" fillId="0" borderId="0" xfId="0" applyNumberFormat="1" applyBorder="1" applyAlignment="1" applyProtection="1">
      <alignment horizontal="center" shrinkToFit="1"/>
      <protection locked="0"/>
    </xf>
    <xf numFmtId="0" fontId="5" fillId="4" borderId="0" xfId="0" applyFont="1" applyFill="1" applyAlignment="1" applyProtection="1">
      <alignment horizontal="center" shrinkToFit="1"/>
      <protection hidden="1"/>
    </xf>
    <xf numFmtId="0" fontId="0" fillId="4" borderId="0" xfId="0" applyFill="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0" fontId="0" fillId="0" borderId="3"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5" fillId="4" borderId="0" xfId="0" applyFont="1" applyFill="1" applyAlignment="1" applyProtection="1">
      <alignment horizontal="center" shrinkToFit="1"/>
      <protection hidden="1"/>
    </xf>
    <xf numFmtId="0" fontId="5" fillId="4" borderId="0" xfId="0" applyFont="1" applyFill="1" applyAlignment="1" applyProtection="1">
      <alignment horizontal="center" shrinkToFit="1"/>
      <protection hidden="1"/>
    </xf>
    <xf numFmtId="0" fontId="0" fillId="0" borderId="7"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14" xfId="0" applyBorder="1" applyAlignment="1" applyProtection="1">
      <alignment horizontal="center" shrinkToFit="1"/>
      <protection hidden="1"/>
    </xf>
    <xf numFmtId="0" fontId="0" fillId="4" borderId="14" xfId="0" applyFill="1" applyBorder="1" applyAlignment="1" applyProtection="1">
      <alignment horizontal="center" shrinkToFit="1"/>
      <protection hidden="1"/>
    </xf>
    <xf numFmtId="0" fontId="8" fillId="4" borderId="0" xfId="0" applyFont="1" applyFill="1" applyAlignment="1" applyProtection="1">
      <alignment horizontal="center" shrinkToFit="1"/>
      <protection hidden="1"/>
    </xf>
    <xf numFmtId="0" fontId="9" fillId="4" borderId="0" xfId="0" applyFont="1" applyFill="1" applyAlignment="1" applyProtection="1">
      <alignment horizontal="center" shrinkToFit="1"/>
      <protection hidden="1"/>
    </xf>
    <xf numFmtId="0" fontId="10" fillId="4" borderId="0" xfId="0" applyFont="1" applyFill="1" applyAlignment="1" applyProtection="1">
      <alignment horizontal="center" shrinkToFit="1"/>
      <protection hidden="1"/>
    </xf>
    <xf numFmtId="0" fontId="11" fillId="4" borderId="0" xfId="0" applyFont="1" applyFill="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14" fontId="0" fillId="0" borderId="14" xfId="0" applyNumberFormat="1" applyFill="1" applyBorder="1" applyAlignment="1" applyProtection="1">
      <alignment horizontal="center" shrinkToFit="1"/>
      <protection hidden="1"/>
    </xf>
    <xf numFmtId="0" fontId="0" fillId="0" borderId="7" xfId="0" applyBorder="1" applyAlignment="1" applyProtection="1">
      <alignment shrinkToFit="1"/>
      <protection hidden="1"/>
    </xf>
    <xf numFmtId="0" fontId="0" fillId="0" borderId="13" xfId="0" applyBorder="1" applyAlignment="1" applyProtection="1">
      <alignment shrinkToFit="1"/>
      <protection hidden="1"/>
    </xf>
    <xf numFmtId="0" fontId="0" fillId="0" borderId="8" xfId="0" applyBorder="1" applyAlignment="1" applyProtection="1">
      <alignment shrinkToFit="1"/>
      <protection hidden="1"/>
    </xf>
    <xf numFmtId="0" fontId="1" fillId="0" borderId="0" xfId="0" applyFont="1" applyAlignment="1" applyProtection="1">
      <alignment horizontal="center" shrinkToFit="1"/>
      <protection hidden="1"/>
    </xf>
    <xf numFmtId="0" fontId="13" fillId="4" borderId="0" xfId="0" applyFont="1" applyFill="1" applyAlignment="1" applyProtection="1">
      <alignment horizontal="center" shrinkToFit="1"/>
      <protection hidden="1"/>
    </xf>
    <xf numFmtId="14" fontId="0" fillId="0" borderId="3" xfId="0" applyNumberFormat="1" applyBorder="1" applyAlignment="1" applyProtection="1">
      <alignment horizontal="center" shrinkToFit="1"/>
      <protection locked="0"/>
    </xf>
    <xf numFmtId="14" fontId="0" fillId="0" borderId="12" xfId="0" applyNumberFormat="1" applyBorder="1" applyAlignment="1" applyProtection="1">
      <alignment horizontal="center" shrinkToFit="1"/>
      <protection locked="0"/>
    </xf>
    <xf numFmtId="14" fontId="0" fillId="0" borderId="6" xfId="0" applyNumberFormat="1" applyBorder="1" applyAlignment="1" applyProtection="1">
      <alignment horizontal="center" shrinkToFit="1"/>
      <protection locked="0"/>
    </xf>
    <xf numFmtId="0" fontId="0" fillId="0" borderId="1"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14" fontId="0" fillId="0" borderId="7" xfId="0" applyNumberFormat="1" applyFill="1" applyBorder="1" applyAlignment="1" applyProtection="1">
      <alignment horizontal="center" shrinkToFit="1"/>
      <protection hidden="1"/>
    </xf>
    <xf numFmtId="14" fontId="0" fillId="0" borderId="13" xfId="0" applyNumberFormat="1" applyFill="1" applyBorder="1" applyAlignment="1" applyProtection="1">
      <alignment horizontal="center" shrinkToFit="1"/>
      <protection hidden="1"/>
    </xf>
    <xf numFmtId="14" fontId="0" fillId="0" borderId="8" xfId="0" applyNumberFormat="1"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66" fontId="1" fillId="0" borderId="7" xfId="0" applyNumberFormat="1" applyFont="1" applyBorder="1" applyAlignment="1" applyProtection="1">
      <alignment horizontal="center" shrinkToFit="1"/>
      <protection hidden="1"/>
    </xf>
    <xf numFmtId="166" fontId="1" fillId="0" borderId="0" xfId="0" applyNumberFormat="1" applyFont="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66" fontId="1" fillId="0" borderId="13" xfId="0" applyNumberFormat="1" applyFon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66" fontId="1" fillId="0" borderId="8" xfId="0" applyNumberFormat="1" applyFon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1" fillId="0" borderId="14" xfId="0" applyFont="1" applyFill="1" applyBorder="1" applyAlignment="1" applyProtection="1">
      <alignment horizontal="center" shrinkToFit="1"/>
      <protection hidden="1"/>
    </xf>
    <xf numFmtId="166" fontId="0" fillId="0" borderId="0" xfId="0" applyNumberFormat="1" applyAlignment="1" applyProtection="1">
      <alignment horizontal="center" shrinkToFit="1"/>
      <protection hidden="1"/>
    </xf>
    <xf numFmtId="166" fontId="0" fillId="0" borderId="7" xfId="0" applyNumberFormat="1" applyBorder="1" applyAlignment="1" applyProtection="1">
      <alignment horizontal="center" shrinkToFit="1"/>
      <protection hidden="1"/>
    </xf>
    <xf numFmtId="166" fontId="0" fillId="0" borderId="13" xfId="0" applyNumberFormat="1"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0" fontId="0" fillId="0" borderId="0" xfId="0" applyBorder="1" applyAlignment="1" applyProtection="1">
      <alignment horizontal="center" shrinkToFit="1"/>
      <protection hidden="1"/>
    </xf>
    <xf numFmtId="14" fontId="0" fillId="0" borderId="7" xfId="0" applyNumberFormat="1" applyBorder="1" applyAlignment="1" applyProtection="1">
      <alignment horizontal="center" shrinkToFit="1"/>
      <protection locked="0"/>
    </xf>
    <xf numFmtId="14" fontId="0" fillId="0" borderId="13" xfId="0" applyNumberFormat="1" applyBorder="1" applyAlignment="1" applyProtection="1">
      <alignment horizontal="center" shrinkToFit="1"/>
      <protection locked="0"/>
    </xf>
    <xf numFmtId="14" fontId="0" fillId="0" borderId="8" xfId="0" applyNumberFormat="1"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17" fillId="4" borderId="0" xfId="0" applyFont="1" applyFill="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2" fillId="7" borderId="7" xfId="0" applyFont="1" applyFill="1" applyBorder="1" applyAlignment="1" applyProtection="1">
      <alignment horizontal="center" shrinkToFit="1"/>
      <protection hidden="1"/>
    </xf>
    <xf numFmtId="0" fontId="12" fillId="7" borderId="8" xfId="0" applyFont="1" applyFill="1" applyBorder="1" applyAlignment="1" applyProtection="1">
      <alignment horizontal="center" shrinkToFit="1"/>
      <protection locked="0"/>
    </xf>
    <xf numFmtId="0" fontId="0" fillId="0" borderId="2"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0" borderId="0" xfId="0" applyFont="1" applyAlignment="1" applyProtection="1">
      <alignment horizontal="left" shrinkToFit="1"/>
      <protection hidden="1"/>
    </xf>
    <xf numFmtId="0" fontId="1" fillId="0" borderId="0" xfId="0" applyFont="1" applyAlignment="1" applyProtection="1">
      <alignment shrinkToFit="1"/>
      <protection hidden="1"/>
    </xf>
    <xf numFmtId="0" fontId="0" fillId="0" borderId="14" xfId="0" applyFill="1" applyBorder="1" applyAlignment="1" applyProtection="1">
      <alignment horizontal="center" shrinkToFit="1"/>
      <protection hidden="1"/>
    </xf>
    <xf numFmtId="8" fontId="0" fillId="0" borderId="13" xfId="0" applyNumberFormat="1" applyFill="1" applyBorder="1" applyAlignment="1" applyProtection="1">
      <alignment horizontal="center" shrinkToFit="1"/>
      <protection hidden="1"/>
    </xf>
    <xf numFmtId="0" fontId="0" fillId="0" borderId="0" xfId="0" applyFill="1" applyAlignment="1" applyProtection="1">
      <alignment shrinkToFit="1"/>
      <protection hidden="1"/>
    </xf>
    <xf numFmtId="164" fontId="0" fillId="0" borderId="8" xfId="0" applyNumberFormat="1" applyFill="1" applyBorder="1" applyAlignment="1" applyProtection="1">
      <alignment horizontal="center" shrinkToFit="1"/>
      <protection hidden="1"/>
    </xf>
    <xf numFmtId="164" fontId="0" fillId="0" borderId="13" xfId="0" applyNumberFormat="1" applyFill="1" applyBorder="1" applyAlignment="1" applyProtection="1">
      <alignment horizontal="center" shrinkToFit="1"/>
      <protection hidden="1"/>
    </xf>
    <xf numFmtId="14" fontId="0" fillId="0" borderId="0" xfId="0" applyNumberFormat="1" applyFill="1" applyAlignment="1" applyProtection="1">
      <alignment shrinkToFit="1"/>
      <protection hidden="1"/>
    </xf>
    <xf numFmtId="0" fontId="0" fillId="0" borderId="7" xfId="0" applyNumberFormat="1" applyFill="1" applyBorder="1" applyAlignment="1" applyProtection="1">
      <alignment horizontal="center" shrinkToFit="1"/>
      <protection hidden="1"/>
    </xf>
    <xf numFmtId="0" fontId="0" fillId="0" borderId="8" xfId="0" applyNumberForma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3" fillId="3" borderId="7" xfId="0" applyFont="1" applyFill="1"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0" fillId="4" borderId="0" xfId="0" applyFill="1" applyAlignment="1" applyProtection="1">
      <alignment horizontal="center" shrinkToFit="1"/>
      <protection hidden="1"/>
    </xf>
    <xf numFmtId="0" fontId="5" fillId="0" borderId="0" xfId="0" applyFont="1" applyAlignment="1" applyProtection="1">
      <alignment horizontal="center" shrinkToFit="1"/>
      <protection hidden="1"/>
    </xf>
    <xf numFmtId="14" fontId="19" fillId="4" borderId="0" xfId="0" applyNumberFormat="1" applyFont="1" applyFill="1" applyAlignment="1" applyProtection="1">
      <alignment shrinkToFit="1"/>
      <protection hidden="1"/>
    </xf>
    <xf numFmtId="0" fontId="0" fillId="0" borderId="14" xfId="0" applyNumberFormat="1" applyFill="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20" fillId="4" borderId="0" xfId="0" applyFont="1" applyFill="1" applyAlignment="1" applyProtection="1">
      <alignment horizontal="center" shrinkToFit="1"/>
      <protection hidden="1"/>
    </xf>
    <xf numFmtId="0" fontId="14" fillId="0" borderId="7" xfId="0" applyFont="1" applyFill="1" applyBorder="1" applyAlignment="1" applyProtection="1">
      <alignment horizontal="center" shrinkToFit="1"/>
      <protection hidden="1"/>
    </xf>
    <xf numFmtId="0" fontId="14" fillId="0" borderId="13" xfId="0" applyFont="1" applyFill="1" applyBorder="1" applyAlignment="1" applyProtection="1">
      <alignment horizontal="center" shrinkToFit="1"/>
      <protection hidden="1"/>
    </xf>
    <xf numFmtId="0" fontId="14" fillId="0" borderId="8" xfId="0" applyFont="1" applyFill="1" applyBorder="1" applyAlignment="1" applyProtection="1">
      <alignment horizontal="center" shrinkToFit="1"/>
      <protection hidden="1"/>
    </xf>
    <xf numFmtId="0" fontId="0" fillId="4" borderId="0" xfId="0" applyFill="1" applyBorder="1" applyAlignment="1" applyProtection="1">
      <alignment shrinkToFit="1"/>
      <protection hidden="1"/>
    </xf>
    <xf numFmtId="0" fontId="5" fillId="4" borderId="0" xfId="0" applyFont="1" applyFill="1" applyAlignment="1" applyProtection="1">
      <alignment horizontal="center" shrinkToFit="1"/>
      <protection hidden="1"/>
    </xf>
    <xf numFmtId="0" fontId="1" fillId="0" borderId="15" xfId="0" applyFont="1" applyBorder="1" applyAlignment="1" applyProtection="1">
      <alignment horizontal="center" shrinkToFit="1"/>
      <protection hidden="1"/>
    </xf>
    <xf numFmtId="14" fontId="0" fillId="0" borderId="1" xfId="0" applyNumberFormat="1" applyBorder="1" applyAlignment="1" applyProtection="1">
      <alignment shrinkToFit="1"/>
      <protection hidden="1"/>
    </xf>
    <xf numFmtId="14" fontId="0" fillId="0" borderId="2" xfId="0" applyNumberFormat="1" applyBorder="1" applyAlignment="1" applyProtection="1">
      <alignment shrinkToFit="1"/>
      <protection hidden="1"/>
    </xf>
    <xf numFmtId="14" fontId="0" fillId="0" borderId="3" xfId="0" applyNumberFormat="1" applyBorder="1" applyAlignment="1" applyProtection="1">
      <alignment shrinkToFit="1"/>
      <protection hidden="1"/>
    </xf>
    <xf numFmtId="14" fontId="0" fillId="0" borderId="9" xfId="0" applyNumberFormat="1" applyBorder="1" applyAlignment="1" applyProtection="1">
      <alignment shrinkToFit="1"/>
      <protection hidden="1"/>
    </xf>
    <xf numFmtId="14" fontId="0" fillId="0" borderId="0" xfId="0" applyNumberFormat="1" applyBorder="1" applyAlignment="1" applyProtection="1">
      <alignment shrinkToFit="1"/>
      <protection hidden="1"/>
    </xf>
    <xf numFmtId="14" fontId="0" fillId="0" borderId="12" xfId="0" applyNumberFormat="1" applyBorder="1" applyAlignment="1" applyProtection="1">
      <alignment shrinkToFit="1"/>
      <protection hidden="1"/>
    </xf>
    <xf numFmtId="14" fontId="0" fillId="0" borderId="4" xfId="0" applyNumberFormat="1" applyBorder="1" applyAlignment="1" applyProtection="1">
      <alignment shrinkToFit="1"/>
      <protection hidden="1"/>
    </xf>
    <xf numFmtId="14" fontId="0" fillId="0" borderId="5" xfId="0" applyNumberFormat="1" applyBorder="1" applyAlignment="1" applyProtection="1">
      <alignment shrinkToFit="1"/>
      <protection hidden="1"/>
    </xf>
    <xf numFmtId="14" fontId="0" fillId="0" borderId="6" xfId="0" applyNumberFormat="1" applyBorder="1" applyAlignment="1" applyProtection="1">
      <alignment shrinkToFit="1"/>
      <protection hidden="1"/>
    </xf>
    <xf numFmtId="14" fontId="0" fillId="0" borderId="1"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2" fillId="2" borderId="14" xfId="0" applyFont="1" applyFill="1" applyBorder="1" applyAlignment="1" applyProtection="1">
      <alignment horizontal="center" shrinkToFit="1"/>
      <protection hidden="1"/>
    </xf>
    <xf numFmtId="0" fontId="0" fillId="0" borderId="14" xfId="0" applyBorder="1" applyAlignment="1" applyProtection="1">
      <alignment horizontal="center" shrinkToFit="1"/>
      <protection locked="0"/>
    </xf>
    <xf numFmtId="0" fontId="3" fillId="3" borderId="13" xfId="0" applyFont="1" applyFill="1"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3" xfId="0" applyBorder="1" applyAlignment="1" applyProtection="1">
      <alignment shrinkToFit="1"/>
      <protection hidden="1"/>
    </xf>
    <xf numFmtId="0" fontId="0" fillId="0" borderId="0" xfId="0" applyBorder="1" applyAlignment="1" applyProtection="1">
      <alignment shrinkToFit="1"/>
      <protection hidden="1"/>
    </xf>
    <xf numFmtId="0" fontId="0" fillId="0" borderId="12" xfId="0" applyBorder="1" applyAlignment="1" applyProtection="1">
      <alignment shrinkToFit="1"/>
      <protection hidden="1"/>
    </xf>
    <xf numFmtId="0" fontId="0" fillId="0" borderId="5" xfId="0" applyBorder="1" applyAlignment="1" applyProtection="1">
      <alignment shrinkToFit="1"/>
      <protection hidden="1"/>
    </xf>
    <xf numFmtId="0" fontId="0" fillId="0" borderId="6" xfId="0" applyBorder="1" applyAlignment="1" applyProtection="1">
      <alignment shrinkToFit="1"/>
      <protection hidden="1"/>
    </xf>
    <xf numFmtId="0" fontId="1" fillId="4" borderId="0" xfId="0" applyFont="1" applyFill="1" applyAlignment="1" applyProtection="1">
      <alignment horizontal="center" shrinkToFit="1"/>
      <protection hidden="1"/>
    </xf>
    <xf numFmtId="0" fontId="0" fillId="4" borderId="0" xfId="0" applyFont="1" applyFill="1" applyBorder="1" applyAlignment="1" applyProtection="1">
      <alignment horizontal="center" shrinkToFit="1"/>
      <protection hidden="1"/>
    </xf>
    <xf numFmtId="167" fontId="0" fillId="0" borderId="1" xfId="0" applyNumberFormat="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67" fontId="0" fillId="0" borderId="4" xfId="0" applyNumberFormat="1" applyBorder="1" applyAlignment="1" applyProtection="1">
      <alignment horizontal="center" shrinkToFit="1"/>
      <protection hidden="1"/>
    </xf>
    <xf numFmtId="0" fontId="0" fillId="0" borderId="2" xfId="0" applyNumberFormat="1" applyBorder="1" applyAlignment="1" applyProtection="1">
      <alignment horizontal="left" shrinkToFit="1"/>
      <protection locked="0"/>
    </xf>
    <xf numFmtId="0" fontId="0" fillId="0" borderId="0" xfId="0" applyNumberFormat="1" applyBorder="1" applyAlignment="1" applyProtection="1">
      <alignment horizontal="left" shrinkToFit="1"/>
      <protection locked="0"/>
    </xf>
    <xf numFmtId="0" fontId="0" fillId="7" borderId="1" xfId="0" applyFill="1" applyBorder="1" applyAlignment="1" applyProtection="1">
      <alignment horizontal="left" shrinkToFit="1"/>
      <protection hidden="1"/>
    </xf>
    <xf numFmtId="0" fontId="0" fillId="7" borderId="3" xfId="0" applyFill="1" applyBorder="1" applyAlignment="1" applyProtection="1">
      <alignment horizontal="left" shrinkToFit="1"/>
      <protection hidden="1"/>
    </xf>
    <xf numFmtId="0" fontId="0" fillId="7" borderId="2" xfId="0" applyFill="1" applyBorder="1" applyAlignment="1" applyProtection="1">
      <alignment horizontal="left" shrinkToFit="1"/>
      <protection hidden="1"/>
    </xf>
    <xf numFmtId="164" fontId="0" fillId="7" borderId="2" xfId="0" applyNumberFormat="1" applyFill="1" applyBorder="1" applyAlignment="1" applyProtection="1">
      <alignment shrinkToFit="1"/>
      <protection hidden="1"/>
    </xf>
    <xf numFmtId="14" fontId="0" fillId="7" borderId="2" xfId="0" applyNumberFormat="1" applyFill="1" applyBorder="1" applyAlignment="1" applyProtection="1">
      <alignment horizontal="center" shrinkToFit="1"/>
      <protection hidden="1"/>
    </xf>
    <xf numFmtId="0" fontId="0" fillId="7" borderId="9" xfId="0" applyFill="1" applyBorder="1" applyAlignment="1" applyProtection="1">
      <alignment horizontal="left" shrinkToFit="1"/>
      <protection hidden="1"/>
    </xf>
    <xf numFmtId="0" fontId="0" fillId="7" borderId="12" xfId="0" applyFill="1" applyBorder="1" applyAlignment="1" applyProtection="1">
      <alignment horizontal="left" shrinkToFit="1"/>
      <protection hidden="1"/>
    </xf>
    <xf numFmtId="0" fontId="0" fillId="7" borderId="0" xfId="0" applyFill="1" applyBorder="1" applyAlignment="1" applyProtection="1">
      <alignment horizontal="left" shrinkToFit="1"/>
      <protection hidden="1"/>
    </xf>
    <xf numFmtId="164" fontId="0" fillId="7" borderId="0" xfId="0" applyNumberFormat="1" applyFill="1" applyBorder="1" applyAlignment="1" applyProtection="1">
      <alignment shrinkToFit="1"/>
      <protection hidden="1"/>
    </xf>
    <xf numFmtId="14" fontId="0" fillId="7" borderId="0" xfId="0" applyNumberFormat="1" applyFill="1" applyBorder="1" applyAlignment="1" applyProtection="1">
      <alignment horizontal="center" shrinkToFit="1"/>
      <protection hidden="1"/>
    </xf>
    <xf numFmtId="0" fontId="0" fillId="7" borderId="4" xfId="0" applyFill="1" applyBorder="1" applyAlignment="1" applyProtection="1">
      <alignment horizontal="left" shrinkToFit="1"/>
      <protection hidden="1"/>
    </xf>
    <xf numFmtId="0" fontId="0" fillId="7" borderId="6" xfId="0" applyFill="1" applyBorder="1" applyAlignment="1" applyProtection="1">
      <alignment horizontal="left" shrinkToFit="1"/>
      <protection hidden="1"/>
    </xf>
    <xf numFmtId="0" fontId="0" fillId="7" borderId="5" xfId="0" applyFill="1" applyBorder="1" applyAlignment="1" applyProtection="1">
      <alignment horizontal="left" shrinkToFit="1"/>
      <protection hidden="1"/>
    </xf>
    <xf numFmtId="164" fontId="0" fillId="7" borderId="5" xfId="0" applyNumberFormat="1" applyFill="1" applyBorder="1" applyAlignment="1" applyProtection="1">
      <alignment shrinkToFit="1"/>
      <protection hidden="1"/>
    </xf>
    <xf numFmtId="14" fontId="0" fillId="7" borderId="5" xfId="0" applyNumberFormat="1"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7" borderId="2" xfId="0" applyFill="1" applyBorder="1" applyAlignment="1" applyProtection="1">
      <alignment horizontal="center" shrinkToFit="1"/>
      <protection hidden="1"/>
    </xf>
    <xf numFmtId="8" fontId="0" fillId="7" borderId="2" xfId="0" applyNumberFormat="1" applyFill="1" applyBorder="1" applyAlignment="1" applyProtection="1">
      <alignment horizontal="right" shrinkToFit="1"/>
      <protection hidden="1"/>
    </xf>
    <xf numFmtId="164" fontId="0" fillId="7" borderId="2" xfId="0" applyNumberFormat="1" applyFill="1" applyBorder="1" applyAlignment="1" applyProtection="1">
      <alignment horizontal="center" shrinkToFit="1"/>
      <protection hidden="1"/>
    </xf>
    <xf numFmtId="0" fontId="0" fillId="7" borderId="2" xfId="0" applyNumberFormat="1" applyFill="1" applyBorder="1" applyAlignment="1" applyProtection="1">
      <alignment horizontal="left" shrinkToFit="1"/>
      <protection hidden="1"/>
    </xf>
    <xf numFmtId="0" fontId="0" fillId="7" borderId="9" xfId="0" applyFill="1" applyBorder="1" applyAlignment="1" applyProtection="1">
      <alignment horizontal="center" shrinkToFit="1"/>
      <protection hidden="1"/>
    </xf>
    <xf numFmtId="0" fontId="0" fillId="7" borderId="0" xfId="0" applyFill="1" applyBorder="1" applyAlignment="1" applyProtection="1">
      <alignment horizontal="center" shrinkToFit="1"/>
      <protection hidden="1"/>
    </xf>
    <xf numFmtId="8" fontId="0" fillId="7" borderId="0" xfId="0" applyNumberFormat="1" applyFill="1" applyBorder="1" applyAlignment="1" applyProtection="1">
      <alignment horizontal="right" shrinkToFit="1"/>
      <protection hidden="1"/>
    </xf>
    <xf numFmtId="164" fontId="0" fillId="7" borderId="0" xfId="0" applyNumberFormat="1" applyFill="1" applyBorder="1" applyAlignment="1" applyProtection="1">
      <alignment horizontal="center" shrinkToFit="1"/>
      <protection hidden="1"/>
    </xf>
    <xf numFmtId="0" fontId="0" fillId="7" borderId="0" xfId="0" applyNumberFormat="1" applyFill="1" applyBorder="1" applyAlignment="1" applyProtection="1">
      <alignment horizontal="left" shrinkToFit="1"/>
      <protection hidden="1"/>
    </xf>
    <xf numFmtId="0" fontId="0" fillId="7" borderId="4" xfId="0" applyFill="1" applyBorder="1" applyAlignment="1" applyProtection="1">
      <alignment horizontal="center" shrinkToFit="1"/>
      <protection hidden="1"/>
    </xf>
    <xf numFmtId="0" fontId="0" fillId="7" borderId="5" xfId="0" applyFill="1" applyBorder="1" applyAlignment="1" applyProtection="1">
      <alignment horizontal="center" shrinkToFit="1"/>
      <protection hidden="1"/>
    </xf>
    <xf numFmtId="8" fontId="0" fillId="7" borderId="5" xfId="0" applyNumberFormat="1" applyFill="1" applyBorder="1" applyAlignment="1" applyProtection="1">
      <alignment horizontal="right" shrinkToFit="1"/>
      <protection hidden="1"/>
    </xf>
    <xf numFmtId="164" fontId="0" fillId="7" borderId="5" xfId="0" applyNumberFormat="1" applyFill="1" applyBorder="1" applyAlignment="1" applyProtection="1">
      <alignment horizontal="center" shrinkToFit="1"/>
      <protection hidden="1"/>
    </xf>
    <xf numFmtId="0" fontId="0" fillId="7" borderId="5" xfId="0" applyNumberFormat="1" applyFill="1" applyBorder="1" applyAlignment="1" applyProtection="1">
      <alignment horizontal="left" shrinkToFit="1"/>
      <protection hidden="1"/>
    </xf>
    <xf numFmtId="0" fontId="1" fillId="4" borderId="1" xfId="0" applyFont="1" applyFill="1" applyBorder="1" applyAlignment="1" applyProtection="1">
      <alignment horizontal="left" vertical="center" wrapText="1"/>
      <protection hidden="1"/>
    </xf>
    <xf numFmtId="0" fontId="1" fillId="4" borderId="2" xfId="0" applyFont="1" applyFill="1" applyBorder="1" applyAlignment="1" applyProtection="1">
      <alignment horizontal="left" vertical="center" wrapText="1"/>
      <protection hidden="1"/>
    </xf>
    <xf numFmtId="0" fontId="1" fillId="4" borderId="3"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6" xfId="0" applyFont="1" applyFill="1" applyBorder="1" applyAlignment="1" applyProtection="1">
      <alignment horizontal="left" vertical="center" wrapText="1"/>
      <protection hidden="1"/>
    </xf>
    <xf numFmtId="0" fontId="15" fillId="4" borderId="0" xfId="0" applyFont="1" applyFill="1" applyAlignment="1" applyProtection="1">
      <alignment horizontal="center" vertical="center" shrinkToFit="1"/>
      <protection hidden="1"/>
    </xf>
    <xf numFmtId="0" fontId="5" fillId="4" borderId="1" xfId="0" applyFont="1" applyFill="1" applyBorder="1" applyAlignment="1" applyProtection="1">
      <alignment horizontal="left" vertical="center" wrapText="1"/>
      <protection hidden="1"/>
    </xf>
    <xf numFmtId="0" fontId="5" fillId="4" borderId="2" xfId="0" applyFont="1" applyFill="1" applyBorder="1" applyAlignment="1" applyProtection="1">
      <alignment horizontal="left" vertical="center" wrapText="1"/>
      <protection hidden="1"/>
    </xf>
    <xf numFmtId="0" fontId="5" fillId="4" borderId="3" xfId="0" applyFont="1" applyFill="1" applyBorder="1" applyAlignment="1" applyProtection="1">
      <alignment horizontal="left" vertical="center" wrapText="1"/>
      <protection hidden="1"/>
    </xf>
    <xf numFmtId="0" fontId="5" fillId="4" borderId="4" xfId="0" applyFont="1" applyFill="1" applyBorder="1" applyAlignment="1" applyProtection="1">
      <alignment horizontal="left" vertical="center" wrapText="1"/>
      <protection hidden="1"/>
    </xf>
    <xf numFmtId="0" fontId="5" fillId="4" borderId="5" xfId="0" applyFont="1" applyFill="1" applyBorder="1" applyAlignment="1" applyProtection="1">
      <alignment horizontal="left" vertical="center" wrapText="1"/>
      <protection hidden="1"/>
    </xf>
    <xf numFmtId="0" fontId="5" fillId="4" borderId="6" xfId="0" applyFont="1" applyFill="1" applyBorder="1" applyAlignment="1" applyProtection="1">
      <alignment horizontal="left" vertical="center" wrapText="1"/>
      <protection hidden="1"/>
    </xf>
    <xf numFmtId="0" fontId="3" fillId="3" borderId="10" xfId="0" applyFont="1" applyFill="1" applyBorder="1" applyAlignment="1" applyProtection="1">
      <alignment horizontal="center" shrinkToFit="1"/>
      <protection hidden="1"/>
    </xf>
    <xf numFmtId="0" fontId="3" fillId="3" borderId="15" xfId="0" applyFont="1" applyFill="1" applyBorder="1" applyAlignment="1" applyProtection="1">
      <alignment horizontal="center" shrinkToFit="1"/>
      <protection hidden="1"/>
    </xf>
    <xf numFmtId="0" fontId="3" fillId="3" borderId="11" xfId="0" applyFont="1" applyFill="1" applyBorder="1" applyAlignment="1" applyProtection="1">
      <alignment horizontal="center" shrinkToFit="1"/>
      <protection hidden="1"/>
    </xf>
    <xf numFmtId="0" fontId="3" fillId="3" borderId="7" xfId="0" applyFont="1" applyFill="1" applyBorder="1" applyAlignment="1" applyProtection="1">
      <alignment horizontal="center" shrinkToFit="1"/>
      <protection hidden="1"/>
    </xf>
    <xf numFmtId="0" fontId="18" fillId="8" borderId="7" xfId="0" applyFont="1" applyFill="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5" fillId="4" borderId="5" xfId="0" applyFont="1" applyFill="1" applyBorder="1" applyAlignment="1" applyProtection="1">
      <alignment horizontal="center" shrinkToFit="1"/>
      <protection hidden="1"/>
    </xf>
    <xf numFmtId="0" fontId="2" fillId="2" borderId="1" xfId="0" applyFont="1" applyFill="1" applyBorder="1" applyAlignment="1" applyProtection="1">
      <alignment horizontal="center" wrapText="1"/>
      <protection hidden="1"/>
    </xf>
    <xf numFmtId="0" fontId="2" fillId="2" borderId="2" xfId="0" applyFont="1" applyFill="1" applyBorder="1" applyAlignment="1" applyProtection="1">
      <alignment horizontal="center" wrapText="1"/>
      <protection hidden="1"/>
    </xf>
    <xf numFmtId="0" fontId="2" fillId="2" borderId="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2" fillId="2" borderId="0" xfId="0" applyFont="1" applyFill="1" applyBorder="1" applyAlignment="1" applyProtection="1">
      <alignment horizontal="center" wrapText="1"/>
      <protection hidden="1"/>
    </xf>
    <xf numFmtId="0" fontId="2" fillId="2" borderId="12" xfId="0" applyFont="1" applyFill="1" applyBorder="1" applyAlignment="1" applyProtection="1">
      <alignment horizontal="center" wrapText="1"/>
      <protection hidden="1"/>
    </xf>
    <xf numFmtId="0" fontId="2" fillId="2" borderId="4" xfId="0" applyFont="1" applyFill="1" applyBorder="1" applyAlignment="1" applyProtection="1">
      <alignment horizontal="center" wrapText="1"/>
      <protection hidden="1"/>
    </xf>
    <xf numFmtId="0" fontId="2" fillId="2" borderId="5" xfId="0" applyFont="1" applyFill="1" applyBorder="1" applyAlignment="1" applyProtection="1">
      <alignment horizontal="center" wrapText="1"/>
      <protection hidden="1"/>
    </xf>
    <xf numFmtId="0" fontId="2" fillId="2" borderId="6" xfId="0" applyFont="1" applyFill="1" applyBorder="1" applyAlignment="1" applyProtection="1">
      <alignment horizontal="center" wrapText="1"/>
      <protection hidden="1"/>
    </xf>
    <xf numFmtId="0" fontId="12" fillId="6" borderId="10" xfId="0" applyFont="1" applyFill="1" applyBorder="1" applyAlignment="1" applyProtection="1">
      <alignment horizontal="center" shrinkToFit="1"/>
      <protection hidden="1"/>
    </xf>
    <xf numFmtId="0" fontId="12" fillId="6" borderId="15" xfId="0" applyFont="1" applyFill="1" applyBorder="1" applyAlignment="1" applyProtection="1">
      <alignment horizontal="center" shrinkToFit="1"/>
      <protection hidden="1"/>
    </xf>
    <xf numFmtId="0" fontId="12" fillId="6" borderId="11"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Fill="1" applyBorder="1" applyAlignment="1" applyProtection="1">
      <alignment horizontal="center" shrinkToFit="1"/>
      <protection locked="0"/>
    </xf>
    <xf numFmtId="0" fontId="0" fillId="0" borderId="15"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18" fillId="9" borderId="7" xfId="0" applyFont="1" applyFill="1" applyBorder="1" applyAlignment="1" applyProtection="1">
      <alignment horizontal="center" shrinkToFit="1"/>
      <protection hidden="1"/>
    </xf>
    <xf numFmtId="0" fontId="16" fillId="5" borderId="1" xfId="1" applyFont="1" applyFill="1" applyBorder="1" applyAlignment="1">
      <alignment horizontal="center" vertical="center"/>
    </xf>
    <xf numFmtId="0" fontId="16" fillId="5" borderId="2"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4" xfId="1" applyFont="1" applyFill="1" applyBorder="1" applyAlignment="1">
      <alignment horizontal="center" vertical="center"/>
    </xf>
    <xf numFmtId="0" fontId="16" fillId="5" borderId="5" xfId="1" applyFont="1" applyFill="1" applyBorder="1" applyAlignment="1">
      <alignment horizontal="center" vertical="center"/>
    </xf>
    <xf numFmtId="0" fontId="16" fillId="5" borderId="6" xfId="1" applyFont="1" applyFill="1" applyBorder="1" applyAlignment="1">
      <alignment horizontal="center" vertical="center"/>
    </xf>
    <xf numFmtId="0" fontId="0" fillId="0" borderId="4"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15" fillId="0" borderId="1" xfId="0" applyFont="1" applyBorder="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5" fillId="0" borderId="3" xfId="0" applyFont="1" applyBorder="1" applyAlignment="1" applyProtection="1">
      <alignment horizontal="left" vertical="center" wrapText="1"/>
      <protection hidden="1"/>
    </xf>
    <xf numFmtId="0" fontId="15" fillId="0" borderId="9" xfId="0" applyFont="1" applyBorder="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15" fillId="0" borderId="12" xfId="0" applyFont="1" applyBorder="1" applyAlignment="1" applyProtection="1">
      <alignment horizontal="left" vertical="center" wrapText="1"/>
      <protection hidden="1"/>
    </xf>
    <xf numFmtId="0" fontId="15" fillId="0" borderId="4" xfId="0" applyFont="1" applyBorder="1" applyAlignment="1" applyProtection="1">
      <alignment horizontal="left" vertical="center" wrapText="1"/>
      <protection hidden="1"/>
    </xf>
    <xf numFmtId="0" fontId="15" fillId="0" borderId="5" xfId="0" applyFont="1" applyBorder="1" applyAlignment="1" applyProtection="1">
      <alignment horizontal="left" vertical="center" wrapText="1"/>
      <protection hidden="1"/>
    </xf>
    <xf numFmtId="0" fontId="15" fillId="0" borderId="6" xfId="0" applyFont="1" applyBorder="1" applyAlignment="1" applyProtection="1">
      <alignment horizontal="left" vertical="center" wrapText="1"/>
      <protection hidden="1"/>
    </xf>
    <xf numFmtId="0" fontId="2" fillId="2" borderId="10" xfId="0" applyFont="1" applyFill="1" applyBorder="1" applyAlignment="1" applyProtection="1">
      <alignment horizontal="center" shrinkToFit="1"/>
      <protection hidden="1"/>
    </xf>
    <xf numFmtId="0" fontId="2" fillId="2" borderId="15" xfId="0" applyFont="1" applyFill="1" applyBorder="1" applyAlignment="1" applyProtection="1">
      <alignment horizontal="center" shrinkToFit="1"/>
      <protection hidden="1"/>
    </xf>
    <xf numFmtId="0" fontId="2" fillId="2" borderId="11" xfId="0" applyFont="1" applyFill="1" applyBorder="1" applyAlignment="1" applyProtection="1">
      <alignment horizontal="center" shrinkToFit="1"/>
      <protection hidden="1"/>
    </xf>
    <xf numFmtId="165" fontId="0" fillId="0" borderId="10" xfId="0" applyNumberFormat="1" applyBorder="1" applyAlignment="1" applyProtection="1">
      <alignment horizontal="center" shrinkToFit="1"/>
      <protection locked="0"/>
    </xf>
    <xf numFmtId="165" fontId="0" fillId="0" borderId="15" xfId="0" applyNumberFormat="1" applyBorder="1" applyAlignment="1" applyProtection="1">
      <alignment horizontal="center" shrinkToFit="1"/>
      <protection locked="0"/>
    </xf>
    <xf numFmtId="165" fontId="0" fillId="0" borderId="11" xfId="0" applyNumberFormat="1" applyBorder="1" applyAlignment="1" applyProtection="1">
      <alignment horizontal="center" shrinkToFit="1"/>
      <protection locked="0"/>
    </xf>
    <xf numFmtId="0" fontId="4" fillId="3" borderId="1"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vertical="center" shrinkToFit="1"/>
      <protection hidden="1"/>
    </xf>
    <xf numFmtId="0" fontId="4" fillId="3" borderId="3" xfId="0" applyFont="1" applyFill="1" applyBorder="1" applyAlignment="1" applyProtection="1">
      <alignment horizontal="center" vertical="center" shrinkToFit="1"/>
      <protection hidden="1"/>
    </xf>
    <xf numFmtId="0" fontId="4" fillId="3" borderId="4" xfId="0" applyFont="1" applyFill="1" applyBorder="1" applyAlignment="1" applyProtection="1">
      <alignment horizontal="center" vertical="center" shrinkToFit="1"/>
      <protection hidden="1"/>
    </xf>
    <xf numFmtId="0" fontId="4" fillId="3" borderId="5" xfId="0" applyFont="1" applyFill="1" applyBorder="1" applyAlignment="1" applyProtection="1">
      <alignment horizontal="center" vertical="center" shrinkToFit="1"/>
      <protection hidden="1"/>
    </xf>
    <xf numFmtId="0" fontId="4" fillId="3" borderId="6" xfId="0" applyFont="1" applyFill="1" applyBorder="1" applyAlignment="1" applyProtection="1">
      <alignment horizontal="center" vertical="center" shrinkToFit="1"/>
      <protection hidden="1"/>
    </xf>
    <xf numFmtId="0" fontId="0" fillId="0" borderId="10"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0"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4" borderId="0" xfId="0" applyFill="1" applyBorder="1" applyAlignment="1" applyProtection="1">
      <alignment horizontal="center" shrinkToFit="1"/>
      <protection hidden="1"/>
    </xf>
    <xf numFmtId="0" fontId="5" fillId="4" borderId="9" xfId="0" applyFont="1" applyFill="1" applyBorder="1" applyAlignment="1" applyProtection="1">
      <alignment horizontal="left" vertical="center" wrapText="1"/>
      <protection hidden="1"/>
    </xf>
    <xf numFmtId="0" fontId="5" fillId="4" borderId="0" xfId="0" applyFont="1" applyFill="1" applyBorder="1" applyAlignment="1" applyProtection="1">
      <alignment horizontal="left" vertical="center" wrapText="1"/>
      <protection hidden="1"/>
    </xf>
    <xf numFmtId="0" fontId="5" fillId="4" borderId="12" xfId="0" applyFont="1" applyFill="1" applyBorder="1" applyAlignment="1" applyProtection="1">
      <alignment horizontal="left" vertical="center" wrapText="1"/>
      <protection hidden="1"/>
    </xf>
    <xf numFmtId="0" fontId="1" fillId="4" borderId="2" xfId="0" applyFont="1" applyFill="1" applyBorder="1" applyAlignment="1" applyProtection="1">
      <alignment horizontal="center" shrinkToFit="1"/>
      <protection hidden="1"/>
    </xf>
    <xf numFmtId="0" fontId="5" fillId="4" borderId="0" xfId="0" applyFont="1" applyFill="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4" borderId="0" xfId="0" applyFill="1" applyAlignment="1" applyProtection="1">
      <alignment horizontal="center" shrinkToFit="1"/>
      <protection hidden="1"/>
    </xf>
    <xf numFmtId="0" fontId="0" fillId="4" borderId="10" xfId="0" applyFill="1" applyBorder="1" applyAlignment="1" applyProtection="1">
      <alignment horizontal="left" shrinkToFit="1"/>
      <protection hidden="1"/>
    </xf>
    <xf numFmtId="0" fontId="0" fillId="4" borderId="15" xfId="0" applyFill="1" applyBorder="1" applyAlignment="1" applyProtection="1">
      <alignment horizontal="left" shrinkToFit="1"/>
      <protection hidden="1"/>
    </xf>
    <xf numFmtId="0" fontId="0" fillId="4" borderId="11" xfId="0" applyFill="1" applyBorder="1" applyAlignment="1" applyProtection="1">
      <alignment horizontal="left" shrinkToFit="1"/>
      <protection hidden="1"/>
    </xf>
    <xf numFmtId="0" fontId="12" fillId="7" borderId="10" xfId="0" applyFont="1" applyFill="1" applyBorder="1" applyAlignment="1" applyProtection="1">
      <alignment horizontal="center" shrinkToFit="1"/>
      <protection hidden="1"/>
    </xf>
    <xf numFmtId="0" fontId="12" fillId="7" borderId="15" xfId="0" applyFont="1" applyFill="1" applyBorder="1" applyAlignment="1" applyProtection="1">
      <alignment horizontal="center" shrinkToFit="1"/>
      <protection hidden="1"/>
    </xf>
    <xf numFmtId="0" fontId="12" fillId="7" borderId="11" xfId="0" applyFont="1"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5"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cellXfs>
  <cellStyles count="2">
    <cellStyle name="Hyperlink" xfId="1" builtinId="8"/>
    <cellStyle name="Normal" xfId="0" builtinId="0"/>
  </cellStyles>
  <dxfs count="81">
    <dxf>
      <font>
        <b/>
        <i val="0"/>
        <color theme="0"/>
      </font>
      <fill>
        <patternFill>
          <bgColor rgb="FFFF0000"/>
        </patternFill>
      </fill>
      <border>
        <top style="thin">
          <color auto="1"/>
        </top>
        <bottom style="thin">
          <color auto="1"/>
        </bottom>
        <vertical/>
        <horizontal/>
      </border>
    </dxf>
    <dxf>
      <font>
        <b/>
        <i val="0"/>
        <color theme="1"/>
      </font>
      <fill>
        <patternFill>
          <bgColor rgb="FFFFFF00"/>
        </patternFill>
      </fill>
      <border>
        <top style="thin">
          <color auto="1"/>
        </top>
        <bottom style="thin">
          <color auto="1"/>
        </bottom>
        <vertical/>
        <horizontal/>
      </border>
    </dxf>
    <dxf>
      <font>
        <b/>
        <i val="0"/>
        <color theme="1"/>
      </font>
      <fill>
        <patternFill>
          <bgColor rgb="FFFFFF00"/>
        </patternFill>
      </fill>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theme="1"/>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24994659260841701"/>
        </patternFill>
      </fill>
    </dxf>
    <dxf>
      <font>
        <b/>
        <i val="0"/>
        <color theme="1"/>
      </font>
      <fill>
        <patternFill>
          <bgColor theme="7" tint="0.39994506668294322"/>
        </patternFill>
      </fill>
    </dxf>
    <dxf>
      <font>
        <b/>
        <i val="0"/>
        <color theme="1"/>
      </font>
      <fill>
        <patternFill>
          <bgColor theme="0" tint="-0.24994659260841701"/>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dxf>
    <dxf>
      <font>
        <b/>
        <i val="0"/>
        <color theme="0"/>
      </font>
      <fill>
        <patternFill>
          <bgColor rgb="FFFF0000"/>
        </patternFill>
      </fill>
      <border>
        <vertical/>
        <horizontal/>
      </border>
    </dxf>
    <dxf>
      <font>
        <b/>
        <i val="0"/>
        <color theme="1"/>
      </font>
      <fill>
        <patternFill>
          <bgColor theme="5" tint="0.39994506668294322"/>
        </patternFill>
      </fill>
    </dxf>
    <dxf>
      <font>
        <b/>
        <i val="0"/>
        <color theme="1"/>
      </font>
      <fill>
        <patternFill>
          <bgColor theme="7" tint="0.39994506668294322"/>
        </patternFill>
      </fill>
    </dxf>
    <dxf>
      <font>
        <b/>
        <i val="0"/>
        <color theme="1"/>
      </font>
      <fill>
        <patternFill>
          <bgColor theme="5" tint="0.39994506668294322"/>
        </patternFill>
      </fill>
    </dxf>
    <dxf>
      <font>
        <b/>
        <i val="0"/>
        <color theme="1"/>
      </font>
      <fill>
        <patternFill>
          <bgColor theme="7" tint="0.39994506668294322"/>
        </patternFill>
      </fill>
    </dxf>
    <dxf>
      <font>
        <b/>
        <i val="0"/>
        <color theme="1"/>
      </font>
      <fill>
        <patternFill>
          <bgColor theme="5" tint="0.39994506668294322"/>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rgb="FFFFC000"/>
      </font>
      <fill>
        <patternFill>
          <bgColor rgb="FF00206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top style="thin">
          <color auto="1"/>
        </top>
        <bottom style="thin">
          <color auto="1"/>
        </bottom>
        <vertical/>
        <horizontal/>
      </border>
    </dxf>
    <dxf>
      <font>
        <b/>
        <i val="0"/>
        <color theme="1"/>
      </font>
      <fill>
        <patternFill>
          <bgColor theme="0" tint="-0.24994659260841701"/>
        </patternFill>
      </fill>
      <border>
        <top style="thin">
          <color auto="1"/>
        </top>
        <bottom style="thin">
          <color auto="1"/>
        </bottom>
        <vertical/>
        <horizontal/>
      </border>
    </dxf>
    <dxf>
      <font>
        <b/>
        <i val="0"/>
        <color theme="1"/>
      </font>
      <fill>
        <patternFill>
          <bgColor rgb="FFFFFF00"/>
        </patternFill>
      </fill>
      <border>
        <top style="thin">
          <color auto="1"/>
        </top>
        <bottom style="thin">
          <color auto="1"/>
        </bottom>
        <vertical/>
        <horizontal/>
      </border>
    </dxf>
    <dxf>
      <font>
        <b/>
        <i val="0"/>
        <color theme="0"/>
      </font>
      <fill>
        <patternFill>
          <bgColor rgb="FFFF0000"/>
        </patternFill>
      </fill>
      <border>
        <top style="thin">
          <color auto="1"/>
        </top>
        <bottom style="thin">
          <color auto="1"/>
        </bottom>
        <vertical/>
        <horizontal/>
      </border>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ill>
        <patternFill>
          <bgColor theme="5" tint="0.39994506668294322"/>
        </patternFill>
      </fill>
    </dxf>
    <dxf>
      <fill>
        <patternFill>
          <bgColor theme="7" tint="0.39994506668294322"/>
        </patternFill>
      </fill>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theme="1"/>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theme="0" tint="-0.24994659260841701"/>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theme="7" tint="0.3999450666829432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theme="1"/>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7030A0"/>
              </a:solidFill>
              <a:ln w="19050">
                <a:noFill/>
              </a:ln>
              <a:effectLst/>
            </c:spPr>
            <c:extLst>
              <c:ext xmlns:c16="http://schemas.microsoft.com/office/drawing/2014/chart" uri="{C3380CC4-5D6E-409C-BE32-E72D297353CC}">
                <c16:uniqueId val="{00000001-9A1E-4B23-8F50-4A5796A1B515}"/>
              </c:ext>
            </c:extLst>
          </c:dPt>
          <c:dPt>
            <c:idx val="1"/>
            <c:bubble3D val="0"/>
            <c:spPr>
              <a:solidFill>
                <a:srgbClr val="00B050"/>
              </a:solidFill>
              <a:ln w="19050">
                <a:noFill/>
              </a:ln>
              <a:effectLst/>
            </c:spPr>
            <c:extLst>
              <c:ext xmlns:c16="http://schemas.microsoft.com/office/drawing/2014/chart" uri="{C3380CC4-5D6E-409C-BE32-E72D297353CC}">
                <c16:uniqueId val="{00000002-9A1E-4B23-8F50-4A5796A1B515}"/>
              </c:ext>
            </c:extLst>
          </c:dPt>
          <c:dPt>
            <c:idx val="2"/>
            <c:bubble3D val="0"/>
            <c:spPr>
              <a:solidFill>
                <a:srgbClr val="0000FF"/>
              </a:solidFill>
              <a:ln w="19050">
                <a:noFill/>
              </a:ln>
              <a:effectLst/>
            </c:spPr>
            <c:extLst>
              <c:ext xmlns:c16="http://schemas.microsoft.com/office/drawing/2014/chart" uri="{C3380CC4-5D6E-409C-BE32-E72D297353CC}">
                <c16:uniqueId val="{00000003-9A1E-4B23-8F50-4A5796A1B515}"/>
              </c:ext>
            </c:extLst>
          </c:dPt>
          <c:dPt>
            <c:idx val="3"/>
            <c:bubble3D val="0"/>
            <c:spPr>
              <a:solidFill>
                <a:srgbClr val="FFC000"/>
              </a:solidFill>
              <a:ln w="19050">
                <a:noFill/>
              </a:ln>
              <a:effectLst/>
            </c:spPr>
            <c:extLst>
              <c:ext xmlns:c16="http://schemas.microsoft.com/office/drawing/2014/chart" uri="{C3380CC4-5D6E-409C-BE32-E72D297353CC}">
                <c16:uniqueId val="{00000004-9A1E-4B23-8F50-4A5796A1B515}"/>
              </c:ext>
            </c:extLst>
          </c:dPt>
          <c:dPt>
            <c:idx val="4"/>
            <c:bubble3D val="0"/>
            <c:spPr>
              <a:solidFill>
                <a:srgbClr val="FF0000"/>
              </a:solidFill>
              <a:ln w="19050">
                <a:noFill/>
              </a:ln>
              <a:effectLst/>
            </c:spPr>
            <c:extLst>
              <c:ext xmlns:c16="http://schemas.microsoft.com/office/drawing/2014/chart" uri="{C3380CC4-5D6E-409C-BE32-E72D297353CC}">
                <c16:uniqueId val="{00000005-9A1E-4B23-8F50-4A5796A1B515}"/>
              </c:ext>
            </c:extLst>
          </c:dPt>
          <c:dPt>
            <c:idx val="5"/>
            <c:bubble3D val="0"/>
            <c:spPr>
              <a:solidFill>
                <a:schemeClr val="tx1"/>
              </a:solidFill>
              <a:ln w="19050">
                <a:noFill/>
              </a:ln>
              <a:effectLst/>
            </c:spPr>
            <c:extLst>
              <c:ext xmlns:c16="http://schemas.microsoft.com/office/drawing/2014/chart" uri="{C3380CC4-5D6E-409C-BE32-E72D297353CC}">
                <c16:uniqueId val="{00000006-9A1E-4B23-8F50-4A5796A1B515}"/>
              </c:ext>
            </c:extLst>
          </c:dPt>
          <c:dPt>
            <c:idx val="6"/>
            <c:bubble3D val="0"/>
            <c:spPr>
              <a:solidFill>
                <a:schemeClr val="accent4">
                  <a:lumMod val="50000"/>
                </a:schemeClr>
              </a:solidFill>
              <a:ln w="19050">
                <a:noFill/>
              </a:ln>
              <a:effectLst/>
            </c:spPr>
            <c:extLst>
              <c:ext xmlns:c16="http://schemas.microsoft.com/office/drawing/2014/chart" uri="{C3380CC4-5D6E-409C-BE32-E72D297353CC}">
                <c16:uniqueId val="{00000007-9A1E-4B23-8F50-4A5796A1B515}"/>
              </c:ext>
            </c:extLst>
          </c:dPt>
          <c:cat>
            <c:strRef>
              <c:f>'Application Report'!$BA$56:$BA$62</c:f>
              <c:strCache>
                <c:ptCount val="7"/>
                <c:pt idx="0">
                  <c:v>Declined</c:v>
                </c:pt>
                <c:pt idx="1">
                  <c:v>Successful</c:v>
                </c:pt>
                <c:pt idx="2">
                  <c:v>Active</c:v>
                </c:pt>
                <c:pt idx="3">
                  <c:v>Action</c:v>
                </c:pt>
                <c:pt idx="4">
                  <c:v>Stale</c:v>
                </c:pt>
                <c:pt idx="5">
                  <c:v>Denied</c:v>
                </c:pt>
                <c:pt idx="6">
                  <c:v>Untracked</c:v>
                </c:pt>
              </c:strCache>
            </c:strRef>
          </c:cat>
          <c:val>
            <c:numRef>
              <c:f>'Application Report'!$BB$56:$BB$62</c:f>
              <c:numCache>
                <c:formatCode>General</c:formatCode>
                <c:ptCount val="7"/>
                <c:pt idx="0">
                  <c:v>0</c:v>
                </c:pt>
                <c:pt idx="1">
                  <c:v>1</c:v>
                </c:pt>
                <c:pt idx="2">
                  <c:v>0</c:v>
                </c:pt>
                <c:pt idx="3">
                  <c:v>0</c:v>
                </c:pt>
                <c:pt idx="4">
                  <c:v>2</c:v>
                </c:pt>
                <c:pt idx="5">
                  <c:v>0</c:v>
                </c:pt>
                <c:pt idx="6">
                  <c:v>0</c:v>
                </c:pt>
              </c:numCache>
            </c:numRef>
          </c:val>
          <c:extLst>
            <c:ext xmlns:c16="http://schemas.microsoft.com/office/drawing/2014/chart" uri="{C3380CC4-5D6E-409C-BE32-E72D297353CC}">
              <c16:uniqueId val="{00000000-9A1E-4B23-8F50-4A5796A1B51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217931281317108"/>
          <c:y val="0.18134648575213069"/>
          <c:w val="0.22872977809591982"/>
          <c:h val="0.6891499018099814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job-application-tracker/?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128EF25B-B098-432E-A806-41C10ADEE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06E0A464-3A1C-48D5-B436-BD71EA4BB8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5D4C2E0B-5E71-4A62-A875-C1C7F93C9E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E30A64B8-8B46-43AD-874D-D58CD9AA07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6CF0667F-965D-4505-9A12-2DF75F5F87B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552450</xdr:colOff>
      <xdr:row>20</xdr:row>
      <xdr:rowOff>76200</xdr:rowOff>
    </xdr:from>
    <xdr:ext cx="3367845" cy="405432"/>
    <xdr:sp macro="" textlink="">
      <xdr:nvSpPr>
        <xdr:cNvPr id="2" name="TextBox 1">
          <a:extLst>
            <a:ext uri="{FF2B5EF4-FFF2-40B4-BE49-F238E27FC236}">
              <a16:creationId xmlns:a16="http://schemas.microsoft.com/office/drawing/2014/main" id="{51F16D83-A9C0-4F44-84C8-D965422036CF}"/>
            </a:ext>
          </a:extLst>
        </xdr:cNvPr>
        <xdr:cNvSpPr txBox="1"/>
      </xdr:nvSpPr>
      <xdr:spPr>
        <a:xfrm>
          <a:off x="3790950" y="387667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142875</xdr:colOff>
      <xdr:row>20</xdr:row>
      <xdr:rowOff>85725</xdr:rowOff>
    </xdr:from>
    <xdr:ext cx="3367845" cy="405432"/>
    <xdr:sp macro="" textlink="">
      <xdr:nvSpPr>
        <xdr:cNvPr id="2" name="TextBox 1">
          <a:extLst>
            <a:ext uri="{FF2B5EF4-FFF2-40B4-BE49-F238E27FC236}">
              <a16:creationId xmlns:a16="http://schemas.microsoft.com/office/drawing/2014/main" id="{637D0646-2999-4849-886F-74E91B85A0E1}"/>
            </a:ext>
          </a:extLst>
        </xdr:cNvPr>
        <xdr:cNvSpPr txBox="1"/>
      </xdr:nvSpPr>
      <xdr:spPr>
        <a:xfrm>
          <a:off x="1190625" y="389572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54</xdr:row>
      <xdr:rowOff>4762</xdr:rowOff>
    </xdr:from>
    <xdr:to>
      <xdr:col>45</xdr:col>
      <xdr:colOff>0</xdr:colOff>
      <xdr:row>65</xdr:row>
      <xdr:rowOff>0</xdr:rowOff>
    </xdr:to>
    <xdr:graphicFrame macro="">
      <xdr:nvGraphicFramePr>
        <xdr:cNvPr id="2" name="Chart 1">
          <a:extLst>
            <a:ext uri="{FF2B5EF4-FFF2-40B4-BE49-F238E27FC236}">
              <a16:creationId xmlns:a16="http://schemas.microsoft.com/office/drawing/2014/main" id="{2DB62BEB-18FD-4A5E-9487-5973029B66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zWJpTqqGgy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F6F6-09B6-4354-93D7-C7C3DE57EDBF}">
  <sheetPr>
    <tabColor theme="1"/>
  </sheetPr>
  <dimension ref="A1:BB50"/>
  <sheetViews>
    <sheetView tabSelected="1" zoomScaleNormal="100" workbookViewId="0"/>
  </sheetViews>
  <sheetFormatPr defaultColWidth="0" defaultRowHeight="15" zeroHeight="1" x14ac:dyDescent="0.25"/>
  <cols>
    <col min="1" max="46" width="2.85546875" style="1" customWidth="1"/>
    <col min="47" max="52" width="2.85546875" style="1" hidden="1" customWidth="1"/>
    <col min="53" max="54" width="8.5703125" style="1" hidden="1" customWidth="1"/>
    <col min="55" max="16384" width="2.85546875" style="1" hidden="1"/>
  </cols>
  <sheetData>
    <row r="1" spans="1:46"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row>
    <row r="2" spans="1:46" x14ac:dyDescent="0.25">
      <c r="A2" s="40"/>
      <c r="B2" s="291" t="s">
        <v>172</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3"/>
      <c r="AT2" s="40"/>
    </row>
    <row r="3" spans="1:46" x14ac:dyDescent="0.25">
      <c r="A3" s="40"/>
      <c r="B3" s="294"/>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6"/>
      <c r="AT3" s="40"/>
    </row>
    <row r="4" spans="1:46"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row>
    <row r="5" spans="1:46" x14ac:dyDescent="0.25">
      <c r="A5" s="40"/>
      <c r="B5" s="230" t="s">
        <v>70</v>
      </c>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2"/>
      <c r="AT5" s="40"/>
    </row>
    <row r="6" spans="1:46" x14ac:dyDescent="0.2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row>
    <row r="7" spans="1:46" x14ac:dyDescent="0.25">
      <c r="A7" s="40"/>
      <c r="B7" s="285" t="s">
        <v>71</v>
      </c>
      <c r="C7" s="286"/>
      <c r="D7" s="286"/>
      <c r="E7" s="286"/>
      <c r="F7" s="286"/>
      <c r="G7" s="287"/>
      <c r="H7" s="297" t="s">
        <v>72</v>
      </c>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9"/>
      <c r="AT7" s="40"/>
    </row>
    <row r="8" spans="1:46" x14ac:dyDescent="0.25">
      <c r="A8" s="40"/>
      <c r="B8" s="230" t="s">
        <v>73</v>
      </c>
      <c r="C8" s="231"/>
      <c r="D8" s="231"/>
      <c r="E8" s="231"/>
      <c r="F8" s="231"/>
      <c r="G8" s="232"/>
      <c r="H8" s="297" t="s">
        <v>74</v>
      </c>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9"/>
      <c r="AT8" s="40"/>
    </row>
    <row r="9" spans="1:46" x14ac:dyDescent="0.25">
      <c r="A9" s="40"/>
      <c r="B9" s="297" t="s">
        <v>75</v>
      </c>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9"/>
      <c r="AT9" s="40"/>
    </row>
    <row r="10" spans="1:46" x14ac:dyDescent="0.25">
      <c r="A10" s="40"/>
      <c r="B10" s="297" t="s">
        <v>76</v>
      </c>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9"/>
      <c r="AT10" s="40"/>
    </row>
    <row r="11" spans="1:46" x14ac:dyDescent="0.25">
      <c r="A11" s="40"/>
      <c r="B11" s="297" t="s">
        <v>77</v>
      </c>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9"/>
      <c r="AT11" s="40"/>
    </row>
    <row r="12" spans="1:46" x14ac:dyDescent="0.25">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row>
    <row r="13" spans="1:46" x14ac:dyDescent="0.25">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row>
    <row r="14" spans="1:46" x14ac:dyDescent="0.25">
      <c r="A14" s="40"/>
      <c r="B14" s="230" t="s">
        <v>78</v>
      </c>
      <c r="C14" s="231"/>
      <c r="D14" s="231"/>
      <c r="E14" s="231"/>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2"/>
      <c r="AT14" s="40"/>
    </row>
    <row r="15" spans="1:46" x14ac:dyDescent="0.25">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row>
    <row r="16" spans="1:46" ht="15" customHeight="1" x14ac:dyDescent="0.25">
      <c r="A16" s="40"/>
      <c r="B16" s="285" t="s">
        <v>54</v>
      </c>
      <c r="C16" s="286"/>
      <c r="D16" s="286"/>
      <c r="E16" s="286"/>
      <c r="F16" s="286"/>
      <c r="G16" s="287"/>
      <c r="H16" s="300" t="s">
        <v>173</v>
      </c>
      <c r="I16" s="301"/>
      <c r="J16" s="301"/>
      <c r="K16" s="301"/>
      <c r="L16" s="301"/>
      <c r="M16" s="301"/>
      <c r="N16" s="301"/>
      <c r="O16" s="301"/>
      <c r="P16" s="301"/>
      <c r="Q16" s="302"/>
      <c r="R16" s="40"/>
      <c r="S16" s="40"/>
      <c r="T16" s="285" t="s">
        <v>56</v>
      </c>
      <c r="U16" s="286"/>
      <c r="V16" s="286"/>
      <c r="W16" s="286"/>
      <c r="X16" s="286"/>
      <c r="Y16" s="286"/>
      <c r="Z16" s="286"/>
      <c r="AA16" s="286"/>
      <c r="AB16" s="286"/>
      <c r="AC16" s="287"/>
      <c r="AD16" s="40"/>
      <c r="AE16" s="224" t="s">
        <v>88</v>
      </c>
      <c r="AF16" s="225"/>
      <c r="AG16" s="225"/>
      <c r="AH16" s="225"/>
      <c r="AI16" s="225"/>
      <c r="AJ16" s="225"/>
      <c r="AK16" s="225"/>
      <c r="AL16" s="225"/>
      <c r="AM16" s="225"/>
      <c r="AN16" s="225"/>
      <c r="AO16" s="225"/>
      <c r="AP16" s="225"/>
      <c r="AQ16" s="225"/>
      <c r="AR16" s="225"/>
      <c r="AS16" s="226"/>
      <c r="AT16" s="40"/>
    </row>
    <row r="17" spans="1:54" x14ac:dyDescent="0.25">
      <c r="A17" s="40"/>
      <c r="B17" s="40"/>
      <c r="C17" s="40"/>
      <c r="D17" s="40"/>
      <c r="E17" s="40"/>
      <c r="F17" s="40"/>
      <c r="G17" s="40"/>
      <c r="H17" s="40"/>
      <c r="I17" s="40"/>
      <c r="J17" s="40"/>
      <c r="K17" s="40"/>
      <c r="L17" s="40"/>
      <c r="M17" s="40"/>
      <c r="N17" s="40"/>
      <c r="O17" s="40"/>
      <c r="P17" s="40"/>
      <c r="Q17" s="40"/>
      <c r="R17" s="40"/>
      <c r="S17" s="40"/>
      <c r="T17" s="288">
        <v>43466</v>
      </c>
      <c r="U17" s="289"/>
      <c r="V17" s="289"/>
      <c r="W17" s="289"/>
      <c r="X17" s="289"/>
      <c r="Y17" s="289"/>
      <c r="Z17" s="289"/>
      <c r="AA17" s="289"/>
      <c r="AB17" s="289"/>
      <c r="AC17" s="290"/>
      <c r="AD17" s="40"/>
      <c r="AE17" s="227"/>
      <c r="AF17" s="228"/>
      <c r="AG17" s="228"/>
      <c r="AH17" s="228"/>
      <c r="AI17" s="228"/>
      <c r="AJ17" s="228"/>
      <c r="AK17" s="228"/>
      <c r="AL17" s="228"/>
      <c r="AM17" s="228"/>
      <c r="AN17" s="228"/>
      <c r="AO17" s="228"/>
      <c r="AP17" s="228"/>
      <c r="AQ17" s="228"/>
      <c r="AR17" s="228"/>
      <c r="AS17" s="229"/>
      <c r="AT17" s="40"/>
    </row>
    <row r="18" spans="1:54" x14ac:dyDescent="0.25">
      <c r="A18" s="40"/>
      <c r="B18" s="276" t="s">
        <v>87</v>
      </c>
      <c r="C18" s="277"/>
      <c r="D18" s="277"/>
      <c r="E18" s="277"/>
      <c r="F18" s="277"/>
      <c r="G18" s="277"/>
      <c r="H18" s="277"/>
      <c r="I18" s="277"/>
      <c r="J18" s="277"/>
      <c r="K18" s="277"/>
      <c r="L18" s="277"/>
      <c r="M18" s="277"/>
      <c r="N18" s="277"/>
      <c r="O18" s="277"/>
      <c r="P18" s="277"/>
      <c r="Q18" s="278"/>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row>
    <row r="19" spans="1:54" x14ac:dyDescent="0.25">
      <c r="A19" s="40"/>
      <c r="B19" s="279"/>
      <c r="C19" s="280"/>
      <c r="D19" s="280"/>
      <c r="E19" s="280"/>
      <c r="F19" s="280"/>
      <c r="G19" s="280"/>
      <c r="H19" s="280"/>
      <c r="I19" s="280"/>
      <c r="J19" s="280"/>
      <c r="K19" s="280"/>
      <c r="L19" s="280"/>
      <c r="M19" s="280"/>
      <c r="N19" s="280"/>
      <c r="O19" s="280"/>
      <c r="P19" s="280"/>
      <c r="Q19" s="281"/>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row>
    <row r="20" spans="1:54" x14ac:dyDescent="0.25">
      <c r="A20" s="40"/>
      <c r="B20" s="282"/>
      <c r="C20" s="283"/>
      <c r="D20" s="283"/>
      <c r="E20" s="283"/>
      <c r="F20" s="283"/>
      <c r="G20" s="283"/>
      <c r="H20" s="283"/>
      <c r="I20" s="283"/>
      <c r="J20" s="283"/>
      <c r="K20" s="283"/>
      <c r="L20" s="283"/>
      <c r="M20" s="283"/>
      <c r="N20" s="283"/>
      <c r="O20" s="283"/>
      <c r="P20" s="283"/>
      <c r="Q20" s="284"/>
      <c r="R20" s="40"/>
      <c r="S20" s="40"/>
      <c r="T20" s="230" t="s">
        <v>89</v>
      </c>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2"/>
      <c r="AT20" s="40"/>
    </row>
    <row r="21" spans="1:54"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row>
    <row r="22" spans="1:54" x14ac:dyDescent="0.25">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241" t="s">
        <v>92</v>
      </c>
      <c r="AE22" s="241"/>
      <c r="AF22" s="241"/>
      <c r="AG22" s="241"/>
      <c r="AH22" s="241"/>
      <c r="AI22" s="241" t="s">
        <v>92</v>
      </c>
      <c r="AJ22" s="241"/>
      <c r="AK22" s="241"/>
      <c r="AL22" s="241"/>
      <c r="AM22" s="241"/>
      <c r="AN22" s="40"/>
      <c r="AO22" s="40"/>
      <c r="AP22" s="40"/>
      <c r="AQ22" s="40"/>
      <c r="AR22" s="40"/>
      <c r="AS22" s="40"/>
      <c r="AT22" s="40"/>
    </row>
    <row r="23" spans="1:54" ht="15" customHeight="1" x14ac:dyDescent="0.25">
      <c r="A23" s="40"/>
      <c r="B23" s="251" t="s">
        <v>79</v>
      </c>
      <c r="C23" s="252"/>
      <c r="D23" s="252"/>
      <c r="E23" s="252"/>
      <c r="F23" s="252"/>
      <c r="G23" s="252"/>
      <c r="H23" s="252"/>
      <c r="I23" s="252"/>
      <c r="J23" s="252"/>
      <c r="K23" s="252"/>
      <c r="L23" s="252"/>
      <c r="M23" s="252"/>
      <c r="N23" s="252"/>
      <c r="O23" s="252"/>
      <c r="P23" s="252"/>
      <c r="Q23" s="253"/>
      <c r="R23" s="40"/>
      <c r="S23" s="40"/>
      <c r="T23" s="233" t="s">
        <v>90</v>
      </c>
      <c r="U23" s="233"/>
      <c r="V23" s="233"/>
      <c r="W23" s="233"/>
      <c r="X23" s="233"/>
      <c r="Y23" s="233" t="s">
        <v>91</v>
      </c>
      <c r="Z23" s="233"/>
      <c r="AA23" s="233"/>
      <c r="AB23" s="233"/>
      <c r="AC23" s="233"/>
      <c r="AD23" s="234" t="s">
        <v>116</v>
      </c>
      <c r="AE23" s="234"/>
      <c r="AF23" s="234"/>
      <c r="AG23" s="234"/>
      <c r="AH23" s="234"/>
      <c r="AI23" s="266" t="s">
        <v>8</v>
      </c>
      <c r="AJ23" s="266"/>
      <c r="AK23" s="266"/>
      <c r="AL23" s="266"/>
      <c r="AM23" s="266"/>
      <c r="AN23" s="40"/>
      <c r="AO23" s="242" t="s">
        <v>158</v>
      </c>
      <c r="AP23" s="243"/>
      <c r="AQ23" s="243"/>
      <c r="AR23" s="243"/>
      <c r="AS23" s="244"/>
      <c r="AT23" s="40"/>
      <c r="BA23" s="19" t="s">
        <v>119</v>
      </c>
      <c r="BB23" s="19" t="s">
        <v>119</v>
      </c>
    </row>
    <row r="24" spans="1:54" x14ac:dyDescent="0.25">
      <c r="A24" s="40"/>
      <c r="B24" s="254"/>
      <c r="C24" s="255"/>
      <c r="D24" s="255"/>
      <c r="E24" s="255"/>
      <c r="F24" s="255"/>
      <c r="G24" s="255"/>
      <c r="H24" s="255"/>
      <c r="I24" s="255"/>
      <c r="J24" s="255"/>
      <c r="K24" s="255"/>
      <c r="L24" s="255"/>
      <c r="M24" s="255"/>
      <c r="N24" s="255"/>
      <c r="O24" s="255"/>
      <c r="P24" s="255"/>
      <c r="Q24" s="256"/>
      <c r="R24" s="40"/>
      <c r="S24" s="40"/>
      <c r="T24" s="235" t="str">
        <f>'Application Process'!$E$9</f>
        <v>Application</v>
      </c>
      <c r="U24" s="236"/>
      <c r="V24" s="236"/>
      <c r="W24" s="236"/>
      <c r="X24" s="236"/>
      <c r="Y24" s="235" t="str">
        <f>'Application Process'!$J$9</f>
        <v>Reply</v>
      </c>
      <c r="Z24" s="236"/>
      <c r="AA24" s="236"/>
      <c r="AB24" s="236"/>
      <c r="AC24" s="237"/>
      <c r="AD24" s="236">
        <v>5</v>
      </c>
      <c r="AE24" s="236"/>
      <c r="AF24" s="236"/>
      <c r="AG24" s="236"/>
      <c r="AH24" s="237"/>
      <c r="AI24" s="236">
        <v>10</v>
      </c>
      <c r="AJ24" s="236"/>
      <c r="AK24" s="236"/>
      <c r="AL24" s="236"/>
      <c r="AM24" s="237"/>
      <c r="AN24" s="40"/>
      <c r="AO24" s="245"/>
      <c r="AP24" s="246"/>
      <c r="AQ24" s="246"/>
      <c r="AR24" s="246"/>
      <c r="AS24" s="247"/>
      <c r="AT24" s="40"/>
      <c r="BA24" s="2" t="str">
        <f>IF(AND(NOT($AD24=""), $AI24=""), "", IF(OR($AD24="", $AD24&gt;=$AI24), "X", ""))</f>
        <v/>
      </c>
      <c r="BB24" s="3" t="str">
        <f>IF(AND(NOT($AI24=""), $AD24=""), "", IF(OR($AI24="", $AD24&gt;=$AI24), "X", ""))</f>
        <v/>
      </c>
    </row>
    <row r="25" spans="1:54" x14ac:dyDescent="0.25">
      <c r="A25" s="40"/>
      <c r="B25" s="257"/>
      <c r="C25" s="258"/>
      <c r="D25" s="258"/>
      <c r="E25" s="258"/>
      <c r="F25" s="258"/>
      <c r="G25" s="258"/>
      <c r="H25" s="258"/>
      <c r="I25" s="258"/>
      <c r="J25" s="258"/>
      <c r="K25" s="258"/>
      <c r="L25" s="258"/>
      <c r="M25" s="258"/>
      <c r="N25" s="258"/>
      <c r="O25" s="258"/>
      <c r="P25" s="258"/>
      <c r="Q25" s="259"/>
      <c r="R25" s="40"/>
      <c r="S25" s="40"/>
      <c r="T25" s="238" t="str">
        <f>Y24</f>
        <v>Reply</v>
      </c>
      <c r="U25" s="239"/>
      <c r="V25" s="239"/>
      <c r="W25" s="239"/>
      <c r="X25" s="240"/>
      <c r="Y25" s="238" t="s">
        <v>37</v>
      </c>
      <c r="Z25" s="239"/>
      <c r="AA25" s="239"/>
      <c r="AB25" s="239"/>
      <c r="AC25" s="240"/>
      <c r="AD25" s="239">
        <v>5</v>
      </c>
      <c r="AE25" s="239"/>
      <c r="AF25" s="239"/>
      <c r="AG25" s="239"/>
      <c r="AH25" s="240"/>
      <c r="AI25" s="239">
        <v>10</v>
      </c>
      <c r="AJ25" s="239"/>
      <c r="AK25" s="239"/>
      <c r="AL25" s="239"/>
      <c r="AM25" s="240"/>
      <c r="AN25" s="40"/>
      <c r="AO25" s="248"/>
      <c r="AP25" s="249"/>
      <c r="AQ25" s="249"/>
      <c r="AR25" s="249"/>
      <c r="AS25" s="250"/>
      <c r="AT25" s="40"/>
      <c r="BA25" s="38" t="e">
        <f>IF(AND(NOT(#REF!=""),#REF!= ""), "", IF(OR(#REF!="",#REF! &gt;=#REF!), "X", ""))</f>
        <v>#REF!</v>
      </c>
      <c r="BB25" s="39" t="e">
        <f>IF(AND(NOT(#REF!=""),#REF!= ""), "", IF(OR(#REF!="",#REF! &gt;=#REF!), "X", ""))</f>
        <v>#REF!</v>
      </c>
    </row>
    <row r="26" spans="1:54" x14ac:dyDescent="0.25">
      <c r="A26" s="40"/>
      <c r="B26" s="257"/>
      <c r="C26" s="258"/>
      <c r="D26" s="258"/>
      <c r="E26" s="258"/>
      <c r="F26" s="258"/>
      <c r="G26" s="258"/>
      <c r="H26" s="258"/>
      <c r="I26" s="258"/>
      <c r="J26" s="258"/>
      <c r="K26" s="258"/>
      <c r="L26" s="258"/>
      <c r="M26" s="258"/>
      <c r="N26" s="258"/>
      <c r="O26" s="258"/>
      <c r="P26" s="258"/>
      <c r="Q26" s="259"/>
      <c r="R26" s="40"/>
      <c r="S26" s="40"/>
      <c r="T26" s="238" t="str">
        <f>Y25</f>
        <v>1st Interview</v>
      </c>
      <c r="U26" s="239"/>
      <c r="V26" s="239"/>
      <c r="W26" s="239"/>
      <c r="X26" s="240"/>
      <c r="Y26" s="238" t="s">
        <v>38</v>
      </c>
      <c r="Z26" s="239"/>
      <c r="AA26" s="239"/>
      <c r="AB26" s="239"/>
      <c r="AC26" s="240"/>
      <c r="AD26" s="239">
        <v>5</v>
      </c>
      <c r="AE26" s="239"/>
      <c r="AF26" s="239"/>
      <c r="AG26" s="239"/>
      <c r="AH26" s="240"/>
      <c r="AI26" s="239">
        <v>10</v>
      </c>
      <c r="AJ26" s="239"/>
      <c r="AK26" s="239"/>
      <c r="AL26" s="239"/>
      <c r="AM26" s="240"/>
      <c r="AN26" s="40"/>
      <c r="AO26" s="263">
        <v>5</v>
      </c>
      <c r="AP26" s="264"/>
      <c r="AQ26" s="264"/>
      <c r="AR26" s="264"/>
      <c r="AS26" s="265"/>
      <c r="AT26" s="40"/>
      <c r="BA26" s="38" t="str">
        <f>IF(AND(NOT($AD25=""), $AI25=""), "", IF(OR($AD25="", $AD25&gt;=$AI25), "X", ""))</f>
        <v/>
      </c>
      <c r="BB26" s="39" t="str">
        <f>IF(AND(NOT($AI25=""), $AD25=""), "", IF(OR($AI25="", $AD25&gt;=$AI25), "X", ""))</f>
        <v/>
      </c>
    </row>
    <row r="27" spans="1:54" ht="15" customHeight="1" x14ac:dyDescent="0.25">
      <c r="A27" s="40"/>
      <c r="B27" s="257"/>
      <c r="C27" s="258"/>
      <c r="D27" s="258"/>
      <c r="E27" s="258"/>
      <c r="F27" s="258"/>
      <c r="G27" s="258"/>
      <c r="H27" s="258"/>
      <c r="I27" s="258"/>
      <c r="J27" s="258"/>
      <c r="K27" s="258"/>
      <c r="L27" s="258"/>
      <c r="M27" s="258"/>
      <c r="N27" s="258"/>
      <c r="O27" s="258"/>
      <c r="P27" s="258"/>
      <c r="Q27" s="259"/>
      <c r="R27" s="40"/>
      <c r="S27" s="40"/>
      <c r="T27" s="238" t="str">
        <f>Y26</f>
        <v>2nd Interview</v>
      </c>
      <c r="U27" s="239"/>
      <c r="V27" s="239"/>
      <c r="W27" s="239"/>
      <c r="X27" s="240"/>
      <c r="Y27" s="238" t="s">
        <v>39</v>
      </c>
      <c r="Z27" s="239"/>
      <c r="AA27" s="239"/>
      <c r="AB27" s="239"/>
      <c r="AC27" s="240"/>
      <c r="AD27" s="239">
        <v>5</v>
      </c>
      <c r="AE27" s="239"/>
      <c r="AF27" s="239"/>
      <c r="AG27" s="239"/>
      <c r="AH27" s="240"/>
      <c r="AI27" s="239">
        <v>10</v>
      </c>
      <c r="AJ27" s="239"/>
      <c r="AK27" s="239"/>
      <c r="AL27" s="239"/>
      <c r="AM27" s="240"/>
      <c r="AN27" s="40"/>
      <c r="AO27" s="40"/>
      <c r="AP27" s="40"/>
      <c r="AQ27" s="40"/>
      <c r="AR27" s="40"/>
      <c r="AS27" s="40"/>
      <c r="AT27" s="40"/>
      <c r="BA27" s="38" t="e">
        <f>IF(AND(NOT(#REF!=""),#REF!= ""), "", IF(OR(#REF!="",#REF! &gt;=#REF!), "X", ""))</f>
        <v>#REF!</v>
      </c>
      <c r="BB27" s="39" t="e">
        <f>IF(AND(NOT(#REF!=""),#REF!= ""), "", IF(OR(#REF!="",#REF! &gt;=#REF!), "X", ""))</f>
        <v>#REF!</v>
      </c>
    </row>
    <row r="28" spans="1:54" x14ac:dyDescent="0.25">
      <c r="A28" s="40"/>
      <c r="B28" s="260"/>
      <c r="C28" s="261"/>
      <c r="D28" s="261"/>
      <c r="E28" s="261"/>
      <c r="F28" s="261"/>
      <c r="G28" s="261"/>
      <c r="H28" s="261"/>
      <c r="I28" s="261"/>
      <c r="J28" s="261"/>
      <c r="K28" s="261"/>
      <c r="L28" s="261"/>
      <c r="M28" s="261"/>
      <c r="N28" s="261"/>
      <c r="O28" s="261"/>
      <c r="P28" s="261"/>
      <c r="Q28" s="262"/>
      <c r="R28" s="40"/>
      <c r="S28" s="40"/>
      <c r="T28" s="273" t="str">
        <f>Y27</f>
        <v>3rd Interview</v>
      </c>
      <c r="U28" s="274"/>
      <c r="V28" s="274"/>
      <c r="W28" s="274"/>
      <c r="X28" s="275"/>
      <c r="Y28" s="273" t="str">
        <f>'Application Process'!$O$9</f>
        <v>Decision</v>
      </c>
      <c r="Z28" s="274"/>
      <c r="AA28" s="274"/>
      <c r="AB28" s="274"/>
      <c r="AC28" s="275"/>
      <c r="AD28" s="274">
        <v>5</v>
      </c>
      <c r="AE28" s="274"/>
      <c r="AF28" s="274"/>
      <c r="AG28" s="274"/>
      <c r="AH28" s="275"/>
      <c r="AI28" s="274">
        <v>10</v>
      </c>
      <c r="AJ28" s="274"/>
      <c r="AK28" s="274"/>
      <c r="AL28" s="274"/>
      <c r="AM28" s="275"/>
      <c r="AN28" s="40"/>
      <c r="AO28" s="40"/>
      <c r="AP28" s="40"/>
      <c r="AQ28" s="40"/>
      <c r="AR28" s="40"/>
      <c r="AS28" s="40"/>
      <c r="AT28" s="40"/>
      <c r="BA28" s="38" t="str">
        <f>IF(AND(NOT($AD26=""), $AI26=""), "", IF(OR($AD26="", $AD26&gt;=$AI26), "X", ""))</f>
        <v/>
      </c>
      <c r="BB28" s="39" t="str">
        <f>IF(AND(NOT($AI26=""), $AD26=""), "", IF(OR($AI26="", $AD26&gt;=$AI26), "X", ""))</f>
        <v/>
      </c>
    </row>
    <row r="29" spans="1:54" ht="1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BA29" s="38" t="str">
        <f t="shared" ref="BA29" si="0">IF(AND(NOT($AD29=""), $AI29=""), "", IF(OR($AD29="", $AD29&gt;=$AI29), "X", ""))</f>
        <v>X</v>
      </c>
      <c r="BB29" s="39" t="str">
        <f t="shared" ref="BB29" si="1">IF(AND(NOT($AI29=""), $AD29=""), "", IF(OR($AI29="", $AD29&gt;=$AI29), "X", ""))</f>
        <v>X</v>
      </c>
    </row>
    <row r="30" spans="1:54" ht="15" customHeight="1" x14ac:dyDescent="0.25">
      <c r="A30" s="40"/>
      <c r="B30" s="267" t="s">
        <v>80</v>
      </c>
      <c r="C30" s="268"/>
      <c r="D30" s="268"/>
      <c r="E30" s="268"/>
      <c r="F30" s="268"/>
      <c r="G30" s="268"/>
      <c r="H30" s="268"/>
      <c r="I30" s="268"/>
      <c r="J30" s="268"/>
      <c r="K30" s="268"/>
      <c r="L30" s="268"/>
      <c r="M30" s="268"/>
      <c r="N30" s="268"/>
      <c r="O30" s="268"/>
      <c r="P30" s="268"/>
      <c r="Q30" s="269"/>
      <c r="R30" s="40"/>
      <c r="S30" s="40"/>
      <c r="T30" s="224" t="s">
        <v>134</v>
      </c>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6"/>
      <c r="AT30" s="40"/>
      <c r="BA30" s="38" t="str">
        <f>IF(AND(NOT($AD27=""), $AI27=""), "", IF(OR($AD27="", $AD27&gt;=$AI27), "X", ""))</f>
        <v/>
      </c>
      <c r="BB30" s="39" t="str">
        <f>IF(AND(NOT($AI27=""), $AD27=""), "", IF(OR($AI27="", $AD27&gt;=$AI27), "X", ""))</f>
        <v/>
      </c>
    </row>
    <row r="31" spans="1:54" ht="15" customHeight="1" x14ac:dyDescent="0.25">
      <c r="A31" s="40"/>
      <c r="B31" s="270"/>
      <c r="C31" s="271"/>
      <c r="D31" s="271"/>
      <c r="E31" s="271"/>
      <c r="F31" s="271"/>
      <c r="G31" s="271"/>
      <c r="H31" s="271"/>
      <c r="I31" s="271"/>
      <c r="J31" s="271"/>
      <c r="K31" s="271"/>
      <c r="L31" s="271"/>
      <c r="M31" s="271"/>
      <c r="N31" s="271"/>
      <c r="O31" s="271"/>
      <c r="P31" s="271"/>
      <c r="Q31" s="272"/>
      <c r="R31" s="40"/>
      <c r="S31" s="40"/>
      <c r="T31" s="227"/>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9"/>
      <c r="AT31" s="40"/>
      <c r="BA31" s="4" t="str">
        <f>IF(AND(NOT($AD28=""), $AI28=""), "", IF(OR($AD28="", $AD28&gt;=$AI28), "X", ""))</f>
        <v/>
      </c>
      <c r="BB31" s="5" t="str">
        <f>IF(AND(NOT($AI28=""), $AD28=""), "", IF(OR($AI28="", $AD28&gt;=$AI28), "X", ""))</f>
        <v/>
      </c>
    </row>
    <row r="32" spans="1:54"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row>
    <row r="33" spans="1:46"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row>
    <row r="34" spans="1:46"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row>
    <row r="35" spans="1:46" x14ac:dyDescent="0.25">
      <c r="A35" s="40"/>
      <c r="B35" s="251" t="s">
        <v>81</v>
      </c>
      <c r="C35" s="252"/>
      <c r="D35" s="252"/>
      <c r="E35" s="252"/>
      <c r="F35" s="252"/>
      <c r="G35" s="252"/>
      <c r="H35" s="252"/>
      <c r="I35" s="252"/>
      <c r="J35" s="252"/>
      <c r="K35" s="252"/>
      <c r="L35" s="252"/>
      <c r="M35" s="252"/>
      <c r="N35" s="252"/>
      <c r="O35" s="252"/>
      <c r="P35" s="252"/>
      <c r="Q35" s="252"/>
      <c r="R35" s="252"/>
      <c r="S35" s="252"/>
      <c r="T35" s="252"/>
      <c r="U35" s="252"/>
      <c r="V35" s="253"/>
      <c r="W35" s="40"/>
      <c r="X35" s="40"/>
      <c r="Y35" s="251" t="s">
        <v>82</v>
      </c>
      <c r="Z35" s="252"/>
      <c r="AA35" s="252"/>
      <c r="AB35" s="252"/>
      <c r="AC35" s="252"/>
      <c r="AD35" s="252"/>
      <c r="AE35" s="252"/>
      <c r="AF35" s="252"/>
      <c r="AG35" s="252"/>
      <c r="AH35" s="252"/>
      <c r="AI35" s="252"/>
      <c r="AJ35" s="252"/>
      <c r="AK35" s="252"/>
      <c r="AL35" s="252"/>
      <c r="AM35" s="252"/>
      <c r="AN35" s="252"/>
      <c r="AO35" s="252"/>
      <c r="AP35" s="252"/>
      <c r="AQ35" s="252"/>
      <c r="AR35" s="252"/>
      <c r="AS35" s="253"/>
      <c r="AT35" s="40"/>
    </row>
    <row r="36" spans="1:46" x14ac:dyDescent="0.25">
      <c r="A36" s="40"/>
      <c r="B36" s="254"/>
      <c r="C36" s="255"/>
      <c r="D36" s="255"/>
      <c r="E36" s="255"/>
      <c r="F36" s="255"/>
      <c r="G36" s="255"/>
      <c r="H36" s="255"/>
      <c r="I36" s="255"/>
      <c r="J36" s="255"/>
      <c r="K36" s="255"/>
      <c r="L36" s="255"/>
      <c r="M36" s="255"/>
      <c r="N36" s="255"/>
      <c r="O36" s="255"/>
      <c r="P36" s="255"/>
      <c r="Q36" s="255"/>
      <c r="R36" s="255"/>
      <c r="S36" s="255"/>
      <c r="T36" s="255"/>
      <c r="U36" s="255"/>
      <c r="V36" s="256"/>
      <c r="W36" s="40"/>
      <c r="X36" s="40"/>
      <c r="Y36" s="254"/>
      <c r="Z36" s="255"/>
      <c r="AA36" s="255"/>
      <c r="AB36" s="255"/>
      <c r="AC36" s="255"/>
      <c r="AD36" s="255"/>
      <c r="AE36" s="255"/>
      <c r="AF36" s="255"/>
      <c r="AG36" s="255"/>
      <c r="AH36" s="255"/>
      <c r="AI36" s="255"/>
      <c r="AJ36" s="255"/>
      <c r="AK36" s="255"/>
      <c r="AL36" s="255"/>
      <c r="AM36" s="255"/>
      <c r="AN36" s="255"/>
      <c r="AO36" s="255"/>
      <c r="AP36" s="255"/>
      <c r="AQ36" s="255"/>
      <c r="AR36" s="255"/>
      <c r="AS36" s="256"/>
      <c r="AT36" s="40"/>
    </row>
    <row r="37" spans="1:46" x14ac:dyDescent="0.25">
      <c r="A37" s="40"/>
      <c r="B37" s="257"/>
      <c r="C37" s="258"/>
      <c r="D37" s="258"/>
      <c r="E37" s="258"/>
      <c r="F37" s="258"/>
      <c r="G37" s="258"/>
      <c r="H37" s="258"/>
      <c r="I37" s="258"/>
      <c r="J37" s="258"/>
      <c r="K37" s="258"/>
      <c r="L37" s="258"/>
      <c r="M37" s="258"/>
      <c r="N37" s="258"/>
      <c r="O37" s="258"/>
      <c r="P37" s="258"/>
      <c r="Q37" s="258"/>
      <c r="R37" s="258"/>
      <c r="S37" s="258"/>
      <c r="T37" s="258"/>
      <c r="U37" s="258"/>
      <c r="V37" s="259"/>
      <c r="W37" s="40"/>
      <c r="X37" s="40"/>
      <c r="Y37" s="257"/>
      <c r="Z37" s="258"/>
      <c r="AA37" s="258"/>
      <c r="AB37" s="258"/>
      <c r="AC37" s="258"/>
      <c r="AD37" s="258"/>
      <c r="AE37" s="258"/>
      <c r="AF37" s="258"/>
      <c r="AG37" s="258"/>
      <c r="AH37" s="258"/>
      <c r="AI37" s="258"/>
      <c r="AJ37" s="258"/>
      <c r="AK37" s="258"/>
      <c r="AL37" s="258"/>
      <c r="AM37" s="258"/>
      <c r="AN37" s="258"/>
      <c r="AO37" s="258"/>
      <c r="AP37" s="258"/>
      <c r="AQ37" s="258"/>
      <c r="AR37" s="258"/>
      <c r="AS37" s="259"/>
      <c r="AT37" s="40"/>
    </row>
    <row r="38" spans="1:46" x14ac:dyDescent="0.25">
      <c r="A38" s="40"/>
      <c r="B38" s="257"/>
      <c r="C38" s="258"/>
      <c r="D38" s="258"/>
      <c r="E38" s="258"/>
      <c r="F38" s="258"/>
      <c r="G38" s="258"/>
      <c r="H38" s="258"/>
      <c r="I38" s="258"/>
      <c r="J38" s="258"/>
      <c r="K38" s="258"/>
      <c r="L38" s="258"/>
      <c r="M38" s="258"/>
      <c r="N38" s="258"/>
      <c r="O38" s="258"/>
      <c r="P38" s="258"/>
      <c r="Q38" s="258"/>
      <c r="R38" s="258"/>
      <c r="S38" s="258"/>
      <c r="T38" s="258"/>
      <c r="U38" s="258"/>
      <c r="V38" s="259"/>
      <c r="W38" s="40"/>
      <c r="X38" s="40"/>
      <c r="Y38" s="257"/>
      <c r="Z38" s="258"/>
      <c r="AA38" s="258"/>
      <c r="AB38" s="258"/>
      <c r="AC38" s="258"/>
      <c r="AD38" s="258"/>
      <c r="AE38" s="258"/>
      <c r="AF38" s="258"/>
      <c r="AG38" s="258"/>
      <c r="AH38" s="258"/>
      <c r="AI38" s="258"/>
      <c r="AJ38" s="258"/>
      <c r="AK38" s="258"/>
      <c r="AL38" s="258"/>
      <c r="AM38" s="258"/>
      <c r="AN38" s="258"/>
      <c r="AO38" s="258"/>
      <c r="AP38" s="258"/>
      <c r="AQ38" s="258"/>
      <c r="AR38" s="258"/>
      <c r="AS38" s="259"/>
      <c r="AT38" s="40"/>
    </row>
    <row r="39" spans="1:46" x14ac:dyDescent="0.25">
      <c r="A39" s="40"/>
      <c r="B39" s="257"/>
      <c r="C39" s="258"/>
      <c r="D39" s="258"/>
      <c r="E39" s="258"/>
      <c r="F39" s="258"/>
      <c r="G39" s="258"/>
      <c r="H39" s="258"/>
      <c r="I39" s="258"/>
      <c r="J39" s="258"/>
      <c r="K39" s="258"/>
      <c r="L39" s="258"/>
      <c r="M39" s="258"/>
      <c r="N39" s="258"/>
      <c r="O39" s="258"/>
      <c r="P39" s="258"/>
      <c r="Q39" s="258"/>
      <c r="R39" s="258"/>
      <c r="S39" s="258"/>
      <c r="T39" s="258"/>
      <c r="U39" s="258"/>
      <c r="V39" s="259"/>
      <c r="W39" s="40"/>
      <c r="X39" s="40"/>
      <c r="Y39" s="257"/>
      <c r="Z39" s="258"/>
      <c r="AA39" s="258"/>
      <c r="AB39" s="258"/>
      <c r="AC39" s="258"/>
      <c r="AD39" s="258"/>
      <c r="AE39" s="258"/>
      <c r="AF39" s="258"/>
      <c r="AG39" s="258"/>
      <c r="AH39" s="258"/>
      <c r="AI39" s="258"/>
      <c r="AJ39" s="258"/>
      <c r="AK39" s="258"/>
      <c r="AL39" s="258"/>
      <c r="AM39" s="258"/>
      <c r="AN39" s="258"/>
      <c r="AO39" s="258"/>
      <c r="AP39" s="258"/>
      <c r="AQ39" s="258"/>
      <c r="AR39" s="258"/>
      <c r="AS39" s="259"/>
      <c r="AT39" s="40"/>
    </row>
    <row r="40" spans="1:46" x14ac:dyDescent="0.25">
      <c r="A40" s="40"/>
      <c r="B40" s="257"/>
      <c r="C40" s="258"/>
      <c r="D40" s="258"/>
      <c r="E40" s="258"/>
      <c r="F40" s="258"/>
      <c r="G40" s="258"/>
      <c r="H40" s="258"/>
      <c r="I40" s="258"/>
      <c r="J40" s="258"/>
      <c r="K40" s="258"/>
      <c r="L40" s="258"/>
      <c r="M40" s="258"/>
      <c r="N40" s="258"/>
      <c r="O40" s="258"/>
      <c r="P40" s="258"/>
      <c r="Q40" s="258"/>
      <c r="R40" s="258"/>
      <c r="S40" s="258"/>
      <c r="T40" s="258"/>
      <c r="U40" s="258"/>
      <c r="V40" s="259"/>
      <c r="W40" s="40"/>
      <c r="X40" s="40"/>
      <c r="Y40" s="257"/>
      <c r="Z40" s="258"/>
      <c r="AA40" s="258"/>
      <c r="AB40" s="258"/>
      <c r="AC40" s="258"/>
      <c r="AD40" s="258"/>
      <c r="AE40" s="258"/>
      <c r="AF40" s="258"/>
      <c r="AG40" s="258"/>
      <c r="AH40" s="258"/>
      <c r="AI40" s="258"/>
      <c r="AJ40" s="258"/>
      <c r="AK40" s="258"/>
      <c r="AL40" s="258"/>
      <c r="AM40" s="258"/>
      <c r="AN40" s="258"/>
      <c r="AO40" s="258"/>
      <c r="AP40" s="258"/>
      <c r="AQ40" s="258"/>
      <c r="AR40" s="258"/>
      <c r="AS40" s="259"/>
      <c r="AT40" s="40"/>
    </row>
    <row r="41" spans="1:46" x14ac:dyDescent="0.25">
      <c r="A41" s="40"/>
      <c r="B41" s="257"/>
      <c r="C41" s="258"/>
      <c r="D41" s="258"/>
      <c r="E41" s="258"/>
      <c r="F41" s="258"/>
      <c r="G41" s="258"/>
      <c r="H41" s="258"/>
      <c r="I41" s="258"/>
      <c r="J41" s="258"/>
      <c r="K41" s="258"/>
      <c r="L41" s="258"/>
      <c r="M41" s="258"/>
      <c r="N41" s="258"/>
      <c r="O41" s="258"/>
      <c r="P41" s="258"/>
      <c r="Q41" s="258"/>
      <c r="R41" s="258"/>
      <c r="S41" s="258"/>
      <c r="T41" s="258"/>
      <c r="U41" s="258"/>
      <c r="V41" s="259"/>
      <c r="W41" s="40"/>
      <c r="X41" s="40"/>
      <c r="Y41" s="257"/>
      <c r="Z41" s="258"/>
      <c r="AA41" s="258"/>
      <c r="AB41" s="258"/>
      <c r="AC41" s="258"/>
      <c r="AD41" s="258"/>
      <c r="AE41" s="258"/>
      <c r="AF41" s="258"/>
      <c r="AG41" s="258"/>
      <c r="AH41" s="258"/>
      <c r="AI41" s="258"/>
      <c r="AJ41" s="258"/>
      <c r="AK41" s="258"/>
      <c r="AL41" s="258"/>
      <c r="AM41" s="258"/>
      <c r="AN41" s="258"/>
      <c r="AO41" s="258"/>
      <c r="AP41" s="258"/>
      <c r="AQ41" s="258"/>
      <c r="AR41" s="258"/>
      <c r="AS41" s="259"/>
      <c r="AT41" s="40"/>
    </row>
    <row r="42" spans="1:46" x14ac:dyDescent="0.25">
      <c r="A42" s="40"/>
      <c r="B42" s="260"/>
      <c r="C42" s="261"/>
      <c r="D42" s="261"/>
      <c r="E42" s="261"/>
      <c r="F42" s="261"/>
      <c r="G42" s="261"/>
      <c r="H42" s="261"/>
      <c r="I42" s="261"/>
      <c r="J42" s="261"/>
      <c r="K42" s="261"/>
      <c r="L42" s="261"/>
      <c r="M42" s="261"/>
      <c r="N42" s="261"/>
      <c r="O42" s="261"/>
      <c r="P42" s="261"/>
      <c r="Q42" s="261"/>
      <c r="R42" s="261"/>
      <c r="S42" s="261"/>
      <c r="T42" s="261"/>
      <c r="U42" s="261"/>
      <c r="V42" s="262"/>
      <c r="W42" s="40"/>
      <c r="X42" s="40"/>
      <c r="Y42" s="260"/>
      <c r="Z42" s="261"/>
      <c r="AA42" s="261"/>
      <c r="AB42" s="261"/>
      <c r="AC42" s="261"/>
      <c r="AD42" s="261"/>
      <c r="AE42" s="261"/>
      <c r="AF42" s="261"/>
      <c r="AG42" s="261"/>
      <c r="AH42" s="261"/>
      <c r="AI42" s="261"/>
      <c r="AJ42" s="261"/>
      <c r="AK42" s="261"/>
      <c r="AL42" s="261"/>
      <c r="AM42" s="261"/>
      <c r="AN42" s="261"/>
      <c r="AO42" s="261"/>
      <c r="AP42" s="261"/>
      <c r="AQ42" s="261"/>
      <c r="AR42" s="261"/>
      <c r="AS42" s="262"/>
      <c r="AT42" s="40"/>
    </row>
    <row r="43" spans="1:46" x14ac:dyDescent="0.25">
      <c r="A43" s="40"/>
      <c r="B43" s="251" t="s">
        <v>83</v>
      </c>
      <c r="C43" s="252"/>
      <c r="D43" s="252"/>
      <c r="E43" s="252"/>
      <c r="F43" s="252"/>
      <c r="G43" s="252"/>
      <c r="H43" s="252"/>
      <c r="I43" s="252"/>
      <c r="J43" s="252"/>
      <c r="K43" s="252"/>
      <c r="L43" s="252"/>
      <c r="M43" s="252"/>
      <c r="N43" s="252"/>
      <c r="O43" s="252"/>
      <c r="P43" s="252"/>
      <c r="Q43" s="252"/>
      <c r="R43" s="252"/>
      <c r="S43" s="252"/>
      <c r="T43" s="252"/>
      <c r="U43" s="252"/>
      <c r="V43" s="253"/>
      <c r="W43" s="40"/>
      <c r="X43" s="40"/>
      <c r="Y43" s="251" t="s">
        <v>84</v>
      </c>
      <c r="Z43" s="252"/>
      <c r="AA43" s="252"/>
      <c r="AB43" s="252"/>
      <c r="AC43" s="252"/>
      <c r="AD43" s="252"/>
      <c r="AE43" s="252"/>
      <c r="AF43" s="252"/>
      <c r="AG43" s="252"/>
      <c r="AH43" s="252"/>
      <c r="AI43" s="252"/>
      <c r="AJ43" s="252"/>
      <c r="AK43" s="252"/>
      <c r="AL43" s="252"/>
      <c r="AM43" s="252"/>
      <c r="AN43" s="252"/>
      <c r="AO43" s="252"/>
      <c r="AP43" s="252"/>
      <c r="AQ43" s="252"/>
      <c r="AR43" s="252"/>
      <c r="AS43" s="253"/>
      <c r="AT43" s="40"/>
    </row>
    <row r="44" spans="1:46"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row>
    <row r="45" spans="1:46"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row>
    <row r="46" spans="1:46"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row>
    <row r="47" spans="1:46"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row>
    <row r="48" spans="1:46" x14ac:dyDescent="0.25">
      <c r="A48" s="40"/>
      <c r="B48" s="217" t="s">
        <v>85</v>
      </c>
      <c r="C48" s="218"/>
      <c r="D48" s="218"/>
      <c r="E48" s="218"/>
      <c r="F48" s="218"/>
      <c r="G48" s="218"/>
      <c r="H48" s="218"/>
      <c r="I48" s="218"/>
      <c r="J48" s="218"/>
      <c r="K48" s="218"/>
      <c r="L48" s="218"/>
      <c r="M48" s="218"/>
      <c r="N48" s="218"/>
      <c r="O48" s="218"/>
      <c r="P48" s="218"/>
      <c r="Q48" s="218"/>
      <c r="R48" s="218"/>
      <c r="S48" s="218"/>
      <c r="T48" s="218"/>
      <c r="U48" s="218"/>
      <c r="V48" s="219"/>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row>
    <row r="49" spans="1:46" x14ac:dyDescent="0.25">
      <c r="A49" s="40"/>
      <c r="B49" s="220"/>
      <c r="C49" s="221"/>
      <c r="D49" s="221"/>
      <c r="E49" s="221"/>
      <c r="F49" s="221"/>
      <c r="G49" s="221"/>
      <c r="H49" s="221"/>
      <c r="I49" s="221"/>
      <c r="J49" s="221"/>
      <c r="K49" s="221"/>
      <c r="L49" s="221"/>
      <c r="M49" s="221"/>
      <c r="N49" s="221"/>
      <c r="O49" s="221"/>
      <c r="P49" s="221"/>
      <c r="Q49" s="221"/>
      <c r="R49" s="221"/>
      <c r="S49" s="221"/>
      <c r="T49" s="221"/>
      <c r="U49" s="221"/>
      <c r="V49" s="222"/>
      <c r="W49" s="40"/>
      <c r="X49" s="40"/>
      <c r="Y49" s="223" t="s">
        <v>86</v>
      </c>
      <c r="Z49" s="223"/>
      <c r="AA49" s="223"/>
      <c r="AB49" s="223"/>
      <c r="AC49" s="223"/>
      <c r="AD49" s="223"/>
      <c r="AE49" s="223"/>
      <c r="AF49" s="223"/>
      <c r="AG49" s="223"/>
      <c r="AH49" s="223"/>
      <c r="AI49" s="223"/>
      <c r="AJ49" s="223"/>
      <c r="AK49" s="223"/>
      <c r="AL49" s="223"/>
      <c r="AM49" s="223"/>
      <c r="AN49" s="223"/>
      <c r="AO49" s="223"/>
      <c r="AP49" s="223"/>
      <c r="AQ49" s="223"/>
      <c r="AR49" s="223"/>
      <c r="AS49" s="223"/>
      <c r="AT49" s="40"/>
    </row>
    <row r="50" spans="1:46"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row>
  </sheetData>
  <sheetProtection algorithmName="SHA-512" hashValue="aQzQy/LgQ7If+g6Sty8w5Q629YXSA66bYBhovx9akyFMyPEzVweU5jCVLAaO9+wBPQ3/sBuMkbPxXzGyS7W98g==" saltValue="JeChL0vCNK/L2N2NsfGzAQ==" spinCount="100000" sheet="1" objects="1" scenarios="1"/>
  <mergeCells count="57">
    <mergeCell ref="B18:Q20"/>
    <mergeCell ref="T16:AC16"/>
    <mergeCell ref="T17:AC17"/>
    <mergeCell ref="B2:AS3"/>
    <mergeCell ref="B5:AS5"/>
    <mergeCell ref="B7:G7"/>
    <mergeCell ref="H7:AS7"/>
    <mergeCell ref="B8:G8"/>
    <mergeCell ref="H8:AS8"/>
    <mergeCell ref="B9:AS9"/>
    <mergeCell ref="B10:AS10"/>
    <mergeCell ref="B11:AS11"/>
    <mergeCell ref="B14:AS14"/>
    <mergeCell ref="B16:G16"/>
    <mergeCell ref="H16:Q16"/>
    <mergeCell ref="B43:V43"/>
    <mergeCell ref="Y43:AS43"/>
    <mergeCell ref="AD26:AH26"/>
    <mergeCell ref="B30:Q31"/>
    <mergeCell ref="Y27:AC27"/>
    <mergeCell ref="AD27:AH27"/>
    <mergeCell ref="Y28:AC28"/>
    <mergeCell ref="AD28:AH28"/>
    <mergeCell ref="T30:AS31"/>
    <mergeCell ref="AI28:AM28"/>
    <mergeCell ref="B24:Q28"/>
    <mergeCell ref="T27:X27"/>
    <mergeCell ref="T28:X28"/>
    <mergeCell ref="Y26:AC26"/>
    <mergeCell ref="AI22:AM22"/>
    <mergeCell ref="B35:V35"/>
    <mergeCell ref="Y35:AS35"/>
    <mergeCell ref="B36:V42"/>
    <mergeCell ref="Y36:AS42"/>
    <mergeCell ref="B23:Q23"/>
    <mergeCell ref="AI27:AM27"/>
    <mergeCell ref="AO26:AS26"/>
    <mergeCell ref="AI23:AM23"/>
    <mergeCell ref="AI24:AM24"/>
    <mergeCell ref="AI25:AM25"/>
    <mergeCell ref="AI26:AM26"/>
    <mergeCell ref="B48:V49"/>
    <mergeCell ref="Y49:AS49"/>
    <mergeCell ref="AE16:AS17"/>
    <mergeCell ref="T20:AS20"/>
    <mergeCell ref="T23:X23"/>
    <mergeCell ref="Y23:AC23"/>
    <mergeCell ref="AD23:AH23"/>
    <mergeCell ref="T24:X24"/>
    <mergeCell ref="Y24:AC24"/>
    <mergeCell ref="AD24:AH24"/>
    <mergeCell ref="T25:X25"/>
    <mergeCell ref="T26:X26"/>
    <mergeCell ref="Y25:AC25"/>
    <mergeCell ref="AD25:AH25"/>
    <mergeCell ref="AD22:AH22"/>
    <mergeCell ref="AO23:AS25"/>
  </mergeCells>
  <conditionalFormatting sqref="AD24:AH24">
    <cfRule type="expression" dxfId="80" priority="2">
      <formula>$BA24="X"</formula>
    </cfRule>
  </conditionalFormatting>
  <conditionalFormatting sqref="AI24:AM24">
    <cfRule type="expression" dxfId="79" priority="1">
      <formula>$BB24="X"</formula>
    </cfRule>
  </conditionalFormatting>
  <conditionalFormatting sqref="AD25:AH25">
    <cfRule type="expression" dxfId="78" priority="107">
      <formula>$BA26="X"</formula>
    </cfRule>
  </conditionalFormatting>
  <conditionalFormatting sqref="AI25:AM25">
    <cfRule type="expression" dxfId="77" priority="109">
      <formula>$BB26="X"</formula>
    </cfRule>
  </conditionalFormatting>
  <conditionalFormatting sqref="AD26:AH26">
    <cfRule type="expression" dxfId="76" priority="111">
      <formula>$BA28="X"</formula>
    </cfRule>
  </conditionalFormatting>
  <conditionalFormatting sqref="AI26:AM26">
    <cfRule type="expression" dxfId="75" priority="113">
      <formula>$BB28="X"</formula>
    </cfRule>
  </conditionalFormatting>
  <conditionalFormatting sqref="AD27:AH28">
    <cfRule type="expression" dxfId="74" priority="115">
      <formula>$BA30="X"</formula>
    </cfRule>
  </conditionalFormatting>
  <conditionalFormatting sqref="AI27:AM28">
    <cfRule type="expression" dxfId="73" priority="117">
      <formula>$BB30="X"</formula>
    </cfRule>
  </conditionalFormatting>
  <hyperlinks>
    <hyperlink ref="B30:Q31" r:id="rId1" display="Watch the demo on YouTube" xr:uid="{E7D84233-8015-42D4-8EA4-FCB11D15F98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E9059-B349-4047-9EC9-756518C8947A}">
  <sheetPr>
    <tabColor theme="0" tint="-0.499984740745262"/>
  </sheetPr>
  <dimension ref="A1:Z132"/>
  <sheetViews>
    <sheetView zoomScaleNormal="100" workbookViewId="0">
      <pane xSplit="7" ySplit="10" topLeftCell="H11" activePane="bottomRight" state="frozen"/>
      <selection pane="topRight" activeCell="H1" sqref="H1"/>
      <selection pane="bottomLeft" activeCell="A11" sqref="A11"/>
      <selection pane="bottomRight"/>
    </sheetView>
  </sheetViews>
  <sheetFormatPr defaultColWidth="0" defaultRowHeight="15" zeroHeight="1" x14ac:dyDescent="0.25"/>
  <cols>
    <col min="1" max="1" width="2.85546875" style="1" customWidth="1"/>
    <col min="2" max="3" width="22.85546875" style="1" customWidth="1"/>
    <col min="4" max="4" width="28.5703125" style="1" customWidth="1"/>
    <col min="5" max="5" width="17.140625" style="1" customWidth="1"/>
    <col min="6" max="7" width="11.42578125" style="1" customWidth="1"/>
    <col min="8" max="8" width="2.85546875" style="1" customWidth="1"/>
    <col min="9" max="10" width="12.85546875" style="1" customWidth="1"/>
    <col min="11" max="16" width="11.42578125" style="1" customWidth="1"/>
    <col min="17" max="17" width="2.85546875" style="1" customWidth="1"/>
    <col min="18" max="19" width="9.140625" style="1" hidden="1" customWidth="1"/>
    <col min="20" max="20" width="45.7109375" style="1" hidden="1" customWidth="1"/>
    <col min="21" max="21" width="2.85546875" style="1" hidden="1" customWidth="1"/>
    <col min="22" max="22" width="8.5703125" style="1" hidden="1" customWidth="1"/>
    <col min="23" max="23" width="2.85546875" style="1" hidden="1" customWidth="1"/>
    <col min="24" max="24" width="14.28515625" style="1" hidden="1" customWidth="1"/>
    <col min="25" max="25" width="2.7109375" style="1" hidden="1" customWidth="1"/>
    <col min="26" max="26" width="8.5703125" style="1" hidden="1" customWidth="1"/>
    <col min="27" max="16384" width="9.140625" style="1" hidden="1"/>
  </cols>
  <sheetData>
    <row r="1" spans="1:26" x14ac:dyDescent="0.25">
      <c r="A1" s="40"/>
      <c r="B1" s="40"/>
      <c r="C1" s="40"/>
      <c r="D1" s="40"/>
      <c r="E1" s="40"/>
      <c r="F1" s="40"/>
      <c r="G1" s="40"/>
      <c r="H1" s="40"/>
      <c r="I1" s="40"/>
      <c r="J1" s="40"/>
      <c r="K1" s="40"/>
      <c r="L1" s="40"/>
      <c r="M1" s="40"/>
      <c r="N1" s="40"/>
      <c r="O1" s="40"/>
      <c r="P1" s="40"/>
      <c r="Q1" s="40"/>
    </row>
    <row r="2" spans="1:26" ht="14.25" customHeight="1" x14ac:dyDescent="0.25">
      <c r="A2" s="40"/>
      <c r="B2" s="291" t="s">
        <v>9</v>
      </c>
      <c r="C2" s="293"/>
      <c r="D2" s="40"/>
      <c r="E2" s="224" t="s">
        <v>51</v>
      </c>
      <c r="F2" s="225"/>
      <c r="G2" s="226"/>
      <c r="H2" s="40"/>
      <c r="I2" s="40"/>
      <c r="J2" s="40"/>
      <c r="K2" s="40"/>
      <c r="L2" s="40"/>
      <c r="M2" s="40"/>
      <c r="N2" s="40"/>
      <c r="O2" s="40"/>
      <c r="P2" s="40"/>
      <c r="Q2" s="40"/>
    </row>
    <row r="3" spans="1:26" x14ac:dyDescent="0.25">
      <c r="A3" s="40"/>
      <c r="B3" s="294"/>
      <c r="C3" s="296"/>
      <c r="D3" s="40"/>
      <c r="E3" s="304"/>
      <c r="F3" s="305"/>
      <c r="G3" s="306"/>
      <c r="H3" s="40"/>
      <c r="I3" s="40"/>
      <c r="J3" s="40"/>
      <c r="K3" s="40"/>
      <c r="L3" s="40"/>
      <c r="M3" s="40"/>
      <c r="N3" s="40"/>
      <c r="O3" s="40"/>
      <c r="P3" s="40"/>
      <c r="Q3" s="40"/>
    </row>
    <row r="4" spans="1:26" x14ac:dyDescent="0.25">
      <c r="A4" s="40"/>
      <c r="B4" s="307" t="str">
        <f>IF('Intro &amp; Setup'!$H$16="", "", 'Intro &amp; Setup'!$H$16)</f>
        <v>Job Seeker</v>
      </c>
      <c r="C4" s="307"/>
      <c r="D4" s="40"/>
      <c r="E4" s="304"/>
      <c r="F4" s="305"/>
      <c r="G4" s="306"/>
      <c r="H4" s="40"/>
      <c r="I4" s="40"/>
      <c r="J4" s="40"/>
      <c r="K4" s="40"/>
      <c r="L4" s="40"/>
      <c r="M4" s="40"/>
      <c r="N4" s="40"/>
      <c r="O4" s="40"/>
      <c r="P4" s="40"/>
      <c r="Q4" s="40"/>
    </row>
    <row r="5" spans="1:26" x14ac:dyDescent="0.25">
      <c r="A5" s="40"/>
      <c r="B5" s="40"/>
      <c r="C5" s="40"/>
      <c r="D5" s="40"/>
      <c r="E5" s="227"/>
      <c r="F5" s="228"/>
      <c r="G5" s="229"/>
      <c r="H5" s="40"/>
      <c r="I5" s="40"/>
      <c r="J5" s="40"/>
      <c r="K5" s="40"/>
      <c r="L5" s="40"/>
      <c r="M5" s="40"/>
      <c r="N5" s="40"/>
      <c r="O5" s="40"/>
      <c r="P5" s="40"/>
      <c r="Q5" s="40"/>
      <c r="X5" s="19" t="s">
        <v>53</v>
      </c>
    </row>
    <row r="6" spans="1:26" x14ac:dyDescent="0.25">
      <c r="A6" s="40"/>
      <c r="B6" s="40"/>
      <c r="C6" s="40"/>
      <c r="D6" s="40"/>
      <c r="E6" s="40"/>
      <c r="F6" s="40"/>
      <c r="G6" s="40"/>
      <c r="H6" s="40"/>
      <c r="I6" s="230" t="s">
        <v>49</v>
      </c>
      <c r="J6" s="231"/>
      <c r="K6" s="231"/>
      <c r="L6" s="231"/>
      <c r="M6" s="231"/>
      <c r="N6" s="231"/>
      <c r="O6" s="231"/>
      <c r="P6" s="232"/>
      <c r="Q6" s="40"/>
      <c r="X6" s="72">
        <f>'Intro &amp; Setup'!$T$17</f>
        <v>43466</v>
      </c>
    </row>
    <row r="7" spans="1:26" x14ac:dyDescent="0.25">
      <c r="A7" s="40"/>
      <c r="B7" s="303" t="str">
        <f>IF($V$9=0, "", "Duplicate Recruiter - Name combinations")</f>
        <v/>
      </c>
      <c r="C7" s="303"/>
      <c r="D7" s="40"/>
      <c r="E7" s="40"/>
      <c r="F7" s="49" t="str">
        <f>IF($X$9=0, "", "CVs Needed")</f>
        <v/>
      </c>
      <c r="G7" s="40"/>
      <c r="H7" s="40"/>
      <c r="I7" s="61">
        <f>SUM(I$11:I$131)</f>
        <v>3</v>
      </c>
      <c r="J7" s="61">
        <f t="shared" ref="J7:P7" ca="1" si="0">SUM(J$11:J$131)</f>
        <v>0</v>
      </c>
      <c r="K7" s="61">
        <f t="shared" ca="1" si="0"/>
        <v>1</v>
      </c>
      <c r="L7" s="61">
        <f t="shared" ca="1" si="0"/>
        <v>0</v>
      </c>
      <c r="M7" s="61">
        <f t="shared" ca="1" si="0"/>
        <v>0</v>
      </c>
      <c r="N7" s="61">
        <f t="shared" ca="1" si="0"/>
        <v>2</v>
      </c>
      <c r="O7" s="61">
        <f t="shared" ca="1" si="0"/>
        <v>0</v>
      </c>
      <c r="P7" s="61">
        <f t="shared" ca="1" si="0"/>
        <v>0</v>
      </c>
      <c r="Q7" s="40"/>
    </row>
    <row r="8" spans="1:26" x14ac:dyDescent="0.25">
      <c r="A8" s="40"/>
      <c r="B8" s="40"/>
      <c r="C8" s="40"/>
      <c r="D8" s="40"/>
      <c r="E8" s="40"/>
      <c r="F8" s="55" t="s">
        <v>33</v>
      </c>
      <c r="G8" s="40"/>
      <c r="H8" s="40"/>
      <c r="I8" s="40"/>
      <c r="J8" s="110" t="s">
        <v>50</v>
      </c>
      <c r="K8" s="63" t="s">
        <v>50</v>
      </c>
      <c r="L8" s="64" t="s">
        <v>50</v>
      </c>
      <c r="M8" s="152" t="s">
        <v>50</v>
      </c>
      <c r="N8" s="65" t="s">
        <v>50</v>
      </c>
      <c r="O8" s="62" t="s">
        <v>50</v>
      </c>
      <c r="P8" s="77" t="s">
        <v>50</v>
      </c>
      <c r="Q8" s="40"/>
    </row>
    <row r="9" spans="1:26" x14ac:dyDescent="0.25">
      <c r="A9" s="40"/>
      <c r="B9" s="6" t="s">
        <v>0</v>
      </c>
      <c r="C9" s="8" t="s">
        <v>3</v>
      </c>
      <c r="D9" s="7" t="s">
        <v>1</v>
      </c>
      <c r="E9" s="7" t="s">
        <v>2</v>
      </c>
      <c r="F9" s="7" t="s">
        <v>4</v>
      </c>
      <c r="G9" s="8" t="s">
        <v>11</v>
      </c>
      <c r="H9" s="40"/>
      <c r="I9" s="9" t="s">
        <v>12</v>
      </c>
      <c r="J9" s="10" t="str">
        <f>'Job Database'!$Y$2</f>
        <v>Declined</v>
      </c>
      <c r="K9" s="10" t="str">
        <f>'Job Database'!$Y$3</f>
        <v>Successful</v>
      </c>
      <c r="L9" s="10" t="str">
        <f>'Job Database'!$Y$4</f>
        <v>Active</v>
      </c>
      <c r="M9" s="10" t="str">
        <f>'Job Database'!$Y$5</f>
        <v>Action</v>
      </c>
      <c r="N9" s="10" t="str">
        <f>'Job Database'!$Y$6</f>
        <v>Stale</v>
      </c>
      <c r="O9" s="10" t="str">
        <f>'Job Database'!$Y$7</f>
        <v>Denied</v>
      </c>
      <c r="P9" s="11" t="str">
        <f>'Job Database'!$Y$8</f>
        <v>Untracked</v>
      </c>
      <c r="Q9" s="40"/>
      <c r="V9" s="60">
        <f>COUNTIF($V$11:$V$131, "X")</f>
        <v>0</v>
      </c>
      <c r="X9" s="60">
        <f>COUNTIF($X$11:$X$131, "X")</f>
        <v>0</v>
      </c>
    </row>
    <row r="10" spans="1:26" x14ac:dyDescent="0.25">
      <c r="A10" s="40"/>
      <c r="B10" s="20"/>
      <c r="C10" s="22"/>
      <c r="D10" s="21"/>
      <c r="E10" s="21"/>
      <c r="F10" s="21"/>
      <c r="G10" s="22"/>
      <c r="H10" s="40"/>
      <c r="I10" s="12"/>
      <c r="J10" s="13"/>
      <c r="K10" s="13"/>
      <c r="L10" s="13"/>
      <c r="M10" s="13"/>
      <c r="N10" s="13"/>
      <c r="O10" s="13"/>
      <c r="P10" s="14"/>
      <c r="Q10" s="40"/>
      <c r="T10" s="19" t="s">
        <v>47</v>
      </c>
      <c r="V10" s="19" t="s">
        <v>48</v>
      </c>
      <c r="X10" s="19" t="s">
        <v>52</v>
      </c>
      <c r="Z10" s="19"/>
    </row>
    <row r="11" spans="1:26" x14ac:dyDescent="0.25">
      <c r="A11" s="40"/>
      <c r="B11" s="23" t="s">
        <v>174</v>
      </c>
      <c r="C11" s="36" t="s">
        <v>177</v>
      </c>
      <c r="D11" s="26"/>
      <c r="E11" s="28">
        <v>7501234567</v>
      </c>
      <c r="F11" s="33">
        <v>43497</v>
      </c>
      <c r="G11" s="36"/>
      <c r="H11" s="40"/>
      <c r="I11" s="2">
        <f>IF($T11="", "", COUNTIF('Job Database'!$H$11:$H$3035, $T11))</f>
        <v>1</v>
      </c>
      <c r="J11" s="108">
        <f ca="1">IF($T11="", "", COUNTIF('Job Database'!$Y$11:$Y$3035, CONCATENATE($T11, " - ", J$9)))</f>
        <v>0</v>
      </c>
      <c r="K11" s="66">
        <f ca="1">IF($T11="", "", COUNTIF('Job Database'!$Y$11:$Y$3035, CONCATENATE($T11, " - ", K$9)))</f>
        <v>1</v>
      </c>
      <c r="L11" s="66">
        <f ca="1">IF($T11="", "", COUNTIF('Job Database'!$Y$11:$Y$3035, CONCATENATE($T11, " - ", L$9)))</f>
        <v>0</v>
      </c>
      <c r="M11" s="114">
        <f ca="1">IF($T11="", "", COUNTIF('Job Database'!$Y$11:$Y$3035, CONCATENATE($T11, " - ", M$9)))</f>
        <v>0</v>
      </c>
      <c r="N11" s="66">
        <f ca="1">IF($T11="", "", COUNTIF('Job Database'!$Y$11:$Y$3035, CONCATENATE($T11, " - ", N$9)))</f>
        <v>0</v>
      </c>
      <c r="O11" s="66">
        <f ca="1">IF($T11="", "", COUNTIF('Job Database'!$Y$11:$Y$3035, CONCATENATE($T11, " - ", O$9)))</f>
        <v>0</v>
      </c>
      <c r="P11" s="67">
        <f ca="1">IF($T11="", "", COUNTIF('Job Database'!$Y$11:$Y$3035, CONCATENATE($T11, " - ", P$9)))</f>
        <v>0</v>
      </c>
      <c r="Q11" s="40"/>
      <c r="T11" s="57" t="str">
        <f>IF(AND($B11="", $C11=""), "", IF($B11="", $C11, IF($C11="", $B11, CONCATENATE($B11, " - ", $C11))))</f>
        <v>Recruiter 1 - Jim Smith</v>
      </c>
      <c r="V11" s="15" t="str">
        <f>IF($T11="", "", IF(COUNTIF($T$11:$T$131, $T11)&gt;1, "X", ""))</f>
        <v/>
      </c>
      <c r="X11" s="15" t="str">
        <f>IF($T11="", "", IF($F11&lt;$X$6, "X", ""))</f>
        <v/>
      </c>
    </row>
    <row r="12" spans="1:26" x14ac:dyDescent="0.25">
      <c r="A12" s="40"/>
      <c r="B12" s="24" t="s">
        <v>175</v>
      </c>
      <c r="C12" s="37" t="s">
        <v>178</v>
      </c>
      <c r="D12" s="27"/>
      <c r="E12" s="29">
        <v>7502345678</v>
      </c>
      <c r="F12" s="34">
        <v>43525</v>
      </c>
      <c r="G12" s="37"/>
      <c r="H12" s="40"/>
      <c r="I12" s="38">
        <f>IF($T12="", "", COUNTIF('Job Database'!$H$11:$H$3035, $T12))</f>
        <v>1</v>
      </c>
      <c r="J12" s="104">
        <f ca="1">IF($T12="", "", COUNTIF('Job Database'!$Y$11:$Y$3035, CONCATENATE($T12, " - ", J$9)))</f>
        <v>0</v>
      </c>
      <c r="K12" s="68">
        <f ca="1">IF($T12="", "", COUNTIF('Job Database'!$Y$11:$Y$3035, CONCATENATE($T12, " - ", K$9)))</f>
        <v>0</v>
      </c>
      <c r="L12" s="68">
        <f ca="1">IF($T12="", "", COUNTIF('Job Database'!$Y$11:$Y$3035, CONCATENATE($T12, " - ", L$9)))</f>
        <v>0</v>
      </c>
      <c r="M12" s="115">
        <f ca="1">IF($T12="", "", COUNTIF('Job Database'!$Y$11:$Y$3035, CONCATENATE($T12, " - ", M$9)))</f>
        <v>0</v>
      </c>
      <c r="N12" s="68">
        <f ca="1">IF($T12="", "", COUNTIF('Job Database'!$Y$11:$Y$3035, CONCATENATE($T12, " - ", N$9)))</f>
        <v>1</v>
      </c>
      <c r="O12" s="68">
        <f ca="1">IF($T12="", "", COUNTIF('Job Database'!$Y$11:$Y$3035, CONCATENATE($T12, " - ", O$9)))</f>
        <v>0</v>
      </c>
      <c r="P12" s="69">
        <f ca="1">IF($T12="", "", COUNTIF('Job Database'!$Y$11:$Y$3035, CONCATENATE($T12, " - ", P$9)))</f>
        <v>0</v>
      </c>
      <c r="Q12" s="40"/>
      <c r="T12" s="58" t="str">
        <f t="shared" ref="T12:T75" si="1">IF(AND($B12="", $C12=""), "", IF($B12="", $C12, IF($C12="", $B12, CONCATENATE($B12, " - ", $C12))))</f>
        <v>Recruiter 2 - Sally Green</v>
      </c>
      <c r="V12" s="41" t="str">
        <f t="shared" ref="V12:V75" si="2">IF($T12="", "", IF(COUNTIF($T$11:$T$131, $T12)&gt;1, "X", ""))</f>
        <v/>
      </c>
      <c r="X12" s="41" t="str">
        <f t="shared" ref="X12:X75" si="3">IF($T12="", "", IF($F12&lt;$X$6, "X", ""))</f>
        <v/>
      </c>
    </row>
    <row r="13" spans="1:26" x14ac:dyDescent="0.25">
      <c r="A13" s="40"/>
      <c r="B13" s="24" t="s">
        <v>176</v>
      </c>
      <c r="C13" s="37" t="s">
        <v>179</v>
      </c>
      <c r="D13" s="27"/>
      <c r="E13" s="29">
        <v>7503456789</v>
      </c>
      <c r="F13" s="34">
        <v>43556</v>
      </c>
      <c r="G13" s="37"/>
      <c r="H13" s="40"/>
      <c r="I13" s="38">
        <f>IF($T13="", "", COUNTIF('Job Database'!$H$11:$H$3035, $T13))</f>
        <v>1</v>
      </c>
      <c r="J13" s="104">
        <f ca="1">IF($T13="", "", COUNTIF('Job Database'!$Y$11:$Y$3035, CONCATENATE($T13, " - ", J$9)))</f>
        <v>0</v>
      </c>
      <c r="K13" s="68">
        <f ca="1">IF($T13="", "", COUNTIF('Job Database'!$Y$11:$Y$3035, CONCATENATE($T13, " - ", K$9)))</f>
        <v>0</v>
      </c>
      <c r="L13" s="68">
        <f ca="1">IF($T13="", "", COUNTIF('Job Database'!$Y$11:$Y$3035, CONCATENATE($T13, " - ", L$9)))</f>
        <v>0</v>
      </c>
      <c r="M13" s="115">
        <f ca="1">IF($T13="", "", COUNTIF('Job Database'!$Y$11:$Y$3035, CONCATENATE($T13, " - ", M$9)))</f>
        <v>0</v>
      </c>
      <c r="N13" s="68">
        <f ca="1">IF($T13="", "", COUNTIF('Job Database'!$Y$11:$Y$3035, CONCATENATE($T13, " - ", N$9)))</f>
        <v>1</v>
      </c>
      <c r="O13" s="68">
        <f ca="1">IF($T13="", "", COUNTIF('Job Database'!$Y$11:$Y$3035, CONCATENATE($T13, " - ", O$9)))</f>
        <v>0</v>
      </c>
      <c r="P13" s="69">
        <f ca="1">IF($T13="", "", COUNTIF('Job Database'!$Y$11:$Y$3035, CONCATENATE($T13, " - ", P$9)))</f>
        <v>0</v>
      </c>
      <c r="Q13" s="40"/>
      <c r="T13" s="58" t="str">
        <f t="shared" si="1"/>
        <v>Recruiter 3 - Andy Jones</v>
      </c>
      <c r="V13" s="41" t="str">
        <f t="shared" si="2"/>
        <v/>
      </c>
      <c r="X13" s="41" t="str">
        <f t="shared" si="3"/>
        <v/>
      </c>
    </row>
    <row r="14" spans="1:26" x14ac:dyDescent="0.25">
      <c r="A14" s="40"/>
      <c r="B14" s="24"/>
      <c r="C14" s="37"/>
      <c r="D14" s="27"/>
      <c r="E14" s="29"/>
      <c r="F14" s="34"/>
      <c r="G14" s="37"/>
      <c r="H14" s="40"/>
      <c r="I14" s="38" t="str">
        <f>IF($T14="", "", COUNTIF('Job Database'!$H$11:$H$3035, $T14))</f>
        <v/>
      </c>
      <c r="J14" s="104" t="str">
        <f>IF($T14="", "", COUNTIF('Job Database'!$Y$11:$Y$3035, CONCATENATE($T14, " - ", J$9)))</f>
        <v/>
      </c>
      <c r="K14" s="68" t="str">
        <f>IF($T14="", "", COUNTIF('Job Database'!$Y$11:$Y$3035, CONCATENATE($T14, " - ", K$9)))</f>
        <v/>
      </c>
      <c r="L14" s="68" t="str">
        <f>IF($T14="", "", COUNTIF('Job Database'!$Y$11:$Y$3035, CONCATENATE($T14, " - ", L$9)))</f>
        <v/>
      </c>
      <c r="M14" s="115" t="str">
        <f>IF($T14="", "", COUNTIF('Job Database'!$Y$11:$Y$3035, CONCATENATE($T14, " - ", M$9)))</f>
        <v/>
      </c>
      <c r="N14" s="68" t="str">
        <f>IF($T14="", "", COUNTIF('Job Database'!$Y$11:$Y$3035, CONCATENATE($T14, " - ", N$9)))</f>
        <v/>
      </c>
      <c r="O14" s="68" t="str">
        <f>IF($T14="", "", COUNTIF('Job Database'!$Y$11:$Y$3035, CONCATENATE($T14, " - ", O$9)))</f>
        <v/>
      </c>
      <c r="P14" s="69" t="str">
        <f>IF($T14="", "", COUNTIF('Job Database'!$Y$11:$Y$3035, CONCATENATE($T14, " - ", P$9)))</f>
        <v/>
      </c>
      <c r="Q14" s="40"/>
      <c r="T14" s="58" t="str">
        <f t="shared" si="1"/>
        <v/>
      </c>
      <c r="V14" s="41" t="str">
        <f t="shared" si="2"/>
        <v/>
      </c>
      <c r="X14" s="41" t="str">
        <f t="shared" si="3"/>
        <v/>
      </c>
    </row>
    <row r="15" spans="1:26" x14ac:dyDescent="0.25">
      <c r="A15" s="40"/>
      <c r="B15" s="24"/>
      <c r="C15" s="37"/>
      <c r="D15" s="27"/>
      <c r="E15" s="29"/>
      <c r="F15" s="34"/>
      <c r="G15" s="37"/>
      <c r="H15" s="40"/>
      <c r="I15" s="38" t="str">
        <f>IF($T15="", "", COUNTIF('Job Database'!$H$11:$H$3035, $T15))</f>
        <v/>
      </c>
      <c r="J15" s="104" t="str">
        <f>IF($T15="", "", COUNTIF('Job Database'!$Y$11:$Y$3035, CONCATENATE($T15, " - ", J$9)))</f>
        <v/>
      </c>
      <c r="K15" s="68" t="str">
        <f>IF($T15="", "", COUNTIF('Job Database'!$Y$11:$Y$3035, CONCATENATE($T15, " - ", K$9)))</f>
        <v/>
      </c>
      <c r="L15" s="68" t="str">
        <f>IF($T15="", "", COUNTIF('Job Database'!$Y$11:$Y$3035, CONCATENATE($T15, " - ", L$9)))</f>
        <v/>
      </c>
      <c r="M15" s="115" t="str">
        <f>IF($T15="", "", COUNTIF('Job Database'!$Y$11:$Y$3035, CONCATENATE($T15, " - ", M$9)))</f>
        <v/>
      </c>
      <c r="N15" s="68" t="str">
        <f>IF($T15="", "", COUNTIF('Job Database'!$Y$11:$Y$3035, CONCATENATE($T15, " - ", N$9)))</f>
        <v/>
      </c>
      <c r="O15" s="68" t="str">
        <f>IF($T15="", "", COUNTIF('Job Database'!$Y$11:$Y$3035, CONCATENATE($T15, " - ", O$9)))</f>
        <v/>
      </c>
      <c r="P15" s="69" t="str">
        <f>IF($T15="", "", COUNTIF('Job Database'!$Y$11:$Y$3035, CONCATENATE($T15, " - ", P$9)))</f>
        <v/>
      </c>
      <c r="Q15" s="40"/>
      <c r="T15" s="58" t="str">
        <f t="shared" si="1"/>
        <v/>
      </c>
      <c r="V15" s="41" t="str">
        <f t="shared" si="2"/>
        <v/>
      </c>
      <c r="X15" s="41" t="str">
        <f t="shared" si="3"/>
        <v/>
      </c>
    </row>
    <row r="16" spans="1:26" x14ac:dyDescent="0.25">
      <c r="A16" s="40"/>
      <c r="B16" s="24"/>
      <c r="C16" s="37"/>
      <c r="D16" s="27"/>
      <c r="E16" s="29"/>
      <c r="F16" s="34"/>
      <c r="G16" s="37"/>
      <c r="H16" s="40"/>
      <c r="I16" s="38" t="str">
        <f>IF($T16="", "", COUNTIF('Job Database'!$H$11:$H$3035, $T16))</f>
        <v/>
      </c>
      <c r="J16" s="104" t="str">
        <f>IF($T16="", "", COUNTIF('Job Database'!$Y$11:$Y$3035, CONCATENATE($T16, " - ", J$9)))</f>
        <v/>
      </c>
      <c r="K16" s="68" t="str">
        <f>IF($T16="", "", COUNTIF('Job Database'!$Y$11:$Y$3035, CONCATENATE($T16, " - ", K$9)))</f>
        <v/>
      </c>
      <c r="L16" s="68" t="str">
        <f>IF($T16="", "", COUNTIF('Job Database'!$Y$11:$Y$3035, CONCATENATE($T16, " - ", L$9)))</f>
        <v/>
      </c>
      <c r="M16" s="115" t="str">
        <f>IF($T16="", "", COUNTIF('Job Database'!$Y$11:$Y$3035, CONCATENATE($T16, " - ", M$9)))</f>
        <v/>
      </c>
      <c r="N16" s="68" t="str">
        <f>IF($T16="", "", COUNTIF('Job Database'!$Y$11:$Y$3035, CONCATENATE($T16, " - ", N$9)))</f>
        <v/>
      </c>
      <c r="O16" s="68" t="str">
        <f>IF($T16="", "", COUNTIF('Job Database'!$Y$11:$Y$3035, CONCATENATE($T16, " - ", O$9)))</f>
        <v/>
      </c>
      <c r="P16" s="69" t="str">
        <f>IF($T16="", "", COUNTIF('Job Database'!$Y$11:$Y$3035, CONCATENATE($T16, " - ", P$9)))</f>
        <v/>
      </c>
      <c r="Q16" s="40"/>
      <c r="T16" s="58" t="str">
        <f t="shared" si="1"/>
        <v/>
      </c>
      <c r="V16" s="41" t="str">
        <f t="shared" si="2"/>
        <v/>
      </c>
      <c r="X16" s="41" t="str">
        <f t="shared" si="3"/>
        <v/>
      </c>
    </row>
    <row r="17" spans="1:24" x14ac:dyDescent="0.25">
      <c r="A17" s="40"/>
      <c r="B17" s="24"/>
      <c r="C17" s="37"/>
      <c r="D17" s="27"/>
      <c r="E17" s="29"/>
      <c r="F17" s="34"/>
      <c r="G17" s="37"/>
      <c r="H17" s="40"/>
      <c r="I17" s="38" t="str">
        <f>IF($T17="", "", COUNTIF('Job Database'!$H$11:$H$3035, $T17))</f>
        <v/>
      </c>
      <c r="J17" s="104" t="str">
        <f>IF($T17="", "", COUNTIF('Job Database'!$Y$11:$Y$3035, CONCATENATE($T17, " - ", J$9)))</f>
        <v/>
      </c>
      <c r="K17" s="68" t="str">
        <f>IF($T17="", "", COUNTIF('Job Database'!$Y$11:$Y$3035, CONCATENATE($T17, " - ", K$9)))</f>
        <v/>
      </c>
      <c r="L17" s="68" t="str">
        <f>IF($T17="", "", COUNTIF('Job Database'!$Y$11:$Y$3035, CONCATENATE($T17, " - ", L$9)))</f>
        <v/>
      </c>
      <c r="M17" s="115" t="str">
        <f>IF($T17="", "", COUNTIF('Job Database'!$Y$11:$Y$3035, CONCATENATE($T17, " - ", M$9)))</f>
        <v/>
      </c>
      <c r="N17" s="68" t="str">
        <f>IF($T17="", "", COUNTIF('Job Database'!$Y$11:$Y$3035, CONCATENATE($T17, " - ", N$9)))</f>
        <v/>
      </c>
      <c r="O17" s="68" t="str">
        <f>IF($T17="", "", COUNTIF('Job Database'!$Y$11:$Y$3035, CONCATENATE($T17, " - ", O$9)))</f>
        <v/>
      </c>
      <c r="P17" s="69" t="str">
        <f>IF($T17="", "", COUNTIF('Job Database'!$Y$11:$Y$3035, CONCATENATE($T17, " - ", P$9)))</f>
        <v/>
      </c>
      <c r="Q17" s="40"/>
      <c r="T17" s="58" t="str">
        <f t="shared" si="1"/>
        <v/>
      </c>
      <c r="V17" s="41" t="str">
        <f t="shared" si="2"/>
        <v/>
      </c>
      <c r="X17" s="41" t="str">
        <f t="shared" si="3"/>
        <v/>
      </c>
    </row>
    <row r="18" spans="1:24" x14ac:dyDescent="0.25">
      <c r="A18" s="40"/>
      <c r="B18" s="24"/>
      <c r="C18" s="37"/>
      <c r="D18" s="27"/>
      <c r="E18" s="29"/>
      <c r="F18" s="34"/>
      <c r="G18" s="37"/>
      <c r="H18" s="40"/>
      <c r="I18" s="38" t="str">
        <f>IF($T18="", "", COUNTIF('Job Database'!$H$11:$H$3035, $T18))</f>
        <v/>
      </c>
      <c r="J18" s="104" t="str">
        <f>IF($T18="", "", COUNTIF('Job Database'!$Y$11:$Y$3035, CONCATENATE($T18, " - ", J$9)))</f>
        <v/>
      </c>
      <c r="K18" s="68" t="str">
        <f>IF($T18="", "", COUNTIF('Job Database'!$Y$11:$Y$3035, CONCATENATE($T18, " - ", K$9)))</f>
        <v/>
      </c>
      <c r="L18" s="68" t="str">
        <f>IF($T18="", "", COUNTIF('Job Database'!$Y$11:$Y$3035, CONCATENATE($T18, " - ", L$9)))</f>
        <v/>
      </c>
      <c r="M18" s="115" t="str">
        <f>IF($T18="", "", COUNTIF('Job Database'!$Y$11:$Y$3035, CONCATENATE($T18, " - ", M$9)))</f>
        <v/>
      </c>
      <c r="N18" s="68" t="str">
        <f>IF($T18="", "", COUNTIF('Job Database'!$Y$11:$Y$3035, CONCATENATE($T18, " - ", N$9)))</f>
        <v/>
      </c>
      <c r="O18" s="68" t="str">
        <f>IF($T18="", "", COUNTIF('Job Database'!$Y$11:$Y$3035, CONCATENATE($T18, " - ", O$9)))</f>
        <v/>
      </c>
      <c r="P18" s="69" t="str">
        <f>IF($T18="", "", COUNTIF('Job Database'!$Y$11:$Y$3035, CONCATENATE($T18, " - ", P$9)))</f>
        <v/>
      </c>
      <c r="Q18" s="40"/>
      <c r="T18" s="58" t="str">
        <f t="shared" si="1"/>
        <v/>
      </c>
      <c r="V18" s="41" t="str">
        <f t="shared" si="2"/>
        <v/>
      </c>
      <c r="X18" s="41" t="str">
        <f t="shared" si="3"/>
        <v/>
      </c>
    </row>
    <row r="19" spans="1:24" x14ac:dyDescent="0.25">
      <c r="A19" s="40"/>
      <c r="B19" s="24"/>
      <c r="C19" s="37"/>
      <c r="D19" s="27"/>
      <c r="E19" s="29"/>
      <c r="F19" s="34"/>
      <c r="G19" s="37"/>
      <c r="H19" s="40"/>
      <c r="I19" s="38" t="str">
        <f>IF($T19="", "", COUNTIF('Job Database'!$H$11:$H$3035, $T19))</f>
        <v/>
      </c>
      <c r="J19" s="104" t="str">
        <f>IF($T19="", "", COUNTIF('Job Database'!$Y$11:$Y$3035, CONCATENATE($T19, " - ", J$9)))</f>
        <v/>
      </c>
      <c r="K19" s="68" t="str">
        <f>IF($T19="", "", COUNTIF('Job Database'!$Y$11:$Y$3035, CONCATENATE($T19, " - ", K$9)))</f>
        <v/>
      </c>
      <c r="L19" s="68" t="str">
        <f>IF($T19="", "", COUNTIF('Job Database'!$Y$11:$Y$3035, CONCATENATE($T19, " - ", L$9)))</f>
        <v/>
      </c>
      <c r="M19" s="115" t="str">
        <f>IF($T19="", "", COUNTIF('Job Database'!$Y$11:$Y$3035, CONCATENATE($T19, " - ", M$9)))</f>
        <v/>
      </c>
      <c r="N19" s="68" t="str">
        <f>IF($T19="", "", COUNTIF('Job Database'!$Y$11:$Y$3035, CONCATENATE($T19, " - ", N$9)))</f>
        <v/>
      </c>
      <c r="O19" s="68" t="str">
        <f>IF($T19="", "", COUNTIF('Job Database'!$Y$11:$Y$3035, CONCATENATE($T19, " - ", O$9)))</f>
        <v/>
      </c>
      <c r="P19" s="69" t="str">
        <f>IF($T19="", "", COUNTIF('Job Database'!$Y$11:$Y$3035, CONCATENATE($T19, " - ", P$9)))</f>
        <v/>
      </c>
      <c r="Q19" s="40"/>
      <c r="T19" s="58" t="str">
        <f t="shared" si="1"/>
        <v/>
      </c>
      <c r="V19" s="41" t="str">
        <f t="shared" si="2"/>
        <v/>
      </c>
      <c r="X19" s="41" t="str">
        <f t="shared" si="3"/>
        <v/>
      </c>
    </row>
    <row r="20" spans="1:24" x14ac:dyDescent="0.25">
      <c r="A20" s="40"/>
      <c r="B20" s="24"/>
      <c r="C20" s="37"/>
      <c r="D20" s="27"/>
      <c r="E20" s="29"/>
      <c r="F20" s="34"/>
      <c r="G20" s="37"/>
      <c r="H20" s="40"/>
      <c r="I20" s="38" t="str">
        <f>IF($T20="", "", COUNTIF('Job Database'!$H$11:$H$3035, $T20))</f>
        <v/>
      </c>
      <c r="J20" s="104" t="str">
        <f>IF($T20="", "", COUNTIF('Job Database'!$Y$11:$Y$3035, CONCATENATE($T20, " - ", J$9)))</f>
        <v/>
      </c>
      <c r="K20" s="68" t="str">
        <f>IF($T20="", "", COUNTIF('Job Database'!$Y$11:$Y$3035, CONCATENATE($T20, " - ", K$9)))</f>
        <v/>
      </c>
      <c r="L20" s="68" t="str">
        <f>IF($T20="", "", COUNTIF('Job Database'!$Y$11:$Y$3035, CONCATENATE($T20, " - ", L$9)))</f>
        <v/>
      </c>
      <c r="M20" s="115" t="str">
        <f>IF($T20="", "", COUNTIF('Job Database'!$Y$11:$Y$3035, CONCATENATE($T20, " - ", M$9)))</f>
        <v/>
      </c>
      <c r="N20" s="68" t="str">
        <f>IF($T20="", "", COUNTIF('Job Database'!$Y$11:$Y$3035, CONCATENATE($T20, " - ", N$9)))</f>
        <v/>
      </c>
      <c r="O20" s="68" t="str">
        <f>IF($T20="", "", COUNTIF('Job Database'!$Y$11:$Y$3035, CONCATENATE($T20, " - ", O$9)))</f>
        <v/>
      </c>
      <c r="P20" s="69" t="str">
        <f>IF($T20="", "", COUNTIF('Job Database'!$Y$11:$Y$3035, CONCATENATE($T20, " - ", P$9)))</f>
        <v/>
      </c>
      <c r="Q20" s="40"/>
      <c r="T20" s="58" t="str">
        <f t="shared" si="1"/>
        <v/>
      </c>
      <c r="V20" s="41" t="str">
        <f t="shared" si="2"/>
        <v/>
      </c>
      <c r="X20" s="41" t="str">
        <f t="shared" si="3"/>
        <v/>
      </c>
    </row>
    <row r="21" spans="1:24" x14ac:dyDescent="0.25">
      <c r="A21" s="40"/>
      <c r="B21" s="187"/>
      <c r="C21" s="188"/>
      <c r="D21" s="189"/>
      <c r="E21" s="190"/>
      <c r="F21" s="191"/>
      <c r="G21" s="188"/>
      <c r="H21" s="40"/>
      <c r="I21" s="38" t="str">
        <f>IF($T21="", "", COUNTIF('Job Database'!$H$11:$H$3035, $T21))</f>
        <v/>
      </c>
      <c r="J21" s="104" t="str">
        <f>IF($T21="", "", COUNTIF('Job Database'!$Y$11:$Y$3035, CONCATENATE($T21, " - ", J$9)))</f>
        <v/>
      </c>
      <c r="K21" s="68" t="str">
        <f>IF($T21="", "", COUNTIF('Job Database'!$Y$11:$Y$3035, CONCATENATE($T21, " - ", K$9)))</f>
        <v/>
      </c>
      <c r="L21" s="68" t="str">
        <f>IF($T21="", "", COUNTIF('Job Database'!$Y$11:$Y$3035, CONCATENATE($T21, " - ", L$9)))</f>
        <v/>
      </c>
      <c r="M21" s="115" t="str">
        <f>IF($T21="", "", COUNTIF('Job Database'!$Y$11:$Y$3035, CONCATENATE($T21, " - ", M$9)))</f>
        <v/>
      </c>
      <c r="N21" s="68" t="str">
        <f>IF($T21="", "", COUNTIF('Job Database'!$Y$11:$Y$3035, CONCATENATE($T21, " - ", N$9)))</f>
        <v/>
      </c>
      <c r="O21" s="68" t="str">
        <f>IF($T21="", "", COUNTIF('Job Database'!$Y$11:$Y$3035, CONCATENATE($T21, " - ", O$9)))</f>
        <v/>
      </c>
      <c r="P21" s="69" t="str">
        <f>IF($T21="", "", COUNTIF('Job Database'!$Y$11:$Y$3035, CONCATENATE($T21, " - ", P$9)))</f>
        <v/>
      </c>
      <c r="Q21" s="40"/>
      <c r="T21" s="58" t="str">
        <f t="shared" si="1"/>
        <v/>
      </c>
      <c r="V21" s="41" t="str">
        <f t="shared" si="2"/>
        <v/>
      </c>
      <c r="X21" s="41" t="str">
        <f t="shared" si="3"/>
        <v/>
      </c>
    </row>
    <row r="22" spans="1:24" x14ac:dyDescent="0.25">
      <c r="A22" s="40"/>
      <c r="B22" s="192"/>
      <c r="C22" s="193"/>
      <c r="D22" s="194"/>
      <c r="E22" s="195"/>
      <c r="F22" s="196"/>
      <c r="G22" s="193"/>
      <c r="H22" s="40"/>
      <c r="I22" s="38" t="str">
        <f>IF($T22="", "", COUNTIF('Job Database'!$H$11:$H$3035, $T22))</f>
        <v/>
      </c>
      <c r="J22" s="104" t="str">
        <f>IF($T22="", "", COUNTIF('Job Database'!$Y$11:$Y$3035, CONCATENATE($T22, " - ", J$9)))</f>
        <v/>
      </c>
      <c r="K22" s="68" t="str">
        <f>IF($T22="", "", COUNTIF('Job Database'!$Y$11:$Y$3035, CONCATENATE($T22, " - ", K$9)))</f>
        <v/>
      </c>
      <c r="L22" s="68" t="str">
        <f>IF($T22="", "", COUNTIF('Job Database'!$Y$11:$Y$3035, CONCATENATE($T22, " - ", L$9)))</f>
        <v/>
      </c>
      <c r="M22" s="115" t="str">
        <f>IF($T22="", "", COUNTIF('Job Database'!$Y$11:$Y$3035, CONCATENATE($T22, " - ", M$9)))</f>
        <v/>
      </c>
      <c r="N22" s="68" t="str">
        <f>IF($T22="", "", COUNTIF('Job Database'!$Y$11:$Y$3035, CONCATENATE($T22, " - ", N$9)))</f>
        <v/>
      </c>
      <c r="O22" s="68" t="str">
        <f>IF($T22="", "", COUNTIF('Job Database'!$Y$11:$Y$3035, CONCATENATE($T22, " - ", O$9)))</f>
        <v/>
      </c>
      <c r="P22" s="69" t="str">
        <f>IF($T22="", "", COUNTIF('Job Database'!$Y$11:$Y$3035, CONCATENATE($T22, " - ", P$9)))</f>
        <v/>
      </c>
      <c r="Q22" s="40"/>
      <c r="T22" s="58" t="str">
        <f t="shared" si="1"/>
        <v/>
      </c>
      <c r="V22" s="41" t="str">
        <f t="shared" si="2"/>
        <v/>
      </c>
      <c r="X22" s="41" t="str">
        <f t="shared" si="3"/>
        <v/>
      </c>
    </row>
    <row r="23" spans="1:24" x14ac:dyDescent="0.25">
      <c r="A23" s="40"/>
      <c r="B23" s="192"/>
      <c r="C23" s="193"/>
      <c r="D23" s="194"/>
      <c r="E23" s="195"/>
      <c r="F23" s="196"/>
      <c r="G23" s="193"/>
      <c r="H23" s="40"/>
      <c r="I23" s="38" t="str">
        <f>IF($T23="", "", COUNTIF('Job Database'!$H$11:$H$3035, $T23))</f>
        <v/>
      </c>
      <c r="J23" s="104" t="str">
        <f>IF($T23="", "", COUNTIF('Job Database'!$Y$11:$Y$3035, CONCATENATE($T23, " - ", J$9)))</f>
        <v/>
      </c>
      <c r="K23" s="68" t="str">
        <f>IF($T23="", "", COUNTIF('Job Database'!$Y$11:$Y$3035, CONCATENATE($T23, " - ", K$9)))</f>
        <v/>
      </c>
      <c r="L23" s="68" t="str">
        <f>IF($T23="", "", COUNTIF('Job Database'!$Y$11:$Y$3035, CONCATENATE($T23, " - ", L$9)))</f>
        <v/>
      </c>
      <c r="M23" s="115" t="str">
        <f>IF($T23="", "", COUNTIF('Job Database'!$Y$11:$Y$3035, CONCATENATE($T23, " - ", M$9)))</f>
        <v/>
      </c>
      <c r="N23" s="68" t="str">
        <f>IF($T23="", "", COUNTIF('Job Database'!$Y$11:$Y$3035, CONCATENATE($T23, " - ", N$9)))</f>
        <v/>
      </c>
      <c r="O23" s="68" t="str">
        <f>IF($T23="", "", COUNTIF('Job Database'!$Y$11:$Y$3035, CONCATENATE($T23, " - ", O$9)))</f>
        <v/>
      </c>
      <c r="P23" s="69" t="str">
        <f>IF($T23="", "", COUNTIF('Job Database'!$Y$11:$Y$3035, CONCATENATE($T23, " - ", P$9)))</f>
        <v/>
      </c>
      <c r="Q23" s="40"/>
      <c r="T23" s="58" t="str">
        <f t="shared" si="1"/>
        <v/>
      </c>
      <c r="V23" s="41" t="str">
        <f t="shared" si="2"/>
        <v/>
      </c>
      <c r="X23" s="41" t="str">
        <f t="shared" si="3"/>
        <v/>
      </c>
    </row>
    <row r="24" spans="1:24" x14ac:dyDescent="0.25">
      <c r="A24" s="40"/>
      <c r="B24" s="192"/>
      <c r="C24" s="193"/>
      <c r="D24" s="194"/>
      <c r="E24" s="195"/>
      <c r="F24" s="196"/>
      <c r="G24" s="193"/>
      <c r="H24" s="40"/>
      <c r="I24" s="38" t="str">
        <f>IF($T24="", "", COUNTIF('Job Database'!$H$11:$H$3035, $T24))</f>
        <v/>
      </c>
      <c r="J24" s="104" t="str">
        <f>IF($T24="", "", COUNTIF('Job Database'!$Y$11:$Y$3035, CONCATENATE($T24, " - ", J$9)))</f>
        <v/>
      </c>
      <c r="K24" s="68" t="str">
        <f>IF($T24="", "", COUNTIF('Job Database'!$Y$11:$Y$3035, CONCATENATE($T24, " - ", K$9)))</f>
        <v/>
      </c>
      <c r="L24" s="68" t="str">
        <f>IF($T24="", "", COUNTIF('Job Database'!$Y$11:$Y$3035, CONCATENATE($T24, " - ", L$9)))</f>
        <v/>
      </c>
      <c r="M24" s="115" t="str">
        <f>IF($T24="", "", COUNTIF('Job Database'!$Y$11:$Y$3035, CONCATENATE($T24, " - ", M$9)))</f>
        <v/>
      </c>
      <c r="N24" s="68" t="str">
        <f>IF($T24="", "", COUNTIF('Job Database'!$Y$11:$Y$3035, CONCATENATE($T24, " - ", N$9)))</f>
        <v/>
      </c>
      <c r="O24" s="68" t="str">
        <f>IF($T24="", "", COUNTIF('Job Database'!$Y$11:$Y$3035, CONCATENATE($T24, " - ", O$9)))</f>
        <v/>
      </c>
      <c r="P24" s="69" t="str">
        <f>IF($T24="", "", COUNTIF('Job Database'!$Y$11:$Y$3035, CONCATENATE($T24, " - ", P$9)))</f>
        <v/>
      </c>
      <c r="Q24" s="40"/>
      <c r="T24" s="58" t="str">
        <f t="shared" si="1"/>
        <v/>
      </c>
      <c r="V24" s="41" t="str">
        <f t="shared" si="2"/>
        <v/>
      </c>
      <c r="X24" s="41" t="str">
        <f t="shared" si="3"/>
        <v/>
      </c>
    </row>
    <row r="25" spans="1:24" x14ac:dyDescent="0.25">
      <c r="A25" s="40"/>
      <c r="B25" s="192"/>
      <c r="C25" s="193"/>
      <c r="D25" s="194"/>
      <c r="E25" s="195"/>
      <c r="F25" s="196"/>
      <c r="G25" s="193"/>
      <c r="H25" s="40"/>
      <c r="I25" s="38" t="str">
        <f>IF($T25="", "", COUNTIF('Job Database'!$H$11:$H$3035, $T25))</f>
        <v/>
      </c>
      <c r="J25" s="104" t="str">
        <f>IF($T25="", "", COUNTIF('Job Database'!$Y$11:$Y$3035, CONCATENATE($T25, " - ", J$9)))</f>
        <v/>
      </c>
      <c r="K25" s="68" t="str">
        <f>IF($T25="", "", COUNTIF('Job Database'!$Y$11:$Y$3035, CONCATENATE($T25, " - ", K$9)))</f>
        <v/>
      </c>
      <c r="L25" s="68" t="str">
        <f>IF($T25="", "", COUNTIF('Job Database'!$Y$11:$Y$3035, CONCATENATE($T25, " - ", L$9)))</f>
        <v/>
      </c>
      <c r="M25" s="115" t="str">
        <f>IF($T25="", "", COUNTIF('Job Database'!$Y$11:$Y$3035, CONCATENATE($T25, " - ", M$9)))</f>
        <v/>
      </c>
      <c r="N25" s="68" t="str">
        <f>IF($T25="", "", COUNTIF('Job Database'!$Y$11:$Y$3035, CONCATENATE($T25, " - ", N$9)))</f>
        <v/>
      </c>
      <c r="O25" s="68" t="str">
        <f>IF($T25="", "", COUNTIF('Job Database'!$Y$11:$Y$3035, CONCATENATE($T25, " - ", O$9)))</f>
        <v/>
      </c>
      <c r="P25" s="69" t="str">
        <f>IF($T25="", "", COUNTIF('Job Database'!$Y$11:$Y$3035, CONCATENATE($T25, " - ", P$9)))</f>
        <v/>
      </c>
      <c r="Q25" s="40"/>
      <c r="T25" s="58" t="str">
        <f t="shared" si="1"/>
        <v/>
      </c>
      <c r="V25" s="41" t="str">
        <f t="shared" si="2"/>
        <v/>
      </c>
      <c r="X25" s="41" t="str">
        <f t="shared" si="3"/>
        <v/>
      </c>
    </row>
    <row r="26" spans="1:24" x14ac:dyDescent="0.25">
      <c r="A26" s="40"/>
      <c r="B26" s="192"/>
      <c r="C26" s="193"/>
      <c r="D26" s="194"/>
      <c r="E26" s="195"/>
      <c r="F26" s="196"/>
      <c r="G26" s="193"/>
      <c r="H26" s="40"/>
      <c r="I26" s="38" t="str">
        <f>IF($T26="", "", COUNTIF('Job Database'!$H$11:$H$3035, $T26))</f>
        <v/>
      </c>
      <c r="J26" s="104" t="str">
        <f>IF($T26="", "", COUNTIF('Job Database'!$Y$11:$Y$3035, CONCATENATE($T26, " - ", J$9)))</f>
        <v/>
      </c>
      <c r="K26" s="68" t="str">
        <f>IF($T26="", "", COUNTIF('Job Database'!$Y$11:$Y$3035, CONCATENATE($T26, " - ", K$9)))</f>
        <v/>
      </c>
      <c r="L26" s="68" t="str">
        <f>IF($T26="", "", COUNTIF('Job Database'!$Y$11:$Y$3035, CONCATENATE($T26, " - ", L$9)))</f>
        <v/>
      </c>
      <c r="M26" s="115" t="str">
        <f>IF($T26="", "", COUNTIF('Job Database'!$Y$11:$Y$3035, CONCATENATE($T26, " - ", M$9)))</f>
        <v/>
      </c>
      <c r="N26" s="68" t="str">
        <f>IF($T26="", "", COUNTIF('Job Database'!$Y$11:$Y$3035, CONCATENATE($T26, " - ", N$9)))</f>
        <v/>
      </c>
      <c r="O26" s="68" t="str">
        <f>IF($T26="", "", COUNTIF('Job Database'!$Y$11:$Y$3035, CONCATENATE($T26, " - ", O$9)))</f>
        <v/>
      </c>
      <c r="P26" s="69" t="str">
        <f>IF($T26="", "", COUNTIF('Job Database'!$Y$11:$Y$3035, CONCATENATE($T26, " - ", P$9)))</f>
        <v/>
      </c>
      <c r="Q26" s="40"/>
      <c r="T26" s="58" t="str">
        <f t="shared" si="1"/>
        <v/>
      </c>
      <c r="V26" s="41" t="str">
        <f t="shared" si="2"/>
        <v/>
      </c>
      <c r="X26" s="41" t="str">
        <f t="shared" si="3"/>
        <v/>
      </c>
    </row>
    <row r="27" spans="1:24" x14ac:dyDescent="0.25">
      <c r="A27" s="40"/>
      <c r="B27" s="192"/>
      <c r="C27" s="193"/>
      <c r="D27" s="194"/>
      <c r="E27" s="195"/>
      <c r="F27" s="196"/>
      <c r="G27" s="193"/>
      <c r="H27" s="40"/>
      <c r="I27" s="38" t="str">
        <f>IF($T27="", "", COUNTIF('Job Database'!$H$11:$H$3035, $T27))</f>
        <v/>
      </c>
      <c r="J27" s="104" t="str">
        <f>IF($T27="", "", COUNTIF('Job Database'!$Y$11:$Y$3035, CONCATENATE($T27, " - ", J$9)))</f>
        <v/>
      </c>
      <c r="K27" s="68" t="str">
        <f>IF($T27="", "", COUNTIF('Job Database'!$Y$11:$Y$3035, CONCATENATE($T27, " - ", K$9)))</f>
        <v/>
      </c>
      <c r="L27" s="68" t="str">
        <f>IF($T27="", "", COUNTIF('Job Database'!$Y$11:$Y$3035, CONCATENATE($T27, " - ", L$9)))</f>
        <v/>
      </c>
      <c r="M27" s="115" t="str">
        <f>IF($T27="", "", COUNTIF('Job Database'!$Y$11:$Y$3035, CONCATENATE($T27, " - ", M$9)))</f>
        <v/>
      </c>
      <c r="N27" s="68" t="str">
        <f>IF($T27="", "", COUNTIF('Job Database'!$Y$11:$Y$3035, CONCATENATE($T27, " - ", N$9)))</f>
        <v/>
      </c>
      <c r="O27" s="68" t="str">
        <f>IF($T27="", "", COUNTIF('Job Database'!$Y$11:$Y$3035, CONCATENATE($T27, " - ", O$9)))</f>
        <v/>
      </c>
      <c r="P27" s="69" t="str">
        <f>IF($T27="", "", COUNTIF('Job Database'!$Y$11:$Y$3035, CONCATENATE($T27, " - ", P$9)))</f>
        <v/>
      </c>
      <c r="Q27" s="40"/>
      <c r="T27" s="58" t="str">
        <f t="shared" si="1"/>
        <v/>
      </c>
      <c r="V27" s="41" t="str">
        <f t="shared" si="2"/>
        <v/>
      </c>
      <c r="X27" s="41" t="str">
        <f t="shared" si="3"/>
        <v/>
      </c>
    </row>
    <row r="28" spans="1:24" x14ac:dyDescent="0.25">
      <c r="A28" s="40"/>
      <c r="B28" s="192"/>
      <c r="C28" s="193"/>
      <c r="D28" s="194"/>
      <c r="E28" s="195"/>
      <c r="F28" s="196"/>
      <c r="G28" s="193"/>
      <c r="H28" s="40"/>
      <c r="I28" s="38" t="str">
        <f>IF($T28="", "", COUNTIF('Job Database'!$H$11:$H$3035, $T28))</f>
        <v/>
      </c>
      <c r="J28" s="104" t="str">
        <f>IF($T28="", "", COUNTIF('Job Database'!$Y$11:$Y$3035, CONCATENATE($T28, " - ", J$9)))</f>
        <v/>
      </c>
      <c r="K28" s="68" t="str">
        <f>IF($T28="", "", COUNTIF('Job Database'!$Y$11:$Y$3035, CONCATENATE($T28, " - ", K$9)))</f>
        <v/>
      </c>
      <c r="L28" s="68" t="str">
        <f>IF($T28="", "", COUNTIF('Job Database'!$Y$11:$Y$3035, CONCATENATE($T28, " - ", L$9)))</f>
        <v/>
      </c>
      <c r="M28" s="115" t="str">
        <f>IF($T28="", "", COUNTIF('Job Database'!$Y$11:$Y$3035, CONCATENATE($T28, " - ", M$9)))</f>
        <v/>
      </c>
      <c r="N28" s="68" t="str">
        <f>IF($T28="", "", COUNTIF('Job Database'!$Y$11:$Y$3035, CONCATENATE($T28, " - ", N$9)))</f>
        <v/>
      </c>
      <c r="O28" s="68" t="str">
        <f>IF($T28="", "", COUNTIF('Job Database'!$Y$11:$Y$3035, CONCATENATE($T28, " - ", O$9)))</f>
        <v/>
      </c>
      <c r="P28" s="69" t="str">
        <f>IF($T28="", "", COUNTIF('Job Database'!$Y$11:$Y$3035, CONCATENATE($T28, " - ", P$9)))</f>
        <v/>
      </c>
      <c r="Q28" s="40"/>
      <c r="T28" s="58" t="str">
        <f t="shared" si="1"/>
        <v/>
      </c>
      <c r="V28" s="41" t="str">
        <f t="shared" si="2"/>
        <v/>
      </c>
      <c r="X28" s="41" t="str">
        <f t="shared" si="3"/>
        <v/>
      </c>
    </row>
    <row r="29" spans="1:24" x14ac:dyDescent="0.25">
      <c r="A29" s="40"/>
      <c r="B29" s="192"/>
      <c r="C29" s="193"/>
      <c r="D29" s="194"/>
      <c r="E29" s="195"/>
      <c r="F29" s="196"/>
      <c r="G29" s="193"/>
      <c r="H29" s="40"/>
      <c r="I29" s="38" t="str">
        <f>IF($T29="", "", COUNTIF('Job Database'!$H$11:$H$3035, $T29))</f>
        <v/>
      </c>
      <c r="J29" s="104" t="str">
        <f>IF($T29="", "", COUNTIF('Job Database'!$Y$11:$Y$3035, CONCATENATE($T29, " - ", J$9)))</f>
        <v/>
      </c>
      <c r="K29" s="68" t="str">
        <f>IF($T29="", "", COUNTIF('Job Database'!$Y$11:$Y$3035, CONCATENATE($T29, " - ", K$9)))</f>
        <v/>
      </c>
      <c r="L29" s="68" t="str">
        <f>IF($T29="", "", COUNTIF('Job Database'!$Y$11:$Y$3035, CONCATENATE($T29, " - ", L$9)))</f>
        <v/>
      </c>
      <c r="M29" s="115" t="str">
        <f>IF($T29="", "", COUNTIF('Job Database'!$Y$11:$Y$3035, CONCATENATE($T29, " - ", M$9)))</f>
        <v/>
      </c>
      <c r="N29" s="68" t="str">
        <f>IF($T29="", "", COUNTIF('Job Database'!$Y$11:$Y$3035, CONCATENATE($T29, " - ", N$9)))</f>
        <v/>
      </c>
      <c r="O29" s="68" t="str">
        <f>IF($T29="", "", COUNTIF('Job Database'!$Y$11:$Y$3035, CONCATENATE($T29, " - ", O$9)))</f>
        <v/>
      </c>
      <c r="P29" s="69" t="str">
        <f>IF($T29="", "", COUNTIF('Job Database'!$Y$11:$Y$3035, CONCATENATE($T29, " - ", P$9)))</f>
        <v/>
      </c>
      <c r="Q29" s="40"/>
      <c r="T29" s="58" t="str">
        <f t="shared" si="1"/>
        <v/>
      </c>
      <c r="V29" s="41" t="str">
        <f t="shared" si="2"/>
        <v/>
      </c>
      <c r="X29" s="41" t="str">
        <f t="shared" si="3"/>
        <v/>
      </c>
    </row>
    <row r="30" spans="1:24" x14ac:dyDescent="0.25">
      <c r="A30" s="40"/>
      <c r="B30" s="192"/>
      <c r="C30" s="193"/>
      <c r="D30" s="194"/>
      <c r="E30" s="195"/>
      <c r="F30" s="196"/>
      <c r="G30" s="193"/>
      <c r="H30" s="40"/>
      <c r="I30" s="38" t="str">
        <f>IF($T30="", "", COUNTIF('Job Database'!$H$11:$H$3035, $T30))</f>
        <v/>
      </c>
      <c r="J30" s="104" t="str">
        <f>IF($T30="", "", COUNTIF('Job Database'!$Y$11:$Y$3035, CONCATENATE($T30, " - ", J$9)))</f>
        <v/>
      </c>
      <c r="K30" s="68" t="str">
        <f>IF($T30="", "", COUNTIF('Job Database'!$Y$11:$Y$3035, CONCATENATE($T30, " - ", K$9)))</f>
        <v/>
      </c>
      <c r="L30" s="68" t="str">
        <f>IF($T30="", "", COUNTIF('Job Database'!$Y$11:$Y$3035, CONCATENATE($T30, " - ", L$9)))</f>
        <v/>
      </c>
      <c r="M30" s="115" t="str">
        <f>IF($T30="", "", COUNTIF('Job Database'!$Y$11:$Y$3035, CONCATENATE($T30, " - ", M$9)))</f>
        <v/>
      </c>
      <c r="N30" s="68" t="str">
        <f>IF($T30="", "", COUNTIF('Job Database'!$Y$11:$Y$3035, CONCATENATE($T30, " - ", N$9)))</f>
        <v/>
      </c>
      <c r="O30" s="68" t="str">
        <f>IF($T30="", "", COUNTIF('Job Database'!$Y$11:$Y$3035, CONCATENATE($T30, " - ", O$9)))</f>
        <v/>
      </c>
      <c r="P30" s="69" t="str">
        <f>IF($T30="", "", COUNTIF('Job Database'!$Y$11:$Y$3035, CONCATENATE($T30, " - ", P$9)))</f>
        <v/>
      </c>
      <c r="Q30" s="40"/>
      <c r="T30" s="58" t="str">
        <f t="shared" si="1"/>
        <v/>
      </c>
      <c r="V30" s="41" t="str">
        <f t="shared" si="2"/>
        <v/>
      </c>
      <c r="X30" s="41" t="str">
        <f t="shared" si="3"/>
        <v/>
      </c>
    </row>
    <row r="31" spans="1:24" x14ac:dyDescent="0.25">
      <c r="A31" s="40"/>
      <c r="B31" s="192"/>
      <c r="C31" s="193"/>
      <c r="D31" s="194"/>
      <c r="E31" s="195"/>
      <c r="F31" s="196"/>
      <c r="G31" s="193"/>
      <c r="H31" s="40"/>
      <c r="I31" s="38" t="str">
        <f>IF($T31="", "", COUNTIF('Job Database'!$H$11:$H$3035, $T31))</f>
        <v/>
      </c>
      <c r="J31" s="104" t="str">
        <f>IF($T31="", "", COUNTIF('Job Database'!$Y$11:$Y$3035, CONCATENATE($T31, " - ", J$9)))</f>
        <v/>
      </c>
      <c r="K31" s="68" t="str">
        <f>IF($T31="", "", COUNTIF('Job Database'!$Y$11:$Y$3035, CONCATENATE($T31, " - ", K$9)))</f>
        <v/>
      </c>
      <c r="L31" s="68" t="str">
        <f>IF($T31="", "", COUNTIF('Job Database'!$Y$11:$Y$3035, CONCATENATE($T31, " - ", L$9)))</f>
        <v/>
      </c>
      <c r="M31" s="115" t="str">
        <f>IF($T31="", "", COUNTIF('Job Database'!$Y$11:$Y$3035, CONCATENATE($T31, " - ", M$9)))</f>
        <v/>
      </c>
      <c r="N31" s="68" t="str">
        <f>IF($T31="", "", COUNTIF('Job Database'!$Y$11:$Y$3035, CONCATENATE($T31, " - ", N$9)))</f>
        <v/>
      </c>
      <c r="O31" s="68" t="str">
        <f>IF($T31="", "", COUNTIF('Job Database'!$Y$11:$Y$3035, CONCATENATE($T31, " - ", O$9)))</f>
        <v/>
      </c>
      <c r="P31" s="69" t="str">
        <f>IF($T31="", "", COUNTIF('Job Database'!$Y$11:$Y$3035, CONCATENATE($T31, " - ", P$9)))</f>
        <v/>
      </c>
      <c r="Q31" s="40"/>
      <c r="T31" s="58" t="str">
        <f t="shared" si="1"/>
        <v/>
      </c>
      <c r="V31" s="41" t="str">
        <f t="shared" si="2"/>
        <v/>
      </c>
      <c r="X31" s="41" t="str">
        <f t="shared" si="3"/>
        <v/>
      </c>
    </row>
    <row r="32" spans="1:24" x14ac:dyDescent="0.25">
      <c r="A32" s="40"/>
      <c r="B32" s="192"/>
      <c r="C32" s="193"/>
      <c r="D32" s="194"/>
      <c r="E32" s="195"/>
      <c r="F32" s="196"/>
      <c r="G32" s="193"/>
      <c r="H32" s="40"/>
      <c r="I32" s="38" t="str">
        <f>IF($T32="", "", COUNTIF('Job Database'!$H$11:$H$3035, $T32))</f>
        <v/>
      </c>
      <c r="J32" s="104" t="str">
        <f>IF($T32="", "", COUNTIF('Job Database'!$Y$11:$Y$3035, CONCATENATE($T32, " - ", J$9)))</f>
        <v/>
      </c>
      <c r="K32" s="68" t="str">
        <f>IF($T32="", "", COUNTIF('Job Database'!$Y$11:$Y$3035, CONCATENATE($T32, " - ", K$9)))</f>
        <v/>
      </c>
      <c r="L32" s="68" t="str">
        <f>IF($T32="", "", COUNTIF('Job Database'!$Y$11:$Y$3035, CONCATENATE($T32, " - ", L$9)))</f>
        <v/>
      </c>
      <c r="M32" s="115" t="str">
        <f>IF($T32="", "", COUNTIF('Job Database'!$Y$11:$Y$3035, CONCATENATE($T32, " - ", M$9)))</f>
        <v/>
      </c>
      <c r="N32" s="68" t="str">
        <f>IF($T32="", "", COUNTIF('Job Database'!$Y$11:$Y$3035, CONCATENATE($T32, " - ", N$9)))</f>
        <v/>
      </c>
      <c r="O32" s="68" t="str">
        <f>IF($T32="", "", COUNTIF('Job Database'!$Y$11:$Y$3035, CONCATENATE($T32, " - ", O$9)))</f>
        <v/>
      </c>
      <c r="P32" s="69" t="str">
        <f>IF($T32="", "", COUNTIF('Job Database'!$Y$11:$Y$3035, CONCATENATE($T32, " - ", P$9)))</f>
        <v/>
      </c>
      <c r="Q32" s="40"/>
      <c r="T32" s="58" t="str">
        <f t="shared" si="1"/>
        <v/>
      </c>
      <c r="V32" s="41" t="str">
        <f t="shared" si="2"/>
        <v/>
      </c>
      <c r="X32" s="41" t="str">
        <f t="shared" si="3"/>
        <v/>
      </c>
    </row>
    <row r="33" spans="1:24" x14ac:dyDescent="0.25">
      <c r="A33" s="40"/>
      <c r="B33" s="192"/>
      <c r="C33" s="193"/>
      <c r="D33" s="194"/>
      <c r="E33" s="195"/>
      <c r="F33" s="196"/>
      <c r="G33" s="193"/>
      <c r="H33" s="40"/>
      <c r="I33" s="38" t="str">
        <f>IF($T33="", "", COUNTIF('Job Database'!$H$11:$H$3035, $T33))</f>
        <v/>
      </c>
      <c r="J33" s="104" t="str">
        <f>IF($T33="", "", COUNTIF('Job Database'!$Y$11:$Y$3035, CONCATENATE($T33, " - ", J$9)))</f>
        <v/>
      </c>
      <c r="K33" s="68" t="str">
        <f>IF($T33="", "", COUNTIF('Job Database'!$Y$11:$Y$3035, CONCATENATE($T33, " - ", K$9)))</f>
        <v/>
      </c>
      <c r="L33" s="68" t="str">
        <f>IF($T33="", "", COUNTIF('Job Database'!$Y$11:$Y$3035, CONCATENATE($T33, " - ", L$9)))</f>
        <v/>
      </c>
      <c r="M33" s="115" t="str">
        <f>IF($T33="", "", COUNTIF('Job Database'!$Y$11:$Y$3035, CONCATENATE($T33, " - ", M$9)))</f>
        <v/>
      </c>
      <c r="N33" s="68" t="str">
        <f>IF($T33="", "", COUNTIF('Job Database'!$Y$11:$Y$3035, CONCATENATE($T33, " - ", N$9)))</f>
        <v/>
      </c>
      <c r="O33" s="68" t="str">
        <f>IF($T33="", "", COUNTIF('Job Database'!$Y$11:$Y$3035, CONCATENATE($T33, " - ", O$9)))</f>
        <v/>
      </c>
      <c r="P33" s="69" t="str">
        <f>IF($T33="", "", COUNTIF('Job Database'!$Y$11:$Y$3035, CONCATENATE($T33, " - ", P$9)))</f>
        <v/>
      </c>
      <c r="Q33" s="40"/>
      <c r="T33" s="58" t="str">
        <f t="shared" si="1"/>
        <v/>
      </c>
      <c r="V33" s="41" t="str">
        <f t="shared" si="2"/>
        <v/>
      </c>
      <c r="X33" s="41" t="str">
        <f t="shared" si="3"/>
        <v/>
      </c>
    </row>
    <row r="34" spans="1:24" x14ac:dyDescent="0.25">
      <c r="A34" s="40"/>
      <c r="B34" s="192"/>
      <c r="C34" s="193"/>
      <c r="D34" s="194"/>
      <c r="E34" s="195"/>
      <c r="F34" s="196"/>
      <c r="G34" s="193"/>
      <c r="H34" s="40"/>
      <c r="I34" s="38" t="str">
        <f>IF($T34="", "", COUNTIF('Job Database'!$H$11:$H$3035, $T34))</f>
        <v/>
      </c>
      <c r="J34" s="104" t="str">
        <f>IF($T34="", "", COUNTIF('Job Database'!$Y$11:$Y$3035, CONCATENATE($T34, " - ", J$9)))</f>
        <v/>
      </c>
      <c r="K34" s="68" t="str">
        <f>IF($T34="", "", COUNTIF('Job Database'!$Y$11:$Y$3035, CONCATENATE($T34, " - ", K$9)))</f>
        <v/>
      </c>
      <c r="L34" s="68" t="str">
        <f>IF($T34="", "", COUNTIF('Job Database'!$Y$11:$Y$3035, CONCATENATE($T34, " - ", L$9)))</f>
        <v/>
      </c>
      <c r="M34" s="115" t="str">
        <f>IF($T34="", "", COUNTIF('Job Database'!$Y$11:$Y$3035, CONCATENATE($T34, " - ", M$9)))</f>
        <v/>
      </c>
      <c r="N34" s="68" t="str">
        <f>IF($T34="", "", COUNTIF('Job Database'!$Y$11:$Y$3035, CONCATENATE($T34, " - ", N$9)))</f>
        <v/>
      </c>
      <c r="O34" s="68" t="str">
        <f>IF($T34="", "", COUNTIF('Job Database'!$Y$11:$Y$3035, CONCATENATE($T34, " - ", O$9)))</f>
        <v/>
      </c>
      <c r="P34" s="69" t="str">
        <f>IF($T34="", "", COUNTIF('Job Database'!$Y$11:$Y$3035, CONCATENATE($T34, " - ", P$9)))</f>
        <v/>
      </c>
      <c r="Q34" s="40"/>
      <c r="T34" s="58" t="str">
        <f t="shared" si="1"/>
        <v/>
      </c>
      <c r="V34" s="41" t="str">
        <f t="shared" si="2"/>
        <v/>
      </c>
      <c r="X34" s="41" t="str">
        <f t="shared" si="3"/>
        <v/>
      </c>
    </row>
    <row r="35" spans="1:24" x14ac:dyDescent="0.25">
      <c r="A35" s="40"/>
      <c r="B35" s="192"/>
      <c r="C35" s="193"/>
      <c r="D35" s="194"/>
      <c r="E35" s="195"/>
      <c r="F35" s="196"/>
      <c r="G35" s="193"/>
      <c r="H35" s="40"/>
      <c r="I35" s="38" t="str">
        <f>IF($T35="", "", COUNTIF('Job Database'!$H$11:$H$3035, $T35))</f>
        <v/>
      </c>
      <c r="J35" s="104" t="str">
        <f>IF($T35="", "", COUNTIF('Job Database'!$Y$11:$Y$3035, CONCATENATE($T35, " - ", J$9)))</f>
        <v/>
      </c>
      <c r="K35" s="68" t="str">
        <f>IF($T35="", "", COUNTIF('Job Database'!$Y$11:$Y$3035, CONCATENATE($T35, " - ", K$9)))</f>
        <v/>
      </c>
      <c r="L35" s="68" t="str">
        <f>IF($T35="", "", COUNTIF('Job Database'!$Y$11:$Y$3035, CONCATENATE($T35, " - ", L$9)))</f>
        <v/>
      </c>
      <c r="M35" s="115" t="str">
        <f>IF($T35="", "", COUNTIF('Job Database'!$Y$11:$Y$3035, CONCATENATE($T35, " - ", M$9)))</f>
        <v/>
      </c>
      <c r="N35" s="68" t="str">
        <f>IF($T35="", "", COUNTIF('Job Database'!$Y$11:$Y$3035, CONCATENATE($T35, " - ", N$9)))</f>
        <v/>
      </c>
      <c r="O35" s="68" t="str">
        <f>IF($T35="", "", COUNTIF('Job Database'!$Y$11:$Y$3035, CONCATENATE($T35, " - ", O$9)))</f>
        <v/>
      </c>
      <c r="P35" s="69" t="str">
        <f>IF($T35="", "", COUNTIF('Job Database'!$Y$11:$Y$3035, CONCATENATE($T35, " - ", P$9)))</f>
        <v/>
      </c>
      <c r="Q35" s="40"/>
      <c r="T35" s="58" t="str">
        <f t="shared" si="1"/>
        <v/>
      </c>
      <c r="V35" s="41" t="str">
        <f t="shared" si="2"/>
        <v/>
      </c>
      <c r="X35" s="41" t="str">
        <f t="shared" si="3"/>
        <v/>
      </c>
    </row>
    <row r="36" spans="1:24" x14ac:dyDescent="0.25">
      <c r="A36" s="40"/>
      <c r="B36" s="192"/>
      <c r="C36" s="193"/>
      <c r="D36" s="194"/>
      <c r="E36" s="195"/>
      <c r="F36" s="196"/>
      <c r="G36" s="193"/>
      <c r="H36" s="40"/>
      <c r="I36" s="38" t="str">
        <f>IF($T36="", "", COUNTIF('Job Database'!$H$11:$H$3035, $T36))</f>
        <v/>
      </c>
      <c r="J36" s="104" t="str">
        <f>IF($T36="", "", COUNTIF('Job Database'!$Y$11:$Y$3035, CONCATENATE($T36, " - ", J$9)))</f>
        <v/>
      </c>
      <c r="K36" s="68" t="str">
        <f>IF($T36="", "", COUNTIF('Job Database'!$Y$11:$Y$3035, CONCATENATE($T36, " - ", K$9)))</f>
        <v/>
      </c>
      <c r="L36" s="68" t="str">
        <f>IF($T36="", "", COUNTIF('Job Database'!$Y$11:$Y$3035, CONCATENATE($T36, " - ", L$9)))</f>
        <v/>
      </c>
      <c r="M36" s="115" t="str">
        <f>IF($T36="", "", COUNTIF('Job Database'!$Y$11:$Y$3035, CONCATENATE($T36, " - ", M$9)))</f>
        <v/>
      </c>
      <c r="N36" s="68" t="str">
        <f>IF($T36="", "", COUNTIF('Job Database'!$Y$11:$Y$3035, CONCATENATE($T36, " - ", N$9)))</f>
        <v/>
      </c>
      <c r="O36" s="68" t="str">
        <f>IF($T36="", "", COUNTIF('Job Database'!$Y$11:$Y$3035, CONCATENATE($T36, " - ", O$9)))</f>
        <v/>
      </c>
      <c r="P36" s="69" t="str">
        <f>IF($T36="", "", COUNTIF('Job Database'!$Y$11:$Y$3035, CONCATENATE($T36, " - ", P$9)))</f>
        <v/>
      </c>
      <c r="Q36" s="40"/>
      <c r="T36" s="58" t="str">
        <f t="shared" si="1"/>
        <v/>
      </c>
      <c r="V36" s="41" t="str">
        <f t="shared" si="2"/>
        <v/>
      </c>
      <c r="X36" s="41" t="str">
        <f t="shared" si="3"/>
        <v/>
      </c>
    </row>
    <row r="37" spans="1:24" x14ac:dyDescent="0.25">
      <c r="A37" s="40"/>
      <c r="B37" s="192"/>
      <c r="C37" s="193"/>
      <c r="D37" s="194"/>
      <c r="E37" s="195"/>
      <c r="F37" s="196"/>
      <c r="G37" s="193"/>
      <c r="H37" s="40"/>
      <c r="I37" s="38" t="str">
        <f>IF($T37="", "", COUNTIF('Job Database'!$H$11:$H$3035, $T37))</f>
        <v/>
      </c>
      <c r="J37" s="104" t="str">
        <f>IF($T37="", "", COUNTIF('Job Database'!$Y$11:$Y$3035, CONCATENATE($T37, " - ", J$9)))</f>
        <v/>
      </c>
      <c r="K37" s="68" t="str">
        <f>IF($T37="", "", COUNTIF('Job Database'!$Y$11:$Y$3035, CONCATENATE($T37, " - ", K$9)))</f>
        <v/>
      </c>
      <c r="L37" s="68" t="str">
        <f>IF($T37="", "", COUNTIF('Job Database'!$Y$11:$Y$3035, CONCATENATE($T37, " - ", L$9)))</f>
        <v/>
      </c>
      <c r="M37" s="115" t="str">
        <f>IF($T37="", "", COUNTIF('Job Database'!$Y$11:$Y$3035, CONCATENATE($T37, " - ", M$9)))</f>
        <v/>
      </c>
      <c r="N37" s="68" t="str">
        <f>IF($T37="", "", COUNTIF('Job Database'!$Y$11:$Y$3035, CONCATENATE($T37, " - ", N$9)))</f>
        <v/>
      </c>
      <c r="O37" s="68" t="str">
        <f>IF($T37="", "", COUNTIF('Job Database'!$Y$11:$Y$3035, CONCATENATE($T37, " - ", O$9)))</f>
        <v/>
      </c>
      <c r="P37" s="69" t="str">
        <f>IF($T37="", "", COUNTIF('Job Database'!$Y$11:$Y$3035, CONCATENATE($T37, " - ", P$9)))</f>
        <v/>
      </c>
      <c r="Q37" s="40"/>
      <c r="T37" s="58" t="str">
        <f t="shared" si="1"/>
        <v/>
      </c>
      <c r="V37" s="41" t="str">
        <f t="shared" si="2"/>
        <v/>
      </c>
      <c r="X37" s="41" t="str">
        <f t="shared" si="3"/>
        <v/>
      </c>
    </row>
    <row r="38" spans="1:24" x14ac:dyDescent="0.25">
      <c r="A38" s="40"/>
      <c r="B38" s="192"/>
      <c r="C38" s="193"/>
      <c r="D38" s="194"/>
      <c r="E38" s="195"/>
      <c r="F38" s="196"/>
      <c r="G38" s="193"/>
      <c r="H38" s="40"/>
      <c r="I38" s="38" t="str">
        <f>IF($T38="", "", COUNTIF('Job Database'!$H$11:$H$3035, $T38))</f>
        <v/>
      </c>
      <c r="J38" s="104" t="str">
        <f>IF($T38="", "", COUNTIF('Job Database'!$Y$11:$Y$3035, CONCATENATE($T38, " - ", J$9)))</f>
        <v/>
      </c>
      <c r="K38" s="68" t="str">
        <f>IF($T38="", "", COUNTIF('Job Database'!$Y$11:$Y$3035, CONCATENATE($T38, " - ", K$9)))</f>
        <v/>
      </c>
      <c r="L38" s="68" t="str">
        <f>IF($T38="", "", COUNTIF('Job Database'!$Y$11:$Y$3035, CONCATENATE($T38, " - ", L$9)))</f>
        <v/>
      </c>
      <c r="M38" s="115" t="str">
        <f>IF($T38="", "", COUNTIF('Job Database'!$Y$11:$Y$3035, CONCATENATE($T38, " - ", M$9)))</f>
        <v/>
      </c>
      <c r="N38" s="68" t="str">
        <f>IF($T38="", "", COUNTIF('Job Database'!$Y$11:$Y$3035, CONCATENATE($T38, " - ", N$9)))</f>
        <v/>
      </c>
      <c r="O38" s="68" t="str">
        <f>IF($T38="", "", COUNTIF('Job Database'!$Y$11:$Y$3035, CONCATENATE($T38, " - ", O$9)))</f>
        <v/>
      </c>
      <c r="P38" s="69" t="str">
        <f>IF($T38="", "", COUNTIF('Job Database'!$Y$11:$Y$3035, CONCATENATE($T38, " - ", P$9)))</f>
        <v/>
      </c>
      <c r="Q38" s="40"/>
      <c r="T38" s="58" t="str">
        <f t="shared" si="1"/>
        <v/>
      </c>
      <c r="V38" s="41" t="str">
        <f t="shared" si="2"/>
        <v/>
      </c>
      <c r="X38" s="41" t="str">
        <f t="shared" si="3"/>
        <v/>
      </c>
    </row>
    <row r="39" spans="1:24" x14ac:dyDescent="0.25">
      <c r="A39" s="40"/>
      <c r="B39" s="192"/>
      <c r="C39" s="193"/>
      <c r="D39" s="194"/>
      <c r="E39" s="195"/>
      <c r="F39" s="196"/>
      <c r="G39" s="193"/>
      <c r="H39" s="40"/>
      <c r="I39" s="38" t="str">
        <f>IF($T39="", "", COUNTIF('Job Database'!$H$11:$H$3035, $T39))</f>
        <v/>
      </c>
      <c r="J39" s="104" t="str">
        <f>IF($T39="", "", COUNTIF('Job Database'!$Y$11:$Y$3035, CONCATENATE($T39, " - ", J$9)))</f>
        <v/>
      </c>
      <c r="K39" s="68" t="str">
        <f>IF($T39="", "", COUNTIF('Job Database'!$Y$11:$Y$3035, CONCATENATE($T39, " - ", K$9)))</f>
        <v/>
      </c>
      <c r="L39" s="68" t="str">
        <f>IF($T39="", "", COUNTIF('Job Database'!$Y$11:$Y$3035, CONCATENATE($T39, " - ", L$9)))</f>
        <v/>
      </c>
      <c r="M39" s="115" t="str">
        <f>IF($T39="", "", COUNTIF('Job Database'!$Y$11:$Y$3035, CONCATENATE($T39, " - ", M$9)))</f>
        <v/>
      </c>
      <c r="N39" s="68" t="str">
        <f>IF($T39="", "", COUNTIF('Job Database'!$Y$11:$Y$3035, CONCATENATE($T39, " - ", N$9)))</f>
        <v/>
      </c>
      <c r="O39" s="68" t="str">
        <f>IF($T39="", "", COUNTIF('Job Database'!$Y$11:$Y$3035, CONCATENATE($T39, " - ", O$9)))</f>
        <v/>
      </c>
      <c r="P39" s="69" t="str">
        <f>IF($T39="", "", COUNTIF('Job Database'!$Y$11:$Y$3035, CONCATENATE($T39, " - ", P$9)))</f>
        <v/>
      </c>
      <c r="Q39" s="40"/>
      <c r="T39" s="58" t="str">
        <f t="shared" si="1"/>
        <v/>
      </c>
      <c r="V39" s="41" t="str">
        <f t="shared" si="2"/>
        <v/>
      </c>
      <c r="X39" s="41" t="str">
        <f t="shared" si="3"/>
        <v/>
      </c>
    </row>
    <row r="40" spans="1:24" x14ac:dyDescent="0.25">
      <c r="A40" s="40"/>
      <c r="B40" s="192"/>
      <c r="C40" s="193"/>
      <c r="D40" s="194"/>
      <c r="E40" s="195"/>
      <c r="F40" s="196"/>
      <c r="G40" s="193"/>
      <c r="H40" s="40"/>
      <c r="I40" s="38" t="str">
        <f>IF($T40="", "", COUNTIF('Job Database'!$H$11:$H$3035, $T40))</f>
        <v/>
      </c>
      <c r="J40" s="104" t="str">
        <f>IF($T40="", "", COUNTIF('Job Database'!$Y$11:$Y$3035, CONCATENATE($T40, " - ", J$9)))</f>
        <v/>
      </c>
      <c r="K40" s="68" t="str">
        <f>IF($T40="", "", COUNTIF('Job Database'!$Y$11:$Y$3035, CONCATENATE($T40, " - ", K$9)))</f>
        <v/>
      </c>
      <c r="L40" s="68" t="str">
        <f>IF($T40="", "", COUNTIF('Job Database'!$Y$11:$Y$3035, CONCATENATE($T40, " - ", L$9)))</f>
        <v/>
      </c>
      <c r="M40" s="115" t="str">
        <f>IF($T40="", "", COUNTIF('Job Database'!$Y$11:$Y$3035, CONCATENATE($T40, " - ", M$9)))</f>
        <v/>
      </c>
      <c r="N40" s="68" t="str">
        <f>IF($T40="", "", COUNTIF('Job Database'!$Y$11:$Y$3035, CONCATENATE($T40, " - ", N$9)))</f>
        <v/>
      </c>
      <c r="O40" s="68" t="str">
        <f>IF($T40="", "", COUNTIF('Job Database'!$Y$11:$Y$3035, CONCATENATE($T40, " - ", O$9)))</f>
        <v/>
      </c>
      <c r="P40" s="69" t="str">
        <f>IF($T40="", "", COUNTIF('Job Database'!$Y$11:$Y$3035, CONCATENATE($T40, " - ", P$9)))</f>
        <v/>
      </c>
      <c r="Q40" s="40"/>
      <c r="T40" s="58" t="str">
        <f t="shared" si="1"/>
        <v/>
      </c>
      <c r="V40" s="41" t="str">
        <f t="shared" si="2"/>
        <v/>
      </c>
      <c r="X40" s="41" t="str">
        <f t="shared" si="3"/>
        <v/>
      </c>
    </row>
    <row r="41" spans="1:24" x14ac:dyDescent="0.25">
      <c r="A41" s="40"/>
      <c r="B41" s="192"/>
      <c r="C41" s="193"/>
      <c r="D41" s="194"/>
      <c r="E41" s="195"/>
      <c r="F41" s="196"/>
      <c r="G41" s="193"/>
      <c r="H41" s="40"/>
      <c r="I41" s="38" t="str">
        <f>IF($T41="", "", COUNTIF('Job Database'!$H$11:$H$3035, $T41))</f>
        <v/>
      </c>
      <c r="J41" s="104" t="str">
        <f>IF($T41="", "", COUNTIF('Job Database'!$Y$11:$Y$3035, CONCATENATE($T41, " - ", J$9)))</f>
        <v/>
      </c>
      <c r="K41" s="68" t="str">
        <f>IF($T41="", "", COUNTIF('Job Database'!$Y$11:$Y$3035, CONCATENATE($T41, " - ", K$9)))</f>
        <v/>
      </c>
      <c r="L41" s="68" t="str">
        <f>IF($T41="", "", COUNTIF('Job Database'!$Y$11:$Y$3035, CONCATENATE($T41, " - ", L$9)))</f>
        <v/>
      </c>
      <c r="M41" s="115" t="str">
        <f>IF($T41="", "", COUNTIF('Job Database'!$Y$11:$Y$3035, CONCATENATE($T41, " - ", M$9)))</f>
        <v/>
      </c>
      <c r="N41" s="68" t="str">
        <f>IF($T41="", "", COUNTIF('Job Database'!$Y$11:$Y$3035, CONCATENATE($T41, " - ", N$9)))</f>
        <v/>
      </c>
      <c r="O41" s="68" t="str">
        <f>IF($T41="", "", COUNTIF('Job Database'!$Y$11:$Y$3035, CONCATENATE($T41, " - ", O$9)))</f>
        <v/>
      </c>
      <c r="P41" s="69" t="str">
        <f>IF($T41="", "", COUNTIF('Job Database'!$Y$11:$Y$3035, CONCATENATE($T41, " - ", P$9)))</f>
        <v/>
      </c>
      <c r="Q41" s="40"/>
      <c r="T41" s="58" t="str">
        <f t="shared" si="1"/>
        <v/>
      </c>
      <c r="V41" s="41" t="str">
        <f t="shared" si="2"/>
        <v/>
      </c>
      <c r="X41" s="41" t="str">
        <f t="shared" si="3"/>
        <v/>
      </c>
    </row>
    <row r="42" spans="1:24" x14ac:dyDescent="0.25">
      <c r="A42" s="40"/>
      <c r="B42" s="192"/>
      <c r="C42" s="193"/>
      <c r="D42" s="194"/>
      <c r="E42" s="195"/>
      <c r="F42" s="196"/>
      <c r="G42" s="193"/>
      <c r="H42" s="40"/>
      <c r="I42" s="38" t="str">
        <f>IF($T42="", "", COUNTIF('Job Database'!$H$11:$H$3035, $T42))</f>
        <v/>
      </c>
      <c r="J42" s="104" t="str">
        <f>IF($T42="", "", COUNTIF('Job Database'!$Y$11:$Y$3035, CONCATENATE($T42, " - ", J$9)))</f>
        <v/>
      </c>
      <c r="K42" s="68" t="str">
        <f>IF($T42="", "", COUNTIF('Job Database'!$Y$11:$Y$3035, CONCATENATE($T42, " - ", K$9)))</f>
        <v/>
      </c>
      <c r="L42" s="68" t="str">
        <f>IF($T42="", "", COUNTIF('Job Database'!$Y$11:$Y$3035, CONCATENATE($T42, " - ", L$9)))</f>
        <v/>
      </c>
      <c r="M42" s="115" t="str">
        <f>IF($T42="", "", COUNTIF('Job Database'!$Y$11:$Y$3035, CONCATENATE($T42, " - ", M$9)))</f>
        <v/>
      </c>
      <c r="N42" s="68" t="str">
        <f>IF($T42="", "", COUNTIF('Job Database'!$Y$11:$Y$3035, CONCATENATE($T42, " - ", N$9)))</f>
        <v/>
      </c>
      <c r="O42" s="68" t="str">
        <f>IF($T42="", "", COUNTIF('Job Database'!$Y$11:$Y$3035, CONCATENATE($T42, " - ", O$9)))</f>
        <v/>
      </c>
      <c r="P42" s="69" t="str">
        <f>IF($T42="", "", COUNTIF('Job Database'!$Y$11:$Y$3035, CONCATENATE($T42, " - ", P$9)))</f>
        <v/>
      </c>
      <c r="Q42" s="40"/>
      <c r="T42" s="58" t="str">
        <f t="shared" si="1"/>
        <v/>
      </c>
      <c r="V42" s="41" t="str">
        <f t="shared" si="2"/>
        <v/>
      </c>
      <c r="X42" s="41" t="str">
        <f t="shared" si="3"/>
        <v/>
      </c>
    </row>
    <row r="43" spans="1:24" x14ac:dyDescent="0.25">
      <c r="A43" s="40"/>
      <c r="B43" s="192"/>
      <c r="C43" s="193"/>
      <c r="D43" s="194"/>
      <c r="E43" s="195"/>
      <c r="F43" s="196"/>
      <c r="G43" s="193"/>
      <c r="H43" s="40"/>
      <c r="I43" s="38" t="str">
        <f>IF($T43="", "", COUNTIF('Job Database'!$H$11:$H$3035, $T43))</f>
        <v/>
      </c>
      <c r="J43" s="104" t="str">
        <f>IF($T43="", "", COUNTIF('Job Database'!$Y$11:$Y$3035, CONCATENATE($T43, " - ", J$9)))</f>
        <v/>
      </c>
      <c r="K43" s="68" t="str">
        <f>IF($T43="", "", COUNTIF('Job Database'!$Y$11:$Y$3035, CONCATENATE($T43, " - ", K$9)))</f>
        <v/>
      </c>
      <c r="L43" s="68" t="str">
        <f>IF($T43="", "", COUNTIF('Job Database'!$Y$11:$Y$3035, CONCATENATE($T43, " - ", L$9)))</f>
        <v/>
      </c>
      <c r="M43" s="115" t="str">
        <f>IF($T43="", "", COUNTIF('Job Database'!$Y$11:$Y$3035, CONCATENATE($T43, " - ", M$9)))</f>
        <v/>
      </c>
      <c r="N43" s="68" t="str">
        <f>IF($T43="", "", COUNTIF('Job Database'!$Y$11:$Y$3035, CONCATENATE($T43, " - ", N$9)))</f>
        <v/>
      </c>
      <c r="O43" s="68" t="str">
        <f>IF($T43="", "", COUNTIF('Job Database'!$Y$11:$Y$3035, CONCATENATE($T43, " - ", O$9)))</f>
        <v/>
      </c>
      <c r="P43" s="69" t="str">
        <f>IF($T43="", "", COUNTIF('Job Database'!$Y$11:$Y$3035, CONCATENATE($T43, " - ", P$9)))</f>
        <v/>
      </c>
      <c r="Q43" s="40"/>
      <c r="T43" s="58" t="str">
        <f t="shared" si="1"/>
        <v/>
      </c>
      <c r="V43" s="41" t="str">
        <f t="shared" si="2"/>
        <v/>
      </c>
      <c r="X43" s="41" t="str">
        <f t="shared" si="3"/>
        <v/>
      </c>
    </row>
    <row r="44" spans="1:24" x14ac:dyDescent="0.25">
      <c r="A44" s="40"/>
      <c r="B44" s="192"/>
      <c r="C44" s="193"/>
      <c r="D44" s="194"/>
      <c r="E44" s="195"/>
      <c r="F44" s="196"/>
      <c r="G44" s="193"/>
      <c r="H44" s="40"/>
      <c r="I44" s="38" t="str">
        <f>IF($T44="", "", COUNTIF('Job Database'!$H$11:$H$3035, $T44))</f>
        <v/>
      </c>
      <c r="J44" s="104" t="str">
        <f>IF($T44="", "", COUNTIF('Job Database'!$Y$11:$Y$3035, CONCATENATE($T44, " - ", J$9)))</f>
        <v/>
      </c>
      <c r="K44" s="68" t="str">
        <f>IF($T44="", "", COUNTIF('Job Database'!$Y$11:$Y$3035, CONCATENATE($T44, " - ", K$9)))</f>
        <v/>
      </c>
      <c r="L44" s="68" t="str">
        <f>IF($T44="", "", COUNTIF('Job Database'!$Y$11:$Y$3035, CONCATENATE($T44, " - ", L$9)))</f>
        <v/>
      </c>
      <c r="M44" s="115" t="str">
        <f>IF($T44="", "", COUNTIF('Job Database'!$Y$11:$Y$3035, CONCATENATE($T44, " - ", M$9)))</f>
        <v/>
      </c>
      <c r="N44" s="68" t="str">
        <f>IF($T44="", "", COUNTIF('Job Database'!$Y$11:$Y$3035, CONCATENATE($T44, " - ", N$9)))</f>
        <v/>
      </c>
      <c r="O44" s="68" t="str">
        <f>IF($T44="", "", COUNTIF('Job Database'!$Y$11:$Y$3035, CONCATENATE($T44, " - ", O$9)))</f>
        <v/>
      </c>
      <c r="P44" s="69" t="str">
        <f>IF($T44="", "", COUNTIF('Job Database'!$Y$11:$Y$3035, CONCATENATE($T44, " - ", P$9)))</f>
        <v/>
      </c>
      <c r="Q44" s="40"/>
      <c r="T44" s="58" t="str">
        <f t="shared" si="1"/>
        <v/>
      </c>
      <c r="V44" s="41" t="str">
        <f t="shared" si="2"/>
        <v/>
      </c>
      <c r="X44" s="41" t="str">
        <f t="shared" si="3"/>
        <v/>
      </c>
    </row>
    <row r="45" spans="1:24" x14ac:dyDescent="0.25">
      <c r="A45" s="40"/>
      <c r="B45" s="192"/>
      <c r="C45" s="193"/>
      <c r="D45" s="194"/>
      <c r="E45" s="195"/>
      <c r="F45" s="196"/>
      <c r="G45" s="193"/>
      <c r="H45" s="40"/>
      <c r="I45" s="38" t="str">
        <f>IF($T45="", "", COUNTIF('Job Database'!$H$11:$H$3035, $T45))</f>
        <v/>
      </c>
      <c r="J45" s="104" t="str">
        <f>IF($T45="", "", COUNTIF('Job Database'!$Y$11:$Y$3035, CONCATENATE($T45, " - ", J$9)))</f>
        <v/>
      </c>
      <c r="K45" s="68" t="str">
        <f>IF($T45="", "", COUNTIF('Job Database'!$Y$11:$Y$3035, CONCATENATE($T45, " - ", K$9)))</f>
        <v/>
      </c>
      <c r="L45" s="68" t="str">
        <f>IF($T45="", "", COUNTIF('Job Database'!$Y$11:$Y$3035, CONCATENATE($T45, " - ", L$9)))</f>
        <v/>
      </c>
      <c r="M45" s="115" t="str">
        <f>IF($T45="", "", COUNTIF('Job Database'!$Y$11:$Y$3035, CONCATENATE($T45, " - ", M$9)))</f>
        <v/>
      </c>
      <c r="N45" s="68" t="str">
        <f>IF($T45="", "", COUNTIF('Job Database'!$Y$11:$Y$3035, CONCATENATE($T45, " - ", N$9)))</f>
        <v/>
      </c>
      <c r="O45" s="68" t="str">
        <f>IF($T45="", "", COUNTIF('Job Database'!$Y$11:$Y$3035, CONCATENATE($T45, " - ", O$9)))</f>
        <v/>
      </c>
      <c r="P45" s="69" t="str">
        <f>IF($T45="", "", COUNTIF('Job Database'!$Y$11:$Y$3035, CONCATENATE($T45, " - ", P$9)))</f>
        <v/>
      </c>
      <c r="Q45" s="40"/>
      <c r="T45" s="58" t="str">
        <f t="shared" si="1"/>
        <v/>
      </c>
      <c r="V45" s="41" t="str">
        <f t="shared" si="2"/>
        <v/>
      </c>
      <c r="X45" s="41" t="str">
        <f t="shared" si="3"/>
        <v/>
      </c>
    </row>
    <row r="46" spans="1:24" x14ac:dyDescent="0.25">
      <c r="A46" s="40"/>
      <c r="B46" s="192"/>
      <c r="C46" s="193"/>
      <c r="D46" s="194"/>
      <c r="E46" s="195"/>
      <c r="F46" s="196"/>
      <c r="G46" s="193"/>
      <c r="H46" s="40"/>
      <c r="I46" s="38" t="str">
        <f>IF($T46="", "", COUNTIF('Job Database'!$H$11:$H$3035, $T46))</f>
        <v/>
      </c>
      <c r="J46" s="104" t="str">
        <f>IF($T46="", "", COUNTIF('Job Database'!$Y$11:$Y$3035, CONCATENATE($T46, " - ", J$9)))</f>
        <v/>
      </c>
      <c r="K46" s="68" t="str">
        <f>IF($T46="", "", COUNTIF('Job Database'!$Y$11:$Y$3035, CONCATENATE($T46, " - ", K$9)))</f>
        <v/>
      </c>
      <c r="L46" s="68" t="str">
        <f>IF($T46="", "", COUNTIF('Job Database'!$Y$11:$Y$3035, CONCATENATE($T46, " - ", L$9)))</f>
        <v/>
      </c>
      <c r="M46" s="115" t="str">
        <f>IF($T46="", "", COUNTIF('Job Database'!$Y$11:$Y$3035, CONCATENATE($T46, " - ", M$9)))</f>
        <v/>
      </c>
      <c r="N46" s="68" t="str">
        <f>IF($T46="", "", COUNTIF('Job Database'!$Y$11:$Y$3035, CONCATENATE($T46, " - ", N$9)))</f>
        <v/>
      </c>
      <c r="O46" s="68" t="str">
        <f>IF($T46="", "", COUNTIF('Job Database'!$Y$11:$Y$3035, CONCATENATE($T46, " - ", O$9)))</f>
        <v/>
      </c>
      <c r="P46" s="69" t="str">
        <f>IF($T46="", "", COUNTIF('Job Database'!$Y$11:$Y$3035, CONCATENATE($T46, " - ", P$9)))</f>
        <v/>
      </c>
      <c r="Q46" s="40"/>
      <c r="T46" s="58" t="str">
        <f t="shared" si="1"/>
        <v/>
      </c>
      <c r="V46" s="41" t="str">
        <f t="shared" si="2"/>
        <v/>
      </c>
      <c r="X46" s="41" t="str">
        <f t="shared" si="3"/>
        <v/>
      </c>
    </row>
    <row r="47" spans="1:24" x14ac:dyDescent="0.25">
      <c r="A47" s="40"/>
      <c r="B47" s="192"/>
      <c r="C47" s="193"/>
      <c r="D47" s="194"/>
      <c r="E47" s="195"/>
      <c r="F47" s="196"/>
      <c r="G47" s="193"/>
      <c r="H47" s="40"/>
      <c r="I47" s="38" t="str">
        <f>IF($T47="", "", COUNTIF('Job Database'!$H$11:$H$3035, $T47))</f>
        <v/>
      </c>
      <c r="J47" s="104" t="str">
        <f>IF($T47="", "", COUNTIF('Job Database'!$Y$11:$Y$3035, CONCATENATE($T47, " - ", J$9)))</f>
        <v/>
      </c>
      <c r="K47" s="68" t="str">
        <f>IF($T47="", "", COUNTIF('Job Database'!$Y$11:$Y$3035, CONCATENATE($T47, " - ", K$9)))</f>
        <v/>
      </c>
      <c r="L47" s="68" t="str">
        <f>IF($T47="", "", COUNTIF('Job Database'!$Y$11:$Y$3035, CONCATENATE($T47, " - ", L$9)))</f>
        <v/>
      </c>
      <c r="M47" s="115" t="str">
        <f>IF($T47="", "", COUNTIF('Job Database'!$Y$11:$Y$3035, CONCATENATE($T47, " - ", M$9)))</f>
        <v/>
      </c>
      <c r="N47" s="68" t="str">
        <f>IF($T47="", "", COUNTIF('Job Database'!$Y$11:$Y$3035, CONCATENATE($T47, " - ", N$9)))</f>
        <v/>
      </c>
      <c r="O47" s="68" t="str">
        <f>IF($T47="", "", COUNTIF('Job Database'!$Y$11:$Y$3035, CONCATENATE($T47, " - ", O$9)))</f>
        <v/>
      </c>
      <c r="P47" s="69" t="str">
        <f>IF($T47="", "", COUNTIF('Job Database'!$Y$11:$Y$3035, CONCATENATE($T47, " - ", P$9)))</f>
        <v/>
      </c>
      <c r="Q47" s="40"/>
      <c r="T47" s="58" t="str">
        <f t="shared" si="1"/>
        <v/>
      </c>
      <c r="V47" s="41" t="str">
        <f t="shared" si="2"/>
        <v/>
      </c>
      <c r="X47" s="41" t="str">
        <f t="shared" si="3"/>
        <v/>
      </c>
    </row>
    <row r="48" spans="1:24" x14ac:dyDescent="0.25">
      <c r="A48" s="40"/>
      <c r="B48" s="192"/>
      <c r="C48" s="193"/>
      <c r="D48" s="194"/>
      <c r="E48" s="195"/>
      <c r="F48" s="196"/>
      <c r="G48" s="193"/>
      <c r="H48" s="40"/>
      <c r="I48" s="38" t="str">
        <f>IF($T48="", "", COUNTIF('Job Database'!$H$11:$H$3035, $T48))</f>
        <v/>
      </c>
      <c r="J48" s="104" t="str">
        <f>IF($T48="", "", COUNTIF('Job Database'!$Y$11:$Y$3035, CONCATENATE($T48, " - ", J$9)))</f>
        <v/>
      </c>
      <c r="K48" s="68" t="str">
        <f>IF($T48="", "", COUNTIF('Job Database'!$Y$11:$Y$3035, CONCATENATE($T48, " - ", K$9)))</f>
        <v/>
      </c>
      <c r="L48" s="68" t="str">
        <f>IF($T48="", "", COUNTIF('Job Database'!$Y$11:$Y$3035, CONCATENATE($T48, " - ", L$9)))</f>
        <v/>
      </c>
      <c r="M48" s="115" t="str">
        <f>IF($T48="", "", COUNTIF('Job Database'!$Y$11:$Y$3035, CONCATENATE($T48, " - ", M$9)))</f>
        <v/>
      </c>
      <c r="N48" s="68" t="str">
        <f>IF($T48="", "", COUNTIF('Job Database'!$Y$11:$Y$3035, CONCATENATE($T48, " - ", N$9)))</f>
        <v/>
      </c>
      <c r="O48" s="68" t="str">
        <f>IF($T48="", "", COUNTIF('Job Database'!$Y$11:$Y$3035, CONCATENATE($T48, " - ", O$9)))</f>
        <v/>
      </c>
      <c r="P48" s="69" t="str">
        <f>IF($T48="", "", COUNTIF('Job Database'!$Y$11:$Y$3035, CONCATENATE($T48, " - ", P$9)))</f>
        <v/>
      </c>
      <c r="Q48" s="40"/>
      <c r="T48" s="58" t="str">
        <f t="shared" si="1"/>
        <v/>
      </c>
      <c r="V48" s="41" t="str">
        <f t="shared" si="2"/>
        <v/>
      </c>
      <c r="X48" s="41" t="str">
        <f t="shared" si="3"/>
        <v/>
      </c>
    </row>
    <row r="49" spans="1:24" x14ac:dyDescent="0.25">
      <c r="A49" s="40"/>
      <c r="B49" s="192"/>
      <c r="C49" s="193"/>
      <c r="D49" s="194"/>
      <c r="E49" s="195"/>
      <c r="F49" s="196"/>
      <c r="G49" s="193"/>
      <c r="H49" s="40"/>
      <c r="I49" s="38" t="str">
        <f>IF($T49="", "", COUNTIF('Job Database'!$H$11:$H$3035, $T49))</f>
        <v/>
      </c>
      <c r="J49" s="104" t="str">
        <f>IF($T49="", "", COUNTIF('Job Database'!$Y$11:$Y$3035, CONCATENATE($T49, " - ", J$9)))</f>
        <v/>
      </c>
      <c r="K49" s="68" t="str">
        <f>IF($T49="", "", COUNTIF('Job Database'!$Y$11:$Y$3035, CONCATENATE($T49, " - ", K$9)))</f>
        <v/>
      </c>
      <c r="L49" s="68" t="str">
        <f>IF($T49="", "", COUNTIF('Job Database'!$Y$11:$Y$3035, CONCATENATE($T49, " - ", L$9)))</f>
        <v/>
      </c>
      <c r="M49" s="115" t="str">
        <f>IF($T49="", "", COUNTIF('Job Database'!$Y$11:$Y$3035, CONCATENATE($T49, " - ", M$9)))</f>
        <v/>
      </c>
      <c r="N49" s="68" t="str">
        <f>IF($T49="", "", COUNTIF('Job Database'!$Y$11:$Y$3035, CONCATENATE($T49, " - ", N$9)))</f>
        <v/>
      </c>
      <c r="O49" s="68" t="str">
        <f>IF($T49="", "", COUNTIF('Job Database'!$Y$11:$Y$3035, CONCATENATE($T49, " - ", O$9)))</f>
        <v/>
      </c>
      <c r="P49" s="69" t="str">
        <f>IF($T49="", "", COUNTIF('Job Database'!$Y$11:$Y$3035, CONCATENATE($T49, " - ", P$9)))</f>
        <v/>
      </c>
      <c r="Q49" s="40"/>
      <c r="T49" s="58" t="str">
        <f t="shared" si="1"/>
        <v/>
      </c>
      <c r="V49" s="41" t="str">
        <f t="shared" si="2"/>
        <v/>
      </c>
      <c r="X49" s="41" t="str">
        <f t="shared" si="3"/>
        <v/>
      </c>
    </row>
    <row r="50" spans="1:24" x14ac:dyDescent="0.25">
      <c r="A50" s="40"/>
      <c r="B50" s="192"/>
      <c r="C50" s="193"/>
      <c r="D50" s="194"/>
      <c r="E50" s="195"/>
      <c r="F50" s="196"/>
      <c r="G50" s="193"/>
      <c r="H50" s="40"/>
      <c r="I50" s="38" t="str">
        <f>IF($T50="", "", COUNTIF('Job Database'!$H$11:$H$3035, $T50))</f>
        <v/>
      </c>
      <c r="J50" s="104" t="str">
        <f>IF($T50="", "", COUNTIF('Job Database'!$Y$11:$Y$3035, CONCATENATE($T50, " - ", J$9)))</f>
        <v/>
      </c>
      <c r="K50" s="68" t="str">
        <f>IF($T50="", "", COUNTIF('Job Database'!$Y$11:$Y$3035, CONCATENATE($T50, " - ", K$9)))</f>
        <v/>
      </c>
      <c r="L50" s="68" t="str">
        <f>IF($T50="", "", COUNTIF('Job Database'!$Y$11:$Y$3035, CONCATENATE($T50, " - ", L$9)))</f>
        <v/>
      </c>
      <c r="M50" s="115" t="str">
        <f>IF($T50="", "", COUNTIF('Job Database'!$Y$11:$Y$3035, CONCATENATE($T50, " - ", M$9)))</f>
        <v/>
      </c>
      <c r="N50" s="68" t="str">
        <f>IF($T50="", "", COUNTIF('Job Database'!$Y$11:$Y$3035, CONCATENATE($T50, " - ", N$9)))</f>
        <v/>
      </c>
      <c r="O50" s="68" t="str">
        <f>IF($T50="", "", COUNTIF('Job Database'!$Y$11:$Y$3035, CONCATENATE($T50, " - ", O$9)))</f>
        <v/>
      </c>
      <c r="P50" s="69" t="str">
        <f>IF($T50="", "", COUNTIF('Job Database'!$Y$11:$Y$3035, CONCATENATE($T50, " - ", P$9)))</f>
        <v/>
      </c>
      <c r="Q50" s="40"/>
      <c r="T50" s="58" t="str">
        <f t="shared" si="1"/>
        <v/>
      </c>
      <c r="V50" s="41" t="str">
        <f t="shared" si="2"/>
        <v/>
      </c>
      <c r="X50" s="41" t="str">
        <f t="shared" si="3"/>
        <v/>
      </c>
    </row>
    <row r="51" spans="1:24" x14ac:dyDescent="0.25">
      <c r="A51" s="40"/>
      <c r="B51" s="192"/>
      <c r="C51" s="193"/>
      <c r="D51" s="194"/>
      <c r="E51" s="195"/>
      <c r="F51" s="196"/>
      <c r="G51" s="193"/>
      <c r="H51" s="40"/>
      <c r="I51" s="38" t="str">
        <f>IF($T51="", "", COUNTIF('Job Database'!$H$11:$H$3035, $T51))</f>
        <v/>
      </c>
      <c r="J51" s="104" t="str">
        <f>IF($T51="", "", COUNTIF('Job Database'!$Y$11:$Y$3035, CONCATENATE($T51, " - ", J$9)))</f>
        <v/>
      </c>
      <c r="K51" s="68" t="str">
        <f>IF($T51="", "", COUNTIF('Job Database'!$Y$11:$Y$3035, CONCATENATE($T51, " - ", K$9)))</f>
        <v/>
      </c>
      <c r="L51" s="68" t="str">
        <f>IF($T51="", "", COUNTIF('Job Database'!$Y$11:$Y$3035, CONCATENATE($T51, " - ", L$9)))</f>
        <v/>
      </c>
      <c r="M51" s="115" t="str">
        <f>IF($T51="", "", COUNTIF('Job Database'!$Y$11:$Y$3035, CONCATENATE($T51, " - ", M$9)))</f>
        <v/>
      </c>
      <c r="N51" s="68" t="str">
        <f>IF($T51="", "", COUNTIF('Job Database'!$Y$11:$Y$3035, CONCATENATE($T51, " - ", N$9)))</f>
        <v/>
      </c>
      <c r="O51" s="68" t="str">
        <f>IF($T51="", "", COUNTIF('Job Database'!$Y$11:$Y$3035, CONCATENATE($T51, " - ", O$9)))</f>
        <v/>
      </c>
      <c r="P51" s="69" t="str">
        <f>IF($T51="", "", COUNTIF('Job Database'!$Y$11:$Y$3035, CONCATENATE($T51, " - ", P$9)))</f>
        <v/>
      </c>
      <c r="Q51" s="40"/>
      <c r="T51" s="58" t="str">
        <f t="shared" si="1"/>
        <v/>
      </c>
      <c r="V51" s="41" t="str">
        <f t="shared" si="2"/>
        <v/>
      </c>
      <c r="X51" s="41" t="str">
        <f t="shared" si="3"/>
        <v/>
      </c>
    </row>
    <row r="52" spans="1:24" x14ac:dyDescent="0.25">
      <c r="A52" s="40"/>
      <c r="B52" s="192"/>
      <c r="C52" s="193"/>
      <c r="D52" s="194"/>
      <c r="E52" s="195"/>
      <c r="F52" s="196"/>
      <c r="G52" s="193"/>
      <c r="H52" s="40"/>
      <c r="I52" s="38" t="str">
        <f>IF($T52="", "", COUNTIF('Job Database'!$H$11:$H$3035, $T52))</f>
        <v/>
      </c>
      <c r="J52" s="104" t="str">
        <f>IF($T52="", "", COUNTIF('Job Database'!$Y$11:$Y$3035, CONCATENATE($T52, " - ", J$9)))</f>
        <v/>
      </c>
      <c r="K52" s="68" t="str">
        <f>IF($T52="", "", COUNTIF('Job Database'!$Y$11:$Y$3035, CONCATENATE($T52, " - ", K$9)))</f>
        <v/>
      </c>
      <c r="L52" s="68" t="str">
        <f>IF($T52="", "", COUNTIF('Job Database'!$Y$11:$Y$3035, CONCATENATE($T52, " - ", L$9)))</f>
        <v/>
      </c>
      <c r="M52" s="115" t="str">
        <f>IF($T52="", "", COUNTIF('Job Database'!$Y$11:$Y$3035, CONCATENATE($T52, " - ", M$9)))</f>
        <v/>
      </c>
      <c r="N52" s="68" t="str">
        <f>IF($T52="", "", COUNTIF('Job Database'!$Y$11:$Y$3035, CONCATENATE($T52, " - ", N$9)))</f>
        <v/>
      </c>
      <c r="O52" s="68" t="str">
        <f>IF($T52="", "", COUNTIF('Job Database'!$Y$11:$Y$3035, CONCATENATE($T52, " - ", O$9)))</f>
        <v/>
      </c>
      <c r="P52" s="69" t="str">
        <f>IF($T52="", "", COUNTIF('Job Database'!$Y$11:$Y$3035, CONCATENATE($T52, " - ", P$9)))</f>
        <v/>
      </c>
      <c r="Q52" s="40"/>
      <c r="T52" s="58" t="str">
        <f t="shared" si="1"/>
        <v/>
      </c>
      <c r="V52" s="41" t="str">
        <f t="shared" si="2"/>
        <v/>
      </c>
      <c r="X52" s="41" t="str">
        <f t="shared" si="3"/>
        <v/>
      </c>
    </row>
    <row r="53" spans="1:24" x14ac:dyDescent="0.25">
      <c r="A53" s="40"/>
      <c r="B53" s="192"/>
      <c r="C53" s="193"/>
      <c r="D53" s="194"/>
      <c r="E53" s="195"/>
      <c r="F53" s="196"/>
      <c r="G53" s="193"/>
      <c r="H53" s="40"/>
      <c r="I53" s="38" t="str">
        <f>IF($T53="", "", COUNTIF('Job Database'!$H$11:$H$3035, $T53))</f>
        <v/>
      </c>
      <c r="J53" s="104" t="str">
        <f>IF($T53="", "", COUNTIF('Job Database'!$Y$11:$Y$3035, CONCATENATE($T53, " - ", J$9)))</f>
        <v/>
      </c>
      <c r="K53" s="68" t="str">
        <f>IF($T53="", "", COUNTIF('Job Database'!$Y$11:$Y$3035, CONCATENATE($T53, " - ", K$9)))</f>
        <v/>
      </c>
      <c r="L53" s="68" t="str">
        <f>IF($T53="", "", COUNTIF('Job Database'!$Y$11:$Y$3035, CONCATENATE($T53, " - ", L$9)))</f>
        <v/>
      </c>
      <c r="M53" s="115" t="str">
        <f>IF($T53="", "", COUNTIF('Job Database'!$Y$11:$Y$3035, CONCATENATE($T53, " - ", M$9)))</f>
        <v/>
      </c>
      <c r="N53" s="68" t="str">
        <f>IF($T53="", "", COUNTIF('Job Database'!$Y$11:$Y$3035, CONCATENATE($T53, " - ", N$9)))</f>
        <v/>
      </c>
      <c r="O53" s="68" t="str">
        <f>IF($T53="", "", COUNTIF('Job Database'!$Y$11:$Y$3035, CONCATENATE($T53, " - ", O$9)))</f>
        <v/>
      </c>
      <c r="P53" s="69" t="str">
        <f>IF($T53="", "", COUNTIF('Job Database'!$Y$11:$Y$3035, CONCATENATE($T53, " - ", P$9)))</f>
        <v/>
      </c>
      <c r="Q53" s="40"/>
      <c r="T53" s="58" t="str">
        <f t="shared" si="1"/>
        <v/>
      </c>
      <c r="V53" s="41" t="str">
        <f t="shared" si="2"/>
        <v/>
      </c>
      <c r="X53" s="41" t="str">
        <f t="shared" si="3"/>
        <v/>
      </c>
    </row>
    <row r="54" spans="1:24" x14ac:dyDescent="0.25">
      <c r="A54" s="40"/>
      <c r="B54" s="192"/>
      <c r="C54" s="193"/>
      <c r="D54" s="194"/>
      <c r="E54" s="195"/>
      <c r="F54" s="196"/>
      <c r="G54" s="193"/>
      <c r="H54" s="40"/>
      <c r="I54" s="38" t="str">
        <f>IF($T54="", "", COUNTIF('Job Database'!$H$11:$H$3035, $T54))</f>
        <v/>
      </c>
      <c r="J54" s="104" t="str">
        <f>IF($T54="", "", COUNTIF('Job Database'!$Y$11:$Y$3035, CONCATENATE($T54, " - ", J$9)))</f>
        <v/>
      </c>
      <c r="K54" s="68" t="str">
        <f>IF($T54="", "", COUNTIF('Job Database'!$Y$11:$Y$3035, CONCATENATE($T54, " - ", K$9)))</f>
        <v/>
      </c>
      <c r="L54" s="68" t="str">
        <f>IF($T54="", "", COUNTIF('Job Database'!$Y$11:$Y$3035, CONCATENATE($T54, " - ", L$9)))</f>
        <v/>
      </c>
      <c r="M54" s="115" t="str">
        <f>IF($T54="", "", COUNTIF('Job Database'!$Y$11:$Y$3035, CONCATENATE($T54, " - ", M$9)))</f>
        <v/>
      </c>
      <c r="N54" s="68" t="str">
        <f>IF($T54="", "", COUNTIF('Job Database'!$Y$11:$Y$3035, CONCATENATE($T54, " - ", N$9)))</f>
        <v/>
      </c>
      <c r="O54" s="68" t="str">
        <f>IF($T54="", "", COUNTIF('Job Database'!$Y$11:$Y$3035, CONCATENATE($T54, " - ", O$9)))</f>
        <v/>
      </c>
      <c r="P54" s="69" t="str">
        <f>IF($T54="", "", COUNTIF('Job Database'!$Y$11:$Y$3035, CONCATENATE($T54, " - ", P$9)))</f>
        <v/>
      </c>
      <c r="Q54" s="40"/>
      <c r="T54" s="58" t="str">
        <f t="shared" si="1"/>
        <v/>
      </c>
      <c r="V54" s="41" t="str">
        <f t="shared" si="2"/>
        <v/>
      </c>
      <c r="X54" s="41" t="str">
        <f t="shared" si="3"/>
        <v/>
      </c>
    </row>
    <row r="55" spans="1:24" x14ac:dyDescent="0.25">
      <c r="A55" s="40"/>
      <c r="B55" s="192"/>
      <c r="C55" s="193"/>
      <c r="D55" s="194"/>
      <c r="E55" s="195"/>
      <c r="F55" s="196"/>
      <c r="G55" s="193"/>
      <c r="H55" s="40"/>
      <c r="I55" s="38" t="str">
        <f>IF($T55="", "", COUNTIF('Job Database'!$H$11:$H$3035, $T55))</f>
        <v/>
      </c>
      <c r="J55" s="104" t="str">
        <f>IF($T55="", "", COUNTIF('Job Database'!$Y$11:$Y$3035, CONCATENATE($T55, " - ", J$9)))</f>
        <v/>
      </c>
      <c r="K55" s="68" t="str">
        <f>IF($T55="", "", COUNTIF('Job Database'!$Y$11:$Y$3035, CONCATENATE($T55, " - ", K$9)))</f>
        <v/>
      </c>
      <c r="L55" s="68" t="str">
        <f>IF($T55="", "", COUNTIF('Job Database'!$Y$11:$Y$3035, CONCATENATE($T55, " - ", L$9)))</f>
        <v/>
      </c>
      <c r="M55" s="115" t="str">
        <f>IF($T55="", "", COUNTIF('Job Database'!$Y$11:$Y$3035, CONCATENATE($T55, " - ", M$9)))</f>
        <v/>
      </c>
      <c r="N55" s="68" t="str">
        <f>IF($T55="", "", COUNTIF('Job Database'!$Y$11:$Y$3035, CONCATENATE($T55, " - ", N$9)))</f>
        <v/>
      </c>
      <c r="O55" s="68" t="str">
        <f>IF($T55="", "", COUNTIF('Job Database'!$Y$11:$Y$3035, CONCATENATE($T55, " - ", O$9)))</f>
        <v/>
      </c>
      <c r="P55" s="69" t="str">
        <f>IF($T55="", "", COUNTIF('Job Database'!$Y$11:$Y$3035, CONCATENATE($T55, " - ", P$9)))</f>
        <v/>
      </c>
      <c r="Q55" s="40"/>
      <c r="T55" s="58" t="str">
        <f t="shared" si="1"/>
        <v/>
      </c>
      <c r="V55" s="41" t="str">
        <f t="shared" si="2"/>
        <v/>
      </c>
      <c r="X55" s="41" t="str">
        <f t="shared" si="3"/>
        <v/>
      </c>
    </row>
    <row r="56" spans="1:24" x14ac:dyDescent="0.25">
      <c r="A56" s="40"/>
      <c r="B56" s="192"/>
      <c r="C56" s="193"/>
      <c r="D56" s="194"/>
      <c r="E56" s="195"/>
      <c r="F56" s="196"/>
      <c r="G56" s="193"/>
      <c r="H56" s="40"/>
      <c r="I56" s="38" t="str">
        <f>IF($T56="", "", COUNTIF('Job Database'!$H$11:$H$3035, $T56))</f>
        <v/>
      </c>
      <c r="J56" s="104" t="str">
        <f>IF($T56="", "", COUNTIF('Job Database'!$Y$11:$Y$3035, CONCATENATE($T56, " - ", J$9)))</f>
        <v/>
      </c>
      <c r="K56" s="68" t="str">
        <f>IF($T56="", "", COUNTIF('Job Database'!$Y$11:$Y$3035, CONCATENATE($T56, " - ", K$9)))</f>
        <v/>
      </c>
      <c r="L56" s="68" t="str">
        <f>IF($T56="", "", COUNTIF('Job Database'!$Y$11:$Y$3035, CONCATENATE($T56, " - ", L$9)))</f>
        <v/>
      </c>
      <c r="M56" s="115" t="str">
        <f>IF($T56="", "", COUNTIF('Job Database'!$Y$11:$Y$3035, CONCATENATE($T56, " - ", M$9)))</f>
        <v/>
      </c>
      <c r="N56" s="68" t="str">
        <f>IF($T56="", "", COUNTIF('Job Database'!$Y$11:$Y$3035, CONCATENATE($T56, " - ", N$9)))</f>
        <v/>
      </c>
      <c r="O56" s="68" t="str">
        <f>IF($T56="", "", COUNTIF('Job Database'!$Y$11:$Y$3035, CONCATENATE($T56, " - ", O$9)))</f>
        <v/>
      </c>
      <c r="P56" s="69" t="str">
        <f>IF($T56="", "", COUNTIF('Job Database'!$Y$11:$Y$3035, CONCATENATE($T56, " - ", P$9)))</f>
        <v/>
      </c>
      <c r="Q56" s="40"/>
      <c r="T56" s="58" t="str">
        <f t="shared" si="1"/>
        <v/>
      </c>
      <c r="V56" s="41" t="str">
        <f t="shared" si="2"/>
        <v/>
      </c>
      <c r="X56" s="41" t="str">
        <f t="shared" si="3"/>
        <v/>
      </c>
    </row>
    <row r="57" spans="1:24" x14ac:dyDescent="0.25">
      <c r="A57" s="40"/>
      <c r="B57" s="192"/>
      <c r="C57" s="193"/>
      <c r="D57" s="194"/>
      <c r="E57" s="195"/>
      <c r="F57" s="196"/>
      <c r="G57" s="193"/>
      <c r="H57" s="40"/>
      <c r="I57" s="38" t="str">
        <f>IF($T57="", "", COUNTIF('Job Database'!$H$11:$H$3035, $T57))</f>
        <v/>
      </c>
      <c r="J57" s="104" t="str">
        <f>IF($T57="", "", COUNTIF('Job Database'!$Y$11:$Y$3035, CONCATENATE($T57, " - ", J$9)))</f>
        <v/>
      </c>
      <c r="K57" s="68" t="str">
        <f>IF($T57="", "", COUNTIF('Job Database'!$Y$11:$Y$3035, CONCATENATE($T57, " - ", K$9)))</f>
        <v/>
      </c>
      <c r="L57" s="68" t="str">
        <f>IF($T57="", "", COUNTIF('Job Database'!$Y$11:$Y$3035, CONCATENATE($T57, " - ", L$9)))</f>
        <v/>
      </c>
      <c r="M57" s="115" t="str">
        <f>IF($T57="", "", COUNTIF('Job Database'!$Y$11:$Y$3035, CONCATENATE($T57, " - ", M$9)))</f>
        <v/>
      </c>
      <c r="N57" s="68" t="str">
        <f>IF($T57="", "", COUNTIF('Job Database'!$Y$11:$Y$3035, CONCATENATE($T57, " - ", N$9)))</f>
        <v/>
      </c>
      <c r="O57" s="68" t="str">
        <f>IF($T57="", "", COUNTIF('Job Database'!$Y$11:$Y$3035, CONCATENATE($T57, " - ", O$9)))</f>
        <v/>
      </c>
      <c r="P57" s="69" t="str">
        <f>IF($T57="", "", COUNTIF('Job Database'!$Y$11:$Y$3035, CONCATENATE($T57, " - ", P$9)))</f>
        <v/>
      </c>
      <c r="Q57" s="40"/>
      <c r="T57" s="58" t="str">
        <f t="shared" si="1"/>
        <v/>
      </c>
      <c r="V57" s="41" t="str">
        <f t="shared" si="2"/>
        <v/>
      </c>
      <c r="X57" s="41" t="str">
        <f t="shared" si="3"/>
        <v/>
      </c>
    </row>
    <row r="58" spans="1:24" x14ac:dyDescent="0.25">
      <c r="A58" s="40"/>
      <c r="B58" s="192"/>
      <c r="C58" s="193"/>
      <c r="D58" s="194"/>
      <c r="E58" s="195"/>
      <c r="F58" s="196"/>
      <c r="G58" s="193"/>
      <c r="H58" s="40"/>
      <c r="I58" s="38" t="str">
        <f>IF($T58="", "", COUNTIF('Job Database'!$H$11:$H$3035, $T58))</f>
        <v/>
      </c>
      <c r="J58" s="104" t="str">
        <f>IF($T58="", "", COUNTIF('Job Database'!$Y$11:$Y$3035, CONCATENATE($T58, " - ", J$9)))</f>
        <v/>
      </c>
      <c r="K58" s="68" t="str">
        <f>IF($T58="", "", COUNTIF('Job Database'!$Y$11:$Y$3035, CONCATENATE($T58, " - ", K$9)))</f>
        <v/>
      </c>
      <c r="L58" s="68" t="str">
        <f>IF($T58="", "", COUNTIF('Job Database'!$Y$11:$Y$3035, CONCATENATE($T58, " - ", L$9)))</f>
        <v/>
      </c>
      <c r="M58" s="115" t="str">
        <f>IF($T58="", "", COUNTIF('Job Database'!$Y$11:$Y$3035, CONCATENATE($T58, " - ", M$9)))</f>
        <v/>
      </c>
      <c r="N58" s="68" t="str">
        <f>IF($T58="", "", COUNTIF('Job Database'!$Y$11:$Y$3035, CONCATENATE($T58, " - ", N$9)))</f>
        <v/>
      </c>
      <c r="O58" s="68" t="str">
        <f>IF($T58="", "", COUNTIF('Job Database'!$Y$11:$Y$3035, CONCATENATE($T58, " - ", O$9)))</f>
        <v/>
      </c>
      <c r="P58" s="69" t="str">
        <f>IF($T58="", "", COUNTIF('Job Database'!$Y$11:$Y$3035, CONCATENATE($T58, " - ", P$9)))</f>
        <v/>
      </c>
      <c r="Q58" s="40"/>
      <c r="T58" s="58" t="str">
        <f t="shared" si="1"/>
        <v/>
      </c>
      <c r="V58" s="41" t="str">
        <f t="shared" si="2"/>
        <v/>
      </c>
      <c r="X58" s="41" t="str">
        <f t="shared" si="3"/>
        <v/>
      </c>
    </row>
    <row r="59" spans="1:24" x14ac:dyDescent="0.25">
      <c r="A59" s="40"/>
      <c r="B59" s="192"/>
      <c r="C59" s="193"/>
      <c r="D59" s="194"/>
      <c r="E59" s="195"/>
      <c r="F59" s="196"/>
      <c r="G59" s="193"/>
      <c r="H59" s="40"/>
      <c r="I59" s="38" t="str">
        <f>IF($T59="", "", COUNTIF('Job Database'!$H$11:$H$3035, $T59))</f>
        <v/>
      </c>
      <c r="J59" s="104" t="str">
        <f>IF($T59="", "", COUNTIF('Job Database'!$Y$11:$Y$3035, CONCATENATE($T59, " - ", J$9)))</f>
        <v/>
      </c>
      <c r="K59" s="68" t="str">
        <f>IF($T59="", "", COUNTIF('Job Database'!$Y$11:$Y$3035, CONCATENATE($T59, " - ", K$9)))</f>
        <v/>
      </c>
      <c r="L59" s="68" t="str">
        <f>IF($T59="", "", COUNTIF('Job Database'!$Y$11:$Y$3035, CONCATENATE($T59, " - ", L$9)))</f>
        <v/>
      </c>
      <c r="M59" s="115" t="str">
        <f>IF($T59="", "", COUNTIF('Job Database'!$Y$11:$Y$3035, CONCATENATE($T59, " - ", M$9)))</f>
        <v/>
      </c>
      <c r="N59" s="68" t="str">
        <f>IF($T59="", "", COUNTIF('Job Database'!$Y$11:$Y$3035, CONCATENATE($T59, " - ", N$9)))</f>
        <v/>
      </c>
      <c r="O59" s="68" t="str">
        <f>IF($T59="", "", COUNTIF('Job Database'!$Y$11:$Y$3035, CONCATENATE($T59, " - ", O$9)))</f>
        <v/>
      </c>
      <c r="P59" s="69" t="str">
        <f>IF($T59="", "", COUNTIF('Job Database'!$Y$11:$Y$3035, CONCATENATE($T59, " - ", P$9)))</f>
        <v/>
      </c>
      <c r="Q59" s="40"/>
      <c r="T59" s="58" t="str">
        <f t="shared" si="1"/>
        <v/>
      </c>
      <c r="V59" s="41" t="str">
        <f t="shared" si="2"/>
        <v/>
      </c>
      <c r="X59" s="41" t="str">
        <f t="shared" si="3"/>
        <v/>
      </c>
    </row>
    <row r="60" spans="1:24" x14ac:dyDescent="0.25">
      <c r="A60" s="40"/>
      <c r="B60" s="192"/>
      <c r="C60" s="193"/>
      <c r="D60" s="194"/>
      <c r="E60" s="195"/>
      <c r="F60" s="196"/>
      <c r="G60" s="193"/>
      <c r="H60" s="40"/>
      <c r="I60" s="38" t="str">
        <f>IF($T60="", "", COUNTIF('Job Database'!$H$11:$H$3035, $T60))</f>
        <v/>
      </c>
      <c r="J60" s="104" t="str">
        <f>IF($T60="", "", COUNTIF('Job Database'!$Y$11:$Y$3035, CONCATENATE($T60, " - ", J$9)))</f>
        <v/>
      </c>
      <c r="K60" s="68" t="str">
        <f>IF($T60="", "", COUNTIF('Job Database'!$Y$11:$Y$3035, CONCATENATE($T60, " - ", K$9)))</f>
        <v/>
      </c>
      <c r="L60" s="68" t="str">
        <f>IF($T60="", "", COUNTIF('Job Database'!$Y$11:$Y$3035, CONCATENATE($T60, " - ", L$9)))</f>
        <v/>
      </c>
      <c r="M60" s="115" t="str">
        <f>IF($T60="", "", COUNTIF('Job Database'!$Y$11:$Y$3035, CONCATENATE($T60, " - ", M$9)))</f>
        <v/>
      </c>
      <c r="N60" s="68" t="str">
        <f>IF($T60="", "", COUNTIF('Job Database'!$Y$11:$Y$3035, CONCATENATE($T60, " - ", N$9)))</f>
        <v/>
      </c>
      <c r="O60" s="68" t="str">
        <f>IF($T60="", "", COUNTIF('Job Database'!$Y$11:$Y$3035, CONCATENATE($T60, " - ", O$9)))</f>
        <v/>
      </c>
      <c r="P60" s="69" t="str">
        <f>IF($T60="", "", COUNTIF('Job Database'!$Y$11:$Y$3035, CONCATENATE($T60, " - ", P$9)))</f>
        <v/>
      </c>
      <c r="Q60" s="40"/>
      <c r="T60" s="58" t="str">
        <f t="shared" si="1"/>
        <v/>
      </c>
      <c r="V60" s="41" t="str">
        <f t="shared" si="2"/>
        <v/>
      </c>
      <c r="X60" s="41" t="str">
        <f t="shared" si="3"/>
        <v/>
      </c>
    </row>
    <row r="61" spans="1:24" x14ac:dyDescent="0.25">
      <c r="A61" s="40"/>
      <c r="B61" s="192"/>
      <c r="C61" s="193"/>
      <c r="D61" s="194"/>
      <c r="E61" s="195"/>
      <c r="F61" s="196"/>
      <c r="G61" s="193"/>
      <c r="H61" s="40"/>
      <c r="I61" s="38" t="str">
        <f>IF($T61="", "", COUNTIF('Job Database'!$H$11:$H$3035, $T61))</f>
        <v/>
      </c>
      <c r="J61" s="104" t="str">
        <f>IF($T61="", "", COUNTIF('Job Database'!$Y$11:$Y$3035, CONCATENATE($T61, " - ", J$9)))</f>
        <v/>
      </c>
      <c r="K61" s="68" t="str">
        <f>IF($T61="", "", COUNTIF('Job Database'!$Y$11:$Y$3035, CONCATENATE($T61, " - ", K$9)))</f>
        <v/>
      </c>
      <c r="L61" s="68" t="str">
        <f>IF($T61="", "", COUNTIF('Job Database'!$Y$11:$Y$3035, CONCATENATE($T61, " - ", L$9)))</f>
        <v/>
      </c>
      <c r="M61" s="115" t="str">
        <f>IF($T61="", "", COUNTIF('Job Database'!$Y$11:$Y$3035, CONCATENATE($T61, " - ", M$9)))</f>
        <v/>
      </c>
      <c r="N61" s="68" t="str">
        <f>IF($T61="", "", COUNTIF('Job Database'!$Y$11:$Y$3035, CONCATENATE($T61, " - ", N$9)))</f>
        <v/>
      </c>
      <c r="O61" s="68" t="str">
        <f>IF($T61="", "", COUNTIF('Job Database'!$Y$11:$Y$3035, CONCATENATE($T61, " - ", O$9)))</f>
        <v/>
      </c>
      <c r="P61" s="69" t="str">
        <f>IF($T61="", "", COUNTIF('Job Database'!$Y$11:$Y$3035, CONCATENATE($T61, " - ", P$9)))</f>
        <v/>
      </c>
      <c r="Q61" s="40"/>
      <c r="T61" s="58" t="str">
        <f t="shared" si="1"/>
        <v/>
      </c>
      <c r="V61" s="41" t="str">
        <f t="shared" si="2"/>
        <v/>
      </c>
      <c r="X61" s="41" t="str">
        <f t="shared" si="3"/>
        <v/>
      </c>
    </row>
    <row r="62" spans="1:24" x14ac:dyDescent="0.25">
      <c r="A62" s="40"/>
      <c r="B62" s="192"/>
      <c r="C62" s="193"/>
      <c r="D62" s="194"/>
      <c r="E62" s="195"/>
      <c r="F62" s="196"/>
      <c r="G62" s="193"/>
      <c r="H62" s="40"/>
      <c r="I62" s="38" t="str">
        <f>IF($T62="", "", COUNTIF('Job Database'!$H$11:$H$3035, $T62))</f>
        <v/>
      </c>
      <c r="J62" s="104" t="str">
        <f>IF($T62="", "", COUNTIF('Job Database'!$Y$11:$Y$3035, CONCATENATE($T62, " - ", J$9)))</f>
        <v/>
      </c>
      <c r="K62" s="68" t="str">
        <f>IF($T62="", "", COUNTIF('Job Database'!$Y$11:$Y$3035, CONCATENATE($T62, " - ", K$9)))</f>
        <v/>
      </c>
      <c r="L62" s="68" t="str">
        <f>IF($T62="", "", COUNTIF('Job Database'!$Y$11:$Y$3035, CONCATENATE($T62, " - ", L$9)))</f>
        <v/>
      </c>
      <c r="M62" s="115" t="str">
        <f>IF($T62="", "", COUNTIF('Job Database'!$Y$11:$Y$3035, CONCATENATE($T62, " - ", M$9)))</f>
        <v/>
      </c>
      <c r="N62" s="68" t="str">
        <f>IF($T62="", "", COUNTIF('Job Database'!$Y$11:$Y$3035, CONCATENATE($T62, " - ", N$9)))</f>
        <v/>
      </c>
      <c r="O62" s="68" t="str">
        <f>IF($T62="", "", COUNTIF('Job Database'!$Y$11:$Y$3035, CONCATENATE($T62, " - ", O$9)))</f>
        <v/>
      </c>
      <c r="P62" s="69" t="str">
        <f>IF($T62="", "", COUNTIF('Job Database'!$Y$11:$Y$3035, CONCATENATE($T62, " - ", P$9)))</f>
        <v/>
      </c>
      <c r="Q62" s="40"/>
      <c r="T62" s="58" t="str">
        <f t="shared" si="1"/>
        <v/>
      </c>
      <c r="V62" s="41" t="str">
        <f t="shared" si="2"/>
        <v/>
      </c>
      <c r="X62" s="41" t="str">
        <f t="shared" si="3"/>
        <v/>
      </c>
    </row>
    <row r="63" spans="1:24" x14ac:dyDescent="0.25">
      <c r="A63" s="40"/>
      <c r="B63" s="192"/>
      <c r="C63" s="193"/>
      <c r="D63" s="194"/>
      <c r="E63" s="195"/>
      <c r="F63" s="196"/>
      <c r="G63" s="193"/>
      <c r="H63" s="40"/>
      <c r="I63" s="38" t="str">
        <f>IF($T63="", "", COUNTIF('Job Database'!$H$11:$H$3035, $T63))</f>
        <v/>
      </c>
      <c r="J63" s="104" t="str">
        <f>IF($T63="", "", COUNTIF('Job Database'!$Y$11:$Y$3035, CONCATENATE($T63, " - ", J$9)))</f>
        <v/>
      </c>
      <c r="K63" s="68" t="str">
        <f>IF($T63="", "", COUNTIF('Job Database'!$Y$11:$Y$3035, CONCATENATE($T63, " - ", K$9)))</f>
        <v/>
      </c>
      <c r="L63" s="68" t="str">
        <f>IF($T63="", "", COUNTIF('Job Database'!$Y$11:$Y$3035, CONCATENATE($T63, " - ", L$9)))</f>
        <v/>
      </c>
      <c r="M63" s="115" t="str">
        <f>IF($T63="", "", COUNTIF('Job Database'!$Y$11:$Y$3035, CONCATENATE($T63, " - ", M$9)))</f>
        <v/>
      </c>
      <c r="N63" s="68" t="str">
        <f>IF($T63="", "", COUNTIF('Job Database'!$Y$11:$Y$3035, CONCATENATE($T63, " - ", N$9)))</f>
        <v/>
      </c>
      <c r="O63" s="68" t="str">
        <f>IF($T63="", "", COUNTIF('Job Database'!$Y$11:$Y$3035, CONCATENATE($T63, " - ", O$9)))</f>
        <v/>
      </c>
      <c r="P63" s="69" t="str">
        <f>IF($T63="", "", COUNTIF('Job Database'!$Y$11:$Y$3035, CONCATENATE($T63, " - ", P$9)))</f>
        <v/>
      </c>
      <c r="Q63" s="40"/>
      <c r="T63" s="58" t="str">
        <f t="shared" si="1"/>
        <v/>
      </c>
      <c r="V63" s="41" t="str">
        <f t="shared" si="2"/>
        <v/>
      </c>
      <c r="X63" s="41" t="str">
        <f t="shared" si="3"/>
        <v/>
      </c>
    </row>
    <row r="64" spans="1:24" x14ac:dyDescent="0.25">
      <c r="A64" s="40"/>
      <c r="B64" s="192"/>
      <c r="C64" s="193"/>
      <c r="D64" s="194"/>
      <c r="E64" s="195"/>
      <c r="F64" s="196"/>
      <c r="G64" s="193"/>
      <c r="H64" s="40"/>
      <c r="I64" s="38" t="str">
        <f>IF($T64="", "", COUNTIF('Job Database'!$H$11:$H$3035, $T64))</f>
        <v/>
      </c>
      <c r="J64" s="104" t="str">
        <f>IF($T64="", "", COUNTIF('Job Database'!$Y$11:$Y$3035, CONCATENATE($T64, " - ", J$9)))</f>
        <v/>
      </c>
      <c r="K64" s="68" t="str">
        <f>IF($T64="", "", COUNTIF('Job Database'!$Y$11:$Y$3035, CONCATENATE($T64, " - ", K$9)))</f>
        <v/>
      </c>
      <c r="L64" s="68" t="str">
        <f>IF($T64="", "", COUNTIF('Job Database'!$Y$11:$Y$3035, CONCATENATE($T64, " - ", L$9)))</f>
        <v/>
      </c>
      <c r="M64" s="115" t="str">
        <f>IF($T64="", "", COUNTIF('Job Database'!$Y$11:$Y$3035, CONCATENATE($T64, " - ", M$9)))</f>
        <v/>
      </c>
      <c r="N64" s="68" t="str">
        <f>IF($T64="", "", COUNTIF('Job Database'!$Y$11:$Y$3035, CONCATENATE($T64, " - ", N$9)))</f>
        <v/>
      </c>
      <c r="O64" s="68" t="str">
        <f>IF($T64="", "", COUNTIF('Job Database'!$Y$11:$Y$3035, CONCATENATE($T64, " - ", O$9)))</f>
        <v/>
      </c>
      <c r="P64" s="69" t="str">
        <f>IF($T64="", "", COUNTIF('Job Database'!$Y$11:$Y$3035, CONCATENATE($T64, " - ", P$9)))</f>
        <v/>
      </c>
      <c r="Q64" s="40"/>
      <c r="T64" s="58" t="str">
        <f t="shared" si="1"/>
        <v/>
      </c>
      <c r="V64" s="41" t="str">
        <f t="shared" si="2"/>
        <v/>
      </c>
      <c r="X64" s="41" t="str">
        <f t="shared" si="3"/>
        <v/>
      </c>
    </row>
    <row r="65" spans="1:24" x14ac:dyDescent="0.25">
      <c r="A65" s="40"/>
      <c r="B65" s="192"/>
      <c r="C65" s="193"/>
      <c r="D65" s="194"/>
      <c r="E65" s="195"/>
      <c r="F65" s="196"/>
      <c r="G65" s="193"/>
      <c r="H65" s="40"/>
      <c r="I65" s="38" t="str">
        <f>IF($T65="", "", COUNTIF('Job Database'!$H$11:$H$3035, $T65))</f>
        <v/>
      </c>
      <c r="J65" s="104" t="str">
        <f>IF($T65="", "", COUNTIF('Job Database'!$Y$11:$Y$3035, CONCATENATE($T65, " - ", J$9)))</f>
        <v/>
      </c>
      <c r="K65" s="68" t="str">
        <f>IF($T65="", "", COUNTIF('Job Database'!$Y$11:$Y$3035, CONCATENATE($T65, " - ", K$9)))</f>
        <v/>
      </c>
      <c r="L65" s="68" t="str">
        <f>IF($T65="", "", COUNTIF('Job Database'!$Y$11:$Y$3035, CONCATENATE($T65, " - ", L$9)))</f>
        <v/>
      </c>
      <c r="M65" s="115" t="str">
        <f>IF($T65="", "", COUNTIF('Job Database'!$Y$11:$Y$3035, CONCATENATE($T65, " - ", M$9)))</f>
        <v/>
      </c>
      <c r="N65" s="68" t="str">
        <f>IF($T65="", "", COUNTIF('Job Database'!$Y$11:$Y$3035, CONCATENATE($T65, " - ", N$9)))</f>
        <v/>
      </c>
      <c r="O65" s="68" t="str">
        <f>IF($T65="", "", COUNTIF('Job Database'!$Y$11:$Y$3035, CONCATENATE($T65, " - ", O$9)))</f>
        <v/>
      </c>
      <c r="P65" s="69" t="str">
        <f>IF($T65="", "", COUNTIF('Job Database'!$Y$11:$Y$3035, CONCATENATE($T65, " - ", P$9)))</f>
        <v/>
      </c>
      <c r="Q65" s="40"/>
      <c r="T65" s="58" t="str">
        <f t="shared" si="1"/>
        <v/>
      </c>
      <c r="V65" s="41" t="str">
        <f t="shared" si="2"/>
        <v/>
      </c>
      <c r="X65" s="41" t="str">
        <f t="shared" si="3"/>
        <v/>
      </c>
    </row>
    <row r="66" spans="1:24" x14ac:dyDescent="0.25">
      <c r="A66" s="40"/>
      <c r="B66" s="192"/>
      <c r="C66" s="193"/>
      <c r="D66" s="194"/>
      <c r="E66" s="195"/>
      <c r="F66" s="196"/>
      <c r="G66" s="193"/>
      <c r="H66" s="40"/>
      <c r="I66" s="38" t="str">
        <f>IF($T66="", "", COUNTIF('Job Database'!$H$11:$H$3035, $T66))</f>
        <v/>
      </c>
      <c r="J66" s="104" t="str">
        <f>IF($T66="", "", COUNTIF('Job Database'!$Y$11:$Y$3035, CONCATENATE($T66, " - ", J$9)))</f>
        <v/>
      </c>
      <c r="K66" s="68" t="str">
        <f>IF($T66="", "", COUNTIF('Job Database'!$Y$11:$Y$3035, CONCATENATE($T66, " - ", K$9)))</f>
        <v/>
      </c>
      <c r="L66" s="68" t="str">
        <f>IF($T66="", "", COUNTIF('Job Database'!$Y$11:$Y$3035, CONCATENATE($T66, " - ", L$9)))</f>
        <v/>
      </c>
      <c r="M66" s="115" t="str">
        <f>IF($T66="", "", COUNTIF('Job Database'!$Y$11:$Y$3035, CONCATENATE($T66, " - ", M$9)))</f>
        <v/>
      </c>
      <c r="N66" s="68" t="str">
        <f>IF($T66="", "", COUNTIF('Job Database'!$Y$11:$Y$3035, CONCATENATE($T66, " - ", N$9)))</f>
        <v/>
      </c>
      <c r="O66" s="68" t="str">
        <f>IF($T66="", "", COUNTIF('Job Database'!$Y$11:$Y$3035, CONCATENATE($T66, " - ", O$9)))</f>
        <v/>
      </c>
      <c r="P66" s="69" t="str">
        <f>IF($T66="", "", COUNTIF('Job Database'!$Y$11:$Y$3035, CONCATENATE($T66, " - ", P$9)))</f>
        <v/>
      </c>
      <c r="Q66" s="40"/>
      <c r="T66" s="58" t="str">
        <f t="shared" si="1"/>
        <v/>
      </c>
      <c r="V66" s="41" t="str">
        <f t="shared" si="2"/>
        <v/>
      </c>
      <c r="X66" s="41" t="str">
        <f t="shared" si="3"/>
        <v/>
      </c>
    </row>
    <row r="67" spans="1:24" x14ac:dyDescent="0.25">
      <c r="A67" s="40"/>
      <c r="B67" s="192"/>
      <c r="C67" s="193"/>
      <c r="D67" s="194"/>
      <c r="E67" s="195"/>
      <c r="F67" s="196"/>
      <c r="G67" s="193"/>
      <c r="H67" s="40"/>
      <c r="I67" s="38" t="str">
        <f>IF($T67="", "", COUNTIF('Job Database'!$H$11:$H$3035, $T67))</f>
        <v/>
      </c>
      <c r="J67" s="104" t="str">
        <f>IF($T67="", "", COUNTIF('Job Database'!$Y$11:$Y$3035, CONCATENATE($T67, " - ", J$9)))</f>
        <v/>
      </c>
      <c r="K67" s="68" t="str">
        <f>IF($T67="", "", COUNTIF('Job Database'!$Y$11:$Y$3035, CONCATENATE($T67, " - ", K$9)))</f>
        <v/>
      </c>
      <c r="L67" s="68" t="str">
        <f>IF($T67="", "", COUNTIF('Job Database'!$Y$11:$Y$3035, CONCATENATE($T67, " - ", L$9)))</f>
        <v/>
      </c>
      <c r="M67" s="115" t="str">
        <f>IF($T67="", "", COUNTIF('Job Database'!$Y$11:$Y$3035, CONCATENATE($T67, " - ", M$9)))</f>
        <v/>
      </c>
      <c r="N67" s="68" t="str">
        <f>IF($T67="", "", COUNTIF('Job Database'!$Y$11:$Y$3035, CONCATENATE($T67, " - ", N$9)))</f>
        <v/>
      </c>
      <c r="O67" s="68" t="str">
        <f>IF($T67="", "", COUNTIF('Job Database'!$Y$11:$Y$3035, CONCATENATE($T67, " - ", O$9)))</f>
        <v/>
      </c>
      <c r="P67" s="69" t="str">
        <f>IF($T67="", "", COUNTIF('Job Database'!$Y$11:$Y$3035, CONCATENATE($T67, " - ", P$9)))</f>
        <v/>
      </c>
      <c r="Q67" s="40"/>
      <c r="T67" s="58" t="str">
        <f t="shared" si="1"/>
        <v/>
      </c>
      <c r="V67" s="41" t="str">
        <f t="shared" si="2"/>
        <v/>
      </c>
      <c r="X67" s="41" t="str">
        <f t="shared" si="3"/>
        <v/>
      </c>
    </row>
    <row r="68" spans="1:24" x14ac:dyDescent="0.25">
      <c r="A68" s="40"/>
      <c r="B68" s="192"/>
      <c r="C68" s="193"/>
      <c r="D68" s="194"/>
      <c r="E68" s="195"/>
      <c r="F68" s="196"/>
      <c r="G68" s="193"/>
      <c r="H68" s="40"/>
      <c r="I68" s="38" t="str">
        <f>IF($T68="", "", COUNTIF('Job Database'!$H$11:$H$3035, $T68))</f>
        <v/>
      </c>
      <c r="J68" s="104" t="str">
        <f>IF($T68="", "", COUNTIF('Job Database'!$Y$11:$Y$3035, CONCATENATE($T68, " - ", J$9)))</f>
        <v/>
      </c>
      <c r="K68" s="68" t="str">
        <f>IF($T68="", "", COUNTIF('Job Database'!$Y$11:$Y$3035, CONCATENATE($T68, " - ", K$9)))</f>
        <v/>
      </c>
      <c r="L68" s="68" t="str">
        <f>IF($T68="", "", COUNTIF('Job Database'!$Y$11:$Y$3035, CONCATENATE($T68, " - ", L$9)))</f>
        <v/>
      </c>
      <c r="M68" s="115" t="str">
        <f>IF($T68="", "", COUNTIF('Job Database'!$Y$11:$Y$3035, CONCATENATE($T68, " - ", M$9)))</f>
        <v/>
      </c>
      <c r="N68" s="68" t="str">
        <f>IF($T68="", "", COUNTIF('Job Database'!$Y$11:$Y$3035, CONCATENATE($T68, " - ", N$9)))</f>
        <v/>
      </c>
      <c r="O68" s="68" t="str">
        <f>IF($T68="", "", COUNTIF('Job Database'!$Y$11:$Y$3035, CONCATENATE($T68, " - ", O$9)))</f>
        <v/>
      </c>
      <c r="P68" s="69" t="str">
        <f>IF($T68="", "", COUNTIF('Job Database'!$Y$11:$Y$3035, CONCATENATE($T68, " - ", P$9)))</f>
        <v/>
      </c>
      <c r="Q68" s="40"/>
      <c r="T68" s="58" t="str">
        <f t="shared" si="1"/>
        <v/>
      </c>
      <c r="V68" s="41" t="str">
        <f t="shared" si="2"/>
        <v/>
      </c>
      <c r="X68" s="41" t="str">
        <f t="shared" si="3"/>
        <v/>
      </c>
    </row>
    <row r="69" spans="1:24" x14ac:dyDescent="0.25">
      <c r="A69" s="40"/>
      <c r="B69" s="192"/>
      <c r="C69" s="193"/>
      <c r="D69" s="194"/>
      <c r="E69" s="195"/>
      <c r="F69" s="196"/>
      <c r="G69" s="193"/>
      <c r="H69" s="40"/>
      <c r="I69" s="38" t="str">
        <f>IF($T69="", "", COUNTIF('Job Database'!$H$11:$H$3035, $T69))</f>
        <v/>
      </c>
      <c r="J69" s="104" t="str">
        <f>IF($T69="", "", COUNTIF('Job Database'!$Y$11:$Y$3035, CONCATENATE($T69, " - ", J$9)))</f>
        <v/>
      </c>
      <c r="K69" s="68" t="str">
        <f>IF($T69="", "", COUNTIF('Job Database'!$Y$11:$Y$3035, CONCATENATE($T69, " - ", K$9)))</f>
        <v/>
      </c>
      <c r="L69" s="68" t="str">
        <f>IF($T69="", "", COUNTIF('Job Database'!$Y$11:$Y$3035, CONCATENATE($T69, " - ", L$9)))</f>
        <v/>
      </c>
      <c r="M69" s="115" t="str">
        <f>IF($T69="", "", COUNTIF('Job Database'!$Y$11:$Y$3035, CONCATENATE($T69, " - ", M$9)))</f>
        <v/>
      </c>
      <c r="N69" s="68" t="str">
        <f>IF($T69="", "", COUNTIF('Job Database'!$Y$11:$Y$3035, CONCATENATE($T69, " - ", N$9)))</f>
        <v/>
      </c>
      <c r="O69" s="68" t="str">
        <f>IF($T69="", "", COUNTIF('Job Database'!$Y$11:$Y$3035, CONCATENATE($T69, " - ", O$9)))</f>
        <v/>
      </c>
      <c r="P69" s="69" t="str">
        <f>IF($T69="", "", COUNTIF('Job Database'!$Y$11:$Y$3035, CONCATENATE($T69, " - ", P$9)))</f>
        <v/>
      </c>
      <c r="Q69" s="40"/>
      <c r="T69" s="58" t="str">
        <f t="shared" si="1"/>
        <v/>
      </c>
      <c r="V69" s="41" t="str">
        <f t="shared" si="2"/>
        <v/>
      </c>
      <c r="X69" s="41" t="str">
        <f t="shared" si="3"/>
        <v/>
      </c>
    </row>
    <row r="70" spans="1:24" x14ac:dyDescent="0.25">
      <c r="A70" s="40"/>
      <c r="B70" s="192"/>
      <c r="C70" s="193"/>
      <c r="D70" s="194"/>
      <c r="E70" s="195"/>
      <c r="F70" s="196"/>
      <c r="G70" s="193"/>
      <c r="H70" s="40"/>
      <c r="I70" s="38" t="str">
        <f>IF($T70="", "", COUNTIF('Job Database'!$H$11:$H$3035, $T70))</f>
        <v/>
      </c>
      <c r="J70" s="104" t="str">
        <f>IF($T70="", "", COUNTIF('Job Database'!$Y$11:$Y$3035, CONCATENATE($T70, " - ", J$9)))</f>
        <v/>
      </c>
      <c r="K70" s="68" t="str">
        <f>IF($T70="", "", COUNTIF('Job Database'!$Y$11:$Y$3035, CONCATENATE($T70, " - ", K$9)))</f>
        <v/>
      </c>
      <c r="L70" s="68" t="str">
        <f>IF($T70="", "", COUNTIF('Job Database'!$Y$11:$Y$3035, CONCATENATE($T70, " - ", L$9)))</f>
        <v/>
      </c>
      <c r="M70" s="115" t="str">
        <f>IF($T70="", "", COUNTIF('Job Database'!$Y$11:$Y$3035, CONCATENATE($T70, " - ", M$9)))</f>
        <v/>
      </c>
      <c r="N70" s="68" t="str">
        <f>IF($T70="", "", COUNTIF('Job Database'!$Y$11:$Y$3035, CONCATENATE($T70, " - ", N$9)))</f>
        <v/>
      </c>
      <c r="O70" s="68" t="str">
        <f>IF($T70="", "", COUNTIF('Job Database'!$Y$11:$Y$3035, CONCATENATE($T70, " - ", O$9)))</f>
        <v/>
      </c>
      <c r="P70" s="69" t="str">
        <f>IF($T70="", "", COUNTIF('Job Database'!$Y$11:$Y$3035, CONCATENATE($T70, " - ", P$9)))</f>
        <v/>
      </c>
      <c r="Q70" s="40"/>
      <c r="T70" s="58" t="str">
        <f t="shared" si="1"/>
        <v/>
      </c>
      <c r="V70" s="41" t="str">
        <f t="shared" si="2"/>
        <v/>
      </c>
      <c r="X70" s="41" t="str">
        <f t="shared" si="3"/>
        <v/>
      </c>
    </row>
    <row r="71" spans="1:24" x14ac:dyDescent="0.25">
      <c r="A71" s="40"/>
      <c r="B71" s="192"/>
      <c r="C71" s="193"/>
      <c r="D71" s="194"/>
      <c r="E71" s="195"/>
      <c r="F71" s="196"/>
      <c r="G71" s="193"/>
      <c r="H71" s="40"/>
      <c r="I71" s="38" t="str">
        <f>IF($T71="", "", COUNTIF('Job Database'!$H$11:$H$3035, $T71))</f>
        <v/>
      </c>
      <c r="J71" s="104" t="str">
        <f>IF($T71="", "", COUNTIF('Job Database'!$Y$11:$Y$3035, CONCATENATE($T71, " - ", J$9)))</f>
        <v/>
      </c>
      <c r="K71" s="68" t="str">
        <f>IF($T71="", "", COUNTIF('Job Database'!$Y$11:$Y$3035, CONCATENATE($T71, " - ", K$9)))</f>
        <v/>
      </c>
      <c r="L71" s="68" t="str">
        <f>IF($T71="", "", COUNTIF('Job Database'!$Y$11:$Y$3035, CONCATENATE($T71, " - ", L$9)))</f>
        <v/>
      </c>
      <c r="M71" s="115" t="str">
        <f>IF($T71="", "", COUNTIF('Job Database'!$Y$11:$Y$3035, CONCATENATE($T71, " - ", M$9)))</f>
        <v/>
      </c>
      <c r="N71" s="68" t="str">
        <f>IF($T71="", "", COUNTIF('Job Database'!$Y$11:$Y$3035, CONCATENATE($T71, " - ", N$9)))</f>
        <v/>
      </c>
      <c r="O71" s="68" t="str">
        <f>IF($T71="", "", COUNTIF('Job Database'!$Y$11:$Y$3035, CONCATENATE($T71, " - ", O$9)))</f>
        <v/>
      </c>
      <c r="P71" s="69" t="str">
        <f>IF($T71="", "", COUNTIF('Job Database'!$Y$11:$Y$3035, CONCATENATE($T71, " - ", P$9)))</f>
        <v/>
      </c>
      <c r="Q71" s="40"/>
      <c r="T71" s="58" t="str">
        <f t="shared" si="1"/>
        <v/>
      </c>
      <c r="V71" s="41" t="str">
        <f t="shared" si="2"/>
        <v/>
      </c>
      <c r="X71" s="41" t="str">
        <f t="shared" si="3"/>
        <v/>
      </c>
    </row>
    <row r="72" spans="1:24" x14ac:dyDescent="0.25">
      <c r="A72" s="40"/>
      <c r="B72" s="192"/>
      <c r="C72" s="193"/>
      <c r="D72" s="194"/>
      <c r="E72" s="195"/>
      <c r="F72" s="196"/>
      <c r="G72" s="193"/>
      <c r="H72" s="40"/>
      <c r="I72" s="38" t="str">
        <f>IF($T72="", "", COUNTIF('Job Database'!$H$11:$H$3035, $T72))</f>
        <v/>
      </c>
      <c r="J72" s="104" t="str">
        <f>IF($T72="", "", COUNTIF('Job Database'!$Y$11:$Y$3035, CONCATENATE($T72, " - ", J$9)))</f>
        <v/>
      </c>
      <c r="K72" s="68" t="str">
        <f>IF($T72="", "", COUNTIF('Job Database'!$Y$11:$Y$3035, CONCATENATE($T72, " - ", K$9)))</f>
        <v/>
      </c>
      <c r="L72" s="68" t="str">
        <f>IF($T72="", "", COUNTIF('Job Database'!$Y$11:$Y$3035, CONCATENATE($T72, " - ", L$9)))</f>
        <v/>
      </c>
      <c r="M72" s="115" t="str">
        <f>IF($T72="", "", COUNTIF('Job Database'!$Y$11:$Y$3035, CONCATENATE($T72, " - ", M$9)))</f>
        <v/>
      </c>
      <c r="N72" s="68" t="str">
        <f>IF($T72="", "", COUNTIF('Job Database'!$Y$11:$Y$3035, CONCATENATE($T72, " - ", N$9)))</f>
        <v/>
      </c>
      <c r="O72" s="68" t="str">
        <f>IF($T72="", "", COUNTIF('Job Database'!$Y$11:$Y$3035, CONCATENATE($T72, " - ", O$9)))</f>
        <v/>
      </c>
      <c r="P72" s="69" t="str">
        <f>IF($T72="", "", COUNTIF('Job Database'!$Y$11:$Y$3035, CONCATENATE($T72, " - ", P$9)))</f>
        <v/>
      </c>
      <c r="Q72" s="40"/>
      <c r="T72" s="58" t="str">
        <f t="shared" si="1"/>
        <v/>
      </c>
      <c r="V72" s="41" t="str">
        <f t="shared" si="2"/>
        <v/>
      </c>
      <c r="X72" s="41" t="str">
        <f t="shared" si="3"/>
        <v/>
      </c>
    </row>
    <row r="73" spans="1:24" x14ac:dyDescent="0.25">
      <c r="A73" s="40"/>
      <c r="B73" s="192"/>
      <c r="C73" s="193"/>
      <c r="D73" s="194"/>
      <c r="E73" s="195"/>
      <c r="F73" s="196"/>
      <c r="G73" s="193"/>
      <c r="H73" s="40"/>
      <c r="I73" s="38" t="str">
        <f>IF($T73="", "", COUNTIF('Job Database'!$H$11:$H$3035, $T73))</f>
        <v/>
      </c>
      <c r="J73" s="104" t="str">
        <f>IF($T73="", "", COUNTIF('Job Database'!$Y$11:$Y$3035, CONCATENATE($T73, " - ", J$9)))</f>
        <v/>
      </c>
      <c r="K73" s="68" t="str">
        <f>IF($T73="", "", COUNTIF('Job Database'!$Y$11:$Y$3035, CONCATENATE($T73, " - ", K$9)))</f>
        <v/>
      </c>
      <c r="L73" s="68" t="str">
        <f>IF($T73="", "", COUNTIF('Job Database'!$Y$11:$Y$3035, CONCATENATE($T73, " - ", L$9)))</f>
        <v/>
      </c>
      <c r="M73" s="115" t="str">
        <f>IF($T73="", "", COUNTIF('Job Database'!$Y$11:$Y$3035, CONCATENATE($T73, " - ", M$9)))</f>
        <v/>
      </c>
      <c r="N73" s="68" t="str">
        <f>IF($T73="", "", COUNTIF('Job Database'!$Y$11:$Y$3035, CONCATENATE($T73, " - ", N$9)))</f>
        <v/>
      </c>
      <c r="O73" s="68" t="str">
        <f>IF($T73="", "", COUNTIF('Job Database'!$Y$11:$Y$3035, CONCATENATE($T73, " - ", O$9)))</f>
        <v/>
      </c>
      <c r="P73" s="69" t="str">
        <f>IF($T73="", "", COUNTIF('Job Database'!$Y$11:$Y$3035, CONCATENATE($T73, " - ", P$9)))</f>
        <v/>
      </c>
      <c r="Q73" s="40"/>
      <c r="T73" s="58" t="str">
        <f t="shared" si="1"/>
        <v/>
      </c>
      <c r="V73" s="41" t="str">
        <f t="shared" si="2"/>
        <v/>
      </c>
      <c r="X73" s="41" t="str">
        <f t="shared" si="3"/>
        <v/>
      </c>
    </row>
    <row r="74" spans="1:24" x14ac:dyDescent="0.25">
      <c r="A74" s="40"/>
      <c r="B74" s="192"/>
      <c r="C74" s="193"/>
      <c r="D74" s="194"/>
      <c r="E74" s="195"/>
      <c r="F74" s="196"/>
      <c r="G74" s="193"/>
      <c r="H74" s="40"/>
      <c r="I74" s="38" t="str">
        <f>IF($T74="", "", COUNTIF('Job Database'!$H$11:$H$3035, $T74))</f>
        <v/>
      </c>
      <c r="J74" s="104" t="str">
        <f>IF($T74="", "", COUNTIF('Job Database'!$Y$11:$Y$3035, CONCATENATE($T74, " - ", J$9)))</f>
        <v/>
      </c>
      <c r="K74" s="68" t="str">
        <f>IF($T74="", "", COUNTIF('Job Database'!$Y$11:$Y$3035, CONCATENATE($T74, " - ", K$9)))</f>
        <v/>
      </c>
      <c r="L74" s="68" t="str">
        <f>IF($T74="", "", COUNTIF('Job Database'!$Y$11:$Y$3035, CONCATENATE($T74, " - ", L$9)))</f>
        <v/>
      </c>
      <c r="M74" s="115" t="str">
        <f>IF($T74="", "", COUNTIF('Job Database'!$Y$11:$Y$3035, CONCATENATE($T74, " - ", M$9)))</f>
        <v/>
      </c>
      <c r="N74" s="68" t="str">
        <f>IF($T74="", "", COUNTIF('Job Database'!$Y$11:$Y$3035, CONCATENATE($T74, " - ", N$9)))</f>
        <v/>
      </c>
      <c r="O74" s="68" t="str">
        <f>IF($T74="", "", COUNTIF('Job Database'!$Y$11:$Y$3035, CONCATENATE($T74, " - ", O$9)))</f>
        <v/>
      </c>
      <c r="P74" s="69" t="str">
        <f>IF($T74="", "", COUNTIF('Job Database'!$Y$11:$Y$3035, CONCATENATE($T74, " - ", P$9)))</f>
        <v/>
      </c>
      <c r="Q74" s="40"/>
      <c r="T74" s="58" t="str">
        <f t="shared" si="1"/>
        <v/>
      </c>
      <c r="V74" s="41" t="str">
        <f t="shared" si="2"/>
        <v/>
      </c>
      <c r="X74" s="41" t="str">
        <f t="shared" si="3"/>
        <v/>
      </c>
    </row>
    <row r="75" spans="1:24" x14ac:dyDescent="0.25">
      <c r="A75" s="40"/>
      <c r="B75" s="192"/>
      <c r="C75" s="193"/>
      <c r="D75" s="194"/>
      <c r="E75" s="195"/>
      <c r="F75" s="196"/>
      <c r="G75" s="193"/>
      <c r="H75" s="40"/>
      <c r="I75" s="38" t="str">
        <f>IF($T75="", "", COUNTIF('Job Database'!$H$11:$H$3035, $T75))</f>
        <v/>
      </c>
      <c r="J75" s="104" t="str">
        <f>IF($T75="", "", COUNTIF('Job Database'!$Y$11:$Y$3035, CONCATENATE($T75, " - ", J$9)))</f>
        <v/>
      </c>
      <c r="K75" s="68" t="str">
        <f>IF($T75="", "", COUNTIF('Job Database'!$Y$11:$Y$3035, CONCATENATE($T75, " - ", K$9)))</f>
        <v/>
      </c>
      <c r="L75" s="68" t="str">
        <f>IF($T75="", "", COUNTIF('Job Database'!$Y$11:$Y$3035, CONCATENATE($T75, " - ", L$9)))</f>
        <v/>
      </c>
      <c r="M75" s="115" t="str">
        <f>IF($T75="", "", COUNTIF('Job Database'!$Y$11:$Y$3035, CONCATENATE($T75, " - ", M$9)))</f>
        <v/>
      </c>
      <c r="N75" s="68" t="str">
        <f>IF($T75="", "", COUNTIF('Job Database'!$Y$11:$Y$3035, CONCATENATE($T75, " - ", N$9)))</f>
        <v/>
      </c>
      <c r="O75" s="68" t="str">
        <f>IF($T75="", "", COUNTIF('Job Database'!$Y$11:$Y$3035, CONCATENATE($T75, " - ", O$9)))</f>
        <v/>
      </c>
      <c r="P75" s="69" t="str">
        <f>IF($T75="", "", COUNTIF('Job Database'!$Y$11:$Y$3035, CONCATENATE($T75, " - ", P$9)))</f>
        <v/>
      </c>
      <c r="Q75" s="40"/>
      <c r="T75" s="58" t="str">
        <f t="shared" si="1"/>
        <v/>
      </c>
      <c r="V75" s="41" t="str">
        <f t="shared" si="2"/>
        <v/>
      </c>
      <c r="X75" s="41" t="str">
        <f t="shared" si="3"/>
        <v/>
      </c>
    </row>
    <row r="76" spans="1:24" x14ac:dyDescent="0.25">
      <c r="A76" s="40"/>
      <c r="B76" s="192"/>
      <c r="C76" s="193"/>
      <c r="D76" s="194"/>
      <c r="E76" s="195"/>
      <c r="F76" s="196"/>
      <c r="G76" s="193"/>
      <c r="H76" s="40"/>
      <c r="I76" s="38" t="str">
        <f>IF($T76="", "", COUNTIF('Job Database'!$H$11:$H$3035, $T76))</f>
        <v/>
      </c>
      <c r="J76" s="104" t="str">
        <f>IF($T76="", "", COUNTIF('Job Database'!$Y$11:$Y$3035, CONCATENATE($T76, " - ", J$9)))</f>
        <v/>
      </c>
      <c r="K76" s="68" t="str">
        <f>IF($T76="", "", COUNTIF('Job Database'!$Y$11:$Y$3035, CONCATENATE($T76, " - ", K$9)))</f>
        <v/>
      </c>
      <c r="L76" s="68" t="str">
        <f>IF($T76="", "", COUNTIF('Job Database'!$Y$11:$Y$3035, CONCATENATE($T76, " - ", L$9)))</f>
        <v/>
      </c>
      <c r="M76" s="115" t="str">
        <f>IF($T76="", "", COUNTIF('Job Database'!$Y$11:$Y$3035, CONCATENATE($T76, " - ", M$9)))</f>
        <v/>
      </c>
      <c r="N76" s="68" t="str">
        <f>IF($T76="", "", COUNTIF('Job Database'!$Y$11:$Y$3035, CONCATENATE($T76, " - ", N$9)))</f>
        <v/>
      </c>
      <c r="O76" s="68" t="str">
        <f>IF($T76="", "", COUNTIF('Job Database'!$Y$11:$Y$3035, CONCATENATE($T76, " - ", O$9)))</f>
        <v/>
      </c>
      <c r="P76" s="69" t="str">
        <f>IF($T76="", "", COUNTIF('Job Database'!$Y$11:$Y$3035, CONCATENATE($T76, " - ", P$9)))</f>
        <v/>
      </c>
      <c r="Q76" s="40"/>
      <c r="T76" s="58" t="str">
        <f t="shared" ref="T76:T131" si="4">IF(AND($B76="", $C76=""), "", IF($B76="", $C76, IF($C76="", $B76, CONCATENATE($B76, " - ", $C76))))</f>
        <v/>
      </c>
      <c r="V76" s="41" t="str">
        <f t="shared" ref="V76:V131" si="5">IF($T76="", "", IF(COUNTIF($T$11:$T$131, $T76)&gt;1, "X", ""))</f>
        <v/>
      </c>
      <c r="X76" s="41" t="str">
        <f t="shared" ref="X76:X131" si="6">IF($T76="", "", IF($F76&lt;$X$6, "X", ""))</f>
        <v/>
      </c>
    </row>
    <row r="77" spans="1:24" x14ac:dyDescent="0.25">
      <c r="A77" s="40"/>
      <c r="B77" s="192"/>
      <c r="C77" s="193"/>
      <c r="D77" s="194"/>
      <c r="E77" s="195"/>
      <c r="F77" s="196"/>
      <c r="G77" s="193"/>
      <c r="H77" s="40"/>
      <c r="I77" s="38" t="str">
        <f>IF($T77="", "", COUNTIF('Job Database'!$H$11:$H$3035, $T77))</f>
        <v/>
      </c>
      <c r="J77" s="104" t="str">
        <f>IF($T77="", "", COUNTIF('Job Database'!$Y$11:$Y$3035, CONCATENATE($T77, " - ", J$9)))</f>
        <v/>
      </c>
      <c r="K77" s="68" t="str">
        <f>IF($T77="", "", COUNTIF('Job Database'!$Y$11:$Y$3035, CONCATENATE($T77, " - ", K$9)))</f>
        <v/>
      </c>
      <c r="L77" s="68" t="str">
        <f>IF($T77="", "", COUNTIF('Job Database'!$Y$11:$Y$3035, CONCATENATE($T77, " - ", L$9)))</f>
        <v/>
      </c>
      <c r="M77" s="115" t="str">
        <f>IF($T77="", "", COUNTIF('Job Database'!$Y$11:$Y$3035, CONCATENATE($T77, " - ", M$9)))</f>
        <v/>
      </c>
      <c r="N77" s="68" t="str">
        <f>IF($T77="", "", COUNTIF('Job Database'!$Y$11:$Y$3035, CONCATENATE($T77, " - ", N$9)))</f>
        <v/>
      </c>
      <c r="O77" s="68" t="str">
        <f>IF($T77="", "", COUNTIF('Job Database'!$Y$11:$Y$3035, CONCATENATE($T77, " - ", O$9)))</f>
        <v/>
      </c>
      <c r="P77" s="69" t="str">
        <f>IF($T77="", "", COUNTIF('Job Database'!$Y$11:$Y$3035, CONCATENATE($T77, " - ", P$9)))</f>
        <v/>
      </c>
      <c r="Q77" s="40"/>
      <c r="T77" s="58" t="str">
        <f t="shared" si="4"/>
        <v/>
      </c>
      <c r="V77" s="41" t="str">
        <f t="shared" si="5"/>
        <v/>
      </c>
      <c r="X77" s="41" t="str">
        <f t="shared" si="6"/>
        <v/>
      </c>
    </row>
    <row r="78" spans="1:24" x14ac:dyDescent="0.25">
      <c r="A78" s="40"/>
      <c r="B78" s="192"/>
      <c r="C78" s="193"/>
      <c r="D78" s="194"/>
      <c r="E78" s="195"/>
      <c r="F78" s="196"/>
      <c r="G78" s="193"/>
      <c r="H78" s="40"/>
      <c r="I78" s="38" t="str">
        <f>IF($T78="", "", COUNTIF('Job Database'!$H$11:$H$3035, $T78))</f>
        <v/>
      </c>
      <c r="J78" s="104" t="str">
        <f>IF($T78="", "", COUNTIF('Job Database'!$Y$11:$Y$3035, CONCATENATE($T78, " - ", J$9)))</f>
        <v/>
      </c>
      <c r="K78" s="68" t="str">
        <f>IF($T78="", "", COUNTIF('Job Database'!$Y$11:$Y$3035, CONCATENATE($T78, " - ", K$9)))</f>
        <v/>
      </c>
      <c r="L78" s="68" t="str">
        <f>IF($T78="", "", COUNTIF('Job Database'!$Y$11:$Y$3035, CONCATENATE($T78, " - ", L$9)))</f>
        <v/>
      </c>
      <c r="M78" s="115" t="str">
        <f>IF($T78="", "", COUNTIF('Job Database'!$Y$11:$Y$3035, CONCATENATE($T78, " - ", M$9)))</f>
        <v/>
      </c>
      <c r="N78" s="68" t="str">
        <f>IF($T78="", "", COUNTIF('Job Database'!$Y$11:$Y$3035, CONCATENATE($T78, " - ", N$9)))</f>
        <v/>
      </c>
      <c r="O78" s="68" t="str">
        <f>IF($T78="", "", COUNTIF('Job Database'!$Y$11:$Y$3035, CONCATENATE($T78, " - ", O$9)))</f>
        <v/>
      </c>
      <c r="P78" s="69" t="str">
        <f>IF($T78="", "", COUNTIF('Job Database'!$Y$11:$Y$3035, CONCATENATE($T78, " - ", P$9)))</f>
        <v/>
      </c>
      <c r="Q78" s="40"/>
      <c r="T78" s="58" t="str">
        <f t="shared" si="4"/>
        <v/>
      </c>
      <c r="V78" s="41" t="str">
        <f t="shared" si="5"/>
        <v/>
      </c>
      <c r="X78" s="41" t="str">
        <f t="shared" si="6"/>
        <v/>
      </c>
    </row>
    <row r="79" spans="1:24" x14ac:dyDescent="0.25">
      <c r="A79" s="40"/>
      <c r="B79" s="192"/>
      <c r="C79" s="193"/>
      <c r="D79" s="194"/>
      <c r="E79" s="195"/>
      <c r="F79" s="196"/>
      <c r="G79" s="193"/>
      <c r="H79" s="40"/>
      <c r="I79" s="38" t="str">
        <f>IF($T79="", "", COUNTIF('Job Database'!$H$11:$H$3035, $T79))</f>
        <v/>
      </c>
      <c r="J79" s="104" t="str">
        <f>IF($T79="", "", COUNTIF('Job Database'!$Y$11:$Y$3035, CONCATENATE($T79, " - ", J$9)))</f>
        <v/>
      </c>
      <c r="K79" s="68" t="str">
        <f>IF($T79="", "", COUNTIF('Job Database'!$Y$11:$Y$3035, CONCATENATE($T79, " - ", K$9)))</f>
        <v/>
      </c>
      <c r="L79" s="68" t="str">
        <f>IF($T79="", "", COUNTIF('Job Database'!$Y$11:$Y$3035, CONCATENATE($T79, " - ", L$9)))</f>
        <v/>
      </c>
      <c r="M79" s="115" t="str">
        <f>IF($T79="", "", COUNTIF('Job Database'!$Y$11:$Y$3035, CONCATENATE($T79, " - ", M$9)))</f>
        <v/>
      </c>
      <c r="N79" s="68" t="str">
        <f>IF($T79="", "", COUNTIF('Job Database'!$Y$11:$Y$3035, CONCATENATE($T79, " - ", N$9)))</f>
        <v/>
      </c>
      <c r="O79" s="68" t="str">
        <f>IF($T79="", "", COUNTIF('Job Database'!$Y$11:$Y$3035, CONCATENATE($T79, " - ", O$9)))</f>
        <v/>
      </c>
      <c r="P79" s="69" t="str">
        <f>IF($T79="", "", COUNTIF('Job Database'!$Y$11:$Y$3035, CONCATENATE($T79, " - ", P$9)))</f>
        <v/>
      </c>
      <c r="Q79" s="40"/>
      <c r="T79" s="58" t="str">
        <f t="shared" si="4"/>
        <v/>
      </c>
      <c r="V79" s="41" t="str">
        <f t="shared" si="5"/>
        <v/>
      </c>
      <c r="X79" s="41" t="str">
        <f t="shared" si="6"/>
        <v/>
      </c>
    </row>
    <row r="80" spans="1:24" x14ac:dyDescent="0.25">
      <c r="A80" s="40"/>
      <c r="B80" s="192"/>
      <c r="C80" s="193"/>
      <c r="D80" s="194"/>
      <c r="E80" s="195"/>
      <c r="F80" s="196"/>
      <c r="G80" s="193"/>
      <c r="H80" s="40"/>
      <c r="I80" s="38" t="str">
        <f>IF($T80="", "", COUNTIF('Job Database'!$H$11:$H$3035, $T80))</f>
        <v/>
      </c>
      <c r="J80" s="104" t="str">
        <f>IF($T80="", "", COUNTIF('Job Database'!$Y$11:$Y$3035, CONCATENATE($T80, " - ", J$9)))</f>
        <v/>
      </c>
      <c r="K80" s="68" t="str">
        <f>IF($T80="", "", COUNTIF('Job Database'!$Y$11:$Y$3035, CONCATENATE($T80, " - ", K$9)))</f>
        <v/>
      </c>
      <c r="L80" s="68" t="str">
        <f>IF($T80="", "", COUNTIF('Job Database'!$Y$11:$Y$3035, CONCATENATE($T80, " - ", L$9)))</f>
        <v/>
      </c>
      <c r="M80" s="115" t="str">
        <f>IF($T80="", "", COUNTIF('Job Database'!$Y$11:$Y$3035, CONCATENATE($T80, " - ", M$9)))</f>
        <v/>
      </c>
      <c r="N80" s="68" t="str">
        <f>IF($T80="", "", COUNTIF('Job Database'!$Y$11:$Y$3035, CONCATENATE($T80, " - ", N$9)))</f>
        <v/>
      </c>
      <c r="O80" s="68" t="str">
        <f>IF($T80="", "", COUNTIF('Job Database'!$Y$11:$Y$3035, CONCATENATE($T80, " - ", O$9)))</f>
        <v/>
      </c>
      <c r="P80" s="69" t="str">
        <f>IF($T80="", "", COUNTIF('Job Database'!$Y$11:$Y$3035, CONCATENATE($T80, " - ", P$9)))</f>
        <v/>
      </c>
      <c r="Q80" s="40"/>
      <c r="T80" s="58" t="str">
        <f t="shared" si="4"/>
        <v/>
      </c>
      <c r="V80" s="41" t="str">
        <f t="shared" si="5"/>
        <v/>
      </c>
      <c r="X80" s="41" t="str">
        <f t="shared" si="6"/>
        <v/>
      </c>
    </row>
    <row r="81" spans="1:24" x14ac:dyDescent="0.25">
      <c r="A81" s="40"/>
      <c r="B81" s="192"/>
      <c r="C81" s="193"/>
      <c r="D81" s="194"/>
      <c r="E81" s="195"/>
      <c r="F81" s="196"/>
      <c r="G81" s="193"/>
      <c r="H81" s="40"/>
      <c r="I81" s="38" t="str">
        <f>IF($T81="", "", COUNTIF('Job Database'!$H$11:$H$3035, $T81))</f>
        <v/>
      </c>
      <c r="J81" s="104" t="str">
        <f>IF($T81="", "", COUNTIF('Job Database'!$Y$11:$Y$3035, CONCATENATE($T81, " - ", J$9)))</f>
        <v/>
      </c>
      <c r="K81" s="68" t="str">
        <f>IF($T81="", "", COUNTIF('Job Database'!$Y$11:$Y$3035, CONCATENATE($T81, " - ", K$9)))</f>
        <v/>
      </c>
      <c r="L81" s="68" t="str">
        <f>IF($T81="", "", COUNTIF('Job Database'!$Y$11:$Y$3035, CONCATENATE($T81, " - ", L$9)))</f>
        <v/>
      </c>
      <c r="M81" s="115" t="str">
        <f>IF($T81="", "", COUNTIF('Job Database'!$Y$11:$Y$3035, CONCATENATE($T81, " - ", M$9)))</f>
        <v/>
      </c>
      <c r="N81" s="68" t="str">
        <f>IF($T81="", "", COUNTIF('Job Database'!$Y$11:$Y$3035, CONCATENATE($T81, " - ", N$9)))</f>
        <v/>
      </c>
      <c r="O81" s="68" t="str">
        <f>IF($T81="", "", COUNTIF('Job Database'!$Y$11:$Y$3035, CONCATENATE($T81, " - ", O$9)))</f>
        <v/>
      </c>
      <c r="P81" s="69" t="str">
        <f>IF($T81="", "", COUNTIF('Job Database'!$Y$11:$Y$3035, CONCATENATE($T81, " - ", P$9)))</f>
        <v/>
      </c>
      <c r="Q81" s="40"/>
      <c r="T81" s="58" t="str">
        <f t="shared" si="4"/>
        <v/>
      </c>
      <c r="V81" s="41" t="str">
        <f t="shared" si="5"/>
        <v/>
      </c>
      <c r="X81" s="41" t="str">
        <f t="shared" si="6"/>
        <v/>
      </c>
    </row>
    <row r="82" spans="1:24" x14ac:dyDescent="0.25">
      <c r="A82" s="40"/>
      <c r="B82" s="192"/>
      <c r="C82" s="193"/>
      <c r="D82" s="194"/>
      <c r="E82" s="195"/>
      <c r="F82" s="196"/>
      <c r="G82" s="193"/>
      <c r="H82" s="40"/>
      <c r="I82" s="38" t="str">
        <f>IF($T82="", "", COUNTIF('Job Database'!$H$11:$H$3035, $T82))</f>
        <v/>
      </c>
      <c r="J82" s="104" t="str">
        <f>IF($T82="", "", COUNTIF('Job Database'!$Y$11:$Y$3035, CONCATENATE($T82, " - ", J$9)))</f>
        <v/>
      </c>
      <c r="K82" s="68" t="str">
        <f>IF($T82="", "", COUNTIF('Job Database'!$Y$11:$Y$3035, CONCATENATE($T82, " - ", K$9)))</f>
        <v/>
      </c>
      <c r="L82" s="68" t="str">
        <f>IF($T82="", "", COUNTIF('Job Database'!$Y$11:$Y$3035, CONCATENATE($T82, " - ", L$9)))</f>
        <v/>
      </c>
      <c r="M82" s="115" t="str">
        <f>IF($T82="", "", COUNTIF('Job Database'!$Y$11:$Y$3035, CONCATENATE($T82, " - ", M$9)))</f>
        <v/>
      </c>
      <c r="N82" s="68" t="str">
        <f>IF($T82="", "", COUNTIF('Job Database'!$Y$11:$Y$3035, CONCATENATE($T82, " - ", N$9)))</f>
        <v/>
      </c>
      <c r="O82" s="68" t="str">
        <f>IF($T82="", "", COUNTIF('Job Database'!$Y$11:$Y$3035, CONCATENATE($T82, " - ", O$9)))</f>
        <v/>
      </c>
      <c r="P82" s="69" t="str">
        <f>IF($T82="", "", COUNTIF('Job Database'!$Y$11:$Y$3035, CONCATENATE($T82, " - ", P$9)))</f>
        <v/>
      </c>
      <c r="Q82" s="40"/>
      <c r="T82" s="58" t="str">
        <f t="shared" si="4"/>
        <v/>
      </c>
      <c r="V82" s="41" t="str">
        <f t="shared" si="5"/>
        <v/>
      </c>
      <c r="X82" s="41" t="str">
        <f t="shared" si="6"/>
        <v/>
      </c>
    </row>
    <row r="83" spans="1:24" x14ac:dyDescent="0.25">
      <c r="A83" s="40"/>
      <c r="B83" s="192"/>
      <c r="C83" s="193"/>
      <c r="D83" s="194"/>
      <c r="E83" s="195"/>
      <c r="F83" s="196"/>
      <c r="G83" s="193"/>
      <c r="H83" s="40"/>
      <c r="I83" s="38" t="str">
        <f>IF($T83="", "", COUNTIF('Job Database'!$H$11:$H$3035, $T83))</f>
        <v/>
      </c>
      <c r="J83" s="104" t="str">
        <f>IF($T83="", "", COUNTIF('Job Database'!$Y$11:$Y$3035, CONCATENATE($T83, " - ", J$9)))</f>
        <v/>
      </c>
      <c r="K83" s="68" t="str">
        <f>IF($T83="", "", COUNTIF('Job Database'!$Y$11:$Y$3035, CONCATENATE($T83, " - ", K$9)))</f>
        <v/>
      </c>
      <c r="L83" s="68" t="str">
        <f>IF($T83="", "", COUNTIF('Job Database'!$Y$11:$Y$3035, CONCATENATE($T83, " - ", L$9)))</f>
        <v/>
      </c>
      <c r="M83" s="115" t="str">
        <f>IF($T83="", "", COUNTIF('Job Database'!$Y$11:$Y$3035, CONCATENATE($T83, " - ", M$9)))</f>
        <v/>
      </c>
      <c r="N83" s="68" t="str">
        <f>IF($T83="", "", COUNTIF('Job Database'!$Y$11:$Y$3035, CONCATENATE($T83, " - ", N$9)))</f>
        <v/>
      </c>
      <c r="O83" s="68" t="str">
        <f>IF($T83="", "", COUNTIF('Job Database'!$Y$11:$Y$3035, CONCATENATE($T83, " - ", O$9)))</f>
        <v/>
      </c>
      <c r="P83" s="69" t="str">
        <f>IF($T83="", "", COUNTIF('Job Database'!$Y$11:$Y$3035, CONCATENATE($T83, " - ", P$9)))</f>
        <v/>
      </c>
      <c r="Q83" s="40"/>
      <c r="T83" s="58" t="str">
        <f t="shared" si="4"/>
        <v/>
      </c>
      <c r="V83" s="41" t="str">
        <f t="shared" si="5"/>
        <v/>
      </c>
      <c r="X83" s="41" t="str">
        <f t="shared" si="6"/>
        <v/>
      </c>
    </row>
    <row r="84" spans="1:24" x14ac:dyDescent="0.25">
      <c r="A84" s="40"/>
      <c r="B84" s="192"/>
      <c r="C84" s="193"/>
      <c r="D84" s="194"/>
      <c r="E84" s="195"/>
      <c r="F84" s="196"/>
      <c r="G84" s="193"/>
      <c r="H84" s="40"/>
      <c r="I84" s="38" t="str">
        <f>IF($T84="", "", COUNTIF('Job Database'!$H$11:$H$3035, $T84))</f>
        <v/>
      </c>
      <c r="J84" s="104" t="str">
        <f>IF($T84="", "", COUNTIF('Job Database'!$Y$11:$Y$3035, CONCATENATE($T84, " - ", J$9)))</f>
        <v/>
      </c>
      <c r="K84" s="68" t="str">
        <f>IF($T84="", "", COUNTIF('Job Database'!$Y$11:$Y$3035, CONCATENATE($T84, " - ", K$9)))</f>
        <v/>
      </c>
      <c r="L84" s="68" t="str">
        <f>IF($T84="", "", COUNTIF('Job Database'!$Y$11:$Y$3035, CONCATENATE($T84, " - ", L$9)))</f>
        <v/>
      </c>
      <c r="M84" s="115" t="str">
        <f>IF($T84="", "", COUNTIF('Job Database'!$Y$11:$Y$3035, CONCATENATE($T84, " - ", M$9)))</f>
        <v/>
      </c>
      <c r="N84" s="68" t="str">
        <f>IF($T84="", "", COUNTIF('Job Database'!$Y$11:$Y$3035, CONCATENATE($T84, " - ", N$9)))</f>
        <v/>
      </c>
      <c r="O84" s="68" t="str">
        <f>IF($T84="", "", COUNTIF('Job Database'!$Y$11:$Y$3035, CONCATENATE($T84, " - ", O$9)))</f>
        <v/>
      </c>
      <c r="P84" s="69" t="str">
        <f>IF($T84="", "", COUNTIF('Job Database'!$Y$11:$Y$3035, CONCATENATE($T84, " - ", P$9)))</f>
        <v/>
      </c>
      <c r="Q84" s="40"/>
      <c r="T84" s="58" t="str">
        <f t="shared" si="4"/>
        <v/>
      </c>
      <c r="V84" s="41" t="str">
        <f t="shared" si="5"/>
        <v/>
      </c>
      <c r="X84" s="41" t="str">
        <f t="shared" si="6"/>
        <v/>
      </c>
    </row>
    <row r="85" spans="1:24" x14ac:dyDescent="0.25">
      <c r="A85" s="40"/>
      <c r="B85" s="192"/>
      <c r="C85" s="193"/>
      <c r="D85" s="194"/>
      <c r="E85" s="195"/>
      <c r="F85" s="196"/>
      <c r="G85" s="193"/>
      <c r="H85" s="40"/>
      <c r="I85" s="38" t="str">
        <f>IF($T85="", "", COUNTIF('Job Database'!$H$11:$H$3035, $T85))</f>
        <v/>
      </c>
      <c r="J85" s="104" t="str">
        <f>IF($T85="", "", COUNTIF('Job Database'!$Y$11:$Y$3035, CONCATENATE($T85, " - ", J$9)))</f>
        <v/>
      </c>
      <c r="K85" s="68" t="str">
        <f>IF($T85="", "", COUNTIF('Job Database'!$Y$11:$Y$3035, CONCATENATE($T85, " - ", K$9)))</f>
        <v/>
      </c>
      <c r="L85" s="68" t="str">
        <f>IF($T85="", "", COUNTIF('Job Database'!$Y$11:$Y$3035, CONCATENATE($T85, " - ", L$9)))</f>
        <v/>
      </c>
      <c r="M85" s="115" t="str">
        <f>IF($T85="", "", COUNTIF('Job Database'!$Y$11:$Y$3035, CONCATENATE($T85, " - ", M$9)))</f>
        <v/>
      </c>
      <c r="N85" s="68" t="str">
        <f>IF($T85="", "", COUNTIF('Job Database'!$Y$11:$Y$3035, CONCATENATE($T85, " - ", N$9)))</f>
        <v/>
      </c>
      <c r="O85" s="68" t="str">
        <f>IF($T85="", "", COUNTIF('Job Database'!$Y$11:$Y$3035, CONCATENATE($T85, " - ", O$9)))</f>
        <v/>
      </c>
      <c r="P85" s="69" t="str">
        <f>IF($T85="", "", COUNTIF('Job Database'!$Y$11:$Y$3035, CONCATENATE($T85, " - ", P$9)))</f>
        <v/>
      </c>
      <c r="Q85" s="40"/>
      <c r="T85" s="58" t="str">
        <f t="shared" si="4"/>
        <v/>
      </c>
      <c r="V85" s="41" t="str">
        <f t="shared" si="5"/>
        <v/>
      </c>
      <c r="X85" s="41" t="str">
        <f t="shared" si="6"/>
        <v/>
      </c>
    </row>
    <row r="86" spans="1:24" x14ac:dyDescent="0.25">
      <c r="A86" s="40"/>
      <c r="B86" s="192"/>
      <c r="C86" s="193"/>
      <c r="D86" s="194"/>
      <c r="E86" s="195"/>
      <c r="F86" s="196"/>
      <c r="G86" s="193"/>
      <c r="H86" s="40"/>
      <c r="I86" s="38" t="str">
        <f>IF($T86="", "", COUNTIF('Job Database'!$H$11:$H$3035, $T86))</f>
        <v/>
      </c>
      <c r="J86" s="104" t="str">
        <f>IF($T86="", "", COUNTIF('Job Database'!$Y$11:$Y$3035, CONCATENATE($T86, " - ", J$9)))</f>
        <v/>
      </c>
      <c r="K86" s="68" t="str">
        <f>IF($T86="", "", COUNTIF('Job Database'!$Y$11:$Y$3035, CONCATENATE($T86, " - ", K$9)))</f>
        <v/>
      </c>
      <c r="L86" s="68" t="str">
        <f>IF($T86="", "", COUNTIF('Job Database'!$Y$11:$Y$3035, CONCATENATE($T86, " - ", L$9)))</f>
        <v/>
      </c>
      <c r="M86" s="115" t="str">
        <f>IF($T86="", "", COUNTIF('Job Database'!$Y$11:$Y$3035, CONCATENATE($T86, " - ", M$9)))</f>
        <v/>
      </c>
      <c r="N86" s="68" t="str">
        <f>IF($T86="", "", COUNTIF('Job Database'!$Y$11:$Y$3035, CONCATENATE($T86, " - ", N$9)))</f>
        <v/>
      </c>
      <c r="O86" s="68" t="str">
        <f>IF($T86="", "", COUNTIF('Job Database'!$Y$11:$Y$3035, CONCATENATE($T86, " - ", O$9)))</f>
        <v/>
      </c>
      <c r="P86" s="69" t="str">
        <f>IF($T86="", "", COUNTIF('Job Database'!$Y$11:$Y$3035, CONCATENATE($T86, " - ", P$9)))</f>
        <v/>
      </c>
      <c r="Q86" s="40"/>
      <c r="T86" s="58" t="str">
        <f t="shared" si="4"/>
        <v/>
      </c>
      <c r="V86" s="41" t="str">
        <f t="shared" si="5"/>
        <v/>
      </c>
      <c r="X86" s="41" t="str">
        <f t="shared" si="6"/>
        <v/>
      </c>
    </row>
    <row r="87" spans="1:24" x14ac:dyDescent="0.25">
      <c r="A87" s="40"/>
      <c r="B87" s="192"/>
      <c r="C87" s="193"/>
      <c r="D87" s="194"/>
      <c r="E87" s="195"/>
      <c r="F87" s="196"/>
      <c r="G87" s="193"/>
      <c r="H87" s="40"/>
      <c r="I87" s="38" t="str">
        <f>IF($T87="", "", COUNTIF('Job Database'!$H$11:$H$3035, $T87))</f>
        <v/>
      </c>
      <c r="J87" s="104" t="str">
        <f>IF($T87="", "", COUNTIF('Job Database'!$Y$11:$Y$3035, CONCATENATE($T87, " - ", J$9)))</f>
        <v/>
      </c>
      <c r="K87" s="68" t="str">
        <f>IF($T87="", "", COUNTIF('Job Database'!$Y$11:$Y$3035, CONCATENATE($T87, " - ", K$9)))</f>
        <v/>
      </c>
      <c r="L87" s="68" t="str">
        <f>IF($T87="", "", COUNTIF('Job Database'!$Y$11:$Y$3035, CONCATENATE($T87, " - ", L$9)))</f>
        <v/>
      </c>
      <c r="M87" s="115" t="str">
        <f>IF($T87="", "", COUNTIF('Job Database'!$Y$11:$Y$3035, CONCATENATE($T87, " - ", M$9)))</f>
        <v/>
      </c>
      <c r="N87" s="68" t="str">
        <f>IF($T87="", "", COUNTIF('Job Database'!$Y$11:$Y$3035, CONCATENATE($T87, " - ", N$9)))</f>
        <v/>
      </c>
      <c r="O87" s="68" t="str">
        <f>IF($T87="", "", COUNTIF('Job Database'!$Y$11:$Y$3035, CONCATENATE($T87, " - ", O$9)))</f>
        <v/>
      </c>
      <c r="P87" s="69" t="str">
        <f>IF($T87="", "", COUNTIF('Job Database'!$Y$11:$Y$3035, CONCATENATE($T87, " - ", P$9)))</f>
        <v/>
      </c>
      <c r="Q87" s="40"/>
      <c r="T87" s="58" t="str">
        <f t="shared" si="4"/>
        <v/>
      </c>
      <c r="V87" s="41" t="str">
        <f t="shared" si="5"/>
        <v/>
      </c>
      <c r="X87" s="41" t="str">
        <f t="shared" si="6"/>
        <v/>
      </c>
    </row>
    <row r="88" spans="1:24" x14ac:dyDescent="0.25">
      <c r="A88" s="40"/>
      <c r="B88" s="192"/>
      <c r="C88" s="193"/>
      <c r="D88" s="194"/>
      <c r="E88" s="195"/>
      <c r="F88" s="196"/>
      <c r="G88" s="193"/>
      <c r="H88" s="40"/>
      <c r="I88" s="38" t="str">
        <f>IF($T88="", "", COUNTIF('Job Database'!$H$11:$H$3035, $T88))</f>
        <v/>
      </c>
      <c r="J88" s="104" t="str">
        <f>IF($T88="", "", COUNTIF('Job Database'!$Y$11:$Y$3035, CONCATENATE($T88, " - ", J$9)))</f>
        <v/>
      </c>
      <c r="K88" s="68" t="str">
        <f>IF($T88="", "", COUNTIF('Job Database'!$Y$11:$Y$3035, CONCATENATE($T88, " - ", K$9)))</f>
        <v/>
      </c>
      <c r="L88" s="68" t="str">
        <f>IF($T88="", "", COUNTIF('Job Database'!$Y$11:$Y$3035, CONCATENATE($T88, " - ", L$9)))</f>
        <v/>
      </c>
      <c r="M88" s="115" t="str">
        <f>IF($T88="", "", COUNTIF('Job Database'!$Y$11:$Y$3035, CONCATENATE($T88, " - ", M$9)))</f>
        <v/>
      </c>
      <c r="N88" s="68" t="str">
        <f>IF($T88="", "", COUNTIF('Job Database'!$Y$11:$Y$3035, CONCATENATE($T88, " - ", N$9)))</f>
        <v/>
      </c>
      <c r="O88" s="68" t="str">
        <f>IF($T88="", "", COUNTIF('Job Database'!$Y$11:$Y$3035, CONCATENATE($T88, " - ", O$9)))</f>
        <v/>
      </c>
      <c r="P88" s="69" t="str">
        <f>IF($T88="", "", COUNTIF('Job Database'!$Y$11:$Y$3035, CONCATENATE($T88, " - ", P$9)))</f>
        <v/>
      </c>
      <c r="Q88" s="40"/>
      <c r="T88" s="58" t="str">
        <f t="shared" si="4"/>
        <v/>
      </c>
      <c r="V88" s="41" t="str">
        <f t="shared" si="5"/>
        <v/>
      </c>
      <c r="X88" s="41" t="str">
        <f t="shared" si="6"/>
        <v/>
      </c>
    </row>
    <row r="89" spans="1:24" x14ac:dyDescent="0.25">
      <c r="A89" s="40"/>
      <c r="B89" s="192"/>
      <c r="C89" s="193"/>
      <c r="D89" s="194"/>
      <c r="E89" s="195"/>
      <c r="F89" s="196"/>
      <c r="G89" s="193"/>
      <c r="H89" s="40"/>
      <c r="I89" s="38" t="str">
        <f>IF($T89="", "", COUNTIF('Job Database'!$H$11:$H$3035, $T89))</f>
        <v/>
      </c>
      <c r="J89" s="104" t="str">
        <f>IF($T89="", "", COUNTIF('Job Database'!$Y$11:$Y$3035, CONCATENATE($T89, " - ", J$9)))</f>
        <v/>
      </c>
      <c r="K89" s="68" t="str">
        <f>IF($T89="", "", COUNTIF('Job Database'!$Y$11:$Y$3035, CONCATENATE($T89, " - ", K$9)))</f>
        <v/>
      </c>
      <c r="L89" s="68" t="str">
        <f>IF($T89="", "", COUNTIF('Job Database'!$Y$11:$Y$3035, CONCATENATE($T89, " - ", L$9)))</f>
        <v/>
      </c>
      <c r="M89" s="115" t="str">
        <f>IF($T89="", "", COUNTIF('Job Database'!$Y$11:$Y$3035, CONCATENATE($T89, " - ", M$9)))</f>
        <v/>
      </c>
      <c r="N89" s="68" t="str">
        <f>IF($T89="", "", COUNTIF('Job Database'!$Y$11:$Y$3035, CONCATENATE($T89, " - ", N$9)))</f>
        <v/>
      </c>
      <c r="O89" s="68" t="str">
        <f>IF($T89="", "", COUNTIF('Job Database'!$Y$11:$Y$3035, CONCATENATE($T89, " - ", O$9)))</f>
        <v/>
      </c>
      <c r="P89" s="69" t="str">
        <f>IF($T89="", "", COUNTIF('Job Database'!$Y$11:$Y$3035, CONCATENATE($T89, " - ", P$9)))</f>
        <v/>
      </c>
      <c r="Q89" s="40"/>
      <c r="T89" s="58" t="str">
        <f t="shared" si="4"/>
        <v/>
      </c>
      <c r="V89" s="41" t="str">
        <f t="shared" si="5"/>
        <v/>
      </c>
      <c r="X89" s="41" t="str">
        <f t="shared" si="6"/>
        <v/>
      </c>
    </row>
    <row r="90" spans="1:24" x14ac:dyDescent="0.25">
      <c r="A90" s="40"/>
      <c r="B90" s="192"/>
      <c r="C90" s="193"/>
      <c r="D90" s="194"/>
      <c r="E90" s="195"/>
      <c r="F90" s="196"/>
      <c r="G90" s="193"/>
      <c r="H90" s="40"/>
      <c r="I90" s="38" t="str">
        <f>IF($T90="", "", COUNTIF('Job Database'!$H$11:$H$3035, $T90))</f>
        <v/>
      </c>
      <c r="J90" s="104" t="str">
        <f>IF($T90="", "", COUNTIF('Job Database'!$Y$11:$Y$3035, CONCATENATE($T90, " - ", J$9)))</f>
        <v/>
      </c>
      <c r="K90" s="68" t="str">
        <f>IF($T90="", "", COUNTIF('Job Database'!$Y$11:$Y$3035, CONCATENATE($T90, " - ", K$9)))</f>
        <v/>
      </c>
      <c r="L90" s="68" t="str">
        <f>IF($T90="", "", COUNTIF('Job Database'!$Y$11:$Y$3035, CONCATENATE($T90, " - ", L$9)))</f>
        <v/>
      </c>
      <c r="M90" s="115" t="str">
        <f>IF($T90="", "", COUNTIF('Job Database'!$Y$11:$Y$3035, CONCATENATE($T90, " - ", M$9)))</f>
        <v/>
      </c>
      <c r="N90" s="68" t="str">
        <f>IF($T90="", "", COUNTIF('Job Database'!$Y$11:$Y$3035, CONCATENATE($T90, " - ", N$9)))</f>
        <v/>
      </c>
      <c r="O90" s="68" t="str">
        <f>IF($T90="", "", COUNTIF('Job Database'!$Y$11:$Y$3035, CONCATENATE($T90, " - ", O$9)))</f>
        <v/>
      </c>
      <c r="P90" s="69" t="str">
        <f>IF($T90="", "", COUNTIF('Job Database'!$Y$11:$Y$3035, CONCATENATE($T90, " - ", P$9)))</f>
        <v/>
      </c>
      <c r="Q90" s="40"/>
      <c r="T90" s="58" t="str">
        <f t="shared" si="4"/>
        <v/>
      </c>
      <c r="V90" s="41" t="str">
        <f t="shared" si="5"/>
        <v/>
      </c>
      <c r="X90" s="41" t="str">
        <f t="shared" si="6"/>
        <v/>
      </c>
    </row>
    <row r="91" spans="1:24" x14ac:dyDescent="0.25">
      <c r="A91" s="40"/>
      <c r="B91" s="192"/>
      <c r="C91" s="193"/>
      <c r="D91" s="194"/>
      <c r="E91" s="195"/>
      <c r="F91" s="196"/>
      <c r="G91" s="193"/>
      <c r="H91" s="40"/>
      <c r="I91" s="38" t="str">
        <f>IF($T91="", "", COUNTIF('Job Database'!$H$11:$H$3035, $T91))</f>
        <v/>
      </c>
      <c r="J91" s="104" t="str">
        <f>IF($T91="", "", COUNTIF('Job Database'!$Y$11:$Y$3035, CONCATENATE($T91, " - ", J$9)))</f>
        <v/>
      </c>
      <c r="K91" s="68" t="str">
        <f>IF($T91="", "", COUNTIF('Job Database'!$Y$11:$Y$3035, CONCATENATE($T91, " - ", K$9)))</f>
        <v/>
      </c>
      <c r="L91" s="68" t="str">
        <f>IF($T91="", "", COUNTIF('Job Database'!$Y$11:$Y$3035, CONCATENATE($T91, " - ", L$9)))</f>
        <v/>
      </c>
      <c r="M91" s="115" t="str">
        <f>IF($T91="", "", COUNTIF('Job Database'!$Y$11:$Y$3035, CONCATENATE($T91, " - ", M$9)))</f>
        <v/>
      </c>
      <c r="N91" s="68" t="str">
        <f>IF($T91="", "", COUNTIF('Job Database'!$Y$11:$Y$3035, CONCATENATE($T91, " - ", N$9)))</f>
        <v/>
      </c>
      <c r="O91" s="68" t="str">
        <f>IF($T91="", "", COUNTIF('Job Database'!$Y$11:$Y$3035, CONCATENATE($T91, " - ", O$9)))</f>
        <v/>
      </c>
      <c r="P91" s="69" t="str">
        <f>IF($T91="", "", COUNTIF('Job Database'!$Y$11:$Y$3035, CONCATENATE($T91, " - ", P$9)))</f>
        <v/>
      </c>
      <c r="Q91" s="40"/>
      <c r="T91" s="58" t="str">
        <f t="shared" si="4"/>
        <v/>
      </c>
      <c r="V91" s="41" t="str">
        <f t="shared" si="5"/>
        <v/>
      </c>
      <c r="X91" s="41" t="str">
        <f t="shared" si="6"/>
        <v/>
      </c>
    </row>
    <row r="92" spans="1:24" x14ac:dyDescent="0.25">
      <c r="A92" s="40"/>
      <c r="B92" s="192"/>
      <c r="C92" s="193"/>
      <c r="D92" s="194"/>
      <c r="E92" s="195"/>
      <c r="F92" s="196"/>
      <c r="G92" s="193"/>
      <c r="H92" s="40"/>
      <c r="I92" s="38" t="str">
        <f>IF($T92="", "", COUNTIF('Job Database'!$H$11:$H$3035, $T92))</f>
        <v/>
      </c>
      <c r="J92" s="104" t="str">
        <f>IF($T92="", "", COUNTIF('Job Database'!$Y$11:$Y$3035, CONCATENATE($T92, " - ", J$9)))</f>
        <v/>
      </c>
      <c r="K92" s="68" t="str">
        <f>IF($T92="", "", COUNTIF('Job Database'!$Y$11:$Y$3035, CONCATENATE($T92, " - ", K$9)))</f>
        <v/>
      </c>
      <c r="L92" s="68" t="str">
        <f>IF($T92="", "", COUNTIF('Job Database'!$Y$11:$Y$3035, CONCATENATE($T92, " - ", L$9)))</f>
        <v/>
      </c>
      <c r="M92" s="115" t="str">
        <f>IF($T92="", "", COUNTIF('Job Database'!$Y$11:$Y$3035, CONCATENATE($T92, " - ", M$9)))</f>
        <v/>
      </c>
      <c r="N92" s="68" t="str">
        <f>IF($T92="", "", COUNTIF('Job Database'!$Y$11:$Y$3035, CONCATENATE($T92, " - ", N$9)))</f>
        <v/>
      </c>
      <c r="O92" s="68" t="str">
        <f>IF($T92="", "", COUNTIF('Job Database'!$Y$11:$Y$3035, CONCATENATE($T92, " - ", O$9)))</f>
        <v/>
      </c>
      <c r="P92" s="69" t="str">
        <f>IF($T92="", "", COUNTIF('Job Database'!$Y$11:$Y$3035, CONCATENATE($T92, " - ", P$9)))</f>
        <v/>
      </c>
      <c r="Q92" s="40"/>
      <c r="T92" s="58" t="str">
        <f t="shared" si="4"/>
        <v/>
      </c>
      <c r="V92" s="41" t="str">
        <f t="shared" si="5"/>
        <v/>
      </c>
      <c r="X92" s="41" t="str">
        <f t="shared" si="6"/>
        <v/>
      </c>
    </row>
    <row r="93" spans="1:24" x14ac:dyDescent="0.25">
      <c r="A93" s="40"/>
      <c r="B93" s="192"/>
      <c r="C93" s="193"/>
      <c r="D93" s="194"/>
      <c r="E93" s="195"/>
      <c r="F93" s="196"/>
      <c r="G93" s="193"/>
      <c r="H93" s="40"/>
      <c r="I93" s="38" t="str">
        <f>IF($T93="", "", COUNTIF('Job Database'!$H$11:$H$3035, $T93))</f>
        <v/>
      </c>
      <c r="J93" s="104" t="str">
        <f>IF($T93="", "", COUNTIF('Job Database'!$Y$11:$Y$3035, CONCATENATE($T93, " - ", J$9)))</f>
        <v/>
      </c>
      <c r="K93" s="68" t="str">
        <f>IF($T93="", "", COUNTIF('Job Database'!$Y$11:$Y$3035, CONCATENATE($T93, " - ", K$9)))</f>
        <v/>
      </c>
      <c r="L93" s="68" t="str">
        <f>IF($T93="", "", COUNTIF('Job Database'!$Y$11:$Y$3035, CONCATENATE($T93, " - ", L$9)))</f>
        <v/>
      </c>
      <c r="M93" s="115" t="str">
        <f>IF($T93="", "", COUNTIF('Job Database'!$Y$11:$Y$3035, CONCATENATE($T93, " - ", M$9)))</f>
        <v/>
      </c>
      <c r="N93" s="68" t="str">
        <f>IF($T93="", "", COUNTIF('Job Database'!$Y$11:$Y$3035, CONCATENATE($T93, " - ", N$9)))</f>
        <v/>
      </c>
      <c r="O93" s="68" t="str">
        <f>IF($T93="", "", COUNTIF('Job Database'!$Y$11:$Y$3035, CONCATENATE($T93, " - ", O$9)))</f>
        <v/>
      </c>
      <c r="P93" s="69" t="str">
        <f>IF($T93="", "", COUNTIF('Job Database'!$Y$11:$Y$3035, CONCATENATE($T93, " - ", P$9)))</f>
        <v/>
      </c>
      <c r="Q93" s="40"/>
      <c r="T93" s="58" t="str">
        <f t="shared" si="4"/>
        <v/>
      </c>
      <c r="V93" s="41" t="str">
        <f t="shared" si="5"/>
        <v/>
      </c>
      <c r="X93" s="41" t="str">
        <f t="shared" si="6"/>
        <v/>
      </c>
    </row>
    <row r="94" spans="1:24" x14ac:dyDescent="0.25">
      <c r="A94" s="40"/>
      <c r="B94" s="192"/>
      <c r="C94" s="193"/>
      <c r="D94" s="194"/>
      <c r="E94" s="195"/>
      <c r="F94" s="196"/>
      <c r="G94" s="193"/>
      <c r="H94" s="40"/>
      <c r="I94" s="38" t="str">
        <f>IF($T94="", "", COUNTIF('Job Database'!$H$11:$H$3035, $T94))</f>
        <v/>
      </c>
      <c r="J94" s="104" t="str">
        <f>IF($T94="", "", COUNTIF('Job Database'!$Y$11:$Y$3035, CONCATENATE($T94, " - ", J$9)))</f>
        <v/>
      </c>
      <c r="K94" s="68" t="str">
        <f>IF($T94="", "", COUNTIF('Job Database'!$Y$11:$Y$3035, CONCATENATE($T94, " - ", K$9)))</f>
        <v/>
      </c>
      <c r="L94" s="68" t="str">
        <f>IF($T94="", "", COUNTIF('Job Database'!$Y$11:$Y$3035, CONCATENATE($T94, " - ", L$9)))</f>
        <v/>
      </c>
      <c r="M94" s="115" t="str">
        <f>IF($T94="", "", COUNTIF('Job Database'!$Y$11:$Y$3035, CONCATENATE($T94, " - ", M$9)))</f>
        <v/>
      </c>
      <c r="N94" s="68" t="str">
        <f>IF($T94="", "", COUNTIF('Job Database'!$Y$11:$Y$3035, CONCATENATE($T94, " - ", N$9)))</f>
        <v/>
      </c>
      <c r="O94" s="68" t="str">
        <f>IF($T94="", "", COUNTIF('Job Database'!$Y$11:$Y$3035, CONCATENATE($T94, " - ", O$9)))</f>
        <v/>
      </c>
      <c r="P94" s="69" t="str">
        <f>IF($T94="", "", COUNTIF('Job Database'!$Y$11:$Y$3035, CONCATENATE($T94, " - ", P$9)))</f>
        <v/>
      </c>
      <c r="Q94" s="40"/>
      <c r="T94" s="58" t="str">
        <f t="shared" si="4"/>
        <v/>
      </c>
      <c r="V94" s="41" t="str">
        <f t="shared" si="5"/>
        <v/>
      </c>
      <c r="X94" s="41" t="str">
        <f t="shared" si="6"/>
        <v/>
      </c>
    </row>
    <row r="95" spans="1:24" x14ac:dyDescent="0.25">
      <c r="A95" s="40"/>
      <c r="B95" s="192"/>
      <c r="C95" s="193"/>
      <c r="D95" s="194"/>
      <c r="E95" s="195"/>
      <c r="F95" s="196"/>
      <c r="G95" s="193"/>
      <c r="H95" s="40"/>
      <c r="I95" s="38" t="str">
        <f>IF($T95="", "", COUNTIF('Job Database'!$H$11:$H$3035, $T95))</f>
        <v/>
      </c>
      <c r="J95" s="104" t="str">
        <f>IF($T95="", "", COUNTIF('Job Database'!$Y$11:$Y$3035, CONCATENATE($T95, " - ", J$9)))</f>
        <v/>
      </c>
      <c r="K95" s="68" t="str">
        <f>IF($T95="", "", COUNTIF('Job Database'!$Y$11:$Y$3035, CONCATENATE($T95, " - ", K$9)))</f>
        <v/>
      </c>
      <c r="L95" s="68" t="str">
        <f>IF($T95="", "", COUNTIF('Job Database'!$Y$11:$Y$3035, CONCATENATE($T95, " - ", L$9)))</f>
        <v/>
      </c>
      <c r="M95" s="115" t="str">
        <f>IF($T95="", "", COUNTIF('Job Database'!$Y$11:$Y$3035, CONCATENATE($T95, " - ", M$9)))</f>
        <v/>
      </c>
      <c r="N95" s="68" t="str">
        <f>IF($T95="", "", COUNTIF('Job Database'!$Y$11:$Y$3035, CONCATENATE($T95, " - ", N$9)))</f>
        <v/>
      </c>
      <c r="O95" s="68" t="str">
        <f>IF($T95="", "", COUNTIF('Job Database'!$Y$11:$Y$3035, CONCATENATE($T95, " - ", O$9)))</f>
        <v/>
      </c>
      <c r="P95" s="69" t="str">
        <f>IF($T95="", "", COUNTIF('Job Database'!$Y$11:$Y$3035, CONCATENATE($T95, " - ", P$9)))</f>
        <v/>
      </c>
      <c r="Q95" s="40"/>
      <c r="T95" s="58" t="str">
        <f t="shared" si="4"/>
        <v/>
      </c>
      <c r="V95" s="41" t="str">
        <f t="shared" si="5"/>
        <v/>
      </c>
      <c r="X95" s="41" t="str">
        <f t="shared" si="6"/>
        <v/>
      </c>
    </row>
    <row r="96" spans="1:24" x14ac:dyDescent="0.25">
      <c r="A96" s="40"/>
      <c r="B96" s="192"/>
      <c r="C96" s="193"/>
      <c r="D96" s="194"/>
      <c r="E96" s="195"/>
      <c r="F96" s="196"/>
      <c r="G96" s="193"/>
      <c r="H96" s="40"/>
      <c r="I96" s="38" t="str">
        <f>IF($T96="", "", COUNTIF('Job Database'!$H$11:$H$3035, $T96))</f>
        <v/>
      </c>
      <c r="J96" s="104" t="str">
        <f>IF($T96="", "", COUNTIF('Job Database'!$Y$11:$Y$3035, CONCATENATE($T96, " - ", J$9)))</f>
        <v/>
      </c>
      <c r="K96" s="68" t="str">
        <f>IF($T96="", "", COUNTIF('Job Database'!$Y$11:$Y$3035, CONCATENATE($T96, " - ", K$9)))</f>
        <v/>
      </c>
      <c r="L96" s="68" t="str">
        <f>IF($T96="", "", COUNTIF('Job Database'!$Y$11:$Y$3035, CONCATENATE($T96, " - ", L$9)))</f>
        <v/>
      </c>
      <c r="M96" s="115" t="str">
        <f>IF($T96="", "", COUNTIF('Job Database'!$Y$11:$Y$3035, CONCATENATE($T96, " - ", M$9)))</f>
        <v/>
      </c>
      <c r="N96" s="68" t="str">
        <f>IF($T96="", "", COUNTIF('Job Database'!$Y$11:$Y$3035, CONCATENATE($T96, " - ", N$9)))</f>
        <v/>
      </c>
      <c r="O96" s="68" t="str">
        <f>IF($T96="", "", COUNTIF('Job Database'!$Y$11:$Y$3035, CONCATENATE($T96, " - ", O$9)))</f>
        <v/>
      </c>
      <c r="P96" s="69" t="str">
        <f>IF($T96="", "", COUNTIF('Job Database'!$Y$11:$Y$3035, CONCATENATE($T96, " - ", P$9)))</f>
        <v/>
      </c>
      <c r="Q96" s="40"/>
      <c r="T96" s="58" t="str">
        <f t="shared" si="4"/>
        <v/>
      </c>
      <c r="V96" s="41" t="str">
        <f t="shared" si="5"/>
        <v/>
      </c>
      <c r="X96" s="41" t="str">
        <f t="shared" si="6"/>
        <v/>
      </c>
    </row>
    <row r="97" spans="1:24" x14ac:dyDescent="0.25">
      <c r="A97" s="40"/>
      <c r="B97" s="192"/>
      <c r="C97" s="193"/>
      <c r="D97" s="194"/>
      <c r="E97" s="195"/>
      <c r="F97" s="196"/>
      <c r="G97" s="193"/>
      <c r="H97" s="40"/>
      <c r="I97" s="38" t="str">
        <f>IF($T97="", "", COUNTIF('Job Database'!$H$11:$H$3035, $T97))</f>
        <v/>
      </c>
      <c r="J97" s="104" t="str">
        <f>IF($T97="", "", COUNTIF('Job Database'!$Y$11:$Y$3035, CONCATENATE($T97, " - ", J$9)))</f>
        <v/>
      </c>
      <c r="K97" s="68" t="str">
        <f>IF($T97="", "", COUNTIF('Job Database'!$Y$11:$Y$3035, CONCATENATE($T97, " - ", K$9)))</f>
        <v/>
      </c>
      <c r="L97" s="68" t="str">
        <f>IF($T97="", "", COUNTIF('Job Database'!$Y$11:$Y$3035, CONCATENATE($T97, " - ", L$9)))</f>
        <v/>
      </c>
      <c r="M97" s="115" t="str">
        <f>IF($T97="", "", COUNTIF('Job Database'!$Y$11:$Y$3035, CONCATENATE($T97, " - ", M$9)))</f>
        <v/>
      </c>
      <c r="N97" s="68" t="str">
        <f>IF($T97="", "", COUNTIF('Job Database'!$Y$11:$Y$3035, CONCATENATE($T97, " - ", N$9)))</f>
        <v/>
      </c>
      <c r="O97" s="68" t="str">
        <f>IF($T97="", "", COUNTIF('Job Database'!$Y$11:$Y$3035, CONCATENATE($T97, " - ", O$9)))</f>
        <v/>
      </c>
      <c r="P97" s="69" t="str">
        <f>IF($T97="", "", COUNTIF('Job Database'!$Y$11:$Y$3035, CONCATENATE($T97, " - ", P$9)))</f>
        <v/>
      </c>
      <c r="Q97" s="40"/>
      <c r="T97" s="58" t="str">
        <f t="shared" si="4"/>
        <v/>
      </c>
      <c r="V97" s="41" t="str">
        <f t="shared" si="5"/>
        <v/>
      </c>
      <c r="X97" s="41" t="str">
        <f t="shared" si="6"/>
        <v/>
      </c>
    </row>
    <row r="98" spans="1:24" x14ac:dyDescent="0.25">
      <c r="A98" s="40"/>
      <c r="B98" s="192"/>
      <c r="C98" s="193"/>
      <c r="D98" s="194"/>
      <c r="E98" s="195"/>
      <c r="F98" s="196"/>
      <c r="G98" s="193"/>
      <c r="H98" s="40"/>
      <c r="I98" s="38" t="str">
        <f>IF($T98="", "", COUNTIF('Job Database'!$H$11:$H$3035, $T98))</f>
        <v/>
      </c>
      <c r="J98" s="104" t="str">
        <f>IF($T98="", "", COUNTIF('Job Database'!$Y$11:$Y$3035, CONCATENATE($T98, " - ", J$9)))</f>
        <v/>
      </c>
      <c r="K98" s="68" t="str">
        <f>IF($T98="", "", COUNTIF('Job Database'!$Y$11:$Y$3035, CONCATENATE($T98, " - ", K$9)))</f>
        <v/>
      </c>
      <c r="L98" s="68" t="str">
        <f>IF($T98="", "", COUNTIF('Job Database'!$Y$11:$Y$3035, CONCATENATE($T98, " - ", L$9)))</f>
        <v/>
      </c>
      <c r="M98" s="115" t="str">
        <f>IF($T98="", "", COUNTIF('Job Database'!$Y$11:$Y$3035, CONCATENATE($T98, " - ", M$9)))</f>
        <v/>
      </c>
      <c r="N98" s="68" t="str">
        <f>IF($T98="", "", COUNTIF('Job Database'!$Y$11:$Y$3035, CONCATENATE($T98, " - ", N$9)))</f>
        <v/>
      </c>
      <c r="O98" s="68" t="str">
        <f>IF($T98="", "", COUNTIF('Job Database'!$Y$11:$Y$3035, CONCATENATE($T98, " - ", O$9)))</f>
        <v/>
      </c>
      <c r="P98" s="69" t="str">
        <f>IF($T98="", "", COUNTIF('Job Database'!$Y$11:$Y$3035, CONCATENATE($T98, " - ", P$9)))</f>
        <v/>
      </c>
      <c r="Q98" s="40"/>
      <c r="T98" s="58" t="str">
        <f t="shared" si="4"/>
        <v/>
      </c>
      <c r="V98" s="41" t="str">
        <f t="shared" si="5"/>
        <v/>
      </c>
      <c r="X98" s="41" t="str">
        <f t="shared" si="6"/>
        <v/>
      </c>
    </row>
    <row r="99" spans="1:24" x14ac:dyDescent="0.25">
      <c r="A99" s="40"/>
      <c r="B99" s="192"/>
      <c r="C99" s="193"/>
      <c r="D99" s="194"/>
      <c r="E99" s="195"/>
      <c r="F99" s="196"/>
      <c r="G99" s="193"/>
      <c r="H99" s="40"/>
      <c r="I99" s="38" t="str">
        <f>IF($T99="", "", COUNTIF('Job Database'!$H$11:$H$3035, $T99))</f>
        <v/>
      </c>
      <c r="J99" s="104" t="str">
        <f>IF($T99="", "", COUNTIF('Job Database'!$Y$11:$Y$3035, CONCATENATE($T99, " - ", J$9)))</f>
        <v/>
      </c>
      <c r="K99" s="68" t="str">
        <f>IF($T99="", "", COUNTIF('Job Database'!$Y$11:$Y$3035, CONCATENATE($T99, " - ", K$9)))</f>
        <v/>
      </c>
      <c r="L99" s="68" t="str">
        <f>IF($T99="", "", COUNTIF('Job Database'!$Y$11:$Y$3035, CONCATENATE($T99, " - ", L$9)))</f>
        <v/>
      </c>
      <c r="M99" s="115" t="str">
        <f>IF($T99="", "", COUNTIF('Job Database'!$Y$11:$Y$3035, CONCATENATE($T99, " - ", M$9)))</f>
        <v/>
      </c>
      <c r="N99" s="68" t="str">
        <f>IF($T99="", "", COUNTIF('Job Database'!$Y$11:$Y$3035, CONCATENATE($T99, " - ", N$9)))</f>
        <v/>
      </c>
      <c r="O99" s="68" t="str">
        <f>IF($T99="", "", COUNTIF('Job Database'!$Y$11:$Y$3035, CONCATENATE($T99, " - ", O$9)))</f>
        <v/>
      </c>
      <c r="P99" s="69" t="str">
        <f>IF($T99="", "", COUNTIF('Job Database'!$Y$11:$Y$3035, CONCATENATE($T99, " - ", P$9)))</f>
        <v/>
      </c>
      <c r="Q99" s="40"/>
      <c r="T99" s="58" t="str">
        <f t="shared" si="4"/>
        <v/>
      </c>
      <c r="V99" s="41" t="str">
        <f t="shared" si="5"/>
        <v/>
      </c>
      <c r="X99" s="41" t="str">
        <f t="shared" si="6"/>
        <v/>
      </c>
    </row>
    <row r="100" spans="1:24" x14ac:dyDescent="0.25">
      <c r="A100" s="40"/>
      <c r="B100" s="192"/>
      <c r="C100" s="193"/>
      <c r="D100" s="194"/>
      <c r="E100" s="195"/>
      <c r="F100" s="196"/>
      <c r="G100" s="193"/>
      <c r="H100" s="40"/>
      <c r="I100" s="38" t="str">
        <f>IF($T100="", "", COUNTIF('Job Database'!$H$11:$H$3035, $T100))</f>
        <v/>
      </c>
      <c r="J100" s="104" t="str">
        <f>IF($T100="", "", COUNTIF('Job Database'!$Y$11:$Y$3035, CONCATENATE($T100, " - ", J$9)))</f>
        <v/>
      </c>
      <c r="K100" s="68" t="str">
        <f>IF($T100="", "", COUNTIF('Job Database'!$Y$11:$Y$3035, CONCATENATE($T100, " - ", K$9)))</f>
        <v/>
      </c>
      <c r="L100" s="68" t="str">
        <f>IF($T100="", "", COUNTIF('Job Database'!$Y$11:$Y$3035, CONCATENATE($T100, " - ", L$9)))</f>
        <v/>
      </c>
      <c r="M100" s="115" t="str">
        <f>IF($T100="", "", COUNTIF('Job Database'!$Y$11:$Y$3035, CONCATENATE($T100, " - ", M$9)))</f>
        <v/>
      </c>
      <c r="N100" s="68" t="str">
        <f>IF($T100="", "", COUNTIF('Job Database'!$Y$11:$Y$3035, CONCATENATE($T100, " - ", N$9)))</f>
        <v/>
      </c>
      <c r="O100" s="68" t="str">
        <f>IF($T100="", "", COUNTIF('Job Database'!$Y$11:$Y$3035, CONCATENATE($T100, " - ", O$9)))</f>
        <v/>
      </c>
      <c r="P100" s="69" t="str">
        <f>IF($T100="", "", COUNTIF('Job Database'!$Y$11:$Y$3035, CONCATENATE($T100, " - ", P$9)))</f>
        <v/>
      </c>
      <c r="Q100" s="40"/>
      <c r="T100" s="58" t="str">
        <f t="shared" si="4"/>
        <v/>
      </c>
      <c r="V100" s="41" t="str">
        <f t="shared" si="5"/>
        <v/>
      </c>
      <c r="X100" s="41" t="str">
        <f t="shared" si="6"/>
        <v/>
      </c>
    </row>
    <row r="101" spans="1:24" x14ac:dyDescent="0.25">
      <c r="A101" s="40"/>
      <c r="B101" s="192"/>
      <c r="C101" s="193"/>
      <c r="D101" s="194"/>
      <c r="E101" s="195"/>
      <c r="F101" s="196"/>
      <c r="G101" s="193"/>
      <c r="H101" s="40"/>
      <c r="I101" s="38" t="str">
        <f>IF($T101="", "", COUNTIF('Job Database'!$H$11:$H$3035, $T101))</f>
        <v/>
      </c>
      <c r="J101" s="104" t="str">
        <f>IF($T101="", "", COUNTIF('Job Database'!$Y$11:$Y$3035, CONCATENATE($T101, " - ", J$9)))</f>
        <v/>
      </c>
      <c r="K101" s="68" t="str">
        <f>IF($T101="", "", COUNTIF('Job Database'!$Y$11:$Y$3035, CONCATENATE($T101, " - ", K$9)))</f>
        <v/>
      </c>
      <c r="L101" s="68" t="str">
        <f>IF($T101="", "", COUNTIF('Job Database'!$Y$11:$Y$3035, CONCATENATE($T101, " - ", L$9)))</f>
        <v/>
      </c>
      <c r="M101" s="115" t="str">
        <f>IF($T101="", "", COUNTIF('Job Database'!$Y$11:$Y$3035, CONCATENATE($T101, " - ", M$9)))</f>
        <v/>
      </c>
      <c r="N101" s="68" t="str">
        <f>IF($T101="", "", COUNTIF('Job Database'!$Y$11:$Y$3035, CONCATENATE($T101, " - ", N$9)))</f>
        <v/>
      </c>
      <c r="O101" s="68" t="str">
        <f>IF($T101="", "", COUNTIF('Job Database'!$Y$11:$Y$3035, CONCATENATE($T101, " - ", O$9)))</f>
        <v/>
      </c>
      <c r="P101" s="69" t="str">
        <f>IF($T101="", "", COUNTIF('Job Database'!$Y$11:$Y$3035, CONCATENATE($T101, " - ", P$9)))</f>
        <v/>
      </c>
      <c r="Q101" s="40"/>
      <c r="T101" s="58" t="str">
        <f t="shared" si="4"/>
        <v/>
      </c>
      <c r="V101" s="41" t="str">
        <f t="shared" si="5"/>
        <v/>
      </c>
      <c r="X101" s="41" t="str">
        <f t="shared" si="6"/>
        <v/>
      </c>
    </row>
    <row r="102" spans="1:24" x14ac:dyDescent="0.25">
      <c r="A102" s="40"/>
      <c r="B102" s="192"/>
      <c r="C102" s="193"/>
      <c r="D102" s="194"/>
      <c r="E102" s="195"/>
      <c r="F102" s="196"/>
      <c r="G102" s="193"/>
      <c r="H102" s="40"/>
      <c r="I102" s="38" t="str">
        <f>IF($T102="", "", COUNTIF('Job Database'!$H$11:$H$3035, $T102))</f>
        <v/>
      </c>
      <c r="J102" s="104" t="str">
        <f>IF($T102="", "", COUNTIF('Job Database'!$Y$11:$Y$3035, CONCATENATE($T102, " - ", J$9)))</f>
        <v/>
      </c>
      <c r="K102" s="68" t="str">
        <f>IF($T102="", "", COUNTIF('Job Database'!$Y$11:$Y$3035, CONCATENATE($T102, " - ", K$9)))</f>
        <v/>
      </c>
      <c r="L102" s="68" t="str">
        <f>IF($T102="", "", COUNTIF('Job Database'!$Y$11:$Y$3035, CONCATENATE($T102, " - ", L$9)))</f>
        <v/>
      </c>
      <c r="M102" s="115" t="str">
        <f>IF($T102="", "", COUNTIF('Job Database'!$Y$11:$Y$3035, CONCATENATE($T102, " - ", M$9)))</f>
        <v/>
      </c>
      <c r="N102" s="68" t="str">
        <f>IF($T102="", "", COUNTIF('Job Database'!$Y$11:$Y$3035, CONCATENATE($T102, " - ", N$9)))</f>
        <v/>
      </c>
      <c r="O102" s="68" t="str">
        <f>IF($T102="", "", COUNTIF('Job Database'!$Y$11:$Y$3035, CONCATENATE($T102, " - ", O$9)))</f>
        <v/>
      </c>
      <c r="P102" s="69" t="str">
        <f>IF($T102="", "", COUNTIF('Job Database'!$Y$11:$Y$3035, CONCATENATE($T102, " - ", P$9)))</f>
        <v/>
      </c>
      <c r="Q102" s="40"/>
      <c r="T102" s="58" t="str">
        <f t="shared" si="4"/>
        <v/>
      </c>
      <c r="V102" s="41" t="str">
        <f t="shared" si="5"/>
        <v/>
      </c>
      <c r="X102" s="41" t="str">
        <f t="shared" si="6"/>
        <v/>
      </c>
    </row>
    <row r="103" spans="1:24" x14ac:dyDescent="0.25">
      <c r="A103" s="40"/>
      <c r="B103" s="192"/>
      <c r="C103" s="193"/>
      <c r="D103" s="194"/>
      <c r="E103" s="195"/>
      <c r="F103" s="196"/>
      <c r="G103" s="193"/>
      <c r="H103" s="40"/>
      <c r="I103" s="38" t="str">
        <f>IF($T103="", "", COUNTIF('Job Database'!$H$11:$H$3035, $T103))</f>
        <v/>
      </c>
      <c r="J103" s="104" t="str">
        <f>IF($T103="", "", COUNTIF('Job Database'!$Y$11:$Y$3035, CONCATENATE($T103, " - ", J$9)))</f>
        <v/>
      </c>
      <c r="K103" s="68" t="str">
        <f>IF($T103="", "", COUNTIF('Job Database'!$Y$11:$Y$3035, CONCATENATE($T103, " - ", K$9)))</f>
        <v/>
      </c>
      <c r="L103" s="68" t="str">
        <f>IF($T103="", "", COUNTIF('Job Database'!$Y$11:$Y$3035, CONCATENATE($T103, " - ", L$9)))</f>
        <v/>
      </c>
      <c r="M103" s="115" t="str">
        <f>IF($T103="", "", COUNTIF('Job Database'!$Y$11:$Y$3035, CONCATENATE($T103, " - ", M$9)))</f>
        <v/>
      </c>
      <c r="N103" s="68" t="str">
        <f>IF($T103="", "", COUNTIF('Job Database'!$Y$11:$Y$3035, CONCATENATE($T103, " - ", N$9)))</f>
        <v/>
      </c>
      <c r="O103" s="68" t="str">
        <f>IF($T103="", "", COUNTIF('Job Database'!$Y$11:$Y$3035, CONCATENATE($T103, " - ", O$9)))</f>
        <v/>
      </c>
      <c r="P103" s="69" t="str">
        <f>IF($T103="", "", COUNTIF('Job Database'!$Y$11:$Y$3035, CONCATENATE($T103, " - ", P$9)))</f>
        <v/>
      </c>
      <c r="Q103" s="40"/>
      <c r="T103" s="58" t="str">
        <f t="shared" si="4"/>
        <v/>
      </c>
      <c r="V103" s="41" t="str">
        <f t="shared" si="5"/>
        <v/>
      </c>
      <c r="X103" s="41" t="str">
        <f t="shared" si="6"/>
        <v/>
      </c>
    </row>
    <row r="104" spans="1:24" x14ac:dyDescent="0.25">
      <c r="A104" s="40"/>
      <c r="B104" s="192"/>
      <c r="C104" s="193"/>
      <c r="D104" s="194"/>
      <c r="E104" s="195"/>
      <c r="F104" s="196"/>
      <c r="G104" s="193"/>
      <c r="H104" s="40"/>
      <c r="I104" s="38" t="str">
        <f>IF($T104="", "", COUNTIF('Job Database'!$H$11:$H$3035, $T104))</f>
        <v/>
      </c>
      <c r="J104" s="104" t="str">
        <f>IF($T104="", "", COUNTIF('Job Database'!$Y$11:$Y$3035, CONCATENATE($T104, " - ", J$9)))</f>
        <v/>
      </c>
      <c r="K104" s="68" t="str">
        <f>IF($T104="", "", COUNTIF('Job Database'!$Y$11:$Y$3035, CONCATENATE($T104, " - ", K$9)))</f>
        <v/>
      </c>
      <c r="L104" s="68" t="str">
        <f>IF($T104="", "", COUNTIF('Job Database'!$Y$11:$Y$3035, CONCATENATE($T104, " - ", L$9)))</f>
        <v/>
      </c>
      <c r="M104" s="115" t="str">
        <f>IF($T104="", "", COUNTIF('Job Database'!$Y$11:$Y$3035, CONCATENATE($T104, " - ", M$9)))</f>
        <v/>
      </c>
      <c r="N104" s="68" t="str">
        <f>IF($T104="", "", COUNTIF('Job Database'!$Y$11:$Y$3035, CONCATENATE($T104, " - ", N$9)))</f>
        <v/>
      </c>
      <c r="O104" s="68" t="str">
        <f>IF($T104="", "", COUNTIF('Job Database'!$Y$11:$Y$3035, CONCATENATE($T104, " - ", O$9)))</f>
        <v/>
      </c>
      <c r="P104" s="69" t="str">
        <f>IF($T104="", "", COUNTIF('Job Database'!$Y$11:$Y$3035, CONCATENATE($T104, " - ", P$9)))</f>
        <v/>
      </c>
      <c r="Q104" s="40"/>
      <c r="T104" s="58" t="str">
        <f t="shared" si="4"/>
        <v/>
      </c>
      <c r="V104" s="41" t="str">
        <f t="shared" si="5"/>
        <v/>
      </c>
      <c r="X104" s="41" t="str">
        <f t="shared" si="6"/>
        <v/>
      </c>
    </row>
    <row r="105" spans="1:24" x14ac:dyDescent="0.25">
      <c r="A105" s="40"/>
      <c r="B105" s="192"/>
      <c r="C105" s="193"/>
      <c r="D105" s="194"/>
      <c r="E105" s="195"/>
      <c r="F105" s="196"/>
      <c r="G105" s="193"/>
      <c r="H105" s="40"/>
      <c r="I105" s="38" t="str">
        <f>IF($T105="", "", COUNTIF('Job Database'!$H$11:$H$3035, $T105))</f>
        <v/>
      </c>
      <c r="J105" s="104" t="str">
        <f>IF($T105="", "", COUNTIF('Job Database'!$Y$11:$Y$3035, CONCATENATE($T105, " - ", J$9)))</f>
        <v/>
      </c>
      <c r="K105" s="68" t="str">
        <f>IF($T105="", "", COUNTIF('Job Database'!$Y$11:$Y$3035, CONCATENATE($T105, " - ", K$9)))</f>
        <v/>
      </c>
      <c r="L105" s="68" t="str">
        <f>IF($T105="", "", COUNTIF('Job Database'!$Y$11:$Y$3035, CONCATENATE($T105, " - ", L$9)))</f>
        <v/>
      </c>
      <c r="M105" s="115" t="str">
        <f>IF($T105="", "", COUNTIF('Job Database'!$Y$11:$Y$3035, CONCATENATE($T105, " - ", M$9)))</f>
        <v/>
      </c>
      <c r="N105" s="68" t="str">
        <f>IF($T105="", "", COUNTIF('Job Database'!$Y$11:$Y$3035, CONCATENATE($T105, " - ", N$9)))</f>
        <v/>
      </c>
      <c r="O105" s="68" t="str">
        <f>IF($T105="", "", COUNTIF('Job Database'!$Y$11:$Y$3035, CONCATENATE($T105, " - ", O$9)))</f>
        <v/>
      </c>
      <c r="P105" s="69" t="str">
        <f>IF($T105="", "", COUNTIF('Job Database'!$Y$11:$Y$3035, CONCATENATE($T105, " - ", P$9)))</f>
        <v/>
      </c>
      <c r="Q105" s="40"/>
      <c r="T105" s="58" t="str">
        <f t="shared" si="4"/>
        <v/>
      </c>
      <c r="V105" s="41" t="str">
        <f t="shared" si="5"/>
        <v/>
      </c>
      <c r="X105" s="41" t="str">
        <f t="shared" si="6"/>
        <v/>
      </c>
    </row>
    <row r="106" spans="1:24" x14ac:dyDescent="0.25">
      <c r="A106" s="40"/>
      <c r="B106" s="192"/>
      <c r="C106" s="193"/>
      <c r="D106" s="194"/>
      <c r="E106" s="195"/>
      <c r="F106" s="196"/>
      <c r="G106" s="193"/>
      <c r="H106" s="40"/>
      <c r="I106" s="38" t="str">
        <f>IF($T106="", "", COUNTIF('Job Database'!$H$11:$H$3035, $T106))</f>
        <v/>
      </c>
      <c r="J106" s="104" t="str">
        <f>IF($T106="", "", COUNTIF('Job Database'!$Y$11:$Y$3035, CONCATENATE($T106, " - ", J$9)))</f>
        <v/>
      </c>
      <c r="K106" s="68" t="str">
        <f>IF($T106="", "", COUNTIF('Job Database'!$Y$11:$Y$3035, CONCATENATE($T106, " - ", K$9)))</f>
        <v/>
      </c>
      <c r="L106" s="68" t="str">
        <f>IF($T106="", "", COUNTIF('Job Database'!$Y$11:$Y$3035, CONCATENATE($T106, " - ", L$9)))</f>
        <v/>
      </c>
      <c r="M106" s="115" t="str">
        <f>IF($T106="", "", COUNTIF('Job Database'!$Y$11:$Y$3035, CONCATENATE($T106, " - ", M$9)))</f>
        <v/>
      </c>
      <c r="N106" s="68" t="str">
        <f>IF($T106="", "", COUNTIF('Job Database'!$Y$11:$Y$3035, CONCATENATE($T106, " - ", N$9)))</f>
        <v/>
      </c>
      <c r="O106" s="68" t="str">
        <f>IF($T106="", "", COUNTIF('Job Database'!$Y$11:$Y$3035, CONCATENATE($T106, " - ", O$9)))</f>
        <v/>
      </c>
      <c r="P106" s="69" t="str">
        <f>IF($T106="", "", COUNTIF('Job Database'!$Y$11:$Y$3035, CONCATENATE($T106, " - ", P$9)))</f>
        <v/>
      </c>
      <c r="Q106" s="40"/>
      <c r="T106" s="58" t="str">
        <f t="shared" si="4"/>
        <v/>
      </c>
      <c r="V106" s="41" t="str">
        <f t="shared" si="5"/>
        <v/>
      </c>
      <c r="X106" s="41" t="str">
        <f t="shared" si="6"/>
        <v/>
      </c>
    </row>
    <row r="107" spans="1:24" x14ac:dyDescent="0.25">
      <c r="A107" s="40"/>
      <c r="B107" s="192"/>
      <c r="C107" s="193"/>
      <c r="D107" s="194"/>
      <c r="E107" s="195"/>
      <c r="F107" s="196"/>
      <c r="G107" s="193"/>
      <c r="H107" s="40"/>
      <c r="I107" s="38" t="str">
        <f>IF($T107="", "", COUNTIF('Job Database'!$H$11:$H$3035, $T107))</f>
        <v/>
      </c>
      <c r="J107" s="104" t="str">
        <f>IF($T107="", "", COUNTIF('Job Database'!$Y$11:$Y$3035, CONCATENATE($T107, " - ", J$9)))</f>
        <v/>
      </c>
      <c r="K107" s="68" t="str">
        <f>IF($T107="", "", COUNTIF('Job Database'!$Y$11:$Y$3035, CONCATENATE($T107, " - ", K$9)))</f>
        <v/>
      </c>
      <c r="L107" s="68" t="str">
        <f>IF($T107="", "", COUNTIF('Job Database'!$Y$11:$Y$3035, CONCATENATE($T107, " - ", L$9)))</f>
        <v/>
      </c>
      <c r="M107" s="115" t="str">
        <f>IF($T107="", "", COUNTIF('Job Database'!$Y$11:$Y$3035, CONCATENATE($T107, " - ", M$9)))</f>
        <v/>
      </c>
      <c r="N107" s="68" t="str">
        <f>IF($T107="", "", COUNTIF('Job Database'!$Y$11:$Y$3035, CONCATENATE($T107, " - ", N$9)))</f>
        <v/>
      </c>
      <c r="O107" s="68" t="str">
        <f>IF($T107="", "", COUNTIF('Job Database'!$Y$11:$Y$3035, CONCATENATE($T107, " - ", O$9)))</f>
        <v/>
      </c>
      <c r="P107" s="69" t="str">
        <f>IF($T107="", "", COUNTIF('Job Database'!$Y$11:$Y$3035, CONCATENATE($T107, " - ", P$9)))</f>
        <v/>
      </c>
      <c r="Q107" s="40"/>
      <c r="T107" s="58" t="str">
        <f t="shared" si="4"/>
        <v/>
      </c>
      <c r="V107" s="41" t="str">
        <f t="shared" si="5"/>
        <v/>
      </c>
      <c r="X107" s="41" t="str">
        <f t="shared" si="6"/>
        <v/>
      </c>
    </row>
    <row r="108" spans="1:24" x14ac:dyDescent="0.25">
      <c r="A108" s="40"/>
      <c r="B108" s="192"/>
      <c r="C108" s="193"/>
      <c r="D108" s="194"/>
      <c r="E108" s="195"/>
      <c r="F108" s="196"/>
      <c r="G108" s="193"/>
      <c r="H108" s="40"/>
      <c r="I108" s="38" t="str">
        <f>IF($T108="", "", COUNTIF('Job Database'!$H$11:$H$3035, $T108))</f>
        <v/>
      </c>
      <c r="J108" s="104" t="str">
        <f>IF($T108="", "", COUNTIF('Job Database'!$Y$11:$Y$3035, CONCATENATE($T108, " - ", J$9)))</f>
        <v/>
      </c>
      <c r="K108" s="68" t="str">
        <f>IF($T108="", "", COUNTIF('Job Database'!$Y$11:$Y$3035, CONCATENATE($T108, " - ", K$9)))</f>
        <v/>
      </c>
      <c r="L108" s="68" t="str">
        <f>IF($T108="", "", COUNTIF('Job Database'!$Y$11:$Y$3035, CONCATENATE($T108, " - ", L$9)))</f>
        <v/>
      </c>
      <c r="M108" s="115" t="str">
        <f>IF($T108="", "", COUNTIF('Job Database'!$Y$11:$Y$3035, CONCATENATE($T108, " - ", M$9)))</f>
        <v/>
      </c>
      <c r="N108" s="68" t="str">
        <f>IF($T108="", "", COUNTIF('Job Database'!$Y$11:$Y$3035, CONCATENATE($T108, " - ", N$9)))</f>
        <v/>
      </c>
      <c r="O108" s="68" t="str">
        <f>IF($T108="", "", COUNTIF('Job Database'!$Y$11:$Y$3035, CONCATENATE($T108, " - ", O$9)))</f>
        <v/>
      </c>
      <c r="P108" s="69" t="str">
        <f>IF($T108="", "", COUNTIF('Job Database'!$Y$11:$Y$3035, CONCATENATE($T108, " - ", P$9)))</f>
        <v/>
      </c>
      <c r="Q108" s="40"/>
      <c r="T108" s="58" t="str">
        <f t="shared" si="4"/>
        <v/>
      </c>
      <c r="V108" s="41" t="str">
        <f t="shared" si="5"/>
        <v/>
      </c>
      <c r="X108" s="41" t="str">
        <f t="shared" si="6"/>
        <v/>
      </c>
    </row>
    <row r="109" spans="1:24" x14ac:dyDescent="0.25">
      <c r="A109" s="40"/>
      <c r="B109" s="192"/>
      <c r="C109" s="193"/>
      <c r="D109" s="194"/>
      <c r="E109" s="195"/>
      <c r="F109" s="196"/>
      <c r="G109" s="193"/>
      <c r="H109" s="40"/>
      <c r="I109" s="38" t="str">
        <f>IF($T109="", "", COUNTIF('Job Database'!$H$11:$H$3035, $T109))</f>
        <v/>
      </c>
      <c r="J109" s="104" t="str">
        <f>IF($T109="", "", COUNTIF('Job Database'!$Y$11:$Y$3035, CONCATENATE($T109, " - ", J$9)))</f>
        <v/>
      </c>
      <c r="K109" s="68" t="str">
        <f>IF($T109="", "", COUNTIF('Job Database'!$Y$11:$Y$3035, CONCATENATE($T109, " - ", K$9)))</f>
        <v/>
      </c>
      <c r="L109" s="68" t="str">
        <f>IF($T109="", "", COUNTIF('Job Database'!$Y$11:$Y$3035, CONCATENATE($T109, " - ", L$9)))</f>
        <v/>
      </c>
      <c r="M109" s="115" t="str">
        <f>IF($T109="", "", COUNTIF('Job Database'!$Y$11:$Y$3035, CONCATENATE($T109, " - ", M$9)))</f>
        <v/>
      </c>
      <c r="N109" s="68" t="str">
        <f>IF($T109="", "", COUNTIF('Job Database'!$Y$11:$Y$3035, CONCATENATE($T109, " - ", N$9)))</f>
        <v/>
      </c>
      <c r="O109" s="68" t="str">
        <f>IF($T109="", "", COUNTIF('Job Database'!$Y$11:$Y$3035, CONCATENATE($T109, " - ", O$9)))</f>
        <v/>
      </c>
      <c r="P109" s="69" t="str">
        <f>IF($T109="", "", COUNTIF('Job Database'!$Y$11:$Y$3035, CONCATENATE($T109, " - ", P$9)))</f>
        <v/>
      </c>
      <c r="Q109" s="40"/>
      <c r="T109" s="58" t="str">
        <f t="shared" si="4"/>
        <v/>
      </c>
      <c r="V109" s="41" t="str">
        <f t="shared" si="5"/>
        <v/>
      </c>
      <c r="X109" s="41" t="str">
        <f t="shared" si="6"/>
        <v/>
      </c>
    </row>
    <row r="110" spans="1:24" x14ac:dyDescent="0.25">
      <c r="A110" s="40"/>
      <c r="B110" s="192"/>
      <c r="C110" s="193"/>
      <c r="D110" s="194"/>
      <c r="E110" s="195"/>
      <c r="F110" s="196"/>
      <c r="G110" s="193"/>
      <c r="H110" s="40"/>
      <c r="I110" s="38" t="str">
        <f>IF($T110="", "", COUNTIF('Job Database'!$H$11:$H$3035, $T110))</f>
        <v/>
      </c>
      <c r="J110" s="104" t="str">
        <f>IF($T110="", "", COUNTIF('Job Database'!$Y$11:$Y$3035, CONCATENATE($T110, " - ", J$9)))</f>
        <v/>
      </c>
      <c r="K110" s="68" t="str">
        <f>IF($T110="", "", COUNTIF('Job Database'!$Y$11:$Y$3035, CONCATENATE($T110, " - ", K$9)))</f>
        <v/>
      </c>
      <c r="L110" s="68" t="str">
        <f>IF($T110="", "", COUNTIF('Job Database'!$Y$11:$Y$3035, CONCATENATE($T110, " - ", L$9)))</f>
        <v/>
      </c>
      <c r="M110" s="115" t="str">
        <f>IF($T110="", "", COUNTIF('Job Database'!$Y$11:$Y$3035, CONCATENATE($T110, " - ", M$9)))</f>
        <v/>
      </c>
      <c r="N110" s="68" t="str">
        <f>IF($T110="", "", COUNTIF('Job Database'!$Y$11:$Y$3035, CONCATENATE($T110, " - ", N$9)))</f>
        <v/>
      </c>
      <c r="O110" s="68" t="str">
        <f>IF($T110="", "", COUNTIF('Job Database'!$Y$11:$Y$3035, CONCATENATE($T110, " - ", O$9)))</f>
        <v/>
      </c>
      <c r="P110" s="69" t="str">
        <f>IF($T110="", "", COUNTIF('Job Database'!$Y$11:$Y$3035, CONCATENATE($T110, " - ", P$9)))</f>
        <v/>
      </c>
      <c r="Q110" s="40"/>
      <c r="T110" s="58" t="str">
        <f t="shared" si="4"/>
        <v/>
      </c>
      <c r="V110" s="41" t="str">
        <f t="shared" si="5"/>
        <v/>
      </c>
      <c r="X110" s="41" t="str">
        <f t="shared" si="6"/>
        <v/>
      </c>
    </row>
    <row r="111" spans="1:24" x14ac:dyDescent="0.25">
      <c r="A111" s="40"/>
      <c r="B111" s="192"/>
      <c r="C111" s="193"/>
      <c r="D111" s="194"/>
      <c r="E111" s="195"/>
      <c r="F111" s="196"/>
      <c r="G111" s="193"/>
      <c r="H111" s="40"/>
      <c r="I111" s="38" t="str">
        <f>IF($T111="", "", COUNTIF('Job Database'!$H$11:$H$3035, $T111))</f>
        <v/>
      </c>
      <c r="J111" s="104" t="str">
        <f>IF($T111="", "", COUNTIF('Job Database'!$Y$11:$Y$3035, CONCATENATE($T111, " - ", J$9)))</f>
        <v/>
      </c>
      <c r="K111" s="68" t="str">
        <f>IF($T111="", "", COUNTIF('Job Database'!$Y$11:$Y$3035, CONCATENATE($T111, " - ", K$9)))</f>
        <v/>
      </c>
      <c r="L111" s="68" t="str">
        <f>IF($T111="", "", COUNTIF('Job Database'!$Y$11:$Y$3035, CONCATENATE($T111, " - ", L$9)))</f>
        <v/>
      </c>
      <c r="M111" s="115" t="str">
        <f>IF($T111="", "", COUNTIF('Job Database'!$Y$11:$Y$3035, CONCATENATE($T111, " - ", M$9)))</f>
        <v/>
      </c>
      <c r="N111" s="68" t="str">
        <f>IF($T111="", "", COUNTIF('Job Database'!$Y$11:$Y$3035, CONCATENATE($T111, " - ", N$9)))</f>
        <v/>
      </c>
      <c r="O111" s="68" t="str">
        <f>IF($T111="", "", COUNTIF('Job Database'!$Y$11:$Y$3035, CONCATENATE($T111, " - ", O$9)))</f>
        <v/>
      </c>
      <c r="P111" s="69" t="str">
        <f>IF($T111="", "", COUNTIF('Job Database'!$Y$11:$Y$3035, CONCATENATE($T111, " - ", P$9)))</f>
        <v/>
      </c>
      <c r="Q111" s="40"/>
      <c r="T111" s="58" t="str">
        <f t="shared" si="4"/>
        <v/>
      </c>
      <c r="V111" s="41" t="str">
        <f t="shared" si="5"/>
        <v/>
      </c>
      <c r="X111" s="41" t="str">
        <f t="shared" si="6"/>
        <v/>
      </c>
    </row>
    <row r="112" spans="1:24" x14ac:dyDescent="0.25">
      <c r="A112" s="40"/>
      <c r="B112" s="192"/>
      <c r="C112" s="193"/>
      <c r="D112" s="194"/>
      <c r="E112" s="195"/>
      <c r="F112" s="196"/>
      <c r="G112" s="193"/>
      <c r="H112" s="40"/>
      <c r="I112" s="38" t="str">
        <f>IF($T112="", "", COUNTIF('Job Database'!$H$11:$H$3035, $T112))</f>
        <v/>
      </c>
      <c r="J112" s="104" t="str">
        <f>IF($T112="", "", COUNTIF('Job Database'!$Y$11:$Y$3035, CONCATENATE($T112, " - ", J$9)))</f>
        <v/>
      </c>
      <c r="K112" s="68" t="str">
        <f>IF($T112="", "", COUNTIF('Job Database'!$Y$11:$Y$3035, CONCATENATE($T112, " - ", K$9)))</f>
        <v/>
      </c>
      <c r="L112" s="68" t="str">
        <f>IF($T112="", "", COUNTIF('Job Database'!$Y$11:$Y$3035, CONCATENATE($T112, " - ", L$9)))</f>
        <v/>
      </c>
      <c r="M112" s="115" t="str">
        <f>IF($T112="", "", COUNTIF('Job Database'!$Y$11:$Y$3035, CONCATENATE($T112, " - ", M$9)))</f>
        <v/>
      </c>
      <c r="N112" s="68" t="str">
        <f>IF($T112="", "", COUNTIF('Job Database'!$Y$11:$Y$3035, CONCATENATE($T112, " - ", N$9)))</f>
        <v/>
      </c>
      <c r="O112" s="68" t="str">
        <f>IF($T112="", "", COUNTIF('Job Database'!$Y$11:$Y$3035, CONCATENATE($T112, " - ", O$9)))</f>
        <v/>
      </c>
      <c r="P112" s="69" t="str">
        <f>IF($T112="", "", COUNTIF('Job Database'!$Y$11:$Y$3035, CONCATENATE($T112, " - ", P$9)))</f>
        <v/>
      </c>
      <c r="Q112" s="40"/>
      <c r="T112" s="58" t="str">
        <f t="shared" si="4"/>
        <v/>
      </c>
      <c r="V112" s="41" t="str">
        <f t="shared" si="5"/>
        <v/>
      </c>
      <c r="X112" s="41" t="str">
        <f t="shared" si="6"/>
        <v/>
      </c>
    </row>
    <row r="113" spans="1:24" x14ac:dyDescent="0.25">
      <c r="A113" s="40"/>
      <c r="B113" s="192"/>
      <c r="C113" s="193"/>
      <c r="D113" s="194"/>
      <c r="E113" s="195"/>
      <c r="F113" s="196"/>
      <c r="G113" s="193"/>
      <c r="H113" s="40"/>
      <c r="I113" s="38" t="str">
        <f>IF($T113="", "", COUNTIF('Job Database'!$H$11:$H$3035, $T113))</f>
        <v/>
      </c>
      <c r="J113" s="104" t="str">
        <f>IF($T113="", "", COUNTIF('Job Database'!$Y$11:$Y$3035, CONCATENATE($T113, " - ", J$9)))</f>
        <v/>
      </c>
      <c r="K113" s="68" t="str">
        <f>IF($T113="", "", COUNTIF('Job Database'!$Y$11:$Y$3035, CONCATENATE($T113, " - ", K$9)))</f>
        <v/>
      </c>
      <c r="L113" s="68" t="str">
        <f>IF($T113="", "", COUNTIF('Job Database'!$Y$11:$Y$3035, CONCATENATE($T113, " - ", L$9)))</f>
        <v/>
      </c>
      <c r="M113" s="115" t="str">
        <f>IF($T113="", "", COUNTIF('Job Database'!$Y$11:$Y$3035, CONCATENATE($T113, " - ", M$9)))</f>
        <v/>
      </c>
      <c r="N113" s="68" t="str">
        <f>IF($T113="", "", COUNTIF('Job Database'!$Y$11:$Y$3035, CONCATENATE($T113, " - ", N$9)))</f>
        <v/>
      </c>
      <c r="O113" s="68" t="str">
        <f>IF($T113="", "", COUNTIF('Job Database'!$Y$11:$Y$3035, CONCATENATE($T113, " - ", O$9)))</f>
        <v/>
      </c>
      <c r="P113" s="69" t="str">
        <f>IF($T113="", "", COUNTIF('Job Database'!$Y$11:$Y$3035, CONCATENATE($T113, " - ", P$9)))</f>
        <v/>
      </c>
      <c r="Q113" s="40"/>
      <c r="T113" s="58" t="str">
        <f t="shared" si="4"/>
        <v/>
      </c>
      <c r="V113" s="41" t="str">
        <f t="shared" si="5"/>
        <v/>
      </c>
      <c r="X113" s="41" t="str">
        <f t="shared" si="6"/>
        <v/>
      </c>
    </row>
    <row r="114" spans="1:24" x14ac:dyDescent="0.25">
      <c r="A114" s="40"/>
      <c r="B114" s="192"/>
      <c r="C114" s="193"/>
      <c r="D114" s="194"/>
      <c r="E114" s="195"/>
      <c r="F114" s="196"/>
      <c r="G114" s="193"/>
      <c r="H114" s="40"/>
      <c r="I114" s="38" t="str">
        <f>IF($T114="", "", COUNTIF('Job Database'!$H$11:$H$3035, $T114))</f>
        <v/>
      </c>
      <c r="J114" s="104" t="str">
        <f>IF($T114="", "", COUNTIF('Job Database'!$Y$11:$Y$3035, CONCATENATE($T114, " - ", J$9)))</f>
        <v/>
      </c>
      <c r="K114" s="68" t="str">
        <f>IF($T114="", "", COUNTIF('Job Database'!$Y$11:$Y$3035, CONCATENATE($T114, " - ", K$9)))</f>
        <v/>
      </c>
      <c r="L114" s="68" t="str">
        <f>IF($T114="", "", COUNTIF('Job Database'!$Y$11:$Y$3035, CONCATENATE($T114, " - ", L$9)))</f>
        <v/>
      </c>
      <c r="M114" s="115" t="str">
        <f>IF($T114="", "", COUNTIF('Job Database'!$Y$11:$Y$3035, CONCATENATE($T114, " - ", M$9)))</f>
        <v/>
      </c>
      <c r="N114" s="68" t="str">
        <f>IF($T114="", "", COUNTIF('Job Database'!$Y$11:$Y$3035, CONCATENATE($T114, " - ", N$9)))</f>
        <v/>
      </c>
      <c r="O114" s="68" t="str">
        <f>IF($T114="", "", COUNTIF('Job Database'!$Y$11:$Y$3035, CONCATENATE($T114, " - ", O$9)))</f>
        <v/>
      </c>
      <c r="P114" s="69" t="str">
        <f>IF($T114="", "", COUNTIF('Job Database'!$Y$11:$Y$3035, CONCATENATE($T114, " - ", P$9)))</f>
        <v/>
      </c>
      <c r="Q114" s="40"/>
      <c r="T114" s="58" t="str">
        <f t="shared" si="4"/>
        <v/>
      </c>
      <c r="V114" s="41" t="str">
        <f t="shared" si="5"/>
        <v/>
      </c>
      <c r="X114" s="41" t="str">
        <f t="shared" si="6"/>
        <v/>
      </c>
    </row>
    <row r="115" spans="1:24" x14ac:dyDescent="0.25">
      <c r="A115" s="40"/>
      <c r="B115" s="192"/>
      <c r="C115" s="193"/>
      <c r="D115" s="194"/>
      <c r="E115" s="195"/>
      <c r="F115" s="196"/>
      <c r="G115" s="193"/>
      <c r="H115" s="40"/>
      <c r="I115" s="38" t="str">
        <f>IF($T115="", "", COUNTIF('Job Database'!$H$11:$H$3035, $T115))</f>
        <v/>
      </c>
      <c r="J115" s="104" t="str">
        <f>IF($T115="", "", COUNTIF('Job Database'!$Y$11:$Y$3035, CONCATENATE($T115, " - ", J$9)))</f>
        <v/>
      </c>
      <c r="K115" s="68" t="str">
        <f>IF($T115="", "", COUNTIF('Job Database'!$Y$11:$Y$3035, CONCATENATE($T115, " - ", K$9)))</f>
        <v/>
      </c>
      <c r="L115" s="68" t="str">
        <f>IF($T115="", "", COUNTIF('Job Database'!$Y$11:$Y$3035, CONCATENATE($T115, " - ", L$9)))</f>
        <v/>
      </c>
      <c r="M115" s="115" t="str">
        <f>IF($T115="", "", COUNTIF('Job Database'!$Y$11:$Y$3035, CONCATENATE($T115, " - ", M$9)))</f>
        <v/>
      </c>
      <c r="N115" s="68" t="str">
        <f>IF($T115="", "", COUNTIF('Job Database'!$Y$11:$Y$3035, CONCATENATE($T115, " - ", N$9)))</f>
        <v/>
      </c>
      <c r="O115" s="68" t="str">
        <f>IF($T115="", "", COUNTIF('Job Database'!$Y$11:$Y$3035, CONCATENATE($T115, " - ", O$9)))</f>
        <v/>
      </c>
      <c r="P115" s="69" t="str">
        <f>IF($T115="", "", COUNTIF('Job Database'!$Y$11:$Y$3035, CONCATENATE($T115, " - ", P$9)))</f>
        <v/>
      </c>
      <c r="Q115" s="40"/>
      <c r="T115" s="58" t="str">
        <f t="shared" si="4"/>
        <v/>
      </c>
      <c r="V115" s="41" t="str">
        <f t="shared" si="5"/>
        <v/>
      </c>
      <c r="X115" s="41" t="str">
        <f t="shared" si="6"/>
        <v/>
      </c>
    </row>
    <row r="116" spans="1:24" x14ac:dyDescent="0.25">
      <c r="A116" s="40"/>
      <c r="B116" s="192"/>
      <c r="C116" s="193"/>
      <c r="D116" s="194"/>
      <c r="E116" s="195"/>
      <c r="F116" s="196"/>
      <c r="G116" s="193"/>
      <c r="H116" s="40"/>
      <c r="I116" s="38" t="str">
        <f>IF($T116="", "", COUNTIF('Job Database'!$H$11:$H$3035, $T116))</f>
        <v/>
      </c>
      <c r="J116" s="104" t="str">
        <f>IF($T116="", "", COUNTIF('Job Database'!$Y$11:$Y$3035, CONCATENATE($T116, " - ", J$9)))</f>
        <v/>
      </c>
      <c r="K116" s="68" t="str">
        <f>IF($T116="", "", COUNTIF('Job Database'!$Y$11:$Y$3035, CONCATENATE($T116, " - ", K$9)))</f>
        <v/>
      </c>
      <c r="L116" s="68" t="str">
        <f>IF($T116="", "", COUNTIF('Job Database'!$Y$11:$Y$3035, CONCATENATE($T116, " - ", L$9)))</f>
        <v/>
      </c>
      <c r="M116" s="115" t="str">
        <f>IF($T116="", "", COUNTIF('Job Database'!$Y$11:$Y$3035, CONCATENATE($T116, " - ", M$9)))</f>
        <v/>
      </c>
      <c r="N116" s="68" t="str">
        <f>IF($T116="", "", COUNTIF('Job Database'!$Y$11:$Y$3035, CONCATENATE($T116, " - ", N$9)))</f>
        <v/>
      </c>
      <c r="O116" s="68" t="str">
        <f>IF($T116="", "", COUNTIF('Job Database'!$Y$11:$Y$3035, CONCATENATE($T116, " - ", O$9)))</f>
        <v/>
      </c>
      <c r="P116" s="69" t="str">
        <f>IF($T116="", "", COUNTIF('Job Database'!$Y$11:$Y$3035, CONCATENATE($T116, " - ", P$9)))</f>
        <v/>
      </c>
      <c r="Q116" s="40"/>
      <c r="T116" s="58" t="str">
        <f t="shared" si="4"/>
        <v/>
      </c>
      <c r="V116" s="41" t="str">
        <f t="shared" si="5"/>
        <v/>
      </c>
      <c r="X116" s="41" t="str">
        <f t="shared" si="6"/>
        <v/>
      </c>
    </row>
    <row r="117" spans="1:24" x14ac:dyDescent="0.25">
      <c r="A117" s="40"/>
      <c r="B117" s="192"/>
      <c r="C117" s="193"/>
      <c r="D117" s="194"/>
      <c r="E117" s="195"/>
      <c r="F117" s="196"/>
      <c r="G117" s="193"/>
      <c r="H117" s="40"/>
      <c r="I117" s="38" t="str">
        <f>IF($T117="", "", COUNTIF('Job Database'!$H$11:$H$3035, $T117))</f>
        <v/>
      </c>
      <c r="J117" s="104" t="str">
        <f>IF($T117="", "", COUNTIF('Job Database'!$Y$11:$Y$3035, CONCATENATE($T117, " - ", J$9)))</f>
        <v/>
      </c>
      <c r="K117" s="68" t="str">
        <f>IF($T117="", "", COUNTIF('Job Database'!$Y$11:$Y$3035, CONCATENATE($T117, " - ", K$9)))</f>
        <v/>
      </c>
      <c r="L117" s="68" t="str">
        <f>IF($T117="", "", COUNTIF('Job Database'!$Y$11:$Y$3035, CONCATENATE($T117, " - ", L$9)))</f>
        <v/>
      </c>
      <c r="M117" s="115" t="str">
        <f>IF($T117="", "", COUNTIF('Job Database'!$Y$11:$Y$3035, CONCATENATE($T117, " - ", M$9)))</f>
        <v/>
      </c>
      <c r="N117" s="68" t="str">
        <f>IF($T117="", "", COUNTIF('Job Database'!$Y$11:$Y$3035, CONCATENATE($T117, " - ", N$9)))</f>
        <v/>
      </c>
      <c r="O117" s="68" t="str">
        <f>IF($T117="", "", COUNTIF('Job Database'!$Y$11:$Y$3035, CONCATENATE($T117, " - ", O$9)))</f>
        <v/>
      </c>
      <c r="P117" s="69" t="str">
        <f>IF($T117="", "", COUNTIF('Job Database'!$Y$11:$Y$3035, CONCATENATE($T117, " - ", P$9)))</f>
        <v/>
      </c>
      <c r="Q117" s="40"/>
      <c r="T117" s="58" t="str">
        <f t="shared" si="4"/>
        <v/>
      </c>
      <c r="V117" s="41" t="str">
        <f t="shared" si="5"/>
        <v/>
      </c>
      <c r="X117" s="41" t="str">
        <f t="shared" si="6"/>
        <v/>
      </c>
    </row>
    <row r="118" spans="1:24" x14ac:dyDescent="0.25">
      <c r="A118" s="40"/>
      <c r="B118" s="192"/>
      <c r="C118" s="193"/>
      <c r="D118" s="194"/>
      <c r="E118" s="195"/>
      <c r="F118" s="196"/>
      <c r="G118" s="193"/>
      <c r="H118" s="40"/>
      <c r="I118" s="38" t="str">
        <f>IF($T118="", "", COUNTIF('Job Database'!$H$11:$H$3035, $T118))</f>
        <v/>
      </c>
      <c r="J118" s="104" t="str">
        <f>IF($T118="", "", COUNTIF('Job Database'!$Y$11:$Y$3035, CONCATENATE($T118, " - ", J$9)))</f>
        <v/>
      </c>
      <c r="K118" s="68" t="str">
        <f>IF($T118="", "", COUNTIF('Job Database'!$Y$11:$Y$3035, CONCATENATE($T118, " - ", K$9)))</f>
        <v/>
      </c>
      <c r="L118" s="68" t="str">
        <f>IF($T118="", "", COUNTIF('Job Database'!$Y$11:$Y$3035, CONCATENATE($T118, " - ", L$9)))</f>
        <v/>
      </c>
      <c r="M118" s="115" t="str">
        <f>IF($T118="", "", COUNTIF('Job Database'!$Y$11:$Y$3035, CONCATENATE($T118, " - ", M$9)))</f>
        <v/>
      </c>
      <c r="N118" s="68" t="str">
        <f>IF($T118="", "", COUNTIF('Job Database'!$Y$11:$Y$3035, CONCATENATE($T118, " - ", N$9)))</f>
        <v/>
      </c>
      <c r="O118" s="68" t="str">
        <f>IF($T118="", "", COUNTIF('Job Database'!$Y$11:$Y$3035, CONCATENATE($T118, " - ", O$9)))</f>
        <v/>
      </c>
      <c r="P118" s="69" t="str">
        <f>IF($T118="", "", COUNTIF('Job Database'!$Y$11:$Y$3035, CONCATENATE($T118, " - ", P$9)))</f>
        <v/>
      </c>
      <c r="Q118" s="40"/>
      <c r="T118" s="58" t="str">
        <f t="shared" si="4"/>
        <v/>
      </c>
      <c r="V118" s="41" t="str">
        <f t="shared" si="5"/>
        <v/>
      </c>
      <c r="X118" s="41" t="str">
        <f t="shared" si="6"/>
        <v/>
      </c>
    </row>
    <row r="119" spans="1:24" x14ac:dyDescent="0.25">
      <c r="A119" s="40"/>
      <c r="B119" s="192"/>
      <c r="C119" s="193"/>
      <c r="D119" s="194"/>
      <c r="E119" s="195"/>
      <c r="F119" s="196"/>
      <c r="G119" s="193"/>
      <c r="H119" s="40"/>
      <c r="I119" s="38" t="str">
        <f>IF($T119="", "", COUNTIF('Job Database'!$H$11:$H$3035, $T119))</f>
        <v/>
      </c>
      <c r="J119" s="104" t="str">
        <f>IF($T119="", "", COUNTIF('Job Database'!$Y$11:$Y$3035, CONCATENATE($T119, " - ", J$9)))</f>
        <v/>
      </c>
      <c r="K119" s="68" t="str">
        <f>IF($T119="", "", COUNTIF('Job Database'!$Y$11:$Y$3035, CONCATENATE($T119, " - ", K$9)))</f>
        <v/>
      </c>
      <c r="L119" s="68" t="str">
        <f>IF($T119="", "", COUNTIF('Job Database'!$Y$11:$Y$3035, CONCATENATE($T119, " - ", L$9)))</f>
        <v/>
      </c>
      <c r="M119" s="115" t="str">
        <f>IF($T119="", "", COUNTIF('Job Database'!$Y$11:$Y$3035, CONCATENATE($T119, " - ", M$9)))</f>
        <v/>
      </c>
      <c r="N119" s="68" t="str">
        <f>IF($T119="", "", COUNTIF('Job Database'!$Y$11:$Y$3035, CONCATENATE($T119, " - ", N$9)))</f>
        <v/>
      </c>
      <c r="O119" s="68" t="str">
        <f>IF($T119="", "", COUNTIF('Job Database'!$Y$11:$Y$3035, CONCATENATE($T119, " - ", O$9)))</f>
        <v/>
      </c>
      <c r="P119" s="69" t="str">
        <f>IF($T119="", "", COUNTIF('Job Database'!$Y$11:$Y$3035, CONCATENATE($T119, " - ", P$9)))</f>
        <v/>
      </c>
      <c r="Q119" s="40"/>
      <c r="T119" s="58" t="str">
        <f t="shared" si="4"/>
        <v/>
      </c>
      <c r="V119" s="41" t="str">
        <f t="shared" si="5"/>
        <v/>
      </c>
      <c r="X119" s="41" t="str">
        <f t="shared" si="6"/>
        <v/>
      </c>
    </row>
    <row r="120" spans="1:24" x14ac:dyDescent="0.25">
      <c r="A120" s="40"/>
      <c r="B120" s="192"/>
      <c r="C120" s="193"/>
      <c r="D120" s="194"/>
      <c r="E120" s="195"/>
      <c r="F120" s="196"/>
      <c r="G120" s="193"/>
      <c r="H120" s="40"/>
      <c r="I120" s="38" t="str">
        <f>IF($T120="", "", COUNTIF('Job Database'!$H$11:$H$3035, $T120))</f>
        <v/>
      </c>
      <c r="J120" s="104" t="str">
        <f>IF($T120="", "", COUNTIF('Job Database'!$Y$11:$Y$3035, CONCATENATE($T120, " - ", J$9)))</f>
        <v/>
      </c>
      <c r="K120" s="68" t="str">
        <f>IF($T120="", "", COUNTIF('Job Database'!$Y$11:$Y$3035, CONCATENATE($T120, " - ", K$9)))</f>
        <v/>
      </c>
      <c r="L120" s="68" t="str">
        <f>IF($T120="", "", COUNTIF('Job Database'!$Y$11:$Y$3035, CONCATENATE($T120, " - ", L$9)))</f>
        <v/>
      </c>
      <c r="M120" s="115" t="str">
        <f>IF($T120="", "", COUNTIF('Job Database'!$Y$11:$Y$3035, CONCATENATE($T120, " - ", M$9)))</f>
        <v/>
      </c>
      <c r="N120" s="68" t="str">
        <f>IF($T120="", "", COUNTIF('Job Database'!$Y$11:$Y$3035, CONCATENATE($T120, " - ", N$9)))</f>
        <v/>
      </c>
      <c r="O120" s="68" t="str">
        <f>IF($T120="", "", COUNTIF('Job Database'!$Y$11:$Y$3035, CONCATENATE($T120, " - ", O$9)))</f>
        <v/>
      </c>
      <c r="P120" s="69" t="str">
        <f>IF($T120="", "", COUNTIF('Job Database'!$Y$11:$Y$3035, CONCATENATE($T120, " - ", P$9)))</f>
        <v/>
      </c>
      <c r="Q120" s="40"/>
      <c r="T120" s="58" t="str">
        <f t="shared" si="4"/>
        <v/>
      </c>
      <c r="V120" s="41" t="str">
        <f t="shared" si="5"/>
        <v/>
      </c>
      <c r="X120" s="41" t="str">
        <f t="shared" si="6"/>
        <v/>
      </c>
    </row>
    <row r="121" spans="1:24" x14ac:dyDescent="0.25">
      <c r="A121" s="40"/>
      <c r="B121" s="192"/>
      <c r="C121" s="193"/>
      <c r="D121" s="194"/>
      <c r="E121" s="195"/>
      <c r="F121" s="196"/>
      <c r="G121" s="193"/>
      <c r="H121" s="40"/>
      <c r="I121" s="38" t="str">
        <f>IF($T121="", "", COUNTIF('Job Database'!$H$11:$H$3035, $T121))</f>
        <v/>
      </c>
      <c r="J121" s="104" t="str">
        <f>IF($T121="", "", COUNTIF('Job Database'!$Y$11:$Y$3035, CONCATENATE($T121, " - ", J$9)))</f>
        <v/>
      </c>
      <c r="K121" s="68" t="str">
        <f>IF($T121="", "", COUNTIF('Job Database'!$Y$11:$Y$3035, CONCATENATE($T121, " - ", K$9)))</f>
        <v/>
      </c>
      <c r="L121" s="68" t="str">
        <f>IF($T121="", "", COUNTIF('Job Database'!$Y$11:$Y$3035, CONCATENATE($T121, " - ", L$9)))</f>
        <v/>
      </c>
      <c r="M121" s="115" t="str">
        <f>IF($T121="", "", COUNTIF('Job Database'!$Y$11:$Y$3035, CONCATENATE($T121, " - ", M$9)))</f>
        <v/>
      </c>
      <c r="N121" s="68" t="str">
        <f>IF($T121="", "", COUNTIF('Job Database'!$Y$11:$Y$3035, CONCATENATE($T121, " - ", N$9)))</f>
        <v/>
      </c>
      <c r="O121" s="68" t="str">
        <f>IF($T121="", "", COUNTIF('Job Database'!$Y$11:$Y$3035, CONCATENATE($T121, " - ", O$9)))</f>
        <v/>
      </c>
      <c r="P121" s="69" t="str">
        <f>IF($T121="", "", COUNTIF('Job Database'!$Y$11:$Y$3035, CONCATENATE($T121, " - ", P$9)))</f>
        <v/>
      </c>
      <c r="Q121" s="40"/>
      <c r="T121" s="58" t="str">
        <f t="shared" si="4"/>
        <v/>
      </c>
      <c r="V121" s="41" t="str">
        <f t="shared" si="5"/>
        <v/>
      </c>
      <c r="X121" s="41" t="str">
        <f t="shared" si="6"/>
        <v/>
      </c>
    </row>
    <row r="122" spans="1:24" x14ac:dyDescent="0.25">
      <c r="A122" s="40"/>
      <c r="B122" s="192"/>
      <c r="C122" s="193"/>
      <c r="D122" s="194"/>
      <c r="E122" s="195"/>
      <c r="F122" s="196"/>
      <c r="G122" s="193"/>
      <c r="H122" s="40"/>
      <c r="I122" s="38" t="str">
        <f>IF($T122="", "", COUNTIF('Job Database'!$H$11:$H$3035, $T122))</f>
        <v/>
      </c>
      <c r="J122" s="104" t="str">
        <f>IF($T122="", "", COUNTIF('Job Database'!$Y$11:$Y$3035, CONCATENATE($T122, " - ", J$9)))</f>
        <v/>
      </c>
      <c r="K122" s="68" t="str">
        <f>IF($T122="", "", COUNTIF('Job Database'!$Y$11:$Y$3035, CONCATENATE($T122, " - ", K$9)))</f>
        <v/>
      </c>
      <c r="L122" s="68" t="str">
        <f>IF($T122="", "", COUNTIF('Job Database'!$Y$11:$Y$3035, CONCATENATE($T122, " - ", L$9)))</f>
        <v/>
      </c>
      <c r="M122" s="115" t="str">
        <f>IF($T122="", "", COUNTIF('Job Database'!$Y$11:$Y$3035, CONCATENATE($T122, " - ", M$9)))</f>
        <v/>
      </c>
      <c r="N122" s="68" t="str">
        <f>IF($T122="", "", COUNTIF('Job Database'!$Y$11:$Y$3035, CONCATENATE($T122, " - ", N$9)))</f>
        <v/>
      </c>
      <c r="O122" s="68" t="str">
        <f>IF($T122="", "", COUNTIF('Job Database'!$Y$11:$Y$3035, CONCATENATE($T122, " - ", O$9)))</f>
        <v/>
      </c>
      <c r="P122" s="69" t="str">
        <f>IF($T122="", "", COUNTIF('Job Database'!$Y$11:$Y$3035, CONCATENATE($T122, " - ", P$9)))</f>
        <v/>
      </c>
      <c r="Q122" s="40"/>
      <c r="T122" s="58" t="str">
        <f t="shared" si="4"/>
        <v/>
      </c>
      <c r="V122" s="41" t="str">
        <f t="shared" si="5"/>
        <v/>
      </c>
      <c r="X122" s="41" t="str">
        <f t="shared" si="6"/>
        <v/>
      </c>
    </row>
    <row r="123" spans="1:24" x14ac:dyDescent="0.25">
      <c r="A123" s="40"/>
      <c r="B123" s="192"/>
      <c r="C123" s="193"/>
      <c r="D123" s="194"/>
      <c r="E123" s="195"/>
      <c r="F123" s="196"/>
      <c r="G123" s="193"/>
      <c r="H123" s="40"/>
      <c r="I123" s="38" t="str">
        <f>IF($T123="", "", COUNTIF('Job Database'!$H$11:$H$3035, $T123))</f>
        <v/>
      </c>
      <c r="J123" s="104" t="str">
        <f>IF($T123="", "", COUNTIF('Job Database'!$Y$11:$Y$3035, CONCATENATE($T123, " - ", J$9)))</f>
        <v/>
      </c>
      <c r="K123" s="68" t="str">
        <f>IF($T123="", "", COUNTIF('Job Database'!$Y$11:$Y$3035, CONCATENATE($T123, " - ", K$9)))</f>
        <v/>
      </c>
      <c r="L123" s="68" t="str">
        <f>IF($T123="", "", COUNTIF('Job Database'!$Y$11:$Y$3035, CONCATENATE($T123, " - ", L$9)))</f>
        <v/>
      </c>
      <c r="M123" s="115" t="str">
        <f>IF($T123="", "", COUNTIF('Job Database'!$Y$11:$Y$3035, CONCATENATE($T123, " - ", M$9)))</f>
        <v/>
      </c>
      <c r="N123" s="68" t="str">
        <f>IF($T123="", "", COUNTIF('Job Database'!$Y$11:$Y$3035, CONCATENATE($T123, " - ", N$9)))</f>
        <v/>
      </c>
      <c r="O123" s="68" t="str">
        <f>IF($T123="", "", COUNTIF('Job Database'!$Y$11:$Y$3035, CONCATENATE($T123, " - ", O$9)))</f>
        <v/>
      </c>
      <c r="P123" s="69" t="str">
        <f>IF($T123="", "", COUNTIF('Job Database'!$Y$11:$Y$3035, CONCATENATE($T123, " - ", P$9)))</f>
        <v/>
      </c>
      <c r="Q123" s="40"/>
      <c r="T123" s="58" t="str">
        <f t="shared" si="4"/>
        <v/>
      </c>
      <c r="V123" s="41" t="str">
        <f t="shared" si="5"/>
        <v/>
      </c>
      <c r="X123" s="41" t="str">
        <f t="shared" si="6"/>
        <v/>
      </c>
    </row>
    <row r="124" spans="1:24" x14ac:dyDescent="0.25">
      <c r="A124" s="40"/>
      <c r="B124" s="192"/>
      <c r="C124" s="193"/>
      <c r="D124" s="194"/>
      <c r="E124" s="195"/>
      <c r="F124" s="196"/>
      <c r="G124" s="193"/>
      <c r="H124" s="40"/>
      <c r="I124" s="38" t="str">
        <f>IF($T124="", "", COUNTIF('Job Database'!$H$11:$H$3035, $T124))</f>
        <v/>
      </c>
      <c r="J124" s="104" t="str">
        <f>IF($T124="", "", COUNTIF('Job Database'!$Y$11:$Y$3035, CONCATENATE($T124, " - ", J$9)))</f>
        <v/>
      </c>
      <c r="K124" s="68" t="str">
        <f>IF($T124="", "", COUNTIF('Job Database'!$Y$11:$Y$3035, CONCATENATE($T124, " - ", K$9)))</f>
        <v/>
      </c>
      <c r="L124" s="68" t="str">
        <f>IF($T124="", "", COUNTIF('Job Database'!$Y$11:$Y$3035, CONCATENATE($T124, " - ", L$9)))</f>
        <v/>
      </c>
      <c r="M124" s="115" t="str">
        <f>IF($T124="", "", COUNTIF('Job Database'!$Y$11:$Y$3035, CONCATENATE($T124, " - ", M$9)))</f>
        <v/>
      </c>
      <c r="N124" s="68" t="str">
        <f>IF($T124="", "", COUNTIF('Job Database'!$Y$11:$Y$3035, CONCATENATE($T124, " - ", N$9)))</f>
        <v/>
      </c>
      <c r="O124" s="68" t="str">
        <f>IF($T124="", "", COUNTIF('Job Database'!$Y$11:$Y$3035, CONCATENATE($T124, " - ", O$9)))</f>
        <v/>
      </c>
      <c r="P124" s="69" t="str">
        <f>IF($T124="", "", COUNTIF('Job Database'!$Y$11:$Y$3035, CONCATENATE($T124, " - ", P$9)))</f>
        <v/>
      </c>
      <c r="Q124" s="40"/>
      <c r="T124" s="58" t="str">
        <f t="shared" si="4"/>
        <v/>
      </c>
      <c r="V124" s="41" t="str">
        <f t="shared" si="5"/>
        <v/>
      </c>
      <c r="X124" s="41" t="str">
        <f t="shared" si="6"/>
        <v/>
      </c>
    </row>
    <row r="125" spans="1:24" x14ac:dyDescent="0.25">
      <c r="A125" s="40"/>
      <c r="B125" s="192"/>
      <c r="C125" s="193"/>
      <c r="D125" s="194"/>
      <c r="E125" s="195"/>
      <c r="F125" s="196"/>
      <c r="G125" s="193"/>
      <c r="H125" s="40"/>
      <c r="I125" s="38" t="str">
        <f>IF($T125="", "", COUNTIF('Job Database'!$H$11:$H$3035, $T125))</f>
        <v/>
      </c>
      <c r="J125" s="104" t="str">
        <f>IF($T125="", "", COUNTIF('Job Database'!$Y$11:$Y$3035, CONCATENATE($T125, " - ", J$9)))</f>
        <v/>
      </c>
      <c r="K125" s="68" t="str">
        <f>IF($T125="", "", COUNTIF('Job Database'!$Y$11:$Y$3035, CONCATENATE($T125, " - ", K$9)))</f>
        <v/>
      </c>
      <c r="L125" s="68" t="str">
        <f>IF($T125="", "", COUNTIF('Job Database'!$Y$11:$Y$3035, CONCATENATE($T125, " - ", L$9)))</f>
        <v/>
      </c>
      <c r="M125" s="115" t="str">
        <f>IF($T125="", "", COUNTIF('Job Database'!$Y$11:$Y$3035, CONCATENATE($T125, " - ", M$9)))</f>
        <v/>
      </c>
      <c r="N125" s="68" t="str">
        <f>IF($T125="", "", COUNTIF('Job Database'!$Y$11:$Y$3035, CONCATENATE($T125, " - ", N$9)))</f>
        <v/>
      </c>
      <c r="O125" s="68" t="str">
        <f>IF($T125="", "", COUNTIF('Job Database'!$Y$11:$Y$3035, CONCATENATE($T125, " - ", O$9)))</f>
        <v/>
      </c>
      <c r="P125" s="69" t="str">
        <f>IF($T125="", "", COUNTIF('Job Database'!$Y$11:$Y$3035, CONCATENATE($T125, " - ", P$9)))</f>
        <v/>
      </c>
      <c r="Q125" s="40"/>
      <c r="T125" s="58" t="str">
        <f t="shared" si="4"/>
        <v/>
      </c>
      <c r="V125" s="41" t="str">
        <f t="shared" si="5"/>
        <v/>
      </c>
      <c r="X125" s="41" t="str">
        <f t="shared" si="6"/>
        <v/>
      </c>
    </row>
    <row r="126" spans="1:24" x14ac:dyDescent="0.25">
      <c r="A126" s="40"/>
      <c r="B126" s="192"/>
      <c r="C126" s="193"/>
      <c r="D126" s="194"/>
      <c r="E126" s="195"/>
      <c r="F126" s="196"/>
      <c r="G126" s="193"/>
      <c r="H126" s="40"/>
      <c r="I126" s="38" t="str">
        <f>IF($T126="", "", COUNTIF('Job Database'!$H$11:$H$3035, $T126))</f>
        <v/>
      </c>
      <c r="J126" s="104" t="str">
        <f>IF($T126="", "", COUNTIF('Job Database'!$Y$11:$Y$3035, CONCATENATE($T126, " - ", J$9)))</f>
        <v/>
      </c>
      <c r="K126" s="68" t="str">
        <f>IF($T126="", "", COUNTIF('Job Database'!$Y$11:$Y$3035, CONCATENATE($T126, " - ", K$9)))</f>
        <v/>
      </c>
      <c r="L126" s="68" t="str">
        <f>IF($T126="", "", COUNTIF('Job Database'!$Y$11:$Y$3035, CONCATENATE($T126, " - ", L$9)))</f>
        <v/>
      </c>
      <c r="M126" s="115" t="str">
        <f>IF($T126="", "", COUNTIF('Job Database'!$Y$11:$Y$3035, CONCATENATE($T126, " - ", M$9)))</f>
        <v/>
      </c>
      <c r="N126" s="68" t="str">
        <f>IF($T126="", "", COUNTIF('Job Database'!$Y$11:$Y$3035, CONCATENATE($T126, " - ", N$9)))</f>
        <v/>
      </c>
      <c r="O126" s="68" t="str">
        <f>IF($T126="", "", COUNTIF('Job Database'!$Y$11:$Y$3035, CONCATENATE($T126, " - ", O$9)))</f>
        <v/>
      </c>
      <c r="P126" s="69" t="str">
        <f>IF($T126="", "", COUNTIF('Job Database'!$Y$11:$Y$3035, CONCATENATE($T126, " - ", P$9)))</f>
        <v/>
      </c>
      <c r="Q126" s="40"/>
      <c r="T126" s="58" t="str">
        <f t="shared" si="4"/>
        <v/>
      </c>
      <c r="V126" s="41" t="str">
        <f t="shared" si="5"/>
        <v/>
      </c>
      <c r="X126" s="41" t="str">
        <f t="shared" si="6"/>
        <v/>
      </c>
    </row>
    <row r="127" spans="1:24" x14ac:dyDescent="0.25">
      <c r="A127" s="40"/>
      <c r="B127" s="192"/>
      <c r="C127" s="193"/>
      <c r="D127" s="194"/>
      <c r="E127" s="195"/>
      <c r="F127" s="196"/>
      <c r="G127" s="193"/>
      <c r="H127" s="40"/>
      <c r="I127" s="38" t="str">
        <f>IF($T127="", "", COUNTIF('Job Database'!$H$11:$H$3035, $T127))</f>
        <v/>
      </c>
      <c r="J127" s="104" t="str">
        <f>IF($T127="", "", COUNTIF('Job Database'!$Y$11:$Y$3035, CONCATENATE($T127, " - ", J$9)))</f>
        <v/>
      </c>
      <c r="K127" s="68" t="str">
        <f>IF($T127="", "", COUNTIF('Job Database'!$Y$11:$Y$3035, CONCATENATE($T127, " - ", K$9)))</f>
        <v/>
      </c>
      <c r="L127" s="68" t="str">
        <f>IF($T127="", "", COUNTIF('Job Database'!$Y$11:$Y$3035, CONCATENATE($T127, " - ", L$9)))</f>
        <v/>
      </c>
      <c r="M127" s="115" t="str">
        <f>IF($T127="", "", COUNTIF('Job Database'!$Y$11:$Y$3035, CONCATENATE($T127, " - ", M$9)))</f>
        <v/>
      </c>
      <c r="N127" s="68" t="str">
        <f>IF($T127="", "", COUNTIF('Job Database'!$Y$11:$Y$3035, CONCATENATE($T127, " - ", N$9)))</f>
        <v/>
      </c>
      <c r="O127" s="68" t="str">
        <f>IF($T127="", "", COUNTIF('Job Database'!$Y$11:$Y$3035, CONCATENATE($T127, " - ", O$9)))</f>
        <v/>
      </c>
      <c r="P127" s="69" t="str">
        <f>IF($T127="", "", COUNTIF('Job Database'!$Y$11:$Y$3035, CONCATENATE($T127, " - ", P$9)))</f>
        <v/>
      </c>
      <c r="Q127" s="40"/>
      <c r="T127" s="58" t="str">
        <f t="shared" si="4"/>
        <v/>
      </c>
      <c r="V127" s="41" t="str">
        <f t="shared" si="5"/>
        <v/>
      </c>
      <c r="X127" s="41" t="str">
        <f t="shared" si="6"/>
        <v/>
      </c>
    </row>
    <row r="128" spans="1:24" x14ac:dyDescent="0.25">
      <c r="A128" s="40"/>
      <c r="B128" s="192"/>
      <c r="C128" s="193"/>
      <c r="D128" s="194"/>
      <c r="E128" s="195"/>
      <c r="F128" s="196"/>
      <c r="G128" s="193"/>
      <c r="H128" s="40"/>
      <c r="I128" s="38" t="str">
        <f>IF($T128="", "", COUNTIF('Job Database'!$H$11:$H$3035, $T128))</f>
        <v/>
      </c>
      <c r="J128" s="104" t="str">
        <f>IF($T128="", "", COUNTIF('Job Database'!$Y$11:$Y$3035, CONCATENATE($T128, " - ", J$9)))</f>
        <v/>
      </c>
      <c r="K128" s="68" t="str">
        <f>IF($T128="", "", COUNTIF('Job Database'!$Y$11:$Y$3035, CONCATENATE($T128, " - ", K$9)))</f>
        <v/>
      </c>
      <c r="L128" s="68" t="str">
        <f>IF($T128="", "", COUNTIF('Job Database'!$Y$11:$Y$3035, CONCATENATE($T128, " - ", L$9)))</f>
        <v/>
      </c>
      <c r="M128" s="115" t="str">
        <f>IF($T128="", "", COUNTIF('Job Database'!$Y$11:$Y$3035, CONCATENATE($T128, " - ", M$9)))</f>
        <v/>
      </c>
      <c r="N128" s="68" t="str">
        <f>IF($T128="", "", COUNTIF('Job Database'!$Y$11:$Y$3035, CONCATENATE($T128, " - ", N$9)))</f>
        <v/>
      </c>
      <c r="O128" s="68" t="str">
        <f>IF($T128="", "", COUNTIF('Job Database'!$Y$11:$Y$3035, CONCATENATE($T128, " - ", O$9)))</f>
        <v/>
      </c>
      <c r="P128" s="69" t="str">
        <f>IF($T128="", "", COUNTIF('Job Database'!$Y$11:$Y$3035, CONCATENATE($T128, " - ", P$9)))</f>
        <v/>
      </c>
      <c r="Q128" s="40"/>
      <c r="T128" s="58" t="str">
        <f t="shared" si="4"/>
        <v/>
      </c>
      <c r="V128" s="41" t="str">
        <f t="shared" si="5"/>
        <v/>
      </c>
      <c r="X128" s="41" t="str">
        <f t="shared" si="6"/>
        <v/>
      </c>
    </row>
    <row r="129" spans="1:24" x14ac:dyDescent="0.25">
      <c r="A129" s="40"/>
      <c r="B129" s="192"/>
      <c r="C129" s="193"/>
      <c r="D129" s="194"/>
      <c r="E129" s="195"/>
      <c r="F129" s="196"/>
      <c r="G129" s="193"/>
      <c r="H129" s="40"/>
      <c r="I129" s="38" t="str">
        <f>IF($T129="", "", COUNTIF('Job Database'!$H$11:$H$3035, $T129))</f>
        <v/>
      </c>
      <c r="J129" s="104" t="str">
        <f>IF($T129="", "", COUNTIF('Job Database'!$Y$11:$Y$3035, CONCATENATE($T129, " - ", J$9)))</f>
        <v/>
      </c>
      <c r="K129" s="68" t="str">
        <f>IF($T129="", "", COUNTIF('Job Database'!$Y$11:$Y$3035, CONCATENATE($T129, " - ", K$9)))</f>
        <v/>
      </c>
      <c r="L129" s="68" t="str">
        <f>IF($T129="", "", COUNTIF('Job Database'!$Y$11:$Y$3035, CONCATENATE($T129, " - ", L$9)))</f>
        <v/>
      </c>
      <c r="M129" s="115" t="str">
        <f>IF($T129="", "", COUNTIF('Job Database'!$Y$11:$Y$3035, CONCATENATE($T129, " - ", M$9)))</f>
        <v/>
      </c>
      <c r="N129" s="68" t="str">
        <f>IF($T129="", "", COUNTIF('Job Database'!$Y$11:$Y$3035, CONCATENATE($T129, " - ", N$9)))</f>
        <v/>
      </c>
      <c r="O129" s="68" t="str">
        <f>IF($T129="", "", COUNTIF('Job Database'!$Y$11:$Y$3035, CONCATENATE($T129, " - ", O$9)))</f>
        <v/>
      </c>
      <c r="P129" s="69" t="str">
        <f>IF($T129="", "", COUNTIF('Job Database'!$Y$11:$Y$3035, CONCATENATE($T129, " - ", P$9)))</f>
        <v/>
      </c>
      <c r="Q129" s="40"/>
      <c r="T129" s="58" t="str">
        <f t="shared" si="4"/>
        <v/>
      </c>
      <c r="V129" s="41" t="str">
        <f t="shared" si="5"/>
        <v/>
      </c>
      <c r="X129" s="41" t="str">
        <f t="shared" si="6"/>
        <v/>
      </c>
    </row>
    <row r="130" spans="1:24" x14ac:dyDescent="0.25">
      <c r="A130" s="40"/>
      <c r="B130" s="192"/>
      <c r="C130" s="193"/>
      <c r="D130" s="194"/>
      <c r="E130" s="195"/>
      <c r="F130" s="196"/>
      <c r="G130" s="193"/>
      <c r="H130" s="40"/>
      <c r="I130" s="38" t="str">
        <f>IF($T130="", "", COUNTIF('Job Database'!$H$11:$H$3035, $T130))</f>
        <v/>
      </c>
      <c r="J130" s="104" t="str">
        <f>IF($T130="", "", COUNTIF('Job Database'!$Y$11:$Y$3035, CONCATENATE($T130, " - ", J$9)))</f>
        <v/>
      </c>
      <c r="K130" s="68" t="str">
        <f>IF($T130="", "", COUNTIF('Job Database'!$Y$11:$Y$3035, CONCATENATE($T130, " - ", K$9)))</f>
        <v/>
      </c>
      <c r="L130" s="68" t="str">
        <f>IF($T130="", "", COUNTIF('Job Database'!$Y$11:$Y$3035, CONCATENATE($T130, " - ", L$9)))</f>
        <v/>
      </c>
      <c r="M130" s="115" t="str">
        <f>IF($T130="", "", COUNTIF('Job Database'!$Y$11:$Y$3035, CONCATENATE($T130, " - ", M$9)))</f>
        <v/>
      </c>
      <c r="N130" s="68" t="str">
        <f>IF($T130="", "", COUNTIF('Job Database'!$Y$11:$Y$3035, CONCATENATE($T130, " - ", N$9)))</f>
        <v/>
      </c>
      <c r="O130" s="68" t="str">
        <f>IF($T130="", "", COUNTIF('Job Database'!$Y$11:$Y$3035, CONCATENATE($T130, " - ", O$9)))</f>
        <v/>
      </c>
      <c r="P130" s="69" t="str">
        <f>IF($T130="", "", COUNTIF('Job Database'!$Y$11:$Y$3035, CONCATENATE($T130, " - ", P$9)))</f>
        <v/>
      </c>
      <c r="Q130" s="40"/>
      <c r="T130" s="58" t="str">
        <f t="shared" si="4"/>
        <v/>
      </c>
      <c r="V130" s="41" t="str">
        <f t="shared" si="5"/>
        <v/>
      </c>
      <c r="X130" s="41" t="str">
        <f t="shared" si="6"/>
        <v/>
      </c>
    </row>
    <row r="131" spans="1:24" x14ac:dyDescent="0.25">
      <c r="A131" s="40"/>
      <c r="B131" s="197"/>
      <c r="C131" s="198"/>
      <c r="D131" s="199"/>
      <c r="E131" s="200"/>
      <c r="F131" s="201"/>
      <c r="G131" s="198"/>
      <c r="H131" s="40"/>
      <c r="I131" s="4" t="str">
        <f>IF($T131="", "", COUNTIF('Job Database'!$H$11:$H$3035, $T131))</f>
        <v/>
      </c>
      <c r="J131" s="109" t="str">
        <f>IF($T131="", "", COUNTIF('Job Database'!$Y$11:$Y$3035, CONCATENATE($T131, " - ", J$9)))</f>
        <v/>
      </c>
      <c r="K131" s="70" t="str">
        <f>IF($T131="", "", COUNTIF('Job Database'!$Y$11:$Y$3035, CONCATENATE($T131, " - ", K$9)))</f>
        <v/>
      </c>
      <c r="L131" s="70" t="str">
        <f>IF($T131="", "", COUNTIF('Job Database'!$Y$11:$Y$3035, CONCATENATE($T131, " - ", L$9)))</f>
        <v/>
      </c>
      <c r="M131" s="116" t="str">
        <f>IF($T131="", "", COUNTIF('Job Database'!$Y$11:$Y$3035, CONCATENATE($T131, " - ", M$9)))</f>
        <v/>
      </c>
      <c r="N131" s="70" t="str">
        <f>IF($T131="", "", COUNTIF('Job Database'!$Y$11:$Y$3035, CONCATENATE($T131, " - ", N$9)))</f>
        <v/>
      </c>
      <c r="O131" s="70" t="str">
        <f>IF($T131="", "", COUNTIF('Job Database'!$Y$11:$Y$3035, CONCATENATE($T131, " - ", O$9)))</f>
        <v/>
      </c>
      <c r="P131" s="71" t="str">
        <f>IF($T131="", "", COUNTIF('Job Database'!$Y$11:$Y$3035, CONCATENATE($T131, " - ", P$9)))</f>
        <v/>
      </c>
      <c r="Q131" s="40"/>
      <c r="T131" s="59" t="str">
        <f t="shared" si="4"/>
        <v/>
      </c>
      <c r="V131" s="16" t="str">
        <f t="shared" si="5"/>
        <v/>
      </c>
      <c r="X131" s="16" t="str">
        <f t="shared" si="6"/>
        <v/>
      </c>
    </row>
    <row r="132" spans="1:24" x14ac:dyDescent="0.25">
      <c r="A132" s="40"/>
      <c r="B132" s="40"/>
      <c r="C132" s="40"/>
      <c r="D132" s="40"/>
      <c r="E132" s="40"/>
      <c r="F132" s="40"/>
      <c r="G132" s="40"/>
      <c r="H132" s="40"/>
      <c r="I132" s="40"/>
      <c r="J132" s="40"/>
      <c r="K132" s="40"/>
      <c r="L132" s="40"/>
      <c r="M132" s="40"/>
      <c r="N132" s="40"/>
      <c r="O132" s="40"/>
      <c r="P132" s="40"/>
      <c r="Q132" s="40"/>
    </row>
  </sheetData>
  <sheetProtection algorithmName="SHA-512" hashValue="uk1+3fJDCfe+G6dvT98tuyjZMtZSA3y+xUnCvOZOi3iXlvjpGwqTojLCYjv+3GdSiVt0XqbItPbnDLbH94n8iw==" saltValue="8j99HvJYtJy1IRGoqJJaCQ==" spinCount="100000" sheet="1" objects="1" scenarios="1" sort="0" autoFilter="0"/>
  <autoFilter ref="B10:G20" xr:uid="{7CC19975-0E2F-40D7-8489-FC18781EF22D}"/>
  <mergeCells count="5">
    <mergeCell ref="B2:C3"/>
    <mergeCell ref="B7:C7"/>
    <mergeCell ref="I6:P6"/>
    <mergeCell ref="E2:G5"/>
    <mergeCell ref="B4:C4"/>
  </mergeCells>
  <phoneticPr fontId="6" type="noConversion"/>
  <conditionalFormatting sqref="B7:C7">
    <cfRule type="expression" dxfId="72" priority="4">
      <formula>NOT($B$7="")</formula>
    </cfRule>
  </conditionalFormatting>
  <conditionalFormatting sqref="B11:C131">
    <cfRule type="expression" dxfId="71" priority="3">
      <formula>$V11="X"</formula>
    </cfRule>
  </conditionalFormatting>
  <conditionalFormatting sqref="F7">
    <cfRule type="expression" dxfId="70" priority="2">
      <formula>NOT($F$7="")</formula>
    </cfRule>
  </conditionalFormatting>
  <conditionalFormatting sqref="F11:F131">
    <cfRule type="expression" dxfId="69" priority="1">
      <formula>$X11="X"</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0814E-EA1D-4510-B246-74CD573B624D}">
  <sheetPr>
    <tabColor rgb="FFFFC000"/>
  </sheetPr>
  <dimension ref="A1:AJ3039"/>
  <sheetViews>
    <sheetView zoomScaleNormal="100" workbookViewId="0">
      <pane xSplit="6" ySplit="10" topLeftCell="G11" activePane="bottomRight" state="frozen"/>
      <selection pane="topRight" activeCell="G1" sqref="G1"/>
      <selection pane="bottomLeft" activeCell="A11" sqref="A11"/>
      <selection pane="bottomRight"/>
    </sheetView>
  </sheetViews>
  <sheetFormatPr defaultColWidth="0" defaultRowHeight="15" zeroHeight="1" x14ac:dyDescent="0.25"/>
  <cols>
    <col min="1" max="1" width="2.85546875" style="1" customWidth="1"/>
    <col min="2" max="2" width="10" style="1" customWidth="1"/>
    <col min="3" max="3" width="2.85546875" style="1" customWidth="1"/>
    <col min="4" max="4" width="8.5703125" style="1" customWidth="1"/>
    <col min="5" max="6" width="22.85546875" style="1" customWidth="1"/>
    <col min="7" max="7" width="17.140625" style="1" customWidth="1"/>
    <col min="8" max="8" width="42.85546875" style="1" customWidth="1"/>
    <col min="9" max="9" width="14.28515625" style="1" customWidth="1"/>
    <col min="10" max="10" width="17.140625" style="1" customWidth="1"/>
    <col min="11" max="11" width="14.28515625" style="1" customWidth="1"/>
    <col min="12" max="12" width="28.5703125" style="1" customWidth="1"/>
    <col min="13" max="13" width="14.28515625" style="1" customWidth="1"/>
    <col min="14" max="14" width="42.85546875" style="1" customWidth="1"/>
    <col min="15" max="16" width="17.140625" style="1" customWidth="1"/>
    <col min="17" max="17" width="28.5703125" style="1" customWidth="1"/>
    <col min="18" max="18" width="17.140625" style="1" customWidth="1"/>
    <col min="19" max="19" width="71.42578125" style="1" customWidth="1"/>
    <col min="20" max="20" width="8.5703125" style="1" customWidth="1"/>
    <col min="21" max="21" width="2.85546875" style="1" customWidth="1"/>
    <col min="22" max="23" width="9.140625" style="1" hidden="1" customWidth="1"/>
    <col min="24" max="24" width="40" style="1" hidden="1" customWidth="1"/>
    <col min="25" max="25" width="42.85546875" style="1" hidden="1" customWidth="1"/>
    <col min="26" max="26" width="2.85546875" style="1" hidden="1" customWidth="1"/>
    <col min="27" max="27" width="17.140625" style="1" hidden="1" customWidth="1"/>
    <col min="28" max="28" width="2.85546875" style="1" hidden="1" customWidth="1"/>
    <col min="29" max="29" width="8.5703125" style="1" hidden="1" customWidth="1"/>
    <col min="30" max="30" width="2.85546875" style="1" hidden="1" customWidth="1"/>
    <col min="31" max="31" width="11.42578125" style="1" hidden="1" customWidth="1"/>
    <col min="32" max="32" width="2.85546875" style="1" hidden="1" customWidth="1"/>
    <col min="33" max="33" width="17.140625" style="1" hidden="1" customWidth="1"/>
    <col min="34" max="34" width="2.85546875" style="1" hidden="1" customWidth="1"/>
    <col min="35" max="35" width="17.140625" style="1" hidden="1" customWidth="1"/>
    <col min="36" max="36" width="2.85546875" style="1" hidden="1" customWidth="1"/>
    <col min="37" max="16384" width="9.140625" style="1" hidden="1"/>
  </cols>
  <sheetData>
    <row r="1" spans="1:35" x14ac:dyDescent="0.25">
      <c r="A1" s="40"/>
      <c r="B1" s="40"/>
      <c r="C1" s="40"/>
      <c r="D1" s="40"/>
      <c r="E1" s="40"/>
      <c r="F1" s="40"/>
      <c r="G1" s="40"/>
      <c r="H1" s="40"/>
      <c r="I1" s="40"/>
      <c r="J1" s="40"/>
      <c r="K1" s="40"/>
      <c r="L1" s="40"/>
      <c r="M1" s="40"/>
      <c r="N1" s="40"/>
      <c r="O1" s="40"/>
      <c r="P1" s="40"/>
      <c r="Q1" s="40"/>
      <c r="R1" s="40"/>
      <c r="S1" s="40"/>
      <c r="T1" s="40"/>
      <c r="U1" s="40"/>
    </row>
    <row r="2" spans="1:35" ht="15" customHeight="1" x14ac:dyDescent="0.25">
      <c r="A2" s="40"/>
      <c r="B2" s="291" t="s">
        <v>26</v>
      </c>
      <c r="C2" s="292"/>
      <c r="D2" s="292"/>
      <c r="E2" s="293"/>
      <c r="F2" s="40"/>
      <c r="G2" s="224" t="s">
        <v>215</v>
      </c>
      <c r="H2" s="226"/>
      <c r="I2" s="40"/>
      <c r="J2" s="40"/>
      <c r="K2" s="40"/>
      <c r="L2" s="40"/>
      <c r="M2" s="40"/>
      <c r="N2" s="40"/>
      <c r="O2" s="40"/>
      <c r="P2" s="40"/>
      <c r="Q2" s="40"/>
      <c r="R2" s="40"/>
      <c r="S2" s="40"/>
      <c r="T2" s="40"/>
      <c r="U2" s="40"/>
      <c r="Y2" s="15" t="s">
        <v>133</v>
      </c>
    </row>
    <row r="3" spans="1:35" ht="15" customHeight="1" x14ac:dyDescent="0.25">
      <c r="A3" s="40"/>
      <c r="B3" s="294"/>
      <c r="C3" s="295"/>
      <c r="D3" s="295"/>
      <c r="E3" s="296"/>
      <c r="F3" s="40"/>
      <c r="G3" s="304"/>
      <c r="H3" s="306"/>
      <c r="I3" s="40"/>
      <c r="J3" s="40"/>
      <c r="K3" s="40"/>
      <c r="L3" s="40"/>
      <c r="M3" s="40"/>
      <c r="N3" s="40"/>
      <c r="O3" s="40"/>
      <c r="P3" s="40"/>
      <c r="Q3" s="40"/>
      <c r="R3" s="40"/>
      <c r="S3" s="40"/>
      <c r="T3" s="40"/>
      <c r="U3" s="40"/>
      <c r="Y3" s="41" t="s">
        <v>5</v>
      </c>
    </row>
    <row r="4" spans="1:35" x14ac:dyDescent="0.25">
      <c r="A4" s="40"/>
      <c r="B4" s="307" t="str">
        <f>IF('Intro &amp; Setup'!$H$16="", "", 'Intro &amp; Setup'!$H$16)</f>
        <v>Job Seeker</v>
      </c>
      <c r="C4" s="307"/>
      <c r="D4" s="307"/>
      <c r="E4" s="307"/>
      <c r="F4" s="40"/>
      <c r="G4" s="304"/>
      <c r="H4" s="306"/>
      <c r="I4" s="40"/>
      <c r="J4" s="40"/>
      <c r="K4" s="40"/>
      <c r="L4" s="40"/>
      <c r="M4" s="40"/>
      <c r="N4" s="40"/>
      <c r="O4" s="40"/>
      <c r="P4" s="40"/>
      <c r="Q4" s="40"/>
      <c r="R4" s="40"/>
      <c r="S4" s="40"/>
      <c r="T4" s="40"/>
      <c r="U4" s="40"/>
      <c r="Y4" s="41" t="s">
        <v>7</v>
      </c>
    </row>
    <row r="5" spans="1:35" x14ac:dyDescent="0.25">
      <c r="A5" s="40"/>
      <c r="B5" s="40"/>
      <c r="C5" s="40"/>
      <c r="D5" s="40"/>
      <c r="E5" s="40"/>
      <c r="F5" s="40"/>
      <c r="G5" s="304"/>
      <c r="H5" s="306"/>
      <c r="I5" s="40"/>
      <c r="J5" s="40"/>
      <c r="K5" s="40"/>
      <c r="L5" s="40"/>
      <c r="M5" s="40"/>
      <c r="N5" s="40"/>
      <c r="O5" s="40"/>
      <c r="P5" s="40"/>
      <c r="Q5" s="40"/>
      <c r="R5" s="40"/>
      <c r="S5" s="40"/>
      <c r="T5" s="40"/>
      <c r="U5" s="40"/>
      <c r="Y5" s="41" t="s">
        <v>155</v>
      </c>
    </row>
    <row r="6" spans="1:35" x14ac:dyDescent="0.25">
      <c r="A6" s="40"/>
      <c r="B6" s="40"/>
      <c r="C6" s="40"/>
      <c r="D6" s="40"/>
      <c r="E6" s="40"/>
      <c r="F6" s="40"/>
      <c r="G6" s="227"/>
      <c r="H6" s="229"/>
      <c r="I6" s="40"/>
      <c r="J6" s="40"/>
      <c r="K6" s="40"/>
      <c r="L6" s="40"/>
      <c r="M6" s="40"/>
      <c r="N6" s="40"/>
      <c r="O6" s="40"/>
      <c r="P6" s="40"/>
      <c r="Q6" s="40"/>
      <c r="R6" s="40"/>
      <c r="S6" s="40"/>
      <c r="T6" s="40"/>
      <c r="U6" s="40"/>
      <c r="Y6" s="41" t="s">
        <v>8</v>
      </c>
    </row>
    <row r="7" spans="1:35" x14ac:dyDescent="0.25">
      <c r="A7" s="40"/>
      <c r="B7" s="40"/>
      <c r="C7" s="40"/>
      <c r="D7" s="49" t="str">
        <f>IF($W$9=0, "", "Duplicates")</f>
        <v/>
      </c>
      <c r="E7" s="40"/>
      <c r="F7" s="40"/>
      <c r="G7" s="40"/>
      <c r="H7" s="49" t="str">
        <f>IF($AC$8=0, "", "Selections missing from database")</f>
        <v/>
      </c>
      <c r="I7" s="40"/>
      <c r="J7" s="40"/>
      <c r="K7" s="40"/>
      <c r="L7" s="40"/>
      <c r="M7" s="40"/>
      <c r="N7" s="40"/>
      <c r="O7" s="40"/>
      <c r="P7" s="40"/>
      <c r="Q7" s="40"/>
      <c r="R7" s="40"/>
      <c r="S7" s="40"/>
      <c r="T7" s="40"/>
      <c r="U7" s="40"/>
      <c r="Y7" s="41" t="s">
        <v>6</v>
      </c>
    </row>
    <row r="8" spans="1:35" x14ac:dyDescent="0.25">
      <c r="A8" s="40"/>
      <c r="B8" s="40"/>
      <c r="C8" s="40"/>
      <c r="D8" s="56" t="s">
        <v>31</v>
      </c>
      <c r="E8" s="40"/>
      <c r="F8" s="40"/>
      <c r="G8" s="40"/>
      <c r="H8" s="48" t="s">
        <v>31</v>
      </c>
      <c r="I8" s="40"/>
      <c r="J8" s="40"/>
      <c r="K8" s="40"/>
      <c r="L8" s="40"/>
      <c r="M8" s="48" t="s">
        <v>33</v>
      </c>
      <c r="N8" s="48" t="s">
        <v>32</v>
      </c>
      <c r="O8" s="308" t="s">
        <v>23</v>
      </c>
      <c r="P8" s="308"/>
      <c r="Q8" s="308"/>
      <c r="R8" s="308"/>
      <c r="S8" s="157"/>
      <c r="T8" s="49"/>
      <c r="U8" s="40"/>
      <c r="Y8" s="16" t="s">
        <v>25</v>
      </c>
      <c r="AC8" s="60">
        <f>COUNTIF($AC$11:$AC$3035, "X")</f>
        <v>0</v>
      </c>
    </row>
    <row r="9" spans="1:35" x14ac:dyDescent="0.25">
      <c r="A9" s="40"/>
      <c r="B9" s="17" t="s">
        <v>24</v>
      </c>
      <c r="C9" s="40"/>
      <c r="D9" s="6" t="s">
        <v>30</v>
      </c>
      <c r="E9" s="7" t="s">
        <v>29</v>
      </c>
      <c r="F9" s="7" t="s">
        <v>17</v>
      </c>
      <c r="G9" s="7" t="s">
        <v>16</v>
      </c>
      <c r="H9" s="7" t="s">
        <v>47</v>
      </c>
      <c r="I9" s="7" t="s">
        <v>10</v>
      </c>
      <c r="J9" s="7" t="s">
        <v>15</v>
      </c>
      <c r="K9" s="7" t="s">
        <v>13</v>
      </c>
      <c r="L9" s="7" t="s">
        <v>14</v>
      </c>
      <c r="M9" s="7" t="s">
        <v>12</v>
      </c>
      <c r="N9" s="7" t="s">
        <v>22</v>
      </c>
      <c r="O9" s="7" t="s">
        <v>18</v>
      </c>
      <c r="P9" s="7" t="s">
        <v>19</v>
      </c>
      <c r="Q9" s="7" t="s">
        <v>20</v>
      </c>
      <c r="R9" s="7" t="s">
        <v>21</v>
      </c>
      <c r="S9" s="7" t="s">
        <v>167</v>
      </c>
      <c r="T9" s="8" t="s">
        <v>11</v>
      </c>
      <c r="U9" s="40"/>
      <c r="W9" s="60">
        <f>COUNTIF($W$11:$W$3035, "X")</f>
        <v>0</v>
      </c>
      <c r="Y9" s="60">
        <f>MAX($D$11:$D$3035)+1</f>
        <v>6</v>
      </c>
      <c r="AA9" s="19" t="s">
        <v>60</v>
      </c>
      <c r="AG9" s="19" t="s">
        <v>57</v>
      </c>
      <c r="AI9" s="19" t="s">
        <v>57</v>
      </c>
    </row>
    <row r="10" spans="1:35" x14ac:dyDescent="0.25">
      <c r="A10" s="40"/>
      <c r="B10" s="18"/>
      <c r="C10" s="40"/>
      <c r="D10" s="20"/>
      <c r="E10" s="21"/>
      <c r="F10" s="21"/>
      <c r="G10" s="21"/>
      <c r="H10" s="21"/>
      <c r="I10" s="21"/>
      <c r="J10" s="21"/>
      <c r="K10" s="21"/>
      <c r="L10" s="21"/>
      <c r="M10" s="21"/>
      <c r="N10" s="21"/>
      <c r="O10" s="21"/>
      <c r="P10" s="21"/>
      <c r="Q10" s="21"/>
      <c r="R10" s="21"/>
      <c r="S10" s="21"/>
      <c r="T10" s="22"/>
      <c r="U10" s="40"/>
      <c r="W10" s="19" t="s">
        <v>48</v>
      </c>
      <c r="X10" s="19" t="s">
        <v>29</v>
      </c>
      <c r="Y10" s="19" t="s">
        <v>55</v>
      </c>
      <c r="AA10" s="60"/>
      <c r="AC10" s="19" t="s">
        <v>61</v>
      </c>
      <c r="AE10" s="19" t="s">
        <v>69</v>
      </c>
      <c r="AG10" s="60"/>
      <c r="AI10" s="60"/>
    </row>
    <row r="11" spans="1:35" x14ac:dyDescent="0.25">
      <c r="A11" s="40"/>
      <c r="B11" s="87" t="str">
        <f>IF($X11="", "", IF(COUNTIF('Application Process'!$I$11:$I$3035, $X11)=0, 'Job Database'!$Y$8, IFERROR(INDEX('Application Process'!$AJ$11:$AJ$3035, MATCH($X11, 'Application Process'!$I$11:$I$3035, 0)), "")))</f>
        <v>Successful</v>
      </c>
      <c r="C11" s="40"/>
      <c r="D11" s="42">
        <v>1</v>
      </c>
      <c r="E11" s="26" t="s">
        <v>180</v>
      </c>
      <c r="F11" s="26" t="s">
        <v>185</v>
      </c>
      <c r="G11" s="30" t="s">
        <v>0</v>
      </c>
      <c r="H11" s="26" t="s">
        <v>190</v>
      </c>
      <c r="I11" s="30" t="s">
        <v>193</v>
      </c>
      <c r="J11" s="26" t="s">
        <v>198</v>
      </c>
      <c r="K11" s="43">
        <v>50000</v>
      </c>
      <c r="L11" s="26" t="s">
        <v>203</v>
      </c>
      <c r="M11" s="33">
        <v>43647</v>
      </c>
      <c r="N11" s="26"/>
      <c r="O11" s="26" t="s">
        <v>206</v>
      </c>
      <c r="P11" s="30" t="s">
        <v>17</v>
      </c>
      <c r="Q11" s="26"/>
      <c r="R11" s="44"/>
      <c r="S11" s="185"/>
      <c r="T11" s="36"/>
      <c r="U11" s="40"/>
      <c r="W11" s="15" t="str">
        <f>IF($D11="", "", IF(COUNTIF($D$11:$D$3035, $D11)&gt;1, "X", ""))</f>
        <v/>
      </c>
      <c r="X11" s="57" t="str">
        <f>IF($D11="", "", CONCATENATE(D11, IF(E11="", "", " - "), IF(E11="", "", E11), IF(F11="", "", " - "), IF(F11="", "", F11)))</f>
        <v>1 - Sales Manager - Company A</v>
      </c>
      <c r="Y11" s="57" t="str">
        <f t="shared" ref="Y11:Y74" si="0">IF($H11="", "", CONCATENATE($H11, " - ", $B11))</f>
        <v>Recruiter 1 - Jim Smith - Successful</v>
      </c>
      <c r="AA11" s="73" t="str">
        <f>IF('Recruiter Database'!$T11="", "", 'Recruiter Database'!$T11)</f>
        <v>Recruiter 1 - Jim Smith</v>
      </c>
      <c r="AC11" s="15" t="str">
        <f>IF($H11="", "", IF(COUNTIF($AA$11:$AA$131, $H11)=0, "X", ""))</f>
        <v/>
      </c>
      <c r="AE11" s="15" t="str">
        <f>IF($H11="", "", IF(COUNTIF($AA$11:$AA$131, $H11)&gt;0, 'Application Process'!$AC$4, ""))</f>
        <v>✓</v>
      </c>
      <c r="AG11" s="15" t="s">
        <v>0</v>
      </c>
      <c r="AI11" s="15" t="s">
        <v>0</v>
      </c>
    </row>
    <row r="12" spans="1:35" x14ac:dyDescent="0.25">
      <c r="A12" s="40"/>
      <c r="B12" s="88" t="str">
        <f>IF($X12="", "", IF(COUNTIF('Application Process'!$I$11:$I$3035, $X12)=0, 'Job Database'!$Y$8, IFERROR(INDEX('Application Process'!$AJ$11:$AJ$3035, MATCH($X12, 'Application Process'!$I$11:$I$3035, 0)), "")))</f>
        <v>Denied</v>
      </c>
      <c r="C12" s="40"/>
      <c r="D12" s="45">
        <v>2</v>
      </c>
      <c r="E12" s="27" t="s">
        <v>181</v>
      </c>
      <c r="F12" s="27" t="s">
        <v>187</v>
      </c>
      <c r="G12" s="31" t="s">
        <v>17</v>
      </c>
      <c r="H12" s="27"/>
      <c r="I12" s="31" t="s">
        <v>194</v>
      </c>
      <c r="J12" s="27" t="s">
        <v>199</v>
      </c>
      <c r="K12" s="46">
        <v>40000</v>
      </c>
      <c r="L12" s="27"/>
      <c r="M12" s="34">
        <v>43678</v>
      </c>
      <c r="N12" s="27"/>
      <c r="O12" s="27" t="s">
        <v>207</v>
      </c>
      <c r="P12" s="31" t="s">
        <v>17</v>
      </c>
      <c r="Q12" s="27"/>
      <c r="R12" s="47"/>
      <c r="S12" s="186"/>
      <c r="T12" s="37"/>
      <c r="U12" s="40"/>
      <c r="W12" s="41" t="str">
        <f t="shared" ref="W12:W75" si="1">IF($D12="", "", IF(COUNTIF($D$11:$D$3035, $D12)&gt;1, "X", ""))</f>
        <v/>
      </c>
      <c r="X12" s="58" t="str">
        <f t="shared" ref="X12:X75" si="2">IF($D12="", "", CONCATENATE(D12, IF(E12="", "", " - "), IF(E12="", "", E12), IF(F12="", "", " - "), IF(F12="", "", F12)))</f>
        <v>2 - Assistant Manager - Company B</v>
      </c>
      <c r="Y12" s="58" t="str">
        <f t="shared" si="0"/>
        <v/>
      </c>
      <c r="AA12" s="74" t="str">
        <f>IF('Recruiter Database'!$T12="", "", 'Recruiter Database'!$T12)</f>
        <v>Recruiter 2 - Sally Green</v>
      </c>
      <c r="AC12" s="41" t="str">
        <f t="shared" ref="AC12:AC75" si="3">IF($H12="", "", IF(COUNTIF($AA$11:$AA$131, $H12)=0, "X", ""))</f>
        <v/>
      </c>
      <c r="AE12" s="41" t="str">
        <f>IF($H12="", "", IF(COUNTIF($AA$11:$AA$131, $H12)&gt;0, 'Application Process'!$AC$4, ""))</f>
        <v/>
      </c>
      <c r="AG12" s="41" t="s">
        <v>17</v>
      </c>
      <c r="AI12" s="41" t="s">
        <v>17</v>
      </c>
    </row>
    <row r="13" spans="1:35" x14ac:dyDescent="0.25">
      <c r="A13" s="40"/>
      <c r="B13" s="88" t="str">
        <f ca="1">IF($X13="", "", IF(COUNTIF('Application Process'!$I$11:$I$3035, $X13)=0, 'Job Database'!$Y$8, IFERROR(INDEX('Application Process'!$AJ$11:$AJ$3035, MATCH($X13, 'Application Process'!$I$11:$I$3035, 0)), "")))</f>
        <v>Stale</v>
      </c>
      <c r="C13" s="40"/>
      <c r="D13" s="45">
        <v>3</v>
      </c>
      <c r="E13" s="27" t="s">
        <v>182</v>
      </c>
      <c r="F13" s="27" t="s">
        <v>188</v>
      </c>
      <c r="G13" s="31" t="s">
        <v>0</v>
      </c>
      <c r="H13" s="27" t="s">
        <v>191</v>
      </c>
      <c r="I13" s="31" t="s">
        <v>195</v>
      </c>
      <c r="J13" s="27" t="s">
        <v>200</v>
      </c>
      <c r="K13" s="46">
        <v>35000</v>
      </c>
      <c r="L13" s="27" t="s">
        <v>204</v>
      </c>
      <c r="M13" s="34">
        <v>43709</v>
      </c>
      <c r="N13" s="27"/>
      <c r="O13" s="27" t="s">
        <v>62</v>
      </c>
      <c r="P13" s="31" t="s">
        <v>17</v>
      </c>
      <c r="Q13" s="27"/>
      <c r="R13" s="47"/>
      <c r="S13" s="186"/>
      <c r="T13" s="37"/>
      <c r="U13" s="40"/>
      <c r="W13" s="41" t="str">
        <f t="shared" si="1"/>
        <v/>
      </c>
      <c r="X13" s="58" t="str">
        <f t="shared" si="2"/>
        <v>3 - General Manager - Company C</v>
      </c>
      <c r="Y13" s="58" t="str">
        <f t="shared" ca="1" si="0"/>
        <v>Recruiter 2 - Sally Green - Stale</v>
      </c>
      <c r="AA13" s="74" t="str">
        <f>IF('Recruiter Database'!$T13="", "", 'Recruiter Database'!$T13)</f>
        <v>Recruiter 3 - Andy Jones</v>
      </c>
      <c r="AC13" s="41" t="str">
        <f t="shared" si="3"/>
        <v/>
      </c>
      <c r="AE13" s="41" t="str">
        <f>IF($H13="", "", IF(COUNTIF($AA$11:$AA$131, $H13)&gt;0, 'Application Process'!$AC$4, ""))</f>
        <v>✓</v>
      </c>
      <c r="AG13" s="41" t="s">
        <v>165</v>
      </c>
      <c r="AI13" s="16" t="s">
        <v>59</v>
      </c>
    </row>
    <row r="14" spans="1:35" x14ac:dyDescent="0.25">
      <c r="A14" s="40"/>
      <c r="B14" s="88" t="str">
        <f ca="1">IF($X14="", "", IF(COUNTIF('Application Process'!$I$11:$I$3035, $X14)=0, 'Job Database'!$Y$8, IFERROR(INDEX('Application Process'!$AJ$11:$AJ$3035, MATCH($X14, 'Application Process'!$I$11:$I$3035, 0)), "")))</f>
        <v>Stale</v>
      </c>
      <c r="C14" s="40"/>
      <c r="D14" s="45">
        <v>4</v>
      </c>
      <c r="E14" s="27" t="s">
        <v>183</v>
      </c>
      <c r="F14" s="27" t="s">
        <v>189</v>
      </c>
      <c r="G14" s="31" t="s">
        <v>165</v>
      </c>
      <c r="H14" s="27"/>
      <c r="I14" s="31" t="s">
        <v>196</v>
      </c>
      <c r="J14" s="27" t="s">
        <v>201</v>
      </c>
      <c r="K14" s="46">
        <v>40000</v>
      </c>
      <c r="L14" s="27"/>
      <c r="M14" s="34">
        <v>43739</v>
      </c>
      <c r="N14" s="27"/>
      <c r="O14" s="27" t="s">
        <v>208</v>
      </c>
      <c r="P14" s="31" t="s">
        <v>17</v>
      </c>
      <c r="Q14" s="27"/>
      <c r="R14" s="47"/>
      <c r="S14" s="186"/>
      <c r="T14" s="37"/>
      <c r="U14" s="40"/>
      <c r="W14" s="41" t="str">
        <f t="shared" si="1"/>
        <v/>
      </c>
      <c r="X14" s="58" t="str">
        <f t="shared" si="2"/>
        <v>4 - Senior Consultant - Company D</v>
      </c>
      <c r="Y14" s="58" t="str">
        <f t="shared" si="0"/>
        <v/>
      </c>
      <c r="AA14" s="74" t="str">
        <f>IF('Recruiter Database'!$T14="", "", 'Recruiter Database'!$T14)</f>
        <v/>
      </c>
      <c r="AC14" s="41" t="str">
        <f t="shared" si="3"/>
        <v/>
      </c>
      <c r="AE14" s="41" t="str">
        <f>IF($H14="", "", IF(COUNTIF($AA$11:$AA$131, $H14)&gt;0, 'Application Process'!$AC$4, ""))</f>
        <v/>
      </c>
      <c r="AG14" s="41" t="s">
        <v>166</v>
      </c>
    </row>
    <row r="15" spans="1:35" x14ac:dyDescent="0.25">
      <c r="A15" s="40"/>
      <c r="B15" s="88" t="str">
        <f ca="1">IF($X15="", "", IF(COUNTIF('Application Process'!$I$11:$I$3035, $X15)=0, 'Job Database'!$Y$8, IFERROR(INDEX('Application Process'!$AJ$11:$AJ$3035, MATCH($X15, 'Application Process'!$I$11:$I$3035, 0)), "")))</f>
        <v>Stale</v>
      </c>
      <c r="C15" s="40"/>
      <c r="D15" s="45">
        <v>5</v>
      </c>
      <c r="E15" s="27" t="s">
        <v>184</v>
      </c>
      <c r="F15" s="27" t="s">
        <v>186</v>
      </c>
      <c r="G15" s="31" t="s">
        <v>0</v>
      </c>
      <c r="H15" s="27" t="s">
        <v>192</v>
      </c>
      <c r="I15" s="31" t="s">
        <v>197</v>
      </c>
      <c r="J15" s="27" t="s">
        <v>202</v>
      </c>
      <c r="K15" s="46">
        <v>45000</v>
      </c>
      <c r="L15" s="27" t="s">
        <v>205</v>
      </c>
      <c r="M15" s="34">
        <v>43770</v>
      </c>
      <c r="N15" s="27"/>
      <c r="O15" s="27" t="s">
        <v>209</v>
      </c>
      <c r="P15" s="31" t="s">
        <v>17</v>
      </c>
      <c r="Q15" s="27"/>
      <c r="R15" s="47"/>
      <c r="S15" s="186"/>
      <c r="T15" s="37"/>
      <c r="U15" s="40"/>
      <c r="W15" s="41" t="str">
        <f t="shared" si="1"/>
        <v/>
      </c>
      <c r="X15" s="58" t="str">
        <f t="shared" si="2"/>
        <v>5 - Marketing Director - Company E</v>
      </c>
      <c r="Y15" s="58" t="str">
        <f t="shared" ca="1" si="0"/>
        <v>Recruiter 3 - Andy Jones - Stale</v>
      </c>
      <c r="AA15" s="74" t="str">
        <f>IF('Recruiter Database'!$T15="", "", 'Recruiter Database'!$T15)</f>
        <v/>
      </c>
      <c r="AC15" s="41" t="str">
        <f t="shared" si="3"/>
        <v/>
      </c>
      <c r="AE15" s="41" t="str">
        <f>IF($H15="", "", IF(COUNTIF($AA$11:$AA$131, $H15)&gt;0, 'Application Process'!$AC$4, ""))</f>
        <v>✓</v>
      </c>
      <c r="AG15" s="41" t="s">
        <v>58</v>
      </c>
    </row>
    <row r="16" spans="1:35" x14ac:dyDescent="0.25">
      <c r="A16" s="40"/>
      <c r="B16" s="88" t="str">
        <f>IF($X16="", "", IF(COUNTIF('Application Process'!$I$11:$I$3035, $X16)=0, 'Job Database'!$Y$8, IFERROR(INDEX('Application Process'!$AJ$11:$AJ$3035, MATCH($X16, 'Application Process'!$I$11:$I$3035, 0)), "")))</f>
        <v/>
      </c>
      <c r="C16" s="40"/>
      <c r="D16" s="45"/>
      <c r="E16" s="27"/>
      <c r="F16" s="27"/>
      <c r="G16" s="31"/>
      <c r="H16" s="27"/>
      <c r="I16" s="31"/>
      <c r="J16" s="27"/>
      <c r="K16" s="46"/>
      <c r="L16" s="27"/>
      <c r="M16" s="34"/>
      <c r="N16" s="27"/>
      <c r="O16" s="27"/>
      <c r="P16" s="31"/>
      <c r="Q16" s="27"/>
      <c r="R16" s="47"/>
      <c r="S16" s="186"/>
      <c r="T16" s="37"/>
      <c r="U16" s="40"/>
      <c r="W16" s="41" t="str">
        <f t="shared" si="1"/>
        <v/>
      </c>
      <c r="X16" s="58" t="str">
        <f t="shared" si="2"/>
        <v/>
      </c>
      <c r="Y16" s="58" t="str">
        <f t="shared" si="0"/>
        <v/>
      </c>
      <c r="AA16" s="74" t="str">
        <f>IF('Recruiter Database'!$T16="", "", 'Recruiter Database'!$T16)</f>
        <v/>
      </c>
      <c r="AC16" s="41" t="str">
        <f t="shared" si="3"/>
        <v/>
      </c>
      <c r="AE16" s="41" t="str">
        <f>IF($H16="", "", IF(COUNTIF($AA$11:$AA$131, $H16)&gt;0, 'Application Process'!$AC$4, ""))</f>
        <v/>
      </c>
      <c r="AG16" s="16" t="s">
        <v>59</v>
      </c>
    </row>
    <row r="17" spans="1:31" x14ac:dyDescent="0.25">
      <c r="A17" s="40"/>
      <c r="B17" s="88" t="str">
        <f>IF($X17="", "", IF(COUNTIF('Application Process'!$I$11:$I$3035, $X17)=0, 'Job Database'!$Y$8, IFERROR(INDEX('Application Process'!$AJ$11:$AJ$3035, MATCH($X17, 'Application Process'!$I$11:$I$3035, 0)), "")))</f>
        <v/>
      </c>
      <c r="C17" s="40"/>
      <c r="D17" s="45"/>
      <c r="E17" s="27"/>
      <c r="F17" s="27"/>
      <c r="G17" s="31"/>
      <c r="H17" s="27"/>
      <c r="I17" s="31"/>
      <c r="J17" s="27"/>
      <c r="K17" s="46"/>
      <c r="L17" s="27"/>
      <c r="M17" s="34"/>
      <c r="N17" s="27"/>
      <c r="O17" s="27"/>
      <c r="P17" s="31"/>
      <c r="Q17" s="27"/>
      <c r="R17" s="47"/>
      <c r="S17" s="186"/>
      <c r="T17" s="37"/>
      <c r="U17" s="40"/>
      <c r="W17" s="41" t="str">
        <f t="shared" si="1"/>
        <v/>
      </c>
      <c r="X17" s="58" t="str">
        <f t="shared" si="2"/>
        <v/>
      </c>
      <c r="Y17" s="58" t="str">
        <f t="shared" si="0"/>
        <v/>
      </c>
      <c r="AA17" s="74" t="str">
        <f>IF('Recruiter Database'!$T17="", "", 'Recruiter Database'!$T17)</f>
        <v/>
      </c>
      <c r="AC17" s="41" t="str">
        <f t="shared" si="3"/>
        <v/>
      </c>
      <c r="AE17" s="41" t="str">
        <f>IF($H17="", "", IF(COUNTIF($AA$11:$AA$131, $H17)&gt;0, 'Application Process'!$AC$4, ""))</f>
        <v/>
      </c>
    </row>
    <row r="18" spans="1:31" x14ac:dyDescent="0.25">
      <c r="A18" s="40"/>
      <c r="B18" s="88" t="str">
        <f>IF($X18="", "", IF(COUNTIF('Application Process'!$I$11:$I$3035, $X18)=0, 'Job Database'!$Y$8, IFERROR(INDEX('Application Process'!$AJ$11:$AJ$3035, MATCH($X18, 'Application Process'!$I$11:$I$3035, 0)), "")))</f>
        <v/>
      </c>
      <c r="C18" s="40"/>
      <c r="D18" s="45"/>
      <c r="E18" s="27"/>
      <c r="F18" s="27"/>
      <c r="G18" s="31"/>
      <c r="H18" s="27"/>
      <c r="I18" s="31"/>
      <c r="J18" s="27"/>
      <c r="K18" s="46"/>
      <c r="L18" s="27"/>
      <c r="M18" s="34"/>
      <c r="N18" s="27"/>
      <c r="O18" s="27"/>
      <c r="P18" s="31"/>
      <c r="Q18" s="27"/>
      <c r="R18" s="47"/>
      <c r="S18" s="186"/>
      <c r="T18" s="37"/>
      <c r="U18" s="40"/>
      <c r="W18" s="41" t="str">
        <f t="shared" si="1"/>
        <v/>
      </c>
      <c r="X18" s="58" t="str">
        <f t="shared" si="2"/>
        <v/>
      </c>
      <c r="Y18" s="58" t="str">
        <f t="shared" si="0"/>
        <v/>
      </c>
      <c r="AA18" s="74" t="str">
        <f>IF('Recruiter Database'!$T18="", "", 'Recruiter Database'!$T18)</f>
        <v/>
      </c>
      <c r="AC18" s="41" t="str">
        <f t="shared" si="3"/>
        <v/>
      </c>
      <c r="AE18" s="41" t="str">
        <f>IF($H18="", "", IF(COUNTIF($AA$11:$AA$131, $H18)&gt;0, 'Application Process'!$AC$4, ""))</f>
        <v/>
      </c>
    </row>
    <row r="19" spans="1:31" x14ac:dyDescent="0.25">
      <c r="A19" s="40"/>
      <c r="B19" s="88" t="str">
        <f>IF($X19="", "", IF(COUNTIF('Application Process'!$I$11:$I$3035, $X19)=0, 'Job Database'!$Y$8, IFERROR(INDEX('Application Process'!$AJ$11:$AJ$3035, MATCH($X19, 'Application Process'!$I$11:$I$3035, 0)), "")))</f>
        <v/>
      </c>
      <c r="C19" s="40"/>
      <c r="D19" s="45"/>
      <c r="E19" s="27"/>
      <c r="F19" s="27"/>
      <c r="G19" s="31"/>
      <c r="H19" s="27"/>
      <c r="I19" s="31"/>
      <c r="J19" s="27"/>
      <c r="K19" s="46"/>
      <c r="L19" s="27"/>
      <c r="M19" s="34"/>
      <c r="N19" s="27"/>
      <c r="O19" s="27"/>
      <c r="P19" s="31"/>
      <c r="Q19" s="27"/>
      <c r="R19" s="47"/>
      <c r="S19" s="186"/>
      <c r="T19" s="37"/>
      <c r="U19" s="40"/>
      <c r="W19" s="41" t="str">
        <f t="shared" si="1"/>
        <v/>
      </c>
      <c r="X19" s="58" t="str">
        <f t="shared" si="2"/>
        <v/>
      </c>
      <c r="Y19" s="58" t="str">
        <f t="shared" si="0"/>
        <v/>
      </c>
      <c r="AA19" s="74" t="str">
        <f>IF('Recruiter Database'!$T19="", "", 'Recruiter Database'!$T19)</f>
        <v/>
      </c>
      <c r="AC19" s="41" t="str">
        <f t="shared" si="3"/>
        <v/>
      </c>
      <c r="AE19" s="41" t="str">
        <f>IF($H19="", "", IF(COUNTIF($AA$11:$AA$131, $H19)&gt;0, 'Application Process'!$AC$4, ""))</f>
        <v/>
      </c>
    </row>
    <row r="20" spans="1:31" x14ac:dyDescent="0.25">
      <c r="A20" s="40"/>
      <c r="B20" s="88" t="str">
        <f>IF($X20="", "", IF(COUNTIF('Application Process'!$I$11:$I$3035, $X20)=0, 'Job Database'!$Y$8, IFERROR(INDEX('Application Process'!$AJ$11:$AJ$3035, MATCH($X20, 'Application Process'!$I$11:$I$3035, 0)), "")))</f>
        <v/>
      </c>
      <c r="C20" s="40"/>
      <c r="D20" s="45"/>
      <c r="E20" s="27"/>
      <c r="F20" s="27"/>
      <c r="G20" s="31"/>
      <c r="H20" s="27"/>
      <c r="I20" s="31"/>
      <c r="J20" s="27"/>
      <c r="K20" s="46"/>
      <c r="L20" s="27"/>
      <c r="M20" s="34"/>
      <c r="N20" s="27"/>
      <c r="O20" s="27"/>
      <c r="P20" s="31"/>
      <c r="Q20" s="27"/>
      <c r="R20" s="47"/>
      <c r="S20" s="186"/>
      <c r="T20" s="37"/>
      <c r="U20" s="40"/>
      <c r="W20" s="41" t="str">
        <f t="shared" si="1"/>
        <v/>
      </c>
      <c r="X20" s="58" t="str">
        <f t="shared" si="2"/>
        <v/>
      </c>
      <c r="Y20" s="58" t="str">
        <f t="shared" si="0"/>
        <v/>
      </c>
      <c r="AA20" s="74" t="str">
        <f>IF('Recruiter Database'!$T20="", "", 'Recruiter Database'!$T20)</f>
        <v/>
      </c>
      <c r="AC20" s="41" t="str">
        <f t="shared" si="3"/>
        <v/>
      </c>
      <c r="AE20" s="41" t="str">
        <f>IF($H20="", "", IF(COUNTIF($AA$11:$AA$131, $H20)&gt;0, 'Application Process'!$AC$4, ""))</f>
        <v/>
      </c>
    </row>
    <row r="21" spans="1:31" x14ac:dyDescent="0.25">
      <c r="A21" s="40"/>
      <c r="B21" s="88" t="str">
        <f>IF($X21="", "", IF(COUNTIF('Application Process'!$I$11:$I$3035, $X21)=0, 'Job Database'!$Y$8, IFERROR(INDEX('Application Process'!$AJ$11:$AJ$3035, MATCH($X21, 'Application Process'!$I$11:$I$3035, 0)), "")))</f>
        <v/>
      </c>
      <c r="C21" s="40"/>
      <c r="D21" s="202"/>
      <c r="E21" s="189"/>
      <c r="F21" s="189"/>
      <c r="G21" s="203"/>
      <c r="H21" s="189"/>
      <c r="I21" s="203"/>
      <c r="J21" s="189"/>
      <c r="K21" s="204"/>
      <c r="L21" s="189"/>
      <c r="M21" s="191"/>
      <c r="N21" s="189"/>
      <c r="O21" s="189"/>
      <c r="P21" s="203"/>
      <c r="Q21" s="189"/>
      <c r="R21" s="205"/>
      <c r="S21" s="206"/>
      <c r="T21" s="188"/>
      <c r="U21" s="40"/>
      <c r="W21" s="41" t="str">
        <f t="shared" si="1"/>
        <v/>
      </c>
      <c r="X21" s="58" t="str">
        <f t="shared" si="2"/>
        <v/>
      </c>
      <c r="Y21" s="58" t="str">
        <f t="shared" si="0"/>
        <v/>
      </c>
      <c r="AA21" s="74" t="str">
        <f>IF('Recruiter Database'!$T21="", "", 'Recruiter Database'!$T21)</f>
        <v/>
      </c>
      <c r="AC21" s="41" t="str">
        <f t="shared" si="3"/>
        <v/>
      </c>
      <c r="AE21" s="41" t="str">
        <f>IF($H21="", "", IF(COUNTIF($AA$11:$AA$131, $H21)&gt;0, 'Application Process'!$AC$4, ""))</f>
        <v/>
      </c>
    </row>
    <row r="22" spans="1:31" x14ac:dyDescent="0.25">
      <c r="A22" s="40"/>
      <c r="B22" s="88" t="str">
        <f>IF($X22="", "", IF(COUNTIF('Application Process'!$I$11:$I$3035, $X22)=0, 'Job Database'!$Y$8, IFERROR(INDEX('Application Process'!$AJ$11:$AJ$3035, MATCH($X22, 'Application Process'!$I$11:$I$3035, 0)), "")))</f>
        <v/>
      </c>
      <c r="C22" s="40"/>
      <c r="D22" s="207"/>
      <c r="E22" s="194"/>
      <c r="F22" s="194"/>
      <c r="G22" s="208"/>
      <c r="H22" s="194"/>
      <c r="I22" s="208"/>
      <c r="J22" s="194"/>
      <c r="K22" s="209"/>
      <c r="L22" s="194"/>
      <c r="M22" s="196"/>
      <c r="N22" s="194"/>
      <c r="O22" s="194"/>
      <c r="P22" s="208"/>
      <c r="Q22" s="194"/>
      <c r="R22" s="210"/>
      <c r="S22" s="211"/>
      <c r="T22" s="193"/>
      <c r="U22" s="40"/>
      <c r="W22" s="41" t="str">
        <f t="shared" si="1"/>
        <v/>
      </c>
      <c r="X22" s="58" t="str">
        <f t="shared" si="2"/>
        <v/>
      </c>
      <c r="Y22" s="58" t="str">
        <f t="shared" si="0"/>
        <v/>
      </c>
      <c r="AA22" s="74" t="str">
        <f>IF('Recruiter Database'!$T22="", "", 'Recruiter Database'!$T22)</f>
        <v/>
      </c>
      <c r="AC22" s="41" t="str">
        <f t="shared" si="3"/>
        <v/>
      </c>
      <c r="AE22" s="41" t="str">
        <f>IF($H22="", "", IF(COUNTIF($AA$11:$AA$131, $H22)&gt;0, 'Application Process'!$AC$4, ""))</f>
        <v/>
      </c>
    </row>
    <row r="23" spans="1:31" x14ac:dyDescent="0.25">
      <c r="A23" s="40"/>
      <c r="B23" s="88" t="str">
        <f>IF($X23="", "", IF(COUNTIF('Application Process'!$I$11:$I$3035, $X23)=0, 'Job Database'!$Y$8, IFERROR(INDEX('Application Process'!$AJ$11:$AJ$3035, MATCH($X23, 'Application Process'!$I$11:$I$3035, 0)), "")))</f>
        <v/>
      </c>
      <c r="C23" s="40"/>
      <c r="D23" s="207"/>
      <c r="E23" s="194"/>
      <c r="F23" s="194"/>
      <c r="G23" s="208"/>
      <c r="H23" s="194"/>
      <c r="I23" s="208"/>
      <c r="J23" s="194"/>
      <c r="K23" s="209"/>
      <c r="L23" s="194"/>
      <c r="M23" s="196"/>
      <c r="N23" s="194"/>
      <c r="O23" s="194"/>
      <c r="P23" s="208"/>
      <c r="Q23" s="194"/>
      <c r="R23" s="210"/>
      <c r="S23" s="211"/>
      <c r="T23" s="193"/>
      <c r="U23" s="40"/>
      <c r="W23" s="41" t="str">
        <f t="shared" si="1"/>
        <v/>
      </c>
      <c r="X23" s="58" t="str">
        <f t="shared" si="2"/>
        <v/>
      </c>
      <c r="Y23" s="58" t="str">
        <f t="shared" si="0"/>
        <v/>
      </c>
      <c r="AA23" s="74" t="str">
        <f>IF('Recruiter Database'!$T23="", "", 'Recruiter Database'!$T23)</f>
        <v/>
      </c>
      <c r="AC23" s="41" t="str">
        <f t="shared" si="3"/>
        <v/>
      </c>
      <c r="AE23" s="41" t="str">
        <f>IF($H23="", "", IF(COUNTIF($AA$11:$AA$131, $H23)&gt;0, 'Application Process'!$AC$4, ""))</f>
        <v/>
      </c>
    </row>
    <row r="24" spans="1:31" x14ac:dyDescent="0.25">
      <c r="A24" s="40"/>
      <c r="B24" s="88" t="str">
        <f>IF($X24="", "", IF(COUNTIF('Application Process'!$I$11:$I$3035, $X24)=0, 'Job Database'!$Y$8, IFERROR(INDEX('Application Process'!$AJ$11:$AJ$3035, MATCH($X24, 'Application Process'!$I$11:$I$3035, 0)), "")))</f>
        <v/>
      </c>
      <c r="C24" s="40"/>
      <c r="D24" s="207"/>
      <c r="E24" s="194"/>
      <c r="F24" s="194"/>
      <c r="G24" s="208"/>
      <c r="H24" s="194"/>
      <c r="I24" s="208"/>
      <c r="J24" s="194"/>
      <c r="K24" s="209"/>
      <c r="L24" s="194"/>
      <c r="M24" s="196"/>
      <c r="N24" s="194"/>
      <c r="O24" s="194"/>
      <c r="P24" s="208"/>
      <c r="Q24" s="194"/>
      <c r="R24" s="210"/>
      <c r="S24" s="211"/>
      <c r="T24" s="193"/>
      <c r="U24" s="40"/>
      <c r="W24" s="41" t="str">
        <f t="shared" si="1"/>
        <v/>
      </c>
      <c r="X24" s="58" t="str">
        <f t="shared" si="2"/>
        <v/>
      </c>
      <c r="Y24" s="58" t="str">
        <f t="shared" si="0"/>
        <v/>
      </c>
      <c r="AA24" s="74" t="str">
        <f>IF('Recruiter Database'!$T24="", "", 'Recruiter Database'!$T24)</f>
        <v/>
      </c>
      <c r="AC24" s="41" t="str">
        <f t="shared" si="3"/>
        <v/>
      </c>
      <c r="AE24" s="41" t="str">
        <f>IF($H24="", "", IF(COUNTIF($AA$11:$AA$131, $H24)&gt;0, 'Application Process'!$AC$4, ""))</f>
        <v/>
      </c>
    </row>
    <row r="25" spans="1:31" x14ac:dyDescent="0.25">
      <c r="A25" s="40"/>
      <c r="B25" s="88" t="str">
        <f>IF($X25="", "", IF(COUNTIF('Application Process'!$I$11:$I$3035, $X25)=0, 'Job Database'!$Y$8, IFERROR(INDEX('Application Process'!$AJ$11:$AJ$3035, MATCH($X25, 'Application Process'!$I$11:$I$3035, 0)), "")))</f>
        <v/>
      </c>
      <c r="C25" s="40"/>
      <c r="D25" s="207"/>
      <c r="E25" s="194"/>
      <c r="F25" s="194"/>
      <c r="G25" s="208"/>
      <c r="H25" s="194"/>
      <c r="I25" s="208"/>
      <c r="J25" s="194"/>
      <c r="K25" s="209"/>
      <c r="L25" s="194"/>
      <c r="M25" s="196"/>
      <c r="N25" s="194"/>
      <c r="O25" s="194"/>
      <c r="P25" s="208"/>
      <c r="Q25" s="194"/>
      <c r="R25" s="210"/>
      <c r="S25" s="211"/>
      <c r="T25" s="193"/>
      <c r="U25" s="40"/>
      <c r="W25" s="41" t="str">
        <f t="shared" si="1"/>
        <v/>
      </c>
      <c r="X25" s="58" t="str">
        <f t="shared" si="2"/>
        <v/>
      </c>
      <c r="Y25" s="58" t="str">
        <f t="shared" si="0"/>
        <v/>
      </c>
      <c r="AA25" s="74" t="str">
        <f>IF('Recruiter Database'!$T25="", "", 'Recruiter Database'!$T25)</f>
        <v/>
      </c>
      <c r="AC25" s="41" t="str">
        <f t="shared" si="3"/>
        <v/>
      </c>
      <c r="AE25" s="41" t="str">
        <f>IF($H25="", "", IF(COUNTIF($AA$11:$AA$131, $H25)&gt;0, 'Application Process'!$AC$4, ""))</f>
        <v/>
      </c>
    </row>
    <row r="26" spans="1:31" x14ac:dyDescent="0.25">
      <c r="A26" s="40"/>
      <c r="B26" s="88" t="str">
        <f>IF($X26="", "", IF(COUNTIF('Application Process'!$I$11:$I$3035, $X26)=0, 'Job Database'!$Y$8, IFERROR(INDEX('Application Process'!$AJ$11:$AJ$3035, MATCH($X26, 'Application Process'!$I$11:$I$3035, 0)), "")))</f>
        <v/>
      </c>
      <c r="C26" s="40"/>
      <c r="D26" s="207"/>
      <c r="E26" s="194"/>
      <c r="F26" s="194"/>
      <c r="G26" s="208"/>
      <c r="H26" s="194"/>
      <c r="I26" s="208"/>
      <c r="J26" s="194"/>
      <c r="K26" s="209"/>
      <c r="L26" s="194"/>
      <c r="M26" s="196"/>
      <c r="N26" s="194"/>
      <c r="O26" s="194"/>
      <c r="P26" s="208"/>
      <c r="Q26" s="194"/>
      <c r="R26" s="210"/>
      <c r="S26" s="211"/>
      <c r="T26" s="193"/>
      <c r="U26" s="40"/>
      <c r="W26" s="41" t="str">
        <f t="shared" si="1"/>
        <v/>
      </c>
      <c r="X26" s="58" t="str">
        <f t="shared" si="2"/>
        <v/>
      </c>
      <c r="Y26" s="58" t="str">
        <f t="shared" si="0"/>
        <v/>
      </c>
      <c r="AA26" s="74" t="str">
        <f>IF('Recruiter Database'!$T26="", "", 'Recruiter Database'!$T26)</f>
        <v/>
      </c>
      <c r="AC26" s="41" t="str">
        <f t="shared" si="3"/>
        <v/>
      </c>
      <c r="AE26" s="41" t="str">
        <f>IF($H26="", "", IF(COUNTIF($AA$11:$AA$131, $H26)&gt;0, 'Application Process'!$AC$4, ""))</f>
        <v/>
      </c>
    </row>
    <row r="27" spans="1:31" x14ac:dyDescent="0.25">
      <c r="A27" s="40"/>
      <c r="B27" s="88" t="str">
        <f>IF($X27="", "", IF(COUNTIF('Application Process'!$I$11:$I$3035, $X27)=0, 'Job Database'!$Y$8, IFERROR(INDEX('Application Process'!$AJ$11:$AJ$3035, MATCH($X27, 'Application Process'!$I$11:$I$3035, 0)), "")))</f>
        <v/>
      </c>
      <c r="C27" s="40"/>
      <c r="D27" s="207"/>
      <c r="E27" s="194"/>
      <c r="F27" s="194"/>
      <c r="G27" s="208"/>
      <c r="H27" s="194"/>
      <c r="I27" s="208"/>
      <c r="J27" s="194"/>
      <c r="K27" s="209"/>
      <c r="L27" s="194"/>
      <c r="M27" s="196"/>
      <c r="N27" s="194"/>
      <c r="O27" s="194"/>
      <c r="P27" s="208"/>
      <c r="Q27" s="194"/>
      <c r="R27" s="210"/>
      <c r="S27" s="211"/>
      <c r="T27" s="193"/>
      <c r="U27" s="40"/>
      <c r="W27" s="41" t="str">
        <f t="shared" si="1"/>
        <v/>
      </c>
      <c r="X27" s="58" t="str">
        <f t="shared" si="2"/>
        <v/>
      </c>
      <c r="Y27" s="58" t="str">
        <f t="shared" si="0"/>
        <v/>
      </c>
      <c r="AA27" s="74" t="str">
        <f>IF('Recruiter Database'!$T27="", "", 'Recruiter Database'!$T27)</f>
        <v/>
      </c>
      <c r="AC27" s="41" t="str">
        <f t="shared" si="3"/>
        <v/>
      </c>
      <c r="AE27" s="41" t="str">
        <f>IF($H27="", "", IF(COUNTIF($AA$11:$AA$131, $H27)&gt;0, 'Application Process'!$AC$4, ""))</f>
        <v/>
      </c>
    </row>
    <row r="28" spans="1:31" x14ac:dyDescent="0.25">
      <c r="A28" s="40"/>
      <c r="B28" s="88" t="str">
        <f>IF($X28="", "", IF(COUNTIF('Application Process'!$I$11:$I$3035, $X28)=0, 'Job Database'!$Y$8, IFERROR(INDEX('Application Process'!$AJ$11:$AJ$3035, MATCH($X28, 'Application Process'!$I$11:$I$3035, 0)), "")))</f>
        <v/>
      </c>
      <c r="C28" s="40"/>
      <c r="D28" s="207"/>
      <c r="E28" s="194"/>
      <c r="F28" s="194"/>
      <c r="G28" s="208"/>
      <c r="H28" s="194"/>
      <c r="I28" s="208"/>
      <c r="J28" s="194"/>
      <c r="K28" s="209"/>
      <c r="L28" s="194"/>
      <c r="M28" s="196"/>
      <c r="N28" s="194"/>
      <c r="O28" s="194"/>
      <c r="P28" s="208"/>
      <c r="Q28" s="194"/>
      <c r="R28" s="210"/>
      <c r="S28" s="211"/>
      <c r="T28" s="193"/>
      <c r="U28" s="40"/>
      <c r="W28" s="41" t="str">
        <f t="shared" si="1"/>
        <v/>
      </c>
      <c r="X28" s="58" t="str">
        <f t="shared" si="2"/>
        <v/>
      </c>
      <c r="Y28" s="58" t="str">
        <f t="shared" si="0"/>
        <v/>
      </c>
      <c r="AA28" s="74" t="str">
        <f>IF('Recruiter Database'!$T28="", "", 'Recruiter Database'!$T28)</f>
        <v/>
      </c>
      <c r="AC28" s="41" t="str">
        <f t="shared" si="3"/>
        <v/>
      </c>
      <c r="AE28" s="41" t="str">
        <f>IF($H28="", "", IF(COUNTIF($AA$11:$AA$131, $H28)&gt;0, 'Application Process'!$AC$4, ""))</f>
        <v/>
      </c>
    </row>
    <row r="29" spans="1:31" x14ac:dyDescent="0.25">
      <c r="A29" s="40"/>
      <c r="B29" s="88" t="str">
        <f>IF($X29="", "", IF(COUNTIF('Application Process'!$I$11:$I$3035, $X29)=0, 'Job Database'!$Y$8, IFERROR(INDEX('Application Process'!$AJ$11:$AJ$3035, MATCH($X29, 'Application Process'!$I$11:$I$3035, 0)), "")))</f>
        <v/>
      </c>
      <c r="C29" s="40"/>
      <c r="D29" s="207"/>
      <c r="E29" s="194"/>
      <c r="F29" s="194"/>
      <c r="G29" s="208"/>
      <c r="H29" s="194"/>
      <c r="I29" s="208"/>
      <c r="J29" s="194"/>
      <c r="K29" s="209"/>
      <c r="L29" s="194"/>
      <c r="M29" s="196"/>
      <c r="N29" s="194"/>
      <c r="O29" s="194"/>
      <c r="P29" s="208"/>
      <c r="Q29" s="194"/>
      <c r="R29" s="210"/>
      <c r="S29" s="211"/>
      <c r="T29" s="193"/>
      <c r="U29" s="40"/>
      <c r="W29" s="41" t="str">
        <f t="shared" si="1"/>
        <v/>
      </c>
      <c r="X29" s="58" t="str">
        <f t="shared" si="2"/>
        <v/>
      </c>
      <c r="Y29" s="58" t="str">
        <f t="shared" si="0"/>
        <v/>
      </c>
      <c r="AA29" s="74" t="str">
        <f>IF('Recruiter Database'!$T29="", "", 'Recruiter Database'!$T29)</f>
        <v/>
      </c>
      <c r="AC29" s="41" t="str">
        <f t="shared" si="3"/>
        <v/>
      </c>
      <c r="AE29" s="41" t="str">
        <f>IF($H29="", "", IF(COUNTIF($AA$11:$AA$131, $H29)&gt;0, 'Application Process'!$AC$4, ""))</f>
        <v/>
      </c>
    </row>
    <row r="30" spans="1:31" x14ac:dyDescent="0.25">
      <c r="A30" s="40"/>
      <c r="B30" s="88" t="str">
        <f>IF($X30="", "", IF(COUNTIF('Application Process'!$I$11:$I$3035, $X30)=0, 'Job Database'!$Y$8, IFERROR(INDEX('Application Process'!$AJ$11:$AJ$3035, MATCH($X30, 'Application Process'!$I$11:$I$3035, 0)), "")))</f>
        <v/>
      </c>
      <c r="C30" s="40"/>
      <c r="D30" s="207"/>
      <c r="E30" s="194"/>
      <c r="F30" s="194"/>
      <c r="G30" s="208"/>
      <c r="H30" s="194"/>
      <c r="I30" s="208"/>
      <c r="J30" s="194"/>
      <c r="K30" s="209"/>
      <c r="L30" s="194"/>
      <c r="M30" s="196"/>
      <c r="N30" s="194"/>
      <c r="O30" s="194"/>
      <c r="P30" s="208"/>
      <c r="Q30" s="194"/>
      <c r="R30" s="210"/>
      <c r="S30" s="211"/>
      <c r="T30" s="193"/>
      <c r="U30" s="40"/>
      <c r="W30" s="41" t="str">
        <f t="shared" si="1"/>
        <v/>
      </c>
      <c r="X30" s="58" t="str">
        <f t="shared" si="2"/>
        <v/>
      </c>
      <c r="Y30" s="58" t="str">
        <f t="shared" si="0"/>
        <v/>
      </c>
      <c r="AA30" s="74" t="str">
        <f>IF('Recruiter Database'!$T30="", "", 'Recruiter Database'!$T30)</f>
        <v/>
      </c>
      <c r="AC30" s="41" t="str">
        <f t="shared" si="3"/>
        <v/>
      </c>
      <c r="AE30" s="41" t="str">
        <f>IF($H30="", "", IF(COUNTIF($AA$11:$AA$131, $H30)&gt;0, 'Application Process'!$AC$4, ""))</f>
        <v/>
      </c>
    </row>
    <row r="31" spans="1:31" x14ac:dyDescent="0.25">
      <c r="A31" s="40"/>
      <c r="B31" s="88" t="str">
        <f>IF($X31="", "", IF(COUNTIF('Application Process'!$I$11:$I$3035, $X31)=0, 'Job Database'!$Y$8, IFERROR(INDEX('Application Process'!$AJ$11:$AJ$3035, MATCH($X31, 'Application Process'!$I$11:$I$3035, 0)), "")))</f>
        <v/>
      </c>
      <c r="C31" s="40"/>
      <c r="D31" s="207"/>
      <c r="E31" s="194"/>
      <c r="F31" s="194"/>
      <c r="G31" s="208"/>
      <c r="H31" s="194"/>
      <c r="I31" s="208"/>
      <c r="J31" s="194"/>
      <c r="K31" s="209"/>
      <c r="L31" s="194"/>
      <c r="M31" s="196"/>
      <c r="N31" s="194"/>
      <c r="O31" s="194"/>
      <c r="P31" s="208"/>
      <c r="Q31" s="194"/>
      <c r="R31" s="210"/>
      <c r="S31" s="211"/>
      <c r="T31" s="193"/>
      <c r="U31" s="40"/>
      <c r="W31" s="41" t="str">
        <f t="shared" si="1"/>
        <v/>
      </c>
      <c r="X31" s="58" t="str">
        <f t="shared" si="2"/>
        <v/>
      </c>
      <c r="Y31" s="58" t="str">
        <f t="shared" si="0"/>
        <v/>
      </c>
      <c r="AA31" s="74" t="str">
        <f>IF('Recruiter Database'!$T31="", "", 'Recruiter Database'!$T31)</f>
        <v/>
      </c>
      <c r="AC31" s="41" t="str">
        <f t="shared" si="3"/>
        <v/>
      </c>
      <c r="AE31" s="41" t="str">
        <f>IF($H31="", "", IF(COUNTIF($AA$11:$AA$131, $H31)&gt;0, 'Application Process'!$AC$4, ""))</f>
        <v/>
      </c>
    </row>
    <row r="32" spans="1:31" x14ac:dyDescent="0.25">
      <c r="A32" s="40"/>
      <c r="B32" s="88" t="str">
        <f>IF($X32="", "", IF(COUNTIF('Application Process'!$I$11:$I$3035, $X32)=0, 'Job Database'!$Y$8, IFERROR(INDEX('Application Process'!$AJ$11:$AJ$3035, MATCH($X32, 'Application Process'!$I$11:$I$3035, 0)), "")))</f>
        <v/>
      </c>
      <c r="C32" s="40"/>
      <c r="D32" s="207"/>
      <c r="E32" s="194"/>
      <c r="F32" s="194"/>
      <c r="G32" s="208"/>
      <c r="H32" s="194"/>
      <c r="I32" s="208"/>
      <c r="J32" s="194"/>
      <c r="K32" s="209"/>
      <c r="L32" s="194"/>
      <c r="M32" s="196"/>
      <c r="N32" s="194"/>
      <c r="O32" s="194"/>
      <c r="P32" s="208"/>
      <c r="Q32" s="194"/>
      <c r="R32" s="210"/>
      <c r="S32" s="211"/>
      <c r="T32" s="193"/>
      <c r="U32" s="40"/>
      <c r="W32" s="41" t="str">
        <f t="shared" si="1"/>
        <v/>
      </c>
      <c r="X32" s="58" t="str">
        <f t="shared" si="2"/>
        <v/>
      </c>
      <c r="Y32" s="58" t="str">
        <f t="shared" si="0"/>
        <v/>
      </c>
      <c r="AA32" s="74" t="str">
        <f>IF('Recruiter Database'!$T32="", "", 'Recruiter Database'!$T32)</f>
        <v/>
      </c>
      <c r="AC32" s="41" t="str">
        <f t="shared" si="3"/>
        <v/>
      </c>
      <c r="AE32" s="41" t="str">
        <f>IF($H32="", "", IF(COUNTIF($AA$11:$AA$131, $H32)&gt;0, 'Application Process'!$AC$4, ""))</f>
        <v/>
      </c>
    </row>
    <row r="33" spans="1:31" x14ac:dyDescent="0.25">
      <c r="A33" s="40"/>
      <c r="B33" s="88" t="str">
        <f>IF($X33="", "", IF(COUNTIF('Application Process'!$I$11:$I$3035, $X33)=0, 'Job Database'!$Y$8, IFERROR(INDEX('Application Process'!$AJ$11:$AJ$3035, MATCH($X33, 'Application Process'!$I$11:$I$3035, 0)), "")))</f>
        <v/>
      </c>
      <c r="C33" s="40"/>
      <c r="D33" s="207"/>
      <c r="E33" s="194"/>
      <c r="F33" s="194"/>
      <c r="G33" s="208"/>
      <c r="H33" s="194"/>
      <c r="I33" s="208"/>
      <c r="J33" s="194"/>
      <c r="K33" s="209"/>
      <c r="L33" s="194"/>
      <c r="M33" s="196"/>
      <c r="N33" s="194"/>
      <c r="O33" s="194"/>
      <c r="P33" s="208"/>
      <c r="Q33" s="194"/>
      <c r="R33" s="210"/>
      <c r="S33" s="211"/>
      <c r="T33" s="193"/>
      <c r="U33" s="40"/>
      <c r="W33" s="41" t="str">
        <f t="shared" si="1"/>
        <v/>
      </c>
      <c r="X33" s="58" t="str">
        <f t="shared" si="2"/>
        <v/>
      </c>
      <c r="Y33" s="58" t="str">
        <f t="shared" si="0"/>
        <v/>
      </c>
      <c r="AA33" s="74" t="str">
        <f>IF('Recruiter Database'!$T33="", "", 'Recruiter Database'!$T33)</f>
        <v/>
      </c>
      <c r="AC33" s="41" t="str">
        <f t="shared" si="3"/>
        <v/>
      </c>
      <c r="AE33" s="41" t="str">
        <f>IF($H33="", "", IF(COUNTIF($AA$11:$AA$131, $H33)&gt;0, 'Application Process'!$AC$4, ""))</f>
        <v/>
      </c>
    </row>
    <row r="34" spans="1:31" x14ac:dyDescent="0.25">
      <c r="A34" s="40"/>
      <c r="B34" s="88" t="str">
        <f>IF($X34="", "", IF(COUNTIF('Application Process'!$I$11:$I$3035, $X34)=0, 'Job Database'!$Y$8, IFERROR(INDEX('Application Process'!$AJ$11:$AJ$3035, MATCH($X34, 'Application Process'!$I$11:$I$3035, 0)), "")))</f>
        <v/>
      </c>
      <c r="C34" s="40"/>
      <c r="D34" s="207"/>
      <c r="E34" s="194"/>
      <c r="F34" s="194"/>
      <c r="G34" s="208"/>
      <c r="H34" s="194"/>
      <c r="I34" s="208"/>
      <c r="J34" s="194"/>
      <c r="K34" s="209"/>
      <c r="L34" s="194"/>
      <c r="M34" s="196"/>
      <c r="N34" s="194"/>
      <c r="O34" s="194"/>
      <c r="P34" s="208"/>
      <c r="Q34" s="194"/>
      <c r="R34" s="210"/>
      <c r="S34" s="211"/>
      <c r="T34" s="193"/>
      <c r="U34" s="40"/>
      <c r="W34" s="41" t="str">
        <f t="shared" si="1"/>
        <v/>
      </c>
      <c r="X34" s="58" t="str">
        <f t="shared" si="2"/>
        <v/>
      </c>
      <c r="Y34" s="58" t="str">
        <f t="shared" si="0"/>
        <v/>
      </c>
      <c r="AA34" s="74" t="str">
        <f>IF('Recruiter Database'!$T34="", "", 'Recruiter Database'!$T34)</f>
        <v/>
      </c>
      <c r="AC34" s="41" t="str">
        <f t="shared" si="3"/>
        <v/>
      </c>
      <c r="AE34" s="41" t="str">
        <f>IF($H34="", "", IF(COUNTIF($AA$11:$AA$131, $H34)&gt;0, 'Application Process'!$AC$4, ""))</f>
        <v/>
      </c>
    </row>
    <row r="35" spans="1:31" x14ac:dyDescent="0.25">
      <c r="A35" s="40"/>
      <c r="B35" s="88" t="str">
        <f>IF($X35="", "", IF(COUNTIF('Application Process'!$I$11:$I$3035, $X35)=0, 'Job Database'!$Y$8, IFERROR(INDEX('Application Process'!$AJ$11:$AJ$3035, MATCH($X35, 'Application Process'!$I$11:$I$3035, 0)), "")))</f>
        <v/>
      </c>
      <c r="C35" s="40"/>
      <c r="D35" s="207"/>
      <c r="E35" s="194"/>
      <c r="F35" s="194"/>
      <c r="G35" s="208"/>
      <c r="H35" s="194"/>
      <c r="I35" s="208"/>
      <c r="J35" s="194"/>
      <c r="K35" s="209"/>
      <c r="L35" s="194"/>
      <c r="M35" s="196"/>
      <c r="N35" s="194"/>
      <c r="O35" s="194"/>
      <c r="P35" s="208"/>
      <c r="Q35" s="194"/>
      <c r="R35" s="210"/>
      <c r="S35" s="211"/>
      <c r="T35" s="193"/>
      <c r="U35" s="40"/>
      <c r="W35" s="41" t="str">
        <f t="shared" si="1"/>
        <v/>
      </c>
      <c r="X35" s="58" t="str">
        <f t="shared" si="2"/>
        <v/>
      </c>
      <c r="Y35" s="58" t="str">
        <f t="shared" si="0"/>
        <v/>
      </c>
      <c r="AA35" s="74" t="str">
        <f>IF('Recruiter Database'!$T35="", "", 'Recruiter Database'!$T35)</f>
        <v/>
      </c>
      <c r="AC35" s="41" t="str">
        <f t="shared" si="3"/>
        <v/>
      </c>
      <c r="AE35" s="41" t="str">
        <f>IF($H35="", "", IF(COUNTIF($AA$11:$AA$131, $H35)&gt;0, 'Application Process'!$AC$4, ""))</f>
        <v/>
      </c>
    </row>
    <row r="36" spans="1:31" x14ac:dyDescent="0.25">
      <c r="A36" s="40"/>
      <c r="B36" s="88" t="str">
        <f>IF($X36="", "", IF(COUNTIF('Application Process'!$I$11:$I$3035, $X36)=0, 'Job Database'!$Y$8, IFERROR(INDEX('Application Process'!$AJ$11:$AJ$3035, MATCH($X36, 'Application Process'!$I$11:$I$3035, 0)), "")))</f>
        <v/>
      </c>
      <c r="C36" s="40"/>
      <c r="D36" s="207"/>
      <c r="E36" s="194"/>
      <c r="F36" s="194"/>
      <c r="G36" s="208"/>
      <c r="H36" s="194"/>
      <c r="I36" s="208"/>
      <c r="J36" s="194"/>
      <c r="K36" s="209"/>
      <c r="L36" s="194"/>
      <c r="M36" s="196"/>
      <c r="N36" s="194"/>
      <c r="O36" s="194"/>
      <c r="P36" s="208"/>
      <c r="Q36" s="194"/>
      <c r="R36" s="210"/>
      <c r="S36" s="211"/>
      <c r="T36" s="193"/>
      <c r="U36" s="40"/>
      <c r="W36" s="41" t="str">
        <f t="shared" si="1"/>
        <v/>
      </c>
      <c r="X36" s="58" t="str">
        <f t="shared" si="2"/>
        <v/>
      </c>
      <c r="Y36" s="58" t="str">
        <f t="shared" si="0"/>
        <v/>
      </c>
      <c r="AA36" s="74" t="str">
        <f>IF('Recruiter Database'!$T36="", "", 'Recruiter Database'!$T36)</f>
        <v/>
      </c>
      <c r="AC36" s="41" t="str">
        <f t="shared" si="3"/>
        <v/>
      </c>
      <c r="AE36" s="41" t="str">
        <f>IF($H36="", "", IF(COUNTIF($AA$11:$AA$131, $H36)&gt;0, 'Application Process'!$AC$4, ""))</f>
        <v/>
      </c>
    </row>
    <row r="37" spans="1:31" x14ac:dyDescent="0.25">
      <c r="A37" s="40"/>
      <c r="B37" s="88" t="str">
        <f>IF($X37="", "", IF(COUNTIF('Application Process'!$I$11:$I$3035, $X37)=0, 'Job Database'!$Y$8, IFERROR(INDEX('Application Process'!$AJ$11:$AJ$3035, MATCH($X37, 'Application Process'!$I$11:$I$3035, 0)), "")))</f>
        <v/>
      </c>
      <c r="C37" s="40"/>
      <c r="D37" s="207"/>
      <c r="E37" s="194"/>
      <c r="F37" s="194"/>
      <c r="G37" s="208"/>
      <c r="H37" s="194"/>
      <c r="I37" s="208"/>
      <c r="J37" s="194"/>
      <c r="K37" s="209"/>
      <c r="L37" s="194"/>
      <c r="M37" s="196"/>
      <c r="N37" s="194"/>
      <c r="O37" s="194"/>
      <c r="P37" s="208"/>
      <c r="Q37" s="194"/>
      <c r="R37" s="210"/>
      <c r="S37" s="211"/>
      <c r="T37" s="193"/>
      <c r="U37" s="40"/>
      <c r="W37" s="41" t="str">
        <f t="shared" si="1"/>
        <v/>
      </c>
      <c r="X37" s="58" t="str">
        <f t="shared" si="2"/>
        <v/>
      </c>
      <c r="Y37" s="58" t="str">
        <f t="shared" si="0"/>
        <v/>
      </c>
      <c r="AA37" s="74" t="str">
        <f>IF('Recruiter Database'!$T37="", "", 'Recruiter Database'!$T37)</f>
        <v/>
      </c>
      <c r="AC37" s="41" t="str">
        <f t="shared" si="3"/>
        <v/>
      </c>
      <c r="AE37" s="41" t="str">
        <f>IF($H37="", "", IF(COUNTIF($AA$11:$AA$131, $H37)&gt;0, 'Application Process'!$AC$4, ""))</f>
        <v/>
      </c>
    </row>
    <row r="38" spans="1:31" x14ac:dyDescent="0.25">
      <c r="A38" s="40"/>
      <c r="B38" s="88" t="str">
        <f>IF($X38="", "", IF(COUNTIF('Application Process'!$I$11:$I$3035, $X38)=0, 'Job Database'!$Y$8, IFERROR(INDEX('Application Process'!$AJ$11:$AJ$3035, MATCH($X38, 'Application Process'!$I$11:$I$3035, 0)), "")))</f>
        <v/>
      </c>
      <c r="C38" s="40"/>
      <c r="D38" s="207"/>
      <c r="E38" s="194"/>
      <c r="F38" s="194"/>
      <c r="G38" s="208"/>
      <c r="H38" s="194"/>
      <c r="I38" s="208"/>
      <c r="J38" s="194"/>
      <c r="K38" s="209"/>
      <c r="L38" s="194"/>
      <c r="M38" s="196"/>
      <c r="N38" s="194"/>
      <c r="O38" s="194"/>
      <c r="P38" s="208"/>
      <c r="Q38" s="194"/>
      <c r="R38" s="210"/>
      <c r="S38" s="211"/>
      <c r="T38" s="193"/>
      <c r="U38" s="40"/>
      <c r="W38" s="41" t="str">
        <f t="shared" si="1"/>
        <v/>
      </c>
      <c r="X38" s="58" t="str">
        <f t="shared" si="2"/>
        <v/>
      </c>
      <c r="Y38" s="58" t="str">
        <f t="shared" si="0"/>
        <v/>
      </c>
      <c r="AA38" s="74" t="str">
        <f>IF('Recruiter Database'!$T38="", "", 'Recruiter Database'!$T38)</f>
        <v/>
      </c>
      <c r="AC38" s="41" t="str">
        <f t="shared" si="3"/>
        <v/>
      </c>
      <c r="AE38" s="41" t="str">
        <f>IF($H38="", "", IF(COUNTIF($AA$11:$AA$131, $H38)&gt;0, 'Application Process'!$AC$4, ""))</f>
        <v/>
      </c>
    </row>
    <row r="39" spans="1:31" x14ac:dyDescent="0.25">
      <c r="A39" s="40"/>
      <c r="B39" s="88" t="str">
        <f>IF($X39="", "", IF(COUNTIF('Application Process'!$I$11:$I$3035, $X39)=0, 'Job Database'!$Y$8, IFERROR(INDEX('Application Process'!$AJ$11:$AJ$3035, MATCH($X39, 'Application Process'!$I$11:$I$3035, 0)), "")))</f>
        <v/>
      </c>
      <c r="C39" s="40"/>
      <c r="D39" s="207"/>
      <c r="E39" s="194"/>
      <c r="F39" s="194"/>
      <c r="G39" s="208"/>
      <c r="H39" s="194"/>
      <c r="I39" s="208"/>
      <c r="J39" s="194"/>
      <c r="K39" s="209"/>
      <c r="L39" s="194"/>
      <c r="M39" s="196"/>
      <c r="N39" s="194"/>
      <c r="O39" s="194"/>
      <c r="P39" s="208"/>
      <c r="Q39" s="194"/>
      <c r="R39" s="210"/>
      <c r="S39" s="211"/>
      <c r="T39" s="193"/>
      <c r="U39" s="40"/>
      <c r="W39" s="41" t="str">
        <f t="shared" si="1"/>
        <v/>
      </c>
      <c r="X39" s="58" t="str">
        <f t="shared" si="2"/>
        <v/>
      </c>
      <c r="Y39" s="58" t="str">
        <f t="shared" si="0"/>
        <v/>
      </c>
      <c r="AA39" s="74" t="str">
        <f>IF('Recruiter Database'!$T39="", "", 'Recruiter Database'!$T39)</f>
        <v/>
      </c>
      <c r="AC39" s="41" t="str">
        <f t="shared" si="3"/>
        <v/>
      </c>
      <c r="AE39" s="41" t="str">
        <f>IF($H39="", "", IF(COUNTIF($AA$11:$AA$131, $H39)&gt;0, 'Application Process'!$AC$4, ""))</f>
        <v/>
      </c>
    </row>
    <row r="40" spans="1:31" x14ac:dyDescent="0.25">
      <c r="A40" s="40"/>
      <c r="B40" s="88" t="str">
        <f>IF($X40="", "", IF(COUNTIF('Application Process'!$I$11:$I$3035, $X40)=0, 'Job Database'!$Y$8, IFERROR(INDEX('Application Process'!$AJ$11:$AJ$3035, MATCH($X40, 'Application Process'!$I$11:$I$3035, 0)), "")))</f>
        <v/>
      </c>
      <c r="C40" s="40"/>
      <c r="D40" s="207"/>
      <c r="E40" s="194"/>
      <c r="F40" s="194"/>
      <c r="G40" s="208"/>
      <c r="H40" s="194"/>
      <c r="I40" s="208"/>
      <c r="J40" s="194"/>
      <c r="K40" s="209"/>
      <c r="L40" s="194"/>
      <c r="M40" s="196"/>
      <c r="N40" s="194"/>
      <c r="O40" s="194"/>
      <c r="P40" s="208"/>
      <c r="Q40" s="194"/>
      <c r="R40" s="210"/>
      <c r="S40" s="211"/>
      <c r="T40" s="193"/>
      <c r="U40" s="40"/>
      <c r="W40" s="41" t="str">
        <f t="shared" si="1"/>
        <v/>
      </c>
      <c r="X40" s="58" t="str">
        <f t="shared" si="2"/>
        <v/>
      </c>
      <c r="Y40" s="58" t="str">
        <f t="shared" si="0"/>
        <v/>
      </c>
      <c r="AA40" s="74" t="str">
        <f>IF('Recruiter Database'!$T40="", "", 'Recruiter Database'!$T40)</f>
        <v/>
      </c>
      <c r="AC40" s="41" t="str">
        <f t="shared" si="3"/>
        <v/>
      </c>
      <c r="AE40" s="41" t="str">
        <f>IF($H40="", "", IF(COUNTIF($AA$11:$AA$131, $H40)&gt;0, 'Application Process'!$AC$4, ""))</f>
        <v/>
      </c>
    </row>
    <row r="41" spans="1:31" x14ac:dyDescent="0.25">
      <c r="A41" s="40"/>
      <c r="B41" s="88" t="str">
        <f>IF($X41="", "", IF(COUNTIF('Application Process'!$I$11:$I$3035, $X41)=0, 'Job Database'!$Y$8, IFERROR(INDEX('Application Process'!$AJ$11:$AJ$3035, MATCH($X41, 'Application Process'!$I$11:$I$3035, 0)), "")))</f>
        <v/>
      </c>
      <c r="C41" s="40"/>
      <c r="D41" s="207"/>
      <c r="E41" s="194"/>
      <c r="F41" s="194"/>
      <c r="G41" s="208"/>
      <c r="H41" s="194"/>
      <c r="I41" s="208"/>
      <c r="J41" s="194"/>
      <c r="K41" s="209"/>
      <c r="L41" s="194"/>
      <c r="M41" s="196"/>
      <c r="N41" s="194"/>
      <c r="O41" s="194"/>
      <c r="P41" s="208"/>
      <c r="Q41" s="194"/>
      <c r="R41" s="210"/>
      <c r="S41" s="211"/>
      <c r="T41" s="193"/>
      <c r="U41" s="40"/>
      <c r="W41" s="41" t="str">
        <f t="shared" si="1"/>
        <v/>
      </c>
      <c r="X41" s="58" t="str">
        <f t="shared" si="2"/>
        <v/>
      </c>
      <c r="Y41" s="58" t="str">
        <f t="shared" si="0"/>
        <v/>
      </c>
      <c r="AA41" s="74" t="str">
        <f>IF('Recruiter Database'!$T41="", "", 'Recruiter Database'!$T41)</f>
        <v/>
      </c>
      <c r="AC41" s="41" t="str">
        <f t="shared" si="3"/>
        <v/>
      </c>
      <c r="AE41" s="41" t="str">
        <f>IF($H41="", "", IF(COUNTIF($AA$11:$AA$131, $H41)&gt;0, 'Application Process'!$AC$4, ""))</f>
        <v/>
      </c>
    </row>
    <row r="42" spans="1:31" x14ac:dyDescent="0.25">
      <c r="A42" s="40"/>
      <c r="B42" s="88" t="str">
        <f>IF($X42="", "", IF(COUNTIF('Application Process'!$I$11:$I$3035, $X42)=0, 'Job Database'!$Y$8, IFERROR(INDEX('Application Process'!$AJ$11:$AJ$3035, MATCH($X42, 'Application Process'!$I$11:$I$3035, 0)), "")))</f>
        <v/>
      </c>
      <c r="C42" s="40"/>
      <c r="D42" s="207"/>
      <c r="E42" s="194"/>
      <c r="F42" s="194"/>
      <c r="G42" s="208"/>
      <c r="H42" s="194"/>
      <c r="I42" s="208"/>
      <c r="J42" s="194"/>
      <c r="K42" s="209"/>
      <c r="L42" s="194"/>
      <c r="M42" s="196"/>
      <c r="N42" s="194"/>
      <c r="O42" s="194"/>
      <c r="P42" s="208"/>
      <c r="Q42" s="194"/>
      <c r="R42" s="210"/>
      <c r="S42" s="211"/>
      <c r="T42" s="193"/>
      <c r="U42" s="40"/>
      <c r="W42" s="41" t="str">
        <f t="shared" si="1"/>
        <v/>
      </c>
      <c r="X42" s="58" t="str">
        <f t="shared" si="2"/>
        <v/>
      </c>
      <c r="Y42" s="58" t="str">
        <f t="shared" si="0"/>
        <v/>
      </c>
      <c r="AA42" s="74" t="str">
        <f>IF('Recruiter Database'!$T42="", "", 'Recruiter Database'!$T42)</f>
        <v/>
      </c>
      <c r="AC42" s="41" t="str">
        <f t="shared" si="3"/>
        <v/>
      </c>
      <c r="AE42" s="41" t="str">
        <f>IF($H42="", "", IF(COUNTIF($AA$11:$AA$131, $H42)&gt;0, 'Application Process'!$AC$4, ""))</f>
        <v/>
      </c>
    </row>
    <row r="43" spans="1:31" x14ac:dyDescent="0.25">
      <c r="A43" s="40"/>
      <c r="B43" s="88" t="str">
        <f>IF($X43="", "", IF(COUNTIF('Application Process'!$I$11:$I$3035, $X43)=0, 'Job Database'!$Y$8, IFERROR(INDEX('Application Process'!$AJ$11:$AJ$3035, MATCH($X43, 'Application Process'!$I$11:$I$3035, 0)), "")))</f>
        <v/>
      </c>
      <c r="C43" s="40"/>
      <c r="D43" s="207"/>
      <c r="E43" s="194"/>
      <c r="F43" s="194"/>
      <c r="G43" s="208"/>
      <c r="H43" s="194"/>
      <c r="I43" s="208"/>
      <c r="J43" s="194"/>
      <c r="K43" s="209"/>
      <c r="L43" s="194"/>
      <c r="M43" s="196"/>
      <c r="N43" s="194"/>
      <c r="O43" s="194"/>
      <c r="P43" s="208"/>
      <c r="Q43" s="194"/>
      <c r="R43" s="210"/>
      <c r="S43" s="211"/>
      <c r="T43" s="193"/>
      <c r="U43" s="40"/>
      <c r="W43" s="41" t="str">
        <f t="shared" si="1"/>
        <v/>
      </c>
      <c r="X43" s="58" t="str">
        <f t="shared" si="2"/>
        <v/>
      </c>
      <c r="Y43" s="58" t="str">
        <f t="shared" si="0"/>
        <v/>
      </c>
      <c r="AA43" s="74" t="str">
        <f>IF('Recruiter Database'!$T43="", "", 'Recruiter Database'!$T43)</f>
        <v/>
      </c>
      <c r="AC43" s="41" t="str">
        <f t="shared" si="3"/>
        <v/>
      </c>
      <c r="AE43" s="41" t="str">
        <f>IF($H43="", "", IF(COUNTIF($AA$11:$AA$131, $H43)&gt;0, 'Application Process'!$AC$4, ""))</f>
        <v/>
      </c>
    </row>
    <row r="44" spans="1:31" x14ac:dyDescent="0.25">
      <c r="A44" s="40"/>
      <c r="B44" s="88" t="str">
        <f>IF($X44="", "", IF(COUNTIF('Application Process'!$I$11:$I$3035, $X44)=0, 'Job Database'!$Y$8, IFERROR(INDEX('Application Process'!$AJ$11:$AJ$3035, MATCH($X44, 'Application Process'!$I$11:$I$3035, 0)), "")))</f>
        <v/>
      </c>
      <c r="C44" s="40"/>
      <c r="D44" s="207"/>
      <c r="E44" s="194"/>
      <c r="F44" s="194"/>
      <c r="G44" s="208"/>
      <c r="H44" s="194"/>
      <c r="I44" s="208"/>
      <c r="J44" s="194"/>
      <c r="K44" s="209"/>
      <c r="L44" s="194"/>
      <c r="M44" s="196"/>
      <c r="N44" s="194"/>
      <c r="O44" s="194"/>
      <c r="P44" s="208"/>
      <c r="Q44" s="194"/>
      <c r="R44" s="210"/>
      <c r="S44" s="211"/>
      <c r="T44" s="193"/>
      <c r="U44" s="40"/>
      <c r="W44" s="41" t="str">
        <f t="shared" si="1"/>
        <v/>
      </c>
      <c r="X44" s="58" t="str">
        <f t="shared" si="2"/>
        <v/>
      </c>
      <c r="Y44" s="58" t="str">
        <f t="shared" si="0"/>
        <v/>
      </c>
      <c r="AA44" s="74" t="str">
        <f>IF('Recruiter Database'!$T44="", "", 'Recruiter Database'!$T44)</f>
        <v/>
      </c>
      <c r="AC44" s="41" t="str">
        <f t="shared" si="3"/>
        <v/>
      </c>
      <c r="AE44" s="41" t="str">
        <f>IF($H44="", "", IF(COUNTIF($AA$11:$AA$131, $H44)&gt;0, 'Application Process'!$AC$4, ""))</f>
        <v/>
      </c>
    </row>
    <row r="45" spans="1:31" x14ac:dyDescent="0.25">
      <c r="A45" s="40"/>
      <c r="B45" s="88" t="str">
        <f>IF($X45="", "", IF(COUNTIF('Application Process'!$I$11:$I$3035, $X45)=0, 'Job Database'!$Y$8, IFERROR(INDEX('Application Process'!$AJ$11:$AJ$3035, MATCH($X45, 'Application Process'!$I$11:$I$3035, 0)), "")))</f>
        <v/>
      </c>
      <c r="C45" s="40"/>
      <c r="D45" s="207"/>
      <c r="E45" s="194"/>
      <c r="F45" s="194"/>
      <c r="G45" s="208"/>
      <c r="H45" s="194"/>
      <c r="I45" s="208"/>
      <c r="J45" s="194"/>
      <c r="K45" s="209"/>
      <c r="L45" s="194"/>
      <c r="M45" s="196"/>
      <c r="N45" s="194"/>
      <c r="O45" s="194"/>
      <c r="P45" s="208"/>
      <c r="Q45" s="194"/>
      <c r="R45" s="210"/>
      <c r="S45" s="211"/>
      <c r="T45" s="193"/>
      <c r="U45" s="40"/>
      <c r="W45" s="41" t="str">
        <f t="shared" si="1"/>
        <v/>
      </c>
      <c r="X45" s="58" t="str">
        <f t="shared" si="2"/>
        <v/>
      </c>
      <c r="Y45" s="58" t="str">
        <f t="shared" si="0"/>
        <v/>
      </c>
      <c r="AA45" s="74" t="str">
        <f>IF('Recruiter Database'!$T45="", "", 'Recruiter Database'!$T45)</f>
        <v/>
      </c>
      <c r="AC45" s="41" t="str">
        <f t="shared" si="3"/>
        <v/>
      </c>
      <c r="AE45" s="41" t="str">
        <f>IF($H45="", "", IF(COUNTIF($AA$11:$AA$131, $H45)&gt;0, 'Application Process'!$AC$4, ""))</f>
        <v/>
      </c>
    </row>
    <row r="46" spans="1:31" x14ac:dyDescent="0.25">
      <c r="A46" s="40"/>
      <c r="B46" s="88" t="str">
        <f>IF($X46="", "", IF(COUNTIF('Application Process'!$I$11:$I$3035, $X46)=0, 'Job Database'!$Y$8, IFERROR(INDEX('Application Process'!$AJ$11:$AJ$3035, MATCH($X46, 'Application Process'!$I$11:$I$3035, 0)), "")))</f>
        <v/>
      </c>
      <c r="C46" s="40"/>
      <c r="D46" s="207"/>
      <c r="E46" s="194"/>
      <c r="F46" s="194"/>
      <c r="G46" s="208"/>
      <c r="H46" s="194"/>
      <c r="I46" s="208"/>
      <c r="J46" s="194"/>
      <c r="K46" s="209"/>
      <c r="L46" s="194"/>
      <c r="M46" s="196"/>
      <c r="N46" s="194"/>
      <c r="O46" s="194"/>
      <c r="P46" s="208"/>
      <c r="Q46" s="194"/>
      <c r="R46" s="210"/>
      <c r="S46" s="211"/>
      <c r="T46" s="193"/>
      <c r="U46" s="40"/>
      <c r="W46" s="41" t="str">
        <f t="shared" si="1"/>
        <v/>
      </c>
      <c r="X46" s="58" t="str">
        <f t="shared" si="2"/>
        <v/>
      </c>
      <c r="Y46" s="58" t="str">
        <f t="shared" si="0"/>
        <v/>
      </c>
      <c r="AA46" s="74" t="str">
        <f>IF('Recruiter Database'!$T46="", "", 'Recruiter Database'!$T46)</f>
        <v/>
      </c>
      <c r="AC46" s="41" t="str">
        <f t="shared" si="3"/>
        <v/>
      </c>
      <c r="AE46" s="41" t="str">
        <f>IF($H46="", "", IF(COUNTIF($AA$11:$AA$131, $H46)&gt;0, 'Application Process'!$AC$4, ""))</f>
        <v/>
      </c>
    </row>
    <row r="47" spans="1:31" x14ac:dyDescent="0.25">
      <c r="A47" s="40"/>
      <c r="B47" s="88" t="str">
        <f>IF($X47="", "", IF(COUNTIF('Application Process'!$I$11:$I$3035, $X47)=0, 'Job Database'!$Y$8, IFERROR(INDEX('Application Process'!$AJ$11:$AJ$3035, MATCH($X47, 'Application Process'!$I$11:$I$3035, 0)), "")))</f>
        <v/>
      </c>
      <c r="C47" s="40"/>
      <c r="D47" s="207"/>
      <c r="E47" s="194"/>
      <c r="F47" s="194"/>
      <c r="G47" s="208"/>
      <c r="H47" s="194"/>
      <c r="I47" s="208"/>
      <c r="J47" s="194"/>
      <c r="K47" s="209"/>
      <c r="L47" s="194"/>
      <c r="M47" s="196"/>
      <c r="N47" s="194"/>
      <c r="O47" s="194"/>
      <c r="P47" s="208"/>
      <c r="Q47" s="194"/>
      <c r="R47" s="210"/>
      <c r="S47" s="211"/>
      <c r="T47" s="193"/>
      <c r="U47" s="40"/>
      <c r="W47" s="41" t="str">
        <f t="shared" si="1"/>
        <v/>
      </c>
      <c r="X47" s="58" t="str">
        <f t="shared" si="2"/>
        <v/>
      </c>
      <c r="Y47" s="58" t="str">
        <f t="shared" si="0"/>
        <v/>
      </c>
      <c r="AA47" s="74" t="str">
        <f>IF('Recruiter Database'!$T47="", "", 'Recruiter Database'!$T47)</f>
        <v/>
      </c>
      <c r="AC47" s="41" t="str">
        <f t="shared" si="3"/>
        <v/>
      </c>
      <c r="AE47" s="41" t="str">
        <f>IF($H47="", "", IF(COUNTIF($AA$11:$AA$131, $H47)&gt;0, 'Application Process'!$AC$4, ""))</f>
        <v/>
      </c>
    </row>
    <row r="48" spans="1:31" x14ac:dyDescent="0.25">
      <c r="A48" s="40"/>
      <c r="B48" s="88" t="str">
        <f>IF($X48="", "", IF(COUNTIF('Application Process'!$I$11:$I$3035, $X48)=0, 'Job Database'!$Y$8, IFERROR(INDEX('Application Process'!$AJ$11:$AJ$3035, MATCH($X48, 'Application Process'!$I$11:$I$3035, 0)), "")))</f>
        <v/>
      </c>
      <c r="C48" s="40"/>
      <c r="D48" s="207"/>
      <c r="E48" s="194"/>
      <c r="F48" s="194"/>
      <c r="G48" s="208"/>
      <c r="H48" s="194"/>
      <c r="I48" s="208"/>
      <c r="J48" s="194"/>
      <c r="K48" s="209"/>
      <c r="L48" s="194"/>
      <c r="M48" s="196"/>
      <c r="N48" s="194"/>
      <c r="O48" s="194"/>
      <c r="P48" s="208"/>
      <c r="Q48" s="194"/>
      <c r="R48" s="210"/>
      <c r="S48" s="211"/>
      <c r="T48" s="193"/>
      <c r="U48" s="40"/>
      <c r="W48" s="41" t="str">
        <f t="shared" si="1"/>
        <v/>
      </c>
      <c r="X48" s="58" t="str">
        <f t="shared" si="2"/>
        <v/>
      </c>
      <c r="Y48" s="58" t="str">
        <f t="shared" si="0"/>
        <v/>
      </c>
      <c r="AA48" s="74" t="str">
        <f>IF('Recruiter Database'!$T48="", "", 'Recruiter Database'!$T48)</f>
        <v/>
      </c>
      <c r="AC48" s="41" t="str">
        <f t="shared" si="3"/>
        <v/>
      </c>
      <c r="AE48" s="41" t="str">
        <f>IF($H48="", "", IF(COUNTIF($AA$11:$AA$131, $H48)&gt;0, 'Application Process'!$AC$4, ""))</f>
        <v/>
      </c>
    </row>
    <row r="49" spans="1:31" x14ac:dyDescent="0.25">
      <c r="A49" s="40"/>
      <c r="B49" s="88" t="str">
        <f>IF($X49="", "", IF(COUNTIF('Application Process'!$I$11:$I$3035, $X49)=0, 'Job Database'!$Y$8, IFERROR(INDEX('Application Process'!$AJ$11:$AJ$3035, MATCH($X49, 'Application Process'!$I$11:$I$3035, 0)), "")))</f>
        <v/>
      </c>
      <c r="C49" s="40"/>
      <c r="D49" s="207"/>
      <c r="E49" s="194"/>
      <c r="F49" s="194"/>
      <c r="G49" s="208"/>
      <c r="H49" s="194"/>
      <c r="I49" s="208"/>
      <c r="J49" s="194"/>
      <c r="K49" s="209"/>
      <c r="L49" s="194"/>
      <c r="M49" s="196"/>
      <c r="N49" s="194"/>
      <c r="O49" s="194"/>
      <c r="P49" s="208"/>
      <c r="Q49" s="194"/>
      <c r="R49" s="210"/>
      <c r="S49" s="211"/>
      <c r="T49" s="193"/>
      <c r="U49" s="40"/>
      <c r="W49" s="41" t="str">
        <f t="shared" si="1"/>
        <v/>
      </c>
      <c r="X49" s="58" t="str">
        <f t="shared" si="2"/>
        <v/>
      </c>
      <c r="Y49" s="58" t="str">
        <f t="shared" si="0"/>
        <v/>
      </c>
      <c r="AA49" s="74" t="str">
        <f>IF('Recruiter Database'!$T49="", "", 'Recruiter Database'!$T49)</f>
        <v/>
      </c>
      <c r="AC49" s="41" t="str">
        <f t="shared" si="3"/>
        <v/>
      </c>
      <c r="AE49" s="41" t="str">
        <f>IF($H49="", "", IF(COUNTIF($AA$11:$AA$131, $H49)&gt;0, 'Application Process'!$AC$4, ""))</f>
        <v/>
      </c>
    </row>
    <row r="50" spans="1:31" x14ac:dyDescent="0.25">
      <c r="A50" s="40"/>
      <c r="B50" s="88" t="str">
        <f>IF($X50="", "", IF(COUNTIF('Application Process'!$I$11:$I$3035, $X50)=0, 'Job Database'!$Y$8, IFERROR(INDEX('Application Process'!$AJ$11:$AJ$3035, MATCH($X50, 'Application Process'!$I$11:$I$3035, 0)), "")))</f>
        <v/>
      </c>
      <c r="C50" s="40"/>
      <c r="D50" s="207"/>
      <c r="E50" s="194"/>
      <c r="F50" s="194"/>
      <c r="G50" s="208"/>
      <c r="H50" s="194"/>
      <c r="I50" s="208"/>
      <c r="J50" s="194"/>
      <c r="K50" s="209"/>
      <c r="L50" s="194"/>
      <c r="M50" s="196"/>
      <c r="N50" s="194"/>
      <c r="O50" s="194"/>
      <c r="P50" s="208"/>
      <c r="Q50" s="194"/>
      <c r="R50" s="210"/>
      <c r="S50" s="211"/>
      <c r="T50" s="193"/>
      <c r="U50" s="40"/>
      <c r="W50" s="41" t="str">
        <f t="shared" si="1"/>
        <v/>
      </c>
      <c r="X50" s="58" t="str">
        <f t="shared" si="2"/>
        <v/>
      </c>
      <c r="Y50" s="58" t="str">
        <f t="shared" si="0"/>
        <v/>
      </c>
      <c r="AA50" s="74" t="str">
        <f>IF('Recruiter Database'!$T50="", "", 'Recruiter Database'!$T50)</f>
        <v/>
      </c>
      <c r="AC50" s="41" t="str">
        <f t="shared" si="3"/>
        <v/>
      </c>
      <c r="AE50" s="41" t="str">
        <f>IF($H50="", "", IF(COUNTIF($AA$11:$AA$131, $H50)&gt;0, 'Application Process'!$AC$4, ""))</f>
        <v/>
      </c>
    </row>
    <row r="51" spans="1:31" x14ac:dyDescent="0.25">
      <c r="A51" s="40"/>
      <c r="B51" s="88" t="str">
        <f>IF($X51="", "", IF(COUNTIF('Application Process'!$I$11:$I$3035, $X51)=0, 'Job Database'!$Y$8, IFERROR(INDEX('Application Process'!$AJ$11:$AJ$3035, MATCH($X51, 'Application Process'!$I$11:$I$3035, 0)), "")))</f>
        <v/>
      </c>
      <c r="C51" s="40"/>
      <c r="D51" s="207"/>
      <c r="E51" s="194"/>
      <c r="F51" s="194"/>
      <c r="G51" s="208"/>
      <c r="H51" s="194"/>
      <c r="I51" s="208"/>
      <c r="J51" s="194"/>
      <c r="K51" s="209"/>
      <c r="L51" s="194"/>
      <c r="M51" s="196"/>
      <c r="N51" s="194"/>
      <c r="O51" s="194"/>
      <c r="P51" s="208"/>
      <c r="Q51" s="194"/>
      <c r="R51" s="210"/>
      <c r="S51" s="211"/>
      <c r="T51" s="193"/>
      <c r="U51" s="40"/>
      <c r="W51" s="41" t="str">
        <f t="shared" si="1"/>
        <v/>
      </c>
      <c r="X51" s="58" t="str">
        <f t="shared" si="2"/>
        <v/>
      </c>
      <c r="Y51" s="58" t="str">
        <f t="shared" si="0"/>
        <v/>
      </c>
      <c r="AA51" s="74" t="str">
        <f>IF('Recruiter Database'!$T51="", "", 'Recruiter Database'!$T51)</f>
        <v/>
      </c>
      <c r="AC51" s="41" t="str">
        <f t="shared" si="3"/>
        <v/>
      </c>
      <c r="AE51" s="41" t="str">
        <f>IF($H51="", "", IF(COUNTIF($AA$11:$AA$131, $H51)&gt;0, 'Application Process'!$AC$4, ""))</f>
        <v/>
      </c>
    </row>
    <row r="52" spans="1:31" x14ac:dyDescent="0.25">
      <c r="A52" s="40"/>
      <c r="B52" s="88" t="str">
        <f>IF($X52="", "", IF(COUNTIF('Application Process'!$I$11:$I$3035, $X52)=0, 'Job Database'!$Y$8, IFERROR(INDEX('Application Process'!$AJ$11:$AJ$3035, MATCH($X52, 'Application Process'!$I$11:$I$3035, 0)), "")))</f>
        <v/>
      </c>
      <c r="C52" s="40"/>
      <c r="D52" s="207"/>
      <c r="E52" s="194"/>
      <c r="F52" s="194"/>
      <c r="G52" s="208"/>
      <c r="H52" s="194"/>
      <c r="I52" s="208"/>
      <c r="J52" s="194"/>
      <c r="K52" s="209"/>
      <c r="L52" s="194"/>
      <c r="M52" s="196"/>
      <c r="N52" s="194"/>
      <c r="O52" s="194"/>
      <c r="P52" s="208"/>
      <c r="Q52" s="194"/>
      <c r="R52" s="210"/>
      <c r="S52" s="211"/>
      <c r="T52" s="193"/>
      <c r="U52" s="40"/>
      <c r="W52" s="41" t="str">
        <f t="shared" si="1"/>
        <v/>
      </c>
      <c r="X52" s="58" t="str">
        <f t="shared" si="2"/>
        <v/>
      </c>
      <c r="Y52" s="58" t="str">
        <f t="shared" si="0"/>
        <v/>
      </c>
      <c r="AA52" s="74" t="str">
        <f>IF('Recruiter Database'!$T52="", "", 'Recruiter Database'!$T52)</f>
        <v/>
      </c>
      <c r="AC52" s="41" t="str">
        <f t="shared" si="3"/>
        <v/>
      </c>
      <c r="AE52" s="41" t="str">
        <f>IF($H52="", "", IF(COUNTIF($AA$11:$AA$131, $H52)&gt;0, 'Application Process'!$AC$4, ""))</f>
        <v/>
      </c>
    </row>
    <row r="53" spans="1:31" x14ac:dyDescent="0.25">
      <c r="A53" s="40"/>
      <c r="B53" s="88" t="str">
        <f>IF($X53="", "", IF(COUNTIF('Application Process'!$I$11:$I$3035, $X53)=0, 'Job Database'!$Y$8, IFERROR(INDEX('Application Process'!$AJ$11:$AJ$3035, MATCH($X53, 'Application Process'!$I$11:$I$3035, 0)), "")))</f>
        <v/>
      </c>
      <c r="C53" s="40"/>
      <c r="D53" s="207"/>
      <c r="E53" s="194"/>
      <c r="F53" s="194"/>
      <c r="G53" s="208"/>
      <c r="H53" s="194"/>
      <c r="I53" s="208"/>
      <c r="J53" s="194"/>
      <c r="K53" s="209"/>
      <c r="L53" s="194"/>
      <c r="M53" s="196"/>
      <c r="N53" s="194"/>
      <c r="O53" s="194"/>
      <c r="P53" s="208"/>
      <c r="Q53" s="194"/>
      <c r="R53" s="210"/>
      <c r="S53" s="211"/>
      <c r="T53" s="193"/>
      <c r="U53" s="40"/>
      <c r="W53" s="41" t="str">
        <f t="shared" si="1"/>
        <v/>
      </c>
      <c r="X53" s="58" t="str">
        <f t="shared" si="2"/>
        <v/>
      </c>
      <c r="Y53" s="58" t="str">
        <f t="shared" si="0"/>
        <v/>
      </c>
      <c r="AA53" s="74" t="str">
        <f>IF('Recruiter Database'!$T53="", "", 'Recruiter Database'!$T53)</f>
        <v/>
      </c>
      <c r="AC53" s="41" t="str">
        <f t="shared" si="3"/>
        <v/>
      </c>
      <c r="AE53" s="41" t="str">
        <f>IF($H53="", "", IF(COUNTIF($AA$11:$AA$131, $H53)&gt;0, 'Application Process'!$AC$4, ""))</f>
        <v/>
      </c>
    </row>
    <row r="54" spans="1:31" x14ac:dyDescent="0.25">
      <c r="A54" s="40"/>
      <c r="B54" s="88" t="str">
        <f>IF($X54="", "", IF(COUNTIF('Application Process'!$I$11:$I$3035, $X54)=0, 'Job Database'!$Y$8, IFERROR(INDEX('Application Process'!$AJ$11:$AJ$3035, MATCH($X54, 'Application Process'!$I$11:$I$3035, 0)), "")))</f>
        <v/>
      </c>
      <c r="C54" s="40"/>
      <c r="D54" s="207"/>
      <c r="E54" s="194"/>
      <c r="F54" s="194"/>
      <c r="G54" s="208"/>
      <c r="H54" s="194"/>
      <c r="I54" s="208"/>
      <c r="J54" s="194"/>
      <c r="K54" s="209"/>
      <c r="L54" s="194"/>
      <c r="M54" s="196"/>
      <c r="N54" s="194"/>
      <c r="O54" s="194"/>
      <c r="P54" s="208"/>
      <c r="Q54" s="194"/>
      <c r="R54" s="210"/>
      <c r="S54" s="211"/>
      <c r="T54" s="193"/>
      <c r="U54" s="40"/>
      <c r="W54" s="41" t="str">
        <f t="shared" si="1"/>
        <v/>
      </c>
      <c r="X54" s="58" t="str">
        <f t="shared" si="2"/>
        <v/>
      </c>
      <c r="Y54" s="58" t="str">
        <f t="shared" si="0"/>
        <v/>
      </c>
      <c r="AA54" s="74" t="str">
        <f>IF('Recruiter Database'!$T54="", "", 'Recruiter Database'!$T54)</f>
        <v/>
      </c>
      <c r="AC54" s="41" t="str">
        <f t="shared" si="3"/>
        <v/>
      </c>
      <c r="AE54" s="41" t="str">
        <f>IF($H54="", "", IF(COUNTIF($AA$11:$AA$131, $H54)&gt;0, 'Application Process'!$AC$4, ""))</f>
        <v/>
      </c>
    </row>
    <row r="55" spans="1:31" x14ac:dyDescent="0.25">
      <c r="A55" s="40"/>
      <c r="B55" s="88" t="str">
        <f>IF($X55="", "", IF(COUNTIF('Application Process'!$I$11:$I$3035, $X55)=0, 'Job Database'!$Y$8, IFERROR(INDEX('Application Process'!$AJ$11:$AJ$3035, MATCH($X55, 'Application Process'!$I$11:$I$3035, 0)), "")))</f>
        <v/>
      </c>
      <c r="C55" s="40"/>
      <c r="D55" s="207"/>
      <c r="E55" s="194"/>
      <c r="F55" s="194"/>
      <c r="G55" s="208"/>
      <c r="H55" s="194"/>
      <c r="I55" s="208"/>
      <c r="J55" s="194"/>
      <c r="K55" s="209"/>
      <c r="L55" s="194"/>
      <c r="M55" s="196"/>
      <c r="N55" s="194"/>
      <c r="O55" s="194"/>
      <c r="P55" s="208"/>
      <c r="Q55" s="194"/>
      <c r="R55" s="210"/>
      <c r="S55" s="211"/>
      <c r="T55" s="193"/>
      <c r="U55" s="40"/>
      <c r="W55" s="41" t="str">
        <f t="shared" si="1"/>
        <v/>
      </c>
      <c r="X55" s="58" t="str">
        <f t="shared" si="2"/>
        <v/>
      </c>
      <c r="Y55" s="58" t="str">
        <f t="shared" si="0"/>
        <v/>
      </c>
      <c r="AA55" s="74" t="str">
        <f>IF('Recruiter Database'!$T55="", "", 'Recruiter Database'!$T55)</f>
        <v/>
      </c>
      <c r="AC55" s="41" t="str">
        <f t="shared" si="3"/>
        <v/>
      </c>
      <c r="AE55" s="41" t="str">
        <f>IF($H55="", "", IF(COUNTIF($AA$11:$AA$131, $H55)&gt;0, 'Application Process'!$AC$4, ""))</f>
        <v/>
      </c>
    </row>
    <row r="56" spans="1:31" x14ac:dyDescent="0.25">
      <c r="A56" s="40"/>
      <c r="B56" s="88" t="str">
        <f>IF($X56="", "", IF(COUNTIF('Application Process'!$I$11:$I$3035, $X56)=0, 'Job Database'!$Y$8, IFERROR(INDEX('Application Process'!$AJ$11:$AJ$3035, MATCH($X56, 'Application Process'!$I$11:$I$3035, 0)), "")))</f>
        <v/>
      </c>
      <c r="C56" s="40"/>
      <c r="D56" s="207"/>
      <c r="E56" s="194"/>
      <c r="F56" s="194"/>
      <c r="G56" s="208"/>
      <c r="H56" s="194"/>
      <c r="I56" s="208"/>
      <c r="J56" s="194"/>
      <c r="K56" s="209"/>
      <c r="L56" s="194"/>
      <c r="M56" s="196"/>
      <c r="N56" s="194"/>
      <c r="O56" s="194"/>
      <c r="P56" s="208"/>
      <c r="Q56" s="194"/>
      <c r="R56" s="210"/>
      <c r="S56" s="211"/>
      <c r="T56" s="193"/>
      <c r="U56" s="40"/>
      <c r="W56" s="41" t="str">
        <f t="shared" si="1"/>
        <v/>
      </c>
      <c r="X56" s="58" t="str">
        <f t="shared" si="2"/>
        <v/>
      </c>
      <c r="Y56" s="58" t="str">
        <f t="shared" si="0"/>
        <v/>
      </c>
      <c r="AA56" s="74" t="str">
        <f>IF('Recruiter Database'!$T56="", "", 'Recruiter Database'!$T56)</f>
        <v/>
      </c>
      <c r="AC56" s="41" t="str">
        <f t="shared" si="3"/>
        <v/>
      </c>
      <c r="AE56" s="41" t="str">
        <f>IF($H56="", "", IF(COUNTIF($AA$11:$AA$131, $H56)&gt;0, 'Application Process'!$AC$4, ""))</f>
        <v/>
      </c>
    </row>
    <row r="57" spans="1:31" x14ac:dyDescent="0.25">
      <c r="A57" s="40"/>
      <c r="B57" s="88" t="str">
        <f>IF($X57="", "", IF(COUNTIF('Application Process'!$I$11:$I$3035, $X57)=0, 'Job Database'!$Y$8, IFERROR(INDEX('Application Process'!$AJ$11:$AJ$3035, MATCH($X57, 'Application Process'!$I$11:$I$3035, 0)), "")))</f>
        <v/>
      </c>
      <c r="C57" s="40"/>
      <c r="D57" s="207"/>
      <c r="E57" s="194"/>
      <c r="F57" s="194"/>
      <c r="G57" s="208"/>
      <c r="H57" s="194"/>
      <c r="I57" s="208"/>
      <c r="J57" s="194"/>
      <c r="K57" s="209"/>
      <c r="L57" s="194"/>
      <c r="M57" s="196"/>
      <c r="N57" s="194"/>
      <c r="O57" s="194"/>
      <c r="P57" s="208"/>
      <c r="Q57" s="194"/>
      <c r="R57" s="210"/>
      <c r="S57" s="211"/>
      <c r="T57" s="193"/>
      <c r="U57" s="40"/>
      <c r="W57" s="41" t="str">
        <f t="shared" si="1"/>
        <v/>
      </c>
      <c r="X57" s="58" t="str">
        <f t="shared" si="2"/>
        <v/>
      </c>
      <c r="Y57" s="58" t="str">
        <f t="shared" si="0"/>
        <v/>
      </c>
      <c r="AA57" s="74" t="str">
        <f>IF('Recruiter Database'!$T57="", "", 'Recruiter Database'!$T57)</f>
        <v/>
      </c>
      <c r="AC57" s="41" t="str">
        <f t="shared" si="3"/>
        <v/>
      </c>
      <c r="AE57" s="41" t="str">
        <f>IF($H57="", "", IF(COUNTIF($AA$11:$AA$131, $H57)&gt;0, 'Application Process'!$AC$4, ""))</f>
        <v/>
      </c>
    </row>
    <row r="58" spans="1:31" x14ac:dyDescent="0.25">
      <c r="A58" s="40"/>
      <c r="B58" s="88" t="str">
        <f>IF($X58="", "", IF(COUNTIF('Application Process'!$I$11:$I$3035, $X58)=0, 'Job Database'!$Y$8, IFERROR(INDEX('Application Process'!$AJ$11:$AJ$3035, MATCH($X58, 'Application Process'!$I$11:$I$3035, 0)), "")))</f>
        <v/>
      </c>
      <c r="C58" s="40"/>
      <c r="D58" s="207"/>
      <c r="E58" s="194"/>
      <c r="F58" s="194"/>
      <c r="G58" s="208"/>
      <c r="H58" s="194"/>
      <c r="I58" s="208"/>
      <c r="J58" s="194"/>
      <c r="K58" s="209"/>
      <c r="L58" s="194"/>
      <c r="M58" s="196"/>
      <c r="N58" s="194"/>
      <c r="O58" s="194"/>
      <c r="P58" s="208"/>
      <c r="Q58" s="194"/>
      <c r="R58" s="210"/>
      <c r="S58" s="211"/>
      <c r="T58" s="193"/>
      <c r="U58" s="40"/>
      <c r="W58" s="41" t="str">
        <f t="shared" si="1"/>
        <v/>
      </c>
      <c r="X58" s="58" t="str">
        <f t="shared" si="2"/>
        <v/>
      </c>
      <c r="Y58" s="58" t="str">
        <f t="shared" si="0"/>
        <v/>
      </c>
      <c r="AA58" s="74" t="str">
        <f>IF('Recruiter Database'!$T58="", "", 'Recruiter Database'!$T58)</f>
        <v/>
      </c>
      <c r="AC58" s="41" t="str">
        <f t="shared" si="3"/>
        <v/>
      </c>
      <c r="AE58" s="41" t="str">
        <f>IF($H58="", "", IF(COUNTIF($AA$11:$AA$131, $H58)&gt;0, 'Application Process'!$AC$4, ""))</f>
        <v/>
      </c>
    </row>
    <row r="59" spans="1:31" x14ac:dyDescent="0.25">
      <c r="A59" s="40"/>
      <c r="B59" s="88" t="str">
        <f>IF($X59="", "", IF(COUNTIF('Application Process'!$I$11:$I$3035, $X59)=0, 'Job Database'!$Y$8, IFERROR(INDEX('Application Process'!$AJ$11:$AJ$3035, MATCH($X59, 'Application Process'!$I$11:$I$3035, 0)), "")))</f>
        <v/>
      </c>
      <c r="C59" s="40"/>
      <c r="D59" s="207"/>
      <c r="E59" s="194"/>
      <c r="F59" s="194"/>
      <c r="G59" s="208"/>
      <c r="H59" s="194"/>
      <c r="I59" s="208"/>
      <c r="J59" s="194"/>
      <c r="K59" s="209"/>
      <c r="L59" s="194"/>
      <c r="M59" s="196"/>
      <c r="N59" s="194"/>
      <c r="O59" s="194"/>
      <c r="P59" s="208"/>
      <c r="Q59" s="194"/>
      <c r="R59" s="210"/>
      <c r="S59" s="211"/>
      <c r="T59" s="193"/>
      <c r="U59" s="40"/>
      <c r="W59" s="41" t="str">
        <f t="shared" si="1"/>
        <v/>
      </c>
      <c r="X59" s="58" t="str">
        <f t="shared" si="2"/>
        <v/>
      </c>
      <c r="Y59" s="58" t="str">
        <f t="shared" si="0"/>
        <v/>
      </c>
      <c r="AA59" s="74" t="str">
        <f>IF('Recruiter Database'!$T59="", "", 'Recruiter Database'!$T59)</f>
        <v/>
      </c>
      <c r="AC59" s="41" t="str">
        <f t="shared" si="3"/>
        <v/>
      </c>
      <c r="AE59" s="41" t="str">
        <f>IF($H59="", "", IF(COUNTIF($AA$11:$AA$131, $H59)&gt;0, 'Application Process'!$AC$4, ""))</f>
        <v/>
      </c>
    </row>
    <row r="60" spans="1:31" x14ac:dyDescent="0.25">
      <c r="A60" s="40"/>
      <c r="B60" s="88" t="str">
        <f>IF($X60="", "", IF(COUNTIF('Application Process'!$I$11:$I$3035, $X60)=0, 'Job Database'!$Y$8, IFERROR(INDEX('Application Process'!$AJ$11:$AJ$3035, MATCH($X60, 'Application Process'!$I$11:$I$3035, 0)), "")))</f>
        <v/>
      </c>
      <c r="C60" s="40"/>
      <c r="D60" s="207"/>
      <c r="E60" s="194"/>
      <c r="F60" s="194"/>
      <c r="G60" s="208"/>
      <c r="H60" s="194"/>
      <c r="I60" s="208"/>
      <c r="J60" s="194"/>
      <c r="K60" s="209"/>
      <c r="L60" s="194"/>
      <c r="M60" s="196"/>
      <c r="N60" s="194"/>
      <c r="O60" s="194"/>
      <c r="P60" s="208"/>
      <c r="Q60" s="194"/>
      <c r="R60" s="210"/>
      <c r="S60" s="211"/>
      <c r="T60" s="193"/>
      <c r="U60" s="40"/>
      <c r="W60" s="41" t="str">
        <f t="shared" si="1"/>
        <v/>
      </c>
      <c r="X60" s="58" t="str">
        <f t="shared" si="2"/>
        <v/>
      </c>
      <c r="Y60" s="58" t="str">
        <f t="shared" si="0"/>
        <v/>
      </c>
      <c r="AA60" s="74" t="str">
        <f>IF('Recruiter Database'!$T60="", "", 'Recruiter Database'!$T60)</f>
        <v/>
      </c>
      <c r="AC60" s="41" t="str">
        <f t="shared" si="3"/>
        <v/>
      </c>
      <c r="AE60" s="41" t="str">
        <f>IF($H60="", "", IF(COUNTIF($AA$11:$AA$131, $H60)&gt;0, 'Application Process'!$AC$4, ""))</f>
        <v/>
      </c>
    </row>
    <row r="61" spans="1:31" x14ac:dyDescent="0.25">
      <c r="A61" s="40"/>
      <c r="B61" s="88" t="str">
        <f>IF($X61="", "", IF(COUNTIF('Application Process'!$I$11:$I$3035, $X61)=0, 'Job Database'!$Y$8, IFERROR(INDEX('Application Process'!$AJ$11:$AJ$3035, MATCH($X61, 'Application Process'!$I$11:$I$3035, 0)), "")))</f>
        <v/>
      </c>
      <c r="C61" s="40"/>
      <c r="D61" s="207"/>
      <c r="E61" s="194"/>
      <c r="F61" s="194"/>
      <c r="G61" s="208"/>
      <c r="H61" s="194"/>
      <c r="I61" s="208"/>
      <c r="J61" s="194"/>
      <c r="K61" s="209"/>
      <c r="L61" s="194"/>
      <c r="M61" s="196"/>
      <c r="N61" s="194"/>
      <c r="O61" s="194"/>
      <c r="P61" s="208"/>
      <c r="Q61" s="194"/>
      <c r="R61" s="210"/>
      <c r="S61" s="211"/>
      <c r="T61" s="193"/>
      <c r="U61" s="40"/>
      <c r="W61" s="41" t="str">
        <f t="shared" si="1"/>
        <v/>
      </c>
      <c r="X61" s="58" t="str">
        <f t="shared" si="2"/>
        <v/>
      </c>
      <c r="Y61" s="58" t="str">
        <f t="shared" si="0"/>
        <v/>
      </c>
      <c r="AA61" s="74" t="str">
        <f>IF('Recruiter Database'!$T61="", "", 'Recruiter Database'!$T61)</f>
        <v/>
      </c>
      <c r="AC61" s="41" t="str">
        <f t="shared" si="3"/>
        <v/>
      </c>
      <c r="AE61" s="41" t="str">
        <f>IF($H61="", "", IF(COUNTIF($AA$11:$AA$131, $H61)&gt;0, 'Application Process'!$AC$4, ""))</f>
        <v/>
      </c>
    </row>
    <row r="62" spans="1:31" x14ac:dyDescent="0.25">
      <c r="A62" s="40"/>
      <c r="B62" s="88" t="str">
        <f>IF($X62="", "", IF(COUNTIF('Application Process'!$I$11:$I$3035, $X62)=0, 'Job Database'!$Y$8, IFERROR(INDEX('Application Process'!$AJ$11:$AJ$3035, MATCH($X62, 'Application Process'!$I$11:$I$3035, 0)), "")))</f>
        <v/>
      </c>
      <c r="C62" s="40"/>
      <c r="D62" s="207"/>
      <c r="E62" s="194"/>
      <c r="F62" s="194"/>
      <c r="G62" s="208"/>
      <c r="H62" s="194"/>
      <c r="I62" s="208"/>
      <c r="J62" s="194"/>
      <c r="K62" s="209"/>
      <c r="L62" s="194"/>
      <c r="M62" s="196"/>
      <c r="N62" s="194"/>
      <c r="O62" s="194"/>
      <c r="P62" s="208"/>
      <c r="Q62" s="194"/>
      <c r="R62" s="210"/>
      <c r="S62" s="211"/>
      <c r="T62" s="193"/>
      <c r="U62" s="40"/>
      <c r="W62" s="41" t="str">
        <f t="shared" si="1"/>
        <v/>
      </c>
      <c r="X62" s="58" t="str">
        <f t="shared" si="2"/>
        <v/>
      </c>
      <c r="Y62" s="58" t="str">
        <f t="shared" si="0"/>
        <v/>
      </c>
      <c r="AA62" s="74" t="str">
        <f>IF('Recruiter Database'!$T62="", "", 'Recruiter Database'!$T62)</f>
        <v/>
      </c>
      <c r="AC62" s="41" t="str">
        <f t="shared" si="3"/>
        <v/>
      </c>
      <c r="AE62" s="41" t="str">
        <f>IF($H62="", "", IF(COUNTIF($AA$11:$AA$131, $H62)&gt;0, 'Application Process'!$AC$4, ""))</f>
        <v/>
      </c>
    </row>
    <row r="63" spans="1:31" x14ac:dyDescent="0.25">
      <c r="A63" s="40"/>
      <c r="B63" s="88" t="str">
        <f>IF($X63="", "", IF(COUNTIF('Application Process'!$I$11:$I$3035, $X63)=0, 'Job Database'!$Y$8, IFERROR(INDEX('Application Process'!$AJ$11:$AJ$3035, MATCH($X63, 'Application Process'!$I$11:$I$3035, 0)), "")))</f>
        <v/>
      </c>
      <c r="C63" s="40"/>
      <c r="D63" s="207"/>
      <c r="E63" s="194"/>
      <c r="F63" s="194"/>
      <c r="G63" s="208"/>
      <c r="H63" s="194"/>
      <c r="I63" s="208"/>
      <c r="J63" s="194"/>
      <c r="K63" s="209"/>
      <c r="L63" s="194"/>
      <c r="M63" s="196"/>
      <c r="N63" s="194"/>
      <c r="O63" s="194"/>
      <c r="P63" s="208"/>
      <c r="Q63" s="194"/>
      <c r="R63" s="210"/>
      <c r="S63" s="211"/>
      <c r="T63" s="193"/>
      <c r="U63" s="40"/>
      <c r="W63" s="41" t="str">
        <f t="shared" si="1"/>
        <v/>
      </c>
      <c r="X63" s="58" t="str">
        <f t="shared" si="2"/>
        <v/>
      </c>
      <c r="Y63" s="58" t="str">
        <f t="shared" si="0"/>
        <v/>
      </c>
      <c r="AA63" s="74" t="str">
        <f>IF('Recruiter Database'!$T63="", "", 'Recruiter Database'!$T63)</f>
        <v/>
      </c>
      <c r="AC63" s="41" t="str">
        <f t="shared" si="3"/>
        <v/>
      </c>
      <c r="AE63" s="41" t="str">
        <f>IF($H63="", "", IF(COUNTIF($AA$11:$AA$131, $H63)&gt;0, 'Application Process'!$AC$4, ""))</f>
        <v/>
      </c>
    </row>
    <row r="64" spans="1:31" x14ac:dyDescent="0.25">
      <c r="A64" s="40"/>
      <c r="B64" s="88" t="str">
        <f>IF($X64="", "", IF(COUNTIF('Application Process'!$I$11:$I$3035, $X64)=0, 'Job Database'!$Y$8, IFERROR(INDEX('Application Process'!$AJ$11:$AJ$3035, MATCH($X64, 'Application Process'!$I$11:$I$3035, 0)), "")))</f>
        <v/>
      </c>
      <c r="C64" s="40"/>
      <c r="D64" s="207"/>
      <c r="E64" s="194"/>
      <c r="F64" s="194"/>
      <c r="G64" s="208"/>
      <c r="H64" s="194"/>
      <c r="I64" s="208"/>
      <c r="J64" s="194"/>
      <c r="K64" s="209"/>
      <c r="L64" s="194"/>
      <c r="M64" s="196"/>
      <c r="N64" s="194"/>
      <c r="O64" s="194"/>
      <c r="P64" s="208"/>
      <c r="Q64" s="194"/>
      <c r="R64" s="210"/>
      <c r="S64" s="211"/>
      <c r="T64" s="193"/>
      <c r="U64" s="40"/>
      <c r="W64" s="41" t="str">
        <f t="shared" si="1"/>
        <v/>
      </c>
      <c r="X64" s="58" t="str">
        <f t="shared" si="2"/>
        <v/>
      </c>
      <c r="Y64" s="58" t="str">
        <f t="shared" si="0"/>
        <v/>
      </c>
      <c r="AA64" s="74" t="str">
        <f>IF('Recruiter Database'!$T64="", "", 'Recruiter Database'!$T64)</f>
        <v/>
      </c>
      <c r="AC64" s="41" t="str">
        <f t="shared" si="3"/>
        <v/>
      </c>
      <c r="AE64" s="41" t="str">
        <f>IF($H64="", "", IF(COUNTIF($AA$11:$AA$131, $H64)&gt;0, 'Application Process'!$AC$4, ""))</f>
        <v/>
      </c>
    </row>
    <row r="65" spans="1:31" x14ac:dyDescent="0.25">
      <c r="A65" s="40"/>
      <c r="B65" s="88" t="str">
        <f>IF($X65="", "", IF(COUNTIF('Application Process'!$I$11:$I$3035, $X65)=0, 'Job Database'!$Y$8, IFERROR(INDEX('Application Process'!$AJ$11:$AJ$3035, MATCH($X65, 'Application Process'!$I$11:$I$3035, 0)), "")))</f>
        <v/>
      </c>
      <c r="C65" s="40"/>
      <c r="D65" s="207"/>
      <c r="E65" s="194"/>
      <c r="F65" s="194"/>
      <c r="G65" s="208"/>
      <c r="H65" s="194"/>
      <c r="I65" s="208"/>
      <c r="J65" s="194"/>
      <c r="K65" s="209"/>
      <c r="L65" s="194"/>
      <c r="M65" s="196"/>
      <c r="N65" s="194"/>
      <c r="O65" s="194"/>
      <c r="P65" s="208"/>
      <c r="Q65" s="194"/>
      <c r="R65" s="210"/>
      <c r="S65" s="211"/>
      <c r="T65" s="193"/>
      <c r="U65" s="40"/>
      <c r="W65" s="41" t="str">
        <f t="shared" si="1"/>
        <v/>
      </c>
      <c r="X65" s="58" t="str">
        <f t="shared" si="2"/>
        <v/>
      </c>
      <c r="Y65" s="58" t="str">
        <f t="shared" si="0"/>
        <v/>
      </c>
      <c r="AA65" s="74" t="str">
        <f>IF('Recruiter Database'!$T65="", "", 'Recruiter Database'!$T65)</f>
        <v/>
      </c>
      <c r="AC65" s="41" t="str">
        <f t="shared" si="3"/>
        <v/>
      </c>
      <c r="AE65" s="41" t="str">
        <f>IF($H65="", "", IF(COUNTIF($AA$11:$AA$131, $H65)&gt;0, 'Application Process'!$AC$4, ""))</f>
        <v/>
      </c>
    </row>
    <row r="66" spans="1:31" x14ac:dyDescent="0.25">
      <c r="A66" s="40"/>
      <c r="B66" s="88" t="str">
        <f>IF($X66="", "", IF(COUNTIF('Application Process'!$I$11:$I$3035, $X66)=0, 'Job Database'!$Y$8, IFERROR(INDEX('Application Process'!$AJ$11:$AJ$3035, MATCH($X66, 'Application Process'!$I$11:$I$3035, 0)), "")))</f>
        <v/>
      </c>
      <c r="C66" s="40"/>
      <c r="D66" s="207"/>
      <c r="E66" s="194"/>
      <c r="F66" s="194"/>
      <c r="G66" s="208"/>
      <c r="H66" s="194"/>
      <c r="I66" s="208"/>
      <c r="J66" s="194"/>
      <c r="K66" s="209"/>
      <c r="L66" s="194"/>
      <c r="M66" s="196"/>
      <c r="N66" s="194"/>
      <c r="O66" s="194"/>
      <c r="P66" s="208"/>
      <c r="Q66" s="194"/>
      <c r="R66" s="210"/>
      <c r="S66" s="211"/>
      <c r="T66" s="193"/>
      <c r="U66" s="40"/>
      <c r="W66" s="41" t="str">
        <f t="shared" si="1"/>
        <v/>
      </c>
      <c r="X66" s="58" t="str">
        <f t="shared" si="2"/>
        <v/>
      </c>
      <c r="Y66" s="58" t="str">
        <f t="shared" si="0"/>
        <v/>
      </c>
      <c r="AA66" s="74" t="str">
        <f>IF('Recruiter Database'!$T66="", "", 'Recruiter Database'!$T66)</f>
        <v/>
      </c>
      <c r="AC66" s="41" t="str">
        <f t="shared" si="3"/>
        <v/>
      </c>
      <c r="AE66" s="41" t="str">
        <f>IF($H66="", "", IF(COUNTIF($AA$11:$AA$131, $H66)&gt;0, 'Application Process'!$AC$4, ""))</f>
        <v/>
      </c>
    </row>
    <row r="67" spans="1:31" x14ac:dyDescent="0.25">
      <c r="A67" s="40"/>
      <c r="B67" s="88" t="str">
        <f>IF($X67="", "", IF(COUNTIF('Application Process'!$I$11:$I$3035, $X67)=0, 'Job Database'!$Y$8, IFERROR(INDEX('Application Process'!$AJ$11:$AJ$3035, MATCH($X67, 'Application Process'!$I$11:$I$3035, 0)), "")))</f>
        <v/>
      </c>
      <c r="C67" s="40"/>
      <c r="D67" s="207"/>
      <c r="E67" s="194"/>
      <c r="F67" s="194"/>
      <c r="G67" s="208"/>
      <c r="H67" s="194"/>
      <c r="I67" s="208"/>
      <c r="J67" s="194"/>
      <c r="K67" s="209"/>
      <c r="L67" s="194"/>
      <c r="M67" s="196"/>
      <c r="N67" s="194"/>
      <c r="O67" s="194"/>
      <c r="P67" s="208"/>
      <c r="Q67" s="194"/>
      <c r="R67" s="210"/>
      <c r="S67" s="211"/>
      <c r="T67" s="193"/>
      <c r="U67" s="40"/>
      <c r="W67" s="41" t="str">
        <f t="shared" si="1"/>
        <v/>
      </c>
      <c r="X67" s="58" t="str">
        <f t="shared" si="2"/>
        <v/>
      </c>
      <c r="Y67" s="58" t="str">
        <f t="shared" si="0"/>
        <v/>
      </c>
      <c r="AA67" s="74" t="str">
        <f>IF('Recruiter Database'!$T67="", "", 'Recruiter Database'!$T67)</f>
        <v/>
      </c>
      <c r="AC67" s="41" t="str">
        <f t="shared" si="3"/>
        <v/>
      </c>
      <c r="AE67" s="41" t="str">
        <f>IF($H67="", "", IF(COUNTIF($AA$11:$AA$131, $H67)&gt;0, 'Application Process'!$AC$4, ""))</f>
        <v/>
      </c>
    </row>
    <row r="68" spans="1:31" x14ac:dyDescent="0.25">
      <c r="A68" s="40"/>
      <c r="B68" s="88" t="str">
        <f>IF($X68="", "", IF(COUNTIF('Application Process'!$I$11:$I$3035, $X68)=0, 'Job Database'!$Y$8, IFERROR(INDEX('Application Process'!$AJ$11:$AJ$3035, MATCH($X68, 'Application Process'!$I$11:$I$3035, 0)), "")))</f>
        <v/>
      </c>
      <c r="C68" s="40"/>
      <c r="D68" s="207"/>
      <c r="E68" s="194"/>
      <c r="F68" s="194"/>
      <c r="G68" s="208"/>
      <c r="H68" s="194"/>
      <c r="I68" s="208"/>
      <c r="J68" s="194"/>
      <c r="K68" s="209"/>
      <c r="L68" s="194"/>
      <c r="M68" s="196"/>
      <c r="N68" s="194"/>
      <c r="O68" s="194"/>
      <c r="P68" s="208"/>
      <c r="Q68" s="194"/>
      <c r="R68" s="210"/>
      <c r="S68" s="211"/>
      <c r="T68" s="193"/>
      <c r="U68" s="40"/>
      <c r="W68" s="41" t="str">
        <f t="shared" si="1"/>
        <v/>
      </c>
      <c r="X68" s="58" t="str">
        <f t="shared" si="2"/>
        <v/>
      </c>
      <c r="Y68" s="58" t="str">
        <f t="shared" si="0"/>
        <v/>
      </c>
      <c r="AA68" s="74" t="str">
        <f>IF('Recruiter Database'!$T68="", "", 'Recruiter Database'!$T68)</f>
        <v/>
      </c>
      <c r="AC68" s="41" t="str">
        <f t="shared" si="3"/>
        <v/>
      </c>
      <c r="AE68" s="41" t="str">
        <f>IF($H68="", "", IF(COUNTIF($AA$11:$AA$131, $H68)&gt;0, 'Application Process'!$AC$4, ""))</f>
        <v/>
      </c>
    </row>
    <row r="69" spans="1:31" x14ac:dyDescent="0.25">
      <c r="A69" s="40"/>
      <c r="B69" s="88" t="str">
        <f>IF($X69="", "", IF(COUNTIF('Application Process'!$I$11:$I$3035, $X69)=0, 'Job Database'!$Y$8, IFERROR(INDEX('Application Process'!$AJ$11:$AJ$3035, MATCH($X69, 'Application Process'!$I$11:$I$3035, 0)), "")))</f>
        <v/>
      </c>
      <c r="C69" s="40"/>
      <c r="D69" s="207"/>
      <c r="E69" s="194"/>
      <c r="F69" s="194"/>
      <c r="G69" s="208"/>
      <c r="H69" s="194"/>
      <c r="I69" s="208"/>
      <c r="J69" s="194"/>
      <c r="K69" s="209"/>
      <c r="L69" s="194"/>
      <c r="M69" s="196"/>
      <c r="N69" s="194"/>
      <c r="O69" s="194"/>
      <c r="P69" s="208"/>
      <c r="Q69" s="194"/>
      <c r="R69" s="210"/>
      <c r="S69" s="211"/>
      <c r="T69" s="193"/>
      <c r="U69" s="40"/>
      <c r="W69" s="41" t="str">
        <f t="shared" si="1"/>
        <v/>
      </c>
      <c r="X69" s="58" t="str">
        <f t="shared" si="2"/>
        <v/>
      </c>
      <c r="Y69" s="58" t="str">
        <f t="shared" si="0"/>
        <v/>
      </c>
      <c r="AA69" s="74" t="str">
        <f>IF('Recruiter Database'!$T69="", "", 'Recruiter Database'!$T69)</f>
        <v/>
      </c>
      <c r="AC69" s="41" t="str">
        <f t="shared" si="3"/>
        <v/>
      </c>
      <c r="AE69" s="41" t="str">
        <f>IF($H69="", "", IF(COUNTIF($AA$11:$AA$131, $H69)&gt;0, 'Application Process'!$AC$4, ""))</f>
        <v/>
      </c>
    </row>
    <row r="70" spans="1:31" x14ac:dyDescent="0.25">
      <c r="A70" s="40"/>
      <c r="B70" s="88" t="str">
        <f>IF($X70="", "", IF(COUNTIF('Application Process'!$I$11:$I$3035, $X70)=0, 'Job Database'!$Y$8, IFERROR(INDEX('Application Process'!$AJ$11:$AJ$3035, MATCH($X70, 'Application Process'!$I$11:$I$3035, 0)), "")))</f>
        <v/>
      </c>
      <c r="C70" s="40"/>
      <c r="D70" s="207"/>
      <c r="E70" s="194"/>
      <c r="F70" s="194"/>
      <c r="G70" s="208"/>
      <c r="H70" s="194"/>
      <c r="I70" s="208"/>
      <c r="J70" s="194"/>
      <c r="K70" s="209"/>
      <c r="L70" s="194"/>
      <c r="M70" s="196"/>
      <c r="N70" s="194"/>
      <c r="O70" s="194"/>
      <c r="P70" s="208"/>
      <c r="Q70" s="194"/>
      <c r="R70" s="210"/>
      <c r="S70" s="211"/>
      <c r="T70" s="193"/>
      <c r="U70" s="40"/>
      <c r="W70" s="41" t="str">
        <f t="shared" si="1"/>
        <v/>
      </c>
      <c r="X70" s="58" t="str">
        <f t="shared" si="2"/>
        <v/>
      </c>
      <c r="Y70" s="58" t="str">
        <f t="shared" si="0"/>
        <v/>
      </c>
      <c r="AA70" s="74" t="str">
        <f>IF('Recruiter Database'!$T70="", "", 'Recruiter Database'!$T70)</f>
        <v/>
      </c>
      <c r="AC70" s="41" t="str">
        <f t="shared" si="3"/>
        <v/>
      </c>
      <c r="AE70" s="41" t="str">
        <f>IF($H70="", "", IF(COUNTIF($AA$11:$AA$131, $H70)&gt;0, 'Application Process'!$AC$4, ""))</f>
        <v/>
      </c>
    </row>
    <row r="71" spans="1:31" x14ac:dyDescent="0.25">
      <c r="A71" s="40"/>
      <c r="B71" s="88" t="str">
        <f>IF($X71="", "", IF(COUNTIF('Application Process'!$I$11:$I$3035, $X71)=0, 'Job Database'!$Y$8, IFERROR(INDEX('Application Process'!$AJ$11:$AJ$3035, MATCH($X71, 'Application Process'!$I$11:$I$3035, 0)), "")))</f>
        <v/>
      </c>
      <c r="C71" s="40"/>
      <c r="D71" s="207"/>
      <c r="E71" s="194"/>
      <c r="F71" s="194"/>
      <c r="G71" s="208"/>
      <c r="H71" s="194"/>
      <c r="I71" s="208"/>
      <c r="J71" s="194"/>
      <c r="K71" s="209"/>
      <c r="L71" s="194"/>
      <c r="M71" s="196"/>
      <c r="N71" s="194"/>
      <c r="O71" s="194"/>
      <c r="P71" s="208"/>
      <c r="Q71" s="194"/>
      <c r="R71" s="210"/>
      <c r="S71" s="211"/>
      <c r="T71" s="193"/>
      <c r="U71" s="40"/>
      <c r="W71" s="41" t="str">
        <f t="shared" si="1"/>
        <v/>
      </c>
      <c r="X71" s="58" t="str">
        <f t="shared" si="2"/>
        <v/>
      </c>
      <c r="Y71" s="58" t="str">
        <f t="shared" si="0"/>
        <v/>
      </c>
      <c r="AA71" s="74" t="str">
        <f>IF('Recruiter Database'!$T71="", "", 'Recruiter Database'!$T71)</f>
        <v/>
      </c>
      <c r="AC71" s="41" t="str">
        <f t="shared" si="3"/>
        <v/>
      </c>
      <c r="AE71" s="41" t="str">
        <f>IF($H71="", "", IF(COUNTIF($AA$11:$AA$131, $H71)&gt;0, 'Application Process'!$AC$4, ""))</f>
        <v/>
      </c>
    </row>
    <row r="72" spans="1:31" x14ac:dyDescent="0.25">
      <c r="A72" s="40"/>
      <c r="B72" s="88" t="str">
        <f>IF($X72="", "", IF(COUNTIF('Application Process'!$I$11:$I$3035, $X72)=0, 'Job Database'!$Y$8, IFERROR(INDEX('Application Process'!$AJ$11:$AJ$3035, MATCH($X72, 'Application Process'!$I$11:$I$3035, 0)), "")))</f>
        <v/>
      </c>
      <c r="C72" s="40"/>
      <c r="D72" s="207"/>
      <c r="E72" s="194"/>
      <c r="F72" s="194"/>
      <c r="G72" s="208"/>
      <c r="H72" s="194"/>
      <c r="I72" s="208"/>
      <c r="J72" s="194"/>
      <c r="K72" s="209"/>
      <c r="L72" s="194"/>
      <c r="M72" s="196"/>
      <c r="N72" s="194"/>
      <c r="O72" s="194"/>
      <c r="P72" s="208"/>
      <c r="Q72" s="194"/>
      <c r="R72" s="210"/>
      <c r="S72" s="211"/>
      <c r="T72" s="193"/>
      <c r="U72" s="40"/>
      <c r="W72" s="41" t="str">
        <f t="shared" si="1"/>
        <v/>
      </c>
      <c r="X72" s="58" t="str">
        <f t="shared" si="2"/>
        <v/>
      </c>
      <c r="Y72" s="58" t="str">
        <f t="shared" si="0"/>
        <v/>
      </c>
      <c r="AA72" s="74" t="str">
        <f>IF('Recruiter Database'!$T72="", "", 'Recruiter Database'!$T72)</f>
        <v/>
      </c>
      <c r="AC72" s="41" t="str">
        <f t="shared" si="3"/>
        <v/>
      </c>
      <c r="AE72" s="41" t="str">
        <f>IF($H72="", "", IF(COUNTIF($AA$11:$AA$131, $H72)&gt;0, 'Application Process'!$AC$4, ""))</f>
        <v/>
      </c>
    </row>
    <row r="73" spans="1:31" x14ac:dyDescent="0.25">
      <c r="A73" s="40"/>
      <c r="B73" s="88" t="str">
        <f>IF($X73="", "", IF(COUNTIF('Application Process'!$I$11:$I$3035, $X73)=0, 'Job Database'!$Y$8, IFERROR(INDEX('Application Process'!$AJ$11:$AJ$3035, MATCH($X73, 'Application Process'!$I$11:$I$3035, 0)), "")))</f>
        <v/>
      </c>
      <c r="C73" s="40"/>
      <c r="D73" s="207"/>
      <c r="E73" s="194"/>
      <c r="F73" s="194"/>
      <c r="G73" s="208"/>
      <c r="H73" s="194"/>
      <c r="I73" s="208"/>
      <c r="J73" s="194"/>
      <c r="K73" s="209"/>
      <c r="L73" s="194"/>
      <c r="M73" s="196"/>
      <c r="N73" s="194"/>
      <c r="O73" s="194"/>
      <c r="P73" s="208"/>
      <c r="Q73" s="194"/>
      <c r="R73" s="210"/>
      <c r="S73" s="211"/>
      <c r="T73" s="193"/>
      <c r="U73" s="40"/>
      <c r="W73" s="41" t="str">
        <f t="shared" si="1"/>
        <v/>
      </c>
      <c r="X73" s="58" t="str">
        <f t="shared" si="2"/>
        <v/>
      </c>
      <c r="Y73" s="58" t="str">
        <f t="shared" si="0"/>
        <v/>
      </c>
      <c r="AA73" s="74" t="str">
        <f>IF('Recruiter Database'!$T73="", "", 'Recruiter Database'!$T73)</f>
        <v/>
      </c>
      <c r="AC73" s="41" t="str">
        <f t="shared" si="3"/>
        <v/>
      </c>
      <c r="AE73" s="41" t="str">
        <f>IF($H73="", "", IF(COUNTIF($AA$11:$AA$131, $H73)&gt;0, 'Application Process'!$AC$4, ""))</f>
        <v/>
      </c>
    </row>
    <row r="74" spans="1:31" x14ac:dyDescent="0.25">
      <c r="A74" s="40"/>
      <c r="B74" s="88" t="str">
        <f>IF($X74="", "", IF(COUNTIF('Application Process'!$I$11:$I$3035, $X74)=0, 'Job Database'!$Y$8, IFERROR(INDEX('Application Process'!$AJ$11:$AJ$3035, MATCH($X74, 'Application Process'!$I$11:$I$3035, 0)), "")))</f>
        <v/>
      </c>
      <c r="C74" s="40"/>
      <c r="D74" s="207"/>
      <c r="E74" s="194"/>
      <c r="F74" s="194"/>
      <c r="G74" s="208"/>
      <c r="H74" s="194"/>
      <c r="I74" s="208"/>
      <c r="J74" s="194"/>
      <c r="K74" s="209"/>
      <c r="L74" s="194"/>
      <c r="M74" s="196"/>
      <c r="N74" s="194"/>
      <c r="O74" s="194"/>
      <c r="P74" s="208"/>
      <c r="Q74" s="194"/>
      <c r="R74" s="210"/>
      <c r="S74" s="211"/>
      <c r="T74" s="193"/>
      <c r="U74" s="40"/>
      <c r="W74" s="41" t="str">
        <f t="shared" si="1"/>
        <v/>
      </c>
      <c r="X74" s="58" t="str">
        <f t="shared" si="2"/>
        <v/>
      </c>
      <c r="Y74" s="58" t="str">
        <f t="shared" si="0"/>
        <v/>
      </c>
      <c r="AA74" s="74" t="str">
        <f>IF('Recruiter Database'!$T74="", "", 'Recruiter Database'!$T74)</f>
        <v/>
      </c>
      <c r="AC74" s="41" t="str">
        <f t="shared" si="3"/>
        <v/>
      </c>
      <c r="AE74" s="41" t="str">
        <f>IF($H74="", "", IF(COUNTIF($AA$11:$AA$131, $H74)&gt;0, 'Application Process'!$AC$4, ""))</f>
        <v/>
      </c>
    </row>
    <row r="75" spans="1:31" x14ac:dyDescent="0.25">
      <c r="A75" s="40"/>
      <c r="B75" s="88" t="str">
        <f>IF($X75="", "", IF(COUNTIF('Application Process'!$I$11:$I$3035, $X75)=0, 'Job Database'!$Y$8, IFERROR(INDEX('Application Process'!$AJ$11:$AJ$3035, MATCH($X75, 'Application Process'!$I$11:$I$3035, 0)), "")))</f>
        <v/>
      </c>
      <c r="C75" s="40"/>
      <c r="D75" s="207"/>
      <c r="E75" s="194"/>
      <c r="F75" s="194"/>
      <c r="G75" s="208"/>
      <c r="H75" s="194"/>
      <c r="I75" s="208"/>
      <c r="J75" s="194"/>
      <c r="K75" s="209"/>
      <c r="L75" s="194"/>
      <c r="M75" s="196"/>
      <c r="N75" s="194"/>
      <c r="O75" s="194"/>
      <c r="P75" s="208"/>
      <c r="Q75" s="194"/>
      <c r="R75" s="210"/>
      <c r="S75" s="211"/>
      <c r="T75" s="193"/>
      <c r="U75" s="40"/>
      <c r="W75" s="41" t="str">
        <f t="shared" si="1"/>
        <v/>
      </c>
      <c r="X75" s="58" t="str">
        <f t="shared" si="2"/>
        <v/>
      </c>
      <c r="Y75" s="58" t="str">
        <f t="shared" ref="Y75:Y138" si="4">IF($H75="", "", CONCATENATE($H75, " - ", $B75))</f>
        <v/>
      </c>
      <c r="AA75" s="74" t="str">
        <f>IF('Recruiter Database'!$T75="", "", 'Recruiter Database'!$T75)</f>
        <v/>
      </c>
      <c r="AC75" s="41" t="str">
        <f t="shared" si="3"/>
        <v/>
      </c>
      <c r="AE75" s="41" t="str">
        <f>IF($H75="", "", IF(COUNTIF($AA$11:$AA$131, $H75)&gt;0, 'Application Process'!$AC$4, ""))</f>
        <v/>
      </c>
    </row>
    <row r="76" spans="1:31" x14ac:dyDescent="0.25">
      <c r="A76" s="40"/>
      <c r="B76" s="88" t="str">
        <f>IF($X76="", "", IF(COUNTIF('Application Process'!$I$11:$I$3035, $X76)=0, 'Job Database'!$Y$8, IFERROR(INDEX('Application Process'!$AJ$11:$AJ$3035, MATCH($X76, 'Application Process'!$I$11:$I$3035, 0)), "")))</f>
        <v/>
      </c>
      <c r="C76" s="40"/>
      <c r="D76" s="207"/>
      <c r="E76" s="194"/>
      <c r="F76" s="194"/>
      <c r="G76" s="208"/>
      <c r="H76" s="194"/>
      <c r="I76" s="208"/>
      <c r="J76" s="194"/>
      <c r="K76" s="209"/>
      <c r="L76" s="194"/>
      <c r="M76" s="196"/>
      <c r="N76" s="194"/>
      <c r="O76" s="194"/>
      <c r="P76" s="208"/>
      <c r="Q76" s="194"/>
      <c r="R76" s="210"/>
      <c r="S76" s="211"/>
      <c r="T76" s="193"/>
      <c r="U76" s="40"/>
      <c r="W76" s="41" t="str">
        <f t="shared" ref="W76:W139" si="5">IF($D76="", "", IF(COUNTIF($D$11:$D$3035, $D76)&gt;1, "X", ""))</f>
        <v/>
      </c>
      <c r="X76" s="58" t="str">
        <f t="shared" ref="X76:X139" si="6">IF($D76="", "", CONCATENATE(D76, IF(E76="", "", " - "), IF(E76="", "", E76), IF(F76="", "", " - "), IF(F76="", "", F76)))</f>
        <v/>
      </c>
      <c r="Y76" s="58" t="str">
        <f t="shared" si="4"/>
        <v/>
      </c>
      <c r="AA76" s="74" t="str">
        <f>IF('Recruiter Database'!$T76="", "", 'Recruiter Database'!$T76)</f>
        <v/>
      </c>
      <c r="AC76" s="41" t="str">
        <f t="shared" ref="AC76:AC139" si="7">IF($H76="", "", IF(COUNTIF($AA$11:$AA$131, $H76)=0, "X", ""))</f>
        <v/>
      </c>
      <c r="AE76" s="41" t="str">
        <f>IF($H76="", "", IF(COUNTIF($AA$11:$AA$131, $H76)&gt;0, 'Application Process'!$AC$4, ""))</f>
        <v/>
      </c>
    </row>
    <row r="77" spans="1:31" x14ac:dyDescent="0.25">
      <c r="A77" s="40"/>
      <c r="B77" s="88" t="str">
        <f>IF($X77="", "", IF(COUNTIF('Application Process'!$I$11:$I$3035, $X77)=0, 'Job Database'!$Y$8, IFERROR(INDEX('Application Process'!$AJ$11:$AJ$3035, MATCH($X77, 'Application Process'!$I$11:$I$3035, 0)), "")))</f>
        <v/>
      </c>
      <c r="C77" s="40"/>
      <c r="D77" s="207"/>
      <c r="E77" s="194"/>
      <c r="F77" s="194"/>
      <c r="G77" s="208"/>
      <c r="H77" s="194"/>
      <c r="I77" s="208"/>
      <c r="J77" s="194"/>
      <c r="K77" s="209"/>
      <c r="L77" s="194"/>
      <c r="M77" s="196"/>
      <c r="N77" s="194"/>
      <c r="O77" s="194"/>
      <c r="P77" s="208"/>
      <c r="Q77" s="194"/>
      <c r="R77" s="210"/>
      <c r="S77" s="211"/>
      <c r="T77" s="193"/>
      <c r="U77" s="40"/>
      <c r="W77" s="41" t="str">
        <f t="shared" si="5"/>
        <v/>
      </c>
      <c r="X77" s="58" t="str">
        <f t="shared" si="6"/>
        <v/>
      </c>
      <c r="Y77" s="58" t="str">
        <f t="shared" si="4"/>
        <v/>
      </c>
      <c r="AA77" s="74" t="str">
        <f>IF('Recruiter Database'!$T77="", "", 'Recruiter Database'!$T77)</f>
        <v/>
      </c>
      <c r="AC77" s="41" t="str">
        <f t="shared" si="7"/>
        <v/>
      </c>
      <c r="AE77" s="41" t="str">
        <f>IF($H77="", "", IF(COUNTIF($AA$11:$AA$131, $H77)&gt;0, 'Application Process'!$AC$4, ""))</f>
        <v/>
      </c>
    </row>
    <row r="78" spans="1:31" x14ac:dyDescent="0.25">
      <c r="A78" s="40"/>
      <c r="B78" s="88" t="str">
        <f>IF($X78="", "", IF(COUNTIF('Application Process'!$I$11:$I$3035, $X78)=0, 'Job Database'!$Y$8, IFERROR(INDEX('Application Process'!$AJ$11:$AJ$3035, MATCH($X78, 'Application Process'!$I$11:$I$3035, 0)), "")))</f>
        <v/>
      </c>
      <c r="C78" s="40"/>
      <c r="D78" s="207"/>
      <c r="E78" s="194"/>
      <c r="F78" s="194"/>
      <c r="G78" s="208"/>
      <c r="H78" s="194"/>
      <c r="I78" s="208"/>
      <c r="J78" s="194"/>
      <c r="K78" s="209"/>
      <c r="L78" s="194"/>
      <c r="M78" s="196"/>
      <c r="N78" s="194"/>
      <c r="O78" s="194"/>
      <c r="P78" s="208"/>
      <c r="Q78" s="194"/>
      <c r="R78" s="210"/>
      <c r="S78" s="211"/>
      <c r="T78" s="193"/>
      <c r="U78" s="40"/>
      <c r="W78" s="41" t="str">
        <f t="shared" si="5"/>
        <v/>
      </c>
      <c r="X78" s="58" t="str">
        <f t="shared" si="6"/>
        <v/>
      </c>
      <c r="Y78" s="58" t="str">
        <f t="shared" si="4"/>
        <v/>
      </c>
      <c r="AA78" s="74" t="str">
        <f>IF('Recruiter Database'!$T78="", "", 'Recruiter Database'!$T78)</f>
        <v/>
      </c>
      <c r="AC78" s="41" t="str">
        <f t="shared" si="7"/>
        <v/>
      </c>
      <c r="AE78" s="41" t="str">
        <f>IF($H78="", "", IF(COUNTIF($AA$11:$AA$131, $H78)&gt;0, 'Application Process'!$AC$4, ""))</f>
        <v/>
      </c>
    </row>
    <row r="79" spans="1:31" x14ac:dyDescent="0.25">
      <c r="A79" s="40"/>
      <c r="B79" s="88" t="str">
        <f>IF($X79="", "", IF(COUNTIF('Application Process'!$I$11:$I$3035, $X79)=0, 'Job Database'!$Y$8, IFERROR(INDEX('Application Process'!$AJ$11:$AJ$3035, MATCH($X79, 'Application Process'!$I$11:$I$3035, 0)), "")))</f>
        <v/>
      </c>
      <c r="C79" s="40"/>
      <c r="D79" s="207"/>
      <c r="E79" s="194"/>
      <c r="F79" s="194"/>
      <c r="G79" s="208"/>
      <c r="H79" s="194"/>
      <c r="I79" s="208"/>
      <c r="J79" s="194"/>
      <c r="K79" s="209"/>
      <c r="L79" s="194"/>
      <c r="M79" s="196"/>
      <c r="N79" s="194"/>
      <c r="O79" s="194"/>
      <c r="P79" s="208"/>
      <c r="Q79" s="194"/>
      <c r="R79" s="210"/>
      <c r="S79" s="211"/>
      <c r="T79" s="193"/>
      <c r="U79" s="40"/>
      <c r="W79" s="41" t="str">
        <f t="shared" si="5"/>
        <v/>
      </c>
      <c r="X79" s="58" t="str">
        <f t="shared" si="6"/>
        <v/>
      </c>
      <c r="Y79" s="58" t="str">
        <f t="shared" si="4"/>
        <v/>
      </c>
      <c r="AA79" s="74" t="str">
        <f>IF('Recruiter Database'!$T79="", "", 'Recruiter Database'!$T79)</f>
        <v/>
      </c>
      <c r="AC79" s="41" t="str">
        <f t="shared" si="7"/>
        <v/>
      </c>
      <c r="AE79" s="41" t="str">
        <f>IF($H79="", "", IF(COUNTIF($AA$11:$AA$131, $H79)&gt;0, 'Application Process'!$AC$4, ""))</f>
        <v/>
      </c>
    </row>
    <row r="80" spans="1:31" x14ac:dyDescent="0.25">
      <c r="A80" s="40"/>
      <c r="B80" s="88" t="str">
        <f>IF($X80="", "", IF(COUNTIF('Application Process'!$I$11:$I$3035, $X80)=0, 'Job Database'!$Y$8, IFERROR(INDEX('Application Process'!$AJ$11:$AJ$3035, MATCH($X80, 'Application Process'!$I$11:$I$3035, 0)), "")))</f>
        <v/>
      </c>
      <c r="C80" s="40"/>
      <c r="D80" s="207"/>
      <c r="E80" s="194"/>
      <c r="F80" s="194"/>
      <c r="G80" s="208"/>
      <c r="H80" s="194"/>
      <c r="I80" s="208"/>
      <c r="J80" s="194"/>
      <c r="K80" s="209"/>
      <c r="L80" s="194"/>
      <c r="M80" s="196"/>
      <c r="N80" s="194"/>
      <c r="O80" s="194"/>
      <c r="P80" s="208"/>
      <c r="Q80" s="194"/>
      <c r="R80" s="210"/>
      <c r="S80" s="211"/>
      <c r="T80" s="193"/>
      <c r="U80" s="40"/>
      <c r="W80" s="41" t="str">
        <f t="shared" si="5"/>
        <v/>
      </c>
      <c r="X80" s="58" t="str">
        <f t="shared" si="6"/>
        <v/>
      </c>
      <c r="Y80" s="58" t="str">
        <f t="shared" si="4"/>
        <v/>
      </c>
      <c r="AA80" s="74" t="str">
        <f>IF('Recruiter Database'!$T80="", "", 'Recruiter Database'!$T80)</f>
        <v/>
      </c>
      <c r="AC80" s="41" t="str">
        <f t="shared" si="7"/>
        <v/>
      </c>
      <c r="AE80" s="41" t="str">
        <f>IF($H80="", "", IF(COUNTIF($AA$11:$AA$131, $H80)&gt;0, 'Application Process'!$AC$4, ""))</f>
        <v/>
      </c>
    </row>
    <row r="81" spans="1:31" x14ac:dyDescent="0.25">
      <c r="A81" s="40"/>
      <c r="B81" s="88" t="str">
        <f>IF($X81="", "", IF(COUNTIF('Application Process'!$I$11:$I$3035, $X81)=0, 'Job Database'!$Y$8, IFERROR(INDEX('Application Process'!$AJ$11:$AJ$3035, MATCH($X81, 'Application Process'!$I$11:$I$3035, 0)), "")))</f>
        <v/>
      </c>
      <c r="C81" s="40"/>
      <c r="D81" s="207"/>
      <c r="E81" s="194"/>
      <c r="F81" s="194"/>
      <c r="G81" s="208"/>
      <c r="H81" s="194"/>
      <c r="I81" s="208"/>
      <c r="J81" s="194"/>
      <c r="K81" s="209"/>
      <c r="L81" s="194"/>
      <c r="M81" s="196"/>
      <c r="N81" s="194"/>
      <c r="O81" s="194"/>
      <c r="P81" s="208"/>
      <c r="Q81" s="194"/>
      <c r="R81" s="210"/>
      <c r="S81" s="211"/>
      <c r="T81" s="193"/>
      <c r="U81" s="40"/>
      <c r="W81" s="41" t="str">
        <f t="shared" si="5"/>
        <v/>
      </c>
      <c r="X81" s="58" t="str">
        <f t="shared" si="6"/>
        <v/>
      </c>
      <c r="Y81" s="58" t="str">
        <f t="shared" si="4"/>
        <v/>
      </c>
      <c r="AA81" s="74" t="str">
        <f>IF('Recruiter Database'!$T81="", "", 'Recruiter Database'!$T81)</f>
        <v/>
      </c>
      <c r="AC81" s="41" t="str">
        <f t="shared" si="7"/>
        <v/>
      </c>
      <c r="AE81" s="41" t="str">
        <f>IF($H81="", "", IF(COUNTIF($AA$11:$AA$131, $H81)&gt;0, 'Application Process'!$AC$4, ""))</f>
        <v/>
      </c>
    </row>
    <row r="82" spans="1:31" x14ac:dyDescent="0.25">
      <c r="A82" s="40"/>
      <c r="B82" s="88" t="str">
        <f>IF($X82="", "", IF(COUNTIF('Application Process'!$I$11:$I$3035, $X82)=0, 'Job Database'!$Y$8, IFERROR(INDEX('Application Process'!$AJ$11:$AJ$3035, MATCH($X82, 'Application Process'!$I$11:$I$3035, 0)), "")))</f>
        <v/>
      </c>
      <c r="C82" s="40"/>
      <c r="D82" s="207"/>
      <c r="E82" s="194"/>
      <c r="F82" s="194"/>
      <c r="G82" s="208"/>
      <c r="H82" s="194"/>
      <c r="I82" s="208"/>
      <c r="J82" s="194"/>
      <c r="K82" s="209"/>
      <c r="L82" s="194"/>
      <c r="M82" s="196"/>
      <c r="N82" s="194"/>
      <c r="O82" s="194"/>
      <c r="P82" s="208"/>
      <c r="Q82" s="194"/>
      <c r="R82" s="210"/>
      <c r="S82" s="211"/>
      <c r="T82" s="193"/>
      <c r="U82" s="40"/>
      <c r="W82" s="41" t="str">
        <f t="shared" si="5"/>
        <v/>
      </c>
      <c r="X82" s="58" t="str">
        <f t="shared" si="6"/>
        <v/>
      </c>
      <c r="Y82" s="58" t="str">
        <f t="shared" si="4"/>
        <v/>
      </c>
      <c r="AA82" s="74" t="str">
        <f>IF('Recruiter Database'!$T82="", "", 'Recruiter Database'!$T82)</f>
        <v/>
      </c>
      <c r="AC82" s="41" t="str">
        <f t="shared" si="7"/>
        <v/>
      </c>
      <c r="AE82" s="41" t="str">
        <f>IF($H82="", "", IF(COUNTIF($AA$11:$AA$131, $H82)&gt;0, 'Application Process'!$AC$4, ""))</f>
        <v/>
      </c>
    </row>
    <row r="83" spans="1:31" x14ac:dyDescent="0.25">
      <c r="A83" s="40"/>
      <c r="B83" s="88" t="str">
        <f>IF($X83="", "", IF(COUNTIF('Application Process'!$I$11:$I$3035, $X83)=0, 'Job Database'!$Y$8, IFERROR(INDEX('Application Process'!$AJ$11:$AJ$3035, MATCH($X83, 'Application Process'!$I$11:$I$3035, 0)), "")))</f>
        <v/>
      </c>
      <c r="C83" s="40"/>
      <c r="D83" s="207"/>
      <c r="E83" s="194"/>
      <c r="F83" s="194"/>
      <c r="G83" s="208"/>
      <c r="H83" s="194"/>
      <c r="I83" s="208"/>
      <c r="J83" s="194"/>
      <c r="K83" s="209"/>
      <c r="L83" s="194"/>
      <c r="M83" s="196"/>
      <c r="N83" s="194"/>
      <c r="O83" s="194"/>
      <c r="P83" s="208"/>
      <c r="Q83" s="194"/>
      <c r="R83" s="210"/>
      <c r="S83" s="211"/>
      <c r="T83" s="193"/>
      <c r="U83" s="40"/>
      <c r="W83" s="41" t="str">
        <f t="shared" si="5"/>
        <v/>
      </c>
      <c r="X83" s="58" t="str">
        <f t="shared" si="6"/>
        <v/>
      </c>
      <c r="Y83" s="58" t="str">
        <f t="shared" si="4"/>
        <v/>
      </c>
      <c r="AA83" s="74" t="str">
        <f>IF('Recruiter Database'!$T83="", "", 'Recruiter Database'!$T83)</f>
        <v/>
      </c>
      <c r="AC83" s="41" t="str">
        <f t="shared" si="7"/>
        <v/>
      </c>
      <c r="AE83" s="41" t="str">
        <f>IF($H83="", "", IF(COUNTIF($AA$11:$AA$131, $H83)&gt;0, 'Application Process'!$AC$4, ""))</f>
        <v/>
      </c>
    </row>
    <row r="84" spans="1:31" x14ac:dyDescent="0.25">
      <c r="A84" s="40"/>
      <c r="B84" s="88" t="str">
        <f>IF($X84="", "", IF(COUNTIF('Application Process'!$I$11:$I$3035, $X84)=0, 'Job Database'!$Y$8, IFERROR(INDEX('Application Process'!$AJ$11:$AJ$3035, MATCH($X84, 'Application Process'!$I$11:$I$3035, 0)), "")))</f>
        <v/>
      </c>
      <c r="C84" s="40"/>
      <c r="D84" s="207"/>
      <c r="E84" s="194"/>
      <c r="F84" s="194"/>
      <c r="G84" s="208"/>
      <c r="H84" s="194"/>
      <c r="I84" s="208"/>
      <c r="J84" s="194"/>
      <c r="K84" s="209"/>
      <c r="L84" s="194"/>
      <c r="M84" s="196"/>
      <c r="N84" s="194"/>
      <c r="O84" s="194"/>
      <c r="P84" s="208"/>
      <c r="Q84" s="194"/>
      <c r="R84" s="210"/>
      <c r="S84" s="211"/>
      <c r="T84" s="193"/>
      <c r="U84" s="40"/>
      <c r="W84" s="41" t="str">
        <f t="shared" si="5"/>
        <v/>
      </c>
      <c r="X84" s="58" t="str">
        <f t="shared" si="6"/>
        <v/>
      </c>
      <c r="Y84" s="58" t="str">
        <f t="shared" si="4"/>
        <v/>
      </c>
      <c r="AA84" s="74" t="str">
        <f>IF('Recruiter Database'!$T84="", "", 'Recruiter Database'!$T84)</f>
        <v/>
      </c>
      <c r="AC84" s="41" t="str">
        <f t="shared" si="7"/>
        <v/>
      </c>
      <c r="AE84" s="41" t="str">
        <f>IF($H84="", "", IF(COUNTIF($AA$11:$AA$131, $H84)&gt;0, 'Application Process'!$AC$4, ""))</f>
        <v/>
      </c>
    </row>
    <row r="85" spans="1:31" x14ac:dyDescent="0.25">
      <c r="A85" s="40"/>
      <c r="B85" s="88" t="str">
        <f>IF($X85="", "", IF(COUNTIF('Application Process'!$I$11:$I$3035, $X85)=0, 'Job Database'!$Y$8, IFERROR(INDEX('Application Process'!$AJ$11:$AJ$3035, MATCH($X85, 'Application Process'!$I$11:$I$3035, 0)), "")))</f>
        <v/>
      </c>
      <c r="C85" s="40"/>
      <c r="D85" s="207"/>
      <c r="E85" s="194"/>
      <c r="F85" s="194"/>
      <c r="G85" s="208"/>
      <c r="H85" s="194"/>
      <c r="I85" s="208"/>
      <c r="J85" s="194"/>
      <c r="K85" s="209"/>
      <c r="L85" s="194"/>
      <c r="M85" s="196"/>
      <c r="N85" s="194"/>
      <c r="O85" s="194"/>
      <c r="P85" s="208"/>
      <c r="Q85" s="194"/>
      <c r="R85" s="210"/>
      <c r="S85" s="211"/>
      <c r="T85" s="193"/>
      <c r="U85" s="40"/>
      <c r="W85" s="41" t="str">
        <f t="shared" si="5"/>
        <v/>
      </c>
      <c r="X85" s="58" t="str">
        <f t="shared" si="6"/>
        <v/>
      </c>
      <c r="Y85" s="58" t="str">
        <f t="shared" si="4"/>
        <v/>
      </c>
      <c r="AA85" s="74" t="str">
        <f>IF('Recruiter Database'!$T85="", "", 'Recruiter Database'!$T85)</f>
        <v/>
      </c>
      <c r="AC85" s="41" t="str">
        <f t="shared" si="7"/>
        <v/>
      </c>
      <c r="AE85" s="41" t="str">
        <f>IF($H85="", "", IF(COUNTIF($AA$11:$AA$131, $H85)&gt;0, 'Application Process'!$AC$4, ""))</f>
        <v/>
      </c>
    </row>
    <row r="86" spans="1:31" x14ac:dyDescent="0.25">
      <c r="A86" s="40"/>
      <c r="B86" s="88" t="str">
        <f>IF($X86="", "", IF(COUNTIF('Application Process'!$I$11:$I$3035, $X86)=0, 'Job Database'!$Y$8, IFERROR(INDEX('Application Process'!$AJ$11:$AJ$3035, MATCH($X86, 'Application Process'!$I$11:$I$3035, 0)), "")))</f>
        <v/>
      </c>
      <c r="C86" s="40"/>
      <c r="D86" s="207"/>
      <c r="E86" s="194"/>
      <c r="F86" s="194"/>
      <c r="G86" s="208"/>
      <c r="H86" s="194"/>
      <c r="I86" s="208"/>
      <c r="J86" s="194"/>
      <c r="K86" s="209"/>
      <c r="L86" s="194"/>
      <c r="M86" s="196"/>
      <c r="N86" s="194"/>
      <c r="O86" s="194"/>
      <c r="P86" s="208"/>
      <c r="Q86" s="194"/>
      <c r="R86" s="210"/>
      <c r="S86" s="211"/>
      <c r="T86" s="193"/>
      <c r="U86" s="40"/>
      <c r="W86" s="41" t="str">
        <f t="shared" si="5"/>
        <v/>
      </c>
      <c r="X86" s="58" t="str">
        <f t="shared" si="6"/>
        <v/>
      </c>
      <c r="Y86" s="58" t="str">
        <f t="shared" si="4"/>
        <v/>
      </c>
      <c r="AA86" s="74" t="str">
        <f>IF('Recruiter Database'!$T86="", "", 'Recruiter Database'!$T86)</f>
        <v/>
      </c>
      <c r="AC86" s="41" t="str">
        <f t="shared" si="7"/>
        <v/>
      </c>
      <c r="AE86" s="41" t="str">
        <f>IF($H86="", "", IF(COUNTIF($AA$11:$AA$131, $H86)&gt;0, 'Application Process'!$AC$4, ""))</f>
        <v/>
      </c>
    </row>
    <row r="87" spans="1:31" x14ac:dyDescent="0.25">
      <c r="A87" s="40"/>
      <c r="B87" s="88" t="str">
        <f>IF($X87="", "", IF(COUNTIF('Application Process'!$I$11:$I$3035, $X87)=0, 'Job Database'!$Y$8, IFERROR(INDEX('Application Process'!$AJ$11:$AJ$3035, MATCH($X87, 'Application Process'!$I$11:$I$3035, 0)), "")))</f>
        <v/>
      </c>
      <c r="C87" s="40"/>
      <c r="D87" s="207"/>
      <c r="E87" s="194"/>
      <c r="F87" s="194"/>
      <c r="G87" s="208"/>
      <c r="H87" s="194"/>
      <c r="I87" s="208"/>
      <c r="J87" s="194"/>
      <c r="K87" s="209"/>
      <c r="L87" s="194"/>
      <c r="M87" s="196"/>
      <c r="N87" s="194"/>
      <c r="O87" s="194"/>
      <c r="P87" s="208"/>
      <c r="Q87" s="194"/>
      <c r="R87" s="210"/>
      <c r="S87" s="211"/>
      <c r="T87" s="193"/>
      <c r="U87" s="40"/>
      <c r="W87" s="41" t="str">
        <f t="shared" si="5"/>
        <v/>
      </c>
      <c r="X87" s="58" t="str">
        <f t="shared" si="6"/>
        <v/>
      </c>
      <c r="Y87" s="58" t="str">
        <f t="shared" si="4"/>
        <v/>
      </c>
      <c r="AA87" s="74" t="str">
        <f>IF('Recruiter Database'!$T87="", "", 'Recruiter Database'!$T87)</f>
        <v/>
      </c>
      <c r="AC87" s="41" t="str">
        <f t="shared" si="7"/>
        <v/>
      </c>
      <c r="AE87" s="41" t="str">
        <f>IF($H87="", "", IF(COUNTIF($AA$11:$AA$131, $H87)&gt;0, 'Application Process'!$AC$4, ""))</f>
        <v/>
      </c>
    </row>
    <row r="88" spans="1:31" x14ac:dyDescent="0.25">
      <c r="A88" s="40"/>
      <c r="B88" s="88" t="str">
        <f>IF($X88="", "", IF(COUNTIF('Application Process'!$I$11:$I$3035, $X88)=0, 'Job Database'!$Y$8, IFERROR(INDEX('Application Process'!$AJ$11:$AJ$3035, MATCH($X88, 'Application Process'!$I$11:$I$3035, 0)), "")))</f>
        <v/>
      </c>
      <c r="C88" s="40"/>
      <c r="D88" s="207"/>
      <c r="E88" s="194"/>
      <c r="F88" s="194"/>
      <c r="G88" s="208"/>
      <c r="H88" s="194"/>
      <c r="I88" s="208"/>
      <c r="J88" s="194"/>
      <c r="K88" s="209"/>
      <c r="L88" s="194"/>
      <c r="M88" s="196"/>
      <c r="N88" s="194"/>
      <c r="O88" s="194"/>
      <c r="P88" s="208"/>
      <c r="Q88" s="194"/>
      <c r="R88" s="210"/>
      <c r="S88" s="211"/>
      <c r="T88" s="193"/>
      <c r="U88" s="40"/>
      <c r="W88" s="41" t="str">
        <f t="shared" si="5"/>
        <v/>
      </c>
      <c r="X88" s="58" t="str">
        <f t="shared" si="6"/>
        <v/>
      </c>
      <c r="Y88" s="58" t="str">
        <f t="shared" si="4"/>
        <v/>
      </c>
      <c r="AA88" s="74" t="str">
        <f>IF('Recruiter Database'!$T88="", "", 'Recruiter Database'!$T88)</f>
        <v/>
      </c>
      <c r="AC88" s="41" t="str">
        <f t="shared" si="7"/>
        <v/>
      </c>
      <c r="AE88" s="41" t="str">
        <f>IF($H88="", "", IF(COUNTIF($AA$11:$AA$131, $H88)&gt;0, 'Application Process'!$AC$4, ""))</f>
        <v/>
      </c>
    </row>
    <row r="89" spans="1:31" x14ac:dyDescent="0.25">
      <c r="A89" s="40"/>
      <c r="B89" s="88" t="str">
        <f>IF($X89="", "", IF(COUNTIF('Application Process'!$I$11:$I$3035, $X89)=0, 'Job Database'!$Y$8, IFERROR(INDEX('Application Process'!$AJ$11:$AJ$3035, MATCH($X89, 'Application Process'!$I$11:$I$3035, 0)), "")))</f>
        <v/>
      </c>
      <c r="C89" s="40"/>
      <c r="D89" s="207"/>
      <c r="E89" s="194"/>
      <c r="F89" s="194"/>
      <c r="G89" s="208"/>
      <c r="H89" s="194"/>
      <c r="I89" s="208"/>
      <c r="J89" s="194"/>
      <c r="K89" s="209"/>
      <c r="L89" s="194"/>
      <c r="M89" s="196"/>
      <c r="N89" s="194"/>
      <c r="O89" s="194"/>
      <c r="P89" s="208"/>
      <c r="Q89" s="194"/>
      <c r="R89" s="210"/>
      <c r="S89" s="211"/>
      <c r="T89" s="193"/>
      <c r="U89" s="40"/>
      <c r="W89" s="41" t="str">
        <f t="shared" si="5"/>
        <v/>
      </c>
      <c r="X89" s="58" t="str">
        <f t="shared" si="6"/>
        <v/>
      </c>
      <c r="Y89" s="58" t="str">
        <f t="shared" si="4"/>
        <v/>
      </c>
      <c r="AA89" s="74" t="str">
        <f>IF('Recruiter Database'!$T89="", "", 'Recruiter Database'!$T89)</f>
        <v/>
      </c>
      <c r="AC89" s="41" t="str">
        <f t="shared" si="7"/>
        <v/>
      </c>
      <c r="AE89" s="41" t="str">
        <f>IF($H89="", "", IF(COUNTIF($AA$11:$AA$131, $H89)&gt;0, 'Application Process'!$AC$4, ""))</f>
        <v/>
      </c>
    </row>
    <row r="90" spans="1:31" x14ac:dyDescent="0.25">
      <c r="A90" s="40"/>
      <c r="B90" s="88" t="str">
        <f>IF($X90="", "", IF(COUNTIF('Application Process'!$I$11:$I$3035, $X90)=0, 'Job Database'!$Y$8, IFERROR(INDEX('Application Process'!$AJ$11:$AJ$3035, MATCH($X90, 'Application Process'!$I$11:$I$3035, 0)), "")))</f>
        <v/>
      </c>
      <c r="C90" s="40"/>
      <c r="D90" s="207"/>
      <c r="E90" s="194"/>
      <c r="F90" s="194"/>
      <c r="G90" s="208"/>
      <c r="H90" s="194"/>
      <c r="I90" s="208"/>
      <c r="J90" s="194"/>
      <c r="K90" s="209"/>
      <c r="L90" s="194"/>
      <c r="M90" s="196"/>
      <c r="N90" s="194"/>
      <c r="O90" s="194"/>
      <c r="P90" s="208"/>
      <c r="Q90" s="194"/>
      <c r="R90" s="210"/>
      <c r="S90" s="211"/>
      <c r="T90" s="193"/>
      <c r="U90" s="40"/>
      <c r="W90" s="41" t="str">
        <f t="shared" si="5"/>
        <v/>
      </c>
      <c r="X90" s="58" t="str">
        <f t="shared" si="6"/>
        <v/>
      </c>
      <c r="Y90" s="58" t="str">
        <f t="shared" si="4"/>
        <v/>
      </c>
      <c r="AA90" s="74" t="str">
        <f>IF('Recruiter Database'!$T90="", "", 'Recruiter Database'!$T90)</f>
        <v/>
      </c>
      <c r="AC90" s="41" t="str">
        <f t="shared" si="7"/>
        <v/>
      </c>
      <c r="AE90" s="41" t="str">
        <f>IF($H90="", "", IF(COUNTIF($AA$11:$AA$131, $H90)&gt;0, 'Application Process'!$AC$4, ""))</f>
        <v/>
      </c>
    </row>
    <row r="91" spans="1:31" x14ac:dyDescent="0.25">
      <c r="A91" s="40"/>
      <c r="B91" s="88" t="str">
        <f>IF($X91="", "", IF(COUNTIF('Application Process'!$I$11:$I$3035, $X91)=0, 'Job Database'!$Y$8, IFERROR(INDEX('Application Process'!$AJ$11:$AJ$3035, MATCH($X91, 'Application Process'!$I$11:$I$3035, 0)), "")))</f>
        <v/>
      </c>
      <c r="C91" s="40"/>
      <c r="D91" s="207"/>
      <c r="E91" s="194"/>
      <c r="F91" s="194"/>
      <c r="G91" s="208"/>
      <c r="H91" s="194"/>
      <c r="I91" s="208"/>
      <c r="J91" s="194"/>
      <c r="K91" s="209"/>
      <c r="L91" s="194"/>
      <c r="M91" s="196"/>
      <c r="N91" s="194"/>
      <c r="O91" s="194"/>
      <c r="P91" s="208"/>
      <c r="Q91" s="194"/>
      <c r="R91" s="210"/>
      <c r="S91" s="211"/>
      <c r="T91" s="193"/>
      <c r="U91" s="40"/>
      <c r="W91" s="41" t="str">
        <f t="shared" si="5"/>
        <v/>
      </c>
      <c r="X91" s="58" t="str">
        <f t="shared" si="6"/>
        <v/>
      </c>
      <c r="Y91" s="58" t="str">
        <f t="shared" si="4"/>
        <v/>
      </c>
      <c r="AA91" s="74" t="str">
        <f>IF('Recruiter Database'!$T91="", "", 'Recruiter Database'!$T91)</f>
        <v/>
      </c>
      <c r="AC91" s="41" t="str">
        <f t="shared" si="7"/>
        <v/>
      </c>
      <c r="AE91" s="41" t="str">
        <f>IF($H91="", "", IF(COUNTIF($AA$11:$AA$131, $H91)&gt;0, 'Application Process'!$AC$4, ""))</f>
        <v/>
      </c>
    </row>
    <row r="92" spans="1:31" x14ac:dyDescent="0.25">
      <c r="A92" s="40"/>
      <c r="B92" s="88" t="str">
        <f>IF($X92="", "", IF(COUNTIF('Application Process'!$I$11:$I$3035, $X92)=0, 'Job Database'!$Y$8, IFERROR(INDEX('Application Process'!$AJ$11:$AJ$3035, MATCH($X92, 'Application Process'!$I$11:$I$3035, 0)), "")))</f>
        <v/>
      </c>
      <c r="C92" s="40"/>
      <c r="D92" s="207"/>
      <c r="E92" s="194"/>
      <c r="F92" s="194"/>
      <c r="G92" s="208"/>
      <c r="H92" s="194"/>
      <c r="I92" s="208"/>
      <c r="J92" s="194"/>
      <c r="K92" s="209"/>
      <c r="L92" s="194"/>
      <c r="M92" s="196"/>
      <c r="N92" s="194"/>
      <c r="O92" s="194"/>
      <c r="P92" s="208"/>
      <c r="Q92" s="194"/>
      <c r="R92" s="210"/>
      <c r="S92" s="211"/>
      <c r="T92" s="193"/>
      <c r="U92" s="40"/>
      <c r="W92" s="41" t="str">
        <f t="shared" si="5"/>
        <v/>
      </c>
      <c r="X92" s="58" t="str">
        <f t="shared" si="6"/>
        <v/>
      </c>
      <c r="Y92" s="58" t="str">
        <f t="shared" si="4"/>
        <v/>
      </c>
      <c r="AA92" s="74" t="str">
        <f>IF('Recruiter Database'!$T92="", "", 'Recruiter Database'!$T92)</f>
        <v/>
      </c>
      <c r="AC92" s="41" t="str">
        <f t="shared" si="7"/>
        <v/>
      </c>
      <c r="AE92" s="41" t="str">
        <f>IF($H92="", "", IF(COUNTIF($AA$11:$AA$131, $H92)&gt;0, 'Application Process'!$AC$4, ""))</f>
        <v/>
      </c>
    </row>
    <row r="93" spans="1:31" x14ac:dyDescent="0.25">
      <c r="A93" s="40"/>
      <c r="B93" s="88" t="str">
        <f>IF($X93="", "", IF(COUNTIF('Application Process'!$I$11:$I$3035, $X93)=0, 'Job Database'!$Y$8, IFERROR(INDEX('Application Process'!$AJ$11:$AJ$3035, MATCH($X93, 'Application Process'!$I$11:$I$3035, 0)), "")))</f>
        <v/>
      </c>
      <c r="C93" s="40"/>
      <c r="D93" s="207"/>
      <c r="E93" s="194"/>
      <c r="F93" s="194"/>
      <c r="G93" s="208"/>
      <c r="H93" s="194"/>
      <c r="I93" s="208"/>
      <c r="J93" s="194"/>
      <c r="K93" s="209"/>
      <c r="L93" s="194"/>
      <c r="M93" s="196"/>
      <c r="N93" s="194"/>
      <c r="O93" s="194"/>
      <c r="P93" s="208"/>
      <c r="Q93" s="194"/>
      <c r="R93" s="210"/>
      <c r="S93" s="211"/>
      <c r="T93" s="193"/>
      <c r="U93" s="40"/>
      <c r="W93" s="41" t="str">
        <f t="shared" si="5"/>
        <v/>
      </c>
      <c r="X93" s="58" t="str">
        <f t="shared" si="6"/>
        <v/>
      </c>
      <c r="Y93" s="58" t="str">
        <f t="shared" si="4"/>
        <v/>
      </c>
      <c r="AA93" s="74" t="str">
        <f>IF('Recruiter Database'!$T93="", "", 'Recruiter Database'!$T93)</f>
        <v/>
      </c>
      <c r="AC93" s="41" t="str">
        <f t="shared" si="7"/>
        <v/>
      </c>
      <c r="AE93" s="41" t="str">
        <f>IF($H93="", "", IF(COUNTIF($AA$11:$AA$131, $H93)&gt;0, 'Application Process'!$AC$4, ""))</f>
        <v/>
      </c>
    </row>
    <row r="94" spans="1:31" x14ac:dyDescent="0.25">
      <c r="A94" s="40"/>
      <c r="B94" s="88" t="str">
        <f>IF($X94="", "", IF(COUNTIF('Application Process'!$I$11:$I$3035, $X94)=0, 'Job Database'!$Y$8, IFERROR(INDEX('Application Process'!$AJ$11:$AJ$3035, MATCH($X94, 'Application Process'!$I$11:$I$3035, 0)), "")))</f>
        <v/>
      </c>
      <c r="C94" s="40"/>
      <c r="D94" s="207"/>
      <c r="E94" s="194"/>
      <c r="F94" s="194"/>
      <c r="G94" s="208"/>
      <c r="H94" s="194"/>
      <c r="I94" s="208"/>
      <c r="J94" s="194"/>
      <c r="K94" s="209"/>
      <c r="L94" s="194"/>
      <c r="M94" s="196"/>
      <c r="N94" s="194"/>
      <c r="O94" s="194"/>
      <c r="P94" s="208"/>
      <c r="Q94" s="194"/>
      <c r="R94" s="210"/>
      <c r="S94" s="211"/>
      <c r="T94" s="193"/>
      <c r="U94" s="40"/>
      <c r="W94" s="41" t="str">
        <f t="shared" si="5"/>
        <v/>
      </c>
      <c r="X94" s="58" t="str">
        <f t="shared" si="6"/>
        <v/>
      </c>
      <c r="Y94" s="58" t="str">
        <f t="shared" si="4"/>
        <v/>
      </c>
      <c r="AA94" s="74" t="str">
        <f>IF('Recruiter Database'!$T94="", "", 'Recruiter Database'!$T94)</f>
        <v/>
      </c>
      <c r="AC94" s="41" t="str">
        <f t="shared" si="7"/>
        <v/>
      </c>
      <c r="AE94" s="41" t="str">
        <f>IF($H94="", "", IF(COUNTIF($AA$11:$AA$131, $H94)&gt;0, 'Application Process'!$AC$4, ""))</f>
        <v/>
      </c>
    </row>
    <row r="95" spans="1:31" x14ac:dyDescent="0.25">
      <c r="A95" s="40"/>
      <c r="B95" s="88" t="str">
        <f>IF($X95="", "", IF(COUNTIF('Application Process'!$I$11:$I$3035, $X95)=0, 'Job Database'!$Y$8, IFERROR(INDEX('Application Process'!$AJ$11:$AJ$3035, MATCH($X95, 'Application Process'!$I$11:$I$3035, 0)), "")))</f>
        <v/>
      </c>
      <c r="C95" s="40"/>
      <c r="D95" s="207"/>
      <c r="E95" s="194"/>
      <c r="F95" s="194"/>
      <c r="G95" s="208"/>
      <c r="H95" s="194"/>
      <c r="I95" s="208"/>
      <c r="J95" s="194"/>
      <c r="K95" s="209"/>
      <c r="L95" s="194"/>
      <c r="M95" s="196"/>
      <c r="N95" s="194"/>
      <c r="O95" s="194"/>
      <c r="P95" s="208"/>
      <c r="Q95" s="194"/>
      <c r="R95" s="210"/>
      <c r="S95" s="211"/>
      <c r="T95" s="193"/>
      <c r="U95" s="40"/>
      <c r="W95" s="41" t="str">
        <f t="shared" si="5"/>
        <v/>
      </c>
      <c r="X95" s="58" t="str">
        <f t="shared" si="6"/>
        <v/>
      </c>
      <c r="Y95" s="58" t="str">
        <f t="shared" si="4"/>
        <v/>
      </c>
      <c r="AA95" s="74" t="str">
        <f>IF('Recruiter Database'!$T95="", "", 'Recruiter Database'!$T95)</f>
        <v/>
      </c>
      <c r="AC95" s="41" t="str">
        <f t="shared" si="7"/>
        <v/>
      </c>
      <c r="AE95" s="41" t="str">
        <f>IF($H95="", "", IF(COUNTIF($AA$11:$AA$131, $H95)&gt;0, 'Application Process'!$AC$4, ""))</f>
        <v/>
      </c>
    </row>
    <row r="96" spans="1:31" x14ac:dyDescent="0.25">
      <c r="A96" s="40"/>
      <c r="B96" s="88" t="str">
        <f>IF($X96="", "", IF(COUNTIF('Application Process'!$I$11:$I$3035, $X96)=0, 'Job Database'!$Y$8, IFERROR(INDEX('Application Process'!$AJ$11:$AJ$3035, MATCH($X96, 'Application Process'!$I$11:$I$3035, 0)), "")))</f>
        <v/>
      </c>
      <c r="C96" s="40"/>
      <c r="D96" s="207"/>
      <c r="E96" s="194"/>
      <c r="F96" s="194"/>
      <c r="G96" s="208"/>
      <c r="H96" s="194"/>
      <c r="I96" s="208"/>
      <c r="J96" s="194"/>
      <c r="K96" s="209"/>
      <c r="L96" s="194"/>
      <c r="M96" s="196"/>
      <c r="N96" s="194"/>
      <c r="O96" s="194"/>
      <c r="P96" s="208"/>
      <c r="Q96" s="194"/>
      <c r="R96" s="210"/>
      <c r="S96" s="211"/>
      <c r="T96" s="193"/>
      <c r="U96" s="40"/>
      <c r="W96" s="41" t="str">
        <f t="shared" si="5"/>
        <v/>
      </c>
      <c r="X96" s="58" t="str">
        <f t="shared" si="6"/>
        <v/>
      </c>
      <c r="Y96" s="58" t="str">
        <f t="shared" si="4"/>
        <v/>
      </c>
      <c r="AA96" s="74" t="str">
        <f>IF('Recruiter Database'!$T96="", "", 'Recruiter Database'!$T96)</f>
        <v/>
      </c>
      <c r="AC96" s="41" t="str">
        <f t="shared" si="7"/>
        <v/>
      </c>
      <c r="AE96" s="41" t="str">
        <f>IF($H96="", "", IF(COUNTIF($AA$11:$AA$131, $H96)&gt;0, 'Application Process'!$AC$4, ""))</f>
        <v/>
      </c>
    </row>
    <row r="97" spans="1:31" x14ac:dyDescent="0.25">
      <c r="A97" s="40"/>
      <c r="B97" s="88" t="str">
        <f>IF($X97="", "", IF(COUNTIF('Application Process'!$I$11:$I$3035, $X97)=0, 'Job Database'!$Y$8, IFERROR(INDEX('Application Process'!$AJ$11:$AJ$3035, MATCH($X97, 'Application Process'!$I$11:$I$3035, 0)), "")))</f>
        <v/>
      </c>
      <c r="C97" s="40"/>
      <c r="D97" s="207"/>
      <c r="E97" s="194"/>
      <c r="F97" s="194"/>
      <c r="G97" s="208"/>
      <c r="H97" s="194"/>
      <c r="I97" s="208"/>
      <c r="J97" s="194"/>
      <c r="K97" s="209"/>
      <c r="L97" s="194"/>
      <c r="M97" s="196"/>
      <c r="N97" s="194"/>
      <c r="O97" s="194"/>
      <c r="P97" s="208"/>
      <c r="Q97" s="194"/>
      <c r="R97" s="210"/>
      <c r="S97" s="211"/>
      <c r="T97" s="193"/>
      <c r="U97" s="40"/>
      <c r="W97" s="41" t="str">
        <f t="shared" si="5"/>
        <v/>
      </c>
      <c r="X97" s="58" t="str">
        <f t="shared" si="6"/>
        <v/>
      </c>
      <c r="Y97" s="58" t="str">
        <f t="shared" si="4"/>
        <v/>
      </c>
      <c r="AA97" s="74" t="str">
        <f>IF('Recruiter Database'!$T97="", "", 'Recruiter Database'!$T97)</f>
        <v/>
      </c>
      <c r="AC97" s="41" t="str">
        <f t="shared" si="7"/>
        <v/>
      </c>
      <c r="AE97" s="41" t="str">
        <f>IF($H97="", "", IF(COUNTIF($AA$11:$AA$131, $H97)&gt;0, 'Application Process'!$AC$4, ""))</f>
        <v/>
      </c>
    </row>
    <row r="98" spans="1:31" x14ac:dyDescent="0.25">
      <c r="A98" s="40"/>
      <c r="B98" s="88" t="str">
        <f>IF($X98="", "", IF(COUNTIF('Application Process'!$I$11:$I$3035, $X98)=0, 'Job Database'!$Y$8, IFERROR(INDEX('Application Process'!$AJ$11:$AJ$3035, MATCH($X98, 'Application Process'!$I$11:$I$3035, 0)), "")))</f>
        <v/>
      </c>
      <c r="C98" s="40"/>
      <c r="D98" s="207"/>
      <c r="E98" s="194"/>
      <c r="F98" s="194"/>
      <c r="G98" s="208"/>
      <c r="H98" s="194"/>
      <c r="I98" s="208"/>
      <c r="J98" s="194"/>
      <c r="K98" s="209"/>
      <c r="L98" s="194"/>
      <c r="M98" s="196"/>
      <c r="N98" s="194"/>
      <c r="O98" s="194"/>
      <c r="P98" s="208"/>
      <c r="Q98" s="194"/>
      <c r="R98" s="210"/>
      <c r="S98" s="211"/>
      <c r="T98" s="193"/>
      <c r="U98" s="40"/>
      <c r="W98" s="41" t="str">
        <f t="shared" si="5"/>
        <v/>
      </c>
      <c r="X98" s="58" t="str">
        <f t="shared" si="6"/>
        <v/>
      </c>
      <c r="Y98" s="58" t="str">
        <f t="shared" si="4"/>
        <v/>
      </c>
      <c r="AA98" s="74" t="str">
        <f>IF('Recruiter Database'!$T98="", "", 'Recruiter Database'!$T98)</f>
        <v/>
      </c>
      <c r="AC98" s="41" t="str">
        <f t="shared" si="7"/>
        <v/>
      </c>
      <c r="AE98" s="41" t="str">
        <f>IF($H98="", "", IF(COUNTIF($AA$11:$AA$131, $H98)&gt;0, 'Application Process'!$AC$4, ""))</f>
        <v/>
      </c>
    </row>
    <row r="99" spans="1:31" x14ac:dyDescent="0.25">
      <c r="A99" s="40"/>
      <c r="B99" s="88" t="str">
        <f>IF($X99="", "", IF(COUNTIF('Application Process'!$I$11:$I$3035, $X99)=0, 'Job Database'!$Y$8, IFERROR(INDEX('Application Process'!$AJ$11:$AJ$3035, MATCH($X99, 'Application Process'!$I$11:$I$3035, 0)), "")))</f>
        <v/>
      </c>
      <c r="C99" s="40"/>
      <c r="D99" s="207"/>
      <c r="E99" s="194"/>
      <c r="F99" s="194"/>
      <c r="G99" s="208"/>
      <c r="H99" s="194"/>
      <c r="I99" s="208"/>
      <c r="J99" s="194"/>
      <c r="K99" s="209"/>
      <c r="L99" s="194"/>
      <c r="M99" s="196"/>
      <c r="N99" s="194"/>
      <c r="O99" s="194"/>
      <c r="P99" s="208"/>
      <c r="Q99" s="194"/>
      <c r="R99" s="210"/>
      <c r="S99" s="211"/>
      <c r="T99" s="193"/>
      <c r="U99" s="40"/>
      <c r="W99" s="41" t="str">
        <f t="shared" si="5"/>
        <v/>
      </c>
      <c r="X99" s="58" t="str">
        <f t="shared" si="6"/>
        <v/>
      </c>
      <c r="Y99" s="58" t="str">
        <f t="shared" si="4"/>
        <v/>
      </c>
      <c r="AA99" s="74" t="str">
        <f>IF('Recruiter Database'!$T99="", "", 'Recruiter Database'!$T99)</f>
        <v/>
      </c>
      <c r="AC99" s="41" t="str">
        <f t="shared" si="7"/>
        <v/>
      </c>
      <c r="AE99" s="41" t="str">
        <f>IF($H99="", "", IF(COUNTIF($AA$11:$AA$131, $H99)&gt;0, 'Application Process'!$AC$4, ""))</f>
        <v/>
      </c>
    </row>
    <row r="100" spans="1:31" x14ac:dyDescent="0.25">
      <c r="A100" s="40"/>
      <c r="B100" s="88" t="str">
        <f>IF($X100="", "", IF(COUNTIF('Application Process'!$I$11:$I$3035, $X100)=0, 'Job Database'!$Y$8, IFERROR(INDEX('Application Process'!$AJ$11:$AJ$3035, MATCH($X100, 'Application Process'!$I$11:$I$3035, 0)), "")))</f>
        <v/>
      </c>
      <c r="C100" s="40"/>
      <c r="D100" s="207"/>
      <c r="E100" s="194"/>
      <c r="F100" s="194"/>
      <c r="G100" s="208"/>
      <c r="H100" s="194"/>
      <c r="I100" s="208"/>
      <c r="J100" s="194"/>
      <c r="K100" s="209"/>
      <c r="L100" s="194"/>
      <c r="M100" s="196"/>
      <c r="N100" s="194"/>
      <c r="O100" s="194"/>
      <c r="P100" s="208"/>
      <c r="Q100" s="194"/>
      <c r="R100" s="210"/>
      <c r="S100" s="211"/>
      <c r="T100" s="193"/>
      <c r="U100" s="40"/>
      <c r="W100" s="41" t="str">
        <f t="shared" si="5"/>
        <v/>
      </c>
      <c r="X100" s="58" t="str">
        <f t="shared" si="6"/>
        <v/>
      </c>
      <c r="Y100" s="58" t="str">
        <f t="shared" si="4"/>
        <v/>
      </c>
      <c r="AA100" s="74" t="str">
        <f>IF('Recruiter Database'!$T100="", "", 'Recruiter Database'!$T100)</f>
        <v/>
      </c>
      <c r="AC100" s="41" t="str">
        <f t="shared" si="7"/>
        <v/>
      </c>
      <c r="AE100" s="41" t="str">
        <f>IF($H100="", "", IF(COUNTIF($AA$11:$AA$131, $H100)&gt;0, 'Application Process'!$AC$4, ""))</f>
        <v/>
      </c>
    </row>
    <row r="101" spans="1:31" x14ac:dyDescent="0.25">
      <c r="A101" s="40"/>
      <c r="B101" s="88" t="str">
        <f>IF($X101="", "", IF(COUNTIF('Application Process'!$I$11:$I$3035, $X101)=0, 'Job Database'!$Y$8, IFERROR(INDEX('Application Process'!$AJ$11:$AJ$3035, MATCH($X101, 'Application Process'!$I$11:$I$3035, 0)), "")))</f>
        <v/>
      </c>
      <c r="C101" s="40"/>
      <c r="D101" s="207"/>
      <c r="E101" s="194"/>
      <c r="F101" s="194"/>
      <c r="G101" s="208"/>
      <c r="H101" s="194"/>
      <c r="I101" s="208"/>
      <c r="J101" s="194"/>
      <c r="K101" s="209"/>
      <c r="L101" s="194"/>
      <c r="M101" s="196"/>
      <c r="N101" s="194"/>
      <c r="O101" s="194"/>
      <c r="P101" s="208"/>
      <c r="Q101" s="194"/>
      <c r="R101" s="210"/>
      <c r="S101" s="211"/>
      <c r="T101" s="193"/>
      <c r="U101" s="40"/>
      <c r="W101" s="41" t="str">
        <f t="shared" si="5"/>
        <v/>
      </c>
      <c r="X101" s="58" t="str">
        <f t="shared" si="6"/>
        <v/>
      </c>
      <c r="Y101" s="58" t="str">
        <f t="shared" si="4"/>
        <v/>
      </c>
      <c r="AA101" s="74" t="str">
        <f>IF('Recruiter Database'!$T101="", "", 'Recruiter Database'!$T101)</f>
        <v/>
      </c>
      <c r="AC101" s="41" t="str">
        <f t="shared" si="7"/>
        <v/>
      </c>
      <c r="AE101" s="41" t="str">
        <f>IF($H101="", "", IF(COUNTIF($AA$11:$AA$131, $H101)&gt;0, 'Application Process'!$AC$4, ""))</f>
        <v/>
      </c>
    </row>
    <row r="102" spans="1:31" x14ac:dyDescent="0.25">
      <c r="A102" s="40"/>
      <c r="B102" s="88" t="str">
        <f>IF($X102="", "", IF(COUNTIF('Application Process'!$I$11:$I$3035, $X102)=0, 'Job Database'!$Y$8, IFERROR(INDEX('Application Process'!$AJ$11:$AJ$3035, MATCH($X102, 'Application Process'!$I$11:$I$3035, 0)), "")))</f>
        <v/>
      </c>
      <c r="C102" s="40"/>
      <c r="D102" s="207"/>
      <c r="E102" s="194"/>
      <c r="F102" s="194"/>
      <c r="G102" s="208"/>
      <c r="H102" s="194"/>
      <c r="I102" s="208"/>
      <c r="J102" s="194"/>
      <c r="K102" s="209"/>
      <c r="L102" s="194"/>
      <c r="M102" s="196"/>
      <c r="N102" s="194"/>
      <c r="O102" s="194"/>
      <c r="P102" s="208"/>
      <c r="Q102" s="194"/>
      <c r="R102" s="210"/>
      <c r="S102" s="211"/>
      <c r="T102" s="193"/>
      <c r="U102" s="40"/>
      <c r="W102" s="41" t="str">
        <f t="shared" si="5"/>
        <v/>
      </c>
      <c r="X102" s="58" t="str">
        <f t="shared" si="6"/>
        <v/>
      </c>
      <c r="Y102" s="58" t="str">
        <f t="shared" si="4"/>
        <v/>
      </c>
      <c r="AA102" s="74" t="str">
        <f>IF('Recruiter Database'!$T102="", "", 'Recruiter Database'!$T102)</f>
        <v/>
      </c>
      <c r="AC102" s="41" t="str">
        <f t="shared" si="7"/>
        <v/>
      </c>
      <c r="AE102" s="41" t="str">
        <f>IF($H102="", "", IF(COUNTIF($AA$11:$AA$131, $H102)&gt;0, 'Application Process'!$AC$4, ""))</f>
        <v/>
      </c>
    </row>
    <row r="103" spans="1:31" x14ac:dyDescent="0.25">
      <c r="A103" s="40"/>
      <c r="B103" s="88" t="str">
        <f>IF($X103="", "", IF(COUNTIF('Application Process'!$I$11:$I$3035, $X103)=0, 'Job Database'!$Y$8, IFERROR(INDEX('Application Process'!$AJ$11:$AJ$3035, MATCH($X103, 'Application Process'!$I$11:$I$3035, 0)), "")))</f>
        <v/>
      </c>
      <c r="C103" s="40"/>
      <c r="D103" s="207"/>
      <c r="E103" s="194"/>
      <c r="F103" s="194"/>
      <c r="G103" s="208"/>
      <c r="H103" s="194"/>
      <c r="I103" s="208"/>
      <c r="J103" s="194"/>
      <c r="K103" s="209"/>
      <c r="L103" s="194"/>
      <c r="M103" s="196"/>
      <c r="N103" s="194"/>
      <c r="O103" s="194"/>
      <c r="P103" s="208"/>
      <c r="Q103" s="194"/>
      <c r="R103" s="210"/>
      <c r="S103" s="211"/>
      <c r="T103" s="193"/>
      <c r="U103" s="40"/>
      <c r="W103" s="41" t="str">
        <f t="shared" si="5"/>
        <v/>
      </c>
      <c r="X103" s="58" t="str">
        <f t="shared" si="6"/>
        <v/>
      </c>
      <c r="Y103" s="58" t="str">
        <f t="shared" si="4"/>
        <v/>
      </c>
      <c r="AA103" s="74" t="str">
        <f>IF('Recruiter Database'!$T103="", "", 'Recruiter Database'!$T103)</f>
        <v/>
      </c>
      <c r="AC103" s="41" t="str">
        <f t="shared" si="7"/>
        <v/>
      </c>
      <c r="AE103" s="41" t="str">
        <f>IF($H103="", "", IF(COUNTIF($AA$11:$AA$131, $H103)&gt;0, 'Application Process'!$AC$4, ""))</f>
        <v/>
      </c>
    </row>
    <row r="104" spans="1:31" x14ac:dyDescent="0.25">
      <c r="A104" s="40"/>
      <c r="B104" s="88" t="str">
        <f>IF($X104="", "", IF(COUNTIF('Application Process'!$I$11:$I$3035, $X104)=0, 'Job Database'!$Y$8, IFERROR(INDEX('Application Process'!$AJ$11:$AJ$3035, MATCH($X104, 'Application Process'!$I$11:$I$3035, 0)), "")))</f>
        <v/>
      </c>
      <c r="C104" s="40"/>
      <c r="D104" s="207"/>
      <c r="E104" s="194"/>
      <c r="F104" s="194"/>
      <c r="G104" s="208"/>
      <c r="H104" s="194"/>
      <c r="I104" s="208"/>
      <c r="J104" s="194"/>
      <c r="K104" s="209"/>
      <c r="L104" s="194"/>
      <c r="M104" s="196"/>
      <c r="N104" s="194"/>
      <c r="O104" s="194"/>
      <c r="P104" s="208"/>
      <c r="Q104" s="194"/>
      <c r="R104" s="210"/>
      <c r="S104" s="211"/>
      <c r="T104" s="193"/>
      <c r="U104" s="40"/>
      <c r="W104" s="41" t="str">
        <f t="shared" si="5"/>
        <v/>
      </c>
      <c r="X104" s="58" t="str">
        <f t="shared" si="6"/>
        <v/>
      </c>
      <c r="Y104" s="58" t="str">
        <f t="shared" si="4"/>
        <v/>
      </c>
      <c r="AA104" s="74" t="str">
        <f>IF('Recruiter Database'!$T104="", "", 'Recruiter Database'!$T104)</f>
        <v/>
      </c>
      <c r="AC104" s="41" t="str">
        <f t="shared" si="7"/>
        <v/>
      </c>
      <c r="AE104" s="41" t="str">
        <f>IF($H104="", "", IF(COUNTIF($AA$11:$AA$131, $H104)&gt;0, 'Application Process'!$AC$4, ""))</f>
        <v/>
      </c>
    </row>
    <row r="105" spans="1:31" x14ac:dyDescent="0.25">
      <c r="A105" s="40"/>
      <c r="B105" s="88" t="str">
        <f>IF($X105="", "", IF(COUNTIF('Application Process'!$I$11:$I$3035, $X105)=0, 'Job Database'!$Y$8, IFERROR(INDEX('Application Process'!$AJ$11:$AJ$3035, MATCH($X105, 'Application Process'!$I$11:$I$3035, 0)), "")))</f>
        <v/>
      </c>
      <c r="C105" s="40"/>
      <c r="D105" s="207"/>
      <c r="E105" s="194"/>
      <c r="F105" s="194"/>
      <c r="G105" s="208"/>
      <c r="H105" s="194"/>
      <c r="I105" s="208"/>
      <c r="J105" s="194"/>
      <c r="K105" s="209"/>
      <c r="L105" s="194"/>
      <c r="M105" s="196"/>
      <c r="N105" s="194"/>
      <c r="O105" s="194"/>
      <c r="P105" s="208"/>
      <c r="Q105" s="194"/>
      <c r="R105" s="210"/>
      <c r="S105" s="211"/>
      <c r="T105" s="193"/>
      <c r="U105" s="40"/>
      <c r="W105" s="41" t="str">
        <f t="shared" si="5"/>
        <v/>
      </c>
      <c r="X105" s="58" t="str">
        <f t="shared" si="6"/>
        <v/>
      </c>
      <c r="Y105" s="58" t="str">
        <f t="shared" si="4"/>
        <v/>
      </c>
      <c r="AA105" s="74" t="str">
        <f>IF('Recruiter Database'!$T105="", "", 'Recruiter Database'!$T105)</f>
        <v/>
      </c>
      <c r="AC105" s="41" t="str">
        <f t="shared" si="7"/>
        <v/>
      </c>
      <c r="AE105" s="41" t="str">
        <f>IF($H105="", "", IF(COUNTIF($AA$11:$AA$131, $H105)&gt;0, 'Application Process'!$AC$4, ""))</f>
        <v/>
      </c>
    </row>
    <row r="106" spans="1:31" x14ac:dyDescent="0.25">
      <c r="A106" s="40"/>
      <c r="B106" s="88" t="str">
        <f>IF($X106="", "", IF(COUNTIF('Application Process'!$I$11:$I$3035, $X106)=0, 'Job Database'!$Y$8, IFERROR(INDEX('Application Process'!$AJ$11:$AJ$3035, MATCH($X106, 'Application Process'!$I$11:$I$3035, 0)), "")))</f>
        <v/>
      </c>
      <c r="C106" s="40"/>
      <c r="D106" s="207"/>
      <c r="E106" s="194"/>
      <c r="F106" s="194"/>
      <c r="G106" s="208"/>
      <c r="H106" s="194"/>
      <c r="I106" s="208"/>
      <c r="J106" s="194"/>
      <c r="K106" s="209"/>
      <c r="L106" s="194"/>
      <c r="M106" s="196"/>
      <c r="N106" s="194"/>
      <c r="O106" s="194"/>
      <c r="P106" s="208"/>
      <c r="Q106" s="194"/>
      <c r="R106" s="210"/>
      <c r="S106" s="211"/>
      <c r="T106" s="193"/>
      <c r="U106" s="40"/>
      <c r="W106" s="41" t="str">
        <f t="shared" si="5"/>
        <v/>
      </c>
      <c r="X106" s="58" t="str">
        <f t="shared" si="6"/>
        <v/>
      </c>
      <c r="Y106" s="58" t="str">
        <f t="shared" si="4"/>
        <v/>
      </c>
      <c r="AA106" s="74" t="str">
        <f>IF('Recruiter Database'!$T106="", "", 'Recruiter Database'!$T106)</f>
        <v/>
      </c>
      <c r="AC106" s="41" t="str">
        <f t="shared" si="7"/>
        <v/>
      </c>
      <c r="AE106" s="41" t="str">
        <f>IF($H106="", "", IF(COUNTIF($AA$11:$AA$131, $H106)&gt;0, 'Application Process'!$AC$4, ""))</f>
        <v/>
      </c>
    </row>
    <row r="107" spans="1:31" x14ac:dyDescent="0.25">
      <c r="A107" s="40"/>
      <c r="B107" s="88" t="str">
        <f>IF($X107="", "", IF(COUNTIF('Application Process'!$I$11:$I$3035, $X107)=0, 'Job Database'!$Y$8, IFERROR(INDEX('Application Process'!$AJ$11:$AJ$3035, MATCH($X107, 'Application Process'!$I$11:$I$3035, 0)), "")))</f>
        <v/>
      </c>
      <c r="C107" s="40"/>
      <c r="D107" s="207"/>
      <c r="E107" s="194"/>
      <c r="F107" s="194"/>
      <c r="G107" s="208"/>
      <c r="H107" s="194"/>
      <c r="I107" s="208"/>
      <c r="J107" s="194"/>
      <c r="K107" s="209"/>
      <c r="L107" s="194"/>
      <c r="M107" s="196"/>
      <c r="N107" s="194"/>
      <c r="O107" s="194"/>
      <c r="P107" s="208"/>
      <c r="Q107" s="194"/>
      <c r="R107" s="210"/>
      <c r="S107" s="211"/>
      <c r="T107" s="193"/>
      <c r="U107" s="40"/>
      <c r="W107" s="41" t="str">
        <f t="shared" si="5"/>
        <v/>
      </c>
      <c r="X107" s="58" t="str">
        <f t="shared" si="6"/>
        <v/>
      </c>
      <c r="Y107" s="58" t="str">
        <f t="shared" si="4"/>
        <v/>
      </c>
      <c r="AA107" s="74" t="str">
        <f>IF('Recruiter Database'!$T107="", "", 'Recruiter Database'!$T107)</f>
        <v/>
      </c>
      <c r="AC107" s="41" t="str">
        <f t="shared" si="7"/>
        <v/>
      </c>
      <c r="AE107" s="41" t="str">
        <f>IF($H107="", "", IF(COUNTIF($AA$11:$AA$131, $H107)&gt;0, 'Application Process'!$AC$4, ""))</f>
        <v/>
      </c>
    </row>
    <row r="108" spans="1:31" x14ac:dyDescent="0.25">
      <c r="A108" s="40"/>
      <c r="B108" s="88" t="str">
        <f>IF($X108="", "", IF(COUNTIF('Application Process'!$I$11:$I$3035, $X108)=0, 'Job Database'!$Y$8, IFERROR(INDEX('Application Process'!$AJ$11:$AJ$3035, MATCH($X108, 'Application Process'!$I$11:$I$3035, 0)), "")))</f>
        <v/>
      </c>
      <c r="C108" s="40"/>
      <c r="D108" s="207"/>
      <c r="E108" s="194"/>
      <c r="F108" s="194"/>
      <c r="G108" s="208"/>
      <c r="H108" s="194"/>
      <c r="I108" s="208"/>
      <c r="J108" s="194"/>
      <c r="K108" s="209"/>
      <c r="L108" s="194"/>
      <c r="M108" s="196"/>
      <c r="N108" s="194"/>
      <c r="O108" s="194"/>
      <c r="P108" s="208"/>
      <c r="Q108" s="194"/>
      <c r="R108" s="210"/>
      <c r="S108" s="211"/>
      <c r="T108" s="193"/>
      <c r="U108" s="40"/>
      <c r="W108" s="41" t="str">
        <f t="shared" si="5"/>
        <v/>
      </c>
      <c r="X108" s="58" t="str">
        <f t="shared" si="6"/>
        <v/>
      </c>
      <c r="Y108" s="58" t="str">
        <f t="shared" si="4"/>
        <v/>
      </c>
      <c r="AA108" s="74" t="str">
        <f>IF('Recruiter Database'!$T108="", "", 'Recruiter Database'!$T108)</f>
        <v/>
      </c>
      <c r="AC108" s="41" t="str">
        <f t="shared" si="7"/>
        <v/>
      </c>
      <c r="AE108" s="41" t="str">
        <f>IF($H108="", "", IF(COUNTIF($AA$11:$AA$131, $H108)&gt;0, 'Application Process'!$AC$4, ""))</f>
        <v/>
      </c>
    </row>
    <row r="109" spans="1:31" x14ac:dyDescent="0.25">
      <c r="A109" s="40"/>
      <c r="B109" s="88" t="str">
        <f>IF($X109="", "", IF(COUNTIF('Application Process'!$I$11:$I$3035, $X109)=0, 'Job Database'!$Y$8, IFERROR(INDEX('Application Process'!$AJ$11:$AJ$3035, MATCH($X109, 'Application Process'!$I$11:$I$3035, 0)), "")))</f>
        <v/>
      </c>
      <c r="C109" s="40"/>
      <c r="D109" s="207"/>
      <c r="E109" s="194"/>
      <c r="F109" s="194"/>
      <c r="G109" s="208"/>
      <c r="H109" s="194"/>
      <c r="I109" s="208"/>
      <c r="J109" s="194"/>
      <c r="K109" s="209"/>
      <c r="L109" s="194"/>
      <c r="M109" s="196"/>
      <c r="N109" s="194"/>
      <c r="O109" s="194"/>
      <c r="P109" s="208"/>
      <c r="Q109" s="194"/>
      <c r="R109" s="210"/>
      <c r="S109" s="211"/>
      <c r="T109" s="193"/>
      <c r="U109" s="40"/>
      <c r="W109" s="41" t="str">
        <f t="shared" si="5"/>
        <v/>
      </c>
      <c r="X109" s="58" t="str">
        <f t="shared" si="6"/>
        <v/>
      </c>
      <c r="Y109" s="58" t="str">
        <f t="shared" si="4"/>
        <v/>
      </c>
      <c r="AA109" s="74" t="str">
        <f>IF('Recruiter Database'!$T109="", "", 'Recruiter Database'!$T109)</f>
        <v/>
      </c>
      <c r="AC109" s="41" t="str">
        <f t="shared" si="7"/>
        <v/>
      </c>
      <c r="AE109" s="41" t="str">
        <f>IF($H109="", "", IF(COUNTIF($AA$11:$AA$131, $H109)&gt;0, 'Application Process'!$AC$4, ""))</f>
        <v/>
      </c>
    </row>
    <row r="110" spans="1:31" x14ac:dyDescent="0.25">
      <c r="A110" s="40"/>
      <c r="B110" s="88" t="str">
        <f>IF($X110="", "", IF(COUNTIF('Application Process'!$I$11:$I$3035, $X110)=0, 'Job Database'!$Y$8, IFERROR(INDEX('Application Process'!$AJ$11:$AJ$3035, MATCH($X110, 'Application Process'!$I$11:$I$3035, 0)), "")))</f>
        <v/>
      </c>
      <c r="C110" s="40"/>
      <c r="D110" s="207"/>
      <c r="E110" s="194"/>
      <c r="F110" s="194"/>
      <c r="G110" s="208"/>
      <c r="H110" s="194"/>
      <c r="I110" s="208"/>
      <c r="J110" s="194"/>
      <c r="K110" s="209"/>
      <c r="L110" s="194"/>
      <c r="M110" s="196"/>
      <c r="N110" s="194"/>
      <c r="O110" s="194"/>
      <c r="P110" s="208"/>
      <c r="Q110" s="194"/>
      <c r="R110" s="210"/>
      <c r="S110" s="211"/>
      <c r="T110" s="193"/>
      <c r="U110" s="40"/>
      <c r="W110" s="41" t="str">
        <f t="shared" si="5"/>
        <v/>
      </c>
      <c r="X110" s="58" t="str">
        <f t="shared" si="6"/>
        <v/>
      </c>
      <c r="Y110" s="58" t="str">
        <f t="shared" si="4"/>
        <v/>
      </c>
      <c r="AA110" s="74" t="str">
        <f>IF('Recruiter Database'!$T110="", "", 'Recruiter Database'!$T110)</f>
        <v/>
      </c>
      <c r="AC110" s="41" t="str">
        <f t="shared" si="7"/>
        <v/>
      </c>
      <c r="AE110" s="41" t="str">
        <f>IF($H110="", "", IF(COUNTIF($AA$11:$AA$131, $H110)&gt;0, 'Application Process'!$AC$4, ""))</f>
        <v/>
      </c>
    </row>
    <row r="111" spans="1:31" x14ac:dyDescent="0.25">
      <c r="A111" s="40"/>
      <c r="B111" s="88" t="str">
        <f>IF($X111="", "", IF(COUNTIF('Application Process'!$I$11:$I$3035, $X111)=0, 'Job Database'!$Y$8, IFERROR(INDEX('Application Process'!$AJ$11:$AJ$3035, MATCH($X111, 'Application Process'!$I$11:$I$3035, 0)), "")))</f>
        <v/>
      </c>
      <c r="C111" s="40"/>
      <c r="D111" s="207"/>
      <c r="E111" s="194"/>
      <c r="F111" s="194"/>
      <c r="G111" s="208"/>
      <c r="H111" s="194"/>
      <c r="I111" s="208"/>
      <c r="J111" s="194"/>
      <c r="K111" s="209"/>
      <c r="L111" s="194"/>
      <c r="M111" s="196"/>
      <c r="N111" s="194"/>
      <c r="O111" s="194"/>
      <c r="P111" s="208"/>
      <c r="Q111" s="194"/>
      <c r="R111" s="210"/>
      <c r="S111" s="211"/>
      <c r="T111" s="193"/>
      <c r="U111" s="40"/>
      <c r="W111" s="41" t="str">
        <f t="shared" si="5"/>
        <v/>
      </c>
      <c r="X111" s="58" t="str">
        <f t="shared" si="6"/>
        <v/>
      </c>
      <c r="Y111" s="58" t="str">
        <f t="shared" si="4"/>
        <v/>
      </c>
      <c r="AA111" s="74" t="str">
        <f>IF('Recruiter Database'!$T111="", "", 'Recruiter Database'!$T111)</f>
        <v/>
      </c>
      <c r="AC111" s="41" t="str">
        <f t="shared" si="7"/>
        <v/>
      </c>
      <c r="AE111" s="41" t="str">
        <f>IF($H111="", "", IF(COUNTIF($AA$11:$AA$131, $H111)&gt;0, 'Application Process'!$AC$4, ""))</f>
        <v/>
      </c>
    </row>
    <row r="112" spans="1:31" x14ac:dyDescent="0.25">
      <c r="A112" s="40"/>
      <c r="B112" s="88" t="str">
        <f>IF($X112="", "", IF(COUNTIF('Application Process'!$I$11:$I$3035, $X112)=0, 'Job Database'!$Y$8, IFERROR(INDEX('Application Process'!$AJ$11:$AJ$3035, MATCH($X112, 'Application Process'!$I$11:$I$3035, 0)), "")))</f>
        <v/>
      </c>
      <c r="C112" s="40"/>
      <c r="D112" s="207"/>
      <c r="E112" s="194"/>
      <c r="F112" s="194"/>
      <c r="G112" s="208"/>
      <c r="H112" s="194"/>
      <c r="I112" s="208"/>
      <c r="J112" s="194"/>
      <c r="K112" s="209"/>
      <c r="L112" s="194"/>
      <c r="M112" s="196"/>
      <c r="N112" s="194"/>
      <c r="O112" s="194"/>
      <c r="P112" s="208"/>
      <c r="Q112" s="194"/>
      <c r="R112" s="210"/>
      <c r="S112" s="211"/>
      <c r="T112" s="193"/>
      <c r="U112" s="40"/>
      <c r="W112" s="41" t="str">
        <f t="shared" si="5"/>
        <v/>
      </c>
      <c r="X112" s="58" t="str">
        <f t="shared" si="6"/>
        <v/>
      </c>
      <c r="Y112" s="58" t="str">
        <f t="shared" si="4"/>
        <v/>
      </c>
      <c r="AA112" s="74" t="str">
        <f>IF('Recruiter Database'!$T112="", "", 'Recruiter Database'!$T112)</f>
        <v/>
      </c>
      <c r="AC112" s="41" t="str">
        <f t="shared" si="7"/>
        <v/>
      </c>
      <c r="AE112" s="41" t="str">
        <f>IF($H112="", "", IF(COUNTIF($AA$11:$AA$131, $H112)&gt;0, 'Application Process'!$AC$4, ""))</f>
        <v/>
      </c>
    </row>
    <row r="113" spans="1:31" x14ac:dyDescent="0.25">
      <c r="A113" s="40"/>
      <c r="B113" s="88" t="str">
        <f>IF($X113="", "", IF(COUNTIF('Application Process'!$I$11:$I$3035, $X113)=0, 'Job Database'!$Y$8, IFERROR(INDEX('Application Process'!$AJ$11:$AJ$3035, MATCH($X113, 'Application Process'!$I$11:$I$3035, 0)), "")))</f>
        <v/>
      </c>
      <c r="C113" s="40"/>
      <c r="D113" s="207"/>
      <c r="E113" s="194"/>
      <c r="F113" s="194"/>
      <c r="G113" s="208"/>
      <c r="H113" s="194"/>
      <c r="I113" s="208"/>
      <c r="J113" s="194"/>
      <c r="K113" s="209"/>
      <c r="L113" s="194"/>
      <c r="M113" s="196"/>
      <c r="N113" s="194"/>
      <c r="O113" s="194"/>
      <c r="P113" s="208"/>
      <c r="Q113" s="194"/>
      <c r="R113" s="210"/>
      <c r="S113" s="211"/>
      <c r="T113" s="193"/>
      <c r="U113" s="40"/>
      <c r="W113" s="41" t="str">
        <f t="shared" si="5"/>
        <v/>
      </c>
      <c r="X113" s="58" t="str">
        <f t="shared" si="6"/>
        <v/>
      </c>
      <c r="Y113" s="58" t="str">
        <f t="shared" si="4"/>
        <v/>
      </c>
      <c r="AA113" s="74" t="str">
        <f>IF('Recruiter Database'!$T113="", "", 'Recruiter Database'!$T113)</f>
        <v/>
      </c>
      <c r="AC113" s="41" t="str">
        <f t="shared" si="7"/>
        <v/>
      </c>
      <c r="AE113" s="41" t="str">
        <f>IF($H113="", "", IF(COUNTIF($AA$11:$AA$131, $H113)&gt;0, 'Application Process'!$AC$4, ""))</f>
        <v/>
      </c>
    </row>
    <row r="114" spans="1:31" x14ac:dyDescent="0.25">
      <c r="A114" s="40"/>
      <c r="B114" s="88" t="str">
        <f>IF($X114="", "", IF(COUNTIF('Application Process'!$I$11:$I$3035, $X114)=0, 'Job Database'!$Y$8, IFERROR(INDEX('Application Process'!$AJ$11:$AJ$3035, MATCH($X114, 'Application Process'!$I$11:$I$3035, 0)), "")))</f>
        <v/>
      </c>
      <c r="C114" s="40"/>
      <c r="D114" s="207"/>
      <c r="E114" s="194"/>
      <c r="F114" s="194"/>
      <c r="G114" s="208"/>
      <c r="H114" s="194"/>
      <c r="I114" s="208"/>
      <c r="J114" s="194"/>
      <c r="K114" s="209"/>
      <c r="L114" s="194"/>
      <c r="M114" s="196"/>
      <c r="N114" s="194"/>
      <c r="O114" s="194"/>
      <c r="P114" s="208"/>
      <c r="Q114" s="194"/>
      <c r="R114" s="210"/>
      <c r="S114" s="211"/>
      <c r="T114" s="193"/>
      <c r="U114" s="40"/>
      <c r="W114" s="41" t="str">
        <f t="shared" si="5"/>
        <v/>
      </c>
      <c r="X114" s="58" t="str">
        <f t="shared" si="6"/>
        <v/>
      </c>
      <c r="Y114" s="58" t="str">
        <f t="shared" si="4"/>
        <v/>
      </c>
      <c r="AA114" s="74" t="str">
        <f>IF('Recruiter Database'!$T114="", "", 'Recruiter Database'!$T114)</f>
        <v/>
      </c>
      <c r="AC114" s="41" t="str">
        <f t="shared" si="7"/>
        <v/>
      </c>
      <c r="AE114" s="41" t="str">
        <f>IF($H114="", "", IF(COUNTIF($AA$11:$AA$131, $H114)&gt;0, 'Application Process'!$AC$4, ""))</f>
        <v/>
      </c>
    </row>
    <row r="115" spans="1:31" x14ac:dyDescent="0.25">
      <c r="A115" s="40"/>
      <c r="B115" s="88" t="str">
        <f>IF($X115="", "", IF(COUNTIF('Application Process'!$I$11:$I$3035, $X115)=0, 'Job Database'!$Y$8, IFERROR(INDEX('Application Process'!$AJ$11:$AJ$3035, MATCH($X115, 'Application Process'!$I$11:$I$3035, 0)), "")))</f>
        <v/>
      </c>
      <c r="C115" s="40"/>
      <c r="D115" s="207"/>
      <c r="E115" s="194"/>
      <c r="F115" s="194"/>
      <c r="G115" s="208"/>
      <c r="H115" s="194"/>
      <c r="I115" s="208"/>
      <c r="J115" s="194"/>
      <c r="K115" s="209"/>
      <c r="L115" s="194"/>
      <c r="M115" s="196"/>
      <c r="N115" s="194"/>
      <c r="O115" s="194"/>
      <c r="P115" s="208"/>
      <c r="Q115" s="194"/>
      <c r="R115" s="210"/>
      <c r="S115" s="211"/>
      <c r="T115" s="193"/>
      <c r="U115" s="40"/>
      <c r="W115" s="41" t="str">
        <f t="shared" si="5"/>
        <v/>
      </c>
      <c r="X115" s="58" t="str">
        <f t="shared" si="6"/>
        <v/>
      </c>
      <c r="Y115" s="58" t="str">
        <f t="shared" si="4"/>
        <v/>
      </c>
      <c r="AA115" s="74" t="str">
        <f>IF('Recruiter Database'!$T115="", "", 'Recruiter Database'!$T115)</f>
        <v/>
      </c>
      <c r="AC115" s="41" t="str">
        <f t="shared" si="7"/>
        <v/>
      </c>
      <c r="AE115" s="41" t="str">
        <f>IF($H115="", "", IF(COUNTIF($AA$11:$AA$131, $H115)&gt;0, 'Application Process'!$AC$4, ""))</f>
        <v/>
      </c>
    </row>
    <row r="116" spans="1:31" x14ac:dyDescent="0.25">
      <c r="A116" s="40"/>
      <c r="B116" s="88" t="str">
        <f>IF($X116="", "", IF(COUNTIF('Application Process'!$I$11:$I$3035, $X116)=0, 'Job Database'!$Y$8, IFERROR(INDEX('Application Process'!$AJ$11:$AJ$3035, MATCH($X116, 'Application Process'!$I$11:$I$3035, 0)), "")))</f>
        <v/>
      </c>
      <c r="C116" s="40"/>
      <c r="D116" s="207"/>
      <c r="E116" s="194"/>
      <c r="F116" s="194"/>
      <c r="G116" s="208"/>
      <c r="H116" s="194"/>
      <c r="I116" s="208"/>
      <c r="J116" s="194"/>
      <c r="K116" s="209"/>
      <c r="L116" s="194"/>
      <c r="M116" s="196"/>
      <c r="N116" s="194"/>
      <c r="O116" s="194"/>
      <c r="P116" s="208"/>
      <c r="Q116" s="194"/>
      <c r="R116" s="210"/>
      <c r="S116" s="211"/>
      <c r="T116" s="193"/>
      <c r="U116" s="40"/>
      <c r="W116" s="41" t="str">
        <f t="shared" si="5"/>
        <v/>
      </c>
      <c r="X116" s="58" t="str">
        <f t="shared" si="6"/>
        <v/>
      </c>
      <c r="Y116" s="58" t="str">
        <f t="shared" si="4"/>
        <v/>
      </c>
      <c r="AA116" s="74" t="str">
        <f>IF('Recruiter Database'!$T116="", "", 'Recruiter Database'!$T116)</f>
        <v/>
      </c>
      <c r="AC116" s="41" t="str">
        <f t="shared" si="7"/>
        <v/>
      </c>
      <c r="AE116" s="41" t="str">
        <f>IF($H116="", "", IF(COUNTIF($AA$11:$AA$131, $H116)&gt;0, 'Application Process'!$AC$4, ""))</f>
        <v/>
      </c>
    </row>
    <row r="117" spans="1:31" x14ac:dyDescent="0.25">
      <c r="A117" s="40"/>
      <c r="B117" s="88" t="str">
        <f>IF($X117="", "", IF(COUNTIF('Application Process'!$I$11:$I$3035, $X117)=0, 'Job Database'!$Y$8, IFERROR(INDEX('Application Process'!$AJ$11:$AJ$3035, MATCH($X117, 'Application Process'!$I$11:$I$3035, 0)), "")))</f>
        <v/>
      </c>
      <c r="C117" s="40"/>
      <c r="D117" s="207"/>
      <c r="E117" s="194"/>
      <c r="F117" s="194"/>
      <c r="G117" s="208"/>
      <c r="H117" s="194"/>
      <c r="I117" s="208"/>
      <c r="J117" s="194"/>
      <c r="K117" s="209"/>
      <c r="L117" s="194"/>
      <c r="M117" s="196"/>
      <c r="N117" s="194"/>
      <c r="O117" s="194"/>
      <c r="P117" s="208"/>
      <c r="Q117" s="194"/>
      <c r="R117" s="210"/>
      <c r="S117" s="211"/>
      <c r="T117" s="193"/>
      <c r="U117" s="40"/>
      <c r="W117" s="41" t="str">
        <f t="shared" si="5"/>
        <v/>
      </c>
      <c r="X117" s="58" t="str">
        <f t="shared" si="6"/>
        <v/>
      </c>
      <c r="Y117" s="58" t="str">
        <f t="shared" si="4"/>
        <v/>
      </c>
      <c r="AA117" s="74" t="str">
        <f>IF('Recruiter Database'!$T117="", "", 'Recruiter Database'!$T117)</f>
        <v/>
      </c>
      <c r="AC117" s="41" t="str">
        <f t="shared" si="7"/>
        <v/>
      </c>
      <c r="AE117" s="41" t="str">
        <f>IF($H117="", "", IF(COUNTIF($AA$11:$AA$131, $H117)&gt;0, 'Application Process'!$AC$4, ""))</f>
        <v/>
      </c>
    </row>
    <row r="118" spans="1:31" x14ac:dyDescent="0.25">
      <c r="A118" s="40"/>
      <c r="B118" s="88" t="str">
        <f>IF($X118="", "", IF(COUNTIF('Application Process'!$I$11:$I$3035, $X118)=0, 'Job Database'!$Y$8, IFERROR(INDEX('Application Process'!$AJ$11:$AJ$3035, MATCH($X118, 'Application Process'!$I$11:$I$3035, 0)), "")))</f>
        <v/>
      </c>
      <c r="C118" s="40"/>
      <c r="D118" s="207"/>
      <c r="E118" s="194"/>
      <c r="F118" s="194"/>
      <c r="G118" s="208"/>
      <c r="H118" s="194"/>
      <c r="I118" s="208"/>
      <c r="J118" s="194"/>
      <c r="K118" s="209"/>
      <c r="L118" s="194"/>
      <c r="M118" s="196"/>
      <c r="N118" s="194"/>
      <c r="O118" s="194"/>
      <c r="P118" s="208"/>
      <c r="Q118" s="194"/>
      <c r="R118" s="210"/>
      <c r="S118" s="211"/>
      <c r="T118" s="193"/>
      <c r="U118" s="40"/>
      <c r="W118" s="41" t="str">
        <f t="shared" si="5"/>
        <v/>
      </c>
      <c r="X118" s="58" t="str">
        <f t="shared" si="6"/>
        <v/>
      </c>
      <c r="Y118" s="58" t="str">
        <f t="shared" si="4"/>
        <v/>
      </c>
      <c r="AA118" s="74" t="str">
        <f>IF('Recruiter Database'!$T118="", "", 'Recruiter Database'!$T118)</f>
        <v/>
      </c>
      <c r="AC118" s="41" t="str">
        <f t="shared" si="7"/>
        <v/>
      </c>
      <c r="AE118" s="41" t="str">
        <f>IF($H118="", "", IF(COUNTIF($AA$11:$AA$131, $H118)&gt;0, 'Application Process'!$AC$4, ""))</f>
        <v/>
      </c>
    </row>
    <row r="119" spans="1:31" x14ac:dyDescent="0.25">
      <c r="A119" s="40"/>
      <c r="B119" s="88" t="str">
        <f>IF($X119="", "", IF(COUNTIF('Application Process'!$I$11:$I$3035, $X119)=0, 'Job Database'!$Y$8, IFERROR(INDEX('Application Process'!$AJ$11:$AJ$3035, MATCH($X119, 'Application Process'!$I$11:$I$3035, 0)), "")))</f>
        <v/>
      </c>
      <c r="C119" s="40"/>
      <c r="D119" s="207"/>
      <c r="E119" s="194"/>
      <c r="F119" s="194"/>
      <c r="G119" s="208"/>
      <c r="H119" s="194"/>
      <c r="I119" s="208"/>
      <c r="J119" s="194"/>
      <c r="K119" s="209"/>
      <c r="L119" s="194"/>
      <c r="M119" s="196"/>
      <c r="N119" s="194"/>
      <c r="O119" s="194"/>
      <c r="P119" s="208"/>
      <c r="Q119" s="194"/>
      <c r="R119" s="210"/>
      <c r="S119" s="211"/>
      <c r="T119" s="193"/>
      <c r="U119" s="40"/>
      <c r="W119" s="41" t="str">
        <f t="shared" si="5"/>
        <v/>
      </c>
      <c r="X119" s="58" t="str">
        <f t="shared" si="6"/>
        <v/>
      </c>
      <c r="Y119" s="58" t="str">
        <f t="shared" si="4"/>
        <v/>
      </c>
      <c r="AA119" s="74" t="str">
        <f>IF('Recruiter Database'!$T119="", "", 'Recruiter Database'!$T119)</f>
        <v/>
      </c>
      <c r="AC119" s="41" t="str">
        <f t="shared" si="7"/>
        <v/>
      </c>
      <c r="AE119" s="41" t="str">
        <f>IF($H119="", "", IF(COUNTIF($AA$11:$AA$131, $H119)&gt;0, 'Application Process'!$AC$4, ""))</f>
        <v/>
      </c>
    </row>
    <row r="120" spans="1:31" x14ac:dyDescent="0.25">
      <c r="A120" s="40"/>
      <c r="B120" s="88" t="str">
        <f>IF($X120="", "", IF(COUNTIF('Application Process'!$I$11:$I$3035, $X120)=0, 'Job Database'!$Y$8, IFERROR(INDEX('Application Process'!$AJ$11:$AJ$3035, MATCH($X120, 'Application Process'!$I$11:$I$3035, 0)), "")))</f>
        <v/>
      </c>
      <c r="C120" s="40"/>
      <c r="D120" s="207"/>
      <c r="E120" s="194"/>
      <c r="F120" s="194"/>
      <c r="G120" s="208"/>
      <c r="H120" s="194"/>
      <c r="I120" s="208"/>
      <c r="J120" s="194"/>
      <c r="K120" s="209"/>
      <c r="L120" s="194"/>
      <c r="M120" s="196"/>
      <c r="N120" s="194"/>
      <c r="O120" s="194"/>
      <c r="P120" s="208"/>
      <c r="Q120" s="194"/>
      <c r="R120" s="210"/>
      <c r="S120" s="211"/>
      <c r="T120" s="193"/>
      <c r="U120" s="40"/>
      <c r="W120" s="41" t="str">
        <f t="shared" si="5"/>
        <v/>
      </c>
      <c r="X120" s="58" t="str">
        <f t="shared" si="6"/>
        <v/>
      </c>
      <c r="Y120" s="58" t="str">
        <f t="shared" si="4"/>
        <v/>
      </c>
      <c r="AA120" s="74" t="str">
        <f>IF('Recruiter Database'!$T120="", "", 'Recruiter Database'!$T120)</f>
        <v/>
      </c>
      <c r="AC120" s="41" t="str">
        <f t="shared" si="7"/>
        <v/>
      </c>
      <c r="AE120" s="41" t="str">
        <f>IF($H120="", "", IF(COUNTIF($AA$11:$AA$131, $H120)&gt;0, 'Application Process'!$AC$4, ""))</f>
        <v/>
      </c>
    </row>
    <row r="121" spans="1:31" x14ac:dyDescent="0.25">
      <c r="A121" s="40"/>
      <c r="B121" s="88" t="str">
        <f>IF($X121="", "", IF(COUNTIF('Application Process'!$I$11:$I$3035, $X121)=0, 'Job Database'!$Y$8, IFERROR(INDEX('Application Process'!$AJ$11:$AJ$3035, MATCH($X121, 'Application Process'!$I$11:$I$3035, 0)), "")))</f>
        <v/>
      </c>
      <c r="C121" s="40"/>
      <c r="D121" s="207"/>
      <c r="E121" s="194"/>
      <c r="F121" s="194"/>
      <c r="G121" s="208"/>
      <c r="H121" s="194"/>
      <c r="I121" s="208"/>
      <c r="J121" s="194"/>
      <c r="K121" s="209"/>
      <c r="L121" s="194"/>
      <c r="M121" s="196"/>
      <c r="N121" s="194"/>
      <c r="O121" s="194"/>
      <c r="P121" s="208"/>
      <c r="Q121" s="194"/>
      <c r="R121" s="210"/>
      <c r="S121" s="211"/>
      <c r="T121" s="193"/>
      <c r="U121" s="40"/>
      <c r="W121" s="41" t="str">
        <f t="shared" si="5"/>
        <v/>
      </c>
      <c r="X121" s="58" t="str">
        <f t="shared" si="6"/>
        <v/>
      </c>
      <c r="Y121" s="58" t="str">
        <f t="shared" si="4"/>
        <v/>
      </c>
      <c r="AA121" s="74" t="str">
        <f>IF('Recruiter Database'!$T121="", "", 'Recruiter Database'!$T121)</f>
        <v/>
      </c>
      <c r="AC121" s="41" t="str">
        <f t="shared" si="7"/>
        <v/>
      </c>
      <c r="AE121" s="41" t="str">
        <f>IF($H121="", "", IF(COUNTIF($AA$11:$AA$131, $H121)&gt;0, 'Application Process'!$AC$4, ""))</f>
        <v/>
      </c>
    </row>
    <row r="122" spans="1:31" x14ac:dyDescent="0.25">
      <c r="A122" s="40"/>
      <c r="B122" s="88" t="str">
        <f>IF($X122="", "", IF(COUNTIF('Application Process'!$I$11:$I$3035, $X122)=0, 'Job Database'!$Y$8, IFERROR(INDEX('Application Process'!$AJ$11:$AJ$3035, MATCH($X122, 'Application Process'!$I$11:$I$3035, 0)), "")))</f>
        <v/>
      </c>
      <c r="C122" s="40"/>
      <c r="D122" s="207"/>
      <c r="E122" s="194"/>
      <c r="F122" s="194"/>
      <c r="G122" s="208"/>
      <c r="H122" s="194"/>
      <c r="I122" s="208"/>
      <c r="J122" s="194"/>
      <c r="K122" s="209"/>
      <c r="L122" s="194"/>
      <c r="M122" s="196"/>
      <c r="N122" s="194"/>
      <c r="O122" s="194"/>
      <c r="P122" s="208"/>
      <c r="Q122" s="194"/>
      <c r="R122" s="210"/>
      <c r="S122" s="211"/>
      <c r="T122" s="193"/>
      <c r="U122" s="40"/>
      <c r="W122" s="41" t="str">
        <f t="shared" si="5"/>
        <v/>
      </c>
      <c r="X122" s="58" t="str">
        <f t="shared" si="6"/>
        <v/>
      </c>
      <c r="Y122" s="58" t="str">
        <f t="shared" si="4"/>
        <v/>
      </c>
      <c r="AA122" s="74" t="str">
        <f>IF('Recruiter Database'!$T122="", "", 'Recruiter Database'!$T122)</f>
        <v/>
      </c>
      <c r="AC122" s="41" t="str">
        <f t="shared" si="7"/>
        <v/>
      </c>
      <c r="AE122" s="41" t="str">
        <f>IF($H122="", "", IF(COUNTIF($AA$11:$AA$131, $H122)&gt;0, 'Application Process'!$AC$4, ""))</f>
        <v/>
      </c>
    </row>
    <row r="123" spans="1:31" x14ac:dyDescent="0.25">
      <c r="A123" s="40"/>
      <c r="B123" s="88" t="str">
        <f>IF($X123="", "", IF(COUNTIF('Application Process'!$I$11:$I$3035, $X123)=0, 'Job Database'!$Y$8, IFERROR(INDEX('Application Process'!$AJ$11:$AJ$3035, MATCH($X123, 'Application Process'!$I$11:$I$3035, 0)), "")))</f>
        <v/>
      </c>
      <c r="C123" s="40"/>
      <c r="D123" s="207"/>
      <c r="E123" s="194"/>
      <c r="F123" s="194"/>
      <c r="G123" s="208"/>
      <c r="H123" s="194"/>
      <c r="I123" s="208"/>
      <c r="J123" s="194"/>
      <c r="K123" s="209"/>
      <c r="L123" s="194"/>
      <c r="M123" s="196"/>
      <c r="N123" s="194"/>
      <c r="O123" s="194"/>
      <c r="P123" s="208"/>
      <c r="Q123" s="194"/>
      <c r="R123" s="210"/>
      <c r="S123" s="211"/>
      <c r="T123" s="193"/>
      <c r="U123" s="40"/>
      <c r="W123" s="41" t="str">
        <f t="shared" si="5"/>
        <v/>
      </c>
      <c r="X123" s="58" t="str">
        <f t="shared" si="6"/>
        <v/>
      </c>
      <c r="Y123" s="58" t="str">
        <f t="shared" si="4"/>
        <v/>
      </c>
      <c r="AA123" s="74" t="str">
        <f>IF('Recruiter Database'!$T123="", "", 'Recruiter Database'!$T123)</f>
        <v/>
      </c>
      <c r="AC123" s="41" t="str">
        <f t="shared" si="7"/>
        <v/>
      </c>
      <c r="AE123" s="41" t="str">
        <f>IF($H123="", "", IF(COUNTIF($AA$11:$AA$131, $H123)&gt;0, 'Application Process'!$AC$4, ""))</f>
        <v/>
      </c>
    </row>
    <row r="124" spans="1:31" x14ac:dyDescent="0.25">
      <c r="A124" s="40"/>
      <c r="B124" s="88" t="str">
        <f>IF($X124="", "", IF(COUNTIF('Application Process'!$I$11:$I$3035, $X124)=0, 'Job Database'!$Y$8, IFERROR(INDEX('Application Process'!$AJ$11:$AJ$3035, MATCH($X124, 'Application Process'!$I$11:$I$3035, 0)), "")))</f>
        <v/>
      </c>
      <c r="C124" s="40"/>
      <c r="D124" s="207"/>
      <c r="E124" s="194"/>
      <c r="F124" s="194"/>
      <c r="G124" s="208"/>
      <c r="H124" s="194"/>
      <c r="I124" s="208"/>
      <c r="J124" s="194"/>
      <c r="K124" s="209"/>
      <c r="L124" s="194"/>
      <c r="M124" s="196"/>
      <c r="N124" s="194"/>
      <c r="O124" s="194"/>
      <c r="P124" s="208"/>
      <c r="Q124" s="194"/>
      <c r="R124" s="210"/>
      <c r="S124" s="211"/>
      <c r="T124" s="193"/>
      <c r="U124" s="40"/>
      <c r="W124" s="41" t="str">
        <f t="shared" si="5"/>
        <v/>
      </c>
      <c r="X124" s="58" t="str">
        <f t="shared" si="6"/>
        <v/>
      </c>
      <c r="Y124" s="58" t="str">
        <f t="shared" si="4"/>
        <v/>
      </c>
      <c r="AA124" s="74" t="str">
        <f>IF('Recruiter Database'!$T124="", "", 'Recruiter Database'!$T124)</f>
        <v/>
      </c>
      <c r="AC124" s="41" t="str">
        <f t="shared" si="7"/>
        <v/>
      </c>
      <c r="AE124" s="41" t="str">
        <f>IF($H124="", "", IF(COUNTIF($AA$11:$AA$131, $H124)&gt;0, 'Application Process'!$AC$4, ""))</f>
        <v/>
      </c>
    </row>
    <row r="125" spans="1:31" x14ac:dyDescent="0.25">
      <c r="A125" s="40"/>
      <c r="B125" s="88" t="str">
        <f>IF($X125="", "", IF(COUNTIF('Application Process'!$I$11:$I$3035, $X125)=0, 'Job Database'!$Y$8, IFERROR(INDEX('Application Process'!$AJ$11:$AJ$3035, MATCH($X125, 'Application Process'!$I$11:$I$3035, 0)), "")))</f>
        <v/>
      </c>
      <c r="C125" s="40"/>
      <c r="D125" s="207"/>
      <c r="E125" s="194"/>
      <c r="F125" s="194"/>
      <c r="G125" s="208"/>
      <c r="H125" s="194"/>
      <c r="I125" s="208"/>
      <c r="J125" s="194"/>
      <c r="K125" s="209"/>
      <c r="L125" s="194"/>
      <c r="M125" s="196"/>
      <c r="N125" s="194"/>
      <c r="O125" s="194"/>
      <c r="P125" s="208"/>
      <c r="Q125" s="194"/>
      <c r="R125" s="210"/>
      <c r="S125" s="211"/>
      <c r="T125" s="193"/>
      <c r="U125" s="40"/>
      <c r="W125" s="41" t="str">
        <f t="shared" si="5"/>
        <v/>
      </c>
      <c r="X125" s="58" t="str">
        <f t="shared" si="6"/>
        <v/>
      </c>
      <c r="Y125" s="58" t="str">
        <f t="shared" si="4"/>
        <v/>
      </c>
      <c r="AA125" s="74" t="str">
        <f>IF('Recruiter Database'!$T125="", "", 'Recruiter Database'!$T125)</f>
        <v/>
      </c>
      <c r="AC125" s="41" t="str">
        <f t="shared" si="7"/>
        <v/>
      </c>
      <c r="AE125" s="41" t="str">
        <f>IF($H125="", "", IF(COUNTIF($AA$11:$AA$131, $H125)&gt;0, 'Application Process'!$AC$4, ""))</f>
        <v/>
      </c>
    </row>
    <row r="126" spans="1:31" x14ac:dyDescent="0.25">
      <c r="A126" s="40"/>
      <c r="B126" s="88" t="str">
        <f>IF($X126="", "", IF(COUNTIF('Application Process'!$I$11:$I$3035, $X126)=0, 'Job Database'!$Y$8, IFERROR(INDEX('Application Process'!$AJ$11:$AJ$3035, MATCH($X126, 'Application Process'!$I$11:$I$3035, 0)), "")))</f>
        <v/>
      </c>
      <c r="C126" s="40"/>
      <c r="D126" s="207"/>
      <c r="E126" s="194"/>
      <c r="F126" s="194"/>
      <c r="G126" s="208"/>
      <c r="H126" s="194"/>
      <c r="I126" s="208"/>
      <c r="J126" s="194"/>
      <c r="K126" s="209"/>
      <c r="L126" s="194"/>
      <c r="M126" s="196"/>
      <c r="N126" s="194"/>
      <c r="O126" s="194"/>
      <c r="P126" s="208"/>
      <c r="Q126" s="194"/>
      <c r="R126" s="210"/>
      <c r="S126" s="211"/>
      <c r="T126" s="193"/>
      <c r="U126" s="40"/>
      <c r="W126" s="41" t="str">
        <f t="shared" si="5"/>
        <v/>
      </c>
      <c r="X126" s="58" t="str">
        <f t="shared" si="6"/>
        <v/>
      </c>
      <c r="Y126" s="58" t="str">
        <f t="shared" si="4"/>
        <v/>
      </c>
      <c r="AA126" s="74" t="str">
        <f>IF('Recruiter Database'!$T126="", "", 'Recruiter Database'!$T126)</f>
        <v/>
      </c>
      <c r="AC126" s="41" t="str">
        <f t="shared" si="7"/>
        <v/>
      </c>
      <c r="AE126" s="41" t="str">
        <f>IF($H126="", "", IF(COUNTIF($AA$11:$AA$131, $H126)&gt;0, 'Application Process'!$AC$4, ""))</f>
        <v/>
      </c>
    </row>
    <row r="127" spans="1:31" x14ac:dyDescent="0.25">
      <c r="A127" s="40"/>
      <c r="B127" s="88" t="str">
        <f>IF($X127="", "", IF(COUNTIF('Application Process'!$I$11:$I$3035, $X127)=0, 'Job Database'!$Y$8, IFERROR(INDEX('Application Process'!$AJ$11:$AJ$3035, MATCH($X127, 'Application Process'!$I$11:$I$3035, 0)), "")))</f>
        <v/>
      </c>
      <c r="C127" s="40"/>
      <c r="D127" s="207"/>
      <c r="E127" s="194"/>
      <c r="F127" s="194"/>
      <c r="G127" s="208"/>
      <c r="H127" s="194"/>
      <c r="I127" s="208"/>
      <c r="J127" s="194"/>
      <c r="K127" s="209"/>
      <c r="L127" s="194"/>
      <c r="M127" s="196"/>
      <c r="N127" s="194"/>
      <c r="O127" s="194"/>
      <c r="P127" s="208"/>
      <c r="Q127" s="194"/>
      <c r="R127" s="210"/>
      <c r="S127" s="211"/>
      <c r="T127" s="193"/>
      <c r="U127" s="40"/>
      <c r="W127" s="41" t="str">
        <f t="shared" si="5"/>
        <v/>
      </c>
      <c r="X127" s="58" t="str">
        <f t="shared" si="6"/>
        <v/>
      </c>
      <c r="Y127" s="58" t="str">
        <f t="shared" si="4"/>
        <v/>
      </c>
      <c r="AA127" s="74" t="str">
        <f>IF('Recruiter Database'!$T127="", "", 'Recruiter Database'!$T127)</f>
        <v/>
      </c>
      <c r="AC127" s="41" t="str">
        <f t="shared" si="7"/>
        <v/>
      </c>
      <c r="AE127" s="41" t="str">
        <f>IF($H127="", "", IF(COUNTIF($AA$11:$AA$131, $H127)&gt;0, 'Application Process'!$AC$4, ""))</f>
        <v/>
      </c>
    </row>
    <row r="128" spans="1:31" x14ac:dyDescent="0.25">
      <c r="A128" s="40"/>
      <c r="B128" s="88" t="str">
        <f>IF($X128="", "", IF(COUNTIF('Application Process'!$I$11:$I$3035, $X128)=0, 'Job Database'!$Y$8, IFERROR(INDEX('Application Process'!$AJ$11:$AJ$3035, MATCH($X128, 'Application Process'!$I$11:$I$3035, 0)), "")))</f>
        <v/>
      </c>
      <c r="C128" s="40"/>
      <c r="D128" s="207"/>
      <c r="E128" s="194"/>
      <c r="F128" s="194"/>
      <c r="G128" s="208"/>
      <c r="H128" s="194"/>
      <c r="I128" s="208"/>
      <c r="J128" s="194"/>
      <c r="K128" s="209"/>
      <c r="L128" s="194"/>
      <c r="M128" s="196"/>
      <c r="N128" s="194"/>
      <c r="O128" s="194"/>
      <c r="P128" s="208"/>
      <c r="Q128" s="194"/>
      <c r="R128" s="210"/>
      <c r="S128" s="211"/>
      <c r="T128" s="193"/>
      <c r="U128" s="40"/>
      <c r="W128" s="41" t="str">
        <f t="shared" si="5"/>
        <v/>
      </c>
      <c r="X128" s="58" t="str">
        <f t="shared" si="6"/>
        <v/>
      </c>
      <c r="Y128" s="58" t="str">
        <f t="shared" si="4"/>
        <v/>
      </c>
      <c r="AA128" s="74" t="str">
        <f>IF('Recruiter Database'!$T128="", "", 'Recruiter Database'!$T128)</f>
        <v/>
      </c>
      <c r="AC128" s="41" t="str">
        <f t="shared" si="7"/>
        <v/>
      </c>
      <c r="AE128" s="41" t="str">
        <f>IF($H128="", "", IF(COUNTIF($AA$11:$AA$131, $H128)&gt;0, 'Application Process'!$AC$4, ""))</f>
        <v/>
      </c>
    </row>
    <row r="129" spans="1:31" x14ac:dyDescent="0.25">
      <c r="A129" s="40"/>
      <c r="B129" s="88" t="str">
        <f>IF($X129="", "", IF(COUNTIF('Application Process'!$I$11:$I$3035, $X129)=0, 'Job Database'!$Y$8, IFERROR(INDEX('Application Process'!$AJ$11:$AJ$3035, MATCH($X129, 'Application Process'!$I$11:$I$3035, 0)), "")))</f>
        <v/>
      </c>
      <c r="C129" s="40"/>
      <c r="D129" s="207"/>
      <c r="E129" s="194"/>
      <c r="F129" s="194"/>
      <c r="G129" s="208"/>
      <c r="H129" s="194"/>
      <c r="I129" s="208"/>
      <c r="J129" s="194"/>
      <c r="K129" s="209"/>
      <c r="L129" s="194"/>
      <c r="M129" s="196"/>
      <c r="N129" s="194"/>
      <c r="O129" s="194"/>
      <c r="P129" s="208"/>
      <c r="Q129" s="194"/>
      <c r="R129" s="210"/>
      <c r="S129" s="211"/>
      <c r="T129" s="193"/>
      <c r="U129" s="40"/>
      <c r="W129" s="41" t="str">
        <f t="shared" si="5"/>
        <v/>
      </c>
      <c r="X129" s="58" t="str">
        <f t="shared" si="6"/>
        <v/>
      </c>
      <c r="Y129" s="58" t="str">
        <f t="shared" si="4"/>
        <v/>
      </c>
      <c r="AA129" s="74" t="str">
        <f>IF('Recruiter Database'!$T129="", "", 'Recruiter Database'!$T129)</f>
        <v/>
      </c>
      <c r="AC129" s="41" t="str">
        <f t="shared" si="7"/>
        <v/>
      </c>
      <c r="AE129" s="41" t="str">
        <f>IF($H129="", "", IF(COUNTIF($AA$11:$AA$131, $H129)&gt;0, 'Application Process'!$AC$4, ""))</f>
        <v/>
      </c>
    </row>
    <row r="130" spans="1:31" x14ac:dyDescent="0.25">
      <c r="A130" s="40"/>
      <c r="B130" s="88" t="str">
        <f>IF($X130="", "", IF(COUNTIF('Application Process'!$I$11:$I$3035, $X130)=0, 'Job Database'!$Y$8, IFERROR(INDEX('Application Process'!$AJ$11:$AJ$3035, MATCH($X130, 'Application Process'!$I$11:$I$3035, 0)), "")))</f>
        <v/>
      </c>
      <c r="C130" s="40"/>
      <c r="D130" s="207"/>
      <c r="E130" s="194"/>
      <c r="F130" s="194"/>
      <c r="G130" s="208"/>
      <c r="H130" s="194"/>
      <c r="I130" s="208"/>
      <c r="J130" s="194"/>
      <c r="K130" s="209"/>
      <c r="L130" s="194"/>
      <c r="M130" s="196"/>
      <c r="N130" s="194"/>
      <c r="O130" s="194"/>
      <c r="P130" s="208"/>
      <c r="Q130" s="194"/>
      <c r="R130" s="210"/>
      <c r="S130" s="211"/>
      <c r="T130" s="193"/>
      <c r="U130" s="40"/>
      <c r="W130" s="41" t="str">
        <f t="shared" si="5"/>
        <v/>
      </c>
      <c r="X130" s="58" t="str">
        <f t="shared" si="6"/>
        <v/>
      </c>
      <c r="Y130" s="58" t="str">
        <f t="shared" si="4"/>
        <v/>
      </c>
      <c r="AA130" s="74" t="str">
        <f>IF('Recruiter Database'!$T130="", "", 'Recruiter Database'!$T130)</f>
        <v/>
      </c>
      <c r="AC130" s="41" t="str">
        <f t="shared" si="7"/>
        <v/>
      </c>
      <c r="AE130" s="41" t="str">
        <f>IF($H130="", "", IF(COUNTIF($AA$11:$AA$131, $H130)&gt;0, 'Application Process'!$AC$4, ""))</f>
        <v/>
      </c>
    </row>
    <row r="131" spans="1:31" x14ac:dyDescent="0.25">
      <c r="A131" s="40"/>
      <c r="B131" s="88" t="str">
        <f>IF($X131="", "", IF(COUNTIF('Application Process'!$I$11:$I$3035, $X131)=0, 'Job Database'!$Y$8, IFERROR(INDEX('Application Process'!$AJ$11:$AJ$3035, MATCH($X131, 'Application Process'!$I$11:$I$3035, 0)), "")))</f>
        <v/>
      </c>
      <c r="C131" s="40"/>
      <c r="D131" s="207"/>
      <c r="E131" s="194"/>
      <c r="F131" s="194"/>
      <c r="G131" s="208"/>
      <c r="H131" s="194"/>
      <c r="I131" s="208"/>
      <c r="J131" s="194"/>
      <c r="K131" s="209"/>
      <c r="L131" s="194"/>
      <c r="M131" s="196"/>
      <c r="N131" s="194"/>
      <c r="O131" s="194"/>
      <c r="P131" s="208"/>
      <c r="Q131" s="194"/>
      <c r="R131" s="210"/>
      <c r="S131" s="211"/>
      <c r="T131" s="193"/>
      <c r="U131" s="40"/>
      <c r="W131" s="41" t="str">
        <f t="shared" si="5"/>
        <v/>
      </c>
      <c r="X131" s="58" t="str">
        <f t="shared" si="6"/>
        <v/>
      </c>
      <c r="Y131" s="58" t="str">
        <f t="shared" si="4"/>
        <v/>
      </c>
      <c r="AA131" s="75" t="str">
        <f>IF('Recruiter Database'!$T131="", "", 'Recruiter Database'!$T131)</f>
        <v/>
      </c>
      <c r="AC131" s="41" t="str">
        <f t="shared" si="7"/>
        <v/>
      </c>
      <c r="AE131" s="41" t="str">
        <f>IF($H131="", "", IF(COUNTIF($AA$11:$AA$131, $H131)&gt;0, 'Application Process'!$AC$4, ""))</f>
        <v/>
      </c>
    </row>
    <row r="132" spans="1:31" x14ac:dyDescent="0.25">
      <c r="A132" s="40"/>
      <c r="B132" s="88" t="str">
        <f>IF($X132="", "", IF(COUNTIF('Application Process'!$I$11:$I$3035, $X132)=0, 'Job Database'!$Y$8, IFERROR(INDEX('Application Process'!$AJ$11:$AJ$3035, MATCH($X132, 'Application Process'!$I$11:$I$3035, 0)), "")))</f>
        <v/>
      </c>
      <c r="C132" s="40"/>
      <c r="D132" s="207"/>
      <c r="E132" s="194"/>
      <c r="F132" s="194"/>
      <c r="G132" s="208"/>
      <c r="H132" s="194"/>
      <c r="I132" s="208"/>
      <c r="J132" s="194"/>
      <c r="K132" s="209"/>
      <c r="L132" s="194"/>
      <c r="M132" s="196"/>
      <c r="N132" s="194"/>
      <c r="O132" s="194"/>
      <c r="P132" s="208"/>
      <c r="Q132" s="194"/>
      <c r="R132" s="210"/>
      <c r="S132" s="211"/>
      <c r="T132" s="193"/>
      <c r="U132" s="40"/>
      <c r="W132" s="41" t="str">
        <f t="shared" si="5"/>
        <v/>
      </c>
      <c r="X132" s="58" t="str">
        <f t="shared" si="6"/>
        <v/>
      </c>
      <c r="Y132" s="58" t="str">
        <f t="shared" si="4"/>
        <v/>
      </c>
      <c r="AC132" s="41" t="str">
        <f t="shared" si="7"/>
        <v/>
      </c>
      <c r="AE132" s="41" t="str">
        <f>IF($H132="", "", IF(COUNTIF($AA$11:$AA$131, $H132)&gt;0, 'Application Process'!$AC$4, ""))</f>
        <v/>
      </c>
    </row>
    <row r="133" spans="1:31" x14ac:dyDescent="0.25">
      <c r="A133" s="40"/>
      <c r="B133" s="88" t="str">
        <f>IF($X133="", "", IF(COUNTIF('Application Process'!$I$11:$I$3035, $X133)=0, 'Job Database'!$Y$8, IFERROR(INDEX('Application Process'!$AJ$11:$AJ$3035, MATCH($X133, 'Application Process'!$I$11:$I$3035, 0)), "")))</f>
        <v/>
      </c>
      <c r="C133" s="40"/>
      <c r="D133" s="207"/>
      <c r="E133" s="194"/>
      <c r="F133" s="194"/>
      <c r="G133" s="208"/>
      <c r="H133" s="194"/>
      <c r="I133" s="208"/>
      <c r="J133" s="194"/>
      <c r="K133" s="209"/>
      <c r="L133" s="194"/>
      <c r="M133" s="196"/>
      <c r="N133" s="194"/>
      <c r="O133" s="194"/>
      <c r="P133" s="208"/>
      <c r="Q133" s="194"/>
      <c r="R133" s="210"/>
      <c r="S133" s="211"/>
      <c r="T133" s="193"/>
      <c r="U133" s="40"/>
      <c r="W133" s="41" t="str">
        <f t="shared" si="5"/>
        <v/>
      </c>
      <c r="X133" s="58" t="str">
        <f t="shared" si="6"/>
        <v/>
      </c>
      <c r="Y133" s="58" t="str">
        <f t="shared" si="4"/>
        <v/>
      </c>
      <c r="AC133" s="41" t="str">
        <f t="shared" si="7"/>
        <v/>
      </c>
      <c r="AE133" s="41" t="str">
        <f>IF($H133="", "", IF(COUNTIF($AA$11:$AA$131, $H133)&gt;0, 'Application Process'!$AC$4, ""))</f>
        <v/>
      </c>
    </row>
    <row r="134" spans="1:31" x14ac:dyDescent="0.25">
      <c r="A134" s="40"/>
      <c r="B134" s="88" t="str">
        <f>IF($X134="", "", IF(COUNTIF('Application Process'!$I$11:$I$3035, $X134)=0, 'Job Database'!$Y$8, IFERROR(INDEX('Application Process'!$AJ$11:$AJ$3035, MATCH($X134, 'Application Process'!$I$11:$I$3035, 0)), "")))</f>
        <v/>
      </c>
      <c r="C134" s="40"/>
      <c r="D134" s="207"/>
      <c r="E134" s="194"/>
      <c r="F134" s="194"/>
      <c r="G134" s="208"/>
      <c r="H134" s="194"/>
      <c r="I134" s="208"/>
      <c r="J134" s="194"/>
      <c r="K134" s="209"/>
      <c r="L134" s="194"/>
      <c r="M134" s="196"/>
      <c r="N134" s="194"/>
      <c r="O134" s="194"/>
      <c r="P134" s="208"/>
      <c r="Q134" s="194"/>
      <c r="R134" s="210"/>
      <c r="S134" s="211"/>
      <c r="T134" s="193"/>
      <c r="U134" s="40"/>
      <c r="W134" s="41" t="str">
        <f t="shared" si="5"/>
        <v/>
      </c>
      <c r="X134" s="58" t="str">
        <f t="shared" si="6"/>
        <v/>
      </c>
      <c r="Y134" s="58" t="str">
        <f t="shared" si="4"/>
        <v/>
      </c>
      <c r="AC134" s="41" t="str">
        <f t="shared" si="7"/>
        <v/>
      </c>
      <c r="AE134" s="41" t="str">
        <f>IF($H134="", "", IF(COUNTIF($AA$11:$AA$131, $H134)&gt;0, 'Application Process'!$AC$4, ""))</f>
        <v/>
      </c>
    </row>
    <row r="135" spans="1:31" x14ac:dyDescent="0.25">
      <c r="A135" s="40"/>
      <c r="B135" s="88" t="str">
        <f>IF($X135="", "", IF(COUNTIF('Application Process'!$I$11:$I$3035, $X135)=0, 'Job Database'!$Y$8, IFERROR(INDEX('Application Process'!$AJ$11:$AJ$3035, MATCH($X135, 'Application Process'!$I$11:$I$3035, 0)), "")))</f>
        <v/>
      </c>
      <c r="C135" s="40"/>
      <c r="D135" s="207"/>
      <c r="E135" s="194"/>
      <c r="F135" s="194"/>
      <c r="G135" s="208"/>
      <c r="H135" s="194"/>
      <c r="I135" s="208"/>
      <c r="J135" s="194"/>
      <c r="K135" s="209"/>
      <c r="L135" s="194"/>
      <c r="M135" s="196"/>
      <c r="N135" s="194"/>
      <c r="O135" s="194"/>
      <c r="P135" s="208"/>
      <c r="Q135" s="194"/>
      <c r="R135" s="210"/>
      <c r="S135" s="211"/>
      <c r="T135" s="193"/>
      <c r="U135" s="40"/>
      <c r="W135" s="41" t="str">
        <f t="shared" si="5"/>
        <v/>
      </c>
      <c r="X135" s="58" t="str">
        <f t="shared" si="6"/>
        <v/>
      </c>
      <c r="Y135" s="58" t="str">
        <f t="shared" si="4"/>
        <v/>
      </c>
      <c r="AC135" s="41" t="str">
        <f t="shared" si="7"/>
        <v/>
      </c>
      <c r="AE135" s="41" t="str">
        <f>IF($H135="", "", IF(COUNTIF($AA$11:$AA$131, $H135)&gt;0, 'Application Process'!$AC$4, ""))</f>
        <v/>
      </c>
    </row>
    <row r="136" spans="1:31" x14ac:dyDescent="0.25">
      <c r="A136" s="40"/>
      <c r="B136" s="88" t="str">
        <f>IF($X136="", "", IF(COUNTIF('Application Process'!$I$11:$I$3035, $X136)=0, 'Job Database'!$Y$8, IFERROR(INDEX('Application Process'!$AJ$11:$AJ$3035, MATCH($X136, 'Application Process'!$I$11:$I$3035, 0)), "")))</f>
        <v/>
      </c>
      <c r="C136" s="40"/>
      <c r="D136" s="207"/>
      <c r="E136" s="194"/>
      <c r="F136" s="194"/>
      <c r="G136" s="208"/>
      <c r="H136" s="194"/>
      <c r="I136" s="208"/>
      <c r="J136" s="194"/>
      <c r="K136" s="209"/>
      <c r="L136" s="194"/>
      <c r="M136" s="196"/>
      <c r="N136" s="194"/>
      <c r="O136" s="194"/>
      <c r="P136" s="208"/>
      <c r="Q136" s="194"/>
      <c r="R136" s="210"/>
      <c r="S136" s="211"/>
      <c r="T136" s="193"/>
      <c r="U136" s="40"/>
      <c r="W136" s="41" t="str">
        <f t="shared" si="5"/>
        <v/>
      </c>
      <c r="X136" s="58" t="str">
        <f t="shared" si="6"/>
        <v/>
      </c>
      <c r="Y136" s="58" t="str">
        <f t="shared" si="4"/>
        <v/>
      </c>
      <c r="AC136" s="41" t="str">
        <f t="shared" si="7"/>
        <v/>
      </c>
      <c r="AE136" s="41" t="str">
        <f>IF($H136="", "", IF(COUNTIF($AA$11:$AA$131, $H136)&gt;0, 'Application Process'!$AC$4, ""))</f>
        <v/>
      </c>
    </row>
    <row r="137" spans="1:31" x14ac:dyDescent="0.25">
      <c r="A137" s="40"/>
      <c r="B137" s="88" t="str">
        <f>IF($X137="", "", IF(COUNTIF('Application Process'!$I$11:$I$3035, $X137)=0, 'Job Database'!$Y$8, IFERROR(INDEX('Application Process'!$AJ$11:$AJ$3035, MATCH($X137, 'Application Process'!$I$11:$I$3035, 0)), "")))</f>
        <v/>
      </c>
      <c r="C137" s="40"/>
      <c r="D137" s="207"/>
      <c r="E137" s="194"/>
      <c r="F137" s="194"/>
      <c r="G137" s="208"/>
      <c r="H137" s="194"/>
      <c r="I137" s="208"/>
      <c r="J137" s="194"/>
      <c r="K137" s="209"/>
      <c r="L137" s="194"/>
      <c r="M137" s="196"/>
      <c r="N137" s="194"/>
      <c r="O137" s="194"/>
      <c r="P137" s="208"/>
      <c r="Q137" s="194"/>
      <c r="R137" s="210"/>
      <c r="S137" s="211"/>
      <c r="T137" s="193"/>
      <c r="U137" s="40"/>
      <c r="W137" s="41" t="str">
        <f t="shared" si="5"/>
        <v/>
      </c>
      <c r="X137" s="58" t="str">
        <f t="shared" si="6"/>
        <v/>
      </c>
      <c r="Y137" s="58" t="str">
        <f t="shared" si="4"/>
        <v/>
      </c>
      <c r="AC137" s="41" t="str">
        <f t="shared" si="7"/>
        <v/>
      </c>
      <c r="AE137" s="41" t="str">
        <f>IF($H137="", "", IF(COUNTIF($AA$11:$AA$131, $H137)&gt;0, 'Application Process'!$AC$4, ""))</f>
        <v/>
      </c>
    </row>
    <row r="138" spans="1:31" x14ac:dyDescent="0.25">
      <c r="A138" s="40"/>
      <c r="B138" s="88" t="str">
        <f>IF($X138="", "", IF(COUNTIF('Application Process'!$I$11:$I$3035, $X138)=0, 'Job Database'!$Y$8, IFERROR(INDEX('Application Process'!$AJ$11:$AJ$3035, MATCH($X138, 'Application Process'!$I$11:$I$3035, 0)), "")))</f>
        <v/>
      </c>
      <c r="C138" s="40"/>
      <c r="D138" s="207"/>
      <c r="E138" s="194"/>
      <c r="F138" s="194"/>
      <c r="G138" s="208"/>
      <c r="H138" s="194"/>
      <c r="I138" s="208"/>
      <c r="J138" s="194"/>
      <c r="K138" s="209"/>
      <c r="L138" s="194"/>
      <c r="M138" s="196"/>
      <c r="N138" s="194"/>
      <c r="O138" s="194"/>
      <c r="P138" s="208"/>
      <c r="Q138" s="194"/>
      <c r="R138" s="210"/>
      <c r="S138" s="211"/>
      <c r="T138" s="193"/>
      <c r="U138" s="40"/>
      <c r="W138" s="41" t="str">
        <f t="shared" si="5"/>
        <v/>
      </c>
      <c r="X138" s="58" t="str">
        <f t="shared" si="6"/>
        <v/>
      </c>
      <c r="Y138" s="58" t="str">
        <f t="shared" si="4"/>
        <v/>
      </c>
      <c r="AC138" s="41" t="str">
        <f t="shared" si="7"/>
        <v/>
      </c>
      <c r="AE138" s="41" t="str">
        <f>IF($H138="", "", IF(COUNTIF($AA$11:$AA$131, $H138)&gt;0, 'Application Process'!$AC$4, ""))</f>
        <v/>
      </c>
    </row>
    <row r="139" spans="1:31" x14ac:dyDescent="0.25">
      <c r="A139" s="40"/>
      <c r="B139" s="88" t="str">
        <f>IF($X139="", "", IF(COUNTIF('Application Process'!$I$11:$I$3035, $X139)=0, 'Job Database'!$Y$8, IFERROR(INDEX('Application Process'!$AJ$11:$AJ$3035, MATCH($X139, 'Application Process'!$I$11:$I$3035, 0)), "")))</f>
        <v/>
      </c>
      <c r="C139" s="40"/>
      <c r="D139" s="207"/>
      <c r="E139" s="194"/>
      <c r="F139" s="194"/>
      <c r="G139" s="208"/>
      <c r="H139" s="194"/>
      <c r="I139" s="208"/>
      <c r="J139" s="194"/>
      <c r="K139" s="209"/>
      <c r="L139" s="194"/>
      <c r="M139" s="196"/>
      <c r="N139" s="194"/>
      <c r="O139" s="194"/>
      <c r="P139" s="208"/>
      <c r="Q139" s="194"/>
      <c r="R139" s="210"/>
      <c r="S139" s="211"/>
      <c r="T139" s="193"/>
      <c r="U139" s="40"/>
      <c r="W139" s="41" t="str">
        <f t="shared" si="5"/>
        <v/>
      </c>
      <c r="X139" s="58" t="str">
        <f t="shared" si="6"/>
        <v/>
      </c>
      <c r="Y139" s="58" t="str">
        <f t="shared" ref="Y139:Y202" si="8">IF($H139="", "", CONCATENATE($H139, " - ", $B139))</f>
        <v/>
      </c>
      <c r="AC139" s="41" t="str">
        <f t="shared" si="7"/>
        <v/>
      </c>
      <c r="AE139" s="41" t="str">
        <f>IF($H139="", "", IF(COUNTIF($AA$11:$AA$131, $H139)&gt;0, 'Application Process'!$AC$4, ""))</f>
        <v/>
      </c>
    </row>
    <row r="140" spans="1:31" x14ac:dyDescent="0.25">
      <c r="A140" s="40"/>
      <c r="B140" s="88" t="str">
        <f>IF($X140="", "", IF(COUNTIF('Application Process'!$I$11:$I$3035, $X140)=0, 'Job Database'!$Y$8, IFERROR(INDEX('Application Process'!$AJ$11:$AJ$3035, MATCH($X140, 'Application Process'!$I$11:$I$3035, 0)), "")))</f>
        <v/>
      </c>
      <c r="C140" s="40"/>
      <c r="D140" s="207"/>
      <c r="E140" s="194"/>
      <c r="F140" s="194"/>
      <c r="G140" s="208"/>
      <c r="H140" s="194"/>
      <c r="I140" s="208"/>
      <c r="J140" s="194"/>
      <c r="K140" s="209"/>
      <c r="L140" s="194"/>
      <c r="M140" s="196"/>
      <c r="N140" s="194"/>
      <c r="O140" s="194"/>
      <c r="P140" s="208"/>
      <c r="Q140" s="194"/>
      <c r="R140" s="210"/>
      <c r="S140" s="211"/>
      <c r="T140" s="193"/>
      <c r="U140" s="40"/>
      <c r="W140" s="41" t="str">
        <f t="shared" ref="W140:W203" si="9">IF($D140="", "", IF(COUNTIF($D$11:$D$3035, $D140)&gt;1, "X", ""))</f>
        <v/>
      </c>
      <c r="X140" s="58" t="str">
        <f t="shared" ref="X140:X203" si="10">IF($D140="", "", CONCATENATE(D140, IF(E140="", "", " - "), IF(E140="", "", E140), IF(F140="", "", " - "), IF(F140="", "", F140)))</f>
        <v/>
      </c>
      <c r="Y140" s="58" t="str">
        <f t="shared" si="8"/>
        <v/>
      </c>
      <c r="AC140" s="41" t="str">
        <f t="shared" ref="AC140:AC203" si="11">IF($H140="", "", IF(COUNTIF($AA$11:$AA$131, $H140)=0, "X", ""))</f>
        <v/>
      </c>
      <c r="AE140" s="41" t="str">
        <f>IF($H140="", "", IF(COUNTIF($AA$11:$AA$131, $H140)&gt;0, 'Application Process'!$AC$4, ""))</f>
        <v/>
      </c>
    </row>
    <row r="141" spans="1:31" x14ac:dyDescent="0.25">
      <c r="A141" s="40"/>
      <c r="B141" s="88" t="str">
        <f>IF($X141="", "", IF(COUNTIF('Application Process'!$I$11:$I$3035, $X141)=0, 'Job Database'!$Y$8, IFERROR(INDEX('Application Process'!$AJ$11:$AJ$3035, MATCH($X141, 'Application Process'!$I$11:$I$3035, 0)), "")))</f>
        <v/>
      </c>
      <c r="C141" s="40"/>
      <c r="D141" s="207"/>
      <c r="E141" s="194"/>
      <c r="F141" s="194"/>
      <c r="G141" s="208"/>
      <c r="H141" s="194"/>
      <c r="I141" s="208"/>
      <c r="J141" s="194"/>
      <c r="K141" s="209"/>
      <c r="L141" s="194"/>
      <c r="M141" s="196"/>
      <c r="N141" s="194"/>
      <c r="O141" s="194"/>
      <c r="P141" s="208"/>
      <c r="Q141" s="194"/>
      <c r="R141" s="210"/>
      <c r="S141" s="211"/>
      <c r="T141" s="193"/>
      <c r="U141" s="40"/>
      <c r="W141" s="41" t="str">
        <f t="shared" si="9"/>
        <v/>
      </c>
      <c r="X141" s="58" t="str">
        <f t="shared" si="10"/>
        <v/>
      </c>
      <c r="Y141" s="58" t="str">
        <f t="shared" si="8"/>
        <v/>
      </c>
      <c r="AC141" s="41" t="str">
        <f t="shared" si="11"/>
        <v/>
      </c>
      <c r="AE141" s="41" t="str">
        <f>IF($H141="", "", IF(COUNTIF($AA$11:$AA$131, $H141)&gt;0, 'Application Process'!$AC$4, ""))</f>
        <v/>
      </c>
    </row>
    <row r="142" spans="1:31" x14ac:dyDescent="0.25">
      <c r="A142" s="40"/>
      <c r="B142" s="88" t="str">
        <f>IF($X142="", "", IF(COUNTIF('Application Process'!$I$11:$I$3035, $X142)=0, 'Job Database'!$Y$8, IFERROR(INDEX('Application Process'!$AJ$11:$AJ$3035, MATCH($X142, 'Application Process'!$I$11:$I$3035, 0)), "")))</f>
        <v/>
      </c>
      <c r="C142" s="40"/>
      <c r="D142" s="207"/>
      <c r="E142" s="194"/>
      <c r="F142" s="194"/>
      <c r="G142" s="208"/>
      <c r="H142" s="194"/>
      <c r="I142" s="208"/>
      <c r="J142" s="194"/>
      <c r="K142" s="209"/>
      <c r="L142" s="194"/>
      <c r="M142" s="196"/>
      <c r="N142" s="194"/>
      <c r="O142" s="194"/>
      <c r="P142" s="208"/>
      <c r="Q142" s="194"/>
      <c r="R142" s="210"/>
      <c r="S142" s="211"/>
      <c r="T142" s="193"/>
      <c r="U142" s="40"/>
      <c r="W142" s="41" t="str">
        <f t="shared" si="9"/>
        <v/>
      </c>
      <c r="X142" s="58" t="str">
        <f t="shared" si="10"/>
        <v/>
      </c>
      <c r="Y142" s="58" t="str">
        <f t="shared" si="8"/>
        <v/>
      </c>
      <c r="AC142" s="41" t="str">
        <f t="shared" si="11"/>
        <v/>
      </c>
      <c r="AE142" s="41" t="str">
        <f>IF($H142="", "", IF(COUNTIF($AA$11:$AA$131, $H142)&gt;0, 'Application Process'!$AC$4, ""))</f>
        <v/>
      </c>
    </row>
    <row r="143" spans="1:31" x14ac:dyDescent="0.25">
      <c r="A143" s="40"/>
      <c r="B143" s="88" t="str">
        <f>IF($X143="", "", IF(COUNTIF('Application Process'!$I$11:$I$3035, $X143)=0, 'Job Database'!$Y$8, IFERROR(INDEX('Application Process'!$AJ$11:$AJ$3035, MATCH($X143, 'Application Process'!$I$11:$I$3035, 0)), "")))</f>
        <v/>
      </c>
      <c r="C143" s="40"/>
      <c r="D143" s="207"/>
      <c r="E143" s="194"/>
      <c r="F143" s="194"/>
      <c r="G143" s="208"/>
      <c r="H143" s="194"/>
      <c r="I143" s="208"/>
      <c r="J143" s="194"/>
      <c r="K143" s="209"/>
      <c r="L143" s="194"/>
      <c r="M143" s="196"/>
      <c r="N143" s="194"/>
      <c r="O143" s="194"/>
      <c r="P143" s="208"/>
      <c r="Q143" s="194"/>
      <c r="R143" s="210"/>
      <c r="S143" s="211"/>
      <c r="T143" s="193"/>
      <c r="U143" s="40"/>
      <c r="W143" s="41" t="str">
        <f t="shared" si="9"/>
        <v/>
      </c>
      <c r="X143" s="58" t="str">
        <f t="shared" si="10"/>
        <v/>
      </c>
      <c r="Y143" s="58" t="str">
        <f t="shared" si="8"/>
        <v/>
      </c>
      <c r="AC143" s="41" t="str">
        <f t="shared" si="11"/>
        <v/>
      </c>
      <c r="AE143" s="41" t="str">
        <f>IF($H143="", "", IF(COUNTIF($AA$11:$AA$131, $H143)&gt;0, 'Application Process'!$AC$4, ""))</f>
        <v/>
      </c>
    </row>
    <row r="144" spans="1:31" x14ac:dyDescent="0.25">
      <c r="A144" s="40"/>
      <c r="B144" s="88" t="str">
        <f>IF($X144="", "", IF(COUNTIF('Application Process'!$I$11:$I$3035, $X144)=0, 'Job Database'!$Y$8, IFERROR(INDEX('Application Process'!$AJ$11:$AJ$3035, MATCH($X144, 'Application Process'!$I$11:$I$3035, 0)), "")))</f>
        <v/>
      </c>
      <c r="C144" s="40"/>
      <c r="D144" s="207"/>
      <c r="E144" s="194"/>
      <c r="F144" s="194"/>
      <c r="G144" s="208"/>
      <c r="H144" s="194"/>
      <c r="I144" s="208"/>
      <c r="J144" s="194"/>
      <c r="K144" s="209"/>
      <c r="L144" s="194"/>
      <c r="M144" s="196"/>
      <c r="N144" s="194"/>
      <c r="O144" s="194"/>
      <c r="P144" s="208"/>
      <c r="Q144" s="194"/>
      <c r="R144" s="210"/>
      <c r="S144" s="211"/>
      <c r="T144" s="193"/>
      <c r="U144" s="40"/>
      <c r="W144" s="41" t="str">
        <f t="shared" si="9"/>
        <v/>
      </c>
      <c r="X144" s="58" t="str">
        <f t="shared" si="10"/>
        <v/>
      </c>
      <c r="Y144" s="58" t="str">
        <f t="shared" si="8"/>
        <v/>
      </c>
      <c r="AC144" s="41" t="str">
        <f t="shared" si="11"/>
        <v/>
      </c>
      <c r="AE144" s="41" t="str">
        <f>IF($H144="", "", IF(COUNTIF($AA$11:$AA$131, $H144)&gt;0, 'Application Process'!$AC$4, ""))</f>
        <v/>
      </c>
    </row>
    <row r="145" spans="1:31" x14ac:dyDescent="0.25">
      <c r="A145" s="40"/>
      <c r="B145" s="88" t="str">
        <f>IF($X145="", "", IF(COUNTIF('Application Process'!$I$11:$I$3035, $X145)=0, 'Job Database'!$Y$8, IFERROR(INDEX('Application Process'!$AJ$11:$AJ$3035, MATCH($X145, 'Application Process'!$I$11:$I$3035, 0)), "")))</f>
        <v/>
      </c>
      <c r="C145" s="40"/>
      <c r="D145" s="207"/>
      <c r="E145" s="194"/>
      <c r="F145" s="194"/>
      <c r="G145" s="208"/>
      <c r="H145" s="194"/>
      <c r="I145" s="208"/>
      <c r="J145" s="194"/>
      <c r="K145" s="209"/>
      <c r="L145" s="194"/>
      <c r="M145" s="196"/>
      <c r="N145" s="194"/>
      <c r="O145" s="194"/>
      <c r="P145" s="208"/>
      <c r="Q145" s="194"/>
      <c r="R145" s="210"/>
      <c r="S145" s="211"/>
      <c r="T145" s="193"/>
      <c r="U145" s="40"/>
      <c r="W145" s="41" t="str">
        <f t="shared" si="9"/>
        <v/>
      </c>
      <c r="X145" s="58" t="str">
        <f t="shared" si="10"/>
        <v/>
      </c>
      <c r="Y145" s="58" t="str">
        <f t="shared" si="8"/>
        <v/>
      </c>
      <c r="AC145" s="41" t="str">
        <f t="shared" si="11"/>
        <v/>
      </c>
      <c r="AE145" s="41" t="str">
        <f>IF($H145="", "", IF(COUNTIF($AA$11:$AA$131, $H145)&gt;0, 'Application Process'!$AC$4, ""))</f>
        <v/>
      </c>
    </row>
    <row r="146" spans="1:31" x14ac:dyDescent="0.25">
      <c r="A146" s="40"/>
      <c r="B146" s="88" t="str">
        <f>IF($X146="", "", IF(COUNTIF('Application Process'!$I$11:$I$3035, $X146)=0, 'Job Database'!$Y$8, IFERROR(INDEX('Application Process'!$AJ$11:$AJ$3035, MATCH($X146, 'Application Process'!$I$11:$I$3035, 0)), "")))</f>
        <v/>
      </c>
      <c r="C146" s="40"/>
      <c r="D146" s="207"/>
      <c r="E146" s="194"/>
      <c r="F146" s="194"/>
      <c r="G146" s="208"/>
      <c r="H146" s="194"/>
      <c r="I146" s="208"/>
      <c r="J146" s="194"/>
      <c r="K146" s="209"/>
      <c r="L146" s="194"/>
      <c r="M146" s="196"/>
      <c r="N146" s="194"/>
      <c r="O146" s="194"/>
      <c r="P146" s="208"/>
      <c r="Q146" s="194"/>
      <c r="R146" s="210"/>
      <c r="S146" s="211"/>
      <c r="T146" s="193"/>
      <c r="U146" s="40"/>
      <c r="W146" s="41" t="str">
        <f t="shared" si="9"/>
        <v/>
      </c>
      <c r="X146" s="58" t="str">
        <f t="shared" si="10"/>
        <v/>
      </c>
      <c r="Y146" s="58" t="str">
        <f t="shared" si="8"/>
        <v/>
      </c>
      <c r="AC146" s="41" t="str">
        <f t="shared" si="11"/>
        <v/>
      </c>
      <c r="AE146" s="41" t="str">
        <f>IF($H146="", "", IF(COUNTIF($AA$11:$AA$131, $H146)&gt;0, 'Application Process'!$AC$4, ""))</f>
        <v/>
      </c>
    </row>
    <row r="147" spans="1:31" x14ac:dyDescent="0.25">
      <c r="A147" s="40"/>
      <c r="B147" s="88" t="str">
        <f>IF($X147="", "", IF(COUNTIF('Application Process'!$I$11:$I$3035, $X147)=0, 'Job Database'!$Y$8, IFERROR(INDEX('Application Process'!$AJ$11:$AJ$3035, MATCH($X147, 'Application Process'!$I$11:$I$3035, 0)), "")))</f>
        <v/>
      </c>
      <c r="C147" s="40"/>
      <c r="D147" s="207"/>
      <c r="E147" s="194"/>
      <c r="F147" s="194"/>
      <c r="G147" s="208"/>
      <c r="H147" s="194"/>
      <c r="I147" s="208"/>
      <c r="J147" s="194"/>
      <c r="K147" s="209"/>
      <c r="L147" s="194"/>
      <c r="M147" s="196"/>
      <c r="N147" s="194"/>
      <c r="O147" s="194"/>
      <c r="P147" s="208"/>
      <c r="Q147" s="194"/>
      <c r="R147" s="210"/>
      <c r="S147" s="211"/>
      <c r="T147" s="193"/>
      <c r="U147" s="40"/>
      <c r="W147" s="41" t="str">
        <f t="shared" si="9"/>
        <v/>
      </c>
      <c r="X147" s="58" t="str">
        <f t="shared" si="10"/>
        <v/>
      </c>
      <c r="Y147" s="58" t="str">
        <f t="shared" si="8"/>
        <v/>
      </c>
      <c r="AC147" s="41" t="str">
        <f t="shared" si="11"/>
        <v/>
      </c>
      <c r="AE147" s="41" t="str">
        <f>IF($H147="", "", IF(COUNTIF($AA$11:$AA$131, $H147)&gt;0, 'Application Process'!$AC$4, ""))</f>
        <v/>
      </c>
    </row>
    <row r="148" spans="1:31" x14ac:dyDescent="0.25">
      <c r="A148" s="40"/>
      <c r="B148" s="88" t="str">
        <f>IF($X148="", "", IF(COUNTIF('Application Process'!$I$11:$I$3035, $X148)=0, 'Job Database'!$Y$8, IFERROR(INDEX('Application Process'!$AJ$11:$AJ$3035, MATCH($X148, 'Application Process'!$I$11:$I$3035, 0)), "")))</f>
        <v/>
      </c>
      <c r="C148" s="40"/>
      <c r="D148" s="207"/>
      <c r="E148" s="194"/>
      <c r="F148" s="194"/>
      <c r="G148" s="208"/>
      <c r="H148" s="194"/>
      <c r="I148" s="208"/>
      <c r="J148" s="194"/>
      <c r="K148" s="209"/>
      <c r="L148" s="194"/>
      <c r="M148" s="196"/>
      <c r="N148" s="194"/>
      <c r="O148" s="194"/>
      <c r="P148" s="208"/>
      <c r="Q148" s="194"/>
      <c r="R148" s="210"/>
      <c r="S148" s="211"/>
      <c r="T148" s="193"/>
      <c r="U148" s="40"/>
      <c r="W148" s="41" t="str">
        <f t="shared" si="9"/>
        <v/>
      </c>
      <c r="X148" s="58" t="str">
        <f t="shared" si="10"/>
        <v/>
      </c>
      <c r="Y148" s="58" t="str">
        <f t="shared" si="8"/>
        <v/>
      </c>
      <c r="AC148" s="41" t="str">
        <f t="shared" si="11"/>
        <v/>
      </c>
      <c r="AE148" s="41" t="str">
        <f>IF($H148="", "", IF(COUNTIF($AA$11:$AA$131, $H148)&gt;0, 'Application Process'!$AC$4, ""))</f>
        <v/>
      </c>
    </row>
    <row r="149" spans="1:31" x14ac:dyDescent="0.25">
      <c r="A149" s="40"/>
      <c r="B149" s="88" t="str">
        <f>IF($X149="", "", IF(COUNTIF('Application Process'!$I$11:$I$3035, $X149)=0, 'Job Database'!$Y$8, IFERROR(INDEX('Application Process'!$AJ$11:$AJ$3035, MATCH($X149, 'Application Process'!$I$11:$I$3035, 0)), "")))</f>
        <v/>
      </c>
      <c r="C149" s="40"/>
      <c r="D149" s="207"/>
      <c r="E149" s="194"/>
      <c r="F149" s="194"/>
      <c r="G149" s="208"/>
      <c r="H149" s="194"/>
      <c r="I149" s="208"/>
      <c r="J149" s="194"/>
      <c r="K149" s="209"/>
      <c r="L149" s="194"/>
      <c r="M149" s="196"/>
      <c r="N149" s="194"/>
      <c r="O149" s="194"/>
      <c r="P149" s="208"/>
      <c r="Q149" s="194"/>
      <c r="R149" s="210"/>
      <c r="S149" s="211"/>
      <c r="T149" s="193"/>
      <c r="U149" s="40"/>
      <c r="W149" s="41" t="str">
        <f t="shared" si="9"/>
        <v/>
      </c>
      <c r="X149" s="58" t="str">
        <f t="shared" si="10"/>
        <v/>
      </c>
      <c r="Y149" s="58" t="str">
        <f t="shared" si="8"/>
        <v/>
      </c>
      <c r="AC149" s="41" t="str">
        <f t="shared" si="11"/>
        <v/>
      </c>
      <c r="AE149" s="41" t="str">
        <f>IF($H149="", "", IF(COUNTIF($AA$11:$AA$131, $H149)&gt;0, 'Application Process'!$AC$4, ""))</f>
        <v/>
      </c>
    </row>
    <row r="150" spans="1:31" x14ac:dyDescent="0.25">
      <c r="A150" s="40"/>
      <c r="B150" s="88" t="str">
        <f>IF($X150="", "", IF(COUNTIF('Application Process'!$I$11:$I$3035, $X150)=0, 'Job Database'!$Y$8, IFERROR(INDEX('Application Process'!$AJ$11:$AJ$3035, MATCH($X150, 'Application Process'!$I$11:$I$3035, 0)), "")))</f>
        <v/>
      </c>
      <c r="C150" s="40"/>
      <c r="D150" s="207"/>
      <c r="E150" s="194"/>
      <c r="F150" s="194"/>
      <c r="G150" s="208"/>
      <c r="H150" s="194"/>
      <c r="I150" s="208"/>
      <c r="J150" s="194"/>
      <c r="K150" s="209"/>
      <c r="L150" s="194"/>
      <c r="M150" s="196"/>
      <c r="N150" s="194"/>
      <c r="O150" s="194"/>
      <c r="P150" s="208"/>
      <c r="Q150" s="194"/>
      <c r="R150" s="210"/>
      <c r="S150" s="211"/>
      <c r="T150" s="193"/>
      <c r="U150" s="40"/>
      <c r="W150" s="41" t="str">
        <f t="shared" si="9"/>
        <v/>
      </c>
      <c r="X150" s="58" t="str">
        <f t="shared" si="10"/>
        <v/>
      </c>
      <c r="Y150" s="58" t="str">
        <f t="shared" si="8"/>
        <v/>
      </c>
      <c r="AC150" s="41" t="str">
        <f t="shared" si="11"/>
        <v/>
      </c>
      <c r="AE150" s="41" t="str">
        <f>IF($H150="", "", IF(COUNTIF($AA$11:$AA$131, $H150)&gt;0, 'Application Process'!$AC$4, ""))</f>
        <v/>
      </c>
    </row>
    <row r="151" spans="1:31" x14ac:dyDescent="0.25">
      <c r="A151" s="40"/>
      <c r="B151" s="88" t="str">
        <f>IF($X151="", "", IF(COUNTIF('Application Process'!$I$11:$I$3035, $X151)=0, 'Job Database'!$Y$8, IFERROR(INDEX('Application Process'!$AJ$11:$AJ$3035, MATCH($X151, 'Application Process'!$I$11:$I$3035, 0)), "")))</f>
        <v/>
      </c>
      <c r="C151" s="40"/>
      <c r="D151" s="207"/>
      <c r="E151" s="194"/>
      <c r="F151" s="194"/>
      <c r="G151" s="208"/>
      <c r="H151" s="194"/>
      <c r="I151" s="208"/>
      <c r="J151" s="194"/>
      <c r="K151" s="209"/>
      <c r="L151" s="194"/>
      <c r="M151" s="196"/>
      <c r="N151" s="194"/>
      <c r="O151" s="194"/>
      <c r="P151" s="208"/>
      <c r="Q151" s="194"/>
      <c r="R151" s="210"/>
      <c r="S151" s="211"/>
      <c r="T151" s="193"/>
      <c r="U151" s="40"/>
      <c r="W151" s="41" t="str">
        <f t="shared" si="9"/>
        <v/>
      </c>
      <c r="X151" s="58" t="str">
        <f t="shared" si="10"/>
        <v/>
      </c>
      <c r="Y151" s="58" t="str">
        <f t="shared" si="8"/>
        <v/>
      </c>
      <c r="AC151" s="41" t="str">
        <f t="shared" si="11"/>
        <v/>
      </c>
      <c r="AE151" s="41" t="str">
        <f>IF($H151="", "", IF(COUNTIF($AA$11:$AA$131, $H151)&gt;0, 'Application Process'!$AC$4, ""))</f>
        <v/>
      </c>
    </row>
    <row r="152" spans="1:31" x14ac:dyDescent="0.25">
      <c r="A152" s="40"/>
      <c r="B152" s="88" t="str">
        <f>IF($X152="", "", IF(COUNTIF('Application Process'!$I$11:$I$3035, $X152)=0, 'Job Database'!$Y$8, IFERROR(INDEX('Application Process'!$AJ$11:$AJ$3035, MATCH($X152, 'Application Process'!$I$11:$I$3035, 0)), "")))</f>
        <v/>
      </c>
      <c r="C152" s="40"/>
      <c r="D152" s="207"/>
      <c r="E152" s="194"/>
      <c r="F152" s="194"/>
      <c r="G152" s="208"/>
      <c r="H152" s="194"/>
      <c r="I152" s="208"/>
      <c r="J152" s="194"/>
      <c r="K152" s="209"/>
      <c r="L152" s="194"/>
      <c r="M152" s="196"/>
      <c r="N152" s="194"/>
      <c r="O152" s="194"/>
      <c r="P152" s="208"/>
      <c r="Q152" s="194"/>
      <c r="R152" s="210"/>
      <c r="S152" s="211"/>
      <c r="T152" s="193"/>
      <c r="U152" s="40"/>
      <c r="W152" s="41" t="str">
        <f t="shared" si="9"/>
        <v/>
      </c>
      <c r="X152" s="58" t="str">
        <f t="shared" si="10"/>
        <v/>
      </c>
      <c r="Y152" s="58" t="str">
        <f t="shared" si="8"/>
        <v/>
      </c>
      <c r="AC152" s="41" t="str">
        <f t="shared" si="11"/>
        <v/>
      </c>
      <c r="AE152" s="41" t="str">
        <f>IF($H152="", "", IF(COUNTIF($AA$11:$AA$131, $H152)&gt;0, 'Application Process'!$AC$4, ""))</f>
        <v/>
      </c>
    </row>
    <row r="153" spans="1:31" x14ac:dyDescent="0.25">
      <c r="A153" s="40"/>
      <c r="B153" s="88" t="str">
        <f>IF($X153="", "", IF(COUNTIF('Application Process'!$I$11:$I$3035, $X153)=0, 'Job Database'!$Y$8, IFERROR(INDEX('Application Process'!$AJ$11:$AJ$3035, MATCH($X153, 'Application Process'!$I$11:$I$3035, 0)), "")))</f>
        <v/>
      </c>
      <c r="C153" s="40"/>
      <c r="D153" s="207"/>
      <c r="E153" s="194"/>
      <c r="F153" s="194"/>
      <c r="G153" s="208"/>
      <c r="H153" s="194"/>
      <c r="I153" s="208"/>
      <c r="J153" s="194"/>
      <c r="K153" s="209"/>
      <c r="L153" s="194"/>
      <c r="M153" s="196"/>
      <c r="N153" s="194"/>
      <c r="O153" s="194"/>
      <c r="P153" s="208"/>
      <c r="Q153" s="194"/>
      <c r="R153" s="210"/>
      <c r="S153" s="211"/>
      <c r="T153" s="193"/>
      <c r="U153" s="40"/>
      <c r="W153" s="41" t="str">
        <f t="shared" si="9"/>
        <v/>
      </c>
      <c r="X153" s="58" t="str">
        <f t="shared" si="10"/>
        <v/>
      </c>
      <c r="Y153" s="58" t="str">
        <f t="shared" si="8"/>
        <v/>
      </c>
      <c r="AC153" s="41" t="str">
        <f t="shared" si="11"/>
        <v/>
      </c>
      <c r="AE153" s="41" t="str">
        <f>IF($H153="", "", IF(COUNTIF($AA$11:$AA$131, $H153)&gt;0, 'Application Process'!$AC$4, ""))</f>
        <v/>
      </c>
    </row>
    <row r="154" spans="1:31" x14ac:dyDescent="0.25">
      <c r="A154" s="40"/>
      <c r="B154" s="88" t="str">
        <f>IF($X154="", "", IF(COUNTIF('Application Process'!$I$11:$I$3035, $X154)=0, 'Job Database'!$Y$8, IFERROR(INDEX('Application Process'!$AJ$11:$AJ$3035, MATCH($X154, 'Application Process'!$I$11:$I$3035, 0)), "")))</f>
        <v/>
      </c>
      <c r="C154" s="40"/>
      <c r="D154" s="207"/>
      <c r="E154" s="194"/>
      <c r="F154" s="194"/>
      <c r="G154" s="208"/>
      <c r="H154" s="194"/>
      <c r="I154" s="208"/>
      <c r="J154" s="194"/>
      <c r="K154" s="209"/>
      <c r="L154" s="194"/>
      <c r="M154" s="196"/>
      <c r="N154" s="194"/>
      <c r="O154" s="194"/>
      <c r="P154" s="208"/>
      <c r="Q154" s="194"/>
      <c r="R154" s="210"/>
      <c r="S154" s="211"/>
      <c r="T154" s="193"/>
      <c r="U154" s="40"/>
      <c r="W154" s="41" t="str">
        <f t="shared" si="9"/>
        <v/>
      </c>
      <c r="X154" s="58" t="str">
        <f t="shared" si="10"/>
        <v/>
      </c>
      <c r="Y154" s="58" t="str">
        <f t="shared" si="8"/>
        <v/>
      </c>
      <c r="AC154" s="41" t="str">
        <f t="shared" si="11"/>
        <v/>
      </c>
      <c r="AE154" s="41" t="str">
        <f>IF($H154="", "", IF(COUNTIF($AA$11:$AA$131, $H154)&gt;0, 'Application Process'!$AC$4, ""))</f>
        <v/>
      </c>
    </row>
    <row r="155" spans="1:31" x14ac:dyDescent="0.25">
      <c r="A155" s="40"/>
      <c r="B155" s="88" t="str">
        <f>IF($X155="", "", IF(COUNTIF('Application Process'!$I$11:$I$3035, $X155)=0, 'Job Database'!$Y$8, IFERROR(INDEX('Application Process'!$AJ$11:$AJ$3035, MATCH($X155, 'Application Process'!$I$11:$I$3035, 0)), "")))</f>
        <v/>
      </c>
      <c r="C155" s="40"/>
      <c r="D155" s="207"/>
      <c r="E155" s="194"/>
      <c r="F155" s="194"/>
      <c r="G155" s="208"/>
      <c r="H155" s="194"/>
      <c r="I155" s="208"/>
      <c r="J155" s="194"/>
      <c r="K155" s="209"/>
      <c r="L155" s="194"/>
      <c r="M155" s="196"/>
      <c r="N155" s="194"/>
      <c r="O155" s="194"/>
      <c r="P155" s="208"/>
      <c r="Q155" s="194"/>
      <c r="R155" s="210"/>
      <c r="S155" s="211"/>
      <c r="T155" s="193"/>
      <c r="U155" s="40"/>
      <c r="W155" s="41" t="str">
        <f t="shared" si="9"/>
        <v/>
      </c>
      <c r="X155" s="58" t="str">
        <f t="shared" si="10"/>
        <v/>
      </c>
      <c r="Y155" s="58" t="str">
        <f t="shared" si="8"/>
        <v/>
      </c>
      <c r="AC155" s="41" t="str">
        <f t="shared" si="11"/>
        <v/>
      </c>
      <c r="AE155" s="41" t="str">
        <f>IF($H155="", "", IF(COUNTIF($AA$11:$AA$131, $H155)&gt;0, 'Application Process'!$AC$4, ""))</f>
        <v/>
      </c>
    </row>
    <row r="156" spans="1:31" x14ac:dyDescent="0.25">
      <c r="A156" s="40"/>
      <c r="B156" s="88" t="str">
        <f>IF($X156="", "", IF(COUNTIF('Application Process'!$I$11:$I$3035, $X156)=0, 'Job Database'!$Y$8, IFERROR(INDEX('Application Process'!$AJ$11:$AJ$3035, MATCH($X156, 'Application Process'!$I$11:$I$3035, 0)), "")))</f>
        <v/>
      </c>
      <c r="C156" s="40"/>
      <c r="D156" s="207"/>
      <c r="E156" s="194"/>
      <c r="F156" s="194"/>
      <c r="G156" s="208"/>
      <c r="H156" s="194"/>
      <c r="I156" s="208"/>
      <c r="J156" s="194"/>
      <c r="K156" s="209"/>
      <c r="L156" s="194"/>
      <c r="M156" s="196"/>
      <c r="N156" s="194"/>
      <c r="O156" s="194"/>
      <c r="P156" s="208"/>
      <c r="Q156" s="194"/>
      <c r="R156" s="210"/>
      <c r="S156" s="211"/>
      <c r="T156" s="193"/>
      <c r="U156" s="40"/>
      <c r="W156" s="41" t="str">
        <f t="shared" si="9"/>
        <v/>
      </c>
      <c r="X156" s="58" t="str">
        <f t="shared" si="10"/>
        <v/>
      </c>
      <c r="Y156" s="58" t="str">
        <f t="shared" si="8"/>
        <v/>
      </c>
      <c r="AC156" s="41" t="str">
        <f t="shared" si="11"/>
        <v/>
      </c>
      <c r="AE156" s="41" t="str">
        <f>IF($H156="", "", IF(COUNTIF($AA$11:$AA$131, $H156)&gt;0, 'Application Process'!$AC$4, ""))</f>
        <v/>
      </c>
    </row>
    <row r="157" spans="1:31" x14ac:dyDescent="0.25">
      <c r="A157" s="40"/>
      <c r="B157" s="88" t="str">
        <f>IF($X157="", "", IF(COUNTIF('Application Process'!$I$11:$I$3035, $X157)=0, 'Job Database'!$Y$8, IFERROR(INDEX('Application Process'!$AJ$11:$AJ$3035, MATCH($X157, 'Application Process'!$I$11:$I$3035, 0)), "")))</f>
        <v/>
      </c>
      <c r="C157" s="40"/>
      <c r="D157" s="207"/>
      <c r="E157" s="194"/>
      <c r="F157" s="194"/>
      <c r="G157" s="208"/>
      <c r="H157" s="194"/>
      <c r="I157" s="208"/>
      <c r="J157" s="194"/>
      <c r="K157" s="209"/>
      <c r="L157" s="194"/>
      <c r="M157" s="196"/>
      <c r="N157" s="194"/>
      <c r="O157" s="194"/>
      <c r="P157" s="208"/>
      <c r="Q157" s="194"/>
      <c r="R157" s="210"/>
      <c r="S157" s="211"/>
      <c r="T157" s="193"/>
      <c r="U157" s="40"/>
      <c r="W157" s="41" t="str">
        <f t="shared" si="9"/>
        <v/>
      </c>
      <c r="X157" s="58" t="str">
        <f t="shared" si="10"/>
        <v/>
      </c>
      <c r="Y157" s="58" t="str">
        <f t="shared" si="8"/>
        <v/>
      </c>
      <c r="AC157" s="41" t="str">
        <f t="shared" si="11"/>
        <v/>
      </c>
      <c r="AE157" s="41" t="str">
        <f>IF($H157="", "", IF(COUNTIF($AA$11:$AA$131, $H157)&gt;0, 'Application Process'!$AC$4, ""))</f>
        <v/>
      </c>
    </row>
    <row r="158" spans="1:31" x14ac:dyDescent="0.25">
      <c r="A158" s="40"/>
      <c r="B158" s="88" t="str">
        <f>IF($X158="", "", IF(COUNTIF('Application Process'!$I$11:$I$3035, $X158)=0, 'Job Database'!$Y$8, IFERROR(INDEX('Application Process'!$AJ$11:$AJ$3035, MATCH($X158, 'Application Process'!$I$11:$I$3035, 0)), "")))</f>
        <v/>
      </c>
      <c r="C158" s="40"/>
      <c r="D158" s="207"/>
      <c r="E158" s="194"/>
      <c r="F158" s="194"/>
      <c r="G158" s="208"/>
      <c r="H158" s="194"/>
      <c r="I158" s="208"/>
      <c r="J158" s="194"/>
      <c r="K158" s="209"/>
      <c r="L158" s="194"/>
      <c r="M158" s="196"/>
      <c r="N158" s="194"/>
      <c r="O158" s="194"/>
      <c r="P158" s="208"/>
      <c r="Q158" s="194"/>
      <c r="R158" s="210"/>
      <c r="S158" s="211"/>
      <c r="T158" s="193"/>
      <c r="U158" s="40"/>
      <c r="W158" s="41" t="str">
        <f t="shared" si="9"/>
        <v/>
      </c>
      <c r="X158" s="58" t="str">
        <f t="shared" si="10"/>
        <v/>
      </c>
      <c r="Y158" s="58" t="str">
        <f t="shared" si="8"/>
        <v/>
      </c>
      <c r="AC158" s="41" t="str">
        <f t="shared" si="11"/>
        <v/>
      </c>
      <c r="AE158" s="41" t="str">
        <f>IF($H158="", "", IF(COUNTIF($AA$11:$AA$131, $H158)&gt;0, 'Application Process'!$AC$4, ""))</f>
        <v/>
      </c>
    </row>
    <row r="159" spans="1:31" x14ac:dyDescent="0.25">
      <c r="A159" s="40"/>
      <c r="B159" s="88" t="str">
        <f>IF($X159="", "", IF(COUNTIF('Application Process'!$I$11:$I$3035, $X159)=0, 'Job Database'!$Y$8, IFERROR(INDEX('Application Process'!$AJ$11:$AJ$3035, MATCH($X159, 'Application Process'!$I$11:$I$3035, 0)), "")))</f>
        <v/>
      </c>
      <c r="C159" s="40"/>
      <c r="D159" s="207"/>
      <c r="E159" s="194"/>
      <c r="F159" s="194"/>
      <c r="G159" s="208"/>
      <c r="H159" s="194"/>
      <c r="I159" s="208"/>
      <c r="J159" s="194"/>
      <c r="K159" s="209"/>
      <c r="L159" s="194"/>
      <c r="M159" s="196"/>
      <c r="N159" s="194"/>
      <c r="O159" s="194"/>
      <c r="P159" s="208"/>
      <c r="Q159" s="194"/>
      <c r="R159" s="210"/>
      <c r="S159" s="211"/>
      <c r="T159" s="193"/>
      <c r="U159" s="40"/>
      <c r="W159" s="41" t="str">
        <f t="shared" si="9"/>
        <v/>
      </c>
      <c r="X159" s="58" t="str">
        <f t="shared" si="10"/>
        <v/>
      </c>
      <c r="Y159" s="58" t="str">
        <f t="shared" si="8"/>
        <v/>
      </c>
      <c r="AC159" s="41" t="str">
        <f t="shared" si="11"/>
        <v/>
      </c>
      <c r="AE159" s="41" t="str">
        <f>IF($H159="", "", IF(COUNTIF($AA$11:$AA$131, $H159)&gt;0, 'Application Process'!$AC$4, ""))</f>
        <v/>
      </c>
    </row>
    <row r="160" spans="1:31" x14ac:dyDescent="0.25">
      <c r="A160" s="40"/>
      <c r="B160" s="88" t="str">
        <f>IF($X160="", "", IF(COUNTIF('Application Process'!$I$11:$I$3035, $X160)=0, 'Job Database'!$Y$8, IFERROR(INDEX('Application Process'!$AJ$11:$AJ$3035, MATCH($X160, 'Application Process'!$I$11:$I$3035, 0)), "")))</f>
        <v/>
      </c>
      <c r="C160" s="40"/>
      <c r="D160" s="207"/>
      <c r="E160" s="194"/>
      <c r="F160" s="194"/>
      <c r="G160" s="208"/>
      <c r="H160" s="194"/>
      <c r="I160" s="208"/>
      <c r="J160" s="194"/>
      <c r="K160" s="209"/>
      <c r="L160" s="194"/>
      <c r="M160" s="196"/>
      <c r="N160" s="194"/>
      <c r="O160" s="194"/>
      <c r="P160" s="208"/>
      <c r="Q160" s="194"/>
      <c r="R160" s="210"/>
      <c r="S160" s="211"/>
      <c r="T160" s="193"/>
      <c r="U160" s="40"/>
      <c r="W160" s="41" t="str">
        <f t="shared" si="9"/>
        <v/>
      </c>
      <c r="X160" s="58" t="str">
        <f t="shared" si="10"/>
        <v/>
      </c>
      <c r="Y160" s="58" t="str">
        <f t="shared" si="8"/>
        <v/>
      </c>
      <c r="AC160" s="41" t="str">
        <f t="shared" si="11"/>
        <v/>
      </c>
      <c r="AE160" s="41" t="str">
        <f>IF($H160="", "", IF(COUNTIF($AA$11:$AA$131, $H160)&gt;0, 'Application Process'!$AC$4, ""))</f>
        <v/>
      </c>
    </row>
    <row r="161" spans="1:31" x14ac:dyDescent="0.25">
      <c r="A161" s="40"/>
      <c r="B161" s="88" t="str">
        <f>IF($X161="", "", IF(COUNTIF('Application Process'!$I$11:$I$3035, $X161)=0, 'Job Database'!$Y$8, IFERROR(INDEX('Application Process'!$AJ$11:$AJ$3035, MATCH($X161, 'Application Process'!$I$11:$I$3035, 0)), "")))</f>
        <v/>
      </c>
      <c r="C161" s="40"/>
      <c r="D161" s="207"/>
      <c r="E161" s="194"/>
      <c r="F161" s="194"/>
      <c r="G161" s="208"/>
      <c r="H161" s="194"/>
      <c r="I161" s="208"/>
      <c r="J161" s="194"/>
      <c r="K161" s="209"/>
      <c r="L161" s="194"/>
      <c r="M161" s="196"/>
      <c r="N161" s="194"/>
      <c r="O161" s="194"/>
      <c r="P161" s="208"/>
      <c r="Q161" s="194"/>
      <c r="R161" s="210"/>
      <c r="S161" s="211"/>
      <c r="T161" s="193"/>
      <c r="U161" s="40"/>
      <c r="W161" s="41" t="str">
        <f t="shared" si="9"/>
        <v/>
      </c>
      <c r="X161" s="58" t="str">
        <f t="shared" si="10"/>
        <v/>
      </c>
      <c r="Y161" s="58" t="str">
        <f t="shared" si="8"/>
        <v/>
      </c>
      <c r="AC161" s="41" t="str">
        <f t="shared" si="11"/>
        <v/>
      </c>
      <c r="AE161" s="41" t="str">
        <f>IF($H161="", "", IF(COUNTIF($AA$11:$AA$131, $H161)&gt;0, 'Application Process'!$AC$4, ""))</f>
        <v/>
      </c>
    </row>
    <row r="162" spans="1:31" x14ac:dyDescent="0.25">
      <c r="A162" s="40"/>
      <c r="B162" s="88" t="str">
        <f>IF($X162="", "", IF(COUNTIF('Application Process'!$I$11:$I$3035, $X162)=0, 'Job Database'!$Y$8, IFERROR(INDEX('Application Process'!$AJ$11:$AJ$3035, MATCH($X162, 'Application Process'!$I$11:$I$3035, 0)), "")))</f>
        <v/>
      </c>
      <c r="C162" s="40"/>
      <c r="D162" s="207"/>
      <c r="E162" s="194"/>
      <c r="F162" s="194"/>
      <c r="G162" s="208"/>
      <c r="H162" s="194"/>
      <c r="I162" s="208"/>
      <c r="J162" s="194"/>
      <c r="K162" s="209"/>
      <c r="L162" s="194"/>
      <c r="M162" s="196"/>
      <c r="N162" s="194"/>
      <c r="O162" s="194"/>
      <c r="P162" s="208"/>
      <c r="Q162" s="194"/>
      <c r="R162" s="210"/>
      <c r="S162" s="211"/>
      <c r="T162" s="193"/>
      <c r="U162" s="40"/>
      <c r="W162" s="41" t="str">
        <f t="shared" si="9"/>
        <v/>
      </c>
      <c r="X162" s="58" t="str">
        <f t="shared" si="10"/>
        <v/>
      </c>
      <c r="Y162" s="58" t="str">
        <f t="shared" si="8"/>
        <v/>
      </c>
      <c r="AC162" s="41" t="str">
        <f t="shared" si="11"/>
        <v/>
      </c>
      <c r="AE162" s="41" t="str">
        <f>IF($H162="", "", IF(COUNTIF($AA$11:$AA$131, $H162)&gt;0, 'Application Process'!$AC$4, ""))</f>
        <v/>
      </c>
    </row>
    <row r="163" spans="1:31" x14ac:dyDescent="0.25">
      <c r="A163" s="40"/>
      <c r="B163" s="88" t="str">
        <f>IF($X163="", "", IF(COUNTIF('Application Process'!$I$11:$I$3035, $X163)=0, 'Job Database'!$Y$8, IFERROR(INDEX('Application Process'!$AJ$11:$AJ$3035, MATCH($X163, 'Application Process'!$I$11:$I$3035, 0)), "")))</f>
        <v/>
      </c>
      <c r="C163" s="40"/>
      <c r="D163" s="207"/>
      <c r="E163" s="194"/>
      <c r="F163" s="194"/>
      <c r="G163" s="208"/>
      <c r="H163" s="194"/>
      <c r="I163" s="208"/>
      <c r="J163" s="194"/>
      <c r="K163" s="209"/>
      <c r="L163" s="194"/>
      <c r="M163" s="196"/>
      <c r="N163" s="194"/>
      <c r="O163" s="194"/>
      <c r="P163" s="208"/>
      <c r="Q163" s="194"/>
      <c r="R163" s="210"/>
      <c r="S163" s="211"/>
      <c r="T163" s="193"/>
      <c r="U163" s="40"/>
      <c r="W163" s="41" t="str">
        <f t="shared" si="9"/>
        <v/>
      </c>
      <c r="X163" s="58" t="str">
        <f t="shared" si="10"/>
        <v/>
      </c>
      <c r="Y163" s="58" t="str">
        <f t="shared" si="8"/>
        <v/>
      </c>
      <c r="AC163" s="41" t="str">
        <f t="shared" si="11"/>
        <v/>
      </c>
      <c r="AE163" s="41" t="str">
        <f>IF($H163="", "", IF(COUNTIF($AA$11:$AA$131, $H163)&gt;0, 'Application Process'!$AC$4, ""))</f>
        <v/>
      </c>
    </row>
    <row r="164" spans="1:31" x14ac:dyDescent="0.25">
      <c r="A164" s="40"/>
      <c r="B164" s="88" t="str">
        <f>IF($X164="", "", IF(COUNTIF('Application Process'!$I$11:$I$3035, $X164)=0, 'Job Database'!$Y$8, IFERROR(INDEX('Application Process'!$AJ$11:$AJ$3035, MATCH($X164, 'Application Process'!$I$11:$I$3035, 0)), "")))</f>
        <v/>
      </c>
      <c r="C164" s="40"/>
      <c r="D164" s="207"/>
      <c r="E164" s="194"/>
      <c r="F164" s="194"/>
      <c r="G164" s="208"/>
      <c r="H164" s="194"/>
      <c r="I164" s="208"/>
      <c r="J164" s="194"/>
      <c r="K164" s="209"/>
      <c r="L164" s="194"/>
      <c r="M164" s="196"/>
      <c r="N164" s="194"/>
      <c r="O164" s="194"/>
      <c r="P164" s="208"/>
      <c r="Q164" s="194"/>
      <c r="R164" s="210"/>
      <c r="S164" s="211"/>
      <c r="T164" s="193"/>
      <c r="U164" s="40"/>
      <c r="W164" s="41" t="str">
        <f t="shared" si="9"/>
        <v/>
      </c>
      <c r="X164" s="58" t="str">
        <f t="shared" si="10"/>
        <v/>
      </c>
      <c r="Y164" s="58" t="str">
        <f t="shared" si="8"/>
        <v/>
      </c>
      <c r="AC164" s="41" t="str">
        <f t="shared" si="11"/>
        <v/>
      </c>
      <c r="AE164" s="41" t="str">
        <f>IF($H164="", "", IF(COUNTIF($AA$11:$AA$131, $H164)&gt;0, 'Application Process'!$AC$4, ""))</f>
        <v/>
      </c>
    </row>
    <row r="165" spans="1:31" x14ac:dyDescent="0.25">
      <c r="A165" s="40"/>
      <c r="B165" s="88" t="str">
        <f>IF($X165="", "", IF(COUNTIF('Application Process'!$I$11:$I$3035, $X165)=0, 'Job Database'!$Y$8, IFERROR(INDEX('Application Process'!$AJ$11:$AJ$3035, MATCH($X165, 'Application Process'!$I$11:$I$3035, 0)), "")))</f>
        <v/>
      </c>
      <c r="C165" s="40"/>
      <c r="D165" s="207"/>
      <c r="E165" s="194"/>
      <c r="F165" s="194"/>
      <c r="G165" s="208"/>
      <c r="H165" s="194"/>
      <c r="I165" s="208"/>
      <c r="J165" s="194"/>
      <c r="K165" s="209"/>
      <c r="L165" s="194"/>
      <c r="M165" s="196"/>
      <c r="N165" s="194"/>
      <c r="O165" s="194"/>
      <c r="P165" s="208"/>
      <c r="Q165" s="194"/>
      <c r="R165" s="210"/>
      <c r="S165" s="211"/>
      <c r="T165" s="193"/>
      <c r="U165" s="40"/>
      <c r="W165" s="41" t="str">
        <f t="shared" si="9"/>
        <v/>
      </c>
      <c r="X165" s="58" t="str">
        <f t="shared" si="10"/>
        <v/>
      </c>
      <c r="Y165" s="58" t="str">
        <f t="shared" si="8"/>
        <v/>
      </c>
      <c r="AC165" s="41" t="str">
        <f t="shared" si="11"/>
        <v/>
      </c>
      <c r="AE165" s="41" t="str">
        <f>IF($H165="", "", IF(COUNTIF($AA$11:$AA$131, $H165)&gt;0, 'Application Process'!$AC$4, ""))</f>
        <v/>
      </c>
    </row>
    <row r="166" spans="1:31" x14ac:dyDescent="0.25">
      <c r="A166" s="40"/>
      <c r="B166" s="88" t="str">
        <f>IF($X166="", "", IF(COUNTIF('Application Process'!$I$11:$I$3035, $X166)=0, 'Job Database'!$Y$8, IFERROR(INDEX('Application Process'!$AJ$11:$AJ$3035, MATCH($X166, 'Application Process'!$I$11:$I$3035, 0)), "")))</f>
        <v/>
      </c>
      <c r="C166" s="40"/>
      <c r="D166" s="207"/>
      <c r="E166" s="194"/>
      <c r="F166" s="194"/>
      <c r="G166" s="208"/>
      <c r="H166" s="194"/>
      <c r="I166" s="208"/>
      <c r="J166" s="194"/>
      <c r="K166" s="209"/>
      <c r="L166" s="194"/>
      <c r="M166" s="196"/>
      <c r="N166" s="194"/>
      <c r="O166" s="194"/>
      <c r="P166" s="208"/>
      <c r="Q166" s="194"/>
      <c r="R166" s="210"/>
      <c r="S166" s="211"/>
      <c r="T166" s="193"/>
      <c r="U166" s="40"/>
      <c r="W166" s="41" t="str">
        <f t="shared" si="9"/>
        <v/>
      </c>
      <c r="X166" s="58" t="str">
        <f t="shared" si="10"/>
        <v/>
      </c>
      <c r="Y166" s="58" t="str">
        <f t="shared" si="8"/>
        <v/>
      </c>
      <c r="AC166" s="41" t="str">
        <f t="shared" si="11"/>
        <v/>
      </c>
      <c r="AE166" s="41" t="str">
        <f>IF($H166="", "", IF(COUNTIF($AA$11:$AA$131, $H166)&gt;0, 'Application Process'!$AC$4, ""))</f>
        <v/>
      </c>
    </row>
    <row r="167" spans="1:31" x14ac:dyDescent="0.25">
      <c r="A167" s="40"/>
      <c r="B167" s="88" t="str">
        <f>IF($X167="", "", IF(COUNTIF('Application Process'!$I$11:$I$3035, $X167)=0, 'Job Database'!$Y$8, IFERROR(INDEX('Application Process'!$AJ$11:$AJ$3035, MATCH($X167, 'Application Process'!$I$11:$I$3035, 0)), "")))</f>
        <v/>
      </c>
      <c r="C167" s="40"/>
      <c r="D167" s="207"/>
      <c r="E167" s="194"/>
      <c r="F167" s="194"/>
      <c r="G167" s="208"/>
      <c r="H167" s="194"/>
      <c r="I167" s="208"/>
      <c r="J167" s="194"/>
      <c r="K167" s="209"/>
      <c r="L167" s="194"/>
      <c r="M167" s="196"/>
      <c r="N167" s="194"/>
      <c r="O167" s="194"/>
      <c r="P167" s="208"/>
      <c r="Q167" s="194"/>
      <c r="R167" s="210"/>
      <c r="S167" s="211"/>
      <c r="T167" s="193"/>
      <c r="U167" s="40"/>
      <c r="W167" s="41" t="str">
        <f t="shared" si="9"/>
        <v/>
      </c>
      <c r="X167" s="58" t="str">
        <f t="shared" si="10"/>
        <v/>
      </c>
      <c r="Y167" s="58" t="str">
        <f t="shared" si="8"/>
        <v/>
      </c>
      <c r="AC167" s="41" t="str">
        <f t="shared" si="11"/>
        <v/>
      </c>
      <c r="AE167" s="41" t="str">
        <f>IF($H167="", "", IF(COUNTIF($AA$11:$AA$131, $H167)&gt;0, 'Application Process'!$AC$4, ""))</f>
        <v/>
      </c>
    </row>
    <row r="168" spans="1:31" x14ac:dyDescent="0.25">
      <c r="A168" s="40"/>
      <c r="B168" s="88" t="str">
        <f>IF($X168="", "", IF(COUNTIF('Application Process'!$I$11:$I$3035, $X168)=0, 'Job Database'!$Y$8, IFERROR(INDEX('Application Process'!$AJ$11:$AJ$3035, MATCH($X168, 'Application Process'!$I$11:$I$3035, 0)), "")))</f>
        <v/>
      </c>
      <c r="C168" s="40"/>
      <c r="D168" s="207"/>
      <c r="E168" s="194"/>
      <c r="F168" s="194"/>
      <c r="G168" s="208"/>
      <c r="H168" s="194"/>
      <c r="I168" s="208"/>
      <c r="J168" s="194"/>
      <c r="K168" s="209"/>
      <c r="L168" s="194"/>
      <c r="M168" s="196"/>
      <c r="N168" s="194"/>
      <c r="O168" s="194"/>
      <c r="P168" s="208"/>
      <c r="Q168" s="194"/>
      <c r="R168" s="210"/>
      <c r="S168" s="211"/>
      <c r="T168" s="193"/>
      <c r="U168" s="40"/>
      <c r="W168" s="41" t="str">
        <f t="shared" si="9"/>
        <v/>
      </c>
      <c r="X168" s="58" t="str">
        <f t="shared" si="10"/>
        <v/>
      </c>
      <c r="Y168" s="58" t="str">
        <f t="shared" si="8"/>
        <v/>
      </c>
      <c r="AC168" s="41" t="str">
        <f t="shared" si="11"/>
        <v/>
      </c>
      <c r="AE168" s="41" t="str">
        <f>IF($H168="", "", IF(COUNTIF($AA$11:$AA$131, $H168)&gt;0, 'Application Process'!$AC$4, ""))</f>
        <v/>
      </c>
    </row>
    <row r="169" spans="1:31" x14ac:dyDescent="0.25">
      <c r="A169" s="40"/>
      <c r="B169" s="88" t="str">
        <f>IF($X169="", "", IF(COUNTIF('Application Process'!$I$11:$I$3035, $X169)=0, 'Job Database'!$Y$8, IFERROR(INDEX('Application Process'!$AJ$11:$AJ$3035, MATCH($X169, 'Application Process'!$I$11:$I$3035, 0)), "")))</f>
        <v/>
      </c>
      <c r="C169" s="40"/>
      <c r="D169" s="207"/>
      <c r="E169" s="194"/>
      <c r="F169" s="194"/>
      <c r="G169" s="208"/>
      <c r="H169" s="194"/>
      <c r="I169" s="208"/>
      <c r="J169" s="194"/>
      <c r="K169" s="209"/>
      <c r="L169" s="194"/>
      <c r="M169" s="196"/>
      <c r="N169" s="194"/>
      <c r="O169" s="194"/>
      <c r="P169" s="208"/>
      <c r="Q169" s="194"/>
      <c r="R169" s="210"/>
      <c r="S169" s="211"/>
      <c r="T169" s="193"/>
      <c r="U169" s="40"/>
      <c r="W169" s="41" t="str">
        <f t="shared" si="9"/>
        <v/>
      </c>
      <c r="X169" s="58" t="str">
        <f t="shared" si="10"/>
        <v/>
      </c>
      <c r="Y169" s="58" t="str">
        <f t="shared" si="8"/>
        <v/>
      </c>
      <c r="AC169" s="41" t="str">
        <f t="shared" si="11"/>
        <v/>
      </c>
      <c r="AE169" s="41" t="str">
        <f>IF($H169="", "", IF(COUNTIF($AA$11:$AA$131, $H169)&gt;0, 'Application Process'!$AC$4, ""))</f>
        <v/>
      </c>
    </row>
    <row r="170" spans="1:31" x14ac:dyDescent="0.25">
      <c r="A170" s="40"/>
      <c r="B170" s="88" t="str">
        <f>IF($X170="", "", IF(COUNTIF('Application Process'!$I$11:$I$3035, $X170)=0, 'Job Database'!$Y$8, IFERROR(INDEX('Application Process'!$AJ$11:$AJ$3035, MATCH($X170, 'Application Process'!$I$11:$I$3035, 0)), "")))</f>
        <v/>
      </c>
      <c r="C170" s="40"/>
      <c r="D170" s="207"/>
      <c r="E170" s="194"/>
      <c r="F170" s="194"/>
      <c r="G170" s="208"/>
      <c r="H170" s="194"/>
      <c r="I170" s="208"/>
      <c r="J170" s="194"/>
      <c r="K170" s="209"/>
      <c r="L170" s="194"/>
      <c r="M170" s="196"/>
      <c r="N170" s="194"/>
      <c r="O170" s="194"/>
      <c r="P170" s="208"/>
      <c r="Q170" s="194"/>
      <c r="R170" s="210"/>
      <c r="S170" s="211"/>
      <c r="T170" s="193"/>
      <c r="U170" s="40"/>
      <c r="W170" s="41" t="str">
        <f t="shared" si="9"/>
        <v/>
      </c>
      <c r="X170" s="58" t="str">
        <f t="shared" si="10"/>
        <v/>
      </c>
      <c r="Y170" s="58" t="str">
        <f t="shared" si="8"/>
        <v/>
      </c>
      <c r="AC170" s="41" t="str">
        <f t="shared" si="11"/>
        <v/>
      </c>
      <c r="AE170" s="41" t="str">
        <f>IF($H170="", "", IF(COUNTIF($AA$11:$AA$131, $H170)&gt;0, 'Application Process'!$AC$4, ""))</f>
        <v/>
      </c>
    </row>
    <row r="171" spans="1:31" x14ac:dyDescent="0.25">
      <c r="A171" s="40"/>
      <c r="B171" s="88" t="str">
        <f>IF($X171="", "", IF(COUNTIF('Application Process'!$I$11:$I$3035, $X171)=0, 'Job Database'!$Y$8, IFERROR(INDEX('Application Process'!$AJ$11:$AJ$3035, MATCH($X171, 'Application Process'!$I$11:$I$3035, 0)), "")))</f>
        <v/>
      </c>
      <c r="C171" s="40"/>
      <c r="D171" s="207"/>
      <c r="E171" s="194"/>
      <c r="F171" s="194"/>
      <c r="G171" s="208"/>
      <c r="H171" s="194"/>
      <c r="I171" s="208"/>
      <c r="J171" s="194"/>
      <c r="K171" s="209"/>
      <c r="L171" s="194"/>
      <c r="M171" s="196"/>
      <c r="N171" s="194"/>
      <c r="O171" s="194"/>
      <c r="P171" s="208"/>
      <c r="Q171" s="194"/>
      <c r="R171" s="210"/>
      <c r="S171" s="211"/>
      <c r="T171" s="193"/>
      <c r="U171" s="40"/>
      <c r="W171" s="41" t="str">
        <f t="shared" si="9"/>
        <v/>
      </c>
      <c r="X171" s="58" t="str">
        <f t="shared" si="10"/>
        <v/>
      </c>
      <c r="Y171" s="58" t="str">
        <f t="shared" si="8"/>
        <v/>
      </c>
      <c r="AC171" s="41" t="str">
        <f t="shared" si="11"/>
        <v/>
      </c>
      <c r="AE171" s="41" t="str">
        <f>IF($H171="", "", IF(COUNTIF($AA$11:$AA$131, $H171)&gt;0, 'Application Process'!$AC$4, ""))</f>
        <v/>
      </c>
    </row>
    <row r="172" spans="1:31" x14ac:dyDescent="0.25">
      <c r="A172" s="40"/>
      <c r="B172" s="88" t="str">
        <f>IF($X172="", "", IF(COUNTIF('Application Process'!$I$11:$I$3035, $X172)=0, 'Job Database'!$Y$8, IFERROR(INDEX('Application Process'!$AJ$11:$AJ$3035, MATCH($X172, 'Application Process'!$I$11:$I$3035, 0)), "")))</f>
        <v/>
      </c>
      <c r="C172" s="40"/>
      <c r="D172" s="207"/>
      <c r="E172" s="194"/>
      <c r="F172" s="194"/>
      <c r="G172" s="208"/>
      <c r="H172" s="194"/>
      <c r="I172" s="208"/>
      <c r="J172" s="194"/>
      <c r="K172" s="209"/>
      <c r="L172" s="194"/>
      <c r="M172" s="196"/>
      <c r="N172" s="194"/>
      <c r="O172" s="194"/>
      <c r="P172" s="208"/>
      <c r="Q172" s="194"/>
      <c r="R172" s="210"/>
      <c r="S172" s="211"/>
      <c r="T172" s="193"/>
      <c r="U172" s="40"/>
      <c r="W172" s="41" t="str">
        <f t="shared" si="9"/>
        <v/>
      </c>
      <c r="X172" s="58" t="str">
        <f t="shared" si="10"/>
        <v/>
      </c>
      <c r="Y172" s="58" t="str">
        <f t="shared" si="8"/>
        <v/>
      </c>
      <c r="AC172" s="41" t="str">
        <f t="shared" si="11"/>
        <v/>
      </c>
      <c r="AE172" s="41" t="str">
        <f>IF($H172="", "", IF(COUNTIF($AA$11:$AA$131, $H172)&gt;0, 'Application Process'!$AC$4, ""))</f>
        <v/>
      </c>
    </row>
    <row r="173" spans="1:31" x14ac:dyDescent="0.25">
      <c r="A173" s="40"/>
      <c r="B173" s="88" t="str">
        <f>IF($X173="", "", IF(COUNTIF('Application Process'!$I$11:$I$3035, $X173)=0, 'Job Database'!$Y$8, IFERROR(INDEX('Application Process'!$AJ$11:$AJ$3035, MATCH($X173, 'Application Process'!$I$11:$I$3035, 0)), "")))</f>
        <v/>
      </c>
      <c r="C173" s="40"/>
      <c r="D173" s="207"/>
      <c r="E173" s="194"/>
      <c r="F173" s="194"/>
      <c r="G173" s="208"/>
      <c r="H173" s="194"/>
      <c r="I173" s="208"/>
      <c r="J173" s="194"/>
      <c r="K173" s="209"/>
      <c r="L173" s="194"/>
      <c r="M173" s="196"/>
      <c r="N173" s="194"/>
      <c r="O173" s="194"/>
      <c r="P173" s="208"/>
      <c r="Q173" s="194"/>
      <c r="R173" s="210"/>
      <c r="S173" s="211"/>
      <c r="T173" s="193"/>
      <c r="U173" s="40"/>
      <c r="W173" s="41" t="str">
        <f t="shared" si="9"/>
        <v/>
      </c>
      <c r="X173" s="58" t="str">
        <f t="shared" si="10"/>
        <v/>
      </c>
      <c r="Y173" s="58" t="str">
        <f t="shared" si="8"/>
        <v/>
      </c>
      <c r="AC173" s="41" t="str">
        <f t="shared" si="11"/>
        <v/>
      </c>
      <c r="AE173" s="41" t="str">
        <f>IF($H173="", "", IF(COUNTIF($AA$11:$AA$131, $H173)&gt;0, 'Application Process'!$AC$4, ""))</f>
        <v/>
      </c>
    </row>
    <row r="174" spans="1:31" x14ac:dyDescent="0.25">
      <c r="A174" s="40"/>
      <c r="B174" s="88" t="str">
        <f>IF($X174="", "", IF(COUNTIF('Application Process'!$I$11:$I$3035, $X174)=0, 'Job Database'!$Y$8, IFERROR(INDEX('Application Process'!$AJ$11:$AJ$3035, MATCH($X174, 'Application Process'!$I$11:$I$3035, 0)), "")))</f>
        <v/>
      </c>
      <c r="C174" s="40"/>
      <c r="D174" s="207"/>
      <c r="E174" s="194"/>
      <c r="F174" s="194"/>
      <c r="G174" s="208"/>
      <c r="H174" s="194"/>
      <c r="I174" s="208"/>
      <c r="J174" s="194"/>
      <c r="K174" s="209"/>
      <c r="L174" s="194"/>
      <c r="M174" s="196"/>
      <c r="N174" s="194"/>
      <c r="O174" s="194"/>
      <c r="P174" s="208"/>
      <c r="Q174" s="194"/>
      <c r="R174" s="210"/>
      <c r="S174" s="211"/>
      <c r="T174" s="193"/>
      <c r="U174" s="40"/>
      <c r="W174" s="41" t="str">
        <f t="shared" si="9"/>
        <v/>
      </c>
      <c r="X174" s="58" t="str">
        <f t="shared" si="10"/>
        <v/>
      </c>
      <c r="Y174" s="58" t="str">
        <f t="shared" si="8"/>
        <v/>
      </c>
      <c r="AC174" s="41" t="str">
        <f t="shared" si="11"/>
        <v/>
      </c>
      <c r="AE174" s="41" t="str">
        <f>IF($H174="", "", IF(COUNTIF($AA$11:$AA$131, $H174)&gt;0, 'Application Process'!$AC$4, ""))</f>
        <v/>
      </c>
    </row>
    <row r="175" spans="1:31" x14ac:dyDescent="0.25">
      <c r="A175" s="40"/>
      <c r="B175" s="88" t="str">
        <f>IF($X175="", "", IF(COUNTIF('Application Process'!$I$11:$I$3035, $X175)=0, 'Job Database'!$Y$8, IFERROR(INDEX('Application Process'!$AJ$11:$AJ$3035, MATCH($X175, 'Application Process'!$I$11:$I$3035, 0)), "")))</f>
        <v/>
      </c>
      <c r="C175" s="40"/>
      <c r="D175" s="207"/>
      <c r="E175" s="194"/>
      <c r="F175" s="194"/>
      <c r="G175" s="208"/>
      <c r="H175" s="194"/>
      <c r="I175" s="208"/>
      <c r="J175" s="194"/>
      <c r="K175" s="209"/>
      <c r="L175" s="194"/>
      <c r="M175" s="196"/>
      <c r="N175" s="194"/>
      <c r="O175" s="194"/>
      <c r="P175" s="208"/>
      <c r="Q175" s="194"/>
      <c r="R175" s="210"/>
      <c r="S175" s="211"/>
      <c r="T175" s="193"/>
      <c r="U175" s="40"/>
      <c r="W175" s="41" t="str">
        <f t="shared" si="9"/>
        <v/>
      </c>
      <c r="X175" s="58" t="str">
        <f t="shared" si="10"/>
        <v/>
      </c>
      <c r="Y175" s="58" t="str">
        <f t="shared" si="8"/>
        <v/>
      </c>
      <c r="AC175" s="41" t="str">
        <f t="shared" si="11"/>
        <v/>
      </c>
      <c r="AE175" s="41" t="str">
        <f>IF($H175="", "", IF(COUNTIF($AA$11:$AA$131, $H175)&gt;0, 'Application Process'!$AC$4, ""))</f>
        <v/>
      </c>
    </row>
    <row r="176" spans="1:31" x14ac:dyDescent="0.25">
      <c r="A176" s="40"/>
      <c r="B176" s="88" t="str">
        <f>IF($X176="", "", IF(COUNTIF('Application Process'!$I$11:$I$3035, $X176)=0, 'Job Database'!$Y$8, IFERROR(INDEX('Application Process'!$AJ$11:$AJ$3035, MATCH($X176, 'Application Process'!$I$11:$I$3035, 0)), "")))</f>
        <v/>
      </c>
      <c r="C176" s="40"/>
      <c r="D176" s="207"/>
      <c r="E176" s="194"/>
      <c r="F176" s="194"/>
      <c r="G176" s="208"/>
      <c r="H176" s="194"/>
      <c r="I176" s="208"/>
      <c r="J176" s="194"/>
      <c r="K176" s="209"/>
      <c r="L176" s="194"/>
      <c r="M176" s="196"/>
      <c r="N176" s="194"/>
      <c r="O176" s="194"/>
      <c r="P176" s="208"/>
      <c r="Q176" s="194"/>
      <c r="R176" s="210"/>
      <c r="S176" s="211"/>
      <c r="T176" s="193"/>
      <c r="U176" s="40"/>
      <c r="W176" s="41" t="str">
        <f t="shared" si="9"/>
        <v/>
      </c>
      <c r="X176" s="58" t="str">
        <f t="shared" si="10"/>
        <v/>
      </c>
      <c r="Y176" s="58" t="str">
        <f t="shared" si="8"/>
        <v/>
      </c>
      <c r="AC176" s="41" t="str">
        <f t="shared" si="11"/>
        <v/>
      </c>
      <c r="AE176" s="41" t="str">
        <f>IF($H176="", "", IF(COUNTIF($AA$11:$AA$131, $H176)&gt;0, 'Application Process'!$AC$4, ""))</f>
        <v/>
      </c>
    </row>
    <row r="177" spans="1:31" x14ac:dyDescent="0.25">
      <c r="A177" s="40"/>
      <c r="B177" s="88" t="str">
        <f>IF($X177="", "", IF(COUNTIF('Application Process'!$I$11:$I$3035, $X177)=0, 'Job Database'!$Y$8, IFERROR(INDEX('Application Process'!$AJ$11:$AJ$3035, MATCH($X177, 'Application Process'!$I$11:$I$3035, 0)), "")))</f>
        <v/>
      </c>
      <c r="C177" s="40"/>
      <c r="D177" s="207"/>
      <c r="E177" s="194"/>
      <c r="F177" s="194"/>
      <c r="G177" s="208"/>
      <c r="H177" s="194"/>
      <c r="I177" s="208"/>
      <c r="J177" s="194"/>
      <c r="K177" s="209"/>
      <c r="L177" s="194"/>
      <c r="M177" s="196"/>
      <c r="N177" s="194"/>
      <c r="O177" s="194"/>
      <c r="P177" s="208"/>
      <c r="Q177" s="194"/>
      <c r="R177" s="210"/>
      <c r="S177" s="211"/>
      <c r="T177" s="193"/>
      <c r="U177" s="40"/>
      <c r="W177" s="41" t="str">
        <f t="shared" si="9"/>
        <v/>
      </c>
      <c r="X177" s="58" t="str">
        <f t="shared" si="10"/>
        <v/>
      </c>
      <c r="Y177" s="58" t="str">
        <f t="shared" si="8"/>
        <v/>
      </c>
      <c r="AC177" s="41" t="str">
        <f t="shared" si="11"/>
        <v/>
      </c>
      <c r="AE177" s="41" t="str">
        <f>IF($H177="", "", IF(COUNTIF($AA$11:$AA$131, $H177)&gt;0, 'Application Process'!$AC$4, ""))</f>
        <v/>
      </c>
    </row>
    <row r="178" spans="1:31" x14ac:dyDescent="0.25">
      <c r="A178" s="40"/>
      <c r="B178" s="88" t="str">
        <f>IF($X178="", "", IF(COUNTIF('Application Process'!$I$11:$I$3035, $X178)=0, 'Job Database'!$Y$8, IFERROR(INDEX('Application Process'!$AJ$11:$AJ$3035, MATCH($X178, 'Application Process'!$I$11:$I$3035, 0)), "")))</f>
        <v/>
      </c>
      <c r="C178" s="40"/>
      <c r="D178" s="207"/>
      <c r="E178" s="194"/>
      <c r="F178" s="194"/>
      <c r="G178" s="208"/>
      <c r="H178" s="194"/>
      <c r="I178" s="208"/>
      <c r="J178" s="194"/>
      <c r="K178" s="209"/>
      <c r="L178" s="194"/>
      <c r="M178" s="196"/>
      <c r="N178" s="194"/>
      <c r="O178" s="194"/>
      <c r="P178" s="208"/>
      <c r="Q178" s="194"/>
      <c r="R178" s="210"/>
      <c r="S178" s="211"/>
      <c r="T178" s="193"/>
      <c r="U178" s="40"/>
      <c r="W178" s="41" t="str">
        <f t="shared" si="9"/>
        <v/>
      </c>
      <c r="X178" s="58" t="str">
        <f t="shared" si="10"/>
        <v/>
      </c>
      <c r="Y178" s="58" t="str">
        <f t="shared" si="8"/>
        <v/>
      </c>
      <c r="AC178" s="41" t="str">
        <f t="shared" si="11"/>
        <v/>
      </c>
      <c r="AE178" s="41" t="str">
        <f>IF($H178="", "", IF(COUNTIF($AA$11:$AA$131, $H178)&gt;0, 'Application Process'!$AC$4, ""))</f>
        <v/>
      </c>
    </row>
    <row r="179" spans="1:31" x14ac:dyDescent="0.25">
      <c r="A179" s="40"/>
      <c r="B179" s="88" t="str">
        <f>IF($X179="", "", IF(COUNTIF('Application Process'!$I$11:$I$3035, $X179)=0, 'Job Database'!$Y$8, IFERROR(INDEX('Application Process'!$AJ$11:$AJ$3035, MATCH($X179, 'Application Process'!$I$11:$I$3035, 0)), "")))</f>
        <v/>
      </c>
      <c r="C179" s="40"/>
      <c r="D179" s="207"/>
      <c r="E179" s="194"/>
      <c r="F179" s="194"/>
      <c r="G179" s="208"/>
      <c r="H179" s="194"/>
      <c r="I179" s="208"/>
      <c r="J179" s="194"/>
      <c r="K179" s="209"/>
      <c r="L179" s="194"/>
      <c r="M179" s="196"/>
      <c r="N179" s="194"/>
      <c r="O179" s="194"/>
      <c r="P179" s="208"/>
      <c r="Q179" s="194"/>
      <c r="R179" s="210"/>
      <c r="S179" s="211"/>
      <c r="T179" s="193"/>
      <c r="U179" s="40"/>
      <c r="W179" s="41" t="str">
        <f t="shared" si="9"/>
        <v/>
      </c>
      <c r="X179" s="58" t="str">
        <f t="shared" si="10"/>
        <v/>
      </c>
      <c r="Y179" s="58" t="str">
        <f t="shared" si="8"/>
        <v/>
      </c>
      <c r="AC179" s="41" t="str">
        <f t="shared" si="11"/>
        <v/>
      </c>
      <c r="AE179" s="41" t="str">
        <f>IF($H179="", "", IF(COUNTIF($AA$11:$AA$131, $H179)&gt;0, 'Application Process'!$AC$4, ""))</f>
        <v/>
      </c>
    </row>
    <row r="180" spans="1:31" x14ac:dyDescent="0.25">
      <c r="A180" s="40"/>
      <c r="B180" s="88" t="str">
        <f>IF($X180="", "", IF(COUNTIF('Application Process'!$I$11:$I$3035, $X180)=0, 'Job Database'!$Y$8, IFERROR(INDEX('Application Process'!$AJ$11:$AJ$3035, MATCH($X180, 'Application Process'!$I$11:$I$3035, 0)), "")))</f>
        <v/>
      </c>
      <c r="C180" s="40"/>
      <c r="D180" s="207"/>
      <c r="E180" s="194"/>
      <c r="F180" s="194"/>
      <c r="G180" s="208"/>
      <c r="H180" s="194"/>
      <c r="I180" s="208"/>
      <c r="J180" s="194"/>
      <c r="K180" s="209"/>
      <c r="L180" s="194"/>
      <c r="M180" s="196"/>
      <c r="N180" s="194"/>
      <c r="O180" s="194"/>
      <c r="P180" s="208"/>
      <c r="Q180" s="194"/>
      <c r="R180" s="210"/>
      <c r="S180" s="211"/>
      <c r="T180" s="193"/>
      <c r="U180" s="40"/>
      <c r="W180" s="41" t="str">
        <f t="shared" si="9"/>
        <v/>
      </c>
      <c r="X180" s="58" t="str">
        <f t="shared" si="10"/>
        <v/>
      </c>
      <c r="Y180" s="58" t="str">
        <f t="shared" si="8"/>
        <v/>
      </c>
      <c r="AC180" s="41" t="str">
        <f t="shared" si="11"/>
        <v/>
      </c>
      <c r="AE180" s="41" t="str">
        <f>IF($H180="", "", IF(COUNTIF($AA$11:$AA$131, $H180)&gt;0, 'Application Process'!$AC$4, ""))</f>
        <v/>
      </c>
    </row>
    <row r="181" spans="1:31" x14ac:dyDescent="0.25">
      <c r="A181" s="40"/>
      <c r="B181" s="88" t="str">
        <f>IF($X181="", "", IF(COUNTIF('Application Process'!$I$11:$I$3035, $X181)=0, 'Job Database'!$Y$8, IFERROR(INDEX('Application Process'!$AJ$11:$AJ$3035, MATCH($X181, 'Application Process'!$I$11:$I$3035, 0)), "")))</f>
        <v/>
      </c>
      <c r="C181" s="40"/>
      <c r="D181" s="207"/>
      <c r="E181" s="194"/>
      <c r="F181" s="194"/>
      <c r="G181" s="208"/>
      <c r="H181" s="194"/>
      <c r="I181" s="208"/>
      <c r="J181" s="194"/>
      <c r="K181" s="209"/>
      <c r="L181" s="194"/>
      <c r="M181" s="196"/>
      <c r="N181" s="194"/>
      <c r="O181" s="194"/>
      <c r="P181" s="208"/>
      <c r="Q181" s="194"/>
      <c r="R181" s="210"/>
      <c r="S181" s="211"/>
      <c r="T181" s="193"/>
      <c r="U181" s="40"/>
      <c r="W181" s="41" t="str">
        <f t="shared" si="9"/>
        <v/>
      </c>
      <c r="X181" s="58" t="str">
        <f t="shared" si="10"/>
        <v/>
      </c>
      <c r="Y181" s="58" t="str">
        <f t="shared" si="8"/>
        <v/>
      </c>
      <c r="AC181" s="41" t="str">
        <f t="shared" si="11"/>
        <v/>
      </c>
      <c r="AE181" s="41" t="str">
        <f>IF($H181="", "", IF(COUNTIF($AA$11:$AA$131, $H181)&gt;0, 'Application Process'!$AC$4, ""))</f>
        <v/>
      </c>
    </row>
    <row r="182" spans="1:31" x14ac:dyDescent="0.25">
      <c r="A182" s="40"/>
      <c r="B182" s="88" t="str">
        <f>IF($X182="", "", IF(COUNTIF('Application Process'!$I$11:$I$3035, $X182)=0, 'Job Database'!$Y$8, IFERROR(INDEX('Application Process'!$AJ$11:$AJ$3035, MATCH($X182, 'Application Process'!$I$11:$I$3035, 0)), "")))</f>
        <v/>
      </c>
      <c r="C182" s="40"/>
      <c r="D182" s="207"/>
      <c r="E182" s="194"/>
      <c r="F182" s="194"/>
      <c r="G182" s="208"/>
      <c r="H182" s="194"/>
      <c r="I182" s="208"/>
      <c r="J182" s="194"/>
      <c r="K182" s="209"/>
      <c r="L182" s="194"/>
      <c r="M182" s="196"/>
      <c r="N182" s="194"/>
      <c r="O182" s="194"/>
      <c r="P182" s="208"/>
      <c r="Q182" s="194"/>
      <c r="R182" s="210"/>
      <c r="S182" s="211"/>
      <c r="T182" s="193"/>
      <c r="U182" s="40"/>
      <c r="W182" s="41" t="str">
        <f t="shared" si="9"/>
        <v/>
      </c>
      <c r="X182" s="58" t="str">
        <f t="shared" si="10"/>
        <v/>
      </c>
      <c r="Y182" s="58" t="str">
        <f t="shared" si="8"/>
        <v/>
      </c>
      <c r="AC182" s="41" t="str">
        <f t="shared" si="11"/>
        <v/>
      </c>
      <c r="AE182" s="41" t="str">
        <f>IF($H182="", "", IF(COUNTIF($AA$11:$AA$131, $H182)&gt;0, 'Application Process'!$AC$4, ""))</f>
        <v/>
      </c>
    </row>
    <row r="183" spans="1:31" x14ac:dyDescent="0.25">
      <c r="A183" s="40"/>
      <c r="B183" s="88" t="str">
        <f>IF($X183="", "", IF(COUNTIF('Application Process'!$I$11:$I$3035, $X183)=0, 'Job Database'!$Y$8, IFERROR(INDEX('Application Process'!$AJ$11:$AJ$3035, MATCH($X183, 'Application Process'!$I$11:$I$3035, 0)), "")))</f>
        <v/>
      </c>
      <c r="C183" s="40"/>
      <c r="D183" s="207"/>
      <c r="E183" s="194"/>
      <c r="F183" s="194"/>
      <c r="G183" s="208"/>
      <c r="H183" s="194"/>
      <c r="I183" s="208"/>
      <c r="J183" s="194"/>
      <c r="K183" s="209"/>
      <c r="L183" s="194"/>
      <c r="M183" s="196"/>
      <c r="N183" s="194"/>
      <c r="O183" s="194"/>
      <c r="P183" s="208"/>
      <c r="Q183" s="194"/>
      <c r="R183" s="210"/>
      <c r="S183" s="211"/>
      <c r="T183" s="193"/>
      <c r="U183" s="40"/>
      <c r="W183" s="41" t="str">
        <f t="shared" si="9"/>
        <v/>
      </c>
      <c r="X183" s="58" t="str">
        <f t="shared" si="10"/>
        <v/>
      </c>
      <c r="Y183" s="58" t="str">
        <f t="shared" si="8"/>
        <v/>
      </c>
      <c r="AC183" s="41" t="str">
        <f t="shared" si="11"/>
        <v/>
      </c>
      <c r="AE183" s="41" t="str">
        <f>IF($H183="", "", IF(COUNTIF($AA$11:$AA$131, $H183)&gt;0, 'Application Process'!$AC$4, ""))</f>
        <v/>
      </c>
    </row>
    <row r="184" spans="1:31" x14ac:dyDescent="0.25">
      <c r="A184" s="40"/>
      <c r="B184" s="88" t="str">
        <f>IF($X184="", "", IF(COUNTIF('Application Process'!$I$11:$I$3035, $X184)=0, 'Job Database'!$Y$8, IFERROR(INDEX('Application Process'!$AJ$11:$AJ$3035, MATCH($X184, 'Application Process'!$I$11:$I$3035, 0)), "")))</f>
        <v/>
      </c>
      <c r="C184" s="40"/>
      <c r="D184" s="207"/>
      <c r="E184" s="194"/>
      <c r="F184" s="194"/>
      <c r="G184" s="208"/>
      <c r="H184" s="194"/>
      <c r="I184" s="208"/>
      <c r="J184" s="194"/>
      <c r="K184" s="209"/>
      <c r="L184" s="194"/>
      <c r="M184" s="196"/>
      <c r="N184" s="194"/>
      <c r="O184" s="194"/>
      <c r="P184" s="208"/>
      <c r="Q184" s="194"/>
      <c r="R184" s="210"/>
      <c r="S184" s="211"/>
      <c r="T184" s="193"/>
      <c r="U184" s="40"/>
      <c r="W184" s="41" t="str">
        <f t="shared" si="9"/>
        <v/>
      </c>
      <c r="X184" s="58" t="str">
        <f t="shared" si="10"/>
        <v/>
      </c>
      <c r="Y184" s="58" t="str">
        <f t="shared" si="8"/>
        <v/>
      </c>
      <c r="AC184" s="41" t="str">
        <f t="shared" si="11"/>
        <v/>
      </c>
      <c r="AE184" s="41" t="str">
        <f>IF($H184="", "", IF(COUNTIF($AA$11:$AA$131, $H184)&gt;0, 'Application Process'!$AC$4, ""))</f>
        <v/>
      </c>
    </row>
    <row r="185" spans="1:31" x14ac:dyDescent="0.25">
      <c r="A185" s="40"/>
      <c r="B185" s="88" t="str">
        <f>IF($X185="", "", IF(COUNTIF('Application Process'!$I$11:$I$3035, $X185)=0, 'Job Database'!$Y$8, IFERROR(INDEX('Application Process'!$AJ$11:$AJ$3035, MATCH($X185, 'Application Process'!$I$11:$I$3035, 0)), "")))</f>
        <v/>
      </c>
      <c r="C185" s="40"/>
      <c r="D185" s="207"/>
      <c r="E185" s="194"/>
      <c r="F185" s="194"/>
      <c r="G185" s="208"/>
      <c r="H185" s="194"/>
      <c r="I185" s="208"/>
      <c r="J185" s="194"/>
      <c r="K185" s="209"/>
      <c r="L185" s="194"/>
      <c r="M185" s="196"/>
      <c r="N185" s="194"/>
      <c r="O185" s="194"/>
      <c r="P185" s="208"/>
      <c r="Q185" s="194"/>
      <c r="R185" s="210"/>
      <c r="S185" s="211"/>
      <c r="T185" s="193"/>
      <c r="U185" s="40"/>
      <c r="W185" s="41" t="str">
        <f t="shared" si="9"/>
        <v/>
      </c>
      <c r="X185" s="58" t="str">
        <f t="shared" si="10"/>
        <v/>
      </c>
      <c r="Y185" s="58" t="str">
        <f t="shared" si="8"/>
        <v/>
      </c>
      <c r="AC185" s="41" t="str">
        <f t="shared" si="11"/>
        <v/>
      </c>
      <c r="AE185" s="41" t="str">
        <f>IF($H185="", "", IF(COUNTIF($AA$11:$AA$131, $H185)&gt;0, 'Application Process'!$AC$4, ""))</f>
        <v/>
      </c>
    </row>
    <row r="186" spans="1:31" x14ac:dyDescent="0.25">
      <c r="A186" s="40"/>
      <c r="B186" s="88" t="str">
        <f>IF($X186="", "", IF(COUNTIF('Application Process'!$I$11:$I$3035, $X186)=0, 'Job Database'!$Y$8, IFERROR(INDEX('Application Process'!$AJ$11:$AJ$3035, MATCH($X186, 'Application Process'!$I$11:$I$3035, 0)), "")))</f>
        <v/>
      </c>
      <c r="C186" s="40"/>
      <c r="D186" s="207"/>
      <c r="E186" s="194"/>
      <c r="F186" s="194"/>
      <c r="G186" s="208"/>
      <c r="H186" s="194"/>
      <c r="I186" s="208"/>
      <c r="J186" s="194"/>
      <c r="K186" s="209"/>
      <c r="L186" s="194"/>
      <c r="M186" s="196"/>
      <c r="N186" s="194"/>
      <c r="O186" s="194"/>
      <c r="P186" s="208"/>
      <c r="Q186" s="194"/>
      <c r="R186" s="210"/>
      <c r="S186" s="211"/>
      <c r="T186" s="193"/>
      <c r="U186" s="40"/>
      <c r="W186" s="41" t="str">
        <f t="shared" si="9"/>
        <v/>
      </c>
      <c r="X186" s="58" t="str">
        <f t="shared" si="10"/>
        <v/>
      </c>
      <c r="Y186" s="58" t="str">
        <f t="shared" si="8"/>
        <v/>
      </c>
      <c r="AC186" s="41" t="str">
        <f t="shared" si="11"/>
        <v/>
      </c>
      <c r="AE186" s="41" t="str">
        <f>IF($H186="", "", IF(COUNTIF($AA$11:$AA$131, $H186)&gt;0, 'Application Process'!$AC$4, ""))</f>
        <v/>
      </c>
    </row>
    <row r="187" spans="1:31" x14ac:dyDescent="0.25">
      <c r="A187" s="40"/>
      <c r="B187" s="88" t="str">
        <f>IF($X187="", "", IF(COUNTIF('Application Process'!$I$11:$I$3035, $X187)=0, 'Job Database'!$Y$8, IFERROR(INDEX('Application Process'!$AJ$11:$AJ$3035, MATCH($X187, 'Application Process'!$I$11:$I$3035, 0)), "")))</f>
        <v/>
      </c>
      <c r="C187" s="40"/>
      <c r="D187" s="207"/>
      <c r="E187" s="194"/>
      <c r="F187" s="194"/>
      <c r="G187" s="208"/>
      <c r="H187" s="194"/>
      <c r="I187" s="208"/>
      <c r="J187" s="194"/>
      <c r="K187" s="209"/>
      <c r="L187" s="194"/>
      <c r="M187" s="196"/>
      <c r="N187" s="194"/>
      <c r="O187" s="194"/>
      <c r="P187" s="208"/>
      <c r="Q187" s="194"/>
      <c r="R187" s="210"/>
      <c r="S187" s="211"/>
      <c r="T187" s="193"/>
      <c r="U187" s="40"/>
      <c r="W187" s="41" t="str">
        <f t="shared" si="9"/>
        <v/>
      </c>
      <c r="X187" s="58" t="str">
        <f t="shared" si="10"/>
        <v/>
      </c>
      <c r="Y187" s="58" t="str">
        <f t="shared" si="8"/>
        <v/>
      </c>
      <c r="AC187" s="41" t="str">
        <f t="shared" si="11"/>
        <v/>
      </c>
      <c r="AE187" s="41" t="str">
        <f>IF($H187="", "", IF(COUNTIF($AA$11:$AA$131, $H187)&gt;0, 'Application Process'!$AC$4, ""))</f>
        <v/>
      </c>
    </row>
    <row r="188" spans="1:31" x14ac:dyDescent="0.25">
      <c r="A188" s="40"/>
      <c r="B188" s="88" t="str">
        <f>IF($X188="", "", IF(COUNTIF('Application Process'!$I$11:$I$3035, $X188)=0, 'Job Database'!$Y$8, IFERROR(INDEX('Application Process'!$AJ$11:$AJ$3035, MATCH($X188, 'Application Process'!$I$11:$I$3035, 0)), "")))</f>
        <v/>
      </c>
      <c r="C188" s="40"/>
      <c r="D188" s="207"/>
      <c r="E188" s="194"/>
      <c r="F188" s="194"/>
      <c r="G188" s="208"/>
      <c r="H188" s="194"/>
      <c r="I188" s="208"/>
      <c r="J188" s="194"/>
      <c r="K188" s="209"/>
      <c r="L188" s="194"/>
      <c r="M188" s="196"/>
      <c r="N188" s="194"/>
      <c r="O188" s="194"/>
      <c r="P188" s="208"/>
      <c r="Q188" s="194"/>
      <c r="R188" s="210"/>
      <c r="S188" s="211"/>
      <c r="T188" s="193"/>
      <c r="U188" s="40"/>
      <c r="W188" s="41" t="str">
        <f t="shared" si="9"/>
        <v/>
      </c>
      <c r="X188" s="58" t="str">
        <f t="shared" si="10"/>
        <v/>
      </c>
      <c r="Y188" s="58" t="str">
        <f t="shared" si="8"/>
        <v/>
      </c>
      <c r="AC188" s="41" t="str">
        <f t="shared" si="11"/>
        <v/>
      </c>
      <c r="AE188" s="41" t="str">
        <f>IF($H188="", "", IF(COUNTIF($AA$11:$AA$131, $H188)&gt;0, 'Application Process'!$AC$4, ""))</f>
        <v/>
      </c>
    </row>
    <row r="189" spans="1:31" x14ac:dyDescent="0.25">
      <c r="A189" s="40"/>
      <c r="B189" s="88" t="str">
        <f>IF($X189="", "", IF(COUNTIF('Application Process'!$I$11:$I$3035, $X189)=0, 'Job Database'!$Y$8, IFERROR(INDEX('Application Process'!$AJ$11:$AJ$3035, MATCH($X189, 'Application Process'!$I$11:$I$3035, 0)), "")))</f>
        <v/>
      </c>
      <c r="C189" s="40"/>
      <c r="D189" s="207"/>
      <c r="E189" s="194"/>
      <c r="F189" s="194"/>
      <c r="G189" s="208"/>
      <c r="H189" s="194"/>
      <c r="I189" s="208"/>
      <c r="J189" s="194"/>
      <c r="K189" s="209"/>
      <c r="L189" s="194"/>
      <c r="M189" s="196"/>
      <c r="N189" s="194"/>
      <c r="O189" s="194"/>
      <c r="P189" s="208"/>
      <c r="Q189" s="194"/>
      <c r="R189" s="210"/>
      <c r="S189" s="211"/>
      <c r="T189" s="193"/>
      <c r="U189" s="40"/>
      <c r="W189" s="41" t="str">
        <f t="shared" si="9"/>
        <v/>
      </c>
      <c r="X189" s="58" t="str">
        <f t="shared" si="10"/>
        <v/>
      </c>
      <c r="Y189" s="58" t="str">
        <f t="shared" si="8"/>
        <v/>
      </c>
      <c r="AC189" s="41" t="str">
        <f t="shared" si="11"/>
        <v/>
      </c>
      <c r="AE189" s="41" t="str">
        <f>IF($H189="", "", IF(COUNTIF($AA$11:$AA$131, $H189)&gt;0, 'Application Process'!$AC$4, ""))</f>
        <v/>
      </c>
    </row>
    <row r="190" spans="1:31" x14ac:dyDescent="0.25">
      <c r="A190" s="40"/>
      <c r="B190" s="88" t="str">
        <f>IF($X190="", "", IF(COUNTIF('Application Process'!$I$11:$I$3035, $X190)=0, 'Job Database'!$Y$8, IFERROR(INDEX('Application Process'!$AJ$11:$AJ$3035, MATCH($X190, 'Application Process'!$I$11:$I$3035, 0)), "")))</f>
        <v/>
      </c>
      <c r="C190" s="40"/>
      <c r="D190" s="207"/>
      <c r="E190" s="194"/>
      <c r="F190" s="194"/>
      <c r="G190" s="208"/>
      <c r="H190" s="194"/>
      <c r="I190" s="208"/>
      <c r="J190" s="194"/>
      <c r="K190" s="209"/>
      <c r="L190" s="194"/>
      <c r="M190" s="196"/>
      <c r="N190" s="194"/>
      <c r="O190" s="194"/>
      <c r="P190" s="208"/>
      <c r="Q190" s="194"/>
      <c r="R190" s="210"/>
      <c r="S190" s="211"/>
      <c r="T190" s="193"/>
      <c r="U190" s="40"/>
      <c r="W190" s="41" t="str">
        <f t="shared" si="9"/>
        <v/>
      </c>
      <c r="X190" s="58" t="str">
        <f t="shared" si="10"/>
        <v/>
      </c>
      <c r="Y190" s="58" t="str">
        <f t="shared" si="8"/>
        <v/>
      </c>
      <c r="AC190" s="41" t="str">
        <f t="shared" si="11"/>
        <v/>
      </c>
      <c r="AE190" s="41" t="str">
        <f>IF($H190="", "", IF(COUNTIF($AA$11:$AA$131, $H190)&gt;0, 'Application Process'!$AC$4, ""))</f>
        <v/>
      </c>
    </row>
    <row r="191" spans="1:31" x14ac:dyDescent="0.25">
      <c r="A191" s="40"/>
      <c r="B191" s="88" t="str">
        <f>IF($X191="", "", IF(COUNTIF('Application Process'!$I$11:$I$3035, $X191)=0, 'Job Database'!$Y$8, IFERROR(INDEX('Application Process'!$AJ$11:$AJ$3035, MATCH($X191, 'Application Process'!$I$11:$I$3035, 0)), "")))</f>
        <v/>
      </c>
      <c r="C191" s="40"/>
      <c r="D191" s="207"/>
      <c r="E191" s="194"/>
      <c r="F191" s="194"/>
      <c r="G191" s="208"/>
      <c r="H191" s="194"/>
      <c r="I191" s="208"/>
      <c r="J191" s="194"/>
      <c r="K191" s="209"/>
      <c r="L191" s="194"/>
      <c r="M191" s="196"/>
      <c r="N191" s="194"/>
      <c r="O191" s="194"/>
      <c r="P191" s="208"/>
      <c r="Q191" s="194"/>
      <c r="R191" s="210"/>
      <c r="S191" s="211"/>
      <c r="T191" s="193"/>
      <c r="U191" s="40"/>
      <c r="W191" s="41" t="str">
        <f t="shared" si="9"/>
        <v/>
      </c>
      <c r="X191" s="58" t="str">
        <f t="shared" si="10"/>
        <v/>
      </c>
      <c r="Y191" s="58" t="str">
        <f t="shared" si="8"/>
        <v/>
      </c>
      <c r="AC191" s="41" t="str">
        <f t="shared" si="11"/>
        <v/>
      </c>
      <c r="AE191" s="41" t="str">
        <f>IF($H191="", "", IF(COUNTIF($AA$11:$AA$131, $H191)&gt;0, 'Application Process'!$AC$4, ""))</f>
        <v/>
      </c>
    </row>
    <row r="192" spans="1:31" x14ac:dyDescent="0.25">
      <c r="A192" s="40"/>
      <c r="B192" s="88" t="str">
        <f>IF($X192="", "", IF(COUNTIF('Application Process'!$I$11:$I$3035, $X192)=0, 'Job Database'!$Y$8, IFERROR(INDEX('Application Process'!$AJ$11:$AJ$3035, MATCH($X192, 'Application Process'!$I$11:$I$3035, 0)), "")))</f>
        <v/>
      </c>
      <c r="C192" s="40"/>
      <c r="D192" s="207"/>
      <c r="E192" s="194"/>
      <c r="F192" s="194"/>
      <c r="G192" s="208"/>
      <c r="H192" s="194"/>
      <c r="I192" s="208"/>
      <c r="J192" s="194"/>
      <c r="K192" s="209"/>
      <c r="L192" s="194"/>
      <c r="M192" s="196"/>
      <c r="N192" s="194"/>
      <c r="O192" s="194"/>
      <c r="P192" s="208"/>
      <c r="Q192" s="194"/>
      <c r="R192" s="210"/>
      <c r="S192" s="211"/>
      <c r="T192" s="193"/>
      <c r="U192" s="40"/>
      <c r="W192" s="41" t="str">
        <f t="shared" si="9"/>
        <v/>
      </c>
      <c r="X192" s="58" t="str">
        <f t="shared" si="10"/>
        <v/>
      </c>
      <c r="Y192" s="58" t="str">
        <f t="shared" si="8"/>
        <v/>
      </c>
      <c r="AC192" s="41" t="str">
        <f t="shared" si="11"/>
        <v/>
      </c>
      <c r="AE192" s="41" t="str">
        <f>IF($H192="", "", IF(COUNTIF($AA$11:$AA$131, $H192)&gt;0, 'Application Process'!$AC$4, ""))</f>
        <v/>
      </c>
    </row>
    <row r="193" spans="1:31" x14ac:dyDescent="0.25">
      <c r="A193" s="40"/>
      <c r="B193" s="88" t="str">
        <f>IF($X193="", "", IF(COUNTIF('Application Process'!$I$11:$I$3035, $X193)=0, 'Job Database'!$Y$8, IFERROR(INDEX('Application Process'!$AJ$11:$AJ$3035, MATCH($X193, 'Application Process'!$I$11:$I$3035, 0)), "")))</f>
        <v/>
      </c>
      <c r="C193" s="40"/>
      <c r="D193" s="207"/>
      <c r="E193" s="194"/>
      <c r="F193" s="194"/>
      <c r="G193" s="208"/>
      <c r="H193" s="194"/>
      <c r="I193" s="208"/>
      <c r="J193" s="194"/>
      <c r="K193" s="209"/>
      <c r="L193" s="194"/>
      <c r="M193" s="196"/>
      <c r="N193" s="194"/>
      <c r="O193" s="194"/>
      <c r="P193" s="208"/>
      <c r="Q193" s="194"/>
      <c r="R193" s="210"/>
      <c r="S193" s="211"/>
      <c r="T193" s="193"/>
      <c r="U193" s="40"/>
      <c r="W193" s="41" t="str">
        <f t="shared" si="9"/>
        <v/>
      </c>
      <c r="X193" s="58" t="str">
        <f t="shared" si="10"/>
        <v/>
      </c>
      <c r="Y193" s="58" t="str">
        <f t="shared" si="8"/>
        <v/>
      </c>
      <c r="AC193" s="41" t="str">
        <f t="shared" si="11"/>
        <v/>
      </c>
      <c r="AE193" s="41" t="str">
        <f>IF($H193="", "", IF(COUNTIF($AA$11:$AA$131, $H193)&gt;0, 'Application Process'!$AC$4, ""))</f>
        <v/>
      </c>
    </row>
    <row r="194" spans="1:31" x14ac:dyDescent="0.25">
      <c r="A194" s="40"/>
      <c r="B194" s="88" t="str">
        <f>IF($X194="", "", IF(COUNTIF('Application Process'!$I$11:$I$3035, $X194)=0, 'Job Database'!$Y$8, IFERROR(INDEX('Application Process'!$AJ$11:$AJ$3035, MATCH($X194, 'Application Process'!$I$11:$I$3035, 0)), "")))</f>
        <v/>
      </c>
      <c r="C194" s="40"/>
      <c r="D194" s="207"/>
      <c r="E194" s="194"/>
      <c r="F194" s="194"/>
      <c r="G194" s="208"/>
      <c r="H194" s="194"/>
      <c r="I194" s="208"/>
      <c r="J194" s="194"/>
      <c r="K194" s="209"/>
      <c r="L194" s="194"/>
      <c r="M194" s="196"/>
      <c r="N194" s="194"/>
      <c r="O194" s="194"/>
      <c r="P194" s="208"/>
      <c r="Q194" s="194"/>
      <c r="R194" s="210"/>
      <c r="S194" s="211"/>
      <c r="T194" s="193"/>
      <c r="U194" s="40"/>
      <c r="W194" s="41" t="str">
        <f t="shared" si="9"/>
        <v/>
      </c>
      <c r="X194" s="58" t="str">
        <f t="shared" si="10"/>
        <v/>
      </c>
      <c r="Y194" s="58" t="str">
        <f t="shared" si="8"/>
        <v/>
      </c>
      <c r="AC194" s="41" t="str">
        <f t="shared" si="11"/>
        <v/>
      </c>
      <c r="AE194" s="41" t="str">
        <f>IF($H194="", "", IF(COUNTIF($AA$11:$AA$131, $H194)&gt;0, 'Application Process'!$AC$4, ""))</f>
        <v/>
      </c>
    </row>
    <row r="195" spans="1:31" x14ac:dyDescent="0.25">
      <c r="A195" s="40"/>
      <c r="B195" s="88" t="str">
        <f>IF($X195="", "", IF(COUNTIF('Application Process'!$I$11:$I$3035, $X195)=0, 'Job Database'!$Y$8, IFERROR(INDEX('Application Process'!$AJ$11:$AJ$3035, MATCH($X195, 'Application Process'!$I$11:$I$3035, 0)), "")))</f>
        <v/>
      </c>
      <c r="C195" s="40"/>
      <c r="D195" s="207"/>
      <c r="E195" s="194"/>
      <c r="F195" s="194"/>
      <c r="G195" s="208"/>
      <c r="H195" s="194"/>
      <c r="I195" s="208"/>
      <c r="J195" s="194"/>
      <c r="K195" s="209"/>
      <c r="L195" s="194"/>
      <c r="M195" s="196"/>
      <c r="N195" s="194"/>
      <c r="O195" s="194"/>
      <c r="P195" s="208"/>
      <c r="Q195" s="194"/>
      <c r="R195" s="210"/>
      <c r="S195" s="211"/>
      <c r="T195" s="193"/>
      <c r="U195" s="40"/>
      <c r="W195" s="41" t="str">
        <f t="shared" si="9"/>
        <v/>
      </c>
      <c r="X195" s="58" t="str">
        <f t="shared" si="10"/>
        <v/>
      </c>
      <c r="Y195" s="58" t="str">
        <f t="shared" si="8"/>
        <v/>
      </c>
      <c r="AC195" s="41" t="str">
        <f t="shared" si="11"/>
        <v/>
      </c>
      <c r="AE195" s="41" t="str">
        <f>IF($H195="", "", IF(COUNTIF($AA$11:$AA$131, $H195)&gt;0, 'Application Process'!$AC$4, ""))</f>
        <v/>
      </c>
    </row>
    <row r="196" spans="1:31" x14ac:dyDescent="0.25">
      <c r="A196" s="40"/>
      <c r="B196" s="88" t="str">
        <f>IF($X196="", "", IF(COUNTIF('Application Process'!$I$11:$I$3035, $X196)=0, 'Job Database'!$Y$8, IFERROR(INDEX('Application Process'!$AJ$11:$AJ$3035, MATCH($X196, 'Application Process'!$I$11:$I$3035, 0)), "")))</f>
        <v/>
      </c>
      <c r="C196" s="40"/>
      <c r="D196" s="207"/>
      <c r="E196" s="194"/>
      <c r="F196" s="194"/>
      <c r="G196" s="208"/>
      <c r="H196" s="194"/>
      <c r="I196" s="208"/>
      <c r="J196" s="194"/>
      <c r="K196" s="209"/>
      <c r="L196" s="194"/>
      <c r="M196" s="196"/>
      <c r="N196" s="194"/>
      <c r="O196" s="194"/>
      <c r="P196" s="208"/>
      <c r="Q196" s="194"/>
      <c r="R196" s="210"/>
      <c r="S196" s="211"/>
      <c r="T196" s="193"/>
      <c r="U196" s="40"/>
      <c r="W196" s="41" t="str">
        <f t="shared" si="9"/>
        <v/>
      </c>
      <c r="X196" s="58" t="str">
        <f t="shared" si="10"/>
        <v/>
      </c>
      <c r="Y196" s="58" t="str">
        <f t="shared" si="8"/>
        <v/>
      </c>
      <c r="AC196" s="41" t="str">
        <f t="shared" si="11"/>
        <v/>
      </c>
      <c r="AE196" s="41" t="str">
        <f>IF($H196="", "", IF(COUNTIF($AA$11:$AA$131, $H196)&gt;0, 'Application Process'!$AC$4, ""))</f>
        <v/>
      </c>
    </row>
    <row r="197" spans="1:31" x14ac:dyDescent="0.25">
      <c r="A197" s="40"/>
      <c r="B197" s="88" t="str">
        <f>IF($X197="", "", IF(COUNTIF('Application Process'!$I$11:$I$3035, $X197)=0, 'Job Database'!$Y$8, IFERROR(INDEX('Application Process'!$AJ$11:$AJ$3035, MATCH($X197, 'Application Process'!$I$11:$I$3035, 0)), "")))</f>
        <v/>
      </c>
      <c r="C197" s="40"/>
      <c r="D197" s="207"/>
      <c r="E197" s="194"/>
      <c r="F197" s="194"/>
      <c r="G197" s="208"/>
      <c r="H197" s="194"/>
      <c r="I197" s="208"/>
      <c r="J197" s="194"/>
      <c r="K197" s="209"/>
      <c r="L197" s="194"/>
      <c r="M197" s="196"/>
      <c r="N197" s="194"/>
      <c r="O197" s="194"/>
      <c r="P197" s="208"/>
      <c r="Q197" s="194"/>
      <c r="R197" s="210"/>
      <c r="S197" s="211"/>
      <c r="T197" s="193"/>
      <c r="U197" s="40"/>
      <c r="W197" s="41" t="str">
        <f t="shared" si="9"/>
        <v/>
      </c>
      <c r="X197" s="58" t="str">
        <f t="shared" si="10"/>
        <v/>
      </c>
      <c r="Y197" s="58" t="str">
        <f t="shared" si="8"/>
        <v/>
      </c>
      <c r="AC197" s="41" t="str">
        <f t="shared" si="11"/>
        <v/>
      </c>
      <c r="AE197" s="41" t="str">
        <f>IF($H197="", "", IF(COUNTIF($AA$11:$AA$131, $H197)&gt;0, 'Application Process'!$AC$4, ""))</f>
        <v/>
      </c>
    </row>
    <row r="198" spans="1:31" x14ac:dyDescent="0.25">
      <c r="A198" s="40"/>
      <c r="B198" s="88" t="str">
        <f>IF($X198="", "", IF(COUNTIF('Application Process'!$I$11:$I$3035, $X198)=0, 'Job Database'!$Y$8, IFERROR(INDEX('Application Process'!$AJ$11:$AJ$3035, MATCH($X198, 'Application Process'!$I$11:$I$3035, 0)), "")))</f>
        <v/>
      </c>
      <c r="C198" s="40"/>
      <c r="D198" s="207"/>
      <c r="E198" s="194"/>
      <c r="F198" s="194"/>
      <c r="G198" s="208"/>
      <c r="H198" s="194"/>
      <c r="I198" s="208"/>
      <c r="J198" s="194"/>
      <c r="K198" s="209"/>
      <c r="L198" s="194"/>
      <c r="M198" s="196"/>
      <c r="N198" s="194"/>
      <c r="O198" s="194"/>
      <c r="P198" s="208"/>
      <c r="Q198" s="194"/>
      <c r="R198" s="210"/>
      <c r="S198" s="211"/>
      <c r="T198" s="193"/>
      <c r="U198" s="40"/>
      <c r="W198" s="41" t="str">
        <f t="shared" si="9"/>
        <v/>
      </c>
      <c r="X198" s="58" t="str">
        <f t="shared" si="10"/>
        <v/>
      </c>
      <c r="Y198" s="58" t="str">
        <f t="shared" si="8"/>
        <v/>
      </c>
      <c r="AC198" s="41" t="str">
        <f t="shared" si="11"/>
        <v/>
      </c>
      <c r="AE198" s="41" t="str">
        <f>IF($H198="", "", IF(COUNTIF($AA$11:$AA$131, $H198)&gt;0, 'Application Process'!$AC$4, ""))</f>
        <v/>
      </c>
    </row>
    <row r="199" spans="1:31" x14ac:dyDescent="0.25">
      <c r="A199" s="40"/>
      <c r="B199" s="88" t="str">
        <f>IF($X199="", "", IF(COUNTIF('Application Process'!$I$11:$I$3035, $X199)=0, 'Job Database'!$Y$8, IFERROR(INDEX('Application Process'!$AJ$11:$AJ$3035, MATCH($X199, 'Application Process'!$I$11:$I$3035, 0)), "")))</f>
        <v/>
      </c>
      <c r="C199" s="40"/>
      <c r="D199" s="207"/>
      <c r="E199" s="194"/>
      <c r="F199" s="194"/>
      <c r="G199" s="208"/>
      <c r="H199" s="194"/>
      <c r="I199" s="208"/>
      <c r="J199" s="194"/>
      <c r="K199" s="209"/>
      <c r="L199" s="194"/>
      <c r="M199" s="196"/>
      <c r="N199" s="194"/>
      <c r="O199" s="194"/>
      <c r="P199" s="208"/>
      <c r="Q199" s="194"/>
      <c r="R199" s="210"/>
      <c r="S199" s="211"/>
      <c r="T199" s="193"/>
      <c r="U199" s="40"/>
      <c r="W199" s="41" t="str">
        <f t="shared" si="9"/>
        <v/>
      </c>
      <c r="X199" s="58" t="str">
        <f t="shared" si="10"/>
        <v/>
      </c>
      <c r="Y199" s="58" t="str">
        <f t="shared" si="8"/>
        <v/>
      </c>
      <c r="AC199" s="41" t="str">
        <f t="shared" si="11"/>
        <v/>
      </c>
      <c r="AE199" s="41" t="str">
        <f>IF($H199="", "", IF(COUNTIF($AA$11:$AA$131, $H199)&gt;0, 'Application Process'!$AC$4, ""))</f>
        <v/>
      </c>
    </row>
    <row r="200" spans="1:31" x14ac:dyDescent="0.25">
      <c r="A200" s="40"/>
      <c r="B200" s="88" t="str">
        <f>IF($X200="", "", IF(COUNTIF('Application Process'!$I$11:$I$3035, $X200)=0, 'Job Database'!$Y$8, IFERROR(INDEX('Application Process'!$AJ$11:$AJ$3035, MATCH($X200, 'Application Process'!$I$11:$I$3035, 0)), "")))</f>
        <v/>
      </c>
      <c r="C200" s="40"/>
      <c r="D200" s="207"/>
      <c r="E200" s="194"/>
      <c r="F200" s="194"/>
      <c r="G200" s="208"/>
      <c r="H200" s="194"/>
      <c r="I200" s="208"/>
      <c r="J200" s="194"/>
      <c r="K200" s="209"/>
      <c r="L200" s="194"/>
      <c r="M200" s="196"/>
      <c r="N200" s="194"/>
      <c r="O200" s="194"/>
      <c r="P200" s="208"/>
      <c r="Q200" s="194"/>
      <c r="R200" s="210"/>
      <c r="S200" s="211"/>
      <c r="T200" s="193"/>
      <c r="U200" s="40"/>
      <c r="W200" s="41" t="str">
        <f t="shared" si="9"/>
        <v/>
      </c>
      <c r="X200" s="58" t="str">
        <f t="shared" si="10"/>
        <v/>
      </c>
      <c r="Y200" s="58" t="str">
        <f t="shared" si="8"/>
        <v/>
      </c>
      <c r="AC200" s="41" t="str">
        <f t="shared" si="11"/>
        <v/>
      </c>
      <c r="AE200" s="41" t="str">
        <f>IF($H200="", "", IF(COUNTIF($AA$11:$AA$131, $H200)&gt;0, 'Application Process'!$AC$4, ""))</f>
        <v/>
      </c>
    </row>
    <row r="201" spans="1:31" x14ac:dyDescent="0.25">
      <c r="A201" s="40"/>
      <c r="B201" s="88" t="str">
        <f>IF($X201="", "", IF(COUNTIF('Application Process'!$I$11:$I$3035, $X201)=0, 'Job Database'!$Y$8, IFERROR(INDEX('Application Process'!$AJ$11:$AJ$3035, MATCH($X201, 'Application Process'!$I$11:$I$3035, 0)), "")))</f>
        <v/>
      </c>
      <c r="C201" s="40"/>
      <c r="D201" s="207"/>
      <c r="E201" s="194"/>
      <c r="F201" s="194"/>
      <c r="G201" s="208"/>
      <c r="H201" s="194"/>
      <c r="I201" s="208"/>
      <c r="J201" s="194"/>
      <c r="K201" s="209"/>
      <c r="L201" s="194"/>
      <c r="M201" s="196"/>
      <c r="N201" s="194"/>
      <c r="O201" s="194"/>
      <c r="P201" s="208"/>
      <c r="Q201" s="194"/>
      <c r="R201" s="210"/>
      <c r="S201" s="211"/>
      <c r="T201" s="193"/>
      <c r="U201" s="40"/>
      <c r="W201" s="41" t="str">
        <f t="shared" si="9"/>
        <v/>
      </c>
      <c r="X201" s="58" t="str">
        <f t="shared" si="10"/>
        <v/>
      </c>
      <c r="Y201" s="58" t="str">
        <f t="shared" si="8"/>
        <v/>
      </c>
      <c r="AC201" s="41" t="str">
        <f t="shared" si="11"/>
        <v/>
      </c>
      <c r="AE201" s="41" t="str">
        <f>IF($H201="", "", IF(COUNTIF($AA$11:$AA$131, $H201)&gt;0, 'Application Process'!$AC$4, ""))</f>
        <v/>
      </c>
    </row>
    <row r="202" spans="1:31" x14ac:dyDescent="0.25">
      <c r="A202" s="40"/>
      <c r="B202" s="88" t="str">
        <f>IF($X202="", "", IF(COUNTIF('Application Process'!$I$11:$I$3035, $X202)=0, 'Job Database'!$Y$8, IFERROR(INDEX('Application Process'!$AJ$11:$AJ$3035, MATCH($X202, 'Application Process'!$I$11:$I$3035, 0)), "")))</f>
        <v/>
      </c>
      <c r="C202" s="40"/>
      <c r="D202" s="207"/>
      <c r="E202" s="194"/>
      <c r="F202" s="194"/>
      <c r="G202" s="208"/>
      <c r="H202" s="194"/>
      <c r="I202" s="208"/>
      <c r="J202" s="194"/>
      <c r="K202" s="209"/>
      <c r="L202" s="194"/>
      <c r="M202" s="196"/>
      <c r="N202" s="194"/>
      <c r="O202" s="194"/>
      <c r="P202" s="208"/>
      <c r="Q202" s="194"/>
      <c r="R202" s="210"/>
      <c r="S202" s="211"/>
      <c r="T202" s="193"/>
      <c r="U202" s="40"/>
      <c r="W202" s="41" t="str">
        <f t="shared" si="9"/>
        <v/>
      </c>
      <c r="X202" s="58" t="str">
        <f t="shared" si="10"/>
        <v/>
      </c>
      <c r="Y202" s="58" t="str">
        <f t="shared" si="8"/>
        <v/>
      </c>
      <c r="AC202" s="41" t="str">
        <f t="shared" si="11"/>
        <v/>
      </c>
      <c r="AE202" s="41" t="str">
        <f>IF($H202="", "", IF(COUNTIF($AA$11:$AA$131, $H202)&gt;0, 'Application Process'!$AC$4, ""))</f>
        <v/>
      </c>
    </row>
    <row r="203" spans="1:31" x14ac:dyDescent="0.25">
      <c r="A203" s="40"/>
      <c r="B203" s="88" t="str">
        <f>IF($X203="", "", IF(COUNTIF('Application Process'!$I$11:$I$3035, $X203)=0, 'Job Database'!$Y$8, IFERROR(INDEX('Application Process'!$AJ$11:$AJ$3035, MATCH($X203, 'Application Process'!$I$11:$I$3035, 0)), "")))</f>
        <v/>
      </c>
      <c r="C203" s="40"/>
      <c r="D203" s="207"/>
      <c r="E203" s="194"/>
      <c r="F203" s="194"/>
      <c r="G203" s="208"/>
      <c r="H203" s="194"/>
      <c r="I203" s="208"/>
      <c r="J203" s="194"/>
      <c r="K203" s="209"/>
      <c r="L203" s="194"/>
      <c r="M203" s="196"/>
      <c r="N203" s="194"/>
      <c r="O203" s="194"/>
      <c r="P203" s="208"/>
      <c r="Q203" s="194"/>
      <c r="R203" s="210"/>
      <c r="S203" s="211"/>
      <c r="T203" s="193"/>
      <c r="U203" s="40"/>
      <c r="W203" s="41" t="str">
        <f t="shared" si="9"/>
        <v/>
      </c>
      <c r="X203" s="58" t="str">
        <f t="shared" si="10"/>
        <v/>
      </c>
      <c r="Y203" s="58" t="str">
        <f t="shared" ref="Y203:Y266" si="12">IF($H203="", "", CONCATENATE($H203, " - ", $B203))</f>
        <v/>
      </c>
      <c r="AC203" s="41" t="str">
        <f t="shared" si="11"/>
        <v/>
      </c>
      <c r="AE203" s="41" t="str">
        <f>IF($H203="", "", IF(COUNTIF($AA$11:$AA$131, $H203)&gt;0, 'Application Process'!$AC$4, ""))</f>
        <v/>
      </c>
    </row>
    <row r="204" spans="1:31" x14ac:dyDescent="0.25">
      <c r="A204" s="40"/>
      <c r="B204" s="88" t="str">
        <f>IF($X204="", "", IF(COUNTIF('Application Process'!$I$11:$I$3035, $X204)=0, 'Job Database'!$Y$8, IFERROR(INDEX('Application Process'!$AJ$11:$AJ$3035, MATCH($X204, 'Application Process'!$I$11:$I$3035, 0)), "")))</f>
        <v/>
      </c>
      <c r="C204" s="40"/>
      <c r="D204" s="207"/>
      <c r="E204" s="194"/>
      <c r="F204" s="194"/>
      <c r="G204" s="208"/>
      <c r="H204" s="194"/>
      <c r="I204" s="208"/>
      <c r="J204" s="194"/>
      <c r="K204" s="209"/>
      <c r="L204" s="194"/>
      <c r="M204" s="196"/>
      <c r="N204" s="194"/>
      <c r="O204" s="194"/>
      <c r="P204" s="208"/>
      <c r="Q204" s="194"/>
      <c r="R204" s="210"/>
      <c r="S204" s="211"/>
      <c r="T204" s="193"/>
      <c r="U204" s="40"/>
      <c r="W204" s="41" t="str">
        <f t="shared" ref="W204:W267" si="13">IF($D204="", "", IF(COUNTIF($D$11:$D$3035, $D204)&gt;1, "X", ""))</f>
        <v/>
      </c>
      <c r="X204" s="58" t="str">
        <f t="shared" ref="X204:X267" si="14">IF($D204="", "", CONCATENATE(D204, IF(E204="", "", " - "), IF(E204="", "", E204), IF(F204="", "", " - "), IF(F204="", "", F204)))</f>
        <v/>
      </c>
      <c r="Y204" s="58" t="str">
        <f t="shared" si="12"/>
        <v/>
      </c>
      <c r="AC204" s="41" t="str">
        <f t="shared" ref="AC204:AC267" si="15">IF($H204="", "", IF(COUNTIF($AA$11:$AA$131, $H204)=0, "X", ""))</f>
        <v/>
      </c>
      <c r="AE204" s="41" t="str">
        <f>IF($H204="", "", IF(COUNTIF($AA$11:$AA$131, $H204)&gt;0, 'Application Process'!$AC$4, ""))</f>
        <v/>
      </c>
    </row>
    <row r="205" spans="1:31" x14ac:dyDescent="0.25">
      <c r="A205" s="40"/>
      <c r="B205" s="88" t="str">
        <f>IF($X205="", "", IF(COUNTIF('Application Process'!$I$11:$I$3035, $X205)=0, 'Job Database'!$Y$8, IFERROR(INDEX('Application Process'!$AJ$11:$AJ$3035, MATCH($X205, 'Application Process'!$I$11:$I$3035, 0)), "")))</f>
        <v/>
      </c>
      <c r="C205" s="40"/>
      <c r="D205" s="207"/>
      <c r="E205" s="194"/>
      <c r="F205" s="194"/>
      <c r="G205" s="208"/>
      <c r="H205" s="194"/>
      <c r="I205" s="208"/>
      <c r="J205" s="194"/>
      <c r="K205" s="209"/>
      <c r="L205" s="194"/>
      <c r="M205" s="196"/>
      <c r="N205" s="194"/>
      <c r="O205" s="194"/>
      <c r="P205" s="208"/>
      <c r="Q205" s="194"/>
      <c r="R205" s="210"/>
      <c r="S205" s="211"/>
      <c r="T205" s="193"/>
      <c r="U205" s="40"/>
      <c r="W205" s="41" t="str">
        <f t="shared" si="13"/>
        <v/>
      </c>
      <c r="X205" s="58" t="str">
        <f t="shared" si="14"/>
        <v/>
      </c>
      <c r="Y205" s="58" t="str">
        <f t="shared" si="12"/>
        <v/>
      </c>
      <c r="AC205" s="41" t="str">
        <f t="shared" si="15"/>
        <v/>
      </c>
      <c r="AE205" s="41" t="str">
        <f>IF($H205="", "", IF(COUNTIF($AA$11:$AA$131, $H205)&gt;0, 'Application Process'!$AC$4, ""))</f>
        <v/>
      </c>
    </row>
    <row r="206" spans="1:31" x14ac:dyDescent="0.25">
      <c r="A206" s="40"/>
      <c r="B206" s="88" t="str">
        <f>IF($X206="", "", IF(COUNTIF('Application Process'!$I$11:$I$3035, $X206)=0, 'Job Database'!$Y$8, IFERROR(INDEX('Application Process'!$AJ$11:$AJ$3035, MATCH($X206, 'Application Process'!$I$11:$I$3035, 0)), "")))</f>
        <v/>
      </c>
      <c r="C206" s="40"/>
      <c r="D206" s="207"/>
      <c r="E206" s="194"/>
      <c r="F206" s="194"/>
      <c r="G206" s="208"/>
      <c r="H206" s="194"/>
      <c r="I206" s="208"/>
      <c r="J206" s="194"/>
      <c r="K206" s="209"/>
      <c r="L206" s="194"/>
      <c r="M206" s="196"/>
      <c r="N206" s="194"/>
      <c r="O206" s="194"/>
      <c r="P206" s="208"/>
      <c r="Q206" s="194"/>
      <c r="R206" s="210"/>
      <c r="S206" s="211"/>
      <c r="T206" s="193"/>
      <c r="U206" s="40"/>
      <c r="W206" s="41" t="str">
        <f t="shared" si="13"/>
        <v/>
      </c>
      <c r="X206" s="58" t="str">
        <f t="shared" si="14"/>
        <v/>
      </c>
      <c r="Y206" s="58" t="str">
        <f t="shared" si="12"/>
        <v/>
      </c>
      <c r="AC206" s="41" t="str">
        <f t="shared" si="15"/>
        <v/>
      </c>
      <c r="AE206" s="41" t="str">
        <f>IF($H206="", "", IF(COUNTIF($AA$11:$AA$131, $H206)&gt;0, 'Application Process'!$AC$4, ""))</f>
        <v/>
      </c>
    </row>
    <row r="207" spans="1:31" x14ac:dyDescent="0.25">
      <c r="A207" s="40"/>
      <c r="B207" s="88" t="str">
        <f>IF($X207="", "", IF(COUNTIF('Application Process'!$I$11:$I$3035, $X207)=0, 'Job Database'!$Y$8, IFERROR(INDEX('Application Process'!$AJ$11:$AJ$3035, MATCH($X207, 'Application Process'!$I$11:$I$3035, 0)), "")))</f>
        <v/>
      </c>
      <c r="C207" s="40"/>
      <c r="D207" s="207"/>
      <c r="E207" s="194"/>
      <c r="F207" s="194"/>
      <c r="G207" s="208"/>
      <c r="H207" s="194"/>
      <c r="I207" s="208"/>
      <c r="J207" s="194"/>
      <c r="K207" s="209"/>
      <c r="L207" s="194"/>
      <c r="M207" s="196"/>
      <c r="N207" s="194"/>
      <c r="O207" s="194"/>
      <c r="P207" s="208"/>
      <c r="Q207" s="194"/>
      <c r="R207" s="210"/>
      <c r="S207" s="211"/>
      <c r="T207" s="193"/>
      <c r="U207" s="40"/>
      <c r="W207" s="41" t="str">
        <f t="shared" si="13"/>
        <v/>
      </c>
      <c r="X207" s="58" t="str">
        <f t="shared" si="14"/>
        <v/>
      </c>
      <c r="Y207" s="58" t="str">
        <f t="shared" si="12"/>
        <v/>
      </c>
      <c r="AC207" s="41" t="str">
        <f t="shared" si="15"/>
        <v/>
      </c>
      <c r="AE207" s="41" t="str">
        <f>IF($H207="", "", IF(COUNTIF($AA$11:$AA$131, $H207)&gt;0, 'Application Process'!$AC$4, ""))</f>
        <v/>
      </c>
    </row>
    <row r="208" spans="1:31" x14ac:dyDescent="0.25">
      <c r="A208" s="40"/>
      <c r="B208" s="88" t="str">
        <f>IF($X208="", "", IF(COUNTIF('Application Process'!$I$11:$I$3035, $X208)=0, 'Job Database'!$Y$8, IFERROR(INDEX('Application Process'!$AJ$11:$AJ$3035, MATCH($X208, 'Application Process'!$I$11:$I$3035, 0)), "")))</f>
        <v/>
      </c>
      <c r="C208" s="40"/>
      <c r="D208" s="207"/>
      <c r="E208" s="194"/>
      <c r="F208" s="194"/>
      <c r="G208" s="208"/>
      <c r="H208" s="194"/>
      <c r="I208" s="208"/>
      <c r="J208" s="194"/>
      <c r="K208" s="209"/>
      <c r="L208" s="194"/>
      <c r="M208" s="196"/>
      <c r="N208" s="194"/>
      <c r="O208" s="194"/>
      <c r="P208" s="208"/>
      <c r="Q208" s="194"/>
      <c r="R208" s="210"/>
      <c r="S208" s="211"/>
      <c r="T208" s="193"/>
      <c r="U208" s="40"/>
      <c r="W208" s="41" t="str">
        <f t="shared" si="13"/>
        <v/>
      </c>
      <c r="X208" s="58" t="str">
        <f t="shared" si="14"/>
        <v/>
      </c>
      <c r="Y208" s="58" t="str">
        <f t="shared" si="12"/>
        <v/>
      </c>
      <c r="AC208" s="41" t="str">
        <f t="shared" si="15"/>
        <v/>
      </c>
      <c r="AE208" s="41" t="str">
        <f>IF($H208="", "", IF(COUNTIF($AA$11:$AA$131, $H208)&gt;0, 'Application Process'!$AC$4, ""))</f>
        <v/>
      </c>
    </row>
    <row r="209" spans="1:31" x14ac:dyDescent="0.25">
      <c r="A209" s="40"/>
      <c r="B209" s="88" t="str">
        <f>IF($X209="", "", IF(COUNTIF('Application Process'!$I$11:$I$3035, $X209)=0, 'Job Database'!$Y$8, IFERROR(INDEX('Application Process'!$AJ$11:$AJ$3035, MATCH($X209, 'Application Process'!$I$11:$I$3035, 0)), "")))</f>
        <v/>
      </c>
      <c r="C209" s="40"/>
      <c r="D209" s="207"/>
      <c r="E209" s="194"/>
      <c r="F209" s="194"/>
      <c r="G209" s="208"/>
      <c r="H209" s="194"/>
      <c r="I209" s="208"/>
      <c r="J209" s="194"/>
      <c r="K209" s="209"/>
      <c r="L209" s="194"/>
      <c r="M209" s="196"/>
      <c r="N209" s="194"/>
      <c r="O209" s="194"/>
      <c r="P209" s="208"/>
      <c r="Q209" s="194"/>
      <c r="R209" s="210"/>
      <c r="S209" s="211"/>
      <c r="T209" s="193"/>
      <c r="U209" s="40"/>
      <c r="W209" s="41" t="str">
        <f t="shared" si="13"/>
        <v/>
      </c>
      <c r="X209" s="58" t="str">
        <f t="shared" si="14"/>
        <v/>
      </c>
      <c r="Y209" s="58" t="str">
        <f t="shared" si="12"/>
        <v/>
      </c>
      <c r="AC209" s="41" t="str">
        <f t="shared" si="15"/>
        <v/>
      </c>
      <c r="AE209" s="41" t="str">
        <f>IF($H209="", "", IF(COUNTIF($AA$11:$AA$131, $H209)&gt;0, 'Application Process'!$AC$4, ""))</f>
        <v/>
      </c>
    </row>
    <row r="210" spans="1:31" x14ac:dyDescent="0.25">
      <c r="A210" s="40"/>
      <c r="B210" s="88" t="str">
        <f>IF($X210="", "", IF(COUNTIF('Application Process'!$I$11:$I$3035, $X210)=0, 'Job Database'!$Y$8, IFERROR(INDEX('Application Process'!$AJ$11:$AJ$3035, MATCH($X210, 'Application Process'!$I$11:$I$3035, 0)), "")))</f>
        <v/>
      </c>
      <c r="C210" s="40"/>
      <c r="D210" s="207"/>
      <c r="E210" s="194"/>
      <c r="F210" s="194"/>
      <c r="G210" s="208"/>
      <c r="H210" s="194"/>
      <c r="I210" s="208"/>
      <c r="J210" s="194"/>
      <c r="K210" s="209"/>
      <c r="L210" s="194"/>
      <c r="M210" s="196"/>
      <c r="N210" s="194"/>
      <c r="O210" s="194"/>
      <c r="P210" s="208"/>
      <c r="Q210" s="194"/>
      <c r="R210" s="210"/>
      <c r="S210" s="211"/>
      <c r="T210" s="193"/>
      <c r="U210" s="40"/>
      <c r="W210" s="41" t="str">
        <f t="shared" si="13"/>
        <v/>
      </c>
      <c r="X210" s="58" t="str">
        <f t="shared" si="14"/>
        <v/>
      </c>
      <c r="Y210" s="58" t="str">
        <f t="shared" si="12"/>
        <v/>
      </c>
      <c r="AC210" s="41" t="str">
        <f t="shared" si="15"/>
        <v/>
      </c>
      <c r="AE210" s="41" t="str">
        <f>IF($H210="", "", IF(COUNTIF($AA$11:$AA$131, $H210)&gt;0, 'Application Process'!$AC$4, ""))</f>
        <v/>
      </c>
    </row>
    <row r="211" spans="1:31" x14ac:dyDescent="0.25">
      <c r="A211" s="40"/>
      <c r="B211" s="88" t="str">
        <f>IF($X211="", "", IF(COUNTIF('Application Process'!$I$11:$I$3035, $X211)=0, 'Job Database'!$Y$8, IFERROR(INDEX('Application Process'!$AJ$11:$AJ$3035, MATCH($X211, 'Application Process'!$I$11:$I$3035, 0)), "")))</f>
        <v/>
      </c>
      <c r="C211" s="40"/>
      <c r="D211" s="207"/>
      <c r="E211" s="194"/>
      <c r="F211" s="194"/>
      <c r="G211" s="208"/>
      <c r="H211" s="194"/>
      <c r="I211" s="208"/>
      <c r="J211" s="194"/>
      <c r="K211" s="209"/>
      <c r="L211" s="194"/>
      <c r="M211" s="196"/>
      <c r="N211" s="194"/>
      <c r="O211" s="194"/>
      <c r="P211" s="208"/>
      <c r="Q211" s="194"/>
      <c r="R211" s="210"/>
      <c r="S211" s="211"/>
      <c r="T211" s="193"/>
      <c r="U211" s="40"/>
      <c r="W211" s="41" t="str">
        <f t="shared" si="13"/>
        <v/>
      </c>
      <c r="X211" s="58" t="str">
        <f t="shared" si="14"/>
        <v/>
      </c>
      <c r="Y211" s="58" t="str">
        <f t="shared" si="12"/>
        <v/>
      </c>
      <c r="AC211" s="41" t="str">
        <f t="shared" si="15"/>
        <v/>
      </c>
      <c r="AE211" s="41" t="str">
        <f>IF($H211="", "", IF(COUNTIF($AA$11:$AA$131, $H211)&gt;0, 'Application Process'!$AC$4, ""))</f>
        <v/>
      </c>
    </row>
    <row r="212" spans="1:31" x14ac:dyDescent="0.25">
      <c r="A212" s="40"/>
      <c r="B212" s="88" t="str">
        <f>IF($X212="", "", IF(COUNTIF('Application Process'!$I$11:$I$3035, $X212)=0, 'Job Database'!$Y$8, IFERROR(INDEX('Application Process'!$AJ$11:$AJ$3035, MATCH($X212, 'Application Process'!$I$11:$I$3035, 0)), "")))</f>
        <v/>
      </c>
      <c r="C212" s="40"/>
      <c r="D212" s="207"/>
      <c r="E212" s="194"/>
      <c r="F212" s="194"/>
      <c r="G212" s="208"/>
      <c r="H212" s="194"/>
      <c r="I212" s="208"/>
      <c r="J212" s="194"/>
      <c r="K212" s="209"/>
      <c r="L212" s="194"/>
      <c r="M212" s="196"/>
      <c r="N212" s="194"/>
      <c r="O212" s="194"/>
      <c r="P212" s="208"/>
      <c r="Q212" s="194"/>
      <c r="R212" s="210"/>
      <c r="S212" s="211"/>
      <c r="T212" s="193"/>
      <c r="U212" s="40"/>
      <c r="W212" s="41" t="str">
        <f t="shared" si="13"/>
        <v/>
      </c>
      <c r="X212" s="58" t="str">
        <f t="shared" si="14"/>
        <v/>
      </c>
      <c r="Y212" s="58" t="str">
        <f t="shared" si="12"/>
        <v/>
      </c>
      <c r="AC212" s="41" t="str">
        <f t="shared" si="15"/>
        <v/>
      </c>
      <c r="AE212" s="41" t="str">
        <f>IF($H212="", "", IF(COUNTIF($AA$11:$AA$131, $H212)&gt;0, 'Application Process'!$AC$4, ""))</f>
        <v/>
      </c>
    </row>
    <row r="213" spans="1:31" x14ac:dyDescent="0.25">
      <c r="A213" s="40"/>
      <c r="B213" s="88" t="str">
        <f>IF($X213="", "", IF(COUNTIF('Application Process'!$I$11:$I$3035, $X213)=0, 'Job Database'!$Y$8, IFERROR(INDEX('Application Process'!$AJ$11:$AJ$3035, MATCH($X213, 'Application Process'!$I$11:$I$3035, 0)), "")))</f>
        <v/>
      </c>
      <c r="C213" s="40"/>
      <c r="D213" s="207"/>
      <c r="E213" s="194"/>
      <c r="F213" s="194"/>
      <c r="G213" s="208"/>
      <c r="H213" s="194"/>
      <c r="I213" s="208"/>
      <c r="J213" s="194"/>
      <c r="K213" s="209"/>
      <c r="L213" s="194"/>
      <c r="M213" s="196"/>
      <c r="N213" s="194"/>
      <c r="O213" s="194"/>
      <c r="P213" s="208"/>
      <c r="Q213" s="194"/>
      <c r="R213" s="210"/>
      <c r="S213" s="211"/>
      <c r="T213" s="193"/>
      <c r="U213" s="40"/>
      <c r="W213" s="41" t="str">
        <f t="shared" si="13"/>
        <v/>
      </c>
      <c r="X213" s="58" t="str">
        <f t="shared" si="14"/>
        <v/>
      </c>
      <c r="Y213" s="58" t="str">
        <f t="shared" si="12"/>
        <v/>
      </c>
      <c r="AC213" s="41" t="str">
        <f t="shared" si="15"/>
        <v/>
      </c>
      <c r="AE213" s="41" t="str">
        <f>IF($H213="", "", IF(COUNTIF($AA$11:$AA$131, $H213)&gt;0, 'Application Process'!$AC$4, ""))</f>
        <v/>
      </c>
    </row>
    <row r="214" spans="1:31" x14ac:dyDescent="0.25">
      <c r="A214" s="40"/>
      <c r="B214" s="88" t="str">
        <f>IF($X214="", "", IF(COUNTIF('Application Process'!$I$11:$I$3035, $X214)=0, 'Job Database'!$Y$8, IFERROR(INDEX('Application Process'!$AJ$11:$AJ$3035, MATCH($X214, 'Application Process'!$I$11:$I$3035, 0)), "")))</f>
        <v/>
      </c>
      <c r="C214" s="40"/>
      <c r="D214" s="207"/>
      <c r="E214" s="194"/>
      <c r="F214" s="194"/>
      <c r="G214" s="208"/>
      <c r="H214" s="194"/>
      <c r="I214" s="208"/>
      <c r="J214" s="194"/>
      <c r="K214" s="209"/>
      <c r="L214" s="194"/>
      <c r="M214" s="196"/>
      <c r="N214" s="194"/>
      <c r="O214" s="194"/>
      <c r="P214" s="208"/>
      <c r="Q214" s="194"/>
      <c r="R214" s="210"/>
      <c r="S214" s="211"/>
      <c r="T214" s="193"/>
      <c r="U214" s="40"/>
      <c r="W214" s="41" t="str">
        <f t="shared" si="13"/>
        <v/>
      </c>
      <c r="X214" s="58" t="str">
        <f t="shared" si="14"/>
        <v/>
      </c>
      <c r="Y214" s="58" t="str">
        <f t="shared" si="12"/>
        <v/>
      </c>
      <c r="AC214" s="41" t="str">
        <f t="shared" si="15"/>
        <v/>
      </c>
      <c r="AE214" s="41" t="str">
        <f>IF($H214="", "", IF(COUNTIF($AA$11:$AA$131, $H214)&gt;0, 'Application Process'!$AC$4, ""))</f>
        <v/>
      </c>
    </row>
    <row r="215" spans="1:31" x14ac:dyDescent="0.25">
      <c r="A215" s="40"/>
      <c r="B215" s="88" t="str">
        <f>IF($X215="", "", IF(COUNTIF('Application Process'!$I$11:$I$3035, $X215)=0, 'Job Database'!$Y$8, IFERROR(INDEX('Application Process'!$AJ$11:$AJ$3035, MATCH($X215, 'Application Process'!$I$11:$I$3035, 0)), "")))</f>
        <v/>
      </c>
      <c r="C215" s="40"/>
      <c r="D215" s="207"/>
      <c r="E215" s="194"/>
      <c r="F215" s="194"/>
      <c r="G215" s="208"/>
      <c r="H215" s="194"/>
      <c r="I215" s="208"/>
      <c r="J215" s="194"/>
      <c r="K215" s="209"/>
      <c r="L215" s="194"/>
      <c r="M215" s="196"/>
      <c r="N215" s="194"/>
      <c r="O215" s="194"/>
      <c r="P215" s="208"/>
      <c r="Q215" s="194"/>
      <c r="R215" s="210"/>
      <c r="S215" s="211"/>
      <c r="T215" s="193"/>
      <c r="U215" s="40"/>
      <c r="W215" s="41" t="str">
        <f t="shared" si="13"/>
        <v/>
      </c>
      <c r="X215" s="58" t="str">
        <f t="shared" si="14"/>
        <v/>
      </c>
      <c r="Y215" s="58" t="str">
        <f t="shared" si="12"/>
        <v/>
      </c>
      <c r="AC215" s="41" t="str">
        <f t="shared" si="15"/>
        <v/>
      </c>
      <c r="AE215" s="41" t="str">
        <f>IF($H215="", "", IF(COUNTIF($AA$11:$AA$131, $H215)&gt;0, 'Application Process'!$AC$4, ""))</f>
        <v/>
      </c>
    </row>
    <row r="216" spans="1:31" x14ac:dyDescent="0.25">
      <c r="A216" s="40"/>
      <c r="B216" s="88" t="str">
        <f>IF($X216="", "", IF(COUNTIF('Application Process'!$I$11:$I$3035, $X216)=0, 'Job Database'!$Y$8, IFERROR(INDEX('Application Process'!$AJ$11:$AJ$3035, MATCH($X216, 'Application Process'!$I$11:$I$3035, 0)), "")))</f>
        <v/>
      </c>
      <c r="C216" s="40"/>
      <c r="D216" s="207"/>
      <c r="E216" s="194"/>
      <c r="F216" s="194"/>
      <c r="G216" s="208"/>
      <c r="H216" s="194"/>
      <c r="I216" s="208"/>
      <c r="J216" s="194"/>
      <c r="K216" s="209"/>
      <c r="L216" s="194"/>
      <c r="M216" s="196"/>
      <c r="N216" s="194"/>
      <c r="O216" s="194"/>
      <c r="P216" s="208"/>
      <c r="Q216" s="194"/>
      <c r="R216" s="210"/>
      <c r="S216" s="211"/>
      <c r="T216" s="193"/>
      <c r="U216" s="40"/>
      <c r="W216" s="41" t="str">
        <f t="shared" si="13"/>
        <v/>
      </c>
      <c r="X216" s="58" t="str">
        <f t="shared" si="14"/>
        <v/>
      </c>
      <c r="Y216" s="58" t="str">
        <f t="shared" si="12"/>
        <v/>
      </c>
      <c r="AC216" s="41" t="str">
        <f t="shared" si="15"/>
        <v/>
      </c>
      <c r="AE216" s="41" t="str">
        <f>IF($H216="", "", IF(COUNTIF($AA$11:$AA$131, $H216)&gt;0, 'Application Process'!$AC$4, ""))</f>
        <v/>
      </c>
    </row>
    <row r="217" spans="1:31" x14ac:dyDescent="0.25">
      <c r="A217" s="40"/>
      <c r="B217" s="88" t="str">
        <f>IF($X217="", "", IF(COUNTIF('Application Process'!$I$11:$I$3035, $X217)=0, 'Job Database'!$Y$8, IFERROR(INDEX('Application Process'!$AJ$11:$AJ$3035, MATCH($X217, 'Application Process'!$I$11:$I$3035, 0)), "")))</f>
        <v/>
      </c>
      <c r="C217" s="40"/>
      <c r="D217" s="207"/>
      <c r="E217" s="194"/>
      <c r="F217" s="194"/>
      <c r="G217" s="208"/>
      <c r="H217" s="194"/>
      <c r="I217" s="208"/>
      <c r="J217" s="194"/>
      <c r="K217" s="209"/>
      <c r="L217" s="194"/>
      <c r="M217" s="196"/>
      <c r="N217" s="194"/>
      <c r="O217" s="194"/>
      <c r="P217" s="208"/>
      <c r="Q217" s="194"/>
      <c r="R217" s="210"/>
      <c r="S217" s="211"/>
      <c r="T217" s="193"/>
      <c r="U217" s="40"/>
      <c r="W217" s="41" t="str">
        <f t="shared" si="13"/>
        <v/>
      </c>
      <c r="X217" s="58" t="str">
        <f t="shared" si="14"/>
        <v/>
      </c>
      <c r="Y217" s="58" t="str">
        <f t="shared" si="12"/>
        <v/>
      </c>
      <c r="AC217" s="41" t="str">
        <f t="shared" si="15"/>
        <v/>
      </c>
      <c r="AE217" s="41" t="str">
        <f>IF($H217="", "", IF(COUNTIF($AA$11:$AA$131, $H217)&gt;0, 'Application Process'!$AC$4, ""))</f>
        <v/>
      </c>
    </row>
    <row r="218" spans="1:31" x14ac:dyDescent="0.25">
      <c r="A218" s="40"/>
      <c r="B218" s="88" t="str">
        <f>IF($X218="", "", IF(COUNTIF('Application Process'!$I$11:$I$3035, $X218)=0, 'Job Database'!$Y$8, IFERROR(INDEX('Application Process'!$AJ$11:$AJ$3035, MATCH($X218, 'Application Process'!$I$11:$I$3035, 0)), "")))</f>
        <v/>
      </c>
      <c r="C218" s="40"/>
      <c r="D218" s="207"/>
      <c r="E218" s="194"/>
      <c r="F218" s="194"/>
      <c r="G218" s="208"/>
      <c r="H218" s="194"/>
      <c r="I218" s="208"/>
      <c r="J218" s="194"/>
      <c r="K218" s="209"/>
      <c r="L218" s="194"/>
      <c r="M218" s="196"/>
      <c r="N218" s="194"/>
      <c r="O218" s="194"/>
      <c r="P218" s="208"/>
      <c r="Q218" s="194"/>
      <c r="R218" s="210"/>
      <c r="S218" s="211"/>
      <c r="T218" s="193"/>
      <c r="U218" s="40"/>
      <c r="W218" s="41" t="str">
        <f t="shared" si="13"/>
        <v/>
      </c>
      <c r="X218" s="58" t="str">
        <f t="shared" si="14"/>
        <v/>
      </c>
      <c r="Y218" s="58" t="str">
        <f t="shared" si="12"/>
        <v/>
      </c>
      <c r="AC218" s="41" t="str">
        <f t="shared" si="15"/>
        <v/>
      </c>
      <c r="AE218" s="41" t="str">
        <f>IF($H218="", "", IF(COUNTIF($AA$11:$AA$131, $H218)&gt;0, 'Application Process'!$AC$4, ""))</f>
        <v/>
      </c>
    </row>
    <row r="219" spans="1:31" x14ac:dyDescent="0.25">
      <c r="A219" s="40"/>
      <c r="B219" s="88" t="str">
        <f>IF($X219="", "", IF(COUNTIF('Application Process'!$I$11:$I$3035, $X219)=0, 'Job Database'!$Y$8, IFERROR(INDEX('Application Process'!$AJ$11:$AJ$3035, MATCH($X219, 'Application Process'!$I$11:$I$3035, 0)), "")))</f>
        <v/>
      </c>
      <c r="C219" s="40"/>
      <c r="D219" s="207"/>
      <c r="E219" s="194"/>
      <c r="F219" s="194"/>
      <c r="G219" s="208"/>
      <c r="H219" s="194"/>
      <c r="I219" s="208"/>
      <c r="J219" s="194"/>
      <c r="K219" s="209"/>
      <c r="L219" s="194"/>
      <c r="M219" s="196"/>
      <c r="N219" s="194"/>
      <c r="O219" s="194"/>
      <c r="P219" s="208"/>
      <c r="Q219" s="194"/>
      <c r="R219" s="210"/>
      <c r="S219" s="211"/>
      <c r="T219" s="193"/>
      <c r="U219" s="40"/>
      <c r="W219" s="41" t="str">
        <f t="shared" si="13"/>
        <v/>
      </c>
      <c r="X219" s="58" t="str">
        <f t="shared" si="14"/>
        <v/>
      </c>
      <c r="Y219" s="58" t="str">
        <f t="shared" si="12"/>
        <v/>
      </c>
      <c r="AC219" s="41" t="str">
        <f t="shared" si="15"/>
        <v/>
      </c>
      <c r="AE219" s="41" t="str">
        <f>IF($H219="", "", IF(COUNTIF($AA$11:$AA$131, $H219)&gt;0, 'Application Process'!$AC$4, ""))</f>
        <v/>
      </c>
    </row>
    <row r="220" spans="1:31" x14ac:dyDescent="0.25">
      <c r="A220" s="40"/>
      <c r="B220" s="88" t="str">
        <f>IF($X220="", "", IF(COUNTIF('Application Process'!$I$11:$I$3035, $X220)=0, 'Job Database'!$Y$8, IFERROR(INDEX('Application Process'!$AJ$11:$AJ$3035, MATCH($X220, 'Application Process'!$I$11:$I$3035, 0)), "")))</f>
        <v/>
      </c>
      <c r="C220" s="40"/>
      <c r="D220" s="207"/>
      <c r="E220" s="194"/>
      <c r="F220" s="194"/>
      <c r="G220" s="208"/>
      <c r="H220" s="194"/>
      <c r="I220" s="208"/>
      <c r="J220" s="194"/>
      <c r="K220" s="209"/>
      <c r="L220" s="194"/>
      <c r="M220" s="196"/>
      <c r="N220" s="194"/>
      <c r="O220" s="194"/>
      <c r="P220" s="208"/>
      <c r="Q220" s="194"/>
      <c r="R220" s="210"/>
      <c r="S220" s="211"/>
      <c r="T220" s="193"/>
      <c r="U220" s="40"/>
      <c r="W220" s="41" t="str">
        <f t="shared" si="13"/>
        <v/>
      </c>
      <c r="X220" s="58" t="str">
        <f t="shared" si="14"/>
        <v/>
      </c>
      <c r="Y220" s="58" t="str">
        <f t="shared" si="12"/>
        <v/>
      </c>
      <c r="AC220" s="41" t="str">
        <f t="shared" si="15"/>
        <v/>
      </c>
      <c r="AE220" s="41" t="str">
        <f>IF($H220="", "", IF(COUNTIF($AA$11:$AA$131, $H220)&gt;0, 'Application Process'!$AC$4, ""))</f>
        <v/>
      </c>
    </row>
    <row r="221" spans="1:31" x14ac:dyDescent="0.25">
      <c r="A221" s="40"/>
      <c r="B221" s="88" t="str">
        <f>IF($X221="", "", IF(COUNTIF('Application Process'!$I$11:$I$3035, $X221)=0, 'Job Database'!$Y$8, IFERROR(INDEX('Application Process'!$AJ$11:$AJ$3035, MATCH($X221, 'Application Process'!$I$11:$I$3035, 0)), "")))</f>
        <v/>
      </c>
      <c r="C221" s="40"/>
      <c r="D221" s="207"/>
      <c r="E221" s="194"/>
      <c r="F221" s="194"/>
      <c r="G221" s="208"/>
      <c r="H221" s="194"/>
      <c r="I221" s="208"/>
      <c r="J221" s="194"/>
      <c r="K221" s="209"/>
      <c r="L221" s="194"/>
      <c r="M221" s="196"/>
      <c r="N221" s="194"/>
      <c r="O221" s="194"/>
      <c r="P221" s="208"/>
      <c r="Q221" s="194"/>
      <c r="R221" s="210"/>
      <c r="S221" s="211"/>
      <c r="T221" s="193"/>
      <c r="U221" s="40"/>
      <c r="W221" s="41" t="str">
        <f t="shared" si="13"/>
        <v/>
      </c>
      <c r="X221" s="58" t="str">
        <f t="shared" si="14"/>
        <v/>
      </c>
      <c r="Y221" s="58" t="str">
        <f t="shared" si="12"/>
        <v/>
      </c>
      <c r="AC221" s="41" t="str">
        <f t="shared" si="15"/>
        <v/>
      </c>
      <c r="AE221" s="41" t="str">
        <f>IF($H221="", "", IF(COUNTIF($AA$11:$AA$131, $H221)&gt;0, 'Application Process'!$AC$4, ""))</f>
        <v/>
      </c>
    </row>
    <row r="222" spans="1:31" x14ac:dyDescent="0.25">
      <c r="A222" s="40"/>
      <c r="B222" s="88" t="str">
        <f>IF($X222="", "", IF(COUNTIF('Application Process'!$I$11:$I$3035, $X222)=0, 'Job Database'!$Y$8, IFERROR(INDEX('Application Process'!$AJ$11:$AJ$3035, MATCH($X222, 'Application Process'!$I$11:$I$3035, 0)), "")))</f>
        <v/>
      </c>
      <c r="C222" s="40"/>
      <c r="D222" s="207"/>
      <c r="E222" s="194"/>
      <c r="F222" s="194"/>
      <c r="G222" s="208"/>
      <c r="H222" s="194"/>
      <c r="I222" s="208"/>
      <c r="J222" s="194"/>
      <c r="K222" s="209"/>
      <c r="L222" s="194"/>
      <c r="M222" s="196"/>
      <c r="N222" s="194"/>
      <c r="O222" s="194"/>
      <c r="P222" s="208"/>
      <c r="Q222" s="194"/>
      <c r="R222" s="210"/>
      <c r="S222" s="211"/>
      <c r="T222" s="193"/>
      <c r="U222" s="40"/>
      <c r="W222" s="41" t="str">
        <f t="shared" si="13"/>
        <v/>
      </c>
      <c r="X222" s="58" t="str">
        <f t="shared" si="14"/>
        <v/>
      </c>
      <c r="Y222" s="58" t="str">
        <f t="shared" si="12"/>
        <v/>
      </c>
      <c r="AC222" s="41" t="str">
        <f t="shared" si="15"/>
        <v/>
      </c>
      <c r="AE222" s="41" t="str">
        <f>IF($H222="", "", IF(COUNTIF($AA$11:$AA$131, $H222)&gt;0, 'Application Process'!$AC$4, ""))</f>
        <v/>
      </c>
    </row>
    <row r="223" spans="1:31" x14ac:dyDescent="0.25">
      <c r="A223" s="40"/>
      <c r="B223" s="88" t="str">
        <f>IF($X223="", "", IF(COUNTIF('Application Process'!$I$11:$I$3035, $X223)=0, 'Job Database'!$Y$8, IFERROR(INDEX('Application Process'!$AJ$11:$AJ$3035, MATCH($X223, 'Application Process'!$I$11:$I$3035, 0)), "")))</f>
        <v/>
      </c>
      <c r="C223" s="40"/>
      <c r="D223" s="207"/>
      <c r="E223" s="194"/>
      <c r="F223" s="194"/>
      <c r="G223" s="208"/>
      <c r="H223" s="194"/>
      <c r="I223" s="208"/>
      <c r="J223" s="194"/>
      <c r="K223" s="209"/>
      <c r="L223" s="194"/>
      <c r="M223" s="196"/>
      <c r="N223" s="194"/>
      <c r="O223" s="194"/>
      <c r="P223" s="208"/>
      <c r="Q223" s="194"/>
      <c r="R223" s="210"/>
      <c r="S223" s="211"/>
      <c r="T223" s="193"/>
      <c r="U223" s="40"/>
      <c r="W223" s="41" t="str">
        <f t="shared" si="13"/>
        <v/>
      </c>
      <c r="X223" s="58" t="str">
        <f t="shared" si="14"/>
        <v/>
      </c>
      <c r="Y223" s="58" t="str">
        <f t="shared" si="12"/>
        <v/>
      </c>
      <c r="AC223" s="41" t="str">
        <f t="shared" si="15"/>
        <v/>
      </c>
      <c r="AE223" s="41" t="str">
        <f>IF($H223="", "", IF(COUNTIF($AA$11:$AA$131, $H223)&gt;0, 'Application Process'!$AC$4, ""))</f>
        <v/>
      </c>
    </row>
    <row r="224" spans="1:31" x14ac:dyDescent="0.25">
      <c r="A224" s="40"/>
      <c r="B224" s="88" t="str">
        <f>IF($X224="", "", IF(COUNTIF('Application Process'!$I$11:$I$3035, $X224)=0, 'Job Database'!$Y$8, IFERROR(INDEX('Application Process'!$AJ$11:$AJ$3035, MATCH($X224, 'Application Process'!$I$11:$I$3035, 0)), "")))</f>
        <v/>
      </c>
      <c r="C224" s="40"/>
      <c r="D224" s="207"/>
      <c r="E224" s="194"/>
      <c r="F224" s="194"/>
      <c r="G224" s="208"/>
      <c r="H224" s="194"/>
      <c r="I224" s="208"/>
      <c r="J224" s="194"/>
      <c r="K224" s="209"/>
      <c r="L224" s="194"/>
      <c r="M224" s="196"/>
      <c r="N224" s="194"/>
      <c r="O224" s="194"/>
      <c r="P224" s="208"/>
      <c r="Q224" s="194"/>
      <c r="R224" s="210"/>
      <c r="S224" s="211"/>
      <c r="T224" s="193"/>
      <c r="U224" s="40"/>
      <c r="W224" s="41" t="str">
        <f t="shared" si="13"/>
        <v/>
      </c>
      <c r="X224" s="58" t="str">
        <f t="shared" si="14"/>
        <v/>
      </c>
      <c r="Y224" s="58" t="str">
        <f t="shared" si="12"/>
        <v/>
      </c>
      <c r="AC224" s="41" t="str">
        <f t="shared" si="15"/>
        <v/>
      </c>
      <c r="AE224" s="41" t="str">
        <f>IF($H224="", "", IF(COUNTIF($AA$11:$AA$131, $H224)&gt;0, 'Application Process'!$AC$4, ""))</f>
        <v/>
      </c>
    </row>
    <row r="225" spans="1:31" x14ac:dyDescent="0.25">
      <c r="A225" s="40"/>
      <c r="B225" s="88" t="str">
        <f>IF($X225="", "", IF(COUNTIF('Application Process'!$I$11:$I$3035, $X225)=0, 'Job Database'!$Y$8, IFERROR(INDEX('Application Process'!$AJ$11:$AJ$3035, MATCH($X225, 'Application Process'!$I$11:$I$3035, 0)), "")))</f>
        <v/>
      </c>
      <c r="C225" s="40"/>
      <c r="D225" s="207"/>
      <c r="E225" s="194"/>
      <c r="F225" s="194"/>
      <c r="G225" s="208"/>
      <c r="H225" s="194"/>
      <c r="I225" s="208"/>
      <c r="J225" s="194"/>
      <c r="K225" s="209"/>
      <c r="L225" s="194"/>
      <c r="M225" s="196"/>
      <c r="N225" s="194"/>
      <c r="O225" s="194"/>
      <c r="P225" s="208"/>
      <c r="Q225" s="194"/>
      <c r="R225" s="210"/>
      <c r="S225" s="211"/>
      <c r="T225" s="193"/>
      <c r="U225" s="40"/>
      <c r="W225" s="41" t="str">
        <f t="shared" si="13"/>
        <v/>
      </c>
      <c r="X225" s="58" t="str">
        <f t="shared" si="14"/>
        <v/>
      </c>
      <c r="Y225" s="58" t="str">
        <f t="shared" si="12"/>
        <v/>
      </c>
      <c r="AC225" s="41" t="str">
        <f t="shared" si="15"/>
        <v/>
      </c>
      <c r="AE225" s="41" t="str">
        <f>IF($H225="", "", IF(COUNTIF($AA$11:$AA$131, $H225)&gt;0, 'Application Process'!$AC$4, ""))</f>
        <v/>
      </c>
    </row>
    <row r="226" spans="1:31" x14ac:dyDescent="0.25">
      <c r="A226" s="40"/>
      <c r="B226" s="88" t="str">
        <f>IF($X226="", "", IF(COUNTIF('Application Process'!$I$11:$I$3035, $X226)=0, 'Job Database'!$Y$8, IFERROR(INDEX('Application Process'!$AJ$11:$AJ$3035, MATCH($X226, 'Application Process'!$I$11:$I$3035, 0)), "")))</f>
        <v/>
      </c>
      <c r="C226" s="40"/>
      <c r="D226" s="207"/>
      <c r="E226" s="194"/>
      <c r="F226" s="194"/>
      <c r="G226" s="208"/>
      <c r="H226" s="194"/>
      <c r="I226" s="208"/>
      <c r="J226" s="194"/>
      <c r="K226" s="209"/>
      <c r="L226" s="194"/>
      <c r="M226" s="196"/>
      <c r="N226" s="194"/>
      <c r="O226" s="194"/>
      <c r="P226" s="208"/>
      <c r="Q226" s="194"/>
      <c r="R226" s="210"/>
      <c r="S226" s="211"/>
      <c r="T226" s="193"/>
      <c r="U226" s="40"/>
      <c r="W226" s="41" t="str">
        <f t="shared" si="13"/>
        <v/>
      </c>
      <c r="X226" s="58" t="str">
        <f t="shared" si="14"/>
        <v/>
      </c>
      <c r="Y226" s="58" t="str">
        <f t="shared" si="12"/>
        <v/>
      </c>
      <c r="AC226" s="41" t="str">
        <f t="shared" si="15"/>
        <v/>
      </c>
      <c r="AE226" s="41" t="str">
        <f>IF($H226="", "", IF(COUNTIF($AA$11:$AA$131, $H226)&gt;0, 'Application Process'!$AC$4, ""))</f>
        <v/>
      </c>
    </row>
    <row r="227" spans="1:31" x14ac:dyDescent="0.25">
      <c r="A227" s="40"/>
      <c r="B227" s="88" t="str">
        <f>IF($X227="", "", IF(COUNTIF('Application Process'!$I$11:$I$3035, $X227)=0, 'Job Database'!$Y$8, IFERROR(INDEX('Application Process'!$AJ$11:$AJ$3035, MATCH($X227, 'Application Process'!$I$11:$I$3035, 0)), "")))</f>
        <v/>
      </c>
      <c r="C227" s="40"/>
      <c r="D227" s="207"/>
      <c r="E227" s="194"/>
      <c r="F227" s="194"/>
      <c r="G227" s="208"/>
      <c r="H227" s="194"/>
      <c r="I227" s="208"/>
      <c r="J227" s="194"/>
      <c r="K227" s="209"/>
      <c r="L227" s="194"/>
      <c r="M227" s="196"/>
      <c r="N227" s="194"/>
      <c r="O227" s="194"/>
      <c r="P227" s="208"/>
      <c r="Q227" s="194"/>
      <c r="R227" s="210"/>
      <c r="S227" s="211"/>
      <c r="T227" s="193"/>
      <c r="U227" s="40"/>
      <c r="W227" s="41" t="str">
        <f t="shared" si="13"/>
        <v/>
      </c>
      <c r="X227" s="58" t="str">
        <f t="shared" si="14"/>
        <v/>
      </c>
      <c r="Y227" s="58" t="str">
        <f t="shared" si="12"/>
        <v/>
      </c>
      <c r="AC227" s="41" t="str">
        <f t="shared" si="15"/>
        <v/>
      </c>
      <c r="AE227" s="41" t="str">
        <f>IF($H227="", "", IF(COUNTIF($AA$11:$AA$131, $H227)&gt;0, 'Application Process'!$AC$4, ""))</f>
        <v/>
      </c>
    </row>
    <row r="228" spans="1:31" x14ac:dyDescent="0.25">
      <c r="A228" s="40"/>
      <c r="B228" s="88" t="str">
        <f>IF($X228="", "", IF(COUNTIF('Application Process'!$I$11:$I$3035, $X228)=0, 'Job Database'!$Y$8, IFERROR(INDEX('Application Process'!$AJ$11:$AJ$3035, MATCH($X228, 'Application Process'!$I$11:$I$3035, 0)), "")))</f>
        <v/>
      </c>
      <c r="C228" s="40"/>
      <c r="D228" s="207"/>
      <c r="E228" s="194"/>
      <c r="F228" s="194"/>
      <c r="G228" s="208"/>
      <c r="H228" s="194"/>
      <c r="I228" s="208"/>
      <c r="J228" s="194"/>
      <c r="K228" s="209"/>
      <c r="L228" s="194"/>
      <c r="M228" s="196"/>
      <c r="N228" s="194"/>
      <c r="O228" s="194"/>
      <c r="P228" s="208"/>
      <c r="Q228" s="194"/>
      <c r="R228" s="210"/>
      <c r="S228" s="211"/>
      <c r="T228" s="193"/>
      <c r="U228" s="40"/>
      <c r="W228" s="41" t="str">
        <f t="shared" si="13"/>
        <v/>
      </c>
      <c r="X228" s="58" t="str">
        <f t="shared" si="14"/>
        <v/>
      </c>
      <c r="Y228" s="58" t="str">
        <f t="shared" si="12"/>
        <v/>
      </c>
      <c r="AC228" s="41" t="str">
        <f t="shared" si="15"/>
        <v/>
      </c>
      <c r="AE228" s="41" t="str">
        <f>IF($H228="", "", IF(COUNTIF($AA$11:$AA$131, $H228)&gt;0, 'Application Process'!$AC$4, ""))</f>
        <v/>
      </c>
    </row>
    <row r="229" spans="1:31" x14ac:dyDescent="0.25">
      <c r="A229" s="40"/>
      <c r="B229" s="88" t="str">
        <f>IF($X229="", "", IF(COUNTIF('Application Process'!$I$11:$I$3035, $X229)=0, 'Job Database'!$Y$8, IFERROR(INDEX('Application Process'!$AJ$11:$AJ$3035, MATCH($X229, 'Application Process'!$I$11:$I$3035, 0)), "")))</f>
        <v/>
      </c>
      <c r="C229" s="40"/>
      <c r="D229" s="207"/>
      <c r="E229" s="194"/>
      <c r="F229" s="194"/>
      <c r="G229" s="208"/>
      <c r="H229" s="194"/>
      <c r="I229" s="208"/>
      <c r="J229" s="194"/>
      <c r="K229" s="209"/>
      <c r="L229" s="194"/>
      <c r="M229" s="196"/>
      <c r="N229" s="194"/>
      <c r="O229" s="194"/>
      <c r="P229" s="208"/>
      <c r="Q229" s="194"/>
      <c r="R229" s="210"/>
      <c r="S229" s="211"/>
      <c r="T229" s="193"/>
      <c r="U229" s="40"/>
      <c r="W229" s="41" t="str">
        <f t="shared" si="13"/>
        <v/>
      </c>
      <c r="X229" s="58" t="str">
        <f t="shared" si="14"/>
        <v/>
      </c>
      <c r="Y229" s="58" t="str">
        <f t="shared" si="12"/>
        <v/>
      </c>
      <c r="AC229" s="41" t="str">
        <f t="shared" si="15"/>
        <v/>
      </c>
      <c r="AE229" s="41" t="str">
        <f>IF($H229="", "", IF(COUNTIF($AA$11:$AA$131, $H229)&gt;0, 'Application Process'!$AC$4, ""))</f>
        <v/>
      </c>
    </row>
    <row r="230" spans="1:31" x14ac:dyDescent="0.25">
      <c r="A230" s="40"/>
      <c r="B230" s="88" t="str">
        <f>IF($X230="", "", IF(COUNTIF('Application Process'!$I$11:$I$3035, $X230)=0, 'Job Database'!$Y$8, IFERROR(INDEX('Application Process'!$AJ$11:$AJ$3035, MATCH($X230, 'Application Process'!$I$11:$I$3035, 0)), "")))</f>
        <v/>
      </c>
      <c r="C230" s="40"/>
      <c r="D230" s="207"/>
      <c r="E230" s="194"/>
      <c r="F230" s="194"/>
      <c r="G230" s="208"/>
      <c r="H230" s="194"/>
      <c r="I230" s="208"/>
      <c r="J230" s="194"/>
      <c r="K230" s="209"/>
      <c r="L230" s="194"/>
      <c r="M230" s="196"/>
      <c r="N230" s="194"/>
      <c r="O230" s="194"/>
      <c r="P230" s="208"/>
      <c r="Q230" s="194"/>
      <c r="R230" s="210"/>
      <c r="S230" s="211"/>
      <c r="T230" s="193"/>
      <c r="U230" s="40"/>
      <c r="W230" s="41" t="str">
        <f t="shared" si="13"/>
        <v/>
      </c>
      <c r="X230" s="58" t="str">
        <f t="shared" si="14"/>
        <v/>
      </c>
      <c r="Y230" s="58" t="str">
        <f t="shared" si="12"/>
        <v/>
      </c>
      <c r="AC230" s="41" t="str">
        <f t="shared" si="15"/>
        <v/>
      </c>
      <c r="AE230" s="41" t="str">
        <f>IF($H230="", "", IF(COUNTIF($AA$11:$AA$131, $H230)&gt;0, 'Application Process'!$AC$4, ""))</f>
        <v/>
      </c>
    </row>
    <row r="231" spans="1:31" x14ac:dyDescent="0.25">
      <c r="A231" s="40"/>
      <c r="B231" s="88" t="str">
        <f>IF($X231="", "", IF(COUNTIF('Application Process'!$I$11:$I$3035, $X231)=0, 'Job Database'!$Y$8, IFERROR(INDEX('Application Process'!$AJ$11:$AJ$3035, MATCH($X231, 'Application Process'!$I$11:$I$3035, 0)), "")))</f>
        <v/>
      </c>
      <c r="C231" s="40"/>
      <c r="D231" s="207"/>
      <c r="E231" s="194"/>
      <c r="F231" s="194"/>
      <c r="G231" s="208"/>
      <c r="H231" s="194"/>
      <c r="I231" s="208"/>
      <c r="J231" s="194"/>
      <c r="K231" s="209"/>
      <c r="L231" s="194"/>
      <c r="M231" s="196"/>
      <c r="N231" s="194"/>
      <c r="O231" s="194"/>
      <c r="P231" s="208"/>
      <c r="Q231" s="194"/>
      <c r="R231" s="210"/>
      <c r="S231" s="211"/>
      <c r="T231" s="193"/>
      <c r="U231" s="40"/>
      <c r="W231" s="41" t="str">
        <f t="shared" si="13"/>
        <v/>
      </c>
      <c r="X231" s="58" t="str">
        <f t="shared" si="14"/>
        <v/>
      </c>
      <c r="Y231" s="58" t="str">
        <f t="shared" si="12"/>
        <v/>
      </c>
      <c r="AC231" s="41" t="str">
        <f t="shared" si="15"/>
        <v/>
      </c>
      <c r="AE231" s="41" t="str">
        <f>IF($H231="", "", IF(COUNTIF($AA$11:$AA$131, $H231)&gt;0, 'Application Process'!$AC$4, ""))</f>
        <v/>
      </c>
    </row>
    <row r="232" spans="1:31" x14ac:dyDescent="0.25">
      <c r="A232" s="40"/>
      <c r="B232" s="88" t="str">
        <f>IF($X232="", "", IF(COUNTIF('Application Process'!$I$11:$I$3035, $X232)=0, 'Job Database'!$Y$8, IFERROR(INDEX('Application Process'!$AJ$11:$AJ$3035, MATCH($X232, 'Application Process'!$I$11:$I$3035, 0)), "")))</f>
        <v/>
      </c>
      <c r="C232" s="40"/>
      <c r="D232" s="207"/>
      <c r="E232" s="194"/>
      <c r="F232" s="194"/>
      <c r="G232" s="208"/>
      <c r="H232" s="194"/>
      <c r="I232" s="208"/>
      <c r="J232" s="194"/>
      <c r="K232" s="209"/>
      <c r="L232" s="194"/>
      <c r="M232" s="196"/>
      <c r="N232" s="194"/>
      <c r="O232" s="194"/>
      <c r="P232" s="208"/>
      <c r="Q232" s="194"/>
      <c r="R232" s="210"/>
      <c r="S232" s="211"/>
      <c r="T232" s="193"/>
      <c r="U232" s="40"/>
      <c r="W232" s="41" t="str">
        <f t="shared" si="13"/>
        <v/>
      </c>
      <c r="X232" s="58" t="str">
        <f t="shared" si="14"/>
        <v/>
      </c>
      <c r="Y232" s="58" t="str">
        <f t="shared" si="12"/>
        <v/>
      </c>
      <c r="AC232" s="41" t="str">
        <f t="shared" si="15"/>
        <v/>
      </c>
      <c r="AE232" s="41" t="str">
        <f>IF($H232="", "", IF(COUNTIF($AA$11:$AA$131, $H232)&gt;0, 'Application Process'!$AC$4, ""))</f>
        <v/>
      </c>
    </row>
    <row r="233" spans="1:31" x14ac:dyDescent="0.25">
      <c r="A233" s="40"/>
      <c r="B233" s="88" t="str">
        <f>IF($X233="", "", IF(COUNTIF('Application Process'!$I$11:$I$3035, $X233)=0, 'Job Database'!$Y$8, IFERROR(INDEX('Application Process'!$AJ$11:$AJ$3035, MATCH($X233, 'Application Process'!$I$11:$I$3035, 0)), "")))</f>
        <v/>
      </c>
      <c r="C233" s="40"/>
      <c r="D233" s="207"/>
      <c r="E233" s="194"/>
      <c r="F233" s="194"/>
      <c r="G233" s="208"/>
      <c r="H233" s="194"/>
      <c r="I233" s="208"/>
      <c r="J233" s="194"/>
      <c r="K233" s="209"/>
      <c r="L233" s="194"/>
      <c r="M233" s="196"/>
      <c r="N233" s="194"/>
      <c r="O233" s="194"/>
      <c r="P233" s="208"/>
      <c r="Q233" s="194"/>
      <c r="R233" s="210"/>
      <c r="S233" s="211"/>
      <c r="T233" s="193"/>
      <c r="U233" s="40"/>
      <c r="W233" s="41" t="str">
        <f t="shared" si="13"/>
        <v/>
      </c>
      <c r="X233" s="58" t="str">
        <f t="shared" si="14"/>
        <v/>
      </c>
      <c r="Y233" s="58" t="str">
        <f t="shared" si="12"/>
        <v/>
      </c>
      <c r="AC233" s="41" t="str">
        <f t="shared" si="15"/>
        <v/>
      </c>
      <c r="AE233" s="41" t="str">
        <f>IF($H233="", "", IF(COUNTIF($AA$11:$AA$131, $H233)&gt;0, 'Application Process'!$AC$4, ""))</f>
        <v/>
      </c>
    </row>
    <row r="234" spans="1:31" x14ac:dyDescent="0.25">
      <c r="A234" s="40"/>
      <c r="B234" s="88" t="str">
        <f>IF($X234="", "", IF(COUNTIF('Application Process'!$I$11:$I$3035, $X234)=0, 'Job Database'!$Y$8, IFERROR(INDEX('Application Process'!$AJ$11:$AJ$3035, MATCH($X234, 'Application Process'!$I$11:$I$3035, 0)), "")))</f>
        <v/>
      </c>
      <c r="C234" s="40"/>
      <c r="D234" s="207"/>
      <c r="E234" s="194"/>
      <c r="F234" s="194"/>
      <c r="G234" s="208"/>
      <c r="H234" s="194"/>
      <c r="I234" s="208"/>
      <c r="J234" s="194"/>
      <c r="K234" s="209"/>
      <c r="L234" s="194"/>
      <c r="M234" s="196"/>
      <c r="N234" s="194"/>
      <c r="O234" s="194"/>
      <c r="P234" s="208"/>
      <c r="Q234" s="194"/>
      <c r="R234" s="210"/>
      <c r="S234" s="211"/>
      <c r="T234" s="193"/>
      <c r="U234" s="40"/>
      <c r="W234" s="41" t="str">
        <f t="shared" si="13"/>
        <v/>
      </c>
      <c r="X234" s="58" t="str">
        <f t="shared" si="14"/>
        <v/>
      </c>
      <c r="Y234" s="58" t="str">
        <f t="shared" si="12"/>
        <v/>
      </c>
      <c r="AC234" s="41" t="str">
        <f t="shared" si="15"/>
        <v/>
      </c>
      <c r="AE234" s="41" t="str">
        <f>IF($H234="", "", IF(COUNTIF($AA$11:$AA$131, $H234)&gt;0, 'Application Process'!$AC$4, ""))</f>
        <v/>
      </c>
    </row>
    <row r="235" spans="1:31" x14ac:dyDescent="0.25">
      <c r="A235" s="40"/>
      <c r="B235" s="88" t="str">
        <f>IF($X235="", "", IF(COUNTIF('Application Process'!$I$11:$I$3035, $X235)=0, 'Job Database'!$Y$8, IFERROR(INDEX('Application Process'!$AJ$11:$AJ$3035, MATCH($X235, 'Application Process'!$I$11:$I$3035, 0)), "")))</f>
        <v/>
      </c>
      <c r="C235" s="40"/>
      <c r="D235" s="207"/>
      <c r="E235" s="194"/>
      <c r="F235" s="194"/>
      <c r="G235" s="208"/>
      <c r="H235" s="194"/>
      <c r="I235" s="208"/>
      <c r="J235" s="194"/>
      <c r="K235" s="209"/>
      <c r="L235" s="194"/>
      <c r="M235" s="196"/>
      <c r="N235" s="194"/>
      <c r="O235" s="194"/>
      <c r="P235" s="208"/>
      <c r="Q235" s="194"/>
      <c r="R235" s="210"/>
      <c r="S235" s="211"/>
      <c r="T235" s="193"/>
      <c r="U235" s="40"/>
      <c r="W235" s="41" t="str">
        <f t="shared" si="13"/>
        <v/>
      </c>
      <c r="X235" s="58" t="str">
        <f t="shared" si="14"/>
        <v/>
      </c>
      <c r="Y235" s="58" t="str">
        <f t="shared" si="12"/>
        <v/>
      </c>
      <c r="AC235" s="41" t="str">
        <f t="shared" si="15"/>
        <v/>
      </c>
      <c r="AE235" s="41" t="str">
        <f>IF($H235="", "", IF(COUNTIF($AA$11:$AA$131, $H235)&gt;0, 'Application Process'!$AC$4, ""))</f>
        <v/>
      </c>
    </row>
    <row r="236" spans="1:31" x14ac:dyDescent="0.25">
      <c r="A236" s="40"/>
      <c r="B236" s="88" t="str">
        <f>IF($X236="", "", IF(COUNTIF('Application Process'!$I$11:$I$3035, $X236)=0, 'Job Database'!$Y$8, IFERROR(INDEX('Application Process'!$AJ$11:$AJ$3035, MATCH($X236, 'Application Process'!$I$11:$I$3035, 0)), "")))</f>
        <v/>
      </c>
      <c r="C236" s="40"/>
      <c r="D236" s="207"/>
      <c r="E236" s="194"/>
      <c r="F236" s="194"/>
      <c r="G236" s="208"/>
      <c r="H236" s="194"/>
      <c r="I236" s="208"/>
      <c r="J236" s="194"/>
      <c r="K236" s="209"/>
      <c r="L236" s="194"/>
      <c r="M236" s="196"/>
      <c r="N236" s="194"/>
      <c r="O236" s="194"/>
      <c r="P236" s="208"/>
      <c r="Q236" s="194"/>
      <c r="R236" s="210"/>
      <c r="S236" s="211"/>
      <c r="T236" s="193"/>
      <c r="U236" s="40"/>
      <c r="W236" s="41" t="str">
        <f t="shared" si="13"/>
        <v/>
      </c>
      <c r="X236" s="58" t="str">
        <f t="shared" si="14"/>
        <v/>
      </c>
      <c r="Y236" s="58" t="str">
        <f t="shared" si="12"/>
        <v/>
      </c>
      <c r="AC236" s="41" t="str">
        <f t="shared" si="15"/>
        <v/>
      </c>
      <c r="AE236" s="41" t="str">
        <f>IF($H236="", "", IF(COUNTIF($AA$11:$AA$131, $H236)&gt;0, 'Application Process'!$AC$4, ""))</f>
        <v/>
      </c>
    </row>
    <row r="237" spans="1:31" x14ac:dyDescent="0.25">
      <c r="A237" s="40"/>
      <c r="B237" s="88" t="str">
        <f>IF($X237="", "", IF(COUNTIF('Application Process'!$I$11:$I$3035, $X237)=0, 'Job Database'!$Y$8, IFERROR(INDEX('Application Process'!$AJ$11:$AJ$3035, MATCH($X237, 'Application Process'!$I$11:$I$3035, 0)), "")))</f>
        <v/>
      </c>
      <c r="C237" s="40"/>
      <c r="D237" s="207"/>
      <c r="E237" s="194"/>
      <c r="F237" s="194"/>
      <c r="G237" s="208"/>
      <c r="H237" s="194"/>
      <c r="I237" s="208"/>
      <c r="J237" s="194"/>
      <c r="K237" s="209"/>
      <c r="L237" s="194"/>
      <c r="M237" s="196"/>
      <c r="N237" s="194"/>
      <c r="O237" s="194"/>
      <c r="P237" s="208"/>
      <c r="Q237" s="194"/>
      <c r="R237" s="210"/>
      <c r="S237" s="211"/>
      <c r="T237" s="193"/>
      <c r="U237" s="40"/>
      <c r="W237" s="41" t="str">
        <f t="shared" si="13"/>
        <v/>
      </c>
      <c r="X237" s="58" t="str">
        <f t="shared" si="14"/>
        <v/>
      </c>
      <c r="Y237" s="58" t="str">
        <f t="shared" si="12"/>
        <v/>
      </c>
      <c r="AC237" s="41" t="str">
        <f t="shared" si="15"/>
        <v/>
      </c>
      <c r="AE237" s="41" t="str">
        <f>IF($H237="", "", IF(COUNTIF($AA$11:$AA$131, $H237)&gt;0, 'Application Process'!$AC$4, ""))</f>
        <v/>
      </c>
    </row>
    <row r="238" spans="1:31" x14ac:dyDescent="0.25">
      <c r="A238" s="40"/>
      <c r="B238" s="88" t="str">
        <f>IF($X238="", "", IF(COUNTIF('Application Process'!$I$11:$I$3035, $X238)=0, 'Job Database'!$Y$8, IFERROR(INDEX('Application Process'!$AJ$11:$AJ$3035, MATCH($X238, 'Application Process'!$I$11:$I$3035, 0)), "")))</f>
        <v/>
      </c>
      <c r="C238" s="40"/>
      <c r="D238" s="207"/>
      <c r="E238" s="194"/>
      <c r="F238" s="194"/>
      <c r="G238" s="208"/>
      <c r="H238" s="194"/>
      <c r="I238" s="208"/>
      <c r="J238" s="194"/>
      <c r="K238" s="209"/>
      <c r="L238" s="194"/>
      <c r="M238" s="196"/>
      <c r="N238" s="194"/>
      <c r="O238" s="194"/>
      <c r="P238" s="208"/>
      <c r="Q238" s="194"/>
      <c r="R238" s="210"/>
      <c r="S238" s="211"/>
      <c r="T238" s="193"/>
      <c r="U238" s="40"/>
      <c r="W238" s="41" t="str">
        <f t="shared" si="13"/>
        <v/>
      </c>
      <c r="X238" s="58" t="str">
        <f t="shared" si="14"/>
        <v/>
      </c>
      <c r="Y238" s="58" t="str">
        <f t="shared" si="12"/>
        <v/>
      </c>
      <c r="AC238" s="41" t="str">
        <f t="shared" si="15"/>
        <v/>
      </c>
      <c r="AE238" s="41" t="str">
        <f>IF($H238="", "", IF(COUNTIF($AA$11:$AA$131, $H238)&gt;0, 'Application Process'!$AC$4, ""))</f>
        <v/>
      </c>
    </row>
    <row r="239" spans="1:31" x14ac:dyDescent="0.25">
      <c r="A239" s="40"/>
      <c r="B239" s="88" t="str">
        <f>IF($X239="", "", IF(COUNTIF('Application Process'!$I$11:$I$3035, $X239)=0, 'Job Database'!$Y$8, IFERROR(INDEX('Application Process'!$AJ$11:$AJ$3035, MATCH($X239, 'Application Process'!$I$11:$I$3035, 0)), "")))</f>
        <v/>
      </c>
      <c r="C239" s="40"/>
      <c r="D239" s="207"/>
      <c r="E239" s="194"/>
      <c r="F239" s="194"/>
      <c r="G239" s="208"/>
      <c r="H239" s="194"/>
      <c r="I239" s="208"/>
      <c r="J239" s="194"/>
      <c r="K239" s="209"/>
      <c r="L239" s="194"/>
      <c r="M239" s="196"/>
      <c r="N239" s="194"/>
      <c r="O239" s="194"/>
      <c r="P239" s="208"/>
      <c r="Q239" s="194"/>
      <c r="R239" s="210"/>
      <c r="S239" s="211"/>
      <c r="T239" s="193"/>
      <c r="U239" s="40"/>
      <c r="W239" s="41" t="str">
        <f t="shared" si="13"/>
        <v/>
      </c>
      <c r="X239" s="58" t="str">
        <f t="shared" si="14"/>
        <v/>
      </c>
      <c r="Y239" s="58" t="str">
        <f t="shared" si="12"/>
        <v/>
      </c>
      <c r="AC239" s="41" t="str">
        <f t="shared" si="15"/>
        <v/>
      </c>
      <c r="AE239" s="41" t="str">
        <f>IF($H239="", "", IF(COUNTIF($AA$11:$AA$131, $H239)&gt;0, 'Application Process'!$AC$4, ""))</f>
        <v/>
      </c>
    </row>
    <row r="240" spans="1:31" x14ac:dyDescent="0.25">
      <c r="A240" s="40"/>
      <c r="B240" s="88" t="str">
        <f>IF($X240="", "", IF(COUNTIF('Application Process'!$I$11:$I$3035, $X240)=0, 'Job Database'!$Y$8, IFERROR(INDEX('Application Process'!$AJ$11:$AJ$3035, MATCH($X240, 'Application Process'!$I$11:$I$3035, 0)), "")))</f>
        <v/>
      </c>
      <c r="C240" s="40"/>
      <c r="D240" s="207"/>
      <c r="E240" s="194"/>
      <c r="F240" s="194"/>
      <c r="G240" s="208"/>
      <c r="H240" s="194"/>
      <c r="I240" s="208"/>
      <c r="J240" s="194"/>
      <c r="K240" s="209"/>
      <c r="L240" s="194"/>
      <c r="M240" s="196"/>
      <c r="N240" s="194"/>
      <c r="O240" s="194"/>
      <c r="P240" s="208"/>
      <c r="Q240" s="194"/>
      <c r="R240" s="210"/>
      <c r="S240" s="211"/>
      <c r="T240" s="193"/>
      <c r="U240" s="40"/>
      <c r="W240" s="41" t="str">
        <f t="shared" si="13"/>
        <v/>
      </c>
      <c r="X240" s="58" t="str">
        <f t="shared" si="14"/>
        <v/>
      </c>
      <c r="Y240" s="58" t="str">
        <f t="shared" si="12"/>
        <v/>
      </c>
      <c r="AC240" s="41" t="str">
        <f t="shared" si="15"/>
        <v/>
      </c>
      <c r="AE240" s="41" t="str">
        <f>IF($H240="", "", IF(COUNTIF($AA$11:$AA$131, $H240)&gt;0, 'Application Process'!$AC$4, ""))</f>
        <v/>
      </c>
    </row>
    <row r="241" spans="1:31" x14ac:dyDescent="0.25">
      <c r="A241" s="40"/>
      <c r="B241" s="88" t="str">
        <f>IF($X241="", "", IF(COUNTIF('Application Process'!$I$11:$I$3035, $X241)=0, 'Job Database'!$Y$8, IFERROR(INDEX('Application Process'!$AJ$11:$AJ$3035, MATCH($X241, 'Application Process'!$I$11:$I$3035, 0)), "")))</f>
        <v/>
      </c>
      <c r="C241" s="40"/>
      <c r="D241" s="207"/>
      <c r="E241" s="194"/>
      <c r="F241" s="194"/>
      <c r="G241" s="208"/>
      <c r="H241" s="194"/>
      <c r="I241" s="208"/>
      <c r="J241" s="194"/>
      <c r="K241" s="209"/>
      <c r="L241" s="194"/>
      <c r="M241" s="196"/>
      <c r="N241" s="194"/>
      <c r="O241" s="194"/>
      <c r="P241" s="208"/>
      <c r="Q241" s="194"/>
      <c r="R241" s="210"/>
      <c r="S241" s="211"/>
      <c r="T241" s="193"/>
      <c r="U241" s="40"/>
      <c r="W241" s="41" t="str">
        <f t="shared" si="13"/>
        <v/>
      </c>
      <c r="X241" s="58" t="str">
        <f t="shared" si="14"/>
        <v/>
      </c>
      <c r="Y241" s="58" t="str">
        <f t="shared" si="12"/>
        <v/>
      </c>
      <c r="AC241" s="41" t="str">
        <f t="shared" si="15"/>
        <v/>
      </c>
      <c r="AE241" s="41" t="str">
        <f>IF($H241="", "", IF(COUNTIF($AA$11:$AA$131, $H241)&gt;0, 'Application Process'!$AC$4, ""))</f>
        <v/>
      </c>
    </row>
    <row r="242" spans="1:31" x14ac:dyDescent="0.25">
      <c r="A242" s="40"/>
      <c r="B242" s="88" t="str">
        <f>IF($X242="", "", IF(COUNTIF('Application Process'!$I$11:$I$3035, $X242)=0, 'Job Database'!$Y$8, IFERROR(INDEX('Application Process'!$AJ$11:$AJ$3035, MATCH($X242, 'Application Process'!$I$11:$I$3035, 0)), "")))</f>
        <v/>
      </c>
      <c r="C242" s="40"/>
      <c r="D242" s="207"/>
      <c r="E242" s="194"/>
      <c r="F242" s="194"/>
      <c r="G242" s="208"/>
      <c r="H242" s="194"/>
      <c r="I242" s="208"/>
      <c r="J242" s="194"/>
      <c r="K242" s="209"/>
      <c r="L242" s="194"/>
      <c r="M242" s="196"/>
      <c r="N242" s="194"/>
      <c r="O242" s="194"/>
      <c r="P242" s="208"/>
      <c r="Q242" s="194"/>
      <c r="R242" s="210"/>
      <c r="S242" s="211"/>
      <c r="T242" s="193"/>
      <c r="U242" s="40"/>
      <c r="W242" s="41" t="str">
        <f t="shared" si="13"/>
        <v/>
      </c>
      <c r="X242" s="58" t="str">
        <f t="shared" si="14"/>
        <v/>
      </c>
      <c r="Y242" s="58" t="str">
        <f t="shared" si="12"/>
        <v/>
      </c>
      <c r="AC242" s="41" t="str">
        <f t="shared" si="15"/>
        <v/>
      </c>
      <c r="AE242" s="41" t="str">
        <f>IF($H242="", "", IF(COUNTIF($AA$11:$AA$131, $H242)&gt;0, 'Application Process'!$AC$4, ""))</f>
        <v/>
      </c>
    </row>
    <row r="243" spans="1:31" x14ac:dyDescent="0.25">
      <c r="A243" s="40"/>
      <c r="B243" s="88" t="str">
        <f>IF($X243="", "", IF(COUNTIF('Application Process'!$I$11:$I$3035, $X243)=0, 'Job Database'!$Y$8, IFERROR(INDEX('Application Process'!$AJ$11:$AJ$3035, MATCH($X243, 'Application Process'!$I$11:$I$3035, 0)), "")))</f>
        <v/>
      </c>
      <c r="C243" s="40"/>
      <c r="D243" s="207"/>
      <c r="E243" s="194"/>
      <c r="F243" s="194"/>
      <c r="G243" s="208"/>
      <c r="H243" s="194"/>
      <c r="I243" s="208"/>
      <c r="J243" s="194"/>
      <c r="K243" s="209"/>
      <c r="L243" s="194"/>
      <c r="M243" s="196"/>
      <c r="N243" s="194"/>
      <c r="O243" s="194"/>
      <c r="P243" s="208"/>
      <c r="Q243" s="194"/>
      <c r="R243" s="210"/>
      <c r="S243" s="211"/>
      <c r="T243" s="193"/>
      <c r="U243" s="40"/>
      <c r="W243" s="41" t="str">
        <f t="shared" si="13"/>
        <v/>
      </c>
      <c r="X243" s="58" t="str">
        <f t="shared" si="14"/>
        <v/>
      </c>
      <c r="Y243" s="58" t="str">
        <f t="shared" si="12"/>
        <v/>
      </c>
      <c r="AC243" s="41" t="str">
        <f t="shared" si="15"/>
        <v/>
      </c>
      <c r="AE243" s="41" t="str">
        <f>IF($H243="", "", IF(COUNTIF($AA$11:$AA$131, $H243)&gt;0, 'Application Process'!$AC$4, ""))</f>
        <v/>
      </c>
    </row>
    <row r="244" spans="1:31" x14ac:dyDescent="0.25">
      <c r="A244" s="40"/>
      <c r="B244" s="88" t="str">
        <f>IF($X244="", "", IF(COUNTIF('Application Process'!$I$11:$I$3035, $X244)=0, 'Job Database'!$Y$8, IFERROR(INDEX('Application Process'!$AJ$11:$AJ$3035, MATCH($X244, 'Application Process'!$I$11:$I$3035, 0)), "")))</f>
        <v/>
      </c>
      <c r="C244" s="40"/>
      <c r="D244" s="207"/>
      <c r="E244" s="194"/>
      <c r="F244" s="194"/>
      <c r="G244" s="208"/>
      <c r="H244" s="194"/>
      <c r="I244" s="208"/>
      <c r="J244" s="194"/>
      <c r="K244" s="209"/>
      <c r="L244" s="194"/>
      <c r="M244" s="196"/>
      <c r="N244" s="194"/>
      <c r="O244" s="194"/>
      <c r="P244" s="208"/>
      <c r="Q244" s="194"/>
      <c r="R244" s="210"/>
      <c r="S244" s="211"/>
      <c r="T244" s="193"/>
      <c r="U244" s="40"/>
      <c r="W244" s="41" t="str">
        <f t="shared" si="13"/>
        <v/>
      </c>
      <c r="X244" s="58" t="str">
        <f t="shared" si="14"/>
        <v/>
      </c>
      <c r="Y244" s="58" t="str">
        <f t="shared" si="12"/>
        <v/>
      </c>
      <c r="AC244" s="41" t="str">
        <f t="shared" si="15"/>
        <v/>
      </c>
      <c r="AE244" s="41" t="str">
        <f>IF($H244="", "", IF(COUNTIF($AA$11:$AA$131, $H244)&gt;0, 'Application Process'!$AC$4, ""))</f>
        <v/>
      </c>
    </row>
    <row r="245" spans="1:31" x14ac:dyDescent="0.25">
      <c r="A245" s="40"/>
      <c r="B245" s="88" t="str">
        <f>IF($X245="", "", IF(COUNTIF('Application Process'!$I$11:$I$3035, $X245)=0, 'Job Database'!$Y$8, IFERROR(INDEX('Application Process'!$AJ$11:$AJ$3035, MATCH($X245, 'Application Process'!$I$11:$I$3035, 0)), "")))</f>
        <v/>
      </c>
      <c r="C245" s="40"/>
      <c r="D245" s="207"/>
      <c r="E245" s="194"/>
      <c r="F245" s="194"/>
      <c r="G245" s="208"/>
      <c r="H245" s="194"/>
      <c r="I245" s="208"/>
      <c r="J245" s="194"/>
      <c r="K245" s="209"/>
      <c r="L245" s="194"/>
      <c r="M245" s="196"/>
      <c r="N245" s="194"/>
      <c r="O245" s="194"/>
      <c r="P245" s="208"/>
      <c r="Q245" s="194"/>
      <c r="R245" s="210"/>
      <c r="S245" s="211"/>
      <c r="T245" s="193"/>
      <c r="U245" s="40"/>
      <c r="W245" s="41" t="str">
        <f t="shared" si="13"/>
        <v/>
      </c>
      <c r="X245" s="58" t="str">
        <f t="shared" si="14"/>
        <v/>
      </c>
      <c r="Y245" s="58" t="str">
        <f t="shared" si="12"/>
        <v/>
      </c>
      <c r="AC245" s="41" t="str">
        <f t="shared" si="15"/>
        <v/>
      </c>
      <c r="AE245" s="41" t="str">
        <f>IF($H245="", "", IF(COUNTIF($AA$11:$AA$131, $H245)&gt;0, 'Application Process'!$AC$4, ""))</f>
        <v/>
      </c>
    </row>
    <row r="246" spans="1:31" x14ac:dyDescent="0.25">
      <c r="A246" s="40"/>
      <c r="B246" s="88" t="str">
        <f>IF($X246="", "", IF(COUNTIF('Application Process'!$I$11:$I$3035, $X246)=0, 'Job Database'!$Y$8, IFERROR(INDEX('Application Process'!$AJ$11:$AJ$3035, MATCH($X246, 'Application Process'!$I$11:$I$3035, 0)), "")))</f>
        <v/>
      </c>
      <c r="C246" s="40"/>
      <c r="D246" s="207"/>
      <c r="E246" s="194"/>
      <c r="F246" s="194"/>
      <c r="G246" s="208"/>
      <c r="H246" s="194"/>
      <c r="I246" s="208"/>
      <c r="J246" s="194"/>
      <c r="K246" s="209"/>
      <c r="L246" s="194"/>
      <c r="M246" s="196"/>
      <c r="N246" s="194"/>
      <c r="O246" s="194"/>
      <c r="P246" s="208"/>
      <c r="Q246" s="194"/>
      <c r="R246" s="210"/>
      <c r="S246" s="211"/>
      <c r="T246" s="193"/>
      <c r="U246" s="40"/>
      <c r="W246" s="41" t="str">
        <f t="shared" si="13"/>
        <v/>
      </c>
      <c r="X246" s="58" t="str">
        <f t="shared" si="14"/>
        <v/>
      </c>
      <c r="Y246" s="58" t="str">
        <f t="shared" si="12"/>
        <v/>
      </c>
      <c r="AC246" s="41" t="str">
        <f t="shared" si="15"/>
        <v/>
      </c>
      <c r="AE246" s="41" t="str">
        <f>IF($H246="", "", IF(COUNTIF($AA$11:$AA$131, $H246)&gt;0, 'Application Process'!$AC$4, ""))</f>
        <v/>
      </c>
    </row>
    <row r="247" spans="1:31" x14ac:dyDescent="0.25">
      <c r="A247" s="40"/>
      <c r="B247" s="88" t="str">
        <f>IF($X247="", "", IF(COUNTIF('Application Process'!$I$11:$I$3035, $X247)=0, 'Job Database'!$Y$8, IFERROR(INDEX('Application Process'!$AJ$11:$AJ$3035, MATCH($X247, 'Application Process'!$I$11:$I$3035, 0)), "")))</f>
        <v/>
      </c>
      <c r="C247" s="40"/>
      <c r="D247" s="207"/>
      <c r="E247" s="194"/>
      <c r="F247" s="194"/>
      <c r="G247" s="208"/>
      <c r="H247" s="194"/>
      <c r="I247" s="208"/>
      <c r="J247" s="194"/>
      <c r="K247" s="209"/>
      <c r="L247" s="194"/>
      <c r="M247" s="196"/>
      <c r="N247" s="194"/>
      <c r="O247" s="194"/>
      <c r="P247" s="208"/>
      <c r="Q247" s="194"/>
      <c r="R247" s="210"/>
      <c r="S247" s="211"/>
      <c r="T247" s="193"/>
      <c r="U247" s="40"/>
      <c r="W247" s="41" t="str">
        <f t="shared" si="13"/>
        <v/>
      </c>
      <c r="X247" s="58" t="str">
        <f t="shared" si="14"/>
        <v/>
      </c>
      <c r="Y247" s="58" t="str">
        <f t="shared" si="12"/>
        <v/>
      </c>
      <c r="AC247" s="41" t="str">
        <f t="shared" si="15"/>
        <v/>
      </c>
      <c r="AE247" s="41" t="str">
        <f>IF($H247="", "", IF(COUNTIF($AA$11:$AA$131, $H247)&gt;0, 'Application Process'!$AC$4, ""))</f>
        <v/>
      </c>
    </row>
    <row r="248" spans="1:31" x14ac:dyDescent="0.25">
      <c r="A248" s="40"/>
      <c r="B248" s="88" t="str">
        <f>IF($X248="", "", IF(COUNTIF('Application Process'!$I$11:$I$3035, $X248)=0, 'Job Database'!$Y$8, IFERROR(INDEX('Application Process'!$AJ$11:$AJ$3035, MATCH($X248, 'Application Process'!$I$11:$I$3035, 0)), "")))</f>
        <v/>
      </c>
      <c r="C248" s="40"/>
      <c r="D248" s="207"/>
      <c r="E248" s="194"/>
      <c r="F248" s="194"/>
      <c r="G248" s="208"/>
      <c r="H248" s="194"/>
      <c r="I248" s="208"/>
      <c r="J248" s="194"/>
      <c r="K248" s="209"/>
      <c r="L248" s="194"/>
      <c r="M248" s="196"/>
      <c r="N248" s="194"/>
      <c r="O248" s="194"/>
      <c r="P248" s="208"/>
      <c r="Q248" s="194"/>
      <c r="R248" s="210"/>
      <c r="S248" s="211"/>
      <c r="T248" s="193"/>
      <c r="U248" s="40"/>
      <c r="W248" s="41" t="str">
        <f t="shared" si="13"/>
        <v/>
      </c>
      <c r="X248" s="58" t="str">
        <f t="shared" si="14"/>
        <v/>
      </c>
      <c r="Y248" s="58" t="str">
        <f t="shared" si="12"/>
        <v/>
      </c>
      <c r="AC248" s="41" t="str">
        <f t="shared" si="15"/>
        <v/>
      </c>
      <c r="AE248" s="41" t="str">
        <f>IF($H248="", "", IF(COUNTIF($AA$11:$AA$131, $H248)&gt;0, 'Application Process'!$AC$4, ""))</f>
        <v/>
      </c>
    </row>
    <row r="249" spans="1:31" x14ac:dyDescent="0.25">
      <c r="A249" s="40"/>
      <c r="B249" s="88" t="str">
        <f>IF($X249="", "", IF(COUNTIF('Application Process'!$I$11:$I$3035, $X249)=0, 'Job Database'!$Y$8, IFERROR(INDEX('Application Process'!$AJ$11:$AJ$3035, MATCH($X249, 'Application Process'!$I$11:$I$3035, 0)), "")))</f>
        <v/>
      </c>
      <c r="C249" s="40"/>
      <c r="D249" s="207"/>
      <c r="E249" s="194"/>
      <c r="F249" s="194"/>
      <c r="G249" s="208"/>
      <c r="H249" s="194"/>
      <c r="I249" s="208"/>
      <c r="J249" s="194"/>
      <c r="K249" s="209"/>
      <c r="L249" s="194"/>
      <c r="M249" s="196"/>
      <c r="N249" s="194"/>
      <c r="O249" s="194"/>
      <c r="P249" s="208"/>
      <c r="Q249" s="194"/>
      <c r="R249" s="210"/>
      <c r="S249" s="211"/>
      <c r="T249" s="193"/>
      <c r="U249" s="40"/>
      <c r="W249" s="41" t="str">
        <f t="shared" si="13"/>
        <v/>
      </c>
      <c r="X249" s="58" t="str">
        <f t="shared" si="14"/>
        <v/>
      </c>
      <c r="Y249" s="58" t="str">
        <f t="shared" si="12"/>
        <v/>
      </c>
      <c r="AC249" s="41" t="str">
        <f t="shared" si="15"/>
        <v/>
      </c>
      <c r="AE249" s="41" t="str">
        <f>IF($H249="", "", IF(COUNTIF($AA$11:$AA$131, $H249)&gt;0, 'Application Process'!$AC$4, ""))</f>
        <v/>
      </c>
    </row>
    <row r="250" spans="1:31" x14ac:dyDescent="0.25">
      <c r="A250" s="40"/>
      <c r="B250" s="88" t="str">
        <f>IF($X250="", "", IF(COUNTIF('Application Process'!$I$11:$I$3035, $X250)=0, 'Job Database'!$Y$8, IFERROR(INDEX('Application Process'!$AJ$11:$AJ$3035, MATCH($X250, 'Application Process'!$I$11:$I$3035, 0)), "")))</f>
        <v/>
      </c>
      <c r="C250" s="40"/>
      <c r="D250" s="207"/>
      <c r="E250" s="194"/>
      <c r="F250" s="194"/>
      <c r="G250" s="208"/>
      <c r="H250" s="194"/>
      <c r="I250" s="208"/>
      <c r="J250" s="194"/>
      <c r="K250" s="209"/>
      <c r="L250" s="194"/>
      <c r="M250" s="196"/>
      <c r="N250" s="194"/>
      <c r="O250" s="194"/>
      <c r="P250" s="208"/>
      <c r="Q250" s="194"/>
      <c r="R250" s="210"/>
      <c r="S250" s="211"/>
      <c r="T250" s="193"/>
      <c r="U250" s="40"/>
      <c r="W250" s="41" t="str">
        <f t="shared" si="13"/>
        <v/>
      </c>
      <c r="X250" s="58" t="str">
        <f t="shared" si="14"/>
        <v/>
      </c>
      <c r="Y250" s="58" t="str">
        <f t="shared" si="12"/>
        <v/>
      </c>
      <c r="AC250" s="41" t="str">
        <f t="shared" si="15"/>
        <v/>
      </c>
      <c r="AE250" s="41" t="str">
        <f>IF($H250="", "", IF(COUNTIF($AA$11:$AA$131, $H250)&gt;0, 'Application Process'!$AC$4, ""))</f>
        <v/>
      </c>
    </row>
    <row r="251" spans="1:31" x14ac:dyDescent="0.25">
      <c r="A251" s="40"/>
      <c r="B251" s="88" t="str">
        <f>IF($X251="", "", IF(COUNTIF('Application Process'!$I$11:$I$3035, $X251)=0, 'Job Database'!$Y$8, IFERROR(INDEX('Application Process'!$AJ$11:$AJ$3035, MATCH($X251, 'Application Process'!$I$11:$I$3035, 0)), "")))</f>
        <v/>
      </c>
      <c r="C251" s="40"/>
      <c r="D251" s="207"/>
      <c r="E251" s="194"/>
      <c r="F251" s="194"/>
      <c r="G251" s="208"/>
      <c r="H251" s="194"/>
      <c r="I251" s="208"/>
      <c r="J251" s="194"/>
      <c r="K251" s="209"/>
      <c r="L251" s="194"/>
      <c r="M251" s="196"/>
      <c r="N251" s="194"/>
      <c r="O251" s="194"/>
      <c r="P251" s="208"/>
      <c r="Q251" s="194"/>
      <c r="R251" s="210"/>
      <c r="S251" s="211"/>
      <c r="T251" s="193"/>
      <c r="U251" s="40"/>
      <c r="W251" s="41" t="str">
        <f t="shared" si="13"/>
        <v/>
      </c>
      <c r="X251" s="58" t="str">
        <f t="shared" si="14"/>
        <v/>
      </c>
      <c r="Y251" s="58" t="str">
        <f t="shared" si="12"/>
        <v/>
      </c>
      <c r="AC251" s="41" t="str">
        <f t="shared" si="15"/>
        <v/>
      </c>
      <c r="AE251" s="41" t="str">
        <f>IF($H251="", "", IF(COUNTIF($AA$11:$AA$131, $H251)&gt;0, 'Application Process'!$AC$4, ""))</f>
        <v/>
      </c>
    </row>
    <row r="252" spans="1:31" x14ac:dyDescent="0.25">
      <c r="A252" s="40"/>
      <c r="B252" s="88" t="str">
        <f>IF($X252="", "", IF(COUNTIF('Application Process'!$I$11:$I$3035, $X252)=0, 'Job Database'!$Y$8, IFERROR(INDEX('Application Process'!$AJ$11:$AJ$3035, MATCH($X252, 'Application Process'!$I$11:$I$3035, 0)), "")))</f>
        <v/>
      </c>
      <c r="C252" s="40"/>
      <c r="D252" s="207"/>
      <c r="E252" s="194"/>
      <c r="F252" s="194"/>
      <c r="G252" s="208"/>
      <c r="H252" s="194"/>
      <c r="I252" s="208"/>
      <c r="J252" s="194"/>
      <c r="K252" s="209"/>
      <c r="L252" s="194"/>
      <c r="M252" s="196"/>
      <c r="N252" s="194"/>
      <c r="O252" s="194"/>
      <c r="P252" s="208"/>
      <c r="Q252" s="194"/>
      <c r="R252" s="210"/>
      <c r="S252" s="211"/>
      <c r="T252" s="193"/>
      <c r="U252" s="40"/>
      <c r="W252" s="41" t="str">
        <f t="shared" si="13"/>
        <v/>
      </c>
      <c r="X252" s="58" t="str">
        <f t="shared" si="14"/>
        <v/>
      </c>
      <c r="Y252" s="58" t="str">
        <f t="shared" si="12"/>
        <v/>
      </c>
      <c r="AC252" s="41" t="str">
        <f t="shared" si="15"/>
        <v/>
      </c>
      <c r="AE252" s="41" t="str">
        <f>IF($H252="", "", IF(COUNTIF($AA$11:$AA$131, $H252)&gt;0, 'Application Process'!$AC$4, ""))</f>
        <v/>
      </c>
    </row>
    <row r="253" spans="1:31" x14ac:dyDescent="0.25">
      <c r="A253" s="40"/>
      <c r="B253" s="88" t="str">
        <f>IF($X253="", "", IF(COUNTIF('Application Process'!$I$11:$I$3035, $X253)=0, 'Job Database'!$Y$8, IFERROR(INDEX('Application Process'!$AJ$11:$AJ$3035, MATCH($X253, 'Application Process'!$I$11:$I$3035, 0)), "")))</f>
        <v/>
      </c>
      <c r="C253" s="40"/>
      <c r="D253" s="207"/>
      <c r="E253" s="194"/>
      <c r="F253" s="194"/>
      <c r="G253" s="208"/>
      <c r="H253" s="194"/>
      <c r="I253" s="208"/>
      <c r="J253" s="194"/>
      <c r="K253" s="209"/>
      <c r="L253" s="194"/>
      <c r="M253" s="196"/>
      <c r="N253" s="194"/>
      <c r="O253" s="194"/>
      <c r="P253" s="208"/>
      <c r="Q253" s="194"/>
      <c r="R253" s="210"/>
      <c r="S253" s="211"/>
      <c r="T253" s="193"/>
      <c r="U253" s="40"/>
      <c r="W253" s="41" t="str">
        <f t="shared" si="13"/>
        <v/>
      </c>
      <c r="X253" s="58" t="str">
        <f t="shared" si="14"/>
        <v/>
      </c>
      <c r="Y253" s="58" t="str">
        <f t="shared" si="12"/>
        <v/>
      </c>
      <c r="AC253" s="41" t="str">
        <f t="shared" si="15"/>
        <v/>
      </c>
      <c r="AE253" s="41" t="str">
        <f>IF($H253="", "", IF(COUNTIF($AA$11:$AA$131, $H253)&gt;0, 'Application Process'!$AC$4, ""))</f>
        <v/>
      </c>
    </row>
    <row r="254" spans="1:31" x14ac:dyDescent="0.25">
      <c r="A254" s="40"/>
      <c r="B254" s="88" t="str">
        <f>IF($X254="", "", IF(COUNTIF('Application Process'!$I$11:$I$3035, $X254)=0, 'Job Database'!$Y$8, IFERROR(INDEX('Application Process'!$AJ$11:$AJ$3035, MATCH($X254, 'Application Process'!$I$11:$I$3035, 0)), "")))</f>
        <v/>
      </c>
      <c r="C254" s="40"/>
      <c r="D254" s="207"/>
      <c r="E254" s="194"/>
      <c r="F254" s="194"/>
      <c r="G254" s="208"/>
      <c r="H254" s="194"/>
      <c r="I254" s="208"/>
      <c r="J254" s="194"/>
      <c r="K254" s="209"/>
      <c r="L254" s="194"/>
      <c r="M254" s="196"/>
      <c r="N254" s="194"/>
      <c r="O254" s="194"/>
      <c r="P254" s="208"/>
      <c r="Q254" s="194"/>
      <c r="R254" s="210"/>
      <c r="S254" s="211"/>
      <c r="T254" s="193"/>
      <c r="U254" s="40"/>
      <c r="W254" s="41" t="str">
        <f t="shared" si="13"/>
        <v/>
      </c>
      <c r="X254" s="58" t="str">
        <f t="shared" si="14"/>
        <v/>
      </c>
      <c r="Y254" s="58" t="str">
        <f t="shared" si="12"/>
        <v/>
      </c>
      <c r="AC254" s="41" t="str">
        <f t="shared" si="15"/>
        <v/>
      </c>
      <c r="AE254" s="41" t="str">
        <f>IF($H254="", "", IF(COUNTIF($AA$11:$AA$131, $H254)&gt;0, 'Application Process'!$AC$4, ""))</f>
        <v/>
      </c>
    </row>
    <row r="255" spans="1:31" x14ac:dyDescent="0.25">
      <c r="A255" s="40"/>
      <c r="B255" s="88" t="str">
        <f>IF($X255="", "", IF(COUNTIF('Application Process'!$I$11:$I$3035, $X255)=0, 'Job Database'!$Y$8, IFERROR(INDEX('Application Process'!$AJ$11:$AJ$3035, MATCH($X255, 'Application Process'!$I$11:$I$3035, 0)), "")))</f>
        <v/>
      </c>
      <c r="C255" s="40"/>
      <c r="D255" s="207"/>
      <c r="E255" s="194"/>
      <c r="F255" s="194"/>
      <c r="G255" s="208"/>
      <c r="H255" s="194"/>
      <c r="I255" s="208"/>
      <c r="J255" s="194"/>
      <c r="K255" s="209"/>
      <c r="L255" s="194"/>
      <c r="M255" s="196"/>
      <c r="N255" s="194"/>
      <c r="O255" s="194"/>
      <c r="P255" s="208"/>
      <c r="Q255" s="194"/>
      <c r="R255" s="210"/>
      <c r="S255" s="211"/>
      <c r="T255" s="193"/>
      <c r="U255" s="40"/>
      <c r="W255" s="41" t="str">
        <f t="shared" si="13"/>
        <v/>
      </c>
      <c r="X255" s="58" t="str">
        <f t="shared" si="14"/>
        <v/>
      </c>
      <c r="Y255" s="58" t="str">
        <f t="shared" si="12"/>
        <v/>
      </c>
      <c r="AC255" s="41" t="str">
        <f t="shared" si="15"/>
        <v/>
      </c>
      <c r="AE255" s="41" t="str">
        <f>IF($H255="", "", IF(COUNTIF($AA$11:$AA$131, $H255)&gt;0, 'Application Process'!$AC$4, ""))</f>
        <v/>
      </c>
    </row>
    <row r="256" spans="1:31" x14ac:dyDescent="0.25">
      <c r="A256" s="40"/>
      <c r="B256" s="88" t="str">
        <f>IF($X256="", "", IF(COUNTIF('Application Process'!$I$11:$I$3035, $X256)=0, 'Job Database'!$Y$8, IFERROR(INDEX('Application Process'!$AJ$11:$AJ$3035, MATCH($X256, 'Application Process'!$I$11:$I$3035, 0)), "")))</f>
        <v/>
      </c>
      <c r="C256" s="40"/>
      <c r="D256" s="207"/>
      <c r="E256" s="194"/>
      <c r="F256" s="194"/>
      <c r="G256" s="208"/>
      <c r="H256" s="194"/>
      <c r="I256" s="208"/>
      <c r="J256" s="194"/>
      <c r="K256" s="209"/>
      <c r="L256" s="194"/>
      <c r="M256" s="196"/>
      <c r="N256" s="194"/>
      <c r="O256" s="194"/>
      <c r="P256" s="208"/>
      <c r="Q256" s="194"/>
      <c r="R256" s="210"/>
      <c r="S256" s="211"/>
      <c r="T256" s="193"/>
      <c r="U256" s="40"/>
      <c r="W256" s="41" t="str">
        <f t="shared" si="13"/>
        <v/>
      </c>
      <c r="X256" s="58" t="str">
        <f t="shared" si="14"/>
        <v/>
      </c>
      <c r="Y256" s="58" t="str">
        <f t="shared" si="12"/>
        <v/>
      </c>
      <c r="AC256" s="41" t="str">
        <f t="shared" si="15"/>
        <v/>
      </c>
      <c r="AE256" s="41" t="str">
        <f>IF($H256="", "", IF(COUNTIF($AA$11:$AA$131, $H256)&gt;0, 'Application Process'!$AC$4, ""))</f>
        <v/>
      </c>
    </row>
    <row r="257" spans="1:31" x14ac:dyDescent="0.25">
      <c r="A257" s="40"/>
      <c r="B257" s="88" t="str">
        <f>IF($X257="", "", IF(COUNTIF('Application Process'!$I$11:$I$3035, $X257)=0, 'Job Database'!$Y$8, IFERROR(INDEX('Application Process'!$AJ$11:$AJ$3035, MATCH($X257, 'Application Process'!$I$11:$I$3035, 0)), "")))</f>
        <v/>
      </c>
      <c r="C257" s="40"/>
      <c r="D257" s="207"/>
      <c r="E257" s="194"/>
      <c r="F257" s="194"/>
      <c r="G257" s="208"/>
      <c r="H257" s="194"/>
      <c r="I257" s="208"/>
      <c r="J257" s="194"/>
      <c r="K257" s="209"/>
      <c r="L257" s="194"/>
      <c r="M257" s="196"/>
      <c r="N257" s="194"/>
      <c r="O257" s="194"/>
      <c r="P257" s="208"/>
      <c r="Q257" s="194"/>
      <c r="R257" s="210"/>
      <c r="S257" s="211"/>
      <c r="T257" s="193"/>
      <c r="U257" s="40"/>
      <c r="W257" s="41" t="str">
        <f t="shared" si="13"/>
        <v/>
      </c>
      <c r="X257" s="58" t="str">
        <f t="shared" si="14"/>
        <v/>
      </c>
      <c r="Y257" s="58" t="str">
        <f t="shared" si="12"/>
        <v/>
      </c>
      <c r="AC257" s="41" t="str">
        <f t="shared" si="15"/>
        <v/>
      </c>
      <c r="AE257" s="41" t="str">
        <f>IF($H257="", "", IF(COUNTIF($AA$11:$AA$131, $H257)&gt;0, 'Application Process'!$AC$4, ""))</f>
        <v/>
      </c>
    </row>
    <row r="258" spans="1:31" x14ac:dyDescent="0.25">
      <c r="A258" s="40"/>
      <c r="B258" s="88" t="str">
        <f>IF($X258="", "", IF(COUNTIF('Application Process'!$I$11:$I$3035, $X258)=0, 'Job Database'!$Y$8, IFERROR(INDEX('Application Process'!$AJ$11:$AJ$3035, MATCH($X258, 'Application Process'!$I$11:$I$3035, 0)), "")))</f>
        <v/>
      </c>
      <c r="C258" s="40"/>
      <c r="D258" s="207"/>
      <c r="E258" s="194"/>
      <c r="F258" s="194"/>
      <c r="G258" s="208"/>
      <c r="H258" s="194"/>
      <c r="I258" s="208"/>
      <c r="J258" s="194"/>
      <c r="K258" s="209"/>
      <c r="L258" s="194"/>
      <c r="M258" s="196"/>
      <c r="N258" s="194"/>
      <c r="O258" s="194"/>
      <c r="P258" s="208"/>
      <c r="Q258" s="194"/>
      <c r="R258" s="210"/>
      <c r="S258" s="211"/>
      <c r="T258" s="193"/>
      <c r="U258" s="40"/>
      <c r="W258" s="41" t="str">
        <f t="shared" si="13"/>
        <v/>
      </c>
      <c r="X258" s="58" t="str">
        <f t="shared" si="14"/>
        <v/>
      </c>
      <c r="Y258" s="58" t="str">
        <f t="shared" si="12"/>
        <v/>
      </c>
      <c r="AC258" s="41" t="str">
        <f t="shared" si="15"/>
        <v/>
      </c>
      <c r="AE258" s="41" t="str">
        <f>IF($H258="", "", IF(COUNTIF($AA$11:$AA$131, $H258)&gt;0, 'Application Process'!$AC$4, ""))</f>
        <v/>
      </c>
    </row>
    <row r="259" spans="1:31" x14ac:dyDescent="0.25">
      <c r="A259" s="40"/>
      <c r="B259" s="88" t="str">
        <f>IF($X259="", "", IF(COUNTIF('Application Process'!$I$11:$I$3035, $X259)=0, 'Job Database'!$Y$8, IFERROR(INDEX('Application Process'!$AJ$11:$AJ$3035, MATCH($X259, 'Application Process'!$I$11:$I$3035, 0)), "")))</f>
        <v/>
      </c>
      <c r="C259" s="40"/>
      <c r="D259" s="207"/>
      <c r="E259" s="194"/>
      <c r="F259" s="194"/>
      <c r="G259" s="208"/>
      <c r="H259" s="194"/>
      <c r="I259" s="208"/>
      <c r="J259" s="194"/>
      <c r="K259" s="209"/>
      <c r="L259" s="194"/>
      <c r="M259" s="196"/>
      <c r="N259" s="194"/>
      <c r="O259" s="194"/>
      <c r="P259" s="208"/>
      <c r="Q259" s="194"/>
      <c r="R259" s="210"/>
      <c r="S259" s="211"/>
      <c r="T259" s="193"/>
      <c r="U259" s="40"/>
      <c r="W259" s="41" t="str">
        <f t="shared" si="13"/>
        <v/>
      </c>
      <c r="X259" s="58" t="str">
        <f t="shared" si="14"/>
        <v/>
      </c>
      <c r="Y259" s="58" t="str">
        <f t="shared" si="12"/>
        <v/>
      </c>
      <c r="AC259" s="41" t="str">
        <f t="shared" si="15"/>
        <v/>
      </c>
      <c r="AE259" s="41" t="str">
        <f>IF($H259="", "", IF(COUNTIF($AA$11:$AA$131, $H259)&gt;0, 'Application Process'!$AC$4, ""))</f>
        <v/>
      </c>
    </row>
    <row r="260" spans="1:31" x14ac:dyDescent="0.25">
      <c r="A260" s="40"/>
      <c r="B260" s="88" t="str">
        <f>IF($X260="", "", IF(COUNTIF('Application Process'!$I$11:$I$3035, $X260)=0, 'Job Database'!$Y$8, IFERROR(INDEX('Application Process'!$AJ$11:$AJ$3035, MATCH($X260, 'Application Process'!$I$11:$I$3035, 0)), "")))</f>
        <v/>
      </c>
      <c r="C260" s="40"/>
      <c r="D260" s="207"/>
      <c r="E260" s="194"/>
      <c r="F260" s="194"/>
      <c r="G260" s="208"/>
      <c r="H260" s="194"/>
      <c r="I260" s="208"/>
      <c r="J260" s="194"/>
      <c r="K260" s="209"/>
      <c r="L260" s="194"/>
      <c r="M260" s="196"/>
      <c r="N260" s="194"/>
      <c r="O260" s="194"/>
      <c r="P260" s="208"/>
      <c r="Q260" s="194"/>
      <c r="R260" s="210"/>
      <c r="S260" s="211"/>
      <c r="T260" s="193"/>
      <c r="U260" s="40"/>
      <c r="W260" s="41" t="str">
        <f t="shared" si="13"/>
        <v/>
      </c>
      <c r="X260" s="58" t="str">
        <f t="shared" si="14"/>
        <v/>
      </c>
      <c r="Y260" s="58" t="str">
        <f t="shared" si="12"/>
        <v/>
      </c>
      <c r="AC260" s="41" t="str">
        <f t="shared" si="15"/>
        <v/>
      </c>
      <c r="AE260" s="41" t="str">
        <f>IF($H260="", "", IF(COUNTIF($AA$11:$AA$131, $H260)&gt;0, 'Application Process'!$AC$4, ""))</f>
        <v/>
      </c>
    </row>
    <row r="261" spans="1:31" x14ac:dyDescent="0.25">
      <c r="A261" s="40"/>
      <c r="B261" s="88" t="str">
        <f>IF($X261="", "", IF(COUNTIF('Application Process'!$I$11:$I$3035, $X261)=0, 'Job Database'!$Y$8, IFERROR(INDEX('Application Process'!$AJ$11:$AJ$3035, MATCH($X261, 'Application Process'!$I$11:$I$3035, 0)), "")))</f>
        <v/>
      </c>
      <c r="C261" s="40"/>
      <c r="D261" s="207"/>
      <c r="E261" s="194"/>
      <c r="F261" s="194"/>
      <c r="G261" s="208"/>
      <c r="H261" s="194"/>
      <c r="I261" s="208"/>
      <c r="J261" s="194"/>
      <c r="K261" s="209"/>
      <c r="L261" s="194"/>
      <c r="M261" s="196"/>
      <c r="N261" s="194"/>
      <c r="O261" s="194"/>
      <c r="P261" s="208"/>
      <c r="Q261" s="194"/>
      <c r="R261" s="210"/>
      <c r="S261" s="211"/>
      <c r="T261" s="193"/>
      <c r="U261" s="40"/>
      <c r="W261" s="41" t="str">
        <f t="shared" si="13"/>
        <v/>
      </c>
      <c r="X261" s="58" t="str">
        <f t="shared" si="14"/>
        <v/>
      </c>
      <c r="Y261" s="58" t="str">
        <f t="shared" si="12"/>
        <v/>
      </c>
      <c r="AC261" s="41" t="str">
        <f t="shared" si="15"/>
        <v/>
      </c>
      <c r="AE261" s="41" t="str">
        <f>IF($H261="", "", IF(COUNTIF($AA$11:$AA$131, $H261)&gt;0, 'Application Process'!$AC$4, ""))</f>
        <v/>
      </c>
    </row>
    <row r="262" spans="1:31" x14ac:dyDescent="0.25">
      <c r="A262" s="40"/>
      <c r="B262" s="88" t="str">
        <f>IF($X262="", "", IF(COUNTIF('Application Process'!$I$11:$I$3035, $X262)=0, 'Job Database'!$Y$8, IFERROR(INDEX('Application Process'!$AJ$11:$AJ$3035, MATCH($X262, 'Application Process'!$I$11:$I$3035, 0)), "")))</f>
        <v/>
      </c>
      <c r="C262" s="40"/>
      <c r="D262" s="207"/>
      <c r="E262" s="194"/>
      <c r="F262" s="194"/>
      <c r="G262" s="208"/>
      <c r="H262" s="194"/>
      <c r="I262" s="208"/>
      <c r="J262" s="194"/>
      <c r="K262" s="209"/>
      <c r="L262" s="194"/>
      <c r="M262" s="196"/>
      <c r="N262" s="194"/>
      <c r="O262" s="194"/>
      <c r="P262" s="208"/>
      <c r="Q262" s="194"/>
      <c r="R262" s="210"/>
      <c r="S262" s="211"/>
      <c r="T262" s="193"/>
      <c r="U262" s="40"/>
      <c r="W262" s="41" t="str">
        <f t="shared" si="13"/>
        <v/>
      </c>
      <c r="X262" s="58" t="str">
        <f t="shared" si="14"/>
        <v/>
      </c>
      <c r="Y262" s="58" t="str">
        <f t="shared" si="12"/>
        <v/>
      </c>
      <c r="AC262" s="41" t="str">
        <f t="shared" si="15"/>
        <v/>
      </c>
      <c r="AE262" s="41" t="str">
        <f>IF($H262="", "", IF(COUNTIF($AA$11:$AA$131, $H262)&gt;0, 'Application Process'!$AC$4, ""))</f>
        <v/>
      </c>
    </row>
    <row r="263" spans="1:31" x14ac:dyDescent="0.25">
      <c r="A263" s="40"/>
      <c r="B263" s="88" t="str">
        <f>IF($X263="", "", IF(COUNTIF('Application Process'!$I$11:$I$3035, $X263)=0, 'Job Database'!$Y$8, IFERROR(INDEX('Application Process'!$AJ$11:$AJ$3035, MATCH($X263, 'Application Process'!$I$11:$I$3035, 0)), "")))</f>
        <v/>
      </c>
      <c r="C263" s="40"/>
      <c r="D263" s="207"/>
      <c r="E263" s="194"/>
      <c r="F263" s="194"/>
      <c r="G263" s="208"/>
      <c r="H263" s="194"/>
      <c r="I263" s="208"/>
      <c r="J263" s="194"/>
      <c r="K263" s="209"/>
      <c r="L263" s="194"/>
      <c r="M263" s="196"/>
      <c r="N263" s="194"/>
      <c r="O263" s="194"/>
      <c r="P263" s="208"/>
      <c r="Q263" s="194"/>
      <c r="R263" s="210"/>
      <c r="S263" s="211"/>
      <c r="T263" s="193"/>
      <c r="U263" s="40"/>
      <c r="W263" s="41" t="str">
        <f t="shared" si="13"/>
        <v/>
      </c>
      <c r="X263" s="58" t="str">
        <f t="shared" si="14"/>
        <v/>
      </c>
      <c r="Y263" s="58" t="str">
        <f t="shared" si="12"/>
        <v/>
      </c>
      <c r="AC263" s="41" t="str">
        <f t="shared" si="15"/>
        <v/>
      </c>
      <c r="AE263" s="41" t="str">
        <f>IF($H263="", "", IF(COUNTIF($AA$11:$AA$131, $H263)&gt;0, 'Application Process'!$AC$4, ""))</f>
        <v/>
      </c>
    </row>
    <row r="264" spans="1:31" x14ac:dyDescent="0.25">
      <c r="A264" s="40"/>
      <c r="B264" s="88" t="str">
        <f>IF($X264="", "", IF(COUNTIF('Application Process'!$I$11:$I$3035, $X264)=0, 'Job Database'!$Y$8, IFERROR(INDEX('Application Process'!$AJ$11:$AJ$3035, MATCH($X264, 'Application Process'!$I$11:$I$3035, 0)), "")))</f>
        <v/>
      </c>
      <c r="C264" s="40"/>
      <c r="D264" s="207"/>
      <c r="E264" s="194"/>
      <c r="F264" s="194"/>
      <c r="G264" s="208"/>
      <c r="H264" s="194"/>
      <c r="I264" s="208"/>
      <c r="J264" s="194"/>
      <c r="K264" s="209"/>
      <c r="L264" s="194"/>
      <c r="M264" s="196"/>
      <c r="N264" s="194"/>
      <c r="O264" s="194"/>
      <c r="P264" s="208"/>
      <c r="Q264" s="194"/>
      <c r="R264" s="210"/>
      <c r="S264" s="211"/>
      <c r="T264" s="193"/>
      <c r="U264" s="40"/>
      <c r="W264" s="41" t="str">
        <f t="shared" si="13"/>
        <v/>
      </c>
      <c r="X264" s="58" t="str">
        <f t="shared" si="14"/>
        <v/>
      </c>
      <c r="Y264" s="58" t="str">
        <f t="shared" si="12"/>
        <v/>
      </c>
      <c r="AC264" s="41" t="str">
        <f t="shared" si="15"/>
        <v/>
      </c>
      <c r="AE264" s="41" t="str">
        <f>IF($H264="", "", IF(COUNTIF($AA$11:$AA$131, $H264)&gt;0, 'Application Process'!$AC$4, ""))</f>
        <v/>
      </c>
    </row>
    <row r="265" spans="1:31" x14ac:dyDescent="0.25">
      <c r="A265" s="40"/>
      <c r="B265" s="88" t="str">
        <f>IF($X265="", "", IF(COUNTIF('Application Process'!$I$11:$I$3035, $X265)=0, 'Job Database'!$Y$8, IFERROR(INDEX('Application Process'!$AJ$11:$AJ$3035, MATCH($X265, 'Application Process'!$I$11:$I$3035, 0)), "")))</f>
        <v/>
      </c>
      <c r="C265" s="40"/>
      <c r="D265" s="207"/>
      <c r="E265" s="194"/>
      <c r="F265" s="194"/>
      <c r="G265" s="208"/>
      <c r="H265" s="194"/>
      <c r="I265" s="208"/>
      <c r="J265" s="194"/>
      <c r="K265" s="209"/>
      <c r="L265" s="194"/>
      <c r="M265" s="196"/>
      <c r="N265" s="194"/>
      <c r="O265" s="194"/>
      <c r="P265" s="208"/>
      <c r="Q265" s="194"/>
      <c r="R265" s="210"/>
      <c r="S265" s="211"/>
      <c r="T265" s="193"/>
      <c r="U265" s="40"/>
      <c r="W265" s="41" t="str">
        <f t="shared" si="13"/>
        <v/>
      </c>
      <c r="X265" s="58" t="str">
        <f t="shared" si="14"/>
        <v/>
      </c>
      <c r="Y265" s="58" t="str">
        <f t="shared" si="12"/>
        <v/>
      </c>
      <c r="AC265" s="41" t="str">
        <f t="shared" si="15"/>
        <v/>
      </c>
      <c r="AE265" s="41" t="str">
        <f>IF($H265="", "", IF(COUNTIF($AA$11:$AA$131, $H265)&gt;0, 'Application Process'!$AC$4, ""))</f>
        <v/>
      </c>
    </row>
    <row r="266" spans="1:31" x14ac:dyDescent="0.25">
      <c r="A266" s="40"/>
      <c r="B266" s="88" t="str">
        <f>IF($X266="", "", IF(COUNTIF('Application Process'!$I$11:$I$3035, $X266)=0, 'Job Database'!$Y$8, IFERROR(INDEX('Application Process'!$AJ$11:$AJ$3035, MATCH($X266, 'Application Process'!$I$11:$I$3035, 0)), "")))</f>
        <v/>
      </c>
      <c r="C266" s="40"/>
      <c r="D266" s="207"/>
      <c r="E266" s="194"/>
      <c r="F266" s="194"/>
      <c r="G266" s="208"/>
      <c r="H266" s="194"/>
      <c r="I266" s="208"/>
      <c r="J266" s="194"/>
      <c r="K266" s="209"/>
      <c r="L266" s="194"/>
      <c r="M266" s="196"/>
      <c r="N266" s="194"/>
      <c r="O266" s="194"/>
      <c r="P266" s="208"/>
      <c r="Q266" s="194"/>
      <c r="R266" s="210"/>
      <c r="S266" s="211"/>
      <c r="T266" s="193"/>
      <c r="U266" s="40"/>
      <c r="W266" s="41" t="str">
        <f t="shared" si="13"/>
        <v/>
      </c>
      <c r="X266" s="58" t="str">
        <f t="shared" si="14"/>
        <v/>
      </c>
      <c r="Y266" s="58" t="str">
        <f t="shared" si="12"/>
        <v/>
      </c>
      <c r="AC266" s="41" t="str">
        <f t="shared" si="15"/>
        <v/>
      </c>
      <c r="AE266" s="41" t="str">
        <f>IF($H266="", "", IF(COUNTIF($AA$11:$AA$131, $H266)&gt;0, 'Application Process'!$AC$4, ""))</f>
        <v/>
      </c>
    </row>
    <row r="267" spans="1:31" x14ac:dyDescent="0.25">
      <c r="A267" s="40"/>
      <c r="B267" s="88" t="str">
        <f>IF($X267="", "", IF(COUNTIF('Application Process'!$I$11:$I$3035, $X267)=0, 'Job Database'!$Y$8, IFERROR(INDEX('Application Process'!$AJ$11:$AJ$3035, MATCH($X267, 'Application Process'!$I$11:$I$3035, 0)), "")))</f>
        <v/>
      </c>
      <c r="C267" s="40"/>
      <c r="D267" s="207"/>
      <c r="E267" s="194"/>
      <c r="F267" s="194"/>
      <c r="G267" s="208"/>
      <c r="H267" s="194"/>
      <c r="I267" s="208"/>
      <c r="J267" s="194"/>
      <c r="K267" s="209"/>
      <c r="L267" s="194"/>
      <c r="M267" s="196"/>
      <c r="N267" s="194"/>
      <c r="O267" s="194"/>
      <c r="P267" s="208"/>
      <c r="Q267" s="194"/>
      <c r="R267" s="210"/>
      <c r="S267" s="211"/>
      <c r="T267" s="193"/>
      <c r="U267" s="40"/>
      <c r="W267" s="41" t="str">
        <f t="shared" si="13"/>
        <v/>
      </c>
      <c r="X267" s="58" t="str">
        <f t="shared" si="14"/>
        <v/>
      </c>
      <c r="Y267" s="58" t="str">
        <f t="shared" ref="Y267:Y330" si="16">IF($H267="", "", CONCATENATE($H267, " - ", $B267))</f>
        <v/>
      </c>
      <c r="AC267" s="41" t="str">
        <f t="shared" si="15"/>
        <v/>
      </c>
      <c r="AE267" s="41" t="str">
        <f>IF($H267="", "", IF(COUNTIF($AA$11:$AA$131, $H267)&gt;0, 'Application Process'!$AC$4, ""))</f>
        <v/>
      </c>
    </row>
    <row r="268" spans="1:31" x14ac:dyDescent="0.25">
      <c r="A268" s="40"/>
      <c r="B268" s="88" t="str">
        <f>IF($X268="", "", IF(COUNTIF('Application Process'!$I$11:$I$3035, $X268)=0, 'Job Database'!$Y$8, IFERROR(INDEX('Application Process'!$AJ$11:$AJ$3035, MATCH($X268, 'Application Process'!$I$11:$I$3035, 0)), "")))</f>
        <v/>
      </c>
      <c r="C268" s="40"/>
      <c r="D268" s="207"/>
      <c r="E268" s="194"/>
      <c r="F268" s="194"/>
      <c r="G268" s="208"/>
      <c r="H268" s="194"/>
      <c r="I268" s="208"/>
      <c r="J268" s="194"/>
      <c r="K268" s="209"/>
      <c r="L268" s="194"/>
      <c r="M268" s="196"/>
      <c r="N268" s="194"/>
      <c r="O268" s="194"/>
      <c r="P268" s="208"/>
      <c r="Q268" s="194"/>
      <c r="R268" s="210"/>
      <c r="S268" s="211"/>
      <c r="T268" s="193"/>
      <c r="U268" s="40"/>
      <c r="W268" s="41" t="str">
        <f t="shared" ref="W268:W331" si="17">IF($D268="", "", IF(COUNTIF($D$11:$D$3035, $D268)&gt;1, "X", ""))</f>
        <v/>
      </c>
      <c r="X268" s="58" t="str">
        <f t="shared" ref="X268:X331" si="18">IF($D268="", "", CONCATENATE(D268, IF(E268="", "", " - "), IF(E268="", "", E268), IF(F268="", "", " - "), IF(F268="", "", F268)))</f>
        <v/>
      </c>
      <c r="Y268" s="58" t="str">
        <f t="shared" si="16"/>
        <v/>
      </c>
      <c r="AC268" s="41" t="str">
        <f t="shared" ref="AC268:AC331" si="19">IF($H268="", "", IF(COUNTIF($AA$11:$AA$131, $H268)=0, "X", ""))</f>
        <v/>
      </c>
      <c r="AE268" s="41" t="str">
        <f>IF($H268="", "", IF(COUNTIF($AA$11:$AA$131, $H268)&gt;0, 'Application Process'!$AC$4, ""))</f>
        <v/>
      </c>
    </row>
    <row r="269" spans="1:31" x14ac:dyDescent="0.25">
      <c r="A269" s="40"/>
      <c r="B269" s="88" t="str">
        <f>IF($X269="", "", IF(COUNTIF('Application Process'!$I$11:$I$3035, $X269)=0, 'Job Database'!$Y$8, IFERROR(INDEX('Application Process'!$AJ$11:$AJ$3035, MATCH($X269, 'Application Process'!$I$11:$I$3035, 0)), "")))</f>
        <v/>
      </c>
      <c r="C269" s="40"/>
      <c r="D269" s="207"/>
      <c r="E269" s="194"/>
      <c r="F269" s="194"/>
      <c r="G269" s="208"/>
      <c r="H269" s="194"/>
      <c r="I269" s="208"/>
      <c r="J269" s="194"/>
      <c r="K269" s="209"/>
      <c r="L269" s="194"/>
      <c r="M269" s="196"/>
      <c r="N269" s="194"/>
      <c r="O269" s="194"/>
      <c r="P269" s="208"/>
      <c r="Q269" s="194"/>
      <c r="R269" s="210"/>
      <c r="S269" s="211"/>
      <c r="T269" s="193"/>
      <c r="U269" s="40"/>
      <c r="W269" s="41" t="str">
        <f t="shared" si="17"/>
        <v/>
      </c>
      <c r="X269" s="58" t="str">
        <f t="shared" si="18"/>
        <v/>
      </c>
      <c r="Y269" s="58" t="str">
        <f t="shared" si="16"/>
        <v/>
      </c>
      <c r="AC269" s="41" t="str">
        <f t="shared" si="19"/>
        <v/>
      </c>
      <c r="AE269" s="41" t="str">
        <f>IF($H269="", "", IF(COUNTIF($AA$11:$AA$131, $H269)&gt;0, 'Application Process'!$AC$4, ""))</f>
        <v/>
      </c>
    </row>
    <row r="270" spans="1:31" x14ac:dyDescent="0.25">
      <c r="A270" s="40"/>
      <c r="B270" s="88" t="str">
        <f>IF($X270="", "", IF(COUNTIF('Application Process'!$I$11:$I$3035, $X270)=0, 'Job Database'!$Y$8, IFERROR(INDEX('Application Process'!$AJ$11:$AJ$3035, MATCH($X270, 'Application Process'!$I$11:$I$3035, 0)), "")))</f>
        <v/>
      </c>
      <c r="C270" s="40"/>
      <c r="D270" s="207"/>
      <c r="E270" s="194"/>
      <c r="F270" s="194"/>
      <c r="G270" s="208"/>
      <c r="H270" s="194"/>
      <c r="I270" s="208"/>
      <c r="J270" s="194"/>
      <c r="K270" s="209"/>
      <c r="L270" s="194"/>
      <c r="M270" s="196"/>
      <c r="N270" s="194"/>
      <c r="O270" s="194"/>
      <c r="P270" s="208"/>
      <c r="Q270" s="194"/>
      <c r="R270" s="210"/>
      <c r="S270" s="211"/>
      <c r="T270" s="193"/>
      <c r="U270" s="40"/>
      <c r="W270" s="41" t="str">
        <f t="shared" si="17"/>
        <v/>
      </c>
      <c r="X270" s="58" t="str">
        <f t="shared" si="18"/>
        <v/>
      </c>
      <c r="Y270" s="58" t="str">
        <f t="shared" si="16"/>
        <v/>
      </c>
      <c r="AC270" s="41" t="str">
        <f t="shared" si="19"/>
        <v/>
      </c>
      <c r="AE270" s="41" t="str">
        <f>IF($H270="", "", IF(COUNTIF($AA$11:$AA$131, $H270)&gt;0, 'Application Process'!$AC$4, ""))</f>
        <v/>
      </c>
    </row>
    <row r="271" spans="1:31" x14ac:dyDescent="0.25">
      <c r="A271" s="40"/>
      <c r="B271" s="88" t="str">
        <f>IF($X271="", "", IF(COUNTIF('Application Process'!$I$11:$I$3035, $X271)=0, 'Job Database'!$Y$8, IFERROR(INDEX('Application Process'!$AJ$11:$AJ$3035, MATCH($X271, 'Application Process'!$I$11:$I$3035, 0)), "")))</f>
        <v/>
      </c>
      <c r="C271" s="40"/>
      <c r="D271" s="207"/>
      <c r="E271" s="194"/>
      <c r="F271" s="194"/>
      <c r="G271" s="208"/>
      <c r="H271" s="194"/>
      <c r="I271" s="208"/>
      <c r="J271" s="194"/>
      <c r="K271" s="209"/>
      <c r="L271" s="194"/>
      <c r="M271" s="196"/>
      <c r="N271" s="194"/>
      <c r="O271" s="194"/>
      <c r="P271" s="208"/>
      <c r="Q271" s="194"/>
      <c r="R271" s="210"/>
      <c r="S271" s="211"/>
      <c r="T271" s="193"/>
      <c r="U271" s="40"/>
      <c r="W271" s="41" t="str">
        <f t="shared" si="17"/>
        <v/>
      </c>
      <c r="X271" s="58" t="str">
        <f t="shared" si="18"/>
        <v/>
      </c>
      <c r="Y271" s="58" t="str">
        <f t="shared" si="16"/>
        <v/>
      </c>
      <c r="AC271" s="41" t="str">
        <f t="shared" si="19"/>
        <v/>
      </c>
      <c r="AE271" s="41" t="str">
        <f>IF($H271="", "", IF(COUNTIF($AA$11:$AA$131, $H271)&gt;0, 'Application Process'!$AC$4, ""))</f>
        <v/>
      </c>
    </row>
    <row r="272" spans="1:31" x14ac:dyDescent="0.25">
      <c r="A272" s="40"/>
      <c r="B272" s="88" t="str">
        <f>IF($X272="", "", IF(COUNTIF('Application Process'!$I$11:$I$3035, $X272)=0, 'Job Database'!$Y$8, IFERROR(INDEX('Application Process'!$AJ$11:$AJ$3035, MATCH($X272, 'Application Process'!$I$11:$I$3035, 0)), "")))</f>
        <v/>
      </c>
      <c r="C272" s="40"/>
      <c r="D272" s="207"/>
      <c r="E272" s="194"/>
      <c r="F272" s="194"/>
      <c r="G272" s="208"/>
      <c r="H272" s="194"/>
      <c r="I272" s="208"/>
      <c r="J272" s="194"/>
      <c r="K272" s="209"/>
      <c r="L272" s="194"/>
      <c r="M272" s="196"/>
      <c r="N272" s="194"/>
      <c r="O272" s="194"/>
      <c r="P272" s="208"/>
      <c r="Q272" s="194"/>
      <c r="R272" s="210"/>
      <c r="S272" s="211"/>
      <c r="T272" s="193"/>
      <c r="U272" s="40"/>
      <c r="W272" s="41" t="str">
        <f t="shared" si="17"/>
        <v/>
      </c>
      <c r="X272" s="58" t="str">
        <f t="shared" si="18"/>
        <v/>
      </c>
      <c r="Y272" s="58" t="str">
        <f t="shared" si="16"/>
        <v/>
      </c>
      <c r="AC272" s="41" t="str">
        <f t="shared" si="19"/>
        <v/>
      </c>
      <c r="AE272" s="41" t="str">
        <f>IF($H272="", "", IF(COUNTIF($AA$11:$AA$131, $H272)&gt;0, 'Application Process'!$AC$4, ""))</f>
        <v/>
      </c>
    </row>
    <row r="273" spans="1:31" x14ac:dyDescent="0.25">
      <c r="A273" s="40"/>
      <c r="B273" s="88" t="str">
        <f>IF($X273="", "", IF(COUNTIF('Application Process'!$I$11:$I$3035, $X273)=0, 'Job Database'!$Y$8, IFERROR(INDEX('Application Process'!$AJ$11:$AJ$3035, MATCH($X273, 'Application Process'!$I$11:$I$3035, 0)), "")))</f>
        <v/>
      </c>
      <c r="C273" s="40"/>
      <c r="D273" s="207"/>
      <c r="E273" s="194"/>
      <c r="F273" s="194"/>
      <c r="G273" s="208"/>
      <c r="H273" s="194"/>
      <c r="I273" s="208"/>
      <c r="J273" s="194"/>
      <c r="K273" s="209"/>
      <c r="L273" s="194"/>
      <c r="M273" s="196"/>
      <c r="N273" s="194"/>
      <c r="O273" s="194"/>
      <c r="P273" s="208"/>
      <c r="Q273" s="194"/>
      <c r="R273" s="210"/>
      <c r="S273" s="211"/>
      <c r="T273" s="193"/>
      <c r="U273" s="40"/>
      <c r="W273" s="41" t="str">
        <f t="shared" si="17"/>
        <v/>
      </c>
      <c r="X273" s="58" t="str">
        <f t="shared" si="18"/>
        <v/>
      </c>
      <c r="Y273" s="58" t="str">
        <f t="shared" si="16"/>
        <v/>
      </c>
      <c r="AC273" s="41" t="str">
        <f t="shared" si="19"/>
        <v/>
      </c>
      <c r="AE273" s="41" t="str">
        <f>IF($H273="", "", IF(COUNTIF($AA$11:$AA$131, $H273)&gt;0, 'Application Process'!$AC$4, ""))</f>
        <v/>
      </c>
    </row>
    <row r="274" spans="1:31" x14ac:dyDescent="0.25">
      <c r="A274" s="40"/>
      <c r="B274" s="88" t="str">
        <f>IF($X274="", "", IF(COUNTIF('Application Process'!$I$11:$I$3035, $X274)=0, 'Job Database'!$Y$8, IFERROR(INDEX('Application Process'!$AJ$11:$AJ$3035, MATCH($X274, 'Application Process'!$I$11:$I$3035, 0)), "")))</f>
        <v/>
      </c>
      <c r="C274" s="40"/>
      <c r="D274" s="207"/>
      <c r="E274" s="194"/>
      <c r="F274" s="194"/>
      <c r="G274" s="208"/>
      <c r="H274" s="194"/>
      <c r="I274" s="208"/>
      <c r="J274" s="194"/>
      <c r="K274" s="209"/>
      <c r="L274" s="194"/>
      <c r="M274" s="196"/>
      <c r="N274" s="194"/>
      <c r="O274" s="194"/>
      <c r="P274" s="208"/>
      <c r="Q274" s="194"/>
      <c r="R274" s="210"/>
      <c r="S274" s="211"/>
      <c r="T274" s="193"/>
      <c r="U274" s="40"/>
      <c r="W274" s="41" t="str">
        <f t="shared" si="17"/>
        <v/>
      </c>
      <c r="X274" s="58" t="str">
        <f t="shared" si="18"/>
        <v/>
      </c>
      <c r="Y274" s="58" t="str">
        <f t="shared" si="16"/>
        <v/>
      </c>
      <c r="AC274" s="41" t="str">
        <f t="shared" si="19"/>
        <v/>
      </c>
      <c r="AE274" s="41" t="str">
        <f>IF($H274="", "", IF(COUNTIF($AA$11:$AA$131, $H274)&gt;0, 'Application Process'!$AC$4, ""))</f>
        <v/>
      </c>
    </row>
    <row r="275" spans="1:31" x14ac:dyDescent="0.25">
      <c r="A275" s="40"/>
      <c r="B275" s="88" t="str">
        <f>IF($X275="", "", IF(COUNTIF('Application Process'!$I$11:$I$3035, $X275)=0, 'Job Database'!$Y$8, IFERROR(INDEX('Application Process'!$AJ$11:$AJ$3035, MATCH($X275, 'Application Process'!$I$11:$I$3035, 0)), "")))</f>
        <v/>
      </c>
      <c r="C275" s="40"/>
      <c r="D275" s="207"/>
      <c r="E275" s="194"/>
      <c r="F275" s="194"/>
      <c r="G275" s="208"/>
      <c r="H275" s="194"/>
      <c r="I275" s="208"/>
      <c r="J275" s="194"/>
      <c r="K275" s="209"/>
      <c r="L275" s="194"/>
      <c r="M275" s="196"/>
      <c r="N275" s="194"/>
      <c r="O275" s="194"/>
      <c r="P275" s="208"/>
      <c r="Q275" s="194"/>
      <c r="R275" s="210"/>
      <c r="S275" s="211"/>
      <c r="T275" s="193"/>
      <c r="U275" s="40"/>
      <c r="W275" s="41" t="str">
        <f t="shared" si="17"/>
        <v/>
      </c>
      <c r="X275" s="58" t="str">
        <f t="shared" si="18"/>
        <v/>
      </c>
      <c r="Y275" s="58" t="str">
        <f t="shared" si="16"/>
        <v/>
      </c>
      <c r="AC275" s="41" t="str">
        <f t="shared" si="19"/>
        <v/>
      </c>
      <c r="AE275" s="41" t="str">
        <f>IF($H275="", "", IF(COUNTIF($AA$11:$AA$131, $H275)&gt;0, 'Application Process'!$AC$4, ""))</f>
        <v/>
      </c>
    </row>
    <row r="276" spans="1:31" x14ac:dyDescent="0.25">
      <c r="A276" s="40"/>
      <c r="B276" s="88" t="str">
        <f>IF($X276="", "", IF(COUNTIF('Application Process'!$I$11:$I$3035, $X276)=0, 'Job Database'!$Y$8, IFERROR(INDEX('Application Process'!$AJ$11:$AJ$3035, MATCH($X276, 'Application Process'!$I$11:$I$3035, 0)), "")))</f>
        <v/>
      </c>
      <c r="C276" s="40"/>
      <c r="D276" s="207"/>
      <c r="E276" s="194"/>
      <c r="F276" s="194"/>
      <c r="G276" s="208"/>
      <c r="H276" s="194"/>
      <c r="I276" s="208"/>
      <c r="J276" s="194"/>
      <c r="K276" s="209"/>
      <c r="L276" s="194"/>
      <c r="M276" s="196"/>
      <c r="N276" s="194"/>
      <c r="O276" s="194"/>
      <c r="P276" s="208"/>
      <c r="Q276" s="194"/>
      <c r="R276" s="210"/>
      <c r="S276" s="211"/>
      <c r="T276" s="193"/>
      <c r="U276" s="40"/>
      <c r="W276" s="41" t="str">
        <f t="shared" si="17"/>
        <v/>
      </c>
      <c r="X276" s="58" t="str">
        <f t="shared" si="18"/>
        <v/>
      </c>
      <c r="Y276" s="58" t="str">
        <f t="shared" si="16"/>
        <v/>
      </c>
      <c r="AC276" s="41" t="str">
        <f t="shared" si="19"/>
        <v/>
      </c>
      <c r="AE276" s="41" t="str">
        <f>IF($H276="", "", IF(COUNTIF($AA$11:$AA$131, $H276)&gt;0, 'Application Process'!$AC$4, ""))</f>
        <v/>
      </c>
    </row>
    <row r="277" spans="1:31" x14ac:dyDescent="0.25">
      <c r="A277" s="40"/>
      <c r="B277" s="88" t="str">
        <f>IF($X277="", "", IF(COUNTIF('Application Process'!$I$11:$I$3035, $X277)=0, 'Job Database'!$Y$8, IFERROR(INDEX('Application Process'!$AJ$11:$AJ$3035, MATCH($X277, 'Application Process'!$I$11:$I$3035, 0)), "")))</f>
        <v/>
      </c>
      <c r="C277" s="40"/>
      <c r="D277" s="207"/>
      <c r="E277" s="194"/>
      <c r="F277" s="194"/>
      <c r="G277" s="208"/>
      <c r="H277" s="194"/>
      <c r="I277" s="208"/>
      <c r="J277" s="194"/>
      <c r="K277" s="209"/>
      <c r="L277" s="194"/>
      <c r="M277" s="196"/>
      <c r="N277" s="194"/>
      <c r="O277" s="194"/>
      <c r="P277" s="208"/>
      <c r="Q277" s="194"/>
      <c r="R277" s="210"/>
      <c r="S277" s="211"/>
      <c r="T277" s="193"/>
      <c r="U277" s="40"/>
      <c r="W277" s="41" t="str">
        <f t="shared" si="17"/>
        <v/>
      </c>
      <c r="X277" s="58" t="str">
        <f t="shared" si="18"/>
        <v/>
      </c>
      <c r="Y277" s="58" t="str">
        <f t="shared" si="16"/>
        <v/>
      </c>
      <c r="AC277" s="41" t="str">
        <f t="shared" si="19"/>
        <v/>
      </c>
      <c r="AE277" s="41" t="str">
        <f>IF($H277="", "", IF(COUNTIF($AA$11:$AA$131, $H277)&gt;0, 'Application Process'!$AC$4, ""))</f>
        <v/>
      </c>
    </row>
    <row r="278" spans="1:31" x14ac:dyDescent="0.25">
      <c r="A278" s="40"/>
      <c r="B278" s="88" t="str">
        <f>IF($X278="", "", IF(COUNTIF('Application Process'!$I$11:$I$3035, $X278)=0, 'Job Database'!$Y$8, IFERROR(INDEX('Application Process'!$AJ$11:$AJ$3035, MATCH($X278, 'Application Process'!$I$11:$I$3035, 0)), "")))</f>
        <v/>
      </c>
      <c r="C278" s="40"/>
      <c r="D278" s="207"/>
      <c r="E278" s="194"/>
      <c r="F278" s="194"/>
      <c r="G278" s="208"/>
      <c r="H278" s="194"/>
      <c r="I278" s="208"/>
      <c r="J278" s="194"/>
      <c r="K278" s="209"/>
      <c r="L278" s="194"/>
      <c r="M278" s="196"/>
      <c r="N278" s="194"/>
      <c r="O278" s="194"/>
      <c r="P278" s="208"/>
      <c r="Q278" s="194"/>
      <c r="R278" s="210"/>
      <c r="S278" s="211"/>
      <c r="T278" s="193"/>
      <c r="U278" s="40"/>
      <c r="W278" s="41" t="str">
        <f t="shared" si="17"/>
        <v/>
      </c>
      <c r="X278" s="58" t="str">
        <f t="shared" si="18"/>
        <v/>
      </c>
      <c r="Y278" s="58" t="str">
        <f t="shared" si="16"/>
        <v/>
      </c>
      <c r="AC278" s="41" t="str">
        <f t="shared" si="19"/>
        <v/>
      </c>
      <c r="AE278" s="41" t="str">
        <f>IF($H278="", "", IF(COUNTIF($AA$11:$AA$131, $H278)&gt;0, 'Application Process'!$AC$4, ""))</f>
        <v/>
      </c>
    </row>
    <row r="279" spans="1:31" x14ac:dyDescent="0.25">
      <c r="A279" s="40"/>
      <c r="B279" s="88" t="str">
        <f>IF($X279="", "", IF(COUNTIF('Application Process'!$I$11:$I$3035, $X279)=0, 'Job Database'!$Y$8, IFERROR(INDEX('Application Process'!$AJ$11:$AJ$3035, MATCH($X279, 'Application Process'!$I$11:$I$3035, 0)), "")))</f>
        <v/>
      </c>
      <c r="C279" s="40"/>
      <c r="D279" s="207"/>
      <c r="E279" s="194"/>
      <c r="F279" s="194"/>
      <c r="G279" s="208"/>
      <c r="H279" s="194"/>
      <c r="I279" s="208"/>
      <c r="J279" s="194"/>
      <c r="K279" s="209"/>
      <c r="L279" s="194"/>
      <c r="M279" s="196"/>
      <c r="N279" s="194"/>
      <c r="O279" s="194"/>
      <c r="P279" s="208"/>
      <c r="Q279" s="194"/>
      <c r="R279" s="210"/>
      <c r="S279" s="211"/>
      <c r="T279" s="193"/>
      <c r="U279" s="40"/>
      <c r="W279" s="41" t="str">
        <f t="shared" si="17"/>
        <v/>
      </c>
      <c r="X279" s="58" t="str">
        <f t="shared" si="18"/>
        <v/>
      </c>
      <c r="Y279" s="58" t="str">
        <f t="shared" si="16"/>
        <v/>
      </c>
      <c r="AC279" s="41" t="str">
        <f t="shared" si="19"/>
        <v/>
      </c>
      <c r="AE279" s="41" t="str">
        <f>IF($H279="", "", IF(COUNTIF($AA$11:$AA$131, $H279)&gt;0, 'Application Process'!$AC$4, ""))</f>
        <v/>
      </c>
    </row>
    <row r="280" spans="1:31" x14ac:dyDescent="0.25">
      <c r="A280" s="40"/>
      <c r="B280" s="88" t="str">
        <f>IF($X280="", "", IF(COUNTIF('Application Process'!$I$11:$I$3035, $X280)=0, 'Job Database'!$Y$8, IFERROR(INDEX('Application Process'!$AJ$11:$AJ$3035, MATCH($X280, 'Application Process'!$I$11:$I$3035, 0)), "")))</f>
        <v/>
      </c>
      <c r="C280" s="40"/>
      <c r="D280" s="207"/>
      <c r="E280" s="194"/>
      <c r="F280" s="194"/>
      <c r="G280" s="208"/>
      <c r="H280" s="194"/>
      <c r="I280" s="208"/>
      <c r="J280" s="194"/>
      <c r="K280" s="209"/>
      <c r="L280" s="194"/>
      <c r="M280" s="196"/>
      <c r="N280" s="194"/>
      <c r="O280" s="194"/>
      <c r="P280" s="208"/>
      <c r="Q280" s="194"/>
      <c r="R280" s="210"/>
      <c r="S280" s="211"/>
      <c r="T280" s="193"/>
      <c r="U280" s="40"/>
      <c r="W280" s="41" t="str">
        <f t="shared" si="17"/>
        <v/>
      </c>
      <c r="X280" s="58" t="str">
        <f t="shared" si="18"/>
        <v/>
      </c>
      <c r="Y280" s="58" t="str">
        <f t="shared" si="16"/>
        <v/>
      </c>
      <c r="AC280" s="41" t="str">
        <f t="shared" si="19"/>
        <v/>
      </c>
      <c r="AE280" s="41" t="str">
        <f>IF($H280="", "", IF(COUNTIF($AA$11:$AA$131, $H280)&gt;0, 'Application Process'!$AC$4, ""))</f>
        <v/>
      </c>
    </row>
    <row r="281" spans="1:31" x14ac:dyDescent="0.25">
      <c r="A281" s="40"/>
      <c r="B281" s="88" t="str">
        <f>IF($X281="", "", IF(COUNTIF('Application Process'!$I$11:$I$3035, $X281)=0, 'Job Database'!$Y$8, IFERROR(INDEX('Application Process'!$AJ$11:$AJ$3035, MATCH($X281, 'Application Process'!$I$11:$I$3035, 0)), "")))</f>
        <v/>
      </c>
      <c r="C281" s="40"/>
      <c r="D281" s="207"/>
      <c r="E281" s="194"/>
      <c r="F281" s="194"/>
      <c r="G281" s="208"/>
      <c r="H281" s="194"/>
      <c r="I281" s="208"/>
      <c r="J281" s="194"/>
      <c r="K281" s="209"/>
      <c r="L281" s="194"/>
      <c r="M281" s="196"/>
      <c r="N281" s="194"/>
      <c r="O281" s="194"/>
      <c r="P281" s="208"/>
      <c r="Q281" s="194"/>
      <c r="R281" s="210"/>
      <c r="S281" s="211"/>
      <c r="T281" s="193"/>
      <c r="U281" s="40"/>
      <c r="W281" s="41" t="str">
        <f t="shared" si="17"/>
        <v/>
      </c>
      <c r="X281" s="58" t="str">
        <f t="shared" si="18"/>
        <v/>
      </c>
      <c r="Y281" s="58" t="str">
        <f t="shared" si="16"/>
        <v/>
      </c>
      <c r="AC281" s="41" t="str">
        <f t="shared" si="19"/>
        <v/>
      </c>
      <c r="AE281" s="41" t="str">
        <f>IF($H281="", "", IF(COUNTIF($AA$11:$AA$131, $H281)&gt;0, 'Application Process'!$AC$4, ""))</f>
        <v/>
      </c>
    </row>
    <row r="282" spans="1:31" x14ac:dyDescent="0.25">
      <c r="A282" s="40"/>
      <c r="B282" s="88" t="str">
        <f>IF($X282="", "", IF(COUNTIF('Application Process'!$I$11:$I$3035, $X282)=0, 'Job Database'!$Y$8, IFERROR(INDEX('Application Process'!$AJ$11:$AJ$3035, MATCH($X282, 'Application Process'!$I$11:$I$3035, 0)), "")))</f>
        <v/>
      </c>
      <c r="C282" s="40"/>
      <c r="D282" s="207"/>
      <c r="E282" s="194"/>
      <c r="F282" s="194"/>
      <c r="G282" s="208"/>
      <c r="H282" s="194"/>
      <c r="I282" s="208"/>
      <c r="J282" s="194"/>
      <c r="K282" s="209"/>
      <c r="L282" s="194"/>
      <c r="M282" s="196"/>
      <c r="N282" s="194"/>
      <c r="O282" s="194"/>
      <c r="P282" s="208"/>
      <c r="Q282" s="194"/>
      <c r="R282" s="210"/>
      <c r="S282" s="211"/>
      <c r="T282" s="193"/>
      <c r="U282" s="40"/>
      <c r="W282" s="41" t="str">
        <f t="shared" si="17"/>
        <v/>
      </c>
      <c r="X282" s="58" t="str">
        <f t="shared" si="18"/>
        <v/>
      </c>
      <c r="Y282" s="58" t="str">
        <f t="shared" si="16"/>
        <v/>
      </c>
      <c r="AC282" s="41" t="str">
        <f t="shared" si="19"/>
        <v/>
      </c>
      <c r="AE282" s="41" t="str">
        <f>IF($H282="", "", IF(COUNTIF($AA$11:$AA$131, $H282)&gt;0, 'Application Process'!$AC$4, ""))</f>
        <v/>
      </c>
    </row>
    <row r="283" spans="1:31" x14ac:dyDescent="0.25">
      <c r="A283" s="40"/>
      <c r="B283" s="88" t="str">
        <f>IF($X283="", "", IF(COUNTIF('Application Process'!$I$11:$I$3035, $X283)=0, 'Job Database'!$Y$8, IFERROR(INDEX('Application Process'!$AJ$11:$AJ$3035, MATCH($X283, 'Application Process'!$I$11:$I$3035, 0)), "")))</f>
        <v/>
      </c>
      <c r="C283" s="40"/>
      <c r="D283" s="207"/>
      <c r="E283" s="194"/>
      <c r="F283" s="194"/>
      <c r="G283" s="208"/>
      <c r="H283" s="194"/>
      <c r="I283" s="208"/>
      <c r="J283" s="194"/>
      <c r="K283" s="209"/>
      <c r="L283" s="194"/>
      <c r="M283" s="196"/>
      <c r="N283" s="194"/>
      <c r="O283" s="194"/>
      <c r="P283" s="208"/>
      <c r="Q283" s="194"/>
      <c r="R283" s="210"/>
      <c r="S283" s="211"/>
      <c r="T283" s="193"/>
      <c r="U283" s="40"/>
      <c r="W283" s="41" t="str">
        <f t="shared" si="17"/>
        <v/>
      </c>
      <c r="X283" s="58" t="str">
        <f t="shared" si="18"/>
        <v/>
      </c>
      <c r="Y283" s="58" t="str">
        <f t="shared" si="16"/>
        <v/>
      </c>
      <c r="AC283" s="41" t="str">
        <f t="shared" si="19"/>
        <v/>
      </c>
      <c r="AE283" s="41" t="str">
        <f>IF($H283="", "", IF(COUNTIF($AA$11:$AA$131, $H283)&gt;0, 'Application Process'!$AC$4, ""))</f>
        <v/>
      </c>
    </row>
    <row r="284" spans="1:31" x14ac:dyDescent="0.25">
      <c r="A284" s="40"/>
      <c r="B284" s="88" t="str">
        <f>IF($X284="", "", IF(COUNTIF('Application Process'!$I$11:$I$3035, $X284)=0, 'Job Database'!$Y$8, IFERROR(INDEX('Application Process'!$AJ$11:$AJ$3035, MATCH($X284, 'Application Process'!$I$11:$I$3035, 0)), "")))</f>
        <v/>
      </c>
      <c r="C284" s="40"/>
      <c r="D284" s="207"/>
      <c r="E284" s="194"/>
      <c r="F284" s="194"/>
      <c r="G284" s="208"/>
      <c r="H284" s="194"/>
      <c r="I284" s="208"/>
      <c r="J284" s="194"/>
      <c r="K284" s="209"/>
      <c r="L284" s="194"/>
      <c r="M284" s="196"/>
      <c r="N284" s="194"/>
      <c r="O284" s="194"/>
      <c r="P284" s="208"/>
      <c r="Q284" s="194"/>
      <c r="R284" s="210"/>
      <c r="S284" s="211"/>
      <c r="T284" s="193"/>
      <c r="U284" s="40"/>
      <c r="W284" s="41" t="str">
        <f t="shared" si="17"/>
        <v/>
      </c>
      <c r="X284" s="58" t="str">
        <f t="shared" si="18"/>
        <v/>
      </c>
      <c r="Y284" s="58" t="str">
        <f t="shared" si="16"/>
        <v/>
      </c>
      <c r="AC284" s="41" t="str">
        <f t="shared" si="19"/>
        <v/>
      </c>
      <c r="AE284" s="41" t="str">
        <f>IF($H284="", "", IF(COUNTIF($AA$11:$AA$131, $H284)&gt;0, 'Application Process'!$AC$4, ""))</f>
        <v/>
      </c>
    </row>
    <row r="285" spans="1:31" x14ac:dyDescent="0.25">
      <c r="A285" s="40"/>
      <c r="B285" s="88" t="str">
        <f>IF($X285="", "", IF(COUNTIF('Application Process'!$I$11:$I$3035, $X285)=0, 'Job Database'!$Y$8, IFERROR(INDEX('Application Process'!$AJ$11:$AJ$3035, MATCH($X285, 'Application Process'!$I$11:$I$3035, 0)), "")))</f>
        <v/>
      </c>
      <c r="C285" s="40"/>
      <c r="D285" s="207"/>
      <c r="E285" s="194"/>
      <c r="F285" s="194"/>
      <c r="G285" s="208"/>
      <c r="H285" s="194"/>
      <c r="I285" s="208"/>
      <c r="J285" s="194"/>
      <c r="K285" s="209"/>
      <c r="L285" s="194"/>
      <c r="M285" s="196"/>
      <c r="N285" s="194"/>
      <c r="O285" s="194"/>
      <c r="P285" s="208"/>
      <c r="Q285" s="194"/>
      <c r="R285" s="210"/>
      <c r="S285" s="211"/>
      <c r="T285" s="193"/>
      <c r="U285" s="40"/>
      <c r="W285" s="41" t="str">
        <f t="shared" si="17"/>
        <v/>
      </c>
      <c r="X285" s="58" t="str">
        <f t="shared" si="18"/>
        <v/>
      </c>
      <c r="Y285" s="58" t="str">
        <f t="shared" si="16"/>
        <v/>
      </c>
      <c r="AC285" s="41" t="str">
        <f t="shared" si="19"/>
        <v/>
      </c>
      <c r="AE285" s="41" t="str">
        <f>IF($H285="", "", IF(COUNTIF($AA$11:$AA$131, $H285)&gt;0, 'Application Process'!$AC$4, ""))</f>
        <v/>
      </c>
    </row>
    <row r="286" spans="1:31" x14ac:dyDescent="0.25">
      <c r="A286" s="40"/>
      <c r="B286" s="88" t="str">
        <f>IF($X286="", "", IF(COUNTIF('Application Process'!$I$11:$I$3035, $X286)=0, 'Job Database'!$Y$8, IFERROR(INDEX('Application Process'!$AJ$11:$AJ$3035, MATCH($X286, 'Application Process'!$I$11:$I$3035, 0)), "")))</f>
        <v/>
      </c>
      <c r="C286" s="40"/>
      <c r="D286" s="207"/>
      <c r="E286" s="194"/>
      <c r="F286" s="194"/>
      <c r="G286" s="208"/>
      <c r="H286" s="194"/>
      <c r="I286" s="208"/>
      <c r="J286" s="194"/>
      <c r="K286" s="209"/>
      <c r="L286" s="194"/>
      <c r="M286" s="196"/>
      <c r="N286" s="194"/>
      <c r="O286" s="194"/>
      <c r="P286" s="208"/>
      <c r="Q286" s="194"/>
      <c r="R286" s="210"/>
      <c r="S286" s="211"/>
      <c r="T286" s="193"/>
      <c r="U286" s="40"/>
      <c r="W286" s="41" t="str">
        <f t="shared" si="17"/>
        <v/>
      </c>
      <c r="X286" s="58" t="str">
        <f t="shared" si="18"/>
        <v/>
      </c>
      <c r="Y286" s="58" t="str">
        <f t="shared" si="16"/>
        <v/>
      </c>
      <c r="AC286" s="41" t="str">
        <f t="shared" si="19"/>
        <v/>
      </c>
      <c r="AE286" s="41" t="str">
        <f>IF($H286="", "", IF(COUNTIF($AA$11:$AA$131, $H286)&gt;0, 'Application Process'!$AC$4, ""))</f>
        <v/>
      </c>
    </row>
    <row r="287" spans="1:31" x14ac:dyDescent="0.25">
      <c r="A287" s="40"/>
      <c r="B287" s="88" t="str">
        <f>IF($X287="", "", IF(COUNTIF('Application Process'!$I$11:$I$3035, $X287)=0, 'Job Database'!$Y$8, IFERROR(INDEX('Application Process'!$AJ$11:$AJ$3035, MATCH($X287, 'Application Process'!$I$11:$I$3035, 0)), "")))</f>
        <v/>
      </c>
      <c r="C287" s="40"/>
      <c r="D287" s="207"/>
      <c r="E287" s="194"/>
      <c r="F287" s="194"/>
      <c r="G287" s="208"/>
      <c r="H287" s="194"/>
      <c r="I287" s="208"/>
      <c r="J287" s="194"/>
      <c r="K287" s="209"/>
      <c r="L287" s="194"/>
      <c r="M287" s="196"/>
      <c r="N287" s="194"/>
      <c r="O287" s="194"/>
      <c r="P287" s="208"/>
      <c r="Q287" s="194"/>
      <c r="R287" s="210"/>
      <c r="S287" s="211"/>
      <c r="T287" s="193"/>
      <c r="U287" s="40"/>
      <c r="W287" s="41" t="str">
        <f t="shared" si="17"/>
        <v/>
      </c>
      <c r="X287" s="58" t="str">
        <f t="shared" si="18"/>
        <v/>
      </c>
      <c r="Y287" s="58" t="str">
        <f t="shared" si="16"/>
        <v/>
      </c>
      <c r="AC287" s="41" t="str">
        <f t="shared" si="19"/>
        <v/>
      </c>
      <c r="AE287" s="41" t="str">
        <f>IF($H287="", "", IF(COUNTIF($AA$11:$AA$131, $H287)&gt;0, 'Application Process'!$AC$4, ""))</f>
        <v/>
      </c>
    </row>
    <row r="288" spans="1:31" x14ac:dyDescent="0.25">
      <c r="A288" s="40"/>
      <c r="B288" s="88" t="str">
        <f>IF($X288="", "", IF(COUNTIF('Application Process'!$I$11:$I$3035, $X288)=0, 'Job Database'!$Y$8, IFERROR(INDEX('Application Process'!$AJ$11:$AJ$3035, MATCH($X288, 'Application Process'!$I$11:$I$3035, 0)), "")))</f>
        <v/>
      </c>
      <c r="C288" s="40"/>
      <c r="D288" s="207"/>
      <c r="E288" s="194"/>
      <c r="F288" s="194"/>
      <c r="G288" s="208"/>
      <c r="H288" s="194"/>
      <c r="I288" s="208"/>
      <c r="J288" s="194"/>
      <c r="K288" s="209"/>
      <c r="L288" s="194"/>
      <c r="M288" s="196"/>
      <c r="N288" s="194"/>
      <c r="O288" s="194"/>
      <c r="P288" s="208"/>
      <c r="Q288" s="194"/>
      <c r="R288" s="210"/>
      <c r="S288" s="211"/>
      <c r="T288" s="193"/>
      <c r="U288" s="40"/>
      <c r="W288" s="41" t="str">
        <f t="shared" si="17"/>
        <v/>
      </c>
      <c r="X288" s="58" t="str">
        <f t="shared" si="18"/>
        <v/>
      </c>
      <c r="Y288" s="58" t="str">
        <f t="shared" si="16"/>
        <v/>
      </c>
      <c r="AC288" s="41" t="str">
        <f t="shared" si="19"/>
        <v/>
      </c>
      <c r="AE288" s="41" t="str">
        <f>IF($H288="", "", IF(COUNTIF($AA$11:$AA$131, $H288)&gt;0, 'Application Process'!$AC$4, ""))</f>
        <v/>
      </c>
    </row>
    <row r="289" spans="1:31" x14ac:dyDescent="0.25">
      <c r="A289" s="40"/>
      <c r="B289" s="88" t="str">
        <f>IF($X289="", "", IF(COUNTIF('Application Process'!$I$11:$I$3035, $X289)=0, 'Job Database'!$Y$8, IFERROR(INDEX('Application Process'!$AJ$11:$AJ$3035, MATCH($X289, 'Application Process'!$I$11:$I$3035, 0)), "")))</f>
        <v/>
      </c>
      <c r="C289" s="40"/>
      <c r="D289" s="207"/>
      <c r="E289" s="194"/>
      <c r="F289" s="194"/>
      <c r="G289" s="208"/>
      <c r="H289" s="194"/>
      <c r="I289" s="208"/>
      <c r="J289" s="194"/>
      <c r="K289" s="209"/>
      <c r="L289" s="194"/>
      <c r="M289" s="196"/>
      <c r="N289" s="194"/>
      <c r="O289" s="194"/>
      <c r="P289" s="208"/>
      <c r="Q289" s="194"/>
      <c r="R289" s="210"/>
      <c r="S289" s="211"/>
      <c r="T289" s="193"/>
      <c r="U289" s="40"/>
      <c r="W289" s="41" t="str">
        <f t="shared" si="17"/>
        <v/>
      </c>
      <c r="X289" s="58" t="str">
        <f t="shared" si="18"/>
        <v/>
      </c>
      <c r="Y289" s="58" t="str">
        <f t="shared" si="16"/>
        <v/>
      </c>
      <c r="AC289" s="41" t="str">
        <f t="shared" si="19"/>
        <v/>
      </c>
      <c r="AE289" s="41" t="str">
        <f>IF($H289="", "", IF(COUNTIF($AA$11:$AA$131, $H289)&gt;0, 'Application Process'!$AC$4, ""))</f>
        <v/>
      </c>
    </row>
    <row r="290" spans="1:31" x14ac:dyDescent="0.25">
      <c r="A290" s="40"/>
      <c r="B290" s="88" t="str">
        <f>IF($X290="", "", IF(COUNTIF('Application Process'!$I$11:$I$3035, $X290)=0, 'Job Database'!$Y$8, IFERROR(INDEX('Application Process'!$AJ$11:$AJ$3035, MATCH($X290, 'Application Process'!$I$11:$I$3035, 0)), "")))</f>
        <v/>
      </c>
      <c r="C290" s="40"/>
      <c r="D290" s="207"/>
      <c r="E290" s="194"/>
      <c r="F290" s="194"/>
      <c r="G290" s="208"/>
      <c r="H290" s="194"/>
      <c r="I290" s="208"/>
      <c r="J290" s="194"/>
      <c r="K290" s="209"/>
      <c r="L290" s="194"/>
      <c r="M290" s="196"/>
      <c r="N290" s="194"/>
      <c r="O290" s="194"/>
      <c r="P290" s="208"/>
      <c r="Q290" s="194"/>
      <c r="R290" s="210"/>
      <c r="S290" s="211"/>
      <c r="T290" s="193"/>
      <c r="U290" s="40"/>
      <c r="W290" s="41" t="str">
        <f t="shared" si="17"/>
        <v/>
      </c>
      <c r="X290" s="58" t="str">
        <f t="shared" si="18"/>
        <v/>
      </c>
      <c r="Y290" s="58" t="str">
        <f t="shared" si="16"/>
        <v/>
      </c>
      <c r="AC290" s="41" t="str">
        <f t="shared" si="19"/>
        <v/>
      </c>
      <c r="AE290" s="41" t="str">
        <f>IF($H290="", "", IF(COUNTIF($AA$11:$AA$131, $H290)&gt;0, 'Application Process'!$AC$4, ""))</f>
        <v/>
      </c>
    </row>
    <row r="291" spans="1:31" x14ac:dyDescent="0.25">
      <c r="A291" s="40"/>
      <c r="B291" s="88" t="str">
        <f>IF($X291="", "", IF(COUNTIF('Application Process'!$I$11:$I$3035, $X291)=0, 'Job Database'!$Y$8, IFERROR(INDEX('Application Process'!$AJ$11:$AJ$3035, MATCH($X291, 'Application Process'!$I$11:$I$3035, 0)), "")))</f>
        <v/>
      </c>
      <c r="C291" s="40"/>
      <c r="D291" s="207"/>
      <c r="E291" s="194"/>
      <c r="F291" s="194"/>
      <c r="G291" s="208"/>
      <c r="H291" s="194"/>
      <c r="I291" s="208"/>
      <c r="J291" s="194"/>
      <c r="K291" s="209"/>
      <c r="L291" s="194"/>
      <c r="M291" s="196"/>
      <c r="N291" s="194"/>
      <c r="O291" s="194"/>
      <c r="P291" s="208"/>
      <c r="Q291" s="194"/>
      <c r="R291" s="210"/>
      <c r="S291" s="211"/>
      <c r="T291" s="193"/>
      <c r="U291" s="40"/>
      <c r="W291" s="41" t="str">
        <f t="shared" si="17"/>
        <v/>
      </c>
      <c r="X291" s="58" t="str">
        <f t="shared" si="18"/>
        <v/>
      </c>
      <c r="Y291" s="58" t="str">
        <f t="shared" si="16"/>
        <v/>
      </c>
      <c r="AC291" s="41" t="str">
        <f t="shared" si="19"/>
        <v/>
      </c>
      <c r="AE291" s="41" t="str">
        <f>IF($H291="", "", IF(COUNTIF($AA$11:$AA$131, $H291)&gt;0, 'Application Process'!$AC$4, ""))</f>
        <v/>
      </c>
    </row>
    <row r="292" spans="1:31" x14ac:dyDescent="0.25">
      <c r="A292" s="40"/>
      <c r="B292" s="88" t="str">
        <f>IF($X292="", "", IF(COUNTIF('Application Process'!$I$11:$I$3035, $X292)=0, 'Job Database'!$Y$8, IFERROR(INDEX('Application Process'!$AJ$11:$AJ$3035, MATCH($X292, 'Application Process'!$I$11:$I$3035, 0)), "")))</f>
        <v/>
      </c>
      <c r="C292" s="40"/>
      <c r="D292" s="207"/>
      <c r="E292" s="194"/>
      <c r="F292" s="194"/>
      <c r="G292" s="208"/>
      <c r="H292" s="194"/>
      <c r="I292" s="208"/>
      <c r="J292" s="194"/>
      <c r="K292" s="209"/>
      <c r="L292" s="194"/>
      <c r="M292" s="196"/>
      <c r="N292" s="194"/>
      <c r="O292" s="194"/>
      <c r="P292" s="208"/>
      <c r="Q292" s="194"/>
      <c r="R292" s="210"/>
      <c r="S292" s="211"/>
      <c r="T292" s="193"/>
      <c r="U292" s="40"/>
      <c r="W292" s="41" t="str">
        <f t="shared" si="17"/>
        <v/>
      </c>
      <c r="X292" s="58" t="str">
        <f t="shared" si="18"/>
        <v/>
      </c>
      <c r="Y292" s="58" t="str">
        <f t="shared" si="16"/>
        <v/>
      </c>
      <c r="AC292" s="41" t="str">
        <f t="shared" si="19"/>
        <v/>
      </c>
      <c r="AE292" s="41" t="str">
        <f>IF($H292="", "", IF(COUNTIF($AA$11:$AA$131, $H292)&gt;0, 'Application Process'!$AC$4, ""))</f>
        <v/>
      </c>
    </row>
    <row r="293" spans="1:31" x14ac:dyDescent="0.25">
      <c r="A293" s="40"/>
      <c r="B293" s="88" t="str">
        <f>IF($X293="", "", IF(COUNTIF('Application Process'!$I$11:$I$3035, $X293)=0, 'Job Database'!$Y$8, IFERROR(INDEX('Application Process'!$AJ$11:$AJ$3035, MATCH($X293, 'Application Process'!$I$11:$I$3035, 0)), "")))</f>
        <v/>
      </c>
      <c r="C293" s="40"/>
      <c r="D293" s="207"/>
      <c r="E293" s="194"/>
      <c r="F293" s="194"/>
      <c r="G293" s="208"/>
      <c r="H293" s="194"/>
      <c r="I293" s="208"/>
      <c r="J293" s="194"/>
      <c r="K293" s="209"/>
      <c r="L293" s="194"/>
      <c r="M293" s="196"/>
      <c r="N293" s="194"/>
      <c r="O293" s="194"/>
      <c r="P293" s="208"/>
      <c r="Q293" s="194"/>
      <c r="R293" s="210"/>
      <c r="S293" s="211"/>
      <c r="T293" s="193"/>
      <c r="U293" s="40"/>
      <c r="W293" s="41" t="str">
        <f t="shared" si="17"/>
        <v/>
      </c>
      <c r="X293" s="58" t="str">
        <f t="shared" si="18"/>
        <v/>
      </c>
      <c r="Y293" s="58" t="str">
        <f t="shared" si="16"/>
        <v/>
      </c>
      <c r="AC293" s="41" t="str">
        <f t="shared" si="19"/>
        <v/>
      </c>
      <c r="AE293" s="41" t="str">
        <f>IF($H293="", "", IF(COUNTIF($AA$11:$AA$131, $H293)&gt;0, 'Application Process'!$AC$4, ""))</f>
        <v/>
      </c>
    </row>
    <row r="294" spans="1:31" x14ac:dyDescent="0.25">
      <c r="A294" s="40"/>
      <c r="B294" s="88" t="str">
        <f>IF($X294="", "", IF(COUNTIF('Application Process'!$I$11:$I$3035, $X294)=0, 'Job Database'!$Y$8, IFERROR(INDEX('Application Process'!$AJ$11:$AJ$3035, MATCH($X294, 'Application Process'!$I$11:$I$3035, 0)), "")))</f>
        <v/>
      </c>
      <c r="C294" s="40"/>
      <c r="D294" s="207"/>
      <c r="E294" s="194"/>
      <c r="F294" s="194"/>
      <c r="G294" s="208"/>
      <c r="H294" s="194"/>
      <c r="I294" s="208"/>
      <c r="J294" s="194"/>
      <c r="K294" s="209"/>
      <c r="L294" s="194"/>
      <c r="M294" s="196"/>
      <c r="N294" s="194"/>
      <c r="O294" s="194"/>
      <c r="P294" s="208"/>
      <c r="Q294" s="194"/>
      <c r="R294" s="210"/>
      <c r="S294" s="211"/>
      <c r="T294" s="193"/>
      <c r="U294" s="40"/>
      <c r="W294" s="41" t="str">
        <f t="shared" si="17"/>
        <v/>
      </c>
      <c r="X294" s="58" t="str">
        <f t="shared" si="18"/>
        <v/>
      </c>
      <c r="Y294" s="58" t="str">
        <f t="shared" si="16"/>
        <v/>
      </c>
      <c r="AC294" s="41" t="str">
        <f t="shared" si="19"/>
        <v/>
      </c>
      <c r="AE294" s="41" t="str">
        <f>IF($H294="", "", IF(COUNTIF($AA$11:$AA$131, $H294)&gt;0, 'Application Process'!$AC$4, ""))</f>
        <v/>
      </c>
    </row>
    <row r="295" spans="1:31" x14ac:dyDescent="0.25">
      <c r="A295" s="40"/>
      <c r="B295" s="88" t="str">
        <f>IF($X295="", "", IF(COUNTIF('Application Process'!$I$11:$I$3035, $X295)=0, 'Job Database'!$Y$8, IFERROR(INDEX('Application Process'!$AJ$11:$AJ$3035, MATCH($X295, 'Application Process'!$I$11:$I$3035, 0)), "")))</f>
        <v/>
      </c>
      <c r="C295" s="40"/>
      <c r="D295" s="207"/>
      <c r="E295" s="194"/>
      <c r="F295" s="194"/>
      <c r="G295" s="208"/>
      <c r="H295" s="194"/>
      <c r="I295" s="208"/>
      <c r="J295" s="194"/>
      <c r="K295" s="209"/>
      <c r="L295" s="194"/>
      <c r="M295" s="196"/>
      <c r="N295" s="194"/>
      <c r="O295" s="194"/>
      <c r="P295" s="208"/>
      <c r="Q295" s="194"/>
      <c r="R295" s="210"/>
      <c r="S295" s="211"/>
      <c r="T295" s="193"/>
      <c r="U295" s="40"/>
      <c r="W295" s="41" t="str">
        <f t="shared" si="17"/>
        <v/>
      </c>
      <c r="X295" s="58" t="str">
        <f t="shared" si="18"/>
        <v/>
      </c>
      <c r="Y295" s="58" t="str">
        <f t="shared" si="16"/>
        <v/>
      </c>
      <c r="AC295" s="41" t="str">
        <f t="shared" si="19"/>
        <v/>
      </c>
      <c r="AE295" s="41" t="str">
        <f>IF($H295="", "", IF(COUNTIF($AA$11:$AA$131, $H295)&gt;0, 'Application Process'!$AC$4, ""))</f>
        <v/>
      </c>
    </row>
    <row r="296" spans="1:31" x14ac:dyDescent="0.25">
      <c r="A296" s="40"/>
      <c r="B296" s="88" t="str">
        <f>IF($X296="", "", IF(COUNTIF('Application Process'!$I$11:$I$3035, $X296)=0, 'Job Database'!$Y$8, IFERROR(INDEX('Application Process'!$AJ$11:$AJ$3035, MATCH($X296, 'Application Process'!$I$11:$I$3035, 0)), "")))</f>
        <v/>
      </c>
      <c r="C296" s="40"/>
      <c r="D296" s="207"/>
      <c r="E296" s="194"/>
      <c r="F296" s="194"/>
      <c r="G296" s="208"/>
      <c r="H296" s="194"/>
      <c r="I296" s="208"/>
      <c r="J296" s="194"/>
      <c r="K296" s="209"/>
      <c r="L296" s="194"/>
      <c r="M296" s="196"/>
      <c r="N296" s="194"/>
      <c r="O296" s="194"/>
      <c r="P296" s="208"/>
      <c r="Q296" s="194"/>
      <c r="R296" s="210"/>
      <c r="S296" s="211"/>
      <c r="T296" s="193"/>
      <c r="U296" s="40"/>
      <c r="W296" s="41" t="str">
        <f t="shared" si="17"/>
        <v/>
      </c>
      <c r="X296" s="58" t="str">
        <f t="shared" si="18"/>
        <v/>
      </c>
      <c r="Y296" s="58" t="str">
        <f t="shared" si="16"/>
        <v/>
      </c>
      <c r="AC296" s="41" t="str">
        <f t="shared" si="19"/>
        <v/>
      </c>
      <c r="AE296" s="41" t="str">
        <f>IF($H296="", "", IF(COUNTIF($AA$11:$AA$131, $H296)&gt;0, 'Application Process'!$AC$4, ""))</f>
        <v/>
      </c>
    </row>
    <row r="297" spans="1:31" x14ac:dyDescent="0.25">
      <c r="A297" s="40"/>
      <c r="B297" s="88" t="str">
        <f>IF($X297="", "", IF(COUNTIF('Application Process'!$I$11:$I$3035, $X297)=0, 'Job Database'!$Y$8, IFERROR(INDEX('Application Process'!$AJ$11:$AJ$3035, MATCH($X297, 'Application Process'!$I$11:$I$3035, 0)), "")))</f>
        <v/>
      </c>
      <c r="C297" s="40"/>
      <c r="D297" s="207"/>
      <c r="E297" s="194"/>
      <c r="F297" s="194"/>
      <c r="G297" s="208"/>
      <c r="H297" s="194"/>
      <c r="I297" s="208"/>
      <c r="J297" s="194"/>
      <c r="K297" s="209"/>
      <c r="L297" s="194"/>
      <c r="M297" s="196"/>
      <c r="N297" s="194"/>
      <c r="O297" s="194"/>
      <c r="P297" s="208"/>
      <c r="Q297" s="194"/>
      <c r="R297" s="210"/>
      <c r="S297" s="211"/>
      <c r="T297" s="193"/>
      <c r="U297" s="40"/>
      <c r="W297" s="41" t="str">
        <f t="shared" si="17"/>
        <v/>
      </c>
      <c r="X297" s="58" t="str">
        <f t="shared" si="18"/>
        <v/>
      </c>
      <c r="Y297" s="58" t="str">
        <f t="shared" si="16"/>
        <v/>
      </c>
      <c r="AC297" s="41" t="str">
        <f t="shared" si="19"/>
        <v/>
      </c>
      <c r="AE297" s="41" t="str">
        <f>IF($H297="", "", IF(COUNTIF($AA$11:$AA$131, $H297)&gt;0, 'Application Process'!$AC$4, ""))</f>
        <v/>
      </c>
    </row>
    <row r="298" spans="1:31" x14ac:dyDescent="0.25">
      <c r="A298" s="40"/>
      <c r="B298" s="88" t="str">
        <f>IF($X298="", "", IF(COUNTIF('Application Process'!$I$11:$I$3035, $X298)=0, 'Job Database'!$Y$8, IFERROR(INDEX('Application Process'!$AJ$11:$AJ$3035, MATCH($X298, 'Application Process'!$I$11:$I$3035, 0)), "")))</f>
        <v/>
      </c>
      <c r="C298" s="40"/>
      <c r="D298" s="207"/>
      <c r="E298" s="194"/>
      <c r="F298" s="194"/>
      <c r="G298" s="208"/>
      <c r="H298" s="194"/>
      <c r="I298" s="208"/>
      <c r="J298" s="194"/>
      <c r="K298" s="209"/>
      <c r="L298" s="194"/>
      <c r="M298" s="196"/>
      <c r="N298" s="194"/>
      <c r="O298" s="194"/>
      <c r="P298" s="208"/>
      <c r="Q298" s="194"/>
      <c r="R298" s="210"/>
      <c r="S298" s="211"/>
      <c r="T298" s="193"/>
      <c r="U298" s="40"/>
      <c r="W298" s="41" t="str">
        <f t="shared" si="17"/>
        <v/>
      </c>
      <c r="X298" s="58" t="str">
        <f t="shared" si="18"/>
        <v/>
      </c>
      <c r="Y298" s="58" t="str">
        <f t="shared" si="16"/>
        <v/>
      </c>
      <c r="AC298" s="41" t="str">
        <f t="shared" si="19"/>
        <v/>
      </c>
      <c r="AE298" s="41" t="str">
        <f>IF($H298="", "", IF(COUNTIF($AA$11:$AA$131, $H298)&gt;0, 'Application Process'!$AC$4, ""))</f>
        <v/>
      </c>
    </row>
    <row r="299" spans="1:31" x14ac:dyDescent="0.25">
      <c r="A299" s="40"/>
      <c r="B299" s="88" t="str">
        <f>IF($X299="", "", IF(COUNTIF('Application Process'!$I$11:$I$3035, $X299)=0, 'Job Database'!$Y$8, IFERROR(INDEX('Application Process'!$AJ$11:$AJ$3035, MATCH($X299, 'Application Process'!$I$11:$I$3035, 0)), "")))</f>
        <v/>
      </c>
      <c r="C299" s="40"/>
      <c r="D299" s="207"/>
      <c r="E299" s="194"/>
      <c r="F299" s="194"/>
      <c r="G299" s="208"/>
      <c r="H299" s="194"/>
      <c r="I299" s="208"/>
      <c r="J299" s="194"/>
      <c r="K299" s="209"/>
      <c r="L299" s="194"/>
      <c r="M299" s="196"/>
      <c r="N299" s="194"/>
      <c r="O299" s="194"/>
      <c r="P299" s="208"/>
      <c r="Q299" s="194"/>
      <c r="R299" s="210"/>
      <c r="S299" s="211"/>
      <c r="T299" s="193"/>
      <c r="U299" s="40"/>
      <c r="W299" s="41" t="str">
        <f t="shared" si="17"/>
        <v/>
      </c>
      <c r="X299" s="58" t="str">
        <f t="shared" si="18"/>
        <v/>
      </c>
      <c r="Y299" s="58" t="str">
        <f t="shared" si="16"/>
        <v/>
      </c>
      <c r="AC299" s="41" t="str">
        <f t="shared" si="19"/>
        <v/>
      </c>
      <c r="AE299" s="41" t="str">
        <f>IF($H299="", "", IF(COUNTIF($AA$11:$AA$131, $H299)&gt;0, 'Application Process'!$AC$4, ""))</f>
        <v/>
      </c>
    </row>
    <row r="300" spans="1:31" x14ac:dyDescent="0.25">
      <c r="A300" s="40"/>
      <c r="B300" s="88" t="str">
        <f>IF($X300="", "", IF(COUNTIF('Application Process'!$I$11:$I$3035, $X300)=0, 'Job Database'!$Y$8, IFERROR(INDEX('Application Process'!$AJ$11:$AJ$3035, MATCH($X300, 'Application Process'!$I$11:$I$3035, 0)), "")))</f>
        <v/>
      </c>
      <c r="C300" s="40"/>
      <c r="D300" s="207"/>
      <c r="E300" s="194"/>
      <c r="F300" s="194"/>
      <c r="G300" s="208"/>
      <c r="H300" s="194"/>
      <c r="I300" s="208"/>
      <c r="J300" s="194"/>
      <c r="K300" s="209"/>
      <c r="L300" s="194"/>
      <c r="M300" s="196"/>
      <c r="N300" s="194"/>
      <c r="O300" s="194"/>
      <c r="P300" s="208"/>
      <c r="Q300" s="194"/>
      <c r="R300" s="210"/>
      <c r="S300" s="211"/>
      <c r="T300" s="193"/>
      <c r="U300" s="40"/>
      <c r="W300" s="41" t="str">
        <f t="shared" si="17"/>
        <v/>
      </c>
      <c r="X300" s="58" t="str">
        <f t="shared" si="18"/>
        <v/>
      </c>
      <c r="Y300" s="58" t="str">
        <f t="shared" si="16"/>
        <v/>
      </c>
      <c r="AC300" s="41" t="str">
        <f t="shared" si="19"/>
        <v/>
      </c>
      <c r="AE300" s="41" t="str">
        <f>IF($H300="", "", IF(COUNTIF($AA$11:$AA$131, $H300)&gt;0, 'Application Process'!$AC$4, ""))</f>
        <v/>
      </c>
    </row>
    <row r="301" spans="1:31" x14ac:dyDescent="0.25">
      <c r="A301" s="40"/>
      <c r="B301" s="88" t="str">
        <f>IF($X301="", "", IF(COUNTIF('Application Process'!$I$11:$I$3035, $X301)=0, 'Job Database'!$Y$8, IFERROR(INDEX('Application Process'!$AJ$11:$AJ$3035, MATCH($X301, 'Application Process'!$I$11:$I$3035, 0)), "")))</f>
        <v/>
      </c>
      <c r="C301" s="40"/>
      <c r="D301" s="207"/>
      <c r="E301" s="194"/>
      <c r="F301" s="194"/>
      <c r="G301" s="208"/>
      <c r="H301" s="194"/>
      <c r="I301" s="208"/>
      <c r="J301" s="194"/>
      <c r="K301" s="209"/>
      <c r="L301" s="194"/>
      <c r="M301" s="196"/>
      <c r="N301" s="194"/>
      <c r="O301" s="194"/>
      <c r="P301" s="208"/>
      <c r="Q301" s="194"/>
      <c r="R301" s="210"/>
      <c r="S301" s="211"/>
      <c r="T301" s="193"/>
      <c r="U301" s="40"/>
      <c r="W301" s="41" t="str">
        <f t="shared" si="17"/>
        <v/>
      </c>
      <c r="X301" s="58" t="str">
        <f t="shared" si="18"/>
        <v/>
      </c>
      <c r="Y301" s="58" t="str">
        <f t="shared" si="16"/>
        <v/>
      </c>
      <c r="AC301" s="41" t="str">
        <f t="shared" si="19"/>
        <v/>
      </c>
      <c r="AE301" s="41" t="str">
        <f>IF($H301="", "", IF(COUNTIF($AA$11:$AA$131, $H301)&gt;0, 'Application Process'!$AC$4, ""))</f>
        <v/>
      </c>
    </row>
    <row r="302" spans="1:31" x14ac:dyDescent="0.25">
      <c r="A302" s="40"/>
      <c r="B302" s="88" t="str">
        <f>IF($X302="", "", IF(COUNTIF('Application Process'!$I$11:$I$3035, $X302)=0, 'Job Database'!$Y$8, IFERROR(INDEX('Application Process'!$AJ$11:$AJ$3035, MATCH($X302, 'Application Process'!$I$11:$I$3035, 0)), "")))</f>
        <v/>
      </c>
      <c r="C302" s="40"/>
      <c r="D302" s="207"/>
      <c r="E302" s="194"/>
      <c r="F302" s="194"/>
      <c r="G302" s="208"/>
      <c r="H302" s="194"/>
      <c r="I302" s="208"/>
      <c r="J302" s="194"/>
      <c r="K302" s="209"/>
      <c r="L302" s="194"/>
      <c r="M302" s="196"/>
      <c r="N302" s="194"/>
      <c r="O302" s="194"/>
      <c r="P302" s="208"/>
      <c r="Q302" s="194"/>
      <c r="R302" s="210"/>
      <c r="S302" s="211"/>
      <c r="T302" s="193"/>
      <c r="U302" s="40"/>
      <c r="W302" s="41" t="str">
        <f t="shared" si="17"/>
        <v/>
      </c>
      <c r="X302" s="58" t="str">
        <f t="shared" si="18"/>
        <v/>
      </c>
      <c r="Y302" s="58" t="str">
        <f t="shared" si="16"/>
        <v/>
      </c>
      <c r="AC302" s="41" t="str">
        <f t="shared" si="19"/>
        <v/>
      </c>
      <c r="AE302" s="41" t="str">
        <f>IF($H302="", "", IF(COUNTIF($AA$11:$AA$131, $H302)&gt;0, 'Application Process'!$AC$4, ""))</f>
        <v/>
      </c>
    </row>
    <row r="303" spans="1:31" x14ac:dyDescent="0.25">
      <c r="A303" s="40"/>
      <c r="B303" s="88" t="str">
        <f>IF($X303="", "", IF(COUNTIF('Application Process'!$I$11:$I$3035, $X303)=0, 'Job Database'!$Y$8, IFERROR(INDEX('Application Process'!$AJ$11:$AJ$3035, MATCH($X303, 'Application Process'!$I$11:$I$3035, 0)), "")))</f>
        <v/>
      </c>
      <c r="C303" s="40"/>
      <c r="D303" s="207"/>
      <c r="E303" s="194"/>
      <c r="F303" s="194"/>
      <c r="G303" s="208"/>
      <c r="H303" s="194"/>
      <c r="I303" s="208"/>
      <c r="J303" s="194"/>
      <c r="K303" s="209"/>
      <c r="L303" s="194"/>
      <c r="M303" s="196"/>
      <c r="N303" s="194"/>
      <c r="O303" s="194"/>
      <c r="P303" s="208"/>
      <c r="Q303" s="194"/>
      <c r="R303" s="210"/>
      <c r="S303" s="211"/>
      <c r="T303" s="193"/>
      <c r="U303" s="40"/>
      <c r="W303" s="41" t="str">
        <f t="shared" si="17"/>
        <v/>
      </c>
      <c r="X303" s="58" t="str">
        <f t="shared" si="18"/>
        <v/>
      </c>
      <c r="Y303" s="58" t="str">
        <f t="shared" si="16"/>
        <v/>
      </c>
      <c r="AC303" s="41" t="str">
        <f t="shared" si="19"/>
        <v/>
      </c>
      <c r="AE303" s="41" t="str">
        <f>IF($H303="", "", IF(COUNTIF($AA$11:$AA$131, $H303)&gt;0, 'Application Process'!$AC$4, ""))</f>
        <v/>
      </c>
    </row>
    <row r="304" spans="1:31" x14ac:dyDescent="0.25">
      <c r="A304" s="40"/>
      <c r="B304" s="88" t="str">
        <f>IF($X304="", "", IF(COUNTIF('Application Process'!$I$11:$I$3035, $X304)=0, 'Job Database'!$Y$8, IFERROR(INDEX('Application Process'!$AJ$11:$AJ$3035, MATCH($X304, 'Application Process'!$I$11:$I$3035, 0)), "")))</f>
        <v/>
      </c>
      <c r="C304" s="40"/>
      <c r="D304" s="207"/>
      <c r="E304" s="194"/>
      <c r="F304" s="194"/>
      <c r="G304" s="208"/>
      <c r="H304" s="194"/>
      <c r="I304" s="208"/>
      <c r="J304" s="194"/>
      <c r="K304" s="209"/>
      <c r="L304" s="194"/>
      <c r="M304" s="196"/>
      <c r="N304" s="194"/>
      <c r="O304" s="194"/>
      <c r="P304" s="208"/>
      <c r="Q304" s="194"/>
      <c r="R304" s="210"/>
      <c r="S304" s="211"/>
      <c r="T304" s="193"/>
      <c r="U304" s="40"/>
      <c r="W304" s="41" t="str">
        <f t="shared" si="17"/>
        <v/>
      </c>
      <c r="X304" s="58" t="str">
        <f t="shared" si="18"/>
        <v/>
      </c>
      <c r="Y304" s="58" t="str">
        <f t="shared" si="16"/>
        <v/>
      </c>
      <c r="AC304" s="41" t="str">
        <f t="shared" si="19"/>
        <v/>
      </c>
      <c r="AE304" s="41" t="str">
        <f>IF($H304="", "", IF(COUNTIF($AA$11:$AA$131, $H304)&gt;0, 'Application Process'!$AC$4, ""))</f>
        <v/>
      </c>
    </row>
    <row r="305" spans="1:31" x14ac:dyDescent="0.25">
      <c r="A305" s="40"/>
      <c r="B305" s="88" t="str">
        <f>IF($X305="", "", IF(COUNTIF('Application Process'!$I$11:$I$3035, $X305)=0, 'Job Database'!$Y$8, IFERROR(INDEX('Application Process'!$AJ$11:$AJ$3035, MATCH($X305, 'Application Process'!$I$11:$I$3035, 0)), "")))</f>
        <v/>
      </c>
      <c r="C305" s="40"/>
      <c r="D305" s="207"/>
      <c r="E305" s="194"/>
      <c r="F305" s="194"/>
      <c r="G305" s="208"/>
      <c r="H305" s="194"/>
      <c r="I305" s="208"/>
      <c r="J305" s="194"/>
      <c r="K305" s="209"/>
      <c r="L305" s="194"/>
      <c r="M305" s="196"/>
      <c r="N305" s="194"/>
      <c r="O305" s="194"/>
      <c r="P305" s="208"/>
      <c r="Q305" s="194"/>
      <c r="R305" s="210"/>
      <c r="S305" s="211"/>
      <c r="T305" s="193"/>
      <c r="U305" s="40"/>
      <c r="W305" s="41" t="str">
        <f t="shared" si="17"/>
        <v/>
      </c>
      <c r="X305" s="58" t="str">
        <f t="shared" si="18"/>
        <v/>
      </c>
      <c r="Y305" s="58" t="str">
        <f t="shared" si="16"/>
        <v/>
      </c>
      <c r="AC305" s="41" t="str">
        <f t="shared" si="19"/>
        <v/>
      </c>
      <c r="AE305" s="41" t="str">
        <f>IF($H305="", "", IF(COUNTIF($AA$11:$AA$131, $H305)&gt;0, 'Application Process'!$AC$4, ""))</f>
        <v/>
      </c>
    </row>
    <row r="306" spans="1:31" x14ac:dyDescent="0.25">
      <c r="A306" s="40"/>
      <c r="B306" s="88" t="str">
        <f>IF($X306="", "", IF(COUNTIF('Application Process'!$I$11:$I$3035, $X306)=0, 'Job Database'!$Y$8, IFERROR(INDEX('Application Process'!$AJ$11:$AJ$3035, MATCH($X306, 'Application Process'!$I$11:$I$3035, 0)), "")))</f>
        <v/>
      </c>
      <c r="C306" s="40"/>
      <c r="D306" s="207"/>
      <c r="E306" s="194"/>
      <c r="F306" s="194"/>
      <c r="G306" s="208"/>
      <c r="H306" s="194"/>
      <c r="I306" s="208"/>
      <c r="J306" s="194"/>
      <c r="K306" s="209"/>
      <c r="L306" s="194"/>
      <c r="M306" s="196"/>
      <c r="N306" s="194"/>
      <c r="O306" s="194"/>
      <c r="P306" s="208"/>
      <c r="Q306" s="194"/>
      <c r="R306" s="210"/>
      <c r="S306" s="211"/>
      <c r="T306" s="193"/>
      <c r="U306" s="40"/>
      <c r="W306" s="41" t="str">
        <f t="shared" si="17"/>
        <v/>
      </c>
      <c r="X306" s="58" t="str">
        <f t="shared" si="18"/>
        <v/>
      </c>
      <c r="Y306" s="58" t="str">
        <f t="shared" si="16"/>
        <v/>
      </c>
      <c r="AC306" s="41" t="str">
        <f t="shared" si="19"/>
        <v/>
      </c>
      <c r="AE306" s="41" t="str">
        <f>IF($H306="", "", IF(COUNTIF($AA$11:$AA$131, $H306)&gt;0, 'Application Process'!$AC$4, ""))</f>
        <v/>
      </c>
    </row>
    <row r="307" spans="1:31" x14ac:dyDescent="0.25">
      <c r="A307" s="40"/>
      <c r="B307" s="88" t="str">
        <f>IF($X307="", "", IF(COUNTIF('Application Process'!$I$11:$I$3035, $X307)=0, 'Job Database'!$Y$8, IFERROR(INDEX('Application Process'!$AJ$11:$AJ$3035, MATCH($X307, 'Application Process'!$I$11:$I$3035, 0)), "")))</f>
        <v/>
      </c>
      <c r="C307" s="40"/>
      <c r="D307" s="207"/>
      <c r="E307" s="194"/>
      <c r="F307" s="194"/>
      <c r="G307" s="208"/>
      <c r="H307" s="194"/>
      <c r="I307" s="208"/>
      <c r="J307" s="194"/>
      <c r="K307" s="209"/>
      <c r="L307" s="194"/>
      <c r="M307" s="196"/>
      <c r="N307" s="194"/>
      <c r="O307" s="194"/>
      <c r="P307" s="208"/>
      <c r="Q307" s="194"/>
      <c r="R307" s="210"/>
      <c r="S307" s="211"/>
      <c r="T307" s="193"/>
      <c r="U307" s="40"/>
      <c r="W307" s="41" t="str">
        <f t="shared" si="17"/>
        <v/>
      </c>
      <c r="X307" s="58" t="str">
        <f t="shared" si="18"/>
        <v/>
      </c>
      <c r="Y307" s="58" t="str">
        <f t="shared" si="16"/>
        <v/>
      </c>
      <c r="AC307" s="41" t="str">
        <f t="shared" si="19"/>
        <v/>
      </c>
      <c r="AE307" s="41" t="str">
        <f>IF($H307="", "", IF(COUNTIF($AA$11:$AA$131, $H307)&gt;0, 'Application Process'!$AC$4, ""))</f>
        <v/>
      </c>
    </row>
    <row r="308" spans="1:31" x14ac:dyDescent="0.25">
      <c r="A308" s="40"/>
      <c r="B308" s="88" t="str">
        <f>IF($X308="", "", IF(COUNTIF('Application Process'!$I$11:$I$3035, $X308)=0, 'Job Database'!$Y$8, IFERROR(INDEX('Application Process'!$AJ$11:$AJ$3035, MATCH($X308, 'Application Process'!$I$11:$I$3035, 0)), "")))</f>
        <v/>
      </c>
      <c r="C308" s="40"/>
      <c r="D308" s="207"/>
      <c r="E308" s="194"/>
      <c r="F308" s="194"/>
      <c r="G308" s="208"/>
      <c r="H308" s="194"/>
      <c r="I308" s="208"/>
      <c r="J308" s="194"/>
      <c r="K308" s="209"/>
      <c r="L308" s="194"/>
      <c r="M308" s="196"/>
      <c r="N308" s="194"/>
      <c r="O308" s="194"/>
      <c r="P308" s="208"/>
      <c r="Q308" s="194"/>
      <c r="R308" s="210"/>
      <c r="S308" s="211"/>
      <c r="T308" s="193"/>
      <c r="U308" s="40"/>
      <c r="W308" s="41" t="str">
        <f t="shared" si="17"/>
        <v/>
      </c>
      <c r="X308" s="58" t="str">
        <f t="shared" si="18"/>
        <v/>
      </c>
      <c r="Y308" s="58" t="str">
        <f t="shared" si="16"/>
        <v/>
      </c>
      <c r="AC308" s="41" t="str">
        <f t="shared" si="19"/>
        <v/>
      </c>
      <c r="AE308" s="41" t="str">
        <f>IF($H308="", "", IF(COUNTIF($AA$11:$AA$131, $H308)&gt;0, 'Application Process'!$AC$4, ""))</f>
        <v/>
      </c>
    </row>
    <row r="309" spans="1:31" x14ac:dyDescent="0.25">
      <c r="A309" s="40"/>
      <c r="B309" s="88" t="str">
        <f>IF($X309="", "", IF(COUNTIF('Application Process'!$I$11:$I$3035, $X309)=0, 'Job Database'!$Y$8, IFERROR(INDEX('Application Process'!$AJ$11:$AJ$3035, MATCH($X309, 'Application Process'!$I$11:$I$3035, 0)), "")))</f>
        <v/>
      </c>
      <c r="C309" s="40"/>
      <c r="D309" s="207"/>
      <c r="E309" s="194"/>
      <c r="F309" s="194"/>
      <c r="G309" s="208"/>
      <c r="H309" s="194"/>
      <c r="I309" s="208"/>
      <c r="J309" s="194"/>
      <c r="K309" s="209"/>
      <c r="L309" s="194"/>
      <c r="M309" s="196"/>
      <c r="N309" s="194"/>
      <c r="O309" s="194"/>
      <c r="P309" s="208"/>
      <c r="Q309" s="194"/>
      <c r="R309" s="210"/>
      <c r="S309" s="211"/>
      <c r="T309" s="193"/>
      <c r="U309" s="40"/>
      <c r="W309" s="41" t="str">
        <f t="shared" si="17"/>
        <v/>
      </c>
      <c r="X309" s="58" t="str">
        <f t="shared" si="18"/>
        <v/>
      </c>
      <c r="Y309" s="58" t="str">
        <f t="shared" si="16"/>
        <v/>
      </c>
      <c r="AC309" s="41" t="str">
        <f t="shared" si="19"/>
        <v/>
      </c>
      <c r="AE309" s="41" t="str">
        <f>IF($H309="", "", IF(COUNTIF($AA$11:$AA$131, $H309)&gt;0, 'Application Process'!$AC$4, ""))</f>
        <v/>
      </c>
    </row>
    <row r="310" spans="1:31" x14ac:dyDescent="0.25">
      <c r="A310" s="40"/>
      <c r="B310" s="88" t="str">
        <f>IF($X310="", "", IF(COUNTIF('Application Process'!$I$11:$I$3035, $X310)=0, 'Job Database'!$Y$8, IFERROR(INDEX('Application Process'!$AJ$11:$AJ$3035, MATCH($X310, 'Application Process'!$I$11:$I$3035, 0)), "")))</f>
        <v/>
      </c>
      <c r="C310" s="40"/>
      <c r="D310" s="207"/>
      <c r="E310" s="194"/>
      <c r="F310" s="194"/>
      <c r="G310" s="208"/>
      <c r="H310" s="194"/>
      <c r="I310" s="208"/>
      <c r="J310" s="194"/>
      <c r="K310" s="209"/>
      <c r="L310" s="194"/>
      <c r="M310" s="196"/>
      <c r="N310" s="194"/>
      <c r="O310" s="194"/>
      <c r="P310" s="208"/>
      <c r="Q310" s="194"/>
      <c r="R310" s="210"/>
      <c r="S310" s="211"/>
      <c r="T310" s="193"/>
      <c r="U310" s="40"/>
      <c r="W310" s="41" t="str">
        <f t="shared" si="17"/>
        <v/>
      </c>
      <c r="X310" s="58" t="str">
        <f t="shared" si="18"/>
        <v/>
      </c>
      <c r="Y310" s="58" t="str">
        <f t="shared" si="16"/>
        <v/>
      </c>
      <c r="AC310" s="41" t="str">
        <f t="shared" si="19"/>
        <v/>
      </c>
      <c r="AE310" s="41" t="str">
        <f>IF($H310="", "", IF(COUNTIF($AA$11:$AA$131, $H310)&gt;0, 'Application Process'!$AC$4, ""))</f>
        <v/>
      </c>
    </row>
    <row r="311" spans="1:31" x14ac:dyDescent="0.25">
      <c r="A311" s="40"/>
      <c r="B311" s="88" t="str">
        <f>IF($X311="", "", IF(COUNTIF('Application Process'!$I$11:$I$3035, $X311)=0, 'Job Database'!$Y$8, IFERROR(INDEX('Application Process'!$AJ$11:$AJ$3035, MATCH($X311, 'Application Process'!$I$11:$I$3035, 0)), "")))</f>
        <v/>
      </c>
      <c r="C311" s="40"/>
      <c r="D311" s="207"/>
      <c r="E311" s="194"/>
      <c r="F311" s="194"/>
      <c r="G311" s="208"/>
      <c r="H311" s="194"/>
      <c r="I311" s="208"/>
      <c r="J311" s="194"/>
      <c r="K311" s="209"/>
      <c r="L311" s="194"/>
      <c r="M311" s="196"/>
      <c r="N311" s="194"/>
      <c r="O311" s="194"/>
      <c r="P311" s="208"/>
      <c r="Q311" s="194"/>
      <c r="R311" s="210"/>
      <c r="S311" s="211"/>
      <c r="T311" s="193"/>
      <c r="U311" s="40"/>
      <c r="W311" s="41" t="str">
        <f t="shared" si="17"/>
        <v/>
      </c>
      <c r="X311" s="58" t="str">
        <f t="shared" si="18"/>
        <v/>
      </c>
      <c r="Y311" s="58" t="str">
        <f t="shared" si="16"/>
        <v/>
      </c>
      <c r="AC311" s="41" t="str">
        <f t="shared" si="19"/>
        <v/>
      </c>
      <c r="AE311" s="41" t="str">
        <f>IF($H311="", "", IF(COUNTIF($AA$11:$AA$131, $H311)&gt;0, 'Application Process'!$AC$4, ""))</f>
        <v/>
      </c>
    </row>
    <row r="312" spans="1:31" x14ac:dyDescent="0.25">
      <c r="A312" s="40"/>
      <c r="B312" s="88" t="str">
        <f>IF($X312="", "", IF(COUNTIF('Application Process'!$I$11:$I$3035, $X312)=0, 'Job Database'!$Y$8, IFERROR(INDEX('Application Process'!$AJ$11:$AJ$3035, MATCH($X312, 'Application Process'!$I$11:$I$3035, 0)), "")))</f>
        <v/>
      </c>
      <c r="C312" s="40"/>
      <c r="D312" s="207"/>
      <c r="E312" s="194"/>
      <c r="F312" s="194"/>
      <c r="G312" s="208"/>
      <c r="H312" s="194"/>
      <c r="I312" s="208"/>
      <c r="J312" s="194"/>
      <c r="K312" s="209"/>
      <c r="L312" s="194"/>
      <c r="M312" s="196"/>
      <c r="N312" s="194"/>
      <c r="O312" s="194"/>
      <c r="P312" s="208"/>
      <c r="Q312" s="194"/>
      <c r="R312" s="210"/>
      <c r="S312" s="211"/>
      <c r="T312" s="193"/>
      <c r="U312" s="40"/>
      <c r="W312" s="41" t="str">
        <f t="shared" si="17"/>
        <v/>
      </c>
      <c r="X312" s="58" t="str">
        <f t="shared" si="18"/>
        <v/>
      </c>
      <c r="Y312" s="58" t="str">
        <f t="shared" si="16"/>
        <v/>
      </c>
      <c r="AC312" s="41" t="str">
        <f t="shared" si="19"/>
        <v/>
      </c>
      <c r="AE312" s="41" t="str">
        <f>IF($H312="", "", IF(COUNTIF($AA$11:$AA$131, $H312)&gt;0, 'Application Process'!$AC$4, ""))</f>
        <v/>
      </c>
    </row>
    <row r="313" spans="1:31" x14ac:dyDescent="0.25">
      <c r="A313" s="40"/>
      <c r="B313" s="88" t="str">
        <f>IF($X313="", "", IF(COUNTIF('Application Process'!$I$11:$I$3035, $X313)=0, 'Job Database'!$Y$8, IFERROR(INDEX('Application Process'!$AJ$11:$AJ$3035, MATCH($X313, 'Application Process'!$I$11:$I$3035, 0)), "")))</f>
        <v/>
      </c>
      <c r="C313" s="40"/>
      <c r="D313" s="207"/>
      <c r="E313" s="194"/>
      <c r="F313" s="194"/>
      <c r="G313" s="208"/>
      <c r="H313" s="194"/>
      <c r="I313" s="208"/>
      <c r="J313" s="194"/>
      <c r="K313" s="209"/>
      <c r="L313" s="194"/>
      <c r="M313" s="196"/>
      <c r="N313" s="194"/>
      <c r="O313" s="194"/>
      <c r="P313" s="208"/>
      <c r="Q313" s="194"/>
      <c r="R313" s="210"/>
      <c r="S313" s="211"/>
      <c r="T313" s="193"/>
      <c r="U313" s="40"/>
      <c r="W313" s="41" t="str">
        <f t="shared" si="17"/>
        <v/>
      </c>
      <c r="X313" s="58" t="str">
        <f t="shared" si="18"/>
        <v/>
      </c>
      <c r="Y313" s="58" t="str">
        <f t="shared" si="16"/>
        <v/>
      </c>
      <c r="AC313" s="41" t="str">
        <f t="shared" si="19"/>
        <v/>
      </c>
      <c r="AE313" s="41" t="str">
        <f>IF($H313="", "", IF(COUNTIF($AA$11:$AA$131, $H313)&gt;0, 'Application Process'!$AC$4, ""))</f>
        <v/>
      </c>
    </row>
    <row r="314" spans="1:31" x14ac:dyDescent="0.25">
      <c r="A314" s="40"/>
      <c r="B314" s="88" t="str">
        <f>IF($X314="", "", IF(COUNTIF('Application Process'!$I$11:$I$3035, $X314)=0, 'Job Database'!$Y$8, IFERROR(INDEX('Application Process'!$AJ$11:$AJ$3035, MATCH($X314, 'Application Process'!$I$11:$I$3035, 0)), "")))</f>
        <v/>
      </c>
      <c r="C314" s="40"/>
      <c r="D314" s="207"/>
      <c r="E314" s="194"/>
      <c r="F314" s="194"/>
      <c r="G314" s="208"/>
      <c r="H314" s="194"/>
      <c r="I314" s="208"/>
      <c r="J314" s="194"/>
      <c r="K314" s="209"/>
      <c r="L314" s="194"/>
      <c r="M314" s="196"/>
      <c r="N314" s="194"/>
      <c r="O314" s="194"/>
      <c r="P314" s="208"/>
      <c r="Q314" s="194"/>
      <c r="R314" s="210"/>
      <c r="S314" s="211"/>
      <c r="T314" s="193"/>
      <c r="U314" s="40"/>
      <c r="W314" s="41" t="str">
        <f t="shared" si="17"/>
        <v/>
      </c>
      <c r="X314" s="58" t="str">
        <f t="shared" si="18"/>
        <v/>
      </c>
      <c r="Y314" s="58" t="str">
        <f t="shared" si="16"/>
        <v/>
      </c>
      <c r="AC314" s="41" t="str">
        <f t="shared" si="19"/>
        <v/>
      </c>
      <c r="AE314" s="41" t="str">
        <f>IF($H314="", "", IF(COUNTIF($AA$11:$AA$131, $H314)&gt;0, 'Application Process'!$AC$4, ""))</f>
        <v/>
      </c>
    </row>
    <row r="315" spans="1:31" x14ac:dyDescent="0.25">
      <c r="A315" s="40"/>
      <c r="B315" s="88" t="str">
        <f>IF($X315="", "", IF(COUNTIF('Application Process'!$I$11:$I$3035, $X315)=0, 'Job Database'!$Y$8, IFERROR(INDEX('Application Process'!$AJ$11:$AJ$3035, MATCH($X315, 'Application Process'!$I$11:$I$3035, 0)), "")))</f>
        <v/>
      </c>
      <c r="C315" s="40"/>
      <c r="D315" s="207"/>
      <c r="E315" s="194"/>
      <c r="F315" s="194"/>
      <c r="G315" s="208"/>
      <c r="H315" s="194"/>
      <c r="I315" s="208"/>
      <c r="J315" s="194"/>
      <c r="K315" s="209"/>
      <c r="L315" s="194"/>
      <c r="M315" s="196"/>
      <c r="N315" s="194"/>
      <c r="O315" s="194"/>
      <c r="P315" s="208"/>
      <c r="Q315" s="194"/>
      <c r="R315" s="210"/>
      <c r="S315" s="211"/>
      <c r="T315" s="193"/>
      <c r="U315" s="40"/>
      <c r="W315" s="41" t="str">
        <f t="shared" si="17"/>
        <v/>
      </c>
      <c r="X315" s="58" t="str">
        <f t="shared" si="18"/>
        <v/>
      </c>
      <c r="Y315" s="58" t="str">
        <f t="shared" si="16"/>
        <v/>
      </c>
      <c r="AC315" s="41" t="str">
        <f t="shared" si="19"/>
        <v/>
      </c>
      <c r="AE315" s="41" t="str">
        <f>IF($H315="", "", IF(COUNTIF($AA$11:$AA$131, $H315)&gt;0, 'Application Process'!$AC$4, ""))</f>
        <v/>
      </c>
    </row>
    <row r="316" spans="1:31" x14ac:dyDescent="0.25">
      <c r="A316" s="40"/>
      <c r="B316" s="88" t="str">
        <f>IF($X316="", "", IF(COUNTIF('Application Process'!$I$11:$I$3035, $X316)=0, 'Job Database'!$Y$8, IFERROR(INDEX('Application Process'!$AJ$11:$AJ$3035, MATCH($X316, 'Application Process'!$I$11:$I$3035, 0)), "")))</f>
        <v/>
      </c>
      <c r="C316" s="40"/>
      <c r="D316" s="207"/>
      <c r="E316" s="194"/>
      <c r="F316" s="194"/>
      <c r="G316" s="208"/>
      <c r="H316" s="194"/>
      <c r="I316" s="208"/>
      <c r="J316" s="194"/>
      <c r="K316" s="209"/>
      <c r="L316" s="194"/>
      <c r="M316" s="196"/>
      <c r="N316" s="194"/>
      <c r="O316" s="194"/>
      <c r="P316" s="208"/>
      <c r="Q316" s="194"/>
      <c r="R316" s="210"/>
      <c r="S316" s="211"/>
      <c r="T316" s="193"/>
      <c r="U316" s="40"/>
      <c r="W316" s="41" t="str">
        <f t="shared" si="17"/>
        <v/>
      </c>
      <c r="X316" s="58" t="str">
        <f t="shared" si="18"/>
        <v/>
      </c>
      <c r="Y316" s="58" t="str">
        <f t="shared" si="16"/>
        <v/>
      </c>
      <c r="AC316" s="41" t="str">
        <f t="shared" si="19"/>
        <v/>
      </c>
      <c r="AE316" s="41" t="str">
        <f>IF($H316="", "", IF(COUNTIF($AA$11:$AA$131, $H316)&gt;0, 'Application Process'!$AC$4, ""))</f>
        <v/>
      </c>
    </row>
    <row r="317" spans="1:31" x14ac:dyDescent="0.25">
      <c r="A317" s="40"/>
      <c r="B317" s="88" t="str">
        <f>IF($X317="", "", IF(COUNTIF('Application Process'!$I$11:$I$3035, $X317)=0, 'Job Database'!$Y$8, IFERROR(INDEX('Application Process'!$AJ$11:$AJ$3035, MATCH($X317, 'Application Process'!$I$11:$I$3035, 0)), "")))</f>
        <v/>
      </c>
      <c r="C317" s="40"/>
      <c r="D317" s="207"/>
      <c r="E317" s="194"/>
      <c r="F317" s="194"/>
      <c r="G317" s="208"/>
      <c r="H317" s="194"/>
      <c r="I317" s="208"/>
      <c r="J317" s="194"/>
      <c r="K317" s="209"/>
      <c r="L317" s="194"/>
      <c r="M317" s="196"/>
      <c r="N317" s="194"/>
      <c r="O317" s="194"/>
      <c r="P317" s="208"/>
      <c r="Q317" s="194"/>
      <c r="R317" s="210"/>
      <c r="S317" s="211"/>
      <c r="T317" s="193"/>
      <c r="U317" s="40"/>
      <c r="W317" s="41" t="str">
        <f t="shared" si="17"/>
        <v/>
      </c>
      <c r="X317" s="58" t="str">
        <f t="shared" si="18"/>
        <v/>
      </c>
      <c r="Y317" s="58" t="str">
        <f t="shared" si="16"/>
        <v/>
      </c>
      <c r="AC317" s="41" t="str">
        <f t="shared" si="19"/>
        <v/>
      </c>
      <c r="AE317" s="41" t="str">
        <f>IF($H317="", "", IF(COUNTIF($AA$11:$AA$131, $H317)&gt;0, 'Application Process'!$AC$4, ""))</f>
        <v/>
      </c>
    </row>
    <row r="318" spans="1:31" x14ac:dyDescent="0.25">
      <c r="A318" s="40"/>
      <c r="B318" s="88" t="str">
        <f>IF($X318="", "", IF(COUNTIF('Application Process'!$I$11:$I$3035, $X318)=0, 'Job Database'!$Y$8, IFERROR(INDEX('Application Process'!$AJ$11:$AJ$3035, MATCH($X318, 'Application Process'!$I$11:$I$3035, 0)), "")))</f>
        <v/>
      </c>
      <c r="C318" s="40"/>
      <c r="D318" s="207"/>
      <c r="E318" s="194"/>
      <c r="F318" s="194"/>
      <c r="G318" s="208"/>
      <c r="H318" s="194"/>
      <c r="I318" s="208"/>
      <c r="J318" s="194"/>
      <c r="K318" s="209"/>
      <c r="L318" s="194"/>
      <c r="M318" s="196"/>
      <c r="N318" s="194"/>
      <c r="O318" s="194"/>
      <c r="P318" s="208"/>
      <c r="Q318" s="194"/>
      <c r="R318" s="210"/>
      <c r="S318" s="211"/>
      <c r="T318" s="193"/>
      <c r="U318" s="40"/>
      <c r="W318" s="41" t="str">
        <f t="shared" si="17"/>
        <v/>
      </c>
      <c r="X318" s="58" t="str">
        <f t="shared" si="18"/>
        <v/>
      </c>
      <c r="Y318" s="58" t="str">
        <f t="shared" si="16"/>
        <v/>
      </c>
      <c r="AC318" s="41" t="str">
        <f t="shared" si="19"/>
        <v/>
      </c>
      <c r="AE318" s="41" t="str">
        <f>IF($H318="", "", IF(COUNTIF($AA$11:$AA$131, $H318)&gt;0, 'Application Process'!$AC$4, ""))</f>
        <v/>
      </c>
    </row>
    <row r="319" spans="1:31" x14ac:dyDescent="0.25">
      <c r="A319" s="40"/>
      <c r="B319" s="88" t="str">
        <f>IF($X319="", "", IF(COUNTIF('Application Process'!$I$11:$I$3035, $X319)=0, 'Job Database'!$Y$8, IFERROR(INDEX('Application Process'!$AJ$11:$AJ$3035, MATCH($X319, 'Application Process'!$I$11:$I$3035, 0)), "")))</f>
        <v/>
      </c>
      <c r="C319" s="40"/>
      <c r="D319" s="207"/>
      <c r="E319" s="194"/>
      <c r="F319" s="194"/>
      <c r="G319" s="208"/>
      <c r="H319" s="194"/>
      <c r="I319" s="208"/>
      <c r="J319" s="194"/>
      <c r="K319" s="209"/>
      <c r="L319" s="194"/>
      <c r="M319" s="196"/>
      <c r="N319" s="194"/>
      <c r="O319" s="194"/>
      <c r="P319" s="208"/>
      <c r="Q319" s="194"/>
      <c r="R319" s="210"/>
      <c r="S319" s="211"/>
      <c r="T319" s="193"/>
      <c r="U319" s="40"/>
      <c r="W319" s="41" t="str">
        <f t="shared" si="17"/>
        <v/>
      </c>
      <c r="X319" s="58" t="str">
        <f t="shared" si="18"/>
        <v/>
      </c>
      <c r="Y319" s="58" t="str">
        <f t="shared" si="16"/>
        <v/>
      </c>
      <c r="AC319" s="41" t="str">
        <f t="shared" si="19"/>
        <v/>
      </c>
      <c r="AE319" s="41" t="str">
        <f>IF($H319="", "", IF(COUNTIF($AA$11:$AA$131, $H319)&gt;0, 'Application Process'!$AC$4, ""))</f>
        <v/>
      </c>
    </row>
    <row r="320" spans="1:31" x14ac:dyDescent="0.25">
      <c r="A320" s="40"/>
      <c r="B320" s="88" t="str">
        <f>IF($X320="", "", IF(COUNTIF('Application Process'!$I$11:$I$3035, $X320)=0, 'Job Database'!$Y$8, IFERROR(INDEX('Application Process'!$AJ$11:$AJ$3035, MATCH($X320, 'Application Process'!$I$11:$I$3035, 0)), "")))</f>
        <v/>
      </c>
      <c r="C320" s="40"/>
      <c r="D320" s="207"/>
      <c r="E320" s="194"/>
      <c r="F320" s="194"/>
      <c r="G320" s="208"/>
      <c r="H320" s="194"/>
      <c r="I320" s="208"/>
      <c r="J320" s="194"/>
      <c r="K320" s="209"/>
      <c r="L320" s="194"/>
      <c r="M320" s="196"/>
      <c r="N320" s="194"/>
      <c r="O320" s="194"/>
      <c r="P320" s="208"/>
      <c r="Q320" s="194"/>
      <c r="R320" s="210"/>
      <c r="S320" s="211"/>
      <c r="T320" s="193"/>
      <c r="U320" s="40"/>
      <c r="W320" s="41" t="str">
        <f t="shared" si="17"/>
        <v/>
      </c>
      <c r="X320" s="58" t="str">
        <f t="shared" si="18"/>
        <v/>
      </c>
      <c r="Y320" s="58" t="str">
        <f t="shared" si="16"/>
        <v/>
      </c>
      <c r="AC320" s="41" t="str">
        <f t="shared" si="19"/>
        <v/>
      </c>
      <c r="AE320" s="41" t="str">
        <f>IF($H320="", "", IF(COUNTIF($AA$11:$AA$131, $H320)&gt;0, 'Application Process'!$AC$4, ""))</f>
        <v/>
      </c>
    </row>
    <row r="321" spans="1:31" x14ac:dyDescent="0.25">
      <c r="A321" s="40"/>
      <c r="B321" s="88" t="str">
        <f>IF($X321="", "", IF(COUNTIF('Application Process'!$I$11:$I$3035, $X321)=0, 'Job Database'!$Y$8, IFERROR(INDEX('Application Process'!$AJ$11:$AJ$3035, MATCH($X321, 'Application Process'!$I$11:$I$3035, 0)), "")))</f>
        <v/>
      </c>
      <c r="C321" s="40"/>
      <c r="D321" s="207"/>
      <c r="E321" s="194"/>
      <c r="F321" s="194"/>
      <c r="G321" s="208"/>
      <c r="H321" s="194"/>
      <c r="I321" s="208"/>
      <c r="J321" s="194"/>
      <c r="K321" s="209"/>
      <c r="L321" s="194"/>
      <c r="M321" s="196"/>
      <c r="N321" s="194"/>
      <c r="O321" s="194"/>
      <c r="P321" s="208"/>
      <c r="Q321" s="194"/>
      <c r="R321" s="210"/>
      <c r="S321" s="211"/>
      <c r="T321" s="193"/>
      <c r="U321" s="40"/>
      <c r="W321" s="41" t="str">
        <f t="shared" si="17"/>
        <v/>
      </c>
      <c r="X321" s="58" t="str">
        <f t="shared" si="18"/>
        <v/>
      </c>
      <c r="Y321" s="58" t="str">
        <f t="shared" si="16"/>
        <v/>
      </c>
      <c r="AC321" s="41" t="str">
        <f t="shared" si="19"/>
        <v/>
      </c>
      <c r="AE321" s="41" t="str">
        <f>IF($H321="", "", IF(COUNTIF($AA$11:$AA$131, $H321)&gt;0, 'Application Process'!$AC$4, ""))</f>
        <v/>
      </c>
    </row>
    <row r="322" spans="1:31" x14ac:dyDescent="0.25">
      <c r="A322" s="40"/>
      <c r="B322" s="88" t="str">
        <f>IF($X322="", "", IF(COUNTIF('Application Process'!$I$11:$I$3035, $X322)=0, 'Job Database'!$Y$8, IFERROR(INDEX('Application Process'!$AJ$11:$AJ$3035, MATCH($X322, 'Application Process'!$I$11:$I$3035, 0)), "")))</f>
        <v/>
      </c>
      <c r="C322" s="40"/>
      <c r="D322" s="207"/>
      <c r="E322" s="194"/>
      <c r="F322" s="194"/>
      <c r="G322" s="208"/>
      <c r="H322" s="194"/>
      <c r="I322" s="208"/>
      <c r="J322" s="194"/>
      <c r="K322" s="209"/>
      <c r="L322" s="194"/>
      <c r="M322" s="196"/>
      <c r="N322" s="194"/>
      <c r="O322" s="194"/>
      <c r="P322" s="208"/>
      <c r="Q322" s="194"/>
      <c r="R322" s="210"/>
      <c r="S322" s="211"/>
      <c r="T322" s="193"/>
      <c r="U322" s="40"/>
      <c r="W322" s="41" t="str">
        <f t="shared" si="17"/>
        <v/>
      </c>
      <c r="X322" s="58" t="str">
        <f t="shared" si="18"/>
        <v/>
      </c>
      <c r="Y322" s="58" t="str">
        <f t="shared" si="16"/>
        <v/>
      </c>
      <c r="AC322" s="41" t="str">
        <f t="shared" si="19"/>
        <v/>
      </c>
      <c r="AE322" s="41" t="str">
        <f>IF($H322="", "", IF(COUNTIF($AA$11:$AA$131, $H322)&gt;0, 'Application Process'!$AC$4, ""))</f>
        <v/>
      </c>
    </row>
    <row r="323" spans="1:31" x14ac:dyDescent="0.25">
      <c r="A323" s="40"/>
      <c r="B323" s="88" t="str">
        <f>IF($X323="", "", IF(COUNTIF('Application Process'!$I$11:$I$3035, $X323)=0, 'Job Database'!$Y$8, IFERROR(INDEX('Application Process'!$AJ$11:$AJ$3035, MATCH($X323, 'Application Process'!$I$11:$I$3035, 0)), "")))</f>
        <v/>
      </c>
      <c r="C323" s="40"/>
      <c r="D323" s="207"/>
      <c r="E323" s="194"/>
      <c r="F323" s="194"/>
      <c r="G323" s="208"/>
      <c r="H323" s="194"/>
      <c r="I323" s="208"/>
      <c r="J323" s="194"/>
      <c r="K323" s="209"/>
      <c r="L323" s="194"/>
      <c r="M323" s="196"/>
      <c r="N323" s="194"/>
      <c r="O323" s="194"/>
      <c r="P323" s="208"/>
      <c r="Q323" s="194"/>
      <c r="R323" s="210"/>
      <c r="S323" s="211"/>
      <c r="T323" s="193"/>
      <c r="U323" s="40"/>
      <c r="W323" s="41" t="str">
        <f t="shared" si="17"/>
        <v/>
      </c>
      <c r="X323" s="58" t="str">
        <f t="shared" si="18"/>
        <v/>
      </c>
      <c r="Y323" s="58" t="str">
        <f t="shared" si="16"/>
        <v/>
      </c>
      <c r="AC323" s="41" t="str">
        <f t="shared" si="19"/>
        <v/>
      </c>
      <c r="AE323" s="41" t="str">
        <f>IF($H323="", "", IF(COUNTIF($AA$11:$AA$131, $H323)&gt;0, 'Application Process'!$AC$4, ""))</f>
        <v/>
      </c>
    </row>
    <row r="324" spans="1:31" x14ac:dyDescent="0.25">
      <c r="A324" s="40"/>
      <c r="B324" s="88" t="str">
        <f>IF($X324="", "", IF(COUNTIF('Application Process'!$I$11:$I$3035, $X324)=0, 'Job Database'!$Y$8, IFERROR(INDEX('Application Process'!$AJ$11:$AJ$3035, MATCH($X324, 'Application Process'!$I$11:$I$3035, 0)), "")))</f>
        <v/>
      </c>
      <c r="C324" s="40"/>
      <c r="D324" s="207"/>
      <c r="E324" s="194"/>
      <c r="F324" s="194"/>
      <c r="G324" s="208"/>
      <c r="H324" s="194"/>
      <c r="I324" s="208"/>
      <c r="J324" s="194"/>
      <c r="K324" s="209"/>
      <c r="L324" s="194"/>
      <c r="M324" s="196"/>
      <c r="N324" s="194"/>
      <c r="O324" s="194"/>
      <c r="P324" s="208"/>
      <c r="Q324" s="194"/>
      <c r="R324" s="210"/>
      <c r="S324" s="211"/>
      <c r="T324" s="193"/>
      <c r="U324" s="40"/>
      <c r="W324" s="41" t="str">
        <f t="shared" si="17"/>
        <v/>
      </c>
      <c r="X324" s="58" t="str">
        <f t="shared" si="18"/>
        <v/>
      </c>
      <c r="Y324" s="58" t="str">
        <f t="shared" si="16"/>
        <v/>
      </c>
      <c r="AC324" s="41" t="str">
        <f t="shared" si="19"/>
        <v/>
      </c>
      <c r="AE324" s="41" t="str">
        <f>IF($H324="", "", IF(COUNTIF($AA$11:$AA$131, $H324)&gt;0, 'Application Process'!$AC$4, ""))</f>
        <v/>
      </c>
    </row>
    <row r="325" spans="1:31" x14ac:dyDescent="0.25">
      <c r="A325" s="40"/>
      <c r="B325" s="88" t="str">
        <f>IF($X325="", "", IF(COUNTIF('Application Process'!$I$11:$I$3035, $X325)=0, 'Job Database'!$Y$8, IFERROR(INDEX('Application Process'!$AJ$11:$AJ$3035, MATCH($X325, 'Application Process'!$I$11:$I$3035, 0)), "")))</f>
        <v/>
      </c>
      <c r="C325" s="40"/>
      <c r="D325" s="207"/>
      <c r="E325" s="194"/>
      <c r="F325" s="194"/>
      <c r="G325" s="208"/>
      <c r="H325" s="194"/>
      <c r="I325" s="208"/>
      <c r="J325" s="194"/>
      <c r="K325" s="209"/>
      <c r="L325" s="194"/>
      <c r="M325" s="196"/>
      <c r="N325" s="194"/>
      <c r="O325" s="194"/>
      <c r="P325" s="208"/>
      <c r="Q325" s="194"/>
      <c r="R325" s="210"/>
      <c r="S325" s="211"/>
      <c r="T325" s="193"/>
      <c r="U325" s="40"/>
      <c r="W325" s="41" t="str">
        <f t="shared" si="17"/>
        <v/>
      </c>
      <c r="X325" s="58" t="str">
        <f t="shared" si="18"/>
        <v/>
      </c>
      <c r="Y325" s="58" t="str">
        <f t="shared" si="16"/>
        <v/>
      </c>
      <c r="AC325" s="41" t="str">
        <f t="shared" si="19"/>
        <v/>
      </c>
      <c r="AE325" s="41" t="str">
        <f>IF($H325="", "", IF(COUNTIF($AA$11:$AA$131, $H325)&gt;0, 'Application Process'!$AC$4, ""))</f>
        <v/>
      </c>
    </row>
    <row r="326" spans="1:31" x14ac:dyDescent="0.25">
      <c r="A326" s="40"/>
      <c r="B326" s="88" t="str">
        <f>IF($X326="", "", IF(COUNTIF('Application Process'!$I$11:$I$3035, $X326)=0, 'Job Database'!$Y$8, IFERROR(INDEX('Application Process'!$AJ$11:$AJ$3035, MATCH($X326, 'Application Process'!$I$11:$I$3035, 0)), "")))</f>
        <v/>
      </c>
      <c r="C326" s="40"/>
      <c r="D326" s="207"/>
      <c r="E326" s="194"/>
      <c r="F326" s="194"/>
      <c r="G326" s="208"/>
      <c r="H326" s="194"/>
      <c r="I326" s="208"/>
      <c r="J326" s="194"/>
      <c r="K326" s="209"/>
      <c r="L326" s="194"/>
      <c r="M326" s="196"/>
      <c r="N326" s="194"/>
      <c r="O326" s="194"/>
      <c r="P326" s="208"/>
      <c r="Q326" s="194"/>
      <c r="R326" s="210"/>
      <c r="S326" s="211"/>
      <c r="T326" s="193"/>
      <c r="U326" s="40"/>
      <c r="W326" s="41" t="str">
        <f t="shared" si="17"/>
        <v/>
      </c>
      <c r="X326" s="58" t="str">
        <f t="shared" si="18"/>
        <v/>
      </c>
      <c r="Y326" s="58" t="str">
        <f t="shared" si="16"/>
        <v/>
      </c>
      <c r="AC326" s="41" t="str">
        <f t="shared" si="19"/>
        <v/>
      </c>
      <c r="AE326" s="41" t="str">
        <f>IF($H326="", "", IF(COUNTIF($AA$11:$AA$131, $H326)&gt;0, 'Application Process'!$AC$4, ""))</f>
        <v/>
      </c>
    </row>
    <row r="327" spans="1:31" x14ac:dyDescent="0.25">
      <c r="A327" s="40"/>
      <c r="B327" s="88" t="str">
        <f>IF($X327="", "", IF(COUNTIF('Application Process'!$I$11:$I$3035, $X327)=0, 'Job Database'!$Y$8, IFERROR(INDEX('Application Process'!$AJ$11:$AJ$3035, MATCH($X327, 'Application Process'!$I$11:$I$3035, 0)), "")))</f>
        <v/>
      </c>
      <c r="C327" s="40"/>
      <c r="D327" s="207"/>
      <c r="E327" s="194"/>
      <c r="F327" s="194"/>
      <c r="G327" s="208"/>
      <c r="H327" s="194"/>
      <c r="I327" s="208"/>
      <c r="J327" s="194"/>
      <c r="K327" s="209"/>
      <c r="L327" s="194"/>
      <c r="M327" s="196"/>
      <c r="N327" s="194"/>
      <c r="O327" s="194"/>
      <c r="P327" s="208"/>
      <c r="Q327" s="194"/>
      <c r="R327" s="210"/>
      <c r="S327" s="211"/>
      <c r="T327" s="193"/>
      <c r="U327" s="40"/>
      <c r="W327" s="41" t="str">
        <f t="shared" si="17"/>
        <v/>
      </c>
      <c r="X327" s="58" t="str">
        <f t="shared" si="18"/>
        <v/>
      </c>
      <c r="Y327" s="58" t="str">
        <f t="shared" si="16"/>
        <v/>
      </c>
      <c r="AC327" s="41" t="str">
        <f t="shared" si="19"/>
        <v/>
      </c>
      <c r="AE327" s="41" t="str">
        <f>IF($H327="", "", IF(COUNTIF($AA$11:$AA$131, $H327)&gt;0, 'Application Process'!$AC$4, ""))</f>
        <v/>
      </c>
    </row>
    <row r="328" spans="1:31" x14ac:dyDescent="0.25">
      <c r="A328" s="40"/>
      <c r="B328" s="88" t="str">
        <f>IF($X328="", "", IF(COUNTIF('Application Process'!$I$11:$I$3035, $X328)=0, 'Job Database'!$Y$8, IFERROR(INDEX('Application Process'!$AJ$11:$AJ$3035, MATCH($X328, 'Application Process'!$I$11:$I$3035, 0)), "")))</f>
        <v/>
      </c>
      <c r="C328" s="40"/>
      <c r="D328" s="207"/>
      <c r="E328" s="194"/>
      <c r="F328" s="194"/>
      <c r="G328" s="208"/>
      <c r="H328" s="194"/>
      <c r="I328" s="208"/>
      <c r="J328" s="194"/>
      <c r="K328" s="209"/>
      <c r="L328" s="194"/>
      <c r="M328" s="196"/>
      <c r="N328" s="194"/>
      <c r="O328" s="194"/>
      <c r="P328" s="208"/>
      <c r="Q328" s="194"/>
      <c r="R328" s="210"/>
      <c r="S328" s="211"/>
      <c r="T328" s="193"/>
      <c r="U328" s="40"/>
      <c r="W328" s="41" t="str">
        <f t="shared" si="17"/>
        <v/>
      </c>
      <c r="X328" s="58" t="str">
        <f t="shared" si="18"/>
        <v/>
      </c>
      <c r="Y328" s="58" t="str">
        <f t="shared" si="16"/>
        <v/>
      </c>
      <c r="AC328" s="41" t="str">
        <f t="shared" si="19"/>
        <v/>
      </c>
      <c r="AE328" s="41" t="str">
        <f>IF($H328="", "", IF(COUNTIF($AA$11:$AA$131, $H328)&gt;0, 'Application Process'!$AC$4, ""))</f>
        <v/>
      </c>
    </row>
    <row r="329" spans="1:31" x14ac:dyDescent="0.25">
      <c r="A329" s="40"/>
      <c r="B329" s="88" t="str">
        <f>IF($X329="", "", IF(COUNTIF('Application Process'!$I$11:$I$3035, $X329)=0, 'Job Database'!$Y$8, IFERROR(INDEX('Application Process'!$AJ$11:$AJ$3035, MATCH($X329, 'Application Process'!$I$11:$I$3035, 0)), "")))</f>
        <v/>
      </c>
      <c r="C329" s="40"/>
      <c r="D329" s="207"/>
      <c r="E329" s="194"/>
      <c r="F329" s="194"/>
      <c r="G329" s="208"/>
      <c r="H329" s="194"/>
      <c r="I329" s="208"/>
      <c r="J329" s="194"/>
      <c r="K329" s="209"/>
      <c r="L329" s="194"/>
      <c r="M329" s="196"/>
      <c r="N329" s="194"/>
      <c r="O329" s="194"/>
      <c r="P329" s="208"/>
      <c r="Q329" s="194"/>
      <c r="R329" s="210"/>
      <c r="S329" s="211"/>
      <c r="T329" s="193"/>
      <c r="U329" s="40"/>
      <c r="W329" s="41" t="str">
        <f t="shared" si="17"/>
        <v/>
      </c>
      <c r="X329" s="58" t="str">
        <f t="shared" si="18"/>
        <v/>
      </c>
      <c r="Y329" s="58" t="str">
        <f t="shared" si="16"/>
        <v/>
      </c>
      <c r="AC329" s="41" t="str">
        <f t="shared" si="19"/>
        <v/>
      </c>
      <c r="AE329" s="41" t="str">
        <f>IF($H329="", "", IF(COUNTIF($AA$11:$AA$131, $H329)&gt;0, 'Application Process'!$AC$4, ""))</f>
        <v/>
      </c>
    </row>
    <row r="330" spans="1:31" x14ac:dyDescent="0.25">
      <c r="A330" s="40"/>
      <c r="B330" s="88" t="str">
        <f>IF($X330="", "", IF(COUNTIF('Application Process'!$I$11:$I$3035, $X330)=0, 'Job Database'!$Y$8, IFERROR(INDEX('Application Process'!$AJ$11:$AJ$3035, MATCH($X330, 'Application Process'!$I$11:$I$3035, 0)), "")))</f>
        <v/>
      </c>
      <c r="C330" s="40"/>
      <c r="D330" s="207"/>
      <c r="E330" s="194"/>
      <c r="F330" s="194"/>
      <c r="G330" s="208"/>
      <c r="H330" s="194"/>
      <c r="I330" s="208"/>
      <c r="J330" s="194"/>
      <c r="K330" s="209"/>
      <c r="L330" s="194"/>
      <c r="M330" s="196"/>
      <c r="N330" s="194"/>
      <c r="O330" s="194"/>
      <c r="P330" s="208"/>
      <c r="Q330" s="194"/>
      <c r="R330" s="210"/>
      <c r="S330" s="211"/>
      <c r="T330" s="193"/>
      <c r="U330" s="40"/>
      <c r="W330" s="41" t="str">
        <f t="shared" si="17"/>
        <v/>
      </c>
      <c r="X330" s="58" t="str">
        <f t="shared" si="18"/>
        <v/>
      </c>
      <c r="Y330" s="58" t="str">
        <f t="shared" si="16"/>
        <v/>
      </c>
      <c r="AC330" s="41" t="str">
        <f t="shared" si="19"/>
        <v/>
      </c>
      <c r="AE330" s="41" t="str">
        <f>IF($H330="", "", IF(COUNTIF($AA$11:$AA$131, $H330)&gt;0, 'Application Process'!$AC$4, ""))</f>
        <v/>
      </c>
    </row>
    <row r="331" spans="1:31" x14ac:dyDescent="0.25">
      <c r="A331" s="40"/>
      <c r="B331" s="88" t="str">
        <f>IF($X331="", "", IF(COUNTIF('Application Process'!$I$11:$I$3035, $X331)=0, 'Job Database'!$Y$8, IFERROR(INDEX('Application Process'!$AJ$11:$AJ$3035, MATCH($X331, 'Application Process'!$I$11:$I$3035, 0)), "")))</f>
        <v/>
      </c>
      <c r="C331" s="40"/>
      <c r="D331" s="207"/>
      <c r="E331" s="194"/>
      <c r="F331" s="194"/>
      <c r="G331" s="208"/>
      <c r="H331" s="194"/>
      <c r="I331" s="208"/>
      <c r="J331" s="194"/>
      <c r="K331" s="209"/>
      <c r="L331" s="194"/>
      <c r="M331" s="196"/>
      <c r="N331" s="194"/>
      <c r="O331" s="194"/>
      <c r="P331" s="208"/>
      <c r="Q331" s="194"/>
      <c r="R331" s="210"/>
      <c r="S331" s="211"/>
      <c r="T331" s="193"/>
      <c r="U331" s="40"/>
      <c r="W331" s="41" t="str">
        <f t="shared" si="17"/>
        <v/>
      </c>
      <c r="X331" s="58" t="str">
        <f t="shared" si="18"/>
        <v/>
      </c>
      <c r="Y331" s="58" t="str">
        <f t="shared" ref="Y331:Y394" si="20">IF($H331="", "", CONCATENATE($H331, " - ", $B331))</f>
        <v/>
      </c>
      <c r="AC331" s="41" t="str">
        <f t="shared" si="19"/>
        <v/>
      </c>
      <c r="AE331" s="41" t="str">
        <f>IF($H331="", "", IF(COUNTIF($AA$11:$AA$131, $H331)&gt;0, 'Application Process'!$AC$4, ""))</f>
        <v/>
      </c>
    </row>
    <row r="332" spans="1:31" x14ac:dyDescent="0.25">
      <c r="A332" s="40"/>
      <c r="B332" s="88" t="str">
        <f>IF($X332="", "", IF(COUNTIF('Application Process'!$I$11:$I$3035, $X332)=0, 'Job Database'!$Y$8, IFERROR(INDEX('Application Process'!$AJ$11:$AJ$3035, MATCH($X332, 'Application Process'!$I$11:$I$3035, 0)), "")))</f>
        <v/>
      </c>
      <c r="C332" s="40"/>
      <c r="D332" s="207"/>
      <c r="E332" s="194"/>
      <c r="F332" s="194"/>
      <c r="G332" s="208"/>
      <c r="H332" s="194"/>
      <c r="I332" s="208"/>
      <c r="J332" s="194"/>
      <c r="K332" s="209"/>
      <c r="L332" s="194"/>
      <c r="M332" s="196"/>
      <c r="N332" s="194"/>
      <c r="O332" s="194"/>
      <c r="P332" s="208"/>
      <c r="Q332" s="194"/>
      <c r="R332" s="210"/>
      <c r="S332" s="211"/>
      <c r="T332" s="193"/>
      <c r="U332" s="40"/>
      <c r="W332" s="41" t="str">
        <f t="shared" ref="W332:W395" si="21">IF($D332="", "", IF(COUNTIF($D$11:$D$3035, $D332)&gt;1, "X", ""))</f>
        <v/>
      </c>
      <c r="X332" s="58" t="str">
        <f t="shared" ref="X332:X395" si="22">IF($D332="", "", CONCATENATE(D332, IF(E332="", "", " - "), IF(E332="", "", E332), IF(F332="", "", " - "), IF(F332="", "", F332)))</f>
        <v/>
      </c>
      <c r="Y332" s="58" t="str">
        <f t="shared" si="20"/>
        <v/>
      </c>
      <c r="AC332" s="41" t="str">
        <f t="shared" ref="AC332:AC395" si="23">IF($H332="", "", IF(COUNTIF($AA$11:$AA$131, $H332)=0, "X", ""))</f>
        <v/>
      </c>
      <c r="AE332" s="41" t="str">
        <f>IF($H332="", "", IF(COUNTIF($AA$11:$AA$131, $H332)&gt;0, 'Application Process'!$AC$4, ""))</f>
        <v/>
      </c>
    </row>
    <row r="333" spans="1:31" x14ac:dyDescent="0.25">
      <c r="A333" s="40"/>
      <c r="B333" s="88" t="str">
        <f>IF($X333="", "", IF(COUNTIF('Application Process'!$I$11:$I$3035, $X333)=0, 'Job Database'!$Y$8, IFERROR(INDEX('Application Process'!$AJ$11:$AJ$3035, MATCH($X333, 'Application Process'!$I$11:$I$3035, 0)), "")))</f>
        <v/>
      </c>
      <c r="C333" s="40"/>
      <c r="D333" s="207"/>
      <c r="E333" s="194"/>
      <c r="F333" s="194"/>
      <c r="G333" s="208"/>
      <c r="H333" s="194"/>
      <c r="I333" s="208"/>
      <c r="J333" s="194"/>
      <c r="K333" s="209"/>
      <c r="L333" s="194"/>
      <c r="M333" s="196"/>
      <c r="N333" s="194"/>
      <c r="O333" s="194"/>
      <c r="P333" s="208"/>
      <c r="Q333" s="194"/>
      <c r="R333" s="210"/>
      <c r="S333" s="211"/>
      <c r="T333" s="193"/>
      <c r="U333" s="40"/>
      <c r="W333" s="41" t="str">
        <f t="shared" si="21"/>
        <v/>
      </c>
      <c r="X333" s="58" t="str">
        <f t="shared" si="22"/>
        <v/>
      </c>
      <c r="Y333" s="58" t="str">
        <f t="shared" si="20"/>
        <v/>
      </c>
      <c r="AC333" s="41" t="str">
        <f t="shared" si="23"/>
        <v/>
      </c>
      <c r="AE333" s="41" t="str">
        <f>IF($H333="", "", IF(COUNTIF($AA$11:$AA$131, $H333)&gt;0, 'Application Process'!$AC$4, ""))</f>
        <v/>
      </c>
    </row>
    <row r="334" spans="1:31" x14ac:dyDescent="0.25">
      <c r="A334" s="40"/>
      <c r="B334" s="88" t="str">
        <f>IF($X334="", "", IF(COUNTIF('Application Process'!$I$11:$I$3035, $X334)=0, 'Job Database'!$Y$8, IFERROR(INDEX('Application Process'!$AJ$11:$AJ$3035, MATCH($X334, 'Application Process'!$I$11:$I$3035, 0)), "")))</f>
        <v/>
      </c>
      <c r="C334" s="40"/>
      <c r="D334" s="207"/>
      <c r="E334" s="194"/>
      <c r="F334" s="194"/>
      <c r="G334" s="208"/>
      <c r="H334" s="194"/>
      <c r="I334" s="208"/>
      <c r="J334" s="194"/>
      <c r="K334" s="209"/>
      <c r="L334" s="194"/>
      <c r="M334" s="196"/>
      <c r="N334" s="194"/>
      <c r="O334" s="194"/>
      <c r="P334" s="208"/>
      <c r="Q334" s="194"/>
      <c r="R334" s="210"/>
      <c r="S334" s="211"/>
      <c r="T334" s="193"/>
      <c r="U334" s="40"/>
      <c r="W334" s="41" t="str">
        <f t="shared" si="21"/>
        <v/>
      </c>
      <c r="X334" s="58" t="str">
        <f t="shared" si="22"/>
        <v/>
      </c>
      <c r="Y334" s="58" t="str">
        <f t="shared" si="20"/>
        <v/>
      </c>
      <c r="AC334" s="41" t="str">
        <f t="shared" si="23"/>
        <v/>
      </c>
      <c r="AE334" s="41" t="str">
        <f>IF($H334="", "", IF(COUNTIF($AA$11:$AA$131, $H334)&gt;0, 'Application Process'!$AC$4, ""))</f>
        <v/>
      </c>
    </row>
    <row r="335" spans="1:31" x14ac:dyDescent="0.25">
      <c r="A335" s="40"/>
      <c r="B335" s="88" t="str">
        <f>IF($X335="", "", IF(COUNTIF('Application Process'!$I$11:$I$3035, $X335)=0, 'Job Database'!$Y$8, IFERROR(INDEX('Application Process'!$AJ$11:$AJ$3035, MATCH($X335, 'Application Process'!$I$11:$I$3035, 0)), "")))</f>
        <v/>
      </c>
      <c r="C335" s="40"/>
      <c r="D335" s="207"/>
      <c r="E335" s="194"/>
      <c r="F335" s="194"/>
      <c r="G335" s="208"/>
      <c r="H335" s="194"/>
      <c r="I335" s="208"/>
      <c r="J335" s="194"/>
      <c r="K335" s="209"/>
      <c r="L335" s="194"/>
      <c r="M335" s="196"/>
      <c r="N335" s="194"/>
      <c r="O335" s="194"/>
      <c r="P335" s="208"/>
      <c r="Q335" s="194"/>
      <c r="R335" s="210"/>
      <c r="S335" s="211"/>
      <c r="T335" s="193"/>
      <c r="U335" s="40"/>
      <c r="W335" s="41" t="str">
        <f t="shared" si="21"/>
        <v/>
      </c>
      <c r="X335" s="58" t="str">
        <f t="shared" si="22"/>
        <v/>
      </c>
      <c r="Y335" s="58" t="str">
        <f t="shared" si="20"/>
        <v/>
      </c>
      <c r="AC335" s="41" t="str">
        <f t="shared" si="23"/>
        <v/>
      </c>
      <c r="AE335" s="41" t="str">
        <f>IF($H335="", "", IF(COUNTIF($AA$11:$AA$131, $H335)&gt;0, 'Application Process'!$AC$4, ""))</f>
        <v/>
      </c>
    </row>
    <row r="336" spans="1:31" x14ac:dyDescent="0.25">
      <c r="A336" s="40"/>
      <c r="B336" s="88" t="str">
        <f>IF($X336="", "", IF(COUNTIF('Application Process'!$I$11:$I$3035, $X336)=0, 'Job Database'!$Y$8, IFERROR(INDEX('Application Process'!$AJ$11:$AJ$3035, MATCH($X336, 'Application Process'!$I$11:$I$3035, 0)), "")))</f>
        <v/>
      </c>
      <c r="C336" s="40"/>
      <c r="D336" s="207"/>
      <c r="E336" s="194"/>
      <c r="F336" s="194"/>
      <c r="G336" s="208"/>
      <c r="H336" s="194"/>
      <c r="I336" s="208"/>
      <c r="J336" s="194"/>
      <c r="K336" s="209"/>
      <c r="L336" s="194"/>
      <c r="M336" s="196"/>
      <c r="N336" s="194"/>
      <c r="O336" s="194"/>
      <c r="P336" s="208"/>
      <c r="Q336" s="194"/>
      <c r="R336" s="210"/>
      <c r="S336" s="211"/>
      <c r="T336" s="193"/>
      <c r="U336" s="40"/>
      <c r="W336" s="41" t="str">
        <f t="shared" si="21"/>
        <v/>
      </c>
      <c r="X336" s="58" t="str">
        <f t="shared" si="22"/>
        <v/>
      </c>
      <c r="Y336" s="58" t="str">
        <f t="shared" si="20"/>
        <v/>
      </c>
      <c r="AC336" s="41" t="str">
        <f t="shared" si="23"/>
        <v/>
      </c>
      <c r="AE336" s="41" t="str">
        <f>IF($H336="", "", IF(COUNTIF($AA$11:$AA$131, $H336)&gt;0, 'Application Process'!$AC$4, ""))</f>
        <v/>
      </c>
    </row>
    <row r="337" spans="1:31" x14ac:dyDescent="0.25">
      <c r="A337" s="40"/>
      <c r="B337" s="88" t="str">
        <f>IF($X337="", "", IF(COUNTIF('Application Process'!$I$11:$I$3035, $X337)=0, 'Job Database'!$Y$8, IFERROR(INDEX('Application Process'!$AJ$11:$AJ$3035, MATCH($X337, 'Application Process'!$I$11:$I$3035, 0)), "")))</f>
        <v/>
      </c>
      <c r="C337" s="40"/>
      <c r="D337" s="207"/>
      <c r="E337" s="194"/>
      <c r="F337" s="194"/>
      <c r="G337" s="208"/>
      <c r="H337" s="194"/>
      <c r="I337" s="208"/>
      <c r="J337" s="194"/>
      <c r="K337" s="209"/>
      <c r="L337" s="194"/>
      <c r="M337" s="196"/>
      <c r="N337" s="194"/>
      <c r="O337" s="194"/>
      <c r="P337" s="208"/>
      <c r="Q337" s="194"/>
      <c r="R337" s="210"/>
      <c r="S337" s="211"/>
      <c r="T337" s="193"/>
      <c r="U337" s="40"/>
      <c r="W337" s="41" t="str">
        <f t="shared" si="21"/>
        <v/>
      </c>
      <c r="X337" s="58" t="str">
        <f t="shared" si="22"/>
        <v/>
      </c>
      <c r="Y337" s="58" t="str">
        <f t="shared" si="20"/>
        <v/>
      </c>
      <c r="AC337" s="41" t="str">
        <f t="shared" si="23"/>
        <v/>
      </c>
      <c r="AE337" s="41" t="str">
        <f>IF($H337="", "", IF(COUNTIF($AA$11:$AA$131, $H337)&gt;0, 'Application Process'!$AC$4, ""))</f>
        <v/>
      </c>
    </row>
    <row r="338" spans="1:31" x14ac:dyDescent="0.25">
      <c r="A338" s="40"/>
      <c r="B338" s="88" t="str">
        <f>IF($X338="", "", IF(COUNTIF('Application Process'!$I$11:$I$3035, $X338)=0, 'Job Database'!$Y$8, IFERROR(INDEX('Application Process'!$AJ$11:$AJ$3035, MATCH($X338, 'Application Process'!$I$11:$I$3035, 0)), "")))</f>
        <v/>
      </c>
      <c r="C338" s="40"/>
      <c r="D338" s="207"/>
      <c r="E338" s="194"/>
      <c r="F338" s="194"/>
      <c r="G338" s="208"/>
      <c r="H338" s="194"/>
      <c r="I338" s="208"/>
      <c r="J338" s="194"/>
      <c r="K338" s="209"/>
      <c r="L338" s="194"/>
      <c r="M338" s="196"/>
      <c r="N338" s="194"/>
      <c r="O338" s="194"/>
      <c r="P338" s="208"/>
      <c r="Q338" s="194"/>
      <c r="R338" s="210"/>
      <c r="S338" s="211"/>
      <c r="T338" s="193"/>
      <c r="U338" s="40"/>
      <c r="W338" s="41" t="str">
        <f t="shared" si="21"/>
        <v/>
      </c>
      <c r="X338" s="58" t="str">
        <f t="shared" si="22"/>
        <v/>
      </c>
      <c r="Y338" s="58" t="str">
        <f t="shared" si="20"/>
        <v/>
      </c>
      <c r="AC338" s="41" t="str">
        <f t="shared" si="23"/>
        <v/>
      </c>
      <c r="AE338" s="41" t="str">
        <f>IF($H338="", "", IF(COUNTIF($AA$11:$AA$131, $H338)&gt;0, 'Application Process'!$AC$4, ""))</f>
        <v/>
      </c>
    </row>
    <row r="339" spans="1:31" x14ac:dyDescent="0.25">
      <c r="A339" s="40"/>
      <c r="B339" s="88" t="str">
        <f>IF($X339="", "", IF(COUNTIF('Application Process'!$I$11:$I$3035, $X339)=0, 'Job Database'!$Y$8, IFERROR(INDEX('Application Process'!$AJ$11:$AJ$3035, MATCH($X339, 'Application Process'!$I$11:$I$3035, 0)), "")))</f>
        <v/>
      </c>
      <c r="C339" s="40"/>
      <c r="D339" s="207"/>
      <c r="E339" s="194"/>
      <c r="F339" s="194"/>
      <c r="G339" s="208"/>
      <c r="H339" s="194"/>
      <c r="I339" s="208"/>
      <c r="J339" s="194"/>
      <c r="K339" s="209"/>
      <c r="L339" s="194"/>
      <c r="M339" s="196"/>
      <c r="N339" s="194"/>
      <c r="O339" s="194"/>
      <c r="P339" s="208"/>
      <c r="Q339" s="194"/>
      <c r="R339" s="210"/>
      <c r="S339" s="211"/>
      <c r="T339" s="193"/>
      <c r="U339" s="40"/>
      <c r="W339" s="41" t="str">
        <f t="shared" si="21"/>
        <v/>
      </c>
      <c r="X339" s="58" t="str">
        <f t="shared" si="22"/>
        <v/>
      </c>
      <c r="Y339" s="58" t="str">
        <f t="shared" si="20"/>
        <v/>
      </c>
      <c r="AC339" s="41" t="str">
        <f t="shared" si="23"/>
        <v/>
      </c>
      <c r="AE339" s="41" t="str">
        <f>IF($H339="", "", IF(COUNTIF($AA$11:$AA$131, $H339)&gt;0, 'Application Process'!$AC$4, ""))</f>
        <v/>
      </c>
    </row>
    <row r="340" spans="1:31" x14ac:dyDescent="0.25">
      <c r="A340" s="40"/>
      <c r="B340" s="88" t="str">
        <f>IF($X340="", "", IF(COUNTIF('Application Process'!$I$11:$I$3035, $X340)=0, 'Job Database'!$Y$8, IFERROR(INDEX('Application Process'!$AJ$11:$AJ$3035, MATCH($X340, 'Application Process'!$I$11:$I$3035, 0)), "")))</f>
        <v/>
      </c>
      <c r="C340" s="40"/>
      <c r="D340" s="207"/>
      <c r="E340" s="194"/>
      <c r="F340" s="194"/>
      <c r="G340" s="208"/>
      <c r="H340" s="194"/>
      <c r="I340" s="208"/>
      <c r="J340" s="194"/>
      <c r="K340" s="209"/>
      <c r="L340" s="194"/>
      <c r="M340" s="196"/>
      <c r="N340" s="194"/>
      <c r="O340" s="194"/>
      <c r="P340" s="208"/>
      <c r="Q340" s="194"/>
      <c r="R340" s="210"/>
      <c r="S340" s="211"/>
      <c r="T340" s="193"/>
      <c r="U340" s="40"/>
      <c r="W340" s="41" t="str">
        <f t="shared" si="21"/>
        <v/>
      </c>
      <c r="X340" s="58" t="str">
        <f t="shared" si="22"/>
        <v/>
      </c>
      <c r="Y340" s="58" t="str">
        <f t="shared" si="20"/>
        <v/>
      </c>
      <c r="AC340" s="41" t="str">
        <f t="shared" si="23"/>
        <v/>
      </c>
      <c r="AE340" s="41" t="str">
        <f>IF($H340="", "", IF(COUNTIF($AA$11:$AA$131, $H340)&gt;0, 'Application Process'!$AC$4, ""))</f>
        <v/>
      </c>
    </row>
    <row r="341" spans="1:31" x14ac:dyDescent="0.25">
      <c r="A341" s="40"/>
      <c r="B341" s="88" t="str">
        <f>IF($X341="", "", IF(COUNTIF('Application Process'!$I$11:$I$3035, $X341)=0, 'Job Database'!$Y$8, IFERROR(INDEX('Application Process'!$AJ$11:$AJ$3035, MATCH($X341, 'Application Process'!$I$11:$I$3035, 0)), "")))</f>
        <v/>
      </c>
      <c r="C341" s="40"/>
      <c r="D341" s="207"/>
      <c r="E341" s="194"/>
      <c r="F341" s="194"/>
      <c r="G341" s="208"/>
      <c r="H341" s="194"/>
      <c r="I341" s="208"/>
      <c r="J341" s="194"/>
      <c r="K341" s="209"/>
      <c r="L341" s="194"/>
      <c r="M341" s="196"/>
      <c r="N341" s="194"/>
      <c r="O341" s="194"/>
      <c r="P341" s="208"/>
      <c r="Q341" s="194"/>
      <c r="R341" s="210"/>
      <c r="S341" s="211"/>
      <c r="T341" s="193"/>
      <c r="U341" s="40"/>
      <c r="W341" s="41" t="str">
        <f t="shared" si="21"/>
        <v/>
      </c>
      <c r="X341" s="58" t="str">
        <f t="shared" si="22"/>
        <v/>
      </c>
      <c r="Y341" s="58" t="str">
        <f t="shared" si="20"/>
        <v/>
      </c>
      <c r="AC341" s="41" t="str">
        <f t="shared" si="23"/>
        <v/>
      </c>
      <c r="AE341" s="41" t="str">
        <f>IF($H341="", "", IF(COUNTIF($AA$11:$AA$131, $H341)&gt;0, 'Application Process'!$AC$4, ""))</f>
        <v/>
      </c>
    </row>
    <row r="342" spans="1:31" x14ac:dyDescent="0.25">
      <c r="A342" s="40"/>
      <c r="B342" s="88" t="str">
        <f>IF($X342="", "", IF(COUNTIF('Application Process'!$I$11:$I$3035, $X342)=0, 'Job Database'!$Y$8, IFERROR(INDEX('Application Process'!$AJ$11:$AJ$3035, MATCH($X342, 'Application Process'!$I$11:$I$3035, 0)), "")))</f>
        <v/>
      </c>
      <c r="C342" s="40"/>
      <c r="D342" s="207"/>
      <c r="E342" s="194"/>
      <c r="F342" s="194"/>
      <c r="G342" s="208"/>
      <c r="H342" s="194"/>
      <c r="I342" s="208"/>
      <c r="J342" s="194"/>
      <c r="K342" s="209"/>
      <c r="L342" s="194"/>
      <c r="M342" s="196"/>
      <c r="N342" s="194"/>
      <c r="O342" s="194"/>
      <c r="P342" s="208"/>
      <c r="Q342" s="194"/>
      <c r="R342" s="210"/>
      <c r="S342" s="211"/>
      <c r="T342" s="193"/>
      <c r="U342" s="40"/>
      <c r="W342" s="41" t="str">
        <f t="shared" si="21"/>
        <v/>
      </c>
      <c r="X342" s="58" t="str">
        <f t="shared" si="22"/>
        <v/>
      </c>
      <c r="Y342" s="58" t="str">
        <f t="shared" si="20"/>
        <v/>
      </c>
      <c r="AC342" s="41" t="str">
        <f t="shared" si="23"/>
        <v/>
      </c>
      <c r="AE342" s="41" t="str">
        <f>IF($H342="", "", IF(COUNTIF($AA$11:$AA$131, $H342)&gt;0, 'Application Process'!$AC$4, ""))</f>
        <v/>
      </c>
    </row>
    <row r="343" spans="1:31" x14ac:dyDescent="0.25">
      <c r="A343" s="40"/>
      <c r="B343" s="88" t="str">
        <f>IF($X343="", "", IF(COUNTIF('Application Process'!$I$11:$I$3035, $X343)=0, 'Job Database'!$Y$8, IFERROR(INDEX('Application Process'!$AJ$11:$AJ$3035, MATCH($X343, 'Application Process'!$I$11:$I$3035, 0)), "")))</f>
        <v/>
      </c>
      <c r="C343" s="40"/>
      <c r="D343" s="207"/>
      <c r="E343" s="194"/>
      <c r="F343" s="194"/>
      <c r="G343" s="208"/>
      <c r="H343" s="194"/>
      <c r="I343" s="208"/>
      <c r="J343" s="194"/>
      <c r="K343" s="209"/>
      <c r="L343" s="194"/>
      <c r="M343" s="196"/>
      <c r="N343" s="194"/>
      <c r="O343" s="194"/>
      <c r="P343" s="208"/>
      <c r="Q343" s="194"/>
      <c r="R343" s="210"/>
      <c r="S343" s="211"/>
      <c r="T343" s="193"/>
      <c r="U343" s="40"/>
      <c r="W343" s="41" t="str">
        <f t="shared" si="21"/>
        <v/>
      </c>
      <c r="X343" s="58" t="str">
        <f t="shared" si="22"/>
        <v/>
      </c>
      <c r="Y343" s="58" t="str">
        <f t="shared" si="20"/>
        <v/>
      </c>
      <c r="AC343" s="41" t="str">
        <f t="shared" si="23"/>
        <v/>
      </c>
      <c r="AE343" s="41" t="str">
        <f>IF($H343="", "", IF(COUNTIF($AA$11:$AA$131, $H343)&gt;0, 'Application Process'!$AC$4, ""))</f>
        <v/>
      </c>
    </row>
    <row r="344" spans="1:31" x14ac:dyDescent="0.25">
      <c r="A344" s="40"/>
      <c r="B344" s="88" t="str">
        <f>IF($X344="", "", IF(COUNTIF('Application Process'!$I$11:$I$3035, $X344)=0, 'Job Database'!$Y$8, IFERROR(INDEX('Application Process'!$AJ$11:$AJ$3035, MATCH($X344, 'Application Process'!$I$11:$I$3035, 0)), "")))</f>
        <v/>
      </c>
      <c r="C344" s="40"/>
      <c r="D344" s="207"/>
      <c r="E344" s="194"/>
      <c r="F344" s="194"/>
      <c r="G344" s="208"/>
      <c r="H344" s="194"/>
      <c r="I344" s="208"/>
      <c r="J344" s="194"/>
      <c r="K344" s="209"/>
      <c r="L344" s="194"/>
      <c r="M344" s="196"/>
      <c r="N344" s="194"/>
      <c r="O344" s="194"/>
      <c r="P344" s="208"/>
      <c r="Q344" s="194"/>
      <c r="R344" s="210"/>
      <c r="S344" s="211"/>
      <c r="T344" s="193"/>
      <c r="U344" s="40"/>
      <c r="W344" s="41" t="str">
        <f t="shared" si="21"/>
        <v/>
      </c>
      <c r="X344" s="58" t="str">
        <f t="shared" si="22"/>
        <v/>
      </c>
      <c r="Y344" s="58" t="str">
        <f t="shared" si="20"/>
        <v/>
      </c>
      <c r="AC344" s="41" t="str">
        <f t="shared" si="23"/>
        <v/>
      </c>
      <c r="AE344" s="41" t="str">
        <f>IF($H344="", "", IF(COUNTIF($AA$11:$AA$131, $H344)&gt;0, 'Application Process'!$AC$4, ""))</f>
        <v/>
      </c>
    </row>
    <row r="345" spans="1:31" x14ac:dyDescent="0.25">
      <c r="A345" s="40"/>
      <c r="B345" s="88" t="str">
        <f>IF($X345="", "", IF(COUNTIF('Application Process'!$I$11:$I$3035, $X345)=0, 'Job Database'!$Y$8, IFERROR(INDEX('Application Process'!$AJ$11:$AJ$3035, MATCH($X345, 'Application Process'!$I$11:$I$3035, 0)), "")))</f>
        <v/>
      </c>
      <c r="C345" s="40"/>
      <c r="D345" s="207"/>
      <c r="E345" s="194"/>
      <c r="F345" s="194"/>
      <c r="G345" s="208"/>
      <c r="H345" s="194"/>
      <c r="I345" s="208"/>
      <c r="J345" s="194"/>
      <c r="K345" s="209"/>
      <c r="L345" s="194"/>
      <c r="M345" s="196"/>
      <c r="N345" s="194"/>
      <c r="O345" s="194"/>
      <c r="P345" s="208"/>
      <c r="Q345" s="194"/>
      <c r="R345" s="210"/>
      <c r="S345" s="211"/>
      <c r="T345" s="193"/>
      <c r="U345" s="40"/>
      <c r="W345" s="41" t="str">
        <f t="shared" si="21"/>
        <v/>
      </c>
      <c r="X345" s="58" t="str">
        <f t="shared" si="22"/>
        <v/>
      </c>
      <c r="Y345" s="58" t="str">
        <f t="shared" si="20"/>
        <v/>
      </c>
      <c r="AC345" s="41" t="str">
        <f t="shared" si="23"/>
        <v/>
      </c>
      <c r="AE345" s="41" t="str">
        <f>IF($H345="", "", IF(COUNTIF($AA$11:$AA$131, $H345)&gt;0, 'Application Process'!$AC$4, ""))</f>
        <v/>
      </c>
    </row>
    <row r="346" spans="1:31" x14ac:dyDescent="0.25">
      <c r="A346" s="40"/>
      <c r="B346" s="88" t="str">
        <f>IF($X346="", "", IF(COUNTIF('Application Process'!$I$11:$I$3035, $X346)=0, 'Job Database'!$Y$8, IFERROR(INDEX('Application Process'!$AJ$11:$AJ$3035, MATCH($X346, 'Application Process'!$I$11:$I$3035, 0)), "")))</f>
        <v/>
      </c>
      <c r="C346" s="40"/>
      <c r="D346" s="207"/>
      <c r="E346" s="194"/>
      <c r="F346" s="194"/>
      <c r="G346" s="208"/>
      <c r="H346" s="194"/>
      <c r="I346" s="208"/>
      <c r="J346" s="194"/>
      <c r="K346" s="209"/>
      <c r="L346" s="194"/>
      <c r="M346" s="196"/>
      <c r="N346" s="194"/>
      <c r="O346" s="194"/>
      <c r="P346" s="208"/>
      <c r="Q346" s="194"/>
      <c r="R346" s="210"/>
      <c r="S346" s="211"/>
      <c r="T346" s="193"/>
      <c r="U346" s="40"/>
      <c r="W346" s="41" t="str">
        <f t="shared" si="21"/>
        <v/>
      </c>
      <c r="X346" s="58" t="str">
        <f t="shared" si="22"/>
        <v/>
      </c>
      <c r="Y346" s="58" t="str">
        <f t="shared" si="20"/>
        <v/>
      </c>
      <c r="AC346" s="41" t="str">
        <f t="shared" si="23"/>
        <v/>
      </c>
      <c r="AE346" s="41" t="str">
        <f>IF($H346="", "", IF(COUNTIF($AA$11:$AA$131, $H346)&gt;0, 'Application Process'!$AC$4, ""))</f>
        <v/>
      </c>
    </row>
    <row r="347" spans="1:31" x14ac:dyDescent="0.25">
      <c r="A347" s="40"/>
      <c r="B347" s="88" t="str">
        <f>IF($X347="", "", IF(COUNTIF('Application Process'!$I$11:$I$3035, $X347)=0, 'Job Database'!$Y$8, IFERROR(INDEX('Application Process'!$AJ$11:$AJ$3035, MATCH($X347, 'Application Process'!$I$11:$I$3035, 0)), "")))</f>
        <v/>
      </c>
      <c r="C347" s="40"/>
      <c r="D347" s="207"/>
      <c r="E347" s="194"/>
      <c r="F347" s="194"/>
      <c r="G347" s="208"/>
      <c r="H347" s="194"/>
      <c r="I347" s="208"/>
      <c r="J347" s="194"/>
      <c r="K347" s="209"/>
      <c r="L347" s="194"/>
      <c r="M347" s="196"/>
      <c r="N347" s="194"/>
      <c r="O347" s="194"/>
      <c r="P347" s="208"/>
      <c r="Q347" s="194"/>
      <c r="R347" s="210"/>
      <c r="S347" s="211"/>
      <c r="T347" s="193"/>
      <c r="U347" s="40"/>
      <c r="W347" s="41" t="str">
        <f t="shared" si="21"/>
        <v/>
      </c>
      <c r="X347" s="58" t="str">
        <f t="shared" si="22"/>
        <v/>
      </c>
      <c r="Y347" s="58" t="str">
        <f t="shared" si="20"/>
        <v/>
      </c>
      <c r="AC347" s="41" t="str">
        <f t="shared" si="23"/>
        <v/>
      </c>
      <c r="AE347" s="41" t="str">
        <f>IF($H347="", "", IF(COUNTIF($AA$11:$AA$131, $H347)&gt;0, 'Application Process'!$AC$4, ""))</f>
        <v/>
      </c>
    </row>
    <row r="348" spans="1:31" x14ac:dyDescent="0.25">
      <c r="A348" s="40"/>
      <c r="B348" s="88" t="str">
        <f>IF($X348="", "", IF(COUNTIF('Application Process'!$I$11:$I$3035, $X348)=0, 'Job Database'!$Y$8, IFERROR(INDEX('Application Process'!$AJ$11:$AJ$3035, MATCH($X348, 'Application Process'!$I$11:$I$3035, 0)), "")))</f>
        <v/>
      </c>
      <c r="C348" s="40"/>
      <c r="D348" s="207"/>
      <c r="E348" s="194"/>
      <c r="F348" s="194"/>
      <c r="G348" s="208"/>
      <c r="H348" s="194"/>
      <c r="I348" s="208"/>
      <c r="J348" s="194"/>
      <c r="K348" s="209"/>
      <c r="L348" s="194"/>
      <c r="M348" s="196"/>
      <c r="N348" s="194"/>
      <c r="O348" s="194"/>
      <c r="P348" s="208"/>
      <c r="Q348" s="194"/>
      <c r="R348" s="210"/>
      <c r="S348" s="211"/>
      <c r="T348" s="193"/>
      <c r="U348" s="40"/>
      <c r="W348" s="41" t="str">
        <f t="shared" si="21"/>
        <v/>
      </c>
      <c r="X348" s="58" t="str">
        <f t="shared" si="22"/>
        <v/>
      </c>
      <c r="Y348" s="58" t="str">
        <f t="shared" si="20"/>
        <v/>
      </c>
      <c r="AC348" s="41" t="str">
        <f t="shared" si="23"/>
        <v/>
      </c>
      <c r="AE348" s="41" t="str">
        <f>IF($H348="", "", IF(COUNTIF($AA$11:$AA$131, $H348)&gt;0, 'Application Process'!$AC$4, ""))</f>
        <v/>
      </c>
    </row>
    <row r="349" spans="1:31" x14ac:dyDescent="0.25">
      <c r="A349" s="40"/>
      <c r="B349" s="88" t="str">
        <f>IF($X349="", "", IF(COUNTIF('Application Process'!$I$11:$I$3035, $X349)=0, 'Job Database'!$Y$8, IFERROR(INDEX('Application Process'!$AJ$11:$AJ$3035, MATCH($X349, 'Application Process'!$I$11:$I$3035, 0)), "")))</f>
        <v/>
      </c>
      <c r="C349" s="40"/>
      <c r="D349" s="207"/>
      <c r="E349" s="194"/>
      <c r="F349" s="194"/>
      <c r="G349" s="208"/>
      <c r="H349" s="194"/>
      <c r="I349" s="208"/>
      <c r="J349" s="194"/>
      <c r="K349" s="209"/>
      <c r="L349" s="194"/>
      <c r="M349" s="196"/>
      <c r="N349" s="194"/>
      <c r="O349" s="194"/>
      <c r="P349" s="208"/>
      <c r="Q349" s="194"/>
      <c r="R349" s="210"/>
      <c r="S349" s="211"/>
      <c r="T349" s="193"/>
      <c r="U349" s="40"/>
      <c r="W349" s="41" t="str">
        <f t="shared" si="21"/>
        <v/>
      </c>
      <c r="X349" s="58" t="str">
        <f t="shared" si="22"/>
        <v/>
      </c>
      <c r="Y349" s="58" t="str">
        <f t="shared" si="20"/>
        <v/>
      </c>
      <c r="AC349" s="41" t="str">
        <f t="shared" si="23"/>
        <v/>
      </c>
      <c r="AE349" s="41" t="str">
        <f>IF($H349="", "", IF(COUNTIF($AA$11:$AA$131, $H349)&gt;0, 'Application Process'!$AC$4, ""))</f>
        <v/>
      </c>
    </row>
    <row r="350" spans="1:31" x14ac:dyDescent="0.25">
      <c r="A350" s="40"/>
      <c r="B350" s="88" t="str">
        <f>IF($X350="", "", IF(COUNTIF('Application Process'!$I$11:$I$3035, $X350)=0, 'Job Database'!$Y$8, IFERROR(INDEX('Application Process'!$AJ$11:$AJ$3035, MATCH($X350, 'Application Process'!$I$11:$I$3035, 0)), "")))</f>
        <v/>
      </c>
      <c r="C350" s="40"/>
      <c r="D350" s="207"/>
      <c r="E350" s="194"/>
      <c r="F350" s="194"/>
      <c r="G350" s="208"/>
      <c r="H350" s="194"/>
      <c r="I350" s="208"/>
      <c r="J350" s="194"/>
      <c r="K350" s="209"/>
      <c r="L350" s="194"/>
      <c r="M350" s="196"/>
      <c r="N350" s="194"/>
      <c r="O350" s="194"/>
      <c r="P350" s="208"/>
      <c r="Q350" s="194"/>
      <c r="R350" s="210"/>
      <c r="S350" s="211"/>
      <c r="T350" s="193"/>
      <c r="U350" s="40"/>
      <c r="W350" s="41" t="str">
        <f t="shared" si="21"/>
        <v/>
      </c>
      <c r="X350" s="58" t="str">
        <f t="shared" si="22"/>
        <v/>
      </c>
      <c r="Y350" s="58" t="str">
        <f t="shared" si="20"/>
        <v/>
      </c>
      <c r="AC350" s="41" t="str">
        <f t="shared" si="23"/>
        <v/>
      </c>
      <c r="AE350" s="41" t="str">
        <f>IF($H350="", "", IF(COUNTIF($AA$11:$AA$131, $H350)&gt;0, 'Application Process'!$AC$4, ""))</f>
        <v/>
      </c>
    </row>
    <row r="351" spans="1:31" x14ac:dyDescent="0.25">
      <c r="A351" s="40"/>
      <c r="B351" s="88" t="str">
        <f>IF($X351="", "", IF(COUNTIF('Application Process'!$I$11:$I$3035, $X351)=0, 'Job Database'!$Y$8, IFERROR(INDEX('Application Process'!$AJ$11:$AJ$3035, MATCH($X351, 'Application Process'!$I$11:$I$3035, 0)), "")))</f>
        <v/>
      </c>
      <c r="C351" s="40"/>
      <c r="D351" s="207"/>
      <c r="E351" s="194"/>
      <c r="F351" s="194"/>
      <c r="G351" s="208"/>
      <c r="H351" s="194"/>
      <c r="I351" s="208"/>
      <c r="J351" s="194"/>
      <c r="K351" s="209"/>
      <c r="L351" s="194"/>
      <c r="M351" s="196"/>
      <c r="N351" s="194"/>
      <c r="O351" s="194"/>
      <c r="P351" s="208"/>
      <c r="Q351" s="194"/>
      <c r="R351" s="210"/>
      <c r="S351" s="211"/>
      <c r="T351" s="193"/>
      <c r="U351" s="40"/>
      <c r="W351" s="41" t="str">
        <f t="shared" si="21"/>
        <v/>
      </c>
      <c r="X351" s="58" t="str">
        <f t="shared" si="22"/>
        <v/>
      </c>
      <c r="Y351" s="58" t="str">
        <f t="shared" si="20"/>
        <v/>
      </c>
      <c r="AC351" s="41" t="str">
        <f t="shared" si="23"/>
        <v/>
      </c>
      <c r="AE351" s="41" t="str">
        <f>IF($H351="", "", IF(COUNTIF($AA$11:$AA$131, $H351)&gt;0, 'Application Process'!$AC$4, ""))</f>
        <v/>
      </c>
    </row>
    <row r="352" spans="1:31" x14ac:dyDescent="0.25">
      <c r="A352" s="40"/>
      <c r="B352" s="88" t="str">
        <f>IF($X352="", "", IF(COUNTIF('Application Process'!$I$11:$I$3035, $X352)=0, 'Job Database'!$Y$8, IFERROR(INDEX('Application Process'!$AJ$11:$AJ$3035, MATCH($X352, 'Application Process'!$I$11:$I$3035, 0)), "")))</f>
        <v/>
      </c>
      <c r="C352" s="40"/>
      <c r="D352" s="207"/>
      <c r="E352" s="194"/>
      <c r="F352" s="194"/>
      <c r="G352" s="208"/>
      <c r="H352" s="194"/>
      <c r="I352" s="208"/>
      <c r="J352" s="194"/>
      <c r="K352" s="209"/>
      <c r="L352" s="194"/>
      <c r="M352" s="196"/>
      <c r="N352" s="194"/>
      <c r="O352" s="194"/>
      <c r="P352" s="208"/>
      <c r="Q352" s="194"/>
      <c r="R352" s="210"/>
      <c r="S352" s="211"/>
      <c r="T352" s="193"/>
      <c r="U352" s="40"/>
      <c r="W352" s="41" t="str">
        <f t="shared" si="21"/>
        <v/>
      </c>
      <c r="X352" s="58" t="str">
        <f t="shared" si="22"/>
        <v/>
      </c>
      <c r="Y352" s="58" t="str">
        <f t="shared" si="20"/>
        <v/>
      </c>
      <c r="AC352" s="41" t="str">
        <f t="shared" si="23"/>
        <v/>
      </c>
      <c r="AE352" s="41" t="str">
        <f>IF($H352="", "", IF(COUNTIF($AA$11:$AA$131, $H352)&gt;0, 'Application Process'!$AC$4, ""))</f>
        <v/>
      </c>
    </row>
    <row r="353" spans="1:31" x14ac:dyDescent="0.25">
      <c r="A353" s="40"/>
      <c r="B353" s="88" t="str">
        <f>IF($X353="", "", IF(COUNTIF('Application Process'!$I$11:$I$3035, $X353)=0, 'Job Database'!$Y$8, IFERROR(INDEX('Application Process'!$AJ$11:$AJ$3035, MATCH($X353, 'Application Process'!$I$11:$I$3035, 0)), "")))</f>
        <v/>
      </c>
      <c r="C353" s="40"/>
      <c r="D353" s="207"/>
      <c r="E353" s="194"/>
      <c r="F353" s="194"/>
      <c r="G353" s="208"/>
      <c r="H353" s="194"/>
      <c r="I353" s="208"/>
      <c r="J353" s="194"/>
      <c r="K353" s="209"/>
      <c r="L353" s="194"/>
      <c r="M353" s="196"/>
      <c r="N353" s="194"/>
      <c r="O353" s="194"/>
      <c r="P353" s="208"/>
      <c r="Q353" s="194"/>
      <c r="R353" s="210"/>
      <c r="S353" s="211"/>
      <c r="T353" s="193"/>
      <c r="U353" s="40"/>
      <c r="W353" s="41" t="str">
        <f t="shared" si="21"/>
        <v/>
      </c>
      <c r="X353" s="58" t="str">
        <f t="shared" si="22"/>
        <v/>
      </c>
      <c r="Y353" s="58" t="str">
        <f t="shared" si="20"/>
        <v/>
      </c>
      <c r="AC353" s="41" t="str">
        <f t="shared" si="23"/>
        <v/>
      </c>
      <c r="AE353" s="41" t="str">
        <f>IF($H353="", "", IF(COUNTIF($AA$11:$AA$131, $H353)&gt;0, 'Application Process'!$AC$4, ""))</f>
        <v/>
      </c>
    </row>
    <row r="354" spans="1:31" x14ac:dyDescent="0.25">
      <c r="A354" s="40"/>
      <c r="B354" s="88" t="str">
        <f>IF($X354="", "", IF(COUNTIF('Application Process'!$I$11:$I$3035, $X354)=0, 'Job Database'!$Y$8, IFERROR(INDEX('Application Process'!$AJ$11:$AJ$3035, MATCH($X354, 'Application Process'!$I$11:$I$3035, 0)), "")))</f>
        <v/>
      </c>
      <c r="C354" s="40"/>
      <c r="D354" s="207"/>
      <c r="E354" s="194"/>
      <c r="F354" s="194"/>
      <c r="G354" s="208"/>
      <c r="H354" s="194"/>
      <c r="I354" s="208"/>
      <c r="J354" s="194"/>
      <c r="K354" s="209"/>
      <c r="L354" s="194"/>
      <c r="M354" s="196"/>
      <c r="N354" s="194"/>
      <c r="O354" s="194"/>
      <c r="P354" s="208"/>
      <c r="Q354" s="194"/>
      <c r="R354" s="210"/>
      <c r="S354" s="211"/>
      <c r="T354" s="193"/>
      <c r="U354" s="40"/>
      <c r="W354" s="41" t="str">
        <f t="shared" si="21"/>
        <v/>
      </c>
      <c r="X354" s="58" t="str">
        <f t="shared" si="22"/>
        <v/>
      </c>
      <c r="Y354" s="58" t="str">
        <f t="shared" si="20"/>
        <v/>
      </c>
      <c r="AC354" s="41" t="str">
        <f t="shared" si="23"/>
        <v/>
      </c>
      <c r="AE354" s="41" t="str">
        <f>IF($H354="", "", IF(COUNTIF($AA$11:$AA$131, $H354)&gt;0, 'Application Process'!$AC$4, ""))</f>
        <v/>
      </c>
    </row>
    <row r="355" spans="1:31" x14ac:dyDescent="0.25">
      <c r="A355" s="40"/>
      <c r="B355" s="88" t="str">
        <f>IF($X355="", "", IF(COUNTIF('Application Process'!$I$11:$I$3035, $X355)=0, 'Job Database'!$Y$8, IFERROR(INDEX('Application Process'!$AJ$11:$AJ$3035, MATCH($X355, 'Application Process'!$I$11:$I$3035, 0)), "")))</f>
        <v/>
      </c>
      <c r="C355" s="40"/>
      <c r="D355" s="207"/>
      <c r="E355" s="194"/>
      <c r="F355" s="194"/>
      <c r="G355" s="208"/>
      <c r="H355" s="194"/>
      <c r="I355" s="208"/>
      <c r="J355" s="194"/>
      <c r="K355" s="209"/>
      <c r="L355" s="194"/>
      <c r="M355" s="196"/>
      <c r="N355" s="194"/>
      <c r="O355" s="194"/>
      <c r="P355" s="208"/>
      <c r="Q355" s="194"/>
      <c r="R355" s="210"/>
      <c r="S355" s="211"/>
      <c r="T355" s="193"/>
      <c r="U355" s="40"/>
      <c r="W355" s="41" t="str">
        <f t="shared" si="21"/>
        <v/>
      </c>
      <c r="X355" s="58" t="str">
        <f t="shared" si="22"/>
        <v/>
      </c>
      <c r="Y355" s="58" t="str">
        <f t="shared" si="20"/>
        <v/>
      </c>
      <c r="AC355" s="41" t="str">
        <f t="shared" si="23"/>
        <v/>
      </c>
      <c r="AE355" s="41" t="str">
        <f>IF($H355="", "", IF(COUNTIF($AA$11:$AA$131, $H355)&gt;0, 'Application Process'!$AC$4, ""))</f>
        <v/>
      </c>
    </row>
    <row r="356" spans="1:31" x14ac:dyDescent="0.25">
      <c r="A356" s="40"/>
      <c r="B356" s="88" t="str">
        <f>IF($X356="", "", IF(COUNTIF('Application Process'!$I$11:$I$3035, $X356)=0, 'Job Database'!$Y$8, IFERROR(INDEX('Application Process'!$AJ$11:$AJ$3035, MATCH($X356, 'Application Process'!$I$11:$I$3035, 0)), "")))</f>
        <v/>
      </c>
      <c r="C356" s="40"/>
      <c r="D356" s="207"/>
      <c r="E356" s="194"/>
      <c r="F356" s="194"/>
      <c r="G356" s="208"/>
      <c r="H356" s="194"/>
      <c r="I356" s="208"/>
      <c r="J356" s="194"/>
      <c r="K356" s="209"/>
      <c r="L356" s="194"/>
      <c r="M356" s="196"/>
      <c r="N356" s="194"/>
      <c r="O356" s="194"/>
      <c r="P356" s="208"/>
      <c r="Q356" s="194"/>
      <c r="R356" s="210"/>
      <c r="S356" s="211"/>
      <c r="T356" s="193"/>
      <c r="U356" s="40"/>
      <c r="W356" s="41" t="str">
        <f t="shared" si="21"/>
        <v/>
      </c>
      <c r="X356" s="58" t="str">
        <f t="shared" si="22"/>
        <v/>
      </c>
      <c r="Y356" s="58" t="str">
        <f t="shared" si="20"/>
        <v/>
      </c>
      <c r="AC356" s="41" t="str">
        <f t="shared" si="23"/>
        <v/>
      </c>
      <c r="AE356" s="41" t="str">
        <f>IF($H356="", "", IF(COUNTIF($AA$11:$AA$131, $H356)&gt;0, 'Application Process'!$AC$4, ""))</f>
        <v/>
      </c>
    </row>
    <row r="357" spans="1:31" x14ac:dyDescent="0.25">
      <c r="A357" s="40"/>
      <c r="B357" s="88" t="str">
        <f>IF($X357="", "", IF(COUNTIF('Application Process'!$I$11:$I$3035, $X357)=0, 'Job Database'!$Y$8, IFERROR(INDEX('Application Process'!$AJ$11:$AJ$3035, MATCH($X357, 'Application Process'!$I$11:$I$3035, 0)), "")))</f>
        <v/>
      </c>
      <c r="C357" s="40"/>
      <c r="D357" s="207"/>
      <c r="E357" s="194"/>
      <c r="F357" s="194"/>
      <c r="G357" s="208"/>
      <c r="H357" s="194"/>
      <c r="I357" s="208"/>
      <c r="J357" s="194"/>
      <c r="K357" s="209"/>
      <c r="L357" s="194"/>
      <c r="M357" s="196"/>
      <c r="N357" s="194"/>
      <c r="O357" s="194"/>
      <c r="P357" s="208"/>
      <c r="Q357" s="194"/>
      <c r="R357" s="210"/>
      <c r="S357" s="211"/>
      <c r="T357" s="193"/>
      <c r="U357" s="40"/>
      <c r="W357" s="41" t="str">
        <f t="shared" si="21"/>
        <v/>
      </c>
      <c r="X357" s="58" t="str">
        <f t="shared" si="22"/>
        <v/>
      </c>
      <c r="Y357" s="58" t="str">
        <f t="shared" si="20"/>
        <v/>
      </c>
      <c r="AC357" s="41" t="str">
        <f t="shared" si="23"/>
        <v/>
      </c>
      <c r="AE357" s="41" t="str">
        <f>IF($H357="", "", IF(COUNTIF($AA$11:$AA$131, $H357)&gt;0, 'Application Process'!$AC$4, ""))</f>
        <v/>
      </c>
    </row>
    <row r="358" spans="1:31" x14ac:dyDescent="0.25">
      <c r="A358" s="40"/>
      <c r="B358" s="88" t="str">
        <f>IF($X358="", "", IF(COUNTIF('Application Process'!$I$11:$I$3035, $X358)=0, 'Job Database'!$Y$8, IFERROR(INDEX('Application Process'!$AJ$11:$AJ$3035, MATCH($X358, 'Application Process'!$I$11:$I$3035, 0)), "")))</f>
        <v/>
      </c>
      <c r="C358" s="40"/>
      <c r="D358" s="207"/>
      <c r="E358" s="194"/>
      <c r="F358" s="194"/>
      <c r="G358" s="208"/>
      <c r="H358" s="194"/>
      <c r="I358" s="208"/>
      <c r="J358" s="194"/>
      <c r="K358" s="209"/>
      <c r="L358" s="194"/>
      <c r="M358" s="196"/>
      <c r="N358" s="194"/>
      <c r="O358" s="194"/>
      <c r="P358" s="208"/>
      <c r="Q358" s="194"/>
      <c r="R358" s="210"/>
      <c r="S358" s="211"/>
      <c r="T358" s="193"/>
      <c r="U358" s="40"/>
      <c r="W358" s="41" t="str">
        <f t="shared" si="21"/>
        <v/>
      </c>
      <c r="X358" s="58" t="str">
        <f t="shared" si="22"/>
        <v/>
      </c>
      <c r="Y358" s="58" t="str">
        <f t="shared" si="20"/>
        <v/>
      </c>
      <c r="AC358" s="41" t="str">
        <f t="shared" si="23"/>
        <v/>
      </c>
      <c r="AE358" s="41" t="str">
        <f>IF($H358="", "", IF(COUNTIF($AA$11:$AA$131, $H358)&gt;0, 'Application Process'!$AC$4, ""))</f>
        <v/>
      </c>
    </row>
    <row r="359" spans="1:31" x14ac:dyDescent="0.25">
      <c r="A359" s="40"/>
      <c r="B359" s="88" t="str">
        <f>IF($X359="", "", IF(COUNTIF('Application Process'!$I$11:$I$3035, $X359)=0, 'Job Database'!$Y$8, IFERROR(INDEX('Application Process'!$AJ$11:$AJ$3035, MATCH($X359, 'Application Process'!$I$11:$I$3035, 0)), "")))</f>
        <v/>
      </c>
      <c r="C359" s="40"/>
      <c r="D359" s="207"/>
      <c r="E359" s="194"/>
      <c r="F359" s="194"/>
      <c r="G359" s="208"/>
      <c r="H359" s="194"/>
      <c r="I359" s="208"/>
      <c r="J359" s="194"/>
      <c r="K359" s="209"/>
      <c r="L359" s="194"/>
      <c r="M359" s="196"/>
      <c r="N359" s="194"/>
      <c r="O359" s="194"/>
      <c r="P359" s="208"/>
      <c r="Q359" s="194"/>
      <c r="R359" s="210"/>
      <c r="S359" s="211"/>
      <c r="T359" s="193"/>
      <c r="U359" s="40"/>
      <c r="W359" s="41" t="str">
        <f t="shared" si="21"/>
        <v/>
      </c>
      <c r="X359" s="58" t="str">
        <f t="shared" si="22"/>
        <v/>
      </c>
      <c r="Y359" s="58" t="str">
        <f t="shared" si="20"/>
        <v/>
      </c>
      <c r="AC359" s="41" t="str">
        <f t="shared" si="23"/>
        <v/>
      </c>
      <c r="AE359" s="41" t="str">
        <f>IF($H359="", "", IF(COUNTIF($AA$11:$AA$131, $H359)&gt;0, 'Application Process'!$AC$4, ""))</f>
        <v/>
      </c>
    </row>
    <row r="360" spans="1:31" x14ac:dyDescent="0.25">
      <c r="A360" s="40"/>
      <c r="B360" s="88" t="str">
        <f>IF($X360="", "", IF(COUNTIF('Application Process'!$I$11:$I$3035, $X360)=0, 'Job Database'!$Y$8, IFERROR(INDEX('Application Process'!$AJ$11:$AJ$3035, MATCH($X360, 'Application Process'!$I$11:$I$3035, 0)), "")))</f>
        <v/>
      </c>
      <c r="C360" s="40"/>
      <c r="D360" s="207"/>
      <c r="E360" s="194"/>
      <c r="F360" s="194"/>
      <c r="G360" s="208"/>
      <c r="H360" s="194"/>
      <c r="I360" s="208"/>
      <c r="J360" s="194"/>
      <c r="K360" s="209"/>
      <c r="L360" s="194"/>
      <c r="M360" s="196"/>
      <c r="N360" s="194"/>
      <c r="O360" s="194"/>
      <c r="P360" s="208"/>
      <c r="Q360" s="194"/>
      <c r="R360" s="210"/>
      <c r="S360" s="211"/>
      <c r="T360" s="193"/>
      <c r="U360" s="40"/>
      <c r="W360" s="41" t="str">
        <f t="shared" si="21"/>
        <v/>
      </c>
      <c r="X360" s="58" t="str">
        <f t="shared" si="22"/>
        <v/>
      </c>
      <c r="Y360" s="58" t="str">
        <f t="shared" si="20"/>
        <v/>
      </c>
      <c r="AC360" s="41" t="str">
        <f t="shared" si="23"/>
        <v/>
      </c>
      <c r="AE360" s="41" t="str">
        <f>IF($H360="", "", IF(COUNTIF($AA$11:$AA$131, $H360)&gt;0, 'Application Process'!$AC$4, ""))</f>
        <v/>
      </c>
    </row>
    <row r="361" spans="1:31" x14ac:dyDescent="0.25">
      <c r="A361" s="40"/>
      <c r="B361" s="88" t="str">
        <f>IF($X361="", "", IF(COUNTIF('Application Process'!$I$11:$I$3035, $X361)=0, 'Job Database'!$Y$8, IFERROR(INDEX('Application Process'!$AJ$11:$AJ$3035, MATCH($X361, 'Application Process'!$I$11:$I$3035, 0)), "")))</f>
        <v/>
      </c>
      <c r="C361" s="40"/>
      <c r="D361" s="207"/>
      <c r="E361" s="194"/>
      <c r="F361" s="194"/>
      <c r="G361" s="208"/>
      <c r="H361" s="194"/>
      <c r="I361" s="208"/>
      <c r="J361" s="194"/>
      <c r="K361" s="209"/>
      <c r="L361" s="194"/>
      <c r="M361" s="196"/>
      <c r="N361" s="194"/>
      <c r="O361" s="194"/>
      <c r="P361" s="208"/>
      <c r="Q361" s="194"/>
      <c r="R361" s="210"/>
      <c r="S361" s="211"/>
      <c r="T361" s="193"/>
      <c r="U361" s="40"/>
      <c r="W361" s="41" t="str">
        <f t="shared" si="21"/>
        <v/>
      </c>
      <c r="X361" s="58" t="str">
        <f t="shared" si="22"/>
        <v/>
      </c>
      <c r="Y361" s="58" t="str">
        <f t="shared" si="20"/>
        <v/>
      </c>
      <c r="AC361" s="41" t="str">
        <f t="shared" si="23"/>
        <v/>
      </c>
      <c r="AE361" s="41" t="str">
        <f>IF($H361="", "", IF(COUNTIF($AA$11:$AA$131, $H361)&gt;0, 'Application Process'!$AC$4, ""))</f>
        <v/>
      </c>
    </row>
    <row r="362" spans="1:31" x14ac:dyDescent="0.25">
      <c r="A362" s="40"/>
      <c r="B362" s="88" t="str">
        <f>IF($X362="", "", IF(COUNTIF('Application Process'!$I$11:$I$3035, $X362)=0, 'Job Database'!$Y$8, IFERROR(INDEX('Application Process'!$AJ$11:$AJ$3035, MATCH($X362, 'Application Process'!$I$11:$I$3035, 0)), "")))</f>
        <v/>
      </c>
      <c r="C362" s="40"/>
      <c r="D362" s="207"/>
      <c r="E362" s="194"/>
      <c r="F362" s="194"/>
      <c r="G362" s="208"/>
      <c r="H362" s="194"/>
      <c r="I362" s="208"/>
      <c r="J362" s="194"/>
      <c r="K362" s="209"/>
      <c r="L362" s="194"/>
      <c r="M362" s="196"/>
      <c r="N362" s="194"/>
      <c r="O362" s="194"/>
      <c r="P362" s="208"/>
      <c r="Q362" s="194"/>
      <c r="R362" s="210"/>
      <c r="S362" s="211"/>
      <c r="T362" s="193"/>
      <c r="U362" s="40"/>
      <c r="W362" s="41" t="str">
        <f t="shared" si="21"/>
        <v/>
      </c>
      <c r="X362" s="58" t="str">
        <f t="shared" si="22"/>
        <v/>
      </c>
      <c r="Y362" s="58" t="str">
        <f t="shared" si="20"/>
        <v/>
      </c>
      <c r="AC362" s="41" t="str">
        <f t="shared" si="23"/>
        <v/>
      </c>
      <c r="AE362" s="41" t="str">
        <f>IF($H362="", "", IF(COUNTIF($AA$11:$AA$131, $H362)&gt;0, 'Application Process'!$AC$4, ""))</f>
        <v/>
      </c>
    </row>
    <row r="363" spans="1:31" x14ac:dyDescent="0.25">
      <c r="A363" s="40"/>
      <c r="B363" s="88" t="str">
        <f>IF($X363="", "", IF(COUNTIF('Application Process'!$I$11:$I$3035, $X363)=0, 'Job Database'!$Y$8, IFERROR(INDEX('Application Process'!$AJ$11:$AJ$3035, MATCH($X363, 'Application Process'!$I$11:$I$3035, 0)), "")))</f>
        <v/>
      </c>
      <c r="C363" s="40"/>
      <c r="D363" s="207"/>
      <c r="E363" s="194"/>
      <c r="F363" s="194"/>
      <c r="G363" s="208"/>
      <c r="H363" s="194"/>
      <c r="I363" s="208"/>
      <c r="J363" s="194"/>
      <c r="K363" s="209"/>
      <c r="L363" s="194"/>
      <c r="M363" s="196"/>
      <c r="N363" s="194"/>
      <c r="O363" s="194"/>
      <c r="P363" s="208"/>
      <c r="Q363" s="194"/>
      <c r="R363" s="210"/>
      <c r="S363" s="211"/>
      <c r="T363" s="193"/>
      <c r="U363" s="40"/>
      <c r="W363" s="41" t="str">
        <f t="shared" si="21"/>
        <v/>
      </c>
      <c r="X363" s="58" t="str">
        <f t="shared" si="22"/>
        <v/>
      </c>
      <c r="Y363" s="58" t="str">
        <f t="shared" si="20"/>
        <v/>
      </c>
      <c r="AC363" s="41" t="str">
        <f t="shared" si="23"/>
        <v/>
      </c>
      <c r="AE363" s="41" t="str">
        <f>IF($H363="", "", IF(COUNTIF($AA$11:$AA$131, $H363)&gt;0, 'Application Process'!$AC$4, ""))</f>
        <v/>
      </c>
    </row>
    <row r="364" spans="1:31" x14ac:dyDescent="0.25">
      <c r="A364" s="40"/>
      <c r="B364" s="88" t="str">
        <f>IF($X364="", "", IF(COUNTIF('Application Process'!$I$11:$I$3035, $X364)=0, 'Job Database'!$Y$8, IFERROR(INDEX('Application Process'!$AJ$11:$AJ$3035, MATCH($X364, 'Application Process'!$I$11:$I$3035, 0)), "")))</f>
        <v/>
      </c>
      <c r="C364" s="40"/>
      <c r="D364" s="207"/>
      <c r="E364" s="194"/>
      <c r="F364" s="194"/>
      <c r="G364" s="208"/>
      <c r="H364" s="194"/>
      <c r="I364" s="208"/>
      <c r="J364" s="194"/>
      <c r="K364" s="209"/>
      <c r="L364" s="194"/>
      <c r="M364" s="196"/>
      <c r="N364" s="194"/>
      <c r="O364" s="194"/>
      <c r="P364" s="208"/>
      <c r="Q364" s="194"/>
      <c r="R364" s="210"/>
      <c r="S364" s="211"/>
      <c r="T364" s="193"/>
      <c r="U364" s="40"/>
      <c r="W364" s="41" t="str">
        <f t="shared" si="21"/>
        <v/>
      </c>
      <c r="X364" s="58" t="str">
        <f t="shared" si="22"/>
        <v/>
      </c>
      <c r="Y364" s="58" t="str">
        <f t="shared" si="20"/>
        <v/>
      </c>
      <c r="AC364" s="41" t="str">
        <f t="shared" si="23"/>
        <v/>
      </c>
      <c r="AE364" s="41" t="str">
        <f>IF($H364="", "", IF(COUNTIF($AA$11:$AA$131, $H364)&gt;0, 'Application Process'!$AC$4, ""))</f>
        <v/>
      </c>
    </row>
    <row r="365" spans="1:31" x14ac:dyDescent="0.25">
      <c r="A365" s="40"/>
      <c r="B365" s="88" t="str">
        <f>IF($X365="", "", IF(COUNTIF('Application Process'!$I$11:$I$3035, $X365)=0, 'Job Database'!$Y$8, IFERROR(INDEX('Application Process'!$AJ$11:$AJ$3035, MATCH($X365, 'Application Process'!$I$11:$I$3035, 0)), "")))</f>
        <v/>
      </c>
      <c r="C365" s="40"/>
      <c r="D365" s="207"/>
      <c r="E365" s="194"/>
      <c r="F365" s="194"/>
      <c r="G365" s="208"/>
      <c r="H365" s="194"/>
      <c r="I365" s="208"/>
      <c r="J365" s="194"/>
      <c r="K365" s="209"/>
      <c r="L365" s="194"/>
      <c r="M365" s="196"/>
      <c r="N365" s="194"/>
      <c r="O365" s="194"/>
      <c r="P365" s="208"/>
      <c r="Q365" s="194"/>
      <c r="R365" s="210"/>
      <c r="S365" s="211"/>
      <c r="T365" s="193"/>
      <c r="U365" s="40"/>
      <c r="W365" s="41" t="str">
        <f t="shared" si="21"/>
        <v/>
      </c>
      <c r="X365" s="58" t="str">
        <f t="shared" si="22"/>
        <v/>
      </c>
      <c r="Y365" s="58" t="str">
        <f t="shared" si="20"/>
        <v/>
      </c>
      <c r="AC365" s="41" t="str">
        <f t="shared" si="23"/>
        <v/>
      </c>
      <c r="AE365" s="41" t="str">
        <f>IF($H365="", "", IF(COUNTIF($AA$11:$AA$131, $H365)&gt;0, 'Application Process'!$AC$4, ""))</f>
        <v/>
      </c>
    </row>
    <row r="366" spans="1:31" x14ac:dyDescent="0.25">
      <c r="A366" s="40"/>
      <c r="B366" s="88" t="str">
        <f>IF($X366="", "", IF(COUNTIF('Application Process'!$I$11:$I$3035, $X366)=0, 'Job Database'!$Y$8, IFERROR(INDEX('Application Process'!$AJ$11:$AJ$3035, MATCH($X366, 'Application Process'!$I$11:$I$3035, 0)), "")))</f>
        <v/>
      </c>
      <c r="C366" s="40"/>
      <c r="D366" s="207"/>
      <c r="E366" s="194"/>
      <c r="F366" s="194"/>
      <c r="G366" s="208"/>
      <c r="H366" s="194"/>
      <c r="I366" s="208"/>
      <c r="J366" s="194"/>
      <c r="K366" s="209"/>
      <c r="L366" s="194"/>
      <c r="M366" s="196"/>
      <c r="N366" s="194"/>
      <c r="O366" s="194"/>
      <c r="P366" s="208"/>
      <c r="Q366" s="194"/>
      <c r="R366" s="210"/>
      <c r="S366" s="211"/>
      <c r="T366" s="193"/>
      <c r="U366" s="40"/>
      <c r="W366" s="41" t="str">
        <f t="shared" si="21"/>
        <v/>
      </c>
      <c r="X366" s="58" t="str">
        <f t="shared" si="22"/>
        <v/>
      </c>
      <c r="Y366" s="58" t="str">
        <f t="shared" si="20"/>
        <v/>
      </c>
      <c r="AC366" s="41" t="str">
        <f t="shared" si="23"/>
        <v/>
      </c>
      <c r="AE366" s="41" t="str">
        <f>IF($H366="", "", IF(COUNTIF($AA$11:$AA$131, $H366)&gt;0, 'Application Process'!$AC$4, ""))</f>
        <v/>
      </c>
    </row>
    <row r="367" spans="1:31" x14ac:dyDescent="0.25">
      <c r="A367" s="40"/>
      <c r="B367" s="88" t="str">
        <f>IF($X367="", "", IF(COUNTIF('Application Process'!$I$11:$I$3035, $X367)=0, 'Job Database'!$Y$8, IFERROR(INDEX('Application Process'!$AJ$11:$AJ$3035, MATCH($X367, 'Application Process'!$I$11:$I$3035, 0)), "")))</f>
        <v/>
      </c>
      <c r="C367" s="40"/>
      <c r="D367" s="207"/>
      <c r="E367" s="194"/>
      <c r="F367" s="194"/>
      <c r="G367" s="208"/>
      <c r="H367" s="194"/>
      <c r="I367" s="208"/>
      <c r="J367" s="194"/>
      <c r="K367" s="209"/>
      <c r="L367" s="194"/>
      <c r="M367" s="196"/>
      <c r="N367" s="194"/>
      <c r="O367" s="194"/>
      <c r="P367" s="208"/>
      <c r="Q367" s="194"/>
      <c r="R367" s="210"/>
      <c r="S367" s="211"/>
      <c r="T367" s="193"/>
      <c r="U367" s="40"/>
      <c r="W367" s="41" t="str">
        <f t="shared" si="21"/>
        <v/>
      </c>
      <c r="X367" s="58" t="str">
        <f t="shared" si="22"/>
        <v/>
      </c>
      <c r="Y367" s="58" t="str">
        <f t="shared" si="20"/>
        <v/>
      </c>
      <c r="AC367" s="41" t="str">
        <f t="shared" si="23"/>
        <v/>
      </c>
      <c r="AE367" s="41" t="str">
        <f>IF($H367="", "", IF(COUNTIF($AA$11:$AA$131, $H367)&gt;0, 'Application Process'!$AC$4, ""))</f>
        <v/>
      </c>
    </row>
    <row r="368" spans="1:31" x14ac:dyDescent="0.25">
      <c r="A368" s="40"/>
      <c r="B368" s="88" t="str">
        <f>IF($X368="", "", IF(COUNTIF('Application Process'!$I$11:$I$3035, $X368)=0, 'Job Database'!$Y$8, IFERROR(INDEX('Application Process'!$AJ$11:$AJ$3035, MATCH($X368, 'Application Process'!$I$11:$I$3035, 0)), "")))</f>
        <v/>
      </c>
      <c r="C368" s="40"/>
      <c r="D368" s="207"/>
      <c r="E368" s="194"/>
      <c r="F368" s="194"/>
      <c r="G368" s="208"/>
      <c r="H368" s="194"/>
      <c r="I368" s="208"/>
      <c r="J368" s="194"/>
      <c r="K368" s="209"/>
      <c r="L368" s="194"/>
      <c r="M368" s="196"/>
      <c r="N368" s="194"/>
      <c r="O368" s="194"/>
      <c r="P368" s="208"/>
      <c r="Q368" s="194"/>
      <c r="R368" s="210"/>
      <c r="S368" s="211"/>
      <c r="T368" s="193"/>
      <c r="U368" s="40"/>
      <c r="W368" s="41" t="str">
        <f t="shared" si="21"/>
        <v/>
      </c>
      <c r="X368" s="58" t="str">
        <f t="shared" si="22"/>
        <v/>
      </c>
      <c r="Y368" s="58" t="str">
        <f t="shared" si="20"/>
        <v/>
      </c>
      <c r="AC368" s="41" t="str">
        <f t="shared" si="23"/>
        <v/>
      </c>
      <c r="AE368" s="41" t="str">
        <f>IF($H368="", "", IF(COUNTIF($AA$11:$AA$131, $H368)&gt;0, 'Application Process'!$AC$4, ""))</f>
        <v/>
      </c>
    </row>
    <row r="369" spans="1:31" x14ac:dyDescent="0.25">
      <c r="A369" s="40"/>
      <c r="B369" s="88" t="str">
        <f>IF($X369="", "", IF(COUNTIF('Application Process'!$I$11:$I$3035, $X369)=0, 'Job Database'!$Y$8, IFERROR(INDEX('Application Process'!$AJ$11:$AJ$3035, MATCH($X369, 'Application Process'!$I$11:$I$3035, 0)), "")))</f>
        <v/>
      </c>
      <c r="C369" s="40"/>
      <c r="D369" s="207"/>
      <c r="E369" s="194"/>
      <c r="F369" s="194"/>
      <c r="G369" s="208"/>
      <c r="H369" s="194"/>
      <c r="I369" s="208"/>
      <c r="J369" s="194"/>
      <c r="K369" s="209"/>
      <c r="L369" s="194"/>
      <c r="M369" s="196"/>
      <c r="N369" s="194"/>
      <c r="O369" s="194"/>
      <c r="P369" s="208"/>
      <c r="Q369" s="194"/>
      <c r="R369" s="210"/>
      <c r="S369" s="211"/>
      <c r="T369" s="193"/>
      <c r="U369" s="40"/>
      <c r="W369" s="41" t="str">
        <f t="shared" si="21"/>
        <v/>
      </c>
      <c r="X369" s="58" t="str">
        <f t="shared" si="22"/>
        <v/>
      </c>
      <c r="Y369" s="58" t="str">
        <f t="shared" si="20"/>
        <v/>
      </c>
      <c r="AC369" s="41" t="str">
        <f t="shared" si="23"/>
        <v/>
      </c>
      <c r="AE369" s="41" t="str">
        <f>IF($H369="", "", IF(COUNTIF($AA$11:$AA$131, $H369)&gt;0, 'Application Process'!$AC$4, ""))</f>
        <v/>
      </c>
    </row>
    <row r="370" spans="1:31" x14ac:dyDescent="0.25">
      <c r="A370" s="40"/>
      <c r="B370" s="88" t="str">
        <f>IF($X370="", "", IF(COUNTIF('Application Process'!$I$11:$I$3035, $X370)=0, 'Job Database'!$Y$8, IFERROR(INDEX('Application Process'!$AJ$11:$AJ$3035, MATCH($X370, 'Application Process'!$I$11:$I$3035, 0)), "")))</f>
        <v/>
      </c>
      <c r="C370" s="40"/>
      <c r="D370" s="207"/>
      <c r="E370" s="194"/>
      <c r="F370" s="194"/>
      <c r="G370" s="208"/>
      <c r="H370" s="194"/>
      <c r="I370" s="208"/>
      <c r="J370" s="194"/>
      <c r="K370" s="209"/>
      <c r="L370" s="194"/>
      <c r="M370" s="196"/>
      <c r="N370" s="194"/>
      <c r="O370" s="194"/>
      <c r="P370" s="208"/>
      <c r="Q370" s="194"/>
      <c r="R370" s="210"/>
      <c r="S370" s="211"/>
      <c r="T370" s="193"/>
      <c r="U370" s="40"/>
      <c r="W370" s="41" t="str">
        <f t="shared" si="21"/>
        <v/>
      </c>
      <c r="X370" s="58" t="str">
        <f t="shared" si="22"/>
        <v/>
      </c>
      <c r="Y370" s="58" t="str">
        <f t="shared" si="20"/>
        <v/>
      </c>
      <c r="AC370" s="41" t="str">
        <f t="shared" si="23"/>
        <v/>
      </c>
      <c r="AE370" s="41" t="str">
        <f>IF($H370="", "", IF(COUNTIF($AA$11:$AA$131, $H370)&gt;0, 'Application Process'!$AC$4, ""))</f>
        <v/>
      </c>
    </row>
    <row r="371" spans="1:31" x14ac:dyDescent="0.25">
      <c r="A371" s="40"/>
      <c r="B371" s="88" t="str">
        <f>IF($X371="", "", IF(COUNTIF('Application Process'!$I$11:$I$3035, $X371)=0, 'Job Database'!$Y$8, IFERROR(INDEX('Application Process'!$AJ$11:$AJ$3035, MATCH($X371, 'Application Process'!$I$11:$I$3035, 0)), "")))</f>
        <v/>
      </c>
      <c r="C371" s="40"/>
      <c r="D371" s="207"/>
      <c r="E371" s="194"/>
      <c r="F371" s="194"/>
      <c r="G371" s="208"/>
      <c r="H371" s="194"/>
      <c r="I371" s="208"/>
      <c r="J371" s="194"/>
      <c r="K371" s="209"/>
      <c r="L371" s="194"/>
      <c r="M371" s="196"/>
      <c r="N371" s="194"/>
      <c r="O371" s="194"/>
      <c r="P371" s="208"/>
      <c r="Q371" s="194"/>
      <c r="R371" s="210"/>
      <c r="S371" s="211"/>
      <c r="T371" s="193"/>
      <c r="U371" s="40"/>
      <c r="W371" s="41" t="str">
        <f t="shared" si="21"/>
        <v/>
      </c>
      <c r="X371" s="58" t="str">
        <f t="shared" si="22"/>
        <v/>
      </c>
      <c r="Y371" s="58" t="str">
        <f t="shared" si="20"/>
        <v/>
      </c>
      <c r="AC371" s="41" t="str">
        <f t="shared" si="23"/>
        <v/>
      </c>
      <c r="AE371" s="41" t="str">
        <f>IF($H371="", "", IF(COUNTIF($AA$11:$AA$131, $H371)&gt;0, 'Application Process'!$AC$4, ""))</f>
        <v/>
      </c>
    </row>
    <row r="372" spans="1:31" x14ac:dyDescent="0.25">
      <c r="A372" s="40"/>
      <c r="B372" s="88" t="str">
        <f>IF($X372="", "", IF(COUNTIF('Application Process'!$I$11:$I$3035, $X372)=0, 'Job Database'!$Y$8, IFERROR(INDEX('Application Process'!$AJ$11:$AJ$3035, MATCH($X372, 'Application Process'!$I$11:$I$3035, 0)), "")))</f>
        <v/>
      </c>
      <c r="C372" s="40"/>
      <c r="D372" s="207"/>
      <c r="E372" s="194"/>
      <c r="F372" s="194"/>
      <c r="G372" s="208"/>
      <c r="H372" s="194"/>
      <c r="I372" s="208"/>
      <c r="J372" s="194"/>
      <c r="K372" s="209"/>
      <c r="L372" s="194"/>
      <c r="M372" s="196"/>
      <c r="N372" s="194"/>
      <c r="O372" s="194"/>
      <c r="P372" s="208"/>
      <c r="Q372" s="194"/>
      <c r="R372" s="210"/>
      <c r="S372" s="211"/>
      <c r="T372" s="193"/>
      <c r="U372" s="40"/>
      <c r="W372" s="41" t="str">
        <f t="shared" si="21"/>
        <v/>
      </c>
      <c r="X372" s="58" t="str">
        <f t="shared" si="22"/>
        <v/>
      </c>
      <c r="Y372" s="58" t="str">
        <f t="shared" si="20"/>
        <v/>
      </c>
      <c r="AC372" s="41" t="str">
        <f t="shared" si="23"/>
        <v/>
      </c>
      <c r="AE372" s="41" t="str">
        <f>IF($H372="", "", IF(COUNTIF($AA$11:$AA$131, $H372)&gt;0, 'Application Process'!$AC$4, ""))</f>
        <v/>
      </c>
    </row>
    <row r="373" spans="1:31" x14ac:dyDescent="0.25">
      <c r="A373" s="40"/>
      <c r="B373" s="88" t="str">
        <f>IF($X373="", "", IF(COUNTIF('Application Process'!$I$11:$I$3035, $X373)=0, 'Job Database'!$Y$8, IFERROR(INDEX('Application Process'!$AJ$11:$AJ$3035, MATCH($X373, 'Application Process'!$I$11:$I$3035, 0)), "")))</f>
        <v/>
      </c>
      <c r="C373" s="40"/>
      <c r="D373" s="207"/>
      <c r="E373" s="194"/>
      <c r="F373" s="194"/>
      <c r="G373" s="208"/>
      <c r="H373" s="194"/>
      <c r="I373" s="208"/>
      <c r="J373" s="194"/>
      <c r="K373" s="209"/>
      <c r="L373" s="194"/>
      <c r="M373" s="196"/>
      <c r="N373" s="194"/>
      <c r="O373" s="194"/>
      <c r="P373" s="208"/>
      <c r="Q373" s="194"/>
      <c r="R373" s="210"/>
      <c r="S373" s="211"/>
      <c r="T373" s="193"/>
      <c r="U373" s="40"/>
      <c r="W373" s="41" t="str">
        <f t="shared" si="21"/>
        <v/>
      </c>
      <c r="X373" s="58" t="str">
        <f t="shared" si="22"/>
        <v/>
      </c>
      <c r="Y373" s="58" t="str">
        <f t="shared" si="20"/>
        <v/>
      </c>
      <c r="AC373" s="41" t="str">
        <f t="shared" si="23"/>
        <v/>
      </c>
      <c r="AE373" s="41" t="str">
        <f>IF($H373="", "", IF(COUNTIF($AA$11:$AA$131, $H373)&gt;0, 'Application Process'!$AC$4, ""))</f>
        <v/>
      </c>
    </row>
    <row r="374" spans="1:31" x14ac:dyDescent="0.25">
      <c r="A374" s="40"/>
      <c r="B374" s="88" t="str">
        <f>IF($X374="", "", IF(COUNTIF('Application Process'!$I$11:$I$3035, $X374)=0, 'Job Database'!$Y$8, IFERROR(INDEX('Application Process'!$AJ$11:$AJ$3035, MATCH($X374, 'Application Process'!$I$11:$I$3035, 0)), "")))</f>
        <v/>
      </c>
      <c r="C374" s="40"/>
      <c r="D374" s="207"/>
      <c r="E374" s="194"/>
      <c r="F374" s="194"/>
      <c r="G374" s="208"/>
      <c r="H374" s="194"/>
      <c r="I374" s="208"/>
      <c r="J374" s="194"/>
      <c r="K374" s="209"/>
      <c r="L374" s="194"/>
      <c r="M374" s="196"/>
      <c r="N374" s="194"/>
      <c r="O374" s="194"/>
      <c r="P374" s="208"/>
      <c r="Q374" s="194"/>
      <c r="R374" s="210"/>
      <c r="S374" s="211"/>
      <c r="T374" s="193"/>
      <c r="U374" s="40"/>
      <c r="W374" s="41" t="str">
        <f t="shared" si="21"/>
        <v/>
      </c>
      <c r="X374" s="58" t="str">
        <f t="shared" si="22"/>
        <v/>
      </c>
      <c r="Y374" s="58" t="str">
        <f t="shared" si="20"/>
        <v/>
      </c>
      <c r="AC374" s="41" t="str">
        <f t="shared" si="23"/>
        <v/>
      </c>
      <c r="AE374" s="41" t="str">
        <f>IF($H374="", "", IF(COUNTIF($AA$11:$AA$131, $H374)&gt;0, 'Application Process'!$AC$4, ""))</f>
        <v/>
      </c>
    </row>
    <row r="375" spans="1:31" x14ac:dyDescent="0.25">
      <c r="A375" s="40"/>
      <c r="B375" s="88" t="str">
        <f>IF($X375="", "", IF(COUNTIF('Application Process'!$I$11:$I$3035, $X375)=0, 'Job Database'!$Y$8, IFERROR(INDEX('Application Process'!$AJ$11:$AJ$3035, MATCH($X375, 'Application Process'!$I$11:$I$3035, 0)), "")))</f>
        <v/>
      </c>
      <c r="C375" s="40"/>
      <c r="D375" s="207"/>
      <c r="E375" s="194"/>
      <c r="F375" s="194"/>
      <c r="G375" s="208"/>
      <c r="H375" s="194"/>
      <c r="I375" s="208"/>
      <c r="J375" s="194"/>
      <c r="K375" s="209"/>
      <c r="L375" s="194"/>
      <c r="M375" s="196"/>
      <c r="N375" s="194"/>
      <c r="O375" s="194"/>
      <c r="P375" s="208"/>
      <c r="Q375" s="194"/>
      <c r="R375" s="210"/>
      <c r="S375" s="211"/>
      <c r="T375" s="193"/>
      <c r="U375" s="40"/>
      <c r="W375" s="41" t="str">
        <f t="shared" si="21"/>
        <v/>
      </c>
      <c r="X375" s="58" t="str">
        <f t="shared" si="22"/>
        <v/>
      </c>
      <c r="Y375" s="58" t="str">
        <f t="shared" si="20"/>
        <v/>
      </c>
      <c r="AC375" s="41" t="str">
        <f t="shared" si="23"/>
        <v/>
      </c>
      <c r="AE375" s="41" t="str">
        <f>IF($H375="", "", IF(COUNTIF($AA$11:$AA$131, $H375)&gt;0, 'Application Process'!$AC$4, ""))</f>
        <v/>
      </c>
    </row>
    <row r="376" spans="1:31" x14ac:dyDescent="0.25">
      <c r="A376" s="40"/>
      <c r="B376" s="88" t="str">
        <f>IF($X376="", "", IF(COUNTIF('Application Process'!$I$11:$I$3035, $X376)=0, 'Job Database'!$Y$8, IFERROR(INDEX('Application Process'!$AJ$11:$AJ$3035, MATCH($X376, 'Application Process'!$I$11:$I$3035, 0)), "")))</f>
        <v/>
      </c>
      <c r="C376" s="40"/>
      <c r="D376" s="207"/>
      <c r="E376" s="194"/>
      <c r="F376" s="194"/>
      <c r="G376" s="208"/>
      <c r="H376" s="194"/>
      <c r="I376" s="208"/>
      <c r="J376" s="194"/>
      <c r="K376" s="209"/>
      <c r="L376" s="194"/>
      <c r="M376" s="196"/>
      <c r="N376" s="194"/>
      <c r="O376" s="194"/>
      <c r="P376" s="208"/>
      <c r="Q376" s="194"/>
      <c r="R376" s="210"/>
      <c r="S376" s="211"/>
      <c r="T376" s="193"/>
      <c r="U376" s="40"/>
      <c r="W376" s="41" t="str">
        <f t="shared" si="21"/>
        <v/>
      </c>
      <c r="X376" s="58" t="str">
        <f t="shared" si="22"/>
        <v/>
      </c>
      <c r="Y376" s="58" t="str">
        <f t="shared" si="20"/>
        <v/>
      </c>
      <c r="AC376" s="41" t="str">
        <f t="shared" si="23"/>
        <v/>
      </c>
      <c r="AE376" s="41" t="str">
        <f>IF($H376="", "", IF(COUNTIF($AA$11:$AA$131, $H376)&gt;0, 'Application Process'!$AC$4, ""))</f>
        <v/>
      </c>
    </row>
    <row r="377" spans="1:31" x14ac:dyDescent="0.25">
      <c r="A377" s="40"/>
      <c r="B377" s="88" t="str">
        <f>IF($X377="", "", IF(COUNTIF('Application Process'!$I$11:$I$3035, $X377)=0, 'Job Database'!$Y$8, IFERROR(INDEX('Application Process'!$AJ$11:$AJ$3035, MATCH($X377, 'Application Process'!$I$11:$I$3035, 0)), "")))</f>
        <v/>
      </c>
      <c r="C377" s="40"/>
      <c r="D377" s="207"/>
      <c r="E377" s="194"/>
      <c r="F377" s="194"/>
      <c r="G377" s="208"/>
      <c r="H377" s="194"/>
      <c r="I377" s="208"/>
      <c r="J377" s="194"/>
      <c r="K377" s="209"/>
      <c r="L377" s="194"/>
      <c r="M377" s="196"/>
      <c r="N377" s="194"/>
      <c r="O377" s="194"/>
      <c r="P377" s="208"/>
      <c r="Q377" s="194"/>
      <c r="R377" s="210"/>
      <c r="S377" s="211"/>
      <c r="T377" s="193"/>
      <c r="U377" s="40"/>
      <c r="W377" s="41" t="str">
        <f t="shared" si="21"/>
        <v/>
      </c>
      <c r="X377" s="58" t="str">
        <f t="shared" si="22"/>
        <v/>
      </c>
      <c r="Y377" s="58" t="str">
        <f t="shared" si="20"/>
        <v/>
      </c>
      <c r="AC377" s="41" t="str">
        <f t="shared" si="23"/>
        <v/>
      </c>
      <c r="AE377" s="41" t="str">
        <f>IF($H377="", "", IF(COUNTIF($AA$11:$AA$131, $H377)&gt;0, 'Application Process'!$AC$4, ""))</f>
        <v/>
      </c>
    </row>
    <row r="378" spans="1:31" x14ac:dyDescent="0.25">
      <c r="A378" s="40"/>
      <c r="B378" s="88" t="str">
        <f>IF($X378="", "", IF(COUNTIF('Application Process'!$I$11:$I$3035, $X378)=0, 'Job Database'!$Y$8, IFERROR(INDEX('Application Process'!$AJ$11:$AJ$3035, MATCH($X378, 'Application Process'!$I$11:$I$3035, 0)), "")))</f>
        <v/>
      </c>
      <c r="C378" s="40"/>
      <c r="D378" s="207"/>
      <c r="E378" s="194"/>
      <c r="F378" s="194"/>
      <c r="G378" s="208"/>
      <c r="H378" s="194"/>
      <c r="I378" s="208"/>
      <c r="J378" s="194"/>
      <c r="K378" s="209"/>
      <c r="L378" s="194"/>
      <c r="M378" s="196"/>
      <c r="N378" s="194"/>
      <c r="O378" s="194"/>
      <c r="P378" s="208"/>
      <c r="Q378" s="194"/>
      <c r="R378" s="210"/>
      <c r="S378" s="211"/>
      <c r="T378" s="193"/>
      <c r="U378" s="40"/>
      <c r="W378" s="41" t="str">
        <f t="shared" si="21"/>
        <v/>
      </c>
      <c r="X378" s="58" t="str">
        <f t="shared" si="22"/>
        <v/>
      </c>
      <c r="Y378" s="58" t="str">
        <f t="shared" si="20"/>
        <v/>
      </c>
      <c r="AC378" s="41" t="str">
        <f t="shared" si="23"/>
        <v/>
      </c>
      <c r="AE378" s="41" t="str">
        <f>IF($H378="", "", IF(COUNTIF($AA$11:$AA$131, $H378)&gt;0, 'Application Process'!$AC$4, ""))</f>
        <v/>
      </c>
    </row>
    <row r="379" spans="1:31" x14ac:dyDescent="0.25">
      <c r="A379" s="40"/>
      <c r="B379" s="88" t="str">
        <f>IF($X379="", "", IF(COUNTIF('Application Process'!$I$11:$I$3035, $X379)=0, 'Job Database'!$Y$8, IFERROR(INDEX('Application Process'!$AJ$11:$AJ$3035, MATCH($X379, 'Application Process'!$I$11:$I$3035, 0)), "")))</f>
        <v/>
      </c>
      <c r="C379" s="40"/>
      <c r="D379" s="207"/>
      <c r="E379" s="194"/>
      <c r="F379" s="194"/>
      <c r="G379" s="208"/>
      <c r="H379" s="194"/>
      <c r="I379" s="208"/>
      <c r="J379" s="194"/>
      <c r="K379" s="209"/>
      <c r="L379" s="194"/>
      <c r="M379" s="196"/>
      <c r="N379" s="194"/>
      <c r="O379" s="194"/>
      <c r="P379" s="208"/>
      <c r="Q379" s="194"/>
      <c r="R379" s="210"/>
      <c r="S379" s="211"/>
      <c r="T379" s="193"/>
      <c r="U379" s="40"/>
      <c r="W379" s="41" t="str">
        <f t="shared" si="21"/>
        <v/>
      </c>
      <c r="X379" s="58" t="str">
        <f t="shared" si="22"/>
        <v/>
      </c>
      <c r="Y379" s="58" t="str">
        <f t="shared" si="20"/>
        <v/>
      </c>
      <c r="AC379" s="41" t="str">
        <f t="shared" si="23"/>
        <v/>
      </c>
      <c r="AE379" s="41" t="str">
        <f>IF($H379="", "", IF(COUNTIF($AA$11:$AA$131, $H379)&gt;0, 'Application Process'!$AC$4, ""))</f>
        <v/>
      </c>
    </row>
    <row r="380" spans="1:31" x14ac:dyDescent="0.25">
      <c r="A380" s="40"/>
      <c r="B380" s="88" t="str">
        <f>IF($X380="", "", IF(COUNTIF('Application Process'!$I$11:$I$3035, $X380)=0, 'Job Database'!$Y$8, IFERROR(INDEX('Application Process'!$AJ$11:$AJ$3035, MATCH($X380, 'Application Process'!$I$11:$I$3035, 0)), "")))</f>
        <v/>
      </c>
      <c r="C380" s="40"/>
      <c r="D380" s="207"/>
      <c r="E380" s="194"/>
      <c r="F380" s="194"/>
      <c r="G380" s="208"/>
      <c r="H380" s="194"/>
      <c r="I380" s="208"/>
      <c r="J380" s="194"/>
      <c r="K380" s="209"/>
      <c r="L380" s="194"/>
      <c r="M380" s="196"/>
      <c r="N380" s="194"/>
      <c r="O380" s="194"/>
      <c r="P380" s="208"/>
      <c r="Q380" s="194"/>
      <c r="R380" s="210"/>
      <c r="S380" s="211"/>
      <c r="T380" s="193"/>
      <c r="U380" s="40"/>
      <c r="W380" s="41" t="str">
        <f t="shared" si="21"/>
        <v/>
      </c>
      <c r="X380" s="58" t="str">
        <f t="shared" si="22"/>
        <v/>
      </c>
      <c r="Y380" s="58" t="str">
        <f t="shared" si="20"/>
        <v/>
      </c>
      <c r="AC380" s="41" t="str">
        <f t="shared" si="23"/>
        <v/>
      </c>
      <c r="AE380" s="41" t="str">
        <f>IF($H380="", "", IF(COUNTIF($AA$11:$AA$131, $H380)&gt;0, 'Application Process'!$AC$4, ""))</f>
        <v/>
      </c>
    </row>
    <row r="381" spans="1:31" x14ac:dyDescent="0.25">
      <c r="A381" s="40"/>
      <c r="B381" s="88" t="str">
        <f>IF($X381="", "", IF(COUNTIF('Application Process'!$I$11:$I$3035, $X381)=0, 'Job Database'!$Y$8, IFERROR(INDEX('Application Process'!$AJ$11:$AJ$3035, MATCH($X381, 'Application Process'!$I$11:$I$3035, 0)), "")))</f>
        <v/>
      </c>
      <c r="C381" s="40"/>
      <c r="D381" s="207"/>
      <c r="E381" s="194"/>
      <c r="F381" s="194"/>
      <c r="G381" s="208"/>
      <c r="H381" s="194"/>
      <c r="I381" s="208"/>
      <c r="J381" s="194"/>
      <c r="K381" s="209"/>
      <c r="L381" s="194"/>
      <c r="M381" s="196"/>
      <c r="N381" s="194"/>
      <c r="O381" s="194"/>
      <c r="P381" s="208"/>
      <c r="Q381" s="194"/>
      <c r="R381" s="210"/>
      <c r="S381" s="211"/>
      <c r="T381" s="193"/>
      <c r="U381" s="40"/>
      <c r="W381" s="41" t="str">
        <f t="shared" si="21"/>
        <v/>
      </c>
      <c r="X381" s="58" t="str">
        <f t="shared" si="22"/>
        <v/>
      </c>
      <c r="Y381" s="58" t="str">
        <f t="shared" si="20"/>
        <v/>
      </c>
      <c r="AC381" s="41" t="str">
        <f t="shared" si="23"/>
        <v/>
      </c>
      <c r="AE381" s="41" t="str">
        <f>IF($H381="", "", IF(COUNTIF($AA$11:$AA$131, $H381)&gt;0, 'Application Process'!$AC$4, ""))</f>
        <v/>
      </c>
    </row>
    <row r="382" spans="1:31" x14ac:dyDescent="0.25">
      <c r="A382" s="40"/>
      <c r="B382" s="88" t="str">
        <f>IF($X382="", "", IF(COUNTIF('Application Process'!$I$11:$I$3035, $X382)=0, 'Job Database'!$Y$8, IFERROR(INDEX('Application Process'!$AJ$11:$AJ$3035, MATCH($X382, 'Application Process'!$I$11:$I$3035, 0)), "")))</f>
        <v/>
      </c>
      <c r="C382" s="40"/>
      <c r="D382" s="207"/>
      <c r="E382" s="194"/>
      <c r="F382" s="194"/>
      <c r="G382" s="208"/>
      <c r="H382" s="194"/>
      <c r="I382" s="208"/>
      <c r="J382" s="194"/>
      <c r="K382" s="209"/>
      <c r="L382" s="194"/>
      <c r="M382" s="196"/>
      <c r="N382" s="194"/>
      <c r="O382" s="194"/>
      <c r="P382" s="208"/>
      <c r="Q382" s="194"/>
      <c r="R382" s="210"/>
      <c r="S382" s="211"/>
      <c r="T382" s="193"/>
      <c r="U382" s="40"/>
      <c r="W382" s="41" t="str">
        <f t="shared" si="21"/>
        <v/>
      </c>
      <c r="X382" s="58" t="str">
        <f t="shared" si="22"/>
        <v/>
      </c>
      <c r="Y382" s="58" t="str">
        <f t="shared" si="20"/>
        <v/>
      </c>
      <c r="AC382" s="41" t="str">
        <f t="shared" si="23"/>
        <v/>
      </c>
      <c r="AE382" s="41" t="str">
        <f>IF($H382="", "", IF(COUNTIF($AA$11:$AA$131, $H382)&gt;0, 'Application Process'!$AC$4, ""))</f>
        <v/>
      </c>
    </row>
    <row r="383" spans="1:31" x14ac:dyDescent="0.25">
      <c r="A383" s="40"/>
      <c r="B383" s="88" t="str">
        <f>IF($X383="", "", IF(COUNTIF('Application Process'!$I$11:$I$3035, $X383)=0, 'Job Database'!$Y$8, IFERROR(INDEX('Application Process'!$AJ$11:$AJ$3035, MATCH($X383, 'Application Process'!$I$11:$I$3035, 0)), "")))</f>
        <v/>
      </c>
      <c r="C383" s="40"/>
      <c r="D383" s="207"/>
      <c r="E383" s="194"/>
      <c r="F383" s="194"/>
      <c r="G383" s="208"/>
      <c r="H383" s="194"/>
      <c r="I383" s="208"/>
      <c r="J383" s="194"/>
      <c r="K383" s="209"/>
      <c r="L383" s="194"/>
      <c r="M383" s="196"/>
      <c r="N383" s="194"/>
      <c r="O383" s="194"/>
      <c r="P383" s="208"/>
      <c r="Q383" s="194"/>
      <c r="R383" s="210"/>
      <c r="S383" s="211"/>
      <c r="T383" s="193"/>
      <c r="U383" s="40"/>
      <c r="W383" s="41" t="str">
        <f t="shared" si="21"/>
        <v/>
      </c>
      <c r="X383" s="58" t="str">
        <f t="shared" si="22"/>
        <v/>
      </c>
      <c r="Y383" s="58" t="str">
        <f t="shared" si="20"/>
        <v/>
      </c>
      <c r="AC383" s="41" t="str">
        <f t="shared" si="23"/>
        <v/>
      </c>
      <c r="AE383" s="41" t="str">
        <f>IF($H383="", "", IF(COUNTIF($AA$11:$AA$131, $H383)&gt;0, 'Application Process'!$AC$4, ""))</f>
        <v/>
      </c>
    </row>
    <row r="384" spans="1:31" x14ac:dyDescent="0.25">
      <c r="A384" s="40"/>
      <c r="B384" s="88" t="str">
        <f>IF($X384="", "", IF(COUNTIF('Application Process'!$I$11:$I$3035, $X384)=0, 'Job Database'!$Y$8, IFERROR(INDEX('Application Process'!$AJ$11:$AJ$3035, MATCH($X384, 'Application Process'!$I$11:$I$3035, 0)), "")))</f>
        <v/>
      </c>
      <c r="C384" s="40"/>
      <c r="D384" s="207"/>
      <c r="E384" s="194"/>
      <c r="F384" s="194"/>
      <c r="G384" s="208"/>
      <c r="H384" s="194"/>
      <c r="I384" s="208"/>
      <c r="J384" s="194"/>
      <c r="K384" s="209"/>
      <c r="L384" s="194"/>
      <c r="M384" s="196"/>
      <c r="N384" s="194"/>
      <c r="O384" s="194"/>
      <c r="P384" s="208"/>
      <c r="Q384" s="194"/>
      <c r="R384" s="210"/>
      <c r="S384" s="211"/>
      <c r="T384" s="193"/>
      <c r="U384" s="40"/>
      <c r="W384" s="41" t="str">
        <f t="shared" si="21"/>
        <v/>
      </c>
      <c r="X384" s="58" t="str">
        <f t="shared" si="22"/>
        <v/>
      </c>
      <c r="Y384" s="58" t="str">
        <f t="shared" si="20"/>
        <v/>
      </c>
      <c r="AC384" s="41" t="str">
        <f t="shared" si="23"/>
        <v/>
      </c>
      <c r="AE384" s="41" t="str">
        <f>IF($H384="", "", IF(COUNTIF($AA$11:$AA$131, $H384)&gt;0, 'Application Process'!$AC$4, ""))</f>
        <v/>
      </c>
    </row>
    <row r="385" spans="1:31" x14ac:dyDescent="0.25">
      <c r="A385" s="40"/>
      <c r="B385" s="88" t="str">
        <f>IF($X385="", "", IF(COUNTIF('Application Process'!$I$11:$I$3035, $X385)=0, 'Job Database'!$Y$8, IFERROR(INDEX('Application Process'!$AJ$11:$AJ$3035, MATCH($X385, 'Application Process'!$I$11:$I$3035, 0)), "")))</f>
        <v/>
      </c>
      <c r="C385" s="40"/>
      <c r="D385" s="207"/>
      <c r="E385" s="194"/>
      <c r="F385" s="194"/>
      <c r="G385" s="208"/>
      <c r="H385" s="194"/>
      <c r="I385" s="208"/>
      <c r="J385" s="194"/>
      <c r="K385" s="209"/>
      <c r="L385" s="194"/>
      <c r="M385" s="196"/>
      <c r="N385" s="194"/>
      <c r="O385" s="194"/>
      <c r="P385" s="208"/>
      <c r="Q385" s="194"/>
      <c r="R385" s="210"/>
      <c r="S385" s="211"/>
      <c r="T385" s="193"/>
      <c r="U385" s="40"/>
      <c r="W385" s="41" t="str">
        <f t="shared" si="21"/>
        <v/>
      </c>
      <c r="X385" s="58" t="str">
        <f t="shared" si="22"/>
        <v/>
      </c>
      <c r="Y385" s="58" t="str">
        <f t="shared" si="20"/>
        <v/>
      </c>
      <c r="AC385" s="41" t="str">
        <f t="shared" si="23"/>
        <v/>
      </c>
      <c r="AE385" s="41" t="str">
        <f>IF($H385="", "", IF(COUNTIF($AA$11:$AA$131, $H385)&gt;0, 'Application Process'!$AC$4, ""))</f>
        <v/>
      </c>
    </row>
    <row r="386" spans="1:31" x14ac:dyDescent="0.25">
      <c r="A386" s="40"/>
      <c r="B386" s="88" t="str">
        <f>IF($X386="", "", IF(COUNTIF('Application Process'!$I$11:$I$3035, $X386)=0, 'Job Database'!$Y$8, IFERROR(INDEX('Application Process'!$AJ$11:$AJ$3035, MATCH($X386, 'Application Process'!$I$11:$I$3035, 0)), "")))</f>
        <v/>
      </c>
      <c r="C386" s="40"/>
      <c r="D386" s="207"/>
      <c r="E386" s="194"/>
      <c r="F386" s="194"/>
      <c r="G386" s="208"/>
      <c r="H386" s="194"/>
      <c r="I386" s="208"/>
      <c r="J386" s="194"/>
      <c r="K386" s="209"/>
      <c r="L386" s="194"/>
      <c r="M386" s="196"/>
      <c r="N386" s="194"/>
      <c r="O386" s="194"/>
      <c r="P386" s="208"/>
      <c r="Q386" s="194"/>
      <c r="R386" s="210"/>
      <c r="S386" s="211"/>
      <c r="T386" s="193"/>
      <c r="U386" s="40"/>
      <c r="W386" s="41" t="str">
        <f t="shared" si="21"/>
        <v/>
      </c>
      <c r="X386" s="58" t="str">
        <f t="shared" si="22"/>
        <v/>
      </c>
      <c r="Y386" s="58" t="str">
        <f t="shared" si="20"/>
        <v/>
      </c>
      <c r="AC386" s="41" t="str">
        <f t="shared" si="23"/>
        <v/>
      </c>
      <c r="AE386" s="41" t="str">
        <f>IF($H386="", "", IF(COUNTIF($AA$11:$AA$131, $H386)&gt;0, 'Application Process'!$AC$4, ""))</f>
        <v/>
      </c>
    </row>
    <row r="387" spans="1:31" x14ac:dyDescent="0.25">
      <c r="A387" s="40"/>
      <c r="B387" s="88" t="str">
        <f>IF($X387="", "", IF(COUNTIF('Application Process'!$I$11:$I$3035, $X387)=0, 'Job Database'!$Y$8, IFERROR(INDEX('Application Process'!$AJ$11:$AJ$3035, MATCH($X387, 'Application Process'!$I$11:$I$3035, 0)), "")))</f>
        <v/>
      </c>
      <c r="C387" s="40"/>
      <c r="D387" s="207"/>
      <c r="E387" s="194"/>
      <c r="F387" s="194"/>
      <c r="G387" s="208"/>
      <c r="H387" s="194"/>
      <c r="I387" s="208"/>
      <c r="J387" s="194"/>
      <c r="K387" s="209"/>
      <c r="L387" s="194"/>
      <c r="M387" s="196"/>
      <c r="N387" s="194"/>
      <c r="O387" s="194"/>
      <c r="P387" s="208"/>
      <c r="Q387" s="194"/>
      <c r="R387" s="210"/>
      <c r="S387" s="211"/>
      <c r="T387" s="193"/>
      <c r="U387" s="40"/>
      <c r="W387" s="41" t="str">
        <f t="shared" si="21"/>
        <v/>
      </c>
      <c r="X387" s="58" t="str">
        <f t="shared" si="22"/>
        <v/>
      </c>
      <c r="Y387" s="58" t="str">
        <f t="shared" si="20"/>
        <v/>
      </c>
      <c r="AC387" s="41" t="str">
        <f t="shared" si="23"/>
        <v/>
      </c>
      <c r="AE387" s="41" t="str">
        <f>IF($H387="", "", IF(COUNTIF($AA$11:$AA$131, $H387)&gt;0, 'Application Process'!$AC$4, ""))</f>
        <v/>
      </c>
    </row>
    <row r="388" spans="1:31" x14ac:dyDescent="0.25">
      <c r="A388" s="40"/>
      <c r="B388" s="88" t="str">
        <f>IF($X388="", "", IF(COUNTIF('Application Process'!$I$11:$I$3035, $X388)=0, 'Job Database'!$Y$8, IFERROR(INDEX('Application Process'!$AJ$11:$AJ$3035, MATCH($X388, 'Application Process'!$I$11:$I$3035, 0)), "")))</f>
        <v/>
      </c>
      <c r="C388" s="40"/>
      <c r="D388" s="207"/>
      <c r="E388" s="194"/>
      <c r="F388" s="194"/>
      <c r="G388" s="208"/>
      <c r="H388" s="194"/>
      <c r="I388" s="208"/>
      <c r="J388" s="194"/>
      <c r="K388" s="209"/>
      <c r="L388" s="194"/>
      <c r="M388" s="196"/>
      <c r="N388" s="194"/>
      <c r="O388" s="194"/>
      <c r="P388" s="208"/>
      <c r="Q388" s="194"/>
      <c r="R388" s="210"/>
      <c r="S388" s="211"/>
      <c r="T388" s="193"/>
      <c r="U388" s="40"/>
      <c r="W388" s="41" t="str">
        <f t="shared" si="21"/>
        <v/>
      </c>
      <c r="X388" s="58" t="str">
        <f t="shared" si="22"/>
        <v/>
      </c>
      <c r="Y388" s="58" t="str">
        <f t="shared" si="20"/>
        <v/>
      </c>
      <c r="AC388" s="41" t="str">
        <f t="shared" si="23"/>
        <v/>
      </c>
      <c r="AE388" s="41" t="str">
        <f>IF($H388="", "", IF(COUNTIF($AA$11:$AA$131, $H388)&gt;0, 'Application Process'!$AC$4, ""))</f>
        <v/>
      </c>
    </row>
    <row r="389" spans="1:31" x14ac:dyDescent="0.25">
      <c r="A389" s="40"/>
      <c r="B389" s="88" t="str">
        <f>IF($X389="", "", IF(COUNTIF('Application Process'!$I$11:$I$3035, $X389)=0, 'Job Database'!$Y$8, IFERROR(INDEX('Application Process'!$AJ$11:$AJ$3035, MATCH($X389, 'Application Process'!$I$11:$I$3035, 0)), "")))</f>
        <v/>
      </c>
      <c r="C389" s="40"/>
      <c r="D389" s="207"/>
      <c r="E389" s="194"/>
      <c r="F389" s="194"/>
      <c r="G389" s="208"/>
      <c r="H389" s="194"/>
      <c r="I389" s="208"/>
      <c r="J389" s="194"/>
      <c r="K389" s="209"/>
      <c r="L389" s="194"/>
      <c r="M389" s="196"/>
      <c r="N389" s="194"/>
      <c r="O389" s="194"/>
      <c r="P389" s="208"/>
      <c r="Q389" s="194"/>
      <c r="R389" s="210"/>
      <c r="S389" s="211"/>
      <c r="T389" s="193"/>
      <c r="U389" s="40"/>
      <c r="W389" s="41" t="str">
        <f t="shared" si="21"/>
        <v/>
      </c>
      <c r="X389" s="58" t="str">
        <f t="shared" si="22"/>
        <v/>
      </c>
      <c r="Y389" s="58" t="str">
        <f t="shared" si="20"/>
        <v/>
      </c>
      <c r="AC389" s="41" t="str">
        <f t="shared" si="23"/>
        <v/>
      </c>
      <c r="AE389" s="41" t="str">
        <f>IF($H389="", "", IF(COUNTIF($AA$11:$AA$131, $H389)&gt;0, 'Application Process'!$AC$4, ""))</f>
        <v/>
      </c>
    </row>
    <row r="390" spans="1:31" x14ac:dyDescent="0.25">
      <c r="A390" s="40"/>
      <c r="B390" s="88" t="str">
        <f>IF($X390="", "", IF(COUNTIF('Application Process'!$I$11:$I$3035, $X390)=0, 'Job Database'!$Y$8, IFERROR(INDEX('Application Process'!$AJ$11:$AJ$3035, MATCH($X390, 'Application Process'!$I$11:$I$3035, 0)), "")))</f>
        <v/>
      </c>
      <c r="C390" s="40"/>
      <c r="D390" s="207"/>
      <c r="E390" s="194"/>
      <c r="F390" s="194"/>
      <c r="G390" s="208"/>
      <c r="H390" s="194"/>
      <c r="I390" s="208"/>
      <c r="J390" s="194"/>
      <c r="K390" s="209"/>
      <c r="L390" s="194"/>
      <c r="M390" s="196"/>
      <c r="N390" s="194"/>
      <c r="O390" s="194"/>
      <c r="P390" s="208"/>
      <c r="Q390" s="194"/>
      <c r="R390" s="210"/>
      <c r="S390" s="211"/>
      <c r="T390" s="193"/>
      <c r="U390" s="40"/>
      <c r="W390" s="41" t="str">
        <f t="shared" si="21"/>
        <v/>
      </c>
      <c r="X390" s="58" t="str">
        <f t="shared" si="22"/>
        <v/>
      </c>
      <c r="Y390" s="58" t="str">
        <f t="shared" si="20"/>
        <v/>
      </c>
      <c r="AC390" s="41" t="str">
        <f t="shared" si="23"/>
        <v/>
      </c>
      <c r="AE390" s="41" t="str">
        <f>IF($H390="", "", IF(COUNTIF($AA$11:$AA$131, $H390)&gt;0, 'Application Process'!$AC$4, ""))</f>
        <v/>
      </c>
    </row>
    <row r="391" spans="1:31" x14ac:dyDescent="0.25">
      <c r="A391" s="40"/>
      <c r="B391" s="88" t="str">
        <f>IF($X391="", "", IF(COUNTIF('Application Process'!$I$11:$I$3035, $X391)=0, 'Job Database'!$Y$8, IFERROR(INDEX('Application Process'!$AJ$11:$AJ$3035, MATCH($X391, 'Application Process'!$I$11:$I$3035, 0)), "")))</f>
        <v/>
      </c>
      <c r="C391" s="40"/>
      <c r="D391" s="207"/>
      <c r="E391" s="194"/>
      <c r="F391" s="194"/>
      <c r="G391" s="208"/>
      <c r="H391" s="194"/>
      <c r="I391" s="208"/>
      <c r="J391" s="194"/>
      <c r="K391" s="209"/>
      <c r="L391" s="194"/>
      <c r="M391" s="196"/>
      <c r="N391" s="194"/>
      <c r="O391" s="194"/>
      <c r="P391" s="208"/>
      <c r="Q391" s="194"/>
      <c r="R391" s="210"/>
      <c r="S391" s="211"/>
      <c r="T391" s="193"/>
      <c r="U391" s="40"/>
      <c r="W391" s="41" t="str">
        <f t="shared" si="21"/>
        <v/>
      </c>
      <c r="X391" s="58" t="str">
        <f t="shared" si="22"/>
        <v/>
      </c>
      <c r="Y391" s="58" t="str">
        <f t="shared" si="20"/>
        <v/>
      </c>
      <c r="AC391" s="41" t="str">
        <f t="shared" si="23"/>
        <v/>
      </c>
      <c r="AE391" s="41" t="str">
        <f>IF($H391="", "", IF(COUNTIF($AA$11:$AA$131, $H391)&gt;0, 'Application Process'!$AC$4, ""))</f>
        <v/>
      </c>
    </row>
    <row r="392" spans="1:31" x14ac:dyDescent="0.25">
      <c r="A392" s="40"/>
      <c r="B392" s="88" t="str">
        <f>IF($X392="", "", IF(COUNTIF('Application Process'!$I$11:$I$3035, $X392)=0, 'Job Database'!$Y$8, IFERROR(INDEX('Application Process'!$AJ$11:$AJ$3035, MATCH($X392, 'Application Process'!$I$11:$I$3035, 0)), "")))</f>
        <v/>
      </c>
      <c r="C392" s="40"/>
      <c r="D392" s="207"/>
      <c r="E392" s="194"/>
      <c r="F392" s="194"/>
      <c r="G392" s="208"/>
      <c r="H392" s="194"/>
      <c r="I392" s="208"/>
      <c r="J392" s="194"/>
      <c r="K392" s="209"/>
      <c r="L392" s="194"/>
      <c r="M392" s="196"/>
      <c r="N392" s="194"/>
      <c r="O392" s="194"/>
      <c r="P392" s="208"/>
      <c r="Q392" s="194"/>
      <c r="R392" s="210"/>
      <c r="S392" s="211"/>
      <c r="T392" s="193"/>
      <c r="U392" s="40"/>
      <c r="W392" s="41" t="str">
        <f t="shared" si="21"/>
        <v/>
      </c>
      <c r="X392" s="58" t="str">
        <f t="shared" si="22"/>
        <v/>
      </c>
      <c r="Y392" s="58" t="str">
        <f t="shared" si="20"/>
        <v/>
      </c>
      <c r="AC392" s="41" t="str">
        <f t="shared" si="23"/>
        <v/>
      </c>
      <c r="AE392" s="41" t="str">
        <f>IF($H392="", "", IF(COUNTIF($AA$11:$AA$131, $H392)&gt;0, 'Application Process'!$AC$4, ""))</f>
        <v/>
      </c>
    </row>
    <row r="393" spans="1:31" x14ac:dyDescent="0.25">
      <c r="A393" s="40"/>
      <c r="B393" s="88" t="str">
        <f>IF($X393="", "", IF(COUNTIF('Application Process'!$I$11:$I$3035, $X393)=0, 'Job Database'!$Y$8, IFERROR(INDEX('Application Process'!$AJ$11:$AJ$3035, MATCH($X393, 'Application Process'!$I$11:$I$3035, 0)), "")))</f>
        <v/>
      </c>
      <c r="C393" s="40"/>
      <c r="D393" s="207"/>
      <c r="E393" s="194"/>
      <c r="F393" s="194"/>
      <c r="G393" s="208"/>
      <c r="H393" s="194"/>
      <c r="I393" s="208"/>
      <c r="J393" s="194"/>
      <c r="K393" s="209"/>
      <c r="L393" s="194"/>
      <c r="M393" s="196"/>
      <c r="N393" s="194"/>
      <c r="O393" s="194"/>
      <c r="P393" s="208"/>
      <c r="Q393" s="194"/>
      <c r="R393" s="210"/>
      <c r="S393" s="211"/>
      <c r="T393" s="193"/>
      <c r="U393" s="40"/>
      <c r="W393" s="41" t="str">
        <f t="shared" si="21"/>
        <v/>
      </c>
      <c r="X393" s="58" t="str">
        <f t="shared" si="22"/>
        <v/>
      </c>
      <c r="Y393" s="58" t="str">
        <f t="shared" si="20"/>
        <v/>
      </c>
      <c r="AC393" s="41" t="str">
        <f t="shared" si="23"/>
        <v/>
      </c>
      <c r="AE393" s="41" t="str">
        <f>IF($H393="", "", IF(COUNTIF($AA$11:$AA$131, $H393)&gt;0, 'Application Process'!$AC$4, ""))</f>
        <v/>
      </c>
    </row>
    <row r="394" spans="1:31" x14ac:dyDescent="0.25">
      <c r="A394" s="40"/>
      <c r="B394" s="88" t="str">
        <f>IF($X394="", "", IF(COUNTIF('Application Process'!$I$11:$I$3035, $X394)=0, 'Job Database'!$Y$8, IFERROR(INDEX('Application Process'!$AJ$11:$AJ$3035, MATCH($X394, 'Application Process'!$I$11:$I$3035, 0)), "")))</f>
        <v/>
      </c>
      <c r="C394" s="40"/>
      <c r="D394" s="207"/>
      <c r="E394" s="194"/>
      <c r="F394" s="194"/>
      <c r="G394" s="208"/>
      <c r="H394" s="194"/>
      <c r="I394" s="208"/>
      <c r="J394" s="194"/>
      <c r="K394" s="209"/>
      <c r="L394" s="194"/>
      <c r="M394" s="196"/>
      <c r="N394" s="194"/>
      <c r="O394" s="194"/>
      <c r="P394" s="208"/>
      <c r="Q394" s="194"/>
      <c r="R394" s="210"/>
      <c r="S394" s="211"/>
      <c r="T394" s="193"/>
      <c r="U394" s="40"/>
      <c r="W394" s="41" t="str">
        <f t="shared" si="21"/>
        <v/>
      </c>
      <c r="X394" s="58" t="str">
        <f t="shared" si="22"/>
        <v/>
      </c>
      <c r="Y394" s="58" t="str">
        <f t="shared" si="20"/>
        <v/>
      </c>
      <c r="AC394" s="41" t="str">
        <f t="shared" si="23"/>
        <v/>
      </c>
      <c r="AE394" s="41" t="str">
        <f>IF($H394="", "", IF(COUNTIF($AA$11:$AA$131, $H394)&gt;0, 'Application Process'!$AC$4, ""))</f>
        <v/>
      </c>
    </row>
    <row r="395" spans="1:31" x14ac:dyDescent="0.25">
      <c r="A395" s="40"/>
      <c r="B395" s="88" t="str">
        <f>IF($X395="", "", IF(COUNTIF('Application Process'!$I$11:$I$3035, $X395)=0, 'Job Database'!$Y$8, IFERROR(INDEX('Application Process'!$AJ$11:$AJ$3035, MATCH($X395, 'Application Process'!$I$11:$I$3035, 0)), "")))</f>
        <v/>
      </c>
      <c r="C395" s="40"/>
      <c r="D395" s="207"/>
      <c r="E395" s="194"/>
      <c r="F395" s="194"/>
      <c r="G395" s="208"/>
      <c r="H395" s="194"/>
      <c r="I395" s="208"/>
      <c r="J395" s="194"/>
      <c r="K395" s="209"/>
      <c r="L395" s="194"/>
      <c r="M395" s="196"/>
      <c r="N395" s="194"/>
      <c r="O395" s="194"/>
      <c r="P395" s="208"/>
      <c r="Q395" s="194"/>
      <c r="R395" s="210"/>
      <c r="S395" s="211"/>
      <c r="T395" s="193"/>
      <c r="U395" s="40"/>
      <c r="W395" s="41" t="str">
        <f t="shared" si="21"/>
        <v/>
      </c>
      <c r="X395" s="58" t="str">
        <f t="shared" si="22"/>
        <v/>
      </c>
      <c r="Y395" s="58" t="str">
        <f t="shared" ref="Y395:Y458" si="24">IF($H395="", "", CONCATENATE($H395, " - ", $B395))</f>
        <v/>
      </c>
      <c r="AC395" s="41" t="str">
        <f t="shared" si="23"/>
        <v/>
      </c>
      <c r="AE395" s="41" t="str">
        <f>IF($H395="", "", IF(COUNTIF($AA$11:$AA$131, $H395)&gt;0, 'Application Process'!$AC$4, ""))</f>
        <v/>
      </c>
    </row>
    <row r="396" spans="1:31" x14ac:dyDescent="0.25">
      <c r="A396" s="40"/>
      <c r="B396" s="88" t="str">
        <f>IF($X396="", "", IF(COUNTIF('Application Process'!$I$11:$I$3035, $X396)=0, 'Job Database'!$Y$8, IFERROR(INDEX('Application Process'!$AJ$11:$AJ$3035, MATCH($X396, 'Application Process'!$I$11:$I$3035, 0)), "")))</f>
        <v/>
      </c>
      <c r="C396" s="40"/>
      <c r="D396" s="207"/>
      <c r="E396" s="194"/>
      <c r="F396" s="194"/>
      <c r="G396" s="208"/>
      <c r="H396" s="194"/>
      <c r="I396" s="208"/>
      <c r="J396" s="194"/>
      <c r="K396" s="209"/>
      <c r="L396" s="194"/>
      <c r="M396" s="196"/>
      <c r="N396" s="194"/>
      <c r="O396" s="194"/>
      <c r="P396" s="208"/>
      <c r="Q396" s="194"/>
      <c r="R396" s="210"/>
      <c r="S396" s="211"/>
      <c r="T396" s="193"/>
      <c r="U396" s="40"/>
      <c r="W396" s="41" t="str">
        <f t="shared" ref="W396:W459" si="25">IF($D396="", "", IF(COUNTIF($D$11:$D$3035, $D396)&gt;1, "X", ""))</f>
        <v/>
      </c>
      <c r="X396" s="58" t="str">
        <f t="shared" ref="X396:X459" si="26">IF($D396="", "", CONCATENATE(D396, IF(E396="", "", " - "), IF(E396="", "", E396), IF(F396="", "", " - "), IF(F396="", "", F396)))</f>
        <v/>
      </c>
      <c r="Y396" s="58" t="str">
        <f t="shared" si="24"/>
        <v/>
      </c>
      <c r="AC396" s="41" t="str">
        <f t="shared" ref="AC396:AC459" si="27">IF($H396="", "", IF(COUNTIF($AA$11:$AA$131, $H396)=0, "X", ""))</f>
        <v/>
      </c>
      <c r="AE396" s="41" t="str">
        <f>IF($H396="", "", IF(COUNTIF($AA$11:$AA$131, $H396)&gt;0, 'Application Process'!$AC$4, ""))</f>
        <v/>
      </c>
    </row>
    <row r="397" spans="1:31" x14ac:dyDescent="0.25">
      <c r="A397" s="40"/>
      <c r="B397" s="88" t="str">
        <f>IF($X397="", "", IF(COUNTIF('Application Process'!$I$11:$I$3035, $X397)=0, 'Job Database'!$Y$8, IFERROR(INDEX('Application Process'!$AJ$11:$AJ$3035, MATCH($X397, 'Application Process'!$I$11:$I$3035, 0)), "")))</f>
        <v/>
      </c>
      <c r="C397" s="40"/>
      <c r="D397" s="207"/>
      <c r="E397" s="194"/>
      <c r="F397" s="194"/>
      <c r="G397" s="208"/>
      <c r="H397" s="194"/>
      <c r="I397" s="208"/>
      <c r="J397" s="194"/>
      <c r="K397" s="209"/>
      <c r="L397" s="194"/>
      <c r="M397" s="196"/>
      <c r="N397" s="194"/>
      <c r="O397" s="194"/>
      <c r="P397" s="208"/>
      <c r="Q397" s="194"/>
      <c r="R397" s="210"/>
      <c r="S397" s="211"/>
      <c r="T397" s="193"/>
      <c r="U397" s="40"/>
      <c r="W397" s="41" t="str">
        <f t="shared" si="25"/>
        <v/>
      </c>
      <c r="X397" s="58" t="str">
        <f t="shared" si="26"/>
        <v/>
      </c>
      <c r="Y397" s="58" t="str">
        <f t="shared" si="24"/>
        <v/>
      </c>
      <c r="AC397" s="41" t="str">
        <f t="shared" si="27"/>
        <v/>
      </c>
      <c r="AE397" s="41" t="str">
        <f>IF($H397="", "", IF(COUNTIF($AA$11:$AA$131, $H397)&gt;0, 'Application Process'!$AC$4, ""))</f>
        <v/>
      </c>
    </row>
    <row r="398" spans="1:31" x14ac:dyDescent="0.25">
      <c r="A398" s="40"/>
      <c r="B398" s="88" t="str">
        <f>IF($X398="", "", IF(COUNTIF('Application Process'!$I$11:$I$3035, $X398)=0, 'Job Database'!$Y$8, IFERROR(INDEX('Application Process'!$AJ$11:$AJ$3035, MATCH($X398, 'Application Process'!$I$11:$I$3035, 0)), "")))</f>
        <v/>
      </c>
      <c r="C398" s="40"/>
      <c r="D398" s="207"/>
      <c r="E398" s="194"/>
      <c r="F398" s="194"/>
      <c r="G398" s="208"/>
      <c r="H398" s="194"/>
      <c r="I398" s="208"/>
      <c r="J398" s="194"/>
      <c r="K398" s="209"/>
      <c r="L398" s="194"/>
      <c r="M398" s="196"/>
      <c r="N398" s="194"/>
      <c r="O398" s="194"/>
      <c r="P398" s="208"/>
      <c r="Q398" s="194"/>
      <c r="R398" s="210"/>
      <c r="S398" s="211"/>
      <c r="T398" s="193"/>
      <c r="U398" s="40"/>
      <c r="W398" s="41" t="str">
        <f t="shared" si="25"/>
        <v/>
      </c>
      <c r="X398" s="58" t="str">
        <f t="shared" si="26"/>
        <v/>
      </c>
      <c r="Y398" s="58" t="str">
        <f t="shared" si="24"/>
        <v/>
      </c>
      <c r="AC398" s="41" t="str">
        <f t="shared" si="27"/>
        <v/>
      </c>
      <c r="AE398" s="41" t="str">
        <f>IF($H398="", "", IF(COUNTIF($AA$11:$AA$131, $H398)&gt;0, 'Application Process'!$AC$4, ""))</f>
        <v/>
      </c>
    </row>
    <row r="399" spans="1:31" x14ac:dyDescent="0.25">
      <c r="A399" s="40"/>
      <c r="B399" s="88" t="str">
        <f>IF($X399="", "", IF(COUNTIF('Application Process'!$I$11:$I$3035, $X399)=0, 'Job Database'!$Y$8, IFERROR(INDEX('Application Process'!$AJ$11:$AJ$3035, MATCH($X399, 'Application Process'!$I$11:$I$3035, 0)), "")))</f>
        <v/>
      </c>
      <c r="C399" s="40"/>
      <c r="D399" s="207"/>
      <c r="E399" s="194"/>
      <c r="F399" s="194"/>
      <c r="G399" s="208"/>
      <c r="H399" s="194"/>
      <c r="I399" s="208"/>
      <c r="J399" s="194"/>
      <c r="K399" s="209"/>
      <c r="L399" s="194"/>
      <c r="M399" s="196"/>
      <c r="N399" s="194"/>
      <c r="O399" s="194"/>
      <c r="P399" s="208"/>
      <c r="Q399" s="194"/>
      <c r="R399" s="210"/>
      <c r="S399" s="211"/>
      <c r="T399" s="193"/>
      <c r="U399" s="40"/>
      <c r="W399" s="41" t="str">
        <f t="shared" si="25"/>
        <v/>
      </c>
      <c r="X399" s="58" t="str">
        <f t="shared" si="26"/>
        <v/>
      </c>
      <c r="Y399" s="58" t="str">
        <f t="shared" si="24"/>
        <v/>
      </c>
      <c r="AC399" s="41" t="str">
        <f t="shared" si="27"/>
        <v/>
      </c>
      <c r="AE399" s="41" t="str">
        <f>IF($H399="", "", IF(COUNTIF($AA$11:$AA$131, $H399)&gt;0, 'Application Process'!$AC$4, ""))</f>
        <v/>
      </c>
    </row>
    <row r="400" spans="1:31" x14ac:dyDescent="0.25">
      <c r="A400" s="40"/>
      <c r="B400" s="88" t="str">
        <f>IF($X400="", "", IF(COUNTIF('Application Process'!$I$11:$I$3035, $X400)=0, 'Job Database'!$Y$8, IFERROR(INDEX('Application Process'!$AJ$11:$AJ$3035, MATCH($X400, 'Application Process'!$I$11:$I$3035, 0)), "")))</f>
        <v/>
      </c>
      <c r="C400" s="40"/>
      <c r="D400" s="207"/>
      <c r="E400" s="194"/>
      <c r="F400" s="194"/>
      <c r="G400" s="208"/>
      <c r="H400" s="194"/>
      <c r="I400" s="208"/>
      <c r="J400" s="194"/>
      <c r="K400" s="209"/>
      <c r="L400" s="194"/>
      <c r="M400" s="196"/>
      <c r="N400" s="194"/>
      <c r="O400" s="194"/>
      <c r="P400" s="208"/>
      <c r="Q400" s="194"/>
      <c r="R400" s="210"/>
      <c r="S400" s="211"/>
      <c r="T400" s="193"/>
      <c r="U400" s="40"/>
      <c r="W400" s="41" t="str">
        <f t="shared" si="25"/>
        <v/>
      </c>
      <c r="X400" s="58" t="str">
        <f t="shared" si="26"/>
        <v/>
      </c>
      <c r="Y400" s="58" t="str">
        <f t="shared" si="24"/>
        <v/>
      </c>
      <c r="AC400" s="41" t="str">
        <f t="shared" si="27"/>
        <v/>
      </c>
      <c r="AE400" s="41" t="str">
        <f>IF($H400="", "", IF(COUNTIF($AA$11:$AA$131, $H400)&gt;0, 'Application Process'!$AC$4, ""))</f>
        <v/>
      </c>
    </row>
    <row r="401" spans="1:31" x14ac:dyDescent="0.25">
      <c r="A401" s="40"/>
      <c r="B401" s="88" t="str">
        <f>IF($X401="", "", IF(COUNTIF('Application Process'!$I$11:$I$3035, $X401)=0, 'Job Database'!$Y$8, IFERROR(INDEX('Application Process'!$AJ$11:$AJ$3035, MATCH($X401, 'Application Process'!$I$11:$I$3035, 0)), "")))</f>
        <v/>
      </c>
      <c r="C401" s="40"/>
      <c r="D401" s="207"/>
      <c r="E401" s="194"/>
      <c r="F401" s="194"/>
      <c r="G401" s="208"/>
      <c r="H401" s="194"/>
      <c r="I401" s="208"/>
      <c r="J401" s="194"/>
      <c r="K401" s="209"/>
      <c r="L401" s="194"/>
      <c r="M401" s="196"/>
      <c r="N401" s="194"/>
      <c r="O401" s="194"/>
      <c r="P401" s="208"/>
      <c r="Q401" s="194"/>
      <c r="R401" s="210"/>
      <c r="S401" s="211"/>
      <c r="T401" s="193"/>
      <c r="U401" s="40"/>
      <c r="W401" s="41" t="str">
        <f t="shared" si="25"/>
        <v/>
      </c>
      <c r="X401" s="58" t="str">
        <f t="shared" si="26"/>
        <v/>
      </c>
      <c r="Y401" s="58" t="str">
        <f t="shared" si="24"/>
        <v/>
      </c>
      <c r="AC401" s="41" t="str">
        <f t="shared" si="27"/>
        <v/>
      </c>
      <c r="AE401" s="41" t="str">
        <f>IF($H401="", "", IF(COUNTIF($AA$11:$AA$131, $H401)&gt;0, 'Application Process'!$AC$4, ""))</f>
        <v/>
      </c>
    </row>
    <row r="402" spans="1:31" x14ac:dyDescent="0.25">
      <c r="A402" s="40"/>
      <c r="B402" s="88" t="str">
        <f>IF($X402="", "", IF(COUNTIF('Application Process'!$I$11:$I$3035, $X402)=0, 'Job Database'!$Y$8, IFERROR(INDEX('Application Process'!$AJ$11:$AJ$3035, MATCH($X402, 'Application Process'!$I$11:$I$3035, 0)), "")))</f>
        <v/>
      </c>
      <c r="C402" s="40"/>
      <c r="D402" s="207"/>
      <c r="E402" s="194"/>
      <c r="F402" s="194"/>
      <c r="G402" s="208"/>
      <c r="H402" s="194"/>
      <c r="I402" s="208"/>
      <c r="J402" s="194"/>
      <c r="K402" s="209"/>
      <c r="L402" s="194"/>
      <c r="M402" s="196"/>
      <c r="N402" s="194"/>
      <c r="O402" s="194"/>
      <c r="P402" s="208"/>
      <c r="Q402" s="194"/>
      <c r="R402" s="210"/>
      <c r="S402" s="211"/>
      <c r="T402" s="193"/>
      <c r="U402" s="40"/>
      <c r="W402" s="41" t="str">
        <f t="shared" si="25"/>
        <v/>
      </c>
      <c r="X402" s="58" t="str">
        <f t="shared" si="26"/>
        <v/>
      </c>
      <c r="Y402" s="58" t="str">
        <f t="shared" si="24"/>
        <v/>
      </c>
      <c r="AC402" s="41" t="str">
        <f t="shared" si="27"/>
        <v/>
      </c>
      <c r="AE402" s="41" t="str">
        <f>IF($H402="", "", IF(COUNTIF($AA$11:$AA$131, $H402)&gt;0, 'Application Process'!$AC$4, ""))</f>
        <v/>
      </c>
    </row>
    <row r="403" spans="1:31" x14ac:dyDescent="0.25">
      <c r="A403" s="40"/>
      <c r="B403" s="88" t="str">
        <f>IF($X403="", "", IF(COUNTIF('Application Process'!$I$11:$I$3035, $X403)=0, 'Job Database'!$Y$8, IFERROR(INDEX('Application Process'!$AJ$11:$AJ$3035, MATCH($X403, 'Application Process'!$I$11:$I$3035, 0)), "")))</f>
        <v/>
      </c>
      <c r="C403" s="40"/>
      <c r="D403" s="207"/>
      <c r="E403" s="194"/>
      <c r="F403" s="194"/>
      <c r="G403" s="208"/>
      <c r="H403" s="194"/>
      <c r="I403" s="208"/>
      <c r="J403" s="194"/>
      <c r="K403" s="209"/>
      <c r="L403" s="194"/>
      <c r="M403" s="196"/>
      <c r="N403" s="194"/>
      <c r="O403" s="194"/>
      <c r="P403" s="208"/>
      <c r="Q403" s="194"/>
      <c r="R403" s="210"/>
      <c r="S403" s="211"/>
      <c r="T403" s="193"/>
      <c r="U403" s="40"/>
      <c r="W403" s="41" t="str">
        <f t="shared" si="25"/>
        <v/>
      </c>
      <c r="X403" s="58" t="str">
        <f t="shared" si="26"/>
        <v/>
      </c>
      <c r="Y403" s="58" t="str">
        <f t="shared" si="24"/>
        <v/>
      </c>
      <c r="AC403" s="41" t="str">
        <f t="shared" si="27"/>
        <v/>
      </c>
      <c r="AE403" s="41" t="str">
        <f>IF($H403="", "", IF(COUNTIF($AA$11:$AA$131, $H403)&gt;0, 'Application Process'!$AC$4, ""))</f>
        <v/>
      </c>
    </row>
    <row r="404" spans="1:31" x14ac:dyDescent="0.25">
      <c r="A404" s="40"/>
      <c r="B404" s="88" t="str">
        <f>IF($X404="", "", IF(COUNTIF('Application Process'!$I$11:$I$3035, $X404)=0, 'Job Database'!$Y$8, IFERROR(INDEX('Application Process'!$AJ$11:$AJ$3035, MATCH($X404, 'Application Process'!$I$11:$I$3035, 0)), "")))</f>
        <v/>
      </c>
      <c r="C404" s="40"/>
      <c r="D404" s="207"/>
      <c r="E404" s="194"/>
      <c r="F404" s="194"/>
      <c r="G404" s="208"/>
      <c r="H404" s="194"/>
      <c r="I404" s="208"/>
      <c r="J404" s="194"/>
      <c r="K404" s="209"/>
      <c r="L404" s="194"/>
      <c r="M404" s="196"/>
      <c r="N404" s="194"/>
      <c r="O404" s="194"/>
      <c r="P404" s="208"/>
      <c r="Q404" s="194"/>
      <c r="R404" s="210"/>
      <c r="S404" s="211"/>
      <c r="T404" s="193"/>
      <c r="U404" s="40"/>
      <c r="W404" s="41" t="str">
        <f t="shared" si="25"/>
        <v/>
      </c>
      <c r="X404" s="58" t="str">
        <f t="shared" si="26"/>
        <v/>
      </c>
      <c r="Y404" s="58" t="str">
        <f t="shared" si="24"/>
        <v/>
      </c>
      <c r="AC404" s="41" t="str">
        <f t="shared" si="27"/>
        <v/>
      </c>
      <c r="AE404" s="41" t="str">
        <f>IF($H404="", "", IF(COUNTIF($AA$11:$AA$131, $H404)&gt;0, 'Application Process'!$AC$4, ""))</f>
        <v/>
      </c>
    </row>
    <row r="405" spans="1:31" x14ac:dyDescent="0.25">
      <c r="A405" s="40"/>
      <c r="B405" s="88" t="str">
        <f>IF($X405="", "", IF(COUNTIF('Application Process'!$I$11:$I$3035, $X405)=0, 'Job Database'!$Y$8, IFERROR(INDEX('Application Process'!$AJ$11:$AJ$3035, MATCH($X405, 'Application Process'!$I$11:$I$3035, 0)), "")))</f>
        <v/>
      </c>
      <c r="C405" s="40"/>
      <c r="D405" s="207"/>
      <c r="E405" s="194"/>
      <c r="F405" s="194"/>
      <c r="G405" s="208"/>
      <c r="H405" s="194"/>
      <c r="I405" s="208"/>
      <c r="J405" s="194"/>
      <c r="K405" s="209"/>
      <c r="L405" s="194"/>
      <c r="M405" s="196"/>
      <c r="N405" s="194"/>
      <c r="O405" s="194"/>
      <c r="P405" s="208"/>
      <c r="Q405" s="194"/>
      <c r="R405" s="210"/>
      <c r="S405" s="211"/>
      <c r="T405" s="193"/>
      <c r="U405" s="40"/>
      <c r="W405" s="41" t="str">
        <f t="shared" si="25"/>
        <v/>
      </c>
      <c r="X405" s="58" t="str">
        <f t="shared" si="26"/>
        <v/>
      </c>
      <c r="Y405" s="58" t="str">
        <f t="shared" si="24"/>
        <v/>
      </c>
      <c r="AC405" s="41" t="str">
        <f t="shared" si="27"/>
        <v/>
      </c>
      <c r="AE405" s="41" t="str">
        <f>IF($H405="", "", IF(COUNTIF($AA$11:$AA$131, $H405)&gt;0, 'Application Process'!$AC$4, ""))</f>
        <v/>
      </c>
    </row>
    <row r="406" spans="1:31" x14ac:dyDescent="0.25">
      <c r="A406" s="40"/>
      <c r="B406" s="88" t="str">
        <f>IF($X406="", "", IF(COUNTIF('Application Process'!$I$11:$I$3035, $X406)=0, 'Job Database'!$Y$8, IFERROR(INDEX('Application Process'!$AJ$11:$AJ$3035, MATCH($X406, 'Application Process'!$I$11:$I$3035, 0)), "")))</f>
        <v/>
      </c>
      <c r="C406" s="40"/>
      <c r="D406" s="207"/>
      <c r="E406" s="194"/>
      <c r="F406" s="194"/>
      <c r="G406" s="208"/>
      <c r="H406" s="194"/>
      <c r="I406" s="208"/>
      <c r="J406" s="194"/>
      <c r="K406" s="209"/>
      <c r="L406" s="194"/>
      <c r="M406" s="196"/>
      <c r="N406" s="194"/>
      <c r="O406" s="194"/>
      <c r="P406" s="208"/>
      <c r="Q406" s="194"/>
      <c r="R406" s="210"/>
      <c r="S406" s="211"/>
      <c r="T406" s="193"/>
      <c r="U406" s="40"/>
      <c r="W406" s="41" t="str">
        <f t="shared" si="25"/>
        <v/>
      </c>
      <c r="X406" s="58" t="str">
        <f t="shared" si="26"/>
        <v/>
      </c>
      <c r="Y406" s="58" t="str">
        <f t="shared" si="24"/>
        <v/>
      </c>
      <c r="AC406" s="41" t="str">
        <f t="shared" si="27"/>
        <v/>
      </c>
      <c r="AE406" s="41" t="str">
        <f>IF($H406="", "", IF(COUNTIF($AA$11:$AA$131, $H406)&gt;0, 'Application Process'!$AC$4, ""))</f>
        <v/>
      </c>
    </row>
    <row r="407" spans="1:31" x14ac:dyDescent="0.25">
      <c r="A407" s="40"/>
      <c r="B407" s="88" t="str">
        <f>IF($X407="", "", IF(COUNTIF('Application Process'!$I$11:$I$3035, $X407)=0, 'Job Database'!$Y$8, IFERROR(INDEX('Application Process'!$AJ$11:$AJ$3035, MATCH($X407, 'Application Process'!$I$11:$I$3035, 0)), "")))</f>
        <v/>
      </c>
      <c r="C407" s="40"/>
      <c r="D407" s="207"/>
      <c r="E407" s="194"/>
      <c r="F407" s="194"/>
      <c r="G407" s="208"/>
      <c r="H407" s="194"/>
      <c r="I407" s="208"/>
      <c r="J407" s="194"/>
      <c r="K407" s="209"/>
      <c r="L407" s="194"/>
      <c r="M407" s="196"/>
      <c r="N407" s="194"/>
      <c r="O407" s="194"/>
      <c r="P407" s="208"/>
      <c r="Q407" s="194"/>
      <c r="R407" s="210"/>
      <c r="S407" s="211"/>
      <c r="T407" s="193"/>
      <c r="U407" s="40"/>
      <c r="W407" s="41" t="str">
        <f t="shared" si="25"/>
        <v/>
      </c>
      <c r="X407" s="58" t="str">
        <f t="shared" si="26"/>
        <v/>
      </c>
      <c r="Y407" s="58" t="str">
        <f t="shared" si="24"/>
        <v/>
      </c>
      <c r="AC407" s="41" t="str">
        <f t="shared" si="27"/>
        <v/>
      </c>
      <c r="AE407" s="41" t="str">
        <f>IF($H407="", "", IF(COUNTIF($AA$11:$AA$131, $H407)&gt;0, 'Application Process'!$AC$4, ""))</f>
        <v/>
      </c>
    </row>
    <row r="408" spans="1:31" x14ac:dyDescent="0.25">
      <c r="A408" s="40"/>
      <c r="B408" s="88" t="str">
        <f>IF($X408="", "", IF(COUNTIF('Application Process'!$I$11:$I$3035, $X408)=0, 'Job Database'!$Y$8, IFERROR(INDEX('Application Process'!$AJ$11:$AJ$3035, MATCH($X408, 'Application Process'!$I$11:$I$3035, 0)), "")))</f>
        <v/>
      </c>
      <c r="C408" s="40"/>
      <c r="D408" s="207"/>
      <c r="E408" s="194"/>
      <c r="F408" s="194"/>
      <c r="G408" s="208"/>
      <c r="H408" s="194"/>
      <c r="I408" s="208"/>
      <c r="J408" s="194"/>
      <c r="K408" s="209"/>
      <c r="L408" s="194"/>
      <c r="M408" s="196"/>
      <c r="N408" s="194"/>
      <c r="O408" s="194"/>
      <c r="P408" s="208"/>
      <c r="Q408" s="194"/>
      <c r="R408" s="210"/>
      <c r="S408" s="211"/>
      <c r="T408" s="193"/>
      <c r="U408" s="40"/>
      <c r="W408" s="41" t="str">
        <f t="shared" si="25"/>
        <v/>
      </c>
      <c r="X408" s="58" t="str">
        <f t="shared" si="26"/>
        <v/>
      </c>
      <c r="Y408" s="58" t="str">
        <f t="shared" si="24"/>
        <v/>
      </c>
      <c r="AC408" s="41" t="str">
        <f t="shared" si="27"/>
        <v/>
      </c>
      <c r="AE408" s="41" t="str">
        <f>IF($H408="", "", IF(COUNTIF($AA$11:$AA$131, $H408)&gt;0, 'Application Process'!$AC$4, ""))</f>
        <v/>
      </c>
    </row>
    <row r="409" spans="1:31" x14ac:dyDescent="0.25">
      <c r="A409" s="40"/>
      <c r="B409" s="88" t="str">
        <f>IF($X409="", "", IF(COUNTIF('Application Process'!$I$11:$I$3035, $X409)=0, 'Job Database'!$Y$8, IFERROR(INDEX('Application Process'!$AJ$11:$AJ$3035, MATCH($X409, 'Application Process'!$I$11:$I$3035, 0)), "")))</f>
        <v/>
      </c>
      <c r="C409" s="40"/>
      <c r="D409" s="207"/>
      <c r="E409" s="194"/>
      <c r="F409" s="194"/>
      <c r="G409" s="208"/>
      <c r="H409" s="194"/>
      <c r="I409" s="208"/>
      <c r="J409" s="194"/>
      <c r="K409" s="209"/>
      <c r="L409" s="194"/>
      <c r="M409" s="196"/>
      <c r="N409" s="194"/>
      <c r="O409" s="194"/>
      <c r="P409" s="208"/>
      <c r="Q409" s="194"/>
      <c r="R409" s="210"/>
      <c r="S409" s="211"/>
      <c r="T409" s="193"/>
      <c r="U409" s="40"/>
      <c r="W409" s="41" t="str">
        <f t="shared" si="25"/>
        <v/>
      </c>
      <c r="X409" s="58" t="str">
        <f t="shared" si="26"/>
        <v/>
      </c>
      <c r="Y409" s="58" t="str">
        <f t="shared" si="24"/>
        <v/>
      </c>
      <c r="AC409" s="41" t="str">
        <f t="shared" si="27"/>
        <v/>
      </c>
      <c r="AE409" s="41" t="str">
        <f>IF($H409="", "", IF(COUNTIF($AA$11:$AA$131, $H409)&gt;0, 'Application Process'!$AC$4, ""))</f>
        <v/>
      </c>
    </row>
    <row r="410" spans="1:31" x14ac:dyDescent="0.25">
      <c r="A410" s="40"/>
      <c r="B410" s="88" t="str">
        <f>IF($X410="", "", IF(COUNTIF('Application Process'!$I$11:$I$3035, $X410)=0, 'Job Database'!$Y$8, IFERROR(INDEX('Application Process'!$AJ$11:$AJ$3035, MATCH($X410, 'Application Process'!$I$11:$I$3035, 0)), "")))</f>
        <v/>
      </c>
      <c r="C410" s="40"/>
      <c r="D410" s="207"/>
      <c r="E410" s="194"/>
      <c r="F410" s="194"/>
      <c r="G410" s="208"/>
      <c r="H410" s="194"/>
      <c r="I410" s="208"/>
      <c r="J410" s="194"/>
      <c r="K410" s="209"/>
      <c r="L410" s="194"/>
      <c r="M410" s="196"/>
      <c r="N410" s="194"/>
      <c r="O410" s="194"/>
      <c r="P410" s="208"/>
      <c r="Q410" s="194"/>
      <c r="R410" s="210"/>
      <c r="S410" s="211"/>
      <c r="T410" s="193"/>
      <c r="U410" s="40"/>
      <c r="W410" s="41" t="str">
        <f t="shared" si="25"/>
        <v/>
      </c>
      <c r="X410" s="58" t="str">
        <f t="shared" si="26"/>
        <v/>
      </c>
      <c r="Y410" s="58" t="str">
        <f t="shared" si="24"/>
        <v/>
      </c>
      <c r="AC410" s="41" t="str">
        <f t="shared" si="27"/>
        <v/>
      </c>
      <c r="AE410" s="41" t="str">
        <f>IF($H410="", "", IF(COUNTIF($AA$11:$AA$131, $H410)&gt;0, 'Application Process'!$AC$4, ""))</f>
        <v/>
      </c>
    </row>
    <row r="411" spans="1:31" x14ac:dyDescent="0.25">
      <c r="A411" s="40"/>
      <c r="B411" s="88" t="str">
        <f>IF($X411="", "", IF(COUNTIF('Application Process'!$I$11:$I$3035, $X411)=0, 'Job Database'!$Y$8, IFERROR(INDEX('Application Process'!$AJ$11:$AJ$3035, MATCH($X411, 'Application Process'!$I$11:$I$3035, 0)), "")))</f>
        <v/>
      </c>
      <c r="C411" s="40"/>
      <c r="D411" s="207"/>
      <c r="E411" s="194"/>
      <c r="F411" s="194"/>
      <c r="G411" s="208"/>
      <c r="H411" s="194"/>
      <c r="I411" s="208"/>
      <c r="J411" s="194"/>
      <c r="K411" s="209"/>
      <c r="L411" s="194"/>
      <c r="M411" s="196"/>
      <c r="N411" s="194"/>
      <c r="O411" s="194"/>
      <c r="P411" s="208"/>
      <c r="Q411" s="194"/>
      <c r="R411" s="210"/>
      <c r="S411" s="211"/>
      <c r="T411" s="193"/>
      <c r="U411" s="40"/>
      <c r="W411" s="41" t="str">
        <f t="shared" si="25"/>
        <v/>
      </c>
      <c r="X411" s="58" t="str">
        <f t="shared" si="26"/>
        <v/>
      </c>
      <c r="Y411" s="58" t="str">
        <f t="shared" si="24"/>
        <v/>
      </c>
      <c r="AC411" s="41" t="str">
        <f t="shared" si="27"/>
        <v/>
      </c>
      <c r="AE411" s="41" t="str">
        <f>IF($H411="", "", IF(COUNTIF($AA$11:$AA$131, $H411)&gt;0, 'Application Process'!$AC$4, ""))</f>
        <v/>
      </c>
    </row>
    <row r="412" spans="1:31" x14ac:dyDescent="0.25">
      <c r="A412" s="40"/>
      <c r="B412" s="88" t="str">
        <f>IF($X412="", "", IF(COUNTIF('Application Process'!$I$11:$I$3035, $X412)=0, 'Job Database'!$Y$8, IFERROR(INDEX('Application Process'!$AJ$11:$AJ$3035, MATCH($X412, 'Application Process'!$I$11:$I$3035, 0)), "")))</f>
        <v/>
      </c>
      <c r="C412" s="40"/>
      <c r="D412" s="207"/>
      <c r="E412" s="194"/>
      <c r="F412" s="194"/>
      <c r="G412" s="208"/>
      <c r="H412" s="194"/>
      <c r="I412" s="208"/>
      <c r="J412" s="194"/>
      <c r="K412" s="209"/>
      <c r="L412" s="194"/>
      <c r="M412" s="196"/>
      <c r="N412" s="194"/>
      <c r="O412" s="194"/>
      <c r="P412" s="208"/>
      <c r="Q412" s="194"/>
      <c r="R412" s="210"/>
      <c r="S412" s="211"/>
      <c r="T412" s="193"/>
      <c r="U412" s="40"/>
      <c r="W412" s="41" t="str">
        <f t="shared" si="25"/>
        <v/>
      </c>
      <c r="X412" s="58" t="str">
        <f t="shared" si="26"/>
        <v/>
      </c>
      <c r="Y412" s="58" t="str">
        <f t="shared" si="24"/>
        <v/>
      </c>
      <c r="AC412" s="41" t="str">
        <f t="shared" si="27"/>
        <v/>
      </c>
      <c r="AE412" s="41" t="str">
        <f>IF($H412="", "", IF(COUNTIF($AA$11:$AA$131, $H412)&gt;0, 'Application Process'!$AC$4, ""))</f>
        <v/>
      </c>
    </row>
    <row r="413" spans="1:31" x14ac:dyDescent="0.25">
      <c r="A413" s="40"/>
      <c r="B413" s="88" t="str">
        <f>IF($X413="", "", IF(COUNTIF('Application Process'!$I$11:$I$3035, $X413)=0, 'Job Database'!$Y$8, IFERROR(INDEX('Application Process'!$AJ$11:$AJ$3035, MATCH($X413, 'Application Process'!$I$11:$I$3035, 0)), "")))</f>
        <v/>
      </c>
      <c r="C413" s="40"/>
      <c r="D413" s="207"/>
      <c r="E413" s="194"/>
      <c r="F413" s="194"/>
      <c r="G413" s="208"/>
      <c r="H413" s="194"/>
      <c r="I413" s="208"/>
      <c r="J413" s="194"/>
      <c r="K413" s="209"/>
      <c r="L413" s="194"/>
      <c r="M413" s="196"/>
      <c r="N413" s="194"/>
      <c r="O413" s="194"/>
      <c r="P413" s="208"/>
      <c r="Q413" s="194"/>
      <c r="R413" s="210"/>
      <c r="S413" s="211"/>
      <c r="T413" s="193"/>
      <c r="U413" s="40"/>
      <c r="W413" s="41" t="str">
        <f t="shared" si="25"/>
        <v/>
      </c>
      <c r="X413" s="58" t="str">
        <f t="shared" si="26"/>
        <v/>
      </c>
      <c r="Y413" s="58" t="str">
        <f t="shared" si="24"/>
        <v/>
      </c>
      <c r="AC413" s="41" t="str">
        <f t="shared" si="27"/>
        <v/>
      </c>
      <c r="AE413" s="41" t="str">
        <f>IF($H413="", "", IF(COUNTIF($AA$11:$AA$131, $H413)&gt;0, 'Application Process'!$AC$4, ""))</f>
        <v/>
      </c>
    </row>
    <row r="414" spans="1:31" x14ac:dyDescent="0.25">
      <c r="A414" s="40"/>
      <c r="B414" s="88" t="str">
        <f>IF($X414="", "", IF(COUNTIF('Application Process'!$I$11:$I$3035, $X414)=0, 'Job Database'!$Y$8, IFERROR(INDEX('Application Process'!$AJ$11:$AJ$3035, MATCH($X414, 'Application Process'!$I$11:$I$3035, 0)), "")))</f>
        <v/>
      </c>
      <c r="C414" s="40"/>
      <c r="D414" s="207"/>
      <c r="E414" s="194"/>
      <c r="F414" s="194"/>
      <c r="G414" s="208"/>
      <c r="H414" s="194"/>
      <c r="I414" s="208"/>
      <c r="J414" s="194"/>
      <c r="K414" s="209"/>
      <c r="L414" s="194"/>
      <c r="M414" s="196"/>
      <c r="N414" s="194"/>
      <c r="O414" s="194"/>
      <c r="P414" s="208"/>
      <c r="Q414" s="194"/>
      <c r="R414" s="210"/>
      <c r="S414" s="211"/>
      <c r="T414" s="193"/>
      <c r="U414" s="40"/>
      <c r="W414" s="41" t="str">
        <f t="shared" si="25"/>
        <v/>
      </c>
      <c r="X414" s="58" t="str">
        <f t="shared" si="26"/>
        <v/>
      </c>
      <c r="Y414" s="58" t="str">
        <f t="shared" si="24"/>
        <v/>
      </c>
      <c r="AC414" s="41" t="str">
        <f t="shared" si="27"/>
        <v/>
      </c>
      <c r="AE414" s="41" t="str">
        <f>IF($H414="", "", IF(COUNTIF($AA$11:$AA$131, $H414)&gt;0, 'Application Process'!$AC$4, ""))</f>
        <v/>
      </c>
    </row>
    <row r="415" spans="1:31" x14ac:dyDescent="0.25">
      <c r="A415" s="40"/>
      <c r="B415" s="88" t="str">
        <f>IF($X415="", "", IF(COUNTIF('Application Process'!$I$11:$I$3035, $X415)=0, 'Job Database'!$Y$8, IFERROR(INDEX('Application Process'!$AJ$11:$AJ$3035, MATCH($X415, 'Application Process'!$I$11:$I$3035, 0)), "")))</f>
        <v/>
      </c>
      <c r="C415" s="40"/>
      <c r="D415" s="207"/>
      <c r="E415" s="194"/>
      <c r="F415" s="194"/>
      <c r="G415" s="208"/>
      <c r="H415" s="194"/>
      <c r="I415" s="208"/>
      <c r="J415" s="194"/>
      <c r="K415" s="209"/>
      <c r="L415" s="194"/>
      <c r="M415" s="196"/>
      <c r="N415" s="194"/>
      <c r="O415" s="194"/>
      <c r="P415" s="208"/>
      <c r="Q415" s="194"/>
      <c r="R415" s="210"/>
      <c r="S415" s="211"/>
      <c r="T415" s="193"/>
      <c r="U415" s="40"/>
      <c r="W415" s="41" t="str">
        <f t="shared" si="25"/>
        <v/>
      </c>
      <c r="X415" s="58" t="str">
        <f t="shared" si="26"/>
        <v/>
      </c>
      <c r="Y415" s="58" t="str">
        <f t="shared" si="24"/>
        <v/>
      </c>
      <c r="AC415" s="41" t="str">
        <f t="shared" si="27"/>
        <v/>
      </c>
      <c r="AE415" s="41" t="str">
        <f>IF($H415="", "", IF(COUNTIF($AA$11:$AA$131, $H415)&gt;0, 'Application Process'!$AC$4, ""))</f>
        <v/>
      </c>
    </row>
    <row r="416" spans="1:31" x14ac:dyDescent="0.25">
      <c r="A416" s="40"/>
      <c r="B416" s="88" t="str">
        <f>IF($X416="", "", IF(COUNTIF('Application Process'!$I$11:$I$3035, $X416)=0, 'Job Database'!$Y$8, IFERROR(INDEX('Application Process'!$AJ$11:$AJ$3035, MATCH($X416, 'Application Process'!$I$11:$I$3035, 0)), "")))</f>
        <v/>
      </c>
      <c r="C416" s="40"/>
      <c r="D416" s="207"/>
      <c r="E416" s="194"/>
      <c r="F416" s="194"/>
      <c r="G416" s="208"/>
      <c r="H416" s="194"/>
      <c r="I416" s="208"/>
      <c r="J416" s="194"/>
      <c r="K416" s="209"/>
      <c r="L416" s="194"/>
      <c r="M416" s="196"/>
      <c r="N416" s="194"/>
      <c r="O416" s="194"/>
      <c r="P416" s="208"/>
      <c r="Q416" s="194"/>
      <c r="R416" s="210"/>
      <c r="S416" s="211"/>
      <c r="T416" s="193"/>
      <c r="U416" s="40"/>
      <c r="W416" s="41" t="str">
        <f t="shared" si="25"/>
        <v/>
      </c>
      <c r="X416" s="58" t="str">
        <f t="shared" si="26"/>
        <v/>
      </c>
      <c r="Y416" s="58" t="str">
        <f t="shared" si="24"/>
        <v/>
      </c>
      <c r="AC416" s="41" t="str">
        <f t="shared" si="27"/>
        <v/>
      </c>
      <c r="AE416" s="41" t="str">
        <f>IF($H416="", "", IF(COUNTIF($AA$11:$AA$131, $H416)&gt;0, 'Application Process'!$AC$4, ""))</f>
        <v/>
      </c>
    </row>
    <row r="417" spans="1:31" x14ac:dyDescent="0.25">
      <c r="A417" s="40"/>
      <c r="B417" s="88" t="str">
        <f>IF($X417="", "", IF(COUNTIF('Application Process'!$I$11:$I$3035, $X417)=0, 'Job Database'!$Y$8, IFERROR(INDEX('Application Process'!$AJ$11:$AJ$3035, MATCH($X417, 'Application Process'!$I$11:$I$3035, 0)), "")))</f>
        <v/>
      </c>
      <c r="C417" s="40"/>
      <c r="D417" s="207"/>
      <c r="E417" s="194"/>
      <c r="F417" s="194"/>
      <c r="G417" s="208"/>
      <c r="H417" s="194"/>
      <c r="I417" s="208"/>
      <c r="J417" s="194"/>
      <c r="K417" s="209"/>
      <c r="L417" s="194"/>
      <c r="M417" s="196"/>
      <c r="N417" s="194"/>
      <c r="O417" s="194"/>
      <c r="P417" s="208"/>
      <c r="Q417" s="194"/>
      <c r="R417" s="210"/>
      <c r="S417" s="211"/>
      <c r="T417" s="193"/>
      <c r="U417" s="40"/>
      <c r="W417" s="41" t="str">
        <f t="shared" si="25"/>
        <v/>
      </c>
      <c r="X417" s="58" t="str">
        <f t="shared" si="26"/>
        <v/>
      </c>
      <c r="Y417" s="58" t="str">
        <f t="shared" si="24"/>
        <v/>
      </c>
      <c r="AC417" s="41" t="str">
        <f t="shared" si="27"/>
        <v/>
      </c>
      <c r="AE417" s="41" t="str">
        <f>IF($H417="", "", IF(COUNTIF($AA$11:$AA$131, $H417)&gt;0, 'Application Process'!$AC$4, ""))</f>
        <v/>
      </c>
    </row>
    <row r="418" spans="1:31" x14ac:dyDescent="0.25">
      <c r="A418" s="40"/>
      <c r="B418" s="88" t="str">
        <f>IF($X418="", "", IF(COUNTIF('Application Process'!$I$11:$I$3035, $X418)=0, 'Job Database'!$Y$8, IFERROR(INDEX('Application Process'!$AJ$11:$AJ$3035, MATCH($X418, 'Application Process'!$I$11:$I$3035, 0)), "")))</f>
        <v/>
      </c>
      <c r="C418" s="40"/>
      <c r="D418" s="207"/>
      <c r="E418" s="194"/>
      <c r="F418" s="194"/>
      <c r="G418" s="208"/>
      <c r="H418" s="194"/>
      <c r="I418" s="208"/>
      <c r="J418" s="194"/>
      <c r="K418" s="209"/>
      <c r="L418" s="194"/>
      <c r="M418" s="196"/>
      <c r="N418" s="194"/>
      <c r="O418" s="194"/>
      <c r="P418" s="208"/>
      <c r="Q418" s="194"/>
      <c r="R418" s="210"/>
      <c r="S418" s="211"/>
      <c r="T418" s="193"/>
      <c r="U418" s="40"/>
      <c r="W418" s="41" t="str">
        <f t="shared" si="25"/>
        <v/>
      </c>
      <c r="X418" s="58" t="str">
        <f t="shared" si="26"/>
        <v/>
      </c>
      <c r="Y418" s="58" t="str">
        <f t="shared" si="24"/>
        <v/>
      </c>
      <c r="AC418" s="41" t="str">
        <f t="shared" si="27"/>
        <v/>
      </c>
      <c r="AE418" s="41" t="str">
        <f>IF($H418="", "", IF(COUNTIF($AA$11:$AA$131, $H418)&gt;0, 'Application Process'!$AC$4, ""))</f>
        <v/>
      </c>
    </row>
    <row r="419" spans="1:31" x14ac:dyDescent="0.25">
      <c r="A419" s="40"/>
      <c r="B419" s="88" t="str">
        <f>IF($X419="", "", IF(COUNTIF('Application Process'!$I$11:$I$3035, $X419)=0, 'Job Database'!$Y$8, IFERROR(INDEX('Application Process'!$AJ$11:$AJ$3035, MATCH($X419, 'Application Process'!$I$11:$I$3035, 0)), "")))</f>
        <v/>
      </c>
      <c r="C419" s="40"/>
      <c r="D419" s="207"/>
      <c r="E419" s="194"/>
      <c r="F419" s="194"/>
      <c r="G419" s="208"/>
      <c r="H419" s="194"/>
      <c r="I419" s="208"/>
      <c r="J419" s="194"/>
      <c r="K419" s="209"/>
      <c r="L419" s="194"/>
      <c r="M419" s="196"/>
      <c r="N419" s="194"/>
      <c r="O419" s="194"/>
      <c r="P419" s="208"/>
      <c r="Q419" s="194"/>
      <c r="R419" s="210"/>
      <c r="S419" s="211"/>
      <c r="T419" s="193"/>
      <c r="U419" s="40"/>
      <c r="W419" s="41" t="str">
        <f t="shared" si="25"/>
        <v/>
      </c>
      <c r="X419" s="58" t="str">
        <f t="shared" si="26"/>
        <v/>
      </c>
      <c r="Y419" s="58" t="str">
        <f t="shared" si="24"/>
        <v/>
      </c>
      <c r="AC419" s="41" t="str">
        <f t="shared" si="27"/>
        <v/>
      </c>
      <c r="AE419" s="41" t="str">
        <f>IF($H419="", "", IF(COUNTIF($AA$11:$AA$131, $H419)&gt;0, 'Application Process'!$AC$4, ""))</f>
        <v/>
      </c>
    </row>
    <row r="420" spans="1:31" x14ac:dyDescent="0.25">
      <c r="A420" s="40"/>
      <c r="B420" s="88" t="str">
        <f>IF($X420="", "", IF(COUNTIF('Application Process'!$I$11:$I$3035, $X420)=0, 'Job Database'!$Y$8, IFERROR(INDEX('Application Process'!$AJ$11:$AJ$3035, MATCH($X420, 'Application Process'!$I$11:$I$3035, 0)), "")))</f>
        <v/>
      </c>
      <c r="C420" s="40"/>
      <c r="D420" s="207"/>
      <c r="E420" s="194"/>
      <c r="F420" s="194"/>
      <c r="G420" s="208"/>
      <c r="H420" s="194"/>
      <c r="I420" s="208"/>
      <c r="J420" s="194"/>
      <c r="K420" s="209"/>
      <c r="L420" s="194"/>
      <c r="M420" s="196"/>
      <c r="N420" s="194"/>
      <c r="O420" s="194"/>
      <c r="P420" s="208"/>
      <c r="Q420" s="194"/>
      <c r="R420" s="210"/>
      <c r="S420" s="211"/>
      <c r="T420" s="193"/>
      <c r="U420" s="40"/>
      <c r="W420" s="41" t="str">
        <f t="shared" si="25"/>
        <v/>
      </c>
      <c r="X420" s="58" t="str">
        <f t="shared" si="26"/>
        <v/>
      </c>
      <c r="Y420" s="58" t="str">
        <f t="shared" si="24"/>
        <v/>
      </c>
      <c r="AC420" s="41" t="str">
        <f t="shared" si="27"/>
        <v/>
      </c>
      <c r="AE420" s="41" t="str">
        <f>IF($H420="", "", IF(COUNTIF($AA$11:$AA$131, $H420)&gt;0, 'Application Process'!$AC$4, ""))</f>
        <v/>
      </c>
    </row>
    <row r="421" spans="1:31" x14ac:dyDescent="0.25">
      <c r="A421" s="40"/>
      <c r="B421" s="88" t="str">
        <f>IF($X421="", "", IF(COUNTIF('Application Process'!$I$11:$I$3035, $X421)=0, 'Job Database'!$Y$8, IFERROR(INDEX('Application Process'!$AJ$11:$AJ$3035, MATCH($X421, 'Application Process'!$I$11:$I$3035, 0)), "")))</f>
        <v/>
      </c>
      <c r="C421" s="40"/>
      <c r="D421" s="207"/>
      <c r="E421" s="194"/>
      <c r="F421" s="194"/>
      <c r="G421" s="208"/>
      <c r="H421" s="194"/>
      <c r="I421" s="208"/>
      <c r="J421" s="194"/>
      <c r="K421" s="209"/>
      <c r="L421" s="194"/>
      <c r="M421" s="196"/>
      <c r="N421" s="194"/>
      <c r="O421" s="194"/>
      <c r="P421" s="208"/>
      <c r="Q421" s="194"/>
      <c r="R421" s="210"/>
      <c r="S421" s="211"/>
      <c r="T421" s="193"/>
      <c r="U421" s="40"/>
      <c r="W421" s="41" t="str">
        <f t="shared" si="25"/>
        <v/>
      </c>
      <c r="X421" s="58" t="str">
        <f t="shared" si="26"/>
        <v/>
      </c>
      <c r="Y421" s="58" t="str">
        <f t="shared" si="24"/>
        <v/>
      </c>
      <c r="AC421" s="41" t="str">
        <f t="shared" si="27"/>
        <v/>
      </c>
      <c r="AE421" s="41" t="str">
        <f>IF($H421="", "", IF(COUNTIF($AA$11:$AA$131, $H421)&gt;0, 'Application Process'!$AC$4, ""))</f>
        <v/>
      </c>
    </row>
    <row r="422" spans="1:31" x14ac:dyDescent="0.25">
      <c r="A422" s="40"/>
      <c r="B422" s="88" t="str">
        <f>IF($X422="", "", IF(COUNTIF('Application Process'!$I$11:$I$3035, $X422)=0, 'Job Database'!$Y$8, IFERROR(INDEX('Application Process'!$AJ$11:$AJ$3035, MATCH($X422, 'Application Process'!$I$11:$I$3035, 0)), "")))</f>
        <v/>
      </c>
      <c r="C422" s="40"/>
      <c r="D422" s="207"/>
      <c r="E422" s="194"/>
      <c r="F422" s="194"/>
      <c r="G422" s="208"/>
      <c r="H422" s="194"/>
      <c r="I422" s="208"/>
      <c r="J422" s="194"/>
      <c r="K422" s="209"/>
      <c r="L422" s="194"/>
      <c r="M422" s="196"/>
      <c r="N422" s="194"/>
      <c r="O422" s="194"/>
      <c r="P422" s="208"/>
      <c r="Q422" s="194"/>
      <c r="R422" s="210"/>
      <c r="S422" s="211"/>
      <c r="T422" s="193"/>
      <c r="U422" s="40"/>
      <c r="W422" s="41" t="str">
        <f t="shared" si="25"/>
        <v/>
      </c>
      <c r="X422" s="58" t="str">
        <f t="shared" si="26"/>
        <v/>
      </c>
      <c r="Y422" s="58" t="str">
        <f t="shared" si="24"/>
        <v/>
      </c>
      <c r="AC422" s="41" t="str">
        <f t="shared" si="27"/>
        <v/>
      </c>
      <c r="AE422" s="41" t="str">
        <f>IF($H422="", "", IF(COUNTIF($AA$11:$AA$131, $H422)&gt;0, 'Application Process'!$AC$4, ""))</f>
        <v/>
      </c>
    </row>
    <row r="423" spans="1:31" x14ac:dyDescent="0.25">
      <c r="A423" s="40"/>
      <c r="B423" s="88" t="str">
        <f>IF($X423="", "", IF(COUNTIF('Application Process'!$I$11:$I$3035, $X423)=0, 'Job Database'!$Y$8, IFERROR(INDEX('Application Process'!$AJ$11:$AJ$3035, MATCH($X423, 'Application Process'!$I$11:$I$3035, 0)), "")))</f>
        <v/>
      </c>
      <c r="C423" s="40"/>
      <c r="D423" s="207"/>
      <c r="E423" s="194"/>
      <c r="F423" s="194"/>
      <c r="G423" s="208"/>
      <c r="H423" s="194"/>
      <c r="I423" s="208"/>
      <c r="J423" s="194"/>
      <c r="K423" s="209"/>
      <c r="L423" s="194"/>
      <c r="M423" s="196"/>
      <c r="N423" s="194"/>
      <c r="O423" s="194"/>
      <c r="P423" s="208"/>
      <c r="Q423" s="194"/>
      <c r="R423" s="210"/>
      <c r="S423" s="211"/>
      <c r="T423" s="193"/>
      <c r="U423" s="40"/>
      <c r="W423" s="41" t="str">
        <f t="shared" si="25"/>
        <v/>
      </c>
      <c r="X423" s="58" t="str">
        <f t="shared" si="26"/>
        <v/>
      </c>
      <c r="Y423" s="58" t="str">
        <f t="shared" si="24"/>
        <v/>
      </c>
      <c r="AC423" s="41" t="str">
        <f t="shared" si="27"/>
        <v/>
      </c>
      <c r="AE423" s="41" t="str">
        <f>IF($H423="", "", IF(COUNTIF($AA$11:$AA$131, $H423)&gt;0, 'Application Process'!$AC$4, ""))</f>
        <v/>
      </c>
    </row>
    <row r="424" spans="1:31" x14ac:dyDescent="0.25">
      <c r="A424" s="40"/>
      <c r="B424" s="88" t="str">
        <f>IF($X424="", "", IF(COUNTIF('Application Process'!$I$11:$I$3035, $X424)=0, 'Job Database'!$Y$8, IFERROR(INDEX('Application Process'!$AJ$11:$AJ$3035, MATCH($X424, 'Application Process'!$I$11:$I$3035, 0)), "")))</f>
        <v/>
      </c>
      <c r="C424" s="40"/>
      <c r="D424" s="207"/>
      <c r="E424" s="194"/>
      <c r="F424" s="194"/>
      <c r="G424" s="208"/>
      <c r="H424" s="194"/>
      <c r="I424" s="208"/>
      <c r="J424" s="194"/>
      <c r="K424" s="209"/>
      <c r="L424" s="194"/>
      <c r="M424" s="196"/>
      <c r="N424" s="194"/>
      <c r="O424" s="194"/>
      <c r="P424" s="208"/>
      <c r="Q424" s="194"/>
      <c r="R424" s="210"/>
      <c r="S424" s="211"/>
      <c r="T424" s="193"/>
      <c r="U424" s="40"/>
      <c r="W424" s="41" t="str">
        <f t="shared" si="25"/>
        <v/>
      </c>
      <c r="X424" s="58" t="str">
        <f t="shared" si="26"/>
        <v/>
      </c>
      <c r="Y424" s="58" t="str">
        <f t="shared" si="24"/>
        <v/>
      </c>
      <c r="AC424" s="41" t="str">
        <f t="shared" si="27"/>
        <v/>
      </c>
      <c r="AE424" s="41" t="str">
        <f>IF($H424="", "", IF(COUNTIF($AA$11:$AA$131, $H424)&gt;0, 'Application Process'!$AC$4, ""))</f>
        <v/>
      </c>
    </row>
    <row r="425" spans="1:31" x14ac:dyDescent="0.25">
      <c r="A425" s="40"/>
      <c r="B425" s="88" t="str">
        <f>IF($X425="", "", IF(COUNTIF('Application Process'!$I$11:$I$3035, $X425)=0, 'Job Database'!$Y$8, IFERROR(INDEX('Application Process'!$AJ$11:$AJ$3035, MATCH($X425, 'Application Process'!$I$11:$I$3035, 0)), "")))</f>
        <v/>
      </c>
      <c r="C425" s="40"/>
      <c r="D425" s="207"/>
      <c r="E425" s="194"/>
      <c r="F425" s="194"/>
      <c r="G425" s="208"/>
      <c r="H425" s="194"/>
      <c r="I425" s="208"/>
      <c r="J425" s="194"/>
      <c r="K425" s="209"/>
      <c r="L425" s="194"/>
      <c r="M425" s="196"/>
      <c r="N425" s="194"/>
      <c r="O425" s="194"/>
      <c r="P425" s="208"/>
      <c r="Q425" s="194"/>
      <c r="R425" s="210"/>
      <c r="S425" s="211"/>
      <c r="T425" s="193"/>
      <c r="U425" s="40"/>
      <c r="W425" s="41" t="str">
        <f t="shared" si="25"/>
        <v/>
      </c>
      <c r="X425" s="58" t="str">
        <f t="shared" si="26"/>
        <v/>
      </c>
      <c r="Y425" s="58" t="str">
        <f t="shared" si="24"/>
        <v/>
      </c>
      <c r="AC425" s="41" t="str">
        <f t="shared" si="27"/>
        <v/>
      </c>
      <c r="AE425" s="41" t="str">
        <f>IF($H425="", "", IF(COUNTIF($AA$11:$AA$131, $H425)&gt;0, 'Application Process'!$AC$4, ""))</f>
        <v/>
      </c>
    </row>
    <row r="426" spans="1:31" x14ac:dyDescent="0.25">
      <c r="A426" s="40"/>
      <c r="B426" s="88" t="str">
        <f>IF($X426="", "", IF(COUNTIF('Application Process'!$I$11:$I$3035, $X426)=0, 'Job Database'!$Y$8, IFERROR(INDEX('Application Process'!$AJ$11:$AJ$3035, MATCH($X426, 'Application Process'!$I$11:$I$3035, 0)), "")))</f>
        <v/>
      </c>
      <c r="C426" s="40"/>
      <c r="D426" s="207"/>
      <c r="E426" s="194"/>
      <c r="F426" s="194"/>
      <c r="G426" s="208"/>
      <c r="H426" s="194"/>
      <c r="I426" s="208"/>
      <c r="J426" s="194"/>
      <c r="K426" s="209"/>
      <c r="L426" s="194"/>
      <c r="M426" s="196"/>
      <c r="N426" s="194"/>
      <c r="O426" s="194"/>
      <c r="P426" s="208"/>
      <c r="Q426" s="194"/>
      <c r="R426" s="210"/>
      <c r="S426" s="211"/>
      <c r="T426" s="193"/>
      <c r="U426" s="40"/>
      <c r="W426" s="41" t="str">
        <f t="shared" si="25"/>
        <v/>
      </c>
      <c r="X426" s="58" t="str">
        <f t="shared" si="26"/>
        <v/>
      </c>
      <c r="Y426" s="58" t="str">
        <f t="shared" si="24"/>
        <v/>
      </c>
      <c r="AC426" s="41" t="str">
        <f t="shared" si="27"/>
        <v/>
      </c>
      <c r="AE426" s="41" t="str">
        <f>IF($H426="", "", IF(COUNTIF($AA$11:$AA$131, $H426)&gt;0, 'Application Process'!$AC$4, ""))</f>
        <v/>
      </c>
    </row>
    <row r="427" spans="1:31" x14ac:dyDescent="0.25">
      <c r="A427" s="40"/>
      <c r="B427" s="88" t="str">
        <f>IF($X427="", "", IF(COUNTIF('Application Process'!$I$11:$I$3035, $X427)=0, 'Job Database'!$Y$8, IFERROR(INDEX('Application Process'!$AJ$11:$AJ$3035, MATCH($X427, 'Application Process'!$I$11:$I$3035, 0)), "")))</f>
        <v/>
      </c>
      <c r="C427" s="40"/>
      <c r="D427" s="207"/>
      <c r="E427" s="194"/>
      <c r="F427" s="194"/>
      <c r="G427" s="208"/>
      <c r="H427" s="194"/>
      <c r="I427" s="208"/>
      <c r="J427" s="194"/>
      <c r="K427" s="209"/>
      <c r="L427" s="194"/>
      <c r="M427" s="196"/>
      <c r="N427" s="194"/>
      <c r="O427" s="194"/>
      <c r="P427" s="208"/>
      <c r="Q427" s="194"/>
      <c r="R427" s="210"/>
      <c r="S427" s="211"/>
      <c r="T427" s="193"/>
      <c r="U427" s="40"/>
      <c r="W427" s="41" t="str">
        <f t="shared" si="25"/>
        <v/>
      </c>
      <c r="X427" s="58" t="str">
        <f t="shared" si="26"/>
        <v/>
      </c>
      <c r="Y427" s="58" t="str">
        <f t="shared" si="24"/>
        <v/>
      </c>
      <c r="AC427" s="41" t="str">
        <f t="shared" si="27"/>
        <v/>
      </c>
      <c r="AE427" s="41" t="str">
        <f>IF($H427="", "", IF(COUNTIF($AA$11:$AA$131, $H427)&gt;0, 'Application Process'!$AC$4, ""))</f>
        <v/>
      </c>
    </row>
    <row r="428" spans="1:31" x14ac:dyDescent="0.25">
      <c r="A428" s="40"/>
      <c r="B428" s="88" t="str">
        <f>IF($X428="", "", IF(COUNTIF('Application Process'!$I$11:$I$3035, $X428)=0, 'Job Database'!$Y$8, IFERROR(INDEX('Application Process'!$AJ$11:$AJ$3035, MATCH($X428, 'Application Process'!$I$11:$I$3035, 0)), "")))</f>
        <v/>
      </c>
      <c r="C428" s="40"/>
      <c r="D428" s="207"/>
      <c r="E428" s="194"/>
      <c r="F428" s="194"/>
      <c r="G428" s="208"/>
      <c r="H428" s="194"/>
      <c r="I428" s="208"/>
      <c r="J428" s="194"/>
      <c r="K428" s="209"/>
      <c r="L428" s="194"/>
      <c r="M428" s="196"/>
      <c r="N428" s="194"/>
      <c r="O428" s="194"/>
      <c r="P428" s="208"/>
      <c r="Q428" s="194"/>
      <c r="R428" s="210"/>
      <c r="S428" s="211"/>
      <c r="T428" s="193"/>
      <c r="U428" s="40"/>
      <c r="W428" s="41" t="str">
        <f t="shared" si="25"/>
        <v/>
      </c>
      <c r="X428" s="58" t="str">
        <f t="shared" si="26"/>
        <v/>
      </c>
      <c r="Y428" s="58" t="str">
        <f t="shared" si="24"/>
        <v/>
      </c>
      <c r="AC428" s="41" t="str">
        <f t="shared" si="27"/>
        <v/>
      </c>
      <c r="AE428" s="41" t="str">
        <f>IF($H428="", "", IF(COUNTIF($AA$11:$AA$131, $H428)&gt;0, 'Application Process'!$AC$4, ""))</f>
        <v/>
      </c>
    </row>
    <row r="429" spans="1:31" x14ac:dyDescent="0.25">
      <c r="A429" s="40"/>
      <c r="B429" s="88" t="str">
        <f>IF($X429="", "", IF(COUNTIF('Application Process'!$I$11:$I$3035, $X429)=0, 'Job Database'!$Y$8, IFERROR(INDEX('Application Process'!$AJ$11:$AJ$3035, MATCH($X429, 'Application Process'!$I$11:$I$3035, 0)), "")))</f>
        <v/>
      </c>
      <c r="C429" s="40"/>
      <c r="D429" s="207"/>
      <c r="E429" s="194"/>
      <c r="F429" s="194"/>
      <c r="G429" s="208"/>
      <c r="H429" s="194"/>
      <c r="I429" s="208"/>
      <c r="J429" s="194"/>
      <c r="K429" s="209"/>
      <c r="L429" s="194"/>
      <c r="M429" s="196"/>
      <c r="N429" s="194"/>
      <c r="O429" s="194"/>
      <c r="P429" s="208"/>
      <c r="Q429" s="194"/>
      <c r="R429" s="210"/>
      <c r="S429" s="211"/>
      <c r="T429" s="193"/>
      <c r="U429" s="40"/>
      <c r="W429" s="41" t="str">
        <f t="shared" si="25"/>
        <v/>
      </c>
      <c r="X429" s="58" t="str">
        <f t="shared" si="26"/>
        <v/>
      </c>
      <c r="Y429" s="58" t="str">
        <f t="shared" si="24"/>
        <v/>
      </c>
      <c r="AC429" s="41" t="str">
        <f t="shared" si="27"/>
        <v/>
      </c>
      <c r="AE429" s="41" t="str">
        <f>IF($H429="", "", IF(COUNTIF($AA$11:$AA$131, $H429)&gt;0, 'Application Process'!$AC$4, ""))</f>
        <v/>
      </c>
    </row>
    <row r="430" spans="1:31" x14ac:dyDescent="0.25">
      <c r="A430" s="40"/>
      <c r="B430" s="88" t="str">
        <f>IF($X430="", "", IF(COUNTIF('Application Process'!$I$11:$I$3035, $X430)=0, 'Job Database'!$Y$8, IFERROR(INDEX('Application Process'!$AJ$11:$AJ$3035, MATCH($X430, 'Application Process'!$I$11:$I$3035, 0)), "")))</f>
        <v/>
      </c>
      <c r="C430" s="40"/>
      <c r="D430" s="207"/>
      <c r="E430" s="194"/>
      <c r="F430" s="194"/>
      <c r="G430" s="208"/>
      <c r="H430" s="194"/>
      <c r="I430" s="208"/>
      <c r="J430" s="194"/>
      <c r="K430" s="209"/>
      <c r="L430" s="194"/>
      <c r="M430" s="196"/>
      <c r="N430" s="194"/>
      <c r="O430" s="194"/>
      <c r="P430" s="208"/>
      <c r="Q430" s="194"/>
      <c r="R430" s="210"/>
      <c r="S430" s="211"/>
      <c r="T430" s="193"/>
      <c r="U430" s="40"/>
      <c r="W430" s="41" t="str">
        <f t="shared" si="25"/>
        <v/>
      </c>
      <c r="X430" s="58" t="str">
        <f t="shared" si="26"/>
        <v/>
      </c>
      <c r="Y430" s="58" t="str">
        <f t="shared" si="24"/>
        <v/>
      </c>
      <c r="AC430" s="41" t="str">
        <f t="shared" si="27"/>
        <v/>
      </c>
      <c r="AE430" s="41" t="str">
        <f>IF($H430="", "", IF(COUNTIF($AA$11:$AA$131, $H430)&gt;0, 'Application Process'!$AC$4, ""))</f>
        <v/>
      </c>
    </row>
    <row r="431" spans="1:31" x14ac:dyDescent="0.25">
      <c r="A431" s="40"/>
      <c r="B431" s="88" t="str">
        <f>IF($X431="", "", IF(COUNTIF('Application Process'!$I$11:$I$3035, $X431)=0, 'Job Database'!$Y$8, IFERROR(INDEX('Application Process'!$AJ$11:$AJ$3035, MATCH($X431, 'Application Process'!$I$11:$I$3035, 0)), "")))</f>
        <v/>
      </c>
      <c r="C431" s="40"/>
      <c r="D431" s="207"/>
      <c r="E431" s="194"/>
      <c r="F431" s="194"/>
      <c r="G431" s="208"/>
      <c r="H431" s="194"/>
      <c r="I431" s="208"/>
      <c r="J431" s="194"/>
      <c r="K431" s="209"/>
      <c r="L431" s="194"/>
      <c r="M431" s="196"/>
      <c r="N431" s="194"/>
      <c r="O431" s="194"/>
      <c r="P431" s="208"/>
      <c r="Q431" s="194"/>
      <c r="R431" s="210"/>
      <c r="S431" s="211"/>
      <c r="T431" s="193"/>
      <c r="U431" s="40"/>
      <c r="W431" s="41" t="str">
        <f t="shared" si="25"/>
        <v/>
      </c>
      <c r="X431" s="58" t="str">
        <f t="shared" si="26"/>
        <v/>
      </c>
      <c r="Y431" s="58" t="str">
        <f t="shared" si="24"/>
        <v/>
      </c>
      <c r="AC431" s="41" t="str">
        <f t="shared" si="27"/>
        <v/>
      </c>
      <c r="AE431" s="41" t="str">
        <f>IF($H431="", "", IF(COUNTIF($AA$11:$AA$131, $H431)&gt;0, 'Application Process'!$AC$4, ""))</f>
        <v/>
      </c>
    </row>
    <row r="432" spans="1:31" x14ac:dyDescent="0.25">
      <c r="A432" s="40"/>
      <c r="B432" s="88" t="str">
        <f>IF($X432="", "", IF(COUNTIF('Application Process'!$I$11:$I$3035, $X432)=0, 'Job Database'!$Y$8, IFERROR(INDEX('Application Process'!$AJ$11:$AJ$3035, MATCH($X432, 'Application Process'!$I$11:$I$3035, 0)), "")))</f>
        <v/>
      </c>
      <c r="C432" s="40"/>
      <c r="D432" s="207"/>
      <c r="E432" s="194"/>
      <c r="F432" s="194"/>
      <c r="G432" s="208"/>
      <c r="H432" s="194"/>
      <c r="I432" s="208"/>
      <c r="J432" s="194"/>
      <c r="K432" s="209"/>
      <c r="L432" s="194"/>
      <c r="M432" s="196"/>
      <c r="N432" s="194"/>
      <c r="O432" s="194"/>
      <c r="P432" s="208"/>
      <c r="Q432" s="194"/>
      <c r="R432" s="210"/>
      <c r="S432" s="211"/>
      <c r="T432" s="193"/>
      <c r="U432" s="40"/>
      <c r="W432" s="41" t="str">
        <f t="shared" si="25"/>
        <v/>
      </c>
      <c r="X432" s="58" t="str">
        <f t="shared" si="26"/>
        <v/>
      </c>
      <c r="Y432" s="58" t="str">
        <f t="shared" si="24"/>
        <v/>
      </c>
      <c r="AC432" s="41" t="str">
        <f t="shared" si="27"/>
        <v/>
      </c>
      <c r="AE432" s="41" t="str">
        <f>IF($H432="", "", IF(COUNTIF($AA$11:$AA$131, $H432)&gt;0, 'Application Process'!$AC$4, ""))</f>
        <v/>
      </c>
    </row>
    <row r="433" spans="1:31" x14ac:dyDescent="0.25">
      <c r="A433" s="40"/>
      <c r="B433" s="88" t="str">
        <f>IF($X433="", "", IF(COUNTIF('Application Process'!$I$11:$I$3035, $X433)=0, 'Job Database'!$Y$8, IFERROR(INDEX('Application Process'!$AJ$11:$AJ$3035, MATCH($X433, 'Application Process'!$I$11:$I$3035, 0)), "")))</f>
        <v/>
      </c>
      <c r="C433" s="40"/>
      <c r="D433" s="207"/>
      <c r="E433" s="194"/>
      <c r="F433" s="194"/>
      <c r="G433" s="208"/>
      <c r="H433" s="194"/>
      <c r="I433" s="208"/>
      <c r="J433" s="194"/>
      <c r="K433" s="209"/>
      <c r="L433" s="194"/>
      <c r="M433" s="196"/>
      <c r="N433" s="194"/>
      <c r="O433" s="194"/>
      <c r="P433" s="208"/>
      <c r="Q433" s="194"/>
      <c r="R433" s="210"/>
      <c r="S433" s="211"/>
      <c r="T433" s="193"/>
      <c r="U433" s="40"/>
      <c r="W433" s="41" t="str">
        <f t="shared" si="25"/>
        <v/>
      </c>
      <c r="X433" s="58" t="str">
        <f t="shared" si="26"/>
        <v/>
      </c>
      <c r="Y433" s="58" t="str">
        <f t="shared" si="24"/>
        <v/>
      </c>
      <c r="AC433" s="41" t="str">
        <f t="shared" si="27"/>
        <v/>
      </c>
      <c r="AE433" s="41" t="str">
        <f>IF($H433="", "", IF(COUNTIF($AA$11:$AA$131, $H433)&gt;0, 'Application Process'!$AC$4, ""))</f>
        <v/>
      </c>
    </row>
    <row r="434" spans="1:31" x14ac:dyDescent="0.25">
      <c r="A434" s="40"/>
      <c r="B434" s="88" t="str">
        <f>IF($X434="", "", IF(COUNTIF('Application Process'!$I$11:$I$3035, $X434)=0, 'Job Database'!$Y$8, IFERROR(INDEX('Application Process'!$AJ$11:$AJ$3035, MATCH($X434, 'Application Process'!$I$11:$I$3035, 0)), "")))</f>
        <v/>
      </c>
      <c r="C434" s="40"/>
      <c r="D434" s="207"/>
      <c r="E434" s="194"/>
      <c r="F434" s="194"/>
      <c r="G434" s="208"/>
      <c r="H434" s="194"/>
      <c r="I434" s="208"/>
      <c r="J434" s="194"/>
      <c r="K434" s="209"/>
      <c r="L434" s="194"/>
      <c r="M434" s="196"/>
      <c r="N434" s="194"/>
      <c r="O434" s="194"/>
      <c r="P434" s="208"/>
      <c r="Q434" s="194"/>
      <c r="R434" s="210"/>
      <c r="S434" s="211"/>
      <c r="T434" s="193"/>
      <c r="U434" s="40"/>
      <c r="W434" s="41" t="str">
        <f t="shared" si="25"/>
        <v/>
      </c>
      <c r="X434" s="58" t="str">
        <f t="shared" si="26"/>
        <v/>
      </c>
      <c r="Y434" s="58" t="str">
        <f t="shared" si="24"/>
        <v/>
      </c>
      <c r="AC434" s="41" t="str">
        <f t="shared" si="27"/>
        <v/>
      </c>
      <c r="AE434" s="41" t="str">
        <f>IF($H434="", "", IF(COUNTIF($AA$11:$AA$131, $H434)&gt;0, 'Application Process'!$AC$4, ""))</f>
        <v/>
      </c>
    </row>
    <row r="435" spans="1:31" x14ac:dyDescent="0.25">
      <c r="A435" s="40"/>
      <c r="B435" s="88" t="str">
        <f>IF($X435="", "", IF(COUNTIF('Application Process'!$I$11:$I$3035, $X435)=0, 'Job Database'!$Y$8, IFERROR(INDEX('Application Process'!$AJ$11:$AJ$3035, MATCH($X435, 'Application Process'!$I$11:$I$3035, 0)), "")))</f>
        <v/>
      </c>
      <c r="C435" s="40"/>
      <c r="D435" s="207"/>
      <c r="E435" s="194"/>
      <c r="F435" s="194"/>
      <c r="G435" s="208"/>
      <c r="H435" s="194"/>
      <c r="I435" s="208"/>
      <c r="J435" s="194"/>
      <c r="K435" s="209"/>
      <c r="L435" s="194"/>
      <c r="M435" s="196"/>
      <c r="N435" s="194"/>
      <c r="O435" s="194"/>
      <c r="P435" s="208"/>
      <c r="Q435" s="194"/>
      <c r="R435" s="210"/>
      <c r="S435" s="211"/>
      <c r="T435" s="193"/>
      <c r="U435" s="40"/>
      <c r="W435" s="41" t="str">
        <f t="shared" si="25"/>
        <v/>
      </c>
      <c r="X435" s="58" t="str">
        <f t="shared" si="26"/>
        <v/>
      </c>
      <c r="Y435" s="58" t="str">
        <f t="shared" si="24"/>
        <v/>
      </c>
      <c r="AC435" s="41" t="str">
        <f t="shared" si="27"/>
        <v/>
      </c>
      <c r="AE435" s="41" t="str">
        <f>IF($H435="", "", IF(COUNTIF($AA$11:$AA$131, $H435)&gt;0, 'Application Process'!$AC$4, ""))</f>
        <v/>
      </c>
    </row>
    <row r="436" spans="1:31" x14ac:dyDescent="0.25">
      <c r="A436" s="40"/>
      <c r="B436" s="88" t="str">
        <f>IF($X436="", "", IF(COUNTIF('Application Process'!$I$11:$I$3035, $X436)=0, 'Job Database'!$Y$8, IFERROR(INDEX('Application Process'!$AJ$11:$AJ$3035, MATCH($X436, 'Application Process'!$I$11:$I$3035, 0)), "")))</f>
        <v/>
      </c>
      <c r="C436" s="40"/>
      <c r="D436" s="207"/>
      <c r="E436" s="194"/>
      <c r="F436" s="194"/>
      <c r="G436" s="208"/>
      <c r="H436" s="194"/>
      <c r="I436" s="208"/>
      <c r="J436" s="194"/>
      <c r="K436" s="209"/>
      <c r="L436" s="194"/>
      <c r="M436" s="196"/>
      <c r="N436" s="194"/>
      <c r="O436" s="194"/>
      <c r="P436" s="208"/>
      <c r="Q436" s="194"/>
      <c r="R436" s="210"/>
      <c r="S436" s="211"/>
      <c r="T436" s="193"/>
      <c r="U436" s="40"/>
      <c r="W436" s="41" t="str">
        <f t="shared" si="25"/>
        <v/>
      </c>
      <c r="X436" s="58" t="str">
        <f t="shared" si="26"/>
        <v/>
      </c>
      <c r="Y436" s="58" t="str">
        <f t="shared" si="24"/>
        <v/>
      </c>
      <c r="AC436" s="41" t="str">
        <f t="shared" si="27"/>
        <v/>
      </c>
      <c r="AE436" s="41" t="str">
        <f>IF($H436="", "", IF(COUNTIF($AA$11:$AA$131, $H436)&gt;0, 'Application Process'!$AC$4, ""))</f>
        <v/>
      </c>
    </row>
    <row r="437" spans="1:31" x14ac:dyDescent="0.25">
      <c r="A437" s="40"/>
      <c r="B437" s="88" t="str">
        <f>IF($X437="", "", IF(COUNTIF('Application Process'!$I$11:$I$3035, $X437)=0, 'Job Database'!$Y$8, IFERROR(INDEX('Application Process'!$AJ$11:$AJ$3035, MATCH($X437, 'Application Process'!$I$11:$I$3035, 0)), "")))</f>
        <v/>
      </c>
      <c r="C437" s="40"/>
      <c r="D437" s="207"/>
      <c r="E437" s="194"/>
      <c r="F437" s="194"/>
      <c r="G437" s="208"/>
      <c r="H437" s="194"/>
      <c r="I437" s="208"/>
      <c r="J437" s="194"/>
      <c r="K437" s="209"/>
      <c r="L437" s="194"/>
      <c r="M437" s="196"/>
      <c r="N437" s="194"/>
      <c r="O437" s="194"/>
      <c r="P437" s="208"/>
      <c r="Q437" s="194"/>
      <c r="R437" s="210"/>
      <c r="S437" s="211"/>
      <c r="T437" s="193"/>
      <c r="U437" s="40"/>
      <c r="W437" s="41" t="str">
        <f t="shared" si="25"/>
        <v/>
      </c>
      <c r="X437" s="58" t="str">
        <f t="shared" si="26"/>
        <v/>
      </c>
      <c r="Y437" s="58" t="str">
        <f t="shared" si="24"/>
        <v/>
      </c>
      <c r="AC437" s="41" t="str">
        <f t="shared" si="27"/>
        <v/>
      </c>
      <c r="AE437" s="41" t="str">
        <f>IF($H437="", "", IF(COUNTIF($AA$11:$AA$131, $H437)&gt;0, 'Application Process'!$AC$4, ""))</f>
        <v/>
      </c>
    </row>
    <row r="438" spans="1:31" x14ac:dyDescent="0.25">
      <c r="A438" s="40"/>
      <c r="B438" s="88" t="str">
        <f>IF($X438="", "", IF(COUNTIF('Application Process'!$I$11:$I$3035, $X438)=0, 'Job Database'!$Y$8, IFERROR(INDEX('Application Process'!$AJ$11:$AJ$3035, MATCH($X438, 'Application Process'!$I$11:$I$3035, 0)), "")))</f>
        <v/>
      </c>
      <c r="C438" s="40"/>
      <c r="D438" s="207"/>
      <c r="E438" s="194"/>
      <c r="F438" s="194"/>
      <c r="G438" s="208"/>
      <c r="H438" s="194"/>
      <c r="I438" s="208"/>
      <c r="J438" s="194"/>
      <c r="K438" s="209"/>
      <c r="L438" s="194"/>
      <c r="M438" s="196"/>
      <c r="N438" s="194"/>
      <c r="O438" s="194"/>
      <c r="P438" s="208"/>
      <c r="Q438" s="194"/>
      <c r="R438" s="210"/>
      <c r="S438" s="211"/>
      <c r="T438" s="193"/>
      <c r="U438" s="40"/>
      <c r="W438" s="41" t="str">
        <f t="shared" si="25"/>
        <v/>
      </c>
      <c r="X438" s="58" t="str">
        <f t="shared" si="26"/>
        <v/>
      </c>
      <c r="Y438" s="58" t="str">
        <f t="shared" si="24"/>
        <v/>
      </c>
      <c r="AC438" s="41" t="str">
        <f t="shared" si="27"/>
        <v/>
      </c>
      <c r="AE438" s="41" t="str">
        <f>IF($H438="", "", IF(COUNTIF($AA$11:$AA$131, $H438)&gt;0, 'Application Process'!$AC$4, ""))</f>
        <v/>
      </c>
    </row>
    <row r="439" spans="1:31" x14ac:dyDescent="0.25">
      <c r="A439" s="40"/>
      <c r="B439" s="88" t="str">
        <f>IF($X439="", "", IF(COUNTIF('Application Process'!$I$11:$I$3035, $X439)=0, 'Job Database'!$Y$8, IFERROR(INDEX('Application Process'!$AJ$11:$AJ$3035, MATCH($X439, 'Application Process'!$I$11:$I$3035, 0)), "")))</f>
        <v/>
      </c>
      <c r="C439" s="40"/>
      <c r="D439" s="207"/>
      <c r="E439" s="194"/>
      <c r="F439" s="194"/>
      <c r="G439" s="208"/>
      <c r="H439" s="194"/>
      <c r="I439" s="208"/>
      <c r="J439" s="194"/>
      <c r="K439" s="209"/>
      <c r="L439" s="194"/>
      <c r="M439" s="196"/>
      <c r="N439" s="194"/>
      <c r="O439" s="194"/>
      <c r="P439" s="208"/>
      <c r="Q439" s="194"/>
      <c r="R439" s="210"/>
      <c r="S439" s="211"/>
      <c r="T439" s="193"/>
      <c r="U439" s="40"/>
      <c r="W439" s="41" t="str">
        <f t="shared" si="25"/>
        <v/>
      </c>
      <c r="X439" s="58" t="str">
        <f t="shared" si="26"/>
        <v/>
      </c>
      <c r="Y439" s="58" t="str">
        <f t="shared" si="24"/>
        <v/>
      </c>
      <c r="AC439" s="41" t="str">
        <f t="shared" si="27"/>
        <v/>
      </c>
      <c r="AE439" s="41" t="str">
        <f>IF($H439="", "", IF(COUNTIF($AA$11:$AA$131, $H439)&gt;0, 'Application Process'!$AC$4, ""))</f>
        <v/>
      </c>
    </row>
    <row r="440" spans="1:31" x14ac:dyDescent="0.25">
      <c r="A440" s="40"/>
      <c r="B440" s="88" t="str">
        <f>IF($X440="", "", IF(COUNTIF('Application Process'!$I$11:$I$3035, $X440)=0, 'Job Database'!$Y$8, IFERROR(INDEX('Application Process'!$AJ$11:$AJ$3035, MATCH($X440, 'Application Process'!$I$11:$I$3035, 0)), "")))</f>
        <v/>
      </c>
      <c r="C440" s="40"/>
      <c r="D440" s="207"/>
      <c r="E440" s="194"/>
      <c r="F440" s="194"/>
      <c r="G440" s="208"/>
      <c r="H440" s="194"/>
      <c r="I440" s="208"/>
      <c r="J440" s="194"/>
      <c r="K440" s="209"/>
      <c r="L440" s="194"/>
      <c r="M440" s="196"/>
      <c r="N440" s="194"/>
      <c r="O440" s="194"/>
      <c r="P440" s="208"/>
      <c r="Q440" s="194"/>
      <c r="R440" s="210"/>
      <c r="S440" s="211"/>
      <c r="T440" s="193"/>
      <c r="U440" s="40"/>
      <c r="W440" s="41" t="str">
        <f t="shared" si="25"/>
        <v/>
      </c>
      <c r="X440" s="58" t="str">
        <f t="shared" si="26"/>
        <v/>
      </c>
      <c r="Y440" s="58" t="str">
        <f t="shared" si="24"/>
        <v/>
      </c>
      <c r="AC440" s="41" t="str">
        <f t="shared" si="27"/>
        <v/>
      </c>
      <c r="AE440" s="41" t="str">
        <f>IF($H440="", "", IF(COUNTIF($AA$11:$AA$131, $H440)&gt;0, 'Application Process'!$AC$4, ""))</f>
        <v/>
      </c>
    </row>
    <row r="441" spans="1:31" x14ac:dyDescent="0.25">
      <c r="A441" s="40"/>
      <c r="B441" s="88" t="str">
        <f>IF($X441="", "", IF(COUNTIF('Application Process'!$I$11:$I$3035, $X441)=0, 'Job Database'!$Y$8, IFERROR(INDEX('Application Process'!$AJ$11:$AJ$3035, MATCH($X441, 'Application Process'!$I$11:$I$3035, 0)), "")))</f>
        <v/>
      </c>
      <c r="C441" s="40"/>
      <c r="D441" s="207"/>
      <c r="E441" s="194"/>
      <c r="F441" s="194"/>
      <c r="G441" s="208"/>
      <c r="H441" s="194"/>
      <c r="I441" s="208"/>
      <c r="J441" s="194"/>
      <c r="K441" s="209"/>
      <c r="L441" s="194"/>
      <c r="M441" s="196"/>
      <c r="N441" s="194"/>
      <c r="O441" s="194"/>
      <c r="P441" s="208"/>
      <c r="Q441" s="194"/>
      <c r="R441" s="210"/>
      <c r="S441" s="211"/>
      <c r="T441" s="193"/>
      <c r="U441" s="40"/>
      <c r="W441" s="41" t="str">
        <f t="shared" si="25"/>
        <v/>
      </c>
      <c r="X441" s="58" t="str">
        <f t="shared" si="26"/>
        <v/>
      </c>
      <c r="Y441" s="58" t="str">
        <f t="shared" si="24"/>
        <v/>
      </c>
      <c r="AC441" s="41" t="str">
        <f t="shared" si="27"/>
        <v/>
      </c>
      <c r="AE441" s="41" t="str">
        <f>IF($H441="", "", IF(COUNTIF($AA$11:$AA$131, $H441)&gt;0, 'Application Process'!$AC$4, ""))</f>
        <v/>
      </c>
    </row>
    <row r="442" spans="1:31" x14ac:dyDescent="0.25">
      <c r="A442" s="40"/>
      <c r="B442" s="88" t="str">
        <f>IF($X442="", "", IF(COUNTIF('Application Process'!$I$11:$I$3035, $X442)=0, 'Job Database'!$Y$8, IFERROR(INDEX('Application Process'!$AJ$11:$AJ$3035, MATCH($X442, 'Application Process'!$I$11:$I$3035, 0)), "")))</f>
        <v/>
      </c>
      <c r="C442" s="40"/>
      <c r="D442" s="207"/>
      <c r="E442" s="194"/>
      <c r="F442" s="194"/>
      <c r="G442" s="208"/>
      <c r="H442" s="194"/>
      <c r="I442" s="208"/>
      <c r="J442" s="194"/>
      <c r="K442" s="209"/>
      <c r="L442" s="194"/>
      <c r="M442" s="196"/>
      <c r="N442" s="194"/>
      <c r="O442" s="194"/>
      <c r="P442" s="208"/>
      <c r="Q442" s="194"/>
      <c r="R442" s="210"/>
      <c r="S442" s="211"/>
      <c r="T442" s="193"/>
      <c r="U442" s="40"/>
      <c r="W442" s="41" t="str">
        <f t="shared" si="25"/>
        <v/>
      </c>
      <c r="X442" s="58" t="str">
        <f t="shared" si="26"/>
        <v/>
      </c>
      <c r="Y442" s="58" t="str">
        <f t="shared" si="24"/>
        <v/>
      </c>
      <c r="AC442" s="41" t="str">
        <f t="shared" si="27"/>
        <v/>
      </c>
      <c r="AE442" s="41" t="str">
        <f>IF($H442="", "", IF(COUNTIF($AA$11:$AA$131, $H442)&gt;0, 'Application Process'!$AC$4, ""))</f>
        <v/>
      </c>
    </row>
    <row r="443" spans="1:31" x14ac:dyDescent="0.25">
      <c r="A443" s="40"/>
      <c r="B443" s="88" t="str">
        <f>IF($X443="", "", IF(COUNTIF('Application Process'!$I$11:$I$3035, $X443)=0, 'Job Database'!$Y$8, IFERROR(INDEX('Application Process'!$AJ$11:$AJ$3035, MATCH($X443, 'Application Process'!$I$11:$I$3035, 0)), "")))</f>
        <v/>
      </c>
      <c r="C443" s="40"/>
      <c r="D443" s="207"/>
      <c r="E443" s="194"/>
      <c r="F443" s="194"/>
      <c r="G443" s="208"/>
      <c r="H443" s="194"/>
      <c r="I443" s="208"/>
      <c r="J443" s="194"/>
      <c r="K443" s="209"/>
      <c r="L443" s="194"/>
      <c r="M443" s="196"/>
      <c r="N443" s="194"/>
      <c r="O443" s="194"/>
      <c r="P443" s="208"/>
      <c r="Q443" s="194"/>
      <c r="R443" s="210"/>
      <c r="S443" s="211"/>
      <c r="T443" s="193"/>
      <c r="U443" s="40"/>
      <c r="W443" s="41" t="str">
        <f t="shared" si="25"/>
        <v/>
      </c>
      <c r="X443" s="58" t="str">
        <f t="shared" si="26"/>
        <v/>
      </c>
      <c r="Y443" s="58" t="str">
        <f t="shared" si="24"/>
        <v/>
      </c>
      <c r="AC443" s="41" t="str">
        <f t="shared" si="27"/>
        <v/>
      </c>
      <c r="AE443" s="41" t="str">
        <f>IF($H443="", "", IF(COUNTIF($AA$11:$AA$131, $H443)&gt;0, 'Application Process'!$AC$4, ""))</f>
        <v/>
      </c>
    </row>
    <row r="444" spans="1:31" x14ac:dyDescent="0.25">
      <c r="A444" s="40"/>
      <c r="B444" s="88" t="str">
        <f>IF($X444="", "", IF(COUNTIF('Application Process'!$I$11:$I$3035, $X444)=0, 'Job Database'!$Y$8, IFERROR(INDEX('Application Process'!$AJ$11:$AJ$3035, MATCH($X444, 'Application Process'!$I$11:$I$3035, 0)), "")))</f>
        <v/>
      </c>
      <c r="C444" s="40"/>
      <c r="D444" s="207"/>
      <c r="E444" s="194"/>
      <c r="F444" s="194"/>
      <c r="G444" s="208"/>
      <c r="H444" s="194"/>
      <c r="I444" s="208"/>
      <c r="J444" s="194"/>
      <c r="K444" s="209"/>
      <c r="L444" s="194"/>
      <c r="M444" s="196"/>
      <c r="N444" s="194"/>
      <c r="O444" s="194"/>
      <c r="P444" s="208"/>
      <c r="Q444" s="194"/>
      <c r="R444" s="210"/>
      <c r="S444" s="211"/>
      <c r="T444" s="193"/>
      <c r="U444" s="40"/>
      <c r="W444" s="41" t="str">
        <f t="shared" si="25"/>
        <v/>
      </c>
      <c r="X444" s="58" t="str">
        <f t="shared" si="26"/>
        <v/>
      </c>
      <c r="Y444" s="58" t="str">
        <f t="shared" si="24"/>
        <v/>
      </c>
      <c r="AC444" s="41" t="str">
        <f t="shared" si="27"/>
        <v/>
      </c>
      <c r="AE444" s="41" t="str">
        <f>IF($H444="", "", IF(COUNTIF($AA$11:$AA$131, $H444)&gt;0, 'Application Process'!$AC$4, ""))</f>
        <v/>
      </c>
    </row>
    <row r="445" spans="1:31" x14ac:dyDescent="0.25">
      <c r="A445" s="40"/>
      <c r="B445" s="88" t="str">
        <f>IF($X445="", "", IF(COUNTIF('Application Process'!$I$11:$I$3035, $X445)=0, 'Job Database'!$Y$8, IFERROR(INDEX('Application Process'!$AJ$11:$AJ$3035, MATCH($X445, 'Application Process'!$I$11:$I$3035, 0)), "")))</f>
        <v/>
      </c>
      <c r="C445" s="40"/>
      <c r="D445" s="207"/>
      <c r="E445" s="194"/>
      <c r="F445" s="194"/>
      <c r="G445" s="208"/>
      <c r="H445" s="194"/>
      <c r="I445" s="208"/>
      <c r="J445" s="194"/>
      <c r="K445" s="209"/>
      <c r="L445" s="194"/>
      <c r="M445" s="196"/>
      <c r="N445" s="194"/>
      <c r="O445" s="194"/>
      <c r="P445" s="208"/>
      <c r="Q445" s="194"/>
      <c r="R445" s="210"/>
      <c r="S445" s="211"/>
      <c r="T445" s="193"/>
      <c r="U445" s="40"/>
      <c r="W445" s="41" t="str">
        <f t="shared" si="25"/>
        <v/>
      </c>
      <c r="X445" s="58" t="str">
        <f t="shared" si="26"/>
        <v/>
      </c>
      <c r="Y445" s="58" t="str">
        <f t="shared" si="24"/>
        <v/>
      </c>
      <c r="AC445" s="41" t="str">
        <f t="shared" si="27"/>
        <v/>
      </c>
      <c r="AE445" s="41" t="str">
        <f>IF($H445="", "", IF(COUNTIF($AA$11:$AA$131, $H445)&gt;0, 'Application Process'!$AC$4, ""))</f>
        <v/>
      </c>
    </row>
    <row r="446" spans="1:31" x14ac:dyDescent="0.25">
      <c r="A446" s="40"/>
      <c r="B446" s="88" t="str">
        <f>IF($X446="", "", IF(COUNTIF('Application Process'!$I$11:$I$3035, $X446)=0, 'Job Database'!$Y$8, IFERROR(INDEX('Application Process'!$AJ$11:$AJ$3035, MATCH($X446, 'Application Process'!$I$11:$I$3035, 0)), "")))</f>
        <v/>
      </c>
      <c r="C446" s="40"/>
      <c r="D446" s="207"/>
      <c r="E446" s="194"/>
      <c r="F446" s="194"/>
      <c r="G446" s="208"/>
      <c r="H446" s="194"/>
      <c r="I446" s="208"/>
      <c r="J446" s="194"/>
      <c r="K446" s="209"/>
      <c r="L446" s="194"/>
      <c r="M446" s="196"/>
      <c r="N446" s="194"/>
      <c r="O446" s="194"/>
      <c r="P446" s="208"/>
      <c r="Q446" s="194"/>
      <c r="R446" s="210"/>
      <c r="S446" s="211"/>
      <c r="T446" s="193"/>
      <c r="U446" s="40"/>
      <c r="W446" s="41" t="str">
        <f t="shared" si="25"/>
        <v/>
      </c>
      <c r="X446" s="58" t="str">
        <f t="shared" si="26"/>
        <v/>
      </c>
      <c r="Y446" s="58" t="str">
        <f t="shared" si="24"/>
        <v/>
      </c>
      <c r="AC446" s="41" t="str">
        <f t="shared" si="27"/>
        <v/>
      </c>
      <c r="AE446" s="41" t="str">
        <f>IF($H446="", "", IF(COUNTIF($AA$11:$AA$131, $H446)&gt;0, 'Application Process'!$AC$4, ""))</f>
        <v/>
      </c>
    </row>
    <row r="447" spans="1:31" x14ac:dyDescent="0.25">
      <c r="A447" s="40"/>
      <c r="B447" s="88" t="str">
        <f>IF($X447="", "", IF(COUNTIF('Application Process'!$I$11:$I$3035, $X447)=0, 'Job Database'!$Y$8, IFERROR(INDEX('Application Process'!$AJ$11:$AJ$3035, MATCH($X447, 'Application Process'!$I$11:$I$3035, 0)), "")))</f>
        <v/>
      </c>
      <c r="C447" s="40"/>
      <c r="D447" s="207"/>
      <c r="E447" s="194"/>
      <c r="F447" s="194"/>
      <c r="G447" s="208"/>
      <c r="H447" s="194"/>
      <c r="I447" s="208"/>
      <c r="J447" s="194"/>
      <c r="K447" s="209"/>
      <c r="L447" s="194"/>
      <c r="M447" s="196"/>
      <c r="N447" s="194"/>
      <c r="O447" s="194"/>
      <c r="P447" s="208"/>
      <c r="Q447" s="194"/>
      <c r="R447" s="210"/>
      <c r="S447" s="211"/>
      <c r="T447" s="193"/>
      <c r="U447" s="40"/>
      <c r="W447" s="41" t="str">
        <f t="shared" si="25"/>
        <v/>
      </c>
      <c r="X447" s="58" t="str">
        <f t="shared" si="26"/>
        <v/>
      </c>
      <c r="Y447" s="58" t="str">
        <f t="shared" si="24"/>
        <v/>
      </c>
      <c r="AC447" s="41" t="str">
        <f t="shared" si="27"/>
        <v/>
      </c>
      <c r="AE447" s="41" t="str">
        <f>IF($H447="", "", IF(COUNTIF($AA$11:$AA$131, $H447)&gt;0, 'Application Process'!$AC$4, ""))</f>
        <v/>
      </c>
    </row>
    <row r="448" spans="1:31" x14ac:dyDescent="0.25">
      <c r="A448" s="40"/>
      <c r="B448" s="88" t="str">
        <f>IF($X448="", "", IF(COUNTIF('Application Process'!$I$11:$I$3035, $X448)=0, 'Job Database'!$Y$8, IFERROR(INDEX('Application Process'!$AJ$11:$AJ$3035, MATCH($X448, 'Application Process'!$I$11:$I$3035, 0)), "")))</f>
        <v/>
      </c>
      <c r="C448" s="40"/>
      <c r="D448" s="207"/>
      <c r="E448" s="194"/>
      <c r="F448" s="194"/>
      <c r="G448" s="208"/>
      <c r="H448" s="194"/>
      <c r="I448" s="208"/>
      <c r="J448" s="194"/>
      <c r="K448" s="209"/>
      <c r="L448" s="194"/>
      <c r="M448" s="196"/>
      <c r="N448" s="194"/>
      <c r="O448" s="194"/>
      <c r="P448" s="208"/>
      <c r="Q448" s="194"/>
      <c r="R448" s="210"/>
      <c r="S448" s="211"/>
      <c r="T448" s="193"/>
      <c r="U448" s="40"/>
      <c r="W448" s="41" t="str">
        <f t="shared" si="25"/>
        <v/>
      </c>
      <c r="X448" s="58" t="str">
        <f t="shared" si="26"/>
        <v/>
      </c>
      <c r="Y448" s="58" t="str">
        <f t="shared" si="24"/>
        <v/>
      </c>
      <c r="AC448" s="41" t="str">
        <f t="shared" si="27"/>
        <v/>
      </c>
      <c r="AE448" s="41" t="str">
        <f>IF($H448="", "", IF(COUNTIF($AA$11:$AA$131, $H448)&gt;0, 'Application Process'!$AC$4, ""))</f>
        <v/>
      </c>
    </row>
    <row r="449" spans="1:31" x14ac:dyDescent="0.25">
      <c r="A449" s="40"/>
      <c r="B449" s="88" t="str">
        <f>IF($X449="", "", IF(COUNTIF('Application Process'!$I$11:$I$3035, $X449)=0, 'Job Database'!$Y$8, IFERROR(INDEX('Application Process'!$AJ$11:$AJ$3035, MATCH($X449, 'Application Process'!$I$11:$I$3035, 0)), "")))</f>
        <v/>
      </c>
      <c r="C449" s="40"/>
      <c r="D449" s="207"/>
      <c r="E449" s="194"/>
      <c r="F449" s="194"/>
      <c r="G449" s="208"/>
      <c r="H449" s="194"/>
      <c r="I449" s="208"/>
      <c r="J449" s="194"/>
      <c r="K449" s="209"/>
      <c r="L449" s="194"/>
      <c r="M449" s="196"/>
      <c r="N449" s="194"/>
      <c r="O449" s="194"/>
      <c r="P449" s="208"/>
      <c r="Q449" s="194"/>
      <c r="R449" s="210"/>
      <c r="S449" s="211"/>
      <c r="T449" s="193"/>
      <c r="U449" s="40"/>
      <c r="W449" s="41" t="str">
        <f t="shared" si="25"/>
        <v/>
      </c>
      <c r="X449" s="58" t="str">
        <f t="shared" si="26"/>
        <v/>
      </c>
      <c r="Y449" s="58" t="str">
        <f t="shared" si="24"/>
        <v/>
      </c>
      <c r="AC449" s="41" t="str">
        <f t="shared" si="27"/>
        <v/>
      </c>
      <c r="AE449" s="41" t="str">
        <f>IF($H449="", "", IF(COUNTIF($AA$11:$AA$131, $H449)&gt;0, 'Application Process'!$AC$4, ""))</f>
        <v/>
      </c>
    </row>
    <row r="450" spans="1:31" x14ac:dyDescent="0.25">
      <c r="A450" s="40"/>
      <c r="B450" s="88" t="str">
        <f>IF($X450="", "", IF(COUNTIF('Application Process'!$I$11:$I$3035, $X450)=0, 'Job Database'!$Y$8, IFERROR(INDEX('Application Process'!$AJ$11:$AJ$3035, MATCH($X450, 'Application Process'!$I$11:$I$3035, 0)), "")))</f>
        <v/>
      </c>
      <c r="C450" s="40"/>
      <c r="D450" s="207"/>
      <c r="E450" s="194"/>
      <c r="F450" s="194"/>
      <c r="G450" s="208"/>
      <c r="H450" s="194"/>
      <c r="I450" s="208"/>
      <c r="J450" s="194"/>
      <c r="K450" s="209"/>
      <c r="L450" s="194"/>
      <c r="M450" s="196"/>
      <c r="N450" s="194"/>
      <c r="O450" s="194"/>
      <c r="P450" s="208"/>
      <c r="Q450" s="194"/>
      <c r="R450" s="210"/>
      <c r="S450" s="211"/>
      <c r="T450" s="193"/>
      <c r="U450" s="40"/>
      <c r="W450" s="41" t="str">
        <f t="shared" si="25"/>
        <v/>
      </c>
      <c r="X450" s="58" t="str">
        <f t="shared" si="26"/>
        <v/>
      </c>
      <c r="Y450" s="58" t="str">
        <f t="shared" si="24"/>
        <v/>
      </c>
      <c r="AC450" s="41" t="str">
        <f t="shared" si="27"/>
        <v/>
      </c>
      <c r="AE450" s="41" t="str">
        <f>IF($H450="", "", IF(COUNTIF($AA$11:$AA$131, $H450)&gt;0, 'Application Process'!$AC$4, ""))</f>
        <v/>
      </c>
    </row>
    <row r="451" spans="1:31" x14ac:dyDescent="0.25">
      <c r="A451" s="40"/>
      <c r="B451" s="88" t="str">
        <f>IF($X451="", "", IF(COUNTIF('Application Process'!$I$11:$I$3035, $X451)=0, 'Job Database'!$Y$8, IFERROR(INDEX('Application Process'!$AJ$11:$AJ$3035, MATCH($X451, 'Application Process'!$I$11:$I$3035, 0)), "")))</f>
        <v/>
      </c>
      <c r="C451" s="40"/>
      <c r="D451" s="207"/>
      <c r="E451" s="194"/>
      <c r="F451" s="194"/>
      <c r="G451" s="208"/>
      <c r="H451" s="194"/>
      <c r="I451" s="208"/>
      <c r="J451" s="194"/>
      <c r="K451" s="209"/>
      <c r="L451" s="194"/>
      <c r="M451" s="196"/>
      <c r="N451" s="194"/>
      <c r="O451" s="194"/>
      <c r="P451" s="208"/>
      <c r="Q451" s="194"/>
      <c r="R451" s="210"/>
      <c r="S451" s="211"/>
      <c r="T451" s="193"/>
      <c r="U451" s="40"/>
      <c r="W451" s="41" t="str">
        <f t="shared" si="25"/>
        <v/>
      </c>
      <c r="X451" s="58" t="str">
        <f t="shared" si="26"/>
        <v/>
      </c>
      <c r="Y451" s="58" t="str">
        <f t="shared" si="24"/>
        <v/>
      </c>
      <c r="AC451" s="41" t="str">
        <f t="shared" si="27"/>
        <v/>
      </c>
      <c r="AE451" s="41" t="str">
        <f>IF($H451="", "", IF(COUNTIF($AA$11:$AA$131, $H451)&gt;0, 'Application Process'!$AC$4, ""))</f>
        <v/>
      </c>
    </row>
    <row r="452" spans="1:31" x14ac:dyDescent="0.25">
      <c r="A452" s="40"/>
      <c r="B452" s="88" t="str">
        <f>IF($X452="", "", IF(COUNTIF('Application Process'!$I$11:$I$3035, $X452)=0, 'Job Database'!$Y$8, IFERROR(INDEX('Application Process'!$AJ$11:$AJ$3035, MATCH($X452, 'Application Process'!$I$11:$I$3035, 0)), "")))</f>
        <v/>
      </c>
      <c r="C452" s="40"/>
      <c r="D452" s="207"/>
      <c r="E452" s="194"/>
      <c r="F452" s="194"/>
      <c r="G452" s="208"/>
      <c r="H452" s="194"/>
      <c r="I452" s="208"/>
      <c r="J452" s="194"/>
      <c r="K452" s="209"/>
      <c r="L452" s="194"/>
      <c r="M452" s="196"/>
      <c r="N452" s="194"/>
      <c r="O452" s="194"/>
      <c r="P452" s="208"/>
      <c r="Q452" s="194"/>
      <c r="R452" s="210"/>
      <c r="S452" s="211"/>
      <c r="T452" s="193"/>
      <c r="U452" s="40"/>
      <c r="W452" s="41" t="str">
        <f t="shared" si="25"/>
        <v/>
      </c>
      <c r="X452" s="58" t="str">
        <f t="shared" si="26"/>
        <v/>
      </c>
      <c r="Y452" s="58" t="str">
        <f t="shared" si="24"/>
        <v/>
      </c>
      <c r="AC452" s="41" t="str">
        <f t="shared" si="27"/>
        <v/>
      </c>
      <c r="AE452" s="41" t="str">
        <f>IF($H452="", "", IF(COUNTIF($AA$11:$AA$131, $H452)&gt;0, 'Application Process'!$AC$4, ""))</f>
        <v/>
      </c>
    </row>
    <row r="453" spans="1:31" x14ac:dyDescent="0.25">
      <c r="A453" s="40"/>
      <c r="B453" s="88" t="str">
        <f>IF($X453="", "", IF(COUNTIF('Application Process'!$I$11:$I$3035, $X453)=0, 'Job Database'!$Y$8, IFERROR(INDEX('Application Process'!$AJ$11:$AJ$3035, MATCH($X453, 'Application Process'!$I$11:$I$3035, 0)), "")))</f>
        <v/>
      </c>
      <c r="C453" s="40"/>
      <c r="D453" s="207"/>
      <c r="E453" s="194"/>
      <c r="F453" s="194"/>
      <c r="G453" s="208"/>
      <c r="H453" s="194"/>
      <c r="I453" s="208"/>
      <c r="J453" s="194"/>
      <c r="K453" s="209"/>
      <c r="L453" s="194"/>
      <c r="M453" s="196"/>
      <c r="N453" s="194"/>
      <c r="O453" s="194"/>
      <c r="P453" s="208"/>
      <c r="Q453" s="194"/>
      <c r="R453" s="210"/>
      <c r="S453" s="211"/>
      <c r="T453" s="193"/>
      <c r="U453" s="40"/>
      <c r="W453" s="41" t="str">
        <f t="shared" si="25"/>
        <v/>
      </c>
      <c r="X453" s="58" t="str">
        <f t="shared" si="26"/>
        <v/>
      </c>
      <c r="Y453" s="58" t="str">
        <f t="shared" si="24"/>
        <v/>
      </c>
      <c r="AC453" s="41" t="str">
        <f t="shared" si="27"/>
        <v/>
      </c>
      <c r="AE453" s="41" t="str">
        <f>IF($H453="", "", IF(COUNTIF($AA$11:$AA$131, $H453)&gt;0, 'Application Process'!$AC$4, ""))</f>
        <v/>
      </c>
    </row>
    <row r="454" spans="1:31" x14ac:dyDescent="0.25">
      <c r="A454" s="40"/>
      <c r="B454" s="88" t="str">
        <f>IF($X454="", "", IF(COUNTIF('Application Process'!$I$11:$I$3035, $X454)=0, 'Job Database'!$Y$8, IFERROR(INDEX('Application Process'!$AJ$11:$AJ$3035, MATCH($X454, 'Application Process'!$I$11:$I$3035, 0)), "")))</f>
        <v/>
      </c>
      <c r="C454" s="40"/>
      <c r="D454" s="207"/>
      <c r="E454" s="194"/>
      <c r="F454" s="194"/>
      <c r="G454" s="208"/>
      <c r="H454" s="194"/>
      <c r="I454" s="208"/>
      <c r="J454" s="194"/>
      <c r="K454" s="209"/>
      <c r="L454" s="194"/>
      <c r="M454" s="196"/>
      <c r="N454" s="194"/>
      <c r="O454" s="194"/>
      <c r="P454" s="208"/>
      <c r="Q454" s="194"/>
      <c r="R454" s="210"/>
      <c r="S454" s="211"/>
      <c r="T454" s="193"/>
      <c r="U454" s="40"/>
      <c r="W454" s="41" t="str">
        <f t="shared" si="25"/>
        <v/>
      </c>
      <c r="X454" s="58" t="str">
        <f t="shared" si="26"/>
        <v/>
      </c>
      <c r="Y454" s="58" t="str">
        <f t="shared" si="24"/>
        <v/>
      </c>
      <c r="AC454" s="41" t="str">
        <f t="shared" si="27"/>
        <v/>
      </c>
      <c r="AE454" s="41" t="str">
        <f>IF($H454="", "", IF(COUNTIF($AA$11:$AA$131, $H454)&gt;0, 'Application Process'!$AC$4, ""))</f>
        <v/>
      </c>
    </row>
    <row r="455" spans="1:31" x14ac:dyDescent="0.25">
      <c r="A455" s="40"/>
      <c r="B455" s="88" t="str">
        <f>IF($X455="", "", IF(COUNTIF('Application Process'!$I$11:$I$3035, $X455)=0, 'Job Database'!$Y$8, IFERROR(INDEX('Application Process'!$AJ$11:$AJ$3035, MATCH($X455, 'Application Process'!$I$11:$I$3035, 0)), "")))</f>
        <v/>
      </c>
      <c r="C455" s="40"/>
      <c r="D455" s="207"/>
      <c r="E455" s="194"/>
      <c r="F455" s="194"/>
      <c r="G455" s="208"/>
      <c r="H455" s="194"/>
      <c r="I455" s="208"/>
      <c r="J455" s="194"/>
      <c r="K455" s="209"/>
      <c r="L455" s="194"/>
      <c r="M455" s="196"/>
      <c r="N455" s="194"/>
      <c r="O455" s="194"/>
      <c r="P455" s="208"/>
      <c r="Q455" s="194"/>
      <c r="R455" s="210"/>
      <c r="S455" s="211"/>
      <c r="T455" s="193"/>
      <c r="U455" s="40"/>
      <c r="W455" s="41" t="str">
        <f t="shared" si="25"/>
        <v/>
      </c>
      <c r="X455" s="58" t="str">
        <f t="shared" si="26"/>
        <v/>
      </c>
      <c r="Y455" s="58" t="str">
        <f t="shared" si="24"/>
        <v/>
      </c>
      <c r="AC455" s="41" t="str">
        <f t="shared" si="27"/>
        <v/>
      </c>
      <c r="AE455" s="41" t="str">
        <f>IF($H455="", "", IF(COUNTIF($AA$11:$AA$131, $H455)&gt;0, 'Application Process'!$AC$4, ""))</f>
        <v/>
      </c>
    </row>
    <row r="456" spans="1:31" x14ac:dyDescent="0.25">
      <c r="A456" s="40"/>
      <c r="B456" s="88" t="str">
        <f>IF($X456="", "", IF(COUNTIF('Application Process'!$I$11:$I$3035, $X456)=0, 'Job Database'!$Y$8, IFERROR(INDEX('Application Process'!$AJ$11:$AJ$3035, MATCH($X456, 'Application Process'!$I$11:$I$3035, 0)), "")))</f>
        <v/>
      </c>
      <c r="C456" s="40"/>
      <c r="D456" s="207"/>
      <c r="E456" s="194"/>
      <c r="F456" s="194"/>
      <c r="G456" s="208"/>
      <c r="H456" s="194"/>
      <c r="I456" s="208"/>
      <c r="J456" s="194"/>
      <c r="K456" s="209"/>
      <c r="L456" s="194"/>
      <c r="M456" s="196"/>
      <c r="N456" s="194"/>
      <c r="O456" s="194"/>
      <c r="P456" s="208"/>
      <c r="Q456" s="194"/>
      <c r="R456" s="210"/>
      <c r="S456" s="211"/>
      <c r="T456" s="193"/>
      <c r="U456" s="40"/>
      <c r="W456" s="41" t="str">
        <f t="shared" si="25"/>
        <v/>
      </c>
      <c r="X456" s="58" t="str">
        <f t="shared" si="26"/>
        <v/>
      </c>
      <c r="Y456" s="58" t="str">
        <f t="shared" si="24"/>
        <v/>
      </c>
      <c r="AC456" s="41" t="str">
        <f t="shared" si="27"/>
        <v/>
      </c>
      <c r="AE456" s="41" t="str">
        <f>IF($H456="", "", IF(COUNTIF($AA$11:$AA$131, $H456)&gt;0, 'Application Process'!$AC$4, ""))</f>
        <v/>
      </c>
    </row>
    <row r="457" spans="1:31" x14ac:dyDescent="0.25">
      <c r="A457" s="40"/>
      <c r="B457" s="88" t="str">
        <f>IF($X457="", "", IF(COUNTIF('Application Process'!$I$11:$I$3035, $X457)=0, 'Job Database'!$Y$8, IFERROR(INDEX('Application Process'!$AJ$11:$AJ$3035, MATCH($X457, 'Application Process'!$I$11:$I$3035, 0)), "")))</f>
        <v/>
      </c>
      <c r="C457" s="40"/>
      <c r="D457" s="207"/>
      <c r="E457" s="194"/>
      <c r="F457" s="194"/>
      <c r="G457" s="208"/>
      <c r="H457" s="194"/>
      <c r="I457" s="208"/>
      <c r="J457" s="194"/>
      <c r="K457" s="209"/>
      <c r="L457" s="194"/>
      <c r="M457" s="196"/>
      <c r="N457" s="194"/>
      <c r="O457" s="194"/>
      <c r="P457" s="208"/>
      <c r="Q457" s="194"/>
      <c r="R457" s="210"/>
      <c r="S457" s="211"/>
      <c r="T457" s="193"/>
      <c r="U457" s="40"/>
      <c r="W457" s="41" t="str">
        <f t="shared" si="25"/>
        <v/>
      </c>
      <c r="X457" s="58" t="str">
        <f t="shared" si="26"/>
        <v/>
      </c>
      <c r="Y457" s="58" t="str">
        <f t="shared" si="24"/>
        <v/>
      </c>
      <c r="AC457" s="41" t="str">
        <f t="shared" si="27"/>
        <v/>
      </c>
      <c r="AE457" s="41" t="str">
        <f>IF($H457="", "", IF(COUNTIF($AA$11:$AA$131, $H457)&gt;0, 'Application Process'!$AC$4, ""))</f>
        <v/>
      </c>
    </row>
    <row r="458" spans="1:31" x14ac:dyDescent="0.25">
      <c r="A458" s="40"/>
      <c r="B458" s="88" t="str">
        <f>IF($X458="", "", IF(COUNTIF('Application Process'!$I$11:$I$3035, $X458)=0, 'Job Database'!$Y$8, IFERROR(INDEX('Application Process'!$AJ$11:$AJ$3035, MATCH($X458, 'Application Process'!$I$11:$I$3035, 0)), "")))</f>
        <v/>
      </c>
      <c r="C458" s="40"/>
      <c r="D458" s="207"/>
      <c r="E458" s="194"/>
      <c r="F458" s="194"/>
      <c r="G458" s="208"/>
      <c r="H458" s="194"/>
      <c r="I458" s="208"/>
      <c r="J458" s="194"/>
      <c r="K458" s="209"/>
      <c r="L458" s="194"/>
      <c r="M458" s="196"/>
      <c r="N458" s="194"/>
      <c r="O458" s="194"/>
      <c r="P458" s="208"/>
      <c r="Q458" s="194"/>
      <c r="R458" s="210"/>
      <c r="S458" s="211"/>
      <c r="T458" s="193"/>
      <c r="U458" s="40"/>
      <c r="W458" s="41" t="str">
        <f t="shared" si="25"/>
        <v/>
      </c>
      <c r="X458" s="58" t="str">
        <f t="shared" si="26"/>
        <v/>
      </c>
      <c r="Y458" s="58" t="str">
        <f t="shared" si="24"/>
        <v/>
      </c>
      <c r="AC458" s="41" t="str">
        <f t="shared" si="27"/>
        <v/>
      </c>
      <c r="AE458" s="41" t="str">
        <f>IF($H458="", "", IF(COUNTIF($AA$11:$AA$131, $H458)&gt;0, 'Application Process'!$AC$4, ""))</f>
        <v/>
      </c>
    </row>
    <row r="459" spans="1:31" x14ac:dyDescent="0.25">
      <c r="A459" s="40"/>
      <c r="B459" s="88" t="str">
        <f>IF($X459="", "", IF(COUNTIF('Application Process'!$I$11:$I$3035, $X459)=0, 'Job Database'!$Y$8, IFERROR(INDEX('Application Process'!$AJ$11:$AJ$3035, MATCH($X459, 'Application Process'!$I$11:$I$3035, 0)), "")))</f>
        <v/>
      </c>
      <c r="C459" s="40"/>
      <c r="D459" s="207"/>
      <c r="E459" s="194"/>
      <c r="F459" s="194"/>
      <c r="G459" s="208"/>
      <c r="H459" s="194"/>
      <c r="I459" s="208"/>
      <c r="J459" s="194"/>
      <c r="K459" s="209"/>
      <c r="L459" s="194"/>
      <c r="M459" s="196"/>
      <c r="N459" s="194"/>
      <c r="O459" s="194"/>
      <c r="P459" s="208"/>
      <c r="Q459" s="194"/>
      <c r="R459" s="210"/>
      <c r="S459" s="211"/>
      <c r="T459" s="193"/>
      <c r="U459" s="40"/>
      <c r="W459" s="41" t="str">
        <f t="shared" si="25"/>
        <v/>
      </c>
      <c r="X459" s="58" t="str">
        <f t="shared" si="26"/>
        <v/>
      </c>
      <c r="Y459" s="58" t="str">
        <f t="shared" ref="Y459:Y522" si="28">IF($H459="", "", CONCATENATE($H459, " - ", $B459))</f>
        <v/>
      </c>
      <c r="AC459" s="41" t="str">
        <f t="shared" si="27"/>
        <v/>
      </c>
      <c r="AE459" s="41" t="str">
        <f>IF($H459="", "", IF(COUNTIF($AA$11:$AA$131, $H459)&gt;0, 'Application Process'!$AC$4, ""))</f>
        <v/>
      </c>
    </row>
    <row r="460" spans="1:31" x14ac:dyDescent="0.25">
      <c r="A460" s="40"/>
      <c r="B460" s="88" t="str">
        <f>IF($X460="", "", IF(COUNTIF('Application Process'!$I$11:$I$3035, $X460)=0, 'Job Database'!$Y$8, IFERROR(INDEX('Application Process'!$AJ$11:$AJ$3035, MATCH($X460, 'Application Process'!$I$11:$I$3035, 0)), "")))</f>
        <v/>
      </c>
      <c r="C460" s="40"/>
      <c r="D460" s="207"/>
      <c r="E460" s="194"/>
      <c r="F460" s="194"/>
      <c r="G460" s="208"/>
      <c r="H460" s="194"/>
      <c r="I460" s="208"/>
      <c r="J460" s="194"/>
      <c r="K460" s="209"/>
      <c r="L460" s="194"/>
      <c r="M460" s="196"/>
      <c r="N460" s="194"/>
      <c r="O460" s="194"/>
      <c r="P460" s="208"/>
      <c r="Q460" s="194"/>
      <c r="R460" s="210"/>
      <c r="S460" s="211"/>
      <c r="T460" s="193"/>
      <c r="U460" s="40"/>
      <c r="W460" s="41" t="str">
        <f t="shared" ref="W460:W523" si="29">IF($D460="", "", IF(COUNTIF($D$11:$D$3035, $D460)&gt;1, "X", ""))</f>
        <v/>
      </c>
      <c r="X460" s="58" t="str">
        <f t="shared" ref="X460:X523" si="30">IF($D460="", "", CONCATENATE(D460, IF(E460="", "", " - "), IF(E460="", "", E460), IF(F460="", "", " - "), IF(F460="", "", F460)))</f>
        <v/>
      </c>
      <c r="Y460" s="58" t="str">
        <f t="shared" si="28"/>
        <v/>
      </c>
      <c r="AC460" s="41" t="str">
        <f t="shared" ref="AC460:AC523" si="31">IF($H460="", "", IF(COUNTIF($AA$11:$AA$131, $H460)=0, "X", ""))</f>
        <v/>
      </c>
      <c r="AE460" s="41" t="str">
        <f>IF($H460="", "", IF(COUNTIF($AA$11:$AA$131, $H460)&gt;0, 'Application Process'!$AC$4, ""))</f>
        <v/>
      </c>
    </row>
    <row r="461" spans="1:31" x14ac:dyDescent="0.25">
      <c r="A461" s="40"/>
      <c r="B461" s="88" t="str">
        <f>IF($X461="", "", IF(COUNTIF('Application Process'!$I$11:$I$3035, $X461)=0, 'Job Database'!$Y$8, IFERROR(INDEX('Application Process'!$AJ$11:$AJ$3035, MATCH($X461, 'Application Process'!$I$11:$I$3035, 0)), "")))</f>
        <v/>
      </c>
      <c r="C461" s="40"/>
      <c r="D461" s="207"/>
      <c r="E461" s="194"/>
      <c r="F461" s="194"/>
      <c r="G461" s="208"/>
      <c r="H461" s="194"/>
      <c r="I461" s="208"/>
      <c r="J461" s="194"/>
      <c r="K461" s="209"/>
      <c r="L461" s="194"/>
      <c r="M461" s="196"/>
      <c r="N461" s="194"/>
      <c r="O461" s="194"/>
      <c r="P461" s="208"/>
      <c r="Q461" s="194"/>
      <c r="R461" s="210"/>
      <c r="S461" s="211"/>
      <c r="T461" s="193"/>
      <c r="U461" s="40"/>
      <c r="W461" s="41" t="str">
        <f t="shared" si="29"/>
        <v/>
      </c>
      <c r="X461" s="58" t="str">
        <f t="shared" si="30"/>
        <v/>
      </c>
      <c r="Y461" s="58" t="str">
        <f t="shared" si="28"/>
        <v/>
      </c>
      <c r="AC461" s="41" t="str">
        <f t="shared" si="31"/>
        <v/>
      </c>
      <c r="AE461" s="41" t="str">
        <f>IF($H461="", "", IF(COUNTIF($AA$11:$AA$131, $H461)&gt;0, 'Application Process'!$AC$4, ""))</f>
        <v/>
      </c>
    </row>
    <row r="462" spans="1:31" x14ac:dyDescent="0.25">
      <c r="A462" s="40"/>
      <c r="B462" s="88" t="str">
        <f>IF($X462="", "", IF(COUNTIF('Application Process'!$I$11:$I$3035, $X462)=0, 'Job Database'!$Y$8, IFERROR(INDEX('Application Process'!$AJ$11:$AJ$3035, MATCH($X462, 'Application Process'!$I$11:$I$3035, 0)), "")))</f>
        <v/>
      </c>
      <c r="C462" s="40"/>
      <c r="D462" s="207"/>
      <c r="E462" s="194"/>
      <c r="F462" s="194"/>
      <c r="G462" s="208"/>
      <c r="H462" s="194"/>
      <c r="I462" s="208"/>
      <c r="J462" s="194"/>
      <c r="K462" s="209"/>
      <c r="L462" s="194"/>
      <c r="M462" s="196"/>
      <c r="N462" s="194"/>
      <c r="O462" s="194"/>
      <c r="P462" s="208"/>
      <c r="Q462" s="194"/>
      <c r="R462" s="210"/>
      <c r="S462" s="211"/>
      <c r="T462" s="193"/>
      <c r="U462" s="40"/>
      <c r="W462" s="41" t="str">
        <f t="shared" si="29"/>
        <v/>
      </c>
      <c r="X462" s="58" t="str">
        <f t="shared" si="30"/>
        <v/>
      </c>
      <c r="Y462" s="58" t="str">
        <f t="shared" si="28"/>
        <v/>
      </c>
      <c r="AC462" s="41" t="str">
        <f t="shared" si="31"/>
        <v/>
      </c>
      <c r="AE462" s="41" t="str">
        <f>IF($H462="", "", IF(COUNTIF($AA$11:$AA$131, $H462)&gt;0, 'Application Process'!$AC$4, ""))</f>
        <v/>
      </c>
    </row>
    <row r="463" spans="1:31" x14ac:dyDescent="0.25">
      <c r="A463" s="40"/>
      <c r="B463" s="88" t="str">
        <f>IF($X463="", "", IF(COUNTIF('Application Process'!$I$11:$I$3035, $X463)=0, 'Job Database'!$Y$8, IFERROR(INDEX('Application Process'!$AJ$11:$AJ$3035, MATCH($X463, 'Application Process'!$I$11:$I$3035, 0)), "")))</f>
        <v/>
      </c>
      <c r="C463" s="40"/>
      <c r="D463" s="207"/>
      <c r="E463" s="194"/>
      <c r="F463" s="194"/>
      <c r="G463" s="208"/>
      <c r="H463" s="194"/>
      <c r="I463" s="208"/>
      <c r="J463" s="194"/>
      <c r="K463" s="209"/>
      <c r="L463" s="194"/>
      <c r="M463" s="196"/>
      <c r="N463" s="194"/>
      <c r="O463" s="194"/>
      <c r="P463" s="208"/>
      <c r="Q463" s="194"/>
      <c r="R463" s="210"/>
      <c r="S463" s="211"/>
      <c r="T463" s="193"/>
      <c r="U463" s="40"/>
      <c r="W463" s="41" t="str">
        <f t="shared" si="29"/>
        <v/>
      </c>
      <c r="X463" s="58" t="str">
        <f t="shared" si="30"/>
        <v/>
      </c>
      <c r="Y463" s="58" t="str">
        <f t="shared" si="28"/>
        <v/>
      </c>
      <c r="AC463" s="41" t="str">
        <f t="shared" si="31"/>
        <v/>
      </c>
      <c r="AE463" s="41" t="str">
        <f>IF($H463="", "", IF(COUNTIF($AA$11:$AA$131, $H463)&gt;0, 'Application Process'!$AC$4, ""))</f>
        <v/>
      </c>
    </row>
    <row r="464" spans="1:31" x14ac:dyDescent="0.25">
      <c r="A464" s="40"/>
      <c r="B464" s="88" t="str">
        <f>IF($X464="", "", IF(COUNTIF('Application Process'!$I$11:$I$3035, $X464)=0, 'Job Database'!$Y$8, IFERROR(INDEX('Application Process'!$AJ$11:$AJ$3035, MATCH($X464, 'Application Process'!$I$11:$I$3035, 0)), "")))</f>
        <v/>
      </c>
      <c r="C464" s="40"/>
      <c r="D464" s="207"/>
      <c r="E464" s="194"/>
      <c r="F464" s="194"/>
      <c r="G464" s="208"/>
      <c r="H464" s="194"/>
      <c r="I464" s="208"/>
      <c r="J464" s="194"/>
      <c r="K464" s="209"/>
      <c r="L464" s="194"/>
      <c r="M464" s="196"/>
      <c r="N464" s="194"/>
      <c r="O464" s="194"/>
      <c r="P464" s="208"/>
      <c r="Q464" s="194"/>
      <c r="R464" s="210"/>
      <c r="S464" s="211"/>
      <c r="T464" s="193"/>
      <c r="U464" s="40"/>
      <c r="W464" s="41" t="str">
        <f t="shared" si="29"/>
        <v/>
      </c>
      <c r="X464" s="58" t="str">
        <f t="shared" si="30"/>
        <v/>
      </c>
      <c r="Y464" s="58" t="str">
        <f t="shared" si="28"/>
        <v/>
      </c>
      <c r="AC464" s="41" t="str">
        <f t="shared" si="31"/>
        <v/>
      </c>
      <c r="AE464" s="41" t="str">
        <f>IF($H464="", "", IF(COUNTIF($AA$11:$AA$131, $H464)&gt;0, 'Application Process'!$AC$4, ""))</f>
        <v/>
      </c>
    </row>
    <row r="465" spans="1:31" x14ac:dyDescent="0.25">
      <c r="A465" s="40"/>
      <c r="B465" s="88" t="str">
        <f>IF($X465="", "", IF(COUNTIF('Application Process'!$I$11:$I$3035, $X465)=0, 'Job Database'!$Y$8, IFERROR(INDEX('Application Process'!$AJ$11:$AJ$3035, MATCH($X465, 'Application Process'!$I$11:$I$3035, 0)), "")))</f>
        <v/>
      </c>
      <c r="C465" s="40"/>
      <c r="D465" s="207"/>
      <c r="E465" s="194"/>
      <c r="F465" s="194"/>
      <c r="G465" s="208"/>
      <c r="H465" s="194"/>
      <c r="I465" s="208"/>
      <c r="J465" s="194"/>
      <c r="K465" s="209"/>
      <c r="L465" s="194"/>
      <c r="M465" s="196"/>
      <c r="N465" s="194"/>
      <c r="O465" s="194"/>
      <c r="P465" s="208"/>
      <c r="Q465" s="194"/>
      <c r="R465" s="210"/>
      <c r="S465" s="211"/>
      <c r="T465" s="193"/>
      <c r="U465" s="40"/>
      <c r="W465" s="41" t="str">
        <f t="shared" si="29"/>
        <v/>
      </c>
      <c r="X465" s="58" t="str">
        <f t="shared" si="30"/>
        <v/>
      </c>
      <c r="Y465" s="58" t="str">
        <f t="shared" si="28"/>
        <v/>
      </c>
      <c r="AC465" s="41" t="str">
        <f t="shared" si="31"/>
        <v/>
      </c>
      <c r="AE465" s="41" t="str">
        <f>IF($H465="", "", IF(COUNTIF($AA$11:$AA$131, $H465)&gt;0, 'Application Process'!$AC$4, ""))</f>
        <v/>
      </c>
    </row>
    <row r="466" spans="1:31" x14ac:dyDescent="0.25">
      <c r="A466" s="40"/>
      <c r="B466" s="88" t="str">
        <f>IF($X466="", "", IF(COUNTIF('Application Process'!$I$11:$I$3035, $X466)=0, 'Job Database'!$Y$8, IFERROR(INDEX('Application Process'!$AJ$11:$AJ$3035, MATCH($X466, 'Application Process'!$I$11:$I$3035, 0)), "")))</f>
        <v/>
      </c>
      <c r="C466" s="40"/>
      <c r="D466" s="207"/>
      <c r="E466" s="194"/>
      <c r="F466" s="194"/>
      <c r="G466" s="208"/>
      <c r="H466" s="194"/>
      <c r="I466" s="208"/>
      <c r="J466" s="194"/>
      <c r="K466" s="209"/>
      <c r="L466" s="194"/>
      <c r="M466" s="196"/>
      <c r="N466" s="194"/>
      <c r="O466" s="194"/>
      <c r="P466" s="208"/>
      <c r="Q466" s="194"/>
      <c r="R466" s="210"/>
      <c r="S466" s="211"/>
      <c r="T466" s="193"/>
      <c r="U466" s="40"/>
      <c r="W466" s="41" t="str">
        <f t="shared" si="29"/>
        <v/>
      </c>
      <c r="X466" s="58" t="str">
        <f t="shared" si="30"/>
        <v/>
      </c>
      <c r="Y466" s="58" t="str">
        <f t="shared" si="28"/>
        <v/>
      </c>
      <c r="AC466" s="41" t="str">
        <f t="shared" si="31"/>
        <v/>
      </c>
      <c r="AE466" s="41" t="str">
        <f>IF($H466="", "", IF(COUNTIF($AA$11:$AA$131, $H466)&gt;0, 'Application Process'!$AC$4, ""))</f>
        <v/>
      </c>
    </row>
    <row r="467" spans="1:31" x14ac:dyDescent="0.25">
      <c r="A467" s="40"/>
      <c r="B467" s="88" t="str">
        <f>IF($X467="", "", IF(COUNTIF('Application Process'!$I$11:$I$3035, $X467)=0, 'Job Database'!$Y$8, IFERROR(INDEX('Application Process'!$AJ$11:$AJ$3035, MATCH($X467, 'Application Process'!$I$11:$I$3035, 0)), "")))</f>
        <v/>
      </c>
      <c r="C467" s="40"/>
      <c r="D467" s="207"/>
      <c r="E467" s="194"/>
      <c r="F467" s="194"/>
      <c r="G467" s="208"/>
      <c r="H467" s="194"/>
      <c r="I467" s="208"/>
      <c r="J467" s="194"/>
      <c r="K467" s="209"/>
      <c r="L467" s="194"/>
      <c r="M467" s="196"/>
      <c r="N467" s="194"/>
      <c r="O467" s="194"/>
      <c r="P467" s="208"/>
      <c r="Q467" s="194"/>
      <c r="R467" s="210"/>
      <c r="S467" s="211"/>
      <c r="T467" s="193"/>
      <c r="U467" s="40"/>
      <c r="W467" s="41" t="str">
        <f t="shared" si="29"/>
        <v/>
      </c>
      <c r="X467" s="58" t="str">
        <f t="shared" si="30"/>
        <v/>
      </c>
      <c r="Y467" s="58" t="str">
        <f t="shared" si="28"/>
        <v/>
      </c>
      <c r="AC467" s="41" t="str">
        <f t="shared" si="31"/>
        <v/>
      </c>
      <c r="AE467" s="41" t="str">
        <f>IF($H467="", "", IF(COUNTIF($AA$11:$AA$131, $H467)&gt;0, 'Application Process'!$AC$4, ""))</f>
        <v/>
      </c>
    </row>
    <row r="468" spans="1:31" x14ac:dyDescent="0.25">
      <c r="A468" s="40"/>
      <c r="B468" s="88" t="str">
        <f>IF($X468="", "", IF(COUNTIF('Application Process'!$I$11:$I$3035, $X468)=0, 'Job Database'!$Y$8, IFERROR(INDEX('Application Process'!$AJ$11:$AJ$3035, MATCH($X468, 'Application Process'!$I$11:$I$3035, 0)), "")))</f>
        <v/>
      </c>
      <c r="C468" s="40"/>
      <c r="D468" s="207"/>
      <c r="E468" s="194"/>
      <c r="F468" s="194"/>
      <c r="G468" s="208"/>
      <c r="H468" s="194"/>
      <c r="I468" s="208"/>
      <c r="J468" s="194"/>
      <c r="K468" s="209"/>
      <c r="L468" s="194"/>
      <c r="M468" s="196"/>
      <c r="N468" s="194"/>
      <c r="O468" s="194"/>
      <c r="P468" s="208"/>
      <c r="Q468" s="194"/>
      <c r="R468" s="210"/>
      <c r="S468" s="211"/>
      <c r="T468" s="193"/>
      <c r="U468" s="40"/>
      <c r="W468" s="41" t="str">
        <f t="shared" si="29"/>
        <v/>
      </c>
      <c r="X468" s="58" t="str">
        <f t="shared" si="30"/>
        <v/>
      </c>
      <c r="Y468" s="58" t="str">
        <f t="shared" si="28"/>
        <v/>
      </c>
      <c r="AC468" s="41" t="str">
        <f t="shared" si="31"/>
        <v/>
      </c>
      <c r="AE468" s="41" t="str">
        <f>IF($H468="", "", IF(COUNTIF($AA$11:$AA$131, $H468)&gt;0, 'Application Process'!$AC$4, ""))</f>
        <v/>
      </c>
    </row>
    <row r="469" spans="1:31" x14ac:dyDescent="0.25">
      <c r="A469" s="40"/>
      <c r="B469" s="88" t="str">
        <f>IF($X469="", "", IF(COUNTIF('Application Process'!$I$11:$I$3035, $X469)=0, 'Job Database'!$Y$8, IFERROR(INDEX('Application Process'!$AJ$11:$AJ$3035, MATCH($X469, 'Application Process'!$I$11:$I$3035, 0)), "")))</f>
        <v/>
      </c>
      <c r="C469" s="40"/>
      <c r="D469" s="207"/>
      <c r="E469" s="194"/>
      <c r="F469" s="194"/>
      <c r="G469" s="208"/>
      <c r="H469" s="194"/>
      <c r="I469" s="208"/>
      <c r="J469" s="194"/>
      <c r="K469" s="209"/>
      <c r="L469" s="194"/>
      <c r="M469" s="196"/>
      <c r="N469" s="194"/>
      <c r="O469" s="194"/>
      <c r="P469" s="208"/>
      <c r="Q469" s="194"/>
      <c r="R469" s="210"/>
      <c r="S469" s="211"/>
      <c r="T469" s="193"/>
      <c r="U469" s="40"/>
      <c r="W469" s="41" t="str">
        <f t="shared" si="29"/>
        <v/>
      </c>
      <c r="X469" s="58" t="str">
        <f t="shared" si="30"/>
        <v/>
      </c>
      <c r="Y469" s="58" t="str">
        <f t="shared" si="28"/>
        <v/>
      </c>
      <c r="AC469" s="41" t="str">
        <f t="shared" si="31"/>
        <v/>
      </c>
      <c r="AE469" s="41" t="str">
        <f>IF($H469="", "", IF(COUNTIF($AA$11:$AA$131, $H469)&gt;0, 'Application Process'!$AC$4, ""))</f>
        <v/>
      </c>
    </row>
    <row r="470" spans="1:31" x14ac:dyDescent="0.25">
      <c r="A470" s="40"/>
      <c r="B470" s="88" t="str">
        <f>IF($X470="", "", IF(COUNTIF('Application Process'!$I$11:$I$3035, $X470)=0, 'Job Database'!$Y$8, IFERROR(INDEX('Application Process'!$AJ$11:$AJ$3035, MATCH($X470, 'Application Process'!$I$11:$I$3035, 0)), "")))</f>
        <v/>
      </c>
      <c r="C470" s="40"/>
      <c r="D470" s="207"/>
      <c r="E470" s="194"/>
      <c r="F470" s="194"/>
      <c r="G470" s="208"/>
      <c r="H470" s="194"/>
      <c r="I470" s="208"/>
      <c r="J470" s="194"/>
      <c r="K470" s="209"/>
      <c r="L470" s="194"/>
      <c r="M470" s="196"/>
      <c r="N470" s="194"/>
      <c r="O470" s="194"/>
      <c r="P470" s="208"/>
      <c r="Q470" s="194"/>
      <c r="R470" s="210"/>
      <c r="S470" s="211"/>
      <c r="T470" s="193"/>
      <c r="U470" s="40"/>
      <c r="W470" s="41" t="str">
        <f t="shared" si="29"/>
        <v/>
      </c>
      <c r="X470" s="58" t="str">
        <f t="shared" si="30"/>
        <v/>
      </c>
      <c r="Y470" s="58" t="str">
        <f t="shared" si="28"/>
        <v/>
      </c>
      <c r="AC470" s="41" t="str">
        <f t="shared" si="31"/>
        <v/>
      </c>
      <c r="AE470" s="41" t="str">
        <f>IF($H470="", "", IF(COUNTIF($AA$11:$AA$131, $H470)&gt;0, 'Application Process'!$AC$4, ""))</f>
        <v/>
      </c>
    </row>
    <row r="471" spans="1:31" x14ac:dyDescent="0.25">
      <c r="A471" s="40"/>
      <c r="B471" s="88" t="str">
        <f>IF($X471="", "", IF(COUNTIF('Application Process'!$I$11:$I$3035, $X471)=0, 'Job Database'!$Y$8, IFERROR(INDEX('Application Process'!$AJ$11:$AJ$3035, MATCH($X471, 'Application Process'!$I$11:$I$3035, 0)), "")))</f>
        <v/>
      </c>
      <c r="C471" s="40"/>
      <c r="D471" s="207"/>
      <c r="E471" s="194"/>
      <c r="F471" s="194"/>
      <c r="G471" s="208"/>
      <c r="H471" s="194"/>
      <c r="I471" s="208"/>
      <c r="J471" s="194"/>
      <c r="K471" s="209"/>
      <c r="L471" s="194"/>
      <c r="M471" s="196"/>
      <c r="N471" s="194"/>
      <c r="O471" s="194"/>
      <c r="P471" s="208"/>
      <c r="Q471" s="194"/>
      <c r="R471" s="210"/>
      <c r="S471" s="211"/>
      <c r="T471" s="193"/>
      <c r="U471" s="40"/>
      <c r="W471" s="41" t="str">
        <f t="shared" si="29"/>
        <v/>
      </c>
      <c r="X471" s="58" t="str">
        <f t="shared" si="30"/>
        <v/>
      </c>
      <c r="Y471" s="58" t="str">
        <f t="shared" si="28"/>
        <v/>
      </c>
      <c r="AC471" s="41" t="str">
        <f t="shared" si="31"/>
        <v/>
      </c>
      <c r="AE471" s="41" t="str">
        <f>IF($H471="", "", IF(COUNTIF($AA$11:$AA$131, $H471)&gt;0, 'Application Process'!$AC$4, ""))</f>
        <v/>
      </c>
    </row>
    <row r="472" spans="1:31" x14ac:dyDescent="0.25">
      <c r="A472" s="40"/>
      <c r="B472" s="88" t="str">
        <f>IF($X472="", "", IF(COUNTIF('Application Process'!$I$11:$I$3035, $X472)=0, 'Job Database'!$Y$8, IFERROR(INDEX('Application Process'!$AJ$11:$AJ$3035, MATCH($X472, 'Application Process'!$I$11:$I$3035, 0)), "")))</f>
        <v/>
      </c>
      <c r="C472" s="40"/>
      <c r="D472" s="207"/>
      <c r="E472" s="194"/>
      <c r="F472" s="194"/>
      <c r="G472" s="208"/>
      <c r="H472" s="194"/>
      <c r="I472" s="208"/>
      <c r="J472" s="194"/>
      <c r="K472" s="209"/>
      <c r="L472" s="194"/>
      <c r="M472" s="196"/>
      <c r="N472" s="194"/>
      <c r="O472" s="194"/>
      <c r="P472" s="208"/>
      <c r="Q472" s="194"/>
      <c r="R472" s="210"/>
      <c r="S472" s="211"/>
      <c r="T472" s="193"/>
      <c r="U472" s="40"/>
      <c r="W472" s="41" t="str">
        <f t="shared" si="29"/>
        <v/>
      </c>
      <c r="X472" s="58" t="str">
        <f t="shared" si="30"/>
        <v/>
      </c>
      <c r="Y472" s="58" t="str">
        <f t="shared" si="28"/>
        <v/>
      </c>
      <c r="AC472" s="41" t="str">
        <f t="shared" si="31"/>
        <v/>
      </c>
      <c r="AE472" s="41" t="str">
        <f>IF($H472="", "", IF(COUNTIF($AA$11:$AA$131, $H472)&gt;0, 'Application Process'!$AC$4, ""))</f>
        <v/>
      </c>
    </row>
    <row r="473" spans="1:31" x14ac:dyDescent="0.25">
      <c r="A473" s="40"/>
      <c r="B473" s="88" t="str">
        <f>IF($X473="", "", IF(COUNTIF('Application Process'!$I$11:$I$3035, $X473)=0, 'Job Database'!$Y$8, IFERROR(INDEX('Application Process'!$AJ$11:$AJ$3035, MATCH($X473, 'Application Process'!$I$11:$I$3035, 0)), "")))</f>
        <v/>
      </c>
      <c r="C473" s="40"/>
      <c r="D473" s="207"/>
      <c r="E473" s="194"/>
      <c r="F473" s="194"/>
      <c r="G473" s="208"/>
      <c r="H473" s="194"/>
      <c r="I473" s="208"/>
      <c r="J473" s="194"/>
      <c r="K473" s="209"/>
      <c r="L473" s="194"/>
      <c r="M473" s="196"/>
      <c r="N473" s="194"/>
      <c r="O473" s="194"/>
      <c r="P473" s="208"/>
      <c r="Q473" s="194"/>
      <c r="R473" s="210"/>
      <c r="S473" s="211"/>
      <c r="T473" s="193"/>
      <c r="U473" s="40"/>
      <c r="W473" s="41" t="str">
        <f t="shared" si="29"/>
        <v/>
      </c>
      <c r="X473" s="58" t="str">
        <f t="shared" si="30"/>
        <v/>
      </c>
      <c r="Y473" s="58" t="str">
        <f t="shared" si="28"/>
        <v/>
      </c>
      <c r="AC473" s="41" t="str">
        <f t="shared" si="31"/>
        <v/>
      </c>
      <c r="AE473" s="41" t="str">
        <f>IF($H473="", "", IF(COUNTIF($AA$11:$AA$131, $H473)&gt;0, 'Application Process'!$AC$4, ""))</f>
        <v/>
      </c>
    </row>
    <row r="474" spans="1:31" x14ac:dyDescent="0.25">
      <c r="A474" s="40"/>
      <c r="B474" s="88" t="str">
        <f>IF($X474="", "", IF(COUNTIF('Application Process'!$I$11:$I$3035, $X474)=0, 'Job Database'!$Y$8, IFERROR(INDEX('Application Process'!$AJ$11:$AJ$3035, MATCH($X474, 'Application Process'!$I$11:$I$3035, 0)), "")))</f>
        <v/>
      </c>
      <c r="C474" s="40"/>
      <c r="D474" s="207"/>
      <c r="E474" s="194"/>
      <c r="F474" s="194"/>
      <c r="G474" s="208"/>
      <c r="H474" s="194"/>
      <c r="I474" s="208"/>
      <c r="J474" s="194"/>
      <c r="K474" s="209"/>
      <c r="L474" s="194"/>
      <c r="M474" s="196"/>
      <c r="N474" s="194"/>
      <c r="O474" s="194"/>
      <c r="P474" s="208"/>
      <c r="Q474" s="194"/>
      <c r="R474" s="210"/>
      <c r="S474" s="211"/>
      <c r="T474" s="193"/>
      <c r="U474" s="40"/>
      <c r="W474" s="41" t="str">
        <f t="shared" si="29"/>
        <v/>
      </c>
      <c r="X474" s="58" t="str">
        <f t="shared" si="30"/>
        <v/>
      </c>
      <c r="Y474" s="58" t="str">
        <f t="shared" si="28"/>
        <v/>
      </c>
      <c r="AC474" s="41" t="str">
        <f t="shared" si="31"/>
        <v/>
      </c>
      <c r="AE474" s="41" t="str">
        <f>IF($H474="", "", IF(COUNTIF($AA$11:$AA$131, $H474)&gt;0, 'Application Process'!$AC$4, ""))</f>
        <v/>
      </c>
    </row>
    <row r="475" spans="1:31" x14ac:dyDescent="0.25">
      <c r="A475" s="40"/>
      <c r="B475" s="88" t="str">
        <f>IF($X475="", "", IF(COUNTIF('Application Process'!$I$11:$I$3035, $X475)=0, 'Job Database'!$Y$8, IFERROR(INDEX('Application Process'!$AJ$11:$AJ$3035, MATCH($X475, 'Application Process'!$I$11:$I$3035, 0)), "")))</f>
        <v/>
      </c>
      <c r="C475" s="40"/>
      <c r="D475" s="207"/>
      <c r="E475" s="194"/>
      <c r="F475" s="194"/>
      <c r="G475" s="208"/>
      <c r="H475" s="194"/>
      <c r="I475" s="208"/>
      <c r="J475" s="194"/>
      <c r="K475" s="209"/>
      <c r="L475" s="194"/>
      <c r="M475" s="196"/>
      <c r="N475" s="194"/>
      <c r="O475" s="194"/>
      <c r="P475" s="208"/>
      <c r="Q475" s="194"/>
      <c r="R475" s="210"/>
      <c r="S475" s="211"/>
      <c r="T475" s="193"/>
      <c r="U475" s="40"/>
      <c r="W475" s="41" t="str">
        <f t="shared" si="29"/>
        <v/>
      </c>
      <c r="X475" s="58" t="str">
        <f t="shared" si="30"/>
        <v/>
      </c>
      <c r="Y475" s="58" t="str">
        <f t="shared" si="28"/>
        <v/>
      </c>
      <c r="AC475" s="41" t="str">
        <f t="shared" si="31"/>
        <v/>
      </c>
      <c r="AE475" s="41" t="str">
        <f>IF($H475="", "", IF(COUNTIF($AA$11:$AA$131, $H475)&gt;0, 'Application Process'!$AC$4, ""))</f>
        <v/>
      </c>
    </row>
    <row r="476" spans="1:31" x14ac:dyDescent="0.25">
      <c r="A476" s="40"/>
      <c r="B476" s="88" t="str">
        <f>IF($X476="", "", IF(COUNTIF('Application Process'!$I$11:$I$3035, $X476)=0, 'Job Database'!$Y$8, IFERROR(INDEX('Application Process'!$AJ$11:$AJ$3035, MATCH($X476, 'Application Process'!$I$11:$I$3035, 0)), "")))</f>
        <v/>
      </c>
      <c r="C476" s="40"/>
      <c r="D476" s="207"/>
      <c r="E476" s="194"/>
      <c r="F476" s="194"/>
      <c r="G476" s="208"/>
      <c r="H476" s="194"/>
      <c r="I476" s="208"/>
      <c r="J476" s="194"/>
      <c r="K476" s="209"/>
      <c r="L476" s="194"/>
      <c r="M476" s="196"/>
      <c r="N476" s="194"/>
      <c r="O476" s="194"/>
      <c r="P476" s="208"/>
      <c r="Q476" s="194"/>
      <c r="R476" s="210"/>
      <c r="S476" s="211"/>
      <c r="T476" s="193"/>
      <c r="U476" s="40"/>
      <c r="W476" s="41" t="str">
        <f t="shared" si="29"/>
        <v/>
      </c>
      <c r="X476" s="58" t="str">
        <f t="shared" si="30"/>
        <v/>
      </c>
      <c r="Y476" s="58" t="str">
        <f t="shared" si="28"/>
        <v/>
      </c>
      <c r="AC476" s="41" t="str">
        <f t="shared" si="31"/>
        <v/>
      </c>
      <c r="AE476" s="41" t="str">
        <f>IF($H476="", "", IF(COUNTIF($AA$11:$AA$131, $H476)&gt;0, 'Application Process'!$AC$4, ""))</f>
        <v/>
      </c>
    </row>
    <row r="477" spans="1:31" x14ac:dyDescent="0.25">
      <c r="A477" s="40"/>
      <c r="B477" s="88" t="str">
        <f>IF($X477="", "", IF(COUNTIF('Application Process'!$I$11:$I$3035, $X477)=0, 'Job Database'!$Y$8, IFERROR(INDEX('Application Process'!$AJ$11:$AJ$3035, MATCH($X477, 'Application Process'!$I$11:$I$3035, 0)), "")))</f>
        <v/>
      </c>
      <c r="C477" s="40"/>
      <c r="D477" s="207"/>
      <c r="E477" s="194"/>
      <c r="F477" s="194"/>
      <c r="G477" s="208"/>
      <c r="H477" s="194"/>
      <c r="I477" s="208"/>
      <c r="J477" s="194"/>
      <c r="K477" s="209"/>
      <c r="L477" s="194"/>
      <c r="M477" s="196"/>
      <c r="N477" s="194"/>
      <c r="O477" s="194"/>
      <c r="P477" s="208"/>
      <c r="Q477" s="194"/>
      <c r="R477" s="210"/>
      <c r="S477" s="211"/>
      <c r="T477" s="193"/>
      <c r="U477" s="40"/>
      <c r="W477" s="41" t="str">
        <f t="shared" si="29"/>
        <v/>
      </c>
      <c r="X477" s="58" t="str">
        <f t="shared" si="30"/>
        <v/>
      </c>
      <c r="Y477" s="58" t="str">
        <f t="shared" si="28"/>
        <v/>
      </c>
      <c r="AC477" s="41" t="str">
        <f t="shared" si="31"/>
        <v/>
      </c>
      <c r="AE477" s="41" t="str">
        <f>IF($H477="", "", IF(COUNTIF($AA$11:$AA$131, $H477)&gt;0, 'Application Process'!$AC$4, ""))</f>
        <v/>
      </c>
    </row>
    <row r="478" spans="1:31" x14ac:dyDescent="0.25">
      <c r="A478" s="40"/>
      <c r="B478" s="88" t="str">
        <f>IF($X478="", "", IF(COUNTIF('Application Process'!$I$11:$I$3035, $X478)=0, 'Job Database'!$Y$8, IFERROR(INDEX('Application Process'!$AJ$11:$AJ$3035, MATCH($X478, 'Application Process'!$I$11:$I$3035, 0)), "")))</f>
        <v/>
      </c>
      <c r="C478" s="40"/>
      <c r="D478" s="207"/>
      <c r="E478" s="194"/>
      <c r="F478" s="194"/>
      <c r="G478" s="208"/>
      <c r="H478" s="194"/>
      <c r="I478" s="208"/>
      <c r="J478" s="194"/>
      <c r="K478" s="209"/>
      <c r="L478" s="194"/>
      <c r="M478" s="196"/>
      <c r="N478" s="194"/>
      <c r="O478" s="194"/>
      <c r="P478" s="208"/>
      <c r="Q478" s="194"/>
      <c r="R478" s="210"/>
      <c r="S478" s="211"/>
      <c r="T478" s="193"/>
      <c r="U478" s="40"/>
      <c r="W478" s="41" t="str">
        <f t="shared" si="29"/>
        <v/>
      </c>
      <c r="X478" s="58" t="str">
        <f t="shared" si="30"/>
        <v/>
      </c>
      <c r="Y478" s="58" t="str">
        <f t="shared" si="28"/>
        <v/>
      </c>
      <c r="AC478" s="41" t="str">
        <f t="shared" si="31"/>
        <v/>
      </c>
      <c r="AE478" s="41" t="str">
        <f>IF($H478="", "", IF(COUNTIF($AA$11:$AA$131, $H478)&gt;0, 'Application Process'!$AC$4, ""))</f>
        <v/>
      </c>
    </row>
    <row r="479" spans="1:31" x14ac:dyDescent="0.25">
      <c r="A479" s="40"/>
      <c r="B479" s="88" t="str">
        <f>IF($X479="", "", IF(COUNTIF('Application Process'!$I$11:$I$3035, $X479)=0, 'Job Database'!$Y$8, IFERROR(INDEX('Application Process'!$AJ$11:$AJ$3035, MATCH($X479, 'Application Process'!$I$11:$I$3035, 0)), "")))</f>
        <v/>
      </c>
      <c r="C479" s="40"/>
      <c r="D479" s="207"/>
      <c r="E479" s="194"/>
      <c r="F479" s="194"/>
      <c r="G479" s="208"/>
      <c r="H479" s="194"/>
      <c r="I479" s="208"/>
      <c r="J479" s="194"/>
      <c r="K479" s="209"/>
      <c r="L479" s="194"/>
      <c r="M479" s="196"/>
      <c r="N479" s="194"/>
      <c r="O479" s="194"/>
      <c r="P479" s="208"/>
      <c r="Q479" s="194"/>
      <c r="R479" s="210"/>
      <c r="S479" s="211"/>
      <c r="T479" s="193"/>
      <c r="U479" s="40"/>
      <c r="W479" s="41" t="str">
        <f t="shared" si="29"/>
        <v/>
      </c>
      <c r="X479" s="58" t="str">
        <f t="shared" si="30"/>
        <v/>
      </c>
      <c r="Y479" s="58" t="str">
        <f t="shared" si="28"/>
        <v/>
      </c>
      <c r="AC479" s="41" t="str">
        <f t="shared" si="31"/>
        <v/>
      </c>
      <c r="AE479" s="41" t="str">
        <f>IF($H479="", "", IF(COUNTIF($AA$11:$AA$131, $H479)&gt;0, 'Application Process'!$AC$4, ""))</f>
        <v/>
      </c>
    </row>
    <row r="480" spans="1:31" x14ac:dyDescent="0.25">
      <c r="A480" s="40"/>
      <c r="B480" s="88" t="str">
        <f>IF($X480="", "", IF(COUNTIF('Application Process'!$I$11:$I$3035, $X480)=0, 'Job Database'!$Y$8, IFERROR(INDEX('Application Process'!$AJ$11:$AJ$3035, MATCH($X480, 'Application Process'!$I$11:$I$3035, 0)), "")))</f>
        <v/>
      </c>
      <c r="C480" s="40"/>
      <c r="D480" s="207"/>
      <c r="E480" s="194"/>
      <c r="F480" s="194"/>
      <c r="G480" s="208"/>
      <c r="H480" s="194"/>
      <c r="I480" s="208"/>
      <c r="J480" s="194"/>
      <c r="K480" s="209"/>
      <c r="L480" s="194"/>
      <c r="M480" s="196"/>
      <c r="N480" s="194"/>
      <c r="O480" s="194"/>
      <c r="P480" s="208"/>
      <c r="Q480" s="194"/>
      <c r="R480" s="210"/>
      <c r="S480" s="211"/>
      <c r="T480" s="193"/>
      <c r="U480" s="40"/>
      <c r="W480" s="41" t="str">
        <f t="shared" si="29"/>
        <v/>
      </c>
      <c r="X480" s="58" t="str">
        <f t="shared" si="30"/>
        <v/>
      </c>
      <c r="Y480" s="58" t="str">
        <f t="shared" si="28"/>
        <v/>
      </c>
      <c r="AC480" s="41" t="str">
        <f t="shared" si="31"/>
        <v/>
      </c>
      <c r="AE480" s="41" t="str">
        <f>IF($H480="", "", IF(COUNTIF($AA$11:$AA$131, $H480)&gt;0, 'Application Process'!$AC$4, ""))</f>
        <v/>
      </c>
    </row>
    <row r="481" spans="1:31" x14ac:dyDescent="0.25">
      <c r="A481" s="40"/>
      <c r="B481" s="88" t="str">
        <f>IF($X481="", "", IF(COUNTIF('Application Process'!$I$11:$I$3035, $X481)=0, 'Job Database'!$Y$8, IFERROR(INDEX('Application Process'!$AJ$11:$AJ$3035, MATCH($X481, 'Application Process'!$I$11:$I$3035, 0)), "")))</f>
        <v/>
      </c>
      <c r="C481" s="40"/>
      <c r="D481" s="207"/>
      <c r="E481" s="194"/>
      <c r="F481" s="194"/>
      <c r="G481" s="208"/>
      <c r="H481" s="194"/>
      <c r="I481" s="208"/>
      <c r="J481" s="194"/>
      <c r="K481" s="209"/>
      <c r="L481" s="194"/>
      <c r="M481" s="196"/>
      <c r="N481" s="194"/>
      <c r="O481" s="194"/>
      <c r="P481" s="208"/>
      <c r="Q481" s="194"/>
      <c r="R481" s="210"/>
      <c r="S481" s="211"/>
      <c r="T481" s="193"/>
      <c r="U481" s="40"/>
      <c r="W481" s="41" t="str">
        <f t="shared" si="29"/>
        <v/>
      </c>
      <c r="X481" s="58" t="str">
        <f t="shared" si="30"/>
        <v/>
      </c>
      <c r="Y481" s="58" t="str">
        <f t="shared" si="28"/>
        <v/>
      </c>
      <c r="AC481" s="41" t="str">
        <f t="shared" si="31"/>
        <v/>
      </c>
      <c r="AE481" s="41" t="str">
        <f>IF($H481="", "", IF(COUNTIF($AA$11:$AA$131, $H481)&gt;0, 'Application Process'!$AC$4, ""))</f>
        <v/>
      </c>
    </row>
    <row r="482" spans="1:31" x14ac:dyDescent="0.25">
      <c r="A482" s="40"/>
      <c r="B482" s="88" t="str">
        <f>IF($X482="", "", IF(COUNTIF('Application Process'!$I$11:$I$3035, $X482)=0, 'Job Database'!$Y$8, IFERROR(INDEX('Application Process'!$AJ$11:$AJ$3035, MATCH($X482, 'Application Process'!$I$11:$I$3035, 0)), "")))</f>
        <v/>
      </c>
      <c r="C482" s="40"/>
      <c r="D482" s="207"/>
      <c r="E482" s="194"/>
      <c r="F482" s="194"/>
      <c r="G482" s="208"/>
      <c r="H482" s="194"/>
      <c r="I482" s="208"/>
      <c r="J482" s="194"/>
      <c r="K482" s="209"/>
      <c r="L482" s="194"/>
      <c r="M482" s="196"/>
      <c r="N482" s="194"/>
      <c r="O482" s="194"/>
      <c r="P482" s="208"/>
      <c r="Q482" s="194"/>
      <c r="R482" s="210"/>
      <c r="S482" s="211"/>
      <c r="T482" s="193"/>
      <c r="U482" s="40"/>
      <c r="W482" s="41" t="str">
        <f t="shared" si="29"/>
        <v/>
      </c>
      <c r="X482" s="58" t="str">
        <f t="shared" si="30"/>
        <v/>
      </c>
      <c r="Y482" s="58" t="str">
        <f t="shared" si="28"/>
        <v/>
      </c>
      <c r="AC482" s="41" t="str">
        <f t="shared" si="31"/>
        <v/>
      </c>
      <c r="AE482" s="41" t="str">
        <f>IF($H482="", "", IF(COUNTIF($AA$11:$AA$131, $H482)&gt;0, 'Application Process'!$AC$4, ""))</f>
        <v/>
      </c>
    </row>
    <row r="483" spans="1:31" x14ac:dyDescent="0.25">
      <c r="A483" s="40"/>
      <c r="B483" s="88" t="str">
        <f>IF($X483="", "", IF(COUNTIF('Application Process'!$I$11:$I$3035, $X483)=0, 'Job Database'!$Y$8, IFERROR(INDEX('Application Process'!$AJ$11:$AJ$3035, MATCH($X483, 'Application Process'!$I$11:$I$3035, 0)), "")))</f>
        <v/>
      </c>
      <c r="C483" s="40"/>
      <c r="D483" s="207"/>
      <c r="E483" s="194"/>
      <c r="F483" s="194"/>
      <c r="G483" s="208"/>
      <c r="H483" s="194"/>
      <c r="I483" s="208"/>
      <c r="J483" s="194"/>
      <c r="K483" s="209"/>
      <c r="L483" s="194"/>
      <c r="M483" s="196"/>
      <c r="N483" s="194"/>
      <c r="O483" s="194"/>
      <c r="P483" s="208"/>
      <c r="Q483" s="194"/>
      <c r="R483" s="210"/>
      <c r="S483" s="211"/>
      <c r="T483" s="193"/>
      <c r="U483" s="40"/>
      <c r="W483" s="41" t="str">
        <f t="shared" si="29"/>
        <v/>
      </c>
      <c r="X483" s="58" t="str">
        <f t="shared" si="30"/>
        <v/>
      </c>
      <c r="Y483" s="58" t="str">
        <f t="shared" si="28"/>
        <v/>
      </c>
      <c r="AC483" s="41" t="str">
        <f t="shared" si="31"/>
        <v/>
      </c>
      <c r="AE483" s="41" t="str">
        <f>IF($H483="", "", IF(COUNTIF($AA$11:$AA$131, $H483)&gt;0, 'Application Process'!$AC$4, ""))</f>
        <v/>
      </c>
    </row>
    <row r="484" spans="1:31" x14ac:dyDescent="0.25">
      <c r="A484" s="40"/>
      <c r="B484" s="88" t="str">
        <f>IF($X484="", "", IF(COUNTIF('Application Process'!$I$11:$I$3035, $X484)=0, 'Job Database'!$Y$8, IFERROR(INDEX('Application Process'!$AJ$11:$AJ$3035, MATCH($X484, 'Application Process'!$I$11:$I$3035, 0)), "")))</f>
        <v/>
      </c>
      <c r="C484" s="40"/>
      <c r="D484" s="207"/>
      <c r="E484" s="194"/>
      <c r="F484" s="194"/>
      <c r="G484" s="208"/>
      <c r="H484" s="194"/>
      <c r="I484" s="208"/>
      <c r="J484" s="194"/>
      <c r="K484" s="209"/>
      <c r="L484" s="194"/>
      <c r="M484" s="196"/>
      <c r="N484" s="194"/>
      <c r="O484" s="194"/>
      <c r="P484" s="208"/>
      <c r="Q484" s="194"/>
      <c r="R484" s="210"/>
      <c r="S484" s="211"/>
      <c r="T484" s="193"/>
      <c r="U484" s="40"/>
      <c r="W484" s="41" t="str">
        <f t="shared" si="29"/>
        <v/>
      </c>
      <c r="X484" s="58" t="str">
        <f t="shared" si="30"/>
        <v/>
      </c>
      <c r="Y484" s="58" t="str">
        <f t="shared" si="28"/>
        <v/>
      </c>
      <c r="AC484" s="41" t="str">
        <f t="shared" si="31"/>
        <v/>
      </c>
      <c r="AE484" s="41" t="str">
        <f>IF($H484="", "", IF(COUNTIF($AA$11:$AA$131, $H484)&gt;0, 'Application Process'!$AC$4, ""))</f>
        <v/>
      </c>
    </row>
    <row r="485" spans="1:31" x14ac:dyDescent="0.25">
      <c r="A485" s="40"/>
      <c r="B485" s="88" t="str">
        <f>IF($X485="", "", IF(COUNTIF('Application Process'!$I$11:$I$3035, $X485)=0, 'Job Database'!$Y$8, IFERROR(INDEX('Application Process'!$AJ$11:$AJ$3035, MATCH($X485, 'Application Process'!$I$11:$I$3035, 0)), "")))</f>
        <v/>
      </c>
      <c r="C485" s="40"/>
      <c r="D485" s="207"/>
      <c r="E485" s="194"/>
      <c r="F485" s="194"/>
      <c r="G485" s="208"/>
      <c r="H485" s="194"/>
      <c r="I485" s="208"/>
      <c r="J485" s="194"/>
      <c r="K485" s="209"/>
      <c r="L485" s="194"/>
      <c r="M485" s="196"/>
      <c r="N485" s="194"/>
      <c r="O485" s="194"/>
      <c r="P485" s="208"/>
      <c r="Q485" s="194"/>
      <c r="R485" s="210"/>
      <c r="S485" s="211"/>
      <c r="T485" s="193"/>
      <c r="U485" s="40"/>
      <c r="W485" s="41" t="str">
        <f t="shared" si="29"/>
        <v/>
      </c>
      <c r="X485" s="58" t="str">
        <f t="shared" si="30"/>
        <v/>
      </c>
      <c r="Y485" s="58" t="str">
        <f t="shared" si="28"/>
        <v/>
      </c>
      <c r="AC485" s="41" t="str">
        <f t="shared" si="31"/>
        <v/>
      </c>
      <c r="AE485" s="41" t="str">
        <f>IF($H485="", "", IF(COUNTIF($AA$11:$AA$131, $H485)&gt;0, 'Application Process'!$AC$4, ""))</f>
        <v/>
      </c>
    </row>
    <row r="486" spans="1:31" x14ac:dyDescent="0.25">
      <c r="A486" s="40"/>
      <c r="B486" s="88" t="str">
        <f>IF($X486="", "", IF(COUNTIF('Application Process'!$I$11:$I$3035, $X486)=0, 'Job Database'!$Y$8, IFERROR(INDEX('Application Process'!$AJ$11:$AJ$3035, MATCH($X486, 'Application Process'!$I$11:$I$3035, 0)), "")))</f>
        <v/>
      </c>
      <c r="C486" s="40"/>
      <c r="D486" s="207"/>
      <c r="E486" s="194"/>
      <c r="F486" s="194"/>
      <c r="G486" s="208"/>
      <c r="H486" s="194"/>
      <c r="I486" s="208"/>
      <c r="J486" s="194"/>
      <c r="K486" s="209"/>
      <c r="L486" s="194"/>
      <c r="M486" s="196"/>
      <c r="N486" s="194"/>
      <c r="O486" s="194"/>
      <c r="P486" s="208"/>
      <c r="Q486" s="194"/>
      <c r="R486" s="210"/>
      <c r="S486" s="211"/>
      <c r="T486" s="193"/>
      <c r="U486" s="40"/>
      <c r="W486" s="41" t="str">
        <f t="shared" si="29"/>
        <v/>
      </c>
      <c r="X486" s="58" t="str">
        <f t="shared" si="30"/>
        <v/>
      </c>
      <c r="Y486" s="58" t="str">
        <f t="shared" si="28"/>
        <v/>
      </c>
      <c r="AC486" s="41" t="str">
        <f t="shared" si="31"/>
        <v/>
      </c>
      <c r="AE486" s="41" t="str">
        <f>IF($H486="", "", IF(COUNTIF($AA$11:$AA$131, $H486)&gt;0, 'Application Process'!$AC$4, ""))</f>
        <v/>
      </c>
    </row>
    <row r="487" spans="1:31" x14ac:dyDescent="0.25">
      <c r="A487" s="40"/>
      <c r="B487" s="88" t="str">
        <f>IF($X487="", "", IF(COUNTIF('Application Process'!$I$11:$I$3035, $X487)=0, 'Job Database'!$Y$8, IFERROR(INDEX('Application Process'!$AJ$11:$AJ$3035, MATCH($X487, 'Application Process'!$I$11:$I$3035, 0)), "")))</f>
        <v/>
      </c>
      <c r="C487" s="40"/>
      <c r="D487" s="207"/>
      <c r="E487" s="194"/>
      <c r="F487" s="194"/>
      <c r="G487" s="208"/>
      <c r="H487" s="194"/>
      <c r="I487" s="208"/>
      <c r="J487" s="194"/>
      <c r="K487" s="209"/>
      <c r="L487" s="194"/>
      <c r="M487" s="196"/>
      <c r="N487" s="194"/>
      <c r="O487" s="194"/>
      <c r="P487" s="208"/>
      <c r="Q487" s="194"/>
      <c r="R487" s="210"/>
      <c r="S487" s="211"/>
      <c r="T487" s="193"/>
      <c r="U487" s="40"/>
      <c r="W487" s="41" t="str">
        <f t="shared" si="29"/>
        <v/>
      </c>
      <c r="X487" s="58" t="str">
        <f t="shared" si="30"/>
        <v/>
      </c>
      <c r="Y487" s="58" t="str">
        <f t="shared" si="28"/>
        <v/>
      </c>
      <c r="AC487" s="41" t="str">
        <f t="shared" si="31"/>
        <v/>
      </c>
      <c r="AE487" s="41" t="str">
        <f>IF($H487="", "", IF(COUNTIF($AA$11:$AA$131, $H487)&gt;0, 'Application Process'!$AC$4, ""))</f>
        <v/>
      </c>
    </row>
    <row r="488" spans="1:31" x14ac:dyDescent="0.25">
      <c r="A488" s="40"/>
      <c r="B488" s="88" t="str">
        <f>IF($X488="", "", IF(COUNTIF('Application Process'!$I$11:$I$3035, $X488)=0, 'Job Database'!$Y$8, IFERROR(INDEX('Application Process'!$AJ$11:$AJ$3035, MATCH($X488, 'Application Process'!$I$11:$I$3035, 0)), "")))</f>
        <v/>
      </c>
      <c r="C488" s="40"/>
      <c r="D488" s="207"/>
      <c r="E488" s="194"/>
      <c r="F488" s="194"/>
      <c r="G488" s="208"/>
      <c r="H488" s="194"/>
      <c r="I488" s="208"/>
      <c r="J488" s="194"/>
      <c r="K488" s="209"/>
      <c r="L488" s="194"/>
      <c r="M488" s="196"/>
      <c r="N488" s="194"/>
      <c r="O488" s="194"/>
      <c r="P488" s="208"/>
      <c r="Q488" s="194"/>
      <c r="R488" s="210"/>
      <c r="S488" s="211"/>
      <c r="T488" s="193"/>
      <c r="U488" s="40"/>
      <c r="W488" s="41" t="str">
        <f t="shared" si="29"/>
        <v/>
      </c>
      <c r="X488" s="58" t="str">
        <f t="shared" si="30"/>
        <v/>
      </c>
      <c r="Y488" s="58" t="str">
        <f t="shared" si="28"/>
        <v/>
      </c>
      <c r="AC488" s="41" t="str">
        <f t="shared" si="31"/>
        <v/>
      </c>
      <c r="AE488" s="41" t="str">
        <f>IF($H488="", "", IF(COUNTIF($AA$11:$AA$131, $H488)&gt;0, 'Application Process'!$AC$4, ""))</f>
        <v/>
      </c>
    </row>
    <row r="489" spans="1:31" x14ac:dyDescent="0.25">
      <c r="A489" s="40"/>
      <c r="B489" s="88" t="str">
        <f>IF($X489="", "", IF(COUNTIF('Application Process'!$I$11:$I$3035, $X489)=0, 'Job Database'!$Y$8, IFERROR(INDEX('Application Process'!$AJ$11:$AJ$3035, MATCH($X489, 'Application Process'!$I$11:$I$3035, 0)), "")))</f>
        <v/>
      </c>
      <c r="C489" s="40"/>
      <c r="D489" s="207"/>
      <c r="E489" s="194"/>
      <c r="F489" s="194"/>
      <c r="G489" s="208"/>
      <c r="H489" s="194"/>
      <c r="I489" s="208"/>
      <c r="J489" s="194"/>
      <c r="K489" s="209"/>
      <c r="L489" s="194"/>
      <c r="M489" s="196"/>
      <c r="N489" s="194"/>
      <c r="O489" s="194"/>
      <c r="P489" s="208"/>
      <c r="Q489" s="194"/>
      <c r="R489" s="210"/>
      <c r="S489" s="211"/>
      <c r="T489" s="193"/>
      <c r="U489" s="40"/>
      <c r="W489" s="41" t="str">
        <f t="shared" si="29"/>
        <v/>
      </c>
      <c r="X489" s="58" t="str">
        <f t="shared" si="30"/>
        <v/>
      </c>
      <c r="Y489" s="58" t="str">
        <f t="shared" si="28"/>
        <v/>
      </c>
      <c r="AC489" s="41" t="str">
        <f t="shared" si="31"/>
        <v/>
      </c>
      <c r="AE489" s="41" t="str">
        <f>IF($H489="", "", IF(COUNTIF($AA$11:$AA$131, $H489)&gt;0, 'Application Process'!$AC$4, ""))</f>
        <v/>
      </c>
    </row>
    <row r="490" spans="1:31" x14ac:dyDescent="0.25">
      <c r="A490" s="40"/>
      <c r="B490" s="88" t="str">
        <f>IF($X490="", "", IF(COUNTIF('Application Process'!$I$11:$I$3035, $X490)=0, 'Job Database'!$Y$8, IFERROR(INDEX('Application Process'!$AJ$11:$AJ$3035, MATCH($X490, 'Application Process'!$I$11:$I$3035, 0)), "")))</f>
        <v/>
      </c>
      <c r="C490" s="40"/>
      <c r="D490" s="207"/>
      <c r="E490" s="194"/>
      <c r="F490" s="194"/>
      <c r="G490" s="208"/>
      <c r="H490" s="194"/>
      <c r="I490" s="208"/>
      <c r="J490" s="194"/>
      <c r="K490" s="209"/>
      <c r="L490" s="194"/>
      <c r="M490" s="196"/>
      <c r="N490" s="194"/>
      <c r="O490" s="194"/>
      <c r="P490" s="208"/>
      <c r="Q490" s="194"/>
      <c r="R490" s="210"/>
      <c r="S490" s="211"/>
      <c r="T490" s="193"/>
      <c r="U490" s="40"/>
      <c r="W490" s="41" t="str">
        <f t="shared" si="29"/>
        <v/>
      </c>
      <c r="X490" s="58" t="str">
        <f t="shared" si="30"/>
        <v/>
      </c>
      <c r="Y490" s="58" t="str">
        <f t="shared" si="28"/>
        <v/>
      </c>
      <c r="AC490" s="41" t="str">
        <f t="shared" si="31"/>
        <v/>
      </c>
      <c r="AE490" s="41" t="str">
        <f>IF($H490="", "", IF(COUNTIF($AA$11:$AA$131, $H490)&gt;0, 'Application Process'!$AC$4, ""))</f>
        <v/>
      </c>
    </row>
    <row r="491" spans="1:31" x14ac:dyDescent="0.25">
      <c r="A491" s="40"/>
      <c r="B491" s="88" t="str">
        <f>IF($X491="", "", IF(COUNTIF('Application Process'!$I$11:$I$3035, $X491)=0, 'Job Database'!$Y$8, IFERROR(INDEX('Application Process'!$AJ$11:$AJ$3035, MATCH($X491, 'Application Process'!$I$11:$I$3035, 0)), "")))</f>
        <v/>
      </c>
      <c r="C491" s="40"/>
      <c r="D491" s="207"/>
      <c r="E491" s="194"/>
      <c r="F491" s="194"/>
      <c r="G491" s="208"/>
      <c r="H491" s="194"/>
      <c r="I491" s="208"/>
      <c r="J491" s="194"/>
      <c r="K491" s="209"/>
      <c r="L491" s="194"/>
      <c r="M491" s="196"/>
      <c r="N491" s="194"/>
      <c r="O491" s="194"/>
      <c r="P491" s="208"/>
      <c r="Q491" s="194"/>
      <c r="R491" s="210"/>
      <c r="S491" s="211"/>
      <c r="T491" s="193"/>
      <c r="U491" s="40"/>
      <c r="W491" s="41" t="str">
        <f t="shared" si="29"/>
        <v/>
      </c>
      <c r="X491" s="58" t="str">
        <f t="shared" si="30"/>
        <v/>
      </c>
      <c r="Y491" s="58" t="str">
        <f t="shared" si="28"/>
        <v/>
      </c>
      <c r="AC491" s="41" t="str">
        <f t="shared" si="31"/>
        <v/>
      </c>
      <c r="AE491" s="41" t="str">
        <f>IF($H491="", "", IF(COUNTIF($AA$11:$AA$131, $H491)&gt;0, 'Application Process'!$AC$4, ""))</f>
        <v/>
      </c>
    </row>
    <row r="492" spans="1:31" x14ac:dyDescent="0.25">
      <c r="A492" s="40"/>
      <c r="B492" s="88" t="str">
        <f>IF($X492="", "", IF(COUNTIF('Application Process'!$I$11:$I$3035, $X492)=0, 'Job Database'!$Y$8, IFERROR(INDEX('Application Process'!$AJ$11:$AJ$3035, MATCH($X492, 'Application Process'!$I$11:$I$3035, 0)), "")))</f>
        <v/>
      </c>
      <c r="C492" s="40"/>
      <c r="D492" s="207"/>
      <c r="E492" s="194"/>
      <c r="F492" s="194"/>
      <c r="G492" s="208"/>
      <c r="H492" s="194"/>
      <c r="I492" s="208"/>
      <c r="J492" s="194"/>
      <c r="K492" s="209"/>
      <c r="L492" s="194"/>
      <c r="M492" s="196"/>
      <c r="N492" s="194"/>
      <c r="O492" s="194"/>
      <c r="P492" s="208"/>
      <c r="Q492" s="194"/>
      <c r="R492" s="210"/>
      <c r="S492" s="211"/>
      <c r="T492" s="193"/>
      <c r="U492" s="40"/>
      <c r="W492" s="41" t="str">
        <f t="shared" si="29"/>
        <v/>
      </c>
      <c r="X492" s="58" t="str">
        <f t="shared" si="30"/>
        <v/>
      </c>
      <c r="Y492" s="58" t="str">
        <f t="shared" si="28"/>
        <v/>
      </c>
      <c r="AC492" s="41" t="str">
        <f t="shared" si="31"/>
        <v/>
      </c>
      <c r="AE492" s="41" t="str">
        <f>IF($H492="", "", IF(COUNTIF($AA$11:$AA$131, $H492)&gt;0, 'Application Process'!$AC$4, ""))</f>
        <v/>
      </c>
    </row>
    <row r="493" spans="1:31" x14ac:dyDescent="0.25">
      <c r="A493" s="40"/>
      <c r="B493" s="88" t="str">
        <f>IF($X493="", "", IF(COUNTIF('Application Process'!$I$11:$I$3035, $X493)=0, 'Job Database'!$Y$8, IFERROR(INDEX('Application Process'!$AJ$11:$AJ$3035, MATCH($X493, 'Application Process'!$I$11:$I$3035, 0)), "")))</f>
        <v/>
      </c>
      <c r="C493" s="40"/>
      <c r="D493" s="207"/>
      <c r="E493" s="194"/>
      <c r="F493" s="194"/>
      <c r="G493" s="208"/>
      <c r="H493" s="194"/>
      <c r="I493" s="208"/>
      <c r="J493" s="194"/>
      <c r="K493" s="209"/>
      <c r="L493" s="194"/>
      <c r="M493" s="196"/>
      <c r="N493" s="194"/>
      <c r="O493" s="194"/>
      <c r="P493" s="208"/>
      <c r="Q493" s="194"/>
      <c r="R493" s="210"/>
      <c r="S493" s="211"/>
      <c r="T493" s="193"/>
      <c r="U493" s="40"/>
      <c r="W493" s="41" t="str">
        <f t="shared" si="29"/>
        <v/>
      </c>
      <c r="X493" s="58" t="str">
        <f t="shared" si="30"/>
        <v/>
      </c>
      <c r="Y493" s="58" t="str">
        <f t="shared" si="28"/>
        <v/>
      </c>
      <c r="AC493" s="41" t="str">
        <f t="shared" si="31"/>
        <v/>
      </c>
      <c r="AE493" s="41" t="str">
        <f>IF($H493="", "", IF(COUNTIF($AA$11:$AA$131, $H493)&gt;0, 'Application Process'!$AC$4, ""))</f>
        <v/>
      </c>
    </row>
    <row r="494" spans="1:31" x14ac:dyDescent="0.25">
      <c r="A494" s="40"/>
      <c r="B494" s="88" t="str">
        <f>IF($X494="", "", IF(COUNTIF('Application Process'!$I$11:$I$3035, $X494)=0, 'Job Database'!$Y$8, IFERROR(INDEX('Application Process'!$AJ$11:$AJ$3035, MATCH($X494, 'Application Process'!$I$11:$I$3035, 0)), "")))</f>
        <v/>
      </c>
      <c r="C494" s="40"/>
      <c r="D494" s="207"/>
      <c r="E494" s="194"/>
      <c r="F494" s="194"/>
      <c r="G494" s="208"/>
      <c r="H494" s="194"/>
      <c r="I494" s="208"/>
      <c r="J494" s="194"/>
      <c r="K494" s="209"/>
      <c r="L494" s="194"/>
      <c r="M494" s="196"/>
      <c r="N494" s="194"/>
      <c r="O494" s="194"/>
      <c r="P494" s="208"/>
      <c r="Q494" s="194"/>
      <c r="R494" s="210"/>
      <c r="S494" s="211"/>
      <c r="T494" s="193"/>
      <c r="U494" s="40"/>
      <c r="W494" s="41" t="str">
        <f t="shared" si="29"/>
        <v/>
      </c>
      <c r="X494" s="58" t="str">
        <f t="shared" si="30"/>
        <v/>
      </c>
      <c r="Y494" s="58" t="str">
        <f t="shared" si="28"/>
        <v/>
      </c>
      <c r="AC494" s="41" t="str">
        <f t="shared" si="31"/>
        <v/>
      </c>
      <c r="AE494" s="41" t="str">
        <f>IF($H494="", "", IF(COUNTIF($AA$11:$AA$131, $H494)&gt;0, 'Application Process'!$AC$4, ""))</f>
        <v/>
      </c>
    </row>
    <row r="495" spans="1:31" x14ac:dyDescent="0.25">
      <c r="A495" s="40"/>
      <c r="B495" s="88" t="str">
        <f>IF($X495="", "", IF(COUNTIF('Application Process'!$I$11:$I$3035, $X495)=0, 'Job Database'!$Y$8, IFERROR(INDEX('Application Process'!$AJ$11:$AJ$3035, MATCH($X495, 'Application Process'!$I$11:$I$3035, 0)), "")))</f>
        <v/>
      </c>
      <c r="C495" s="40"/>
      <c r="D495" s="207"/>
      <c r="E495" s="194"/>
      <c r="F495" s="194"/>
      <c r="G495" s="208"/>
      <c r="H495" s="194"/>
      <c r="I495" s="208"/>
      <c r="J495" s="194"/>
      <c r="K495" s="209"/>
      <c r="L495" s="194"/>
      <c r="M495" s="196"/>
      <c r="N495" s="194"/>
      <c r="O495" s="194"/>
      <c r="P495" s="208"/>
      <c r="Q495" s="194"/>
      <c r="R495" s="210"/>
      <c r="S495" s="211"/>
      <c r="T495" s="193"/>
      <c r="U495" s="40"/>
      <c r="W495" s="41" t="str">
        <f t="shared" si="29"/>
        <v/>
      </c>
      <c r="X495" s="58" t="str">
        <f t="shared" si="30"/>
        <v/>
      </c>
      <c r="Y495" s="58" t="str">
        <f t="shared" si="28"/>
        <v/>
      </c>
      <c r="AC495" s="41" t="str">
        <f t="shared" si="31"/>
        <v/>
      </c>
      <c r="AE495" s="41" t="str">
        <f>IF($H495="", "", IF(COUNTIF($AA$11:$AA$131, $H495)&gt;0, 'Application Process'!$AC$4, ""))</f>
        <v/>
      </c>
    </row>
    <row r="496" spans="1:31" x14ac:dyDescent="0.25">
      <c r="A496" s="40"/>
      <c r="B496" s="88" t="str">
        <f>IF($X496="", "", IF(COUNTIF('Application Process'!$I$11:$I$3035, $X496)=0, 'Job Database'!$Y$8, IFERROR(INDEX('Application Process'!$AJ$11:$AJ$3035, MATCH($X496, 'Application Process'!$I$11:$I$3035, 0)), "")))</f>
        <v/>
      </c>
      <c r="C496" s="40"/>
      <c r="D496" s="207"/>
      <c r="E496" s="194"/>
      <c r="F496" s="194"/>
      <c r="G496" s="208"/>
      <c r="H496" s="194"/>
      <c r="I496" s="208"/>
      <c r="J496" s="194"/>
      <c r="K496" s="209"/>
      <c r="L496" s="194"/>
      <c r="M496" s="196"/>
      <c r="N496" s="194"/>
      <c r="O496" s="194"/>
      <c r="P496" s="208"/>
      <c r="Q496" s="194"/>
      <c r="R496" s="210"/>
      <c r="S496" s="211"/>
      <c r="T496" s="193"/>
      <c r="U496" s="40"/>
      <c r="W496" s="41" t="str">
        <f t="shared" si="29"/>
        <v/>
      </c>
      <c r="X496" s="58" t="str">
        <f t="shared" si="30"/>
        <v/>
      </c>
      <c r="Y496" s="58" t="str">
        <f t="shared" si="28"/>
        <v/>
      </c>
      <c r="AC496" s="41" t="str">
        <f t="shared" si="31"/>
        <v/>
      </c>
      <c r="AE496" s="41" t="str">
        <f>IF($H496="", "", IF(COUNTIF($AA$11:$AA$131, $H496)&gt;0, 'Application Process'!$AC$4, ""))</f>
        <v/>
      </c>
    </row>
    <row r="497" spans="1:31" x14ac:dyDescent="0.25">
      <c r="A497" s="40"/>
      <c r="B497" s="88" t="str">
        <f>IF($X497="", "", IF(COUNTIF('Application Process'!$I$11:$I$3035, $X497)=0, 'Job Database'!$Y$8, IFERROR(INDEX('Application Process'!$AJ$11:$AJ$3035, MATCH($X497, 'Application Process'!$I$11:$I$3035, 0)), "")))</f>
        <v/>
      </c>
      <c r="C497" s="40"/>
      <c r="D497" s="207"/>
      <c r="E497" s="194"/>
      <c r="F497" s="194"/>
      <c r="G497" s="208"/>
      <c r="H497" s="194"/>
      <c r="I497" s="208"/>
      <c r="J497" s="194"/>
      <c r="K497" s="209"/>
      <c r="L497" s="194"/>
      <c r="M497" s="196"/>
      <c r="N497" s="194"/>
      <c r="O497" s="194"/>
      <c r="P497" s="208"/>
      <c r="Q497" s="194"/>
      <c r="R497" s="210"/>
      <c r="S497" s="211"/>
      <c r="T497" s="193"/>
      <c r="U497" s="40"/>
      <c r="W497" s="41" t="str">
        <f t="shared" si="29"/>
        <v/>
      </c>
      <c r="X497" s="58" t="str">
        <f t="shared" si="30"/>
        <v/>
      </c>
      <c r="Y497" s="58" t="str">
        <f t="shared" si="28"/>
        <v/>
      </c>
      <c r="AC497" s="41" t="str">
        <f t="shared" si="31"/>
        <v/>
      </c>
      <c r="AE497" s="41" t="str">
        <f>IF($H497="", "", IF(COUNTIF($AA$11:$AA$131, $H497)&gt;0, 'Application Process'!$AC$4, ""))</f>
        <v/>
      </c>
    </row>
    <row r="498" spans="1:31" x14ac:dyDescent="0.25">
      <c r="A498" s="40"/>
      <c r="B498" s="88" t="str">
        <f>IF($X498="", "", IF(COUNTIF('Application Process'!$I$11:$I$3035, $X498)=0, 'Job Database'!$Y$8, IFERROR(INDEX('Application Process'!$AJ$11:$AJ$3035, MATCH($X498, 'Application Process'!$I$11:$I$3035, 0)), "")))</f>
        <v/>
      </c>
      <c r="C498" s="40"/>
      <c r="D498" s="207"/>
      <c r="E498" s="194"/>
      <c r="F498" s="194"/>
      <c r="G498" s="208"/>
      <c r="H498" s="194"/>
      <c r="I498" s="208"/>
      <c r="J498" s="194"/>
      <c r="K498" s="209"/>
      <c r="L498" s="194"/>
      <c r="M498" s="196"/>
      <c r="N498" s="194"/>
      <c r="O498" s="194"/>
      <c r="P498" s="208"/>
      <c r="Q498" s="194"/>
      <c r="R498" s="210"/>
      <c r="S498" s="211"/>
      <c r="T498" s="193"/>
      <c r="U498" s="40"/>
      <c r="W498" s="41" t="str">
        <f t="shared" si="29"/>
        <v/>
      </c>
      <c r="X498" s="58" t="str">
        <f t="shared" si="30"/>
        <v/>
      </c>
      <c r="Y498" s="58" t="str">
        <f t="shared" si="28"/>
        <v/>
      </c>
      <c r="AC498" s="41" t="str">
        <f t="shared" si="31"/>
        <v/>
      </c>
      <c r="AE498" s="41" t="str">
        <f>IF($H498="", "", IF(COUNTIF($AA$11:$AA$131, $H498)&gt;0, 'Application Process'!$AC$4, ""))</f>
        <v/>
      </c>
    </row>
    <row r="499" spans="1:31" x14ac:dyDescent="0.25">
      <c r="A499" s="40"/>
      <c r="B499" s="88" t="str">
        <f>IF($X499="", "", IF(COUNTIF('Application Process'!$I$11:$I$3035, $X499)=0, 'Job Database'!$Y$8, IFERROR(INDEX('Application Process'!$AJ$11:$AJ$3035, MATCH($X499, 'Application Process'!$I$11:$I$3035, 0)), "")))</f>
        <v/>
      </c>
      <c r="C499" s="40"/>
      <c r="D499" s="207"/>
      <c r="E499" s="194"/>
      <c r="F499" s="194"/>
      <c r="G499" s="208"/>
      <c r="H499" s="194"/>
      <c r="I499" s="208"/>
      <c r="J499" s="194"/>
      <c r="K499" s="209"/>
      <c r="L499" s="194"/>
      <c r="M499" s="196"/>
      <c r="N499" s="194"/>
      <c r="O499" s="194"/>
      <c r="P499" s="208"/>
      <c r="Q499" s="194"/>
      <c r="R499" s="210"/>
      <c r="S499" s="211"/>
      <c r="T499" s="193"/>
      <c r="U499" s="40"/>
      <c r="W499" s="41" t="str">
        <f t="shared" si="29"/>
        <v/>
      </c>
      <c r="X499" s="58" t="str">
        <f t="shared" si="30"/>
        <v/>
      </c>
      <c r="Y499" s="58" t="str">
        <f t="shared" si="28"/>
        <v/>
      </c>
      <c r="AC499" s="41" t="str">
        <f t="shared" si="31"/>
        <v/>
      </c>
      <c r="AE499" s="41" t="str">
        <f>IF($H499="", "", IF(COUNTIF($AA$11:$AA$131, $H499)&gt;0, 'Application Process'!$AC$4, ""))</f>
        <v/>
      </c>
    </row>
    <row r="500" spans="1:31" x14ac:dyDescent="0.25">
      <c r="A500" s="40"/>
      <c r="B500" s="88" t="str">
        <f>IF($X500="", "", IF(COUNTIF('Application Process'!$I$11:$I$3035, $X500)=0, 'Job Database'!$Y$8, IFERROR(INDEX('Application Process'!$AJ$11:$AJ$3035, MATCH($X500, 'Application Process'!$I$11:$I$3035, 0)), "")))</f>
        <v/>
      </c>
      <c r="C500" s="40"/>
      <c r="D500" s="207"/>
      <c r="E500" s="194"/>
      <c r="F500" s="194"/>
      <c r="G500" s="208"/>
      <c r="H500" s="194"/>
      <c r="I500" s="208"/>
      <c r="J500" s="194"/>
      <c r="K500" s="209"/>
      <c r="L500" s="194"/>
      <c r="M500" s="196"/>
      <c r="N500" s="194"/>
      <c r="O500" s="194"/>
      <c r="P500" s="208"/>
      <c r="Q500" s="194"/>
      <c r="R500" s="210"/>
      <c r="S500" s="211"/>
      <c r="T500" s="193"/>
      <c r="U500" s="40"/>
      <c r="W500" s="41" t="str">
        <f t="shared" si="29"/>
        <v/>
      </c>
      <c r="X500" s="58" t="str">
        <f t="shared" si="30"/>
        <v/>
      </c>
      <c r="Y500" s="58" t="str">
        <f t="shared" si="28"/>
        <v/>
      </c>
      <c r="AC500" s="41" t="str">
        <f t="shared" si="31"/>
        <v/>
      </c>
      <c r="AE500" s="41" t="str">
        <f>IF($H500="", "", IF(COUNTIF($AA$11:$AA$131, $H500)&gt;0, 'Application Process'!$AC$4, ""))</f>
        <v/>
      </c>
    </row>
    <row r="501" spans="1:31" x14ac:dyDescent="0.25">
      <c r="A501" s="40"/>
      <c r="B501" s="88" t="str">
        <f>IF($X501="", "", IF(COUNTIF('Application Process'!$I$11:$I$3035, $X501)=0, 'Job Database'!$Y$8, IFERROR(INDEX('Application Process'!$AJ$11:$AJ$3035, MATCH($X501, 'Application Process'!$I$11:$I$3035, 0)), "")))</f>
        <v/>
      </c>
      <c r="C501" s="40"/>
      <c r="D501" s="207"/>
      <c r="E501" s="194"/>
      <c r="F501" s="194"/>
      <c r="G501" s="208"/>
      <c r="H501" s="194"/>
      <c r="I501" s="208"/>
      <c r="J501" s="194"/>
      <c r="K501" s="209"/>
      <c r="L501" s="194"/>
      <c r="M501" s="196"/>
      <c r="N501" s="194"/>
      <c r="O501" s="194"/>
      <c r="P501" s="208"/>
      <c r="Q501" s="194"/>
      <c r="R501" s="210"/>
      <c r="S501" s="211"/>
      <c r="T501" s="193"/>
      <c r="U501" s="40"/>
      <c r="W501" s="41" t="str">
        <f t="shared" si="29"/>
        <v/>
      </c>
      <c r="X501" s="58" t="str">
        <f t="shared" si="30"/>
        <v/>
      </c>
      <c r="Y501" s="58" t="str">
        <f t="shared" si="28"/>
        <v/>
      </c>
      <c r="AC501" s="41" t="str">
        <f t="shared" si="31"/>
        <v/>
      </c>
      <c r="AE501" s="41" t="str">
        <f>IF($H501="", "", IF(COUNTIF($AA$11:$AA$131, $H501)&gt;0, 'Application Process'!$AC$4, ""))</f>
        <v/>
      </c>
    </row>
    <row r="502" spans="1:31" x14ac:dyDescent="0.25">
      <c r="A502" s="40"/>
      <c r="B502" s="88" t="str">
        <f>IF($X502="", "", IF(COUNTIF('Application Process'!$I$11:$I$3035, $X502)=0, 'Job Database'!$Y$8, IFERROR(INDEX('Application Process'!$AJ$11:$AJ$3035, MATCH($X502, 'Application Process'!$I$11:$I$3035, 0)), "")))</f>
        <v/>
      </c>
      <c r="C502" s="40"/>
      <c r="D502" s="207"/>
      <c r="E502" s="194"/>
      <c r="F502" s="194"/>
      <c r="G502" s="208"/>
      <c r="H502" s="194"/>
      <c r="I502" s="208"/>
      <c r="J502" s="194"/>
      <c r="K502" s="209"/>
      <c r="L502" s="194"/>
      <c r="M502" s="196"/>
      <c r="N502" s="194"/>
      <c r="O502" s="194"/>
      <c r="P502" s="208"/>
      <c r="Q502" s="194"/>
      <c r="R502" s="210"/>
      <c r="S502" s="211"/>
      <c r="T502" s="193"/>
      <c r="U502" s="40"/>
      <c r="W502" s="41" t="str">
        <f t="shared" si="29"/>
        <v/>
      </c>
      <c r="X502" s="58" t="str">
        <f t="shared" si="30"/>
        <v/>
      </c>
      <c r="Y502" s="58" t="str">
        <f t="shared" si="28"/>
        <v/>
      </c>
      <c r="AC502" s="41" t="str">
        <f t="shared" si="31"/>
        <v/>
      </c>
      <c r="AE502" s="41" t="str">
        <f>IF($H502="", "", IF(COUNTIF($AA$11:$AA$131, $H502)&gt;0, 'Application Process'!$AC$4, ""))</f>
        <v/>
      </c>
    </row>
    <row r="503" spans="1:31" x14ac:dyDescent="0.25">
      <c r="A503" s="40"/>
      <c r="B503" s="88" t="str">
        <f>IF($X503="", "", IF(COUNTIF('Application Process'!$I$11:$I$3035, $X503)=0, 'Job Database'!$Y$8, IFERROR(INDEX('Application Process'!$AJ$11:$AJ$3035, MATCH($X503, 'Application Process'!$I$11:$I$3035, 0)), "")))</f>
        <v/>
      </c>
      <c r="C503" s="40"/>
      <c r="D503" s="207"/>
      <c r="E503" s="194"/>
      <c r="F503" s="194"/>
      <c r="G503" s="208"/>
      <c r="H503" s="194"/>
      <c r="I503" s="208"/>
      <c r="J503" s="194"/>
      <c r="K503" s="209"/>
      <c r="L503" s="194"/>
      <c r="M503" s="196"/>
      <c r="N503" s="194"/>
      <c r="O503" s="194"/>
      <c r="P503" s="208"/>
      <c r="Q503" s="194"/>
      <c r="R503" s="210"/>
      <c r="S503" s="211"/>
      <c r="T503" s="193"/>
      <c r="U503" s="40"/>
      <c r="W503" s="41" t="str">
        <f t="shared" si="29"/>
        <v/>
      </c>
      <c r="X503" s="58" t="str">
        <f t="shared" si="30"/>
        <v/>
      </c>
      <c r="Y503" s="58" t="str">
        <f t="shared" si="28"/>
        <v/>
      </c>
      <c r="AC503" s="41" t="str">
        <f t="shared" si="31"/>
        <v/>
      </c>
      <c r="AE503" s="41" t="str">
        <f>IF($H503="", "", IF(COUNTIF($AA$11:$AA$131, $H503)&gt;0, 'Application Process'!$AC$4, ""))</f>
        <v/>
      </c>
    </row>
    <row r="504" spans="1:31" x14ac:dyDescent="0.25">
      <c r="A504" s="40"/>
      <c r="B504" s="88" t="str">
        <f>IF($X504="", "", IF(COUNTIF('Application Process'!$I$11:$I$3035, $X504)=0, 'Job Database'!$Y$8, IFERROR(INDEX('Application Process'!$AJ$11:$AJ$3035, MATCH($X504, 'Application Process'!$I$11:$I$3035, 0)), "")))</f>
        <v/>
      </c>
      <c r="C504" s="40"/>
      <c r="D504" s="207"/>
      <c r="E504" s="194"/>
      <c r="F504" s="194"/>
      <c r="G504" s="208"/>
      <c r="H504" s="194"/>
      <c r="I504" s="208"/>
      <c r="J504" s="194"/>
      <c r="K504" s="209"/>
      <c r="L504" s="194"/>
      <c r="M504" s="196"/>
      <c r="N504" s="194"/>
      <c r="O504" s="194"/>
      <c r="P504" s="208"/>
      <c r="Q504" s="194"/>
      <c r="R504" s="210"/>
      <c r="S504" s="211"/>
      <c r="T504" s="193"/>
      <c r="U504" s="40"/>
      <c r="W504" s="41" t="str">
        <f t="shared" si="29"/>
        <v/>
      </c>
      <c r="X504" s="58" t="str">
        <f t="shared" si="30"/>
        <v/>
      </c>
      <c r="Y504" s="58" t="str">
        <f t="shared" si="28"/>
        <v/>
      </c>
      <c r="AC504" s="41" t="str">
        <f t="shared" si="31"/>
        <v/>
      </c>
      <c r="AE504" s="41" t="str">
        <f>IF($H504="", "", IF(COUNTIF($AA$11:$AA$131, $H504)&gt;0, 'Application Process'!$AC$4, ""))</f>
        <v/>
      </c>
    </row>
    <row r="505" spans="1:31" x14ac:dyDescent="0.25">
      <c r="A505" s="40"/>
      <c r="B505" s="88" t="str">
        <f>IF($X505="", "", IF(COUNTIF('Application Process'!$I$11:$I$3035, $X505)=0, 'Job Database'!$Y$8, IFERROR(INDEX('Application Process'!$AJ$11:$AJ$3035, MATCH($X505, 'Application Process'!$I$11:$I$3035, 0)), "")))</f>
        <v/>
      </c>
      <c r="C505" s="40"/>
      <c r="D505" s="207"/>
      <c r="E505" s="194"/>
      <c r="F505" s="194"/>
      <c r="G505" s="208"/>
      <c r="H505" s="194"/>
      <c r="I505" s="208"/>
      <c r="J505" s="194"/>
      <c r="K505" s="209"/>
      <c r="L505" s="194"/>
      <c r="M505" s="196"/>
      <c r="N505" s="194"/>
      <c r="O505" s="194"/>
      <c r="P505" s="208"/>
      <c r="Q505" s="194"/>
      <c r="R505" s="210"/>
      <c r="S505" s="211"/>
      <c r="T505" s="193"/>
      <c r="U505" s="40"/>
      <c r="W505" s="41" t="str">
        <f t="shared" si="29"/>
        <v/>
      </c>
      <c r="X505" s="58" t="str">
        <f t="shared" si="30"/>
        <v/>
      </c>
      <c r="Y505" s="58" t="str">
        <f t="shared" si="28"/>
        <v/>
      </c>
      <c r="AC505" s="41" t="str">
        <f t="shared" si="31"/>
        <v/>
      </c>
      <c r="AE505" s="41" t="str">
        <f>IF($H505="", "", IF(COUNTIF($AA$11:$AA$131, $H505)&gt;0, 'Application Process'!$AC$4, ""))</f>
        <v/>
      </c>
    </row>
    <row r="506" spans="1:31" x14ac:dyDescent="0.25">
      <c r="A506" s="40"/>
      <c r="B506" s="88" t="str">
        <f>IF($X506="", "", IF(COUNTIF('Application Process'!$I$11:$I$3035, $X506)=0, 'Job Database'!$Y$8, IFERROR(INDEX('Application Process'!$AJ$11:$AJ$3035, MATCH($X506, 'Application Process'!$I$11:$I$3035, 0)), "")))</f>
        <v/>
      </c>
      <c r="C506" s="40"/>
      <c r="D506" s="207"/>
      <c r="E506" s="194"/>
      <c r="F506" s="194"/>
      <c r="G506" s="208"/>
      <c r="H506" s="194"/>
      <c r="I506" s="208"/>
      <c r="J506" s="194"/>
      <c r="K506" s="209"/>
      <c r="L506" s="194"/>
      <c r="M506" s="196"/>
      <c r="N506" s="194"/>
      <c r="O506" s="194"/>
      <c r="P506" s="208"/>
      <c r="Q506" s="194"/>
      <c r="R506" s="210"/>
      <c r="S506" s="211"/>
      <c r="T506" s="193"/>
      <c r="U506" s="40"/>
      <c r="W506" s="41" t="str">
        <f t="shared" si="29"/>
        <v/>
      </c>
      <c r="X506" s="58" t="str">
        <f t="shared" si="30"/>
        <v/>
      </c>
      <c r="Y506" s="58" t="str">
        <f t="shared" si="28"/>
        <v/>
      </c>
      <c r="AC506" s="41" t="str">
        <f t="shared" si="31"/>
        <v/>
      </c>
      <c r="AE506" s="41" t="str">
        <f>IF($H506="", "", IF(COUNTIF($AA$11:$AA$131, $H506)&gt;0, 'Application Process'!$AC$4, ""))</f>
        <v/>
      </c>
    </row>
    <row r="507" spans="1:31" x14ac:dyDescent="0.25">
      <c r="A507" s="40"/>
      <c r="B507" s="88" t="str">
        <f>IF($X507="", "", IF(COUNTIF('Application Process'!$I$11:$I$3035, $X507)=0, 'Job Database'!$Y$8, IFERROR(INDEX('Application Process'!$AJ$11:$AJ$3035, MATCH($X507, 'Application Process'!$I$11:$I$3035, 0)), "")))</f>
        <v/>
      </c>
      <c r="C507" s="40"/>
      <c r="D507" s="207"/>
      <c r="E507" s="194"/>
      <c r="F507" s="194"/>
      <c r="G507" s="208"/>
      <c r="H507" s="194"/>
      <c r="I507" s="208"/>
      <c r="J507" s="194"/>
      <c r="K507" s="209"/>
      <c r="L507" s="194"/>
      <c r="M507" s="196"/>
      <c r="N507" s="194"/>
      <c r="O507" s="194"/>
      <c r="P507" s="208"/>
      <c r="Q507" s="194"/>
      <c r="R507" s="210"/>
      <c r="S507" s="211"/>
      <c r="T507" s="193"/>
      <c r="U507" s="40"/>
      <c r="W507" s="41" t="str">
        <f t="shared" si="29"/>
        <v/>
      </c>
      <c r="X507" s="58" t="str">
        <f t="shared" si="30"/>
        <v/>
      </c>
      <c r="Y507" s="58" t="str">
        <f t="shared" si="28"/>
        <v/>
      </c>
      <c r="AC507" s="41" t="str">
        <f t="shared" si="31"/>
        <v/>
      </c>
      <c r="AE507" s="41" t="str">
        <f>IF($H507="", "", IF(COUNTIF($AA$11:$AA$131, $H507)&gt;0, 'Application Process'!$AC$4, ""))</f>
        <v/>
      </c>
    </row>
    <row r="508" spans="1:31" x14ac:dyDescent="0.25">
      <c r="A508" s="40"/>
      <c r="B508" s="88" t="str">
        <f>IF($X508="", "", IF(COUNTIF('Application Process'!$I$11:$I$3035, $X508)=0, 'Job Database'!$Y$8, IFERROR(INDEX('Application Process'!$AJ$11:$AJ$3035, MATCH($X508, 'Application Process'!$I$11:$I$3035, 0)), "")))</f>
        <v/>
      </c>
      <c r="C508" s="40"/>
      <c r="D508" s="207"/>
      <c r="E508" s="194"/>
      <c r="F508" s="194"/>
      <c r="G508" s="208"/>
      <c r="H508" s="194"/>
      <c r="I508" s="208"/>
      <c r="J508" s="194"/>
      <c r="K508" s="209"/>
      <c r="L508" s="194"/>
      <c r="M508" s="196"/>
      <c r="N508" s="194"/>
      <c r="O508" s="194"/>
      <c r="P508" s="208"/>
      <c r="Q508" s="194"/>
      <c r="R508" s="210"/>
      <c r="S508" s="211"/>
      <c r="T508" s="193"/>
      <c r="U508" s="40"/>
      <c r="W508" s="41" t="str">
        <f t="shared" si="29"/>
        <v/>
      </c>
      <c r="X508" s="58" t="str">
        <f t="shared" si="30"/>
        <v/>
      </c>
      <c r="Y508" s="58" t="str">
        <f t="shared" si="28"/>
        <v/>
      </c>
      <c r="AC508" s="41" t="str">
        <f t="shared" si="31"/>
        <v/>
      </c>
      <c r="AE508" s="41" t="str">
        <f>IF($H508="", "", IF(COUNTIF($AA$11:$AA$131, $H508)&gt;0, 'Application Process'!$AC$4, ""))</f>
        <v/>
      </c>
    </row>
    <row r="509" spans="1:31" x14ac:dyDescent="0.25">
      <c r="A509" s="40"/>
      <c r="B509" s="88" t="str">
        <f>IF($X509="", "", IF(COUNTIF('Application Process'!$I$11:$I$3035, $X509)=0, 'Job Database'!$Y$8, IFERROR(INDEX('Application Process'!$AJ$11:$AJ$3035, MATCH($X509, 'Application Process'!$I$11:$I$3035, 0)), "")))</f>
        <v/>
      </c>
      <c r="C509" s="40"/>
      <c r="D509" s="207"/>
      <c r="E509" s="194"/>
      <c r="F509" s="194"/>
      <c r="G509" s="208"/>
      <c r="H509" s="194"/>
      <c r="I509" s="208"/>
      <c r="J509" s="194"/>
      <c r="K509" s="209"/>
      <c r="L509" s="194"/>
      <c r="M509" s="196"/>
      <c r="N509" s="194"/>
      <c r="O509" s="194"/>
      <c r="P509" s="208"/>
      <c r="Q509" s="194"/>
      <c r="R509" s="210"/>
      <c r="S509" s="211"/>
      <c r="T509" s="193"/>
      <c r="U509" s="40"/>
      <c r="W509" s="41" t="str">
        <f t="shared" si="29"/>
        <v/>
      </c>
      <c r="X509" s="58" t="str">
        <f t="shared" si="30"/>
        <v/>
      </c>
      <c r="Y509" s="58" t="str">
        <f t="shared" si="28"/>
        <v/>
      </c>
      <c r="AC509" s="41" t="str">
        <f t="shared" si="31"/>
        <v/>
      </c>
      <c r="AE509" s="41" t="str">
        <f>IF($H509="", "", IF(COUNTIF($AA$11:$AA$131, $H509)&gt;0, 'Application Process'!$AC$4, ""))</f>
        <v/>
      </c>
    </row>
    <row r="510" spans="1:31" x14ac:dyDescent="0.25">
      <c r="A510" s="40"/>
      <c r="B510" s="88" t="str">
        <f>IF($X510="", "", IF(COUNTIF('Application Process'!$I$11:$I$3035, $X510)=0, 'Job Database'!$Y$8, IFERROR(INDEX('Application Process'!$AJ$11:$AJ$3035, MATCH($X510, 'Application Process'!$I$11:$I$3035, 0)), "")))</f>
        <v/>
      </c>
      <c r="C510" s="40"/>
      <c r="D510" s="207"/>
      <c r="E510" s="194"/>
      <c r="F510" s="194"/>
      <c r="G510" s="208"/>
      <c r="H510" s="194"/>
      <c r="I510" s="208"/>
      <c r="J510" s="194"/>
      <c r="K510" s="209"/>
      <c r="L510" s="194"/>
      <c r="M510" s="196"/>
      <c r="N510" s="194"/>
      <c r="O510" s="194"/>
      <c r="P510" s="208"/>
      <c r="Q510" s="194"/>
      <c r="R510" s="210"/>
      <c r="S510" s="211"/>
      <c r="T510" s="193"/>
      <c r="U510" s="40"/>
      <c r="W510" s="41" t="str">
        <f t="shared" si="29"/>
        <v/>
      </c>
      <c r="X510" s="58" t="str">
        <f t="shared" si="30"/>
        <v/>
      </c>
      <c r="Y510" s="58" t="str">
        <f t="shared" si="28"/>
        <v/>
      </c>
      <c r="AC510" s="41" t="str">
        <f t="shared" si="31"/>
        <v/>
      </c>
      <c r="AE510" s="41" t="str">
        <f>IF($H510="", "", IF(COUNTIF($AA$11:$AA$131, $H510)&gt;0, 'Application Process'!$AC$4, ""))</f>
        <v/>
      </c>
    </row>
    <row r="511" spans="1:31" x14ac:dyDescent="0.25">
      <c r="A511" s="40"/>
      <c r="B511" s="88" t="str">
        <f>IF($X511="", "", IF(COUNTIF('Application Process'!$I$11:$I$3035, $X511)=0, 'Job Database'!$Y$8, IFERROR(INDEX('Application Process'!$AJ$11:$AJ$3035, MATCH($X511, 'Application Process'!$I$11:$I$3035, 0)), "")))</f>
        <v/>
      </c>
      <c r="C511" s="40"/>
      <c r="D511" s="207"/>
      <c r="E511" s="194"/>
      <c r="F511" s="194"/>
      <c r="G511" s="208"/>
      <c r="H511" s="194"/>
      <c r="I511" s="208"/>
      <c r="J511" s="194"/>
      <c r="K511" s="209"/>
      <c r="L511" s="194"/>
      <c r="M511" s="196"/>
      <c r="N511" s="194"/>
      <c r="O511" s="194"/>
      <c r="P511" s="208"/>
      <c r="Q511" s="194"/>
      <c r="R511" s="210"/>
      <c r="S511" s="211"/>
      <c r="T511" s="193"/>
      <c r="U511" s="40"/>
      <c r="W511" s="41" t="str">
        <f t="shared" si="29"/>
        <v/>
      </c>
      <c r="X511" s="58" t="str">
        <f t="shared" si="30"/>
        <v/>
      </c>
      <c r="Y511" s="58" t="str">
        <f t="shared" si="28"/>
        <v/>
      </c>
      <c r="AC511" s="41" t="str">
        <f t="shared" si="31"/>
        <v/>
      </c>
      <c r="AE511" s="41" t="str">
        <f>IF($H511="", "", IF(COUNTIF($AA$11:$AA$131, $H511)&gt;0, 'Application Process'!$AC$4, ""))</f>
        <v/>
      </c>
    </row>
    <row r="512" spans="1:31" x14ac:dyDescent="0.25">
      <c r="A512" s="40"/>
      <c r="B512" s="88" t="str">
        <f>IF($X512="", "", IF(COUNTIF('Application Process'!$I$11:$I$3035, $X512)=0, 'Job Database'!$Y$8, IFERROR(INDEX('Application Process'!$AJ$11:$AJ$3035, MATCH($X512, 'Application Process'!$I$11:$I$3035, 0)), "")))</f>
        <v/>
      </c>
      <c r="C512" s="40"/>
      <c r="D512" s="207"/>
      <c r="E512" s="194"/>
      <c r="F512" s="194"/>
      <c r="G512" s="208"/>
      <c r="H512" s="194"/>
      <c r="I512" s="208"/>
      <c r="J512" s="194"/>
      <c r="K512" s="209"/>
      <c r="L512" s="194"/>
      <c r="M512" s="196"/>
      <c r="N512" s="194"/>
      <c r="O512" s="194"/>
      <c r="P512" s="208"/>
      <c r="Q512" s="194"/>
      <c r="R512" s="210"/>
      <c r="S512" s="211"/>
      <c r="T512" s="193"/>
      <c r="U512" s="40"/>
      <c r="W512" s="41" t="str">
        <f t="shared" si="29"/>
        <v/>
      </c>
      <c r="X512" s="58" t="str">
        <f t="shared" si="30"/>
        <v/>
      </c>
      <c r="Y512" s="58" t="str">
        <f t="shared" si="28"/>
        <v/>
      </c>
      <c r="AC512" s="41" t="str">
        <f t="shared" si="31"/>
        <v/>
      </c>
      <c r="AE512" s="41" t="str">
        <f>IF($H512="", "", IF(COUNTIF($AA$11:$AA$131, $H512)&gt;0, 'Application Process'!$AC$4, ""))</f>
        <v/>
      </c>
    </row>
    <row r="513" spans="1:31" x14ac:dyDescent="0.25">
      <c r="A513" s="40"/>
      <c r="B513" s="88" t="str">
        <f>IF($X513="", "", IF(COUNTIF('Application Process'!$I$11:$I$3035, $X513)=0, 'Job Database'!$Y$8, IFERROR(INDEX('Application Process'!$AJ$11:$AJ$3035, MATCH($X513, 'Application Process'!$I$11:$I$3035, 0)), "")))</f>
        <v/>
      </c>
      <c r="C513" s="40"/>
      <c r="D513" s="207"/>
      <c r="E513" s="194"/>
      <c r="F513" s="194"/>
      <c r="G513" s="208"/>
      <c r="H513" s="194"/>
      <c r="I513" s="208"/>
      <c r="J513" s="194"/>
      <c r="K513" s="209"/>
      <c r="L513" s="194"/>
      <c r="M513" s="196"/>
      <c r="N513" s="194"/>
      <c r="O513" s="194"/>
      <c r="P513" s="208"/>
      <c r="Q513" s="194"/>
      <c r="R513" s="210"/>
      <c r="S513" s="211"/>
      <c r="T513" s="193"/>
      <c r="U513" s="40"/>
      <c r="W513" s="41" t="str">
        <f t="shared" si="29"/>
        <v/>
      </c>
      <c r="X513" s="58" t="str">
        <f t="shared" si="30"/>
        <v/>
      </c>
      <c r="Y513" s="58" t="str">
        <f t="shared" si="28"/>
        <v/>
      </c>
      <c r="AC513" s="41" t="str">
        <f t="shared" si="31"/>
        <v/>
      </c>
      <c r="AE513" s="41" t="str">
        <f>IF($H513="", "", IF(COUNTIF($AA$11:$AA$131, $H513)&gt;0, 'Application Process'!$AC$4, ""))</f>
        <v/>
      </c>
    </row>
    <row r="514" spans="1:31" x14ac:dyDescent="0.25">
      <c r="A514" s="40"/>
      <c r="B514" s="88" t="str">
        <f>IF($X514="", "", IF(COUNTIF('Application Process'!$I$11:$I$3035, $X514)=0, 'Job Database'!$Y$8, IFERROR(INDEX('Application Process'!$AJ$11:$AJ$3035, MATCH($X514, 'Application Process'!$I$11:$I$3035, 0)), "")))</f>
        <v/>
      </c>
      <c r="C514" s="40"/>
      <c r="D514" s="207"/>
      <c r="E514" s="194"/>
      <c r="F514" s="194"/>
      <c r="G514" s="208"/>
      <c r="H514" s="194"/>
      <c r="I514" s="208"/>
      <c r="J514" s="194"/>
      <c r="K514" s="209"/>
      <c r="L514" s="194"/>
      <c r="M514" s="196"/>
      <c r="N514" s="194"/>
      <c r="O514" s="194"/>
      <c r="P514" s="208"/>
      <c r="Q514" s="194"/>
      <c r="R514" s="210"/>
      <c r="S514" s="211"/>
      <c r="T514" s="193"/>
      <c r="U514" s="40"/>
      <c r="W514" s="41" t="str">
        <f t="shared" si="29"/>
        <v/>
      </c>
      <c r="X514" s="58" t="str">
        <f t="shared" si="30"/>
        <v/>
      </c>
      <c r="Y514" s="58" t="str">
        <f t="shared" si="28"/>
        <v/>
      </c>
      <c r="AC514" s="41" t="str">
        <f t="shared" si="31"/>
        <v/>
      </c>
      <c r="AE514" s="41" t="str">
        <f>IF($H514="", "", IF(COUNTIF($AA$11:$AA$131, $H514)&gt;0, 'Application Process'!$AC$4, ""))</f>
        <v/>
      </c>
    </row>
    <row r="515" spans="1:31" x14ac:dyDescent="0.25">
      <c r="A515" s="40"/>
      <c r="B515" s="88" t="str">
        <f>IF($X515="", "", IF(COUNTIF('Application Process'!$I$11:$I$3035, $X515)=0, 'Job Database'!$Y$8, IFERROR(INDEX('Application Process'!$AJ$11:$AJ$3035, MATCH($X515, 'Application Process'!$I$11:$I$3035, 0)), "")))</f>
        <v/>
      </c>
      <c r="C515" s="40"/>
      <c r="D515" s="207"/>
      <c r="E515" s="194"/>
      <c r="F515" s="194"/>
      <c r="G515" s="208"/>
      <c r="H515" s="194"/>
      <c r="I515" s="208"/>
      <c r="J515" s="194"/>
      <c r="K515" s="209"/>
      <c r="L515" s="194"/>
      <c r="M515" s="196"/>
      <c r="N515" s="194"/>
      <c r="O515" s="194"/>
      <c r="P515" s="208"/>
      <c r="Q515" s="194"/>
      <c r="R515" s="210"/>
      <c r="S515" s="211"/>
      <c r="T515" s="193"/>
      <c r="U515" s="40"/>
      <c r="W515" s="41" t="str">
        <f t="shared" si="29"/>
        <v/>
      </c>
      <c r="X515" s="58" t="str">
        <f t="shared" si="30"/>
        <v/>
      </c>
      <c r="Y515" s="58" t="str">
        <f t="shared" si="28"/>
        <v/>
      </c>
      <c r="AC515" s="41" t="str">
        <f t="shared" si="31"/>
        <v/>
      </c>
      <c r="AE515" s="41" t="str">
        <f>IF($H515="", "", IF(COUNTIF($AA$11:$AA$131, $H515)&gt;0, 'Application Process'!$AC$4, ""))</f>
        <v/>
      </c>
    </row>
    <row r="516" spans="1:31" x14ac:dyDescent="0.25">
      <c r="A516" s="40"/>
      <c r="B516" s="88" t="str">
        <f>IF($X516="", "", IF(COUNTIF('Application Process'!$I$11:$I$3035, $X516)=0, 'Job Database'!$Y$8, IFERROR(INDEX('Application Process'!$AJ$11:$AJ$3035, MATCH($X516, 'Application Process'!$I$11:$I$3035, 0)), "")))</f>
        <v/>
      </c>
      <c r="C516" s="40"/>
      <c r="D516" s="207"/>
      <c r="E516" s="194"/>
      <c r="F516" s="194"/>
      <c r="G516" s="208"/>
      <c r="H516" s="194"/>
      <c r="I516" s="208"/>
      <c r="J516" s="194"/>
      <c r="K516" s="209"/>
      <c r="L516" s="194"/>
      <c r="M516" s="196"/>
      <c r="N516" s="194"/>
      <c r="O516" s="194"/>
      <c r="P516" s="208"/>
      <c r="Q516" s="194"/>
      <c r="R516" s="210"/>
      <c r="S516" s="211"/>
      <c r="T516" s="193"/>
      <c r="U516" s="40"/>
      <c r="W516" s="41" t="str">
        <f t="shared" si="29"/>
        <v/>
      </c>
      <c r="X516" s="58" t="str">
        <f t="shared" si="30"/>
        <v/>
      </c>
      <c r="Y516" s="58" t="str">
        <f t="shared" si="28"/>
        <v/>
      </c>
      <c r="AC516" s="41" t="str">
        <f t="shared" si="31"/>
        <v/>
      </c>
      <c r="AE516" s="41" t="str">
        <f>IF($H516="", "", IF(COUNTIF($AA$11:$AA$131, $H516)&gt;0, 'Application Process'!$AC$4, ""))</f>
        <v/>
      </c>
    </row>
    <row r="517" spans="1:31" x14ac:dyDescent="0.25">
      <c r="A517" s="40"/>
      <c r="B517" s="88" t="str">
        <f>IF($X517="", "", IF(COUNTIF('Application Process'!$I$11:$I$3035, $X517)=0, 'Job Database'!$Y$8, IFERROR(INDEX('Application Process'!$AJ$11:$AJ$3035, MATCH($X517, 'Application Process'!$I$11:$I$3035, 0)), "")))</f>
        <v/>
      </c>
      <c r="C517" s="40"/>
      <c r="D517" s="207"/>
      <c r="E517" s="194"/>
      <c r="F517" s="194"/>
      <c r="G517" s="208"/>
      <c r="H517" s="194"/>
      <c r="I517" s="208"/>
      <c r="J517" s="194"/>
      <c r="K517" s="209"/>
      <c r="L517" s="194"/>
      <c r="M517" s="196"/>
      <c r="N517" s="194"/>
      <c r="O517" s="194"/>
      <c r="P517" s="208"/>
      <c r="Q517" s="194"/>
      <c r="R517" s="210"/>
      <c r="S517" s="211"/>
      <c r="T517" s="193"/>
      <c r="U517" s="40"/>
      <c r="W517" s="41" t="str">
        <f t="shared" si="29"/>
        <v/>
      </c>
      <c r="X517" s="58" t="str">
        <f t="shared" si="30"/>
        <v/>
      </c>
      <c r="Y517" s="58" t="str">
        <f t="shared" si="28"/>
        <v/>
      </c>
      <c r="AC517" s="41" t="str">
        <f t="shared" si="31"/>
        <v/>
      </c>
      <c r="AE517" s="41" t="str">
        <f>IF($H517="", "", IF(COUNTIF($AA$11:$AA$131, $H517)&gt;0, 'Application Process'!$AC$4, ""))</f>
        <v/>
      </c>
    </row>
    <row r="518" spans="1:31" x14ac:dyDescent="0.25">
      <c r="A518" s="40"/>
      <c r="B518" s="88" t="str">
        <f>IF($X518="", "", IF(COUNTIF('Application Process'!$I$11:$I$3035, $X518)=0, 'Job Database'!$Y$8, IFERROR(INDEX('Application Process'!$AJ$11:$AJ$3035, MATCH($X518, 'Application Process'!$I$11:$I$3035, 0)), "")))</f>
        <v/>
      </c>
      <c r="C518" s="40"/>
      <c r="D518" s="207"/>
      <c r="E518" s="194"/>
      <c r="F518" s="194"/>
      <c r="G518" s="208"/>
      <c r="H518" s="194"/>
      <c r="I518" s="208"/>
      <c r="J518" s="194"/>
      <c r="K518" s="209"/>
      <c r="L518" s="194"/>
      <c r="M518" s="196"/>
      <c r="N518" s="194"/>
      <c r="O518" s="194"/>
      <c r="P518" s="208"/>
      <c r="Q518" s="194"/>
      <c r="R518" s="210"/>
      <c r="S518" s="211"/>
      <c r="T518" s="193"/>
      <c r="U518" s="40"/>
      <c r="W518" s="41" t="str">
        <f t="shared" si="29"/>
        <v/>
      </c>
      <c r="X518" s="58" t="str">
        <f t="shared" si="30"/>
        <v/>
      </c>
      <c r="Y518" s="58" t="str">
        <f t="shared" si="28"/>
        <v/>
      </c>
      <c r="AC518" s="41" t="str">
        <f t="shared" si="31"/>
        <v/>
      </c>
      <c r="AE518" s="41" t="str">
        <f>IF($H518="", "", IF(COUNTIF($AA$11:$AA$131, $H518)&gt;0, 'Application Process'!$AC$4, ""))</f>
        <v/>
      </c>
    </row>
    <row r="519" spans="1:31" x14ac:dyDescent="0.25">
      <c r="A519" s="40"/>
      <c r="B519" s="88" t="str">
        <f>IF($X519="", "", IF(COUNTIF('Application Process'!$I$11:$I$3035, $X519)=0, 'Job Database'!$Y$8, IFERROR(INDEX('Application Process'!$AJ$11:$AJ$3035, MATCH($X519, 'Application Process'!$I$11:$I$3035, 0)), "")))</f>
        <v/>
      </c>
      <c r="C519" s="40"/>
      <c r="D519" s="207"/>
      <c r="E519" s="194"/>
      <c r="F519" s="194"/>
      <c r="G519" s="208"/>
      <c r="H519" s="194"/>
      <c r="I519" s="208"/>
      <c r="J519" s="194"/>
      <c r="K519" s="209"/>
      <c r="L519" s="194"/>
      <c r="M519" s="196"/>
      <c r="N519" s="194"/>
      <c r="O519" s="194"/>
      <c r="P519" s="208"/>
      <c r="Q519" s="194"/>
      <c r="R519" s="210"/>
      <c r="S519" s="211"/>
      <c r="T519" s="193"/>
      <c r="U519" s="40"/>
      <c r="W519" s="41" t="str">
        <f t="shared" si="29"/>
        <v/>
      </c>
      <c r="X519" s="58" t="str">
        <f t="shared" si="30"/>
        <v/>
      </c>
      <c r="Y519" s="58" t="str">
        <f t="shared" si="28"/>
        <v/>
      </c>
      <c r="AC519" s="41" t="str">
        <f t="shared" si="31"/>
        <v/>
      </c>
      <c r="AE519" s="41" t="str">
        <f>IF($H519="", "", IF(COUNTIF($AA$11:$AA$131, $H519)&gt;0, 'Application Process'!$AC$4, ""))</f>
        <v/>
      </c>
    </row>
    <row r="520" spans="1:31" x14ac:dyDescent="0.25">
      <c r="A520" s="40"/>
      <c r="B520" s="88" t="str">
        <f>IF($X520="", "", IF(COUNTIF('Application Process'!$I$11:$I$3035, $X520)=0, 'Job Database'!$Y$8, IFERROR(INDEX('Application Process'!$AJ$11:$AJ$3035, MATCH($X520, 'Application Process'!$I$11:$I$3035, 0)), "")))</f>
        <v/>
      </c>
      <c r="C520" s="40"/>
      <c r="D520" s="207"/>
      <c r="E520" s="194"/>
      <c r="F520" s="194"/>
      <c r="G520" s="208"/>
      <c r="H520" s="194"/>
      <c r="I520" s="208"/>
      <c r="J520" s="194"/>
      <c r="K520" s="209"/>
      <c r="L520" s="194"/>
      <c r="M520" s="196"/>
      <c r="N520" s="194"/>
      <c r="O520" s="194"/>
      <c r="P520" s="208"/>
      <c r="Q520" s="194"/>
      <c r="R520" s="210"/>
      <c r="S520" s="211"/>
      <c r="T520" s="193"/>
      <c r="U520" s="40"/>
      <c r="W520" s="41" t="str">
        <f t="shared" si="29"/>
        <v/>
      </c>
      <c r="X520" s="58" t="str">
        <f t="shared" si="30"/>
        <v/>
      </c>
      <c r="Y520" s="58" t="str">
        <f t="shared" si="28"/>
        <v/>
      </c>
      <c r="AC520" s="41" t="str">
        <f t="shared" si="31"/>
        <v/>
      </c>
      <c r="AE520" s="41" t="str">
        <f>IF($H520="", "", IF(COUNTIF($AA$11:$AA$131, $H520)&gt;0, 'Application Process'!$AC$4, ""))</f>
        <v/>
      </c>
    </row>
    <row r="521" spans="1:31" x14ac:dyDescent="0.25">
      <c r="A521" s="40"/>
      <c r="B521" s="88" t="str">
        <f>IF($X521="", "", IF(COUNTIF('Application Process'!$I$11:$I$3035, $X521)=0, 'Job Database'!$Y$8, IFERROR(INDEX('Application Process'!$AJ$11:$AJ$3035, MATCH($X521, 'Application Process'!$I$11:$I$3035, 0)), "")))</f>
        <v/>
      </c>
      <c r="C521" s="40"/>
      <c r="D521" s="207"/>
      <c r="E521" s="194"/>
      <c r="F521" s="194"/>
      <c r="G521" s="208"/>
      <c r="H521" s="194"/>
      <c r="I521" s="208"/>
      <c r="J521" s="194"/>
      <c r="K521" s="209"/>
      <c r="L521" s="194"/>
      <c r="M521" s="196"/>
      <c r="N521" s="194"/>
      <c r="O521" s="194"/>
      <c r="P521" s="208"/>
      <c r="Q521" s="194"/>
      <c r="R521" s="210"/>
      <c r="S521" s="211"/>
      <c r="T521" s="193"/>
      <c r="U521" s="40"/>
      <c r="W521" s="41" t="str">
        <f t="shared" si="29"/>
        <v/>
      </c>
      <c r="X521" s="58" t="str">
        <f t="shared" si="30"/>
        <v/>
      </c>
      <c r="Y521" s="58" t="str">
        <f t="shared" si="28"/>
        <v/>
      </c>
      <c r="AC521" s="41" t="str">
        <f t="shared" si="31"/>
        <v/>
      </c>
      <c r="AE521" s="41" t="str">
        <f>IF($H521="", "", IF(COUNTIF($AA$11:$AA$131, $H521)&gt;0, 'Application Process'!$AC$4, ""))</f>
        <v/>
      </c>
    </row>
    <row r="522" spans="1:31" x14ac:dyDescent="0.25">
      <c r="A522" s="40"/>
      <c r="B522" s="88" t="str">
        <f>IF($X522="", "", IF(COUNTIF('Application Process'!$I$11:$I$3035, $X522)=0, 'Job Database'!$Y$8, IFERROR(INDEX('Application Process'!$AJ$11:$AJ$3035, MATCH($X522, 'Application Process'!$I$11:$I$3035, 0)), "")))</f>
        <v/>
      </c>
      <c r="C522" s="40"/>
      <c r="D522" s="207"/>
      <c r="E522" s="194"/>
      <c r="F522" s="194"/>
      <c r="G522" s="208"/>
      <c r="H522" s="194"/>
      <c r="I522" s="208"/>
      <c r="J522" s="194"/>
      <c r="K522" s="209"/>
      <c r="L522" s="194"/>
      <c r="M522" s="196"/>
      <c r="N522" s="194"/>
      <c r="O522" s="194"/>
      <c r="P522" s="208"/>
      <c r="Q522" s="194"/>
      <c r="R522" s="210"/>
      <c r="S522" s="211"/>
      <c r="T522" s="193"/>
      <c r="U522" s="40"/>
      <c r="W522" s="41" t="str">
        <f t="shared" si="29"/>
        <v/>
      </c>
      <c r="X522" s="58" t="str">
        <f t="shared" si="30"/>
        <v/>
      </c>
      <c r="Y522" s="58" t="str">
        <f t="shared" si="28"/>
        <v/>
      </c>
      <c r="AC522" s="41" t="str">
        <f t="shared" si="31"/>
        <v/>
      </c>
      <c r="AE522" s="41" t="str">
        <f>IF($H522="", "", IF(COUNTIF($AA$11:$AA$131, $H522)&gt;0, 'Application Process'!$AC$4, ""))</f>
        <v/>
      </c>
    </row>
    <row r="523" spans="1:31" x14ac:dyDescent="0.25">
      <c r="A523" s="40"/>
      <c r="B523" s="88" t="str">
        <f>IF($X523="", "", IF(COUNTIF('Application Process'!$I$11:$I$3035, $X523)=0, 'Job Database'!$Y$8, IFERROR(INDEX('Application Process'!$AJ$11:$AJ$3035, MATCH($X523, 'Application Process'!$I$11:$I$3035, 0)), "")))</f>
        <v/>
      </c>
      <c r="C523" s="40"/>
      <c r="D523" s="207"/>
      <c r="E523" s="194"/>
      <c r="F523" s="194"/>
      <c r="G523" s="208"/>
      <c r="H523" s="194"/>
      <c r="I523" s="208"/>
      <c r="J523" s="194"/>
      <c r="K523" s="209"/>
      <c r="L523" s="194"/>
      <c r="M523" s="196"/>
      <c r="N523" s="194"/>
      <c r="O523" s="194"/>
      <c r="P523" s="208"/>
      <c r="Q523" s="194"/>
      <c r="R523" s="210"/>
      <c r="S523" s="211"/>
      <c r="T523" s="193"/>
      <c r="U523" s="40"/>
      <c r="W523" s="41" t="str">
        <f t="shared" si="29"/>
        <v/>
      </c>
      <c r="X523" s="58" t="str">
        <f t="shared" si="30"/>
        <v/>
      </c>
      <c r="Y523" s="58" t="str">
        <f t="shared" ref="Y523:Y586" si="32">IF($H523="", "", CONCATENATE($H523, " - ", $B523))</f>
        <v/>
      </c>
      <c r="AC523" s="41" t="str">
        <f t="shared" si="31"/>
        <v/>
      </c>
      <c r="AE523" s="41" t="str">
        <f>IF($H523="", "", IF(COUNTIF($AA$11:$AA$131, $H523)&gt;0, 'Application Process'!$AC$4, ""))</f>
        <v/>
      </c>
    </row>
    <row r="524" spans="1:31" x14ac:dyDescent="0.25">
      <c r="A524" s="40"/>
      <c r="B524" s="88" t="str">
        <f>IF($X524="", "", IF(COUNTIF('Application Process'!$I$11:$I$3035, $X524)=0, 'Job Database'!$Y$8, IFERROR(INDEX('Application Process'!$AJ$11:$AJ$3035, MATCH($X524, 'Application Process'!$I$11:$I$3035, 0)), "")))</f>
        <v/>
      </c>
      <c r="C524" s="40"/>
      <c r="D524" s="207"/>
      <c r="E524" s="194"/>
      <c r="F524" s="194"/>
      <c r="G524" s="208"/>
      <c r="H524" s="194"/>
      <c r="I524" s="208"/>
      <c r="J524" s="194"/>
      <c r="K524" s="209"/>
      <c r="L524" s="194"/>
      <c r="M524" s="196"/>
      <c r="N524" s="194"/>
      <c r="O524" s="194"/>
      <c r="P524" s="208"/>
      <c r="Q524" s="194"/>
      <c r="R524" s="210"/>
      <c r="S524" s="211"/>
      <c r="T524" s="193"/>
      <c r="U524" s="40"/>
      <c r="W524" s="41" t="str">
        <f t="shared" ref="W524:W587" si="33">IF($D524="", "", IF(COUNTIF($D$11:$D$3035, $D524)&gt;1, "X", ""))</f>
        <v/>
      </c>
      <c r="X524" s="58" t="str">
        <f t="shared" ref="X524:X587" si="34">IF($D524="", "", CONCATENATE(D524, IF(E524="", "", " - "), IF(E524="", "", E524), IF(F524="", "", " - "), IF(F524="", "", F524)))</f>
        <v/>
      </c>
      <c r="Y524" s="58" t="str">
        <f t="shared" si="32"/>
        <v/>
      </c>
      <c r="AC524" s="41" t="str">
        <f t="shared" ref="AC524:AC587" si="35">IF($H524="", "", IF(COUNTIF($AA$11:$AA$131, $H524)=0, "X", ""))</f>
        <v/>
      </c>
      <c r="AE524" s="41" t="str">
        <f>IF($H524="", "", IF(COUNTIF($AA$11:$AA$131, $H524)&gt;0, 'Application Process'!$AC$4, ""))</f>
        <v/>
      </c>
    </row>
    <row r="525" spans="1:31" x14ac:dyDescent="0.25">
      <c r="A525" s="40"/>
      <c r="B525" s="88" t="str">
        <f>IF($X525="", "", IF(COUNTIF('Application Process'!$I$11:$I$3035, $X525)=0, 'Job Database'!$Y$8, IFERROR(INDEX('Application Process'!$AJ$11:$AJ$3035, MATCH($X525, 'Application Process'!$I$11:$I$3035, 0)), "")))</f>
        <v/>
      </c>
      <c r="C525" s="40"/>
      <c r="D525" s="207"/>
      <c r="E525" s="194"/>
      <c r="F525" s="194"/>
      <c r="G525" s="208"/>
      <c r="H525" s="194"/>
      <c r="I525" s="208"/>
      <c r="J525" s="194"/>
      <c r="K525" s="209"/>
      <c r="L525" s="194"/>
      <c r="M525" s="196"/>
      <c r="N525" s="194"/>
      <c r="O525" s="194"/>
      <c r="P525" s="208"/>
      <c r="Q525" s="194"/>
      <c r="R525" s="210"/>
      <c r="S525" s="211"/>
      <c r="T525" s="193"/>
      <c r="U525" s="40"/>
      <c r="W525" s="41" t="str">
        <f t="shared" si="33"/>
        <v/>
      </c>
      <c r="X525" s="58" t="str">
        <f t="shared" si="34"/>
        <v/>
      </c>
      <c r="Y525" s="58" t="str">
        <f t="shared" si="32"/>
        <v/>
      </c>
      <c r="AC525" s="41" t="str">
        <f t="shared" si="35"/>
        <v/>
      </c>
      <c r="AE525" s="41" t="str">
        <f>IF($H525="", "", IF(COUNTIF($AA$11:$AA$131, $H525)&gt;0, 'Application Process'!$AC$4, ""))</f>
        <v/>
      </c>
    </row>
    <row r="526" spans="1:31" x14ac:dyDescent="0.25">
      <c r="A526" s="40"/>
      <c r="B526" s="88" t="str">
        <f>IF($X526="", "", IF(COUNTIF('Application Process'!$I$11:$I$3035, $X526)=0, 'Job Database'!$Y$8, IFERROR(INDEX('Application Process'!$AJ$11:$AJ$3035, MATCH($X526, 'Application Process'!$I$11:$I$3035, 0)), "")))</f>
        <v/>
      </c>
      <c r="C526" s="40"/>
      <c r="D526" s="207"/>
      <c r="E526" s="194"/>
      <c r="F526" s="194"/>
      <c r="G526" s="208"/>
      <c r="H526" s="194"/>
      <c r="I526" s="208"/>
      <c r="J526" s="194"/>
      <c r="K526" s="209"/>
      <c r="L526" s="194"/>
      <c r="M526" s="196"/>
      <c r="N526" s="194"/>
      <c r="O526" s="194"/>
      <c r="P526" s="208"/>
      <c r="Q526" s="194"/>
      <c r="R526" s="210"/>
      <c r="S526" s="211"/>
      <c r="T526" s="193"/>
      <c r="U526" s="40"/>
      <c r="W526" s="41" t="str">
        <f t="shared" si="33"/>
        <v/>
      </c>
      <c r="X526" s="58" t="str">
        <f t="shared" si="34"/>
        <v/>
      </c>
      <c r="Y526" s="58" t="str">
        <f t="shared" si="32"/>
        <v/>
      </c>
      <c r="AC526" s="41" t="str">
        <f t="shared" si="35"/>
        <v/>
      </c>
      <c r="AE526" s="41" t="str">
        <f>IF($H526="", "", IF(COUNTIF($AA$11:$AA$131, $H526)&gt;0, 'Application Process'!$AC$4, ""))</f>
        <v/>
      </c>
    </row>
    <row r="527" spans="1:31" x14ac:dyDescent="0.25">
      <c r="A527" s="40"/>
      <c r="B527" s="88" t="str">
        <f>IF($X527="", "", IF(COUNTIF('Application Process'!$I$11:$I$3035, $X527)=0, 'Job Database'!$Y$8, IFERROR(INDEX('Application Process'!$AJ$11:$AJ$3035, MATCH($X527, 'Application Process'!$I$11:$I$3035, 0)), "")))</f>
        <v/>
      </c>
      <c r="C527" s="40"/>
      <c r="D527" s="207"/>
      <c r="E527" s="194"/>
      <c r="F527" s="194"/>
      <c r="G527" s="208"/>
      <c r="H527" s="194"/>
      <c r="I527" s="208"/>
      <c r="J527" s="194"/>
      <c r="K527" s="209"/>
      <c r="L527" s="194"/>
      <c r="M527" s="196"/>
      <c r="N527" s="194"/>
      <c r="O527" s="194"/>
      <c r="P527" s="208"/>
      <c r="Q527" s="194"/>
      <c r="R527" s="210"/>
      <c r="S527" s="211"/>
      <c r="T527" s="193"/>
      <c r="U527" s="40"/>
      <c r="W527" s="41" t="str">
        <f t="shared" si="33"/>
        <v/>
      </c>
      <c r="X527" s="58" t="str">
        <f t="shared" si="34"/>
        <v/>
      </c>
      <c r="Y527" s="58" t="str">
        <f t="shared" si="32"/>
        <v/>
      </c>
      <c r="AC527" s="41" t="str">
        <f t="shared" si="35"/>
        <v/>
      </c>
      <c r="AE527" s="41" t="str">
        <f>IF($H527="", "", IF(COUNTIF($AA$11:$AA$131, $H527)&gt;0, 'Application Process'!$AC$4, ""))</f>
        <v/>
      </c>
    </row>
    <row r="528" spans="1:31" x14ac:dyDescent="0.25">
      <c r="A528" s="40"/>
      <c r="B528" s="88" t="str">
        <f>IF($X528="", "", IF(COUNTIF('Application Process'!$I$11:$I$3035, $X528)=0, 'Job Database'!$Y$8, IFERROR(INDEX('Application Process'!$AJ$11:$AJ$3035, MATCH($X528, 'Application Process'!$I$11:$I$3035, 0)), "")))</f>
        <v/>
      </c>
      <c r="C528" s="40"/>
      <c r="D528" s="207"/>
      <c r="E528" s="194"/>
      <c r="F528" s="194"/>
      <c r="G528" s="208"/>
      <c r="H528" s="194"/>
      <c r="I528" s="208"/>
      <c r="J528" s="194"/>
      <c r="K528" s="209"/>
      <c r="L528" s="194"/>
      <c r="M528" s="196"/>
      <c r="N528" s="194"/>
      <c r="O528" s="194"/>
      <c r="P528" s="208"/>
      <c r="Q528" s="194"/>
      <c r="R528" s="210"/>
      <c r="S528" s="211"/>
      <c r="T528" s="193"/>
      <c r="U528" s="40"/>
      <c r="W528" s="41" t="str">
        <f t="shared" si="33"/>
        <v/>
      </c>
      <c r="X528" s="58" t="str">
        <f t="shared" si="34"/>
        <v/>
      </c>
      <c r="Y528" s="58" t="str">
        <f t="shared" si="32"/>
        <v/>
      </c>
      <c r="AC528" s="41" t="str">
        <f t="shared" si="35"/>
        <v/>
      </c>
      <c r="AE528" s="41" t="str">
        <f>IF($H528="", "", IF(COUNTIF($AA$11:$AA$131, $H528)&gt;0, 'Application Process'!$AC$4, ""))</f>
        <v/>
      </c>
    </row>
    <row r="529" spans="1:31" x14ac:dyDescent="0.25">
      <c r="A529" s="40"/>
      <c r="B529" s="88" t="str">
        <f>IF($X529="", "", IF(COUNTIF('Application Process'!$I$11:$I$3035, $X529)=0, 'Job Database'!$Y$8, IFERROR(INDEX('Application Process'!$AJ$11:$AJ$3035, MATCH($X529, 'Application Process'!$I$11:$I$3035, 0)), "")))</f>
        <v/>
      </c>
      <c r="C529" s="40"/>
      <c r="D529" s="207"/>
      <c r="E529" s="194"/>
      <c r="F529" s="194"/>
      <c r="G529" s="208"/>
      <c r="H529" s="194"/>
      <c r="I529" s="208"/>
      <c r="J529" s="194"/>
      <c r="K529" s="209"/>
      <c r="L529" s="194"/>
      <c r="M529" s="196"/>
      <c r="N529" s="194"/>
      <c r="O529" s="194"/>
      <c r="P529" s="208"/>
      <c r="Q529" s="194"/>
      <c r="R529" s="210"/>
      <c r="S529" s="211"/>
      <c r="T529" s="193"/>
      <c r="U529" s="40"/>
      <c r="W529" s="41" t="str">
        <f t="shared" si="33"/>
        <v/>
      </c>
      <c r="X529" s="58" t="str">
        <f t="shared" si="34"/>
        <v/>
      </c>
      <c r="Y529" s="58" t="str">
        <f t="shared" si="32"/>
        <v/>
      </c>
      <c r="AC529" s="41" t="str">
        <f t="shared" si="35"/>
        <v/>
      </c>
      <c r="AE529" s="41" t="str">
        <f>IF($H529="", "", IF(COUNTIF($AA$11:$AA$131, $H529)&gt;0, 'Application Process'!$AC$4, ""))</f>
        <v/>
      </c>
    </row>
    <row r="530" spans="1:31" x14ac:dyDescent="0.25">
      <c r="A530" s="40"/>
      <c r="B530" s="88" t="str">
        <f>IF($X530="", "", IF(COUNTIF('Application Process'!$I$11:$I$3035, $X530)=0, 'Job Database'!$Y$8, IFERROR(INDEX('Application Process'!$AJ$11:$AJ$3035, MATCH($X530, 'Application Process'!$I$11:$I$3035, 0)), "")))</f>
        <v/>
      </c>
      <c r="C530" s="40"/>
      <c r="D530" s="207"/>
      <c r="E530" s="194"/>
      <c r="F530" s="194"/>
      <c r="G530" s="208"/>
      <c r="H530" s="194"/>
      <c r="I530" s="208"/>
      <c r="J530" s="194"/>
      <c r="K530" s="209"/>
      <c r="L530" s="194"/>
      <c r="M530" s="196"/>
      <c r="N530" s="194"/>
      <c r="O530" s="194"/>
      <c r="P530" s="208"/>
      <c r="Q530" s="194"/>
      <c r="R530" s="210"/>
      <c r="S530" s="211"/>
      <c r="T530" s="193"/>
      <c r="U530" s="40"/>
      <c r="W530" s="41" t="str">
        <f t="shared" si="33"/>
        <v/>
      </c>
      <c r="X530" s="58" t="str">
        <f t="shared" si="34"/>
        <v/>
      </c>
      <c r="Y530" s="58" t="str">
        <f t="shared" si="32"/>
        <v/>
      </c>
      <c r="AC530" s="41" t="str">
        <f t="shared" si="35"/>
        <v/>
      </c>
      <c r="AE530" s="41" t="str">
        <f>IF($H530="", "", IF(COUNTIF($AA$11:$AA$131, $H530)&gt;0, 'Application Process'!$AC$4, ""))</f>
        <v/>
      </c>
    </row>
    <row r="531" spans="1:31" x14ac:dyDescent="0.25">
      <c r="A531" s="40"/>
      <c r="B531" s="88" t="str">
        <f>IF($X531="", "", IF(COUNTIF('Application Process'!$I$11:$I$3035, $X531)=0, 'Job Database'!$Y$8, IFERROR(INDEX('Application Process'!$AJ$11:$AJ$3035, MATCH($X531, 'Application Process'!$I$11:$I$3035, 0)), "")))</f>
        <v/>
      </c>
      <c r="C531" s="40"/>
      <c r="D531" s="207"/>
      <c r="E531" s="194"/>
      <c r="F531" s="194"/>
      <c r="G531" s="208"/>
      <c r="H531" s="194"/>
      <c r="I531" s="208"/>
      <c r="J531" s="194"/>
      <c r="K531" s="209"/>
      <c r="L531" s="194"/>
      <c r="M531" s="196"/>
      <c r="N531" s="194"/>
      <c r="O531" s="194"/>
      <c r="P531" s="208"/>
      <c r="Q531" s="194"/>
      <c r="R531" s="210"/>
      <c r="S531" s="211"/>
      <c r="T531" s="193"/>
      <c r="U531" s="40"/>
      <c r="W531" s="41" t="str">
        <f t="shared" si="33"/>
        <v/>
      </c>
      <c r="X531" s="58" t="str">
        <f t="shared" si="34"/>
        <v/>
      </c>
      <c r="Y531" s="58" t="str">
        <f t="shared" si="32"/>
        <v/>
      </c>
      <c r="AC531" s="41" t="str">
        <f t="shared" si="35"/>
        <v/>
      </c>
      <c r="AE531" s="41" t="str">
        <f>IF($H531="", "", IF(COUNTIF($AA$11:$AA$131, $H531)&gt;0, 'Application Process'!$AC$4, ""))</f>
        <v/>
      </c>
    </row>
    <row r="532" spans="1:31" x14ac:dyDescent="0.25">
      <c r="A532" s="40"/>
      <c r="B532" s="88" t="str">
        <f>IF($X532="", "", IF(COUNTIF('Application Process'!$I$11:$I$3035, $X532)=0, 'Job Database'!$Y$8, IFERROR(INDEX('Application Process'!$AJ$11:$AJ$3035, MATCH($X532, 'Application Process'!$I$11:$I$3035, 0)), "")))</f>
        <v/>
      </c>
      <c r="C532" s="40"/>
      <c r="D532" s="207"/>
      <c r="E532" s="194"/>
      <c r="F532" s="194"/>
      <c r="G532" s="208"/>
      <c r="H532" s="194"/>
      <c r="I532" s="208"/>
      <c r="J532" s="194"/>
      <c r="K532" s="209"/>
      <c r="L532" s="194"/>
      <c r="M532" s="196"/>
      <c r="N532" s="194"/>
      <c r="O532" s="194"/>
      <c r="P532" s="208"/>
      <c r="Q532" s="194"/>
      <c r="R532" s="210"/>
      <c r="S532" s="211"/>
      <c r="T532" s="193"/>
      <c r="U532" s="40"/>
      <c r="W532" s="41" t="str">
        <f t="shared" si="33"/>
        <v/>
      </c>
      <c r="X532" s="58" t="str">
        <f t="shared" si="34"/>
        <v/>
      </c>
      <c r="Y532" s="58" t="str">
        <f t="shared" si="32"/>
        <v/>
      </c>
      <c r="AC532" s="41" t="str">
        <f t="shared" si="35"/>
        <v/>
      </c>
      <c r="AE532" s="41" t="str">
        <f>IF($H532="", "", IF(COUNTIF($AA$11:$AA$131, $H532)&gt;0, 'Application Process'!$AC$4, ""))</f>
        <v/>
      </c>
    </row>
    <row r="533" spans="1:31" x14ac:dyDescent="0.25">
      <c r="A533" s="40"/>
      <c r="B533" s="88" t="str">
        <f>IF($X533="", "", IF(COUNTIF('Application Process'!$I$11:$I$3035, $X533)=0, 'Job Database'!$Y$8, IFERROR(INDEX('Application Process'!$AJ$11:$AJ$3035, MATCH($X533, 'Application Process'!$I$11:$I$3035, 0)), "")))</f>
        <v/>
      </c>
      <c r="C533" s="40"/>
      <c r="D533" s="207"/>
      <c r="E533" s="194"/>
      <c r="F533" s="194"/>
      <c r="G533" s="208"/>
      <c r="H533" s="194"/>
      <c r="I533" s="208"/>
      <c r="J533" s="194"/>
      <c r="K533" s="209"/>
      <c r="L533" s="194"/>
      <c r="M533" s="196"/>
      <c r="N533" s="194"/>
      <c r="O533" s="194"/>
      <c r="P533" s="208"/>
      <c r="Q533" s="194"/>
      <c r="R533" s="210"/>
      <c r="S533" s="211"/>
      <c r="T533" s="193"/>
      <c r="U533" s="40"/>
      <c r="W533" s="41" t="str">
        <f t="shared" si="33"/>
        <v/>
      </c>
      <c r="X533" s="58" t="str">
        <f t="shared" si="34"/>
        <v/>
      </c>
      <c r="Y533" s="58" t="str">
        <f t="shared" si="32"/>
        <v/>
      </c>
      <c r="AC533" s="41" t="str">
        <f t="shared" si="35"/>
        <v/>
      </c>
      <c r="AE533" s="41" t="str">
        <f>IF($H533="", "", IF(COUNTIF($AA$11:$AA$131, $H533)&gt;0, 'Application Process'!$AC$4, ""))</f>
        <v/>
      </c>
    </row>
    <row r="534" spans="1:31" x14ac:dyDescent="0.25">
      <c r="A534" s="40"/>
      <c r="B534" s="88" t="str">
        <f>IF($X534="", "", IF(COUNTIF('Application Process'!$I$11:$I$3035, $X534)=0, 'Job Database'!$Y$8, IFERROR(INDEX('Application Process'!$AJ$11:$AJ$3035, MATCH($X534, 'Application Process'!$I$11:$I$3035, 0)), "")))</f>
        <v/>
      </c>
      <c r="C534" s="40"/>
      <c r="D534" s="207"/>
      <c r="E534" s="194"/>
      <c r="F534" s="194"/>
      <c r="G534" s="208"/>
      <c r="H534" s="194"/>
      <c r="I534" s="208"/>
      <c r="J534" s="194"/>
      <c r="K534" s="209"/>
      <c r="L534" s="194"/>
      <c r="M534" s="196"/>
      <c r="N534" s="194"/>
      <c r="O534" s="194"/>
      <c r="P534" s="208"/>
      <c r="Q534" s="194"/>
      <c r="R534" s="210"/>
      <c r="S534" s="211"/>
      <c r="T534" s="193"/>
      <c r="U534" s="40"/>
      <c r="W534" s="41" t="str">
        <f t="shared" si="33"/>
        <v/>
      </c>
      <c r="X534" s="58" t="str">
        <f t="shared" si="34"/>
        <v/>
      </c>
      <c r="Y534" s="58" t="str">
        <f t="shared" si="32"/>
        <v/>
      </c>
      <c r="AC534" s="41" t="str">
        <f t="shared" si="35"/>
        <v/>
      </c>
      <c r="AE534" s="41" t="str">
        <f>IF($H534="", "", IF(COUNTIF($AA$11:$AA$131, $H534)&gt;0, 'Application Process'!$AC$4, ""))</f>
        <v/>
      </c>
    </row>
    <row r="535" spans="1:31" x14ac:dyDescent="0.25">
      <c r="A535" s="40"/>
      <c r="B535" s="88" t="str">
        <f>IF($X535="", "", IF(COUNTIF('Application Process'!$I$11:$I$3035, $X535)=0, 'Job Database'!$Y$8, IFERROR(INDEX('Application Process'!$AJ$11:$AJ$3035, MATCH($X535, 'Application Process'!$I$11:$I$3035, 0)), "")))</f>
        <v/>
      </c>
      <c r="C535" s="40"/>
      <c r="D535" s="207"/>
      <c r="E535" s="194"/>
      <c r="F535" s="194"/>
      <c r="G535" s="208"/>
      <c r="H535" s="194"/>
      <c r="I535" s="208"/>
      <c r="J535" s="194"/>
      <c r="K535" s="209"/>
      <c r="L535" s="194"/>
      <c r="M535" s="196"/>
      <c r="N535" s="194"/>
      <c r="O535" s="194"/>
      <c r="P535" s="208"/>
      <c r="Q535" s="194"/>
      <c r="R535" s="210"/>
      <c r="S535" s="211"/>
      <c r="T535" s="193"/>
      <c r="U535" s="40"/>
      <c r="W535" s="41" t="str">
        <f t="shared" si="33"/>
        <v/>
      </c>
      <c r="X535" s="58" t="str">
        <f t="shared" si="34"/>
        <v/>
      </c>
      <c r="Y535" s="58" t="str">
        <f t="shared" si="32"/>
        <v/>
      </c>
      <c r="AC535" s="41" t="str">
        <f t="shared" si="35"/>
        <v/>
      </c>
      <c r="AE535" s="41" t="str">
        <f>IF($H535="", "", IF(COUNTIF($AA$11:$AA$131, $H535)&gt;0, 'Application Process'!$AC$4, ""))</f>
        <v/>
      </c>
    </row>
    <row r="536" spans="1:31" x14ac:dyDescent="0.25">
      <c r="A536" s="40"/>
      <c r="B536" s="88" t="str">
        <f>IF($X536="", "", IF(COUNTIF('Application Process'!$I$11:$I$3035, $X536)=0, 'Job Database'!$Y$8, IFERROR(INDEX('Application Process'!$AJ$11:$AJ$3035, MATCH($X536, 'Application Process'!$I$11:$I$3035, 0)), "")))</f>
        <v/>
      </c>
      <c r="C536" s="40"/>
      <c r="D536" s="207"/>
      <c r="E536" s="194"/>
      <c r="F536" s="194"/>
      <c r="G536" s="208"/>
      <c r="H536" s="194"/>
      <c r="I536" s="208"/>
      <c r="J536" s="194"/>
      <c r="K536" s="209"/>
      <c r="L536" s="194"/>
      <c r="M536" s="196"/>
      <c r="N536" s="194"/>
      <c r="O536" s="194"/>
      <c r="P536" s="208"/>
      <c r="Q536" s="194"/>
      <c r="R536" s="210"/>
      <c r="S536" s="211"/>
      <c r="T536" s="193"/>
      <c r="U536" s="40"/>
      <c r="W536" s="41" t="str">
        <f t="shared" si="33"/>
        <v/>
      </c>
      <c r="X536" s="58" t="str">
        <f t="shared" si="34"/>
        <v/>
      </c>
      <c r="Y536" s="58" t="str">
        <f t="shared" si="32"/>
        <v/>
      </c>
      <c r="AC536" s="41" t="str">
        <f t="shared" si="35"/>
        <v/>
      </c>
      <c r="AE536" s="41" t="str">
        <f>IF($H536="", "", IF(COUNTIF($AA$11:$AA$131, $H536)&gt;0, 'Application Process'!$AC$4, ""))</f>
        <v/>
      </c>
    </row>
    <row r="537" spans="1:31" x14ac:dyDescent="0.25">
      <c r="A537" s="40"/>
      <c r="B537" s="88" t="str">
        <f>IF($X537="", "", IF(COUNTIF('Application Process'!$I$11:$I$3035, $X537)=0, 'Job Database'!$Y$8, IFERROR(INDEX('Application Process'!$AJ$11:$AJ$3035, MATCH($X537, 'Application Process'!$I$11:$I$3035, 0)), "")))</f>
        <v/>
      </c>
      <c r="C537" s="40"/>
      <c r="D537" s="207"/>
      <c r="E537" s="194"/>
      <c r="F537" s="194"/>
      <c r="G537" s="208"/>
      <c r="H537" s="194"/>
      <c r="I537" s="208"/>
      <c r="J537" s="194"/>
      <c r="K537" s="209"/>
      <c r="L537" s="194"/>
      <c r="M537" s="196"/>
      <c r="N537" s="194"/>
      <c r="O537" s="194"/>
      <c r="P537" s="208"/>
      <c r="Q537" s="194"/>
      <c r="R537" s="210"/>
      <c r="S537" s="211"/>
      <c r="T537" s="193"/>
      <c r="U537" s="40"/>
      <c r="W537" s="41" t="str">
        <f t="shared" si="33"/>
        <v/>
      </c>
      <c r="X537" s="58" t="str">
        <f t="shared" si="34"/>
        <v/>
      </c>
      <c r="Y537" s="58" t="str">
        <f t="shared" si="32"/>
        <v/>
      </c>
      <c r="AC537" s="41" t="str">
        <f t="shared" si="35"/>
        <v/>
      </c>
      <c r="AE537" s="41" t="str">
        <f>IF($H537="", "", IF(COUNTIF($AA$11:$AA$131, $H537)&gt;0, 'Application Process'!$AC$4, ""))</f>
        <v/>
      </c>
    </row>
    <row r="538" spans="1:31" x14ac:dyDescent="0.25">
      <c r="A538" s="40"/>
      <c r="B538" s="88" t="str">
        <f>IF($X538="", "", IF(COUNTIF('Application Process'!$I$11:$I$3035, $X538)=0, 'Job Database'!$Y$8, IFERROR(INDEX('Application Process'!$AJ$11:$AJ$3035, MATCH($X538, 'Application Process'!$I$11:$I$3035, 0)), "")))</f>
        <v/>
      </c>
      <c r="C538" s="40"/>
      <c r="D538" s="207"/>
      <c r="E538" s="194"/>
      <c r="F538" s="194"/>
      <c r="G538" s="208"/>
      <c r="H538" s="194"/>
      <c r="I538" s="208"/>
      <c r="J538" s="194"/>
      <c r="K538" s="209"/>
      <c r="L538" s="194"/>
      <c r="M538" s="196"/>
      <c r="N538" s="194"/>
      <c r="O538" s="194"/>
      <c r="P538" s="208"/>
      <c r="Q538" s="194"/>
      <c r="R538" s="210"/>
      <c r="S538" s="211"/>
      <c r="T538" s="193"/>
      <c r="U538" s="40"/>
      <c r="W538" s="41" t="str">
        <f t="shared" si="33"/>
        <v/>
      </c>
      <c r="X538" s="58" t="str">
        <f t="shared" si="34"/>
        <v/>
      </c>
      <c r="Y538" s="58" t="str">
        <f t="shared" si="32"/>
        <v/>
      </c>
      <c r="AC538" s="41" t="str">
        <f t="shared" si="35"/>
        <v/>
      </c>
      <c r="AE538" s="41" t="str">
        <f>IF($H538="", "", IF(COUNTIF($AA$11:$AA$131, $H538)&gt;0, 'Application Process'!$AC$4, ""))</f>
        <v/>
      </c>
    </row>
    <row r="539" spans="1:31" x14ac:dyDescent="0.25">
      <c r="A539" s="40"/>
      <c r="B539" s="88" t="str">
        <f>IF($X539="", "", IF(COUNTIF('Application Process'!$I$11:$I$3035, $X539)=0, 'Job Database'!$Y$8, IFERROR(INDEX('Application Process'!$AJ$11:$AJ$3035, MATCH($X539, 'Application Process'!$I$11:$I$3035, 0)), "")))</f>
        <v/>
      </c>
      <c r="C539" s="40"/>
      <c r="D539" s="207"/>
      <c r="E539" s="194"/>
      <c r="F539" s="194"/>
      <c r="G539" s="208"/>
      <c r="H539" s="194"/>
      <c r="I539" s="208"/>
      <c r="J539" s="194"/>
      <c r="K539" s="209"/>
      <c r="L539" s="194"/>
      <c r="M539" s="196"/>
      <c r="N539" s="194"/>
      <c r="O539" s="194"/>
      <c r="P539" s="208"/>
      <c r="Q539" s="194"/>
      <c r="R539" s="210"/>
      <c r="S539" s="211"/>
      <c r="T539" s="193"/>
      <c r="U539" s="40"/>
      <c r="W539" s="41" t="str">
        <f t="shared" si="33"/>
        <v/>
      </c>
      <c r="X539" s="58" t="str">
        <f t="shared" si="34"/>
        <v/>
      </c>
      <c r="Y539" s="58" t="str">
        <f t="shared" si="32"/>
        <v/>
      </c>
      <c r="AC539" s="41" t="str">
        <f t="shared" si="35"/>
        <v/>
      </c>
      <c r="AE539" s="41" t="str">
        <f>IF($H539="", "", IF(COUNTIF($AA$11:$AA$131, $H539)&gt;0, 'Application Process'!$AC$4, ""))</f>
        <v/>
      </c>
    </row>
    <row r="540" spans="1:31" x14ac:dyDescent="0.25">
      <c r="A540" s="40"/>
      <c r="B540" s="88" t="str">
        <f>IF($X540="", "", IF(COUNTIF('Application Process'!$I$11:$I$3035, $X540)=0, 'Job Database'!$Y$8, IFERROR(INDEX('Application Process'!$AJ$11:$AJ$3035, MATCH($X540, 'Application Process'!$I$11:$I$3035, 0)), "")))</f>
        <v/>
      </c>
      <c r="C540" s="40"/>
      <c r="D540" s="207"/>
      <c r="E540" s="194"/>
      <c r="F540" s="194"/>
      <c r="G540" s="208"/>
      <c r="H540" s="194"/>
      <c r="I540" s="208"/>
      <c r="J540" s="194"/>
      <c r="K540" s="209"/>
      <c r="L540" s="194"/>
      <c r="M540" s="196"/>
      <c r="N540" s="194"/>
      <c r="O540" s="194"/>
      <c r="P540" s="208"/>
      <c r="Q540" s="194"/>
      <c r="R540" s="210"/>
      <c r="S540" s="211"/>
      <c r="T540" s="193"/>
      <c r="U540" s="40"/>
      <c r="W540" s="41" t="str">
        <f t="shared" si="33"/>
        <v/>
      </c>
      <c r="X540" s="58" t="str">
        <f t="shared" si="34"/>
        <v/>
      </c>
      <c r="Y540" s="58" t="str">
        <f t="shared" si="32"/>
        <v/>
      </c>
      <c r="AC540" s="41" t="str">
        <f t="shared" si="35"/>
        <v/>
      </c>
      <c r="AE540" s="41" t="str">
        <f>IF($H540="", "", IF(COUNTIF($AA$11:$AA$131, $H540)&gt;0, 'Application Process'!$AC$4, ""))</f>
        <v/>
      </c>
    </row>
    <row r="541" spans="1:31" x14ac:dyDescent="0.25">
      <c r="A541" s="40"/>
      <c r="B541" s="88" t="str">
        <f>IF($X541="", "", IF(COUNTIF('Application Process'!$I$11:$I$3035, $X541)=0, 'Job Database'!$Y$8, IFERROR(INDEX('Application Process'!$AJ$11:$AJ$3035, MATCH($X541, 'Application Process'!$I$11:$I$3035, 0)), "")))</f>
        <v/>
      </c>
      <c r="C541" s="40"/>
      <c r="D541" s="207"/>
      <c r="E541" s="194"/>
      <c r="F541" s="194"/>
      <c r="G541" s="208"/>
      <c r="H541" s="194"/>
      <c r="I541" s="208"/>
      <c r="J541" s="194"/>
      <c r="K541" s="209"/>
      <c r="L541" s="194"/>
      <c r="M541" s="196"/>
      <c r="N541" s="194"/>
      <c r="O541" s="194"/>
      <c r="P541" s="208"/>
      <c r="Q541" s="194"/>
      <c r="R541" s="210"/>
      <c r="S541" s="211"/>
      <c r="T541" s="193"/>
      <c r="U541" s="40"/>
      <c r="W541" s="41" t="str">
        <f t="shared" si="33"/>
        <v/>
      </c>
      <c r="X541" s="58" t="str">
        <f t="shared" si="34"/>
        <v/>
      </c>
      <c r="Y541" s="58" t="str">
        <f t="shared" si="32"/>
        <v/>
      </c>
      <c r="AC541" s="41" t="str">
        <f t="shared" si="35"/>
        <v/>
      </c>
      <c r="AE541" s="41" t="str">
        <f>IF($H541="", "", IF(COUNTIF($AA$11:$AA$131, $H541)&gt;0, 'Application Process'!$AC$4, ""))</f>
        <v/>
      </c>
    </row>
    <row r="542" spans="1:31" x14ac:dyDescent="0.25">
      <c r="A542" s="40"/>
      <c r="B542" s="88" t="str">
        <f>IF($X542="", "", IF(COUNTIF('Application Process'!$I$11:$I$3035, $X542)=0, 'Job Database'!$Y$8, IFERROR(INDEX('Application Process'!$AJ$11:$AJ$3035, MATCH($X542, 'Application Process'!$I$11:$I$3035, 0)), "")))</f>
        <v/>
      </c>
      <c r="C542" s="40"/>
      <c r="D542" s="207"/>
      <c r="E542" s="194"/>
      <c r="F542" s="194"/>
      <c r="G542" s="208"/>
      <c r="H542" s="194"/>
      <c r="I542" s="208"/>
      <c r="J542" s="194"/>
      <c r="K542" s="209"/>
      <c r="L542" s="194"/>
      <c r="M542" s="196"/>
      <c r="N542" s="194"/>
      <c r="O542" s="194"/>
      <c r="P542" s="208"/>
      <c r="Q542" s="194"/>
      <c r="R542" s="210"/>
      <c r="S542" s="211"/>
      <c r="T542" s="193"/>
      <c r="U542" s="40"/>
      <c r="W542" s="41" t="str">
        <f t="shared" si="33"/>
        <v/>
      </c>
      <c r="X542" s="58" t="str">
        <f t="shared" si="34"/>
        <v/>
      </c>
      <c r="Y542" s="58" t="str">
        <f t="shared" si="32"/>
        <v/>
      </c>
      <c r="AC542" s="41" t="str">
        <f t="shared" si="35"/>
        <v/>
      </c>
      <c r="AE542" s="41" t="str">
        <f>IF($H542="", "", IF(COUNTIF($AA$11:$AA$131, $H542)&gt;0, 'Application Process'!$AC$4, ""))</f>
        <v/>
      </c>
    </row>
    <row r="543" spans="1:31" x14ac:dyDescent="0.25">
      <c r="A543" s="40"/>
      <c r="B543" s="88" t="str">
        <f>IF($X543="", "", IF(COUNTIF('Application Process'!$I$11:$I$3035, $X543)=0, 'Job Database'!$Y$8, IFERROR(INDEX('Application Process'!$AJ$11:$AJ$3035, MATCH($X543, 'Application Process'!$I$11:$I$3035, 0)), "")))</f>
        <v/>
      </c>
      <c r="C543" s="40"/>
      <c r="D543" s="207"/>
      <c r="E543" s="194"/>
      <c r="F543" s="194"/>
      <c r="G543" s="208"/>
      <c r="H543" s="194"/>
      <c r="I543" s="208"/>
      <c r="J543" s="194"/>
      <c r="K543" s="209"/>
      <c r="L543" s="194"/>
      <c r="M543" s="196"/>
      <c r="N543" s="194"/>
      <c r="O543" s="194"/>
      <c r="P543" s="208"/>
      <c r="Q543" s="194"/>
      <c r="R543" s="210"/>
      <c r="S543" s="211"/>
      <c r="T543" s="193"/>
      <c r="U543" s="40"/>
      <c r="W543" s="41" t="str">
        <f t="shared" si="33"/>
        <v/>
      </c>
      <c r="X543" s="58" t="str">
        <f t="shared" si="34"/>
        <v/>
      </c>
      <c r="Y543" s="58" t="str">
        <f t="shared" si="32"/>
        <v/>
      </c>
      <c r="AC543" s="41" t="str">
        <f t="shared" si="35"/>
        <v/>
      </c>
      <c r="AE543" s="41" t="str">
        <f>IF($H543="", "", IF(COUNTIF($AA$11:$AA$131, $H543)&gt;0, 'Application Process'!$AC$4, ""))</f>
        <v/>
      </c>
    </row>
    <row r="544" spans="1:31" x14ac:dyDescent="0.25">
      <c r="A544" s="40"/>
      <c r="B544" s="88" t="str">
        <f>IF($X544="", "", IF(COUNTIF('Application Process'!$I$11:$I$3035, $X544)=0, 'Job Database'!$Y$8, IFERROR(INDEX('Application Process'!$AJ$11:$AJ$3035, MATCH($X544, 'Application Process'!$I$11:$I$3035, 0)), "")))</f>
        <v/>
      </c>
      <c r="C544" s="40"/>
      <c r="D544" s="207"/>
      <c r="E544" s="194"/>
      <c r="F544" s="194"/>
      <c r="G544" s="208"/>
      <c r="H544" s="194"/>
      <c r="I544" s="208"/>
      <c r="J544" s="194"/>
      <c r="K544" s="209"/>
      <c r="L544" s="194"/>
      <c r="M544" s="196"/>
      <c r="N544" s="194"/>
      <c r="O544" s="194"/>
      <c r="P544" s="208"/>
      <c r="Q544" s="194"/>
      <c r="R544" s="210"/>
      <c r="S544" s="211"/>
      <c r="T544" s="193"/>
      <c r="U544" s="40"/>
      <c r="W544" s="41" t="str">
        <f t="shared" si="33"/>
        <v/>
      </c>
      <c r="X544" s="58" t="str">
        <f t="shared" si="34"/>
        <v/>
      </c>
      <c r="Y544" s="58" t="str">
        <f t="shared" si="32"/>
        <v/>
      </c>
      <c r="AC544" s="41" t="str">
        <f t="shared" si="35"/>
        <v/>
      </c>
      <c r="AE544" s="41" t="str">
        <f>IF($H544="", "", IF(COUNTIF($AA$11:$AA$131, $H544)&gt;0, 'Application Process'!$AC$4, ""))</f>
        <v/>
      </c>
    </row>
    <row r="545" spans="1:31" x14ac:dyDescent="0.25">
      <c r="A545" s="40"/>
      <c r="B545" s="88" t="str">
        <f>IF($X545="", "", IF(COUNTIF('Application Process'!$I$11:$I$3035, $X545)=0, 'Job Database'!$Y$8, IFERROR(INDEX('Application Process'!$AJ$11:$AJ$3035, MATCH($X545, 'Application Process'!$I$11:$I$3035, 0)), "")))</f>
        <v/>
      </c>
      <c r="C545" s="40"/>
      <c r="D545" s="207"/>
      <c r="E545" s="194"/>
      <c r="F545" s="194"/>
      <c r="G545" s="208"/>
      <c r="H545" s="194"/>
      <c r="I545" s="208"/>
      <c r="J545" s="194"/>
      <c r="K545" s="209"/>
      <c r="L545" s="194"/>
      <c r="M545" s="196"/>
      <c r="N545" s="194"/>
      <c r="O545" s="194"/>
      <c r="P545" s="208"/>
      <c r="Q545" s="194"/>
      <c r="R545" s="210"/>
      <c r="S545" s="211"/>
      <c r="T545" s="193"/>
      <c r="U545" s="40"/>
      <c r="W545" s="41" t="str">
        <f t="shared" si="33"/>
        <v/>
      </c>
      <c r="X545" s="58" t="str">
        <f t="shared" si="34"/>
        <v/>
      </c>
      <c r="Y545" s="58" t="str">
        <f t="shared" si="32"/>
        <v/>
      </c>
      <c r="AC545" s="41" t="str">
        <f t="shared" si="35"/>
        <v/>
      </c>
      <c r="AE545" s="41" t="str">
        <f>IF($H545="", "", IF(COUNTIF($AA$11:$AA$131, $H545)&gt;0, 'Application Process'!$AC$4, ""))</f>
        <v/>
      </c>
    </row>
    <row r="546" spans="1:31" x14ac:dyDescent="0.25">
      <c r="A546" s="40"/>
      <c r="B546" s="88" t="str">
        <f>IF($X546="", "", IF(COUNTIF('Application Process'!$I$11:$I$3035, $X546)=0, 'Job Database'!$Y$8, IFERROR(INDEX('Application Process'!$AJ$11:$AJ$3035, MATCH($X546, 'Application Process'!$I$11:$I$3035, 0)), "")))</f>
        <v/>
      </c>
      <c r="C546" s="40"/>
      <c r="D546" s="207"/>
      <c r="E546" s="194"/>
      <c r="F546" s="194"/>
      <c r="G546" s="208"/>
      <c r="H546" s="194"/>
      <c r="I546" s="208"/>
      <c r="J546" s="194"/>
      <c r="K546" s="209"/>
      <c r="L546" s="194"/>
      <c r="M546" s="196"/>
      <c r="N546" s="194"/>
      <c r="O546" s="194"/>
      <c r="P546" s="208"/>
      <c r="Q546" s="194"/>
      <c r="R546" s="210"/>
      <c r="S546" s="211"/>
      <c r="T546" s="193"/>
      <c r="U546" s="40"/>
      <c r="W546" s="41" t="str">
        <f t="shared" si="33"/>
        <v/>
      </c>
      <c r="X546" s="58" t="str">
        <f t="shared" si="34"/>
        <v/>
      </c>
      <c r="Y546" s="58" t="str">
        <f t="shared" si="32"/>
        <v/>
      </c>
      <c r="AC546" s="41" t="str">
        <f t="shared" si="35"/>
        <v/>
      </c>
      <c r="AE546" s="41" t="str">
        <f>IF($H546="", "", IF(COUNTIF($AA$11:$AA$131, $H546)&gt;0, 'Application Process'!$AC$4, ""))</f>
        <v/>
      </c>
    </row>
    <row r="547" spans="1:31" x14ac:dyDescent="0.25">
      <c r="A547" s="40"/>
      <c r="B547" s="88" t="str">
        <f>IF($X547="", "", IF(COUNTIF('Application Process'!$I$11:$I$3035, $X547)=0, 'Job Database'!$Y$8, IFERROR(INDEX('Application Process'!$AJ$11:$AJ$3035, MATCH($X547, 'Application Process'!$I$11:$I$3035, 0)), "")))</f>
        <v/>
      </c>
      <c r="C547" s="40"/>
      <c r="D547" s="207"/>
      <c r="E547" s="194"/>
      <c r="F547" s="194"/>
      <c r="G547" s="208"/>
      <c r="H547" s="194"/>
      <c r="I547" s="208"/>
      <c r="J547" s="194"/>
      <c r="K547" s="209"/>
      <c r="L547" s="194"/>
      <c r="M547" s="196"/>
      <c r="N547" s="194"/>
      <c r="O547" s="194"/>
      <c r="P547" s="208"/>
      <c r="Q547" s="194"/>
      <c r="R547" s="210"/>
      <c r="S547" s="211"/>
      <c r="T547" s="193"/>
      <c r="U547" s="40"/>
      <c r="W547" s="41" t="str">
        <f t="shared" si="33"/>
        <v/>
      </c>
      <c r="X547" s="58" t="str">
        <f t="shared" si="34"/>
        <v/>
      </c>
      <c r="Y547" s="58" t="str">
        <f t="shared" si="32"/>
        <v/>
      </c>
      <c r="AC547" s="41" t="str">
        <f t="shared" si="35"/>
        <v/>
      </c>
      <c r="AE547" s="41" t="str">
        <f>IF($H547="", "", IF(COUNTIF($AA$11:$AA$131, $H547)&gt;0, 'Application Process'!$AC$4, ""))</f>
        <v/>
      </c>
    </row>
    <row r="548" spans="1:31" x14ac:dyDescent="0.25">
      <c r="A548" s="40"/>
      <c r="B548" s="88" t="str">
        <f>IF($X548="", "", IF(COUNTIF('Application Process'!$I$11:$I$3035, $X548)=0, 'Job Database'!$Y$8, IFERROR(INDEX('Application Process'!$AJ$11:$AJ$3035, MATCH($X548, 'Application Process'!$I$11:$I$3035, 0)), "")))</f>
        <v/>
      </c>
      <c r="C548" s="40"/>
      <c r="D548" s="207"/>
      <c r="E548" s="194"/>
      <c r="F548" s="194"/>
      <c r="G548" s="208"/>
      <c r="H548" s="194"/>
      <c r="I548" s="208"/>
      <c r="J548" s="194"/>
      <c r="K548" s="209"/>
      <c r="L548" s="194"/>
      <c r="M548" s="196"/>
      <c r="N548" s="194"/>
      <c r="O548" s="194"/>
      <c r="P548" s="208"/>
      <c r="Q548" s="194"/>
      <c r="R548" s="210"/>
      <c r="S548" s="211"/>
      <c r="T548" s="193"/>
      <c r="U548" s="40"/>
      <c r="W548" s="41" t="str">
        <f t="shared" si="33"/>
        <v/>
      </c>
      <c r="X548" s="58" t="str">
        <f t="shared" si="34"/>
        <v/>
      </c>
      <c r="Y548" s="58" t="str">
        <f t="shared" si="32"/>
        <v/>
      </c>
      <c r="AC548" s="41" t="str">
        <f t="shared" si="35"/>
        <v/>
      </c>
      <c r="AE548" s="41" t="str">
        <f>IF($H548="", "", IF(COUNTIF($AA$11:$AA$131, $H548)&gt;0, 'Application Process'!$AC$4, ""))</f>
        <v/>
      </c>
    </row>
    <row r="549" spans="1:31" x14ac:dyDescent="0.25">
      <c r="A549" s="40"/>
      <c r="B549" s="88" t="str">
        <f>IF($X549="", "", IF(COUNTIF('Application Process'!$I$11:$I$3035, $X549)=0, 'Job Database'!$Y$8, IFERROR(INDEX('Application Process'!$AJ$11:$AJ$3035, MATCH($X549, 'Application Process'!$I$11:$I$3035, 0)), "")))</f>
        <v/>
      </c>
      <c r="C549" s="40"/>
      <c r="D549" s="207"/>
      <c r="E549" s="194"/>
      <c r="F549" s="194"/>
      <c r="G549" s="208"/>
      <c r="H549" s="194"/>
      <c r="I549" s="208"/>
      <c r="J549" s="194"/>
      <c r="K549" s="209"/>
      <c r="L549" s="194"/>
      <c r="M549" s="196"/>
      <c r="N549" s="194"/>
      <c r="O549" s="194"/>
      <c r="P549" s="208"/>
      <c r="Q549" s="194"/>
      <c r="R549" s="210"/>
      <c r="S549" s="211"/>
      <c r="T549" s="193"/>
      <c r="U549" s="40"/>
      <c r="W549" s="41" t="str">
        <f t="shared" si="33"/>
        <v/>
      </c>
      <c r="X549" s="58" t="str">
        <f t="shared" si="34"/>
        <v/>
      </c>
      <c r="Y549" s="58" t="str">
        <f t="shared" si="32"/>
        <v/>
      </c>
      <c r="AC549" s="41" t="str">
        <f t="shared" si="35"/>
        <v/>
      </c>
      <c r="AE549" s="41" t="str">
        <f>IF($H549="", "", IF(COUNTIF($AA$11:$AA$131, $H549)&gt;0, 'Application Process'!$AC$4, ""))</f>
        <v/>
      </c>
    </row>
    <row r="550" spans="1:31" x14ac:dyDescent="0.25">
      <c r="A550" s="40"/>
      <c r="B550" s="88" t="str">
        <f>IF($X550="", "", IF(COUNTIF('Application Process'!$I$11:$I$3035, $X550)=0, 'Job Database'!$Y$8, IFERROR(INDEX('Application Process'!$AJ$11:$AJ$3035, MATCH($X550, 'Application Process'!$I$11:$I$3035, 0)), "")))</f>
        <v/>
      </c>
      <c r="C550" s="40"/>
      <c r="D550" s="207"/>
      <c r="E550" s="194"/>
      <c r="F550" s="194"/>
      <c r="G550" s="208"/>
      <c r="H550" s="194"/>
      <c r="I550" s="208"/>
      <c r="J550" s="194"/>
      <c r="K550" s="209"/>
      <c r="L550" s="194"/>
      <c r="M550" s="196"/>
      <c r="N550" s="194"/>
      <c r="O550" s="194"/>
      <c r="P550" s="208"/>
      <c r="Q550" s="194"/>
      <c r="R550" s="210"/>
      <c r="S550" s="211"/>
      <c r="T550" s="193"/>
      <c r="U550" s="40"/>
      <c r="W550" s="41" t="str">
        <f t="shared" si="33"/>
        <v/>
      </c>
      <c r="X550" s="58" t="str">
        <f t="shared" si="34"/>
        <v/>
      </c>
      <c r="Y550" s="58" t="str">
        <f t="shared" si="32"/>
        <v/>
      </c>
      <c r="AC550" s="41" t="str">
        <f t="shared" si="35"/>
        <v/>
      </c>
      <c r="AE550" s="41" t="str">
        <f>IF($H550="", "", IF(COUNTIF($AA$11:$AA$131, $H550)&gt;0, 'Application Process'!$AC$4, ""))</f>
        <v/>
      </c>
    </row>
    <row r="551" spans="1:31" x14ac:dyDescent="0.25">
      <c r="A551" s="40"/>
      <c r="B551" s="88" t="str">
        <f>IF($X551="", "", IF(COUNTIF('Application Process'!$I$11:$I$3035, $X551)=0, 'Job Database'!$Y$8, IFERROR(INDEX('Application Process'!$AJ$11:$AJ$3035, MATCH($X551, 'Application Process'!$I$11:$I$3035, 0)), "")))</f>
        <v/>
      </c>
      <c r="C551" s="40"/>
      <c r="D551" s="207"/>
      <c r="E551" s="194"/>
      <c r="F551" s="194"/>
      <c r="G551" s="208"/>
      <c r="H551" s="194"/>
      <c r="I551" s="208"/>
      <c r="J551" s="194"/>
      <c r="K551" s="209"/>
      <c r="L551" s="194"/>
      <c r="M551" s="196"/>
      <c r="N551" s="194"/>
      <c r="O551" s="194"/>
      <c r="P551" s="208"/>
      <c r="Q551" s="194"/>
      <c r="R551" s="210"/>
      <c r="S551" s="211"/>
      <c r="T551" s="193"/>
      <c r="U551" s="40"/>
      <c r="W551" s="41" t="str">
        <f t="shared" si="33"/>
        <v/>
      </c>
      <c r="X551" s="58" t="str">
        <f t="shared" si="34"/>
        <v/>
      </c>
      <c r="Y551" s="58" t="str">
        <f t="shared" si="32"/>
        <v/>
      </c>
      <c r="AC551" s="41" t="str">
        <f t="shared" si="35"/>
        <v/>
      </c>
      <c r="AE551" s="41" t="str">
        <f>IF($H551="", "", IF(COUNTIF($AA$11:$AA$131, $H551)&gt;0, 'Application Process'!$AC$4, ""))</f>
        <v/>
      </c>
    </row>
    <row r="552" spans="1:31" x14ac:dyDescent="0.25">
      <c r="A552" s="40"/>
      <c r="B552" s="88" t="str">
        <f>IF($X552="", "", IF(COUNTIF('Application Process'!$I$11:$I$3035, $X552)=0, 'Job Database'!$Y$8, IFERROR(INDEX('Application Process'!$AJ$11:$AJ$3035, MATCH($X552, 'Application Process'!$I$11:$I$3035, 0)), "")))</f>
        <v/>
      </c>
      <c r="C552" s="40"/>
      <c r="D552" s="207"/>
      <c r="E552" s="194"/>
      <c r="F552" s="194"/>
      <c r="G552" s="208"/>
      <c r="H552" s="194"/>
      <c r="I552" s="208"/>
      <c r="J552" s="194"/>
      <c r="K552" s="209"/>
      <c r="L552" s="194"/>
      <c r="M552" s="196"/>
      <c r="N552" s="194"/>
      <c r="O552" s="194"/>
      <c r="P552" s="208"/>
      <c r="Q552" s="194"/>
      <c r="R552" s="210"/>
      <c r="S552" s="211"/>
      <c r="T552" s="193"/>
      <c r="U552" s="40"/>
      <c r="W552" s="41" t="str">
        <f t="shared" si="33"/>
        <v/>
      </c>
      <c r="X552" s="58" t="str">
        <f t="shared" si="34"/>
        <v/>
      </c>
      <c r="Y552" s="58" t="str">
        <f t="shared" si="32"/>
        <v/>
      </c>
      <c r="AC552" s="41" t="str">
        <f t="shared" si="35"/>
        <v/>
      </c>
      <c r="AE552" s="41" t="str">
        <f>IF($H552="", "", IF(COUNTIF($AA$11:$AA$131, $H552)&gt;0, 'Application Process'!$AC$4, ""))</f>
        <v/>
      </c>
    </row>
    <row r="553" spans="1:31" x14ac:dyDescent="0.25">
      <c r="A553" s="40"/>
      <c r="B553" s="88" t="str">
        <f>IF($X553="", "", IF(COUNTIF('Application Process'!$I$11:$I$3035, $X553)=0, 'Job Database'!$Y$8, IFERROR(INDEX('Application Process'!$AJ$11:$AJ$3035, MATCH($X553, 'Application Process'!$I$11:$I$3035, 0)), "")))</f>
        <v/>
      </c>
      <c r="C553" s="40"/>
      <c r="D553" s="207"/>
      <c r="E553" s="194"/>
      <c r="F553" s="194"/>
      <c r="G553" s="208"/>
      <c r="H553" s="194"/>
      <c r="I553" s="208"/>
      <c r="J553" s="194"/>
      <c r="K553" s="209"/>
      <c r="L553" s="194"/>
      <c r="M553" s="196"/>
      <c r="N553" s="194"/>
      <c r="O553" s="194"/>
      <c r="P553" s="208"/>
      <c r="Q553" s="194"/>
      <c r="R553" s="210"/>
      <c r="S553" s="211"/>
      <c r="T553" s="193"/>
      <c r="U553" s="40"/>
      <c r="W553" s="41" t="str">
        <f t="shared" si="33"/>
        <v/>
      </c>
      <c r="X553" s="58" t="str">
        <f t="shared" si="34"/>
        <v/>
      </c>
      <c r="Y553" s="58" t="str">
        <f t="shared" si="32"/>
        <v/>
      </c>
      <c r="AC553" s="41" t="str">
        <f t="shared" si="35"/>
        <v/>
      </c>
      <c r="AE553" s="41" t="str">
        <f>IF($H553="", "", IF(COUNTIF($AA$11:$AA$131, $H553)&gt;0, 'Application Process'!$AC$4, ""))</f>
        <v/>
      </c>
    </row>
    <row r="554" spans="1:31" x14ac:dyDescent="0.25">
      <c r="A554" s="40"/>
      <c r="B554" s="88" t="str">
        <f>IF($X554="", "", IF(COUNTIF('Application Process'!$I$11:$I$3035, $X554)=0, 'Job Database'!$Y$8, IFERROR(INDEX('Application Process'!$AJ$11:$AJ$3035, MATCH($X554, 'Application Process'!$I$11:$I$3035, 0)), "")))</f>
        <v/>
      </c>
      <c r="C554" s="40"/>
      <c r="D554" s="207"/>
      <c r="E554" s="194"/>
      <c r="F554" s="194"/>
      <c r="G554" s="208"/>
      <c r="H554" s="194"/>
      <c r="I554" s="208"/>
      <c r="J554" s="194"/>
      <c r="K554" s="209"/>
      <c r="L554" s="194"/>
      <c r="M554" s="196"/>
      <c r="N554" s="194"/>
      <c r="O554" s="194"/>
      <c r="P554" s="208"/>
      <c r="Q554" s="194"/>
      <c r="R554" s="210"/>
      <c r="S554" s="211"/>
      <c r="T554" s="193"/>
      <c r="U554" s="40"/>
      <c r="W554" s="41" t="str">
        <f t="shared" si="33"/>
        <v/>
      </c>
      <c r="X554" s="58" t="str">
        <f t="shared" si="34"/>
        <v/>
      </c>
      <c r="Y554" s="58" t="str">
        <f t="shared" si="32"/>
        <v/>
      </c>
      <c r="AC554" s="41" t="str">
        <f t="shared" si="35"/>
        <v/>
      </c>
      <c r="AE554" s="41" t="str">
        <f>IF($H554="", "", IF(COUNTIF($AA$11:$AA$131, $H554)&gt;0, 'Application Process'!$AC$4, ""))</f>
        <v/>
      </c>
    </row>
    <row r="555" spans="1:31" x14ac:dyDescent="0.25">
      <c r="A555" s="40"/>
      <c r="B555" s="88" t="str">
        <f>IF($X555="", "", IF(COUNTIF('Application Process'!$I$11:$I$3035, $X555)=0, 'Job Database'!$Y$8, IFERROR(INDEX('Application Process'!$AJ$11:$AJ$3035, MATCH($X555, 'Application Process'!$I$11:$I$3035, 0)), "")))</f>
        <v/>
      </c>
      <c r="C555" s="40"/>
      <c r="D555" s="207"/>
      <c r="E555" s="194"/>
      <c r="F555" s="194"/>
      <c r="G555" s="208"/>
      <c r="H555" s="194"/>
      <c r="I555" s="208"/>
      <c r="J555" s="194"/>
      <c r="K555" s="209"/>
      <c r="L555" s="194"/>
      <c r="M555" s="196"/>
      <c r="N555" s="194"/>
      <c r="O555" s="194"/>
      <c r="P555" s="208"/>
      <c r="Q555" s="194"/>
      <c r="R555" s="210"/>
      <c r="S555" s="211"/>
      <c r="T555" s="193"/>
      <c r="U555" s="40"/>
      <c r="W555" s="41" t="str">
        <f t="shared" si="33"/>
        <v/>
      </c>
      <c r="X555" s="58" t="str">
        <f t="shared" si="34"/>
        <v/>
      </c>
      <c r="Y555" s="58" t="str">
        <f t="shared" si="32"/>
        <v/>
      </c>
      <c r="AC555" s="41" t="str">
        <f t="shared" si="35"/>
        <v/>
      </c>
      <c r="AE555" s="41" t="str">
        <f>IF($H555="", "", IF(COUNTIF($AA$11:$AA$131, $H555)&gt;0, 'Application Process'!$AC$4, ""))</f>
        <v/>
      </c>
    </row>
    <row r="556" spans="1:31" x14ac:dyDescent="0.25">
      <c r="A556" s="40"/>
      <c r="B556" s="88" t="str">
        <f>IF($X556="", "", IF(COUNTIF('Application Process'!$I$11:$I$3035, $X556)=0, 'Job Database'!$Y$8, IFERROR(INDEX('Application Process'!$AJ$11:$AJ$3035, MATCH($X556, 'Application Process'!$I$11:$I$3035, 0)), "")))</f>
        <v/>
      </c>
      <c r="C556" s="40"/>
      <c r="D556" s="207"/>
      <c r="E556" s="194"/>
      <c r="F556" s="194"/>
      <c r="G556" s="208"/>
      <c r="H556" s="194"/>
      <c r="I556" s="208"/>
      <c r="J556" s="194"/>
      <c r="K556" s="209"/>
      <c r="L556" s="194"/>
      <c r="M556" s="196"/>
      <c r="N556" s="194"/>
      <c r="O556" s="194"/>
      <c r="P556" s="208"/>
      <c r="Q556" s="194"/>
      <c r="R556" s="210"/>
      <c r="S556" s="211"/>
      <c r="T556" s="193"/>
      <c r="U556" s="40"/>
      <c r="W556" s="41" t="str">
        <f t="shared" si="33"/>
        <v/>
      </c>
      <c r="X556" s="58" t="str">
        <f t="shared" si="34"/>
        <v/>
      </c>
      <c r="Y556" s="58" t="str">
        <f t="shared" si="32"/>
        <v/>
      </c>
      <c r="AC556" s="41" t="str">
        <f t="shared" si="35"/>
        <v/>
      </c>
      <c r="AE556" s="41" t="str">
        <f>IF($H556="", "", IF(COUNTIF($AA$11:$AA$131, $H556)&gt;0, 'Application Process'!$AC$4, ""))</f>
        <v/>
      </c>
    </row>
    <row r="557" spans="1:31" x14ac:dyDescent="0.25">
      <c r="A557" s="40"/>
      <c r="B557" s="88" t="str">
        <f>IF($X557="", "", IF(COUNTIF('Application Process'!$I$11:$I$3035, $X557)=0, 'Job Database'!$Y$8, IFERROR(INDEX('Application Process'!$AJ$11:$AJ$3035, MATCH($X557, 'Application Process'!$I$11:$I$3035, 0)), "")))</f>
        <v/>
      </c>
      <c r="C557" s="40"/>
      <c r="D557" s="207"/>
      <c r="E557" s="194"/>
      <c r="F557" s="194"/>
      <c r="G557" s="208"/>
      <c r="H557" s="194"/>
      <c r="I557" s="208"/>
      <c r="J557" s="194"/>
      <c r="K557" s="209"/>
      <c r="L557" s="194"/>
      <c r="M557" s="196"/>
      <c r="N557" s="194"/>
      <c r="O557" s="194"/>
      <c r="P557" s="208"/>
      <c r="Q557" s="194"/>
      <c r="R557" s="210"/>
      <c r="S557" s="211"/>
      <c r="T557" s="193"/>
      <c r="U557" s="40"/>
      <c r="W557" s="41" t="str">
        <f t="shared" si="33"/>
        <v/>
      </c>
      <c r="X557" s="58" t="str">
        <f t="shared" si="34"/>
        <v/>
      </c>
      <c r="Y557" s="58" t="str">
        <f t="shared" si="32"/>
        <v/>
      </c>
      <c r="AC557" s="41" t="str">
        <f t="shared" si="35"/>
        <v/>
      </c>
      <c r="AE557" s="41" t="str">
        <f>IF($H557="", "", IF(COUNTIF($AA$11:$AA$131, $H557)&gt;0, 'Application Process'!$AC$4, ""))</f>
        <v/>
      </c>
    </row>
    <row r="558" spans="1:31" x14ac:dyDescent="0.25">
      <c r="A558" s="40"/>
      <c r="B558" s="88" t="str">
        <f>IF($X558="", "", IF(COUNTIF('Application Process'!$I$11:$I$3035, $X558)=0, 'Job Database'!$Y$8, IFERROR(INDEX('Application Process'!$AJ$11:$AJ$3035, MATCH($X558, 'Application Process'!$I$11:$I$3035, 0)), "")))</f>
        <v/>
      </c>
      <c r="C558" s="40"/>
      <c r="D558" s="207"/>
      <c r="E558" s="194"/>
      <c r="F558" s="194"/>
      <c r="G558" s="208"/>
      <c r="H558" s="194"/>
      <c r="I558" s="208"/>
      <c r="J558" s="194"/>
      <c r="K558" s="209"/>
      <c r="L558" s="194"/>
      <c r="M558" s="196"/>
      <c r="N558" s="194"/>
      <c r="O558" s="194"/>
      <c r="P558" s="208"/>
      <c r="Q558" s="194"/>
      <c r="R558" s="210"/>
      <c r="S558" s="211"/>
      <c r="T558" s="193"/>
      <c r="U558" s="40"/>
      <c r="W558" s="41" t="str">
        <f t="shared" si="33"/>
        <v/>
      </c>
      <c r="X558" s="58" t="str">
        <f t="shared" si="34"/>
        <v/>
      </c>
      <c r="Y558" s="58" t="str">
        <f t="shared" si="32"/>
        <v/>
      </c>
      <c r="AC558" s="41" t="str">
        <f t="shared" si="35"/>
        <v/>
      </c>
      <c r="AE558" s="41" t="str">
        <f>IF($H558="", "", IF(COUNTIF($AA$11:$AA$131, $H558)&gt;0, 'Application Process'!$AC$4, ""))</f>
        <v/>
      </c>
    </row>
    <row r="559" spans="1:31" x14ac:dyDescent="0.25">
      <c r="A559" s="40"/>
      <c r="B559" s="88" t="str">
        <f>IF($X559="", "", IF(COUNTIF('Application Process'!$I$11:$I$3035, $X559)=0, 'Job Database'!$Y$8, IFERROR(INDEX('Application Process'!$AJ$11:$AJ$3035, MATCH($X559, 'Application Process'!$I$11:$I$3035, 0)), "")))</f>
        <v/>
      </c>
      <c r="C559" s="40"/>
      <c r="D559" s="207"/>
      <c r="E559" s="194"/>
      <c r="F559" s="194"/>
      <c r="G559" s="208"/>
      <c r="H559" s="194"/>
      <c r="I559" s="208"/>
      <c r="J559" s="194"/>
      <c r="K559" s="209"/>
      <c r="L559" s="194"/>
      <c r="M559" s="196"/>
      <c r="N559" s="194"/>
      <c r="O559" s="194"/>
      <c r="P559" s="208"/>
      <c r="Q559" s="194"/>
      <c r="R559" s="210"/>
      <c r="S559" s="211"/>
      <c r="T559" s="193"/>
      <c r="U559" s="40"/>
      <c r="W559" s="41" t="str">
        <f t="shared" si="33"/>
        <v/>
      </c>
      <c r="X559" s="58" t="str">
        <f t="shared" si="34"/>
        <v/>
      </c>
      <c r="Y559" s="58" t="str">
        <f t="shared" si="32"/>
        <v/>
      </c>
      <c r="AC559" s="41" t="str">
        <f t="shared" si="35"/>
        <v/>
      </c>
      <c r="AE559" s="41" t="str">
        <f>IF($H559="", "", IF(COUNTIF($AA$11:$AA$131, $H559)&gt;0, 'Application Process'!$AC$4, ""))</f>
        <v/>
      </c>
    </row>
    <row r="560" spans="1:31" x14ac:dyDescent="0.25">
      <c r="A560" s="40"/>
      <c r="B560" s="88" t="str">
        <f>IF($X560="", "", IF(COUNTIF('Application Process'!$I$11:$I$3035, $X560)=0, 'Job Database'!$Y$8, IFERROR(INDEX('Application Process'!$AJ$11:$AJ$3035, MATCH($X560, 'Application Process'!$I$11:$I$3035, 0)), "")))</f>
        <v/>
      </c>
      <c r="C560" s="40"/>
      <c r="D560" s="207"/>
      <c r="E560" s="194"/>
      <c r="F560" s="194"/>
      <c r="G560" s="208"/>
      <c r="H560" s="194"/>
      <c r="I560" s="208"/>
      <c r="J560" s="194"/>
      <c r="K560" s="209"/>
      <c r="L560" s="194"/>
      <c r="M560" s="196"/>
      <c r="N560" s="194"/>
      <c r="O560" s="194"/>
      <c r="P560" s="208"/>
      <c r="Q560" s="194"/>
      <c r="R560" s="210"/>
      <c r="S560" s="211"/>
      <c r="T560" s="193"/>
      <c r="U560" s="40"/>
      <c r="W560" s="41" t="str">
        <f t="shared" si="33"/>
        <v/>
      </c>
      <c r="X560" s="58" t="str">
        <f t="shared" si="34"/>
        <v/>
      </c>
      <c r="Y560" s="58" t="str">
        <f t="shared" si="32"/>
        <v/>
      </c>
      <c r="AC560" s="41" t="str">
        <f t="shared" si="35"/>
        <v/>
      </c>
      <c r="AE560" s="41" t="str">
        <f>IF($H560="", "", IF(COUNTIF($AA$11:$AA$131, $H560)&gt;0, 'Application Process'!$AC$4, ""))</f>
        <v/>
      </c>
    </row>
    <row r="561" spans="1:31" x14ac:dyDescent="0.25">
      <c r="A561" s="40"/>
      <c r="B561" s="88" t="str">
        <f>IF($X561="", "", IF(COUNTIF('Application Process'!$I$11:$I$3035, $X561)=0, 'Job Database'!$Y$8, IFERROR(INDEX('Application Process'!$AJ$11:$AJ$3035, MATCH($X561, 'Application Process'!$I$11:$I$3035, 0)), "")))</f>
        <v/>
      </c>
      <c r="C561" s="40"/>
      <c r="D561" s="207"/>
      <c r="E561" s="194"/>
      <c r="F561" s="194"/>
      <c r="G561" s="208"/>
      <c r="H561" s="194"/>
      <c r="I561" s="208"/>
      <c r="J561" s="194"/>
      <c r="K561" s="209"/>
      <c r="L561" s="194"/>
      <c r="M561" s="196"/>
      <c r="N561" s="194"/>
      <c r="O561" s="194"/>
      <c r="P561" s="208"/>
      <c r="Q561" s="194"/>
      <c r="R561" s="210"/>
      <c r="S561" s="211"/>
      <c r="T561" s="193"/>
      <c r="U561" s="40"/>
      <c r="W561" s="41" t="str">
        <f t="shared" si="33"/>
        <v/>
      </c>
      <c r="X561" s="58" t="str">
        <f t="shared" si="34"/>
        <v/>
      </c>
      <c r="Y561" s="58" t="str">
        <f t="shared" si="32"/>
        <v/>
      </c>
      <c r="AC561" s="41" t="str">
        <f t="shared" si="35"/>
        <v/>
      </c>
      <c r="AE561" s="41" t="str">
        <f>IF($H561="", "", IF(COUNTIF($AA$11:$AA$131, $H561)&gt;0, 'Application Process'!$AC$4, ""))</f>
        <v/>
      </c>
    </row>
    <row r="562" spans="1:31" x14ac:dyDescent="0.25">
      <c r="A562" s="40"/>
      <c r="B562" s="88" t="str">
        <f>IF($X562="", "", IF(COUNTIF('Application Process'!$I$11:$I$3035, $X562)=0, 'Job Database'!$Y$8, IFERROR(INDEX('Application Process'!$AJ$11:$AJ$3035, MATCH($X562, 'Application Process'!$I$11:$I$3035, 0)), "")))</f>
        <v/>
      </c>
      <c r="C562" s="40"/>
      <c r="D562" s="207"/>
      <c r="E562" s="194"/>
      <c r="F562" s="194"/>
      <c r="G562" s="208"/>
      <c r="H562" s="194"/>
      <c r="I562" s="208"/>
      <c r="J562" s="194"/>
      <c r="K562" s="209"/>
      <c r="L562" s="194"/>
      <c r="M562" s="196"/>
      <c r="N562" s="194"/>
      <c r="O562" s="194"/>
      <c r="P562" s="208"/>
      <c r="Q562" s="194"/>
      <c r="R562" s="210"/>
      <c r="S562" s="211"/>
      <c r="T562" s="193"/>
      <c r="U562" s="40"/>
      <c r="W562" s="41" t="str">
        <f t="shared" si="33"/>
        <v/>
      </c>
      <c r="X562" s="58" t="str">
        <f t="shared" si="34"/>
        <v/>
      </c>
      <c r="Y562" s="58" t="str">
        <f t="shared" si="32"/>
        <v/>
      </c>
      <c r="AC562" s="41" t="str">
        <f t="shared" si="35"/>
        <v/>
      </c>
      <c r="AE562" s="41" t="str">
        <f>IF($H562="", "", IF(COUNTIF($AA$11:$AA$131, $H562)&gt;0, 'Application Process'!$AC$4, ""))</f>
        <v/>
      </c>
    </row>
    <row r="563" spans="1:31" x14ac:dyDescent="0.25">
      <c r="A563" s="40"/>
      <c r="B563" s="88" t="str">
        <f>IF($X563="", "", IF(COUNTIF('Application Process'!$I$11:$I$3035, $X563)=0, 'Job Database'!$Y$8, IFERROR(INDEX('Application Process'!$AJ$11:$AJ$3035, MATCH($X563, 'Application Process'!$I$11:$I$3035, 0)), "")))</f>
        <v/>
      </c>
      <c r="C563" s="40"/>
      <c r="D563" s="207"/>
      <c r="E563" s="194"/>
      <c r="F563" s="194"/>
      <c r="G563" s="208"/>
      <c r="H563" s="194"/>
      <c r="I563" s="208"/>
      <c r="J563" s="194"/>
      <c r="K563" s="209"/>
      <c r="L563" s="194"/>
      <c r="M563" s="196"/>
      <c r="N563" s="194"/>
      <c r="O563" s="194"/>
      <c r="P563" s="208"/>
      <c r="Q563" s="194"/>
      <c r="R563" s="210"/>
      <c r="S563" s="211"/>
      <c r="T563" s="193"/>
      <c r="U563" s="40"/>
      <c r="W563" s="41" t="str">
        <f t="shared" si="33"/>
        <v/>
      </c>
      <c r="X563" s="58" t="str">
        <f t="shared" si="34"/>
        <v/>
      </c>
      <c r="Y563" s="58" t="str">
        <f t="shared" si="32"/>
        <v/>
      </c>
      <c r="AC563" s="41" t="str">
        <f t="shared" si="35"/>
        <v/>
      </c>
      <c r="AE563" s="41" t="str">
        <f>IF($H563="", "", IF(COUNTIF($AA$11:$AA$131, $H563)&gt;0, 'Application Process'!$AC$4, ""))</f>
        <v/>
      </c>
    </row>
    <row r="564" spans="1:31" x14ac:dyDescent="0.25">
      <c r="A564" s="40"/>
      <c r="B564" s="88" t="str">
        <f>IF($X564="", "", IF(COUNTIF('Application Process'!$I$11:$I$3035, $X564)=0, 'Job Database'!$Y$8, IFERROR(INDEX('Application Process'!$AJ$11:$AJ$3035, MATCH($X564, 'Application Process'!$I$11:$I$3035, 0)), "")))</f>
        <v/>
      </c>
      <c r="C564" s="40"/>
      <c r="D564" s="207"/>
      <c r="E564" s="194"/>
      <c r="F564" s="194"/>
      <c r="G564" s="208"/>
      <c r="H564" s="194"/>
      <c r="I564" s="208"/>
      <c r="J564" s="194"/>
      <c r="K564" s="209"/>
      <c r="L564" s="194"/>
      <c r="M564" s="196"/>
      <c r="N564" s="194"/>
      <c r="O564" s="194"/>
      <c r="P564" s="208"/>
      <c r="Q564" s="194"/>
      <c r="R564" s="210"/>
      <c r="S564" s="211"/>
      <c r="T564" s="193"/>
      <c r="U564" s="40"/>
      <c r="W564" s="41" t="str">
        <f t="shared" si="33"/>
        <v/>
      </c>
      <c r="X564" s="58" t="str">
        <f t="shared" si="34"/>
        <v/>
      </c>
      <c r="Y564" s="58" t="str">
        <f t="shared" si="32"/>
        <v/>
      </c>
      <c r="AC564" s="41" t="str">
        <f t="shared" si="35"/>
        <v/>
      </c>
      <c r="AE564" s="41" t="str">
        <f>IF($H564="", "", IF(COUNTIF($AA$11:$AA$131, $H564)&gt;0, 'Application Process'!$AC$4, ""))</f>
        <v/>
      </c>
    </row>
    <row r="565" spans="1:31" x14ac:dyDescent="0.25">
      <c r="A565" s="40"/>
      <c r="B565" s="88" t="str">
        <f>IF($X565="", "", IF(COUNTIF('Application Process'!$I$11:$I$3035, $X565)=0, 'Job Database'!$Y$8, IFERROR(INDEX('Application Process'!$AJ$11:$AJ$3035, MATCH($X565, 'Application Process'!$I$11:$I$3035, 0)), "")))</f>
        <v/>
      </c>
      <c r="C565" s="40"/>
      <c r="D565" s="207"/>
      <c r="E565" s="194"/>
      <c r="F565" s="194"/>
      <c r="G565" s="208"/>
      <c r="H565" s="194"/>
      <c r="I565" s="208"/>
      <c r="J565" s="194"/>
      <c r="K565" s="209"/>
      <c r="L565" s="194"/>
      <c r="M565" s="196"/>
      <c r="N565" s="194"/>
      <c r="O565" s="194"/>
      <c r="P565" s="208"/>
      <c r="Q565" s="194"/>
      <c r="R565" s="210"/>
      <c r="S565" s="211"/>
      <c r="T565" s="193"/>
      <c r="U565" s="40"/>
      <c r="W565" s="41" t="str">
        <f t="shared" si="33"/>
        <v/>
      </c>
      <c r="X565" s="58" t="str">
        <f t="shared" si="34"/>
        <v/>
      </c>
      <c r="Y565" s="58" t="str">
        <f t="shared" si="32"/>
        <v/>
      </c>
      <c r="AC565" s="41" t="str">
        <f t="shared" si="35"/>
        <v/>
      </c>
      <c r="AE565" s="41" t="str">
        <f>IF($H565="", "", IF(COUNTIF($AA$11:$AA$131, $H565)&gt;0, 'Application Process'!$AC$4, ""))</f>
        <v/>
      </c>
    </row>
    <row r="566" spans="1:31" x14ac:dyDescent="0.25">
      <c r="A566" s="40"/>
      <c r="B566" s="88" t="str">
        <f>IF($X566="", "", IF(COUNTIF('Application Process'!$I$11:$I$3035, $X566)=0, 'Job Database'!$Y$8, IFERROR(INDEX('Application Process'!$AJ$11:$AJ$3035, MATCH($X566, 'Application Process'!$I$11:$I$3035, 0)), "")))</f>
        <v/>
      </c>
      <c r="C566" s="40"/>
      <c r="D566" s="207"/>
      <c r="E566" s="194"/>
      <c r="F566" s="194"/>
      <c r="G566" s="208"/>
      <c r="H566" s="194"/>
      <c r="I566" s="208"/>
      <c r="J566" s="194"/>
      <c r="K566" s="209"/>
      <c r="L566" s="194"/>
      <c r="M566" s="196"/>
      <c r="N566" s="194"/>
      <c r="O566" s="194"/>
      <c r="P566" s="208"/>
      <c r="Q566" s="194"/>
      <c r="R566" s="210"/>
      <c r="S566" s="211"/>
      <c r="T566" s="193"/>
      <c r="U566" s="40"/>
      <c r="W566" s="41" t="str">
        <f t="shared" si="33"/>
        <v/>
      </c>
      <c r="X566" s="58" t="str">
        <f t="shared" si="34"/>
        <v/>
      </c>
      <c r="Y566" s="58" t="str">
        <f t="shared" si="32"/>
        <v/>
      </c>
      <c r="AC566" s="41" t="str">
        <f t="shared" si="35"/>
        <v/>
      </c>
      <c r="AE566" s="41" t="str">
        <f>IF($H566="", "", IF(COUNTIF($AA$11:$AA$131, $H566)&gt;0, 'Application Process'!$AC$4, ""))</f>
        <v/>
      </c>
    </row>
    <row r="567" spans="1:31" x14ac:dyDescent="0.25">
      <c r="A567" s="40"/>
      <c r="B567" s="88" t="str">
        <f>IF($X567="", "", IF(COUNTIF('Application Process'!$I$11:$I$3035, $X567)=0, 'Job Database'!$Y$8, IFERROR(INDEX('Application Process'!$AJ$11:$AJ$3035, MATCH($X567, 'Application Process'!$I$11:$I$3035, 0)), "")))</f>
        <v/>
      </c>
      <c r="C567" s="40"/>
      <c r="D567" s="207"/>
      <c r="E567" s="194"/>
      <c r="F567" s="194"/>
      <c r="G567" s="208"/>
      <c r="H567" s="194"/>
      <c r="I567" s="208"/>
      <c r="J567" s="194"/>
      <c r="K567" s="209"/>
      <c r="L567" s="194"/>
      <c r="M567" s="196"/>
      <c r="N567" s="194"/>
      <c r="O567" s="194"/>
      <c r="P567" s="208"/>
      <c r="Q567" s="194"/>
      <c r="R567" s="210"/>
      <c r="S567" s="211"/>
      <c r="T567" s="193"/>
      <c r="U567" s="40"/>
      <c r="W567" s="41" t="str">
        <f t="shared" si="33"/>
        <v/>
      </c>
      <c r="X567" s="58" t="str">
        <f t="shared" si="34"/>
        <v/>
      </c>
      <c r="Y567" s="58" t="str">
        <f t="shared" si="32"/>
        <v/>
      </c>
      <c r="AC567" s="41" t="str">
        <f t="shared" si="35"/>
        <v/>
      </c>
      <c r="AE567" s="41" t="str">
        <f>IF($H567="", "", IF(COUNTIF($AA$11:$AA$131, $H567)&gt;0, 'Application Process'!$AC$4, ""))</f>
        <v/>
      </c>
    </row>
    <row r="568" spans="1:31" x14ac:dyDescent="0.25">
      <c r="A568" s="40"/>
      <c r="B568" s="88" t="str">
        <f>IF($X568="", "", IF(COUNTIF('Application Process'!$I$11:$I$3035, $X568)=0, 'Job Database'!$Y$8, IFERROR(INDEX('Application Process'!$AJ$11:$AJ$3035, MATCH($X568, 'Application Process'!$I$11:$I$3035, 0)), "")))</f>
        <v/>
      </c>
      <c r="C568" s="40"/>
      <c r="D568" s="207"/>
      <c r="E568" s="194"/>
      <c r="F568" s="194"/>
      <c r="G568" s="208"/>
      <c r="H568" s="194"/>
      <c r="I568" s="208"/>
      <c r="J568" s="194"/>
      <c r="K568" s="209"/>
      <c r="L568" s="194"/>
      <c r="M568" s="196"/>
      <c r="N568" s="194"/>
      <c r="O568" s="194"/>
      <c r="P568" s="208"/>
      <c r="Q568" s="194"/>
      <c r="R568" s="210"/>
      <c r="S568" s="211"/>
      <c r="T568" s="193"/>
      <c r="U568" s="40"/>
      <c r="W568" s="41" t="str">
        <f t="shared" si="33"/>
        <v/>
      </c>
      <c r="X568" s="58" t="str">
        <f t="shared" si="34"/>
        <v/>
      </c>
      <c r="Y568" s="58" t="str">
        <f t="shared" si="32"/>
        <v/>
      </c>
      <c r="AC568" s="41" t="str">
        <f t="shared" si="35"/>
        <v/>
      </c>
      <c r="AE568" s="41" t="str">
        <f>IF($H568="", "", IF(COUNTIF($AA$11:$AA$131, $H568)&gt;0, 'Application Process'!$AC$4, ""))</f>
        <v/>
      </c>
    </row>
    <row r="569" spans="1:31" x14ac:dyDescent="0.25">
      <c r="A569" s="40"/>
      <c r="B569" s="88" t="str">
        <f>IF($X569="", "", IF(COUNTIF('Application Process'!$I$11:$I$3035, $X569)=0, 'Job Database'!$Y$8, IFERROR(INDEX('Application Process'!$AJ$11:$AJ$3035, MATCH($X569, 'Application Process'!$I$11:$I$3035, 0)), "")))</f>
        <v/>
      </c>
      <c r="C569" s="40"/>
      <c r="D569" s="207"/>
      <c r="E569" s="194"/>
      <c r="F569" s="194"/>
      <c r="G569" s="208"/>
      <c r="H569" s="194"/>
      <c r="I569" s="208"/>
      <c r="J569" s="194"/>
      <c r="K569" s="209"/>
      <c r="L569" s="194"/>
      <c r="M569" s="196"/>
      <c r="N569" s="194"/>
      <c r="O569" s="194"/>
      <c r="P569" s="208"/>
      <c r="Q569" s="194"/>
      <c r="R569" s="210"/>
      <c r="S569" s="211"/>
      <c r="T569" s="193"/>
      <c r="U569" s="40"/>
      <c r="W569" s="41" t="str">
        <f t="shared" si="33"/>
        <v/>
      </c>
      <c r="X569" s="58" t="str">
        <f t="shared" si="34"/>
        <v/>
      </c>
      <c r="Y569" s="58" t="str">
        <f t="shared" si="32"/>
        <v/>
      </c>
      <c r="AC569" s="41" t="str">
        <f t="shared" si="35"/>
        <v/>
      </c>
      <c r="AE569" s="41" t="str">
        <f>IF($H569="", "", IF(COUNTIF($AA$11:$AA$131, $H569)&gt;0, 'Application Process'!$AC$4, ""))</f>
        <v/>
      </c>
    </row>
    <row r="570" spans="1:31" x14ac:dyDescent="0.25">
      <c r="A570" s="40"/>
      <c r="B570" s="88" t="str">
        <f>IF($X570="", "", IF(COUNTIF('Application Process'!$I$11:$I$3035, $X570)=0, 'Job Database'!$Y$8, IFERROR(INDEX('Application Process'!$AJ$11:$AJ$3035, MATCH($X570, 'Application Process'!$I$11:$I$3035, 0)), "")))</f>
        <v/>
      </c>
      <c r="C570" s="40"/>
      <c r="D570" s="207"/>
      <c r="E570" s="194"/>
      <c r="F570" s="194"/>
      <c r="G570" s="208"/>
      <c r="H570" s="194"/>
      <c r="I570" s="208"/>
      <c r="J570" s="194"/>
      <c r="K570" s="209"/>
      <c r="L570" s="194"/>
      <c r="M570" s="196"/>
      <c r="N570" s="194"/>
      <c r="O570" s="194"/>
      <c r="P570" s="208"/>
      <c r="Q570" s="194"/>
      <c r="R570" s="210"/>
      <c r="S570" s="211"/>
      <c r="T570" s="193"/>
      <c r="U570" s="40"/>
      <c r="W570" s="41" t="str">
        <f t="shared" si="33"/>
        <v/>
      </c>
      <c r="X570" s="58" t="str">
        <f t="shared" si="34"/>
        <v/>
      </c>
      <c r="Y570" s="58" t="str">
        <f t="shared" si="32"/>
        <v/>
      </c>
      <c r="AC570" s="41" t="str">
        <f t="shared" si="35"/>
        <v/>
      </c>
      <c r="AE570" s="41" t="str">
        <f>IF($H570="", "", IF(COUNTIF($AA$11:$AA$131, $H570)&gt;0, 'Application Process'!$AC$4, ""))</f>
        <v/>
      </c>
    </row>
    <row r="571" spans="1:31" x14ac:dyDescent="0.25">
      <c r="A571" s="40"/>
      <c r="B571" s="88" t="str">
        <f>IF($X571="", "", IF(COUNTIF('Application Process'!$I$11:$I$3035, $X571)=0, 'Job Database'!$Y$8, IFERROR(INDEX('Application Process'!$AJ$11:$AJ$3035, MATCH($X571, 'Application Process'!$I$11:$I$3035, 0)), "")))</f>
        <v/>
      </c>
      <c r="C571" s="40"/>
      <c r="D571" s="207"/>
      <c r="E571" s="194"/>
      <c r="F571" s="194"/>
      <c r="G571" s="208"/>
      <c r="H571" s="194"/>
      <c r="I571" s="208"/>
      <c r="J571" s="194"/>
      <c r="K571" s="209"/>
      <c r="L571" s="194"/>
      <c r="M571" s="196"/>
      <c r="N571" s="194"/>
      <c r="O571" s="194"/>
      <c r="P571" s="208"/>
      <c r="Q571" s="194"/>
      <c r="R571" s="210"/>
      <c r="S571" s="211"/>
      <c r="T571" s="193"/>
      <c r="U571" s="40"/>
      <c r="W571" s="41" t="str">
        <f t="shared" si="33"/>
        <v/>
      </c>
      <c r="X571" s="58" t="str">
        <f t="shared" si="34"/>
        <v/>
      </c>
      <c r="Y571" s="58" t="str">
        <f t="shared" si="32"/>
        <v/>
      </c>
      <c r="AC571" s="41" t="str">
        <f t="shared" si="35"/>
        <v/>
      </c>
      <c r="AE571" s="41" t="str">
        <f>IF($H571="", "", IF(COUNTIF($AA$11:$AA$131, $H571)&gt;0, 'Application Process'!$AC$4, ""))</f>
        <v/>
      </c>
    </row>
    <row r="572" spans="1:31" x14ac:dyDescent="0.25">
      <c r="A572" s="40"/>
      <c r="B572" s="88" t="str">
        <f>IF($X572="", "", IF(COUNTIF('Application Process'!$I$11:$I$3035, $X572)=0, 'Job Database'!$Y$8, IFERROR(INDEX('Application Process'!$AJ$11:$AJ$3035, MATCH($X572, 'Application Process'!$I$11:$I$3035, 0)), "")))</f>
        <v/>
      </c>
      <c r="C572" s="40"/>
      <c r="D572" s="207"/>
      <c r="E572" s="194"/>
      <c r="F572" s="194"/>
      <c r="G572" s="208"/>
      <c r="H572" s="194"/>
      <c r="I572" s="208"/>
      <c r="J572" s="194"/>
      <c r="K572" s="209"/>
      <c r="L572" s="194"/>
      <c r="M572" s="196"/>
      <c r="N572" s="194"/>
      <c r="O572" s="194"/>
      <c r="P572" s="208"/>
      <c r="Q572" s="194"/>
      <c r="R572" s="210"/>
      <c r="S572" s="211"/>
      <c r="T572" s="193"/>
      <c r="U572" s="40"/>
      <c r="W572" s="41" t="str">
        <f t="shared" si="33"/>
        <v/>
      </c>
      <c r="X572" s="58" t="str">
        <f t="shared" si="34"/>
        <v/>
      </c>
      <c r="Y572" s="58" t="str">
        <f t="shared" si="32"/>
        <v/>
      </c>
      <c r="AC572" s="41" t="str">
        <f t="shared" si="35"/>
        <v/>
      </c>
      <c r="AE572" s="41" t="str">
        <f>IF($H572="", "", IF(COUNTIF($AA$11:$AA$131, $H572)&gt;0, 'Application Process'!$AC$4, ""))</f>
        <v/>
      </c>
    </row>
    <row r="573" spans="1:31" x14ac:dyDescent="0.25">
      <c r="A573" s="40"/>
      <c r="B573" s="88" t="str">
        <f>IF($X573="", "", IF(COUNTIF('Application Process'!$I$11:$I$3035, $X573)=0, 'Job Database'!$Y$8, IFERROR(INDEX('Application Process'!$AJ$11:$AJ$3035, MATCH($X573, 'Application Process'!$I$11:$I$3035, 0)), "")))</f>
        <v/>
      </c>
      <c r="C573" s="40"/>
      <c r="D573" s="207"/>
      <c r="E573" s="194"/>
      <c r="F573" s="194"/>
      <c r="G573" s="208"/>
      <c r="H573" s="194"/>
      <c r="I573" s="208"/>
      <c r="J573" s="194"/>
      <c r="K573" s="209"/>
      <c r="L573" s="194"/>
      <c r="M573" s="196"/>
      <c r="N573" s="194"/>
      <c r="O573" s="194"/>
      <c r="P573" s="208"/>
      <c r="Q573" s="194"/>
      <c r="R573" s="210"/>
      <c r="S573" s="211"/>
      <c r="T573" s="193"/>
      <c r="U573" s="40"/>
      <c r="W573" s="41" t="str">
        <f t="shared" si="33"/>
        <v/>
      </c>
      <c r="X573" s="58" t="str">
        <f t="shared" si="34"/>
        <v/>
      </c>
      <c r="Y573" s="58" t="str">
        <f t="shared" si="32"/>
        <v/>
      </c>
      <c r="AC573" s="41" t="str">
        <f t="shared" si="35"/>
        <v/>
      </c>
      <c r="AE573" s="41" t="str">
        <f>IF($H573="", "", IF(COUNTIF($AA$11:$AA$131, $H573)&gt;0, 'Application Process'!$AC$4, ""))</f>
        <v/>
      </c>
    </row>
    <row r="574" spans="1:31" x14ac:dyDescent="0.25">
      <c r="A574" s="40"/>
      <c r="B574" s="88" t="str">
        <f>IF($X574="", "", IF(COUNTIF('Application Process'!$I$11:$I$3035, $X574)=0, 'Job Database'!$Y$8, IFERROR(INDEX('Application Process'!$AJ$11:$AJ$3035, MATCH($X574, 'Application Process'!$I$11:$I$3035, 0)), "")))</f>
        <v/>
      </c>
      <c r="C574" s="40"/>
      <c r="D574" s="207"/>
      <c r="E574" s="194"/>
      <c r="F574" s="194"/>
      <c r="G574" s="208"/>
      <c r="H574" s="194"/>
      <c r="I574" s="208"/>
      <c r="J574" s="194"/>
      <c r="K574" s="209"/>
      <c r="L574" s="194"/>
      <c r="M574" s="196"/>
      <c r="N574" s="194"/>
      <c r="O574" s="194"/>
      <c r="P574" s="208"/>
      <c r="Q574" s="194"/>
      <c r="R574" s="210"/>
      <c r="S574" s="211"/>
      <c r="T574" s="193"/>
      <c r="U574" s="40"/>
      <c r="W574" s="41" t="str">
        <f t="shared" si="33"/>
        <v/>
      </c>
      <c r="X574" s="58" t="str">
        <f t="shared" si="34"/>
        <v/>
      </c>
      <c r="Y574" s="58" t="str">
        <f t="shared" si="32"/>
        <v/>
      </c>
      <c r="AC574" s="41" t="str">
        <f t="shared" si="35"/>
        <v/>
      </c>
      <c r="AE574" s="41" t="str">
        <f>IF($H574="", "", IF(COUNTIF($AA$11:$AA$131, $H574)&gt;0, 'Application Process'!$AC$4, ""))</f>
        <v/>
      </c>
    </row>
    <row r="575" spans="1:31" x14ac:dyDescent="0.25">
      <c r="A575" s="40"/>
      <c r="B575" s="88" t="str">
        <f>IF($X575="", "", IF(COUNTIF('Application Process'!$I$11:$I$3035, $X575)=0, 'Job Database'!$Y$8, IFERROR(INDEX('Application Process'!$AJ$11:$AJ$3035, MATCH($X575, 'Application Process'!$I$11:$I$3035, 0)), "")))</f>
        <v/>
      </c>
      <c r="C575" s="40"/>
      <c r="D575" s="207"/>
      <c r="E575" s="194"/>
      <c r="F575" s="194"/>
      <c r="G575" s="208"/>
      <c r="H575" s="194"/>
      <c r="I575" s="208"/>
      <c r="J575" s="194"/>
      <c r="K575" s="209"/>
      <c r="L575" s="194"/>
      <c r="M575" s="196"/>
      <c r="N575" s="194"/>
      <c r="O575" s="194"/>
      <c r="P575" s="208"/>
      <c r="Q575" s="194"/>
      <c r="R575" s="210"/>
      <c r="S575" s="211"/>
      <c r="T575" s="193"/>
      <c r="U575" s="40"/>
      <c r="W575" s="41" t="str">
        <f t="shared" si="33"/>
        <v/>
      </c>
      <c r="X575" s="58" t="str">
        <f t="shared" si="34"/>
        <v/>
      </c>
      <c r="Y575" s="58" t="str">
        <f t="shared" si="32"/>
        <v/>
      </c>
      <c r="AC575" s="41" t="str">
        <f t="shared" si="35"/>
        <v/>
      </c>
      <c r="AE575" s="41" t="str">
        <f>IF($H575="", "", IF(COUNTIF($AA$11:$AA$131, $H575)&gt;0, 'Application Process'!$AC$4, ""))</f>
        <v/>
      </c>
    </row>
    <row r="576" spans="1:31" x14ac:dyDescent="0.25">
      <c r="A576" s="40"/>
      <c r="B576" s="88" t="str">
        <f>IF($X576="", "", IF(COUNTIF('Application Process'!$I$11:$I$3035, $X576)=0, 'Job Database'!$Y$8, IFERROR(INDEX('Application Process'!$AJ$11:$AJ$3035, MATCH($X576, 'Application Process'!$I$11:$I$3035, 0)), "")))</f>
        <v/>
      </c>
      <c r="C576" s="40"/>
      <c r="D576" s="207"/>
      <c r="E576" s="194"/>
      <c r="F576" s="194"/>
      <c r="G576" s="208"/>
      <c r="H576" s="194"/>
      <c r="I576" s="208"/>
      <c r="J576" s="194"/>
      <c r="K576" s="209"/>
      <c r="L576" s="194"/>
      <c r="M576" s="196"/>
      <c r="N576" s="194"/>
      <c r="O576" s="194"/>
      <c r="P576" s="208"/>
      <c r="Q576" s="194"/>
      <c r="R576" s="210"/>
      <c r="S576" s="211"/>
      <c r="T576" s="193"/>
      <c r="U576" s="40"/>
      <c r="W576" s="41" t="str">
        <f t="shared" si="33"/>
        <v/>
      </c>
      <c r="X576" s="58" t="str">
        <f t="shared" si="34"/>
        <v/>
      </c>
      <c r="Y576" s="58" t="str">
        <f t="shared" si="32"/>
        <v/>
      </c>
      <c r="AC576" s="41" t="str">
        <f t="shared" si="35"/>
        <v/>
      </c>
      <c r="AE576" s="41" t="str">
        <f>IF($H576="", "", IF(COUNTIF($AA$11:$AA$131, $H576)&gt;0, 'Application Process'!$AC$4, ""))</f>
        <v/>
      </c>
    </row>
    <row r="577" spans="1:31" x14ac:dyDescent="0.25">
      <c r="A577" s="40"/>
      <c r="B577" s="88" t="str">
        <f>IF($X577="", "", IF(COUNTIF('Application Process'!$I$11:$I$3035, $X577)=0, 'Job Database'!$Y$8, IFERROR(INDEX('Application Process'!$AJ$11:$AJ$3035, MATCH($X577, 'Application Process'!$I$11:$I$3035, 0)), "")))</f>
        <v/>
      </c>
      <c r="C577" s="40"/>
      <c r="D577" s="207"/>
      <c r="E577" s="194"/>
      <c r="F577" s="194"/>
      <c r="G577" s="208"/>
      <c r="H577" s="194"/>
      <c r="I577" s="208"/>
      <c r="J577" s="194"/>
      <c r="K577" s="209"/>
      <c r="L577" s="194"/>
      <c r="M577" s="196"/>
      <c r="N577" s="194"/>
      <c r="O577" s="194"/>
      <c r="P577" s="208"/>
      <c r="Q577" s="194"/>
      <c r="R577" s="210"/>
      <c r="S577" s="211"/>
      <c r="T577" s="193"/>
      <c r="U577" s="40"/>
      <c r="W577" s="41" t="str">
        <f t="shared" si="33"/>
        <v/>
      </c>
      <c r="X577" s="58" t="str">
        <f t="shared" si="34"/>
        <v/>
      </c>
      <c r="Y577" s="58" t="str">
        <f t="shared" si="32"/>
        <v/>
      </c>
      <c r="AC577" s="41" t="str">
        <f t="shared" si="35"/>
        <v/>
      </c>
      <c r="AE577" s="41" t="str">
        <f>IF($H577="", "", IF(COUNTIF($AA$11:$AA$131, $H577)&gt;0, 'Application Process'!$AC$4, ""))</f>
        <v/>
      </c>
    </row>
    <row r="578" spans="1:31" x14ac:dyDescent="0.25">
      <c r="A578" s="40"/>
      <c r="B578" s="88" t="str">
        <f>IF($X578="", "", IF(COUNTIF('Application Process'!$I$11:$I$3035, $X578)=0, 'Job Database'!$Y$8, IFERROR(INDEX('Application Process'!$AJ$11:$AJ$3035, MATCH($X578, 'Application Process'!$I$11:$I$3035, 0)), "")))</f>
        <v/>
      </c>
      <c r="C578" s="40"/>
      <c r="D578" s="207"/>
      <c r="E578" s="194"/>
      <c r="F578" s="194"/>
      <c r="G578" s="208"/>
      <c r="H578" s="194"/>
      <c r="I578" s="208"/>
      <c r="J578" s="194"/>
      <c r="K578" s="209"/>
      <c r="L578" s="194"/>
      <c r="M578" s="196"/>
      <c r="N578" s="194"/>
      <c r="O578" s="194"/>
      <c r="P578" s="208"/>
      <c r="Q578" s="194"/>
      <c r="R578" s="210"/>
      <c r="S578" s="211"/>
      <c r="T578" s="193"/>
      <c r="U578" s="40"/>
      <c r="W578" s="41" t="str">
        <f t="shared" si="33"/>
        <v/>
      </c>
      <c r="X578" s="58" t="str">
        <f t="shared" si="34"/>
        <v/>
      </c>
      <c r="Y578" s="58" t="str">
        <f t="shared" si="32"/>
        <v/>
      </c>
      <c r="AC578" s="41" t="str">
        <f t="shared" si="35"/>
        <v/>
      </c>
      <c r="AE578" s="41" t="str">
        <f>IF($H578="", "", IF(COUNTIF($AA$11:$AA$131, $H578)&gt;0, 'Application Process'!$AC$4, ""))</f>
        <v/>
      </c>
    </row>
    <row r="579" spans="1:31" x14ac:dyDescent="0.25">
      <c r="A579" s="40"/>
      <c r="B579" s="88" t="str">
        <f>IF($X579="", "", IF(COUNTIF('Application Process'!$I$11:$I$3035, $X579)=0, 'Job Database'!$Y$8, IFERROR(INDEX('Application Process'!$AJ$11:$AJ$3035, MATCH($X579, 'Application Process'!$I$11:$I$3035, 0)), "")))</f>
        <v/>
      </c>
      <c r="C579" s="40"/>
      <c r="D579" s="207"/>
      <c r="E579" s="194"/>
      <c r="F579" s="194"/>
      <c r="G579" s="208"/>
      <c r="H579" s="194"/>
      <c r="I579" s="208"/>
      <c r="J579" s="194"/>
      <c r="K579" s="209"/>
      <c r="L579" s="194"/>
      <c r="M579" s="196"/>
      <c r="N579" s="194"/>
      <c r="O579" s="194"/>
      <c r="P579" s="208"/>
      <c r="Q579" s="194"/>
      <c r="R579" s="210"/>
      <c r="S579" s="211"/>
      <c r="T579" s="193"/>
      <c r="U579" s="40"/>
      <c r="W579" s="41" t="str">
        <f t="shared" si="33"/>
        <v/>
      </c>
      <c r="X579" s="58" t="str">
        <f t="shared" si="34"/>
        <v/>
      </c>
      <c r="Y579" s="58" t="str">
        <f t="shared" si="32"/>
        <v/>
      </c>
      <c r="AC579" s="41" t="str">
        <f t="shared" si="35"/>
        <v/>
      </c>
      <c r="AE579" s="41" t="str">
        <f>IF($H579="", "", IF(COUNTIF($AA$11:$AA$131, $H579)&gt;0, 'Application Process'!$AC$4, ""))</f>
        <v/>
      </c>
    </row>
    <row r="580" spans="1:31" x14ac:dyDescent="0.25">
      <c r="A580" s="40"/>
      <c r="B580" s="88" t="str">
        <f>IF($X580="", "", IF(COUNTIF('Application Process'!$I$11:$I$3035, $X580)=0, 'Job Database'!$Y$8, IFERROR(INDEX('Application Process'!$AJ$11:$AJ$3035, MATCH($X580, 'Application Process'!$I$11:$I$3035, 0)), "")))</f>
        <v/>
      </c>
      <c r="C580" s="40"/>
      <c r="D580" s="207"/>
      <c r="E580" s="194"/>
      <c r="F580" s="194"/>
      <c r="G580" s="208"/>
      <c r="H580" s="194"/>
      <c r="I580" s="208"/>
      <c r="J580" s="194"/>
      <c r="K580" s="209"/>
      <c r="L580" s="194"/>
      <c r="M580" s="196"/>
      <c r="N580" s="194"/>
      <c r="O580" s="194"/>
      <c r="P580" s="208"/>
      <c r="Q580" s="194"/>
      <c r="R580" s="210"/>
      <c r="S580" s="211"/>
      <c r="T580" s="193"/>
      <c r="U580" s="40"/>
      <c r="W580" s="41" t="str">
        <f t="shared" si="33"/>
        <v/>
      </c>
      <c r="X580" s="58" t="str">
        <f t="shared" si="34"/>
        <v/>
      </c>
      <c r="Y580" s="58" t="str">
        <f t="shared" si="32"/>
        <v/>
      </c>
      <c r="AC580" s="41" t="str">
        <f t="shared" si="35"/>
        <v/>
      </c>
      <c r="AE580" s="41" t="str">
        <f>IF($H580="", "", IF(COUNTIF($AA$11:$AA$131, $H580)&gt;0, 'Application Process'!$AC$4, ""))</f>
        <v/>
      </c>
    </row>
    <row r="581" spans="1:31" x14ac:dyDescent="0.25">
      <c r="A581" s="40"/>
      <c r="B581" s="88" t="str">
        <f>IF($X581="", "", IF(COUNTIF('Application Process'!$I$11:$I$3035, $X581)=0, 'Job Database'!$Y$8, IFERROR(INDEX('Application Process'!$AJ$11:$AJ$3035, MATCH($X581, 'Application Process'!$I$11:$I$3035, 0)), "")))</f>
        <v/>
      </c>
      <c r="C581" s="40"/>
      <c r="D581" s="207"/>
      <c r="E581" s="194"/>
      <c r="F581" s="194"/>
      <c r="G581" s="208"/>
      <c r="H581" s="194"/>
      <c r="I581" s="208"/>
      <c r="J581" s="194"/>
      <c r="K581" s="209"/>
      <c r="L581" s="194"/>
      <c r="M581" s="196"/>
      <c r="N581" s="194"/>
      <c r="O581" s="194"/>
      <c r="P581" s="208"/>
      <c r="Q581" s="194"/>
      <c r="R581" s="210"/>
      <c r="S581" s="211"/>
      <c r="T581" s="193"/>
      <c r="U581" s="40"/>
      <c r="W581" s="41" t="str">
        <f t="shared" si="33"/>
        <v/>
      </c>
      <c r="X581" s="58" t="str">
        <f t="shared" si="34"/>
        <v/>
      </c>
      <c r="Y581" s="58" t="str">
        <f t="shared" si="32"/>
        <v/>
      </c>
      <c r="AC581" s="41" t="str">
        <f t="shared" si="35"/>
        <v/>
      </c>
      <c r="AE581" s="41" t="str">
        <f>IF($H581="", "", IF(COUNTIF($AA$11:$AA$131, $H581)&gt;0, 'Application Process'!$AC$4, ""))</f>
        <v/>
      </c>
    </row>
    <row r="582" spans="1:31" x14ac:dyDescent="0.25">
      <c r="A582" s="40"/>
      <c r="B582" s="88" t="str">
        <f>IF($X582="", "", IF(COUNTIF('Application Process'!$I$11:$I$3035, $X582)=0, 'Job Database'!$Y$8, IFERROR(INDEX('Application Process'!$AJ$11:$AJ$3035, MATCH($X582, 'Application Process'!$I$11:$I$3035, 0)), "")))</f>
        <v/>
      </c>
      <c r="C582" s="40"/>
      <c r="D582" s="207"/>
      <c r="E582" s="194"/>
      <c r="F582" s="194"/>
      <c r="G582" s="208"/>
      <c r="H582" s="194"/>
      <c r="I582" s="208"/>
      <c r="J582" s="194"/>
      <c r="K582" s="209"/>
      <c r="L582" s="194"/>
      <c r="M582" s="196"/>
      <c r="N582" s="194"/>
      <c r="O582" s="194"/>
      <c r="P582" s="208"/>
      <c r="Q582" s="194"/>
      <c r="R582" s="210"/>
      <c r="S582" s="211"/>
      <c r="T582" s="193"/>
      <c r="U582" s="40"/>
      <c r="W582" s="41" t="str">
        <f t="shared" si="33"/>
        <v/>
      </c>
      <c r="X582" s="58" t="str">
        <f t="shared" si="34"/>
        <v/>
      </c>
      <c r="Y582" s="58" t="str">
        <f t="shared" si="32"/>
        <v/>
      </c>
      <c r="AC582" s="41" t="str">
        <f t="shared" si="35"/>
        <v/>
      </c>
      <c r="AE582" s="41" t="str">
        <f>IF($H582="", "", IF(COUNTIF($AA$11:$AA$131, $H582)&gt;0, 'Application Process'!$AC$4, ""))</f>
        <v/>
      </c>
    </row>
    <row r="583" spans="1:31" x14ac:dyDescent="0.25">
      <c r="A583" s="40"/>
      <c r="B583" s="88" t="str">
        <f>IF($X583="", "", IF(COUNTIF('Application Process'!$I$11:$I$3035, $X583)=0, 'Job Database'!$Y$8, IFERROR(INDEX('Application Process'!$AJ$11:$AJ$3035, MATCH($X583, 'Application Process'!$I$11:$I$3035, 0)), "")))</f>
        <v/>
      </c>
      <c r="C583" s="40"/>
      <c r="D583" s="207"/>
      <c r="E583" s="194"/>
      <c r="F583" s="194"/>
      <c r="G583" s="208"/>
      <c r="H583" s="194"/>
      <c r="I583" s="208"/>
      <c r="J583" s="194"/>
      <c r="K583" s="209"/>
      <c r="L583" s="194"/>
      <c r="M583" s="196"/>
      <c r="N583" s="194"/>
      <c r="O583" s="194"/>
      <c r="P583" s="208"/>
      <c r="Q583" s="194"/>
      <c r="R583" s="210"/>
      <c r="S583" s="211"/>
      <c r="T583" s="193"/>
      <c r="U583" s="40"/>
      <c r="W583" s="41" t="str">
        <f t="shared" si="33"/>
        <v/>
      </c>
      <c r="X583" s="58" t="str">
        <f t="shared" si="34"/>
        <v/>
      </c>
      <c r="Y583" s="58" t="str">
        <f t="shared" si="32"/>
        <v/>
      </c>
      <c r="AC583" s="41" t="str">
        <f t="shared" si="35"/>
        <v/>
      </c>
      <c r="AE583" s="41" t="str">
        <f>IF($H583="", "", IF(COUNTIF($AA$11:$AA$131, $H583)&gt;0, 'Application Process'!$AC$4, ""))</f>
        <v/>
      </c>
    </row>
    <row r="584" spans="1:31" x14ac:dyDescent="0.25">
      <c r="A584" s="40"/>
      <c r="B584" s="88" t="str">
        <f>IF($X584="", "", IF(COUNTIF('Application Process'!$I$11:$I$3035, $X584)=0, 'Job Database'!$Y$8, IFERROR(INDEX('Application Process'!$AJ$11:$AJ$3035, MATCH($X584, 'Application Process'!$I$11:$I$3035, 0)), "")))</f>
        <v/>
      </c>
      <c r="C584" s="40"/>
      <c r="D584" s="207"/>
      <c r="E584" s="194"/>
      <c r="F584" s="194"/>
      <c r="G584" s="208"/>
      <c r="H584" s="194"/>
      <c r="I584" s="208"/>
      <c r="J584" s="194"/>
      <c r="K584" s="209"/>
      <c r="L584" s="194"/>
      <c r="M584" s="196"/>
      <c r="N584" s="194"/>
      <c r="O584" s="194"/>
      <c r="P584" s="208"/>
      <c r="Q584" s="194"/>
      <c r="R584" s="210"/>
      <c r="S584" s="211"/>
      <c r="T584" s="193"/>
      <c r="U584" s="40"/>
      <c r="W584" s="41" t="str">
        <f t="shared" si="33"/>
        <v/>
      </c>
      <c r="X584" s="58" t="str">
        <f t="shared" si="34"/>
        <v/>
      </c>
      <c r="Y584" s="58" t="str">
        <f t="shared" si="32"/>
        <v/>
      </c>
      <c r="AC584" s="41" t="str">
        <f t="shared" si="35"/>
        <v/>
      </c>
      <c r="AE584" s="41" t="str">
        <f>IF($H584="", "", IF(COUNTIF($AA$11:$AA$131, $H584)&gt;0, 'Application Process'!$AC$4, ""))</f>
        <v/>
      </c>
    </row>
    <row r="585" spans="1:31" x14ac:dyDescent="0.25">
      <c r="A585" s="40"/>
      <c r="B585" s="88" t="str">
        <f>IF($X585="", "", IF(COUNTIF('Application Process'!$I$11:$I$3035, $X585)=0, 'Job Database'!$Y$8, IFERROR(INDEX('Application Process'!$AJ$11:$AJ$3035, MATCH($X585, 'Application Process'!$I$11:$I$3035, 0)), "")))</f>
        <v/>
      </c>
      <c r="C585" s="40"/>
      <c r="D585" s="207"/>
      <c r="E585" s="194"/>
      <c r="F585" s="194"/>
      <c r="G585" s="208"/>
      <c r="H585" s="194"/>
      <c r="I585" s="208"/>
      <c r="J585" s="194"/>
      <c r="K585" s="209"/>
      <c r="L585" s="194"/>
      <c r="M585" s="196"/>
      <c r="N585" s="194"/>
      <c r="O585" s="194"/>
      <c r="P585" s="208"/>
      <c r="Q585" s="194"/>
      <c r="R585" s="210"/>
      <c r="S585" s="211"/>
      <c r="T585" s="193"/>
      <c r="U585" s="40"/>
      <c r="W585" s="41" t="str">
        <f t="shared" si="33"/>
        <v/>
      </c>
      <c r="X585" s="58" t="str">
        <f t="shared" si="34"/>
        <v/>
      </c>
      <c r="Y585" s="58" t="str">
        <f t="shared" si="32"/>
        <v/>
      </c>
      <c r="AC585" s="41" t="str">
        <f t="shared" si="35"/>
        <v/>
      </c>
      <c r="AE585" s="41" t="str">
        <f>IF($H585="", "", IF(COUNTIF($AA$11:$AA$131, $H585)&gt;0, 'Application Process'!$AC$4, ""))</f>
        <v/>
      </c>
    </row>
    <row r="586" spans="1:31" x14ac:dyDescent="0.25">
      <c r="A586" s="40"/>
      <c r="B586" s="88" t="str">
        <f>IF($X586="", "", IF(COUNTIF('Application Process'!$I$11:$I$3035, $X586)=0, 'Job Database'!$Y$8, IFERROR(INDEX('Application Process'!$AJ$11:$AJ$3035, MATCH($X586, 'Application Process'!$I$11:$I$3035, 0)), "")))</f>
        <v/>
      </c>
      <c r="C586" s="40"/>
      <c r="D586" s="207"/>
      <c r="E586" s="194"/>
      <c r="F586" s="194"/>
      <c r="G586" s="208"/>
      <c r="H586" s="194"/>
      <c r="I586" s="208"/>
      <c r="J586" s="194"/>
      <c r="K586" s="209"/>
      <c r="L586" s="194"/>
      <c r="M586" s="196"/>
      <c r="N586" s="194"/>
      <c r="O586" s="194"/>
      <c r="P586" s="208"/>
      <c r="Q586" s="194"/>
      <c r="R586" s="210"/>
      <c r="S586" s="211"/>
      <c r="T586" s="193"/>
      <c r="U586" s="40"/>
      <c r="W586" s="41" t="str">
        <f t="shared" si="33"/>
        <v/>
      </c>
      <c r="X586" s="58" t="str">
        <f t="shared" si="34"/>
        <v/>
      </c>
      <c r="Y586" s="58" t="str">
        <f t="shared" si="32"/>
        <v/>
      </c>
      <c r="AC586" s="41" t="str">
        <f t="shared" si="35"/>
        <v/>
      </c>
      <c r="AE586" s="41" t="str">
        <f>IF($H586="", "", IF(COUNTIF($AA$11:$AA$131, $H586)&gt;0, 'Application Process'!$AC$4, ""))</f>
        <v/>
      </c>
    </row>
    <row r="587" spans="1:31" x14ac:dyDescent="0.25">
      <c r="A587" s="40"/>
      <c r="B587" s="88" t="str">
        <f>IF($X587="", "", IF(COUNTIF('Application Process'!$I$11:$I$3035, $X587)=0, 'Job Database'!$Y$8, IFERROR(INDEX('Application Process'!$AJ$11:$AJ$3035, MATCH($X587, 'Application Process'!$I$11:$I$3035, 0)), "")))</f>
        <v/>
      </c>
      <c r="C587" s="40"/>
      <c r="D587" s="207"/>
      <c r="E587" s="194"/>
      <c r="F587" s="194"/>
      <c r="G587" s="208"/>
      <c r="H587" s="194"/>
      <c r="I587" s="208"/>
      <c r="J587" s="194"/>
      <c r="K587" s="209"/>
      <c r="L587" s="194"/>
      <c r="M587" s="196"/>
      <c r="N587" s="194"/>
      <c r="O587" s="194"/>
      <c r="P587" s="208"/>
      <c r="Q587" s="194"/>
      <c r="R587" s="210"/>
      <c r="S587" s="211"/>
      <c r="T587" s="193"/>
      <c r="U587" s="40"/>
      <c r="W587" s="41" t="str">
        <f t="shared" si="33"/>
        <v/>
      </c>
      <c r="X587" s="58" t="str">
        <f t="shared" si="34"/>
        <v/>
      </c>
      <c r="Y587" s="58" t="str">
        <f t="shared" ref="Y587:Y650" si="36">IF($H587="", "", CONCATENATE($H587, " - ", $B587))</f>
        <v/>
      </c>
      <c r="AC587" s="41" t="str">
        <f t="shared" si="35"/>
        <v/>
      </c>
      <c r="AE587" s="41" t="str">
        <f>IF($H587="", "", IF(COUNTIF($AA$11:$AA$131, $H587)&gt;0, 'Application Process'!$AC$4, ""))</f>
        <v/>
      </c>
    </row>
    <row r="588" spans="1:31" x14ac:dyDescent="0.25">
      <c r="A588" s="40"/>
      <c r="B588" s="88" t="str">
        <f>IF($X588="", "", IF(COUNTIF('Application Process'!$I$11:$I$3035, $X588)=0, 'Job Database'!$Y$8, IFERROR(INDEX('Application Process'!$AJ$11:$AJ$3035, MATCH($X588, 'Application Process'!$I$11:$I$3035, 0)), "")))</f>
        <v/>
      </c>
      <c r="C588" s="40"/>
      <c r="D588" s="207"/>
      <c r="E588" s="194"/>
      <c r="F588" s="194"/>
      <c r="G588" s="208"/>
      <c r="H588" s="194"/>
      <c r="I588" s="208"/>
      <c r="J588" s="194"/>
      <c r="K588" s="209"/>
      <c r="L588" s="194"/>
      <c r="M588" s="196"/>
      <c r="N588" s="194"/>
      <c r="O588" s="194"/>
      <c r="P588" s="208"/>
      <c r="Q588" s="194"/>
      <c r="R588" s="210"/>
      <c r="S588" s="211"/>
      <c r="T588" s="193"/>
      <c r="U588" s="40"/>
      <c r="W588" s="41" t="str">
        <f t="shared" ref="W588:W651" si="37">IF($D588="", "", IF(COUNTIF($D$11:$D$3035, $D588)&gt;1, "X", ""))</f>
        <v/>
      </c>
      <c r="X588" s="58" t="str">
        <f t="shared" ref="X588:X651" si="38">IF($D588="", "", CONCATENATE(D588, IF(E588="", "", " - "), IF(E588="", "", E588), IF(F588="", "", " - "), IF(F588="", "", F588)))</f>
        <v/>
      </c>
      <c r="Y588" s="58" t="str">
        <f t="shared" si="36"/>
        <v/>
      </c>
      <c r="AC588" s="41" t="str">
        <f t="shared" ref="AC588:AC651" si="39">IF($H588="", "", IF(COUNTIF($AA$11:$AA$131, $H588)=0, "X", ""))</f>
        <v/>
      </c>
      <c r="AE588" s="41" t="str">
        <f>IF($H588="", "", IF(COUNTIF($AA$11:$AA$131, $H588)&gt;0, 'Application Process'!$AC$4, ""))</f>
        <v/>
      </c>
    </row>
    <row r="589" spans="1:31" x14ac:dyDescent="0.25">
      <c r="A589" s="40"/>
      <c r="B589" s="88" t="str">
        <f>IF($X589="", "", IF(COUNTIF('Application Process'!$I$11:$I$3035, $X589)=0, 'Job Database'!$Y$8, IFERROR(INDEX('Application Process'!$AJ$11:$AJ$3035, MATCH($X589, 'Application Process'!$I$11:$I$3035, 0)), "")))</f>
        <v/>
      </c>
      <c r="C589" s="40"/>
      <c r="D589" s="207"/>
      <c r="E589" s="194"/>
      <c r="F589" s="194"/>
      <c r="G589" s="208"/>
      <c r="H589" s="194"/>
      <c r="I589" s="208"/>
      <c r="J589" s="194"/>
      <c r="K589" s="209"/>
      <c r="L589" s="194"/>
      <c r="M589" s="196"/>
      <c r="N589" s="194"/>
      <c r="O589" s="194"/>
      <c r="P589" s="208"/>
      <c r="Q589" s="194"/>
      <c r="R589" s="210"/>
      <c r="S589" s="211"/>
      <c r="T589" s="193"/>
      <c r="U589" s="40"/>
      <c r="W589" s="41" t="str">
        <f t="shared" si="37"/>
        <v/>
      </c>
      <c r="X589" s="58" t="str">
        <f t="shared" si="38"/>
        <v/>
      </c>
      <c r="Y589" s="58" t="str">
        <f t="shared" si="36"/>
        <v/>
      </c>
      <c r="AC589" s="41" t="str">
        <f t="shared" si="39"/>
        <v/>
      </c>
      <c r="AE589" s="41" t="str">
        <f>IF($H589="", "", IF(COUNTIF($AA$11:$AA$131, $H589)&gt;0, 'Application Process'!$AC$4, ""))</f>
        <v/>
      </c>
    </row>
    <row r="590" spans="1:31" x14ac:dyDescent="0.25">
      <c r="A590" s="40"/>
      <c r="B590" s="88" t="str">
        <f>IF($X590="", "", IF(COUNTIF('Application Process'!$I$11:$I$3035, $X590)=0, 'Job Database'!$Y$8, IFERROR(INDEX('Application Process'!$AJ$11:$AJ$3035, MATCH($X590, 'Application Process'!$I$11:$I$3035, 0)), "")))</f>
        <v/>
      </c>
      <c r="C590" s="40"/>
      <c r="D590" s="207"/>
      <c r="E590" s="194"/>
      <c r="F590" s="194"/>
      <c r="G590" s="208"/>
      <c r="H590" s="194"/>
      <c r="I590" s="208"/>
      <c r="J590" s="194"/>
      <c r="K590" s="209"/>
      <c r="L590" s="194"/>
      <c r="M590" s="196"/>
      <c r="N590" s="194"/>
      <c r="O590" s="194"/>
      <c r="P590" s="208"/>
      <c r="Q590" s="194"/>
      <c r="R590" s="210"/>
      <c r="S590" s="211"/>
      <c r="T590" s="193"/>
      <c r="U590" s="40"/>
      <c r="W590" s="41" t="str">
        <f t="shared" si="37"/>
        <v/>
      </c>
      <c r="X590" s="58" t="str">
        <f t="shared" si="38"/>
        <v/>
      </c>
      <c r="Y590" s="58" t="str">
        <f t="shared" si="36"/>
        <v/>
      </c>
      <c r="AC590" s="41" t="str">
        <f t="shared" si="39"/>
        <v/>
      </c>
      <c r="AE590" s="41" t="str">
        <f>IF($H590="", "", IF(COUNTIF($AA$11:$AA$131, $H590)&gt;0, 'Application Process'!$AC$4, ""))</f>
        <v/>
      </c>
    </row>
    <row r="591" spans="1:31" x14ac:dyDescent="0.25">
      <c r="A591" s="40"/>
      <c r="B591" s="88" t="str">
        <f>IF($X591="", "", IF(COUNTIF('Application Process'!$I$11:$I$3035, $X591)=0, 'Job Database'!$Y$8, IFERROR(INDEX('Application Process'!$AJ$11:$AJ$3035, MATCH($X591, 'Application Process'!$I$11:$I$3035, 0)), "")))</f>
        <v/>
      </c>
      <c r="C591" s="40"/>
      <c r="D591" s="207"/>
      <c r="E591" s="194"/>
      <c r="F591" s="194"/>
      <c r="G591" s="208"/>
      <c r="H591" s="194"/>
      <c r="I591" s="208"/>
      <c r="J591" s="194"/>
      <c r="K591" s="209"/>
      <c r="L591" s="194"/>
      <c r="M591" s="196"/>
      <c r="N591" s="194"/>
      <c r="O591" s="194"/>
      <c r="P591" s="208"/>
      <c r="Q591" s="194"/>
      <c r="R591" s="210"/>
      <c r="S591" s="211"/>
      <c r="T591" s="193"/>
      <c r="U591" s="40"/>
      <c r="W591" s="41" t="str">
        <f t="shared" si="37"/>
        <v/>
      </c>
      <c r="X591" s="58" t="str">
        <f t="shared" si="38"/>
        <v/>
      </c>
      <c r="Y591" s="58" t="str">
        <f t="shared" si="36"/>
        <v/>
      </c>
      <c r="AC591" s="41" t="str">
        <f t="shared" si="39"/>
        <v/>
      </c>
      <c r="AE591" s="41" t="str">
        <f>IF($H591="", "", IF(COUNTIF($AA$11:$AA$131, $H591)&gt;0, 'Application Process'!$AC$4, ""))</f>
        <v/>
      </c>
    </row>
    <row r="592" spans="1:31" x14ac:dyDescent="0.25">
      <c r="A592" s="40"/>
      <c r="B592" s="88" t="str">
        <f>IF($X592="", "", IF(COUNTIF('Application Process'!$I$11:$I$3035, $X592)=0, 'Job Database'!$Y$8, IFERROR(INDEX('Application Process'!$AJ$11:$AJ$3035, MATCH($X592, 'Application Process'!$I$11:$I$3035, 0)), "")))</f>
        <v/>
      </c>
      <c r="C592" s="40"/>
      <c r="D592" s="207"/>
      <c r="E592" s="194"/>
      <c r="F592" s="194"/>
      <c r="G592" s="208"/>
      <c r="H592" s="194"/>
      <c r="I592" s="208"/>
      <c r="J592" s="194"/>
      <c r="K592" s="209"/>
      <c r="L592" s="194"/>
      <c r="M592" s="196"/>
      <c r="N592" s="194"/>
      <c r="O592" s="194"/>
      <c r="P592" s="208"/>
      <c r="Q592" s="194"/>
      <c r="R592" s="210"/>
      <c r="S592" s="211"/>
      <c r="T592" s="193"/>
      <c r="U592" s="40"/>
      <c r="W592" s="41" t="str">
        <f t="shared" si="37"/>
        <v/>
      </c>
      <c r="X592" s="58" t="str">
        <f t="shared" si="38"/>
        <v/>
      </c>
      <c r="Y592" s="58" t="str">
        <f t="shared" si="36"/>
        <v/>
      </c>
      <c r="AC592" s="41" t="str">
        <f t="shared" si="39"/>
        <v/>
      </c>
      <c r="AE592" s="41" t="str">
        <f>IF($H592="", "", IF(COUNTIF($AA$11:$AA$131, $H592)&gt;0, 'Application Process'!$AC$4, ""))</f>
        <v/>
      </c>
    </row>
    <row r="593" spans="1:31" x14ac:dyDescent="0.25">
      <c r="A593" s="40"/>
      <c r="B593" s="88" t="str">
        <f>IF($X593="", "", IF(COUNTIF('Application Process'!$I$11:$I$3035, $X593)=0, 'Job Database'!$Y$8, IFERROR(INDEX('Application Process'!$AJ$11:$AJ$3035, MATCH($X593, 'Application Process'!$I$11:$I$3035, 0)), "")))</f>
        <v/>
      </c>
      <c r="C593" s="40"/>
      <c r="D593" s="207"/>
      <c r="E593" s="194"/>
      <c r="F593" s="194"/>
      <c r="G593" s="208"/>
      <c r="H593" s="194"/>
      <c r="I593" s="208"/>
      <c r="J593" s="194"/>
      <c r="K593" s="209"/>
      <c r="L593" s="194"/>
      <c r="M593" s="196"/>
      <c r="N593" s="194"/>
      <c r="O593" s="194"/>
      <c r="P593" s="208"/>
      <c r="Q593" s="194"/>
      <c r="R593" s="210"/>
      <c r="S593" s="211"/>
      <c r="T593" s="193"/>
      <c r="U593" s="40"/>
      <c r="W593" s="41" t="str">
        <f t="shared" si="37"/>
        <v/>
      </c>
      <c r="X593" s="58" t="str">
        <f t="shared" si="38"/>
        <v/>
      </c>
      <c r="Y593" s="58" t="str">
        <f t="shared" si="36"/>
        <v/>
      </c>
      <c r="AC593" s="41" t="str">
        <f t="shared" si="39"/>
        <v/>
      </c>
      <c r="AE593" s="41" t="str">
        <f>IF($H593="", "", IF(COUNTIF($AA$11:$AA$131, $H593)&gt;0, 'Application Process'!$AC$4, ""))</f>
        <v/>
      </c>
    </row>
    <row r="594" spans="1:31" x14ac:dyDescent="0.25">
      <c r="A594" s="40"/>
      <c r="B594" s="88" t="str">
        <f>IF($X594="", "", IF(COUNTIF('Application Process'!$I$11:$I$3035, $X594)=0, 'Job Database'!$Y$8, IFERROR(INDEX('Application Process'!$AJ$11:$AJ$3035, MATCH($X594, 'Application Process'!$I$11:$I$3035, 0)), "")))</f>
        <v/>
      </c>
      <c r="C594" s="40"/>
      <c r="D594" s="207"/>
      <c r="E594" s="194"/>
      <c r="F594" s="194"/>
      <c r="G594" s="208"/>
      <c r="H594" s="194"/>
      <c r="I594" s="208"/>
      <c r="J594" s="194"/>
      <c r="K594" s="209"/>
      <c r="L594" s="194"/>
      <c r="M594" s="196"/>
      <c r="N594" s="194"/>
      <c r="O594" s="194"/>
      <c r="P594" s="208"/>
      <c r="Q594" s="194"/>
      <c r="R594" s="210"/>
      <c r="S594" s="211"/>
      <c r="T594" s="193"/>
      <c r="U594" s="40"/>
      <c r="W594" s="41" t="str">
        <f t="shared" si="37"/>
        <v/>
      </c>
      <c r="X594" s="58" t="str">
        <f t="shared" si="38"/>
        <v/>
      </c>
      <c r="Y594" s="58" t="str">
        <f t="shared" si="36"/>
        <v/>
      </c>
      <c r="AC594" s="41" t="str">
        <f t="shared" si="39"/>
        <v/>
      </c>
      <c r="AE594" s="41" t="str">
        <f>IF($H594="", "", IF(COUNTIF($AA$11:$AA$131, $H594)&gt;0, 'Application Process'!$AC$4, ""))</f>
        <v/>
      </c>
    </row>
    <row r="595" spans="1:31" x14ac:dyDescent="0.25">
      <c r="A595" s="40"/>
      <c r="B595" s="88" t="str">
        <f>IF($X595="", "", IF(COUNTIF('Application Process'!$I$11:$I$3035, $X595)=0, 'Job Database'!$Y$8, IFERROR(INDEX('Application Process'!$AJ$11:$AJ$3035, MATCH($X595, 'Application Process'!$I$11:$I$3035, 0)), "")))</f>
        <v/>
      </c>
      <c r="C595" s="40"/>
      <c r="D595" s="207"/>
      <c r="E595" s="194"/>
      <c r="F595" s="194"/>
      <c r="G595" s="208"/>
      <c r="H595" s="194"/>
      <c r="I595" s="208"/>
      <c r="J595" s="194"/>
      <c r="K595" s="209"/>
      <c r="L595" s="194"/>
      <c r="M595" s="196"/>
      <c r="N595" s="194"/>
      <c r="O595" s="194"/>
      <c r="P595" s="208"/>
      <c r="Q595" s="194"/>
      <c r="R595" s="210"/>
      <c r="S595" s="211"/>
      <c r="T595" s="193"/>
      <c r="U595" s="40"/>
      <c r="W595" s="41" t="str">
        <f t="shared" si="37"/>
        <v/>
      </c>
      <c r="X595" s="58" t="str">
        <f t="shared" si="38"/>
        <v/>
      </c>
      <c r="Y595" s="58" t="str">
        <f t="shared" si="36"/>
        <v/>
      </c>
      <c r="AC595" s="41" t="str">
        <f t="shared" si="39"/>
        <v/>
      </c>
      <c r="AE595" s="41" t="str">
        <f>IF($H595="", "", IF(COUNTIF($AA$11:$AA$131, $H595)&gt;0, 'Application Process'!$AC$4, ""))</f>
        <v/>
      </c>
    </row>
    <row r="596" spans="1:31" x14ac:dyDescent="0.25">
      <c r="A596" s="40"/>
      <c r="B596" s="88" t="str">
        <f>IF($X596="", "", IF(COUNTIF('Application Process'!$I$11:$I$3035, $X596)=0, 'Job Database'!$Y$8, IFERROR(INDEX('Application Process'!$AJ$11:$AJ$3035, MATCH($X596, 'Application Process'!$I$11:$I$3035, 0)), "")))</f>
        <v/>
      </c>
      <c r="C596" s="40"/>
      <c r="D596" s="207"/>
      <c r="E596" s="194"/>
      <c r="F596" s="194"/>
      <c r="G596" s="208"/>
      <c r="H596" s="194"/>
      <c r="I596" s="208"/>
      <c r="J596" s="194"/>
      <c r="K596" s="209"/>
      <c r="L596" s="194"/>
      <c r="M596" s="196"/>
      <c r="N596" s="194"/>
      <c r="O596" s="194"/>
      <c r="P596" s="208"/>
      <c r="Q596" s="194"/>
      <c r="R596" s="210"/>
      <c r="S596" s="211"/>
      <c r="T596" s="193"/>
      <c r="U596" s="40"/>
      <c r="W596" s="41" t="str">
        <f t="shared" si="37"/>
        <v/>
      </c>
      <c r="X596" s="58" t="str">
        <f t="shared" si="38"/>
        <v/>
      </c>
      <c r="Y596" s="58" t="str">
        <f t="shared" si="36"/>
        <v/>
      </c>
      <c r="AC596" s="41" t="str">
        <f t="shared" si="39"/>
        <v/>
      </c>
      <c r="AE596" s="41" t="str">
        <f>IF($H596="", "", IF(COUNTIF($AA$11:$AA$131, $H596)&gt;0, 'Application Process'!$AC$4, ""))</f>
        <v/>
      </c>
    </row>
    <row r="597" spans="1:31" x14ac:dyDescent="0.25">
      <c r="A597" s="40"/>
      <c r="B597" s="88" t="str">
        <f>IF($X597="", "", IF(COUNTIF('Application Process'!$I$11:$I$3035, $X597)=0, 'Job Database'!$Y$8, IFERROR(INDEX('Application Process'!$AJ$11:$AJ$3035, MATCH($X597, 'Application Process'!$I$11:$I$3035, 0)), "")))</f>
        <v/>
      </c>
      <c r="C597" s="40"/>
      <c r="D597" s="207"/>
      <c r="E597" s="194"/>
      <c r="F597" s="194"/>
      <c r="G597" s="208"/>
      <c r="H597" s="194"/>
      <c r="I597" s="208"/>
      <c r="J597" s="194"/>
      <c r="K597" s="209"/>
      <c r="L597" s="194"/>
      <c r="M597" s="196"/>
      <c r="N597" s="194"/>
      <c r="O597" s="194"/>
      <c r="P597" s="208"/>
      <c r="Q597" s="194"/>
      <c r="R597" s="210"/>
      <c r="S597" s="211"/>
      <c r="T597" s="193"/>
      <c r="U597" s="40"/>
      <c r="W597" s="41" t="str">
        <f t="shared" si="37"/>
        <v/>
      </c>
      <c r="X597" s="58" t="str">
        <f t="shared" si="38"/>
        <v/>
      </c>
      <c r="Y597" s="58" t="str">
        <f t="shared" si="36"/>
        <v/>
      </c>
      <c r="AC597" s="41" t="str">
        <f t="shared" si="39"/>
        <v/>
      </c>
      <c r="AE597" s="41" t="str">
        <f>IF($H597="", "", IF(COUNTIF($AA$11:$AA$131, $H597)&gt;0, 'Application Process'!$AC$4, ""))</f>
        <v/>
      </c>
    </row>
    <row r="598" spans="1:31" x14ac:dyDescent="0.25">
      <c r="A598" s="40"/>
      <c r="B598" s="88" t="str">
        <f>IF($X598="", "", IF(COUNTIF('Application Process'!$I$11:$I$3035, $X598)=0, 'Job Database'!$Y$8, IFERROR(INDEX('Application Process'!$AJ$11:$AJ$3035, MATCH($X598, 'Application Process'!$I$11:$I$3035, 0)), "")))</f>
        <v/>
      </c>
      <c r="C598" s="40"/>
      <c r="D598" s="207"/>
      <c r="E598" s="194"/>
      <c r="F598" s="194"/>
      <c r="G598" s="208"/>
      <c r="H598" s="194"/>
      <c r="I598" s="208"/>
      <c r="J598" s="194"/>
      <c r="K598" s="209"/>
      <c r="L598" s="194"/>
      <c r="M598" s="196"/>
      <c r="N598" s="194"/>
      <c r="O598" s="194"/>
      <c r="P598" s="208"/>
      <c r="Q598" s="194"/>
      <c r="R598" s="210"/>
      <c r="S598" s="211"/>
      <c r="T598" s="193"/>
      <c r="U598" s="40"/>
      <c r="W598" s="41" t="str">
        <f t="shared" si="37"/>
        <v/>
      </c>
      <c r="X598" s="58" t="str">
        <f t="shared" si="38"/>
        <v/>
      </c>
      <c r="Y598" s="58" t="str">
        <f t="shared" si="36"/>
        <v/>
      </c>
      <c r="AC598" s="41" t="str">
        <f t="shared" si="39"/>
        <v/>
      </c>
      <c r="AE598" s="41" t="str">
        <f>IF($H598="", "", IF(COUNTIF($AA$11:$AA$131, $H598)&gt;0, 'Application Process'!$AC$4, ""))</f>
        <v/>
      </c>
    </row>
    <row r="599" spans="1:31" x14ac:dyDescent="0.25">
      <c r="A599" s="40"/>
      <c r="B599" s="88" t="str">
        <f>IF($X599="", "", IF(COUNTIF('Application Process'!$I$11:$I$3035, $X599)=0, 'Job Database'!$Y$8, IFERROR(INDEX('Application Process'!$AJ$11:$AJ$3035, MATCH($X599, 'Application Process'!$I$11:$I$3035, 0)), "")))</f>
        <v/>
      </c>
      <c r="C599" s="40"/>
      <c r="D599" s="207"/>
      <c r="E599" s="194"/>
      <c r="F599" s="194"/>
      <c r="G599" s="208"/>
      <c r="H599" s="194"/>
      <c r="I599" s="208"/>
      <c r="J599" s="194"/>
      <c r="K599" s="209"/>
      <c r="L599" s="194"/>
      <c r="M599" s="196"/>
      <c r="N599" s="194"/>
      <c r="O599" s="194"/>
      <c r="P599" s="208"/>
      <c r="Q599" s="194"/>
      <c r="R599" s="210"/>
      <c r="S599" s="211"/>
      <c r="T599" s="193"/>
      <c r="U599" s="40"/>
      <c r="W599" s="41" t="str">
        <f t="shared" si="37"/>
        <v/>
      </c>
      <c r="X599" s="58" t="str">
        <f t="shared" si="38"/>
        <v/>
      </c>
      <c r="Y599" s="58" t="str">
        <f t="shared" si="36"/>
        <v/>
      </c>
      <c r="AC599" s="41" t="str">
        <f t="shared" si="39"/>
        <v/>
      </c>
      <c r="AE599" s="41" t="str">
        <f>IF($H599="", "", IF(COUNTIF($AA$11:$AA$131, $H599)&gt;0, 'Application Process'!$AC$4, ""))</f>
        <v/>
      </c>
    </row>
    <row r="600" spans="1:31" x14ac:dyDescent="0.25">
      <c r="A600" s="40"/>
      <c r="B600" s="88" t="str">
        <f>IF($X600="", "", IF(COUNTIF('Application Process'!$I$11:$I$3035, $X600)=0, 'Job Database'!$Y$8, IFERROR(INDEX('Application Process'!$AJ$11:$AJ$3035, MATCH($X600, 'Application Process'!$I$11:$I$3035, 0)), "")))</f>
        <v/>
      </c>
      <c r="C600" s="40"/>
      <c r="D600" s="207"/>
      <c r="E600" s="194"/>
      <c r="F600" s="194"/>
      <c r="G600" s="208"/>
      <c r="H600" s="194"/>
      <c r="I600" s="208"/>
      <c r="J600" s="194"/>
      <c r="K600" s="209"/>
      <c r="L600" s="194"/>
      <c r="M600" s="196"/>
      <c r="N600" s="194"/>
      <c r="O600" s="194"/>
      <c r="P600" s="208"/>
      <c r="Q600" s="194"/>
      <c r="R600" s="210"/>
      <c r="S600" s="211"/>
      <c r="T600" s="193"/>
      <c r="U600" s="40"/>
      <c r="W600" s="41" t="str">
        <f t="shared" si="37"/>
        <v/>
      </c>
      <c r="X600" s="58" t="str">
        <f t="shared" si="38"/>
        <v/>
      </c>
      <c r="Y600" s="58" t="str">
        <f t="shared" si="36"/>
        <v/>
      </c>
      <c r="AC600" s="41" t="str">
        <f t="shared" si="39"/>
        <v/>
      </c>
      <c r="AE600" s="41" t="str">
        <f>IF($H600="", "", IF(COUNTIF($AA$11:$AA$131, $H600)&gt;0, 'Application Process'!$AC$4, ""))</f>
        <v/>
      </c>
    </row>
    <row r="601" spans="1:31" x14ac:dyDescent="0.25">
      <c r="A601" s="40"/>
      <c r="B601" s="88" t="str">
        <f>IF($X601="", "", IF(COUNTIF('Application Process'!$I$11:$I$3035, $X601)=0, 'Job Database'!$Y$8, IFERROR(INDEX('Application Process'!$AJ$11:$AJ$3035, MATCH($X601, 'Application Process'!$I$11:$I$3035, 0)), "")))</f>
        <v/>
      </c>
      <c r="C601" s="40"/>
      <c r="D601" s="207"/>
      <c r="E601" s="194"/>
      <c r="F601" s="194"/>
      <c r="G601" s="208"/>
      <c r="H601" s="194"/>
      <c r="I601" s="208"/>
      <c r="J601" s="194"/>
      <c r="K601" s="209"/>
      <c r="L601" s="194"/>
      <c r="M601" s="196"/>
      <c r="N601" s="194"/>
      <c r="O601" s="194"/>
      <c r="P601" s="208"/>
      <c r="Q601" s="194"/>
      <c r="R601" s="210"/>
      <c r="S601" s="211"/>
      <c r="T601" s="193"/>
      <c r="U601" s="40"/>
      <c r="W601" s="41" t="str">
        <f t="shared" si="37"/>
        <v/>
      </c>
      <c r="X601" s="58" t="str">
        <f t="shared" si="38"/>
        <v/>
      </c>
      <c r="Y601" s="58" t="str">
        <f t="shared" si="36"/>
        <v/>
      </c>
      <c r="AC601" s="41" t="str">
        <f t="shared" si="39"/>
        <v/>
      </c>
      <c r="AE601" s="41" t="str">
        <f>IF($H601="", "", IF(COUNTIF($AA$11:$AA$131, $H601)&gt;0, 'Application Process'!$AC$4, ""))</f>
        <v/>
      </c>
    </row>
    <row r="602" spans="1:31" x14ac:dyDescent="0.25">
      <c r="A602" s="40"/>
      <c r="B602" s="88" t="str">
        <f>IF($X602="", "", IF(COUNTIF('Application Process'!$I$11:$I$3035, $X602)=0, 'Job Database'!$Y$8, IFERROR(INDEX('Application Process'!$AJ$11:$AJ$3035, MATCH($X602, 'Application Process'!$I$11:$I$3035, 0)), "")))</f>
        <v/>
      </c>
      <c r="C602" s="40"/>
      <c r="D602" s="207"/>
      <c r="E602" s="194"/>
      <c r="F602" s="194"/>
      <c r="G602" s="208"/>
      <c r="H602" s="194"/>
      <c r="I602" s="208"/>
      <c r="J602" s="194"/>
      <c r="K602" s="209"/>
      <c r="L602" s="194"/>
      <c r="M602" s="196"/>
      <c r="N602" s="194"/>
      <c r="O602" s="194"/>
      <c r="P602" s="208"/>
      <c r="Q602" s="194"/>
      <c r="R602" s="210"/>
      <c r="S602" s="211"/>
      <c r="T602" s="193"/>
      <c r="U602" s="40"/>
      <c r="W602" s="41" t="str">
        <f t="shared" si="37"/>
        <v/>
      </c>
      <c r="X602" s="58" t="str">
        <f t="shared" si="38"/>
        <v/>
      </c>
      <c r="Y602" s="58" t="str">
        <f t="shared" si="36"/>
        <v/>
      </c>
      <c r="AC602" s="41" t="str">
        <f t="shared" si="39"/>
        <v/>
      </c>
      <c r="AE602" s="41" t="str">
        <f>IF($H602="", "", IF(COUNTIF($AA$11:$AA$131, $H602)&gt;0, 'Application Process'!$AC$4, ""))</f>
        <v/>
      </c>
    </row>
    <row r="603" spans="1:31" x14ac:dyDescent="0.25">
      <c r="A603" s="40"/>
      <c r="B603" s="88" t="str">
        <f>IF($X603="", "", IF(COUNTIF('Application Process'!$I$11:$I$3035, $X603)=0, 'Job Database'!$Y$8, IFERROR(INDEX('Application Process'!$AJ$11:$AJ$3035, MATCH($X603, 'Application Process'!$I$11:$I$3035, 0)), "")))</f>
        <v/>
      </c>
      <c r="C603" s="40"/>
      <c r="D603" s="207"/>
      <c r="E603" s="194"/>
      <c r="F603" s="194"/>
      <c r="G603" s="208"/>
      <c r="H603" s="194"/>
      <c r="I603" s="208"/>
      <c r="J603" s="194"/>
      <c r="K603" s="209"/>
      <c r="L603" s="194"/>
      <c r="M603" s="196"/>
      <c r="N603" s="194"/>
      <c r="O603" s="194"/>
      <c r="P603" s="208"/>
      <c r="Q603" s="194"/>
      <c r="R603" s="210"/>
      <c r="S603" s="211"/>
      <c r="T603" s="193"/>
      <c r="U603" s="40"/>
      <c r="W603" s="41" t="str">
        <f t="shared" si="37"/>
        <v/>
      </c>
      <c r="X603" s="58" t="str">
        <f t="shared" si="38"/>
        <v/>
      </c>
      <c r="Y603" s="58" t="str">
        <f t="shared" si="36"/>
        <v/>
      </c>
      <c r="AC603" s="41" t="str">
        <f t="shared" si="39"/>
        <v/>
      </c>
      <c r="AE603" s="41" t="str">
        <f>IF($H603="", "", IF(COUNTIF($AA$11:$AA$131, $H603)&gt;0, 'Application Process'!$AC$4, ""))</f>
        <v/>
      </c>
    </row>
    <row r="604" spans="1:31" x14ac:dyDescent="0.25">
      <c r="A604" s="40"/>
      <c r="B604" s="88" t="str">
        <f>IF($X604="", "", IF(COUNTIF('Application Process'!$I$11:$I$3035, $X604)=0, 'Job Database'!$Y$8, IFERROR(INDEX('Application Process'!$AJ$11:$AJ$3035, MATCH($X604, 'Application Process'!$I$11:$I$3035, 0)), "")))</f>
        <v/>
      </c>
      <c r="C604" s="40"/>
      <c r="D604" s="207"/>
      <c r="E604" s="194"/>
      <c r="F604" s="194"/>
      <c r="G604" s="208"/>
      <c r="H604" s="194"/>
      <c r="I604" s="208"/>
      <c r="J604" s="194"/>
      <c r="K604" s="209"/>
      <c r="L604" s="194"/>
      <c r="M604" s="196"/>
      <c r="N604" s="194"/>
      <c r="O604" s="194"/>
      <c r="P604" s="208"/>
      <c r="Q604" s="194"/>
      <c r="R604" s="210"/>
      <c r="S604" s="211"/>
      <c r="T604" s="193"/>
      <c r="U604" s="40"/>
      <c r="W604" s="41" t="str">
        <f t="shared" si="37"/>
        <v/>
      </c>
      <c r="X604" s="58" t="str">
        <f t="shared" si="38"/>
        <v/>
      </c>
      <c r="Y604" s="58" t="str">
        <f t="shared" si="36"/>
        <v/>
      </c>
      <c r="AC604" s="41" t="str">
        <f t="shared" si="39"/>
        <v/>
      </c>
      <c r="AE604" s="41" t="str">
        <f>IF($H604="", "", IF(COUNTIF($AA$11:$AA$131, $H604)&gt;0, 'Application Process'!$AC$4, ""))</f>
        <v/>
      </c>
    </row>
    <row r="605" spans="1:31" x14ac:dyDescent="0.25">
      <c r="A605" s="40"/>
      <c r="B605" s="88" t="str">
        <f>IF($X605="", "", IF(COUNTIF('Application Process'!$I$11:$I$3035, $X605)=0, 'Job Database'!$Y$8, IFERROR(INDEX('Application Process'!$AJ$11:$AJ$3035, MATCH($X605, 'Application Process'!$I$11:$I$3035, 0)), "")))</f>
        <v/>
      </c>
      <c r="C605" s="40"/>
      <c r="D605" s="207"/>
      <c r="E605" s="194"/>
      <c r="F605" s="194"/>
      <c r="G605" s="208"/>
      <c r="H605" s="194"/>
      <c r="I605" s="208"/>
      <c r="J605" s="194"/>
      <c r="K605" s="209"/>
      <c r="L605" s="194"/>
      <c r="M605" s="196"/>
      <c r="N605" s="194"/>
      <c r="O605" s="194"/>
      <c r="P605" s="208"/>
      <c r="Q605" s="194"/>
      <c r="R605" s="210"/>
      <c r="S605" s="211"/>
      <c r="T605" s="193"/>
      <c r="U605" s="40"/>
      <c r="W605" s="41" t="str">
        <f t="shared" si="37"/>
        <v/>
      </c>
      <c r="X605" s="58" t="str">
        <f t="shared" si="38"/>
        <v/>
      </c>
      <c r="Y605" s="58" t="str">
        <f t="shared" si="36"/>
        <v/>
      </c>
      <c r="AC605" s="41" t="str">
        <f t="shared" si="39"/>
        <v/>
      </c>
      <c r="AE605" s="41" t="str">
        <f>IF($H605="", "", IF(COUNTIF($AA$11:$AA$131, $H605)&gt;0, 'Application Process'!$AC$4, ""))</f>
        <v/>
      </c>
    </row>
    <row r="606" spans="1:31" x14ac:dyDescent="0.25">
      <c r="A606" s="40"/>
      <c r="B606" s="88" t="str">
        <f>IF($X606="", "", IF(COUNTIF('Application Process'!$I$11:$I$3035, $X606)=0, 'Job Database'!$Y$8, IFERROR(INDEX('Application Process'!$AJ$11:$AJ$3035, MATCH($X606, 'Application Process'!$I$11:$I$3035, 0)), "")))</f>
        <v/>
      </c>
      <c r="C606" s="40"/>
      <c r="D606" s="207"/>
      <c r="E606" s="194"/>
      <c r="F606" s="194"/>
      <c r="G606" s="208"/>
      <c r="H606" s="194"/>
      <c r="I606" s="208"/>
      <c r="J606" s="194"/>
      <c r="K606" s="209"/>
      <c r="L606" s="194"/>
      <c r="M606" s="196"/>
      <c r="N606" s="194"/>
      <c r="O606" s="194"/>
      <c r="P606" s="208"/>
      <c r="Q606" s="194"/>
      <c r="R606" s="210"/>
      <c r="S606" s="211"/>
      <c r="T606" s="193"/>
      <c r="U606" s="40"/>
      <c r="W606" s="41" t="str">
        <f t="shared" si="37"/>
        <v/>
      </c>
      <c r="X606" s="58" t="str">
        <f t="shared" si="38"/>
        <v/>
      </c>
      <c r="Y606" s="58" t="str">
        <f t="shared" si="36"/>
        <v/>
      </c>
      <c r="AC606" s="41" t="str">
        <f t="shared" si="39"/>
        <v/>
      </c>
      <c r="AE606" s="41" t="str">
        <f>IF($H606="", "", IF(COUNTIF($AA$11:$AA$131, $H606)&gt;0, 'Application Process'!$AC$4, ""))</f>
        <v/>
      </c>
    </row>
    <row r="607" spans="1:31" x14ac:dyDescent="0.25">
      <c r="A607" s="40"/>
      <c r="B607" s="88" t="str">
        <f>IF($X607="", "", IF(COUNTIF('Application Process'!$I$11:$I$3035, $X607)=0, 'Job Database'!$Y$8, IFERROR(INDEX('Application Process'!$AJ$11:$AJ$3035, MATCH($X607, 'Application Process'!$I$11:$I$3035, 0)), "")))</f>
        <v/>
      </c>
      <c r="C607" s="40"/>
      <c r="D607" s="207"/>
      <c r="E607" s="194"/>
      <c r="F607" s="194"/>
      <c r="G607" s="208"/>
      <c r="H607" s="194"/>
      <c r="I607" s="208"/>
      <c r="J607" s="194"/>
      <c r="K607" s="209"/>
      <c r="L607" s="194"/>
      <c r="M607" s="196"/>
      <c r="N607" s="194"/>
      <c r="O607" s="194"/>
      <c r="P607" s="208"/>
      <c r="Q607" s="194"/>
      <c r="R607" s="210"/>
      <c r="S607" s="211"/>
      <c r="T607" s="193"/>
      <c r="U607" s="40"/>
      <c r="W607" s="41" t="str">
        <f t="shared" si="37"/>
        <v/>
      </c>
      <c r="X607" s="58" t="str">
        <f t="shared" si="38"/>
        <v/>
      </c>
      <c r="Y607" s="58" t="str">
        <f t="shared" si="36"/>
        <v/>
      </c>
      <c r="AC607" s="41" t="str">
        <f t="shared" si="39"/>
        <v/>
      </c>
      <c r="AE607" s="41" t="str">
        <f>IF($H607="", "", IF(COUNTIF($AA$11:$AA$131, $H607)&gt;0, 'Application Process'!$AC$4, ""))</f>
        <v/>
      </c>
    </row>
    <row r="608" spans="1:31" x14ac:dyDescent="0.25">
      <c r="A608" s="40"/>
      <c r="B608" s="88" t="str">
        <f>IF($X608="", "", IF(COUNTIF('Application Process'!$I$11:$I$3035, $X608)=0, 'Job Database'!$Y$8, IFERROR(INDEX('Application Process'!$AJ$11:$AJ$3035, MATCH($X608, 'Application Process'!$I$11:$I$3035, 0)), "")))</f>
        <v/>
      </c>
      <c r="C608" s="40"/>
      <c r="D608" s="207"/>
      <c r="E608" s="194"/>
      <c r="F608" s="194"/>
      <c r="G608" s="208"/>
      <c r="H608" s="194"/>
      <c r="I608" s="208"/>
      <c r="J608" s="194"/>
      <c r="K608" s="209"/>
      <c r="L608" s="194"/>
      <c r="M608" s="196"/>
      <c r="N608" s="194"/>
      <c r="O608" s="194"/>
      <c r="P608" s="208"/>
      <c r="Q608" s="194"/>
      <c r="R608" s="210"/>
      <c r="S608" s="211"/>
      <c r="T608" s="193"/>
      <c r="U608" s="40"/>
      <c r="W608" s="41" t="str">
        <f t="shared" si="37"/>
        <v/>
      </c>
      <c r="X608" s="58" t="str">
        <f t="shared" si="38"/>
        <v/>
      </c>
      <c r="Y608" s="58" t="str">
        <f t="shared" si="36"/>
        <v/>
      </c>
      <c r="AC608" s="41" t="str">
        <f t="shared" si="39"/>
        <v/>
      </c>
      <c r="AE608" s="41" t="str">
        <f>IF($H608="", "", IF(COUNTIF($AA$11:$AA$131, $H608)&gt;0, 'Application Process'!$AC$4, ""))</f>
        <v/>
      </c>
    </row>
    <row r="609" spans="1:31" x14ac:dyDescent="0.25">
      <c r="A609" s="40"/>
      <c r="B609" s="88" t="str">
        <f>IF($X609="", "", IF(COUNTIF('Application Process'!$I$11:$I$3035, $X609)=0, 'Job Database'!$Y$8, IFERROR(INDEX('Application Process'!$AJ$11:$AJ$3035, MATCH($X609, 'Application Process'!$I$11:$I$3035, 0)), "")))</f>
        <v/>
      </c>
      <c r="C609" s="40"/>
      <c r="D609" s="207"/>
      <c r="E609" s="194"/>
      <c r="F609" s="194"/>
      <c r="G609" s="208"/>
      <c r="H609" s="194"/>
      <c r="I609" s="208"/>
      <c r="J609" s="194"/>
      <c r="K609" s="209"/>
      <c r="L609" s="194"/>
      <c r="M609" s="196"/>
      <c r="N609" s="194"/>
      <c r="O609" s="194"/>
      <c r="P609" s="208"/>
      <c r="Q609" s="194"/>
      <c r="R609" s="210"/>
      <c r="S609" s="211"/>
      <c r="T609" s="193"/>
      <c r="U609" s="40"/>
      <c r="W609" s="41" t="str">
        <f t="shared" si="37"/>
        <v/>
      </c>
      <c r="X609" s="58" t="str">
        <f t="shared" si="38"/>
        <v/>
      </c>
      <c r="Y609" s="58" t="str">
        <f t="shared" si="36"/>
        <v/>
      </c>
      <c r="AC609" s="41" t="str">
        <f t="shared" si="39"/>
        <v/>
      </c>
      <c r="AE609" s="41" t="str">
        <f>IF($H609="", "", IF(COUNTIF($AA$11:$AA$131, $H609)&gt;0, 'Application Process'!$AC$4, ""))</f>
        <v/>
      </c>
    </row>
    <row r="610" spans="1:31" x14ac:dyDescent="0.25">
      <c r="A610" s="40"/>
      <c r="B610" s="88" t="str">
        <f>IF($X610="", "", IF(COUNTIF('Application Process'!$I$11:$I$3035, $X610)=0, 'Job Database'!$Y$8, IFERROR(INDEX('Application Process'!$AJ$11:$AJ$3035, MATCH($X610, 'Application Process'!$I$11:$I$3035, 0)), "")))</f>
        <v/>
      </c>
      <c r="C610" s="40"/>
      <c r="D610" s="207"/>
      <c r="E610" s="194"/>
      <c r="F610" s="194"/>
      <c r="G610" s="208"/>
      <c r="H610" s="194"/>
      <c r="I610" s="208"/>
      <c r="J610" s="194"/>
      <c r="K610" s="209"/>
      <c r="L610" s="194"/>
      <c r="M610" s="196"/>
      <c r="N610" s="194"/>
      <c r="O610" s="194"/>
      <c r="P610" s="208"/>
      <c r="Q610" s="194"/>
      <c r="R610" s="210"/>
      <c r="S610" s="211"/>
      <c r="T610" s="193"/>
      <c r="U610" s="40"/>
      <c r="W610" s="41" t="str">
        <f t="shared" si="37"/>
        <v/>
      </c>
      <c r="X610" s="58" t="str">
        <f t="shared" si="38"/>
        <v/>
      </c>
      <c r="Y610" s="58" t="str">
        <f t="shared" si="36"/>
        <v/>
      </c>
      <c r="AC610" s="41" t="str">
        <f t="shared" si="39"/>
        <v/>
      </c>
      <c r="AE610" s="41" t="str">
        <f>IF($H610="", "", IF(COUNTIF($AA$11:$AA$131, $H610)&gt;0, 'Application Process'!$AC$4, ""))</f>
        <v/>
      </c>
    </row>
    <row r="611" spans="1:31" x14ac:dyDescent="0.25">
      <c r="A611" s="40"/>
      <c r="B611" s="88" t="str">
        <f>IF($X611="", "", IF(COUNTIF('Application Process'!$I$11:$I$3035, $X611)=0, 'Job Database'!$Y$8, IFERROR(INDEX('Application Process'!$AJ$11:$AJ$3035, MATCH($X611, 'Application Process'!$I$11:$I$3035, 0)), "")))</f>
        <v/>
      </c>
      <c r="C611" s="40"/>
      <c r="D611" s="207"/>
      <c r="E611" s="194"/>
      <c r="F611" s="194"/>
      <c r="G611" s="208"/>
      <c r="H611" s="194"/>
      <c r="I611" s="208"/>
      <c r="J611" s="194"/>
      <c r="K611" s="209"/>
      <c r="L611" s="194"/>
      <c r="M611" s="196"/>
      <c r="N611" s="194"/>
      <c r="O611" s="194"/>
      <c r="P611" s="208"/>
      <c r="Q611" s="194"/>
      <c r="R611" s="210"/>
      <c r="S611" s="211"/>
      <c r="T611" s="193"/>
      <c r="U611" s="40"/>
      <c r="W611" s="41" t="str">
        <f t="shared" si="37"/>
        <v/>
      </c>
      <c r="X611" s="58" t="str">
        <f t="shared" si="38"/>
        <v/>
      </c>
      <c r="Y611" s="58" t="str">
        <f t="shared" si="36"/>
        <v/>
      </c>
      <c r="AC611" s="41" t="str">
        <f t="shared" si="39"/>
        <v/>
      </c>
      <c r="AE611" s="41" t="str">
        <f>IF($H611="", "", IF(COUNTIF($AA$11:$AA$131, $H611)&gt;0, 'Application Process'!$AC$4, ""))</f>
        <v/>
      </c>
    </row>
    <row r="612" spans="1:31" x14ac:dyDescent="0.25">
      <c r="A612" s="40"/>
      <c r="B612" s="88" t="str">
        <f>IF($X612="", "", IF(COUNTIF('Application Process'!$I$11:$I$3035, $X612)=0, 'Job Database'!$Y$8, IFERROR(INDEX('Application Process'!$AJ$11:$AJ$3035, MATCH($X612, 'Application Process'!$I$11:$I$3035, 0)), "")))</f>
        <v/>
      </c>
      <c r="C612" s="40"/>
      <c r="D612" s="207"/>
      <c r="E612" s="194"/>
      <c r="F612" s="194"/>
      <c r="G612" s="208"/>
      <c r="H612" s="194"/>
      <c r="I612" s="208"/>
      <c r="J612" s="194"/>
      <c r="K612" s="209"/>
      <c r="L612" s="194"/>
      <c r="M612" s="196"/>
      <c r="N612" s="194"/>
      <c r="O612" s="194"/>
      <c r="P612" s="208"/>
      <c r="Q612" s="194"/>
      <c r="R612" s="210"/>
      <c r="S612" s="211"/>
      <c r="T612" s="193"/>
      <c r="U612" s="40"/>
      <c r="W612" s="41" t="str">
        <f t="shared" si="37"/>
        <v/>
      </c>
      <c r="X612" s="58" t="str">
        <f t="shared" si="38"/>
        <v/>
      </c>
      <c r="Y612" s="58" t="str">
        <f t="shared" si="36"/>
        <v/>
      </c>
      <c r="AC612" s="41" t="str">
        <f t="shared" si="39"/>
        <v/>
      </c>
      <c r="AE612" s="41" t="str">
        <f>IF($H612="", "", IF(COUNTIF($AA$11:$AA$131, $H612)&gt;0, 'Application Process'!$AC$4, ""))</f>
        <v/>
      </c>
    </row>
    <row r="613" spans="1:31" x14ac:dyDescent="0.25">
      <c r="A613" s="40"/>
      <c r="B613" s="88" t="str">
        <f>IF($X613="", "", IF(COUNTIF('Application Process'!$I$11:$I$3035, $X613)=0, 'Job Database'!$Y$8, IFERROR(INDEX('Application Process'!$AJ$11:$AJ$3035, MATCH($X613, 'Application Process'!$I$11:$I$3035, 0)), "")))</f>
        <v/>
      </c>
      <c r="C613" s="40"/>
      <c r="D613" s="207"/>
      <c r="E613" s="194"/>
      <c r="F613" s="194"/>
      <c r="G613" s="208"/>
      <c r="H613" s="194"/>
      <c r="I613" s="208"/>
      <c r="J613" s="194"/>
      <c r="K613" s="209"/>
      <c r="L613" s="194"/>
      <c r="M613" s="196"/>
      <c r="N613" s="194"/>
      <c r="O613" s="194"/>
      <c r="P613" s="208"/>
      <c r="Q613" s="194"/>
      <c r="R613" s="210"/>
      <c r="S613" s="211"/>
      <c r="T613" s="193"/>
      <c r="U613" s="40"/>
      <c r="W613" s="41" t="str">
        <f t="shared" si="37"/>
        <v/>
      </c>
      <c r="X613" s="58" t="str">
        <f t="shared" si="38"/>
        <v/>
      </c>
      <c r="Y613" s="58" t="str">
        <f t="shared" si="36"/>
        <v/>
      </c>
      <c r="AC613" s="41" t="str">
        <f t="shared" si="39"/>
        <v/>
      </c>
      <c r="AE613" s="41" t="str">
        <f>IF($H613="", "", IF(COUNTIF($AA$11:$AA$131, $H613)&gt;0, 'Application Process'!$AC$4, ""))</f>
        <v/>
      </c>
    </row>
    <row r="614" spans="1:31" x14ac:dyDescent="0.25">
      <c r="A614" s="40"/>
      <c r="B614" s="88" t="str">
        <f>IF($X614="", "", IF(COUNTIF('Application Process'!$I$11:$I$3035, $X614)=0, 'Job Database'!$Y$8, IFERROR(INDEX('Application Process'!$AJ$11:$AJ$3035, MATCH($X614, 'Application Process'!$I$11:$I$3035, 0)), "")))</f>
        <v/>
      </c>
      <c r="C614" s="40"/>
      <c r="D614" s="207"/>
      <c r="E614" s="194"/>
      <c r="F614" s="194"/>
      <c r="G614" s="208"/>
      <c r="H614" s="194"/>
      <c r="I614" s="208"/>
      <c r="J614" s="194"/>
      <c r="K614" s="209"/>
      <c r="L614" s="194"/>
      <c r="M614" s="196"/>
      <c r="N614" s="194"/>
      <c r="O614" s="194"/>
      <c r="P614" s="208"/>
      <c r="Q614" s="194"/>
      <c r="R614" s="210"/>
      <c r="S614" s="211"/>
      <c r="T614" s="193"/>
      <c r="U614" s="40"/>
      <c r="W614" s="41" t="str">
        <f t="shared" si="37"/>
        <v/>
      </c>
      <c r="X614" s="58" t="str">
        <f t="shared" si="38"/>
        <v/>
      </c>
      <c r="Y614" s="58" t="str">
        <f t="shared" si="36"/>
        <v/>
      </c>
      <c r="AC614" s="41" t="str">
        <f t="shared" si="39"/>
        <v/>
      </c>
      <c r="AE614" s="41" t="str">
        <f>IF($H614="", "", IF(COUNTIF($AA$11:$AA$131, $H614)&gt;0, 'Application Process'!$AC$4, ""))</f>
        <v/>
      </c>
    </row>
    <row r="615" spans="1:31" x14ac:dyDescent="0.25">
      <c r="A615" s="40"/>
      <c r="B615" s="88" t="str">
        <f>IF($X615="", "", IF(COUNTIF('Application Process'!$I$11:$I$3035, $X615)=0, 'Job Database'!$Y$8, IFERROR(INDEX('Application Process'!$AJ$11:$AJ$3035, MATCH($X615, 'Application Process'!$I$11:$I$3035, 0)), "")))</f>
        <v/>
      </c>
      <c r="C615" s="40"/>
      <c r="D615" s="207"/>
      <c r="E615" s="194"/>
      <c r="F615" s="194"/>
      <c r="G615" s="208"/>
      <c r="H615" s="194"/>
      <c r="I615" s="208"/>
      <c r="J615" s="194"/>
      <c r="K615" s="209"/>
      <c r="L615" s="194"/>
      <c r="M615" s="196"/>
      <c r="N615" s="194"/>
      <c r="O615" s="194"/>
      <c r="P615" s="208"/>
      <c r="Q615" s="194"/>
      <c r="R615" s="210"/>
      <c r="S615" s="211"/>
      <c r="T615" s="193"/>
      <c r="U615" s="40"/>
      <c r="W615" s="41" t="str">
        <f t="shared" si="37"/>
        <v/>
      </c>
      <c r="X615" s="58" t="str">
        <f t="shared" si="38"/>
        <v/>
      </c>
      <c r="Y615" s="58" t="str">
        <f t="shared" si="36"/>
        <v/>
      </c>
      <c r="AC615" s="41" t="str">
        <f t="shared" si="39"/>
        <v/>
      </c>
      <c r="AE615" s="41" t="str">
        <f>IF($H615="", "", IF(COUNTIF($AA$11:$AA$131, $H615)&gt;0, 'Application Process'!$AC$4, ""))</f>
        <v/>
      </c>
    </row>
    <row r="616" spans="1:31" x14ac:dyDescent="0.25">
      <c r="A616" s="40"/>
      <c r="B616" s="88" t="str">
        <f>IF($X616="", "", IF(COUNTIF('Application Process'!$I$11:$I$3035, $X616)=0, 'Job Database'!$Y$8, IFERROR(INDEX('Application Process'!$AJ$11:$AJ$3035, MATCH($X616, 'Application Process'!$I$11:$I$3035, 0)), "")))</f>
        <v/>
      </c>
      <c r="C616" s="40"/>
      <c r="D616" s="207"/>
      <c r="E616" s="194"/>
      <c r="F616" s="194"/>
      <c r="G616" s="208"/>
      <c r="H616" s="194"/>
      <c r="I616" s="208"/>
      <c r="J616" s="194"/>
      <c r="K616" s="209"/>
      <c r="L616" s="194"/>
      <c r="M616" s="196"/>
      <c r="N616" s="194"/>
      <c r="O616" s="194"/>
      <c r="P616" s="208"/>
      <c r="Q616" s="194"/>
      <c r="R616" s="210"/>
      <c r="S616" s="211"/>
      <c r="T616" s="193"/>
      <c r="U616" s="40"/>
      <c r="W616" s="41" t="str">
        <f t="shared" si="37"/>
        <v/>
      </c>
      <c r="X616" s="58" t="str">
        <f t="shared" si="38"/>
        <v/>
      </c>
      <c r="Y616" s="58" t="str">
        <f t="shared" si="36"/>
        <v/>
      </c>
      <c r="AC616" s="41" t="str">
        <f t="shared" si="39"/>
        <v/>
      </c>
      <c r="AE616" s="41" t="str">
        <f>IF($H616="", "", IF(COUNTIF($AA$11:$AA$131, $H616)&gt;0, 'Application Process'!$AC$4, ""))</f>
        <v/>
      </c>
    </row>
    <row r="617" spans="1:31" x14ac:dyDescent="0.25">
      <c r="A617" s="40"/>
      <c r="B617" s="88" t="str">
        <f>IF($X617="", "", IF(COUNTIF('Application Process'!$I$11:$I$3035, $X617)=0, 'Job Database'!$Y$8, IFERROR(INDEX('Application Process'!$AJ$11:$AJ$3035, MATCH($X617, 'Application Process'!$I$11:$I$3035, 0)), "")))</f>
        <v/>
      </c>
      <c r="C617" s="40"/>
      <c r="D617" s="207"/>
      <c r="E617" s="194"/>
      <c r="F617" s="194"/>
      <c r="G617" s="208"/>
      <c r="H617" s="194"/>
      <c r="I617" s="208"/>
      <c r="J617" s="194"/>
      <c r="K617" s="209"/>
      <c r="L617" s="194"/>
      <c r="M617" s="196"/>
      <c r="N617" s="194"/>
      <c r="O617" s="194"/>
      <c r="P617" s="208"/>
      <c r="Q617" s="194"/>
      <c r="R617" s="210"/>
      <c r="S617" s="211"/>
      <c r="T617" s="193"/>
      <c r="U617" s="40"/>
      <c r="W617" s="41" t="str">
        <f t="shared" si="37"/>
        <v/>
      </c>
      <c r="X617" s="58" t="str">
        <f t="shared" si="38"/>
        <v/>
      </c>
      <c r="Y617" s="58" t="str">
        <f t="shared" si="36"/>
        <v/>
      </c>
      <c r="AC617" s="41" t="str">
        <f t="shared" si="39"/>
        <v/>
      </c>
      <c r="AE617" s="41" t="str">
        <f>IF($H617="", "", IF(COUNTIF($AA$11:$AA$131, $H617)&gt;0, 'Application Process'!$AC$4, ""))</f>
        <v/>
      </c>
    </row>
    <row r="618" spans="1:31" x14ac:dyDescent="0.25">
      <c r="A618" s="40"/>
      <c r="B618" s="88" t="str">
        <f>IF($X618="", "", IF(COUNTIF('Application Process'!$I$11:$I$3035, $X618)=0, 'Job Database'!$Y$8, IFERROR(INDEX('Application Process'!$AJ$11:$AJ$3035, MATCH($X618, 'Application Process'!$I$11:$I$3035, 0)), "")))</f>
        <v/>
      </c>
      <c r="C618" s="40"/>
      <c r="D618" s="207"/>
      <c r="E618" s="194"/>
      <c r="F618" s="194"/>
      <c r="G618" s="208"/>
      <c r="H618" s="194"/>
      <c r="I618" s="208"/>
      <c r="J618" s="194"/>
      <c r="K618" s="209"/>
      <c r="L618" s="194"/>
      <c r="M618" s="196"/>
      <c r="N618" s="194"/>
      <c r="O618" s="194"/>
      <c r="P618" s="208"/>
      <c r="Q618" s="194"/>
      <c r="R618" s="210"/>
      <c r="S618" s="211"/>
      <c r="T618" s="193"/>
      <c r="U618" s="40"/>
      <c r="W618" s="41" t="str">
        <f t="shared" si="37"/>
        <v/>
      </c>
      <c r="X618" s="58" t="str">
        <f t="shared" si="38"/>
        <v/>
      </c>
      <c r="Y618" s="58" t="str">
        <f t="shared" si="36"/>
        <v/>
      </c>
      <c r="AC618" s="41" t="str">
        <f t="shared" si="39"/>
        <v/>
      </c>
      <c r="AE618" s="41" t="str">
        <f>IF($H618="", "", IF(COUNTIF($AA$11:$AA$131, $H618)&gt;0, 'Application Process'!$AC$4, ""))</f>
        <v/>
      </c>
    </row>
    <row r="619" spans="1:31" x14ac:dyDescent="0.25">
      <c r="A619" s="40"/>
      <c r="B619" s="88" t="str">
        <f>IF($X619="", "", IF(COUNTIF('Application Process'!$I$11:$I$3035, $X619)=0, 'Job Database'!$Y$8, IFERROR(INDEX('Application Process'!$AJ$11:$AJ$3035, MATCH($X619, 'Application Process'!$I$11:$I$3035, 0)), "")))</f>
        <v/>
      </c>
      <c r="C619" s="40"/>
      <c r="D619" s="207"/>
      <c r="E619" s="194"/>
      <c r="F619" s="194"/>
      <c r="G619" s="208"/>
      <c r="H619" s="194"/>
      <c r="I619" s="208"/>
      <c r="J619" s="194"/>
      <c r="K619" s="209"/>
      <c r="L619" s="194"/>
      <c r="M619" s="196"/>
      <c r="N619" s="194"/>
      <c r="O619" s="194"/>
      <c r="P619" s="208"/>
      <c r="Q619" s="194"/>
      <c r="R619" s="210"/>
      <c r="S619" s="211"/>
      <c r="T619" s="193"/>
      <c r="U619" s="40"/>
      <c r="W619" s="41" t="str">
        <f t="shared" si="37"/>
        <v/>
      </c>
      <c r="X619" s="58" t="str">
        <f t="shared" si="38"/>
        <v/>
      </c>
      <c r="Y619" s="58" t="str">
        <f t="shared" si="36"/>
        <v/>
      </c>
      <c r="AC619" s="41" t="str">
        <f t="shared" si="39"/>
        <v/>
      </c>
      <c r="AE619" s="41" t="str">
        <f>IF($H619="", "", IF(COUNTIF($AA$11:$AA$131, $H619)&gt;0, 'Application Process'!$AC$4, ""))</f>
        <v/>
      </c>
    </row>
    <row r="620" spans="1:31" x14ac:dyDescent="0.25">
      <c r="A620" s="40"/>
      <c r="B620" s="88" t="str">
        <f>IF($X620="", "", IF(COUNTIF('Application Process'!$I$11:$I$3035, $X620)=0, 'Job Database'!$Y$8, IFERROR(INDEX('Application Process'!$AJ$11:$AJ$3035, MATCH($X620, 'Application Process'!$I$11:$I$3035, 0)), "")))</f>
        <v/>
      </c>
      <c r="C620" s="40"/>
      <c r="D620" s="207"/>
      <c r="E620" s="194"/>
      <c r="F620" s="194"/>
      <c r="G620" s="208"/>
      <c r="H620" s="194"/>
      <c r="I620" s="208"/>
      <c r="J620" s="194"/>
      <c r="K620" s="209"/>
      <c r="L620" s="194"/>
      <c r="M620" s="196"/>
      <c r="N620" s="194"/>
      <c r="O620" s="194"/>
      <c r="P620" s="208"/>
      <c r="Q620" s="194"/>
      <c r="R620" s="210"/>
      <c r="S620" s="211"/>
      <c r="T620" s="193"/>
      <c r="U620" s="40"/>
      <c r="W620" s="41" t="str">
        <f t="shared" si="37"/>
        <v/>
      </c>
      <c r="X620" s="58" t="str">
        <f t="shared" si="38"/>
        <v/>
      </c>
      <c r="Y620" s="58" t="str">
        <f t="shared" si="36"/>
        <v/>
      </c>
      <c r="AC620" s="41" t="str">
        <f t="shared" si="39"/>
        <v/>
      </c>
      <c r="AE620" s="41" t="str">
        <f>IF($H620="", "", IF(COUNTIF($AA$11:$AA$131, $H620)&gt;0, 'Application Process'!$AC$4, ""))</f>
        <v/>
      </c>
    </row>
    <row r="621" spans="1:31" x14ac:dyDescent="0.25">
      <c r="A621" s="40"/>
      <c r="B621" s="88" t="str">
        <f>IF($X621="", "", IF(COUNTIF('Application Process'!$I$11:$I$3035, $X621)=0, 'Job Database'!$Y$8, IFERROR(INDEX('Application Process'!$AJ$11:$AJ$3035, MATCH($X621, 'Application Process'!$I$11:$I$3035, 0)), "")))</f>
        <v/>
      </c>
      <c r="C621" s="40"/>
      <c r="D621" s="207"/>
      <c r="E621" s="194"/>
      <c r="F621" s="194"/>
      <c r="G621" s="208"/>
      <c r="H621" s="194"/>
      <c r="I621" s="208"/>
      <c r="J621" s="194"/>
      <c r="K621" s="209"/>
      <c r="L621" s="194"/>
      <c r="M621" s="196"/>
      <c r="N621" s="194"/>
      <c r="O621" s="194"/>
      <c r="P621" s="208"/>
      <c r="Q621" s="194"/>
      <c r="R621" s="210"/>
      <c r="S621" s="211"/>
      <c r="T621" s="193"/>
      <c r="U621" s="40"/>
      <c r="W621" s="41" t="str">
        <f t="shared" si="37"/>
        <v/>
      </c>
      <c r="X621" s="58" t="str">
        <f t="shared" si="38"/>
        <v/>
      </c>
      <c r="Y621" s="58" t="str">
        <f t="shared" si="36"/>
        <v/>
      </c>
      <c r="AC621" s="41" t="str">
        <f t="shared" si="39"/>
        <v/>
      </c>
      <c r="AE621" s="41" t="str">
        <f>IF($H621="", "", IF(COUNTIF($AA$11:$AA$131, $H621)&gt;0, 'Application Process'!$AC$4, ""))</f>
        <v/>
      </c>
    </row>
    <row r="622" spans="1:31" x14ac:dyDescent="0.25">
      <c r="A622" s="40"/>
      <c r="B622" s="88" t="str">
        <f>IF($X622="", "", IF(COUNTIF('Application Process'!$I$11:$I$3035, $X622)=0, 'Job Database'!$Y$8, IFERROR(INDEX('Application Process'!$AJ$11:$AJ$3035, MATCH($X622, 'Application Process'!$I$11:$I$3035, 0)), "")))</f>
        <v/>
      </c>
      <c r="C622" s="40"/>
      <c r="D622" s="207"/>
      <c r="E622" s="194"/>
      <c r="F622" s="194"/>
      <c r="G622" s="208"/>
      <c r="H622" s="194"/>
      <c r="I622" s="208"/>
      <c r="J622" s="194"/>
      <c r="K622" s="209"/>
      <c r="L622" s="194"/>
      <c r="M622" s="196"/>
      <c r="N622" s="194"/>
      <c r="O622" s="194"/>
      <c r="P622" s="208"/>
      <c r="Q622" s="194"/>
      <c r="R622" s="210"/>
      <c r="S622" s="211"/>
      <c r="T622" s="193"/>
      <c r="U622" s="40"/>
      <c r="W622" s="41" t="str">
        <f t="shared" si="37"/>
        <v/>
      </c>
      <c r="X622" s="58" t="str">
        <f t="shared" si="38"/>
        <v/>
      </c>
      <c r="Y622" s="58" t="str">
        <f t="shared" si="36"/>
        <v/>
      </c>
      <c r="AC622" s="41" t="str">
        <f t="shared" si="39"/>
        <v/>
      </c>
      <c r="AE622" s="41" t="str">
        <f>IF($H622="", "", IF(COUNTIF($AA$11:$AA$131, $H622)&gt;0, 'Application Process'!$AC$4, ""))</f>
        <v/>
      </c>
    </row>
    <row r="623" spans="1:31" x14ac:dyDescent="0.25">
      <c r="A623" s="40"/>
      <c r="B623" s="88" t="str">
        <f>IF($X623="", "", IF(COUNTIF('Application Process'!$I$11:$I$3035, $X623)=0, 'Job Database'!$Y$8, IFERROR(INDEX('Application Process'!$AJ$11:$AJ$3035, MATCH($X623, 'Application Process'!$I$11:$I$3035, 0)), "")))</f>
        <v/>
      </c>
      <c r="C623" s="40"/>
      <c r="D623" s="207"/>
      <c r="E623" s="194"/>
      <c r="F623" s="194"/>
      <c r="G623" s="208"/>
      <c r="H623" s="194"/>
      <c r="I623" s="208"/>
      <c r="J623" s="194"/>
      <c r="K623" s="209"/>
      <c r="L623" s="194"/>
      <c r="M623" s="196"/>
      <c r="N623" s="194"/>
      <c r="O623" s="194"/>
      <c r="P623" s="208"/>
      <c r="Q623" s="194"/>
      <c r="R623" s="210"/>
      <c r="S623" s="211"/>
      <c r="T623" s="193"/>
      <c r="U623" s="40"/>
      <c r="W623" s="41" t="str">
        <f t="shared" si="37"/>
        <v/>
      </c>
      <c r="X623" s="58" t="str">
        <f t="shared" si="38"/>
        <v/>
      </c>
      <c r="Y623" s="58" t="str">
        <f t="shared" si="36"/>
        <v/>
      </c>
      <c r="AC623" s="41" t="str">
        <f t="shared" si="39"/>
        <v/>
      </c>
      <c r="AE623" s="41" t="str">
        <f>IF($H623="", "", IF(COUNTIF($AA$11:$AA$131, $H623)&gt;0, 'Application Process'!$AC$4, ""))</f>
        <v/>
      </c>
    </row>
    <row r="624" spans="1:31" x14ac:dyDescent="0.25">
      <c r="A624" s="40"/>
      <c r="B624" s="88" t="str">
        <f>IF($X624="", "", IF(COUNTIF('Application Process'!$I$11:$I$3035, $X624)=0, 'Job Database'!$Y$8, IFERROR(INDEX('Application Process'!$AJ$11:$AJ$3035, MATCH($X624, 'Application Process'!$I$11:$I$3035, 0)), "")))</f>
        <v/>
      </c>
      <c r="C624" s="40"/>
      <c r="D624" s="207"/>
      <c r="E624" s="194"/>
      <c r="F624" s="194"/>
      <c r="G624" s="208"/>
      <c r="H624" s="194"/>
      <c r="I624" s="208"/>
      <c r="J624" s="194"/>
      <c r="K624" s="209"/>
      <c r="L624" s="194"/>
      <c r="M624" s="196"/>
      <c r="N624" s="194"/>
      <c r="O624" s="194"/>
      <c r="P624" s="208"/>
      <c r="Q624" s="194"/>
      <c r="R624" s="210"/>
      <c r="S624" s="211"/>
      <c r="T624" s="193"/>
      <c r="U624" s="40"/>
      <c r="W624" s="41" t="str">
        <f t="shared" si="37"/>
        <v/>
      </c>
      <c r="X624" s="58" t="str">
        <f t="shared" si="38"/>
        <v/>
      </c>
      <c r="Y624" s="58" t="str">
        <f t="shared" si="36"/>
        <v/>
      </c>
      <c r="AC624" s="41" t="str">
        <f t="shared" si="39"/>
        <v/>
      </c>
      <c r="AE624" s="41" t="str">
        <f>IF($H624="", "", IF(COUNTIF($AA$11:$AA$131, $H624)&gt;0, 'Application Process'!$AC$4, ""))</f>
        <v/>
      </c>
    </row>
    <row r="625" spans="1:31" x14ac:dyDescent="0.25">
      <c r="A625" s="40"/>
      <c r="B625" s="88" t="str">
        <f>IF($X625="", "", IF(COUNTIF('Application Process'!$I$11:$I$3035, $X625)=0, 'Job Database'!$Y$8, IFERROR(INDEX('Application Process'!$AJ$11:$AJ$3035, MATCH($X625, 'Application Process'!$I$11:$I$3035, 0)), "")))</f>
        <v/>
      </c>
      <c r="C625" s="40"/>
      <c r="D625" s="207"/>
      <c r="E625" s="194"/>
      <c r="F625" s="194"/>
      <c r="G625" s="208"/>
      <c r="H625" s="194"/>
      <c r="I625" s="208"/>
      <c r="J625" s="194"/>
      <c r="K625" s="209"/>
      <c r="L625" s="194"/>
      <c r="M625" s="196"/>
      <c r="N625" s="194"/>
      <c r="O625" s="194"/>
      <c r="P625" s="208"/>
      <c r="Q625" s="194"/>
      <c r="R625" s="210"/>
      <c r="S625" s="211"/>
      <c r="T625" s="193"/>
      <c r="U625" s="40"/>
      <c r="W625" s="41" t="str">
        <f t="shared" si="37"/>
        <v/>
      </c>
      <c r="X625" s="58" t="str">
        <f t="shared" si="38"/>
        <v/>
      </c>
      <c r="Y625" s="58" t="str">
        <f t="shared" si="36"/>
        <v/>
      </c>
      <c r="AC625" s="41" t="str">
        <f t="shared" si="39"/>
        <v/>
      </c>
      <c r="AE625" s="41" t="str">
        <f>IF($H625="", "", IF(COUNTIF($AA$11:$AA$131, $H625)&gt;0, 'Application Process'!$AC$4, ""))</f>
        <v/>
      </c>
    </row>
    <row r="626" spans="1:31" x14ac:dyDescent="0.25">
      <c r="A626" s="40"/>
      <c r="B626" s="88" t="str">
        <f>IF($X626="", "", IF(COUNTIF('Application Process'!$I$11:$I$3035, $X626)=0, 'Job Database'!$Y$8, IFERROR(INDEX('Application Process'!$AJ$11:$AJ$3035, MATCH($X626, 'Application Process'!$I$11:$I$3035, 0)), "")))</f>
        <v/>
      </c>
      <c r="C626" s="40"/>
      <c r="D626" s="207"/>
      <c r="E626" s="194"/>
      <c r="F626" s="194"/>
      <c r="G626" s="208"/>
      <c r="H626" s="194"/>
      <c r="I626" s="208"/>
      <c r="J626" s="194"/>
      <c r="K626" s="209"/>
      <c r="L626" s="194"/>
      <c r="M626" s="196"/>
      <c r="N626" s="194"/>
      <c r="O626" s="194"/>
      <c r="P626" s="208"/>
      <c r="Q626" s="194"/>
      <c r="R626" s="210"/>
      <c r="S626" s="211"/>
      <c r="T626" s="193"/>
      <c r="U626" s="40"/>
      <c r="W626" s="41" t="str">
        <f t="shared" si="37"/>
        <v/>
      </c>
      <c r="X626" s="58" t="str">
        <f t="shared" si="38"/>
        <v/>
      </c>
      <c r="Y626" s="58" t="str">
        <f t="shared" si="36"/>
        <v/>
      </c>
      <c r="AC626" s="41" t="str">
        <f t="shared" si="39"/>
        <v/>
      </c>
      <c r="AE626" s="41" t="str">
        <f>IF($H626="", "", IF(COUNTIF($AA$11:$AA$131, $H626)&gt;0, 'Application Process'!$AC$4, ""))</f>
        <v/>
      </c>
    </row>
    <row r="627" spans="1:31" x14ac:dyDescent="0.25">
      <c r="A627" s="40"/>
      <c r="B627" s="88" t="str">
        <f>IF($X627="", "", IF(COUNTIF('Application Process'!$I$11:$I$3035, $X627)=0, 'Job Database'!$Y$8, IFERROR(INDEX('Application Process'!$AJ$11:$AJ$3035, MATCH($X627, 'Application Process'!$I$11:$I$3035, 0)), "")))</f>
        <v/>
      </c>
      <c r="C627" s="40"/>
      <c r="D627" s="207"/>
      <c r="E627" s="194"/>
      <c r="F627" s="194"/>
      <c r="G627" s="208"/>
      <c r="H627" s="194"/>
      <c r="I627" s="208"/>
      <c r="J627" s="194"/>
      <c r="K627" s="209"/>
      <c r="L627" s="194"/>
      <c r="M627" s="196"/>
      <c r="N627" s="194"/>
      <c r="O627" s="194"/>
      <c r="P627" s="208"/>
      <c r="Q627" s="194"/>
      <c r="R627" s="210"/>
      <c r="S627" s="211"/>
      <c r="T627" s="193"/>
      <c r="U627" s="40"/>
      <c r="W627" s="41" t="str">
        <f t="shared" si="37"/>
        <v/>
      </c>
      <c r="X627" s="58" t="str">
        <f t="shared" si="38"/>
        <v/>
      </c>
      <c r="Y627" s="58" t="str">
        <f t="shared" si="36"/>
        <v/>
      </c>
      <c r="AC627" s="41" t="str">
        <f t="shared" si="39"/>
        <v/>
      </c>
      <c r="AE627" s="41" t="str">
        <f>IF($H627="", "", IF(COUNTIF($AA$11:$AA$131, $H627)&gt;0, 'Application Process'!$AC$4, ""))</f>
        <v/>
      </c>
    </row>
    <row r="628" spans="1:31" x14ac:dyDescent="0.25">
      <c r="A628" s="40"/>
      <c r="B628" s="88" t="str">
        <f>IF($X628="", "", IF(COUNTIF('Application Process'!$I$11:$I$3035, $X628)=0, 'Job Database'!$Y$8, IFERROR(INDEX('Application Process'!$AJ$11:$AJ$3035, MATCH($X628, 'Application Process'!$I$11:$I$3035, 0)), "")))</f>
        <v/>
      </c>
      <c r="C628" s="40"/>
      <c r="D628" s="207"/>
      <c r="E628" s="194"/>
      <c r="F628" s="194"/>
      <c r="G628" s="208"/>
      <c r="H628" s="194"/>
      <c r="I628" s="208"/>
      <c r="J628" s="194"/>
      <c r="K628" s="209"/>
      <c r="L628" s="194"/>
      <c r="M628" s="196"/>
      <c r="N628" s="194"/>
      <c r="O628" s="194"/>
      <c r="P628" s="208"/>
      <c r="Q628" s="194"/>
      <c r="R628" s="210"/>
      <c r="S628" s="211"/>
      <c r="T628" s="193"/>
      <c r="U628" s="40"/>
      <c r="W628" s="41" t="str">
        <f t="shared" si="37"/>
        <v/>
      </c>
      <c r="X628" s="58" t="str">
        <f t="shared" si="38"/>
        <v/>
      </c>
      <c r="Y628" s="58" t="str">
        <f t="shared" si="36"/>
        <v/>
      </c>
      <c r="AC628" s="41" t="str">
        <f t="shared" si="39"/>
        <v/>
      </c>
      <c r="AE628" s="41" t="str">
        <f>IF($H628="", "", IF(COUNTIF($AA$11:$AA$131, $H628)&gt;0, 'Application Process'!$AC$4, ""))</f>
        <v/>
      </c>
    </row>
    <row r="629" spans="1:31" x14ac:dyDescent="0.25">
      <c r="A629" s="40"/>
      <c r="B629" s="88" t="str">
        <f>IF($X629="", "", IF(COUNTIF('Application Process'!$I$11:$I$3035, $X629)=0, 'Job Database'!$Y$8, IFERROR(INDEX('Application Process'!$AJ$11:$AJ$3035, MATCH($X629, 'Application Process'!$I$11:$I$3035, 0)), "")))</f>
        <v/>
      </c>
      <c r="C629" s="40"/>
      <c r="D629" s="207"/>
      <c r="E629" s="194"/>
      <c r="F629" s="194"/>
      <c r="G629" s="208"/>
      <c r="H629" s="194"/>
      <c r="I629" s="208"/>
      <c r="J629" s="194"/>
      <c r="K629" s="209"/>
      <c r="L629" s="194"/>
      <c r="M629" s="196"/>
      <c r="N629" s="194"/>
      <c r="O629" s="194"/>
      <c r="P629" s="208"/>
      <c r="Q629" s="194"/>
      <c r="R629" s="210"/>
      <c r="S629" s="211"/>
      <c r="T629" s="193"/>
      <c r="U629" s="40"/>
      <c r="W629" s="41" t="str">
        <f t="shared" si="37"/>
        <v/>
      </c>
      <c r="X629" s="58" t="str">
        <f t="shared" si="38"/>
        <v/>
      </c>
      <c r="Y629" s="58" t="str">
        <f t="shared" si="36"/>
        <v/>
      </c>
      <c r="AC629" s="41" t="str">
        <f t="shared" si="39"/>
        <v/>
      </c>
      <c r="AE629" s="41" t="str">
        <f>IF($H629="", "", IF(COUNTIF($AA$11:$AA$131, $H629)&gt;0, 'Application Process'!$AC$4, ""))</f>
        <v/>
      </c>
    </row>
    <row r="630" spans="1:31" x14ac:dyDescent="0.25">
      <c r="A630" s="40"/>
      <c r="B630" s="88" t="str">
        <f>IF($X630="", "", IF(COUNTIF('Application Process'!$I$11:$I$3035, $X630)=0, 'Job Database'!$Y$8, IFERROR(INDEX('Application Process'!$AJ$11:$AJ$3035, MATCH($X630, 'Application Process'!$I$11:$I$3035, 0)), "")))</f>
        <v/>
      </c>
      <c r="C630" s="40"/>
      <c r="D630" s="207"/>
      <c r="E630" s="194"/>
      <c r="F630" s="194"/>
      <c r="G630" s="208"/>
      <c r="H630" s="194"/>
      <c r="I630" s="208"/>
      <c r="J630" s="194"/>
      <c r="K630" s="209"/>
      <c r="L630" s="194"/>
      <c r="M630" s="196"/>
      <c r="N630" s="194"/>
      <c r="O630" s="194"/>
      <c r="P630" s="208"/>
      <c r="Q630" s="194"/>
      <c r="R630" s="210"/>
      <c r="S630" s="211"/>
      <c r="T630" s="193"/>
      <c r="U630" s="40"/>
      <c r="W630" s="41" t="str">
        <f t="shared" si="37"/>
        <v/>
      </c>
      <c r="X630" s="58" t="str">
        <f t="shared" si="38"/>
        <v/>
      </c>
      <c r="Y630" s="58" t="str">
        <f t="shared" si="36"/>
        <v/>
      </c>
      <c r="AC630" s="41" t="str">
        <f t="shared" si="39"/>
        <v/>
      </c>
      <c r="AE630" s="41" t="str">
        <f>IF($H630="", "", IF(COUNTIF($AA$11:$AA$131, $H630)&gt;0, 'Application Process'!$AC$4, ""))</f>
        <v/>
      </c>
    </row>
    <row r="631" spans="1:31" x14ac:dyDescent="0.25">
      <c r="A631" s="40"/>
      <c r="B631" s="88" t="str">
        <f>IF($X631="", "", IF(COUNTIF('Application Process'!$I$11:$I$3035, $X631)=0, 'Job Database'!$Y$8, IFERROR(INDEX('Application Process'!$AJ$11:$AJ$3035, MATCH($X631, 'Application Process'!$I$11:$I$3035, 0)), "")))</f>
        <v/>
      </c>
      <c r="C631" s="40"/>
      <c r="D631" s="207"/>
      <c r="E631" s="194"/>
      <c r="F631" s="194"/>
      <c r="G631" s="208"/>
      <c r="H631" s="194"/>
      <c r="I631" s="208"/>
      <c r="J631" s="194"/>
      <c r="K631" s="209"/>
      <c r="L631" s="194"/>
      <c r="M631" s="196"/>
      <c r="N631" s="194"/>
      <c r="O631" s="194"/>
      <c r="P631" s="208"/>
      <c r="Q631" s="194"/>
      <c r="R631" s="210"/>
      <c r="S631" s="211"/>
      <c r="T631" s="193"/>
      <c r="U631" s="40"/>
      <c r="W631" s="41" t="str">
        <f t="shared" si="37"/>
        <v/>
      </c>
      <c r="X631" s="58" t="str">
        <f t="shared" si="38"/>
        <v/>
      </c>
      <c r="Y631" s="58" t="str">
        <f t="shared" si="36"/>
        <v/>
      </c>
      <c r="AC631" s="41" t="str">
        <f t="shared" si="39"/>
        <v/>
      </c>
      <c r="AE631" s="41" t="str">
        <f>IF($H631="", "", IF(COUNTIF($AA$11:$AA$131, $H631)&gt;0, 'Application Process'!$AC$4, ""))</f>
        <v/>
      </c>
    </row>
    <row r="632" spans="1:31" x14ac:dyDescent="0.25">
      <c r="A632" s="40"/>
      <c r="B632" s="88" t="str">
        <f>IF($X632="", "", IF(COUNTIF('Application Process'!$I$11:$I$3035, $X632)=0, 'Job Database'!$Y$8, IFERROR(INDEX('Application Process'!$AJ$11:$AJ$3035, MATCH($X632, 'Application Process'!$I$11:$I$3035, 0)), "")))</f>
        <v/>
      </c>
      <c r="C632" s="40"/>
      <c r="D632" s="207"/>
      <c r="E632" s="194"/>
      <c r="F632" s="194"/>
      <c r="G632" s="208"/>
      <c r="H632" s="194"/>
      <c r="I632" s="208"/>
      <c r="J632" s="194"/>
      <c r="K632" s="209"/>
      <c r="L632" s="194"/>
      <c r="M632" s="196"/>
      <c r="N632" s="194"/>
      <c r="O632" s="194"/>
      <c r="P632" s="208"/>
      <c r="Q632" s="194"/>
      <c r="R632" s="210"/>
      <c r="S632" s="211"/>
      <c r="T632" s="193"/>
      <c r="U632" s="40"/>
      <c r="W632" s="41" t="str">
        <f t="shared" si="37"/>
        <v/>
      </c>
      <c r="X632" s="58" t="str">
        <f t="shared" si="38"/>
        <v/>
      </c>
      <c r="Y632" s="58" t="str">
        <f t="shared" si="36"/>
        <v/>
      </c>
      <c r="AC632" s="41" t="str">
        <f t="shared" si="39"/>
        <v/>
      </c>
      <c r="AE632" s="41" t="str">
        <f>IF($H632="", "", IF(COUNTIF($AA$11:$AA$131, $H632)&gt;0, 'Application Process'!$AC$4, ""))</f>
        <v/>
      </c>
    </row>
    <row r="633" spans="1:31" x14ac:dyDescent="0.25">
      <c r="A633" s="40"/>
      <c r="B633" s="88" t="str">
        <f>IF($X633="", "", IF(COUNTIF('Application Process'!$I$11:$I$3035, $X633)=0, 'Job Database'!$Y$8, IFERROR(INDEX('Application Process'!$AJ$11:$AJ$3035, MATCH($X633, 'Application Process'!$I$11:$I$3035, 0)), "")))</f>
        <v/>
      </c>
      <c r="C633" s="40"/>
      <c r="D633" s="207"/>
      <c r="E633" s="194"/>
      <c r="F633" s="194"/>
      <c r="G633" s="208"/>
      <c r="H633" s="194"/>
      <c r="I633" s="208"/>
      <c r="J633" s="194"/>
      <c r="K633" s="209"/>
      <c r="L633" s="194"/>
      <c r="M633" s="196"/>
      <c r="N633" s="194"/>
      <c r="O633" s="194"/>
      <c r="P633" s="208"/>
      <c r="Q633" s="194"/>
      <c r="R633" s="210"/>
      <c r="S633" s="211"/>
      <c r="T633" s="193"/>
      <c r="U633" s="40"/>
      <c r="W633" s="41" t="str">
        <f t="shared" si="37"/>
        <v/>
      </c>
      <c r="X633" s="58" t="str">
        <f t="shared" si="38"/>
        <v/>
      </c>
      <c r="Y633" s="58" t="str">
        <f t="shared" si="36"/>
        <v/>
      </c>
      <c r="AC633" s="41" t="str">
        <f t="shared" si="39"/>
        <v/>
      </c>
      <c r="AE633" s="41" t="str">
        <f>IF($H633="", "", IF(COUNTIF($AA$11:$AA$131, $H633)&gt;0, 'Application Process'!$AC$4, ""))</f>
        <v/>
      </c>
    </row>
    <row r="634" spans="1:31" x14ac:dyDescent="0.25">
      <c r="A634" s="40"/>
      <c r="B634" s="88" t="str">
        <f>IF($X634="", "", IF(COUNTIF('Application Process'!$I$11:$I$3035, $X634)=0, 'Job Database'!$Y$8, IFERROR(INDEX('Application Process'!$AJ$11:$AJ$3035, MATCH($X634, 'Application Process'!$I$11:$I$3035, 0)), "")))</f>
        <v/>
      </c>
      <c r="C634" s="40"/>
      <c r="D634" s="207"/>
      <c r="E634" s="194"/>
      <c r="F634" s="194"/>
      <c r="G634" s="208"/>
      <c r="H634" s="194"/>
      <c r="I634" s="208"/>
      <c r="J634" s="194"/>
      <c r="K634" s="209"/>
      <c r="L634" s="194"/>
      <c r="M634" s="196"/>
      <c r="N634" s="194"/>
      <c r="O634" s="194"/>
      <c r="P634" s="208"/>
      <c r="Q634" s="194"/>
      <c r="R634" s="210"/>
      <c r="S634" s="211"/>
      <c r="T634" s="193"/>
      <c r="U634" s="40"/>
      <c r="W634" s="41" t="str">
        <f t="shared" si="37"/>
        <v/>
      </c>
      <c r="X634" s="58" t="str">
        <f t="shared" si="38"/>
        <v/>
      </c>
      <c r="Y634" s="58" t="str">
        <f t="shared" si="36"/>
        <v/>
      </c>
      <c r="AC634" s="41" t="str">
        <f t="shared" si="39"/>
        <v/>
      </c>
      <c r="AE634" s="41" t="str">
        <f>IF($H634="", "", IF(COUNTIF($AA$11:$AA$131, $H634)&gt;0, 'Application Process'!$AC$4, ""))</f>
        <v/>
      </c>
    </row>
    <row r="635" spans="1:31" x14ac:dyDescent="0.25">
      <c r="A635" s="40"/>
      <c r="B635" s="88" t="str">
        <f>IF($X635="", "", IF(COUNTIF('Application Process'!$I$11:$I$3035, $X635)=0, 'Job Database'!$Y$8, IFERROR(INDEX('Application Process'!$AJ$11:$AJ$3035, MATCH($X635, 'Application Process'!$I$11:$I$3035, 0)), "")))</f>
        <v/>
      </c>
      <c r="C635" s="40"/>
      <c r="D635" s="207"/>
      <c r="E635" s="194"/>
      <c r="F635" s="194"/>
      <c r="G635" s="208"/>
      <c r="H635" s="194"/>
      <c r="I635" s="208"/>
      <c r="J635" s="194"/>
      <c r="K635" s="209"/>
      <c r="L635" s="194"/>
      <c r="M635" s="196"/>
      <c r="N635" s="194"/>
      <c r="O635" s="194"/>
      <c r="P635" s="208"/>
      <c r="Q635" s="194"/>
      <c r="R635" s="210"/>
      <c r="S635" s="211"/>
      <c r="T635" s="193"/>
      <c r="U635" s="40"/>
      <c r="W635" s="41" t="str">
        <f t="shared" si="37"/>
        <v/>
      </c>
      <c r="X635" s="58" t="str">
        <f t="shared" si="38"/>
        <v/>
      </c>
      <c r="Y635" s="58" t="str">
        <f t="shared" si="36"/>
        <v/>
      </c>
      <c r="AC635" s="41" t="str">
        <f t="shared" si="39"/>
        <v/>
      </c>
      <c r="AE635" s="41" t="str">
        <f>IF($H635="", "", IF(COUNTIF($AA$11:$AA$131, $H635)&gt;0, 'Application Process'!$AC$4, ""))</f>
        <v/>
      </c>
    </row>
    <row r="636" spans="1:31" x14ac:dyDescent="0.25">
      <c r="A636" s="40"/>
      <c r="B636" s="88" t="str">
        <f>IF($X636="", "", IF(COUNTIF('Application Process'!$I$11:$I$3035, $X636)=0, 'Job Database'!$Y$8, IFERROR(INDEX('Application Process'!$AJ$11:$AJ$3035, MATCH($X636, 'Application Process'!$I$11:$I$3035, 0)), "")))</f>
        <v/>
      </c>
      <c r="C636" s="40"/>
      <c r="D636" s="207"/>
      <c r="E636" s="194"/>
      <c r="F636" s="194"/>
      <c r="G636" s="208"/>
      <c r="H636" s="194"/>
      <c r="I636" s="208"/>
      <c r="J636" s="194"/>
      <c r="K636" s="209"/>
      <c r="L636" s="194"/>
      <c r="M636" s="196"/>
      <c r="N636" s="194"/>
      <c r="O636" s="194"/>
      <c r="P636" s="208"/>
      <c r="Q636" s="194"/>
      <c r="R636" s="210"/>
      <c r="S636" s="211"/>
      <c r="T636" s="193"/>
      <c r="U636" s="40"/>
      <c r="W636" s="41" t="str">
        <f t="shared" si="37"/>
        <v/>
      </c>
      <c r="X636" s="58" t="str">
        <f t="shared" si="38"/>
        <v/>
      </c>
      <c r="Y636" s="58" t="str">
        <f t="shared" si="36"/>
        <v/>
      </c>
      <c r="AC636" s="41" t="str">
        <f t="shared" si="39"/>
        <v/>
      </c>
      <c r="AE636" s="41" t="str">
        <f>IF($H636="", "", IF(COUNTIF($AA$11:$AA$131, $H636)&gt;0, 'Application Process'!$AC$4, ""))</f>
        <v/>
      </c>
    </row>
    <row r="637" spans="1:31" x14ac:dyDescent="0.25">
      <c r="A637" s="40"/>
      <c r="B637" s="88" t="str">
        <f>IF($X637="", "", IF(COUNTIF('Application Process'!$I$11:$I$3035, $X637)=0, 'Job Database'!$Y$8, IFERROR(INDEX('Application Process'!$AJ$11:$AJ$3035, MATCH($X637, 'Application Process'!$I$11:$I$3035, 0)), "")))</f>
        <v/>
      </c>
      <c r="C637" s="40"/>
      <c r="D637" s="207"/>
      <c r="E637" s="194"/>
      <c r="F637" s="194"/>
      <c r="G637" s="208"/>
      <c r="H637" s="194"/>
      <c r="I637" s="208"/>
      <c r="J637" s="194"/>
      <c r="K637" s="209"/>
      <c r="L637" s="194"/>
      <c r="M637" s="196"/>
      <c r="N637" s="194"/>
      <c r="O637" s="194"/>
      <c r="P637" s="208"/>
      <c r="Q637" s="194"/>
      <c r="R637" s="210"/>
      <c r="S637" s="211"/>
      <c r="T637" s="193"/>
      <c r="U637" s="40"/>
      <c r="W637" s="41" t="str">
        <f t="shared" si="37"/>
        <v/>
      </c>
      <c r="X637" s="58" t="str">
        <f t="shared" si="38"/>
        <v/>
      </c>
      <c r="Y637" s="58" t="str">
        <f t="shared" si="36"/>
        <v/>
      </c>
      <c r="AC637" s="41" t="str">
        <f t="shared" si="39"/>
        <v/>
      </c>
      <c r="AE637" s="41" t="str">
        <f>IF($H637="", "", IF(COUNTIF($AA$11:$AA$131, $H637)&gt;0, 'Application Process'!$AC$4, ""))</f>
        <v/>
      </c>
    </row>
    <row r="638" spans="1:31" x14ac:dyDescent="0.25">
      <c r="A638" s="40"/>
      <c r="B638" s="88" t="str">
        <f>IF($X638="", "", IF(COUNTIF('Application Process'!$I$11:$I$3035, $X638)=0, 'Job Database'!$Y$8, IFERROR(INDEX('Application Process'!$AJ$11:$AJ$3035, MATCH($X638, 'Application Process'!$I$11:$I$3035, 0)), "")))</f>
        <v/>
      </c>
      <c r="C638" s="40"/>
      <c r="D638" s="207"/>
      <c r="E638" s="194"/>
      <c r="F638" s="194"/>
      <c r="G638" s="208"/>
      <c r="H638" s="194"/>
      <c r="I638" s="208"/>
      <c r="J638" s="194"/>
      <c r="K638" s="209"/>
      <c r="L638" s="194"/>
      <c r="M638" s="196"/>
      <c r="N638" s="194"/>
      <c r="O638" s="194"/>
      <c r="P638" s="208"/>
      <c r="Q638" s="194"/>
      <c r="R638" s="210"/>
      <c r="S638" s="211"/>
      <c r="T638" s="193"/>
      <c r="U638" s="40"/>
      <c r="W638" s="41" t="str">
        <f t="shared" si="37"/>
        <v/>
      </c>
      <c r="X638" s="58" t="str">
        <f t="shared" si="38"/>
        <v/>
      </c>
      <c r="Y638" s="58" t="str">
        <f t="shared" si="36"/>
        <v/>
      </c>
      <c r="AC638" s="41" t="str">
        <f t="shared" si="39"/>
        <v/>
      </c>
      <c r="AE638" s="41" t="str">
        <f>IF($H638="", "", IF(COUNTIF($AA$11:$AA$131, $H638)&gt;0, 'Application Process'!$AC$4, ""))</f>
        <v/>
      </c>
    </row>
    <row r="639" spans="1:31" x14ac:dyDescent="0.25">
      <c r="A639" s="40"/>
      <c r="B639" s="88" t="str">
        <f>IF($X639="", "", IF(COUNTIF('Application Process'!$I$11:$I$3035, $X639)=0, 'Job Database'!$Y$8, IFERROR(INDEX('Application Process'!$AJ$11:$AJ$3035, MATCH($X639, 'Application Process'!$I$11:$I$3035, 0)), "")))</f>
        <v/>
      </c>
      <c r="C639" s="40"/>
      <c r="D639" s="207"/>
      <c r="E639" s="194"/>
      <c r="F639" s="194"/>
      <c r="G639" s="208"/>
      <c r="H639" s="194"/>
      <c r="I639" s="208"/>
      <c r="J639" s="194"/>
      <c r="K639" s="209"/>
      <c r="L639" s="194"/>
      <c r="M639" s="196"/>
      <c r="N639" s="194"/>
      <c r="O639" s="194"/>
      <c r="P639" s="208"/>
      <c r="Q639" s="194"/>
      <c r="R639" s="210"/>
      <c r="S639" s="211"/>
      <c r="T639" s="193"/>
      <c r="U639" s="40"/>
      <c r="W639" s="41" t="str">
        <f t="shared" si="37"/>
        <v/>
      </c>
      <c r="X639" s="58" t="str">
        <f t="shared" si="38"/>
        <v/>
      </c>
      <c r="Y639" s="58" t="str">
        <f t="shared" si="36"/>
        <v/>
      </c>
      <c r="AC639" s="41" t="str">
        <f t="shared" si="39"/>
        <v/>
      </c>
      <c r="AE639" s="41" t="str">
        <f>IF($H639="", "", IF(COUNTIF($AA$11:$AA$131, $H639)&gt;0, 'Application Process'!$AC$4, ""))</f>
        <v/>
      </c>
    </row>
    <row r="640" spans="1:31" x14ac:dyDescent="0.25">
      <c r="A640" s="40"/>
      <c r="B640" s="88" t="str">
        <f>IF($X640="", "", IF(COUNTIF('Application Process'!$I$11:$I$3035, $X640)=0, 'Job Database'!$Y$8, IFERROR(INDEX('Application Process'!$AJ$11:$AJ$3035, MATCH($X640, 'Application Process'!$I$11:$I$3035, 0)), "")))</f>
        <v/>
      </c>
      <c r="C640" s="40"/>
      <c r="D640" s="207"/>
      <c r="E640" s="194"/>
      <c r="F640" s="194"/>
      <c r="G640" s="208"/>
      <c r="H640" s="194"/>
      <c r="I640" s="208"/>
      <c r="J640" s="194"/>
      <c r="K640" s="209"/>
      <c r="L640" s="194"/>
      <c r="M640" s="196"/>
      <c r="N640" s="194"/>
      <c r="O640" s="194"/>
      <c r="P640" s="208"/>
      <c r="Q640" s="194"/>
      <c r="R640" s="210"/>
      <c r="S640" s="211"/>
      <c r="T640" s="193"/>
      <c r="U640" s="40"/>
      <c r="W640" s="41" t="str">
        <f t="shared" si="37"/>
        <v/>
      </c>
      <c r="X640" s="58" t="str">
        <f t="shared" si="38"/>
        <v/>
      </c>
      <c r="Y640" s="58" t="str">
        <f t="shared" si="36"/>
        <v/>
      </c>
      <c r="AC640" s="41" t="str">
        <f t="shared" si="39"/>
        <v/>
      </c>
      <c r="AE640" s="41" t="str">
        <f>IF($H640="", "", IF(COUNTIF($AA$11:$AA$131, $H640)&gt;0, 'Application Process'!$AC$4, ""))</f>
        <v/>
      </c>
    </row>
    <row r="641" spans="1:31" x14ac:dyDescent="0.25">
      <c r="A641" s="40"/>
      <c r="B641" s="88" t="str">
        <f>IF($X641="", "", IF(COUNTIF('Application Process'!$I$11:$I$3035, $X641)=0, 'Job Database'!$Y$8, IFERROR(INDEX('Application Process'!$AJ$11:$AJ$3035, MATCH($X641, 'Application Process'!$I$11:$I$3035, 0)), "")))</f>
        <v/>
      </c>
      <c r="C641" s="40"/>
      <c r="D641" s="207"/>
      <c r="E641" s="194"/>
      <c r="F641" s="194"/>
      <c r="G641" s="208"/>
      <c r="H641" s="194"/>
      <c r="I641" s="208"/>
      <c r="J641" s="194"/>
      <c r="K641" s="209"/>
      <c r="L641" s="194"/>
      <c r="M641" s="196"/>
      <c r="N641" s="194"/>
      <c r="O641" s="194"/>
      <c r="P641" s="208"/>
      <c r="Q641" s="194"/>
      <c r="R641" s="210"/>
      <c r="S641" s="211"/>
      <c r="T641" s="193"/>
      <c r="U641" s="40"/>
      <c r="W641" s="41" t="str">
        <f t="shared" si="37"/>
        <v/>
      </c>
      <c r="X641" s="58" t="str">
        <f t="shared" si="38"/>
        <v/>
      </c>
      <c r="Y641" s="58" t="str">
        <f t="shared" si="36"/>
        <v/>
      </c>
      <c r="AC641" s="41" t="str">
        <f t="shared" si="39"/>
        <v/>
      </c>
      <c r="AE641" s="41" t="str">
        <f>IF($H641="", "", IF(COUNTIF($AA$11:$AA$131, $H641)&gt;0, 'Application Process'!$AC$4, ""))</f>
        <v/>
      </c>
    </row>
    <row r="642" spans="1:31" x14ac:dyDescent="0.25">
      <c r="A642" s="40"/>
      <c r="B642" s="88" t="str">
        <f>IF($X642="", "", IF(COUNTIF('Application Process'!$I$11:$I$3035, $X642)=0, 'Job Database'!$Y$8, IFERROR(INDEX('Application Process'!$AJ$11:$AJ$3035, MATCH($X642, 'Application Process'!$I$11:$I$3035, 0)), "")))</f>
        <v/>
      </c>
      <c r="C642" s="40"/>
      <c r="D642" s="207"/>
      <c r="E642" s="194"/>
      <c r="F642" s="194"/>
      <c r="G642" s="208"/>
      <c r="H642" s="194"/>
      <c r="I642" s="208"/>
      <c r="J642" s="194"/>
      <c r="K642" s="209"/>
      <c r="L642" s="194"/>
      <c r="M642" s="196"/>
      <c r="N642" s="194"/>
      <c r="O642" s="194"/>
      <c r="P642" s="208"/>
      <c r="Q642" s="194"/>
      <c r="R642" s="210"/>
      <c r="S642" s="211"/>
      <c r="T642" s="193"/>
      <c r="U642" s="40"/>
      <c r="W642" s="41" t="str">
        <f t="shared" si="37"/>
        <v/>
      </c>
      <c r="X642" s="58" t="str">
        <f t="shared" si="38"/>
        <v/>
      </c>
      <c r="Y642" s="58" t="str">
        <f t="shared" si="36"/>
        <v/>
      </c>
      <c r="AC642" s="41" t="str">
        <f t="shared" si="39"/>
        <v/>
      </c>
      <c r="AE642" s="41" t="str">
        <f>IF($H642="", "", IF(COUNTIF($AA$11:$AA$131, $H642)&gt;0, 'Application Process'!$AC$4, ""))</f>
        <v/>
      </c>
    </row>
    <row r="643" spans="1:31" x14ac:dyDescent="0.25">
      <c r="A643" s="40"/>
      <c r="B643" s="88" t="str">
        <f>IF($X643="", "", IF(COUNTIF('Application Process'!$I$11:$I$3035, $X643)=0, 'Job Database'!$Y$8, IFERROR(INDEX('Application Process'!$AJ$11:$AJ$3035, MATCH($X643, 'Application Process'!$I$11:$I$3035, 0)), "")))</f>
        <v/>
      </c>
      <c r="C643" s="40"/>
      <c r="D643" s="207"/>
      <c r="E643" s="194"/>
      <c r="F643" s="194"/>
      <c r="G643" s="208"/>
      <c r="H643" s="194"/>
      <c r="I643" s="208"/>
      <c r="J643" s="194"/>
      <c r="K643" s="209"/>
      <c r="L643" s="194"/>
      <c r="M643" s="196"/>
      <c r="N643" s="194"/>
      <c r="O643" s="194"/>
      <c r="P643" s="208"/>
      <c r="Q643" s="194"/>
      <c r="R643" s="210"/>
      <c r="S643" s="211"/>
      <c r="T643" s="193"/>
      <c r="U643" s="40"/>
      <c r="W643" s="41" t="str">
        <f t="shared" si="37"/>
        <v/>
      </c>
      <c r="X643" s="58" t="str">
        <f t="shared" si="38"/>
        <v/>
      </c>
      <c r="Y643" s="58" t="str">
        <f t="shared" si="36"/>
        <v/>
      </c>
      <c r="AC643" s="41" t="str">
        <f t="shared" si="39"/>
        <v/>
      </c>
      <c r="AE643" s="41" t="str">
        <f>IF($H643="", "", IF(COUNTIF($AA$11:$AA$131, $H643)&gt;0, 'Application Process'!$AC$4, ""))</f>
        <v/>
      </c>
    </row>
    <row r="644" spans="1:31" x14ac:dyDescent="0.25">
      <c r="A644" s="40"/>
      <c r="B644" s="88" t="str">
        <f>IF($X644="", "", IF(COUNTIF('Application Process'!$I$11:$I$3035, $X644)=0, 'Job Database'!$Y$8, IFERROR(INDEX('Application Process'!$AJ$11:$AJ$3035, MATCH($X644, 'Application Process'!$I$11:$I$3035, 0)), "")))</f>
        <v/>
      </c>
      <c r="C644" s="40"/>
      <c r="D644" s="207"/>
      <c r="E644" s="194"/>
      <c r="F644" s="194"/>
      <c r="G644" s="208"/>
      <c r="H644" s="194"/>
      <c r="I644" s="208"/>
      <c r="J644" s="194"/>
      <c r="K644" s="209"/>
      <c r="L644" s="194"/>
      <c r="M644" s="196"/>
      <c r="N644" s="194"/>
      <c r="O644" s="194"/>
      <c r="P644" s="208"/>
      <c r="Q644" s="194"/>
      <c r="R644" s="210"/>
      <c r="S644" s="211"/>
      <c r="T644" s="193"/>
      <c r="U644" s="40"/>
      <c r="W644" s="41" t="str">
        <f t="shared" si="37"/>
        <v/>
      </c>
      <c r="X644" s="58" t="str">
        <f t="shared" si="38"/>
        <v/>
      </c>
      <c r="Y644" s="58" t="str">
        <f t="shared" si="36"/>
        <v/>
      </c>
      <c r="AC644" s="41" t="str">
        <f t="shared" si="39"/>
        <v/>
      </c>
      <c r="AE644" s="41" t="str">
        <f>IF($H644="", "", IF(COUNTIF($AA$11:$AA$131, $H644)&gt;0, 'Application Process'!$AC$4, ""))</f>
        <v/>
      </c>
    </row>
    <row r="645" spans="1:31" x14ac:dyDescent="0.25">
      <c r="A645" s="40"/>
      <c r="B645" s="88" t="str">
        <f>IF($X645="", "", IF(COUNTIF('Application Process'!$I$11:$I$3035, $X645)=0, 'Job Database'!$Y$8, IFERROR(INDEX('Application Process'!$AJ$11:$AJ$3035, MATCH($X645, 'Application Process'!$I$11:$I$3035, 0)), "")))</f>
        <v/>
      </c>
      <c r="C645" s="40"/>
      <c r="D645" s="207"/>
      <c r="E645" s="194"/>
      <c r="F645" s="194"/>
      <c r="G645" s="208"/>
      <c r="H645" s="194"/>
      <c r="I645" s="208"/>
      <c r="J645" s="194"/>
      <c r="K645" s="209"/>
      <c r="L645" s="194"/>
      <c r="M645" s="196"/>
      <c r="N645" s="194"/>
      <c r="O645" s="194"/>
      <c r="P645" s="208"/>
      <c r="Q645" s="194"/>
      <c r="R645" s="210"/>
      <c r="S645" s="211"/>
      <c r="T645" s="193"/>
      <c r="U645" s="40"/>
      <c r="W645" s="41" t="str">
        <f t="shared" si="37"/>
        <v/>
      </c>
      <c r="X645" s="58" t="str">
        <f t="shared" si="38"/>
        <v/>
      </c>
      <c r="Y645" s="58" t="str">
        <f t="shared" si="36"/>
        <v/>
      </c>
      <c r="AC645" s="41" t="str">
        <f t="shared" si="39"/>
        <v/>
      </c>
      <c r="AE645" s="41" t="str">
        <f>IF($H645="", "", IF(COUNTIF($AA$11:$AA$131, $H645)&gt;0, 'Application Process'!$AC$4, ""))</f>
        <v/>
      </c>
    </row>
    <row r="646" spans="1:31" x14ac:dyDescent="0.25">
      <c r="A646" s="40"/>
      <c r="B646" s="88" t="str">
        <f>IF($X646="", "", IF(COUNTIF('Application Process'!$I$11:$I$3035, $X646)=0, 'Job Database'!$Y$8, IFERROR(INDEX('Application Process'!$AJ$11:$AJ$3035, MATCH($X646, 'Application Process'!$I$11:$I$3035, 0)), "")))</f>
        <v/>
      </c>
      <c r="C646" s="40"/>
      <c r="D646" s="207"/>
      <c r="E646" s="194"/>
      <c r="F646" s="194"/>
      <c r="G646" s="208"/>
      <c r="H646" s="194"/>
      <c r="I646" s="208"/>
      <c r="J646" s="194"/>
      <c r="K646" s="209"/>
      <c r="L646" s="194"/>
      <c r="M646" s="196"/>
      <c r="N646" s="194"/>
      <c r="O646" s="194"/>
      <c r="P646" s="208"/>
      <c r="Q646" s="194"/>
      <c r="R646" s="210"/>
      <c r="S646" s="211"/>
      <c r="T646" s="193"/>
      <c r="U646" s="40"/>
      <c r="W646" s="41" t="str">
        <f t="shared" si="37"/>
        <v/>
      </c>
      <c r="X646" s="58" t="str">
        <f t="shared" si="38"/>
        <v/>
      </c>
      <c r="Y646" s="58" t="str">
        <f t="shared" si="36"/>
        <v/>
      </c>
      <c r="AC646" s="41" t="str">
        <f t="shared" si="39"/>
        <v/>
      </c>
      <c r="AE646" s="41" t="str">
        <f>IF($H646="", "", IF(COUNTIF($AA$11:$AA$131, $H646)&gt;0, 'Application Process'!$AC$4, ""))</f>
        <v/>
      </c>
    </row>
    <row r="647" spans="1:31" x14ac:dyDescent="0.25">
      <c r="A647" s="40"/>
      <c r="B647" s="88" t="str">
        <f>IF($X647="", "", IF(COUNTIF('Application Process'!$I$11:$I$3035, $X647)=0, 'Job Database'!$Y$8, IFERROR(INDEX('Application Process'!$AJ$11:$AJ$3035, MATCH($X647, 'Application Process'!$I$11:$I$3035, 0)), "")))</f>
        <v/>
      </c>
      <c r="C647" s="40"/>
      <c r="D647" s="207"/>
      <c r="E647" s="194"/>
      <c r="F647" s="194"/>
      <c r="G647" s="208"/>
      <c r="H647" s="194"/>
      <c r="I647" s="208"/>
      <c r="J647" s="194"/>
      <c r="K647" s="209"/>
      <c r="L647" s="194"/>
      <c r="M647" s="196"/>
      <c r="N647" s="194"/>
      <c r="O647" s="194"/>
      <c r="P647" s="208"/>
      <c r="Q647" s="194"/>
      <c r="R647" s="210"/>
      <c r="S647" s="211"/>
      <c r="T647" s="193"/>
      <c r="U647" s="40"/>
      <c r="W647" s="41" t="str">
        <f t="shared" si="37"/>
        <v/>
      </c>
      <c r="X647" s="58" t="str">
        <f t="shared" si="38"/>
        <v/>
      </c>
      <c r="Y647" s="58" t="str">
        <f t="shared" si="36"/>
        <v/>
      </c>
      <c r="AC647" s="41" t="str">
        <f t="shared" si="39"/>
        <v/>
      </c>
      <c r="AE647" s="41" t="str">
        <f>IF($H647="", "", IF(COUNTIF($AA$11:$AA$131, $H647)&gt;0, 'Application Process'!$AC$4, ""))</f>
        <v/>
      </c>
    </row>
    <row r="648" spans="1:31" x14ac:dyDescent="0.25">
      <c r="A648" s="40"/>
      <c r="B648" s="88" t="str">
        <f>IF($X648="", "", IF(COUNTIF('Application Process'!$I$11:$I$3035, $X648)=0, 'Job Database'!$Y$8, IFERROR(INDEX('Application Process'!$AJ$11:$AJ$3035, MATCH($X648, 'Application Process'!$I$11:$I$3035, 0)), "")))</f>
        <v/>
      </c>
      <c r="C648" s="40"/>
      <c r="D648" s="207"/>
      <c r="E648" s="194"/>
      <c r="F648" s="194"/>
      <c r="G648" s="208"/>
      <c r="H648" s="194"/>
      <c r="I648" s="208"/>
      <c r="J648" s="194"/>
      <c r="K648" s="209"/>
      <c r="L648" s="194"/>
      <c r="M648" s="196"/>
      <c r="N648" s="194"/>
      <c r="O648" s="194"/>
      <c r="P648" s="208"/>
      <c r="Q648" s="194"/>
      <c r="R648" s="210"/>
      <c r="S648" s="211"/>
      <c r="T648" s="193"/>
      <c r="U648" s="40"/>
      <c r="W648" s="41" t="str">
        <f t="shared" si="37"/>
        <v/>
      </c>
      <c r="X648" s="58" t="str">
        <f t="shared" si="38"/>
        <v/>
      </c>
      <c r="Y648" s="58" t="str">
        <f t="shared" si="36"/>
        <v/>
      </c>
      <c r="AC648" s="41" t="str">
        <f t="shared" si="39"/>
        <v/>
      </c>
      <c r="AE648" s="41" t="str">
        <f>IF($H648="", "", IF(COUNTIF($AA$11:$AA$131, $H648)&gt;0, 'Application Process'!$AC$4, ""))</f>
        <v/>
      </c>
    </row>
    <row r="649" spans="1:31" x14ac:dyDescent="0.25">
      <c r="A649" s="40"/>
      <c r="B649" s="88" t="str">
        <f>IF($X649="", "", IF(COUNTIF('Application Process'!$I$11:$I$3035, $X649)=0, 'Job Database'!$Y$8, IFERROR(INDEX('Application Process'!$AJ$11:$AJ$3035, MATCH($X649, 'Application Process'!$I$11:$I$3035, 0)), "")))</f>
        <v/>
      </c>
      <c r="C649" s="40"/>
      <c r="D649" s="207"/>
      <c r="E649" s="194"/>
      <c r="F649" s="194"/>
      <c r="G649" s="208"/>
      <c r="H649" s="194"/>
      <c r="I649" s="208"/>
      <c r="J649" s="194"/>
      <c r="K649" s="209"/>
      <c r="L649" s="194"/>
      <c r="M649" s="196"/>
      <c r="N649" s="194"/>
      <c r="O649" s="194"/>
      <c r="P649" s="208"/>
      <c r="Q649" s="194"/>
      <c r="R649" s="210"/>
      <c r="S649" s="211"/>
      <c r="T649" s="193"/>
      <c r="U649" s="40"/>
      <c r="W649" s="41" t="str">
        <f t="shared" si="37"/>
        <v/>
      </c>
      <c r="X649" s="58" t="str">
        <f t="shared" si="38"/>
        <v/>
      </c>
      <c r="Y649" s="58" t="str">
        <f t="shared" si="36"/>
        <v/>
      </c>
      <c r="AC649" s="41" t="str">
        <f t="shared" si="39"/>
        <v/>
      </c>
      <c r="AE649" s="41" t="str">
        <f>IF($H649="", "", IF(COUNTIF($AA$11:$AA$131, $H649)&gt;0, 'Application Process'!$AC$4, ""))</f>
        <v/>
      </c>
    </row>
    <row r="650" spans="1:31" x14ac:dyDescent="0.25">
      <c r="A650" s="40"/>
      <c r="B650" s="88" t="str">
        <f>IF($X650="", "", IF(COUNTIF('Application Process'!$I$11:$I$3035, $X650)=0, 'Job Database'!$Y$8, IFERROR(INDEX('Application Process'!$AJ$11:$AJ$3035, MATCH($X650, 'Application Process'!$I$11:$I$3035, 0)), "")))</f>
        <v/>
      </c>
      <c r="C650" s="40"/>
      <c r="D650" s="207"/>
      <c r="E650" s="194"/>
      <c r="F650" s="194"/>
      <c r="G650" s="208"/>
      <c r="H650" s="194"/>
      <c r="I650" s="208"/>
      <c r="J650" s="194"/>
      <c r="K650" s="209"/>
      <c r="L650" s="194"/>
      <c r="M650" s="196"/>
      <c r="N650" s="194"/>
      <c r="O650" s="194"/>
      <c r="P650" s="208"/>
      <c r="Q650" s="194"/>
      <c r="R650" s="210"/>
      <c r="S650" s="211"/>
      <c r="T650" s="193"/>
      <c r="U650" s="40"/>
      <c r="W650" s="41" t="str">
        <f t="shared" si="37"/>
        <v/>
      </c>
      <c r="X650" s="58" t="str">
        <f t="shared" si="38"/>
        <v/>
      </c>
      <c r="Y650" s="58" t="str">
        <f t="shared" si="36"/>
        <v/>
      </c>
      <c r="AC650" s="41" t="str">
        <f t="shared" si="39"/>
        <v/>
      </c>
      <c r="AE650" s="41" t="str">
        <f>IF($H650="", "", IF(COUNTIF($AA$11:$AA$131, $H650)&gt;0, 'Application Process'!$AC$4, ""))</f>
        <v/>
      </c>
    </row>
    <row r="651" spans="1:31" x14ac:dyDescent="0.25">
      <c r="A651" s="40"/>
      <c r="B651" s="88" t="str">
        <f>IF($X651="", "", IF(COUNTIF('Application Process'!$I$11:$I$3035, $X651)=0, 'Job Database'!$Y$8, IFERROR(INDEX('Application Process'!$AJ$11:$AJ$3035, MATCH($X651, 'Application Process'!$I$11:$I$3035, 0)), "")))</f>
        <v/>
      </c>
      <c r="C651" s="40"/>
      <c r="D651" s="207"/>
      <c r="E651" s="194"/>
      <c r="F651" s="194"/>
      <c r="G651" s="208"/>
      <c r="H651" s="194"/>
      <c r="I651" s="208"/>
      <c r="J651" s="194"/>
      <c r="K651" s="209"/>
      <c r="L651" s="194"/>
      <c r="M651" s="196"/>
      <c r="N651" s="194"/>
      <c r="O651" s="194"/>
      <c r="P651" s="208"/>
      <c r="Q651" s="194"/>
      <c r="R651" s="210"/>
      <c r="S651" s="211"/>
      <c r="T651" s="193"/>
      <c r="U651" s="40"/>
      <c r="W651" s="41" t="str">
        <f t="shared" si="37"/>
        <v/>
      </c>
      <c r="X651" s="58" t="str">
        <f t="shared" si="38"/>
        <v/>
      </c>
      <c r="Y651" s="58" t="str">
        <f t="shared" ref="Y651:Y714" si="40">IF($H651="", "", CONCATENATE($H651, " - ", $B651))</f>
        <v/>
      </c>
      <c r="AC651" s="41" t="str">
        <f t="shared" si="39"/>
        <v/>
      </c>
      <c r="AE651" s="41" t="str">
        <f>IF($H651="", "", IF(COUNTIF($AA$11:$AA$131, $H651)&gt;0, 'Application Process'!$AC$4, ""))</f>
        <v/>
      </c>
    </row>
    <row r="652" spans="1:31" x14ac:dyDescent="0.25">
      <c r="A652" s="40"/>
      <c r="B652" s="88" t="str">
        <f>IF($X652="", "", IF(COUNTIF('Application Process'!$I$11:$I$3035, $X652)=0, 'Job Database'!$Y$8, IFERROR(INDEX('Application Process'!$AJ$11:$AJ$3035, MATCH($X652, 'Application Process'!$I$11:$I$3035, 0)), "")))</f>
        <v/>
      </c>
      <c r="C652" s="40"/>
      <c r="D652" s="207"/>
      <c r="E652" s="194"/>
      <c r="F652" s="194"/>
      <c r="G652" s="208"/>
      <c r="H652" s="194"/>
      <c r="I652" s="208"/>
      <c r="J652" s="194"/>
      <c r="K652" s="209"/>
      <c r="L652" s="194"/>
      <c r="M652" s="196"/>
      <c r="N652" s="194"/>
      <c r="O652" s="194"/>
      <c r="P652" s="208"/>
      <c r="Q652" s="194"/>
      <c r="R652" s="210"/>
      <c r="S652" s="211"/>
      <c r="T652" s="193"/>
      <c r="U652" s="40"/>
      <c r="W652" s="41" t="str">
        <f t="shared" ref="W652:W715" si="41">IF($D652="", "", IF(COUNTIF($D$11:$D$3035, $D652)&gt;1, "X", ""))</f>
        <v/>
      </c>
      <c r="X652" s="58" t="str">
        <f t="shared" ref="X652:X715" si="42">IF($D652="", "", CONCATENATE(D652, IF(E652="", "", " - "), IF(E652="", "", E652), IF(F652="", "", " - "), IF(F652="", "", F652)))</f>
        <v/>
      </c>
      <c r="Y652" s="58" t="str">
        <f t="shared" si="40"/>
        <v/>
      </c>
      <c r="AC652" s="41" t="str">
        <f t="shared" ref="AC652:AC715" si="43">IF($H652="", "", IF(COUNTIF($AA$11:$AA$131, $H652)=0, "X", ""))</f>
        <v/>
      </c>
      <c r="AE652" s="41" t="str">
        <f>IF($H652="", "", IF(COUNTIF($AA$11:$AA$131, $H652)&gt;0, 'Application Process'!$AC$4, ""))</f>
        <v/>
      </c>
    </row>
    <row r="653" spans="1:31" x14ac:dyDescent="0.25">
      <c r="A653" s="40"/>
      <c r="B653" s="88" t="str">
        <f>IF($X653="", "", IF(COUNTIF('Application Process'!$I$11:$I$3035, $X653)=0, 'Job Database'!$Y$8, IFERROR(INDEX('Application Process'!$AJ$11:$AJ$3035, MATCH($X653, 'Application Process'!$I$11:$I$3035, 0)), "")))</f>
        <v/>
      </c>
      <c r="C653" s="40"/>
      <c r="D653" s="207"/>
      <c r="E653" s="194"/>
      <c r="F653" s="194"/>
      <c r="G653" s="208"/>
      <c r="H653" s="194"/>
      <c r="I653" s="208"/>
      <c r="J653" s="194"/>
      <c r="K653" s="209"/>
      <c r="L653" s="194"/>
      <c r="M653" s="196"/>
      <c r="N653" s="194"/>
      <c r="O653" s="194"/>
      <c r="P653" s="208"/>
      <c r="Q653" s="194"/>
      <c r="R653" s="210"/>
      <c r="S653" s="211"/>
      <c r="T653" s="193"/>
      <c r="U653" s="40"/>
      <c r="W653" s="41" t="str">
        <f t="shared" si="41"/>
        <v/>
      </c>
      <c r="X653" s="58" t="str">
        <f t="shared" si="42"/>
        <v/>
      </c>
      <c r="Y653" s="58" t="str">
        <f t="shared" si="40"/>
        <v/>
      </c>
      <c r="AC653" s="41" t="str">
        <f t="shared" si="43"/>
        <v/>
      </c>
      <c r="AE653" s="41" t="str">
        <f>IF($H653="", "", IF(COUNTIF($AA$11:$AA$131, $H653)&gt;0, 'Application Process'!$AC$4, ""))</f>
        <v/>
      </c>
    </row>
    <row r="654" spans="1:31" x14ac:dyDescent="0.25">
      <c r="A654" s="40"/>
      <c r="B654" s="88" t="str">
        <f>IF($X654="", "", IF(COUNTIF('Application Process'!$I$11:$I$3035, $X654)=0, 'Job Database'!$Y$8, IFERROR(INDEX('Application Process'!$AJ$11:$AJ$3035, MATCH($X654, 'Application Process'!$I$11:$I$3035, 0)), "")))</f>
        <v/>
      </c>
      <c r="C654" s="40"/>
      <c r="D654" s="207"/>
      <c r="E654" s="194"/>
      <c r="F654" s="194"/>
      <c r="G654" s="208"/>
      <c r="H654" s="194"/>
      <c r="I654" s="208"/>
      <c r="J654" s="194"/>
      <c r="K654" s="209"/>
      <c r="L654" s="194"/>
      <c r="M654" s="196"/>
      <c r="N654" s="194"/>
      <c r="O654" s="194"/>
      <c r="P654" s="208"/>
      <c r="Q654" s="194"/>
      <c r="R654" s="210"/>
      <c r="S654" s="211"/>
      <c r="T654" s="193"/>
      <c r="U654" s="40"/>
      <c r="W654" s="41" t="str">
        <f t="shared" si="41"/>
        <v/>
      </c>
      <c r="X654" s="58" t="str">
        <f t="shared" si="42"/>
        <v/>
      </c>
      <c r="Y654" s="58" t="str">
        <f t="shared" si="40"/>
        <v/>
      </c>
      <c r="AC654" s="41" t="str">
        <f t="shared" si="43"/>
        <v/>
      </c>
      <c r="AE654" s="41" t="str">
        <f>IF($H654="", "", IF(COUNTIF($AA$11:$AA$131, $H654)&gt;0, 'Application Process'!$AC$4, ""))</f>
        <v/>
      </c>
    </row>
    <row r="655" spans="1:31" x14ac:dyDescent="0.25">
      <c r="A655" s="40"/>
      <c r="B655" s="88" t="str">
        <f>IF($X655="", "", IF(COUNTIF('Application Process'!$I$11:$I$3035, $X655)=0, 'Job Database'!$Y$8, IFERROR(INDEX('Application Process'!$AJ$11:$AJ$3035, MATCH($X655, 'Application Process'!$I$11:$I$3035, 0)), "")))</f>
        <v/>
      </c>
      <c r="C655" s="40"/>
      <c r="D655" s="207"/>
      <c r="E655" s="194"/>
      <c r="F655" s="194"/>
      <c r="G655" s="208"/>
      <c r="H655" s="194"/>
      <c r="I655" s="208"/>
      <c r="J655" s="194"/>
      <c r="K655" s="209"/>
      <c r="L655" s="194"/>
      <c r="M655" s="196"/>
      <c r="N655" s="194"/>
      <c r="O655" s="194"/>
      <c r="P655" s="208"/>
      <c r="Q655" s="194"/>
      <c r="R655" s="210"/>
      <c r="S655" s="211"/>
      <c r="T655" s="193"/>
      <c r="U655" s="40"/>
      <c r="W655" s="41" t="str">
        <f t="shared" si="41"/>
        <v/>
      </c>
      <c r="X655" s="58" t="str">
        <f t="shared" si="42"/>
        <v/>
      </c>
      <c r="Y655" s="58" t="str">
        <f t="shared" si="40"/>
        <v/>
      </c>
      <c r="AC655" s="41" t="str">
        <f t="shared" si="43"/>
        <v/>
      </c>
      <c r="AE655" s="41" t="str">
        <f>IF($H655="", "", IF(COUNTIF($AA$11:$AA$131, $H655)&gt;0, 'Application Process'!$AC$4, ""))</f>
        <v/>
      </c>
    </row>
    <row r="656" spans="1:31" x14ac:dyDescent="0.25">
      <c r="A656" s="40"/>
      <c r="B656" s="88" t="str">
        <f>IF($X656="", "", IF(COUNTIF('Application Process'!$I$11:$I$3035, $X656)=0, 'Job Database'!$Y$8, IFERROR(INDEX('Application Process'!$AJ$11:$AJ$3035, MATCH($X656, 'Application Process'!$I$11:$I$3035, 0)), "")))</f>
        <v/>
      </c>
      <c r="C656" s="40"/>
      <c r="D656" s="207"/>
      <c r="E656" s="194"/>
      <c r="F656" s="194"/>
      <c r="G656" s="208"/>
      <c r="H656" s="194"/>
      <c r="I656" s="208"/>
      <c r="J656" s="194"/>
      <c r="K656" s="209"/>
      <c r="L656" s="194"/>
      <c r="M656" s="196"/>
      <c r="N656" s="194"/>
      <c r="O656" s="194"/>
      <c r="P656" s="208"/>
      <c r="Q656" s="194"/>
      <c r="R656" s="210"/>
      <c r="S656" s="211"/>
      <c r="T656" s="193"/>
      <c r="U656" s="40"/>
      <c r="W656" s="41" t="str">
        <f t="shared" si="41"/>
        <v/>
      </c>
      <c r="X656" s="58" t="str">
        <f t="shared" si="42"/>
        <v/>
      </c>
      <c r="Y656" s="58" t="str">
        <f t="shared" si="40"/>
        <v/>
      </c>
      <c r="AC656" s="41" t="str">
        <f t="shared" si="43"/>
        <v/>
      </c>
      <c r="AE656" s="41" t="str">
        <f>IF($H656="", "", IF(COUNTIF($AA$11:$AA$131, $H656)&gt;0, 'Application Process'!$AC$4, ""))</f>
        <v/>
      </c>
    </row>
    <row r="657" spans="1:31" x14ac:dyDescent="0.25">
      <c r="A657" s="40"/>
      <c r="B657" s="88" t="str">
        <f>IF($X657="", "", IF(COUNTIF('Application Process'!$I$11:$I$3035, $X657)=0, 'Job Database'!$Y$8, IFERROR(INDEX('Application Process'!$AJ$11:$AJ$3035, MATCH($X657, 'Application Process'!$I$11:$I$3035, 0)), "")))</f>
        <v/>
      </c>
      <c r="C657" s="40"/>
      <c r="D657" s="207"/>
      <c r="E657" s="194"/>
      <c r="F657" s="194"/>
      <c r="G657" s="208"/>
      <c r="H657" s="194"/>
      <c r="I657" s="208"/>
      <c r="J657" s="194"/>
      <c r="K657" s="209"/>
      <c r="L657" s="194"/>
      <c r="M657" s="196"/>
      <c r="N657" s="194"/>
      <c r="O657" s="194"/>
      <c r="P657" s="208"/>
      <c r="Q657" s="194"/>
      <c r="R657" s="210"/>
      <c r="S657" s="211"/>
      <c r="T657" s="193"/>
      <c r="U657" s="40"/>
      <c r="W657" s="41" t="str">
        <f t="shared" si="41"/>
        <v/>
      </c>
      <c r="X657" s="58" t="str">
        <f t="shared" si="42"/>
        <v/>
      </c>
      <c r="Y657" s="58" t="str">
        <f t="shared" si="40"/>
        <v/>
      </c>
      <c r="AC657" s="41" t="str">
        <f t="shared" si="43"/>
        <v/>
      </c>
      <c r="AE657" s="41" t="str">
        <f>IF($H657="", "", IF(COUNTIF($AA$11:$AA$131, $H657)&gt;0, 'Application Process'!$AC$4, ""))</f>
        <v/>
      </c>
    </row>
    <row r="658" spans="1:31" x14ac:dyDescent="0.25">
      <c r="A658" s="40"/>
      <c r="B658" s="88" t="str">
        <f>IF($X658="", "", IF(COUNTIF('Application Process'!$I$11:$I$3035, $X658)=0, 'Job Database'!$Y$8, IFERROR(INDEX('Application Process'!$AJ$11:$AJ$3035, MATCH($X658, 'Application Process'!$I$11:$I$3035, 0)), "")))</f>
        <v/>
      </c>
      <c r="C658" s="40"/>
      <c r="D658" s="207"/>
      <c r="E658" s="194"/>
      <c r="F658" s="194"/>
      <c r="G658" s="208"/>
      <c r="H658" s="194"/>
      <c r="I658" s="208"/>
      <c r="J658" s="194"/>
      <c r="K658" s="209"/>
      <c r="L658" s="194"/>
      <c r="M658" s="196"/>
      <c r="N658" s="194"/>
      <c r="O658" s="194"/>
      <c r="P658" s="208"/>
      <c r="Q658" s="194"/>
      <c r="R658" s="210"/>
      <c r="S658" s="211"/>
      <c r="T658" s="193"/>
      <c r="U658" s="40"/>
      <c r="W658" s="41" t="str">
        <f t="shared" si="41"/>
        <v/>
      </c>
      <c r="X658" s="58" t="str">
        <f t="shared" si="42"/>
        <v/>
      </c>
      <c r="Y658" s="58" t="str">
        <f t="shared" si="40"/>
        <v/>
      </c>
      <c r="AC658" s="41" t="str">
        <f t="shared" si="43"/>
        <v/>
      </c>
      <c r="AE658" s="41" t="str">
        <f>IF($H658="", "", IF(COUNTIF($AA$11:$AA$131, $H658)&gt;0, 'Application Process'!$AC$4, ""))</f>
        <v/>
      </c>
    </row>
    <row r="659" spans="1:31" x14ac:dyDescent="0.25">
      <c r="A659" s="40"/>
      <c r="B659" s="88" t="str">
        <f>IF($X659="", "", IF(COUNTIF('Application Process'!$I$11:$I$3035, $X659)=0, 'Job Database'!$Y$8, IFERROR(INDEX('Application Process'!$AJ$11:$AJ$3035, MATCH($X659, 'Application Process'!$I$11:$I$3035, 0)), "")))</f>
        <v/>
      </c>
      <c r="C659" s="40"/>
      <c r="D659" s="207"/>
      <c r="E659" s="194"/>
      <c r="F659" s="194"/>
      <c r="G659" s="208"/>
      <c r="H659" s="194"/>
      <c r="I659" s="208"/>
      <c r="J659" s="194"/>
      <c r="K659" s="209"/>
      <c r="L659" s="194"/>
      <c r="M659" s="196"/>
      <c r="N659" s="194"/>
      <c r="O659" s="194"/>
      <c r="P659" s="208"/>
      <c r="Q659" s="194"/>
      <c r="R659" s="210"/>
      <c r="S659" s="211"/>
      <c r="T659" s="193"/>
      <c r="U659" s="40"/>
      <c r="W659" s="41" t="str">
        <f t="shared" si="41"/>
        <v/>
      </c>
      <c r="X659" s="58" t="str">
        <f t="shared" si="42"/>
        <v/>
      </c>
      <c r="Y659" s="58" t="str">
        <f t="shared" si="40"/>
        <v/>
      </c>
      <c r="AC659" s="41" t="str">
        <f t="shared" si="43"/>
        <v/>
      </c>
      <c r="AE659" s="41" t="str">
        <f>IF($H659="", "", IF(COUNTIF($AA$11:$AA$131, $H659)&gt;0, 'Application Process'!$AC$4, ""))</f>
        <v/>
      </c>
    </row>
    <row r="660" spans="1:31" x14ac:dyDescent="0.25">
      <c r="A660" s="40"/>
      <c r="B660" s="88" t="str">
        <f>IF($X660="", "", IF(COUNTIF('Application Process'!$I$11:$I$3035, $X660)=0, 'Job Database'!$Y$8, IFERROR(INDEX('Application Process'!$AJ$11:$AJ$3035, MATCH($X660, 'Application Process'!$I$11:$I$3035, 0)), "")))</f>
        <v/>
      </c>
      <c r="C660" s="40"/>
      <c r="D660" s="207"/>
      <c r="E660" s="194"/>
      <c r="F660" s="194"/>
      <c r="G660" s="208"/>
      <c r="H660" s="194"/>
      <c r="I660" s="208"/>
      <c r="J660" s="194"/>
      <c r="K660" s="209"/>
      <c r="L660" s="194"/>
      <c r="M660" s="196"/>
      <c r="N660" s="194"/>
      <c r="O660" s="194"/>
      <c r="P660" s="208"/>
      <c r="Q660" s="194"/>
      <c r="R660" s="210"/>
      <c r="S660" s="211"/>
      <c r="T660" s="193"/>
      <c r="U660" s="40"/>
      <c r="W660" s="41" t="str">
        <f t="shared" si="41"/>
        <v/>
      </c>
      <c r="X660" s="58" t="str">
        <f t="shared" si="42"/>
        <v/>
      </c>
      <c r="Y660" s="58" t="str">
        <f t="shared" si="40"/>
        <v/>
      </c>
      <c r="AC660" s="41" t="str">
        <f t="shared" si="43"/>
        <v/>
      </c>
      <c r="AE660" s="41" t="str">
        <f>IF($H660="", "", IF(COUNTIF($AA$11:$AA$131, $H660)&gt;0, 'Application Process'!$AC$4, ""))</f>
        <v/>
      </c>
    </row>
    <row r="661" spans="1:31" x14ac:dyDescent="0.25">
      <c r="A661" s="40"/>
      <c r="B661" s="88" t="str">
        <f>IF($X661="", "", IF(COUNTIF('Application Process'!$I$11:$I$3035, $X661)=0, 'Job Database'!$Y$8, IFERROR(INDEX('Application Process'!$AJ$11:$AJ$3035, MATCH($X661, 'Application Process'!$I$11:$I$3035, 0)), "")))</f>
        <v/>
      </c>
      <c r="C661" s="40"/>
      <c r="D661" s="207"/>
      <c r="E661" s="194"/>
      <c r="F661" s="194"/>
      <c r="G661" s="208"/>
      <c r="H661" s="194"/>
      <c r="I661" s="208"/>
      <c r="J661" s="194"/>
      <c r="K661" s="209"/>
      <c r="L661" s="194"/>
      <c r="M661" s="196"/>
      <c r="N661" s="194"/>
      <c r="O661" s="194"/>
      <c r="P661" s="208"/>
      <c r="Q661" s="194"/>
      <c r="R661" s="210"/>
      <c r="S661" s="211"/>
      <c r="T661" s="193"/>
      <c r="U661" s="40"/>
      <c r="W661" s="41" t="str">
        <f t="shared" si="41"/>
        <v/>
      </c>
      <c r="X661" s="58" t="str">
        <f t="shared" si="42"/>
        <v/>
      </c>
      <c r="Y661" s="58" t="str">
        <f t="shared" si="40"/>
        <v/>
      </c>
      <c r="AC661" s="41" t="str">
        <f t="shared" si="43"/>
        <v/>
      </c>
      <c r="AE661" s="41" t="str">
        <f>IF($H661="", "", IF(COUNTIF($AA$11:$AA$131, $H661)&gt;0, 'Application Process'!$AC$4, ""))</f>
        <v/>
      </c>
    </row>
    <row r="662" spans="1:31" x14ac:dyDescent="0.25">
      <c r="A662" s="40"/>
      <c r="B662" s="88" t="str">
        <f>IF($X662="", "", IF(COUNTIF('Application Process'!$I$11:$I$3035, $X662)=0, 'Job Database'!$Y$8, IFERROR(INDEX('Application Process'!$AJ$11:$AJ$3035, MATCH($X662, 'Application Process'!$I$11:$I$3035, 0)), "")))</f>
        <v/>
      </c>
      <c r="C662" s="40"/>
      <c r="D662" s="207"/>
      <c r="E662" s="194"/>
      <c r="F662" s="194"/>
      <c r="G662" s="208"/>
      <c r="H662" s="194"/>
      <c r="I662" s="208"/>
      <c r="J662" s="194"/>
      <c r="K662" s="209"/>
      <c r="L662" s="194"/>
      <c r="M662" s="196"/>
      <c r="N662" s="194"/>
      <c r="O662" s="194"/>
      <c r="P662" s="208"/>
      <c r="Q662" s="194"/>
      <c r="R662" s="210"/>
      <c r="S662" s="211"/>
      <c r="T662" s="193"/>
      <c r="U662" s="40"/>
      <c r="W662" s="41" t="str">
        <f t="shared" si="41"/>
        <v/>
      </c>
      <c r="X662" s="58" t="str">
        <f t="shared" si="42"/>
        <v/>
      </c>
      <c r="Y662" s="58" t="str">
        <f t="shared" si="40"/>
        <v/>
      </c>
      <c r="AC662" s="41" t="str">
        <f t="shared" si="43"/>
        <v/>
      </c>
      <c r="AE662" s="41" t="str">
        <f>IF($H662="", "", IF(COUNTIF($AA$11:$AA$131, $H662)&gt;0, 'Application Process'!$AC$4, ""))</f>
        <v/>
      </c>
    </row>
    <row r="663" spans="1:31" x14ac:dyDescent="0.25">
      <c r="A663" s="40"/>
      <c r="B663" s="88" t="str">
        <f>IF($X663="", "", IF(COUNTIF('Application Process'!$I$11:$I$3035, $X663)=0, 'Job Database'!$Y$8, IFERROR(INDEX('Application Process'!$AJ$11:$AJ$3035, MATCH($X663, 'Application Process'!$I$11:$I$3035, 0)), "")))</f>
        <v/>
      </c>
      <c r="C663" s="40"/>
      <c r="D663" s="207"/>
      <c r="E663" s="194"/>
      <c r="F663" s="194"/>
      <c r="G663" s="208"/>
      <c r="H663" s="194"/>
      <c r="I663" s="208"/>
      <c r="J663" s="194"/>
      <c r="K663" s="209"/>
      <c r="L663" s="194"/>
      <c r="M663" s="196"/>
      <c r="N663" s="194"/>
      <c r="O663" s="194"/>
      <c r="P663" s="208"/>
      <c r="Q663" s="194"/>
      <c r="R663" s="210"/>
      <c r="S663" s="211"/>
      <c r="T663" s="193"/>
      <c r="U663" s="40"/>
      <c r="W663" s="41" t="str">
        <f t="shared" si="41"/>
        <v/>
      </c>
      <c r="X663" s="58" t="str">
        <f t="shared" si="42"/>
        <v/>
      </c>
      <c r="Y663" s="58" t="str">
        <f t="shared" si="40"/>
        <v/>
      </c>
      <c r="AC663" s="41" t="str">
        <f t="shared" si="43"/>
        <v/>
      </c>
      <c r="AE663" s="41" t="str">
        <f>IF($H663="", "", IF(COUNTIF($AA$11:$AA$131, $H663)&gt;0, 'Application Process'!$AC$4, ""))</f>
        <v/>
      </c>
    </row>
    <row r="664" spans="1:31" x14ac:dyDescent="0.25">
      <c r="A664" s="40"/>
      <c r="B664" s="88" t="str">
        <f>IF($X664="", "", IF(COUNTIF('Application Process'!$I$11:$I$3035, $X664)=0, 'Job Database'!$Y$8, IFERROR(INDEX('Application Process'!$AJ$11:$AJ$3035, MATCH($X664, 'Application Process'!$I$11:$I$3035, 0)), "")))</f>
        <v/>
      </c>
      <c r="C664" s="40"/>
      <c r="D664" s="207"/>
      <c r="E664" s="194"/>
      <c r="F664" s="194"/>
      <c r="G664" s="208"/>
      <c r="H664" s="194"/>
      <c r="I664" s="208"/>
      <c r="J664" s="194"/>
      <c r="K664" s="209"/>
      <c r="L664" s="194"/>
      <c r="M664" s="196"/>
      <c r="N664" s="194"/>
      <c r="O664" s="194"/>
      <c r="P664" s="208"/>
      <c r="Q664" s="194"/>
      <c r="R664" s="210"/>
      <c r="S664" s="211"/>
      <c r="T664" s="193"/>
      <c r="U664" s="40"/>
      <c r="W664" s="41" t="str">
        <f t="shared" si="41"/>
        <v/>
      </c>
      <c r="X664" s="58" t="str">
        <f t="shared" si="42"/>
        <v/>
      </c>
      <c r="Y664" s="58" t="str">
        <f t="shared" si="40"/>
        <v/>
      </c>
      <c r="AC664" s="41" t="str">
        <f t="shared" si="43"/>
        <v/>
      </c>
      <c r="AE664" s="41" t="str">
        <f>IF($H664="", "", IF(COUNTIF($AA$11:$AA$131, $H664)&gt;0, 'Application Process'!$AC$4, ""))</f>
        <v/>
      </c>
    </row>
    <row r="665" spans="1:31" x14ac:dyDescent="0.25">
      <c r="A665" s="40"/>
      <c r="B665" s="88" t="str">
        <f>IF($X665="", "", IF(COUNTIF('Application Process'!$I$11:$I$3035, $X665)=0, 'Job Database'!$Y$8, IFERROR(INDEX('Application Process'!$AJ$11:$AJ$3035, MATCH($X665, 'Application Process'!$I$11:$I$3035, 0)), "")))</f>
        <v/>
      </c>
      <c r="C665" s="40"/>
      <c r="D665" s="207"/>
      <c r="E665" s="194"/>
      <c r="F665" s="194"/>
      <c r="G665" s="208"/>
      <c r="H665" s="194"/>
      <c r="I665" s="208"/>
      <c r="J665" s="194"/>
      <c r="K665" s="209"/>
      <c r="L665" s="194"/>
      <c r="M665" s="196"/>
      <c r="N665" s="194"/>
      <c r="O665" s="194"/>
      <c r="P665" s="208"/>
      <c r="Q665" s="194"/>
      <c r="R665" s="210"/>
      <c r="S665" s="211"/>
      <c r="T665" s="193"/>
      <c r="U665" s="40"/>
      <c r="W665" s="41" t="str">
        <f t="shared" si="41"/>
        <v/>
      </c>
      <c r="X665" s="58" t="str">
        <f t="shared" si="42"/>
        <v/>
      </c>
      <c r="Y665" s="58" t="str">
        <f t="shared" si="40"/>
        <v/>
      </c>
      <c r="AC665" s="41" t="str">
        <f t="shared" si="43"/>
        <v/>
      </c>
      <c r="AE665" s="41" t="str">
        <f>IF($H665="", "", IF(COUNTIF($AA$11:$AA$131, $H665)&gt;0, 'Application Process'!$AC$4, ""))</f>
        <v/>
      </c>
    </row>
    <row r="666" spans="1:31" x14ac:dyDescent="0.25">
      <c r="A666" s="40"/>
      <c r="B666" s="88" t="str">
        <f>IF($X666="", "", IF(COUNTIF('Application Process'!$I$11:$I$3035, $X666)=0, 'Job Database'!$Y$8, IFERROR(INDEX('Application Process'!$AJ$11:$AJ$3035, MATCH($X666, 'Application Process'!$I$11:$I$3035, 0)), "")))</f>
        <v/>
      </c>
      <c r="C666" s="40"/>
      <c r="D666" s="207"/>
      <c r="E666" s="194"/>
      <c r="F666" s="194"/>
      <c r="G666" s="208"/>
      <c r="H666" s="194"/>
      <c r="I666" s="208"/>
      <c r="J666" s="194"/>
      <c r="K666" s="209"/>
      <c r="L666" s="194"/>
      <c r="M666" s="196"/>
      <c r="N666" s="194"/>
      <c r="O666" s="194"/>
      <c r="P666" s="208"/>
      <c r="Q666" s="194"/>
      <c r="R666" s="210"/>
      <c r="S666" s="211"/>
      <c r="T666" s="193"/>
      <c r="U666" s="40"/>
      <c r="W666" s="41" t="str">
        <f t="shared" si="41"/>
        <v/>
      </c>
      <c r="X666" s="58" t="str">
        <f t="shared" si="42"/>
        <v/>
      </c>
      <c r="Y666" s="58" t="str">
        <f t="shared" si="40"/>
        <v/>
      </c>
      <c r="AC666" s="41" t="str">
        <f t="shared" si="43"/>
        <v/>
      </c>
      <c r="AE666" s="41" t="str">
        <f>IF($H666="", "", IF(COUNTIF($AA$11:$AA$131, $H666)&gt;0, 'Application Process'!$AC$4, ""))</f>
        <v/>
      </c>
    </row>
    <row r="667" spans="1:31" x14ac:dyDescent="0.25">
      <c r="A667" s="40"/>
      <c r="B667" s="88" t="str">
        <f>IF($X667="", "", IF(COUNTIF('Application Process'!$I$11:$I$3035, $X667)=0, 'Job Database'!$Y$8, IFERROR(INDEX('Application Process'!$AJ$11:$AJ$3035, MATCH($X667, 'Application Process'!$I$11:$I$3035, 0)), "")))</f>
        <v/>
      </c>
      <c r="C667" s="40"/>
      <c r="D667" s="207"/>
      <c r="E667" s="194"/>
      <c r="F667" s="194"/>
      <c r="G667" s="208"/>
      <c r="H667" s="194"/>
      <c r="I667" s="208"/>
      <c r="J667" s="194"/>
      <c r="K667" s="209"/>
      <c r="L667" s="194"/>
      <c r="M667" s="196"/>
      <c r="N667" s="194"/>
      <c r="O667" s="194"/>
      <c r="P667" s="208"/>
      <c r="Q667" s="194"/>
      <c r="R667" s="210"/>
      <c r="S667" s="211"/>
      <c r="T667" s="193"/>
      <c r="U667" s="40"/>
      <c r="W667" s="41" t="str">
        <f t="shared" si="41"/>
        <v/>
      </c>
      <c r="X667" s="58" t="str">
        <f t="shared" si="42"/>
        <v/>
      </c>
      <c r="Y667" s="58" t="str">
        <f t="shared" si="40"/>
        <v/>
      </c>
      <c r="AC667" s="41" t="str">
        <f t="shared" si="43"/>
        <v/>
      </c>
      <c r="AE667" s="41" t="str">
        <f>IF($H667="", "", IF(COUNTIF($AA$11:$AA$131, $H667)&gt;0, 'Application Process'!$AC$4, ""))</f>
        <v/>
      </c>
    </row>
    <row r="668" spans="1:31" x14ac:dyDescent="0.25">
      <c r="A668" s="40"/>
      <c r="B668" s="88" t="str">
        <f>IF($X668="", "", IF(COUNTIF('Application Process'!$I$11:$I$3035, $X668)=0, 'Job Database'!$Y$8, IFERROR(INDEX('Application Process'!$AJ$11:$AJ$3035, MATCH($X668, 'Application Process'!$I$11:$I$3035, 0)), "")))</f>
        <v/>
      </c>
      <c r="C668" s="40"/>
      <c r="D668" s="207"/>
      <c r="E668" s="194"/>
      <c r="F668" s="194"/>
      <c r="G668" s="208"/>
      <c r="H668" s="194"/>
      <c r="I668" s="208"/>
      <c r="J668" s="194"/>
      <c r="K668" s="209"/>
      <c r="L668" s="194"/>
      <c r="M668" s="196"/>
      <c r="N668" s="194"/>
      <c r="O668" s="194"/>
      <c r="P668" s="208"/>
      <c r="Q668" s="194"/>
      <c r="R668" s="210"/>
      <c r="S668" s="211"/>
      <c r="T668" s="193"/>
      <c r="U668" s="40"/>
      <c r="W668" s="41" t="str">
        <f t="shared" si="41"/>
        <v/>
      </c>
      <c r="X668" s="58" t="str">
        <f t="shared" si="42"/>
        <v/>
      </c>
      <c r="Y668" s="58" t="str">
        <f t="shared" si="40"/>
        <v/>
      </c>
      <c r="AC668" s="41" t="str">
        <f t="shared" si="43"/>
        <v/>
      </c>
      <c r="AE668" s="41" t="str">
        <f>IF($H668="", "", IF(COUNTIF($AA$11:$AA$131, $H668)&gt;0, 'Application Process'!$AC$4, ""))</f>
        <v/>
      </c>
    </row>
    <row r="669" spans="1:31" x14ac:dyDescent="0.25">
      <c r="A669" s="40"/>
      <c r="B669" s="88" t="str">
        <f>IF($X669="", "", IF(COUNTIF('Application Process'!$I$11:$I$3035, $X669)=0, 'Job Database'!$Y$8, IFERROR(INDEX('Application Process'!$AJ$11:$AJ$3035, MATCH($X669, 'Application Process'!$I$11:$I$3035, 0)), "")))</f>
        <v/>
      </c>
      <c r="C669" s="40"/>
      <c r="D669" s="207"/>
      <c r="E669" s="194"/>
      <c r="F669" s="194"/>
      <c r="G669" s="208"/>
      <c r="H669" s="194"/>
      <c r="I669" s="208"/>
      <c r="J669" s="194"/>
      <c r="K669" s="209"/>
      <c r="L669" s="194"/>
      <c r="M669" s="196"/>
      <c r="N669" s="194"/>
      <c r="O669" s="194"/>
      <c r="P669" s="208"/>
      <c r="Q669" s="194"/>
      <c r="R669" s="210"/>
      <c r="S669" s="211"/>
      <c r="T669" s="193"/>
      <c r="U669" s="40"/>
      <c r="W669" s="41" t="str">
        <f t="shared" si="41"/>
        <v/>
      </c>
      <c r="X669" s="58" t="str">
        <f t="shared" si="42"/>
        <v/>
      </c>
      <c r="Y669" s="58" t="str">
        <f t="shared" si="40"/>
        <v/>
      </c>
      <c r="AC669" s="41" t="str">
        <f t="shared" si="43"/>
        <v/>
      </c>
      <c r="AE669" s="41" t="str">
        <f>IF($H669="", "", IF(COUNTIF($AA$11:$AA$131, $H669)&gt;0, 'Application Process'!$AC$4, ""))</f>
        <v/>
      </c>
    </row>
    <row r="670" spans="1:31" x14ac:dyDescent="0.25">
      <c r="A670" s="40"/>
      <c r="B670" s="88" t="str">
        <f>IF($X670="", "", IF(COUNTIF('Application Process'!$I$11:$I$3035, $X670)=0, 'Job Database'!$Y$8, IFERROR(INDEX('Application Process'!$AJ$11:$AJ$3035, MATCH($X670, 'Application Process'!$I$11:$I$3035, 0)), "")))</f>
        <v/>
      </c>
      <c r="C670" s="40"/>
      <c r="D670" s="207"/>
      <c r="E670" s="194"/>
      <c r="F670" s="194"/>
      <c r="G670" s="208"/>
      <c r="H670" s="194"/>
      <c r="I670" s="208"/>
      <c r="J670" s="194"/>
      <c r="K670" s="209"/>
      <c r="L670" s="194"/>
      <c r="M670" s="196"/>
      <c r="N670" s="194"/>
      <c r="O670" s="194"/>
      <c r="P670" s="208"/>
      <c r="Q670" s="194"/>
      <c r="R670" s="210"/>
      <c r="S670" s="211"/>
      <c r="T670" s="193"/>
      <c r="U670" s="40"/>
      <c r="W670" s="41" t="str">
        <f t="shared" si="41"/>
        <v/>
      </c>
      <c r="X670" s="58" t="str">
        <f t="shared" si="42"/>
        <v/>
      </c>
      <c r="Y670" s="58" t="str">
        <f t="shared" si="40"/>
        <v/>
      </c>
      <c r="AC670" s="41" t="str">
        <f t="shared" si="43"/>
        <v/>
      </c>
      <c r="AE670" s="41" t="str">
        <f>IF($H670="", "", IF(COUNTIF($AA$11:$AA$131, $H670)&gt;0, 'Application Process'!$AC$4, ""))</f>
        <v/>
      </c>
    </row>
    <row r="671" spans="1:31" x14ac:dyDescent="0.25">
      <c r="A671" s="40"/>
      <c r="B671" s="88" t="str">
        <f>IF($X671="", "", IF(COUNTIF('Application Process'!$I$11:$I$3035, $X671)=0, 'Job Database'!$Y$8, IFERROR(INDEX('Application Process'!$AJ$11:$AJ$3035, MATCH($X671, 'Application Process'!$I$11:$I$3035, 0)), "")))</f>
        <v/>
      </c>
      <c r="C671" s="40"/>
      <c r="D671" s="207"/>
      <c r="E671" s="194"/>
      <c r="F671" s="194"/>
      <c r="G671" s="208"/>
      <c r="H671" s="194"/>
      <c r="I671" s="208"/>
      <c r="J671" s="194"/>
      <c r="K671" s="209"/>
      <c r="L671" s="194"/>
      <c r="M671" s="196"/>
      <c r="N671" s="194"/>
      <c r="O671" s="194"/>
      <c r="P671" s="208"/>
      <c r="Q671" s="194"/>
      <c r="R671" s="210"/>
      <c r="S671" s="211"/>
      <c r="T671" s="193"/>
      <c r="U671" s="40"/>
      <c r="W671" s="41" t="str">
        <f t="shared" si="41"/>
        <v/>
      </c>
      <c r="X671" s="58" t="str">
        <f t="shared" si="42"/>
        <v/>
      </c>
      <c r="Y671" s="58" t="str">
        <f t="shared" si="40"/>
        <v/>
      </c>
      <c r="AC671" s="41" t="str">
        <f t="shared" si="43"/>
        <v/>
      </c>
      <c r="AE671" s="41" t="str">
        <f>IF($H671="", "", IF(COUNTIF($AA$11:$AA$131, $H671)&gt;0, 'Application Process'!$AC$4, ""))</f>
        <v/>
      </c>
    </row>
    <row r="672" spans="1:31" x14ac:dyDescent="0.25">
      <c r="A672" s="40"/>
      <c r="B672" s="88" t="str">
        <f>IF($X672="", "", IF(COUNTIF('Application Process'!$I$11:$I$3035, $X672)=0, 'Job Database'!$Y$8, IFERROR(INDEX('Application Process'!$AJ$11:$AJ$3035, MATCH($X672, 'Application Process'!$I$11:$I$3035, 0)), "")))</f>
        <v/>
      </c>
      <c r="C672" s="40"/>
      <c r="D672" s="207"/>
      <c r="E672" s="194"/>
      <c r="F672" s="194"/>
      <c r="G672" s="208"/>
      <c r="H672" s="194"/>
      <c r="I672" s="208"/>
      <c r="J672" s="194"/>
      <c r="K672" s="209"/>
      <c r="L672" s="194"/>
      <c r="M672" s="196"/>
      <c r="N672" s="194"/>
      <c r="O672" s="194"/>
      <c r="P672" s="208"/>
      <c r="Q672" s="194"/>
      <c r="R672" s="210"/>
      <c r="S672" s="211"/>
      <c r="T672" s="193"/>
      <c r="U672" s="40"/>
      <c r="W672" s="41" t="str">
        <f t="shared" si="41"/>
        <v/>
      </c>
      <c r="X672" s="58" t="str">
        <f t="shared" si="42"/>
        <v/>
      </c>
      <c r="Y672" s="58" t="str">
        <f t="shared" si="40"/>
        <v/>
      </c>
      <c r="AC672" s="41" t="str">
        <f t="shared" si="43"/>
        <v/>
      </c>
      <c r="AE672" s="41" t="str">
        <f>IF($H672="", "", IF(COUNTIF($AA$11:$AA$131, $H672)&gt;0, 'Application Process'!$AC$4, ""))</f>
        <v/>
      </c>
    </row>
    <row r="673" spans="1:31" x14ac:dyDescent="0.25">
      <c r="A673" s="40"/>
      <c r="B673" s="88" t="str">
        <f>IF($X673="", "", IF(COUNTIF('Application Process'!$I$11:$I$3035, $X673)=0, 'Job Database'!$Y$8, IFERROR(INDEX('Application Process'!$AJ$11:$AJ$3035, MATCH($X673, 'Application Process'!$I$11:$I$3035, 0)), "")))</f>
        <v/>
      </c>
      <c r="C673" s="40"/>
      <c r="D673" s="207"/>
      <c r="E673" s="194"/>
      <c r="F673" s="194"/>
      <c r="G673" s="208"/>
      <c r="H673" s="194"/>
      <c r="I673" s="208"/>
      <c r="J673" s="194"/>
      <c r="K673" s="209"/>
      <c r="L673" s="194"/>
      <c r="M673" s="196"/>
      <c r="N673" s="194"/>
      <c r="O673" s="194"/>
      <c r="P673" s="208"/>
      <c r="Q673" s="194"/>
      <c r="R673" s="210"/>
      <c r="S673" s="211"/>
      <c r="T673" s="193"/>
      <c r="U673" s="40"/>
      <c r="W673" s="41" t="str">
        <f t="shared" si="41"/>
        <v/>
      </c>
      <c r="X673" s="58" t="str">
        <f t="shared" si="42"/>
        <v/>
      </c>
      <c r="Y673" s="58" t="str">
        <f t="shared" si="40"/>
        <v/>
      </c>
      <c r="AC673" s="41" t="str">
        <f t="shared" si="43"/>
        <v/>
      </c>
      <c r="AE673" s="41" t="str">
        <f>IF($H673="", "", IF(COUNTIF($AA$11:$AA$131, $H673)&gt;0, 'Application Process'!$AC$4, ""))</f>
        <v/>
      </c>
    </row>
    <row r="674" spans="1:31" x14ac:dyDescent="0.25">
      <c r="A674" s="40"/>
      <c r="B674" s="88" t="str">
        <f>IF($X674="", "", IF(COUNTIF('Application Process'!$I$11:$I$3035, $X674)=0, 'Job Database'!$Y$8, IFERROR(INDEX('Application Process'!$AJ$11:$AJ$3035, MATCH($X674, 'Application Process'!$I$11:$I$3035, 0)), "")))</f>
        <v/>
      </c>
      <c r="C674" s="40"/>
      <c r="D674" s="207"/>
      <c r="E674" s="194"/>
      <c r="F674" s="194"/>
      <c r="G674" s="208"/>
      <c r="H674" s="194"/>
      <c r="I674" s="208"/>
      <c r="J674" s="194"/>
      <c r="K674" s="209"/>
      <c r="L674" s="194"/>
      <c r="M674" s="196"/>
      <c r="N674" s="194"/>
      <c r="O674" s="194"/>
      <c r="P674" s="208"/>
      <c r="Q674" s="194"/>
      <c r="R674" s="210"/>
      <c r="S674" s="211"/>
      <c r="T674" s="193"/>
      <c r="U674" s="40"/>
      <c r="W674" s="41" t="str">
        <f t="shared" si="41"/>
        <v/>
      </c>
      <c r="X674" s="58" t="str">
        <f t="shared" si="42"/>
        <v/>
      </c>
      <c r="Y674" s="58" t="str">
        <f t="shared" si="40"/>
        <v/>
      </c>
      <c r="AC674" s="41" t="str">
        <f t="shared" si="43"/>
        <v/>
      </c>
      <c r="AE674" s="41" t="str">
        <f>IF($H674="", "", IF(COUNTIF($AA$11:$AA$131, $H674)&gt;0, 'Application Process'!$AC$4, ""))</f>
        <v/>
      </c>
    </row>
    <row r="675" spans="1:31" x14ac:dyDescent="0.25">
      <c r="A675" s="40"/>
      <c r="B675" s="88" t="str">
        <f>IF($X675="", "", IF(COUNTIF('Application Process'!$I$11:$I$3035, $X675)=0, 'Job Database'!$Y$8, IFERROR(INDEX('Application Process'!$AJ$11:$AJ$3035, MATCH($X675, 'Application Process'!$I$11:$I$3035, 0)), "")))</f>
        <v/>
      </c>
      <c r="C675" s="40"/>
      <c r="D675" s="207"/>
      <c r="E675" s="194"/>
      <c r="F675" s="194"/>
      <c r="G675" s="208"/>
      <c r="H675" s="194"/>
      <c r="I675" s="208"/>
      <c r="J675" s="194"/>
      <c r="K675" s="209"/>
      <c r="L675" s="194"/>
      <c r="M675" s="196"/>
      <c r="N675" s="194"/>
      <c r="O675" s="194"/>
      <c r="P675" s="208"/>
      <c r="Q675" s="194"/>
      <c r="R675" s="210"/>
      <c r="S675" s="211"/>
      <c r="T675" s="193"/>
      <c r="U675" s="40"/>
      <c r="W675" s="41" t="str">
        <f t="shared" si="41"/>
        <v/>
      </c>
      <c r="X675" s="58" t="str">
        <f t="shared" si="42"/>
        <v/>
      </c>
      <c r="Y675" s="58" t="str">
        <f t="shared" si="40"/>
        <v/>
      </c>
      <c r="AC675" s="41" t="str">
        <f t="shared" si="43"/>
        <v/>
      </c>
      <c r="AE675" s="41" t="str">
        <f>IF($H675="", "", IF(COUNTIF($AA$11:$AA$131, $H675)&gt;0, 'Application Process'!$AC$4, ""))</f>
        <v/>
      </c>
    </row>
    <row r="676" spans="1:31" x14ac:dyDescent="0.25">
      <c r="A676" s="40"/>
      <c r="B676" s="88" t="str">
        <f>IF($X676="", "", IF(COUNTIF('Application Process'!$I$11:$I$3035, $X676)=0, 'Job Database'!$Y$8, IFERROR(INDEX('Application Process'!$AJ$11:$AJ$3035, MATCH($X676, 'Application Process'!$I$11:$I$3035, 0)), "")))</f>
        <v/>
      </c>
      <c r="C676" s="40"/>
      <c r="D676" s="207"/>
      <c r="E676" s="194"/>
      <c r="F676" s="194"/>
      <c r="G676" s="208"/>
      <c r="H676" s="194"/>
      <c r="I676" s="208"/>
      <c r="J676" s="194"/>
      <c r="K676" s="209"/>
      <c r="L676" s="194"/>
      <c r="M676" s="196"/>
      <c r="N676" s="194"/>
      <c r="O676" s="194"/>
      <c r="P676" s="208"/>
      <c r="Q676" s="194"/>
      <c r="R676" s="210"/>
      <c r="S676" s="211"/>
      <c r="T676" s="193"/>
      <c r="U676" s="40"/>
      <c r="W676" s="41" t="str">
        <f t="shared" si="41"/>
        <v/>
      </c>
      <c r="X676" s="58" t="str">
        <f t="shared" si="42"/>
        <v/>
      </c>
      <c r="Y676" s="58" t="str">
        <f t="shared" si="40"/>
        <v/>
      </c>
      <c r="AC676" s="41" t="str">
        <f t="shared" si="43"/>
        <v/>
      </c>
      <c r="AE676" s="41" t="str">
        <f>IF($H676="", "", IF(COUNTIF($AA$11:$AA$131, $H676)&gt;0, 'Application Process'!$AC$4, ""))</f>
        <v/>
      </c>
    </row>
    <row r="677" spans="1:31" x14ac:dyDescent="0.25">
      <c r="A677" s="40"/>
      <c r="B677" s="88" t="str">
        <f>IF($X677="", "", IF(COUNTIF('Application Process'!$I$11:$I$3035, $X677)=0, 'Job Database'!$Y$8, IFERROR(INDEX('Application Process'!$AJ$11:$AJ$3035, MATCH($X677, 'Application Process'!$I$11:$I$3035, 0)), "")))</f>
        <v/>
      </c>
      <c r="C677" s="40"/>
      <c r="D677" s="207"/>
      <c r="E677" s="194"/>
      <c r="F677" s="194"/>
      <c r="G677" s="208"/>
      <c r="H677" s="194"/>
      <c r="I677" s="208"/>
      <c r="J677" s="194"/>
      <c r="K677" s="209"/>
      <c r="L677" s="194"/>
      <c r="M677" s="196"/>
      <c r="N677" s="194"/>
      <c r="O677" s="194"/>
      <c r="P677" s="208"/>
      <c r="Q677" s="194"/>
      <c r="R677" s="210"/>
      <c r="S677" s="211"/>
      <c r="T677" s="193"/>
      <c r="U677" s="40"/>
      <c r="W677" s="41" t="str">
        <f t="shared" si="41"/>
        <v/>
      </c>
      <c r="X677" s="58" t="str">
        <f t="shared" si="42"/>
        <v/>
      </c>
      <c r="Y677" s="58" t="str">
        <f t="shared" si="40"/>
        <v/>
      </c>
      <c r="AC677" s="41" t="str">
        <f t="shared" si="43"/>
        <v/>
      </c>
      <c r="AE677" s="41" t="str">
        <f>IF($H677="", "", IF(COUNTIF($AA$11:$AA$131, $H677)&gt;0, 'Application Process'!$AC$4, ""))</f>
        <v/>
      </c>
    </row>
    <row r="678" spans="1:31" x14ac:dyDescent="0.25">
      <c r="A678" s="40"/>
      <c r="B678" s="88" t="str">
        <f>IF($X678="", "", IF(COUNTIF('Application Process'!$I$11:$I$3035, $X678)=0, 'Job Database'!$Y$8, IFERROR(INDEX('Application Process'!$AJ$11:$AJ$3035, MATCH($X678, 'Application Process'!$I$11:$I$3035, 0)), "")))</f>
        <v/>
      </c>
      <c r="C678" s="40"/>
      <c r="D678" s="207"/>
      <c r="E678" s="194"/>
      <c r="F678" s="194"/>
      <c r="G678" s="208"/>
      <c r="H678" s="194"/>
      <c r="I678" s="208"/>
      <c r="J678" s="194"/>
      <c r="K678" s="209"/>
      <c r="L678" s="194"/>
      <c r="M678" s="196"/>
      <c r="N678" s="194"/>
      <c r="O678" s="194"/>
      <c r="P678" s="208"/>
      <c r="Q678" s="194"/>
      <c r="R678" s="210"/>
      <c r="S678" s="211"/>
      <c r="T678" s="193"/>
      <c r="U678" s="40"/>
      <c r="W678" s="41" t="str">
        <f t="shared" si="41"/>
        <v/>
      </c>
      <c r="X678" s="58" t="str">
        <f t="shared" si="42"/>
        <v/>
      </c>
      <c r="Y678" s="58" t="str">
        <f t="shared" si="40"/>
        <v/>
      </c>
      <c r="AC678" s="41" t="str">
        <f t="shared" si="43"/>
        <v/>
      </c>
      <c r="AE678" s="41" t="str">
        <f>IF($H678="", "", IF(COUNTIF($AA$11:$AA$131, $H678)&gt;0, 'Application Process'!$AC$4, ""))</f>
        <v/>
      </c>
    </row>
    <row r="679" spans="1:31" x14ac:dyDescent="0.25">
      <c r="A679" s="40"/>
      <c r="B679" s="88" t="str">
        <f>IF($X679="", "", IF(COUNTIF('Application Process'!$I$11:$I$3035, $X679)=0, 'Job Database'!$Y$8, IFERROR(INDEX('Application Process'!$AJ$11:$AJ$3035, MATCH($X679, 'Application Process'!$I$11:$I$3035, 0)), "")))</f>
        <v/>
      </c>
      <c r="C679" s="40"/>
      <c r="D679" s="207"/>
      <c r="E679" s="194"/>
      <c r="F679" s="194"/>
      <c r="G679" s="208"/>
      <c r="H679" s="194"/>
      <c r="I679" s="208"/>
      <c r="J679" s="194"/>
      <c r="K679" s="209"/>
      <c r="L679" s="194"/>
      <c r="M679" s="196"/>
      <c r="N679" s="194"/>
      <c r="O679" s="194"/>
      <c r="P679" s="208"/>
      <c r="Q679" s="194"/>
      <c r="R679" s="210"/>
      <c r="S679" s="211"/>
      <c r="T679" s="193"/>
      <c r="U679" s="40"/>
      <c r="W679" s="41" t="str">
        <f t="shared" si="41"/>
        <v/>
      </c>
      <c r="X679" s="58" t="str">
        <f t="shared" si="42"/>
        <v/>
      </c>
      <c r="Y679" s="58" t="str">
        <f t="shared" si="40"/>
        <v/>
      </c>
      <c r="AC679" s="41" t="str">
        <f t="shared" si="43"/>
        <v/>
      </c>
      <c r="AE679" s="41" t="str">
        <f>IF($H679="", "", IF(COUNTIF($AA$11:$AA$131, $H679)&gt;0, 'Application Process'!$AC$4, ""))</f>
        <v/>
      </c>
    </row>
    <row r="680" spans="1:31" x14ac:dyDescent="0.25">
      <c r="A680" s="40"/>
      <c r="B680" s="88" t="str">
        <f>IF($X680="", "", IF(COUNTIF('Application Process'!$I$11:$I$3035, $X680)=0, 'Job Database'!$Y$8, IFERROR(INDEX('Application Process'!$AJ$11:$AJ$3035, MATCH($X680, 'Application Process'!$I$11:$I$3035, 0)), "")))</f>
        <v/>
      </c>
      <c r="C680" s="40"/>
      <c r="D680" s="207"/>
      <c r="E680" s="194"/>
      <c r="F680" s="194"/>
      <c r="G680" s="208"/>
      <c r="H680" s="194"/>
      <c r="I680" s="208"/>
      <c r="J680" s="194"/>
      <c r="K680" s="209"/>
      <c r="L680" s="194"/>
      <c r="M680" s="196"/>
      <c r="N680" s="194"/>
      <c r="O680" s="194"/>
      <c r="P680" s="208"/>
      <c r="Q680" s="194"/>
      <c r="R680" s="210"/>
      <c r="S680" s="211"/>
      <c r="T680" s="193"/>
      <c r="U680" s="40"/>
      <c r="W680" s="41" t="str">
        <f t="shared" si="41"/>
        <v/>
      </c>
      <c r="X680" s="58" t="str">
        <f t="shared" si="42"/>
        <v/>
      </c>
      <c r="Y680" s="58" t="str">
        <f t="shared" si="40"/>
        <v/>
      </c>
      <c r="AC680" s="41" t="str">
        <f t="shared" si="43"/>
        <v/>
      </c>
      <c r="AE680" s="41" t="str">
        <f>IF($H680="", "", IF(COUNTIF($AA$11:$AA$131, $H680)&gt;0, 'Application Process'!$AC$4, ""))</f>
        <v/>
      </c>
    </row>
    <row r="681" spans="1:31" x14ac:dyDescent="0.25">
      <c r="A681" s="40"/>
      <c r="B681" s="88" t="str">
        <f>IF($X681="", "", IF(COUNTIF('Application Process'!$I$11:$I$3035, $X681)=0, 'Job Database'!$Y$8, IFERROR(INDEX('Application Process'!$AJ$11:$AJ$3035, MATCH($X681, 'Application Process'!$I$11:$I$3035, 0)), "")))</f>
        <v/>
      </c>
      <c r="C681" s="40"/>
      <c r="D681" s="207"/>
      <c r="E681" s="194"/>
      <c r="F681" s="194"/>
      <c r="G681" s="208"/>
      <c r="H681" s="194"/>
      <c r="I681" s="208"/>
      <c r="J681" s="194"/>
      <c r="K681" s="209"/>
      <c r="L681" s="194"/>
      <c r="M681" s="196"/>
      <c r="N681" s="194"/>
      <c r="O681" s="194"/>
      <c r="P681" s="208"/>
      <c r="Q681" s="194"/>
      <c r="R681" s="210"/>
      <c r="S681" s="211"/>
      <c r="T681" s="193"/>
      <c r="U681" s="40"/>
      <c r="W681" s="41" t="str">
        <f t="shared" si="41"/>
        <v/>
      </c>
      <c r="X681" s="58" t="str">
        <f t="shared" si="42"/>
        <v/>
      </c>
      <c r="Y681" s="58" t="str">
        <f t="shared" si="40"/>
        <v/>
      </c>
      <c r="AC681" s="41" t="str">
        <f t="shared" si="43"/>
        <v/>
      </c>
      <c r="AE681" s="41" t="str">
        <f>IF($H681="", "", IF(COUNTIF($AA$11:$AA$131, $H681)&gt;0, 'Application Process'!$AC$4, ""))</f>
        <v/>
      </c>
    </row>
    <row r="682" spans="1:31" x14ac:dyDescent="0.25">
      <c r="A682" s="40"/>
      <c r="B682" s="88" t="str">
        <f>IF($X682="", "", IF(COUNTIF('Application Process'!$I$11:$I$3035, $X682)=0, 'Job Database'!$Y$8, IFERROR(INDEX('Application Process'!$AJ$11:$AJ$3035, MATCH($X682, 'Application Process'!$I$11:$I$3035, 0)), "")))</f>
        <v/>
      </c>
      <c r="C682" s="40"/>
      <c r="D682" s="207"/>
      <c r="E682" s="194"/>
      <c r="F682" s="194"/>
      <c r="G682" s="208"/>
      <c r="H682" s="194"/>
      <c r="I682" s="208"/>
      <c r="J682" s="194"/>
      <c r="K682" s="209"/>
      <c r="L682" s="194"/>
      <c r="M682" s="196"/>
      <c r="N682" s="194"/>
      <c r="O682" s="194"/>
      <c r="P682" s="208"/>
      <c r="Q682" s="194"/>
      <c r="R682" s="210"/>
      <c r="S682" s="211"/>
      <c r="T682" s="193"/>
      <c r="U682" s="40"/>
      <c r="W682" s="41" t="str">
        <f t="shared" si="41"/>
        <v/>
      </c>
      <c r="X682" s="58" t="str">
        <f t="shared" si="42"/>
        <v/>
      </c>
      <c r="Y682" s="58" t="str">
        <f t="shared" si="40"/>
        <v/>
      </c>
      <c r="AC682" s="41" t="str">
        <f t="shared" si="43"/>
        <v/>
      </c>
      <c r="AE682" s="41" t="str">
        <f>IF($H682="", "", IF(COUNTIF($AA$11:$AA$131, $H682)&gt;0, 'Application Process'!$AC$4, ""))</f>
        <v/>
      </c>
    </row>
    <row r="683" spans="1:31" x14ac:dyDescent="0.25">
      <c r="A683" s="40"/>
      <c r="B683" s="88" t="str">
        <f>IF($X683="", "", IF(COUNTIF('Application Process'!$I$11:$I$3035, $X683)=0, 'Job Database'!$Y$8, IFERROR(INDEX('Application Process'!$AJ$11:$AJ$3035, MATCH($X683, 'Application Process'!$I$11:$I$3035, 0)), "")))</f>
        <v/>
      </c>
      <c r="C683" s="40"/>
      <c r="D683" s="207"/>
      <c r="E683" s="194"/>
      <c r="F683" s="194"/>
      <c r="G683" s="208"/>
      <c r="H683" s="194"/>
      <c r="I683" s="208"/>
      <c r="J683" s="194"/>
      <c r="K683" s="209"/>
      <c r="L683" s="194"/>
      <c r="M683" s="196"/>
      <c r="N683" s="194"/>
      <c r="O683" s="194"/>
      <c r="P683" s="208"/>
      <c r="Q683" s="194"/>
      <c r="R683" s="210"/>
      <c r="S683" s="211"/>
      <c r="T683" s="193"/>
      <c r="U683" s="40"/>
      <c r="W683" s="41" t="str">
        <f t="shared" si="41"/>
        <v/>
      </c>
      <c r="X683" s="58" t="str">
        <f t="shared" si="42"/>
        <v/>
      </c>
      <c r="Y683" s="58" t="str">
        <f t="shared" si="40"/>
        <v/>
      </c>
      <c r="AC683" s="41" t="str">
        <f t="shared" si="43"/>
        <v/>
      </c>
      <c r="AE683" s="41" t="str">
        <f>IF($H683="", "", IF(COUNTIF($AA$11:$AA$131, $H683)&gt;0, 'Application Process'!$AC$4, ""))</f>
        <v/>
      </c>
    </row>
    <row r="684" spans="1:31" x14ac:dyDescent="0.25">
      <c r="A684" s="40"/>
      <c r="B684" s="88" t="str">
        <f>IF($X684="", "", IF(COUNTIF('Application Process'!$I$11:$I$3035, $X684)=0, 'Job Database'!$Y$8, IFERROR(INDEX('Application Process'!$AJ$11:$AJ$3035, MATCH($X684, 'Application Process'!$I$11:$I$3035, 0)), "")))</f>
        <v/>
      </c>
      <c r="C684" s="40"/>
      <c r="D684" s="207"/>
      <c r="E684" s="194"/>
      <c r="F684" s="194"/>
      <c r="G684" s="208"/>
      <c r="H684" s="194"/>
      <c r="I684" s="208"/>
      <c r="J684" s="194"/>
      <c r="K684" s="209"/>
      <c r="L684" s="194"/>
      <c r="M684" s="196"/>
      <c r="N684" s="194"/>
      <c r="O684" s="194"/>
      <c r="P684" s="208"/>
      <c r="Q684" s="194"/>
      <c r="R684" s="210"/>
      <c r="S684" s="211"/>
      <c r="T684" s="193"/>
      <c r="U684" s="40"/>
      <c r="W684" s="41" t="str">
        <f t="shared" si="41"/>
        <v/>
      </c>
      <c r="X684" s="58" t="str">
        <f t="shared" si="42"/>
        <v/>
      </c>
      <c r="Y684" s="58" t="str">
        <f t="shared" si="40"/>
        <v/>
      </c>
      <c r="AC684" s="41" t="str">
        <f t="shared" si="43"/>
        <v/>
      </c>
      <c r="AE684" s="41" t="str">
        <f>IF($H684="", "", IF(COUNTIF($AA$11:$AA$131, $H684)&gt;0, 'Application Process'!$AC$4, ""))</f>
        <v/>
      </c>
    </row>
    <row r="685" spans="1:31" x14ac:dyDescent="0.25">
      <c r="A685" s="40"/>
      <c r="B685" s="88" t="str">
        <f>IF($X685="", "", IF(COUNTIF('Application Process'!$I$11:$I$3035, $X685)=0, 'Job Database'!$Y$8, IFERROR(INDEX('Application Process'!$AJ$11:$AJ$3035, MATCH($X685, 'Application Process'!$I$11:$I$3035, 0)), "")))</f>
        <v/>
      </c>
      <c r="C685" s="40"/>
      <c r="D685" s="207"/>
      <c r="E685" s="194"/>
      <c r="F685" s="194"/>
      <c r="G685" s="208"/>
      <c r="H685" s="194"/>
      <c r="I685" s="208"/>
      <c r="J685" s="194"/>
      <c r="K685" s="209"/>
      <c r="L685" s="194"/>
      <c r="M685" s="196"/>
      <c r="N685" s="194"/>
      <c r="O685" s="194"/>
      <c r="P685" s="208"/>
      <c r="Q685" s="194"/>
      <c r="R685" s="210"/>
      <c r="S685" s="211"/>
      <c r="T685" s="193"/>
      <c r="U685" s="40"/>
      <c r="W685" s="41" t="str">
        <f t="shared" si="41"/>
        <v/>
      </c>
      <c r="X685" s="58" t="str">
        <f t="shared" si="42"/>
        <v/>
      </c>
      <c r="Y685" s="58" t="str">
        <f t="shared" si="40"/>
        <v/>
      </c>
      <c r="AC685" s="41" t="str">
        <f t="shared" si="43"/>
        <v/>
      </c>
      <c r="AE685" s="41" t="str">
        <f>IF($H685="", "", IF(COUNTIF($AA$11:$AA$131, $H685)&gt;0, 'Application Process'!$AC$4, ""))</f>
        <v/>
      </c>
    </row>
    <row r="686" spans="1:31" x14ac:dyDescent="0.25">
      <c r="A686" s="40"/>
      <c r="B686" s="88" t="str">
        <f>IF($X686="", "", IF(COUNTIF('Application Process'!$I$11:$I$3035, $X686)=0, 'Job Database'!$Y$8, IFERROR(INDEX('Application Process'!$AJ$11:$AJ$3035, MATCH($X686, 'Application Process'!$I$11:$I$3035, 0)), "")))</f>
        <v/>
      </c>
      <c r="C686" s="40"/>
      <c r="D686" s="207"/>
      <c r="E686" s="194"/>
      <c r="F686" s="194"/>
      <c r="G686" s="208"/>
      <c r="H686" s="194"/>
      <c r="I686" s="208"/>
      <c r="J686" s="194"/>
      <c r="K686" s="209"/>
      <c r="L686" s="194"/>
      <c r="M686" s="196"/>
      <c r="N686" s="194"/>
      <c r="O686" s="194"/>
      <c r="P686" s="208"/>
      <c r="Q686" s="194"/>
      <c r="R686" s="210"/>
      <c r="S686" s="211"/>
      <c r="T686" s="193"/>
      <c r="U686" s="40"/>
      <c r="W686" s="41" t="str">
        <f t="shared" si="41"/>
        <v/>
      </c>
      <c r="X686" s="58" t="str">
        <f t="shared" si="42"/>
        <v/>
      </c>
      <c r="Y686" s="58" t="str">
        <f t="shared" si="40"/>
        <v/>
      </c>
      <c r="AC686" s="41" t="str">
        <f t="shared" si="43"/>
        <v/>
      </c>
      <c r="AE686" s="41" t="str">
        <f>IF($H686="", "", IF(COUNTIF($AA$11:$AA$131, $H686)&gt;0, 'Application Process'!$AC$4, ""))</f>
        <v/>
      </c>
    </row>
    <row r="687" spans="1:31" x14ac:dyDescent="0.25">
      <c r="A687" s="40"/>
      <c r="B687" s="88" t="str">
        <f>IF($X687="", "", IF(COUNTIF('Application Process'!$I$11:$I$3035, $X687)=0, 'Job Database'!$Y$8, IFERROR(INDEX('Application Process'!$AJ$11:$AJ$3035, MATCH($X687, 'Application Process'!$I$11:$I$3035, 0)), "")))</f>
        <v/>
      </c>
      <c r="C687" s="40"/>
      <c r="D687" s="207"/>
      <c r="E687" s="194"/>
      <c r="F687" s="194"/>
      <c r="G687" s="208"/>
      <c r="H687" s="194"/>
      <c r="I687" s="208"/>
      <c r="J687" s="194"/>
      <c r="K687" s="209"/>
      <c r="L687" s="194"/>
      <c r="M687" s="196"/>
      <c r="N687" s="194"/>
      <c r="O687" s="194"/>
      <c r="P687" s="208"/>
      <c r="Q687" s="194"/>
      <c r="R687" s="210"/>
      <c r="S687" s="211"/>
      <c r="T687" s="193"/>
      <c r="U687" s="40"/>
      <c r="W687" s="41" t="str">
        <f t="shared" si="41"/>
        <v/>
      </c>
      <c r="X687" s="58" t="str">
        <f t="shared" si="42"/>
        <v/>
      </c>
      <c r="Y687" s="58" t="str">
        <f t="shared" si="40"/>
        <v/>
      </c>
      <c r="AC687" s="41" t="str">
        <f t="shared" si="43"/>
        <v/>
      </c>
      <c r="AE687" s="41" t="str">
        <f>IF($H687="", "", IF(COUNTIF($AA$11:$AA$131, $H687)&gt;0, 'Application Process'!$AC$4, ""))</f>
        <v/>
      </c>
    </row>
    <row r="688" spans="1:31" x14ac:dyDescent="0.25">
      <c r="A688" s="40"/>
      <c r="B688" s="88" t="str">
        <f>IF($X688="", "", IF(COUNTIF('Application Process'!$I$11:$I$3035, $X688)=0, 'Job Database'!$Y$8, IFERROR(INDEX('Application Process'!$AJ$11:$AJ$3035, MATCH($X688, 'Application Process'!$I$11:$I$3035, 0)), "")))</f>
        <v/>
      </c>
      <c r="C688" s="40"/>
      <c r="D688" s="207"/>
      <c r="E688" s="194"/>
      <c r="F688" s="194"/>
      <c r="G688" s="208"/>
      <c r="H688" s="194"/>
      <c r="I688" s="208"/>
      <c r="J688" s="194"/>
      <c r="K688" s="209"/>
      <c r="L688" s="194"/>
      <c r="M688" s="196"/>
      <c r="N688" s="194"/>
      <c r="O688" s="194"/>
      <c r="P688" s="208"/>
      <c r="Q688" s="194"/>
      <c r="R688" s="210"/>
      <c r="S688" s="211"/>
      <c r="T688" s="193"/>
      <c r="U688" s="40"/>
      <c r="W688" s="41" t="str">
        <f t="shared" si="41"/>
        <v/>
      </c>
      <c r="X688" s="58" t="str">
        <f t="shared" si="42"/>
        <v/>
      </c>
      <c r="Y688" s="58" t="str">
        <f t="shared" si="40"/>
        <v/>
      </c>
      <c r="AC688" s="41" t="str">
        <f t="shared" si="43"/>
        <v/>
      </c>
      <c r="AE688" s="41" t="str">
        <f>IF($H688="", "", IF(COUNTIF($AA$11:$AA$131, $H688)&gt;0, 'Application Process'!$AC$4, ""))</f>
        <v/>
      </c>
    </row>
    <row r="689" spans="1:31" x14ac:dyDescent="0.25">
      <c r="A689" s="40"/>
      <c r="B689" s="88" t="str">
        <f>IF($X689="", "", IF(COUNTIF('Application Process'!$I$11:$I$3035, $X689)=0, 'Job Database'!$Y$8, IFERROR(INDEX('Application Process'!$AJ$11:$AJ$3035, MATCH($X689, 'Application Process'!$I$11:$I$3035, 0)), "")))</f>
        <v/>
      </c>
      <c r="C689" s="40"/>
      <c r="D689" s="207"/>
      <c r="E689" s="194"/>
      <c r="F689" s="194"/>
      <c r="G689" s="208"/>
      <c r="H689" s="194"/>
      <c r="I689" s="208"/>
      <c r="J689" s="194"/>
      <c r="K689" s="209"/>
      <c r="L689" s="194"/>
      <c r="M689" s="196"/>
      <c r="N689" s="194"/>
      <c r="O689" s="194"/>
      <c r="P689" s="208"/>
      <c r="Q689" s="194"/>
      <c r="R689" s="210"/>
      <c r="S689" s="211"/>
      <c r="T689" s="193"/>
      <c r="U689" s="40"/>
      <c r="W689" s="41" t="str">
        <f t="shared" si="41"/>
        <v/>
      </c>
      <c r="X689" s="58" t="str">
        <f t="shared" si="42"/>
        <v/>
      </c>
      <c r="Y689" s="58" t="str">
        <f t="shared" si="40"/>
        <v/>
      </c>
      <c r="AC689" s="41" t="str">
        <f t="shared" si="43"/>
        <v/>
      </c>
      <c r="AE689" s="41" t="str">
        <f>IF($H689="", "", IF(COUNTIF($AA$11:$AA$131, $H689)&gt;0, 'Application Process'!$AC$4, ""))</f>
        <v/>
      </c>
    </row>
    <row r="690" spans="1:31" x14ac:dyDescent="0.25">
      <c r="A690" s="40"/>
      <c r="B690" s="88" t="str">
        <f>IF($X690="", "", IF(COUNTIF('Application Process'!$I$11:$I$3035, $X690)=0, 'Job Database'!$Y$8, IFERROR(INDEX('Application Process'!$AJ$11:$AJ$3035, MATCH($X690, 'Application Process'!$I$11:$I$3035, 0)), "")))</f>
        <v/>
      </c>
      <c r="C690" s="40"/>
      <c r="D690" s="207"/>
      <c r="E690" s="194"/>
      <c r="F690" s="194"/>
      <c r="G690" s="208"/>
      <c r="H690" s="194"/>
      <c r="I690" s="208"/>
      <c r="J690" s="194"/>
      <c r="K690" s="209"/>
      <c r="L690" s="194"/>
      <c r="M690" s="196"/>
      <c r="N690" s="194"/>
      <c r="O690" s="194"/>
      <c r="P690" s="208"/>
      <c r="Q690" s="194"/>
      <c r="R690" s="210"/>
      <c r="S690" s="211"/>
      <c r="T690" s="193"/>
      <c r="U690" s="40"/>
      <c r="W690" s="41" t="str">
        <f t="shared" si="41"/>
        <v/>
      </c>
      <c r="X690" s="58" t="str">
        <f t="shared" si="42"/>
        <v/>
      </c>
      <c r="Y690" s="58" t="str">
        <f t="shared" si="40"/>
        <v/>
      </c>
      <c r="AC690" s="41" t="str">
        <f t="shared" si="43"/>
        <v/>
      </c>
      <c r="AE690" s="41" t="str">
        <f>IF($H690="", "", IF(COUNTIF($AA$11:$AA$131, $H690)&gt;0, 'Application Process'!$AC$4, ""))</f>
        <v/>
      </c>
    </row>
    <row r="691" spans="1:31" x14ac:dyDescent="0.25">
      <c r="A691" s="40"/>
      <c r="B691" s="88" t="str">
        <f>IF($X691="", "", IF(COUNTIF('Application Process'!$I$11:$I$3035, $X691)=0, 'Job Database'!$Y$8, IFERROR(INDEX('Application Process'!$AJ$11:$AJ$3035, MATCH($X691, 'Application Process'!$I$11:$I$3035, 0)), "")))</f>
        <v/>
      </c>
      <c r="C691" s="40"/>
      <c r="D691" s="207"/>
      <c r="E691" s="194"/>
      <c r="F691" s="194"/>
      <c r="G691" s="208"/>
      <c r="H691" s="194"/>
      <c r="I691" s="208"/>
      <c r="J691" s="194"/>
      <c r="K691" s="209"/>
      <c r="L691" s="194"/>
      <c r="M691" s="196"/>
      <c r="N691" s="194"/>
      <c r="O691" s="194"/>
      <c r="P691" s="208"/>
      <c r="Q691" s="194"/>
      <c r="R691" s="210"/>
      <c r="S691" s="211"/>
      <c r="T691" s="193"/>
      <c r="U691" s="40"/>
      <c r="W691" s="41" t="str">
        <f t="shared" si="41"/>
        <v/>
      </c>
      <c r="X691" s="58" t="str">
        <f t="shared" si="42"/>
        <v/>
      </c>
      <c r="Y691" s="58" t="str">
        <f t="shared" si="40"/>
        <v/>
      </c>
      <c r="AC691" s="41" t="str">
        <f t="shared" si="43"/>
        <v/>
      </c>
      <c r="AE691" s="41" t="str">
        <f>IF($H691="", "", IF(COUNTIF($AA$11:$AA$131, $H691)&gt;0, 'Application Process'!$AC$4, ""))</f>
        <v/>
      </c>
    </row>
    <row r="692" spans="1:31" x14ac:dyDescent="0.25">
      <c r="A692" s="40"/>
      <c r="B692" s="88" t="str">
        <f>IF($X692="", "", IF(COUNTIF('Application Process'!$I$11:$I$3035, $X692)=0, 'Job Database'!$Y$8, IFERROR(INDEX('Application Process'!$AJ$11:$AJ$3035, MATCH($X692, 'Application Process'!$I$11:$I$3035, 0)), "")))</f>
        <v/>
      </c>
      <c r="C692" s="40"/>
      <c r="D692" s="207"/>
      <c r="E692" s="194"/>
      <c r="F692" s="194"/>
      <c r="G692" s="208"/>
      <c r="H692" s="194"/>
      <c r="I692" s="208"/>
      <c r="J692" s="194"/>
      <c r="K692" s="209"/>
      <c r="L692" s="194"/>
      <c r="M692" s="196"/>
      <c r="N692" s="194"/>
      <c r="O692" s="194"/>
      <c r="P692" s="208"/>
      <c r="Q692" s="194"/>
      <c r="R692" s="210"/>
      <c r="S692" s="211"/>
      <c r="T692" s="193"/>
      <c r="U692" s="40"/>
      <c r="W692" s="41" t="str">
        <f t="shared" si="41"/>
        <v/>
      </c>
      <c r="X692" s="58" t="str">
        <f t="shared" si="42"/>
        <v/>
      </c>
      <c r="Y692" s="58" t="str">
        <f t="shared" si="40"/>
        <v/>
      </c>
      <c r="AC692" s="41" t="str">
        <f t="shared" si="43"/>
        <v/>
      </c>
      <c r="AE692" s="41" t="str">
        <f>IF($H692="", "", IF(COUNTIF($AA$11:$AA$131, $H692)&gt;0, 'Application Process'!$AC$4, ""))</f>
        <v/>
      </c>
    </row>
    <row r="693" spans="1:31" x14ac:dyDescent="0.25">
      <c r="A693" s="40"/>
      <c r="B693" s="88" t="str">
        <f>IF($X693="", "", IF(COUNTIF('Application Process'!$I$11:$I$3035, $X693)=0, 'Job Database'!$Y$8, IFERROR(INDEX('Application Process'!$AJ$11:$AJ$3035, MATCH($X693, 'Application Process'!$I$11:$I$3035, 0)), "")))</f>
        <v/>
      </c>
      <c r="C693" s="40"/>
      <c r="D693" s="207"/>
      <c r="E693" s="194"/>
      <c r="F693" s="194"/>
      <c r="G693" s="208"/>
      <c r="H693" s="194"/>
      <c r="I693" s="208"/>
      <c r="J693" s="194"/>
      <c r="K693" s="209"/>
      <c r="L693" s="194"/>
      <c r="M693" s="196"/>
      <c r="N693" s="194"/>
      <c r="O693" s="194"/>
      <c r="P693" s="208"/>
      <c r="Q693" s="194"/>
      <c r="R693" s="210"/>
      <c r="S693" s="211"/>
      <c r="T693" s="193"/>
      <c r="U693" s="40"/>
      <c r="W693" s="41" t="str">
        <f t="shared" si="41"/>
        <v/>
      </c>
      <c r="X693" s="58" t="str">
        <f t="shared" si="42"/>
        <v/>
      </c>
      <c r="Y693" s="58" t="str">
        <f t="shared" si="40"/>
        <v/>
      </c>
      <c r="AC693" s="41" t="str">
        <f t="shared" si="43"/>
        <v/>
      </c>
      <c r="AE693" s="41" t="str">
        <f>IF($H693="", "", IF(COUNTIF($AA$11:$AA$131, $H693)&gt;0, 'Application Process'!$AC$4, ""))</f>
        <v/>
      </c>
    </row>
    <row r="694" spans="1:31" x14ac:dyDescent="0.25">
      <c r="A694" s="40"/>
      <c r="B694" s="88" t="str">
        <f>IF($X694="", "", IF(COUNTIF('Application Process'!$I$11:$I$3035, $X694)=0, 'Job Database'!$Y$8, IFERROR(INDEX('Application Process'!$AJ$11:$AJ$3035, MATCH($X694, 'Application Process'!$I$11:$I$3035, 0)), "")))</f>
        <v/>
      </c>
      <c r="C694" s="40"/>
      <c r="D694" s="207"/>
      <c r="E694" s="194"/>
      <c r="F694" s="194"/>
      <c r="G694" s="208"/>
      <c r="H694" s="194"/>
      <c r="I694" s="208"/>
      <c r="J694" s="194"/>
      <c r="K694" s="209"/>
      <c r="L694" s="194"/>
      <c r="M694" s="196"/>
      <c r="N694" s="194"/>
      <c r="O694" s="194"/>
      <c r="P694" s="208"/>
      <c r="Q694" s="194"/>
      <c r="R694" s="210"/>
      <c r="S694" s="211"/>
      <c r="T694" s="193"/>
      <c r="U694" s="40"/>
      <c r="W694" s="41" t="str">
        <f t="shared" si="41"/>
        <v/>
      </c>
      <c r="X694" s="58" t="str">
        <f t="shared" si="42"/>
        <v/>
      </c>
      <c r="Y694" s="58" t="str">
        <f t="shared" si="40"/>
        <v/>
      </c>
      <c r="AC694" s="41" t="str">
        <f t="shared" si="43"/>
        <v/>
      </c>
      <c r="AE694" s="41" t="str">
        <f>IF($H694="", "", IF(COUNTIF($AA$11:$AA$131, $H694)&gt;0, 'Application Process'!$AC$4, ""))</f>
        <v/>
      </c>
    </row>
    <row r="695" spans="1:31" x14ac:dyDescent="0.25">
      <c r="A695" s="40"/>
      <c r="B695" s="88" t="str">
        <f>IF($X695="", "", IF(COUNTIF('Application Process'!$I$11:$I$3035, $X695)=0, 'Job Database'!$Y$8, IFERROR(INDEX('Application Process'!$AJ$11:$AJ$3035, MATCH($X695, 'Application Process'!$I$11:$I$3035, 0)), "")))</f>
        <v/>
      </c>
      <c r="C695" s="40"/>
      <c r="D695" s="207"/>
      <c r="E695" s="194"/>
      <c r="F695" s="194"/>
      <c r="G695" s="208"/>
      <c r="H695" s="194"/>
      <c r="I695" s="208"/>
      <c r="J695" s="194"/>
      <c r="K695" s="209"/>
      <c r="L695" s="194"/>
      <c r="M695" s="196"/>
      <c r="N695" s="194"/>
      <c r="O695" s="194"/>
      <c r="P695" s="208"/>
      <c r="Q695" s="194"/>
      <c r="R695" s="210"/>
      <c r="S695" s="211"/>
      <c r="T695" s="193"/>
      <c r="U695" s="40"/>
      <c r="W695" s="41" t="str">
        <f t="shared" si="41"/>
        <v/>
      </c>
      <c r="X695" s="58" t="str">
        <f t="shared" si="42"/>
        <v/>
      </c>
      <c r="Y695" s="58" t="str">
        <f t="shared" si="40"/>
        <v/>
      </c>
      <c r="AC695" s="41" t="str">
        <f t="shared" si="43"/>
        <v/>
      </c>
      <c r="AE695" s="41" t="str">
        <f>IF($H695="", "", IF(COUNTIF($AA$11:$AA$131, $H695)&gt;0, 'Application Process'!$AC$4, ""))</f>
        <v/>
      </c>
    </row>
    <row r="696" spans="1:31" x14ac:dyDescent="0.25">
      <c r="A696" s="40"/>
      <c r="B696" s="88" t="str">
        <f>IF($X696="", "", IF(COUNTIF('Application Process'!$I$11:$I$3035, $X696)=0, 'Job Database'!$Y$8, IFERROR(INDEX('Application Process'!$AJ$11:$AJ$3035, MATCH($X696, 'Application Process'!$I$11:$I$3035, 0)), "")))</f>
        <v/>
      </c>
      <c r="C696" s="40"/>
      <c r="D696" s="207"/>
      <c r="E696" s="194"/>
      <c r="F696" s="194"/>
      <c r="G696" s="208"/>
      <c r="H696" s="194"/>
      <c r="I696" s="208"/>
      <c r="J696" s="194"/>
      <c r="K696" s="209"/>
      <c r="L696" s="194"/>
      <c r="M696" s="196"/>
      <c r="N696" s="194"/>
      <c r="O696" s="194"/>
      <c r="P696" s="208"/>
      <c r="Q696" s="194"/>
      <c r="R696" s="210"/>
      <c r="S696" s="211"/>
      <c r="T696" s="193"/>
      <c r="U696" s="40"/>
      <c r="W696" s="41" t="str">
        <f t="shared" si="41"/>
        <v/>
      </c>
      <c r="X696" s="58" t="str">
        <f t="shared" si="42"/>
        <v/>
      </c>
      <c r="Y696" s="58" t="str">
        <f t="shared" si="40"/>
        <v/>
      </c>
      <c r="AC696" s="41" t="str">
        <f t="shared" si="43"/>
        <v/>
      </c>
      <c r="AE696" s="41" t="str">
        <f>IF($H696="", "", IF(COUNTIF($AA$11:$AA$131, $H696)&gt;0, 'Application Process'!$AC$4, ""))</f>
        <v/>
      </c>
    </row>
    <row r="697" spans="1:31" x14ac:dyDescent="0.25">
      <c r="A697" s="40"/>
      <c r="B697" s="88" t="str">
        <f>IF($X697="", "", IF(COUNTIF('Application Process'!$I$11:$I$3035, $X697)=0, 'Job Database'!$Y$8, IFERROR(INDEX('Application Process'!$AJ$11:$AJ$3035, MATCH($X697, 'Application Process'!$I$11:$I$3035, 0)), "")))</f>
        <v/>
      </c>
      <c r="C697" s="40"/>
      <c r="D697" s="207"/>
      <c r="E697" s="194"/>
      <c r="F697" s="194"/>
      <c r="G697" s="208"/>
      <c r="H697" s="194"/>
      <c r="I697" s="208"/>
      <c r="J697" s="194"/>
      <c r="K697" s="209"/>
      <c r="L697" s="194"/>
      <c r="M697" s="196"/>
      <c r="N697" s="194"/>
      <c r="O697" s="194"/>
      <c r="P697" s="208"/>
      <c r="Q697" s="194"/>
      <c r="R697" s="210"/>
      <c r="S697" s="211"/>
      <c r="T697" s="193"/>
      <c r="U697" s="40"/>
      <c r="W697" s="41" t="str">
        <f t="shared" si="41"/>
        <v/>
      </c>
      <c r="X697" s="58" t="str">
        <f t="shared" si="42"/>
        <v/>
      </c>
      <c r="Y697" s="58" t="str">
        <f t="shared" si="40"/>
        <v/>
      </c>
      <c r="AC697" s="41" t="str">
        <f t="shared" si="43"/>
        <v/>
      </c>
      <c r="AE697" s="41" t="str">
        <f>IF($H697="", "", IF(COUNTIF($AA$11:$AA$131, $H697)&gt;0, 'Application Process'!$AC$4, ""))</f>
        <v/>
      </c>
    </row>
    <row r="698" spans="1:31" x14ac:dyDescent="0.25">
      <c r="A698" s="40"/>
      <c r="B698" s="88" t="str">
        <f>IF($X698="", "", IF(COUNTIF('Application Process'!$I$11:$I$3035, $X698)=0, 'Job Database'!$Y$8, IFERROR(INDEX('Application Process'!$AJ$11:$AJ$3035, MATCH($X698, 'Application Process'!$I$11:$I$3035, 0)), "")))</f>
        <v/>
      </c>
      <c r="C698" s="40"/>
      <c r="D698" s="207"/>
      <c r="E698" s="194"/>
      <c r="F698" s="194"/>
      <c r="G698" s="208"/>
      <c r="H698" s="194"/>
      <c r="I698" s="208"/>
      <c r="J698" s="194"/>
      <c r="K698" s="209"/>
      <c r="L698" s="194"/>
      <c r="M698" s="196"/>
      <c r="N698" s="194"/>
      <c r="O698" s="194"/>
      <c r="P698" s="208"/>
      <c r="Q698" s="194"/>
      <c r="R698" s="210"/>
      <c r="S698" s="211"/>
      <c r="T698" s="193"/>
      <c r="U698" s="40"/>
      <c r="W698" s="41" t="str">
        <f t="shared" si="41"/>
        <v/>
      </c>
      <c r="X698" s="58" t="str">
        <f t="shared" si="42"/>
        <v/>
      </c>
      <c r="Y698" s="58" t="str">
        <f t="shared" si="40"/>
        <v/>
      </c>
      <c r="AC698" s="41" t="str">
        <f t="shared" si="43"/>
        <v/>
      </c>
      <c r="AE698" s="41" t="str">
        <f>IF($H698="", "", IF(COUNTIF($AA$11:$AA$131, $H698)&gt;0, 'Application Process'!$AC$4, ""))</f>
        <v/>
      </c>
    </row>
    <row r="699" spans="1:31" x14ac:dyDescent="0.25">
      <c r="A699" s="40"/>
      <c r="B699" s="88" t="str">
        <f>IF($X699="", "", IF(COUNTIF('Application Process'!$I$11:$I$3035, $X699)=0, 'Job Database'!$Y$8, IFERROR(INDEX('Application Process'!$AJ$11:$AJ$3035, MATCH($X699, 'Application Process'!$I$11:$I$3035, 0)), "")))</f>
        <v/>
      </c>
      <c r="C699" s="40"/>
      <c r="D699" s="207"/>
      <c r="E699" s="194"/>
      <c r="F699" s="194"/>
      <c r="G699" s="208"/>
      <c r="H699" s="194"/>
      <c r="I699" s="208"/>
      <c r="J699" s="194"/>
      <c r="K699" s="209"/>
      <c r="L699" s="194"/>
      <c r="M699" s="196"/>
      <c r="N699" s="194"/>
      <c r="O699" s="194"/>
      <c r="P699" s="208"/>
      <c r="Q699" s="194"/>
      <c r="R699" s="210"/>
      <c r="S699" s="211"/>
      <c r="T699" s="193"/>
      <c r="U699" s="40"/>
      <c r="W699" s="41" t="str">
        <f t="shared" si="41"/>
        <v/>
      </c>
      <c r="X699" s="58" t="str">
        <f t="shared" si="42"/>
        <v/>
      </c>
      <c r="Y699" s="58" t="str">
        <f t="shared" si="40"/>
        <v/>
      </c>
      <c r="AC699" s="41" t="str">
        <f t="shared" si="43"/>
        <v/>
      </c>
      <c r="AE699" s="41" t="str">
        <f>IF($H699="", "", IF(COUNTIF($AA$11:$AA$131, $H699)&gt;0, 'Application Process'!$AC$4, ""))</f>
        <v/>
      </c>
    </row>
    <row r="700" spans="1:31" x14ac:dyDescent="0.25">
      <c r="A700" s="40"/>
      <c r="B700" s="88" t="str">
        <f>IF($X700="", "", IF(COUNTIF('Application Process'!$I$11:$I$3035, $X700)=0, 'Job Database'!$Y$8, IFERROR(INDEX('Application Process'!$AJ$11:$AJ$3035, MATCH($X700, 'Application Process'!$I$11:$I$3035, 0)), "")))</f>
        <v/>
      </c>
      <c r="C700" s="40"/>
      <c r="D700" s="207"/>
      <c r="E700" s="194"/>
      <c r="F700" s="194"/>
      <c r="G700" s="208"/>
      <c r="H700" s="194"/>
      <c r="I700" s="208"/>
      <c r="J700" s="194"/>
      <c r="K700" s="209"/>
      <c r="L700" s="194"/>
      <c r="M700" s="196"/>
      <c r="N700" s="194"/>
      <c r="O700" s="194"/>
      <c r="P700" s="208"/>
      <c r="Q700" s="194"/>
      <c r="R700" s="210"/>
      <c r="S700" s="211"/>
      <c r="T700" s="193"/>
      <c r="U700" s="40"/>
      <c r="W700" s="41" t="str">
        <f t="shared" si="41"/>
        <v/>
      </c>
      <c r="X700" s="58" t="str">
        <f t="shared" si="42"/>
        <v/>
      </c>
      <c r="Y700" s="58" t="str">
        <f t="shared" si="40"/>
        <v/>
      </c>
      <c r="AC700" s="41" t="str">
        <f t="shared" si="43"/>
        <v/>
      </c>
      <c r="AE700" s="41" t="str">
        <f>IF($H700="", "", IF(COUNTIF($AA$11:$AA$131, $H700)&gt;0, 'Application Process'!$AC$4, ""))</f>
        <v/>
      </c>
    </row>
    <row r="701" spans="1:31" x14ac:dyDescent="0.25">
      <c r="A701" s="40"/>
      <c r="B701" s="88" t="str">
        <f>IF($X701="", "", IF(COUNTIF('Application Process'!$I$11:$I$3035, $X701)=0, 'Job Database'!$Y$8, IFERROR(INDEX('Application Process'!$AJ$11:$AJ$3035, MATCH($X701, 'Application Process'!$I$11:$I$3035, 0)), "")))</f>
        <v/>
      </c>
      <c r="C701" s="40"/>
      <c r="D701" s="207"/>
      <c r="E701" s="194"/>
      <c r="F701" s="194"/>
      <c r="G701" s="208"/>
      <c r="H701" s="194"/>
      <c r="I701" s="208"/>
      <c r="J701" s="194"/>
      <c r="K701" s="209"/>
      <c r="L701" s="194"/>
      <c r="M701" s="196"/>
      <c r="N701" s="194"/>
      <c r="O701" s="194"/>
      <c r="P701" s="208"/>
      <c r="Q701" s="194"/>
      <c r="R701" s="210"/>
      <c r="S701" s="211"/>
      <c r="T701" s="193"/>
      <c r="U701" s="40"/>
      <c r="W701" s="41" t="str">
        <f t="shared" si="41"/>
        <v/>
      </c>
      <c r="X701" s="58" t="str">
        <f t="shared" si="42"/>
        <v/>
      </c>
      <c r="Y701" s="58" t="str">
        <f t="shared" si="40"/>
        <v/>
      </c>
      <c r="AC701" s="41" t="str">
        <f t="shared" si="43"/>
        <v/>
      </c>
      <c r="AE701" s="41" t="str">
        <f>IF($H701="", "", IF(COUNTIF($AA$11:$AA$131, $H701)&gt;0, 'Application Process'!$AC$4, ""))</f>
        <v/>
      </c>
    </row>
    <row r="702" spans="1:31" x14ac:dyDescent="0.25">
      <c r="A702" s="40"/>
      <c r="B702" s="88" t="str">
        <f>IF($X702="", "", IF(COUNTIF('Application Process'!$I$11:$I$3035, $X702)=0, 'Job Database'!$Y$8, IFERROR(INDEX('Application Process'!$AJ$11:$AJ$3035, MATCH($X702, 'Application Process'!$I$11:$I$3035, 0)), "")))</f>
        <v/>
      </c>
      <c r="C702" s="40"/>
      <c r="D702" s="207"/>
      <c r="E702" s="194"/>
      <c r="F702" s="194"/>
      <c r="G702" s="208"/>
      <c r="H702" s="194"/>
      <c r="I702" s="208"/>
      <c r="J702" s="194"/>
      <c r="K702" s="209"/>
      <c r="L702" s="194"/>
      <c r="M702" s="196"/>
      <c r="N702" s="194"/>
      <c r="O702" s="194"/>
      <c r="P702" s="208"/>
      <c r="Q702" s="194"/>
      <c r="R702" s="210"/>
      <c r="S702" s="211"/>
      <c r="T702" s="193"/>
      <c r="U702" s="40"/>
      <c r="W702" s="41" t="str">
        <f t="shared" si="41"/>
        <v/>
      </c>
      <c r="X702" s="58" t="str">
        <f t="shared" si="42"/>
        <v/>
      </c>
      <c r="Y702" s="58" t="str">
        <f t="shared" si="40"/>
        <v/>
      </c>
      <c r="AC702" s="41" t="str">
        <f t="shared" si="43"/>
        <v/>
      </c>
      <c r="AE702" s="41" t="str">
        <f>IF($H702="", "", IF(COUNTIF($AA$11:$AA$131, $H702)&gt;0, 'Application Process'!$AC$4, ""))</f>
        <v/>
      </c>
    </row>
    <row r="703" spans="1:31" x14ac:dyDescent="0.25">
      <c r="A703" s="40"/>
      <c r="B703" s="88" t="str">
        <f>IF($X703="", "", IF(COUNTIF('Application Process'!$I$11:$I$3035, $X703)=0, 'Job Database'!$Y$8, IFERROR(INDEX('Application Process'!$AJ$11:$AJ$3035, MATCH($X703, 'Application Process'!$I$11:$I$3035, 0)), "")))</f>
        <v/>
      </c>
      <c r="C703" s="40"/>
      <c r="D703" s="207"/>
      <c r="E703" s="194"/>
      <c r="F703" s="194"/>
      <c r="G703" s="208"/>
      <c r="H703" s="194"/>
      <c r="I703" s="208"/>
      <c r="J703" s="194"/>
      <c r="K703" s="209"/>
      <c r="L703" s="194"/>
      <c r="M703" s="196"/>
      <c r="N703" s="194"/>
      <c r="O703" s="194"/>
      <c r="P703" s="208"/>
      <c r="Q703" s="194"/>
      <c r="R703" s="210"/>
      <c r="S703" s="211"/>
      <c r="T703" s="193"/>
      <c r="U703" s="40"/>
      <c r="W703" s="41" t="str">
        <f t="shared" si="41"/>
        <v/>
      </c>
      <c r="X703" s="58" t="str">
        <f t="shared" si="42"/>
        <v/>
      </c>
      <c r="Y703" s="58" t="str">
        <f t="shared" si="40"/>
        <v/>
      </c>
      <c r="AC703" s="41" t="str">
        <f t="shared" si="43"/>
        <v/>
      </c>
      <c r="AE703" s="41" t="str">
        <f>IF($H703="", "", IF(COUNTIF($AA$11:$AA$131, $H703)&gt;0, 'Application Process'!$AC$4, ""))</f>
        <v/>
      </c>
    </row>
    <row r="704" spans="1:31" x14ac:dyDescent="0.25">
      <c r="A704" s="40"/>
      <c r="B704" s="88" t="str">
        <f>IF($X704="", "", IF(COUNTIF('Application Process'!$I$11:$I$3035, $X704)=0, 'Job Database'!$Y$8, IFERROR(INDEX('Application Process'!$AJ$11:$AJ$3035, MATCH($X704, 'Application Process'!$I$11:$I$3035, 0)), "")))</f>
        <v/>
      </c>
      <c r="C704" s="40"/>
      <c r="D704" s="207"/>
      <c r="E704" s="194"/>
      <c r="F704" s="194"/>
      <c r="G704" s="208"/>
      <c r="H704" s="194"/>
      <c r="I704" s="208"/>
      <c r="J704" s="194"/>
      <c r="K704" s="209"/>
      <c r="L704" s="194"/>
      <c r="M704" s="196"/>
      <c r="N704" s="194"/>
      <c r="O704" s="194"/>
      <c r="P704" s="208"/>
      <c r="Q704" s="194"/>
      <c r="R704" s="210"/>
      <c r="S704" s="211"/>
      <c r="T704" s="193"/>
      <c r="U704" s="40"/>
      <c r="W704" s="41" t="str">
        <f t="shared" si="41"/>
        <v/>
      </c>
      <c r="X704" s="58" t="str">
        <f t="shared" si="42"/>
        <v/>
      </c>
      <c r="Y704" s="58" t="str">
        <f t="shared" si="40"/>
        <v/>
      </c>
      <c r="AC704" s="41" t="str">
        <f t="shared" si="43"/>
        <v/>
      </c>
      <c r="AE704" s="41" t="str">
        <f>IF($H704="", "", IF(COUNTIF($AA$11:$AA$131, $H704)&gt;0, 'Application Process'!$AC$4, ""))</f>
        <v/>
      </c>
    </row>
    <row r="705" spans="1:31" x14ac:dyDescent="0.25">
      <c r="A705" s="40"/>
      <c r="B705" s="88" t="str">
        <f>IF($X705="", "", IF(COUNTIF('Application Process'!$I$11:$I$3035, $X705)=0, 'Job Database'!$Y$8, IFERROR(INDEX('Application Process'!$AJ$11:$AJ$3035, MATCH($X705, 'Application Process'!$I$11:$I$3035, 0)), "")))</f>
        <v/>
      </c>
      <c r="C705" s="40"/>
      <c r="D705" s="207"/>
      <c r="E705" s="194"/>
      <c r="F705" s="194"/>
      <c r="G705" s="208"/>
      <c r="H705" s="194"/>
      <c r="I705" s="208"/>
      <c r="J705" s="194"/>
      <c r="K705" s="209"/>
      <c r="L705" s="194"/>
      <c r="M705" s="196"/>
      <c r="N705" s="194"/>
      <c r="O705" s="194"/>
      <c r="P705" s="208"/>
      <c r="Q705" s="194"/>
      <c r="R705" s="210"/>
      <c r="S705" s="211"/>
      <c r="T705" s="193"/>
      <c r="U705" s="40"/>
      <c r="W705" s="41" t="str">
        <f t="shared" si="41"/>
        <v/>
      </c>
      <c r="X705" s="58" t="str">
        <f t="shared" si="42"/>
        <v/>
      </c>
      <c r="Y705" s="58" t="str">
        <f t="shared" si="40"/>
        <v/>
      </c>
      <c r="AC705" s="41" t="str">
        <f t="shared" si="43"/>
        <v/>
      </c>
      <c r="AE705" s="41" t="str">
        <f>IF($H705="", "", IF(COUNTIF($AA$11:$AA$131, $H705)&gt;0, 'Application Process'!$AC$4, ""))</f>
        <v/>
      </c>
    </row>
    <row r="706" spans="1:31" x14ac:dyDescent="0.25">
      <c r="A706" s="40"/>
      <c r="B706" s="88" t="str">
        <f>IF($X706="", "", IF(COUNTIF('Application Process'!$I$11:$I$3035, $X706)=0, 'Job Database'!$Y$8, IFERROR(INDEX('Application Process'!$AJ$11:$AJ$3035, MATCH($X706, 'Application Process'!$I$11:$I$3035, 0)), "")))</f>
        <v/>
      </c>
      <c r="C706" s="40"/>
      <c r="D706" s="207"/>
      <c r="E706" s="194"/>
      <c r="F706" s="194"/>
      <c r="G706" s="208"/>
      <c r="H706" s="194"/>
      <c r="I706" s="208"/>
      <c r="J706" s="194"/>
      <c r="K706" s="209"/>
      <c r="L706" s="194"/>
      <c r="M706" s="196"/>
      <c r="N706" s="194"/>
      <c r="O706" s="194"/>
      <c r="P706" s="208"/>
      <c r="Q706" s="194"/>
      <c r="R706" s="210"/>
      <c r="S706" s="211"/>
      <c r="T706" s="193"/>
      <c r="U706" s="40"/>
      <c r="W706" s="41" t="str">
        <f t="shared" si="41"/>
        <v/>
      </c>
      <c r="X706" s="58" t="str">
        <f t="shared" si="42"/>
        <v/>
      </c>
      <c r="Y706" s="58" t="str">
        <f t="shared" si="40"/>
        <v/>
      </c>
      <c r="AC706" s="41" t="str">
        <f t="shared" si="43"/>
        <v/>
      </c>
      <c r="AE706" s="41" t="str">
        <f>IF($H706="", "", IF(COUNTIF($AA$11:$AA$131, $H706)&gt;0, 'Application Process'!$AC$4, ""))</f>
        <v/>
      </c>
    </row>
    <row r="707" spans="1:31" x14ac:dyDescent="0.25">
      <c r="A707" s="40"/>
      <c r="B707" s="88" t="str">
        <f>IF($X707="", "", IF(COUNTIF('Application Process'!$I$11:$I$3035, $X707)=0, 'Job Database'!$Y$8, IFERROR(INDEX('Application Process'!$AJ$11:$AJ$3035, MATCH($X707, 'Application Process'!$I$11:$I$3035, 0)), "")))</f>
        <v/>
      </c>
      <c r="C707" s="40"/>
      <c r="D707" s="207"/>
      <c r="E707" s="194"/>
      <c r="F707" s="194"/>
      <c r="G707" s="208"/>
      <c r="H707" s="194"/>
      <c r="I707" s="208"/>
      <c r="J707" s="194"/>
      <c r="K707" s="209"/>
      <c r="L707" s="194"/>
      <c r="M707" s="196"/>
      <c r="N707" s="194"/>
      <c r="O707" s="194"/>
      <c r="P707" s="208"/>
      <c r="Q707" s="194"/>
      <c r="R707" s="210"/>
      <c r="S707" s="211"/>
      <c r="T707" s="193"/>
      <c r="U707" s="40"/>
      <c r="W707" s="41" t="str">
        <f t="shared" si="41"/>
        <v/>
      </c>
      <c r="X707" s="58" t="str">
        <f t="shared" si="42"/>
        <v/>
      </c>
      <c r="Y707" s="58" t="str">
        <f t="shared" si="40"/>
        <v/>
      </c>
      <c r="AC707" s="41" t="str">
        <f t="shared" si="43"/>
        <v/>
      </c>
      <c r="AE707" s="41" t="str">
        <f>IF($H707="", "", IF(COUNTIF($AA$11:$AA$131, $H707)&gt;0, 'Application Process'!$AC$4, ""))</f>
        <v/>
      </c>
    </row>
    <row r="708" spans="1:31" x14ac:dyDescent="0.25">
      <c r="A708" s="40"/>
      <c r="B708" s="88" t="str">
        <f>IF($X708="", "", IF(COUNTIF('Application Process'!$I$11:$I$3035, $X708)=0, 'Job Database'!$Y$8, IFERROR(INDEX('Application Process'!$AJ$11:$AJ$3035, MATCH($X708, 'Application Process'!$I$11:$I$3035, 0)), "")))</f>
        <v/>
      </c>
      <c r="C708" s="40"/>
      <c r="D708" s="207"/>
      <c r="E708" s="194"/>
      <c r="F708" s="194"/>
      <c r="G708" s="208"/>
      <c r="H708" s="194"/>
      <c r="I708" s="208"/>
      <c r="J708" s="194"/>
      <c r="K708" s="209"/>
      <c r="L708" s="194"/>
      <c r="M708" s="196"/>
      <c r="N708" s="194"/>
      <c r="O708" s="194"/>
      <c r="P708" s="208"/>
      <c r="Q708" s="194"/>
      <c r="R708" s="210"/>
      <c r="S708" s="211"/>
      <c r="T708" s="193"/>
      <c r="U708" s="40"/>
      <c r="W708" s="41" t="str">
        <f t="shared" si="41"/>
        <v/>
      </c>
      <c r="X708" s="58" t="str">
        <f t="shared" si="42"/>
        <v/>
      </c>
      <c r="Y708" s="58" t="str">
        <f t="shared" si="40"/>
        <v/>
      </c>
      <c r="AC708" s="41" t="str">
        <f t="shared" si="43"/>
        <v/>
      </c>
      <c r="AE708" s="41" t="str">
        <f>IF($H708="", "", IF(COUNTIF($AA$11:$AA$131, $H708)&gt;0, 'Application Process'!$AC$4, ""))</f>
        <v/>
      </c>
    </row>
    <row r="709" spans="1:31" x14ac:dyDescent="0.25">
      <c r="A709" s="40"/>
      <c r="B709" s="88" t="str">
        <f>IF($X709="", "", IF(COUNTIF('Application Process'!$I$11:$I$3035, $X709)=0, 'Job Database'!$Y$8, IFERROR(INDEX('Application Process'!$AJ$11:$AJ$3035, MATCH($X709, 'Application Process'!$I$11:$I$3035, 0)), "")))</f>
        <v/>
      </c>
      <c r="C709" s="40"/>
      <c r="D709" s="207"/>
      <c r="E709" s="194"/>
      <c r="F709" s="194"/>
      <c r="G709" s="208"/>
      <c r="H709" s="194"/>
      <c r="I709" s="208"/>
      <c r="J709" s="194"/>
      <c r="K709" s="209"/>
      <c r="L709" s="194"/>
      <c r="M709" s="196"/>
      <c r="N709" s="194"/>
      <c r="O709" s="194"/>
      <c r="P709" s="208"/>
      <c r="Q709" s="194"/>
      <c r="R709" s="210"/>
      <c r="S709" s="211"/>
      <c r="T709" s="193"/>
      <c r="U709" s="40"/>
      <c r="W709" s="41" t="str">
        <f t="shared" si="41"/>
        <v/>
      </c>
      <c r="X709" s="58" t="str">
        <f t="shared" si="42"/>
        <v/>
      </c>
      <c r="Y709" s="58" t="str">
        <f t="shared" si="40"/>
        <v/>
      </c>
      <c r="AC709" s="41" t="str">
        <f t="shared" si="43"/>
        <v/>
      </c>
      <c r="AE709" s="41" t="str">
        <f>IF($H709="", "", IF(COUNTIF($AA$11:$AA$131, $H709)&gt;0, 'Application Process'!$AC$4, ""))</f>
        <v/>
      </c>
    </row>
    <row r="710" spans="1:31" x14ac:dyDescent="0.25">
      <c r="A710" s="40"/>
      <c r="B710" s="88" t="str">
        <f>IF($X710="", "", IF(COUNTIF('Application Process'!$I$11:$I$3035, $X710)=0, 'Job Database'!$Y$8, IFERROR(INDEX('Application Process'!$AJ$11:$AJ$3035, MATCH($X710, 'Application Process'!$I$11:$I$3035, 0)), "")))</f>
        <v/>
      </c>
      <c r="C710" s="40"/>
      <c r="D710" s="207"/>
      <c r="E710" s="194"/>
      <c r="F710" s="194"/>
      <c r="G710" s="208"/>
      <c r="H710" s="194"/>
      <c r="I710" s="208"/>
      <c r="J710" s="194"/>
      <c r="K710" s="209"/>
      <c r="L710" s="194"/>
      <c r="M710" s="196"/>
      <c r="N710" s="194"/>
      <c r="O710" s="194"/>
      <c r="P710" s="208"/>
      <c r="Q710" s="194"/>
      <c r="R710" s="210"/>
      <c r="S710" s="211"/>
      <c r="T710" s="193"/>
      <c r="U710" s="40"/>
      <c r="W710" s="41" t="str">
        <f t="shared" si="41"/>
        <v/>
      </c>
      <c r="X710" s="58" t="str">
        <f t="shared" si="42"/>
        <v/>
      </c>
      <c r="Y710" s="58" t="str">
        <f t="shared" si="40"/>
        <v/>
      </c>
      <c r="AC710" s="41" t="str">
        <f t="shared" si="43"/>
        <v/>
      </c>
      <c r="AE710" s="41" t="str">
        <f>IF($H710="", "", IF(COUNTIF($AA$11:$AA$131, $H710)&gt;0, 'Application Process'!$AC$4, ""))</f>
        <v/>
      </c>
    </row>
    <row r="711" spans="1:31" x14ac:dyDescent="0.25">
      <c r="A711" s="40"/>
      <c r="B711" s="88" t="str">
        <f>IF($X711="", "", IF(COUNTIF('Application Process'!$I$11:$I$3035, $X711)=0, 'Job Database'!$Y$8, IFERROR(INDEX('Application Process'!$AJ$11:$AJ$3035, MATCH($X711, 'Application Process'!$I$11:$I$3035, 0)), "")))</f>
        <v/>
      </c>
      <c r="C711" s="40"/>
      <c r="D711" s="207"/>
      <c r="E711" s="194"/>
      <c r="F711" s="194"/>
      <c r="G711" s="208"/>
      <c r="H711" s="194"/>
      <c r="I711" s="208"/>
      <c r="J711" s="194"/>
      <c r="K711" s="209"/>
      <c r="L711" s="194"/>
      <c r="M711" s="196"/>
      <c r="N711" s="194"/>
      <c r="O711" s="194"/>
      <c r="P711" s="208"/>
      <c r="Q711" s="194"/>
      <c r="R711" s="210"/>
      <c r="S711" s="211"/>
      <c r="T711" s="193"/>
      <c r="U711" s="40"/>
      <c r="W711" s="41" t="str">
        <f t="shared" si="41"/>
        <v/>
      </c>
      <c r="X711" s="58" t="str">
        <f t="shared" si="42"/>
        <v/>
      </c>
      <c r="Y711" s="58" t="str">
        <f t="shared" si="40"/>
        <v/>
      </c>
      <c r="AC711" s="41" t="str">
        <f t="shared" si="43"/>
        <v/>
      </c>
      <c r="AE711" s="41" t="str">
        <f>IF($H711="", "", IF(COUNTIF($AA$11:$AA$131, $H711)&gt;0, 'Application Process'!$AC$4, ""))</f>
        <v/>
      </c>
    </row>
    <row r="712" spans="1:31" x14ac:dyDescent="0.25">
      <c r="A712" s="40"/>
      <c r="B712" s="88" t="str">
        <f>IF($X712="", "", IF(COUNTIF('Application Process'!$I$11:$I$3035, $X712)=0, 'Job Database'!$Y$8, IFERROR(INDEX('Application Process'!$AJ$11:$AJ$3035, MATCH($X712, 'Application Process'!$I$11:$I$3035, 0)), "")))</f>
        <v/>
      </c>
      <c r="C712" s="40"/>
      <c r="D712" s="207"/>
      <c r="E712" s="194"/>
      <c r="F712" s="194"/>
      <c r="G712" s="208"/>
      <c r="H712" s="194"/>
      <c r="I712" s="208"/>
      <c r="J712" s="194"/>
      <c r="K712" s="209"/>
      <c r="L712" s="194"/>
      <c r="M712" s="196"/>
      <c r="N712" s="194"/>
      <c r="O712" s="194"/>
      <c r="P712" s="208"/>
      <c r="Q712" s="194"/>
      <c r="R712" s="210"/>
      <c r="S712" s="211"/>
      <c r="T712" s="193"/>
      <c r="U712" s="40"/>
      <c r="W712" s="41" t="str">
        <f t="shared" si="41"/>
        <v/>
      </c>
      <c r="X712" s="58" t="str">
        <f t="shared" si="42"/>
        <v/>
      </c>
      <c r="Y712" s="58" t="str">
        <f t="shared" si="40"/>
        <v/>
      </c>
      <c r="AC712" s="41" t="str">
        <f t="shared" si="43"/>
        <v/>
      </c>
      <c r="AE712" s="41" t="str">
        <f>IF($H712="", "", IF(COUNTIF($AA$11:$AA$131, $H712)&gt;0, 'Application Process'!$AC$4, ""))</f>
        <v/>
      </c>
    </row>
    <row r="713" spans="1:31" x14ac:dyDescent="0.25">
      <c r="A713" s="40"/>
      <c r="B713" s="88" t="str">
        <f>IF($X713="", "", IF(COUNTIF('Application Process'!$I$11:$I$3035, $X713)=0, 'Job Database'!$Y$8, IFERROR(INDEX('Application Process'!$AJ$11:$AJ$3035, MATCH($X713, 'Application Process'!$I$11:$I$3035, 0)), "")))</f>
        <v/>
      </c>
      <c r="C713" s="40"/>
      <c r="D713" s="207"/>
      <c r="E713" s="194"/>
      <c r="F713" s="194"/>
      <c r="G713" s="208"/>
      <c r="H713" s="194"/>
      <c r="I713" s="208"/>
      <c r="J713" s="194"/>
      <c r="K713" s="209"/>
      <c r="L713" s="194"/>
      <c r="M713" s="196"/>
      <c r="N713" s="194"/>
      <c r="O713" s="194"/>
      <c r="P713" s="208"/>
      <c r="Q713" s="194"/>
      <c r="R713" s="210"/>
      <c r="S713" s="211"/>
      <c r="T713" s="193"/>
      <c r="U713" s="40"/>
      <c r="W713" s="41" t="str">
        <f t="shared" si="41"/>
        <v/>
      </c>
      <c r="X713" s="58" t="str">
        <f t="shared" si="42"/>
        <v/>
      </c>
      <c r="Y713" s="58" t="str">
        <f t="shared" si="40"/>
        <v/>
      </c>
      <c r="AC713" s="41" t="str">
        <f t="shared" si="43"/>
        <v/>
      </c>
      <c r="AE713" s="41" t="str">
        <f>IF($H713="", "", IF(COUNTIF($AA$11:$AA$131, $H713)&gt;0, 'Application Process'!$AC$4, ""))</f>
        <v/>
      </c>
    </row>
    <row r="714" spans="1:31" x14ac:dyDescent="0.25">
      <c r="A714" s="40"/>
      <c r="B714" s="88" t="str">
        <f>IF($X714="", "", IF(COUNTIF('Application Process'!$I$11:$I$3035, $X714)=0, 'Job Database'!$Y$8, IFERROR(INDEX('Application Process'!$AJ$11:$AJ$3035, MATCH($X714, 'Application Process'!$I$11:$I$3035, 0)), "")))</f>
        <v/>
      </c>
      <c r="C714" s="40"/>
      <c r="D714" s="207"/>
      <c r="E714" s="194"/>
      <c r="F714" s="194"/>
      <c r="G714" s="208"/>
      <c r="H714" s="194"/>
      <c r="I714" s="208"/>
      <c r="J714" s="194"/>
      <c r="K714" s="209"/>
      <c r="L714" s="194"/>
      <c r="M714" s="196"/>
      <c r="N714" s="194"/>
      <c r="O714" s="194"/>
      <c r="P714" s="208"/>
      <c r="Q714" s="194"/>
      <c r="R714" s="210"/>
      <c r="S714" s="211"/>
      <c r="T714" s="193"/>
      <c r="U714" s="40"/>
      <c r="W714" s="41" t="str">
        <f t="shared" si="41"/>
        <v/>
      </c>
      <c r="X714" s="58" t="str">
        <f t="shared" si="42"/>
        <v/>
      </c>
      <c r="Y714" s="58" t="str">
        <f t="shared" si="40"/>
        <v/>
      </c>
      <c r="AC714" s="41" t="str">
        <f t="shared" si="43"/>
        <v/>
      </c>
      <c r="AE714" s="41" t="str">
        <f>IF($H714="", "", IF(COUNTIF($AA$11:$AA$131, $H714)&gt;0, 'Application Process'!$AC$4, ""))</f>
        <v/>
      </c>
    </row>
    <row r="715" spans="1:31" x14ac:dyDescent="0.25">
      <c r="A715" s="40"/>
      <c r="B715" s="88" t="str">
        <f>IF($X715="", "", IF(COUNTIF('Application Process'!$I$11:$I$3035, $X715)=0, 'Job Database'!$Y$8, IFERROR(INDEX('Application Process'!$AJ$11:$AJ$3035, MATCH($X715, 'Application Process'!$I$11:$I$3035, 0)), "")))</f>
        <v/>
      </c>
      <c r="C715" s="40"/>
      <c r="D715" s="207"/>
      <c r="E715" s="194"/>
      <c r="F715" s="194"/>
      <c r="G715" s="208"/>
      <c r="H715" s="194"/>
      <c r="I715" s="208"/>
      <c r="J715" s="194"/>
      <c r="K715" s="209"/>
      <c r="L715" s="194"/>
      <c r="M715" s="196"/>
      <c r="N715" s="194"/>
      <c r="O715" s="194"/>
      <c r="P715" s="208"/>
      <c r="Q715" s="194"/>
      <c r="R715" s="210"/>
      <c r="S715" s="211"/>
      <c r="T715" s="193"/>
      <c r="U715" s="40"/>
      <c r="W715" s="41" t="str">
        <f t="shared" si="41"/>
        <v/>
      </c>
      <c r="X715" s="58" t="str">
        <f t="shared" si="42"/>
        <v/>
      </c>
      <c r="Y715" s="58" t="str">
        <f t="shared" ref="Y715:Y778" si="44">IF($H715="", "", CONCATENATE($H715, " - ", $B715))</f>
        <v/>
      </c>
      <c r="AC715" s="41" t="str">
        <f t="shared" si="43"/>
        <v/>
      </c>
      <c r="AE715" s="41" t="str">
        <f>IF($H715="", "", IF(COUNTIF($AA$11:$AA$131, $H715)&gt;0, 'Application Process'!$AC$4, ""))</f>
        <v/>
      </c>
    </row>
    <row r="716" spans="1:31" x14ac:dyDescent="0.25">
      <c r="A716" s="40"/>
      <c r="B716" s="88" t="str">
        <f>IF($X716="", "", IF(COUNTIF('Application Process'!$I$11:$I$3035, $X716)=0, 'Job Database'!$Y$8, IFERROR(INDEX('Application Process'!$AJ$11:$AJ$3035, MATCH($X716, 'Application Process'!$I$11:$I$3035, 0)), "")))</f>
        <v/>
      </c>
      <c r="C716" s="40"/>
      <c r="D716" s="207"/>
      <c r="E716" s="194"/>
      <c r="F716" s="194"/>
      <c r="G716" s="208"/>
      <c r="H716" s="194"/>
      <c r="I716" s="208"/>
      <c r="J716" s="194"/>
      <c r="K716" s="209"/>
      <c r="L716" s="194"/>
      <c r="M716" s="196"/>
      <c r="N716" s="194"/>
      <c r="O716" s="194"/>
      <c r="P716" s="208"/>
      <c r="Q716" s="194"/>
      <c r="R716" s="210"/>
      <c r="S716" s="211"/>
      <c r="T716" s="193"/>
      <c r="U716" s="40"/>
      <c r="W716" s="41" t="str">
        <f t="shared" ref="W716:W779" si="45">IF($D716="", "", IF(COUNTIF($D$11:$D$3035, $D716)&gt;1, "X", ""))</f>
        <v/>
      </c>
      <c r="X716" s="58" t="str">
        <f t="shared" ref="X716:X779" si="46">IF($D716="", "", CONCATENATE(D716, IF(E716="", "", " - "), IF(E716="", "", E716), IF(F716="", "", " - "), IF(F716="", "", F716)))</f>
        <v/>
      </c>
      <c r="Y716" s="58" t="str">
        <f t="shared" si="44"/>
        <v/>
      </c>
      <c r="AC716" s="41" t="str">
        <f t="shared" ref="AC716:AC779" si="47">IF($H716="", "", IF(COUNTIF($AA$11:$AA$131, $H716)=0, "X", ""))</f>
        <v/>
      </c>
      <c r="AE716" s="41" t="str">
        <f>IF($H716="", "", IF(COUNTIF($AA$11:$AA$131, $H716)&gt;0, 'Application Process'!$AC$4, ""))</f>
        <v/>
      </c>
    </row>
    <row r="717" spans="1:31" x14ac:dyDescent="0.25">
      <c r="A717" s="40"/>
      <c r="B717" s="88" t="str">
        <f>IF($X717="", "", IF(COUNTIF('Application Process'!$I$11:$I$3035, $X717)=0, 'Job Database'!$Y$8, IFERROR(INDEX('Application Process'!$AJ$11:$AJ$3035, MATCH($X717, 'Application Process'!$I$11:$I$3035, 0)), "")))</f>
        <v/>
      </c>
      <c r="C717" s="40"/>
      <c r="D717" s="207"/>
      <c r="E717" s="194"/>
      <c r="F717" s="194"/>
      <c r="G717" s="208"/>
      <c r="H717" s="194"/>
      <c r="I717" s="208"/>
      <c r="J717" s="194"/>
      <c r="K717" s="209"/>
      <c r="L717" s="194"/>
      <c r="M717" s="196"/>
      <c r="N717" s="194"/>
      <c r="O717" s="194"/>
      <c r="P717" s="208"/>
      <c r="Q717" s="194"/>
      <c r="R717" s="210"/>
      <c r="S717" s="211"/>
      <c r="T717" s="193"/>
      <c r="U717" s="40"/>
      <c r="W717" s="41" t="str">
        <f t="shared" si="45"/>
        <v/>
      </c>
      <c r="X717" s="58" t="str">
        <f t="shared" si="46"/>
        <v/>
      </c>
      <c r="Y717" s="58" t="str">
        <f t="shared" si="44"/>
        <v/>
      </c>
      <c r="AC717" s="41" t="str">
        <f t="shared" si="47"/>
        <v/>
      </c>
      <c r="AE717" s="41" t="str">
        <f>IF($H717="", "", IF(COUNTIF($AA$11:$AA$131, $H717)&gt;0, 'Application Process'!$AC$4, ""))</f>
        <v/>
      </c>
    </row>
    <row r="718" spans="1:31" x14ac:dyDescent="0.25">
      <c r="A718" s="40"/>
      <c r="B718" s="88" t="str">
        <f>IF($X718="", "", IF(COUNTIF('Application Process'!$I$11:$I$3035, $X718)=0, 'Job Database'!$Y$8, IFERROR(INDEX('Application Process'!$AJ$11:$AJ$3035, MATCH($X718, 'Application Process'!$I$11:$I$3035, 0)), "")))</f>
        <v/>
      </c>
      <c r="C718" s="40"/>
      <c r="D718" s="207"/>
      <c r="E718" s="194"/>
      <c r="F718" s="194"/>
      <c r="G718" s="208"/>
      <c r="H718" s="194"/>
      <c r="I718" s="208"/>
      <c r="J718" s="194"/>
      <c r="K718" s="209"/>
      <c r="L718" s="194"/>
      <c r="M718" s="196"/>
      <c r="N718" s="194"/>
      <c r="O718" s="194"/>
      <c r="P718" s="208"/>
      <c r="Q718" s="194"/>
      <c r="R718" s="210"/>
      <c r="S718" s="211"/>
      <c r="T718" s="193"/>
      <c r="U718" s="40"/>
      <c r="W718" s="41" t="str">
        <f t="shared" si="45"/>
        <v/>
      </c>
      <c r="X718" s="58" t="str">
        <f t="shared" si="46"/>
        <v/>
      </c>
      <c r="Y718" s="58" t="str">
        <f t="shared" si="44"/>
        <v/>
      </c>
      <c r="AC718" s="41" t="str">
        <f t="shared" si="47"/>
        <v/>
      </c>
      <c r="AE718" s="41" t="str">
        <f>IF($H718="", "", IF(COUNTIF($AA$11:$AA$131, $H718)&gt;0, 'Application Process'!$AC$4, ""))</f>
        <v/>
      </c>
    </row>
    <row r="719" spans="1:31" x14ac:dyDescent="0.25">
      <c r="A719" s="40"/>
      <c r="B719" s="88" t="str">
        <f>IF($X719="", "", IF(COUNTIF('Application Process'!$I$11:$I$3035, $X719)=0, 'Job Database'!$Y$8, IFERROR(INDEX('Application Process'!$AJ$11:$AJ$3035, MATCH($X719, 'Application Process'!$I$11:$I$3035, 0)), "")))</f>
        <v/>
      </c>
      <c r="C719" s="40"/>
      <c r="D719" s="207"/>
      <c r="E719" s="194"/>
      <c r="F719" s="194"/>
      <c r="G719" s="208"/>
      <c r="H719" s="194"/>
      <c r="I719" s="208"/>
      <c r="J719" s="194"/>
      <c r="K719" s="209"/>
      <c r="L719" s="194"/>
      <c r="M719" s="196"/>
      <c r="N719" s="194"/>
      <c r="O719" s="194"/>
      <c r="P719" s="208"/>
      <c r="Q719" s="194"/>
      <c r="R719" s="210"/>
      <c r="S719" s="211"/>
      <c r="T719" s="193"/>
      <c r="U719" s="40"/>
      <c r="W719" s="41" t="str">
        <f t="shared" si="45"/>
        <v/>
      </c>
      <c r="X719" s="58" t="str">
        <f t="shared" si="46"/>
        <v/>
      </c>
      <c r="Y719" s="58" t="str">
        <f t="shared" si="44"/>
        <v/>
      </c>
      <c r="AC719" s="41" t="str">
        <f t="shared" si="47"/>
        <v/>
      </c>
      <c r="AE719" s="41" t="str">
        <f>IF($H719="", "", IF(COUNTIF($AA$11:$AA$131, $H719)&gt;0, 'Application Process'!$AC$4, ""))</f>
        <v/>
      </c>
    </row>
    <row r="720" spans="1:31" x14ac:dyDescent="0.25">
      <c r="A720" s="40"/>
      <c r="B720" s="88" t="str">
        <f>IF($X720="", "", IF(COUNTIF('Application Process'!$I$11:$I$3035, $X720)=0, 'Job Database'!$Y$8, IFERROR(INDEX('Application Process'!$AJ$11:$AJ$3035, MATCH($X720, 'Application Process'!$I$11:$I$3035, 0)), "")))</f>
        <v/>
      </c>
      <c r="C720" s="40"/>
      <c r="D720" s="207"/>
      <c r="E720" s="194"/>
      <c r="F720" s="194"/>
      <c r="G720" s="208"/>
      <c r="H720" s="194"/>
      <c r="I720" s="208"/>
      <c r="J720" s="194"/>
      <c r="K720" s="209"/>
      <c r="L720" s="194"/>
      <c r="M720" s="196"/>
      <c r="N720" s="194"/>
      <c r="O720" s="194"/>
      <c r="P720" s="208"/>
      <c r="Q720" s="194"/>
      <c r="R720" s="210"/>
      <c r="S720" s="211"/>
      <c r="T720" s="193"/>
      <c r="U720" s="40"/>
      <c r="W720" s="41" t="str">
        <f t="shared" si="45"/>
        <v/>
      </c>
      <c r="X720" s="58" t="str">
        <f t="shared" si="46"/>
        <v/>
      </c>
      <c r="Y720" s="58" t="str">
        <f t="shared" si="44"/>
        <v/>
      </c>
      <c r="AC720" s="41" t="str">
        <f t="shared" si="47"/>
        <v/>
      </c>
      <c r="AE720" s="41" t="str">
        <f>IF($H720="", "", IF(COUNTIF($AA$11:$AA$131, $H720)&gt;0, 'Application Process'!$AC$4, ""))</f>
        <v/>
      </c>
    </row>
    <row r="721" spans="1:31" x14ac:dyDescent="0.25">
      <c r="A721" s="40"/>
      <c r="B721" s="88" t="str">
        <f>IF($X721="", "", IF(COUNTIF('Application Process'!$I$11:$I$3035, $X721)=0, 'Job Database'!$Y$8, IFERROR(INDEX('Application Process'!$AJ$11:$AJ$3035, MATCH($X721, 'Application Process'!$I$11:$I$3035, 0)), "")))</f>
        <v/>
      </c>
      <c r="C721" s="40"/>
      <c r="D721" s="207"/>
      <c r="E721" s="194"/>
      <c r="F721" s="194"/>
      <c r="G721" s="208"/>
      <c r="H721" s="194"/>
      <c r="I721" s="208"/>
      <c r="J721" s="194"/>
      <c r="K721" s="209"/>
      <c r="L721" s="194"/>
      <c r="M721" s="196"/>
      <c r="N721" s="194"/>
      <c r="O721" s="194"/>
      <c r="P721" s="208"/>
      <c r="Q721" s="194"/>
      <c r="R721" s="210"/>
      <c r="S721" s="211"/>
      <c r="T721" s="193"/>
      <c r="U721" s="40"/>
      <c r="W721" s="41" t="str">
        <f t="shared" si="45"/>
        <v/>
      </c>
      <c r="X721" s="58" t="str">
        <f t="shared" si="46"/>
        <v/>
      </c>
      <c r="Y721" s="58" t="str">
        <f t="shared" si="44"/>
        <v/>
      </c>
      <c r="AC721" s="41" t="str">
        <f t="shared" si="47"/>
        <v/>
      </c>
      <c r="AE721" s="41" t="str">
        <f>IF($H721="", "", IF(COUNTIF($AA$11:$AA$131, $H721)&gt;0, 'Application Process'!$AC$4, ""))</f>
        <v/>
      </c>
    </row>
    <row r="722" spans="1:31" x14ac:dyDescent="0.25">
      <c r="A722" s="40"/>
      <c r="B722" s="88" t="str">
        <f>IF($X722="", "", IF(COUNTIF('Application Process'!$I$11:$I$3035, $X722)=0, 'Job Database'!$Y$8, IFERROR(INDEX('Application Process'!$AJ$11:$AJ$3035, MATCH($X722, 'Application Process'!$I$11:$I$3035, 0)), "")))</f>
        <v/>
      </c>
      <c r="C722" s="40"/>
      <c r="D722" s="207"/>
      <c r="E722" s="194"/>
      <c r="F722" s="194"/>
      <c r="G722" s="208"/>
      <c r="H722" s="194"/>
      <c r="I722" s="208"/>
      <c r="J722" s="194"/>
      <c r="K722" s="209"/>
      <c r="L722" s="194"/>
      <c r="M722" s="196"/>
      <c r="N722" s="194"/>
      <c r="O722" s="194"/>
      <c r="P722" s="208"/>
      <c r="Q722" s="194"/>
      <c r="R722" s="210"/>
      <c r="S722" s="211"/>
      <c r="T722" s="193"/>
      <c r="U722" s="40"/>
      <c r="W722" s="41" t="str">
        <f t="shared" si="45"/>
        <v/>
      </c>
      <c r="X722" s="58" t="str">
        <f t="shared" si="46"/>
        <v/>
      </c>
      <c r="Y722" s="58" t="str">
        <f t="shared" si="44"/>
        <v/>
      </c>
      <c r="AC722" s="41" t="str">
        <f t="shared" si="47"/>
        <v/>
      </c>
      <c r="AE722" s="41" t="str">
        <f>IF($H722="", "", IF(COUNTIF($AA$11:$AA$131, $H722)&gt;0, 'Application Process'!$AC$4, ""))</f>
        <v/>
      </c>
    </row>
    <row r="723" spans="1:31" x14ac:dyDescent="0.25">
      <c r="A723" s="40"/>
      <c r="B723" s="88" t="str">
        <f>IF($X723="", "", IF(COUNTIF('Application Process'!$I$11:$I$3035, $X723)=0, 'Job Database'!$Y$8, IFERROR(INDEX('Application Process'!$AJ$11:$AJ$3035, MATCH($X723, 'Application Process'!$I$11:$I$3035, 0)), "")))</f>
        <v/>
      </c>
      <c r="C723" s="40"/>
      <c r="D723" s="207"/>
      <c r="E723" s="194"/>
      <c r="F723" s="194"/>
      <c r="G723" s="208"/>
      <c r="H723" s="194"/>
      <c r="I723" s="208"/>
      <c r="J723" s="194"/>
      <c r="K723" s="209"/>
      <c r="L723" s="194"/>
      <c r="M723" s="196"/>
      <c r="N723" s="194"/>
      <c r="O723" s="194"/>
      <c r="P723" s="208"/>
      <c r="Q723" s="194"/>
      <c r="R723" s="210"/>
      <c r="S723" s="211"/>
      <c r="T723" s="193"/>
      <c r="U723" s="40"/>
      <c r="W723" s="41" t="str">
        <f t="shared" si="45"/>
        <v/>
      </c>
      <c r="X723" s="58" t="str">
        <f t="shared" si="46"/>
        <v/>
      </c>
      <c r="Y723" s="58" t="str">
        <f t="shared" si="44"/>
        <v/>
      </c>
      <c r="AC723" s="41" t="str">
        <f t="shared" si="47"/>
        <v/>
      </c>
      <c r="AE723" s="41" t="str">
        <f>IF($H723="", "", IF(COUNTIF($AA$11:$AA$131, $H723)&gt;0, 'Application Process'!$AC$4, ""))</f>
        <v/>
      </c>
    </row>
    <row r="724" spans="1:31" x14ac:dyDescent="0.25">
      <c r="A724" s="40"/>
      <c r="B724" s="88" t="str">
        <f>IF($X724="", "", IF(COUNTIF('Application Process'!$I$11:$I$3035, $X724)=0, 'Job Database'!$Y$8, IFERROR(INDEX('Application Process'!$AJ$11:$AJ$3035, MATCH($X724, 'Application Process'!$I$11:$I$3035, 0)), "")))</f>
        <v/>
      </c>
      <c r="C724" s="40"/>
      <c r="D724" s="207"/>
      <c r="E724" s="194"/>
      <c r="F724" s="194"/>
      <c r="G724" s="208"/>
      <c r="H724" s="194"/>
      <c r="I724" s="208"/>
      <c r="J724" s="194"/>
      <c r="K724" s="209"/>
      <c r="L724" s="194"/>
      <c r="M724" s="196"/>
      <c r="N724" s="194"/>
      <c r="O724" s="194"/>
      <c r="P724" s="208"/>
      <c r="Q724" s="194"/>
      <c r="R724" s="210"/>
      <c r="S724" s="211"/>
      <c r="T724" s="193"/>
      <c r="U724" s="40"/>
      <c r="W724" s="41" t="str">
        <f t="shared" si="45"/>
        <v/>
      </c>
      <c r="X724" s="58" t="str">
        <f t="shared" si="46"/>
        <v/>
      </c>
      <c r="Y724" s="58" t="str">
        <f t="shared" si="44"/>
        <v/>
      </c>
      <c r="AC724" s="41" t="str">
        <f t="shared" si="47"/>
        <v/>
      </c>
      <c r="AE724" s="41" t="str">
        <f>IF($H724="", "", IF(COUNTIF($AA$11:$AA$131, $H724)&gt;0, 'Application Process'!$AC$4, ""))</f>
        <v/>
      </c>
    </row>
    <row r="725" spans="1:31" x14ac:dyDescent="0.25">
      <c r="A725" s="40"/>
      <c r="B725" s="88" t="str">
        <f>IF($X725="", "", IF(COUNTIF('Application Process'!$I$11:$I$3035, $X725)=0, 'Job Database'!$Y$8, IFERROR(INDEX('Application Process'!$AJ$11:$AJ$3035, MATCH($X725, 'Application Process'!$I$11:$I$3035, 0)), "")))</f>
        <v/>
      </c>
      <c r="C725" s="40"/>
      <c r="D725" s="207"/>
      <c r="E725" s="194"/>
      <c r="F725" s="194"/>
      <c r="G725" s="208"/>
      <c r="H725" s="194"/>
      <c r="I725" s="208"/>
      <c r="J725" s="194"/>
      <c r="K725" s="209"/>
      <c r="L725" s="194"/>
      <c r="M725" s="196"/>
      <c r="N725" s="194"/>
      <c r="O725" s="194"/>
      <c r="P725" s="208"/>
      <c r="Q725" s="194"/>
      <c r="R725" s="210"/>
      <c r="S725" s="211"/>
      <c r="T725" s="193"/>
      <c r="U725" s="40"/>
      <c r="W725" s="41" t="str">
        <f t="shared" si="45"/>
        <v/>
      </c>
      <c r="X725" s="58" t="str">
        <f t="shared" si="46"/>
        <v/>
      </c>
      <c r="Y725" s="58" t="str">
        <f t="shared" si="44"/>
        <v/>
      </c>
      <c r="AC725" s="41" t="str">
        <f t="shared" si="47"/>
        <v/>
      </c>
      <c r="AE725" s="41" t="str">
        <f>IF($H725="", "", IF(COUNTIF($AA$11:$AA$131, $H725)&gt;0, 'Application Process'!$AC$4, ""))</f>
        <v/>
      </c>
    </row>
    <row r="726" spans="1:31" x14ac:dyDescent="0.25">
      <c r="A726" s="40"/>
      <c r="B726" s="88" t="str">
        <f>IF($X726="", "", IF(COUNTIF('Application Process'!$I$11:$I$3035, $X726)=0, 'Job Database'!$Y$8, IFERROR(INDEX('Application Process'!$AJ$11:$AJ$3035, MATCH($X726, 'Application Process'!$I$11:$I$3035, 0)), "")))</f>
        <v/>
      </c>
      <c r="C726" s="40"/>
      <c r="D726" s="207"/>
      <c r="E726" s="194"/>
      <c r="F726" s="194"/>
      <c r="G726" s="208"/>
      <c r="H726" s="194"/>
      <c r="I726" s="208"/>
      <c r="J726" s="194"/>
      <c r="K726" s="209"/>
      <c r="L726" s="194"/>
      <c r="M726" s="196"/>
      <c r="N726" s="194"/>
      <c r="O726" s="194"/>
      <c r="P726" s="208"/>
      <c r="Q726" s="194"/>
      <c r="R726" s="210"/>
      <c r="S726" s="211"/>
      <c r="T726" s="193"/>
      <c r="U726" s="40"/>
      <c r="W726" s="41" t="str">
        <f t="shared" si="45"/>
        <v/>
      </c>
      <c r="X726" s="58" t="str">
        <f t="shared" si="46"/>
        <v/>
      </c>
      <c r="Y726" s="58" t="str">
        <f t="shared" si="44"/>
        <v/>
      </c>
      <c r="AC726" s="41" t="str">
        <f t="shared" si="47"/>
        <v/>
      </c>
      <c r="AE726" s="41" t="str">
        <f>IF($H726="", "", IF(COUNTIF($AA$11:$AA$131, $H726)&gt;0, 'Application Process'!$AC$4, ""))</f>
        <v/>
      </c>
    </row>
    <row r="727" spans="1:31" x14ac:dyDescent="0.25">
      <c r="A727" s="40"/>
      <c r="B727" s="88" t="str">
        <f>IF($X727="", "", IF(COUNTIF('Application Process'!$I$11:$I$3035, $X727)=0, 'Job Database'!$Y$8, IFERROR(INDEX('Application Process'!$AJ$11:$AJ$3035, MATCH($X727, 'Application Process'!$I$11:$I$3035, 0)), "")))</f>
        <v/>
      </c>
      <c r="C727" s="40"/>
      <c r="D727" s="207"/>
      <c r="E727" s="194"/>
      <c r="F727" s="194"/>
      <c r="G727" s="208"/>
      <c r="H727" s="194"/>
      <c r="I727" s="208"/>
      <c r="J727" s="194"/>
      <c r="K727" s="209"/>
      <c r="L727" s="194"/>
      <c r="M727" s="196"/>
      <c r="N727" s="194"/>
      <c r="O727" s="194"/>
      <c r="P727" s="208"/>
      <c r="Q727" s="194"/>
      <c r="R727" s="210"/>
      <c r="S727" s="211"/>
      <c r="T727" s="193"/>
      <c r="U727" s="40"/>
      <c r="W727" s="41" t="str">
        <f t="shared" si="45"/>
        <v/>
      </c>
      <c r="X727" s="58" t="str">
        <f t="shared" si="46"/>
        <v/>
      </c>
      <c r="Y727" s="58" t="str">
        <f t="shared" si="44"/>
        <v/>
      </c>
      <c r="AC727" s="41" t="str">
        <f t="shared" si="47"/>
        <v/>
      </c>
      <c r="AE727" s="41" t="str">
        <f>IF($H727="", "", IF(COUNTIF($AA$11:$AA$131, $H727)&gt;0, 'Application Process'!$AC$4, ""))</f>
        <v/>
      </c>
    </row>
    <row r="728" spans="1:31" x14ac:dyDescent="0.25">
      <c r="A728" s="40"/>
      <c r="B728" s="88" t="str">
        <f>IF($X728="", "", IF(COUNTIF('Application Process'!$I$11:$I$3035, $X728)=0, 'Job Database'!$Y$8, IFERROR(INDEX('Application Process'!$AJ$11:$AJ$3035, MATCH($X728, 'Application Process'!$I$11:$I$3035, 0)), "")))</f>
        <v/>
      </c>
      <c r="C728" s="40"/>
      <c r="D728" s="207"/>
      <c r="E728" s="194"/>
      <c r="F728" s="194"/>
      <c r="G728" s="208"/>
      <c r="H728" s="194"/>
      <c r="I728" s="208"/>
      <c r="J728" s="194"/>
      <c r="K728" s="209"/>
      <c r="L728" s="194"/>
      <c r="M728" s="196"/>
      <c r="N728" s="194"/>
      <c r="O728" s="194"/>
      <c r="P728" s="208"/>
      <c r="Q728" s="194"/>
      <c r="R728" s="210"/>
      <c r="S728" s="211"/>
      <c r="T728" s="193"/>
      <c r="U728" s="40"/>
      <c r="W728" s="41" t="str">
        <f t="shared" si="45"/>
        <v/>
      </c>
      <c r="X728" s="58" t="str">
        <f t="shared" si="46"/>
        <v/>
      </c>
      <c r="Y728" s="58" t="str">
        <f t="shared" si="44"/>
        <v/>
      </c>
      <c r="AC728" s="41" t="str">
        <f t="shared" si="47"/>
        <v/>
      </c>
      <c r="AE728" s="41" t="str">
        <f>IF($H728="", "", IF(COUNTIF($AA$11:$AA$131, $H728)&gt;0, 'Application Process'!$AC$4, ""))</f>
        <v/>
      </c>
    </row>
    <row r="729" spans="1:31" x14ac:dyDescent="0.25">
      <c r="A729" s="40"/>
      <c r="B729" s="88" t="str">
        <f>IF($X729="", "", IF(COUNTIF('Application Process'!$I$11:$I$3035, $X729)=0, 'Job Database'!$Y$8, IFERROR(INDEX('Application Process'!$AJ$11:$AJ$3035, MATCH($X729, 'Application Process'!$I$11:$I$3035, 0)), "")))</f>
        <v/>
      </c>
      <c r="C729" s="40"/>
      <c r="D729" s="207"/>
      <c r="E729" s="194"/>
      <c r="F729" s="194"/>
      <c r="G729" s="208"/>
      <c r="H729" s="194"/>
      <c r="I729" s="208"/>
      <c r="J729" s="194"/>
      <c r="K729" s="209"/>
      <c r="L729" s="194"/>
      <c r="M729" s="196"/>
      <c r="N729" s="194"/>
      <c r="O729" s="194"/>
      <c r="P729" s="208"/>
      <c r="Q729" s="194"/>
      <c r="R729" s="210"/>
      <c r="S729" s="211"/>
      <c r="T729" s="193"/>
      <c r="U729" s="40"/>
      <c r="W729" s="41" t="str">
        <f t="shared" si="45"/>
        <v/>
      </c>
      <c r="X729" s="58" t="str">
        <f t="shared" si="46"/>
        <v/>
      </c>
      <c r="Y729" s="58" t="str">
        <f t="shared" si="44"/>
        <v/>
      </c>
      <c r="AC729" s="41" t="str">
        <f t="shared" si="47"/>
        <v/>
      </c>
      <c r="AE729" s="41" t="str">
        <f>IF($H729="", "", IF(COUNTIF($AA$11:$AA$131, $H729)&gt;0, 'Application Process'!$AC$4, ""))</f>
        <v/>
      </c>
    </row>
    <row r="730" spans="1:31" x14ac:dyDescent="0.25">
      <c r="A730" s="40"/>
      <c r="B730" s="88" t="str">
        <f>IF($X730="", "", IF(COUNTIF('Application Process'!$I$11:$I$3035, $X730)=0, 'Job Database'!$Y$8, IFERROR(INDEX('Application Process'!$AJ$11:$AJ$3035, MATCH($X730, 'Application Process'!$I$11:$I$3035, 0)), "")))</f>
        <v/>
      </c>
      <c r="C730" s="40"/>
      <c r="D730" s="207"/>
      <c r="E730" s="194"/>
      <c r="F730" s="194"/>
      <c r="G730" s="208"/>
      <c r="H730" s="194"/>
      <c r="I730" s="208"/>
      <c r="J730" s="194"/>
      <c r="K730" s="209"/>
      <c r="L730" s="194"/>
      <c r="M730" s="196"/>
      <c r="N730" s="194"/>
      <c r="O730" s="194"/>
      <c r="P730" s="208"/>
      <c r="Q730" s="194"/>
      <c r="R730" s="210"/>
      <c r="S730" s="211"/>
      <c r="T730" s="193"/>
      <c r="U730" s="40"/>
      <c r="W730" s="41" t="str">
        <f t="shared" si="45"/>
        <v/>
      </c>
      <c r="X730" s="58" t="str">
        <f t="shared" si="46"/>
        <v/>
      </c>
      <c r="Y730" s="58" t="str">
        <f t="shared" si="44"/>
        <v/>
      </c>
      <c r="AC730" s="41" t="str">
        <f t="shared" si="47"/>
        <v/>
      </c>
      <c r="AE730" s="41" t="str">
        <f>IF($H730="", "", IF(COUNTIF($AA$11:$AA$131, $H730)&gt;0, 'Application Process'!$AC$4, ""))</f>
        <v/>
      </c>
    </row>
    <row r="731" spans="1:31" x14ac:dyDescent="0.25">
      <c r="A731" s="40"/>
      <c r="B731" s="88" t="str">
        <f>IF($X731="", "", IF(COUNTIF('Application Process'!$I$11:$I$3035, $X731)=0, 'Job Database'!$Y$8, IFERROR(INDEX('Application Process'!$AJ$11:$AJ$3035, MATCH($X731, 'Application Process'!$I$11:$I$3035, 0)), "")))</f>
        <v/>
      </c>
      <c r="C731" s="40"/>
      <c r="D731" s="207"/>
      <c r="E731" s="194"/>
      <c r="F731" s="194"/>
      <c r="G731" s="208"/>
      <c r="H731" s="194"/>
      <c r="I731" s="208"/>
      <c r="J731" s="194"/>
      <c r="K731" s="209"/>
      <c r="L731" s="194"/>
      <c r="M731" s="196"/>
      <c r="N731" s="194"/>
      <c r="O731" s="194"/>
      <c r="P731" s="208"/>
      <c r="Q731" s="194"/>
      <c r="R731" s="210"/>
      <c r="S731" s="211"/>
      <c r="T731" s="193"/>
      <c r="U731" s="40"/>
      <c r="W731" s="41" t="str">
        <f t="shared" si="45"/>
        <v/>
      </c>
      <c r="X731" s="58" t="str">
        <f t="shared" si="46"/>
        <v/>
      </c>
      <c r="Y731" s="58" t="str">
        <f t="shared" si="44"/>
        <v/>
      </c>
      <c r="AC731" s="41" t="str">
        <f t="shared" si="47"/>
        <v/>
      </c>
      <c r="AE731" s="41" t="str">
        <f>IF($H731="", "", IF(COUNTIF($AA$11:$AA$131, $H731)&gt;0, 'Application Process'!$AC$4, ""))</f>
        <v/>
      </c>
    </row>
    <row r="732" spans="1:31" x14ac:dyDescent="0.25">
      <c r="A732" s="40"/>
      <c r="B732" s="88" t="str">
        <f>IF($X732="", "", IF(COUNTIF('Application Process'!$I$11:$I$3035, $X732)=0, 'Job Database'!$Y$8, IFERROR(INDEX('Application Process'!$AJ$11:$AJ$3035, MATCH($X732, 'Application Process'!$I$11:$I$3035, 0)), "")))</f>
        <v/>
      </c>
      <c r="C732" s="40"/>
      <c r="D732" s="207"/>
      <c r="E732" s="194"/>
      <c r="F732" s="194"/>
      <c r="G732" s="208"/>
      <c r="H732" s="194"/>
      <c r="I732" s="208"/>
      <c r="J732" s="194"/>
      <c r="K732" s="209"/>
      <c r="L732" s="194"/>
      <c r="M732" s="196"/>
      <c r="N732" s="194"/>
      <c r="O732" s="194"/>
      <c r="P732" s="208"/>
      <c r="Q732" s="194"/>
      <c r="R732" s="210"/>
      <c r="S732" s="211"/>
      <c r="T732" s="193"/>
      <c r="U732" s="40"/>
      <c r="W732" s="41" t="str">
        <f t="shared" si="45"/>
        <v/>
      </c>
      <c r="X732" s="58" t="str">
        <f t="shared" si="46"/>
        <v/>
      </c>
      <c r="Y732" s="58" t="str">
        <f t="shared" si="44"/>
        <v/>
      </c>
      <c r="AC732" s="41" t="str">
        <f t="shared" si="47"/>
        <v/>
      </c>
      <c r="AE732" s="41" t="str">
        <f>IF($H732="", "", IF(COUNTIF($AA$11:$AA$131, $H732)&gt;0, 'Application Process'!$AC$4, ""))</f>
        <v/>
      </c>
    </row>
    <row r="733" spans="1:31" x14ac:dyDescent="0.25">
      <c r="A733" s="40"/>
      <c r="B733" s="88" t="str">
        <f>IF($X733="", "", IF(COUNTIF('Application Process'!$I$11:$I$3035, $X733)=0, 'Job Database'!$Y$8, IFERROR(INDEX('Application Process'!$AJ$11:$AJ$3035, MATCH($X733, 'Application Process'!$I$11:$I$3035, 0)), "")))</f>
        <v/>
      </c>
      <c r="C733" s="40"/>
      <c r="D733" s="207"/>
      <c r="E733" s="194"/>
      <c r="F733" s="194"/>
      <c r="G733" s="208"/>
      <c r="H733" s="194"/>
      <c r="I733" s="208"/>
      <c r="J733" s="194"/>
      <c r="K733" s="209"/>
      <c r="L733" s="194"/>
      <c r="M733" s="196"/>
      <c r="N733" s="194"/>
      <c r="O733" s="194"/>
      <c r="P733" s="208"/>
      <c r="Q733" s="194"/>
      <c r="R733" s="210"/>
      <c r="S733" s="211"/>
      <c r="T733" s="193"/>
      <c r="U733" s="40"/>
      <c r="W733" s="41" t="str">
        <f t="shared" si="45"/>
        <v/>
      </c>
      <c r="X733" s="58" t="str">
        <f t="shared" si="46"/>
        <v/>
      </c>
      <c r="Y733" s="58" t="str">
        <f t="shared" si="44"/>
        <v/>
      </c>
      <c r="AC733" s="41" t="str">
        <f t="shared" si="47"/>
        <v/>
      </c>
      <c r="AE733" s="41" t="str">
        <f>IF($H733="", "", IF(COUNTIF($AA$11:$AA$131, $H733)&gt;0, 'Application Process'!$AC$4, ""))</f>
        <v/>
      </c>
    </row>
    <row r="734" spans="1:31" x14ac:dyDescent="0.25">
      <c r="A734" s="40"/>
      <c r="B734" s="88" t="str">
        <f>IF($X734="", "", IF(COUNTIF('Application Process'!$I$11:$I$3035, $X734)=0, 'Job Database'!$Y$8, IFERROR(INDEX('Application Process'!$AJ$11:$AJ$3035, MATCH($X734, 'Application Process'!$I$11:$I$3035, 0)), "")))</f>
        <v/>
      </c>
      <c r="C734" s="40"/>
      <c r="D734" s="207"/>
      <c r="E734" s="194"/>
      <c r="F734" s="194"/>
      <c r="G734" s="208"/>
      <c r="H734" s="194"/>
      <c r="I734" s="208"/>
      <c r="J734" s="194"/>
      <c r="K734" s="209"/>
      <c r="L734" s="194"/>
      <c r="M734" s="196"/>
      <c r="N734" s="194"/>
      <c r="O734" s="194"/>
      <c r="P734" s="208"/>
      <c r="Q734" s="194"/>
      <c r="R734" s="210"/>
      <c r="S734" s="211"/>
      <c r="T734" s="193"/>
      <c r="U734" s="40"/>
      <c r="W734" s="41" t="str">
        <f t="shared" si="45"/>
        <v/>
      </c>
      <c r="X734" s="58" t="str">
        <f t="shared" si="46"/>
        <v/>
      </c>
      <c r="Y734" s="58" t="str">
        <f t="shared" si="44"/>
        <v/>
      </c>
      <c r="AC734" s="41" t="str">
        <f t="shared" si="47"/>
        <v/>
      </c>
      <c r="AE734" s="41" t="str">
        <f>IF($H734="", "", IF(COUNTIF($AA$11:$AA$131, $H734)&gt;0, 'Application Process'!$AC$4, ""))</f>
        <v/>
      </c>
    </row>
    <row r="735" spans="1:31" x14ac:dyDescent="0.25">
      <c r="A735" s="40"/>
      <c r="B735" s="88" t="str">
        <f>IF($X735="", "", IF(COUNTIF('Application Process'!$I$11:$I$3035, $X735)=0, 'Job Database'!$Y$8, IFERROR(INDEX('Application Process'!$AJ$11:$AJ$3035, MATCH($X735, 'Application Process'!$I$11:$I$3035, 0)), "")))</f>
        <v/>
      </c>
      <c r="C735" s="40"/>
      <c r="D735" s="207"/>
      <c r="E735" s="194"/>
      <c r="F735" s="194"/>
      <c r="G735" s="208"/>
      <c r="H735" s="194"/>
      <c r="I735" s="208"/>
      <c r="J735" s="194"/>
      <c r="K735" s="209"/>
      <c r="L735" s="194"/>
      <c r="M735" s="196"/>
      <c r="N735" s="194"/>
      <c r="O735" s="194"/>
      <c r="P735" s="208"/>
      <c r="Q735" s="194"/>
      <c r="R735" s="210"/>
      <c r="S735" s="211"/>
      <c r="T735" s="193"/>
      <c r="U735" s="40"/>
      <c r="W735" s="41" t="str">
        <f t="shared" si="45"/>
        <v/>
      </c>
      <c r="X735" s="58" t="str">
        <f t="shared" si="46"/>
        <v/>
      </c>
      <c r="Y735" s="58" t="str">
        <f t="shared" si="44"/>
        <v/>
      </c>
      <c r="AC735" s="41" t="str">
        <f t="shared" si="47"/>
        <v/>
      </c>
      <c r="AE735" s="41" t="str">
        <f>IF($H735="", "", IF(COUNTIF($AA$11:$AA$131, $H735)&gt;0, 'Application Process'!$AC$4, ""))</f>
        <v/>
      </c>
    </row>
    <row r="736" spans="1:31" x14ac:dyDescent="0.25">
      <c r="A736" s="40"/>
      <c r="B736" s="88" t="str">
        <f>IF($X736="", "", IF(COUNTIF('Application Process'!$I$11:$I$3035, $X736)=0, 'Job Database'!$Y$8, IFERROR(INDEX('Application Process'!$AJ$11:$AJ$3035, MATCH($X736, 'Application Process'!$I$11:$I$3035, 0)), "")))</f>
        <v/>
      </c>
      <c r="C736" s="40"/>
      <c r="D736" s="207"/>
      <c r="E736" s="194"/>
      <c r="F736" s="194"/>
      <c r="G736" s="208"/>
      <c r="H736" s="194"/>
      <c r="I736" s="208"/>
      <c r="J736" s="194"/>
      <c r="K736" s="209"/>
      <c r="L736" s="194"/>
      <c r="M736" s="196"/>
      <c r="N736" s="194"/>
      <c r="O736" s="194"/>
      <c r="P736" s="208"/>
      <c r="Q736" s="194"/>
      <c r="R736" s="210"/>
      <c r="S736" s="211"/>
      <c r="T736" s="193"/>
      <c r="U736" s="40"/>
      <c r="W736" s="41" t="str">
        <f t="shared" si="45"/>
        <v/>
      </c>
      <c r="X736" s="58" t="str">
        <f t="shared" si="46"/>
        <v/>
      </c>
      <c r="Y736" s="58" t="str">
        <f t="shared" si="44"/>
        <v/>
      </c>
      <c r="AC736" s="41" t="str">
        <f t="shared" si="47"/>
        <v/>
      </c>
      <c r="AE736" s="41" t="str">
        <f>IF($H736="", "", IF(COUNTIF($AA$11:$AA$131, $H736)&gt;0, 'Application Process'!$AC$4, ""))</f>
        <v/>
      </c>
    </row>
    <row r="737" spans="1:31" x14ac:dyDescent="0.25">
      <c r="A737" s="40"/>
      <c r="B737" s="88" t="str">
        <f>IF($X737="", "", IF(COUNTIF('Application Process'!$I$11:$I$3035, $X737)=0, 'Job Database'!$Y$8, IFERROR(INDEX('Application Process'!$AJ$11:$AJ$3035, MATCH($X737, 'Application Process'!$I$11:$I$3035, 0)), "")))</f>
        <v/>
      </c>
      <c r="C737" s="40"/>
      <c r="D737" s="207"/>
      <c r="E737" s="194"/>
      <c r="F737" s="194"/>
      <c r="G737" s="208"/>
      <c r="H737" s="194"/>
      <c r="I737" s="208"/>
      <c r="J737" s="194"/>
      <c r="K737" s="209"/>
      <c r="L737" s="194"/>
      <c r="M737" s="196"/>
      <c r="N737" s="194"/>
      <c r="O737" s="194"/>
      <c r="P737" s="208"/>
      <c r="Q737" s="194"/>
      <c r="R737" s="210"/>
      <c r="S737" s="211"/>
      <c r="T737" s="193"/>
      <c r="U737" s="40"/>
      <c r="W737" s="41" t="str">
        <f t="shared" si="45"/>
        <v/>
      </c>
      <c r="X737" s="58" t="str">
        <f t="shared" si="46"/>
        <v/>
      </c>
      <c r="Y737" s="58" t="str">
        <f t="shared" si="44"/>
        <v/>
      </c>
      <c r="AC737" s="41" t="str">
        <f t="shared" si="47"/>
        <v/>
      </c>
      <c r="AE737" s="41" t="str">
        <f>IF($H737="", "", IF(COUNTIF($AA$11:$AA$131, $H737)&gt;0, 'Application Process'!$AC$4, ""))</f>
        <v/>
      </c>
    </row>
    <row r="738" spans="1:31" x14ac:dyDescent="0.25">
      <c r="A738" s="40"/>
      <c r="B738" s="88" t="str">
        <f>IF($X738="", "", IF(COUNTIF('Application Process'!$I$11:$I$3035, $X738)=0, 'Job Database'!$Y$8, IFERROR(INDEX('Application Process'!$AJ$11:$AJ$3035, MATCH($X738, 'Application Process'!$I$11:$I$3035, 0)), "")))</f>
        <v/>
      </c>
      <c r="C738" s="40"/>
      <c r="D738" s="207"/>
      <c r="E738" s="194"/>
      <c r="F738" s="194"/>
      <c r="G738" s="208"/>
      <c r="H738" s="194"/>
      <c r="I738" s="208"/>
      <c r="J738" s="194"/>
      <c r="K738" s="209"/>
      <c r="L738" s="194"/>
      <c r="M738" s="196"/>
      <c r="N738" s="194"/>
      <c r="O738" s="194"/>
      <c r="P738" s="208"/>
      <c r="Q738" s="194"/>
      <c r="R738" s="210"/>
      <c r="S738" s="211"/>
      <c r="T738" s="193"/>
      <c r="U738" s="40"/>
      <c r="W738" s="41" t="str">
        <f t="shared" si="45"/>
        <v/>
      </c>
      <c r="X738" s="58" t="str">
        <f t="shared" si="46"/>
        <v/>
      </c>
      <c r="Y738" s="58" t="str">
        <f t="shared" si="44"/>
        <v/>
      </c>
      <c r="AC738" s="41" t="str">
        <f t="shared" si="47"/>
        <v/>
      </c>
      <c r="AE738" s="41" t="str">
        <f>IF($H738="", "", IF(COUNTIF($AA$11:$AA$131, $H738)&gt;0, 'Application Process'!$AC$4, ""))</f>
        <v/>
      </c>
    </row>
    <row r="739" spans="1:31" x14ac:dyDescent="0.25">
      <c r="A739" s="40"/>
      <c r="B739" s="88" t="str">
        <f>IF($X739="", "", IF(COUNTIF('Application Process'!$I$11:$I$3035, $X739)=0, 'Job Database'!$Y$8, IFERROR(INDEX('Application Process'!$AJ$11:$AJ$3035, MATCH($X739, 'Application Process'!$I$11:$I$3035, 0)), "")))</f>
        <v/>
      </c>
      <c r="C739" s="40"/>
      <c r="D739" s="207"/>
      <c r="E739" s="194"/>
      <c r="F739" s="194"/>
      <c r="G739" s="208"/>
      <c r="H739" s="194"/>
      <c r="I739" s="208"/>
      <c r="J739" s="194"/>
      <c r="K739" s="209"/>
      <c r="L739" s="194"/>
      <c r="M739" s="196"/>
      <c r="N739" s="194"/>
      <c r="O739" s="194"/>
      <c r="P739" s="208"/>
      <c r="Q739" s="194"/>
      <c r="R739" s="210"/>
      <c r="S739" s="211"/>
      <c r="T739" s="193"/>
      <c r="U739" s="40"/>
      <c r="W739" s="41" t="str">
        <f t="shared" si="45"/>
        <v/>
      </c>
      <c r="X739" s="58" t="str">
        <f t="shared" si="46"/>
        <v/>
      </c>
      <c r="Y739" s="58" t="str">
        <f t="shared" si="44"/>
        <v/>
      </c>
      <c r="AC739" s="41" t="str">
        <f t="shared" si="47"/>
        <v/>
      </c>
      <c r="AE739" s="41" t="str">
        <f>IF($H739="", "", IF(COUNTIF($AA$11:$AA$131, $H739)&gt;0, 'Application Process'!$AC$4, ""))</f>
        <v/>
      </c>
    </row>
    <row r="740" spans="1:31" x14ac:dyDescent="0.25">
      <c r="A740" s="40"/>
      <c r="B740" s="88" t="str">
        <f>IF($X740="", "", IF(COUNTIF('Application Process'!$I$11:$I$3035, $X740)=0, 'Job Database'!$Y$8, IFERROR(INDEX('Application Process'!$AJ$11:$AJ$3035, MATCH($X740, 'Application Process'!$I$11:$I$3035, 0)), "")))</f>
        <v/>
      </c>
      <c r="C740" s="40"/>
      <c r="D740" s="207"/>
      <c r="E740" s="194"/>
      <c r="F740" s="194"/>
      <c r="G740" s="208"/>
      <c r="H740" s="194"/>
      <c r="I740" s="208"/>
      <c r="J740" s="194"/>
      <c r="K740" s="209"/>
      <c r="L740" s="194"/>
      <c r="M740" s="196"/>
      <c r="N740" s="194"/>
      <c r="O740" s="194"/>
      <c r="P740" s="208"/>
      <c r="Q740" s="194"/>
      <c r="R740" s="210"/>
      <c r="S740" s="211"/>
      <c r="T740" s="193"/>
      <c r="U740" s="40"/>
      <c r="W740" s="41" t="str">
        <f t="shared" si="45"/>
        <v/>
      </c>
      <c r="X740" s="58" t="str">
        <f t="shared" si="46"/>
        <v/>
      </c>
      <c r="Y740" s="58" t="str">
        <f t="shared" si="44"/>
        <v/>
      </c>
      <c r="AC740" s="41" t="str">
        <f t="shared" si="47"/>
        <v/>
      </c>
      <c r="AE740" s="41" t="str">
        <f>IF($H740="", "", IF(COUNTIF($AA$11:$AA$131, $H740)&gt;0, 'Application Process'!$AC$4, ""))</f>
        <v/>
      </c>
    </row>
    <row r="741" spans="1:31" x14ac:dyDescent="0.25">
      <c r="A741" s="40"/>
      <c r="B741" s="88" t="str">
        <f>IF($X741="", "", IF(COUNTIF('Application Process'!$I$11:$I$3035, $X741)=0, 'Job Database'!$Y$8, IFERROR(INDEX('Application Process'!$AJ$11:$AJ$3035, MATCH($X741, 'Application Process'!$I$11:$I$3035, 0)), "")))</f>
        <v/>
      </c>
      <c r="C741" s="40"/>
      <c r="D741" s="207"/>
      <c r="E741" s="194"/>
      <c r="F741" s="194"/>
      <c r="G741" s="208"/>
      <c r="H741" s="194"/>
      <c r="I741" s="208"/>
      <c r="J741" s="194"/>
      <c r="K741" s="209"/>
      <c r="L741" s="194"/>
      <c r="M741" s="196"/>
      <c r="N741" s="194"/>
      <c r="O741" s="194"/>
      <c r="P741" s="208"/>
      <c r="Q741" s="194"/>
      <c r="R741" s="210"/>
      <c r="S741" s="211"/>
      <c r="T741" s="193"/>
      <c r="U741" s="40"/>
      <c r="W741" s="41" t="str">
        <f t="shared" si="45"/>
        <v/>
      </c>
      <c r="X741" s="58" t="str">
        <f t="shared" si="46"/>
        <v/>
      </c>
      <c r="Y741" s="58" t="str">
        <f t="shared" si="44"/>
        <v/>
      </c>
      <c r="AC741" s="41" t="str">
        <f t="shared" si="47"/>
        <v/>
      </c>
      <c r="AE741" s="41" t="str">
        <f>IF($H741="", "", IF(COUNTIF($AA$11:$AA$131, $H741)&gt;0, 'Application Process'!$AC$4, ""))</f>
        <v/>
      </c>
    </row>
    <row r="742" spans="1:31" x14ac:dyDescent="0.25">
      <c r="A742" s="40"/>
      <c r="B742" s="88" t="str">
        <f>IF($X742="", "", IF(COUNTIF('Application Process'!$I$11:$I$3035, $X742)=0, 'Job Database'!$Y$8, IFERROR(INDEX('Application Process'!$AJ$11:$AJ$3035, MATCH($X742, 'Application Process'!$I$11:$I$3035, 0)), "")))</f>
        <v/>
      </c>
      <c r="C742" s="40"/>
      <c r="D742" s="207"/>
      <c r="E742" s="194"/>
      <c r="F742" s="194"/>
      <c r="G742" s="208"/>
      <c r="H742" s="194"/>
      <c r="I742" s="208"/>
      <c r="J742" s="194"/>
      <c r="K742" s="209"/>
      <c r="L742" s="194"/>
      <c r="M742" s="196"/>
      <c r="N742" s="194"/>
      <c r="O742" s="194"/>
      <c r="P742" s="208"/>
      <c r="Q742" s="194"/>
      <c r="R742" s="210"/>
      <c r="S742" s="211"/>
      <c r="T742" s="193"/>
      <c r="U742" s="40"/>
      <c r="W742" s="41" t="str">
        <f t="shared" si="45"/>
        <v/>
      </c>
      <c r="X742" s="58" t="str">
        <f t="shared" si="46"/>
        <v/>
      </c>
      <c r="Y742" s="58" t="str">
        <f t="shared" si="44"/>
        <v/>
      </c>
      <c r="AC742" s="41" t="str">
        <f t="shared" si="47"/>
        <v/>
      </c>
      <c r="AE742" s="41" t="str">
        <f>IF($H742="", "", IF(COUNTIF($AA$11:$AA$131, $H742)&gt;0, 'Application Process'!$AC$4, ""))</f>
        <v/>
      </c>
    </row>
    <row r="743" spans="1:31" x14ac:dyDescent="0.25">
      <c r="A743" s="40"/>
      <c r="B743" s="88" t="str">
        <f>IF($X743="", "", IF(COUNTIF('Application Process'!$I$11:$I$3035, $X743)=0, 'Job Database'!$Y$8, IFERROR(INDEX('Application Process'!$AJ$11:$AJ$3035, MATCH($X743, 'Application Process'!$I$11:$I$3035, 0)), "")))</f>
        <v/>
      </c>
      <c r="C743" s="40"/>
      <c r="D743" s="207"/>
      <c r="E743" s="194"/>
      <c r="F743" s="194"/>
      <c r="G743" s="208"/>
      <c r="H743" s="194"/>
      <c r="I743" s="208"/>
      <c r="J743" s="194"/>
      <c r="K743" s="209"/>
      <c r="L743" s="194"/>
      <c r="M743" s="196"/>
      <c r="N743" s="194"/>
      <c r="O743" s="194"/>
      <c r="P743" s="208"/>
      <c r="Q743" s="194"/>
      <c r="R743" s="210"/>
      <c r="S743" s="211"/>
      <c r="T743" s="193"/>
      <c r="U743" s="40"/>
      <c r="W743" s="41" t="str">
        <f t="shared" si="45"/>
        <v/>
      </c>
      <c r="X743" s="58" t="str">
        <f t="shared" si="46"/>
        <v/>
      </c>
      <c r="Y743" s="58" t="str">
        <f t="shared" si="44"/>
        <v/>
      </c>
      <c r="AC743" s="41" t="str">
        <f t="shared" si="47"/>
        <v/>
      </c>
      <c r="AE743" s="41" t="str">
        <f>IF($H743="", "", IF(COUNTIF($AA$11:$AA$131, $H743)&gt;0, 'Application Process'!$AC$4, ""))</f>
        <v/>
      </c>
    </row>
    <row r="744" spans="1:31" x14ac:dyDescent="0.25">
      <c r="A744" s="40"/>
      <c r="B744" s="88" t="str">
        <f>IF($X744="", "", IF(COUNTIF('Application Process'!$I$11:$I$3035, $X744)=0, 'Job Database'!$Y$8, IFERROR(INDEX('Application Process'!$AJ$11:$AJ$3035, MATCH($X744, 'Application Process'!$I$11:$I$3035, 0)), "")))</f>
        <v/>
      </c>
      <c r="C744" s="40"/>
      <c r="D744" s="207"/>
      <c r="E744" s="194"/>
      <c r="F744" s="194"/>
      <c r="G744" s="208"/>
      <c r="H744" s="194"/>
      <c r="I744" s="208"/>
      <c r="J744" s="194"/>
      <c r="K744" s="209"/>
      <c r="L744" s="194"/>
      <c r="M744" s="196"/>
      <c r="N744" s="194"/>
      <c r="O744" s="194"/>
      <c r="P744" s="208"/>
      <c r="Q744" s="194"/>
      <c r="R744" s="210"/>
      <c r="S744" s="211"/>
      <c r="T744" s="193"/>
      <c r="U744" s="40"/>
      <c r="W744" s="41" t="str">
        <f t="shared" si="45"/>
        <v/>
      </c>
      <c r="X744" s="58" t="str">
        <f t="shared" si="46"/>
        <v/>
      </c>
      <c r="Y744" s="58" t="str">
        <f t="shared" si="44"/>
        <v/>
      </c>
      <c r="AC744" s="41" t="str">
        <f t="shared" si="47"/>
        <v/>
      </c>
      <c r="AE744" s="41" t="str">
        <f>IF($H744="", "", IF(COUNTIF($AA$11:$AA$131, $H744)&gt;0, 'Application Process'!$AC$4, ""))</f>
        <v/>
      </c>
    </row>
    <row r="745" spans="1:31" x14ac:dyDescent="0.25">
      <c r="A745" s="40"/>
      <c r="B745" s="88" t="str">
        <f>IF($X745="", "", IF(COUNTIF('Application Process'!$I$11:$I$3035, $X745)=0, 'Job Database'!$Y$8, IFERROR(INDEX('Application Process'!$AJ$11:$AJ$3035, MATCH($X745, 'Application Process'!$I$11:$I$3035, 0)), "")))</f>
        <v/>
      </c>
      <c r="C745" s="40"/>
      <c r="D745" s="207"/>
      <c r="E745" s="194"/>
      <c r="F745" s="194"/>
      <c r="G745" s="208"/>
      <c r="H745" s="194"/>
      <c r="I745" s="208"/>
      <c r="J745" s="194"/>
      <c r="K745" s="209"/>
      <c r="L745" s="194"/>
      <c r="M745" s="196"/>
      <c r="N745" s="194"/>
      <c r="O745" s="194"/>
      <c r="P745" s="208"/>
      <c r="Q745" s="194"/>
      <c r="R745" s="210"/>
      <c r="S745" s="211"/>
      <c r="T745" s="193"/>
      <c r="U745" s="40"/>
      <c r="W745" s="41" t="str">
        <f t="shared" si="45"/>
        <v/>
      </c>
      <c r="X745" s="58" t="str">
        <f t="shared" si="46"/>
        <v/>
      </c>
      <c r="Y745" s="58" t="str">
        <f t="shared" si="44"/>
        <v/>
      </c>
      <c r="AC745" s="41" t="str">
        <f t="shared" si="47"/>
        <v/>
      </c>
      <c r="AE745" s="41" t="str">
        <f>IF($H745="", "", IF(COUNTIF($AA$11:$AA$131, $H745)&gt;0, 'Application Process'!$AC$4, ""))</f>
        <v/>
      </c>
    </row>
    <row r="746" spans="1:31" x14ac:dyDescent="0.25">
      <c r="A746" s="40"/>
      <c r="B746" s="88" t="str">
        <f>IF($X746="", "", IF(COUNTIF('Application Process'!$I$11:$I$3035, $X746)=0, 'Job Database'!$Y$8, IFERROR(INDEX('Application Process'!$AJ$11:$AJ$3035, MATCH($X746, 'Application Process'!$I$11:$I$3035, 0)), "")))</f>
        <v/>
      </c>
      <c r="C746" s="40"/>
      <c r="D746" s="207"/>
      <c r="E746" s="194"/>
      <c r="F746" s="194"/>
      <c r="G746" s="208"/>
      <c r="H746" s="194"/>
      <c r="I746" s="208"/>
      <c r="J746" s="194"/>
      <c r="K746" s="209"/>
      <c r="L746" s="194"/>
      <c r="M746" s="196"/>
      <c r="N746" s="194"/>
      <c r="O746" s="194"/>
      <c r="P746" s="208"/>
      <c r="Q746" s="194"/>
      <c r="R746" s="210"/>
      <c r="S746" s="211"/>
      <c r="T746" s="193"/>
      <c r="U746" s="40"/>
      <c r="W746" s="41" t="str">
        <f t="shared" si="45"/>
        <v/>
      </c>
      <c r="X746" s="58" t="str">
        <f t="shared" si="46"/>
        <v/>
      </c>
      <c r="Y746" s="58" t="str">
        <f t="shared" si="44"/>
        <v/>
      </c>
      <c r="AC746" s="41" t="str">
        <f t="shared" si="47"/>
        <v/>
      </c>
      <c r="AE746" s="41" t="str">
        <f>IF($H746="", "", IF(COUNTIF($AA$11:$AA$131, $H746)&gt;0, 'Application Process'!$AC$4, ""))</f>
        <v/>
      </c>
    </row>
    <row r="747" spans="1:31" x14ac:dyDescent="0.25">
      <c r="A747" s="40"/>
      <c r="B747" s="88" t="str">
        <f>IF($X747="", "", IF(COUNTIF('Application Process'!$I$11:$I$3035, $X747)=0, 'Job Database'!$Y$8, IFERROR(INDEX('Application Process'!$AJ$11:$AJ$3035, MATCH($X747, 'Application Process'!$I$11:$I$3035, 0)), "")))</f>
        <v/>
      </c>
      <c r="C747" s="40"/>
      <c r="D747" s="207"/>
      <c r="E747" s="194"/>
      <c r="F747" s="194"/>
      <c r="G747" s="208"/>
      <c r="H747" s="194"/>
      <c r="I747" s="208"/>
      <c r="J747" s="194"/>
      <c r="K747" s="209"/>
      <c r="L747" s="194"/>
      <c r="M747" s="196"/>
      <c r="N747" s="194"/>
      <c r="O747" s="194"/>
      <c r="P747" s="208"/>
      <c r="Q747" s="194"/>
      <c r="R747" s="210"/>
      <c r="S747" s="211"/>
      <c r="T747" s="193"/>
      <c r="U747" s="40"/>
      <c r="W747" s="41" t="str">
        <f t="shared" si="45"/>
        <v/>
      </c>
      <c r="X747" s="58" t="str">
        <f t="shared" si="46"/>
        <v/>
      </c>
      <c r="Y747" s="58" t="str">
        <f t="shared" si="44"/>
        <v/>
      </c>
      <c r="AC747" s="41" t="str">
        <f t="shared" si="47"/>
        <v/>
      </c>
      <c r="AE747" s="41" t="str">
        <f>IF($H747="", "", IF(COUNTIF($AA$11:$AA$131, $H747)&gt;0, 'Application Process'!$AC$4, ""))</f>
        <v/>
      </c>
    </row>
    <row r="748" spans="1:31" x14ac:dyDescent="0.25">
      <c r="A748" s="40"/>
      <c r="B748" s="88" t="str">
        <f>IF($X748="", "", IF(COUNTIF('Application Process'!$I$11:$I$3035, $X748)=0, 'Job Database'!$Y$8, IFERROR(INDEX('Application Process'!$AJ$11:$AJ$3035, MATCH($X748, 'Application Process'!$I$11:$I$3035, 0)), "")))</f>
        <v/>
      </c>
      <c r="C748" s="40"/>
      <c r="D748" s="207"/>
      <c r="E748" s="194"/>
      <c r="F748" s="194"/>
      <c r="G748" s="208"/>
      <c r="H748" s="194"/>
      <c r="I748" s="208"/>
      <c r="J748" s="194"/>
      <c r="K748" s="209"/>
      <c r="L748" s="194"/>
      <c r="M748" s="196"/>
      <c r="N748" s="194"/>
      <c r="O748" s="194"/>
      <c r="P748" s="208"/>
      <c r="Q748" s="194"/>
      <c r="R748" s="210"/>
      <c r="S748" s="211"/>
      <c r="T748" s="193"/>
      <c r="U748" s="40"/>
      <c r="W748" s="41" t="str">
        <f t="shared" si="45"/>
        <v/>
      </c>
      <c r="X748" s="58" t="str">
        <f t="shared" si="46"/>
        <v/>
      </c>
      <c r="Y748" s="58" t="str">
        <f t="shared" si="44"/>
        <v/>
      </c>
      <c r="AC748" s="41" t="str">
        <f t="shared" si="47"/>
        <v/>
      </c>
      <c r="AE748" s="41" t="str">
        <f>IF($H748="", "", IF(COUNTIF($AA$11:$AA$131, $H748)&gt;0, 'Application Process'!$AC$4, ""))</f>
        <v/>
      </c>
    </row>
    <row r="749" spans="1:31" x14ac:dyDescent="0.25">
      <c r="A749" s="40"/>
      <c r="B749" s="88" t="str">
        <f>IF($X749="", "", IF(COUNTIF('Application Process'!$I$11:$I$3035, $X749)=0, 'Job Database'!$Y$8, IFERROR(INDEX('Application Process'!$AJ$11:$AJ$3035, MATCH($X749, 'Application Process'!$I$11:$I$3035, 0)), "")))</f>
        <v/>
      </c>
      <c r="C749" s="40"/>
      <c r="D749" s="207"/>
      <c r="E749" s="194"/>
      <c r="F749" s="194"/>
      <c r="G749" s="208"/>
      <c r="H749" s="194"/>
      <c r="I749" s="208"/>
      <c r="J749" s="194"/>
      <c r="K749" s="209"/>
      <c r="L749" s="194"/>
      <c r="M749" s="196"/>
      <c r="N749" s="194"/>
      <c r="O749" s="194"/>
      <c r="P749" s="208"/>
      <c r="Q749" s="194"/>
      <c r="R749" s="210"/>
      <c r="S749" s="211"/>
      <c r="T749" s="193"/>
      <c r="U749" s="40"/>
      <c r="W749" s="41" t="str">
        <f t="shared" si="45"/>
        <v/>
      </c>
      <c r="X749" s="58" t="str">
        <f t="shared" si="46"/>
        <v/>
      </c>
      <c r="Y749" s="58" t="str">
        <f t="shared" si="44"/>
        <v/>
      </c>
      <c r="AC749" s="41" t="str">
        <f t="shared" si="47"/>
        <v/>
      </c>
      <c r="AE749" s="41" t="str">
        <f>IF($H749="", "", IF(COUNTIF($AA$11:$AA$131, $H749)&gt;0, 'Application Process'!$AC$4, ""))</f>
        <v/>
      </c>
    </row>
    <row r="750" spans="1:31" x14ac:dyDescent="0.25">
      <c r="A750" s="40"/>
      <c r="B750" s="88" t="str">
        <f>IF($X750="", "", IF(COUNTIF('Application Process'!$I$11:$I$3035, $X750)=0, 'Job Database'!$Y$8, IFERROR(INDEX('Application Process'!$AJ$11:$AJ$3035, MATCH($X750, 'Application Process'!$I$11:$I$3035, 0)), "")))</f>
        <v/>
      </c>
      <c r="C750" s="40"/>
      <c r="D750" s="207"/>
      <c r="E750" s="194"/>
      <c r="F750" s="194"/>
      <c r="G750" s="208"/>
      <c r="H750" s="194"/>
      <c r="I750" s="208"/>
      <c r="J750" s="194"/>
      <c r="K750" s="209"/>
      <c r="L750" s="194"/>
      <c r="M750" s="196"/>
      <c r="N750" s="194"/>
      <c r="O750" s="194"/>
      <c r="P750" s="208"/>
      <c r="Q750" s="194"/>
      <c r="R750" s="210"/>
      <c r="S750" s="211"/>
      <c r="T750" s="193"/>
      <c r="U750" s="40"/>
      <c r="W750" s="41" t="str">
        <f t="shared" si="45"/>
        <v/>
      </c>
      <c r="X750" s="58" t="str">
        <f t="shared" si="46"/>
        <v/>
      </c>
      <c r="Y750" s="58" t="str">
        <f t="shared" si="44"/>
        <v/>
      </c>
      <c r="AC750" s="41" t="str">
        <f t="shared" si="47"/>
        <v/>
      </c>
      <c r="AE750" s="41" t="str">
        <f>IF($H750="", "", IF(COUNTIF($AA$11:$AA$131, $H750)&gt;0, 'Application Process'!$AC$4, ""))</f>
        <v/>
      </c>
    </row>
    <row r="751" spans="1:31" x14ac:dyDescent="0.25">
      <c r="A751" s="40"/>
      <c r="B751" s="88" t="str">
        <f>IF($X751="", "", IF(COUNTIF('Application Process'!$I$11:$I$3035, $X751)=0, 'Job Database'!$Y$8, IFERROR(INDEX('Application Process'!$AJ$11:$AJ$3035, MATCH($X751, 'Application Process'!$I$11:$I$3035, 0)), "")))</f>
        <v/>
      </c>
      <c r="C751" s="40"/>
      <c r="D751" s="207"/>
      <c r="E751" s="194"/>
      <c r="F751" s="194"/>
      <c r="G751" s="208"/>
      <c r="H751" s="194"/>
      <c r="I751" s="208"/>
      <c r="J751" s="194"/>
      <c r="K751" s="209"/>
      <c r="L751" s="194"/>
      <c r="M751" s="196"/>
      <c r="N751" s="194"/>
      <c r="O751" s="194"/>
      <c r="P751" s="208"/>
      <c r="Q751" s="194"/>
      <c r="R751" s="210"/>
      <c r="S751" s="211"/>
      <c r="T751" s="193"/>
      <c r="U751" s="40"/>
      <c r="W751" s="41" t="str">
        <f t="shared" si="45"/>
        <v/>
      </c>
      <c r="X751" s="58" t="str">
        <f t="shared" si="46"/>
        <v/>
      </c>
      <c r="Y751" s="58" t="str">
        <f t="shared" si="44"/>
        <v/>
      </c>
      <c r="AC751" s="41" t="str">
        <f t="shared" si="47"/>
        <v/>
      </c>
      <c r="AE751" s="41" t="str">
        <f>IF($H751="", "", IF(COUNTIF($AA$11:$AA$131, $H751)&gt;0, 'Application Process'!$AC$4, ""))</f>
        <v/>
      </c>
    </row>
    <row r="752" spans="1:31" x14ac:dyDescent="0.25">
      <c r="A752" s="40"/>
      <c r="B752" s="88" t="str">
        <f>IF($X752="", "", IF(COUNTIF('Application Process'!$I$11:$I$3035, $X752)=0, 'Job Database'!$Y$8, IFERROR(INDEX('Application Process'!$AJ$11:$AJ$3035, MATCH($X752, 'Application Process'!$I$11:$I$3035, 0)), "")))</f>
        <v/>
      </c>
      <c r="C752" s="40"/>
      <c r="D752" s="207"/>
      <c r="E752" s="194"/>
      <c r="F752" s="194"/>
      <c r="G752" s="208"/>
      <c r="H752" s="194"/>
      <c r="I752" s="208"/>
      <c r="J752" s="194"/>
      <c r="K752" s="209"/>
      <c r="L752" s="194"/>
      <c r="M752" s="196"/>
      <c r="N752" s="194"/>
      <c r="O752" s="194"/>
      <c r="P752" s="208"/>
      <c r="Q752" s="194"/>
      <c r="R752" s="210"/>
      <c r="S752" s="211"/>
      <c r="T752" s="193"/>
      <c r="U752" s="40"/>
      <c r="W752" s="41" t="str">
        <f t="shared" si="45"/>
        <v/>
      </c>
      <c r="X752" s="58" t="str">
        <f t="shared" si="46"/>
        <v/>
      </c>
      <c r="Y752" s="58" t="str">
        <f t="shared" si="44"/>
        <v/>
      </c>
      <c r="AC752" s="41" t="str">
        <f t="shared" si="47"/>
        <v/>
      </c>
      <c r="AE752" s="41" t="str">
        <f>IF($H752="", "", IF(COUNTIF($AA$11:$AA$131, $H752)&gt;0, 'Application Process'!$AC$4, ""))</f>
        <v/>
      </c>
    </row>
    <row r="753" spans="1:31" x14ac:dyDescent="0.25">
      <c r="A753" s="40"/>
      <c r="B753" s="88" t="str">
        <f>IF($X753="", "", IF(COUNTIF('Application Process'!$I$11:$I$3035, $X753)=0, 'Job Database'!$Y$8, IFERROR(INDEX('Application Process'!$AJ$11:$AJ$3035, MATCH($X753, 'Application Process'!$I$11:$I$3035, 0)), "")))</f>
        <v/>
      </c>
      <c r="C753" s="40"/>
      <c r="D753" s="207"/>
      <c r="E753" s="194"/>
      <c r="F753" s="194"/>
      <c r="G753" s="208"/>
      <c r="H753" s="194"/>
      <c r="I753" s="208"/>
      <c r="J753" s="194"/>
      <c r="K753" s="209"/>
      <c r="L753" s="194"/>
      <c r="M753" s="196"/>
      <c r="N753" s="194"/>
      <c r="O753" s="194"/>
      <c r="P753" s="208"/>
      <c r="Q753" s="194"/>
      <c r="R753" s="210"/>
      <c r="S753" s="211"/>
      <c r="T753" s="193"/>
      <c r="U753" s="40"/>
      <c r="W753" s="41" t="str">
        <f t="shared" si="45"/>
        <v/>
      </c>
      <c r="X753" s="58" t="str">
        <f t="shared" si="46"/>
        <v/>
      </c>
      <c r="Y753" s="58" t="str">
        <f t="shared" si="44"/>
        <v/>
      </c>
      <c r="AC753" s="41" t="str">
        <f t="shared" si="47"/>
        <v/>
      </c>
      <c r="AE753" s="41" t="str">
        <f>IF($H753="", "", IF(COUNTIF($AA$11:$AA$131, $H753)&gt;0, 'Application Process'!$AC$4, ""))</f>
        <v/>
      </c>
    </row>
    <row r="754" spans="1:31" x14ac:dyDescent="0.25">
      <c r="A754" s="40"/>
      <c r="B754" s="88" t="str">
        <f>IF($X754="", "", IF(COUNTIF('Application Process'!$I$11:$I$3035, $X754)=0, 'Job Database'!$Y$8, IFERROR(INDEX('Application Process'!$AJ$11:$AJ$3035, MATCH($X754, 'Application Process'!$I$11:$I$3035, 0)), "")))</f>
        <v/>
      </c>
      <c r="C754" s="40"/>
      <c r="D754" s="207"/>
      <c r="E754" s="194"/>
      <c r="F754" s="194"/>
      <c r="G754" s="208"/>
      <c r="H754" s="194"/>
      <c r="I754" s="208"/>
      <c r="J754" s="194"/>
      <c r="K754" s="209"/>
      <c r="L754" s="194"/>
      <c r="M754" s="196"/>
      <c r="N754" s="194"/>
      <c r="O754" s="194"/>
      <c r="P754" s="208"/>
      <c r="Q754" s="194"/>
      <c r="R754" s="210"/>
      <c r="S754" s="211"/>
      <c r="T754" s="193"/>
      <c r="U754" s="40"/>
      <c r="W754" s="41" t="str">
        <f t="shared" si="45"/>
        <v/>
      </c>
      <c r="X754" s="58" t="str">
        <f t="shared" si="46"/>
        <v/>
      </c>
      <c r="Y754" s="58" t="str">
        <f t="shared" si="44"/>
        <v/>
      </c>
      <c r="AC754" s="41" t="str">
        <f t="shared" si="47"/>
        <v/>
      </c>
      <c r="AE754" s="41" t="str">
        <f>IF($H754="", "", IF(COUNTIF($AA$11:$AA$131, $H754)&gt;0, 'Application Process'!$AC$4, ""))</f>
        <v/>
      </c>
    </row>
    <row r="755" spans="1:31" x14ac:dyDescent="0.25">
      <c r="A755" s="40"/>
      <c r="B755" s="88" t="str">
        <f>IF($X755="", "", IF(COUNTIF('Application Process'!$I$11:$I$3035, $X755)=0, 'Job Database'!$Y$8, IFERROR(INDEX('Application Process'!$AJ$11:$AJ$3035, MATCH($X755, 'Application Process'!$I$11:$I$3035, 0)), "")))</f>
        <v/>
      </c>
      <c r="C755" s="40"/>
      <c r="D755" s="207"/>
      <c r="E755" s="194"/>
      <c r="F755" s="194"/>
      <c r="G755" s="208"/>
      <c r="H755" s="194"/>
      <c r="I755" s="208"/>
      <c r="J755" s="194"/>
      <c r="K755" s="209"/>
      <c r="L755" s="194"/>
      <c r="M755" s="196"/>
      <c r="N755" s="194"/>
      <c r="O755" s="194"/>
      <c r="P755" s="208"/>
      <c r="Q755" s="194"/>
      <c r="R755" s="210"/>
      <c r="S755" s="211"/>
      <c r="T755" s="193"/>
      <c r="U755" s="40"/>
      <c r="W755" s="41" t="str">
        <f t="shared" si="45"/>
        <v/>
      </c>
      <c r="X755" s="58" t="str">
        <f t="shared" si="46"/>
        <v/>
      </c>
      <c r="Y755" s="58" t="str">
        <f t="shared" si="44"/>
        <v/>
      </c>
      <c r="AC755" s="41" t="str">
        <f t="shared" si="47"/>
        <v/>
      </c>
      <c r="AE755" s="41" t="str">
        <f>IF($H755="", "", IF(COUNTIF($AA$11:$AA$131, $H755)&gt;0, 'Application Process'!$AC$4, ""))</f>
        <v/>
      </c>
    </row>
    <row r="756" spans="1:31" x14ac:dyDescent="0.25">
      <c r="A756" s="40"/>
      <c r="B756" s="88" t="str">
        <f>IF($X756="", "", IF(COUNTIF('Application Process'!$I$11:$I$3035, $X756)=0, 'Job Database'!$Y$8, IFERROR(INDEX('Application Process'!$AJ$11:$AJ$3035, MATCH($X756, 'Application Process'!$I$11:$I$3035, 0)), "")))</f>
        <v/>
      </c>
      <c r="C756" s="40"/>
      <c r="D756" s="207"/>
      <c r="E756" s="194"/>
      <c r="F756" s="194"/>
      <c r="G756" s="208"/>
      <c r="H756" s="194"/>
      <c r="I756" s="208"/>
      <c r="J756" s="194"/>
      <c r="K756" s="209"/>
      <c r="L756" s="194"/>
      <c r="M756" s="196"/>
      <c r="N756" s="194"/>
      <c r="O756" s="194"/>
      <c r="P756" s="208"/>
      <c r="Q756" s="194"/>
      <c r="R756" s="210"/>
      <c r="S756" s="211"/>
      <c r="T756" s="193"/>
      <c r="U756" s="40"/>
      <c r="W756" s="41" t="str">
        <f t="shared" si="45"/>
        <v/>
      </c>
      <c r="X756" s="58" t="str">
        <f t="shared" si="46"/>
        <v/>
      </c>
      <c r="Y756" s="58" t="str">
        <f t="shared" si="44"/>
        <v/>
      </c>
      <c r="AC756" s="41" t="str">
        <f t="shared" si="47"/>
        <v/>
      </c>
      <c r="AE756" s="41" t="str">
        <f>IF($H756="", "", IF(COUNTIF($AA$11:$AA$131, $H756)&gt;0, 'Application Process'!$AC$4, ""))</f>
        <v/>
      </c>
    </row>
    <row r="757" spans="1:31" x14ac:dyDescent="0.25">
      <c r="A757" s="40"/>
      <c r="B757" s="88" t="str">
        <f>IF($X757="", "", IF(COUNTIF('Application Process'!$I$11:$I$3035, $X757)=0, 'Job Database'!$Y$8, IFERROR(INDEX('Application Process'!$AJ$11:$AJ$3035, MATCH($X757, 'Application Process'!$I$11:$I$3035, 0)), "")))</f>
        <v/>
      </c>
      <c r="C757" s="40"/>
      <c r="D757" s="207"/>
      <c r="E757" s="194"/>
      <c r="F757" s="194"/>
      <c r="G757" s="208"/>
      <c r="H757" s="194"/>
      <c r="I757" s="208"/>
      <c r="J757" s="194"/>
      <c r="K757" s="209"/>
      <c r="L757" s="194"/>
      <c r="M757" s="196"/>
      <c r="N757" s="194"/>
      <c r="O757" s="194"/>
      <c r="P757" s="208"/>
      <c r="Q757" s="194"/>
      <c r="R757" s="210"/>
      <c r="S757" s="211"/>
      <c r="T757" s="193"/>
      <c r="U757" s="40"/>
      <c r="W757" s="41" t="str">
        <f t="shared" si="45"/>
        <v/>
      </c>
      <c r="X757" s="58" t="str">
        <f t="shared" si="46"/>
        <v/>
      </c>
      <c r="Y757" s="58" t="str">
        <f t="shared" si="44"/>
        <v/>
      </c>
      <c r="AC757" s="41" t="str">
        <f t="shared" si="47"/>
        <v/>
      </c>
      <c r="AE757" s="41" t="str">
        <f>IF($H757="", "", IF(COUNTIF($AA$11:$AA$131, $H757)&gt;0, 'Application Process'!$AC$4, ""))</f>
        <v/>
      </c>
    </row>
    <row r="758" spans="1:31" x14ac:dyDescent="0.25">
      <c r="A758" s="40"/>
      <c r="B758" s="88" t="str">
        <f>IF($X758="", "", IF(COUNTIF('Application Process'!$I$11:$I$3035, $X758)=0, 'Job Database'!$Y$8, IFERROR(INDEX('Application Process'!$AJ$11:$AJ$3035, MATCH($X758, 'Application Process'!$I$11:$I$3035, 0)), "")))</f>
        <v/>
      </c>
      <c r="C758" s="40"/>
      <c r="D758" s="207"/>
      <c r="E758" s="194"/>
      <c r="F758" s="194"/>
      <c r="G758" s="208"/>
      <c r="H758" s="194"/>
      <c r="I758" s="208"/>
      <c r="J758" s="194"/>
      <c r="K758" s="209"/>
      <c r="L758" s="194"/>
      <c r="M758" s="196"/>
      <c r="N758" s="194"/>
      <c r="O758" s="194"/>
      <c r="P758" s="208"/>
      <c r="Q758" s="194"/>
      <c r="R758" s="210"/>
      <c r="S758" s="211"/>
      <c r="T758" s="193"/>
      <c r="U758" s="40"/>
      <c r="W758" s="41" t="str">
        <f t="shared" si="45"/>
        <v/>
      </c>
      <c r="X758" s="58" t="str">
        <f t="shared" si="46"/>
        <v/>
      </c>
      <c r="Y758" s="58" t="str">
        <f t="shared" si="44"/>
        <v/>
      </c>
      <c r="AC758" s="41" t="str">
        <f t="shared" si="47"/>
        <v/>
      </c>
      <c r="AE758" s="41" t="str">
        <f>IF($H758="", "", IF(COUNTIF($AA$11:$AA$131, $H758)&gt;0, 'Application Process'!$AC$4, ""))</f>
        <v/>
      </c>
    </row>
    <row r="759" spans="1:31" x14ac:dyDescent="0.25">
      <c r="A759" s="40"/>
      <c r="B759" s="88" t="str">
        <f>IF($X759="", "", IF(COUNTIF('Application Process'!$I$11:$I$3035, $X759)=0, 'Job Database'!$Y$8, IFERROR(INDEX('Application Process'!$AJ$11:$AJ$3035, MATCH($X759, 'Application Process'!$I$11:$I$3035, 0)), "")))</f>
        <v/>
      </c>
      <c r="C759" s="40"/>
      <c r="D759" s="207"/>
      <c r="E759" s="194"/>
      <c r="F759" s="194"/>
      <c r="G759" s="208"/>
      <c r="H759" s="194"/>
      <c r="I759" s="208"/>
      <c r="J759" s="194"/>
      <c r="K759" s="209"/>
      <c r="L759" s="194"/>
      <c r="M759" s="196"/>
      <c r="N759" s="194"/>
      <c r="O759" s="194"/>
      <c r="P759" s="208"/>
      <c r="Q759" s="194"/>
      <c r="R759" s="210"/>
      <c r="S759" s="211"/>
      <c r="T759" s="193"/>
      <c r="U759" s="40"/>
      <c r="W759" s="41" t="str">
        <f t="shared" si="45"/>
        <v/>
      </c>
      <c r="X759" s="58" t="str">
        <f t="shared" si="46"/>
        <v/>
      </c>
      <c r="Y759" s="58" t="str">
        <f t="shared" si="44"/>
        <v/>
      </c>
      <c r="AC759" s="41" t="str">
        <f t="shared" si="47"/>
        <v/>
      </c>
      <c r="AE759" s="41" t="str">
        <f>IF($H759="", "", IF(COUNTIF($AA$11:$AA$131, $H759)&gt;0, 'Application Process'!$AC$4, ""))</f>
        <v/>
      </c>
    </row>
    <row r="760" spans="1:31" x14ac:dyDescent="0.25">
      <c r="A760" s="40"/>
      <c r="B760" s="88" t="str">
        <f>IF($X760="", "", IF(COUNTIF('Application Process'!$I$11:$I$3035, $X760)=0, 'Job Database'!$Y$8, IFERROR(INDEX('Application Process'!$AJ$11:$AJ$3035, MATCH($X760, 'Application Process'!$I$11:$I$3035, 0)), "")))</f>
        <v/>
      </c>
      <c r="C760" s="40"/>
      <c r="D760" s="207"/>
      <c r="E760" s="194"/>
      <c r="F760" s="194"/>
      <c r="G760" s="208"/>
      <c r="H760" s="194"/>
      <c r="I760" s="208"/>
      <c r="J760" s="194"/>
      <c r="K760" s="209"/>
      <c r="L760" s="194"/>
      <c r="M760" s="196"/>
      <c r="N760" s="194"/>
      <c r="O760" s="194"/>
      <c r="P760" s="208"/>
      <c r="Q760" s="194"/>
      <c r="R760" s="210"/>
      <c r="S760" s="211"/>
      <c r="T760" s="193"/>
      <c r="U760" s="40"/>
      <c r="W760" s="41" t="str">
        <f t="shared" si="45"/>
        <v/>
      </c>
      <c r="X760" s="58" t="str">
        <f t="shared" si="46"/>
        <v/>
      </c>
      <c r="Y760" s="58" t="str">
        <f t="shared" si="44"/>
        <v/>
      </c>
      <c r="AC760" s="41" t="str">
        <f t="shared" si="47"/>
        <v/>
      </c>
      <c r="AE760" s="41" t="str">
        <f>IF($H760="", "", IF(COUNTIF($AA$11:$AA$131, $H760)&gt;0, 'Application Process'!$AC$4, ""))</f>
        <v/>
      </c>
    </row>
    <row r="761" spans="1:31" x14ac:dyDescent="0.25">
      <c r="A761" s="40"/>
      <c r="B761" s="88" t="str">
        <f>IF($X761="", "", IF(COUNTIF('Application Process'!$I$11:$I$3035, $X761)=0, 'Job Database'!$Y$8, IFERROR(INDEX('Application Process'!$AJ$11:$AJ$3035, MATCH($X761, 'Application Process'!$I$11:$I$3035, 0)), "")))</f>
        <v/>
      </c>
      <c r="C761" s="40"/>
      <c r="D761" s="207"/>
      <c r="E761" s="194"/>
      <c r="F761" s="194"/>
      <c r="G761" s="208"/>
      <c r="H761" s="194"/>
      <c r="I761" s="208"/>
      <c r="J761" s="194"/>
      <c r="K761" s="209"/>
      <c r="L761" s="194"/>
      <c r="M761" s="196"/>
      <c r="N761" s="194"/>
      <c r="O761" s="194"/>
      <c r="P761" s="208"/>
      <c r="Q761" s="194"/>
      <c r="R761" s="210"/>
      <c r="S761" s="211"/>
      <c r="T761" s="193"/>
      <c r="U761" s="40"/>
      <c r="W761" s="41" t="str">
        <f t="shared" si="45"/>
        <v/>
      </c>
      <c r="X761" s="58" t="str">
        <f t="shared" si="46"/>
        <v/>
      </c>
      <c r="Y761" s="58" t="str">
        <f t="shared" si="44"/>
        <v/>
      </c>
      <c r="AC761" s="41" t="str">
        <f t="shared" si="47"/>
        <v/>
      </c>
      <c r="AE761" s="41" t="str">
        <f>IF($H761="", "", IF(COUNTIF($AA$11:$AA$131, $H761)&gt;0, 'Application Process'!$AC$4, ""))</f>
        <v/>
      </c>
    </row>
    <row r="762" spans="1:31" x14ac:dyDescent="0.25">
      <c r="A762" s="40"/>
      <c r="B762" s="88" t="str">
        <f>IF($X762="", "", IF(COUNTIF('Application Process'!$I$11:$I$3035, $X762)=0, 'Job Database'!$Y$8, IFERROR(INDEX('Application Process'!$AJ$11:$AJ$3035, MATCH($X762, 'Application Process'!$I$11:$I$3035, 0)), "")))</f>
        <v/>
      </c>
      <c r="C762" s="40"/>
      <c r="D762" s="207"/>
      <c r="E762" s="194"/>
      <c r="F762" s="194"/>
      <c r="G762" s="208"/>
      <c r="H762" s="194"/>
      <c r="I762" s="208"/>
      <c r="J762" s="194"/>
      <c r="K762" s="209"/>
      <c r="L762" s="194"/>
      <c r="M762" s="196"/>
      <c r="N762" s="194"/>
      <c r="O762" s="194"/>
      <c r="P762" s="208"/>
      <c r="Q762" s="194"/>
      <c r="R762" s="210"/>
      <c r="S762" s="211"/>
      <c r="T762" s="193"/>
      <c r="U762" s="40"/>
      <c r="W762" s="41" t="str">
        <f t="shared" si="45"/>
        <v/>
      </c>
      <c r="X762" s="58" t="str">
        <f t="shared" si="46"/>
        <v/>
      </c>
      <c r="Y762" s="58" t="str">
        <f t="shared" si="44"/>
        <v/>
      </c>
      <c r="AC762" s="41" t="str">
        <f t="shared" si="47"/>
        <v/>
      </c>
      <c r="AE762" s="41" t="str">
        <f>IF($H762="", "", IF(COUNTIF($AA$11:$AA$131, $H762)&gt;0, 'Application Process'!$AC$4, ""))</f>
        <v/>
      </c>
    </row>
    <row r="763" spans="1:31" x14ac:dyDescent="0.25">
      <c r="A763" s="40"/>
      <c r="B763" s="88" t="str">
        <f>IF($X763="", "", IF(COUNTIF('Application Process'!$I$11:$I$3035, $X763)=0, 'Job Database'!$Y$8, IFERROR(INDEX('Application Process'!$AJ$11:$AJ$3035, MATCH($X763, 'Application Process'!$I$11:$I$3035, 0)), "")))</f>
        <v/>
      </c>
      <c r="C763" s="40"/>
      <c r="D763" s="207"/>
      <c r="E763" s="194"/>
      <c r="F763" s="194"/>
      <c r="G763" s="208"/>
      <c r="H763" s="194"/>
      <c r="I763" s="208"/>
      <c r="J763" s="194"/>
      <c r="K763" s="209"/>
      <c r="L763" s="194"/>
      <c r="M763" s="196"/>
      <c r="N763" s="194"/>
      <c r="O763" s="194"/>
      <c r="P763" s="208"/>
      <c r="Q763" s="194"/>
      <c r="R763" s="210"/>
      <c r="S763" s="211"/>
      <c r="T763" s="193"/>
      <c r="U763" s="40"/>
      <c r="W763" s="41" t="str">
        <f t="shared" si="45"/>
        <v/>
      </c>
      <c r="X763" s="58" t="str">
        <f t="shared" si="46"/>
        <v/>
      </c>
      <c r="Y763" s="58" t="str">
        <f t="shared" si="44"/>
        <v/>
      </c>
      <c r="AC763" s="41" t="str">
        <f t="shared" si="47"/>
        <v/>
      </c>
      <c r="AE763" s="41" t="str">
        <f>IF($H763="", "", IF(COUNTIF($AA$11:$AA$131, $H763)&gt;0, 'Application Process'!$AC$4, ""))</f>
        <v/>
      </c>
    </row>
    <row r="764" spans="1:31" x14ac:dyDescent="0.25">
      <c r="A764" s="40"/>
      <c r="B764" s="88" t="str">
        <f>IF($X764="", "", IF(COUNTIF('Application Process'!$I$11:$I$3035, $X764)=0, 'Job Database'!$Y$8, IFERROR(INDEX('Application Process'!$AJ$11:$AJ$3035, MATCH($X764, 'Application Process'!$I$11:$I$3035, 0)), "")))</f>
        <v/>
      </c>
      <c r="C764" s="40"/>
      <c r="D764" s="207"/>
      <c r="E764" s="194"/>
      <c r="F764" s="194"/>
      <c r="G764" s="208"/>
      <c r="H764" s="194"/>
      <c r="I764" s="208"/>
      <c r="J764" s="194"/>
      <c r="K764" s="209"/>
      <c r="L764" s="194"/>
      <c r="M764" s="196"/>
      <c r="N764" s="194"/>
      <c r="O764" s="194"/>
      <c r="P764" s="208"/>
      <c r="Q764" s="194"/>
      <c r="R764" s="210"/>
      <c r="S764" s="211"/>
      <c r="T764" s="193"/>
      <c r="U764" s="40"/>
      <c r="W764" s="41" t="str">
        <f t="shared" si="45"/>
        <v/>
      </c>
      <c r="X764" s="58" t="str">
        <f t="shared" si="46"/>
        <v/>
      </c>
      <c r="Y764" s="58" t="str">
        <f t="shared" si="44"/>
        <v/>
      </c>
      <c r="AC764" s="41" t="str">
        <f t="shared" si="47"/>
        <v/>
      </c>
      <c r="AE764" s="41" t="str">
        <f>IF($H764="", "", IF(COUNTIF($AA$11:$AA$131, $H764)&gt;0, 'Application Process'!$AC$4, ""))</f>
        <v/>
      </c>
    </row>
    <row r="765" spans="1:31" x14ac:dyDescent="0.25">
      <c r="A765" s="40"/>
      <c r="B765" s="88" t="str">
        <f>IF($X765="", "", IF(COUNTIF('Application Process'!$I$11:$I$3035, $X765)=0, 'Job Database'!$Y$8, IFERROR(INDEX('Application Process'!$AJ$11:$AJ$3035, MATCH($X765, 'Application Process'!$I$11:$I$3035, 0)), "")))</f>
        <v/>
      </c>
      <c r="C765" s="40"/>
      <c r="D765" s="207"/>
      <c r="E765" s="194"/>
      <c r="F765" s="194"/>
      <c r="G765" s="208"/>
      <c r="H765" s="194"/>
      <c r="I765" s="208"/>
      <c r="J765" s="194"/>
      <c r="K765" s="209"/>
      <c r="L765" s="194"/>
      <c r="M765" s="196"/>
      <c r="N765" s="194"/>
      <c r="O765" s="194"/>
      <c r="P765" s="208"/>
      <c r="Q765" s="194"/>
      <c r="R765" s="210"/>
      <c r="S765" s="211"/>
      <c r="T765" s="193"/>
      <c r="U765" s="40"/>
      <c r="W765" s="41" t="str">
        <f t="shared" si="45"/>
        <v/>
      </c>
      <c r="X765" s="58" t="str">
        <f t="shared" si="46"/>
        <v/>
      </c>
      <c r="Y765" s="58" t="str">
        <f t="shared" si="44"/>
        <v/>
      </c>
      <c r="AC765" s="41" t="str">
        <f t="shared" si="47"/>
        <v/>
      </c>
      <c r="AE765" s="41" t="str">
        <f>IF($H765="", "", IF(COUNTIF($AA$11:$AA$131, $H765)&gt;0, 'Application Process'!$AC$4, ""))</f>
        <v/>
      </c>
    </row>
    <row r="766" spans="1:31" x14ac:dyDescent="0.25">
      <c r="A766" s="40"/>
      <c r="B766" s="88" t="str">
        <f>IF($X766="", "", IF(COUNTIF('Application Process'!$I$11:$I$3035, $X766)=0, 'Job Database'!$Y$8, IFERROR(INDEX('Application Process'!$AJ$11:$AJ$3035, MATCH($X766, 'Application Process'!$I$11:$I$3035, 0)), "")))</f>
        <v/>
      </c>
      <c r="C766" s="40"/>
      <c r="D766" s="207"/>
      <c r="E766" s="194"/>
      <c r="F766" s="194"/>
      <c r="G766" s="208"/>
      <c r="H766" s="194"/>
      <c r="I766" s="208"/>
      <c r="J766" s="194"/>
      <c r="K766" s="209"/>
      <c r="L766" s="194"/>
      <c r="M766" s="196"/>
      <c r="N766" s="194"/>
      <c r="O766" s="194"/>
      <c r="P766" s="208"/>
      <c r="Q766" s="194"/>
      <c r="R766" s="210"/>
      <c r="S766" s="211"/>
      <c r="T766" s="193"/>
      <c r="U766" s="40"/>
      <c r="W766" s="41" t="str">
        <f t="shared" si="45"/>
        <v/>
      </c>
      <c r="X766" s="58" t="str">
        <f t="shared" si="46"/>
        <v/>
      </c>
      <c r="Y766" s="58" t="str">
        <f t="shared" si="44"/>
        <v/>
      </c>
      <c r="AC766" s="41" t="str">
        <f t="shared" si="47"/>
        <v/>
      </c>
      <c r="AE766" s="41" t="str">
        <f>IF($H766="", "", IF(COUNTIF($AA$11:$AA$131, $H766)&gt;0, 'Application Process'!$AC$4, ""))</f>
        <v/>
      </c>
    </row>
    <row r="767" spans="1:31" x14ac:dyDescent="0.25">
      <c r="A767" s="40"/>
      <c r="B767" s="88" t="str">
        <f>IF($X767="", "", IF(COUNTIF('Application Process'!$I$11:$I$3035, $X767)=0, 'Job Database'!$Y$8, IFERROR(INDEX('Application Process'!$AJ$11:$AJ$3035, MATCH($X767, 'Application Process'!$I$11:$I$3035, 0)), "")))</f>
        <v/>
      </c>
      <c r="C767" s="40"/>
      <c r="D767" s="207"/>
      <c r="E767" s="194"/>
      <c r="F767" s="194"/>
      <c r="G767" s="208"/>
      <c r="H767" s="194"/>
      <c r="I767" s="208"/>
      <c r="J767" s="194"/>
      <c r="K767" s="209"/>
      <c r="L767" s="194"/>
      <c r="M767" s="196"/>
      <c r="N767" s="194"/>
      <c r="O767" s="194"/>
      <c r="P767" s="208"/>
      <c r="Q767" s="194"/>
      <c r="R767" s="210"/>
      <c r="S767" s="211"/>
      <c r="T767" s="193"/>
      <c r="U767" s="40"/>
      <c r="W767" s="41" t="str">
        <f t="shared" si="45"/>
        <v/>
      </c>
      <c r="X767" s="58" t="str">
        <f t="shared" si="46"/>
        <v/>
      </c>
      <c r="Y767" s="58" t="str">
        <f t="shared" si="44"/>
        <v/>
      </c>
      <c r="AC767" s="41" t="str">
        <f t="shared" si="47"/>
        <v/>
      </c>
      <c r="AE767" s="41" t="str">
        <f>IF($H767="", "", IF(COUNTIF($AA$11:$AA$131, $H767)&gt;0, 'Application Process'!$AC$4, ""))</f>
        <v/>
      </c>
    </row>
    <row r="768" spans="1:31" x14ac:dyDescent="0.25">
      <c r="A768" s="40"/>
      <c r="B768" s="88" t="str">
        <f>IF($X768="", "", IF(COUNTIF('Application Process'!$I$11:$I$3035, $X768)=0, 'Job Database'!$Y$8, IFERROR(INDEX('Application Process'!$AJ$11:$AJ$3035, MATCH($X768, 'Application Process'!$I$11:$I$3035, 0)), "")))</f>
        <v/>
      </c>
      <c r="C768" s="40"/>
      <c r="D768" s="207"/>
      <c r="E768" s="194"/>
      <c r="F768" s="194"/>
      <c r="G768" s="208"/>
      <c r="H768" s="194"/>
      <c r="I768" s="208"/>
      <c r="J768" s="194"/>
      <c r="K768" s="209"/>
      <c r="L768" s="194"/>
      <c r="M768" s="196"/>
      <c r="N768" s="194"/>
      <c r="O768" s="194"/>
      <c r="P768" s="208"/>
      <c r="Q768" s="194"/>
      <c r="R768" s="210"/>
      <c r="S768" s="211"/>
      <c r="T768" s="193"/>
      <c r="U768" s="40"/>
      <c r="W768" s="41" t="str">
        <f t="shared" si="45"/>
        <v/>
      </c>
      <c r="X768" s="58" t="str">
        <f t="shared" si="46"/>
        <v/>
      </c>
      <c r="Y768" s="58" t="str">
        <f t="shared" si="44"/>
        <v/>
      </c>
      <c r="AC768" s="41" t="str">
        <f t="shared" si="47"/>
        <v/>
      </c>
      <c r="AE768" s="41" t="str">
        <f>IF($H768="", "", IF(COUNTIF($AA$11:$AA$131, $H768)&gt;0, 'Application Process'!$AC$4, ""))</f>
        <v/>
      </c>
    </row>
    <row r="769" spans="1:31" x14ac:dyDescent="0.25">
      <c r="A769" s="40"/>
      <c r="B769" s="88" t="str">
        <f>IF($X769="", "", IF(COUNTIF('Application Process'!$I$11:$I$3035, $X769)=0, 'Job Database'!$Y$8, IFERROR(INDEX('Application Process'!$AJ$11:$AJ$3035, MATCH($X769, 'Application Process'!$I$11:$I$3035, 0)), "")))</f>
        <v/>
      </c>
      <c r="C769" s="40"/>
      <c r="D769" s="207"/>
      <c r="E769" s="194"/>
      <c r="F769" s="194"/>
      <c r="G769" s="208"/>
      <c r="H769" s="194"/>
      <c r="I769" s="208"/>
      <c r="J769" s="194"/>
      <c r="K769" s="209"/>
      <c r="L769" s="194"/>
      <c r="M769" s="196"/>
      <c r="N769" s="194"/>
      <c r="O769" s="194"/>
      <c r="P769" s="208"/>
      <c r="Q769" s="194"/>
      <c r="R769" s="210"/>
      <c r="S769" s="211"/>
      <c r="T769" s="193"/>
      <c r="U769" s="40"/>
      <c r="W769" s="41" t="str">
        <f t="shared" si="45"/>
        <v/>
      </c>
      <c r="X769" s="58" t="str">
        <f t="shared" si="46"/>
        <v/>
      </c>
      <c r="Y769" s="58" t="str">
        <f t="shared" si="44"/>
        <v/>
      </c>
      <c r="AC769" s="41" t="str">
        <f t="shared" si="47"/>
        <v/>
      </c>
      <c r="AE769" s="41" t="str">
        <f>IF($H769="", "", IF(COUNTIF($AA$11:$AA$131, $H769)&gt;0, 'Application Process'!$AC$4, ""))</f>
        <v/>
      </c>
    </row>
    <row r="770" spans="1:31" x14ac:dyDescent="0.25">
      <c r="A770" s="40"/>
      <c r="B770" s="88" t="str">
        <f>IF($X770="", "", IF(COUNTIF('Application Process'!$I$11:$I$3035, $X770)=0, 'Job Database'!$Y$8, IFERROR(INDEX('Application Process'!$AJ$11:$AJ$3035, MATCH($X770, 'Application Process'!$I$11:$I$3035, 0)), "")))</f>
        <v/>
      </c>
      <c r="C770" s="40"/>
      <c r="D770" s="207"/>
      <c r="E770" s="194"/>
      <c r="F770" s="194"/>
      <c r="G770" s="208"/>
      <c r="H770" s="194"/>
      <c r="I770" s="208"/>
      <c r="J770" s="194"/>
      <c r="K770" s="209"/>
      <c r="L770" s="194"/>
      <c r="M770" s="196"/>
      <c r="N770" s="194"/>
      <c r="O770" s="194"/>
      <c r="P770" s="208"/>
      <c r="Q770" s="194"/>
      <c r="R770" s="210"/>
      <c r="S770" s="211"/>
      <c r="T770" s="193"/>
      <c r="U770" s="40"/>
      <c r="W770" s="41" t="str">
        <f t="shared" si="45"/>
        <v/>
      </c>
      <c r="X770" s="58" t="str">
        <f t="shared" si="46"/>
        <v/>
      </c>
      <c r="Y770" s="58" t="str">
        <f t="shared" si="44"/>
        <v/>
      </c>
      <c r="AC770" s="41" t="str">
        <f t="shared" si="47"/>
        <v/>
      </c>
      <c r="AE770" s="41" t="str">
        <f>IF($H770="", "", IF(COUNTIF($AA$11:$AA$131, $H770)&gt;0, 'Application Process'!$AC$4, ""))</f>
        <v/>
      </c>
    </row>
    <row r="771" spans="1:31" x14ac:dyDescent="0.25">
      <c r="A771" s="40"/>
      <c r="B771" s="88" t="str">
        <f>IF($X771="", "", IF(COUNTIF('Application Process'!$I$11:$I$3035, $X771)=0, 'Job Database'!$Y$8, IFERROR(INDEX('Application Process'!$AJ$11:$AJ$3035, MATCH($X771, 'Application Process'!$I$11:$I$3035, 0)), "")))</f>
        <v/>
      </c>
      <c r="C771" s="40"/>
      <c r="D771" s="207"/>
      <c r="E771" s="194"/>
      <c r="F771" s="194"/>
      <c r="G771" s="208"/>
      <c r="H771" s="194"/>
      <c r="I771" s="208"/>
      <c r="J771" s="194"/>
      <c r="K771" s="209"/>
      <c r="L771" s="194"/>
      <c r="M771" s="196"/>
      <c r="N771" s="194"/>
      <c r="O771" s="194"/>
      <c r="P771" s="208"/>
      <c r="Q771" s="194"/>
      <c r="R771" s="210"/>
      <c r="S771" s="211"/>
      <c r="T771" s="193"/>
      <c r="U771" s="40"/>
      <c r="W771" s="41" t="str">
        <f t="shared" si="45"/>
        <v/>
      </c>
      <c r="X771" s="58" t="str">
        <f t="shared" si="46"/>
        <v/>
      </c>
      <c r="Y771" s="58" t="str">
        <f t="shared" si="44"/>
        <v/>
      </c>
      <c r="AC771" s="41" t="str">
        <f t="shared" si="47"/>
        <v/>
      </c>
      <c r="AE771" s="41" t="str">
        <f>IF($H771="", "", IF(COUNTIF($AA$11:$AA$131, $H771)&gt;0, 'Application Process'!$AC$4, ""))</f>
        <v/>
      </c>
    </row>
    <row r="772" spans="1:31" x14ac:dyDescent="0.25">
      <c r="A772" s="40"/>
      <c r="B772" s="88" t="str">
        <f>IF($X772="", "", IF(COUNTIF('Application Process'!$I$11:$I$3035, $X772)=0, 'Job Database'!$Y$8, IFERROR(INDEX('Application Process'!$AJ$11:$AJ$3035, MATCH($X772, 'Application Process'!$I$11:$I$3035, 0)), "")))</f>
        <v/>
      </c>
      <c r="C772" s="40"/>
      <c r="D772" s="207"/>
      <c r="E772" s="194"/>
      <c r="F772" s="194"/>
      <c r="G772" s="208"/>
      <c r="H772" s="194"/>
      <c r="I772" s="208"/>
      <c r="J772" s="194"/>
      <c r="K772" s="209"/>
      <c r="L772" s="194"/>
      <c r="M772" s="196"/>
      <c r="N772" s="194"/>
      <c r="O772" s="194"/>
      <c r="P772" s="208"/>
      <c r="Q772" s="194"/>
      <c r="R772" s="210"/>
      <c r="S772" s="211"/>
      <c r="T772" s="193"/>
      <c r="U772" s="40"/>
      <c r="W772" s="41" t="str">
        <f t="shared" si="45"/>
        <v/>
      </c>
      <c r="X772" s="58" t="str">
        <f t="shared" si="46"/>
        <v/>
      </c>
      <c r="Y772" s="58" t="str">
        <f t="shared" si="44"/>
        <v/>
      </c>
      <c r="AC772" s="41" t="str">
        <f t="shared" si="47"/>
        <v/>
      </c>
      <c r="AE772" s="41" t="str">
        <f>IF($H772="", "", IF(COUNTIF($AA$11:$AA$131, $H772)&gt;0, 'Application Process'!$AC$4, ""))</f>
        <v/>
      </c>
    </row>
    <row r="773" spans="1:31" x14ac:dyDescent="0.25">
      <c r="A773" s="40"/>
      <c r="B773" s="88" t="str">
        <f>IF($X773="", "", IF(COUNTIF('Application Process'!$I$11:$I$3035, $X773)=0, 'Job Database'!$Y$8, IFERROR(INDEX('Application Process'!$AJ$11:$AJ$3035, MATCH($X773, 'Application Process'!$I$11:$I$3035, 0)), "")))</f>
        <v/>
      </c>
      <c r="C773" s="40"/>
      <c r="D773" s="207"/>
      <c r="E773" s="194"/>
      <c r="F773" s="194"/>
      <c r="G773" s="208"/>
      <c r="H773" s="194"/>
      <c r="I773" s="208"/>
      <c r="J773" s="194"/>
      <c r="K773" s="209"/>
      <c r="L773" s="194"/>
      <c r="M773" s="196"/>
      <c r="N773" s="194"/>
      <c r="O773" s="194"/>
      <c r="P773" s="208"/>
      <c r="Q773" s="194"/>
      <c r="R773" s="210"/>
      <c r="S773" s="211"/>
      <c r="T773" s="193"/>
      <c r="U773" s="40"/>
      <c r="W773" s="41" t="str">
        <f t="shared" si="45"/>
        <v/>
      </c>
      <c r="X773" s="58" t="str">
        <f t="shared" si="46"/>
        <v/>
      </c>
      <c r="Y773" s="58" t="str">
        <f t="shared" si="44"/>
        <v/>
      </c>
      <c r="AC773" s="41" t="str">
        <f t="shared" si="47"/>
        <v/>
      </c>
      <c r="AE773" s="41" t="str">
        <f>IF($H773="", "", IF(COUNTIF($AA$11:$AA$131, $H773)&gt;0, 'Application Process'!$AC$4, ""))</f>
        <v/>
      </c>
    </row>
    <row r="774" spans="1:31" x14ac:dyDescent="0.25">
      <c r="A774" s="40"/>
      <c r="B774" s="88" t="str">
        <f>IF($X774="", "", IF(COUNTIF('Application Process'!$I$11:$I$3035, $X774)=0, 'Job Database'!$Y$8, IFERROR(INDEX('Application Process'!$AJ$11:$AJ$3035, MATCH($X774, 'Application Process'!$I$11:$I$3035, 0)), "")))</f>
        <v/>
      </c>
      <c r="C774" s="40"/>
      <c r="D774" s="207"/>
      <c r="E774" s="194"/>
      <c r="F774" s="194"/>
      <c r="G774" s="208"/>
      <c r="H774" s="194"/>
      <c r="I774" s="208"/>
      <c r="J774" s="194"/>
      <c r="K774" s="209"/>
      <c r="L774" s="194"/>
      <c r="M774" s="196"/>
      <c r="N774" s="194"/>
      <c r="O774" s="194"/>
      <c r="P774" s="208"/>
      <c r="Q774" s="194"/>
      <c r="R774" s="210"/>
      <c r="S774" s="211"/>
      <c r="T774" s="193"/>
      <c r="U774" s="40"/>
      <c r="W774" s="41" t="str">
        <f t="shared" si="45"/>
        <v/>
      </c>
      <c r="X774" s="58" t="str">
        <f t="shared" si="46"/>
        <v/>
      </c>
      <c r="Y774" s="58" t="str">
        <f t="shared" si="44"/>
        <v/>
      </c>
      <c r="AC774" s="41" t="str">
        <f t="shared" si="47"/>
        <v/>
      </c>
      <c r="AE774" s="41" t="str">
        <f>IF($H774="", "", IF(COUNTIF($AA$11:$AA$131, $H774)&gt;0, 'Application Process'!$AC$4, ""))</f>
        <v/>
      </c>
    </row>
    <row r="775" spans="1:31" x14ac:dyDescent="0.25">
      <c r="A775" s="40"/>
      <c r="B775" s="88" t="str">
        <f>IF($X775="", "", IF(COUNTIF('Application Process'!$I$11:$I$3035, $X775)=0, 'Job Database'!$Y$8, IFERROR(INDEX('Application Process'!$AJ$11:$AJ$3035, MATCH($X775, 'Application Process'!$I$11:$I$3035, 0)), "")))</f>
        <v/>
      </c>
      <c r="C775" s="40"/>
      <c r="D775" s="207"/>
      <c r="E775" s="194"/>
      <c r="F775" s="194"/>
      <c r="G775" s="208"/>
      <c r="H775" s="194"/>
      <c r="I775" s="208"/>
      <c r="J775" s="194"/>
      <c r="K775" s="209"/>
      <c r="L775" s="194"/>
      <c r="M775" s="196"/>
      <c r="N775" s="194"/>
      <c r="O775" s="194"/>
      <c r="P775" s="208"/>
      <c r="Q775" s="194"/>
      <c r="R775" s="210"/>
      <c r="S775" s="211"/>
      <c r="T775" s="193"/>
      <c r="U775" s="40"/>
      <c r="W775" s="41" t="str">
        <f t="shared" si="45"/>
        <v/>
      </c>
      <c r="X775" s="58" t="str">
        <f t="shared" si="46"/>
        <v/>
      </c>
      <c r="Y775" s="58" t="str">
        <f t="shared" si="44"/>
        <v/>
      </c>
      <c r="AC775" s="41" t="str">
        <f t="shared" si="47"/>
        <v/>
      </c>
      <c r="AE775" s="41" t="str">
        <f>IF($H775="", "", IF(COUNTIF($AA$11:$AA$131, $H775)&gt;0, 'Application Process'!$AC$4, ""))</f>
        <v/>
      </c>
    </row>
    <row r="776" spans="1:31" x14ac:dyDescent="0.25">
      <c r="A776" s="40"/>
      <c r="B776" s="88" t="str">
        <f>IF($X776="", "", IF(COUNTIF('Application Process'!$I$11:$I$3035, $X776)=0, 'Job Database'!$Y$8, IFERROR(INDEX('Application Process'!$AJ$11:$AJ$3035, MATCH($X776, 'Application Process'!$I$11:$I$3035, 0)), "")))</f>
        <v/>
      </c>
      <c r="C776" s="40"/>
      <c r="D776" s="207"/>
      <c r="E776" s="194"/>
      <c r="F776" s="194"/>
      <c r="G776" s="208"/>
      <c r="H776" s="194"/>
      <c r="I776" s="208"/>
      <c r="J776" s="194"/>
      <c r="K776" s="209"/>
      <c r="L776" s="194"/>
      <c r="M776" s="196"/>
      <c r="N776" s="194"/>
      <c r="O776" s="194"/>
      <c r="P776" s="208"/>
      <c r="Q776" s="194"/>
      <c r="R776" s="210"/>
      <c r="S776" s="211"/>
      <c r="T776" s="193"/>
      <c r="U776" s="40"/>
      <c r="W776" s="41" t="str">
        <f t="shared" si="45"/>
        <v/>
      </c>
      <c r="X776" s="58" t="str">
        <f t="shared" si="46"/>
        <v/>
      </c>
      <c r="Y776" s="58" t="str">
        <f t="shared" si="44"/>
        <v/>
      </c>
      <c r="AC776" s="41" t="str">
        <f t="shared" si="47"/>
        <v/>
      </c>
      <c r="AE776" s="41" t="str">
        <f>IF($H776="", "", IF(COUNTIF($AA$11:$AA$131, $H776)&gt;0, 'Application Process'!$AC$4, ""))</f>
        <v/>
      </c>
    </row>
    <row r="777" spans="1:31" x14ac:dyDescent="0.25">
      <c r="A777" s="40"/>
      <c r="B777" s="88" t="str">
        <f>IF($X777="", "", IF(COUNTIF('Application Process'!$I$11:$I$3035, $X777)=0, 'Job Database'!$Y$8, IFERROR(INDEX('Application Process'!$AJ$11:$AJ$3035, MATCH($X777, 'Application Process'!$I$11:$I$3035, 0)), "")))</f>
        <v/>
      </c>
      <c r="C777" s="40"/>
      <c r="D777" s="207"/>
      <c r="E777" s="194"/>
      <c r="F777" s="194"/>
      <c r="G777" s="208"/>
      <c r="H777" s="194"/>
      <c r="I777" s="208"/>
      <c r="J777" s="194"/>
      <c r="K777" s="209"/>
      <c r="L777" s="194"/>
      <c r="M777" s="196"/>
      <c r="N777" s="194"/>
      <c r="O777" s="194"/>
      <c r="P777" s="208"/>
      <c r="Q777" s="194"/>
      <c r="R777" s="210"/>
      <c r="S777" s="211"/>
      <c r="T777" s="193"/>
      <c r="U777" s="40"/>
      <c r="W777" s="41" t="str">
        <f t="shared" si="45"/>
        <v/>
      </c>
      <c r="X777" s="58" t="str">
        <f t="shared" si="46"/>
        <v/>
      </c>
      <c r="Y777" s="58" t="str">
        <f t="shared" si="44"/>
        <v/>
      </c>
      <c r="AC777" s="41" t="str">
        <f t="shared" si="47"/>
        <v/>
      </c>
      <c r="AE777" s="41" t="str">
        <f>IF($H777="", "", IF(COUNTIF($AA$11:$AA$131, $H777)&gt;0, 'Application Process'!$AC$4, ""))</f>
        <v/>
      </c>
    </row>
    <row r="778" spans="1:31" x14ac:dyDescent="0.25">
      <c r="A778" s="40"/>
      <c r="B778" s="88" t="str">
        <f>IF($X778="", "", IF(COUNTIF('Application Process'!$I$11:$I$3035, $X778)=0, 'Job Database'!$Y$8, IFERROR(INDEX('Application Process'!$AJ$11:$AJ$3035, MATCH($X778, 'Application Process'!$I$11:$I$3035, 0)), "")))</f>
        <v/>
      </c>
      <c r="C778" s="40"/>
      <c r="D778" s="207"/>
      <c r="E778" s="194"/>
      <c r="F778" s="194"/>
      <c r="G778" s="208"/>
      <c r="H778" s="194"/>
      <c r="I778" s="208"/>
      <c r="J778" s="194"/>
      <c r="K778" s="209"/>
      <c r="L778" s="194"/>
      <c r="M778" s="196"/>
      <c r="N778" s="194"/>
      <c r="O778" s="194"/>
      <c r="P778" s="208"/>
      <c r="Q778" s="194"/>
      <c r="R778" s="210"/>
      <c r="S778" s="211"/>
      <c r="T778" s="193"/>
      <c r="U778" s="40"/>
      <c r="W778" s="41" t="str">
        <f t="shared" si="45"/>
        <v/>
      </c>
      <c r="X778" s="58" t="str">
        <f t="shared" si="46"/>
        <v/>
      </c>
      <c r="Y778" s="58" t="str">
        <f t="shared" si="44"/>
        <v/>
      </c>
      <c r="AC778" s="41" t="str">
        <f t="shared" si="47"/>
        <v/>
      </c>
      <c r="AE778" s="41" t="str">
        <f>IF($H778="", "", IF(COUNTIF($AA$11:$AA$131, $H778)&gt;0, 'Application Process'!$AC$4, ""))</f>
        <v/>
      </c>
    </row>
    <row r="779" spans="1:31" x14ac:dyDescent="0.25">
      <c r="A779" s="40"/>
      <c r="B779" s="88" t="str">
        <f>IF($X779="", "", IF(COUNTIF('Application Process'!$I$11:$I$3035, $X779)=0, 'Job Database'!$Y$8, IFERROR(INDEX('Application Process'!$AJ$11:$AJ$3035, MATCH($X779, 'Application Process'!$I$11:$I$3035, 0)), "")))</f>
        <v/>
      </c>
      <c r="C779" s="40"/>
      <c r="D779" s="207"/>
      <c r="E779" s="194"/>
      <c r="F779" s="194"/>
      <c r="G779" s="208"/>
      <c r="H779" s="194"/>
      <c r="I779" s="208"/>
      <c r="J779" s="194"/>
      <c r="K779" s="209"/>
      <c r="L779" s="194"/>
      <c r="M779" s="196"/>
      <c r="N779" s="194"/>
      <c r="O779" s="194"/>
      <c r="P779" s="208"/>
      <c r="Q779" s="194"/>
      <c r="R779" s="210"/>
      <c r="S779" s="211"/>
      <c r="T779" s="193"/>
      <c r="U779" s="40"/>
      <c r="W779" s="41" t="str">
        <f t="shared" si="45"/>
        <v/>
      </c>
      <c r="X779" s="58" t="str">
        <f t="shared" si="46"/>
        <v/>
      </c>
      <c r="Y779" s="58" t="str">
        <f t="shared" ref="Y779:Y842" si="48">IF($H779="", "", CONCATENATE($H779, " - ", $B779))</f>
        <v/>
      </c>
      <c r="AC779" s="41" t="str">
        <f t="shared" si="47"/>
        <v/>
      </c>
      <c r="AE779" s="41" t="str">
        <f>IF($H779="", "", IF(COUNTIF($AA$11:$AA$131, $H779)&gt;0, 'Application Process'!$AC$4, ""))</f>
        <v/>
      </c>
    </row>
    <row r="780" spans="1:31" x14ac:dyDescent="0.25">
      <c r="A780" s="40"/>
      <c r="B780" s="88" t="str">
        <f>IF($X780="", "", IF(COUNTIF('Application Process'!$I$11:$I$3035, $X780)=0, 'Job Database'!$Y$8, IFERROR(INDEX('Application Process'!$AJ$11:$AJ$3035, MATCH($X780, 'Application Process'!$I$11:$I$3035, 0)), "")))</f>
        <v/>
      </c>
      <c r="C780" s="40"/>
      <c r="D780" s="207"/>
      <c r="E780" s="194"/>
      <c r="F780" s="194"/>
      <c r="G780" s="208"/>
      <c r="H780" s="194"/>
      <c r="I780" s="208"/>
      <c r="J780" s="194"/>
      <c r="K780" s="209"/>
      <c r="L780" s="194"/>
      <c r="M780" s="196"/>
      <c r="N780" s="194"/>
      <c r="O780" s="194"/>
      <c r="P780" s="208"/>
      <c r="Q780" s="194"/>
      <c r="R780" s="210"/>
      <c r="S780" s="211"/>
      <c r="T780" s="193"/>
      <c r="U780" s="40"/>
      <c r="W780" s="41" t="str">
        <f t="shared" ref="W780:W843" si="49">IF($D780="", "", IF(COUNTIF($D$11:$D$3035, $D780)&gt;1, "X", ""))</f>
        <v/>
      </c>
      <c r="X780" s="58" t="str">
        <f t="shared" ref="X780:X843" si="50">IF($D780="", "", CONCATENATE(D780, IF(E780="", "", " - "), IF(E780="", "", E780), IF(F780="", "", " - "), IF(F780="", "", F780)))</f>
        <v/>
      </c>
      <c r="Y780" s="58" t="str">
        <f t="shared" si="48"/>
        <v/>
      </c>
      <c r="AC780" s="41" t="str">
        <f t="shared" ref="AC780:AC843" si="51">IF($H780="", "", IF(COUNTIF($AA$11:$AA$131, $H780)=0, "X", ""))</f>
        <v/>
      </c>
      <c r="AE780" s="41" t="str">
        <f>IF($H780="", "", IF(COUNTIF($AA$11:$AA$131, $H780)&gt;0, 'Application Process'!$AC$4, ""))</f>
        <v/>
      </c>
    </row>
    <row r="781" spans="1:31" x14ac:dyDescent="0.25">
      <c r="A781" s="40"/>
      <c r="B781" s="88" t="str">
        <f>IF($X781="", "", IF(COUNTIF('Application Process'!$I$11:$I$3035, $X781)=0, 'Job Database'!$Y$8, IFERROR(INDEX('Application Process'!$AJ$11:$AJ$3035, MATCH($X781, 'Application Process'!$I$11:$I$3035, 0)), "")))</f>
        <v/>
      </c>
      <c r="C781" s="40"/>
      <c r="D781" s="207"/>
      <c r="E781" s="194"/>
      <c r="F781" s="194"/>
      <c r="G781" s="208"/>
      <c r="H781" s="194"/>
      <c r="I781" s="208"/>
      <c r="J781" s="194"/>
      <c r="K781" s="209"/>
      <c r="L781" s="194"/>
      <c r="M781" s="196"/>
      <c r="N781" s="194"/>
      <c r="O781" s="194"/>
      <c r="P781" s="208"/>
      <c r="Q781" s="194"/>
      <c r="R781" s="210"/>
      <c r="S781" s="211"/>
      <c r="T781" s="193"/>
      <c r="U781" s="40"/>
      <c r="W781" s="41" t="str">
        <f t="shared" si="49"/>
        <v/>
      </c>
      <c r="X781" s="58" t="str">
        <f t="shared" si="50"/>
        <v/>
      </c>
      <c r="Y781" s="58" t="str">
        <f t="shared" si="48"/>
        <v/>
      </c>
      <c r="AC781" s="41" t="str">
        <f t="shared" si="51"/>
        <v/>
      </c>
      <c r="AE781" s="41" t="str">
        <f>IF($H781="", "", IF(COUNTIF($AA$11:$AA$131, $H781)&gt;0, 'Application Process'!$AC$4, ""))</f>
        <v/>
      </c>
    </row>
    <row r="782" spans="1:31" x14ac:dyDescent="0.25">
      <c r="A782" s="40"/>
      <c r="B782" s="88" t="str">
        <f>IF($X782="", "", IF(COUNTIF('Application Process'!$I$11:$I$3035, $X782)=0, 'Job Database'!$Y$8, IFERROR(INDEX('Application Process'!$AJ$11:$AJ$3035, MATCH($X782, 'Application Process'!$I$11:$I$3035, 0)), "")))</f>
        <v/>
      </c>
      <c r="C782" s="40"/>
      <c r="D782" s="207"/>
      <c r="E782" s="194"/>
      <c r="F782" s="194"/>
      <c r="G782" s="208"/>
      <c r="H782" s="194"/>
      <c r="I782" s="208"/>
      <c r="J782" s="194"/>
      <c r="K782" s="209"/>
      <c r="L782" s="194"/>
      <c r="M782" s="196"/>
      <c r="N782" s="194"/>
      <c r="O782" s="194"/>
      <c r="P782" s="208"/>
      <c r="Q782" s="194"/>
      <c r="R782" s="210"/>
      <c r="S782" s="211"/>
      <c r="T782" s="193"/>
      <c r="U782" s="40"/>
      <c r="W782" s="41" t="str">
        <f t="shared" si="49"/>
        <v/>
      </c>
      <c r="X782" s="58" t="str">
        <f t="shared" si="50"/>
        <v/>
      </c>
      <c r="Y782" s="58" t="str">
        <f t="shared" si="48"/>
        <v/>
      </c>
      <c r="AC782" s="41" t="str">
        <f t="shared" si="51"/>
        <v/>
      </c>
      <c r="AE782" s="41" t="str">
        <f>IF($H782="", "", IF(COUNTIF($AA$11:$AA$131, $H782)&gt;0, 'Application Process'!$AC$4, ""))</f>
        <v/>
      </c>
    </row>
    <row r="783" spans="1:31" x14ac:dyDescent="0.25">
      <c r="A783" s="40"/>
      <c r="B783" s="88" t="str">
        <f>IF($X783="", "", IF(COUNTIF('Application Process'!$I$11:$I$3035, $X783)=0, 'Job Database'!$Y$8, IFERROR(INDEX('Application Process'!$AJ$11:$AJ$3035, MATCH($X783, 'Application Process'!$I$11:$I$3035, 0)), "")))</f>
        <v/>
      </c>
      <c r="C783" s="40"/>
      <c r="D783" s="207"/>
      <c r="E783" s="194"/>
      <c r="F783" s="194"/>
      <c r="G783" s="208"/>
      <c r="H783" s="194"/>
      <c r="I783" s="208"/>
      <c r="J783" s="194"/>
      <c r="K783" s="209"/>
      <c r="L783" s="194"/>
      <c r="M783" s="196"/>
      <c r="N783" s="194"/>
      <c r="O783" s="194"/>
      <c r="P783" s="208"/>
      <c r="Q783" s="194"/>
      <c r="R783" s="210"/>
      <c r="S783" s="211"/>
      <c r="T783" s="193"/>
      <c r="U783" s="40"/>
      <c r="W783" s="41" t="str">
        <f t="shared" si="49"/>
        <v/>
      </c>
      <c r="X783" s="58" t="str">
        <f t="shared" si="50"/>
        <v/>
      </c>
      <c r="Y783" s="58" t="str">
        <f t="shared" si="48"/>
        <v/>
      </c>
      <c r="AC783" s="41" t="str">
        <f t="shared" si="51"/>
        <v/>
      </c>
      <c r="AE783" s="41" t="str">
        <f>IF($H783="", "", IF(COUNTIF($AA$11:$AA$131, $H783)&gt;0, 'Application Process'!$AC$4, ""))</f>
        <v/>
      </c>
    </row>
    <row r="784" spans="1:31" x14ac:dyDescent="0.25">
      <c r="A784" s="40"/>
      <c r="B784" s="88" t="str">
        <f>IF($X784="", "", IF(COUNTIF('Application Process'!$I$11:$I$3035, $X784)=0, 'Job Database'!$Y$8, IFERROR(INDEX('Application Process'!$AJ$11:$AJ$3035, MATCH($X784, 'Application Process'!$I$11:$I$3035, 0)), "")))</f>
        <v/>
      </c>
      <c r="C784" s="40"/>
      <c r="D784" s="207"/>
      <c r="E784" s="194"/>
      <c r="F784" s="194"/>
      <c r="G784" s="208"/>
      <c r="H784" s="194"/>
      <c r="I784" s="208"/>
      <c r="J784" s="194"/>
      <c r="K784" s="209"/>
      <c r="L784" s="194"/>
      <c r="M784" s="196"/>
      <c r="N784" s="194"/>
      <c r="O784" s="194"/>
      <c r="P784" s="208"/>
      <c r="Q784" s="194"/>
      <c r="R784" s="210"/>
      <c r="S784" s="211"/>
      <c r="T784" s="193"/>
      <c r="U784" s="40"/>
      <c r="W784" s="41" t="str">
        <f t="shared" si="49"/>
        <v/>
      </c>
      <c r="X784" s="58" t="str">
        <f t="shared" si="50"/>
        <v/>
      </c>
      <c r="Y784" s="58" t="str">
        <f t="shared" si="48"/>
        <v/>
      </c>
      <c r="AC784" s="41" t="str">
        <f t="shared" si="51"/>
        <v/>
      </c>
      <c r="AE784" s="41" t="str">
        <f>IF($H784="", "", IF(COUNTIF($AA$11:$AA$131, $H784)&gt;0, 'Application Process'!$AC$4, ""))</f>
        <v/>
      </c>
    </row>
    <row r="785" spans="1:31" x14ac:dyDescent="0.25">
      <c r="A785" s="40"/>
      <c r="B785" s="88" t="str">
        <f>IF($X785="", "", IF(COUNTIF('Application Process'!$I$11:$I$3035, $X785)=0, 'Job Database'!$Y$8, IFERROR(INDEX('Application Process'!$AJ$11:$AJ$3035, MATCH($X785, 'Application Process'!$I$11:$I$3035, 0)), "")))</f>
        <v/>
      </c>
      <c r="C785" s="40"/>
      <c r="D785" s="207"/>
      <c r="E785" s="194"/>
      <c r="F785" s="194"/>
      <c r="G785" s="208"/>
      <c r="H785" s="194"/>
      <c r="I785" s="208"/>
      <c r="J785" s="194"/>
      <c r="K785" s="209"/>
      <c r="L785" s="194"/>
      <c r="M785" s="196"/>
      <c r="N785" s="194"/>
      <c r="O785" s="194"/>
      <c r="P785" s="208"/>
      <c r="Q785" s="194"/>
      <c r="R785" s="210"/>
      <c r="S785" s="211"/>
      <c r="T785" s="193"/>
      <c r="U785" s="40"/>
      <c r="W785" s="41" t="str">
        <f t="shared" si="49"/>
        <v/>
      </c>
      <c r="X785" s="58" t="str">
        <f t="shared" si="50"/>
        <v/>
      </c>
      <c r="Y785" s="58" t="str">
        <f t="shared" si="48"/>
        <v/>
      </c>
      <c r="AC785" s="41" t="str">
        <f t="shared" si="51"/>
        <v/>
      </c>
      <c r="AE785" s="41" t="str">
        <f>IF($H785="", "", IF(COUNTIF($AA$11:$AA$131, $H785)&gt;0, 'Application Process'!$AC$4, ""))</f>
        <v/>
      </c>
    </row>
    <row r="786" spans="1:31" x14ac:dyDescent="0.25">
      <c r="A786" s="40"/>
      <c r="B786" s="88" t="str">
        <f>IF($X786="", "", IF(COUNTIF('Application Process'!$I$11:$I$3035, $X786)=0, 'Job Database'!$Y$8, IFERROR(INDEX('Application Process'!$AJ$11:$AJ$3035, MATCH($X786, 'Application Process'!$I$11:$I$3035, 0)), "")))</f>
        <v/>
      </c>
      <c r="C786" s="40"/>
      <c r="D786" s="207"/>
      <c r="E786" s="194"/>
      <c r="F786" s="194"/>
      <c r="G786" s="208"/>
      <c r="H786" s="194"/>
      <c r="I786" s="208"/>
      <c r="J786" s="194"/>
      <c r="K786" s="209"/>
      <c r="L786" s="194"/>
      <c r="M786" s="196"/>
      <c r="N786" s="194"/>
      <c r="O786" s="194"/>
      <c r="P786" s="208"/>
      <c r="Q786" s="194"/>
      <c r="R786" s="210"/>
      <c r="S786" s="211"/>
      <c r="T786" s="193"/>
      <c r="U786" s="40"/>
      <c r="W786" s="41" t="str">
        <f t="shared" si="49"/>
        <v/>
      </c>
      <c r="X786" s="58" t="str">
        <f t="shared" si="50"/>
        <v/>
      </c>
      <c r="Y786" s="58" t="str">
        <f t="shared" si="48"/>
        <v/>
      </c>
      <c r="AC786" s="41" t="str">
        <f t="shared" si="51"/>
        <v/>
      </c>
      <c r="AE786" s="41" t="str">
        <f>IF($H786="", "", IF(COUNTIF($AA$11:$AA$131, $H786)&gt;0, 'Application Process'!$AC$4, ""))</f>
        <v/>
      </c>
    </row>
    <row r="787" spans="1:31" x14ac:dyDescent="0.25">
      <c r="A787" s="40"/>
      <c r="B787" s="88" t="str">
        <f>IF($X787="", "", IF(COUNTIF('Application Process'!$I$11:$I$3035, $X787)=0, 'Job Database'!$Y$8, IFERROR(INDEX('Application Process'!$AJ$11:$AJ$3035, MATCH($X787, 'Application Process'!$I$11:$I$3035, 0)), "")))</f>
        <v/>
      </c>
      <c r="C787" s="40"/>
      <c r="D787" s="207"/>
      <c r="E787" s="194"/>
      <c r="F787" s="194"/>
      <c r="G787" s="208"/>
      <c r="H787" s="194"/>
      <c r="I787" s="208"/>
      <c r="J787" s="194"/>
      <c r="K787" s="209"/>
      <c r="L787" s="194"/>
      <c r="M787" s="196"/>
      <c r="N787" s="194"/>
      <c r="O787" s="194"/>
      <c r="P787" s="208"/>
      <c r="Q787" s="194"/>
      <c r="R787" s="210"/>
      <c r="S787" s="211"/>
      <c r="T787" s="193"/>
      <c r="U787" s="40"/>
      <c r="W787" s="41" t="str">
        <f t="shared" si="49"/>
        <v/>
      </c>
      <c r="X787" s="58" t="str">
        <f t="shared" si="50"/>
        <v/>
      </c>
      <c r="Y787" s="58" t="str">
        <f t="shared" si="48"/>
        <v/>
      </c>
      <c r="AC787" s="41" t="str">
        <f t="shared" si="51"/>
        <v/>
      </c>
      <c r="AE787" s="41" t="str">
        <f>IF($H787="", "", IF(COUNTIF($AA$11:$AA$131, $H787)&gt;0, 'Application Process'!$AC$4, ""))</f>
        <v/>
      </c>
    </row>
    <row r="788" spans="1:31" x14ac:dyDescent="0.25">
      <c r="A788" s="40"/>
      <c r="B788" s="88" t="str">
        <f>IF($X788="", "", IF(COUNTIF('Application Process'!$I$11:$I$3035, $X788)=0, 'Job Database'!$Y$8, IFERROR(INDEX('Application Process'!$AJ$11:$AJ$3035, MATCH($X788, 'Application Process'!$I$11:$I$3035, 0)), "")))</f>
        <v/>
      </c>
      <c r="C788" s="40"/>
      <c r="D788" s="207"/>
      <c r="E788" s="194"/>
      <c r="F788" s="194"/>
      <c r="G788" s="208"/>
      <c r="H788" s="194"/>
      <c r="I788" s="208"/>
      <c r="J788" s="194"/>
      <c r="K788" s="209"/>
      <c r="L788" s="194"/>
      <c r="M788" s="196"/>
      <c r="N788" s="194"/>
      <c r="O788" s="194"/>
      <c r="P788" s="208"/>
      <c r="Q788" s="194"/>
      <c r="R788" s="210"/>
      <c r="S788" s="211"/>
      <c r="T788" s="193"/>
      <c r="U788" s="40"/>
      <c r="W788" s="41" t="str">
        <f t="shared" si="49"/>
        <v/>
      </c>
      <c r="X788" s="58" t="str">
        <f t="shared" si="50"/>
        <v/>
      </c>
      <c r="Y788" s="58" t="str">
        <f t="shared" si="48"/>
        <v/>
      </c>
      <c r="AC788" s="41" t="str">
        <f t="shared" si="51"/>
        <v/>
      </c>
      <c r="AE788" s="41" t="str">
        <f>IF($H788="", "", IF(COUNTIF($AA$11:$AA$131, $H788)&gt;0, 'Application Process'!$AC$4, ""))</f>
        <v/>
      </c>
    </row>
    <row r="789" spans="1:31" x14ac:dyDescent="0.25">
      <c r="A789" s="40"/>
      <c r="B789" s="88" t="str">
        <f>IF($X789="", "", IF(COUNTIF('Application Process'!$I$11:$I$3035, $X789)=0, 'Job Database'!$Y$8, IFERROR(INDEX('Application Process'!$AJ$11:$AJ$3035, MATCH($X789, 'Application Process'!$I$11:$I$3035, 0)), "")))</f>
        <v/>
      </c>
      <c r="C789" s="40"/>
      <c r="D789" s="207"/>
      <c r="E789" s="194"/>
      <c r="F789" s="194"/>
      <c r="G789" s="208"/>
      <c r="H789" s="194"/>
      <c r="I789" s="208"/>
      <c r="J789" s="194"/>
      <c r="K789" s="209"/>
      <c r="L789" s="194"/>
      <c r="M789" s="196"/>
      <c r="N789" s="194"/>
      <c r="O789" s="194"/>
      <c r="P789" s="208"/>
      <c r="Q789" s="194"/>
      <c r="R789" s="210"/>
      <c r="S789" s="211"/>
      <c r="T789" s="193"/>
      <c r="U789" s="40"/>
      <c r="W789" s="41" t="str">
        <f t="shared" si="49"/>
        <v/>
      </c>
      <c r="X789" s="58" t="str">
        <f t="shared" si="50"/>
        <v/>
      </c>
      <c r="Y789" s="58" t="str">
        <f t="shared" si="48"/>
        <v/>
      </c>
      <c r="AC789" s="41" t="str">
        <f t="shared" si="51"/>
        <v/>
      </c>
      <c r="AE789" s="41" t="str">
        <f>IF($H789="", "", IF(COUNTIF($AA$11:$AA$131, $H789)&gt;0, 'Application Process'!$AC$4, ""))</f>
        <v/>
      </c>
    </row>
    <row r="790" spans="1:31" x14ac:dyDescent="0.25">
      <c r="A790" s="40"/>
      <c r="B790" s="88" t="str">
        <f>IF($X790="", "", IF(COUNTIF('Application Process'!$I$11:$I$3035, $X790)=0, 'Job Database'!$Y$8, IFERROR(INDEX('Application Process'!$AJ$11:$AJ$3035, MATCH($X790, 'Application Process'!$I$11:$I$3035, 0)), "")))</f>
        <v/>
      </c>
      <c r="C790" s="40"/>
      <c r="D790" s="207"/>
      <c r="E790" s="194"/>
      <c r="F790" s="194"/>
      <c r="G790" s="208"/>
      <c r="H790" s="194"/>
      <c r="I790" s="208"/>
      <c r="J790" s="194"/>
      <c r="K790" s="209"/>
      <c r="L790" s="194"/>
      <c r="M790" s="196"/>
      <c r="N790" s="194"/>
      <c r="O790" s="194"/>
      <c r="P790" s="208"/>
      <c r="Q790" s="194"/>
      <c r="R790" s="210"/>
      <c r="S790" s="211"/>
      <c r="T790" s="193"/>
      <c r="U790" s="40"/>
      <c r="W790" s="41" t="str">
        <f t="shared" si="49"/>
        <v/>
      </c>
      <c r="X790" s="58" t="str">
        <f t="shared" si="50"/>
        <v/>
      </c>
      <c r="Y790" s="58" t="str">
        <f t="shared" si="48"/>
        <v/>
      </c>
      <c r="AC790" s="41" t="str">
        <f t="shared" si="51"/>
        <v/>
      </c>
      <c r="AE790" s="41" t="str">
        <f>IF($H790="", "", IF(COUNTIF($AA$11:$AA$131, $H790)&gt;0, 'Application Process'!$AC$4, ""))</f>
        <v/>
      </c>
    </row>
    <row r="791" spans="1:31" x14ac:dyDescent="0.25">
      <c r="A791" s="40"/>
      <c r="B791" s="88" t="str">
        <f>IF($X791="", "", IF(COUNTIF('Application Process'!$I$11:$I$3035, $X791)=0, 'Job Database'!$Y$8, IFERROR(INDEX('Application Process'!$AJ$11:$AJ$3035, MATCH($X791, 'Application Process'!$I$11:$I$3035, 0)), "")))</f>
        <v/>
      </c>
      <c r="C791" s="40"/>
      <c r="D791" s="207"/>
      <c r="E791" s="194"/>
      <c r="F791" s="194"/>
      <c r="G791" s="208"/>
      <c r="H791" s="194"/>
      <c r="I791" s="208"/>
      <c r="J791" s="194"/>
      <c r="K791" s="209"/>
      <c r="L791" s="194"/>
      <c r="M791" s="196"/>
      <c r="N791" s="194"/>
      <c r="O791" s="194"/>
      <c r="P791" s="208"/>
      <c r="Q791" s="194"/>
      <c r="R791" s="210"/>
      <c r="S791" s="211"/>
      <c r="T791" s="193"/>
      <c r="U791" s="40"/>
      <c r="W791" s="41" t="str">
        <f t="shared" si="49"/>
        <v/>
      </c>
      <c r="X791" s="58" t="str">
        <f t="shared" si="50"/>
        <v/>
      </c>
      <c r="Y791" s="58" t="str">
        <f t="shared" si="48"/>
        <v/>
      </c>
      <c r="AC791" s="41" t="str">
        <f t="shared" si="51"/>
        <v/>
      </c>
      <c r="AE791" s="41" t="str">
        <f>IF($H791="", "", IF(COUNTIF($AA$11:$AA$131, $H791)&gt;0, 'Application Process'!$AC$4, ""))</f>
        <v/>
      </c>
    </row>
    <row r="792" spans="1:31" x14ac:dyDescent="0.25">
      <c r="A792" s="40"/>
      <c r="B792" s="88" t="str">
        <f>IF($X792="", "", IF(COUNTIF('Application Process'!$I$11:$I$3035, $X792)=0, 'Job Database'!$Y$8, IFERROR(INDEX('Application Process'!$AJ$11:$AJ$3035, MATCH($X792, 'Application Process'!$I$11:$I$3035, 0)), "")))</f>
        <v/>
      </c>
      <c r="C792" s="40"/>
      <c r="D792" s="207"/>
      <c r="E792" s="194"/>
      <c r="F792" s="194"/>
      <c r="G792" s="208"/>
      <c r="H792" s="194"/>
      <c r="I792" s="208"/>
      <c r="J792" s="194"/>
      <c r="K792" s="209"/>
      <c r="L792" s="194"/>
      <c r="M792" s="196"/>
      <c r="N792" s="194"/>
      <c r="O792" s="194"/>
      <c r="P792" s="208"/>
      <c r="Q792" s="194"/>
      <c r="R792" s="210"/>
      <c r="S792" s="211"/>
      <c r="T792" s="193"/>
      <c r="U792" s="40"/>
      <c r="W792" s="41" t="str">
        <f t="shared" si="49"/>
        <v/>
      </c>
      <c r="X792" s="58" t="str">
        <f t="shared" si="50"/>
        <v/>
      </c>
      <c r="Y792" s="58" t="str">
        <f t="shared" si="48"/>
        <v/>
      </c>
      <c r="AC792" s="41" t="str">
        <f t="shared" si="51"/>
        <v/>
      </c>
      <c r="AE792" s="41" t="str">
        <f>IF($H792="", "", IF(COUNTIF($AA$11:$AA$131, $H792)&gt;0, 'Application Process'!$AC$4, ""))</f>
        <v/>
      </c>
    </row>
    <row r="793" spans="1:31" x14ac:dyDescent="0.25">
      <c r="A793" s="40"/>
      <c r="B793" s="88" t="str">
        <f>IF($X793="", "", IF(COUNTIF('Application Process'!$I$11:$I$3035, $X793)=0, 'Job Database'!$Y$8, IFERROR(INDEX('Application Process'!$AJ$11:$AJ$3035, MATCH($X793, 'Application Process'!$I$11:$I$3035, 0)), "")))</f>
        <v/>
      </c>
      <c r="C793" s="40"/>
      <c r="D793" s="207"/>
      <c r="E793" s="194"/>
      <c r="F793" s="194"/>
      <c r="G793" s="208"/>
      <c r="H793" s="194"/>
      <c r="I793" s="208"/>
      <c r="J793" s="194"/>
      <c r="K793" s="209"/>
      <c r="L793" s="194"/>
      <c r="M793" s="196"/>
      <c r="N793" s="194"/>
      <c r="O793" s="194"/>
      <c r="P793" s="208"/>
      <c r="Q793" s="194"/>
      <c r="R793" s="210"/>
      <c r="S793" s="211"/>
      <c r="T793" s="193"/>
      <c r="U793" s="40"/>
      <c r="W793" s="41" t="str">
        <f t="shared" si="49"/>
        <v/>
      </c>
      <c r="X793" s="58" t="str">
        <f t="shared" si="50"/>
        <v/>
      </c>
      <c r="Y793" s="58" t="str">
        <f t="shared" si="48"/>
        <v/>
      </c>
      <c r="AC793" s="41" t="str">
        <f t="shared" si="51"/>
        <v/>
      </c>
      <c r="AE793" s="41" t="str">
        <f>IF($H793="", "", IF(COUNTIF($AA$11:$AA$131, $H793)&gt;0, 'Application Process'!$AC$4, ""))</f>
        <v/>
      </c>
    </row>
    <row r="794" spans="1:31" x14ac:dyDescent="0.25">
      <c r="A794" s="40"/>
      <c r="B794" s="88" t="str">
        <f>IF($X794="", "", IF(COUNTIF('Application Process'!$I$11:$I$3035, $X794)=0, 'Job Database'!$Y$8, IFERROR(INDEX('Application Process'!$AJ$11:$AJ$3035, MATCH($X794, 'Application Process'!$I$11:$I$3035, 0)), "")))</f>
        <v/>
      </c>
      <c r="C794" s="40"/>
      <c r="D794" s="207"/>
      <c r="E794" s="194"/>
      <c r="F794" s="194"/>
      <c r="G794" s="208"/>
      <c r="H794" s="194"/>
      <c r="I794" s="208"/>
      <c r="J794" s="194"/>
      <c r="K794" s="209"/>
      <c r="L794" s="194"/>
      <c r="M794" s="196"/>
      <c r="N794" s="194"/>
      <c r="O794" s="194"/>
      <c r="P794" s="208"/>
      <c r="Q794" s="194"/>
      <c r="R794" s="210"/>
      <c r="S794" s="211"/>
      <c r="T794" s="193"/>
      <c r="U794" s="40"/>
      <c r="W794" s="41" t="str">
        <f t="shared" si="49"/>
        <v/>
      </c>
      <c r="X794" s="58" t="str">
        <f t="shared" si="50"/>
        <v/>
      </c>
      <c r="Y794" s="58" t="str">
        <f t="shared" si="48"/>
        <v/>
      </c>
      <c r="AC794" s="41" t="str">
        <f t="shared" si="51"/>
        <v/>
      </c>
      <c r="AE794" s="41" t="str">
        <f>IF($H794="", "", IF(COUNTIF($AA$11:$AA$131, $H794)&gt;0, 'Application Process'!$AC$4, ""))</f>
        <v/>
      </c>
    </row>
    <row r="795" spans="1:31" x14ac:dyDescent="0.25">
      <c r="A795" s="40"/>
      <c r="B795" s="88" t="str">
        <f>IF($X795="", "", IF(COUNTIF('Application Process'!$I$11:$I$3035, $X795)=0, 'Job Database'!$Y$8, IFERROR(INDEX('Application Process'!$AJ$11:$AJ$3035, MATCH($X795, 'Application Process'!$I$11:$I$3035, 0)), "")))</f>
        <v/>
      </c>
      <c r="C795" s="40"/>
      <c r="D795" s="207"/>
      <c r="E795" s="194"/>
      <c r="F795" s="194"/>
      <c r="G795" s="208"/>
      <c r="H795" s="194"/>
      <c r="I795" s="208"/>
      <c r="J795" s="194"/>
      <c r="K795" s="209"/>
      <c r="L795" s="194"/>
      <c r="M795" s="196"/>
      <c r="N795" s="194"/>
      <c r="O795" s="194"/>
      <c r="P795" s="208"/>
      <c r="Q795" s="194"/>
      <c r="R795" s="210"/>
      <c r="S795" s="211"/>
      <c r="T795" s="193"/>
      <c r="U795" s="40"/>
      <c r="W795" s="41" t="str">
        <f t="shared" si="49"/>
        <v/>
      </c>
      <c r="X795" s="58" t="str">
        <f t="shared" si="50"/>
        <v/>
      </c>
      <c r="Y795" s="58" t="str">
        <f t="shared" si="48"/>
        <v/>
      </c>
      <c r="AC795" s="41" t="str">
        <f t="shared" si="51"/>
        <v/>
      </c>
      <c r="AE795" s="41" t="str">
        <f>IF($H795="", "", IF(COUNTIF($AA$11:$AA$131, $H795)&gt;0, 'Application Process'!$AC$4, ""))</f>
        <v/>
      </c>
    </row>
    <row r="796" spans="1:31" x14ac:dyDescent="0.25">
      <c r="A796" s="40"/>
      <c r="B796" s="88" t="str">
        <f>IF($X796="", "", IF(COUNTIF('Application Process'!$I$11:$I$3035, $X796)=0, 'Job Database'!$Y$8, IFERROR(INDEX('Application Process'!$AJ$11:$AJ$3035, MATCH($X796, 'Application Process'!$I$11:$I$3035, 0)), "")))</f>
        <v/>
      </c>
      <c r="C796" s="40"/>
      <c r="D796" s="207"/>
      <c r="E796" s="194"/>
      <c r="F796" s="194"/>
      <c r="G796" s="208"/>
      <c r="H796" s="194"/>
      <c r="I796" s="208"/>
      <c r="J796" s="194"/>
      <c r="K796" s="209"/>
      <c r="L796" s="194"/>
      <c r="M796" s="196"/>
      <c r="N796" s="194"/>
      <c r="O796" s="194"/>
      <c r="P796" s="208"/>
      <c r="Q796" s="194"/>
      <c r="R796" s="210"/>
      <c r="S796" s="211"/>
      <c r="T796" s="193"/>
      <c r="U796" s="40"/>
      <c r="W796" s="41" t="str">
        <f t="shared" si="49"/>
        <v/>
      </c>
      <c r="X796" s="58" t="str">
        <f t="shared" si="50"/>
        <v/>
      </c>
      <c r="Y796" s="58" t="str">
        <f t="shared" si="48"/>
        <v/>
      </c>
      <c r="AC796" s="41" t="str">
        <f t="shared" si="51"/>
        <v/>
      </c>
      <c r="AE796" s="41" t="str">
        <f>IF($H796="", "", IF(COUNTIF($AA$11:$AA$131, $H796)&gt;0, 'Application Process'!$AC$4, ""))</f>
        <v/>
      </c>
    </row>
    <row r="797" spans="1:31" x14ac:dyDescent="0.25">
      <c r="A797" s="40"/>
      <c r="B797" s="88" t="str">
        <f>IF($X797="", "", IF(COUNTIF('Application Process'!$I$11:$I$3035, $X797)=0, 'Job Database'!$Y$8, IFERROR(INDEX('Application Process'!$AJ$11:$AJ$3035, MATCH($X797, 'Application Process'!$I$11:$I$3035, 0)), "")))</f>
        <v/>
      </c>
      <c r="C797" s="40"/>
      <c r="D797" s="207"/>
      <c r="E797" s="194"/>
      <c r="F797" s="194"/>
      <c r="G797" s="208"/>
      <c r="H797" s="194"/>
      <c r="I797" s="208"/>
      <c r="J797" s="194"/>
      <c r="K797" s="209"/>
      <c r="L797" s="194"/>
      <c r="M797" s="196"/>
      <c r="N797" s="194"/>
      <c r="O797" s="194"/>
      <c r="P797" s="208"/>
      <c r="Q797" s="194"/>
      <c r="R797" s="210"/>
      <c r="S797" s="211"/>
      <c r="T797" s="193"/>
      <c r="U797" s="40"/>
      <c r="W797" s="41" t="str">
        <f t="shared" si="49"/>
        <v/>
      </c>
      <c r="X797" s="58" t="str">
        <f t="shared" si="50"/>
        <v/>
      </c>
      <c r="Y797" s="58" t="str">
        <f t="shared" si="48"/>
        <v/>
      </c>
      <c r="AC797" s="41" t="str">
        <f t="shared" si="51"/>
        <v/>
      </c>
      <c r="AE797" s="41" t="str">
        <f>IF($H797="", "", IF(COUNTIF($AA$11:$AA$131, $H797)&gt;0, 'Application Process'!$AC$4, ""))</f>
        <v/>
      </c>
    </row>
    <row r="798" spans="1:31" x14ac:dyDescent="0.25">
      <c r="A798" s="40"/>
      <c r="B798" s="88" t="str">
        <f>IF($X798="", "", IF(COUNTIF('Application Process'!$I$11:$I$3035, $X798)=0, 'Job Database'!$Y$8, IFERROR(INDEX('Application Process'!$AJ$11:$AJ$3035, MATCH($X798, 'Application Process'!$I$11:$I$3035, 0)), "")))</f>
        <v/>
      </c>
      <c r="C798" s="40"/>
      <c r="D798" s="207"/>
      <c r="E798" s="194"/>
      <c r="F798" s="194"/>
      <c r="G798" s="208"/>
      <c r="H798" s="194"/>
      <c r="I798" s="208"/>
      <c r="J798" s="194"/>
      <c r="K798" s="209"/>
      <c r="L798" s="194"/>
      <c r="M798" s="196"/>
      <c r="N798" s="194"/>
      <c r="O798" s="194"/>
      <c r="P798" s="208"/>
      <c r="Q798" s="194"/>
      <c r="R798" s="210"/>
      <c r="S798" s="211"/>
      <c r="T798" s="193"/>
      <c r="U798" s="40"/>
      <c r="W798" s="41" t="str">
        <f t="shared" si="49"/>
        <v/>
      </c>
      <c r="X798" s="58" t="str">
        <f t="shared" si="50"/>
        <v/>
      </c>
      <c r="Y798" s="58" t="str">
        <f t="shared" si="48"/>
        <v/>
      </c>
      <c r="AC798" s="41" t="str">
        <f t="shared" si="51"/>
        <v/>
      </c>
      <c r="AE798" s="41" t="str">
        <f>IF($H798="", "", IF(COUNTIF($AA$11:$AA$131, $H798)&gt;0, 'Application Process'!$AC$4, ""))</f>
        <v/>
      </c>
    </row>
    <row r="799" spans="1:31" x14ac:dyDescent="0.25">
      <c r="A799" s="40"/>
      <c r="B799" s="88" t="str">
        <f>IF($X799="", "", IF(COUNTIF('Application Process'!$I$11:$I$3035, $X799)=0, 'Job Database'!$Y$8, IFERROR(INDEX('Application Process'!$AJ$11:$AJ$3035, MATCH($X799, 'Application Process'!$I$11:$I$3035, 0)), "")))</f>
        <v/>
      </c>
      <c r="C799" s="40"/>
      <c r="D799" s="207"/>
      <c r="E799" s="194"/>
      <c r="F799" s="194"/>
      <c r="G799" s="208"/>
      <c r="H799" s="194"/>
      <c r="I799" s="208"/>
      <c r="J799" s="194"/>
      <c r="K799" s="209"/>
      <c r="L799" s="194"/>
      <c r="M799" s="196"/>
      <c r="N799" s="194"/>
      <c r="O799" s="194"/>
      <c r="P799" s="208"/>
      <c r="Q799" s="194"/>
      <c r="R799" s="210"/>
      <c r="S799" s="211"/>
      <c r="T799" s="193"/>
      <c r="U799" s="40"/>
      <c r="W799" s="41" t="str">
        <f t="shared" si="49"/>
        <v/>
      </c>
      <c r="X799" s="58" t="str">
        <f t="shared" si="50"/>
        <v/>
      </c>
      <c r="Y799" s="58" t="str">
        <f t="shared" si="48"/>
        <v/>
      </c>
      <c r="AC799" s="41" t="str">
        <f t="shared" si="51"/>
        <v/>
      </c>
      <c r="AE799" s="41" t="str">
        <f>IF($H799="", "", IF(COUNTIF($AA$11:$AA$131, $H799)&gt;0, 'Application Process'!$AC$4, ""))</f>
        <v/>
      </c>
    </row>
    <row r="800" spans="1:31" x14ac:dyDescent="0.25">
      <c r="A800" s="40"/>
      <c r="B800" s="88" t="str">
        <f>IF($X800="", "", IF(COUNTIF('Application Process'!$I$11:$I$3035, $X800)=0, 'Job Database'!$Y$8, IFERROR(INDEX('Application Process'!$AJ$11:$AJ$3035, MATCH($X800, 'Application Process'!$I$11:$I$3035, 0)), "")))</f>
        <v/>
      </c>
      <c r="C800" s="40"/>
      <c r="D800" s="207"/>
      <c r="E800" s="194"/>
      <c r="F800" s="194"/>
      <c r="G800" s="208"/>
      <c r="H800" s="194"/>
      <c r="I800" s="208"/>
      <c r="J800" s="194"/>
      <c r="K800" s="209"/>
      <c r="L800" s="194"/>
      <c r="M800" s="196"/>
      <c r="N800" s="194"/>
      <c r="O800" s="194"/>
      <c r="P800" s="208"/>
      <c r="Q800" s="194"/>
      <c r="R800" s="210"/>
      <c r="S800" s="211"/>
      <c r="T800" s="193"/>
      <c r="U800" s="40"/>
      <c r="W800" s="41" t="str">
        <f t="shared" si="49"/>
        <v/>
      </c>
      <c r="X800" s="58" t="str">
        <f t="shared" si="50"/>
        <v/>
      </c>
      <c r="Y800" s="58" t="str">
        <f t="shared" si="48"/>
        <v/>
      </c>
      <c r="AC800" s="41" t="str">
        <f t="shared" si="51"/>
        <v/>
      </c>
      <c r="AE800" s="41" t="str">
        <f>IF($H800="", "", IF(COUNTIF($AA$11:$AA$131, $H800)&gt;0, 'Application Process'!$AC$4, ""))</f>
        <v/>
      </c>
    </row>
    <row r="801" spans="1:31" x14ac:dyDescent="0.25">
      <c r="A801" s="40"/>
      <c r="B801" s="88" t="str">
        <f>IF($X801="", "", IF(COUNTIF('Application Process'!$I$11:$I$3035, $X801)=0, 'Job Database'!$Y$8, IFERROR(INDEX('Application Process'!$AJ$11:$AJ$3035, MATCH($X801, 'Application Process'!$I$11:$I$3035, 0)), "")))</f>
        <v/>
      </c>
      <c r="C801" s="40"/>
      <c r="D801" s="207"/>
      <c r="E801" s="194"/>
      <c r="F801" s="194"/>
      <c r="G801" s="208"/>
      <c r="H801" s="194"/>
      <c r="I801" s="208"/>
      <c r="J801" s="194"/>
      <c r="K801" s="209"/>
      <c r="L801" s="194"/>
      <c r="M801" s="196"/>
      <c r="N801" s="194"/>
      <c r="O801" s="194"/>
      <c r="P801" s="208"/>
      <c r="Q801" s="194"/>
      <c r="R801" s="210"/>
      <c r="S801" s="211"/>
      <c r="T801" s="193"/>
      <c r="U801" s="40"/>
      <c r="W801" s="41" t="str">
        <f t="shared" si="49"/>
        <v/>
      </c>
      <c r="X801" s="58" t="str">
        <f t="shared" si="50"/>
        <v/>
      </c>
      <c r="Y801" s="58" t="str">
        <f t="shared" si="48"/>
        <v/>
      </c>
      <c r="AC801" s="41" t="str">
        <f t="shared" si="51"/>
        <v/>
      </c>
      <c r="AE801" s="41" t="str">
        <f>IF($H801="", "", IF(COUNTIF($AA$11:$AA$131, $H801)&gt;0, 'Application Process'!$AC$4, ""))</f>
        <v/>
      </c>
    </row>
    <row r="802" spans="1:31" x14ac:dyDescent="0.25">
      <c r="A802" s="40"/>
      <c r="B802" s="88" t="str">
        <f>IF($X802="", "", IF(COUNTIF('Application Process'!$I$11:$I$3035, $X802)=0, 'Job Database'!$Y$8, IFERROR(INDEX('Application Process'!$AJ$11:$AJ$3035, MATCH($X802, 'Application Process'!$I$11:$I$3035, 0)), "")))</f>
        <v/>
      </c>
      <c r="C802" s="40"/>
      <c r="D802" s="207"/>
      <c r="E802" s="194"/>
      <c r="F802" s="194"/>
      <c r="G802" s="208"/>
      <c r="H802" s="194"/>
      <c r="I802" s="208"/>
      <c r="J802" s="194"/>
      <c r="K802" s="209"/>
      <c r="L802" s="194"/>
      <c r="M802" s="196"/>
      <c r="N802" s="194"/>
      <c r="O802" s="194"/>
      <c r="P802" s="208"/>
      <c r="Q802" s="194"/>
      <c r="R802" s="210"/>
      <c r="S802" s="211"/>
      <c r="T802" s="193"/>
      <c r="U802" s="40"/>
      <c r="W802" s="41" t="str">
        <f t="shared" si="49"/>
        <v/>
      </c>
      <c r="X802" s="58" t="str">
        <f t="shared" si="50"/>
        <v/>
      </c>
      <c r="Y802" s="58" t="str">
        <f t="shared" si="48"/>
        <v/>
      </c>
      <c r="AC802" s="41" t="str">
        <f t="shared" si="51"/>
        <v/>
      </c>
      <c r="AE802" s="41" t="str">
        <f>IF($H802="", "", IF(COUNTIF($AA$11:$AA$131, $H802)&gt;0, 'Application Process'!$AC$4, ""))</f>
        <v/>
      </c>
    </row>
    <row r="803" spans="1:31" x14ac:dyDescent="0.25">
      <c r="A803" s="40"/>
      <c r="B803" s="88" t="str">
        <f>IF($X803="", "", IF(COUNTIF('Application Process'!$I$11:$I$3035, $X803)=0, 'Job Database'!$Y$8, IFERROR(INDEX('Application Process'!$AJ$11:$AJ$3035, MATCH($X803, 'Application Process'!$I$11:$I$3035, 0)), "")))</f>
        <v/>
      </c>
      <c r="C803" s="40"/>
      <c r="D803" s="207"/>
      <c r="E803" s="194"/>
      <c r="F803" s="194"/>
      <c r="G803" s="208"/>
      <c r="H803" s="194"/>
      <c r="I803" s="208"/>
      <c r="J803" s="194"/>
      <c r="K803" s="209"/>
      <c r="L803" s="194"/>
      <c r="M803" s="196"/>
      <c r="N803" s="194"/>
      <c r="O803" s="194"/>
      <c r="P803" s="208"/>
      <c r="Q803" s="194"/>
      <c r="R803" s="210"/>
      <c r="S803" s="211"/>
      <c r="T803" s="193"/>
      <c r="U803" s="40"/>
      <c r="W803" s="41" t="str">
        <f t="shared" si="49"/>
        <v/>
      </c>
      <c r="X803" s="58" t="str">
        <f t="shared" si="50"/>
        <v/>
      </c>
      <c r="Y803" s="58" t="str">
        <f t="shared" si="48"/>
        <v/>
      </c>
      <c r="AC803" s="41" t="str">
        <f t="shared" si="51"/>
        <v/>
      </c>
      <c r="AE803" s="41" t="str">
        <f>IF($H803="", "", IF(COUNTIF($AA$11:$AA$131, $H803)&gt;0, 'Application Process'!$AC$4, ""))</f>
        <v/>
      </c>
    </row>
    <row r="804" spans="1:31" x14ac:dyDescent="0.25">
      <c r="A804" s="40"/>
      <c r="B804" s="88" t="str">
        <f>IF($X804="", "", IF(COUNTIF('Application Process'!$I$11:$I$3035, $X804)=0, 'Job Database'!$Y$8, IFERROR(INDEX('Application Process'!$AJ$11:$AJ$3035, MATCH($X804, 'Application Process'!$I$11:$I$3035, 0)), "")))</f>
        <v/>
      </c>
      <c r="C804" s="40"/>
      <c r="D804" s="207"/>
      <c r="E804" s="194"/>
      <c r="F804" s="194"/>
      <c r="G804" s="208"/>
      <c r="H804" s="194"/>
      <c r="I804" s="208"/>
      <c r="J804" s="194"/>
      <c r="K804" s="209"/>
      <c r="L804" s="194"/>
      <c r="M804" s="196"/>
      <c r="N804" s="194"/>
      <c r="O804" s="194"/>
      <c r="P804" s="208"/>
      <c r="Q804" s="194"/>
      <c r="R804" s="210"/>
      <c r="S804" s="211"/>
      <c r="T804" s="193"/>
      <c r="U804" s="40"/>
      <c r="W804" s="41" t="str">
        <f t="shared" si="49"/>
        <v/>
      </c>
      <c r="X804" s="58" t="str">
        <f t="shared" si="50"/>
        <v/>
      </c>
      <c r="Y804" s="58" t="str">
        <f t="shared" si="48"/>
        <v/>
      </c>
      <c r="AC804" s="41" t="str">
        <f t="shared" si="51"/>
        <v/>
      </c>
      <c r="AE804" s="41" t="str">
        <f>IF($H804="", "", IF(COUNTIF($AA$11:$AA$131, $H804)&gt;0, 'Application Process'!$AC$4, ""))</f>
        <v/>
      </c>
    </row>
    <row r="805" spans="1:31" x14ac:dyDescent="0.25">
      <c r="A805" s="40"/>
      <c r="B805" s="88" t="str">
        <f>IF($X805="", "", IF(COUNTIF('Application Process'!$I$11:$I$3035, $X805)=0, 'Job Database'!$Y$8, IFERROR(INDEX('Application Process'!$AJ$11:$AJ$3035, MATCH($X805, 'Application Process'!$I$11:$I$3035, 0)), "")))</f>
        <v/>
      </c>
      <c r="C805" s="40"/>
      <c r="D805" s="207"/>
      <c r="E805" s="194"/>
      <c r="F805" s="194"/>
      <c r="G805" s="208"/>
      <c r="H805" s="194"/>
      <c r="I805" s="208"/>
      <c r="J805" s="194"/>
      <c r="K805" s="209"/>
      <c r="L805" s="194"/>
      <c r="M805" s="196"/>
      <c r="N805" s="194"/>
      <c r="O805" s="194"/>
      <c r="P805" s="208"/>
      <c r="Q805" s="194"/>
      <c r="R805" s="210"/>
      <c r="S805" s="211"/>
      <c r="T805" s="193"/>
      <c r="U805" s="40"/>
      <c r="W805" s="41" t="str">
        <f t="shared" si="49"/>
        <v/>
      </c>
      <c r="X805" s="58" t="str">
        <f t="shared" si="50"/>
        <v/>
      </c>
      <c r="Y805" s="58" t="str">
        <f t="shared" si="48"/>
        <v/>
      </c>
      <c r="AC805" s="41" t="str">
        <f t="shared" si="51"/>
        <v/>
      </c>
      <c r="AE805" s="41" t="str">
        <f>IF($H805="", "", IF(COUNTIF($AA$11:$AA$131, $H805)&gt;0, 'Application Process'!$AC$4, ""))</f>
        <v/>
      </c>
    </row>
    <row r="806" spans="1:31" x14ac:dyDescent="0.25">
      <c r="A806" s="40"/>
      <c r="B806" s="88" t="str">
        <f>IF($X806="", "", IF(COUNTIF('Application Process'!$I$11:$I$3035, $X806)=0, 'Job Database'!$Y$8, IFERROR(INDEX('Application Process'!$AJ$11:$AJ$3035, MATCH($X806, 'Application Process'!$I$11:$I$3035, 0)), "")))</f>
        <v/>
      </c>
      <c r="C806" s="40"/>
      <c r="D806" s="207"/>
      <c r="E806" s="194"/>
      <c r="F806" s="194"/>
      <c r="G806" s="208"/>
      <c r="H806" s="194"/>
      <c r="I806" s="208"/>
      <c r="J806" s="194"/>
      <c r="K806" s="209"/>
      <c r="L806" s="194"/>
      <c r="M806" s="196"/>
      <c r="N806" s="194"/>
      <c r="O806" s="194"/>
      <c r="P806" s="208"/>
      <c r="Q806" s="194"/>
      <c r="R806" s="210"/>
      <c r="S806" s="211"/>
      <c r="T806" s="193"/>
      <c r="U806" s="40"/>
      <c r="W806" s="41" t="str">
        <f t="shared" si="49"/>
        <v/>
      </c>
      <c r="X806" s="58" t="str">
        <f t="shared" si="50"/>
        <v/>
      </c>
      <c r="Y806" s="58" t="str">
        <f t="shared" si="48"/>
        <v/>
      </c>
      <c r="AC806" s="41" t="str">
        <f t="shared" si="51"/>
        <v/>
      </c>
      <c r="AE806" s="41" t="str">
        <f>IF($H806="", "", IF(COUNTIF($AA$11:$AA$131, $H806)&gt;0, 'Application Process'!$AC$4, ""))</f>
        <v/>
      </c>
    </row>
    <row r="807" spans="1:31" x14ac:dyDescent="0.25">
      <c r="A807" s="40"/>
      <c r="B807" s="88" t="str">
        <f>IF($X807="", "", IF(COUNTIF('Application Process'!$I$11:$I$3035, $X807)=0, 'Job Database'!$Y$8, IFERROR(INDEX('Application Process'!$AJ$11:$AJ$3035, MATCH($X807, 'Application Process'!$I$11:$I$3035, 0)), "")))</f>
        <v/>
      </c>
      <c r="C807" s="40"/>
      <c r="D807" s="207"/>
      <c r="E807" s="194"/>
      <c r="F807" s="194"/>
      <c r="G807" s="208"/>
      <c r="H807" s="194"/>
      <c r="I807" s="208"/>
      <c r="J807" s="194"/>
      <c r="K807" s="209"/>
      <c r="L807" s="194"/>
      <c r="M807" s="196"/>
      <c r="N807" s="194"/>
      <c r="O807" s="194"/>
      <c r="P807" s="208"/>
      <c r="Q807" s="194"/>
      <c r="R807" s="210"/>
      <c r="S807" s="211"/>
      <c r="T807" s="193"/>
      <c r="U807" s="40"/>
      <c r="W807" s="41" t="str">
        <f t="shared" si="49"/>
        <v/>
      </c>
      <c r="X807" s="58" t="str">
        <f t="shared" si="50"/>
        <v/>
      </c>
      <c r="Y807" s="58" t="str">
        <f t="shared" si="48"/>
        <v/>
      </c>
      <c r="AC807" s="41" t="str">
        <f t="shared" si="51"/>
        <v/>
      </c>
      <c r="AE807" s="41" t="str">
        <f>IF($H807="", "", IF(COUNTIF($AA$11:$AA$131, $H807)&gt;0, 'Application Process'!$AC$4, ""))</f>
        <v/>
      </c>
    </row>
    <row r="808" spans="1:31" x14ac:dyDescent="0.25">
      <c r="A808" s="40"/>
      <c r="B808" s="88" t="str">
        <f>IF($X808="", "", IF(COUNTIF('Application Process'!$I$11:$I$3035, $X808)=0, 'Job Database'!$Y$8, IFERROR(INDEX('Application Process'!$AJ$11:$AJ$3035, MATCH($X808, 'Application Process'!$I$11:$I$3035, 0)), "")))</f>
        <v/>
      </c>
      <c r="C808" s="40"/>
      <c r="D808" s="207"/>
      <c r="E808" s="194"/>
      <c r="F808" s="194"/>
      <c r="G808" s="208"/>
      <c r="H808" s="194"/>
      <c r="I808" s="208"/>
      <c r="J808" s="194"/>
      <c r="K808" s="209"/>
      <c r="L808" s="194"/>
      <c r="M808" s="196"/>
      <c r="N808" s="194"/>
      <c r="O808" s="194"/>
      <c r="P808" s="208"/>
      <c r="Q808" s="194"/>
      <c r="R808" s="210"/>
      <c r="S808" s="211"/>
      <c r="T808" s="193"/>
      <c r="U808" s="40"/>
      <c r="W808" s="41" t="str">
        <f t="shared" si="49"/>
        <v/>
      </c>
      <c r="X808" s="58" t="str">
        <f t="shared" si="50"/>
        <v/>
      </c>
      <c r="Y808" s="58" t="str">
        <f t="shared" si="48"/>
        <v/>
      </c>
      <c r="AC808" s="41" t="str">
        <f t="shared" si="51"/>
        <v/>
      </c>
      <c r="AE808" s="41" t="str">
        <f>IF($H808="", "", IF(COUNTIF($AA$11:$AA$131, $H808)&gt;0, 'Application Process'!$AC$4, ""))</f>
        <v/>
      </c>
    </row>
    <row r="809" spans="1:31" x14ac:dyDescent="0.25">
      <c r="A809" s="40"/>
      <c r="B809" s="88" t="str">
        <f>IF($X809="", "", IF(COUNTIF('Application Process'!$I$11:$I$3035, $X809)=0, 'Job Database'!$Y$8, IFERROR(INDEX('Application Process'!$AJ$11:$AJ$3035, MATCH($X809, 'Application Process'!$I$11:$I$3035, 0)), "")))</f>
        <v/>
      </c>
      <c r="C809" s="40"/>
      <c r="D809" s="207"/>
      <c r="E809" s="194"/>
      <c r="F809" s="194"/>
      <c r="G809" s="208"/>
      <c r="H809" s="194"/>
      <c r="I809" s="208"/>
      <c r="J809" s="194"/>
      <c r="K809" s="209"/>
      <c r="L809" s="194"/>
      <c r="M809" s="196"/>
      <c r="N809" s="194"/>
      <c r="O809" s="194"/>
      <c r="P809" s="208"/>
      <c r="Q809" s="194"/>
      <c r="R809" s="210"/>
      <c r="S809" s="211"/>
      <c r="T809" s="193"/>
      <c r="U809" s="40"/>
      <c r="W809" s="41" t="str">
        <f t="shared" si="49"/>
        <v/>
      </c>
      <c r="X809" s="58" t="str">
        <f t="shared" si="50"/>
        <v/>
      </c>
      <c r="Y809" s="58" t="str">
        <f t="shared" si="48"/>
        <v/>
      </c>
      <c r="AC809" s="41" t="str">
        <f t="shared" si="51"/>
        <v/>
      </c>
      <c r="AE809" s="41" t="str">
        <f>IF($H809="", "", IF(COUNTIF($AA$11:$AA$131, $H809)&gt;0, 'Application Process'!$AC$4, ""))</f>
        <v/>
      </c>
    </row>
    <row r="810" spans="1:31" x14ac:dyDescent="0.25">
      <c r="A810" s="40"/>
      <c r="B810" s="88" t="str">
        <f>IF($X810="", "", IF(COUNTIF('Application Process'!$I$11:$I$3035, $X810)=0, 'Job Database'!$Y$8, IFERROR(INDEX('Application Process'!$AJ$11:$AJ$3035, MATCH($X810, 'Application Process'!$I$11:$I$3035, 0)), "")))</f>
        <v/>
      </c>
      <c r="C810" s="40"/>
      <c r="D810" s="207"/>
      <c r="E810" s="194"/>
      <c r="F810" s="194"/>
      <c r="G810" s="208"/>
      <c r="H810" s="194"/>
      <c r="I810" s="208"/>
      <c r="J810" s="194"/>
      <c r="K810" s="209"/>
      <c r="L810" s="194"/>
      <c r="M810" s="196"/>
      <c r="N810" s="194"/>
      <c r="O810" s="194"/>
      <c r="P810" s="208"/>
      <c r="Q810" s="194"/>
      <c r="R810" s="210"/>
      <c r="S810" s="211"/>
      <c r="T810" s="193"/>
      <c r="U810" s="40"/>
      <c r="W810" s="41" t="str">
        <f t="shared" si="49"/>
        <v/>
      </c>
      <c r="X810" s="58" t="str">
        <f t="shared" si="50"/>
        <v/>
      </c>
      <c r="Y810" s="58" t="str">
        <f t="shared" si="48"/>
        <v/>
      </c>
      <c r="AC810" s="41" t="str">
        <f t="shared" si="51"/>
        <v/>
      </c>
      <c r="AE810" s="41" t="str">
        <f>IF($H810="", "", IF(COUNTIF($AA$11:$AA$131, $H810)&gt;0, 'Application Process'!$AC$4, ""))</f>
        <v/>
      </c>
    </row>
    <row r="811" spans="1:31" x14ac:dyDescent="0.25">
      <c r="A811" s="40"/>
      <c r="B811" s="88" t="str">
        <f>IF($X811="", "", IF(COUNTIF('Application Process'!$I$11:$I$3035, $X811)=0, 'Job Database'!$Y$8, IFERROR(INDEX('Application Process'!$AJ$11:$AJ$3035, MATCH($X811, 'Application Process'!$I$11:$I$3035, 0)), "")))</f>
        <v/>
      </c>
      <c r="C811" s="40"/>
      <c r="D811" s="207"/>
      <c r="E811" s="194"/>
      <c r="F811" s="194"/>
      <c r="G811" s="208"/>
      <c r="H811" s="194"/>
      <c r="I811" s="208"/>
      <c r="J811" s="194"/>
      <c r="K811" s="209"/>
      <c r="L811" s="194"/>
      <c r="M811" s="196"/>
      <c r="N811" s="194"/>
      <c r="O811" s="194"/>
      <c r="P811" s="208"/>
      <c r="Q811" s="194"/>
      <c r="R811" s="210"/>
      <c r="S811" s="211"/>
      <c r="T811" s="193"/>
      <c r="U811" s="40"/>
      <c r="W811" s="41" t="str">
        <f t="shared" si="49"/>
        <v/>
      </c>
      <c r="X811" s="58" t="str">
        <f t="shared" si="50"/>
        <v/>
      </c>
      <c r="Y811" s="58" t="str">
        <f t="shared" si="48"/>
        <v/>
      </c>
      <c r="AC811" s="41" t="str">
        <f t="shared" si="51"/>
        <v/>
      </c>
      <c r="AE811" s="41" t="str">
        <f>IF($H811="", "", IF(COUNTIF($AA$11:$AA$131, $H811)&gt;0, 'Application Process'!$AC$4, ""))</f>
        <v/>
      </c>
    </row>
    <row r="812" spans="1:31" x14ac:dyDescent="0.25">
      <c r="A812" s="40"/>
      <c r="B812" s="88" t="str">
        <f>IF($X812="", "", IF(COUNTIF('Application Process'!$I$11:$I$3035, $X812)=0, 'Job Database'!$Y$8, IFERROR(INDEX('Application Process'!$AJ$11:$AJ$3035, MATCH($X812, 'Application Process'!$I$11:$I$3035, 0)), "")))</f>
        <v/>
      </c>
      <c r="C812" s="40"/>
      <c r="D812" s="207"/>
      <c r="E812" s="194"/>
      <c r="F812" s="194"/>
      <c r="G812" s="208"/>
      <c r="H812" s="194"/>
      <c r="I812" s="208"/>
      <c r="J812" s="194"/>
      <c r="K812" s="209"/>
      <c r="L812" s="194"/>
      <c r="M812" s="196"/>
      <c r="N812" s="194"/>
      <c r="O812" s="194"/>
      <c r="P812" s="208"/>
      <c r="Q812" s="194"/>
      <c r="R812" s="210"/>
      <c r="S812" s="211"/>
      <c r="T812" s="193"/>
      <c r="U812" s="40"/>
      <c r="W812" s="41" t="str">
        <f t="shared" si="49"/>
        <v/>
      </c>
      <c r="X812" s="58" t="str">
        <f t="shared" si="50"/>
        <v/>
      </c>
      <c r="Y812" s="58" t="str">
        <f t="shared" si="48"/>
        <v/>
      </c>
      <c r="AC812" s="41" t="str">
        <f t="shared" si="51"/>
        <v/>
      </c>
      <c r="AE812" s="41" t="str">
        <f>IF($H812="", "", IF(COUNTIF($AA$11:$AA$131, $H812)&gt;0, 'Application Process'!$AC$4, ""))</f>
        <v/>
      </c>
    </row>
    <row r="813" spans="1:31" x14ac:dyDescent="0.25">
      <c r="A813" s="40"/>
      <c r="B813" s="88" t="str">
        <f>IF($X813="", "", IF(COUNTIF('Application Process'!$I$11:$I$3035, $X813)=0, 'Job Database'!$Y$8, IFERROR(INDEX('Application Process'!$AJ$11:$AJ$3035, MATCH($X813, 'Application Process'!$I$11:$I$3035, 0)), "")))</f>
        <v/>
      </c>
      <c r="C813" s="40"/>
      <c r="D813" s="207"/>
      <c r="E813" s="194"/>
      <c r="F813" s="194"/>
      <c r="G813" s="208"/>
      <c r="H813" s="194"/>
      <c r="I813" s="208"/>
      <c r="J813" s="194"/>
      <c r="K813" s="209"/>
      <c r="L813" s="194"/>
      <c r="M813" s="196"/>
      <c r="N813" s="194"/>
      <c r="O813" s="194"/>
      <c r="P813" s="208"/>
      <c r="Q813" s="194"/>
      <c r="R813" s="210"/>
      <c r="S813" s="211"/>
      <c r="T813" s="193"/>
      <c r="U813" s="40"/>
      <c r="W813" s="41" t="str">
        <f t="shared" si="49"/>
        <v/>
      </c>
      <c r="X813" s="58" t="str">
        <f t="shared" si="50"/>
        <v/>
      </c>
      <c r="Y813" s="58" t="str">
        <f t="shared" si="48"/>
        <v/>
      </c>
      <c r="AC813" s="41" t="str">
        <f t="shared" si="51"/>
        <v/>
      </c>
      <c r="AE813" s="41" t="str">
        <f>IF($H813="", "", IF(COUNTIF($AA$11:$AA$131, $H813)&gt;0, 'Application Process'!$AC$4, ""))</f>
        <v/>
      </c>
    </row>
    <row r="814" spans="1:31" x14ac:dyDescent="0.25">
      <c r="A814" s="40"/>
      <c r="B814" s="88" t="str">
        <f>IF($X814="", "", IF(COUNTIF('Application Process'!$I$11:$I$3035, $X814)=0, 'Job Database'!$Y$8, IFERROR(INDEX('Application Process'!$AJ$11:$AJ$3035, MATCH($X814, 'Application Process'!$I$11:$I$3035, 0)), "")))</f>
        <v/>
      </c>
      <c r="C814" s="40"/>
      <c r="D814" s="207"/>
      <c r="E814" s="194"/>
      <c r="F814" s="194"/>
      <c r="G814" s="208"/>
      <c r="H814" s="194"/>
      <c r="I814" s="208"/>
      <c r="J814" s="194"/>
      <c r="K814" s="209"/>
      <c r="L814" s="194"/>
      <c r="M814" s="196"/>
      <c r="N814" s="194"/>
      <c r="O814" s="194"/>
      <c r="P814" s="208"/>
      <c r="Q814" s="194"/>
      <c r="R814" s="210"/>
      <c r="S814" s="211"/>
      <c r="T814" s="193"/>
      <c r="U814" s="40"/>
      <c r="W814" s="41" t="str">
        <f t="shared" si="49"/>
        <v/>
      </c>
      <c r="X814" s="58" t="str">
        <f t="shared" si="50"/>
        <v/>
      </c>
      <c r="Y814" s="58" t="str">
        <f t="shared" si="48"/>
        <v/>
      </c>
      <c r="AC814" s="41" t="str">
        <f t="shared" si="51"/>
        <v/>
      </c>
      <c r="AE814" s="41" t="str">
        <f>IF($H814="", "", IF(COUNTIF($AA$11:$AA$131, $H814)&gt;0, 'Application Process'!$AC$4, ""))</f>
        <v/>
      </c>
    </row>
    <row r="815" spans="1:31" x14ac:dyDescent="0.25">
      <c r="A815" s="40"/>
      <c r="B815" s="88" t="str">
        <f>IF($X815="", "", IF(COUNTIF('Application Process'!$I$11:$I$3035, $X815)=0, 'Job Database'!$Y$8, IFERROR(INDEX('Application Process'!$AJ$11:$AJ$3035, MATCH($X815, 'Application Process'!$I$11:$I$3035, 0)), "")))</f>
        <v/>
      </c>
      <c r="C815" s="40"/>
      <c r="D815" s="207"/>
      <c r="E815" s="194"/>
      <c r="F815" s="194"/>
      <c r="G815" s="208"/>
      <c r="H815" s="194"/>
      <c r="I815" s="208"/>
      <c r="J815" s="194"/>
      <c r="K815" s="209"/>
      <c r="L815" s="194"/>
      <c r="M815" s="196"/>
      <c r="N815" s="194"/>
      <c r="O815" s="194"/>
      <c r="P815" s="208"/>
      <c r="Q815" s="194"/>
      <c r="R815" s="210"/>
      <c r="S815" s="211"/>
      <c r="T815" s="193"/>
      <c r="U815" s="40"/>
      <c r="W815" s="41" t="str">
        <f t="shared" si="49"/>
        <v/>
      </c>
      <c r="X815" s="58" t="str">
        <f t="shared" si="50"/>
        <v/>
      </c>
      <c r="Y815" s="58" t="str">
        <f t="shared" si="48"/>
        <v/>
      </c>
      <c r="AC815" s="41" t="str">
        <f t="shared" si="51"/>
        <v/>
      </c>
      <c r="AE815" s="41" t="str">
        <f>IF($H815="", "", IF(COUNTIF($AA$11:$AA$131, $H815)&gt;0, 'Application Process'!$AC$4, ""))</f>
        <v/>
      </c>
    </row>
    <row r="816" spans="1:31" x14ac:dyDescent="0.25">
      <c r="A816" s="40"/>
      <c r="B816" s="88" t="str">
        <f>IF($X816="", "", IF(COUNTIF('Application Process'!$I$11:$I$3035, $X816)=0, 'Job Database'!$Y$8, IFERROR(INDEX('Application Process'!$AJ$11:$AJ$3035, MATCH($X816, 'Application Process'!$I$11:$I$3035, 0)), "")))</f>
        <v/>
      </c>
      <c r="C816" s="40"/>
      <c r="D816" s="207"/>
      <c r="E816" s="194"/>
      <c r="F816" s="194"/>
      <c r="G816" s="208"/>
      <c r="H816" s="194"/>
      <c r="I816" s="208"/>
      <c r="J816" s="194"/>
      <c r="K816" s="209"/>
      <c r="L816" s="194"/>
      <c r="M816" s="196"/>
      <c r="N816" s="194"/>
      <c r="O816" s="194"/>
      <c r="P816" s="208"/>
      <c r="Q816" s="194"/>
      <c r="R816" s="210"/>
      <c r="S816" s="211"/>
      <c r="T816" s="193"/>
      <c r="U816" s="40"/>
      <c r="W816" s="41" t="str">
        <f t="shared" si="49"/>
        <v/>
      </c>
      <c r="X816" s="58" t="str">
        <f t="shared" si="50"/>
        <v/>
      </c>
      <c r="Y816" s="58" t="str">
        <f t="shared" si="48"/>
        <v/>
      </c>
      <c r="AC816" s="41" t="str">
        <f t="shared" si="51"/>
        <v/>
      </c>
      <c r="AE816" s="41" t="str">
        <f>IF($H816="", "", IF(COUNTIF($AA$11:$AA$131, $H816)&gt;0, 'Application Process'!$AC$4, ""))</f>
        <v/>
      </c>
    </row>
    <row r="817" spans="1:31" x14ac:dyDescent="0.25">
      <c r="A817" s="40"/>
      <c r="B817" s="88" t="str">
        <f>IF($X817="", "", IF(COUNTIF('Application Process'!$I$11:$I$3035, $X817)=0, 'Job Database'!$Y$8, IFERROR(INDEX('Application Process'!$AJ$11:$AJ$3035, MATCH($X817, 'Application Process'!$I$11:$I$3035, 0)), "")))</f>
        <v/>
      </c>
      <c r="C817" s="40"/>
      <c r="D817" s="207"/>
      <c r="E817" s="194"/>
      <c r="F817" s="194"/>
      <c r="G817" s="208"/>
      <c r="H817" s="194"/>
      <c r="I817" s="208"/>
      <c r="J817" s="194"/>
      <c r="K817" s="209"/>
      <c r="L817" s="194"/>
      <c r="M817" s="196"/>
      <c r="N817" s="194"/>
      <c r="O817" s="194"/>
      <c r="P817" s="208"/>
      <c r="Q817" s="194"/>
      <c r="R817" s="210"/>
      <c r="S817" s="211"/>
      <c r="T817" s="193"/>
      <c r="U817" s="40"/>
      <c r="W817" s="41" t="str">
        <f t="shared" si="49"/>
        <v/>
      </c>
      <c r="X817" s="58" t="str">
        <f t="shared" si="50"/>
        <v/>
      </c>
      <c r="Y817" s="58" t="str">
        <f t="shared" si="48"/>
        <v/>
      </c>
      <c r="AC817" s="41" t="str">
        <f t="shared" si="51"/>
        <v/>
      </c>
      <c r="AE817" s="41" t="str">
        <f>IF($H817="", "", IF(COUNTIF($AA$11:$AA$131, $H817)&gt;0, 'Application Process'!$AC$4, ""))</f>
        <v/>
      </c>
    </row>
    <row r="818" spans="1:31" x14ac:dyDescent="0.25">
      <c r="A818" s="40"/>
      <c r="B818" s="88" t="str">
        <f>IF($X818="", "", IF(COUNTIF('Application Process'!$I$11:$I$3035, $X818)=0, 'Job Database'!$Y$8, IFERROR(INDEX('Application Process'!$AJ$11:$AJ$3035, MATCH($X818, 'Application Process'!$I$11:$I$3035, 0)), "")))</f>
        <v/>
      </c>
      <c r="C818" s="40"/>
      <c r="D818" s="207"/>
      <c r="E818" s="194"/>
      <c r="F818" s="194"/>
      <c r="G818" s="208"/>
      <c r="H818" s="194"/>
      <c r="I818" s="208"/>
      <c r="J818" s="194"/>
      <c r="K818" s="209"/>
      <c r="L818" s="194"/>
      <c r="M818" s="196"/>
      <c r="N818" s="194"/>
      <c r="O818" s="194"/>
      <c r="P818" s="208"/>
      <c r="Q818" s="194"/>
      <c r="R818" s="210"/>
      <c r="S818" s="211"/>
      <c r="T818" s="193"/>
      <c r="U818" s="40"/>
      <c r="W818" s="41" t="str">
        <f t="shared" si="49"/>
        <v/>
      </c>
      <c r="X818" s="58" t="str">
        <f t="shared" si="50"/>
        <v/>
      </c>
      <c r="Y818" s="58" t="str">
        <f t="shared" si="48"/>
        <v/>
      </c>
      <c r="AC818" s="41" t="str">
        <f t="shared" si="51"/>
        <v/>
      </c>
      <c r="AE818" s="41" t="str">
        <f>IF($H818="", "", IF(COUNTIF($AA$11:$AA$131, $H818)&gt;0, 'Application Process'!$AC$4, ""))</f>
        <v/>
      </c>
    </row>
    <row r="819" spans="1:31" x14ac:dyDescent="0.25">
      <c r="A819" s="40"/>
      <c r="B819" s="88" t="str">
        <f>IF($X819="", "", IF(COUNTIF('Application Process'!$I$11:$I$3035, $X819)=0, 'Job Database'!$Y$8, IFERROR(INDEX('Application Process'!$AJ$11:$AJ$3035, MATCH($X819, 'Application Process'!$I$11:$I$3035, 0)), "")))</f>
        <v/>
      </c>
      <c r="C819" s="40"/>
      <c r="D819" s="207"/>
      <c r="E819" s="194"/>
      <c r="F819" s="194"/>
      <c r="G819" s="208"/>
      <c r="H819" s="194"/>
      <c r="I819" s="208"/>
      <c r="J819" s="194"/>
      <c r="K819" s="209"/>
      <c r="L819" s="194"/>
      <c r="M819" s="196"/>
      <c r="N819" s="194"/>
      <c r="O819" s="194"/>
      <c r="P819" s="208"/>
      <c r="Q819" s="194"/>
      <c r="R819" s="210"/>
      <c r="S819" s="211"/>
      <c r="T819" s="193"/>
      <c r="U819" s="40"/>
      <c r="W819" s="41" t="str">
        <f t="shared" si="49"/>
        <v/>
      </c>
      <c r="X819" s="58" t="str">
        <f t="shared" si="50"/>
        <v/>
      </c>
      <c r="Y819" s="58" t="str">
        <f t="shared" si="48"/>
        <v/>
      </c>
      <c r="AC819" s="41" t="str">
        <f t="shared" si="51"/>
        <v/>
      </c>
      <c r="AE819" s="41" t="str">
        <f>IF($H819="", "", IF(COUNTIF($AA$11:$AA$131, $H819)&gt;0, 'Application Process'!$AC$4, ""))</f>
        <v/>
      </c>
    </row>
    <row r="820" spans="1:31" x14ac:dyDescent="0.25">
      <c r="A820" s="40"/>
      <c r="B820" s="88" t="str">
        <f>IF($X820="", "", IF(COUNTIF('Application Process'!$I$11:$I$3035, $X820)=0, 'Job Database'!$Y$8, IFERROR(INDEX('Application Process'!$AJ$11:$AJ$3035, MATCH($X820, 'Application Process'!$I$11:$I$3035, 0)), "")))</f>
        <v/>
      </c>
      <c r="C820" s="40"/>
      <c r="D820" s="207"/>
      <c r="E820" s="194"/>
      <c r="F820" s="194"/>
      <c r="G820" s="208"/>
      <c r="H820" s="194"/>
      <c r="I820" s="208"/>
      <c r="J820" s="194"/>
      <c r="K820" s="209"/>
      <c r="L820" s="194"/>
      <c r="M820" s="196"/>
      <c r="N820" s="194"/>
      <c r="O820" s="194"/>
      <c r="P820" s="208"/>
      <c r="Q820" s="194"/>
      <c r="R820" s="210"/>
      <c r="S820" s="211"/>
      <c r="T820" s="193"/>
      <c r="U820" s="40"/>
      <c r="W820" s="41" t="str">
        <f t="shared" si="49"/>
        <v/>
      </c>
      <c r="X820" s="58" t="str">
        <f t="shared" si="50"/>
        <v/>
      </c>
      <c r="Y820" s="58" t="str">
        <f t="shared" si="48"/>
        <v/>
      </c>
      <c r="AC820" s="41" t="str">
        <f t="shared" si="51"/>
        <v/>
      </c>
      <c r="AE820" s="41" t="str">
        <f>IF($H820="", "", IF(COUNTIF($AA$11:$AA$131, $H820)&gt;0, 'Application Process'!$AC$4, ""))</f>
        <v/>
      </c>
    </row>
    <row r="821" spans="1:31" x14ac:dyDescent="0.25">
      <c r="A821" s="40"/>
      <c r="B821" s="88" t="str">
        <f>IF($X821="", "", IF(COUNTIF('Application Process'!$I$11:$I$3035, $X821)=0, 'Job Database'!$Y$8, IFERROR(INDEX('Application Process'!$AJ$11:$AJ$3035, MATCH($X821, 'Application Process'!$I$11:$I$3035, 0)), "")))</f>
        <v/>
      </c>
      <c r="C821" s="40"/>
      <c r="D821" s="207"/>
      <c r="E821" s="194"/>
      <c r="F821" s="194"/>
      <c r="G821" s="208"/>
      <c r="H821" s="194"/>
      <c r="I821" s="208"/>
      <c r="J821" s="194"/>
      <c r="K821" s="209"/>
      <c r="L821" s="194"/>
      <c r="M821" s="196"/>
      <c r="N821" s="194"/>
      <c r="O821" s="194"/>
      <c r="P821" s="208"/>
      <c r="Q821" s="194"/>
      <c r="R821" s="210"/>
      <c r="S821" s="211"/>
      <c r="T821" s="193"/>
      <c r="U821" s="40"/>
      <c r="W821" s="41" t="str">
        <f t="shared" si="49"/>
        <v/>
      </c>
      <c r="X821" s="58" t="str">
        <f t="shared" si="50"/>
        <v/>
      </c>
      <c r="Y821" s="58" t="str">
        <f t="shared" si="48"/>
        <v/>
      </c>
      <c r="AC821" s="41" t="str">
        <f t="shared" si="51"/>
        <v/>
      </c>
      <c r="AE821" s="41" t="str">
        <f>IF($H821="", "", IF(COUNTIF($AA$11:$AA$131, $H821)&gt;0, 'Application Process'!$AC$4, ""))</f>
        <v/>
      </c>
    </row>
    <row r="822" spans="1:31" x14ac:dyDescent="0.25">
      <c r="A822" s="40"/>
      <c r="B822" s="88" t="str">
        <f>IF($X822="", "", IF(COUNTIF('Application Process'!$I$11:$I$3035, $X822)=0, 'Job Database'!$Y$8, IFERROR(INDEX('Application Process'!$AJ$11:$AJ$3035, MATCH($X822, 'Application Process'!$I$11:$I$3035, 0)), "")))</f>
        <v/>
      </c>
      <c r="C822" s="40"/>
      <c r="D822" s="207"/>
      <c r="E822" s="194"/>
      <c r="F822" s="194"/>
      <c r="G822" s="208"/>
      <c r="H822" s="194"/>
      <c r="I822" s="208"/>
      <c r="J822" s="194"/>
      <c r="K822" s="209"/>
      <c r="L822" s="194"/>
      <c r="M822" s="196"/>
      <c r="N822" s="194"/>
      <c r="O822" s="194"/>
      <c r="P822" s="208"/>
      <c r="Q822" s="194"/>
      <c r="R822" s="210"/>
      <c r="S822" s="211"/>
      <c r="T822" s="193"/>
      <c r="U822" s="40"/>
      <c r="W822" s="41" t="str">
        <f t="shared" si="49"/>
        <v/>
      </c>
      <c r="X822" s="58" t="str">
        <f t="shared" si="50"/>
        <v/>
      </c>
      <c r="Y822" s="58" t="str">
        <f t="shared" si="48"/>
        <v/>
      </c>
      <c r="AC822" s="41" t="str">
        <f t="shared" si="51"/>
        <v/>
      </c>
      <c r="AE822" s="41" t="str">
        <f>IF($H822="", "", IF(COUNTIF($AA$11:$AA$131, $H822)&gt;0, 'Application Process'!$AC$4, ""))</f>
        <v/>
      </c>
    </row>
    <row r="823" spans="1:31" x14ac:dyDescent="0.25">
      <c r="A823" s="40"/>
      <c r="B823" s="88" t="str">
        <f>IF($X823="", "", IF(COUNTIF('Application Process'!$I$11:$I$3035, $X823)=0, 'Job Database'!$Y$8, IFERROR(INDEX('Application Process'!$AJ$11:$AJ$3035, MATCH($X823, 'Application Process'!$I$11:$I$3035, 0)), "")))</f>
        <v/>
      </c>
      <c r="C823" s="40"/>
      <c r="D823" s="207"/>
      <c r="E823" s="194"/>
      <c r="F823" s="194"/>
      <c r="G823" s="208"/>
      <c r="H823" s="194"/>
      <c r="I823" s="208"/>
      <c r="J823" s="194"/>
      <c r="K823" s="209"/>
      <c r="L823" s="194"/>
      <c r="M823" s="196"/>
      <c r="N823" s="194"/>
      <c r="O823" s="194"/>
      <c r="P823" s="208"/>
      <c r="Q823" s="194"/>
      <c r="R823" s="210"/>
      <c r="S823" s="211"/>
      <c r="T823" s="193"/>
      <c r="U823" s="40"/>
      <c r="W823" s="41" t="str">
        <f t="shared" si="49"/>
        <v/>
      </c>
      <c r="X823" s="58" t="str">
        <f t="shared" si="50"/>
        <v/>
      </c>
      <c r="Y823" s="58" t="str">
        <f t="shared" si="48"/>
        <v/>
      </c>
      <c r="AC823" s="41" t="str">
        <f t="shared" si="51"/>
        <v/>
      </c>
      <c r="AE823" s="41" t="str">
        <f>IF($H823="", "", IF(COUNTIF($AA$11:$AA$131, $H823)&gt;0, 'Application Process'!$AC$4, ""))</f>
        <v/>
      </c>
    </row>
    <row r="824" spans="1:31" x14ac:dyDescent="0.25">
      <c r="A824" s="40"/>
      <c r="B824" s="88" t="str">
        <f>IF($X824="", "", IF(COUNTIF('Application Process'!$I$11:$I$3035, $X824)=0, 'Job Database'!$Y$8, IFERROR(INDEX('Application Process'!$AJ$11:$AJ$3035, MATCH($X824, 'Application Process'!$I$11:$I$3035, 0)), "")))</f>
        <v/>
      </c>
      <c r="C824" s="40"/>
      <c r="D824" s="207"/>
      <c r="E824" s="194"/>
      <c r="F824" s="194"/>
      <c r="G824" s="208"/>
      <c r="H824" s="194"/>
      <c r="I824" s="208"/>
      <c r="J824" s="194"/>
      <c r="K824" s="209"/>
      <c r="L824" s="194"/>
      <c r="M824" s="196"/>
      <c r="N824" s="194"/>
      <c r="O824" s="194"/>
      <c r="P824" s="208"/>
      <c r="Q824" s="194"/>
      <c r="R824" s="210"/>
      <c r="S824" s="211"/>
      <c r="T824" s="193"/>
      <c r="U824" s="40"/>
      <c r="W824" s="41" t="str">
        <f t="shared" si="49"/>
        <v/>
      </c>
      <c r="X824" s="58" t="str">
        <f t="shared" si="50"/>
        <v/>
      </c>
      <c r="Y824" s="58" t="str">
        <f t="shared" si="48"/>
        <v/>
      </c>
      <c r="AC824" s="41" t="str">
        <f t="shared" si="51"/>
        <v/>
      </c>
      <c r="AE824" s="41" t="str">
        <f>IF($H824="", "", IF(COUNTIF($AA$11:$AA$131, $H824)&gt;0, 'Application Process'!$AC$4, ""))</f>
        <v/>
      </c>
    </row>
    <row r="825" spans="1:31" x14ac:dyDescent="0.25">
      <c r="A825" s="40"/>
      <c r="B825" s="88" t="str">
        <f>IF($X825="", "", IF(COUNTIF('Application Process'!$I$11:$I$3035, $X825)=0, 'Job Database'!$Y$8, IFERROR(INDEX('Application Process'!$AJ$11:$AJ$3035, MATCH($X825, 'Application Process'!$I$11:$I$3035, 0)), "")))</f>
        <v/>
      </c>
      <c r="C825" s="40"/>
      <c r="D825" s="207"/>
      <c r="E825" s="194"/>
      <c r="F825" s="194"/>
      <c r="G825" s="208"/>
      <c r="H825" s="194"/>
      <c r="I825" s="208"/>
      <c r="J825" s="194"/>
      <c r="K825" s="209"/>
      <c r="L825" s="194"/>
      <c r="M825" s="196"/>
      <c r="N825" s="194"/>
      <c r="O825" s="194"/>
      <c r="P825" s="208"/>
      <c r="Q825" s="194"/>
      <c r="R825" s="210"/>
      <c r="S825" s="211"/>
      <c r="T825" s="193"/>
      <c r="U825" s="40"/>
      <c r="W825" s="41" t="str">
        <f t="shared" si="49"/>
        <v/>
      </c>
      <c r="X825" s="58" t="str">
        <f t="shared" si="50"/>
        <v/>
      </c>
      <c r="Y825" s="58" t="str">
        <f t="shared" si="48"/>
        <v/>
      </c>
      <c r="AC825" s="41" t="str">
        <f t="shared" si="51"/>
        <v/>
      </c>
      <c r="AE825" s="41" t="str">
        <f>IF($H825="", "", IF(COUNTIF($AA$11:$AA$131, $H825)&gt;0, 'Application Process'!$AC$4, ""))</f>
        <v/>
      </c>
    </row>
    <row r="826" spans="1:31" x14ac:dyDescent="0.25">
      <c r="A826" s="40"/>
      <c r="B826" s="88" t="str">
        <f>IF($X826="", "", IF(COUNTIF('Application Process'!$I$11:$I$3035, $X826)=0, 'Job Database'!$Y$8, IFERROR(INDEX('Application Process'!$AJ$11:$AJ$3035, MATCH($X826, 'Application Process'!$I$11:$I$3035, 0)), "")))</f>
        <v/>
      </c>
      <c r="C826" s="40"/>
      <c r="D826" s="207"/>
      <c r="E826" s="194"/>
      <c r="F826" s="194"/>
      <c r="G826" s="208"/>
      <c r="H826" s="194"/>
      <c r="I826" s="208"/>
      <c r="J826" s="194"/>
      <c r="K826" s="209"/>
      <c r="L826" s="194"/>
      <c r="M826" s="196"/>
      <c r="N826" s="194"/>
      <c r="O826" s="194"/>
      <c r="P826" s="208"/>
      <c r="Q826" s="194"/>
      <c r="R826" s="210"/>
      <c r="S826" s="211"/>
      <c r="T826" s="193"/>
      <c r="U826" s="40"/>
      <c r="W826" s="41" t="str">
        <f t="shared" si="49"/>
        <v/>
      </c>
      <c r="X826" s="58" t="str">
        <f t="shared" si="50"/>
        <v/>
      </c>
      <c r="Y826" s="58" t="str">
        <f t="shared" si="48"/>
        <v/>
      </c>
      <c r="AC826" s="41" t="str">
        <f t="shared" si="51"/>
        <v/>
      </c>
      <c r="AE826" s="41" t="str">
        <f>IF($H826="", "", IF(COUNTIF($AA$11:$AA$131, $H826)&gt;0, 'Application Process'!$AC$4, ""))</f>
        <v/>
      </c>
    </row>
    <row r="827" spans="1:31" x14ac:dyDescent="0.25">
      <c r="A827" s="40"/>
      <c r="B827" s="88" t="str">
        <f>IF($X827="", "", IF(COUNTIF('Application Process'!$I$11:$I$3035, $X827)=0, 'Job Database'!$Y$8, IFERROR(INDEX('Application Process'!$AJ$11:$AJ$3035, MATCH($X827, 'Application Process'!$I$11:$I$3035, 0)), "")))</f>
        <v/>
      </c>
      <c r="C827" s="40"/>
      <c r="D827" s="207"/>
      <c r="E827" s="194"/>
      <c r="F827" s="194"/>
      <c r="G827" s="208"/>
      <c r="H827" s="194"/>
      <c r="I827" s="208"/>
      <c r="J827" s="194"/>
      <c r="K827" s="209"/>
      <c r="L827" s="194"/>
      <c r="M827" s="196"/>
      <c r="N827" s="194"/>
      <c r="O827" s="194"/>
      <c r="P827" s="208"/>
      <c r="Q827" s="194"/>
      <c r="R827" s="210"/>
      <c r="S827" s="211"/>
      <c r="T827" s="193"/>
      <c r="U827" s="40"/>
      <c r="W827" s="41" t="str">
        <f t="shared" si="49"/>
        <v/>
      </c>
      <c r="X827" s="58" t="str">
        <f t="shared" si="50"/>
        <v/>
      </c>
      <c r="Y827" s="58" t="str">
        <f t="shared" si="48"/>
        <v/>
      </c>
      <c r="AC827" s="41" t="str">
        <f t="shared" si="51"/>
        <v/>
      </c>
      <c r="AE827" s="41" t="str">
        <f>IF($H827="", "", IF(COUNTIF($AA$11:$AA$131, $H827)&gt;0, 'Application Process'!$AC$4, ""))</f>
        <v/>
      </c>
    </row>
    <row r="828" spans="1:31" x14ac:dyDescent="0.25">
      <c r="A828" s="40"/>
      <c r="B828" s="88" t="str">
        <f>IF($X828="", "", IF(COUNTIF('Application Process'!$I$11:$I$3035, $X828)=0, 'Job Database'!$Y$8, IFERROR(INDEX('Application Process'!$AJ$11:$AJ$3035, MATCH($X828, 'Application Process'!$I$11:$I$3035, 0)), "")))</f>
        <v/>
      </c>
      <c r="C828" s="40"/>
      <c r="D828" s="207"/>
      <c r="E828" s="194"/>
      <c r="F828" s="194"/>
      <c r="G828" s="208"/>
      <c r="H828" s="194"/>
      <c r="I828" s="208"/>
      <c r="J828" s="194"/>
      <c r="K828" s="209"/>
      <c r="L828" s="194"/>
      <c r="M828" s="196"/>
      <c r="N828" s="194"/>
      <c r="O828" s="194"/>
      <c r="P828" s="208"/>
      <c r="Q828" s="194"/>
      <c r="R828" s="210"/>
      <c r="S828" s="211"/>
      <c r="T828" s="193"/>
      <c r="U828" s="40"/>
      <c r="W828" s="41" t="str">
        <f t="shared" si="49"/>
        <v/>
      </c>
      <c r="X828" s="58" t="str">
        <f t="shared" si="50"/>
        <v/>
      </c>
      <c r="Y828" s="58" t="str">
        <f t="shared" si="48"/>
        <v/>
      </c>
      <c r="AC828" s="41" t="str">
        <f t="shared" si="51"/>
        <v/>
      </c>
      <c r="AE828" s="41" t="str">
        <f>IF($H828="", "", IF(COUNTIF($AA$11:$AA$131, $H828)&gt;0, 'Application Process'!$AC$4, ""))</f>
        <v/>
      </c>
    </row>
    <row r="829" spans="1:31" x14ac:dyDescent="0.25">
      <c r="A829" s="40"/>
      <c r="B829" s="88" t="str">
        <f>IF($X829="", "", IF(COUNTIF('Application Process'!$I$11:$I$3035, $X829)=0, 'Job Database'!$Y$8, IFERROR(INDEX('Application Process'!$AJ$11:$AJ$3035, MATCH($X829, 'Application Process'!$I$11:$I$3035, 0)), "")))</f>
        <v/>
      </c>
      <c r="C829" s="40"/>
      <c r="D829" s="207"/>
      <c r="E829" s="194"/>
      <c r="F829" s="194"/>
      <c r="G829" s="208"/>
      <c r="H829" s="194"/>
      <c r="I829" s="208"/>
      <c r="J829" s="194"/>
      <c r="K829" s="209"/>
      <c r="L829" s="194"/>
      <c r="M829" s="196"/>
      <c r="N829" s="194"/>
      <c r="O829" s="194"/>
      <c r="P829" s="208"/>
      <c r="Q829" s="194"/>
      <c r="R829" s="210"/>
      <c r="S829" s="211"/>
      <c r="T829" s="193"/>
      <c r="U829" s="40"/>
      <c r="W829" s="41" t="str">
        <f t="shared" si="49"/>
        <v/>
      </c>
      <c r="X829" s="58" t="str">
        <f t="shared" si="50"/>
        <v/>
      </c>
      <c r="Y829" s="58" t="str">
        <f t="shared" si="48"/>
        <v/>
      </c>
      <c r="AC829" s="41" t="str">
        <f t="shared" si="51"/>
        <v/>
      </c>
      <c r="AE829" s="41" t="str">
        <f>IF($H829="", "", IF(COUNTIF($AA$11:$AA$131, $H829)&gt;0, 'Application Process'!$AC$4, ""))</f>
        <v/>
      </c>
    </row>
    <row r="830" spans="1:31" x14ac:dyDescent="0.25">
      <c r="A830" s="40"/>
      <c r="B830" s="88" t="str">
        <f>IF($X830="", "", IF(COUNTIF('Application Process'!$I$11:$I$3035, $X830)=0, 'Job Database'!$Y$8, IFERROR(INDEX('Application Process'!$AJ$11:$AJ$3035, MATCH($X830, 'Application Process'!$I$11:$I$3035, 0)), "")))</f>
        <v/>
      </c>
      <c r="C830" s="40"/>
      <c r="D830" s="207"/>
      <c r="E830" s="194"/>
      <c r="F830" s="194"/>
      <c r="G830" s="208"/>
      <c r="H830" s="194"/>
      <c r="I830" s="208"/>
      <c r="J830" s="194"/>
      <c r="K830" s="209"/>
      <c r="L830" s="194"/>
      <c r="M830" s="196"/>
      <c r="N830" s="194"/>
      <c r="O830" s="194"/>
      <c r="P830" s="208"/>
      <c r="Q830" s="194"/>
      <c r="R830" s="210"/>
      <c r="S830" s="211"/>
      <c r="T830" s="193"/>
      <c r="U830" s="40"/>
      <c r="W830" s="41" t="str">
        <f t="shared" si="49"/>
        <v/>
      </c>
      <c r="X830" s="58" t="str">
        <f t="shared" si="50"/>
        <v/>
      </c>
      <c r="Y830" s="58" t="str">
        <f t="shared" si="48"/>
        <v/>
      </c>
      <c r="AC830" s="41" t="str">
        <f t="shared" si="51"/>
        <v/>
      </c>
      <c r="AE830" s="41" t="str">
        <f>IF($H830="", "", IF(COUNTIF($AA$11:$AA$131, $H830)&gt;0, 'Application Process'!$AC$4, ""))</f>
        <v/>
      </c>
    </row>
    <row r="831" spans="1:31" x14ac:dyDescent="0.25">
      <c r="A831" s="40"/>
      <c r="B831" s="88" t="str">
        <f>IF($X831="", "", IF(COUNTIF('Application Process'!$I$11:$I$3035, $X831)=0, 'Job Database'!$Y$8, IFERROR(INDEX('Application Process'!$AJ$11:$AJ$3035, MATCH($X831, 'Application Process'!$I$11:$I$3035, 0)), "")))</f>
        <v/>
      </c>
      <c r="C831" s="40"/>
      <c r="D831" s="207"/>
      <c r="E831" s="194"/>
      <c r="F831" s="194"/>
      <c r="G831" s="208"/>
      <c r="H831" s="194"/>
      <c r="I831" s="208"/>
      <c r="J831" s="194"/>
      <c r="K831" s="209"/>
      <c r="L831" s="194"/>
      <c r="M831" s="196"/>
      <c r="N831" s="194"/>
      <c r="O831" s="194"/>
      <c r="P831" s="208"/>
      <c r="Q831" s="194"/>
      <c r="R831" s="210"/>
      <c r="S831" s="211"/>
      <c r="T831" s="193"/>
      <c r="U831" s="40"/>
      <c r="W831" s="41" t="str">
        <f t="shared" si="49"/>
        <v/>
      </c>
      <c r="X831" s="58" t="str">
        <f t="shared" si="50"/>
        <v/>
      </c>
      <c r="Y831" s="58" t="str">
        <f t="shared" si="48"/>
        <v/>
      </c>
      <c r="AC831" s="41" t="str">
        <f t="shared" si="51"/>
        <v/>
      </c>
      <c r="AE831" s="41" t="str">
        <f>IF($H831="", "", IF(COUNTIF($AA$11:$AA$131, $H831)&gt;0, 'Application Process'!$AC$4, ""))</f>
        <v/>
      </c>
    </row>
    <row r="832" spans="1:31" x14ac:dyDescent="0.25">
      <c r="A832" s="40"/>
      <c r="B832" s="88" t="str">
        <f>IF($X832="", "", IF(COUNTIF('Application Process'!$I$11:$I$3035, $X832)=0, 'Job Database'!$Y$8, IFERROR(INDEX('Application Process'!$AJ$11:$AJ$3035, MATCH($X832, 'Application Process'!$I$11:$I$3035, 0)), "")))</f>
        <v/>
      </c>
      <c r="C832" s="40"/>
      <c r="D832" s="207"/>
      <c r="E832" s="194"/>
      <c r="F832" s="194"/>
      <c r="G832" s="208"/>
      <c r="H832" s="194"/>
      <c r="I832" s="208"/>
      <c r="J832" s="194"/>
      <c r="K832" s="209"/>
      <c r="L832" s="194"/>
      <c r="M832" s="196"/>
      <c r="N832" s="194"/>
      <c r="O832" s="194"/>
      <c r="P832" s="208"/>
      <c r="Q832" s="194"/>
      <c r="R832" s="210"/>
      <c r="S832" s="211"/>
      <c r="T832" s="193"/>
      <c r="U832" s="40"/>
      <c r="W832" s="41" t="str">
        <f t="shared" si="49"/>
        <v/>
      </c>
      <c r="X832" s="58" t="str">
        <f t="shared" si="50"/>
        <v/>
      </c>
      <c r="Y832" s="58" t="str">
        <f t="shared" si="48"/>
        <v/>
      </c>
      <c r="AC832" s="41" t="str">
        <f t="shared" si="51"/>
        <v/>
      </c>
      <c r="AE832" s="41" t="str">
        <f>IF($H832="", "", IF(COUNTIF($AA$11:$AA$131, $H832)&gt;0, 'Application Process'!$AC$4, ""))</f>
        <v/>
      </c>
    </row>
    <row r="833" spans="1:31" x14ac:dyDescent="0.25">
      <c r="A833" s="40"/>
      <c r="B833" s="88" t="str">
        <f>IF($X833="", "", IF(COUNTIF('Application Process'!$I$11:$I$3035, $X833)=0, 'Job Database'!$Y$8, IFERROR(INDEX('Application Process'!$AJ$11:$AJ$3035, MATCH($X833, 'Application Process'!$I$11:$I$3035, 0)), "")))</f>
        <v/>
      </c>
      <c r="C833" s="40"/>
      <c r="D833" s="207"/>
      <c r="E833" s="194"/>
      <c r="F833" s="194"/>
      <c r="G833" s="208"/>
      <c r="H833" s="194"/>
      <c r="I833" s="208"/>
      <c r="J833" s="194"/>
      <c r="K833" s="209"/>
      <c r="L833" s="194"/>
      <c r="M833" s="196"/>
      <c r="N833" s="194"/>
      <c r="O833" s="194"/>
      <c r="P833" s="208"/>
      <c r="Q833" s="194"/>
      <c r="R833" s="210"/>
      <c r="S833" s="211"/>
      <c r="T833" s="193"/>
      <c r="U833" s="40"/>
      <c r="W833" s="41" t="str">
        <f t="shared" si="49"/>
        <v/>
      </c>
      <c r="X833" s="58" t="str">
        <f t="shared" si="50"/>
        <v/>
      </c>
      <c r="Y833" s="58" t="str">
        <f t="shared" si="48"/>
        <v/>
      </c>
      <c r="AC833" s="41" t="str">
        <f t="shared" si="51"/>
        <v/>
      </c>
      <c r="AE833" s="41" t="str">
        <f>IF($H833="", "", IF(COUNTIF($AA$11:$AA$131, $H833)&gt;0, 'Application Process'!$AC$4, ""))</f>
        <v/>
      </c>
    </row>
    <row r="834" spans="1:31" x14ac:dyDescent="0.25">
      <c r="A834" s="40"/>
      <c r="B834" s="88" t="str">
        <f>IF($X834="", "", IF(COUNTIF('Application Process'!$I$11:$I$3035, $X834)=0, 'Job Database'!$Y$8, IFERROR(INDEX('Application Process'!$AJ$11:$AJ$3035, MATCH($X834, 'Application Process'!$I$11:$I$3035, 0)), "")))</f>
        <v/>
      </c>
      <c r="C834" s="40"/>
      <c r="D834" s="207"/>
      <c r="E834" s="194"/>
      <c r="F834" s="194"/>
      <c r="G834" s="208"/>
      <c r="H834" s="194"/>
      <c r="I834" s="208"/>
      <c r="J834" s="194"/>
      <c r="K834" s="209"/>
      <c r="L834" s="194"/>
      <c r="M834" s="196"/>
      <c r="N834" s="194"/>
      <c r="O834" s="194"/>
      <c r="P834" s="208"/>
      <c r="Q834" s="194"/>
      <c r="R834" s="210"/>
      <c r="S834" s="211"/>
      <c r="T834" s="193"/>
      <c r="U834" s="40"/>
      <c r="W834" s="41" t="str">
        <f t="shared" si="49"/>
        <v/>
      </c>
      <c r="X834" s="58" t="str">
        <f t="shared" si="50"/>
        <v/>
      </c>
      <c r="Y834" s="58" t="str">
        <f t="shared" si="48"/>
        <v/>
      </c>
      <c r="AC834" s="41" t="str">
        <f t="shared" si="51"/>
        <v/>
      </c>
      <c r="AE834" s="41" t="str">
        <f>IF($H834="", "", IF(COUNTIF($AA$11:$AA$131, $H834)&gt;0, 'Application Process'!$AC$4, ""))</f>
        <v/>
      </c>
    </row>
    <row r="835" spans="1:31" x14ac:dyDescent="0.25">
      <c r="A835" s="40"/>
      <c r="B835" s="88" t="str">
        <f>IF($X835="", "", IF(COUNTIF('Application Process'!$I$11:$I$3035, $X835)=0, 'Job Database'!$Y$8, IFERROR(INDEX('Application Process'!$AJ$11:$AJ$3035, MATCH($X835, 'Application Process'!$I$11:$I$3035, 0)), "")))</f>
        <v/>
      </c>
      <c r="C835" s="40"/>
      <c r="D835" s="207"/>
      <c r="E835" s="194"/>
      <c r="F835" s="194"/>
      <c r="G835" s="208"/>
      <c r="H835" s="194"/>
      <c r="I835" s="208"/>
      <c r="J835" s="194"/>
      <c r="K835" s="209"/>
      <c r="L835" s="194"/>
      <c r="M835" s="196"/>
      <c r="N835" s="194"/>
      <c r="O835" s="194"/>
      <c r="P835" s="208"/>
      <c r="Q835" s="194"/>
      <c r="R835" s="210"/>
      <c r="S835" s="211"/>
      <c r="T835" s="193"/>
      <c r="U835" s="40"/>
      <c r="W835" s="41" t="str">
        <f t="shared" si="49"/>
        <v/>
      </c>
      <c r="X835" s="58" t="str">
        <f t="shared" si="50"/>
        <v/>
      </c>
      <c r="Y835" s="58" t="str">
        <f t="shared" si="48"/>
        <v/>
      </c>
      <c r="AC835" s="41" t="str">
        <f t="shared" si="51"/>
        <v/>
      </c>
      <c r="AE835" s="41" t="str">
        <f>IF($H835="", "", IF(COUNTIF($AA$11:$AA$131, $H835)&gt;0, 'Application Process'!$AC$4, ""))</f>
        <v/>
      </c>
    </row>
    <row r="836" spans="1:31" x14ac:dyDescent="0.25">
      <c r="A836" s="40"/>
      <c r="B836" s="88" t="str">
        <f>IF($X836="", "", IF(COUNTIF('Application Process'!$I$11:$I$3035, $X836)=0, 'Job Database'!$Y$8, IFERROR(INDEX('Application Process'!$AJ$11:$AJ$3035, MATCH($X836, 'Application Process'!$I$11:$I$3035, 0)), "")))</f>
        <v/>
      </c>
      <c r="C836" s="40"/>
      <c r="D836" s="207"/>
      <c r="E836" s="194"/>
      <c r="F836" s="194"/>
      <c r="G836" s="208"/>
      <c r="H836" s="194"/>
      <c r="I836" s="208"/>
      <c r="J836" s="194"/>
      <c r="K836" s="209"/>
      <c r="L836" s="194"/>
      <c r="M836" s="196"/>
      <c r="N836" s="194"/>
      <c r="O836" s="194"/>
      <c r="P836" s="208"/>
      <c r="Q836" s="194"/>
      <c r="R836" s="210"/>
      <c r="S836" s="211"/>
      <c r="T836" s="193"/>
      <c r="U836" s="40"/>
      <c r="W836" s="41" t="str">
        <f t="shared" si="49"/>
        <v/>
      </c>
      <c r="X836" s="58" t="str">
        <f t="shared" si="50"/>
        <v/>
      </c>
      <c r="Y836" s="58" t="str">
        <f t="shared" si="48"/>
        <v/>
      </c>
      <c r="AC836" s="41" t="str">
        <f t="shared" si="51"/>
        <v/>
      </c>
      <c r="AE836" s="41" t="str">
        <f>IF($H836="", "", IF(COUNTIF($AA$11:$AA$131, $H836)&gt;0, 'Application Process'!$AC$4, ""))</f>
        <v/>
      </c>
    </row>
    <row r="837" spans="1:31" x14ac:dyDescent="0.25">
      <c r="A837" s="40"/>
      <c r="B837" s="88" t="str">
        <f>IF($X837="", "", IF(COUNTIF('Application Process'!$I$11:$I$3035, $X837)=0, 'Job Database'!$Y$8, IFERROR(INDEX('Application Process'!$AJ$11:$AJ$3035, MATCH($X837, 'Application Process'!$I$11:$I$3035, 0)), "")))</f>
        <v/>
      </c>
      <c r="C837" s="40"/>
      <c r="D837" s="207"/>
      <c r="E837" s="194"/>
      <c r="F837" s="194"/>
      <c r="G837" s="208"/>
      <c r="H837" s="194"/>
      <c r="I837" s="208"/>
      <c r="J837" s="194"/>
      <c r="K837" s="209"/>
      <c r="L837" s="194"/>
      <c r="M837" s="196"/>
      <c r="N837" s="194"/>
      <c r="O837" s="194"/>
      <c r="P837" s="208"/>
      <c r="Q837" s="194"/>
      <c r="R837" s="210"/>
      <c r="S837" s="211"/>
      <c r="T837" s="193"/>
      <c r="U837" s="40"/>
      <c r="W837" s="41" t="str">
        <f t="shared" si="49"/>
        <v/>
      </c>
      <c r="X837" s="58" t="str">
        <f t="shared" si="50"/>
        <v/>
      </c>
      <c r="Y837" s="58" t="str">
        <f t="shared" si="48"/>
        <v/>
      </c>
      <c r="AC837" s="41" t="str">
        <f t="shared" si="51"/>
        <v/>
      </c>
      <c r="AE837" s="41" t="str">
        <f>IF($H837="", "", IF(COUNTIF($AA$11:$AA$131, $H837)&gt;0, 'Application Process'!$AC$4, ""))</f>
        <v/>
      </c>
    </row>
    <row r="838" spans="1:31" x14ac:dyDescent="0.25">
      <c r="A838" s="40"/>
      <c r="B838" s="88" t="str">
        <f>IF($X838="", "", IF(COUNTIF('Application Process'!$I$11:$I$3035, $X838)=0, 'Job Database'!$Y$8, IFERROR(INDEX('Application Process'!$AJ$11:$AJ$3035, MATCH($X838, 'Application Process'!$I$11:$I$3035, 0)), "")))</f>
        <v/>
      </c>
      <c r="C838" s="40"/>
      <c r="D838" s="207"/>
      <c r="E838" s="194"/>
      <c r="F838" s="194"/>
      <c r="G838" s="208"/>
      <c r="H838" s="194"/>
      <c r="I838" s="208"/>
      <c r="J838" s="194"/>
      <c r="K838" s="209"/>
      <c r="L838" s="194"/>
      <c r="M838" s="196"/>
      <c r="N838" s="194"/>
      <c r="O838" s="194"/>
      <c r="P838" s="208"/>
      <c r="Q838" s="194"/>
      <c r="R838" s="210"/>
      <c r="S838" s="211"/>
      <c r="T838" s="193"/>
      <c r="U838" s="40"/>
      <c r="W838" s="41" t="str">
        <f t="shared" si="49"/>
        <v/>
      </c>
      <c r="X838" s="58" t="str">
        <f t="shared" si="50"/>
        <v/>
      </c>
      <c r="Y838" s="58" t="str">
        <f t="shared" si="48"/>
        <v/>
      </c>
      <c r="AC838" s="41" t="str">
        <f t="shared" si="51"/>
        <v/>
      </c>
      <c r="AE838" s="41" t="str">
        <f>IF($H838="", "", IF(COUNTIF($AA$11:$AA$131, $H838)&gt;0, 'Application Process'!$AC$4, ""))</f>
        <v/>
      </c>
    </row>
    <row r="839" spans="1:31" x14ac:dyDescent="0.25">
      <c r="A839" s="40"/>
      <c r="B839" s="88" t="str">
        <f>IF($X839="", "", IF(COUNTIF('Application Process'!$I$11:$I$3035, $X839)=0, 'Job Database'!$Y$8, IFERROR(INDEX('Application Process'!$AJ$11:$AJ$3035, MATCH($X839, 'Application Process'!$I$11:$I$3035, 0)), "")))</f>
        <v/>
      </c>
      <c r="C839" s="40"/>
      <c r="D839" s="207"/>
      <c r="E839" s="194"/>
      <c r="F839" s="194"/>
      <c r="G839" s="208"/>
      <c r="H839" s="194"/>
      <c r="I839" s="208"/>
      <c r="J839" s="194"/>
      <c r="K839" s="209"/>
      <c r="L839" s="194"/>
      <c r="M839" s="196"/>
      <c r="N839" s="194"/>
      <c r="O839" s="194"/>
      <c r="P839" s="208"/>
      <c r="Q839" s="194"/>
      <c r="R839" s="210"/>
      <c r="S839" s="211"/>
      <c r="T839" s="193"/>
      <c r="U839" s="40"/>
      <c r="W839" s="41" t="str">
        <f t="shared" si="49"/>
        <v/>
      </c>
      <c r="X839" s="58" t="str">
        <f t="shared" si="50"/>
        <v/>
      </c>
      <c r="Y839" s="58" t="str">
        <f t="shared" si="48"/>
        <v/>
      </c>
      <c r="AC839" s="41" t="str">
        <f t="shared" si="51"/>
        <v/>
      </c>
      <c r="AE839" s="41" t="str">
        <f>IF($H839="", "", IF(COUNTIF($AA$11:$AA$131, $H839)&gt;0, 'Application Process'!$AC$4, ""))</f>
        <v/>
      </c>
    </row>
    <row r="840" spans="1:31" x14ac:dyDescent="0.25">
      <c r="A840" s="40"/>
      <c r="B840" s="88" t="str">
        <f>IF($X840="", "", IF(COUNTIF('Application Process'!$I$11:$I$3035, $X840)=0, 'Job Database'!$Y$8, IFERROR(INDEX('Application Process'!$AJ$11:$AJ$3035, MATCH($X840, 'Application Process'!$I$11:$I$3035, 0)), "")))</f>
        <v/>
      </c>
      <c r="C840" s="40"/>
      <c r="D840" s="207"/>
      <c r="E840" s="194"/>
      <c r="F840" s="194"/>
      <c r="G840" s="208"/>
      <c r="H840" s="194"/>
      <c r="I840" s="208"/>
      <c r="J840" s="194"/>
      <c r="K840" s="209"/>
      <c r="L840" s="194"/>
      <c r="M840" s="196"/>
      <c r="N840" s="194"/>
      <c r="O840" s="194"/>
      <c r="P840" s="208"/>
      <c r="Q840" s="194"/>
      <c r="R840" s="210"/>
      <c r="S840" s="211"/>
      <c r="T840" s="193"/>
      <c r="U840" s="40"/>
      <c r="W840" s="41" t="str">
        <f t="shared" si="49"/>
        <v/>
      </c>
      <c r="X840" s="58" t="str">
        <f t="shared" si="50"/>
        <v/>
      </c>
      <c r="Y840" s="58" t="str">
        <f t="shared" si="48"/>
        <v/>
      </c>
      <c r="AC840" s="41" t="str">
        <f t="shared" si="51"/>
        <v/>
      </c>
      <c r="AE840" s="41" t="str">
        <f>IF($H840="", "", IF(COUNTIF($AA$11:$AA$131, $H840)&gt;0, 'Application Process'!$AC$4, ""))</f>
        <v/>
      </c>
    </row>
    <row r="841" spans="1:31" x14ac:dyDescent="0.25">
      <c r="A841" s="40"/>
      <c r="B841" s="88" t="str">
        <f>IF($X841="", "", IF(COUNTIF('Application Process'!$I$11:$I$3035, $X841)=0, 'Job Database'!$Y$8, IFERROR(INDEX('Application Process'!$AJ$11:$AJ$3035, MATCH($X841, 'Application Process'!$I$11:$I$3035, 0)), "")))</f>
        <v/>
      </c>
      <c r="C841" s="40"/>
      <c r="D841" s="207"/>
      <c r="E841" s="194"/>
      <c r="F841" s="194"/>
      <c r="G841" s="208"/>
      <c r="H841" s="194"/>
      <c r="I841" s="208"/>
      <c r="J841" s="194"/>
      <c r="K841" s="209"/>
      <c r="L841" s="194"/>
      <c r="M841" s="196"/>
      <c r="N841" s="194"/>
      <c r="O841" s="194"/>
      <c r="P841" s="208"/>
      <c r="Q841" s="194"/>
      <c r="R841" s="210"/>
      <c r="S841" s="211"/>
      <c r="T841" s="193"/>
      <c r="U841" s="40"/>
      <c r="W841" s="41" t="str">
        <f t="shared" si="49"/>
        <v/>
      </c>
      <c r="X841" s="58" t="str">
        <f t="shared" si="50"/>
        <v/>
      </c>
      <c r="Y841" s="58" t="str">
        <f t="shared" si="48"/>
        <v/>
      </c>
      <c r="AC841" s="41" t="str">
        <f t="shared" si="51"/>
        <v/>
      </c>
      <c r="AE841" s="41" t="str">
        <f>IF($H841="", "", IF(COUNTIF($AA$11:$AA$131, $H841)&gt;0, 'Application Process'!$AC$4, ""))</f>
        <v/>
      </c>
    </row>
    <row r="842" spans="1:31" x14ac:dyDescent="0.25">
      <c r="A842" s="40"/>
      <c r="B842" s="88" t="str">
        <f>IF($X842="", "", IF(COUNTIF('Application Process'!$I$11:$I$3035, $X842)=0, 'Job Database'!$Y$8, IFERROR(INDEX('Application Process'!$AJ$11:$AJ$3035, MATCH($X842, 'Application Process'!$I$11:$I$3035, 0)), "")))</f>
        <v/>
      </c>
      <c r="C842" s="40"/>
      <c r="D842" s="207"/>
      <c r="E842" s="194"/>
      <c r="F842" s="194"/>
      <c r="G842" s="208"/>
      <c r="H842" s="194"/>
      <c r="I842" s="208"/>
      <c r="J842" s="194"/>
      <c r="K842" s="209"/>
      <c r="L842" s="194"/>
      <c r="M842" s="196"/>
      <c r="N842" s="194"/>
      <c r="O842" s="194"/>
      <c r="P842" s="208"/>
      <c r="Q842" s="194"/>
      <c r="R842" s="210"/>
      <c r="S842" s="211"/>
      <c r="T842" s="193"/>
      <c r="U842" s="40"/>
      <c r="W842" s="41" t="str">
        <f t="shared" si="49"/>
        <v/>
      </c>
      <c r="X842" s="58" t="str">
        <f t="shared" si="50"/>
        <v/>
      </c>
      <c r="Y842" s="58" t="str">
        <f t="shared" si="48"/>
        <v/>
      </c>
      <c r="AC842" s="41" t="str">
        <f t="shared" si="51"/>
        <v/>
      </c>
      <c r="AE842" s="41" t="str">
        <f>IF($H842="", "", IF(COUNTIF($AA$11:$AA$131, $H842)&gt;0, 'Application Process'!$AC$4, ""))</f>
        <v/>
      </c>
    </row>
    <row r="843" spans="1:31" x14ac:dyDescent="0.25">
      <c r="A843" s="40"/>
      <c r="B843" s="88" t="str">
        <f>IF($X843="", "", IF(COUNTIF('Application Process'!$I$11:$I$3035, $X843)=0, 'Job Database'!$Y$8, IFERROR(INDEX('Application Process'!$AJ$11:$AJ$3035, MATCH($X843, 'Application Process'!$I$11:$I$3035, 0)), "")))</f>
        <v/>
      </c>
      <c r="C843" s="40"/>
      <c r="D843" s="207"/>
      <c r="E843" s="194"/>
      <c r="F843" s="194"/>
      <c r="G843" s="208"/>
      <c r="H843" s="194"/>
      <c r="I843" s="208"/>
      <c r="J843" s="194"/>
      <c r="K843" s="209"/>
      <c r="L843" s="194"/>
      <c r="M843" s="196"/>
      <c r="N843" s="194"/>
      <c r="O843" s="194"/>
      <c r="P843" s="208"/>
      <c r="Q843" s="194"/>
      <c r="R843" s="210"/>
      <c r="S843" s="211"/>
      <c r="T843" s="193"/>
      <c r="U843" s="40"/>
      <c r="W843" s="41" t="str">
        <f t="shared" si="49"/>
        <v/>
      </c>
      <c r="X843" s="58" t="str">
        <f t="shared" si="50"/>
        <v/>
      </c>
      <c r="Y843" s="58" t="str">
        <f t="shared" ref="Y843:Y906" si="52">IF($H843="", "", CONCATENATE($H843, " - ", $B843))</f>
        <v/>
      </c>
      <c r="AC843" s="41" t="str">
        <f t="shared" si="51"/>
        <v/>
      </c>
      <c r="AE843" s="41" t="str">
        <f>IF($H843="", "", IF(COUNTIF($AA$11:$AA$131, $H843)&gt;0, 'Application Process'!$AC$4, ""))</f>
        <v/>
      </c>
    </row>
    <row r="844" spans="1:31" x14ac:dyDescent="0.25">
      <c r="A844" s="40"/>
      <c r="B844" s="88" t="str">
        <f>IF($X844="", "", IF(COUNTIF('Application Process'!$I$11:$I$3035, $X844)=0, 'Job Database'!$Y$8, IFERROR(INDEX('Application Process'!$AJ$11:$AJ$3035, MATCH($X844, 'Application Process'!$I$11:$I$3035, 0)), "")))</f>
        <v/>
      </c>
      <c r="C844" s="40"/>
      <c r="D844" s="207"/>
      <c r="E844" s="194"/>
      <c r="F844" s="194"/>
      <c r="G844" s="208"/>
      <c r="H844" s="194"/>
      <c r="I844" s="208"/>
      <c r="J844" s="194"/>
      <c r="K844" s="209"/>
      <c r="L844" s="194"/>
      <c r="M844" s="196"/>
      <c r="N844" s="194"/>
      <c r="O844" s="194"/>
      <c r="P844" s="208"/>
      <c r="Q844" s="194"/>
      <c r="R844" s="210"/>
      <c r="S844" s="211"/>
      <c r="T844" s="193"/>
      <c r="U844" s="40"/>
      <c r="W844" s="41" t="str">
        <f t="shared" ref="W844:W907" si="53">IF($D844="", "", IF(COUNTIF($D$11:$D$3035, $D844)&gt;1, "X", ""))</f>
        <v/>
      </c>
      <c r="X844" s="58" t="str">
        <f t="shared" ref="X844:X907" si="54">IF($D844="", "", CONCATENATE(D844, IF(E844="", "", " - "), IF(E844="", "", E844), IF(F844="", "", " - "), IF(F844="", "", F844)))</f>
        <v/>
      </c>
      <c r="Y844" s="58" t="str">
        <f t="shared" si="52"/>
        <v/>
      </c>
      <c r="AC844" s="41" t="str">
        <f t="shared" ref="AC844:AC907" si="55">IF($H844="", "", IF(COUNTIF($AA$11:$AA$131, $H844)=0, "X", ""))</f>
        <v/>
      </c>
      <c r="AE844" s="41" t="str">
        <f>IF($H844="", "", IF(COUNTIF($AA$11:$AA$131, $H844)&gt;0, 'Application Process'!$AC$4, ""))</f>
        <v/>
      </c>
    </row>
    <row r="845" spans="1:31" x14ac:dyDescent="0.25">
      <c r="A845" s="40"/>
      <c r="B845" s="88" t="str">
        <f>IF($X845="", "", IF(COUNTIF('Application Process'!$I$11:$I$3035, $X845)=0, 'Job Database'!$Y$8, IFERROR(INDEX('Application Process'!$AJ$11:$AJ$3035, MATCH($X845, 'Application Process'!$I$11:$I$3035, 0)), "")))</f>
        <v/>
      </c>
      <c r="C845" s="40"/>
      <c r="D845" s="207"/>
      <c r="E845" s="194"/>
      <c r="F845" s="194"/>
      <c r="G845" s="208"/>
      <c r="H845" s="194"/>
      <c r="I845" s="208"/>
      <c r="J845" s="194"/>
      <c r="K845" s="209"/>
      <c r="L845" s="194"/>
      <c r="M845" s="196"/>
      <c r="N845" s="194"/>
      <c r="O845" s="194"/>
      <c r="P845" s="208"/>
      <c r="Q845" s="194"/>
      <c r="R845" s="210"/>
      <c r="S845" s="211"/>
      <c r="T845" s="193"/>
      <c r="U845" s="40"/>
      <c r="W845" s="41" t="str">
        <f t="shared" si="53"/>
        <v/>
      </c>
      <c r="X845" s="58" t="str">
        <f t="shared" si="54"/>
        <v/>
      </c>
      <c r="Y845" s="58" t="str">
        <f t="shared" si="52"/>
        <v/>
      </c>
      <c r="AC845" s="41" t="str">
        <f t="shared" si="55"/>
        <v/>
      </c>
      <c r="AE845" s="41" t="str">
        <f>IF($H845="", "", IF(COUNTIF($AA$11:$AA$131, $H845)&gt;0, 'Application Process'!$AC$4, ""))</f>
        <v/>
      </c>
    </row>
    <row r="846" spans="1:31" x14ac:dyDescent="0.25">
      <c r="A846" s="40"/>
      <c r="B846" s="88" t="str">
        <f>IF($X846="", "", IF(COUNTIF('Application Process'!$I$11:$I$3035, $X846)=0, 'Job Database'!$Y$8, IFERROR(INDEX('Application Process'!$AJ$11:$AJ$3035, MATCH($X846, 'Application Process'!$I$11:$I$3035, 0)), "")))</f>
        <v/>
      </c>
      <c r="C846" s="40"/>
      <c r="D846" s="207"/>
      <c r="E846" s="194"/>
      <c r="F846" s="194"/>
      <c r="G846" s="208"/>
      <c r="H846" s="194"/>
      <c r="I846" s="208"/>
      <c r="J846" s="194"/>
      <c r="K846" s="209"/>
      <c r="L846" s="194"/>
      <c r="M846" s="196"/>
      <c r="N846" s="194"/>
      <c r="O846" s="194"/>
      <c r="P846" s="208"/>
      <c r="Q846" s="194"/>
      <c r="R846" s="210"/>
      <c r="S846" s="211"/>
      <c r="T846" s="193"/>
      <c r="U846" s="40"/>
      <c r="W846" s="41" t="str">
        <f t="shared" si="53"/>
        <v/>
      </c>
      <c r="X846" s="58" t="str">
        <f t="shared" si="54"/>
        <v/>
      </c>
      <c r="Y846" s="58" t="str">
        <f t="shared" si="52"/>
        <v/>
      </c>
      <c r="AC846" s="41" t="str">
        <f t="shared" si="55"/>
        <v/>
      </c>
      <c r="AE846" s="41" t="str">
        <f>IF($H846="", "", IF(COUNTIF($AA$11:$AA$131, $H846)&gt;0, 'Application Process'!$AC$4, ""))</f>
        <v/>
      </c>
    </row>
    <row r="847" spans="1:31" x14ac:dyDescent="0.25">
      <c r="A847" s="40"/>
      <c r="B847" s="88" t="str">
        <f>IF($X847="", "", IF(COUNTIF('Application Process'!$I$11:$I$3035, $X847)=0, 'Job Database'!$Y$8, IFERROR(INDEX('Application Process'!$AJ$11:$AJ$3035, MATCH($X847, 'Application Process'!$I$11:$I$3035, 0)), "")))</f>
        <v/>
      </c>
      <c r="C847" s="40"/>
      <c r="D847" s="207"/>
      <c r="E847" s="194"/>
      <c r="F847" s="194"/>
      <c r="G847" s="208"/>
      <c r="H847" s="194"/>
      <c r="I847" s="208"/>
      <c r="J847" s="194"/>
      <c r="K847" s="209"/>
      <c r="L847" s="194"/>
      <c r="M847" s="196"/>
      <c r="N847" s="194"/>
      <c r="O847" s="194"/>
      <c r="P847" s="208"/>
      <c r="Q847" s="194"/>
      <c r="R847" s="210"/>
      <c r="S847" s="211"/>
      <c r="T847" s="193"/>
      <c r="U847" s="40"/>
      <c r="W847" s="41" t="str">
        <f t="shared" si="53"/>
        <v/>
      </c>
      <c r="X847" s="58" t="str">
        <f t="shared" si="54"/>
        <v/>
      </c>
      <c r="Y847" s="58" t="str">
        <f t="shared" si="52"/>
        <v/>
      </c>
      <c r="AC847" s="41" t="str">
        <f t="shared" si="55"/>
        <v/>
      </c>
      <c r="AE847" s="41" t="str">
        <f>IF($H847="", "", IF(COUNTIF($AA$11:$AA$131, $H847)&gt;0, 'Application Process'!$AC$4, ""))</f>
        <v/>
      </c>
    </row>
    <row r="848" spans="1:31" x14ac:dyDescent="0.25">
      <c r="A848" s="40"/>
      <c r="B848" s="88" t="str">
        <f>IF($X848="", "", IF(COUNTIF('Application Process'!$I$11:$I$3035, $X848)=0, 'Job Database'!$Y$8, IFERROR(INDEX('Application Process'!$AJ$11:$AJ$3035, MATCH($X848, 'Application Process'!$I$11:$I$3035, 0)), "")))</f>
        <v/>
      </c>
      <c r="C848" s="40"/>
      <c r="D848" s="207"/>
      <c r="E848" s="194"/>
      <c r="F848" s="194"/>
      <c r="G848" s="208"/>
      <c r="H848" s="194"/>
      <c r="I848" s="208"/>
      <c r="J848" s="194"/>
      <c r="K848" s="209"/>
      <c r="L848" s="194"/>
      <c r="M848" s="196"/>
      <c r="N848" s="194"/>
      <c r="O848" s="194"/>
      <c r="P848" s="208"/>
      <c r="Q848" s="194"/>
      <c r="R848" s="210"/>
      <c r="S848" s="211"/>
      <c r="T848" s="193"/>
      <c r="U848" s="40"/>
      <c r="W848" s="41" t="str">
        <f t="shared" si="53"/>
        <v/>
      </c>
      <c r="X848" s="58" t="str">
        <f t="shared" si="54"/>
        <v/>
      </c>
      <c r="Y848" s="58" t="str">
        <f t="shared" si="52"/>
        <v/>
      </c>
      <c r="AC848" s="41" t="str">
        <f t="shared" si="55"/>
        <v/>
      </c>
      <c r="AE848" s="41" t="str">
        <f>IF($H848="", "", IF(COUNTIF($AA$11:$AA$131, $H848)&gt;0, 'Application Process'!$AC$4, ""))</f>
        <v/>
      </c>
    </row>
    <row r="849" spans="1:31" x14ac:dyDescent="0.25">
      <c r="A849" s="40"/>
      <c r="B849" s="88" t="str">
        <f>IF($X849="", "", IF(COUNTIF('Application Process'!$I$11:$I$3035, $X849)=0, 'Job Database'!$Y$8, IFERROR(INDEX('Application Process'!$AJ$11:$AJ$3035, MATCH($X849, 'Application Process'!$I$11:$I$3035, 0)), "")))</f>
        <v/>
      </c>
      <c r="C849" s="40"/>
      <c r="D849" s="207"/>
      <c r="E849" s="194"/>
      <c r="F849" s="194"/>
      <c r="G849" s="208"/>
      <c r="H849" s="194"/>
      <c r="I849" s="208"/>
      <c r="J849" s="194"/>
      <c r="K849" s="209"/>
      <c r="L849" s="194"/>
      <c r="M849" s="196"/>
      <c r="N849" s="194"/>
      <c r="O849" s="194"/>
      <c r="P849" s="208"/>
      <c r="Q849" s="194"/>
      <c r="R849" s="210"/>
      <c r="S849" s="211"/>
      <c r="T849" s="193"/>
      <c r="U849" s="40"/>
      <c r="W849" s="41" t="str">
        <f t="shared" si="53"/>
        <v/>
      </c>
      <c r="X849" s="58" t="str">
        <f t="shared" si="54"/>
        <v/>
      </c>
      <c r="Y849" s="58" t="str">
        <f t="shared" si="52"/>
        <v/>
      </c>
      <c r="AC849" s="41" t="str">
        <f t="shared" si="55"/>
        <v/>
      </c>
      <c r="AE849" s="41" t="str">
        <f>IF($H849="", "", IF(COUNTIF($AA$11:$AA$131, $H849)&gt;0, 'Application Process'!$AC$4, ""))</f>
        <v/>
      </c>
    </row>
    <row r="850" spans="1:31" x14ac:dyDescent="0.25">
      <c r="A850" s="40"/>
      <c r="B850" s="88" t="str">
        <f>IF($X850="", "", IF(COUNTIF('Application Process'!$I$11:$I$3035, $X850)=0, 'Job Database'!$Y$8, IFERROR(INDEX('Application Process'!$AJ$11:$AJ$3035, MATCH($X850, 'Application Process'!$I$11:$I$3035, 0)), "")))</f>
        <v/>
      </c>
      <c r="C850" s="40"/>
      <c r="D850" s="207"/>
      <c r="E850" s="194"/>
      <c r="F850" s="194"/>
      <c r="G850" s="208"/>
      <c r="H850" s="194"/>
      <c r="I850" s="208"/>
      <c r="J850" s="194"/>
      <c r="K850" s="209"/>
      <c r="L850" s="194"/>
      <c r="M850" s="196"/>
      <c r="N850" s="194"/>
      <c r="O850" s="194"/>
      <c r="P850" s="208"/>
      <c r="Q850" s="194"/>
      <c r="R850" s="210"/>
      <c r="S850" s="211"/>
      <c r="T850" s="193"/>
      <c r="U850" s="40"/>
      <c r="W850" s="41" t="str">
        <f t="shared" si="53"/>
        <v/>
      </c>
      <c r="X850" s="58" t="str">
        <f t="shared" si="54"/>
        <v/>
      </c>
      <c r="Y850" s="58" t="str">
        <f t="shared" si="52"/>
        <v/>
      </c>
      <c r="AC850" s="41" t="str">
        <f t="shared" si="55"/>
        <v/>
      </c>
      <c r="AE850" s="41" t="str">
        <f>IF($H850="", "", IF(COUNTIF($AA$11:$AA$131, $H850)&gt;0, 'Application Process'!$AC$4, ""))</f>
        <v/>
      </c>
    </row>
    <row r="851" spans="1:31" x14ac:dyDescent="0.25">
      <c r="A851" s="40"/>
      <c r="B851" s="88" t="str">
        <f>IF($X851="", "", IF(COUNTIF('Application Process'!$I$11:$I$3035, $X851)=0, 'Job Database'!$Y$8, IFERROR(INDEX('Application Process'!$AJ$11:$AJ$3035, MATCH($X851, 'Application Process'!$I$11:$I$3035, 0)), "")))</f>
        <v/>
      </c>
      <c r="C851" s="40"/>
      <c r="D851" s="207"/>
      <c r="E851" s="194"/>
      <c r="F851" s="194"/>
      <c r="G851" s="208"/>
      <c r="H851" s="194"/>
      <c r="I851" s="208"/>
      <c r="J851" s="194"/>
      <c r="K851" s="209"/>
      <c r="L851" s="194"/>
      <c r="M851" s="196"/>
      <c r="N851" s="194"/>
      <c r="O851" s="194"/>
      <c r="P851" s="208"/>
      <c r="Q851" s="194"/>
      <c r="R851" s="210"/>
      <c r="S851" s="211"/>
      <c r="T851" s="193"/>
      <c r="U851" s="40"/>
      <c r="W851" s="41" t="str">
        <f t="shared" si="53"/>
        <v/>
      </c>
      <c r="X851" s="58" t="str">
        <f t="shared" si="54"/>
        <v/>
      </c>
      <c r="Y851" s="58" t="str">
        <f t="shared" si="52"/>
        <v/>
      </c>
      <c r="AC851" s="41" t="str">
        <f t="shared" si="55"/>
        <v/>
      </c>
      <c r="AE851" s="41" t="str">
        <f>IF($H851="", "", IF(COUNTIF($AA$11:$AA$131, $H851)&gt;0, 'Application Process'!$AC$4, ""))</f>
        <v/>
      </c>
    </row>
    <row r="852" spans="1:31" x14ac:dyDescent="0.25">
      <c r="A852" s="40"/>
      <c r="B852" s="88" t="str">
        <f>IF($X852="", "", IF(COUNTIF('Application Process'!$I$11:$I$3035, $X852)=0, 'Job Database'!$Y$8, IFERROR(INDEX('Application Process'!$AJ$11:$AJ$3035, MATCH($X852, 'Application Process'!$I$11:$I$3035, 0)), "")))</f>
        <v/>
      </c>
      <c r="C852" s="40"/>
      <c r="D852" s="207"/>
      <c r="E852" s="194"/>
      <c r="F852" s="194"/>
      <c r="G852" s="208"/>
      <c r="H852" s="194"/>
      <c r="I852" s="208"/>
      <c r="J852" s="194"/>
      <c r="K852" s="209"/>
      <c r="L852" s="194"/>
      <c r="M852" s="196"/>
      <c r="N852" s="194"/>
      <c r="O852" s="194"/>
      <c r="P852" s="208"/>
      <c r="Q852" s="194"/>
      <c r="R852" s="210"/>
      <c r="S852" s="211"/>
      <c r="T852" s="193"/>
      <c r="U852" s="40"/>
      <c r="W852" s="41" t="str">
        <f t="shared" si="53"/>
        <v/>
      </c>
      <c r="X852" s="58" t="str">
        <f t="shared" si="54"/>
        <v/>
      </c>
      <c r="Y852" s="58" t="str">
        <f t="shared" si="52"/>
        <v/>
      </c>
      <c r="AC852" s="41" t="str">
        <f t="shared" si="55"/>
        <v/>
      </c>
      <c r="AE852" s="41" t="str">
        <f>IF($H852="", "", IF(COUNTIF($AA$11:$AA$131, $H852)&gt;0, 'Application Process'!$AC$4, ""))</f>
        <v/>
      </c>
    </row>
    <row r="853" spans="1:31" x14ac:dyDescent="0.25">
      <c r="A853" s="40"/>
      <c r="B853" s="88" t="str">
        <f>IF($X853="", "", IF(COUNTIF('Application Process'!$I$11:$I$3035, $X853)=0, 'Job Database'!$Y$8, IFERROR(INDEX('Application Process'!$AJ$11:$AJ$3035, MATCH($X853, 'Application Process'!$I$11:$I$3035, 0)), "")))</f>
        <v/>
      </c>
      <c r="C853" s="40"/>
      <c r="D853" s="207"/>
      <c r="E853" s="194"/>
      <c r="F853" s="194"/>
      <c r="G853" s="208"/>
      <c r="H853" s="194"/>
      <c r="I853" s="208"/>
      <c r="J853" s="194"/>
      <c r="K853" s="209"/>
      <c r="L853" s="194"/>
      <c r="M853" s="196"/>
      <c r="N853" s="194"/>
      <c r="O853" s="194"/>
      <c r="P853" s="208"/>
      <c r="Q853" s="194"/>
      <c r="R853" s="210"/>
      <c r="S853" s="211"/>
      <c r="T853" s="193"/>
      <c r="U853" s="40"/>
      <c r="W853" s="41" t="str">
        <f t="shared" si="53"/>
        <v/>
      </c>
      <c r="X853" s="58" t="str">
        <f t="shared" si="54"/>
        <v/>
      </c>
      <c r="Y853" s="58" t="str">
        <f t="shared" si="52"/>
        <v/>
      </c>
      <c r="AC853" s="41" t="str">
        <f t="shared" si="55"/>
        <v/>
      </c>
      <c r="AE853" s="41" t="str">
        <f>IF($H853="", "", IF(COUNTIF($AA$11:$AA$131, $H853)&gt;0, 'Application Process'!$AC$4, ""))</f>
        <v/>
      </c>
    </row>
    <row r="854" spans="1:31" x14ac:dyDescent="0.25">
      <c r="A854" s="40"/>
      <c r="B854" s="88" t="str">
        <f>IF($X854="", "", IF(COUNTIF('Application Process'!$I$11:$I$3035, $X854)=0, 'Job Database'!$Y$8, IFERROR(INDEX('Application Process'!$AJ$11:$AJ$3035, MATCH($X854, 'Application Process'!$I$11:$I$3035, 0)), "")))</f>
        <v/>
      </c>
      <c r="C854" s="40"/>
      <c r="D854" s="207"/>
      <c r="E854" s="194"/>
      <c r="F854" s="194"/>
      <c r="G854" s="208"/>
      <c r="H854" s="194"/>
      <c r="I854" s="208"/>
      <c r="J854" s="194"/>
      <c r="K854" s="209"/>
      <c r="L854" s="194"/>
      <c r="M854" s="196"/>
      <c r="N854" s="194"/>
      <c r="O854" s="194"/>
      <c r="P854" s="208"/>
      <c r="Q854" s="194"/>
      <c r="R854" s="210"/>
      <c r="S854" s="211"/>
      <c r="T854" s="193"/>
      <c r="U854" s="40"/>
      <c r="W854" s="41" t="str">
        <f t="shared" si="53"/>
        <v/>
      </c>
      <c r="X854" s="58" t="str">
        <f t="shared" si="54"/>
        <v/>
      </c>
      <c r="Y854" s="58" t="str">
        <f t="shared" si="52"/>
        <v/>
      </c>
      <c r="AC854" s="41" t="str">
        <f t="shared" si="55"/>
        <v/>
      </c>
      <c r="AE854" s="41" t="str">
        <f>IF($H854="", "", IF(COUNTIF($AA$11:$AA$131, $H854)&gt;0, 'Application Process'!$AC$4, ""))</f>
        <v/>
      </c>
    </row>
    <row r="855" spans="1:31" x14ac:dyDescent="0.25">
      <c r="A855" s="40"/>
      <c r="B855" s="88" t="str">
        <f>IF($X855="", "", IF(COUNTIF('Application Process'!$I$11:$I$3035, $X855)=0, 'Job Database'!$Y$8, IFERROR(INDEX('Application Process'!$AJ$11:$AJ$3035, MATCH($X855, 'Application Process'!$I$11:$I$3035, 0)), "")))</f>
        <v/>
      </c>
      <c r="C855" s="40"/>
      <c r="D855" s="207"/>
      <c r="E855" s="194"/>
      <c r="F855" s="194"/>
      <c r="G855" s="208"/>
      <c r="H855" s="194"/>
      <c r="I855" s="208"/>
      <c r="J855" s="194"/>
      <c r="K855" s="209"/>
      <c r="L855" s="194"/>
      <c r="M855" s="196"/>
      <c r="N855" s="194"/>
      <c r="O855" s="194"/>
      <c r="P855" s="208"/>
      <c r="Q855" s="194"/>
      <c r="R855" s="210"/>
      <c r="S855" s="211"/>
      <c r="T855" s="193"/>
      <c r="U855" s="40"/>
      <c r="W855" s="41" t="str">
        <f t="shared" si="53"/>
        <v/>
      </c>
      <c r="X855" s="58" t="str">
        <f t="shared" si="54"/>
        <v/>
      </c>
      <c r="Y855" s="58" t="str">
        <f t="shared" si="52"/>
        <v/>
      </c>
      <c r="AC855" s="41" t="str">
        <f t="shared" si="55"/>
        <v/>
      </c>
      <c r="AE855" s="41" t="str">
        <f>IF($H855="", "", IF(COUNTIF($AA$11:$AA$131, $H855)&gt;0, 'Application Process'!$AC$4, ""))</f>
        <v/>
      </c>
    </row>
    <row r="856" spans="1:31" x14ac:dyDescent="0.25">
      <c r="A856" s="40"/>
      <c r="B856" s="88" t="str">
        <f>IF($X856="", "", IF(COUNTIF('Application Process'!$I$11:$I$3035, $X856)=0, 'Job Database'!$Y$8, IFERROR(INDEX('Application Process'!$AJ$11:$AJ$3035, MATCH($X856, 'Application Process'!$I$11:$I$3035, 0)), "")))</f>
        <v/>
      </c>
      <c r="C856" s="40"/>
      <c r="D856" s="207"/>
      <c r="E856" s="194"/>
      <c r="F856" s="194"/>
      <c r="G856" s="208"/>
      <c r="H856" s="194"/>
      <c r="I856" s="208"/>
      <c r="J856" s="194"/>
      <c r="K856" s="209"/>
      <c r="L856" s="194"/>
      <c r="M856" s="196"/>
      <c r="N856" s="194"/>
      <c r="O856" s="194"/>
      <c r="P856" s="208"/>
      <c r="Q856" s="194"/>
      <c r="R856" s="210"/>
      <c r="S856" s="211"/>
      <c r="T856" s="193"/>
      <c r="U856" s="40"/>
      <c r="W856" s="41" t="str">
        <f t="shared" si="53"/>
        <v/>
      </c>
      <c r="X856" s="58" t="str">
        <f t="shared" si="54"/>
        <v/>
      </c>
      <c r="Y856" s="58" t="str">
        <f t="shared" si="52"/>
        <v/>
      </c>
      <c r="AC856" s="41" t="str">
        <f t="shared" si="55"/>
        <v/>
      </c>
      <c r="AE856" s="41" t="str">
        <f>IF($H856="", "", IF(COUNTIF($AA$11:$AA$131, $H856)&gt;0, 'Application Process'!$AC$4, ""))</f>
        <v/>
      </c>
    </row>
    <row r="857" spans="1:31" x14ac:dyDescent="0.25">
      <c r="A857" s="40"/>
      <c r="B857" s="88" t="str">
        <f>IF($X857="", "", IF(COUNTIF('Application Process'!$I$11:$I$3035, $X857)=0, 'Job Database'!$Y$8, IFERROR(INDEX('Application Process'!$AJ$11:$AJ$3035, MATCH($X857, 'Application Process'!$I$11:$I$3035, 0)), "")))</f>
        <v/>
      </c>
      <c r="C857" s="40"/>
      <c r="D857" s="207"/>
      <c r="E857" s="194"/>
      <c r="F857" s="194"/>
      <c r="G857" s="208"/>
      <c r="H857" s="194"/>
      <c r="I857" s="208"/>
      <c r="J857" s="194"/>
      <c r="K857" s="209"/>
      <c r="L857" s="194"/>
      <c r="M857" s="196"/>
      <c r="N857" s="194"/>
      <c r="O857" s="194"/>
      <c r="P857" s="208"/>
      <c r="Q857" s="194"/>
      <c r="R857" s="210"/>
      <c r="S857" s="211"/>
      <c r="T857" s="193"/>
      <c r="U857" s="40"/>
      <c r="W857" s="41" t="str">
        <f t="shared" si="53"/>
        <v/>
      </c>
      <c r="X857" s="58" t="str">
        <f t="shared" si="54"/>
        <v/>
      </c>
      <c r="Y857" s="58" t="str">
        <f t="shared" si="52"/>
        <v/>
      </c>
      <c r="AC857" s="41" t="str">
        <f t="shared" si="55"/>
        <v/>
      </c>
      <c r="AE857" s="41" t="str">
        <f>IF($H857="", "", IF(COUNTIF($AA$11:$AA$131, $H857)&gt;0, 'Application Process'!$AC$4, ""))</f>
        <v/>
      </c>
    </row>
    <row r="858" spans="1:31" x14ac:dyDescent="0.25">
      <c r="A858" s="40"/>
      <c r="B858" s="88" t="str">
        <f>IF($X858="", "", IF(COUNTIF('Application Process'!$I$11:$I$3035, $X858)=0, 'Job Database'!$Y$8, IFERROR(INDEX('Application Process'!$AJ$11:$AJ$3035, MATCH($X858, 'Application Process'!$I$11:$I$3035, 0)), "")))</f>
        <v/>
      </c>
      <c r="C858" s="40"/>
      <c r="D858" s="207"/>
      <c r="E858" s="194"/>
      <c r="F858" s="194"/>
      <c r="G858" s="208"/>
      <c r="H858" s="194"/>
      <c r="I858" s="208"/>
      <c r="J858" s="194"/>
      <c r="K858" s="209"/>
      <c r="L858" s="194"/>
      <c r="M858" s="196"/>
      <c r="N858" s="194"/>
      <c r="O858" s="194"/>
      <c r="P858" s="208"/>
      <c r="Q858" s="194"/>
      <c r="R858" s="210"/>
      <c r="S858" s="211"/>
      <c r="T858" s="193"/>
      <c r="U858" s="40"/>
      <c r="W858" s="41" t="str">
        <f t="shared" si="53"/>
        <v/>
      </c>
      <c r="X858" s="58" t="str">
        <f t="shared" si="54"/>
        <v/>
      </c>
      <c r="Y858" s="58" t="str">
        <f t="shared" si="52"/>
        <v/>
      </c>
      <c r="AC858" s="41" t="str">
        <f t="shared" si="55"/>
        <v/>
      </c>
      <c r="AE858" s="41" t="str">
        <f>IF($H858="", "", IF(COUNTIF($AA$11:$AA$131, $H858)&gt;0, 'Application Process'!$AC$4, ""))</f>
        <v/>
      </c>
    </row>
    <row r="859" spans="1:31" x14ac:dyDescent="0.25">
      <c r="A859" s="40"/>
      <c r="B859" s="88" t="str">
        <f>IF($X859="", "", IF(COUNTIF('Application Process'!$I$11:$I$3035, $X859)=0, 'Job Database'!$Y$8, IFERROR(INDEX('Application Process'!$AJ$11:$AJ$3035, MATCH($X859, 'Application Process'!$I$11:$I$3035, 0)), "")))</f>
        <v/>
      </c>
      <c r="C859" s="40"/>
      <c r="D859" s="207"/>
      <c r="E859" s="194"/>
      <c r="F859" s="194"/>
      <c r="G859" s="208"/>
      <c r="H859" s="194"/>
      <c r="I859" s="208"/>
      <c r="J859" s="194"/>
      <c r="K859" s="209"/>
      <c r="L859" s="194"/>
      <c r="M859" s="196"/>
      <c r="N859" s="194"/>
      <c r="O859" s="194"/>
      <c r="P859" s="208"/>
      <c r="Q859" s="194"/>
      <c r="R859" s="210"/>
      <c r="S859" s="211"/>
      <c r="T859" s="193"/>
      <c r="U859" s="40"/>
      <c r="W859" s="41" t="str">
        <f t="shared" si="53"/>
        <v/>
      </c>
      <c r="X859" s="58" t="str">
        <f t="shared" si="54"/>
        <v/>
      </c>
      <c r="Y859" s="58" t="str">
        <f t="shared" si="52"/>
        <v/>
      </c>
      <c r="AC859" s="41" t="str">
        <f t="shared" si="55"/>
        <v/>
      </c>
      <c r="AE859" s="41" t="str">
        <f>IF($H859="", "", IF(COUNTIF($AA$11:$AA$131, $H859)&gt;0, 'Application Process'!$AC$4, ""))</f>
        <v/>
      </c>
    </row>
    <row r="860" spans="1:31" x14ac:dyDescent="0.25">
      <c r="A860" s="40"/>
      <c r="B860" s="88" t="str">
        <f>IF($X860="", "", IF(COUNTIF('Application Process'!$I$11:$I$3035, $X860)=0, 'Job Database'!$Y$8, IFERROR(INDEX('Application Process'!$AJ$11:$AJ$3035, MATCH($X860, 'Application Process'!$I$11:$I$3035, 0)), "")))</f>
        <v/>
      </c>
      <c r="C860" s="40"/>
      <c r="D860" s="207"/>
      <c r="E860" s="194"/>
      <c r="F860" s="194"/>
      <c r="G860" s="208"/>
      <c r="H860" s="194"/>
      <c r="I860" s="208"/>
      <c r="J860" s="194"/>
      <c r="K860" s="209"/>
      <c r="L860" s="194"/>
      <c r="M860" s="196"/>
      <c r="N860" s="194"/>
      <c r="O860" s="194"/>
      <c r="P860" s="208"/>
      <c r="Q860" s="194"/>
      <c r="R860" s="210"/>
      <c r="S860" s="211"/>
      <c r="T860" s="193"/>
      <c r="U860" s="40"/>
      <c r="W860" s="41" t="str">
        <f t="shared" si="53"/>
        <v/>
      </c>
      <c r="X860" s="58" t="str">
        <f t="shared" si="54"/>
        <v/>
      </c>
      <c r="Y860" s="58" t="str">
        <f t="shared" si="52"/>
        <v/>
      </c>
      <c r="AC860" s="41" t="str">
        <f t="shared" si="55"/>
        <v/>
      </c>
      <c r="AE860" s="41" t="str">
        <f>IF($H860="", "", IF(COUNTIF($AA$11:$AA$131, $H860)&gt;0, 'Application Process'!$AC$4, ""))</f>
        <v/>
      </c>
    </row>
    <row r="861" spans="1:31" x14ac:dyDescent="0.25">
      <c r="A861" s="40"/>
      <c r="B861" s="88" t="str">
        <f>IF($X861="", "", IF(COUNTIF('Application Process'!$I$11:$I$3035, $X861)=0, 'Job Database'!$Y$8, IFERROR(INDEX('Application Process'!$AJ$11:$AJ$3035, MATCH($X861, 'Application Process'!$I$11:$I$3035, 0)), "")))</f>
        <v/>
      </c>
      <c r="C861" s="40"/>
      <c r="D861" s="207"/>
      <c r="E861" s="194"/>
      <c r="F861" s="194"/>
      <c r="G861" s="208"/>
      <c r="H861" s="194"/>
      <c r="I861" s="208"/>
      <c r="J861" s="194"/>
      <c r="K861" s="209"/>
      <c r="L861" s="194"/>
      <c r="M861" s="196"/>
      <c r="N861" s="194"/>
      <c r="O861" s="194"/>
      <c r="P861" s="208"/>
      <c r="Q861" s="194"/>
      <c r="R861" s="210"/>
      <c r="S861" s="211"/>
      <c r="T861" s="193"/>
      <c r="U861" s="40"/>
      <c r="W861" s="41" t="str">
        <f t="shared" si="53"/>
        <v/>
      </c>
      <c r="X861" s="58" t="str">
        <f t="shared" si="54"/>
        <v/>
      </c>
      <c r="Y861" s="58" t="str">
        <f t="shared" si="52"/>
        <v/>
      </c>
      <c r="AC861" s="41" t="str">
        <f t="shared" si="55"/>
        <v/>
      </c>
      <c r="AE861" s="41" t="str">
        <f>IF($H861="", "", IF(COUNTIF($AA$11:$AA$131, $H861)&gt;0, 'Application Process'!$AC$4, ""))</f>
        <v/>
      </c>
    </row>
    <row r="862" spans="1:31" x14ac:dyDescent="0.25">
      <c r="A862" s="40"/>
      <c r="B862" s="88" t="str">
        <f>IF($X862="", "", IF(COUNTIF('Application Process'!$I$11:$I$3035, $X862)=0, 'Job Database'!$Y$8, IFERROR(INDEX('Application Process'!$AJ$11:$AJ$3035, MATCH($X862, 'Application Process'!$I$11:$I$3035, 0)), "")))</f>
        <v/>
      </c>
      <c r="C862" s="40"/>
      <c r="D862" s="207"/>
      <c r="E862" s="194"/>
      <c r="F862" s="194"/>
      <c r="G862" s="208"/>
      <c r="H862" s="194"/>
      <c r="I862" s="208"/>
      <c r="J862" s="194"/>
      <c r="K862" s="209"/>
      <c r="L862" s="194"/>
      <c r="M862" s="196"/>
      <c r="N862" s="194"/>
      <c r="O862" s="194"/>
      <c r="P862" s="208"/>
      <c r="Q862" s="194"/>
      <c r="R862" s="210"/>
      <c r="S862" s="211"/>
      <c r="T862" s="193"/>
      <c r="U862" s="40"/>
      <c r="W862" s="41" t="str">
        <f t="shared" si="53"/>
        <v/>
      </c>
      <c r="X862" s="58" t="str">
        <f t="shared" si="54"/>
        <v/>
      </c>
      <c r="Y862" s="58" t="str">
        <f t="shared" si="52"/>
        <v/>
      </c>
      <c r="AC862" s="41" t="str">
        <f t="shared" si="55"/>
        <v/>
      </c>
      <c r="AE862" s="41" t="str">
        <f>IF($H862="", "", IF(COUNTIF($AA$11:$AA$131, $H862)&gt;0, 'Application Process'!$AC$4, ""))</f>
        <v/>
      </c>
    </row>
    <row r="863" spans="1:31" x14ac:dyDescent="0.25">
      <c r="A863" s="40"/>
      <c r="B863" s="88" t="str">
        <f>IF($X863="", "", IF(COUNTIF('Application Process'!$I$11:$I$3035, $X863)=0, 'Job Database'!$Y$8, IFERROR(INDEX('Application Process'!$AJ$11:$AJ$3035, MATCH($X863, 'Application Process'!$I$11:$I$3035, 0)), "")))</f>
        <v/>
      </c>
      <c r="C863" s="40"/>
      <c r="D863" s="207"/>
      <c r="E863" s="194"/>
      <c r="F863" s="194"/>
      <c r="G863" s="208"/>
      <c r="H863" s="194"/>
      <c r="I863" s="208"/>
      <c r="J863" s="194"/>
      <c r="K863" s="209"/>
      <c r="L863" s="194"/>
      <c r="M863" s="196"/>
      <c r="N863" s="194"/>
      <c r="O863" s="194"/>
      <c r="P863" s="208"/>
      <c r="Q863" s="194"/>
      <c r="R863" s="210"/>
      <c r="S863" s="211"/>
      <c r="T863" s="193"/>
      <c r="U863" s="40"/>
      <c r="W863" s="41" t="str">
        <f t="shared" si="53"/>
        <v/>
      </c>
      <c r="X863" s="58" t="str">
        <f t="shared" si="54"/>
        <v/>
      </c>
      <c r="Y863" s="58" t="str">
        <f t="shared" si="52"/>
        <v/>
      </c>
      <c r="AC863" s="41" t="str">
        <f t="shared" si="55"/>
        <v/>
      </c>
      <c r="AE863" s="41" t="str">
        <f>IF($H863="", "", IF(COUNTIF($AA$11:$AA$131, $H863)&gt;0, 'Application Process'!$AC$4, ""))</f>
        <v/>
      </c>
    </row>
    <row r="864" spans="1:31" x14ac:dyDescent="0.25">
      <c r="A864" s="40"/>
      <c r="B864" s="88" t="str">
        <f>IF($X864="", "", IF(COUNTIF('Application Process'!$I$11:$I$3035, $X864)=0, 'Job Database'!$Y$8, IFERROR(INDEX('Application Process'!$AJ$11:$AJ$3035, MATCH($X864, 'Application Process'!$I$11:$I$3035, 0)), "")))</f>
        <v/>
      </c>
      <c r="C864" s="40"/>
      <c r="D864" s="207"/>
      <c r="E864" s="194"/>
      <c r="F864" s="194"/>
      <c r="G864" s="208"/>
      <c r="H864" s="194"/>
      <c r="I864" s="208"/>
      <c r="J864" s="194"/>
      <c r="K864" s="209"/>
      <c r="L864" s="194"/>
      <c r="M864" s="196"/>
      <c r="N864" s="194"/>
      <c r="O864" s="194"/>
      <c r="P864" s="208"/>
      <c r="Q864" s="194"/>
      <c r="R864" s="210"/>
      <c r="S864" s="211"/>
      <c r="T864" s="193"/>
      <c r="U864" s="40"/>
      <c r="W864" s="41" t="str">
        <f t="shared" si="53"/>
        <v/>
      </c>
      <c r="X864" s="58" t="str">
        <f t="shared" si="54"/>
        <v/>
      </c>
      <c r="Y864" s="58" t="str">
        <f t="shared" si="52"/>
        <v/>
      </c>
      <c r="AC864" s="41" t="str">
        <f t="shared" si="55"/>
        <v/>
      </c>
      <c r="AE864" s="41" t="str">
        <f>IF($H864="", "", IF(COUNTIF($AA$11:$AA$131, $H864)&gt;0, 'Application Process'!$AC$4, ""))</f>
        <v/>
      </c>
    </row>
    <row r="865" spans="1:31" x14ac:dyDescent="0.25">
      <c r="A865" s="40"/>
      <c r="B865" s="88" t="str">
        <f>IF($X865="", "", IF(COUNTIF('Application Process'!$I$11:$I$3035, $X865)=0, 'Job Database'!$Y$8, IFERROR(INDEX('Application Process'!$AJ$11:$AJ$3035, MATCH($X865, 'Application Process'!$I$11:$I$3035, 0)), "")))</f>
        <v/>
      </c>
      <c r="C865" s="40"/>
      <c r="D865" s="207"/>
      <c r="E865" s="194"/>
      <c r="F865" s="194"/>
      <c r="G865" s="208"/>
      <c r="H865" s="194"/>
      <c r="I865" s="208"/>
      <c r="J865" s="194"/>
      <c r="K865" s="209"/>
      <c r="L865" s="194"/>
      <c r="M865" s="196"/>
      <c r="N865" s="194"/>
      <c r="O865" s="194"/>
      <c r="P865" s="208"/>
      <c r="Q865" s="194"/>
      <c r="R865" s="210"/>
      <c r="S865" s="211"/>
      <c r="T865" s="193"/>
      <c r="U865" s="40"/>
      <c r="W865" s="41" t="str">
        <f t="shared" si="53"/>
        <v/>
      </c>
      <c r="X865" s="58" t="str">
        <f t="shared" si="54"/>
        <v/>
      </c>
      <c r="Y865" s="58" t="str">
        <f t="shared" si="52"/>
        <v/>
      </c>
      <c r="AC865" s="41" t="str">
        <f t="shared" si="55"/>
        <v/>
      </c>
      <c r="AE865" s="41" t="str">
        <f>IF($H865="", "", IF(COUNTIF($AA$11:$AA$131, $H865)&gt;0, 'Application Process'!$AC$4, ""))</f>
        <v/>
      </c>
    </row>
    <row r="866" spans="1:31" x14ac:dyDescent="0.25">
      <c r="A866" s="40"/>
      <c r="B866" s="88" t="str">
        <f>IF($X866="", "", IF(COUNTIF('Application Process'!$I$11:$I$3035, $X866)=0, 'Job Database'!$Y$8, IFERROR(INDEX('Application Process'!$AJ$11:$AJ$3035, MATCH($X866, 'Application Process'!$I$11:$I$3035, 0)), "")))</f>
        <v/>
      </c>
      <c r="C866" s="40"/>
      <c r="D866" s="207"/>
      <c r="E866" s="194"/>
      <c r="F866" s="194"/>
      <c r="G866" s="208"/>
      <c r="H866" s="194"/>
      <c r="I866" s="208"/>
      <c r="J866" s="194"/>
      <c r="K866" s="209"/>
      <c r="L866" s="194"/>
      <c r="M866" s="196"/>
      <c r="N866" s="194"/>
      <c r="O866" s="194"/>
      <c r="P866" s="208"/>
      <c r="Q866" s="194"/>
      <c r="R866" s="210"/>
      <c r="S866" s="211"/>
      <c r="T866" s="193"/>
      <c r="U866" s="40"/>
      <c r="W866" s="41" t="str">
        <f t="shared" si="53"/>
        <v/>
      </c>
      <c r="X866" s="58" t="str">
        <f t="shared" si="54"/>
        <v/>
      </c>
      <c r="Y866" s="58" t="str">
        <f t="shared" si="52"/>
        <v/>
      </c>
      <c r="AC866" s="41" t="str">
        <f t="shared" si="55"/>
        <v/>
      </c>
      <c r="AE866" s="41" t="str">
        <f>IF($H866="", "", IF(COUNTIF($AA$11:$AA$131, $H866)&gt;0, 'Application Process'!$AC$4, ""))</f>
        <v/>
      </c>
    </row>
    <row r="867" spans="1:31" x14ac:dyDescent="0.25">
      <c r="A867" s="40"/>
      <c r="B867" s="88" t="str">
        <f>IF($X867="", "", IF(COUNTIF('Application Process'!$I$11:$I$3035, $X867)=0, 'Job Database'!$Y$8, IFERROR(INDEX('Application Process'!$AJ$11:$AJ$3035, MATCH($X867, 'Application Process'!$I$11:$I$3035, 0)), "")))</f>
        <v/>
      </c>
      <c r="C867" s="40"/>
      <c r="D867" s="207"/>
      <c r="E867" s="194"/>
      <c r="F867" s="194"/>
      <c r="G867" s="208"/>
      <c r="H867" s="194"/>
      <c r="I867" s="208"/>
      <c r="J867" s="194"/>
      <c r="K867" s="209"/>
      <c r="L867" s="194"/>
      <c r="M867" s="196"/>
      <c r="N867" s="194"/>
      <c r="O867" s="194"/>
      <c r="P867" s="208"/>
      <c r="Q867" s="194"/>
      <c r="R867" s="210"/>
      <c r="S867" s="211"/>
      <c r="T867" s="193"/>
      <c r="U867" s="40"/>
      <c r="W867" s="41" t="str">
        <f t="shared" si="53"/>
        <v/>
      </c>
      <c r="X867" s="58" t="str">
        <f t="shared" si="54"/>
        <v/>
      </c>
      <c r="Y867" s="58" t="str">
        <f t="shared" si="52"/>
        <v/>
      </c>
      <c r="AC867" s="41" t="str">
        <f t="shared" si="55"/>
        <v/>
      </c>
      <c r="AE867" s="41" t="str">
        <f>IF($H867="", "", IF(COUNTIF($AA$11:$AA$131, $H867)&gt;0, 'Application Process'!$AC$4, ""))</f>
        <v/>
      </c>
    </row>
    <row r="868" spans="1:31" x14ac:dyDescent="0.25">
      <c r="A868" s="40"/>
      <c r="B868" s="88" t="str">
        <f>IF($X868="", "", IF(COUNTIF('Application Process'!$I$11:$I$3035, $X868)=0, 'Job Database'!$Y$8, IFERROR(INDEX('Application Process'!$AJ$11:$AJ$3035, MATCH($X868, 'Application Process'!$I$11:$I$3035, 0)), "")))</f>
        <v/>
      </c>
      <c r="C868" s="40"/>
      <c r="D868" s="207"/>
      <c r="E868" s="194"/>
      <c r="F868" s="194"/>
      <c r="G868" s="208"/>
      <c r="H868" s="194"/>
      <c r="I868" s="208"/>
      <c r="J868" s="194"/>
      <c r="K868" s="209"/>
      <c r="L868" s="194"/>
      <c r="M868" s="196"/>
      <c r="N868" s="194"/>
      <c r="O868" s="194"/>
      <c r="P868" s="208"/>
      <c r="Q868" s="194"/>
      <c r="R868" s="210"/>
      <c r="S868" s="211"/>
      <c r="T868" s="193"/>
      <c r="U868" s="40"/>
      <c r="W868" s="41" t="str">
        <f t="shared" si="53"/>
        <v/>
      </c>
      <c r="X868" s="58" t="str">
        <f t="shared" si="54"/>
        <v/>
      </c>
      <c r="Y868" s="58" t="str">
        <f t="shared" si="52"/>
        <v/>
      </c>
      <c r="AC868" s="41" t="str">
        <f t="shared" si="55"/>
        <v/>
      </c>
      <c r="AE868" s="41" t="str">
        <f>IF($H868="", "", IF(COUNTIF($AA$11:$AA$131, $H868)&gt;0, 'Application Process'!$AC$4, ""))</f>
        <v/>
      </c>
    </row>
    <row r="869" spans="1:31" x14ac:dyDescent="0.25">
      <c r="A869" s="40"/>
      <c r="B869" s="88" t="str">
        <f>IF($X869="", "", IF(COUNTIF('Application Process'!$I$11:$I$3035, $X869)=0, 'Job Database'!$Y$8, IFERROR(INDEX('Application Process'!$AJ$11:$AJ$3035, MATCH($X869, 'Application Process'!$I$11:$I$3035, 0)), "")))</f>
        <v/>
      </c>
      <c r="C869" s="40"/>
      <c r="D869" s="207"/>
      <c r="E869" s="194"/>
      <c r="F869" s="194"/>
      <c r="G869" s="208"/>
      <c r="H869" s="194"/>
      <c r="I869" s="208"/>
      <c r="J869" s="194"/>
      <c r="K869" s="209"/>
      <c r="L869" s="194"/>
      <c r="M869" s="196"/>
      <c r="N869" s="194"/>
      <c r="O869" s="194"/>
      <c r="P869" s="208"/>
      <c r="Q869" s="194"/>
      <c r="R869" s="210"/>
      <c r="S869" s="211"/>
      <c r="T869" s="193"/>
      <c r="U869" s="40"/>
      <c r="W869" s="41" t="str">
        <f t="shared" si="53"/>
        <v/>
      </c>
      <c r="X869" s="58" t="str">
        <f t="shared" si="54"/>
        <v/>
      </c>
      <c r="Y869" s="58" t="str">
        <f t="shared" si="52"/>
        <v/>
      </c>
      <c r="AC869" s="41" t="str">
        <f t="shared" si="55"/>
        <v/>
      </c>
      <c r="AE869" s="41" t="str">
        <f>IF($H869="", "", IF(COUNTIF($AA$11:$AA$131, $H869)&gt;0, 'Application Process'!$AC$4, ""))</f>
        <v/>
      </c>
    </row>
    <row r="870" spans="1:31" x14ac:dyDescent="0.25">
      <c r="A870" s="40"/>
      <c r="B870" s="88" t="str">
        <f>IF($X870="", "", IF(COUNTIF('Application Process'!$I$11:$I$3035, $X870)=0, 'Job Database'!$Y$8, IFERROR(INDEX('Application Process'!$AJ$11:$AJ$3035, MATCH($X870, 'Application Process'!$I$11:$I$3035, 0)), "")))</f>
        <v/>
      </c>
      <c r="C870" s="40"/>
      <c r="D870" s="207"/>
      <c r="E870" s="194"/>
      <c r="F870" s="194"/>
      <c r="G870" s="208"/>
      <c r="H870" s="194"/>
      <c r="I870" s="208"/>
      <c r="J870" s="194"/>
      <c r="K870" s="209"/>
      <c r="L870" s="194"/>
      <c r="M870" s="196"/>
      <c r="N870" s="194"/>
      <c r="O870" s="194"/>
      <c r="P870" s="208"/>
      <c r="Q870" s="194"/>
      <c r="R870" s="210"/>
      <c r="S870" s="211"/>
      <c r="T870" s="193"/>
      <c r="U870" s="40"/>
      <c r="W870" s="41" t="str">
        <f t="shared" si="53"/>
        <v/>
      </c>
      <c r="X870" s="58" t="str">
        <f t="shared" si="54"/>
        <v/>
      </c>
      <c r="Y870" s="58" t="str">
        <f t="shared" si="52"/>
        <v/>
      </c>
      <c r="AC870" s="41" t="str">
        <f t="shared" si="55"/>
        <v/>
      </c>
      <c r="AE870" s="41" t="str">
        <f>IF($H870="", "", IF(COUNTIF($AA$11:$AA$131, $H870)&gt;0, 'Application Process'!$AC$4, ""))</f>
        <v/>
      </c>
    </row>
    <row r="871" spans="1:31" x14ac:dyDescent="0.25">
      <c r="A871" s="40"/>
      <c r="B871" s="88" t="str">
        <f>IF($X871="", "", IF(COUNTIF('Application Process'!$I$11:$I$3035, $X871)=0, 'Job Database'!$Y$8, IFERROR(INDEX('Application Process'!$AJ$11:$AJ$3035, MATCH($X871, 'Application Process'!$I$11:$I$3035, 0)), "")))</f>
        <v/>
      </c>
      <c r="C871" s="40"/>
      <c r="D871" s="207"/>
      <c r="E871" s="194"/>
      <c r="F871" s="194"/>
      <c r="G871" s="208"/>
      <c r="H871" s="194"/>
      <c r="I871" s="208"/>
      <c r="J871" s="194"/>
      <c r="K871" s="209"/>
      <c r="L871" s="194"/>
      <c r="M871" s="196"/>
      <c r="N871" s="194"/>
      <c r="O871" s="194"/>
      <c r="P871" s="208"/>
      <c r="Q871" s="194"/>
      <c r="R871" s="210"/>
      <c r="S871" s="211"/>
      <c r="T871" s="193"/>
      <c r="U871" s="40"/>
      <c r="W871" s="41" t="str">
        <f t="shared" si="53"/>
        <v/>
      </c>
      <c r="X871" s="58" t="str">
        <f t="shared" si="54"/>
        <v/>
      </c>
      <c r="Y871" s="58" t="str">
        <f t="shared" si="52"/>
        <v/>
      </c>
      <c r="AC871" s="41" t="str">
        <f t="shared" si="55"/>
        <v/>
      </c>
      <c r="AE871" s="41" t="str">
        <f>IF($H871="", "", IF(COUNTIF($AA$11:$AA$131, $H871)&gt;0, 'Application Process'!$AC$4, ""))</f>
        <v/>
      </c>
    </row>
    <row r="872" spans="1:31" x14ac:dyDescent="0.25">
      <c r="A872" s="40"/>
      <c r="B872" s="88" t="str">
        <f>IF($X872="", "", IF(COUNTIF('Application Process'!$I$11:$I$3035, $X872)=0, 'Job Database'!$Y$8, IFERROR(INDEX('Application Process'!$AJ$11:$AJ$3035, MATCH($X872, 'Application Process'!$I$11:$I$3035, 0)), "")))</f>
        <v/>
      </c>
      <c r="C872" s="40"/>
      <c r="D872" s="207"/>
      <c r="E872" s="194"/>
      <c r="F872" s="194"/>
      <c r="G872" s="208"/>
      <c r="H872" s="194"/>
      <c r="I872" s="208"/>
      <c r="J872" s="194"/>
      <c r="K872" s="209"/>
      <c r="L872" s="194"/>
      <c r="M872" s="196"/>
      <c r="N872" s="194"/>
      <c r="O872" s="194"/>
      <c r="P872" s="208"/>
      <c r="Q872" s="194"/>
      <c r="R872" s="210"/>
      <c r="S872" s="211"/>
      <c r="T872" s="193"/>
      <c r="U872" s="40"/>
      <c r="W872" s="41" t="str">
        <f t="shared" si="53"/>
        <v/>
      </c>
      <c r="X872" s="58" t="str">
        <f t="shared" si="54"/>
        <v/>
      </c>
      <c r="Y872" s="58" t="str">
        <f t="shared" si="52"/>
        <v/>
      </c>
      <c r="AC872" s="41" t="str">
        <f t="shared" si="55"/>
        <v/>
      </c>
      <c r="AE872" s="41" t="str">
        <f>IF($H872="", "", IF(COUNTIF($AA$11:$AA$131, $H872)&gt;0, 'Application Process'!$AC$4, ""))</f>
        <v/>
      </c>
    </row>
    <row r="873" spans="1:31" x14ac:dyDescent="0.25">
      <c r="A873" s="40"/>
      <c r="B873" s="88" t="str">
        <f>IF($X873="", "", IF(COUNTIF('Application Process'!$I$11:$I$3035, $X873)=0, 'Job Database'!$Y$8, IFERROR(INDEX('Application Process'!$AJ$11:$AJ$3035, MATCH($X873, 'Application Process'!$I$11:$I$3035, 0)), "")))</f>
        <v/>
      </c>
      <c r="C873" s="40"/>
      <c r="D873" s="207"/>
      <c r="E873" s="194"/>
      <c r="F873" s="194"/>
      <c r="G873" s="208"/>
      <c r="H873" s="194"/>
      <c r="I873" s="208"/>
      <c r="J873" s="194"/>
      <c r="K873" s="209"/>
      <c r="L873" s="194"/>
      <c r="M873" s="196"/>
      <c r="N873" s="194"/>
      <c r="O873" s="194"/>
      <c r="P873" s="208"/>
      <c r="Q873" s="194"/>
      <c r="R873" s="210"/>
      <c r="S873" s="211"/>
      <c r="T873" s="193"/>
      <c r="U873" s="40"/>
      <c r="W873" s="41" t="str">
        <f t="shared" si="53"/>
        <v/>
      </c>
      <c r="X873" s="58" t="str">
        <f t="shared" si="54"/>
        <v/>
      </c>
      <c r="Y873" s="58" t="str">
        <f t="shared" si="52"/>
        <v/>
      </c>
      <c r="AC873" s="41" t="str">
        <f t="shared" si="55"/>
        <v/>
      </c>
      <c r="AE873" s="41" t="str">
        <f>IF($H873="", "", IF(COUNTIF($AA$11:$AA$131, $H873)&gt;0, 'Application Process'!$AC$4, ""))</f>
        <v/>
      </c>
    </row>
    <row r="874" spans="1:31" x14ac:dyDescent="0.25">
      <c r="A874" s="40"/>
      <c r="B874" s="88" t="str">
        <f>IF($X874="", "", IF(COUNTIF('Application Process'!$I$11:$I$3035, $X874)=0, 'Job Database'!$Y$8, IFERROR(INDEX('Application Process'!$AJ$11:$AJ$3035, MATCH($X874, 'Application Process'!$I$11:$I$3035, 0)), "")))</f>
        <v/>
      </c>
      <c r="C874" s="40"/>
      <c r="D874" s="207"/>
      <c r="E874" s="194"/>
      <c r="F874" s="194"/>
      <c r="G874" s="208"/>
      <c r="H874" s="194"/>
      <c r="I874" s="208"/>
      <c r="J874" s="194"/>
      <c r="K874" s="209"/>
      <c r="L874" s="194"/>
      <c r="M874" s="196"/>
      <c r="N874" s="194"/>
      <c r="O874" s="194"/>
      <c r="P874" s="208"/>
      <c r="Q874" s="194"/>
      <c r="R874" s="210"/>
      <c r="S874" s="211"/>
      <c r="T874" s="193"/>
      <c r="U874" s="40"/>
      <c r="W874" s="41" t="str">
        <f t="shared" si="53"/>
        <v/>
      </c>
      <c r="X874" s="58" t="str">
        <f t="shared" si="54"/>
        <v/>
      </c>
      <c r="Y874" s="58" t="str">
        <f t="shared" si="52"/>
        <v/>
      </c>
      <c r="AC874" s="41" t="str">
        <f t="shared" si="55"/>
        <v/>
      </c>
      <c r="AE874" s="41" t="str">
        <f>IF($H874="", "", IF(COUNTIF($AA$11:$AA$131, $H874)&gt;0, 'Application Process'!$AC$4, ""))</f>
        <v/>
      </c>
    </row>
    <row r="875" spans="1:31" x14ac:dyDescent="0.25">
      <c r="A875" s="40"/>
      <c r="B875" s="88" t="str">
        <f>IF($X875="", "", IF(COUNTIF('Application Process'!$I$11:$I$3035, $X875)=0, 'Job Database'!$Y$8, IFERROR(INDEX('Application Process'!$AJ$11:$AJ$3035, MATCH($X875, 'Application Process'!$I$11:$I$3035, 0)), "")))</f>
        <v/>
      </c>
      <c r="C875" s="40"/>
      <c r="D875" s="207"/>
      <c r="E875" s="194"/>
      <c r="F875" s="194"/>
      <c r="G875" s="208"/>
      <c r="H875" s="194"/>
      <c r="I875" s="208"/>
      <c r="J875" s="194"/>
      <c r="K875" s="209"/>
      <c r="L875" s="194"/>
      <c r="M875" s="196"/>
      <c r="N875" s="194"/>
      <c r="O875" s="194"/>
      <c r="P875" s="208"/>
      <c r="Q875" s="194"/>
      <c r="R875" s="210"/>
      <c r="S875" s="211"/>
      <c r="T875" s="193"/>
      <c r="U875" s="40"/>
      <c r="W875" s="41" t="str">
        <f t="shared" si="53"/>
        <v/>
      </c>
      <c r="X875" s="58" t="str">
        <f t="shared" si="54"/>
        <v/>
      </c>
      <c r="Y875" s="58" t="str">
        <f t="shared" si="52"/>
        <v/>
      </c>
      <c r="AC875" s="41" t="str">
        <f t="shared" si="55"/>
        <v/>
      </c>
      <c r="AE875" s="41" t="str">
        <f>IF($H875="", "", IF(COUNTIF($AA$11:$AA$131, $H875)&gt;0, 'Application Process'!$AC$4, ""))</f>
        <v/>
      </c>
    </row>
    <row r="876" spans="1:31" x14ac:dyDescent="0.25">
      <c r="A876" s="40"/>
      <c r="B876" s="88" t="str">
        <f>IF($X876="", "", IF(COUNTIF('Application Process'!$I$11:$I$3035, $X876)=0, 'Job Database'!$Y$8, IFERROR(INDEX('Application Process'!$AJ$11:$AJ$3035, MATCH($X876, 'Application Process'!$I$11:$I$3035, 0)), "")))</f>
        <v/>
      </c>
      <c r="C876" s="40"/>
      <c r="D876" s="207"/>
      <c r="E876" s="194"/>
      <c r="F876" s="194"/>
      <c r="G876" s="208"/>
      <c r="H876" s="194"/>
      <c r="I876" s="208"/>
      <c r="J876" s="194"/>
      <c r="K876" s="209"/>
      <c r="L876" s="194"/>
      <c r="M876" s="196"/>
      <c r="N876" s="194"/>
      <c r="O876" s="194"/>
      <c r="P876" s="208"/>
      <c r="Q876" s="194"/>
      <c r="R876" s="210"/>
      <c r="S876" s="211"/>
      <c r="T876" s="193"/>
      <c r="U876" s="40"/>
      <c r="W876" s="41" t="str">
        <f t="shared" si="53"/>
        <v/>
      </c>
      <c r="X876" s="58" t="str">
        <f t="shared" si="54"/>
        <v/>
      </c>
      <c r="Y876" s="58" t="str">
        <f t="shared" si="52"/>
        <v/>
      </c>
      <c r="AC876" s="41" t="str">
        <f t="shared" si="55"/>
        <v/>
      </c>
      <c r="AE876" s="41" t="str">
        <f>IF($H876="", "", IF(COUNTIF($AA$11:$AA$131, $H876)&gt;0, 'Application Process'!$AC$4, ""))</f>
        <v/>
      </c>
    </row>
    <row r="877" spans="1:31" x14ac:dyDescent="0.25">
      <c r="A877" s="40"/>
      <c r="B877" s="88" t="str">
        <f>IF($X877="", "", IF(COUNTIF('Application Process'!$I$11:$I$3035, $X877)=0, 'Job Database'!$Y$8, IFERROR(INDEX('Application Process'!$AJ$11:$AJ$3035, MATCH($X877, 'Application Process'!$I$11:$I$3035, 0)), "")))</f>
        <v/>
      </c>
      <c r="C877" s="40"/>
      <c r="D877" s="207"/>
      <c r="E877" s="194"/>
      <c r="F877" s="194"/>
      <c r="G877" s="208"/>
      <c r="H877" s="194"/>
      <c r="I877" s="208"/>
      <c r="J877" s="194"/>
      <c r="K877" s="209"/>
      <c r="L877" s="194"/>
      <c r="M877" s="196"/>
      <c r="N877" s="194"/>
      <c r="O877" s="194"/>
      <c r="P877" s="208"/>
      <c r="Q877" s="194"/>
      <c r="R877" s="210"/>
      <c r="S877" s="211"/>
      <c r="T877" s="193"/>
      <c r="U877" s="40"/>
      <c r="W877" s="41" t="str">
        <f t="shared" si="53"/>
        <v/>
      </c>
      <c r="X877" s="58" t="str">
        <f t="shared" si="54"/>
        <v/>
      </c>
      <c r="Y877" s="58" t="str">
        <f t="shared" si="52"/>
        <v/>
      </c>
      <c r="AC877" s="41" t="str">
        <f t="shared" si="55"/>
        <v/>
      </c>
      <c r="AE877" s="41" t="str">
        <f>IF($H877="", "", IF(COUNTIF($AA$11:$AA$131, $H877)&gt;0, 'Application Process'!$AC$4, ""))</f>
        <v/>
      </c>
    </row>
    <row r="878" spans="1:31" x14ac:dyDescent="0.25">
      <c r="A878" s="40"/>
      <c r="B878" s="88" t="str">
        <f>IF($X878="", "", IF(COUNTIF('Application Process'!$I$11:$I$3035, $X878)=0, 'Job Database'!$Y$8, IFERROR(INDEX('Application Process'!$AJ$11:$AJ$3035, MATCH($X878, 'Application Process'!$I$11:$I$3035, 0)), "")))</f>
        <v/>
      </c>
      <c r="C878" s="40"/>
      <c r="D878" s="207"/>
      <c r="E878" s="194"/>
      <c r="F878" s="194"/>
      <c r="G878" s="208"/>
      <c r="H878" s="194"/>
      <c r="I878" s="208"/>
      <c r="J878" s="194"/>
      <c r="K878" s="209"/>
      <c r="L878" s="194"/>
      <c r="M878" s="196"/>
      <c r="N878" s="194"/>
      <c r="O878" s="194"/>
      <c r="P878" s="208"/>
      <c r="Q878" s="194"/>
      <c r="R878" s="210"/>
      <c r="S878" s="211"/>
      <c r="T878" s="193"/>
      <c r="U878" s="40"/>
      <c r="W878" s="41" t="str">
        <f t="shared" si="53"/>
        <v/>
      </c>
      <c r="X878" s="58" t="str">
        <f t="shared" si="54"/>
        <v/>
      </c>
      <c r="Y878" s="58" t="str">
        <f t="shared" si="52"/>
        <v/>
      </c>
      <c r="AC878" s="41" t="str">
        <f t="shared" si="55"/>
        <v/>
      </c>
      <c r="AE878" s="41" t="str">
        <f>IF($H878="", "", IF(COUNTIF($AA$11:$AA$131, $H878)&gt;0, 'Application Process'!$AC$4, ""))</f>
        <v/>
      </c>
    </row>
    <row r="879" spans="1:31" x14ac:dyDescent="0.25">
      <c r="A879" s="40"/>
      <c r="B879" s="88" t="str">
        <f>IF($X879="", "", IF(COUNTIF('Application Process'!$I$11:$I$3035, $X879)=0, 'Job Database'!$Y$8, IFERROR(INDEX('Application Process'!$AJ$11:$AJ$3035, MATCH($X879, 'Application Process'!$I$11:$I$3035, 0)), "")))</f>
        <v/>
      </c>
      <c r="C879" s="40"/>
      <c r="D879" s="207"/>
      <c r="E879" s="194"/>
      <c r="F879" s="194"/>
      <c r="G879" s="208"/>
      <c r="H879" s="194"/>
      <c r="I879" s="208"/>
      <c r="J879" s="194"/>
      <c r="K879" s="209"/>
      <c r="L879" s="194"/>
      <c r="M879" s="196"/>
      <c r="N879" s="194"/>
      <c r="O879" s="194"/>
      <c r="P879" s="208"/>
      <c r="Q879" s="194"/>
      <c r="R879" s="210"/>
      <c r="S879" s="211"/>
      <c r="T879" s="193"/>
      <c r="U879" s="40"/>
      <c r="W879" s="41" t="str">
        <f t="shared" si="53"/>
        <v/>
      </c>
      <c r="X879" s="58" t="str">
        <f t="shared" si="54"/>
        <v/>
      </c>
      <c r="Y879" s="58" t="str">
        <f t="shared" si="52"/>
        <v/>
      </c>
      <c r="AC879" s="41" t="str">
        <f t="shared" si="55"/>
        <v/>
      </c>
      <c r="AE879" s="41" t="str">
        <f>IF($H879="", "", IF(COUNTIF($AA$11:$AA$131, $H879)&gt;0, 'Application Process'!$AC$4, ""))</f>
        <v/>
      </c>
    </row>
    <row r="880" spans="1:31" x14ac:dyDescent="0.25">
      <c r="A880" s="40"/>
      <c r="B880" s="88" t="str">
        <f>IF($X880="", "", IF(COUNTIF('Application Process'!$I$11:$I$3035, $X880)=0, 'Job Database'!$Y$8, IFERROR(INDEX('Application Process'!$AJ$11:$AJ$3035, MATCH($X880, 'Application Process'!$I$11:$I$3035, 0)), "")))</f>
        <v/>
      </c>
      <c r="C880" s="40"/>
      <c r="D880" s="207"/>
      <c r="E880" s="194"/>
      <c r="F880" s="194"/>
      <c r="G880" s="208"/>
      <c r="H880" s="194"/>
      <c r="I880" s="208"/>
      <c r="J880" s="194"/>
      <c r="K880" s="209"/>
      <c r="L880" s="194"/>
      <c r="M880" s="196"/>
      <c r="N880" s="194"/>
      <c r="O880" s="194"/>
      <c r="P880" s="208"/>
      <c r="Q880" s="194"/>
      <c r="R880" s="210"/>
      <c r="S880" s="211"/>
      <c r="T880" s="193"/>
      <c r="U880" s="40"/>
      <c r="W880" s="41" t="str">
        <f t="shared" si="53"/>
        <v/>
      </c>
      <c r="X880" s="58" t="str">
        <f t="shared" si="54"/>
        <v/>
      </c>
      <c r="Y880" s="58" t="str">
        <f t="shared" si="52"/>
        <v/>
      </c>
      <c r="AC880" s="41" t="str">
        <f t="shared" si="55"/>
        <v/>
      </c>
      <c r="AE880" s="41" t="str">
        <f>IF($H880="", "", IF(COUNTIF($AA$11:$AA$131, $H880)&gt;0, 'Application Process'!$AC$4, ""))</f>
        <v/>
      </c>
    </row>
    <row r="881" spans="1:31" x14ac:dyDescent="0.25">
      <c r="A881" s="40"/>
      <c r="B881" s="88" t="str">
        <f>IF($X881="", "", IF(COUNTIF('Application Process'!$I$11:$I$3035, $X881)=0, 'Job Database'!$Y$8, IFERROR(INDEX('Application Process'!$AJ$11:$AJ$3035, MATCH($X881, 'Application Process'!$I$11:$I$3035, 0)), "")))</f>
        <v/>
      </c>
      <c r="C881" s="40"/>
      <c r="D881" s="207"/>
      <c r="E881" s="194"/>
      <c r="F881" s="194"/>
      <c r="G881" s="208"/>
      <c r="H881" s="194"/>
      <c r="I881" s="208"/>
      <c r="J881" s="194"/>
      <c r="K881" s="209"/>
      <c r="L881" s="194"/>
      <c r="M881" s="196"/>
      <c r="N881" s="194"/>
      <c r="O881" s="194"/>
      <c r="P881" s="208"/>
      <c r="Q881" s="194"/>
      <c r="R881" s="210"/>
      <c r="S881" s="211"/>
      <c r="T881" s="193"/>
      <c r="U881" s="40"/>
      <c r="W881" s="41" t="str">
        <f t="shared" si="53"/>
        <v/>
      </c>
      <c r="X881" s="58" t="str">
        <f t="shared" si="54"/>
        <v/>
      </c>
      <c r="Y881" s="58" t="str">
        <f t="shared" si="52"/>
        <v/>
      </c>
      <c r="AC881" s="41" t="str">
        <f t="shared" si="55"/>
        <v/>
      </c>
      <c r="AE881" s="41" t="str">
        <f>IF($H881="", "", IF(COUNTIF($AA$11:$AA$131, $H881)&gt;0, 'Application Process'!$AC$4, ""))</f>
        <v/>
      </c>
    </row>
    <row r="882" spans="1:31" x14ac:dyDescent="0.25">
      <c r="A882" s="40"/>
      <c r="B882" s="88" t="str">
        <f>IF($X882="", "", IF(COUNTIF('Application Process'!$I$11:$I$3035, $X882)=0, 'Job Database'!$Y$8, IFERROR(INDEX('Application Process'!$AJ$11:$AJ$3035, MATCH($X882, 'Application Process'!$I$11:$I$3035, 0)), "")))</f>
        <v/>
      </c>
      <c r="C882" s="40"/>
      <c r="D882" s="207"/>
      <c r="E882" s="194"/>
      <c r="F882" s="194"/>
      <c r="G882" s="208"/>
      <c r="H882" s="194"/>
      <c r="I882" s="208"/>
      <c r="J882" s="194"/>
      <c r="K882" s="209"/>
      <c r="L882" s="194"/>
      <c r="M882" s="196"/>
      <c r="N882" s="194"/>
      <c r="O882" s="194"/>
      <c r="P882" s="208"/>
      <c r="Q882" s="194"/>
      <c r="R882" s="210"/>
      <c r="S882" s="211"/>
      <c r="T882" s="193"/>
      <c r="U882" s="40"/>
      <c r="W882" s="41" t="str">
        <f t="shared" si="53"/>
        <v/>
      </c>
      <c r="X882" s="58" t="str">
        <f t="shared" si="54"/>
        <v/>
      </c>
      <c r="Y882" s="58" t="str">
        <f t="shared" si="52"/>
        <v/>
      </c>
      <c r="AC882" s="41" t="str">
        <f t="shared" si="55"/>
        <v/>
      </c>
      <c r="AE882" s="41" t="str">
        <f>IF($H882="", "", IF(COUNTIF($AA$11:$AA$131, $H882)&gt;0, 'Application Process'!$AC$4, ""))</f>
        <v/>
      </c>
    </row>
    <row r="883" spans="1:31" x14ac:dyDescent="0.25">
      <c r="A883" s="40"/>
      <c r="B883" s="88" t="str">
        <f>IF($X883="", "", IF(COUNTIF('Application Process'!$I$11:$I$3035, $X883)=0, 'Job Database'!$Y$8, IFERROR(INDEX('Application Process'!$AJ$11:$AJ$3035, MATCH($X883, 'Application Process'!$I$11:$I$3035, 0)), "")))</f>
        <v/>
      </c>
      <c r="C883" s="40"/>
      <c r="D883" s="207"/>
      <c r="E883" s="194"/>
      <c r="F883" s="194"/>
      <c r="G883" s="208"/>
      <c r="H883" s="194"/>
      <c r="I883" s="208"/>
      <c r="J883" s="194"/>
      <c r="K883" s="209"/>
      <c r="L883" s="194"/>
      <c r="M883" s="196"/>
      <c r="N883" s="194"/>
      <c r="O883" s="194"/>
      <c r="P883" s="208"/>
      <c r="Q883" s="194"/>
      <c r="R883" s="210"/>
      <c r="S883" s="211"/>
      <c r="T883" s="193"/>
      <c r="U883" s="40"/>
      <c r="W883" s="41" t="str">
        <f t="shared" si="53"/>
        <v/>
      </c>
      <c r="X883" s="58" t="str">
        <f t="shared" si="54"/>
        <v/>
      </c>
      <c r="Y883" s="58" t="str">
        <f t="shared" si="52"/>
        <v/>
      </c>
      <c r="AC883" s="41" t="str">
        <f t="shared" si="55"/>
        <v/>
      </c>
      <c r="AE883" s="41" t="str">
        <f>IF($H883="", "", IF(COUNTIF($AA$11:$AA$131, $H883)&gt;0, 'Application Process'!$AC$4, ""))</f>
        <v/>
      </c>
    </row>
    <row r="884" spans="1:31" x14ac:dyDescent="0.25">
      <c r="A884" s="40"/>
      <c r="B884" s="88" t="str">
        <f>IF($X884="", "", IF(COUNTIF('Application Process'!$I$11:$I$3035, $X884)=0, 'Job Database'!$Y$8, IFERROR(INDEX('Application Process'!$AJ$11:$AJ$3035, MATCH($X884, 'Application Process'!$I$11:$I$3035, 0)), "")))</f>
        <v/>
      </c>
      <c r="C884" s="40"/>
      <c r="D884" s="207"/>
      <c r="E884" s="194"/>
      <c r="F884" s="194"/>
      <c r="G884" s="208"/>
      <c r="H884" s="194"/>
      <c r="I884" s="208"/>
      <c r="J884" s="194"/>
      <c r="K884" s="209"/>
      <c r="L884" s="194"/>
      <c r="M884" s="196"/>
      <c r="N884" s="194"/>
      <c r="O884" s="194"/>
      <c r="P884" s="208"/>
      <c r="Q884" s="194"/>
      <c r="R884" s="210"/>
      <c r="S884" s="211"/>
      <c r="T884" s="193"/>
      <c r="U884" s="40"/>
      <c r="W884" s="41" t="str">
        <f t="shared" si="53"/>
        <v/>
      </c>
      <c r="X884" s="58" t="str">
        <f t="shared" si="54"/>
        <v/>
      </c>
      <c r="Y884" s="58" t="str">
        <f t="shared" si="52"/>
        <v/>
      </c>
      <c r="AC884" s="41" t="str">
        <f t="shared" si="55"/>
        <v/>
      </c>
      <c r="AE884" s="41" t="str">
        <f>IF($H884="", "", IF(COUNTIF($AA$11:$AA$131, $H884)&gt;0, 'Application Process'!$AC$4, ""))</f>
        <v/>
      </c>
    </row>
    <row r="885" spans="1:31" x14ac:dyDescent="0.25">
      <c r="A885" s="40"/>
      <c r="B885" s="88" t="str">
        <f>IF($X885="", "", IF(COUNTIF('Application Process'!$I$11:$I$3035, $X885)=0, 'Job Database'!$Y$8, IFERROR(INDEX('Application Process'!$AJ$11:$AJ$3035, MATCH($X885, 'Application Process'!$I$11:$I$3035, 0)), "")))</f>
        <v/>
      </c>
      <c r="C885" s="40"/>
      <c r="D885" s="207"/>
      <c r="E885" s="194"/>
      <c r="F885" s="194"/>
      <c r="G885" s="208"/>
      <c r="H885" s="194"/>
      <c r="I885" s="208"/>
      <c r="J885" s="194"/>
      <c r="K885" s="209"/>
      <c r="L885" s="194"/>
      <c r="M885" s="196"/>
      <c r="N885" s="194"/>
      <c r="O885" s="194"/>
      <c r="P885" s="208"/>
      <c r="Q885" s="194"/>
      <c r="R885" s="210"/>
      <c r="S885" s="211"/>
      <c r="T885" s="193"/>
      <c r="U885" s="40"/>
      <c r="W885" s="41" t="str">
        <f t="shared" si="53"/>
        <v/>
      </c>
      <c r="X885" s="58" t="str">
        <f t="shared" si="54"/>
        <v/>
      </c>
      <c r="Y885" s="58" t="str">
        <f t="shared" si="52"/>
        <v/>
      </c>
      <c r="AC885" s="41" t="str">
        <f t="shared" si="55"/>
        <v/>
      </c>
      <c r="AE885" s="41" t="str">
        <f>IF($H885="", "", IF(COUNTIF($AA$11:$AA$131, $H885)&gt;0, 'Application Process'!$AC$4, ""))</f>
        <v/>
      </c>
    </row>
    <row r="886" spans="1:31" x14ac:dyDescent="0.25">
      <c r="A886" s="40"/>
      <c r="B886" s="88" t="str">
        <f>IF($X886="", "", IF(COUNTIF('Application Process'!$I$11:$I$3035, $X886)=0, 'Job Database'!$Y$8, IFERROR(INDEX('Application Process'!$AJ$11:$AJ$3035, MATCH($X886, 'Application Process'!$I$11:$I$3035, 0)), "")))</f>
        <v/>
      </c>
      <c r="C886" s="40"/>
      <c r="D886" s="207"/>
      <c r="E886" s="194"/>
      <c r="F886" s="194"/>
      <c r="G886" s="208"/>
      <c r="H886" s="194"/>
      <c r="I886" s="208"/>
      <c r="J886" s="194"/>
      <c r="K886" s="209"/>
      <c r="L886" s="194"/>
      <c r="M886" s="196"/>
      <c r="N886" s="194"/>
      <c r="O886" s="194"/>
      <c r="P886" s="208"/>
      <c r="Q886" s="194"/>
      <c r="R886" s="210"/>
      <c r="S886" s="211"/>
      <c r="T886" s="193"/>
      <c r="U886" s="40"/>
      <c r="W886" s="41" t="str">
        <f t="shared" si="53"/>
        <v/>
      </c>
      <c r="X886" s="58" t="str">
        <f t="shared" si="54"/>
        <v/>
      </c>
      <c r="Y886" s="58" t="str">
        <f t="shared" si="52"/>
        <v/>
      </c>
      <c r="AC886" s="41" t="str">
        <f t="shared" si="55"/>
        <v/>
      </c>
      <c r="AE886" s="41" t="str">
        <f>IF($H886="", "", IF(COUNTIF($AA$11:$AA$131, $H886)&gt;0, 'Application Process'!$AC$4, ""))</f>
        <v/>
      </c>
    </row>
    <row r="887" spans="1:31" x14ac:dyDescent="0.25">
      <c r="A887" s="40"/>
      <c r="B887" s="88" t="str">
        <f>IF($X887="", "", IF(COUNTIF('Application Process'!$I$11:$I$3035, $X887)=0, 'Job Database'!$Y$8, IFERROR(INDEX('Application Process'!$AJ$11:$AJ$3035, MATCH($X887, 'Application Process'!$I$11:$I$3035, 0)), "")))</f>
        <v/>
      </c>
      <c r="C887" s="40"/>
      <c r="D887" s="207"/>
      <c r="E887" s="194"/>
      <c r="F887" s="194"/>
      <c r="G887" s="208"/>
      <c r="H887" s="194"/>
      <c r="I887" s="208"/>
      <c r="J887" s="194"/>
      <c r="K887" s="209"/>
      <c r="L887" s="194"/>
      <c r="M887" s="196"/>
      <c r="N887" s="194"/>
      <c r="O887" s="194"/>
      <c r="P887" s="208"/>
      <c r="Q887" s="194"/>
      <c r="R887" s="210"/>
      <c r="S887" s="211"/>
      <c r="T887" s="193"/>
      <c r="U887" s="40"/>
      <c r="W887" s="41" t="str">
        <f t="shared" si="53"/>
        <v/>
      </c>
      <c r="X887" s="58" t="str">
        <f t="shared" si="54"/>
        <v/>
      </c>
      <c r="Y887" s="58" t="str">
        <f t="shared" si="52"/>
        <v/>
      </c>
      <c r="AC887" s="41" t="str">
        <f t="shared" si="55"/>
        <v/>
      </c>
      <c r="AE887" s="41" t="str">
        <f>IF($H887="", "", IF(COUNTIF($AA$11:$AA$131, $H887)&gt;0, 'Application Process'!$AC$4, ""))</f>
        <v/>
      </c>
    </row>
    <row r="888" spans="1:31" x14ac:dyDescent="0.25">
      <c r="A888" s="40"/>
      <c r="B888" s="88" t="str">
        <f>IF($X888="", "", IF(COUNTIF('Application Process'!$I$11:$I$3035, $X888)=0, 'Job Database'!$Y$8, IFERROR(INDEX('Application Process'!$AJ$11:$AJ$3035, MATCH($X888, 'Application Process'!$I$11:$I$3035, 0)), "")))</f>
        <v/>
      </c>
      <c r="C888" s="40"/>
      <c r="D888" s="207"/>
      <c r="E888" s="194"/>
      <c r="F888" s="194"/>
      <c r="G888" s="208"/>
      <c r="H888" s="194"/>
      <c r="I888" s="208"/>
      <c r="J888" s="194"/>
      <c r="K888" s="209"/>
      <c r="L888" s="194"/>
      <c r="M888" s="196"/>
      <c r="N888" s="194"/>
      <c r="O888" s="194"/>
      <c r="P888" s="208"/>
      <c r="Q888" s="194"/>
      <c r="R888" s="210"/>
      <c r="S888" s="211"/>
      <c r="T888" s="193"/>
      <c r="U888" s="40"/>
      <c r="W888" s="41" t="str">
        <f t="shared" si="53"/>
        <v/>
      </c>
      <c r="X888" s="58" t="str">
        <f t="shared" si="54"/>
        <v/>
      </c>
      <c r="Y888" s="58" t="str">
        <f t="shared" si="52"/>
        <v/>
      </c>
      <c r="AC888" s="41" t="str">
        <f t="shared" si="55"/>
        <v/>
      </c>
      <c r="AE888" s="41" t="str">
        <f>IF($H888="", "", IF(COUNTIF($AA$11:$AA$131, $H888)&gt;0, 'Application Process'!$AC$4, ""))</f>
        <v/>
      </c>
    </row>
    <row r="889" spans="1:31" x14ac:dyDescent="0.25">
      <c r="A889" s="40"/>
      <c r="B889" s="88" t="str">
        <f>IF($X889="", "", IF(COUNTIF('Application Process'!$I$11:$I$3035, $X889)=0, 'Job Database'!$Y$8, IFERROR(INDEX('Application Process'!$AJ$11:$AJ$3035, MATCH($X889, 'Application Process'!$I$11:$I$3035, 0)), "")))</f>
        <v/>
      </c>
      <c r="C889" s="40"/>
      <c r="D889" s="207"/>
      <c r="E889" s="194"/>
      <c r="F889" s="194"/>
      <c r="G889" s="208"/>
      <c r="H889" s="194"/>
      <c r="I889" s="208"/>
      <c r="J889" s="194"/>
      <c r="K889" s="209"/>
      <c r="L889" s="194"/>
      <c r="M889" s="196"/>
      <c r="N889" s="194"/>
      <c r="O889" s="194"/>
      <c r="P889" s="208"/>
      <c r="Q889" s="194"/>
      <c r="R889" s="210"/>
      <c r="S889" s="211"/>
      <c r="T889" s="193"/>
      <c r="U889" s="40"/>
      <c r="W889" s="41" t="str">
        <f t="shared" si="53"/>
        <v/>
      </c>
      <c r="X889" s="58" t="str">
        <f t="shared" si="54"/>
        <v/>
      </c>
      <c r="Y889" s="58" t="str">
        <f t="shared" si="52"/>
        <v/>
      </c>
      <c r="AC889" s="41" t="str">
        <f t="shared" si="55"/>
        <v/>
      </c>
      <c r="AE889" s="41" t="str">
        <f>IF($H889="", "", IF(COUNTIF($AA$11:$AA$131, $H889)&gt;0, 'Application Process'!$AC$4, ""))</f>
        <v/>
      </c>
    </row>
    <row r="890" spans="1:31" x14ac:dyDescent="0.25">
      <c r="A890" s="40"/>
      <c r="B890" s="88" t="str">
        <f>IF($X890="", "", IF(COUNTIF('Application Process'!$I$11:$I$3035, $X890)=0, 'Job Database'!$Y$8, IFERROR(INDEX('Application Process'!$AJ$11:$AJ$3035, MATCH($X890, 'Application Process'!$I$11:$I$3035, 0)), "")))</f>
        <v/>
      </c>
      <c r="C890" s="40"/>
      <c r="D890" s="207"/>
      <c r="E890" s="194"/>
      <c r="F890" s="194"/>
      <c r="G890" s="208"/>
      <c r="H890" s="194"/>
      <c r="I890" s="208"/>
      <c r="J890" s="194"/>
      <c r="K890" s="209"/>
      <c r="L890" s="194"/>
      <c r="M890" s="196"/>
      <c r="N890" s="194"/>
      <c r="O890" s="194"/>
      <c r="P890" s="208"/>
      <c r="Q890" s="194"/>
      <c r="R890" s="210"/>
      <c r="S890" s="211"/>
      <c r="T890" s="193"/>
      <c r="U890" s="40"/>
      <c r="W890" s="41" t="str">
        <f t="shared" si="53"/>
        <v/>
      </c>
      <c r="X890" s="58" t="str">
        <f t="shared" si="54"/>
        <v/>
      </c>
      <c r="Y890" s="58" t="str">
        <f t="shared" si="52"/>
        <v/>
      </c>
      <c r="AC890" s="41" t="str">
        <f t="shared" si="55"/>
        <v/>
      </c>
      <c r="AE890" s="41" t="str">
        <f>IF($H890="", "", IF(COUNTIF($AA$11:$AA$131, $H890)&gt;0, 'Application Process'!$AC$4, ""))</f>
        <v/>
      </c>
    </row>
    <row r="891" spans="1:31" x14ac:dyDescent="0.25">
      <c r="A891" s="40"/>
      <c r="B891" s="88" t="str">
        <f>IF($X891="", "", IF(COUNTIF('Application Process'!$I$11:$I$3035, $X891)=0, 'Job Database'!$Y$8, IFERROR(INDEX('Application Process'!$AJ$11:$AJ$3035, MATCH($X891, 'Application Process'!$I$11:$I$3035, 0)), "")))</f>
        <v/>
      </c>
      <c r="C891" s="40"/>
      <c r="D891" s="207"/>
      <c r="E891" s="194"/>
      <c r="F891" s="194"/>
      <c r="G891" s="208"/>
      <c r="H891" s="194"/>
      <c r="I891" s="208"/>
      <c r="J891" s="194"/>
      <c r="K891" s="209"/>
      <c r="L891" s="194"/>
      <c r="M891" s="196"/>
      <c r="N891" s="194"/>
      <c r="O891" s="194"/>
      <c r="P891" s="208"/>
      <c r="Q891" s="194"/>
      <c r="R891" s="210"/>
      <c r="S891" s="211"/>
      <c r="T891" s="193"/>
      <c r="U891" s="40"/>
      <c r="W891" s="41" t="str">
        <f t="shared" si="53"/>
        <v/>
      </c>
      <c r="X891" s="58" t="str">
        <f t="shared" si="54"/>
        <v/>
      </c>
      <c r="Y891" s="58" t="str">
        <f t="shared" si="52"/>
        <v/>
      </c>
      <c r="AC891" s="41" t="str">
        <f t="shared" si="55"/>
        <v/>
      </c>
      <c r="AE891" s="41" t="str">
        <f>IF($H891="", "", IF(COUNTIF($AA$11:$AA$131, $H891)&gt;0, 'Application Process'!$AC$4, ""))</f>
        <v/>
      </c>
    </row>
    <row r="892" spans="1:31" x14ac:dyDescent="0.25">
      <c r="A892" s="40"/>
      <c r="B892" s="88" t="str">
        <f>IF($X892="", "", IF(COUNTIF('Application Process'!$I$11:$I$3035, $X892)=0, 'Job Database'!$Y$8, IFERROR(INDEX('Application Process'!$AJ$11:$AJ$3035, MATCH($X892, 'Application Process'!$I$11:$I$3035, 0)), "")))</f>
        <v/>
      </c>
      <c r="C892" s="40"/>
      <c r="D892" s="207"/>
      <c r="E892" s="194"/>
      <c r="F892" s="194"/>
      <c r="G892" s="208"/>
      <c r="H892" s="194"/>
      <c r="I892" s="208"/>
      <c r="J892" s="194"/>
      <c r="K892" s="209"/>
      <c r="L892" s="194"/>
      <c r="M892" s="196"/>
      <c r="N892" s="194"/>
      <c r="O892" s="194"/>
      <c r="P892" s="208"/>
      <c r="Q892" s="194"/>
      <c r="R892" s="210"/>
      <c r="S892" s="211"/>
      <c r="T892" s="193"/>
      <c r="U892" s="40"/>
      <c r="W892" s="41" t="str">
        <f t="shared" si="53"/>
        <v/>
      </c>
      <c r="X892" s="58" t="str">
        <f t="shared" si="54"/>
        <v/>
      </c>
      <c r="Y892" s="58" t="str">
        <f t="shared" si="52"/>
        <v/>
      </c>
      <c r="AC892" s="41" t="str">
        <f t="shared" si="55"/>
        <v/>
      </c>
      <c r="AE892" s="41" t="str">
        <f>IF($H892="", "", IF(COUNTIF($AA$11:$AA$131, $H892)&gt;0, 'Application Process'!$AC$4, ""))</f>
        <v/>
      </c>
    </row>
    <row r="893" spans="1:31" x14ac:dyDescent="0.25">
      <c r="A893" s="40"/>
      <c r="B893" s="88" t="str">
        <f>IF($X893="", "", IF(COUNTIF('Application Process'!$I$11:$I$3035, $X893)=0, 'Job Database'!$Y$8, IFERROR(INDEX('Application Process'!$AJ$11:$AJ$3035, MATCH($X893, 'Application Process'!$I$11:$I$3035, 0)), "")))</f>
        <v/>
      </c>
      <c r="C893" s="40"/>
      <c r="D893" s="207"/>
      <c r="E893" s="194"/>
      <c r="F893" s="194"/>
      <c r="G893" s="208"/>
      <c r="H893" s="194"/>
      <c r="I893" s="208"/>
      <c r="J893" s="194"/>
      <c r="K893" s="209"/>
      <c r="L893" s="194"/>
      <c r="M893" s="196"/>
      <c r="N893" s="194"/>
      <c r="O893" s="194"/>
      <c r="P893" s="208"/>
      <c r="Q893" s="194"/>
      <c r="R893" s="210"/>
      <c r="S893" s="211"/>
      <c r="T893" s="193"/>
      <c r="U893" s="40"/>
      <c r="W893" s="41" t="str">
        <f t="shared" si="53"/>
        <v/>
      </c>
      <c r="X893" s="58" t="str">
        <f t="shared" si="54"/>
        <v/>
      </c>
      <c r="Y893" s="58" t="str">
        <f t="shared" si="52"/>
        <v/>
      </c>
      <c r="AC893" s="41" t="str">
        <f t="shared" si="55"/>
        <v/>
      </c>
      <c r="AE893" s="41" t="str">
        <f>IF($H893="", "", IF(COUNTIF($AA$11:$AA$131, $H893)&gt;0, 'Application Process'!$AC$4, ""))</f>
        <v/>
      </c>
    </row>
    <row r="894" spans="1:31" x14ac:dyDescent="0.25">
      <c r="A894" s="40"/>
      <c r="B894" s="88" t="str">
        <f>IF($X894="", "", IF(COUNTIF('Application Process'!$I$11:$I$3035, $X894)=0, 'Job Database'!$Y$8, IFERROR(INDEX('Application Process'!$AJ$11:$AJ$3035, MATCH($X894, 'Application Process'!$I$11:$I$3035, 0)), "")))</f>
        <v/>
      </c>
      <c r="C894" s="40"/>
      <c r="D894" s="207"/>
      <c r="E894" s="194"/>
      <c r="F894" s="194"/>
      <c r="G894" s="208"/>
      <c r="H894" s="194"/>
      <c r="I894" s="208"/>
      <c r="J894" s="194"/>
      <c r="K894" s="209"/>
      <c r="L894" s="194"/>
      <c r="M894" s="196"/>
      <c r="N894" s="194"/>
      <c r="O894" s="194"/>
      <c r="P894" s="208"/>
      <c r="Q894" s="194"/>
      <c r="R894" s="210"/>
      <c r="S894" s="211"/>
      <c r="T894" s="193"/>
      <c r="U894" s="40"/>
      <c r="W894" s="41" t="str">
        <f t="shared" si="53"/>
        <v/>
      </c>
      <c r="X894" s="58" t="str">
        <f t="shared" si="54"/>
        <v/>
      </c>
      <c r="Y894" s="58" t="str">
        <f t="shared" si="52"/>
        <v/>
      </c>
      <c r="AC894" s="41" t="str">
        <f t="shared" si="55"/>
        <v/>
      </c>
      <c r="AE894" s="41" t="str">
        <f>IF($H894="", "", IF(COUNTIF($AA$11:$AA$131, $H894)&gt;0, 'Application Process'!$AC$4, ""))</f>
        <v/>
      </c>
    </row>
    <row r="895" spans="1:31" x14ac:dyDescent="0.25">
      <c r="A895" s="40"/>
      <c r="B895" s="88" t="str">
        <f>IF($X895="", "", IF(COUNTIF('Application Process'!$I$11:$I$3035, $X895)=0, 'Job Database'!$Y$8, IFERROR(INDEX('Application Process'!$AJ$11:$AJ$3035, MATCH($X895, 'Application Process'!$I$11:$I$3035, 0)), "")))</f>
        <v/>
      </c>
      <c r="C895" s="40"/>
      <c r="D895" s="207"/>
      <c r="E895" s="194"/>
      <c r="F895" s="194"/>
      <c r="G895" s="208"/>
      <c r="H895" s="194"/>
      <c r="I895" s="208"/>
      <c r="J895" s="194"/>
      <c r="K895" s="209"/>
      <c r="L895" s="194"/>
      <c r="M895" s="196"/>
      <c r="N895" s="194"/>
      <c r="O895" s="194"/>
      <c r="P895" s="208"/>
      <c r="Q895" s="194"/>
      <c r="R895" s="210"/>
      <c r="S895" s="211"/>
      <c r="T895" s="193"/>
      <c r="U895" s="40"/>
      <c r="W895" s="41" t="str">
        <f t="shared" si="53"/>
        <v/>
      </c>
      <c r="X895" s="58" t="str">
        <f t="shared" si="54"/>
        <v/>
      </c>
      <c r="Y895" s="58" t="str">
        <f t="shared" si="52"/>
        <v/>
      </c>
      <c r="AC895" s="41" t="str">
        <f t="shared" si="55"/>
        <v/>
      </c>
      <c r="AE895" s="41" t="str">
        <f>IF($H895="", "", IF(COUNTIF($AA$11:$AA$131, $H895)&gt;0, 'Application Process'!$AC$4, ""))</f>
        <v/>
      </c>
    </row>
    <row r="896" spans="1:31" x14ac:dyDescent="0.25">
      <c r="A896" s="40"/>
      <c r="B896" s="88" t="str">
        <f>IF($X896="", "", IF(COUNTIF('Application Process'!$I$11:$I$3035, $X896)=0, 'Job Database'!$Y$8, IFERROR(INDEX('Application Process'!$AJ$11:$AJ$3035, MATCH($X896, 'Application Process'!$I$11:$I$3035, 0)), "")))</f>
        <v/>
      </c>
      <c r="C896" s="40"/>
      <c r="D896" s="207"/>
      <c r="E896" s="194"/>
      <c r="F896" s="194"/>
      <c r="G896" s="208"/>
      <c r="H896" s="194"/>
      <c r="I896" s="208"/>
      <c r="J896" s="194"/>
      <c r="K896" s="209"/>
      <c r="L896" s="194"/>
      <c r="M896" s="196"/>
      <c r="N896" s="194"/>
      <c r="O896" s="194"/>
      <c r="P896" s="208"/>
      <c r="Q896" s="194"/>
      <c r="R896" s="210"/>
      <c r="S896" s="211"/>
      <c r="T896" s="193"/>
      <c r="U896" s="40"/>
      <c r="W896" s="41" t="str">
        <f t="shared" si="53"/>
        <v/>
      </c>
      <c r="X896" s="58" t="str">
        <f t="shared" si="54"/>
        <v/>
      </c>
      <c r="Y896" s="58" t="str">
        <f t="shared" si="52"/>
        <v/>
      </c>
      <c r="AC896" s="41" t="str">
        <f t="shared" si="55"/>
        <v/>
      </c>
      <c r="AE896" s="41" t="str">
        <f>IF($H896="", "", IF(COUNTIF($AA$11:$AA$131, $H896)&gt;0, 'Application Process'!$AC$4, ""))</f>
        <v/>
      </c>
    </row>
    <row r="897" spans="1:31" x14ac:dyDescent="0.25">
      <c r="A897" s="40"/>
      <c r="B897" s="88" t="str">
        <f>IF($X897="", "", IF(COUNTIF('Application Process'!$I$11:$I$3035, $X897)=0, 'Job Database'!$Y$8, IFERROR(INDEX('Application Process'!$AJ$11:$AJ$3035, MATCH($X897, 'Application Process'!$I$11:$I$3035, 0)), "")))</f>
        <v/>
      </c>
      <c r="C897" s="40"/>
      <c r="D897" s="207"/>
      <c r="E897" s="194"/>
      <c r="F897" s="194"/>
      <c r="G897" s="208"/>
      <c r="H897" s="194"/>
      <c r="I897" s="208"/>
      <c r="J897" s="194"/>
      <c r="K897" s="209"/>
      <c r="L897" s="194"/>
      <c r="M897" s="196"/>
      <c r="N897" s="194"/>
      <c r="O897" s="194"/>
      <c r="P897" s="208"/>
      <c r="Q897" s="194"/>
      <c r="R897" s="210"/>
      <c r="S897" s="211"/>
      <c r="T897" s="193"/>
      <c r="U897" s="40"/>
      <c r="W897" s="41" t="str">
        <f t="shared" si="53"/>
        <v/>
      </c>
      <c r="X897" s="58" t="str">
        <f t="shared" si="54"/>
        <v/>
      </c>
      <c r="Y897" s="58" t="str">
        <f t="shared" si="52"/>
        <v/>
      </c>
      <c r="AC897" s="41" t="str">
        <f t="shared" si="55"/>
        <v/>
      </c>
      <c r="AE897" s="41" t="str">
        <f>IF($H897="", "", IF(COUNTIF($AA$11:$AA$131, $H897)&gt;0, 'Application Process'!$AC$4, ""))</f>
        <v/>
      </c>
    </row>
    <row r="898" spans="1:31" x14ac:dyDescent="0.25">
      <c r="A898" s="40"/>
      <c r="B898" s="88" t="str">
        <f>IF($X898="", "", IF(COUNTIF('Application Process'!$I$11:$I$3035, $X898)=0, 'Job Database'!$Y$8, IFERROR(INDEX('Application Process'!$AJ$11:$AJ$3035, MATCH($X898, 'Application Process'!$I$11:$I$3035, 0)), "")))</f>
        <v/>
      </c>
      <c r="C898" s="40"/>
      <c r="D898" s="207"/>
      <c r="E898" s="194"/>
      <c r="F898" s="194"/>
      <c r="G898" s="208"/>
      <c r="H898" s="194"/>
      <c r="I898" s="208"/>
      <c r="J898" s="194"/>
      <c r="K898" s="209"/>
      <c r="L898" s="194"/>
      <c r="M898" s="196"/>
      <c r="N898" s="194"/>
      <c r="O898" s="194"/>
      <c r="P898" s="208"/>
      <c r="Q898" s="194"/>
      <c r="R898" s="210"/>
      <c r="S898" s="211"/>
      <c r="T898" s="193"/>
      <c r="U898" s="40"/>
      <c r="W898" s="41" t="str">
        <f t="shared" si="53"/>
        <v/>
      </c>
      <c r="X898" s="58" t="str">
        <f t="shared" si="54"/>
        <v/>
      </c>
      <c r="Y898" s="58" t="str">
        <f t="shared" si="52"/>
        <v/>
      </c>
      <c r="AC898" s="41" t="str">
        <f t="shared" si="55"/>
        <v/>
      </c>
      <c r="AE898" s="41" t="str">
        <f>IF($H898="", "", IF(COUNTIF($AA$11:$AA$131, $H898)&gt;0, 'Application Process'!$AC$4, ""))</f>
        <v/>
      </c>
    </row>
    <row r="899" spans="1:31" x14ac:dyDescent="0.25">
      <c r="A899" s="40"/>
      <c r="B899" s="88" t="str">
        <f>IF($X899="", "", IF(COUNTIF('Application Process'!$I$11:$I$3035, $X899)=0, 'Job Database'!$Y$8, IFERROR(INDEX('Application Process'!$AJ$11:$AJ$3035, MATCH($X899, 'Application Process'!$I$11:$I$3035, 0)), "")))</f>
        <v/>
      </c>
      <c r="C899" s="40"/>
      <c r="D899" s="207"/>
      <c r="E899" s="194"/>
      <c r="F899" s="194"/>
      <c r="G899" s="208"/>
      <c r="H899" s="194"/>
      <c r="I899" s="208"/>
      <c r="J899" s="194"/>
      <c r="K899" s="209"/>
      <c r="L899" s="194"/>
      <c r="M899" s="196"/>
      <c r="N899" s="194"/>
      <c r="O899" s="194"/>
      <c r="P899" s="208"/>
      <c r="Q899" s="194"/>
      <c r="R899" s="210"/>
      <c r="S899" s="211"/>
      <c r="T899" s="193"/>
      <c r="U899" s="40"/>
      <c r="W899" s="41" t="str">
        <f t="shared" si="53"/>
        <v/>
      </c>
      <c r="X899" s="58" t="str">
        <f t="shared" si="54"/>
        <v/>
      </c>
      <c r="Y899" s="58" t="str">
        <f t="shared" si="52"/>
        <v/>
      </c>
      <c r="AC899" s="41" t="str">
        <f t="shared" si="55"/>
        <v/>
      </c>
      <c r="AE899" s="41" t="str">
        <f>IF($H899="", "", IF(COUNTIF($AA$11:$AA$131, $H899)&gt;0, 'Application Process'!$AC$4, ""))</f>
        <v/>
      </c>
    </row>
    <row r="900" spans="1:31" x14ac:dyDescent="0.25">
      <c r="A900" s="40"/>
      <c r="B900" s="88" t="str">
        <f>IF($X900="", "", IF(COUNTIF('Application Process'!$I$11:$I$3035, $X900)=0, 'Job Database'!$Y$8, IFERROR(INDEX('Application Process'!$AJ$11:$AJ$3035, MATCH($X900, 'Application Process'!$I$11:$I$3035, 0)), "")))</f>
        <v/>
      </c>
      <c r="C900" s="40"/>
      <c r="D900" s="207"/>
      <c r="E900" s="194"/>
      <c r="F900" s="194"/>
      <c r="G900" s="208"/>
      <c r="H900" s="194"/>
      <c r="I900" s="208"/>
      <c r="J900" s="194"/>
      <c r="K900" s="209"/>
      <c r="L900" s="194"/>
      <c r="M900" s="196"/>
      <c r="N900" s="194"/>
      <c r="O900" s="194"/>
      <c r="P900" s="208"/>
      <c r="Q900" s="194"/>
      <c r="R900" s="210"/>
      <c r="S900" s="211"/>
      <c r="T900" s="193"/>
      <c r="U900" s="40"/>
      <c r="W900" s="41" t="str">
        <f t="shared" si="53"/>
        <v/>
      </c>
      <c r="X900" s="58" t="str">
        <f t="shared" si="54"/>
        <v/>
      </c>
      <c r="Y900" s="58" t="str">
        <f t="shared" si="52"/>
        <v/>
      </c>
      <c r="AC900" s="41" t="str">
        <f t="shared" si="55"/>
        <v/>
      </c>
      <c r="AE900" s="41" t="str">
        <f>IF($H900="", "", IF(COUNTIF($AA$11:$AA$131, $H900)&gt;0, 'Application Process'!$AC$4, ""))</f>
        <v/>
      </c>
    </row>
    <row r="901" spans="1:31" x14ac:dyDescent="0.25">
      <c r="A901" s="40"/>
      <c r="B901" s="88" t="str">
        <f>IF($X901="", "", IF(COUNTIF('Application Process'!$I$11:$I$3035, $X901)=0, 'Job Database'!$Y$8, IFERROR(INDEX('Application Process'!$AJ$11:$AJ$3035, MATCH($X901, 'Application Process'!$I$11:$I$3035, 0)), "")))</f>
        <v/>
      </c>
      <c r="C901" s="40"/>
      <c r="D901" s="207"/>
      <c r="E901" s="194"/>
      <c r="F901" s="194"/>
      <c r="G901" s="208"/>
      <c r="H901" s="194"/>
      <c r="I901" s="208"/>
      <c r="J901" s="194"/>
      <c r="K901" s="209"/>
      <c r="L901" s="194"/>
      <c r="M901" s="196"/>
      <c r="N901" s="194"/>
      <c r="O901" s="194"/>
      <c r="P901" s="208"/>
      <c r="Q901" s="194"/>
      <c r="R901" s="210"/>
      <c r="S901" s="211"/>
      <c r="T901" s="193"/>
      <c r="U901" s="40"/>
      <c r="W901" s="41" t="str">
        <f t="shared" si="53"/>
        <v/>
      </c>
      <c r="X901" s="58" t="str">
        <f t="shared" si="54"/>
        <v/>
      </c>
      <c r="Y901" s="58" t="str">
        <f t="shared" si="52"/>
        <v/>
      </c>
      <c r="AC901" s="41" t="str">
        <f t="shared" si="55"/>
        <v/>
      </c>
      <c r="AE901" s="41" t="str">
        <f>IF($H901="", "", IF(COUNTIF($AA$11:$AA$131, $H901)&gt;0, 'Application Process'!$AC$4, ""))</f>
        <v/>
      </c>
    </row>
    <row r="902" spans="1:31" x14ac:dyDescent="0.25">
      <c r="A902" s="40"/>
      <c r="B902" s="88" t="str">
        <f>IF($X902="", "", IF(COUNTIF('Application Process'!$I$11:$I$3035, $X902)=0, 'Job Database'!$Y$8, IFERROR(INDEX('Application Process'!$AJ$11:$AJ$3035, MATCH($X902, 'Application Process'!$I$11:$I$3035, 0)), "")))</f>
        <v/>
      </c>
      <c r="C902" s="40"/>
      <c r="D902" s="207"/>
      <c r="E902" s="194"/>
      <c r="F902" s="194"/>
      <c r="G902" s="208"/>
      <c r="H902" s="194"/>
      <c r="I902" s="208"/>
      <c r="J902" s="194"/>
      <c r="K902" s="209"/>
      <c r="L902" s="194"/>
      <c r="M902" s="196"/>
      <c r="N902" s="194"/>
      <c r="O902" s="194"/>
      <c r="P902" s="208"/>
      <c r="Q902" s="194"/>
      <c r="R902" s="210"/>
      <c r="S902" s="211"/>
      <c r="T902" s="193"/>
      <c r="U902" s="40"/>
      <c r="W902" s="41" t="str">
        <f t="shared" si="53"/>
        <v/>
      </c>
      <c r="X902" s="58" t="str">
        <f t="shared" si="54"/>
        <v/>
      </c>
      <c r="Y902" s="58" t="str">
        <f t="shared" si="52"/>
        <v/>
      </c>
      <c r="AC902" s="41" t="str">
        <f t="shared" si="55"/>
        <v/>
      </c>
      <c r="AE902" s="41" t="str">
        <f>IF($H902="", "", IF(COUNTIF($AA$11:$AA$131, $H902)&gt;0, 'Application Process'!$AC$4, ""))</f>
        <v/>
      </c>
    </row>
    <row r="903" spans="1:31" x14ac:dyDescent="0.25">
      <c r="A903" s="40"/>
      <c r="B903" s="88" t="str">
        <f>IF($X903="", "", IF(COUNTIF('Application Process'!$I$11:$I$3035, $X903)=0, 'Job Database'!$Y$8, IFERROR(INDEX('Application Process'!$AJ$11:$AJ$3035, MATCH($X903, 'Application Process'!$I$11:$I$3035, 0)), "")))</f>
        <v/>
      </c>
      <c r="C903" s="40"/>
      <c r="D903" s="207"/>
      <c r="E903" s="194"/>
      <c r="F903" s="194"/>
      <c r="G903" s="208"/>
      <c r="H903" s="194"/>
      <c r="I903" s="208"/>
      <c r="J903" s="194"/>
      <c r="K903" s="209"/>
      <c r="L903" s="194"/>
      <c r="M903" s="196"/>
      <c r="N903" s="194"/>
      <c r="O903" s="194"/>
      <c r="P903" s="208"/>
      <c r="Q903" s="194"/>
      <c r="R903" s="210"/>
      <c r="S903" s="211"/>
      <c r="T903" s="193"/>
      <c r="U903" s="40"/>
      <c r="W903" s="41" t="str">
        <f t="shared" si="53"/>
        <v/>
      </c>
      <c r="X903" s="58" t="str">
        <f t="shared" si="54"/>
        <v/>
      </c>
      <c r="Y903" s="58" t="str">
        <f t="shared" si="52"/>
        <v/>
      </c>
      <c r="AC903" s="41" t="str">
        <f t="shared" si="55"/>
        <v/>
      </c>
      <c r="AE903" s="41" t="str">
        <f>IF($H903="", "", IF(COUNTIF($AA$11:$AA$131, $H903)&gt;0, 'Application Process'!$AC$4, ""))</f>
        <v/>
      </c>
    </row>
    <row r="904" spans="1:31" x14ac:dyDescent="0.25">
      <c r="A904" s="40"/>
      <c r="B904" s="88" t="str">
        <f>IF($X904="", "", IF(COUNTIF('Application Process'!$I$11:$I$3035, $X904)=0, 'Job Database'!$Y$8, IFERROR(INDEX('Application Process'!$AJ$11:$AJ$3035, MATCH($X904, 'Application Process'!$I$11:$I$3035, 0)), "")))</f>
        <v/>
      </c>
      <c r="C904" s="40"/>
      <c r="D904" s="207"/>
      <c r="E904" s="194"/>
      <c r="F904" s="194"/>
      <c r="G904" s="208"/>
      <c r="H904" s="194"/>
      <c r="I904" s="208"/>
      <c r="J904" s="194"/>
      <c r="K904" s="209"/>
      <c r="L904" s="194"/>
      <c r="M904" s="196"/>
      <c r="N904" s="194"/>
      <c r="O904" s="194"/>
      <c r="P904" s="208"/>
      <c r="Q904" s="194"/>
      <c r="R904" s="210"/>
      <c r="S904" s="211"/>
      <c r="T904" s="193"/>
      <c r="U904" s="40"/>
      <c r="W904" s="41" t="str">
        <f t="shared" si="53"/>
        <v/>
      </c>
      <c r="X904" s="58" t="str">
        <f t="shared" si="54"/>
        <v/>
      </c>
      <c r="Y904" s="58" t="str">
        <f t="shared" si="52"/>
        <v/>
      </c>
      <c r="AC904" s="41" t="str">
        <f t="shared" si="55"/>
        <v/>
      </c>
      <c r="AE904" s="41" t="str">
        <f>IF($H904="", "", IF(COUNTIF($AA$11:$AA$131, $H904)&gt;0, 'Application Process'!$AC$4, ""))</f>
        <v/>
      </c>
    </row>
    <row r="905" spans="1:31" x14ac:dyDescent="0.25">
      <c r="A905" s="40"/>
      <c r="B905" s="88" t="str">
        <f>IF($X905="", "", IF(COUNTIF('Application Process'!$I$11:$I$3035, $X905)=0, 'Job Database'!$Y$8, IFERROR(INDEX('Application Process'!$AJ$11:$AJ$3035, MATCH($X905, 'Application Process'!$I$11:$I$3035, 0)), "")))</f>
        <v/>
      </c>
      <c r="C905" s="40"/>
      <c r="D905" s="207"/>
      <c r="E905" s="194"/>
      <c r="F905" s="194"/>
      <c r="G905" s="208"/>
      <c r="H905" s="194"/>
      <c r="I905" s="208"/>
      <c r="J905" s="194"/>
      <c r="K905" s="209"/>
      <c r="L905" s="194"/>
      <c r="M905" s="196"/>
      <c r="N905" s="194"/>
      <c r="O905" s="194"/>
      <c r="P905" s="208"/>
      <c r="Q905" s="194"/>
      <c r="R905" s="210"/>
      <c r="S905" s="211"/>
      <c r="T905" s="193"/>
      <c r="U905" s="40"/>
      <c r="W905" s="41" t="str">
        <f t="shared" si="53"/>
        <v/>
      </c>
      <c r="X905" s="58" t="str">
        <f t="shared" si="54"/>
        <v/>
      </c>
      <c r="Y905" s="58" t="str">
        <f t="shared" si="52"/>
        <v/>
      </c>
      <c r="AC905" s="41" t="str">
        <f t="shared" si="55"/>
        <v/>
      </c>
      <c r="AE905" s="41" t="str">
        <f>IF($H905="", "", IF(COUNTIF($AA$11:$AA$131, $H905)&gt;0, 'Application Process'!$AC$4, ""))</f>
        <v/>
      </c>
    </row>
    <row r="906" spans="1:31" x14ac:dyDescent="0.25">
      <c r="A906" s="40"/>
      <c r="B906" s="88" t="str">
        <f>IF($X906="", "", IF(COUNTIF('Application Process'!$I$11:$I$3035, $X906)=0, 'Job Database'!$Y$8, IFERROR(INDEX('Application Process'!$AJ$11:$AJ$3035, MATCH($X906, 'Application Process'!$I$11:$I$3035, 0)), "")))</f>
        <v/>
      </c>
      <c r="C906" s="40"/>
      <c r="D906" s="207"/>
      <c r="E906" s="194"/>
      <c r="F906" s="194"/>
      <c r="G906" s="208"/>
      <c r="H906" s="194"/>
      <c r="I906" s="208"/>
      <c r="J906" s="194"/>
      <c r="K906" s="209"/>
      <c r="L906" s="194"/>
      <c r="M906" s="196"/>
      <c r="N906" s="194"/>
      <c r="O906" s="194"/>
      <c r="P906" s="208"/>
      <c r="Q906" s="194"/>
      <c r="R906" s="210"/>
      <c r="S906" s="211"/>
      <c r="T906" s="193"/>
      <c r="U906" s="40"/>
      <c r="W906" s="41" t="str">
        <f t="shared" si="53"/>
        <v/>
      </c>
      <c r="X906" s="58" t="str">
        <f t="shared" si="54"/>
        <v/>
      </c>
      <c r="Y906" s="58" t="str">
        <f t="shared" si="52"/>
        <v/>
      </c>
      <c r="AC906" s="41" t="str">
        <f t="shared" si="55"/>
        <v/>
      </c>
      <c r="AE906" s="41" t="str">
        <f>IF($H906="", "", IF(COUNTIF($AA$11:$AA$131, $H906)&gt;0, 'Application Process'!$AC$4, ""))</f>
        <v/>
      </c>
    </row>
    <row r="907" spans="1:31" x14ac:dyDescent="0.25">
      <c r="A907" s="40"/>
      <c r="B907" s="88" t="str">
        <f>IF($X907="", "", IF(COUNTIF('Application Process'!$I$11:$I$3035, $X907)=0, 'Job Database'!$Y$8, IFERROR(INDEX('Application Process'!$AJ$11:$AJ$3035, MATCH($X907, 'Application Process'!$I$11:$I$3035, 0)), "")))</f>
        <v/>
      </c>
      <c r="C907" s="40"/>
      <c r="D907" s="207"/>
      <c r="E907" s="194"/>
      <c r="F907" s="194"/>
      <c r="G907" s="208"/>
      <c r="H907" s="194"/>
      <c r="I907" s="208"/>
      <c r="J907" s="194"/>
      <c r="K907" s="209"/>
      <c r="L907" s="194"/>
      <c r="M907" s="196"/>
      <c r="N907" s="194"/>
      <c r="O907" s="194"/>
      <c r="P907" s="208"/>
      <c r="Q907" s="194"/>
      <c r="R907" s="210"/>
      <c r="S907" s="211"/>
      <c r="T907" s="193"/>
      <c r="U907" s="40"/>
      <c r="W907" s="41" t="str">
        <f t="shared" si="53"/>
        <v/>
      </c>
      <c r="X907" s="58" t="str">
        <f t="shared" si="54"/>
        <v/>
      </c>
      <c r="Y907" s="58" t="str">
        <f t="shared" ref="Y907:Y970" si="56">IF($H907="", "", CONCATENATE($H907, " - ", $B907))</f>
        <v/>
      </c>
      <c r="AC907" s="41" t="str">
        <f t="shared" si="55"/>
        <v/>
      </c>
      <c r="AE907" s="41" t="str">
        <f>IF($H907="", "", IF(COUNTIF($AA$11:$AA$131, $H907)&gt;0, 'Application Process'!$AC$4, ""))</f>
        <v/>
      </c>
    </row>
    <row r="908" spans="1:31" x14ac:dyDescent="0.25">
      <c r="A908" s="40"/>
      <c r="B908" s="88" t="str">
        <f>IF($X908="", "", IF(COUNTIF('Application Process'!$I$11:$I$3035, $X908)=0, 'Job Database'!$Y$8, IFERROR(INDEX('Application Process'!$AJ$11:$AJ$3035, MATCH($X908, 'Application Process'!$I$11:$I$3035, 0)), "")))</f>
        <v/>
      </c>
      <c r="C908" s="40"/>
      <c r="D908" s="207"/>
      <c r="E908" s="194"/>
      <c r="F908" s="194"/>
      <c r="G908" s="208"/>
      <c r="H908" s="194"/>
      <c r="I908" s="208"/>
      <c r="J908" s="194"/>
      <c r="K908" s="209"/>
      <c r="L908" s="194"/>
      <c r="M908" s="196"/>
      <c r="N908" s="194"/>
      <c r="O908" s="194"/>
      <c r="P908" s="208"/>
      <c r="Q908" s="194"/>
      <c r="R908" s="210"/>
      <c r="S908" s="211"/>
      <c r="T908" s="193"/>
      <c r="U908" s="40"/>
      <c r="W908" s="41" t="str">
        <f t="shared" ref="W908:W971" si="57">IF($D908="", "", IF(COUNTIF($D$11:$D$3035, $D908)&gt;1, "X", ""))</f>
        <v/>
      </c>
      <c r="X908" s="58" t="str">
        <f t="shared" ref="X908:X971" si="58">IF($D908="", "", CONCATENATE(D908, IF(E908="", "", " - "), IF(E908="", "", E908), IF(F908="", "", " - "), IF(F908="", "", F908)))</f>
        <v/>
      </c>
      <c r="Y908" s="58" t="str">
        <f t="shared" si="56"/>
        <v/>
      </c>
      <c r="AC908" s="41" t="str">
        <f t="shared" ref="AC908:AC971" si="59">IF($H908="", "", IF(COUNTIF($AA$11:$AA$131, $H908)=0, "X", ""))</f>
        <v/>
      </c>
      <c r="AE908" s="41" t="str">
        <f>IF($H908="", "", IF(COUNTIF($AA$11:$AA$131, $H908)&gt;0, 'Application Process'!$AC$4, ""))</f>
        <v/>
      </c>
    </row>
    <row r="909" spans="1:31" x14ac:dyDescent="0.25">
      <c r="A909" s="40"/>
      <c r="B909" s="88" t="str">
        <f>IF($X909="", "", IF(COUNTIF('Application Process'!$I$11:$I$3035, $X909)=0, 'Job Database'!$Y$8, IFERROR(INDEX('Application Process'!$AJ$11:$AJ$3035, MATCH($X909, 'Application Process'!$I$11:$I$3035, 0)), "")))</f>
        <v/>
      </c>
      <c r="C909" s="40"/>
      <c r="D909" s="207"/>
      <c r="E909" s="194"/>
      <c r="F909" s="194"/>
      <c r="G909" s="208"/>
      <c r="H909" s="194"/>
      <c r="I909" s="208"/>
      <c r="J909" s="194"/>
      <c r="K909" s="209"/>
      <c r="L909" s="194"/>
      <c r="M909" s="196"/>
      <c r="N909" s="194"/>
      <c r="O909" s="194"/>
      <c r="P909" s="208"/>
      <c r="Q909" s="194"/>
      <c r="R909" s="210"/>
      <c r="S909" s="211"/>
      <c r="T909" s="193"/>
      <c r="U909" s="40"/>
      <c r="W909" s="41" t="str">
        <f t="shared" si="57"/>
        <v/>
      </c>
      <c r="X909" s="58" t="str">
        <f t="shared" si="58"/>
        <v/>
      </c>
      <c r="Y909" s="58" t="str">
        <f t="shared" si="56"/>
        <v/>
      </c>
      <c r="AC909" s="41" t="str">
        <f t="shared" si="59"/>
        <v/>
      </c>
      <c r="AE909" s="41" t="str">
        <f>IF($H909="", "", IF(COUNTIF($AA$11:$AA$131, $H909)&gt;0, 'Application Process'!$AC$4, ""))</f>
        <v/>
      </c>
    </row>
    <row r="910" spans="1:31" x14ac:dyDescent="0.25">
      <c r="A910" s="40"/>
      <c r="B910" s="88" t="str">
        <f>IF($X910="", "", IF(COUNTIF('Application Process'!$I$11:$I$3035, $X910)=0, 'Job Database'!$Y$8, IFERROR(INDEX('Application Process'!$AJ$11:$AJ$3035, MATCH($X910, 'Application Process'!$I$11:$I$3035, 0)), "")))</f>
        <v/>
      </c>
      <c r="C910" s="40"/>
      <c r="D910" s="207"/>
      <c r="E910" s="194"/>
      <c r="F910" s="194"/>
      <c r="G910" s="208"/>
      <c r="H910" s="194"/>
      <c r="I910" s="208"/>
      <c r="J910" s="194"/>
      <c r="K910" s="209"/>
      <c r="L910" s="194"/>
      <c r="M910" s="196"/>
      <c r="N910" s="194"/>
      <c r="O910" s="194"/>
      <c r="P910" s="208"/>
      <c r="Q910" s="194"/>
      <c r="R910" s="210"/>
      <c r="S910" s="211"/>
      <c r="T910" s="193"/>
      <c r="U910" s="40"/>
      <c r="W910" s="41" t="str">
        <f t="shared" si="57"/>
        <v/>
      </c>
      <c r="X910" s="58" t="str">
        <f t="shared" si="58"/>
        <v/>
      </c>
      <c r="Y910" s="58" t="str">
        <f t="shared" si="56"/>
        <v/>
      </c>
      <c r="AC910" s="41" t="str">
        <f t="shared" si="59"/>
        <v/>
      </c>
      <c r="AE910" s="41" t="str">
        <f>IF($H910="", "", IF(COUNTIF($AA$11:$AA$131, $H910)&gt;0, 'Application Process'!$AC$4, ""))</f>
        <v/>
      </c>
    </row>
    <row r="911" spans="1:31" x14ac:dyDescent="0.25">
      <c r="A911" s="40"/>
      <c r="B911" s="88" t="str">
        <f>IF($X911="", "", IF(COUNTIF('Application Process'!$I$11:$I$3035, $X911)=0, 'Job Database'!$Y$8, IFERROR(INDEX('Application Process'!$AJ$11:$AJ$3035, MATCH($X911, 'Application Process'!$I$11:$I$3035, 0)), "")))</f>
        <v/>
      </c>
      <c r="C911" s="40"/>
      <c r="D911" s="207"/>
      <c r="E911" s="194"/>
      <c r="F911" s="194"/>
      <c r="G911" s="208"/>
      <c r="H911" s="194"/>
      <c r="I911" s="208"/>
      <c r="J911" s="194"/>
      <c r="K911" s="209"/>
      <c r="L911" s="194"/>
      <c r="M911" s="196"/>
      <c r="N911" s="194"/>
      <c r="O911" s="194"/>
      <c r="P911" s="208"/>
      <c r="Q911" s="194"/>
      <c r="R911" s="210"/>
      <c r="S911" s="211"/>
      <c r="T911" s="193"/>
      <c r="U911" s="40"/>
      <c r="W911" s="41" t="str">
        <f t="shared" si="57"/>
        <v/>
      </c>
      <c r="X911" s="58" t="str">
        <f t="shared" si="58"/>
        <v/>
      </c>
      <c r="Y911" s="58" t="str">
        <f t="shared" si="56"/>
        <v/>
      </c>
      <c r="AC911" s="41" t="str">
        <f t="shared" si="59"/>
        <v/>
      </c>
      <c r="AE911" s="41" t="str">
        <f>IF($H911="", "", IF(COUNTIF($AA$11:$AA$131, $H911)&gt;0, 'Application Process'!$AC$4, ""))</f>
        <v/>
      </c>
    </row>
    <row r="912" spans="1:31" x14ac:dyDescent="0.25">
      <c r="A912" s="40"/>
      <c r="B912" s="88" t="str">
        <f>IF($X912="", "", IF(COUNTIF('Application Process'!$I$11:$I$3035, $X912)=0, 'Job Database'!$Y$8, IFERROR(INDEX('Application Process'!$AJ$11:$AJ$3035, MATCH($X912, 'Application Process'!$I$11:$I$3035, 0)), "")))</f>
        <v/>
      </c>
      <c r="C912" s="40"/>
      <c r="D912" s="207"/>
      <c r="E912" s="194"/>
      <c r="F912" s="194"/>
      <c r="G912" s="208"/>
      <c r="H912" s="194"/>
      <c r="I912" s="208"/>
      <c r="J912" s="194"/>
      <c r="K912" s="209"/>
      <c r="L912" s="194"/>
      <c r="M912" s="196"/>
      <c r="N912" s="194"/>
      <c r="O912" s="194"/>
      <c r="P912" s="208"/>
      <c r="Q912" s="194"/>
      <c r="R912" s="210"/>
      <c r="S912" s="211"/>
      <c r="T912" s="193"/>
      <c r="U912" s="40"/>
      <c r="W912" s="41" t="str">
        <f t="shared" si="57"/>
        <v/>
      </c>
      <c r="X912" s="58" t="str">
        <f t="shared" si="58"/>
        <v/>
      </c>
      <c r="Y912" s="58" t="str">
        <f t="shared" si="56"/>
        <v/>
      </c>
      <c r="AC912" s="41" t="str">
        <f t="shared" si="59"/>
        <v/>
      </c>
      <c r="AE912" s="41" t="str">
        <f>IF($H912="", "", IF(COUNTIF($AA$11:$AA$131, $H912)&gt;0, 'Application Process'!$AC$4, ""))</f>
        <v/>
      </c>
    </row>
    <row r="913" spans="1:31" x14ac:dyDescent="0.25">
      <c r="A913" s="40"/>
      <c r="B913" s="88" t="str">
        <f>IF($X913="", "", IF(COUNTIF('Application Process'!$I$11:$I$3035, $X913)=0, 'Job Database'!$Y$8, IFERROR(INDEX('Application Process'!$AJ$11:$AJ$3035, MATCH($X913, 'Application Process'!$I$11:$I$3035, 0)), "")))</f>
        <v/>
      </c>
      <c r="C913" s="40"/>
      <c r="D913" s="207"/>
      <c r="E913" s="194"/>
      <c r="F913" s="194"/>
      <c r="G913" s="208"/>
      <c r="H913" s="194"/>
      <c r="I913" s="208"/>
      <c r="J913" s="194"/>
      <c r="K913" s="209"/>
      <c r="L913" s="194"/>
      <c r="M913" s="196"/>
      <c r="N913" s="194"/>
      <c r="O913" s="194"/>
      <c r="P913" s="208"/>
      <c r="Q913" s="194"/>
      <c r="R913" s="210"/>
      <c r="S913" s="211"/>
      <c r="T913" s="193"/>
      <c r="U913" s="40"/>
      <c r="W913" s="41" t="str">
        <f t="shared" si="57"/>
        <v/>
      </c>
      <c r="X913" s="58" t="str">
        <f t="shared" si="58"/>
        <v/>
      </c>
      <c r="Y913" s="58" t="str">
        <f t="shared" si="56"/>
        <v/>
      </c>
      <c r="AC913" s="41" t="str">
        <f t="shared" si="59"/>
        <v/>
      </c>
      <c r="AE913" s="41" t="str">
        <f>IF($H913="", "", IF(COUNTIF($AA$11:$AA$131, $H913)&gt;0, 'Application Process'!$AC$4, ""))</f>
        <v/>
      </c>
    </row>
    <row r="914" spans="1:31" x14ac:dyDescent="0.25">
      <c r="A914" s="40"/>
      <c r="B914" s="88" t="str">
        <f>IF($X914="", "", IF(COUNTIF('Application Process'!$I$11:$I$3035, $X914)=0, 'Job Database'!$Y$8, IFERROR(INDEX('Application Process'!$AJ$11:$AJ$3035, MATCH($X914, 'Application Process'!$I$11:$I$3035, 0)), "")))</f>
        <v/>
      </c>
      <c r="C914" s="40"/>
      <c r="D914" s="207"/>
      <c r="E914" s="194"/>
      <c r="F914" s="194"/>
      <c r="G914" s="208"/>
      <c r="H914" s="194"/>
      <c r="I914" s="208"/>
      <c r="J914" s="194"/>
      <c r="K914" s="209"/>
      <c r="L914" s="194"/>
      <c r="M914" s="196"/>
      <c r="N914" s="194"/>
      <c r="O914" s="194"/>
      <c r="P914" s="208"/>
      <c r="Q914" s="194"/>
      <c r="R914" s="210"/>
      <c r="S914" s="211"/>
      <c r="T914" s="193"/>
      <c r="U914" s="40"/>
      <c r="W914" s="41" t="str">
        <f t="shared" si="57"/>
        <v/>
      </c>
      <c r="X914" s="58" t="str">
        <f t="shared" si="58"/>
        <v/>
      </c>
      <c r="Y914" s="58" t="str">
        <f t="shared" si="56"/>
        <v/>
      </c>
      <c r="AC914" s="41" t="str">
        <f t="shared" si="59"/>
        <v/>
      </c>
      <c r="AE914" s="41" t="str">
        <f>IF($H914="", "", IF(COUNTIF($AA$11:$AA$131, $H914)&gt;0, 'Application Process'!$AC$4, ""))</f>
        <v/>
      </c>
    </row>
    <row r="915" spans="1:31" x14ac:dyDescent="0.25">
      <c r="A915" s="40"/>
      <c r="B915" s="88" t="str">
        <f>IF($X915="", "", IF(COUNTIF('Application Process'!$I$11:$I$3035, $X915)=0, 'Job Database'!$Y$8, IFERROR(INDEX('Application Process'!$AJ$11:$AJ$3035, MATCH($X915, 'Application Process'!$I$11:$I$3035, 0)), "")))</f>
        <v/>
      </c>
      <c r="C915" s="40"/>
      <c r="D915" s="207"/>
      <c r="E915" s="194"/>
      <c r="F915" s="194"/>
      <c r="G915" s="208"/>
      <c r="H915" s="194"/>
      <c r="I915" s="208"/>
      <c r="J915" s="194"/>
      <c r="K915" s="209"/>
      <c r="L915" s="194"/>
      <c r="M915" s="196"/>
      <c r="N915" s="194"/>
      <c r="O915" s="194"/>
      <c r="P915" s="208"/>
      <c r="Q915" s="194"/>
      <c r="R915" s="210"/>
      <c r="S915" s="211"/>
      <c r="T915" s="193"/>
      <c r="U915" s="40"/>
      <c r="W915" s="41" t="str">
        <f t="shared" si="57"/>
        <v/>
      </c>
      <c r="X915" s="58" t="str">
        <f t="shared" si="58"/>
        <v/>
      </c>
      <c r="Y915" s="58" t="str">
        <f t="shared" si="56"/>
        <v/>
      </c>
      <c r="AC915" s="41" t="str">
        <f t="shared" si="59"/>
        <v/>
      </c>
      <c r="AE915" s="41" t="str">
        <f>IF($H915="", "", IF(COUNTIF($AA$11:$AA$131, $H915)&gt;0, 'Application Process'!$AC$4, ""))</f>
        <v/>
      </c>
    </row>
    <row r="916" spans="1:31" x14ac:dyDescent="0.25">
      <c r="A916" s="40"/>
      <c r="B916" s="88" t="str">
        <f>IF($X916="", "", IF(COUNTIF('Application Process'!$I$11:$I$3035, $X916)=0, 'Job Database'!$Y$8, IFERROR(INDEX('Application Process'!$AJ$11:$AJ$3035, MATCH($X916, 'Application Process'!$I$11:$I$3035, 0)), "")))</f>
        <v/>
      </c>
      <c r="C916" s="40"/>
      <c r="D916" s="207"/>
      <c r="E916" s="194"/>
      <c r="F916" s="194"/>
      <c r="G916" s="208"/>
      <c r="H916" s="194"/>
      <c r="I916" s="208"/>
      <c r="J916" s="194"/>
      <c r="K916" s="209"/>
      <c r="L916" s="194"/>
      <c r="M916" s="196"/>
      <c r="N916" s="194"/>
      <c r="O916" s="194"/>
      <c r="P916" s="208"/>
      <c r="Q916" s="194"/>
      <c r="R916" s="210"/>
      <c r="S916" s="211"/>
      <c r="T916" s="193"/>
      <c r="U916" s="40"/>
      <c r="W916" s="41" t="str">
        <f t="shared" si="57"/>
        <v/>
      </c>
      <c r="X916" s="58" t="str">
        <f t="shared" si="58"/>
        <v/>
      </c>
      <c r="Y916" s="58" t="str">
        <f t="shared" si="56"/>
        <v/>
      </c>
      <c r="AC916" s="41" t="str">
        <f t="shared" si="59"/>
        <v/>
      </c>
      <c r="AE916" s="41" t="str">
        <f>IF($H916="", "", IF(COUNTIF($AA$11:$AA$131, $H916)&gt;0, 'Application Process'!$AC$4, ""))</f>
        <v/>
      </c>
    </row>
    <row r="917" spans="1:31" x14ac:dyDescent="0.25">
      <c r="A917" s="40"/>
      <c r="B917" s="88" t="str">
        <f>IF($X917="", "", IF(COUNTIF('Application Process'!$I$11:$I$3035, $X917)=0, 'Job Database'!$Y$8, IFERROR(INDEX('Application Process'!$AJ$11:$AJ$3035, MATCH($X917, 'Application Process'!$I$11:$I$3035, 0)), "")))</f>
        <v/>
      </c>
      <c r="C917" s="40"/>
      <c r="D917" s="207"/>
      <c r="E917" s="194"/>
      <c r="F917" s="194"/>
      <c r="G917" s="208"/>
      <c r="H917" s="194"/>
      <c r="I917" s="208"/>
      <c r="J917" s="194"/>
      <c r="K917" s="209"/>
      <c r="L917" s="194"/>
      <c r="M917" s="196"/>
      <c r="N917" s="194"/>
      <c r="O917" s="194"/>
      <c r="P917" s="208"/>
      <c r="Q917" s="194"/>
      <c r="R917" s="210"/>
      <c r="S917" s="211"/>
      <c r="T917" s="193"/>
      <c r="U917" s="40"/>
      <c r="W917" s="41" t="str">
        <f t="shared" si="57"/>
        <v/>
      </c>
      <c r="X917" s="58" t="str">
        <f t="shared" si="58"/>
        <v/>
      </c>
      <c r="Y917" s="58" t="str">
        <f t="shared" si="56"/>
        <v/>
      </c>
      <c r="AC917" s="41" t="str">
        <f t="shared" si="59"/>
        <v/>
      </c>
      <c r="AE917" s="41" t="str">
        <f>IF($H917="", "", IF(COUNTIF($AA$11:$AA$131, $H917)&gt;0, 'Application Process'!$AC$4, ""))</f>
        <v/>
      </c>
    </row>
    <row r="918" spans="1:31" x14ac:dyDescent="0.25">
      <c r="A918" s="40"/>
      <c r="B918" s="88" t="str">
        <f>IF($X918="", "", IF(COUNTIF('Application Process'!$I$11:$I$3035, $X918)=0, 'Job Database'!$Y$8, IFERROR(INDEX('Application Process'!$AJ$11:$AJ$3035, MATCH($X918, 'Application Process'!$I$11:$I$3035, 0)), "")))</f>
        <v/>
      </c>
      <c r="C918" s="40"/>
      <c r="D918" s="207"/>
      <c r="E918" s="194"/>
      <c r="F918" s="194"/>
      <c r="G918" s="208"/>
      <c r="H918" s="194"/>
      <c r="I918" s="208"/>
      <c r="J918" s="194"/>
      <c r="K918" s="209"/>
      <c r="L918" s="194"/>
      <c r="M918" s="196"/>
      <c r="N918" s="194"/>
      <c r="O918" s="194"/>
      <c r="P918" s="208"/>
      <c r="Q918" s="194"/>
      <c r="R918" s="210"/>
      <c r="S918" s="211"/>
      <c r="T918" s="193"/>
      <c r="U918" s="40"/>
      <c r="W918" s="41" t="str">
        <f t="shared" si="57"/>
        <v/>
      </c>
      <c r="X918" s="58" t="str">
        <f t="shared" si="58"/>
        <v/>
      </c>
      <c r="Y918" s="58" t="str">
        <f t="shared" si="56"/>
        <v/>
      </c>
      <c r="AC918" s="41" t="str">
        <f t="shared" si="59"/>
        <v/>
      </c>
      <c r="AE918" s="41" t="str">
        <f>IF($H918="", "", IF(COUNTIF($AA$11:$AA$131, $H918)&gt;0, 'Application Process'!$AC$4, ""))</f>
        <v/>
      </c>
    </row>
    <row r="919" spans="1:31" x14ac:dyDescent="0.25">
      <c r="A919" s="40"/>
      <c r="B919" s="88" t="str">
        <f>IF($X919="", "", IF(COUNTIF('Application Process'!$I$11:$I$3035, $X919)=0, 'Job Database'!$Y$8, IFERROR(INDEX('Application Process'!$AJ$11:$AJ$3035, MATCH($X919, 'Application Process'!$I$11:$I$3035, 0)), "")))</f>
        <v/>
      </c>
      <c r="C919" s="40"/>
      <c r="D919" s="207"/>
      <c r="E919" s="194"/>
      <c r="F919" s="194"/>
      <c r="G919" s="208"/>
      <c r="H919" s="194"/>
      <c r="I919" s="208"/>
      <c r="J919" s="194"/>
      <c r="K919" s="209"/>
      <c r="L919" s="194"/>
      <c r="M919" s="196"/>
      <c r="N919" s="194"/>
      <c r="O919" s="194"/>
      <c r="P919" s="208"/>
      <c r="Q919" s="194"/>
      <c r="R919" s="210"/>
      <c r="S919" s="211"/>
      <c r="T919" s="193"/>
      <c r="U919" s="40"/>
      <c r="W919" s="41" t="str">
        <f t="shared" si="57"/>
        <v/>
      </c>
      <c r="X919" s="58" t="str">
        <f t="shared" si="58"/>
        <v/>
      </c>
      <c r="Y919" s="58" t="str">
        <f t="shared" si="56"/>
        <v/>
      </c>
      <c r="AC919" s="41" t="str">
        <f t="shared" si="59"/>
        <v/>
      </c>
      <c r="AE919" s="41" t="str">
        <f>IF($H919="", "", IF(COUNTIF($AA$11:$AA$131, $H919)&gt;0, 'Application Process'!$AC$4, ""))</f>
        <v/>
      </c>
    </row>
    <row r="920" spans="1:31" x14ac:dyDescent="0.25">
      <c r="A920" s="40"/>
      <c r="B920" s="88" t="str">
        <f>IF($X920="", "", IF(COUNTIF('Application Process'!$I$11:$I$3035, $X920)=0, 'Job Database'!$Y$8, IFERROR(INDEX('Application Process'!$AJ$11:$AJ$3035, MATCH($X920, 'Application Process'!$I$11:$I$3035, 0)), "")))</f>
        <v/>
      </c>
      <c r="C920" s="40"/>
      <c r="D920" s="207"/>
      <c r="E920" s="194"/>
      <c r="F920" s="194"/>
      <c r="G920" s="208"/>
      <c r="H920" s="194"/>
      <c r="I920" s="208"/>
      <c r="J920" s="194"/>
      <c r="K920" s="209"/>
      <c r="L920" s="194"/>
      <c r="M920" s="196"/>
      <c r="N920" s="194"/>
      <c r="O920" s="194"/>
      <c r="P920" s="208"/>
      <c r="Q920" s="194"/>
      <c r="R920" s="210"/>
      <c r="S920" s="211"/>
      <c r="T920" s="193"/>
      <c r="U920" s="40"/>
      <c r="W920" s="41" t="str">
        <f t="shared" si="57"/>
        <v/>
      </c>
      <c r="X920" s="58" t="str">
        <f t="shared" si="58"/>
        <v/>
      </c>
      <c r="Y920" s="58" t="str">
        <f t="shared" si="56"/>
        <v/>
      </c>
      <c r="AC920" s="41" t="str">
        <f t="shared" si="59"/>
        <v/>
      </c>
      <c r="AE920" s="41" t="str">
        <f>IF($H920="", "", IF(COUNTIF($AA$11:$AA$131, $H920)&gt;0, 'Application Process'!$AC$4, ""))</f>
        <v/>
      </c>
    </row>
    <row r="921" spans="1:31" x14ac:dyDescent="0.25">
      <c r="A921" s="40"/>
      <c r="B921" s="88" t="str">
        <f>IF($X921="", "", IF(COUNTIF('Application Process'!$I$11:$I$3035, $X921)=0, 'Job Database'!$Y$8, IFERROR(INDEX('Application Process'!$AJ$11:$AJ$3035, MATCH($X921, 'Application Process'!$I$11:$I$3035, 0)), "")))</f>
        <v/>
      </c>
      <c r="C921" s="40"/>
      <c r="D921" s="207"/>
      <c r="E921" s="194"/>
      <c r="F921" s="194"/>
      <c r="G921" s="208"/>
      <c r="H921" s="194"/>
      <c r="I921" s="208"/>
      <c r="J921" s="194"/>
      <c r="K921" s="209"/>
      <c r="L921" s="194"/>
      <c r="M921" s="196"/>
      <c r="N921" s="194"/>
      <c r="O921" s="194"/>
      <c r="P921" s="208"/>
      <c r="Q921" s="194"/>
      <c r="R921" s="210"/>
      <c r="S921" s="211"/>
      <c r="T921" s="193"/>
      <c r="U921" s="40"/>
      <c r="W921" s="41" t="str">
        <f t="shared" si="57"/>
        <v/>
      </c>
      <c r="X921" s="58" t="str">
        <f t="shared" si="58"/>
        <v/>
      </c>
      <c r="Y921" s="58" t="str">
        <f t="shared" si="56"/>
        <v/>
      </c>
      <c r="AC921" s="41" t="str">
        <f t="shared" si="59"/>
        <v/>
      </c>
      <c r="AE921" s="41" t="str">
        <f>IF($H921="", "", IF(COUNTIF($AA$11:$AA$131, $H921)&gt;0, 'Application Process'!$AC$4, ""))</f>
        <v/>
      </c>
    </row>
    <row r="922" spans="1:31" x14ac:dyDescent="0.25">
      <c r="A922" s="40"/>
      <c r="B922" s="88" t="str">
        <f>IF($X922="", "", IF(COUNTIF('Application Process'!$I$11:$I$3035, $X922)=0, 'Job Database'!$Y$8, IFERROR(INDEX('Application Process'!$AJ$11:$AJ$3035, MATCH($X922, 'Application Process'!$I$11:$I$3035, 0)), "")))</f>
        <v/>
      </c>
      <c r="C922" s="40"/>
      <c r="D922" s="207"/>
      <c r="E922" s="194"/>
      <c r="F922" s="194"/>
      <c r="G922" s="208"/>
      <c r="H922" s="194"/>
      <c r="I922" s="208"/>
      <c r="J922" s="194"/>
      <c r="K922" s="209"/>
      <c r="L922" s="194"/>
      <c r="M922" s="196"/>
      <c r="N922" s="194"/>
      <c r="O922" s="194"/>
      <c r="P922" s="208"/>
      <c r="Q922" s="194"/>
      <c r="R922" s="210"/>
      <c r="S922" s="211"/>
      <c r="T922" s="193"/>
      <c r="U922" s="40"/>
      <c r="W922" s="41" t="str">
        <f t="shared" si="57"/>
        <v/>
      </c>
      <c r="X922" s="58" t="str">
        <f t="shared" si="58"/>
        <v/>
      </c>
      <c r="Y922" s="58" t="str">
        <f t="shared" si="56"/>
        <v/>
      </c>
      <c r="AC922" s="41" t="str">
        <f t="shared" si="59"/>
        <v/>
      </c>
      <c r="AE922" s="41" t="str">
        <f>IF($H922="", "", IF(COUNTIF($AA$11:$AA$131, $H922)&gt;0, 'Application Process'!$AC$4, ""))</f>
        <v/>
      </c>
    </row>
    <row r="923" spans="1:31" x14ac:dyDescent="0.25">
      <c r="A923" s="40"/>
      <c r="B923" s="88" t="str">
        <f>IF($X923="", "", IF(COUNTIF('Application Process'!$I$11:$I$3035, $X923)=0, 'Job Database'!$Y$8, IFERROR(INDEX('Application Process'!$AJ$11:$AJ$3035, MATCH($X923, 'Application Process'!$I$11:$I$3035, 0)), "")))</f>
        <v/>
      </c>
      <c r="C923" s="40"/>
      <c r="D923" s="207"/>
      <c r="E923" s="194"/>
      <c r="F923" s="194"/>
      <c r="G923" s="208"/>
      <c r="H923" s="194"/>
      <c r="I923" s="208"/>
      <c r="J923" s="194"/>
      <c r="K923" s="209"/>
      <c r="L923" s="194"/>
      <c r="M923" s="196"/>
      <c r="N923" s="194"/>
      <c r="O923" s="194"/>
      <c r="P923" s="208"/>
      <c r="Q923" s="194"/>
      <c r="R923" s="210"/>
      <c r="S923" s="211"/>
      <c r="T923" s="193"/>
      <c r="U923" s="40"/>
      <c r="W923" s="41" t="str">
        <f t="shared" si="57"/>
        <v/>
      </c>
      <c r="X923" s="58" t="str">
        <f t="shared" si="58"/>
        <v/>
      </c>
      <c r="Y923" s="58" t="str">
        <f t="shared" si="56"/>
        <v/>
      </c>
      <c r="AC923" s="41" t="str">
        <f t="shared" si="59"/>
        <v/>
      </c>
      <c r="AE923" s="41" t="str">
        <f>IF($H923="", "", IF(COUNTIF($AA$11:$AA$131, $H923)&gt;0, 'Application Process'!$AC$4, ""))</f>
        <v/>
      </c>
    </row>
    <row r="924" spans="1:31" x14ac:dyDescent="0.25">
      <c r="A924" s="40"/>
      <c r="B924" s="88" t="str">
        <f>IF($X924="", "", IF(COUNTIF('Application Process'!$I$11:$I$3035, $X924)=0, 'Job Database'!$Y$8, IFERROR(INDEX('Application Process'!$AJ$11:$AJ$3035, MATCH($X924, 'Application Process'!$I$11:$I$3035, 0)), "")))</f>
        <v/>
      </c>
      <c r="C924" s="40"/>
      <c r="D924" s="207"/>
      <c r="E924" s="194"/>
      <c r="F924" s="194"/>
      <c r="G924" s="208"/>
      <c r="H924" s="194"/>
      <c r="I924" s="208"/>
      <c r="J924" s="194"/>
      <c r="K924" s="209"/>
      <c r="L924" s="194"/>
      <c r="M924" s="196"/>
      <c r="N924" s="194"/>
      <c r="O924" s="194"/>
      <c r="P924" s="208"/>
      <c r="Q924" s="194"/>
      <c r="R924" s="210"/>
      <c r="S924" s="211"/>
      <c r="T924" s="193"/>
      <c r="U924" s="40"/>
      <c r="W924" s="41" t="str">
        <f t="shared" si="57"/>
        <v/>
      </c>
      <c r="X924" s="58" t="str">
        <f t="shared" si="58"/>
        <v/>
      </c>
      <c r="Y924" s="58" t="str">
        <f t="shared" si="56"/>
        <v/>
      </c>
      <c r="AC924" s="41" t="str">
        <f t="shared" si="59"/>
        <v/>
      </c>
      <c r="AE924" s="41" t="str">
        <f>IF($H924="", "", IF(COUNTIF($AA$11:$AA$131, $H924)&gt;0, 'Application Process'!$AC$4, ""))</f>
        <v/>
      </c>
    </row>
    <row r="925" spans="1:31" x14ac:dyDescent="0.25">
      <c r="A925" s="40"/>
      <c r="B925" s="88" t="str">
        <f>IF($X925="", "", IF(COUNTIF('Application Process'!$I$11:$I$3035, $X925)=0, 'Job Database'!$Y$8, IFERROR(INDEX('Application Process'!$AJ$11:$AJ$3035, MATCH($X925, 'Application Process'!$I$11:$I$3035, 0)), "")))</f>
        <v/>
      </c>
      <c r="C925" s="40"/>
      <c r="D925" s="207"/>
      <c r="E925" s="194"/>
      <c r="F925" s="194"/>
      <c r="G925" s="208"/>
      <c r="H925" s="194"/>
      <c r="I925" s="208"/>
      <c r="J925" s="194"/>
      <c r="K925" s="209"/>
      <c r="L925" s="194"/>
      <c r="M925" s="196"/>
      <c r="N925" s="194"/>
      <c r="O925" s="194"/>
      <c r="P925" s="208"/>
      <c r="Q925" s="194"/>
      <c r="R925" s="210"/>
      <c r="S925" s="211"/>
      <c r="T925" s="193"/>
      <c r="U925" s="40"/>
      <c r="W925" s="41" t="str">
        <f t="shared" si="57"/>
        <v/>
      </c>
      <c r="X925" s="58" t="str">
        <f t="shared" si="58"/>
        <v/>
      </c>
      <c r="Y925" s="58" t="str">
        <f t="shared" si="56"/>
        <v/>
      </c>
      <c r="AC925" s="41" t="str">
        <f t="shared" si="59"/>
        <v/>
      </c>
      <c r="AE925" s="41" t="str">
        <f>IF($H925="", "", IF(COUNTIF($AA$11:$AA$131, $H925)&gt;0, 'Application Process'!$AC$4, ""))</f>
        <v/>
      </c>
    </row>
    <row r="926" spans="1:31" x14ac:dyDescent="0.25">
      <c r="A926" s="40"/>
      <c r="B926" s="88" t="str">
        <f>IF($X926="", "", IF(COUNTIF('Application Process'!$I$11:$I$3035, $X926)=0, 'Job Database'!$Y$8, IFERROR(INDEX('Application Process'!$AJ$11:$AJ$3035, MATCH($X926, 'Application Process'!$I$11:$I$3035, 0)), "")))</f>
        <v/>
      </c>
      <c r="C926" s="40"/>
      <c r="D926" s="207"/>
      <c r="E926" s="194"/>
      <c r="F926" s="194"/>
      <c r="G926" s="208"/>
      <c r="H926" s="194"/>
      <c r="I926" s="208"/>
      <c r="J926" s="194"/>
      <c r="K926" s="209"/>
      <c r="L926" s="194"/>
      <c r="M926" s="196"/>
      <c r="N926" s="194"/>
      <c r="O926" s="194"/>
      <c r="P926" s="208"/>
      <c r="Q926" s="194"/>
      <c r="R926" s="210"/>
      <c r="S926" s="211"/>
      <c r="T926" s="193"/>
      <c r="U926" s="40"/>
      <c r="W926" s="41" t="str">
        <f t="shared" si="57"/>
        <v/>
      </c>
      <c r="X926" s="58" t="str">
        <f t="shared" si="58"/>
        <v/>
      </c>
      <c r="Y926" s="58" t="str">
        <f t="shared" si="56"/>
        <v/>
      </c>
      <c r="AC926" s="41" t="str">
        <f t="shared" si="59"/>
        <v/>
      </c>
      <c r="AE926" s="41" t="str">
        <f>IF($H926="", "", IF(COUNTIF($AA$11:$AA$131, $H926)&gt;0, 'Application Process'!$AC$4, ""))</f>
        <v/>
      </c>
    </row>
    <row r="927" spans="1:31" x14ac:dyDescent="0.25">
      <c r="A927" s="40"/>
      <c r="B927" s="88" t="str">
        <f>IF($X927="", "", IF(COUNTIF('Application Process'!$I$11:$I$3035, $X927)=0, 'Job Database'!$Y$8, IFERROR(INDEX('Application Process'!$AJ$11:$AJ$3035, MATCH($X927, 'Application Process'!$I$11:$I$3035, 0)), "")))</f>
        <v/>
      </c>
      <c r="C927" s="40"/>
      <c r="D927" s="207"/>
      <c r="E927" s="194"/>
      <c r="F927" s="194"/>
      <c r="G927" s="208"/>
      <c r="H927" s="194"/>
      <c r="I927" s="208"/>
      <c r="J927" s="194"/>
      <c r="K927" s="209"/>
      <c r="L927" s="194"/>
      <c r="M927" s="196"/>
      <c r="N927" s="194"/>
      <c r="O927" s="194"/>
      <c r="P927" s="208"/>
      <c r="Q927" s="194"/>
      <c r="R927" s="210"/>
      <c r="S927" s="211"/>
      <c r="T927" s="193"/>
      <c r="U927" s="40"/>
      <c r="W927" s="41" t="str">
        <f t="shared" si="57"/>
        <v/>
      </c>
      <c r="X927" s="58" t="str">
        <f t="shared" si="58"/>
        <v/>
      </c>
      <c r="Y927" s="58" t="str">
        <f t="shared" si="56"/>
        <v/>
      </c>
      <c r="AC927" s="41" t="str">
        <f t="shared" si="59"/>
        <v/>
      </c>
      <c r="AE927" s="41" t="str">
        <f>IF($H927="", "", IF(COUNTIF($AA$11:$AA$131, $H927)&gt;0, 'Application Process'!$AC$4, ""))</f>
        <v/>
      </c>
    </row>
    <row r="928" spans="1:31" x14ac:dyDescent="0.25">
      <c r="A928" s="40"/>
      <c r="B928" s="88" t="str">
        <f>IF($X928="", "", IF(COUNTIF('Application Process'!$I$11:$I$3035, $X928)=0, 'Job Database'!$Y$8, IFERROR(INDEX('Application Process'!$AJ$11:$AJ$3035, MATCH($X928, 'Application Process'!$I$11:$I$3035, 0)), "")))</f>
        <v/>
      </c>
      <c r="C928" s="40"/>
      <c r="D928" s="207"/>
      <c r="E928" s="194"/>
      <c r="F928" s="194"/>
      <c r="G928" s="208"/>
      <c r="H928" s="194"/>
      <c r="I928" s="208"/>
      <c r="J928" s="194"/>
      <c r="K928" s="209"/>
      <c r="L928" s="194"/>
      <c r="M928" s="196"/>
      <c r="N928" s="194"/>
      <c r="O928" s="194"/>
      <c r="P928" s="208"/>
      <c r="Q928" s="194"/>
      <c r="R928" s="210"/>
      <c r="S928" s="211"/>
      <c r="T928" s="193"/>
      <c r="U928" s="40"/>
      <c r="W928" s="41" t="str">
        <f t="shared" si="57"/>
        <v/>
      </c>
      <c r="X928" s="58" t="str">
        <f t="shared" si="58"/>
        <v/>
      </c>
      <c r="Y928" s="58" t="str">
        <f t="shared" si="56"/>
        <v/>
      </c>
      <c r="AC928" s="41" t="str">
        <f t="shared" si="59"/>
        <v/>
      </c>
      <c r="AE928" s="41" t="str">
        <f>IF($H928="", "", IF(COUNTIF($AA$11:$AA$131, $H928)&gt;0, 'Application Process'!$AC$4, ""))</f>
        <v/>
      </c>
    </row>
    <row r="929" spans="1:31" x14ac:dyDescent="0.25">
      <c r="A929" s="40"/>
      <c r="B929" s="88" t="str">
        <f>IF($X929="", "", IF(COUNTIF('Application Process'!$I$11:$I$3035, $X929)=0, 'Job Database'!$Y$8, IFERROR(INDEX('Application Process'!$AJ$11:$AJ$3035, MATCH($X929, 'Application Process'!$I$11:$I$3035, 0)), "")))</f>
        <v/>
      </c>
      <c r="C929" s="40"/>
      <c r="D929" s="207"/>
      <c r="E929" s="194"/>
      <c r="F929" s="194"/>
      <c r="G929" s="208"/>
      <c r="H929" s="194"/>
      <c r="I929" s="208"/>
      <c r="J929" s="194"/>
      <c r="K929" s="209"/>
      <c r="L929" s="194"/>
      <c r="M929" s="196"/>
      <c r="N929" s="194"/>
      <c r="O929" s="194"/>
      <c r="P929" s="208"/>
      <c r="Q929" s="194"/>
      <c r="R929" s="210"/>
      <c r="S929" s="211"/>
      <c r="T929" s="193"/>
      <c r="U929" s="40"/>
      <c r="W929" s="41" t="str">
        <f t="shared" si="57"/>
        <v/>
      </c>
      <c r="X929" s="58" t="str">
        <f t="shared" si="58"/>
        <v/>
      </c>
      <c r="Y929" s="58" t="str">
        <f t="shared" si="56"/>
        <v/>
      </c>
      <c r="AC929" s="41" t="str">
        <f t="shared" si="59"/>
        <v/>
      </c>
      <c r="AE929" s="41" t="str">
        <f>IF($H929="", "", IF(COUNTIF($AA$11:$AA$131, $H929)&gt;0, 'Application Process'!$AC$4, ""))</f>
        <v/>
      </c>
    </row>
    <row r="930" spans="1:31" x14ac:dyDescent="0.25">
      <c r="A930" s="40"/>
      <c r="B930" s="88" t="str">
        <f>IF($X930="", "", IF(COUNTIF('Application Process'!$I$11:$I$3035, $X930)=0, 'Job Database'!$Y$8, IFERROR(INDEX('Application Process'!$AJ$11:$AJ$3035, MATCH($X930, 'Application Process'!$I$11:$I$3035, 0)), "")))</f>
        <v/>
      </c>
      <c r="C930" s="40"/>
      <c r="D930" s="207"/>
      <c r="E930" s="194"/>
      <c r="F930" s="194"/>
      <c r="G930" s="208"/>
      <c r="H930" s="194"/>
      <c r="I930" s="208"/>
      <c r="J930" s="194"/>
      <c r="K930" s="209"/>
      <c r="L930" s="194"/>
      <c r="M930" s="196"/>
      <c r="N930" s="194"/>
      <c r="O930" s="194"/>
      <c r="P930" s="208"/>
      <c r="Q930" s="194"/>
      <c r="R930" s="210"/>
      <c r="S930" s="211"/>
      <c r="T930" s="193"/>
      <c r="U930" s="40"/>
      <c r="W930" s="41" t="str">
        <f t="shared" si="57"/>
        <v/>
      </c>
      <c r="X930" s="58" t="str">
        <f t="shared" si="58"/>
        <v/>
      </c>
      <c r="Y930" s="58" t="str">
        <f t="shared" si="56"/>
        <v/>
      </c>
      <c r="AC930" s="41" t="str">
        <f t="shared" si="59"/>
        <v/>
      </c>
      <c r="AE930" s="41" t="str">
        <f>IF($H930="", "", IF(COUNTIF($AA$11:$AA$131, $H930)&gt;0, 'Application Process'!$AC$4, ""))</f>
        <v/>
      </c>
    </row>
    <row r="931" spans="1:31" x14ac:dyDescent="0.25">
      <c r="A931" s="40"/>
      <c r="B931" s="88" t="str">
        <f>IF($X931="", "", IF(COUNTIF('Application Process'!$I$11:$I$3035, $X931)=0, 'Job Database'!$Y$8, IFERROR(INDEX('Application Process'!$AJ$11:$AJ$3035, MATCH($X931, 'Application Process'!$I$11:$I$3035, 0)), "")))</f>
        <v/>
      </c>
      <c r="C931" s="40"/>
      <c r="D931" s="207"/>
      <c r="E931" s="194"/>
      <c r="F931" s="194"/>
      <c r="G931" s="208"/>
      <c r="H931" s="194"/>
      <c r="I931" s="208"/>
      <c r="J931" s="194"/>
      <c r="K931" s="209"/>
      <c r="L931" s="194"/>
      <c r="M931" s="196"/>
      <c r="N931" s="194"/>
      <c r="O931" s="194"/>
      <c r="P931" s="208"/>
      <c r="Q931" s="194"/>
      <c r="R931" s="210"/>
      <c r="S931" s="211"/>
      <c r="T931" s="193"/>
      <c r="U931" s="40"/>
      <c r="W931" s="41" t="str">
        <f t="shared" si="57"/>
        <v/>
      </c>
      <c r="X931" s="58" t="str">
        <f t="shared" si="58"/>
        <v/>
      </c>
      <c r="Y931" s="58" t="str">
        <f t="shared" si="56"/>
        <v/>
      </c>
      <c r="AC931" s="41" t="str">
        <f t="shared" si="59"/>
        <v/>
      </c>
      <c r="AE931" s="41" t="str">
        <f>IF($H931="", "", IF(COUNTIF($AA$11:$AA$131, $H931)&gt;0, 'Application Process'!$AC$4, ""))</f>
        <v/>
      </c>
    </row>
    <row r="932" spans="1:31" x14ac:dyDescent="0.25">
      <c r="A932" s="40"/>
      <c r="B932" s="88" t="str">
        <f>IF($X932="", "", IF(COUNTIF('Application Process'!$I$11:$I$3035, $X932)=0, 'Job Database'!$Y$8, IFERROR(INDEX('Application Process'!$AJ$11:$AJ$3035, MATCH($X932, 'Application Process'!$I$11:$I$3035, 0)), "")))</f>
        <v/>
      </c>
      <c r="C932" s="40"/>
      <c r="D932" s="207"/>
      <c r="E932" s="194"/>
      <c r="F932" s="194"/>
      <c r="G932" s="208"/>
      <c r="H932" s="194"/>
      <c r="I932" s="208"/>
      <c r="J932" s="194"/>
      <c r="K932" s="209"/>
      <c r="L932" s="194"/>
      <c r="M932" s="196"/>
      <c r="N932" s="194"/>
      <c r="O932" s="194"/>
      <c r="P932" s="208"/>
      <c r="Q932" s="194"/>
      <c r="R932" s="210"/>
      <c r="S932" s="211"/>
      <c r="T932" s="193"/>
      <c r="U932" s="40"/>
      <c r="W932" s="41" t="str">
        <f t="shared" si="57"/>
        <v/>
      </c>
      <c r="X932" s="58" t="str">
        <f t="shared" si="58"/>
        <v/>
      </c>
      <c r="Y932" s="58" t="str">
        <f t="shared" si="56"/>
        <v/>
      </c>
      <c r="AC932" s="41" t="str">
        <f t="shared" si="59"/>
        <v/>
      </c>
      <c r="AE932" s="41" t="str">
        <f>IF($H932="", "", IF(COUNTIF($AA$11:$AA$131, $H932)&gt;0, 'Application Process'!$AC$4, ""))</f>
        <v/>
      </c>
    </row>
    <row r="933" spans="1:31" x14ac:dyDescent="0.25">
      <c r="A933" s="40"/>
      <c r="B933" s="88" t="str">
        <f>IF($X933="", "", IF(COUNTIF('Application Process'!$I$11:$I$3035, $X933)=0, 'Job Database'!$Y$8, IFERROR(INDEX('Application Process'!$AJ$11:$AJ$3035, MATCH($X933, 'Application Process'!$I$11:$I$3035, 0)), "")))</f>
        <v/>
      </c>
      <c r="C933" s="40"/>
      <c r="D933" s="207"/>
      <c r="E933" s="194"/>
      <c r="F933" s="194"/>
      <c r="G933" s="208"/>
      <c r="H933" s="194"/>
      <c r="I933" s="208"/>
      <c r="J933" s="194"/>
      <c r="K933" s="209"/>
      <c r="L933" s="194"/>
      <c r="M933" s="196"/>
      <c r="N933" s="194"/>
      <c r="O933" s="194"/>
      <c r="P933" s="208"/>
      <c r="Q933" s="194"/>
      <c r="R933" s="210"/>
      <c r="S933" s="211"/>
      <c r="T933" s="193"/>
      <c r="U933" s="40"/>
      <c r="W933" s="41" t="str">
        <f t="shared" si="57"/>
        <v/>
      </c>
      <c r="X933" s="58" t="str">
        <f t="shared" si="58"/>
        <v/>
      </c>
      <c r="Y933" s="58" t="str">
        <f t="shared" si="56"/>
        <v/>
      </c>
      <c r="AC933" s="41" t="str">
        <f t="shared" si="59"/>
        <v/>
      </c>
      <c r="AE933" s="41" t="str">
        <f>IF($H933="", "", IF(COUNTIF($AA$11:$AA$131, $H933)&gt;0, 'Application Process'!$AC$4, ""))</f>
        <v/>
      </c>
    </row>
    <row r="934" spans="1:31" x14ac:dyDescent="0.25">
      <c r="A934" s="40"/>
      <c r="B934" s="88" t="str">
        <f>IF($X934="", "", IF(COUNTIF('Application Process'!$I$11:$I$3035, $X934)=0, 'Job Database'!$Y$8, IFERROR(INDEX('Application Process'!$AJ$11:$AJ$3035, MATCH($X934, 'Application Process'!$I$11:$I$3035, 0)), "")))</f>
        <v/>
      </c>
      <c r="C934" s="40"/>
      <c r="D934" s="207"/>
      <c r="E934" s="194"/>
      <c r="F934" s="194"/>
      <c r="G934" s="208"/>
      <c r="H934" s="194"/>
      <c r="I934" s="208"/>
      <c r="J934" s="194"/>
      <c r="K934" s="209"/>
      <c r="L934" s="194"/>
      <c r="M934" s="196"/>
      <c r="N934" s="194"/>
      <c r="O934" s="194"/>
      <c r="P934" s="208"/>
      <c r="Q934" s="194"/>
      <c r="R934" s="210"/>
      <c r="S934" s="211"/>
      <c r="T934" s="193"/>
      <c r="U934" s="40"/>
      <c r="W934" s="41" t="str">
        <f t="shared" si="57"/>
        <v/>
      </c>
      <c r="X934" s="58" t="str">
        <f t="shared" si="58"/>
        <v/>
      </c>
      <c r="Y934" s="58" t="str">
        <f t="shared" si="56"/>
        <v/>
      </c>
      <c r="AC934" s="41" t="str">
        <f t="shared" si="59"/>
        <v/>
      </c>
      <c r="AE934" s="41" t="str">
        <f>IF($H934="", "", IF(COUNTIF($AA$11:$AA$131, $H934)&gt;0, 'Application Process'!$AC$4, ""))</f>
        <v/>
      </c>
    </row>
    <row r="935" spans="1:31" x14ac:dyDescent="0.25">
      <c r="A935" s="40"/>
      <c r="B935" s="88" t="str">
        <f>IF($X935="", "", IF(COUNTIF('Application Process'!$I$11:$I$3035, $X935)=0, 'Job Database'!$Y$8, IFERROR(INDEX('Application Process'!$AJ$11:$AJ$3035, MATCH($X935, 'Application Process'!$I$11:$I$3035, 0)), "")))</f>
        <v/>
      </c>
      <c r="C935" s="40"/>
      <c r="D935" s="207"/>
      <c r="E935" s="194"/>
      <c r="F935" s="194"/>
      <c r="G935" s="208"/>
      <c r="H935" s="194"/>
      <c r="I935" s="208"/>
      <c r="J935" s="194"/>
      <c r="K935" s="209"/>
      <c r="L935" s="194"/>
      <c r="M935" s="196"/>
      <c r="N935" s="194"/>
      <c r="O935" s="194"/>
      <c r="P935" s="208"/>
      <c r="Q935" s="194"/>
      <c r="R935" s="210"/>
      <c r="S935" s="211"/>
      <c r="T935" s="193"/>
      <c r="U935" s="40"/>
      <c r="W935" s="41" t="str">
        <f t="shared" si="57"/>
        <v/>
      </c>
      <c r="X935" s="58" t="str">
        <f t="shared" si="58"/>
        <v/>
      </c>
      <c r="Y935" s="58" t="str">
        <f t="shared" si="56"/>
        <v/>
      </c>
      <c r="AC935" s="41" t="str">
        <f t="shared" si="59"/>
        <v/>
      </c>
      <c r="AE935" s="41" t="str">
        <f>IF($H935="", "", IF(COUNTIF($AA$11:$AA$131, $H935)&gt;0, 'Application Process'!$AC$4, ""))</f>
        <v/>
      </c>
    </row>
    <row r="936" spans="1:31" x14ac:dyDescent="0.25">
      <c r="A936" s="40"/>
      <c r="B936" s="88" t="str">
        <f>IF($X936="", "", IF(COUNTIF('Application Process'!$I$11:$I$3035, $X936)=0, 'Job Database'!$Y$8, IFERROR(INDEX('Application Process'!$AJ$11:$AJ$3035, MATCH($X936, 'Application Process'!$I$11:$I$3035, 0)), "")))</f>
        <v/>
      </c>
      <c r="C936" s="40"/>
      <c r="D936" s="207"/>
      <c r="E936" s="194"/>
      <c r="F936" s="194"/>
      <c r="G936" s="208"/>
      <c r="H936" s="194"/>
      <c r="I936" s="208"/>
      <c r="J936" s="194"/>
      <c r="K936" s="209"/>
      <c r="L936" s="194"/>
      <c r="M936" s="196"/>
      <c r="N936" s="194"/>
      <c r="O936" s="194"/>
      <c r="P936" s="208"/>
      <c r="Q936" s="194"/>
      <c r="R936" s="210"/>
      <c r="S936" s="211"/>
      <c r="T936" s="193"/>
      <c r="U936" s="40"/>
      <c r="W936" s="41" t="str">
        <f t="shared" si="57"/>
        <v/>
      </c>
      <c r="X936" s="58" t="str">
        <f t="shared" si="58"/>
        <v/>
      </c>
      <c r="Y936" s="58" t="str">
        <f t="shared" si="56"/>
        <v/>
      </c>
      <c r="AC936" s="41" t="str">
        <f t="shared" si="59"/>
        <v/>
      </c>
      <c r="AE936" s="41" t="str">
        <f>IF($H936="", "", IF(COUNTIF($AA$11:$AA$131, $H936)&gt;0, 'Application Process'!$AC$4, ""))</f>
        <v/>
      </c>
    </row>
    <row r="937" spans="1:31" x14ac:dyDescent="0.25">
      <c r="A937" s="40"/>
      <c r="B937" s="88" t="str">
        <f>IF($X937="", "", IF(COUNTIF('Application Process'!$I$11:$I$3035, $X937)=0, 'Job Database'!$Y$8, IFERROR(INDEX('Application Process'!$AJ$11:$AJ$3035, MATCH($X937, 'Application Process'!$I$11:$I$3035, 0)), "")))</f>
        <v/>
      </c>
      <c r="C937" s="40"/>
      <c r="D937" s="207"/>
      <c r="E937" s="194"/>
      <c r="F937" s="194"/>
      <c r="G937" s="208"/>
      <c r="H937" s="194"/>
      <c r="I937" s="208"/>
      <c r="J937" s="194"/>
      <c r="K937" s="209"/>
      <c r="L937" s="194"/>
      <c r="M937" s="196"/>
      <c r="N937" s="194"/>
      <c r="O937" s="194"/>
      <c r="P937" s="208"/>
      <c r="Q937" s="194"/>
      <c r="R937" s="210"/>
      <c r="S937" s="211"/>
      <c r="T937" s="193"/>
      <c r="U937" s="40"/>
      <c r="W937" s="41" t="str">
        <f t="shared" si="57"/>
        <v/>
      </c>
      <c r="X937" s="58" t="str">
        <f t="shared" si="58"/>
        <v/>
      </c>
      <c r="Y937" s="58" t="str">
        <f t="shared" si="56"/>
        <v/>
      </c>
      <c r="AC937" s="41" t="str">
        <f t="shared" si="59"/>
        <v/>
      </c>
      <c r="AE937" s="41" t="str">
        <f>IF($H937="", "", IF(COUNTIF($AA$11:$AA$131, $H937)&gt;0, 'Application Process'!$AC$4, ""))</f>
        <v/>
      </c>
    </row>
    <row r="938" spans="1:31" x14ac:dyDescent="0.25">
      <c r="A938" s="40"/>
      <c r="B938" s="88" t="str">
        <f>IF($X938="", "", IF(COUNTIF('Application Process'!$I$11:$I$3035, $X938)=0, 'Job Database'!$Y$8, IFERROR(INDEX('Application Process'!$AJ$11:$AJ$3035, MATCH($X938, 'Application Process'!$I$11:$I$3035, 0)), "")))</f>
        <v/>
      </c>
      <c r="C938" s="40"/>
      <c r="D938" s="207"/>
      <c r="E938" s="194"/>
      <c r="F938" s="194"/>
      <c r="G938" s="208"/>
      <c r="H938" s="194"/>
      <c r="I938" s="208"/>
      <c r="J938" s="194"/>
      <c r="K938" s="209"/>
      <c r="L938" s="194"/>
      <c r="M938" s="196"/>
      <c r="N938" s="194"/>
      <c r="O938" s="194"/>
      <c r="P938" s="208"/>
      <c r="Q938" s="194"/>
      <c r="R938" s="210"/>
      <c r="S938" s="211"/>
      <c r="T938" s="193"/>
      <c r="U938" s="40"/>
      <c r="W938" s="41" t="str">
        <f t="shared" si="57"/>
        <v/>
      </c>
      <c r="X938" s="58" t="str">
        <f t="shared" si="58"/>
        <v/>
      </c>
      <c r="Y938" s="58" t="str">
        <f t="shared" si="56"/>
        <v/>
      </c>
      <c r="AC938" s="41" t="str">
        <f t="shared" si="59"/>
        <v/>
      </c>
      <c r="AE938" s="41" t="str">
        <f>IF($H938="", "", IF(COUNTIF($AA$11:$AA$131, $H938)&gt;0, 'Application Process'!$AC$4, ""))</f>
        <v/>
      </c>
    </row>
    <row r="939" spans="1:31" x14ac:dyDescent="0.25">
      <c r="A939" s="40"/>
      <c r="B939" s="88" t="str">
        <f>IF($X939="", "", IF(COUNTIF('Application Process'!$I$11:$I$3035, $X939)=0, 'Job Database'!$Y$8, IFERROR(INDEX('Application Process'!$AJ$11:$AJ$3035, MATCH($X939, 'Application Process'!$I$11:$I$3035, 0)), "")))</f>
        <v/>
      </c>
      <c r="C939" s="40"/>
      <c r="D939" s="207"/>
      <c r="E939" s="194"/>
      <c r="F939" s="194"/>
      <c r="G939" s="208"/>
      <c r="H939" s="194"/>
      <c r="I939" s="208"/>
      <c r="J939" s="194"/>
      <c r="K939" s="209"/>
      <c r="L939" s="194"/>
      <c r="M939" s="196"/>
      <c r="N939" s="194"/>
      <c r="O939" s="194"/>
      <c r="P939" s="208"/>
      <c r="Q939" s="194"/>
      <c r="R939" s="210"/>
      <c r="S939" s="211"/>
      <c r="T939" s="193"/>
      <c r="U939" s="40"/>
      <c r="W939" s="41" t="str">
        <f t="shared" si="57"/>
        <v/>
      </c>
      <c r="X939" s="58" t="str">
        <f t="shared" si="58"/>
        <v/>
      </c>
      <c r="Y939" s="58" t="str">
        <f t="shared" si="56"/>
        <v/>
      </c>
      <c r="AC939" s="41" t="str">
        <f t="shared" si="59"/>
        <v/>
      </c>
      <c r="AE939" s="41" t="str">
        <f>IF($H939="", "", IF(COUNTIF($AA$11:$AA$131, $H939)&gt;0, 'Application Process'!$AC$4, ""))</f>
        <v/>
      </c>
    </row>
    <row r="940" spans="1:31" x14ac:dyDescent="0.25">
      <c r="A940" s="40"/>
      <c r="B940" s="88" t="str">
        <f>IF($X940="", "", IF(COUNTIF('Application Process'!$I$11:$I$3035, $X940)=0, 'Job Database'!$Y$8, IFERROR(INDEX('Application Process'!$AJ$11:$AJ$3035, MATCH($X940, 'Application Process'!$I$11:$I$3035, 0)), "")))</f>
        <v/>
      </c>
      <c r="C940" s="40"/>
      <c r="D940" s="207"/>
      <c r="E940" s="194"/>
      <c r="F940" s="194"/>
      <c r="G940" s="208"/>
      <c r="H940" s="194"/>
      <c r="I940" s="208"/>
      <c r="J940" s="194"/>
      <c r="K940" s="209"/>
      <c r="L940" s="194"/>
      <c r="M940" s="196"/>
      <c r="N940" s="194"/>
      <c r="O940" s="194"/>
      <c r="P940" s="208"/>
      <c r="Q940" s="194"/>
      <c r="R940" s="210"/>
      <c r="S940" s="211"/>
      <c r="T940" s="193"/>
      <c r="U940" s="40"/>
      <c r="W940" s="41" t="str">
        <f t="shared" si="57"/>
        <v/>
      </c>
      <c r="X940" s="58" t="str">
        <f t="shared" si="58"/>
        <v/>
      </c>
      <c r="Y940" s="58" t="str">
        <f t="shared" si="56"/>
        <v/>
      </c>
      <c r="AC940" s="41" t="str">
        <f t="shared" si="59"/>
        <v/>
      </c>
      <c r="AE940" s="41" t="str">
        <f>IF($H940="", "", IF(COUNTIF($AA$11:$AA$131, $H940)&gt;0, 'Application Process'!$AC$4, ""))</f>
        <v/>
      </c>
    </row>
    <row r="941" spans="1:31" x14ac:dyDescent="0.25">
      <c r="A941" s="40"/>
      <c r="B941" s="88" t="str">
        <f>IF($X941="", "", IF(COUNTIF('Application Process'!$I$11:$I$3035, $X941)=0, 'Job Database'!$Y$8, IFERROR(INDEX('Application Process'!$AJ$11:$AJ$3035, MATCH($X941, 'Application Process'!$I$11:$I$3035, 0)), "")))</f>
        <v/>
      </c>
      <c r="C941" s="40"/>
      <c r="D941" s="207"/>
      <c r="E941" s="194"/>
      <c r="F941" s="194"/>
      <c r="G941" s="208"/>
      <c r="H941" s="194"/>
      <c r="I941" s="208"/>
      <c r="J941" s="194"/>
      <c r="K941" s="209"/>
      <c r="L941" s="194"/>
      <c r="M941" s="196"/>
      <c r="N941" s="194"/>
      <c r="O941" s="194"/>
      <c r="P941" s="208"/>
      <c r="Q941" s="194"/>
      <c r="R941" s="210"/>
      <c r="S941" s="211"/>
      <c r="T941" s="193"/>
      <c r="U941" s="40"/>
      <c r="W941" s="41" t="str">
        <f t="shared" si="57"/>
        <v/>
      </c>
      <c r="X941" s="58" t="str">
        <f t="shared" si="58"/>
        <v/>
      </c>
      <c r="Y941" s="58" t="str">
        <f t="shared" si="56"/>
        <v/>
      </c>
      <c r="AC941" s="41" t="str">
        <f t="shared" si="59"/>
        <v/>
      </c>
      <c r="AE941" s="41" t="str">
        <f>IF($H941="", "", IF(COUNTIF($AA$11:$AA$131, $H941)&gt;0, 'Application Process'!$AC$4, ""))</f>
        <v/>
      </c>
    </row>
    <row r="942" spans="1:31" x14ac:dyDescent="0.25">
      <c r="A942" s="40"/>
      <c r="B942" s="88" t="str">
        <f>IF($X942="", "", IF(COUNTIF('Application Process'!$I$11:$I$3035, $X942)=0, 'Job Database'!$Y$8, IFERROR(INDEX('Application Process'!$AJ$11:$AJ$3035, MATCH($X942, 'Application Process'!$I$11:$I$3035, 0)), "")))</f>
        <v/>
      </c>
      <c r="C942" s="40"/>
      <c r="D942" s="207"/>
      <c r="E942" s="194"/>
      <c r="F942" s="194"/>
      <c r="G942" s="208"/>
      <c r="H942" s="194"/>
      <c r="I942" s="208"/>
      <c r="J942" s="194"/>
      <c r="K942" s="209"/>
      <c r="L942" s="194"/>
      <c r="M942" s="196"/>
      <c r="N942" s="194"/>
      <c r="O942" s="194"/>
      <c r="P942" s="208"/>
      <c r="Q942" s="194"/>
      <c r="R942" s="210"/>
      <c r="S942" s="211"/>
      <c r="T942" s="193"/>
      <c r="U942" s="40"/>
      <c r="W942" s="41" t="str">
        <f t="shared" si="57"/>
        <v/>
      </c>
      <c r="X942" s="58" t="str">
        <f t="shared" si="58"/>
        <v/>
      </c>
      <c r="Y942" s="58" t="str">
        <f t="shared" si="56"/>
        <v/>
      </c>
      <c r="AC942" s="41" t="str">
        <f t="shared" si="59"/>
        <v/>
      </c>
      <c r="AE942" s="41" t="str">
        <f>IF($H942="", "", IF(COUNTIF($AA$11:$AA$131, $H942)&gt;0, 'Application Process'!$AC$4, ""))</f>
        <v/>
      </c>
    </row>
    <row r="943" spans="1:31" x14ac:dyDescent="0.25">
      <c r="A943" s="40"/>
      <c r="B943" s="88" t="str">
        <f>IF($X943="", "", IF(COUNTIF('Application Process'!$I$11:$I$3035, $X943)=0, 'Job Database'!$Y$8, IFERROR(INDEX('Application Process'!$AJ$11:$AJ$3035, MATCH($X943, 'Application Process'!$I$11:$I$3035, 0)), "")))</f>
        <v/>
      </c>
      <c r="C943" s="40"/>
      <c r="D943" s="207"/>
      <c r="E943" s="194"/>
      <c r="F943" s="194"/>
      <c r="G943" s="208"/>
      <c r="H943" s="194"/>
      <c r="I943" s="208"/>
      <c r="J943" s="194"/>
      <c r="K943" s="209"/>
      <c r="L943" s="194"/>
      <c r="M943" s="196"/>
      <c r="N943" s="194"/>
      <c r="O943" s="194"/>
      <c r="P943" s="208"/>
      <c r="Q943" s="194"/>
      <c r="R943" s="210"/>
      <c r="S943" s="211"/>
      <c r="T943" s="193"/>
      <c r="U943" s="40"/>
      <c r="W943" s="41" t="str">
        <f t="shared" si="57"/>
        <v/>
      </c>
      <c r="X943" s="58" t="str">
        <f t="shared" si="58"/>
        <v/>
      </c>
      <c r="Y943" s="58" t="str">
        <f t="shared" si="56"/>
        <v/>
      </c>
      <c r="AC943" s="41" t="str">
        <f t="shared" si="59"/>
        <v/>
      </c>
      <c r="AE943" s="41" t="str">
        <f>IF($H943="", "", IF(COUNTIF($AA$11:$AA$131, $H943)&gt;0, 'Application Process'!$AC$4, ""))</f>
        <v/>
      </c>
    </row>
    <row r="944" spans="1:31" x14ac:dyDescent="0.25">
      <c r="A944" s="40"/>
      <c r="B944" s="88" t="str">
        <f>IF($X944="", "", IF(COUNTIF('Application Process'!$I$11:$I$3035, $X944)=0, 'Job Database'!$Y$8, IFERROR(INDEX('Application Process'!$AJ$11:$AJ$3035, MATCH($X944, 'Application Process'!$I$11:$I$3035, 0)), "")))</f>
        <v/>
      </c>
      <c r="C944" s="40"/>
      <c r="D944" s="207"/>
      <c r="E944" s="194"/>
      <c r="F944" s="194"/>
      <c r="G944" s="208"/>
      <c r="H944" s="194"/>
      <c r="I944" s="208"/>
      <c r="J944" s="194"/>
      <c r="K944" s="209"/>
      <c r="L944" s="194"/>
      <c r="M944" s="196"/>
      <c r="N944" s="194"/>
      <c r="O944" s="194"/>
      <c r="P944" s="208"/>
      <c r="Q944" s="194"/>
      <c r="R944" s="210"/>
      <c r="S944" s="211"/>
      <c r="T944" s="193"/>
      <c r="U944" s="40"/>
      <c r="W944" s="41" t="str">
        <f t="shared" si="57"/>
        <v/>
      </c>
      <c r="X944" s="58" t="str">
        <f t="shared" si="58"/>
        <v/>
      </c>
      <c r="Y944" s="58" t="str">
        <f t="shared" si="56"/>
        <v/>
      </c>
      <c r="AC944" s="41" t="str">
        <f t="shared" si="59"/>
        <v/>
      </c>
      <c r="AE944" s="41" t="str">
        <f>IF($H944="", "", IF(COUNTIF($AA$11:$AA$131, $H944)&gt;0, 'Application Process'!$AC$4, ""))</f>
        <v/>
      </c>
    </row>
    <row r="945" spans="1:31" x14ac:dyDescent="0.25">
      <c r="A945" s="40"/>
      <c r="B945" s="88" t="str">
        <f>IF($X945="", "", IF(COUNTIF('Application Process'!$I$11:$I$3035, $X945)=0, 'Job Database'!$Y$8, IFERROR(INDEX('Application Process'!$AJ$11:$AJ$3035, MATCH($X945, 'Application Process'!$I$11:$I$3035, 0)), "")))</f>
        <v/>
      </c>
      <c r="C945" s="40"/>
      <c r="D945" s="207"/>
      <c r="E945" s="194"/>
      <c r="F945" s="194"/>
      <c r="G945" s="208"/>
      <c r="H945" s="194"/>
      <c r="I945" s="208"/>
      <c r="J945" s="194"/>
      <c r="K945" s="209"/>
      <c r="L945" s="194"/>
      <c r="M945" s="196"/>
      <c r="N945" s="194"/>
      <c r="O945" s="194"/>
      <c r="P945" s="208"/>
      <c r="Q945" s="194"/>
      <c r="R945" s="210"/>
      <c r="S945" s="211"/>
      <c r="T945" s="193"/>
      <c r="U945" s="40"/>
      <c r="W945" s="41" t="str">
        <f t="shared" si="57"/>
        <v/>
      </c>
      <c r="X945" s="58" t="str">
        <f t="shared" si="58"/>
        <v/>
      </c>
      <c r="Y945" s="58" t="str">
        <f t="shared" si="56"/>
        <v/>
      </c>
      <c r="AC945" s="41" t="str">
        <f t="shared" si="59"/>
        <v/>
      </c>
      <c r="AE945" s="41" t="str">
        <f>IF($H945="", "", IF(COUNTIF($AA$11:$AA$131, $H945)&gt;0, 'Application Process'!$AC$4, ""))</f>
        <v/>
      </c>
    </row>
    <row r="946" spans="1:31" x14ac:dyDescent="0.25">
      <c r="A946" s="40"/>
      <c r="B946" s="88" t="str">
        <f>IF($X946="", "", IF(COUNTIF('Application Process'!$I$11:$I$3035, $X946)=0, 'Job Database'!$Y$8, IFERROR(INDEX('Application Process'!$AJ$11:$AJ$3035, MATCH($X946, 'Application Process'!$I$11:$I$3035, 0)), "")))</f>
        <v/>
      </c>
      <c r="C946" s="40"/>
      <c r="D946" s="207"/>
      <c r="E946" s="194"/>
      <c r="F946" s="194"/>
      <c r="G946" s="208"/>
      <c r="H946" s="194"/>
      <c r="I946" s="208"/>
      <c r="J946" s="194"/>
      <c r="K946" s="209"/>
      <c r="L946" s="194"/>
      <c r="M946" s="196"/>
      <c r="N946" s="194"/>
      <c r="O946" s="194"/>
      <c r="P946" s="208"/>
      <c r="Q946" s="194"/>
      <c r="R946" s="210"/>
      <c r="S946" s="211"/>
      <c r="T946" s="193"/>
      <c r="U946" s="40"/>
      <c r="W946" s="41" t="str">
        <f t="shared" si="57"/>
        <v/>
      </c>
      <c r="X946" s="58" t="str">
        <f t="shared" si="58"/>
        <v/>
      </c>
      <c r="Y946" s="58" t="str">
        <f t="shared" si="56"/>
        <v/>
      </c>
      <c r="AC946" s="41" t="str">
        <f t="shared" si="59"/>
        <v/>
      </c>
      <c r="AE946" s="41" t="str">
        <f>IF($H946="", "", IF(COUNTIF($AA$11:$AA$131, $H946)&gt;0, 'Application Process'!$AC$4, ""))</f>
        <v/>
      </c>
    </row>
    <row r="947" spans="1:31" x14ac:dyDescent="0.25">
      <c r="A947" s="40"/>
      <c r="B947" s="88" t="str">
        <f>IF($X947="", "", IF(COUNTIF('Application Process'!$I$11:$I$3035, $X947)=0, 'Job Database'!$Y$8, IFERROR(INDEX('Application Process'!$AJ$11:$AJ$3035, MATCH($X947, 'Application Process'!$I$11:$I$3035, 0)), "")))</f>
        <v/>
      </c>
      <c r="C947" s="40"/>
      <c r="D947" s="207"/>
      <c r="E947" s="194"/>
      <c r="F947" s="194"/>
      <c r="G947" s="208"/>
      <c r="H947" s="194"/>
      <c r="I947" s="208"/>
      <c r="J947" s="194"/>
      <c r="K947" s="209"/>
      <c r="L947" s="194"/>
      <c r="M947" s="196"/>
      <c r="N947" s="194"/>
      <c r="O947" s="194"/>
      <c r="P947" s="208"/>
      <c r="Q947" s="194"/>
      <c r="R947" s="210"/>
      <c r="S947" s="211"/>
      <c r="T947" s="193"/>
      <c r="U947" s="40"/>
      <c r="W947" s="41" t="str">
        <f t="shared" si="57"/>
        <v/>
      </c>
      <c r="X947" s="58" t="str">
        <f t="shared" si="58"/>
        <v/>
      </c>
      <c r="Y947" s="58" t="str">
        <f t="shared" si="56"/>
        <v/>
      </c>
      <c r="AC947" s="41" t="str">
        <f t="shared" si="59"/>
        <v/>
      </c>
      <c r="AE947" s="41" t="str">
        <f>IF($H947="", "", IF(COUNTIF($AA$11:$AA$131, $H947)&gt;0, 'Application Process'!$AC$4, ""))</f>
        <v/>
      </c>
    </row>
    <row r="948" spans="1:31" x14ac:dyDescent="0.25">
      <c r="A948" s="40"/>
      <c r="B948" s="88" t="str">
        <f>IF($X948="", "", IF(COUNTIF('Application Process'!$I$11:$I$3035, $X948)=0, 'Job Database'!$Y$8, IFERROR(INDEX('Application Process'!$AJ$11:$AJ$3035, MATCH($X948, 'Application Process'!$I$11:$I$3035, 0)), "")))</f>
        <v/>
      </c>
      <c r="C948" s="40"/>
      <c r="D948" s="207"/>
      <c r="E948" s="194"/>
      <c r="F948" s="194"/>
      <c r="G948" s="208"/>
      <c r="H948" s="194"/>
      <c r="I948" s="208"/>
      <c r="J948" s="194"/>
      <c r="K948" s="209"/>
      <c r="L948" s="194"/>
      <c r="M948" s="196"/>
      <c r="N948" s="194"/>
      <c r="O948" s="194"/>
      <c r="P948" s="208"/>
      <c r="Q948" s="194"/>
      <c r="R948" s="210"/>
      <c r="S948" s="211"/>
      <c r="T948" s="193"/>
      <c r="U948" s="40"/>
      <c r="W948" s="41" t="str">
        <f t="shared" si="57"/>
        <v/>
      </c>
      <c r="X948" s="58" t="str">
        <f t="shared" si="58"/>
        <v/>
      </c>
      <c r="Y948" s="58" t="str">
        <f t="shared" si="56"/>
        <v/>
      </c>
      <c r="AC948" s="41" t="str">
        <f t="shared" si="59"/>
        <v/>
      </c>
      <c r="AE948" s="41" t="str">
        <f>IF($H948="", "", IF(COUNTIF($AA$11:$AA$131, $H948)&gt;0, 'Application Process'!$AC$4, ""))</f>
        <v/>
      </c>
    </row>
    <row r="949" spans="1:31" x14ac:dyDescent="0.25">
      <c r="A949" s="40"/>
      <c r="B949" s="88" t="str">
        <f>IF($X949="", "", IF(COUNTIF('Application Process'!$I$11:$I$3035, $X949)=0, 'Job Database'!$Y$8, IFERROR(INDEX('Application Process'!$AJ$11:$AJ$3035, MATCH($X949, 'Application Process'!$I$11:$I$3035, 0)), "")))</f>
        <v/>
      </c>
      <c r="C949" s="40"/>
      <c r="D949" s="207"/>
      <c r="E949" s="194"/>
      <c r="F949" s="194"/>
      <c r="G949" s="208"/>
      <c r="H949" s="194"/>
      <c r="I949" s="208"/>
      <c r="J949" s="194"/>
      <c r="K949" s="209"/>
      <c r="L949" s="194"/>
      <c r="M949" s="196"/>
      <c r="N949" s="194"/>
      <c r="O949" s="194"/>
      <c r="P949" s="208"/>
      <c r="Q949" s="194"/>
      <c r="R949" s="210"/>
      <c r="S949" s="211"/>
      <c r="T949" s="193"/>
      <c r="U949" s="40"/>
      <c r="W949" s="41" t="str">
        <f t="shared" si="57"/>
        <v/>
      </c>
      <c r="X949" s="58" t="str">
        <f t="shared" si="58"/>
        <v/>
      </c>
      <c r="Y949" s="58" t="str">
        <f t="shared" si="56"/>
        <v/>
      </c>
      <c r="AC949" s="41" t="str">
        <f t="shared" si="59"/>
        <v/>
      </c>
      <c r="AE949" s="41" t="str">
        <f>IF($H949="", "", IF(COUNTIF($AA$11:$AA$131, $H949)&gt;0, 'Application Process'!$AC$4, ""))</f>
        <v/>
      </c>
    </row>
    <row r="950" spans="1:31" x14ac:dyDescent="0.25">
      <c r="A950" s="40"/>
      <c r="B950" s="88" t="str">
        <f>IF($X950="", "", IF(COUNTIF('Application Process'!$I$11:$I$3035, $X950)=0, 'Job Database'!$Y$8, IFERROR(INDEX('Application Process'!$AJ$11:$AJ$3035, MATCH($X950, 'Application Process'!$I$11:$I$3035, 0)), "")))</f>
        <v/>
      </c>
      <c r="C950" s="40"/>
      <c r="D950" s="207"/>
      <c r="E950" s="194"/>
      <c r="F950" s="194"/>
      <c r="G950" s="208"/>
      <c r="H950" s="194"/>
      <c r="I950" s="208"/>
      <c r="J950" s="194"/>
      <c r="K950" s="209"/>
      <c r="L950" s="194"/>
      <c r="M950" s="196"/>
      <c r="N950" s="194"/>
      <c r="O950" s="194"/>
      <c r="P950" s="208"/>
      <c r="Q950" s="194"/>
      <c r="R950" s="210"/>
      <c r="S950" s="211"/>
      <c r="T950" s="193"/>
      <c r="U950" s="40"/>
      <c r="W950" s="41" t="str">
        <f t="shared" si="57"/>
        <v/>
      </c>
      <c r="X950" s="58" t="str">
        <f t="shared" si="58"/>
        <v/>
      </c>
      <c r="Y950" s="58" t="str">
        <f t="shared" si="56"/>
        <v/>
      </c>
      <c r="AC950" s="41" t="str">
        <f t="shared" si="59"/>
        <v/>
      </c>
      <c r="AE950" s="41" t="str">
        <f>IF($H950="", "", IF(COUNTIF($AA$11:$AA$131, $H950)&gt;0, 'Application Process'!$AC$4, ""))</f>
        <v/>
      </c>
    </row>
    <row r="951" spans="1:31" x14ac:dyDescent="0.25">
      <c r="A951" s="40"/>
      <c r="B951" s="88" t="str">
        <f>IF($X951="", "", IF(COUNTIF('Application Process'!$I$11:$I$3035, $X951)=0, 'Job Database'!$Y$8, IFERROR(INDEX('Application Process'!$AJ$11:$AJ$3035, MATCH($X951, 'Application Process'!$I$11:$I$3035, 0)), "")))</f>
        <v/>
      </c>
      <c r="C951" s="40"/>
      <c r="D951" s="207"/>
      <c r="E951" s="194"/>
      <c r="F951" s="194"/>
      <c r="G951" s="208"/>
      <c r="H951" s="194"/>
      <c r="I951" s="208"/>
      <c r="J951" s="194"/>
      <c r="K951" s="209"/>
      <c r="L951" s="194"/>
      <c r="M951" s="196"/>
      <c r="N951" s="194"/>
      <c r="O951" s="194"/>
      <c r="P951" s="208"/>
      <c r="Q951" s="194"/>
      <c r="R951" s="210"/>
      <c r="S951" s="211"/>
      <c r="T951" s="193"/>
      <c r="U951" s="40"/>
      <c r="W951" s="41" t="str">
        <f t="shared" si="57"/>
        <v/>
      </c>
      <c r="X951" s="58" t="str">
        <f t="shared" si="58"/>
        <v/>
      </c>
      <c r="Y951" s="58" t="str">
        <f t="shared" si="56"/>
        <v/>
      </c>
      <c r="AC951" s="41" t="str">
        <f t="shared" si="59"/>
        <v/>
      </c>
      <c r="AE951" s="41" t="str">
        <f>IF($H951="", "", IF(COUNTIF($AA$11:$AA$131, $H951)&gt;0, 'Application Process'!$AC$4, ""))</f>
        <v/>
      </c>
    </row>
    <row r="952" spans="1:31" x14ac:dyDescent="0.25">
      <c r="A952" s="40"/>
      <c r="B952" s="88" t="str">
        <f>IF($X952="", "", IF(COUNTIF('Application Process'!$I$11:$I$3035, $X952)=0, 'Job Database'!$Y$8, IFERROR(INDEX('Application Process'!$AJ$11:$AJ$3035, MATCH($X952, 'Application Process'!$I$11:$I$3035, 0)), "")))</f>
        <v/>
      </c>
      <c r="C952" s="40"/>
      <c r="D952" s="207"/>
      <c r="E952" s="194"/>
      <c r="F952" s="194"/>
      <c r="G952" s="208"/>
      <c r="H952" s="194"/>
      <c r="I952" s="208"/>
      <c r="J952" s="194"/>
      <c r="K952" s="209"/>
      <c r="L952" s="194"/>
      <c r="M952" s="196"/>
      <c r="N952" s="194"/>
      <c r="O952" s="194"/>
      <c r="P952" s="208"/>
      <c r="Q952" s="194"/>
      <c r="R952" s="210"/>
      <c r="S952" s="211"/>
      <c r="T952" s="193"/>
      <c r="U952" s="40"/>
      <c r="W952" s="41" t="str">
        <f t="shared" si="57"/>
        <v/>
      </c>
      <c r="X952" s="58" t="str">
        <f t="shared" si="58"/>
        <v/>
      </c>
      <c r="Y952" s="58" t="str">
        <f t="shared" si="56"/>
        <v/>
      </c>
      <c r="AC952" s="41" t="str">
        <f t="shared" si="59"/>
        <v/>
      </c>
      <c r="AE952" s="41" t="str">
        <f>IF($H952="", "", IF(COUNTIF($AA$11:$AA$131, $H952)&gt;0, 'Application Process'!$AC$4, ""))</f>
        <v/>
      </c>
    </row>
    <row r="953" spans="1:31" x14ac:dyDescent="0.25">
      <c r="A953" s="40"/>
      <c r="B953" s="88" t="str">
        <f>IF($X953="", "", IF(COUNTIF('Application Process'!$I$11:$I$3035, $X953)=0, 'Job Database'!$Y$8, IFERROR(INDEX('Application Process'!$AJ$11:$AJ$3035, MATCH($X953, 'Application Process'!$I$11:$I$3035, 0)), "")))</f>
        <v/>
      </c>
      <c r="C953" s="40"/>
      <c r="D953" s="207"/>
      <c r="E953" s="194"/>
      <c r="F953" s="194"/>
      <c r="G953" s="208"/>
      <c r="H953" s="194"/>
      <c r="I953" s="208"/>
      <c r="J953" s="194"/>
      <c r="K953" s="209"/>
      <c r="L953" s="194"/>
      <c r="M953" s="196"/>
      <c r="N953" s="194"/>
      <c r="O953" s="194"/>
      <c r="P953" s="208"/>
      <c r="Q953" s="194"/>
      <c r="R953" s="210"/>
      <c r="S953" s="211"/>
      <c r="T953" s="193"/>
      <c r="U953" s="40"/>
      <c r="W953" s="41" t="str">
        <f t="shared" si="57"/>
        <v/>
      </c>
      <c r="X953" s="58" t="str">
        <f t="shared" si="58"/>
        <v/>
      </c>
      <c r="Y953" s="58" t="str">
        <f t="shared" si="56"/>
        <v/>
      </c>
      <c r="AC953" s="41" t="str">
        <f t="shared" si="59"/>
        <v/>
      </c>
      <c r="AE953" s="41" t="str">
        <f>IF($H953="", "", IF(COUNTIF($AA$11:$AA$131, $H953)&gt;0, 'Application Process'!$AC$4, ""))</f>
        <v/>
      </c>
    </row>
    <row r="954" spans="1:31" x14ac:dyDescent="0.25">
      <c r="A954" s="40"/>
      <c r="B954" s="88" t="str">
        <f>IF($X954="", "", IF(COUNTIF('Application Process'!$I$11:$I$3035, $X954)=0, 'Job Database'!$Y$8, IFERROR(INDEX('Application Process'!$AJ$11:$AJ$3035, MATCH($X954, 'Application Process'!$I$11:$I$3035, 0)), "")))</f>
        <v/>
      </c>
      <c r="C954" s="40"/>
      <c r="D954" s="207"/>
      <c r="E954" s="194"/>
      <c r="F954" s="194"/>
      <c r="G954" s="208"/>
      <c r="H954" s="194"/>
      <c r="I954" s="208"/>
      <c r="J954" s="194"/>
      <c r="K954" s="209"/>
      <c r="L954" s="194"/>
      <c r="M954" s="196"/>
      <c r="N954" s="194"/>
      <c r="O954" s="194"/>
      <c r="P954" s="208"/>
      <c r="Q954" s="194"/>
      <c r="R954" s="210"/>
      <c r="S954" s="211"/>
      <c r="T954" s="193"/>
      <c r="U954" s="40"/>
      <c r="W954" s="41" t="str">
        <f t="shared" si="57"/>
        <v/>
      </c>
      <c r="X954" s="58" t="str">
        <f t="shared" si="58"/>
        <v/>
      </c>
      <c r="Y954" s="58" t="str">
        <f t="shared" si="56"/>
        <v/>
      </c>
      <c r="AC954" s="41" t="str">
        <f t="shared" si="59"/>
        <v/>
      </c>
      <c r="AE954" s="41" t="str">
        <f>IF($H954="", "", IF(COUNTIF($AA$11:$AA$131, $H954)&gt;0, 'Application Process'!$AC$4, ""))</f>
        <v/>
      </c>
    </row>
    <row r="955" spans="1:31" x14ac:dyDescent="0.25">
      <c r="A955" s="40"/>
      <c r="B955" s="88" t="str">
        <f>IF($X955="", "", IF(COUNTIF('Application Process'!$I$11:$I$3035, $X955)=0, 'Job Database'!$Y$8, IFERROR(INDEX('Application Process'!$AJ$11:$AJ$3035, MATCH($X955, 'Application Process'!$I$11:$I$3035, 0)), "")))</f>
        <v/>
      </c>
      <c r="C955" s="40"/>
      <c r="D955" s="207"/>
      <c r="E955" s="194"/>
      <c r="F955" s="194"/>
      <c r="G955" s="208"/>
      <c r="H955" s="194"/>
      <c r="I955" s="208"/>
      <c r="J955" s="194"/>
      <c r="K955" s="209"/>
      <c r="L955" s="194"/>
      <c r="M955" s="196"/>
      <c r="N955" s="194"/>
      <c r="O955" s="194"/>
      <c r="P955" s="208"/>
      <c r="Q955" s="194"/>
      <c r="R955" s="210"/>
      <c r="S955" s="211"/>
      <c r="T955" s="193"/>
      <c r="U955" s="40"/>
      <c r="W955" s="41" t="str">
        <f t="shared" si="57"/>
        <v/>
      </c>
      <c r="X955" s="58" t="str">
        <f t="shared" si="58"/>
        <v/>
      </c>
      <c r="Y955" s="58" t="str">
        <f t="shared" si="56"/>
        <v/>
      </c>
      <c r="AC955" s="41" t="str">
        <f t="shared" si="59"/>
        <v/>
      </c>
      <c r="AE955" s="41" t="str">
        <f>IF($H955="", "", IF(COUNTIF($AA$11:$AA$131, $H955)&gt;0, 'Application Process'!$AC$4, ""))</f>
        <v/>
      </c>
    </row>
    <row r="956" spans="1:31" x14ac:dyDescent="0.25">
      <c r="A956" s="40"/>
      <c r="B956" s="88" t="str">
        <f>IF($X956="", "", IF(COUNTIF('Application Process'!$I$11:$I$3035, $X956)=0, 'Job Database'!$Y$8, IFERROR(INDEX('Application Process'!$AJ$11:$AJ$3035, MATCH($X956, 'Application Process'!$I$11:$I$3035, 0)), "")))</f>
        <v/>
      </c>
      <c r="C956" s="40"/>
      <c r="D956" s="207"/>
      <c r="E956" s="194"/>
      <c r="F956" s="194"/>
      <c r="G956" s="208"/>
      <c r="H956" s="194"/>
      <c r="I956" s="208"/>
      <c r="J956" s="194"/>
      <c r="K956" s="209"/>
      <c r="L956" s="194"/>
      <c r="M956" s="196"/>
      <c r="N956" s="194"/>
      <c r="O956" s="194"/>
      <c r="P956" s="208"/>
      <c r="Q956" s="194"/>
      <c r="R956" s="210"/>
      <c r="S956" s="211"/>
      <c r="T956" s="193"/>
      <c r="U956" s="40"/>
      <c r="W956" s="41" t="str">
        <f t="shared" si="57"/>
        <v/>
      </c>
      <c r="X956" s="58" t="str">
        <f t="shared" si="58"/>
        <v/>
      </c>
      <c r="Y956" s="58" t="str">
        <f t="shared" si="56"/>
        <v/>
      </c>
      <c r="AC956" s="41" t="str">
        <f t="shared" si="59"/>
        <v/>
      </c>
      <c r="AE956" s="41" t="str">
        <f>IF($H956="", "", IF(COUNTIF($AA$11:$AA$131, $H956)&gt;0, 'Application Process'!$AC$4, ""))</f>
        <v/>
      </c>
    </row>
    <row r="957" spans="1:31" x14ac:dyDescent="0.25">
      <c r="A957" s="40"/>
      <c r="B957" s="88" t="str">
        <f>IF($X957="", "", IF(COUNTIF('Application Process'!$I$11:$I$3035, $X957)=0, 'Job Database'!$Y$8, IFERROR(INDEX('Application Process'!$AJ$11:$AJ$3035, MATCH($X957, 'Application Process'!$I$11:$I$3035, 0)), "")))</f>
        <v/>
      </c>
      <c r="C957" s="40"/>
      <c r="D957" s="207"/>
      <c r="E957" s="194"/>
      <c r="F957" s="194"/>
      <c r="G957" s="208"/>
      <c r="H957" s="194"/>
      <c r="I957" s="208"/>
      <c r="J957" s="194"/>
      <c r="K957" s="209"/>
      <c r="L957" s="194"/>
      <c r="M957" s="196"/>
      <c r="N957" s="194"/>
      <c r="O957" s="194"/>
      <c r="P957" s="208"/>
      <c r="Q957" s="194"/>
      <c r="R957" s="210"/>
      <c r="S957" s="211"/>
      <c r="T957" s="193"/>
      <c r="U957" s="40"/>
      <c r="W957" s="41" t="str">
        <f t="shared" si="57"/>
        <v/>
      </c>
      <c r="X957" s="58" t="str">
        <f t="shared" si="58"/>
        <v/>
      </c>
      <c r="Y957" s="58" t="str">
        <f t="shared" si="56"/>
        <v/>
      </c>
      <c r="AC957" s="41" t="str">
        <f t="shared" si="59"/>
        <v/>
      </c>
      <c r="AE957" s="41" t="str">
        <f>IF($H957="", "", IF(COUNTIF($AA$11:$AA$131, $H957)&gt;0, 'Application Process'!$AC$4, ""))</f>
        <v/>
      </c>
    </row>
    <row r="958" spans="1:31" x14ac:dyDescent="0.25">
      <c r="A958" s="40"/>
      <c r="B958" s="88" t="str">
        <f>IF($X958="", "", IF(COUNTIF('Application Process'!$I$11:$I$3035, $X958)=0, 'Job Database'!$Y$8, IFERROR(INDEX('Application Process'!$AJ$11:$AJ$3035, MATCH($X958, 'Application Process'!$I$11:$I$3035, 0)), "")))</f>
        <v/>
      </c>
      <c r="C958" s="40"/>
      <c r="D958" s="207"/>
      <c r="E958" s="194"/>
      <c r="F958" s="194"/>
      <c r="G958" s="208"/>
      <c r="H958" s="194"/>
      <c r="I958" s="208"/>
      <c r="J958" s="194"/>
      <c r="K958" s="209"/>
      <c r="L958" s="194"/>
      <c r="M958" s="196"/>
      <c r="N958" s="194"/>
      <c r="O958" s="194"/>
      <c r="P958" s="208"/>
      <c r="Q958" s="194"/>
      <c r="R958" s="210"/>
      <c r="S958" s="211"/>
      <c r="T958" s="193"/>
      <c r="U958" s="40"/>
      <c r="W958" s="41" t="str">
        <f t="shared" si="57"/>
        <v/>
      </c>
      <c r="X958" s="58" t="str">
        <f t="shared" si="58"/>
        <v/>
      </c>
      <c r="Y958" s="58" t="str">
        <f t="shared" si="56"/>
        <v/>
      </c>
      <c r="AC958" s="41" t="str">
        <f t="shared" si="59"/>
        <v/>
      </c>
      <c r="AE958" s="41" t="str">
        <f>IF($H958="", "", IF(COUNTIF($AA$11:$AA$131, $H958)&gt;0, 'Application Process'!$AC$4, ""))</f>
        <v/>
      </c>
    </row>
    <row r="959" spans="1:31" x14ac:dyDescent="0.25">
      <c r="A959" s="40"/>
      <c r="B959" s="88" t="str">
        <f>IF($X959="", "", IF(COUNTIF('Application Process'!$I$11:$I$3035, $X959)=0, 'Job Database'!$Y$8, IFERROR(INDEX('Application Process'!$AJ$11:$AJ$3035, MATCH($X959, 'Application Process'!$I$11:$I$3035, 0)), "")))</f>
        <v/>
      </c>
      <c r="C959" s="40"/>
      <c r="D959" s="207"/>
      <c r="E959" s="194"/>
      <c r="F959" s="194"/>
      <c r="G959" s="208"/>
      <c r="H959" s="194"/>
      <c r="I959" s="208"/>
      <c r="J959" s="194"/>
      <c r="K959" s="209"/>
      <c r="L959" s="194"/>
      <c r="M959" s="196"/>
      <c r="N959" s="194"/>
      <c r="O959" s="194"/>
      <c r="P959" s="208"/>
      <c r="Q959" s="194"/>
      <c r="R959" s="210"/>
      <c r="S959" s="211"/>
      <c r="T959" s="193"/>
      <c r="U959" s="40"/>
      <c r="W959" s="41" t="str">
        <f t="shared" si="57"/>
        <v/>
      </c>
      <c r="X959" s="58" t="str">
        <f t="shared" si="58"/>
        <v/>
      </c>
      <c r="Y959" s="58" t="str">
        <f t="shared" si="56"/>
        <v/>
      </c>
      <c r="AC959" s="41" t="str">
        <f t="shared" si="59"/>
        <v/>
      </c>
      <c r="AE959" s="41" t="str">
        <f>IF($H959="", "", IF(COUNTIF($AA$11:$AA$131, $H959)&gt;0, 'Application Process'!$AC$4, ""))</f>
        <v/>
      </c>
    </row>
    <row r="960" spans="1:31" x14ac:dyDescent="0.25">
      <c r="A960" s="40"/>
      <c r="B960" s="88" t="str">
        <f>IF($X960="", "", IF(COUNTIF('Application Process'!$I$11:$I$3035, $X960)=0, 'Job Database'!$Y$8, IFERROR(INDEX('Application Process'!$AJ$11:$AJ$3035, MATCH($X960, 'Application Process'!$I$11:$I$3035, 0)), "")))</f>
        <v/>
      </c>
      <c r="C960" s="40"/>
      <c r="D960" s="207"/>
      <c r="E960" s="194"/>
      <c r="F960" s="194"/>
      <c r="G960" s="208"/>
      <c r="H960" s="194"/>
      <c r="I960" s="208"/>
      <c r="J960" s="194"/>
      <c r="K960" s="209"/>
      <c r="L960" s="194"/>
      <c r="M960" s="196"/>
      <c r="N960" s="194"/>
      <c r="O960" s="194"/>
      <c r="P960" s="208"/>
      <c r="Q960" s="194"/>
      <c r="R960" s="210"/>
      <c r="S960" s="211"/>
      <c r="T960" s="193"/>
      <c r="U960" s="40"/>
      <c r="W960" s="41" t="str">
        <f t="shared" si="57"/>
        <v/>
      </c>
      <c r="X960" s="58" t="str">
        <f t="shared" si="58"/>
        <v/>
      </c>
      <c r="Y960" s="58" t="str">
        <f t="shared" si="56"/>
        <v/>
      </c>
      <c r="AC960" s="41" t="str">
        <f t="shared" si="59"/>
        <v/>
      </c>
      <c r="AE960" s="41" t="str">
        <f>IF($H960="", "", IF(COUNTIF($AA$11:$AA$131, $H960)&gt;0, 'Application Process'!$AC$4, ""))</f>
        <v/>
      </c>
    </row>
    <row r="961" spans="1:31" x14ac:dyDescent="0.25">
      <c r="A961" s="40"/>
      <c r="B961" s="88" t="str">
        <f>IF($X961="", "", IF(COUNTIF('Application Process'!$I$11:$I$3035, $X961)=0, 'Job Database'!$Y$8, IFERROR(INDEX('Application Process'!$AJ$11:$AJ$3035, MATCH($X961, 'Application Process'!$I$11:$I$3035, 0)), "")))</f>
        <v/>
      </c>
      <c r="C961" s="40"/>
      <c r="D961" s="207"/>
      <c r="E961" s="194"/>
      <c r="F961" s="194"/>
      <c r="G961" s="208"/>
      <c r="H961" s="194"/>
      <c r="I961" s="208"/>
      <c r="J961" s="194"/>
      <c r="K961" s="209"/>
      <c r="L961" s="194"/>
      <c r="M961" s="196"/>
      <c r="N961" s="194"/>
      <c r="O961" s="194"/>
      <c r="P961" s="208"/>
      <c r="Q961" s="194"/>
      <c r="R961" s="210"/>
      <c r="S961" s="211"/>
      <c r="T961" s="193"/>
      <c r="U961" s="40"/>
      <c r="W961" s="41" t="str">
        <f t="shared" si="57"/>
        <v/>
      </c>
      <c r="X961" s="58" t="str">
        <f t="shared" si="58"/>
        <v/>
      </c>
      <c r="Y961" s="58" t="str">
        <f t="shared" si="56"/>
        <v/>
      </c>
      <c r="AC961" s="41" t="str">
        <f t="shared" si="59"/>
        <v/>
      </c>
      <c r="AE961" s="41" t="str">
        <f>IF($H961="", "", IF(COUNTIF($AA$11:$AA$131, $H961)&gt;0, 'Application Process'!$AC$4, ""))</f>
        <v/>
      </c>
    </row>
    <row r="962" spans="1:31" x14ac:dyDescent="0.25">
      <c r="A962" s="40"/>
      <c r="B962" s="88" t="str">
        <f>IF($X962="", "", IF(COUNTIF('Application Process'!$I$11:$I$3035, $X962)=0, 'Job Database'!$Y$8, IFERROR(INDEX('Application Process'!$AJ$11:$AJ$3035, MATCH($X962, 'Application Process'!$I$11:$I$3035, 0)), "")))</f>
        <v/>
      </c>
      <c r="C962" s="40"/>
      <c r="D962" s="207"/>
      <c r="E962" s="194"/>
      <c r="F962" s="194"/>
      <c r="G962" s="208"/>
      <c r="H962" s="194"/>
      <c r="I962" s="208"/>
      <c r="J962" s="194"/>
      <c r="K962" s="209"/>
      <c r="L962" s="194"/>
      <c r="M962" s="196"/>
      <c r="N962" s="194"/>
      <c r="O962" s="194"/>
      <c r="P962" s="208"/>
      <c r="Q962" s="194"/>
      <c r="R962" s="210"/>
      <c r="S962" s="211"/>
      <c r="T962" s="193"/>
      <c r="U962" s="40"/>
      <c r="W962" s="41" t="str">
        <f t="shared" si="57"/>
        <v/>
      </c>
      <c r="X962" s="58" t="str">
        <f t="shared" si="58"/>
        <v/>
      </c>
      <c r="Y962" s="58" t="str">
        <f t="shared" si="56"/>
        <v/>
      </c>
      <c r="AC962" s="41" t="str">
        <f t="shared" si="59"/>
        <v/>
      </c>
      <c r="AE962" s="41" t="str">
        <f>IF($H962="", "", IF(COUNTIF($AA$11:$AA$131, $H962)&gt;0, 'Application Process'!$AC$4, ""))</f>
        <v/>
      </c>
    </row>
    <row r="963" spans="1:31" x14ac:dyDescent="0.25">
      <c r="A963" s="40"/>
      <c r="B963" s="88" t="str">
        <f>IF($X963="", "", IF(COUNTIF('Application Process'!$I$11:$I$3035, $X963)=0, 'Job Database'!$Y$8, IFERROR(INDEX('Application Process'!$AJ$11:$AJ$3035, MATCH($X963, 'Application Process'!$I$11:$I$3035, 0)), "")))</f>
        <v/>
      </c>
      <c r="C963" s="40"/>
      <c r="D963" s="207"/>
      <c r="E963" s="194"/>
      <c r="F963" s="194"/>
      <c r="G963" s="208"/>
      <c r="H963" s="194"/>
      <c r="I963" s="208"/>
      <c r="J963" s="194"/>
      <c r="K963" s="209"/>
      <c r="L963" s="194"/>
      <c r="M963" s="196"/>
      <c r="N963" s="194"/>
      <c r="O963" s="194"/>
      <c r="P963" s="208"/>
      <c r="Q963" s="194"/>
      <c r="R963" s="210"/>
      <c r="S963" s="211"/>
      <c r="T963" s="193"/>
      <c r="U963" s="40"/>
      <c r="W963" s="41" t="str">
        <f t="shared" si="57"/>
        <v/>
      </c>
      <c r="X963" s="58" t="str">
        <f t="shared" si="58"/>
        <v/>
      </c>
      <c r="Y963" s="58" t="str">
        <f t="shared" si="56"/>
        <v/>
      </c>
      <c r="AC963" s="41" t="str">
        <f t="shared" si="59"/>
        <v/>
      </c>
      <c r="AE963" s="41" t="str">
        <f>IF($H963="", "", IF(COUNTIF($AA$11:$AA$131, $H963)&gt;0, 'Application Process'!$AC$4, ""))</f>
        <v/>
      </c>
    </row>
    <row r="964" spans="1:31" x14ac:dyDescent="0.25">
      <c r="A964" s="40"/>
      <c r="B964" s="88" t="str">
        <f>IF($X964="", "", IF(COUNTIF('Application Process'!$I$11:$I$3035, $X964)=0, 'Job Database'!$Y$8, IFERROR(INDEX('Application Process'!$AJ$11:$AJ$3035, MATCH($X964, 'Application Process'!$I$11:$I$3035, 0)), "")))</f>
        <v/>
      </c>
      <c r="C964" s="40"/>
      <c r="D964" s="207"/>
      <c r="E964" s="194"/>
      <c r="F964" s="194"/>
      <c r="G964" s="208"/>
      <c r="H964" s="194"/>
      <c r="I964" s="208"/>
      <c r="J964" s="194"/>
      <c r="K964" s="209"/>
      <c r="L964" s="194"/>
      <c r="M964" s="196"/>
      <c r="N964" s="194"/>
      <c r="O964" s="194"/>
      <c r="P964" s="208"/>
      <c r="Q964" s="194"/>
      <c r="R964" s="210"/>
      <c r="S964" s="211"/>
      <c r="T964" s="193"/>
      <c r="U964" s="40"/>
      <c r="W964" s="41" t="str">
        <f t="shared" si="57"/>
        <v/>
      </c>
      <c r="X964" s="58" t="str">
        <f t="shared" si="58"/>
        <v/>
      </c>
      <c r="Y964" s="58" t="str">
        <f t="shared" si="56"/>
        <v/>
      </c>
      <c r="AC964" s="41" t="str">
        <f t="shared" si="59"/>
        <v/>
      </c>
      <c r="AE964" s="41" t="str">
        <f>IF($H964="", "", IF(COUNTIF($AA$11:$AA$131, $H964)&gt;0, 'Application Process'!$AC$4, ""))</f>
        <v/>
      </c>
    </row>
    <row r="965" spans="1:31" x14ac:dyDescent="0.25">
      <c r="A965" s="40"/>
      <c r="B965" s="88" t="str">
        <f>IF($X965="", "", IF(COUNTIF('Application Process'!$I$11:$I$3035, $X965)=0, 'Job Database'!$Y$8, IFERROR(INDEX('Application Process'!$AJ$11:$AJ$3035, MATCH($X965, 'Application Process'!$I$11:$I$3035, 0)), "")))</f>
        <v/>
      </c>
      <c r="C965" s="40"/>
      <c r="D965" s="207"/>
      <c r="E965" s="194"/>
      <c r="F965" s="194"/>
      <c r="G965" s="208"/>
      <c r="H965" s="194"/>
      <c r="I965" s="208"/>
      <c r="J965" s="194"/>
      <c r="K965" s="209"/>
      <c r="L965" s="194"/>
      <c r="M965" s="196"/>
      <c r="N965" s="194"/>
      <c r="O965" s="194"/>
      <c r="P965" s="208"/>
      <c r="Q965" s="194"/>
      <c r="R965" s="210"/>
      <c r="S965" s="211"/>
      <c r="T965" s="193"/>
      <c r="U965" s="40"/>
      <c r="W965" s="41" t="str">
        <f t="shared" si="57"/>
        <v/>
      </c>
      <c r="X965" s="58" t="str">
        <f t="shared" si="58"/>
        <v/>
      </c>
      <c r="Y965" s="58" t="str">
        <f t="shared" si="56"/>
        <v/>
      </c>
      <c r="AC965" s="41" t="str">
        <f t="shared" si="59"/>
        <v/>
      </c>
      <c r="AE965" s="41" t="str">
        <f>IF($H965="", "", IF(COUNTIF($AA$11:$AA$131, $H965)&gt;0, 'Application Process'!$AC$4, ""))</f>
        <v/>
      </c>
    </row>
    <row r="966" spans="1:31" x14ac:dyDescent="0.25">
      <c r="A966" s="40"/>
      <c r="B966" s="88" t="str">
        <f>IF($X966="", "", IF(COUNTIF('Application Process'!$I$11:$I$3035, $X966)=0, 'Job Database'!$Y$8, IFERROR(INDEX('Application Process'!$AJ$11:$AJ$3035, MATCH($X966, 'Application Process'!$I$11:$I$3035, 0)), "")))</f>
        <v/>
      </c>
      <c r="C966" s="40"/>
      <c r="D966" s="207"/>
      <c r="E966" s="194"/>
      <c r="F966" s="194"/>
      <c r="G966" s="208"/>
      <c r="H966" s="194"/>
      <c r="I966" s="208"/>
      <c r="J966" s="194"/>
      <c r="K966" s="209"/>
      <c r="L966" s="194"/>
      <c r="M966" s="196"/>
      <c r="N966" s="194"/>
      <c r="O966" s="194"/>
      <c r="P966" s="208"/>
      <c r="Q966" s="194"/>
      <c r="R966" s="210"/>
      <c r="S966" s="211"/>
      <c r="T966" s="193"/>
      <c r="U966" s="40"/>
      <c r="W966" s="41" t="str">
        <f t="shared" si="57"/>
        <v/>
      </c>
      <c r="X966" s="58" t="str">
        <f t="shared" si="58"/>
        <v/>
      </c>
      <c r="Y966" s="58" t="str">
        <f t="shared" si="56"/>
        <v/>
      </c>
      <c r="AC966" s="41" t="str">
        <f t="shared" si="59"/>
        <v/>
      </c>
      <c r="AE966" s="41" t="str">
        <f>IF($H966="", "", IF(COUNTIF($AA$11:$AA$131, $H966)&gt;0, 'Application Process'!$AC$4, ""))</f>
        <v/>
      </c>
    </row>
    <row r="967" spans="1:31" x14ac:dyDescent="0.25">
      <c r="A967" s="40"/>
      <c r="B967" s="88" t="str">
        <f>IF($X967="", "", IF(COUNTIF('Application Process'!$I$11:$I$3035, $X967)=0, 'Job Database'!$Y$8, IFERROR(INDEX('Application Process'!$AJ$11:$AJ$3035, MATCH($X967, 'Application Process'!$I$11:$I$3035, 0)), "")))</f>
        <v/>
      </c>
      <c r="C967" s="40"/>
      <c r="D967" s="207"/>
      <c r="E967" s="194"/>
      <c r="F967" s="194"/>
      <c r="G967" s="208"/>
      <c r="H967" s="194"/>
      <c r="I967" s="208"/>
      <c r="J967" s="194"/>
      <c r="K967" s="209"/>
      <c r="L967" s="194"/>
      <c r="M967" s="196"/>
      <c r="N967" s="194"/>
      <c r="O967" s="194"/>
      <c r="P967" s="208"/>
      <c r="Q967" s="194"/>
      <c r="R967" s="210"/>
      <c r="S967" s="211"/>
      <c r="T967" s="193"/>
      <c r="U967" s="40"/>
      <c r="W967" s="41" t="str">
        <f t="shared" si="57"/>
        <v/>
      </c>
      <c r="X967" s="58" t="str">
        <f t="shared" si="58"/>
        <v/>
      </c>
      <c r="Y967" s="58" t="str">
        <f t="shared" si="56"/>
        <v/>
      </c>
      <c r="AC967" s="41" t="str">
        <f t="shared" si="59"/>
        <v/>
      </c>
      <c r="AE967" s="41" t="str">
        <f>IF($H967="", "", IF(COUNTIF($AA$11:$AA$131, $H967)&gt;0, 'Application Process'!$AC$4, ""))</f>
        <v/>
      </c>
    </row>
    <row r="968" spans="1:31" x14ac:dyDescent="0.25">
      <c r="A968" s="40"/>
      <c r="B968" s="88" t="str">
        <f>IF($X968="", "", IF(COUNTIF('Application Process'!$I$11:$I$3035, $X968)=0, 'Job Database'!$Y$8, IFERROR(INDEX('Application Process'!$AJ$11:$AJ$3035, MATCH($X968, 'Application Process'!$I$11:$I$3035, 0)), "")))</f>
        <v/>
      </c>
      <c r="C968" s="40"/>
      <c r="D968" s="207"/>
      <c r="E968" s="194"/>
      <c r="F968" s="194"/>
      <c r="G968" s="208"/>
      <c r="H968" s="194"/>
      <c r="I968" s="208"/>
      <c r="J968" s="194"/>
      <c r="K968" s="209"/>
      <c r="L968" s="194"/>
      <c r="M968" s="196"/>
      <c r="N968" s="194"/>
      <c r="O968" s="194"/>
      <c r="P968" s="208"/>
      <c r="Q968" s="194"/>
      <c r="R968" s="210"/>
      <c r="S968" s="211"/>
      <c r="T968" s="193"/>
      <c r="U968" s="40"/>
      <c r="W968" s="41" t="str">
        <f t="shared" si="57"/>
        <v/>
      </c>
      <c r="X968" s="58" t="str">
        <f t="shared" si="58"/>
        <v/>
      </c>
      <c r="Y968" s="58" t="str">
        <f t="shared" si="56"/>
        <v/>
      </c>
      <c r="AC968" s="41" t="str">
        <f t="shared" si="59"/>
        <v/>
      </c>
      <c r="AE968" s="41" t="str">
        <f>IF($H968="", "", IF(COUNTIF($AA$11:$AA$131, $H968)&gt;0, 'Application Process'!$AC$4, ""))</f>
        <v/>
      </c>
    </row>
    <row r="969" spans="1:31" x14ac:dyDescent="0.25">
      <c r="A969" s="40"/>
      <c r="B969" s="88" t="str">
        <f>IF($X969="", "", IF(COUNTIF('Application Process'!$I$11:$I$3035, $X969)=0, 'Job Database'!$Y$8, IFERROR(INDEX('Application Process'!$AJ$11:$AJ$3035, MATCH($X969, 'Application Process'!$I$11:$I$3035, 0)), "")))</f>
        <v/>
      </c>
      <c r="C969" s="40"/>
      <c r="D969" s="207"/>
      <c r="E969" s="194"/>
      <c r="F969" s="194"/>
      <c r="G969" s="208"/>
      <c r="H969" s="194"/>
      <c r="I969" s="208"/>
      <c r="J969" s="194"/>
      <c r="K969" s="209"/>
      <c r="L969" s="194"/>
      <c r="M969" s="196"/>
      <c r="N969" s="194"/>
      <c r="O969" s="194"/>
      <c r="P969" s="208"/>
      <c r="Q969" s="194"/>
      <c r="R969" s="210"/>
      <c r="S969" s="211"/>
      <c r="T969" s="193"/>
      <c r="U969" s="40"/>
      <c r="W969" s="41" t="str">
        <f t="shared" si="57"/>
        <v/>
      </c>
      <c r="X969" s="58" t="str">
        <f t="shared" si="58"/>
        <v/>
      </c>
      <c r="Y969" s="58" t="str">
        <f t="shared" si="56"/>
        <v/>
      </c>
      <c r="AC969" s="41" t="str">
        <f t="shared" si="59"/>
        <v/>
      </c>
      <c r="AE969" s="41" t="str">
        <f>IF($H969="", "", IF(COUNTIF($AA$11:$AA$131, $H969)&gt;0, 'Application Process'!$AC$4, ""))</f>
        <v/>
      </c>
    </row>
    <row r="970" spans="1:31" x14ac:dyDescent="0.25">
      <c r="A970" s="40"/>
      <c r="B970" s="88" t="str">
        <f>IF($X970="", "", IF(COUNTIF('Application Process'!$I$11:$I$3035, $X970)=0, 'Job Database'!$Y$8, IFERROR(INDEX('Application Process'!$AJ$11:$AJ$3035, MATCH($X970, 'Application Process'!$I$11:$I$3035, 0)), "")))</f>
        <v/>
      </c>
      <c r="C970" s="40"/>
      <c r="D970" s="207"/>
      <c r="E970" s="194"/>
      <c r="F970" s="194"/>
      <c r="G970" s="208"/>
      <c r="H970" s="194"/>
      <c r="I970" s="208"/>
      <c r="J970" s="194"/>
      <c r="K970" s="209"/>
      <c r="L970" s="194"/>
      <c r="M970" s="196"/>
      <c r="N970" s="194"/>
      <c r="O970" s="194"/>
      <c r="P970" s="208"/>
      <c r="Q970" s="194"/>
      <c r="R970" s="210"/>
      <c r="S970" s="211"/>
      <c r="T970" s="193"/>
      <c r="U970" s="40"/>
      <c r="W970" s="41" t="str">
        <f t="shared" si="57"/>
        <v/>
      </c>
      <c r="X970" s="58" t="str">
        <f t="shared" si="58"/>
        <v/>
      </c>
      <c r="Y970" s="58" t="str">
        <f t="shared" si="56"/>
        <v/>
      </c>
      <c r="AC970" s="41" t="str">
        <f t="shared" si="59"/>
        <v/>
      </c>
      <c r="AE970" s="41" t="str">
        <f>IF($H970="", "", IF(COUNTIF($AA$11:$AA$131, $H970)&gt;0, 'Application Process'!$AC$4, ""))</f>
        <v/>
      </c>
    </row>
    <row r="971" spans="1:31" x14ac:dyDescent="0.25">
      <c r="A971" s="40"/>
      <c r="B971" s="88" t="str">
        <f>IF($X971="", "", IF(COUNTIF('Application Process'!$I$11:$I$3035, $X971)=0, 'Job Database'!$Y$8, IFERROR(INDEX('Application Process'!$AJ$11:$AJ$3035, MATCH($X971, 'Application Process'!$I$11:$I$3035, 0)), "")))</f>
        <v/>
      </c>
      <c r="C971" s="40"/>
      <c r="D971" s="207"/>
      <c r="E971" s="194"/>
      <c r="F971" s="194"/>
      <c r="G971" s="208"/>
      <c r="H971" s="194"/>
      <c r="I971" s="208"/>
      <c r="J971" s="194"/>
      <c r="K971" s="209"/>
      <c r="L971" s="194"/>
      <c r="M971" s="196"/>
      <c r="N971" s="194"/>
      <c r="O971" s="194"/>
      <c r="P971" s="208"/>
      <c r="Q971" s="194"/>
      <c r="R971" s="210"/>
      <c r="S971" s="211"/>
      <c r="T971" s="193"/>
      <c r="U971" s="40"/>
      <c r="W971" s="41" t="str">
        <f t="shared" si="57"/>
        <v/>
      </c>
      <c r="X971" s="58" t="str">
        <f t="shared" si="58"/>
        <v/>
      </c>
      <c r="Y971" s="58" t="str">
        <f t="shared" ref="Y971:Y1034" si="60">IF($H971="", "", CONCATENATE($H971, " - ", $B971))</f>
        <v/>
      </c>
      <c r="AC971" s="41" t="str">
        <f t="shared" si="59"/>
        <v/>
      </c>
      <c r="AE971" s="41" t="str">
        <f>IF($H971="", "", IF(COUNTIF($AA$11:$AA$131, $H971)&gt;0, 'Application Process'!$AC$4, ""))</f>
        <v/>
      </c>
    </row>
    <row r="972" spans="1:31" x14ac:dyDescent="0.25">
      <c r="A972" s="40"/>
      <c r="B972" s="88" t="str">
        <f>IF($X972="", "", IF(COUNTIF('Application Process'!$I$11:$I$3035, $X972)=0, 'Job Database'!$Y$8, IFERROR(INDEX('Application Process'!$AJ$11:$AJ$3035, MATCH($X972, 'Application Process'!$I$11:$I$3035, 0)), "")))</f>
        <v/>
      </c>
      <c r="C972" s="40"/>
      <c r="D972" s="207"/>
      <c r="E972" s="194"/>
      <c r="F972" s="194"/>
      <c r="G972" s="208"/>
      <c r="H972" s="194"/>
      <c r="I972" s="208"/>
      <c r="J972" s="194"/>
      <c r="K972" s="209"/>
      <c r="L972" s="194"/>
      <c r="M972" s="196"/>
      <c r="N972" s="194"/>
      <c r="O972" s="194"/>
      <c r="P972" s="208"/>
      <c r="Q972" s="194"/>
      <c r="R972" s="210"/>
      <c r="S972" s="211"/>
      <c r="T972" s="193"/>
      <c r="U972" s="40"/>
      <c r="W972" s="41" t="str">
        <f t="shared" ref="W972:W1035" si="61">IF($D972="", "", IF(COUNTIF($D$11:$D$3035, $D972)&gt;1, "X", ""))</f>
        <v/>
      </c>
      <c r="X972" s="58" t="str">
        <f t="shared" ref="X972:X1035" si="62">IF($D972="", "", CONCATENATE(D972, IF(E972="", "", " - "), IF(E972="", "", E972), IF(F972="", "", " - "), IF(F972="", "", F972)))</f>
        <v/>
      </c>
      <c r="Y972" s="58" t="str">
        <f t="shared" si="60"/>
        <v/>
      </c>
      <c r="AC972" s="41" t="str">
        <f t="shared" ref="AC972:AC1035" si="63">IF($H972="", "", IF(COUNTIF($AA$11:$AA$131, $H972)=0, "X", ""))</f>
        <v/>
      </c>
      <c r="AE972" s="41" t="str">
        <f>IF($H972="", "", IF(COUNTIF($AA$11:$AA$131, $H972)&gt;0, 'Application Process'!$AC$4, ""))</f>
        <v/>
      </c>
    </row>
    <row r="973" spans="1:31" x14ac:dyDescent="0.25">
      <c r="A973" s="40"/>
      <c r="B973" s="88" t="str">
        <f>IF($X973="", "", IF(COUNTIF('Application Process'!$I$11:$I$3035, $X973)=0, 'Job Database'!$Y$8, IFERROR(INDEX('Application Process'!$AJ$11:$AJ$3035, MATCH($X973, 'Application Process'!$I$11:$I$3035, 0)), "")))</f>
        <v/>
      </c>
      <c r="C973" s="40"/>
      <c r="D973" s="207"/>
      <c r="E973" s="194"/>
      <c r="F973" s="194"/>
      <c r="G973" s="208"/>
      <c r="H973" s="194"/>
      <c r="I973" s="208"/>
      <c r="J973" s="194"/>
      <c r="K973" s="209"/>
      <c r="L973" s="194"/>
      <c r="M973" s="196"/>
      <c r="N973" s="194"/>
      <c r="O973" s="194"/>
      <c r="P973" s="208"/>
      <c r="Q973" s="194"/>
      <c r="R973" s="210"/>
      <c r="S973" s="211"/>
      <c r="T973" s="193"/>
      <c r="U973" s="40"/>
      <c r="W973" s="41" t="str">
        <f t="shared" si="61"/>
        <v/>
      </c>
      <c r="X973" s="58" t="str">
        <f t="shared" si="62"/>
        <v/>
      </c>
      <c r="Y973" s="58" t="str">
        <f t="shared" si="60"/>
        <v/>
      </c>
      <c r="AC973" s="41" t="str">
        <f t="shared" si="63"/>
        <v/>
      </c>
      <c r="AE973" s="41" t="str">
        <f>IF($H973="", "", IF(COUNTIF($AA$11:$AA$131, $H973)&gt;0, 'Application Process'!$AC$4, ""))</f>
        <v/>
      </c>
    </row>
    <row r="974" spans="1:31" x14ac:dyDescent="0.25">
      <c r="A974" s="40"/>
      <c r="B974" s="88" t="str">
        <f>IF($X974="", "", IF(COUNTIF('Application Process'!$I$11:$I$3035, $X974)=0, 'Job Database'!$Y$8, IFERROR(INDEX('Application Process'!$AJ$11:$AJ$3035, MATCH($X974, 'Application Process'!$I$11:$I$3035, 0)), "")))</f>
        <v/>
      </c>
      <c r="C974" s="40"/>
      <c r="D974" s="207"/>
      <c r="E974" s="194"/>
      <c r="F974" s="194"/>
      <c r="G974" s="208"/>
      <c r="H974" s="194"/>
      <c r="I974" s="208"/>
      <c r="J974" s="194"/>
      <c r="K974" s="209"/>
      <c r="L974" s="194"/>
      <c r="M974" s="196"/>
      <c r="N974" s="194"/>
      <c r="O974" s="194"/>
      <c r="P974" s="208"/>
      <c r="Q974" s="194"/>
      <c r="R974" s="210"/>
      <c r="S974" s="211"/>
      <c r="T974" s="193"/>
      <c r="U974" s="40"/>
      <c r="W974" s="41" t="str">
        <f t="shared" si="61"/>
        <v/>
      </c>
      <c r="X974" s="58" t="str">
        <f t="shared" si="62"/>
        <v/>
      </c>
      <c r="Y974" s="58" t="str">
        <f t="shared" si="60"/>
        <v/>
      </c>
      <c r="AC974" s="41" t="str">
        <f t="shared" si="63"/>
        <v/>
      </c>
      <c r="AE974" s="41" t="str">
        <f>IF($H974="", "", IF(COUNTIF($AA$11:$AA$131, $H974)&gt;0, 'Application Process'!$AC$4, ""))</f>
        <v/>
      </c>
    </row>
    <row r="975" spans="1:31" x14ac:dyDescent="0.25">
      <c r="A975" s="40"/>
      <c r="B975" s="88" t="str">
        <f>IF($X975="", "", IF(COUNTIF('Application Process'!$I$11:$I$3035, $X975)=0, 'Job Database'!$Y$8, IFERROR(INDEX('Application Process'!$AJ$11:$AJ$3035, MATCH($X975, 'Application Process'!$I$11:$I$3035, 0)), "")))</f>
        <v/>
      </c>
      <c r="C975" s="40"/>
      <c r="D975" s="207"/>
      <c r="E975" s="194"/>
      <c r="F975" s="194"/>
      <c r="G975" s="208"/>
      <c r="H975" s="194"/>
      <c r="I975" s="208"/>
      <c r="J975" s="194"/>
      <c r="K975" s="209"/>
      <c r="L975" s="194"/>
      <c r="M975" s="196"/>
      <c r="N975" s="194"/>
      <c r="O975" s="194"/>
      <c r="P975" s="208"/>
      <c r="Q975" s="194"/>
      <c r="R975" s="210"/>
      <c r="S975" s="211"/>
      <c r="T975" s="193"/>
      <c r="U975" s="40"/>
      <c r="W975" s="41" t="str">
        <f t="shared" si="61"/>
        <v/>
      </c>
      <c r="X975" s="58" t="str">
        <f t="shared" si="62"/>
        <v/>
      </c>
      <c r="Y975" s="58" t="str">
        <f t="shared" si="60"/>
        <v/>
      </c>
      <c r="AC975" s="41" t="str">
        <f t="shared" si="63"/>
        <v/>
      </c>
      <c r="AE975" s="41" t="str">
        <f>IF($H975="", "", IF(COUNTIF($AA$11:$AA$131, $H975)&gt;0, 'Application Process'!$AC$4, ""))</f>
        <v/>
      </c>
    </row>
    <row r="976" spans="1:31" x14ac:dyDescent="0.25">
      <c r="A976" s="40"/>
      <c r="B976" s="88" t="str">
        <f>IF($X976="", "", IF(COUNTIF('Application Process'!$I$11:$I$3035, $X976)=0, 'Job Database'!$Y$8, IFERROR(INDEX('Application Process'!$AJ$11:$AJ$3035, MATCH($X976, 'Application Process'!$I$11:$I$3035, 0)), "")))</f>
        <v/>
      </c>
      <c r="C976" s="40"/>
      <c r="D976" s="207"/>
      <c r="E976" s="194"/>
      <c r="F976" s="194"/>
      <c r="G976" s="208"/>
      <c r="H976" s="194"/>
      <c r="I976" s="208"/>
      <c r="J976" s="194"/>
      <c r="K976" s="209"/>
      <c r="L976" s="194"/>
      <c r="M976" s="196"/>
      <c r="N976" s="194"/>
      <c r="O976" s="194"/>
      <c r="P976" s="208"/>
      <c r="Q976" s="194"/>
      <c r="R976" s="210"/>
      <c r="S976" s="211"/>
      <c r="T976" s="193"/>
      <c r="U976" s="40"/>
      <c r="W976" s="41" t="str">
        <f t="shared" si="61"/>
        <v/>
      </c>
      <c r="X976" s="58" t="str">
        <f t="shared" si="62"/>
        <v/>
      </c>
      <c r="Y976" s="58" t="str">
        <f t="shared" si="60"/>
        <v/>
      </c>
      <c r="AC976" s="41" t="str">
        <f t="shared" si="63"/>
        <v/>
      </c>
      <c r="AE976" s="41" t="str">
        <f>IF($H976="", "", IF(COUNTIF($AA$11:$AA$131, $H976)&gt;0, 'Application Process'!$AC$4, ""))</f>
        <v/>
      </c>
    </row>
    <row r="977" spans="1:31" x14ac:dyDescent="0.25">
      <c r="A977" s="40"/>
      <c r="B977" s="88" t="str">
        <f>IF($X977="", "", IF(COUNTIF('Application Process'!$I$11:$I$3035, $X977)=0, 'Job Database'!$Y$8, IFERROR(INDEX('Application Process'!$AJ$11:$AJ$3035, MATCH($X977, 'Application Process'!$I$11:$I$3035, 0)), "")))</f>
        <v/>
      </c>
      <c r="C977" s="40"/>
      <c r="D977" s="207"/>
      <c r="E977" s="194"/>
      <c r="F977" s="194"/>
      <c r="G977" s="208"/>
      <c r="H977" s="194"/>
      <c r="I977" s="208"/>
      <c r="J977" s="194"/>
      <c r="K977" s="209"/>
      <c r="L977" s="194"/>
      <c r="M977" s="196"/>
      <c r="N977" s="194"/>
      <c r="O977" s="194"/>
      <c r="P977" s="208"/>
      <c r="Q977" s="194"/>
      <c r="R977" s="210"/>
      <c r="S977" s="211"/>
      <c r="T977" s="193"/>
      <c r="U977" s="40"/>
      <c r="W977" s="41" t="str">
        <f t="shared" si="61"/>
        <v/>
      </c>
      <c r="X977" s="58" t="str">
        <f t="shared" si="62"/>
        <v/>
      </c>
      <c r="Y977" s="58" t="str">
        <f t="shared" si="60"/>
        <v/>
      </c>
      <c r="AC977" s="41" t="str">
        <f t="shared" si="63"/>
        <v/>
      </c>
      <c r="AE977" s="41" t="str">
        <f>IF($H977="", "", IF(COUNTIF($AA$11:$AA$131, $H977)&gt;0, 'Application Process'!$AC$4, ""))</f>
        <v/>
      </c>
    </row>
    <row r="978" spans="1:31" x14ac:dyDescent="0.25">
      <c r="A978" s="40"/>
      <c r="B978" s="88" t="str">
        <f>IF($X978="", "", IF(COUNTIF('Application Process'!$I$11:$I$3035, $X978)=0, 'Job Database'!$Y$8, IFERROR(INDEX('Application Process'!$AJ$11:$AJ$3035, MATCH($X978, 'Application Process'!$I$11:$I$3035, 0)), "")))</f>
        <v/>
      </c>
      <c r="C978" s="40"/>
      <c r="D978" s="207"/>
      <c r="E978" s="194"/>
      <c r="F978" s="194"/>
      <c r="G978" s="208"/>
      <c r="H978" s="194"/>
      <c r="I978" s="208"/>
      <c r="J978" s="194"/>
      <c r="K978" s="209"/>
      <c r="L978" s="194"/>
      <c r="M978" s="196"/>
      <c r="N978" s="194"/>
      <c r="O978" s="194"/>
      <c r="P978" s="208"/>
      <c r="Q978" s="194"/>
      <c r="R978" s="210"/>
      <c r="S978" s="211"/>
      <c r="T978" s="193"/>
      <c r="U978" s="40"/>
      <c r="W978" s="41" t="str">
        <f t="shared" si="61"/>
        <v/>
      </c>
      <c r="X978" s="58" t="str">
        <f t="shared" si="62"/>
        <v/>
      </c>
      <c r="Y978" s="58" t="str">
        <f t="shared" si="60"/>
        <v/>
      </c>
      <c r="AC978" s="41" t="str">
        <f t="shared" si="63"/>
        <v/>
      </c>
      <c r="AE978" s="41" t="str">
        <f>IF($H978="", "", IF(COUNTIF($AA$11:$AA$131, $H978)&gt;0, 'Application Process'!$AC$4, ""))</f>
        <v/>
      </c>
    </row>
    <row r="979" spans="1:31" x14ac:dyDescent="0.25">
      <c r="A979" s="40"/>
      <c r="B979" s="88" t="str">
        <f>IF($X979="", "", IF(COUNTIF('Application Process'!$I$11:$I$3035, $X979)=0, 'Job Database'!$Y$8, IFERROR(INDEX('Application Process'!$AJ$11:$AJ$3035, MATCH($X979, 'Application Process'!$I$11:$I$3035, 0)), "")))</f>
        <v/>
      </c>
      <c r="C979" s="40"/>
      <c r="D979" s="207"/>
      <c r="E979" s="194"/>
      <c r="F979" s="194"/>
      <c r="G979" s="208"/>
      <c r="H979" s="194"/>
      <c r="I979" s="208"/>
      <c r="J979" s="194"/>
      <c r="K979" s="209"/>
      <c r="L979" s="194"/>
      <c r="M979" s="196"/>
      <c r="N979" s="194"/>
      <c r="O979" s="194"/>
      <c r="P979" s="208"/>
      <c r="Q979" s="194"/>
      <c r="R979" s="210"/>
      <c r="S979" s="211"/>
      <c r="T979" s="193"/>
      <c r="U979" s="40"/>
      <c r="W979" s="41" t="str">
        <f t="shared" si="61"/>
        <v/>
      </c>
      <c r="X979" s="58" t="str">
        <f t="shared" si="62"/>
        <v/>
      </c>
      <c r="Y979" s="58" t="str">
        <f t="shared" si="60"/>
        <v/>
      </c>
      <c r="AC979" s="41" t="str">
        <f t="shared" si="63"/>
        <v/>
      </c>
      <c r="AE979" s="41" t="str">
        <f>IF($H979="", "", IF(COUNTIF($AA$11:$AA$131, $H979)&gt;0, 'Application Process'!$AC$4, ""))</f>
        <v/>
      </c>
    </row>
    <row r="980" spans="1:31" x14ac:dyDescent="0.25">
      <c r="A980" s="40"/>
      <c r="B980" s="88" t="str">
        <f>IF($X980="", "", IF(COUNTIF('Application Process'!$I$11:$I$3035, $X980)=0, 'Job Database'!$Y$8, IFERROR(INDEX('Application Process'!$AJ$11:$AJ$3035, MATCH($X980, 'Application Process'!$I$11:$I$3035, 0)), "")))</f>
        <v/>
      </c>
      <c r="C980" s="40"/>
      <c r="D980" s="207"/>
      <c r="E980" s="194"/>
      <c r="F980" s="194"/>
      <c r="G980" s="208"/>
      <c r="H980" s="194"/>
      <c r="I980" s="208"/>
      <c r="J980" s="194"/>
      <c r="K980" s="209"/>
      <c r="L980" s="194"/>
      <c r="M980" s="196"/>
      <c r="N980" s="194"/>
      <c r="O980" s="194"/>
      <c r="P980" s="208"/>
      <c r="Q980" s="194"/>
      <c r="R980" s="210"/>
      <c r="S980" s="211"/>
      <c r="T980" s="193"/>
      <c r="U980" s="40"/>
      <c r="W980" s="41" t="str">
        <f t="shared" si="61"/>
        <v/>
      </c>
      <c r="X980" s="58" t="str">
        <f t="shared" si="62"/>
        <v/>
      </c>
      <c r="Y980" s="58" t="str">
        <f t="shared" si="60"/>
        <v/>
      </c>
      <c r="AC980" s="41" t="str">
        <f t="shared" si="63"/>
        <v/>
      </c>
      <c r="AE980" s="41" t="str">
        <f>IF($H980="", "", IF(COUNTIF($AA$11:$AA$131, $H980)&gt;0, 'Application Process'!$AC$4, ""))</f>
        <v/>
      </c>
    </row>
    <row r="981" spans="1:31" x14ac:dyDescent="0.25">
      <c r="A981" s="40"/>
      <c r="B981" s="88" t="str">
        <f>IF($X981="", "", IF(COUNTIF('Application Process'!$I$11:$I$3035, $X981)=0, 'Job Database'!$Y$8, IFERROR(INDEX('Application Process'!$AJ$11:$AJ$3035, MATCH($X981, 'Application Process'!$I$11:$I$3035, 0)), "")))</f>
        <v/>
      </c>
      <c r="C981" s="40"/>
      <c r="D981" s="207"/>
      <c r="E981" s="194"/>
      <c r="F981" s="194"/>
      <c r="G981" s="208"/>
      <c r="H981" s="194"/>
      <c r="I981" s="208"/>
      <c r="J981" s="194"/>
      <c r="K981" s="209"/>
      <c r="L981" s="194"/>
      <c r="M981" s="196"/>
      <c r="N981" s="194"/>
      <c r="O981" s="194"/>
      <c r="P981" s="208"/>
      <c r="Q981" s="194"/>
      <c r="R981" s="210"/>
      <c r="S981" s="211"/>
      <c r="T981" s="193"/>
      <c r="U981" s="40"/>
      <c r="W981" s="41" t="str">
        <f t="shared" si="61"/>
        <v/>
      </c>
      <c r="X981" s="58" t="str">
        <f t="shared" si="62"/>
        <v/>
      </c>
      <c r="Y981" s="58" t="str">
        <f t="shared" si="60"/>
        <v/>
      </c>
      <c r="AC981" s="41" t="str">
        <f t="shared" si="63"/>
        <v/>
      </c>
      <c r="AE981" s="41" t="str">
        <f>IF($H981="", "", IF(COUNTIF($AA$11:$AA$131, $H981)&gt;0, 'Application Process'!$AC$4, ""))</f>
        <v/>
      </c>
    </row>
    <row r="982" spans="1:31" x14ac:dyDescent="0.25">
      <c r="A982" s="40"/>
      <c r="B982" s="88" t="str">
        <f>IF($X982="", "", IF(COUNTIF('Application Process'!$I$11:$I$3035, $X982)=0, 'Job Database'!$Y$8, IFERROR(INDEX('Application Process'!$AJ$11:$AJ$3035, MATCH($X982, 'Application Process'!$I$11:$I$3035, 0)), "")))</f>
        <v/>
      </c>
      <c r="C982" s="40"/>
      <c r="D982" s="207"/>
      <c r="E982" s="194"/>
      <c r="F982" s="194"/>
      <c r="G982" s="208"/>
      <c r="H982" s="194"/>
      <c r="I982" s="208"/>
      <c r="J982" s="194"/>
      <c r="K982" s="209"/>
      <c r="L982" s="194"/>
      <c r="M982" s="196"/>
      <c r="N982" s="194"/>
      <c r="O982" s="194"/>
      <c r="P982" s="208"/>
      <c r="Q982" s="194"/>
      <c r="R982" s="210"/>
      <c r="S982" s="211"/>
      <c r="T982" s="193"/>
      <c r="U982" s="40"/>
      <c r="W982" s="41" t="str">
        <f t="shared" si="61"/>
        <v/>
      </c>
      <c r="X982" s="58" t="str">
        <f t="shared" si="62"/>
        <v/>
      </c>
      <c r="Y982" s="58" t="str">
        <f t="shared" si="60"/>
        <v/>
      </c>
      <c r="AC982" s="41" t="str">
        <f t="shared" si="63"/>
        <v/>
      </c>
      <c r="AE982" s="41" t="str">
        <f>IF($H982="", "", IF(COUNTIF($AA$11:$AA$131, $H982)&gt;0, 'Application Process'!$AC$4, ""))</f>
        <v/>
      </c>
    </row>
    <row r="983" spans="1:31" x14ac:dyDescent="0.25">
      <c r="A983" s="40"/>
      <c r="B983" s="88" t="str">
        <f>IF($X983="", "", IF(COUNTIF('Application Process'!$I$11:$I$3035, $X983)=0, 'Job Database'!$Y$8, IFERROR(INDEX('Application Process'!$AJ$11:$AJ$3035, MATCH($X983, 'Application Process'!$I$11:$I$3035, 0)), "")))</f>
        <v/>
      </c>
      <c r="C983" s="40"/>
      <c r="D983" s="207"/>
      <c r="E983" s="194"/>
      <c r="F983" s="194"/>
      <c r="G983" s="208"/>
      <c r="H983" s="194"/>
      <c r="I983" s="208"/>
      <c r="J983" s="194"/>
      <c r="K983" s="209"/>
      <c r="L983" s="194"/>
      <c r="M983" s="196"/>
      <c r="N983" s="194"/>
      <c r="O983" s="194"/>
      <c r="P983" s="208"/>
      <c r="Q983" s="194"/>
      <c r="R983" s="210"/>
      <c r="S983" s="211"/>
      <c r="T983" s="193"/>
      <c r="U983" s="40"/>
      <c r="W983" s="41" t="str">
        <f t="shared" si="61"/>
        <v/>
      </c>
      <c r="X983" s="58" t="str">
        <f t="shared" si="62"/>
        <v/>
      </c>
      <c r="Y983" s="58" t="str">
        <f t="shared" si="60"/>
        <v/>
      </c>
      <c r="AC983" s="41" t="str">
        <f t="shared" si="63"/>
        <v/>
      </c>
      <c r="AE983" s="41" t="str">
        <f>IF($H983="", "", IF(COUNTIF($AA$11:$AA$131, $H983)&gt;0, 'Application Process'!$AC$4, ""))</f>
        <v/>
      </c>
    </row>
    <row r="984" spans="1:31" x14ac:dyDescent="0.25">
      <c r="A984" s="40"/>
      <c r="B984" s="88" t="str">
        <f>IF($X984="", "", IF(COUNTIF('Application Process'!$I$11:$I$3035, $X984)=0, 'Job Database'!$Y$8, IFERROR(INDEX('Application Process'!$AJ$11:$AJ$3035, MATCH($X984, 'Application Process'!$I$11:$I$3035, 0)), "")))</f>
        <v/>
      </c>
      <c r="C984" s="40"/>
      <c r="D984" s="207"/>
      <c r="E984" s="194"/>
      <c r="F984" s="194"/>
      <c r="G984" s="208"/>
      <c r="H984" s="194"/>
      <c r="I984" s="208"/>
      <c r="J984" s="194"/>
      <c r="K984" s="209"/>
      <c r="L984" s="194"/>
      <c r="M984" s="196"/>
      <c r="N984" s="194"/>
      <c r="O984" s="194"/>
      <c r="P984" s="208"/>
      <c r="Q984" s="194"/>
      <c r="R984" s="210"/>
      <c r="S984" s="211"/>
      <c r="T984" s="193"/>
      <c r="U984" s="40"/>
      <c r="W984" s="41" t="str">
        <f t="shared" si="61"/>
        <v/>
      </c>
      <c r="X984" s="58" t="str">
        <f t="shared" si="62"/>
        <v/>
      </c>
      <c r="Y984" s="58" t="str">
        <f t="shared" si="60"/>
        <v/>
      </c>
      <c r="AC984" s="41" t="str">
        <f t="shared" si="63"/>
        <v/>
      </c>
      <c r="AE984" s="41" t="str">
        <f>IF($H984="", "", IF(COUNTIF($AA$11:$AA$131, $H984)&gt;0, 'Application Process'!$AC$4, ""))</f>
        <v/>
      </c>
    </row>
    <row r="985" spans="1:31" x14ac:dyDescent="0.25">
      <c r="A985" s="40"/>
      <c r="B985" s="88" t="str">
        <f>IF($X985="", "", IF(COUNTIF('Application Process'!$I$11:$I$3035, $X985)=0, 'Job Database'!$Y$8, IFERROR(INDEX('Application Process'!$AJ$11:$AJ$3035, MATCH($X985, 'Application Process'!$I$11:$I$3035, 0)), "")))</f>
        <v/>
      </c>
      <c r="C985" s="40"/>
      <c r="D985" s="207"/>
      <c r="E985" s="194"/>
      <c r="F985" s="194"/>
      <c r="G985" s="208"/>
      <c r="H985" s="194"/>
      <c r="I985" s="208"/>
      <c r="J985" s="194"/>
      <c r="K985" s="209"/>
      <c r="L985" s="194"/>
      <c r="M985" s="196"/>
      <c r="N985" s="194"/>
      <c r="O985" s="194"/>
      <c r="P985" s="208"/>
      <c r="Q985" s="194"/>
      <c r="R985" s="210"/>
      <c r="S985" s="211"/>
      <c r="T985" s="193"/>
      <c r="U985" s="40"/>
      <c r="W985" s="41" t="str">
        <f t="shared" si="61"/>
        <v/>
      </c>
      <c r="X985" s="58" t="str">
        <f t="shared" si="62"/>
        <v/>
      </c>
      <c r="Y985" s="58" t="str">
        <f t="shared" si="60"/>
        <v/>
      </c>
      <c r="AC985" s="41" t="str">
        <f t="shared" si="63"/>
        <v/>
      </c>
      <c r="AE985" s="41" t="str">
        <f>IF($H985="", "", IF(COUNTIF($AA$11:$AA$131, $H985)&gt;0, 'Application Process'!$AC$4, ""))</f>
        <v/>
      </c>
    </row>
    <row r="986" spans="1:31" x14ac:dyDescent="0.25">
      <c r="A986" s="40"/>
      <c r="B986" s="88" t="str">
        <f>IF($X986="", "", IF(COUNTIF('Application Process'!$I$11:$I$3035, $X986)=0, 'Job Database'!$Y$8, IFERROR(INDEX('Application Process'!$AJ$11:$AJ$3035, MATCH($X986, 'Application Process'!$I$11:$I$3035, 0)), "")))</f>
        <v/>
      </c>
      <c r="C986" s="40"/>
      <c r="D986" s="207"/>
      <c r="E986" s="194"/>
      <c r="F986" s="194"/>
      <c r="G986" s="208"/>
      <c r="H986" s="194"/>
      <c r="I986" s="208"/>
      <c r="J986" s="194"/>
      <c r="K986" s="209"/>
      <c r="L986" s="194"/>
      <c r="M986" s="196"/>
      <c r="N986" s="194"/>
      <c r="O986" s="194"/>
      <c r="P986" s="208"/>
      <c r="Q986" s="194"/>
      <c r="R986" s="210"/>
      <c r="S986" s="211"/>
      <c r="T986" s="193"/>
      <c r="U986" s="40"/>
      <c r="W986" s="41" t="str">
        <f t="shared" si="61"/>
        <v/>
      </c>
      <c r="X986" s="58" t="str">
        <f t="shared" si="62"/>
        <v/>
      </c>
      <c r="Y986" s="58" t="str">
        <f t="shared" si="60"/>
        <v/>
      </c>
      <c r="AC986" s="41" t="str">
        <f t="shared" si="63"/>
        <v/>
      </c>
      <c r="AE986" s="41" t="str">
        <f>IF($H986="", "", IF(COUNTIF($AA$11:$AA$131, $H986)&gt;0, 'Application Process'!$AC$4, ""))</f>
        <v/>
      </c>
    </row>
    <row r="987" spans="1:31" x14ac:dyDescent="0.25">
      <c r="A987" s="40"/>
      <c r="B987" s="88" t="str">
        <f>IF($X987="", "", IF(COUNTIF('Application Process'!$I$11:$I$3035, $X987)=0, 'Job Database'!$Y$8, IFERROR(INDEX('Application Process'!$AJ$11:$AJ$3035, MATCH($X987, 'Application Process'!$I$11:$I$3035, 0)), "")))</f>
        <v/>
      </c>
      <c r="C987" s="40"/>
      <c r="D987" s="207"/>
      <c r="E987" s="194"/>
      <c r="F987" s="194"/>
      <c r="G987" s="208"/>
      <c r="H987" s="194"/>
      <c r="I987" s="208"/>
      <c r="J987" s="194"/>
      <c r="K987" s="209"/>
      <c r="L987" s="194"/>
      <c r="M987" s="196"/>
      <c r="N987" s="194"/>
      <c r="O987" s="194"/>
      <c r="P987" s="208"/>
      <c r="Q987" s="194"/>
      <c r="R987" s="210"/>
      <c r="S987" s="211"/>
      <c r="T987" s="193"/>
      <c r="U987" s="40"/>
      <c r="W987" s="41" t="str">
        <f t="shared" si="61"/>
        <v/>
      </c>
      <c r="X987" s="58" t="str">
        <f t="shared" si="62"/>
        <v/>
      </c>
      <c r="Y987" s="58" t="str">
        <f t="shared" si="60"/>
        <v/>
      </c>
      <c r="AC987" s="41" t="str">
        <f t="shared" si="63"/>
        <v/>
      </c>
      <c r="AE987" s="41" t="str">
        <f>IF($H987="", "", IF(COUNTIF($AA$11:$AA$131, $H987)&gt;0, 'Application Process'!$AC$4, ""))</f>
        <v/>
      </c>
    </row>
    <row r="988" spans="1:31" x14ac:dyDescent="0.25">
      <c r="A988" s="40"/>
      <c r="B988" s="88" t="str">
        <f>IF($X988="", "", IF(COUNTIF('Application Process'!$I$11:$I$3035, $X988)=0, 'Job Database'!$Y$8, IFERROR(INDEX('Application Process'!$AJ$11:$AJ$3035, MATCH($X988, 'Application Process'!$I$11:$I$3035, 0)), "")))</f>
        <v/>
      </c>
      <c r="C988" s="40"/>
      <c r="D988" s="207"/>
      <c r="E988" s="194"/>
      <c r="F988" s="194"/>
      <c r="G988" s="208"/>
      <c r="H988" s="194"/>
      <c r="I988" s="208"/>
      <c r="J988" s="194"/>
      <c r="K988" s="209"/>
      <c r="L988" s="194"/>
      <c r="M988" s="196"/>
      <c r="N988" s="194"/>
      <c r="O988" s="194"/>
      <c r="P988" s="208"/>
      <c r="Q988" s="194"/>
      <c r="R988" s="210"/>
      <c r="S988" s="211"/>
      <c r="T988" s="193"/>
      <c r="U988" s="40"/>
      <c r="W988" s="41" t="str">
        <f t="shared" si="61"/>
        <v/>
      </c>
      <c r="X988" s="58" t="str">
        <f t="shared" si="62"/>
        <v/>
      </c>
      <c r="Y988" s="58" t="str">
        <f t="shared" si="60"/>
        <v/>
      </c>
      <c r="AC988" s="41" t="str">
        <f t="shared" si="63"/>
        <v/>
      </c>
      <c r="AE988" s="41" t="str">
        <f>IF($H988="", "", IF(COUNTIF($AA$11:$AA$131, $H988)&gt;0, 'Application Process'!$AC$4, ""))</f>
        <v/>
      </c>
    </row>
    <row r="989" spans="1:31" x14ac:dyDescent="0.25">
      <c r="A989" s="40"/>
      <c r="B989" s="88" t="str">
        <f>IF($X989="", "", IF(COUNTIF('Application Process'!$I$11:$I$3035, $X989)=0, 'Job Database'!$Y$8, IFERROR(INDEX('Application Process'!$AJ$11:$AJ$3035, MATCH($X989, 'Application Process'!$I$11:$I$3035, 0)), "")))</f>
        <v/>
      </c>
      <c r="C989" s="40"/>
      <c r="D989" s="207"/>
      <c r="E989" s="194"/>
      <c r="F989" s="194"/>
      <c r="G989" s="208"/>
      <c r="H989" s="194"/>
      <c r="I989" s="208"/>
      <c r="J989" s="194"/>
      <c r="K989" s="209"/>
      <c r="L989" s="194"/>
      <c r="M989" s="196"/>
      <c r="N989" s="194"/>
      <c r="O989" s="194"/>
      <c r="P989" s="208"/>
      <c r="Q989" s="194"/>
      <c r="R989" s="210"/>
      <c r="S989" s="211"/>
      <c r="T989" s="193"/>
      <c r="U989" s="40"/>
      <c r="W989" s="41" t="str">
        <f t="shared" si="61"/>
        <v/>
      </c>
      <c r="X989" s="58" t="str">
        <f t="shared" si="62"/>
        <v/>
      </c>
      <c r="Y989" s="58" t="str">
        <f t="shared" si="60"/>
        <v/>
      </c>
      <c r="AC989" s="41" t="str">
        <f t="shared" si="63"/>
        <v/>
      </c>
      <c r="AE989" s="41" t="str">
        <f>IF($H989="", "", IF(COUNTIF($AA$11:$AA$131, $H989)&gt;0, 'Application Process'!$AC$4, ""))</f>
        <v/>
      </c>
    </row>
    <row r="990" spans="1:31" x14ac:dyDescent="0.25">
      <c r="A990" s="40"/>
      <c r="B990" s="88" t="str">
        <f>IF($X990="", "", IF(COUNTIF('Application Process'!$I$11:$I$3035, $X990)=0, 'Job Database'!$Y$8, IFERROR(INDEX('Application Process'!$AJ$11:$AJ$3035, MATCH($X990, 'Application Process'!$I$11:$I$3035, 0)), "")))</f>
        <v/>
      </c>
      <c r="C990" s="40"/>
      <c r="D990" s="207"/>
      <c r="E990" s="194"/>
      <c r="F990" s="194"/>
      <c r="G990" s="208"/>
      <c r="H990" s="194"/>
      <c r="I990" s="208"/>
      <c r="J990" s="194"/>
      <c r="K990" s="209"/>
      <c r="L990" s="194"/>
      <c r="M990" s="196"/>
      <c r="N990" s="194"/>
      <c r="O990" s="194"/>
      <c r="P990" s="208"/>
      <c r="Q990" s="194"/>
      <c r="R990" s="210"/>
      <c r="S990" s="211"/>
      <c r="T990" s="193"/>
      <c r="U990" s="40"/>
      <c r="W990" s="41" t="str">
        <f t="shared" si="61"/>
        <v/>
      </c>
      <c r="X990" s="58" t="str">
        <f t="shared" si="62"/>
        <v/>
      </c>
      <c r="Y990" s="58" t="str">
        <f t="shared" si="60"/>
        <v/>
      </c>
      <c r="AC990" s="41" t="str">
        <f t="shared" si="63"/>
        <v/>
      </c>
      <c r="AE990" s="41" t="str">
        <f>IF($H990="", "", IF(COUNTIF($AA$11:$AA$131, $H990)&gt;0, 'Application Process'!$AC$4, ""))</f>
        <v/>
      </c>
    </row>
    <row r="991" spans="1:31" x14ac:dyDescent="0.25">
      <c r="A991" s="40"/>
      <c r="B991" s="88" t="str">
        <f>IF($X991="", "", IF(COUNTIF('Application Process'!$I$11:$I$3035, $X991)=0, 'Job Database'!$Y$8, IFERROR(INDEX('Application Process'!$AJ$11:$AJ$3035, MATCH($X991, 'Application Process'!$I$11:$I$3035, 0)), "")))</f>
        <v/>
      </c>
      <c r="C991" s="40"/>
      <c r="D991" s="207"/>
      <c r="E991" s="194"/>
      <c r="F991" s="194"/>
      <c r="G991" s="208"/>
      <c r="H991" s="194"/>
      <c r="I991" s="208"/>
      <c r="J991" s="194"/>
      <c r="K991" s="209"/>
      <c r="L991" s="194"/>
      <c r="M991" s="196"/>
      <c r="N991" s="194"/>
      <c r="O991" s="194"/>
      <c r="P991" s="208"/>
      <c r="Q991" s="194"/>
      <c r="R991" s="210"/>
      <c r="S991" s="211"/>
      <c r="T991" s="193"/>
      <c r="U991" s="40"/>
      <c r="W991" s="41" t="str">
        <f t="shared" si="61"/>
        <v/>
      </c>
      <c r="X991" s="58" t="str">
        <f t="shared" si="62"/>
        <v/>
      </c>
      <c r="Y991" s="58" t="str">
        <f t="shared" si="60"/>
        <v/>
      </c>
      <c r="AC991" s="41" t="str">
        <f t="shared" si="63"/>
        <v/>
      </c>
      <c r="AE991" s="41" t="str">
        <f>IF($H991="", "", IF(COUNTIF($AA$11:$AA$131, $H991)&gt;0, 'Application Process'!$AC$4, ""))</f>
        <v/>
      </c>
    </row>
    <row r="992" spans="1:31" x14ac:dyDescent="0.25">
      <c r="A992" s="40"/>
      <c r="B992" s="88" t="str">
        <f>IF($X992="", "", IF(COUNTIF('Application Process'!$I$11:$I$3035, $X992)=0, 'Job Database'!$Y$8, IFERROR(INDEX('Application Process'!$AJ$11:$AJ$3035, MATCH($X992, 'Application Process'!$I$11:$I$3035, 0)), "")))</f>
        <v/>
      </c>
      <c r="C992" s="40"/>
      <c r="D992" s="207"/>
      <c r="E992" s="194"/>
      <c r="F992" s="194"/>
      <c r="G992" s="208"/>
      <c r="H992" s="194"/>
      <c r="I992" s="208"/>
      <c r="J992" s="194"/>
      <c r="K992" s="209"/>
      <c r="L992" s="194"/>
      <c r="M992" s="196"/>
      <c r="N992" s="194"/>
      <c r="O992" s="194"/>
      <c r="P992" s="208"/>
      <c r="Q992" s="194"/>
      <c r="R992" s="210"/>
      <c r="S992" s="211"/>
      <c r="T992" s="193"/>
      <c r="U992" s="40"/>
      <c r="W992" s="41" t="str">
        <f t="shared" si="61"/>
        <v/>
      </c>
      <c r="X992" s="58" t="str">
        <f t="shared" si="62"/>
        <v/>
      </c>
      <c r="Y992" s="58" t="str">
        <f t="shared" si="60"/>
        <v/>
      </c>
      <c r="AC992" s="41" t="str">
        <f t="shared" si="63"/>
        <v/>
      </c>
      <c r="AE992" s="41" t="str">
        <f>IF($H992="", "", IF(COUNTIF($AA$11:$AA$131, $H992)&gt;0, 'Application Process'!$AC$4, ""))</f>
        <v/>
      </c>
    </row>
    <row r="993" spans="1:31" x14ac:dyDescent="0.25">
      <c r="A993" s="40"/>
      <c r="B993" s="88" t="str">
        <f>IF($X993="", "", IF(COUNTIF('Application Process'!$I$11:$I$3035, $X993)=0, 'Job Database'!$Y$8, IFERROR(INDEX('Application Process'!$AJ$11:$AJ$3035, MATCH($X993, 'Application Process'!$I$11:$I$3035, 0)), "")))</f>
        <v/>
      </c>
      <c r="C993" s="40"/>
      <c r="D993" s="207"/>
      <c r="E993" s="194"/>
      <c r="F993" s="194"/>
      <c r="G993" s="208"/>
      <c r="H993" s="194"/>
      <c r="I993" s="208"/>
      <c r="J993" s="194"/>
      <c r="K993" s="209"/>
      <c r="L993" s="194"/>
      <c r="M993" s="196"/>
      <c r="N993" s="194"/>
      <c r="O993" s="194"/>
      <c r="P993" s="208"/>
      <c r="Q993" s="194"/>
      <c r="R993" s="210"/>
      <c r="S993" s="211"/>
      <c r="T993" s="193"/>
      <c r="U993" s="40"/>
      <c r="W993" s="41" t="str">
        <f t="shared" si="61"/>
        <v/>
      </c>
      <c r="X993" s="58" t="str">
        <f t="shared" si="62"/>
        <v/>
      </c>
      <c r="Y993" s="58" t="str">
        <f t="shared" si="60"/>
        <v/>
      </c>
      <c r="AC993" s="41" t="str">
        <f t="shared" si="63"/>
        <v/>
      </c>
      <c r="AE993" s="41" t="str">
        <f>IF($H993="", "", IF(COUNTIF($AA$11:$AA$131, $H993)&gt;0, 'Application Process'!$AC$4, ""))</f>
        <v/>
      </c>
    </row>
    <row r="994" spans="1:31" x14ac:dyDescent="0.25">
      <c r="A994" s="40"/>
      <c r="B994" s="88" t="str">
        <f>IF($X994="", "", IF(COUNTIF('Application Process'!$I$11:$I$3035, $X994)=0, 'Job Database'!$Y$8, IFERROR(INDEX('Application Process'!$AJ$11:$AJ$3035, MATCH($X994, 'Application Process'!$I$11:$I$3035, 0)), "")))</f>
        <v/>
      </c>
      <c r="C994" s="40"/>
      <c r="D994" s="207"/>
      <c r="E994" s="194"/>
      <c r="F994" s="194"/>
      <c r="G994" s="208"/>
      <c r="H994" s="194"/>
      <c r="I994" s="208"/>
      <c r="J994" s="194"/>
      <c r="K994" s="209"/>
      <c r="L994" s="194"/>
      <c r="M994" s="196"/>
      <c r="N994" s="194"/>
      <c r="O994" s="194"/>
      <c r="P994" s="208"/>
      <c r="Q994" s="194"/>
      <c r="R994" s="210"/>
      <c r="S994" s="211"/>
      <c r="T994" s="193"/>
      <c r="U994" s="40"/>
      <c r="W994" s="41" t="str">
        <f t="shared" si="61"/>
        <v/>
      </c>
      <c r="X994" s="58" t="str">
        <f t="shared" si="62"/>
        <v/>
      </c>
      <c r="Y994" s="58" t="str">
        <f t="shared" si="60"/>
        <v/>
      </c>
      <c r="AC994" s="41" t="str">
        <f t="shared" si="63"/>
        <v/>
      </c>
      <c r="AE994" s="41" t="str">
        <f>IF($H994="", "", IF(COUNTIF($AA$11:$AA$131, $H994)&gt;0, 'Application Process'!$AC$4, ""))</f>
        <v/>
      </c>
    </row>
    <row r="995" spans="1:31" x14ac:dyDescent="0.25">
      <c r="A995" s="40"/>
      <c r="B995" s="88" t="str">
        <f>IF($X995="", "", IF(COUNTIF('Application Process'!$I$11:$I$3035, $X995)=0, 'Job Database'!$Y$8, IFERROR(INDEX('Application Process'!$AJ$11:$AJ$3035, MATCH($X995, 'Application Process'!$I$11:$I$3035, 0)), "")))</f>
        <v/>
      </c>
      <c r="C995" s="40"/>
      <c r="D995" s="207"/>
      <c r="E995" s="194"/>
      <c r="F995" s="194"/>
      <c r="G995" s="208"/>
      <c r="H995" s="194"/>
      <c r="I995" s="208"/>
      <c r="J995" s="194"/>
      <c r="K995" s="209"/>
      <c r="L995" s="194"/>
      <c r="M995" s="196"/>
      <c r="N995" s="194"/>
      <c r="O995" s="194"/>
      <c r="P995" s="208"/>
      <c r="Q995" s="194"/>
      <c r="R995" s="210"/>
      <c r="S995" s="211"/>
      <c r="T995" s="193"/>
      <c r="U995" s="40"/>
      <c r="W995" s="41" t="str">
        <f t="shared" si="61"/>
        <v/>
      </c>
      <c r="X995" s="58" t="str">
        <f t="shared" si="62"/>
        <v/>
      </c>
      <c r="Y995" s="58" t="str">
        <f t="shared" si="60"/>
        <v/>
      </c>
      <c r="AC995" s="41" t="str">
        <f t="shared" si="63"/>
        <v/>
      </c>
      <c r="AE995" s="41" t="str">
        <f>IF($H995="", "", IF(COUNTIF($AA$11:$AA$131, $H995)&gt;0, 'Application Process'!$AC$4, ""))</f>
        <v/>
      </c>
    </row>
    <row r="996" spans="1:31" x14ac:dyDescent="0.25">
      <c r="A996" s="40"/>
      <c r="B996" s="88" t="str">
        <f>IF($X996="", "", IF(COUNTIF('Application Process'!$I$11:$I$3035, $X996)=0, 'Job Database'!$Y$8, IFERROR(INDEX('Application Process'!$AJ$11:$AJ$3035, MATCH($X996, 'Application Process'!$I$11:$I$3035, 0)), "")))</f>
        <v/>
      </c>
      <c r="C996" s="40"/>
      <c r="D996" s="207"/>
      <c r="E996" s="194"/>
      <c r="F996" s="194"/>
      <c r="G996" s="208"/>
      <c r="H996" s="194"/>
      <c r="I996" s="208"/>
      <c r="J996" s="194"/>
      <c r="K996" s="209"/>
      <c r="L996" s="194"/>
      <c r="M996" s="196"/>
      <c r="N996" s="194"/>
      <c r="O996" s="194"/>
      <c r="P996" s="208"/>
      <c r="Q996" s="194"/>
      <c r="R996" s="210"/>
      <c r="S996" s="211"/>
      <c r="T996" s="193"/>
      <c r="U996" s="40"/>
      <c r="W996" s="41" t="str">
        <f t="shared" si="61"/>
        <v/>
      </c>
      <c r="X996" s="58" t="str">
        <f t="shared" si="62"/>
        <v/>
      </c>
      <c r="Y996" s="58" t="str">
        <f t="shared" si="60"/>
        <v/>
      </c>
      <c r="AC996" s="41" t="str">
        <f t="shared" si="63"/>
        <v/>
      </c>
      <c r="AE996" s="41" t="str">
        <f>IF($H996="", "", IF(COUNTIF($AA$11:$AA$131, $H996)&gt;0, 'Application Process'!$AC$4, ""))</f>
        <v/>
      </c>
    </row>
    <row r="997" spans="1:31" x14ac:dyDescent="0.25">
      <c r="A997" s="40"/>
      <c r="B997" s="88" t="str">
        <f>IF($X997="", "", IF(COUNTIF('Application Process'!$I$11:$I$3035, $X997)=0, 'Job Database'!$Y$8, IFERROR(INDEX('Application Process'!$AJ$11:$AJ$3035, MATCH($X997, 'Application Process'!$I$11:$I$3035, 0)), "")))</f>
        <v/>
      </c>
      <c r="C997" s="40"/>
      <c r="D997" s="207"/>
      <c r="E997" s="194"/>
      <c r="F997" s="194"/>
      <c r="G997" s="208"/>
      <c r="H997" s="194"/>
      <c r="I997" s="208"/>
      <c r="J997" s="194"/>
      <c r="K997" s="209"/>
      <c r="L997" s="194"/>
      <c r="M997" s="196"/>
      <c r="N997" s="194"/>
      <c r="O997" s="194"/>
      <c r="P997" s="208"/>
      <c r="Q997" s="194"/>
      <c r="R997" s="210"/>
      <c r="S997" s="211"/>
      <c r="T997" s="193"/>
      <c r="U997" s="40"/>
      <c r="W997" s="41" t="str">
        <f t="shared" si="61"/>
        <v/>
      </c>
      <c r="X997" s="58" t="str">
        <f t="shared" si="62"/>
        <v/>
      </c>
      <c r="Y997" s="58" t="str">
        <f t="shared" si="60"/>
        <v/>
      </c>
      <c r="AC997" s="41" t="str">
        <f t="shared" si="63"/>
        <v/>
      </c>
      <c r="AE997" s="41" t="str">
        <f>IF($H997="", "", IF(COUNTIF($AA$11:$AA$131, $H997)&gt;0, 'Application Process'!$AC$4, ""))</f>
        <v/>
      </c>
    </row>
    <row r="998" spans="1:31" x14ac:dyDescent="0.25">
      <c r="A998" s="40"/>
      <c r="B998" s="88" t="str">
        <f>IF($X998="", "", IF(COUNTIF('Application Process'!$I$11:$I$3035, $X998)=0, 'Job Database'!$Y$8, IFERROR(INDEX('Application Process'!$AJ$11:$AJ$3035, MATCH($X998, 'Application Process'!$I$11:$I$3035, 0)), "")))</f>
        <v/>
      </c>
      <c r="C998" s="40"/>
      <c r="D998" s="207"/>
      <c r="E998" s="194"/>
      <c r="F998" s="194"/>
      <c r="G998" s="208"/>
      <c r="H998" s="194"/>
      <c r="I998" s="208"/>
      <c r="J998" s="194"/>
      <c r="K998" s="209"/>
      <c r="L998" s="194"/>
      <c r="M998" s="196"/>
      <c r="N998" s="194"/>
      <c r="O998" s="194"/>
      <c r="P998" s="208"/>
      <c r="Q998" s="194"/>
      <c r="R998" s="210"/>
      <c r="S998" s="211"/>
      <c r="T998" s="193"/>
      <c r="U998" s="40"/>
      <c r="W998" s="41" t="str">
        <f t="shared" si="61"/>
        <v/>
      </c>
      <c r="X998" s="58" t="str">
        <f t="shared" si="62"/>
        <v/>
      </c>
      <c r="Y998" s="58" t="str">
        <f t="shared" si="60"/>
        <v/>
      </c>
      <c r="AC998" s="41" t="str">
        <f t="shared" si="63"/>
        <v/>
      </c>
      <c r="AE998" s="41" t="str">
        <f>IF($H998="", "", IF(COUNTIF($AA$11:$AA$131, $H998)&gt;0, 'Application Process'!$AC$4, ""))</f>
        <v/>
      </c>
    </row>
    <row r="999" spans="1:31" x14ac:dyDescent="0.25">
      <c r="A999" s="40"/>
      <c r="B999" s="88" t="str">
        <f>IF($X999="", "", IF(COUNTIF('Application Process'!$I$11:$I$3035, $X999)=0, 'Job Database'!$Y$8, IFERROR(INDEX('Application Process'!$AJ$11:$AJ$3035, MATCH($X999, 'Application Process'!$I$11:$I$3035, 0)), "")))</f>
        <v/>
      </c>
      <c r="C999" s="40"/>
      <c r="D999" s="207"/>
      <c r="E999" s="194"/>
      <c r="F999" s="194"/>
      <c r="G999" s="208"/>
      <c r="H999" s="194"/>
      <c r="I999" s="208"/>
      <c r="J999" s="194"/>
      <c r="K999" s="209"/>
      <c r="L999" s="194"/>
      <c r="M999" s="196"/>
      <c r="N999" s="194"/>
      <c r="O999" s="194"/>
      <c r="P999" s="208"/>
      <c r="Q999" s="194"/>
      <c r="R999" s="210"/>
      <c r="S999" s="211"/>
      <c r="T999" s="193"/>
      <c r="U999" s="40"/>
      <c r="W999" s="41" t="str">
        <f t="shared" si="61"/>
        <v/>
      </c>
      <c r="X999" s="58" t="str">
        <f t="shared" si="62"/>
        <v/>
      </c>
      <c r="Y999" s="58" t="str">
        <f t="shared" si="60"/>
        <v/>
      </c>
      <c r="AC999" s="41" t="str">
        <f t="shared" si="63"/>
        <v/>
      </c>
      <c r="AE999" s="41" t="str">
        <f>IF($H999="", "", IF(COUNTIF($AA$11:$AA$131, $H999)&gt;0, 'Application Process'!$AC$4, ""))</f>
        <v/>
      </c>
    </row>
    <row r="1000" spans="1:31" x14ac:dyDescent="0.25">
      <c r="A1000" s="40"/>
      <c r="B1000" s="88" t="str">
        <f>IF($X1000="", "", IF(COUNTIF('Application Process'!$I$11:$I$3035, $X1000)=0, 'Job Database'!$Y$8, IFERROR(INDEX('Application Process'!$AJ$11:$AJ$3035, MATCH($X1000, 'Application Process'!$I$11:$I$3035, 0)), "")))</f>
        <v/>
      </c>
      <c r="C1000" s="40"/>
      <c r="D1000" s="207"/>
      <c r="E1000" s="194"/>
      <c r="F1000" s="194"/>
      <c r="G1000" s="208"/>
      <c r="H1000" s="194"/>
      <c r="I1000" s="208"/>
      <c r="J1000" s="194"/>
      <c r="K1000" s="209"/>
      <c r="L1000" s="194"/>
      <c r="M1000" s="196"/>
      <c r="N1000" s="194"/>
      <c r="O1000" s="194"/>
      <c r="P1000" s="208"/>
      <c r="Q1000" s="194"/>
      <c r="R1000" s="210"/>
      <c r="S1000" s="211"/>
      <c r="T1000" s="193"/>
      <c r="U1000" s="40"/>
      <c r="W1000" s="41" t="str">
        <f t="shared" si="61"/>
        <v/>
      </c>
      <c r="X1000" s="58" t="str">
        <f t="shared" si="62"/>
        <v/>
      </c>
      <c r="Y1000" s="58" t="str">
        <f t="shared" si="60"/>
        <v/>
      </c>
      <c r="AC1000" s="41" t="str">
        <f t="shared" si="63"/>
        <v/>
      </c>
      <c r="AE1000" s="41" t="str">
        <f>IF($H1000="", "", IF(COUNTIF($AA$11:$AA$131, $H1000)&gt;0, 'Application Process'!$AC$4, ""))</f>
        <v/>
      </c>
    </row>
    <row r="1001" spans="1:31" x14ac:dyDescent="0.25">
      <c r="A1001" s="40"/>
      <c r="B1001" s="88" t="str">
        <f>IF($X1001="", "", IF(COUNTIF('Application Process'!$I$11:$I$3035, $X1001)=0, 'Job Database'!$Y$8, IFERROR(INDEX('Application Process'!$AJ$11:$AJ$3035, MATCH($X1001, 'Application Process'!$I$11:$I$3035, 0)), "")))</f>
        <v/>
      </c>
      <c r="C1001" s="40"/>
      <c r="D1001" s="207"/>
      <c r="E1001" s="194"/>
      <c r="F1001" s="194"/>
      <c r="G1001" s="208"/>
      <c r="H1001" s="194"/>
      <c r="I1001" s="208"/>
      <c r="J1001" s="194"/>
      <c r="K1001" s="209"/>
      <c r="L1001" s="194"/>
      <c r="M1001" s="196"/>
      <c r="N1001" s="194"/>
      <c r="O1001" s="194"/>
      <c r="P1001" s="208"/>
      <c r="Q1001" s="194"/>
      <c r="R1001" s="210"/>
      <c r="S1001" s="211"/>
      <c r="T1001" s="193"/>
      <c r="U1001" s="40"/>
      <c r="W1001" s="41" t="str">
        <f t="shared" si="61"/>
        <v/>
      </c>
      <c r="X1001" s="58" t="str">
        <f t="shared" si="62"/>
        <v/>
      </c>
      <c r="Y1001" s="58" t="str">
        <f t="shared" si="60"/>
        <v/>
      </c>
      <c r="AC1001" s="41" t="str">
        <f t="shared" si="63"/>
        <v/>
      </c>
      <c r="AE1001" s="41" t="str">
        <f>IF($H1001="", "", IF(COUNTIF($AA$11:$AA$131, $H1001)&gt;0, 'Application Process'!$AC$4, ""))</f>
        <v/>
      </c>
    </row>
    <row r="1002" spans="1:31" x14ac:dyDescent="0.25">
      <c r="A1002" s="40"/>
      <c r="B1002" s="88" t="str">
        <f>IF($X1002="", "", IF(COUNTIF('Application Process'!$I$11:$I$3035, $X1002)=0, 'Job Database'!$Y$8, IFERROR(INDEX('Application Process'!$AJ$11:$AJ$3035, MATCH($X1002, 'Application Process'!$I$11:$I$3035, 0)), "")))</f>
        <v/>
      </c>
      <c r="C1002" s="40"/>
      <c r="D1002" s="207"/>
      <c r="E1002" s="194"/>
      <c r="F1002" s="194"/>
      <c r="G1002" s="208"/>
      <c r="H1002" s="194"/>
      <c r="I1002" s="208"/>
      <c r="J1002" s="194"/>
      <c r="K1002" s="209"/>
      <c r="L1002" s="194"/>
      <c r="M1002" s="196"/>
      <c r="N1002" s="194"/>
      <c r="O1002" s="194"/>
      <c r="P1002" s="208"/>
      <c r="Q1002" s="194"/>
      <c r="R1002" s="210"/>
      <c r="S1002" s="211"/>
      <c r="T1002" s="193"/>
      <c r="U1002" s="40"/>
      <c r="W1002" s="41" t="str">
        <f t="shared" si="61"/>
        <v/>
      </c>
      <c r="X1002" s="58" t="str">
        <f t="shared" si="62"/>
        <v/>
      </c>
      <c r="Y1002" s="58" t="str">
        <f t="shared" si="60"/>
        <v/>
      </c>
      <c r="AC1002" s="41" t="str">
        <f t="shared" si="63"/>
        <v/>
      </c>
      <c r="AE1002" s="41" t="str">
        <f>IF($H1002="", "", IF(COUNTIF($AA$11:$AA$131, $H1002)&gt;0, 'Application Process'!$AC$4, ""))</f>
        <v/>
      </c>
    </row>
    <row r="1003" spans="1:31" x14ac:dyDescent="0.25">
      <c r="A1003" s="40"/>
      <c r="B1003" s="88" t="str">
        <f>IF($X1003="", "", IF(COUNTIF('Application Process'!$I$11:$I$3035, $X1003)=0, 'Job Database'!$Y$8, IFERROR(INDEX('Application Process'!$AJ$11:$AJ$3035, MATCH($X1003, 'Application Process'!$I$11:$I$3035, 0)), "")))</f>
        <v/>
      </c>
      <c r="C1003" s="40"/>
      <c r="D1003" s="207"/>
      <c r="E1003" s="194"/>
      <c r="F1003" s="194"/>
      <c r="G1003" s="208"/>
      <c r="H1003" s="194"/>
      <c r="I1003" s="208"/>
      <c r="J1003" s="194"/>
      <c r="K1003" s="209"/>
      <c r="L1003" s="194"/>
      <c r="M1003" s="196"/>
      <c r="N1003" s="194"/>
      <c r="O1003" s="194"/>
      <c r="P1003" s="208"/>
      <c r="Q1003" s="194"/>
      <c r="R1003" s="210"/>
      <c r="S1003" s="211"/>
      <c r="T1003" s="193"/>
      <c r="U1003" s="40"/>
      <c r="W1003" s="41" t="str">
        <f t="shared" si="61"/>
        <v/>
      </c>
      <c r="X1003" s="58" t="str">
        <f t="shared" si="62"/>
        <v/>
      </c>
      <c r="Y1003" s="58" t="str">
        <f t="shared" si="60"/>
        <v/>
      </c>
      <c r="AC1003" s="41" t="str">
        <f t="shared" si="63"/>
        <v/>
      </c>
      <c r="AE1003" s="41" t="str">
        <f>IF($H1003="", "", IF(COUNTIF($AA$11:$AA$131, $H1003)&gt;0, 'Application Process'!$AC$4, ""))</f>
        <v/>
      </c>
    </row>
    <row r="1004" spans="1:31" x14ac:dyDescent="0.25">
      <c r="A1004" s="40"/>
      <c r="B1004" s="88" t="str">
        <f>IF($X1004="", "", IF(COUNTIF('Application Process'!$I$11:$I$3035, $X1004)=0, 'Job Database'!$Y$8, IFERROR(INDEX('Application Process'!$AJ$11:$AJ$3035, MATCH($X1004, 'Application Process'!$I$11:$I$3035, 0)), "")))</f>
        <v/>
      </c>
      <c r="C1004" s="40"/>
      <c r="D1004" s="207"/>
      <c r="E1004" s="194"/>
      <c r="F1004" s="194"/>
      <c r="G1004" s="208"/>
      <c r="H1004" s="194"/>
      <c r="I1004" s="208"/>
      <c r="J1004" s="194"/>
      <c r="K1004" s="209"/>
      <c r="L1004" s="194"/>
      <c r="M1004" s="196"/>
      <c r="N1004" s="194"/>
      <c r="O1004" s="194"/>
      <c r="P1004" s="208"/>
      <c r="Q1004" s="194"/>
      <c r="R1004" s="210"/>
      <c r="S1004" s="211"/>
      <c r="T1004" s="193"/>
      <c r="U1004" s="40"/>
      <c r="W1004" s="41" t="str">
        <f t="shared" si="61"/>
        <v/>
      </c>
      <c r="X1004" s="58" t="str">
        <f t="shared" si="62"/>
        <v/>
      </c>
      <c r="Y1004" s="58" t="str">
        <f t="shared" si="60"/>
        <v/>
      </c>
      <c r="AC1004" s="41" t="str">
        <f t="shared" si="63"/>
        <v/>
      </c>
      <c r="AE1004" s="41" t="str">
        <f>IF($H1004="", "", IF(COUNTIF($AA$11:$AA$131, $H1004)&gt;0, 'Application Process'!$AC$4, ""))</f>
        <v/>
      </c>
    </row>
    <row r="1005" spans="1:31" x14ac:dyDescent="0.25">
      <c r="A1005" s="40"/>
      <c r="B1005" s="88" t="str">
        <f>IF($X1005="", "", IF(COUNTIF('Application Process'!$I$11:$I$3035, $X1005)=0, 'Job Database'!$Y$8, IFERROR(INDEX('Application Process'!$AJ$11:$AJ$3035, MATCH($X1005, 'Application Process'!$I$11:$I$3035, 0)), "")))</f>
        <v/>
      </c>
      <c r="C1005" s="40"/>
      <c r="D1005" s="207"/>
      <c r="E1005" s="194"/>
      <c r="F1005" s="194"/>
      <c r="G1005" s="208"/>
      <c r="H1005" s="194"/>
      <c r="I1005" s="208"/>
      <c r="J1005" s="194"/>
      <c r="K1005" s="209"/>
      <c r="L1005" s="194"/>
      <c r="M1005" s="196"/>
      <c r="N1005" s="194"/>
      <c r="O1005" s="194"/>
      <c r="P1005" s="208"/>
      <c r="Q1005" s="194"/>
      <c r="R1005" s="210"/>
      <c r="S1005" s="211"/>
      <c r="T1005" s="193"/>
      <c r="U1005" s="40"/>
      <c r="W1005" s="41" t="str">
        <f t="shared" si="61"/>
        <v/>
      </c>
      <c r="X1005" s="58" t="str">
        <f t="shared" si="62"/>
        <v/>
      </c>
      <c r="Y1005" s="58" t="str">
        <f t="shared" si="60"/>
        <v/>
      </c>
      <c r="AC1005" s="41" t="str">
        <f t="shared" si="63"/>
        <v/>
      </c>
      <c r="AE1005" s="41" t="str">
        <f>IF($H1005="", "", IF(COUNTIF($AA$11:$AA$131, $H1005)&gt;0, 'Application Process'!$AC$4, ""))</f>
        <v/>
      </c>
    </row>
    <row r="1006" spans="1:31" x14ac:dyDescent="0.25">
      <c r="A1006" s="40"/>
      <c r="B1006" s="88" t="str">
        <f>IF($X1006="", "", IF(COUNTIF('Application Process'!$I$11:$I$3035, $X1006)=0, 'Job Database'!$Y$8, IFERROR(INDEX('Application Process'!$AJ$11:$AJ$3035, MATCH($X1006, 'Application Process'!$I$11:$I$3035, 0)), "")))</f>
        <v/>
      </c>
      <c r="C1006" s="40"/>
      <c r="D1006" s="207"/>
      <c r="E1006" s="194"/>
      <c r="F1006" s="194"/>
      <c r="G1006" s="208"/>
      <c r="H1006" s="194"/>
      <c r="I1006" s="208"/>
      <c r="J1006" s="194"/>
      <c r="K1006" s="209"/>
      <c r="L1006" s="194"/>
      <c r="M1006" s="196"/>
      <c r="N1006" s="194"/>
      <c r="O1006" s="194"/>
      <c r="P1006" s="208"/>
      <c r="Q1006" s="194"/>
      <c r="R1006" s="210"/>
      <c r="S1006" s="211"/>
      <c r="T1006" s="193"/>
      <c r="U1006" s="40"/>
      <c r="W1006" s="41" t="str">
        <f t="shared" si="61"/>
        <v/>
      </c>
      <c r="X1006" s="58" t="str">
        <f t="shared" si="62"/>
        <v/>
      </c>
      <c r="Y1006" s="58" t="str">
        <f t="shared" si="60"/>
        <v/>
      </c>
      <c r="AC1006" s="41" t="str">
        <f t="shared" si="63"/>
        <v/>
      </c>
      <c r="AE1006" s="41" t="str">
        <f>IF($H1006="", "", IF(COUNTIF($AA$11:$AA$131, $H1006)&gt;0, 'Application Process'!$AC$4, ""))</f>
        <v/>
      </c>
    </row>
    <row r="1007" spans="1:31" x14ac:dyDescent="0.25">
      <c r="A1007" s="40"/>
      <c r="B1007" s="88" t="str">
        <f>IF($X1007="", "", IF(COUNTIF('Application Process'!$I$11:$I$3035, $X1007)=0, 'Job Database'!$Y$8, IFERROR(INDEX('Application Process'!$AJ$11:$AJ$3035, MATCH($X1007, 'Application Process'!$I$11:$I$3035, 0)), "")))</f>
        <v/>
      </c>
      <c r="C1007" s="40"/>
      <c r="D1007" s="207"/>
      <c r="E1007" s="194"/>
      <c r="F1007" s="194"/>
      <c r="G1007" s="208"/>
      <c r="H1007" s="194"/>
      <c r="I1007" s="208"/>
      <c r="J1007" s="194"/>
      <c r="K1007" s="209"/>
      <c r="L1007" s="194"/>
      <c r="M1007" s="196"/>
      <c r="N1007" s="194"/>
      <c r="O1007" s="194"/>
      <c r="P1007" s="208"/>
      <c r="Q1007" s="194"/>
      <c r="R1007" s="210"/>
      <c r="S1007" s="211"/>
      <c r="T1007" s="193"/>
      <c r="U1007" s="40"/>
      <c r="W1007" s="41" t="str">
        <f t="shared" si="61"/>
        <v/>
      </c>
      <c r="X1007" s="58" t="str">
        <f t="shared" si="62"/>
        <v/>
      </c>
      <c r="Y1007" s="58" t="str">
        <f t="shared" si="60"/>
        <v/>
      </c>
      <c r="AC1007" s="41" t="str">
        <f t="shared" si="63"/>
        <v/>
      </c>
      <c r="AE1007" s="41" t="str">
        <f>IF($H1007="", "", IF(COUNTIF($AA$11:$AA$131, $H1007)&gt;0, 'Application Process'!$AC$4, ""))</f>
        <v/>
      </c>
    </row>
    <row r="1008" spans="1:31" x14ac:dyDescent="0.25">
      <c r="A1008" s="40"/>
      <c r="B1008" s="88" t="str">
        <f>IF($X1008="", "", IF(COUNTIF('Application Process'!$I$11:$I$3035, $X1008)=0, 'Job Database'!$Y$8, IFERROR(INDEX('Application Process'!$AJ$11:$AJ$3035, MATCH($X1008, 'Application Process'!$I$11:$I$3035, 0)), "")))</f>
        <v/>
      </c>
      <c r="C1008" s="40"/>
      <c r="D1008" s="207"/>
      <c r="E1008" s="194"/>
      <c r="F1008" s="194"/>
      <c r="G1008" s="208"/>
      <c r="H1008" s="194"/>
      <c r="I1008" s="208"/>
      <c r="J1008" s="194"/>
      <c r="K1008" s="209"/>
      <c r="L1008" s="194"/>
      <c r="M1008" s="196"/>
      <c r="N1008" s="194"/>
      <c r="O1008" s="194"/>
      <c r="P1008" s="208"/>
      <c r="Q1008" s="194"/>
      <c r="R1008" s="210"/>
      <c r="S1008" s="211"/>
      <c r="T1008" s="193"/>
      <c r="U1008" s="40"/>
      <c r="W1008" s="41" t="str">
        <f t="shared" si="61"/>
        <v/>
      </c>
      <c r="X1008" s="58" t="str">
        <f t="shared" si="62"/>
        <v/>
      </c>
      <c r="Y1008" s="58" t="str">
        <f t="shared" si="60"/>
        <v/>
      </c>
      <c r="AC1008" s="41" t="str">
        <f t="shared" si="63"/>
        <v/>
      </c>
      <c r="AE1008" s="41" t="str">
        <f>IF($H1008="", "", IF(COUNTIF($AA$11:$AA$131, $H1008)&gt;0, 'Application Process'!$AC$4, ""))</f>
        <v/>
      </c>
    </row>
    <row r="1009" spans="1:31" x14ac:dyDescent="0.25">
      <c r="A1009" s="40"/>
      <c r="B1009" s="88" t="str">
        <f>IF($X1009="", "", IF(COUNTIF('Application Process'!$I$11:$I$3035, $X1009)=0, 'Job Database'!$Y$8, IFERROR(INDEX('Application Process'!$AJ$11:$AJ$3035, MATCH($X1009, 'Application Process'!$I$11:$I$3035, 0)), "")))</f>
        <v/>
      </c>
      <c r="C1009" s="40"/>
      <c r="D1009" s="207"/>
      <c r="E1009" s="194"/>
      <c r="F1009" s="194"/>
      <c r="G1009" s="208"/>
      <c r="H1009" s="194"/>
      <c r="I1009" s="208"/>
      <c r="J1009" s="194"/>
      <c r="K1009" s="209"/>
      <c r="L1009" s="194"/>
      <c r="M1009" s="196"/>
      <c r="N1009" s="194"/>
      <c r="O1009" s="194"/>
      <c r="P1009" s="208"/>
      <c r="Q1009" s="194"/>
      <c r="R1009" s="210"/>
      <c r="S1009" s="211"/>
      <c r="T1009" s="193"/>
      <c r="U1009" s="40"/>
      <c r="W1009" s="41" t="str">
        <f t="shared" si="61"/>
        <v/>
      </c>
      <c r="X1009" s="58" t="str">
        <f t="shared" si="62"/>
        <v/>
      </c>
      <c r="Y1009" s="58" t="str">
        <f t="shared" si="60"/>
        <v/>
      </c>
      <c r="AC1009" s="41" t="str">
        <f t="shared" si="63"/>
        <v/>
      </c>
      <c r="AE1009" s="41" t="str">
        <f>IF($H1009="", "", IF(COUNTIF($AA$11:$AA$131, $H1009)&gt;0, 'Application Process'!$AC$4, ""))</f>
        <v/>
      </c>
    </row>
    <row r="1010" spans="1:31" x14ac:dyDescent="0.25">
      <c r="A1010" s="40"/>
      <c r="B1010" s="88" t="str">
        <f>IF($X1010="", "", IF(COUNTIF('Application Process'!$I$11:$I$3035, $X1010)=0, 'Job Database'!$Y$8, IFERROR(INDEX('Application Process'!$AJ$11:$AJ$3035, MATCH($X1010, 'Application Process'!$I$11:$I$3035, 0)), "")))</f>
        <v/>
      </c>
      <c r="C1010" s="40"/>
      <c r="D1010" s="207"/>
      <c r="E1010" s="194"/>
      <c r="F1010" s="194"/>
      <c r="G1010" s="208"/>
      <c r="H1010" s="194"/>
      <c r="I1010" s="208"/>
      <c r="J1010" s="194"/>
      <c r="K1010" s="209"/>
      <c r="L1010" s="194"/>
      <c r="M1010" s="196"/>
      <c r="N1010" s="194"/>
      <c r="O1010" s="194"/>
      <c r="P1010" s="208"/>
      <c r="Q1010" s="194"/>
      <c r="R1010" s="210"/>
      <c r="S1010" s="211"/>
      <c r="T1010" s="193"/>
      <c r="U1010" s="40"/>
      <c r="W1010" s="41" t="str">
        <f t="shared" si="61"/>
        <v/>
      </c>
      <c r="X1010" s="58" t="str">
        <f t="shared" si="62"/>
        <v/>
      </c>
      <c r="Y1010" s="58" t="str">
        <f t="shared" si="60"/>
        <v/>
      </c>
      <c r="AC1010" s="41" t="str">
        <f t="shared" si="63"/>
        <v/>
      </c>
      <c r="AE1010" s="41" t="str">
        <f>IF($H1010="", "", IF(COUNTIF($AA$11:$AA$131, $H1010)&gt;0, 'Application Process'!$AC$4, ""))</f>
        <v/>
      </c>
    </row>
    <row r="1011" spans="1:31" x14ac:dyDescent="0.25">
      <c r="A1011" s="40"/>
      <c r="B1011" s="88" t="str">
        <f>IF($X1011="", "", IF(COUNTIF('Application Process'!$I$11:$I$3035, $X1011)=0, 'Job Database'!$Y$8, IFERROR(INDEX('Application Process'!$AJ$11:$AJ$3035, MATCH($X1011, 'Application Process'!$I$11:$I$3035, 0)), "")))</f>
        <v/>
      </c>
      <c r="C1011" s="40"/>
      <c r="D1011" s="207"/>
      <c r="E1011" s="194"/>
      <c r="F1011" s="194"/>
      <c r="G1011" s="208"/>
      <c r="H1011" s="194"/>
      <c r="I1011" s="208"/>
      <c r="J1011" s="194"/>
      <c r="K1011" s="209"/>
      <c r="L1011" s="194"/>
      <c r="M1011" s="196"/>
      <c r="N1011" s="194"/>
      <c r="O1011" s="194"/>
      <c r="P1011" s="208"/>
      <c r="Q1011" s="194"/>
      <c r="R1011" s="210"/>
      <c r="S1011" s="211"/>
      <c r="T1011" s="193"/>
      <c r="U1011" s="40"/>
      <c r="W1011" s="41" t="str">
        <f t="shared" si="61"/>
        <v/>
      </c>
      <c r="X1011" s="58" t="str">
        <f t="shared" si="62"/>
        <v/>
      </c>
      <c r="Y1011" s="58" t="str">
        <f t="shared" si="60"/>
        <v/>
      </c>
      <c r="AC1011" s="41" t="str">
        <f t="shared" si="63"/>
        <v/>
      </c>
      <c r="AE1011" s="41" t="str">
        <f>IF($H1011="", "", IF(COUNTIF($AA$11:$AA$131, $H1011)&gt;0, 'Application Process'!$AC$4, ""))</f>
        <v/>
      </c>
    </row>
    <row r="1012" spans="1:31" x14ac:dyDescent="0.25">
      <c r="A1012" s="40"/>
      <c r="B1012" s="88" t="str">
        <f>IF($X1012="", "", IF(COUNTIF('Application Process'!$I$11:$I$3035, $X1012)=0, 'Job Database'!$Y$8, IFERROR(INDEX('Application Process'!$AJ$11:$AJ$3035, MATCH($X1012, 'Application Process'!$I$11:$I$3035, 0)), "")))</f>
        <v/>
      </c>
      <c r="C1012" s="40"/>
      <c r="D1012" s="207"/>
      <c r="E1012" s="194"/>
      <c r="F1012" s="194"/>
      <c r="G1012" s="208"/>
      <c r="H1012" s="194"/>
      <c r="I1012" s="208"/>
      <c r="J1012" s="194"/>
      <c r="K1012" s="209"/>
      <c r="L1012" s="194"/>
      <c r="M1012" s="196"/>
      <c r="N1012" s="194"/>
      <c r="O1012" s="194"/>
      <c r="P1012" s="208"/>
      <c r="Q1012" s="194"/>
      <c r="R1012" s="210"/>
      <c r="S1012" s="211"/>
      <c r="T1012" s="193"/>
      <c r="U1012" s="40"/>
      <c r="W1012" s="41" t="str">
        <f t="shared" si="61"/>
        <v/>
      </c>
      <c r="X1012" s="58" t="str">
        <f t="shared" si="62"/>
        <v/>
      </c>
      <c r="Y1012" s="58" t="str">
        <f t="shared" si="60"/>
        <v/>
      </c>
      <c r="AC1012" s="41" t="str">
        <f t="shared" si="63"/>
        <v/>
      </c>
      <c r="AE1012" s="41" t="str">
        <f>IF($H1012="", "", IF(COUNTIF($AA$11:$AA$131, $H1012)&gt;0, 'Application Process'!$AC$4, ""))</f>
        <v/>
      </c>
    </row>
    <row r="1013" spans="1:31" x14ac:dyDescent="0.25">
      <c r="A1013" s="40"/>
      <c r="B1013" s="88" t="str">
        <f>IF($X1013="", "", IF(COUNTIF('Application Process'!$I$11:$I$3035, $X1013)=0, 'Job Database'!$Y$8, IFERROR(INDEX('Application Process'!$AJ$11:$AJ$3035, MATCH($X1013, 'Application Process'!$I$11:$I$3035, 0)), "")))</f>
        <v/>
      </c>
      <c r="C1013" s="40"/>
      <c r="D1013" s="207"/>
      <c r="E1013" s="194"/>
      <c r="F1013" s="194"/>
      <c r="G1013" s="208"/>
      <c r="H1013" s="194"/>
      <c r="I1013" s="208"/>
      <c r="J1013" s="194"/>
      <c r="K1013" s="209"/>
      <c r="L1013" s="194"/>
      <c r="M1013" s="196"/>
      <c r="N1013" s="194"/>
      <c r="O1013" s="194"/>
      <c r="P1013" s="208"/>
      <c r="Q1013" s="194"/>
      <c r="R1013" s="210"/>
      <c r="S1013" s="211"/>
      <c r="T1013" s="193"/>
      <c r="U1013" s="40"/>
      <c r="W1013" s="41" t="str">
        <f t="shared" si="61"/>
        <v/>
      </c>
      <c r="X1013" s="58" t="str">
        <f t="shared" si="62"/>
        <v/>
      </c>
      <c r="Y1013" s="58" t="str">
        <f t="shared" si="60"/>
        <v/>
      </c>
      <c r="AC1013" s="41" t="str">
        <f t="shared" si="63"/>
        <v/>
      </c>
      <c r="AE1013" s="41" t="str">
        <f>IF($H1013="", "", IF(COUNTIF($AA$11:$AA$131, $H1013)&gt;0, 'Application Process'!$AC$4, ""))</f>
        <v/>
      </c>
    </row>
    <row r="1014" spans="1:31" x14ac:dyDescent="0.25">
      <c r="A1014" s="40"/>
      <c r="B1014" s="88" t="str">
        <f>IF($X1014="", "", IF(COUNTIF('Application Process'!$I$11:$I$3035, $X1014)=0, 'Job Database'!$Y$8, IFERROR(INDEX('Application Process'!$AJ$11:$AJ$3035, MATCH($X1014, 'Application Process'!$I$11:$I$3035, 0)), "")))</f>
        <v/>
      </c>
      <c r="C1014" s="40"/>
      <c r="D1014" s="207"/>
      <c r="E1014" s="194"/>
      <c r="F1014" s="194"/>
      <c r="G1014" s="208"/>
      <c r="H1014" s="194"/>
      <c r="I1014" s="208"/>
      <c r="J1014" s="194"/>
      <c r="K1014" s="209"/>
      <c r="L1014" s="194"/>
      <c r="M1014" s="196"/>
      <c r="N1014" s="194"/>
      <c r="O1014" s="194"/>
      <c r="P1014" s="208"/>
      <c r="Q1014" s="194"/>
      <c r="R1014" s="210"/>
      <c r="S1014" s="211"/>
      <c r="T1014" s="193"/>
      <c r="U1014" s="40"/>
      <c r="W1014" s="41" t="str">
        <f t="shared" si="61"/>
        <v/>
      </c>
      <c r="X1014" s="58" t="str">
        <f t="shared" si="62"/>
        <v/>
      </c>
      <c r="Y1014" s="58" t="str">
        <f t="shared" si="60"/>
        <v/>
      </c>
      <c r="AC1014" s="41" t="str">
        <f t="shared" si="63"/>
        <v/>
      </c>
      <c r="AE1014" s="41" t="str">
        <f>IF($H1014="", "", IF(COUNTIF($AA$11:$AA$131, $H1014)&gt;0, 'Application Process'!$AC$4, ""))</f>
        <v/>
      </c>
    </row>
    <row r="1015" spans="1:31" x14ac:dyDescent="0.25">
      <c r="A1015" s="40"/>
      <c r="B1015" s="88" t="str">
        <f>IF($X1015="", "", IF(COUNTIF('Application Process'!$I$11:$I$3035, $X1015)=0, 'Job Database'!$Y$8, IFERROR(INDEX('Application Process'!$AJ$11:$AJ$3035, MATCH($X1015, 'Application Process'!$I$11:$I$3035, 0)), "")))</f>
        <v/>
      </c>
      <c r="C1015" s="40"/>
      <c r="D1015" s="207"/>
      <c r="E1015" s="194"/>
      <c r="F1015" s="194"/>
      <c r="G1015" s="208"/>
      <c r="H1015" s="194"/>
      <c r="I1015" s="208"/>
      <c r="J1015" s="194"/>
      <c r="K1015" s="209"/>
      <c r="L1015" s="194"/>
      <c r="M1015" s="196"/>
      <c r="N1015" s="194"/>
      <c r="O1015" s="194"/>
      <c r="P1015" s="208"/>
      <c r="Q1015" s="194"/>
      <c r="R1015" s="210"/>
      <c r="S1015" s="211"/>
      <c r="T1015" s="193"/>
      <c r="U1015" s="40"/>
      <c r="W1015" s="41" t="str">
        <f t="shared" si="61"/>
        <v/>
      </c>
      <c r="X1015" s="58" t="str">
        <f t="shared" si="62"/>
        <v/>
      </c>
      <c r="Y1015" s="58" t="str">
        <f t="shared" si="60"/>
        <v/>
      </c>
      <c r="AC1015" s="41" t="str">
        <f t="shared" si="63"/>
        <v/>
      </c>
      <c r="AE1015" s="41" t="str">
        <f>IF($H1015="", "", IF(COUNTIF($AA$11:$AA$131, $H1015)&gt;0, 'Application Process'!$AC$4, ""))</f>
        <v/>
      </c>
    </row>
    <row r="1016" spans="1:31" x14ac:dyDescent="0.25">
      <c r="A1016" s="40"/>
      <c r="B1016" s="88" t="str">
        <f>IF($X1016="", "", IF(COUNTIF('Application Process'!$I$11:$I$3035, $X1016)=0, 'Job Database'!$Y$8, IFERROR(INDEX('Application Process'!$AJ$11:$AJ$3035, MATCH($X1016, 'Application Process'!$I$11:$I$3035, 0)), "")))</f>
        <v/>
      </c>
      <c r="C1016" s="40"/>
      <c r="D1016" s="207"/>
      <c r="E1016" s="194"/>
      <c r="F1016" s="194"/>
      <c r="G1016" s="208"/>
      <c r="H1016" s="194"/>
      <c r="I1016" s="208"/>
      <c r="J1016" s="194"/>
      <c r="K1016" s="209"/>
      <c r="L1016" s="194"/>
      <c r="M1016" s="196"/>
      <c r="N1016" s="194"/>
      <c r="O1016" s="194"/>
      <c r="P1016" s="208"/>
      <c r="Q1016" s="194"/>
      <c r="R1016" s="210"/>
      <c r="S1016" s="211"/>
      <c r="T1016" s="193"/>
      <c r="U1016" s="40"/>
      <c r="W1016" s="41" t="str">
        <f t="shared" si="61"/>
        <v/>
      </c>
      <c r="X1016" s="58" t="str">
        <f t="shared" si="62"/>
        <v/>
      </c>
      <c r="Y1016" s="58" t="str">
        <f t="shared" si="60"/>
        <v/>
      </c>
      <c r="AC1016" s="41" t="str">
        <f t="shared" si="63"/>
        <v/>
      </c>
      <c r="AE1016" s="41" t="str">
        <f>IF($H1016="", "", IF(COUNTIF($AA$11:$AA$131, $H1016)&gt;0, 'Application Process'!$AC$4, ""))</f>
        <v/>
      </c>
    </row>
    <row r="1017" spans="1:31" x14ac:dyDescent="0.25">
      <c r="A1017" s="40"/>
      <c r="B1017" s="88" t="str">
        <f>IF($X1017="", "", IF(COUNTIF('Application Process'!$I$11:$I$3035, $X1017)=0, 'Job Database'!$Y$8, IFERROR(INDEX('Application Process'!$AJ$11:$AJ$3035, MATCH($X1017, 'Application Process'!$I$11:$I$3035, 0)), "")))</f>
        <v/>
      </c>
      <c r="C1017" s="40"/>
      <c r="D1017" s="207"/>
      <c r="E1017" s="194"/>
      <c r="F1017" s="194"/>
      <c r="G1017" s="208"/>
      <c r="H1017" s="194"/>
      <c r="I1017" s="208"/>
      <c r="J1017" s="194"/>
      <c r="K1017" s="209"/>
      <c r="L1017" s="194"/>
      <c r="M1017" s="196"/>
      <c r="N1017" s="194"/>
      <c r="O1017" s="194"/>
      <c r="P1017" s="208"/>
      <c r="Q1017" s="194"/>
      <c r="R1017" s="210"/>
      <c r="S1017" s="211"/>
      <c r="T1017" s="193"/>
      <c r="U1017" s="40"/>
      <c r="W1017" s="41" t="str">
        <f t="shared" si="61"/>
        <v/>
      </c>
      <c r="X1017" s="58" t="str">
        <f t="shared" si="62"/>
        <v/>
      </c>
      <c r="Y1017" s="58" t="str">
        <f t="shared" si="60"/>
        <v/>
      </c>
      <c r="AC1017" s="41" t="str">
        <f t="shared" si="63"/>
        <v/>
      </c>
      <c r="AE1017" s="41" t="str">
        <f>IF($H1017="", "", IF(COUNTIF($AA$11:$AA$131, $H1017)&gt;0, 'Application Process'!$AC$4, ""))</f>
        <v/>
      </c>
    </row>
    <row r="1018" spans="1:31" x14ac:dyDescent="0.25">
      <c r="A1018" s="40"/>
      <c r="B1018" s="88" t="str">
        <f>IF($X1018="", "", IF(COUNTIF('Application Process'!$I$11:$I$3035, $X1018)=0, 'Job Database'!$Y$8, IFERROR(INDEX('Application Process'!$AJ$11:$AJ$3035, MATCH($X1018, 'Application Process'!$I$11:$I$3035, 0)), "")))</f>
        <v/>
      </c>
      <c r="C1018" s="40"/>
      <c r="D1018" s="207"/>
      <c r="E1018" s="194"/>
      <c r="F1018" s="194"/>
      <c r="G1018" s="208"/>
      <c r="H1018" s="194"/>
      <c r="I1018" s="208"/>
      <c r="J1018" s="194"/>
      <c r="K1018" s="209"/>
      <c r="L1018" s="194"/>
      <c r="M1018" s="196"/>
      <c r="N1018" s="194"/>
      <c r="O1018" s="194"/>
      <c r="P1018" s="208"/>
      <c r="Q1018" s="194"/>
      <c r="R1018" s="210"/>
      <c r="S1018" s="211"/>
      <c r="T1018" s="193"/>
      <c r="U1018" s="40"/>
      <c r="W1018" s="41" t="str">
        <f t="shared" si="61"/>
        <v/>
      </c>
      <c r="X1018" s="58" t="str">
        <f t="shared" si="62"/>
        <v/>
      </c>
      <c r="Y1018" s="58" t="str">
        <f t="shared" si="60"/>
        <v/>
      </c>
      <c r="AC1018" s="41" t="str">
        <f t="shared" si="63"/>
        <v/>
      </c>
      <c r="AE1018" s="41" t="str">
        <f>IF($H1018="", "", IF(COUNTIF($AA$11:$AA$131, $H1018)&gt;0, 'Application Process'!$AC$4, ""))</f>
        <v/>
      </c>
    </row>
    <row r="1019" spans="1:31" x14ac:dyDescent="0.25">
      <c r="A1019" s="40"/>
      <c r="B1019" s="88" t="str">
        <f>IF($X1019="", "", IF(COUNTIF('Application Process'!$I$11:$I$3035, $X1019)=0, 'Job Database'!$Y$8, IFERROR(INDEX('Application Process'!$AJ$11:$AJ$3035, MATCH($X1019, 'Application Process'!$I$11:$I$3035, 0)), "")))</f>
        <v/>
      </c>
      <c r="C1019" s="40"/>
      <c r="D1019" s="207"/>
      <c r="E1019" s="194"/>
      <c r="F1019" s="194"/>
      <c r="G1019" s="208"/>
      <c r="H1019" s="194"/>
      <c r="I1019" s="208"/>
      <c r="J1019" s="194"/>
      <c r="K1019" s="209"/>
      <c r="L1019" s="194"/>
      <c r="M1019" s="196"/>
      <c r="N1019" s="194"/>
      <c r="O1019" s="194"/>
      <c r="P1019" s="208"/>
      <c r="Q1019" s="194"/>
      <c r="R1019" s="210"/>
      <c r="S1019" s="211"/>
      <c r="T1019" s="193"/>
      <c r="U1019" s="40"/>
      <c r="W1019" s="41" t="str">
        <f t="shared" si="61"/>
        <v/>
      </c>
      <c r="X1019" s="58" t="str">
        <f t="shared" si="62"/>
        <v/>
      </c>
      <c r="Y1019" s="58" t="str">
        <f t="shared" si="60"/>
        <v/>
      </c>
      <c r="AC1019" s="41" t="str">
        <f t="shared" si="63"/>
        <v/>
      </c>
      <c r="AE1019" s="41" t="str">
        <f>IF($H1019="", "", IF(COUNTIF($AA$11:$AA$131, $H1019)&gt;0, 'Application Process'!$AC$4, ""))</f>
        <v/>
      </c>
    </row>
    <row r="1020" spans="1:31" x14ac:dyDescent="0.25">
      <c r="A1020" s="40"/>
      <c r="B1020" s="88" t="str">
        <f>IF($X1020="", "", IF(COUNTIF('Application Process'!$I$11:$I$3035, $X1020)=0, 'Job Database'!$Y$8, IFERROR(INDEX('Application Process'!$AJ$11:$AJ$3035, MATCH($X1020, 'Application Process'!$I$11:$I$3035, 0)), "")))</f>
        <v/>
      </c>
      <c r="C1020" s="40"/>
      <c r="D1020" s="207"/>
      <c r="E1020" s="194"/>
      <c r="F1020" s="194"/>
      <c r="G1020" s="208"/>
      <c r="H1020" s="194"/>
      <c r="I1020" s="208"/>
      <c r="J1020" s="194"/>
      <c r="K1020" s="209"/>
      <c r="L1020" s="194"/>
      <c r="M1020" s="196"/>
      <c r="N1020" s="194"/>
      <c r="O1020" s="194"/>
      <c r="P1020" s="208"/>
      <c r="Q1020" s="194"/>
      <c r="R1020" s="210"/>
      <c r="S1020" s="211"/>
      <c r="T1020" s="193"/>
      <c r="U1020" s="40"/>
      <c r="W1020" s="41" t="str">
        <f t="shared" si="61"/>
        <v/>
      </c>
      <c r="X1020" s="58" t="str">
        <f t="shared" si="62"/>
        <v/>
      </c>
      <c r="Y1020" s="58" t="str">
        <f t="shared" si="60"/>
        <v/>
      </c>
      <c r="AC1020" s="41" t="str">
        <f t="shared" si="63"/>
        <v/>
      </c>
      <c r="AE1020" s="41" t="str">
        <f>IF($H1020="", "", IF(COUNTIF($AA$11:$AA$131, $H1020)&gt;0, 'Application Process'!$AC$4, ""))</f>
        <v/>
      </c>
    </row>
    <row r="1021" spans="1:31" x14ac:dyDescent="0.25">
      <c r="A1021" s="40"/>
      <c r="B1021" s="88" t="str">
        <f>IF($X1021="", "", IF(COUNTIF('Application Process'!$I$11:$I$3035, $X1021)=0, 'Job Database'!$Y$8, IFERROR(INDEX('Application Process'!$AJ$11:$AJ$3035, MATCH($X1021, 'Application Process'!$I$11:$I$3035, 0)), "")))</f>
        <v/>
      </c>
      <c r="C1021" s="40"/>
      <c r="D1021" s="207"/>
      <c r="E1021" s="194"/>
      <c r="F1021" s="194"/>
      <c r="G1021" s="208"/>
      <c r="H1021" s="194"/>
      <c r="I1021" s="208"/>
      <c r="J1021" s="194"/>
      <c r="K1021" s="209"/>
      <c r="L1021" s="194"/>
      <c r="M1021" s="196"/>
      <c r="N1021" s="194"/>
      <c r="O1021" s="194"/>
      <c r="P1021" s="208"/>
      <c r="Q1021" s="194"/>
      <c r="R1021" s="210"/>
      <c r="S1021" s="211"/>
      <c r="T1021" s="193"/>
      <c r="U1021" s="40"/>
      <c r="W1021" s="41" t="str">
        <f t="shared" si="61"/>
        <v/>
      </c>
      <c r="X1021" s="58" t="str">
        <f t="shared" si="62"/>
        <v/>
      </c>
      <c r="Y1021" s="58" t="str">
        <f t="shared" si="60"/>
        <v/>
      </c>
      <c r="AC1021" s="41" t="str">
        <f t="shared" si="63"/>
        <v/>
      </c>
      <c r="AE1021" s="41" t="str">
        <f>IF($H1021="", "", IF(COUNTIF($AA$11:$AA$131, $H1021)&gt;0, 'Application Process'!$AC$4, ""))</f>
        <v/>
      </c>
    </row>
    <row r="1022" spans="1:31" x14ac:dyDescent="0.25">
      <c r="A1022" s="40"/>
      <c r="B1022" s="88" t="str">
        <f>IF($X1022="", "", IF(COUNTIF('Application Process'!$I$11:$I$3035, $X1022)=0, 'Job Database'!$Y$8, IFERROR(INDEX('Application Process'!$AJ$11:$AJ$3035, MATCH($X1022, 'Application Process'!$I$11:$I$3035, 0)), "")))</f>
        <v/>
      </c>
      <c r="C1022" s="40"/>
      <c r="D1022" s="207"/>
      <c r="E1022" s="194"/>
      <c r="F1022" s="194"/>
      <c r="G1022" s="208"/>
      <c r="H1022" s="194"/>
      <c r="I1022" s="208"/>
      <c r="J1022" s="194"/>
      <c r="K1022" s="209"/>
      <c r="L1022" s="194"/>
      <c r="M1022" s="196"/>
      <c r="N1022" s="194"/>
      <c r="O1022" s="194"/>
      <c r="P1022" s="208"/>
      <c r="Q1022" s="194"/>
      <c r="R1022" s="210"/>
      <c r="S1022" s="211"/>
      <c r="T1022" s="193"/>
      <c r="U1022" s="40"/>
      <c r="W1022" s="41" t="str">
        <f t="shared" si="61"/>
        <v/>
      </c>
      <c r="X1022" s="58" t="str">
        <f t="shared" si="62"/>
        <v/>
      </c>
      <c r="Y1022" s="58" t="str">
        <f t="shared" si="60"/>
        <v/>
      </c>
      <c r="AC1022" s="41" t="str">
        <f t="shared" si="63"/>
        <v/>
      </c>
      <c r="AE1022" s="41" t="str">
        <f>IF($H1022="", "", IF(COUNTIF($AA$11:$AA$131, $H1022)&gt;0, 'Application Process'!$AC$4, ""))</f>
        <v/>
      </c>
    </row>
    <row r="1023" spans="1:31" x14ac:dyDescent="0.25">
      <c r="A1023" s="40"/>
      <c r="B1023" s="88" t="str">
        <f>IF($X1023="", "", IF(COUNTIF('Application Process'!$I$11:$I$3035, $X1023)=0, 'Job Database'!$Y$8, IFERROR(INDEX('Application Process'!$AJ$11:$AJ$3035, MATCH($X1023, 'Application Process'!$I$11:$I$3035, 0)), "")))</f>
        <v/>
      </c>
      <c r="C1023" s="40"/>
      <c r="D1023" s="207"/>
      <c r="E1023" s="194"/>
      <c r="F1023" s="194"/>
      <c r="G1023" s="208"/>
      <c r="H1023" s="194"/>
      <c r="I1023" s="208"/>
      <c r="J1023" s="194"/>
      <c r="K1023" s="209"/>
      <c r="L1023" s="194"/>
      <c r="M1023" s="196"/>
      <c r="N1023" s="194"/>
      <c r="O1023" s="194"/>
      <c r="P1023" s="208"/>
      <c r="Q1023" s="194"/>
      <c r="R1023" s="210"/>
      <c r="S1023" s="211"/>
      <c r="T1023" s="193"/>
      <c r="U1023" s="40"/>
      <c r="W1023" s="41" t="str">
        <f t="shared" si="61"/>
        <v/>
      </c>
      <c r="X1023" s="58" t="str">
        <f t="shared" si="62"/>
        <v/>
      </c>
      <c r="Y1023" s="58" t="str">
        <f t="shared" si="60"/>
        <v/>
      </c>
      <c r="AC1023" s="41" t="str">
        <f t="shared" si="63"/>
        <v/>
      </c>
      <c r="AE1023" s="41" t="str">
        <f>IF($H1023="", "", IF(COUNTIF($AA$11:$AA$131, $H1023)&gt;0, 'Application Process'!$AC$4, ""))</f>
        <v/>
      </c>
    </row>
    <row r="1024" spans="1:31" x14ac:dyDescent="0.25">
      <c r="A1024" s="40"/>
      <c r="B1024" s="88" t="str">
        <f>IF($X1024="", "", IF(COUNTIF('Application Process'!$I$11:$I$3035, $X1024)=0, 'Job Database'!$Y$8, IFERROR(INDEX('Application Process'!$AJ$11:$AJ$3035, MATCH($X1024, 'Application Process'!$I$11:$I$3035, 0)), "")))</f>
        <v/>
      </c>
      <c r="C1024" s="40"/>
      <c r="D1024" s="207"/>
      <c r="E1024" s="194"/>
      <c r="F1024" s="194"/>
      <c r="G1024" s="208"/>
      <c r="H1024" s="194"/>
      <c r="I1024" s="208"/>
      <c r="J1024" s="194"/>
      <c r="K1024" s="209"/>
      <c r="L1024" s="194"/>
      <c r="M1024" s="196"/>
      <c r="N1024" s="194"/>
      <c r="O1024" s="194"/>
      <c r="P1024" s="208"/>
      <c r="Q1024" s="194"/>
      <c r="R1024" s="210"/>
      <c r="S1024" s="211"/>
      <c r="T1024" s="193"/>
      <c r="U1024" s="40"/>
      <c r="W1024" s="41" t="str">
        <f t="shared" si="61"/>
        <v/>
      </c>
      <c r="X1024" s="58" t="str">
        <f t="shared" si="62"/>
        <v/>
      </c>
      <c r="Y1024" s="58" t="str">
        <f t="shared" si="60"/>
        <v/>
      </c>
      <c r="AC1024" s="41" t="str">
        <f t="shared" si="63"/>
        <v/>
      </c>
      <c r="AE1024" s="41" t="str">
        <f>IF($H1024="", "", IF(COUNTIF($AA$11:$AA$131, $H1024)&gt;0, 'Application Process'!$AC$4, ""))</f>
        <v/>
      </c>
    </row>
    <row r="1025" spans="1:31" x14ac:dyDescent="0.25">
      <c r="A1025" s="40"/>
      <c r="B1025" s="88" t="str">
        <f>IF($X1025="", "", IF(COUNTIF('Application Process'!$I$11:$I$3035, $X1025)=0, 'Job Database'!$Y$8, IFERROR(INDEX('Application Process'!$AJ$11:$AJ$3035, MATCH($X1025, 'Application Process'!$I$11:$I$3035, 0)), "")))</f>
        <v/>
      </c>
      <c r="C1025" s="40"/>
      <c r="D1025" s="207"/>
      <c r="E1025" s="194"/>
      <c r="F1025" s="194"/>
      <c r="G1025" s="208"/>
      <c r="H1025" s="194"/>
      <c r="I1025" s="208"/>
      <c r="J1025" s="194"/>
      <c r="K1025" s="209"/>
      <c r="L1025" s="194"/>
      <c r="M1025" s="196"/>
      <c r="N1025" s="194"/>
      <c r="O1025" s="194"/>
      <c r="P1025" s="208"/>
      <c r="Q1025" s="194"/>
      <c r="R1025" s="210"/>
      <c r="S1025" s="211"/>
      <c r="T1025" s="193"/>
      <c r="U1025" s="40"/>
      <c r="W1025" s="41" t="str">
        <f t="shared" si="61"/>
        <v/>
      </c>
      <c r="X1025" s="58" t="str">
        <f t="shared" si="62"/>
        <v/>
      </c>
      <c r="Y1025" s="58" t="str">
        <f t="shared" si="60"/>
        <v/>
      </c>
      <c r="AC1025" s="41" t="str">
        <f t="shared" si="63"/>
        <v/>
      </c>
      <c r="AE1025" s="41" t="str">
        <f>IF($H1025="", "", IF(COUNTIF($AA$11:$AA$131, $H1025)&gt;0, 'Application Process'!$AC$4, ""))</f>
        <v/>
      </c>
    </row>
    <row r="1026" spans="1:31" x14ac:dyDescent="0.25">
      <c r="A1026" s="40"/>
      <c r="B1026" s="88" t="str">
        <f>IF($X1026="", "", IF(COUNTIF('Application Process'!$I$11:$I$3035, $X1026)=0, 'Job Database'!$Y$8, IFERROR(INDEX('Application Process'!$AJ$11:$AJ$3035, MATCH($X1026, 'Application Process'!$I$11:$I$3035, 0)), "")))</f>
        <v/>
      </c>
      <c r="C1026" s="40"/>
      <c r="D1026" s="207"/>
      <c r="E1026" s="194"/>
      <c r="F1026" s="194"/>
      <c r="G1026" s="208"/>
      <c r="H1026" s="194"/>
      <c r="I1026" s="208"/>
      <c r="J1026" s="194"/>
      <c r="K1026" s="209"/>
      <c r="L1026" s="194"/>
      <c r="M1026" s="196"/>
      <c r="N1026" s="194"/>
      <c r="O1026" s="194"/>
      <c r="P1026" s="208"/>
      <c r="Q1026" s="194"/>
      <c r="R1026" s="210"/>
      <c r="S1026" s="211"/>
      <c r="T1026" s="193"/>
      <c r="U1026" s="40"/>
      <c r="W1026" s="41" t="str">
        <f t="shared" si="61"/>
        <v/>
      </c>
      <c r="X1026" s="58" t="str">
        <f t="shared" si="62"/>
        <v/>
      </c>
      <c r="Y1026" s="58" t="str">
        <f t="shared" si="60"/>
        <v/>
      </c>
      <c r="AC1026" s="41" t="str">
        <f t="shared" si="63"/>
        <v/>
      </c>
      <c r="AE1026" s="41" t="str">
        <f>IF($H1026="", "", IF(COUNTIF($AA$11:$AA$131, $H1026)&gt;0, 'Application Process'!$AC$4, ""))</f>
        <v/>
      </c>
    </row>
    <row r="1027" spans="1:31" x14ac:dyDescent="0.25">
      <c r="A1027" s="40"/>
      <c r="B1027" s="88" t="str">
        <f>IF($X1027="", "", IF(COUNTIF('Application Process'!$I$11:$I$3035, $X1027)=0, 'Job Database'!$Y$8, IFERROR(INDEX('Application Process'!$AJ$11:$AJ$3035, MATCH($X1027, 'Application Process'!$I$11:$I$3035, 0)), "")))</f>
        <v/>
      </c>
      <c r="C1027" s="40"/>
      <c r="D1027" s="207"/>
      <c r="E1027" s="194"/>
      <c r="F1027" s="194"/>
      <c r="G1027" s="208"/>
      <c r="H1027" s="194"/>
      <c r="I1027" s="208"/>
      <c r="J1027" s="194"/>
      <c r="K1027" s="209"/>
      <c r="L1027" s="194"/>
      <c r="M1027" s="196"/>
      <c r="N1027" s="194"/>
      <c r="O1027" s="194"/>
      <c r="P1027" s="208"/>
      <c r="Q1027" s="194"/>
      <c r="R1027" s="210"/>
      <c r="S1027" s="211"/>
      <c r="T1027" s="193"/>
      <c r="U1027" s="40"/>
      <c r="W1027" s="41" t="str">
        <f t="shared" si="61"/>
        <v/>
      </c>
      <c r="X1027" s="58" t="str">
        <f t="shared" si="62"/>
        <v/>
      </c>
      <c r="Y1027" s="58" t="str">
        <f t="shared" si="60"/>
        <v/>
      </c>
      <c r="AC1027" s="41" t="str">
        <f t="shared" si="63"/>
        <v/>
      </c>
      <c r="AE1027" s="41" t="str">
        <f>IF($H1027="", "", IF(COUNTIF($AA$11:$AA$131, $H1027)&gt;0, 'Application Process'!$AC$4, ""))</f>
        <v/>
      </c>
    </row>
    <row r="1028" spans="1:31" x14ac:dyDescent="0.25">
      <c r="A1028" s="40"/>
      <c r="B1028" s="88" t="str">
        <f>IF($X1028="", "", IF(COUNTIF('Application Process'!$I$11:$I$3035, $X1028)=0, 'Job Database'!$Y$8, IFERROR(INDEX('Application Process'!$AJ$11:$AJ$3035, MATCH($X1028, 'Application Process'!$I$11:$I$3035, 0)), "")))</f>
        <v/>
      </c>
      <c r="C1028" s="40"/>
      <c r="D1028" s="207"/>
      <c r="E1028" s="194"/>
      <c r="F1028" s="194"/>
      <c r="G1028" s="208"/>
      <c r="H1028" s="194"/>
      <c r="I1028" s="208"/>
      <c r="J1028" s="194"/>
      <c r="K1028" s="209"/>
      <c r="L1028" s="194"/>
      <c r="M1028" s="196"/>
      <c r="N1028" s="194"/>
      <c r="O1028" s="194"/>
      <c r="P1028" s="208"/>
      <c r="Q1028" s="194"/>
      <c r="R1028" s="210"/>
      <c r="S1028" s="211"/>
      <c r="T1028" s="193"/>
      <c r="U1028" s="40"/>
      <c r="W1028" s="41" t="str">
        <f t="shared" si="61"/>
        <v/>
      </c>
      <c r="X1028" s="58" t="str">
        <f t="shared" si="62"/>
        <v/>
      </c>
      <c r="Y1028" s="58" t="str">
        <f t="shared" si="60"/>
        <v/>
      </c>
      <c r="AC1028" s="41" t="str">
        <f t="shared" si="63"/>
        <v/>
      </c>
      <c r="AE1028" s="41" t="str">
        <f>IF($H1028="", "", IF(COUNTIF($AA$11:$AA$131, $H1028)&gt;0, 'Application Process'!$AC$4, ""))</f>
        <v/>
      </c>
    </row>
    <row r="1029" spans="1:31" x14ac:dyDescent="0.25">
      <c r="A1029" s="40"/>
      <c r="B1029" s="88" t="str">
        <f>IF($X1029="", "", IF(COUNTIF('Application Process'!$I$11:$I$3035, $X1029)=0, 'Job Database'!$Y$8, IFERROR(INDEX('Application Process'!$AJ$11:$AJ$3035, MATCH($X1029, 'Application Process'!$I$11:$I$3035, 0)), "")))</f>
        <v/>
      </c>
      <c r="C1029" s="40"/>
      <c r="D1029" s="207"/>
      <c r="E1029" s="194"/>
      <c r="F1029" s="194"/>
      <c r="G1029" s="208"/>
      <c r="H1029" s="194"/>
      <c r="I1029" s="208"/>
      <c r="J1029" s="194"/>
      <c r="K1029" s="209"/>
      <c r="L1029" s="194"/>
      <c r="M1029" s="196"/>
      <c r="N1029" s="194"/>
      <c r="O1029" s="194"/>
      <c r="P1029" s="208"/>
      <c r="Q1029" s="194"/>
      <c r="R1029" s="210"/>
      <c r="S1029" s="211"/>
      <c r="T1029" s="193"/>
      <c r="U1029" s="40"/>
      <c r="W1029" s="41" t="str">
        <f t="shared" si="61"/>
        <v/>
      </c>
      <c r="X1029" s="58" t="str">
        <f t="shared" si="62"/>
        <v/>
      </c>
      <c r="Y1029" s="58" t="str">
        <f t="shared" si="60"/>
        <v/>
      </c>
      <c r="AC1029" s="41" t="str">
        <f t="shared" si="63"/>
        <v/>
      </c>
      <c r="AE1029" s="41" t="str">
        <f>IF($H1029="", "", IF(COUNTIF($AA$11:$AA$131, $H1029)&gt;0, 'Application Process'!$AC$4, ""))</f>
        <v/>
      </c>
    </row>
    <row r="1030" spans="1:31" x14ac:dyDescent="0.25">
      <c r="A1030" s="40"/>
      <c r="B1030" s="88" t="str">
        <f>IF($X1030="", "", IF(COUNTIF('Application Process'!$I$11:$I$3035, $X1030)=0, 'Job Database'!$Y$8, IFERROR(INDEX('Application Process'!$AJ$11:$AJ$3035, MATCH($X1030, 'Application Process'!$I$11:$I$3035, 0)), "")))</f>
        <v/>
      </c>
      <c r="C1030" s="40"/>
      <c r="D1030" s="207"/>
      <c r="E1030" s="194"/>
      <c r="F1030" s="194"/>
      <c r="G1030" s="208"/>
      <c r="H1030" s="194"/>
      <c r="I1030" s="208"/>
      <c r="J1030" s="194"/>
      <c r="K1030" s="209"/>
      <c r="L1030" s="194"/>
      <c r="M1030" s="196"/>
      <c r="N1030" s="194"/>
      <c r="O1030" s="194"/>
      <c r="P1030" s="208"/>
      <c r="Q1030" s="194"/>
      <c r="R1030" s="210"/>
      <c r="S1030" s="211"/>
      <c r="T1030" s="193"/>
      <c r="U1030" s="40"/>
      <c r="W1030" s="41" t="str">
        <f t="shared" si="61"/>
        <v/>
      </c>
      <c r="X1030" s="58" t="str">
        <f t="shared" si="62"/>
        <v/>
      </c>
      <c r="Y1030" s="58" t="str">
        <f t="shared" si="60"/>
        <v/>
      </c>
      <c r="AC1030" s="41" t="str">
        <f t="shared" si="63"/>
        <v/>
      </c>
      <c r="AE1030" s="41" t="str">
        <f>IF($H1030="", "", IF(COUNTIF($AA$11:$AA$131, $H1030)&gt;0, 'Application Process'!$AC$4, ""))</f>
        <v/>
      </c>
    </row>
    <row r="1031" spans="1:31" x14ac:dyDescent="0.25">
      <c r="A1031" s="40"/>
      <c r="B1031" s="88" t="str">
        <f>IF($X1031="", "", IF(COUNTIF('Application Process'!$I$11:$I$3035, $X1031)=0, 'Job Database'!$Y$8, IFERROR(INDEX('Application Process'!$AJ$11:$AJ$3035, MATCH($X1031, 'Application Process'!$I$11:$I$3035, 0)), "")))</f>
        <v/>
      </c>
      <c r="C1031" s="40"/>
      <c r="D1031" s="207"/>
      <c r="E1031" s="194"/>
      <c r="F1031" s="194"/>
      <c r="G1031" s="208"/>
      <c r="H1031" s="194"/>
      <c r="I1031" s="208"/>
      <c r="J1031" s="194"/>
      <c r="K1031" s="209"/>
      <c r="L1031" s="194"/>
      <c r="M1031" s="196"/>
      <c r="N1031" s="194"/>
      <c r="O1031" s="194"/>
      <c r="P1031" s="208"/>
      <c r="Q1031" s="194"/>
      <c r="R1031" s="210"/>
      <c r="S1031" s="211"/>
      <c r="T1031" s="193"/>
      <c r="U1031" s="40"/>
      <c r="W1031" s="41" t="str">
        <f t="shared" si="61"/>
        <v/>
      </c>
      <c r="X1031" s="58" t="str">
        <f t="shared" si="62"/>
        <v/>
      </c>
      <c r="Y1031" s="58" t="str">
        <f t="shared" si="60"/>
        <v/>
      </c>
      <c r="AC1031" s="41" t="str">
        <f t="shared" si="63"/>
        <v/>
      </c>
      <c r="AE1031" s="41" t="str">
        <f>IF($H1031="", "", IF(COUNTIF($AA$11:$AA$131, $H1031)&gt;0, 'Application Process'!$AC$4, ""))</f>
        <v/>
      </c>
    </row>
    <row r="1032" spans="1:31" x14ac:dyDescent="0.25">
      <c r="A1032" s="40"/>
      <c r="B1032" s="88" t="str">
        <f>IF($X1032="", "", IF(COUNTIF('Application Process'!$I$11:$I$3035, $X1032)=0, 'Job Database'!$Y$8, IFERROR(INDEX('Application Process'!$AJ$11:$AJ$3035, MATCH($X1032, 'Application Process'!$I$11:$I$3035, 0)), "")))</f>
        <v/>
      </c>
      <c r="C1032" s="40"/>
      <c r="D1032" s="207"/>
      <c r="E1032" s="194"/>
      <c r="F1032" s="194"/>
      <c r="G1032" s="208"/>
      <c r="H1032" s="194"/>
      <c r="I1032" s="208"/>
      <c r="J1032" s="194"/>
      <c r="K1032" s="209"/>
      <c r="L1032" s="194"/>
      <c r="M1032" s="196"/>
      <c r="N1032" s="194"/>
      <c r="O1032" s="194"/>
      <c r="P1032" s="208"/>
      <c r="Q1032" s="194"/>
      <c r="R1032" s="210"/>
      <c r="S1032" s="211"/>
      <c r="T1032" s="193"/>
      <c r="U1032" s="40"/>
      <c r="W1032" s="41" t="str">
        <f t="shared" si="61"/>
        <v/>
      </c>
      <c r="X1032" s="58" t="str">
        <f t="shared" si="62"/>
        <v/>
      </c>
      <c r="Y1032" s="58" t="str">
        <f t="shared" si="60"/>
        <v/>
      </c>
      <c r="AC1032" s="41" t="str">
        <f t="shared" si="63"/>
        <v/>
      </c>
      <c r="AE1032" s="41" t="str">
        <f>IF($H1032="", "", IF(COUNTIF($AA$11:$AA$131, $H1032)&gt;0, 'Application Process'!$AC$4, ""))</f>
        <v/>
      </c>
    </row>
    <row r="1033" spans="1:31" x14ac:dyDescent="0.25">
      <c r="A1033" s="40"/>
      <c r="B1033" s="88" t="str">
        <f>IF($X1033="", "", IF(COUNTIF('Application Process'!$I$11:$I$3035, $X1033)=0, 'Job Database'!$Y$8, IFERROR(INDEX('Application Process'!$AJ$11:$AJ$3035, MATCH($X1033, 'Application Process'!$I$11:$I$3035, 0)), "")))</f>
        <v/>
      </c>
      <c r="C1033" s="40"/>
      <c r="D1033" s="207"/>
      <c r="E1033" s="194"/>
      <c r="F1033" s="194"/>
      <c r="G1033" s="208"/>
      <c r="H1033" s="194"/>
      <c r="I1033" s="208"/>
      <c r="J1033" s="194"/>
      <c r="K1033" s="209"/>
      <c r="L1033" s="194"/>
      <c r="M1033" s="196"/>
      <c r="N1033" s="194"/>
      <c r="O1033" s="194"/>
      <c r="P1033" s="208"/>
      <c r="Q1033" s="194"/>
      <c r="R1033" s="210"/>
      <c r="S1033" s="211"/>
      <c r="T1033" s="193"/>
      <c r="U1033" s="40"/>
      <c r="W1033" s="41" t="str">
        <f t="shared" si="61"/>
        <v/>
      </c>
      <c r="X1033" s="58" t="str">
        <f t="shared" si="62"/>
        <v/>
      </c>
      <c r="Y1033" s="58" t="str">
        <f t="shared" si="60"/>
        <v/>
      </c>
      <c r="AC1033" s="41" t="str">
        <f t="shared" si="63"/>
        <v/>
      </c>
      <c r="AE1033" s="41" t="str">
        <f>IF($H1033="", "", IF(COUNTIF($AA$11:$AA$131, $H1033)&gt;0, 'Application Process'!$AC$4, ""))</f>
        <v/>
      </c>
    </row>
    <row r="1034" spans="1:31" x14ac:dyDescent="0.25">
      <c r="A1034" s="40"/>
      <c r="B1034" s="88" t="str">
        <f>IF($X1034="", "", IF(COUNTIF('Application Process'!$I$11:$I$3035, $X1034)=0, 'Job Database'!$Y$8, IFERROR(INDEX('Application Process'!$AJ$11:$AJ$3035, MATCH($X1034, 'Application Process'!$I$11:$I$3035, 0)), "")))</f>
        <v/>
      </c>
      <c r="C1034" s="40"/>
      <c r="D1034" s="207"/>
      <c r="E1034" s="194"/>
      <c r="F1034" s="194"/>
      <c r="G1034" s="208"/>
      <c r="H1034" s="194"/>
      <c r="I1034" s="208"/>
      <c r="J1034" s="194"/>
      <c r="K1034" s="209"/>
      <c r="L1034" s="194"/>
      <c r="M1034" s="196"/>
      <c r="N1034" s="194"/>
      <c r="O1034" s="194"/>
      <c r="P1034" s="208"/>
      <c r="Q1034" s="194"/>
      <c r="R1034" s="210"/>
      <c r="S1034" s="211"/>
      <c r="T1034" s="193"/>
      <c r="U1034" s="40"/>
      <c r="W1034" s="41" t="str">
        <f t="shared" si="61"/>
        <v/>
      </c>
      <c r="X1034" s="58" t="str">
        <f t="shared" si="62"/>
        <v/>
      </c>
      <c r="Y1034" s="58" t="str">
        <f t="shared" si="60"/>
        <v/>
      </c>
      <c r="AC1034" s="41" t="str">
        <f t="shared" si="63"/>
        <v/>
      </c>
      <c r="AE1034" s="41" t="str">
        <f>IF($H1034="", "", IF(COUNTIF($AA$11:$AA$131, $H1034)&gt;0, 'Application Process'!$AC$4, ""))</f>
        <v/>
      </c>
    </row>
    <row r="1035" spans="1:31" x14ac:dyDescent="0.25">
      <c r="A1035" s="40"/>
      <c r="B1035" s="88" t="str">
        <f>IF($X1035="", "", IF(COUNTIF('Application Process'!$I$11:$I$3035, $X1035)=0, 'Job Database'!$Y$8, IFERROR(INDEX('Application Process'!$AJ$11:$AJ$3035, MATCH($X1035, 'Application Process'!$I$11:$I$3035, 0)), "")))</f>
        <v/>
      </c>
      <c r="C1035" s="40"/>
      <c r="D1035" s="207"/>
      <c r="E1035" s="194"/>
      <c r="F1035" s="194"/>
      <c r="G1035" s="208"/>
      <c r="H1035" s="194"/>
      <c r="I1035" s="208"/>
      <c r="J1035" s="194"/>
      <c r="K1035" s="209"/>
      <c r="L1035" s="194"/>
      <c r="M1035" s="196"/>
      <c r="N1035" s="194"/>
      <c r="O1035" s="194"/>
      <c r="P1035" s="208"/>
      <c r="Q1035" s="194"/>
      <c r="R1035" s="210"/>
      <c r="S1035" s="211"/>
      <c r="T1035" s="193"/>
      <c r="U1035" s="40"/>
      <c r="W1035" s="41" t="str">
        <f t="shared" si="61"/>
        <v/>
      </c>
      <c r="X1035" s="58" t="str">
        <f t="shared" si="62"/>
        <v/>
      </c>
      <c r="Y1035" s="58" t="str">
        <f t="shared" ref="Y1035:Y1098" si="64">IF($H1035="", "", CONCATENATE($H1035, " - ", $B1035))</f>
        <v/>
      </c>
      <c r="AC1035" s="41" t="str">
        <f t="shared" si="63"/>
        <v/>
      </c>
      <c r="AE1035" s="41" t="str">
        <f>IF($H1035="", "", IF(COUNTIF($AA$11:$AA$131, $H1035)&gt;0, 'Application Process'!$AC$4, ""))</f>
        <v/>
      </c>
    </row>
    <row r="1036" spans="1:31" x14ac:dyDescent="0.25">
      <c r="A1036" s="40"/>
      <c r="B1036" s="88" t="str">
        <f>IF($X1036="", "", IF(COUNTIF('Application Process'!$I$11:$I$3035, $X1036)=0, 'Job Database'!$Y$8, IFERROR(INDEX('Application Process'!$AJ$11:$AJ$3035, MATCH($X1036, 'Application Process'!$I$11:$I$3035, 0)), "")))</f>
        <v/>
      </c>
      <c r="C1036" s="40"/>
      <c r="D1036" s="207"/>
      <c r="E1036" s="194"/>
      <c r="F1036" s="194"/>
      <c r="G1036" s="208"/>
      <c r="H1036" s="194"/>
      <c r="I1036" s="208"/>
      <c r="J1036" s="194"/>
      <c r="K1036" s="209"/>
      <c r="L1036" s="194"/>
      <c r="M1036" s="196"/>
      <c r="N1036" s="194"/>
      <c r="O1036" s="194"/>
      <c r="P1036" s="208"/>
      <c r="Q1036" s="194"/>
      <c r="R1036" s="210"/>
      <c r="S1036" s="211"/>
      <c r="T1036" s="193"/>
      <c r="U1036" s="40"/>
      <c r="W1036" s="41" t="str">
        <f t="shared" ref="W1036:W1099" si="65">IF($D1036="", "", IF(COUNTIF($D$11:$D$3035, $D1036)&gt;1, "X", ""))</f>
        <v/>
      </c>
      <c r="X1036" s="58" t="str">
        <f t="shared" ref="X1036:X1099" si="66">IF($D1036="", "", CONCATENATE(D1036, IF(E1036="", "", " - "), IF(E1036="", "", E1036), IF(F1036="", "", " - "), IF(F1036="", "", F1036)))</f>
        <v/>
      </c>
      <c r="Y1036" s="58" t="str">
        <f t="shared" si="64"/>
        <v/>
      </c>
      <c r="AC1036" s="41" t="str">
        <f t="shared" ref="AC1036:AC1099" si="67">IF($H1036="", "", IF(COUNTIF($AA$11:$AA$131, $H1036)=0, "X", ""))</f>
        <v/>
      </c>
      <c r="AE1036" s="41" t="str">
        <f>IF($H1036="", "", IF(COUNTIF($AA$11:$AA$131, $H1036)&gt;0, 'Application Process'!$AC$4, ""))</f>
        <v/>
      </c>
    </row>
    <row r="1037" spans="1:31" x14ac:dyDescent="0.25">
      <c r="A1037" s="40"/>
      <c r="B1037" s="88" t="str">
        <f>IF($X1037="", "", IF(COUNTIF('Application Process'!$I$11:$I$3035, $X1037)=0, 'Job Database'!$Y$8, IFERROR(INDEX('Application Process'!$AJ$11:$AJ$3035, MATCH($X1037, 'Application Process'!$I$11:$I$3035, 0)), "")))</f>
        <v/>
      </c>
      <c r="C1037" s="40"/>
      <c r="D1037" s="207"/>
      <c r="E1037" s="194"/>
      <c r="F1037" s="194"/>
      <c r="G1037" s="208"/>
      <c r="H1037" s="194"/>
      <c r="I1037" s="208"/>
      <c r="J1037" s="194"/>
      <c r="K1037" s="209"/>
      <c r="L1037" s="194"/>
      <c r="M1037" s="196"/>
      <c r="N1037" s="194"/>
      <c r="O1037" s="194"/>
      <c r="P1037" s="208"/>
      <c r="Q1037" s="194"/>
      <c r="R1037" s="210"/>
      <c r="S1037" s="211"/>
      <c r="T1037" s="193"/>
      <c r="U1037" s="40"/>
      <c r="W1037" s="41" t="str">
        <f t="shared" si="65"/>
        <v/>
      </c>
      <c r="X1037" s="58" t="str">
        <f t="shared" si="66"/>
        <v/>
      </c>
      <c r="Y1037" s="58" t="str">
        <f t="shared" si="64"/>
        <v/>
      </c>
      <c r="AC1037" s="41" t="str">
        <f t="shared" si="67"/>
        <v/>
      </c>
      <c r="AE1037" s="41" t="str">
        <f>IF($H1037="", "", IF(COUNTIF($AA$11:$AA$131, $H1037)&gt;0, 'Application Process'!$AC$4, ""))</f>
        <v/>
      </c>
    </row>
    <row r="1038" spans="1:31" x14ac:dyDescent="0.25">
      <c r="A1038" s="40"/>
      <c r="B1038" s="88" t="str">
        <f>IF($X1038="", "", IF(COUNTIF('Application Process'!$I$11:$I$3035, $X1038)=0, 'Job Database'!$Y$8, IFERROR(INDEX('Application Process'!$AJ$11:$AJ$3035, MATCH($X1038, 'Application Process'!$I$11:$I$3035, 0)), "")))</f>
        <v/>
      </c>
      <c r="C1038" s="40"/>
      <c r="D1038" s="207"/>
      <c r="E1038" s="194"/>
      <c r="F1038" s="194"/>
      <c r="G1038" s="208"/>
      <c r="H1038" s="194"/>
      <c r="I1038" s="208"/>
      <c r="J1038" s="194"/>
      <c r="K1038" s="209"/>
      <c r="L1038" s="194"/>
      <c r="M1038" s="196"/>
      <c r="N1038" s="194"/>
      <c r="O1038" s="194"/>
      <c r="P1038" s="208"/>
      <c r="Q1038" s="194"/>
      <c r="R1038" s="210"/>
      <c r="S1038" s="211"/>
      <c r="T1038" s="193"/>
      <c r="U1038" s="40"/>
      <c r="W1038" s="41" t="str">
        <f t="shared" si="65"/>
        <v/>
      </c>
      <c r="X1038" s="58" t="str">
        <f t="shared" si="66"/>
        <v/>
      </c>
      <c r="Y1038" s="58" t="str">
        <f t="shared" si="64"/>
        <v/>
      </c>
      <c r="AC1038" s="41" t="str">
        <f t="shared" si="67"/>
        <v/>
      </c>
      <c r="AE1038" s="41" t="str">
        <f>IF($H1038="", "", IF(COUNTIF($AA$11:$AA$131, $H1038)&gt;0, 'Application Process'!$AC$4, ""))</f>
        <v/>
      </c>
    </row>
    <row r="1039" spans="1:31" x14ac:dyDescent="0.25">
      <c r="A1039" s="40"/>
      <c r="B1039" s="88" t="str">
        <f>IF($X1039="", "", IF(COUNTIF('Application Process'!$I$11:$I$3035, $X1039)=0, 'Job Database'!$Y$8, IFERROR(INDEX('Application Process'!$AJ$11:$AJ$3035, MATCH($X1039, 'Application Process'!$I$11:$I$3035, 0)), "")))</f>
        <v/>
      </c>
      <c r="C1039" s="40"/>
      <c r="D1039" s="207"/>
      <c r="E1039" s="194"/>
      <c r="F1039" s="194"/>
      <c r="G1039" s="208"/>
      <c r="H1039" s="194"/>
      <c r="I1039" s="208"/>
      <c r="J1039" s="194"/>
      <c r="K1039" s="209"/>
      <c r="L1039" s="194"/>
      <c r="M1039" s="196"/>
      <c r="N1039" s="194"/>
      <c r="O1039" s="194"/>
      <c r="P1039" s="208"/>
      <c r="Q1039" s="194"/>
      <c r="R1039" s="210"/>
      <c r="S1039" s="211"/>
      <c r="T1039" s="193"/>
      <c r="U1039" s="40"/>
      <c r="W1039" s="41" t="str">
        <f t="shared" si="65"/>
        <v/>
      </c>
      <c r="X1039" s="58" t="str">
        <f t="shared" si="66"/>
        <v/>
      </c>
      <c r="Y1039" s="58" t="str">
        <f t="shared" si="64"/>
        <v/>
      </c>
      <c r="AC1039" s="41" t="str">
        <f t="shared" si="67"/>
        <v/>
      </c>
      <c r="AE1039" s="41" t="str">
        <f>IF($H1039="", "", IF(COUNTIF($AA$11:$AA$131, $H1039)&gt;0, 'Application Process'!$AC$4, ""))</f>
        <v/>
      </c>
    </row>
    <row r="1040" spans="1:31" x14ac:dyDescent="0.25">
      <c r="A1040" s="40"/>
      <c r="B1040" s="88" t="str">
        <f>IF($X1040="", "", IF(COUNTIF('Application Process'!$I$11:$I$3035, $X1040)=0, 'Job Database'!$Y$8, IFERROR(INDEX('Application Process'!$AJ$11:$AJ$3035, MATCH($X1040, 'Application Process'!$I$11:$I$3035, 0)), "")))</f>
        <v/>
      </c>
      <c r="C1040" s="40"/>
      <c r="D1040" s="207"/>
      <c r="E1040" s="194"/>
      <c r="F1040" s="194"/>
      <c r="G1040" s="208"/>
      <c r="H1040" s="194"/>
      <c r="I1040" s="208"/>
      <c r="J1040" s="194"/>
      <c r="K1040" s="209"/>
      <c r="L1040" s="194"/>
      <c r="M1040" s="196"/>
      <c r="N1040" s="194"/>
      <c r="O1040" s="194"/>
      <c r="P1040" s="208"/>
      <c r="Q1040" s="194"/>
      <c r="R1040" s="210"/>
      <c r="S1040" s="211"/>
      <c r="T1040" s="193"/>
      <c r="U1040" s="40"/>
      <c r="W1040" s="41" t="str">
        <f t="shared" si="65"/>
        <v/>
      </c>
      <c r="X1040" s="58" t="str">
        <f t="shared" si="66"/>
        <v/>
      </c>
      <c r="Y1040" s="58" t="str">
        <f t="shared" si="64"/>
        <v/>
      </c>
      <c r="AC1040" s="41" t="str">
        <f t="shared" si="67"/>
        <v/>
      </c>
      <c r="AE1040" s="41" t="str">
        <f>IF($H1040="", "", IF(COUNTIF($AA$11:$AA$131, $H1040)&gt;0, 'Application Process'!$AC$4, ""))</f>
        <v/>
      </c>
    </row>
    <row r="1041" spans="1:31" x14ac:dyDescent="0.25">
      <c r="A1041" s="40"/>
      <c r="B1041" s="88" t="str">
        <f>IF($X1041="", "", IF(COUNTIF('Application Process'!$I$11:$I$3035, $X1041)=0, 'Job Database'!$Y$8, IFERROR(INDEX('Application Process'!$AJ$11:$AJ$3035, MATCH($X1041, 'Application Process'!$I$11:$I$3035, 0)), "")))</f>
        <v/>
      </c>
      <c r="C1041" s="40"/>
      <c r="D1041" s="207"/>
      <c r="E1041" s="194"/>
      <c r="F1041" s="194"/>
      <c r="G1041" s="208"/>
      <c r="H1041" s="194"/>
      <c r="I1041" s="208"/>
      <c r="J1041" s="194"/>
      <c r="K1041" s="209"/>
      <c r="L1041" s="194"/>
      <c r="M1041" s="196"/>
      <c r="N1041" s="194"/>
      <c r="O1041" s="194"/>
      <c r="P1041" s="208"/>
      <c r="Q1041" s="194"/>
      <c r="R1041" s="210"/>
      <c r="S1041" s="211"/>
      <c r="T1041" s="193"/>
      <c r="U1041" s="40"/>
      <c r="W1041" s="41" t="str">
        <f t="shared" si="65"/>
        <v/>
      </c>
      <c r="X1041" s="58" t="str">
        <f t="shared" si="66"/>
        <v/>
      </c>
      <c r="Y1041" s="58" t="str">
        <f t="shared" si="64"/>
        <v/>
      </c>
      <c r="AC1041" s="41" t="str">
        <f t="shared" si="67"/>
        <v/>
      </c>
      <c r="AE1041" s="41" t="str">
        <f>IF($H1041="", "", IF(COUNTIF($AA$11:$AA$131, $H1041)&gt;0, 'Application Process'!$AC$4, ""))</f>
        <v/>
      </c>
    </row>
    <row r="1042" spans="1:31" x14ac:dyDescent="0.25">
      <c r="A1042" s="40"/>
      <c r="B1042" s="88" t="str">
        <f>IF($X1042="", "", IF(COUNTIF('Application Process'!$I$11:$I$3035, $X1042)=0, 'Job Database'!$Y$8, IFERROR(INDEX('Application Process'!$AJ$11:$AJ$3035, MATCH($X1042, 'Application Process'!$I$11:$I$3035, 0)), "")))</f>
        <v/>
      </c>
      <c r="C1042" s="40"/>
      <c r="D1042" s="207"/>
      <c r="E1042" s="194"/>
      <c r="F1042" s="194"/>
      <c r="G1042" s="208"/>
      <c r="H1042" s="194"/>
      <c r="I1042" s="208"/>
      <c r="J1042" s="194"/>
      <c r="K1042" s="209"/>
      <c r="L1042" s="194"/>
      <c r="M1042" s="196"/>
      <c r="N1042" s="194"/>
      <c r="O1042" s="194"/>
      <c r="P1042" s="208"/>
      <c r="Q1042" s="194"/>
      <c r="R1042" s="210"/>
      <c r="S1042" s="211"/>
      <c r="T1042" s="193"/>
      <c r="U1042" s="40"/>
      <c r="W1042" s="41" t="str">
        <f t="shared" si="65"/>
        <v/>
      </c>
      <c r="X1042" s="58" t="str">
        <f t="shared" si="66"/>
        <v/>
      </c>
      <c r="Y1042" s="58" t="str">
        <f t="shared" si="64"/>
        <v/>
      </c>
      <c r="AC1042" s="41" t="str">
        <f t="shared" si="67"/>
        <v/>
      </c>
      <c r="AE1042" s="41" t="str">
        <f>IF($H1042="", "", IF(COUNTIF($AA$11:$AA$131, $H1042)&gt;0, 'Application Process'!$AC$4, ""))</f>
        <v/>
      </c>
    </row>
    <row r="1043" spans="1:31" x14ac:dyDescent="0.25">
      <c r="A1043" s="40"/>
      <c r="B1043" s="88" t="str">
        <f>IF($X1043="", "", IF(COUNTIF('Application Process'!$I$11:$I$3035, $X1043)=0, 'Job Database'!$Y$8, IFERROR(INDEX('Application Process'!$AJ$11:$AJ$3035, MATCH($X1043, 'Application Process'!$I$11:$I$3035, 0)), "")))</f>
        <v/>
      </c>
      <c r="C1043" s="40"/>
      <c r="D1043" s="207"/>
      <c r="E1043" s="194"/>
      <c r="F1043" s="194"/>
      <c r="G1043" s="208"/>
      <c r="H1043" s="194"/>
      <c r="I1043" s="208"/>
      <c r="J1043" s="194"/>
      <c r="K1043" s="209"/>
      <c r="L1043" s="194"/>
      <c r="M1043" s="196"/>
      <c r="N1043" s="194"/>
      <c r="O1043" s="194"/>
      <c r="P1043" s="208"/>
      <c r="Q1043" s="194"/>
      <c r="R1043" s="210"/>
      <c r="S1043" s="211"/>
      <c r="T1043" s="193"/>
      <c r="U1043" s="40"/>
      <c r="W1043" s="41" t="str">
        <f t="shared" si="65"/>
        <v/>
      </c>
      <c r="X1043" s="58" t="str">
        <f t="shared" si="66"/>
        <v/>
      </c>
      <c r="Y1043" s="58" t="str">
        <f t="shared" si="64"/>
        <v/>
      </c>
      <c r="AC1043" s="41" t="str">
        <f t="shared" si="67"/>
        <v/>
      </c>
      <c r="AE1043" s="41" t="str">
        <f>IF($H1043="", "", IF(COUNTIF($AA$11:$AA$131, $H1043)&gt;0, 'Application Process'!$AC$4, ""))</f>
        <v/>
      </c>
    </row>
    <row r="1044" spans="1:31" x14ac:dyDescent="0.25">
      <c r="A1044" s="40"/>
      <c r="B1044" s="88" t="str">
        <f>IF($X1044="", "", IF(COUNTIF('Application Process'!$I$11:$I$3035, $X1044)=0, 'Job Database'!$Y$8, IFERROR(INDEX('Application Process'!$AJ$11:$AJ$3035, MATCH($X1044, 'Application Process'!$I$11:$I$3035, 0)), "")))</f>
        <v/>
      </c>
      <c r="C1044" s="40"/>
      <c r="D1044" s="207"/>
      <c r="E1044" s="194"/>
      <c r="F1044" s="194"/>
      <c r="G1044" s="208"/>
      <c r="H1044" s="194"/>
      <c r="I1044" s="208"/>
      <c r="J1044" s="194"/>
      <c r="K1044" s="209"/>
      <c r="L1044" s="194"/>
      <c r="M1044" s="196"/>
      <c r="N1044" s="194"/>
      <c r="O1044" s="194"/>
      <c r="P1044" s="208"/>
      <c r="Q1044" s="194"/>
      <c r="R1044" s="210"/>
      <c r="S1044" s="211"/>
      <c r="T1044" s="193"/>
      <c r="U1044" s="40"/>
      <c r="W1044" s="41" t="str">
        <f t="shared" si="65"/>
        <v/>
      </c>
      <c r="X1044" s="58" t="str">
        <f t="shared" si="66"/>
        <v/>
      </c>
      <c r="Y1044" s="58" t="str">
        <f t="shared" si="64"/>
        <v/>
      </c>
      <c r="AC1044" s="41" t="str">
        <f t="shared" si="67"/>
        <v/>
      </c>
      <c r="AE1044" s="41" t="str">
        <f>IF($H1044="", "", IF(COUNTIF($AA$11:$AA$131, $H1044)&gt;0, 'Application Process'!$AC$4, ""))</f>
        <v/>
      </c>
    </row>
    <row r="1045" spans="1:31" x14ac:dyDescent="0.25">
      <c r="A1045" s="40"/>
      <c r="B1045" s="88" t="str">
        <f>IF($X1045="", "", IF(COUNTIF('Application Process'!$I$11:$I$3035, $X1045)=0, 'Job Database'!$Y$8, IFERROR(INDEX('Application Process'!$AJ$11:$AJ$3035, MATCH($X1045, 'Application Process'!$I$11:$I$3035, 0)), "")))</f>
        <v/>
      </c>
      <c r="C1045" s="40"/>
      <c r="D1045" s="207"/>
      <c r="E1045" s="194"/>
      <c r="F1045" s="194"/>
      <c r="G1045" s="208"/>
      <c r="H1045" s="194"/>
      <c r="I1045" s="208"/>
      <c r="J1045" s="194"/>
      <c r="K1045" s="209"/>
      <c r="L1045" s="194"/>
      <c r="M1045" s="196"/>
      <c r="N1045" s="194"/>
      <c r="O1045" s="194"/>
      <c r="P1045" s="208"/>
      <c r="Q1045" s="194"/>
      <c r="R1045" s="210"/>
      <c r="S1045" s="211"/>
      <c r="T1045" s="193"/>
      <c r="U1045" s="40"/>
      <c r="W1045" s="41" t="str">
        <f t="shared" si="65"/>
        <v/>
      </c>
      <c r="X1045" s="58" t="str">
        <f t="shared" si="66"/>
        <v/>
      </c>
      <c r="Y1045" s="58" t="str">
        <f t="shared" si="64"/>
        <v/>
      </c>
      <c r="AC1045" s="41" t="str">
        <f t="shared" si="67"/>
        <v/>
      </c>
      <c r="AE1045" s="41" t="str">
        <f>IF($H1045="", "", IF(COUNTIF($AA$11:$AA$131, $H1045)&gt;0, 'Application Process'!$AC$4, ""))</f>
        <v/>
      </c>
    </row>
    <row r="1046" spans="1:31" x14ac:dyDescent="0.25">
      <c r="A1046" s="40"/>
      <c r="B1046" s="88" t="str">
        <f>IF($X1046="", "", IF(COUNTIF('Application Process'!$I$11:$I$3035, $X1046)=0, 'Job Database'!$Y$8, IFERROR(INDEX('Application Process'!$AJ$11:$AJ$3035, MATCH($X1046, 'Application Process'!$I$11:$I$3035, 0)), "")))</f>
        <v/>
      </c>
      <c r="C1046" s="40"/>
      <c r="D1046" s="207"/>
      <c r="E1046" s="194"/>
      <c r="F1046" s="194"/>
      <c r="G1046" s="208"/>
      <c r="H1046" s="194"/>
      <c r="I1046" s="208"/>
      <c r="J1046" s="194"/>
      <c r="K1046" s="209"/>
      <c r="L1046" s="194"/>
      <c r="M1046" s="196"/>
      <c r="N1046" s="194"/>
      <c r="O1046" s="194"/>
      <c r="P1046" s="208"/>
      <c r="Q1046" s="194"/>
      <c r="R1046" s="210"/>
      <c r="S1046" s="211"/>
      <c r="T1046" s="193"/>
      <c r="U1046" s="40"/>
      <c r="W1046" s="41" t="str">
        <f t="shared" si="65"/>
        <v/>
      </c>
      <c r="X1046" s="58" t="str">
        <f t="shared" si="66"/>
        <v/>
      </c>
      <c r="Y1046" s="58" t="str">
        <f t="shared" si="64"/>
        <v/>
      </c>
      <c r="AC1046" s="41" t="str">
        <f t="shared" si="67"/>
        <v/>
      </c>
      <c r="AE1046" s="41" t="str">
        <f>IF($H1046="", "", IF(COUNTIF($AA$11:$AA$131, $H1046)&gt;0, 'Application Process'!$AC$4, ""))</f>
        <v/>
      </c>
    </row>
    <row r="1047" spans="1:31" x14ac:dyDescent="0.25">
      <c r="A1047" s="40"/>
      <c r="B1047" s="88" t="str">
        <f>IF($X1047="", "", IF(COUNTIF('Application Process'!$I$11:$I$3035, $X1047)=0, 'Job Database'!$Y$8, IFERROR(INDEX('Application Process'!$AJ$11:$AJ$3035, MATCH($X1047, 'Application Process'!$I$11:$I$3035, 0)), "")))</f>
        <v/>
      </c>
      <c r="C1047" s="40"/>
      <c r="D1047" s="207"/>
      <c r="E1047" s="194"/>
      <c r="F1047" s="194"/>
      <c r="G1047" s="208"/>
      <c r="H1047" s="194"/>
      <c r="I1047" s="208"/>
      <c r="J1047" s="194"/>
      <c r="K1047" s="209"/>
      <c r="L1047" s="194"/>
      <c r="M1047" s="196"/>
      <c r="N1047" s="194"/>
      <c r="O1047" s="194"/>
      <c r="P1047" s="208"/>
      <c r="Q1047" s="194"/>
      <c r="R1047" s="210"/>
      <c r="S1047" s="211"/>
      <c r="T1047" s="193"/>
      <c r="U1047" s="40"/>
      <c r="W1047" s="41" t="str">
        <f t="shared" si="65"/>
        <v/>
      </c>
      <c r="X1047" s="58" t="str">
        <f t="shared" si="66"/>
        <v/>
      </c>
      <c r="Y1047" s="58" t="str">
        <f t="shared" si="64"/>
        <v/>
      </c>
      <c r="AC1047" s="41" t="str">
        <f t="shared" si="67"/>
        <v/>
      </c>
      <c r="AE1047" s="41" t="str">
        <f>IF($H1047="", "", IF(COUNTIF($AA$11:$AA$131, $H1047)&gt;0, 'Application Process'!$AC$4, ""))</f>
        <v/>
      </c>
    </row>
    <row r="1048" spans="1:31" x14ac:dyDescent="0.25">
      <c r="A1048" s="40"/>
      <c r="B1048" s="88" t="str">
        <f>IF($X1048="", "", IF(COUNTIF('Application Process'!$I$11:$I$3035, $X1048)=0, 'Job Database'!$Y$8, IFERROR(INDEX('Application Process'!$AJ$11:$AJ$3035, MATCH($X1048, 'Application Process'!$I$11:$I$3035, 0)), "")))</f>
        <v/>
      </c>
      <c r="C1048" s="40"/>
      <c r="D1048" s="207"/>
      <c r="E1048" s="194"/>
      <c r="F1048" s="194"/>
      <c r="G1048" s="208"/>
      <c r="H1048" s="194"/>
      <c r="I1048" s="208"/>
      <c r="J1048" s="194"/>
      <c r="K1048" s="209"/>
      <c r="L1048" s="194"/>
      <c r="M1048" s="196"/>
      <c r="N1048" s="194"/>
      <c r="O1048" s="194"/>
      <c r="P1048" s="208"/>
      <c r="Q1048" s="194"/>
      <c r="R1048" s="210"/>
      <c r="S1048" s="211"/>
      <c r="T1048" s="193"/>
      <c r="U1048" s="40"/>
      <c r="W1048" s="41" t="str">
        <f t="shared" si="65"/>
        <v/>
      </c>
      <c r="X1048" s="58" t="str">
        <f t="shared" si="66"/>
        <v/>
      </c>
      <c r="Y1048" s="58" t="str">
        <f t="shared" si="64"/>
        <v/>
      </c>
      <c r="AC1048" s="41" t="str">
        <f t="shared" si="67"/>
        <v/>
      </c>
      <c r="AE1048" s="41" t="str">
        <f>IF($H1048="", "", IF(COUNTIF($AA$11:$AA$131, $H1048)&gt;0, 'Application Process'!$AC$4, ""))</f>
        <v/>
      </c>
    </row>
    <row r="1049" spans="1:31" x14ac:dyDescent="0.25">
      <c r="A1049" s="40"/>
      <c r="B1049" s="88" t="str">
        <f>IF($X1049="", "", IF(COUNTIF('Application Process'!$I$11:$I$3035, $X1049)=0, 'Job Database'!$Y$8, IFERROR(INDEX('Application Process'!$AJ$11:$AJ$3035, MATCH($X1049, 'Application Process'!$I$11:$I$3035, 0)), "")))</f>
        <v/>
      </c>
      <c r="C1049" s="40"/>
      <c r="D1049" s="207"/>
      <c r="E1049" s="194"/>
      <c r="F1049" s="194"/>
      <c r="G1049" s="208"/>
      <c r="H1049" s="194"/>
      <c r="I1049" s="208"/>
      <c r="J1049" s="194"/>
      <c r="K1049" s="209"/>
      <c r="L1049" s="194"/>
      <c r="M1049" s="196"/>
      <c r="N1049" s="194"/>
      <c r="O1049" s="194"/>
      <c r="P1049" s="208"/>
      <c r="Q1049" s="194"/>
      <c r="R1049" s="210"/>
      <c r="S1049" s="211"/>
      <c r="T1049" s="193"/>
      <c r="U1049" s="40"/>
      <c r="W1049" s="41" t="str">
        <f t="shared" si="65"/>
        <v/>
      </c>
      <c r="X1049" s="58" t="str">
        <f t="shared" si="66"/>
        <v/>
      </c>
      <c r="Y1049" s="58" t="str">
        <f t="shared" si="64"/>
        <v/>
      </c>
      <c r="AC1049" s="41" t="str">
        <f t="shared" si="67"/>
        <v/>
      </c>
      <c r="AE1049" s="41" t="str">
        <f>IF($H1049="", "", IF(COUNTIF($AA$11:$AA$131, $H1049)&gt;0, 'Application Process'!$AC$4, ""))</f>
        <v/>
      </c>
    </row>
    <row r="1050" spans="1:31" x14ac:dyDescent="0.25">
      <c r="A1050" s="40"/>
      <c r="B1050" s="88" t="str">
        <f>IF($X1050="", "", IF(COUNTIF('Application Process'!$I$11:$I$3035, $X1050)=0, 'Job Database'!$Y$8, IFERROR(INDEX('Application Process'!$AJ$11:$AJ$3035, MATCH($X1050, 'Application Process'!$I$11:$I$3035, 0)), "")))</f>
        <v/>
      </c>
      <c r="C1050" s="40"/>
      <c r="D1050" s="207"/>
      <c r="E1050" s="194"/>
      <c r="F1050" s="194"/>
      <c r="G1050" s="208"/>
      <c r="H1050" s="194"/>
      <c r="I1050" s="208"/>
      <c r="J1050" s="194"/>
      <c r="K1050" s="209"/>
      <c r="L1050" s="194"/>
      <c r="M1050" s="196"/>
      <c r="N1050" s="194"/>
      <c r="O1050" s="194"/>
      <c r="P1050" s="208"/>
      <c r="Q1050" s="194"/>
      <c r="R1050" s="210"/>
      <c r="S1050" s="211"/>
      <c r="T1050" s="193"/>
      <c r="U1050" s="40"/>
      <c r="W1050" s="41" t="str">
        <f t="shared" si="65"/>
        <v/>
      </c>
      <c r="X1050" s="58" t="str">
        <f t="shared" si="66"/>
        <v/>
      </c>
      <c r="Y1050" s="58" t="str">
        <f t="shared" si="64"/>
        <v/>
      </c>
      <c r="AC1050" s="41" t="str">
        <f t="shared" si="67"/>
        <v/>
      </c>
      <c r="AE1050" s="41" t="str">
        <f>IF($H1050="", "", IF(COUNTIF($AA$11:$AA$131, $H1050)&gt;0, 'Application Process'!$AC$4, ""))</f>
        <v/>
      </c>
    </row>
    <row r="1051" spans="1:31" x14ac:dyDescent="0.25">
      <c r="A1051" s="40"/>
      <c r="B1051" s="88" t="str">
        <f>IF($X1051="", "", IF(COUNTIF('Application Process'!$I$11:$I$3035, $X1051)=0, 'Job Database'!$Y$8, IFERROR(INDEX('Application Process'!$AJ$11:$AJ$3035, MATCH($X1051, 'Application Process'!$I$11:$I$3035, 0)), "")))</f>
        <v/>
      </c>
      <c r="C1051" s="40"/>
      <c r="D1051" s="207"/>
      <c r="E1051" s="194"/>
      <c r="F1051" s="194"/>
      <c r="G1051" s="208"/>
      <c r="H1051" s="194"/>
      <c r="I1051" s="208"/>
      <c r="J1051" s="194"/>
      <c r="K1051" s="209"/>
      <c r="L1051" s="194"/>
      <c r="M1051" s="196"/>
      <c r="N1051" s="194"/>
      <c r="O1051" s="194"/>
      <c r="P1051" s="208"/>
      <c r="Q1051" s="194"/>
      <c r="R1051" s="210"/>
      <c r="S1051" s="211"/>
      <c r="T1051" s="193"/>
      <c r="U1051" s="40"/>
      <c r="W1051" s="41" t="str">
        <f t="shared" si="65"/>
        <v/>
      </c>
      <c r="X1051" s="58" t="str">
        <f t="shared" si="66"/>
        <v/>
      </c>
      <c r="Y1051" s="58" t="str">
        <f t="shared" si="64"/>
        <v/>
      </c>
      <c r="AC1051" s="41" t="str">
        <f t="shared" si="67"/>
        <v/>
      </c>
      <c r="AE1051" s="41" t="str">
        <f>IF($H1051="", "", IF(COUNTIF($AA$11:$AA$131, $H1051)&gt;0, 'Application Process'!$AC$4, ""))</f>
        <v/>
      </c>
    </row>
    <row r="1052" spans="1:31" x14ac:dyDescent="0.25">
      <c r="A1052" s="40"/>
      <c r="B1052" s="88" t="str">
        <f>IF($X1052="", "", IF(COUNTIF('Application Process'!$I$11:$I$3035, $X1052)=0, 'Job Database'!$Y$8, IFERROR(INDEX('Application Process'!$AJ$11:$AJ$3035, MATCH($X1052, 'Application Process'!$I$11:$I$3035, 0)), "")))</f>
        <v/>
      </c>
      <c r="C1052" s="40"/>
      <c r="D1052" s="207"/>
      <c r="E1052" s="194"/>
      <c r="F1052" s="194"/>
      <c r="G1052" s="208"/>
      <c r="H1052" s="194"/>
      <c r="I1052" s="208"/>
      <c r="J1052" s="194"/>
      <c r="K1052" s="209"/>
      <c r="L1052" s="194"/>
      <c r="M1052" s="196"/>
      <c r="N1052" s="194"/>
      <c r="O1052" s="194"/>
      <c r="P1052" s="208"/>
      <c r="Q1052" s="194"/>
      <c r="R1052" s="210"/>
      <c r="S1052" s="211"/>
      <c r="T1052" s="193"/>
      <c r="U1052" s="40"/>
      <c r="W1052" s="41" t="str">
        <f t="shared" si="65"/>
        <v/>
      </c>
      <c r="X1052" s="58" t="str">
        <f t="shared" si="66"/>
        <v/>
      </c>
      <c r="Y1052" s="58" t="str">
        <f t="shared" si="64"/>
        <v/>
      </c>
      <c r="AC1052" s="41" t="str">
        <f t="shared" si="67"/>
        <v/>
      </c>
      <c r="AE1052" s="41" t="str">
        <f>IF($H1052="", "", IF(COUNTIF($AA$11:$AA$131, $H1052)&gt;0, 'Application Process'!$AC$4, ""))</f>
        <v/>
      </c>
    </row>
    <row r="1053" spans="1:31" x14ac:dyDescent="0.25">
      <c r="A1053" s="40"/>
      <c r="B1053" s="88" t="str">
        <f>IF($X1053="", "", IF(COUNTIF('Application Process'!$I$11:$I$3035, $X1053)=0, 'Job Database'!$Y$8, IFERROR(INDEX('Application Process'!$AJ$11:$AJ$3035, MATCH($X1053, 'Application Process'!$I$11:$I$3035, 0)), "")))</f>
        <v/>
      </c>
      <c r="C1053" s="40"/>
      <c r="D1053" s="207"/>
      <c r="E1053" s="194"/>
      <c r="F1053" s="194"/>
      <c r="G1053" s="208"/>
      <c r="H1053" s="194"/>
      <c r="I1053" s="208"/>
      <c r="J1053" s="194"/>
      <c r="K1053" s="209"/>
      <c r="L1053" s="194"/>
      <c r="M1053" s="196"/>
      <c r="N1053" s="194"/>
      <c r="O1053" s="194"/>
      <c r="P1053" s="208"/>
      <c r="Q1053" s="194"/>
      <c r="R1053" s="210"/>
      <c r="S1053" s="211"/>
      <c r="T1053" s="193"/>
      <c r="U1053" s="40"/>
      <c r="W1053" s="41" t="str">
        <f t="shared" si="65"/>
        <v/>
      </c>
      <c r="X1053" s="58" t="str">
        <f t="shared" si="66"/>
        <v/>
      </c>
      <c r="Y1053" s="58" t="str">
        <f t="shared" si="64"/>
        <v/>
      </c>
      <c r="AC1053" s="41" t="str">
        <f t="shared" si="67"/>
        <v/>
      </c>
      <c r="AE1053" s="41" t="str">
        <f>IF($H1053="", "", IF(COUNTIF($AA$11:$AA$131, $H1053)&gt;0, 'Application Process'!$AC$4, ""))</f>
        <v/>
      </c>
    </row>
    <row r="1054" spans="1:31" x14ac:dyDescent="0.25">
      <c r="A1054" s="40"/>
      <c r="B1054" s="88" t="str">
        <f>IF($X1054="", "", IF(COUNTIF('Application Process'!$I$11:$I$3035, $X1054)=0, 'Job Database'!$Y$8, IFERROR(INDEX('Application Process'!$AJ$11:$AJ$3035, MATCH($X1054, 'Application Process'!$I$11:$I$3035, 0)), "")))</f>
        <v/>
      </c>
      <c r="C1054" s="40"/>
      <c r="D1054" s="207"/>
      <c r="E1054" s="194"/>
      <c r="F1054" s="194"/>
      <c r="G1054" s="208"/>
      <c r="H1054" s="194"/>
      <c r="I1054" s="208"/>
      <c r="J1054" s="194"/>
      <c r="K1054" s="209"/>
      <c r="L1054" s="194"/>
      <c r="M1054" s="196"/>
      <c r="N1054" s="194"/>
      <c r="O1054" s="194"/>
      <c r="P1054" s="208"/>
      <c r="Q1054" s="194"/>
      <c r="R1054" s="210"/>
      <c r="S1054" s="211"/>
      <c r="T1054" s="193"/>
      <c r="U1054" s="40"/>
      <c r="W1054" s="41" t="str">
        <f t="shared" si="65"/>
        <v/>
      </c>
      <c r="X1054" s="58" t="str">
        <f t="shared" si="66"/>
        <v/>
      </c>
      <c r="Y1054" s="58" t="str">
        <f t="shared" si="64"/>
        <v/>
      </c>
      <c r="AC1054" s="41" t="str">
        <f t="shared" si="67"/>
        <v/>
      </c>
      <c r="AE1054" s="41" t="str">
        <f>IF($H1054="", "", IF(COUNTIF($AA$11:$AA$131, $H1054)&gt;0, 'Application Process'!$AC$4, ""))</f>
        <v/>
      </c>
    </row>
    <row r="1055" spans="1:31" x14ac:dyDescent="0.25">
      <c r="A1055" s="40"/>
      <c r="B1055" s="88" t="str">
        <f>IF($X1055="", "", IF(COUNTIF('Application Process'!$I$11:$I$3035, $X1055)=0, 'Job Database'!$Y$8, IFERROR(INDEX('Application Process'!$AJ$11:$AJ$3035, MATCH($X1055, 'Application Process'!$I$11:$I$3035, 0)), "")))</f>
        <v/>
      </c>
      <c r="C1055" s="40"/>
      <c r="D1055" s="207"/>
      <c r="E1055" s="194"/>
      <c r="F1055" s="194"/>
      <c r="G1055" s="208"/>
      <c r="H1055" s="194"/>
      <c r="I1055" s="208"/>
      <c r="J1055" s="194"/>
      <c r="K1055" s="209"/>
      <c r="L1055" s="194"/>
      <c r="M1055" s="196"/>
      <c r="N1055" s="194"/>
      <c r="O1055" s="194"/>
      <c r="P1055" s="208"/>
      <c r="Q1055" s="194"/>
      <c r="R1055" s="210"/>
      <c r="S1055" s="211"/>
      <c r="T1055" s="193"/>
      <c r="U1055" s="40"/>
      <c r="W1055" s="41" t="str">
        <f t="shared" si="65"/>
        <v/>
      </c>
      <c r="X1055" s="58" t="str">
        <f t="shared" si="66"/>
        <v/>
      </c>
      <c r="Y1055" s="58" t="str">
        <f t="shared" si="64"/>
        <v/>
      </c>
      <c r="AC1055" s="41" t="str">
        <f t="shared" si="67"/>
        <v/>
      </c>
      <c r="AE1055" s="41" t="str">
        <f>IF($H1055="", "", IF(COUNTIF($AA$11:$AA$131, $H1055)&gt;0, 'Application Process'!$AC$4, ""))</f>
        <v/>
      </c>
    </row>
    <row r="1056" spans="1:31" x14ac:dyDescent="0.25">
      <c r="A1056" s="40"/>
      <c r="B1056" s="88" t="str">
        <f>IF($X1056="", "", IF(COUNTIF('Application Process'!$I$11:$I$3035, $X1056)=0, 'Job Database'!$Y$8, IFERROR(INDEX('Application Process'!$AJ$11:$AJ$3035, MATCH($X1056, 'Application Process'!$I$11:$I$3035, 0)), "")))</f>
        <v/>
      </c>
      <c r="C1056" s="40"/>
      <c r="D1056" s="207"/>
      <c r="E1056" s="194"/>
      <c r="F1056" s="194"/>
      <c r="G1056" s="208"/>
      <c r="H1056" s="194"/>
      <c r="I1056" s="208"/>
      <c r="J1056" s="194"/>
      <c r="K1056" s="209"/>
      <c r="L1056" s="194"/>
      <c r="M1056" s="196"/>
      <c r="N1056" s="194"/>
      <c r="O1056" s="194"/>
      <c r="P1056" s="208"/>
      <c r="Q1056" s="194"/>
      <c r="R1056" s="210"/>
      <c r="S1056" s="211"/>
      <c r="T1056" s="193"/>
      <c r="U1056" s="40"/>
      <c r="W1056" s="41" t="str">
        <f t="shared" si="65"/>
        <v/>
      </c>
      <c r="X1056" s="58" t="str">
        <f t="shared" si="66"/>
        <v/>
      </c>
      <c r="Y1056" s="58" t="str">
        <f t="shared" si="64"/>
        <v/>
      </c>
      <c r="AC1056" s="41" t="str">
        <f t="shared" si="67"/>
        <v/>
      </c>
      <c r="AE1056" s="41" t="str">
        <f>IF($H1056="", "", IF(COUNTIF($AA$11:$AA$131, $H1056)&gt;0, 'Application Process'!$AC$4, ""))</f>
        <v/>
      </c>
    </row>
    <row r="1057" spans="1:31" x14ac:dyDescent="0.25">
      <c r="A1057" s="40"/>
      <c r="B1057" s="88" t="str">
        <f>IF($X1057="", "", IF(COUNTIF('Application Process'!$I$11:$I$3035, $X1057)=0, 'Job Database'!$Y$8, IFERROR(INDEX('Application Process'!$AJ$11:$AJ$3035, MATCH($X1057, 'Application Process'!$I$11:$I$3035, 0)), "")))</f>
        <v/>
      </c>
      <c r="C1057" s="40"/>
      <c r="D1057" s="207"/>
      <c r="E1057" s="194"/>
      <c r="F1057" s="194"/>
      <c r="G1057" s="208"/>
      <c r="H1057" s="194"/>
      <c r="I1057" s="208"/>
      <c r="J1057" s="194"/>
      <c r="K1057" s="209"/>
      <c r="L1057" s="194"/>
      <c r="M1057" s="196"/>
      <c r="N1057" s="194"/>
      <c r="O1057" s="194"/>
      <c r="P1057" s="208"/>
      <c r="Q1057" s="194"/>
      <c r="R1057" s="210"/>
      <c r="S1057" s="211"/>
      <c r="T1057" s="193"/>
      <c r="U1057" s="40"/>
      <c r="W1057" s="41" t="str">
        <f t="shared" si="65"/>
        <v/>
      </c>
      <c r="X1057" s="58" t="str">
        <f t="shared" si="66"/>
        <v/>
      </c>
      <c r="Y1057" s="58" t="str">
        <f t="shared" si="64"/>
        <v/>
      </c>
      <c r="AC1057" s="41" t="str">
        <f t="shared" si="67"/>
        <v/>
      </c>
      <c r="AE1057" s="41" t="str">
        <f>IF($H1057="", "", IF(COUNTIF($AA$11:$AA$131, $H1057)&gt;0, 'Application Process'!$AC$4, ""))</f>
        <v/>
      </c>
    </row>
    <row r="1058" spans="1:31" x14ac:dyDescent="0.25">
      <c r="A1058" s="40"/>
      <c r="B1058" s="88" t="str">
        <f>IF($X1058="", "", IF(COUNTIF('Application Process'!$I$11:$I$3035, $X1058)=0, 'Job Database'!$Y$8, IFERROR(INDEX('Application Process'!$AJ$11:$AJ$3035, MATCH($X1058, 'Application Process'!$I$11:$I$3035, 0)), "")))</f>
        <v/>
      </c>
      <c r="C1058" s="40"/>
      <c r="D1058" s="207"/>
      <c r="E1058" s="194"/>
      <c r="F1058" s="194"/>
      <c r="G1058" s="208"/>
      <c r="H1058" s="194"/>
      <c r="I1058" s="208"/>
      <c r="J1058" s="194"/>
      <c r="K1058" s="209"/>
      <c r="L1058" s="194"/>
      <c r="M1058" s="196"/>
      <c r="N1058" s="194"/>
      <c r="O1058" s="194"/>
      <c r="P1058" s="208"/>
      <c r="Q1058" s="194"/>
      <c r="R1058" s="210"/>
      <c r="S1058" s="211"/>
      <c r="T1058" s="193"/>
      <c r="U1058" s="40"/>
      <c r="W1058" s="41" t="str">
        <f t="shared" si="65"/>
        <v/>
      </c>
      <c r="X1058" s="58" t="str">
        <f t="shared" si="66"/>
        <v/>
      </c>
      <c r="Y1058" s="58" t="str">
        <f t="shared" si="64"/>
        <v/>
      </c>
      <c r="AC1058" s="41" t="str">
        <f t="shared" si="67"/>
        <v/>
      </c>
      <c r="AE1058" s="41" t="str">
        <f>IF($H1058="", "", IF(COUNTIF($AA$11:$AA$131, $H1058)&gt;0, 'Application Process'!$AC$4, ""))</f>
        <v/>
      </c>
    </row>
    <row r="1059" spans="1:31" x14ac:dyDescent="0.25">
      <c r="A1059" s="40"/>
      <c r="B1059" s="88" t="str">
        <f>IF($X1059="", "", IF(COUNTIF('Application Process'!$I$11:$I$3035, $X1059)=0, 'Job Database'!$Y$8, IFERROR(INDEX('Application Process'!$AJ$11:$AJ$3035, MATCH($X1059, 'Application Process'!$I$11:$I$3035, 0)), "")))</f>
        <v/>
      </c>
      <c r="C1059" s="40"/>
      <c r="D1059" s="207"/>
      <c r="E1059" s="194"/>
      <c r="F1059" s="194"/>
      <c r="G1059" s="208"/>
      <c r="H1059" s="194"/>
      <c r="I1059" s="208"/>
      <c r="J1059" s="194"/>
      <c r="K1059" s="209"/>
      <c r="L1059" s="194"/>
      <c r="M1059" s="196"/>
      <c r="N1059" s="194"/>
      <c r="O1059" s="194"/>
      <c r="P1059" s="208"/>
      <c r="Q1059" s="194"/>
      <c r="R1059" s="210"/>
      <c r="S1059" s="211"/>
      <c r="T1059" s="193"/>
      <c r="U1059" s="40"/>
      <c r="W1059" s="41" t="str">
        <f t="shared" si="65"/>
        <v/>
      </c>
      <c r="X1059" s="58" t="str">
        <f t="shared" si="66"/>
        <v/>
      </c>
      <c r="Y1059" s="58" t="str">
        <f t="shared" si="64"/>
        <v/>
      </c>
      <c r="AC1059" s="41" t="str">
        <f t="shared" si="67"/>
        <v/>
      </c>
      <c r="AE1059" s="41" t="str">
        <f>IF($H1059="", "", IF(COUNTIF($AA$11:$AA$131, $H1059)&gt;0, 'Application Process'!$AC$4, ""))</f>
        <v/>
      </c>
    </row>
    <row r="1060" spans="1:31" x14ac:dyDescent="0.25">
      <c r="A1060" s="40"/>
      <c r="B1060" s="88" t="str">
        <f>IF($X1060="", "", IF(COUNTIF('Application Process'!$I$11:$I$3035, $X1060)=0, 'Job Database'!$Y$8, IFERROR(INDEX('Application Process'!$AJ$11:$AJ$3035, MATCH($X1060, 'Application Process'!$I$11:$I$3035, 0)), "")))</f>
        <v/>
      </c>
      <c r="C1060" s="40"/>
      <c r="D1060" s="207"/>
      <c r="E1060" s="194"/>
      <c r="F1060" s="194"/>
      <c r="G1060" s="208"/>
      <c r="H1060" s="194"/>
      <c r="I1060" s="208"/>
      <c r="J1060" s="194"/>
      <c r="K1060" s="209"/>
      <c r="L1060" s="194"/>
      <c r="M1060" s="196"/>
      <c r="N1060" s="194"/>
      <c r="O1060" s="194"/>
      <c r="P1060" s="208"/>
      <c r="Q1060" s="194"/>
      <c r="R1060" s="210"/>
      <c r="S1060" s="211"/>
      <c r="T1060" s="193"/>
      <c r="U1060" s="40"/>
      <c r="W1060" s="41" t="str">
        <f t="shared" si="65"/>
        <v/>
      </c>
      <c r="X1060" s="58" t="str">
        <f t="shared" si="66"/>
        <v/>
      </c>
      <c r="Y1060" s="58" t="str">
        <f t="shared" si="64"/>
        <v/>
      </c>
      <c r="AC1060" s="41" t="str">
        <f t="shared" si="67"/>
        <v/>
      </c>
      <c r="AE1060" s="41" t="str">
        <f>IF($H1060="", "", IF(COUNTIF($AA$11:$AA$131, $H1060)&gt;0, 'Application Process'!$AC$4, ""))</f>
        <v/>
      </c>
    </row>
    <row r="1061" spans="1:31" x14ac:dyDescent="0.25">
      <c r="A1061" s="40"/>
      <c r="B1061" s="88" t="str">
        <f>IF($X1061="", "", IF(COUNTIF('Application Process'!$I$11:$I$3035, $X1061)=0, 'Job Database'!$Y$8, IFERROR(INDEX('Application Process'!$AJ$11:$AJ$3035, MATCH($X1061, 'Application Process'!$I$11:$I$3035, 0)), "")))</f>
        <v/>
      </c>
      <c r="C1061" s="40"/>
      <c r="D1061" s="207"/>
      <c r="E1061" s="194"/>
      <c r="F1061" s="194"/>
      <c r="G1061" s="208"/>
      <c r="H1061" s="194"/>
      <c r="I1061" s="208"/>
      <c r="J1061" s="194"/>
      <c r="K1061" s="209"/>
      <c r="L1061" s="194"/>
      <c r="M1061" s="196"/>
      <c r="N1061" s="194"/>
      <c r="O1061" s="194"/>
      <c r="P1061" s="208"/>
      <c r="Q1061" s="194"/>
      <c r="R1061" s="210"/>
      <c r="S1061" s="211"/>
      <c r="T1061" s="193"/>
      <c r="U1061" s="40"/>
      <c r="W1061" s="41" t="str">
        <f t="shared" si="65"/>
        <v/>
      </c>
      <c r="X1061" s="58" t="str">
        <f t="shared" si="66"/>
        <v/>
      </c>
      <c r="Y1061" s="58" t="str">
        <f t="shared" si="64"/>
        <v/>
      </c>
      <c r="AC1061" s="41" t="str">
        <f t="shared" si="67"/>
        <v/>
      </c>
      <c r="AE1061" s="41" t="str">
        <f>IF($H1061="", "", IF(COUNTIF($AA$11:$AA$131, $H1061)&gt;0, 'Application Process'!$AC$4, ""))</f>
        <v/>
      </c>
    </row>
    <row r="1062" spans="1:31" x14ac:dyDescent="0.25">
      <c r="A1062" s="40"/>
      <c r="B1062" s="88" t="str">
        <f>IF($X1062="", "", IF(COUNTIF('Application Process'!$I$11:$I$3035, $X1062)=0, 'Job Database'!$Y$8, IFERROR(INDEX('Application Process'!$AJ$11:$AJ$3035, MATCH($X1062, 'Application Process'!$I$11:$I$3035, 0)), "")))</f>
        <v/>
      </c>
      <c r="C1062" s="40"/>
      <c r="D1062" s="207"/>
      <c r="E1062" s="194"/>
      <c r="F1062" s="194"/>
      <c r="G1062" s="208"/>
      <c r="H1062" s="194"/>
      <c r="I1062" s="208"/>
      <c r="J1062" s="194"/>
      <c r="K1062" s="209"/>
      <c r="L1062" s="194"/>
      <c r="M1062" s="196"/>
      <c r="N1062" s="194"/>
      <c r="O1062" s="194"/>
      <c r="P1062" s="208"/>
      <c r="Q1062" s="194"/>
      <c r="R1062" s="210"/>
      <c r="S1062" s="211"/>
      <c r="T1062" s="193"/>
      <c r="U1062" s="40"/>
      <c r="W1062" s="41" t="str">
        <f t="shared" si="65"/>
        <v/>
      </c>
      <c r="X1062" s="58" t="str">
        <f t="shared" si="66"/>
        <v/>
      </c>
      <c r="Y1062" s="58" t="str">
        <f t="shared" si="64"/>
        <v/>
      </c>
      <c r="AC1062" s="41" t="str">
        <f t="shared" si="67"/>
        <v/>
      </c>
      <c r="AE1062" s="41" t="str">
        <f>IF($H1062="", "", IF(COUNTIF($AA$11:$AA$131, $H1062)&gt;0, 'Application Process'!$AC$4, ""))</f>
        <v/>
      </c>
    </row>
    <row r="1063" spans="1:31" x14ac:dyDescent="0.25">
      <c r="A1063" s="40"/>
      <c r="B1063" s="88" t="str">
        <f>IF($X1063="", "", IF(COUNTIF('Application Process'!$I$11:$I$3035, $X1063)=0, 'Job Database'!$Y$8, IFERROR(INDEX('Application Process'!$AJ$11:$AJ$3035, MATCH($X1063, 'Application Process'!$I$11:$I$3035, 0)), "")))</f>
        <v/>
      </c>
      <c r="C1063" s="40"/>
      <c r="D1063" s="207"/>
      <c r="E1063" s="194"/>
      <c r="F1063" s="194"/>
      <c r="G1063" s="208"/>
      <c r="H1063" s="194"/>
      <c r="I1063" s="208"/>
      <c r="J1063" s="194"/>
      <c r="K1063" s="209"/>
      <c r="L1063" s="194"/>
      <c r="M1063" s="196"/>
      <c r="N1063" s="194"/>
      <c r="O1063" s="194"/>
      <c r="P1063" s="208"/>
      <c r="Q1063" s="194"/>
      <c r="R1063" s="210"/>
      <c r="S1063" s="211"/>
      <c r="T1063" s="193"/>
      <c r="U1063" s="40"/>
      <c r="W1063" s="41" t="str">
        <f t="shared" si="65"/>
        <v/>
      </c>
      <c r="X1063" s="58" t="str">
        <f t="shared" si="66"/>
        <v/>
      </c>
      <c r="Y1063" s="58" t="str">
        <f t="shared" si="64"/>
        <v/>
      </c>
      <c r="AC1063" s="41" t="str">
        <f t="shared" si="67"/>
        <v/>
      </c>
      <c r="AE1063" s="41" t="str">
        <f>IF($H1063="", "", IF(COUNTIF($AA$11:$AA$131, $H1063)&gt;0, 'Application Process'!$AC$4, ""))</f>
        <v/>
      </c>
    </row>
    <row r="1064" spans="1:31" x14ac:dyDescent="0.25">
      <c r="A1064" s="40"/>
      <c r="B1064" s="88" t="str">
        <f>IF($X1064="", "", IF(COUNTIF('Application Process'!$I$11:$I$3035, $X1064)=0, 'Job Database'!$Y$8, IFERROR(INDEX('Application Process'!$AJ$11:$AJ$3035, MATCH($X1064, 'Application Process'!$I$11:$I$3035, 0)), "")))</f>
        <v/>
      </c>
      <c r="C1064" s="40"/>
      <c r="D1064" s="207"/>
      <c r="E1064" s="194"/>
      <c r="F1064" s="194"/>
      <c r="G1064" s="208"/>
      <c r="H1064" s="194"/>
      <c r="I1064" s="208"/>
      <c r="J1064" s="194"/>
      <c r="K1064" s="209"/>
      <c r="L1064" s="194"/>
      <c r="M1064" s="196"/>
      <c r="N1064" s="194"/>
      <c r="O1064" s="194"/>
      <c r="P1064" s="208"/>
      <c r="Q1064" s="194"/>
      <c r="R1064" s="210"/>
      <c r="S1064" s="211"/>
      <c r="T1064" s="193"/>
      <c r="U1064" s="40"/>
      <c r="W1064" s="41" t="str">
        <f t="shared" si="65"/>
        <v/>
      </c>
      <c r="X1064" s="58" t="str">
        <f t="shared" si="66"/>
        <v/>
      </c>
      <c r="Y1064" s="58" t="str">
        <f t="shared" si="64"/>
        <v/>
      </c>
      <c r="AC1064" s="41" t="str">
        <f t="shared" si="67"/>
        <v/>
      </c>
      <c r="AE1064" s="41" t="str">
        <f>IF($H1064="", "", IF(COUNTIF($AA$11:$AA$131, $H1064)&gt;0, 'Application Process'!$AC$4, ""))</f>
        <v/>
      </c>
    </row>
    <row r="1065" spans="1:31" x14ac:dyDescent="0.25">
      <c r="A1065" s="40"/>
      <c r="B1065" s="88" t="str">
        <f>IF($X1065="", "", IF(COUNTIF('Application Process'!$I$11:$I$3035, $X1065)=0, 'Job Database'!$Y$8, IFERROR(INDEX('Application Process'!$AJ$11:$AJ$3035, MATCH($X1065, 'Application Process'!$I$11:$I$3035, 0)), "")))</f>
        <v/>
      </c>
      <c r="C1065" s="40"/>
      <c r="D1065" s="207"/>
      <c r="E1065" s="194"/>
      <c r="F1065" s="194"/>
      <c r="G1065" s="208"/>
      <c r="H1065" s="194"/>
      <c r="I1065" s="208"/>
      <c r="J1065" s="194"/>
      <c r="K1065" s="209"/>
      <c r="L1065" s="194"/>
      <c r="M1065" s="196"/>
      <c r="N1065" s="194"/>
      <c r="O1065" s="194"/>
      <c r="P1065" s="208"/>
      <c r="Q1065" s="194"/>
      <c r="R1065" s="210"/>
      <c r="S1065" s="211"/>
      <c r="T1065" s="193"/>
      <c r="U1065" s="40"/>
      <c r="W1065" s="41" t="str">
        <f t="shared" si="65"/>
        <v/>
      </c>
      <c r="X1065" s="58" t="str">
        <f t="shared" si="66"/>
        <v/>
      </c>
      <c r="Y1065" s="58" t="str">
        <f t="shared" si="64"/>
        <v/>
      </c>
      <c r="AC1065" s="41" t="str">
        <f t="shared" si="67"/>
        <v/>
      </c>
      <c r="AE1065" s="41" t="str">
        <f>IF($H1065="", "", IF(COUNTIF($AA$11:$AA$131, $H1065)&gt;0, 'Application Process'!$AC$4, ""))</f>
        <v/>
      </c>
    </row>
    <row r="1066" spans="1:31" x14ac:dyDescent="0.25">
      <c r="A1066" s="40"/>
      <c r="B1066" s="88" t="str">
        <f>IF($X1066="", "", IF(COUNTIF('Application Process'!$I$11:$I$3035, $X1066)=0, 'Job Database'!$Y$8, IFERROR(INDEX('Application Process'!$AJ$11:$AJ$3035, MATCH($X1066, 'Application Process'!$I$11:$I$3035, 0)), "")))</f>
        <v/>
      </c>
      <c r="C1066" s="40"/>
      <c r="D1066" s="207"/>
      <c r="E1066" s="194"/>
      <c r="F1066" s="194"/>
      <c r="G1066" s="208"/>
      <c r="H1066" s="194"/>
      <c r="I1066" s="208"/>
      <c r="J1066" s="194"/>
      <c r="K1066" s="209"/>
      <c r="L1066" s="194"/>
      <c r="M1066" s="196"/>
      <c r="N1066" s="194"/>
      <c r="O1066" s="194"/>
      <c r="P1066" s="208"/>
      <c r="Q1066" s="194"/>
      <c r="R1066" s="210"/>
      <c r="S1066" s="211"/>
      <c r="T1066" s="193"/>
      <c r="U1066" s="40"/>
      <c r="W1066" s="41" t="str">
        <f t="shared" si="65"/>
        <v/>
      </c>
      <c r="X1066" s="58" t="str">
        <f t="shared" si="66"/>
        <v/>
      </c>
      <c r="Y1066" s="58" t="str">
        <f t="shared" si="64"/>
        <v/>
      </c>
      <c r="AC1066" s="41" t="str">
        <f t="shared" si="67"/>
        <v/>
      </c>
      <c r="AE1066" s="41" t="str">
        <f>IF($H1066="", "", IF(COUNTIF($AA$11:$AA$131, $H1066)&gt;0, 'Application Process'!$AC$4, ""))</f>
        <v/>
      </c>
    </row>
    <row r="1067" spans="1:31" x14ac:dyDescent="0.25">
      <c r="A1067" s="40"/>
      <c r="B1067" s="88" t="str">
        <f>IF($X1067="", "", IF(COUNTIF('Application Process'!$I$11:$I$3035, $X1067)=0, 'Job Database'!$Y$8, IFERROR(INDEX('Application Process'!$AJ$11:$AJ$3035, MATCH($X1067, 'Application Process'!$I$11:$I$3035, 0)), "")))</f>
        <v/>
      </c>
      <c r="C1067" s="40"/>
      <c r="D1067" s="207"/>
      <c r="E1067" s="194"/>
      <c r="F1067" s="194"/>
      <c r="G1067" s="208"/>
      <c r="H1067" s="194"/>
      <c r="I1067" s="208"/>
      <c r="J1067" s="194"/>
      <c r="K1067" s="209"/>
      <c r="L1067" s="194"/>
      <c r="M1067" s="196"/>
      <c r="N1067" s="194"/>
      <c r="O1067" s="194"/>
      <c r="P1067" s="208"/>
      <c r="Q1067" s="194"/>
      <c r="R1067" s="210"/>
      <c r="S1067" s="211"/>
      <c r="T1067" s="193"/>
      <c r="U1067" s="40"/>
      <c r="W1067" s="41" t="str">
        <f t="shared" si="65"/>
        <v/>
      </c>
      <c r="X1067" s="58" t="str">
        <f t="shared" si="66"/>
        <v/>
      </c>
      <c r="Y1067" s="58" t="str">
        <f t="shared" si="64"/>
        <v/>
      </c>
      <c r="AC1067" s="41" t="str">
        <f t="shared" si="67"/>
        <v/>
      </c>
      <c r="AE1067" s="41" t="str">
        <f>IF($H1067="", "", IF(COUNTIF($AA$11:$AA$131, $H1067)&gt;0, 'Application Process'!$AC$4, ""))</f>
        <v/>
      </c>
    </row>
    <row r="1068" spans="1:31" x14ac:dyDescent="0.25">
      <c r="A1068" s="40"/>
      <c r="B1068" s="88" t="str">
        <f>IF($X1068="", "", IF(COUNTIF('Application Process'!$I$11:$I$3035, $X1068)=0, 'Job Database'!$Y$8, IFERROR(INDEX('Application Process'!$AJ$11:$AJ$3035, MATCH($X1068, 'Application Process'!$I$11:$I$3035, 0)), "")))</f>
        <v/>
      </c>
      <c r="C1068" s="40"/>
      <c r="D1068" s="207"/>
      <c r="E1068" s="194"/>
      <c r="F1068" s="194"/>
      <c r="G1068" s="208"/>
      <c r="H1068" s="194"/>
      <c r="I1068" s="208"/>
      <c r="J1068" s="194"/>
      <c r="K1068" s="209"/>
      <c r="L1068" s="194"/>
      <c r="M1068" s="196"/>
      <c r="N1068" s="194"/>
      <c r="O1068" s="194"/>
      <c r="P1068" s="208"/>
      <c r="Q1068" s="194"/>
      <c r="R1068" s="210"/>
      <c r="S1068" s="211"/>
      <c r="T1068" s="193"/>
      <c r="U1068" s="40"/>
      <c r="W1068" s="41" t="str">
        <f t="shared" si="65"/>
        <v/>
      </c>
      <c r="X1068" s="58" t="str">
        <f t="shared" si="66"/>
        <v/>
      </c>
      <c r="Y1068" s="58" t="str">
        <f t="shared" si="64"/>
        <v/>
      </c>
      <c r="AC1068" s="41" t="str">
        <f t="shared" si="67"/>
        <v/>
      </c>
      <c r="AE1068" s="41" t="str">
        <f>IF($H1068="", "", IF(COUNTIF($AA$11:$AA$131, $H1068)&gt;0, 'Application Process'!$AC$4, ""))</f>
        <v/>
      </c>
    </row>
    <row r="1069" spans="1:31" x14ac:dyDescent="0.25">
      <c r="A1069" s="40"/>
      <c r="B1069" s="88" t="str">
        <f>IF($X1069="", "", IF(COUNTIF('Application Process'!$I$11:$I$3035, $X1069)=0, 'Job Database'!$Y$8, IFERROR(INDEX('Application Process'!$AJ$11:$AJ$3035, MATCH($X1069, 'Application Process'!$I$11:$I$3035, 0)), "")))</f>
        <v/>
      </c>
      <c r="C1069" s="40"/>
      <c r="D1069" s="207"/>
      <c r="E1069" s="194"/>
      <c r="F1069" s="194"/>
      <c r="G1069" s="208"/>
      <c r="H1069" s="194"/>
      <c r="I1069" s="208"/>
      <c r="J1069" s="194"/>
      <c r="K1069" s="209"/>
      <c r="L1069" s="194"/>
      <c r="M1069" s="196"/>
      <c r="N1069" s="194"/>
      <c r="O1069" s="194"/>
      <c r="P1069" s="208"/>
      <c r="Q1069" s="194"/>
      <c r="R1069" s="210"/>
      <c r="S1069" s="211"/>
      <c r="T1069" s="193"/>
      <c r="U1069" s="40"/>
      <c r="W1069" s="41" t="str">
        <f t="shared" si="65"/>
        <v/>
      </c>
      <c r="X1069" s="58" t="str">
        <f t="shared" si="66"/>
        <v/>
      </c>
      <c r="Y1069" s="58" t="str">
        <f t="shared" si="64"/>
        <v/>
      </c>
      <c r="AC1069" s="41" t="str">
        <f t="shared" si="67"/>
        <v/>
      </c>
      <c r="AE1069" s="41" t="str">
        <f>IF($H1069="", "", IF(COUNTIF($AA$11:$AA$131, $H1069)&gt;0, 'Application Process'!$AC$4, ""))</f>
        <v/>
      </c>
    </row>
    <row r="1070" spans="1:31" x14ac:dyDescent="0.25">
      <c r="A1070" s="40"/>
      <c r="B1070" s="88" t="str">
        <f>IF($X1070="", "", IF(COUNTIF('Application Process'!$I$11:$I$3035, $X1070)=0, 'Job Database'!$Y$8, IFERROR(INDEX('Application Process'!$AJ$11:$AJ$3035, MATCH($X1070, 'Application Process'!$I$11:$I$3035, 0)), "")))</f>
        <v/>
      </c>
      <c r="C1070" s="40"/>
      <c r="D1070" s="207"/>
      <c r="E1070" s="194"/>
      <c r="F1070" s="194"/>
      <c r="G1070" s="208"/>
      <c r="H1070" s="194"/>
      <c r="I1070" s="208"/>
      <c r="J1070" s="194"/>
      <c r="K1070" s="209"/>
      <c r="L1070" s="194"/>
      <c r="M1070" s="196"/>
      <c r="N1070" s="194"/>
      <c r="O1070" s="194"/>
      <c r="P1070" s="208"/>
      <c r="Q1070" s="194"/>
      <c r="R1070" s="210"/>
      <c r="S1070" s="211"/>
      <c r="T1070" s="193"/>
      <c r="U1070" s="40"/>
      <c r="W1070" s="41" t="str">
        <f t="shared" si="65"/>
        <v/>
      </c>
      <c r="X1070" s="58" t="str">
        <f t="shared" si="66"/>
        <v/>
      </c>
      <c r="Y1070" s="58" t="str">
        <f t="shared" si="64"/>
        <v/>
      </c>
      <c r="AC1070" s="41" t="str">
        <f t="shared" si="67"/>
        <v/>
      </c>
      <c r="AE1070" s="41" t="str">
        <f>IF($H1070="", "", IF(COUNTIF($AA$11:$AA$131, $H1070)&gt;0, 'Application Process'!$AC$4, ""))</f>
        <v/>
      </c>
    </row>
    <row r="1071" spans="1:31" x14ac:dyDescent="0.25">
      <c r="A1071" s="40"/>
      <c r="B1071" s="88" t="str">
        <f>IF($X1071="", "", IF(COUNTIF('Application Process'!$I$11:$I$3035, $X1071)=0, 'Job Database'!$Y$8, IFERROR(INDEX('Application Process'!$AJ$11:$AJ$3035, MATCH($X1071, 'Application Process'!$I$11:$I$3035, 0)), "")))</f>
        <v/>
      </c>
      <c r="C1071" s="40"/>
      <c r="D1071" s="207"/>
      <c r="E1071" s="194"/>
      <c r="F1071" s="194"/>
      <c r="G1071" s="208"/>
      <c r="H1071" s="194"/>
      <c r="I1071" s="208"/>
      <c r="J1071" s="194"/>
      <c r="K1071" s="209"/>
      <c r="L1071" s="194"/>
      <c r="M1071" s="196"/>
      <c r="N1071" s="194"/>
      <c r="O1071" s="194"/>
      <c r="P1071" s="208"/>
      <c r="Q1071" s="194"/>
      <c r="R1071" s="210"/>
      <c r="S1071" s="211"/>
      <c r="T1071" s="193"/>
      <c r="U1071" s="40"/>
      <c r="W1071" s="41" t="str">
        <f t="shared" si="65"/>
        <v/>
      </c>
      <c r="X1071" s="58" t="str">
        <f t="shared" si="66"/>
        <v/>
      </c>
      <c r="Y1071" s="58" t="str">
        <f t="shared" si="64"/>
        <v/>
      </c>
      <c r="AC1071" s="41" t="str">
        <f t="shared" si="67"/>
        <v/>
      </c>
      <c r="AE1071" s="41" t="str">
        <f>IF($H1071="", "", IF(COUNTIF($AA$11:$AA$131, $H1071)&gt;0, 'Application Process'!$AC$4, ""))</f>
        <v/>
      </c>
    </row>
    <row r="1072" spans="1:31" x14ac:dyDescent="0.25">
      <c r="A1072" s="40"/>
      <c r="B1072" s="88" t="str">
        <f>IF($X1072="", "", IF(COUNTIF('Application Process'!$I$11:$I$3035, $X1072)=0, 'Job Database'!$Y$8, IFERROR(INDEX('Application Process'!$AJ$11:$AJ$3035, MATCH($X1072, 'Application Process'!$I$11:$I$3035, 0)), "")))</f>
        <v/>
      </c>
      <c r="C1072" s="40"/>
      <c r="D1072" s="207"/>
      <c r="E1072" s="194"/>
      <c r="F1072" s="194"/>
      <c r="G1072" s="208"/>
      <c r="H1072" s="194"/>
      <c r="I1072" s="208"/>
      <c r="J1072" s="194"/>
      <c r="K1072" s="209"/>
      <c r="L1072" s="194"/>
      <c r="M1072" s="196"/>
      <c r="N1072" s="194"/>
      <c r="O1072" s="194"/>
      <c r="P1072" s="208"/>
      <c r="Q1072" s="194"/>
      <c r="R1072" s="210"/>
      <c r="S1072" s="211"/>
      <c r="T1072" s="193"/>
      <c r="U1072" s="40"/>
      <c r="W1072" s="41" t="str">
        <f t="shared" si="65"/>
        <v/>
      </c>
      <c r="X1072" s="58" t="str">
        <f t="shared" si="66"/>
        <v/>
      </c>
      <c r="Y1072" s="58" t="str">
        <f t="shared" si="64"/>
        <v/>
      </c>
      <c r="AC1072" s="41" t="str">
        <f t="shared" si="67"/>
        <v/>
      </c>
      <c r="AE1072" s="41" t="str">
        <f>IF($H1072="", "", IF(COUNTIF($AA$11:$AA$131, $H1072)&gt;0, 'Application Process'!$AC$4, ""))</f>
        <v/>
      </c>
    </row>
    <row r="1073" spans="1:31" x14ac:dyDescent="0.25">
      <c r="A1073" s="40"/>
      <c r="B1073" s="88" t="str">
        <f>IF($X1073="", "", IF(COUNTIF('Application Process'!$I$11:$I$3035, $X1073)=0, 'Job Database'!$Y$8, IFERROR(INDEX('Application Process'!$AJ$11:$AJ$3035, MATCH($X1073, 'Application Process'!$I$11:$I$3035, 0)), "")))</f>
        <v/>
      </c>
      <c r="C1073" s="40"/>
      <c r="D1073" s="207"/>
      <c r="E1073" s="194"/>
      <c r="F1073" s="194"/>
      <c r="G1073" s="208"/>
      <c r="H1073" s="194"/>
      <c r="I1073" s="208"/>
      <c r="J1073" s="194"/>
      <c r="K1073" s="209"/>
      <c r="L1073" s="194"/>
      <c r="M1073" s="196"/>
      <c r="N1073" s="194"/>
      <c r="O1073" s="194"/>
      <c r="P1073" s="208"/>
      <c r="Q1073" s="194"/>
      <c r="R1073" s="210"/>
      <c r="S1073" s="211"/>
      <c r="T1073" s="193"/>
      <c r="U1073" s="40"/>
      <c r="W1073" s="41" t="str">
        <f t="shared" si="65"/>
        <v/>
      </c>
      <c r="X1073" s="58" t="str">
        <f t="shared" si="66"/>
        <v/>
      </c>
      <c r="Y1073" s="58" t="str">
        <f t="shared" si="64"/>
        <v/>
      </c>
      <c r="AC1073" s="41" t="str">
        <f t="shared" si="67"/>
        <v/>
      </c>
      <c r="AE1073" s="41" t="str">
        <f>IF($H1073="", "", IF(COUNTIF($AA$11:$AA$131, $H1073)&gt;0, 'Application Process'!$AC$4, ""))</f>
        <v/>
      </c>
    </row>
    <row r="1074" spans="1:31" x14ac:dyDescent="0.25">
      <c r="A1074" s="40"/>
      <c r="B1074" s="88" t="str">
        <f>IF($X1074="", "", IF(COUNTIF('Application Process'!$I$11:$I$3035, $X1074)=0, 'Job Database'!$Y$8, IFERROR(INDEX('Application Process'!$AJ$11:$AJ$3035, MATCH($X1074, 'Application Process'!$I$11:$I$3035, 0)), "")))</f>
        <v/>
      </c>
      <c r="C1074" s="40"/>
      <c r="D1074" s="207"/>
      <c r="E1074" s="194"/>
      <c r="F1074" s="194"/>
      <c r="G1074" s="208"/>
      <c r="H1074" s="194"/>
      <c r="I1074" s="208"/>
      <c r="J1074" s="194"/>
      <c r="K1074" s="209"/>
      <c r="L1074" s="194"/>
      <c r="M1074" s="196"/>
      <c r="N1074" s="194"/>
      <c r="O1074" s="194"/>
      <c r="P1074" s="208"/>
      <c r="Q1074" s="194"/>
      <c r="R1074" s="210"/>
      <c r="S1074" s="211"/>
      <c r="T1074" s="193"/>
      <c r="U1074" s="40"/>
      <c r="W1074" s="41" t="str">
        <f t="shared" si="65"/>
        <v/>
      </c>
      <c r="X1074" s="58" t="str">
        <f t="shared" si="66"/>
        <v/>
      </c>
      <c r="Y1074" s="58" t="str">
        <f t="shared" si="64"/>
        <v/>
      </c>
      <c r="AC1074" s="41" t="str">
        <f t="shared" si="67"/>
        <v/>
      </c>
      <c r="AE1074" s="41" t="str">
        <f>IF($H1074="", "", IF(COUNTIF($AA$11:$AA$131, $H1074)&gt;0, 'Application Process'!$AC$4, ""))</f>
        <v/>
      </c>
    </row>
    <row r="1075" spans="1:31" x14ac:dyDescent="0.25">
      <c r="A1075" s="40"/>
      <c r="B1075" s="88" t="str">
        <f>IF($X1075="", "", IF(COUNTIF('Application Process'!$I$11:$I$3035, $X1075)=0, 'Job Database'!$Y$8, IFERROR(INDEX('Application Process'!$AJ$11:$AJ$3035, MATCH($X1075, 'Application Process'!$I$11:$I$3035, 0)), "")))</f>
        <v/>
      </c>
      <c r="C1075" s="40"/>
      <c r="D1075" s="207"/>
      <c r="E1075" s="194"/>
      <c r="F1075" s="194"/>
      <c r="G1075" s="208"/>
      <c r="H1075" s="194"/>
      <c r="I1075" s="208"/>
      <c r="J1075" s="194"/>
      <c r="K1075" s="209"/>
      <c r="L1075" s="194"/>
      <c r="M1075" s="196"/>
      <c r="N1075" s="194"/>
      <c r="O1075" s="194"/>
      <c r="P1075" s="208"/>
      <c r="Q1075" s="194"/>
      <c r="R1075" s="210"/>
      <c r="S1075" s="211"/>
      <c r="T1075" s="193"/>
      <c r="U1075" s="40"/>
      <c r="W1075" s="41" t="str">
        <f t="shared" si="65"/>
        <v/>
      </c>
      <c r="X1075" s="58" t="str">
        <f t="shared" si="66"/>
        <v/>
      </c>
      <c r="Y1075" s="58" t="str">
        <f t="shared" si="64"/>
        <v/>
      </c>
      <c r="AC1075" s="41" t="str">
        <f t="shared" si="67"/>
        <v/>
      </c>
      <c r="AE1075" s="41" t="str">
        <f>IF($H1075="", "", IF(COUNTIF($AA$11:$AA$131, $H1075)&gt;0, 'Application Process'!$AC$4, ""))</f>
        <v/>
      </c>
    </row>
    <row r="1076" spans="1:31" x14ac:dyDescent="0.25">
      <c r="A1076" s="40"/>
      <c r="B1076" s="88" t="str">
        <f>IF($X1076="", "", IF(COUNTIF('Application Process'!$I$11:$I$3035, $X1076)=0, 'Job Database'!$Y$8, IFERROR(INDEX('Application Process'!$AJ$11:$AJ$3035, MATCH($X1076, 'Application Process'!$I$11:$I$3035, 0)), "")))</f>
        <v/>
      </c>
      <c r="C1076" s="40"/>
      <c r="D1076" s="207"/>
      <c r="E1076" s="194"/>
      <c r="F1076" s="194"/>
      <c r="G1076" s="208"/>
      <c r="H1076" s="194"/>
      <c r="I1076" s="208"/>
      <c r="J1076" s="194"/>
      <c r="K1076" s="209"/>
      <c r="L1076" s="194"/>
      <c r="M1076" s="196"/>
      <c r="N1076" s="194"/>
      <c r="O1076" s="194"/>
      <c r="P1076" s="208"/>
      <c r="Q1076" s="194"/>
      <c r="R1076" s="210"/>
      <c r="S1076" s="211"/>
      <c r="T1076" s="193"/>
      <c r="U1076" s="40"/>
      <c r="W1076" s="41" t="str">
        <f t="shared" si="65"/>
        <v/>
      </c>
      <c r="X1076" s="58" t="str">
        <f t="shared" si="66"/>
        <v/>
      </c>
      <c r="Y1076" s="58" t="str">
        <f t="shared" si="64"/>
        <v/>
      </c>
      <c r="AC1076" s="41" t="str">
        <f t="shared" si="67"/>
        <v/>
      </c>
      <c r="AE1076" s="41" t="str">
        <f>IF($H1076="", "", IF(COUNTIF($AA$11:$AA$131, $H1076)&gt;0, 'Application Process'!$AC$4, ""))</f>
        <v/>
      </c>
    </row>
    <row r="1077" spans="1:31" x14ac:dyDescent="0.25">
      <c r="A1077" s="40"/>
      <c r="B1077" s="88" t="str">
        <f>IF($X1077="", "", IF(COUNTIF('Application Process'!$I$11:$I$3035, $X1077)=0, 'Job Database'!$Y$8, IFERROR(INDEX('Application Process'!$AJ$11:$AJ$3035, MATCH($X1077, 'Application Process'!$I$11:$I$3035, 0)), "")))</f>
        <v/>
      </c>
      <c r="C1077" s="40"/>
      <c r="D1077" s="207"/>
      <c r="E1077" s="194"/>
      <c r="F1077" s="194"/>
      <c r="G1077" s="208"/>
      <c r="H1077" s="194"/>
      <c r="I1077" s="208"/>
      <c r="J1077" s="194"/>
      <c r="K1077" s="209"/>
      <c r="L1077" s="194"/>
      <c r="M1077" s="196"/>
      <c r="N1077" s="194"/>
      <c r="O1077" s="194"/>
      <c r="P1077" s="208"/>
      <c r="Q1077" s="194"/>
      <c r="R1077" s="210"/>
      <c r="S1077" s="211"/>
      <c r="T1077" s="193"/>
      <c r="U1077" s="40"/>
      <c r="W1077" s="41" t="str">
        <f t="shared" si="65"/>
        <v/>
      </c>
      <c r="X1077" s="58" t="str">
        <f t="shared" si="66"/>
        <v/>
      </c>
      <c r="Y1077" s="58" t="str">
        <f t="shared" si="64"/>
        <v/>
      </c>
      <c r="AC1077" s="41" t="str">
        <f t="shared" si="67"/>
        <v/>
      </c>
      <c r="AE1077" s="41" t="str">
        <f>IF($H1077="", "", IF(COUNTIF($AA$11:$AA$131, $H1077)&gt;0, 'Application Process'!$AC$4, ""))</f>
        <v/>
      </c>
    </row>
    <row r="1078" spans="1:31" x14ac:dyDescent="0.25">
      <c r="A1078" s="40"/>
      <c r="B1078" s="88" t="str">
        <f>IF($X1078="", "", IF(COUNTIF('Application Process'!$I$11:$I$3035, $X1078)=0, 'Job Database'!$Y$8, IFERROR(INDEX('Application Process'!$AJ$11:$AJ$3035, MATCH($X1078, 'Application Process'!$I$11:$I$3035, 0)), "")))</f>
        <v/>
      </c>
      <c r="C1078" s="40"/>
      <c r="D1078" s="207"/>
      <c r="E1078" s="194"/>
      <c r="F1078" s="194"/>
      <c r="G1078" s="208"/>
      <c r="H1078" s="194"/>
      <c r="I1078" s="208"/>
      <c r="J1078" s="194"/>
      <c r="K1078" s="209"/>
      <c r="L1078" s="194"/>
      <c r="M1078" s="196"/>
      <c r="N1078" s="194"/>
      <c r="O1078" s="194"/>
      <c r="P1078" s="208"/>
      <c r="Q1078" s="194"/>
      <c r="R1078" s="210"/>
      <c r="S1078" s="211"/>
      <c r="T1078" s="193"/>
      <c r="U1078" s="40"/>
      <c r="W1078" s="41" t="str">
        <f t="shared" si="65"/>
        <v/>
      </c>
      <c r="X1078" s="58" t="str">
        <f t="shared" si="66"/>
        <v/>
      </c>
      <c r="Y1078" s="58" t="str">
        <f t="shared" si="64"/>
        <v/>
      </c>
      <c r="AC1078" s="41" t="str">
        <f t="shared" si="67"/>
        <v/>
      </c>
      <c r="AE1078" s="41" t="str">
        <f>IF($H1078="", "", IF(COUNTIF($AA$11:$AA$131, $H1078)&gt;0, 'Application Process'!$AC$4, ""))</f>
        <v/>
      </c>
    </row>
    <row r="1079" spans="1:31" x14ac:dyDescent="0.25">
      <c r="A1079" s="40"/>
      <c r="B1079" s="88" t="str">
        <f>IF($X1079="", "", IF(COUNTIF('Application Process'!$I$11:$I$3035, $X1079)=0, 'Job Database'!$Y$8, IFERROR(INDEX('Application Process'!$AJ$11:$AJ$3035, MATCH($X1079, 'Application Process'!$I$11:$I$3035, 0)), "")))</f>
        <v/>
      </c>
      <c r="C1079" s="40"/>
      <c r="D1079" s="207"/>
      <c r="E1079" s="194"/>
      <c r="F1079" s="194"/>
      <c r="G1079" s="208"/>
      <c r="H1079" s="194"/>
      <c r="I1079" s="208"/>
      <c r="J1079" s="194"/>
      <c r="K1079" s="209"/>
      <c r="L1079" s="194"/>
      <c r="M1079" s="196"/>
      <c r="N1079" s="194"/>
      <c r="O1079" s="194"/>
      <c r="P1079" s="208"/>
      <c r="Q1079" s="194"/>
      <c r="R1079" s="210"/>
      <c r="S1079" s="211"/>
      <c r="T1079" s="193"/>
      <c r="U1079" s="40"/>
      <c r="W1079" s="41" t="str">
        <f t="shared" si="65"/>
        <v/>
      </c>
      <c r="X1079" s="58" t="str">
        <f t="shared" si="66"/>
        <v/>
      </c>
      <c r="Y1079" s="58" t="str">
        <f t="shared" si="64"/>
        <v/>
      </c>
      <c r="AC1079" s="41" t="str">
        <f t="shared" si="67"/>
        <v/>
      </c>
      <c r="AE1079" s="41" t="str">
        <f>IF($H1079="", "", IF(COUNTIF($AA$11:$AA$131, $H1079)&gt;0, 'Application Process'!$AC$4, ""))</f>
        <v/>
      </c>
    </row>
    <row r="1080" spans="1:31" x14ac:dyDescent="0.25">
      <c r="A1080" s="40"/>
      <c r="B1080" s="88" t="str">
        <f>IF($X1080="", "", IF(COUNTIF('Application Process'!$I$11:$I$3035, $X1080)=0, 'Job Database'!$Y$8, IFERROR(INDEX('Application Process'!$AJ$11:$AJ$3035, MATCH($X1080, 'Application Process'!$I$11:$I$3035, 0)), "")))</f>
        <v/>
      </c>
      <c r="C1080" s="40"/>
      <c r="D1080" s="207"/>
      <c r="E1080" s="194"/>
      <c r="F1080" s="194"/>
      <c r="G1080" s="208"/>
      <c r="H1080" s="194"/>
      <c r="I1080" s="208"/>
      <c r="J1080" s="194"/>
      <c r="K1080" s="209"/>
      <c r="L1080" s="194"/>
      <c r="M1080" s="196"/>
      <c r="N1080" s="194"/>
      <c r="O1080" s="194"/>
      <c r="P1080" s="208"/>
      <c r="Q1080" s="194"/>
      <c r="R1080" s="210"/>
      <c r="S1080" s="211"/>
      <c r="T1080" s="193"/>
      <c r="U1080" s="40"/>
      <c r="W1080" s="41" t="str">
        <f t="shared" si="65"/>
        <v/>
      </c>
      <c r="X1080" s="58" t="str">
        <f t="shared" si="66"/>
        <v/>
      </c>
      <c r="Y1080" s="58" t="str">
        <f t="shared" si="64"/>
        <v/>
      </c>
      <c r="AC1080" s="41" t="str">
        <f t="shared" si="67"/>
        <v/>
      </c>
      <c r="AE1080" s="41" t="str">
        <f>IF($H1080="", "", IF(COUNTIF($AA$11:$AA$131, $H1080)&gt;0, 'Application Process'!$AC$4, ""))</f>
        <v/>
      </c>
    </row>
    <row r="1081" spans="1:31" x14ac:dyDescent="0.25">
      <c r="A1081" s="40"/>
      <c r="B1081" s="88" t="str">
        <f>IF($X1081="", "", IF(COUNTIF('Application Process'!$I$11:$I$3035, $X1081)=0, 'Job Database'!$Y$8, IFERROR(INDEX('Application Process'!$AJ$11:$AJ$3035, MATCH($X1081, 'Application Process'!$I$11:$I$3035, 0)), "")))</f>
        <v/>
      </c>
      <c r="C1081" s="40"/>
      <c r="D1081" s="207"/>
      <c r="E1081" s="194"/>
      <c r="F1081" s="194"/>
      <c r="G1081" s="208"/>
      <c r="H1081" s="194"/>
      <c r="I1081" s="208"/>
      <c r="J1081" s="194"/>
      <c r="K1081" s="209"/>
      <c r="L1081" s="194"/>
      <c r="M1081" s="196"/>
      <c r="N1081" s="194"/>
      <c r="O1081" s="194"/>
      <c r="P1081" s="208"/>
      <c r="Q1081" s="194"/>
      <c r="R1081" s="210"/>
      <c r="S1081" s="211"/>
      <c r="T1081" s="193"/>
      <c r="U1081" s="40"/>
      <c r="W1081" s="41" t="str">
        <f t="shared" si="65"/>
        <v/>
      </c>
      <c r="X1081" s="58" t="str">
        <f t="shared" si="66"/>
        <v/>
      </c>
      <c r="Y1081" s="58" t="str">
        <f t="shared" si="64"/>
        <v/>
      </c>
      <c r="AC1081" s="41" t="str">
        <f t="shared" si="67"/>
        <v/>
      </c>
      <c r="AE1081" s="41" t="str">
        <f>IF($H1081="", "", IF(COUNTIF($AA$11:$AA$131, $H1081)&gt;0, 'Application Process'!$AC$4, ""))</f>
        <v/>
      </c>
    </row>
    <row r="1082" spans="1:31" x14ac:dyDescent="0.25">
      <c r="A1082" s="40"/>
      <c r="B1082" s="88" t="str">
        <f>IF($X1082="", "", IF(COUNTIF('Application Process'!$I$11:$I$3035, $X1082)=0, 'Job Database'!$Y$8, IFERROR(INDEX('Application Process'!$AJ$11:$AJ$3035, MATCH($X1082, 'Application Process'!$I$11:$I$3035, 0)), "")))</f>
        <v/>
      </c>
      <c r="C1082" s="40"/>
      <c r="D1082" s="207"/>
      <c r="E1082" s="194"/>
      <c r="F1082" s="194"/>
      <c r="G1082" s="208"/>
      <c r="H1082" s="194"/>
      <c r="I1082" s="208"/>
      <c r="J1082" s="194"/>
      <c r="K1082" s="209"/>
      <c r="L1082" s="194"/>
      <c r="M1082" s="196"/>
      <c r="N1082" s="194"/>
      <c r="O1082" s="194"/>
      <c r="P1082" s="208"/>
      <c r="Q1082" s="194"/>
      <c r="R1082" s="210"/>
      <c r="S1082" s="211"/>
      <c r="T1082" s="193"/>
      <c r="U1082" s="40"/>
      <c r="W1082" s="41" t="str">
        <f t="shared" si="65"/>
        <v/>
      </c>
      <c r="X1082" s="58" t="str">
        <f t="shared" si="66"/>
        <v/>
      </c>
      <c r="Y1082" s="58" t="str">
        <f t="shared" si="64"/>
        <v/>
      </c>
      <c r="AC1082" s="41" t="str">
        <f t="shared" si="67"/>
        <v/>
      </c>
      <c r="AE1082" s="41" t="str">
        <f>IF($H1082="", "", IF(COUNTIF($AA$11:$AA$131, $H1082)&gt;0, 'Application Process'!$AC$4, ""))</f>
        <v/>
      </c>
    </row>
    <row r="1083" spans="1:31" x14ac:dyDescent="0.25">
      <c r="A1083" s="40"/>
      <c r="B1083" s="88" t="str">
        <f>IF($X1083="", "", IF(COUNTIF('Application Process'!$I$11:$I$3035, $X1083)=0, 'Job Database'!$Y$8, IFERROR(INDEX('Application Process'!$AJ$11:$AJ$3035, MATCH($X1083, 'Application Process'!$I$11:$I$3035, 0)), "")))</f>
        <v/>
      </c>
      <c r="C1083" s="40"/>
      <c r="D1083" s="207"/>
      <c r="E1083" s="194"/>
      <c r="F1083" s="194"/>
      <c r="G1083" s="208"/>
      <c r="H1083" s="194"/>
      <c r="I1083" s="208"/>
      <c r="J1083" s="194"/>
      <c r="K1083" s="209"/>
      <c r="L1083" s="194"/>
      <c r="M1083" s="196"/>
      <c r="N1083" s="194"/>
      <c r="O1083" s="194"/>
      <c r="P1083" s="208"/>
      <c r="Q1083" s="194"/>
      <c r="R1083" s="210"/>
      <c r="S1083" s="211"/>
      <c r="T1083" s="193"/>
      <c r="U1083" s="40"/>
      <c r="W1083" s="41" t="str">
        <f t="shared" si="65"/>
        <v/>
      </c>
      <c r="X1083" s="58" t="str">
        <f t="shared" si="66"/>
        <v/>
      </c>
      <c r="Y1083" s="58" t="str">
        <f t="shared" si="64"/>
        <v/>
      </c>
      <c r="AC1083" s="41" t="str">
        <f t="shared" si="67"/>
        <v/>
      </c>
      <c r="AE1083" s="41" t="str">
        <f>IF($H1083="", "", IF(COUNTIF($AA$11:$AA$131, $H1083)&gt;0, 'Application Process'!$AC$4, ""))</f>
        <v/>
      </c>
    </row>
    <row r="1084" spans="1:31" x14ac:dyDescent="0.25">
      <c r="A1084" s="40"/>
      <c r="B1084" s="88" t="str">
        <f>IF($X1084="", "", IF(COUNTIF('Application Process'!$I$11:$I$3035, $X1084)=0, 'Job Database'!$Y$8, IFERROR(INDEX('Application Process'!$AJ$11:$AJ$3035, MATCH($X1084, 'Application Process'!$I$11:$I$3035, 0)), "")))</f>
        <v/>
      </c>
      <c r="C1084" s="40"/>
      <c r="D1084" s="207"/>
      <c r="E1084" s="194"/>
      <c r="F1084" s="194"/>
      <c r="G1084" s="208"/>
      <c r="H1084" s="194"/>
      <c r="I1084" s="208"/>
      <c r="J1084" s="194"/>
      <c r="K1084" s="209"/>
      <c r="L1084" s="194"/>
      <c r="M1084" s="196"/>
      <c r="N1084" s="194"/>
      <c r="O1084" s="194"/>
      <c r="P1084" s="208"/>
      <c r="Q1084" s="194"/>
      <c r="R1084" s="210"/>
      <c r="S1084" s="211"/>
      <c r="T1084" s="193"/>
      <c r="U1084" s="40"/>
      <c r="W1084" s="41" t="str">
        <f t="shared" si="65"/>
        <v/>
      </c>
      <c r="X1084" s="58" t="str">
        <f t="shared" si="66"/>
        <v/>
      </c>
      <c r="Y1084" s="58" t="str">
        <f t="shared" si="64"/>
        <v/>
      </c>
      <c r="AC1084" s="41" t="str">
        <f t="shared" si="67"/>
        <v/>
      </c>
      <c r="AE1084" s="41" t="str">
        <f>IF($H1084="", "", IF(COUNTIF($AA$11:$AA$131, $H1084)&gt;0, 'Application Process'!$AC$4, ""))</f>
        <v/>
      </c>
    </row>
    <row r="1085" spans="1:31" x14ac:dyDescent="0.25">
      <c r="A1085" s="40"/>
      <c r="B1085" s="88" t="str">
        <f>IF($X1085="", "", IF(COUNTIF('Application Process'!$I$11:$I$3035, $X1085)=0, 'Job Database'!$Y$8, IFERROR(INDEX('Application Process'!$AJ$11:$AJ$3035, MATCH($X1085, 'Application Process'!$I$11:$I$3035, 0)), "")))</f>
        <v/>
      </c>
      <c r="C1085" s="40"/>
      <c r="D1085" s="207"/>
      <c r="E1085" s="194"/>
      <c r="F1085" s="194"/>
      <c r="G1085" s="208"/>
      <c r="H1085" s="194"/>
      <c r="I1085" s="208"/>
      <c r="J1085" s="194"/>
      <c r="K1085" s="209"/>
      <c r="L1085" s="194"/>
      <c r="M1085" s="196"/>
      <c r="N1085" s="194"/>
      <c r="O1085" s="194"/>
      <c r="P1085" s="208"/>
      <c r="Q1085" s="194"/>
      <c r="R1085" s="210"/>
      <c r="S1085" s="211"/>
      <c r="T1085" s="193"/>
      <c r="U1085" s="40"/>
      <c r="W1085" s="41" t="str">
        <f t="shared" si="65"/>
        <v/>
      </c>
      <c r="X1085" s="58" t="str">
        <f t="shared" si="66"/>
        <v/>
      </c>
      <c r="Y1085" s="58" t="str">
        <f t="shared" si="64"/>
        <v/>
      </c>
      <c r="AC1085" s="41" t="str">
        <f t="shared" si="67"/>
        <v/>
      </c>
      <c r="AE1085" s="41" t="str">
        <f>IF($H1085="", "", IF(COUNTIF($AA$11:$AA$131, $H1085)&gt;0, 'Application Process'!$AC$4, ""))</f>
        <v/>
      </c>
    </row>
    <row r="1086" spans="1:31" x14ac:dyDescent="0.25">
      <c r="A1086" s="40"/>
      <c r="B1086" s="88" t="str">
        <f>IF($X1086="", "", IF(COUNTIF('Application Process'!$I$11:$I$3035, $X1086)=0, 'Job Database'!$Y$8, IFERROR(INDEX('Application Process'!$AJ$11:$AJ$3035, MATCH($X1086, 'Application Process'!$I$11:$I$3035, 0)), "")))</f>
        <v/>
      </c>
      <c r="C1086" s="40"/>
      <c r="D1086" s="207"/>
      <c r="E1086" s="194"/>
      <c r="F1086" s="194"/>
      <c r="G1086" s="208"/>
      <c r="H1086" s="194"/>
      <c r="I1086" s="208"/>
      <c r="J1086" s="194"/>
      <c r="K1086" s="209"/>
      <c r="L1086" s="194"/>
      <c r="M1086" s="196"/>
      <c r="N1086" s="194"/>
      <c r="O1086" s="194"/>
      <c r="P1086" s="208"/>
      <c r="Q1086" s="194"/>
      <c r="R1086" s="210"/>
      <c r="S1086" s="211"/>
      <c r="T1086" s="193"/>
      <c r="U1086" s="40"/>
      <c r="W1086" s="41" t="str">
        <f t="shared" si="65"/>
        <v/>
      </c>
      <c r="X1086" s="58" t="str">
        <f t="shared" si="66"/>
        <v/>
      </c>
      <c r="Y1086" s="58" t="str">
        <f t="shared" si="64"/>
        <v/>
      </c>
      <c r="AC1086" s="41" t="str">
        <f t="shared" si="67"/>
        <v/>
      </c>
      <c r="AE1086" s="41" t="str">
        <f>IF($H1086="", "", IF(COUNTIF($AA$11:$AA$131, $H1086)&gt;0, 'Application Process'!$AC$4, ""))</f>
        <v/>
      </c>
    </row>
    <row r="1087" spans="1:31" x14ac:dyDescent="0.25">
      <c r="A1087" s="40"/>
      <c r="B1087" s="88" t="str">
        <f>IF($X1087="", "", IF(COUNTIF('Application Process'!$I$11:$I$3035, $X1087)=0, 'Job Database'!$Y$8, IFERROR(INDEX('Application Process'!$AJ$11:$AJ$3035, MATCH($X1087, 'Application Process'!$I$11:$I$3035, 0)), "")))</f>
        <v/>
      </c>
      <c r="C1087" s="40"/>
      <c r="D1087" s="207"/>
      <c r="E1087" s="194"/>
      <c r="F1087" s="194"/>
      <c r="G1087" s="208"/>
      <c r="H1087" s="194"/>
      <c r="I1087" s="208"/>
      <c r="J1087" s="194"/>
      <c r="K1087" s="209"/>
      <c r="L1087" s="194"/>
      <c r="M1087" s="196"/>
      <c r="N1087" s="194"/>
      <c r="O1087" s="194"/>
      <c r="P1087" s="208"/>
      <c r="Q1087" s="194"/>
      <c r="R1087" s="210"/>
      <c r="S1087" s="211"/>
      <c r="T1087" s="193"/>
      <c r="U1087" s="40"/>
      <c r="W1087" s="41" t="str">
        <f t="shared" si="65"/>
        <v/>
      </c>
      <c r="X1087" s="58" t="str">
        <f t="shared" si="66"/>
        <v/>
      </c>
      <c r="Y1087" s="58" t="str">
        <f t="shared" si="64"/>
        <v/>
      </c>
      <c r="AC1087" s="41" t="str">
        <f t="shared" si="67"/>
        <v/>
      </c>
      <c r="AE1087" s="41" t="str">
        <f>IF($H1087="", "", IF(COUNTIF($AA$11:$AA$131, $H1087)&gt;0, 'Application Process'!$AC$4, ""))</f>
        <v/>
      </c>
    </row>
    <row r="1088" spans="1:31" x14ac:dyDescent="0.25">
      <c r="A1088" s="40"/>
      <c r="B1088" s="88" t="str">
        <f>IF($X1088="", "", IF(COUNTIF('Application Process'!$I$11:$I$3035, $X1088)=0, 'Job Database'!$Y$8, IFERROR(INDEX('Application Process'!$AJ$11:$AJ$3035, MATCH($X1088, 'Application Process'!$I$11:$I$3035, 0)), "")))</f>
        <v/>
      </c>
      <c r="C1088" s="40"/>
      <c r="D1088" s="207"/>
      <c r="E1088" s="194"/>
      <c r="F1088" s="194"/>
      <c r="G1088" s="208"/>
      <c r="H1088" s="194"/>
      <c r="I1088" s="208"/>
      <c r="J1088" s="194"/>
      <c r="K1088" s="209"/>
      <c r="L1088" s="194"/>
      <c r="M1088" s="196"/>
      <c r="N1088" s="194"/>
      <c r="O1088" s="194"/>
      <c r="P1088" s="208"/>
      <c r="Q1088" s="194"/>
      <c r="R1088" s="210"/>
      <c r="S1088" s="211"/>
      <c r="T1088" s="193"/>
      <c r="U1088" s="40"/>
      <c r="W1088" s="41" t="str">
        <f t="shared" si="65"/>
        <v/>
      </c>
      <c r="X1088" s="58" t="str">
        <f t="shared" si="66"/>
        <v/>
      </c>
      <c r="Y1088" s="58" t="str">
        <f t="shared" si="64"/>
        <v/>
      </c>
      <c r="AC1088" s="41" t="str">
        <f t="shared" si="67"/>
        <v/>
      </c>
      <c r="AE1088" s="41" t="str">
        <f>IF($H1088="", "", IF(COUNTIF($AA$11:$AA$131, $H1088)&gt;0, 'Application Process'!$AC$4, ""))</f>
        <v/>
      </c>
    </row>
    <row r="1089" spans="1:31" x14ac:dyDescent="0.25">
      <c r="A1089" s="40"/>
      <c r="B1089" s="88" t="str">
        <f>IF($X1089="", "", IF(COUNTIF('Application Process'!$I$11:$I$3035, $X1089)=0, 'Job Database'!$Y$8, IFERROR(INDEX('Application Process'!$AJ$11:$AJ$3035, MATCH($X1089, 'Application Process'!$I$11:$I$3035, 0)), "")))</f>
        <v/>
      </c>
      <c r="C1089" s="40"/>
      <c r="D1089" s="207"/>
      <c r="E1089" s="194"/>
      <c r="F1089" s="194"/>
      <c r="G1089" s="208"/>
      <c r="H1089" s="194"/>
      <c r="I1089" s="208"/>
      <c r="J1089" s="194"/>
      <c r="K1089" s="209"/>
      <c r="L1089" s="194"/>
      <c r="M1089" s="196"/>
      <c r="N1089" s="194"/>
      <c r="O1089" s="194"/>
      <c r="P1089" s="208"/>
      <c r="Q1089" s="194"/>
      <c r="R1089" s="210"/>
      <c r="S1089" s="211"/>
      <c r="T1089" s="193"/>
      <c r="U1089" s="40"/>
      <c r="W1089" s="41" t="str">
        <f t="shared" si="65"/>
        <v/>
      </c>
      <c r="X1089" s="58" t="str">
        <f t="shared" si="66"/>
        <v/>
      </c>
      <c r="Y1089" s="58" t="str">
        <f t="shared" si="64"/>
        <v/>
      </c>
      <c r="AC1089" s="41" t="str">
        <f t="shared" si="67"/>
        <v/>
      </c>
      <c r="AE1089" s="41" t="str">
        <f>IF($H1089="", "", IF(COUNTIF($AA$11:$AA$131, $H1089)&gt;0, 'Application Process'!$AC$4, ""))</f>
        <v/>
      </c>
    </row>
    <row r="1090" spans="1:31" x14ac:dyDescent="0.25">
      <c r="A1090" s="40"/>
      <c r="B1090" s="88" t="str">
        <f>IF($X1090="", "", IF(COUNTIF('Application Process'!$I$11:$I$3035, $X1090)=0, 'Job Database'!$Y$8, IFERROR(INDEX('Application Process'!$AJ$11:$AJ$3035, MATCH($X1090, 'Application Process'!$I$11:$I$3035, 0)), "")))</f>
        <v/>
      </c>
      <c r="C1090" s="40"/>
      <c r="D1090" s="207"/>
      <c r="E1090" s="194"/>
      <c r="F1090" s="194"/>
      <c r="G1090" s="208"/>
      <c r="H1090" s="194"/>
      <c r="I1090" s="208"/>
      <c r="J1090" s="194"/>
      <c r="K1090" s="209"/>
      <c r="L1090" s="194"/>
      <c r="M1090" s="196"/>
      <c r="N1090" s="194"/>
      <c r="O1090" s="194"/>
      <c r="P1090" s="208"/>
      <c r="Q1090" s="194"/>
      <c r="R1090" s="210"/>
      <c r="S1090" s="211"/>
      <c r="T1090" s="193"/>
      <c r="U1090" s="40"/>
      <c r="W1090" s="41" t="str">
        <f t="shared" si="65"/>
        <v/>
      </c>
      <c r="X1090" s="58" t="str">
        <f t="shared" si="66"/>
        <v/>
      </c>
      <c r="Y1090" s="58" t="str">
        <f t="shared" si="64"/>
        <v/>
      </c>
      <c r="AC1090" s="41" t="str">
        <f t="shared" si="67"/>
        <v/>
      </c>
      <c r="AE1090" s="41" t="str">
        <f>IF($H1090="", "", IF(COUNTIF($AA$11:$AA$131, $H1090)&gt;0, 'Application Process'!$AC$4, ""))</f>
        <v/>
      </c>
    </row>
    <row r="1091" spans="1:31" x14ac:dyDescent="0.25">
      <c r="A1091" s="40"/>
      <c r="B1091" s="88" t="str">
        <f>IF($X1091="", "", IF(COUNTIF('Application Process'!$I$11:$I$3035, $X1091)=0, 'Job Database'!$Y$8, IFERROR(INDEX('Application Process'!$AJ$11:$AJ$3035, MATCH($X1091, 'Application Process'!$I$11:$I$3035, 0)), "")))</f>
        <v/>
      </c>
      <c r="C1091" s="40"/>
      <c r="D1091" s="207"/>
      <c r="E1091" s="194"/>
      <c r="F1091" s="194"/>
      <c r="G1091" s="208"/>
      <c r="H1091" s="194"/>
      <c r="I1091" s="208"/>
      <c r="J1091" s="194"/>
      <c r="K1091" s="209"/>
      <c r="L1091" s="194"/>
      <c r="M1091" s="196"/>
      <c r="N1091" s="194"/>
      <c r="O1091" s="194"/>
      <c r="P1091" s="208"/>
      <c r="Q1091" s="194"/>
      <c r="R1091" s="210"/>
      <c r="S1091" s="211"/>
      <c r="T1091" s="193"/>
      <c r="U1091" s="40"/>
      <c r="W1091" s="41" t="str">
        <f t="shared" si="65"/>
        <v/>
      </c>
      <c r="X1091" s="58" t="str">
        <f t="shared" si="66"/>
        <v/>
      </c>
      <c r="Y1091" s="58" t="str">
        <f t="shared" si="64"/>
        <v/>
      </c>
      <c r="AC1091" s="41" t="str">
        <f t="shared" si="67"/>
        <v/>
      </c>
      <c r="AE1091" s="41" t="str">
        <f>IF($H1091="", "", IF(COUNTIF($AA$11:$AA$131, $H1091)&gt;0, 'Application Process'!$AC$4, ""))</f>
        <v/>
      </c>
    </row>
    <row r="1092" spans="1:31" x14ac:dyDescent="0.25">
      <c r="A1092" s="40"/>
      <c r="B1092" s="88" t="str">
        <f>IF($X1092="", "", IF(COUNTIF('Application Process'!$I$11:$I$3035, $X1092)=0, 'Job Database'!$Y$8, IFERROR(INDEX('Application Process'!$AJ$11:$AJ$3035, MATCH($X1092, 'Application Process'!$I$11:$I$3035, 0)), "")))</f>
        <v/>
      </c>
      <c r="C1092" s="40"/>
      <c r="D1092" s="207"/>
      <c r="E1092" s="194"/>
      <c r="F1092" s="194"/>
      <c r="G1092" s="208"/>
      <c r="H1092" s="194"/>
      <c r="I1092" s="208"/>
      <c r="J1092" s="194"/>
      <c r="K1092" s="209"/>
      <c r="L1092" s="194"/>
      <c r="M1092" s="196"/>
      <c r="N1092" s="194"/>
      <c r="O1092" s="194"/>
      <c r="P1092" s="208"/>
      <c r="Q1092" s="194"/>
      <c r="R1092" s="210"/>
      <c r="S1092" s="211"/>
      <c r="T1092" s="193"/>
      <c r="U1092" s="40"/>
      <c r="W1092" s="41" t="str">
        <f t="shared" si="65"/>
        <v/>
      </c>
      <c r="X1092" s="58" t="str">
        <f t="shared" si="66"/>
        <v/>
      </c>
      <c r="Y1092" s="58" t="str">
        <f t="shared" si="64"/>
        <v/>
      </c>
      <c r="AC1092" s="41" t="str">
        <f t="shared" si="67"/>
        <v/>
      </c>
      <c r="AE1092" s="41" t="str">
        <f>IF($H1092="", "", IF(COUNTIF($AA$11:$AA$131, $H1092)&gt;0, 'Application Process'!$AC$4, ""))</f>
        <v/>
      </c>
    </row>
    <row r="1093" spans="1:31" x14ac:dyDescent="0.25">
      <c r="A1093" s="40"/>
      <c r="B1093" s="88" t="str">
        <f>IF($X1093="", "", IF(COUNTIF('Application Process'!$I$11:$I$3035, $X1093)=0, 'Job Database'!$Y$8, IFERROR(INDEX('Application Process'!$AJ$11:$AJ$3035, MATCH($X1093, 'Application Process'!$I$11:$I$3035, 0)), "")))</f>
        <v/>
      </c>
      <c r="C1093" s="40"/>
      <c r="D1093" s="207"/>
      <c r="E1093" s="194"/>
      <c r="F1093" s="194"/>
      <c r="G1093" s="208"/>
      <c r="H1093" s="194"/>
      <c r="I1093" s="208"/>
      <c r="J1093" s="194"/>
      <c r="K1093" s="209"/>
      <c r="L1093" s="194"/>
      <c r="M1093" s="196"/>
      <c r="N1093" s="194"/>
      <c r="O1093" s="194"/>
      <c r="P1093" s="208"/>
      <c r="Q1093" s="194"/>
      <c r="R1093" s="210"/>
      <c r="S1093" s="211"/>
      <c r="T1093" s="193"/>
      <c r="U1093" s="40"/>
      <c r="W1093" s="41" t="str">
        <f t="shared" si="65"/>
        <v/>
      </c>
      <c r="X1093" s="58" t="str">
        <f t="shared" si="66"/>
        <v/>
      </c>
      <c r="Y1093" s="58" t="str">
        <f t="shared" si="64"/>
        <v/>
      </c>
      <c r="AC1093" s="41" t="str">
        <f t="shared" si="67"/>
        <v/>
      </c>
      <c r="AE1093" s="41" t="str">
        <f>IF($H1093="", "", IF(COUNTIF($AA$11:$AA$131, $H1093)&gt;0, 'Application Process'!$AC$4, ""))</f>
        <v/>
      </c>
    </row>
    <row r="1094" spans="1:31" x14ac:dyDescent="0.25">
      <c r="A1094" s="40"/>
      <c r="B1094" s="88" t="str">
        <f>IF($X1094="", "", IF(COUNTIF('Application Process'!$I$11:$I$3035, $X1094)=0, 'Job Database'!$Y$8, IFERROR(INDEX('Application Process'!$AJ$11:$AJ$3035, MATCH($X1094, 'Application Process'!$I$11:$I$3035, 0)), "")))</f>
        <v/>
      </c>
      <c r="C1094" s="40"/>
      <c r="D1094" s="207"/>
      <c r="E1094" s="194"/>
      <c r="F1094" s="194"/>
      <c r="G1094" s="208"/>
      <c r="H1094" s="194"/>
      <c r="I1094" s="208"/>
      <c r="J1094" s="194"/>
      <c r="K1094" s="209"/>
      <c r="L1094" s="194"/>
      <c r="M1094" s="196"/>
      <c r="N1094" s="194"/>
      <c r="O1094" s="194"/>
      <c r="P1094" s="208"/>
      <c r="Q1094" s="194"/>
      <c r="R1094" s="210"/>
      <c r="S1094" s="211"/>
      <c r="T1094" s="193"/>
      <c r="U1094" s="40"/>
      <c r="W1094" s="41" t="str">
        <f t="shared" si="65"/>
        <v/>
      </c>
      <c r="X1094" s="58" t="str">
        <f t="shared" si="66"/>
        <v/>
      </c>
      <c r="Y1094" s="58" t="str">
        <f t="shared" si="64"/>
        <v/>
      </c>
      <c r="AC1094" s="41" t="str">
        <f t="shared" si="67"/>
        <v/>
      </c>
      <c r="AE1094" s="41" t="str">
        <f>IF($H1094="", "", IF(COUNTIF($AA$11:$AA$131, $H1094)&gt;0, 'Application Process'!$AC$4, ""))</f>
        <v/>
      </c>
    </row>
    <row r="1095" spans="1:31" x14ac:dyDescent="0.25">
      <c r="A1095" s="40"/>
      <c r="B1095" s="88" t="str">
        <f>IF($X1095="", "", IF(COUNTIF('Application Process'!$I$11:$I$3035, $X1095)=0, 'Job Database'!$Y$8, IFERROR(INDEX('Application Process'!$AJ$11:$AJ$3035, MATCH($X1095, 'Application Process'!$I$11:$I$3035, 0)), "")))</f>
        <v/>
      </c>
      <c r="C1095" s="40"/>
      <c r="D1095" s="207"/>
      <c r="E1095" s="194"/>
      <c r="F1095" s="194"/>
      <c r="G1095" s="208"/>
      <c r="H1095" s="194"/>
      <c r="I1095" s="208"/>
      <c r="J1095" s="194"/>
      <c r="K1095" s="209"/>
      <c r="L1095" s="194"/>
      <c r="M1095" s="196"/>
      <c r="N1095" s="194"/>
      <c r="O1095" s="194"/>
      <c r="P1095" s="208"/>
      <c r="Q1095" s="194"/>
      <c r="R1095" s="210"/>
      <c r="S1095" s="211"/>
      <c r="T1095" s="193"/>
      <c r="U1095" s="40"/>
      <c r="W1095" s="41" t="str">
        <f t="shared" si="65"/>
        <v/>
      </c>
      <c r="X1095" s="58" t="str">
        <f t="shared" si="66"/>
        <v/>
      </c>
      <c r="Y1095" s="58" t="str">
        <f t="shared" si="64"/>
        <v/>
      </c>
      <c r="AC1095" s="41" t="str">
        <f t="shared" si="67"/>
        <v/>
      </c>
      <c r="AE1095" s="41" t="str">
        <f>IF($H1095="", "", IF(COUNTIF($AA$11:$AA$131, $H1095)&gt;0, 'Application Process'!$AC$4, ""))</f>
        <v/>
      </c>
    </row>
    <row r="1096" spans="1:31" x14ac:dyDescent="0.25">
      <c r="A1096" s="40"/>
      <c r="B1096" s="88" t="str">
        <f>IF($X1096="", "", IF(COUNTIF('Application Process'!$I$11:$I$3035, $X1096)=0, 'Job Database'!$Y$8, IFERROR(INDEX('Application Process'!$AJ$11:$AJ$3035, MATCH($X1096, 'Application Process'!$I$11:$I$3035, 0)), "")))</f>
        <v/>
      </c>
      <c r="C1096" s="40"/>
      <c r="D1096" s="207"/>
      <c r="E1096" s="194"/>
      <c r="F1096" s="194"/>
      <c r="G1096" s="208"/>
      <c r="H1096" s="194"/>
      <c r="I1096" s="208"/>
      <c r="J1096" s="194"/>
      <c r="K1096" s="209"/>
      <c r="L1096" s="194"/>
      <c r="M1096" s="196"/>
      <c r="N1096" s="194"/>
      <c r="O1096" s="194"/>
      <c r="P1096" s="208"/>
      <c r="Q1096" s="194"/>
      <c r="R1096" s="210"/>
      <c r="S1096" s="211"/>
      <c r="T1096" s="193"/>
      <c r="U1096" s="40"/>
      <c r="W1096" s="41" t="str">
        <f t="shared" si="65"/>
        <v/>
      </c>
      <c r="X1096" s="58" t="str">
        <f t="shared" si="66"/>
        <v/>
      </c>
      <c r="Y1096" s="58" t="str">
        <f t="shared" si="64"/>
        <v/>
      </c>
      <c r="AC1096" s="41" t="str">
        <f t="shared" si="67"/>
        <v/>
      </c>
      <c r="AE1096" s="41" t="str">
        <f>IF($H1096="", "", IF(COUNTIF($AA$11:$AA$131, $H1096)&gt;0, 'Application Process'!$AC$4, ""))</f>
        <v/>
      </c>
    </row>
    <row r="1097" spans="1:31" x14ac:dyDescent="0.25">
      <c r="A1097" s="40"/>
      <c r="B1097" s="88" t="str">
        <f>IF($X1097="", "", IF(COUNTIF('Application Process'!$I$11:$I$3035, $X1097)=0, 'Job Database'!$Y$8, IFERROR(INDEX('Application Process'!$AJ$11:$AJ$3035, MATCH($X1097, 'Application Process'!$I$11:$I$3035, 0)), "")))</f>
        <v/>
      </c>
      <c r="C1097" s="40"/>
      <c r="D1097" s="207"/>
      <c r="E1097" s="194"/>
      <c r="F1097" s="194"/>
      <c r="G1097" s="208"/>
      <c r="H1097" s="194"/>
      <c r="I1097" s="208"/>
      <c r="J1097" s="194"/>
      <c r="K1097" s="209"/>
      <c r="L1097" s="194"/>
      <c r="M1097" s="196"/>
      <c r="N1097" s="194"/>
      <c r="O1097" s="194"/>
      <c r="P1097" s="208"/>
      <c r="Q1097" s="194"/>
      <c r="R1097" s="210"/>
      <c r="S1097" s="211"/>
      <c r="T1097" s="193"/>
      <c r="U1097" s="40"/>
      <c r="W1097" s="41" t="str">
        <f t="shared" si="65"/>
        <v/>
      </c>
      <c r="X1097" s="58" t="str">
        <f t="shared" si="66"/>
        <v/>
      </c>
      <c r="Y1097" s="58" t="str">
        <f t="shared" si="64"/>
        <v/>
      </c>
      <c r="AC1097" s="41" t="str">
        <f t="shared" si="67"/>
        <v/>
      </c>
      <c r="AE1097" s="41" t="str">
        <f>IF($H1097="", "", IF(COUNTIF($AA$11:$AA$131, $H1097)&gt;0, 'Application Process'!$AC$4, ""))</f>
        <v/>
      </c>
    </row>
    <row r="1098" spans="1:31" x14ac:dyDescent="0.25">
      <c r="A1098" s="40"/>
      <c r="B1098" s="88" t="str">
        <f>IF($X1098="", "", IF(COUNTIF('Application Process'!$I$11:$I$3035, $X1098)=0, 'Job Database'!$Y$8, IFERROR(INDEX('Application Process'!$AJ$11:$AJ$3035, MATCH($X1098, 'Application Process'!$I$11:$I$3035, 0)), "")))</f>
        <v/>
      </c>
      <c r="C1098" s="40"/>
      <c r="D1098" s="207"/>
      <c r="E1098" s="194"/>
      <c r="F1098" s="194"/>
      <c r="G1098" s="208"/>
      <c r="H1098" s="194"/>
      <c r="I1098" s="208"/>
      <c r="J1098" s="194"/>
      <c r="K1098" s="209"/>
      <c r="L1098" s="194"/>
      <c r="M1098" s="196"/>
      <c r="N1098" s="194"/>
      <c r="O1098" s="194"/>
      <c r="P1098" s="208"/>
      <c r="Q1098" s="194"/>
      <c r="R1098" s="210"/>
      <c r="S1098" s="211"/>
      <c r="T1098" s="193"/>
      <c r="U1098" s="40"/>
      <c r="W1098" s="41" t="str">
        <f t="shared" si="65"/>
        <v/>
      </c>
      <c r="X1098" s="58" t="str">
        <f t="shared" si="66"/>
        <v/>
      </c>
      <c r="Y1098" s="58" t="str">
        <f t="shared" si="64"/>
        <v/>
      </c>
      <c r="AC1098" s="41" t="str">
        <f t="shared" si="67"/>
        <v/>
      </c>
      <c r="AE1098" s="41" t="str">
        <f>IF($H1098="", "", IF(COUNTIF($AA$11:$AA$131, $H1098)&gt;0, 'Application Process'!$AC$4, ""))</f>
        <v/>
      </c>
    </row>
    <row r="1099" spans="1:31" x14ac:dyDescent="0.25">
      <c r="A1099" s="40"/>
      <c r="B1099" s="88" t="str">
        <f>IF($X1099="", "", IF(COUNTIF('Application Process'!$I$11:$I$3035, $X1099)=0, 'Job Database'!$Y$8, IFERROR(INDEX('Application Process'!$AJ$11:$AJ$3035, MATCH($X1099, 'Application Process'!$I$11:$I$3035, 0)), "")))</f>
        <v/>
      </c>
      <c r="C1099" s="40"/>
      <c r="D1099" s="207"/>
      <c r="E1099" s="194"/>
      <c r="F1099" s="194"/>
      <c r="G1099" s="208"/>
      <c r="H1099" s="194"/>
      <c r="I1099" s="208"/>
      <c r="J1099" s="194"/>
      <c r="K1099" s="209"/>
      <c r="L1099" s="194"/>
      <c r="M1099" s="196"/>
      <c r="N1099" s="194"/>
      <c r="O1099" s="194"/>
      <c r="P1099" s="208"/>
      <c r="Q1099" s="194"/>
      <c r="R1099" s="210"/>
      <c r="S1099" s="211"/>
      <c r="T1099" s="193"/>
      <c r="U1099" s="40"/>
      <c r="W1099" s="41" t="str">
        <f t="shared" si="65"/>
        <v/>
      </c>
      <c r="X1099" s="58" t="str">
        <f t="shared" si="66"/>
        <v/>
      </c>
      <c r="Y1099" s="58" t="str">
        <f t="shared" ref="Y1099:Y1162" si="68">IF($H1099="", "", CONCATENATE($H1099, " - ", $B1099))</f>
        <v/>
      </c>
      <c r="AC1099" s="41" t="str">
        <f t="shared" si="67"/>
        <v/>
      </c>
      <c r="AE1099" s="41" t="str">
        <f>IF($H1099="", "", IF(COUNTIF($AA$11:$AA$131, $H1099)&gt;0, 'Application Process'!$AC$4, ""))</f>
        <v/>
      </c>
    </row>
    <row r="1100" spans="1:31" x14ac:dyDescent="0.25">
      <c r="A1100" s="40"/>
      <c r="B1100" s="88" t="str">
        <f>IF($X1100="", "", IF(COUNTIF('Application Process'!$I$11:$I$3035, $X1100)=0, 'Job Database'!$Y$8, IFERROR(INDEX('Application Process'!$AJ$11:$AJ$3035, MATCH($X1100, 'Application Process'!$I$11:$I$3035, 0)), "")))</f>
        <v/>
      </c>
      <c r="C1100" s="40"/>
      <c r="D1100" s="207"/>
      <c r="E1100" s="194"/>
      <c r="F1100" s="194"/>
      <c r="G1100" s="208"/>
      <c r="H1100" s="194"/>
      <c r="I1100" s="208"/>
      <c r="J1100" s="194"/>
      <c r="K1100" s="209"/>
      <c r="L1100" s="194"/>
      <c r="M1100" s="196"/>
      <c r="N1100" s="194"/>
      <c r="O1100" s="194"/>
      <c r="P1100" s="208"/>
      <c r="Q1100" s="194"/>
      <c r="R1100" s="210"/>
      <c r="S1100" s="211"/>
      <c r="T1100" s="193"/>
      <c r="U1100" s="40"/>
      <c r="W1100" s="41" t="str">
        <f t="shared" ref="W1100:W1163" si="69">IF($D1100="", "", IF(COUNTIF($D$11:$D$3035, $D1100)&gt;1, "X", ""))</f>
        <v/>
      </c>
      <c r="X1100" s="58" t="str">
        <f t="shared" ref="X1100:X1163" si="70">IF($D1100="", "", CONCATENATE(D1100, IF(E1100="", "", " - "), IF(E1100="", "", E1100), IF(F1100="", "", " - "), IF(F1100="", "", F1100)))</f>
        <v/>
      </c>
      <c r="Y1100" s="58" t="str">
        <f t="shared" si="68"/>
        <v/>
      </c>
      <c r="AC1100" s="41" t="str">
        <f t="shared" ref="AC1100:AC1163" si="71">IF($H1100="", "", IF(COUNTIF($AA$11:$AA$131, $H1100)=0, "X", ""))</f>
        <v/>
      </c>
      <c r="AE1100" s="41" t="str">
        <f>IF($H1100="", "", IF(COUNTIF($AA$11:$AA$131, $H1100)&gt;0, 'Application Process'!$AC$4, ""))</f>
        <v/>
      </c>
    </row>
    <row r="1101" spans="1:31" x14ac:dyDescent="0.25">
      <c r="A1101" s="40"/>
      <c r="B1101" s="88" t="str">
        <f>IF($X1101="", "", IF(COUNTIF('Application Process'!$I$11:$I$3035, $X1101)=0, 'Job Database'!$Y$8, IFERROR(INDEX('Application Process'!$AJ$11:$AJ$3035, MATCH($X1101, 'Application Process'!$I$11:$I$3035, 0)), "")))</f>
        <v/>
      </c>
      <c r="C1101" s="40"/>
      <c r="D1101" s="207"/>
      <c r="E1101" s="194"/>
      <c r="F1101" s="194"/>
      <c r="G1101" s="208"/>
      <c r="H1101" s="194"/>
      <c r="I1101" s="208"/>
      <c r="J1101" s="194"/>
      <c r="K1101" s="209"/>
      <c r="L1101" s="194"/>
      <c r="M1101" s="196"/>
      <c r="N1101" s="194"/>
      <c r="O1101" s="194"/>
      <c r="P1101" s="208"/>
      <c r="Q1101" s="194"/>
      <c r="R1101" s="210"/>
      <c r="S1101" s="211"/>
      <c r="T1101" s="193"/>
      <c r="U1101" s="40"/>
      <c r="W1101" s="41" t="str">
        <f t="shared" si="69"/>
        <v/>
      </c>
      <c r="X1101" s="58" t="str">
        <f t="shared" si="70"/>
        <v/>
      </c>
      <c r="Y1101" s="58" t="str">
        <f t="shared" si="68"/>
        <v/>
      </c>
      <c r="AC1101" s="41" t="str">
        <f t="shared" si="71"/>
        <v/>
      </c>
      <c r="AE1101" s="41" t="str">
        <f>IF($H1101="", "", IF(COUNTIF($AA$11:$AA$131, $H1101)&gt;0, 'Application Process'!$AC$4, ""))</f>
        <v/>
      </c>
    </row>
    <row r="1102" spans="1:31" x14ac:dyDescent="0.25">
      <c r="A1102" s="40"/>
      <c r="B1102" s="88" t="str">
        <f>IF($X1102="", "", IF(COUNTIF('Application Process'!$I$11:$I$3035, $X1102)=0, 'Job Database'!$Y$8, IFERROR(INDEX('Application Process'!$AJ$11:$AJ$3035, MATCH($X1102, 'Application Process'!$I$11:$I$3035, 0)), "")))</f>
        <v/>
      </c>
      <c r="C1102" s="40"/>
      <c r="D1102" s="207"/>
      <c r="E1102" s="194"/>
      <c r="F1102" s="194"/>
      <c r="G1102" s="208"/>
      <c r="H1102" s="194"/>
      <c r="I1102" s="208"/>
      <c r="J1102" s="194"/>
      <c r="K1102" s="209"/>
      <c r="L1102" s="194"/>
      <c r="M1102" s="196"/>
      <c r="N1102" s="194"/>
      <c r="O1102" s="194"/>
      <c r="P1102" s="208"/>
      <c r="Q1102" s="194"/>
      <c r="R1102" s="210"/>
      <c r="S1102" s="211"/>
      <c r="T1102" s="193"/>
      <c r="U1102" s="40"/>
      <c r="W1102" s="41" t="str">
        <f t="shared" si="69"/>
        <v/>
      </c>
      <c r="X1102" s="58" t="str">
        <f t="shared" si="70"/>
        <v/>
      </c>
      <c r="Y1102" s="58" t="str">
        <f t="shared" si="68"/>
        <v/>
      </c>
      <c r="AC1102" s="41" t="str">
        <f t="shared" si="71"/>
        <v/>
      </c>
      <c r="AE1102" s="41" t="str">
        <f>IF($H1102="", "", IF(COUNTIF($AA$11:$AA$131, $H1102)&gt;0, 'Application Process'!$AC$4, ""))</f>
        <v/>
      </c>
    </row>
    <row r="1103" spans="1:31" x14ac:dyDescent="0.25">
      <c r="A1103" s="40"/>
      <c r="B1103" s="88" t="str">
        <f>IF($X1103="", "", IF(COUNTIF('Application Process'!$I$11:$I$3035, $X1103)=0, 'Job Database'!$Y$8, IFERROR(INDEX('Application Process'!$AJ$11:$AJ$3035, MATCH($X1103, 'Application Process'!$I$11:$I$3035, 0)), "")))</f>
        <v/>
      </c>
      <c r="C1103" s="40"/>
      <c r="D1103" s="207"/>
      <c r="E1103" s="194"/>
      <c r="F1103" s="194"/>
      <c r="G1103" s="208"/>
      <c r="H1103" s="194"/>
      <c r="I1103" s="208"/>
      <c r="J1103" s="194"/>
      <c r="K1103" s="209"/>
      <c r="L1103" s="194"/>
      <c r="M1103" s="196"/>
      <c r="N1103" s="194"/>
      <c r="O1103" s="194"/>
      <c r="P1103" s="208"/>
      <c r="Q1103" s="194"/>
      <c r="R1103" s="210"/>
      <c r="S1103" s="211"/>
      <c r="T1103" s="193"/>
      <c r="U1103" s="40"/>
      <c r="W1103" s="41" t="str">
        <f t="shared" si="69"/>
        <v/>
      </c>
      <c r="X1103" s="58" t="str">
        <f t="shared" si="70"/>
        <v/>
      </c>
      <c r="Y1103" s="58" t="str">
        <f t="shared" si="68"/>
        <v/>
      </c>
      <c r="AC1103" s="41" t="str">
        <f t="shared" si="71"/>
        <v/>
      </c>
      <c r="AE1103" s="41" t="str">
        <f>IF($H1103="", "", IF(COUNTIF($AA$11:$AA$131, $H1103)&gt;0, 'Application Process'!$AC$4, ""))</f>
        <v/>
      </c>
    </row>
    <row r="1104" spans="1:31" x14ac:dyDescent="0.25">
      <c r="A1104" s="40"/>
      <c r="B1104" s="88" t="str">
        <f>IF($X1104="", "", IF(COUNTIF('Application Process'!$I$11:$I$3035, $X1104)=0, 'Job Database'!$Y$8, IFERROR(INDEX('Application Process'!$AJ$11:$AJ$3035, MATCH($X1104, 'Application Process'!$I$11:$I$3035, 0)), "")))</f>
        <v/>
      </c>
      <c r="C1104" s="40"/>
      <c r="D1104" s="207"/>
      <c r="E1104" s="194"/>
      <c r="F1104" s="194"/>
      <c r="G1104" s="208"/>
      <c r="H1104" s="194"/>
      <c r="I1104" s="208"/>
      <c r="J1104" s="194"/>
      <c r="K1104" s="209"/>
      <c r="L1104" s="194"/>
      <c r="M1104" s="196"/>
      <c r="N1104" s="194"/>
      <c r="O1104" s="194"/>
      <c r="P1104" s="208"/>
      <c r="Q1104" s="194"/>
      <c r="R1104" s="210"/>
      <c r="S1104" s="211"/>
      <c r="T1104" s="193"/>
      <c r="U1104" s="40"/>
      <c r="W1104" s="41" t="str">
        <f t="shared" si="69"/>
        <v/>
      </c>
      <c r="X1104" s="58" t="str">
        <f t="shared" si="70"/>
        <v/>
      </c>
      <c r="Y1104" s="58" t="str">
        <f t="shared" si="68"/>
        <v/>
      </c>
      <c r="AC1104" s="41" t="str">
        <f t="shared" si="71"/>
        <v/>
      </c>
      <c r="AE1104" s="41" t="str">
        <f>IF($H1104="", "", IF(COUNTIF($AA$11:$AA$131, $H1104)&gt;0, 'Application Process'!$AC$4, ""))</f>
        <v/>
      </c>
    </row>
    <row r="1105" spans="1:31" x14ac:dyDescent="0.25">
      <c r="A1105" s="40"/>
      <c r="B1105" s="88" t="str">
        <f>IF($X1105="", "", IF(COUNTIF('Application Process'!$I$11:$I$3035, $X1105)=0, 'Job Database'!$Y$8, IFERROR(INDEX('Application Process'!$AJ$11:$AJ$3035, MATCH($X1105, 'Application Process'!$I$11:$I$3035, 0)), "")))</f>
        <v/>
      </c>
      <c r="C1105" s="40"/>
      <c r="D1105" s="207"/>
      <c r="E1105" s="194"/>
      <c r="F1105" s="194"/>
      <c r="G1105" s="208"/>
      <c r="H1105" s="194"/>
      <c r="I1105" s="208"/>
      <c r="J1105" s="194"/>
      <c r="K1105" s="209"/>
      <c r="L1105" s="194"/>
      <c r="M1105" s="196"/>
      <c r="N1105" s="194"/>
      <c r="O1105" s="194"/>
      <c r="P1105" s="208"/>
      <c r="Q1105" s="194"/>
      <c r="R1105" s="210"/>
      <c r="S1105" s="211"/>
      <c r="T1105" s="193"/>
      <c r="U1105" s="40"/>
      <c r="W1105" s="41" t="str">
        <f t="shared" si="69"/>
        <v/>
      </c>
      <c r="X1105" s="58" t="str">
        <f t="shared" si="70"/>
        <v/>
      </c>
      <c r="Y1105" s="58" t="str">
        <f t="shared" si="68"/>
        <v/>
      </c>
      <c r="AC1105" s="41" t="str">
        <f t="shared" si="71"/>
        <v/>
      </c>
      <c r="AE1105" s="41" t="str">
        <f>IF($H1105="", "", IF(COUNTIF($AA$11:$AA$131, $H1105)&gt;0, 'Application Process'!$AC$4, ""))</f>
        <v/>
      </c>
    </row>
    <row r="1106" spans="1:31" x14ac:dyDescent="0.25">
      <c r="A1106" s="40"/>
      <c r="B1106" s="88" t="str">
        <f>IF($X1106="", "", IF(COUNTIF('Application Process'!$I$11:$I$3035, $X1106)=0, 'Job Database'!$Y$8, IFERROR(INDEX('Application Process'!$AJ$11:$AJ$3035, MATCH($X1106, 'Application Process'!$I$11:$I$3035, 0)), "")))</f>
        <v/>
      </c>
      <c r="C1106" s="40"/>
      <c r="D1106" s="207"/>
      <c r="E1106" s="194"/>
      <c r="F1106" s="194"/>
      <c r="G1106" s="208"/>
      <c r="H1106" s="194"/>
      <c r="I1106" s="208"/>
      <c r="J1106" s="194"/>
      <c r="K1106" s="209"/>
      <c r="L1106" s="194"/>
      <c r="M1106" s="196"/>
      <c r="N1106" s="194"/>
      <c r="O1106" s="194"/>
      <c r="P1106" s="208"/>
      <c r="Q1106" s="194"/>
      <c r="R1106" s="210"/>
      <c r="S1106" s="211"/>
      <c r="T1106" s="193"/>
      <c r="U1106" s="40"/>
      <c r="W1106" s="41" t="str">
        <f t="shared" si="69"/>
        <v/>
      </c>
      <c r="X1106" s="58" t="str">
        <f t="shared" si="70"/>
        <v/>
      </c>
      <c r="Y1106" s="58" t="str">
        <f t="shared" si="68"/>
        <v/>
      </c>
      <c r="AC1106" s="41" t="str">
        <f t="shared" si="71"/>
        <v/>
      </c>
      <c r="AE1106" s="41" t="str">
        <f>IF($H1106="", "", IF(COUNTIF($AA$11:$AA$131, $H1106)&gt;0, 'Application Process'!$AC$4, ""))</f>
        <v/>
      </c>
    </row>
    <row r="1107" spans="1:31" x14ac:dyDescent="0.25">
      <c r="A1107" s="40"/>
      <c r="B1107" s="88" t="str">
        <f>IF($X1107="", "", IF(COUNTIF('Application Process'!$I$11:$I$3035, $X1107)=0, 'Job Database'!$Y$8, IFERROR(INDEX('Application Process'!$AJ$11:$AJ$3035, MATCH($X1107, 'Application Process'!$I$11:$I$3035, 0)), "")))</f>
        <v/>
      </c>
      <c r="C1107" s="40"/>
      <c r="D1107" s="207"/>
      <c r="E1107" s="194"/>
      <c r="F1107" s="194"/>
      <c r="G1107" s="208"/>
      <c r="H1107" s="194"/>
      <c r="I1107" s="208"/>
      <c r="J1107" s="194"/>
      <c r="K1107" s="209"/>
      <c r="L1107" s="194"/>
      <c r="M1107" s="196"/>
      <c r="N1107" s="194"/>
      <c r="O1107" s="194"/>
      <c r="P1107" s="208"/>
      <c r="Q1107" s="194"/>
      <c r="R1107" s="210"/>
      <c r="S1107" s="211"/>
      <c r="T1107" s="193"/>
      <c r="U1107" s="40"/>
      <c r="W1107" s="41" t="str">
        <f t="shared" si="69"/>
        <v/>
      </c>
      <c r="X1107" s="58" t="str">
        <f t="shared" si="70"/>
        <v/>
      </c>
      <c r="Y1107" s="58" t="str">
        <f t="shared" si="68"/>
        <v/>
      </c>
      <c r="AC1107" s="41" t="str">
        <f t="shared" si="71"/>
        <v/>
      </c>
      <c r="AE1107" s="41" t="str">
        <f>IF($H1107="", "", IF(COUNTIF($AA$11:$AA$131, $H1107)&gt;0, 'Application Process'!$AC$4, ""))</f>
        <v/>
      </c>
    </row>
    <row r="1108" spans="1:31" x14ac:dyDescent="0.25">
      <c r="A1108" s="40"/>
      <c r="B1108" s="88" t="str">
        <f>IF($X1108="", "", IF(COUNTIF('Application Process'!$I$11:$I$3035, $X1108)=0, 'Job Database'!$Y$8, IFERROR(INDEX('Application Process'!$AJ$11:$AJ$3035, MATCH($X1108, 'Application Process'!$I$11:$I$3035, 0)), "")))</f>
        <v/>
      </c>
      <c r="C1108" s="40"/>
      <c r="D1108" s="207"/>
      <c r="E1108" s="194"/>
      <c r="F1108" s="194"/>
      <c r="G1108" s="208"/>
      <c r="H1108" s="194"/>
      <c r="I1108" s="208"/>
      <c r="J1108" s="194"/>
      <c r="K1108" s="209"/>
      <c r="L1108" s="194"/>
      <c r="M1108" s="196"/>
      <c r="N1108" s="194"/>
      <c r="O1108" s="194"/>
      <c r="P1108" s="208"/>
      <c r="Q1108" s="194"/>
      <c r="R1108" s="210"/>
      <c r="S1108" s="211"/>
      <c r="T1108" s="193"/>
      <c r="U1108" s="40"/>
      <c r="W1108" s="41" t="str">
        <f t="shared" si="69"/>
        <v/>
      </c>
      <c r="X1108" s="58" t="str">
        <f t="shared" si="70"/>
        <v/>
      </c>
      <c r="Y1108" s="58" t="str">
        <f t="shared" si="68"/>
        <v/>
      </c>
      <c r="AC1108" s="41" t="str">
        <f t="shared" si="71"/>
        <v/>
      </c>
      <c r="AE1108" s="41" t="str">
        <f>IF($H1108="", "", IF(COUNTIF($AA$11:$AA$131, $H1108)&gt;0, 'Application Process'!$AC$4, ""))</f>
        <v/>
      </c>
    </row>
    <row r="1109" spans="1:31" x14ac:dyDescent="0.25">
      <c r="A1109" s="40"/>
      <c r="B1109" s="88" t="str">
        <f>IF($X1109="", "", IF(COUNTIF('Application Process'!$I$11:$I$3035, $X1109)=0, 'Job Database'!$Y$8, IFERROR(INDEX('Application Process'!$AJ$11:$AJ$3035, MATCH($X1109, 'Application Process'!$I$11:$I$3035, 0)), "")))</f>
        <v/>
      </c>
      <c r="C1109" s="40"/>
      <c r="D1109" s="207"/>
      <c r="E1109" s="194"/>
      <c r="F1109" s="194"/>
      <c r="G1109" s="208"/>
      <c r="H1109" s="194"/>
      <c r="I1109" s="208"/>
      <c r="J1109" s="194"/>
      <c r="K1109" s="209"/>
      <c r="L1109" s="194"/>
      <c r="M1109" s="196"/>
      <c r="N1109" s="194"/>
      <c r="O1109" s="194"/>
      <c r="P1109" s="208"/>
      <c r="Q1109" s="194"/>
      <c r="R1109" s="210"/>
      <c r="S1109" s="211"/>
      <c r="T1109" s="193"/>
      <c r="U1109" s="40"/>
      <c r="W1109" s="41" t="str">
        <f t="shared" si="69"/>
        <v/>
      </c>
      <c r="X1109" s="58" t="str">
        <f t="shared" si="70"/>
        <v/>
      </c>
      <c r="Y1109" s="58" t="str">
        <f t="shared" si="68"/>
        <v/>
      </c>
      <c r="AC1109" s="41" t="str">
        <f t="shared" si="71"/>
        <v/>
      </c>
      <c r="AE1109" s="41" t="str">
        <f>IF($H1109="", "", IF(COUNTIF($AA$11:$AA$131, $H1109)&gt;0, 'Application Process'!$AC$4, ""))</f>
        <v/>
      </c>
    </row>
    <row r="1110" spans="1:31" x14ac:dyDescent="0.25">
      <c r="A1110" s="40"/>
      <c r="B1110" s="88" t="str">
        <f>IF($X1110="", "", IF(COUNTIF('Application Process'!$I$11:$I$3035, $X1110)=0, 'Job Database'!$Y$8, IFERROR(INDEX('Application Process'!$AJ$11:$AJ$3035, MATCH($X1110, 'Application Process'!$I$11:$I$3035, 0)), "")))</f>
        <v/>
      </c>
      <c r="C1110" s="40"/>
      <c r="D1110" s="207"/>
      <c r="E1110" s="194"/>
      <c r="F1110" s="194"/>
      <c r="G1110" s="208"/>
      <c r="H1110" s="194"/>
      <c r="I1110" s="208"/>
      <c r="J1110" s="194"/>
      <c r="K1110" s="209"/>
      <c r="L1110" s="194"/>
      <c r="M1110" s="196"/>
      <c r="N1110" s="194"/>
      <c r="O1110" s="194"/>
      <c r="P1110" s="208"/>
      <c r="Q1110" s="194"/>
      <c r="R1110" s="210"/>
      <c r="S1110" s="211"/>
      <c r="T1110" s="193"/>
      <c r="U1110" s="40"/>
      <c r="W1110" s="41" t="str">
        <f t="shared" si="69"/>
        <v/>
      </c>
      <c r="X1110" s="58" t="str">
        <f t="shared" si="70"/>
        <v/>
      </c>
      <c r="Y1110" s="58" t="str">
        <f t="shared" si="68"/>
        <v/>
      </c>
      <c r="AC1110" s="41" t="str">
        <f t="shared" si="71"/>
        <v/>
      </c>
      <c r="AE1110" s="41" t="str">
        <f>IF($H1110="", "", IF(COUNTIF($AA$11:$AA$131, $H1110)&gt;0, 'Application Process'!$AC$4, ""))</f>
        <v/>
      </c>
    </row>
    <row r="1111" spans="1:31" x14ac:dyDescent="0.25">
      <c r="A1111" s="40"/>
      <c r="B1111" s="88" t="str">
        <f>IF($X1111="", "", IF(COUNTIF('Application Process'!$I$11:$I$3035, $X1111)=0, 'Job Database'!$Y$8, IFERROR(INDEX('Application Process'!$AJ$11:$AJ$3035, MATCH($X1111, 'Application Process'!$I$11:$I$3035, 0)), "")))</f>
        <v/>
      </c>
      <c r="C1111" s="40"/>
      <c r="D1111" s="207"/>
      <c r="E1111" s="194"/>
      <c r="F1111" s="194"/>
      <c r="G1111" s="208"/>
      <c r="H1111" s="194"/>
      <c r="I1111" s="208"/>
      <c r="J1111" s="194"/>
      <c r="K1111" s="209"/>
      <c r="L1111" s="194"/>
      <c r="M1111" s="196"/>
      <c r="N1111" s="194"/>
      <c r="O1111" s="194"/>
      <c r="P1111" s="208"/>
      <c r="Q1111" s="194"/>
      <c r="R1111" s="210"/>
      <c r="S1111" s="211"/>
      <c r="T1111" s="193"/>
      <c r="U1111" s="40"/>
      <c r="W1111" s="41" t="str">
        <f t="shared" si="69"/>
        <v/>
      </c>
      <c r="X1111" s="58" t="str">
        <f t="shared" si="70"/>
        <v/>
      </c>
      <c r="Y1111" s="58" t="str">
        <f t="shared" si="68"/>
        <v/>
      </c>
      <c r="AC1111" s="41" t="str">
        <f t="shared" si="71"/>
        <v/>
      </c>
      <c r="AE1111" s="41" t="str">
        <f>IF($H1111="", "", IF(COUNTIF($AA$11:$AA$131, $H1111)&gt;0, 'Application Process'!$AC$4, ""))</f>
        <v/>
      </c>
    </row>
    <row r="1112" spans="1:31" x14ac:dyDescent="0.25">
      <c r="A1112" s="40"/>
      <c r="B1112" s="88" t="str">
        <f>IF($X1112="", "", IF(COUNTIF('Application Process'!$I$11:$I$3035, $X1112)=0, 'Job Database'!$Y$8, IFERROR(INDEX('Application Process'!$AJ$11:$AJ$3035, MATCH($X1112, 'Application Process'!$I$11:$I$3035, 0)), "")))</f>
        <v/>
      </c>
      <c r="C1112" s="40"/>
      <c r="D1112" s="207"/>
      <c r="E1112" s="194"/>
      <c r="F1112" s="194"/>
      <c r="G1112" s="208"/>
      <c r="H1112" s="194"/>
      <c r="I1112" s="208"/>
      <c r="J1112" s="194"/>
      <c r="K1112" s="209"/>
      <c r="L1112" s="194"/>
      <c r="M1112" s="196"/>
      <c r="N1112" s="194"/>
      <c r="O1112" s="194"/>
      <c r="P1112" s="208"/>
      <c r="Q1112" s="194"/>
      <c r="R1112" s="210"/>
      <c r="S1112" s="211"/>
      <c r="T1112" s="193"/>
      <c r="U1112" s="40"/>
      <c r="W1112" s="41" t="str">
        <f t="shared" si="69"/>
        <v/>
      </c>
      <c r="X1112" s="58" t="str">
        <f t="shared" si="70"/>
        <v/>
      </c>
      <c r="Y1112" s="58" t="str">
        <f t="shared" si="68"/>
        <v/>
      </c>
      <c r="AC1112" s="41" t="str">
        <f t="shared" si="71"/>
        <v/>
      </c>
      <c r="AE1112" s="41" t="str">
        <f>IF($H1112="", "", IF(COUNTIF($AA$11:$AA$131, $H1112)&gt;0, 'Application Process'!$AC$4, ""))</f>
        <v/>
      </c>
    </row>
    <row r="1113" spans="1:31" x14ac:dyDescent="0.25">
      <c r="A1113" s="40"/>
      <c r="B1113" s="88" t="str">
        <f>IF($X1113="", "", IF(COUNTIF('Application Process'!$I$11:$I$3035, $X1113)=0, 'Job Database'!$Y$8, IFERROR(INDEX('Application Process'!$AJ$11:$AJ$3035, MATCH($X1113, 'Application Process'!$I$11:$I$3035, 0)), "")))</f>
        <v/>
      </c>
      <c r="C1113" s="40"/>
      <c r="D1113" s="207"/>
      <c r="E1113" s="194"/>
      <c r="F1113" s="194"/>
      <c r="G1113" s="208"/>
      <c r="H1113" s="194"/>
      <c r="I1113" s="208"/>
      <c r="J1113" s="194"/>
      <c r="K1113" s="209"/>
      <c r="L1113" s="194"/>
      <c r="M1113" s="196"/>
      <c r="N1113" s="194"/>
      <c r="O1113" s="194"/>
      <c r="P1113" s="208"/>
      <c r="Q1113" s="194"/>
      <c r="R1113" s="210"/>
      <c r="S1113" s="211"/>
      <c r="T1113" s="193"/>
      <c r="U1113" s="40"/>
      <c r="W1113" s="41" t="str">
        <f t="shared" si="69"/>
        <v/>
      </c>
      <c r="X1113" s="58" t="str">
        <f t="shared" si="70"/>
        <v/>
      </c>
      <c r="Y1113" s="58" t="str">
        <f t="shared" si="68"/>
        <v/>
      </c>
      <c r="AC1113" s="41" t="str">
        <f t="shared" si="71"/>
        <v/>
      </c>
      <c r="AE1113" s="41" t="str">
        <f>IF($H1113="", "", IF(COUNTIF($AA$11:$AA$131, $H1113)&gt;0, 'Application Process'!$AC$4, ""))</f>
        <v/>
      </c>
    </row>
    <row r="1114" spans="1:31" x14ac:dyDescent="0.25">
      <c r="A1114" s="40"/>
      <c r="B1114" s="88" t="str">
        <f>IF($X1114="", "", IF(COUNTIF('Application Process'!$I$11:$I$3035, $X1114)=0, 'Job Database'!$Y$8, IFERROR(INDEX('Application Process'!$AJ$11:$AJ$3035, MATCH($X1114, 'Application Process'!$I$11:$I$3035, 0)), "")))</f>
        <v/>
      </c>
      <c r="C1114" s="40"/>
      <c r="D1114" s="207"/>
      <c r="E1114" s="194"/>
      <c r="F1114" s="194"/>
      <c r="G1114" s="208"/>
      <c r="H1114" s="194"/>
      <c r="I1114" s="208"/>
      <c r="J1114" s="194"/>
      <c r="K1114" s="209"/>
      <c r="L1114" s="194"/>
      <c r="M1114" s="196"/>
      <c r="N1114" s="194"/>
      <c r="O1114" s="194"/>
      <c r="P1114" s="208"/>
      <c r="Q1114" s="194"/>
      <c r="R1114" s="210"/>
      <c r="S1114" s="211"/>
      <c r="T1114" s="193"/>
      <c r="U1114" s="40"/>
      <c r="W1114" s="41" t="str">
        <f t="shared" si="69"/>
        <v/>
      </c>
      <c r="X1114" s="58" t="str">
        <f t="shared" si="70"/>
        <v/>
      </c>
      <c r="Y1114" s="58" t="str">
        <f t="shared" si="68"/>
        <v/>
      </c>
      <c r="AC1114" s="41" t="str">
        <f t="shared" si="71"/>
        <v/>
      </c>
      <c r="AE1114" s="41" t="str">
        <f>IF($H1114="", "", IF(COUNTIF($AA$11:$AA$131, $H1114)&gt;0, 'Application Process'!$AC$4, ""))</f>
        <v/>
      </c>
    </row>
    <row r="1115" spans="1:31" x14ac:dyDescent="0.25">
      <c r="A1115" s="40"/>
      <c r="B1115" s="88" t="str">
        <f>IF($X1115="", "", IF(COUNTIF('Application Process'!$I$11:$I$3035, $X1115)=0, 'Job Database'!$Y$8, IFERROR(INDEX('Application Process'!$AJ$11:$AJ$3035, MATCH($X1115, 'Application Process'!$I$11:$I$3035, 0)), "")))</f>
        <v/>
      </c>
      <c r="C1115" s="40"/>
      <c r="D1115" s="207"/>
      <c r="E1115" s="194"/>
      <c r="F1115" s="194"/>
      <c r="G1115" s="208"/>
      <c r="H1115" s="194"/>
      <c r="I1115" s="208"/>
      <c r="J1115" s="194"/>
      <c r="K1115" s="209"/>
      <c r="L1115" s="194"/>
      <c r="M1115" s="196"/>
      <c r="N1115" s="194"/>
      <c r="O1115" s="194"/>
      <c r="P1115" s="208"/>
      <c r="Q1115" s="194"/>
      <c r="R1115" s="210"/>
      <c r="S1115" s="211"/>
      <c r="T1115" s="193"/>
      <c r="U1115" s="40"/>
      <c r="W1115" s="41" t="str">
        <f t="shared" si="69"/>
        <v/>
      </c>
      <c r="X1115" s="58" t="str">
        <f t="shared" si="70"/>
        <v/>
      </c>
      <c r="Y1115" s="58" t="str">
        <f t="shared" si="68"/>
        <v/>
      </c>
      <c r="AC1115" s="41" t="str">
        <f t="shared" si="71"/>
        <v/>
      </c>
      <c r="AE1115" s="41" t="str">
        <f>IF($H1115="", "", IF(COUNTIF($AA$11:$AA$131, $H1115)&gt;0, 'Application Process'!$AC$4, ""))</f>
        <v/>
      </c>
    </row>
    <row r="1116" spans="1:31" x14ac:dyDescent="0.25">
      <c r="A1116" s="40"/>
      <c r="B1116" s="88" t="str">
        <f>IF($X1116="", "", IF(COUNTIF('Application Process'!$I$11:$I$3035, $X1116)=0, 'Job Database'!$Y$8, IFERROR(INDEX('Application Process'!$AJ$11:$AJ$3035, MATCH($X1116, 'Application Process'!$I$11:$I$3035, 0)), "")))</f>
        <v/>
      </c>
      <c r="C1116" s="40"/>
      <c r="D1116" s="207"/>
      <c r="E1116" s="194"/>
      <c r="F1116" s="194"/>
      <c r="G1116" s="208"/>
      <c r="H1116" s="194"/>
      <c r="I1116" s="208"/>
      <c r="J1116" s="194"/>
      <c r="K1116" s="209"/>
      <c r="L1116" s="194"/>
      <c r="M1116" s="196"/>
      <c r="N1116" s="194"/>
      <c r="O1116" s="194"/>
      <c r="P1116" s="208"/>
      <c r="Q1116" s="194"/>
      <c r="R1116" s="210"/>
      <c r="S1116" s="211"/>
      <c r="T1116" s="193"/>
      <c r="U1116" s="40"/>
      <c r="W1116" s="41" t="str">
        <f t="shared" si="69"/>
        <v/>
      </c>
      <c r="X1116" s="58" t="str">
        <f t="shared" si="70"/>
        <v/>
      </c>
      <c r="Y1116" s="58" t="str">
        <f t="shared" si="68"/>
        <v/>
      </c>
      <c r="AC1116" s="41" t="str">
        <f t="shared" si="71"/>
        <v/>
      </c>
      <c r="AE1116" s="41" t="str">
        <f>IF($H1116="", "", IF(COUNTIF($AA$11:$AA$131, $H1116)&gt;0, 'Application Process'!$AC$4, ""))</f>
        <v/>
      </c>
    </row>
    <row r="1117" spans="1:31" x14ac:dyDescent="0.25">
      <c r="A1117" s="40"/>
      <c r="B1117" s="88" t="str">
        <f>IF($X1117="", "", IF(COUNTIF('Application Process'!$I$11:$I$3035, $X1117)=0, 'Job Database'!$Y$8, IFERROR(INDEX('Application Process'!$AJ$11:$AJ$3035, MATCH($X1117, 'Application Process'!$I$11:$I$3035, 0)), "")))</f>
        <v/>
      </c>
      <c r="C1117" s="40"/>
      <c r="D1117" s="207"/>
      <c r="E1117" s="194"/>
      <c r="F1117" s="194"/>
      <c r="G1117" s="208"/>
      <c r="H1117" s="194"/>
      <c r="I1117" s="208"/>
      <c r="J1117" s="194"/>
      <c r="K1117" s="209"/>
      <c r="L1117" s="194"/>
      <c r="M1117" s="196"/>
      <c r="N1117" s="194"/>
      <c r="O1117" s="194"/>
      <c r="P1117" s="208"/>
      <c r="Q1117" s="194"/>
      <c r="R1117" s="210"/>
      <c r="S1117" s="211"/>
      <c r="T1117" s="193"/>
      <c r="U1117" s="40"/>
      <c r="W1117" s="41" t="str">
        <f t="shared" si="69"/>
        <v/>
      </c>
      <c r="X1117" s="58" t="str">
        <f t="shared" si="70"/>
        <v/>
      </c>
      <c r="Y1117" s="58" t="str">
        <f t="shared" si="68"/>
        <v/>
      </c>
      <c r="AC1117" s="41" t="str">
        <f t="shared" si="71"/>
        <v/>
      </c>
      <c r="AE1117" s="41" t="str">
        <f>IF($H1117="", "", IF(COUNTIF($AA$11:$AA$131, $H1117)&gt;0, 'Application Process'!$AC$4, ""))</f>
        <v/>
      </c>
    </row>
    <row r="1118" spans="1:31" x14ac:dyDescent="0.25">
      <c r="A1118" s="40"/>
      <c r="B1118" s="88" t="str">
        <f>IF($X1118="", "", IF(COUNTIF('Application Process'!$I$11:$I$3035, $X1118)=0, 'Job Database'!$Y$8, IFERROR(INDEX('Application Process'!$AJ$11:$AJ$3035, MATCH($X1118, 'Application Process'!$I$11:$I$3035, 0)), "")))</f>
        <v/>
      </c>
      <c r="C1118" s="40"/>
      <c r="D1118" s="207"/>
      <c r="E1118" s="194"/>
      <c r="F1118" s="194"/>
      <c r="G1118" s="208"/>
      <c r="H1118" s="194"/>
      <c r="I1118" s="208"/>
      <c r="J1118" s="194"/>
      <c r="K1118" s="209"/>
      <c r="L1118" s="194"/>
      <c r="M1118" s="196"/>
      <c r="N1118" s="194"/>
      <c r="O1118" s="194"/>
      <c r="P1118" s="208"/>
      <c r="Q1118" s="194"/>
      <c r="R1118" s="210"/>
      <c r="S1118" s="211"/>
      <c r="T1118" s="193"/>
      <c r="U1118" s="40"/>
      <c r="W1118" s="41" t="str">
        <f t="shared" si="69"/>
        <v/>
      </c>
      <c r="X1118" s="58" t="str">
        <f t="shared" si="70"/>
        <v/>
      </c>
      <c r="Y1118" s="58" t="str">
        <f t="shared" si="68"/>
        <v/>
      </c>
      <c r="AC1118" s="41" t="str">
        <f t="shared" si="71"/>
        <v/>
      </c>
      <c r="AE1118" s="41" t="str">
        <f>IF($H1118="", "", IF(COUNTIF($AA$11:$AA$131, $H1118)&gt;0, 'Application Process'!$AC$4, ""))</f>
        <v/>
      </c>
    </row>
    <row r="1119" spans="1:31" x14ac:dyDescent="0.25">
      <c r="A1119" s="40"/>
      <c r="B1119" s="88" t="str">
        <f>IF($X1119="", "", IF(COUNTIF('Application Process'!$I$11:$I$3035, $X1119)=0, 'Job Database'!$Y$8, IFERROR(INDEX('Application Process'!$AJ$11:$AJ$3035, MATCH($X1119, 'Application Process'!$I$11:$I$3035, 0)), "")))</f>
        <v/>
      </c>
      <c r="C1119" s="40"/>
      <c r="D1119" s="207"/>
      <c r="E1119" s="194"/>
      <c r="F1119" s="194"/>
      <c r="G1119" s="208"/>
      <c r="H1119" s="194"/>
      <c r="I1119" s="208"/>
      <c r="J1119" s="194"/>
      <c r="K1119" s="209"/>
      <c r="L1119" s="194"/>
      <c r="M1119" s="196"/>
      <c r="N1119" s="194"/>
      <c r="O1119" s="194"/>
      <c r="P1119" s="208"/>
      <c r="Q1119" s="194"/>
      <c r="R1119" s="210"/>
      <c r="S1119" s="211"/>
      <c r="T1119" s="193"/>
      <c r="U1119" s="40"/>
      <c r="W1119" s="41" t="str">
        <f t="shared" si="69"/>
        <v/>
      </c>
      <c r="X1119" s="58" t="str">
        <f t="shared" si="70"/>
        <v/>
      </c>
      <c r="Y1119" s="58" t="str">
        <f t="shared" si="68"/>
        <v/>
      </c>
      <c r="AC1119" s="41" t="str">
        <f t="shared" si="71"/>
        <v/>
      </c>
      <c r="AE1119" s="41" t="str">
        <f>IF($H1119="", "", IF(COUNTIF($AA$11:$AA$131, $H1119)&gt;0, 'Application Process'!$AC$4, ""))</f>
        <v/>
      </c>
    </row>
    <row r="1120" spans="1:31" x14ac:dyDescent="0.25">
      <c r="A1120" s="40"/>
      <c r="B1120" s="88" t="str">
        <f>IF($X1120="", "", IF(COUNTIF('Application Process'!$I$11:$I$3035, $X1120)=0, 'Job Database'!$Y$8, IFERROR(INDEX('Application Process'!$AJ$11:$AJ$3035, MATCH($X1120, 'Application Process'!$I$11:$I$3035, 0)), "")))</f>
        <v/>
      </c>
      <c r="C1120" s="40"/>
      <c r="D1120" s="207"/>
      <c r="E1120" s="194"/>
      <c r="F1120" s="194"/>
      <c r="G1120" s="208"/>
      <c r="H1120" s="194"/>
      <c r="I1120" s="208"/>
      <c r="J1120" s="194"/>
      <c r="K1120" s="209"/>
      <c r="L1120" s="194"/>
      <c r="M1120" s="196"/>
      <c r="N1120" s="194"/>
      <c r="O1120" s="194"/>
      <c r="P1120" s="208"/>
      <c r="Q1120" s="194"/>
      <c r="R1120" s="210"/>
      <c r="S1120" s="211"/>
      <c r="T1120" s="193"/>
      <c r="U1120" s="40"/>
      <c r="W1120" s="41" t="str">
        <f t="shared" si="69"/>
        <v/>
      </c>
      <c r="X1120" s="58" t="str">
        <f t="shared" si="70"/>
        <v/>
      </c>
      <c r="Y1120" s="58" t="str">
        <f t="shared" si="68"/>
        <v/>
      </c>
      <c r="AC1120" s="41" t="str">
        <f t="shared" si="71"/>
        <v/>
      </c>
      <c r="AE1120" s="41" t="str">
        <f>IF($H1120="", "", IF(COUNTIF($AA$11:$AA$131, $H1120)&gt;0, 'Application Process'!$AC$4, ""))</f>
        <v/>
      </c>
    </row>
    <row r="1121" spans="1:31" x14ac:dyDescent="0.25">
      <c r="A1121" s="40"/>
      <c r="B1121" s="88" t="str">
        <f>IF($X1121="", "", IF(COUNTIF('Application Process'!$I$11:$I$3035, $X1121)=0, 'Job Database'!$Y$8, IFERROR(INDEX('Application Process'!$AJ$11:$AJ$3035, MATCH($X1121, 'Application Process'!$I$11:$I$3035, 0)), "")))</f>
        <v/>
      </c>
      <c r="C1121" s="40"/>
      <c r="D1121" s="207"/>
      <c r="E1121" s="194"/>
      <c r="F1121" s="194"/>
      <c r="G1121" s="208"/>
      <c r="H1121" s="194"/>
      <c r="I1121" s="208"/>
      <c r="J1121" s="194"/>
      <c r="K1121" s="209"/>
      <c r="L1121" s="194"/>
      <c r="M1121" s="196"/>
      <c r="N1121" s="194"/>
      <c r="O1121" s="194"/>
      <c r="P1121" s="208"/>
      <c r="Q1121" s="194"/>
      <c r="R1121" s="210"/>
      <c r="S1121" s="211"/>
      <c r="T1121" s="193"/>
      <c r="U1121" s="40"/>
      <c r="W1121" s="41" t="str">
        <f t="shared" si="69"/>
        <v/>
      </c>
      <c r="X1121" s="58" t="str">
        <f t="shared" si="70"/>
        <v/>
      </c>
      <c r="Y1121" s="58" t="str">
        <f t="shared" si="68"/>
        <v/>
      </c>
      <c r="AC1121" s="41" t="str">
        <f t="shared" si="71"/>
        <v/>
      </c>
      <c r="AE1121" s="41" t="str">
        <f>IF($H1121="", "", IF(COUNTIF($AA$11:$AA$131, $H1121)&gt;0, 'Application Process'!$AC$4, ""))</f>
        <v/>
      </c>
    </row>
    <row r="1122" spans="1:31" x14ac:dyDescent="0.25">
      <c r="A1122" s="40"/>
      <c r="B1122" s="88" t="str">
        <f>IF($X1122="", "", IF(COUNTIF('Application Process'!$I$11:$I$3035, $X1122)=0, 'Job Database'!$Y$8, IFERROR(INDEX('Application Process'!$AJ$11:$AJ$3035, MATCH($X1122, 'Application Process'!$I$11:$I$3035, 0)), "")))</f>
        <v/>
      </c>
      <c r="C1122" s="40"/>
      <c r="D1122" s="207"/>
      <c r="E1122" s="194"/>
      <c r="F1122" s="194"/>
      <c r="G1122" s="208"/>
      <c r="H1122" s="194"/>
      <c r="I1122" s="208"/>
      <c r="J1122" s="194"/>
      <c r="K1122" s="209"/>
      <c r="L1122" s="194"/>
      <c r="M1122" s="196"/>
      <c r="N1122" s="194"/>
      <c r="O1122" s="194"/>
      <c r="P1122" s="208"/>
      <c r="Q1122" s="194"/>
      <c r="R1122" s="210"/>
      <c r="S1122" s="211"/>
      <c r="T1122" s="193"/>
      <c r="U1122" s="40"/>
      <c r="W1122" s="41" t="str">
        <f t="shared" si="69"/>
        <v/>
      </c>
      <c r="X1122" s="58" t="str">
        <f t="shared" si="70"/>
        <v/>
      </c>
      <c r="Y1122" s="58" t="str">
        <f t="shared" si="68"/>
        <v/>
      </c>
      <c r="AC1122" s="41" t="str">
        <f t="shared" si="71"/>
        <v/>
      </c>
      <c r="AE1122" s="41" t="str">
        <f>IF($H1122="", "", IF(COUNTIF($AA$11:$AA$131, $H1122)&gt;0, 'Application Process'!$AC$4, ""))</f>
        <v/>
      </c>
    </row>
    <row r="1123" spans="1:31" x14ac:dyDescent="0.25">
      <c r="A1123" s="40"/>
      <c r="B1123" s="88" t="str">
        <f>IF($X1123="", "", IF(COUNTIF('Application Process'!$I$11:$I$3035, $X1123)=0, 'Job Database'!$Y$8, IFERROR(INDEX('Application Process'!$AJ$11:$AJ$3035, MATCH($X1123, 'Application Process'!$I$11:$I$3035, 0)), "")))</f>
        <v/>
      </c>
      <c r="C1123" s="40"/>
      <c r="D1123" s="207"/>
      <c r="E1123" s="194"/>
      <c r="F1123" s="194"/>
      <c r="G1123" s="208"/>
      <c r="H1123" s="194"/>
      <c r="I1123" s="208"/>
      <c r="J1123" s="194"/>
      <c r="K1123" s="209"/>
      <c r="L1123" s="194"/>
      <c r="M1123" s="196"/>
      <c r="N1123" s="194"/>
      <c r="O1123" s="194"/>
      <c r="P1123" s="208"/>
      <c r="Q1123" s="194"/>
      <c r="R1123" s="210"/>
      <c r="S1123" s="211"/>
      <c r="T1123" s="193"/>
      <c r="U1123" s="40"/>
      <c r="W1123" s="41" t="str">
        <f t="shared" si="69"/>
        <v/>
      </c>
      <c r="X1123" s="58" t="str">
        <f t="shared" si="70"/>
        <v/>
      </c>
      <c r="Y1123" s="58" t="str">
        <f t="shared" si="68"/>
        <v/>
      </c>
      <c r="AC1123" s="41" t="str">
        <f t="shared" si="71"/>
        <v/>
      </c>
      <c r="AE1123" s="41" t="str">
        <f>IF($H1123="", "", IF(COUNTIF($AA$11:$AA$131, $H1123)&gt;0, 'Application Process'!$AC$4, ""))</f>
        <v/>
      </c>
    </row>
    <row r="1124" spans="1:31" x14ac:dyDescent="0.25">
      <c r="A1124" s="40"/>
      <c r="B1124" s="88" t="str">
        <f>IF($X1124="", "", IF(COUNTIF('Application Process'!$I$11:$I$3035, $X1124)=0, 'Job Database'!$Y$8, IFERROR(INDEX('Application Process'!$AJ$11:$AJ$3035, MATCH($X1124, 'Application Process'!$I$11:$I$3035, 0)), "")))</f>
        <v/>
      </c>
      <c r="C1124" s="40"/>
      <c r="D1124" s="207"/>
      <c r="E1124" s="194"/>
      <c r="F1124" s="194"/>
      <c r="G1124" s="208"/>
      <c r="H1124" s="194"/>
      <c r="I1124" s="208"/>
      <c r="J1124" s="194"/>
      <c r="K1124" s="209"/>
      <c r="L1124" s="194"/>
      <c r="M1124" s="196"/>
      <c r="N1124" s="194"/>
      <c r="O1124" s="194"/>
      <c r="P1124" s="208"/>
      <c r="Q1124" s="194"/>
      <c r="R1124" s="210"/>
      <c r="S1124" s="211"/>
      <c r="T1124" s="193"/>
      <c r="U1124" s="40"/>
      <c r="W1124" s="41" t="str">
        <f t="shared" si="69"/>
        <v/>
      </c>
      <c r="X1124" s="58" t="str">
        <f t="shared" si="70"/>
        <v/>
      </c>
      <c r="Y1124" s="58" t="str">
        <f t="shared" si="68"/>
        <v/>
      </c>
      <c r="AC1124" s="41" t="str">
        <f t="shared" si="71"/>
        <v/>
      </c>
      <c r="AE1124" s="41" t="str">
        <f>IF($H1124="", "", IF(COUNTIF($AA$11:$AA$131, $H1124)&gt;0, 'Application Process'!$AC$4, ""))</f>
        <v/>
      </c>
    </row>
    <row r="1125" spans="1:31" x14ac:dyDescent="0.25">
      <c r="A1125" s="40"/>
      <c r="B1125" s="88" t="str">
        <f>IF($X1125="", "", IF(COUNTIF('Application Process'!$I$11:$I$3035, $X1125)=0, 'Job Database'!$Y$8, IFERROR(INDEX('Application Process'!$AJ$11:$AJ$3035, MATCH($X1125, 'Application Process'!$I$11:$I$3035, 0)), "")))</f>
        <v/>
      </c>
      <c r="C1125" s="40"/>
      <c r="D1125" s="207"/>
      <c r="E1125" s="194"/>
      <c r="F1125" s="194"/>
      <c r="G1125" s="208"/>
      <c r="H1125" s="194"/>
      <c r="I1125" s="208"/>
      <c r="J1125" s="194"/>
      <c r="K1125" s="209"/>
      <c r="L1125" s="194"/>
      <c r="M1125" s="196"/>
      <c r="N1125" s="194"/>
      <c r="O1125" s="194"/>
      <c r="P1125" s="208"/>
      <c r="Q1125" s="194"/>
      <c r="R1125" s="210"/>
      <c r="S1125" s="211"/>
      <c r="T1125" s="193"/>
      <c r="U1125" s="40"/>
      <c r="W1125" s="41" t="str">
        <f t="shared" si="69"/>
        <v/>
      </c>
      <c r="X1125" s="58" t="str">
        <f t="shared" si="70"/>
        <v/>
      </c>
      <c r="Y1125" s="58" t="str">
        <f t="shared" si="68"/>
        <v/>
      </c>
      <c r="AC1125" s="41" t="str">
        <f t="shared" si="71"/>
        <v/>
      </c>
      <c r="AE1125" s="41" t="str">
        <f>IF($H1125="", "", IF(COUNTIF($AA$11:$AA$131, $H1125)&gt;0, 'Application Process'!$AC$4, ""))</f>
        <v/>
      </c>
    </row>
    <row r="1126" spans="1:31" x14ac:dyDescent="0.25">
      <c r="A1126" s="40"/>
      <c r="B1126" s="88" t="str">
        <f>IF($X1126="", "", IF(COUNTIF('Application Process'!$I$11:$I$3035, $X1126)=0, 'Job Database'!$Y$8, IFERROR(INDEX('Application Process'!$AJ$11:$AJ$3035, MATCH($X1126, 'Application Process'!$I$11:$I$3035, 0)), "")))</f>
        <v/>
      </c>
      <c r="C1126" s="40"/>
      <c r="D1126" s="207"/>
      <c r="E1126" s="194"/>
      <c r="F1126" s="194"/>
      <c r="G1126" s="208"/>
      <c r="H1126" s="194"/>
      <c r="I1126" s="208"/>
      <c r="J1126" s="194"/>
      <c r="K1126" s="209"/>
      <c r="L1126" s="194"/>
      <c r="M1126" s="196"/>
      <c r="N1126" s="194"/>
      <c r="O1126" s="194"/>
      <c r="P1126" s="208"/>
      <c r="Q1126" s="194"/>
      <c r="R1126" s="210"/>
      <c r="S1126" s="211"/>
      <c r="T1126" s="193"/>
      <c r="U1126" s="40"/>
      <c r="W1126" s="41" t="str">
        <f t="shared" si="69"/>
        <v/>
      </c>
      <c r="X1126" s="58" t="str">
        <f t="shared" si="70"/>
        <v/>
      </c>
      <c r="Y1126" s="58" t="str">
        <f t="shared" si="68"/>
        <v/>
      </c>
      <c r="AC1126" s="41" t="str">
        <f t="shared" si="71"/>
        <v/>
      </c>
      <c r="AE1126" s="41" t="str">
        <f>IF($H1126="", "", IF(COUNTIF($AA$11:$AA$131, $H1126)&gt;0, 'Application Process'!$AC$4, ""))</f>
        <v/>
      </c>
    </row>
    <row r="1127" spans="1:31" x14ac:dyDescent="0.25">
      <c r="A1127" s="40"/>
      <c r="B1127" s="88" t="str">
        <f>IF($X1127="", "", IF(COUNTIF('Application Process'!$I$11:$I$3035, $X1127)=0, 'Job Database'!$Y$8, IFERROR(INDEX('Application Process'!$AJ$11:$AJ$3035, MATCH($X1127, 'Application Process'!$I$11:$I$3035, 0)), "")))</f>
        <v/>
      </c>
      <c r="C1127" s="40"/>
      <c r="D1127" s="207"/>
      <c r="E1127" s="194"/>
      <c r="F1127" s="194"/>
      <c r="G1127" s="208"/>
      <c r="H1127" s="194"/>
      <c r="I1127" s="208"/>
      <c r="J1127" s="194"/>
      <c r="K1127" s="209"/>
      <c r="L1127" s="194"/>
      <c r="M1127" s="196"/>
      <c r="N1127" s="194"/>
      <c r="O1127" s="194"/>
      <c r="P1127" s="208"/>
      <c r="Q1127" s="194"/>
      <c r="R1127" s="210"/>
      <c r="S1127" s="211"/>
      <c r="T1127" s="193"/>
      <c r="U1127" s="40"/>
      <c r="W1127" s="41" t="str">
        <f t="shared" si="69"/>
        <v/>
      </c>
      <c r="X1127" s="58" t="str">
        <f t="shared" si="70"/>
        <v/>
      </c>
      <c r="Y1127" s="58" t="str">
        <f t="shared" si="68"/>
        <v/>
      </c>
      <c r="AC1127" s="41" t="str">
        <f t="shared" si="71"/>
        <v/>
      </c>
      <c r="AE1127" s="41" t="str">
        <f>IF($H1127="", "", IF(COUNTIF($AA$11:$AA$131, $H1127)&gt;0, 'Application Process'!$AC$4, ""))</f>
        <v/>
      </c>
    </row>
    <row r="1128" spans="1:31" x14ac:dyDescent="0.25">
      <c r="A1128" s="40"/>
      <c r="B1128" s="88" t="str">
        <f>IF($X1128="", "", IF(COUNTIF('Application Process'!$I$11:$I$3035, $X1128)=0, 'Job Database'!$Y$8, IFERROR(INDEX('Application Process'!$AJ$11:$AJ$3035, MATCH($X1128, 'Application Process'!$I$11:$I$3035, 0)), "")))</f>
        <v/>
      </c>
      <c r="C1128" s="40"/>
      <c r="D1128" s="207"/>
      <c r="E1128" s="194"/>
      <c r="F1128" s="194"/>
      <c r="G1128" s="208"/>
      <c r="H1128" s="194"/>
      <c r="I1128" s="208"/>
      <c r="J1128" s="194"/>
      <c r="K1128" s="209"/>
      <c r="L1128" s="194"/>
      <c r="M1128" s="196"/>
      <c r="N1128" s="194"/>
      <c r="O1128" s="194"/>
      <c r="P1128" s="208"/>
      <c r="Q1128" s="194"/>
      <c r="R1128" s="210"/>
      <c r="S1128" s="211"/>
      <c r="T1128" s="193"/>
      <c r="U1128" s="40"/>
      <c r="W1128" s="41" t="str">
        <f t="shared" si="69"/>
        <v/>
      </c>
      <c r="X1128" s="58" t="str">
        <f t="shared" si="70"/>
        <v/>
      </c>
      <c r="Y1128" s="58" t="str">
        <f t="shared" si="68"/>
        <v/>
      </c>
      <c r="AC1128" s="41" t="str">
        <f t="shared" si="71"/>
        <v/>
      </c>
      <c r="AE1128" s="41" t="str">
        <f>IF($H1128="", "", IF(COUNTIF($AA$11:$AA$131, $H1128)&gt;0, 'Application Process'!$AC$4, ""))</f>
        <v/>
      </c>
    </row>
    <row r="1129" spans="1:31" x14ac:dyDescent="0.25">
      <c r="A1129" s="40"/>
      <c r="B1129" s="88" t="str">
        <f>IF($X1129="", "", IF(COUNTIF('Application Process'!$I$11:$I$3035, $X1129)=0, 'Job Database'!$Y$8, IFERROR(INDEX('Application Process'!$AJ$11:$AJ$3035, MATCH($X1129, 'Application Process'!$I$11:$I$3035, 0)), "")))</f>
        <v/>
      </c>
      <c r="C1129" s="40"/>
      <c r="D1129" s="207"/>
      <c r="E1129" s="194"/>
      <c r="F1129" s="194"/>
      <c r="G1129" s="208"/>
      <c r="H1129" s="194"/>
      <c r="I1129" s="208"/>
      <c r="J1129" s="194"/>
      <c r="K1129" s="209"/>
      <c r="L1129" s="194"/>
      <c r="M1129" s="196"/>
      <c r="N1129" s="194"/>
      <c r="O1129" s="194"/>
      <c r="P1129" s="208"/>
      <c r="Q1129" s="194"/>
      <c r="R1129" s="210"/>
      <c r="S1129" s="211"/>
      <c r="T1129" s="193"/>
      <c r="U1129" s="40"/>
      <c r="W1129" s="41" t="str">
        <f t="shared" si="69"/>
        <v/>
      </c>
      <c r="X1129" s="58" t="str">
        <f t="shared" si="70"/>
        <v/>
      </c>
      <c r="Y1129" s="58" t="str">
        <f t="shared" si="68"/>
        <v/>
      </c>
      <c r="AC1129" s="41" t="str">
        <f t="shared" si="71"/>
        <v/>
      </c>
      <c r="AE1129" s="41" t="str">
        <f>IF($H1129="", "", IF(COUNTIF($AA$11:$AA$131, $H1129)&gt;0, 'Application Process'!$AC$4, ""))</f>
        <v/>
      </c>
    </row>
    <row r="1130" spans="1:31" x14ac:dyDescent="0.25">
      <c r="A1130" s="40"/>
      <c r="B1130" s="88" t="str">
        <f>IF($X1130="", "", IF(COUNTIF('Application Process'!$I$11:$I$3035, $X1130)=0, 'Job Database'!$Y$8, IFERROR(INDEX('Application Process'!$AJ$11:$AJ$3035, MATCH($X1130, 'Application Process'!$I$11:$I$3035, 0)), "")))</f>
        <v/>
      </c>
      <c r="C1130" s="40"/>
      <c r="D1130" s="207"/>
      <c r="E1130" s="194"/>
      <c r="F1130" s="194"/>
      <c r="G1130" s="208"/>
      <c r="H1130" s="194"/>
      <c r="I1130" s="208"/>
      <c r="J1130" s="194"/>
      <c r="K1130" s="209"/>
      <c r="L1130" s="194"/>
      <c r="M1130" s="196"/>
      <c r="N1130" s="194"/>
      <c r="O1130" s="194"/>
      <c r="P1130" s="208"/>
      <c r="Q1130" s="194"/>
      <c r="R1130" s="210"/>
      <c r="S1130" s="211"/>
      <c r="T1130" s="193"/>
      <c r="U1130" s="40"/>
      <c r="W1130" s="41" t="str">
        <f t="shared" si="69"/>
        <v/>
      </c>
      <c r="X1130" s="58" t="str">
        <f t="shared" si="70"/>
        <v/>
      </c>
      <c r="Y1130" s="58" t="str">
        <f t="shared" si="68"/>
        <v/>
      </c>
      <c r="AC1130" s="41" t="str">
        <f t="shared" si="71"/>
        <v/>
      </c>
      <c r="AE1130" s="41" t="str">
        <f>IF($H1130="", "", IF(COUNTIF($AA$11:$AA$131, $H1130)&gt;0, 'Application Process'!$AC$4, ""))</f>
        <v/>
      </c>
    </row>
    <row r="1131" spans="1:31" x14ac:dyDescent="0.25">
      <c r="A1131" s="40"/>
      <c r="B1131" s="88" t="str">
        <f>IF($X1131="", "", IF(COUNTIF('Application Process'!$I$11:$I$3035, $X1131)=0, 'Job Database'!$Y$8, IFERROR(INDEX('Application Process'!$AJ$11:$AJ$3035, MATCH($X1131, 'Application Process'!$I$11:$I$3035, 0)), "")))</f>
        <v/>
      </c>
      <c r="C1131" s="40"/>
      <c r="D1131" s="207"/>
      <c r="E1131" s="194"/>
      <c r="F1131" s="194"/>
      <c r="G1131" s="208"/>
      <c r="H1131" s="194"/>
      <c r="I1131" s="208"/>
      <c r="J1131" s="194"/>
      <c r="K1131" s="209"/>
      <c r="L1131" s="194"/>
      <c r="M1131" s="196"/>
      <c r="N1131" s="194"/>
      <c r="O1131" s="194"/>
      <c r="P1131" s="208"/>
      <c r="Q1131" s="194"/>
      <c r="R1131" s="210"/>
      <c r="S1131" s="211"/>
      <c r="T1131" s="193"/>
      <c r="U1131" s="40"/>
      <c r="W1131" s="41" t="str">
        <f t="shared" si="69"/>
        <v/>
      </c>
      <c r="X1131" s="58" t="str">
        <f t="shared" si="70"/>
        <v/>
      </c>
      <c r="Y1131" s="58" t="str">
        <f t="shared" si="68"/>
        <v/>
      </c>
      <c r="AC1131" s="41" t="str">
        <f t="shared" si="71"/>
        <v/>
      </c>
      <c r="AE1131" s="41" t="str">
        <f>IF($H1131="", "", IF(COUNTIF($AA$11:$AA$131, $H1131)&gt;0, 'Application Process'!$AC$4, ""))</f>
        <v/>
      </c>
    </row>
    <row r="1132" spans="1:31" x14ac:dyDescent="0.25">
      <c r="A1132" s="40"/>
      <c r="B1132" s="88" t="str">
        <f>IF($X1132="", "", IF(COUNTIF('Application Process'!$I$11:$I$3035, $X1132)=0, 'Job Database'!$Y$8, IFERROR(INDEX('Application Process'!$AJ$11:$AJ$3035, MATCH($X1132, 'Application Process'!$I$11:$I$3035, 0)), "")))</f>
        <v/>
      </c>
      <c r="C1132" s="40"/>
      <c r="D1132" s="207"/>
      <c r="E1132" s="194"/>
      <c r="F1132" s="194"/>
      <c r="G1132" s="208"/>
      <c r="H1132" s="194"/>
      <c r="I1132" s="208"/>
      <c r="J1132" s="194"/>
      <c r="K1132" s="209"/>
      <c r="L1132" s="194"/>
      <c r="M1132" s="196"/>
      <c r="N1132" s="194"/>
      <c r="O1132" s="194"/>
      <c r="P1132" s="208"/>
      <c r="Q1132" s="194"/>
      <c r="R1132" s="210"/>
      <c r="S1132" s="211"/>
      <c r="T1132" s="193"/>
      <c r="U1132" s="40"/>
      <c r="W1132" s="41" t="str">
        <f t="shared" si="69"/>
        <v/>
      </c>
      <c r="X1132" s="58" t="str">
        <f t="shared" si="70"/>
        <v/>
      </c>
      <c r="Y1132" s="58" t="str">
        <f t="shared" si="68"/>
        <v/>
      </c>
      <c r="AC1132" s="41" t="str">
        <f t="shared" si="71"/>
        <v/>
      </c>
      <c r="AE1132" s="41" t="str">
        <f>IF($H1132="", "", IF(COUNTIF($AA$11:$AA$131, $H1132)&gt;0, 'Application Process'!$AC$4, ""))</f>
        <v/>
      </c>
    </row>
    <row r="1133" spans="1:31" x14ac:dyDescent="0.25">
      <c r="A1133" s="40"/>
      <c r="B1133" s="88" t="str">
        <f>IF($X1133="", "", IF(COUNTIF('Application Process'!$I$11:$I$3035, $X1133)=0, 'Job Database'!$Y$8, IFERROR(INDEX('Application Process'!$AJ$11:$AJ$3035, MATCH($X1133, 'Application Process'!$I$11:$I$3035, 0)), "")))</f>
        <v/>
      </c>
      <c r="C1133" s="40"/>
      <c r="D1133" s="207"/>
      <c r="E1133" s="194"/>
      <c r="F1133" s="194"/>
      <c r="G1133" s="208"/>
      <c r="H1133" s="194"/>
      <c r="I1133" s="208"/>
      <c r="J1133" s="194"/>
      <c r="K1133" s="209"/>
      <c r="L1133" s="194"/>
      <c r="M1133" s="196"/>
      <c r="N1133" s="194"/>
      <c r="O1133" s="194"/>
      <c r="P1133" s="208"/>
      <c r="Q1133" s="194"/>
      <c r="R1133" s="210"/>
      <c r="S1133" s="211"/>
      <c r="T1133" s="193"/>
      <c r="U1133" s="40"/>
      <c r="W1133" s="41" t="str">
        <f t="shared" si="69"/>
        <v/>
      </c>
      <c r="X1133" s="58" t="str">
        <f t="shared" si="70"/>
        <v/>
      </c>
      <c r="Y1133" s="58" t="str">
        <f t="shared" si="68"/>
        <v/>
      </c>
      <c r="AC1133" s="41" t="str">
        <f t="shared" si="71"/>
        <v/>
      </c>
      <c r="AE1133" s="41" t="str">
        <f>IF($H1133="", "", IF(COUNTIF($AA$11:$AA$131, $H1133)&gt;0, 'Application Process'!$AC$4, ""))</f>
        <v/>
      </c>
    </row>
    <row r="1134" spans="1:31" x14ac:dyDescent="0.25">
      <c r="A1134" s="40"/>
      <c r="B1134" s="88" t="str">
        <f>IF($X1134="", "", IF(COUNTIF('Application Process'!$I$11:$I$3035, $X1134)=0, 'Job Database'!$Y$8, IFERROR(INDEX('Application Process'!$AJ$11:$AJ$3035, MATCH($X1134, 'Application Process'!$I$11:$I$3035, 0)), "")))</f>
        <v/>
      </c>
      <c r="C1134" s="40"/>
      <c r="D1134" s="207"/>
      <c r="E1134" s="194"/>
      <c r="F1134" s="194"/>
      <c r="G1134" s="208"/>
      <c r="H1134" s="194"/>
      <c r="I1134" s="208"/>
      <c r="J1134" s="194"/>
      <c r="K1134" s="209"/>
      <c r="L1134" s="194"/>
      <c r="M1134" s="196"/>
      <c r="N1134" s="194"/>
      <c r="O1134" s="194"/>
      <c r="P1134" s="208"/>
      <c r="Q1134" s="194"/>
      <c r="R1134" s="210"/>
      <c r="S1134" s="211"/>
      <c r="T1134" s="193"/>
      <c r="U1134" s="40"/>
      <c r="W1134" s="41" t="str">
        <f t="shared" si="69"/>
        <v/>
      </c>
      <c r="X1134" s="58" t="str">
        <f t="shared" si="70"/>
        <v/>
      </c>
      <c r="Y1134" s="58" t="str">
        <f t="shared" si="68"/>
        <v/>
      </c>
      <c r="AC1134" s="41" t="str">
        <f t="shared" si="71"/>
        <v/>
      </c>
      <c r="AE1134" s="41" t="str">
        <f>IF($H1134="", "", IF(COUNTIF($AA$11:$AA$131, $H1134)&gt;0, 'Application Process'!$AC$4, ""))</f>
        <v/>
      </c>
    </row>
    <row r="1135" spans="1:31" x14ac:dyDescent="0.25">
      <c r="A1135" s="40"/>
      <c r="B1135" s="88" t="str">
        <f>IF($X1135="", "", IF(COUNTIF('Application Process'!$I$11:$I$3035, $X1135)=0, 'Job Database'!$Y$8, IFERROR(INDEX('Application Process'!$AJ$11:$AJ$3035, MATCH($X1135, 'Application Process'!$I$11:$I$3035, 0)), "")))</f>
        <v/>
      </c>
      <c r="C1135" s="40"/>
      <c r="D1135" s="207"/>
      <c r="E1135" s="194"/>
      <c r="F1135" s="194"/>
      <c r="G1135" s="208"/>
      <c r="H1135" s="194"/>
      <c r="I1135" s="208"/>
      <c r="J1135" s="194"/>
      <c r="K1135" s="209"/>
      <c r="L1135" s="194"/>
      <c r="M1135" s="196"/>
      <c r="N1135" s="194"/>
      <c r="O1135" s="194"/>
      <c r="P1135" s="208"/>
      <c r="Q1135" s="194"/>
      <c r="R1135" s="210"/>
      <c r="S1135" s="211"/>
      <c r="T1135" s="193"/>
      <c r="U1135" s="40"/>
      <c r="W1135" s="41" t="str">
        <f t="shared" si="69"/>
        <v/>
      </c>
      <c r="X1135" s="58" t="str">
        <f t="shared" si="70"/>
        <v/>
      </c>
      <c r="Y1135" s="58" t="str">
        <f t="shared" si="68"/>
        <v/>
      </c>
      <c r="AC1135" s="41" t="str">
        <f t="shared" si="71"/>
        <v/>
      </c>
      <c r="AE1135" s="41" t="str">
        <f>IF($H1135="", "", IF(COUNTIF($AA$11:$AA$131, $H1135)&gt;0, 'Application Process'!$AC$4, ""))</f>
        <v/>
      </c>
    </row>
    <row r="1136" spans="1:31" x14ac:dyDescent="0.25">
      <c r="A1136" s="40"/>
      <c r="B1136" s="88" t="str">
        <f>IF($X1136="", "", IF(COUNTIF('Application Process'!$I$11:$I$3035, $X1136)=0, 'Job Database'!$Y$8, IFERROR(INDEX('Application Process'!$AJ$11:$AJ$3035, MATCH($X1136, 'Application Process'!$I$11:$I$3035, 0)), "")))</f>
        <v/>
      </c>
      <c r="C1136" s="40"/>
      <c r="D1136" s="207"/>
      <c r="E1136" s="194"/>
      <c r="F1136" s="194"/>
      <c r="G1136" s="208"/>
      <c r="H1136" s="194"/>
      <c r="I1136" s="208"/>
      <c r="J1136" s="194"/>
      <c r="K1136" s="209"/>
      <c r="L1136" s="194"/>
      <c r="M1136" s="196"/>
      <c r="N1136" s="194"/>
      <c r="O1136" s="194"/>
      <c r="P1136" s="208"/>
      <c r="Q1136" s="194"/>
      <c r="R1136" s="210"/>
      <c r="S1136" s="211"/>
      <c r="T1136" s="193"/>
      <c r="U1136" s="40"/>
      <c r="W1136" s="41" t="str">
        <f t="shared" si="69"/>
        <v/>
      </c>
      <c r="X1136" s="58" t="str">
        <f t="shared" si="70"/>
        <v/>
      </c>
      <c r="Y1136" s="58" t="str">
        <f t="shared" si="68"/>
        <v/>
      </c>
      <c r="AC1136" s="41" t="str">
        <f t="shared" si="71"/>
        <v/>
      </c>
      <c r="AE1136" s="41" t="str">
        <f>IF($H1136="", "", IF(COUNTIF($AA$11:$AA$131, $H1136)&gt;0, 'Application Process'!$AC$4, ""))</f>
        <v/>
      </c>
    </row>
    <row r="1137" spans="1:31" x14ac:dyDescent="0.25">
      <c r="A1137" s="40"/>
      <c r="B1137" s="88" t="str">
        <f>IF($X1137="", "", IF(COUNTIF('Application Process'!$I$11:$I$3035, $X1137)=0, 'Job Database'!$Y$8, IFERROR(INDEX('Application Process'!$AJ$11:$AJ$3035, MATCH($X1137, 'Application Process'!$I$11:$I$3035, 0)), "")))</f>
        <v/>
      </c>
      <c r="C1137" s="40"/>
      <c r="D1137" s="207"/>
      <c r="E1137" s="194"/>
      <c r="F1137" s="194"/>
      <c r="G1137" s="208"/>
      <c r="H1137" s="194"/>
      <c r="I1137" s="208"/>
      <c r="J1137" s="194"/>
      <c r="K1137" s="209"/>
      <c r="L1137" s="194"/>
      <c r="M1137" s="196"/>
      <c r="N1137" s="194"/>
      <c r="O1137" s="194"/>
      <c r="P1137" s="208"/>
      <c r="Q1137" s="194"/>
      <c r="R1137" s="210"/>
      <c r="S1137" s="211"/>
      <c r="T1137" s="193"/>
      <c r="U1137" s="40"/>
      <c r="W1137" s="41" t="str">
        <f t="shared" si="69"/>
        <v/>
      </c>
      <c r="X1137" s="58" t="str">
        <f t="shared" si="70"/>
        <v/>
      </c>
      <c r="Y1137" s="58" t="str">
        <f t="shared" si="68"/>
        <v/>
      </c>
      <c r="AC1137" s="41" t="str">
        <f t="shared" si="71"/>
        <v/>
      </c>
      <c r="AE1137" s="41" t="str">
        <f>IF($H1137="", "", IF(COUNTIF($AA$11:$AA$131, $H1137)&gt;0, 'Application Process'!$AC$4, ""))</f>
        <v/>
      </c>
    </row>
    <row r="1138" spans="1:31" x14ac:dyDescent="0.25">
      <c r="A1138" s="40"/>
      <c r="B1138" s="88" t="str">
        <f>IF($X1138="", "", IF(COUNTIF('Application Process'!$I$11:$I$3035, $X1138)=0, 'Job Database'!$Y$8, IFERROR(INDEX('Application Process'!$AJ$11:$AJ$3035, MATCH($X1138, 'Application Process'!$I$11:$I$3035, 0)), "")))</f>
        <v/>
      </c>
      <c r="C1138" s="40"/>
      <c r="D1138" s="207"/>
      <c r="E1138" s="194"/>
      <c r="F1138" s="194"/>
      <c r="G1138" s="208"/>
      <c r="H1138" s="194"/>
      <c r="I1138" s="208"/>
      <c r="J1138" s="194"/>
      <c r="K1138" s="209"/>
      <c r="L1138" s="194"/>
      <c r="M1138" s="196"/>
      <c r="N1138" s="194"/>
      <c r="O1138" s="194"/>
      <c r="P1138" s="208"/>
      <c r="Q1138" s="194"/>
      <c r="R1138" s="210"/>
      <c r="S1138" s="211"/>
      <c r="T1138" s="193"/>
      <c r="U1138" s="40"/>
      <c r="W1138" s="41" t="str">
        <f t="shared" si="69"/>
        <v/>
      </c>
      <c r="X1138" s="58" t="str">
        <f t="shared" si="70"/>
        <v/>
      </c>
      <c r="Y1138" s="58" t="str">
        <f t="shared" si="68"/>
        <v/>
      </c>
      <c r="AC1138" s="41" t="str">
        <f t="shared" si="71"/>
        <v/>
      </c>
      <c r="AE1138" s="41" t="str">
        <f>IF($H1138="", "", IF(COUNTIF($AA$11:$AA$131, $H1138)&gt;0, 'Application Process'!$AC$4, ""))</f>
        <v/>
      </c>
    </row>
    <row r="1139" spans="1:31" x14ac:dyDescent="0.25">
      <c r="A1139" s="40"/>
      <c r="B1139" s="88" t="str">
        <f>IF($X1139="", "", IF(COUNTIF('Application Process'!$I$11:$I$3035, $X1139)=0, 'Job Database'!$Y$8, IFERROR(INDEX('Application Process'!$AJ$11:$AJ$3035, MATCH($X1139, 'Application Process'!$I$11:$I$3035, 0)), "")))</f>
        <v/>
      </c>
      <c r="C1139" s="40"/>
      <c r="D1139" s="207"/>
      <c r="E1139" s="194"/>
      <c r="F1139" s="194"/>
      <c r="G1139" s="208"/>
      <c r="H1139" s="194"/>
      <c r="I1139" s="208"/>
      <c r="J1139" s="194"/>
      <c r="K1139" s="209"/>
      <c r="L1139" s="194"/>
      <c r="M1139" s="196"/>
      <c r="N1139" s="194"/>
      <c r="O1139" s="194"/>
      <c r="P1139" s="208"/>
      <c r="Q1139" s="194"/>
      <c r="R1139" s="210"/>
      <c r="S1139" s="211"/>
      <c r="T1139" s="193"/>
      <c r="U1139" s="40"/>
      <c r="W1139" s="41" t="str">
        <f t="shared" si="69"/>
        <v/>
      </c>
      <c r="X1139" s="58" t="str">
        <f t="shared" si="70"/>
        <v/>
      </c>
      <c r="Y1139" s="58" t="str">
        <f t="shared" si="68"/>
        <v/>
      </c>
      <c r="AC1139" s="41" t="str">
        <f t="shared" si="71"/>
        <v/>
      </c>
      <c r="AE1139" s="41" t="str">
        <f>IF($H1139="", "", IF(COUNTIF($AA$11:$AA$131, $H1139)&gt;0, 'Application Process'!$AC$4, ""))</f>
        <v/>
      </c>
    </row>
    <row r="1140" spans="1:31" x14ac:dyDescent="0.25">
      <c r="A1140" s="40"/>
      <c r="B1140" s="88" t="str">
        <f>IF($X1140="", "", IF(COUNTIF('Application Process'!$I$11:$I$3035, $X1140)=0, 'Job Database'!$Y$8, IFERROR(INDEX('Application Process'!$AJ$11:$AJ$3035, MATCH($X1140, 'Application Process'!$I$11:$I$3035, 0)), "")))</f>
        <v/>
      </c>
      <c r="C1140" s="40"/>
      <c r="D1140" s="207"/>
      <c r="E1140" s="194"/>
      <c r="F1140" s="194"/>
      <c r="G1140" s="208"/>
      <c r="H1140" s="194"/>
      <c r="I1140" s="208"/>
      <c r="J1140" s="194"/>
      <c r="K1140" s="209"/>
      <c r="L1140" s="194"/>
      <c r="M1140" s="196"/>
      <c r="N1140" s="194"/>
      <c r="O1140" s="194"/>
      <c r="P1140" s="208"/>
      <c r="Q1140" s="194"/>
      <c r="R1140" s="210"/>
      <c r="S1140" s="211"/>
      <c r="T1140" s="193"/>
      <c r="U1140" s="40"/>
      <c r="W1140" s="41" t="str">
        <f t="shared" si="69"/>
        <v/>
      </c>
      <c r="X1140" s="58" t="str">
        <f t="shared" si="70"/>
        <v/>
      </c>
      <c r="Y1140" s="58" t="str">
        <f t="shared" si="68"/>
        <v/>
      </c>
      <c r="AC1140" s="41" t="str">
        <f t="shared" si="71"/>
        <v/>
      </c>
      <c r="AE1140" s="41" t="str">
        <f>IF($H1140="", "", IF(COUNTIF($AA$11:$AA$131, $H1140)&gt;0, 'Application Process'!$AC$4, ""))</f>
        <v/>
      </c>
    </row>
    <row r="1141" spans="1:31" x14ac:dyDescent="0.25">
      <c r="A1141" s="40"/>
      <c r="B1141" s="88" t="str">
        <f>IF($X1141="", "", IF(COUNTIF('Application Process'!$I$11:$I$3035, $X1141)=0, 'Job Database'!$Y$8, IFERROR(INDEX('Application Process'!$AJ$11:$AJ$3035, MATCH($X1141, 'Application Process'!$I$11:$I$3035, 0)), "")))</f>
        <v/>
      </c>
      <c r="C1141" s="40"/>
      <c r="D1141" s="207"/>
      <c r="E1141" s="194"/>
      <c r="F1141" s="194"/>
      <c r="G1141" s="208"/>
      <c r="H1141" s="194"/>
      <c r="I1141" s="208"/>
      <c r="J1141" s="194"/>
      <c r="K1141" s="209"/>
      <c r="L1141" s="194"/>
      <c r="M1141" s="196"/>
      <c r="N1141" s="194"/>
      <c r="O1141" s="194"/>
      <c r="P1141" s="208"/>
      <c r="Q1141" s="194"/>
      <c r="R1141" s="210"/>
      <c r="S1141" s="211"/>
      <c r="T1141" s="193"/>
      <c r="U1141" s="40"/>
      <c r="W1141" s="41" t="str">
        <f t="shared" si="69"/>
        <v/>
      </c>
      <c r="X1141" s="58" t="str">
        <f t="shared" si="70"/>
        <v/>
      </c>
      <c r="Y1141" s="58" t="str">
        <f t="shared" si="68"/>
        <v/>
      </c>
      <c r="AC1141" s="41" t="str">
        <f t="shared" si="71"/>
        <v/>
      </c>
      <c r="AE1141" s="41" t="str">
        <f>IF($H1141="", "", IF(COUNTIF($AA$11:$AA$131, $H1141)&gt;0, 'Application Process'!$AC$4, ""))</f>
        <v/>
      </c>
    </row>
    <row r="1142" spans="1:31" x14ac:dyDescent="0.25">
      <c r="A1142" s="40"/>
      <c r="B1142" s="88" t="str">
        <f>IF($X1142="", "", IF(COUNTIF('Application Process'!$I$11:$I$3035, $X1142)=0, 'Job Database'!$Y$8, IFERROR(INDEX('Application Process'!$AJ$11:$AJ$3035, MATCH($X1142, 'Application Process'!$I$11:$I$3035, 0)), "")))</f>
        <v/>
      </c>
      <c r="C1142" s="40"/>
      <c r="D1142" s="207"/>
      <c r="E1142" s="194"/>
      <c r="F1142" s="194"/>
      <c r="G1142" s="208"/>
      <c r="H1142" s="194"/>
      <c r="I1142" s="208"/>
      <c r="J1142" s="194"/>
      <c r="K1142" s="209"/>
      <c r="L1142" s="194"/>
      <c r="M1142" s="196"/>
      <c r="N1142" s="194"/>
      <c r="O1142" s="194"/>
      <c r="P1142" s="208"/>
      <c r="Q1142" s="194"/>
      <c r="R1142" s="210"/>
      <c r="S1142" s="211"/>
      <c r="T1142" s="193"/>
      <c r="U1142" s="40"/>
      <c r="W1142" s="41" t="str">
        <f t="shared" si="69"/>
        <v/>
      </c>
      <c r="X1142" s="58" t="str">
        <f t="shared" si="70"/>
        <v/>
      </c>
      <c r="Y1142" s="58" t="str">
        <f t="shared" si="68"/>
        <v/>
      </c>
      <c r="AC1142" s="41" t="str">
        <f t="shared" si="71"/>
        <v/>
      </c>
      <c r="AE1142" s="41" t="str">
        <f>IF($H1142="", "", IF(COUNTIF($AA$11:$AA$131, $H1142)&gt;0, 'Application Process'!$AC$4, ""))</f>
        <v/>
      </c>
    </row>
    <row r="1143" spans="1:31" x14ac:dyDescent="0.25">
      <c r="A1143" s="40"/>
      <c r="B1143" s="88" t="str">
        <f>IF($X1143="", "", IF(COUNTIF('Application Process'!$I$11:$I$3035, $X1143)=0, 'Job Database'!$Y$8, IFERROR(INDEX('Application Process'!$AJ$11:$AJ$3035, MATCH($X1143, 'Application Process'!$I$11:$I$3035, 0)), "")))</f>
        <v/>
      </c>
      <c r="C1143" s="40"/>
      <c r="D1143" s="207"/>
      <c r="E1143" s="194"/>
      <c r="F1143" s="194"/>
      <c r="G1143" s="208"/>
      <c r="H1143" s="194"/>
      <c r="I1143" s="208"/>
      <c r="J1143" s="194"/>
      <c r="K1143" s="209"/>
      <c r="L1143" s="194"/>
      <c r="M1143" s="196"/>
      <c r="N1143" s="194"/>
      <c r="O1143" s="194"/>
      <c r="P1143" s="208"/>
      <c r="Q1143" s="194"/>
      <c r="R1143" s="210"/>
      <c r="S1143" s="211"/>
      <c r="T1143" s="193"/>
      <c r="U1143" s="40"/>
      <c r="W1143" s="41" t="str">
        <f t="shared" si="69"/>
        <v/>
      </c>
      <c r="X1143" s="58" t="str">
        <f t="shared" si="70"/>
        <v/>
      </c>
      <c r="Y1143" s="58" t="str">
        <f t="shared" si="68"/>
        <v/>
      </c>
      <c r="AC1143" s="41" t="str">
        <f t="shared" si="71"/>
        <v/>
      </c>
      <c r="AE1143" s="41" t="str">
        <f>IF($H1143="", "", IF(COUNTIF($AA$11:$AA$131, $H1143)&gt;0, 'Application Process'!$AC$4, ""))</f>
        <v/>
      </c>
    </row>
    <row r="1144" spans="1:31" x14ac:dyDescent="0.25">
      <c r="A1144" s="40"/>
      <c r="B1144" s="88" t="str">
        <f>IF($X1144="", "", IF(COUNTIF('Application Process'!$I$11:$I$3035, $X1144)=0, 'Job Database'!$Y$8, IFERROR(INDEX('Application Process'!$AJ$11:$AJ$3035, MATCH($X1144, 'Application Process'!$I$11:$I$3035, 0)), "")))</f>
        <v/>
      </c>
      <c r="C1144" s="40"/>
      <c r="D1144" s="207"/>
      <c r="E1144" s="194"/>
      <c r="F1144" s="194"/>
      <c r="G1144" s="208"/>
      <c r="H1144" s="194"/>
      <c r="I1144" s="208"/>
      <c r="J1144" s="194"/>
      <c r="K1144" s="209"/>
      <c r="L1144" s="194"/>
      <c r="M1144" s="196"/>
      <c r="N1144" s="194"/>
      <c r="O1144" s="194"/>
      <c r="P1144" s="208"/>
      <c r="Q1144" s="194"/>
      <c r="R1144" s="210"/>
      <c r="S1144" s="211"/>
      <c r="T1144" s="193"/>
      <c r="U1144" s="40"/>
      <c r="W1144" s="41" t="str">
        <f t="shared" si="69"/>
        <v/>
      </c>
      <c r="X1144" s="58" t="str">
        <f t="shared" si="70"/>
        <v/>
      </c>
      <c r="Y1144" s="58" t="str">
        <f t="shared" si="68"/>
        <v/>
      </c>
      <c r="AC1144" s="41" t="str">
        <f t="shared" si="71"/>
        <v/>
      </c>
      <c r="AE1144" s="41" t="str">
        <f>IF($H1144="", "", IF(COUNTIF($AA$11:$AA$131, $H1144)&gt;0, 'Application Process'!$AC$4, ""))</f>
        <v/>
      </c>
    </row>
    <row r="1145" spans="1:31" x14ac:dyDescent="0.25">
      <c r="A1145" s="40"/>
      <c r="B1145" s="88" t="str">
        <f>IF($X1145="", "", IF(COUNTIF('Application Process'!$I$11:$I$3035, $X1145)=0, 'Job Database'!$Y$8, IFERROR(INDEX('Application Process'!$AJ$11:$AJ$3035, MATCH($X1145, 'Application Process'!$I$11:$I$3035, 0)), "")))</f>
        <v/>
      </c>
      <c r="C1145" s="40"/>
      <c r="D1145" s="207"/>
      <c r="E1145" s="194"/>
      <c r="F1145" s="194"/>
      <c r="G1145" s="208"/>
      <c r="H1145" s="194"/>
      <c r="I1145" s="208"/>
      <c r="J1145" s="194"/>
      <c r="K1145" s="209"/>
      <c r="L1145" s="194"/>
      <c r="M1145" s="196"/>
      <c r="N1145" s="194"/>
      <c r="O1145" s="194"/>
      <c r="P1145" s="208"/>
      <c r="Q1145" s="194"/>
      <c r="R1145" s="210"/>
      <c r="S1145" s="211"/>
      <c r="T1145" s="193"/>
      <c r="U1145" s="40"/>
      <c r="W1145" s="41" t="str">
        <f t="shared" si="69"/>
        <v/>
      </c>
      <c r="X1145" s="58" t="str">
        <f t="shared" si="70"/>
        <v/>
      </c>
      <c r="Y1145" s="58" t="str">
        <f t="shared" si="68"/>
        <v/>
      </c>
      <c r="AC1145" s="41" t="str">
        <f t="shared" si="71"/>
        <v/>
      </c>
      <c r="AE1145" s="41" t="str">
        <f>IF($H1145="", "", IF(COUNTIF($AA$11:$AA$131, $H1145)&gt;0, 'Application Process'!$AC$4, ""))</f>
        <v/>
      </c>
    </row>
    <row r="1146" spans="1:31" x14ac:dyDescent="0.25">
      <c r="A1146" s="40"/>
      <c r="B1146" s="88" t="str">
        <f>IF($X1146="", "", IF(COUNTIF('Application Process'!$I$11:$I$3035, $X1146)=0, 'Job Database'!$Y$8, IFERROR(INDEX('Application Process'!$AJ$11:$AJ$3035, MATCH($X1146, 'Application Process'!$I$11:$I$3035, 0)), "")))</f>
        <v/>
      </c>
      <c r="C1146" s="40"/>
      <c r="D1146" s="207"/>
      <c r="E1146" s="194"/>
      <c r="F1146" s="194"/>
      <c r="G1146" s="208"/>
      <c r="H1146" s="194"/>
      <c r="I1146" s="208"/>
      <c r="J1146" s="194"/>
      <c r="K1146" s="209"/>
      <c r="L1146" s="194"/>
      <c r="M1146" s="196"/>
      <c r="N1146" s="194"/>
      <c r="O1146" s="194"/>
      <c r="P1146" s="208"/>
      <c r="Q1146" s="194"/>
      <c r="R1146" s="210"/>
      <c r="S1146" s="211"/>
      <c r="T1146" s="193"/>
      <c r="U1146" s="40"/>
      <c r="W1146" s="41" t="str">
        <f t="shared" si="69"/>
        <v/>
      </c>
      <c r="X1146" s="58" t="str">
        <f t="shared" si="70"/>
        <v/>
      </c>
      <c r="Y1146" s="58" t="str">
        <f t="shared" si="68"/>
        <v/>
      </c>
      <c r="AC1146" s="41" t="str">
        <f t="shared" si="71"/>
        <v/>
      </c>
      <c r="AE1146" s="41" t="str">
        <f>IF($H1146="", "", IF(COUNTIF($AA$11:$AA$131, $H1146)&gt;0, 'Application Process'!$AC$4, ""))</f>
        <v/>
      </c>
    </row>
    <row r="1147" spans="1:31" x14ac:dyDescent="0.25">
      <c r="A1147" s="40"/>
      <c r="B1147" s="88" t="str">
        <f>IF($X1147="", "", IF(COUNTIF('Application Process'!$I$11:$I$3035, $X1147)=0, 'Job Database'!$Y$8, IFERROR(INDEX('Application Process'!$AJ$11:$AJ$3035, MATCH($X1147, 'Application Process'!$I$11:$I$3035, 0)), "")))</f>
        <v/>
      </c>
      <c r="C1147" s="40"/>
      <c r="D1147" s="207"/>
      <c r="E1147" s="194"/>
      <c r="F1147" s="194"/>
      <c r="G1147" s="208"/>
      <c r="H1147" s="194"/>
      <c r="I1147" s="208"/>
      <c r="J1147" s="194"/>
      <c r="K1147" s="209"/>
      <c r="L1147" s="194"/>
      <c r="M1147" s="196"/>
      <c r="N1147" s="194"/>
      <c r="O1147" s="194"/>
      <c r="P1147" s="208"/>
      <c r="Q1147" s="194"/>
      <c r="R1147" s="210"/>
      <c r="S1147" s="211"/>
      <c r="T1147" s="193"/>
      <c r="U1147" s="40"/>
      <c r="W1147" s="41" t="str">
        <f t="shared" si="69"/>
        <v/>
      </c>
      <c r="X1147" s="58" t="str">
        <f t="shared" si="70"/>
        <v/>
      </c>
      <c r="Y1147" s="58" t="str">
        <f t="shared" si="68"/>
        <v/>
      </c>
      <c r="AC1147" s="41" t="str">
        <f t="shared" si="71"/>
        <v/>
      </c>
      <c r="AE1147" s="41" t="str">
        <f>IF($H1147="", "", IF(COUNTIF($AA$11:$AA$131, $H1147)&gt;0, 'Application Process'!$AC$4, ""))</f>
        <v/>
      </c>
    </row>
    <row r="1148" spans="1:31" x14ac:dyDescent="0.25">
      <c r="A1148" s="40"/>
      <c r="B1148" s="88" t="str">
        <f>IF($X1148="", "", IF(COUNTIF('Application Process'!$I$11:$I$3035, $X1148)=0, 'Job Database'!$Y$8, IFERROR(INDEX('Application Process'!$AJ$11:$AJ$3035, MATCH($X1148, 'Application Process'!$I$11:$I$3035, 0)), "")))</f>
        <v/>
      </c>
      <c r="C1148" s="40"/>
      <c r="D1148" s="207"/>
      <c r="E1148" s="194"/>
      <c r="F1148" s="194"/>
      <c r="G1148" s="208"/>
      <c r="H1148" s="194"/>
      <c r="I1148" s="208"/>
      <c r="J1148" s="194"/>
      <c r="K1148" s="209"/>
      <c r="L1148" s="194"/>
      <c r="M1148" s="196"/>
      <c r="N1148" s="194"/>
      <c r="O1148" s="194"/>
      <c r="P1148" s="208"/>
      <c r="Q1148" s="194"/>
      <c r="R1148" s="210"/>
      <c r="S1148" s="211"/>
      <c r="T1148" s="193"/>
      <c r="U1148" s="40"/>
      <c r="W1148" s="41" t="str">
        <f t="shared" si="69"/>
        <v/>
      </c>
      <c r="X1148" s="58" t="str">
        <f t="shared" si="70"/>
        <v/>
      </c>
      <c r="Y1148" s="58" t="str">
        <f t="shared" si="68"/>
        <v/>
      </c>
      <c r="AC1148" s="41" t="str">
        <f t="shared" si="71"/>
        <v/>
      </c>
      <c r="AE1148" s="41" t="str">
        <f>IF($H1148="", "", IF(COUNTIF($AA$11:$AA$131, $H1148)&gt;0, 'Application Process'!$AC$4, ""))</f>
        <v/>
      </c>
    </row>
    <row r="1149" spans="1:31" x14ac:dyDescent="0.25">
      <c r="A1149" s="40"/>
      <c r="B1149" s="88" t="str">
        <f>IF($X1149="", "", IF(COUNTIF('Application Process'!$I$11:$I$3035, $X1149)=0, 'Job Database'!$Y$8, IFERROR(INDEX('Application Process'!$AJ$11:$AJ$3035, MATCH($X1149, 'Application Process'!$I$11:$I$3035, 0)), "")))</f>
        <v/>
      </c>
      <c r="C1149" s="40"/>
      <c r="D1149" s="207"/>
      <c r="E1149" s="194"/>
      <c r="F1149" s="194"/>
      <c r="G1149" s="208"/>
      <c r="H1149" s="194"/>
      <c r="I1149" s="208"/>
      <c r="J1149" s="194"/>
      <c r="K1149" s="209"/>
      <c r="L1149" s="194"/>
      <c r="M1149" s="196"/>
      <c r="N1149" s="194"/>
      <c r="O1149" s="194"/>
      <c r="P1149" s="208"/>
      <c r="Q1149" s="194"/>
      <c r="R1149" s="210"/>
      <c r="S1149" s="211"/>
      <c r="T1149" s="193"/>
      <c r="U1149" s="40"/>
      <c r="W1149" s="41" t="str">
        <f t="shared" si="69"/>
        <v/>
      </c>
      <c r="X1149" s="58" t="str">
        <f t="shared" si="70"/>
        <v/>
      </c>
      <c r="Y1149" s="58" t="str">
        <f t="shared" si="68"/>
        <v/>
      </c>
      <c r="AC1149" s="41" t="str">
        <f t="shared" si="71"/>
        <v/>
      </c>
      <c r="AE1149" s="41" t="str">
        <f>IF($H1149="", "", IF(COUNTIF($AA$11:$AA$131, $H1149)&gt;0, 'Application Process'!$AC$4, ""))</f>
        <v/>
      </c>
    </row>
    <row r="1150" spans="1:31" x14ac:dyDescent="0.25">
      <c r="A1150" s="40"/>
      <c r="B1150" s="88" t="str">
        <f>IF($X1150="", "", IF(COUNTIF('Application Process'!$I$11:$I$3035, $X1150)=0, 'Job Database'!$Y$8, IFERROR(INDEX('Application Process'!$AJ$11:$AJ$3035, MATCH($X1150, 'Application Process'!$I$11:$I$3035, 0)), "")))</f>
        <v/>
      </c>
      <c r="C1150" s="40"/>
      <c r="D1150" s="207"/>
      <c r="E1150" s="194"/>
      <c r="F1150" s="194"/>
      <c r="G1150" s="208"/>
      <c r="H1150" s="194"/>
      <c r="I1150" s="208"/>
      <c r="J1150" s="194"/>
      <c r="K1150" s="209"/>
      <c r="L1150" s="194"/>
      <c r="M1150" s="196"/>
      <c r="N1150" s="194"/>
      <c r="O1150" s="194"/>
      <c r="P1150" s="208"/>
      <c r="Q1150" s="194"/>
      <c r="R1150" s="210"/>
      <c r="S1150" s="211"/>
      <c r="T1150" s="193"/>
      <c r="U1150" s="40"/>
      <c r="W1150" s="41" t="str">
        <f t="shared" si="69"/>
        <v/>
      </c>
      <c r="X1150" s="58" t="str">
        <f t="shared" si="70"/>
        <v/>
      </c>
      <c r="Y1150" s="58" t="str">
        <f t="shared" si="68"/>
        <v/>
      </c>
      <c r="AC1150" s="41" t="str">
        <f t="shared" si="71"/>
        <v/>
      </c>
      <c r="AE1150" s="41" t="str">
        <f>IF($H1150="", "", IF(COUNTIF($AA$11:$AA$131, $H1150)&gt;0, 'Application Process'!$AC$4, ""))</f>
        <v/>
      </c>
    </row>
    <row r="1151" spans="1:31" x14ac:dyDescent="0.25">
      <c r="A1151" s="40"/>
      <c r="B1151" s="88" t="str">
        <f>IF($X1151="", "", IF(COUNTIF('Application Process'!$I$11:$I$3035, $X1151)=0, 'Job Database'!$Y$8, IFERROR(INDEX('Application Process'!$AJ$11:$AJ$3035, MATCH($X1151, 'Application Process'!$I$11:$I$3035, 0)), "")))</f>
        <v/>
      </c>
      <c r="C1151" s="40"/>
      <c r="D1151" s="207"/>
      <c r="E1151" s="194"/>
      <c r="F1151" s="194"/>
      <c r="G1151" s="208"/>
      <c r="H1151" s="194"/>
      <c r="I1151" s="208"/>
      <c r="J1151" s="194"/>
      <c r="K1151" s="209"/>
      <c r="L1151" s="194"/>
      <c r="M1151" s="196"/>
      <c r="N1151" s="194"/>
      <c r="O1151" s="194"/>
      <c r="P1151" s="208"/>
      <c r="Q1151" s="194"/>
      <c r="R1151" s="210"/>
      <c r="S1151" s="211"/>
      <c r="T1151" s="193"/>
      <c r="U1151" s="40"/>
      <c r="W1151" s="41" t="str">
        <f t="shared" si="69"/>
        <v/>
      </c>
      <c r="X1151" s="58" t="str">
        <f t="shared" si="70"/>
        <v/>
      </c>
      <c r="Y1151" s="58" t="str">
        <f t="shared" si="68"/>
        <v/>
      </c>
      <c r="AC1151" s="41" t="str">
        <f t="shared" si="71"/>
        <v/>
      </c>
      <c r="AE1151" s="41" t="str">
        <f>IF($H1151="", "", IF(COUNTIF($AA$11:$AA$131, $H1151)&gt;0, 'Application Process'!$AC$4, ""))</f>
        <v/>
      </c>
    </row>
    <row r="1152" spans="1:31" x14ac:dyDescent="0.25">
      <c r="A1152" s="40"/>
      <c r="B1152" s="88" t="str">
        <f>IF($X1152="", "", IF(COUNTIF('Application Process'!$I$11:$I$3035, $X1152)=0, 'Job Database'!$Y$8, IFERROR(INDEX('Application Process'!$AJ$11:$AJ$3035, MATCH($X1152, 'Application Process'!$I$11:$I$3035, 0)), "")))</f>
        <v/>
      </c>
      <c r="C1152" s="40"/>
      <c r="D1152" s="207"/>
      <c r="E1152" s="194"/>
      <c r="F1152" s="194"/>
      <c r="G1152" s="208"/>
      <c r="H1152" s="194"/>
      <c r="I1152" s="208"/>
      <c r="J1152" s="194"/>
      <c r="K1152" s="209"/>
      <c r="L1152" s="194"/>
      <c r="M1152" s="196"/>
      <c r="N1152" s="194"/>
      <c r="O1152" s="194"/>
      <c r="P1152" s="208"/>
      <c r="Q1152" s="194"/>
      <c r="R1152" s="210"/>
      <c r="S1152" s="211"/>
      <c r="T1152" s="193"/>
      <c r="U1152" s="40"/>
      <c r="W1152" s="41" t="str">
        <f t="shared" si="69"/>
        <v/>
      </c>
      <c r="X1152" s="58" t="str">
        <f t="shared" si="70"/>
        <v/>
      </c>
      <c r="Y1152" s="58" t="str">
        <f t="shared" si="68"/>
        <v/>
      </c>
      <c r="AC1152" s="41" t="str">
        <f t="shared" si="71"/>
        <v/>
      </c>
      <c r="AE1152" s="41" t="str">
        <f>IF($H1152="", "", IF(COUNTIF($AA$11:$AA$131, $H1152)&gt;0, 'Application Process'!$AC$4, ""))</f>
        <v/>
      </c>
    </row>
    <row r="1153" spans="1:31" x14ac:dyDescent="0.25">
      <c r="A1153" s="40"/>
      <c r="B1153" s="88" t="str">
        <f>IF($X1153="", "", IF(COUNTIF('Application Process'!$I$11:$I$3035, $X1153)=0, 'Job Database'!$Y$8, IFERROR(INDEX('Application Process'!$AJ$11:$AJ$3035, MATCH($X1153, 'Application Process'!$I$11:$I$3035, 0)), "")))</f>
        <v/>
      </c>
      <c r="C1153" s="40"/>
      <c r="D1153" s="207"/>
      <c r="E1153" s="194"/>
      <c r="F1153" s="194"/>
      <c r="G1153" s="208"/>
      <c r="H1153" s="194"/>
      <c r="I1153" s="208"/>
      <c r="J1153" s="194"/>
      <c r="K1153" s="209"/>
      <c r="L1153" s="194"/>
      <c r="M1153" s="196"/>
      <c r="N1153" s="194"/>
      <c r="O1153" s="194"/>
      <c r="P1153" s="208"/>
      <c r="Q1153" s="194"/>
      <c r="R1153" s="210"/>
      <c r="S1153" s="211"/>
      <c r="T1153" s="193"/>
      <c r="U1153" s="40"/>
      <c r="W1153" s="41" t="str">
        <f t="shared" si="69"/>
        <v/>
      </c>
      <c r="X1153" s="58" t="str">
        <f t="shared" si="70"/>
        <v/>
      </c>
      <c r="Y1153" s="58" t="str">
        <f t="shared" si="68"/>
        <v/>
      </c>
      <c r="AC1153" s="41" t="str">
        <f t="shared" si="71"/>
        <v/>
      </c>
      <c r="AE1153" s="41" t="str">
        <f>IF($H1153="", "", IF(COUNTIF($AA$11:$AA$131, $H1153)&gt;0, 'Application Process'!$AC$4, ""))</f>
        <v/>
      </c>
    </row>
    <row r="1154" spans="1:31" x14ac:dyDescent="0.25">
      <c r="A1154" s="40"/>
      <c r="B1154" s="88" t="str">
        <f>IF($X1154="", "", IF(COUNTIF('Application Process'!$I$11:$I$3035, $X1154)=0, 'Job Database'!$Y$8, IFERROR(INDEX('Application Process'!$AJ$11:$AJ$3035, MATCH($X1154, 'Application Process'!$I$11:$I$3035, 0)), "")))</f>
        <v/>
      </c>
      <c r="C1154" s="40"/>
      <c r="D1154" s="207"/>
      <c r="E1154" s="194"/>
      <c r="F1154" s="194"/>
      <c r="G1154" s="208"/>
      <c r="H1154" s="194"/>
      <c r="I1154" s="208"/>
      <c r="J1154" s="194"/>
      <c r="K1154" s="209"/>
      <c r="L1154" s="194"/>
      <c r="M1154" s="196"/>
      <c r="N1154" s="194"/>
      <c r="O1154" s="194"/>
      <c r="P1154" s="208"/>
      <c r="Q1154" s="194"/>
      <c r="R1154" s="210"/>
      <c r="S1154" s="211"/>
      <c r="T1154" s="193"/>
      <c r="U1154" s="40"/>
      <c r="W1154" s="41" t="str">
        <f t="shared" si="69"/>
        <v/>
      </c>
      <c r="X1154" s="58" t="str">
        <f t="shared" si="70"/>
        <v/>
      </c>
      <c r="Y1154" s="58" t="str">
        <f t="shared" si="68"/>
        <v/>
      </c>
      <c r="AC1154" s="41" t="str">
        <f t="shared" si="71"/>
        <v/>
      </c>
      <c r="AE1154" s="41" t="str">
        <f>IF($H1154="", "", IF(COUNTIF($AA$11:$AA$131, $H1154)&gt;0, 'Application Process'!$AC$4, ""))</f>
        <v/>
      </c>
    </row>
    <row r="1155" spans="1:31" x14ac:dyDescent="0.25">
      <c r="A1155" s="40"/>
      <c r="B1155" s="88" t="str">
        <f>IF($X1155="", "", IF(COUNTIF('Application Process'!$I$11:$I$3035, $X1155)=0, 'Job Database'!$Y$8, IFERROR(INDEX('Application Process'!$AJ$11:$AJ$3035, MATCH($X1155, 'Application Process'!$I$11:$I$3035, 0)), "")))</f>
        <v/>
      </c>
      <c r="C1155" s="40"/>
      <c r="D1155" s="207"/>
      <c r="E1155" s="194"/>
      <c r="F1155" s="194"/>
      <c r="G1155" s="208"/>
      <c r="H1155" s="194"/>
      <c r="I1155" s="208"/>
      <c r="J1155" s="194"/>
      <c r="K1155" s="209"/>
      <c r="L1155" s="194"/>
      <c r="M1155" s="196"/>
      <c r="N1155" s="194"/>
      <c r="O1155" s="194"/>
      <c r="P1155" s="208"/>
      <c r="Q1155" s="194"/>
      <c r="R1155" s="210"/>
      <c r="S1155" s="211"/>
      <c r="T1155" s="193"/>
      <c r="U1155" s="40"/>
      <c r="W1155" s="41" t="str">
        <f t="shared" si="69"/>
        <v/>
      </c>
      <c r="X1155" s="58" t="str">
        <f t="shared" si="70"/>
        <v/>
      </c>
      <c r="Y1155" s="58" t="str">
        <f t="shared" si="68"/>
        <v/>
      </c>
      <c r="AC1155" s="41" t="str">
        <f t="shared" si="71"/>
        <v/>
      </c>
      <c r="AE1155" s="41" t="str">
        <f>IF($H1155="", "", IF(COUNTIF($AA$11:$AA$131, $H1155)&gt;0, 'Application Process'!$AC$4, ""))</f>
        <v/>
      </c>
    </row>
    <row r="1156" spans="1:31" x14ac:dyDescent="0.25">
      <c r="A1156" s="40"/>
      <c r="B1156" s="88" t="str">
        <f>IF($X1156="", "", IF(COUNTIF('Application Process'!$I$11:$I$3035, $X1156)=0, 'Job Database'!$Y$8, IFERROR(INDEX('Application Process'!$AJ$11:$AJ$3035, MATCH($X1156, 'Application Process'!$I$11:$I$3035, 0)), "")))</f>
        <v/>
      </c>
      <c r="C1156" s="40"/>
      <c r="D1156" s="207"/>
      <c r="E1156" s="194"/>
      <c r="F1156" s="194"/>
      <c r="G1156" s="208"/>
      <c r="H1156" s="194"/>
      <c r="I1156" s="208"/>
      <c r="J1156" s="194"/>
      <c r="K1156" s="209"/>
      <c r="L1156" s="194"/>
      <c r="M1156" s="196"/>
      <c r="N1156" s="194"/>
      <c r="O1156" s="194"/>
      <c r="P1156" s="208"/>
      <c r="Q1156" s="194"/>
      <c r="R1156" s="210"/>
      <c r="S1156" s="211"/>
      <c r="T1156" s="193"/>
      <c r="U1156" s="40"/>
      <c r="W1156" s="41" t="str">
        <f t="shared" si="69"/>
        <v/>
      </c>
      <c r="X1156" s="58" t="str">
        <f t="shared" si="70"/>
        <v/>
      </c>
      <c r="Y1156" s="58" t="str">
        <f t="shared" si="68"/>
        <v/>
      </c>
      <c r="AC1156" s="41" t="str">
        <f t="shared" si="71"/>
        <v/>
      </c>
      <c r="AE1156" s="41" t="str">
        <f>IF($H1156="", "", IF(COUNTIF($AA$11:$AA$131, $H1156)&gt;0, 'Application Process'!$AC$4, ""))</f>
        <v/>
      </c>
    </row>
    <row r="1157" spans="1:31" x14ac:dyDescent="0.25">
      <c r="A1157" s="40"/>
      <c r="B1157" s="88" t="str">
        <f>IF($X1157="", "", IF(COUNTIF('Application Process'!$I$11:$I$3035, $X1157)=0, 'Job Database'!$Y$8, IFERROR(INDEX('Application Process'!$AJ$11:$AJ$3035, MATCH($X1157, 'Application Process'!$I$11:$I$3035, 0)), "")))</f>
        <v/>
      </c>
      <c r="C1157" s="40"/>
      <c r="D1157" s="207"/>
      <c r="E1157" s="194"/>
      <c r="F1157" s="194"/>
      <c r="G1157" s="208"/>
      <c r="H1157" s="194"/>
      <c r="I1157" s="208"/>
      <c r="J1157" s="194"/>
      <c r="K1157" s="209"/>
      <c r="L1157" s="194"/>
      <c r="M1157" s="196"/>
      <c r="N1157" s="194"/>
      <c r="O1157" s="194"/>
      <c r="P1157" s="208"/>
      <c r="Q1157" s="194"/>
      <c r="R1157" s="210"/>
      <c r="S1157" s="211"/>
      <c r="T1157" s="193"/>
      <c r="U1157" s="40"/>
      <c r="W1157" s="41" t="str">
        <f t="shared" si="69"/>
        <v/>
      </c>
      <c r="X1157" s="58" t="str">
        <f t="shared" si="70"/>
        <v/>
      </c>
      <c r="Y1157" s="58" t="str">
        <f t="shared" si="68"/>
        <v/>
      </c>
      <c r="AC1157" s="41" t="str">
        <f t="shared" si="71"/>
        <v/>
      </c>
      <c r="AE1157" s="41" t="str">
        <f>IF($H1157="", "", IF(COUNTIF($AA$11:$AA$131, $H1157)&gt;0, 'Application Process'!$AC$4, ""))</f>
        <v/>
      </c>
    </row>
    <row r="1158" spans="1:31" x14ac:dyDescent="0.25">
      <c r="A1158" s="40"/>
      <c r="B1158" s="88" t="str">
        <f>IF($X1158="", "", IF(COUNTIF('Application Process'!$I$11:$I$3035, $X1158)=0, 'Job Database'!$Y$8, IFERROR(INDEX('Application Process'!$AJ$11:$AJ$3035, MATCH($X1158, 'Application Process'!$I$11:$I$3035, 0)), "")))</f>
        <v/>
      </c>
      <c r="C1158" s="40"/>
      <c r="D1158" s="207"/>
      <c r="E1158" s="194"/>
      <c r="F1158" s="194"/>
      <c r="G1158" s="208"/>
      <c r="H1158" s="194"/>
      <c r="I1158" s="208"/>
      <c r="J1158" s="194"/>
      <c r="K1158" s="209"/>
      <c r="L1158" s="194"/>
      <c r="M1158" s="196"/>
      <c r="N1158" s="194"/>
      <c r="O1158" s="194"/>
      <c r="P1158" s="208"/>
      <c r="Q1158" s="194"/>
      <c r="R1158" s="210"/>
      <c r="S1158" s="211"/>
      <c r="T1158" s="193"/>
      <c r="U1158" s="40"/>
      <c r="W1158" s="41" t="str">
        <f t="shared" si="69"/>
        <v/>
      </c>
      <c r="X1158" s="58" t="str">
        <f t="shared" si="70"/>
        <v/>
      </c>
      <c r="Y1158" s="58" t="str">
        <f t="shared" si="68"/>
        <v/>
      </c>
      <c r="AC1158" s="41" t="str">
        <f t="shared" si="71"/>
        <v/>
      </c>
      <c r="AE1158" s="41" t="str">
        <f>IF($H1158="", "", IF(COUNTIF($AA$11:$AA$131, $H1158)&gt;0, 'Application Process'!$AC$4, ""))</f>
        <v/>
      </c>
    </row>
    <row r="1159" spans="1:31" x14ac:dyDescent="0.25">
      <c r="A1159" s="40"/>
      <c r="B1159" s="88" t="str">
        <f>IF($X1159="", "", IF(COUNTIF('Application Process'!$I$11:$I$3035, $X1159)=0, 'Job Database'!$Y$8, IFERROR(INDEX('Application Process'!$AJ$11:$AJ$3035, MATCH($X1159, 'Application Process'!$I$11:$I$3035, 0)), "")))</f>
        <v/>
      </c>
      <c r="C1159" s="40"/>
      <c r="D1159" s="207"/>
      <c r="E1159" s="194"/>
      <c r="F1159" s="194"/>
      <c r="G1159" s="208"/>
      <c r="H1159" s="194"/>
      <c r="I1159" s="208"/>
      <c r="J1159" s="194"/>
      <c r="K1159" s="209"/>
      <c r="L1159" s="194"/>
      <c r="M1159" s="196"/>
      <c r="N1159" s="194"/>
      <c r="O1159" s="194"/>
      <c r="P1159" s="208"/>
      <c r="Q1159" s="194"/>
      <c r="R1159" s="210"/>
      <c r="S1159" s="211"/>
      <c r="T1159" s="193"/>
      <c r="U1159" s="40"/>
      <c r="W1159" s="41" t="str">
        <f t="shared" si="69"/>
        <v/>
      </c>
      <c r="X1159" s="58" t="str">
        <f t="shared" si="70"/>
        <v/>
      </c>
      <c r="Y1159" s="58" t="str">
        <f t="shared" si="68"/>
        <v/>
      </c>
      <c r="AC1159" s="41" t="str">
        <f t="shared" si="71"/>
        <v/>
      </c>
      <c r="AE1159" s="41" t="str">
        <f>IF($H1159="", "", IF(COUNTIF($AA$11:$AA$131, $H1159)&gt;0, 'Application Process'!$AC$4, ""))</f>
        <v/>
      </c>
    </row>
    <row r="1160" spans="1:31" x14ac:dyDescent="0.25">
      <c r="A1160" s="40"/>
      <c r="B1160" s="88" t="str">
        <f>IF($X1160="", "", IF(COUNTIF('Application Process'!$I$11:$I$3035, $X1160)=0, 'Job Database'!$Y$8, IFERROR(INDEX('Application Process'!$AJ$11:$AJ$3035, MATCH($X1160, 'Application Process'!$I$11:$I$3035, 0)), "")))</f>
        <v/>
      </c>
      <c r="C1160" s="40"/>
      <c r="D1160" s="207"/>
      <c r="E1160" s="194"/>
      <c r="F1160" s="194"/>
      <c r="G1160" s="208"/>
      <c r="H1160" s="194"/>
      <c r="I1160" s="208"/>
      <c r="J1160" s="194"/>
      <c r="K1160" s="209"/>
      <c r="L1160" s="194"/>
      <c r="M1160" s="196"/>
      <c r="N1160" s="194"/>
      <c r="O1160" s="194"/>
      <c r="P1160" s="208"/>
      <c r="Q1160" s="194"/>
      <c r="R1160" s="210"/>
      <c r="S1160" s="211"/>
      <c r="T1160" s="193"/>
      <c r="U1160" s="40"/>
      <c r="W1160" s="41" t="str">
        <f t="shared" si="69"/>
        <v/>
      </c>
      <c r="X1160" s="58" t="str">
        <f t="shared" si="70"/>
        <v/>
      </c>
      <c r="Y1160" s="58" t="str">
        <f t="shared" si="68"/>
        <v/>
      </c>
      <c r="AC1160" s="41" t="str">
        <f t="shared" si="71"/>
        <v/>
      </c>
      <c r="AE1160" s="41" t="str">
        <f>IF($H1160="", "", IF(COUNTIF($AA$11:$AA$131, $H1160)&gt;0, 'Application Process'!$AC$4, ""))</f>
        <v/>
      </c>
    </row>
    <row r="1161" spans="1:31" x14ac:dyDescent="0.25">
      <c r="A1161" s="40"/>
      <c r="B1161" s="88" t="str">
        <f>IF($X1161="", "", IF(COUNTIF('Application Process'!$I$11:$I$3035, $X1161)=0, 'Job Database'!$Y$8, IFERROR(INDEX('Application Process'!$AJ$11:$AJ$3035, MATCH($X1161, 'Application Process'!$I$11:$I$3035, 0)), "")))</f>
        <v/>
      </c>
      <c r="C1161" s="40"/>
      <c r="D1161" s="207"/>
      <c r="E1161" s="194"/>
      <c r="F1161" s="194"/>
      <c r="G1161" s="208"/>
      <c r="H1161" s="194"/>
      <c r="I1161" s="208"/>
      <c r="J1161" s="194"/>
      <c r="K1161" s="209"/>
      <c r="L1161" s="194"/>
      <c r="M1161" s="196"/>
      <c r="N1161" s="194"/>
      <c r="O1161" s="194"/>
      <c r="P1161" s="208"/>
      <c r="Q1161" s="194"/>
      <c r="R1161" s="210"/>
      <c r="S1161" s="211"/>
      <c r="T1161" s="193"/>
      <c r="U1161" s="40"/>
      <c r="W1161" s="41" t="str">
        <f t="shared" si="69"/>
        <v/>
      </c>
      <c r="X1161" s="58" t="str">
        <f t="shared" si="70"/>
        <v/>
      </c>
      <c r="Y1161" s="58" t="str">
        <f t="shared" si="68"/>
        <v/>
      </c>
      <c r="AC1161" s="41" t="str">
        <f t="shared" si="71"/>
        <v/>
      </c>
      <c r="AE1161" s="41" t="str">
        <f>IF($H1161="", "", IF(COUNTIF($AA$11:$AA$131, $H1161)&gt;0, 'Application Process'!$AC$4, ""))</f>
        <v/>
      </c>
    </row>
    <row r="1162" spans="1:31" x14ac:dyDescent="0.25">
      <c r="A1162" s="40"/>
      <c r="B1162" s="88" t="str">
        <f>IF($X1162="", "", IF(COUNTIF('Application Process'!$I$11:$I$3035, $X1162)=0, 'Job Database'!$Y$8, IFERROR(INDEX('Application Process'!$AJ$11:$AJ$3035, MATCH($X1162, 'Application Process'!$I$11:$I$3035, 0)), "")))</f>
        <v/>
      </c>
      <c r="C1162" s="40"/>
      <c r="D1162" s="207"/>
      <c r="E1162" s="194"/>
      <c r="F1162" s="194"/>
      <c r="G1162" s="208"/>
      <c r="H1162" s="194"/>
      <c r="I1162" s="208"/>
      <c r="J1162" s="194"/>
      <c r="K1162" s="209"/>
      <c r="L1162" s="194"/>
      <c r="M1162" s="196"/>
      <c r="N1162" s="194"/>
      <c r="O1162" s="194"/>
      <c r="P1162" s="208"/>
      <c r="Q1162" s="194"/>
      <c r="R1162" s="210"/>
      <c r="S1162" s="211"/>
      <c r="T1162" s="193"/>
      <c r="U1162" s="40"/>
      <c r="W1162" s="41" t="str">
        <f t="shared" si="69"/>
        <v/>
      </c>
      <c r="X1162" s="58" t="str">
        <f t="shared" si="70"/>
        <v/>
      </c>
      <c r="Y1162" s="58" t="str">
        <f t="shared" si="68"/>
        <v/>
      </c>
      <c r="AC1162" s="41" t="str">
        <f t="shared" si="71"/>
        <v/>
      </c>
      <c r="AE1162" s="41" t="str">
        <f>IF($H1162="", "", IF(COUNTIF($AA$11:$AA$131, $H1162)&gt;0, 'Application Process'!$AC$4, ""))</f>
        <v/>
      </c>
    </row>
    <row r="1163" spans="1:31" x14ac:dyDescent="0.25">
      <c r="A1163" s="40"/>
      <c r="B1163" s="88" t="str">
        <f>IF($X1163="", "", IF(COUNTIF('Application Process'!$I$11:$I$3035, $X1163)=0, 'Job Database'!$Y$8, IFERROR(INDEX('Application Process'!$AJ$11:$AJ$3035, MATCH($X1163, 'Application Process'!$I$11:$I$3035, 0)), "")))</f>
        <v/>
      </c>
      <c r="C1163" s="40"/>
      <c r="D1163" s="207"/>
      <c r="E1163" s="194"/>
      <c r="F1163" s="194"/>
      <c r="G1163" s="208"/>
      <c r="H1163" s="194"/>
      <c r="I1163" s="208"/>
      <c r="J1163" s="194"/>
      <c r="K1163" s="209"/>
      <c r="L1163" s="194"/>
      <c r="M1163" s="196"/>
      <c r="N1163" s="194"/>
      <c r="O1163" s="194"/>
      <c r="P1163" s="208"/>
      <c r="Q1163" s="194"/>
      <c r="R1163" s="210"/>
      <c r="S1163" s="211"/>
      <c r="T1163" s="193"/>
      <c r="U1163" s="40"/>
      <c r="W1163" s="41" t="str">
        <f t="shared" si="69"/>
        <v/>
      </c>
      <c r="X1163" s="58" t="str">
        <f t="shared" si="70"/>
        <v/>
      </c>
      <c r="Y1163" s="58" t="str">
        <f t="shared" ref="Y1163:Y1226" si="72">IF($H1163="", "", CONCATENATE($H1163, " - ", $B1163))</f>
        <v/>
      </c>
      <c r="AC1163" s="41" t="str">
        <f t="shared" si="71"/>
        <v/>
      </c>
      <c r="AE1163" s="41" t="str">
        <f>IF($H1163="", "", IF(COUNTIF($AA$11:$AA$131, $H1163)&gt;0, 'Application Process'!$AC$4, ""))</f>
        <v/>
      </c>
    </row>
    <row r="1164" spans="1:31" x14ac:dyDescent="0.25">
      <c r="A1164" s="40"/>
      <c r="B1164" s="88" t="str">
        <f>IF($X1164="", "", IF(COUNTIF('Application Process'!$I$11:$I$3035, $X1164)=0, 'Job Database'!$Y$8, IFERROR(INDEX('Application Process'!$AJ$11:$AJ$3035, MATCH($X1164, 'Application Process'!$I$11:$I$3035, 0)), "")))</f>
        <v/>
      </c>
      <c r="C1164" s="40"/>
      <c r="D1164" s="207"/>
      <c r="E1164" s="194"/>
      <c r="F1164" s="194"/>
      <c r="G1164" s="208"/>
      <c r="H1164" s="194"/>
      <c r="I1164" s="208"/>
      <c r="J1164" s="194"/>
      <c r="K1164" s="209"/>
      <c r="L1164" s="194"/>
      <c r="M1164" s="196"/>
      <c r="N1164" s="194"/>
      <c r="O1164" s="194"/>
      <c r="P1164" s="208"/>
      <c r="Q1164" s="194"/>
      <c r="R1164" s="210"/>
      <c r="S1164" s="211"/>
      <c r="T1164" s="193"/>
      <c r="U1164" s="40"/>
      <c r="W1164" s="41" t="str">
        <f t="shared" ref="W1164:W1227" si="73">IF($D1164="", "", IF(COUNTIF($D$11:$D$3035, $D1164)&gt;1, "X", ""))</f>
        <v/>
      </c>
      <c r="X1164" s="58" t="str">
        <f t="shared" ref="X1164:X1227" si="74">IF($D1164="", "", CONCATENATE(D1164, IF(E1164="", "", " - "), IF(E1164="", "", E1164), IF(F1164="", "", " - "), IF(F1164="", "", F1164)))</f>
        <v/>
      </c>
      <c r="Y1164" s="58" t="str">
        <f t="shared" si="72"/>
        <v/>
      </c>
      <c r="AC1164" s="41" t="str">
        <f t="shared" ref="AC1164:AC1227" si="75">IF($H1164="", "", IF(COUNTIF($AA$11:$AA$131, $H1164)=0, "X", ""))</f>
        <v/>
      </c>
      <c r="AE1164" s="41" t="str">
        <f>IF($H1164="", "", IF(COUNTIF($AA$11:$AA$131, $H1164)&gt;0, 'Application Process'!$AC$4, ""))</f>
        <v/>
      </c>
    </row>
    <row r="1165" spans="1:31" x14ac:dyDescent="0.25">
      <c r="A1165" s="40"/>
      <c r="B1165" s="88" t="str">
        <f>IF($X1165="", "", IF(COUNTIF('Application Process'!$I$11:$I$3035, $X1165)=0, 'Job Database'!$Y$8, IFERROR(INDEX('Application Process'!$AJ$11:$AJ$3035, MATCH($X1165, 'Application Process'!$I$11:$I$3035, 0)), "")))</f>
        <v/>
      </c>
      <c r="C1165" s="40"/>
      <c r="D1165" s="207"/>
      <c r="E1165" s="194"/>
      <c r="F1165" s="194"/>
      <c r="G1165" s="208"/>
      <c r="H1165" s="194"/>
      <c r="I1165" s="208"/>
      <c r="J1165" s="194"/>
      <c r="K1165" s="209"/>
      <c r="L1165" s="194"/>
      <c r="M1165" s="196"/>
      <c r="N1165" s="194"/>
      <c r="O1165" s="194"/>
      <c r="P1165" s="208"/>
      <c r="Q1165" s="194"/>
      <c r="R1165" s="210"/>
      <c r="S1165" s="211"/>
      <c r="T1165" s="193"/>
      <c r="U1165" s="40"/>
      <c r="W1165" s="41" t="str">
        <f t="shared" si="73"/>
        <v/>
      </c>
      <c r="X1165" s="58" t="str">
        <f t="shared" si="74"/>
        <v/>
      </c>
      <c r="Y1165" s="58" t="str">
        <f t="shared" si="72"/>
        <v/>
      </c>
      <c r="AC1165" s="41" t="str">
        <f t="shared" si="75"/>
        <v/>
      </c>
      <c r="AE1165" s="41" t="str">
        <f>IF($H1165="", "", IF(COUNTIF($AA$11:$AA$131, $H1165)&gt;0, 'Application Process'!$AC$4, ""))</f>
        <v/>
      </c>
    </row>
    <row r="1166" spans="1:31" x14ac:dyDescent="0.25">
      <c r="A1166" s="40"/>
      <c r="B1166" s="88" t="str">
        <f>IF($X1166="", "", IF(COUNTIF('Application Process'!$I$11:$I$3035, $X1166)=0, 'Job Database'!$Y$8, IFERROR(INDEX('Application Process'!$AJ$11:$AJ$3035, MATCH($X1166, 'Application Process'!$I$11:$I$3035, 0)), "")))</f>
        <v/>
      </c>
      <c r="C1166" s="40"/>
      <c r="D1166" s="207"/>
      <c r="E1166" s="194"/>
      <c r="F1166" s="194"/>
      <c r="G1166" s="208"/>
      <c r="H1166" s="194"/>
      <c r="I1166" s="208"/>
      <c r="J1166" s="194"/>
      <c r="K1166" s="209"/>
      <c r="L1166" s="194"/>
      <c r="M1166" s="196"/>
      <c r="N1166" s="194"/>
      <c r="O1166" s="194"/>
      <c r="P1166" s="208"/>
      <c r="Q1166" s="194"/>
      <c r="R1166" s="210"/>
      <c r="S1166" s="211"/>
      <c r="T1166" s="193"/>
      <c r="U1166" s="40"/>
      <c r="W1166" s="41" t="str">
        <f t="shared" si="73"/>
        <v/>
      </c>
      <c r="X1166" s="58" t="str">
        <f t="shared" si="74"/>
        <v/>
      </c>
      <c r="Y1166" s="58" t="str">
        <f t="shared" si="72"/>
        <v/>
      </c>
      <c r="AC1166" s="41" t="str">
        <f t="shared" si="75"/>
        <v/>
      </c>
      <c r="AE1166" s="41" t="str">
        <f>IF($H1166="", "", IF(COUNTIF($AA$11:$AA$131, $H1166)&gt;0, 'Application Process'!$AC$4, ""))</f>
        <v/>
      </c>
    </row>
    <row r="1167" spans="1:31" x14ac:dyDescent="0.25">
      <c r="A1167" s="40"/>
      <c r="B1167" s="88" t="str">
        <f>IF($X1167="", "", IF(COUNTIF('Application Process'!$I$11:$I$3035, $X1167)=0, 'Job Database'!$Y$8, IFERROR(INDEX('Application Process'!$AJ$11:$AJ$3035, MATCH($X1167, 'Application Process'!$I$11:$I$3035, 0)), "")))</f>
        <v/>
      </c>
      <c r="C1167" s="40"/>
      <c r="D1167" s="207"/>
      <c r="E1167" s="194"/>
      <c r="F1167" s="194"/>
      <c r="G1167" s="208"/>
      <c r="H1167" s="194"/>
      <c r="I1167" s="208"/>
      <c r="J1167" s="194"/>
      <c r="K1167" s="209"/>
      <c r="L1167" s="194"/>
      <c r="M1167" s="196"/>
      <c r="N1167" s="194"/>
      <c r="O1167" s="194"/>
      <c r="P1167" s="208"/>
      <c r="Q1167" s="194"/>
      <c r="R1167" s="210"/>
      <c r="S1167" s="211"/>
      <c r="T1167" s="193"/>
      <c r="U1167" s="40"/>
      <c r="W1167" s="41" t="str">
        <f t="shared" si="73"/>
        <v/>
      </c>
      <c r="X1167" s="58" t="str">
        <f t="shared" si="74"/>
        <v/>
      </c>
      <c r="Y1167" s="58" t="str">
        <f t="shared" si="72"/>
        <v/>
      </c>
      <c r="AC1167" s="41" t="str">
        <f t="shared" si="75"/>
        <v/>
      </c>
      <c r="AE1167" s="41" t="str">
        <f>IF($H1167="", "", IF(COUNTIF($AA$11:$AA$131, $H1167)&gt;0, 'Application Process'!$AC$4, ""))</f>
        <v/>
      </c>
    </row>
    <row r="1168" spans="1:31" x14ac:dyDescent="0.25">
      <c r="A1168" s="40"/>
      <c r="B1168" s="88" t="str">
        <f>IF($X1168="", "", IF(COUNTIF('Application Process'!$I$11:$I$3035, $X1168)=0, 'Job Database'!$Y$8, IFERROR(INDEX('Application Process'!$AJ$11:$AJ$3035, MATCH($X1168, 'Application Process'!$I$11:$I$3035, 0)), "")))</f>
        <v/>
      </c>
      <c r="C1168" s="40"/>
      <c r="D1168" s="207"/>
      <c r="E1168" s="194"/>
      <c r="F1168" s="194"/>
      <c r="G1168" s="208"/>
      <c r="H1168" s="194"/>
      <c r="I1168" s="208"/>
      <c r="J1168" s="194"/>
      <c r="K1168" s="209"/>
      <c r="L1168" s="194"/>
      <c r="M1168" s="196"/>
      <c r="N1168" s="194"/>
      <c r="O1168" s="194"/>
      <c r="P1168" s="208"/>
      <c r="Q1168" s="194"/>
      <c r="R1168" s="210"/>
      <c r="S1168" s="211"/>
      <c r="T1168" s="193"/>
      <c r="U1168" s="40"/>
      <c r="W1168" s="41" t="str">
        <f t="shared" si="73"/>
        <v/>
      </c>
      <c r="X1168" s="58" t="str">
        <f t="shared" si="74"/>
        <v/>
      </c>
      <c r="Y1168" s="58" t="str">
        <f t="shared" si="72"/>
        <v/>
      </c>
      <c r="AC1168" s="41" t="str">
        <f t="shared" si="75"/>
        <v/>
      </c>
      <c r="AE1168" s="41" t="str">
        <f>IF($H1168="", "", IF(COUNTIF($AA$11:$AA$131, $H1168)&gt;0, 'Application Process'!$AC$4, ""))</f>
        <v/>
      </c>
    </row>
    <row r="1169" spans="1:31" x14ac:dyDescent="0.25">
      <c r="A1169" s="40"/>
      <c r="B1169" s="88" t="str">
        <f>IF($X1169="", "", IF(COUNTIF('Application Process'!$I$11:$I$3035, $X1169)=0, 'Job Database'!$Y$8, IFERROR(INDEX('Application Process'!$AJ$11:$AJ$3035, MATCH($X1169, 'Application Process'!$I$11:$I$3035, 0)), "")))</f>
        <v/>
      </c>
      <c r="C1169" s="40"/>
      <c r="D1169" s="207"/>
      <c r="E1169" s="194"/>
      <c r="F1169" s="194"/>
      <c r="G1169" s="208"/>
      <c r="H1169" s="194"/>
      <c r="I1169" s="208"/>
      <c r="J1169" s="194"/>
      <c r="K1169" s="209"/>
      <c r="L1169" s="194"/>
      <c r="M1169" s="196"/>
      <c r="N1169" s="194"/>
      <c r="O1169" s="194"/>
      <c r="P1169" s="208"/>
      <c r="Q1169" s="194"/>
      <c r="R1169" s="210"/>
      <c r="S1169" s="211"/>
      <c r="T1169" s="193"/>
      <c r="U1169" s="40"/>
      <c r="W1169" s="41" t="str">
        <f t="shared" si="73"/>
        <v/>
      </c>
      <c r="X1169" s="58" t="str">
        <f t="shared" si="74"/>
        <v/>
      </c>
      <c r="Y1169" s="58" t="str">
        <f t="shared" si="72"/>
        <v/>
      </c>
      <c r="AC1169" s="41" t="str">
        <f t="shared" si="75"/>
        <v/>
      </c>
      <c r="AE1169" s="41" t="str">
        <f>IF($H1169="", "", IF(COUNTIF($AA$11:$AA$131, $H1169)&gt;0, 'Application Process'!$AC$4, ""))</f>
        <v/>
      </c>
    </row>
    <row r="1170" spans="1:31" x14ac:dyDescent="0.25">
      <c r="A1170" s="40"/>
      <c r="B1170" s="88" t="str">
        <f>IF($X1170="", "", IF(COUNTIF('Application Process'!$I$11:$I$3035, $X1170)=0, 'Job Database'!$Y$8, IFERROR(INDEX('Application Process'!$AJ$11:$AJ$3035, MATCH($X1170, 'Application Process'!$I$11:$I$3035, 0)), "")))</f>
        <v/>
      </c>
      <c r="C1170" s="40"/>
      <c r="D1170" s="207"/>
      <c r="E1170" s="194"/>
      <c r="F1170" s="194"/>
      <c r="G1170" s="208"/>
      <c r="H1170" s="194"/>
      <c r="I1170" s="208"/>
      <c r="J1170" s="194"/>
      <c r="K1170" s="209"/>
      <c r="L1170" s="194"/>
      <c r="M1170" s="196"/>
      <c r="N1170" s="194"/>
      <c r="O1170" s="194"/>
      <c r="P1170" s="208"/>
      <c r="Q1170" s="194"/>
      <c r="R1170" s="210"/>
      <c r="S1170" s="211"/>
      <c r="T1170" s="193"/>
      <c r="U1170" s="40"/>
      <c r="W1170" s="41" t="str">
        <f t="shared" si="73"/>
        <v/>
      </c>
      <c r="X1170" s="58" t="str">
        <f t="shared" si="74"/>
        <v/>
      </c>
      <c r="Y1170" s="58" t="str">
        <f t="shared" si="72"/>
        <v/>
      </c>
      <c r="AC1170" s="41" t="str">
        <f t="shared" si="75"/>
        <v/>
      </c>
      <c r="AE1170" s="41" t="str">
        <f>IF($H1170="", "", IF(COUNTIF($AA$11:$AA$131, $H1170)&gt;0, 'Application Process'!$AC$4, ""))</f>
        <v/>
      </c>
    </row>
    <row r="1171" spans="1:31" x14ac:dyDescent="0.25">
      <c r="A1171" s="40"/>
      <c r="B1171" s="88" t="str">
        <f>IF($X1171="", "", IF(COUNTIF('Application Process'!$I$11:$I$3035, $X1171)=0, 'Job Database'!$Y$8, IFERROR(INDEX('Application Process'!$AJ$11:$AJ$3035, MATCH($X1171, 'Application Process'!$I$11:$I$3035, 0)), "")))</f>
        <v/>
      </c>
      <c r="C1171" s="40"/>
      <c r="D1171" s="207"/>
      <c r="E1171" s="194"/>
      <c r="F1171" s="194"/>
      <c r="G1171" s="208"/>
      <c r="H1171" s="194"/>
      <c r="I1171" s="208"/>
      <c r="J1171" s="194"/>
      <c r="K1171" s="209"/>
      <c r="L1171" s="194"/>
      <c r="M1171" s="196"/>
      <c r="N1171" s="194"/>
      <c r="O1171" s="194"/>
      <c r="P1171" s="208"/>
      <c r="Q1171" s="194"/>
      <c r="R1171" s="210"/>
      <c r="S1171" s="211"/>
      <c r="T1171" s="193"/>
      <c r="U1171" s="40"/>
      <c r="W1171" s="41" t="str">
        <f t="shared" si="73"/>
        <v/>
      </c>
      <c r="X1171" s="58" t="str">
        <f t="shared" si="74"/>
        <v/>
      </c>
      <c r="Y1171" s="58" t="str">
        <f t="shared" si="72"/>
        <v/>
      </c>
      <c r="AC1171" s="41" t="str">
        <f t="shared" si="75"/>
        <v/>
      </c>
      <c r="AE1171" s="41" t="str">
        <f>IF($H1171="", "", IF(COUNTIF($AA$11:$AA$131, $H1171)&gt;0, 'Application Process'!$AC$4, ""))</f>
        <v/>
      </c>
    </row>
    <row r="1172" spans="1:31" x14ac:dyDescent="0.25">
      <c r="A1172" s="40"/>
      <c r="B1172" s="88" t="str">
        <f>IF($X1172="", "", IF(COUNTIF('Application Process'!$I$11:$I$3035, $X1172)=0, 'Job Database'!$Y$8, IFERROR(INDEX('Application Process'!$AJ$11:$AJ$3035, MATCH($X1172, 'Application Process'!$I$11:$I$3035, 0)), "")))</f>
        <v/>
      </c>
      <c r="C1172" s="40"/>
      <c r="D1172" s="207"/>
      <c r="E1172" s="194"/>
      <c r="F1172" s="194"/>
      <c r="G1172" s="208"/>
      <c r="H1172" s="194"/>
      <c r="I1172" s="208"/>
      <c r="J1172" s="194"/>
      <c r="K1172" s="209"/>
      <c r="L1172" s="194"/>
      <c r="M1172" s="196"/>
      <c r="N1172" s="194"/>
      <c r="O1172" s="194"/>
      <c r="P1172" s="208"/>
      <c r="Q1172" s="194"/>
      <c r="R1172" s="210"/>
      <c r="S1172" s="211"/>
      <c r="T1172" s="193"/>
      <c r="U1172" s="40"/>
      <c r="W1172" s="41" t="str">
        <f t="shared" si="73"/>
        <v/>
      </c>
      <c r="X1172" s="58" t="str">
        <f t="shared" si="74"/>
        <v/>
      </c>
      <c r="Y1172" s="58" t="str">
        <f t="shared" si="72"/>
        <v/>
      </c>
      <c r="AC1172" s="41" t="str">
        <f t="shared" si="75"/>
        <v/>
      </c>
      <c r="AE1172" s="41" t="str">
        <f>IF($H1172="", "", IF(COUNTIF($AA$11:$AA$131, $H1172)&gt;0, 'Application Process'!$AC$4, ""))</f>
        <v/>
      </c>
    </row>
    <row r="1173" spans="1:31" x14ac:dyDescent="0.25">
      <c r="A1173" s="40"/>
      <c r="B1173" s="88" t="str">
        <f>IF($X1173="", "", IF(COUNTIF('Application Process'!$I$11:$I$3035, $X1173)=0, 'Job Database'!$Y$8, IFERROR(INDEX('Application Process'!$AJ$11:$AJ$3035, MATCH($X1173, 'Application Process'!$I$11:$I$3035, 0)), "")))</f>
        <v/>
      </c>
      <c r="C1173" s="40"/>
      <c r="D1173" s="207"/>
      <c r="E1173" s="194"/>
      <c r="F1173" s="194"/>
      <c r="G1173" s="208"/>
      <c r="H1173" s="194"/>
      <c r="I1173" s="208"/>
      <c r="J1173" s="194"/>
      <c r="K1173" s="209"/>
      <c r="L1173" s="194"/>
      <c r="M1173" s="196"/>
      <c r="N1173" s="194"/>
      <c r="O1173" s="194"/>
      <c r="P1173" s="208"/>
      <c r="Q1173" s="194"/>
      <c r="R1173" s="210"/>
      <c r="S1173" s="211"/>
      <c r="T1173" s="193"/>
      <c r="U1173" s="40"/>
      <c r="W1173" s="41" t="str">
        <f t="shared" si="73"/>
        <v/>
      </c>
      <c r="X1173" s="58" t="str">
        <f t="shared" si="74"/>
        <v/>
      </c>
      <c r="Y1173" s="58" t="str">
        <f t="shared" si="72"/>
        <v/>
      </c>
      <c r="AC1173" s="41" t="str">
        <f t="shared" si="75"/>
        <v/>
      </c>
      <c r="AE1173" s="41" t="str">
        <f>IF($H1173="", "", IF(COUNTIF($AA$11:$AA$131, $H1173)&gt;0, 'Application Process'!$AC$4, ""))</f>
        <v/>
      </c>
    </row>
    <row r="1174" spans="1:31" x14ac:dyDescent="0.25">
      <c r="A1174" s="40"/>
      <c r="B1174" s="88" t="str">
        <f>IF($X1174="", "", IF(COUNTIF('Application Process'!$I$11:$I$3035, $X1174)=0, 'Job Database'!$Y$8, IFERROR(INDEX('Application Process'!$AJ$11:$AJ$3035, MATCH($X1174, 'Application Process'!$I$11:$I$3035, 0)), "")))</f>
        <v/>
      </c>
      <c r="C1174" s="40"/>
      <c r="D1174" s="207"/>
      <c r="E1174" s="194"/>
      <c r="F1174" s="194"/>
      <c r="G1174" s="208"/>
      <c r="H1174" s="194"/>
      <c r="I1174" s="208"/>
      <c r="J1174" s="194"/>
      <c r="K1174" s="209"/>
      <c r="L1174" s="194"/>
      <c r="M1174" s="196"/>
      <c r="N1174" s="194"/>
      <c r="O1174" s="194"/>
      <c r="P1174" s="208"/>
      <c r="Q1174" s="194"/>
      <c r="R1174" s="210"/>
      <c r="S1174" s="211"/>
      <c r="T1174" s="193"/>
      <c r="U1174" s="40"/>
      <c r="W1174" s="41" t="str">
        <f t="shared" si="73"/>
        <v/>
      </c>
      <c r="X1174" s="58" t="str">
        <f t="shared" si="74"/>
        <v/>
      </c>
      <c r="Y1174" s="58" t="str">
        <f t="shared" si="72"/>
        <v/>
      </c>
      <c r="AC1174" s="41" t="str">
        <f t="shared" si="75"/>
        <v/>
      </c>
      <c r="AE1174" s="41" t="str">
        <f>IF($H1174="", "", IF(COUNTIF($AA$11:$AA$131, $H1174)&gt;0, 'Application Process'!$AC$4, ""))</f>
        <v/>
      </c>
    </row>
    <row r="1175" spans="1:31" x14ac:dyDescent="0.25">
      <c r="A1175" s="40"/>
      <c r="B1175" s="88" t="str">
        <f>IF($X1175="", "", IF(COUNTIF('Application Process'!$I$11:$I$3035, $X1175)=0, 'Job Database'!$Y$8, IFERROR(INDEX('Application Process'!$AJ$11:$AJ$3035, MATCH($X1175, 'Application Process'!$I$11:$I$3035, 0)), "")))</f>
        <v/>
      </c>
      <c r="C1175" s="40"/>
      <c r="D1175" s="207"/>
      <c r="E1175" s="194"/>
      <c r="F1175" s="194"/>
      <c r="G1175" s="208"/>
      <c r="H1175" s="194"/>
      <c r="I1175" s="208"/>
      <c r="J1175" s="194"/>
      <c r="K1175" s="209"/>
      <c r="L1175" s="194"/>
      <c r="M1175" s="196"/>
      <c r="N1175" s="194"/>
      <c r="O1175" s="194"/>
      <c r="P1175" s="208"/>
      <c r="Q1175" s="194"/>
      <c r="R1175" s="210"/>
      <c r="S1175" s="211"/>
      <c r="T1175" s="193"/>
      <c r="U1175" s="40"/>
      <c r="W1175" s="41" t="str">
        <f t="shared" si="73"/>
        <v/>
      </c>
      <c r="X1175" s="58" t="str">
        <f t="shared" si="74"/>
        <v/>
      </c>
      <c r="Y1175" s="58" t="str">
        <f t="shared" si="72"/>
        <v/>
      </c>
      <c r="AC1175" s="41" t="str">
        <f t="shared" si="75"/>
        <v/>
      </c>
      <c r="AE1175" s="41" t="str">
        <f>IF($H1175="", "", IF(COUNTIF($AA$11:$AA$131, $H1175)&gt;0, 'Application Process'!$AC$4, ""))</f>
        <v/>
      </c>
    </row>
    <row r="1176" spans="1:31" x14ac:dyDescent="0.25">
      <c r="A1176" s="40"/>
      <c r="B1176" s="88" t="str">
        <f>IF($X1176="", "", IF(COUNTIF('Application Process'!$I$11:$I$3035, $X1176)=0, 'Job Database'!$Y$8, IFERROR(INDEX('Application Process'!$AJ$11:$AJ$3035, MATCH($X1176, 'Application Process'!$I$11:$I$3035, 0)), "")))</f>
        <v/>
      </c>
      <c r="C1176" s="40"/>
      <c r="D1176" s="207"/>
      <c r="E1176" s="194"/>
      <c r="F1176" s="194"/>
      <c r="G1176" s="208"/>
      <c r="H1176" s="194"/>
      <c r="I1176" s="208"/>
      <c r="J1176" s="194"/>
      <c r="K1176" s="209"/>
      <c r="L1176" s="194"/>
      <c r="M1176" s="196"/>
      <c r="N1176" s="194"/>
      <c r="O1176" s="194"/>
      <c r="P1176" s="208"/>
      <c r="Q1176" s="194"/>
      <c r="R1176" s="210"/>
      <c r="S1176" s="211"/>
      <c r="T1176" s="193"/>
      <c r="U1176" s="40"/>
      <c r="W1176" s="41" t="str">
        <f t="shared" si="73"/>
        <v/>
      </c>
      <c r="X1176" s="58" t="str">
        <f t="shared" si="74"/>
        <v/>
      </c>
      <c r="Y1176" s="58" t="str">
        <f t="shared" si="72"/>
        <v/>
      </c>
      <c r="AC1176" s="41" t="str">
        <f t="shared" si="75"/>
        <v/>
      </c>
      <c r="AE1176" s="41" t="str">
        <f>IF($H1176="", "", IF(COUNTIF($AA$11:$AA$131, $H1176)&gt;0, 'Application Process'!$AC$4, ""))</f>
        <v/>
      </c>
    </row>
    <row r="1177" spans="1:31" x14ac:dyDescent="0.25">
      <c r="A1177" s="40"/>
      <c r="B1177" s="88" t="str">
        <f>IF($X1177="", "", IF(COUNTIF('Application Process'!$I$11:$I$3035, $X1177)=0, 'Job Database'!$Y$8, IFERROR(INDEX('Application Process'!$AJ$11:$AJ$3035, MATCH($X1177, 'Application Process'!$I$11:$I$3035, 0)), "")))</f>
        <v/>
      </c>
      <c r="C1177" s="40"/>
      <c r="D1177" s="207"/>
      <c r="E1177" s="194"/>
      <c r="F1177" s="194"/>
      <c r="G1177" s="208"/>
      <c r="H1177" s="194"/>
      <c r="I1177" s="208"/>
      <c r="J1177" s="194"/>
      <c r="K1177" s="209"/>
      <c r="L1177" s="194"/>
      <c r="M1177" s="196"/>
      <c r="N1177" s="194"/>
      <c r="O1177" s="194"/>
      <c r="P1177" s="208"/>
      <c r="Q1177" s="194"/>
      <c r="R1177" s="210"/>
      <c r="S1177" s="211"/>
      <c r="T1177" s="193"/>
      <c r="U1177" s="40"/>
      <c r="W1177" s="41" t="str">
        <f t="shared" si="73"/>
        <v/>
      </c>
      <c r="X1177" s="58" t="str">
        <f t="shared" si="74"/>
        <v/>
      </c>
      <c r="Y1177" s="58" t="str">
        <f t="shared" si="72"/>
        <v/>
      </c>
      <c r="AC1177" s="41" t="str">
        <f t="shared" si="75"/>
        <v/>
      </c>
      <c r="AE1177" s="41" t="str">
        <f>IF($H1177="", "", IF(COUNTIF($AA$11:$AA$131, $H1177)&gt;0, 'Application Process'!$AC$4, ""))</f>
        <v/>
      </c>
    </row>
    <row r="1178" spans="1:31" x14ac:dyDescent="0.25">
      <c r="A1178" s="40"/>
      <c r="B1178" s="88" t="str">
        <f>IF($X1178="", "", IF(COUNTIF('Application Process'!$I$11:$I$3035, $X1178)=0, 'Job Database'!$Y$8, IFERROR(INDEX('Application Process'!$AJ$11:$AJ$3035, MATCH($X1178, 'Application Process'!$I$11:$I$3035, 0)), "")))</f>
        <v/>
      </c>
      <c r="C1178" s="40"/>
      <c r="D1178" s="207"/>
      <c r="E1178" s="194"/>
      <c r="F1178" s="194"/>
      <c r="G1178" s="208"/>
      <c r="H1178" s="194"/>
      <c r="I1178" s="208"/>
      <c r="J1178" s="194"/>
      <c r="K1178" s="209"/>
      <c r="L1178" s="194"/>
      <c r="M1178" s="196"/>
      <c r="N1178" s="194"/>
      <c r="O1178" s="194"/>
      <c r="P1178" s="208"/>
      <c r="Q1178" s="194"/>
      <c r="R1178" s="210"/>
      <c r="S1178" s="211"/>
      <c r="T1178" s="193"/>
      <c r="U1178" s="40"/>
      <c r="W1178" s="41" t="str">
        <f t="shared" si="73"/>
        <v/>
      </c>
      <c r="X1178" s="58" t="str">
        <f t="shared" si="74"/>
        <v/>
      </c>
      <c r="Y1178" s="58" t="str">
        <f t="shared" si="72"/>
        <v/>
      </c>
      <c r="AC1178" s="41" t="str">
        <f t="shared" si="75"/>
        <v/>
      </c>
      <c r="AE1178" s="41" t="str">
        <f>IF($H1178="", "", IF(COUNTIF($AA$11:$AA$131, $H1178)&gt;0, 'Application Process'!$AC$4, ""))</f>
        <v/>
      </c>
    </row>
    <row r="1179" spans="1:31" x14ac:dyDescent="0.25">
      <c r="A1179" s="40"/>
      <c r="B1179" s="88" t="str">
        <f>IF($X1179="", "", IF(COUNTIF('Application Process'!$I$11:$I$3035, $X1179)=0, 'Job Database'!$Y$8, IFERROR(INDEX('Application Process'!$AJ$11:$AJ$3035, MATCH($X1179, 'Application Process'!$I$11:$I$3035, 0)), "")))</f>
        <v/>
      </c>
      <c r="C1179" s="40"/>
      <c r="D1179" s="207"/>
      <c r="E1179" s="194"/>
      <c r="F1179" s="194"/>
      <c r="G1179" s="208"/>
      <c r="H1179" s="194"/>
      <c r="I1179" s="208"/>
      <c r="J1179" s="194"/>
      <c r="K1179" s="209"/>
      <c r="L1179" s="194"/>
      <c r="M1179" s="196"/>
      <c r="N1179" s="194"/>
      <c r="O1179" s="194"/>
      <c r="P1179" s="208"/>
      <c r="Q1179" s="194"/>
      <c r="R1179" s="210"/>
      <c r="S1179" s="211"/>
      <c r="T1179" s="193"/>
      <c r="U1179" s="40"/>
      <c r="W1179" s="41" t="str">
        <f t="shared" si="73"/>
        <v/>
      </c>
      <c r="X1179" s="58" t="str">
        <f t="shared" si="74"/>
        <v/>
      </c>
      <c r="Y1179" s="58" t="str">
        <f t="shared" si="72"/>
        <v/>
      </c>
      <c r="AC1179" s="41" t="str">
        <f t="shared" si="75"/>
        <v/>
      </c>
      <c r="AE1179" s="41" t="str">
        <f>IF($H1179="", "", IF(COUNTIF($AA$11:$AA$131, $H1179)&gt;0, 'Application Process'!$AC$4, ""))</f>
        <v/>
      </c>
    </row>
    <row r="1180" spans="1:31" x14ac:dyDescent="0.25">
      <c r="A1180" s="40"/>
      <c r="B1180" s="88" t="str">
        <f>IF($X1180="", "", IF(COUNTIF('Application Process'!$I$11:$I$3035, $X1180)=0, 'Job Database'!$Y$8, IFERROR(INDEX('Application Process'!$AJ$11:$AJ$3035, MATCH($X1180, 'Application Process'!$I$11:$I$3035, 0)), "")))</f>
        <v/>
      </c>
      <c r="C1180" s="40"/>
      <c r="D1180" s="207"/>
      <c r="E1180" s="194"/>
      <c r="F1180" s="194"/>
      <c r="G1180" s="208"/>
      <c r="H1180" s="194"/>
      <c r="I1180" s="208"/>
      <c r="J1180" s="194"/>
      <c r="K1180" s="209"/>
      <c r="L1180" s="194"/>
      <c r="M1180" s="196"/>
      <c r="N1180" s="194"/>
      <c r="O1180" s="194"/>
      <c r="P1180" s="208"/>
      <c r="Q1180" s="194"/>
      <c r="R1180" s="210"/>
      <c r="S1180" s="211"/>
      <c r="T1180" s="193"/>
      <c r="U1180" s="40"/>
      <c r="W1180" s="41" t="str">
        <f t="shared" si="73"/>
        <v/>
      </c>
      <c r="X1180" s="58" t="str">
        <f t="shared" si="74"/>
        <v/>
      </c>
      <c r="Y1180" s="58" t="str">
        <f t="shared" si="72"/>
        <v/>
      </c>
      <c r="AC1180" s="41" t="str">
        <f t="shared" si="75"/>
        <v/>
      </c>
      <c r="AE1180" s="41" t="str">
        <f>IF($H1180="", "", IF(COUNTIF($AA$11:$AA$131, $H1180)&gt;0, 'Application Process'!$AC$4, ""))</f>
        <v/>
      </c>
    </row>
    <row r="1181" spans="1:31" x14ac:dyDescent="0.25">
      <c r="A1181" s="40"/>
      <c r="B1181" s="88" t="str">
        <f>IF($X1181="", "", IF(COUNTIF('Application Process'!$I$11:$I$3035, $X1181)=0, 'Job Database'!$Y$8, IFERROR(INDEX('Application Process'!$AJ$11:$AJ$3035, MATCH($X1181, 'Application Process'!$I$11:$I$3035, 0)), "")))</f>
        <v/>
      </c>
      <c r="C1181" s="40"/>
      <c r="D1181" s="207"/>
      <c r="E1181" s="194"/>
      <c r="F1181" s="194"/>
      <c r="G1181" s="208"/>
      <c r="H1181" s="194"/>
      <c r="I1181" s="208"/>
      <c r="J1181" s="194"/>
      <c r="K1181" s="209"/>
      <c r="L1181" s="194"/>
      <c r="M1181" s="196"/>
      <c r="N1181" s="194"/>
      <c r="O1181" s="194"/>
      <c r="P1181" s="208"/>
      <c r="Q1181" s="194"/>
      <c r="R1181" s="210"/>
      <c r="S1181" s="211"/>
      <c r="T1181" s="193"/>
      <c r="U1181" s="40"/>
      <c r="W1181" s="41" t="str">
        <f t="shared" si="73"/>
        <v/>
      </c>
      <c r="X1181" s="58" t="str">
        <f t="shared" si="74"/>
        <v/>
      </c>
      <c r="Y1181" s="58" t="str">
        <f t="shared" si="72"/>
        <v/>
      </c>
      <c r="AC1181" s="41" t="str">
        <f t="shared" si="75"/>
        <v/>
      </c>
      <c r="AE1181" s="41" t="str">
        <f>IF($H1181="", "", IF(COUNTIF($AA$11:$AA$131, $H1181)&gt;0, 'Application Process'!$AC$4, ""))</f>
        <v/>
      </c>
    </row>
    <row r="1182" spans="1:31" x14ac:dyDescent="0.25">
      <c r="A1182" s="40"/>
      <c r="B1182" s="88" t="str">
        <f>IF($X1182="", "", IF(COUNTIF('Application Process'!$I$11:$I$3035, $X1182)=0, 'Job Database'!$Y$8, IFERROR(INDEX('Application Process'!$AJ$11:$AJ$3035, MATCH($X1182, 'Application Process'!$I$11:$I$3035, 0)), "")))</f>
        <v/>
      </c>
      <c r="C1182" s="40"/>
      <c r="D1182" s="207"/>
      <c r="E1182" s="194"/>
      <c r="F1182" s="194"/>
      <c r="G1182" s="208"/>
      <c r="H1182" s="194"/>
      <c r="I1182" s="208"/>
      <c r="J1182" s="194"/>
      <c r="K1182" s="209"/>
      <c r="L1182" s="194"/>
      <c r="M1182" s="196"/>
      <c r="N1182" s="194"/>
      <c r="O1182" s="194"/>
      <c r="P1182" s="208"/>
      <c r="Q1182" s="194"/>
      <c r="R1182" s="210"/>
      <c r="S1182" s="211"/>
      <c r="T1182" s="193"/>
      <c r="U1182" s="40"/>
      <c r="W1182" s="41" t="str">
        <f t="shared" si="73"/>
        <v/>
      </c>
      <c r="X1182" s="58" t="str">
        <f t="shared" si="74"/>
        <v/>
      </c>
      <c r="Y1182" s="58" t="str">
        <f t="shared" si="72"/>
        <v/>
      </c>
      <c r="AC1182" s="41" t="str">
        <f t="shared" si="75"/>
        <v/>
      </c>
      <c r="AE1182" s="41" t="str">
        <f>IF($H1182="", "", IF(COUNTIF($AA$11:$AA$131, $H1182)&gt;0, 'Application Process'!$AC$4, ""))</f>
        <v/>
      </c>
    </row>
    <row r="1183" spans="1:31" x14ac:dyDescent="0.25">
      <c r="A1183" s="40"/>
      <c r="B1183" s="88" t="str">
        <f>IF($X1183="", "", IF(COUNTIF('Application Process'!$I$11:$I$3035, $X1183)=0, 'Job Database'!$Y$8, IFERROR(INDEX('Application Process'!$AJ$11:$AJ$3035, MATCH($X1183, 'Application Process'!$I$11:$I$3035, 0)), "")))</f>
        <v/>
      </c>
      <c r="C1183" s="40"/>
      <c r="D1183" s="207"/>
      <c r="E1183" s="194"/>
      <c r="F1183" s="194"/>
      <c r="G1183" s="208"/>
      <c r="H1183" s="194"/>
      <c r="I1183" s="208"/>
      <c r="J1183" s="194"/>
      <c r="K1183" s="209"/>
      <c r="L1183" s="194"/>
      <c r="M1183" s="196"/>
      <c r="N1183" s="194"/>
      <c r="O1183" s="194"/>
      <c r="P1183" s="208"/>
      <c r="Q1183" s="194"/>
      <c r="R1183" s="210"/>
      <c r="S1183" s="211"/>
      <c r="T1183" s="193"/>
      <c r="U1183" s="40"/>
      <c r="W1183" s="41" t="str">
        <f t="shared" si="73"/>
        <v/>
      </c>
      <c r="X1183" s="58" t="str">
        <f t="shared" si="74"/>
        <v/>
      </c>
      <c r="Y1183" s="58" t="str">
        <f t="shared" si="72"/>
        <v/>
      </c>
      <c r="AC1183" s="41" t="str">
        <f t="shared" si="75"/>
        <v/>
      </c>
      <c r="AE1183" s="41" t="str">
        <f>IF($H1183="", "", IF(COUNTIF($AA$11:$AA$131, $H1183)&gt;0, 'Application Process'!$AC$4, ""))</f>
        <v/>
      </c>
    </row>
    <row r="1184" spans="1:31" x14ac:dyDescent="0.25">
      <c r="A1184" s="40"/>
      <c r="B1184" s="88" t="str">
        <f>IF($X1184="", "", IF(COUNTIF('Application Process'!$I$11:$I$3035, $X1184)=0, 'Job Database'!$Y$8, IFERROR(INDEX('Application Process'!$AJ$11:$AJ$3035, MATCH($X1184, 'Application Process'!$I$11:$I$3035, 0)), "")))</f>
        <v/>
      </c>
      <c r="C1184" s="40"/>
      <c r="D1184" s="207"/>
      <c r="E1184" s="194"/>
      <c r="F1184" s="194"/>
      <c r="G1184" s="208"/>
      <c r="H1184" s="194"/>
      <c r="I1184" s="208"/>
      <c r="J1184" s="194"/>
      <c r="K1184" s="209"/>
      <c r="L1184" s="194"/>
      <c r="M1184" s="196"/>
      <c r="N1184" s="194"/>
      <c r="O1184" s="194"/>
      <c r="P1184" s="208"/>
      <c r="Q1184" s="194"/>
      <c r="R1184" s="210"/>
      <c r="S1184" s="211"/>
      <c r="T1184" s="193"/>
      <c r="U1184" s="40"/>
      <c r="W1184" s="41" t="str">
        <f t="shared" si="73"/>
        <v/>
      </c>
      <c r="X1184" s="58" t="str">
        <f t="shared" si="74"/>
        <v/>
      </c>
      <c r="Y1184" s="58" t="str">
        <f t="shared" si="72"/>
        <v/>
      </c>
      <c r="AC1184" s="41" t="str">
        <f t="shared" si="75"/>
        <v/>
      </c>
      <c r="AE1184" s="41" t="str">
        <f>IF($H1184="", "", IF(COUNTIF($AA$11:$AA$131, $H1184)&gt;0, 'Application Process'!$AC$4, ""))</f>
        <v/>
      </c>
    </row>
    <row r="1185" spans="1:31" x14ac:dyDescent="0.25">
      <c r="A1185" s="40"/>
      <c r="B1185" s="88" t="str">
        <f>IF($X1185="", "", IF(COUNTIF('Application Process'!$I$11:$I$3035, $X1185)=0, 'Job Database'!$Y$8, IFERROR(INDEX('Application Process'!$AJ$11:$AJ$3035, MATCH($X1185, 'Application Process'!$I$11:$I$3035, 0)), "")))</f>
        <v/>
      </c>
      <c r="C1185" s="40"/>
      <c r="D1185" s="207"/>
      <c r="E1185" s="194"/>
      <c r="F1185" s="194"/>
      <c r="G1185" s="208"/>
      <c r="H1185" s="194"/>
      <c r="I1185" s="208"/>
      <c r="J1185" s="194"/>
      <c r="K1185" s="209"/>
      <c r="L1185" s="194"/>
      <c r="M1185" s="196"/>
      <c r="N1185" s="194"/>
      <c r="O1185" s="194"/>
      <c r="P1185" s="208"/>
      <c r="Q1185" s="194"/>
      <c r="R1185" s="210"/>
      <c r="S1185" s="211"/>
      <c r="T1185" s="193"/>
      <c r="U1185" s="40"/>
      <c r="W1185" s="41" t="str">
        <f t="shared" si="73"/>
        <v/>
      </c>
      <c r="X1185" s="58" t="str">
        <f t="shared" si="74"/>
        <v/>
      </c>
      <c r="Y1185" s="58" t="str">
        <f t="shared" si="72"/>
        <v/>
      </c>
      <c r="AC1185" s="41" t="str">
        <f t="shared" si="75"/>
        <v/>
      </c>
      <c r="AE1185" s="41" t="str">
        <f>IF($H1185="", "", IF(COUNTIF($AA$11:$AA$131, $H1185)&gt;0, 'Application Process'!$AC$4, ""))</f>
        <v/>
      </c>
    </row>
    <row r="1186" spans="1:31" x14ac:dyDescent="0.25">
      <c r="A1186" s="40"/>
      <c r="B1186" s="88" t="str">
        <f>IF($X1186="", "", IF(COUNTIF('Application Process'!$I$11:$I$3035, $X1186)=0, 'Job Database'!$Y$8, IFERROR(INDEX('Application Process'!$AJ$11:$AJ$3035, MATCH($X1186, 'Application Process'!$I$11:$I$3035, 0)), "")))</f>
        <v/>
      </c>
      <c r="C1186" s="40"/>
      <c r="D1186" s="207"/>
      <c r="E1186" s="194"/>
      <c r="F1186" s="194"/>
      <c r="G1186" s="208"/>
      <c r="H1186" s="194"/>
      <c r="I1186" s="208"/>
      <c r="J1186" s="194"/>
      <c r="K1186" s="209"/>
      <c r="L1186" s="194"/>
      <c r="M1186" s="196"/>
      <c r="N1186" s="194"/>
      <c r="O1186" s="194"/>
      <c r="P1186" s="208"/>
      <c r="Q1186" s="194"/>
      <c r="R1186" s="210"/>
      <c r="S1186" s="211"/>
      <c r="T1186" s="193"/>
      <c r="U1186" s="40"/>
      <c r="W1186" s="41" t="str">
        <f t="shared" si="73"/>
        <v/>
      </c>
      <c r="X1186" s="58" t="str">
        <f t="shared" si="74"/>
        <v/>
      </c>
      <c r="Y1186" s="58" t="str">
        <f t="shared" si="72"/>
        <v/>
      </c>
      <c r="AC1186" s="41" t="str">
        <f t="shared" si="75"/>
        <v/>
      </c>
      <c r="AE1186" s="41" t="str">
        <f>IF($H1186="", "", IF(COUNTIF($AA$11:$AA$131, $H1186)&gt;0, 'Application Process'!$AC$4, ""))</f>
        <v/>
      </c>
    </row>
    <row r="1187" spans="1:31" x14ac:dyDescent="0.25">
      <c r="A1187" s="40"/>
      <c r="B1187" s="88" t="str">
        <f>IF($X1187="", "", IF(COUNTIF('Application Process'!$I$11:$I$3035, $X1187)=0, 'Job Database'!$Y$8, IFERROR(INDEX('Application Process'!$AJ$11:$AJ$3035, MATCH($X1187, 'Application Process'!$I$11:$I$3035, 0)), "")))</f>
        <v/>
      </c>
      <c r="C1187" s="40"/>
      <c r="D1187" s="207"/>
      <c r="E1187" s="194"/>
      <c r="F1187" s="194"/>
      <c r="G1187" s="208"/>
      <c r="H1187" s="194"/>
      <c r="I1187" s="208"/>
      <c r="J1187" s="194"/>
      <c r="K1187" s="209"/>
      <c r="L1187" s="194"/>
      <c r="M1187" s="196"/>
      <c r="N1187" s="194"/>
      <c r="O1187" s="194"/>
      <c r="P1187" s="208"/>
      <c r="Q1187" s="194"/>
      <c r="R1187" s="210"/>
      <c r="S1187" s="211"/>
      <c r="T1187" s="193"/>
      <c r="U1187" s="40"/>
      <c r="W1187" s="41" t="str">
        <f t="shared" si="73"/>
        <v/>
      </c>
      <c r="X1187" s="58" t="str">
        <f t="shared" si="74"/>
        <v/>
      </c>
      <c r="Y1187" s="58" t="str">
        <f t="shared" si="72"/>
        <v/>
      </c>
      <c r="AC1187" s="41" t="str">
        <f t="shared" si="75"/>
        <v/>
      </c>
      <c r="AE1187" s="41" t="str">
        <f>IF($H1187="", "", IF(COUNTIF($AA$11:$AA$131, $H1187)&gt;0, 'Application Process'!$AC$4, ""))</f>
        <v/>
      </c>
    </row>
    <row r="1188" spans="1:31" x14ac:dyDescent="0.25">
      <c r="A1188" s="40"/>
      <c r="B1188" s="88" t="str">
        <f>IF($X1188="", "", IF(COUNTIF('Application Process'!$I$11:$I$3035, $X1188)=0, 'Job Database'!$Y$8, IFERROR(INDEX('Application Process'!$AJ$11:$AJ$3035, MATCH($X1188, 'Application Process'!$I$11:$I$3035, 0)), "")))</f>
        <v/>
      </c>
      <c r="C1188" s="40"/>
      <c r="D1188" s="207"/>
      <c r="E1188" s="194"/>
      <c r="F1188" s="194"/>
      <c r="G1188" s="208"/>
      <c r="H1188" s="194"/>
      <c r="I1188" s="208"/>
      <c r="J1188" s="194"/>
      <c r="K1188" s="209"/>
      <c r="L1188" s="194"/>
      <c r="M1188" s="196"/>
      <c r="N1188" s="194"/>
      <c r="O1188" s="194"/>
      <c r="P1188" s="208"/>
      <c r="Q1188" s="194"/>
      <c r="R1188" s="210"/>
      <c r="S1188" s="211"/>
      <c r="T1188" s="193"/>
      <c r="U1188" s="40"/>
      <c r="W1188" s="41" t="str">
        <f t="shared" si="73"/>
        <v/>
      </c>
      <c r="X1188" s="58" t="str">
        <f t="shared" si="74"/>
        <v/>
      </c>
      <c r="Y1188" s="58" t="str">
        <f t="shared" si="72"/>
        <v/>
      </c>
      <c r="AC1188" s="41" t="str">
        <f t="shared" si="75"/>
        <v/>
      </c>
      <c r="AE1188" s="41" t="str">
        <f>IF($H1188="", "", IF(COUNTIF($AA$11:$AA$131, $H1188)&gt;0, 'Application Process'!$AC$4, ""))</f>
        <v/>
      </c>
    </row>
    <row r="1189" spans="1:31" x14ac:dyDescent="0.25">
      <c r="A1189" s="40"/>
      <c r="B1189" s="88" t="str">
        <f>IF($X1189="", "", IF(COUNTIF('Application Process'!$I$11:$I$3035, $X1189)=0, 'Job Database'!$Y$8, IFERROR(INDEX('Application Process'!$AJ$11:$AJ$3035, MATCH($X1189, 'Application Process'!$I$11:$I$3035, 0)), "")))</f>
        <v/>
      </c>
      <c r="C1189" s="40"/>
      <c r="D1189" s="207"/>
      <c r="E1189" s="194"/>
      <c r="F1189" s="194"/>
      <c r="G1189" s="208"/>
      <c r="H1189" s="194"/>
      <c r="I1189" s="208"/>
      <c r="J1189" s="194"/>
      <c r="K1189" s="209"/>
      <c r="L1189" s="194"/>
      <c r="M1189" s="196"/>
      <c r="N1189" s="194"/>
      <c r="O1189" s="194"/>
      <c r="P1189" s="208"/>
      <c r="Q1189" s="194"/>
      <c r="R1189" s="210"/>
      <c r="S1189" s="211"/>
      <c r="T1189" s="193"/>
      <c r="U1189" s="40"/>
      <c r="W1189" s="41" t="str">
        <f t="shared" si="73"/>
        <v/>
      </c>
      <c r="X1189" s="58" t="str">
        <f t="shared" si="74"/>
        <v/>
      </c>
      <c r="Y1189" s="58" t="str">
        <f t="shared" si="72"/>
        <v/>
      </c>
      <c r="AC1189" s="41" t="str">
        <f t="shared" si="75"/>
        <v/>
      </c>
      <c r="AE1189" s="41" t="str">
        <f>IF($H1189="", "", IF(COUNTIF($AA$11:$AA$131, $H1189)&gt;0, 'Application Process'!$AC$4, ""))</f>
        <v/>
      </c>
    </row>
    <row r="1190" spans="1:31" x14ac:dyDescent="0.25">
      <c r="A1190" s="40"/>
      <c r="B1190" s="88" t="str">
        <f>IF($X1190="", "", IF(COUNTIF('Application Process'!$I$11:$I$3035, $X1190)=0, 'Job Database'!$Y$8, IFERROR(INDEX('Application Process'!$AJ$11:$AJ$3035, MATCH($X1190, 'Application Process'!$I$11:$I$3035, 0)), "")))</f>
        <v/>
      </c>
      <c r="C1190" s="40"/>
      <c r="D1190" s="207"/>
      <c r="E1190" s="194"/>
      <c r="F1190" s="194"/>
      <c r="G1190" s="208"/>
      <c r="H1190" s="194"/>
      <c r="I1190" s="208"/>
      <c r="J1190" s="194"/>
      <c r="K1190" s="209"/>
      <c r="L1190" s="194"/>
      <c r="M1190" s="196"/>
      <c r="N1190" s="194"/>
      <c r="O1190" s="194"/>
      <c r="P1190" s="208"/>
      <c r="Q1190" s="194"/>
      <c r="R1190" s="210"/>
      <c r="S1190" s="211"/>
      <c r="T1190" s="193"/>
      <c r="U1190" s="40"/>
      <c r="W1190" s="41" t="str">
        <f t="shared" si="73"/>
        <v/>
      </c>
      <c r="X1190" s="58" t="str">
        <f t="shared" si="74"/>
        <v/>
      </c>
      <c r="Y1190" s="58" t="str">
        <f t="shared" si="72"/>
        <v/>
      </c>
      <c r="AC1190" s="41" t="str">
        <f t="shared" si="75"/>
        <v/>
      </c>
      <c r="AE1190" s="41" t="str">
        <f>IF($H1190="", "", IF(COUNTIF($AA$11:$AA$131, $H1190)&gt;0, 'Application Process'!$AC$4, ""))</f>
        <v/>
      </c>
    </row>
    <row r="1191" spans="1:31" x14ac:dyDescent="0.25">
      <c r="A1191" s="40"/>
      <c r="B1191" s="88" t="str">
        <f>IF($X1191="", "", IF(COUNTIF('Application Process'!$I$11:$I$3035, $X1191)=0, 'Job Database'!$Y$8, IFERROR(INDEX('Application Process'!$AJ$11:$AJ$3035, MATCH($X1191, 'Application Process'!$I$11:$I$3035, 0)), "")))</f>
        <v/>
      </c>
      <c r="C1191" s="40"/>
      <c r="D1191" s="207"/>
      <c r="E1191" s="194"/>
      <c r="F1191" s="194"/>
      <c r="G1191" s="208"/>
      <c r="H1191" s="194"/>
      <c r="I1191" s="208"/>
      <c r="J1191" s="194"/>
      <c r="K1191" s="209"/>
      <c r="L1191" s="194"/>
      <c r="M1191" s="196"/>
      <c r="N1191" s="194"/>
      <c r="O1191" s="194"/>
      <c r="P1191" s="208"/>
      <c r="Q1191" s="194"/>
      <c r="R1191" s="210"/>
      <c r="S1191" s="211"/>
      <c r="T1191" s="193"/>
      <c r="U1191" s="40"/>
      <c r="W1191" s="41" t="str">
        <f t="shared" si="73"/>
        <v/>
      </c>
      <c r="X1191" s="58" t="str">
        <f t="shared" si="74"/>
        <v/>
      </c>
      <c r="Y1191" s="58" t="str">
        <f t="shared" si="72"/>
        <v/>
      </c>
      <c r="AC1191" s="41" t="str">
        <f t="shared" si="75"/>
        <v/>
      </c>
      <c r="AE1191" s="41" t="str">
        <f>IF($H1191="", "", IF(COUNTIF($AA$11:$AA$131, $H1191)&gt;0, 'Application Process'!$AC$4, ""))</f>
        <v/>
      </c>
    </row>
    <row r="1192" spans="1:31" x14ac:dyDescent="0.25">
      <c r="A1192" s="40"/>
      <c r="B1192" s="88" t="str">
        <f>IF($X1192="", "", IF(COUNTIF('Application Process'!$I$11:$I$3035, $X1192)=0, 'Job Database'!$Y$8, IFERROR(INDEX('Application Process'!$AJ$11:$AJ$3035, MATCH($X1192, 'Application Process'!$I$11:$I$3035, 0)), "")))</f>
        <v/>
      </c>
      <c r="C1192" s="40"/>
      <c r="D1192" s="207"/>
      <c r="E1192" s="194"/>
      <c r="F1192" s="194"/>
      <c r="G1192" s="208"/>
      <c r="H1192" s="194"/>
      <c r="I1192" s="208"/>
      <c r="J1192" s="194"/>
      <c r="K1192" s="209"/>
      <c r="L1192" s="194"/>
      <c r="M1192" s="196"/>
      <c r="N1192" s="194"/>
      <c r="O1192" s="194"/>
      <c r="P1192" s="208"/>
      <c r="Q1192" s="194"/>
      <c r="R1192" s="210"/>
      <c r="S1192" s="211"/>
      <c r="T1192" s="193"/>
      <c r="U1192" s="40"/>
      <c r="W1192" s="41" t="str">
        <f t="shared" si="73"/>
        <v/>
      </c>
      <c r="X1192" s="58" t="str">
        <f t="shared" si="74"/>
        <v/>
      </c>
      <c r="Y1192" s="58" t="str">
        <f t="shared" si="72"/>
        <v/>
      </c>
      <c r="AC1192" s="41" t="str">
        <f t="shared" si="75"/>
        <v/>
      </c>
      <c r="AE1192" s="41" t="str">
        <f>IF($H1192="", "", IF(COUNTIF($AA$11:$AA$131, $H1192)&gt;0, 'Application Process'!$AC$4, ""))</f>
        <v/>
      </c>
    </row>
    <row r="1193" spans="1:31" x14ac:dyDescent="0.25">
      <c r="A1193" s="40"/>
      <c r="B1193" s="88" t="str">
        <f>IF($X1193="", "", IF(COUNTIF('Application Process'!$I$11:$I$3035, $X1193)=0, 'Job Database'!$Y$8, IFERROR(INDEX('Application Process'!$AJ$11:$AJ$3035, MATCH($X1193, 'Application Process'!$I$11:$I$3035, 0)), "")))</f>
        <v/>
      </c>
      <c r="C1193" s="40"/>
      <c r="D1193" s="207"/>
      <c r="E1193" s="194"/>
      <c r="F1193" s="194"/>
      <c r="G1193" s="208"/>
      <c r="H1193" s="194"/>
      <c r="I1193" s="208"/>
      <c r="J1193" s="194"/>
      <c r="K1193" s="209"/>
      <c r="L1193" s="194"/>
      <c r="M1193" s="196"/>
      <c r="N1193" s="194"/>
      <c r="O1193" s="194"/>
      <c r="P1193" s="208"/>
      <c r="Q1193" s="194"/>
      <c r="R1193" s="210"/>
      <c r="S1193" s="211"/>
      <c r="T1193" s="193"/>
      <c r="U1193" s="40"/>
      <c r="W1193" s="41" t="str">
        <f t="shared" si="73"/>
        <v/>
      </c>
      <c r="X1193" s="58" t="str">
        <f t="shared" si="74"/>
        <v/>
      </c>
      <c r="Y1193" s="58" t="str">
        <f t="shared" si="72"/>
        <v/>
      </c>
      <c r="AC1193" s="41" t="str">
        <f t="shared" si="75"/>
        <v/>
      </c>
      <c r="AE1193" s="41" t="str">
        <f>IF($H1193="", "", IF(COUNTIF($AA$11:$AA$131, $H1193)&gt;0, 'Application Process'!$AC$4, ""))</f>
        <v/>
      </c>
    </row>
    <row r="1194" spans="1:31" x14ac:dyDescent="0.25">
      <c r="A1194" s="40"/>
      <c r="B1194" s="88" t="str">
        <f>IF($X1194="", "", IF(COUNTIF('Application Process'!$I$11:$I$3035, $X1194)=0, 'Job Database'!$Y$8, IFERROR(INDEX('Application Process'!$AJ$11:$AJ$3035, MATCH($X1194, 'Application Process'!$I$11:$I$3035, 0)), "")))</f>
        <v/>
      </c>
      <c r="C1194" s="40"/>
      <c r="D1194" s="207"/>
      <c r="E1194" s="194"/>
      <c r="F1194" s="194"/>
      <c r="G1194" s="208"/>
      <c r="H1194" s="194"/>
      <c r="I1194" s="208"/>
      <c r="J1194" s="194"/>
      <c r="K1194" s="209"/>
      <c r="L1194" s="194"/>
      <c r="M1194" s="196"/>
      <c r="N1194" s="194"/>
      <c r="O1194" s="194"/>
      <c r="P1194" s="208"/>
      <c r="Q1194" s="194"/>
      <c r="R1194" s="210"/>
      <c r="S1194" s="211"/>
      <c r="T1194" s="193"/>
      <c r="U1194" s="40"/>
      <c r="W1194" s="41" t="str">
        <f t="shared" si="73"/>
        <v/>
      </c>
      <c r="X1194" s="58" t="str">
        <f t="shared" si="74"/>
        <v/>
      </c>
      <c r="Y1194" s="58" t="str">
        <f t="shared" si="72"/>
        <v/>
      </c>
      <c r="AC1194" s="41" t="str">
        <f t="shared" si="75"/>
        <v/>
      </c>
      <c r="AE1194" s="41" t="str">
        <f>IF($H1194="", "", IF(COUNTIF($AA$11:$AA$131, $H1194)&gt;0, 'Application Process'!$AC$4, ""))</f>
        <v/>
      </c>
    </row>
    <row r="1195" spans="1:31" x14ac:dyDescent="0.25">
      <c r="A1195" s="40"/>
      <c r="B1195" s="88" t="str">
        <f>IF($X1195="", "", IF(COUNTIF('Application Process'!$I$11:$I$3035, $X1195)=0, 'Job Database'!$Y$8, IFERROR(INDEX('Application Process'!$AJ$11:$AJ$3035, MATCH($X1195, 'Application Process'!$I$11:$I$3035, 0)), "")))</f>
        <v/>
      </c>
      <c r="C1195" s="40"/>
      <c r="D1195" s="207"/>
      <c r="E1195" s="194"/>
      <c r="F1195" s="194"/>
      <c r="G1195" s="208"/>
      <c r="H1195" s="194"/>
      <c r="I1195" s="208"/>
      <c r="J1195" s="194"/>
      <c r="K1195" s="209"/>
      <c r="L1195" s="194"/>
      <c r="M1195" s="196"/>
      <c r="N1195" s="194"/>
      <c r="O1195" s="194"/>
      <c r="P1195" s="208"/>
      <c r="Q1195" s="194"/>
      <c r="R1195" s="210"/>
      <c r="S1195" s="211"/>
      <c r="T1195" s="193"/>
      <c r="U1195" s="40"/>
      <c r="W1195" s="41" t="str">
        <f t="shared" si="73"/>
        <v/>
      </c>
      <c r="X1195" s="58" t="str">
        <f t="shared" si="74"/>
        <v/>
      </c>
      <c r="Y1195" s="58" t="str">
        <f t="shared" si="72"/>
        <v/>
      </c>
      <c r="AC1195" s="41" t="str">
        <f t="shared" si="75"/>
        <v/>
      </c>
      <c r="AE1195" s="41" t="str">
        <f>IF($H1195="", "", IF(COUNTIF($AA$11:$AA$131, $H1195)&gt;0, 'Application Process'!$AC$4, ""))</f>
        <v/>
      </c>
    </row>
    <row r="1196" spans="1:31" x14ac:dyDescent="0.25">
      <c r="A1196" s="40"/>
      <c r="B1196" s="88" t="str">
        <f>IF($X1196="", "", IF(COUNTIF('Application Process'!$I$11:$I$3035, $X1196)=0, 'Job Database'!$Y$8, IFERROR(INDEX('Application Process'!$AJ$11:$AJ$3035, MATCH($X1196, 'Application Process'!$I$11:$I$3035, 0)), "")))</f>
        <v/>
      </c>
      <c r="C1196" s="40"/>
      <c r="D1196" s="207"/>
      <c r="E1196" s="194"/>
      <c r="F1196" s="194"/>
      <c r="G1196" s="208"/>
      <c r="H1196" s="194"/>
      <c r="I1196" s="208"/>
      <c r="J1196" s="194"/>
      <c r="K1196" s="209"/>
      <c r="L1196" s="194"/>
      <c r="M1196" s="196"/>
      <c r="N1196" s="194"/>
      <c r="O1196" s="194"/>
      <c r="P1196" s="208"/>
      <c r="Q1196" s="194"/>
      <c r="R1196" s="210"/>
      <c r="S1196" s="211"/>
      <c r="T1196" s="193"/>
      <c r="U1196" s="40"/>
      <c r="W1196" s="41" t="str">
        <f t="shared" si="73"/>
        <v/>
      </c>
      <c r="X1196" s="58" t="str">
        <f t="shared" si="74"/>
        <v/>
      </c>
      <c r="Y1196" s="58" t="str">
        <f t="shared" si="72"/>
        <v/>
      </c>
      <c r="AC1196" s="41" t="str">
        <f t="shared" si="75"/>
        <v/>
      </c>
      <c r="AE1196" s="41" t="str">
        <f>IF($H1196="", "", IF(COUNTIF($AA$11:$AA$131, $H1196)&gt;0, 'Application Process'!$AC$4, ""))</f>
        <v/>
      </c>
    </row>
    <row r="1197" spans="1:31" x14ac:dyDescent="0.25">
      <c r="A1197" s="40"/>
      <c r="B1197" s="88" t="str">
        <f>IF($X1197="", "", IF(COUNTIF('Application Process'!$I$11:$I$3035, $X1197)=0, 'Job Database'!$Y$8, IFERROR(INDEX('Application Process'!$AJ$11:$AJ$3035, MATCH($X1197, 'Application Process'!$I$11:$I$3035, 0)), "")))</f>
        <v/>
      </c>
      <c r="C1197" s="40"/>
      <c r="D1197" s="207"/>
      <c r="E1197" s="194"/>
      <c r="F1197" s="194"/>
      <c r="G1197" s="208"/>
      <c r="H1197" s="194"/>
      <c r="I1197" s="208"/>
      <c r="J1197" s="194"/>
      <c r="K1197" s="209"/>
      <c r="L1197" s="194"/>
      <c r="M1197" s="196"/>
      <c r="N1197" s="194"/>
      <c r="O1197" s="194"/>
      <c r="P1197" s="208"/>
      <c r="Q1197" s="194"/>
      <c r="R1197" s="210"/>
      <c r="S1197" s="211"/>
      <c r="T1197" s="193"/>
      <c r="U1197" s="40"/>
      <c r="W1197" s="41" t="str">
        <f t="shared" si="73"/>
        <v/>
      </c>
      <c r="X1197" s="58" t="str">
        <f t="shared" si="74"/>
        <v/>
      </c>
      <c r="Y1197" s="58" t="str">
        <f t="shared" si="72"/>
        <v/>
      </c>
      <c r="AC1197" s="41" t="str">
        <f t="shared" si="75"/>
        <v/>
      </c>
      <c r="AE1197" s="41" t="str">
        <f>IF($H1197="", "", IF(COUNTIF($AA$11:$AA$131, $H1197)&gt;0, 'Application Process'!$AC$4, ""))</f>
        <v/>
      </c>
    </row>
    <row r="1198" spans="1:31" x14ac:dyDescent="0.25">
      <c r="A1198" s="40"/>
      <c r="B1198" s="88" t="str">
        <f>IF($X1198="", "", IF(COUNTIF('Application Process'!$I$11:$I$3035, $X1198)=0, 'Job Database'!$Y$8, IFERROR(INDEX('Application Process'!$AJ$11:$AJ$3035, MATCH($X1198, 'Application Process'!$I$11:$I$3035, 0)), "")))</f>
        <v/>
      </c>
      <c r="C1198" s="40"/>
      <c r="D1198" s="207"/>
      <c r="E1198" s="194"/>
      <c r="F1198" s="194"/>
      <c r="G1198" s="208"/>
      <c r="H1198" s="194"/>
      <c r="I1198" s="208"/>
      <c r="J1198" s="194"/>
      <c r="K1198" s="209"/>
      <c r="L1198" s="194"/>
      <c r="M1198" s="196"/>
      <c r="N1198" s="194"/>
      <c r="O1198" s="194"/>
      <c r="P1198" s="208"/>
      <c r="Q1198" s="194"/>
      <c r="R1198" s="210"/>
      <c r="S1198" s="211"/>
      <c r="T1198" s="193"/>
      <c r="U1198" s="40"/>
      <c r="W1198" s="41" t="str">
        <f t="shared" si="73"/>
        <v/>
      </c>
      <c r="X1198" s="58" t="str">
        <f t="shared" si="74"/>
        <v/>
      </c>
      <c r="Y1198" s="58" t="str">
        <f t="shared" si="72"/>
        <v/>
      </c>
      <c r="AC1198" s="41" t="str">
        <f t="shared" si="75"/>
        <v/>
      </c>
      <c r="AE1198" s="41" t="str">
        <f>IF($H1198="", "", IF(COUNTIF($AA$11:$AA$131, $H1198)&gt;0, 'Application Process'!$AC$4, ""))</f>
        <v/>
      </c>
    </row>
    <row r="1199" spans="1:31" x14ac:dyDescent="0.25">
      <c r="A1199" s="40"/>
      <c r="B1199" s="88" t="str">
        <f>IF($X1199="", "", IF(COUNTIF('Application Process'!$I$11:$I$3035, $X1199)=0, 'Job Database'!$Y$8, IFERROR(INDEX('Application Process'!$AJ$11:$AJ$3035, MATCH($X1199, 'Application Process'!$I$11:$I$3035, 0)), "")))</f>
        <v/>
      </c>
      <c r="C1199" s="40"/>
      <c r="D1199" s="207"/>
      <c r="E1199" s="194"/>
      <c r="F1199" s="194"/>
      <c r="G1199" s="208"/>
      <c r="H1199" s="194"/>
      <c r="I1199" s="208"/>
      <c r="J1199" s="194"/>
      <c r="K1199" s="209"/>
      <c r="L1199" s="194"/>
      <c r="M1199" s="196"/>
      <c r="N1199" s="194"/>
      <c r="O1199" s="194"/>
      <c r="P1199" s="208"/>
      <c r="Q1199" s="194"/>
      <c r="R1199" s="210"/>
      <c r="S1199" s="211"/>
      <c r="T1199" s="193"/>
      <c r="U1199" s="40"/>
      <c r="W1199" s="41" t="str">
        <f t="shared" si="73"/>
        <v/>
      </c>
      <c r="X1199" s="58" t="str">
        <f t="shared" si="74"/>
        <v/>
      </c>
      <c r="Y1199" s="58" t="str">
        <f t="shared" si="72"/>
        <v/>
      </c>
      <c r="AC1199" s="41" t="str">
        <f t="shared" si="75"/>
        <v/>
      </c>
      <c r="AE1199" s="41" t="str">
        <f>IF($H1199="", "", IF(COUNTIF($AA$11:$AA$131, $H1199)&gt;0, 'Application Process'!$AC$4, ""))</f>
        <v/>
      </c>
    </row>
    <row r="1200" spans="1:31" x14ac:dyDescent="0.25">
      <c r="A1200" s="40"/>
      <c r="B1200" s="88" t="str">
        <f>IF($X1200="", "", IF(COUNTIF('Application Process'!$I$11:$I$3035, $X1200)=0, 'Job Database'!$Y$8, IFERROR(INDEX('Application Process'!$AJ$11:$AJ$3035, MATCH($X1200, 'Application Process'!$I$11:$I$3035, 0)), "")))</f>
        <v/>
      </c>
      <c r="C1200" s="40"/>
      <c r="D1200" s="207"/>
      <c r="E1200" s="194"/>
      <c r="F1200" s="194"/>
      <c r="G1200" s="208"/>
      <c r="H1200" s="194"/>
      <c r="I1200" s="208"/>
      <c r="J1200" s="194"/>
      <c r="K1200" s="209"/>
      <c r="L1200" s="194"/>
      <c r="M1200" s="196"/>
      <c r="N1200" s="194"/>
      <c r="O1200" s="194"/>
      <c r="P1200" s="208"/>
      <c r="Q1200" s="194"/>
      <c r="R1200" s="210"/>
      <c r="S1200" s="211"/>
      <c r="T1200" s="193"/>
      <c r="U1200" s="40"/>
      <c r="W1200" s="41" t="str">
        <f t="shared" si="73"/>
        <v/>
      </c>
      <c r="X1200" s="58" t="str">
        <f t="shared" si="74"/>
        <v/>
      </c>
      <c r="Y1200" s="58" t="str">
        <f t="shared" si="72"/>
        <v/>
      </c>
      <c r="AC1200" s="41" t="str">
        <f t="shared" si="75"/>
        <v/>
      </c>
      <c r="AE1200" s="41" t="str">
        <f>IF($H1200="", "", IF(COUNTIF($AA$11:$AA$131, $H1200)&gt;0, 'Application Process'!$AC$4, ""))</f>
        <v/>
      </c>
    </row>
    <row r="1201" spans="1:31" x14ac:dyDescent="0.25">
      <c r="A1201" s="40"/>
      <c r="B1201" s="88" t="str">
        <f>IF($X1201="", "", IF(COUNTIF('Application Process'!$I$11:$I$3035, $X1201)=0, 'Job Database'!$Y$8, IFERROR(INDEX('Application Process'!$AJ$11:$AJ$3035, MATCH($X1201, 'Application Process'!$I$11:$I$3035, 0)), "")))</f>
        <v/>
      </c>
      <c r="C1201" s="40"/>
      <c r="D1201" s="207"/>
      <c r="E1201" s="194"/>
      <c r="F1201" s="194"/>
      <c r="G1201" s="208"/>
      <c r="H1201" s="194"/>
      <c r="I1201" s="208"/>
      <c r="J1201" s="194"/>
      <c r="K1201" s="209"/>
      <c r="L1201" s="194"/>
      <c r="M1201" s="196"/>
      <c r="N1201" s="194"/>
      <c r="O1201" s="194"/>
      <c r="P1201" s="208"/>
      <c r="Q1201" s="194"/>
      <c r="R1201" s="210"/>
      <c r="S1201" s="211"/>
      <c r="T1201" s="193"/>
      <c r="U1201" s="40"/>
      <c r="W1201" s="41" t="str">
        <f t="shared" si="73"/>
        <v/>
      </c>
      <c r="X1201" s="58" t="str">
        <f t="shared" si="74"/>
        <v/>
      </c>
      <c r="Y1201" s="58" t="str">
        <f t="shared" si="72"/>
        <v/>
      </c>
      <c r="AC1201" s="41" t="str">
        <f t="shared" si="75"/>
        <v/>
      </c>
      <c r="AE1201" s="41" t="str">
        <f>IF($H1201="", "", IF(COUNTIF($AA$11:$AA$131, $H1201)&gt;0, 'Application Process'!$AC$4, ""))</f>
        <v/>
      </c>
    </row>
    <row r="1202" spans="1:31" x14ac:dyDescent="0.25">
      <c r="A1202" s="40"/>
      <c r="B1202" s="88" t="str">
        <f>IF($X1202="", "", IF(COUNTIF('Application Process'!$I$11:$I$3035, $X1202)=0, 'Job Database'!$Y$8, IFERROR(INDEX('Application Process'!$AJ$11:$AJ$3035, MATCH($X1202, 'Application Process'!$I$11:$I$3035, 0)), "")))</f>
        <v/>
      </c>
      <c r="C1202" s="40"/>
      <c r="D1202" s="207"/>
      <c r="E1202" s="194"/>
      <c r="F1202" s="194"/>
      <c r="G1202" s="208"/>
      <c r="H1202" s="194"/>
      <c r="I1202" s="208"/>
      <c r="J1202" s="194"/>
      <c r="K1202" s="209"/>
      <c r="L1202" s="194"/>
      <c r="M1202" s="196"/>
      <c r="N1202" s="194"/>
      <c r="O1202" s="194"/>
      <c r="P1202" s="208"/>
      <c r="Q1202" s="194"/>
      <c r="R1202" s="210"/>
      <c r="S1202" s="211"/>
      <c r="T1202" s="193"/>
      <c r="U1202" s="40"/>
      <c r="W1202" s="41" t="str">
        <f t="shared" si="73"/>
        <v/>
      </c>
      <c r="X1202" s="58" t="str">
        <f t="shared" si="74"/>
        <v/>
      </c>
      <c r="Y1202" s="58" t="str">
        <f t="shared" si="72"/>
        <v/>
      </c>
      <c r="AC1202" s="41" t="str">
        <f t="shared" si="75"/>
        <v/>
      </c>
      <c r="AE1202" s="41" t="str">
        <f>IF($H1202="", "", IF(COUNTIF($AA$11:$AA$131, $H1202)&gt;0, 'Application Process'!$AC$4, ""))</f>
        <v/>
      </c>
    </row>
    <row r="1203" spans="1:31" x14ac:dyDescent="0.25">
      <c r="A1203" s="40"/>
      <c r="B1203" s="88" t="str">
        <f>IF($X1203="", "", IF(COUNTIF('Application Process'!$I$11:$I$3035, $X1203)=0, 'Job Database'!$Y$8, IFERROR(INDEX('Application Process'!$AJ$11:$AJ$3035, MATCH($X1203, 'Application Process'!$I$11:$I$3035, 0)), "")))</f>
        <v/>
      </c>
      <c r="C1203" s="40"/>
      <c r="D1203" s="207"/>
      <c r="E1203" s="194"/>
      <c r="F1203" s="194"/>
      <c r="G1203" s="208"/>
      <c r="H1203" s="194"/>
      <c r="I1203" s="208"/>
      <c r="J1203" s="194"/>
      <c r="K1203" s="209"/>
      <c r="L1203" s="194"/>
      <c r="M1203" s="196"/>
      <c r="N1203" s="194"/>
      <c r="O1203" s="194"/>
      <c r="P1203" s="208"/>
      <c r="Q1203" s="194"/>
      <c r="R1203" s="210"/>
      <c r="S1203" s="211"/>
      <c r="T1203" s="193"/>
      <c r="U1203" s="40"/>
      <c r="W1203" s="41" t="str">
        <f t="shared" si="73"/>
        <v/>
      </c>
      <c r="X1203" s="58" t="str">
        <f t="shared" si="74"/>
        <v/>
      </c>
      <c r="Y1203" s="58" t="str">
        <f t="shared" si="72"/>
        <v/>
      </c>
      <c r="AC1203" s="41" t="str">
        <f t="shared" si="75"/>
        <v/>
      </c>
      <c r="AE1203" s="41" t="str">
        <f>IF($H1203="", "", IF(COUNTIF($AA$11:$AA$131, $H1203)&gt;0, 'Application Process'!$AC$4, ""))</f>
        <v/>
      </c>
    </row>
    <row r="1204" spans="1:31" x14ac:dyDescent="0.25">
      <c r="A1204" s="40"/>
      <c r="B1204" s="88" t="str">
        <f>IF($X1204="", "", IF(COUNTIF('Application Process'!$I$11:$I$3035, $X1204)=0, 'Job Database'!$Y$8, IFERROR(INDEX('Application Process'!$AJ$11:$AJ$3035, MATCH($X1204, 'Application Process'!$I$11:$I$3035, 0)), "")))</f>
        <v/>
      </c>
      <c r="C1204" s="40"/>
      <c r="D1204" s="207"/>
      <c r="E1204" s="194"/>
      <c r="F1204" s="194"/>
      <c r="G1204" s="208"/>
      <c r="H1204" s="194"/>
      <c r="I1204" s="208"/>
      <c r="J1204" s="194"/>
      <c r="K1204" s="209"/>
      <c r="L1204" s="194"/>
      <c r="M1204" s="196"/>
      <c r="N1204" s="194"/>
      <c r="O1204" s="194"/>
      <c r="P1204" s="208"/>
      <c r="Q1204" s="194"/>
      <c r="R1204" s="210"/>
      <c r="S1204" s="211"/>
      <c r="T1204" s="193"/>
      <c r="U1204" s="40"/>
      <c r="W1204" s="41" t="str">
        <f t="shared" si="73"/>
        <v/>
      </c>
      <c r="X1204" s="58" t="str">
        <f t="shared" si="74"/>
        <v/>
      </c>
      <c r="Y1204" s="58" t="str">
        <f t="shared" si="72"/>
        <v/>
      </c>
      <c r="AC1204" s="41" t="str">
        <f t="shared" si="75"/>
        <v/>
      </c>
      <c r="AE1204" s="41" t="str">
        <f>IF($H1204="", "", IF(COUNTIF($AA$11:$AA$131, $H1204)&gt;0, 'Application Process'!$AC$4, ""))</f>
        <v/>
      </c>
    </row>
    <row r="1205" spans="1:31" x14ac:dyDescent="0.25">
      <c r="A1205" s="40"/>
      <c r="B1205" s="88" t="str">
        <f>IF($X1205="", "", IF(COUNTIF('Application Process'!$I$11:$I$3035, $X1205)=0, 'Job Database'!$Y$8, IFERROR(INDEX('Application Process'!$AJ$11:$AJ$3035, MATCH($X1205, 'Application Process'!$I$11:$I$3035, 0)), "")))</f>
        <v/>
      </c>
      <c r="C1205" s="40"/>
      <c r="D1205" s="207"/>
      <c r="E1205" s="194"/>
      <c r="F1205" s="194"/>
      <c r="G1205" s="208"/>
      <c r="H1205" s="194"/>
      <c r="I1205" s="208"/>
      <c r="J1205" s="194"/>
      <c r="K1205" s="209"/>
      <c r="L1205" s="194"/>
      <c r="M1205" s="196"/>
      <c r="N1205" s="194"/>
      <c r="O1205" s="194"/>
      <c r="P1205" s="208"/>
      <c r="Q1205" s="194"/>
      <c r="R1205" s="210"/>
      <c r="S1205" s="211"/>
      <c r="T1205" s="193"/>
      <c r="U1205" s="40"/>
      <c r="W1205" s="41" t="str">
        <f t="shared" si="73"/>
        <v/>
      </c>
      <c r="X1205" s="58" t="str">
        <f t="shared" si="74"/>
        <v/>
      </c>
      <c r="Y1205" s="58" t="str">
        <f t="shared" si="72"/>
        <v/>
      </c>
      <c r="AC1205" s="41" t="str">
        <f t="shared" si="75"/>
        <v/>
      </c>
      <c r="AE1205" s="41" t="str">
        <f>IF($H1205="", "", IF(COUNTIF($AA$11:$AA$131, $H1205)&gt;0, 'Application Process'!$AC$4, ""))</f>
        <v/>
      </c>
    </row>
    <row r="1206" spans="1:31" x14ac:dyDescent="0.25">
      <c r="A1206" s="40"/>
      <c r="B1206" s="88" t="str">
        <f>IF($X1206="", "", IF(COUNTIF('Application Process'!$I$11:$I$3035, $X1206)=0, 'Job Database'!$Y$8, IFERROR(INDEX('Application Process'!$AJ$11:$AJ$3035, MATCH($X1206, 'Application Process'!$I$11:$I$3035, 0)), "")))</f>
        <v/>
      </c>
      <c r="C1206" s="40"/>
      <c r="D1206" s="207"/>
      <c r="E1206" s="194"/>
      <c r="F1206" s="194"/>
      <c r="G1206" s="208"/>
      <c r="H1206" s="194"/>
      <c r="I1206" s="208"/>
      <c r="J1206" s="194"/>
      <c r="K1206" s="209"/>
      <c r="L1206" s="194"/>
      <c r="M1206" s="196"/>
      <c r="N1206" s="194"/>
      <c r="O1206" s="194"/>
      <c r="P1206" s="208"/>
      <c r="Q1206" s="194"/>
      <c r="R1206" s="210"/>
      <c r="S1206" s="211"/>
      <c r="T1206" s="193"/>
      <c r="U1206" s="40"/>
      <c r="W1206" s="41" t="str">
        <f t="shared" si="73"/>
        <v/>
      </c>
      <c r="X1206" s="58" t="str">
        <f t="shared" si="74"/>
        <v/>
      </c>
      <c r="Y1206" s="58" t="str">
        <f t="shared" si="72"/>
        <v/>
      </c>
      <c r="AC1206" s="41" t="str">
        <f t="shared" si="75"/>
        <v/>
      </c>
      <c r="AE1206" s="41" t="str">
        <f>IF($H1206="", "", IF(COUNTIF($AA$11:$AA$131, $H1206)&gt;0, 'Application Process'!$AC$4, ""))</f>
        <v/>
      </c>
    </row>
    <row r="1207" spans="1:31" x14ac:dyDescent="0.25">
      <c r="A1207" s="40"/>
      <c r="B1207" s="88" t="str">
        <f>IF($X1207="", "", IF(COUNTIF('Application Process'!$I$11:$I$3035, $X1207)=0, 'Job Database'!$Y$8, IFERROR(INDEX('Application Process'!$AJ$11:$AJ$3035, MATCH($X1207, 'Application Process'!$I$11:$I$3035, 0)), "")))</f>
        <v/>
      </c>
      <c r="C1207" s="40"/>
      <c r="D1207" s="207"/>
      <c r="E1207" s="194"/>
      <c r="F1207" s="194"/>
      <c r="G1207" s="208"/>
      <c r="H1207" s="194"/>
      <c r="I1207" s="208"/>
      <c r="J1207" s="194"/>
      <c r="K1207" s="209"/>
      <c r="L1207" s="194"/>
      <c r="M1207" s="196"/>
      <c r="N1207" s="194"/>
      <c r="O1207" s="194"/>
      <c r="P1207" s="208"/>
      <c r="Q1207" s="194"/>
      <c r="R1207" s="210"/>
      <c r="S1207" s="211"/>
      <c r="T1207" s="193"/>
      <c r="U1207" s="40"/>
      <c r="W1207" s="41" t="str">
        <f t="shared" si="73"/>
        <v/>
      </c>
      <c r="X1207" s="58" t="str">
        <f t="shared" si="74"/>
        <v/>
      </c>
      <c r="Y1207" s="58" t="str">
        <f t="shared" si="72"/>
        <v/>
      </c>
      <c r="AC1207" s="41" t="str">
        <f t="shared" si="75"/>
        <v/>
      </c>
      <c r="AE1207" s="41" t="str">
        <f>IF($H1207="", "", IF(COUNTIF($AA$11:$AA$131, $H1207)&gt;0, 'Application Process'!$AC$4, ""))</f>
        <v/>
      </c>
    </row>
    <row r="1208" spans="1:31" x14ac:dyDescent="0.25">
      <c r="A1208" s="40"/>
      <c r="B1208" s="88" t="str">
        <f>IF($X1208="", "", IF(COUNTIF('Application Process'!$I$11:$I$3035, $X1208)=0, 'Job Database'!$Y$8, IFERROR(INDEX('Application Process'!$AJ$11:$AJ$3035, MATCH($X1208, 'Application Process'!$I$11:$I$3035, 0)), "")))</f>
        <v/>
      </c>
      <c r="C1208" s="40"/>
      <c r="D1208" s="207"/>
      <c r="E1208" s="194"/>
      <c r="F1208" s="194"/>
      <c r="G1208" s="208"/>
      <c r="H1208" s="194"/>
      <c r="I1208" s="208"/>
      <c r="J1208" s="194"/>
      <c r="K1208" s="209"/>
      <c r="L1208" s="194"/>
      <c r="M1208" s="196"/>
      <c r="N1208" s="194"/>
      <c r="O1208" s="194"/>
      <c r="P1208" s="208"/>
      <c r="Q1208" s="194"/>
      <c r="R1208" s="210"/>
      <c r="S1208" s="211"/>
      <c r="T1208" s="193"/>
      <c r="U1208" s="40"/>
      <c r="W1208" s="41" t="str">
        <f t="shared" si="73"/>
        <v/>
      </c>
      <c r="X1208" s="58" t="str">
        <f t="shared" si="74"/>
        <v/>
      </c>
      <c r="Y1208" s="58" t="str">
        <f t="shared" si="72"/>
        <v/>
      </c>
      <c r="AC1208" s="41" t="str">
        <f t="shared" si="75"/>
        <v/>
      </c>
      <c r="AE1208" s="41" t="str">
        <f>IF($H1208="", "", IF(COUNTIF($AA$11:$AA$131, $H1208)&gt;0, 'Application Process'!$AC$4, ""))</f>
        <v/>
      </c>
    </row>
    <row r="1209" spans="1:31" x14ac:dyDescent="0.25">
      <c r="A1209" s="40"/>
      <c r="B1209" s="88" t="str">
        <f>IF($X1209="", "", IF(COUNTIF('Application Process'!$I$11:$I$3035, $X1209)=0, 'Job Database'!$Y$8, IFERROR(INDEX('Application Process'!$AJ$11:$AJ$3035, MATCH($X1209, 'Application Process'!$I$11:$I$3035, 0)), "")))</f>
        <v/>
      </c>
      <c r="C1209" s="40"/>
      <c r="D1209" s="207"/>
      <c r="E1209" s="194"/>
      <c r="F1209" s="194"/>
      <c r="G1209" s="208"/>
      <c r="H1209" s="194"/>
      <c r="I1209" s="208"/>
      <c r="J1209" s="194"/>
      <c r="K1209" s="209"/>
      <c r="L1209" s="194"/>
      <c r="M1209" s="196"/>
      <c r="N1209" s="194"/>
      <c r="O1209" s="194"/>
      <c r="P1209" s="208"/>
      <c r="Q1209" s="194"/>
      <c r="R1209" s="210"/>
      <c r="S1209" s="211"/>
      <c r="T1209" s="193"/>
      <c r="U1209" s="40"/>
      <c r="W1209" s="41" t="str">
        <f t="shared" si="73"/>
        <v/>
      </c>
      <c r="X1209" s="58" t="str">
        <f t="shared" si="74"/>
        <v/>
      </c>
      <c r="Y1209" s="58" t="str">
        <f t="shared" si="72"/>
        <v/>
      </c>
      <c r="AC1209" s="41" t="str">
        <f t="shared" si="75"/>
        <v/>
      </c>
      <c r="AE1209" s="41" t="str">
        <f>IF($H1209="", "", IF(COUNTIF($AA$11:$AA$131, $H1209)&gt;0, 'Application Process'!$AC$4, ""))</f>
        <v/>
      </c>
    </row>
    <row r="1210" spans="1:31" x14ac:dyDescent="0.25">
      <c r="A1210" s="40"/>
      <c r="B1210" s="88" t="str">
        <f>IF($X1210="", "", IF(COUNTIF('Application Process'!$I$11:$I$3035, $X1210)=0, 'Job Database'!$Y$8, IFERROR(INDEX('Application Process'!$AJ$11:$AJ$3035, MATCH($X1210, 'Application Process'!$I$11:$I$3035, 0)), "")))</f>
        <v/>
      </c>
      <c r="C1210" s="40"/>
      <c r="D1210" s="207"/>
      <c r="E1210" s="194"/>
      <c r="F1210" s="194"/>
      <c r="G1210" s="208"/>
      <c r="H1210" s="194"/>
      <c r="I1210" s="208"/>
      <c r="J1210" s="194"/>
      <c r="K1210" s="209"/>
      <c r="L1210" s="194"/>
      <c r="M1210" s="196"/>
      <c r="N1210" s="194"/>
      <c r="O1210" s="194"/>
      <c r="P1210" s="208"/>
      <c r="Q1210" s="194"/>
      <c r="R1210" s="210"/>
      <c r="S1210" s="211"/>
      <c r="T1210" s="193"/>
      <c r="U1210" s="40"/>
      <c r="W1210" s="41" t="str">
        <f t="shared" si="73"/>
        <v/>
      </c>
      <c r="X1210" s="58" t="str">
        <f t="shared" si="74"/>
        <v/>
      </c>
      <c r="Y1210" s="58" t="str">
        <f t="shared" si="72"/>
        <v/>
      </c>
      <c r="AC1210" s="41" t="str">
        <f t="shared" si="75"/>
        <v/>
      </c>
      <c r="AE1210" s="41" t="str">
        <f>IF($H1210="", "", IF(COUNTIF($AA$11:$AA$131, $H1210)&gt;0, 'Application Process'!$AC$4, ""))</f>
        <v/>
      </c>
    </row>
    <row r="1211" spans="1:31" x14ac:dyDescent="0.25">
      <c r="A1211" s="40"/>
      <c r="B1211" s="88" t="str">
        <f>IF($X1211="", "", IF(COUNTIF('Application Process'!$I$11:$I$3035, $X1211)=0, 'Job Database'!$Y$8, IFERROR(INDEX('Application Process'!$AJ$11:$AJ$3035, MATCH($X1211, 'Application Process'!$I$11:$I$3035, 0)), "")))</f>
        <v/>
      </c>
      <c r="C1211" s="40"/>
      <c r="D1211" s="207"/>
      <c r="E1211" s="194"/>
      <c r="F1211" s="194"/>
      <c r="G1211" s="208"/>
      <c r="H1211" s="194"/>
      <c r="I1211" s="208"/>
      <c r="J1211" s="194"/>
      <c r="K1211" s="209"/>
      <c r="L1211" s="194"/>
      <c r="M1211" s="196"/>
      <c r="N1211" s="194"/>
      <c r="O1211" s="194"/>
      <c r="P1211" s="208"/>
      <c r="Q1211" s="194"/>
      <c r="R1211" s="210"/>
      <c r="S1211" s="211"/>
      <c r="T1211" s="193"/>
      <c r="U1211" s="40"/>
      <c r="W1211" s="41" t="str">
        <f t="shared" si="73"/>
        <v/>
      </c>
      <c r="X1211" s="58" t="str">
        <f t="shared" si="74"/>
        <v/>
      </c>
      <c r="Y1211" s="58" t="str">
        <f t="shared" si="72"/>
        <v/>
      </c>
      <c r="AC1211" s="41" t="str">
        <f t="shared" si="75"/>
        <v/>
      </c>
      <c r="AE1211" s="41" t="str">
        <f>IF($H1211="", "", IF(COUNTIF($AA$11:$AA$131, $H1211)&gt;0, 'Application Process'!$AC$4, ""))</f>
        <v/>
      </c>
    </row>
    <row r="1212" spans="1:31" x14ac:dyDescent="0.25">
      <c r="A1212" s="40"/>
      <c r="B1212" s="88" t="str">
        <f>IF($X1212="", "", IF(COUNTIF('Application Process'!$I$11:$I$3035, $X1212)=0, 'Job Database'!$Y$8, IFERROR(INDEX('Application Process'!$AJ$11:$AJ$3035, MATCH($X1212, 'Application Process'!$I$11:$I$3035, 0)), "")))</f>
        <v/>
      </c>
      <c r="C1212" s="40"/>
      <c r="D1212" s="207"/>
      <c r="E1212" s="194"/>
      <c r="F1212" s="194"/>
      <c r="G1212" s="208"/>
      <c r="H1212" s="194"/>
      <c r="I1212" s="208"/>
      <c r="J1212" s="194"/>
      <c r="K1212" s="209"/>
      <c r="L1212" s="194"/>
      <c r="M1212" s="196"/>
      <c r="N1212" s="194"/>
      <c r="O1212" s="194"/>
      <c r="P1212" s="208"/>
      <c r="Q1212" s="194"/>
      <c r="R1212" s="210"/>
      <c r="S1212" s="211"/>
      <c r="T1212" s="193"/>
      <c r="U1212" s="40"/>
      <c r="W1212" s="41" t="str">
        <f t="shared" si="73"/>
        <v/>
      </c>
      <c r="X1212" s="58" t="str">
        <f t="shared" si="74"/>
        <v/>
      </c>
      <c r="Y1212" s="58" t="str">
        <f t="shared" si="72"/>
        <v/>
      </c>
      <c r="AC1212" s="41" t="str">
        <f t="shared" si="75"/>
        <v/>
      </c>
      <c r="AE1212" s="41" t="str">
        <f>IF($H1212="", "", IF(COUNTIF($AA$11:$AA$131, $H1212)&gt;0, 'Application Process'!$AC$4, ""))</f>
        <v/>
      </c>
    </row>
    <row r="1213" spans="1:31" x14ac:dyDescent="0.25">
      <c r="A1213" s="40"/>
      <c r="B1213" s="88" t="str">
        <f>IF($X1213="", "", IF(COUNTIF('Application Process'!$I$11:$I$3035, $X1213)=0, 'Job Database'!$Y$8, IFERROR(INDEX('Application Process'!$AJ$11:$AJ$3035, MATCH($X1213, 'Application Process'!$I$11:$I$3035, 0)), "")))</f>
        <v/>
      </c>
      <c r="C1213" s="40"/>
      <c r="D1213" s="207"/>
      <c r="E1213" s="194"/>
      <c r="F1213" s="194"/>
      <c r="G1213" s="208"/>
      <c r="H1213" s="194"/>
      <c r="I1213" s="208"/>
      <c r="J1213" s="194"/>
      <c r="K1213" s="209"/>
      <c r="L1213" s="194"/>
      <c r="M1213" s="196"/>
      <c r="N1213" s="194"/>
      <c r="O1213" s="194"/>
      <c r="P1213" s="208"/>
      <c r="Q1213" s="194"/>
      <c r="R1213" s="210"/>
      <c r="S1213" s="211"/>
      <c r="T1213" s="193"/>
      <c r="U1213" s="40"/>
      <c r="W1213" s="41" t="str">
        <f t="shared" si="73"/>
        <v/>
      </c>
      <c r="X1213" s="58" t="str">
        <f t="shared" si="74"/>
        <v/>
      </c>
      <c r="Y1213" s="58" t="str">
        <f t="shared" si="72"/>
        <v/>
      </c>
      <c r="AC1213" s="41" t="str">
        <f t="shared" si="75"/>
        <v/>
      </c>
      <c r="AE1213" s="41" t="str">
        <f>IF($H1213="", "", IF(COUNTIF($AA$11:$AA$131, $H1213)&gt;0, 'Application Process'!$AC$4, ""))</f>
        <v/>
      </c>
    </row>
    <row r="1214" spans="1:31" x14ac:dyDescent="0.25">
      <c r="A1214" s="40"/>
      <c r="B1214" s="88" t="str">
        <f>IF($X1214="", "", IF(COUNTIF('Application Process'!$I$11:$I$3035, $X1214)=0, 'Job Database'!$Y$8, IFERROR(INDEX('Application Process'!$AJ$11:$AJ$3035, MATCH($X1214, 'Application Process'!$I$11:$I$3035, 0)), "")))</f>
        <v/>
      </c>
      <c r="C1214" s="40"/>
      <c r="D1214" s="207"/>
      <c r="E1214" s="194"/>
      <c r="F1214" s="194"/>
      <c r="G1214" s="208"/>
      <c r="H1214" s="194"/>
      <c r="I1214" s="208"/>
      <c r="J1214" s="194"/>
      <c r="K1214" s="209"/>
      <c r="L1214" s="194"/>
      <c r="M1214" s="196"/>
      <c r="N1214" s="194"/>
      <c r="O1214" s="194"/>
      <c r="P1214" s="208"/>
      <c r="Q1214" s="194"/>
      <c r="R1214" s="210"/>
      <c r="S1214" s="211"/>
      <c r="T1214" s="193"/>
      <c r="U1214" s="40"/>
      <c r="W1214" s="41" t="str">
        <f t="shared" si="73"/>
        <v/>
      </c>
      <c r="X1214" s="58" t="str">
        <f t="shared" si="74"/>
        <v/>
      </c>
      <c r="Y1214" s="58" t="str">
        <f t="shared" si="72"/>
        <v/>
      </c>
      <c r="AC1214" s="41" t="str">
        <f t="shared" si="75"/>
        <v/>
      </c>
      <c r="AE1214" s="41" t="str">
        <f>IF($H1214="", "", IF(COUNTIF($AA$11:$AA$131, $H1214)&gt;0, 'Application Process'!$AC$4, ""))</f>
        <v/>
      </c>
    </row>
    <row r="1215" spans="1:31" x14ac:dyDescent="0.25">
      <c r="A1215" s="40"/>
      <c r="B1215" s="88" t="str">
        <f>IF($X1215="", "", IF(COUNTIF('Application Process'!$I$11:$I$3035, $X1215)=0, 'Job Database'!$Y$8, IFERROR(INDEX('Application Process'!$AJ$11:$AJ$3035, MATCH($X1215, 'Application Process'!$I$11:$I$3035, 0)), "")))</f>
        <v/>
      </c>
      <c r="C1215" s="40"/>
      <c r="D1215" s="207"/>
      <c r="E1215" s="194"/>
      <c r="F1215" s="194"/>
      <c r="G1215" s="208"/>
      <c r="H1215" s="194"/>
      <c r="I1215" s="208"/>
      <c r="J1215" s="194"/>
      <c r="K1215" s="209"/>
      <c r="L1215" s="194"/>
      <c r="M1215" s="196"/>
      <c r="N1215" s="194"/>
      <c r="O1215" s="194"/>
      <c r="P1215" s="208"/>
      <c r="Q1215" s="194"/>
      <c r="R1215" s="210"/>
      <c r="S1215" s="211"/>
      <c r="T1215" s="193"/>
      <c r="U1215" s="40"/>
      <c r="W1215" s="41" t="str">
        <f t="shared" si="73"/>
        <v/>
      </c>
      <c r="X1215" s="58" t="str">
        <f t="shared" si="74"/>
        <v/>
      </c>
      <c r="Y1215" s="58" t="str">
        <f t="shared" si="72"/>
        <v/>
      </c>
      <c r="AC1215" s="41" t="str">
        <f t="shared" si="75"/>
        <v/>
      </c>
      <c r="AE1215" s="41" t="str">
        <f>IF($H1215="", "", IF(COUNTIF($AA$11:$AA$131, $H1215)&gt;0, 'Application Process'!$AC$4, ""))</f>
        <v/>
      </c>
    </row>
    <row r="1216" spans="1:31" x14ac:dyDescent="0.25">
      <c r="A1216" s="40"/>
      <c r="B1216" s="88" t="str">
        <f>IF($X1216="", "", IF(COUNTIF('Application Process'!$I$11:$I$3035, $X1216)=0, 'Job Database'!$Y$8, IFERROR(INDEX('Application Process'!$AJ$11:$AJ$3035, MATCH($X1216, 'Application Process'!$I$11:$I$3035, 0)), "")))</f>
        <v/>
      </c>
      <c r="C1216" s="40"/>
      <c r="D1216" s="207"/>
      <c r="E1216" s="194"/>
      <c r="F1216" s="194"/>
      <c r="G1216" s="208"/>
      <c r="H1216" s="194"/>
      <c r="I1216" s="208"/>
      <c r="J1216" s="194"/>
      <c r="K1216" s="209"/>
      <c r="L1216" s="194"/>
      <c r="M1216" s="196"/>
      <c r="N1216" s="194"/>
      <c r="O1216" s="194"/>
      <c r="P1216" s="208"/>
      <c r="Q1216" s="194"/>
      <c r="R1216" s="210"/>
      <c r="S1216" s="211"/>
      <c r="T1216" s="193"/>
      <c r="U1216" s="40"/>
      <c r="W1216" s="41" t="str">
        <f t="shared" si="73"/>
        <v/>
      </c>
      <c r="X1216" s="58" t="str">
        <f t="shared" si="74"/>
        <v/>
      </c>
      <c r="Y1216" s="58" t="str">
        <f t="shared" si="72"/>
        <v/>
      </c>
      <c r="AC1216" s="41" t="str">
        <f t="shared" si="75"/>
        <v/>
      </c>
      <c r="AE1216" s="41" t="str">
        <f>IF($H1216="", "", IF(COUNTIF($AA$11:$AA$131, $H1216)&gt;0, 'Application Process'!$AC$4, ""))</f>
        <v/>
      </c>
    </row>
    <row r="1217" spans="1:31" x14ac:dyDescent="0.25">
      <c r="A1217" s="40"/>
      <c r="B1217" s="88" t="str">
        <f>IF($X1217="", "", IF(COUNTIF('Application Process'!$I$11:$I$3035, $X1217)=0, 'Job Database'!$Y$8, IFERROR(INDEX('Application Process'!$AJ$11:$AJ$3035, MATCH($X1217, 'Application Process'!$I$11:$I$3035, 0)), "")))</f>
        <v/>
      </c>
      <c r="C1217" s="40"/>
      <c r="D1217" s="207"/>
      <c r="E1217" s="194"/>
      <c r="F1217" s="194"/>
      <c r="G1217" s="208"/>
      <c r="H1217" s="194"/>
      <c r="I1217" s="208"/>
      <c r="J1217" s="194"/>
      <c r="K1217" s="209"/>
      <c r="L1217" s="194"/>
      <c r="M1217" s="196"/>
      <c r="N1217" s="194"/>
      <c r="O1217" s="194"/>
      <c r="P1217" s="208"/>
      <c r="Q1217" s="194"/>
      <c r="R1217" s="210"/>
      <c r="S1217" s="211"/>
      <c r="T1217" s="193"/>
      <c r="U1217" s="40"/>
      <c r="W1217" s="41" t="str">
        <f t="shared" si="73"/>
        <v/>
      </c>
      <c r="X1217" s="58" t="str">
        <f t="shared" si="74"/>
        <v/>
      </c>
      <c r="Y1217" s="58" t="str">
        <f t="shared" si="72"/>
        <v/>
      </c>
      <c r="AC1217" s="41" t="str">
        <f t="shared" si="75"/>
        <v/>
      </c>
      <c r="AE1217" s="41" t="str">
        <f>IF($H1217="", "", IF(COUNTIF($AA$11:$AA$131, $H1217)&gt;0, 'Application Process'!$AC$4, ""))</f>
        <v/>
      </c>
    </row>
    <row r="1218" spans="1:31" x14ac:dyDescent="0.25">
      <c r="A1218" s="40"/>
      <c r="B1218" s="88" t="str">
        <f>IF($X1218="", "", IF(COUNTIF('Application Process'!$I$11:$I$3035, $X1218)=0, 'Job Database'!$Y$8, IFERROR(INDEX('Application Process'!$AJ$11:$AJ$3035, MATCH($X1218, 'Application Process'!$I$11:$I$3035, 0)), "")))</f>
        <v/>
      </c>
      <c r="C1218" s="40"/>
      <c r="D1218" s="207"/>
      <c r="E1218" s="194"/>
      <c r="F1218" s="194"/>
      <c r="G1218" s="208"/>
      <c r="H1218" s="194"/>
      <c r="I1218" s="208"/>
      <c r="J1218" s="194"/>
      <c r="K1218" s="209"/>
      <c r="L1218" s="194"/>
      <c r="M1218" s="196"/>
      <c r="N1218" s="194"/>
      <c r="O1218" s="194"/>
      <c r="P1218" s="208"/>
      <c r="Q1218" s="194"/>
      <c r="R1218" s="210"/>
      <c r="S1218" s="211"/>
      <c r="T1218" s="193"/>
      <c r="U1218" s="40"/>
      <c r="W1218" s="41" t="str">
        <f t="shared" si="73"/>
        <v/>
      </c>
      <c r="X1218" s="58" t="str">
        <f t="shared" si="74"/>
        <v/>
      </c>
      <c r="Y1218" s="58" t="str">
        <f t="shared" si="72"/>
        <v/>
      </c>
      <c r="AC1218" s="41" t="str">
        <f t="shared" si="75"/>
        <v/>
      </c>
      <c r="AE1218" s="41" t="str">
        <f>IF($H1218="", "", IF(COUNTIF($AA$11:$AA$131, $H1218)&gt;0, 'Application Process'!$AC$4, ""))</f>
        <v/>
      </c>
    </row>
    <row r="1219" spans="1:31" x14ac:dyDescent="0.25">
      <c r="A1219" s="40"/>
      <c r="B1219" s="88" t="str">
        <f>IF($X1219="", "", IF(COUNTIF('Application Process'!$I$11:$I$3035, $X1219)=0, 'Job Database'!$Y$8, IFERROR(INDEX('Application Process'!$AJ$11:$AJ$3035, MATCH($X1219, 'Application Process'!$I$11:$I$3035, 0)), "")))</f>
        <v/>
      </c>
      <c r="C1219" s="40"/>
      <c r="D1219" s="207"/>
      <c r="E1219" s="194"/>
      <c r="F1219" s="194"/>
      <c r="G1219" s="208"/>
      <c r="H1219" s="194"/>
      <c r="I1219" s="208"/>
      <c r="J1219" s="194"/>
      <c r="K1219" s="209"/>
      <c r="L1219" s="194"/>
      <c r="M1219" s="196"/>
      <c r="N1219" s="194"/>
      <c r="O1219" s="194"/>
      <c r="P1219" s="208"/>
      <c r="Q1219" s="194"/>
      <c r="R1219" s="210"/>
      <c r="S1219" s="211"/>
      <c r="T1219" s="193"/>
      <c r="U1219" s="40"/>
      <c r="W1219" s="41" t="str">
        <f t="shared" si="73"/>
        <v/>
      </c>
      <c r="X1219" s="58" t="str">
        <f t="shared" si="74"/>
        <v/>
      </c>
      <c r="Y1219" s="58" t="str">
        <f t="shared" si="72"/>
        <v/>
      </c>
      <c r="AC1219" s="41" t="str">
        <f t="shared" si="75"/>
        <v/>
      </c>
      <c r="AE1219" s="41" t="str">
        <f>IF($H1219="", "", IF(COUNTIF($AA$11:$AA$131, $H1219)&gt;0, 'Application Process'!$AC$4, ""))</f>
        <v/>
      </c>
    </row>
    <row r="1220" spans="1:31" x14ac:dyDescent="0.25">
      <c r="A1220" s="40"/>
      <c r="B1220" s="88" t="str">
        <f>IF($X1220="", "", IF(COUNTIF('Application Process'!$I$11:$I$3035, $X1220)=0, 'Job Database'!$Y$8, IFERROR(INDEX('Application Process'!$AJ$11:$AJ$3035, MATCH($X1220, 'Application Process'!$I$11:$I$3035, 0)), "")))</f>
        <v/>
      </c>
      <c r="C1220" s="40"/>
      <c r="D1220" s="207"/>
      <c r="E1220" s="194"/>
      <c r="F1220" s="194"/>
      <c r="G1220" s="208"/>
      <c r="H1220" s="194"/>
      <c r="I1220" s="208"/>
      <c r="J1220" s="194"/>
      <c r="K1220" s="209"/>
      <c r="L1220" s="194"/>
      <c r="M1220" s="196"/>
      <c r="N1220" s="194"/>
      <c r="O1220" s="194"/>
      <c r="P1220" s="208"/>
      <c r="Q1220" s="194"/>
      <c r="R1220" s="210"/>
      <c r="S1220" s="211"/>
      <c r="T1220" s="193"/>
      <c r="U1220" s="40"/>
      <c r="W1220" s="41" t="str">
        <f t="shared" si="73"/>
        <v/>
      </c>
      <c r="X1220" s="58" t="str">
        <f t="shared" si="74"/>
        <v/>
      </c>
      <c r="Y1220" s="58" t="str">
        <f t="shared" si="72"/>
        <v/>
      </c>
      <c r="AC1220" s="41" t="str">
        <f t="shared" si="75"/>
        <v/>
      </c>
      <c r="AE1220" s="41" t="str">
        <f>IF($H1220="", "", IF(COUNTIF($AA$11:$AA$131, $H1220)&gt;0, 'Application Process'!$AC$4, ""))</f>
        <v/>
      </c>
    </row>
    <row r="1221" spans="1:31" x14ac:dyDescent="0.25">
      <c r="A1221" s="40"/>
      <c r="B1221" s="88" t="str">
        <f>IF($X1221="", "", IF(COUNTIF('Application Process'!$I$11:$I$3035, $X1221)=0, 'Job Database'!$Y$8, IFERROR(INDEX('Application Process'!$AJ$11:$AJ$3035, MATCH($X1221, 'Application Process'!$I$11:$I$3035, 0)), "")))</f>
        <v/>
      </c>
      <c r="C1221" s="40"/>
      <c r="D1221" s="207"/>
      <c r="E1221" s="194"/>
      <c r="F1221" s="194"/>
      <c r="G1221" s="208"/>
      <c r="H1221" s="194"/>
      <c r="I1221" s="208"/>
      <c r="J1221" s="194"/>
      <c r="K1221" s="209"/>
      <c r="L1221" s="194"/>
      <c r="M1221" s="196"/>
      <c r="N1221" s="194"/>
      <c r="O1221" s="194"/>
      <c r="P1221" s="208"/>
      <c r="Q1221" s="194"/>
      <c r="R1221" s="210"/>
      <c r="S1221" s="211"/>
      <c r="T1221" s="193"/>
      <c r="U1221" s="40"/>
      <c r="W1221" s="41" t="str">
        <f t="shared" si="73"/>
        <v/>
      </c>
      <c r="X1221" s="58" t="str">
        <f t="shared" si="74"/>
        <v/>
      </c>
      <c r="Y1221" s="58" t="str">
        <f t="shared" si="72"/>
        <v/>
      </c>
      <c r="AC1221" s="41" t="str">
        <f t="shared" si="75"/>
        <v/>
      </c>
      <c r="AE1221" s="41" t="str">
        <f>IF($H1221="", "", IF(COUNTIF($AA$11:$AA$131, $H1221)&gt;0, 'Application Process'!$AC$4, ""))</f>
        <v/>
      </c>
    </row>
    <row r="1222" spans="1:31" x14ac:dyDescent="0.25">
      <c r="A1222" s="40"/>
      <c r="B1222" s="88" t="str">
        <f>IF($X1222="", "", IF(COUNTIF('Application Process'!$I$11:$I$3035, $X1222)=0, 'Job Database'!$Y$8, IFERROR(INDEX('Application Process'!$AJ$11:$AJ$3035, MATCH($X1222, 'Application Process'!$I$11:$I$3035, 0)), "")))</f>
        <v/>
      </c>
      <c r="C1222" s="40"/>
      <c r="D1222" s="207"/>
      <c r="E1222" s="194"/>
      <c r="F1222" s="194"/>
      <c r="G1222" s="208"/>
      <c r="H1222" s="194"/>
      <c r="I1222" s="208"/>
      <c r="J1222" s="194"/>
      <c r="K1222" s="209"/>
      <c r="L1222" s="194"/>
      <c r="M1222" s="196"/>
      <c r="N1222" s="194"/>
      <c r="O1222" s="194"/>
      <c r="P1222" s="208"/>
      <c r="Q1222" s="194"/>
      <c r="R1222" s="210"/>
      <c r="S1222" s="211"/>
      <c r="T1222" s="193"/>
      <c r="U1222" s="40"/>
      <c r="W1222" s="41" t="str">
        <f t="shared" si="73"/>
        <v/>
      </c>
      <c r="X1222" s="58" t="str">
        <f t="shared" si="74"/>
        <v/>
      </c>
      <c r="Y1222" s="58" t="str">
        <f t="shared" si="72"/>
        <v/>
      </c>
      <c r="AC1222" s="41" t="str">
        <f t="shared" si="75"/>
        <v/>
      </c>
      <c r="AE1222" s="41" t="str">
        <f>IF($H1222="", "", IF(COUNTIF($AA$11:$AA$131, $H1222)&gt;0, 'Application Process'!$AC$4, ""))</f>
        <v/>
      </c>
    </row>
    <row r="1223" spans="1:31" x14ac:dyDescent="0.25">
      <c r="A1223" s="40"/>
      <c r="B1223" s="88" t="str">
        <f>IF($X1223="", "", IF(COUNTIF('Application Process'!$I$11:$I$3035, $X1223)=0, 'Job Database'!$Y$8, IFERROR(INDEX('Application Process'!$AJ$11:$AJ$3035, MATCH($X1223, 'Application Process'!$I$11:$I$3035, 0)), "")))</f>
        <v/>
      </c>
      <c r="C1223" s="40"/>
      <c r="D1223" s="207"/>
      <c r="E1223" s="194"/>
      <c r="F1223" s="194"/>
      <c r="G1223" s="208"/>
      <c r="H1223" s="194"/>
      <c r="I1223" s="208"/>
      <c r="J1223" s="194"/>
      <c r="K1223" s="209"/>
      <c r="L1223" s="194"/>
      <c r="M1223" s="196"/>
      <c r="N1223" s="194"/>
      <c r="O1223" s="194"/>
      <c r="P1223" s="208"/>
      <c r="Q1223" s="194"/>
      <c r="R1223" s="210"/>
      <c r="S1223" s="211"/>
      <c r="T1223" s="193"/>
      <c r="U1223" s="40"/>
      <c r="W1223" s="41" t="str">
        <f t="shared" si="73"/>
        <v/>
      </c>
      <c r="X1223" s="58" t="str">
        <f t="shared" si="74"/>
        <v/>
      </c>
      <c r="Y1223" s="58" t="str">
        <f t="shared" si="72"/>
        <v/>
      </c>
      <c r="AC1223" s="41" t="str">
        <f t="shared" si="75"/>
        <v/>
      </c>
      <c r="AE1223" s="41" t="str">
        <f>IF($H1223="", "", IF(COUNTIF($AA$11:$AA$131, $H1223)&gt;0, 'Application Process'!$AC$4, ""))</f>
        <v/>
      </c>
    </row>
    <row r="1224" spans="1:31" x14ac:dyDescent="0.25">
      <c r="A1224" s="40"/>
      <c r="B1224" s="88" t="str">
        <f>IF($X1224="", "", IF(COUNTIF('Application Process'!$I$11:$I$3035, $X1224)=0, 'Job Database'!$Y$8, IFERROR(INDEX('Application Process'!$AJ$11:$AJ$3035, MATCH($X1224, 'Application Process'!$I$11:$I$3035, 0)), "")))</f>
        <v/>
      </c>
      <c r="C1224" s="40"/>
      <c r="D1224" s="207"/>
      <c r="E1224" s="194"/>
      <c r="F1224" s="194"/>
      <c r="G1224" s="208"/>
      <c r="H1224" s="194"/>
      <c r="I1224" s="208"/>
      <c r="J1224" s="194"/>
      <c r="K1224" s="209"/>
      <c r="L1224" s="194"/>
      <c r="M1224" s="196"/>
      <c r="N1224" s="194"/>
      <c r="O1224" s="194"/>
      <c r="P1224" s="208"/>
      <c r="Q1224" s="194"/>
      <c r="R1224" s="210"/>
      <c r="S1224" s="211"/>
      <c r="T1224" s="193"/>
      <c r="U1224" s="40"/>
      <c r="W1224" s="41" t="str">
        <f t="shared" si="73"/>
        <v/>
      </c>
      <c r="X1224" s="58" t="str">
        <f t="shared" si="74"/>
        <v/>
      </c>
      <c r="Y1224" s="58" t="str">
        <f t="shared" si="72"/>
        <v/>
      </c>
      <c r="AC1224" s="41" t="str">
        <f t="shared" si="75"/>
        <v/>
      </c>
      <c r="AE1224" s="41" t="str">
        <f>IF($H1224="", "", IF(COUNTIF($AA$11:$AA$131, $H1224)&gt;0, 'Application Process'!$AC$4, ""))</f>
        <v/>
      </c>
    </row>
    <row r="1225" spans="1:31" x14ac:dyDescent="0.25">
      <c r="A1225" s="40"/>
      <c r="B1225" s="88" t="str">
        <f>IF($X1225="", "", IF(COUNTIF('Application Process'!$I$11:$I$3035, $X1225)=0, 'Job Database'!$Y$8, IFERROR(INDEX('Application Process'!$AJ$11:$AJ$3035, MATCH($X1225, 'Application Process'!$I$11:$I$3035, 0)), "")))</f>
        <v/>
      </c>
      <c r="C1225" s="40"/>
      <c r="D1225" s="207"/>
      <c r="E1225" s="194"/>
      <c r="F1225" s="194"/>
      <c r="G1225" s="208"/>
      <c r="H1225" s="194"/>
      <c r="I1225" s="208"/>
      <c r="J1225" s="194"/>
      <c r="K1225" s="209"/>
      <c r="L1225" s="194"/>
      <c r="M1225" s="196"/>
      <c r="N1225" s="194"/>
      <c r="O1225" s="194"/>
      <c r="P1225" s="208"/>
      <c r="Q1225" s="194"/>
      <c r="R1225" s="210"/>
      <c r="S1225" s="211"/>
      <c r="T1225" s="193"/>
      <c r="U1225" s="40"/>
      <c r="W1225" s="41" t="str">
        <f t="shared" si="73"/>
        <v/>
      </c>
      <c r="X1225" s="58" t="str">
        <f t="shared" si="74"/>
        <v/>
      </c>
      <c r="Y1225" s="58" t="str">
        <f t="shared" si="72"/>
        <v/>
      </c>
      <c r="AC1225" s="41" t="str">
        <f t="shared" si="75"/>
        <v/>
      </c>
      <c r="AE1225" s="41" t="str">
        <f>IF($H1225="", "", IF(COUNTIF($AA$11:$AA$131, $H1225)&gt;0, 'Application Process'!$AC$4, ""))</f>
        <v/>
      </c>
    </row>
    <row r="1226" spans="1:31" x14ac:dyDescent="0.25">
      <c r="A1226" s="40"/>
      <c r="B1226" s="88" t="str">
        <f>IF($X1226="", "", IF(COUNTIF('Application Process'!$I$11:$I$3035, $X1226)=0, 'Job Database'!$Y$8, IFERROR(INDEX('Application Process'!$AJ$11:$AJ$3035, MATCH($X1226, 'Application Process'!$I$11:$I$3035, 0)), "")))</f>
        <v/>
      </c>
      <c r="C1226" s="40"/>
      <c r="D1226" s="207"/>
      <c r="E1226" s="194"/>
      <c r="F1226" s="194"/>
      <c r="G1226" s="208"/>
      <c r="H1226" s="194"/>
      <c r="I1226" s="208"/>
      <c r="J1226" s="194"/>
      <c r="K1226" s="209"/>
      <c r="L1226" s="194"/>
      <c r="M1226" s="196"/>
      <c r="N1226" s="194"/>
      <c r="O1226" s="194"/>
      <c r="P1226" s="208"/>
      <c r="Q1226" s="194"/>
      <c r="R1226" s="210"/>
      <c r="S1226" s="211"/>
      <c r="T1226" s="193"/>
      <c r="U1226" s="40"/>
      <c r="W1226" s="41" t="str">
        <f t="shared" si="73"/>
        <v/>
      </c>
      <c r="X1226" s="58" t="str">
        <f t="shared" si="74"/>
        <v/>
      </c>
      <c r="Y1226" s="58" t="str">
        <f t="shared" si="72"/>
        <v/>
      </c>
      <c r="AC1226" s="41" t="str">
        <f t="shared" si="75"/>
        <v/>
      </c>
      <c r="AE1226" s="41" t="str">
        <f>IF($H1226="", "", IF(COUNTIF($AA$11:$AA$131, $H1226)&gt;0, 'Application Process'!$AC$4, ""))</f>
        <v/>
      </c>
    </row>
    <row r="1227" spans="1:31" x14ac:dyDescent="0.25">
      <c r="A1227" s="40"/>
      <c r="B1227" s="88" t="str">
        <f>IF($X1227="", "", IF(COUNTIF('Application Process'!$I$11:$I$3035, $X1227)=0, 'Job Database'!$Y$8, IFERROR(INDEX('Application Process'!$AJ$11:$AJ$3035, MATCH($X1227, 'Application Process'!$I$11:$I$3035, 0)), "")))</f>
        <v/>
      </c>
      <c r="C1227" s="40"/>
      <c r="D1227" s="207"/>
      <c r="E1227" s="194"/>
      <c r="F1227" s="194"/>
      <c r="G1227" s="208"/>
      <c r="H1227" s="194"/>
      <c r="I1227" s="208"/>
      <c r="J1227" s="194"/>
      <c r="K1227" s="209"/>
      <c r="L1227" s="194"/>
      <c r="M1227" s="196"/>
      <c r="N1227" s="194"/>
      <c r="O1227" s="194"/>
      <c r="P1227" s="208"/>
      <c r="Q1227" s="194"/>
      <c r="R1227" s="210"/>
      <c r="S1227" s="211"/>
      <c r="T1227" s="193"/>
      <c r="U1227" s="40"/>
      <c r="W1227" s="41" t="str">
        <f t="shared" si="73"/>
        <v/>
      </c>
      <c r="X1227" s="58" t="str">
        <f t="shared" si="74"/>
        <v/>
      </c>
      <c r="Y1227" s="58" t="str">
        <f t="shared" ref="Y1227:Y1290" si="76">IF($H1227="", "", CONCATENATE($H1227, " - ", $B1227))</f>
        <v/>
      </c>
      <c r="AC1227" s="41" t="str">
        <f t="shared" si="75"/>
        <v/>
      </c>
      <c r="AE1227" s="41" t="str">
        <f>IF($H1227="", "", IF(COUNTIF($AA$11:$AA$131, $H1227)&gt;0, 'Application Process'!$AC$4, ""))</f>
        <v/>
      </c>
    </row>
    <row r="1228" spans="1:31" x14ac:dyDescent="0.25">
      <c r="A1228" s="40"/>
      <c r="B1228" s="88" t="str">
        <f>IF($X1228="", "", IF(COUNTIF('Application Process'!$I$11:$I$3035, $X1228)=0, 'Job Database'!$Y$8, IFERROR(INDEX('Application Process'!$AJ$11:$AJ$3035, MATCH($X1228, 'Application Process'!$I$11:$I$3035, 0)), "")))</f>
        <v/>
      </c>
      <c r="C1228" s="40"/>
      <c r="D1228" s="207"/>
      <c r="E1228" s="194"/>
      <c r="F1228" s="194"/>
      <c r="G1228" s="208"/>
      <c r="H1228" s="194"/>
      <c r="I1228" s="208"/>
      <c r="J1228" s="194"/>
      <c r="K1228" s="209"/>
      <c r="L1228" s="194"/>
      <c r="M1228" s="196"/>
      <c r="N1228" s="194"/>
      <c r="O1228" s="194"/>
      <c r="P1228" s="208"/>
      <c r="Q1228" s="194"/>
      <c r="R1228" s="210"/>
      <c r="S1228" s="211"/>
      <c r="T1228" s="193"/>
      <c r="U1228" s="40"/>
      <c r="W1228" s="41" t="str">
        <f t="shared" ref="W1228:W1291" si="77">IF($D1228="", "", IF(COUNTIF($D$11:$D$3035, $D1228)&gt;1, "X", ""))</f>
        <v/>
      </c>
      <c r="X1228" s="58" t="str">
        <f t="shared" ref="X1228:X1291" si="78">IF($D1228="", "", CONCATENATE(D1228, IF(E1228="", "", " - "), IF(E1228="", "", E1228), IF(F1228="", "", " - "), IF(F1228="", "", F1228)))</f>
        <v/>
      </c>
      <c r="Y1228" s="58" t="str">
        <f t="shared" si="76"/>
        <v/>
      </c>
      <c r="AC1228" s="41" t="str">
        <f t="shared" ref="AC1228:AC1291" si="79">IF($H1228="", "", IF(COUNTIF($AA$11:$AA$131, $H1228)=0, "X", ""))</f>
        <v/>
      </c>
      <c r="AE1228" s="41" t="str">
        <f>IF($H1228="", "", IF(COUNTIF($AA$11:$AA$131, $H1228)&gt;0, 'Application Process'!$AC$4, ""))</f>
        <v/>
      </c>
    </row>
    <row r="1229" spans="1:31" x14ac:dyDescent="0.25">
      <c r="A1229" s="40"/>
      <c r="B1229" s="88" t="str">
        <f>IF($X1229="", "", IF(COUNTIF('Application Process'!$I$11:$I$3035, $X1229)=0, 'Job Database'!$Y$8, IFERROR(INDEX('Application Process'!$AJ$11:$AJ$3035, MATCH($X1229, 'Application Process'!$I$11:$I$3035, 0)), "")))</f>
        <v/>
      </c>
      <c r="C1229" s="40"/>
      <c r="D1229" s="207"/>
      <c r="E1229" s="194"/>
      <c r="F1229" s="194"/>
      <c r="G1229" s="208"/>
      <c r="H1229" s="194"/>
      <c r="I1229" s="208"/>
      <c r="J1229" s="194"/>
      <c r="K1229" s="209"/>
      <c r="L1229" s="194"/>
      <c r="M1229" s="196"/>
      <c r="N1229" s="194"/>
      <c r="O1229" s="194"/>
      <c r="P1229" s="208"/>
      <c r="Q1229" s="194"/>
      <c r="R1229" s="210"/>
      <c r="S1229" s="211"/>
      <c r="T1229" s="193"/>
      <c r="U1229" s="40"/>
      <c r="W1229" s="41" t="str">
        <f t="shared" si="77"/>
        <v/>
      </c>
      <c r="X1229" s="58" t="str">
        <f t="shared" si="78"/>
        <v/>
      </c>
      <c r="Y1229" s="58" t="str">
        <f t="shared" si="76"/>
        <v/>
      </c>
      <c r="AC1229" s="41" t="str">
        <f t="shared" si="79"/>
        <v/>
      </c>
      <c r="AE1229" s="41" t="str">
        <f>IF($H1229="", "", IF(COUNTIF($AA$11:$AA$131, $H1229)&gt;0, 'Application Process'!$AC$4, ""))</f>
        <v/>
      </c>
    </row>
    <row r="1230" spans="1:31" x14ac:dyDescent="0.25">
      <c r="A1230" s="40"/>
      <c r="B1230" s="88" t="str">
        <f>IF($X1230="", "", IF(COUNTIF('Application Process'!$I$11:$I$3035, $X1230)=0, 'Job Database'!$Y$8, IFERROR(INDEX('Application Process'!$AJ$11:$AJ$3035, MATCH($X1230, 'Application Process'!$I$11:$I$3035, 0)), "")))</f>
        <v/>
      </c>
      <c r="C1230" s="40"/>
      <c r="D1230" s="207"/>
      <c r="E1230" s="194"/>
      <c r="F1230" s="194"/>
      <c r="G1230" s="208"/>
      <c r="H1230" s="194"/>
      <c r="I1230" s="208"/>
      <c r="J1230" s="194"/>
      <c r="K1230" s="209"/>
      <c r="L1230" s="194"/>
      <c r="M1230" s="196"/>
      <c r="N1230" s="194"/>
      <c r="O1230" s="194"/>
      <c r="P1230" s="208"/>
      <c r="Q1230" s="194"/>
      <c r="R1230" s="210"/>
      <c r="S1230" s="211"/>
      <c r="T1230" s="193"/>
      <c r="U1230" s="40"/>
      <c r="W1230" s="41" t="str">
        <f t="shared" si="77"/>
        <v/>
      </c>
      <c r="X1230" s="58" t="str">
        <f t="shared" si="78"/>
        <v/>
      </c>
      <c r="Y1230" s="58" t="str">
        <f t="shared" si="76"/>
        <v/>
      </c>
      <c r="AC1230" s="41" t="str">
        <f t="shared" si="79"/>
        <v/>
      </c>
      <c r="AE1230" s="41" t="str">
        <f>IF($H1230="", "", IF(COUNTIF($AA$11:$AA$131, $H1230)&gt;0, 'Application Process'!$AC$4, ""))</f>
        <v/>
      </c>
    </row>
    <row r="1231" spans="1:31" x14ac:dyDescent="0.25">
      <c r="A1231" s="40"/>
      <c r="B1231" s="88" t="str">
        <f>IF($X1231="", "", IF(COUNTIF('Application Process'!$I$11:$I$3035, $X1231)=0, 'Job Database'!$Y$8, IFERROR(INDEX('Application Process'!$AJ$11:$AJ$3035, MATCH($X1231, 'Application Process'!$I$11:$I$3035, 0)), "")))</f>
        <v/>
      </c>
      <c r="C1231" s="40"/>
      <c r="D1231" s="207"/>
      <c r="E1231" s="194"/>
      <c r="F1231" s="194"/>
      <c r="G1231" s="208"/>
      <c r="H1231" s="194"/>
      <c r="I1231" s="208"/>
      <c r="J1231" s="194"/>
      <c r="K1231" s="209"/>
      <c r="L1231" s="194"/>
      <c r="M1231" s="196"/>
      <c r="N1231" s="194"/>
      <c r="O1231" s="194"/>
      <c r="P1231" s="208"/>
      <c r="Q1231" s="194"/>
      <c r="R1231" s="210"/>
      <c r="S1231" s="211"/>
      <c r="T1231" s="193"/>
      <c r="U1231" s="40"/>
      <c r="W1231" s="41" t="str">
        <f t="shared" si="77"/>
        <v/>
      </c>
      <c r="X1231" s="58" t="str">
        <f t="shared" si="78"/>
        <v/>
      </c>
      <c r="Y1231" s="58" t="str">
        <f t="shared" si="76"/>
        <v/>
      </c>
      <c r="AC1231" s="41" t="str">
        <f t="shared" si="79"/>
        <v/>
      </c>
      <c r="AE1231" s="41" t="str">
        <f>IF($H1231="", "", IF(COUNTIF($AA$11:$AA$131, $H1231)&gt;0, 'Application Process'!$AC$4, ""))</f>
        <v/>
      </c>
    </row>
    <row r="1232" spans="1:31" x14ac:dyDescent="0.25">
      <c r="A1232" s="40"/>
      <c r="B1232" s="88" t="str">
        <f>IF($X1232="", "", IF(COUNTIF('Application Process'!$I$11:$I$3035, $X1232)=0, 'Job Database'!$Y$8, IFERROR(INDEX('Application Process'!$AJ$11:$AJ$3035, MATCH($X1232, 'Application Process'!$I$11:$I$3035, 0)), "")))</f>
        <v/>
      </c>
      <c r="C1232" s="40"/>
      <c r="D1232" s="207"/>
      <c r="E1232" s="194"/>
      <c r="F1232" s="194"/>
      <c r="G1232" s="208"/>
      <c r="H1232" s="194"/>
      <c r="I1232" s="208"/>
      <c r="J1232" s="194"/>
      <c r="K1232" s="209"/>
      <c r="L1232" s="194"/>
      <c r="M1232" s="196"/>
      <c r="N1232" s="194"/>
      <c r="O1232" s="194"/>
      <c r="P1232" s="208"/>
      <c r="Q1232" s="194"/>
      <c r="R1232" s="210"/>
      <c r="S1232" s="211"/>
      <c r="T1232" s="193"/>
      <c r="U1232" s="40"/>
      <c r="W1232" s="41" t="str">
        <f t="shared" si="77"/>
        <v/>
      </c>
      <c r="X1232" s="58" t="str">
        <f t="shared" si="78"/>
        <v/>
      </c>
      <c r="Y1232" s="58" t="str">
        <f t="shared" si="76"/>
        <v/>
      </c>
      <c r="AC1232" s="41" t="str">
        <f t="shared" si="79"/>
        <v/>
      </c>
      <c r="AE1232" s="41" t="str">
        <f>IF($H1232="", "", IF(COUNTIF($AA$11:$AA$131, $H1232)&gt;0, 'Application Process'!$AC$4, ""))</f>
        <v/>
      </c>
    </row>
    <row r="1233" spans="1:31" x14ac:dyDescent="0.25">
      <c r="A1233" s="40"/>
      <c r="B1233" s="88" t="str">
        <f>IF($X1233="", "", IF(COUNTIF('Application Process'!$I$11:$I$3035, $X1233)=0, 'Job Database'!$Y$8, IFERROR(INDEX('Application Process'!$AJ$11:$AJ$3035, MATCH($X1233, 'Application Process'!$I$11:$I$3035, 0)), "")))</f>
        <v/>
      </c>
      <c r="C1233" s="40"/>
      <c r="D1233" s="207"/>
      <c r="E1233" s="194"/>
      <c r="F1233" s="194"/>
      <c r="G1233" s="208"/>
      <c r="H1233" s="194"/>
      <c r="I1233" s="208"/>
      <c r="J1233" s="194"/>
      <c r="K1233" s="209"/>
      <c r="L1233" s="194"/>
      <c r="M1233" s="196"/>
      <c r="N1233" s="194"/>
      <c r="O1233" s="194"/>
      <c r="P1233" s="208"/>
      <c r="Q1233" s="194"/>
      <c r="R1233" s="210"/>
      <c r="S1233" s="211"/>
      <c r="T1233" s="193"/>
      <c r="U1233" s="40"/>
      <c r="W1233" s="41" t="str">
        <f t="shared" si="77"/>
        <v/>
      </c>
      <c r="X1233" s="58" t="str">
        <f t="shared" si="78"/>
        <v/>
      </c>
      <c r="Y1233" s="58" t="str">
        <f t="shared" si="76"/>
        <v/>
      </c>
      <c r="AC1233" s="41" t="str">
        <f t="shared" si="79"/>
        <v/>
      </c>
      <c r="AE1233" s="41" t="str">
        <f>IF($H1233="", "", IF(COUNTIF($AA$11:$AA$131, $H1233)&gt;0, 'Application Process'!$AC$4, ""))</f>
        <v/>
      </c>
    </row>
    <row r="1234" spans="1:31" x14ac:dyDescent="0.25">
      <c r="A1234" s="40"/>
      <c r="B1234" s="88" t="str">
        <f>IF($X1234="", "", IF(COUNTIF('Application Process'!$I$11:$I$3035, $X1234)=0, 'Job Database'!$Y$8, IFERROR(INDEX('Application Process'!$AJ$11:$AJ$3035, MATCH($X1234, 'Application Process'!$I$11:$I$3035, 0)), "")))</f>
        <v/>
      </c>
      <c r="C1234" s="40"/>
      <c r="D1234" s="207"/>
      <c r="E1234" s="194"/>
      <c r="F1234" s="194"/>
      <c r="G1234" s="208"/>
      <c r="H1234" s="194"/>
      <c r="I1234" s="208"/>
      <c r="J1234" s="194"/>
      <c r="K1234" s="209"/>
      <c r="L1234" s="194"/>
      <c r="M1234" s="196"/>
      <c r="N1234" s="194"/>
      <c r="O1234" s="194"/>
      <c r="P1234" s="208"/>
      <c r="Q1234" s="194"/>
      <c r="R1234" s="210"/>
      <c r="S1234" s="211"/>
      <c r="T1234" s="193"/>
      <c r="U1234" s="40"/>
      <c r="W1234" s="41" t="str">
        <f t="shared" si="77"/>
        <v/>
      </c>
      <c r="X1234" s="58" t="str">
        <f t="shared" si="78"/>
        <v/>
      </c>
      <c r="Y1234" s="58" t="str">
        <f t="shared" si="76"/>
        <v/>
      </c>
      <c r="AC1234" s="41" t="str">
        <f t="shared" si="79"/>
        <v/>
      </c>
      <c r="AE1234" s="41" t="str">
        <f>IF($H1234="", "", IF(COUNTIF($AA$11:$AA$131, $H1234)&gt;0, 'Application Process'!$AC$4, ""))</f>
        <v/>
      </c>
    </row>
    <row r="1235" spans="1:31" x14ac:dyDescent="0.25">
      <c r="A1235" s="40"/>
      <c r="B1235" s="88" t="str">
        <f>IF($X1235="", "", IF(COUNTIF('Application Process'!$I$11:$I$3035, $X1235)=0, 'Job Database'!$Y$8, IFERROR(INDEX('Application Process'!$AJ$11:$AJ$3035, MATCH($X1235, 'Application Process'!$I$11:$I$3035, 0)), "")))</f>
        <v/>
      </c>
      <c r="C1235" s="40"/>
      <c r="D1235" s="207"/>
      <c r="E1235" s="194"/>
      <c r="F1235" s="194"/>
      <c r="G1235" s="208"/>
      <c r="H1235" s="194"/>
      <c r="I1235" s="208"/>
      <c r="J1235" s="194"/>
      <c r="K1235" s="209"/>
      <c r="L1235" s="194"/>
      <c r="M1235" s="196"/>
      <c r="N1235" s="194"/>
      <c r="O1235" s="194"/>
      <c r="P1235" s="208"/>
      <c r="Q1235" s="194"/>
      <c r="R1235" s="210"/>
      <c r="S1235" s="211"/>
      <c r="T1235" s="193"/>
      <c r="U1235" s="40"/>
      <c r="W1235" s="41" t="str">
        <f t="shared" si="77"/>
        <v/>
      </c>
      <c r="X1235" s="58" t="str">
        <f t="shared" si="78"/>
        <v/>
      </c>
      <c r="Y1235" s="58" t="str">
        <f t="shared" si="76"/>
        <v/>
      </c>
      <c r="AC1235" s="41" t="str">
        <f t="shared" si="79"/>
        <v/>
      </c>
      <c r="AE1235" s="41" t="str">
        <f>IF($H1235="", "", IF(COUNTIF($AA$11:$AA$131, $H1235)&gt;0, 'Application Process'!$AC$4, ""))</f>
        <v/>
      </c>
    </row>
    <row r="1236" spans="1:31" x14ac:dyDescent="0.25">
      <c r="A1236" s="40"/>
      <c r="B1236" s="88" t="str">
        <f>IF($X1236="", "", IF(COUNTIF('Application Process'!$I$11:$I$3035, $X1236)=0, 'Job Database'!$Y$8, IFERROR(INDEX('Application Process'!$AJ$11:$AJ$3035, MATCH($X1236, 'Application Process'!$I$11:$I$3035, 0)), "")))</f>
        <v/>
      </c>
      <c r="C1236" s="40"/>
      <c r="D1236" s="207"/>
      <c r="E1236" s="194"/>
      <c r="F1236" s="194"/>
      <c r="G1236" s="208"/>
      <c r="H1236" s="194"/>
      <c r="I1236" s="208"/>
      <c r="J1236" s="194"/>
      <c r="K1236" s="209"/>
      <c r="L1236" s="194"/>
      <c r="M1236" s="196"/>
      <c r="N1236" s="194"/>
      <c r="O1236" s="194"/>
      <c r="P1236" s="208"/>
      <c r="Q1236" s="194"/>
      <c r="R1236" s="210"/>
      <c r="S1236" s="211"/>
      <c r="T1236" s="193"/>
      <c r="U1236" s="40"/>
      <c r="W1236" s="41" t="str">
        <f t="shared" si="77"/>
        <v/>
      </c>
      <c r="X1236" s="58" t="str">
        <f t="shared" si="78"/>
        <v/>
      </c>
      <c r="Y1236" s="58" t="str">
        <f t="shared" si="76"/>
        <v/>
      </c>
      <c r="AC1236" s="41" t="str">
        <f t="shared" si="79"/>
        <v/>
      </c>
      <c r="AE1236" s="41" t="str">
        <f>IF($H1236="", "", IF(COUNTIF($AA$11:$AA$131, $H1236)&gt;0, 'Application Process'!$AC$4, ""))</f>
        <v/>
      </c>
    </row>
    <row r="1237" spans="1:31" x14ac:dyDescent="0.25">
      <c r="A1237" s="40"/>
      <c r="B1237" s="88" t="str">
        <f>IF($X1237="", "", IF(COUNTIF('Application Process'!$I$11:$I$3035, $X1237)=0, 'Job Database'!$Y$8, IFERROR(INDEX('Application Process'!$AJ$11:$AJ$3035, MATCH($X1237, 'Application Process'!$I$11:$I$3035, 0)), "")))</f>
        <v/>
      </c>
      <c r="C1237" s="40"/>
      <c r="D1237" s="207"/>
      <c r="E1237" s="194"/>
      <c r="F1237" s="194"/>
      <c r="G1237" s="208"/>
      <c r="H1237" s="194"/>
      <c r="I1237" s="208"/>
      <c r="J1237" s="194"/>
      <c r="K1237" s="209"/>
      <c r="L1237" s="194"/>
      <c r="M1237" s="196"/>
      <c r="N1237" s="194"/>
      <c r="O1237" s="194"/>
      <c r="P1237" s="208"/>
      <c r="Q1237" s="194"/>
      <c r="R1237" s="210"/>
      <c r="S1237" s="211"/>
      <c r="T1237" s="193"/>
      <c r="U1237" s="40"/>
      <c r="W1237" s="41" t="str">
        <f t="shared" si="77"/>
        <v/>
      </c>
      <c r="X1237" s="58" t="str">
        <f t="shared" si="78"/>
        <v/>
      </c>
      <c r="Y1237" s="58" t="str">
        <f t="shared" si="76"/>
        <v/>
      </c>
      <c r="AC1237" s="41" t="str">
        <f t="shared" si="79"/>
        <v/>
      </c>
      <c r="AE1237" s="41" t="str">
        <f>IF($H1237="", "", IF(COUNTIF($AA$11:$AA$131, $H1237)&gt;0, 'Application Process'!$AC$4, ""))</f>
        <v/>
      </c>
    </row>
    <row r="1238" spans="1:31" x14ac:dyDescent="0.25">
      <c r="A1238" s="40"/>
      <c r="B1238" s="88" t="str">
        <f>IF($X1238="", "", IF(COUNTIF('Application Process'!$I$11:$I$3035, $X1238)=0, 'Job Database'!$Y$8, IFERROR(INDEX('Application Process'!$AJ$11:$AJ$3035, MATCH($X1238, 'Application Process'!$I$11:$I$3035, 0)), "")))</f>
        <v/>
      </c>
      <c r="C1238" s="40"/>
      <c r="D1238" s="207"/>
      <c r="E1238" s="194"/>
      <c r="F1238" s="194"/>
      <c r="G1238" s="208"/>
      <c r="H1238" s="194"/>
      <c r="I1238" s="208"/>
      <c r="J1238" s="194"/>
      <c r="K1238" s="209"/>
      <c r="L1238" s="194"/>
      <c r="M1238" s="196"/>
      <c r="N1238" s="194"/>
      <c r="O1238" s="194"/>
      <c r="P1238" s="208"/>
      <c r="Q1238" s="194"/>
      <c r="R1238" s="210"/>
      <c r="S1238" s="211"/>
      <c r="T1238" s="193"/>
      <c r="U1238" s="40"/>
      <c r="W1238" s="41" t="str">
        <f t="shared" si="77"/>
        <v/>
      </c>
      <c r="X1238" s="58" t="str">
        <f t="shared" si="78"/>
        <v/>
      </c>
      <c r="Y1238" s="58" t="str">
        <f t="shared" si="76"/>
        <v/>
      </c>
      <c r="AC1238" s="41" t="str">
        <f t="shared" si="79"/>
        <v/>
      </c>
      <c r="AE1238" s="41" t="str">
        <f>IF($H1238="", "", IF(COUNTIF($AA$11:$AA$131, $H1238)&gt;0, 'Application Process'!$AC$4, ""))</f>
        <v/>
      </c>
    </row>
    <row r="1239" spans="1:31" x14ac:dyDescent="0.25">
      <c r="A1239" s="40"/>
      <c r="B1239" s="88" t="str">
        <f>IF($X1239="", "", IF(COUNTIF('Application Process'!$I$11:$I$3035, $X1239)=0, 'Job Database'!$Y$8, IFERROR(INDEX('Application Process'!$AJ$11:$AJ$3035, MATCH($X1239, 'Application Process'!$I$11:$I$3035, 0)), "")))</f>
        <v/>
      </c>
      <c r="C1239" s="40"/>
      <c r="D1239" s="207"/>
      <c r="E1239" s="194"/>
      <c r="F1239" s="194"/>
      <c r="G1239" s="208"/>
      <c r="H1239" s="194"/>
      <c r="I1239" s="208"/>
      <c r="J1239" s="194"/>
      <c r="K1239" s="209"/>
      <c r="L1239" s="194"/>
      <c r="M1239" s="196"/>
      <c r="N1239" s="194"/>
      <c r="O1239" s="194"/>
      <c r="P1239" s="208"/>
      <c r="Q1239" s="194"/>
      <c r="R1239" s="210"/>
      <c r="S1239" s="211"/>
      <c r="T1239" s="193"/>
      <c r="U1239" s="40"/>
      <c r="W1239" s="41" t="str">
        <f t="shared" si="77"/>
        <v/>
      </c>
      <c r="X1239" s="58" t="str">
        <f t="shared" si="78"/>
        <v/>
      </c>
      <c r="Y1239" s="58" t="str">
        <f t="shared" si="76"/>
        <v/>
      </c>
      <c r="AC1239" s="41" t="str">
        <f t="shared" si="79"/>
        <v/>
      </c>
      <c r="AE1239" s="41" t="str">
        <f>IF($H1239="", "", IF(COUNTIF($AA$11:$AA$131, $H1239)&gt;0, 'Application Process'!$AC$4, ""))</f>
        <v/>
      </c>
    </row>
    <row r="1240" spans="1:31" x14ac:dyDescent="0.25">
      <c r="A1240" s="40"/>
      <c r="B1240" s="88" t="str">
        <f>IF($X1240="", "", IF(COUNTIF('Application Process'!$I$11:$I$3035, $X1240)=0, 'Job Database'!$Y$8, IFERROR(INDEX('Application Process'!$AJ$11:$AJ$3035, MATCH($X1240, 'Application Process'!$I$11:$I$3035, 0)), "")))</f>
        <v/>
      </c>
      <c r="C1240" s="40"/>
      <c r="D1240" s="207"/>
      <c r="E1240" s="194"/>
      <c r="F1240" s="194"/>
      <c r="G1240" s="208"/>
      <c r="H1240" s="194"/>
      <c r="I1240" s="208"/>
      <c r="J1240" s="194"/>
      <c r="K1240" s="209"/>
      <c r="L1240" s="194"/>
      <c r="M1240" s="196"/>
      <c r="N1240" s="194"/>
      <c r="O1240" s="194"/>
      <c r="P1240" s="208"/>
      <c r="Q1240" s="194"/>
      <c r="R1240" s="210"/>
      <c r="S1240" s="211"/>
      <c r="T1240" s="193"/>
      <c r="U1240" s="40"/>
      <c r="W1240" s="41" t="str">
        <f t="shared" si="77"/>
        <v/>
      </c>
      <c r="X1240" s="58" t="str">
        <f t="shared" si="78"/>
        <v/>
      </c>
      <c r="Y1240" s="58" t="str">
        <f t="shared" si="76"/>
        <v/>
      </c>
      <c r="AC1240" s="41" t="str">
        <f t="shared" si="79"/>
        <v/>
      </c>
      <c r="AE1240" s="41" t="str">
        <f>IF($H1240="", "", IF(COUNTIF($AA$11:$AA$131, $H1240)&gt;0, 'Application Process'!$AC$4, ""))</f>
        <v/>
      </c>
    </row>
    <row r="1241" spans="1:31" x14ac:dyDescent="0.25">
      <c r="A1241" s="40"/>
      <c r="B1241" s="88" t="str">
        <f>IF($X1241="", "", IF(COUNTIF('Application Process'!$I$11:$I$3035, $X1241)=0, 'Job Database'!$Y$8, IFERROR(INDEX('Application Process'!$AJ$11:$AJ$3035, MATCH($X1241, 'Application Process'!$I$11:$I$3035, 0)), "")))</f>
        <v/>
      </c>
      <c r="C1241" s="40"/>
      <c r="D1241" s="207"/>
      <c r="E1241" s="194"/>
      <c r="F1241" s="194"/>
      <c r="G1241" s="208"/>
      <c r="H1241" s="194"/>
      <c r="I1241" s="208"/>
      <c r="J1241" s="194"/>
      <c r="K1241" s="209"/>
      <c r="L1241" s="194"/>
      <c r="M1241" s="196"/>
      <c r="N1241" s="194"/>
      <c r="O1241" s="194"/>
      <c r="P1241" s="208"/>
      <c r="Q1241" s="194"/>
      <c r="R1241" s="210"/>
      <c r="S1241" s="211"/>
      <c r="T1241" s="193"/>
      <c r="U1241" s="40"/>
      <c r="W1241" s="41" t="str">
        <f t="shared" si="77"/>
        <v/>
      </c>
      <c r="X1241" s="58" t="str">
        <f t="shared" si="78"/>
        <v/>
      </c>
      <c r="Y1241" s="58" t="str">
        <f t="shared" si="76"/>
        <v/>
      </c>
      <c r="AC1241" s="41" t="str">
        <f t="shared" si="79"/>
        <v/>
      </c>
      <c r="AE1241" s="41" t="str">
        <f>IF($H1241="", "", IF(COUNTIF($AA$11:$AA$131, $H1241)&gt;0, 'Application Process'!$AC$4, ""))</f>
        <v/>
      </c>
    </row>
    <row r="1242" spans="1:31" x14ac:dyDescent="0.25">
      <c r="A1242" s="40"/>
      <c r="B1242" s="88" t="str">
        <f>IF($X1242="", "", IF(COUNTIF('Application Process'!$I$11:$I$3035, $X1242)=0, 'Job Database'!$Y$8, IFERROR(INDEX('Application Process'!$AJ$11:$AJ$3035, MATCH($X1242, 'Application Process'!$I$11:$I$3035, 0)), "")))</f>
        <v/>
      </c>
      <c r="C1242" s="40"/>
      <c r="D1242" s="207"/>
      <c r="E1242" s="194"/>
      <c r="F1242" s="194"/>
      <c r="G1242" s="208"/>
      <c r="H1242" s="194"/>
      <c r="I1242" s="208"/>
      <c r="J1242" s="194"/>
      <c r="K1242" s="209"/>
      <c r="L1242" s="194"/>
      <c r="M1242" s="196"/>
      <c r="N1242" s="194"/>
      <c r="O1242" s="194"/>
      <c r="P1242" s="208"/>
      <c r="Q1242" s="194"/>
      <c r="R1242" s="210"/>
      <c r="S1242" s="211"/>
      <c r="T1242" s="193"/>
      <c r="U1242" s="40"/>
      <c r="W1242" s="41" t="str">
        <f t="shared" si="77"/>
        <v/>
      </c>
      <c r="X1242" s="58" t="str">
        <f t="shared" si="78"/>
        <v/>
      </c>
      <c r="Y1242" s="58" t="str">
        <f t="shared" si="76"/>
        <v/>
      </c>
      <c r="AC1242" s="41" t="str">
        <f t="shared" si="79"/>
        <v/>
      </c>
      <c r="AE1242" s="41" t="str">
        <f>IF($H1242="", "", IF(COUNTIF($AA$11:$AA$131, $H1242)&gt;0, 'Application Process'!$AC$4, ""))</f>
        <v/>
      </c>
    </row>
    <row r="1243" spans="1:31" x14ac:dyDescent="0.25">
      <c r="A1243" s="40"/>
      <c r="B1243" s="88" t="str">
        <f>IF($X1243="", "", IF(COUNTIF('Application Process'!$I$11:$I$3035, $X1243)=0, 'Job Database'!$Y$8, IFERROR(INDEX('Application Process'!$AJ$11:$AJ$3035, MATCH($X1243, 'Application Process'!$I$11:$I$3035, 0)), "")))</f>
        <v/>
      </c>
      <c r="C1243" s="40"/>
      <c r="D1243" s="207"/>
      <c r="E1243" s="194"/>
      <c r="F1243" s="194"/>
      <c r="G1243" s="208"/>
      <c r="H1243" s="194"/>
      <c r="I1243" s="208"/>
      <c r="J1243" s="194"/>
      <c r="K1243" s="209"/>
      <c r="L1243" s="194"/>
      <c r="M1243" s="196"/>
      <c r="N1243" s="194"/>
      <c r="O1243" s="194"/>
      <c r="P1243" s="208"/>
      <c r="Q1243" s="194"/>
      <c r="R1243" s="210"/>
      <c r="S1243" s="211"/>
      <c r="T1243" s="193"/>
      <c r="U1243" s="40"/>
      <c r="W1243" s="41" t="str">
        <f t="shared" si="77"/>
        <v/>
      </c>
      <c r="X1243" s="58" t="str">
        <f t="shared" si="78"/>
        <v/>
      </c>
      <c r="Y1243" s="58" t="str">
        <f t="shared" si="76"/>
        <v/>
      </c>
      <c r="AC1243" s="41" t="str">
        <f t="shared" si="79"/>
        <v/>
      </c>
      <c r="AE1243" s="41" t="str">
        <f>IF($H1243="", "", IF(COUNTIF($AA$11:$AA$131, $H1243)&gt;0, 'Application Process'!$AC$4, ""))</f>
        <v/>
      </c>
    </row>
    <row r="1244" spans="1:31" x14ac:dyDescent="0.25">
      <c r="A1244" s="40"/>
      <c r="B1244" s="88" t="str">
        <f>IF($X1244="", "", IF(COUNTIF('Application Process'!$I$11:$I$3035, $X1244)=0, 'Job Database'!$Y$8, IFERROR(INDEX('Application Process'!$AJ$11:$AJ$3035, MATCH($X1244, 'Application Process'!$I$11:$I$3035, 0)), "")))</f>
        <v/>
      </c>
      <c r="C1244" s="40"/>
      <c r="D1244" s="207"/>
      <c r="E1244" s="194"/>
      <c r="F1244" s="194"/>
      <c r="G1244" s="208"/>
      <c r="H1244" s="194"/>
      <c r="I1244" s="208"/>
      <c r="J1244" s="194"/>
      <c r="K1244" s="209"/>
      <c r="L1244" s="194"/>
      <c r="M1244" s="196"/>
      <c r="N1244" s="194"/>
      <c r="O1244" s="194"/>
      <c r="P1244" s="208"/>
      <c r="Q1244" s="194"/>
      <c r="R1244" s="210"/>
      <c r="S1244" s="211"/>
      <c r="T1244" s="193"/>
      <c r="U1244" s="40"/>
      <c r="W1244" s="41" t="str">
        <f t="shared" si="77"/>
        <v/>
      </c>
      <c r="X1244" s="58" t="str">
        <f t="shared" si="78"/>
        <v/>
      </c>
      <c r="Y1244" s="58" t="str">
        <f t="shared" si="76"/>
        <v/>
      </c>
      <c r="AC1244" s="41" t="str">
        <f t="shared" si="79"/>
        <v/>
      </c>
      <c r="AE1244" s="41" t="str">
        <f>IF($H1244="", "", IF(COUNTIF($AA$11:$AA$131, $H1244)&gt;0, 'Application Process'!$AC$4, ""))</f>
        <v/>
      </c>
    </row>
    <row r="1245" spans="1:31" x14ac:dyDescent="0.25">
      <c r="A1245" s="40"/>
      <c r="B1245" s="88" t="str">
        <f>IF($X1245="", "", IF(COUNTIF('Application Process'!$I$11:$I$3035, $X1245)=0, 'Job Database'!$Y$8, IFERROR(INDEX('Application Process'!$AJ$11:$AJ$3035, MATCH($X1245, 'Application Process'!$I$11:$I$3035, 0)), "")))</f>
        <v/>
      </c>
      <c r="C1245" s="40"/>
      <c r="D1245" s="207"/>
      <c r="E1245" s="194"/>
      <c r="F1245" s="194"/>
      <c r="G1245" s="208"/>
      <c r="H1245" s="194"/>
      <c r="I1245" s="208"/>
      <c r="J1245" s="194"/>
      <c r="K1245" s="209"/>
      <c r="L1245" s="194"/>
      <c r="M1245" s="196"/>
      <c r="N1245" s="194"/>
      <c r="O1245" s="194"/>
      <c r="P1245" s="208"/>
      <c r="Q1245" s="194"/>
      <c r="R1245" s="210"/>
      <c r="S1245" s="211"/>
      <c r="T1245" s="193"/>
      <c r="U1245" s="40"/>
      <c r="W1245" s="41" t="str">
        <f t="shared" si="77"/>
        <v/>
      </c>
      <c r="X1245" s="58" t="str">
        <f t="shared" si="78"/>
        <v/>
      </c>
      <c r="Y1245" s="58" t="str">
        <f t="shared" si="76"/>
        <v/>
      </c>
      <c r="AC1245" s="41" t="str">
        <f t="shared" si="79"/>
        <v/>
      </c>
      <c r="AE1245" s="41" t="str">
        <f>IF($H1245="", "", IF(COUNTIF($AA$11:$AA$131, $H1245)&gt;0, 'Application Process'!$AC$4, ""))</f>
        <v/>
      </c>
    </row>
    <row r="1246" spans="1:31" x14ac:dyDescent="0.25">
      <c r="A1246" s="40"/>
      <c r="B1246" s="88" t="str">
        <f>IF($X1246="", "", IF(COUNTIF('Application Process'!$I$11:$I$3035, $X1246)=0, 'Job Database'!$Y$8, IFERROR(INDEX('Application Process'!$AJ$11:$AJ$3035, MATCH($X1246, 'Application Process'!$I$11:$I$3035, 0)), "")))</f>
        <v/>
      </c>
      <c r="C1246" s="40"/>
      <c r="D1246" s="207"/>
      <c r="E1246" s="194"/>
      <c r="F1246" s="194"/>
      <c r="G1246" s="208"/>
      <c r="H1246" s="194"/>
      <c r="I1246" s="208"/>
      <c r="J1246" s="194"/>
      <c r="K1246" s="209"/>
      <c r="L1246" s="194"/>
      <c r="M1246" s="196"/>
      <c r="N1246" s="194"/>
      <c r="O1246" s="194"/>
      <c r="P1246" s="208"/>
      <c r="Q1246" s="194"/>
      <c r="R1246" s="210"/>
      <c r="S1246" s="211"/>
      <c r="T1246" s="193"/>
      <c r="U1246" s="40"/>
      <c r="W1246" s="41" t="str">
        <f t="shared" si="77"/>
        <v/>
      </c>
      <c r="X1246" s="58" t="str">
        <f t="shared" si="78"/>
        <v/>
      </c>
      <c r="Y1246" s="58" t="str">
        <f t="shared" si="76"/>
        <v/>
      </c>
      <c r="AC1246" s="41" t="str">
        <f t="shared" si="79"/>
        <v/>
      </c>
      <c r="AE1246" s="41" t="str">
        <f>IF($H1246="", "", IF(COUNTIF($AA$11:$AA$131, $H1246)&gt;0, 'Application Process'!$AC$4, ""))</f>
        <v/>
      </c>
    </row>
    <row r="1247" spans="1:31" x14ac:dyDescent="0.25">
      <c r="A1247" s="40"/>
      <c r="B1247" s="88" t="str">
        <f>IF($X1247="", "", IF(COUNTIF('Application Process'!$I$11:$I$3035, $X1247)=0, 'Job Database'!$Y$8, IFERROR(INDEX('Application Process'!$AJ$11:$AJ$3035, MATCH($X1247, 'Application Process'!$I$11:$I$3035, 0)), "")))</f>
        <v/>
      </c>
      <c r="C1247" s="40"/>
      <c r="D1247" s="207"/>
      <c r="E1247" s="194"/>
      <c r="F1247" s="194"/>
      <c r="G1247" s="208"/>
      <c r="H1247" s="194"/>
      <c r="I1247" s="208"/>
      <c r="J1247" s="194"/>
      <c r="K1247" s="209"/>
      <c r="L1247" s="194"/>
      <c r="M1247" s="196"/>
      <c r="N1247" s="194"/>
      <c r="O1247" s="194"/>
      <c r="P1247" s="208"/>
      <c r="Q1247" s="194"/>
      <c r="R1247" s="210"/>
      <c r="S1247" s="211"/>
      <c r="T1247" s="193"/>
      <c r="U1247" s="40"/>
      <c r="W1247" s="41" t="str">
        <f t="shared" si="77"/>
        <v/>
      </c>
      <c r="X1247" s="58" t="str">
        <f t="shared" si="78"/>
        <v/>
      </c>
      <c r="Y1247" s="58" t="str">
        <f t="shared" si="76"/>
        <v/>
      </c>
      <c r="AC1247" s="41" t="str">
        <f t="shared" si="79"/>
        <v/>
      </c>
      <c r="AE1247" s="41" t="str">
        <f>IF($H1247="", "", IF(COUNTIF($AA$11:$AA$131, $H1247)&gt;0, 'Application Process'!$AC$4, ""))</f>
        <v/>
      </c>
    </row>
    <row r="1248" spans="1:31" x14ac:dyDescent="0.25">
      <c r="A1248" s="40"/>
      <c r="B1248" s="88" t="str">
        <f>IF($X1248="", "", IF(COUNTIF('Application Process'!$I$11:$I$3035, $X1248)=0, 'Job Database'!$Y$8, IFERROR(INDEX('Application Process'!$AJ$11:$AJ$3035, MATCH($X1248, 'Application Process'!$I$11:$I$3035, 0)), "")))</f>
        <v/>
      </c>
      <c r="C1248" s="40"/>
      <c r="D1248" s="207"/>
      <c r="E1248" s="194"/>
      <c r="F1248" s="194"/>
      <c r="G1248" s="208"/>
      <c r="H1248" s="194"/>
      <c r="I1248" s="208"/>
      <c r="J1248" s="194"/>
      <c r="K1248" s="209"/>
      <c r="L1248" s="194"/>
      <c r="M1248" s="196"/>
      <c r="N1248" s="194"/>
      <c r="O1248" s="194"/>
      <c r="P1248" s="208"/>
      <c r="Q1248" s="194"/>
      <c r="R1248" s="210"/>
      <c r="S1248" s="211"/>
      <c r="T1248" s="193"/>
      <c r="U1248" s="40"/>
      <c r="W1248" s="41" t="str">
        <f t="shared" si="77"/>
        <v/>
      </c>
      <c r="X1248" s="58" t="str">
        <f t="shared" si="78"/>
        <v/>
      </c>
      <c r="Y1248" s="58" t="str">
        <f t="shared" si="76"/>
        <v/>
      </c>
      <c r="AC1248" s="41" t="str">
        <f t="shared" si="79"/>
        <v/>
      </c>
      <c r="AE1248" s="41" t="str">
        <f>IF($H1248="", "", IF(COUNTIF($AA$11:$AA$131, $H1248)&gt;0, 'Application Process'!$AC$4, ""))</f>
        <v/>
      </c>
    </row>
    <row r="1249" spans="1:31" x14ac:dyDescent="0.25">
      <c r="A1249" s="40"/>
      <c r="B1249" s="88" t="str">
        <f>IF($X1249="", "", IF(COUNTIF('Application Process'!$I$11:$I$3035, $X1249)=0, 'Job Database'!$Y$8, IFERROR(INDEX('Application Process'!$AJ$11:$AJ$3035, MATCH($X1249, 'Application Process'!$I$11:$I$3035, 0)), "")))</f>
        <v/>
      </c>
      <c r="C1249" s="40"/>
      <c r="D1249" s="207"/>
      <c r="E1249" s="194"/>
      <c r="F1249" s="194"/>
      <c r="G1249" s="208"/>
      <c r="H1249" s="194"/>
      <c r="I1249" s="208"/>
      <c r="J1249" s="194"/>
      <c r="K1249" s="209"/>
      <c r="L1249" s="194"/>
      <c r="M1249" s="196"/>
      <c r="N1249" s="194"/>
      <c r="O1249" s="194"/>
      <c r="P1249" s="208"/>
      <c r="Q1249" s="194"/>
      <c r="R1249" s="210"/>
      <c r="S1249" s="211"/>
      <c r="T1249" s="193"/>
      <c r="U1249" s="40"/>
      <c r="W1249" s="41" t="str">
        <f t="shared" si="77"/>
        <v/>
      </c>
      <c r="X1249" s="58" t="str">
        <f t="shared" si="78"/>
        <v/>
      </c>
      <c r="Y1249" s="58" t="str">
        <f t="shared" si="76"/>
        <v/>
      </c>
      <c r="AC1249" s="41" t="str">
        <f t="shared" si="79"/>
        <v/>
      </c>
      <c r="AE1249" s="41" t="str">
        <f>IF($H1249="", "", IF(COUNTIF($AA$11:$AA$131, $H1249)&gt;0, 'Application Process'!$AC$4, ""))</f>
        <v/>
      </c>
    </row>
    <row r="1250" spans="1:31" x14ac:dyDescent="0.25">
      <c r="A1250" s="40"/>
      <c r="B1250" s="88" t="str">
        <f>IF($X1250="", "", IF(COUNTIF('Application Process'!$I$11:$I$3035, $X1250)=0, 'Job Database'!$Y$8, IFERROR(INDEX('Application Process'!$AJ$11:$AJ$3035, MATCH($X1250, 'Application Process'!$I$11:$I$3035, 0)), "")))</f>
        <v/>
      </c>
      <c r="C1250" s="40"/>
      <c r="D1250" s="207"/>
      <c r="E1250" s="194"/>
      <c r="F1250" s="194"/>
      <c r="G1250" s="208"/>
      <c r="H1250" s="194"/>
      <c r="I1250" s="208"/>
      <c r="J1250" s="194"/>
      <c r="K1250" s="209"/>
      <c r="L1250" s="194"/>
      <c r="M1250" s="196"/>
      <c r="N1250" s="194"/>
      <c r="O1250" s="194"/>
      <c r="P1250" s="208"/>
      <c r="Q1250" s="194"/>
      <c r="R1250" s="210"/>
      <c r="S1250" s="211"/>
      <c r="T1250" s="193"/>
      <c r="U1250" s="40"/>
      <c r="W1250" s="41" t="str">
        <f t="shared" si="77"/>
        <v/>
      </c>
      <c r="X1250" s="58" t="str">
        <f t="shared" si="78"/>
        <v/>
      </c>
      <c r="Y1250" s="58" t="str">
        <f t="shared" si="76"/>
        <v/>
      </c>
      <c r="AC1250" s="41" t="str">
        <f t="shared" si="79"/>
        <v/>
      </c>
      <c r="AE1250" s="41" t="str">
        <f>IF($H1250="", "", IF(COUNTIF($AA$11:$AA$131, $H1250)&gt;0, 'Application Process'!$AC$4, ""))</f>
        <v/>
      </c>
    </row>
    <row r="1251" spans="1:31" x14ac:dyDescent="0.25">
      <c r="A1251" s="40"/>
      <c r="B1251" s="88" t="str">
        <f>IF($X1251="", "", IF(COUNTIF('Application Process'!$I$11:$I$3035, $X1251)=0, 'Job Database'!$Y$8, IFERROR(INDEX('Application Process'!$AJ$11:$AJ$3035, MATCH($X1251, 'Application Process'!$I$11:$I$3035, 0)), "")))</f>
        <v/>
      </c>
      <c r="C1251" s="40"/>
      <c r="D1251" s="207"/>
      <c r="E1251" s="194"/>
      <c r="F1251" s="194"/>
      <c r="G1251" s="208"/>
      <c r="H1251" s="194"/>
      <c r="I1251" s="208"/>
      <c r="J1251" s="194"/>
      <c r="K1251" s="209"/>
      <c r="L1251" s="194"/>
      <c r="M1251" s="196"/>
      <c r="N1251" s="194"/>
      <c r="O1251" s="194"/>
      <c r="P1251" s="208"/>
      <c r="Q1251" s="194"/>
      <c r="R1251" s="210"/>
      <c r="S1251" s="211"/>
      <c r="T1251" s="193"/>
      <c r="U1251" s="40"/>
      <c r="W1251" s="41" t="str">
        <f t="shared" si="77"/>
        <v/>
      </c>
      <c r="X1251" s="58" t="str">
        <f t="shared" si="78"/>
        <v/>
      </c>
      <c r="Y1251" s="58" t="str">
        <f t="shared" si="76"/>
        <v/>
      </c>
      <c r="AC1251" s="41" t="str">
        <f t="shared" si="79"/>
        <v/>
      </c>
      <c r="AE1251" s="41" t="str">
        <f>IF($H1251="", "", IF(COUNTIF($AA$11:$AA$131, $H1251)&gt;0, 'Application Process'!$AC$4, ""))</f>
        <v/>
      </c>
    </row>
    <row r="1252" spans="1:31" x14ac:dyDescent="0.25">
      <c r="A1252" s="40"/>
      <c r="B1252" s="88" t="str">
        <f>IF($X1252="", "", IF(COUNTIF('Application Process'!$I$11:$I$3035, $X1252)=0, 'Job Database'!$Y$8, IFERROR(INDEX('Application Process'!$AJ$11:$AJ$3035, MATCH($X1252, 'Application Process'!$I$11:$I$3035, 0)), "")))</f>
        <v/>
      </c>
      <c r="C1252" s="40"/>
      <c r="D1252" s="207"/>
      <c r="E1252" s="194"/>
      <c r="F1252" s="194"/>
      <c r="G1252" s="208"/>
      <c r="H1252" s="194"/>
      <c r="I1252" s="208"/>
      <c r="J1252" s="194"/>
      <c r="K1252" s="209"/>
      <c r="L1252" s="194"/>
      <c r="M1252" s="196"/>
      <c r="N1252" s="194"/>
      <c r="O1252" s="194"/>
      <c r="P1252" s="208"/>
      <c r="Q1252" s="194"/>
      <c r="R1252" s="210"/>
      <c r="S1252" s="211"/>
      <c r="T1252" s="193"/>
      <c r="U1252" s="40"/>
      <c r="W1252" s="41" t="str">
        <f t="shared" si="77"/>
        <v/>
      </c>
      <c r="X1252" s="58" t="str">
        <f t="shared" si="78"/>
        <v/>
      </c>
      <c r="Y1252" s="58" t="str">
        <f t="shared" si="76"/>
        <v/>
      </c>
      <c r="AC1252" s="41" t="str">
        <f t="shared" si="79"/>
        <v/>
      </c>
      <c r="AE1252" s="41" t="str">
        <f>IF($H1252="", "", IF(COUNTIF($AA$11:$AA$131, $H1252)&gt;0, 'Application Process'!$AC$4, ""))</f>
        <v/>
      </c>
    </row>
    <row r="1253" spans="1:31" x14ac:dyDescent="0.25">
      <c r="A1253" s="40"/>
      <c r="B1253" s="88" t="str">
        <f>IF($X1253="", "", IF(COUNTIF('Application Process'!$I$11:$I$3035, $X1253)=0, 'Job Database'!$Y$8, IFERROR(INDEX('Application Process'!$AJ$11:$AJ$3035, MATCH($X1253, 'Application Process'!$I$11:$I$3035, 0)), "")))</f>
        <v/>
      </c>
      <c r="C1253" s="40"/>
      <c r="D1253" s="207"/>
      <c r="E1253" s="194"/>
      <c r="F1253" s="194"/>
      <c r="G1253" s="208"/>
      <c r="H1253" s="194"/>
      <c r="I1253" s="208"/>
      <c r="J1253" s="194"/>
      <c r="K1253" s="209"/>
      <c r="L1253" s="194"/>
      <c r="M1253" s="196"/>
      <c r="N1253" s="194"/>
      <c r="O1253" s="194"/>
      <c r="P1253" s="208"/>
      <c r="Q1253" s="194"/>
      <c r="R1253" s="210"/>
      <c r="S1253" s="211"/>
      <c r="T1253" s="193"/>
      <c r="U1253" s="40"/>
      <c r="W1253" s="41" t="str">
        <f t="shared" si="77"/>
        <v/>
      </c>
      <c r="X1253" s="58" t="str">
        <f t="shared" si="78"/>
        <v/>
      </c>
      <c r="Y1253" s="58" t="str">
        <f t="shared" si="76"/>
        <v/>
      </c>
      <c r="AC1253" s="41" t="str">
        <f t="shared" si="79"/>
        <v/>
      </c>
      <c r="AE1253" s="41" t="str">
        <f>IF($H1253="", "", IF(COUNTIF($AA$11:$AA$131, $H1253)&gt;0, 'Application Process'!$AC$4, ""))</f>
        <v/>
      </c>
    </row>
    <row r="1254" spans="1:31" x14ac:dyDescent="0.25">
      <c r="A1254" s="40"/>
      <c r="B1254" s="88" t="str">
        <f>IF($X1254="", "", IF(COUNTIF('Application Process'!$I$11:$I$3035, $X1254)=0, 'Job Database'!$Y$8, IFERROR(INDEX('Application Process'!$AJ$11:$AJ$3035, MATCH($X1254, 'Application Process'!$I$11:$I$3035, 0)), "")))</f>
        <v/>
      </c>
      <c r="C1254" s="40"/>
      <c r="D1254" s="207"/>
      <c r="E1254" s="194"/>
      <c r="F1254" s="194"/>
      <c r="G1254" s="208"/>
      <c r="H1254" s="194"/>
      <c r="I1254" s="208"/>
      <c r="J1254" s="194"/>
      <c r="K1254" s="209"/>
      <c r="L1254" s="194"/>
      <c r="M1254" s="196"/>
      <c r="N1254" s="194"/>
      <c r="O1254" s="194"/>
      <c r="P1254" s="208"/>
      <c r="Q1254" s="194"/>
      <c r="R1254" s="210"/>
      <c r="S1254" s="211"/>
      <c r="T1254" s="193"/>
      <c r="U1254" s="40"/>
      <c r="W1254" s="41" t="str">
        <f t="shared" si="77"/>
        <v/>
      </c>
      <c r="X1254" s="58" t="str">
        <f t="shared" si="78"/>
        <v/>
      </c>
      <c r="Y1254" s="58" t="str">
        <f t="shared" si="76"/>
        <v/>
      </c>
      <c r="AC1254" s="41" t="str">
        <f t="shared" si="79"/>
        <v/>
      </c>
      <c r="AE1254" s="41" t="str">
        <f>IF($H1254="", "", IF(COUNTIF($AA$11:$AA$131, $H1254)&gt;0, 'Application Process'!$AC$4, ""))</f>
        <v/>
      </c>
    </row>
    <row r="1255" spans="1:31" x14ac:dyDescent="0.25">
      <c r="A1255" s="40"/>
      <c r="B1255" s="88" t="str">
        <f>IF($X1255="", "", IF(COUNTIF('Application Process'!$I$11:$I$3035, $X1255)=0, 'Job Database'!$Y$8, IFERROR(INDEX('Application Process'!$AJ$11:$AJ$3035, MATCH($X1255, 'Application Process'!$I$11:$I$3035, 0)), "")))</f>
        <v/>
      </c>
      <c r="C1255" s="40"/>
      <c r="D1255" s="207"/>
      <c r="E1255" s="194"/>
      <c r="F1255" s="194"/>
      <c r="G1255" s="208"/>
      <c r="H1255" s="194"/>
      <c r="I1255" s="208"/>
      <c r="J1255" s="194"/>
      <c r="K1255" s="209"/>
      <c r="L1255" s="194"/>
      <c r="M1255" s="196"/>
      <c r="N1255" s="194"/>
      <c r="O1255" s="194"/>
      <c r="P1255" s="208"/>
      <c r="Q1255" s="194"/>
      <c r="R1255" s="210"/>
      <c r="S1255" s="211"/>
      <c r="T1255" s="193"/>
      <c r="U1255" s="40"/>
      <c r="W1255" s="41" t="str">
        <f t="shared" si="77"/>
        <v/>
      </c>
      <c r="X1255" s="58" t="str">
        <f t="shared" si="78"/>
        <v/>
      </c>
      <c r="Y1255" s="58" t="str">
        <f t="shared" si="76"/>
        <v/>
      </c>
      <c r="AC1255" s="41" t="str">
        <f t="shared" si="79"/>
        <v/>
      </c>
      <c r="AE1255" s="41" t="str">
        <f>IF($H1255="", "", IF(COUNTIF($AA$11:$AA$131, $H1255)&gt;0, 'Application Process'!$AC$4, ""))</f>
        <v/>
      </c>
    </row>
    <row r="1256" spans="1:31" x14ac:dyDescent="0.25">
      <c r="A1256" s="40"/>
      <c r="B1256" s="88" t="str">
        <f>IF($X1256="", "", IF(COUNTIF('Application Process'!$I$11:$I$3035, $X1256)=0, 'Job Database'!$Y$8, IFERROR(INDEX('Application Process'!$AJ$11:$AJ$3035, MATCH($X1256, 'Application Process'!$I$11:$I$3035, 0)), "")))</f>
        <v/>
      </c>
      <c r="C1256" s="40"/>
      <c r="D1256" s="207"/>
      <c r="E1256" s="194"/>
      <c r="F1256" s="194"/>
      <c r="G1256" s="208"/>
      <c r="H1256" s="194"/>
      <c r="I1256" s="208"/>
      <c r="J1256" s="194"/>
      <c r="K1256" s="209"/>
      <c r="L1256" s="194"/>
      <c r="M1256" s="196"/>
      <c r="N1256" s="194"/>
      <c r="O1256" s="194"/>
      <c r="P1256" s="208"/>
      <c r="Q1256" s="194"/>
      <c r="R1256" s="210"/>
      <c r="S1256" s="211"/>
      <c r="T1256" s="193"/>
      <c r="U1256" s="40"/>
      <c r="W1256" s="41" t="str">
        <f t="shared" si="77"/>
        <v/>
      </c>
      <c r="X1256" s="58" t="str">
        <f t="shared" si="78"/>
        <v/>
      </c>
      <c r="Y1256" s="58" t="str">
        <f t="shared" si="76"/>
        <v/>
      </c>
      <c r="AC1256" s="41" t="str">
        <f t="shared" si="79"/>
        <v/>
      </c>
      <c r="AE1256" s="41" t="str">
        <f>IF($H1256="", "", IF(COUNTIF($AA$11:$AA$131, $H1256)&gt;0, 'Application Process'!$AC$4, ""))</f>
        <v/>
      </c>
    </row>
    <row r="1257" spans="1:31" x14ac:dyDescent="0.25">
      <c r="A1257" s="40"/>
      <c r="B1257" s="88" t="str">
        <f>IF($X1257="", "", IF(COUNTIF('Application Process'!$I$11:$I$3035, $X1257)=0, 'Job Database'!$Y$8, IFERROR(INDEX('Application Process'!$AJ$11:$AJ$3035, MATCH($X1257, 'Application Process'!$I$11:$I$3035, 0)), "")))</f>
        <v/>
      </c>
      <c r="C1257" s="40"/>
      <c r="D1257" s="207"/>
      <c r="E1257" s="194"/>
      <c r="F1257" s="194"/>
      <c r="G1257" s="208"/>
      <c r="H1257" s="194"/>
      <c r="I1257" s="208"/>
      <c r="J1257" s="194"/>
      <c r="K1257" s="209"/>
      <c r="L1257" s="194"/>
      <c r="M1257" s="196"/>
      <c r="N1257" s="194"/>
      <c r="O1257" s="194"/>
      <c r="P1257" s="208"/>
      <c r="Q1257" s="194"/>
      <c r="R1257" s="210"/>
      <c r="S1257" s="211"/>
      <c r="T1257" s="193"/>
      <c r="U1257" s="40"/>
      <c r="W1257" s="41" t="str">
        <f t="shared" si="77"/>
        <v/>
      </c>
      <c r="X1257" s="58" t="str">
        <f t="shared" si="78"/>
        <v/>
      </c>
      <c r="Y1257" s="58" t="str">
        <f t="shared" si="76"/>
        <v/>
      </c>
      <c r="AC1257" s="41" t="str">
        <f t="shared" si="79"/>
        <v/>
      </c>
      <c r="AE1257" s="41" t="str">
        <f>IF($H1257="", "", IF(COUNTIF($AA$11:$AA$131, $H1257)&gt;0, 'Application Process'!$AC$4, ""))</f>
        <v/>
      </c>
    </row>
    <row r="1258" spans="1:31" x14ac:dyDescent="0.25">
      <c r="A1258" s="40"/>
      <c r="B1258" s="88" t="str">
        <f>IF($X1258="", "", IF(COUNTIF('Application Process'!$I$11:$I$3035, $X1258)=0, 'Job Database'!$Y$8, IFERROR(INDEX('Application Process'!$AJ$11:$AJ$3035, MATCH($X1258, 'Application Process'!$I$11:$I$3035, 0)), "")))</f>
        <v/>
      </c>
      <c r="C1258" s="40"/>
      <c r="D1258" s="207"/>
      <c r="E1258" s="194"/>
      <c r="F1258" s="194"/>
      <c r="G1258" s="208"/>
      <c r="H1258" s="194"/>
      <c r="I1258" s="208"/>
      <c r="J1258" s="194"/>
      <c r="K1258" s="209"/>
      <c r="L1258" s="194"/>
      <c r="M1258" s="196"/>
      <c r="N1258" s="194"/>
      <c r="O1258" s="194"/>
      <c r="P1258" s="208"/>
      <c r="Q1258" s="194"/>
      <c r="R1258" s="210"/>
      <c r="S1258" s="211"/>
      <c r="T1258" s="193"/>
      <c r="U1258" s="40"/>
      <c r="W1258" s="41" t="str">
        <f t="shared" si="77"/>
        <v/>
      </c>
      <c r="X1258" s="58" t="str">
        <f t="shared" si="78"/>
        <v/>
      </c>
      <c r="Y1258" s="58" t="str">
        <f t="shared" si="76"/>
        <v/>
      </c>
      <c r="AC1258" s="41" t="str">
        <f t="shared" si="79"/>
        <v/>
      </c>
      <c r="AE1258" s="41" t="str">
        <f>IF($H1258="", "", IF(COUNTIF($AA$11:$AA$131, $H1258)&gt;0, 'Application Process'!$AC$4, ""))</f>
        <v/>
      </c>
    </row>
    <row r="1259" spans="1:31" x14ac:dyDescent="0.25">
      <c r="A1259" s="40"/>
      <c r="B1259" s="88" t="str">
        <f>IF($X1259="", "", IF(COUNTIF('Application Process'!$I$11:$I$3035, $X1259)=0, 'Job Database'!$Y$8, IFERROR(INDEX('Application Process'!$AJ$11:$AJ$3035, MATCH($X1259, 'Application Process'!$I$11:$I$3035, 0)), "")))</f>
        <v/>
      </c>
      <c r="C1259" s="40"/>
      <c r="D1259" s="207"/>
      <c r="E1259" s="194"/>
      <c r="F1259" s="194"/>
      <c r="G1259" s="208"/>
      <c r="H1259" s="194"/>
      <c r="I1259" s="208"/>
      <c r="J1259" s="194"/>
      <c r="K1259" s="209"/>
      <c r="L1259" s="194"/>
      <c r="M1259" s="196"/>
      <c r="N1259" s="194"/>
      <c r="O1259" s="194"/>
      <c r="P1259" s="208"/>
      <c r="Q1259" s="194"/>
      <c r="R1259" s="210"/>
      <c r="S1259" s="211"/>
      <c r="T1259" s="193"/>
      <c r="U1259" s="40"/>
      <c r="W1259" s="41" t="str">
        <f t="shared" si="77"/>
        <v/>
      </c>
      <c r="X1259" s="58" t="str">
        <f t="shared" si="78"/>
        <v/>
      </c>
      <c r="Y1259" s="58" t="str">
        <f t="shared" si="76"/>
        <v/>
      </c>
      <c r="AC1259" s="41" t="str">
        <f t="shared" si="79"/>
        <v/>
      </c>
      <c r="AE1259" s="41" t="str">
        <f>IF($H1259="", "", IF(COUNTIF($AA$11:$AA$131, $H1259)&gt;0, 'Application Process'!$AC$4, ""))</f>
        <v/>
      </c>
    </row>
    <row r="1260" spans="1:31" x14ac:dyDescent="0.25">
      <c r="A1260" s="40"/>
      <c r="B1260" s="88" t="str">
        <f>IF($X1260="", "", IF(COUNTIF('Application Process'!$I$11:$I$3035, $X1260)=0, 'Job Database'!$Y$8, IFERROR(INDEX('Application Process'!$AJ$11:$AJ$3035, MATCH($X1260, 'Application Process'!$I$11:$I$3035, 0)), "")))</f>
        <v/>
      </c>
      <c r="C1260" s="40"/>
      <c r="D1260" s="207"/>
      <c r="E1260" s="194"/>
      <c r="F1260" s="194"/>
      <c r="G1260" s="208"/>
      <c r="H1260" s="194"/>
      <c r="I1260" s="208"/>
      <c r="J1260" s="194"/>
      <c r="K1260" s="209"/>
      <c r="L1260" s="194"/>
      <c r="M1260" s="196"/>
      <c r="N1260" s="194"/>
      <c r="O1260" s="194"/>
      <c r="P1260" s="208"/>
      <c r="Q1260" s="194"/>
      <c r="R1260" s="210"/>
      <c r="S1260" s="211"/>
      <c r="T1260" s="193"/>
      <c r="U1260" s="40"/>
      <c r="W1260" s="41" t="str">
        <f t="shared" si="77"/>
        <v/>
      </c>
      <c r="X1260" s="58" t="str">
        <f t="shared" si="78"/>
        <v/>
      </c>
      <c r="Y1260" s="58" t="str">
        <f t="shared" si="76"/>
        <v/>
      </c>
      <c r="AC1260" s="41" t="str">
        <f t="shared" si="79"/>
        <v/>
      </c>
      <c r="AE1260" s="41" t="str">
        <f>IF($H1260="", "", IF(COUNTIF($AA$11:$AA$131, $H1260)&gt;0, 'Application Process'!$AC$4, ""))</f>
        <v/>
      </c>
    </row>
    <row r="1261" spans="1:31" x14ac:dyDescent="0.25">
      <c r="A1261" s="40"/>
      <c r="B1261" s="88" t="str">
        <f>IF($X1261="", "", IF(COUNTIF('Application Process'!$I$11:$I$3035, $X1261)=0, 'Job Database'!$Y$8, IFERROR(INDEX('Application Process'!$AJ$11:$AJ$3035, MATCH($X1261, 'Application Process'!$I$11:$I$3035, 0)), "")))</f>
        <v/>
      </c>
      <c r="C1261" s="40"/>
      <c r="D1261" s="207"/>
      <c r="E1261" s="194"/>
      <c r="F1261" s="194"/>
      <c r="G1261" s="208"/>
      <c r="H1261" s="194"/>
      <c r="I1261" s="208"/>
      <c r="J1261" s="194"/>
      <c r="K1261" s="209"/>
      <c r="L1261" s="194"/>
      <c r="M1261" s="196"/>
      <c r="N1261" s="194"/>
      <c r="O1261" s="194"/>
      <c r="P1261" s="208"/>
      <c r="Q1261" s="194"/>
      <c r="R1261" s="210"/>
      <c r="S1261" s="211"/>
      <c r="T1261" s="193"/>
      <c r="U1261" s="40"/>
      <c r="W1261" s="41" t="str">
        <f t="shared" si="77"/>
        <v/>
      </c>
      <c r="X1261" s="58" t="str">
        <f t="shared" si="78"/>
        <v/>
      </c>
      <c r="Y1261" s="58" t="str">
        <f t="shared" si="76"/>
        <v/>
      </c>
      <c r="AC1261" s="41" t="str">
        <f t="shared" si="79"/>
        <v/>
      </c>
      <c r="AE1261" s="41" t="str">
        <f>IF($H1261="", "", IF(COUNTIF($AA$11:$AA$131, $H1261)&gt;0, 'Application Process'!$AC$4, ""))</f>
        <v/>
      </c>
    </row>
    <row r="1262" spans="1:31" x14ac:dyDescent="0.25">
      <c r="A1262" s="40"/>
      <c r="B1262" s="88" t="str">
        <f>IF($X1262="", "", IF(COUNTIF('Application Process'!$I$11:$I$3035, $X1262)=0, 'Job Database'!$Y$8, IFERROR(INDEX('Application Process'!$AJ$11:$AJ$3035, MATCH($X1262, 'Application Process'!$I$11:$I$3035, 0)), "")))</f>
        <v/>
      </c>
      <c r="C1262" s="40"/>
      <c r="D1262" s="207"/>
      <c r="E1262" s="194"/>
      <c r="F1262" s="194"/>
      <c r="G1262" s="208"/>
      <c r="H1262" s="194"/>
      <c r="I1262" s="208"/>
      <c r="J1262" s="194"/>
      <c r="K1262" s="209"/>
      <c r="L1262" s="194"/>
      <c r="M1262" s="196"/>
      <c r="N1262" s="194"/>
      <c r="O1262" s="194"/>
      <c r="P1262" s="208"/>
      <c r="Q1262" s="194"/>
      <c r="R1262" s="210"/>
      <c r="S1262" s="211"/>
      <c r="T1262" s="193"/>
      <c r="U1262" s="40"/>
      <c r="W1262" s="41" t="str">
        <f t="shared" si="77"/>
        <v/>
      </c>
      <c r="X1262" s="58" t="str">
        <f t="shared" si="78"/>
        <v/>
      </c>
      <c r="Y1262" s="58" t="str">
        <f t="shared" si="76"/>
        <v/>
      </c>
      <c r="AC1262" s="41" t="str">
        <f t="shared" si="79"/>
        <v/>
      </c>
      <c r="AE1262" s="41" t="str">
        <f>IF($H1262="", "", IF(COUNTIF($AA$11:$AA$131, $H1262)&gt;0, 'Application Process'!$AC$4, ""))</f>
        <v/>
      </c>
    </row>
    <row r="1263" spans="1:31" x14ac:dyDescent="0.25">
      <c r="A1263" s="40"/>
      <c r="B1263" s="88" t="str">
        <f>IF($X1263="", "", IF(COUNTIF('Application Process'!$I$11:$I$3035, $X1263)=0, 'Job Database'!$Y$8, IFERROR(INDEX('Application Process'!$AJ$11:$AJ$3035, MATCH($X1263, 'Application Process'!$I$11:$I$3035, 0)), "")))</f>
        <v/>
      </c>
      <c r="C1263" s="40"/>
      <c r="D1263" s="207"/>
      <c r="E1263" s="194"/>
      <c r="F1263" s="194"/>
      <c r="G1263" s="208"/>
      <c r="H1263" s="194"/>
      <c r="I1263" s="208"/>
      <c r="J1263" s="194"/>
      <c r="K1263" s="209"/>
      <c r="L1263" s="194"/>
      <c r="M1263" s="196"/>
      <c r="N1263" s="194"/>
      <c r="O1263" s="194"/>
      <c r="P1263" s="208"/>
      <c r="Q1263" s="194"/>
      <c r="R1263" s="210"/>
      <c r="S1263" s="211"/>
      <c r="T1263" s="193"/>
      <c r="U1263" s="40"/>
      <c r="W1263" s="41" t="str">
        <f t="shared" si="77"/>
        <v/>
      </c>
      <c r="X1263" s="58" t="str">
        <f t="shared" si="78"/>
        <v/>
      </c>
      <c r="Y1263" s="58" t="str">
        <f t="shared" si="76"/>
        <v/>
      </c>
      <c r="AC1263" s="41" t="str">
        <f t="shared" si="79"/>
        <v/>
      </c>
      <c r="AE1263" s="41" t="str">
        <f>IF($H1263="", "", IF(COUNTIF($AA$11:$AA$131, $H1263)&gt;0, 'Application Process'!$AC$4, ""))</f>
        <v/>
      </c>
    </row>
    <row r="1264" spans="1:31" x14ac:dyDescent="0.25">
      <c r="A1264" s="40"/>
      <c r="B1264" s="88" t="str">
        <f>IF($X1264="", "", IF(COUNTIF('Application Process'!$I$11:$I$3035, $X1264)=0, 'Job Database'!$Y$8, IFERROR(INDEX('Application Process'!$AJ$11:$AJ$3035, MATCH($X1264, 'Application Process'!$I$11:$I$3035, 0)), "")))</f>
        <v/>
      </c>
      <c r="C1264" s="40"/>
      <c r="D1264" s="207"/>
      <c r="E1264" s="194"/>
      <c r="F1264" s="194"/>
      <c r="G1264" s="208"/>
      <c r="H1264" s="194"/>
      <c r="I1264" s="208"/>
      <c r="J1264" s="194"/>
      <c r="K1264" s="209"/>
      <c r="L1264" s="194"/>
      <c r="M1264" s="196"/>
      <c r="N1264" s="194"/>
      <c r="O1264" s="194"/>
      <c r="P1264" s="208"/>
      <c r="Q1264" s="194"/>
      <c r="R1264" s="210"/>
      <c r="S1264" s="211"/>
      <c r="T1264" s="193"/>
      <c r="U1264" s="40"/>
      <c r="W1264" s="41" t="str">
        <f t="shared" si="77"/>
        <v/>
      </c>
      <c r="X1264" s="58" t="str">
        <f t="shared" si="78"/>
        <v/>
      </c>
      <c r="Y1264" s="58" t="str">
        <f t="shared" si="76"/>
        <v/>
      </c>
      <c r="AC1264" s="41" t="str">
        <f t="shared" si="79"/>
        <v/>
      </c>
      <c r="AE1264" s="41" t="str">
        <f>IF($H1264="", "", IF(COUNTIF($AA$11:$AA$131, $H1264)&gt;0, 'Application Process'!$AC$4, ""))</f>
        <v/>
      </c>
    </row>
    <row r="1265" spans="1:31" x14ac:dyDescent="0.25">
      <c r="A1265" s="40"/>
      <c r="B1265" s="88" t="str">
        <f>IF($X1265="", "", IF(COUNTIF('Application Process'!$I$11:$I$3035, $X1265)=0, 'Job Database'!$Y$8, IFERROR(INDEX('Application Process'!$AJ$11:$AJ$3035, MATCH($X1265, 'Application Process'!$I$11:$I$3035, 0)), "")))</f>
        <v/>
      </c>
      <c r="C1265" s="40"/>
      <c r="D1265" s="207"/>
      <c r="E1265" s="194"/>
      <c r="F1265" s="194"/>
      <c r="G1265" s="208"/>
      <c r="H1265" s="194"/>
      <c r="I1265" s="208"/>
      <c r="J1265" s="194"/>
      <c r="K1265" s="209"/>
      <c r="L1265" s="194"/>
      <c r="M1265" s="196"/>
      <c r="N1265" s="194"/>
      <c r="O1265" s="194"/>
      <c r="P1265" s="208"/>
      <c r="Q1265" s="194"/>
      <c r="R1265" s="210"/>
      <c r="S1265" s="211"/>
      <c r="T1265" s="193"/>
      <c r="U1265" s="40"/>
      <c r="W1265" s="41" t="str">
        <f t="shared" si="77"/>
        <v/>
      </c>
      <c r="X1265" s="58" t="str">
        <f t="shared" si="78"/>
        <v/>
      </c>
      <c r="Y1265" s="58" t="str">
        <f t="shared" si="76"/>
        <v/>
      </c>
      <c r="AC1265" s="41" t="str">
        <f t="shared" si="79"/>
        <v/>
      </c>
      <c r="AE1265" s="41" t="str">
        <f>IF($H1265="", "", IF(COUNTIF($AA$11:$AA$131, $H1265)&gt;0, 'Application Process'!$AC$4, ""))</f>
        <v/>
      </c>
    </row>
    <row r="1266" spans="1:31" x14ac:dyDescent="0.25">
      <c r="A1266" s="40"/>
      <c r="B1266" s="88" t="str">
        <f>IF($X1266="", "", IF(COUNTIF('Application Process'!$I$11:$I$3035, $X1266)=0, 'Job Database'!$Y$8, IFERROR(INDEX('Application Process'!$AJ$11:$AJ$3035, MATCH($X1266, 'Application Process'!$I$11:$I$3035, 0)), "")))</f>
        <v/>
      </c>
      <c r="C1266" s="40"/>
      <c r="D1266" s="207"/>
      <c r="E1266" s="194"/>
      <c r="F1266" s="194"/>
      <c r="G1266" s="208"/>
      <c r="H1266" s="194"/>
      <c r="I1266" s="208"/>
      <c r="J1266" s="194"/>
      <c r="K1266" s="209"/>
      <c r="L1266" s="194"/>
      <c r="M1266" s="196"/>
      <c r="N1266" s="194"/>
      <c r="O1266" s="194"/>
      <c r="P1266" s="208"/>
      <c r="Q1266" s="194"/>
      <c r="R1266" s="210"/>
      <c r="S1266" s="211"/>
      <c r="T1266" s="193"/>
      <c r="U1266" s="40"/>
      <c r="W1266" s="41" t="str">
        <f t="shared" si="77"/>
        <v/>
      </c>
      <c r="X1266" s="58" t="str">
        <f t="shared" si="78"/>
        <v/>
      </c>
      <c r="Y1266" s="58" t="str">
        <f t="shared" si="76"/>
        <v/>
      </c>
      <c r="AC1266" s="41" t="str">
        <f t="shared" si="79"/>
        <v/>
      </c>
      <c r="AE1266" s="41" t="str">
        <f>IF($H1266="", "", IF(COUNTIF($AA$11:$AA$131, $H1266)&gt;0, 'Application Process'!$AC$4, ""))</f>
        <v/>
      </c>
    </row>
    <row r="1267" spans="1:31" x14ac:dyDescent="0.25">
      <c r="A1267" s="40"/>
      <c r="B1267" s="88" t="str">
        <f>IF($X1267="", "", IF(COUNTIF('Application Process'!$I$11:$I$3035, $X1267)=0, 'Job Database'!$Y$8, IFERROR(INDEX('Application Process'!$AJ$11:$AJ$3035, MATCH($X1267, 'Application Process'!$I$11:$I$3035, 0)), "")))</f>
        <v/>
      </c>
      <c r="C1267" s="40"/>
      <c r="D1267" s="207"/>
      <c r="E1267" s="194"/>
      <c r="F1267" s="194"/>
      <c r="G1267" s="208"/>
      <c r="H1267" s="194"/>
      <c r="I1267" s="208"/>
      <c r="J1267" s="194"/>
      <c r="K1267" s="209"/>
      <c r="L1267" s="194"/>
      <c r="M1267" s="196"/>
      <c r="N1267" s="194"/>
      <c r="O1267" s="194"/>
      <c r="P1267" s="208"/>
      <c r="Q1267" s="194"/>
      <c r="R1267" s="210"/>
      <c r="S1267" s="211"/>
      <c r="T1267" s="193"/>
      <c r="U1267" s="40"/>
      <c r="W1267" s="41" t="str">
        <f t="shared" si="77"/>
        <v/>
      </c>
      <c r="X1267" s="58" t="str">
        <f t="shared" si="78"/>
        <v/>
      </c>
      <c r="Y1267" s="58" t="str">
        <f t="shared" si="76"/>
        <v/>
      </c>
      <c r="AC1267" s="41" t="str">
        <f t="shared" si="79"/>
        <v/>
      </c>
      <c r="AE1267" s="41" t="str">
        <f>IF($H1267="", "", IF(COUNTIF($AA$11:$AA$131, $H1267)&gt;0, 'Application Process'!$AC$4, ""))</f>
        <v/>
      </c>
    </row>
    <row r="1268" spans="1:31" x14ac:dyDescent="0.25">
      <c r="A1268" s="40"/>
      <c r="B1268" s="88" t="str">
        <f>IF($X1268="", "", IF(COUNTIF('Application Process'!$I$11:$I$3035, $X1268)=0, 'Job Database'!$Y$8, IFERROR(INDEX('Application Process'!$AJ$11:$AJ$3035, MATCH($X1268, 'Application Process'!$I$11:$I$3035, 0)), "")))</f>
        <v/>
      </c>
      <c r="C1268" s="40"/>
      <c r="D1268" s="207"/>
      <c r="E1268" s="194"/>
      <c r="F1268" s="194"/>
      <c r="G1268" s="208"/>
      <c r="H1268" s="194"/>
      <c r="I1268" s="208"/>
      <c r="J1268" s="194"/>
      <c r="K1268" s="209"/>
      <c r="L1268" s="194"/>
      <c r="M1268" s="196"/>
      <c r="N1268" s="194"/>
      <c r="O1268" s="194"/>
      <c r="P1268" s="208"/>
      <c r="Q1268" s="194"/>
      <c r="R1268" s="210"/>
      <c r="S1268" s="211"/>
      <c r="T1268" s="193"/>
      <c r="U1268" s="40"/>
      <c r="W1268" s="41" t="str">
        <f t="shared" si="77"/>
        <v/>
      </c>
      <c r="X1268" s="58" t="str">
        <f t="shared" si="78"/>
        <v/>
      </c>
      <c r="Y1268" s="58" t="str">
        <f t="shared" si="76"/>
        <v/>
      </c>
      <c r="AC1268" s="41" t="str">
        <f t="shared" si="79"/>
        <v/>
      </c>
      <c r="AE1268" s="41" t="str">
        <f>IF($H1268="", "", IF(COUNTIF($AA$11:$AA$131, $H1268)&gt;0, 'Application Process'!$AC$4, ""))</f>
        <v/>
      </c>
    </row>
    <row r="1269" spans="1:31" x14ac:dyDescent="0.25">
      <c r="A1269" s="40"/>
      <c r="B1269" s="88" t="str">
        <f>IF($X1269="", "", IF(COUNTIF('Application Process'!$I$11:$I$3035, $X1269)=0, 'Job Database'!$Y$8, IFERROR(INDEX('Application Process'!$AJ$11:$AJ$3035, MATCH($X1269, 'Application Process'!$I$11:$I$3035, 0)), "")))</f>
        <v/>
      </c>
      <c r="C1269" s="40"/>
      <c r="D1269" s="207"/>
      <c r="E1269" s="194"/>
      <c r="F1269" s="194"/>
      <c r="G1269" s="208"/>
      <c r="H1269" s="194"/>
      <c r="I1269" s="208"/>
      <c r="J1269" s="194"/>
      <c r="K1269" s="209"/>
      <c r="L1269" s="194"/>
      <c r="M1269" s="196"/>
      <c r="N1269" s="194"/>
      <c r="O1269" s="194"/>
      <c r="P1269" s="208"/>
      <c r="Q1269" s="194"/>
      <c r="R1269" s="210"/>
      <c r="S1269" s="211"/>
      <c r="T1269" s="193"/>
      <c r="U1269" s="40"/>
      <c r="W1269" s="41" t="str">
        <f t="shared" si="77"/>
        <v/>
      </c>
      <c r="X1269" s="58" t="str">
        <f t="shared" si="78"/>
        <v/>
      </c>
      <c r="Y1269" s="58" t="str">
        <f t="shared" si="76"/>
        <v/>
      </c>
      <c r="AC1269" s="41" t="str">
        <f t="shared" si="79"/>
        <v/>
      </c>
      <c r="AE1269" s="41" t="str">
        <f>IF($H1269="", "", IF(COUNTIF($AA$11:$AA$131, $H1269)&gt;0, 'Application Process'!$AC$4, ""))</f>
        <v/>
      </c>
    </row>
    <row r="1270" spans="1:31" x14ac:dyDescent="0.25">
      <c r="A1270" s="40"/>
      <c r="B1270" s="88" t="str">
        <f>IF($X1270="", "", IF(COUNTIF('Application Process'!$I$11:$I$3035, $X1270)=0, 'Job Database'!$Y$8, IFERROR(INDEX('Application Process'!$AJ$11:$AJ$3035, MATCH($X1270, 'Application Process'!$I$11:$I$3035, 0)), "")))</f>
        <v/>
      </c>
      <c r="C1270" s="40"/>
      <c r="D1270" s="207"/>
      <c r="E1270" s="194"/>
      <c r="F1270" s="194"/>
      <c r="G1270" s="208"/>
      <c r="H1270" s="194"/>
      <c r="I1270" s="208"/>
      <c r="J1270" s="194"/>
      <c r="K1270" s="209"/>
      <c r="L1270" s="194"/>
      <c r="M1270" s="196"/>
      <c r="N1270" s="194"/>
      <c r="O1270" s="194"/>
      <c r="P1270" s="208"/>
      <c r="Q1270" s="194"/>
      <c r="R1270" s="210"/>
      <c r="S1270" s="211"/>
      <c r="T1270" s="193"/>
      <c r="U1270" s="40"/>
      <c r="W1270" s="41" t="str">
        <f t="shared" si="77"/>
        <v/>
      </c>
      <c r="X1270" s="58" t="str">
        <f t="shared" si="78"/>
        <v/>
      </c>
      <c r="Y1270" s="58" t="str">
        <f t="shared" si="76"/>
        <v/>
      </c>
      <c r="AC1270" s="41" t="str">
        <f t="shared" si="79"/>
        <v/>
      </c>
      <c r="AE1270" s="41" t="str">
        <f>IF($H1270="", "", IF(COUNTIF($AA$11:$AA$131, $H1270)&gt;0, 'Application Process'!$AC$4, ""))</f>
        <v/>
      </c>
    </row>
    <row r="1271" spans="1:31" x14ac:dyDescent="0.25">
      <c r="A1271" s="40"/>
      <c r="B1271" s="88" t="str">
        <f>IF($X1271="", "", IF(COUNTIF('Application Process'!$I$11:$I$3035, $X1271)=0, 'Job Database'!$Y$8, IFERROR(INDEX('Application Process'!$AJ$11:$AJ$3035, MATCH($X1271, 'Application Process'!$I$11:$I$3035, 0)), "")))</f>
        <v/>
      </c>
      <c r="C1271" s="40"/>
      <c r="D1271" s="207"/>
      <c r="E1271" s="194"/>
      <c r="F1271" s="194"/>
      <c r="G1271" s="208"/>
      <c r="H1271" s="194"/>
      <c r="I1271" s="208"/>
      <c r="J1271" s="194"/>
      <c r="K1271" s="209"/>
      <c r="L1271" s="194"/>
      <c r="M1271" s="196"/>
      <c r="N1271" s="194"/>
      <c r="O1271" s="194"/>
      <c r="P1271" s="208"/>
      <c r="Q1271" s="194"/>
      <c r="R1271" s="210"/>
      <c r="S1271" s="211"/>
      <c r="T1271" s="193"/>
      <c r="U1271" s="40"/>
      <c r="W1271" s="41" t="str">
        <f t="shared" si="77"/>
        <v/>
      </c>
      <c r="X1271" s="58" t="str">
        <f t="shared" si="78"/>
        <v/>
      </c>
      <c r="Y1271" s="58" t="str">
        <f t="shared" si="76"/>
        <v/>
      </c>
      <c r="AC1271" s="41" t="str">
        <f t="shared" si="79"/>
        <v/>
      </c>
      <c r="AE1271" s="41" t="str">
        <f>IF($H1271="", "", IF(COUNTIF($AA$11:$AA$131, $H1271)&gt;0, 'Application Process'!$AC$4, ""))</f>
        <v/>
      </c>
    </row>
    <row r="1272" spans="1:31" x14ac:dyDescent="0.25">
      <c r="A1272" s="40"/>
      <c r="B1272" s="88" t="str">
        <f>IF($X1272="", "", IF(COUNTIF('Application Process'!$I$11:$I$3035, $X1272)=0, 'Job Database'!$Y$8, IFERROR(INDEX('Application Process'!$AJ$11:$AJ$3035, MATCH($X1272, 'Application Process'!$I$11:$I$3035, 0)), "")))</f>
        <v/>
      </c>
      <c r="C1272" s="40"/>
      <c r="D1272" s="207"/>
      <c r="E1272" s="194"/>
      <c r="F1272" s="194"/>
      <c r="G1272" s="208"/>
      <c r="H1272" s="194"/>
      <c r="I1272" s="208"/>
      <c r="J1272" s="194"/>
      <c r="K1272" s="209"/>
      <c r="L1272" s="194"/>
      <c r="M1272" s="196"/>
      <c r="N1272" s="194"/>
      <c r="O1272" s="194"/>
      <c r="P1272" s="208"/>
      <c r="Q1272" s="194"/>
      <c r="R1272" s="210"/>
      <c r="S1272" s="211"/>
      <c r="T1272" s="193"/>
      <c r="U1272" s="40"/>
      <c r="W1272" s="41" t="str">
        <f t="shared" si="77"/>
        <v/>
      </c>
      <c r="X1272" s="58" t="str">
        <f t="shared" si="78"/>
        <v/>
      </c>
      <c r="Y1272" s="58" t="str">
        <f t="shared" si="76"/>
        <v/>
      </c>
      <c r="AC1272" s="41" t="str">
        <f t="shared" si="79"/>
        <v/>
      </c>
      <c r="AE1272" s="41" t="str">
        <f>IF($H1272="", "", IF(COUNTIF($AA$11:$AA$131, $H1272)&gt;0, 'Application Process'!$AC$4, ""))</f>
        <v/>
      </c>
    </row>
    <row r="1273" spans="1:31" x14ac:dyDescent="0.25">
      <c r="A1273" s="40"/>
      <c r="B1273" s="88" t="str">
        <f>IF($X1273="", "", IF(COUNTIF('Application Process'!$I$11:$I$3035, $X1273)=0, 'Job Database'!$Y$8, IFERROR(INDEX('Application Process'!$AJ$11:$AJ$3035, MATCH($X1273, 'Application Process'!$I$11:$I$3035, 0)), "")))</f>
        <v/>
      </c>
      <c r="C1273" s="40"/>
      <c r="D1273" s="207"/>
      <c r="E1273" s="194"/>
      <c r="F1273" s="194"/>
      <c r="G1273" s="208"/>
      <c r="H1273" s="194"/>
      <c r="I1273" s="208"/>
      <c r="J1273" s="194"/>
      <c r="K1273" s="209"/>
      <c r="L1273" s="194"/>
      <c r="M1273" s="196"/>
      <c r="N1273" s="194"/>
      <c r="O1273" s="194"/>
      <c r="P1273" s="208"/>
      <c r="Q1273" s="194"/>
      <c r="R1273" s="210"/>
      <c r="S1273" s="211"/>
      <c r="T1273" s="193"/>
      <c r="U1273" s="40"/>
      <c r="W1273" s="41" t="str">
        <f t="shared" si="77"/>
        <v/>
      </c>
      <c r="X1273" s="58" t="str">
        <f t="shared" si="78"/>
        <v/>
      </c>
      <c r="Y1273" s="58" t="str">
        <f t="shared" si="76"/>
        <v/>
      </c>
      <c r="AC1273" s="41" t="str">
        <f t="shared" si="79"/>
        <v/>
      </c>
      <c r="AE1273" s="41" t="str">
        <f>IF($H1273="", "", IF(COUNTIF($AA$11:$AA$131, $H1273)&gt;0, 'Application Process'!$AC$4, ""))</f>
        <v/>
      </c>
    </row>
    <row r="1274" spans="1:31" x14ac:dyDescent="0.25">
      <c r="A1274" s="40"/>
      <c r="B1274" s="88" t="str">
        <f>IF($X1274="", "", IF(COUNTIF('Application Process'!$I$11:$I$3035, $X1274)=0, 'Job Database'!$Y$8, IFERROR(INDEX('Application Process'!$AJ$11:$AJ$3035, MATCH($X1274, 'Application Process'!$I$11:$I$3035, 0)), "")))</f>
        <v/>
      </c>
      <c r="C1274" s="40"/>
      <c r="D1274" s="207"/>
      <c r="E1274" s="194"/>
      <c r="F1274" s="194"/>
      <c r="G1274" s="208"/>
      <c r="H1274" s="194"/>
      <c r="I1274" s="208"/>
      <c r="J1274" s="194"/>
      <c r="K1274" s="209"/>
      <c r="L1274" s="194"/>
      <c r="M1274" s="196"/>
      <c r="N1274" s="194"/>
      <c r="O1274" s="194"/>
      <c r="P1274" s="208"/>
      <c r="Q1274" s="194"/>
      <c r="R1274" s="210"/>
      <c r="S1274" s="211"/>
      <c r="T1274" s="193"/>
      <c r="U1274" s="40"/>
      <c r="W1274" s="41" t="str">
        <f t="shared" si="77"/>
        <v/>
      </c>
      <c r="X1274" s="58" t="str">
        <f t="shared" si="78"/>
        <v/>
      </c>
      <c r="Y1274" s="58" t="str">
        <f t="shared" si="76"/>
        <v/>
      </c>
      <c r="AC1274" s="41" t="str">
        <f t="shared" si="79"/>
        <v/>
      </c>
      <c r="AE1274" s="41" t="str">
        <f>IF($H1274="", "", IF(COUNTIF($AA$11:$AA$131, $H1274)&gt;0, 'Application Process'!$AC$4, ""))</f>
        <v/>
      </c>
    </row>
    <row r="1275" spans="1:31" x14ac:dyDescent="0.25">
      <c r="A1275" s="40"/>
      <c r="B1275" s="88" t="str">
        <f>IF($X1275="", "", IF(COUNTIF('Application Process'!$I$11:$I$3035, $X1275)=0, 'Job Database'!$Y$8, IFERROR(INDEX('Application Process'!$AJ$11:$AJ$3035, MATCH($X1275, 'Application Process'!$I$11:$I$3035, 0)), "")))</f>
        <v/>
      </c>
      <c r="C1275" s="40"/>
      <c r="D1275" s="207"/>
      <c r="E1275" s="194"/>
      <c r="F1275" s="194"/>
      <c r="G1275" s="208"/>
      <c r="H1275" s="194"/>
      <c r="I1275" s="208"/>
      <c r="J1275" s="194"/>
      <c r="K1275" s="209"/>
      <c r="L1275" s="194"/>
      <c r="M1275" s="196"/>
      <c r="N1275" s="194"/>
      <c r="O1275" s="194"/>
      <c r="P1275" s="208"/>
      <c r="Q1275" s="194"/>
      <c r="R1275" s="210"/>
      <c r="S1275" s="211"/>
      <c r="T1275" s="193"/>
      <c r="U1275" s="40"/>
      <c r="W1275" s="41" t="str">
        <f t="shared" si="77"/>
        <v/>
      </c>
      <c r="X1275" s="58" t="str">
        <f t="shared" si="78"/>
        <v/>
      </c>
      <c r="Y1275" s="58" t="str">
        <f t="shared" si="76"/>
        <v/>
      </c>
      <c r="AC1275" s="41" t="str">
        <f t="shared" si="79"/>
        <v/>
      </c>
      <c r="AE1275" s="41" t="str">
        <f>IF($H1275="", "", IF(COUNTIF($AA$11:$AA$131, $H1275)&gt;0, 'Application Process'!$AC$4, ""))</f>
        <v/>
      </c>
    </row>
    <row r="1276" spans="1:31" x14ac:dyDescent="0.25">
      <c r="A1276" s="40"/>
      <c r="B1276" s="88" t="str">
        <f>IF($X1276="", "", IF(COUNTIF('Application Process'!$I$11:$I$3035, $X1276)=0, 'Job Database'!$Y$8, IFERROR(INDEX('Application Process'!$AJ$11:$AJ$3035, MATCH($X1276, 'Application Process'!$I$11:$I$3035, 0)), "")))</f>
        <v/>
      </c>
      <c r="C1276" s="40"/>
      <c r="D1276" s="207"/>
      <c r="E1276" s="194"/>
      <c r="F1276" s="194"/>
      <c r="G1276" s="208"/>
      <c r="H1276" s="194"/>
      <c r="I1276" s="208"/>
      <c r="J1276" s="194"/>
      <c r="K1276" s="209"/>
      <c r="L1276" s="194"/>
      <c r="M1276" s="196"/>
      <c r="N1276" s="194"/>
      <c r="O1276" s="194"/>
      <c r="P1276" s="208"/>
      <c r="Q1276" s="194"/>
      <c r="R1276" s="210"/>
      <c r="S1276" s="211"/>
      <c r="T1276" s="193"/>
      <c r="U1276" s="40"/>
      <c r="W1276" s="41" t="str">
        <f t="shared" si="77"/>
        <v/>
      </c>
      <c r="X1276" s="58" t="str">
        <f t="shared" si="78"/>
        <v/>
      </c>
      <c r="Y1276" s="58" t="str">
        <f t="shared" si="76"/>
        <v/>
      </c>
      <c r="AC1276" s="41" t="str">
        <f t="shared" si="79"/>
        <v/>
      </c>
      <c r="AE1276" s="41" t="str">
        <f>IF($H1276="", "", IF(COUNTIF($AA$11:$AA$131, $H1276)&gt;0, 'Application Process'!$AC$4, ""))</f>
        <v/>
      </c>
    </row>
    <row r="1277" spans="1:31" x14ac:dyDescent="0.25">
      <c r="A1277" s="40"/>
      <c r="B1277" s="88" t="str">
        <f>IF($X1277="", "", IF(COUNTIF('Application Process'!$I$11:$I$3035, $X1277)=0, 'Job Database'!$Y$8, IFERROR(INDEX('Application Process'!$AJ$11:$AJ$3035, MATCH($X1277, 'Application Process'!$I$11:$I$3035, 0)), "")))</f>
        <v/>
      </c>
      <c r="C1277" s="40"/>
      <c r="D1277" s="207"/>
      <c r="E1277" s="194"/>
      <c r="F1277" s="194"/>
      <c r="G1277" s="208"/>
      <c r="H1277" s="194"/>
      <c r="I1277" s="208"/>
      <c r="J1277" s="194"/>
      <c r="K1277" s="209"/>
      <c r="L1277" s="194"/>
      <c r="M1277" s="196"/>
      <c r="N1277" s="194"/>
      <c r="O1277" s="194"/>
      <c r="P1277" s="208"/>
      <c r="Q1277" s="194"/>
      <c r="R1277" s="210"/>
      <c r="S1277" s="211"/>
      <c r="T1277" s="193"/>
      <c r="U1277" s="40"/>
      <c r="W1277" s="41" t="str">
        <f t="shared" si="77"/>
        <v/>
      </c>
      <c r="X1277" s="58" t="str">
        <f t="shared" si="78"/>
        <v/>
      </c>
      <c r="Y1277" s="58" t="str">
        <f t="shared" si="76"/>
        <v/>
      </c>
      <c r="AC1277" s="41" t="str">
        <f t="shared" si="79"/>
        <v/>
      </c>
      <c r="AE1277" s="41" t="str">
        <f>IF($H1277="", "", IF(COUNTIF($AA$11:$AA$131, $H1277)&gt;0, 'Application Process'!$AC$4, ""))</f>
        <v/>
      </c>
    </row>
    <row r="1278" spans="1:31" x14ac:dyDescent="0.25">
      <c r="A1278" s="40"/>
      <c r="B1278" s="88" t="str">
        <f>IF($X1278="", "", IF(COUNTIF('Application Process'!$I$11:$I$3035, $X1278)=0, 'Job Database'!$Y$8, IFERROR(INDEX('Application Process'!$AJ$11:$AJ$3035, MATCH($X1278, 'Application Process'!$I$11:$I$3035, 0)), "")))</f>
        <v/>
      </c>
      <c r="C1278" s="40"/>
      <c r="D1278" s="207"/>
      <c r="E1278" s="194"/>
      <c r="F1278" s="194"/>
      <c r="G1278" s="208"/>
      <c r="H1278" s="194"/>
      <c r="I1278" s="208"/>
      <c r="J1278" s="194"/>
      <c r="K1278" s="209"/>
      <c r="L1278" s="194"/>
      <c r="M1278" s="196"/>
      <c r="N1278" s="194"/>
      <c r="O1278" s="194"/>
      <c r="P1278" s="208"/>
      <c r="Q1278" s="194"/>
      <c r="R1278" s="210"/>
      <c r="S1278" s="211"/>
      <c r="T1278" s="193"/>
      <c r="U1278" s="40"/>
      <c r="W1278" s="41" t="str">
        <f t="shared" si="77"/>
        <v/>
      </c>
      <c r="X1278" s="58" t="str">
        <f t="shared" si="78"/>
        <v/>
      </c>
      <c r="Y1278" s="58" t="str">
        <f t="shared" si="76"/>
        <v/>
      </c>
      <c r="AC1278" s="41" t="str">
        <f t="shared" si="79"/>
        <v/>
      </c>
      <c r="AE1278" s="41" t="str">
        <f>IF($H1278="", "", IF(COUNTIF($AA$11:$AA$131, $H1278)&gt;0, 'Application Process'!$AC$4, ""))</f>
        <v/>
      </c>
    </row>
    <row r="1279" spans="1:31" x14ac:dyDescent="0.25">
      <c r="A1279" s="40"/>
      <c r="B1279" s="88" t="str">
        <f>IF($X1279="", "", IF(COUNTIF('Application Process'!$I$11:$I$3035, $X1279)=0, 'Job Database'!$Y$8, IFERROR(INDEX('Application Process'!$AJ$11:$AJ$3035, MATCH($X1279, 'Application Process'!$I$11:$I$3035, 0)), "")))</f>
        <v/>
      </c>
      <c r="C1279" s="40"/>
      <c r="D1279" s="207"/>
      <c r="E1279" s="194"/>
      <c r="F1279" s="194"/>
      <c r="G1279" s="208"/>
      <c r="H1279" s="194"/>
      <c r="I1279" s="208"/>
      <c r="J1279" s="194"/>
      <c r="K1279" s="209"/>
      <c r="L1279" s="194"/>
      <c r="M1279" s="196"/>
      <c r="N1279" s="194"/>
      <c r="O1279" s="194"/>
      <c r="P1279" s="208"/>
      <c r="Q1279" s="194"/>
      <c r="R1279" s="210"/>
      <c r="S1279" s="211"/>
      <c r="T1279" s="193"/>
      <c r="U1279" s="40"/>
      <c r="W1279" s="41" t="str">
        <f t="shared" si="77"/>
        <v/>
      </c>
      <c r="X1279" s="58" t="str">
        <f t="shared" si="78"/>
        <v/>
      </c>
      <c r="Y1279" s="58" t="str">
        <f t="shared" si="76"/>
        <v/>
      </c>
      <c r="AC1279" s="41" t="str">
        <f t="shared" si="79"/>
        <v/>
      </c>
      <c r="AE1279" s="41" t="str">
        <f>IF($H1279="", "", IF(COUNTIF($AA$11:$AA$131, $H1279)&gt;0, 'Application Process'!$AC$4, ""))</f>
        <v/>
      </c>
    </row>
    <row r="1280" spans="1:31" x14ac:dyDescent="0.25">
      <c r="A1280" s="40"/>
      <c r="B1280" s="88" t="str">
        <f>IF($X1280="", "", IF(COUNTIF('Application Process'!$I$11:$I$3035, $X1280)=0, 'Job Database'!$Y$8, IFERROR(INDEX('Application Process'!$AJ$11:$AJ$3035, MATCH($X1280, 'Application Process'!$I$11:$I$3035, 0)), "")))</f>
        <v/>
      </c>
      <c r="C1280" s="40"/>
      <c r="D1280" s="207"/>
      <c r="E1280" s="194"/>
      <c r="F1280" s="194"/>
      <c r="G1280" s="208"/>
      <c r="H1280" s="194"/>
      <c r="I1280" s="208"/>
      <c r="J1280" s="194"/>
      <c r="K1280" s="209"/>
      <c r="L1280" s="194"/>
      <c r="M1280" s="196"/>
      <c r="N1280" s="194"/>
      <c r="O1280" s="194"/>
      <c r="P1280" s="208"/>
      <c r="Q1280" s="194"/>
      <c r="R1280" s="210"/>
      <c r="S1280" s="211"/>
      <c r="T1280" s="193"/>
      <c r="U1280" s="40"/>
      <c r="W1280" s="41" t="str">
        <f t="shared" si="77"/>
        <v/>
      </c>
      <c r="X1280" s="58" t="str">
        <f t="shared" si="78"/>
        <v/>
      </c>
      <c r="Y1280" s="58" t="str">
        <f t="shared" si="76"/>
        <v/>
      </c>
      <c r="AC1280" s="41" t="str">
        <f t="shared" si="79"/>
        <v/>
      </c>
      <c r="AE1280" s="41" t="str">
        <f>IF($H1280="", "", IF(COUNTIF($AA$11:$AA$131, $H1280)&gt;0, 'Application Process'!$AC$4, ""))</f>
        <v/>
      </c>
    </row>
    <row r="1281" spans="1:31" x14ac:dyDescent="0.25">
      <c r="A1281" s="40"/>
      <c r="B1281" s="88" t="str">
        <f>IF($X1281="", "", IF(COUNTIF('Application Process'!$I$11:$I$3035, $X1281)=0, 'Job Database'!$Y$8, IFERROR(INDEX('Application Process'!$AJ$11:$AJ$3035, MATCH($X1281, 'Application Process'!$I$11:$I$3035, 0)), "")))</f>
        <v/>
      </c>
      <c r="C1281" s="40"/>
      <c r="D1281" s="207"/>
      <c r="E1281" s="194"/>
      <c r="F1281" s="194"/>
      <c r="G1281" s="208"/>
      <c r="H1281" s="194"/>
      <c r="I1281" s="208"/>
      <c r="J1281" s="194"/>
      <c r="K1281" s="209"/>
      <c r="L1281" s="194"/>
      <c r="M1281" s="196"/>
      <c r="N1281" s="194"/>
      <c r="O1281" s="194"/>
      <c r="P1281" s="208"/>
      <c r="Q1281" s="194"/>
      <c r="R1281" s="210"/>
      <c r="S1281" s="211"/>
      <c r="T1281" s="193"/>
      <c r="U1281" s="40"/>
      <c r="W1281" s="41" t="str">
        <f t="shared" si="77"/>
        <v/>
      </c>
      <c r="X1281" s="58" t="str">
        <f t="shared" si="78"/>
        <v/>
      </c>
      <c r="Y1281" s="58" t="str">
        <f t="shared" si="76"/>
        <v/>
      </c>
      <c r="AC1281" s="41" t="str">
        <f t="shared" si="79"/>
        <v/>
      </c>
      <c r="AE1281" s="41" t="str">
        <f>IF($H1281="", "", IF(COUNTIF($AA$11:$AA$131, $H1281)&gt;0, 'Application Process'!$AC$4, ""))</f>
        <v/>
      </c>
    </row>
    <row r="1282" spans="1:31" x14ac:dyDescent="0.25">
      <c r="A1282" s="40"/>
      <c r="B1282" s="88" t="str">
        <f>IF($X1282="", "", IF(COUNTIF('Application Process'!$I$11:$I$3035, $X1282)=0, 'Job Database'!$Y$8, IFERROR(INDEX('Application Process'!$AJ$11:$AJ$3035, MATCH($X1282, 'Application Process'!$I$11:$I$3035, 0)), "")))</f>
        <v/>
      </c>
      <c r="C1282" s="40"/>
      <c r="D1282" s="207"/>
      <c r="E1282" s="194"/>
      <c r="F1282" s="194"/>
      <c r="G1282" s="208"/>
      <c r="H1282" s="194"/>
      <c r="I1282" s="208"/>
      <c r="J1282" s="194"/>
      <c r="K1282" s="209"/>
      <c r="L1282" s="194"/>
      <c r="M1282" s="196"/>
      <c r="N1282" s="194"/>
      <c r="O1282" s="194"/>
      <c r="P1282" s="208"/>
      <c r="Q1282" s="194"/>
      <c r="R1282" s="210"/>
      <c r="S1282" s="211"/>
      <c r="T1282" s="193"/>
      <c r="U1282" s="40"/>
      <c r="W1282" s="41" t="str">
        <f t="shared" si="77"/>
        <v/>
      </c>
      <c r="X1282" s="58" t="str">
        <f t="shared" si="78"/>
        <v/>
      </c>
      <c r="Y1282" s="58" t="str">
        <f t="shared" si="76"/>
        <v/>
      </c>
      <c r="AC1282" s="41" t="str">
        <f t="shared" si="79"/>
        <v/>
      </c>
      <c r="AE1282" s="41" t="str">
        <f>IF($H1282="", "", IF(COUNTIF($AA$11:$AA$131, $H1282)&gt;0, 'Application Process'!$AC$4, ""))</f>
        <v/>
      </c>
    </row>
    <row r="1283" spans="1:31" x14ac:dyDescent="0.25">
      <c r="A1283" s="40"/>
      <c r="B1283" s="88" t="str">
        <f>IF($X1283="", "", IF(COUNTIF('Application Process'!$I$11:$I$3035, $X1283)=0, 'Job Database'!$Y$8, IFERROR(INDEX('Application Process'!$AJ$11:$AJ$3035, MATCH($X1283, 'Application Process'!$I$11:$I$3035, 0)), "")))</f>
        <v/>
      </c>
      <c r="C1283" s="40"/>
      <c r="D1283" s="207"/>
      <c r="E1283" s="194"/>
      <c r="F1283" s="194"/>
      <c r="G1283" s="208"/>
      <c r="H1283" s="194"/>
      <c r="I1283" s="208"/>
      <c r="J1283" s="194"/>
      <c r="K1283" s="209"/>
      <c r="L1283" s="194"/>
      <c r="M1283" s="196"/>
      <c r="N1283" s="194"/>
      <c r="O1283" s="194"/>
      <c r="P1283" s="208"/>
      <c r="Q1283" s="194"/>
      <c r="R1283" s="210"/>
      <c r="S1283" s="211"/>
      <c r="T1283" s="193"/>
      <c r="U1283" s="40"/>
      <c r="W1283" s="41" t="str">
        <f t="shared" si="77"/>
        <v/>
      </c>
      <c r="X1283" s="58" t="str">
        <f t="shared" si="78"/>
        <v/>
      </c>
      <c r="Y1283" s="58" t="str">
        <f t="shared" si="76"/>
        <v/>
      </c>
      <c r="AC1283" s="41" t="str">
        <f t="shared" si="79"/>
        <v/>
      </c>
      <c r="AE1283" s="41" t="str">
        <f>IF($H1283="", "", IF(COUNTIF($AA$11:$AA$131, $H1283)&gt;0, 'Application Process'!$AC$4, ""))</f>
        <v/>
      </c>
    </row>
    <row r="1284" spans="1:31" x14ac:dyDescent="0.25">
      <c r="A1284" s="40"/>
      <c r="B1284" s="88" t="str">
        <f>IF($X1284="", "", IF(COUNTIF('Application Process'!$I$11:$I$3035, $X1284)=0, 'Job Database'!$Y$8, IFERROR(INDEX('Application Process'!$AJ$11:$AJ$3035, MATCH($X1284, 'Application Process'!$I$11:$I$3035, 0)), "")))</f>
        <v/>
      </c>
      <c r="C1284" s="40"/>
      <c r="D1284" s="207"/>
      <c r="E1284" s="194"/>
      <c r="F1284" s="194"/>
      <c r="G1284" s="208"/>
      <c r="H1284" s="194"/>
      <c r="I1284" s="208"/>
      <c r="J1284" s="194"/>
      <c r="K1284" s="209"/>
      <c r="L1284" s="194"/>
      <c r="M1284" s="196"/>
      <c r="N1284" s="194"/>
      <c r="O1284" s="194"/>
      <c r="P1284" s="208"/>
      <c r="Q1284" s="194"/>
      <c r="R1284" s="210"/>
      <c r="S1284" s="211"/>
      <c r="T1284" s="193"/>
      <c r="U1284" s="40"/>
      <c r="W1284" s="41" t="str">
        <f t="shared" si="77"/>
        <v/>
      </c>
      <c r="X1284" s="58" t="str">
        <f t="shared" si="78"/>
        <v/>
      </c>
      <c r="Y1284" s="58" t="str">
        <f t="shared" si="76"/>
        <v/>
      </c>
      <c r="AC1284" s="41" t="str">
        <f t="shared" si="79"/>
        <v/>
      </c>
      <c r="AE1284" s="41" t="str">
        <f>IF($H1284="", "", IF(COUNTIF($AA$11:$AA$131, $H1284)&gt;0, 'Application Process'!$AC$4, ""))</f>
        <v/>
      </c>
    </row>
    <row r="1285" spans="1:31" x14ac:dyDescent="0.25">
      <c r="A1285" s="40"/>
      <c r="B1285" s="88" t="str">
        <f>IF($X1285="", "", IF(COUNTIF('Application Process'!$I$11:$I$3035, $X1285)=0, 'Job Database'!$Y$8, IFERROR(INDEX('Application Process'!$AJ$11:$AJ$3035, MATCH($X1285, 'Application Process'!$I$11:$I$3035, 0)), "")))</f>
        <v/>
      </c>
      <c r="C1285" s="40"/>
      <c r="D1285" s="207"/>
      <c r="E1285" s="194"/>
      <c r="F1285" s="194"/>
      <c r="G1285" s="208"/>
      <c r="H1285" s="194"/>
      <c r="I1285" s="208"/>
      <c r="J1285" s="194"/>
      <c r="K1285" s="209"/>
      <c r="L1285" s="194"/>
      <c r="M1285" s="196"/>
      <c r="N1285" s="194"/>
      <c r="O1285" s="194"/>
      <c r="P1285" s="208"/>
      <c r="Q1285" s="194"/>
      <c r="R1285" s="210"/>
      <c r="S1285" s="211"/>
      <c r="T1285" s="193"/>
      <c r="U1285" s="40"/>
      <c r="W1285" s="41" t="str">
        <f t="shared" si="77"/>
        <v/>
      </c>
      <c r="X1285" s="58" t="str">
        <f t="shared" si="78"/>
        <v/>
      </c>
      <c r="Y1285" s="58" t="str">
        <f t="shared" si="76"/>
        <v/>
      </c>
      <c r="AC1285" s="41" t="str">
        <f t="shared" si="79"/>
        <v/>
      </c>
      <c r="AE1285" s="41" t="str">
        <f>IF($H1285="", "", IF(COUNTIF($AA$11:$AA$131, $H1285)&gt;0, 'Application Process'!$AC$4, ""))</f>
        <v/>
      </c>
    </row>
    <row r="1286" spans="1:31" x14ac:dyDescent="0.25">
      <c r="A1286" s="40"/>
      <c r="B1286" s="88" t="str">
        <f>IF($X1286="", "", IF(COUNTIF('Application Process'!$I$11:$I$3035, $X1286)=0, 'Job Database'!$Y$8, IFERROR(INDEX('Application Process'!$AJ$11:$AJ$3035, MATCH($X1286, 'Application Process'!$I$11:$I$3035, 0)), "")))</f>
        <v/>
      </c>
      <c r="C1286" s="40"/>
      <c r="D1286" s="207"/>
      <c r="E1286" s="194"/>
      <c r="F1286" s="194"/>
      <c r="G1286" s="208"/>
      <c r="H1286" s="194"/>
      <c r="I1286" s="208"/>
      <c r="J1286" s="194"/>
      <c r="K1286" s="209"/>
      <c r="L1286" s="194"/>
      <c r="M1286" s="196"/>
      <c r="N1286" s="194"/>
      <c r="O1286" s="194"/>
      <c r="P1286" s="208"/>
      <c r="Q1286" s="194"/>
      <c r="R1286" s="210"/>
      <c r="S1286" s="211"/>
      <c r="T1286" s="193"/>
      <c r="U1286" s="40"/>
      <c r="W1286" s="41" t="str">
        <f t="shared" si="77"/>
        <v/>
      </c>
      <c r="X1286" s="58" t="str">
        <f t="shared" si="78"/>
        <v/>
      </c>
      <c r="Y1286" s="58" t="str">
        <f t="shared" si="76"/>
        <v/>
      </c>
      <c r="AC1286" s="41" t="str">
        <f t="shared" si="79"/>
        <v/>
      </c>
      <c r="AE1286" s="41" t="str">
        <f>IF($H1286="", "", IF(COUNTIF($AA$11:$AA$131, $H1286)&gt;0, 'Application Process'!$AC$4, ""))</f>
        <v/>
      </c>
    </row>
    <row r="1287" spans="1:31" x14ac:dyDescent="0.25">
      <c r="A1287" s="40"/>
      <c r="B1287" s="88" t="str">
        <f>IF($X1287="", "", IF(COUNTIF('Application Process'!$I$11:$I$3035, $X1287)=0, 'Job Database'!$Y$8, IFERROR(INDEX('Application Process'!$AJ$11:$AJ$3035, MATCH($X1287, 'Application Process'!$I$11:$I$3035, 0)), "")))</f>
        <v/>
      </c>
      <c r="C1287" s="40"/>
      <c r="D1287" s="207"/>
      <c r="E1287" s="194"/>
      <c r="F1287" s="194"/>
      <c r="G1287" s="208"/>
      <c r="H1287" s="194"/>
      <c r="I1287" s="208"/>
      <c r="J1287" s="194"/>
      <c r="K1287" s="209"/>
      <c r="L1287" s="194"/>
      <c r="M1287" s="196"/>
      <c r="N1287" s="194"/>
      <c r="O1287" s="194"/>
      <c r="P1287" s="208"/>
      <c r="Q1287" s="194"/>
      <c r="R1287" s="210"/>
      <c r="S1287" s="211"/>
      <c r="T1287" s="193"/>
      <c r="U1287" s="40"/>
      <c r="W1287" s="41" t="str">
        <f t="shared" si="77"/>
        <v/>
      </c>
      <c r="X1287" s="58" t="str">
        <f t="shared" si="78"/>
        <v/>
      </c>
      <c r="Y1287" s="58" t="str">
        <f t="shared" si="76"/>
        <v/>
      </c>
      <c r="AC1287" s="41" t="str">
        <f t="shared" si="79"/>
        <v/>
      </c>
      <c r="AE1287" s="41" t="str">
        <f>IF($H1287="", "", IF(COUNTIF($AA$11:$AA$131, $H1287)&gt;0, 'Application Process'!$AC$4, ""))</f>
        <v/>
      </c>
    </row>
    <row r="1288" spans="1:31" x14ac:dyDescent="0.25">
      <c r="A1288" s="40"/>
      <c r="B1288" s="88" t="str">
        <f>IF($X1288="", "", IF(COUNTIF('Application Process'!$I$11:$I$3035, $X1288)=0, 'Job Database'!$Y$8, IFERROR(INDEX('Application Process'!$AJ$11:$AJ$3035, MATCH($X1288, 'Application Process'!$I$11:$I$3035, 0)), "")))</f>
        <v/>
      </c>
      <c r="C1288" s="40"/>
      <c r="D1288" s="207"/>
      <c r="E1288" s="194"/>
      <c r="F1288" s="194"/>
      <c r="G1288" s="208"/>
      <c r="H1288" s="194"/>
      <c r="I1288" s="208"/>
      <c r="J1288" s="194"/>
      <c r="K1288" s="209"/>
      <c r="L1288" s="194"/>
      <c r="M1288" s="196"/>
      <c r="N1288" s="194"/>
      <c r="O1288" s="194"/>
      <c r="P1288" s="208"/>
      <c r="Q1288" s="194"/>
      <c r="R1288" s="210"/>
      <c r="S1288" s="211"/>
      <c r="T1288" s="193"/>
      <c r="U1288" s="40"/>
      <c r="W1288" s="41" t="str">
        <f t="shared" si="77"/>
        <v/>
      </c>
      <c r="X1288" s="58" t="str">
        <f t="shared" si="78"/>
        <v/>
      </c>
      <c r="Y1288" s="58" t="str">
        <f t="shared" si="76"/>
        <v/>
      </c>
      <c r="AC1288" s="41" t="str">
        <f t="shared" si="79"/>
        <v/>
      </c>
      <c r="AE1288" s="41" t="str">
        <f>IF($H1288="", "", IF(COUNTIF($AA$11:$AA$131, $H1288)&gt;0, 'Application Process'!$AC$4, ""))</f>
        <v/>
      </c>
    </row>
    <row r="1289" spans="1:31" x14ac:dyDescent="0.25">
      <c r="A1289" s="40"/>
      <c r="B1289" s="88" t="str">
        <f>IF($X1289="", "", IF(COUNTIF('Application Process'!$I$11:$I$3035, $X1289)=0, 'Job Database'!$Y$8, IFERROR(INDEX('Application Process'!$AJ$11:$AJ$3035, MATCH($X1289, 'Application Process'!$I$11:$I$3035, 0)), "")))</f>
        <v/>
      </c>
      <c r="C1289" s="40"/>
      <c r="D1289" s="207"/>
      <c r="E1289" s="194"/>
      <c r="F1289" s="194"/>
      <c r="G1289" s="208"/>
      <c r="H1289" s="194"/>
      <c r="I1289" s="208"/>
      <c r="J1289" s="194"/>
      <c r="K1289" s="209"/>
      <c r="L1289" s="194"/>
      <c r="M1289" s="196"/>
      <c r="N1289" s="194"/>
      <c r="O1289" s="194"/>
      <c r="P1289" s="208"/>
      <c r="Q1289" s="194"/>
      <c r="R1289" s="210"/>
      <c r="S1289" s="211"/>
      <c r="T1289" s="193"/>
      <c r="U1289" s="40"/>
      <c r="W1289" s="41" t="str">
        <f t="shared" si="77"/>
        <v/>
      </c>
      <c r="X1289" s="58" t="str">
        <f t="shared" si="78"/>
        <v/>
      </c>
      <c r="Y1289" s="58" t="str">
        <f t="shared" si="76"/>
        <v/>
      </c>
      <c r="AC1289" s="41" t="str">
        <f t="shared" si="79"/>
        <v/>
      </c>
      <c r="AE1289" s="41" t="str">
        <f>IF($H1289="", "", IF(COUNTIF($AA$11:$AA$131, $H1289)&gt;0, 'Application Process'!$AC$4, ""))</f>
        <v/>
      </c>
    </row>
    <row r="1290" spans="1:31" x14ac:dyDescent="0.25">
      <c r="A1290" s="40"/>
      <c r="B1290" s="88" t="str">
        <f>IF($X1290="", "", IF(COUNTIF('Application Process'!$I$11:$I$3035, $X1290)=0, 'Job Database'!$Y$8, IFERROR(INDEX('Application Process'!$AJ$11:$AJ$3035, MATCH($X1290, 'Application Process'!$I$11:$I$3035, 0)), "")))</f>
        <v/>
      </c>
      <c r="C1290" s="40"/>
      <c r="D1290" s="207"/>
      <c r="E1290" s="194"/>
      <c r="F1290" s="194"/>
      <c r="G1290" s="208"/>
      <c r="H1290" s="194"/>
      <c r="I1290" s="208"/>
      <c r="J1290" s="194"/>
      <c r="K1290" s="209"/>
      <c r="L1290" s="194"/>
      <c r="M1290" s="196"/>
      <c r="N1290" s="194"/>
      <c r="O1290" s="194"/>
      <c r="P1290" s="208"/>
      <c r="Q1290" s="194"/>
      <c r="R1290" s="210"/>
      <c r="S1290" s="211"/>
      <c r="T1290" s="193"/>
      <c r="U1290" s="40"/>
      <c r="W1290" s="41" t="str">
        <f t="shared" si="77"/>
        <v/>
      </c>
      <c r="X1290" s="58" t="str">
        <f t="shared" si="78"/>
        <v/>
      </c>
      <c r="Y1290" s="58" t="str">
        <f t="shared" si="76"/>
        <v/>
      </c>
      <c r="AC1290" s="41" t="str">
        <f t="shared" si="79"/>
        <v/>
      </c>
      <c r="AE1290" s="41" t="str">
        <f>IF($H1290="", "", IF(COUNTIF($AA$11:$AA$131, $H1290)&gt;0, 'Application Process'!$AC$4, ""))</f>
        <v/>
      </c>
    </row>
    <row r="1291" spans="1:31" x14ac:dyDescent="0.25">
      <c r="A1291" s="40"/>
      <c r="B1291" s="88" t="str">
        <f>IF($X1291="", "", IF(COUNTIF('Application Process'!$I$11:$I$3035, $X1291)=0, 'Job Database'!$Y$8, IFERROR(INDEX('Application Process'!$AJ$11:$AJ$3035, MATCH($X1291, 'Application Process'!$I$11:$I$3035, 0)), "")))</f>
        <v/>
      </c>
      <c r="C1291" s="40"/>
      <c r="D1291" s="207"/>
      <c r="E1291" s="194"/>
      <c r="F1291" s="194"/>
      <c r="G1291" s="208"/>
      <c r="H1291" s="194"/>
      <c r="I1291" s="208"/>
      <c r="J1291" s="194"/>
      <c r="K1291" s="209"/>
      <c r="L1291" s="194"/>
      <c r="M1291" s="196"/>
      <c r="N1291" s="194"/>
      <c r="O1291" s="194"/>
      <c r="P1291" s="208"/>
      <c r="Q1291" s="194"/>
      <c r="R1291" s="210"/>
      <c r="S1291" s="211"/>
      <c r="T1291" s="193"/>
      <c r="U1291" s="40"/>
      <c r="W1291" s="41" t="str">
        <f t="shared" si="77"/>
        <v/>
      </c>
      <c r="X1291" s="58" t="str">
        <f t="shared" si="78"/>
        <v/>
      </c>
      <c r="Y1291" s="58" t="str">
        <f t="shared" ref="Y1291:Y1354" si="80">IF($H1291="", "", CONCATENATE($H1291, " - ", $B1291))</f>
        <v/>
      </c>
      <c r="AC1291" s="41" t="str">
        <f t="shared" si="79"/>
        <v/>
      </c>
      <c r="AE1291" s="41" t="str">
        <f>IF($H1291="", "", IF(COUNTIF($AA$11:$AA$131, $H1291)&gt;0, 'Application Process'!$AC$4, ""))</f>
        <v/>
      </c>
    </row>
    <row r="1292" spans="1:31" x14ac:dyDescent="0.25">
      <c r="A1292" s="40"/>
      <c r="B1292" s="88" t="str">
        <f>IF($X1292="", "", IF(COUNTIF('Application Process'!$I$11:$I$3035, $X1292)=0, 'Job Database'!$Y$8, IFERROR(INDEX('Application Process'!$AJ$11:$AJ$3035, MATCH($X1292, 'Application Process'!$I$11:$I$3035, 0)), "")))</f>
        <v/>
      </c>
      <c r="C1292" s="40"/>
      <c r="D1292" s="207"/>
      <c r="E1292" s="194"/>
      <c r="F1292" s="194"/>
      <c r="G1292" s="208"/>
      <c r="H1292" s="194"/>
      <c r="I1292" s="208"/>
      <c r="J1292" s="194"/>
      <c r="K1292" s="209"/>
      <c r="L1292" s="194"/>
      <c r="M1292" s="196"/>
      <c r="N1292" s="194"/>
      <c r="O1292" s="194"/>
      <c r="P1292" s="208"/>
      <c r="Q1292" s="194"/>
      <c r="R1292" s="210"/>
      <c r="S1292" s="211"/>
      <c r="T1292" s="193"/>
      <c r="U1292" s="40"/>
      <c r="W1292" s="41" t="str">
        <f t="shared" ref="W1292:W1355" si="81">IF($D1292="", "", IF(COUNTIF($D$11:$D$3035, $D1292)&gt;1, "X", ""))</f>
        <v/>
      </c>
      <c r="X1292" s="58" t="str">
        <f t="shared" ref="X1292:X1355" si="82">IF($D1292="", "", CONCATENATE(D1292, IF(E1292="", "", " - "), IF(E1292="", "", E1292), IF(F1292="", "", " - "), IF(F1292="", "", F1292)))</f>
        <v/>
      </c>
      <c r="Y1292" s="58" t="str">
        <f t="shared" si="80"/>
        <v/>
      </c>
      <c r="AC1292" s="41" t="str">
        <f t="shared" ref="AC1292:AC1355" si="83">IF($H1292="", "", IF(COUNTIF($AA$11:$AA$131, $H1292)=0, "X", ""))</f>
        <v/>
      </c>
      <c r="AE1292" s="41" t="str">
        <f>IF($H1292="", "", IF(COUNTIF($AA$11:$AA$131, $H1292)&gt;0, 'Application Process'!$AC$4, ""))</f>
        <v/>
      </c>
    </row>
    <row r="1293" spans="1:31" x14ac:dyDescent="0.25">
      <c r="A1293" s="40"/>
      <c r="B1293" s="88" t="str">
        <f>IF($X1293="", "", IF(COUNTIF('Application Process'!$I$11:$I$3035, $X1293)=0, 'Job Database'!$Y$8, IFERROR(INDEX('Application Process'!$AJ$11:$AJ$3035, MATCH($X1293, 'Application Process'!$I$11:$I$3035, 0)), "")))</f>
        <v/>
      </c>
      <c r="C1293" s="40"/>
      <c r="D1293" s="207"/>
      <c r="E1293" s="194"/>
      <c r="F1293" s="194"/>
      <c r="G1293" s="208"/>
      <c r="H1293" s="194"/>
      <c r="I1293" s="208"/>
      <c r="J1293" s="194"/>
      <c r="K1293" s="209"/>
      <c r="L1293" s="194"/>
      <c r="M1293" s="196"/>
      <c r="N1293" s="194"/>
      <c r="O1293" s="194"/>
      <c r="P1293" s="208"/>
      <c r="Q1293" s="194"/>
      <c r="R1293" s="210"/>
      <c r="S1293" s="211"/>
      <c r="T1293" s="193"/>
      <c r="U1293" s="40"/>
      <c r="W1293" s="41" t="str">
        <f t="shared" si="81"/>
        <v/>
      </c>
      <c r="X1293" s="58" t="str">
        <f t="shared" si="82"/>
        <v/>
      </c>
      <c r="Y1293" s="58" t="str">
        <f t="shared" si="80"/>
        <v/>
      </c>
      <c r="AC1293" s="41" t="str">
        <f t="shared" si="83"/>
        <v/>
      </c>
      <c r="AE1293" s="41" t="str">
        <f>IF($H1293="", "", IF(COUNTIF($AA$11:$AA$131, $H1293)&gt;0, 'Application Process'!$AC$4, ""))</f>
        <v/>
      </c>
    </row>
    <row r="1294" spans="1:31" x14ac:dyDescent="0.25">
      <c r="A1294" s="40"/>
      <c r="B1294" s="88" t="str">
        <f>IF($X1294="", "", IF(COUNTIF('Application Process'!$I$11:$I$3035, $X1294)=0, 'Job Database'!$Y$8, IFERROR(INDEX('Application Process'!$AJ$11:$AJ$3035, MATCH($X1294, 'Application Process'!$I$11:$I$3035, 0)), "")))</f>
        <v/>
      </c>
      <c r="C1294" s="40"/>
      <c r="D1294" s="207"/>
      <c r="E1294" s="194"/>
      <c r="F1294" s="194"/>
      <c r="G1294" s="208"/>
      <c r="H1294" s="194"/>
      <c r="I1294" s="208"/>
      <c r="J1294" s="194"/>
      <c r="K1294" s="209"/>
      <c r="L1294" s="194"/>
      <c r="M1294" s="196"/>
      <c r="N1294" s="194"/>
      <c r="O1294" s="194"/>
      <c r="P1294" s="208"/>
      <c r="Q1294" s="194"/>
      <c r="R1294" s="210"/>
      <c r="S1294" s="211"/>
      <c r="T1294" s="193"/>
      <c r="U1294" s="40"/>
      <c r="W1294" s="41" t="str">
        <f t="shared" si="81"/>
        <v/>
      </c>
      <c r="X1294" s="58" t="str">
        <f t="shared" si="82"/>
        <v/>
      </c>
      <c r="Y1294" s="58" t="str">
        <f t="shared" si="80"/>
        <v/>
      </c>
      <c r="AC1294" s="41" t="str">
        <f t="shared" si="83"/>
        <v/>
      </c>
      <c r="AE1294" s="41" t="str">
        <f>IF($H1294="", "", IF(COUNTIF($AA$11:$AA$131, $H1294)&gt;0, 'Application Process'!$AC$4, ""))</f>
        <v/>
      </c>
    </row>
    <row r="1295" spans="1:31" x14ac:dyDescent="0.25">
      <c r="A1295" s="40"/>
      <c r="B1295" s="88" t="str">
        <f>IF($X1295="", "", IF(COUNTIF('Application Process'!$I$11:$I$3035, $X1295)=0, 'Job Database'!$Y$8, IFERROR(INDEX('Application Process'!$AJ$11:$AJ$3035, MATCH($X1295, 'Application Process'!$I$11:$I$3035, 0)), "")))</f>
        <v/>
      </c>
      <c r="C1295" s="40"/>
      <c r="D1295" s="207"/>
      <c r="E1295" s="194"/>
      <c r="F1295" s="194"/>
      <c r="G1295" s="208"/>
      <c r="H1295" s="194"/>
      <c r="I1295" s="208"/>
      <c r="J1295" s="194"/>
      <c r="K1295" s="209"/>
      <c r="L1295" s="194"/>
      <c r="M1295" s="196"/>
      <c r="N1295" s="194"/>
      <c r="O1295" s="194"/>
      <c r="P1295" s="208"/>
      <c r="Q1295" s="194"/>
      <c r="R1295" s="210"/>
      <c r="S1295" s="211"/>
      <c r="T1295" s="193"/>
      <c r="U1295" s="40"/>
      <c r="W1295" s="41" t="str">
        <f t="shared" si="81"/>
        <v/>
      </c>
      <c r="X1295" s="58" t="str">
        <f t="shared" si="82"/>
        <v/>
      </c>
      <c r="Y1295" s="58" t="str">
        <f t="shared" si="80"/>
        <v/>
      </c>
      <c r="AC1295" s="41" t="str">
        <f t="shared" si="83"/>
        <v/>
      </c>
      <c r="AE1295" s="41" t="str">
        <f>IF($H1295="", "", IF(COUNTIF($AA$11:$AA$131, $H1295)&gt;0, 'Application Process'!$AC$4, ""))</f>
        <v/>
      </c>
    </row>
    <row r="1296" spans="1:31" x14ac:dyDescent="0.25">
      <c r="A1296" s="40"/>
      <c r="B1296" s="88" t="str">
        <f>IF($X1296="", "", IF(COUNTIF('Application Process'!$I$11:$I$3035, $X1296)=0, 'Job Database'!$Y$8, IFERROR(INDEX('Application Process'!$AJ$11:$AJ$3035, MATCH($X1296, 'Application Process'!$I$11:$I$3035, 0)), "")))</f>
        <v/>
      </c>
      <c r="C1296" s="40"/>
      <c r="D1296" s="207"/>
      <c r="E1296" s="194"/>
      <c r="F1296" s="194"/>
      <c r="G1296" s="208"/>
      <c r="H1296" s="194"/>
      <c r="I1296" s="208"/>
      <c r="J1296" s="194"/>
      <c r="K1296" s="209"/>
      <c r="L1296" s="194"/>
      <c r="M1296" s="196"/>
      <c r="N1296" s="194"/>
      <c r="O1296" s="194"/>
      <c r="P1296" s="208"/>
      <c r="Q1296" s="194"/>
      <c r="R1296" s="210"/>
      <c r="S1296" s="211"/>
      <c r="T1296" s="193"/>
      <c r="U1296" s="40"/>
      <c r="W1296" s="41" t="str">
        <f t="shared" si="81"/>
        <v/>
      </c>
      <c r="X1296" s="58" t="str">
        <f t="shared" si="82"/>
        <v/>
      </c>
      <c r="Y1296" s="58" t="str">
        <f t="shared" si="80"/>
        <v/>
      </c>
      <c r="AC1296" s="41" t="str">
        <f t="shared" si="83"/>
        <v/>
      </c>
      <c r="AE1296" s="41" t="str">
        <f>IF($H1296="", "", IF(COUNTIF($AA$11:$AA$131, $H1296)&gt;0, 'Application Process'!$AC$4, ""))</f>
        <v/>
      </c>
    </row>
    <row r="1297" spans="1:31" x14ac:dyDescent="0.25">
      <c r="A1297" s="40"/>
      <c r="B1297" s="88" t="str">
        <f>IF($X1297="", "", IF(COUNTIF('Application Process'!$I$11:$I$3035, $X1297)=0, 'Job Database'!$Y$8, IFERROR(INDEX('Application Process'!$AJ$11:$AJ$3035, MATCH($X1297, 'Application Process'!$I$11:$I$3035, 0)), "")))</f>
        <v/>
      </c>
      <c r="C1297" s="40"/>
      <c r="D1297" s="207"/>
      <c r="E1297" s="194"/>
      <c r="F1297" s="194"/>
      <c r="G1297" s="208"/>
      <c r="H1297" s="194"/>
      <c r="I1297" s="208"/>
      <c r="J1297" s="194"/>
      <c r="K1297" s="209"/>
      <c r="L1297" s="194"/>
      <c r="M1297" s="196"/>
      <c r="N1297" s="194"/>
      <c r="O1297" s="194"/>
      <c r="P1297" s="208"/>
      <c r="Q1297" s="194"/>
      <c r="R1297" s="210"/>
      <c r="S1297" s="211"/>
      <c r="T1297" s="193"/>
      <c r="U1297" s="40"/>
      <c r="W1297" s="41" t="str">
        <f t="shared" si="81"/>
        <v/>
      </c>
      <c r="X1297" s="58" t="str">
        <f t="shared" si="82"/>
        <v/>
      </c>
      <c r="Y1297" s="58" t="str">
        <f t="shared" si="80"/>
        <v/>
      </c>
      <c r="AC1297" s="41" t="str">
        <f t="shared" si="83"/>
        <v/>
      </c>
      <c r="AE1297" s="41" t="str">
        <f>IF($H1297="", "", IF(COUNTIF($AA$11:$AA$131, $H1297)&gt;0, 'Application Process'!$AC$4, ""))</f>
        <v/>
      </c>
    </row>
    <row r="1298" spans="1:31" x14ac:dyDescent="0.25">
      <c r="A1298" s="40"/>
      <c r="B1298" s="88" t="str">
        <f>IF($X1298="", "", IF(COUNTIF('Application Process'!$I$11:$I$3035, $X1298)=0, 'Job Database'!$Y$8, IFERROR(INDEX('Application Process'!$AJ$11:$AJ$3035, MATCH($X1298, 'Application Process'!$I$11:$I$3035, 0)), "")))</f>
        <v/>
      </c>
      <c r="C1298" s="40"/>
      <c r="D1298" s="207"/>
      <c r="E1298" s="194"/>
      <c r="F1298" s="194"/>
      <c r="G1298" s="208"/>
      <c r="H1298" s="194"/>
      <c r="I1298" s="208"/>
      <c r="J1298" s="194"/>
      <c r="K1298" s="209"/>
      <c r="L1298" s="194"/>
      <c r="M1298" s="196"/>
      <c r="N1298" s="194"/>
      <c r="O1298" s="194"/>
      <c r="P1298" s="208"/>
      <c r="Q1298" s="194"/>
      <c r="R1298" s="210"/>
      <c r="S1298" s="211"/>
      <c r="T1298" s="193"/>
      <c r="U1298" s="40"/>
      <c r="W1298" s="41" t="str">
        <f t="shared" si="81"/>
        <v/>
      </c>
      <c r="X1298" s="58" t="str">
        <f t="shared" si="82"/>
        <v/>
      </c>
      <c r="Y1298" s="58" t="str">
        <f t="shared" si="80"/>
        <v/>
      </c>
      <c r="AC1298" s="41" t="str">
        <f t="shared" si="83"/>
        <v/>
      </c>
      <c r="AE1298" s="41" t="str">
        <f>IF($H1298="", "", IF(COUNTIF($AA$11:$AA$131, $H1298)&gt;0, 'Application Process'!$AC$4, ""))</f>
        <v/>
      </c>
    </row>
    <row r="1299" spans="1:31" x14ac:dyDescent="0.25">
      <c r="A1299" s="40"/>
      <c r="B1299" s="88" t="str">
        <f>IF($X1299="", "", IF(COUNTIF('Application Process'!$I$11:$I$3035, $X1299)=0, 'Job Database'!$Y$8, IFERROR(INDEX('Application Process'!$AJ$11:$AJ$3035, MATCH($X1299, 'Application Process'!$I$11:$I$3035, 0)), "")))</f>
        <v/>
      </c>
      <c r="C1299" s="40"/>
      <c r="D1299" s="207"/>
      <c r="E1299" s="194"/>
      <c r="F1299" s="194"/>
      <c r="G1299" s="208"/>
      <c r="H1299" s="194"/>
      <c r="I1299" s="208"/>
      <c r="J1299" s="194"/>
      <c r="K1299" s="209"/>
      <c r="L1299" s="194"/>
      <c r="M1299" s="196"/>
      <c r="N1299" s="194"/>
      <c r="O1299" s="194"/>
      <c r="P1299" s="208"/>
      <c r="Q1299" s="194"/>
      <c r="R1299" s="210"/>
      <c r="S1299" s="211"/>
      <c r="T1299" s="193"/>
      <c r="U1299" s="40"/>
      <c r="W1299" s="41" t="str">
        <f t="shared" si="81"/>
        <v/>
      </c>
      <c r="X1299" s="58" t="str">
        <f t="shared" si="82"/>
        <v/>
      </c>
      <c r="Y1299" s="58" t="str">
        <f t="shared" si="80"/>
        <v/>
      </c>
      <c r="AC1299" s="41" t="str">
        <f t="shared" si="83"/>
        <v/>
      </c>
      <c r="AE1299" s="41" t="str">
        <f>IF($H1299="", "", IF(COUNTIF($AA$11:$AA$131, $H1299)&gt;0, 'Application Process'!$AC$4, ""))</f>
        <v/>
      </c>
    </row>
    <row r="1300" spans="1:31" x14ac:dyDescent="0.25">
      <c r="A1300" s="40"/>
      <c r="B1300" s="88" t="str">
        <f>IF($X1300="", "", IF(COUNTIF('Application Process'!$I$11:$I$3035, $X1300)=0, 'Job Database'!$Y$8, IFERROR(INDEX('Application Process'!$AJ$11:$AJ$3035, MATCH($X1300, 'Application Process'!$I$11:$I$3035, 0)), "")))</f>
        <v/>
      </c>
      <c r="C1300" s="40"/>
      <c r="D1300" s="207"/>
      <c r="E1300" s="194"/>
      <c r="F1300" s="194"/>
      <c r="G1300" s="208"/>
      <c r="H1300" s="194"/>
      <c r="I1300" s="208"/>
      <c r="J1300" s="194"/>
      <c r="K1300" s="209"/>
      <c r="L1300" s="194"/>
      <c r="M1300" s="196"/>
      <c r="N1300" s="194"/>
      <c r="O1300" s="194"/>
      <c r="P1300" s="208"/>
      <c r="Q1300" s="194"/>
      <c r="R1300" s="210"/>
      <c r="S1300" s="211"/>
      <c r="T1300" s="193"/>
      <c r="U1300" s="40"/>
      <c r="W1300" s="41" t="str">
        <f t="shared" si="81"/>
        <v/>
      </c>
      <c r="X1300" s="58" t="str">
        <f t="shared" si="82"/>
        <v/>
      </c>
      <c r="Y1300" s="58" t="str">
        <f t="shared" si="80"/>
        <v/>
      </c>
      <c r="AC1300" s="41" t="str">
        <f t="shared" si="83"/>
        <v/>
      </c>
      <c r="AE1300" s="41" t="str">
        <f>IF($H1300="", "", IF(COUNTIF($AA$11:$AA$131, $H1300)&gt;0, 'Application Process'!$AC$4, ""))</f>
        <v/>
      </c>
    </row>
    <row r="1301" spans="1:31" x14ac:dyDescent="0.25">
      <c r="A1301" s="40"/>
      <c r="B1301" s="88" t="str">
        <f>IF($X1301="", "", IF(COUNTIF('Application Process'!$I$11:$I$3035, $X1301)=0, 'Job Database'!$Y$8, IFERROR(INDEX('Application Process'!$AJ$11:$AJ$3035, MATCH($X1301, 'Application Process'!$I$11:$I$3035, 0)), "")))</f>
        <v/>
      </c>
      <c r="C1301" s="40"/>
      <c r="D1301" s="207"/>
      <c r="E1301" s="194"/>
      <c r="F1301" s="194"/>
      <c r="G1301" s="208"/>
      <c r="H1301" s="194"/>
      <c r="I1301" s="208"/>
      <c r="J1301" s="194"/>
      <c r="K1301" s="209"/>
      <c r="L1301" s="194"/>
      <c r="M1301" s="196"/>
      <c r="N1301" s="194"/>
      <c r="O1301" s="194"/>
      <c r="P1301" s="208"/>
      <c r="Q1301" s="194"/>
      <c r="R1301" s="210"/>
      <c r="S1301" s="211"/>
      <c r="T1301" s="193"/>
      <c r="U1301" s="40"/>
      <c r="W1301" s="41" t="str">
        <f t="shared" si="81"/>
        <v/>
      </c>
      <c r="X1301" s="58" t="str">
        <f t="shared" si="82"/>
        <v/>
      </c>
      <c r="Y1301" s="58" t="str">
        <f t="shared" si="80"/>
        <v/>
      </c>
      <c r="AC1301" s="41" t="str">
        <f t="shared" si="83"/>
        <v/>
      </c>
      <c r="AE1301" s="41" t="str">
        <f>IF($H1301="", "", IF(COUNTIF($AA$11:$AA$131, $H1301)&gt;0, 'Application Process'!$AC$4, ""))</f>
        <v/>
      </c>
    </row>
    <row r="1302" spans="1:31" x14ac:dyDescent="0.25">
      <c r="A1302" s="40"/>
      <c r="B1302" s="88" t="str">
        <f>IF($X1302="", "", IF(COUNTIF('Application Process'!$I$11:$I$3035, $X1302)=0, 'Job Database'!$Y$8, IFERROR(INDEX('Application Process'!$AJ$11:$AJ$3035, MATCH($X1302, 'Application Process'!$I$11:$I$3035, 0)), "")))</f>
        <v/>
      </c>
      <c r="C1302" s="40"/>
      <c r="D1302" s="207"/>
      <c r="E1302" s="194"/>
      <c r="F1302" s="194"/>
      <c r="G1302" s="208"/>
      <c r="H1302" s="194"/>
      <c r="I1302" s="208"/>
      <c r="J1302" s="194"/>
      <c r="K1302" s="209"/>
      <c r="L1302" s="194"/>
      <c r="M1302" s="196"/>
      <c r="N1302" s="194"/>
      <c r="O1302" s="194"/>
      <c r="P1302" s="208"/>
      <c r="Q1302" s="194"/>
      <c r="R1302" s="210"/>
      <c r="S1302" s="211"/>
      <c r="T1302" s="193"/>
      <c r="U1302" s="40"/>
      <c r="W1302" s="41" t="str">
        <f t="shared" si="81"/>
        <v/>
      </c>
      <c r="X1302" s="58" t="str">
        <f t="shared" si="82"/>
        <v/>
      </c>
      <c r="Y1302" s="58" t="str">
        <f t="shared" si="80"/>
        <v/>
      </c>
      <c r="AC1302" s="41" t="str">
        <f t="shared" si="83"/>
        <v/>
      </c>
      <c r="AE1302" s="41" t="str">
        <f>IF($H1302="", "", IF(COUNTIF($AA$11:$AA$131, $H1302)&gt;0, 'Application Process'!$AC$4, ""))</f>
        <v/>
      </c>
    </row>
    <row r="1303" spans="1:31" x14ac:dyDescent="0.25">
      <c r="A1303" s="40"/>
      <c r="B1303" s="88" t="str">
        <f>IF($X1303="", "", IF(COUNTIF('Application Process'!$I$11:$I$3035, $X1303)=0, 'Job Database'!$Y$8, IFERROR(INDEX('Application Process'!$AJ$11:$AJ$3035, MATCH($X1303, 'Application Process'!$I$11:$I$3035, 0)), "")))</f>
        <v/>
      </c>
      <c r="C1303" s="40"/>
      <c r="D1303" s="207"/>
      <c r="E1303" s="194"/>
      <c r="F1303" s="194"/>
      <c r="G1303" s="208"/>
      <c r="H1303" s="194"/>
      <c r="I1303" s="208"/>
      <c r="J1303" s="194"/>
      <c r="K1303" s="209"/>
      <c r="L1303" s="194"/>
      <c r="M1303" s="196"/>
      <c r="N1303" s="194"/>
      <c r="O1303" s="194"/>
      <c r="P1303" s="208"/>
      <c r="Q1303" s="194"/>
      <c r="R1303" s="210"/>
      <c r="S1303" s="211"/>
      <c r="T1303" s="193"/>
      <c r="U1303" s="40"/>
      <c r="W1303" s="41" t="str">
        <f t="shared" si="81"/>
        <v/>
      </c>
      <c r="X1303" s="58" t="str">
        <f t="shared" si="82"/>
        <v/>
      </c>
      <c r="Y1303" s="58" t="str">
        <f t="shared" si="80"/>
        <v/>
      </c>
      <c r="AC1303" s="41" t="str">
        <f t="shared" si="83"/>
        <v/>
      </c>
      <c r="AE1303" s="41" t="str">
        <f>IF($H1303="", "", IF(COUNTIF($AA$11:$AA$131, $H1303)&gt;0, 'Application Process'!$AC$4, ""))</f>
        <v/>
      </c>
    </row>
    <row r="1304" spans="1:31" x14ac:dyDescent="0.25">
      <c r="A1304" s="40"/>
      <c r="B1304" s="88" t="str">
        <f>IF($X1304="", "", IF(COUNTIF('Application Process'!$I$11:$I$3035, $X1304)=0, 'Job Database'!$Y$8, IFERROR(INDEX('Application Process'!$AJ$11:$AJ$3035, MATCH($X1304, 'Application Process'!$I$11:$I$3035, 0)), "")))</f>
        <v/>
      </c>
      <c r="C1304" s="40"/>
      <c r="D1304" s="207"/>
      <c r="E1304" s="194"/>
      <c r="F1304" s="194"/>
      <c r="G1304" s="208"/>
      <c r="H1304" s="194"/>
      <c r="I1304" s="208"/>
      <c r="J1304" s="194"/>
      <c r="K1304" s="209"/>
      <c r="L1304" s="194"/>
      <c r="M1304" s="196"/>
      <c r="N1304" s="194"/>
      <c r="O1304" s="194"/>
      <c r="P1304" s="208"/>
      <c r="Q1304" s="194"/>
      <c r="R1304" s="210"/>
      <c r="S1304" s="211"/>
      <c r="T1304" s="193"/>
      <c r="U1304" s="40"/>
      <c r="W1304" s="41" t="str">
        <f t="shared" si="81"/>
        <v/>
      </c>
      <c r="X1304" s="58" t="str">
        <f t="shared" si="82"/>
        <v/>
      </c>
      <c r="Y1304" s="58" t="str">
        <f t="shared" si="80"/>
        <v/>
      </c>
      <c r="AC1304" s="41" t="str">
        <f t="shared" si="83"/>
        <v/>
      </c>
      <c r="AE1304" s="41" t="str">
        <f>IF($H1304="", "", IF(COUNTIF($AA$11:$AA$131, $H1304)&gt;0, 'Application Process'!$AC$4, ""))</f>
        <v/>
      </c>
    </row>
    <row r="1305" spans="1:31" x14ac:dyDescent="0.25">
      <c r="A1305" s="40"/>
      <c r="B1305" s="88" t="str">
        <f>IF($X1305="", "", IF(COUNTIF('Application Process'!$I$11:$I$3035, $X1305)=0, 'Job Database'!$Y$8, IFERROR(INDEX('Application Process'!$AJ$11:$AJ$3035, MATCH($X1305, 'Application Process'!$I$11:$I$3035, 0)), "")))</f>
        <v/>
      </c>
      <c r="C1305" s="40"/>
      <c r="D1305" s="207"/>
      <c r="E1305" s="194"/>
      <c r="F1305" s="194"/>
      <c r="G1305" s="208"/>
      <c r="H1305" s="194"/>
      <c r="I1305" s="208"/>
      <c r="J1305" s="194"/>
      <c r="K1305" s="209"/>
      <c r="L1305" s="194"/>
      <c r="M1305" s="196"/>
      <c r="N1305" s="194"/>
      <c r="O1305" s="194"/>
      <c r="P1305" s="208"/>
      <c r="Q1305" s="194"/>
      <c r="R1305" s="210"/>
      <c r="S1305" s="211"/>
      <c r="T1305" s="193"/>
      <c r="U1305" s="40"/>
      <c r="W1305" s="41" t="str">
        <f t="shared" si="81"/>
        <v/>
      </c>
      <c r="X1305" s="58" t="str">
        <f t="shared" si="82"/>
        <v/>
      </c>
      <c r="Y1305" s="58" t="str">
        <f t="shared" si="80"/>
        <v/>
      </c>
      <c r="AC1305" s="41" t="str">
        <f t="shared" si="83"/>
        <v/>
      </c>
      <c r="AE1305" s="41" t="str">
        <f>IF($H1305="", "", IF(COUNTIF($AA$11:$AA$131, $H1305)&gt;0, 'Application Process'!$AC$4, ""))</f>
        <v/>
      </c>
    </row>
    <row r="1306" spans="1:31" x14ac:dyDescent="0.25">
      <c r="A1306" s="40"/>
      <c r="B1306" s="88" t="str">
        <f>IF($X1306="", "", IF(COUNTIF('Application Process'!$I$11:$I$3035, $X1306)=0, 'Job Database'!$Y$8, IFERROR(INDEX('Application Process'!$AJ$11:$AJ$3035, MATCH($X1306, 'Application Process'!$I$11:$I$3035, 0)), "")))</f>
        <v/>
      </c>
      <c r="C1306" s="40"/>
      <c r="D1306" s="207"/>
      <c r="E1306" s="194"/>
      <c r="F1306" s="194"/>
      <c r="G1306" s="208"/>
      <c r="H1306" s="194"/>
      <c r="I1306" s="208"/>
      <c r="J1306" s="194"/>
      <c r="K1306" s="209"/>
      <c r="L1306" s="194"/>
      <c r="M1306" s="196"/>
      <c r="N1306" s="194"/>
      <c r="O1306" s="194"/>
      <c r="P1306" s="208"/>
      <c r="Q1306" s="194"/>
      <c r="R1306" s="210"/>
      <c r="S1306" s="211"/>
      <c r="T1306" s="193"/>
      <c r="U1306" s="40"/>
      <c r="W1306" s="41" t="str">
        <f t="shared" si="81"/>
        <v/>
      </c>
      <c r="X1306" s="58" t="str">
        <f t="shared" si="82"/>
        <v/>
      </c>
      <c r="Y1306" s="58" t="str">
        <f t="shared" si="80"/>
        <v/>
      </c>
      <c r="AC1306" s="41" t="str">
        <f t="shared" si="83"/>
        <v/>
      </c>
      <c r="AE1306" s="41" t="str">
        <f>IF($H1306="", "", IF(COUNTIF($AA$11:$AA$131, $H1306)&gt;0, 'Application Process'!$AC$4, ""))</f>
        <v/>
      </c>
    </row>
    <row r="1307" spans="1:31" x14ac:dyDescent="0.25">
      <c r="A1307" s="40"/>
      <c r="B1307" s="88" t="str">
        <f>IF($X1307="", "", IF(COUNTIF('Application Process'!$I$11:$I$3035, $X1307)=0, 'Job Database'!$Y$8, IFERROR(INDEX('Application Process'!$AJ$11:$AJ$3035, MATCH($X1307, 'Application Process'!$I$11:$I$3035, 0)), "")))</f>
        <v/>
      </c>
      <c r="C1307" s="40"/>
      <c r="D1307" s="207"/>
      <c r="E1307" s="194"/>
      <c r="F1307" s="194"/>
      <c r="G1307" s="208"/>
      <c r="H1307" s="194"/>
      <c r="I1307" s="208"/>
      <c r="J1307" s="194"/>
      <c r="K1307" s="209"/>
      <c r="L1307" s="194"/>
      <c r="M1307" s="196"/>
      <c r="N1307" s="194"/>
      <c r="O1307" s="194"/>
      <c r="P1307" s="208"/>
      <c r="Q1307" s="194"/>
      <c r="R1307" s="210"/>
      <c r="S1307" s="211"/>
      <c r="T1307" s="193"/>
      <c r="U1307" s="40"/>
      <c r="W1307" s="41" t="str">
        <f t="shared" si="81"/>
        <v/>
      </c>
      <c r="X1307" s="58" t="str">
        <f t="shared" si="82"/>
        <v/>
      </c>
      <c r="Y1307" s="58" t="str">
        <f t="shared" si="80"/>
        <v/>
      </c>
      <c r="AC1307" s="41" t="str">
        <f t="shared" si="83"/>
        <v/>
      </c>
      <c r="AE1307" s="41" t="str">
        <f>IF($H1307="", "", IF(COUNTIF($AA$11:$AA$131, $H1307)&gt;0, 'Application Process'!$AC$4, ""))</f>
        <v/>
      </c>
    </row>
    <row r="1308" spans="1:31" x14ac:dyDescent="0.25">
      <c r="A1308" s="40"/>
      <c r="B1308" s="88" t="str">
        <f>IF($X1308="", "", IF(COUNTIF('Application Process'!$I$11:$I$3035, $X1308)=0, 'Job Database'!$Y$8, IFERROR(INDEX('Application Process'!$AJ$11:$AJ$3035, MATCH($X1308, 'Application Process'!$I$11:$I$3035, 0)), "")))</f>
        <v/>
      </c>
      <c r="C1308" s="40"/>
      <c r="D1308" s="207"/>
      <c r="E1308" s="194"/>
      <c r="F1308" s="194"/>
      <c r="G1308" s="208"/>
      <c r="H1308" s="194"/>
      <c r="I1308" s="208"/>
      <c r="J1308" s="194"/>
      <c r="K1308" s="209"/>
      <c r="L1308" s="194"/>
      <c r="M1308" s="196"/>
      <c r="N1308" s="194"/>
      <c r="O1308" s="194"/>
      <c r="P1308" s="208"/>
      <c r="Q1308" s="194"/>
      <c r="R1308" s="210"/>
      <c r="S1308" s="211"/>
      <c r="T1308" s="193"/>
      <c r="U1308" s="40"/>
      <c r="W1308" s="41" t="str">
        <f t="shared" si="81"/>
        <v/>
      </c>
      <c r="X1308" s="58" t="str">
        <f t="shared" si="82"/>
        <v/>
      </c>
      <c r="Y1308" s="58" t="str">
        <f t="shared" si="80"/>
        <v/>
      </c>
      <c r="AC1308" s="41" t="str">
        <f t="shared" si="83"/>
        <v/>
      </c>
      <c r="AE1308" s="41" t="str">
        <f>IF($H1308="", "", IF(COUNTIF($AA$11:$AA$131, $H1308)&gt;0, 'Application Process'!$AC$4, ""))</f>
        <v/>
      </c>
    </row>
    <row r="1309" spans="1:31" x14ac:dyDescent="0.25">
      <c r="A1309" s="40"/>
      <c r="B1309" s="88" t="str">
        <f>IF($X1309="", "", IF(COUNTIF('Application Process'!$I$11:$I$3035, $X1309)=0, 'Job Database'!$Y$8, IFERROR(INDEX('Application Process'!$AJ$11:$AJ$3035, MATCH($X1309, 'Application Process'!$I$11:$I$3035, 0)), "")))</f>
        <v/>
      </c>
      <c r="C1309" s="40"/>
      <c r="D1309" s="207"/>
      <c r="E1309" s="194"/>
      <c r="F1309" s="194"/>
      <c r="G1309" s="208"/>
      <c r="H1309" s="194"/>
      <c r="I1309" s="208"/>
      <c r="J1309" s="194"/>
      <c r="K1309" s="209"/>
      <c r="L1309" s="194"/>
      <c r="M1309" s="196"/>
      <c r="N1309" s="194"/>
      <c r="O1309" s="194"/>
      <c r="P1309" s="208"/>
      <c r="Q1309" s="194"/>
      <c r="R1309" s="210"/>
      <c r="S1309" s="211"/>
      <c r="T1309" s="193"/>
      <c r="U1309" s="40"/>
      <c r="W1309" s="41" t="str">
        <f t="shared" si="81"/>
        <v/>
      </c>
      <c r="X1309" s="58" t="str">
        <f t="shared" si="82"/>
        <v/>
      </c>
      <c r="Y1309" s="58" t="str">
        <f t="shared" si="80"/>
        <v/>
      </c>
      <c r="AC1309" s="41" t="str">
        <f t="shared" si="83"/>
        <v/>
      </c>
      <c r="AE1309" s="41" t="str">
        <f>IF($H1309="", "", IF(COUNTIF($AA$11:$AA$131, $H1309)&gt;0, 'Application Process'!$AC$4, ""))</f>
        <v/>
      </c>
    </row>
    <row r="1310" spans="1:31" x14ac:dyDescent="0.25">
      <c r="A1310" s="40"/>
      <c r="B1310" s="88" t="str">
        <f>IF($X1310="", "", IF(COUNTIF('Application Process'!$I$11:$I$3035, $X1310)=0, 'Job Database'!$Y$8, IFERROR(INDEX('Application Process'!$AJ$11:$AJ$3035, MATCH($X1310, 'Application Process'!$I$11:$I$3035, 0)), "")))</f>
        <v/>
      </c>
      <c r="C1310" s="40"/>
      <c r="D1310" s="207"/>
      <c r="E1310" s="194"/>
      <c r="F1310" s="194"/>
      <c r="G1310" s="208"/>
      <c r="H1310" s="194"/>
      <c r="I1310" s="208"/>
      <c r="J1310" s="194"/>
      <c r="K1310" s="209"/>
      <c r="L1310" s="194"/>
      <c r="M1310" s="196"/>
      <c r="N1310" s="194"/>
      <c r="O1310" s="194"/>
      <c r="P1310" s="208"/>
      <c r="Q1310" s="194"/>
      <c r="R1310" s="210"/>
      <c r="S1310" s="211"/>
      <c r="T1310" s="193"/>
      <c r="U1310" s="40"/>
      <c r="W1310" s="41" t="str">
        <f t="shared" si="81"/>
        <v/>
      </c>
      <c r="X1310" s="58" t="str">
        <f t="shared" si="82"/>
        <v/>
      </c>
      <c r="Y1310" s="58" t="str">
        <f t="shared" si="80"/>
        <v/>
      </c>
      <c r="AC1310" s="41" t="str">
        <f t="shared" si="83"/>
        <v/>
      </c>
      <c r="AE1310" s="41" t="str">
        <f>IF($H1310="", "", IF(COUNTIF($AA$11:$AA$131, $H1310)&gt;0, 'Application Process'!$AC$4, ""))</f>
        <v/>
      </c>
    </row>
    <row r="1311" spans="1:31" x14ac:dyDescent="0.25">
      <c r="A1311" s="40"/>
      <c r="B1311" s="88" t="str">
        <f>IF($X1311="", "", IF(COUNTIF('Application Process'!$I$11:$I$3035, $X1311)=0, 'Job Database'!$Y$8, IFERROR(INDEX('Application Process'!$AJ$11:$AJ$3035, MATCH($X1311, 'Application Process'!$I$11:$I$3035, 0)), "")))</f>
        <v/>
      </c>
      <c r="C1311" s="40"/>
      <c r="D1311" s="207"/>
      <c r="E1311" s="194"/>
      <c r="F1311" s="194"/>
      <c r="G1311" s="208"/>
      <c r="H1311" s="194"/>
      <c r="I1311" s="208"/>
      <c r="J1311" s="194"/>
      <c r="K1311" s="209"/>
      <c r="L1311" s="194"/>
      <c r="M1311" s="196"/>
      <c r="N1311" s="194"/>
      <c r="O1311" s="194"/>
      <c r="P1311" s="208"/>
      <c r="Q1311" s="194"/>
      <c r="R1311" s="210"/>
      <c r="S1311" s="211"/>
      <c r="T1311" s="193"/>
      <c r="U1311" s="40"/>
      <c r="W1311" s="41" t="str">
        <f t="shared" si="81"/>
        <v/>
      </c>
      <c r="X1311" s="58" t="str">
        <f t="shared" si="82"/>
        <v/>
      </c>
      <c r="Y1311" s="58" t="str">
        <f t="shared" si="80"/>
        <v/>
      </c>
      <c r="AC1311" s="41" t="str">
        <f t="shared" si="83"/>
        <v/>
      </c>
      <c r="AE1311" s="41" t="str">
        <f>IF($H1311="", "", IF(COUNTIF($AA$11:$AA$131, $H1311)&gt;0, 'Application Process'!$AC$4, ""))</f>
        <v/>
      </c>
    </row>
    <row r="1312" spans="1:31" x14ac:dyDescent="0.25">
      <c r="A1312" s="40"/>
      <c r="B1312" s="88" t="str">
        <f>IF($X1312="", "", IF(COUNTIF('Application Process'!$I$11:$I$3035, $X1312)=0, 'Job Database'!$Y$8, IFERROR(INDEX('Application Process'!$AJ$11:$AJ$3035, MATCH($X1312, 'Application Process'!$I$11:$I$3035, 0)), "")))</f>
        <v/>
      </c>
      <c r="C1312" s="40"/>
      <c r="D1312" s="207"/>
      <c r="E1312" s="194"/>
      <c r="F1312" s="194"/>
      <c r="G1312" s="208"/>
      <c r="H1312" s="194"/>
      <c r="I1312" s="208"/>
      <c r="J1312" s="194"/>
      <c r="K1312" s="209"/>
      <c r="L1312" s="194"/>
      <c r="M1312" s="196"/>
      <c r="N1312" s="194"/>
      <c r="O1312" s="194"/>
      <c r="P1312" s="208"/>
      <c r="Q1312" s="194"/>
      <c r="R1312" s="210"/>
      <c r="S1312" s="211"/>
      <c r="T1312" s="193"/>
      <c r="U1312" s="40"/>
      <c r="W1312" s="41" t="str">
        <f t="shared" si="81"/>
        <v/>
      </c>
      <c r="X1312" s="58" t="str">
        <f t="shared" si="82"/>
        <v/>
      </c>
      <c r="Y1312" s="58" t="str">
        <f t="shared" si="80"/>
        <v/>
      </c>
      <c r="AC1312" s="41" t="str">
        <f t="shared" si="83"/>
        <v/>
      </c>
      <c r="AE1312" s="41" t="str">
        <f>IF($H1312="", "", IF(COUNTIF($AA$11:$AA$131, $H1312)&gt;0, 'Application Process'!$AC$4, ""))</f>
        <v/>
      </c>
    </row>
    <row r="1313" spans="1:31" x14ac:dyDescent="0.25">
      <c r="A1313" s="40"/>
      <c r="B1313" s="88" t="str">
        <f>IF($X1313="", "", IF(COUNTIF('Application Process'!$I$11:$I$3035, $X1313)=0, 'Job Database'!$Y$8, IFERROR(INDEX('Application Process'!$AJ$11:$AJ$3035, MATCH($X1313, 'Application Process'!$I$11:$I$3035, 0)), "")))</f>
        <v/>
      </c>
      <c r="C1313" s="40"/>
      <c r="D1313" s="207"/>
      <c r="E1313" s="194"/>
      <c r="F1313" s="194"/>
      <c r="G1313" s="208"/>
      <c r="H1313" s="194"/>
      <c r="I1313" s="208"/>
      <c r="J1313" s="194"/>
      <c r="K1313" s="209"/>
      <c r="L1313" s="194"/>
      <c r="M1313" s="196"/>
      <c r="N1313" s="194"/>
      <c r="O1313" s="194"/>
      <c r="P1313" s="208"/>
      <c r="Q1313" s="194"/>
      <c r="R1313" s="210"/>
      <c r="S1313" s="211"/>
      <c r="T1313" s="193"/>
      <c r="U1313" s="40"/>
      <c r="W1313" s="41" t="str">
        <f t="shared" si="81"/>
        <v/>
      </c>
      <c r="X1313" s="58" t="str">
        <f t="shared" si="82"/>
        <v/>
      </c>
      <c r="Y1313" s="58" t="str">
        <f t="shared" si="80"/>
        <v/>
      </c>
      <c r="AC1313" s="41" t="str">
        <f t="shared" si="83"/>
        <v/>
      </c>
      <c r="AE1313" s="41" t="str">
        <f>IF($H1313="", "", IF(COUNTIF($AA$11:$AA$131, $H1313)&gt;0, 'Application Process'!$AC$4, ""))</f>
        <v/>
      </c>
    </row>
    <row r="1314" spans="1:31" x14ac:dyDescent="0.25">
      <c r="A1314" s="40"/>
      <c r="B1314" s="88" t="str">
        <f>IF($X1314="", "", IF(COUNTIF('Application Process'!$I$11:$I$3035, $X1314)=0, 'Job Database'!$Y$8, IFERROR(INDEX('Application Process'!$AJ$11:$AJ$3035, MATCH($X1314, 'Application Process'!$I$11:$I$3035, 0)), "")))</f>
        <v/>
      </c>
      <c r="C1314" s="40"/>
      <c r="D1314" s="207"/>
      <c r="E1314" s="194"/>
      <c r="F1314" s="194"/>
      <c r="G1314" s="208"/>
      <c r="H1314" s="194"/>
      <c r="I1314" s="208"/>
      <c r="J1314" s="194"/>
      <c r="K1314" s="209"/>
      <c r="L1314" s="194"/>
      <c r="M1314" s="196"/>
      <c r="N1314" s="194"/>
      <c r="O1314" s="194"/>
      <c r="P1314" s="208"/>
      <c r="Q1314" s="194"/>
      <c r="R1314" s="210"/>
      <c r="S1314" s="211"/>
      <c r="T1314" s="193"/>
      <c r="U1314" s="40"/>
      <c r="W1314" s="41" t="str">
        <f t="shared" si="81"/>
        <v/>
      </c>
      <c r="X1314" s="58" t="str">
        <f t="shared" si="82"/>
        <v/>
      </c>
      <c r="Y1314" s="58" t="str">
        <f t="shared" si="80"/>
        <v/>
      </c>
      <c r="AC1314" s="41" t="str">
        <f t="shared" si="83"/>
        <v/>
      </c>
      <c r="AE1314" s="41" t="str">
        <f>IF($H1314="", "", IF(COUNTIF($AA$11:$AA$131, $H1314)&gt;0, 'Application Process'!$AC$4, ""))</f>
        <v/>
      </c>
    </row>
    <row r="1315" spans="1:31" x14ac:dyDescent="0.25">
      <c r="A1315" s="40"/>
      <c r="B1315" s="88" t="str">
        <f>IF($X1315="", "", IF(COUNTIF('Application Process'!$I$11:$I$3035, $X1315)=0, 'Job Database'!$Y$8, IFERROR(INDEX('Application Process'!$AJ$11:$AJ$3035, MATCH($X1315, 'Application Process'!$I$11:$I$3035, 0)), "")))</f>
        <v/>
      </c>
      <c r="C1315" s="40"/>
      <c r="D1315" s="207"/>
      <c r="E1315" s="194"/>
      <c r="F1315" s="194"/>
      <c r="G1315" s="208"/>
      <c r="H1315" s="194"/>
      <c r="I1315" s="208"/>
      <c r="J1315" s="194"/>
      <c r="K1315" s="209"/>
      <c r="L1315" s="194"/>
      <c r="M1315" s="196"/>
      <c r="N1315" s="194"/>
      <c r="O1315" s="194"/>
      <c r="P1315" s="208"/>
      <c r="Q1315" s="194"/>
      <c r="R1315" s="210"/>
      <c r="S1315" s="211"/>
      <c r="T1315" s="193"/>
      <c r="U1315" s="40"/>
      <c r="W1315" s="41" t="str">
        <f t="shared" si="81"/>
        <v/>
      </c>
      <c r="X1315" s="58" t="str">
        <f t="shared" si="82"/>
        <v/>
      </c>
      <c r="Y1315" s="58" t="str">
        <f t="shared" si="80"/>
        <v/>
      </c>
      <c r="AC1315" s="41" t="str">
        <f t="shared" si="83"/>
        <v/>
      </c>
      <c r="AE1315" s="41" t="str">
        <f>IF($H1315="", "", IF(COUNTIF($AA$11:$AA$131, $H1315)&gt;0, 'Application Process'!$AC$4, ""))</f>
        <v/>
      </c>
    </row>
    <row r="1316" spans="1:31" x14ac:dyDescent="0.25">
      <c r="A1316" s="40"/>
      <c r="B1316" s="88" t="str">
        <f>IF($X1316="", "", IF(COUNTIF('Application Process'!$I$11:$I$3035, $X1316)=0, 'Job Database'!$Y$8, IFERROR(INDEX('Application Process'!$AJ$11:$AJ$3035, MATCH($X1316, 'Application Process'!$I$11:$I$3035, 0)), "")))</f>
        <v/>
      </c>
      <c r="C1316" s="40"/>
      <c r="D1316" s="207"/>
      <c r="E1316" s="194"/>
      <c r="F1316" s="194"/>
      <c r="G1316" s="208"/>
      <c r="H1316" s="194"/>
      <c r="I1316" s="208"/>
      <c r="J1316" s="194"/>
      <c r="K1316" s="209"/>
      <c r="L1316" s="194"/>
      <c r="M1316" s="196"/>
      <c r="N1316" s="194"/>
      <c r="O1316" s="194"/>
      <c r="P1316" s="208"/>
      <c r="Q1316" s="194"/>
      <c r="R1316" s="210"/>
      <c r="S1316" s="211"/>
      <c r="T1316" s="193"/>
      <c r="U1316" s="40"/>
      <c r="W1316" s="41" t="str">
        <f t="shared" si="81"/>
        <v/>
      </c>
      <c r="X1316" s="58" t="str">
        <f t="shared" si="82"/>
        <v/>
      </c>
      <c r="Y1316" s="58" t="str">
        <f t="shared" si="80"/>
        <v/>
      </c>
      <c r="AC1316" s="41" t="str">
        <f t="shared" si="83"/>
        <v/>
      </c>
      <c r="AE1316" s="41" t="str">
        <f>IF($H1316="", "", IF(COUNTIF($AA$11:$AA$131, $H1316)&gt;0, 'Application Process'!$AC$4, ""))</f>
        <v/>
      </c>
    </row>
    <row r="1317" spans="1:31" x14ac:dyDescent="0.25">
      <c r="A1317" s="40"/>
      <c r="B1317" s="88" t="str">
        <f>IF($X1317="", "", IF(COUNTIF('Application Process'!$I$11:$I$3035, $X1317)=0, 'Job Database'!$Y$8, IFERROR(INDEX('Application Process'!$AJ$11:$AJ$3035, MATCH($X1317, 'Application Process'!$I$11:$I$3035, 0)), "")))</f>
        <v/>
      </c>
      <c r="C1317" s="40"/>
      <c r="D1317" s="207"/>
      <c r="E1317" s="194"/>
      <c r="F1317" s="194"/>
      <c r="G1317" s="208"/>
      <c r="H1317" s="194"/>
      <c r="I1317" s="208"/>
      <c r="J1317" s="194"/>
      <c r="K1317" s="209"/>
      <c r="L1317" s="194"/>
      <c r="M1317" s="196"/>
      <c r="N1317" s="194"/>
      <c r="O1317" s="194"/>
      <c r="P1317" s="208"/>
      <c r="Q1317" s="194"/>
      <c r="R1317" s="210"/>
      <c r="S1317" s="211"/>
      <c r="T1317" s="193"/>
      <c r="U1317" s="40"/>
      <c r="W1317" s="41" t="str">
        <f t="shared" si="81"/>
        <v/>
      </c>
      <c r="X1317" s="58" t="str">
        <f t="shared" si="82"/>
        <v/>
      </c>
      <c r="Y1317" s="58" t="str">
        <f t="shared" si="80"/>
        <v/>
      </c>
      <c r="AC1317" s="41" t="str">
        <f t="shared" si="83"/>
        <v/>
      </c>
      <c r="AE1317" s="41" t="str">
        <f>IF($H1317="", "", IF(COUNTIF($AA$11:$AA$131, $H1317)&gt;0, 'Application Process'!$AC$4, ""))</f>
        <v/>
      </c>
    </row>
    <row r="1318" spans="1:31" x14ac:dyDescent="0.25">
      <c r="A1318" s="40"/>
      <c r="B1318" s="88" t="str">
        <f>IF($X1318="", "", IF(COUNTIF('Application Process'!$I$11:$I$3035, $X1318)=0, 'Job Database'!$Y$8, IFERROR(INDEX('Application Process'!$AJ$11:$AJ$3035, MATCH($X1318, 'Application Process'!$I$11:$I$3035, 0)), "")))</f>
        <v/>
      </c>
      <c r="C1318" s="40"/>
      <c r="D1318" s="207"/>
      <c r="E1318" s="194"/>
      <c r="F1318" s="194"/>
      <c r="G1318" s="208"/>
      <c r="H1318" s="194"/>
      <c r="I1318" s="208"/>
      <c r="J1318" s="194"/>
      <c r="K1318" s="209"/>
      <c r="L1318" s="194"/>
      <c r="M1318" s="196"/>
      <c r="N1318" s="194"/>
      <c r="O1318" s="194"/>
      <c r="P1318" s="208"/>
      <c r="Q1318" s="194"/>
      <c r="R1318" s="210"/>
      <c r="S1318" s="211"/>
      <c r="T1318" s="193"/>
      <c r="U1318" s="40"/>
      <c r="W1318" s="41" t="str">
        <f t="shared" si="81"/>
        <v/>
      </c>
      <c r="X1318" s="58" t="str">
        <f t="shared" si="82"/>
        <v/>
      </c>
      <c r="Y1318" s="58" t="str">
        <f t="shared" si="80"/>
        <v/>
      </c>
      <c r="AC1318" s="41" t="str">
        <f t="shared" si="83"/>
        <v/>
      </c>
      <c r="AE1318" s="41" t="str">
        <f>IF($H1318="", "", IF(COUNTIF($AA$11:$AA$131, $H1318)&gt;0, 'Application Process'!$AC$4, ""))</f>
        <v/>
      </c>
    </row>
    <row r="1319" spans="1:31" x14ac:dyDescent="0.25">
      <c r="A1319" s="40"/>
      <c r="B1319" s="88" t="str">
        <f>IF($X1319="", "", IF(COUNTIF('Application Process'!$I$11:$I$3035, $X1319)=0, 'Job Database'!$Y$8, IFERROR(INDEX('Application Process'!$AJ$11:$AJ$3035, MATCH($X1319, 'Application Process'!$I$11:$I$3035, 0)), "")))</f>
        <v/>
      </c>
      <c r="C1319" s="40"/>
      <c r="D1319" s="207"/>
      <c r="E1319" s="194"/>
      <c r="F1319" s="194"/>
      <c r="G1319" s="208"/>
      <c r="H1319" s="194"/>
      <c r="I1319" s="208"/>
      <c r="J1319" s="194"/>
      <c r="K1319" s="209"/>
      <c r="L1319" s="194"/>
      <c r="M1319" s="196"/>
      <c r="N1319" s="194"/>
      <c r="O1319" s="194"/>
      <c r="P1319" s="208"/>
      <c r="Q1319" s="194"/>
      <c r="R1319" s="210"/>
      <c r="S1319" s="211"/>
      <c r="T1319" s="193"/>
      <c r="U1319" s="40"/>
      <c r="W1319" s="41" t="str">
        <f t="shared" si="81"/>
        <v/>
      </c>
      <c r="X1319" s="58" t="str">
        <f t="shared" si="82"/>
        <v/>
      </c>
      <c r="Y1319" s="58" t="str">
        <f t="shared" si="80"/>
        <v/>
      </c>
      <c r="AC1319" s="41" t="str">
        <f t="shared" si="83"/>
        <v/>
      </c>
      <c r="AE1319" s="41" t="str">
        <f>IF($H1319="", "", IF(COUNTIF($AA$11:$AA$131, $H1319)&gt;0, 'Application Process'!$AC$4, ""))</f>
        <v/>
      </c>
    </row>
    <row r="1320" spans="1:31" x14ac:dyDescent="0.25">
      <c r="A1320" s="40"/>
      <c r="B1320" s="88" t="str">
        <f>IF($X1320="", "", IF(COUNTIF('Application Process'!$I$11:$I$3035, $X1320)=0, 'Job Database'!$Y$8, IFERROR(INDEX('Application Process'!$AJ$11:$AJ$3035, MATCH($X1320, 'Application Process'!$I$11:$I$3035, 0)), "")))</f>
        <v/>
      </c>
      <c r="C1320" s="40"/>
      <c r="D1320" s="207"/>
      <c r="E1320" s="194"/>
      <c r="F1320" s="194"/>
      <c r="G1320" s="208"/>
      <c r="H1320" s="194"/>
      <c r="I1320" s="208"/>
      <c r="J1320" s="194"/>
      <c r="K1320" s="209"/>
      <c r="L1320" s="194"/>
      <c r="M1320" s="196"/>
      <c r="N1320" s="194"/>
      <c r="O1320" s="194"/>
      <c r="P1320" s="208"/>
      <c r="Q1320" s="194"/>
      <c r="R1320" s="210"/>
      <c r="S1320" s="211"/>
      <c r="T1320" s="193"/>
      <c r="U1320" s="40"/>
      <c r="W1320" s="41" t="str">
        <f t="shared" si="81"/>
        <v/>
      </c>
      <c r="X1320" s="58" t="str">
        <f t="shared" si="82"/>
        <v/>
      </c>
      <c r="Y1320" s="58" t="str">
        <f t="shared" si="80"/>
        <v/>
      </c>
      <c r="AC1320" s="41" t="str">
        <f t="shared" si="83"/>
        <v/>
      </c>
      <c r="AE1320" s="41" t="str">
        <f>IF($H1320="", "", IF(COUNTIF($AA$11:$AA$131, $H1320)&gt;0, 'Application Process'!$AC$4, ""))</f>
        <v/>
      </c>
    </row>
    <row r="1321" spans="1:31" x14ac:dyDescent="0.25">
      <c r="A1321" s="40"/>
      <c r="B1321" s="88" t="str">
        <f>IF($X1321="", "", IF(COUNTIF('Application Process'!$I$11:$I$3035, $X1321)=0, 'Job Database'!$Y$8, IFERROR(INDEX('Application Process'!$AJ$11:$AJ$3035, MATCH($X1321, 'Application Process'!$I$11:$I$3035, 0)), "")))</f>
        <v/>
      </c>
      <c r="C1321" s="40"/>
      <c r="D1321" s="207"/>
      <c r="E1321" s="194"/>
      <c r="F1321" s="194"/>
      <c r="G1321" s="208"/>
      <c r="H1321" s="194"/>
      <c r="I1321" s="208"/>
      <c r="J1321" s="194"/>
      <c r="K1321" s="209"/>
      <c r="L1321" s="194"/>
      <c r="M1321" s="196"/>
      <c r="N1321" s="194"/>
      <c r="O1321" s="194"/>
      <c r="P1321" s="208"/>
      <c r="Q1321" s="194"/>
      <c r="R1321" s="210"/>
      <c r="S1321" s="211"/>
      <c r="T1321" s="193"/>
      <c r="U1321" s="40"/>
      <c r="W1321" s="41" t="str">
        <f t="shared" si="81"/>
        <v/>
      </c>
      <c r="X1321" s="58" t="str">
        <f t="shared" si="82"/>
        <v/>
      </c>
      <c r="Y1321" s="58" t="str">
        <f t="shared" si="80"/>
        <v/>
      </c>
      <c r="AC1321" s="41" t="str">
        <f t="shared" si="83"/>
        <v/>
      </c>
      <c r="AE1321" s="41" t="str">
        <f>IF($H1321="", "", IF(COUNTIF($AA$11:$AA$131, $H1321)&gt;0, 'Application Process'!$AC$4, ""))</f>
        <v/>
      </c>
    </row>
    <row r="1322" spans="1:31" x14ac:dyDescent="0.25">
      <c r="A1322" s="40"/>
      <c r="B1322" s="88" t="str">
        <f>IF($X1322="", "", IF(COUNTIF('Application Process'!$I$11:$I$3035, $X1322)=0, 'Job Database'!$Y$8, IFERROR(INDEX('Application Process'!$AJ$11:$AJ$3035, MATCH($X1322, 'Application Process'!$I$11:$I$3035, 0)), "")))</f>
        <v/>
      </c>
      <c r="C1322" s="40"/>
      <c r="D1322" s="207"/>
      <c r="E1322" s="194"/>
      <c r="F1322" s="194"/>
      <c r="G1322" s="208"/>
      <c r="H1322" s="194"/>
      <c r="I1322" s="208"/>
      <c r="J1322" s="194"/>
      <c r="K1322" s="209"/>
      <c r="L1322" s="194"/>
      <c r="M1322" s="196"/>
      <c r="N1322" s="194"/>
      <c r="O1322" s="194"/>
      <c r="P1322" s="208"/>
      <c r="Q1322" s="194"/>
      <c r="R1322" s="210"/>
      <c r="S1322" s="211"/>
      <c r="T1322" s="193"/>
      <c r="U1322" s="40"/>
      <c r="W1322" s="41" t="str">
        <f t="shared" si="81"/>
        <v/>
      </c>
      <c r="X1322" s="58" t="str">
        <f t="shared" si="82"/>
        <v/>
      </c>
      <c r="Y1322" s="58" t="str">
        <f t="shared" si="80"/>
        <v/>
      </c>
      <c r="AC1322" s="41" t="str">
        <f t="shared" si="83"/>
        <v/>
      </c>
      <c r="AE1322" s="41" t="str">
        <f>IF($H1322="", "", IF(COUNTIF($AA$11:$AA$131, $H1322)&gt;0, 'Application Process'!$AC$4, ""))</f>
        <v/>
      </c>
    </row>
    <row r="1323" spans="1:31" x14ac:dyDescent="0.25">
      <c r="A1323" s="40"/>
      <c r="B1323" s="88" t="str">
        <f>IF($X1323="", "", IF(COUNTIF('Application Process'!$I$11:$I$3035, $X1323)=0, 'Job Database'!$Y$8, IFERROR(INDEX('Application Process'!$AJ$11:$AJ$3035, MATCH($X1323, 'Application Process'!$I$11:$I$3035, 0)), "")))</f>
        <v/>
      </c>
      <c r="C1323" s="40"/>
      <c r="D1323" s="207"/>
      <c r="E1323" s="194"/>
      <c r="F1323" s="194"/>
      <c r="G1323" s="208"/>
      <c r="H1323" s="194"/>
      <c r="I1323" s="208"/>
      <c r="J1323" s="194"/>
      <c r="K1323" s="209"/>
      <c r="L1323" s="194"/>
      <c r="M1323" s="196"/>
      <c r="N1323" s="194"/>
      <c r="O1323" s="194"/>
      <c r="P1323" s="208"/>
      <c r="Q1323" s="194"/>
      <c r="R1323" s="210"/>
      <c r="S1323" s="211"/>
      <c r="T1323" s="193"/>
      <c r="U1323" s="40"/>
      <c r="W1323" s="41" t="str">
        <f t="shared" si="81"/>
        <v/>
      </c>
      <c r="X1323" s="58" t="str">
        <f t="shared" si="82"/>
        <v/>
      </c>
      <c r="Y1323" s="58" t="str">
        <f t="shared" si="80"/>
        <v/>
      </c>
      <c r="AC1323" s="41" t="str">
        <f t="shared" si="83"/>
        <v/>
      </c>
      <c r="AE1323" s="41" t="str">
        <f>IF($H1323="", "", IF(COUNTIF($AA$11:$AA$131, $H1323)&gt;0, 'Application Process'!$AC$4, ""))</f>
        <v/>
      </c>
    </row>
    <row r="1324" spans="1:31" x14ac:dyDescent="0.25">
      <c r="A1324" s="40"/>
      <c r="B1324" s="88" t="str">
        <f>IF($X1324="", "", IF(COUNTIF('Application Process'!$I$11:$I$3035, $X1324)=0, 'Job Database'!$Y$8, IFERROR(INDEX('Application Process'!$AJ$11:$AJ$3035, MATCH($X1324, 'Application Process'!$I$11:$I$3035, 0)), "")))</f>
        <v/>
      </c>
      <c r="C1324" s="40"/>
      <c r="D1324" s="207"/>
      <c r="E1324" s="194"/>
      <c r="F1324" s="194"/>
      <c r="G1324" s="208"/>
      <c r="H1324" s="194"/>
      <c r="I1324" s="208"/>
      <c r="J1324" s="194"/>
      <c r="K1324" s="209"/>
      <c r="L1324" s="194"/>
      <c r="M1324" s="196"/>
      <c r="N1324" s="194"/>
      <c r="O1324" s="194"/>
      <c r="P1324" s="208"/>
      <c r="Q1324" s="194"/>
      <c r="R1324" s="210"/>
      <c r="S1324" s="211"/>
      <c r="T1324" s="193"/>
      <c r="U1324" s="40"/>
      <c r="W1324" s="41" t="str">
        <f t="shared" si="81"/>
        <v/>
      </c>
      <c r="X1324" s="58" t="str">
        <f t="shared" si="82"/>
        <v/>
      </c>
      <c r="Y1324" s="58" t="str">
        <f t="shared" si="80"/>
        <v/>
      </c>
      <c r="AC1324" s="41" t="str">
        <f t="shared" si="83"/>
        <v/>
      </c>
      <c r="AE1324" s="41" t="str">
        <f>IF($H1324="", "", IF(COUNTIF($AA$11:$AA$131, $H1324)&gt;0, 'Application Process'!$AC$4, ""))</f>
        <v/>
      </c>
    </row>
    <row r="1325" spans="1:31" x14ac:dyDescent="0.25">
      <c r="A1325" s="40"/>
      <c r="B1325" s="88" t="str">
        <f>IF($X1325="", "", IF(COUNTIF('Application Process'!$I$11:$I$3035, $X1325)=0, 'Job Database'!$Y$8, IFERROR(INDEX('Application Process'!$AJ$11:$AJ$3035, MATCH($X1325, 'Application Process'!$I$11:$I$3035, 0)), "")))</f>
        <v/>
      </c>
      <c r="C1325" s="40"/>
      <c r="D1325" s="207"/>
      <c r="E1325" s="194"/>
      <c r="F1325" s="194"/>
      <c r="G1325" s="208"/>
      <c r="H1325" s="194"/>
      <c r="I1325" s="208"/>
      <c r="J1325" s="194"/>
      <c r="K1325" s="209"/>
      <c r="L1325" s="194"/>
      <c r="M1325" s="196"/>
      <c r="N1325" s="194"/>
      <c r="O1325" s="194"/>
      <c r="P1325" s="208"/>
      <c r="Q1325" s="194"/>
      <c r="R1325" s="210"/>
      <c r="S1325" s="211"/>
      <c r="T1325" s="193"/>
      <c r="U1325" s="40"/>
      <c r="W1325" s="41" t="str">
        <f t="shared" si="81"/>
        <v/>
      </c>
      <c r="X1325" s="58" t="str">
        <f t="shared" si="82"/>
        <v/>
      </c>
      <c r="Y1325" s="58" t="str">
        <f t="shared" si="80"/>
        <v/>
      </c>
      <c r="AC1325" s="41" t="str">
        <f t="shared" si="83"/>
        <v/>
      </c>
      <c r="AE1325" s="41" t="str">
        <f>IF($H1325="", "", IF(COUNTIF($AA$11:$AA$131, $H1325)&gt;0, 'Application Process'!$AC$4, ""))</f>
        <v/>
      </c>
    </row>
    <row r="1326" spans="1:31" x14ac:dyDescent="0.25">
      <c r="A1326" s="40"/>
      <c r="B1326" s="88" t="str">
        <f>IF($X1326="", "", IF(COUNTIF('Application Process'!$I$11:$I$3035, $X1326)=0, 'Job Database'!$Y$8, IFERROR(INDEX('Application Process'!$AJ$11:$AJ$3035, MATCH($X1326, 'Application Process'!$I$11:$I$3035, 0)), "")))</f>
        <v/>
      </c>
      <c r="C1326" s="40"/>
      <c r="D1326" s="207"/>
      <c r="E1326" s="194"/>
      <c r="F1326" s="194"/>
      <c r="G1326" s="208"/>
      <c r="H1326" s="194"/>
      <c r="I1326" s="208"/>
      <c r="J1326" s="194"/>
      <c r="K1326" s="209"/>
      <c r="L1326" s="194"/>
      <c r="M1326" s="196"/>
      <c r="N1326" s="194"/>
      <c r="O1326" s="194"/>
      <c r="P1326" s="208"/>
      <c r="Q1326" s="194"/>
      <c r="R1326" s="210"/>
      <c r="S1326" s="211"/>
      <c r="T1326" s="193"/>
      <c r="U1326" s="40"/>
      <c r="W1326" s="41" t="str">
        <f t="shared" si="81"/>
        <v/>
      </c>
      <c r="X1326" s="58" t="str">
        <f t="shared" si="82"/>
        <v/>
      </c>
      <c r="Y1326" s="58" t="str">
        <f t="shared" si="80"/>
        <v/>
      </c>
      <c r="AC1326" s="41" t="str">
        <f t="shared" si="83"/>
        <v/>
      </c>
      <c r="AE1326" s="41" t="str">
        <f>IF($H1326="", "", IF(COUNTIF($AA$11:$AA$131, $H1326)&gt;0, 'Application Process'!$AC$4, ""))</f>
        <v/>
      </c>
    </row>
    <row r="1327" spans="1:31" x14ac:dyDescent="0.25">
      <c r="A1327" s="40"/>
      <c r="B1327" s="88" t="str">
        <f>IF($X1327="", "", IF(COUNTIF('Application Process'!$I$11:$I$3035, $X1327)=0, 'Job Database'!$Y$8, IFERROR(INDEX('Application Process'!$AJ$11:$AJ$3035, MATCH($X1327, 'Application Process'!$I$11:$I$3035, 0)), "")))</f>
        <v/>
      </c>
      <c r="C1327" s="40"/>
      <c r="D1327" s="207"/>
      <c r="E1327" s="194"/>
      <c r="F1327" s="194"/>
      <c r="G1327" s="208"/>
      <c r="H1327" s="194"/>
      <c r="I1327" s="208"/>
      <c r="J1327" s="194"/>
      <c r="K1327" s="209"/>
      <c r="L1327" s="194"/>
      <c r="M1327" s="196"/>
      <c r="N1327" s="194"/>
      <c r="O1327" s="194"/>
      <c r="P1327" s="208"/>
      <c r="Q1327" s="194"/>
      <c r="R1327" s="210"/>
      <c r="S1327" s="211"/>
      <c r="T1327" s="193"/>
      <c r="U1327" s="40"/>
      <c r="W1327" s="41" t="str">
        <f t="shared" si="81"/>
        <v/>
      </c>
      <c r="X1327" s="58" t="str">
        <f t="shared" si="82"/>
        <v/>
      </c>
      <c r="Y1327" s="58" t="str">
        <f t="shared" si="80"/>
        <v/>
      </c>
      <c r="AC1327" s="41" t="str">
        <f t="shared" si="83"/>
        <v/>
      </c>
      <c r="AE1327" s="41" t="str">
        <f>IF($H1327="", "", IF(COUNTIF($AA$11:$AA$131, $H1327)&gt;0, 'Application Process'!$AC$4, ""))</f>
        <v/>
      </c>
    </row>
    <row r="1328" spans="1:31" x14ac:dyDescent="0.25">
      <c r="A1328" s="40"/>
      <c r="B1328" s="88" t="str">
        <f>IF($X1328="", "", IF(COUNTIF('Application Process'!$I$11:$I$3035, $X1328)=0, 'Job Database'!$Y$8, IFERROR(INDEX('Application Process'!$AJ$11:$AJ$3035, MATCH($X1328, 'Application Process'!$I$11:$I$3035, 0)), "")))</f>
        <v/>
      </c>
      <c r="C1328" s="40"/>
      <c r="D1328" s="207"/>
      <c r="E1328" s="194"/>
      <c r="F1328" s="194"/>
      <c r="G1328" s="208"/>
      <c r="H1328" s="194"/>
      <c r="I1328" s="208"/>
      <c r="J1328" s="194"/>
      <c r="K1328" s="209"/>
      <c r="L1328" s="194"/>
      <c r="M1328" s="196"/>
      <c r="N1328" s="194"/>
      <c r="O1328" s="194"/>
      <c r="P1328" s="208"/>
      <c r="Q1328" s="194"/>
      <c r="R1328" s="210"/>
      <c r="S1328" s="211"/>
      <c r="T1328" s="193"/>
      <c r="U1328" s="40"/>
      <c r="W1328" s="41" t="str">
        <f t="shared" si="81"/>
        <v/>
      </c>
      <c r="X1328" s="58" t="str">
        <f t="shared" si="82"/>
        <v/>
      </c>
      <c r="Y1328" s="58" t="str">
        <f t="shared" si="80"/>
        <v/>
      </c>
      <c r="AC1328" s="41" t="str">
        <f t="shared" si="83"/>
        <v/>
      </c>
      <c r="AE1328" s="41" t="str">
        <f>IF($H1328="", "", IF(COUNTIF($AA$11:$AA$131, $H1328)&gt;0, 'Application Process'!$AC$4, ""))</f>
        <v/>
      </c>
    </row>
    <row r="1329" spans="1:31" x14ac:dyDescent="0.25">
      <c r="A1329" s="40"/>
      <c r="B1329" s="88" t="str">
        <f>IF($X1329="", "", IF(COUNTIF('Application Process'!$I$11:$I$3035, $X1329)=0, 'Job Database'!$Y$8, IFERROR(INDEX('Application Process'!$AJ$11:$AJ$3035, MATCH($X1329, 'Application Process'!$I$11:$I$3035, 0)), "")))</f>
        <v/>
      </c>
      <c r="C1329" s="40"/>
      <c r="D1329" s="207"/>
      <c r="E1329" s="194"/>
      <c r="F1329" s="194"/>
      <c r="G1329" s="208"/>
      <c r="H1329" s="194"/>
      <c r="I1329" s="208"/>
      <c r="J1329" s="194"/>
      <c r="K1329" s="209"/>
      <c r="L1329" s="194"/>
      <c r="M1329" s="196"/>
      <c r="N1329" s="194"/>
      <c r="O1329" s="194"/>
      <c r="P1329" s="208"/>
      <c r="Q1329" s="194"/>
      <c r="R1329" s="210"/>
      <c r="S1329" s="211"/>
      <c r="T1329" s="193"/>
      <c r="U1329" s="40"/>
      <c r="W1329" s="41" t="str">
        <f t="shared" si="81"/>
        <v/>
      </c>
      <c r="X1329" s="58" t="str">
        <f t="shared" si="82"/>
        <v/>
      </c>
      <c r="Y1329" s="58" t="str">
        <f t="shared" si="80"/>
        <v/>
      </c>
      <c r="AC1329" s="41" t="str">
        <f t="shared" si="83"/>
        <v/>
      </c>
      <c r="AE1329" s="41" t="str">
        <f>IF($H1329="", "", IF(COUNTIF($AA$11:$AA$131, $H1329)&gt;0, 'Application Process'!$AC$4, ""))</f>
        <v/>
      </c>
    </row>
    <row r="1330" spans="1:31" x14ac:dyDescent="0.25">
      <c r="A1330" s="40"/>
      <c r="B1330" s="88" t="str">
        <f>IF($X1330="", "", IF(COUNTIF('Application Process'!$I$11:$I$3035, $X1330)=0, 'Job Database'!$Y$8, IFERROR(INDEX('Application Process'!$AJ$11:$AJ$3035, MATCH($X1330, 'Application Process'!$I$11:$I$3035, 0)), "")))</f>
        <v/>
      </c>
      <c r="C1330" s="40"/>
      <c r="D1330" s="207"/>
      <c r="E1330" s="194"/>
      <c r="F1330" s="194"/>
      <c r="G1330" s="208"/>
      <c r="H1330" s="194"/>
      <c r="I1330" s="208"/>
      <c r="J1330" s="194"/>
      <c r="K1330" s="209"/>
      <c r="L1330" s="194"/>
      <c r="M1330" s="196"/>
      <c r="N1330" s="194"/>
      <c r="O1330" s="194"/>
      <c r="P1330" s="208"/>
      <c r="Q1330" s="194"/>
      <c r="R1330" s="210"/>
      <c r="S1330" s="211"/>
      <c r="T1330" s="193"/>
      <c r="U1330" s="40"/>
      <c r="W1330" s="41" t="str">
        <f t="shared" si="81"/>
        <v/>
      </c>
      <c r="X1330" s="58" t="str">
        <f t="shared" si="82"/>
        <v/>
      </c>
      <c r="Y1330" s="58" t="str">
        <f t="shared" si="80"/>
        <v/>
      </c>
      <c r="AC1330" s="41" t="str">
        <f t="shared" si="83"/>
        <v/>
      </c>
      <c r="AE1330" s="41" t="str">
        <f>IF($H1330="", "", IF(COUNTIF($AA$11:$AA$131, $H1330)&gt;0, 'Application Process'!$AC$4, ""))</f>
        <v/>
      </c>
    </row>
    <row r="1331" spans="1:31" x14ac:dyDescent="0.25">
      <c r="A1331" s="40"/>
      <c r="B1331" s="88" t="str">
        <f>IF($X1331="", "", IF(COUNTIF('Application Process'!$I$11:$I$3035, $X1331)=0, 'Job Database'!$Y$8, IFERROR(INDEX('Application Process'!$AJ$11:$AJ$3035, MATCH($X1331, 'Application Process'!$I$11:$I$3035, 0)), "")))</f>
        <v/>
      </c>
      <c r="C1331" s="40"/>
      <c r="D1331" s="207"/>
      <c r="E1331" s="194"/>
      <c r="F1331" s="194"/>
      <c r="G1331" s="208"/>
      <c r="H1331" s="194"/>
      <c r="I1331" s="208"/>
      <c r="J1331" s="194"/>
      <c r="K1331" s="209"/>
      <c r="L1331" s="194"/>
      <c r="M1331" s="196"/>
      <c r="N1331" s="194"/>
      <c r="O1331" s="194"/>
      <c r="P1331" s="208"/>
      <c r="Q1331" s="194"/>
      <c r="R1331" s="210"/>
      <c r="S1331" s="211"/>
      <c r="T1331" s="193"/>
      <c r="U1331" s="40"/>
      <c r="W1331" s="41" t="str">
        <f t="shared" si="81"/>
        <v/>
      </c>
      <c r="X1331" s="58" t="str">
        <f t="shared" si="82"/>
        <v/>
      </c>
      <c r="Y1331" s="58" t="str">
        <f t="shared" si="80"/>
        <v/>
      </c>
      <c r="AC1331" s="41" t="str">
        <f t="shared" si="83"/>
        <v/>
      </c>
      <c r="AE1331" s="41" t="str">
        <f>IF($H1331="", "", IF(COUNTIF($AA$11:$AA$131, $H1331)&gt;0, 'Application Process'!$AC$4, ""))</f>
        <v/>
      </c>
    </row>
    <row r="1332" spans="1:31" x14ac:dyDescent="0.25">
      <c r="A1332" s="40"/>
      <c r="B1332" s="88" t="str">
        <f>IF($X1332="", "", IF(COUNTIF('Application Process'!$I$11:$I$3035, $X1332)=0, 'Job Database'!$Y$8, IFERROR(INDEX('Application Process'!$AJ$11:$AJ$3035, MATCH($X1332, 'Application Process'!$I$11:$I$3035, 0)), "")))</f>
        <v/>
      </c>
      <c r="C1332" s="40"/>
      <c r="D1332" s="207"/>
      <c r="E1332" s="194"/>
      <c r="F1332" s="194"/>
      <c r="G1332" s="208"/>
      <c r="H1332" s="194"/>
      <c r="I1332" s="208"/>
      <c r="J1332" s="194"/>
      <c r="K1332" s="209"/>
      <c r="L1332" s="194"/>
      <c r="M1332" s="196"/>
      <c r="N1332" s="194"/>
      <c r="O1332" s="194"/>
      <c r="P1332" s="208"/>
      <c r="Q1332" s="194"/>
      <c r="R1332" s="210"/>
      <c r="S1332" s="211"/>
      <c r="T1332" s="193"/>
      <c r="U1332" s="40"/>
      <c r="W1332" s="41" t="str">
        <f t="shared" si="81"/>
        <v/>
      </c>
      <c r="X1332" s="58" t="str">
        <f t="shared" si="82"/>
        <v/>
      </c>
      <c r="Y1332" s="58" t="str">
        <f t="shared" si="80"/>
        <v/>
      </c>
      <c r="AC1332" s="41" t="str">
        <f t="shared" si="83"/>
        <v/>
      </c>
      <c r="AE1332" s="41" t="str">
        <f>IF($H1332="", "", IF(COUNTIF($AA$11:$AA$131, $H1332)&gt;0, 'Application Process'!$AC$4, ""))</f>
        <v/>
      </c>
    </row>
    <row r="1333" spans="1:31" x14ac:dyDescent="0.25">
      <c r="A1333" s="40"/>
      <c r="B1333" s="88" t="str">
        <f>IF($X1333="", "", IF(COUNTIF('Application Process'!$I$11:$I$3035, $X1333)=0, 'Job Database'!$Y$8, IFERROR(INDEX('Application Process'!$AJ$11:$AJ$3035, MATCH($X1333, 'Application Process'!$I$11:$I$3035, 0)), "")))</f>
        <v/>
      </c>
      <c r="C1333" s="40"/>
      <c r="D1333" s="207"/>
      <c r="E1333" s="194"/>
      <c r="F1333" s="194"/>
      <c r="G1333" s="208"/>
      <c r="H1333" s="194"/>
      <c r="I1333" s="208"/>
      <c r="J1333" s="194"/>
      <c r="K1333" s="209"/>
      <c r="L1333" s="194"/>
      <c r="M1333" s="196"/>
      <c r="N1333" s="194"/>
      <c r="O1333" s="194"/>
      <c r="P1333" s="208"/>
      <c r="Q1333" s="194"/>
      <c r="R1333" s="210"/>
      <c r="S1333" s="211"/>
      <c r="T1333" s="193"/>
      <c r="U1333" s="40"/>
      <c r="W1333" s="41" t="str">
        <f t="shared" si="81"/>
        <v/>
      </c>
      <c r="X1333" s="58" t="str">
        <f t="shared" si="82"/>
        <v/>
      </c>
      <c r="Y1333" s="58" t="str">
        <f t="shared" si="80"/>
        <v/>
      </c>
      <c r="AC1333" s="41" t="str">
        <f t="shared" si="83"/>
        <v/>
      </c>
      <c r="AE1333" s="41" t="str">
        <f>IF($H1333="", "", IF(COUNTIF($AA$11:$AA$131, $H1333)&gt;0, 'Application Process'!$AC$4, ""))</f>
        <v/>
      </c>
    </row>
    <row r="1334" spans="1:31" x14ac:dyDescent="0.25">
      <c r="A1334" s="40"/>
      <c r="B1334" s="88" t="str">
        <f>IF($X1334="", "", IF(COUNTIF('Application Process'!$I$11:$I$3035, $X1334)=0, 'Job Database'!$Y$8, IFERROR(INDEX('Application Process'!$AJ$11:$AJ$3035, MATCH($X1334, 'Application Process'!$I$11:$I$3035, 0)), "")))</f>
        <v/>
      </c>
      <c r="C1334" s="40"/>
      <c r="D1334" s="207"/>
      <c r="E1334" s="194"/>
      <c r="F1334" s="194"/>
      <c r="G1334" s="208"/>
      <c r="H1334" s="194"/>
      <c r="I1334" s="208"/>
      <c r="J1334" s="194"/>
      <c r="K1334" s="209"/>
      <c r="L1334" s="194"/>
      <c r="M1334" s="196"/>
      <c r="N1334" s="194"/>
      <c r="O1334" s="194"/>
      <c r="P1334" s="208"/>
      <c r="Q1334" s="194"/>
      <c r="R1334" s="210"/>
      <c r="S1334" s="211"/>
      <c r="T1334" s="193"/>
      <c r="U1334" s="40"/>
      <c r="W1334" s="41" t="str">
        <f t="shared" si="81"/>
        <v/>
      </c>
      <c r="X1334" s="58" t="str">
        <f t="shared" si="82"/>
        <v/>
      </c>
      <c r="Y1334" s="58" t="str">
        <f t="shared" si="80"/>
        <v/>
      </c>
      <c r="AC1334" s="41" t="str">
        <f t="shared" si="83"/>
        <v/>
      </c>
      <c r="AE1334" s="41" t="str">
        <f>IF($H1334="", "", IF(COUNTIF($AA$11:$AA$131, $H1334)&gt;0, 'Application Process'!$AC$4, ""))</f>
        <v/>
      </c>
    </row>
    <row r="1335" spans="1:31" x14ac:dyDescent="0.25">
      <c r="A1335" s="40"/>
      <c r="B1335" s="88" t="str">
        <f>IF($X1335="", "", IF(COUNTIF('Application Process'!$I$11:$I$3035, $X1335)=0, 'Job Database'!$Y$8, IFERROR(INDEX('Application Process'!$AJ$11:$AJ$3035, MATCH($X1335, 'Application Process'!$I$11:$I$3035, 0)), "")))</f>
        <v/>
      </c>
      <c r="C1335" s="40"/>
      <c r="D1335" s="207"/>
      <c r="E1335" s="194"/>
      <c r="F1335" s="194"/>
      <c r="G1335" s="208"/>
      <c r="H1335" s="194"/>
      <c r="I1335" s="208"/>
      <c r="J1335" s="194"/>
      <c r="K1335" s="209"/>
      <c r="L1335" s="194"/>
      <c r="M1335" s="196"/>
      <c r="N1335" s="194"/>
      <c r="O1335" s="194"/>
      <c r="P1335" s="208"/>
      <c r="Q1335" s="194"/>
      <c r="R1335" s="210"/>
      <c r="S1335" s="211"/>
      <c r="T1335" s="193"/>
      <c r="U1335" s="40"/>
      <c r="W1335" s="41" t="str">
        <f t="shared" si="81"/>
        <v/>
      </c>
      <c r="X1335" s="58" t="str">
        <f t="shared" si="82"/>
        <v/>
      </c>
      <c r="Y1335" s="58" t="str">
        <f t="shared" si="80"/>
        <v/>
      </c>
      <c r="AC1335" s="41" t="str">
        <f t="shared" si="83"/>
        <v/>
      </c>
      <c r="AE1335" s="41" t="str">
        <f>IF($H1335="", "", IF(COUNTIF($AA$11:$AA$131, $H1335)&gt;0, 'Application Process'!$AC$4, ""))</f>
        <v/>
      </c>
    </row>
    <row r="1336" spans="1:31" x14ac:dyDescent="0.25">
      <c r="A1336" s="40"/>
      <c r="B1336" s="88" t="str">
        <f>IF($X1336="", "", IF(COUNTIF('Application Process'!$I$11:$I$3035, $X1336)=0, 'Job Database'!$Y$8, IFERROR(INDEX('Application Process'!$AJ$11:$AJ$3035, MATCH($X1336, 'Application Process'!$I$11:$I$3035, 0)), "")))</f>
        <v/>
      </c>
      <c r="C1336" s="40"/>
      <c r="D1336" s="207"/>
      <c r="E1336" s="194"/>
      <c r="F1336" s="194"/>
      <c r="G1336" s="208"/>
      <c r="H1336" s="194"/>
      <c r="I1336" s="208"/>
      <c r="J1336" s="194"/>
      <c r="K1336" s="209"/>
      <c r="L1336" s="194"/>
      <c r="M1336" s="196"/>
      <c r="N1336" s="194"/>
      <c r="O1336" s="194"/>
      <c r="P1336" s="208"/>
      <c r="Q1336" s="194"/>
      <c r="R1336" s="210"/>
      <c r="S1336" s="211"/>
      <c r="T1336" s="193"/>
      <c r="U1336" s="40"/>
      <c r="W1336" s="41" t="str">
        <f t="shared" si="81"/>
        <v/>
      </c>
      <c r="X1336" s="58" t="str">
        <f t="shared" si="82"/>
        <v/>
      </c>
      <c r="Y1336" s="58" t="str">
        <f t="shared" si="80"/>
        <v/>
      </c>
      <c r="AC1336" s="41" t="str">
        <f t="shared" si="83"/>
        <v/>
      </c>
      <c r="AE1336" s="41" t="str">
        <f>IF($H1336="", "", IF(COUNTIF($AA$11:$AA$131, $H1336)&gt;0, 'Application Process'!$AC$4, ""))</f>
        <v/>
      </c>
    </row>
    <row r="1337" spans="1:31" x14ac:dyDescent="0.25">
      <c r="A1337" s="40"/>
      <c r="B1337" s="88" t="str">
        <f>IF($X1337="", "", IF(COUNTIF('Application Process'!$I$11:$I$3035, $X1337)=0, 'Job Database'!$Y$8, IFERROR(INDEX('Application Process'!$AJ$11:$AJ$3035, MATCH($X1337, 'Application Process'!$I$11:$I$3035, 0)), "")))</f>
        <v/>
      </c>
      <c r="C1337" s="40"/>
      <c r="D1337" s="207"/>
      <c r="E1337" s="194"/>
      <c r="F1337" s="194"/>
      <c r="G1337" s="208"/>
      <c r="H1337" s="194"/>
      <c r="I1337" s="208"/>
      <c r="J1337" s="194"/>
      <c r="K1337" s="209"/>
      <c r="L1337" s="194"/>
      <c r="M1337" s="196"/>
      <c r="N1337" s="194"/>
      <c r="O1337" s="194"/>
      <c r="P1337" s="208"/>
      <c r="Q1337" s="194"/>
      <c r="R1337" s="210"/>
      <c r="S1337" s="211"/>
      <c r="T1337" s="193"/>
      <c r="U1337" s="40"/>
      <c r="W1337" s="41" t="str">
        <f t="shared" si="81"/>
        <v/>
      </c>
      <c r="X1337" s="58" t="str">
        <f t="shared" si="82"/>
        <v/>
      </c>
      <c r="Y1337" s="58" t="str">
        <f t="shared" si="80"/>
        <v/>
      </c>
      <c r="AC1337" s="41" t="str">
        <f t="shared" si="83"/>
        <v/>
      </c>
      <c r="AE1337" s="41" t="str">
        <f>IF($H1337="", "", IF(COUNTIF($AA$11:$AA$131, $H1337)&gt;0, 'Application Process'!$AC$4, ""))</f>
        <v/>
      </c>
    </row>
    <row r="1338" spans="1:31" x14ac:dyDescent="0.25">
      <c r="A1338" s="40"/>
      <c r="B1338" s="88" t="str">
        <f>IF($X1338="", "", IF(COUNTIF('Application Process'!$I$11:$I$3035, $X1338)=0, 'Job Database'!$Y$8, IFERROR(INDEX('Application Process'!$AJ$11:$AJ$3035, MATCH($X1338, 'Application Process'!$I$11:$I$3035, 0)), "")))</f>
        <v/>
      </c>
      <c r="C1338" s="40"/>
      <c r="D1338" s="207"/>
      <c r="E1338" s="194"/>
      <c r="F1338" s="194"/>
      <c r="G1338" s="208"/>
      <c r="H1338" s="194"/>
      <c r="I1338" s="208"/>
      <c r="J1338" s="194"/>
      <c r="K1338" s="209"/>
      <c r="L1338" s="194"/>
      <c r="M1338" s="196"/>
      <c r="N1338" s="194"/>
      <c r="O1338" s="194"/>
      <c r="P1338" s="208"/>
      <c r="Q1338" s="194"/>
      <c r="R1338" s="210"/>
      <c r="S1338" s="211"/>
      <c r="T1338" s="193"/>
      <c r="U1338" s="40"/>
      <c r="W1338" s="41" t="str">
        <f t="shared" si="81"/>
        <v/>
      </c>
      <c r="X1338" s="58" t="str">
        <f t="shared" si="82"/>
        <v/>
      </c>
      <c r="Y1338" s="58" t="str">
        <f t="shared" si="80"/>
        <v/>
      </c>
      <c r="AC1338" s="41" t="str">
        <f t="shared" si="83"/>
        <v/>
      </c>
      <c r="AE1338" s="41" t="str">
        <f>IF($H1338="", "", IF(COUNTIF($AA$11:$AA$131, $H1338)&gt;0, 'Application Process'!$AC$4, ""))</f>
        <v/>
      </c>
    </row>
    <row r="1339" spans="1:31" x14ac:dyDescent="0.25">
      <c r="A1339" s="40"/>
      <c r="B1339" s="88" t="str">
        <f>IF($X1339="", "", IF(COUNTIF('Application Process'!$I$11:$I$3035, $X1339)=0, 'Job Database'!$Y$8, IFERROR(INDEX('Application Process'!$AJ$11:$AJ$3035, MATCH($X1339, 'Application Process'!$I$11:$I$3035, 0)), "")))</f>
        <v/>
      </c>
      <c r="C1339" s="40"/>
      <c r="D1339" s="207"/>
      <c r="E1339" s="194"/>
      <c r="F1339" s="194"/>
      <c r="G1339" s="208"/>
      <c r="H1339" s="194"/>
      <c r="I1339" s="208"/>
      <c r="J1339" s="194"/>
      <c r="K1339" s="209"/>
      <c r="L1339" s="194"/>
      <c r="M1339" s="196"/>
      <c r="N1339" s="194"/>
      <c r="O1339" s="194"/>
      <c r="P1339" s="208"/>
      <c r="Q1339" s="194"/>
      <c r="R1339" s="210"/>
      <c r="S1339" s="211"/>
      <c r="T1339" s="193"/>
      <c r="U1339" s="40"/>
      <c r="W1339" s="41" t="str">
        <f t="shared" si="81"/>
        <v/>
      </c>
      <c r="X1339" s="58" t="str">
        <f t="shared" si="82"/>
        <v/>
      </c>
      <c r="Y1339" s="58" t="str">
        <f t="shared" si="80"/>
        <v/>
      </c>
      <c r="AC1339" s="41" t="str">
        <f t="shared" si="83"/>
        <v/>
      </c>
      <c r="AE1339" s="41" t="str">
        <f>IF($H1339="", "", IF(COUNTIF($AA$11:$AA$131, $H1339)&gt;0, 'Application Process'!$AC$4, ""))</f>
        <v/>
      </c>
    </row>
    <row r="1340" spans="1:31" x14ac:dyDescent="0.25">
      <c r="A1340" s="40"/>
      <c r="B1340" s="88" t="str">
        <f>IF($X1340="", "", IF(COUNTIF('Application Process'!$I$11:$I$3035, $X1340)=0, 'Job Database'!$Y$8, IFERROR(INDEX('Application Process'!$AJ$11:$AJ$3035, MATCH($X1340, 'Application Process'!$I$11:$I$3035, 0)), "")))</f>
        <v/>
      </c>
      <c r="C1340" s="40"/>
      <c r="D1340" s="207"/>
      <c r="E1340" s="194"/>
      <c r="F1340" s="194"/>
      <c r="G1340" s="208"/>
      <c r="H1340" s="194"/>
      <c r="I1340" s="208"/>
      <c r="J1340" s="194"/>
      <c r="K1340" s="209"/>
      <c r="L1340" s="194"/>
      <c r="M1340" s="196"/>
      <c r="N1340" s="194"/>
      <c r="O1340" s="194"/>
      <c r="P1340" s="208"/>
      <c r="Q1340" s="194"/>
      <c r="R1340" s="210"/>
      <c r="S1340" s="211"/>
      <c r="T1340" s="193"/>
      <c r="U1340" s="40"/>
      <c r="W1340" s="41" t="str">
        <f t="shared" si="81"/>
        <v/>
      </c>
      <c r="X1340" s="58" t="str">
        <f t="shared" si="82"/>
        <v/>
      </c>
      <c r="Y1340" s="58" t="str">
        <f t="shared" si="80"/>
        <v/>
      </c>
      <c r="AC1340" s="41" t="str">
        <f t="shared" si="83"/>
        <v/>
      </c>
      <c r="AE1340" s="41" t="str">
        <f>IF($H1340="", "", IF(COUNTIF($AA$11:$AA$131, $H1340)&gt;0, 'Application Process'!$AC$4, ""))</f>
        <v/>
      </c>
    </row>
    <row r="1341" spans="1:31" x14ac:dyDescent="0.25">
      <c r="A1341" s="40"/>
      <c r="B1341" s="88" t="str">
        <f>IF($X1341="", "", IF(COUNTIF('Application Process'!$I$11:$I$3035, $X1341)=0, 'Job Database'!$Y$8, IFERROR(INDEX('Application Process'!$AJ$11:$AJ$3035, MATCH($X1341, 'Application Process'!$I$11:$I$3035, 0)), "")))</f>
        <v/>
      </c>
      <c r="C1341" s="40"/>
      <c r="D1341" s="207"/>
      <c r="E1341" s="194"/>
      <c r="F1341" s="194"/>
      <c r="G1341" s="208"/>
      <c r="H1341" s="194"/>
      <c r="I1341" s="208"/>
      <c r="J1341" s="194"/>
      <c r="K1341" s="209"/>
      <c r="L1341" s="194"/>
      <c r="M1341" s="196"/>
      <c r="N1341" s="194"/>
      <c r="O1341" s="194"/>
      <c r="P1341" s="208"/>
      <c r="Q1341" s="194"/>
      <c r="R1341" s="210"/>
      <c r="S1341" s="211"/>
      <c r="T1341" s="193"/>
      <c r="U1341" s="40"/>
      <c r="W1341" s="41" t="str">
        <f t="shared" si="81"/>
        <v/>
      </c>
      <c r="X1341" s="58" t="str">
        <f t="shared" si="82"/>
        <v/>
      </c>
      <c r="Y1341" s="58" t="str">
        <f t="shared" si="80"/>
        <v/>
      </c>
      <c r="AC1341" s="41" t="str">
        <f t="shared" si="83"/>
        <v/>
      </c>
      <c r="AE1341" s="41" t="str">
        <f>IF($H1341="", "", IF(COUNTIF($AA$11:$AA$131, $H1341)&gt;0, 'Application Process'!$AC$4, ""))</f>
        <v/>
      </c>
    </row>
    <row r="1342" spans="1:31" x14ac:dyDescent="0.25">
      <c r="A1342" s="40"/>
      <c r="B1342" s="88" t="str">
        <f>IF($X1342="", "", IF(COUNTIF('Application Process'!$I$11:$I$3035, $X1342)=0, 'Job Database'!$Y$8, IFERROR(INDEX('Application Process'!$AJ$11:$AJ$3035, MATCH($X1342, 'Application Process'!$I$11:$I$3035, 0)), "")))</f>
        <v/>
      </c>
      <c r="C1342" s="40"/>
      <c r="D1342" s="207"/>
      <c r="E1342" s="194"/>
      <c r="F1342" s="194"/>
      <c r="G1342" s="208"/>
      <c r="H1342" s="194"/>
      <c r="I1342" s="208"/>
      <c r="J1342" s="194"/>
      <c r="K1342" s="209"/>
      <c r="L1342" s="194"/>
      <c r="M1342" s="196"/>
      <c r="N1342" s="194"/>
      <c r="O1342" s="194"/>
      <c r="P1342" s="208"/>
      <c r="Q1342" s="194"/>
      <c r="R1342" s="210"/>
      <c r="S1342" s="211"/>
      <c r="T1342" s="193"/>
      <c r="U1342" s="40"/>
      <c r="W1342" s="41" t="str">
        <f t="shared" si="81"/>
        <v/>
      </c>
      <c r="X1342" s="58" t="str">
        <f t="shared" si="82"/>
        <v/>
      </c>
      <c r="Y1342" s="58" t="str">
        <f t="shared" si="80"/>
        <v/>
      </c>
      <c r="AC1342" s="41" t="str">
        <f t="shared" si="83"/>
        <v/>
      </c>
      <c r="AE1342" s="41" t="str">
        <f>IF($H1342="", "", IF(COUNTIF($AA$11:$AA$131, $H1342)&gt;0, 'Application Process'!$AC$4, ""))</f>
        <v/>
      </c>
    </row>
    <row r="1343" spans="1:31" x14ac:dyDescent="0.25">
      <c r="A1343" s="40"/>
      <c r="B1343" s="88" t="str">
        <f>IF($X1343="", "", IF(COUNTIF('Application Process'!$I$11:$I$3035, $X1343)=0, 'Job Database'!$Y$8, IFERROR(INDEX('Application Process'!$AJ$11:$AJ$3035, MATCH($X1343, 'Application Process'!$I$11:$I$3035, 0)), "")))</f>
        <v/>
      </c>
      <c r="C1343" s="40"/>
      <c r="D1343" s="207"/>
      <c r="E1343" s="194"/>
      <c r="F1343" s="194"/>
      <c r="G1343" s="208"/>
      <c r="H1343" s="194"/>
      <c r="I1343" s="208"/>
      <c r="J1343" s="194"/>
      <c r="K1343" s="209"/>
      <c r="L1343" s="194"/>
      <c r="M1343" s="196"/>
      <c r="N1343" s="194"/>
      <c r="O1343" s="194"/>
      <c r="P1343" s="208"/>
      <c r="Q1343" s="194"/>
      <c r="R1343" s="210"/>
      <c r="S1343" s="211"/>
      <c r="T1343" s="193"/>
      <c r="U1343" s="40"/>
      <c r="W1343" s="41" t="str">
        <f t="shared" si="81"/>
        <v/>
      </c>
      <c r="X1343" s="58" t="str">
        <f t="shared" si="82"/>
        <v/>
      </c>
      <c r="Y1343" s="58" t="str">
        <f t="shared" si="80"/>
        <v/>
      </c>
      <c r="AC1343" s="41" t="str">
        <f t="shared" si="83"/>
        <v/>
      </c>
      <c r="AE1343" s="41" t="str">
        <f>IF($H1343="", "", IF(COUNTIF($AA$11:$AA$131, $H1343)&gt;0, 'Application Process'!$AC$4, ""))</f>
        <v/>
      </c>
    </row>
    <row r="1344" spans="1:31" x14ac:dyDescent="0.25">
      <c r="A1344" s="40"/>
      <c r="B1344" s="88" t="str">
        <f>IF($X1344="", "", IF(COUNTIF('Application Process'!$I$11:$I$3035, $X1344)=0, 'Job Database'!$Y$8, IFERROR(INDEX('Application Process'!$AJ$11:$AJ$3035, MATCH($X1344, 'Application Process'!$I$11:$I$3035, 0)), "")))</f>
        <v/>
      </c>
      <c r="C1344" s="40"/>
      <c r="D1344" s="207"/>
      <c r="E1344" s="194"/>
      <c r="F1344" s="194"/>
      <c r="G1344" s="208"/>
      <c r="H1344" s="194"/>
      <c r="I1344" s="208"/>
      <c r="J1344" s="194"/>
      <c r="K1344" s="209"/>
      <c r="L1344" s="194"/>
      <c r="M1344" s="196"/>
      <c r="N1344" s="194"/>
      <c r="O1344" s="194"/>
      <c r="P1344" s="208"/>
      <c r="Q1344" s="194"/>
      <c r="R1344" s="210"/>
      <c r="S1344" s="211"/>
      <c r="T1344" s="193"/>
      <c r="U1344" s="40"/>
      <c r="W1344" s="41" t="str">
        <f t="shared" si="81"/>
        <v/>
      </c>
      <c r="X1344" s="58" t="str">
        <f t="shared" si="82"/>
        <v/>
      </c>
      <c r="Y1344" s="58" t="str">
        <f t="shared" si="80"/>
        <v/>
      </c>
      <c r="AC1344" s="41" t="str">
        <f t="shared" si="83"/>
        <v/>
      </c>
      <c r="AE1344" s="41" t="str">
        <f>IF($H1344="", "", IF(COUNTIF($AA$11:$AA$131, $H1344)&gt;0, 'Application Process'!$AC$4, ""))</f>
        <v/>
      </c>
    </row>
    <row r="1345" spans="1:31" x14ac:dyDescent="0.25">
      <c r="A1345" s="40"/>
      <c r="B1345" s="88" t="str">
        <f>IF($X1345="", "", IF(COUNTIF('Application Process'!$I$11:$I$3035, $X1345)=0, 'Job Database'!$Y$8, IFERROR(INDEX('Application Process'!$AJ$11:$AJ$3035, MATCH($X1345, 'Application Process'!$I$11:$I$3035, 0)), "")))</f>
        <v/>
      </c>
      <c r="C1345" s="40"/>
      <c r="D1345" s="207"/>
      <c r="E1345" s="194"/>
      <c r="F1345" s="194"/>
      <c r="G1345" s="208"/>
      <c r="H1345" s="194"/>
      <c r="I1345" s="208"/>
      <c r="J1345" s="194"/>
      <c r="K1345" s="209"/>
      <c r="L1345" s="194"/>
      <c r="M1345" s="196"/>
      <c r="N1345" s="194"/>
      <c r="O1345" s="194"/>
      <c r="P1345" s="208"/>
      <c r="Q1345" s="194"/>
      <c r="R1345" s="210"/>
      <c r="S1345" s="211"/>
      <c r="T1345" s="193"/>
      <c r="U1345" s="40"/>
      <c r="W1345" s="41" t="str">
        <f t="shared" si="81"/>
        <v/>
      </c>
      <c r="X1345" s="58" t="str">
        <f t="shared" si="82"/>
        <v/>
      </c>
      <c r="Y1345" s="58" t="str">
        <f t="shared" si="80"/>
        <v/>
      </c>
      <c r="AC1345" s="41" t="str">
        <f t="shared" si="83"/>
        <v/>
      </c>
      <c r="AE1345" s="41" t="str">
        <f>IF($H1345="", "", IF(COUNTIF($AA$11:$AA$131, $H1345)&gt;0, 'Application Process'!$AC$4, ""))</f>
        <v/>
      </c>
    </row>
    <row r="1346" spans="1:31" x14ac:dyDescent="0.25">
      <c r="A1346" s="40"/>
      <c r="B1346" s="88" t="str">
        <f>IF($X1346="", "", IF(COUNTIF('Application Process'!$I$11:$I$3035, $X1346)=0, 'Job Database'!$Y$8, IFERROR(INDEX('Application Process'!$AJ$11:$AJ$3035, MATCH($X1346, 'Application Process'!$I$11:$I$3035, 0)), "")))</f>
        <v/>
      </c>
      <c r="C1346" s="40"/>
      <c r="D1346" s="207"/>
      <c r="E1346" s="194"/>
      <c r="F1346" s="194"/>
      <c r="G1346" s="208"/>
      <c r="H1346" s="194"/>
      <c r="I1346" s="208"/>
      <c r="J1346" s="194"/>
      <c r="K1346" s="209"/>
      <c r="L1346" s="194"/>
      <c r="M1346" s="196"/>
      <c r="N1346" s="194"/>
      <c r="O1346" s="194"/>
      <c r="P1346" s="208"/>
      <c r="Q1346" s="194"/>
      <c r="R1346" s="210"/>
      <c r="S1346" s="211"/>
      <c r="T1346" s="193"/>
      <c r="U1346" s="40"/>
      <c r="W1346" s="41" t="str">
        <f t="shared" si="81"/>
        <v/>
      </c>
      <c r="X1346" s="58" t="str">
        <f t="shared" si="82"/>
        <v/>
      </c>
      <c r="Y1346" s="58" t="str">
        <f t="shared" si="80"/>
        <v/>
      </c>
      <c r="AC1346" s="41" t="str">
        <f t="shared" si="83"/>
        <v/>
      </c>
      <c r="AE1346" s="41" t="str">
        <f>IF($H1346="", "", IF(COUNTIF($AA$11:$AA$131, $H1346)&gt;0, 'Application Process'!$AC$4, ""))</f>
        <v/>
      </c>
    </row>
    <row r="1347" spans="1:31" x14ac:dyDescent="0.25">
      <c r="A1347" s="40"/>
      <c r="B1347" s="88" t="str">
        <f>IF($X1347="", "", IF(COUNTIF('Application Process'!$I$11:$I$3035, $X1347)=0, 'Job Database'!$Y$8, IFERROR(INDEX('Application Process'!$AJ$11:$AJ$3035, MATCH($X1347, 'Application Process'!$I$11:$I$3035, 0)), "")))</f>
        <v/>
      </c>
      <c r="C1347" s="40"/>
      <c r="D1347" s="207"/>
      <c r="E1347" s="194"/>
      <c r="F1347" s="194"/>
      <c r="G1347" s="208"/>
      <c r="H1347" s="194"/>
      <c r="I1347" s="208"/>
      <c r="J1347" s="194"/>
      <c r="K1347" s="209"/>
      <c r="L1347" s="194"/>
      <c r="M1347" s="196"/>
      <c r="N1347" s="194"/>
      <c r="O1347" s="194"/>
      <c r="P1347" s="208"/>
      <c r="Q1347" s="194"/>
      <c r="R1347" s="210"/>
      <c r="S1347" s="211"/>
      <c r="T1347" s="193"/>
      <c r="U1347" s="40"/>
      <c r="W1347" s="41" t="str">
        <f t="shared" si="81"/>
        <v/>
      </c>
      <c r="X1347" s="58" t="str">
        <f t="shared" si="82"/>
        <v/>
      </c>
      <c r="Y1347" s="58" t="str">
        <f t="shared" si="80"/>
        <v/>
      </c>
      <c r="AC1347" s="41" t="str">
        <f t="shared" si="83"/>
        <v/>
      </c>
      <c r="AE1347" s="41" t="str">
        <f>IF($H1347="", "", IF(COUNTIF($AA$11:$AA$131, $H1347)&gt;0, 'Application Process'!$AC$4, ""))</f>
        <v/>
      </c>
    </row>
    <row r="1348" spans="1:31" x14ac:dyDescent="0.25">
      <c r="A1348" s="40"/>
      <c r="B1348" s="88" t="str">
        <f>IF($X1348="", "", IF(COUNTIF('Application Process'!$I$11:$I$3035, $X1348)=0, 'Job Database'!$Y$8, IFERROR(INDEX('Application Process'!$AJ$11:$AJ$3035, MATCH($X1348, 'Application Process'!$I$11:$I$3035, 0)), "")))</f>
        <v/>
      </c>
      <c r="C1348" s="40"/>
      <c r="D1348" s="207"/>
      <c r="E1348" s="194"/>
      <c r="F1348" s="194"/>
      <c r="G1348" s="208"/>
      <c r="H1348" s="194"/>
      <c r="I1348" s="208"/>
      <c r="J1348" s="194"/>
      <c r="K1348" s="209"/>
      <c r="L1348" s="194"/>
      <c r="M1348" s="196"/>
      <c r="N1348" s="194"/>
      <c r="O1348" s="194"/>
      <c r="P1348" s="208"/>
      <c r="Q1348" s="194"/>
      <c r="R1348" s="210"/>
      <c r="S1348" s="211"/>
      <c r="T1348" s="193"/>
      <c r="U1348" s="40"/>
      <c r="W1348" s="41" t="str">
        <f t="shared" si="81"/>
        <v/>
      </c>
      <c r="X1348" s="58" t="str">
        <f t="shared" si="82"/>
        <v/>
      </c>
      <c r="Y1348" s="58" t="str">
        <f t="shared" si="80"/>
        <v/>
      </c>
      <c r="AC1348" s="41" t="str">
        <f t="shared" si="83"/>
        <v/>
      </c>
      <c r="AE1348" s="41" t="str">
        <f>IF($H1348="", "", IF(COUNTIF($AA$11:$AA$131, $H1348)&gt;0, 'Application Process'!$AC$4, ""))</f>
        <v/>
      </c>
    </row>
    <row r="1349" spans="1:31" x14ac:dyDescent="0.25">
      <c r="A1349" s="40"/>
      <c r="B1349" s="88" t="str">
        <f>IF($X1349="", "", IF(COUNTIF('Application Process'!$I$11:$I$3035, $X1349)=0, 'Job Database'!$Y$8, IFERROR(INDEX('Application Process'!$AJ$11:$AJ$3035, MATCH($X1349, 'Application Process'!$I$11:$I$3035, 0)), "")))</f>
        <v/>
      </c>
      <c r="C1349" s="40"/>
      <c r="D1349" s="207"/>
      <c r="E1349" s="194"/>
      <c r="F1349" s="194"/>
      <c r="G1349" s="208"/>
      <c r="H1349" s="194"/>
      <c r="I1349" s="208"/>
      <c r="J1349" s="194"/>
      <c r="K1349" s="209"/>
      <c r="L1349" s="194"/>
      <c r="M1349" s="196"/>
      <c r="N1349" s="194"/>
      <c r="O1349" s="194"/>
      <c r="P1349" s="208"/>
      <c r="Q1349" s="194"/>
      <c r="R1349" s="210"/>
      <c r="S1349" s="211"/>
      <c r="T1349" s="193"/>
      <c r="U1349" s="40"/>
      <c r="W1349" s="41" t="str">
        <f t="shared" si="81"/>
        <v/>
      </c>
      <c r="X1349" s="58" t="str">
        <f t="shared" si="82"/>
        <v/>
      </c>
      <c r="Y1349" s="58" t="str">
        <f t="shared" si="80"/>
        <v/>
      </c>
      <c r="AC1349" s="41" t="str">
        <f t="shared" si="83"/>
        <v/>
      </c>
      <c r="AE1349" s="41" t="str">
        <f>IF($H1349="", "", IF(COUNTIF($AA$11:$AA$131, $H1349)&gt;0, 'Application Process'!$AC$4, ""))</f>
        <v/>
      </c>
    </row>
    <row r="1350" spans="1:31" x14ac:dyDescent="0.25">
      <c r="A1350" s="40"/>
      <c r="B1350" s="88" t="str">
        <f>IF($X1350="", "", IF(COUNTIF('Application Process'!$I$11:$I$3035, $X1350)=0, 'Job Database'!$Y$8, IFERROR(INDEX('Application Process'!$AJ$11:$AJ$3035, MATCH($X1350, 'Application Process'!$I$11:$I$3035, 0)), "")))</f>
        <v/>
      </c>
      <c r="C1350" s="40"/>
      <c r="D1350" s="207"/>
      <c r="E1350" s="194"/>
      <c r="F1350" s="194"/>
      <c r="G1350" s="208"/>
      <c r="H1350" s="194"/>
      <c r="I1350" s="208"/>
      <c r="J1350" s="194"/>
      <c r="K1350" s="209"/>
      <c r="L1350" s="194"/>
      <c r="M1350" s="196"/>
      <c r="N1350" s="194"/>
      <c r="O1350" s="194"/>
      <c r="P1350" s="208"/>
      <c r="Q1350" s="194"/>
      <c r="R1350" s="210"/>
      <c r="S1350" s="211"/>
      <c r="T1350" s="193"/>
      <c r="U1350" s="40"/>
      <c r="W1350" s="41" t="str">
        <f t="shared" si="81"/>
        <v/>
      </c>
      <c r="X1350" s="58" t="str">
        <f t="shared" si="82"/>
        <v/>
      </c>
      <c r="Y1350" s="58" t="str">
        <f t="shared" si="80"/>
        <v/>
      </c>
      <c r="AC1350" s="41" t="str">
        <f t="shared" si="83"/>
        <v/>
      </c>
      <c r="AE1350" s="41" t="str">
        <f>IF($H1350="", "", IF(COUNTIF($AA$11:$AA$131, $H1350)&gt;0, 'Application Process'!$AC$4, ""))</f>
        <v/>
      </c>
    </row>
    <row r="1351" spans="1:31" x14ac:dyDescent="0.25">
      <c r="A1351" s="40"/>
      <c r="B1351" s="88" t="str">
        <f>IF($X1351="", "", IF(COUNTIF('Application Process'!$I$11:$I$3035, $X1351)=0, 'Job Database'!$Y$8, IFERROR(INDEX('Application Process'!$AJ$11:$AJ$3035, MATCH($X1351, 'Application Process'!$I$11:$I$3035, 0)), "")))</f>
        <v/>
      </c>
      <c r="C1351" s="40"/>
      <c r="D1351" s="207"/>
      <c r="E1351" s="194"/>
      <c r="F1351" s="194"/>
      <c r="G1351" s="208"/>
      <c r="H1351" s="194"/>
      <c r="I1351" s="208"/>
      <c r="J1351" s="194"/>
      <c r="K1351" s="209"/>
      <c r="L1351" s="194"/>
      <c r="M1351" s="196"/>
      <c r="N1351" s="194"/>
      <c r="O1351" s="194"/>
      <c r="P1351" s="208"/>
      <c r="Q1351" s="194"/>
      <c r="R1351" s="210"/>
      <c r="S1351" s="211"/>
      <c r="T1351" s="193"/>
      <c r="U1351" s="40"/>
      <c r="W1351" s="41" t="str">
        <f t="shared" si="81"/>
        <v/>
      </c>
      <c r="X1351" s="58" t="str">
        <f t="shared" si="82"/>
        <v/>
      </c>
      <c r="Y1351" s="58" t="str">
        <f t="shared" si="80"/>
        <v/>
      </c>
      <c r="AC1351" s="41" t="str">
        <f t="shared" si="83"/>
        <v/>
      </c>
      <c r="AE1351" s="41" t="str">
        <f>IF($H1351="", "", IF(COUNTIF($AA$11:$AA$131, $H1351)&gt;0, 'Application Process'!$AC$4, ""))</f>
        <v/>
      </c>
    </row>
    <row r="1352" spans="1:31" x14ac:dyDescent="0.25">
      <c r="A1352" s="40"/>
      <c r="B1352" s="88" t="str">
        <f>IF($X1352="", "", IF(COUNTIF('Application Process'!$I$11:$I$3035, $X1352)=0, 'Job Database'!$Y$8, IFERROR(INDEX('Application Process'!$AJ$11:$AJ$3035, MATCH($X1352, 'Application Process'!$I$11:$I$3035, 0)), "")))</f>
        <v/>
      </c>
      <c r="C1352" s="40"/>
      <c r="D1352" s="207"/>
      <c r="E1352" s="194"/>
      <c r="F1352" s="194"/>
      <c r="G1352" s="208"/>
      <c r="H1352" s="194"/>
      <c r="I1352" s="208"/>
      <c r="J1352" s="194"/>
      <c r="K1352" s="209"/>
      <c r="L1352" s="194"/>
      <c r="M1352" s="196"/>
      <c r="N1352" s="194"/>
      <c r="O1352" s="194"/>
      <c r="P1352" s="208"/>
      <c r="Q1352" s="194"/>
      <c r="R1352" s="210"/>
      <c r="S1352" s="211"/>
      <c r="T1352" s="193"/>
      <c r="U1352" s="40"/>
      <c r="W1352" s="41" t="str">
        <f t="shared" si="81"/>
        <v/>
      </c>
      <c r="X1352" s="58" t="str">
        <f t="shared" si="82"/>
        <v/>
      </c>
      <c r="Y1352" s="58" t="str">
        <f t="shared" si="80"/>
        <v/>
      </c>
      <c r="AC1352" s="41" t="str">
        <f t="shared" si="83"/>
        <v/>
      </c>
      <c r="AE1352" s="41" t="str">
        <f>IF($H1352="", "", IF(COUNTIF($AA$11:$AA$131, $H1352)&gt;0, 'Application Process'!$AC$4, ""))</f>
        <v/>
      </c>
    </row>
    <row r="1353" spans="1:31" x14ac:dyDescent="0.25">
      <c r="A1353" s="40"/>
      <c r="B1353" s="88" t="str">
        <f>IF($X1353="", "", IF(COUNTIF('Application Process'!$I$11:$I$3035, $X1353)=0, 'Job Database'!$Y$8, IFERROR(INDEX('Application Process'!$AJ$11:$AJ$3035, MATCH($X1353, 'Application Process'!$I$11:$I$3035, 0)), "")))</f>
        <v/>
      </c>
      <c r="C1353" s="40"/>
      <c r="D1353" s="207"/>
      <c r="E1353" s="194"/>
      <c r="F1353" s="194"/>
      <c r="G1353" s="208"/>
      <c r="H1353" s="194"/>
      <c r="I1353" s="208"/>
      <c r="J1353" s="194"/>
      <c r="K1353" s="209"/>
      <c r="L1353" s="194"/>
      <c r="M1353" s="196"/>
      <c r="N1353" s="194"/>
      <c r="O1353" s="194"/>
      <c r="P1353" s="208"/>
      <c r="Q1353" s="194"/>
      <c r="R1353" s="210"/>
      <c r="S1353" s="211"/>
      <c r="T1353" s="193"/>
      <c r="U1353" s="40"/>
      <c r="W1353" s="41" t="str">
        <f t="shared" si="81"/>
        <v/>
      </c>
      <c r="X1353" s="58" t="str">
        <f t="shared" si="82"/>
        <v/>
      </c>
      <c r="Y1353" s="58" t="str">
        <f t="shared" si="80"/>
        <v/>
      </c>
      <c r="AC1353" s="41" t="str">
        <f t="shared" si="83"/>
        <v/>
      </c>
      <c r="AE1353" s="41" t="str">
        <f>IF($H1353="", "", IF(COUNTIF($AA$11:$AA$131, $H1353)&gt;0, 'Application Process'!$AC$4, ""))</f>
        <v/>
      </c>
    </row>
    <row r="1354" spans="1:31" x14ac:dyDescent="0.25">
      <c r="A1354" s="40"/>
      <c r="B1354" s="88" t="str">
        <f>IF($X1354="", "", IF(COUNTIF('Application Process'!$I$11:$I$3035, $X1354)=0, 'Job Database'!$Y$8, IFERROR(INDEX('Application Process'!$AJ$11:$AJ$3035, MATCH($X1354, 'Application Process'!$I$11:$I$3035, 0)), "")))</f>
        <v/>
      </c>
      <c r="C1354" s="40"/>
      <c r="D1354" s="207"/>
      <c r="E1354" s="194"/>
      <c r="F1354" s="194"/>
      <c r="G1354" s="208"/>
      <c r="H1354" s="194"/>
      <c r="I1354" s="208"/>
      <c r="J1354" s="194"/>
      <c r="K1354" s="209"/>
      <c r="L1354" s="194"/>
      <c r="M1354" s="196"/>
      <c r="N1354" s="194"/>
      <c r="O1354" s="194"/>
      <c r="P1354" s="208"/>
      <c r="Q1354" s="194"/>
      <c r="R1354" s="210"/>
      <c r="S1354" s="211"/>
      <c r="T1354" s="193"/>
      <c r="U1354" s="40"/>
      <c r="W1354" s="41" t="str">
        <f t="shared" si="81"/>
        <v/>
      </c>
      <c r="X1354" s="58" t="str">
        <f t="shared" si="82"/>
        <v/>
      </c>
      <c r="Y1354" s="58" t="str">
        <f t="shared" si="80"/>
        <v/>
      </c>
      <c r="AC1354" s="41" t="str">
        <f t="shared" si="83"/>
        <v/>
      </c>
      <c r="AE1354" s="41" t="str">
        <f>IF($H1354="", "", IF(COUNTIF($AA$11:$AA$131, $H1354)&gt;0, 'Application Process'!$AC$4, ""))</f>
        <v/>
      </c>
    </row>
    <row r="1355" spans="1:31" x14ac:dyDescent="0.25">
      <c r="A1355" s="40"/>
      <c r="B1355" s="88" t="str">
        <f>IF($X1355="", "", IF(COUNTIF('Application Process'!$I$11:$I$3035, $X1355)=0, 'Job Database'!$Y$8, IFERROR(INDEX('Application Process'!$AJ$11:$AJ$3035, MATCH($X1355, 'Application Process'!$I$11:$I$3035, 0)), "")))</f>
        <v/>
      </c>
      <c r="C1355" s="40"/>
      <c r="D1355" s="207"/>
      <c r="E1355" s="194"/>
      <c r="F1355" s="194"/>
      <c r="G1355" s="208"/>
      <c r="H1355" s="194"/>
      <c r="I1355" s="208"/>
      <c r="J1355" s="194"/>
      <c r="K1355" s="209"/>
      <c r="L1355" s="194"/>
      <c r="M1355" s="196"/>
      <c r="N1355" s="194"/>
      <c r="O1355" s="194"/>
      <c r="P1355" s="208"/>
      <c r="Q1355" s="194"/>
      <c r="R1355" s="210"/>
      <c r="S1355" s="211"/>
      <c r="T1355" s="193"/>
      <c r="U1355" s="40"/>
      <c r="W1355" s="41" t="str">
        <f t="shared" si="81"/>
        <v/>
      </c>
      <c r="X1355" s="58" t="str">
        <f t="shared" si="82"/>
        <v/>
      </c>
      <c r="Y1355" s="58" t="str">
        <f t="shared" ref="Y1355:Y1418" si="84">IF($H1355="", "", CONCATENATE($H1355, " - ", $B1355))</f>
        <v/>
      </c>
      <c r="AC1355" s="41" t="str">
        <f t="shared" si="83"/>
        <v/>
      </c>
      <c r="AE1355" s="41" t="str">
        <f>IF($H1355="", "", IF(COUNTIF($AA$11:$AA$131, $H1355)&gt;0, 'Application Process'!$AC$4, ""))</f>
        <v/>
      </c>
    </row>
    <row r="1356" spans="1:31" x14ac:dyDescent="0.25">
      <c r="A1356" s="40"/>
      <c r="B1356" s="88" t="str">
        <f>IF($X1356="", "", IF(COUNTIF('Application Process'!$I$11:$I$3035, $X1356)=0, 'Job Database'!$Y$8, IFERROR(INDEX('Application Process'!$AJ$11:$AJ$3035, MATCH($X1356, 'Application Process'!$I$11:$I$3035, 0)), "")))</f>
        <v/>
      </c>
      <c r="C1356" s="40"/>
      <c r="D1356" s="207"/>
      <c r="E1356" s="194"/>
      <c r="F1356" s="194"/>
      <c r="G1356" s="208"/>
      <c r="H1356" s="194"/>
      <c r="I1356" s="208"/>
      <c r="J1356" s="194"/>
      <c r="K1356" s="209"/>
      <c r="L1356" s="194"/>
      <c r="M1356" s="196"/>
      <c r="N1356" s="194"/>
      <c r="O1356" s="194"/>
      <c r="P1356" s="208"/>
      <c r="Q1356" s="194"/>
      <c r="R1356" s="210"/>
      <c r="S1356" s="211"/>
      <c r="T1356" s="193"/>
      <c r="U1356" s="40"/>
      <c r="W1356" s="41" t="str">
        <f t="shared" ref="W1356:W1419" si="85">IF($D1356="", "", IF(COUNTIF($D$11:$D$3035, $D1356)&gt;1, "X", ""))</f>
        <v/>
      </c>
      <c r="X1356" s="58" t="str">
        <f t="shared" ref="X1356:X1419" si="86">IF($D1356="", "", CONCATENATE(D1356, IF(E1356="", "", " - "), IF(E1356="", "", E1356), IF(F1356="", "", " - "), IF(F1356="", "", F1356)))</f>
        <v/>
      </c>
      <c r="Y1356" s="58" t="str">
        <f t="shared" si="84"/>
        <v/>
      </c>
      <c r="AC1356" s="41" t="str">
        <f t="shared" ref="AC1356:AC1419" si="87">IF($H1356="", "", IF(COUNTIF($AA$11:$AA$131, $H1356)=0, "X", ""))</f>
        <v/>
      </c>
      <c r="AE1356" s="41" t="str">
        <f>IF($H1356="", "", IF(COUNTIF($AA$11:$AA$131, $H1356)&gt;0, 'Application Process'!$AC$4, ""))</f>
        <v/>
      </c>
    </row>
    <row r="1357" spans="1:31" x14ac:dyDescent="0.25">
      <c r="A1357" s="40"/>
      <c r="B1357" s="88" t="str">
        <f>IF($X1357="", "", IF(COUNTIF('Application Process'!$I$11:$I$3035, $X1357)=0, 'Job Database'!$Y$8, IFERROR(INDEX('Application Process'!$AJ$11:$AJ$3035, MATCH($X1357, 'Application Process'!$I$11:$I$3035, 0)), "")))</f>
        <v/>
      </c>
      <c r="C1357" s="40"/>
      <c r="D1357" s="207"/>
      <c r="E1357" s="194"/>
      <c r="F1357" s="194"/>
      <c r="G1357" s="208"/>
      <c r="H1357" s="194"/>
      <c r="I1357" s="208"/>
      <c r="J1357" s="194"/>
      <c r="K1357" s="209"/>
      <c r="L1357" s="194"/>
      <c r="M1357" s="196"/>
      <c r="N1357" s="194"/>
      <c r="O1357" s="194"/>
      <c r="P1357" s="208"/>
      <c r="Q1357" s="194"/>
      <c r="R1357" s="210"/>
      <c r="S1357" s="211"/>
      <c r="T1357" s="193"/>
      <c r="U1357" s="40"/>
      <c r="W1357" s="41" t="str">
        <f t="shared" si="85"/>
        <v/>
      </c>
      <c r="X1357" s="58" t="str">
        <f t="shared" si="86"/>
        <v/>
      </c>
      <c r="Y1357" s="58" t="str">
        <f t="shared" si="84"/>
        <v/>
      </c>
      <c r="AC1357" s="41" t="str">
        <f t="shared" si="87"/>
        <v/>
      </c>
      <c r="AE1357" s="41" t="str">
        <f>IF($H1357="", "", IF(COUNTIF($AA$11:$AA$131, $H1357)&gt;0, 'Application Process'!$AC$4, ""))</f>
        <v/>
      </c>
    </row>
    <row r="1358" spans="1:31" x14ac:dyDescent="0.25">
      <c r="A1358" s="40"/>
      <c r="B1358" s="88" t="str">
        <f>IF($X1358="", "", IF(COUNTIF('Application Process'!$I$11:$I$3035, $X1358)=0, 'Job Database'!$Y$8, IFERROR(INDEX('Application Process'!$AJ$11:$AJ$3035, MATCH($X1358, 'Application Process'!$I$11:$I$3035, 0)), "")))</f>
        <v/>
      </c>
      <c r="C1358" s="40"/>
      <c r="D1358" s="207"/>
      <c r="E1358" s="194"/>
      <c r="F1358" s="194"/>
      <c r="G1358" s="208"/>
      <c r="H1358" s="194"/>
      <c r="I1358" s="208"/>
      <c r="J1358" s="194"/>
      <c r="K1358" s="209"/>
      <c r="L1358" s="194"/>
      <c r="M1358" s="196"/>
      <c r="N1358" s="194"/>
      <c r="O1358" s="194"/>
      <c r="P1358" s="208"/>
      <c r="Q1358" s="194"/>
      <c r="R1358" s="210"/>
      <c r="S1358" s="211"/>
      <c r="T1358" s="193"/>
      <c r="U1358" s="40"/>
      <c r="W1358" s="41" t="str">
        <f t="shared" si="85"/>
        <v/>
      </c>
      <c r="X1358" s="58" t="str">
        <f t="shared" si="86"/>
        <v/>
      </c>
      <c r="Y1358" s="58" t="str">
        <f t="shared" si="84"/>
        <v/>
      </c>
      <c r="AC1358" s="41" t="str">
        <f t="shared" si="87"/>
        <v/>
      </c>
      <c r="AE1358" s="41" t="str">
        <f>IF($H1358="", "", IF(COUNTIF($AA$11:$AA$131, $H1358)&gt;0, 'Application Process'!$AC$4, ""))</f>
        <v/>
      </c>
    </row>
    <row r="1359" spans="1:31" x14ac:dyDescent="0.25">
      <c r="A1359" s="40"/>
      <c r="B1359" s="88" t="str">
        <f>IF($X1359="", "", IF(COUNTIF('Application Process'!$I$11:$I$3035, $X1359)=0, 'Job Database'!$Y$8, IFERROR(INDEX('Application Process'!$AJ$11:$AJ$3035, MATCH($X1359, 'Application Process'!$I$11:$I$3035, 0)), "")))</f>
        <v/>
      </c>
      <c r="C1359" s="40"/>
      <c r="D1359" s="207"/>
      <c r="E1359" s="194"/>
      <c r="F1359" s="194"/>
      <c r="G1359" s="208"/>
      <c r="H1359" s="194"/>
      <c r="I1359" s="208"/>
      <c r="J1359" s="194"/>
      <c r="K1359" s="209"/>
      <c r="L1359" s="194"/>
      <c r="M1359" s="196"/>
      <c r="N1359" s="194"/>
      <c r="O1359" s="194"/>
      <c r="P1359" s="208"/>
      <c r="Q1359" s="194"/>
      <c r="R1359" s="210"/>
      <c r="S1359" s="211"/>
      <c r="T1359" s="193"/>
      <c r="U1359" s="40"/>
      <c r="W1359" s="41" t="str">
        <f t="shared" si="85"/>
        <v/>
      </c>
      <c r="X1359" s="58" t="str">
        <f t="shared" si="86"/>
        <v/>
      </c>
      <c r="Y1359" s="58" t="str">
        <f t="shared" si="84"/>
        <v/>
      </c>
      <c r="AC1359" s="41" t="str">
        <f t="shared" si="87"/>
        <v/>
      </c>
      <c r="AE1359" s="41" t="str">
        <f>IF($H1359="", "", IF(COUNTIF($AA$11:$AA$131, $H1359)&gt;0, 'Application Process'!$AC$4, ""))</f>
        <v/>
      </c>
    </row>
    <row r="1360" spans="1:31" x14ac:dyDescent="0.25">
      <c r="A1360" s="40"/>
      <c r="B1360" s="88" t="str">
        <f>IF($X1360="", "", IF(COUNTIF('Application Process'!$I$11:$I$3035, $X1360)=0, 'Job Database'!$Y$8, IFERROR(INDEX('Application Process'!$AJ$11:$AJ$3035, MATCH($X1360, 'Application Process'!$I$11:$I$3035, 0)), "")))</f>
        <v/>
      </c>
      <c r="C1360" s="40"/>
      <c r="D1360" s="207"/>
      <c r="E1360" s="194"/>
      <c r="F1360" s="194"/>
      <c r="G1360" s="208"/>
      <c r="H1360" s="194"/>
      <c r="I1360" s="208"/>
      <c r="J1360" s="194"/>
      <c r="K1360" s="209"/>
      <c r="L1360" s="194"/>
      <c r="M1360" s="196"/>
      <c r="N1360" s="194"/>
      <c r="O1360" s="194"/>
      <c r="P1360" s="208"/>
      <c r="Q1360" s="194"/>
      <c r="R1360" s="210"/>
      <c r="S1360" s="211"/>
      <c r="T1360" s="193"/>
      <c r="U1360" s="40"/>
      <c r="W1360" s="41" t="str">
        <f t="shared" si="85"/>
        <v/>
      </c>
      <c r="X1360" s="58" t="str">
        <f t="shared" si="86"/>
        <v/>
      </c>
      <c r="Y1360" s="58" t="str">
        <f t="shared" si="84"/>
        <v/>
      </c>
      <c r="AC1360" s="41" t="str">
        <f t="shared" si="87"/>
        <v/>
      </c>
      <c r="AE1360" s="41" t="str">
        <f>IF($H1360="", "", IF(COUNTIF($AA$11:$AA$131, $H1360)&gt;0, 'Application Process'!$AC$4, ""))</f>
        <v/>
      </c>
    </row>
    <row r="1361" spans="1:31" x14ac:dyDescent="0.25">
      <c r="A1361" s="40"/>
      <c r="B1361" s="88" t="str">
        <f>IF($X1361="", "", IF(COUNTIF('Application Process'!$I$11:$I$3035, $X1361)=0, 'Job Database'!$Y$8, IFERROR(INDEX('Application Process'!$AJ$11:$AJ$3035, MATCH($X1361, 'Application Process'!$I$11:$I$3035, 0)), "")))</f>
        <v/>
      </c>
      <c r="C1361" s="40"/>
      <c r="D1361" s="207"/>
      <c r="E1361" s="194"/>
      <c r="F1361" s="194"/>
      <c r="G1361" s="208"/>
      <c r="H1361" s="194"/>
      <c r="I1361" s="208"/>
      <c r="J1361" s="194"/>
      <c r="K1361" s="209"/>
      <c r="L1361" s="194"/>
      <c r="M1361" s="196"/>
      <c r="N1361" s="194"/>
      <c r="O1361" s="194"/>
      <c r="P1361" s="208"/>
      <c r="Q1361" s="194"/>
      <c r="R1361" s="210"/>
      <c r="S1361" s="211"/>
      <c r="T1361" s="193"/>
      <c r="U1361" s="40"/>
      <c r="W1361" s="41" t="str">
        <f t="shared" si="85"/>
        <v/>
      </c>
      <c r="X1361" s="58" t="str">
        <f t="shared" si="86"/>
        <v/>
      </c>
      <c r="Y1361" s="58" t="str">
        <f t="shared" si="84"/>
        <v/>
      </c>
      <c r="AC1361" s="41" t="str">
        <f t="shared" si="87"/>
        <v/>
      </c>
      <c r="AE1361" s="41" t="str">
        <f>IF($H1361="", "", IF(COUNTIF($AA$11:$AA$131, $H1361)&gt;0, 'Application Process'!$AC$4, ""))</f>
        <v/>
      </c>
    </row>
    <row r="1362" spans="1:31" x14ac:dyDescent="0.25">
      <c r="A1362" s="40"/>
      <c r="B1362" s="88" t="str">
        <f>IF($X1362="", "", IF(COUNTIF('Application Process'!$I$11:$I$3035, $X1362)=0, 'Job Database'!$Y$8, IFERROR(INDEX('Application Process'!$AJ$11:$AJ$3035, MATCH($X1362, 'Application Process'!$I$11:$I$3035, 0)), "")))</f>
        <v/>
      </c>
      <c r="C1362" s="40"/>
      <c r="D1362" s="207"/>
      <c r="E1362" s="194"/>
      <c r="F1362" s="194"/>
      <c r="G1362" s="208"/>
      <c r="H1362" s="194"/>
      <c r="I1362" s="208"/>
      <c r="J1362" s="194"/>
      <c r="K1362" s="209"/>
      <c r="L1362" s="194"/>
      <c r="M1362" s="196"/>
      <c r="N1362" s="194"/>
      <c r="O1362" s="194"/>
      <c r="P1362" s="208"/>
      <c r="Q1362" s="194"/>
      <c r="R1362" s="210"/>
      <c r="S1362" s="211"/>
      <c r="T1362" s="193"/>
      <c r="U1362" s="40"/>
      <c r="W1362" s="41" t="str">
        <f t="shared" si="85"/>
        <v/>
      </c>
      <c r="X1362" s="58" t="str">
        <f t="shared" si="86"/>
        <v/>
      </c>
      <c r="Y1362" s="58" t="str">
        <f t="shared" si="84"/>
        <v/>
      </c>
      <c r="AC1362" s="41" t="str">
        <f t="shared" si="87"/>
        <v/>
      </c>
      <c r="AE1362" s="41" t="str">
        <f>IF($H1362="", "", IF(COUNTIF($AA$11:$AA$131, $H1362)&gt;0, 'Application Process'!$AC$4, ""))</f>
        <v/>
      </c>
    </row>
    <row r="1363" spans="1:31" x14ac:dyDescent="0.25">
      <c r="A1363" s="40"/>
      <c r="B1363" s="88" t="str">
        <f>IF($X1363="", "", IF(COUNTIF('Application Process'!$I$11:$I$3035, $X1363)=0, 'Job Database'!$Y$8, IFERROR(INDEX('Application Process'!$AJ$11:$AJ$3035, MATCH($X1363, 'Application Process'!$I$11:$I$3035, 0)), "")))</f>
        <v/>
      </c>
      <c r="C1363" s="40"/>
      <c r="D1363" s="207"/>
      <c r="E1363" s="194"/>
      <c r="F1363" s="194"/>
      <c r="G1363" s="208"/>
      <c r="H1363" s="194"/>
      <c r="I1363" s="208"/>
      <c r="J1363" s="194"/>
      <c r="K1363" s="209"/>
      <c r="L1363" s="194"/>
      <c r="M1363" s="196"/>
      <c r="N1363" s="194"/>
      <c r="O1363" s="194"/>
      <c r="P1363" s="208"/>
      <c r="Q1363" s="194"/>
      <c r="R1363" s="210"/>
      <c r="S1363" s="211"/>
      <c r="T1363" s="193"/>
      <c r="U1363" s="40"/>
      <c r="W1363" s="41" t="str">
        <f t="shared" si="85"/>
        <v/>
      </c>
      <c r="X1363" s="58" t="str">
        <f t="shared" si="86"/>
        <v/>
      </c>
      <c r="Y1363" s="58" t="str">
        <f t="shared" si="84"/>
        <v/>
      </c>
      <c r="AC1363" s="41" t="str">
        <f t="shared" si="87"/>
        <v/>
      </c>
      <c r="AE1363" s="41" t="str">
        <f>IF($H1363="", "", IF(COUNTIF($AA$11:$AA$131, $H1363)&gt;0, 'Application Process'!$AC$4, ""))</f>
        <v/>
      </c>
    </row>
    <row r="1364" spans="1:31" x14ac:dyDescent="0.25">
      <c r="A1364" s="40"/>
      <c r="B1364" s="88" t="str">
        <f>IF($X1364="", "", IF(COUNTIF('Application Process'!$I$11:$I$3035, $X1364)=0, 'Job Database'!$Y$8, IFERROR(INDEX('Application Process'!$AJ$11:$AJ$3035, MATCH($X1364, 'Application Process'!$I$11:$I$3035, 0)), "")))</f>
        <v/>
      </c>
      <c r="C1364" s="40"/>
      <c r="D1364" s="207"/>
      <c r="E1364" s="194"/>
      <c r="F1364" s="194"/>
      <c r="G1364" s="208"/>
      <c r="H1364" s="194"/>
      <c r="I1364" s="208"/>
      <c r="J1364" s="194"/>
      <c r="K1364" s="209"/>
      <c r="L1364" s="194"/>
      <c r="M1364" s="196"/>
      <c r="N1364" s="194"/>
      <c r="O1364" s="194"/>
      <c r="P1364" s="208"/>
      <c r="Q1364" s="194"/>
      <c r="R1364" s="210"/>
      <c r="S1364" s="211"/>
      <c r="T1364" s="193"/>
      <c r="U1364" s="40"/>
      <c r="W1364" s="41" t="str">
        <f t="shared" si="85"/>
        <v/>
      </c>
      <c r="X1364" s="58" t="str">
        <f t="shared" si="86"/>
        <v/>
      </c>
      <c r="Y1364" s="58" t="str">
        <f t="shared" si="84"/>
        <v/>
      </c>
      <c r="AC1364" s="41" t="str">
        <f t="shared" si="87"/>
        <v/>
      </c>
      <c r="AE1364" s="41" t="str">
        <f>IF($H1364="", "", IF(COUNTIF($AA$11:$AA$131, $H1364)&gt;0, 'Application Process'!$AC$4, ""))</f>
        <v/>
      </c>
    </row>
    <row r="1365" spans="1:31" x14ac:dyDescent="0.25">
      <c r="A1365" s="40"/>
      <c r="B1365" s="88" t="str">
        <f>IF($X1365="", "", IF(COUNTIF('Application Process'!$I$11:$I$3035, $X1365)=0, 'Job Database'!$Y$8, IFERROR(INDEX('Application Process'!$AJ$11:$AJ$3035, MATCH($X1365, 'Application Process'!$I$11:$I$3035, 0)), "")))</f>
        <v/>
      </c>
      <c r="C1365" s="40"/>
      <c r="D1365" s="207"/>
      <c r="E1365" s="194"/>
      <c r="F1365" s="194"/>
      <c r="G1365" s="208"/>
      <c r="H1365" s="194"/>
      <c r="I1365" s="208"/>
      <c r="J1365" s="194"/>
      <c r="K1365" s="209"/>
      <c r="L1365" s="194"/>
      <c r="M1365" s="196"/>
      <c r="N1365" s="194"/>
      <c r="O1365" s="194"/>
      <c r="P1365" s="208"/>
      <c r="Q1365" s="194"/>
      <c r="R1365" s="210"/>
      <c r="S1365" s="211"/>
      <c r="T1365" s="193"/>
      <c r="U1365" s="40"/>
      <c r="W1365" s="41" t="str">
        <f t="shared" si="85"/>
        <v/>
      </c>
      <c r="X1365" s="58" t="str">
        <f t="shared" si="86"/>
        <v/>
      </c>
      <c r="Y1365" s="58" t="str">
        <f t="shared" si="84"/>
        <v/>
      </c>
      <c r="AC1365" s="41" t="str">
        <f t="shared" si="87"/>
        <v/>
      </c>
      <c r="AE1365" s="41" t="str">
        <f>IF($H1365="", "", IF(COUNTIF($AA$11:$AA$131, $H1365)&gt;0, 'Application Process'!$AC$4, ""))</f>
        <v/>
      </c>
    </row>
    <row r="1366" spans="1:31" x14ac:dyDescent="0.25">
      <c r="A1366" s="40"/>
      <c r="B1366" s="88" t="str">
        <f>IF($X1366="", "", IF(COUNTIF('Application Process'!$I$11:$I$3035, $X1366)=0, 'Job Database'!$Y$8, IFERROR(INDEX('Application Process'!$AJ$11:$AJ$3035, MATCH($X1366, 'Application Process'!$I$11:$I$3035, 0)), "")))</f>
        <v/>
      </c>
      <c r="C1366" s="40"/>
      <c r="D1366" s="207"/>
      <c r="E1366" s="194"/>
      <c r="F1366" s="194"/>
      <c r="G1366" s="208"/>
      <c r="H1366" s="194"/>
      <c r="I1366" s="208"/>
      <c r="J1366" s="194"/>
      <c r="K1366" s="209"/>
      <c r="L1366" s="194"/>
      <c r="M1366" s="196"/>
      <c r="N1366" s="194"/>
      <c r="O1366" s="194"/>
      <c r="P1366" s="208"/>
      <c r="Q1366" s="194"/>
      <c r="R1366" s="210"/>
      <c r="S1366" s="211"/>
      <c r="T1366" s="193"/>
      <c r="U1366" s="40"/>
      <c r="W1366" s="41" t="str">
        <f t="shared" si="85"/>
        <v/>
      </c>
      <c r="X1366" s="58" t="str">
        <f t="shared" si="86"/>
        <v/>
      </c>
      <c r="Y1366" s="58" t="str">
        <f t="shared" si="84"/>
        <v/>
      </c>
      <c r="AC1366" s="41" t="str">
        <f t="shared" si="87"/>
        <v/>
      </c>
      <c r="AE1366" s="41" t="str">
        <f>IF($H1366="", "", IF(COUNTIF($AA$11:$AA$131, $H1366)&gt;0, 'Application Process'!$AC$4, ""))</f>
        <v/>
      </c>
    </row>
    <row r="1367" spans="1:31" x14ac:dyDescent="0.25">
      <c r="A1367" s="40"/>
      <c r="B1367" s="88" t="str">
        <f>IF($X1367="", "", IF(COUNTIF('Application Process'!$I$11:$I$3035, $X1367)=0, 'Job Database'!$Y$8, IFERROR(INDEX('Application Process'!$AJ$11:$AJ$3035, MATCH($X1367, 'Application Process'!$I$11:$I$3035, 0)), "")))</f>
        <v/>
      </c>
      <c r="C1367" s="40"/>
      <c r="D1367" s="207"/>
      <c r="E1367" s="194"/>
      <c r="F1367" s="194"/>
      <c r="G1367" s="208"/>
      <c r="H1367" s="194"/>
      <c r="I1367" s="208"/>
      <c r="J1367" s="194"/>
      <c r="K1367" s="209"/>
      <c r="L1367" s="194"/>
      <c r="M1367" s="196"/>
      <c r="N1367" s="194"/>
      <c r="O1367" s="194"/>
      <c r="P1367" s="208"/>
      <c r="Q1367" s="194"/>
      <c r="R1367" s="210"/>
      <c r="S1367" s="211"/>
      <c r="T1367" s="193"/>
      <c r="U1367" s="40"/>
      <c r="W1367" s="41" t="str">
        <f t="shared" si="85"/>
        <v/>
      </c>
      <c r="X1367" s="58" t="str">
        <f t="shared" si="86"/>
        <v/>
      </c>
      <c r="Y1367" s="58" t="str">
        <f t="shared" si="84"/>
        <v/>
      </c>
      <c r="AC1367" s="41" t="str">
        <f t="shared" si="87"/>
        <v/>
      </c>
      <c r="AE1367" s="41" t="str">
        <f>IF($H1367="", "", IF(COUNTIF($AA$11:$AA$131, $H1367)&gt;0, 'Application Process'!$AC$4, ""))</f>
        <v/>
      </c>
    </row>
    <row r="1368" spans="1:31" x14ac:dyDescent="0.25">
      <c r="A1368" s="40"/>
      <c r="B1368" s="88" t="str">
        <f>IF($X1368="", "", IF(COUNTIF('Application Process'!$I$11:$I$3035, $X1368)=0, 'Job Database'!$Y$8, IFERROR(INDEX('Application Process'!$AJ$11:$AJ$3035, MATCH($X1368, 'Application Process'!$I$11:$I$3035, 0)), "")))</f>
        <v/>
      </c>
      <c r="C1368" s="40"/>
      <c r="D1368" s="207"/>
      <c r="E1368" s="194"/>
      <c r="F1368" s="194"/>
      <c r="G1368" s="208"/>
      <c r="H1368" s="194"/>
      <c r="I1368" s="208"/>
      <c r="J1368" s="194"/>
      <c r="K1368" s="209"/>
      <c r="L1368" s="194"/>
      <c r="M1368" s="196"/>
      <c r="N1368" s="194"/>
      <c r="O1368" s="194"/>
      <c r="P1368" s="208"/>
      <c r="Q1368" s="194"/>
      <c r="R1368" s="210"/>
      <c r="S1368" s="211"/>
      <c r="T1368" s="193"/>
      <c r="U1368" s="40"/>
      <c r="W1368" s="41" t="str">
        <f t="shared" si="85"/>
        <v/>
      </c>
      <c r="X1368" s="58" t="str">
        <f t="shared" si="86"/>
        <v/>
      </c>
      <c r="Y1368" s="58" t="str">
        <f t="shared" si="84"/>
        <v/>
      </c>
      <c r="AC1368" s="41" t="str">
        <f t="shared" si="87"/>
        <v/>
      </c>
      <c r="AE1368" s="41" t="str">
        <f>IF($H1368="", "", IF(COUNTIF($AA$11:$AA$131, $H1368)&gt;0, 'Application Process'!$AC$4, ""))</f>
        <v/>
      </c>
    </row>
    <row r="1369" spans="1:31" x14ac:dyDescent="0.25">
      <c r="A1369" s="40"/>
      <c r="B1369" s="88" t="str">
        <f>IF($X1369="", "", IF(COUNTIF('Application Process'!$I$11:$I$3035, $X1369)=0, 'Job Database'!$Y$8, IFERROR(INDEX('Application Process'!$AJ$11:$AJ$3035, MATCH($X1369, 'Application Process'!$I$11:$I$3035, 0)), "")))</f>
        <v/>
      </c>
      <c r="C1369" s="40"/>
      <c r="D1369" s="207"/>
      <c r="E1369" s="194"/>
      <c r="F1369" s="194"/>
      <c r="G1369" s="208"/>
      <c r="H1369" s="194"/>
      <c r="I1369" s="208"/>
      <c r="J1369" s="194"/>
      <c r="K1369" s="209"/>
      <c r="L1369" s="194"/>
      <c r="M1369" s="196"/>
      <c r="N1369" s="194"/>
      <c r="O1369" s="194"/>
      <c r="P1369" s="208"/>
      <c r="Q1369" s="194"/>
      <c r="R1369" s="210"/>
      <c r="S1369" s="211"/>
      <c r="T1369" s="193"/>
      <c r="U1369" s="40"/>
      <c r="W1369" s="41" t="str">
        <f t="shared" si="85"/>
        <v/>
      </c>
      <c r="X1369" s="58" t="str">
        <f t="shared" si="86"/>
        <v/>
      </c>
      <c r="Y1369" s="58" t="str">
        <f t="shared" si="84"/>
        <v/>
      </c>
      <c r="AC1369" s="41" t="str">
        <f t="shared" si="87"/>
        <v/>
      </c>
      <c r="AE1369" s="41" t="str">
        <f>IF($H1369="", "", IF(COUNTIF($AA$11:$AA$131, $H1369)&gt;0, 'Application Process'!$AC$4, ""))</f>
        <v/>
      </c>
    </row>
    <row r="1370" spans="1:31" x14ac:dyDescent="0.25">
      <c r="A1370" s="40"/>
      <c r="B1370" s="88" t="str">
        <f>IF($X1370="", "", IF(COUNTIF('Application Process'!$I$11:$I$3035, $X1370)=0, 'Job Database'!$Y$8, IFERROR(INDEX('Application Process'!$AJ$11:$AJ$3035, MATCH($X1370, 'Application Process'!$I$11:$I$3035, 0)), "")))</f>
        <v/>
      </c>
      <c r="C1370" s="40"/>
      <c r="D1370" s="207"/>
      <c r="E1370" s="194"/>
      <c r="F1370" s="194"/>
      <c r="G1370" s="208"/>
      <c r="H1370" s="194"/>
      <c r="I1370" s="208"/>
      <c r="J1370" s="194"/>
      <c r="K1370" s="209"/>
      <c r="L1370" s="194"/>
      <c r="M1370" s="196"/>
      <c r="N1370" s="194"/>
      <c r="O1370" s="194"/>
      <c r="P1370" s="208"/>
      <c r="Q1370" s="194"/>
      <c r="R1370" s="210"/>
      <c r="S1370" s="211"/>
      <c r="T1370" s="193"/>
      <c r="U1370" s="40"/>
      <c r="W1370" s="41" t="str">
        <f t="shared" si="85"/>
        <v/>
      </c>
      <c r="X1370" s="58" t="str">
        <f t="shared" si="86"/>
        <v/>
      </c>
      <c r="Y1370" s="58" t="str">
        <f t="shared" si="84"/>
        <v/>
      </c>
      <c r="AC1370" s="41" t="str">
        <f t="shared" si="87"/>
        <v/>
      </c>
      <c r="AE1370" s="41" t="str">
        <f>IF($H1370="", "", IF(COUNTIF($AA$11:$AA$131, $H1370)&gt;0, 'Application Process'!$AC$4, ""))</f>
        <v/>
      </c>
    </row>
    <row r="1371" spans="1:31" x14ac:dyDescent="0.25">
      <c r="A1371" s="40"/>
      <c r="B1371" s="88" t="str">
        <f>IF($X1371="", "", IF(COUNTIF('Application Process'!$I$11:$I$3035, $X1371)=0, 'Job Database'!$Y$8, IFERROR(INDEX('Application Process'!$AJ$11:$AJ$3035, MATCH($X1371, 'Application Process'!$I$11:$I$3035, 0)), "")))</f>
        <v/>
      </c>
      <c r="C1371" s="40"/>
      <c r="D1371" s="207"/>
      <c r="E1371" s="194"/>
      <c r="F1371" s="194"/>
      <c r="G1371" s="208"/>
      <c r="H1371" s="194"/>
      <c r="I1371" s="208"/>
      <c r="J1371" s="194"/>
      <c r="K1371" s="209"/>
      <c r="L1371" s="194"/>
      <c r="M1371" s="196"/>
      <c r="N1371" s="194"/>
      <c r="O1371" s="194"/>
      <c r="P1371" s="208"/>
      <c r="Q1371" s="194"/>
      <c r="R1371" s="210"/>
      <c r="S1371" s="211"/>
      <c r="T1371" s="193"/>
      <c r="U1371" s="40"/>
      <c r="W1371" s="41" t="str">
        <f t="shared" si="85"/>
        <v/>
      </c>
      <c r="X1371" s="58" t="str">
        <f t="shared" si="86"/>
        <v/>
      </c>
      <c r="Y1371" s="58" t="str">
        <f t="shared" si="84"/>
        <v/>
      </c>
      <c r="AC1371" s="41" t="str">
        <f t="shared" si="87"/>
        <v/>
      </c>
      <c r="AE1371" s="41" t="str">
        <f>IF($H1371="", "", IF(COUNTIF($AA$11:$AA$131, $H1371)&gt;0, 'Application Process'!$AC$4, ""))</f>
        <v/>
      </c>
    </row>
    <row r="1372" spans="1:31" x14ac:dyDescent="0.25">
      <c r="A1372" s="40"/>
      <c r="B1372" s="88" t="str">
        <f>IF($X1372="", "", IF(COUNTIF('Application Process'!$I$11:$I$3035, $X1372)=0, 'Job Database'!$Y$8, IFERROR(INDEX('Application Process'!$AJ$11:$AJ$3035, MATCH($X1372, 'Application Process'!$I$11:$I$3035, 0)), "")))</f>
        <v/>
      </c>
      <c r="C1372" s="40"/>
      <c r="D1372" s="207"/>
      <c r="E1372" s="194"/>
      <c r="F1372" s="194"/>
      <c r="G1372" s="208"/>
      <c r="H1372" s="194"/>
      <c r="I1372" s="208"/>
      <c r="J1372" s="194"/>
      <c r="K1372" s="209"/>
      <c r="L1372" s="194"/>
      <c r="M1372" s="196"/>
      <c r="N1372" s="194"/>
      <c r="O1372" s="194"/>
      <c r="P1372" s="208"/>
      <c r="Q1372" s="194"/>
      <c r="R1372" s="210"/>
      <c r="S1372" s="211"/>
      <c r="T1372" s="193"/>
      <c r="U1372" s="40"/>
      <c r="W1372" s="41" t="str">
        <f t="shared" si="85"/>
        <v/>
      </c>
      <c r="X1372" s="58" t="str">
        <f t="shared" si="86"/>
        <v/>
      </c>
      <c r="Y1372" s="58" t="str">
        <f t="shared" si="84"/>
        <v/>
      </c>
      <c r="AC1372" s="41" t="str">
        <f t="shared" si="87"/>
        <v/>
      </c>
      <c r="AE1372" s="41" t="str">
        <f>IF($H1372="", "", IF(COUNTIF($AA$11:$AA$131, $H1372)&gt;0, 'Application Process'!$AC$4, ""))</f>
        <v/>
      </c>
    </row>
    <row r="1373" spans="1:31" x14ac:dyDescent="0.25">
      <c r="A1373" s="40"/>
      <c r="B1373" s="88" t="str">
        <f>IF($X1373="", "", IF(COUNTIF('Application Process'!$I$11:$I$3035, $X1373)=0, 'Job Database'!$Y$8, IFERROR(INDEX('Application Process'!$AJ$11:$AJ$3035, MATCH($X1373, 'Application Process'!$I$11:$I$3035, 0)), "")))</f>
        <v/>
      </c>
      <c r="C1373" s="40"/>
      <c r="D1373" s="207"/>
      <c r="E1373" s="194"/>
      <c r="F1373" s="194"/>
      <c r="G1373" s="208"/>
      <c r="H1373" s="194"/>
      <c r="I1373" s="208"/>
      <c r="J1373" s="194"/>
      <c r="K1373" s="209"/>
      <c r="L1373" s="194"/>
      <c r="M1373" s="196"/>
      <c r="N1373" s="194"/>
      <c r="O1373" s="194"/>
      <c r="P1373" s="208"/>
      <c r="Q1373" s="194"/>
      <c r="R1373" s="210"/>
      <c r="S1373" s="211"/>
      <c r="T1373" s="193"/>
      <c r="U1373" s="40"/>
      <c r="W1373" s="41" t="str">
        <f t="shared" si="85"/>
        <v/>
      </c>
      <c r="X1373" s="58" t="str">
        <f t="shared" si="86"/>
        <v/>
      </c>
      <c r="Y1373" s="58" t="str">
        <f t="shared" si="84"/>
        <v/>
      </c>
      <c r="AC1373" s="41" t="str">
        <f t="shared" si="87"/>
        <v/>
      </c>
      <c r="AE1373" s="41" t="str">
        <f>IF($H1373="", "", IF(COUNTIF($AA$11:$AA$131, $H1373)&gt;0, 'Application Process'!$AC$4, ""))</f>
        <v/>
      </c>
    </row>
    <row r="1374" spans="1:31" x14ac:dyDescent="0.25">
      <c r="A1374" s="40"/>
      <c r="B1374" s="88" t="str">
        <f>IF($X1374="", "", IF(COUNTIF('Application Process'!$I$11:$I$3035, $X1374)=0, 'Job Database'!$Y$8, IFERROR(INDEX('Application Process'!$AJ$11:$AJ$3035, MATCH($X1374, 'Application Process'!$I$11:$I$3035, 0)), "")))</f>
        <v/>
      </c>
      <c r="C1374" s="40"/>
      <c r="D1374" s="207"/>
      <c r="E1374" s="194"/>
      <c r="F1374" s="194"/>
      <c r="G1374" s="208"/>
      <c r="H1374" s="194"/>
      <c r="I1374" s="208"/>
      <c r="J1374" s="194"/>
      <c r="K1374" s="209"/>
      <c r="L1374" s="194"/>
      <c r="M1374" s="196"/>
      <c r="N1374" s="194"/>
      <c r="O1374" s="194"/>
      <c r="P1374" s="208"/>
      <c r="Q1374" s="194"/>
      <c r="R1374" s="210"/>
      <c r="S1374" s="211"/>
      <c r="T1374" s="193"/>
      <c r="U1374" s="40"/>
      <c r="W1374" s="41" t="str">
        <f t="shared" si="85"/>
        <v/>
      </c>
      <c r="X1374" s="58" t="str">
        <f t="shared" si="86"/>
        <v/>
      </c>
      <c r="Y1374" s="58" t="str">
        <f t="shared" si="84"/>
        <v/>
      </c>
      <c r="AC1374" s="41" t="str">
        <f t="shared" si="87"/>
        <v/>
      </c>
      <c r="AE1374" s="41" t="str">
        <f>IF($H1374="", "", IF(COUNTIF($AA$11:$AA$131, $H1374)&gt;0, 'Application Process'!$AC$4, ""))</f>
        <v/>
      </c>
    </row>
    <row r="1375" spans="1:31" x14ac:dyDescent="0.25">
      <c r="A1375" s="40"/>
      <c r="B1375" s="88" t="str">
        <f>IF($X1375="", "", IF(COUNTIF('Application Process'!$I$11:$I$3035, $X1375)=0, 'Job Database'!$Y$8, IFERROR(INDEX('Application Process'!$AJ$11:$AJ$3035, MATCH($X1375, 'Application Process'!$I$11:$I$3035, 0)), "")))</f>
        <v/>
      </c>
      <c r="C1375" s="40"/>
      <c r="D1375" s="207"/>
      <c r="E1375" s="194"/>
      <c r="F1375" s="194"/>
      <c r="G1375" s="208"/>
      <c r="H1375" s="194"/>
      <c r="I1375" s="208"/>
      <c r="J1375" s="194"/>
      <c r="K1375" s="209"/>
      <c r="L1375" s="194"/>
      <c r="M1375" s="196"/>
      <c r="N1375" s="194"/>
      <c r="O1375" s="194"/>
      <c r="P1375" s="208"/>
      <c r="Q1375" s="194"/>
      <c r="R1375" s="210"/>
      <c r="S1375" s="211"/>
      <c r="T1375" s="193"/>
      <c r="U1375" s="40"/>
      <c r="W1375" s="41" t="str">
        <f t="shared" si="85"/>
        <v/>
      </c>
      <c r="X1375" s="58" t="str">
        <f t="shared" si="86"/>
        <v/>
      </c>
      <c r="Y1375" s="58" t="str">
        <f t="shared" si="84"/>
        <v/>
      </c>
      <c r="AC1375" s="41" t="str">
        <f t="shared" si="87"/>
        <v/>
      </c>
      <c r="AE1375" s="41" t="str">
        <f>IF($H1375="", "", IF(COUNTIF($AA$11:$AA$131, $H1375)&gt;0, 'Application Process'!$AC$4, ""))</f>
        <v/>
      </c>
    </row>
    <row r="1376" spans="1:31" x14ac:dyDescent="0.25">
      <c r="A1376" s="40"/>
      <c r="B1376" s="88" t="str">
        <f>IF($X1376="", "", IF(COUNTIF('Application Process'!$I$11:$I$3035, $X1376)=0, 'Job Database'!$Y$8, IFERROR(INDEX('Application Process'!$AJ$11:$AJ$3035, MATCH($X1376, 'Application Process'!$I$11:$I$3035, 0)), "")))</f>
        <v/>
      </c>
      <c r="C1376" s="40"/>
      <c r="D1376" s="207"/>
      <c r="E1376" s="194"/>
      <c r="F1376" s="194"/>
      <c r="G1376" s="208"/>
      <c r="H1376" s="194"/>
      <c r="I1376" s="208"/>
      <c r="J1376" s="194"/>
      <c r="K1376" s="209"/>
      <c r="L1376" s="194"/>
      <c r="M1376" s="196"/>
      <c r="N1376" s="194"/>
      <c r="O1376" s="194"/>
      <c r="P1376" s="208"/>
      <c r="Q1376" s="194"/>
      <c r="R1376" s="210"/>
      <c r="S1376" s="211"/>
      <c r="T1376" s="193"/>
      <c r="U1376" s="40"/>
      <c r="W1376" s="41" t="str">
        <f t="shared" si="85"/>
        <v/>
      </c>
      <c r="X1376" s="58" t="str">
        <f t="shared" si="86"/>
        <v/>
      </c>
      <c r="Y1376" s="58" t="str">
        <f t="shared" si="84"/>
        <v/>
      </c>
      <c r="AC1376" s="41" t="str">
        <f t="shared" si="87"/>
        <v/>
      </c>
      <c r="AE1376" s="41" t="str">
        <f>IF($H1376="", "", IF(COUNTIF($AA$11:$AA$131, $H1376)&gt;0, 'Application Process'!$AC$4, ""))</f>
        <v/>
      </c>
    </row>
    <row r="1377" spans="1:31" x14ac:dyDescent="0.25">
      <c r="A1377" s="40"/>
      <c r="B1377" s="88" t="str">
        <f>IF($X1377="", "", IF(COUNTIF('Application Process'!$I$11:$I$3035, $X1377)=0, 'Job Database'!$Y$8, IFERROR(INDEX('Application Process'!$AJ$11:$AJ$3035, MATCH($X1377, 'Application Process'!$I$11:$I$3035, 0)), "")))</f>
        <v/>
      </c>
      <c r="C1377" s="40"/>
      <c r="D1377" s="207"/>
      <c r="E1377" s="194"/>
      <c r="F1377" s="194"/>
      <c r="G1377" s="208"/>
      <c r="H1377" s="194"/>
      <c r="I1377" s="208"/>
      <c r="J1377" s="194"/>
      <c r="K1377" s="209"/>
      <c r="L1377" s="194"/>
      <c r="M1377" s="196"/>
      <c r="N1377" s="194"/>
      <c r="O1377" s="194"/>
      <c r="P1377" s="208"/>
      <c r="Q1377" s="194"/>
      <c r="R1377" s="210"/>
      <c r="S1377" s="211"/>
      <c r="T1377" s="193"/>
      <c r="U1377" s="40"/>
      <c r="W1377" s="41" t="str">
        <f t="shared" si="85"/>
        <v/>
      </c>
      <c r="X1377" s="58" t="str">
        <f t="shared" si="86"/>
        <v/>
      </c>
      <c r="Y1377" s="58" t="str">
        <f t="shared" si="84"/>
        <v/>
      </c>
      <c r="AC1377" s="41" t="str">
        <f t="shared" si="87"/>
        <v/>
      </c>
      <c r="AE1377" s="41" t="str">
        <f>IF($H1377="", "", IF(COUNTIF($AA$11:$AA$131, $H1377)&gt;0, 'Application Process'!$AC$4, ""))</f>
        <v/>
      </c>
    </row>
    <row r="1378" spans="1:31" x14ac:dyDescent="0.25">
      <c r="A1378" s="40"/>
      <c r="B1378" s="88" t="str">
        <f>IF($X1378="", "", IF(COUNTIF('Application Process'!$I$11:$I$3035, $X1378)=0, 'Job Database'!$Y$8, IFERROR(INDEX('Application Process'!$AJ$11:$AJ$3035, MATCH($X1378, 'Application Process'!$I$11:$I$3035, 0)), "")))</f>
        <v/>
      </c>
      <c r="C1378" s="40"/>
      <c r="D1378" s="207"/>
      <c r="E1378" s="194"/>
      <c r="F1378" s="194"/>
      <c r="G1378" s="208"/>
      <c r="H1378" s="194"/>
      <c r="I1378" s="208"/>
      <c r="J1378" s="194"/>
      <c r="K1378" s="209"/>
      <c r="L1378" s="194"/>
      <c r="M1378" s="196"/>
      <c r="N1378" s="194"/>
      <c r="O1378" s="194"/>
      <c r="P1378" s="208"/>
      <c r="Q1378" s="194"/>
      <c r="R1378" s="210"/>
      <c r="S1378" s="211"/>
      <c r="T1378" s="193"/>
      <c r="U1378" s="40"/>
      <c r="W1378" s="41" t="str">
        <f t="shared" si="85"/>
        <v/>
      </c>
      <c r="X1378" s="58" t="str">
        <f t="shared" si="86"/>
        <v/>
      </c>
      <c r="Y1378" s="58" t="str">
        <f t="shared" si="84"/>
        <v/>
      </c>
      <c r="AC1378" s="41" t="str">
        <f t="shared" si="87"/>
        <v/>
      </c>
      <c r="AE1378" s="41" t="str">
        <f>IF($H1378="", "", IF(COUNTIF($AA$11:$AA$131, $H1378)&gt;0, 'Application Process'!$AC$4, ""))</f>
        <v/>
      </c>
    </row>
    <row r="1379" spans="1:31" x14ac:dyDescent="0.25">
      <c r="A1379" s="40"/>
      <c r="B1379" s="88" t="str">
        <f>IF($X1379="", "", IF(COUNTIF('Application Process'!$I$11:$I$3035, $X1379)=0, 'Job Database'!$Y$8, IFERROR(INDEX('Application Process'!$AJ$11:$AJ$3035, MATCH($X1379, 'Application Process'!$I$11:$I$3035, 0)), "")))</f>
        <v/>
      </c>
      <c r="C1379" s="40"/>
      <c r="D1379" s="207"/>
      <c r="E1379" s="194"/>
      <c r="F1379" s="194"/>
      <c r="G1379" s="208"/>
      <c r="H1379" s="194"/>
      <c r="I1379" s="208"/>
      <c r="J1379" s="194"/>
      <c r="K1379" s="209"/>
      <c r="L1379" s="194"/>
      <c r="M1379" s="196"/>
      <c r="N1379" s="194"/>
      <c r="O1379" s="194"/>
      <c r="P1379" s="208"/>
      <c r="Q1379" s="194"/>
      <c r="R1379" s="210"/>
      <c r="S1379" s="211"/>
      <c r="T1379" s="193"/>
      <c r="U1379" s="40"/>
      <c r="W1379" s="41" t="str">
        <f t="shared" si="85"/>
        <v/>
      </c>
      <c r="X1379" s="58" t="str">
        <f t="shared" si="86"/>
        <v/>
      </c>
      <c r="Y1379" s="58" t="str">
        <f t="shared" si="84"/>
        <v/>
      </c>
      <c r="AC1379" s="41" t="str">
        <f t="shared" si="87"/>
        <v/>
      </c>
      <c r="AE1379" s="41" t="str">
        <f>IF($H1379="", "", IF(COUNTIF($AA$11:$AA$131, $H1379)&gt;0, 'Application Process'!$AC$4, ""))</f>
        <v/>
      </c>
    </row>
    <row r="1380" spans="1:31" x14ac:dyDescent="0.25">
      <c r="A1380" s="40"/>
      <c r="B1380" s="88" t="str">
        <f>IF($X1380="", "", IF(COUNTIF('Application Process'!$I$11:$I$3035, $X1380)=0, 'Job Database'!$Y$8, IFERROR(INDEX('Application Process'!$AJ$11:$AJ$3035, MATCH($X1380, 'Application Process'!$I$11:$I$3035, 0)), "")))</f>
        <v/>
      </c>
      <c r="C1380" s="40"/>
      <c r="D1380" s="207"/>
      <c r="E1380" s="194"/>
      <c r="F1380" s="194"/>
      <c r="G1380" s="208"/>
      <c r="H1380" s="194"/>
      <c r="I1380" s="208"/>
      <c r="J1380" s="194"/>
      <c r="K1380" s="209"/>
      <c r="L1380" s="194"/>
      <c r="M1380" s="196"/>
      <c r="N1380" s="194"/>
      <c r="O1380" s="194"/>
      <c r="P1380" s="208"/>
      <c r="Q1380" s="194"/>
      <c r="R1380" s="210"/>
      <c r="S1380" s="211"/>
      <c r="T1380" s="193"/>
      <c r="U1380" s="40"/>
      <c r="W1380" s="41" t="str">
        <f t="shared" si="85"/>
        <v/>
      </c>
      <c r="X1380" s="58" t="str">
        <f t="shared" si="86"/>
        <v/>
      </c>
      <c r="Y1380" s="58" t="str">
        <f t="shared" si="84"/>
        <v/>
      </c>
      <c r="AC1380" s="41" t="str">
        <f t="shared" si="87"/>
        <v/>
      </c>
      <c r="AE1380" s="41" t="str">
        <f>IF($H1380="", "", IF(COUNTIF($AA$11:$AA$131, $H1380)&gt;0, 'Application Process'!$AC$4, ""))</f>
        <v/>
      </c>
    </row>
    <row r="1381" spans="1:31" x14ac:dyDescent="0.25">
      <c r="A1381" s="40"/>
      <c r="B1381" s="88" t="str">
        <f>IF($X1381="", "", IF(COUNTIF('Application Process'!$I$11:$I$3035, $X1381)=0, 'Job Database'!$Y$8, IFERROR(INDEX('Application Process'!$AJ$11:$AJ$3035, MATCH($X1381, 'Application Process'!$I$11:$I$3035, 0)), "")))</f>
        <v/>
      </c>
      <c r="C1381" s="40"/>
      <c r="D1381" s="207"/>
      <c r="E1381" s="194"/>
      <c r="F1381" s="194"/>
      <c r="G1381" s="208"/>
      <c r="H1381" s="194"/>
      <c r="I1381" s="208"/>
      <c r="J1381" s="194"/>
      <c r="K1381" s="209"/>
      <c r="L1381" s="194"/>
      <c r="M1381" s="196"/>
      <c r="N1381" s="194"/>
      <c r="O1381" s="194"/>
      <c r="P1381" s="208"/>
      <c r="Q1381" s="194"/>
      <c r="R1381" s="210"/>
      <c r="S1381" s="211"/>
      <c r="T1381" s="193"/>
      <c r="U1381" s="40"/>
      <c r="W1381" s="41" t="str">
        <f t="shared" si="85"/>
        <v/>
      </c>
      <c r="X1381" s="58" t="str">
        <f t="shared" si="86"/>
        <v/>
      </c>
      <c r="Y1381" s="58" t="str">
        <f t="shared" si="84"/>
        <v/>
      </c>
      <c r="AC1381" s="41" t="str">
        <f t="shared" si="87"/>
        <v/>
      </c>
      <c r="AE1381" s="41" t="str">
        <f>IF($H1381="", "", IF(COUNTIF($AA$11:$AA$131, $H1381)&gt;0, 'Application Process'!$AC$4, ""))</f>
        <v/>
      </c>
    </row>
    <row r="1382" spans="1:31" x14ac:dyDescent="0.25">
      <c r="A1382" s="40"/>
      <c r="B1382" s="88" t="str">
        <f>IF($X1382="", "", IF(COUNTIF('Application Process'!$I$11:$I$3035, $X1382)=0, 'Job Database'!$Y$8, IFERROR(INDEX('Application Process'!$AJ$11:$AJ$3035, MATCH($X1382, 'Application Process'!$I$11:$I$3035, 0)), "")))</f>
        <v/>
      </c>
      <c r="C1382" s="40"/>
      <c r="D1382" s="207"/>
      <c r="E1382" s="194"/>
      <c r="F1382" s="194"/>
      <c r="G1382" s="208"/>
      <c r="H1382" s="194"/>
      <c r="I1382" s="208"/>
      <c r="J1382" s="194"/>
      <c r="K1382" s="209"/>
      <c r="L1382" s="194"/>
      <c r="M1382" s="196"/>
      <c r="N1382" s="194"/>
      <c r="O1382" s="194"/>
      <c r="P1382" s="208"/>
      <c r="Q1382" s="194"/>
      <c r="R1382" s="210"/>
      <c r="S1382" s="211"/>
      <c r="T1382" s="193"/>
      <c r="U1382" s="40"/>
      <c r="W1382" s="41" t="str">
        <f t="shared" si="85"/>
        <v/>
      </c>
      <c r="X1382" s="58" t="str">
        <f t="shared" si="86"/>
        <v/>
      </c>
      <c r="Y1382" s="58" t="str">
        <f t="shared" si="84"/>
        <v/>
      </c>
      <c r="AC1382" s="41" t="str">
        <f t="shared" si="87"/>
        <v/>
      </c>
      <c r="AE1382" s="41" t="str">
        <f>IF($H1382="", "", IF(COUNTIF($AA$11:$AA$131, $H1382)&gt;0, 'Application Process'!$AC$4, ""))</f>
        <v/>
      </c>
    </row>
    <row r="1383" spans="1:31" x14ac:dyDescent="0.25">
      <c r="A1383" s="40"/>
      <c r="B1383" s="88" t="str">
        <f>IF($X1383="", "", IF(COUNTIF('Application Process'!$I$11:$I$3035, $X1383)=0, 'Job Database'!$Y$8, IFERROR(INDEX('Application Process'!$AJ$11:$AJ$3035, MATCH($X1383, 'Application Process'!$I$11:$I$3035, 0)), "")))</f>
        <v/>
      </c>
      <c r="C1383" s="40"/>
      <c r="D1383" s="207"/>
      <c r="E1383" s="194"/>
      <c r="F1383" s="194"/>
      <c r="G1383" s="208"/>
      <c r="H1383" s="194"/>
      <c r="I1383" s="208"/>
      <c r="J1383" s="194"/>
      <c r="K1383" s="209"/>
      <c r="L1383" s="194"/>
      <c r="M1383" s="196"/>
      <c r="N1383" s="194"/>
      <c r="O1383" s="194"/>
      <c r="P1383" s="208"/>
      <c r="Q1383" s="194"/>
      <c r="R1383" s="210"/>
      <c r="S1383" s="211"/>
      <c r="T1383" s="193"/>
      <c r="U1383" s="40"/>
      <c r="W1383" s="41" t="str">
        <f t="shared" si="85"/>
        <v/>
      </c>
      <c r="X1383" s="58" t="str">
        <f t="shared" si="86"/>
        <v/>
      </c>
      <c r="Y1383" s="58" t="str">
        <f t="shared" si="84"/>
        <v/>
      </c>
      <c r="AC1383" s="41" t="str">
        <f t="shared" si="87"/>
        <v/>
      </c>
      <c r="AE1383" s="41" t="str">
        <f>IF($H1383="", "", IF(COUNTIF($AA$11:$AA$131, $H1383)&gt;0, 'Application Process'!$AC$4, ""))</f>
        <v/>
      </c>
    </row>
    <row r="1384" spans="1:31" x14ac:dyDescent="0.25">
      <c r="A1384" s="40"/>
      <c r="B1384" s="88" t="str">
        <f>IF($X1384="", "", IF(COUNTIF('Application Process'!$I$11:$I$3035, $X1384)=0, 'Job Database'!$Y$8, IFERROR(INDEX('Application Process'!$AJ$11:$AJ$3035, MATCH($X1384, 'Application Process'!$I$11:$I$3035, 0)), "")))</f>
        <v/>
      </c>
      <c r="C1384" s="40"/>
      <c r="D1384" s="207"/>
      <c r="E1384" s="194"/>
      <c r="F1384" s="194"/>
      <c r="G1384" s="208"/>
      <c r="H1384" s="194"/>
      <c r="I1384" s="208"/>
      <c r="J1384" s="194"/>
      <c r="K1384" s="209"/>
      <c r="L1384" s="194"/>
      <c r="M1384" s="196"/>
      <c r="N1384" s="194"/>
      <c r="O1384" s="194"/>
      <c r="P1384" s="208"/>
      <c r="Q1384" s="194"/>
      <c r="R1384" s="210"/>
      <c r="S1384" s="211"/>
      <c r="T1384" s="193"/>
      <c r="U1384" s="40"/>
      <c r="W1384" s="41" t="str">
        <f t="shared" si="85"/>
        <v/>
      </c>
      <c r="X1384" s="58" t="str">
        <f t="shared" si="86"/>
        <v/>
      </c>
      <c r="Y1384" s="58" t="str">
        <f t="shared" si="84"/>
        <v/>
      </c>
      <c r="AC1384" s="41" t="str">
        <f t="shared" si="87"/>
        <v/>
      </c>
      <c r="AE1384" s="41" t="str">
        <f>IF($H1384="", "", IF(COUNTIF($AA$11:$AA$131, $H1384)&gt;0, 'Application Process'!$AC$4, ""))</f>
        <v/>
      </c>
    </row>
    <row r="1385" spans="1:31" x14ac:dyDescent="0.25">
      <c r="A1385" s="40"/>
      <c r="B1385" s="88" t="str">
        <f>IF($X1385="", "", IF(COUNTIF('Application Process'!$I$11:$I$3035, $X1385)=0, 'Job Database'!$Y$8, IFERROR(INDEX('Application Process'!$AJ$11:$AJ$3035, MATCH($X1385, 'Application Process'!$I$11:$I$3035, 0)), "")))</f>
        <v/>
      </c>
      <c r="C1385" s="40"/>
      <c r="D1385" s="207"/>
      <c r="E1385" s="194"/>
      <c r="F1385" s="194"/>
      <c r="G1385" s="208"/>
      <c r="H1385" s="194"/>
      <c r="I1385" s="208"/>
      <c r="J1385" s="194"/>
      <c r="K1385" s="209"/>
      <c r="L1385" s="194"/>
      <c r="M1385" s="196"/>
      <c r="N1385" s="194"/>
      <c r="O1385" s="194"/>
      <c r="P1385" s="208"/>
      <c r="Q1385" s="194"/>
      <c r="R1385" s="210"/>
      <c r="S1385" s="211"/>
      <c r="T1385" s="193"/>
      <c r="U1385" s="40"/>
      <c r="W1385" s="41" t="str">
        <f t="shared" si="85"/>
        <v/>
      </c>
      <c r="X1385" s="58" t="str">
        <f t="shared" si="86"/>
        <v/>
      </c>
      <c r="Y1385" s="58" t="str">
        <f t="shared" si="84"/>
        <v/>
      </c>
      <c r="AC1385" s="41" t="str">
        <f t="shared" si="87"/>
        <v/>
      </c>
      <c r="AE1385" s="41" t="str">
        <f>IF($H1385="", "", IF(COUNTIF($AA$11:$AA$131, $H1385)&gt;0, 'Application Process'!$AC$4, ""))</f>
        <v/>
      </c>
    </row>
    <row r="1386" spans="1:31" x14ac:dyDescent="0.25">
      <c r="A1386" s="40"/>
      <c r="B1386" s="88" t="str">
        <f>IF($X1386="", "", IF(COUNTIF('Application Process'!$I$11:$I$3035, $X1386)=0, 'Job Database'!$Y$8, IFERROR(INDEX('Application Process'!$AJ$11:$AJ$3035, MATCH($X1386, 'Application Process'!$I$11:$I$3035, 0)), "")))</f>
        <v/>
      </c>
      <c r="C1386" s="40"/>
      <c r="D1386" s="207"/>
      <c r="E1386" s="194"/>
      <c r="F1386" s="194"/>
      <c r="G1386" s="208"/>
      <c r="H1386" s="194"/>
      <c r="I1386" s="208"/>
      <c r="J1386" s="194"/>
      <c r="K1386" s="209"/>
      <c r="L1386" s="194"/>
      <c r="M1386" s="196"/>
      <c r="N1386" s="194"/>
      <c r="O1386" s="194"/>
      <c r="P1386" s="208"/>
      <c r="Q1386" s="194"/>
      <c r="R1386" s="210"/>
      <c r="S1386" s="211"/>
      <c r="T1386" s="193"/>
      <c r="U1386" s="40"/>
      <c r="W1386" s="41" t="str">
        <f t="shared" si="85"/>
        <v/>
      </c>
      <c r="X1386" s="58" t="str">
        <f t="shared" si="86"/>
        <v/>
      </c>
      <c r="Y1386" s="58" t="str">
        <f t="shared" si="84"/>
        <v/>
      </c>
      <c r="AC1386" s="41" t="str">
        <f t="shared" si="87"/>
        <v/>
      </c>
      <c r="AE1386" s="41" t="str">
        <f>IF($H1386="", "", IF(COUNTIF($AA$11:$AA$131, $H1386)&gt;0, 'Application Process'!$AC$4, ""))</f>
        <v/>
      </c>
    </row>
    <row r="1387" spans="1:31" x14ac:dyDescent="0.25">
      <c r="A1387" s="40"/>
      <c r="B1387" s="88" t="str">
        <f>IF($X1387="", "", IF(COUNTIF('Application Process'!$I$11:$I$3035, $X1387)=0, 'Job Database'!$Y$8, IFERROR(INDEX('Application Process'!$AJ$11:$AJ$3035, MATCH($X1387, 'Application Process'!$I$11:$I$3035, 0)), "")))</f>
        <v/>
      </c>
      <c r="C1387" s="40"/>
      <c r="D1387" s="207"/>
      <c r="E1387" s="194"/>
      <c r="F1387" s="194"/>
      <c r="G1387" s="208"/>
      <c r="H1387" s="194"/>
      <c r="I1387" s="208"/>
      <c r="J1387" s="194"/>
      <c r="K1387" s="209"/>
      <c r="L1387" s="194"/>
      <c r="M1387" s="196"/>
      <c r="N1387" s="194"/>
      <c r="O1387" s="194"/>
      <c r="P1387" s="208"/>
      <c r="Q1387" s="194"/>
      <c r="R1387" s="210"/>
      <c r="S1387" s="211"/>
      <c r="T1387" s="193"/>
      <c r="U1387" s="40"/>
      <c r="W1387" s="41" t="str">
        <f t="shared" si="85"/>
        <v/>
      </c>
      <c r="X1387" s="58" t="str">
        <f t="shared" si="86"/>
        <v/>
      </c>
      <c r="Y1387" s="58" t="str">
        <f t="shared" si="84"/>
        <v/>
      </c>
      <c r="AC1387" s="41" t="str">
        <f t="shared" si="87"/>
        <v/>
      </c>
      <c r="AE1387" s="41" t="str">
        <f>IF($H1387="", "", IF(COUNTIF($AA$11:$AA$131, $H1387)&gt;0, 'Application Process'!$AC$4, ""))</f>
        <v/>
      </c>
    </row>
    <row r="1388" spans="1:31" x14ac:dyDescent="0.25">
      <c r="A1388" s="40"/>
      <c r="B1388" s="88" t="str">
        <f>IF($X1388="", "", IF(COUNTIF('Application Process'!$I$11:$I$3035, $X1388)=0, 'Job Database'!$Y$8, IFERROR(INDEX('Application Process'!$AJ$11:$AJ$3035, MATCH($X1388, 'Application Process'!$I$11:$I$3035, 0)), "")))</f>
        <v/>
      </c>
      <c r="C1388" s="40"/>
      <c r="D1388" s="207"/>
      <c r="E1388" s="194"/>
      <c r="F1388" s="194"/>
      <c r="G1388" s="208"/>
      <c r="H1388" s="194"/>
      <c r="I1388" s="208"/>
      <c r="J1388" s="194"/>
      <c r="K1388" s="209"/>
      <c r="L1388" s="194"/>
      <c r="M1388" s="196"/>
      <c r="N1388" s="194"/>
      <c r="O1388" s="194"/>
      <c r="P1388" s="208"/>
      <c r="Q1388" s="194"/>
      <c r="R1388" s="210"/>
      <c r="S1388" s="211"/>
      <c r="T1388" s="193"/>
      <c r="U1388" s="40"/>
      <c r="W1388" s="41" t="str">
        <f t="shared" si="85"/>
        <v/>
      </c>
      <c r="X1388" s="58" t="str">
        <f t="shared" si="86"/>
        <v/>
      </c>
      <c r="Y1388" s="58" t="str">
        <f t="shared" si="84"/>
        <v/>
      </c>
      <c r="AC1388" s="41" t="str">
        <f t="shared" si="87"/>
        <v/>
      </c>
      <c r="AE1388" s="41" t="str">
        <f>IF($H1388="", "", IF(COUNTIF($AA$11:$AA$131, $H1388)&gt;0, 'Application Process'!$AC$4, ""))</f>
        <v/>
      </c>
    </row>
    <row r="1389" spans="1:31" x14ac:dyDescent="0.25">
      <c r="A1389" s="40"/>
      <c r="B1389" s="88" t="str">
        <f>IF($X1389="", "", IF(COUNTIF('Application Process'!$I$11:$I$3035, $X1389)=0, 'Job Database'!$Y$8, IFERROR(INDEX('Application Process'!$AJ$11:$AJ$3035, MATCH($X1389, 'Application Process'!$I$11:$I$3035, 0)), "")))</f>
        <v/>
      </c>
      <c r="C1389" s="40"/>
      <c r="D1389" s="207"/>
      <c r="E1389" s="194"/>
      <c r="F1389" s="194"/>
      <c r="G1389" s="208"/>
      <c r="H1389" s="194"/>
      <c r="I1389" s="208"/>
      <c r="J1389" s="194"/>
      <c r="K1389" s="209"/>
      <c r="L1389" s="194"/>
      <c r="M1389" s="196"/>
      <c r="N1389" s="194"/>
      <c r="O1389" s="194"/>
      <c r="P1389" s="208"/>
      <c r="Q1389" s="194"/>
      <c r="R1389" s="210"/>
      <c r="S1389" s="211"/>
      <c r="T1389" s="193"/>
      <c r="U1389" s="40"/>
      <c r="W1389" s="41" t="str">
        <f t="shared" si="85"/>
        <v/>
      </c>
      <c r="X1389" s="58" t="str">
        <f t="shared" si="86"/>
        <v/>
      </c>
      <c r="Y1389" s="58" t="str">
        <f t="shared" si="84"/>
        <v/>
      </c>
      <c r="AC1389" s="41" t="str">
        <f t="shared" si="87"/>
        <v/>
      </c>
      <c r="AE1389" s="41" t="str">
        <f>IF($H1389="", "", IF(COUNTIF($AA$11:$AA$131, $H1389)&gt;0, 'Application Process'!$AC$4, ""))</f>
        <v/>
      </c>
    </row>
    <row r="1390" spans="1:31" x14ac:dyDescent="0.25">
      <c r="A1390" s="40"/>
      <c r="B1390" s="88" t="str">
        <f>IF($X1390="", "", IF(COUNTIF('Application Process'!$I$11:$I$3035, $X1390)=0, 'Job Database'!$Y$8, IFERROR(INDEX('Application Process'!$AJ$11:$AJ$3035, MATCH($X1390, 'Application Process'!$I$11:$I$3035, 0)), "")))</f>
        <v/>
      </c>
      <c r="C1390" s="40"/>
      <c r="D1390" s="207"/>
      <c r="E1390" s="194"/>
      <c r="F1390" s="194"/>
      <c r="G1390" s="208"/>
      <c r="H1390" s="194"/>
      <c r="I1390" s="208"/>
      <c r="J1390" s="194"/>
      <c r="K1390" s="209"/>
      <c r="L1390" s="194"/>
      <c r="M1390" s="196"/>
      <c r="N1390" s="194"/>
      <c r="O1390" s="194"/>
      <c r="P1390" s="208"/>
      <c r="Q1390" s="194"/>
      <c r="R1390" s="210"/>
      <c r="S1390" s="211"/>
      <c r="T1390" s="193"/>
      <c r="U1390" s="40"/>
      <c r="W1390" s="41" t="str">
        <f t="shared" si="85"/>
        <v/>
      </c>
      <c r="X1390" s="58" t="str">
        <f t="shared" si="86"/>
        <v/>
      </c>
      <c r="Y1390" s="58" t="str">
        <f t="shared" si="84"/>
        <v/>
      </c>
      <c r="AC1390" s="41" t="str">
        <f t="shared" si="87"/>
        <v/>
      </c>
      <c r="AE1390" s="41" t="str">
        <f>IF($H1390="", "", IF(COUNTIF($AA$11:$AA$131, $H1390)&gt;0, 'Application Process'!$AC$4, ""))</f>
        <v/>
      </c>
    </row>
    <row r="1391" spans="1:31" x14ac:dyDescent="0.25">
      <c r="A1391" s="40"/>
      <c r="B1391" s="88" t="str">
        <f>IF($X1391="", "", IF(COUNTIF('Application Process'!$I$11:$I$3035, $X1391)=0, 'Job Database'!$Y$8, IFERROR(INDEX('Application Process'!$AJ$11:$AJ$3035, MATCH($X1391, 'Application Process'!$I$11:$I$3035, 0)), "")))</f>
        <v/>
      </c>
      <c r="C1391" s="40"/>
      <c r="D1391" s="207"/>
      <c r="E1391" s="194"/>
      <c r="F1391" s="194"/>
      <c r="G1391" s="208"/>
      <c r="H1391" s="194"/>
      <c r="I1391" s="208"/>
      <c r="J1391" s="194"/>
      <c r="K1391" s="209"/>
      <c r="L1391" s="194"/>
      <c r="M1391" s="196"/>
      <c r="N1391" s="194"/>
      <c r="O1391" s="194"/>
      <c r="P1391" s="208"/>
      <c r="Q1391" s="194"/>
      <c r="R1391" s="210"/>
      <c r="S1391" s="211"/>
      <c r="T1391" s="193"/>
      <c r="U1391" s="40"/>
      <c r="W1391" s="41" t="str">
        <f t="shared" si="85"/>
        <v/>
      </c>
      <c r="X1391" s="58" t="str">
        <f t="shared" si="86"/>
        <v/>
      </c>
      <c r="Y1391" s="58" t="str">
        <f t="shared" si="84"/>
        <v/>
      </c>
      <c r="AC1391" s="41" t="str">
        <f t="shared" si="87"/>
        <v/>
      </c>
      <c r="AE1391" s="41" t="str">
        <f>IF($H1391="", "", IF(COUNTIF($AA$11:$AA$131, $H1391)&gt;0, 'Application Process'!$AC$4, ""))</f>
        <v/>
      </c>
    </row>
    <row r="1392" spans="1:31" x14ac:dyDescent="0.25">
      <c r="A1392" s="40"/>
      <c r="B1392" s="88" t="str">
        <f>IF($X1392="", "", IF(COUNTIF('Application Process'!$I$11:$I$3035, $X1392)=0, 'Job Database'!$Y$8, IFERROR(INDEX('Application Process'!$AJ$11:$AJ$3035, MATCH($X1392, 'Application Process'!$I$11:$I$3035, 0)), "")))</f>
        <v/>
      </c>
      <c r="C1392" s="40"/>
      <c r="D1392" s="207"/>
      <c r="E1392" s="194"/>
      <c r="F1392" s="194"/>
      <c r="G1392" s="208"/>
      <c r="H1392" s="194"/>
      <c r="I1392" s="208"/>
      <c r="J1392" s="194"/>
      <c r="K1392" s="209"/>
      <c r="L1392" s="194"/>
      <c r="M1392" s="196"/>
      <c r="N1392" s="194"/>
      <c r="O1392" s="194"/>
      <c r="P1392" s="208"/>
      <c r="Q1392" s="194"/>
      <c r="R1392" s="210"/>
      <c r="S1392" s="211"/>
      <c r="T1392" s="193"/>
      <c r="U1392" s="40"/>
      <c r="W1392" s="41" t="str">
        <f t="shared" si="85"/>
        <v/>
      </c>
      <c r="X1392" s="58" t="str">
        <f t="shared" si="86"/>
        <v/>
      </c>
      <c r="Y1392" s="58" t="str">
        <f t="shared" si="84"/>
        <v/>
      </c>
      <c r="AC1392" s="41" t="str">
        <f t="shared" si="87"/>
        <v/>
      </c>
      <c r="AE1392" s="41" t="str">
        <f>IF($H1392="", "", IF(COUNTIF($AA$11:$AA$131, $H1392)&gt;0, 'Application Process'!$AC$4, ""))</f>
        <v/>
      </c>
    </row>
    <row r="1393" spans="1:31" x14ac:dyDescent="0.25">
      <c r="A1393" s="40"/>
      <c r="B1393" s="88" t="str">
        <f>IF($X1393="", "", IF(COUNTIF('Application Process'!$I$11:$I$3035, $X1393)=0, 'Job Database'!$Y$8, IFERROR(INDEX('Application Process'!$AJ$11:$AJ$3035, MATCH($X1393, 'Application Process'!$I$11:$I$3035, 0)), "")))</f>
        <v/>
      </c>
      <c r="C1393" s="40"/>
      <c r="D1393" s="207"/>
      <c r="E1393" s="194"/>
      <c r="F1393" s="194"/>
      <c r="G1393" s="208"/>
      <c r="H1393" s="194"/>
      <c r="I1393" s="208"/>
      <c r="J1393" s="194"/>
      <c r="K1393" s="209"/>
      <c r="L1393" s="194"/>
      <c r="M1393" s="196"/>
      <c r="N1393" s="194"/>
      <c r="O1393" s="194"/>
      <c r="P1393" s="208"/>
      <c r="Q1393" s="194"/>
      <c r="R1393" s="210"/>
      <c r="S1393" s="211"/>
      <c r="T1393" s="193"/>
      <c r="U1393" s="40"/>
      <c r="W1393" s="41" t="str">
        <f t="shared" si="85"/>
        <v/>
      </c>
      <c r="X1393" s="58" t="str">
        <f t="shared" si="86"/>
        <v/>
      </c>
      <c r="Y1393" s="58" t="str">
        <f t="shared" si="84"/>
        <v/>
      </c>
      <c r="AC1393" s="41" t="str">
        <f t="shared" si="87"/>
        <v/>
      </c>
      <c r="AE1393" s="41" t="str">
        <f>IF($H1393="", "", IF(COUNTIF($AA$11:$AA$131, $H1393)&gt;0, 'Application Process'!$AC$4, ""))</f>
        <v/>
      </c>
    </row>
    <row r="1394" spans="1:31" x14ac:dyDescent="0.25">
      <c r="A1394" s="40"/>
      <c r="B1394" s="88" t="str">
        <f>IF($X1394="", "", IF(COUNTIF('Application Process'!$I$11:$I$3035, $X1394)=0, 'Job Database'!$Y$8, IFERROR(INDEX('Application Process'!$AJ$11:$AJ$3035, MATCH($X1394, 'Application Process'!$I$11:$I$3035, 0)), "")))</f>
        <v/>
      </c>
      <c r="C1394" s="40"/>
      <c r="D1394" s="207"/>
      <c r="E1394" s="194"/>
      <c r="F1394" s="194"/>
      <c r="G1394" s="208"/>
      <c r="H1394" s="194"/>
      <c r="I1394" s="208"/>
      <c r="J1394" s="194"/>
      <c r="K1394" s="209"/>
      <c r="L1394" s="194"/>
      <c r="M1394" s="196"/>
      <c r="N1394" s="194"/>
      <c r="O1394" s="194"/>
      <c r="P1394" s="208"/>
      <c r="Q1394" s="194"/>
      <c r="R1394" s="210"/>
      <c r="S1394" s="211"/>
      <c r="T1394" s="193"/>
      <c r="U1394" s="40"/>
      <c r="W1394" s="41" t="str">
        <f t="shared" si="85"/>
        <v/>
      </c>
      <c r="X1394" s="58" t="str">
        <f t="shared" si="86"/>
        <v/>
      </c>
      <c r="Y1394" s="58" t="str">
        <f t="shared" si="84"/>
        <v/>
      </c>
      <c r="AC1394" s="41" t="str">
        <f t="shared" si="87"/>
        <v/>
      </c>
      <c r="AE1394" s="41" t="str">
        <f>IF($H1394="", "", IF(COUNTIF($AA$11:$AA$131, $H1394)&gt;0, 'Application Process'!$AC$4, ""))</f>
        <v/>
      </c>
    </row>
    <row r="1395" spans="1:31" x14ac:dyDescent="0.25">
      <c r="A1395" s="40"/>
      <c r="B1395" s="88" t="str">
        <f>IF($X1395="", "", IF(COUNTIF('Application Process'!$I$11:$I$3035, $X1395)=0, 'Job Database'!$Y$8, IFERROR(INDEX('Application Process'!$AJ$11:$AJ$3035, MATCH($X1395, 'Application Process'!$I$11:$I$3035, 0)), "")))</f>
        <v/>
      </c>
      <c r="C1395" s="40"/>
      <c r="D1395" s="207"/>
      <c r="E1395" s="194"/>
      <c r="F1395" s="194"/>
      <c r="G1395" s="208"/>
      <c r="H1395" s="194"/>
      <c r="I1395" s="208"/>
      <c r="J1395" s="194"/>
      <c r="K1395" s="209"/>
      <c r="L1395" s="194"/>
      <c r="M1395" s="196"/>
      <c r="N1395" s="194"/>
      <c r="O1395" s="194"/>
      <c r="P1395" s="208"/>
      <c r="Q1395" s="194"/>
      <c r="R1395" s="210"/>
      <c r="S1395" s="211"/>
      <c r="T1395" s="193"/>
      <c r="U1395" s="40"/>
      <c r="W1395" s="41" t="str">
        <f t="shared" si="85"/>
        <v/>
      </c>
      <c r="X1395" s="58" t="str">
        <f t="shared" si="86"/>
        <v/>
      </c>
      <c r="Y1395" s="58" t="str">
        <f t="shared" si="84"/>
        <v/>
      </c>
      <c r="AC1395" s="41" t="str">
        <f t="shared" si="87"/>
        <v/>
      </c>
      <c r="AE1395" s="41" t="str">
        <f>IF($H1395="", "", IF(COUNTIF($AA$11:$AA$131, $H1395)&gt;0, 'Application Process'!$AC$4, ""))</f>
        <v/>
      </c>
    </row>
    <row r="1396" spans="1:31" x14ac:dyDescent="0.25">
      <c r="A1396" s="40"/>
      <c r="B1396" s="88" t="str">
        <f>IF($X1396="", "", IF(COUNTIF('Application Process'!$I$11:$I$3035, $X1396)=0, 'Job Database'!$Y$8, IFERROR(INDEX('Application Process'!$AJ$11:$AJ$3035, MATCH($X1396, 'Application Process'!$I$11:$I$3035, 0)), "")))</f>
        <v/>
      </c>
      <c r="C1396" s="40"/>
      <c r="D1396" s="207"/>
      <c r="E1396" s="194"/>
      <c r="F1396" s="194"/>
      <c r="G1396" s="208"/>
      <c r="H1396" s="194"/>
      <c r="I1396" s="208"/>
      <c r="J1396" s="194"/>
      <c r="K1396" s="209"/>
      <c r="L1396" s="194"/>
      <c r="M1396" s="196"/>
      <c r="N1396" s="194"/>
      <c r="O1396" s="194"/>
      <c r="P1396" s="208"/>
      <c r="Q1396" s="194"/>
      <c r="R1396" s="210"/>
      <c r="S1396" s="211"/>
      <c r="T1396" s="193"/>
      <c r="U1396" s="40"/>
      <c r="W1396" s="41" t="str">
        <f t="shared" si="85"/>
        <v/>
      </c>
      <c r="X1396" s="58" t="str">
        <f t="shared" si="86"/>
        <v/>
      </c>
      <c r="Y1396" s="58" t="str">
        <f t="shared" si="84"/>
        <v/>
      </c>
      <c r="AC1396" s="41" t="str">
        <f t="shared" si="87"/>
        <v/>
      </c>
      <c r="AE1396" s="41" t="str">
        <f>IF($H1396="", "", IF(COUNTIF($AA$11:$AA$131, $H1396)&gt;0, 'Application Process'!$AC$4, ""))</f>
        <v/>
      </c>
    </row>
    <row r="1397" spans="1:31" x14ac:dyDescent="0.25">
      <c r="A1397" s="40"/>
      <c r="B1397" s="88" t="str">
        <f>IF($X1397="", "", IF(COUNTIF('Application Process'!$I$11:$I$3035, $X1397)=0, 'Job Database'!$Y$8, IFERROR(INDEX('Application Process'!$AJ$11:$AJ$3035, MATCH($X1397, 'Application Process'!$I$11:$I$3035, 0)), "")))</f>
        <v/>
      </c>
      <c r="C1397" s="40"/>
      <c r="D1397" s="207"/>
      <c r="E1397" s="194"/>
      <c r="F1397" s="194"/>
      <c r="G1397" s="208"/>
      <c r="H1397" s="194"/>
      <c r="I1397" s="208"/>
      <c r="J1397" s="194"/>
      <c r="K1397" s="209"/>
      <c r="L1397" s="194"/>
      <c r="M1397" s="196"/>
      <c r="N1397" s="194"/>
      <c r="O1397" s="194"/>
      <c r="P1397" s="208"/>
      <c r="Q1397" s="194"/>
      <c r="R1397" s="210"/>
      <c r="S1397" s="211"/>
      <c r="T1397" s="193"/>
      <c r="U1397" s="40"/>
      <c r="W1397" s="41" t="str">
        <f t="shared" si="85"/>
        <v/>
      </c>
      <c r="X1397" s="58" t="str">
        <f t="shared" si="86"/>
        <v/>
      </c>
      <c r="Y1397" s="58" t="str">
        <f t="shared" si="84"/>
        <v/>
      </c>
      <c r="AC1397" s="41" t="str">
        <f t="shared" si="87"/>
        <v/>
      </c>
      <c r="AE1397" s="41" t="str">
        <f>IF($H1397="", "", IF(COUNTIF($AA$11:$AA$131, $H1397)&gt;0, 'Application Process'!$AC$4, ""))</f>
        <v/>
      </c>
    </row>
    <row r="1398" spans="1:31" x14ac:dyDescent="0.25">
      <c r="A1398" s="40"/>
      <c r="B1398" s="88" t="str">
        <f>IF($X1398="", "", IF(COUNTIF('Application Process'!$I$11:$I$3035, $X1398)=0, 'Job Database'!$Y$8, IFERROR(INDEX('Application Process'!$AJ$11:$AJ$3035, MATCH($X1398, 'Application Process'!$I$11:$I$3035, 0)), "")))</f>
        <v/>
      </c>
      <c r="C1398" s="40"/>
      <c r="D1398" s="207"/>
      <c r="E1398" s="194"/>
      <c r="F1398" s="194"/>
      <c r="G1398" s="208"/>
      <c r="H1398" s="194"/>
      <c r="I1398" s="208"/>
      <c r="J1398" s="194"/>
      <c r="K1398" s="209"/>
      <c r="L1398" s="194"/>
      <c r="M1398" s="196"/>
      <c r="N1398" s="194"/>
      <c r="O1398" s="194"/>
      <c r="P1398" s="208"/>
      <c r="Q1398" s="194"/>
      <c r="R1398" s="210"/>
      <c r="S1398" s="211"/>
      <c r="T1398" s="193"/>
      <c r="U1398" s="40"/>
      <c r="W1398" s="41" t="str">
        <f t="shared" si="85"/>
        <v/>
      </c>
      <c r="X1398" s="58" t="str">
        <f t="shared" si="86"/>
        <v/>
      </c>
      <c r="Y1398" s="58" t="str">
        <f t="shared" si="84"/>
        <v/>
      </c>
      <c r="AC1398" s="41" t="str">
        <f t="shared" si="87"/>
        <v/>
      </c>
      <c r="AE1398" s="41" t="str">
        <f>IF($H1398="", "", IF(COUNTIF($AA$11:$AA$131, $H1398)&gt;0, 'Application Process'!$AC$4, ""))</f>
        <v/>
      </c>
    </row>
    <row r="1399" spans="1:31" x14ac:dyDescent="0.25">
      <c r="A1399" s="40"/>
      <c r="B1399" s="88" t="str">
        <f>IF($X1399="", "", IF(COUNTIF('Application Process'!$I$11:$I$3035, $X1399)=0, 'Job Database'!$Y$8, IFERROR(INDEX('Application Process'!$AJ$11:$AJ$3035, MATCH($X1399, 'Application Process'!$I$11:$I$3035, 0)), "")))</f>
        <v/>
      </c>
      <c r="C1399" s="40"/>
      <c r="D1399" s="207"/>
      <c r="E1399" s="194"/>
      <c r="F1399" s="194"/>
      <c r="G1399" s="208"/>
      <c r="H1399" s="194"/>
      <c r="I1399" s="208"/>
      <c r="J1399" s="194"/>
      <c r="K1399" s="209"/>
      <c r="L1399" s="194"/>
      <c r="M1399" s="196"/>
      <c r="N1399" s="194"/>
      <c r="O1399" s="194"/>
      <c r="P1399" s="208"/>
      <c r="Q1399" s="194"/>
      <c r="R1399" s="210"/>
      <c r="S1399" s="211"/>
      <c r="T1399" s="193"/>
      <c r="U1399" s="40"/>
      <c r="W1399" s="41" t="str">
        <f t="shared" si="85"/>
        <v/>
      </c>
      <c r="X1399" s="58" t="str">
        <f t="shared" si="86"/>
        <v/>
      </c>
      <c r="Y1399" s="58" t="str">
        <f t="shared" si="84"/>
        <v/>
      </c>
      <c r="AC1399" s="41" t="str">
        <f t="shared" si="87"/>
        <v/>
      </c>
      <c r="AE1399" s="41" t="str">
        <f>IF($H1399="", "", IF(COUNTIF($AA$11:$AA$131, $H1399)&gt;0, 'Application Process'!$AC$4, ""))</f>
        <v/>
      </c>
    </row>
    <row r="1400" spans="1:31" x14ac:dyDescent="0.25">
      <c r="A1400" s="40"/>
      <c r="B1400" s="88" t="str">
        <f>IF($X1400="", "", IF(COUNTIF('Application Process'!$I$11:$I$3035, $X1400)=0, 'Job Database'!$Y$8, IFERROR(INDEX('Application Process'!$AJ$11:$AJ$3035, MATCH($X1400, 'Application Process'!$I$11:$I$3035, 0)), "")))</f>
        <v/>
      </c>
      <c r="C1400" s="40"/>
      <c r="D1400" s="207"/>
      <c r="E1400" s="194"/>
      <c r="F1400" s="194"/>
      <c r="G1400" s="208"/>
      <c r="H1400" s="194"/>
      <c r="I1400" s="208"/>
      <c r="J1400" s="194"/>
      <c r="K1400" s="209"/>
      <c r="L1400" s="194"/>
      <c r="M1400" s="196"/>
      <c r="N1400" s="194"/>
      <c r="O1400" s="194"/>
      <c r="P1400" s="208"/>
      <c r="Q1400" s="194"/>
      <c r="R1400" s="210"/>
      <c r="S1400" s="211"/>
      <c r="T1400" s="193"/>
      <c r="U1400" s="40"/>
      <c r="W1400" s="41" t="str">
        <f t="shared" si="85"/>
        <v/>
      </c>
      <c r="X1400" s="58" t="str">
        <f t="shared" si="86"/>
        <v/>
      </c>
      <c r="Y1400" s="58" t="str">
        <f t="shared" si="84"/>
        <v/>
      </c>
      <c r="AC1400" s="41" t="str">
        <f t="shared" si="87"/>
        <v/>
      </c>
      <c r="AE1400" s="41" t="str">
        <f>IF($H1400="", "", IF(COUNTIF($AA$11:$AA$131, $H1400)&gt;0, 'Application Process'!$AC$4, ""))</f>
        <v/>
      </c>
    </row>
    <row r="1401" spans="1:31" x14ac:dyDescent="0.25">
      <c r="A1401" s="40"/>
      <c r="B1401" s="88" t="str">
        <f>IF($X1401="", "", IF(COUNTIF('Application Process'!$I$11:$I$3035, $X1401)=0, 'Job Database'!$Y$8, IFERROR(INDEX('Application Process'!$AJ$11:$AJ$3035, MATCH($X1401, 'Application Process'!$I$11:$I$3035, 0)), "")))</f>
        <v/>
      </c>
      <c r="C1401" s="40"/>
      <c r="D1401" s="207"/>
      <c r="E1401" s="194"/>
      <c r="F1401" s="194"/>
      <c r="G1401" s="208"/>
      <c r="H1401" s="194"/>
      <c r="I1401" s="208"/>
      <c r="J1401" s="194"/>
      <c r="K1401" s="209"/>
      <c r="L1401" s="194"/>
      <c r="M1401" s="196"/>
      <c r="N1401" s="194"/>
      <c r="O1401" s="194"/>
      <c r="P1401" s="208"/>
      <c r="Q1401" s="194"/>
      <c r="R1401" s="210"/>
      <c r="S1401" s="211"/>
      <c r="T1401" s="193"/>
      <c r="U1401" s="40"/>
      <c r="W1401" s="41" t="str">
        <f t="shared" si="85"/>
        <v/>
      </c>
      <c r="X1401" s="58" t="str">
        <f t="shared" si="86"/>
        <v/>
      </c>
      <c r="Y1401" s="58" t="str">
        <f t="shared" si="84"/>
        <v/>
      </c>
      <c r="AC1401" s="41" t="str">
        <f t="shared" si="87"/>
        <v/>
      </c>
      <c r="AE1401" s="41" t="str">
        <f>IF($H1401="", "", IF(COUNTIF($AA$11:$AA$131, $H1401)&gt;0, 'Application Process'!$AC$4, ""))</f>
        <v/>
      </c>
    </row>
    <row r="1402" spans="1:31" x14ac:dyDescent="0.25">
      <c r="A1402" s="40"/>
      <c r="B1402" s="88" t="str">
        <f>IF($X1402="", "", IF(COUNTIF('Application Process'!$I$11:$I$3035, $X1402)=0, 'Job Database'!$Y$8, IFERROR(INDEX('Application Process'!$AJ$11:$AJ$3035, MATCH($X1402, 'Application Process'!$I$11:$I$3035, 0)), "")))</f>
        <v/>
      </c>
      <c r="C1402" s="40"/>
      <c r="D1402" s="207"/>
      <c r="E1402" s="194"/>
      <c r="F1402" s="194"/>
      <c r="G1402" s="208"/>
      <c r="H1402" s="194"/>
      <c r="I1402" s="208"/>
      <c r="J1402" s="194"/>
      <c r="K1402" s="209"/>
      <c r="L1402" s="194"/>
      <c r="M1402" s="196"/>
      <c r="N1402" s="194"/>
      <c r="O1402" s="194"/>
      <c r="P1402" s="208"/>
      <c r="Q1402" s="194"/>
      <c r="R1402" s="210"/>
      <c r="S1402" s="211"/>
      <c r="T1402" s="193"/>
      <c r="U1402" s="40"/>
      <c r="W1402" s="41" t="str">
        <f t="shared" si="85"/>
        <v/>
      </c>
      <c r="X1402" s="58" t="str">
        <f t="shared" si="86"/>
        <v/>
      </c>
      <c r="Y1402" s="58" t="str">
        <f t="shared" si="84"/>
        <v/>
      </c>
      <c r="AC1402" s="41" t="str">
        <f t="shared" si="87"/>
        <v/>
      </c>
      <c r="AE1402" s="41" t="str">
        <f>IF($H1402="", "", IF(COUNTIF($AA$11:$AA$131, $H1402)&gt;0, 'Application Process'!$AC$4, ""))</f>
        <v/>
      </c>
    </row>
    <row r="1403" spans="1:31" x14ac:dyDescent="0.25">
      <c r="A1403" s="40"/>
      <c r="B1403" s="88" t="str">
        <f>IF($X1403="", "", IF(COUNTIF('Application Process'!$I$11:$I$3035, $X1403)=0, 'Job Database'!$Y$8, IFERROR(INDEX('Application Process'!$AJ$11:$AJ$3035, MATCH($X1403, 'Application Process'!$I$11:$I$3035, 0)), "")))</f>
        <v/>
      </c>
      <c r="C1403" s="40"/>
      <c r="D1403" s="207"/>
      <c r="E1403" s="194"/>
      <c r="F1403" s="194"/>
      <c r="G1403" s="208"/>
      <c r="H1403" s="194"/>
      <c r="I1403" s="208"/>
      <c r="J1403" s="194"/>
      <c r="K1403" s="209"/>
      <c r="L1403" s="194"/>
      <c r="M1403" s="196"/>
      <c r="N1403" s="194"/>
      <c r="O1403" s="194"/>
      <c r="P1403" s="208"/>
      <c r="Q1403" s="194"/>
      <c r="R1403" s="210"/>
      <c r="S1403" s="211"/>
      <c r="T1403" s="193"/>
      <c r="U1403" s="40"/>
      <c r="W1403" s="41" t="str">
        <f t="shared" si="85"/>
        <v/>
      </c>
      <c r="X1403" s="58" t="str">
        <f t="shared" si="86"/>
        <v/>
      </c>
      <c r="Y1403" s="58" t="str">
        <f t="shared" si="84"/>
        <v/>
      </c>
      <c r="AC1403" s="41" t="str">
        <f t="shared" si="87"/>
        <v/>
      </c>
      <c r="AE1403" s="41" t="str">
        <f>IF($H1403="", "", IF(COUNTIF($AA$11:$AA$131, $H1403)&gt;0, 'Application Process'!$AC$4, ""))</f>
        <v/>
      </c>
    </row>
    <row r="1404" spans="1:31" x14ac:dyDescent="0.25">
      <c r="A1404" s="40"/>
      <c r="B1404" s="88" t="str">
        <f>IF($X1404="", "", IF(COUNTIF('Application Process'!$I$11:$I$3035, $X1404)=0, 'Job Database'!$Y$8, IFERROR(INDEX('Application Process'!$AJ$11:$AJ$3035, MATCH($X1404, 'Application Process'!$I$11:$I$3035, 0)), "")))</f>
        <v/>
      </c>
      <c r="C1404" s="40"/>
      <c r="D1404" s="207"/>
      <c r="E1404" s="194"/>
      <c r="F1404" s="194"/>
      <c r="G1404" s="208"/>
      <c r="H1404" s="194"/>
      <c r="I1404" s="208"/>
      <c r="J1404" s="194"/>
      <c r="K1404" s="209"/>
      <c r="L1404" s="194"/>
      <c r="M1404" s="196"/>
      <c r="N1404" s="194"/>
      <c r="O1404" s="194"/>
      <c r="P1404" s="208"/>
      <c r="Q1404" s="194"/>
      <c r="R1404" s="210"/>
      <c r="S1404" s="211"/>
      <c r="T1404" s="193"/>
      <c r="U1404" s="40"/>
      <c r="W1404" s="41" t="str">
        <f t="shared" si="85"/>
        <v/>
      </c>
      <c r="X1404" s="58" t="str">
        <f t="shared" si="86"/>
        <v/>
      </c>
      <c r="Y1404" s="58" t="str">
        <f t="shared" si="84"/>
        <v/>
      </c>
      <c r="AC1404" s="41" t="str">
        <f t="shared" si="87"/>
        <v/>
      </c>
      <c r="AE1404" s="41" t="str">
        <f>IF($H1404="", "", IF(COUNTIF($AA$11:$AA$131, $H1404)&gt;0, 'Application Process'!$AC$4, ""))</f>
        <v/>
      </c>
    </row>
    <row r="1405" spans="1:31" x14ac:dyDescent="0.25">
      <c r="A1405" s="40"/>
      <c r="B1405" s="88" t="str">
        <f>IF($X1405="", "", IF(COUNTIF('Application Process'!$I$11:$I$3035, $X1405)=0, 'Job Database'!$Y$8, IFERROR(INDEX('Application Process'!$AJ$11:$AJ$3035, MATCH($X1405, 'Application Process'!$I$11:$I$3035, 0)), "")))</f>
        <v/>
      </c>
      <c r="C1405" s="40"/>
      <c r="D1405" s="207"/>
      <c r="E1405" s="194"/>
      <c r="F1405" s="194"/>
      <c r="G1405" s="208"/>
      <c r="H1405" s="194"/>
      <c r="I1405" s="208"/>
      <c r="J1405" s="194"/>
      <c r="K1405" s="209"/>
      <c r="L1405" s="194"/>
      <c r="M1405" s="196"/>
      <c r="N1405" s="194"/>
      <c r="O1405" s="194"/>
      <c r="P1405" s="208"/>
      <c r="Q1405" s="194"/>
      <c r="R1405" s="210"/>
      <c r="S1405" s="211"/>
      <c r="T1405" s="193"/>
      <c r="U1405" s="40"/>
      <c r="W1405" s="41" t="str">
        <f t="shared" si="85"/>
        <v/>
      </c>
      <c r="X1405" s="58" t="str">
        <f t="shared" si="86"/>
        <v/>
      </c>
      <c r="Y1405" s="58" t="str">
        <f t="shared" si="84"/>
        <v/>
      </c>
      <c r="AC1405" s="41" t="str">
        <f t="shared" si="87"/>
        <v/>
      </c>
      <c r="AE1405" s="41" t="str">
        <f>IF($H1405="", "", IF(COUNTIF($AA$11:$AA$131, $H1405)&gt;0, 'Application Process'!$AC$4, ""))</f>
        <v/>
      </c>
    </row>
    <row r="1406" spans="1:31" x14ac:dyDescent="0.25">
      <c r="A1406" s="40"/>
      <c r="B1406" s="88" t="str">
        <f>IF($X1406="", "", IF(COUNTIF('Application Process'!$I$11:$I$3035, $X1406)=0, 'Job Database'!$Y$8, IFERROR(INDEX('Application Process'!$AJ$11:$AJ$3035, MATCH($X1406, 'Application Process'!$I$11:$I$3035, 0)), "")))</f>
        <v/>
      </c>
      <c r="C1406" s="40"/>
      <c r="D1406" s="207"/>
      <c r="E1406" s="194"/>
      <c r="F1406" s="194"/>
      <c r="G1406" s="208"/>
      <c r="H1406" s="194"/>
      <c r="I1406" s="208"/>
      <c r="J1406" s="194"/>
      <c r="K1406" s="209"/>
      <c r="L1406" s="194"/>
      <c r="M1406" s="196"/>
      <c r="N1406" s="194"/>
      <c r="O1406" s="194"/>
      <c r="P1406" s="208"/>
      <c r="Q1406" s="194"/>
      <c r="R1406" s="210"/>
      <c r="S1406" s="211"/>
      <c r="T1406" s="193"/>
      <c r="U1406" s="40"/>
      <c r="W1406" s="41" t="str">
        <f t="shared" si="85"/>
        <v/>
      </c>
      <c r="X1406" s="58" t="str">
        <f t="shared" si="86"/>
        <v/>
      </c>
      <c r="Y1406" s="58" t="str">
        <f t="shared" si="84"/>
        <v/>
      </c>
      <c r="AC1406" s="41" t="str">
        <f t="shared" si="87"/>
        <v/>
      </c>
      <c r="AE1406" s="41" t="str">
        <f>IF($H1406="", "", IF(COUNTIF($AA$11:$AA$131, $H1406)&gt;0, 'Application Process'!$AC$4, ""))</f>
        <v/>
      </c>
    </row>
    <row r="1407" spans="1:31" x14ac:dyDescent="0.25">
      <c r="A1407" s="40"/>
      <c r="B1407" s="88" t="str">
        <f>IF($X1407="", "", IF(COUNTIF('Application Process'!$I$11:$I$3035, $X1407)=0, 'Job Database'!$Y$8, IFERROR(INDEX('Application Process'!$AJ$11:$AJ$3035, MATCH($X1407, 'Application Process'!$I$11:$I$3035, 0)), "")))</f>
        <v/>
      </c>
      <c r="C1407" s="40"/>
      <c r="D1407" s="207"/>
      <c r="E1407" s="194"/>
      <c r="F1407" s="194"/>
      <c r="G1407" s="208"/>
      <c r="H1407" s="194"/>
      <c r="I1407" s="208"/>
      <c r="J1407" s="194"/>
      <c r="K1407" s="209"/>
      <c r="L1407" s="194"/>
      <c r="M1407" s="196"/>
      <c r="N1407" s="194"/>
      <c r="O1407" s="194"/>
      <c r="P1407" s="208"/>
      <c r="Q1407" s="194"/>
      <c r="R1407" s="210"/>
      <c r="S1407" s="211"/>
      <c r="T1407" s="193"/>
      <c r="U1407" s="40"/>
      <c r="W1407" s="41" t="str">
        <f t="shared" si="85"/>
        <v/>
      </c>
      <c r="X1407" s="58" t="str">
        <f t="shared" si="86"/>
        <v/>
      </c>
      <c r="Y1407" s="58" t="str">
        <f t="shared" si="84"/>
        <v/>
      </c>
      <c r="AC1407" s="41" t="str">
        <f t="shared" si="87"/>
        <v/>
      </c>
      <c r="AE1407" s="41" t="str">
        <f>IF($H1407="", "", IF(COUNTIF($AA$11:$AA$131, $H1407)&gt;0, 'Application Process'!$AC$4, ""))</f>
        <v/>
      </c>
    </row>
    <row r="1408" spans="1:31" x14ac:dyDescent="0.25">
      <c r="A1408" s="40"/>
      <c r="B1408" s="88" t="str">
        <f>IF($X1408="", "", IF(COUNTIF('Application Process'!$I$11:$I$3035, $X1408)=0, 'Job Database'!$Y$8, IFERROR(INDEX('Application Process'!$AJ$11:$AJ$3035, MATCH($X1408, 'Application Process'!$I$11:$I$3035, 0)), "")))</f>
        <v/>
      </c>
      <c r="C1408" s="40"/>
      <c r="D1408" s="207"/>
      <c r="E1408" s="194"/>
      <c r="F1408" s="194"/>
      <c r="G1408" s="208"/>
      <c r="H1408" s="194"/>
      <c r="I1408" s="208"/>
      <c r="J1408" s="194"/>
      <c r="K1408" s="209"/>
      <c r="L1408" s="194"/>
      <c r="M1408" s="196"/>
      <c r="N1408" s="194"/>
      <c r="O1408" s="194"/>
      <c r="P1408" s="208"/>
      <c r="Q1408" s="194"/>
      <c r="R1408" s="210"/>
      <c r="S1408" s="211"/>
      <c r="T1408" s="193"/>
      <c r="U1408" s="40"/>
      <c r="W1408" s="41" t="str">
        <f t="shared" si="85"/>
        <v/>
      </c>
      <c r="X1408" s="58" t="str">
        <f t="shared" si="86"/>
        <v/>
      </c>
      <c r="Y1408" s="58" t="str">
        <f t="shared" si="84"/>
        <v/>
      </c>
      <c r="AC1408" s="41" t="str">
        <f t="shared" si="87"/>
        <v/>
      </c>
      <c r="AE1408" s="41" t="str">
        <f>IF($H1408="", "", IF(COUNTIF($AA$11:$AA$131, $H1408)&gt;0, 'Application Process'!$AC$4, ""))</f>
        <v/>
      </c>
    </row>
    <row r="1409" spans="1:31" x14ac:dyDescent="0.25">
      <c r="A1409" s="40"/>
      <c r="B1409" s="88" t="str">
        <f>IF($X1409="", "", IF(COUNTIF('Application Process'!$I$11:$I$3035, $X1409)=0, 'Job Database'!$Y$8, IFERROR(INDEX('Application Process'!$AJ$11:$AJ$3035, MATCH($X1409, 'Application Process'!$I$11:$I$3035, 0)), "")))</f>
        <v/>
      </c>
      <c r="C1409" s="40"/>
      <c r="D1409" s="207"/>
      <c r="E1409" s="194"/>
      <c r="F1409" s="194"/>
      <c r="G1409" s="208"/>
      <c r="H1409" s="194"/>
      <c r="I1409" s="208"/>
      <c r="J1409" s="194"/>
      <c r="K1409" s="209"/>
      <c r="L1409" s="194"/>
      <c r="M1409" s="196"/>
      <c r="N1409" s="194"/>
      <c r="O1409" s="194"/>
      <c r="P1409" s="208"/>
      <c r="Q1409" s="194"/>
      <c r="R1409" s="210"/>
      <c r="S1409" s="211"/>
      <c r="T1409" s="193"/>
      <c r="U1409" s="40"/>
      <c r="W1409" s="41" t="str">
        <f t="shared" si="85"/>
        <v/>
      </c>
      <c r="X1409" s="58" t="str">
        <f t="shared" si="86"/>
        <v/>
      </c>
      <c r="Y1409" s="58" t="str">
        <f t="shared" si="84"/>
        <v/>
      </c>
      <c r="AC1409" s="41" t="str">
        <f t="shared" si="87"/>
        <v/>
      </c>
      <c r="AE1409" s="41" t="str">
        <f>IF($H1409="", "", IF(COUNTIF($AA$11:$AA$131, $H1409)&gt;0, 'Application Process'!$AC$4, ""))</f>
        <v/>
      </c>
    </row>
    <row r="1410" spans="1:31" x14ac:dyDescent="0.25">
      <c r="A1410" s="40"/>
      <c r="B1410" s="88" t="str">
        <f>IF($X1410="", "", IF(COUNTIF('Application Process'!$I$11:$I$3035, $X1410)=0, 'Job Database'!$Y$8, IFERROR(INDEX('Application Process'!$AJ$11:$AJ$3035, MATCH($X1410, 'Application Process'!$I$11:$I$3035, 0)), "")))</f>
        <v/>
      </c>
      <c r="C1410" s="40"/>
      <c r="D1410" s="207"/>
      <c r="E1410" s="194"/>
      <c r="F1410" s="194"/>
      <c r="G1410" s="208"/>
      <c r="H1410" s="194"/>
      <c r="I1410" s="208"/>
      <c r="J1410" s="194"/>
      <c r="K1410" s="209"/>
      <c r="L1410" s="194"/>
      <c r="M1410" s="196"/>
      <c r="N1410" s="194"/>
      <c r="O1410" s="194"/>
      <c r="P1410" s="208"/>
      <c r="Q1410" s="194"/>
      <c r="R1410" s="210"/>
      <c r="S1410" s="211"/>
      <c r="T1410" s="193"/>
      <c r="U1410" s="40"/>
      <c r="W1410" s="41" t="str">
        <f t="shared" si="85"/>
        <v/>
      </c>
      <c r="X1410" s="58" t="str">
        <f t="shared" si="86"/>
        <v/>
      </c>
      <c r="Y1410" s="58" t="str">
        <f t="shared" si="84"/>
        <v/>
      </c>
      <c r="AC1410" s="41" t="str">
        <f t="shared" si="87"/>
        <v/>
      </c>
      <c r="AE1410" s="41" t="str">
        <f>IF($H1410="", "", IF(COUNTIF($AA$11:$AA$131, $H1410)&gt;0, 'Application Process'!$AC$4, ""))</f>
        <v/>
      </c>
    </row>
    <row r="1411" spans="1:31" x14ac:dyDescent="0.25">
      <c r="A1411" s="40"/>
      <c r="B1411" s="88" t="str">
        <f>IF($X1411="", "", IF(COUNTIF('Application Process'!$I$11:$I$3035, $X1411)=0, 'Job Database'!$Y$8, IFERROR(INDEX('Application Process'!$AJ$11:$AJ$3035, MATCH($X1411, 'Application Process'!$I$11:$I$3035, 0)), "")))</f>
        <v/>
      </c>
      <c r="C1411" s="40"/>
      <c r="D1411" s="207"/>
      <c r="E1411" s="194"/>
      <c r="F1411" s="194"/>
      <c r="G1411" s="208"/>
      <c r="H1411" s="194"/>
      <c r="I1411" s="208"/>
      <c r="J1411" s="194"/>
      <c r="K1411" s="209"/>
      <c r="L1411" s="194"/>
      <c r="M1411" s="196"/>
      <c r="N1411" s="194"/>
      <c r="O1411" s="194"/>
      <c r="P1411" s="208"/>
      <c r="Q1411" s="194"/>
      <c r="R1411" s="210"/>
      <c r="S1411" s="211"/>
      <c r="T1411" s="193"/>
      <c r="U1411" s="40"/>
      <c r="W1411" s="41" t="str">
        <f t="shared" si="85"/>
        <v/>
      </c>
      <c r="X1411" s="58" t="str">
        <f t="shared" si="86"/>
        <v/>
      </c>
      <c r="Y1411" s="58" t="str">
        <f t="shared" si="84"/>
        <v/>
      </c>
      <c r="AC1411" s="41" t="str">
        <f t="shared" si="87"/>
        <v/>
      </c>
      <c r="AE1411" s="41" t="str">
        <f>IF($H1411="", "", IF(COUNTIF($AA$11:$AA$131, $H1411)&gt;0, 'Application Process'!$AC$4, ""))</f>
        <v/>
      </c>
    </row>
    <row r="1412" spans="1:31" x14ac:dyDescent="0.25">
      <c r="A1412" s="40"/>
      <c r="B1412" s="88" t="str">
        <f>IF($X1412="", "", IF(COUNTIF('Application Process'!$I$11:$I$3035, $X1412)=0, 'Job Database'!$Y$8, IFERROR(INDEX('Application Process'!$AJ$11:$AJ$3035, MATCH($X1412, 'Application Process'!$I$11:$I$3035, 0)), "")))</f>
        <v/>
      </c>
      <c r="C1412" s="40"/>
      <c r="D1412" s="207"/>
      <c r="E1412" s="194"/>
      <c r="F1412" s="194"/>
      <c r="G1412" s="208"/>
      <c r="H1412" s="194"/>
      <c r="I1412" s="208"/>
      <c r="J1412" s="194"/>
      <c r="K1412" s="209"/>
      <c r="L1412" s="194"/>
      <c r="M1412" s="196"/>
      <c r="N1412" s="194"/>
      <c r="O1412" s="194"/>
      <c r="P1412" s="208"/>
      <c r="Q1412" s="194"/>
      <c r="R1412" s="210"/>
      <c r="S1412" s="211"/>
      <c r="T1412" s="193"/>
      <c r="U1412" s="40"/>
      <c r="W1412" s="41" t="str">
        <f t="shared" si="85"/>
        <v/>
      </c>
      <c r="X1412" s="58" t="str">
        <f t="shared" si="86"/>
        <v/>
      </c>
      <c r="Y1412" s="58" t="str">
        <f t="shared" si="84"/>
        <v/>
      </c>
      <c r="AC1412" s="41" t="str">
        <f t="shared" si="87"/>
        <v/>
      </c>
      <c r="AE1412" s="41" t="str">
        <f>IF($H1412="", "", IF(COUNTIF($AA$11:$AA$131, $H1412)&gt;0, 'Application Process'!$AC$4, ""))</f>
        <v/>
      </c>
    </row>
    <row r="1413" spans="1:31" x14ac:dyDescent="0.25">
      <c r="A1413" s="40"/>
      <c r="B1413" s="88" t="str">
        <f>IF($X1413="", "", IF(COUNTIF('Application Process'!$I$11:$I$3035, $X1413)=0, 'Job Database'!$Y$8, IFERROR(INDEX('Application Process'!$AJ$11:$AJ$3035, MATCH($X1413, 'Application Process'!$I$11:$I$3035, 0)), "")))</f>
        <v/>
      </c>
      <c r="C1413" s="40"/>
      <c r="D1413" s="207"/>
      <c r="E1413" s="194"/>
      <c r="F1413" s="194"/>
      <c r="G1413" s="208"/>
      <c r="H1413" s="194"/>
      <c r="I1413" s="208"/>
      <c r="J1413" s="194"/>
      <c r="K1413" s="209"/>
      <c r="L1413" s="194"/>
      <c r="M1413" s="196"/>
      <c r="N1413" s="194"/>
      <c r="O1413" s="194"/>
      <c r="P1413" s="208"/>
      <c r="Q1413" s="194"/>
      <c r="R1413" s="210"/>
      <c r="S1413" s="211"/>
      <c r="T1413" s="193"/>
      <c r="U1413" s="40"/>
      <c r="W1413" s="41" t="str">
        <f t="shared" si="85"/>
        <v/>
      </c>
      <c r="X1413" s="58" t="str">
        <f t="shared" si="86"/>
        <v/>
      </c>
      <c r="Y1413" s="58" t="str">
        <f t="shared" si="84"/>
        <v/>
      </c>
      <c r="AC1413" s="41" t="str">
        <f t="shared" si="87"/>
        <v/>
      </c>
      <c r="AE1413" s="41" t="str">
        <f>IF($H1413="", "", IF(COUNTIF($AA$11:$AA$131, $H1413)&gt;0, 'Application Process'!$AC$4, ""))</f>
        <v/>
      </c>
    </row>
    <row r="1414" spans="1:31" x14ac:dyDescent="0.25">
      <c r="A1414" s="40"/>
      <c r="B1414" s="88" t="str">
        <f>IF($X1414="", "", IF(COUNTIF('Application Process'!$I$11:$I$3035, $X1414)=0, 'Job Database'!$Y$8, IFERROR(INDEX('Application Process'!$AJ$11:$AJ$3035, MATCH($X1414, 'Application Process'!$I$11:$I$3035, 0)), "")))</f>
        <v/>
      </c>
      <c r="C1414" s="40"/>
      <c r="D1414" s="207"/>
      <c r="E1414" s="194"/>
      <c r="F1414" s="194"/>
      <c r="G1414" s="208"/>
      <c r="H1414" s="194"/>
      <c r="I1414" s="208"/>
      <c r="J1414" s="194"/>
      <c r="K1414" s="209"/>
      <c r="L1414" s="194"/>
      <c r="M1414" s="196"/>
      <c r="N1414" s="194"/>
      <c r="O1414" s="194"/>
      <c r="P1414" s="208"/>
      <c r="Q1414" s="194"/>
      <c r="R1414" s="210"/>
      <c r="S1414" s="211"/>
      <c r="T1414" s="193"/>
      <c r="U1414" s="40"/>
      <c r="W1414" s="41" t="str">
        <f t="shared" si="85"/>
        <v/>
      </c>
      <c r="X1414" s="58" t="str">
        <f t="shared" si="86"/>
        <v/>
      </c>
      <c r="Y1414" s="58" t="str">
        <f t="shared" si="84"/>
        <v/>
      </c>
      <c r="AC1414" s="41" t="str">
        <f t="shared" si="87"/>
        <v/>
      </c>
      <c r="AE1414" s="41" t="str">
        <f>IF($H1414="", "", IF(COUNTIF($AA$11:$AA$131, $H1414)&gt;0, 'Application Process'!$AC$4, ""))</f>
        <v/>
      </c>
    </row>
    <row r="1415" spans="1:31" x14ac:dyDescent="0.25">
      <c r="A1415" s="40"/>
      <c r="B1415" s="88" t="str">
        <f>IF($X1415="", "", IF(COUNTIF('Application Process'!$I$11:$I$3035, $X1415)=0, 'Job Database'!$Y$8, IFERROR(INDEX('Application Process'!$AJ$11:$AJ$3035, MATCH($X1415, 'Application Process'!$I$11:$I$3035, 0)), "")))</f>
        <v/>
      </c>
      <c r="C1415" s="40"/>
      <c r="D1415" s="207"/>
      <c r="E1415" s="194"/>
      <c r="F1415" s="194"/>
      <c r="G1415" s="208"/>
      <c r="H1415" s="194"/>
      <c r="I1415" s="208"/>
      <c r="J1415" s="194"/>
      <c r="K1415" s="209"/>
      <c r="L1415" s="194"/>
      <c r="M1415" s="196"/>
      <c r="N1415" s="194"/>
      <c r="O1415" s="194"/>
      <c r="P1415" s="208"/>
      <c r="Q1415" s="194"/>
      <c r="R1415" s="210"/>
      <c r="S1415" s="211"/>
      <c r="T1415" s="193"/>
      <c r="U1415" s="40"/>
      <c r="W1415" s="41" t="str">
        <f t="shared" si="85"/>
        <v/>
      </c>
      <c r="X1415" s="58" t="str">
        <f t="shared" si="86"/>
        <v/>
      </c>
      <c r="Y1415" s="58" t="str">
        <f t="shared" si="84"/>
        <v/>
      </c>
      <c r="AC1415" s="41" t="str">
        <f t="shared" si="87"/>
        <v/>
      </c>
      <c r="AE1415" s="41" t="str">
        <f>IF($H1415="", "", IF(COUNTIF($AA$11:$AA$131, $H1415)&gt;0, 'Application Process'!$AC$4, ""))</f>
        <v/>
      </c>
    </row>
    <row r="1416" spans="1:31" x14ac:dyDescent="0.25">
      <c r="A1416" s="40"/>
      <c r="B1416" s="88" t="str">
        <f>IF($X1416="", "", IF(COUNTIF('Application Process'!$I$11:$I$3035, $X1416)=0, 'Job Database'!$Y$8, IFERROR(INDEX('Application Process'!$AJ$11:$AJ$3035, MATCH($X1416, 'Application Process'!$I$11:$I$3035, 0)), "")))</f>
        <v/>
      </c>
      <c r="C1416" s="40"/>
      <c r="D1416" s="207"/>
      <c r="E1416" s="194"/>
      <c r="F1416" s="194"/>
      <c r="G1416" s="208"/>
      <c r="H1416" s="194"/>
      <c r="I1416" s="208"/>
      <c r="J1416" s="194"/>
      <c r="K1416" s="209"/>
      <c r="L1416" s="194"/>
      <c r="M1416" s="196"/>
      <c r="N1416" s="194"/>
      <c r="O1416" s="194"/>
      <c r="P1416" s="208"/>
      <c r="Q1416" s="194"/>
      <c r="R1416" s="210"/>
      <c r="S1416" s="211"/>
      <c r="T1416" s="193"/>
      <c r="U1416" s="40"/>
      <c r="W1416" s="41" t="str">
        <f t="shared" si="85"/>
        <v/>
      </c>
      <c r="X1416" s="58" t="str">
        <f t="shared" si="86"/>
        <v/>
      </c>
      <c r="Y1416" s="58" t="str">
        <f t="shared" si="84"/>
        <v/>
      </c>
      <c r="AC1416" s="41" t="str">
        <f t="shared" si="87"/>
        <v/>
      </c>
      <c r="AE1416" s="41" t="str">
        <f>IF($H1416="", "", IF(COUNTIF($AA$11:$AA$131, $H1416)&gt;0, 'Application Process'!$AC$4, ""))</f>
        <v/>
      </c>
    </row>
    <row r="1417" spans="1:31" x14ac:dyDescent="0.25">
      <c r="A1417" s="40"/>
      <c r="B1417" s="88" t="str">
        <f>IF($X1417="", "", IF(COUNTIF('Application Process'!$I$11:$I$3035, $X1417)=0, 'Job Database'!$Y$8, IFERROR(INDEX('Application Process'!$AJ$11:$AJ$3035, MATCH($X1417, 'Application Process'!$I$11:$I$3035, 0)), "")))</f>
        <v/>
      </c>
      <c r="C1417" s="40"/>
      <c r="D1417" s="207"/>
      <c r="E1417" s="194"/>
      <c r="F1417" s="194"/>
      <c r="G1417" s="208"/>
      <c r="H1417" s="194"/>
      <c r="I1417" s="208"/>
      <c r="J1417" s="194"/>
      <c r="K1417" s="209"/>
      <c r="L1417" s="194"/>
      <c r="M1417" s="196"/>
      <c r="N1417" s="194"/>
      <c r="O1417" s="194"/>
      <c r="P1417" s="208"/>
      <c r="Q1417" s="194"/>
      <c r="R1417" s="210"/>
      <c r="S1417" s="211"/>
      <c r="T1417" s="193"/>
      <c r="U1417" s="40"/>
      <c r="W1417" s="41" t="str">
        <f t="shared" si="85"/>
        <v/>
      </c>
      <c r="X1417" s="58" t="str">
        <f t="shared" si="86"/>
        <v/>
      </c>
      <c r="Y1417" s="58" t="str">
        <f t="shared" si="84"/>
        <v/>
      </c>
      <c r="AC1417" s="41" t="str">
        <f t="shared" si="87"/>
        <v/>
      </c>
      <c r="AE1417" s="41" t="str">
        <f>IF($H1417="", "", IF(COUNTIF($AA$11:$AA$131, $H1417)&gt;0, 'Application Process'!$AC$4, ""))</f>
        <v/>
      </c>
    </row>
    <row r="1418" spans="1:31" x14ac:dyDescent="0.25">
      <c r="A1418" s="40"/>
      <c r="B1418" s="88" t="str">
        <f>IF($X1418="", "", IF(COUNTIF('Application Process'!$I$11:$I$3035, $X1418)=0, 'Job Database'!$Y$8, IFERROR(INDEX('Application Process'!$AJ$11:$AJ$3035, MATCH($X1418, 'Application Process'!$I$11:$I$3035, 0)), "")))</f>
        <v/>
      </c>
      <c r="C1418" s="40"/>
      <c r="D1418" s="207"/>
      <c r="E1418" s="194"/>
      <c r="F1418" s="194"/>
      <c r="G1418" s="208"/>
      <c r="H1418" s="194"/>
      <c r="I1418" s="208"/>
      <c r="J1418" s="194"/>
      <c r="K1418" s="209"/>
      <c r="L1418" s="194"/>
      <c r="M1418" s="196"/>
      <c r="N1418" s="194"/>
      <c r="O1418" s="194"/>
      <c r="P1418" s="208"/>
      <c r="Q1418" s="194"/>
      <c r="R1418" s="210"/>
      <c r="S1418" s="211"/>
      <c r="T1418" s="193"/>
      <c r="U1418" s="40"/>
      <c r="W1418" s="41" t="str">
        <f t="shared" si="85"/>
        <v/>
      </c>
      <c r="X1418" s="58" t="str">
        <f t="shared" si="86"/>
        <v/>
      </c>
      <c r="Y1418" s="58" t="str">
        <f t="shared" si="84"/>
        <v/>
      </c>
      <c r="AC1418" s="41" t="str">
        <f t="shared" si="87"/>
        <v/>
      </c>
      <c r="AE1418" s="41" t="str">
        <f>IF($H1418="", "", IF(COUNTIF($AA$11:$AA$131, $H1418)&gt;0, 'Application Process'!$AC$4, ""))</f>
        <v/>
      </c>
    </row>
    <row r="1419" spans="1:31" x14ac:dyDescent="0.25">
      <c r="A1419" s="40"/>
      <c r="B1419" s="88" t="str">
        <f>IF($X1419="", "", IF(COUNTIF('Application Process'!$I$11:$I$3035, $X1419)=0, 'Job Database'!$Y$8, IFERROR(INDEX('Application Process'!$AJ$11:$AJ$3035, MATCH($X1419, 'Application Process'!$I$11:$I$3035, 0)), "")))</f>
        <v/>
      </c>
      <c r="C1419" s="40"/>
      <c r="D1419" s="207"/>
      <c r="E1419" s="194"/>
      <c r="F1419" s="194"/>
      <c r="G1419" s="208"/>
      <c r="H1419" s="194"/>
      <c r="I1419" s="208"/>
      <c r="J1419" s="194"/>
      <c r="K1419" s="209"/>
      <c r="L1419" s="194"/>
      <c r="M1419" s="196"/>
      <c r="N1419" s="194"/>
      <c r="O1419" s="194"/>
      <c r="P1419" s="208"/>
      <c r="Q1419" s="194"/>
      <c r="R1419" s="210"/>
      <c r="S1419" s="211"/>
      <c r="T1419" s="193"/>
      <c r="U1419" s="40"/>
      <c r="W1419" s="41" t="str">
        <f t="shared" si="85"/>
        <v/>
      </c>
      <c r="X1419" s="58" t="str">
        <f t="shared" si="86"/>
        <v/>
      </c>
      <c r="Y1419" s="58" t="str">
        <f t="shared" ref="Y1419:Y1482" si="88">IF($H1419="", "", CONCATENATE($H1419, " - ", $B1419))</f>
        <v/>
      </c>
      <c r="AC1419" s="41" t="str">
        <f t="shared" si="87"/>
        <v/>
      </c>
      <c r="AE1419" s="41" t="str">
        <f>IF($H1419="", "", IF(COUNTIF($AA$11:$AA$131, $H1419)&gt;0, 'Application Process'!$AC$4, ""))</f>
        <v/>
      </c>
    </row>
    <row r="1420" spans="1:31" x14ac:dyDescent="0.25">
      <c r="A1420" s="40"/>
      <c r="B1420" s="88" t="str">
        <f>IF($X1420="", "", IF(COUNTIF('Application Process'!$I$11:$I$3035, $X1420)=0, 'Job Database'!$Y$8, IFERROR(INDEX('Application Process'!$AJ$11:$AJ$3035, MATCH($X1420, 'Application Process'!$I$11:$I$3035, 0)), "")))</f>
        <v/>
      </c>
      <c r="C1420" s="40"/>
      <c r="D1420" s="207"/>
      <c r="E1420" s="194"/>
      <c r="F1420" s="194"/>
      <c r="G1420" s="208"/>
      <c r="H1420" s="194"/>
      <c r="I1420" s="208"/>
      <c r="J1420" s="194"/>
      <c r="K1420" s="209"/>
      <c r="L1420" s="194"/>
      <c r="M1420" s="196"/>
      <c r="N1420" s="194"/>
      <c r="O1420" s="194"/>
      <c r="P1420" s="208"/>
      <c r="Q1420" s="194"/>
      <c r="R1420" s="210"/>
      <c r="S1420" s="211"/>
      <c r="T1420" s="193"/>
      <c r="U1420" s="40"/>
      <c r="W1420" s="41" t="str">
        <f t="shared" ref="W1420:W1483" si="89">IF($D1420="", "", IF(COUNTIF($D$11:$D$3035, $D1420)&gt;1, "X", ""))</f>
        <v/>
      </c>
      <c r="X1420" s="58" t="str">
        <f t="shared" ref="X1420:X1483" si="90">IF($D1420="", "", CONCATENATE(D1420, IF(E1420="", "", " - "), IF(E1420="", "", E1420), IF(F1420="", "", " - "), IF(F1420="", "", F1420)))</f>
        <v/>
      </c>
      <c r="Y1420" s="58" t="str">
        <f t="shared" si="88"/>
        <v/>
      </c>
      <c r="AC1420" s="41" t="str">
        <f t="shared" ref="AC1420:AC1483" si="91">IF($H1420="", "", IF(COUNTIF($AA$11:$AA$131, $H1420)=0, "X", ""))</f>
        <v/>
      </c>
      <c r="AE1420" s="41" t="str">
        <f>IF($H1420="", "", IF(COUNTIF($AA$11:$AA$131, $H1420)&gt;0, 'Application Process'!$AC$4, ""))</f>
        <v/>
      </c>
    </row>
    <row r="1421" spans="1:31" x14ac:dyDescent="0.25">
      <c r="A1421" s="40"/>
      <c r="B1421" s="88" t="str">
        <f>IF($X1421="", "", IF(COUNTIF('Application Process'!$I$11:$I$3035, $X1421)=0, 'Job Database'!$Y$8, IFERROR(INDEX('Application Process'!$AJ$11:$AJ$3035, MATCH($X1421, 'Application Process'!$I$11:$I$3035, 0)), "")))</f>
        <v/>
      </c>
      <c r="C1421" s="40"/>
      <c r="D1421" s="207"/>
      <c r="E1421" s="194"/>
      <c r="F1421" s="194"/>
      <c r="G1421" s="208"/>
      <c r="H1421" s="194"/>
      <c r="I1421" s="208"/>
      <c r="J1421" s="194"/>
      <c r="K1421" s="209"/>
      <c r="L1421" s="194"/>
      <c r="M1421" s="196"/>
      <c r="N1421" s="194"/>
      <c r="O1421" s="194"/>
      <c r="P1421" s="208"/>
      <c r="Q1421" s="194"/>
      <c r="R1421" s="210"/>
      <c r="S1421" s="211"/>
      <c r="T1421" s="193"/>
      <c r="U1421" s="40"/>
      <c r="W1421" s="41" t="str">
        <f t="shared" si="89"/>
        <v/>
      </c>
      <c r="X1421" s="58" t="str">
        <f t="shared" si="90"/>
        <v/>
      </c>
      <c r="Y1421" s="58" t="str">
        <f t="shared" si="88"/>
        <v/>
      </c>
      <c r="AC1421" s="41" t="str">
        <f t="shared" si="91"/>
        <v/>
      </c>
      <c r="AE1421" s="41" t="str">
        <f>IF($H1421="", "", IF(COUNTIF($AA$11:$AA$131, $H1421)&gt;0, 'Application Process'!$AC$4, ""))</f>
        <v/>
      </c>
    </row>
    <row r="1422" spans="1:31" x14ac:dyDescent="0.25">
      <c r="A1422" s="40"/>
      <c r="B1422" s="88" t="str">
        <f>IF($X1422="", "", IF(COUNTIF('Application Process'!$I$11:$I$3035, $X1422)=0, 'Job Database'!$Y$8, IFERROR(INDEX('Application Process'!$AJ$11:$AJ$3035, MATCH($X1422, 'Application Process'!$I$11:$I$3035, 0)), "")))</f>
        <v/>
      </c>
      <c r="C1422" s="40"/>
      <c r="D1422" s="207"/>
      <c r="E1422" s="194"/>
      <c r="F1422" s="194"/>
      <c r="G1422" s="208"/>
      <c r="H1422" s="194"/>
      <c r="I1422" s="208"/>
      <c r="J1422" s="194"/>
      <c r="K1422" s="209"/>
      <c r="L1422" s="194"/>
      <c r="M1422" s="196"/>
      <c r="N1422" s="194"/>
      <c r="O1422" s="194"/>
      <c r="P1422" s="208"/>
      <c r="Q1422" s="194"/>
      <c r="R1422" s="210"/>
      <c r="S1422" s="211"/>
      <c r="T1422" s="193"/>
      <c r="U1422" s="40"/>
      <c r="W1422" s="41" t="str">
        <f t="shared" si="89"/>
        <v/>
      </c>
      <c r="X1422" s="58" t="str">
        <f t="shared" si="90"/>
        <v/>
      </c>
      <c r="Y1422" s="58" t="str">
        <f t="shared" si="88"/>
        <v/>
      </c>
      <c r="AC1422" s="41" t="str">
        <f t="shared" si="91"/>
        <v/>
      </c>
      <c r="AE1422" s="41" t="str">
        <f>IF($H1422="", "", IF(COUNTIF($AA$11:$AA$131, $H1422)&gt;0, 'Application Process'!$AC$4, ""))</f>
        <v/>
      </c>
    </row>
    <row r="1423" spans="1:31" x14ac:dyDescent="0.25">
      <c r="A1423" s="40"/>
      <c r="B1423" s="88" t="str">
        <f>IF($X1423="", "", IF(COUNTIF('Application Process'!$I$11:$I$3035, $X1423)=0, 'Job Database'!$Y$8, IFERROR(INDEX('Application Process'!$AJ$11:$AJ$3035, MATCH($X1423, 'Application Process'!$I$11:$I$3035, 0)), "")))</f>
        <v/>
      </c>
      <c r="C1423" s="40"/>
      <c r="D1423" s="207"/>
      <c r="E1423" s="194"/>
      <c r="F1423" s="194"/>
      <c r="G1423" s="208"/>
      <c r="H1423" s="194"/>
      <c r="I1423" s="208"/>
      <c r="J1423" s="194"/>
      <c r="K1423" s="209"/>
      <c r="L1423" s="194"/>
      <c r="M1423" s="196"/>
      <c r="N1423" s="194"/>
      <c r="O1423" s="194"/>
      <c r="P1423" s="208"/>
      <c r="Q1423" s="194"/>
      <c r="R1423" s="210"/>
      <c r="S1423" s="211"/>
      <c r="T1423" s="193"/>
      <c r="U1423" s="40"/>
      <c r="W1423" s="41" t="str">
        <f t="shared" si="89"/>
        <v/>
      </c>
      <c r="X1423" s="58" t="str">
        <f t="shared" si="90"/>
        <v/>
      </c>
      <c r="Y1423" s="58" t="str">
        <f t="shared" si="88"/>
        <v/>
      </c>
      <c r="AC1423" s="41" t="str">
        <f t="shared" si="91"/>
        <v/>
      </c>
      <c r="AE1423" s="41" t="str">
        <f>IF($H1423="", "", IF(COUNTIF($AA$11:$AA$131, $H1423)&gt;0, 'Application Process'!$AC$4, ""))</f>
        <v/>
      </c>
    </row>
    <row r="1424" spans="1:31" x14ac:dyDescent="0.25">
      <c r="A1424" s="40"/>
      <c r="B1424" s="88" t="str">
        <f>IF($X1424="", "", IF(COUNTIF('Application Process'!$I$11:$I$3035, $X1424)=0, 'Job Database'!$Y$8, IFERROR(INDEX('Application Process'!$AJ$11:$AJ$3035, MATCH($X1424, 'Application Process'!$I$11:$I$3035, 0)), "")))</f>
        <v/>
      </c>
      <c r="C1424" s="40"/>
      <c r="D1424" s="207"/>
      <c r="E1424" s="194"/>
      <c r="F1424" s="194"/>
      <c r="G1424" s="208"/>
      <c r="H1424" s="194"/>
      <c r="I1424" s="208"/>
      <c r="J1424" s="194"/>
      <c r="K1424" s="209"/>
      <c r="L1424" s="194"/>
      <c r="M1424" s="196"/>
      <c r="N1424" s="194"/>
      <c r="O1424" s="194"/>
      <c r="P1424" s="208"/>
      <c r="Q1424" s="194"/>
      <c r="R1424" s="210"/>
      <c r="S1424" s="211"/>
      <c r="T1424" s="193"/>
      <c r="U1424" s="40"/>
      <c r="W1424" s="41" t="str">
        <f t="shared" si="89"/>
        <v/>
      </c>
      <c r="X1424" s="58" t="str">
        <f t="shared" si="90"/>
        <v/>
      </c>
      <c r="Y1424" s="58" t="str">
        <f t="shared" si="88"/>
        <v/>
      </c>
      <c r="AC1424" s="41" t="str">
        <f t="shared" si="91"/>
        <v/>
      </c>
      <c r="AE1424" s="41" t="str">
        <f>IF($H1424="", "", IF(COUNTIF($AA$11:$AA$131, $H1424)&gt;0, 'Application Process'!$AC$4, ""))</f>
        <v/>
      </c>
    </row>
    <row r="1425" spans="1:31" x14ac:dyDescent="0.25">
      <c r="A1425" s="40"/>
      <c r="B1425" s="88" t="str">
        <f>IF($X1425="", "", IF(COUNTIF('Application Process'!$I$11:$I$3035, $X1425)=0, 'Job Database'!$Y$8, IFERROR(INDEX('Application Process'!$AJ$11:$AJ$3035, MATCH($X1425, 'Application Process'!$I$11:$I$3035, 0)), "")))</f>
        <v/>
      </c>
      <c r="C1425" s="40"/>
      <c r="D1425" s="207"/>
      <c r="E1425" s="194"/>
      <c r="F1425" s="194"/>
      <c r="G1425" s="208"/>
      <c r="H1425" s="194"/>
      <c r="I1425" s="208"/>
      <c r="J1425" s="194"/>
      <c r="K1425" s="209"/>
      <c r="L1425" s="194"/>
      <c r="M1425" s="196"/>
      <c r="N1425" s="194"/>
      <c r="O1425" s="194"/>
      <c r="P1425" s="208"/>
      <c r="Q1425" s="194"/>
      <c r="R1425" s="210"/>
      <c r="S1425" s="211"/>
      <c r="T1425" s="193"/>
      <c r="U1425" s="40"/>
      <c r="W1425" s="41" t="str">
        <f t="shared" si="89"/>
        <v/>
      </c>
      <c r="X1425" s="58" t="str">
        <f t="shared" si="90"/>
        <v/>
      </c>
      <c r="Y1425" s="58" t="str">
        <f t="shared" si="88"/>
        <v/>
      </c>
      <c r="AC1425" s="41" t="str">
        <f t="shared" si="91"/>
        <v/>
      </c>
      <c r="AE1425" s="41" t="str">
        <f>IF($H1425="", "", IF(COUNTIF($AA$11:$AA$131, $H1425)&gt;0, 'Application Process'!$AC$4, ""))</f>
        <v/>
      </c>
    </row>
    <row r="1426" spans="1:31" x14ac:dyDescent="0.25">
      <c r="A1426" s="40"/>
      <c r="B1426" s="88" t="str">
        <f>IF($X1426="", "", IF(COUNTIF('Application Process'!$I$11:$I$3035, $X1426)=0, 'Job Database'!$Y$8, IFERROR(INDEX('Application Process'!$AJ$11:$AJ$3035, MATCH($X1426, 'Application Process'!$I$11:$I$3035, 0)), "")))</f>
        <v/>
      </c>
      <c r="C1426" s="40"/>
      <c r="D1426" s="207"/>
      <c r="E1426" s="194"/>
      <c r="F1426" s="194"/>
      <c r="G1426" s="208"/>
      <c r="H1426" s="194"/>
      <c r="I1426" s="208"/>
      <c r="J1426" s="194"/>
      <c r="K1426" s="209"/>
      <c r="L1426" s="194"/>
      <c r="M1426" s="196"/>
      <c r="N1426" s="194"/>
      <c r="O1426" s="194"/>
      <c r="P1426" s="208"/>
      <c r="Q1426" s="194"/>
      <c r="R1426" s="210"/>
      <c r="S1426" s="211"/>
      <c r="T1426" s="193"/>
      <c r="U1426" s="40"/>
      <c r="W1426" s="41" t="str">
        <f t="shared" si="89"/>
        <v/>
      </c>
      <c r="X1426" s="58" t="str">
        <f t="shared" si="90"/>
        <v/>
      </c>
      <c r="Y1426" s="58" t="str">
        <f t="shared" si="88"/>
        <v/>
      </c>
      <c r="AC1426" s="41" t="str">
        <f t="shared" si="91"/>
        <v/>
      </c>
      <c r="AE1426" s="41" t="str">
        <f>IF($H1426="", "", IF(COUNTIF($AA$11:$AA$131, $H1426)&gt;0, 'Application Process'!$AC$4, ""))</f>
        <v/>
      </c>
    </row>
    <row r="1427" spans="1:31" x14ac:dyDescent="0.25">
      <c r="A1427" s="40"/>
      <c r="B1427" s="88" t="str">
        <f>IF($X1427="", "", IF(COUNTIF('Application Process'!$I$11:$I$3035, $X1427)=0, 'Job Database'!$Y$8, IFERROR(INDEX('Application Process'!$AJ$11:$AJ$3035, MATCH($X1427, 'Application Process'!$I$11:$I$3035, 0)), "")))</f>
        <v/>
      </c>
      <c r="C1427" s="40"/>
      <c r="D1427" s="207"/>
      <c r="E1427" s="194"/>
      <c r="F1427" s="194"/>
      <c r="G1427" s="208"/>
      <c r="H1427" s="194"/>
      <c r="I1427" s="208"/>
      <c r="J1427" s="194"/>
      <c r="K1427" s="209"/>
      <c r="L1427" s="194"/>
      <c r="M1427" s="196"/>
      <c r="N1427" s="194"/>
      <c r="O1427" s="194"/>
      <c r="P1427" s="208"/>
      <c r="Q1427" s="194"/>
      <c r="R1427" s="210"/>
      <c r="S1427" s="211"/>
      <c r="T1427" s="193"/>
      <c r="U1427" s="40"/>
      <c r="W1427" s="41" t="str">
        <f t="shared" si="89"/>
        <v/>
      </c>
      <c r="X1427" s="58" t="str">
        <f t="shared" si="90"/>
        <v/>
      </c>
      <c r="Y1427" s="58" t="str">
        <f t="shared" si="88"/>
        <v/>
      </c>
      <c r="AC1427" s="41" t="str">
        <f t="shared" si="91"/>
        <v/>
      </c>
      <c r="AE1427" s="41" t="str">
        <f>IF($H1427="", "", IF(COUNTIF($AA$11:$AA$131, $H1427)&gt;0, 'Application Process'!$AC$4, ""))</f>
        <v/>
      </c>
    </row>
    <row r="1428" spans="1:31" x14ac:dyDescent="0.25">
      <c r="A1428" s="40"/>
      <c r="B1428" s="88" t="str">
        <f>IF($X1428="", "", IF(COUNTIF('Application Process'!$I$11:$I$3035, $X1428)=0, 'Job Database'!$Y$8, IFERROR(INDEX('Application Process'!$AJ$11:$AJ$3035, MATCH($X1428, 'Application Process'!$I$11:$I$3035, 0)), "")))</f>
        <v/>
      </c>
      <c r="C1428" s="40"/>
      <c r="D1428" s="207"/>
      <c r="E1428" s="194"/>
      <c r="F1428" s="194"/>
      <c r="G1428" s="208"/>
      <c r="H1428" s="194"/>
      <c r="I1428" s="208"/>
      <c r="J1428" s="194"/>
      <c r="K1428" s="209"/>
      <c r="L1428" s="194"/>
      <c r="M1428" s="196"/>
      <c r="N1428" s="194"/>
      <c r="O1428" s="194"/>
      <c r="P1428" s="208"/>
      <c r="Q1428" s="194"/>
      <c r="R1428" s="210"/>
      <c r="S1428" s="211"/>
      <c r="T1428" s="193"/>
      <c r="U1428" s="40"/>
      <c r="W1428" s="41" t="str">
        <f t="shared" si="89"/>
        <v/>
      </c>
      <c r="X1428" s="58" t="str">
        <f t="shared" si="90"/>
        <v/>
      </c>
      <c r="Y1428" s="58" t="str">
        <f t="shared" si="88"/>
        <v/>
      </c>
      <c r="AC1428" s="41" t="str">
        <f t="shared" si="91"/>
        <v/>
      </c>
      <c r="AE1428" s="41" t="str">
        <f>IF($H1428="", "", IF(COUNTIF($AA$11:$AA$131, $H1428)&gt;0, 'Application Process'!$AC$4, ""))</f>
        <v/>
      </c>
    </row>
    <row r="1429" spans="1:31" x14ac:dyDescent="0.25">
      <c r="A1429" s="40"/>
      <c r="B1429" s="88" t="str">
        <f>IF($X1429="", "", IF(COUNTIF('Application Process'!$I$11:$I$3035, $X1429)=0, 'Job Database'!$Y$8, IFERROR(INDEX('Application Process'!$AJ$11:$AJ$3035, MATCH($X1429, 'Application Process'!$I$11:$I$3035, 0)), "")))</f>
        <v/>
      </c>
      <c r="C1429" s="40"/>
      <c r="D1429" s="207"/>
      <c r="E1429" s="194"/>
      <c r="F1429" s="194"/>
      <c r="G1429" s="208"/>
      <c r="H1429" s="194"/>
      <c r="I1429" s="208"/>
      <c r="J1429" s="194"/>
      <c r="K1429" s="209"/>
      <c r="L1429" s="194"/>
      <c r="M1429" s="196"/>
      <c r="N1429" s="194"/>
      <c r="O1429" s="194"/>
      <c r="P1429" s="208"/>
      <c r="Q1429" s="194"/>
      <c r="R1429" s="210"/>
      <c r="S1429" s="211"/>
      <c r="T1429" s="193"/>
      <c r="U1429" s="40"/>
      <c r="W1429" s="41" t="str">
        <f t="shared" si="89"/>
        <v/>
      </c>
      <c r="X1429" s="58" t="str">
        <f t="shared" si="90"/>
        <v/>
      </c>
      <c r="Y1429" s="58" t="str">
        <f t="shared" si="88"/>
        <v/>
      </c>
      <c r="AC1429" s="41" t="str">
        <f t="shared" si="91"/>
        <v/>
      </c>
      <c r="AE1429" s="41" t="str">
        <f>IF($H1429="", "", IF(COUNTIF($AA$11:$AA$131, $H1429)&gt;0, 'Application Process'!$AC$4, ""))</f>
        <v/>
      </c>
    </row>
    <row r="1430" spans="1:31" x14ac:dyDescent="0.25">
      <c r="A1430" s="40"/>
      <c r="B1430" s="88" t="str">
        <f>IF($X1430="", "", IF(COUNTIF('Application Process'!$I$11:$I$3035, $X1430)=0, 'Job Database'!$Y$8, IFERROR(INDEX('Application Process'!$AJ$11:$AJ$3035, MATCH($X1430, 'Application Process'!$I$11:$I$3035, 0)), "")))</f>
        <v/>
      </c>
      <c r="C1430" s="40"/>
      <c r="D1430" s="207"/>
      <c r="E1430" s="194"/>
      <c r="F1430" s="194"/>
      <c r="G1430" s="208"/>
      <c r="H1430" s="194"/>
      <c r="I1430" s="208"/>
      <c r="J1430" s="194"/>
      <c r="K1430" s="209"/>
      <c r="L1430" s="194"/>
      <c r="M1430" s="196"/>
      <c r="N1430" s="194"/>
      <c r="O1430" s="194"/>
      <c r="P1430" s="208"/>
      <c r="Q1430" s="194"/>
      <c r="R1430" s="210"/>
      <c r="S1430" s="211"/>
      <c r="T1430" s="193"/>
      <c r="U1430" s="40"/>
      <c r="W1430" s="41" t="str">
        <f t="shared" si="89"/>
        <v/>
      </c>
      <c r="X1430" s="58" t="str">
        <f t="shared" si="90"/>
        <v/>
      </c>
      <c r="Y1430" s="58" t="str">
        <f t="shared" si="88"/>
        <v/>
      </c>
      <c r="AC1430" s="41" t="str">
        <f t="shared" si="91"/>
        <v/>
      </c>
      <c r="AE1430" s="41" t="str">
        <f>IF($H1430="", "", IF(COUNTIF($AA$11:$AA$131, $H1430)&gt;0, 'Application Process'!$AC$4, ""))</f>
        <v/>
      </c>
    </row>
    <row r="1431" spans="1:31" x14ac:dyDescent="0.25">
      <c r="A1431" s="40"/>
      <c r="B1431" s="88" t="str">
        <f>IF($X1431="", "", IF(COUNTIF('Application Process'!$I$11:$I$3035, $X1431)=0, 'Job Database'!$Y$8, IFERROR(INDEX('Application Process'!$AJ$11:$AJ$3035, MATCH($X1431, 'Application Process'!$I$11:$I$3035, 0)), "")))</f>
        <v/>
      </c>
      <c r="C1431" s="40"/>
      <c r="D1431" s="207"/>
      <c r="E1431" s="194"/>
      <c r="F1431" s="194"/>
      <c r="G1431" s="208"/>
      <c r="H1431" s="194"/>
      <c r="I1431" s="208"/>
      <c r="J1431" s="194"/>
      <c r="K1431" s="209"/>
      <c r="L1431" s="194"/>
      <c r="M1431" s="196"/>
      <c r="N1431" s="194"/>
      <c r="O1431" s="194"/>
      <c r="P1431" s="208"/>
      <c r="Q1431" s="194"/>
      <c r="R1431" s="210"/>
      <c r="S1431" s="211"/>
      <c r="T1431" s="193"/>
      <c r="U1431" s="40"/>
      <c r="W1431" s="41" t="str">
        <f t="shared" si="89"/>
        <v/>
      </c>
      <c r="X1431" s="58" t="str">
        <f t="shared" si="90"/>
        <v/>
      </c>
      <c r="Y1431" s="58" t="str">
        <f t="shared" si="88"/>
        <v/>
      </c>
      <c r="AC1431" s="41" t="str">
        <f t="shared" si="91"/>
        <v/>
      </c>
      <c r="AE1431" s="41" t="str">
        <f>IF($H1431="", "", IF(COUNTIF($AA$11:$AA$131, $H1431)&gt;0, 'Application Process'!$AC$4, ""))</f>
        <v/>
      </c>
    </row>
    <row r="1432" spans="1:31" x14ac:dyDescent="0.25">
      <c r="A1432" s="40"/>
      <c r="B1432" s="88" t="str">
        <f>IF($X1432="", "", IF(COUNTIF('Application Process'!$I$11:$I$3035, $X1432)=0, 'Job Database'!$Y$8, IFERROR(INDEX('Application Process'!$AJ$11:$AJ$3035, MATCH($X1432, 'Application Process'!$I$11:$I$3035, 0)), "")))</f>
        <v/>
      </c>
      <c r="C1432" s="40"/>
      <c r="D1432" s="207"/>
      <c r="E1432" s="194"/>
      <c r="F1432" s="194"/>
      <c r="G1432" s="208"/>
      <c r="H1432" s="194"/>
      <c r="I1432" s="208"/>
      <c r="J1432" s="194"/>
      <c r="K1432" s="209"/>
      <c r="L1432" s="194"/>
      <c r="M1432" s="196"/>
      <c r="N1432" s="194"/>
      <c r="O1432" s="194"/>
      <c r="P1432" s="208"/>
      <c r="Q1432" s="194"/>
      <c r="R1432" s="210"/>
      <c r="S1432" s="211"/>
      <c r="T1432" s="193"/>
      <c r="U1432" s="40"/>
      <c r="W1432" s="41" t="str">
        <f t="shared" si="89"/>
        <v/>
      </c>
      <c r="X1432" s="58" t="str">
        <f t="shared" si="90"/>
        <v/>
      </c>
      <c r="Y1432" s="58" t="str">
        <f t="shared" si="88"/>
        <v/>
      </c>
      <c r="AC1432" s="41" t="str">
        <f t="shared" si="91"/>
        <v/>
      </c>
      <c r="AE1432" s="41" t="str">
        <f>IF($H1432="", "", IF(COUNTIF($AA$11:$AA$131, $H1432)&gt;0, 'Application Process'!$AC$4, ""))</f>
        <v/>
      </c>
    </row>
    <row r="1433" spans="1:31" x14ac:dyDescent="0.25">
      <c r="A1433" s="40"/>
      <c r="B1433" s="88" t="str">
        <f>IF($X1433="", "", IF(COUNTIF('Application Process'!$I$11:$I$3035, $X1433)=0, 'Job Database'!$Y$8, IFERROR(INDEX('Application Process'!$AJ$11:$AJ$3035, MATCH($X1433, 'Application Process'!$I$11:$I$3035, 0)), "")))</f>
        <v/>
      </c>
      <c r="C1433" s="40"/>
      <c r="D1433" s="207"/>
      <c r="E1433" s="194"/>
      <c r="F1433" s="194"/>
      <c r="G1433" s="208"/>
      <c r="H1433" s="194"/>
      <c r="I1433" s="208"/>
      <c r="J1433" s="194"/>
      <c r="K1433" s="209"/>
      <c r="L1433" s="194"/>
      <c r="M1433" s="196"/>
      <c r="N1433" s="194"/>
      <c r="O1433" s="194"/>
      <c r="P1433" s="208"/>
      <c r="Q1433" s="194"/>
      <c r="R1433" s="210"/>
      <c r="S1433" s="211"/>
      <c r="T1433" s="193"/>
      <c r="U1433" s="40"/>
      <c r="W1433" s="41" t="str">
        <f t="shared" si="89"/>
        <v/>
      </c>
      <c r="X1433" s="58" t="str">
        <f t="shared" si="90"/>
        <v/>
      </c>
      <c r="Y1433" s="58" t="str">
        <f t="shared" si="88"/>
        <v/>
      </c>
      <c r="AC1433" s="41" t="str">
        <f t="shared" si="91"/>
        <v/>
      </c>
      <c r="AE1433" s="41" t="str">
        <f>IF($H1433="", "", IF(COUNTIF($AA$11:$AA$131, $H1433)&gt;0, 'Application Process'!$AC$4, ""))</f>
        <v/>
      </c>
    </row>
    <row r="1434" spans="1:31" x14ac:dyDescent="0.25">
      <c r="A1434" s="40"/>
      <c r="B1434" s="88" t="str">
        <f>IF($X1434="", "", IF(COUNTIF('Application Process'!$I$11:$I$3035, $X1434)=0, 'Job Database'!$Y$8, IFERROR(INDEX('Application Process'!$AJ$11:$AJ$3035, MATCH($X1434, 'Application Process'!$I$11:$I$3035, 0)), "")))</f>
        <v/>
      </c>
      <c r="C1434" s="40"/>
      <c r="D1434" s="207"/>
      <c r="E1434" s="194"/>
      <c r="F1434" s="194"/>
      <c r="G1434" s="208"/>
      <c r="H1434" s="194"/>
      <c r="I1434" s="208"/>
      <c r="J1434" s="194"/>
      <c r="K1434" s="209"/>
      <c r="L1434" s="194"/>
      <c r="M1434" s="196"/>
      <c r="N1434" s="194"/>
      <c r="O1434" s="194"/>
      <c r="P1434" s="208"/>
      <c r="Q1434" s="194"/>
      <c r="R1434" s="210"/>
      <c r="S1434" s="211"/>
      <c r="T1434" s="193"/>
      <c r="U1434" s="40"/>
      <c r="W1434" s="41" t="str">
        <f t="shared" si="89"/>
        <v/>
      </c>
      <c r="X1434" s="58" t="str">
        <f t="shared" si="90"/>
        <v/>
      </c>
      <c r="Y1434" s="58" t="str">
        <f t="shared" si="88"/>
        <v/>
      </c>
      <c r="AC1434" s="41" t="str">
        <f t="shared" si="91"/>
        <v/>
      </c>
      <c r="AE1434" s="41" t="str">
        <f>IF($H1434="", "", IF(COUNTIF($AA$11:$AA$131, $H1434)&gt;0, 'Application Process'!$AC$4, ""))</f>
        <v/>
      </c>
    </row>
    <row r="1435" spans="1:31" x14ac:dyDescent="0.25">
      <c r="A1435" s="40"/>
      <c r="B1435" s="88" t="str">
        <f>IF($X1435="", "", IF(COUNTIF('Application Process'!$I$11:$I$3035, $X1435)=0, 'Job Database'!$Y$8, IFERROR(INDEX('Application Process'!$AJ$11:$AJ$3035, MATCH($X1435, 'Application Process'!$I$11:$I$3035, 0)), "")))</f>
        <v/>
      </c>
      <c r="C1435" s="40"/>
      <c r="D1435" s="207"/>
      <c r="E1435" s="194"/>
      <c r="F1435" s="194"/>
      <c r="G1435" s="208"/>
      <c r="H1435" s="194"/>
      <c r="I1435" s="208"/>
      <c r="J1435" s="194"/>
      <c r="K1435" s="209"/>
      <c r="L1435" s="194"/>
      <c r="M1435" s="196"/>
      <c r="N1435" s="194"/>
      <c r="O1435" s="194"/>
      <c r="P1435" s="208"/>
      <c r="Q1435" s="194"/>
      <c r="R1435" s="210"/>
      <c r="S1435" s="211"/>
      <c r="T1435" s="193"/>
      <c r="U1435" s="40"/>
      <c r="W1435" s="41" t="str">
        <f t="shared" si="89"/>
        <v/>
      </c>
      <c r="X1435" s="58" t="str">
        <f t="shared" si="90"/>
        <v/>
      </c>
      <c r="Y1435" s="58" t="str">
        <f t="shared" si="88"/>
        <v/>
      </c>
      <c r="AC1435" s="41" t="str">
        <f t="shared" si="91"/>
        <v/>
      </c>
      <c r="AE1435" s="41" t="str">
        <f>IF($H1435="", "", IF(COUNTIF($AA$11:$AA$131, $H1435)&gt;0, 'Application Process'!$AC$4, ""))</f>
        <v/>
      </c>
    </row>
    <row r="1436" spans="1:31" x14ac:dyDescent="0.25">
      <c r="A1436" s="40"/>
      <c r="B1436" s="88" t="str">
        <f>IF($X1436="", "", IF(COUNTIF('Application Process'!$I$11:$I$3035, $X1436)=0, 'Job Database'!$Y$8, IFERROR(INDEX('Application Process'!$AJ$11:$AJ$3035, MATCH($X1436, 'Application Process'!$I$11:$I$3035, 0)), "")))</f>
        <v/>
      </c>
      <c r="C1436" s="40"/>
      <c r="D1436" s="207"/>
      <c r="E1436" s="194"/>
      <c r="F1436" s="194"/>
      <c r="G1436" s="208"/>
      <c r="H1436" s="194"/>
      <c r="I1436" s="208"/>
      <c r="J1436" s="194"/>
      <c r="K1436" s="209"/>
      <c r="L1436" s="194"/>
      <c r="M1436" s="196"/>
      <c r="N1436" s="194"/>
      <c r="O1436" s="194"/>
      <c r="P1436" s="208"/>
      <c r="Q1436" s="194"/>
      <c r="R1436" s="210"/>
      <c r="S1436" s="211"/>
      <c r="T1436" s="193"/>
      <c r="U1436" s="40"/>
      <c r="W1436" s="41" t="str">
        <f t="shared" si="89"/>
        <v/>
      </c>
      <c r="X1436" s="58" t="str">
        <f t="shared" si="90"/>
        <v/>
      </c>
      <c r="Y1436" s="58" t="str">
        <f t="shared" si="88"/>
        <v/>
      </c>
      <c r="AC1436" s="41" t="str">
        <f t="shared" si="91"/>
        <v/>
      </c>
      <c r="AE1436" s="41" t="str">
        <f>IF($H1436="", "", IF(COUNTIF($AA$11:$AA$131, $H1436)&gt;0, 'Application Process'!$AC$4, ""))</f>
        <v/>
      </c>
    </row>
    <row r="1437" spans="1:31" x14ac:dyDescent="0.25">
      <c r="A1437" s="40"/>
      <c r="B1437" s="88" t="str">
        <f>IF($X1437="", "", IF(COUNTIF('Application Process'!$I$11:$I$3035, $X1437)=0, 'Job Database'!$Y$8, IFERROR(INDEX('Application Process'!$AJ$11:$AJ$3035, MATCH($X1437, 'Application Process'!$I$11:$I$3035, 0)), "")))</f>
        <v/>
      </c>
      <c r="C1437" s="40"/>
      <c r="D1437" s="207"/>
      <c r="E1437" s="194"/>
      <c r="F1437" s="194"/>
      <c r="G1437" s="208"/>
      <c r="H1437" s="194"/>
      <c r="I1437" s="208"/>
      <c r="J1437" s="194"/>
      <c r="K1437" s="209"/>
      <c r="L1437" s="194"/>
      <c r="M1437" s="196"/>
      <c r="N1437" s="194"/>
      <c r="O1437" s="194"/>
      <c r="P1437" s="208"/>
      <c r="Q1437" s="194"/>
      <c r="R1437" s="210"/>
      <c r="S1437" s="211"/>
      <c r="T1437" s="193"/>
      <c r="U1437" s="40"/>
      <c r="W1437" s="41" t="str">
        <f t="shared" si="89"/>
        <v/>
      </c>
      <c r="X1437" s="58" t="str">
        <f t="shared" si="90"/>
        <v/>
      </c>
      <c r="Y1437" s="58" t="str">
        <f t="shared" si="88"/>
        <v/>
      </c>
      <c r="AC1437" s="41" t="str">
        <f t="shared" si="91"/>
        <v/>
      </c>
      <c r="AE1437" s="41" t="str">
        <f>IF($H1437="", "", IF(COUNTIF($AA$11:$AA$131, $H1437)&gt;0, 'Application Process'!$AC$4, ""))</f>
        <v/>
      </c>
    </row>
    <row r="1438" spans="1:31" x14ac:dyDescent="0.25">
      <c r="A1438" s="40"/>
      <c r="B1438" s="88" t="str">
        <f>IF($X1438="", "", IF(COUNTIF('Application Process'!$I$11:$I$3035, $X1438)=0, 'Job Database'!$Y$8, IFERROR(INDEX('Application Process'!$AJ$11:$AJ$3035, MATCH($X1438, 'Application Process'!$I$11:$I$3035, 0)), "")))</f>
        <v/>
      </c>
      <c r="C1438" s="40"/>
      <c r="D1438" s="207"/>
      <c r="E1438" s="194"/>
      <c r="F1438" s="194"/>
      <c r="G1438" s="208"/>
      <c r="H1438" s="194"/>
      <c r="I1438" s="208"/>
      <c r="J1438" s="194"/>
      <c r="K1438" s="209"/>
      <c r="L1438" s="194"/>
      <c r="M1438" s="196"/>
      <c r="N1438" s="194"/>
      <c r="O1438" s="194"/>
      <c r="P1438" s="208"/>
      <c r="Q1438" s="194"/>
      <c r="R1438" s="210"/>
      <c r="S1438" s="211"/>
      <c r="T1438" s="193"/>
      <c r="U1438" s="40"/>
      <c r="W1438" s="41" t="str">
        <f t="shared" si="89"/>
        <v/>
      </c>
      <c r="X1438" s="58" t="str">
        <f t="shared" si="90"/>
        <v/>
      </c>
      <c r="Y1438" s="58" t="str">
        <f t="shared" si="88"/>
        <v/>
      </c>
      <c r="AC1438" s="41" t="str">
        <f t="shared" si="91"/>
        <v/>
      </c>
      <c r="AE1438" s="41" t="str">
        <f>IF($H1438="", "", IF(COUNTIF($AA$11:$AA$131, $H1438)&gt;0, 'Application Process'!$AC$4, ""))</f>
        <v/>
      </c>
    </row>
    <row r="1439" spans="1:31" x14ac:dyDescent="0.25">
      <c r="A1439" s="40"/>
      <c r="B1439" s="88" t="str">
        <f>IF($X1439="", "", IF(COUNTIF('Application Process'!$I$11:$I$3035, $X1439)=0, 'Job Database'!$Y$8, IFERROR(INDEX('Application Process'!$AJ$11:$AJ$3035, MATCH($X1439, 'Application Process'!$I$11:$I$3035, 0)), "")))</f>
        <v/>
      </c>
      <c r="C1439" s="40"/>
      <c r="D1439" s="207"/>
      <c r="E1439" s="194"/>
      <c r="F1439" s="194"/>
      <c r="G1439" s="208"/>
      <c r="H1439" s="194"/>
      <c r="I1439" s="208"/>
      <c r="J1439" s="194"/>
      <c r="K1439" s="209"/>
      <c r="L1439" s="194"/>
      <c r="M1439" s="196"/>
      <c r="N1439" s="194"/>
      <c r="O1439" s="194"/>
      <c r="P1439" s="208"/>
      <c r="Q1439" s="194"/>
      <c r="R1439" s="210"/>
      <c r="S1439" s="211"/>
      <c r="T1439" s="193"/>
      <c r="U1439" s="40"/>
      <c r="W1439" s="41" t="str">
        <f t="shared" si="89"/>
        <v/>
      </c>
      <c r="X1439" s="58" t="str">
        <f t="shared" si="90"/>
        <v/>
      </c>
      <c r="Y1439" s="58" t="str">
        <f t="shared" si="88"/>
        <v/>
      </c>
      <c r="AC1439" s="41" t="str">
        <f t="shared" si="91"/>
        <v/>
      </c>
      <c r="AE1439" s="41" t="str">
        <f>IF($H1439="", "", IF(COUNTIF($AA$11:$AA$131, $H1439)&gt;0, 'Application Process'!$AC$4, ""))</f>
        <v/>
      </c>
    </row>
    <row r="1440" spans="1:31" x14ac:dyDescent="0.25">
      <c r="A1440" s="40"/>
      <c r="B1440" s="88" t="str">
        <f>IF($X1440="", "", IF(COUNTIF('Application Process'!$I$11:$I$3035, $X1440)=0, 'Job Database'!$Y$8, IFERROR(INDEX('Application Process'!$AJ$11:$AJ$3035, MATCH($X1440, 'Application Process'!$I$11:$I$3035, 0)), "")))</f>
        <v/>
      </c>
      <c r="C1440" s="40"/>
      <c r="D1440" s="207"/>
      <c r="E1440" s="194"/>
      <c r="F1440" s="194"/>
      <c r="G1440" s="208"/>
      <c r="H1440" s="194"/>
      <c r="I1440" s="208"/>
      <c r="J1440" s="194"/>
      <c r="K1440" s="209"/>
      <c r="L1440" s="194"/>
      <c r="M1440" s="196"/>
      <c r="N1440" s="194"/>
      <c r="O1440" s="194"/>
      <c r="P1440" s="208"/>
      <c r="Q1440" s="194"/>
      <c r="R1440" s="210"/>
      <c r="S1440" s="211"/>
      <c r="T1440" s="193"/>
      <c r="U1440" s="40"/>
      <c r="W1440" s="41" t="str">
        <f t="shared" si="89"/>
        <v/>
      </c>
      <c r="X1440" s="58" t="str">
        <f t="shared" si="90"/>
        <v/>
      </c>
      <c r="Y1440" s="58" t="str">
        <f t="shared" si="88"/>
        <v/>
      </c>
      <c r="AC1440" s="41" t="str">
        <f t="shared" si="91"/>
        <v/>
      </c>
      <c r="AE1440" s="41" t="str">
        <f>IF($H1440="", "", IF(COUNTIF($AA$11:$AA$131, $H1440)&gt;0, 'Application Process'!$AC$4, ""))</f>
        <v/>
      </c>
    </row>
    <row r="1441" spans="1:31" x14ac:dyDescent="0.25">
      <c r="A1441" s="40"/>
      <c r="B1441" s="88" t="str">
        <f>IF($X1441="", "", IF(COUNTIF('Application Process'!$I$11:$I$3035, $X1441)=0, 'Job Database'!$Y$8, IFERROR(INDEX('Application Process'!$AJ$11:$AJ$3035, MATCH($X1441, 'Application Process'!$I$11:$I$3035, 0)), "")))</f>
        <v/>
      </c>
      <c r="C1441" s="40"/>
      <c r="D1441" s="207"/>
      <c r="E1441" s="194"/>
      <c r="F1441" s="194"/>
      <c r="G1441" s="208"/>
      <c r="H1441" s="194"/>
      <c r="I1441" s="208"/>
      <c r="J1441" s="194"/>
      <c r="K1441" s="209"/>
      <c r="L1441" s="194"/>
      <c r="M1441" s="196"/>
      <c r="N1441" s="194"/>
      <c r="O1441" s="194"/>
      <c r="P1441" s="208"/>
      <c r="Q1441" s="194"/>
      <c r="R1441" s="210"/>
      <c r="S1441" s="211"/>
      <c r="T1441" s="193"/>
      <c r="U1441" s="40"/>
      <c r="W1441" s="41" t="str">
        <f t="shared" si="89"/>
        <v/>
      </c>
      <c r="X1441" s="58" t="str">
        <f t="shared" si="90"/>
        <v/>
      </c>
      <c r="Y1441" s="58" t="str">
        <f t="shared" si="88"/>
        <v/>
      </c>
      <c r="AC1441" s="41" t="str">
        <f t="shared" si="91"/>
        <v/>
      </c>
      <c r="AE1441" s="41" t="str">
        <f>IF($H1441="", "", IF(COUNTIF($AA$11:$AA$131, $H1441)&gt;0, 'Application Process'!$AC$4, ""))</f>
        <v/>
      </c>
    </row>
    <row r="1442" spans="1:31" x14ac:dyDescent="0.25">
      <c r="A1442" s="40"/>
      <c r="B1442" s="88" t="str">
        <f>IF($X1442="", "", IF(COUNTIF('Application Process'!$I$11:$I$3035, $X1442)=0, 'Job Database'!$Y$8, IFERROR(INDEX('Application Process'!$AJ$11:$AJ$3035, MATCH($X1442, 'Application Process'!$I$11:$I$3035, 0)), "")))</f>
        <v/>
      </c>
      <c r="C1442" s="40"/>
      <c r="D1442" s="207"/>
      <c r="E1442" s="194"/>
      <c r="F1442" s="194"/>
      <c r="G1442" s="208"/>
      <c r="H1442" s="194"/>
      <c r="I1442" s="208"/>
      <c r="J1442" s="194"/>
      <c r="K1442" s="209"/>
      <c r="L1442" s="194"/>
      <c r="M1442" s="196"/>
      <c r="N1442" s="194"/>
      <c r="O1442" s="194"/>
      <c r="P1442" s="208"/>
      <c r="Q1442" s="194"/>
      <c r="R1442" s="210"/>
      <c r="S1442" s="211"/>
      <c r="T1442" s="193"/>
      <c r="U1442" s="40"/>
      <c r="W1442" s="41" t="str">
        <f t="shared" si="89"/>
        <v/>
      </c>
      <c r="X1442" s="58" t="str">
        <f t="shared" si="90"/>
        <v/>
      </c>
      <c r="Y1442" s="58" t="str">
        <f t="shared" si="88"/>
        <v/>
      </c>
      <c r="AC1442" s="41" t="str">
        <f t="shared" si="91"/>
        <v/>
      </c>
      <c r="AE1442" s="41" t="str">
        <f>IF($H1442="", "", IF(COUNTIF($AA$11:$AA$131, $H1442)&gt;0, 'Application Process'!$AC$4, ""))</f>
        <v/>
      </c>
    </row>
    <row r="1443" spans="1:31" x14ac:dyDescent="0.25">
      <c r="A1443" s="40"/>
      <c r="B1443" s="88" t="str">
        <f>IF($X1443="", "", IF(COUNTIF('Application Process'!$I$11:$I$3035, $X1443)=0, 'Job Database'!$Y$8, IFERROR(INDEX('Application Process'!$AJ$11:$AJ$3035, MATCH($X1443, 'Application Process'!$I$11:$I$3035, 0)), "")))</f>
        <v/>
      </c>
      <c r="C1443" s="40"/>
      <c r="D1443" s="207"/>
      <c r="E1443" s="194"/>
      <c r="F1443" s="194"/>
      <c r="G1443" s="208"/>
      <c r="H1443" s="194"/>
      <c r="I1443" s="208"/>
      <c r="J1443" s="194"/>
      <c r="K1443" s="209"/>
      <c r="L1443" s="194"/>
      <c r="M1443" s="196"/>
      <c r="N1443" s="194"/>
      <c r="O1443" s="194"/>
      <c r="P1443" s="208"/>
      <c r="Q1443" s="194"/>
      <c r="R1443" s="210"/>
      <c r="S1443" s="211"/>
      <c r="T1443" s="193"/>
      <c r="U1443" s="40"/>
      <c r="W1443" s="41" t="str">
        <f t="shared" si="89"/>
        <v/>
      </c>
      <c r="X1443" s="58" t="str">
        <f t="shared" si="90"/>
        <v/>
      </c>
      <c r="Y1443" s="58" t="str">
        <f t="shared" si="88"/>
        <v/>
      </c>
      <c r="AC1443" s="41" t="str">
        <f t="shared" si="91"/>
        <v/>
      </c>
      <c r="AE1443" s="41" t="str">
        <f>IF($H1443="", "", IF(COUNTIF($AA$11:$AA$131, $H1443)&gt;0, 'Application Process'!$AC$4, ""))</f>
        <v/>
      </c>
    </row>
    <row r="1444" spans="1:31" x14ac:dyDescent="0.25">
      <c r="A1444" s="40"/>
      <c r="B1444" s="88" t="str">
        <f>IF($X1444="", "", IF(COUNTIF('Application Process'!$I$11:$I$3035, $X1444)=0, 'Job Database'!$Y$8, IFERROR(INDEX('Application Process'!$AJ$11:$AJ$3035, MATCH($X1444, 'Application Process'!$I$11:$I$3035, 0)), "")))</f>
        <v/>
      </c>
      <c r="C1444" s="40"/>
      <c r="D1444" s="207"/>
      <c r="E1444" s="194"/>
      <c r="F1444" s="194"/>
      <c r="G1444" s="208"/>
      <c r="H1444" s="194"/>
      <c r="I1444" s="208"/>
      <c r="J1444" s="194"/>
      <c r="K1444" s="209"/>
      <c r="L1444" s="194"/>
      <c r="M1444" s="196"/>
      <c r="N1444" s="194"/>
      <c r="O1444" s="194"/>
      <c r="P1444" s="208"/>
      <c r="Q1444" s="194"/>
      <c r="R1444" s="210"/>
      <c r="S1444" s="211"/>
      <c r="T1444" s="193"/>
      <c r="U1444" s="40"/>
      <c r="W1444" s="41" t="str">
        <f t="shared" si="89"/>
        <v/>
      </c>
      <c r="X1444" s="58" t="str">
        <f t="shared" si="90"/>
        <v/>
      </c>
      <c r="Y1444" s="58" t="str">
        <f t="shared" si="88"/>
        <v/>
      </c>
      <c r="AC1444" s="41" t="str">
        <f t="shared" si="91"/>
        <v/>
      </c>
      <c r="AE1444" s="41" t="str">
        <f>IF($H1444="", "", IF(COUNTIF($AA$11:$AA$131, $H1444)&gt;0, 'Application Process'!$AC$4, ""))</f>
        <v/>
      </c>
    </row>
    <row r="1445" spans="1:31" x14ac:dyDescent="0.25">
      <c r="A1445" s="40"/>
      <c r="B1445" s="88" t="str">
        <f>IF($X1445="", "", IF(COUNTIF('Application Process'!$I$11:$I$3035, $X1445)=0, 'Job Database'!$Y$8, IFERROR(INDEX('Application Process'!$AJ$11:$AJ$3035, MATCH($X1445, 'Application Process'!$I$11:$I$3035, 0)), "")))</f>
        <v/>
      </c>
      <c r="C1445" s="40"/>
      <c r="D1445" s="207"/>
      <c r="E1445" s="194"/>
      <c r="F1445" s="194"/>
      <c r="G1445" s="208"/>
      <c r="H1445" s="194"/>
      <c r="I1445" s="208"/>
      <c r="J1445" s="194"/>
      <c r="K1445" s="209"/>
      <c r="L1445" s="194"/>
      <c r="M1445" s="196"/>
      <c r="N1445" s="194"/>
      <c r="O1445" s="194"/>
      <c r="P1445" s="208"/>
      <c r="Q1445" s="194"/>
      <c r="R1445" s="210"/>
      <c r="S1445" s="211"/>
      <c r="T1445" s="193"/>
      <c r="U1445" s="40"/>
      <c r="W1445" s="41" t="str">
        <f t="shared" si="89"/>
        <v/>
      </c>
      <c r="X1445" s="58" t="str">
        <f t="shared" si="90"/>
        <v/>
      </c>
      <c r="Y1445" s="58" t="str">
        <f t="shared" si="88"/>
        <v/>
      </c>
      <c r="AC1445" s="41" t="str">
        <f t="shared" si="91"/>
        <v/>
      </c>
      <c r="AE1445" s="41" t="str">
        <f>IF($H1445="", "", IF(COUNTIF($AA$11:$AA$131, $H1445)&gt;0, 'Application Process'!$AC$4, ""))</f>
        <v/>
      </c>
    </row>
    <row r="1446" spans="1:31" x14ac:dyDescent="0.25">
      <c r="A1446" s="40"/>
      <c r="B1446" s="88" t="str">
        <f>IF($X1446="", "", IF(COUNTIF('Application Process'!$I$11:$I$3035, $X1446)=0, 'Job Database'!$Y$8, IFERROR(INDEX('Application Process'!$AJ$11:$AJ$3035, MATCH($X1446, 'Application Process'!$I$11:$I$3035, 0)), "")))</f>
        <v/>
      </c>
      <c r="C1446" s="40"/>
      <c r="D1446" s="207"/>
      <c r="E1446" s="194"/>
      <c r="F1446" s="194"/>
      <c r="G1446" s="208"/>
      <c r="H1446" s="194"/>
      <c r="I1446" s="208"/>
      <c r="J1446" s="194"/>
      <c r="K1446" s="209"/>
      <c r="L1446" s="194"/>
      <c r="M1446" s="196"/>
      <c r="N1446" s="194"/>
      <c r="O1446" s="194"/>
      <c r="P1446" s="208"/>
      <c r="Q1446" s="194"/>
      <c r="R1446" s="210"/>
      <c r="S1446" s="211"/>
      <c r="T1446" s="193"/>
      <c r="U1446" s="40"/>
      <c r="W1446" s="41" t="str">
        <f t="shared" si="89"/>
        <v/>
      </c>
      <c r="X1446" s="58" t="str">
        <f t="shared" si="90"/>
        <v/>
      </c>
      <c r="Y1446" s="58" t="str">
        <f t="shared" si="88"/>
        <v/>
      </c>
      <c r="AC1446" s="41" t="str">
        <f t="shared" si="91"/>
        <v/>
      </c>
      <c r="AE1446" s="41" t="str">
        <f>IF($H1446="", "", IF(COUNTIF($AA$11:$AA$131, $H1446)&gt;0, 'Application Process'!$AC$4, ""))</f>
        <v/>
      </c>
    </row>
    <row r="1447" spans="1:31" x14ac:dyDescent="0.25">
      <c r="A1447" s="40"/>
      <c r="B1447" s="88" t="str">
        <f>IF($X1447="", "", IF(COUNTIF('Application Process'!$I$11:$I$3035, $X1447)=0, 'Job Database'!$Y$8, IFERROR(INDEX('Application Process'!$AJ$11:$AJ$3035, MATCH($X1447, 'Application Process'!$I$11:$I$3035, 0)), "")))</f>
        <v/>
      </c>
      <c r="C1447" s="40"/>
      <c r="D1447" s="207"/>
      <c r="E1447" s="194"/>
      <c r="F1447" s="194"/>
      <c r="G1447" s="208"/>
      <c r="H1447" s="194"/>
      <c r="I1447" s="208"/>
      <c r="J1447" s="194"/>
      <c r="K1447" s="209"/>
      <c r="L1447" s="194"/>
      <c r="M1447" s="196"/>
      <c r="N1447" s="194"/>
      <c r="O1447" s="194"/>
      <c r="P1447" s="208"/>
      <c r="Q1447" s="194"/>
      <c r="R1447" s="210"/>
      <c r="S1447" s="211"/>
      <c r="T1447" s="193"/>
      <c r="U1447" s="40"/>
      <c r="W1447" s="41" t="str">
        <f t="shared" si="89"/>
        <v/>
      </c>
      <c r="X1447" s="58" t="str">
        <f t="shared" si="90"/>
        <v/>
      </c>
      <c r="Y1447" s="58" t="str">
        <f t="shared" si="88"/>
        <v/>
      </c>
      <c r="AC1447" s="41" t="str">
        <f t="shared" si="91"/>
        <v/>
      </c>
      <c r="AE1447" s="41" t="str">
        <f>IF($H1447="", "", IF(COUNTIF($AA$11:$AA$131, $H1447)&gt;0, 'Application Process'!$AC$4, ""))</f>
        <v/>
      </c>
    </row>
    <row r="1448" spans="1:31" x14ac:dyDescent="0.25">
      <c r="A1448" s="40"/>
      <c r="B1448" s="88" t="str">
        <f>IF($X1448="", "", IF(COUNTIF('Application Process'!$I$11:$I$3035, $X1448)=0, 'Job Database'!$Y$8, IFERROR(INDEX('Application Process'!$AJ$11:$AJ$3035, MATCH($X1448, 'Application Process'!$I$11:$I$3035, 0)), "")))</f>
        <v/>
      </c>
      <c r="C1448" s="40"/>
      <c r="D1448" s="207"/>
      <c r="E1448" s="194"/>
      <c r="F1448" s="194"/>
      <c r="G1448" s="208"/>
      <c r="H1448" s="194"/>
      <c r="I1448" s="208"/>
      <c r="J1448" s="194"/>
      <c r="K1448" s="209"/>
      <c r="L1448" s="194"/>
      <c r="M1448" s="196"/>
      <c r="N1448" s="194"/>
      <c r="O1448" s="194"/>
      <c r="P1448" s="208"/>
      <c r="Q1448" s="194"/>
      <c r="R1448" s="210"/>
      <c r="S1448" s="211"/>
      <c r="T1448" s="193"/>
      <c r="U1448" s="40"/>
      <c r="W1448" s="41" t="str">
        <f t="shared" si="89"/>
        <v/>
      </c>
      <c r="X1448" s="58" t="str">
        <f t="shared" si="90"/>
        <v/>
      </c>
      <c r="Y1448" s="58" t="str">
        <f t="shared" si="88"/>
        <v/>
      </c>
      <c r="AC1448" s="41" t="str">
        <f t="shared" si="91"/>
        <v/>
      </c>
      <c r="AE1448" s="41" t="str">
        <f>IF($H1448="", "", IF(COUNTIF($AA$11:$AA$131, $H1448)&gt;0, 'Application Process'!$AC$4, ""))</f>
        <v/>
      </c>
    </row>
    <row r="1449" spans="1:31" x14ac:dyDescent="0.25">
      <c r="A1449" s="40"/>
      <c r="B1449" s="88" t="str">
        <f>IF($X1449="", "", IF(COUNTIF('Application Process'!$I$11:$I$3035, $X1449)=0, 'Job Database'!$Y$8, IFERROR(INDEX('Application Process'!$AJ$11:$AJ$3035, MATCH($X1449, 'Application Process'!$I$11:$I$3035, 0)), "")))</f>
        <v/>
      </c>
      <c r="C1449" s="40"/>
      <c r="D1449" s="207"/>
      <c r="E1449" s="194"/>
      <c r="F1449" s="194"/>
      <c r="G1449" s="208"/>
      <c r="H1449" s="194"/>
      <c r="I1449" s="208"/>
      <c r="J1449" s="194"/>
      <c r="K1449" s="209"/>
      <c r="L1449" s="194"/>
      <c r="M1449" s="196"/>
      <c r="N1449" s="194"/>
      <c r="O1449" s="194"/>
      <c r="P1449" s="208"/>
      <c r="Q1449" s="194"/>
      <c r="R1449" s="210"/>
      <c r="S1449" s="211"/>
      <c r="T1449" s="193"/>
      <c r="U1449" s="40"/>
      <c r="W1449" s="41" t="str">
        <f t="shared" si="89"/>
        <v/>
      </c>
      <c r="X1449" s="58" t="str">
        <f t="shared" si="90"/>
        <v/>
      </c>
      <c r="Y1449" s="58" t="str">
        <f t="shared" si="88"/>
        <v/>
      </c>
      <c r="AC1449" s="41" t="str">
        <f t="shared" si="91"/>
        <v/>
      </c>
      <c r="AE1449" s="41" t="str">
        <f>IF($H1449="", "", IF(COUNTIF($AA$11:$AA$131, $H1449)&gt;0, 'Application Process'!$AC$4, ""))</f>
        <v/>
      </c>
    </row>
    <row r="1450" spans="1:31" x14ac:dyDescent="0.25">
      <c r="A1450" s="40"/>
      <c r="B1450" s="88" t="str">
        <f>IF($X1450="", "", IF(COUNTIF('Application Process'!$I$11:$I$3035, $X1450)=0, 'Job Database'!$Y$8, IFERROR(INDEX('Application Process'!$AJ$11:$AJ$3035, MATCH($X1450, 'Application Process'!$I$11:$I$3035, 0)), "")))</f>
        <v/>
      </c>
      <c r="C1450" s="40"/>
      <c r="D1450" s="207"/>
      <c r="E1450" s="194"/>
      <c r="F1450" s="194"/>
      <c r="G1450" s="208"/>
      <c r="H1450" s="194"/>
      <c r="I1450" s="208"/>
      <c r="J1450" s="194"/>
      <c r="K1450" s="209"/>
      <c r="L1450" s="194"/>
      <c r="M1450" s="196"/>
      <c r="N1450" s="194"/>
      <c r="O1450" s="194"/>
      <c r="P1450" s="208"/>
      <c r="Q1450" s="194"/>
      <c r="R1450" s="210"/>
      <c r="S1450" s="211"/>
      <c r="T1450" s="193"/>
      <c r="U1450" s="40"/>
      <c r="W1450" s="41" t="str">
        <f t="shared" si="89"/>
        <v/>
      </c>
      <c r="X1450" s="58" t="str">
        <f t="shared" si="90"/>
        <v/>
      </c>
      <c r="Y1450" s="58" t="str">
        <f t="shared" si="88"/>
        <v/>
      </c>
      <c r="AC1450" s="41" t="str">
        <f t="shared" si="91"/>
        <v/>
      </c>
      <c r="AE1450" s="41" t="str">
        <f>IF($H1450="", "", IF(COUNTIF($AA$11:$AA$131, $H1450)&gt;0, 'Application Process'!$AC$4, ""))</f>
        <v/>
      </c>
    </row>
    <row r="1451" spans="1:31" x14ac:dyDescent="0.25">
      <c r="A1451" s="40"/>
      <c r="B1451" s="88" t="str">
        <f>IF($X1451="", "", IF(COUNTIF('Application Process'!$I$11:$I$3035, $X1451)=0, 'Job Database'!$Y$8, IFERROR(INDEX('Application Process'!$AJ$11:$AJ$3035, MATCH($X1451, 'Application Process'!$I$11:$I$3035, 0)), "")))</f>
        <v/>
      </c>
      <c r="C1451" s="40"/>
      <c r="D1451" s="207"/>
      <c r="E1451" s="194"/>
      <c r="F1451" s="194"/>
      <c r="G1451" s="208"/>
      <c r="H1451" s="194"/>
      <c r="I1451" s="208"/>
      <c r="J1451" s="194"/>
      <c r="K1451" s="209"/>
      <c r="L1451" s="194"/>
      <c r="M1451" s="196"/>
      <c r="N1451" s="194"/>
      <c r="O1451" s="194"/>
      <c r="P1451" s="208"/>
      <c r="Q1451" s="194"/>
      <c r="R1451" s="210"/>
      <c r="S1451" s="211"/>
      <c r="T1451" s="193"/>
      <c r="U1451" s="40"/>
      <c r="W1451" s="41" t="str">
        <f t="shared" si="89"/>
        <v/>
      </c>
      <c r="X1451" s="58" t="str">
        <f t="shared" si="90"/>
        <v/>
      </c>
      <c r="Y1451" s="58" t="str">
        <f t="shared" si="88"/>
        <v/>
      </c>
      <c r="AC1451" s="41" t="str">
        <f t="shared" si="91"/>
        <v/>
      </c>
      <c r="AE1451" s="41" t="str">
        <f>IF($H1451="", "", IF(COUNTIF($AA$11:$AA$131, $H1451)&gt;0, 'Application Process'!$AC$4, ""))</f>
        <v/>
      </c>
    </row>
    <row r="1452" spans="1:31" x14ac:dyDescent="0.25">
      <c r="A1452" s="40"/>
      <c r="B1452" s="88" t="str">
        <f>IF($X1452="", "", IF(COUNTIF('Application Process'!$I$11:$I$3035, $X1452)=0, 'Job Database'!$Y$8, IFERROR(INDEX('Application Process'!$AJ$11:$AJ$3035, MATCH($X1452, 'Application Process'!$I$11:$I$3035, 0)), "")))</f>
        <v/>
      </c>
      <c r="C1452" s="40"/>
      <c r="D1452" s="207"/>
      <c r="E1452" s="194"/>
      <c r="F1452" s="194"/>
      <c r="G1452" s="208"/>
      <c r="H1452" s="194"/>
      <c r="I1452" s="208"/>
      <c r="J1452" s="194"/>
      <c r="K1452" s="209"/>
      <c r="L1452" s="194"/>
      <c r="M1452" s="196"/>
      <c r="N1452" s="194"/>
      <c r="O1452" s="194"/>
      <c r="P1452" s="208"/>
      <c r="Q1452" s="194"/>
      <c r="R1452" s="210"/>
      <c r="S1452" s="211"/>
      <c r="T1452" s="193"/>
      <c r="U1452" s="40"/>
      <c r="W1452" s="41" t="str">
        <f t="shared" si="89"/>
        <v/>
      </c>
      <c r="X1452" s="58" t="str">
        <f t="shared" si="90"/>
        <v/>
      </c>
      <c r="Y1452" s="58" t="str">
        <f t="shared" si="88"/>
        <v/>
      </c>
      <c r="AC1452" s="41" t="str">
        <f t="shared" si="91"/>
        <v/>
      </c>
      <c r="AE1452" s="41" t="str">
        <f>IF($H1452="", "", IF(COUNTIF($AA$11:$AA$131, $H1452)&gt;0, 'Application Process'!$AC$4, ""))</f>
        <v/>
      </c>
    </row>
    <row r="1453" spans="1:31" x14ac:dyDescent="0.25">
      <c r="A1453" s="40"/>
      <c r="B1453" s="88" t="str">
        <f>IF($X1453="", "", IF(COUNTIF('Application Process'!$I$11:$I$3035, $X1453)=0, 'Job Database'!$Y$8, IFERROR(INDEX('Application Process'!$AJ$11:$AJ$3035, MATCH($X1453, 'Application Process'!$I$11:$I$3035, 0)), "")))</f>
        <v/>
      </c>
      <c r="C1453" s="40"/>
      <c r="D1453" s="207"/>
      <c r="E1453" s="194"/>
      <c r="F1453" s="194"/>
      <c r="G1453" s="208"/>
      <c r="H1453" s="194"/>
      <c r="I1453" s="208"/>
      <c r="J1453" s="194"/>
      <c r="K1453" s="209"/>
      <c r="L1453" s="194"/>
      <c r="M1453" s="196"/>
      <c r="N1453" s="194"/>
      <c r="O1453" s="194"/>
      <c r="P1453" s="208"/>
      <c r="Q1453" s="194"/>
      <c r="R1453" s="210"/>
      <c r="S1453" s="211"/>
      <c r="T1453" s="193"/>
      <c r="U1453" s="40"/>
      <c r="W1453" s="41" t="str">
        <f t="shared" si="89"/>
        <v/>
      </c>
      <c r="X1453" s="58" t="str">
        <f t="shared" si="90"/>
        <v/>
      </c>
      <c r="Y1453" s="58" t="str">
        <f t="shared" si="88"/>
        <v/>
      </c>
      <c r="AC1453" s="41" t="str">
        <f t="shared" si="91"/>
        <v/>
      </c>
      <c r="AE1453" s="41" t="str">
        <f>IF($H1453="", "", IF(COUNTIF($AA$11:$AA$131, $H1453)&gt;0, 'Application Process'!$AC$4, ""))</f>
        <v/>
      </c>
    </row>
    <row r="1454" spans="1:31" x14ac:dyDescent="0.25">
      <c r="A1454" s="40"/>
      <c r="B1454" s="88" t="str">
        <f>IF($X1454="", "", IF(COUNTIF('Application Process'!$I$11:$I$3035, $X1454)=0, 'Job Database'!$Y$8, IFERROR(INDEX('Application Process'!$AJ$11:$AJ$3035, MATCH($X1454, 'Application Process'!$I$11:$I$3035, 0)), "")))</f>
        <v/>
      </c>
      <c r="C1454" s="40"/>
      <c r="D1454" s="207"/>
      <c r="E1454" s="194"/>
      <c r="F1454" s="194"/>
      <c r="G1454" s="208"/>
      <c r="H1454" s="194"/>
      <c r="I1454" s="208"/>
      <c r="J1454" s="194"/>
      <c r="K1454" s="209"/>
      <c r="L1454" s="194"/>
      <c r="M1454" s="196"/>
      <c r="N1454" s="194"/>
      <c r="O1454" s="194"/>
      <c r="P1454" s="208"/>
      <c r="Q1454" s="194"/>
      <c r="R1454" s="210"/>
      <c r="S1454" s="211"/>
      <c r="T1454" s="193"/>
      <c r="U1454" s="40"/>
      <c r="W1454" s="41" t="str">
        <f t="shared" si="89"/>
        <v/>
      </c>
      <c r="X1454" s="58" t="str">
        <f t="shared" si="90"/>
        <v/>
      </c>
      <c r="Y1454" s="58" t="str">
        <f t="shared" si="88"/>
        <v/>
      </c>
      <c r="AC1454" s="41" t="str">
        <f t="shared" si="91"/>
        <v/>
      </c>
      <c r="AE1454" s="41" t="str">
        <f>IF($H1454="", "", IF(COUNTIF($AA$11:$AA$131, $H1454)&gt;0, 'Application Process'!$AC$4, ""))</f>
        <v/>
      </c>
    </row>
    <row r="1455" spans="1:31" x14ac:dyDescent="0.25">
      <c r="A1455" s="40"/>
      <c r="B1455" s="88" t="str">
        <f>IF($X1455="", "", IF(COUNTIF('Application Process'!$I$11:$I$3035, $X1455)=0, 'Job Database'!$Y$8, IFERROR(INDEX('Application Process'!$AJ$11:$AJ$3035, MATCH($X1455, 'Application Process'!$I$11:$I$3035, 0)), "")))</f>
        <v/>
      </c>
      <c r="C1455" s="40"/>
      <c r="D1455" s="207"/>
      <c r="E1455" s="194"/>
      <c r="F1455" s="194"/>
      <c r="G1455" s="208"/>
      <c r="H1455" s="194"/>
      <c r="I1455" s="208"/>
      <c r="J1455" s="194"/>
      <c r="K1455" s="209"/>
      <c r="L1455" s="194"/>
      <c r="M1455" s="196"/>
      <c r="N1455" s="194"/>
      <c r="O1455" s="194"/>
      <c r="P1455" s="208"/>
      <c r="Q1455" s="194"/>
      <c r="R1455" s="210"/>
      <c r="S1455" s="211"/>
      <c r="T1455" s="193"/>
      <c r="U1455" s="40"/>
      <c r="W1455" s="41" t="str">
        <f t="shared" si="89"/>
        <v/>
      </c>
      <c r="X1455" s="58" t="str">
        <f t="shared" si="90"/>
        <v/>
      </c>
      <c r="Y1455" s="58" t="str">
        <f t="shared" si="88"/>
        <v/>
      </c>
      <c r="AC1455" s="41" t="str">
        <f t="shared" si="91"/>
        <v/>
      </c>
      <c r="AE1455" s="41" t="str">
        <f>IF($H1455="", "", IF(COUNTIF($AA$11:$AA$131, $H1455)&gt;0, 'Application Process'!$AC$4, ""))</f>
        <v/>
      </c>
    </row>
    <row r="1456" spans="1:31" x14ac:dyDescent="0.25">
      <c r="A1456" s="40"/>
      <c r="B1456" s="88" t="str">
        <f>IF($X1456="", "", IF(COUNTIF('Application Process'!$I$11:$I$3035, $X1456)=0, 'Job Database'!$Y$8, IFERROR(INDEX('Application Process'!$AJ$11:$AJ$3035, MATCH($X1456, 'Application Process'!$I$11:$I$3035, 0)), "")))</f>
        <v/>
      </c>
      <c r="C1456" s="40"/>
      <c r="D1456" s="207"/>
      <c r="E1456" s="194"/>
      <c r="F1456" s="194"/>
      <c r="G1456" s="208"/>
      <c r="H1456" s="194"/>
      <c r="I1456" s="208"/>
      <c r="J1456" s="194"/>
      <c r="K1456" s="209"/>
      <c r="L1456" s="194"/>
      <c r="M1456" s="196"/>
      <c r="N1456" s="194"/>
      <c r="O1456" s="194"/>
      <c r="P1456" s="208"/>
      <c r="Q1456" s="194"/>
      <c r="R1456" s="210"/>
      <c r="S1456" s="211"/>
      <c r="T1456" s="193"/>
      <c r="U1456" s="40"/>
      <c r="W1456" s="41" t="str">
        <f t="shared" si="89"/>
        <v/>
      </c>
      <c r="X1456" s="58" t="str">
        <f t="shared" si="90"/>
        <v/>
      </c>
      <c r="Y1456" s="58" t="str">
        <f t="shared" si="88"/>
        <v/>
      </c>
      <c r="AC1456" s="41" t="str">
        <f t="shared" si="91"/>
        <v/>
      </c>
      <c r="AE1456" s="41" t="str">
        <f>IF($H1456="", "", IF(COUNTIF($AA$11:$AA$131, $H1456)&gt;0, 'Application Process'!$AC$4, ""))</f>
        <v/>
      </c>
    </row>
    <row r="1457" spans="1:31" x14ac:dyDescent="0.25">
      <c r="A1457" s="40"/>
      <c r="B1457" s="88" t="str">
        <f>IF($X1457="", "", IF(COUNTIF('Application Process'!$I$11:$I$3035, $X1457)=0, 'Job Database'!$Y$8, IFERROR(INDEX('Application Process'!$AJ$11:$AJ$3035, MATCH($X1457, 'Application Process'!$I$11:$I$3035, 0)), "")))</f>
        <v/>
      </c>
      <c r="C1457" s="40"/>
      <c r="D1457" s="207"/>
      <c r="E1457" s="194"/>
      <c r="F1457" s="194"/>
      <c r="G1457" s="208"/>
      <c r="H1457" s="194"/>
      <c r="I1457" s="208"/>
      <c r="J1457" s="194"/>
      <c r="K1457" s="209"/>
      <c r="L1457" s="194"/>
      <c r="M1457" s="196"/>
      <c r="N1457" s="194"/>
      <c r="O1457" s="194"/>
      <c r="P1457" s="208"/>
      <c r="Q1457" s="194"/>
      <c r="R1457" s="210"/>
      <c r="S1457" s="211"/>
      <c r="T1457" s="193"/>
      <c r="U1457" s="40"/>
      <c r="W1457" s="41" t="str">
        <f t="shared" si="89"/>
        <v/>
      </c>
      <c r="X1457" s="58" t="str">
        <f t="shared" si="90"/>
        <v/>
      </c>
      <c r="Y1457" s="58" t="str">
        <f t="shared" si="88"/>
        <v/>
      </c>
      <c r="AC1457" s="41" t="str">
        <f t="shared" si="91"/>
        <v/>
      </c>
      <c r="AE1457" s="41" t="str">
        <f>IF($H1457="", "", IF(COUNTIF($AA$11:$AA$131, $H1457)&gt;0, 'Application Process'!$AC$4, ""))</f>
        <v/>
      </c>
    </row>
    <row r="1458" spans="1:31" x14ac:dyDescent="0.25">
      <c r="A1458" s="40"/>
      <c r="B1458" s="88" t="str">
        <f>IF($X1458="", "", IF(COUNTIF('Application Process'!$I$11:$I$3035, $X1458)=0, 'Job Database'!$Y$8, IFERROR(INDEX('Application Process'!$AJ$11:$AJ$3035, MATCH($X1458, 'Application Process'!$I$11:$I$3035, 0)), "")))</f>
        <v/>
      </c>
      <c r="C1458" s="40"/>
      <c r="D1458" s="207"/>
      <c r="E1458" s="194"/>
      <c r="F1458" s="194"/>
      <c r="G1458" s="208"/>
      <c r="H1458" s="194"/>
      <c r="I1458" s="208"/>
      <c r="J1458" s="194"/>
      <c r="K1458" s="209"/>
      <c r="L1458" s="194"/>
      <c r="M1458" s="196"/>
      <c r="N1458" s="194"/>
      <c r="O1458" s="194"/>
      <c r="P1458" s="208"/>
      <c r="Q1458" s="194"/>
      <c r="R1458" s="210"/>
      <c r="S1458" s="211"/>
      <c r="T1458" s="193"/>
      <c r="U1458" s="40"/>
      <c r="W1458" s="41" t="str">
        <f t="shared" si="89"/>
        <v/>
      </c>
      <c r="X1458" s="58" t="str">
        <f t="shared" si="90"/>
        <v/>
      </c>
      <c r="Y1458" s="58" t="str">
        <f t="shared" si="88"/>
        <v/>
      </c>
      <c r="AC1458" s="41" t="str">
        <f t="shared" si="91"/>
        <v/>
      </c>
      <c r="AE1458" s="41" t="str">
        <f>IF($H1458="", "", IF(COUNTIF($AA$11:$AA$131, $H1458)&gt;0, 'Application Process'!$AC$4, ""))</f>
        <v/>
      </c>
    </row>
    <row r="1459" spans="1:31" x14ac:dyDescent="0.25">
      <c r="A1459" s="40"/>
      <c r="B1459" s="88" t="str">
        <f>IF($X1459="", "", IF(COUNTIF('Application Process'!$I$11:$I$3035, $X1459)=0, 'Job Database'!$Y$8, IFERROR(INDEX('Application Process'!$AJ$11:$AJ$3035, MATCH($X1459, 'Application Process'!$I$11:$I$3035, 0)), "")))</f>
        <v/>
      </c>
      <c r="C1459" s="40"/>
      <c r="D1459" s="207"/>
      <c r="E1459" s="194"/>
      <c r="F1459" s="194"/>
      <c r="G1459" s="208"/>
      <c r="H1459" s="194"/>
      <c r="I1459" s="208"/>
      <c r="J1459" s="194"/>
      <c r="K1459" s="209"/>
      <c r="L1459" s="194"/>
      <c r="M1459" s="196"/>
      <c r="N1459" s="194"/>
      <c r="O1459" s="194"/>
      <c r="P1459" s="208"/>
      <c r="Q1459" s="194"/>
      <c r="R1459" s="210"/>
      <c r="S1459" s="211"/>
      <c r="T1459" s="193"/>
      <c r="U1459" s="40"/>
      <c r="W1459" s="41" t="str">
        <f t="shared" si="89"/>
        <v/>
      </c>
      <c r="X1459" s="58" t="str">
        <f t="shared" si="90"/>
        <v/>
      </c>
      <c r="Y1459" s="58" t="str">
        <f t="shared" si="88"/>
        <v/>
      </c>
      <c r="AC1459" s="41" t="str">
        <f t="shared" si="91"/>
        <v/>
      </c>
      <c r="AE1459" s="41" t="str">
        <f>IF($H1459="", "", IF(COUNTIF($AA$11:$AA$131, $H1459)&gt;0, 'Application Process'!$AC$4, ""))</f>
        <v/>
      </c>
    </row>
    <row r="1460" spans="1:31" x14ac:dyDescent="0.25">
      <c r="A1460" s="40"/>
      <c r="B1460" s="88" t="str">
        <f>IF($X1460="", "", IF(COUNTIF('Application Process'!$I$11:$I$3035, $X1460)=0, 'Job Database'!$Y$8, IFERROR(INDEX('Application Process'!$AJ$11:$AJ$3035, MATCH($X1460, 'Application Process'!$I$11:$I$3035, 0)), "")))</f>
        <v/>
      </c>
      <c r="C1460" s="40"/>
      <c r="D1460" s="207"/>
      <c r="E1460" s="194"/>
      <c r="F1460" s="194"/>
      <c r="G1460" s="208"/>
      <c r="H1460" s="194"/>
      <c r="I1460" s="208"/>
      <c r="J1460" s="194"/>
      <c r="K1460" s="209"/>
      <c r="L1460" s="194"/>
      <c r="M1460" s="196"/>
      <c r="N1460" s="194"/>
      <c r="O1460" s="194"/>
      <c r="P1460" s="208"/>
      <c r="Q1460" s="194"/>
      <c r="R1460" s="210"/>
      <c r="S1460" s="211"/>
      <c r="T1460" s="193"/>
      <c r="U1460" s="40"/>
      <c r="W1460" s="41" t="str">
        <f t="shared" si="89"/>
        <v/>
      </c>
      <c r="X1460" s="58" t="str">
        <f t="shared" si="90"/>
        <v/>
      </c>
      <c r="Y1460" s="58" t="str">
        <f t="shared" si="88"/>
        <v/>
      </c>
      <c r="AC1460" s="41" t="str">
        <f t="shared" si="91"/>
        <v/>
      </c>
      <c r="AE1460" s="41" t="str">
        <f>IF($H1460="", "", IF(COUNTIF($AA$11:$AA$131, $H1460)&gt;0, 'Application Process'!$AC$4, ""))</f>
        <v/>
      </c>
    </row>
    <row r="1461" spans="1:31" x14ac:dyDescent="0.25">
      <c r="A1461" s="40"/>
      <c r="B1461" s="88" t="str">
        <f>IF($X1461="", "", IF(COUNTIF('Application Process'!$I$11:$I$3035, $X1461)=0, 'Job Database'!$Y$8, IFERROR(INDEX('Application Process'!$AJ$11:$AJ$3035, MATCH($X1461, 'Application Process'!$I$11:$I$3035, 0)), "")))</f>
        <v/>
      </c>
      <c r="C1461" s="40"/>
      <c r="D1461" s="207"/>
      <c r="E1461" s="194"/>
      <c r="F1461" s="194"/>
      <c r="G1461" s="208"/>
      <c r="H1461" s="194"/>
      <c r="I1461" s="208"/>
      <c r="J1461" s="194"/>
      <c r="K1461" s="209"/>
      <c r="L1461" s="194"/>
      <c r="M1461" s="196"/>
      <c r="N1461" s="194"/>
      <c r="O1461" s="194"/>
      <c r="P1461" s="208"/>
      <c r="Q1461" s="194"/>
      <c r="R1461" s="210"/>
      <c r="S1461" s="211"/>
      <c r="T1461" s="193"/>
      <c r="U1461" s="40"/>
      <c r="W1461" s="41" t="str">
        <f t="shared" si="89"/>
        <v/>
      </c>
      <c r="X1461" s="58" t="str">
        <f t="shared" si="90"/>
        <v/>
      </c>
      <c r="Y1461" s="58" t="str">
        <f t="shared" si="88"/>
        <v/>
      </c>
      <c r="AC1461" s="41" t="str">
        <f t="shared" si="91"/>
        <v/>
      </c>
      <c r="AE1461" s="41" t="str">
        <f>IF($H1461="", "", IF(COUNTIF($AA$11:$AA$131, $H1461)&gt;0, 'Application Process'!$AC$4, ""))</f>
        <v/>
      </c>
    </row>
    <row r="1462" spans="1:31" x14ac:dyDescent="0.25">
      <c r="A1462" s="40"/>
      <c r="B1462" s="88" t="str">
        <f>IF($X1462="", "", IF(COUNTIF('Application Process'!$I$11:$I$3035, $X1462)=0, 'Job Database'!$Y$8, IFERROR(INDEX('Application Process'!$AJ$11:$AJ$3035, MATCH($X1462, 'Application Process'!$I$11:$I$3035, 0)), "")))</f>
        <v/>
      </c>
      <c r="C1462" s="40"/>
      <c r="D1462" s="207"/>
      <c r="E1462" s="194"/>
      <c r="F1462" s="194"/>
      <c r="G1462" s="208"/>
      <c r="H1462" s="194"/>
      <c r="I1462" s="208"/>
      <c r="J1462" s="194"/>
      <c r="K1462" s="209"/>
      <c r="L1462" s="194"/>
      <c r="M1462" s="196"/>
      <c r="N1462" s="194"/>
      <c r="O1462" s="194"/>
      <c r="P1462" s="208"/>
      <c r="Q1462" s="194"/>
      <c r="R1462" s="210"/>
      <c r="S1462" s="211"/>
      <c r="T1462" s="193"/>
      <c r="U1462" s="40"/>
      <c r="W1462" s="41" t="str">
        <f t="shared" si="89"/>
        <v/>
      </c>
      <c r="X1462" s="58" t="str">
        <f t="shared" si="90"/>
        <v/>
      </c>
      <c r="Y1462" s="58" t="str">
        <f t="shared" si="88"/>
        <v/>
      </c>
      <c r="AC1462" s="41" t="str">
        <f t="shared" si="91"/>
        <v/>
      </c>
      <c r="AE1462" s="41" t="str">
        <f>IF($H1462="", "", IF(COUNTIF($AA$11:$AA$131, $H1462)&gt;0, 'Application Process'!$AC$4, ""))</f>
        <v/>
      </c>
    </row>
    <row r="1463" spans="1:31" x14ac:dyDescent="0.25">
      <c r="A1463" s="40"/>
      <c r="B1463" s="88" t="str">
        <f>IF($X1463="", "", IF(COUNTIF('Application Process'!$I$11:$I$3035, $X1463)=0, 'Job Database'!$Y$8, IFERROR(INDEX('Application Process'!$AJ$11:$AJ$3035, MATCH($X1463, 'Application Process'!$I$11:$I$3035, 0)), "")))</f>
        <v/>
      </c>
      <c r="C1463" s="40"/>
      <c r="D1463" s="207"/>
      <c r="E1463" s="194"/>
      <c r="F1463" s="194"/>
      <c r="G1463" s="208"/>
      <c r="H1463" s="194"/>
      <c r="I1463" s="208"/>
      <c r="J1463" s="194"/>
      <c r="K1463" s="209"/>
      <c r="L1463" s="194"/>
      <c r="M1463" s="196"/>
      <c r="N1463" s="194"/>
      <c r="O1463" s="194"/>
      <c r="P1463" s="208"/>
      <c r="Q1463" s="194"/>
      <c r="R1463" s="210"/>
      <c r="S1463" s="211"/>
      <c r="T1463" s="193"/>
      <c r="U1463" s="40"/>
      <c r="W1463" s="41" t="str">
        <f t="shared" si="89"/>
        <v/>
      </c>
      <c r="X1463" s="58" t="str">
        <f t="shared" si="90"/>
        <v/>
      </c>
      <c r="Y1463" s="58" t="str">
        <f t="shared" si="88"/>
        <v/>
      </c>
      <c r="AC1463" s="41" t="str">
        <f t="shared" si="91"/>
        <v/>
      </c>
      <c r="AE1463" s="41" t="str">
        <f>IF($H1463="", "", IF(COUNTIF($AA$11:$AA$131, $H1463)&gt;0, 'Application Process'!$AC$4, ""))</f>
        <v/>
      </c>
    </row>
    <row r="1464" spans="1:31" x14ac:dyDescent="0.25">
      <c r="A1464" s="40"/>
      <c r="B1464" s="88" t="str">
        <f>IF($X1464="", "", IF(COUNTIF('Application Process'!$I$11:$I$3035, $X1464)=0, 'Job Database'!$Y$8, IFERROR(INDEX('Application Process'!$AJ$11:$AJ$3035, MATCH($X1464, 'Application Process'!$I$11:$I$3035, 0)), "")))</f>
        <v/>
      </c>
      <c r="C1464" s="40"/>
      <c r="D1464" s="207"/>
      <c r="E1464" s="194"/>
      <c r="F1464" s="194"/>
      <c r="G1464" s="208"/>
      <c r="H1464" s="194"/>
      <c r="I1464" s="208"/>
      <c r="J1464" s="194"/>
      <c r="K1464" s="209"/>
      <c r="L1464" s="194"/>
      <c r="M1464" s="196"/>
      <c r="N1464" s="194"/>
      <c r="O1464" s="194"/>
      <c r="P1464" s="208"/>
      <c r="Q1464" s="194"/>
      <c r="R1464" s="210"/>
      <c r="S1464" s="211"/>
      <c r="T1464" s="193"/>
      <c r="U1464" s="40"/>
      <c r="W1464" s="41" t="str">
        <f t="shared" si="89"/>
        <v/>
      </c>
      <c r="X1464" s="58" t="str">
        <f t="shared" si="90"/>
        <v/>
      </c>
      <c r="Y1464" s="58" t="str">
        <f t="shared" si="88"/>
        <v/>
      </c>
      <c r="AC1464" s="41" t="str">
        <f t="shared" si="91"/>
        <v/>
      </c>
      <c r="AE1464" s="41" t="str">
        <f>IF($H1464="", "", IF(COUNTIF($AA$11:$AA$131, $H1464)&gt;0, 'Application Process'!$AC$4, ""))</f>
        <v/>
      </c>
    </row>
    <row r="1465" spans="1:31" x14ac:dyDescent="0.25">
      <c r="A1465" s="40"/>
      <c r="B1465" s="88" t="str">
        <f>IF($X1465="", "", IF(COUNTIF('Application Process'!$I$11:$I$3035, $X1465)=0, 'Job Database'!$Y$8, IFERROR(INDEX('Application Process'!$AJ$11:$AJ$3035, MATCH($X1465, 'Application Process'!$I$11:$I$3035, 0)), "")))</f>
        <v/>
      </c>
      <c r="C1465" s="40"/>
      <c r="D1465" s="207"/>
      <c r="E1465" s="194"/>
      <c r="F1465" s="194"/>
      <c r="G1465" s="208"/>
      <c r="H1465" s="194"/>
      <c r="I1465" s="208"/>
      <c r="J1465" s="194"/>
      <c r="K1465" s="209"/>
      <c r="L1465" s="194"/>
      <c r="M1465" s="196"/>
      <c r="N1465" s="194"/>
      <c r="O1465" s="194"/>
      <c r="P1465" s="208"/>
      <c r="Q1465" s="194"/>
      <c r="R1465" s="210"/>
      <c r="S1465" s="211"/>
      <c r="T1465" s="193"/>
      <c r="U1465" s="40"/>
      <c r="W1465" s="41" t="str">
        <f t="shared" si="89"/>
        <v/>
      </c>
      <c r="X1465" s="58" t="str">
        <f t="shared" si="90"/>
        <v/>
      </c>
      <c r="Y1465" s="58" t="str">
        <f t="shared" si="88"/>
        <v/>
      </c>
      <c r="AC1465" s="41" t="str">
        <f t="shared" si="91"/>
        <v/>
      </c>
      <c r="AE1465" s="41" t="str">
        <f>IF($H1465="", "", IF(COUNTIF($AA$11:$AA$131, $H1465)&gt;0, 'Application Process'!$AC$4, ""))</f>
        <v/>
      </c>
    </row>
    <row r="1466" spans="1:31" x14ac:dyDescent="0.25">
      <c r="A1466" s="40"/>
      <c r="B1466" s="88" t="str">
        <f>IF($X1466="", "", IF(COUNTIF('Application Process'!$I$11:$I$3035, $X1466)=0, 'Job Database'!$Y$8, IFERROR(INDEX('Application Process'!$AJ$11:$AJ$3035, MATCH($X1466, 'Application Process'!$I$11:$I$3035, 0)), "")))</f>
        <v/>
      </c>
      <c r="C1466" s="40"/>
      <c r="D1466" s="207"/>
      <c r="E1466" s="194"/>
      <c r="F1466" s="194"/>
      <c r="G1466" s="208"/>
      <c r="H1466" s="194"/>
      <c r="I1466" s="208"/>
      <c r="J1466" s="194"/>
      <c r="K1466" s="209"/>
      <c r="L1466" s="194"/>
      <c r="M1466" s="196"/>
      <c r="N1466" s="194"/>
      <c r="O1466" s="194"/>
      <c r="P1466" s="208"/>
      <c r="Q1466" s="194"/>
      <c r="R1466" s="210"/>
      <c r="S1466" s="211"/>
      <c r="T1466" s="193"/>
      <c r="U1466" s="40"/>
      <c r="W1466" s="41" t="str">
        <f t="shared" si="89"/>
        <v/>
      </c>
      <c r="X1466" s="58" t="str">
        <f t="shared" si="90"/>
        <v/>
      </c>
      <c r="Y1466" s="58" t="str">
        <f t="shared" si="88"/>
        <v/>
      </c>
      <c r="AC1466" s="41" t="str">
        <f t="shared" si="91"/>
        <v/>
      </c>
      <c r="AE1466" s="41" t="str">
        <f>IF($H1466="", "", IF(COUNTIF($AA$11:$AA$131, $H1466)&gt;0, 'Application Process'!$AC$4, ""))</f>
        <v/>
      </c>
    </row>
    <row r="1467" spans="1:31" x14ac:dyDescent="0.25">
      <c r="A1467" s="40"/>
      <c r="B1467" s="88" t="str">
        <f>IF($X1467="", "", IF(COUNTIF('Application Process'!$I$11:$I$3035, $X1467)=0, 'Job Database'!$Y$8, IFERROR(INDEX('Application Process'!$AJ$11:$AJ$3035, MATCH($X1467, 'Application Process'!$I$11:$I$3035, 0)), "")))</f>
        <v/>
      </c>
      <c r="C1467" s="40"/>
      <c r="D1467" s="207"/>
      <c r="E1467" s="194"/>
      <c r="F1467" s="194"/>
      <c r="G1467" s="208"/>
      <c r="H1467" s="194"/>
      <c r="I1467" s="208"/>
      <c r="J1467" s="194"/>
      <c r="K1467" s="209"/>
      <c r="L1467" s="194"/>
      <c r="M1467" s="196"/>
      <c r="N1467" s="194"/>
      <c r="O1467" s="194"/>
      <c r="P1467" s="208"/>
      <c r="Q1467" s="194"/>
      <c r="R1467" s="210"/>
      <c r="S1467" s="211"/>
      <c r="T1467" s="193"/>
      <c r="U1467" s="40"/>
      <c r="W1467" s="41" t="str">
        <f t="shared" si="89"/>
        <v/>
      </c>
      <c r="X1467" s="58" t="str">
        <f t="shared" si="90"/>
        <v/>
      </c>
      <c r="Y1467" s="58" t="str">
        <f t="shared" si="88"/>
        <v/>
      </c>
      <c r="AC1467" s="41" t="str">
        <f t="shared" si="91"/>
        <v/>
      </c>
      <c r="AE1467" s="41" t="str">
        <f>IF($H1467="", "", IF(COUNTIF($AA$11:$AA$131, $H1467)&gt;0, 'Application Process'!$AC$4, ""))</f>
        <v/>
      </c>
    </row>
    <row r="1468" spans="1:31" x14ac:dyDescent="0.25">
      <c r="A1468" s="40"/>
      <c r="B1468" s="88" t="str">
        <f>IF($X1468="", "", IF(COUNTIF('Application Process'!$I$11:$I$3035, $X1468)=0, 'Job Database'!$Y$8, IFERROR(INDEX('Application Process'!$AJ$11:$AJ$3035, MATCH($X1468, 'Application Process'!$I$11:$I$3035, 0)), "")))</f>
        <v/>
      </c>
      <c r="C1468" s="40"/>
      <c r="D1468" s="207"/>
      <c r="E1468" s="194"/>
      <c r="F1468" s="194"/>
      <c r="G1468" s="208"/>
      <c r="H1468" s="194"/>
      <c r="I1468" s="208"/>
      <c r="J1468" s="194"/>
      <c r="K1468" s="209"/>
      <c r="L1468" s="194"/>
      <c r="M1468" s="196"/>
      <c r="N1468" s="194"/>
      <c r="O1468" s="194"/>
      <c r="P1468" s="208"/>
      <c r="Q1468" s="194"/>
      <c r="R1468" s="210"/>
      <c r="S1468" s="211"/>
      <c r="T1468" s="193"/>
      <c r="U1468" s="40"/>
      <c r="W1468" s="41" t="str">
        <f t="shared" si="89"/>
        <v/>
      </c>
      <c r="X1468" s="58" t="str">
        <f t="shared" si="90"/>
        <v/>
      </c>
      <c r="Y1468" s="58" t="str">
        <f t="shared" si="88"/>
        <v/>
      </c>
      <c r="AC1468" s="41" t="str">
        <f t="shared" si="91"/>
        <v/>
      </c>
      <c r="AE1468" s="41" t="str">
        <f>IF($H1468="", "", IF(COUNTIF($AA$11:$AA$131, $H1468)&gt;0, 'Application Process'!$AC$4, ""))</f>
        <v/>
      </c>
    </row>
    <row r="1469" spans="1:31" x14ac:dyDescent="0.25">
      <c r="A1469" s="40"/>
      <c r="B1469" s="88" t="str">
        <f>IF($X1469="", "", IF(COUNTIF('Application Process'!$I$11:$I$3035, $X1469)=0, 'Job Database'!$Y$8, IFERROR(INDEX('Application Process'!$AJ$11:$AJ$3035, MATCH($X1469, 'Application Process'!$I$11:$I$3035, 0)), "")))</f>
        <v/>
      </c>
      <c r="C1469" s="40"/>
      <c r="D1469" s="207"/>
      <c r="E1469" s="194"/>
      <c r="F1469" s="194"/>
      <c r="G1469" s="208"/>
      <c r="H1469" s="194"/>
      <c r="I1469" s="208"/>
      <c r="J1469" s="194"/>
      <c r="K1469" s="209"/>
      <c r="L1469" s="194"/>
      <c r="M1469" s="196"/>
      <c r="N1469" s="194"/>
      <c r="O1469" s="194"/>
      <c r="P1469" s="208"/>
      <c r="Q1469" s="194"/>
      <c r="R1469" s="210"/>
      <c r="S1469" s="211"/>
      <c r="T1469" s="193"/>
      <c r="U1469" s="40"/>
      <c r="W1469" s="41" t="str">
        <f t="shared" si="89"/>
        <v/>
      </c>
      <c r="X1469" s="58" t="str">
        <f t="shared" si="90"/>
        <v/>
      </c>
      <c r="Y1469" s="58" t="str">
        <f t="shared" si="88"/>
        <v/>
      </c>
      <c r="AC1469" s="41" t="str">
        <f t="shared" si="91"/>
        <v/>
      </c>
      <c r="AE1469" s="41" t="str">
        <f>IF($H1469="", "", IF(COUNTIF($AA$11:$AA$131, $H1469)&gt;0, 'Application Process'!$AC$4, ""))</f>
        <v/>
      </c>
    </row>
    <row r="1470" spans="1:31" x14ac:dyDescent="0.25">
      <c r="A1470" s="40"/>
      <c r="B1470" s="88" t="str">
        <f>IF($X1470="", "", IF(COUNTIF('Application Process'!$I$11:$I$3035, $X1470)=0, 'Job Database'!$Y$8, IFERROR(INDEX('Application Process'!$AJ$11:$AJ$3035, MATCH($X1470, 'Application Process'!$I$11:$I$3035, 0)), "")))</f>
        <v/>
      </c>
      <c r="C1470" s="40"/>
      <c r="D1470" s="207"/>
      <c r="E1470" s="194"/>
      <c r="F1470" s="194"/>
      <c r="G1470" s="208"/>
      <c r="H1470" s="194"/>
      <c r="I1470" s="208"/>
      <c r="J1470" s="194"/>
      <c r="K1470" s="209"/>
      <c r="L1470" s="194"/>
      <c r="M1470" s="196"/>
      <c r="N1470" s="194"/>
      <c r="O1470" s="194"/>
      <c r="P1470" s="208"/>
      <c r="Q1470" s="194"/>
      <c r="R1470" s="210"/>
      <c r="S1470" s="211"/>
      <c r="T1470" s="193"/>
      <c r="U1470" s="40"/>
      <c r="W1470" s="41" t="str">
        <f t="shared" si="89"/>
        <v/>
      </c>
      <c r="X1470" s="58" t="str">
        <f t="shared" si="90"/>
        <v/>
      </c>
      <c r="Y1470" s="58" t="str">
        <f t="shared" si="88"/>
        <v/>
      </c>
      <c r="AC1470" s="41" t="str">
        <f t="shared" si="91"/>
        <v/>
      </c>
      <c r="AE1470" s="41" t="str">
        <f>IF($H1470="", "", IF(COUNTIF($AA$11:$AA$131, $H1470)&gt;0, 'Application Process'!$AC$4, ""))</f>
        <v/>
      </c>
    </row>
    <row r="1471" spans="1:31" x14ac:dyDescent="0.25">
      <c r="A1471" s="40"/>
      <c r="B1471" s="88" t="str">
        <f>IF($X1471="", "", IF(COUNTIF('Application Process'!$I$11:$I$3035, $X1471)=0, 'Job Database'!$Y$8, IFERROR(INDEX('Application Process'!$AJ$11:$AJ$3035, MATCH($X1471, 'Application Process'!$I$11:$I$3035, 0)), "")))</f>
        <v/>
      </c>
      <c r="C1471" s="40"/>
      <c r="D1471" s="207"/>
      <c r="E1471" s="194"/>
      <c r="F1471" s="194"/>
      <c r="G1471" s="208"/>
      <c r="H1471" s="194"/>
      <c r="I1471" s="208"/>
      <c r="J1471" s="194"/>
      <c r="K1471" s="209"/>
      <c r="L1471" s="194"/>
      <c r="M1471" s="196"/>
      <c r="N1471" s="194"/>
      <c r="O1471" s="194"/>
      <c r="P1471" s="208"/>
      <c r="Q1471" s="194"/>
      <c r="R1471" s="210"/>
      <c r="S1471" s="211"/>
      <c r="T1471" s="193"/>
      <c r="U1471" s="40"/>
      <c r="W1471" s="41" t="str">
        <f t="shared" si="89"/>
        <v/>
      </c>
      <c r="X1471" s="58" t="str">
        <f t="shared" si="90"/>
        <v/>
      </c>
      <c r="Y1471" s="58" t="str">
        <f t="shared" si="88"/>
        <v/>
      </c>
      <c r="AC1471" s="41" t="str">
        <f t="shared" si="91"/>
        <v/>
      </c>
      <c r="AE1471" s="41" t="str">
        <f>IF($H1471="", "", IF(COUNTIF($AA$11:$AA$131, $H1471)&gt;0, 'Application Process'!$AC$4, ""))</f>
        <v/>
      </c>
    </row>
    <row r="1472" spans="1:31" x14ac:dyDescent="0.25">
      <c r="A1472" s="40"/>
      <c r="B1472" s="88" t="str">
        <f>IF($X1472="", "", IF(COUNTIF('Application Process'!$I$11:$I$3035, $X1472)=0, 'Job Database'!$Y$8, IFERROR(INDEX('Application Process'!$AJ$11:$AJ$3035, MATCH($X1472, 'Application Process'!$I$11:$I$3035, 0)), "")))</f>
        <v/>
      </c>
      <c r="C1472" s="40"/>
      <c r="D1472" s="207"/>
      <c r="E1472" s="194"/>
      <c r="F1472" s="194"/>
      <c r="G1472" s="208"/>
      <c r="H1472" s="194"/>
      <c r="I1472" s="208"/>
      <c r="J1472" s="194"/>
      <c r="K1472" s="209"/>
      <c r="L1472" s="194"/>
      <c r="M1472" s="196"/>
      <c r="N1472" s="194"/>
      <c r="O1472" s="194"/>
      <c r="P1472" s="208"/>
      <c r="Q1472" s="194"/>
      <c r="R1472" s="210"/>
      <c r="S1472" s="211"/>
      <c r="T1472" s="193"/>
      <c r="U1472" s="40"/>
      <c r="W1472" s="41" t="str">
        <f t="shared" si="89"/>
        <v/>
      </c>
      <c r="X1472" s="58" t="str">
        <f t="shared" si="90"/>
        <v/>
      </c>
      <c r="Y1472" s="58" t="str">
        <f t="shared" si="88"/>
        <v/>
      </c>
      <c r="AC1472" s="41" t="str">
        <f t="shared" si="91"/>
        <v/>
      </c>
      <c r="AE1472" s="41" t="str">
        <f>IF($H1472="", "", IF(COUNTIF($AA$11:$AA$131, $H1472)&gt;0, 'Application Process'!$AC$4, ""))</f>
        <v/>
      </c>
    </row>
    <row r="1473" spans="1:31" x14ac:dyDescent="0.25">
      <c r="A1473" s="40"/>
      <c r="B1473" s="88" t="str">
        <f>IF($X1473="", "", IF(COUNTIF('Application Process'!$I$11:$I$3035, $X1473)=0, 'Job Database'!$Y$8, IFERROR(INDEX('Application Process'!$AJ$11:$AJ$3035, MATCH($X1473, 'Application Process'!$I$11:$I$3035, 0)), "")))</f>
        <v/>
      </c>
      <c r="C1473" s="40"/>
      <c r="D1473" s="207"/>
      <c r="E1473" s="194"/>
      <c r="F1473" s="194"/>
      <c r="G1473" s="208"/>
      <c r="H1473" s="194"/>
      <c r="I1473" s="208"/>
      <c r="J1473" s="194"/>
      <c r="K1473" s="209"/>
      <c r="L1473" s="194"/>
      <c r="M1473" s="196"/>
      <c r="N1473" s="194"/>
      <c r="O1473" s="194"/>
      <c r="P1473" s="208"/>
      <c r="Q1473" s="194"/>
      <c r="R1473" s="210"/>
      <c r="S1473" s="211"/>
      <c r="T1473" s="193"/>
      <c r="U1473" s="40"/>
      <c r="W1473" s="41" t="str">
        <f t="shared" si="89"/>
        <v/>
      </c>
      <c r="X1473" s="58" t="str">
        <f t="shared" si="90"/>
        <v/>
      </c>
      <c r="Y1473" s="58" t="str">
        <f t="shared" si="88"/>
        <v/>
      </c>
      <c r="AC1473" s="41" t="str">
        <f t="shared" si="91"/>
        <v/>
      </c>
      <c r="AE1473" s="41" t="str">
        <f>IF($H1473="", "", IF(COUNTIF($AA$11:$AA$131, $H1473)&gt;0, 'Application Process'!$AC$4, ""))</f>
        <v/>
      </c>
    </row>
    <row r="1474" spans="1:31" x14ac:dyDescent="0.25">
      <c r="A1474" s="40"/>
      <c r="B1474" s="88" t="str">
        <f>IF($X1474="", "", IF(COUNTIF('Application Process'!$I$11:$I$3035, $X1474)=0, 'Job Database'!$Y$8, IFERROR(INDEX('Application Process'!$AJ$11:$AJ$3035, MATCH($X1474, 'Application Process'!$I$11:$I$3035, 0)), "")))</f>
        <v/>
      </c>
      <c r="C1474" s="40"/>
      <c r="D1474" s="207"/>
      <c r="E1474" s="194"/>
      <c r="F1474" s="194"/>
      <c r="G1474" s="208"/>
      <c r="H1474" s="194"/>
      <c r="I1474" s="208"/>
      <c r="J1474" s="194"/>
      <c r="K1474" s="209"/>
      <c r="L1474" s="194"/>
      <c r="M1474" s="196"/>
      <c r="N1474" s="194"/>
      <c r="O1474" s="194"/>
      <c r="P1474" s="208"/>
      <c r="Q1474" s="194"/>
      <c r="R1474" s="210"/>
      <c r="S1474" s="211"/>
      <c r="T1474" s="193"/>
      <c r="U1474" s="40"/>
      <c r="W1474" s="41" t="str">
        <f t="shared" si="89"/>
        <v/>
      </c>
      <c r="X1474" s="58" t="str">
        <f t="shared" si="90"/>
        <v/>
      </c>
      <c r="Y1474" s="58" t="str">
        <f t="shared" si="88"/>
        <v/>
      </c>
      <c r="AC1474" s="41" t="str">
        <f t="shared" si="91"/>
        <v/>
      </c>
      <c r="AE1474" s="41" t="str">
        <f>IF($H1474="", "", IF(COUNTIF($AA$11:$AA$131, $H1474)&gt;0, 'Application Process'!$AC$4, ""))</f>
        <v/>
      </c>
    </row>
    <row r="1475" spans="1:31" x14ac:dyDescent="0.25">
      <c r="A1475" s="40"/>
      <c r="B1475" s="88" t="str">
        <f>IF($X1475="", "", IF(COUNTIF('Application Process'!$I$11:$I$3035, $X1475)=0, 'Job Database'!$Y$8, IFERROR(INDEX('Application Process'!$AJ$11:$AJ$3035, MATCH($X1475, 'Application Process'!$I$11:$I$3035, 0)), "")))</f>
        <v/>
      </c>
      <c r="C1475" s="40"/>
      <c r="D1475" s="207"/>
      <c r="E1475" s="194"/>
      <c r="F1475" s="194"/>
      <c r="G1475" s="208"/>
      <c r="H1475" s="194"/>
      <c r="I1475" s="208"/>
      <c r="J1475" s="194"/>
      <c r="K1475" s="209"/>
      <c r="L1475" s="194"/>
      <c r="M1475" s="196"/>
      <c r="N1475" s="194"/>
      <c r="O1475" s="194"/>
      <c r="P1475" s="208"/>
      <c r="Q1475" s="194"/>
      <c r="R1475" s="210"/>
      <c r="S1475" s="211"/>
      <c r="T1475" s="193"/>
      <c r="U1475" s="40"/>
      <c r="W1475" s="41" t="str">
        <f t="shared" si="89"/>
        <v/>
      </c>
      <c r="X1475" s="58" t="str">
        <f t="shared" si="90"/>
        <v/>
      </c>
      <c r="Y1475" s="58" t="str">
        <f t="shared" si="88"/>
        <v/>
      </c>
      <c r="AC1475" s="41" t="str">
        <f t="shared" si="91"/>
        <v/>
      </c>
      <c r="AE1475" s="41" t="str">
        <f>IF($H1475="", "", IF(COUNTIF($AA$11:$AA$131, $H1475)&gt;0, 'Application Process'!$AC$4, ""))</f>
        <v/>
      </c>
    </row>
    <row r="1476" spans="1:31" x14ac:dyDescent="0.25">
      <c r="A1476" s="40"/>
      <c r="B1476" s="88" t="str">
        <f>IF($X1476="", "", IF(COUNTIF('Application Process'!$I$11:$I$3035, $X1476)=0, 'Job Database'!$Y$8, IFERROR(INDEX('Application Process'!$AJ$11:$AJ$3035, MATCH($X1476, 'Application Process'!$I$11:$I$3035, 0)), "")))</f>
        <v/>
      </c>
      <c r="C1476" s="40"/>
      <c r="D1476" s="207"/>
      <c r="E1476" s="194"/>
      <c r="F1476" s="194"/>
      <c r="G1476" s="208"/>
      <c r="H1476" s="194"/>
      <c r="I1476" s="208"/>
      <c r="J1476" s="194"/>
      <c r="K1476" s="209"/>
      <c r="L1476" s="194"/>
      <c r="M1476" s="196"/>
      <c r="N1476" s="194"/>
      <c r="O1476" s="194"/>
      <c r="P1476" s="208"/>
      <c r="Q1476" s="194"/>
      <c r="R1476" s="210"/>
      <c r="S1476" s="211"/>
      <c r="T1476" s="193"/>
      <c r="U1476" s="40"/>
      <c r="W1476" s="41" t="str">
        <f t="shared" si="89"/>
        <v/>
      </c>
      <c r="X1476" s="58" t="str">
        <f t="shared" si="90"/>
        <v/>
      </c>
      <c r="Y1476" s="58" t="str">
        <f t="shared" si="88"/>
        <v/>
      </c>
      <c r="AC1476" s="41" t="str">
        <f t="shared" si="91"/>
        <v/>
      </c>
      <c r="AE1476" s="41" t="str">
        <f>IF($H1476="", "", IF(COUNTIF($AA$11:$AA$131, $H1476)&gt;0, 'Application Process'!$AC$4, ""))</f>
        <v/>
      </c>
    </row>
    <row r="1477" spans="1:31" x14ac:dyDescent="0.25">
      <c r="A1477" s="40"/>
      <c r="B1477" s="88" t="str">
        <f>IF($X1477="", "", IF(COUNTIF('Application Process'!$I$11:$I$3035, $X1477)=0, 'Job Database'!$Y$8, IFERROR(INDEX('Application Process'!$AJ$11:$AJ$3035, MATCH($X1477, 'Application Process'!$I$11:$I$3035, 0)), "")))</f>
        <v/>
      </c>
      <c r="C1477" s="40"/>
      <c r="D1477" s="207"/>
      <c r="E1477" s="194"/>
      <c r="F1477" s="194"/>
      <c r="G1477" s="208"/>
      <c r="H1477" s="194"/>
      <c r="I1477" s="208"/>
      <c r="J1477" s="194"/>
      <c r="K1477" s="209"/>
      <c r="L1477" s="194"/>
      <c r="M1477" s="196"/>
      <c r="N1477" s="194"/>
      <c r="O1477" s="194"/>
      <c r="P1477" s="208"/>
      <c r="Q1477" s="194"/>
      <c r="R1477" s="210"/>
      <c r="S1477" s="211"/>
      <c r="T1477" s="193"/>
      <c r="U1477" s="40"/>
      <c r="W1477" s="41" t="str">
        <f t="shared" si="89"/>
        <v/>
      </c>
      <c r="X1477" s="58" t="str">
        <f t="shared" si="90"/>
        <v/>
      </c>
      <c r="Y1477" s="58" t="str">
        <f t="shared" si="88"/>
        <v/>
      </c>
      <c r="AC1477" s="41" t="str">
        <f t="shared" si="91"/>
        <v/>
      </c>
      <c r="AE1477" s="41" t="str">
        <f>IF($H1477="", "", IF(COUNTIF($AA$11:$AA$131, $H1477)&gt;0, 'Application Process'!$AC$4, ""))</f>
        <v/>
      </c>
    </row>
    <row r="1478" spans="1:31" x14ac:dyDescent="0.25">
      <c r="A1478" s="40"/>
      <c r="B1478" s="88" t="str">
        <f>IF($X1478="", "", IF(COUNTIF('Application Process'!$I$11:$I$3035, $X1478)=0, 'Job Database'!$Y$8, IFERROR(INDEX('Application Process'!$AJ$11:$AJ$3035, MATCH($X1478, 'Application Process'!$I$11:$I$3035, 0)), "")))</f>
        <v/>
      </c>
      <c r="C1478" s="40"/>
      <c r="D1478" s="207"/>
      <c r="E1478" s="194"/>
      <c r="F1478" s="194"/>
      <c r="G1478" s="208"/>
      <c r="H1478" s="194"/>
      <c r="I1478" s="208"/>
      <c r="J1478" s="194"/>
      <c r="K1478" s="209"/>
      <c r="L1478" s="194"/>
      <c r="M1478" s="196"/>
      <c r="N1478" s="194"/>
      <c r="O1478" s="194"/>
      <c r="P1478" s="208"/>
      <c r="Q1478" s="194"/>
      <c r="R1478" s="210"/>
      <c r="S1478" s="211"/>
      <c r="T1478" s="193"/>
      <c r="U1478" s="40"/>
      <c r="W1478" s="41" t="str">
        <f t="shared" si="89"/>
        <v/>
      </c>
      <c r="X1478" s="58" t="str">
        <f t="shared" si="90"/>
        <v/>
      </c>
      <c r="Y1478" s="58" t="str">
        <f t="shared" si="88"/>
        <v/>
      </c>
      <c r="AC1478" s="41" t="str">
        <f t="shared" si="91"/>
        <v/>
      </c>
      <c r="AE1478" s="41" t="str">
        <f>IF($H1478="", "", IF(COUNTIF($AA$11:$AA$131, $H1478)&gt;0, 'Application Process'!$AC$4, ""))</f>
        <v/>
      </c>
    </row>
    <row r="1479" spans="1:31" x14ac:dyDescent="0.25">
      <c r="A1479" s="40"/>
      <c r="B1479" s="88" t="str">
        <f>IF($X1479="", "", IF(COUNTIF('Application Process'!$I$11:$I$3035, $X1479)=0, 'Job Database'!$Y$8, IFERROR(INDEX('Application Process'!$AJ$11:$AJ$3035, MATCH($X1479, 'Application Process'!$I$11:$I$3035, 0)), "")))</f>
        <v/>
      </c>
      <c r="C1479" s="40"/>
      <c r="D1479" s="207"/>
      <c r="E1479" s="194"/>
      <c r="F1479" s="194"/>
      <c r="G1479" s="208"/>
      <c r="H1479" s="194"/>
      <c r="I1479" s="208"/>
      <c r="J1479" s="194"/>
      <c r="K1479" s="209"/>
      <c r="L1479" s="194"/>
      <c r="M1479" s="196"/>
      <c r="N1479" s="194"/>
      <c r="O1479" s="194"/>
      <c r="P1479" s="208"/>
      <c r="Q1479" s="194"/>
      <c r="R1479" s="210"/>
      <c r="S1479" s="211"/>
      <c r="T1479" s="193"/>
      <c r="U1479" s="40"/>
      <c r="W1479" s="41" t="str">
        <f t="shared" si="89"/>
        <v/>
      </c>
      <c r="X1479" s="58" t="str">
        <f t="shared" si="90"/>
        <v/>
      </c>
      <c r="Y1479" s="58" t="str">
        <f t="shared" si="88"/>
        <v/>
      </c>
      <c r="AC1479" s="41" t="str">
        <f t="shared" si="91"/>
        <v/>
      </c>
      <c r="AE1479" s="41" t="str">
        <f>IF($H1479="", "", IF(COUNTIF($AA$11:$AA$131, $H1479)&gt;0, 'Application Process'!$AC$4, ""))</f>
        <v/>
      </c>
    </row>
    <row r="1480" spans="1:31" x14ac:dyDescent="0.25">
      <c r="A1480" s="40"/>
      <c r="B1480" s="88" t="str">
        <f>IF($X1480="", "", IF(COUNTIF('Application Process'!$I$11:$I$3035, $X1480)=0, 'Job Database'!$Y$8, IFERROR(INDEX('Application Process'!$AJ$11:$AJ$3035, MATCH($X1480, 'Application Process'!$I$11:$I$3035, 0)), "")))</f>
        <v/>
      </c>
      <c r="C1480" s="40"/>
      <c r="D1480" s="207"/>
      <c r="E1480" s="194"/>
      <c r="F1480" s="194"/>
      <c r="G1480" s="208"/>
      <c r="H1480" s="194"/>
      <c r="I1480" s="208"/>
      <c r="J1480" s="194"/>
      <c r="K1480" s="209"/>
      <c r="L1480" s="194"/>
      <c r="M1480" s="196"/>
      <c r="N1480" s="194"/>
      <c r="O1480" s="194"/>
      <c r="P1480" s="208"/>
      <c r="Q1480" s="194"/>
      <c r="R1480" s="210"/>
      <c r="S1480" s="211"/>
      <c r="T1480" s="193"/>
      <c r="U1480" s="40"/>
      <c r="W1480" s="41" t="str">
        <f t="shared" si="89"/>
        <v/>
      </c>
      <c r="X1480" s="58" t="str">
        <f t="shared" si="90"/>
        <v/>
      </c>
      <c r="Y1480" s="58" t="str">
        <f t="shared" si="88"/>
        <v/>
      </c>
      <c r="AC1480" s="41" t="str">
        <f t="shared" si="91"/>
        <v/>
      </c>
      <c r="AE1480" s="41" t="str">
        <f>IF($H1480="", "", IF(COUNTIF($AA$11:$AA$131, $H1480)&gt;0, 'Application Process'!$AC$4, ""))</f>
        <v/>
      </c>
    </row>
    <row r="1481" spans="1:31" x14ac:dyDescent="0.25">
      <c r="A1481" s="40"/>
      <c r="B1481" s="88" t="str">
        <f>IF($X1481="", "", IF(COUNTIF('Application Process'!$I$11:$I$3035, $X1481)=0, 'Job Database'!$Y$8, IFERROR(INDEX('Application Process'!$AJ$11:$AJ$3035, MATCH($X1481, 'Application Process'!$I$11:$I$3035, 0)), "")))</f>
        <v/>
      </c>
      <c r="C1481" s="40"/>
      <c r="D1481" s="207"/>
      <c r="E1481" s="194"/>
      <c r="F1481" s="194"/>
      <c r="G1481" s="208"/>
      <c r="H1481" s="194"/>
      <c r="I1481" s="208"/>
      <c r="J1481" s="194"/>
      <c r="K1481" s="209"/>
      <c r="L1481" s="194"/>
      <c r="M1481" s="196"/>
      <c r="N1481" s="194"/>
      <c r="O1481" s="194"/>
      <c r="P1481" s="208"/>
      <c r="Q1481" s="194"/>
      <c r="R1481" s="210"/>
      <c r="S1481" s="211"/>
      <c r="T1481" s="193"/>
      <c r="U1481" s="40"/>
      <c r="W1481" s="41" t="str">
        <f t="shared" si="89"/>
        <v/>
      </c>
      <c r="X1481" s="58" t="str">
        <f t="shared" si="90"/>
        <v/>
      </c>
      <c r="Y1481" s="58" t="str">
        <f t="shared" si="88"/>
        <v/>
      </c>
      <c r="AC1481" s="41" t="str">
        <f t="shared" si="91"/>
        <v/>
      </c>
      <c r="AE1481" s="41" t="str">
        <f>IF($H1481="", "", IF(COUNTIF($AA$11:$AA$131, $H1481)&gt;0, 'Application Process'!$AC$4, ""))</f>
        <v/>
      </c>
    </row>
    <row r="1482" spans="1:31" x14ac:dyDescent="0.25">
      <c r="A1482" s="40"/>
      <c r="B1482" s="88" t="str">
        <f>IF($X1482="", "", IF(COUNTIF('Application Process'!$I$11:$I$3035, $X1482)=0, 'Job Database'!$Y$8, IFERROR(INDEX('Application Process'!$AJ$11:$AJ$3035, MATCH($X1482, 'Application Process'!$I$11:$I$3035, 0)), "")))</f>
        <v/>
      </c>
      <c r="C1482" s="40"/>
      <c r="D1482" s="207"/>
      <c r="E1482" s="194"/>
      <c r="F1482" s="194"/>
      <c r="G1482" s="208"/>
      <c r="H1482" s="194"/>
      <c r="I1482" s="208"/>
      <c r="J1482" s="194"/>
      <c r="K1482" s="209"/>
      <c r="L1482" s="194"/>
      <c r="M1482" s="196"/>
      <c r="N1482" s="194"/>
      <c r="O1482" s="194"/>
      <c r="P1482" s="208"/>
      <c r="Q1482" s="194"/>
      <c r="R1482" s="210"/>
      <c r="S1482" s="211"/>
      <c r="T1482" s="193"/>
      <c r="U1482" s="40"/>
      <c r="W1482" s="41" t="str">
        <f t="shared" si="89"/>
        <v/>
      </c>
      <c r="X1482" s="58" t="str">
        <f t="shared" si="90"/>
        <v/>
      </c>
      <c r="Y1482" s="58" t="str">
        <f t="shared" si="88"/>
        <v/>
      </c>
      <c r="AC1482" s="41" t="str">
        <f t="shared" si="91"/>
        <v/>
      </c>
      <c r="AE1482" s="41" t="str">
        <f>IF($H1482="", "", IF(COUNTIF($AA$11:$AA$131, $H1482)&gt;0, 'Application Process'!$AC$4, ""))</f>
        <v/>
      </c>
    </row>
    <row r="1483" spans="1:31" x14ac:dyDescent="0.25">
      <c r="A1483" s="40"/>
      <c r="B1483" s="88" t="str">
        <f>IF($X1483="", "", IF(COUNTIF('Application Process'!$I$11:$I$3035, $X1483)=0, 'Job Database'!$Y$8, IFERROR(INDEX('Application Process'!$AJ$11:$AJ$3035, MATCH($X1483, 'Application Process'!$I$11:$I$3035, 0)), "")))</f>
        <v/>
      </c>
      <c r="C1483" s="40"/>
      <c r="D1483" s="207"/>
      <c r="E1483" s="194"/>
      <c r="F1483" s="194"/>
      <c r="G1483" s="208"/>
      <c r="H1483" s="194"/>
      <c r="I1483" s="208"/>
      <c r="J1483" s="194"/>
      <c r="K1483" s="209"/>
      <c r="L1483" s="194"/>
      <c r="M1483" s="196"/>
      <c r="N1483" s="194"/>
      <c r="O1483" s="194"/>
      <c r="P1483" s="208"/>
      <c r="Q1483" s="194"/>
      <c r="R1483" s="210"/>
      <c r="S1483" s="211"/>
      <c r="T1483" s="193"/>
      <c r="U1483" s="40"/>
      <c r="W1483" s="41" t="str">
        <f t="shared" si="89"/>
        <v/>
      </c>
      <c r="X1483" s="58" t="str">
        <f t="shared" si="90"/>
        <v/>
      </c>
      <c r="Y1483" s="58" t="str">
        <f t="shared" ref="Y1483:Y1546" si="92">IF($H1483="", "", CONCATENATE($H1483, " - ", $B1483))</f>
        <v/>
      </c>
      <c r="AC1483" s="41" t="str">
        <f t="shared" si="91"/>
        <v/>
      </c>
      <c r="AE1483" s="41" t="str">
        <f>IF($H1483="", "", IF(COUNTIF($AA$11:$AA$131, $H1483)&gt;0, 'Application Process'!$AC$4, ""))</f>
        <v/>
      </c>
    </row>
    <row r="1484" spans="1:31" x14ac:dyDescent="0.25">
      <c r="A1484" s="40"/>
      <c r="B1484" s="88" t="str">
        <f>IF($X1484="", "", IF(COUNTIF('Application Process'!$I$11:$I$3035, $X1484)=0, 'Job Database'!$Y$8, IFERROR(INDEX('Application Process'!$AJ$11:$AJ$3035, MATCH($X1484, 'Application Process'!$I$11:$I$3035, 0)), "")))</f>
        <v/>
      </c>
      <c r="C1484" s="40"/>
      <c r="D1484" s="207"/>
      <c r="E1484" s="194"/>
      <c r="F1484" s="194"/>
      <c r="G1484" s="208"/>
      <c r="H1484" s="194"/>
      <c r="I1484" s="208"/>
      <c r="J1484" s="194"/>
      <c r="K1484" s="209"/>
      <c r="L1484" s="194"/>
      <c r="M1484" s="196"/>
      <c r="N1484" s="194"/>
      <c r="O1484" s="194"/>
      <c r="P1484" s="208"/>
      <c r="Q1484" s="194"/>
      <c r="R1484" s="210"/>
      <c r="S1484" s="211"/>
      <c r="T1484" s="193"/>
      <c r="U1484" s="40"/>
      <c r="W1484" s="41" t="str">
        <f t="shared" ref="W1484:W1547" si="93">IF($D1484="", "", IF(COUNTIF($D$11:$D$3035, $D1484)&gt;1, "X", ""))</f>
        <v/>
      </c>
      <c r="X1484" s="58" t="str">
        <f t="shared" ref="X1484:X1547" si="94">IF($D1484="", "", CONCATENATE(D1484, IF(E1484="", "", " - "), IF(E1484="", "", E1484), IF(F1484="", "", " - "), IF(F1484="", "", F1484)))</f>
        <v/>
      </c>
      <c r="Y1484" s="58" t="str">
        <f t="shared" si="92"/>
        <v/>
      </c>
      <c r="AC1484" s="41" t="str">
        <f t="shared" ref="AC1484:AC1547" si="95">IF($H1484="", "", IF(COUNTIF($AA$11:$AA$131, $H1484)=0, "X", ""))</f>
        <v/>
      </c>
      <c r="AE1484" s="41" t="str">
        <f>IF($H1484="", "", IF(COUNTIF($AA$11:$AA$131, $H1484)&gt;0, 'Application Process'!$AC$4, ""))</f>
        <v/>
      </c>
    </row>
    <row r="1485" spans="1:31" x14ac:dyDescent="0.25">
      <c r="A1485" s="40"/>
      <c r="B1485" s="88" t="str">
        <f>IF($X1485="", "", IF(COUNTIF('Application Process'!$I$11:$I$3035, $X1485)=0, 'Job Database'!$Y$8, IFERROR(INDEX('Application Process'!$AJ$11:$AJ$3035, MATCH($X1485, 'Application Process'!$I$11:$I$3035, 0)), "")))</f>
        <v/>
      </c>
      <c r="C1485" s="40"/>
      <c r="D1485" s="207"/>
      <c r="E1485" s="194"/>
      <c r="F1485" s="194"/>
      <c r="G1485" s="208"/>
      <c r="H1485" s="194"/>
      <c r="I1485" s="208"/>
      <c r="J1485" s="194"/>
      <c r="K1485" s="209"/>
      <c r="L1485" s="194"/>
      <c r="M1485" s="196"/>
      <c r="N1485" s="194"/>
      <c r="O1485" s="194"/>
      <c r="P1485" s="208"/>
      <c r="Q1485" s="194"/>
      <c r="R1485" s="210"/>
      <c r="S1485" s="211"/>
      <c r="T1485" s="193"/>
      <c r="U1485" s="40"/>
      <c r="W1485" s="41" t="str">
        <f t="shared" si="93"/>
        <v/>
      </c>
      <c r="X1485" s="58" t="str">
        <f t="shared" si="94"/>
        <v/>
      </c>
      <c r="Y1485" s="58" t="str">
        <f t="shared" si="92"/>
        <v/>
      </c>
      <c r="AC1485" s="41" t="str">
        <f t="shared" si="95"/>
        <v/>
      </c>
      <c r="AE1485" s="41" t="str">
        <f>IF($H1485="", "", IF(COUNTIF($AA$11:$AA$131, $H1485)&gt;0, 'Application Process'!$AC$4, ""))</f>
        <v/>
      </c>
    </row>
    <row r="1486" spans="1:31" x14ac:dyDescent="0.25">
      <c r="A1486" s="40"/>
      <c r="B1486" s="88" t="str">
        <f>IF($X1486="", "", IF(COUNTIF('Application Process'!$I$11:$I$3035, $X1486)=0, 'Job Database'!$Y$8, IFERROR(INDEX('Application Process'!$AJ$11:$AJ$3035, MATCH($X1486, 'Application Process'!$I$11:$I$3035, 0)), "")))</f>
        <v/>
      </c>
      <c r="C1486" s="40"/>
      <c r="D1486" s="207"/>
      <c r="E1486" s="194"/>
      <c r="F1486" s="194"/>
      <c r="G1486" s="208"/>
      <c r="H1486" s="194"/>
      <c r="I1486" s="208"/>
      <c r="J1486" s="194"/>
      <c r="K1486" s="209"/>
      <c r="L1486" s="194"/>
      <c r="M1486" s="196"/>
      <c r="N1486" s="194"/>
      <c r="O1486" s="194"/>
      <c r="P1486" s="208"/>
      <c r="Q1486" s="194"/>
      <c r="R1486" s="210"/>
      <c r="S1486" s="211"/>
      <c r="T1486" s="193"/>
      <c r="U1486" s="40"/>
      <c r="W1486" s="41" t="str">
        <f t="shared" si="93"/>
        <v/>
      </c>
      <c r="X1486" s="58" t="str">
        <f t="shared" si="94"/>
        <v/>
      </c>
      <c r="Y1486" s="58" t="str">
        <f t="shared" si="92"/>
        <v/>
      </c>
      <c r="AC1486" s="41" t="str">
        <f t="shared" si="95"/>
        <v/>
      </c>
      <c r="AE1486" s="41" t="str">
        <f>IF($H1486="", "", IF(COUNTIF($AA$11:$AA$131, $H1486)&gt;0, 'Application Process'!$AC$4, ""))</f>
        <v/>
      </c>
    </row>
    <row r="1487" spans="1:31" x14ac:dyDescent="0.25">
      <c r="A1487" s="40"/>
      <c r="B1487" s="88" t="str">
        <f>IF($X1487="", "", IF(COUNTIF('Application Process'!$I$11:$I$3035, $X1487)=0, 'Job Database'!$Y$8, IFERROR(INDEX('Application Process'!$AJ$11:$AJ$3035, MATCH($X1487, 'Application Process'!$I$11:$I$3035, 0)), "")))</f>
        <v/>
      </c>
      <c r="C1487" s="40"/>
      <c r="D1487" s="207"/>
      <c r="E1487" s="194"/>
      <c r="F1487" s="194"/>
      <c r="G1487" s="208"/>
      <c r="H1487" s="194"/>
      <c r="I1487" s="208"/>
      <c r="J1487" s="194"/>
      <c r="K1487" s="209"/>
      <c r="L1487" s="194"/>
      <c r="M1487" s="196"/>
      <c r="N1487" s="194"/>
      <c r="O1487" s="194"/>
      <c r="P1487" s="208"/>
      <c r="Q1487" s="194"/>
      <c r="R1487" s="210"/>
      <c r="S1487" s="211"/>
      <c r="T1487" s="193"/>
      <c r="U1487" s="40"/>
      <c r="W1487" s="41" t="str">
        <f t="shared" si="93"/>
        <v/>
      </c>
      <c r="X1487" s="58" t="str">
        <f t="shared" si="94"/>
        <v/>
      </c>
      <c r="Y1487" s="58" t="str">
        <f t="shared" si="92"/>
        <v/>
      </c>
      <c r="AC1487" s="41" t="str">
        <f t="shared" si="95"/>
        <v/>
      </c>
      <c r="AE1487" s="41" t="str">
        <f>IF($H1487="", "", IF(COUNTIF($AA$11:$AA$131, $H1487)&gt;0, 'Application Process'!$AC$4, ""))</f>
        <v/>
      </c>
    </row>
    <row r="1488" spans="1:31" x14ac:dyDescent="0.25">
      <c r="A1488" s="40"/>
      <c r="B1488" s="88" t="str">
        <f>IF($X1488="", "", IF(COUNTIF('Application Process'!$I$11:$I$3035, $X1488)=0, 'Job Database'!$Y$8, IFERROR(INDEX('Application Process'!$AJ$11:$AJ$3035, MATCH($X1488, 'Application Process'!$I$11:$I$3035, 0)), "")))</f>
        <v/>
      </c>
      <c r="C1488" s="40"/>
      <c r="D1488" s="207"/>
      <c r="E1488" s="194"/>
      <c r="F1488" s="194"/>
      <c r="G1488" s="208"/>
      <c r="H1488" s="194"/>
      <c r="I1488" s="208"/>
      <c r="J1488" s="194"/>
      <c r="K1488" s="209"/>
      <c r="L1488" s="194"/>
      <c r="M1488" s="196"/>
      <c r="N1488" s="194"/>
      <c r="O1488" s="194"/>
      <c r="P1488" s="208"/>
      <c r="Q1488" s="194"/>
      <c r="R1488" s="210"/>
      <c r="S1488" s="211"/>
      <c r="T1488" s="193"/>
      <c r="U1488" s="40"/>
      <c r="W1488" s="41" t="str">
        <f t="shared" si="93"/>
        <v/>
      </c>
      <c r="X1488" s="58" t="str">
        <f t="shared" si="94"/>
        <v/>
      </c>
      <c r="Y1488" s="58" t="str">
        <f t="shared" si="92"/>
        <v/>
      </c>
      <c r="AC1488" s="41" t="str">
        <f t="shared" si="95"/>
        <v/>
      </c>
      <c r="AE1488" s="41" t="str">
        <f>IF($H1488="", "", IF(COUNTIF($AA$11:$AA$131, $H1488)&gt;0, 'Application Process'!$AC$4, ""))</f>
        <v/>
      </c>
    </row>
    <row r="1489" spans="1:31" x14ac:dyDescent="0.25">
      <c r="A1489" s="40"/>
      <c r="B1489" s="88" t="str">
        <f>IF($X1489="", "", IF(COUNTIF('Application Process'!$I$11:$I$3035, $X1489)=0, 'Job Database'!$Y$8, IFERROR(INDEX('Application Process'!$AJ$11:$AJ$3035, MATCH($X1489, 'Application Process'!$I$11:$I$3035, 0)), "")))</f>
        <v/>
      </c>
      <c r="C1489" s="40"/>
      <c r="D1489" s="207"/>
      <c r="E1489" s="194"/>
      <c r="F1489" s="194"/>
      <c r="G1489" s="208"/>
      <c r="H1489" s="194"/>
      <c r="I1489" s="208"/>
      <c r="J1489" s="194"/>
      <c r="K1489" s="209"/>
      <c r="L1489" s="194"/>
      <c r="M1489" s="196"/>
      <c r="N1489" s="194"/>
      <c r="O1489" s="194"/>
      <c r="P1489" s="208"/>
      <c r="Q1489" s="194"/>
      <c r="R1489" s="210"/>
      <c r="S1489" s="211"/>
      <c r="T1489" s="193"/>
      <c r="U1489" s="40"/>
      <c r="W1489" s="41" t="str">
        <f t="shared" si="93"/>
        <v/>
      </c>
      <c r="X1489" s="58" t="str">
        <f t="shared" si="94"/>
        <v/>
      </c>
      <c r="Y1489" s="58" t="str">
        <f t="shared" si="92"/>
        <v/>
      </c>
      <c r="AC1489" s="41" t="str">
        <f t="shared" si="95"/>
        <v/>
      </c>
      <c r="AE1489" s="41" t="str">
        <f>IF($H1489="", "", IF(COUNTIF($AA$11:$AA$131, $H1489)&gt;0, 'Application Process'!$AC$4, ""))</f>
        <v/>
      </c>
    </row>
    <row r="1490" spans="1:31" x14ac:dyDescent="0.25">
      <c r="A1490" s="40"/>
      <c r="B1490" s="88" t="str">
        <f>IF($X1490="", "", IF(COUNTIF('Application Process'!$I$11:$I$3035, $X1490)=0, 'Job Database'!$Y$8, IFERROR(INDEX('Application Process'!$AJ$11:$AJ$3035, MATCH($X1490, 'Application Process'!$I$11:$I$3035, 0)), "")))</f>
        <v/>
      </c>
      <c r="C1490" s="40"/>
      <c r="D1490" s="207"/>
      <c r="E1490" s="194"/>
      <c r="F1490" s="194"/>
      <c r="G1490" s="208"/>
      <c r="H1490" s="194"/>
      <c r="I1490" s="208"/>
      <c r="J1490" s="194"/>
      <c r="K1490" s="209"/>
      <c r="L1490" s="194"/>
      <c r="M1490" s="196"/>
      <c r="N1490" s="194"/>
      <c r="O1490" s="194"/>
      <c r="P1490" s="208"/>
      <c r="Q1490" s="194"/>
      <c r="R1490" s="210"/>
      <c r="S1490" s="211"/>
      <c r="T1490" s="193"/>
      <c r="U1490" s="40"/>
      <c r="W1490" s="41" t="str">
        <f t="shared" si="93"/>
        <v/>
      </c>
      <c r="X1490" s="58" t="str">
        <f t="shared" si="94"/>
        <v/>
      </c>
      <c r="Y1490" s="58" t="str">
        <f t="shared" si="92"/>
        <v/>
      </c>
      <c r="AC1490" s="41" t="str">
        <f t="shared" si="95"/>
        <v/>
      </c>
      <c r="AE1490" s="41" t="str">
        <f>IF($H1490="", "", IF(COUNTIF($AA$11:$AA$131, $H1490)&gt;0, 'Application Process'!$AC$4, ""))</f>
        <v/>
      </c>
    </row>
    <row r="1491" spans="1:31" x14ac:dyDescent="0.25">
      <c r="A1491" s="40"/>
      <c r="B1491" s="88" t="str">
        <f>IF($X1491="", "", IF(COUNTIF('Application Process'!$I$11:$I$3035, $X1491)=0, 'Job Database'!$Y$8, IFERROR(INDEX('Application Process'!$AJ$11:$AJ$3035, MATCH($X1491, 'Application Process'!$I$11:$I$3035, 0)), "")))</f>
        <v/>
      </c>
      <c r="C1491" s="40"/>
      <c r="D1491" s="207"/>
      <c r="E1491" s="194"/>
      <c r="F1491" s="194"/>
      <c r="G1491" s="208"/>
      <c r="H1491" s="194"/>
      <c r="I1491" s="208"/>
      <c r="J1491" s="194"/>
      <c r="K1491" s="209"/>
      <c r="L1491" s="194"/>
      <c r="M1491" s="196"/>
      <c r="N1491" s="194"/>
      <c r="O1491" s="194"/>
      <c r="P1491" s="208"/>
      <c r="Q1491" s="194"/>
      <c r="R1491" s="210"/>
      <c r="S1491" s="211"/>
      <c r="T1491" s="193"/>
      <c r="U1491" s="40"/>
      <c r="W1491" s="41" t="str">
        <f t="shared" si="93"/>
        <v/>
      </c>
      <c r="X1491" s="58" t="str">
        <f t="shared" si="94"/>
        <v/>
      </c>
      <c r="Y1491" s="58" t="str">
        <f t="shared" si="92"/>
        <v/>
      </c>
      <c r="AC1491" s="41" t="str">
        <f t="shared" si="95"/>
        <v/>
      </c>
      <c r="AE1491" s="41" t="str">
        <f>IF($H1491="", "", IF(COUNTIF($AA$11:$AA$131, $H1491)&gt;0, 'Application Process'!$AC$4, ""))</f>
        <v/>
      </c>
    </row>
    <row r="1492" spans="1:31" x14ac:dyDescent="0.25">
      <c r="A1492" s="40"/>
      <c r="B1492" s="88" t="str">
        <f>IF($X1492="", "", IF(COUNTIF('Application Process'!$I$11:$I$3035, $X1492)=0, 'Job Database'!$Y$8, IFERROR(INDEX('Application Process'!$AJ$11:$AJ$3035, MATCH($X1492, 'Application Process'!$I$11:$I$3035, 0)), "")))</f>
        <v/>
      </c>
      <c r="C1492" s="40"/>
      <c r="D1492" s="207"/>
      <c r="E1492" s="194"/>
      <c r="F1492" s="194"/>
      <c r="G1492" s="208"/>
      <c r="H1492" s="194"/>
      <c r="I1492" s="208"/>
      <c r="J1492" s="194"/>
      <c r="K1492" s="209"/>
      <c r="L1492" s="194"/>
      <c r="M1492" s="196"/>
      <c r="N1492" s="194"/>
      <c r="O1492" s="194"/>
      <c r="P1492" s="208"/>
      <c r="Q1492" s="194"/>
      <c r="R1492" s="210"/>
      <c r="S1492" s="211"/>
      <c r="T1492" s="193"/>
      <c r="U1492" s="40"/>
      <c r="W1492" s="41" t="str">
        <f t="shared" si="93"/>
        <v/>
      </c>
      <c r="X1492" s="58" t="str">
        <f t="shared" si="94"/>
        <v/>
      </c>
      <c r="Y1492" s="58" t="str">
        <f t="shared" si="92"/>
        <v/>
      </c>
      <c r="AC1492" s="41" t="str">
        <f t="shared" si="95"/>
        <v/>
      </c>
      <c r="AE1492" s="41" t="str">
        <f>IF($H1492="", "", IF(COUNTIF($AA$11:$AA$131, $H1492)&gt;0, 'Application Process'!$AC$4, ""))</f>
        <v/>
      </c>
    </row>
    <row r="1493" spans="1:31" x14ac:dyDescent="0.25">
      <c r="A1493" s="40"/>
      <c r="B1493" s="88" t="str">
        <f>IF($X1493="", "", IF(COUNTIF('Application Process'!$I$11:$I$3035, $X1493)=0, 'Job Database'!$Y$8, IFERROR(INDEX('Application Process'!$AJ$11:$AJ$3035, MATCH($X1493, 'Application Process'!$I$11:$I$3035, 0)), "")))</f>
        <v/>
      </c>
      <c r="C1493" s="40"/>
      <c r="D1493" s="207"/>
      <c r="E1493" s="194"/>
      <c r="F1493" s="194"/>
      <c r="G1493" s="208"/>
      <c r="H1493" s="194"/>
      <c r="I1493" s="208"/>
      <c r="J1493" s="194"/>
      <c r="K1493" s="209"/>
      <c r="L1493" s="194"/>
      <c r="M1493" s="196"/>
      <c r="N1493" s="194"/>
      <c r="O1493" s="194"/>
      <c r="P1493" s="208"/>
      <c r="Q1493" s="194"/>
      <c r="R1493" s="210"/>
      <c r="S1493" s="211"/>
      <c r="T1493" s="193"/>
      <c r="U1493" s="40"/>
      <c r="W1493" s="41" t="str">
        <f t="shared" si="93"/>
        <v/>
      </c>
      <c r="X1493" s="58" t="str">
        <f t="shared" si="94"/>
        <v/>
      </c>
      <c r="Y1493" s="58" t="str">
        <f t="shared" si="92"/>
        <v/>
      </c>
      <c r="AC1493" s="41" t="str">
        <f t="shared" si="95"/>
        <v/>
      </c>
      <c r="AE1493" s="41" t="str">
        <f>IF($H1493="", "", IF(COUNTIF($AA$11:$AA$131, $H1493)&gt;0, 'Application Process'!$AC$4, ""))</f>
        <v/>
      </c>
    </row>
    <row r="1494" spans="1:31" x14ac:dyDescent="0.25">
      <c r="A1494" s="40"/>
      <c r="B1494" s="88" t="str">
        <f>IF($X1494="", "", IF(COUNTIF('Application Process'!$I$11:$I$3035, $X1494)=0, 'Job Database'!$Y$8, IFERROR(INDEX('Application Process'!$AJ$11:$AJ$3035, MATCH($X1494, 'Application Process'!$I$11:$I$3035, 0)), "")))</f>
        <v/>
      </c>
      <c r="C1494" s="40"/>
      <c r="D1494" s="207"/>
      <c r="E1494" s="194"/>
      <c r="F1494" s="194"/>
      <c r="G1494" s="208"/>
      <c r="H1494" s="194"/>
      <c r="I1494" s="208"/>
      <c r="J1494" s="194"/>
      <c r="K1494" s="209"/>
      <c r="L1494" s="194"/>
      <c r="M1494" s="196"/>
      <c r="N1494" s="194"/>
      <c r="O1494" s="194"/>
      <c r="P1494" s="208"/>
      <c r="Q1494" s="194"/>
      <c r="R1494" s="210"/>
      <c r="S1494" s="211"/>
      <c r="T1494" s="193"/>
      <c r="U1494" s="40"/>
      <c r="W1494" s="41" t="str">
        <f t="shared" si="93"/>
        <v/>
      </c>
      <c r="X1494" s="58" t="str">
        <f t="shared" si="94"/>
        <v/>
      </c>
      <c r="Y1494" s="58" t="str">
        <f t="shared" si="92"/>
        <v/>
      </c>
      <c r="AC1494" s="41" t="str">
        <f t="shared" si="95"/>
        <v/>
      </c>
      <c r="AE1494" s="41" t="str">
        <f>IF($H1494="", "", IF(COUNTIF($AA$11:$AA$131, $H1494)&gt;0, 'Application Process'!$AC$4, ""))</f>
        <v/>
      </c>
    </row>
    <row r="1495" spans="1:31" x14ac:dyDescent="0.25">
      <c r="A1495" s="40"/>
      <c r="B1495" s="88" t="str">
        <f>IF($X1495="", "", IF(COUNTIF('Application Process'!$I$11:$I$3035, $X1495)=0, 'Job Database'!$Y$8, IFERROR(INDEX('Application Process'!$AJ$11:$AJ$3035, MATCH($X1495, 'Application Process'!$I$11:$I$3035, 0)), "")))</f>
        <v/>
      </c>
      <c r="C1495" s="40"/>
      <c r="D1495" s="207"/>
      <c r="E1495" s="194"/>
      <c r="F1495" s="194"/>
      <c r="G1495" s="208"/>
      <c r="H1495" s="194"/>
      <c r="I1495" s="208"/>
      <c r="J1495" s="194"/>
      <c r="K1495" s="209"/>
      <c r="L1495" s="194"/>
      <c r="M1495" s="196"/>
      <c r="N1495" s="194"/>
      <c r="O1495" s="194"/>
      <c r="P1495" s="208"/>
      <c r="Q1495" s="194"/>
      <c r="R1495" s="210"/>
      <c r="S1495" s="211"/>
      <c r="T1495" s="193"/>
      <c r="U1495" s="40"/>
      <c r="W1495" s="41" t="str">
        <f t="shared" si="93"/>
        <v/>
      </c>
      <c r="X1495" s="58" t="str">
        <f t="shared" si="94"/>
        <v/>
      </c>
      <c r="Y1495" s="58" t="str">
        <f t="shared" si="92"/>
        <v/>
      </c>
      <c r="AC1495" s="41" t="str">
        <f t="shared" si="95"/>
        <v/>
      </c>
      <c r="AE1495" s="41" t="str">
        <f>IF($H1495="", "", IF(COUNTIF($AA$11:$AA$131, $H1495)&gt;0, 'Application Process'!$AC$4, ""))</f>
        <v/>
      </c>
    </row>
    <row r="1496" spans="1:31" x14ac:dyDescent="0.25">
      <c r="A1496" s="40"/>
      <c r="B1496" s="88" t="str">
        <f>IF($X1496="", "", IF(COUNTIF('Application Process'!$I$11:$I$3035, $X1496)=0, 'Job Database'!$Y$8, IFERROR(INDEX('Application Process'!$AJ$11:$AJ$3035, MATCH($X1496, 'Application Process'!$I$11:$I$3035, 0)), "")))</f>
        <v/>
      </c>
      <c r="C1496" s="40"/>
      <c r="D1496" s="207"/>
      <c r="E1496" s="194"/>
      <c r="F1496" s="194"/>
      <c r="G1496" s="208"/>
      <c r="H1496" s="194"/>
      <c r="I1496" s="208"/>
      <c r="J1496" s="194"/>
      <c r="K1496" s="209"/>
      <c r="L1496" s="194"/>
      <c r="M1496" s="196"/>
      <c r="N1496" s="194"/>
      <c r="O1496" s="194"/>
      <c r="P1496" s="208"/>
      <c r="Q1496" s="194"/>
      <c r="R1496" s="210"/>
      <c r="S1496" s="211"/>
      <c r="T1496" s="193"/>
      <c r="U1496" s="40"/>
      <c r="W1496" s="41" t="str">
        <f t="shared" si="93"/>
        <v/>
      </c>
      <c r="X1496" s="58" t="str">
        <f t="shared" si="94"/>
        <v/>
      </c>
      <c r="Y1496" s="58" t="str">
        <f t="shared" si="92"/>
        <v/>
      </c>
      <c r="AC1496" s="41" t="str">
        <f t="shared" si="95"/>
        <v/>
      </c>
      <c r="AE1496" s="41" t="str">
        <f>IF($H1496="", "", IF(COUNTIF($AA$11:$AA$131, $H1496)&gt;0, 'Application Process'!$AC$4, ""))</f>
        <v/>
      </c>
    </row>
    <row r="1497" spans="1:31" x14ac:dyDescent="0.25">
      <c r="A1497" s="40"/>
      <c r="B1497" s="88" t="str">
        <f>IF($X1497="", "", IF(COUNTIF('Application Process'!$I$11:$I$3035, $X1497)=0, 'Job Database'!$Y$8, IFERROR(INDEX('Application Process'!$AJ$11:$AJ$3035, MATCH($X1497, 'Application Process'!$I$11:$I$3035, 0)), "")))</f>
        <v/>
      </c>
      <c r="C1497" s="40"/>
      <c r="D1497" s="207"/>
      <c r="E1497" s="194"/>
      <c r="F1497" s="194"/>
      <c r="G1497" s="208"/>
      <c r="H1497" s="194"/>
      <c r="I1497" s="208"/>
      <c r="J1497" s="194"/>
      <c r="K1497" s="209"/>
      <c r="L1497" s="194"/>
      <c r="M1497" s="196"/>
      <c r="N1497" s="194"/>
      <c r="O1497" s="194"/>
      <c r="P1497" s="208"/>
      <c r="Q1497" s="194"/>
      <c r="R1497" s="210"/>
      <c r="S1497" s="211"/>
      <c r="T1497" s="193"/>
      <c r="U1497" s="40"/>
      <c r="W1497" s="41" t="str">
        <f t="shared" si="93"/>
        <v/>
      </c>
      <c r="X1497" s="58" t="str">
        <f t="shared" si="94"/>
        <v/>
      </c>
      <c r="Y1497" s="58" t="str">
        <f t="shared" si="92"/>
        <v/>
      </c>
      <c r="AC1497" s="41" t="str">
        <f t="shared" si="95"/>
        <v/>
      </c>
      <c r="AE1497" s="41" t="str">
        <f>IF($H1497="", "", IF(COUNTIF($AA$11:$AA$131, $H1497)&gt;0, 'Application Process'!$AC$4, ""))</f>
        <v/>
      </c>
    </row>
    <row r="1498" spans="1:31" x14ac:dyDescent="0.25">
      <c r="A1498" s="40"/>
      <c r="B1498" s="88" t="str">
        <f>IF($X1498="", "", IF(COUNTIF('Application Process'!$I$11:$I$3035, $X1498)=0, 'Job Database'!$Y$8, IFERROR(INDEX('Application Process'!$AJ$11:$AJ$3035, MATCH($X1498, 'Application Process'!$I$11:$I$3035, 0)), "")))</f>
        <v/>
      </c>
      <c r="C1498" s="40"/>
      <c r="D1498" s="207"/>
      <c r="E1498" s="194"/>
      <c r="F1498" s="194"/>
      <c r="G1498" s="208"/>
      <c r="H1498" s="194"/>
      <c r="I1498" s="208"/>
      <c r="J1498" s="194"/>
      <c r="K1498" s="209"/>
      <c r="L1498" s="194"/>
      <c r="M1498" s="196"/>
      <c r="N1498" s="194"/>
      <c r="O1498" s="194"/>
      <c r="P1498" s="208"/>
      <c r="Q1498" s="194"/>
      <c r="R1498" s="210"/>
      <c r="S1498" s="211"/>
      <c r="T1498" s="193"/>
      <c r="U1498" s="40"/>
      <c r="W1498" s="41" t="str">
        <f t="shared" si="93"/>
        <v/>
      </c>
      <c r="X1498" s="58" t="str">
        <f t="shared" si="94"/>
        <v/>
      </c>
      <c r="Y1498" s="58" t="str">
        <f t="shared" si="92"/>
        <v/>
      </c>
      <c r="AC1498" s="41" t="str">
        <f t="shared" si="95"/>
        <v/>
      </c>
      <c r="AE1498" s="41" t="str">
        <f>IF($H1498="", "", IF(COUNTIF($AA$11:$AA$131, $H1498)&gt;0, 'Application Process'!$AC$4, ""))</f>
        <v/>
      </c>
    </row>
    <row r="1499" spans="1:31" x14ac:dyDescent="0.25">
      <c r="A1499" s="40"/>
      <c r="B1499" s="88" t="str">
        <f>IF($X1499="", "", IF(COUNTIF('Application Process'!$I$11:$I$3035, $X1499)=0, 'Job Database'!$Y$8, IFERROR(INDEX('Application Process'!$AJ$11:$AJ$3035, MATCH($X1499, 'Application Process'!$I$11:$I$3035, 0)), "")))</f>
        <v/>
      </c>
      <c r="C1499" s="40"/>
      <c r="D1499" s="207"/>
      <c r="E1499" s="194"/>
      <c r="F1499" s="194"/>
      <c r="G1499" s="208"/>
      <c r="H1499" s="194"/>
      <c r="I1499" s="208"/>
      <c r="J1499" s="194"/>
      <c r="K1499" s="209"/>
      <c r="L1499" s="194"/>
      <c r="M1499" s="196"/>
      <c r="N1499" s="194"/>
      <c r="O1499" s="194"/>
      <c r="P1499" s="208"/>
      <c r="Q1499" s="194"/>
      <c r="R1499" s="210"/>
      <c r="S1499" s="211"/>
      <c r="T1499" s="193"/>
      <c r="U1499" s="40"/>
      <c r="W1499" s="41" t="str">
        <f t="shared" si="93"/>
        <v/>
      </c>
      <c r="X1499" s="58" t="str">
        <f t="shared" si="94"/>
        <v/>
      </c>
      <c r="Y1499" s="58" t="str">
        <f t="shared" si="92"/>
        <v/>
      </c>
      <c r="AC1499" s="41" t="str">
        <f t="shared" si="95"/>
        <v/>
      </c>
      <c r="AE1499" s="41" t="str">
        <f>IF($H1499="", "", IF(COUNTIF($AA$11:$AA$131, $H1499)&gt;0, 'Application Process'!$AC$4, ""))</f>
        <v/>
      </c>
    </row>
    <row r="1500" spans="1:31" x14ac:dyDescent="0.25">
      <c r="A1500" s="40"/>
      <c r="B1500" s="88" t="str">
        <f>IF($X1500="", "", IF(COUNTIF('Application Process'!$I$11:$I$3035, $X1500)=0, 'Job Database'!$Y$8, IFERROR(INDEX('Application Process'!$AJ$11:$AJ$3035, MATCH($X1500, 'Application Process'!$I$11:$I$3035, 0)), "")))</f>
        <v/>
      </c>
      <c r="C1500" s="40"/>
      <c r="D1500" s="207"/>
      <c r="E1500" s="194"/>
      <c r="F1500" s="194"/>
      <c r="G1500" s="208"/>
      <c r="H1500" s="194"/>
      <c r="I1500" s="208"/>
      <c r="J1500" s="194"/>
      <c r="K1500" s="209"/>
      <c r="L1500" s="194"/>
      <c r="M1500" s="196"/>
      <c r="N1500" s="194"/>
      <c r="O1500" s="194"/>
      <c r="P1500" s="208"/>
      <c r="Q1500" s="194"/>
      <c r="R1500" s="210"/>
      <c r="S1500" s="211"/>
      <c r="T1500" s="193"/>
      <c r="U1500" s="40"/>
      <c r="W1500" s="41" t="str">
        <f t="shared" si="93"/>
        <v/>
      </c>
      <c r="X1500" s="58" t="str">
        <f t="shared" si="94"/>
        <v/>
      </c>
      <c r="Y1500" s="58" t="str">
        <f t="shared" si="92"/>
        <v/>
      </c>
      <c r="AC1500" s="41" t="str">
        <f t="shared" si="95"/>
        <v/>
      </c>
      <c r="AE1500" s="41" t="str">
        <f>IF($H1500="", "", IF(COUNTIF($AA$11:$AA$131, $H1500)&gt;0, 'Application Process'!$AC$4, ""))</f>
        <v/>
      </c>
    </row>
    <row r="1501" spans="1:31" x14ac:dyDescent="0.25">
      <c r="A1501" s="40"/>
      <c r="B1501" s="88" t="str">
        <f>IF($X1501="", "", IF(COUNTIF('Application Process'!$I$11:$I$3035, $X1501)=0, 'Job Database'!$Y$8, IFERROR(INDEX('Application Process'!$AJ$11:$AJ$3035, MATCH($X1501, 'Application Process'!$I$11:$I$3035, 0)), "")))</f>
        <v/>
      </c>
      <c r="C1501" s="40"/>
      <c r="D1501" s="207"/>
      <c r="E1501" s="194"/>
      <c r="F1501" s="194"/>
      <c r="G1501" s="208"/>
      <c r="H1501" s="194"/>
      <c r="I1501" s="208"/>
      <c r="J1501" s="194"/>
      <c r="K1501" s="209"/>
      <c r="L1501" s="194"/>
      <c r="M1501" s="196"/>
      <c r="N1501" s="194"/>
      <c r="O1501" s="194"/>
      <c r="P1501" s="208"/>
      <c r="Q1501" s="194"/>
      <c r="R1501" s="210"/>
      <c r="S1501" s="211"/>
      <c r="T1501" s="193"/>
      <c r="U1501" s="40"/>
      <c r="W1501" s="41" t="str">
        <f t="shared" si="93"/>
        <v/>
      </c>
      <c r="X1501" s="58" t="str">
        <f t="shared" si="94"/>
        <v/>
      </c>
      <c r="Y1501" s="58" t="str">
        <f t="shared" si="92"/>
        <v/>
      </c>
      <c r="AC1501" s="41" t="str">
        <f t="shared" si="95"/>
        <v/>
      </c>
      <c r="AE1501" s="41" t="str">
        <f>IF($H1501="", "", IF(COUNTIF($AA$11:$AA$131, $H1501)&gt;0, 'Application Process'!$AC$4, ""))</f>
        <v/>
      </c>
    </row>
    <row r="1502" spans="1:31" x14ac:dyDescent="0.25">
      <c r="A1502" s="40"/>
      <c r="B1502" s="88" t="str">
        <f>IF($X1502="", "", IF(COUNTIF('Application Process'!$I$11:$I$3035, $X1502)=0, 'Job Database'!$Y$8, IFERROR(INDEX('Application Process'!$AJ$11:$AJ$3035, MATCH($X1502, 'Application Process'!$I$11:$I$3035, 0)), "")))</f>
        <v/>
      </c>
      <c r="C1502" s="40"/>
      <c r="D1502" s="207"/>
      <c r="E1502" s="194"/>
      <c r="F1502" s="194"/>
      <c r="G1502" s="208"/>
      <c r="H1502" s="194"/>
      <c r="I1502" s="208"/>
      <c r="J1502" s="194"/>
      <c r="K1502" s="209"/>
      <c r="L1502" s="194"/>
      <c r="M1502" s="196"/>
      <c r="N1502" s="194"/>
      <c r="O1502" s="194"/>
      <c r="P1502" s="208"/>
      <c r="Q1502" s="194"/>
      <c r="R1502" s="210"/>
      <c r="S1502" s="211"/>
      <c r="T1502" s="193"/>
      <c r="U1502" s="40"/>
      <c r="W1502" s="41" t="str">
        <f t="shared" si="93"/>
        <v/>
      </c>
      <c r="X1502" s="58" t="str">
        <f t="shared" si="94"/>
        <v/>
      </c>
      <c r="Y1502" s="58" t="str">
        <f t="shared" si="92"/>
        <v/>
      </c>
      <c r="AC1502" s="41" t="str">
        <f t="shared" si="95"/>
        <v/>
      </c>
      <c r="AE1502" s="41" t="str">
        <f>IF($H1502="", "", IF(COUNTIF($AA$11:$AA$131, $H1502)&gt;0, 'Application Process'!$AC$4, ""))</f>
        <v/>
      </c>
    </row>
    <row r="1503" spans="1:31" x14ac:dyDescent="0.25">
      <c r="A1503" s="40"/>
      <c r="B1503" s="88" t="str">
        <f>IF($X1503="", "", IF(COUNTIF('Application Process'!$I$11:$I$3035, $X1503)=0, 'Job Database'!$Y$8, IFERROR(INDEX('Application Process'!$AJ$11:$AJ$3035, MATCH($X1503, 'Application Process'!$I$11:$I$3035, 0)), "")))</f>
        <v/>
      </c>
      <c r="C1503" s="40"/>
      <c r="D1503" s="207"/>
      <c r="E1503" s="194"/>
      <c r="F1503" s="194"/>
      <c r="G1503" s="208"/>
      <c r="H1503" s="194"/>
      <c r="I1503" s="208"/>
      <c r="J1503" s="194"/>
      <c r="K1503" s="209"/>
      <c r="L1503" s="194"/>
      <c r="M1503" s="196"/>
      <c r="N1503" s="194"/>
      <c r="O1503" s="194"/>
      <c r="P1503" s="208"/>
      <c r="Q1503" s="194"/>
      <c r="R1503" s="210"/>
      <c r="S1503" s="211"/>
      <c r="T1503" s="193"/>
      <c r="U1503" s="40"/>
      <c r="W1503" s="41" t="str">
        <f t="shared" si="93"/>
        <v/>
      </c>
      <c r="X1503" s="58" t="str">
        <f t="shared" si="94"/>
        <v/>
      </c>
      <c r="Y1503" s="58" t="str">
        <f t="shared" si="92"/>
        <v/>
      </c>
      <c r="AC1503" s="41" t="str">
        <f t="shared" si="95"/>
        <v/>
      </c>
      <c r="AE1503" s="41" t="str">
        <f>IF($H1503="", "", IF(COUNTIF($AA$11:$AA$131, $H1503)&gt;0, 'Application Process'!$AC$4, ""))</f>
        <v/>
      </c>
    </row>
    <row r="1504" spans="1:31" x14ac:dyDescent="0.25">
      <c r="A1504" s="40"/>
      <c r="B1504" s="88" t="str">
        <f>IF($X1504="", "", IF(COUNTIF('Application Process'!$I$11:$I$3035, $X1504)=0, 'Job Database'!$Y$8, IFERROR(INDEX('Application Process'!$AJ$11:$AJ$3035, MATCH($X1504, 'Application Process'!$I$11:$I$3035, 0)), "")))</f>
        <v/>
      </c>
      <c r="C1504" s="40"/>
      <c r="D1504" s="207"/>
      <c r="E1504" s="194"/>
      <c r="F1504" s="194"/>
      <c r="G1504" s="208"/>
      <c r="H1504" s="194"/>
      <c r="I1504" s="208"/>
      <c r="J1504" s="194"/>
      <c r="K1504" s="209"/>
      <c r="L1504" s="194"/>
      <c r="M1504" s="196"/>
      <c r="N1504" s="194"/>
      <c r="O1504" s="194"/>
      <c r="P1504" s="208"/>
      <c r="Q1504" s="194"/>
      <c r="R1504" s="210"/>
      <c r="S1504" s="211"/>
      <c r="T1504" s="193"/>
      <c r="U1504" s="40"/>
      <c r="W1504" s="41" t="str">
        <f t="shared" si="93"/>
        <v/>
      </c>
      <c r="X1504" s="58" t="str">
        <f t="shared" si="94"/>
        <v/>
      </c>
      <c r="Y1504" s="58" t="str">
        <f t="shared" si="92"/>
        <v/>
      </c>
      <c r="AC1504" s="41" t="str">
        <f t="shared" si="95"/>
        <v/>
      </c>
      <c r="AE1504" s="41" t="str">
        <f>IF($H1504="", "", IF(COUNTIF($AA$11:$AA$131, $H1504)&gt;0, 'Application Process'!$AC$4, ""))</f>
        <v/>
      </c>
    </row>
    <row r="1505" spans="1:31" x14ac:dyDescent="0.25">
      <c r="A1505" s="40"/>
      <c r="B1505" s="88" t="str">
        <f>IF($X1505="", "", IF(COUNTIF('Application Process'!$I$11:$I$3035, $X1505)=0, 'Job Database'!$Y$8, IFERROR(INDEX('Application Process'!$AJ$11:$AJ$3035, MATCH($X1505, 'Application Process'!$I$11:$I$3035, 0)), "")))</f>
        <v/>
      </c>
      <c r="C1505" s="40"/>
      <c r="D1505" s="207"/>
      <c r="E1505" s="194"/>
      <c r="F1505" s="194"/>
      <c r="G1505" s="208"/>
      <c r="H1505" s="194"/>
      <c r="I1505" s="208"/>
      <c r="J1505" s="194"/>
      <c r="K1505" s="209"/>
      <c r="L1505" s="194"/>
      <c r="M1505" s="196"/>
      <c r="N1505" s="194"/>
      <c r="O1505" s="194"/>
      <c r="P1505" s="208"/>
      <c r="Q1505" s="194"/>
      <c r="R1505" s="210"/>
      <c r="S1505" s="211"/>
      <c r="T1505" s="193"/>
      <c r="U1505" s="40"/>
      <c r="W1505" s="41" t="str">
        <f t="shared" si="93"/>
        <v/>
      </c>
      <c r="X1505" s="58" t="str">
        <f t="shared" si="94"/>
        <v/>
      </c>
      <c r="Y1505" s="58" t="str">
        <f t="shared" si="92"/>
        <v/>
      </c>
      <c r="AC1505" s="41" t="str">
        <f t="shared" si="95"/>
        <v/>
      </c>
      <c r="AE1505" s="41" t="str">
        <f>IF($H1505="", "", IF(COUNTIF($AA$11:$AA$131, $H1505)&gt;0, 'Application Process'!$AC$4, ""))</f>
        <v/>
      </c>
    </row>
    <row r="1506" spans="1:31" x14ac:dyDescent="0.25">
      <c r="A1506" s="40"/>
      <c r="B1506" s="88" t="str">
        <f>IF($X1506="", "", IF(COUNTIF('Application Process'!$I$11:$I$3035, $X1506)=0, 'Job Database'!$Y$8, IFERROR(INDEX('Application Process'!$AJ$11:$AJ$3035, MATCH($X1506, 'Application Process'!$I$11:$I$3035, 0)), "")))</f>
        <v/>
      </c>
      <c r="C1506" s="40"/>
      <c r="D1506" s="207"/>
      <c r="E1506" s="194"/>
      <c r="F1506" s="194"/>
      <c r="G1506" s="208"/>
      <c r="H1506" s="194"/>
      <c r="I1506" s="208"/>
      <c r="J1506" s="194"/>
      <c r="K1506" s="209"/>
      <c r="L1506" s="194"/>
      <c r="M1506" s="196"/>
      <c r="N1506" s="194"/>
      <c r="O1506" s="194"/>
      <c r="P1506" s="208"/>
      <c r="Q1506" s="194"/>
      <c r="R1506" s="210"/>
      <c r="S1506" s="211"/>
      <c r="T1506" s="193"/>
      <c r="U1506" s="40"/>
      <c r="W1506" s="41" t="str">
        <f t="shared" si="93"/>
        <v/>
      </c>
      <c r="X1506" s="58" t="str">
        <f t="shared" si="94"/>
        <v/>
      </c>
      <c r="Y1506" s="58" t="str">
        <f t="shared" si="92"/>
        <v/>
      </c>
      <c r="AC1506" s="41" t="str">
        <f t="shared" si="95"/>
        <v/>
      </c>
      <c r="AE1506" s="41" t="str">
        <f>IF($H1506="", "", IF(COUNTIF($AA$11:$AA$131, $H1506)&gt;0, 'Application Process'!$AC$4, ""))</f>
        <v/>
      </c>
    </row>
    <row r="1507" spans="1:31" x14ac:dyDescent="0.25">
      <c r="A1507" s="40"/>
      <c r="B1507" s="88" t="str">
        <f>IF($X1507="", "", IF(COUNTIF('Application Process'!$I$11:$I$3035, $X1507)=0, 'Job Database'!$Y$8, IFERROR(INDEX('Application Process'!$AJ$11:$AJ$3035, MATCH($X1507, 'Application Process'!$I$11:$I$3035, 0)), "")))</f>
        <v/>
      </c>
      <c r="C1507" s="40"/>
      <c r="D1507" s="207"/>
      <c r="E1507" s="194"/>
      <c r="F1507" s="194"/>
      <c r="G1507" s="208"/>
      <c r="H1507" s="194"/>
      <c r="I1507" s="208"/>
      <c r="J1507" s="194"/>
      <c r="K1507" s="209"/>
      <c r="L1507" s="194"/>
      <c r="M1507" s="196"/>
      <c r="N1507" s="194"/>
      <c r="O1507" s="194"/>
      <c r="P1507" s="208"/>
      <c r="Q1507" s="194"/>
      <c r="R1507" s="210"/>
      <c r="S1507" s="211"/>
      <c r="T1507" s="193"/>
      <c r="U1507" s="40"/>
      <c r="W1507" s="41" t="str">
        <f t="shared" si="93"/>
        <v/>
      </c>
      <c r="X1507" s="58" t="str">
        <f t="shared" si="94"/>
        <v/>
      </c>
      <c r="Y1507" s="58" t="str">
        <f t="shared" si="92"/>
        <v/>
      </c>
      <c r="AC1507" s="41" t="str">
        <f t="shared" si="95"/>
        <v/>
      </c>
      <c r="AE1507" s="41" t="str">
        <f>IF($H1507="", "", IF(COUNTIF($AA$11:$AA$131, $H1507)&gt;0, 'Application Process'!$AC$4, ""))</f>
        <v/>
      </c>
    </row>
    <row r="1508" spans="1:31" x14ac:dyDescent="0.25">
      <c r="A1508" s="40"/>
      <c r="B1508" s="88" t="str">
        <f>IF($X1508="", "", IF(COUNTIF('Application Process'!$I$11:$I$3035, $X1508)=0, 'Job Database'!$Y$8, IFERROR(INDEX('Application Process'!$AJ$11:$AJ$3035, MATCH($X1508, 'Application Process'!$I$11:$I$3035, 0)), "")))</f>
        <v/>
      </c>
      <c r="C1508" s="40"/>
      <c r="D1508" s="207"/>
      <c r="E1508" s="194"/>
      <c r="F1508" s="194"/>
      <c r="G1508" s="208"/>
      <c r="H1508" s="194"/>
      <c r="I1508" s="208"/>
      <c r="J1508" s="194"/>
      <c r="K1508" s="209"/>
      <c r="L1508" s="194"/>
      <c r="M1508" s="196"/>
      <c r="N1508" s="194"/>
      <c r="O1508" s="194"/>
      <c r="P1508" s="208"/>
      <c r="Q1508" s="194"/>
      <c r="R1508" s="210"/>
      <c r="S1508" s="211"/>
      <c r="T1508" s="193"/>
      <c r="U1508" s="40"/>
      <c r="W1508" s="41" t="str">
        <f t="shared" si="93"/>
        <v/>
      </c>
      <c r="X1508" s="58" t="str">
        <f t="shared" si="94"/>
        <v/>
      </c>
      <c r="Y1508" s="58" t="str">
        <f t="shared" si="92"/>
        <v/>
      </c>
      <c r="AC1508" s="41" t="str">
        <f t="shared" si="95"/>
        <v/>
      </c>
      <c r="AE1508" s="41" t="str">
        <f>IF($H1508="", "", IF(COUNTIF($AA$11:$AA$131, $H1508)&gt;0, 'Application Process'!$AC$4, ""))</f>
        <v/>
      </c>
    </row>
    <row r="1509" spans="1:31" x14ac:dyDescent="0.25">
      <c r="A1509" s="40"/>
      <c r="B1509" s="88" t="str">
        <f>IF($X1509="", "", IF(COUNTIF('Application Process'!$I$11:$I$3035, $X1509)=0, 'Job Database'!$Y$8, IFERROR(INDEX('Application Process'!$AJ$11:$AJ$3035, MATCH($X1509, 'Application Process'!$I$11:$I$3035, 0)), "")))</f>
        <v/>
      </c>
      <c r="C1509" s="40"/>
      <c r="D1509" s="207"/>
      <c r="E1509" s="194"/>
      <c r="F1509" s="194"/>
      <c r="G1509" s="208"/>
      <c r="H1509" s="194"/>
      <c r="I1509" s="208"/>
      <c r="J1509" s="194"/>
      <c r="K1509" s="209"/>
      <c r="L1509" s="194"/>
      <c r="M1509" s="196"/>
      <c r="N1509" s="194"/>
      <c r="O1509" s="194"/>
      <c r="P1509" s="208"/>
      <c r="Q1509" s="194"/>
      <c r="R1509" s="210"/>
      <c r="S1509" s="211"/>
      <c r="T1509" s="193"/>
      <c r="U1509" s="40"/>
      <c r="W1509" s="41" t="str">
        <f t="shared" si="93"/>
        <v/>
      </c>
      <c r="X1509" s="58" t="str">
        <f t="shared" si="94"/>
        <v/>
      </c>
      <c r="Y1509" s="58" t="str">
        <f t="shared" si="92"/>
        <v/>
      </c>
      <c r="AC1509" s="41" t="str">
        <f t="shared" si="95"/>
        <v/>
      </c>
      <c r="AE1509" s="41" t="str">
        <f>IF($H1509="", "", IF(COUNTIF($AA$11:$AA$131, $H1509)&gt;0, 'Application Process'!$AC$4, ""))</f>
        <v/>
      </c>
    </row>
    <row r="1510" spans="1:31" x14ac:dyDescent="0.25">
      <c r="A1510" s="40"/>
      <c r="B1510" s="88" t="str">
        <f>IF($X1510="", "", IF(COUNTIF('Application Process'!$I$11:$I$3035, $X1510)=0, 'Job Database'!$Y$8, IFERROR(INDEX('Application Process'!$AJ$11:$AJ$3035, MATCH($X1510, 'Application Process'!$I$11:$I$3035, 0)), "")))</f>
        <v/>
      </c>
      <c r="C1510" s="40"/>
      <c r="D1510" s="207"/>
      <c r="E1510" s="194"/>
      <c r="F1510" s="194"/>
      <c r="G1510" s="208"/>
      <c r="H1510" s="194"/>
      <c r="I1510" s="208"/>
      <c r="J1510" s="194"/>
      <c r="K1510" s="209"/>
      <c r="L1510" s="194"/>
      <c r="M1510" s="196"/>
      <c r="N1510" s="194"/>
      <c r="O1510" s="194"/>
      <c r="P1510" s="208"/>
      <c r="Q1510" s="194"/>
      <c r="R1510" s="210"/>
      <c r="S1510" s="211"/>
      <c r="T1510" s="193"/>
      <c r="U1510" s="40"/>
      <c r="W1510" s="41" t="str">
        <f t="shared" si="93"/>
        <v/>
      </c>
      <c r="X1510" s="58" t="str">
        <f t="shared" si="94"/>
        <v/>
      </c>
      <c r="Y1510" s="58" t="str">
        <f t="shared" si="92"/>
        <v/>
      </c>
      <c r="AC1510" s="41" t="str">
        <f t="shared" si="95"/>
        <v/>
      </c>
      <c r="AE1510" s="41" t="str">
        <f>IF($H1510="", "", IF(COUNTIF($AA$11:$AA$131, $H1510)&gt;0, 'Application Process'!$AC$4, ""))</f>
        <v/>
      </c>
    </row>
    <row r="1511" spans="1:31" x14ac:dyDescent="0.25">
      <c r="A1511" s="40"/>
      <c r="B1511" s="88" t="str">
        <f>IF($X1511="", "", IF(COUNTIF('Application Process'!$I$11:$I$3035, $X1511)=0, 'Job Database'!$Y$8, IFERROR(INDEX('Application Process'!$AJ$11:$AJ$3035, MATCH($X1511, 'Application Process'!$I$11:$I$3035, 0)), "")))</f>
        <v/>
      </c>
      <c r="C1511" s="40"/>
      <c r="D1511" s="207"/>
      <c r="E1511" s="194"/>
      <c r="F1511" s="194"/>
      <c r="G1511" s="208"/>
      <c r="H1511" s="194"/>
      <c r="I1511" s="208"/>
      <c r="J1511" s="194"/>
      <c r="K1511" s="209"/>
      <c r="L1511" s="194"/>
      <c r="M1511" s="196"/>
      <c r="N1511" s="194"/>
      <c r="O1511" s="194"/>
      <c r="P1511" s="208"/>
      <c r="Q1511" s="194"/>
      <c r="R1511" s="210"/>
      <c r="S1511" s="211"/>
      <c r="T1511" s="193"/>
      <c r="U1511" s="40"/>
      <c r="W1511" s="41" t="str">
        <f t="shared" si="93"/>
        <v/>
      </c>
      <c r="X1511" s="58" t="str">
        <f t="shared" si="94"/>
        <v/>
      </c>
      <c r="Y1511" s="58" t="str">
        <f t="shared" si="92"/>
        <v/>
      </c>
      <c r="AC1511" s="41" t="str">
        <f t="shared" si="95"/>
        <v/>
      </c>
      <c r="AE1511" s="41" t="str">
        <f>IF($H1511="", "", IF(COUNTIF($AA$11:$AA$131, $H1511)&gt;0, 'Application Process'!$AC$4, ""))</f>
        <v/>
      </c>
    </row>
    <row r="1512" spans="1:31" x14ac:dyDescent="0.25">
      <c r="A1512" s="40"/>
      <c r="B1512" s="88" t="str">
        <f>IF($X1512="", "", IF(COUNTIF('Application Process'!$I$11:$I$3035, $X1512)=0, 'Job Database'!$Y$8, IFERROR(INDEX('Application Process'!$AJ$11:$AJ$3035, MATCH($X1512, 'Application Process'!$I$11:$I$3035, 0)), "")))</f>
        <v/>
      </c>
      <c r="C1512" s="40"/>
      <c r="D1512" s="207"/>
      <c r="E1512" s="194"/>
      <c r="F1512" s="194"/>
      <c r="G1512" s="208"/>
      <c r="H1512" s="194"/>
      <c r="I1512" s="208"/>
      <c r="J1512" s="194"/>
      <c r="K1512" s="209"/>
      <c r="L1512" s="194"/>
      <c r="M1512" s="196"/>
      <c r="N1512" s="194"/>
      <c r="O1512" s="194"/>
      <c r="P1512" s="208"/>
      <c r="Q1512" s="194"/>
      <c r="R1512" s="210"/>
      <c r="S1512" s="211"/>
      <c r="T1512" s="193"/>
      <c r="U1512" s="40"/>
      <c r="W1512" s="41" t="str">
        <f t="shared" si="93"/>
        <v/>
      </c>
      <c r="X1512" s="58" t="str">
        <f t="shared" si="94"/>
        <v/>
      </c>
      <c r="Y1512" s="58" t="str">
        <f t="shared" si="92"/>
        <v/>
      </c>
      <c r="AC1512" s="41" t="str">
        <f t="shared" si="95"/>
        <v/>
      </c>
      <c r="AE1512" s="41" t="str">
        <f>IF($H1512="", "", IF(COUNTIF($AA$11:$AA$131, $H1512)&gt;0, 'Application Process'!$AC$4, ""))</f>
        <v/>
      </c>
    </row>
    <row r="1513" spans="1:31" x14ac:dyDescent="0.25">
      <c r="A1513" s="40"/>
      <c r="B1513" s="88" t="str">
        <f>IF($X1513="", "", IF(COUNTIF('Application Process'!$I$11:$I$3035, $X1513)=0, 'Job Database'!$Y$8, IFERROR(INDEX('Application Process'!$AJ$11:$AJ$3035, MATCH($X1513, 'Application Process'!$I$11:$I$3035, 0)), "")))</f>
        <v/>
      </c>
      <c r="C1513" s="40"/>
      <c r="D1513" s="207"/>
      <c r="E1513" s="194"/>
      <c r="F1513" s="194"/>
      <c r="G1513" s="208"/>
      <c r="H1513" s="194"/>
      <c r="I1513" s="208"/>
      <c r="J1513" s="194"/>
      <c r="K1513" s="209"/>
      <c r="L1513" s="194"/>
      <c r="M1513" s="196"/>
      <c r="N1513" s="194"/>
      <c r="O1513" s="194"/>
      <c r="P1513" s="208"/>
      <c r="Q1513" s="194"/>
      <c r="R1513" s="210"/>
      <c r="S1513" s="211"/>
      <c r="T1513" s="193"/>
      <c r="U1513" s="40"/>
      <c r="W1513" s="41" t="str">
        <f t="shared" si="93"/>
        <v/>
      </c>
      <c r="X1513" s="58" t="str">
        <f t="shared" si="94"/>
        <v/>
      </c>
      <c r="Y1513" s="58" t="str">
        <f t="shared" si="92"/>
        <v/>
      </c>
      <c r="AC1513" s="41" t="str">
        <f t="shared" si="95"/>
        <v/>
      </c>
      <c r="AE1513" s="41" t="str">
        <f>IF($H1513="", "", IF(COUNTIF($AA$11:$AA$131, $H1513)&gt;0, 'Application Process'!$AC$4, ""))</f>
        <v/>
      </c>
    </row>
    <row r="1514" spans="1:31" x14ac:dyDescent="0.25">
      <c r="A1514" s="40"/>
      <c r="B1514" s="88" t="str">
        <f>IF($X1514="", "", IF(COUNTIF('Application Process'!$I$11:$I$3035, $X1514)=0, 'Job Database'!$Y$8, IFERROR(INDEX('Application Process'!$AJ$11:$AJ$3035, MATCH($X1514, 'Application Process'!$I$11:$I$3035, 0)), "")))</f>
        <v/>
      </c>
      <c r="C1514" s="40"/>
      <c r="D1514" s="207"/>
      <c r="E1514" s="194"/>
      <c r="F1514" s="194"/>
      <c r="G1514" s="208"/>
      <c r="H1514" s="194"/>
      <c r="I1514" s="208"/>
      <c r="J1514" s="194"/>
      <c r="K1514" s="209"/>
      <c r="L1514" s="194"/>
      <c r="M1514" s="196"/>
      <c r="N1514" s="194"/>
      <c r="O1514" s="194"/>
      <c r="P1514" s="208"/>
      <c r="Q1514" s="194"/>
      <c r="R1514" s="210"/>
      <c r="S1514" s="211"/>
      <c r="T1514" s="193"/>
      <c r="U1514" s="40"/>
      <c r="W1514" s="41" t="str">
        <f t="shared" si="93"/>
        <v/>
      </c>
      <c r="X1514" s="58" t="str">
        <f t="shared" si="94"/>
        <v/>
      </c>
      <c r="Y1514" s="58" t="str">
        <f t="shared" si="92"/>
        <v/>
      </c>
      <c r="AC1514" s="41" t="str">
        <f t="shared" si="95"/>
        <v/>
      </c>
      <c r="AE1514" s="41" t="str">
        <f>IF($H1514="", "", IF(COUNTIF($AA$11:$AA$131, $H1514)&gt;0, 'Application Process'!$AC$4, ""))</f>
        <v/>
      </c>
    </row>
    <row r="1515" spans="1:31" x14ac:dyDescent="0.25">
      <c r="A1515" s="40"/>
      <c r="B1515" s="88" t="str">
        <f>IF($X1515="", "", IF(COUNTIF('Application Process'!$I$11:$I$3035, $X1515)=0, 'Job Database'!$Y$8, IFERROR(INDEX('Application Process'!$AJ$11:$AJ$3035, MATCH($X1515, 'Application Process'!$I$11:$I$3035, 0)), "")))</f>
        <v/>
      </c>
      <c r="C1515" s="40"/>
      <c r="D1515" s="207"/>
      <c r="E1515" s="194"/>
      <c r="F1515" s="194"/>
      <c r="G1515" s="208"/>
      <c r="H1515" s="194"/>
      <c r="I1515" s="208"/>
      <c r="J1515" s="194"/>
      <c r="K1515" s="209"/>
      <c r="L1515" s="194"/>
      <c r="M1515" s="196"/>
      <c r="N1515" s="194"/>
      <c r="O1515" s="194"/>
      <c r="P1515" s="208"/>
      <c r="Q1515" s="194"/>
      <c r="R1515" s="210"/>
      <c r="S1515" s="211"/>
      <c r="T1515" s="193"/>
      <c r="U1515" s="40"/>
      <c r="W1515" s="41" t="str">
        <f t="shared" si="93"/>
        <v/>
      </c>
      <c r="X1515" s="58" t="str">
        <f t="shared" si="94"/>
        <v/>
      </c>
      <c r="Y1515" s="58" t="str">
        <f t="shared" si="92"/>
        <v/>
      </c>
      <c r="AC1515" s="41" t="str">
        <f t="shared" si="95"/>
        <v/>
      </c>
      <c r="AE1515" s="41" t="str">
        <f>IF($H1515="", "", IF(COUNTIF($AA$11:$AA$131, $H1515)&gt;0, 'Application Process'!$AC$4, ""))</f>
        <v/>
      </c>
    </row>
    <row r="1516" spans="1:31" x14ac:dyDescent="0.25">
      <c r="A1516" s="40"/>
      <c r="B1516" s="88" t="str">
        <f>IF($X1516="", "", IF(COUNTIF('Application Process'!$I$11:$I$3035, $X1516)=0, 'Job Database'!$Y$8, IFERROR(INDEX('Application Process'!$AJ$11:$AJ$3035, MATCH($X1516, 'Application Process'!$I$11:$I$3035, 0)), "")))</f>
        <v/>
      </c>
      <c r="C1516" s="40"/>
      <c r="D1516" s="207"/>
      <c r="E1516" s="194"/>
      <c r="F1516" s="194"/>
      <c r="G1516" s="208"/>
      <c r="H1516" s="194"/>
      <c r="I1516" s="208"/>
      <c r="J1516" s="194"/>
      <c r="K1516" s="209"/>
      <c r="L1516" s="194"/>
      <c r="M1516" s="196"/>
      <c r="N1516" s="194"/>
      <c r="O1516" s="194"/>
      <c r="P1516" s="208"/>
      <c r="Q1516" s="194"/>
      <c r="R1516" s="210"/>
      <c r="S1516" s="211"/>
      <c r="T1516" s="193"/>
      <c r="U1516" s="40"/>
      <c r="W1516" s="41" t="str">
        <f t="shared" si="93"/>
        <v/>
      </c>
      <c r="X1516" s="58" t="str">
        <f t="shared" si="94"/>
        <v/>
      </c>
      <c r="Y1516" s="58" t="str">
        <f t="shared" si="92"/>
        <v/>
      </c>
      <c r="AC1516" s="41" t="str">
        <f t="shared" si="95"/>
        <v/>
      </c>
      <c r="AE1516" s="41" t="str">
        <f>IF($H1516="", "", IF(COUNTIF($AA$11:$AA$131, $H1516)&gt;0, 'Application Process'!$AC$4, ""))</f>
        <v/>
      </c>
    </row>
    <row r="1517" spans="1:31" x14ac:dyDescent="0.25">
      <c r="A1517" s="40"/>
      <c r="B1517" s="88" t="str">
        <f>IF($X1517="", "", IF(COUNTIF('Application Process'!$I$11:$I$3035, $X1517)=0, 'Job Database'!$Y$8, IFERROR(INDEX('Application Process'!$AJ$11:$AJ$3035, MATCH($X1517, 'Application Process'!$I$11:$I$3035, 0)), "")))</f>
        <v/>
      </c>
      <c r="C1517" s="40"/>
      <c r="D1517" s="207"/>
      <c r="E1517" s="194"/>
      <c r="F1517" s="194"/>
      <c r="G1517" s="208"/>
      <c r="H1517" s="194"/>
      <c r="I1517" s="208"/>
      <c r="J1517" s="194"/>
      <c r="K1517" s="209"/>
      <c r="L1517" s="194"/>
      <c r="M1517" s="196"/>
      <c r="N1517" s="194"/>
      <c r="O1517" s="194"/>
      <c r="P1517" s="208"/>
      <c r="Q1517" s="194"/>
      <c r="R1517" s="210"/>
      <c r="S1517" s="211"/>
      <c r="T1517" s="193"/>
      <c r="U1517" s="40"/>
      <c r="W1517" s="41" t="str">
        <f t="shared" si="93"/>
        <v/>
      </c>
      <c r="X1517" s="58" t="str">
        <f t="shared" si="94"/>
        <v/>
      </c>
      <c r="Y1517" s="58" t="str">
        <f t="shared" si="92"/>
        <v/>
      </c>
      <c r="AC1517" s="41" t="str">
        <f t="shared" si="95"/>
        <v/>
      </c>
      <c r="AE1517" s="41" t="str">
        <f>IF($H1517="", "", IF(COUNTIF($AA$11:$AA$131, $H1517)&gt;0, 'Application Process'!$AC$4, ""))</f>
        <v/>
      </c>
    </row>
    <row r="1518" spans="1:31" x14ac:dyDescent="0.25">
      <c r="A1518" s="40"/>
      <c r="B1518" s="88" t="str">
        <f>IF($X1518="", "", IF(COUNTIF('Application Process'!$I$11:$I$3035, $X1518)=0, 'Job Database'!$Y$8, IFERROR(INDEX('Application Process'!$AJ$11:$AJ$3035, MATCH($X1518, 'Application Process'!$I$11:$I$3035, 0)), "")))</f>
        <v/>
      </c>
      <c r="C1518" s="40"/>
      <c r="D1518" s="207"/>
      <c r="E1518" s="194"/>
      <c r="F1518" s="194"/>
      <c r="G1518" s="208"/>
      <c r="H1518" s="194"/>
      <c r="I1518" s="208"/>
      <c r="J1518" s="194"/>
      <c r="K1518" s="209"/>
      <c r="L1518" s="194"/>
      <c r="M1518" s="196"/>
      <c r="N1518" s="194"/>
      <c r="O1518" s="194"/>
      <c r="P1518" s="208"/>
      <c r="Q1518" s="194"/>
      <c r="R1518" s="210"/>
      <c r="S1518" s="211"/>
      <c r="T1518" s="193"/>
      <c r="U1518" s="40"/>
      <c r="W1518" s="41" t="str">
        <f t="shared" si="93"/>
        <v/>
      </c>
      <c r="X1518" s="58" t="str">
        <f t="shared" si="94"/>
        <v/>
      </c>
      <c r="Y1518" s="58" t="str">
        <f t="shared" si="92"/>
        <v/>
      </c>
      <c r="AC1518" s="41" t="str">
        <f t="shared" si="95"/>
        <v/>
      </c>
      <c r="AE1518" s="41" t="str">
        <f>IF($H1518="", "", IF(COUNTIF($AA$11:$AA$131, $H1518)&gt;0, 'Application Process'!$AC$4, ""))</f>
        <v/>
      </c>
    </row>
    <row r="1519" spans="1:31" x14ac:dyDescent="0.25">
      <c r="A1519" s="40"/>
      <c r="B1519" s="88" t="str">
        <f>IF($X1519="", "", IF(COUNTIF('Application Process'!$I$11:$I$3035, $X1519)=0, 'Job Database'!$Y$8, IFERROR(INDEX('Application Process'!$AJ$11:$AJ$3035, MATCH($X1519, 'Application Process'!$I$11:$I$3035, 0)), "")))</f>
        <v/>
      </c>
      <c r="C1519" s="40"/>
      <c r="D1519" s="207"/>
      <c r="E1519" s="194"/>
      <c r="F1519" s="194"/>
      <c r="G1519" s="208"/>
      <c r="H1519" s="194"/>
      <c r="I1519" s="208"/>
      <c r="J1519" s="194"/>
      <c r="K1519" s="209"/>
      <c r="L1519" s="194"/>
      <c r="M1519" s="196"/>
      <c r="N1519" s="194"/>
      <c r="O1519" s="194"/>
      <c r="P1519" s="208"/>
      <c r="Q1519" s="194"/>
      <c r="R1519" s="210"/>
      <c r="S1519" s="211"/>
      <c r="T1519" s="193"/>
      <c r="U1519" s="40"/>
      <c r="W1519" s="41" t="str">
        <f t="shared" si="93"/>
        <v/>
      </c>
      <c r="X1519" s="58" t="str">
        <f t="shared" si="94"/>
        <v/>
      </c>
      <c r="Y1519" s="58" t="str">
        <f t="shared" si="92"/>
        <v/>
      </c>
      <c r="AC1519" s="41" t="str">
        <f t="shared" si="95"/>
        <v/>
      </c>
      <c r="AE1519" s="41" t="str">
        <f>IF($H1519="", "", IF(COUNTIF($AA$11:$AA$131, $H1519)&gt;0, 'Application Process'!$AC$4, ""))</f>
        <v/>
      </c>
    </row>
    <row r="1520" spans="1:31" x14ac:dyDescent="0.25">
      <c r="A1520" s="40"/>
      <c r="B1520" s="88" t="str">
        <f>IF($X1520="", "", IF(COUNTIF('Application Process'!$I$11:$I$3035, $X1520)=0, 'Job Database'!$Y$8, IFERROR(INDEX('Application Process'!$AJ$11:$AJ$3035, MATCH($X1520, 'Application Process'!$I$11:$I$3035, 0)), "")))</f>
        <v/>
      </c>
      <c r="C1520" s="40"/>
      <c r="D1520" s="207"/>
      <c r="E1520" s="194"/>
      <c r="F1520" s="194"/>
      <c r="G1520" s="208"/>
      <c r="H1520" s="194"/>
      <c r="I1520" s="208"/>
      <c r="J1520" s="194"/>
      <c r="K1520" s="209"/>
      <c r="L1520" s="194"/>
      <c r="M1520" s="196"/>
      <c r="N1520" s="194"/>
      <c r="O1520" s="194"/>
      <c r="P1520" s="208"/>
      <c r="Q1520" s="194"/>
      <c r="R1520" s="210"/>
      <c r="S1520" s="211"/>
      <c r="T1520" s="193"/>
      <c r="U1520" s="40"/>
      <c r="W1520" s="41" t="str">
        <f t="shared" si="93"/>
        <v/>
      </c>
      <c r="X1520" s="58" t="str">
        <f t="shared" si="94"/>
        <v/>
      </c>
      <c r="Y1520" s="58" t="str">
        <f t="shared" si="92"/>
        <v/>
      </c>
      <c r="AC1520" s="41" t="str">
        <f t="shared" si="95"/>
        <v/>
      </c>
      <c r="AE1520" s="41" t="str">
        <f>IF($H1520="", "", IF(COUNTIF($AA$11:$AA$131, $H1520)&gt;0, 'Application Process'!$AC$4, ""))</f>
        <v/>
      </c>
    </row>
    <row r="1521" spans="1:31" x14ac:dyDescent="0.25">
      <c r="A1521" s="40"/>
      <c r="B1521" s="88" t="str">
        <f>IF($X1521="", "", IF(COUNTIF('Application Process'!$I$11:$I$3035, $X1521)=0, 'Job Database'!$Y$8, IFERROR(INDEX('Application Process'!$AJ$11:$AJ$3035, MATCH($X1521, 'Application Process'!$I$11:$I$3035, 0)), "")))</f>
        <v/>
      </c>
      <c r="C1521" s="40"/>
      <c r="D1521" s="207"/>
      <c r="E1521" s="194"/>
      <c r="F1521" s="194"/>
      <c r="G1521" s="208"/>
      <c r="H1521" s="194"/>
      <c r="I1521" s="208"/>
      <c r="J1521" s="194"/>
      <c r="K1521" s="209"/>
      <c r="L1521" s="194"/>
      <c r="M1521" s="196"/>
      <c r="N1521" s="194"/>
      <c r="O1521" s="194"/>
      <c r="P1521" s="208"/>
      <c r="Q1521" s="194"/>
      <c r="R1521" s="210"/>
      <c r="S1521" s="211"/>
      <c r="T1521" s="193"/>
      <c r="U1521" s="40"/>
      <c r="W1521" s="41" t="str">
        <f t="shared" si="93"/>
        <v/>
      </c>
      <c r="X1521" s="58" t="str">
        <f t="shared" si="94"/>
        <v/>
      </c>
      <c r="Y1521" s="58" t="str">
        <f t="shared" si="92"/>
        <v/>
      </c>
      <c r="AC1521" s="41" t="str">
        <f t="shared" si="95"/>
        <v/>
      </c>
      <c r="AE1521" s="41" t="str">
        <f>IF($H1521="", "", IF(COUNTIF($AA$11:$AA$131, $H1521)&gt;0, 'Application Process'!$AC$4, ""))</f>
        <v/>
      </c>
    </row>
    <row r="1522" spans="1:31" x14ac:dyDescent="0.25">
      <c r="A1522" s="40"/>
      <c r="B1522" s="88" t="str">
        <f>IF($X1522="", "", IF(COUNTIF('Application Process'!$I$11:$I$3035, $X1522)=0, 'Job Database'!$Y$8, IFERROR(INDEX('Application Process'!$AJ$11:$AJ$3035, MATCH($X1522, 'Application Process'!$I$11:$I$3035, 0)), "")))</f>
        <v/>
      </c>
      <c r="C1522" s="40"/>
      <c r="D1522" s="207"/>
      <c r="E1522" s="194"/>
      <c r="F1522" s="194"/>
      <c r="G1522" s="208"/>
      <c r="H1522" s="194"/>
      <c r="I1522" s="208"/>
      <c r="J1522" s="194"/>
      <c r="K1522" s="209"/>
      <c r="L1522" s="194"/>
      <c r="M1522" s="196"/>
      <c r="N1522" s="194"/>
      <c r="O1522" s="194"/>
      <c r="P1522" s="208"/>
      <c r="Q1522" s="194"/>
      <c r="R1522" s="210"/>
      <c r="S1522" s="211"/>
      <c r="T1522" s="193"/>
      <c r="U1522" s="40"/>
      <c r="W1522" s="41" t="str">
        <f t="shared" si="93"/>
        <v/>
      </c>
      <c r="X1522" s="58" t="str">
        <f t="shared" si="94"/>
        <v/>
      </c>
      <c r="Y1522" s="58" t="str">
        <f t="shared" si="92"/>
        <v/>
      </c>
      <c r="AC1522" s="41" t="str">
        <f t="shared" si="95"/>
        <v/>
      </c>
      <c r="AE1522" s="41" t="str">
        <f>IF($H1522="", "", IF(COUNTIF($AA$11:$AA$131, $H1522)&gt;0, 'Application Process'!$AC$4, ""))</f>
        <v/>
      </c>
    </row>
    <row r="1523" spans="1:31" x14ac:dyDescent="0.25">
      <c r="A1523" s="40"/>
      <c r="B1523" s="88" t="str">
        <f>IF($X1523="", "", IF(COUNTIF('Application Process'!$I$11:$I$3035, $X1523)=0, 'Job Database'!$Y$8, IFERROR(INDEX('Application Process'!$AJ$11:$AJ$3035, MATCH($X1523, 'Application Process'!$I$11:$I$3035, 0)), "")))</f>
        <v/>
      </c>
      <c r="C1523" s="40"/>
      <c r="D1523" s="207"/>
      <c r="E1523" s="194"/>
      <c r="F1523" s="194"/>
      <c r="G1523" s="208"/>
      <c r="H1523" s="194"/>
      <c r="I1523" s="208"/>
      <c r="J1523" s="194"/>
      <c r="K1523" s="209"/>
      <c r="L1523" s="194"/>
      <c r="M1523" s="196"/>
      <c r="N1523" s="194"/>
      <c r="O1523" s="194"/>
      <c r="P1523" s="208"/>
      <c r="Q1523" s="194"/>
      <c r="R1523" s="210"/>
      <c r="S1523" s="211"/>
      <c r="T1523" s="193"/>
      <c r="U1523" s="40"/>
      <c r="W1523" s="41" t="str">
        <f t="shared" si="93"/>
        <v/>
      </c>
      <c r="X1523" s="58" t="str">
        <f t="shared" si="94"/>
        <v/>
      </c>
      <c r="Y1523" s="58" t="str">
        <f t="shared" si="92"/>
        <v/>
      </c>
      <c r="AC1523" s="41" t="str">
        <f t="shared" si="95"/>
        <v/>
      </c>
      <c r="AE1523" s="41" t="str">
        <f>IF($H1523="", "", IF(COUNTIF($AA$11:$AA$131, $H1523)&gt;0, 'Application Process'!$AC$4, ""))</f>
        <v/>
      </c>
    </row>
    <row r="1524" spans="1:31" x14ac:dyDescent="0.25">
      <c r="A1524" s="40"/>
      <c r="B1524" s="88" t="str">
        <f>IF($X1524="", "", IF(COUNTIF('Application Process'!$I$11:$I$3035, $X1524)=0, 'Job Database'!$Y$8, IFERROR(INDEX('Application Process'!$AJ$11:$AJ$3035, MATCH($X1524, 'Application Process'!$I$11:$I$3035, 0)), "")))</f>
        <v/>
      </c>
      <c r="C1524" s="40"/>
      <c r="D1524" s="207"/>
      <c r="E1524" s="194"/>
      <c r="F1524" s="194"/>
      <c r="G1524" s="208"/>
      <c r="H1524" s="194"/>
      <c r="I1524" s="208"/>
      <c r="J1524" s="194"/>
      <c r="K1524" s="209"/>
      <c r="L1524" s="194"/>
      <c r="M1524" s="196"/>
      <c r="N1524" s="194"/>
      <c r="O1524" s="194"/>
      <c r="P1524" s="208"/>
      <c r="Q1524" s="194"/>
      <c r="R1524" s="210"/>
      <c r="S1524" s="211"/>
      <c r="T1524" s="193"/>
      <c r="U1524" s="40"/>
      <c r="W1524" s="41" t="str">
        <f t="shared" si="93"/>
        <v/>
      </c>
      <c r="X1524" s="58" t="str">
        <f t="shared" si="94"/>
        <v/>
      </c>
      <c r="Y1524" s="58" t="str">
        <f t="shared" si="92"/>
        <v/>
      </c>
      <c r="AC1524" s="41" t="str">
        <f t="shared" si="95"/>
        <v/>
      </c>
      <c r="AE1524" s="41" t="str">
        <f>IF($H1524="", "", IF(COUNTIF($AA$11:$AA$131, $H1524)&gt;0, 'Application Process'!$AC$4, ""))</f>
        <v/>
      </c>
    </row>
    <row r="1525" spans="1:31" x14ac:dyDescent="0.25">
      <c r="A1525" s="40"/>
      <c r="B1525" s="88" t="str">
        <f>IF($X1525="", "", IF(COUNTIF('Application Process'!$I$11:$I$3035, $X1525)=0, 'Job Database'!$Y$8, IFERROR(INDEX('Application Process'!$AJ$11:$AJ$3035, MATCH($X1525, 'Application Process'!$I$11:$I$3035, 0)), "")))</f>
        <v/>
      </c>
      <c r="C1525" s="40"/>
      <c r="D1525" s="207"/>
      <c r="E1525" s="194"/>
      <c r="F1525" s="194"/>
      <c r="G1525" s="208"/>
      <c r="H1525" s="194"/>
      <c r="I1525" s="208"/>
      <c r="J1525" s="194"/>
      <c r="K1525" s="209"/>
      <c r="L1525" s="194"/>
      <c r="M1525" s="196"/>
      <c r="N1525" s="194"/>
      <c r="O1525" s="194"/>
      <c r="P1525" s="208"/>
      <c r="Q1525" s="194"/>
      <c r="R1525" s="210"/>
      <c r="S1525" s="211"/>
      <c r="T1525" s="193"/>
      <c r="U1525" s="40"/>
      <c r="W1525" s="41" t="str">
        <f t="shared" si="93"/>
        <v/>
      </c>
      <c r="X1525" s="58" t="str">
        <f t="shared" si="94"/>
        <v/>
      </c>
      <c r="Y1525" s="58" t="str">
        <f t="shared" si="92"/>
        <v/>
      </c>
      <c r="AC1525" s="41" t="str">
        <f t="shared" si="95"/>
        <v/>
      </c>
      <c r="AE1525" s="41" t="str">
        <f>IF($H1525="", "", IF(COUNTIF($AA$11:$AA$131, $H1525)&gt;0, 'Application Process'!$AC$4, ""))</f>
        <v/>
      </c>
    </row>
    <row r="1526" spans="1:31" x14ac:dyDescent="0.25">
      <c r="A1526" s="40"/>
      <c r="B1526" s="88" t="str">
        <f>IF($X1526="", "", IF(COUNTIF('Application Process'!$I$11:$I$3035, $X1526)=0, 'Job Database'!$Y$8, IFERROR(INDEX('Application Process'!$AJ$11:$AJ$3035, MATCH($X1526, 'Application Process'!$I$11:$I$3035, 0)), "")))</f>
        <v/>
      </c>
      <c r="C1526" s="40"/>
      <c r="D1526" s="207"/>
      <c r="E1526" s="194"/>
      <c r="F1526" s="194"/>
      <c r="G1526" s="208"/>
      <c r="H1526" s="194"/>
      <c r="I1526" s="208"/>
      <c r="J1526" s="194"/>
      <c r="K1526" s="209"/>
      <c r="L1526" s="194"/>
      <c r="M1526" s="196"/>
      <c r="N1526" s="194"/>
      <c r="O1526" s="194"/>
      <c r="P1526" s="208"/>
      <c r="Q1526" s="194"/>
      <c r="R1526" s="210"/>
      <c r="S1526" s="211"/>
      <c r="T1526" s="193"/>
      <c r="U1526" s="40"/>
      <c r="W1526" s="41" t="str">
        <f t="shared" si="93"/>
        <v/>
      </c>
      <c r="X1526" s="58" t="str">
        <f t="shared" si="94"/>
        <v/>
      </c>
      <c r="Y1526" s="58" t="str">
        <f t="shared" si="92"/>
        <v/>
      </c>
      <c r="AC1526" s="41" t="str">
        <f t="shared" si="95"/>
        <v/>
      </c>
      <c r="AE1526" s="41" t="str">
        <f>IF($H1526="", "", IF(COUNTIF($AA$11:$AA$131, $H1526)&gt;0, 'Application Process'!$AC$4, ""))</f>
        <v/>
      </c>
    </row>
    <row r="1527" spans="1:31" x14ac:dyDescent="0.25">
      <c r="A1527" s="40"/>
      <c r="B1527" s="88" t="str">
        <f>IF($X1527="", "", IF(COUNTIF('Application Process'!$I$11:$I$3035, $X1527)=0, 'Job Database'!$Y$8, IFERROR(INDEX('Application Process'!$AJ$11:$AJ$3035, MATCH($X1527, 'Application Process'!$I$11:$I$3035, 0)), "")))</f>
        <v/>
      </c>
      <c r="C1527" s="40"/>
      <c r="D1527" s="207"/>
      <c r="E1527" s="194"/>
      <c r="F1527" s="194"/>
      <c r="G1527" s="208"/>
      <c r="H1527" s="194"/>
      <c r="I1527" s="208"/>
      <c r="J1527" s="194"/>
      <c r="K1527" s="209"/>
      <c r="L1527" s="194"/>
      <c r="M1527" s="196"/>
      <c r="N1527" s="194"/>
      <c r="O1527" s="194"/>
      <c r="P1527" s="208"/>
      <c r="Q1527" s="194"/>
      <c r="R1527" s="210"/>
      <c r="S1527" s="211"/>
      <c r="T1527" s="193"/>
      <c r="U1527" s="40"/>
      <c r="W1527" s="41" t="str">
        <f t="shared" si="93"/>
        <v/>
      </c>
      <c r="X1527" s="58" t="str">
        <f t="shared" si="94"/>
        <v/>
      </c>
      <c r="Y1527" s="58" t="str">
        <f t="shared" si="92"/>
        <v/>
      </c>
      <c r="AC1527" s="41" t="str">
        <f t="shared" si="95"/>
        <v/>
      </c>
      <c r="AE1527" s="41" t="str">
        <f>IF($H1527="", "", IF(COUNTIF($AA$11:$AA$131, $H1527)&gt;0, 'Application Process'!$AC$4, ""))</f>
        <v/>
      </c>
    </row>
    <row r="1528" spans="1:31" x14ac:dyDescent="0.25">
      <c r="A1528" s="40"/>
      <c r="B1528" s="88" t="str">
        <f>IF($X1528="", "", IF(COUNTIF('Application Process'!$I$11:$I$3035, $X1528)=0, 'Job Database'!$Y$8, IFERROR(INDEX('Application Process'!$AJ$11:$AJ$3035, MATCH($X1528, 'Application Process'!$I$11:$I$3035, 0)), "")))</f>
        <v/>
      </c>
      <c r="C1528" s="40"/>
      <c r="D1528" s="207"/>
      <c r="E1528" s="194"/>
      <c r="F1528" s="194"/>
      <c r="G1528" s="208"/>
      <c r="H1528" s="194"/>
      <c r="I1528" s="208"/>
      <c r="J1528" s="194"/>
      <c r="K1528" s="209"/>
      <c r="L1528" s="194"/>
      <c r="M1528" s="196"/>
      <c r="N1528" s="194"/>
      <c r="O1528" s="194"/>
      <c r="P1528" s="208"/>
      <c r="Q1528" s="194"/>
      <c r="R1528" s="210"/>
      <c r="S1528" s="211"/>
      <c r="T1528" s="193"/>
      <c r="U1528" s="40"/>
      <c r="W1528" s="41" t="str">
        <f t="shared" si="93"/>
        <v/>
      </c>
      <c r="X1528" s="58" t="str">
        <f t="shared" si="94"/>
        <v/>
      </c>
      <c r="Y1528" s="58" t="str">
        <f t="shared" si="92"/>
        <v/>
      </c>
      <c r="AC1528" s="41" t="str">
        <f t="shared" si="95"/>
        <v/>
      </c>
      <c r="AE1528" s="41" t="str">
        <f>IF($H1528="", "", IF(COUNTIF($AA$11:$AA$131, $H1528)&gt;0, 'Application Process'!$AC$4, ""))</f>
        <v/>
      </c>
    </row>
    <row r="1529" spans="1:31" x14ac:dyDescent="0.25">
      <c r="A1529" s="40"/>
      <c r="B1529" s="88" t="str">
        <f>IF($X1529="", "", IF(COUNTIF('Application Process'!$I$11:$I$3035, $X1529)=0, 'Job Database'!$Y$8, IFERROR(INDEX('Application Process'!$AJ$11:$AJ$3035, MATCH($X1529, 'Application Process'!$I$11:$I$3035, 0)), "")))</f>
        <v/>
      </c>
      <c r="C1529" s="40"/>
      <c r="D1529" s="207"/>
      <c r="E1529" s="194"/>
      <c r="F1529" s="194"/>
      <c r="G1529" s="208"/>
      <c r="H1529" s="194"/>
      <c r="I1529" s="208"/>
      <c r="J1529" s="194"/>
      <c r="K1529" s="209"/>
      <c r="L1529" s="194"/>
      <c r="M1529" s="196"/>
      <c r="N1529" s="194"/>
      <c r="O1529" s="194"/>
      <c r="P1529" s="208"/>
      <c r="Q1529" s="194"/>
      <c r="R1529" s="210"/>
      <c r="S1529" s="211"/>
      <c r="T1529" s="193"/>
      <c r="U1529" s="40"/>
      <c r="W1529" s="41" t="str">
        <f t="shared" si="93"/>
        <v/>
      </c>
      <c r="X1529" s="58" t="str">
        <f t="shared" si="94"/>
        <v/>
      </c>
      <c r="Y1529" s="58" t="str">
        <f t="shared" si="92"/>
        <v/>
      </c>
      <c r="AC1529" s="41" t="str">
        <f t="shared" si="95"/>
        <v/>
      </c>
      <c r="AE1529" s="41" t="str">
        <f>IF($H1529="", "", IF(COUNTIF($AA$11:$AA$131, $H1529)&gt;0, 'Application Process'!$AC$4, ""))</f>
        <v/>
      </c>
    </row>
    <row r="1530" spans="1:31" x14ac:dyDescent="0.25">
      <c r="A1530" s="40"/>
      <c r="B1530" s="88" t="str">
        <f>IF($X1530="", "", IF(COUNTIF('Application Process'!$I$11:$I$3035, $X1530)=0, 'Job Database'!$Y$8, IFERROR(INDEX('Application Process'!$AJ$11:$AJ$3035, MATCH($X1530, 'Application Process'!$I$11:$I$3035, 0)), "")))</f>
        <v/>
      </c>
      <c r="C1530" s="40"/>
      <c r="D1530" s="207"/>
      <c r="E1530" s="194"/>
      <c r="F1530" s="194"/>
      <c r="G1530" s="208"/>
      <c r="H1530" s="194"/>
      <c r="I1530" s="208"/>
      <c r="J1530" s="194"/>
      <c r="K1530" s="209"/>
      <c r="L1530" s="194"/>
      <c r="M1530" s="196"/>
      <c r="N1530" s="194"/>
      <c r="O1530" s="194"/>
      <c r="P1530" s="208"/>
      <c r="Q1530" s="194"/>
      <c r="R1530" s="210"/>
      <c r="S1530" s="211"/>
      <c r="T1530" s="193"/>
      <c r="U1530" s="40"/>
      <c r="W1530" s="41" t="str">
        <f t="shared" si="93"/>
        <v/>
      </c>
      <c r="X1530" s="58" t="str">
        <f t="shared" si="94"/>
        <v/>
      </c>
      <c r="Y1530" s="58" t="str">
        <f t="shared" si="92"/>
        <v/>
      </c>
      <c r="AC1530" s="41" t="str">
        <f t="shared" si="95"/>
        <v/>
      </c>
      <c r="AE1530" s="41" t="str">
        <f>IF($H1530="", "", IF(COUNTIF($AA$11:$AA$131, $H1530)&gt;0, 'Application Process'!$AC$4, ""))</f>
        <v/>
      </c>
    </row>
    <row r="1531" spans="1:31" x14ac:dyDescent="0.25">
      <c r="A1531" s="40"/>
      <c r="B1531" s="88" t="str">
        <f>IF($X1531="", "", IF(COUNTIF('Application Process'!$I$11:$I$3035, $X1531)=0, 'Job Database'!$Y$8, IFERROR(INDEX('Application Process'!$AJ$11:$AJ$3035, MATCH($X1531, 'Application Process'!$I$11:$I$3035, 0)), "")))</f>
        <v/>
      </c>
      <c r="C1531" s="40"/>
      <c r="D1531" s="207"/>
      <c r="E1531" s="194"/>
      <c r="F1531" s="194"/>
      <c r="G1531" s="208"/>
      <c r="H1531" s="194"/>
      <c r="I1531" s="208"/>
      <c r="J1531" s="194"/>
      <c r="K1531" s="209"/>
      <c r="L1531" s="194"/>
      <c r="M1531" s="196"/>
      <c r="N1531" s="194"/>
      <c r="O1531" s="194"/>
      <c r="P1531" s="208"/>
      <c r="Q1531" s="194"/>
      <c r="R1531" s="210"/>
      <c r="S1531" s="211"/>
      <c r="T1531" s="193"/>
      <c r="U1531" s="40"/>
      <c r="W1531" s="41" t="str">
        <f t="shared" si="93"/>
        <v/>
      </c>
      <c r="X1531" s="58" t="str">
        <f t="shared" si="94"/>
        <v/>
      </c>
      <c r="Y1531" s="58" t="str">
        <f t="shared" si="92"/>
        <v/>
      </c>
      <c r="AC1531" s="41" t="str">
        <f t="shared" si="95"/>
        <v/>
      </c>
      <c r="AE1531" s="41" t="str">
        <f>IF($H1531="", "", IF(COUNTIF($AA$11:$AA$131, $H1531)&gt;0, 'Application Process'!$AC$4, ""))</f>
        <v/>
      </c>
    </row>
    <row r="1532" spans="1:31" x14ac:dyDescent="0.25">
      <c r="A1532" s="40"/>
      <c r="B1532" s="88" t="str">
        <f>IF($X1532="", "", IF(COUNTIF('Application Process'!$I$11:$I$3035, $X1532)=0, 'Job Database'!$Y$8, IFERROR(INDEX('Application Process'!$AJ$11:$AJ$3035, MATCH($X1532, 'Application Process'!$I$11:$I$3035, 0)), "")))</f>
        <v/>
      </c>
      <c r="C1532" s="40"/>
      <c r="D1532" s="207"/>
      <c r="E1532" s="194"/>
      <c r="F1532" s="194"/>
      <c r="G1532" s="208"/>
      <c r="H1532" s="194"/>
      <c r="I1532" s="208"/>
      <c r="J1532" s="194"/>
      <c r="K1532" s="209"/>
      <c r="L1532" s="194"/>
      <c r="M1532" s="196"/>
      <c r="N1532" s="194"/>
      <c r="O1532" s="194"/>
      <c r="P1532" s="208"/>
      <c r="Q1532" s="194"/>
      <c r="R1532" s="210"/>
      <c r="S1532" s="211"/>
      <c r="T1532" s="193"/>
      <c r="U1532" s="40"/>
      <c r="W1532" s="41" t="str">
        <f t="shared" si="93"/>
        <v/>
      </c>
      <c r="X1532" s="58" t="str">
        <f t="shared" si="94"/>
        <v/>
      </c>
      <c r="Y1532" s="58" t="str">
        <f t="shared" si="92"/>
        <v/>
      </c>
      <c r="AC1532" s="41" t="str">
        <f t="shared" si="95"/>
        <v/>
      </c>
      <c r="AE1532" s="41" t="str">
        <f>IF($H1532="", "", IF(COUNTIF($AA$11:$AA$131, $H1532)&gt;0, 'Application Process'!$AC$4, ""))</f>
        <v/>
      </c>
    </row>
    <row r="1533" spans="1:31" x14ac:dyDescent="0.25">
      <c r="A1533" s="40"/>
      <c r="B1533" s="88" t="str">
        <f>IF($X1533="", "", IF(COUNTIF('Application Process'!$I$11:$I$3035, $X1533)=0, 'Job Database'!$Y$8, IFERROR(INDEX('Application Process'!$AJ$11:$AJ$3035, MATCH($X1533, 'Application Process'!$I$11:$I$3035, 0)), "")))</f>
        <v/>
      </c>
      <c r="C1533" s="40"/>
      <c r="D1533" s="207"/>
      <c r="E1533" s="194"/>
      <c r="F1533" s="194"/>
      <c r="G1533" s="208"/>
      <c r="H1533" s="194"/>
      <c r="I1533" s="208"/>
      <c r="J1533" s="194"/>
      <c r="K1533" s="209"/>
      <c r="L1533" s="194"/>
      <c r="M1533" s="196"/>
      <c r="N1533" s="194"/>
      <c r="O1533" s="194"/>
      <c r="P1533" s="208"/>
      <c r="Q1533" s="194"/>
      <c r="R1533" s="210"/>
      <c r="S1533" s="211"/>
      <c r="T1533" s="193"/>
      <c r="U1533" s="40"/>
      <c r="W1533" s="41" t="str">
        <f t="shared" si="93"/>
        <v/>
      </c>
      <c r="X1533" s="58" t="str">
        <f t="shared" si="94"/>
        <v/>
      </c>
      <c r="Y1533" s="58" t="str">
        <f t="shared" si="92"/>
        <v/>
      </c>
      <c r="AC1533" s="41" t="str">
        <f t="shared" si="95"/>
        <v/>
      </c>
      <c r="AE1533" s="41" t="str">
        <f>IF($H1533="", "", IF(COUNTIF($AA$11:$AA$131, $H1533)&gt;0, 'Application Process'!$AC$4, ""))</f>
        <v/>
      </c>
    </row>
    <row r="1534" spans="1:31" x14ac:dyDescent="0.25">
      <c r="A1534" s="40"/>
      <c r="B1534" s="88" t="str">
        <f>IF($X1534="", "", IF(COUNTIF('Application Process'!$I$11:$I$3035, $X1534)=0, 'Job Database'!$Y$8, IFERROR(INDEX('Application Process'!$AJ$11:$AJ$3035, MATCH($X1534, 'Application Process'!$I$11:$I$3035, 0)), "")))</f>
        <v/>
      </c>
      <c r="C1534" s="40"/>
      <c r="D1534" s="207"/>
      <c r="E1534" s="194"/>
      <c r="F1534" s="194"/>
      <c r="G1534" s="208"/>
      <c r="H1534" s="194"/>
      <c r="I1534" s="208"/>
      <c r="J1534" s="194"/>
      <c r="K1534" s="209"/>
      <c r="L1534" s="194"/>
      <c r="M1534" s="196"/>
      <c r="N1534" s="194"/>
      <c r="O1534" s="194"/>
      <c r="P1534" s="208"/>
      <c r="Q1534" s="194"/>
      <c r="R1534" s="210"/>
      <c r="S1534" s="211"/>
      <c r="T1534" s="193"/>
      <c r="U1534" s="40"/>
      <c r="W1534" s="41" t="str">
        <f t="shared" si="93"/>
        <v/>
      </c>
      <c r="X1534" s="58" t="str">
        <f t="shared" si="94"/>
        <v/>
      </c>
      <c r="Y1534" s="58" t="str">
        <f t="shared" si="92"/>
        <v/>
      </c>
      <c r="AC1534" s="41" t="str">
        <f t="shared" si="95"/>
        <v/>
      </c>
      <c r="AE1534" s="41" t="str">
        <f>IF($H1534="", "", IF(COUNTIF($AA$11:$AA$131, $H1534)&gt;0, 'Application Process'!$AC$4, ""))</f>
        <v/>
      </c>
    </row>
    <row r="1535" spans="1:31" x14ac:dyDescent="0.25">
      <c r="A1535" s="40"/>
      <c r="B1535" s="88" t="str">
        <f>IF($X1535="", "", IF(COUNTIF('Application Process'!$I$11:$I$3035, $X1535)=0, 'Job Database'!$Y$8, IFERROR(INDEX('Application Process'!$AJ$11:$AJ$3035, MATCH($X1535, 'Application Process'!$I$11:$I$3035, 0)), "")))</f>
        <v/>
      </c>
      <c r="C1535" s="40"/>
      <c r="D1535" s="207"/>
      <c r="E1535" s="194"/>
      <c r="F1535" s="194"/>
      <c r="G1535" s="208"/>
      <c r="H1535" s="194"/>
      <c r="I1535" s="208"/>
      <c r="J1535" s="194"/>
      <c r="K1535" s="209"/>
      <c r="L1535" s="194"/>
      <c r="M1535" s="196"/>
      <c r="N1535" s="194"/>
      <c r="O1535" s="194"/>
      <c r="P1535" s="208"/>
      <c r="Q1535" s="194"/>
      <c r="R1535" s="210"/>
      <c r="S1535" s="211"/>
      <c r="T1535" s="193"/>
      <c r="U1535" s="40"/>
      <c r="W1535" s="41" t="str">
        <f t="shared" si="93"/>
        <v/>
      </c>
      <c r="X1535" s="58" t="str">
        <f t="shared" si="94"/>
        <v/>
      </c>
      <c r="Y1535" s="58" t="str">
        <f t="shared" si="92"/>
        <v/>
      </c>
      <c r="AC1535" s="41" t="str">
        <f t="shared" si="95"/>
        <v/>
      </c>
      <c r="AE1535" s="41" t="str">
        <f>IF($H1535="", "", IF(COUNTIF($AA$11:$AA$131, $H1535)&gt;0, 'Application Process'!$AC$4, ""))</f>
        <v/>
      </c>
    </row>
    <row r="1536" spans="1:31" x14ac:dyDescent="0.25">
      <c r="A1536" s="40"/>
      <c r="B1536" s="88" t="str">
        <f>IF($X1536="", "", IF(COUNTIF('Application Process'!$I$11:$I$3035, $X1536)=0, 'Job Database'!$Y$8, IFERROR(INDEX('Application Process'!$AJ$11:$AJ$3035, MATCH($X1536, 'Application Process'!$I$11:$I$3035, 0)), "")))</f>
        <v/>
      </c>
      <c r="C1536" s="40"/>
      <c r="D1536" s="207"/>
      <c r="E1536" s="194"/>
      <c r="F1536" s="194"/>
      <c r="G1536" s="208"/>
      <c r="H1536" s="194"/>
      <c r="I1536" s="208"/>
      <c r="J1536" s="194"/>
      <c r="K1536" s="209"/>
      <c r="L1536" s="194"/>
      <c r="M1536" s="196"/>
      <c r="N1536" s="194"/>
      <c r="O1536" s="194"/>
      <c r="P1536" s="208"/>
      <c r="Q1536" s="194"/>
      <c r="R1536" s="210"/>
      <c r="S1536" s="211"/>
      <c r="T1536" s="193"/>
      <c r="U1536" s="40"/>
      <c r="W1536" s="41" t="str">
        <f t="shared" si="93"/>
        <v/>
      </c>
      <c r="X1536" s="58" t="str">
        <f t="shared" si="94"/>
        <v/>
      </c>
      <c r="Y1536" s="58" t="str">
        <f t="shared" si="92"/>
        <v/>
      </c>
      <c r="AC1536" s="41" t="str">
        <f t="shared" si="95"/>
        <v/>
      </c>
      <c r="AE1536" s="41" t="str">
        <f>IF($H1536="", "", IF(COUNTIF($AA$11:$AA$131, $H1536)&gt;0, 'Application Process'!$AC$4, ""))</f>
        <v/>
      </c>
    </row>
    <row r="1537" spans="1:31" x14ac:dyDescent="0.25">
      <c r="A1537" s="40"/>
      <c r="B1537" s="88" t="str">
        <f>IF($X1537="", "", IF(COUNTIF('Application Process'!$I$11:$I$3035, $X1537)=0, 'Job Database'!$Y$8, IFERROR(INDEX('Application Process'!$AJ$11:$AJ$3035, MATCH($X1537, 'Application Process'!$I$11:$I$3035, 0)), "")))</f>
        <v/>
      </c>
      <c r="C1537" s="40"/>
      <c r="D1537" s="207"/>
      <c r="E1537" s="194"/>
      <c r="F1537" s="194"/>
      <c r="G1537" s="208"/>
      <c r="H1537" s="194"/>
      <c r="I1537" s="208"/>
      <c r="J1537" s="194"/>
      <c r="K1537" s="209"/>
      <c r="L1537" s="194"/>
      <c r="M1537" s="196"/>
      <c r="N1537" s="194"/>
      <c r="O1537" s="194"/>
      <c r="P1537" s="208"/>
      <c r="Q1537" s="194"/>
      <c r="R1537" s="210"/>
      <c r="S1537" s="211"/>
      <c r="T1537" s="193"/>
      <c r="U1537" s="40"/>
      <c r="W1537" s="41" t="str">
        <f t="shared" si="93"/>
        <v/>
      </c>
      <c r="X1537" s="58" t="str">
        <f t="shared" si="94"/>
        <v/>
      </c>
      <c r="Y1537" s="58" t="str">
        <f t="shared" si="92"/>
        <v/>
      </c>
      <c r="AC1537" s="41" t="str">
        <f t="shared" si="95"/>
        <v/>
      </c>
      <c r="AE1537" s="41" t="str">
        <f>IF($H1537="", "", IF(COUNTIF($AA$11:$AA$131, $H1537)&gt;0, 'Application Process'!$AC$4, ""))</f>
        <v/>
      </c>
    </row>
    <row r="1538" spans="1:31" x14ac:dyDescent="0.25">
      <c r="A1538" s="40"/>
      <c r="B1538" s="88" t="str">
        <f>IF($X1538="", "", IF(COUNTIF('Application Process'!$I$11:$I$3035, $X1538)=0, 'Job Database'!$Y$8, IFERROR(INDEX('Application Process'!$AJ$11:$AJ$3035, MATCH($X1538, 'Application Process'!$I$11:$I$3035, 0)), "")))</f>
        <v/>
      </c>
      <c r="C1538" s="40"/>
      <c r="D1538" s="207"/>
      <c r="E1538" s="194"/>
      <c r="F1538" s="194"/>
      <c r="G1538" s="208"/>
      <c r="H1538" s="194"/>
      <c r="I1538" s="208"/>
      <c r="J1538" s="194"/>
      <c r="K1538" s="209"/>
      <c r="L1538" s="194"/>
      <c r="M1538" s="196"/>
      <c r="N1538" s="194"/>
      <c r="O1538" s="194"/>
      <c r="P1538" s="208"/>
      <c r="Q1538" s="194"/>
      <c r="R1538" s="210"/>
      <c r="S1538" s="211"/>
      <c r="T1538" s="193"/>
      <c r="U1538" s="40"/>
      <c r="W1538" s="41" t="str">
        <f t="shared" si="93"/>
        <v/>
      </c>
      <c r="X1538" s="58" t="str">
        <f t="shared" si="94"/>
        <v/>
      </c>
      <c r="Y1538" s="58" t="str">
        <f t="shared" si="92"/>
        <v/>
      </c>
      <c r="AC1538" s="41" t="str">
        <f t="shared" si="95"/>
        <v/>
      </c>
      <c r="AE1538" s="41" t="str">
        <f>IF($H1538="", "", IF(COUNTIF($AA$11:$AA$131, $H1538)&gt;0, 'Application Process'!$AC$4, ""))</f>
        <v/>
      </c>
    </row>
    <row r="1539" spans="1:31" x14ac:dyDescent="0.25">
      <c r="A1539" s="40"/>
      <c r="B1539" s="88" t="str">
        <f>IF($X1539="", "", IF(COUNTIF('Application Process'!$I$11:$I$3035, $X1539)=0, 'Job Database'!$Y$8, IFERROR(INDEX('Application Process'!$AJ$11:$AJ$3035, MATCH($X1539, 'Application Process'!$I$11:$I$3035, 0)), "")))</f>
        <v/>
      </c>
      <c r="C1539" s="40"/>
      <c r="D1539" s="207"/>
      <c r="E1539" s="194"/>
      <c r="F1539" s="194"/>
      <c r="G1539" s="208"/>
      <c r="H1539" s="194"/>
      <c r="I1539" s="208"/>
      <c r="J1539" s="194"/>
      <c r="K1539" s="209"/>
      <c r="L1539" s="194"/>
      <c r="M1539" s="196"/>
      <c r="N1539" s="194"/>
      <c r="O1539" s="194"/>
      <c r="P1539" s="208"/>
      <c r="Q1539" s="194"/>
      <c r="R1539" s="210"/>
      <c r="S1539" s="211"/>
      <c r="T1539" s="193"/>
      <c r="U1539" s="40"/>
      <c r="W1539" s="41" t="str">
        <f t="shared" si="93"/>
        <v/>
      </c>
      <c r="X1539" s="58" t="str">
        <f t="shared" si="94"/>
        <v/>
      </c>
      <c r="Y1539" s="58" t="str">
        <f t="shared" si="92"/>
        <v/>
      </c>
      <c r="AC1539" s="41" t="str">
        <f t="shared" si="95"/>
        <v/>
      </c>
      <c r="AE1539" s="41" t="str">
        <f>IF($H1539="", "", IF(COUNTIF($AA$11:$AA$131, $H1539)&gt;0, 'Application Process'!$AC$4, ""))</f>
        <v/>
      </c>
    </row>
    <row r="1540" spans="1:31" x14ac:dyDescent="0.25">
      <c r="A1540" s="40"/>
      <c r="B1540" s="88" t="str">
        <f>IF($X1540="", "", IF(COUNTIF('Application Process'!$I$11:$I$3035, $X1540)=0, 'Job Database'!$Y$8, IFERROR(INDEX('Application Process'!$AJ$11:$AJ$3035, MATCH($X1540, 'Application Process'!$I$11:$I$3035, 0)), "")))</f>
        <v/>
      </c>
      <c r="C1540" s="40"/>
      <c r="D1540" s="207"/>
      <c r="E1540" s="194"/>
      <c r="F1540" s="194"/>
      <c r="G1540" s="208"/>
      <c r="H1540" s="194"/>
      <c r="I1540" s="208"/>
      <c r="J1540" s="194"/>
      <c r="K1540" s="209"/>
      <c r="L1540" s="194"/>
      <c r="M1540" s="196"/>
      <c r="N1540" s="194"/>
      <c r="O1540" s="194"/>
      <c r="P1540" s="208"/>
      <c r="Q1540" s="194"/>
      <c r="R1540" s="210"/>
      <c r="S1540" s="211"/>
      <c r="T1540" s="193"/>
      <c r="U1540" s="40"/>
      <c r="W1540" s="41" t="str">
        <f t="shared" si="93"/>
        <v/>
      </c>
      <c r="X1540" s="58" t="str">
        <f t="shared" si="94"/>
        <v/>
      </c>
      <c r="Y1540" s="58" t="str">
        <f t="shared" si="92"/>
        <v/>
      </c>
      <c r="AC1540" s="41" t="str">
        <f t="shared" si="95"/>
        <v/>
      </c>
      <c r="AE1540" s="41" t="str">
        <f>IF($H1540="", "", IF(COUNTIF($AA$11:$AA$131, $H1540)&gt;0, 'Application Process'!$AC$4, ""))</f>
        <v/>
      </c>
    </row>
    <row r="1541" spans="1:31" x14ac:dyDescent="0.25">
      <c r="A1541" s="40"/>
      <c r="B1541" s="88" t="str">
        <f>IF($X1541="", "", IF(COUNTIF('Application Process'!$I$11:$I$3035, $X1541)=0, 'Job Database'!$Y$8, IFERROR(INDEX('Application Process'!$AJ$11:$AJ$3035, MATCH($X1541, 'Application Process'!$I$11:$I$3035, 0)), "")))</f>
        <v/>
      </c>
      <c r="C1541" s="40"/>
      <c r="D1541" s="207"/>
      <c r="E1541" s="194"/>
      <c r="F1541" s="194"/>
      <c r="G1541" s="208"/>
      <c r="H1541" s="194"/>
      <c r="I1541" s="208"/>
      <c r="J1541" s="194"/>
      <c r="K1541" s="209"/>
      <c r="L1541" s="194"/>
      <c r="M1541" s="196"/>
      <c r="N1541" s="194"/>
      <c r="O1541" s="194"/>
      <c r="P1541" s="208"/>
      <c r="Q1541" s="194"/>
      <c r="R1541" s="210"/>
      <c r="S1541" s="211"/>
      <c r="T1541" s="193"/>
      <c r="U1541" s="40"/>
      <c r="W1541" s="41" t="str">
        <f t="shared" si="93"/>
        <v/>
      </c>
      <c r="X1541" s="58" t="str">
        <f t="shared" si="94"/>
        <v/>
      </c>
      <c r="Y1541" s="58" t="str">
        <f t="shared" si="92"/>
        <v/>
      </c>
      <c r="AC1541" s="41" t="str">
        <f t="shared" si="95"/>
        <v/>
      </c>
      <c r="AE1541" s="41" t="str">
        <f>IF($H1541="", "", IF(COUNTIF($AA$11:$AA$131, $H1541)&gt;0, 'Application Process'!$AC$4, ""))</f>
        <v/>
      </c>
    </row>
    <row r="1542" spans="1:31" x14ac:dyDescent="0.25">
      <c r="A1542" s="40"/>
      <c r="B1542" s="88" t="str">
        <f>IF($X1542="", "", IF(COUNTIF('Application Process'!$I$11:$I$3035, $X1542)=0, 'Job Database'!$Y$8, IFERROR(INDEX('Application Process'!$AJ$11:$AJ$3035, MATCH($X1542, 'Application Process'!$I$11:$I$3035, 0)), "")))</f>
        <v/>
      </c>
      <c r="C1542" s="40"/>
      <c r="D1542" s="207"/>
      <c r="E1542" s="194"/>
      <c r="F1542" s="194"/>
      <c r="G1542" s="208"/>
      <c r="H1542" s="194"/>
      <c r="I1542" s="208"/>
      <c r="J1542" s="194"/>
      <c r="K1542" s="209"/>
      <c r="L1542" s="194"/>
      <c r="M1542" s="196"/>
      <c r="N1542" s="194"/>
      <c r="O1542" s="194"/>
      <c r="P1542" s="208"/>
      <c r="Q1542" s="194"/>
      <c r="R1542" s="210"/>
      <c r="S1542" s="211"/>
      <c r="T1542" s="193"/>
      <c r="U1542" s="40"/>
      <c r="W1542" s="41" t="str">
        <f t="shared" si="93"/>
        <v/>
      </c>
      <c r="X1542" s="58" t="str">
        <f t="shared" si="94"/>
        <v/>
      </c>
      <c r="Y1542" s="58" t="str">
        <f t="shared" si="92"/>
        <v/>
      </c>
      <c r="AC1542" s="41" t="str">
        <f t="shared" si="95"/>
        <v/>
      </c>
      <c r="AE1542" s="41" t="str">
        <f>IF($H1542="", "", IF(COUNTIF($AA$11:$AA$131, $H1542)&gt;0, 'Application Process'!$AC$4, ""))</f>
        <v/>
      </c>
    </row>
    <row r="1543" spans="1:31" x14ac:dyDescent="0.25">
      <c r="A1543" s="40"/>
      <c r="B1543" s="88" t="str">
        <f>IF($X1543="", "", IF(COUNTIF('Application Process'!$I$11:$I$3035, $X1543)=0, 'Job Database'!$Y$8, IFERROR(INDEX('Application Process'!$AJ$11:$AJ$3035, MATCH($X1543, 'Application Process'!$I$11:$I$3035, 0)), "")))</f>
        <v/>
      </c>
      <c r="C1543" s="40"/>
      <c r="D1543" s="207"/>
      <c r="E1543" s="194"/>
      <c r="F1543" s="194"/>
      <c r="G1543" s="208"/>
      <c r="H1543" s="194"/>
      <c r="I1543" s="208"/>
      <c r="J1543" s="194"/>
      <c r="K1543" s="209"/>
      <c r="L1543" s="194"/>
      <c r="M1543" s="196"/>
      <c r="N1543" s="194"/>
      <c r="O1543" s="194"/>
      <c r="P1543" s="208"/>
      <c r="Q1543" s="194"/>
      <c r="R1543" s="210"/>
      <c r="S1543" s="211"/>
      <c r="T1543" s="193"/>
      <c r="U1543" s="40"/>
      <c r="W1543" s="41" t="str">
        <f t="shared" si="93"/>
        <v/>
      </c>
      <c r="X1543" s="58" t="str">
        <f t="shared" si="94"/>
        <v/>
      </c>
      <c r="Y1543" s="58" t="str">
        <f t="shared" si="92"/>
        <v/>
      </c>
      <c r="AC1543" s="41" t="str">
        <f t="shared" si="95"/>
        <v/>
      </c>
      <c r="AE1543" s="41" t="str">
        <f>IF($H1543="", "", IF(COUNTIF($AA$11:$AA$131, $H1543)&gt;0, 'Application Process'!$AC$4, ""))</f>
        <v/>
      </c>
    </row>
    <row r="1544" spans="1:31" x14ac:dyDescent="0.25">
      <c r="A1544" s="40"/>
      <c r="B1544" s="88" t="str">
        <f>IF($X1544="", "", IF(COUNTIF('Application Process'!$I$11:$I$3035, $X1544)=0, 'Job Database'!$Y$8, IFERROR(INDEX('Application Process'!$AJ$11:$AJ$3035, MATCH($X1544, 'Application Process'!$I$11:$I$3035, 0)), "")))</f>
        <v/>
      </c>
      <c r="C1544" s="40"/>
      <c r="D1544" s="207"/>
      <c r="E1544" s="194"/>
      <c r="F1544" s="194"/>
      <c r="G1544" s="208"/>
      <c r="H1544" s="194"/>
      <c r="I1544" s="208"/>
      <c r="J1544" s="194"/>
      <c r="K1544" s="209"/>
      <c r="L1544" s="194"/>
      <c r="M1544" s="196"/>
      <c r="N1544" s="194"/>
      <c r="O1544" s="194"/>
      <c r="P1544" s="208"/>
      <c r="Q1544" s="194"/>
      <c r="R1544" s="210"/>
      <c r="S1544" s="211"/>
      <c r="T1544" s="193"/>
      <c r="U1544" s="40"/>
      <c r="W1544" s="41" t="str">
        <f t="shared" si="93"/>
        <v/>
      </c>
      <c r="X1544" s="58" t="str">
        <f t="shared" si="94"/>
        <v/>
      </c>
      <c r="Y1544" s="58" t="str">
        <f t="shared" si="92"/>
        <v/>
      </c>
      <c r="AC1544" s="41" t="str">
        <f t="shared" si="95"/>
        <v/>
      </c>
      <c r="AE1544" s="41" t="str">
        <f>IF($H1544="", "", IF(COUNTIF($AA$11:$AA$131, $H1544)&gt;0, 'Application Process'!$AC$4, ""))</f>
        <v/>
      </c>
    </row>
    <row r="1545" spans="1:31" x14ac:dyDescent="0.25">
      <c r="A1545" s="40"/>
      <c r="B1545" s="88" t="str">
        <f>IF($X1545="", "", IF(COUNTIF('Application Process'!$I$11:$I$3035, $X1545)=0, 'Job Database'!$Y$8, IFERROR(INDEX('Application Process'!$AJ$11:$AJ$3035, MATCH($X1545, 'Application Process'!$I$11:$I$3035, 0)), "")))</f>
        <v/>
      </c>
      <c r="C1545" s="40"/>
      <c r="D1545" s="207"/>
      <c r="E1545" s="194"/>
      <c r="F1545" s="194"/>
      <c r="G1545" s="208"/>
      <c r="H1545" s="194"/>
      <c r="I1545" s="208"/>
      <c r="J1545" s="194"/>
      <c r="K1545" s="209"/>
      <c r="L1545" s="194"/>
      <c r="M1545" s="196"/>
      <c r="N1545" s="194"/>
      <c r="O1545" s="194"/>
      <c r="P1545" s="208"/>
      <c r="Q1545" s="194"/>
      <c r="R1545" s="210"/>
      <c r="S1545" s="211"/>
      <c r="T1545" s="193"/>
      <c r="U1545" s="40"/>
      <c r="W1545" s="41" t="str">
        <f t="shared" si="93"/>
        <v/>
      </c>
      <c r="X1545" s="58" t="str">
        <f t="shared" si="94"/>
        <v/>
      </c>
      <c r="Y1545" s="58" t="str">
        <f t="shared" si="92"/>
        <v/>
      </c>
      <c r="AC1545" s="41" t="str">
        <f t="shared" si="95"/>
        <v/>
      </c>
      <c r="AE1545" s="41" t="str">
        <f>IF($H1545="", "", IF(COUNTIF($AA$11:$AA$131, $H1545)&gt;0, 'Application Process'!$AC$4, ""))</f>
        <v/>
      </c>
    </row>
    <row r="1546" spans="1:31" x14ac:dyDescent="0.25">
      <c r="A1546" s="40"/>
      <c r="B1546" s="88" t="str">
        <f>IF($X1546="", "", IF(COUNTIF('Application Process'!$I$11:$I$3035, $X1546)=0, 'Job Database'!$Y$8, IFERROR(INDEX('Application Process'!$AJ$11:$AJ$3035, MATCH($X1546, 'Application Process'!$I$11:$I$3035, 0)), "")))</f>
        <v/>
      </c>
      <c r="C1546" s="40"/>
      <c r="D1546" s="207"/>
      <c r="E1546" s="194"/>
      <c r="F1546" s="194"/>
      <c r="G1546" s="208"/>
      <c r="H1546" s="194"/>
      <c r="I1546" s="208"/>
      <c r="J1546" s="194"/>
      <c r="K1546" s="209"/>
      <c r="L1546" s="194"/>
      <c r="M1546" s="196"/>
      <c r="N1546" s="194"/>
      <c r="O1546" s="194"/>
      <c r="P1546" s="208"/>
      <c r="Q1546" s="194"/>
      <c r="R1546" s="210"/>
      <c r="S1546" s="211"/>
      <c r="T1546" s="193"/>
      <c r="U1546" s="40"/>
      <c r="W1546" s="41" t="str">
        <f t="shared" si="93"/>
        <v/>
      </c>
      <c r="X1546" s="58" t="str">
        <f t="shared" si="94"/>
        <v/>
      </c>
      <c r="Y1546" s="58" t="str">
        <f t="shared" si="92"/>
        <v/>
      </c>
      <c r="AC1546" s="41" t="str">
        <f t="shared" si="95"/>
        <v/>
      </c>
      <c r="AE1546" s="41" t="str">
        <f>IF($H1546="", "", IF(COUNTIF($AA$11:$AA$131, $H1546)&gt;0, 'Application Process'!$AC$4, ""))</f>
        <v/>
      </c>
    </row>
    <row r="1547" spans="1:31" x14ac:dyDescent="0.25">
      <c r="A1547" s="40"/>
      <c r="B1547" s="88" t="str">
        <f>IF($X1547="", "", IF(COUNTIF('Application Process'!$I$11:$I$3035, $X1547)=0, 'Job Database'!$Y$8, IFERROR(INDEX('Application Process'!$AJ$11:$AJ$3035, MATCH($X1547, 'Application Process'!$I$11:$I$3035, 0)), "")))</f>
        <v/>
      </c>
      <c r="C1547" s="40"/>
      <c r="D1547" s="207"/>
      <c r="E1547" s="194"/>
      <c r="F1547" s="194"/>
      <c r="G1547" s="208"/>
      <c r="H1547" s="194"/>
      <c r="I1547" s="208"/>
      <c r="J1547" s="194"/>
      <c r="K1547" s="209"/>
      <c r="L1547" s="194"/>
      <c r="M1547" s="196"/>
      <c r="N1547" s="194"/>
      <c r="O1547" s="194"/>
      <c r="P1547" s="208"/>
      <c r="Q1547" s="194"/>
      <c r="R1547" s="210"/>
      <c r="S1547" s="211"/>
      <c r="T1547" s="193"/>
      <c r="U1547" s="40"/>
      <c r="W1547" s="41" t="str">
        <f t="shared" si="93"/>
        <v/>
      </c>
      <c r="X1547" s="58" t="str">
        <f t="shared" si="94"/>
        <v/>
      </c>
      <c r="Y1547" s="58" t="str">
        <f t="shared" ref="Y1547:Y1610" si="96">IF($H1547="", "", CONCATENATE($H1547, " - ", $B1547))</f>
        <v/>
      </c>
      <c r="AC1547" s="41" t="str">
        <f t="shared" si="95"/>
        <v/>
      </c>
      <c r="AE1547" s="41" t="str">
        <f>IF($H1547="", "", IF(COUNTIF($AA$11:$AA$131, $H1547)&gt;0, 'Application Process'!$AC$4, ""))</f>
        <v/>
      </c>
    </row>
    <row r="1548" spans="1:31" x14ac:dyDescent="0.25">
      <c r="A1548" s="40"/>
      <c r="B1548" s="88" t="str">
        <f>IF($X1548="", "", IF(COUNTIF('Application Process'!$I$11:$I$3035, $X1548)=0, 'Job Database'!$Y$8, IFERROR(INDEX('Application Process'!$AJ$11:$AJ$3035, MATCH($X1548, 'Application Process'!$I$11:$I$3035, 0)), "")))</f>
        <v/>
      </c>
      <c r="C1548" s="40"/>
      <c r="D1548" s="207"/>
      <c r="E1548" s="194"/>
      <c r="F1548" s="194"/>
      <c r="G1548" s="208"/>
      <c r="H1548" s="194"/>
      <c r="I1548" s="208"/>
      <c r="J1548" s="194"/>
      <c r="K1548" s="209"/>
      <c r="L1548" s="194"/>
      <c r="M1548" s="196"/>
      <c r="N1548" s="194"/>
      <c r="O1548" s="194"/>
      <c r="P1548" s="208"/>
      <c r="Q1548" s="194"/>
      <c r="R1548" s="210"/>
      <c r="S1548" s="211"/>
      <c r="T1548" s="193"/>
      <c r="U1548" s="40"/>
      <c r="W1548" s="41" t="str">
        <f t="shared" ref="W1548:W1611" si="97">IF($D1548="", "", IF(COUNTIF($D$11:$D$3035, $D1548)&gt;1, "X", ""))</f>
        <v/>
      </c>
      <c r="X1548" s="58" t="str">
        <f t="shared" ref="X1548:X1611" si="98">IF($D1548="", "", CONCATENATE(D1548, IF(E1548="", "", " - "), IF(E1548="", "", E1548), IF(F1548="", "", " - "), IF(F1548="", "", F1548)))</f>
        <v/>
      </c>
      <c r="Y1548" s="58" t="str">
        <f t="shared" si="96"/>
        <v/>
      </c>
      <c r="AC1548" s="41" t="str">
        <f t="shared" ref="AC1548:AC1611" si="99">IF($H1548="", "", IF(COUNTIF($AA$11:$AA$131, $H1548)=0, "X", ""))</f>
        <v/>
      </c>
      <c r="AE1548" s="41" t="str">
        <f>IF($H1548="", "", IF(COUNTIF($AA$11:$AA$131, $H1548)&gt;0, 'Application Process'!$AC$4, ""))</f>
        <v/>
      </c>
    </row>
    <row r="1549" spans="1:31" x14ac:dyDescent="0.25">
      <c r="A1549" s="40"/>
      <c r="B1549" s="88" t="str">
        <f>IF($X1549="", "", IF(COUNTIF('Application Process'!$I$11:$I$3035, $X1549)=0, 'Job Database'!$Y$8, IFERROR(INDEX('Application Process'!$AJ$11:$AJ$3035, MATCH($X1549, 'Application Process'!$I$11:$I$3035, 0)), "")))</f>
        <v/>
      </c>
      <c r="C1549" s="40"/>
      <c r="D1549" s="207"/>
      <c r="E1549" s="194"/>
      <c r="F1549" s="194"/>
      <c r="G1549" s="208"/>
      <c r="H1549" s="194"/>
      <c r="I1549" s="208"/>
      <c r="J1549" s="194"/>
      <c r="K1549" s="209"/>
      <c r="L1549" s="194"/>
      <c r="M1549" s="196"/>
      <c r="N1549" s="194"/>
      <c r="O1549" s="194"/>
      <c r="P1549" s="208"/>
      <c r="Q1549" s="194"/>
      <c r="R1549" s="210"/>
      <c r="S1549" s="211"/>
      <c r="T1549" s="193"/>
      <c r="U1549" s="40"/>
      <c r="W1549" s="41" t="str">
        <f t="shared" si="97"/>
        <v/>
      </c>
      <c r="X1549" s="58" t="str">
        <f t="shared" si="98"/>
        <v/>
      </c>
      <c r="Y1549" s="58" t="str">
        <f t="shared" si="96"/>
        <v/>
      </c>
      <c r="AC1549" s="41" t="str">
        <f t="shared" si="99"/>
        <v/>
      </c>
      <c r="AE1549" s="41" t="str">
        <f>IF($H1549="", "", IF(COUNTIF($AA$11:$AA$131, $H1549)&gt;0, 'Application Process'!$AC$4, ""))</f>
        <v/>
      </c>
    </row>
    <row r="1550" spans="1:31" x14ac:dyDescent="0.25">
      <c r="A1550" s="40"/>
      <c r="B1550" s="88" t="str">
        <f>IF($X1550="", "", IF(COUNTIF('Application Process'!$I$11:$I$3035, $X1550)=0, 'Job Database'!$Y$8, IFERROR(INDEX('Application Process'!$AJ$11:$AJ$3035, MATCH($X1550, 'Application Process'!$I$11:$I$3035, 0)), "")))</f>
        <v/>
      </c>
      <c r="C1550" s="40"/>
      <c r="D1550" s="207"/>
      <c r="E1550" s="194"/>
      <c r="F1550" s="194"/>
      <c r="G1550" s="208"/>
      <c r="H1550" s="194"/>
      <c r="I1550" s="208"/>
      <c r="J1550" s="194"/>
      <c r="K1550" s="209"/>
      <c r="L1550" s="194"/>
      <c r="M1550" s="196"/>
      <c r="N1550" s="194"/>
      <c r="O1550" s="194"/>
      <c r="P1550" s="208"/>
      <c r="Q1550" s="194"/>
      <c r="R1550" s="210"/>
      <c r="S1550" s="211"/>
      <c r="T1550" s="193"/>
      <c r="U1550" s="40"/>
      <c r="W1550" s="41" t="str">
        <f t="shared" si="97"/>
        <v/>
      </c>
      <c r="X1550" s="58" t="str">
        <f t="shared" si="98"/>
        <v/>
      </c>
      <c r="Y1550" s="58" t="str">
        <f t="shared" si="96"/>
        <v/>
      </c>
      <c r="AC1550" s="41" t="str">
        <f t="shared" si="99"/>
        <v/>
      </c>
      <c r="AE1550" s="41" t="str">
        <f>IF($H1550="", "", IF(COUNTIF($AA$11:$AA$131, $H1550)&gt;0, 'Application Process'!$AC$4, ""))</f>
        <v/>
      </c>
    </row>
    <row r="1551" spans="1:31" x14ac:dyDescent="0.25">
      <c r="A1551" s="40"/>
      <c r="B1551" s="88" t="str">
        <f>IF($X1551="", "", IF(COUNTIF('Application Process'!$I$11:$I$3035, $X1551)=0, 'Job Database'!$Y$8, IFERROR(INDEX('Application Process'!$AJ$11:$AJ$3035, MATCH($X1551, 'Application Process'!$I$11:$I$3035, 0)), "")))</f>
        <v/>
      </c>
      <c r="C1551" s="40"/>
      <c r="D1551" s="207"/>
      <c r="E1551" s="194"/>
      <c r="F1551" s="194"/>
      <c r="G1551" s="208"/>
      <c r="H1551" s="194"/>
      <c r="I1551" s="208"/>
      <c r="J1551" s="194"/>
      <c r="K1551" s="209"/>
      <c r="L1551" s="194"/>
      <c r="M1551" s="196"/>
      <c r="N1551" s="194"/>
      <c r="O1551" s="194"/>
      <c r="P1551" s="208"/>
      <c r="Q1551" s="194"/>
      <c r="R1551" s="210"/>
      <c r="S1551" s="211"/>
      <c r="T1551" s="193"/>
      <c r="U1551" s="40"/>
      <c r="W1551" s="41" t="str">
        <f t="shared" si="97"/>
        <v/>
      </c>
      <c r="X1551" s="58" t="str">
        <f t="shared" si="98"/>
        <v/>
      </c>
      <c r="Y1551" s="58" t="str">
        <f t="shared" si="96"/>
        <v/>
      </c>
      <c r="AC1551" s="41" t="str">
        <f t="shared" si="99"/>
        <v/>
      </c>
      <c r="AE1551" s="41" t="str">
        <f>IF($H1551="", "", IF(COUNTIF($AA$11:$AA$131, $H1551)&gt;0, 'Application Process'!$AC$4, ""))</f>
        <v/>
      </c>
    </row>
    <row r="1552" spans="1:31" x14ac:dyDescent="0.25">
      <c r="A1552" s="40"/>
      <c r="B1552" s="88" t="str">
        <f>IF($X1552="", "", IF(COUNTIF('Application Process'!$I$11:$I$3035, $X1552)=0, 'Job Database'!$Y$8, IFERROR(INDEX('Application Process'!$AJ$11:$AJ$3035, MATCH($X1552, 'Application Process'!$I$11:$I$3035, 0)), "")))</f>
        <v/>
      </c>
      <c r="C1552" s="40"/>
      <c r="D1552" s="207"/>
      <c r="E1552" s="194"/>
      <c r="F1552" s="194"/>
      <c r="G1552" s="208"/>
      <c r="H1552" s="194"/>
      <c r="I1552" s="208"/>
      <c r="J1552" s="194"/>
      <c r="K1552" s="209"/>
      <c r="L1552" s="194"/>
      <c r="M1552" s="196"/>
      <c r="N1552" s="194"/>
      <c r="O1552" s="194"/>
      <c r="P1552" s="208"/>
      <c r="Q1552" s="194"/>
      <c r="R1552" s="210"/>
      <c r="S1552" s="211"/>
      <c r="T1552" s="193"/>
      <c r="U1552" s="40"/>
      <c r="W1552" s="41" t="str">
        <f t="shared" si="97"/>
        <v/>
      </c>
      <c r="X1552" s="58" t="str">
        <f t="shared" si="98"/>
        <v/>
      </c>
      <c r="Y1552" s="58" t="str">
        <f t="shared" si="96"/>
        <v/>
      </c>
      <c r="AC1552" s="41" t="str">
        <f t="shared" si="99"/>
        <v/>
      </c>
      <c r="AE1552" s="41" t="str">
        <f>IF($H1552="", "", IF(COUNTIF($AA$11:$AA$131, $H1552)&gt;0, 'Application Process'!$AC$4, ""))</f>
        <v/>
      </c>
    </row>
    <row r="1553" spans="1:31" x14ac:dyDescent="0.25">
      <c r="A1553" s="40"/>
      <c r="B1553" s="88" t="str">
        <f>IF($X1553="", "", IF(COUNTIF('Application Process'!$I$11:$I$3035, $X1553)=0, 'Job Database'!$Y$8, IFERROR(INDEX('Application Process'!$AJ$11:$AJ$3035, MATCH($X1553, 'Application Process'!$I$11:$I$3035, 0)), "")))</f>
        <v/>
      </c>
      <c r="C1553" s="40"/>
      <c r="D1553" s="207"/>
      <c r="E1553" s="194"/>
      <c r="F1553" s="194"/>
      <c r="G1553" s="208"/>
      <c r="H1553" s="194"/>
      <c r="I1553" s="208"/>
      <c r="J1553" s="194"/>
      <c r="K1553" s="209"/>
      <c r="L1553" s="194"/>
      <c r="M1553" s="196"/>
      <c r="N1553" s="194"/>
      <c r="O1553" s="194"/>
      <c r="P1553" s="208"/>
      <c r="Q1553" s="194"/>
      <c r="R1553" s="210"/>
      <c r="S1553" s="211"/>
      <c r="T1553" s="193"/>
      <c r="U1553" s="40"/>
      <c r="W1553" s="41" t="str">
        <f t="shared" si="97"/>
        <v/>
      </c>
      <c r="X1553" s="58" t="str">
        <f t="shared" si="98"/>
        <v/>
      </c>
      <c r="Y1553" s="58" t="str">
        <f t="shared" si="96"/>
        <v/>
      </c>
      <c r="AC1553" s="41" t="str">
        <f t="shared" si="99"/>
        <v/>
      </c>
      <c r="AE1553" s="41" t="str">
        <f>IF($H1553="", "", IF(COUNTIF($AA$11:$AA$131, $H1553)&gt;0, 'Application Process'!$AC$4, ""))</f>
        <v/>
      </c>
    </row>
    <row r="1554" spans="1:31" x14ac:dyDescent="0.25">
      <c r="A1554" s="40"/>
      <c r="B1554" s="88" t="str">
        <f>IF($X1554="", "", IF(COUNTIF('Application Process'!$I$11:$I$3035, $X1554)=0, 'Job Database'!$Y$8, IFERROR(INDEX('Application Process'!$AJ$11:$AJ$3035, MATCH($X1554, 'Application Process'!$I$11:$I$3035, 0)), "")))</f>
        <v/>
      </c>
      <c r="C1554" s="40"/>
      <c r="D1554" s="207"/>
      <c r="E1554" s="194"/>
      <c r="F1554" s="194"/>
      <c r="G1554" s="208"/>
      <c r="H1554" s="194"/>
      <c r="I1554" s="208"/>
      <c r="J1554" s="194"/>
      <c r="K1554" s="209"/>
      <c r="L1554" s="194"/>
      <c r="M1554" s="196"/>
      <c r="N1554" s="194"/>
      <c r="O1554" s="194"/>
      <c r="P1554" s="208"/>
      <c r="Q1554" s="194"/>
      <c r="R1554" s="210"/>
      <c r="S1554" s="211"/>
      <c r="T1554" s="193"/>
      <c r="U1554" s="40"/>
      <c r="W1554" s="41" t="str">
        <f t="shared" si="97"/>
        <v/>
      </c>
      <c r="X1554" s="58" t="str">
        <f t="shared" si="98"/>
        <v/>
      </c>
      <c r="Y1554" s="58" t="str">
        <f t="shared" si="96"/>
        <v/>
      </c>
      <c r="AC1554" s="41" t="str">
        <f t="shared" si="99"/>
        <v/>
      </c>
      <c r="AE1554" s="41" t="str">
        <f>IF($H1554="", "", IF(COUNTIF($AA$11:$AA$131, $H1554)&gt;0, 'Application Process'!$AC$4, ""))</f>
        <v/>
      </c>
    </row>
    <row r="1555" spans="1:31" x14ac:dyDescent="0.25">
      <c r="A1555" s="40"/>
      <c r="B1555" s="88" t="str">
        <f>IF($X1555="", "", IF(COUNTIF('Application Process'!$I$11:$I$3035, $X1555)=0, 'Job Database'!$Y$8, IFERROR(INDEX('Application Process'!$AJ$11:$AJ$3035, MATCH($X1555, 'Application Process'!$I$11:$I$3035, 0)), "")))</f>
        <v/>
      </c>
      <c r="C1555" s="40"/>
      <c r="D1555" s="207"/>
      <c r="E1555" s="194"/>
      <c r="F1555" s="194"/>
      <c r="G1555" s="208"/>
      <c r="H1555" s="194"/>
      <c r="I1555" s="208"/>
      <c r="J1555" s="194"/>
      <c r="K1555" s="209"/>
      <c r="L1555" s="194"/>
      <c r="M1555" s="196"/>
      <c r="N1555" s="194"/>
      <c r="O1555" s="194"/>
      <c r="P1555" s="208"/>
      <c r="Q1555" s="194"/>
      <c r="R1555" s="210"/>
      <c r="S1555" s="211"/>
      <c r="T1555" s="193"/>
      <c r="U1555" s="40"/>
      <c r="W1555" s="41" t="str">
        <f t="shared" si="97"/>
        <v/>
      </c>
      <c r="X1555" s="58" t="str">
        <f t="shared" si="98"/>
        <v/>
      </c>
      <c r="Y1555" s="58" t="str">
        <f t="shared" si="96"/>
        <v/>
      </c>
      <c r="AC1555" s="41" t="str">
        <f t="shared" si="99"/>
        <v/>
      </c>
      <c r="AE1555" s="41" t="str">
        <f>IF($H1555="", "", IF(COUNTIF($AA$11:$AA$131, $H1555)&gt;0, 'Application Process'!$AC$4, ""))</f>
        <v/>
      </c>
    </row>
    <row r="1556" spans="1:31" x14ac:dyDescent="0.25">
      <c r="A1556" s="40"/>
      <c r="B1556" s="88" t="str">
        <f>IF($X1556="", "", IF(COUNTIF('Application Process'!$I$11:$I$3035, $X1556)=0, 'Job Database'!$Y$8, IFERROR(INDEX('Application Process'!$AJ$11:$AJ$3035, MATCH($X1556, 'Application Process'!$I$11:$I$3035, 0)), "")))</f>
        <v/>
      </c>
      <c r="C1556" s="40"/>
      <c r="D1556" s="207"/>
      <c r="E1556" s="194"/>
      <c r="F1556" s="194"/>
      <c r="G1556" s="208"/>
      <c r="H1556" s="194"/>
      <c r="I1556" s="208"/>
      <c r="J1556" s="194"/>
      <c r="K1556" s="209"/>
      <c r="L1556" s="194"/>
      <c r="M1556" s="196"/>
      <c r="N1556" s="194"/>
      <c r="O1556" s="194"/>
      <c r="P1556" s="208"/>
      <c r="Q1556" s="194"/>
      <c r="R1556" s="210"/>
      <c r="S1556" s="211"/>
      <c r="T1556" s="193"/>
      <c r="U1556" s="40"/>
      <c r="W1556" s="41" t="str">
        <f t="shared" si="97"/>
        <v/>
      </c>
      <c r="X1556" s="58" t="str">
        <f t="shared" si="98"/>
        <v/>
      </c>
      <c r="Y1556" s="58" t="str">
        <f t="shared" si="96"/>
        <v/>
      </c>
      <c r="AC1556" s="41" t="str">
        <f t="shared" si="99"/>
        <v/>
      </c>
      <c r="AE1556" s="41" t="str">
        <f>IF($H1556="", "", IF(COUNTIF($AA$11:$AA$131, $H1556)&gt;0, 'Application Process'!$AC$4, ""))</f>
        <v/>
      </c>
    </row>
    <row r="1557" spans="1:31" x14ac:dyDescent="0.25">
      <c r="A1557" s="40"/>
      <c r="B1557" s="88" t="str">
        <f>IF($X1557="", "", IF(COUNTIF('Application Process'!$I$11:$I$3035, $X1557)=0, 'Job Database'!$Y$8, IFERROR(INDEX('Application Process'!$AJ$11:$AJ$3035, MATCH($X1557, 'Application Process'!$I$11:$I$3035, 0)), "")))</f>
        <v/>
      </c>
      <c r="C1557" s="40"/>
      <c r="D1557" s="207"/>
      <c r="E1557" s="194"/>
      <c r="F1557" s="194"/>
      <c r="G1557" s="208"/>
      <c r="H1557" s="194"/>
      <c r="I1557" s="208"/>
      <c r="J1557" s="194"/>
      <c r="K1557" s="209"/>
      <c r="L1557" s="194"/>
      <c r="M1557" s="196"/>
      <c r="N1557" s="194"/>
      <c r="O1557" s="194"/>
      <c r="P1557" s="208"/>
      <c r="Q1557" s="194"/>
      <c r="R1557" s="210"/>
      <c r="S1557" s="211"/>
      <c r="T1557" s="193"/>
      <c r="U1557" s="40"/>
      <c r="W1557" s="41" t="str">
        <f t="shared" si="97"/>
        <v/>
      </c>
      <c r="X1557" s="58" t="str">
        <f t="shared" si="98"/>
        <v/>
      </c>
      <c r="Y1557" s="58" t="str">
        <f t="shared" si="96"/>
        <v/>
      </c>
      <c r="AC1557" s="41" t="str">
        <f t="shared" si="99"/>
        <v/>
      </c>
      <c r="AE1557" s="41" t="str">
        <f>IF($H1557="", "", IF(COUNTIF($AA$11:$AA$131, $H1557)&gt;0, 'Application Process'!$AC$4, ""))</f>
        <v/>
      </c>
    </row>
    <row r="1558" spans="1:31" x14ac:dyDescent="0.25">
      <c r="A1558" s="40"/>
      <c r="B1558" s="88" t="str">
        <f>IF($X1558="", "", IF(COUNTIF('Application Process'!$I$11:$I$3035, $X1558)=0, 'Job Database'!$Y$8, IFERROR(INDEX('Application Process'!$AJ$11:$AJ$3035, MATCH($X1558, 'Application Process'!$I$11:$I$3035, 0)), "")))</f>
        <v/>
      </c>
      <c r="C1558" s="40"/>
      <c r="D1558" s="207"/>
      <c r="E1558" s="194"/>
      <c r="F1558" s="194"/>
      <c r="G1558" s="208"/>
      <c r="H1558" s="194"/>
      <c r="I1558" s="208"/>
      <c r="J1558" s="194"/>
      <c r="K1558" s="209"/>
      <c r="L1558" s="194"/>
      <c r="M1558" s="196"/>
      <c r="N1558" s="194"/>
      <c r="O1558" s="194"/>
      <c r="P1558" s="208"/>
      <c r="Q1558" s="194"/>
      <c r="R1558" s="210"/>
      <c r="S1558" s="211"/>
      <c r="T1558" s="193"/>
      <c r="U1558" s="40"/>
      <c r="W1558" s="41" t="str">
        <f t="shared" si="97"/>
        <v/>
      </c>
      <c r="X1558" s="58" t="str">
        <f t="shared" si="98"/>
        <v/>
      </c>
      <c r="Y1558" s="58" t="str">
        <f t="shared" si="96"/>
        <v/>
      </c>
      <c r="AC1558" s="41" t="str">
        <f t="shared" si="99"/>
        <v/>
      </c>
      <c r="AE1558" s="41" t="str">
        <f>IF($H1558="", "", IF(COUNTIF($AA$11:$AA$131, $H1558)&gt;0, 'Application Process'!$AC$4, ""))</f>
        <v/>
      </c>
    </row>
    <row r="1559" spans="1:31" x14ac:dyDescent="0.25">
      <c r="A1559" s="40"/>
      <c r="B1559" s="88" t="str">
        <f>IF($X1559="", "", IF(COUNTIF('Application Process'!$I$11:$I$3035, $X1559)=0, 'Job Database'!$Y$8, IFERROR(INDEX('Application Process'!$AJ$11:$AJ$3035, MATCH($X1559, 'Application Process'!$I$11:$I$3035, 0)), "")))</f>
        <v/>
      </c>
      <c r="C1559" s="40"/>
      <c r="D1559" s="207"/>
      <c r="E1559" s="194"/>
      <c r="F1559" s="194"/>
      <c r="G1559" s="208"/>
      <c r="H1559" s="194"/>
      <c r="I1559" s="208"/>
      <c r="J1559" s="194"/>
      <c r="K1559" s="209"/>
      <c r="L1559" s="194"/>
      <c r="M1559" s="196"/>
      <c r="N1559" s="194"/>
      <c r="O1559" s="194"/>
      <c r="P1559" s="208"/>
      <c r="Q1559" s="194"/>
      <c r="R1559" s="210"/>
      <c r="S1559" s="211"/>
      <c r="T1559" s="193"/>
      <c r="U1559" s="40"/>
      <c r="W1559" s="41" t="str">
        <f t="shared" si="97"/>
        <v/>
      </c>
      <c r="X1559" s="58" t="str">
        <f t="shared" si="98"/>
        <v/>
      </c>
      <c r="Y1559" s="58" t="str">
        <f t="shared" si="96"/>
        <v/>
      </c>
      <c r="AC1559" s="41" t="str">
        <f t="shared" si="99"/>
        <v/>
      </c>
      <c r="AE1559" s="41" t="str">
        <f>IF($H1559="", "", IF(COUNTIF($AA$11:$AA$131, $H1559)&gt;0, 'Application Process'!$AC$4, ""))</f>
        <v/>
      </c>
    </row>
    <row r="1560" spans="1:31" x14ac:dyDescent="0.25">
      <c r="A1560" s="40"/>
      <c r="B1560" s="88" t="str">
        <f>IF($X1560="", "", IF(COUNTIF('Application Process'!$I$11:$I$3035, $X1560)=0, 'Job Database'!$Y$8, IFERROR(INDEX('Application Process'!$AJ$11:$AJ$3035, MATCH($X1560, 'Application Process'!$I$11:$I$3035, 0)), "")))</f>
        <v/>
      </c>
      <c r="C1560" s="40"/>
      <c r="D1560" s="207"/>
      <c r="E1560" s="194"/>
      <c r="F1560" s="194"/>
      <c r="G1560" s="208"/>
      <c r="H1560" s="194"/>
      <c r="I1560" s="208"/>
      <c r="J1560" s="194"/>
      <c r="K1560" s="209"/>
      <c r="L1560" s="194"/>
      <c r="M1560" s="196"/>
      <c r="N1560" s="194"/>
      <c r="O1560" s="194"/>
      <c r="P1560" s="208"/>
      <c r="Q1560" s="194"/>
      <c r="R1560" s="210"/>
      <c r="S1560" s="211"/>
      <c r="T1560" s="193"/>
      <c r="U1560" s="40"/>
      <c r="W1560" s="41" t="str">
        <f t="shared" si="97"/>
        <v/>
      </c>
      <c r="X1560" s="58" t="str">
        <f t="shared" si="98"/>
        <v/>
      </c>
      <c r="Y1560" s="58" t="str">
        <f t="shared" si="96"/>
        <v/>
      </c>
      <c r="AC1560" s="41" t="str">
        <f t="shared" si="99"/>
        <v/>
      </c>
      <c r="AE1560" s="41" t="str">
        <f>IF($H1560="", "", IF(COUNTIF($AA$11:$AA$131, $H1560)&gt;0, 'Application Process'!$AC$4, ""))</f>
        <v/>
      </c>
    </row>
    <row r="1561" spans="1:31" x14ac:dyDescent="0.25">
      <c r="A1561" s="40"/>
      <c r="B1561" s="88" t="str">
        <f>IF($X1561="", "", IF(COUNTIF('Application Process'!$I$11:$I$3035, $X1561)=0, 'Job Database'!$Y$8, IFERROR(INDEX('Application Process'!$AJ$11:$AJ$3035, MATCH($X1561, 'Application Process'!$I$11:$I$3035, 0)), "")))</f>
        <v/>
      </c>
      <c r="C1561" s="40"/>
      <c r="D1561" s="207"/>
      <c r="E1561" s="194"/>
      <c r="F1561" s="194"/>
      <c r="G1561" s="208"/>
      <c r="H1561" s="194"/>
      <c r="I1561" s="208"/>
      <c r="J1561" s="194"/>
      <c r="K1561" s="209"/>
      <c r="L1561" s="194"/>
      <c r="M1561" s="196"/>
      <c r="N1561" s="194"/>
      <c r="O1561" s="194"/>
      <c r="P1561" s="208"/>
      <c r="Q1561" s="194"/>
      <c r="R1561" s="210"/>
      <c r="S1561" s="211"/>
      <c r="T1561" s="193"/>
      <c r="U1561" s="40"/>
      <c r="W1561" s="41" t="str">
        <f t="shared" si="97"/>
        <v/>
      </c>
      <c r="X1561" s="58" t="str">
        <f t="shared" si="98"/>
        <v/>
      </c>
      <c r="Y1561" s="58" t="str">
        <f t="shared" si="96"/>
        <v/>
      </c>
      <c r="AC1561" s="41" t="str">
        <f t="shared" si="99"/>
        <v/>
      </c>
      <c r="AE1561" s="41" t="str">
        <f>IF($H1561="", "", IF(COUNTIF($AA$11:$AA$131, $H1561)&gt;0, 'Application Process'!$AC$4, ""))</f>
        <v/>
      </c>
    </row>
    <row r="1562" spans="1:31" x14ac:dyDescent="0.25">
      <c r="A1562" s="40"/>
      <c r="B1562" s="88" t="str">
        <f>IF($X1562="", "", IF(COUNTIF('Application Process'!$I$11:$I$3035, $X1562)=0, 'Job Database'!$Y$8, IFERROR(INDEX('Application Process'!$AJ$11:$AJ$3035, MATCH($X1562, 'Application Process'!$I$11:$I$3035, 0)), "")))</f>
        <v/>
      </c>
      <c r="C1562" s="40"/>
      <c r="D1562" s="207"/>
      <c r="E1562" s="194"/>
      <c r="F1562" s="194"/>
      <c r="G1562" s="208"/>
      <c r="H1562" s="194"/>
      <c r="I1562" s="208"/>
      <c r="J1562" s="194"/>
      <c r="K1562" s="209"/>
      <c r="L1562" s="194"/>
      <c r="M1562" s="196"/>
      <c r="N1562" s="194"/>
      <c r="O1562" s="194"/>
      <c r="P1562" s="208"/>
      <c r="Q1562" s="194"/>
      <c r="R1562" s="210"/>
      <c r="S1562" s="211"/>
      <c r="T1562" s="193"/>
      <c r="U1562" s="40"/>
      <c r="W1562" s="41" t="str">
        <f t="shared" si="97"/>
        <v/>
      </c>
      <c r="X1562" s="58" t="str">
        <f t="shared" si="98"/>
        <v/>
      </c>
      <c r="Y1562" s="58" t="str">
        <f t="shared" si="96"/>
        <v/>
      </c>
      <c r="AC1562" s="41" t="str">
        <f t="shared" si="99"/>
        <v/>
      </c>
      <c r="AE1562" s="41" t="str">
        <f>IF($H1562="", "", IF(COUNTIF($AA$11:$AA$131, $H1562)&gt;0, 'Application Process'!$AC$4, ""))</f>
        <v/>
      </c>
    </row>
    <row r="1563" spans="1:31" x14ac:dyDescent="0.25">
      <c r="A1563" s="40"/>
      <c r="B1563" s="88" t="str">
        <f>IF($X1563="", "", IF(COUNTIF('Application Process'!$I$11:$I$3035, $X1563)=0, 'Job Database'!$Y$8, IFERROR(INDEX('Application Process'!$AJ$11:$AJ$3035, MATCH($X1563, 'Application Process'!$I$11:$I$3035, 0)), "")))</f>
        <v/>
      </c>
      <c r="C1563" s="40"/>
      <c r="D1563" s="207"/>
      <c r="E1563" s="194"/>
      <c r="F1563" s="194"/>
      <c r="G1563" s="208"/>
      <c r="H1563" s="194"/>
      <c r="I1563" s="208"/>
      <c r="J1563" s="194"/>
      <c r="K1563" s="209"/>
      <c r="L1563" s="194"/>
      <c r="M1563" s="196"/>
      <c r="N1563" s="194"/>
      <c r="O1563" s="194"/>
      <c r="P1563" s="208"/>
      <c r="Q1563" s="194"/>
      <c r="R1563" s="210"/>
      <c r="S1563" s="211"/>
      <c r="T1563" s="193"/>
      <c r="U1563" s="40"/>
      <c r="W1563" s="41" t="str">
        <f t="shared" si="97"/>
        <v/>
      </c>
      <c r="X1563" s="58" t="str">
        <f t="shared" si="98"/>
        <v/>
      </c>
      <c r="Y1563" s="58" t="str">
        <f t="shared" si="96"/>
        <v/>
      </c>
      <c r="AC1563" s="41" t="str">
        <f t="shared" si="99"/>
        <v/>
      </c>
      <c r="AE1563" s="41" t="str">
        <f>IF($H1563="", "", IF(COUNTIF($AA$11:$AA$131, $H1563)&gt;0, 'Application Process'!$AC$4, ""))</f>
        <v/>
      </c>
    </row>
    <row r="1564" spans="1:31" x14ac:dyDescent="0.25">
      <c r="A1564" s="40"/>
      <c r="B1564" s="88" t="str">
        <f>IF($X1564="", "", IF(COUNTIF('Application Process'!$I$11:$I$3035, $X1564)=0, 'Job Database'!$Y$8, IFERROR(INDEX('Application Process'!$AJ$11:$AJ$3035, MATCH($X1564, 'Application Process'!$I$11:$I$3035, 0)), "")))</f>
        <v/>
      </c>
      <c r="C1564" s="40"/>
      <c r="D1564" s="207"/>
      <c r="E1564" s="194"/>
      <c r="F1564" s="194"/>
      <c r="G1564" s="208"/>
      <c r="H1564" s="194"/>
      <c r="I1564" s="208"/>
      <c r="J1564" s="194"/>
      <c r="K1564" s="209"/>
      <c r="L1564" s="194"/>
      <c r="M1564" s="196"/>
      <c r="N1564" s="194"/>
      <c r="O1564" s="194"/>
      <c r="P1564" s="208"/>
      <c r="Q1564" s="194"/>
      <c r="R1564" s="210"/>
      <c r="S1564" s="211"/>
      <c r="T1564" s="193"/>
      <c r="U1564" s="40"/>
      <c r="W1564" s="41" t="str">
        <f t="shared" si="97"/>
        <v/>
      </c>
      <c r="X1564" s="58" t="str">
        <f t="shared" si="98"/>
        <v/>
      </c>
      <c r="Y1564" s="58" t="str">
        <f t="shared" si="96"/>
        <v/>
      </c>
      <c r="AC1564" s="41" t="str">
        <f t="shared" si="99"/>
        <v/>
      </c>
      <c r="AE1564" s="41" t="str">
        <f>IF($H1564="", "", IF(COUNTIF($AA$11:$AA$131, $H1564)&gt;0, 'Application Process'!$AC$4, ""))</f>
        <v/>
      </c>
    </row>
    <row r="1565" spans="1:31" x14ac:dyDescent="0.25">
      <c r="A1565" s="40"/>
      <c r="B1565" s="88" t="str">
        <f>IF($X1565="", "", IF(COUNTIF('Application Process'!$I$11:$I$3035, $X1565)=0, 'Job Database'!$Y$8, IFERROR(INDEX('Application Process'!$AJ$11:$AJ$3035, MATCH($X1565, 'Application Process'!$I$11:$I$3035, 0)), "")))</f>
        <v/>
      </c>
      <c r="C1565" s="40"/>
      <c r="D1565" s="207"/>
      <c r="E1565" s="194"/>
      <c r="F1565" s="194"/>
      <c r="G1565" s="208"/>
      <c r="H1565" s="194"/>
      <c r="I1565" s="208"/>
      <c r="J1565" s="194"/>
      <c r="K1565" s="209"/>
      <c r="L1565" s="194"/>
      <c r="M1565" s="196"/>
      <c r="N1565" s="194"/>
      <c r="O1565" s="194"/>
      <c r="P1565" s="208"/>
      <c r="Q1565" s="194"/>
      <c r="R1565" s="210"/>
      <c r="S1565" s="211"/>
      <c r="T1565" s="193"/>
      <c r="U1565" s="40"/>
      <c r="W1565" s="41" t="str">
        <f t="shared" si="97"/>
        <v/>
      </c>
      <c r="X1565" s="58" t="str">
        <f t="shared" si="98"/>
        <v/>
      </c>
      <c r="Y1565" s="58" t="str">
        <f t="shared" si="96"/>
        <v/>
      </c>
      <c r="AC1565" s="41" t="str">
        <f t="shared" si="99"/>
        <v/>
      </c>
      <c r="AE1565" s="41" t="str">
        <f>IF($H1565="", "", IF(COUNTIF($AA$11:$AA$131, $H1565)&gt;0, 'Application Process'!$AC$4, ""))</f>
        <v/>
      </c>
    </row>
    <row r="1566" spans="1:31" x14ac:dyDescent="0.25">
      <c r="A1566" s="40"/>
      <c r="B1566" s="88" t="str">
        <f>IF($X1566="", "", IF(COUNTIF('Application Process'!$I$11:$I$3035, $X1566)=0, 'Job Database'!$Y$8, IFERROR(INDEX('Application Process'!$AJ$11:$AJ$3035, MATCH($X1566, 'Application Process'!$I$11:$I$3035, 0)), "")))</f>
        <v/>
      </c>
      <c r="C1566" s="40"/>
      <c r="D1566" s="207"/>
      <c r="E1566" s="194"/>
      <c r="F1566" s="194"/>
      <c r="G1566" s="208"/>
      <c r="H1566" s="194"/>
      <c r="I1566" s="208"/>
      <c r="J1566" s="194"/>
      <c r="K1566" s="209"/>
      <c r="L1566" s="194"/>
      <c r="M1566" s="196"/>
      <c r="N1566" s="194"/>
      <c r="O1566" s="194"/>
      <c r="P1566" s="208"/>
      <c r="Q1566" s="194"/>
      <c r="R1566" s="210"/>
      <c r="S1566" s="211"/>
      <c r="T1566" s="193"/>
      <c r="U1566" s="40"/>
      <c r="W1566" s="41" t="str">
        <f t="shared" si="97"/>
        <v/>
      </c>
      <c r="X1566" s="58" t="str">
        <f t="shared" si="98"/>
        <v/>
      </c>
      <c r="Y1566" s="58" t="str">
        <f t="shared" si="96"/>
        <v/>
      </c>
      <c r="AC1566" s="41" t="str">
        <f t="shared" si="99"/>
        <v/>
      </c>
      <c r="AE1566" s="41" t="str">
        <f>IF($H1566="", "", IF(COUNTIF($AA$11:$AA$131, $H1566)&gt;0, 'Application Process'!$AC$4, ""))</f>
        <v/>
      </c>
    </row>
    <row r="1567" spans="1:31" x14ac:dyDescent="0.25">
      <c r="A1567" s="40"/>
      <c r="B1567" s="88" t="str">
        <f>IF($X1567="", "", IF(COUNTIF('Application Process'!$I$11:$I$3035, $X1567)=0, 'Job Database'!$Y$8, IFERROR(INDEX('Application Process'!$AJ$11:$AJ$3035, MATCH($X1567, 'Application Process'!$I$11:$I$3035, 0)), "")))</f>
        <v/>
      </c>
      <c r="C1567" s="40"/>
      <c r="D1567" s="207"/>
      <c r="E1567" s="194"/>
      <c r="F1567" s="194"/>
      <c r="G1567" s="208"/>
      <c r="H1567" s="194"/>
      <c r="I1567" s="208"/>
      <c r="J1567" s="194"/>
      <c r="K1567" s="209"/>
      <c r="L1567" s="194"/>
      <c r="M1567" s="196"/>
      <c r="N1567" s="194"/>
      <c r="O1567" s="194"/>
      <c r="P1567" s="208"/>
      <c r="Q1567" s="194"/>
      <c r="R1567" s="210"/>
      <c r="S1567" s="211"/>
      <c r="T1567" s="193"/>
      <c r="U1567" s="40"/>
      <c r="W1567" s="41" t="str">
        <f t="shared" si="97"/>
        <v/>
      </c>
      <c r="X1567" s="58" t="str">
        <f t="shared" si="98"/>
        <v/>
      </c>
      <c r="Y1567" s="58" t="str">
        <f t="shared" si="96"/>
        <v/>
      </c>
      <c r="AC1567" s="41" t="str">
        <f t="shared" si="99"/>
        <v/>
      </c>
      <c r="AE1567" s="41" t="str">
        <f>IF($H1567="", "", IF(COUNTIF($AA$11:$AA$131, $H1567)&gt;0, 'Application Process'!$AC$4, ""))</f>
        <v/>
      </c>
    </row>
    <row r="1568" spans="1:31" x14ac:dyDescent="0.25">
      <c r="A1568" s="40"/>
      <c r="B1568" s="88" t="str">
        <f>IF($X1568="", "", IF(COUNTIF('Application Process'!$I$11:$I$3035, $X1568)=0, 'Job Database'!$Y$8, IFERROR(INDEX('Application Process'!$AJ$11:$AJ$3035, MATCH($X1568, 'Application Process'!$I$11:$I$3035, 0)), "")))</f>
        <v/>
      </c>
      <c r="C1568" s="40"/>
      <c r="D1568" s="207"/>
      <c r="E1568" s="194"/>
      <c r="F1568" s="194"/>
      <c r="G1568" s="208"/>
      <c r="H1568" s="194"/>
      <c r="I1568" s="208"/>
      <c r="J1568" s="194"/>
      <c r="K1568" s="209"/>
      <c r="L1568" s="194"/>
      <c r="M1568" s="196"/>
      <c r="N1568" s="194"/>
      <c r="O1568" s="194"/>
      <c r="P1568" s="208"/>
      <c r="Q1568" s="194"/>
      <c r="R1568" s="210"/>
      <c r="S1568" s="211"/>
      <c r="T1568" s="193"/>
      <c r="U1568" s="40"/>
      <c r="W1568" s="41" t="str">
        <f t="shared" si="97"/>
        <v/>
      </c>
      <c r="X1568" s="58" t="str">
        <f t="shared" si="98"/>
        <v/>
      </c>
      <c r="Y1568" s="58" t="str">
        <f t="shared" si="96"/>
        <v/>
      </c>
      <c r="AC1568" s="41" t="str">
        <f t="shared" si="99"/>
        <v/>
      </c>
      <c r="AE1568" s="41" t="str">
        <f>IF($H1568="", "", IF(COUNTIF($AA$11:$AA$131, $H1568)&gt;0, 'Application Process'!$AC$4, ""))</f>
        <v/>
      </c>
    </row>
    <row r="1569" spans="1:31" x14ac:dyDescent="0.25">
      <c r="A1569" s="40"/>
      <c r="B1569" s="88" t="str">
        <f>IF($X1569="", "", IF(COUNTIF('Application Process'!$I$11:$I$3035, $X1569)=0, 'Job Database'!$Y$8, IFERROR(INDEX('Application Process'!$AJ$11:$AJ$3035, MATCH($X1569, 'Application Process'!$I$11:$I$3035, 0)), "")))</f>
        <v/>
      </c>
      <c r="C1569" s="40"/>
      <c r="D1569" s="207"/>
      <c r="E1569" s="194"/>
      <c r="F1569" s="194"/>
      <c r="G1569" s="208"/>
      <c r="H1569" s="194"/>
      <c r="I1569" s="208"/>
      <c r="J1569" s="194"/>
      <c r="K1569" s="209"/>
      <c r="L1569" s="194"/>
      <c r="M1569" s="196"/>
      <c r="N1569" s="194"/>
      <c r="O1569" s="194"/>
      <c r="P1569" s="208"/>
      <c r="Q1569" s="194"/>
      <c r="R1569" s="210"/>
      <c r="S1569" s="211"/>
      <c r="T1569" s="193"/>
      <c r="U1569" s="40"/>
      <c r="W1569" s="41" t="str">
        <f t="shared" si="97"/>
        <v/>
      </c>
      <c r="X1569" s="58" t="str">
        <f t="shared" si="98"/>
        <v/>
      </c>
      <c r="Y1569" s="58" t="str">
        <f t="shared" si="96"/>
        <v/>
      </c>
      <c r="AC1569" s="41" t="str">
        <f t="shared" si="99"/>
        <v/>
      </c>
      <c r="AE1569" s="41" t="str">
        <f>IF($H1569="", "", IF(COUNTIF($AA$11:$AA$131, $H1569)&gt;0, 'Application Process'!$AC$4, ""))</f>
        <v/>
      </c>
    </row>
    <row r="1570" spans="1:31" x14ac:dyDescent="0.25">
      <c r="A1570" s="40"/>
      <c r="B1570" s="88" t="str">
        <f>IF($X1570="", "", IF(COUNTIF('Application Process'!$I$11:$I$3035, $X1570)=0, 'Job Database'!$Y$8, IFERROR(INDEX('Application Process'!$AJ$11:$AJ$3035, MATCH($X1570, 'Application Process'!$I$11:$I$3035, 0)), "")))</f>
        <v/>
      </c>
      <c r="C1570" s="40"/>
      <c r="D1570" s="207"/>
      <c r="E1570" s="194"/>
      <c r="F1570" s="194"/>
      <c r="G1570" s="208"/>
      <c r="H1570" s="194"/>
      <c r="I1570" s="208"/>
      <c r="J1570" s="194"/>
      <c r="K1570" s="209"/>
      <c r="L1570" s="194"/>
      <c r="M1570" s="196"/>
      <c r="N1570" s="194"/>
      <c r="O1570" s="194"/>
      <c r="P1570" s="208"/>
      <c r="Q1570" s="194"/>
      <c r="R1570" s="210"/>
      <c r="S1570" s="211"/>
      <c r="T1570" s="193"/>
      <c r="U1570" s="40"/>
      <c r="W1570" s="41" t="str">
        <f t="shared" si="97"/>
        <v/>
      </c>
      <c r="X1570" s="58" t="str">
        <f t="shared" si="98"/>
        <v/>
      </c>
      <c r="Y1570" s="58" t="str">
        <f t="shared" si="96"/>
        <v/>
      </c>
      <c r="AC1570" s="41" t="str">
        <f t="shared" si="99"/>
        <v/>
      </c>
      <c r="AE1570" s="41" t="str">
        <f>IF($H1570="", "", IF(COUNTIF($AA$11:$AA$131, $H1570)&gt;0, 'Application Process'!$AC$4, ""))</f>
        <v/>
      </c>
    </row>
    <row r="1571" spans="1:31" x14ac:dyDescent="0.25">
      <c r="A1571" s="40"/>
      <c r="B1571" s="88" t="str">
        <f>IF($X1571="", "", IF(COUNTIF('Application Process'!$I$11:$I$3035, $X1571)=0, 'Job Database'!$Y$8, IFERROR(INDEX('Application Process'!$AJ$11:$AJ$3035, MATCH($X1571, 'Application Process'!$I$11:$I$3035, 0)), "")))</f>
        <v/>
      </c>
      <c r="C1571" s="40"/>
      <c r="D1571" s="207"/>
      <c r="E1571" s="194"/>
      <c r="F1571" s="194"/>
      <c r="G1571" s="208"/>
      <c r="H1571" s="194"/>
      <c r="I1571" s="208"/>
      <c r="J1571" s="194"/>
      <c r="K1571" s="209"/>
      <c r="L1571" s="194"/>
      <c r="M1571" s="196"/>
      <c r="N1571" s="194"/>
      <c r="O1571" s="194"/>
      <c r="P1571" s="208"/>
      <c r="Q1571" s="194"/>
      <c r="R1571" s="210"/>
      <c r="S1571" s="211"/>
      <c r="T1571" s="193"/>
      <c r="U1571" s="40"/>
      <c r="W1571" s="41" t="str">
        <f t="shared" si="97"/>
        <v/>
      </c>
      <c r="X1571" s="58" t="str">
        <f t="shared" si="98"/>
        <v/>
      </c>
      <c r="Y1571" s="58" t="str">
        <f t="shared" si="96"/>
        <v/>
      </c>
      <c r="AC1571" s="41" t="str">
        <f t="shared" si="99"/>
        <v/>
      </c>
      <c r="AE1571" s="41" t="str">
        <f>IF($H1571="", "", IF(COUNTIF($AA$11:$AA$131, $H1571)&gt;0, 'Application Process'!$AC$4, ""))</f>
        <v/>
      </c>
    </row>
    <row r="1572" spans="1:31" x14ac:dyDescent="0.25">
      <c r="A1572" s="40"/>
      <c r="B1572" s="88" t="str">
        <f>IF($X1572="", "", IF(COUNTIF('Application Process'!$I$11:$I$3035, $X1572)=0, 'Job Database'!$Y$8, IFERROR(INDEX('Application Process'!$AJ$11:$AJ$3035, MATCH($X1572, 'Application Process'!$I$11:$I$3035, 0)), "")))</f>
        <v/>
      </c>
      <c r="C1572" s="40"/>
      <c r="D1572" s="207"/>
      <c r="E1572" s="194"/>
      <c r="F1572" s="194"/>
      <c r="G1572" s="208"/>
      <c r="H1572" s="194"/>
      <c r="I1572" s="208"/>
      <c r="J1572" s="194"/>
      <c r="K1572" s="209"/>
      <c r="L1572" s="194"/>
      <c r="M1572" s="196"/>
      <c r="N1572" s="194"/>
      <c r="O1572" s="194"/>
      <c r="P1572" s="208"/>
      <c r="Q1572" s="194"/>
      <c r="R1572" s="210"/>
      <c r="S1572" s="211"/>
      <c r="T1572" s="193"/>
      <c r="U1572" s="40"/>
      <c r="W1572" s="41" t="str">
        <f t="shared" si="97"/>
        <v/>
      </c>
      <c r="X1572" s="58" t="str">
        <f t="shared" si="98"/>
        <v/>
      </c>
      <c r="Y1572" s="58" t="str">
        <f t="shared" si="96"/>
        <v/>
      </c>
      <c r="AC1572" s="41" t="str">
        <f t="shared" si="99"/>
        <v/>
      </c>
      <c r="AE1572" s="41" t="str">
        <f>IF($H1572="", "", IF(COUNTIF($AA$11:$AA$131, $H1572)&gt;0, 'Application Process'!$AC$4, ""))</f>
        <v/>
      </c>
    </row>
    <row r="1573" spans="1:31" x14ac:dyDescent="0.25">
      <c r="A1573" s="40"/>
      <c r="B1573" s="88" t="str">
        <f>IF($X1573="", "", IF(COUNTIF('Application Process'!$I$11:$I$3035, $X1573)=0, 'Job Database'!$Y$8, IFERROR(INDEX('Application Process'!$AJ$11:$AJ$3035, MATCH($X1573, 'Application Process'!$I$11:$I$3035, 0)), "")))</f>
        <v/>
      </c>
      <c r="C1573" s="40"/>
      <c r="D1573" s="207"/>
      <c r="E1573" s="194"/>
      <c r="F1573" s="194"/>
      <c r="G1573" s="208"/>
      <c r="H1573" s="194"/>
      <c r="I1573" s="208"/>
      <c r="J1573" s="194"/>
      <c r="K1573" s="209"/>
      <c r="L1573" s="194"/>
      <c r="M1573" s="196"/>
      <c r="N1573" s="194"/>
      <c r="O1573" s="194"/>
      <c r="P1573" s="208"/>
      <c r="Q1573" s="194"/>
      <c r="R1573" s="210"/>
      <c r="S1573" s="211"/>
      <c r="T1573" s="193"/>
      <c r="U1573" s="40"/>
      <c r="W1573" s="41" t="str">
        <f t="shared" si="97"/>
        <v/>
      </c>
      <c r="X1573" s="58" t="str">
        <f t="shared" si="98"/>
        <v/>
      </c>
      <c r="Y1573" s="58" t="str">
        <f t="shared" si="96"/>
        <v/>
      </c>
      <c r="AC1573" s="41" t="str">
        <f t="shared" si="99"/>
        <v/>
      </c>
      <c r="AE1573" s="41" t="str">
        <f>IF($H1573="", "", IF(COUNTIF($AA$11:$AA$131, $H1573)&gt;0, 'Application Process'!$AC$4, ""))</f>
        <v/>
      </c>
    </row>
    <row r="1574" spans="1:31" x14ac:dyDescent="0.25">
      <c r="A1574" s="40"/>
      <c r="B1574" s="88" t="str">
        <f>IF($X1574="", "", IF(COUNTIF('Application Process'!$I$11:$I$3035, $X1574)=0, 'Job Database'!$Y$8, IFERROR(INDEX('Application Process'!$AJ$11:$AJ$3035, MATCH($X1574, 'Application Process'!$I$11:$I$3035, 0)), "")))</f>
        <v/>
      </c>
      <c r="C1574" s="40"/>
      <c r="D1574" s="207"/>
      <c r="E1574" s="194"/>
      <c r="F1574" s="194"/>
      <c r="G1574" s="208"/>
      <c r="H1574" s="194"/>
      <c r="I1574" s="208"/>
      <c r="J1574" s="194"/>
      <c r="K1574" s="209"/>
      <c r="L1574" s="194"/>
      <c r="M1574" s="196"/>
      <c r="N1574" s="194"/>
      <c r="O1574" s="194"/>
      <c r="P1574" s="208"/>
      <c r="Q1574" s="194"/>
      <c r="R1574" s="210"/>
      <c r="S1574" s="211"/>
      <c r="T1574" s="193"/>
      <c r="U1574" s="40"/>
      <c r="W1574" s="41" t="str">
        <f t="shared" si="97"/>
        <v/>
      </c>
      <c r="X1574" s="58" t="str">
        <f t="shared" si="98"/>
        <v/>
      </c>
      <c r="Y1574" s="58" t="str">
        <f t="shared" si="96"/>
        <v/>
      </c>
      <c r="AC1574" s="41" t="str">
        <f t="shared" si="99"/>
        <v/>
      </c>
      <c r="AE1574" s="41" t="str">
        <f>IF($H1574="", "", IF(COUNTIF($AA$11:$AA$131, $H1574)&gt;0, 'Application Process'!$AC$4, ""))</f>
        <v/>
      </c>
    </row>
    <row r="1575" spans="1:31" x14ac:dyDescent="0.25">
      <c r="A1575" s="40"/>
      <c r="B1575" s="88" t="str">
        <f>IF($X1575="", "", IF(COUNTIF('Application Process'!$I$11:$I$3035, $X1575)=0, 'Job Database'!$Y$8, IFERROR(INDEX('Application Process'!$AJ$11:$AJ$3035, MATCH($X1575, 'Application Process'!$I$11:$I$3035, 0)), "")))</f>
        <v/>
      </c>
      <c r="C1575" s="40"/>
      <c r="D1575" s="207"/>
      <c r="E1575" s="194"/>
      <c r="F1575" s="194"/>
      <c r="G1575" s="208"/>
      <c r="H1575" s="194"/>
      <c r="I1575" s="208"/>
      <c r="J1575" s="194"/>
      <c r="K1575" s="209"/>
      <c r="L1575" s="194"/>
      <c r="M1575" s="196"/>
      <c r="N1575" s="194"/>
      <c r="O1575" s="194"/>
      <c r="P1575" s="208"/>
      <c r="Q1575" s="194"/>
      <c r="R1575" s="210"/>
      <c r="S1575" s="211"/>
      <c r="T1575" s="193"/>
      <c r="U1575" s="40"/>
      <c r="W1575" s="41" t="str">
        <f t="shared" si="97"/>
        <v/>
      </c>
      <c r="X1575" s="58" t="str">
        <f t="shared" si="98"/>
        <v/>
      </c>
      <c r="Y1575" s="58" t="str">
        <f t="shared" si="96"/>
        <v/>
      </c>
      <c r="AC1575" s="41" t="str">
        <f t="shared" si="99"/>
        <v/>
      </c>
      <c r="AE1575" s="41" t="str">
        <f>IF($H1575="", "", IF(COUNTIF($AA$11:$AA$131, $H1575)&gt;0, 'Application Process'!$AC$4, ""))</f>
        <v/>
      </c>
    </row>
    <row r="1576" spans="1:31" x14ac:dyDescent="0.25">
      <c r="A1576" s="40"/>
      <c r="B1576" s="88" t="str">
        <f>IF($X1576="", "", IF(COUNTIF('Application Process'!$I$11:$I$3035, $X1576)=0, 'Job Database'!$Y$8, IFERROR(INDEX('Application Process'!$AJ$11:$AJ$3035, MATCH($X1576, 'Application Process'!$I$11:$I$3035, 0)), "")))</f>
        <v/>
      </c>
      <c r="C1576" s="40"/>
      <c r="D1576" s="207"/>
      <c r="E1576" s="194"/>
      <c r="F1576" s="194"/>
      <c r="G1576" s="208"/>
      <c r="H1576" s="194"/>
      <c r="I1576" s="208"/>
      <c r="J1576" s="194"/>
      <c r="K1576" s="209"/>
      <c r="L1576" s="194"/>
      <c r="M1576" s="196"/>
      <c r="N1576" s="194"/>
      <c r="O1576" s="194"/>
      <c r="P1576" s="208"/>
      <c r="Q1576" s="194"/>
      <c r="R1576" s="210"/>
      <c r="S1576" s="211"/>
      <c r="T1576" s="193"/>
      <c r="U1576" s="40"/>
      <c r="W1576" s="41" t="str">
        <f t="shared" si="97"/>
        <v/>
      </c>
      <c r="X1576" s="58" t="str">
        <f t="shared" si="98"/>
        <v/>
      </c>
      <c r="Y1576" s="58" t="str">
        <f t="shared" si="96"/>
        <v/>
      </c>
      <c r="AC1576" s="41" t="str">
        <f t="shared" si="99"/>
        <v/>
      </c>
      <c r="AE1576" s="41" t="str">
        <f>IF($H1576="", "", IF(COUNTIF($AA$11:$AA$131, $H1576)&gt;0, 'Application Process'!$AC$4, ""))</f>
        <v/>
      </c>
    </row>
    <row r="1577" spans="1:31" x14ac:dyDescent="0.25">
      <c r="A1577" s="40"/>
      <c r="B1577" s="88" t="str">
        <f>IF($X1577="", "", IF(COUNTIF('Application Process'!$I$11:$I$3035, $X1577)=0, 'Job Database'!$Y$8, IFERROR(INDEX('Application Process'!$AJ$11:$AJ$3035, MATCH($X1577, 'Application Process'!$I$11:$I$3035, 0)), "")))</f>
        <v/>
      </c>
      <c r="C1577" s="40"/>
      <c r="D1577" s="207"/>
      <c r="E1577" s="194"/>
      <c r="F1577" s="194"/>
      <c r="G1577" s="208"/>
      <c r="H1577" s="194"/>
      <c r="I1577" s="208"/>
      <c r="J1577" s="194"/>
      <c r="K1577" s="209"/>
      <c r="L1577" s="194"/>
      <c r="M1577" s="196"/>
      <c r="N1577" s="194"/>
      <c r="O1577" s="194"/>
      <c r="P1577" s="208"/>
      <c r="Q1577" s="194"/>
      <c r="R1577" s="210"/>
      <c r="S1577" s="211"/>
      <c r="T1577" s="193"/>
      <c r="U1577" s="40"/>
      <c r="W1577" s="41" t="str">
        <f t="shared" si="97"/>
        <v/>
      </c>
      <c r="X1577" s="58" t="str">
        <f t="shared" si="98"/>
        <v/>
      </c>
      <c r="Y1577" s="58" t="str">
        <f t="shared" si="96"/>
        <v/>
      </c>
      <c r="AC1577" s="41" t="str">
        <f t="shared" si="99"/>
        <v/>
      </c>
      <c r="AE1577" s="41" t="str">
        <f>IF($H1577="", "", IF(COUNTIF($AA$11:$AA$131, $H1577)&gt;0, 'Application Process'!$AC$4, ""))</f>
        <v/>
      </c>
    </row>
    <row r="1578" spans="1:31" x14ac:dyDescent="0.25">
      <c r="A1578" s="40"/>
      <c r="B1578" s="88" t="str">
        <f>IF($X1578="", "", IF(COUNTIF('Application Process'!$I$11:$I$3035, $X1578)=0, 'Job Database'!$Y$8, IFERROR(INDEX('Application Process'!$AJ$11:$AJ$3035, MATCH($X1578, 'Application Process'!$I$11:$I$3035, 0)), "")))</f>
        <v/>
      </c>
      <c r="C1578" s="40"/>
      <c r="D1578" s="207"/>
      <c r="E1578" s="194"/>
      <c r="F1578" s="194"/>
      <c r="G1578" s="208"/>
      <c r="H1578" s="194"/>
      <c r="I1578" s="208"/>
      <c r="J1578" s="194"/>
      <c r="K1578" s="209"/>
      <c r="L1578" s="194"/>
      <c r="M1578" s="196"/>
      <c r="N1578" s="194"/>
      <c r="O1578" s="194"/>
      <c r="P1578" s="208"/>
      <c r="Q1578" s="194"/>
      <c r="R1578" s="210"/>
      <c r="S1578" s="211"/>
      <c r="T1578" s="193"/>
      <c r="U1578" s="40"/>
      <c r="W1578" s="41" t="str">
        <f t="shared" si="97"/>
        <v/>
      </c>
      <c r="X1578" s="58" t="str">
        <f t="shared" si="98"/>
        <v/>
      </c>
      <c r="Y1578" s="58" t="str">
        <f t="shared" si="96"/>
        <v/>
      </c>
      <c r="AC1578" s="41" t="str">
        <f t="shared" si="99"/>
        <v/>
      </c>
      <c r="AE1578" s="41" t="str">
        <f>IF($H1578="", "", IF(COUNTIF($AA$11:$AA$131, $H1578)&gt;0, 'Application Process'!$AC$4, ""))</f>
        <v/>
      </c>
    </row>
    <row r="1579" spans="1:31" x14ac:dyDescent="0.25">
      <c r="A1579" s="40"/>
      <c r="B1579" s="88" t="str">
        <f>IF($X1579="", "", IF(COUNTIF('Application Process'!$I$11:$I$3035, $X1579)=0, 'Job Database'!$Y$8, IFERROR(INDEX('Application Process'!$AJ$11:$AJ$3035, MATCH($X1579, 'Application Process'!$I$11:$I$3035, 0)), "")))</f>
        <v/>
      </c>
      <c r="C1579" s="40"/>
      <c r="D1579" s="207"/>
      <c r="E1579" s="194"/>
      <c r="F1579" s="194"/>
      <c r="G1579" s="208"/>
      <c r="H1579" s="194"/>
      <c r="I1579" s="208"/>
      <c r="J1579" s="194"/>
      <c r="K1579" s="209"/>
      <c r="L1579" s="194"/>
      <c r="M1579" s="196"/>
      <c r="N1579" s="194"/>
      <c r="O1579" s="194"/>
      <c r="P1579" s="208"/>
      <c r="Q1579" s="194"/>
      <c r="R1579" s="210"/>
      <c r="S1579" s="211"/>
      <c r="T1579" s="193"/>
      <c r="U1579" s="40"/>
      <c r="W1579" s="41" t="str">
        <f t="shared" si="97"/>
        <v/>
      </c>
      <c r="X1579" s="58" t="str">
        <f t="shared" si="98"/>
        <v/>
      </c>
      <c r="Y1579" s="58" t="str">
        <f t="shared" si="96"/>
        <v/>
      </c>
      <c r="AC1579" s="41" t="str">
        <f t="shared" si="99"/>
        <v/>
      </c>
      <c r="AE1579" s="41" t="str">
        <f>IF($H1579="", "", IF(COUNTIF($AA$11:$AA$131, $H1579)&gt;0, 'Application Process'!$AC$4, ""))</f>
        <v/>
      </c>
    </row>
    <row r="1580" spans="1:31" x14ac:dyDescent="0.25">
      <c r="A1580" s="40"/>
      <c r="B1580" s="88" t="str">
        <f>IF($X1580="", "", IF(COUNTIF('Application Process'!$I$11:$I$3035, $X1580)=0, 'Job Database'!$Y$8, IFERROR(INDEX('Application Process'!$AJ$11:$AJ$3035, MATCH($X1580, 'Application Process'!$I$11:$I$3035, 0)), "")))</f>
        <v/>
      </c>
      <c r="C1580" s="40"/>
      <c r="D1580" s="207"/>
      <c r="E1580" s="194"/>
      <c r="F1580" s="194"/>
      <c r="G1580" s="208"/>
      <c r="H1580" s="194"/>
      <c r="I1580" s="208"/>
      <c r="J1580" s="194"/>
      <c r="K1580" s="209"/>
      <c r="L1580" s="194"/>
      <c r="M1580" s="196"/>
      <c r="N1580" s="194"/>
      <c r="O1580" s="194"/>
      <c r="P1580" s="208"/>
      <c r="Q1580" s="194"/>
      <c r="R1580" s="210"/>
      <c r="S1580" s="211"/>
      <c r="T1580" s="193"/>
      <c r="U1580" s="40"/>
      <c r="W1580" s="41" t="str">
        <f t="shared" si="97"/>
        <v/>
      </c>
      <c r="X1580" s="58" t="str">
        <f t="shared" si="98"/>
        <v/>
      </c>
      <c r="Y1580" s="58" t="str">
        <f t="shared" si="96"/>
        <v/>
      </c>
      <c r="AC1580" s="41" t="str">
        <f t="shared" si="99"/>
        <v/>
      </c>
      <c r="AE1580" s="41" t="str">
        <f>IF($H1580="", "", IF(COUNTIF($AA$11:$AA$131, $H1580)&gt;0, 'Application Process'!$AC$4, ""))</f>
        <v/>
      </c>
    </row>
    <row r="1581" spans="1:31" x14ac:dyDescent="0.25">
      <c r="A1581" s="40"/>
      <c r="B1581" s="88" t="str">
        <f>IF($X1581="", "", IF(COUNTIF('Application Process'!$I$11:$I$3035, $X1581)=0, 'Job Database'!$Y$8, IFERROR(INDEX('Application Process'!$AJ$11:$AJ$3035, MATCH($X1581, 'Application Process'!$I$11:$I$3035, 0)), "")))</f>
        <v/>
      </c>
      <c r="C1581" s="40"/>
      <c r="D1581" s="207"/>
      <c r="E1581" s="194"/>
      <c r="F1581" s="194"/>
      <c r="G1581" s="208"/>
      <c r="H1581" s="194"/>
      <c r="I1581" s="208"/>
      <c r="J1581" s="194"/>
      <c r="K1581" s="209"/>
      <c r="L1581" s="194"/>
      <c r="M1581" s="196"/>
      <c r="N1581" s="194"/>
      <c r="O1581" s="194"/>
      <c r="P1581" s="208"/>
      <c r="Q1581" s="194"/>
      <c r="R1581" s="210"/>
      <c r="S1581" s="211"/>
      <c r="T1581" s="193"/>
      <c r="U1581" s="40"/>
      <c r="W1581" s="41" t="str">
        <f t="shared" si="97"/>
        <v/>
      </c>
      <c r="X1581" s="58" t="str">
        <f t="shared" si="98"/>
        <v/>
      </c>
      <c r="Y1581" s="58" t="str">
        <f t="shared" si="96"/>
        <v/>
      </c>
      <c r="AC1581" s="41" t="str">
        <f t="shared" si="99"/>
        <v/>
      </c>
      <c r="AE1581" s="41" t="str">
        <f>IF($H1581="", "", IF(COUNTIF($AA$11:$AA$131, $H1581)&gt;0, 'Application Process'!$AC$4, ""))</f>
        <v/>
      </c>
    </row>
    <row r="1582" spans="1:31" x14ac:dyDescent="0.25">
      <c r="A1582" s="40"/>
      <c r="B1582" s="88" t="str">
        <f>IF($X1582="", "", IF(COUNTIF('Application Process'!$I$11:$I$3035, $X1582)=0, 'Job Database'!$Y$8, IFERROR(INDEX('Application Process'!$AJ$11:$AJ$3035, MATCH($X1582, 'Application Process'!$I$11:$I$3035, 0)), "")))</f>
        <v/>
      </c>
      <c r="C1582" s="40"/>
      <c r="D1582" s="207"/>
      <c r="E1582" s="194"/>
      <c r="F1582" s="194"/>
      <c r="G1582" s="208"/>
      <c r="H1582" s="194"/>
      <c r="I1582" s="208"/>
      <c r="J1582" s="194"/>
      <c r="K1582" s="209"/>
      <c r="L1582" s="194"/>
      <c r="M1582" s="196"/>
      <c r="N1582" s="194"/>
      <c r="O1582" s="194"/>
      <c r="P1582" s="208"/>
      <c r="Q1582" s="194"/>
      <c r="R1582" s="210"/>
      <c r="S1582" s="211"/>
      <c r="T1582" s="193"/>
      <c r="U1582" s="40"/>
      <c r="W1582" s="41" t="str">
        <f t="shared" si="97"/>
        <v/>
      </c>
      <c r="X1582" s="58" t="str">
        <f t="shared" si="98"/>
        <v/>
      </c>
      <c r="Y1582" s="58" t="str">
        <f t="shared" si="96"/>
        <v/>
      </c>
      <c r="AC1582" s="41" t="str">
        <f t="shared" si="99"/>
        <v/>
      </c>
      <c r="AE1582" s="41" t="str">
        <f>IF($H1582="", "", IF(COUNTIF($AA$11:$AA$131, $H1582)&gt;0, 'Application Process'!$AC$4, ""))</f>
        <v/>
      </c>
    </row>
    <row r="1583" spans="1:31" x14ac:dyDescent="0.25">
      <c r="A1583" s="40"/>
      <c r="B1583" s="88" t="str">
        <f>IF($X1583="", "", IF(COUNTIF('Application Process'!$I$11:$I$3035, $X1583)=0, 'Job Database'!$Y$8, IFERROR(INDEX('Application Process'!$AJ$11:$AJ$3035, MATCH($X1583, 'Application Process'!$I$11:$I$3035, 0)), "")))</f>
        <v/>
      </c>
      <c r="C1583" s="40"/>
      <c r="D1583" s="207"/>
      <c r="E1583" s="194"/>
      <c r="F1583" s="194"/>
      <c r="G1583" s="208"/>
      <c r="H1583" s="194"/>
      <c r="I1583" s="208"/>
      <c r="J1583" s="194"/>
      <c r="K1583" s="209"/>
      <c r="L1583" s="194"/>
      <c r="M1583" s="196"/>
      <c r="N1583" s="194"/>
      <c r="O1583" s="194"/>
      <c r="P1583" s="208"/>
      <c r="Q1583" s="194"/>
      <c r="R1583" s="210"/>
      <c r="S1583" s="211"/>
      <c r="T1583" s="193"/>
      <c r="U1583" s="40"/>
      <c r="W1583" s="41" t="str">
        <f t="shared" si="97"/>
        <v/>
      </c>
      <c r="X1583" s="58" t="str">
        <f t="shared" si="98"/>
        <v/>
      </c>
      <c r="Y1583" s="58" t="str">
        <f t="shared" si="96"/>
        <v/>
      </c>
      <c r="AC1583" s="41" t="str">
        <f t="shared" si="99"/>
        <v/>
      </c>
      <c r="AE1583" s="41" t="str">
        <f>IF($H1583="", "", IF(COUNTIF($AA$11:$AA$131, $H1583)&gt;0, 'Application Process'!$AC$4, ""))</f>
        <v/>
      </c>
    </row>
    <row r="1584" spans="1:31" x14ac:dyDescent="0.25">
      <c r="A1584" s="40"/>
      <c r="B1584" s="88" t="str">
        <f>IF($X1584="", "", IF(COUNTIF('Application Process'!$I$11:$I$3035, $X1584)=0, 'Job Database'!$Y$8, IFERROR(INDEX('Application Process'!$AJ$11:$AJ$3035, MATCH($X1584, 'Application Process'!$I$11:$I$3035, 0)), "")))</f>
        <v/>
      </c>
      <c r="C1584" s="40"/>
      <c r="D1584" s="207"/>
      <c r="E1584" s="194"/>
      <c r="F1584" s="194"/>
      <c r="G1584" s="208"/>
      <c r="H1584" s="194"/>
      <c r="I1584" s="208"/>
      <c r="J1584" s="194"/>
      <c r="K1584" s="209"/>
      <c r="L1584" s="194"/>
      <c r="M1584" s="196"/>
      <c r="N1584" s="194"/>
      <c r="O1584" s="194"/>
      <c r="P1584" s="208"/>
      <c r="Q1584" s="194"/>
      <c r="R1584" s="210"/>
      <c r="S1584" s="211"/>
      <c r="T1584" s="193"/>
      <c r="U1584" s="40"/>
      <c r="W1584" s="41" t="str">
        <f t="shared" si="97"/>
        <v/>
      </c>
      <c r="X1584" s="58" t="str">
        <f t="shared" si="98"/>
        <v/>
      </c>
      <c r="Y1584" s="58" t="str">
        <f t="shared" si="96"/>
        <v/>
      </c>
      <c r="AC1584" s="41" t="str">
        <f t="shared" si="99"/>
        <v/>
      </c>
      <c r="AE1584" s="41" t="str">
        <f>IF($H1584="", "", IF(COUNTIF($AA$11:$AA$131, $H1584)&gt;0, 'Application Process'!$AC$4, ""))</f>
        <v/>
      </c>
    </row>
    <row r="1585" spans="1:31" x14ac:dyDescent="0.25">
      <c r="A1585" s="40"/>
      <c r="B1585" s="88" t="str">
        <f>IF($X1585="", "", IF(COUNTIF('Application Process'!$I$11:$I$3035, $X1585)=0, 'Job Database'!$Y$8, IFERROR(INDEX('Application Process'!$AJ$11:$AJ$3035, MATCH($X1585, 'Application Process'!$I$11:$I$3035, 0)), "")))</f>
        <v/>
      </c>
      <c r="C1585" s="40"/>
      <c r="D1585" s="207"/>
      <c r="E1585" s="194"/>
      <c r="F1585" s="194"/>
      <c r="G1585" s="208"/>
      <c r="H1585" s="194"/>
      <c r="I1585" s="208"/>
      <c r="J1585" s="194"/>
      <c r="K1585" s="209"/>
      <c r="L1585" s="194"/>
      <c r="M1585" s="196"/>
      <c r="N1585" s="194"/>
      <c r="O1585" s="194"/>
      <c r="P1585" s="208"/>
      <c r="Q1585" s="194"/>
      <c r="R1585" s="210"/>
      <c r="S1585" s="211"/>
      <c r="T1585" s="193"/>
      <c r="U1585" s="40"/>
      <c r="W1585" s="41" t="str">
        <f t="shared" si="97"/>
        <v/>
      </c>
      <c r="X1585" s="58" t="str">
        <f t="shared" si="98"/>
        <v/>
      </c>
      <c r="Y1585" s="58" t="str">
        <f t="shared" si="96"/>
        <v/>
      </c>
      <c r="AC1585" s="41" t="str">
        <f t="shared" si="99"/>
        <v/>
      </c>
      <c r="AE1585" s="41" t="str">
        <f>IF($H1585="", "", IF(COUNTIF($AA$11:$AA$131, $H1585)&gt;0, 'Application Process'!$AC$4, ""))</f>
        <v/>
      </c>
    </row>
    <row r="1586" spans="1:31" x14ac:dyDescent="0.25">
      <c r="A1586" s="40"/>
      <c r="B1586" s="88" t="str">
        <f>IF($X1586="", "", IF(COUNTIF('Application Process'!$I$11:$I$3035, $X1586)=0, 'Job Database'!$Y$8, IFERROR(INDEX('Application Process'!$AJ$11:$AJ$3035, MATCH($X1586, 'Application Process'!$I$11:$I$3035, 0)), "")))</f>
        <v/>
      </c>
      <c r="C1586" s="40"/>
      <c r="D1586" s="207"/>
      <c r="E1586" s="194"/>
      <c r="F1586" s="194"/>
      <c r="G1586" s="208"/>
      <c r="H1586" s="194"/>
      <c r="I1586" s="208"/>
      <c r="J1586" s="194"/>
      <c r="K1586" s="209"/>
      <c r="L1586" s="194"/>
      <c r="M1586" s="196"/>
      <c r="N1586" s="194"/>
      <c r="O1586" s="194"/>
      <c r="P1586" s="208"/>
      <c r="Q1586" s="194"/>
      <c r="R1586" s="210"/>
      <c r="S1586" s="211"/>
      <c r="T1586" s="193"/>
      <c r="U1586" s="40"/>
      <c r="W1586" s="41" t="str">
        <f t="shared" si="97"/>
        <v/>
      </c>
      <c r="X1586" s="58" t="str">
        <f t="shared" si="98"/>
        <v/>
      </c>
      <c r="Y1586" s="58" t="str">
        <f t="shared" si="96"/>
        <v/>
      </c>
      <c r="AC1586" s="41" t="str">
        <f t="shared" si="99"/>
        <v/>
      </c>
      <c r="AE1586" s="41" t="str">
        <f>IF($H1586="", "", IF(COUNTIF($AA$11:$AA$131, $H1586)&gt;0, 'Application Process'!$AC$4, ""))</f>
        <v/>
      </c>
    </row>
    <row r="1587" spans="1:31" x14ac:dyDescent="0.25">
      <c r="A1587" s="40"/>
      <c r="B1587" s="88" t="str">
        <f>IF($X1587="", "", IF(COUNTIF('Application Process'!$I$11:$I$3035, $X1587)=0, 'Job Database'!$Y$8, IFERROR(INDEX('Application Process'!$AJ$11:$AJ$3035, MATCH($X1587, 'Application Process'!$I$11:$I$3035, 0)), "")))</f>
        <v/>
      </c>
      <c r="C1587" s="40"/>
      <c r="D1587" s="207"/>
      <c r="E1587" s="194"/>
      <c r="F1587" s="194"/>
      <c r="G1587" s="208"/>
      <c r="H1587" s="194"/>
      <c r="I1587" s="208"/>
      <c r="J1587" s="194"/>
      <c r="K1587" s="209"/>
      <c r="L1587" s="194"/>
      <c r="M1587" s="196"/>
      <c r="N1587" s="194"/>
      <c r="O1587" s="194"/>
      <c r="P1587" s="208"/>
      <c r="Q1587" s="194"/>
      <c r="R1587" s="210"/>
      <c r="S1587" s="211"/>
      <c r="T1587" s="193"/>
      <c r="U1587" s="40"/>
      <c r="W1587" s="41" t="str">
        <f t="shared" si="97"/>
        <v/>
      </c>
      <c r="X1587" s="58" t="str">
        <f t="shared" si="98"/>
        <v/>
      </c>
      <c r="Y1587" s="58" t="str">
        <f t="shared" si="96"/>
        <v/>
      </c>
      <c r="AC1587" s="41" t="str">
        <f t="shared" si="99"/>
        <v/>
      </c>
      <c r="AE1587" s="41" t="str">
        <f>IF($H1587="", "", IF(COUNTIF($AA$11:$AA$131, $H1587)&gt;0, 'Application Process'!$AC$4, ""))</f>
        <v/>
      </c>
    </row>
    <row r="1588" spans="1:31" x14ac:dyDescent="0.25">
      <c r="A1588" s="40"/>
      <c r="B1588" s="88" t="str">
        <f>IF($X1588="", "", IF(COUNTIF('Application Process'!$I$11:$I$3035, $X1588)=0, 'Job Database'!$Y$8, IFERROR(INDEX('Application Process'!$AJ$11:$AJ$3035, MATCH($X1588, 'Application Process'!$I$11:$I$3035, 0)), "")))</f>
        <v/>
      </c>
      <c r="C1588" s="40"/>
      <c r="D1588" s="207"/>
      <c r="E1588" s="194"/>
      <c r="F1588" s="194"/>
      <c r="G1588" s="208"/>
      <c r="H1588" s="194"/>
      <c r="I1588" s="208"/>
      <c r="J1588" s="194"/>
      <c r="K1588" s="209"/>
      <c r="L1588" s="194"/>
      <c r="M1588" s="196"/>
      <c r="N1588" s="194"/>
      <c r="O1588" s="194"/>
      <c r="P1588" s="208"/>
      <c r="Q1588" s="194"/>
      <c r="R1588" s="210"/>
      <c r="S1588" s="211"/>
      <c r="T1588" s="193"/>
      <c r="U1588" s="40"/>
      <c r="W1588" s="41" t="str">
        <f t="shared" si="97"/>
        <v/>
      </c>
      <c r="X1588" s="58" t="str">
        <f t="shared" si="98"/>
        <v/>
      </c>
      <c r="Y1588" s="58" t="str">
        <f t="shared" si="96"/>
        <v/>
      </c>
      <c r="AC1588" s="41" t="str">
        <f t="shared" si="99"/>
        <v/>
      </c>
      <c r="AE1588" s="41" t="str">
        <f>IF($H1588="", "", IF(COUNTIF($AA$11:$AA$131, $H1588)&gt;0, 'Application Process'!$AC$4, ""))</f>
        <v/>
      </c>
    </row>
    <row r="1589" spans="1:31" x14ac:dyDescent="0.25">
      <c r="A1589" s="40"/>
      <c r="B1589" s="88" t="str">
        <f>IF($X1589="", "", IF(COUNTIF('Application Process'!$I$11:$I$3035, $X1589)=0, 'Job Database'!$Y$8, IFERROR(INDEX('Application Process'!$AJ$11:$AJ$3035, MATCH($X1589, 'Application Process'!$I$11:$I$3035, 0)), "")))</f>
        <v/>
      </c>
      <c r="C1589" s="40"/>
      <c r="D1589" s="207"/>
      <c r="E1589" s="194"/>
      <c r="F1589" s="194"/>
      <c r="G1589" s="208"/>
      <c r="H1589" s="194"/>
      <c r="I1589" s="208"/>
      <c r="J1589" s="194"/>
      <c r="K1589" s="209"/>
      <c r="L1589" s="194"/>
      <c r="M1589" s="196"/>
      <c r="N1589" s="194"/>
      <c r="O1589" s="194"/>
      <c r="P1589" s="208"/>
      <c r="Q1589" s="194"/>
      <c r="R1589" s="210"/>
      <c r="S1589" s="211"/>
      <c r="T1589" s="193"/>
      <c r="U1589" s="40"/>
      <c r="W1589" s="41" t="str">
        <f t="shared" si="97"/>
        <v/>
      </c>
      <c r="X1589" s="58" t="str">
        <f t="shared" si="98"/>
        <v/>
      </c>
      <c r="Y1589" s="58" t="str">
        <f t="shared" si="96"/>
        <v/>
      </c>
      <c r="AC1589" s="41" t="str">
        <f t="shared" si="99"/>
        <v/>
      </c>
      <c r="AE1589" s="41" t="str">
        <f>IF($H1589="", "", IF(COUNTIF($AA$11:$AA$131, $H1589)&gt;0, 'Application Process'!$AC$4, ""))</f>
        <v/>
      </c>
    </row>
    <row r="1590" spans="1:31" x14ac:dyDescent="0.25">
      <c r="A1590" s="40"/>
      <c r="B1590" s="88" t="str">
        <f>IF($X1590="", "", IF(COUNTIF('Application Process'!$I$11:$I$3035, $X1590)=0, 'Job Database'!$Y$8, IFERROR(INDEX('Application Process'!$AJ$11:$AJ$3035, MATCH($X1590, 'Application Process'!$I$11:$I$3035, 0)), "")))</f>
        <v/>
      </c>
      <c r="C1590" s="40"/>
      <c r="D1590" s="207"/>
      <c r="E1590" s="194"/>
      <c r="F1590" s="194"/>
      <c r="G1590" s="208"/>
      <c r="H1590" s="194"/>
      <c r="I1590" s="208"/>
      <c r="J1590" s="194"/>
      <c r="K1590" s="209"/>
      <c r="L1590" s="194"/>
      <c r="M1590" s="196"/>
      <c r="N1590" s="194"/>
      <c r="O1590" s="194"/>
      <c r="P1590" s="208"/>
      <c r="Q1590" s="194"/>
      <c r="R1590" s="210"/>
      <c r="S1590" s="211"/>
      <c r="T1590" s="193"/>
      <c r="U1590" s="40"/>
      <c r="W1590" s="41" t="str">
        <f t="shared" si="97"/>
        <v/>
      </c>
      <c r="X1590" s="58" t="str">
        <f t="shared" si="98"/>
        <v/>
      </c>
      <c r="Y1590" s="58" t="str">
        <f t="shared" si="96"/>
        <v/>
      </c>
      <c r="AC1590" s="41" t="str">
        <f t="shared" si="99"/>
        <v/>
      </c>
      <c r="AE1590" s="41" t="str">
        <f>IF($H1590="", "", IF(COUNTIF($AA$11:$AA$131, $H1590)&gt;0, 'Application Process'!$AC$4, ""))</f>
        <v/>
      </c>
    </row>
    <row r="1591" spans="1:31" x14ac:dyDescent="0.25">
      <c r="A1591" s="40"/>
      <c r="B1591" s="88" t="str">
        <f>IF($X1591="", "", IF(COUNTIF('Application Process'!$I$11:$I$3035, $X1591)=0, 'Job Database'!$Y$8, IFERROR(INDEX('Application Process'!$AJ$11:$AJ$3035, MATCH($X1591, 'Application Process'!$I$11:$I$3035, 0)), "")))</f>
        <v/>
      </c>
      <c r="C1591" s="40"/>
      <c r="D1591" s="207"/>
      <c r="E1591" s="194"/>
      <c r="F1591" s="194"/>
      <c r="G1591" s="208"/>
      <c r="H1591" s="194"/>
      <c r="I1591" s="208"/>
      <c r="J1591" s="194"/>
      <c r="K1591" s="209"/>
      <c r="L1591" s="194"/>
      <c r="M1591" s="196"/>
      <c r="N1591" s="194"/>
      <c r="O1591" s="194"/>
      <c r="P1591" s="208"/>
      <c r="Q1591" s="194"/>
      <c r="R1591" s="210"/>
      <c r="S1591" s="211"/>
      <c r="T1591" s="193"/>
      <c r="U1591" s="40"/>
      <c r="W1591" s="41" t="str">
        <f t="shared" si="97"/>
        <v/>
      </c>
      <c r="X1591" s="58" t="str">
        <f t="shared" si="98"/>
        <v/>
      </c>
      <c r="Y1591" s="58" t="str">
        <f t="shared" si="96"/>
        <v/>
      </c>
      <c r="AC1591" s="41" t="str">
        <f t="shared" si="99"/>
        <v/>
      </c>
      <c r="AE1591" s="41" t="str">
        <f>IF($H1591="", "", IF(COUNTIF($AA$11:$AA$131, $H1591)&gt;0, 'Application Process'!$AC$4, ""))</f>
        <v/>
      </c>
    </row>
    <row r="1592" spans="1:31" x14ac:dyDescent="0.25">
      <c r="A1592" s="40"/>
      <c r="B1592" s="88" t="str">
        <f>IF($X1592="", "", IF(COUNTIF('Application Process'!$I$11:$I$3035, $X1592)=0, 'Job Database'!$Y$8, IFERROR(INDEX('Application Process'!$AJ$11:$AJ$3035, MATCH($X1592, 'Application Process'!$I$11:$I$3035, 0)), "")))</f>
        <v/>
      </c>
      <c r="C1592" s="40"/>
      <c r="D1592" s="207"/>
      <c r="E1592" s="194"/>
      <c r="F1592" s="194"/>
      <c r="G1592" s="208"/>
      <c r="H1592" s="194"/>
      <c r="I1592" s="208"/>
      <c r="J1592" s="194"/>
      <c r="K1592" s="209"/>
      <c r="L1592" s="194"/>
      <c r="M1592" s="196"/>
      <c r="N1592" s="194"/>
      <c r="O1592" s="194"/>
      <c r="P1592" s="208"/>
      <c r="Q1592" s="194"/>
      <c r="R1592" s="210"/>
      <c r="S1592" s="211"/>
      <c r="T1592" s="193"/>
      <c r="U1592" s="40"/>
      <c r="W1592" s="41" t="str">
        <f t="shared" si="97"/>
        <v/>
      </c>
      <c r="X1592" s="58" t="str">
        <f t="shared" si="98"/>
        <v/>
      </c>
      <c r="Y1592" s="58" t="str">
        <f t="shared" si="96"/>
        <v/>
      </c>
      <c r="AC1592" s="41" t="str">
        <f t="shared" si="99"/>
        <v/>
      </c>
      <c r="AE1592" s="41" t="str">
        <f>IF($H1592="", "", IF(COUNTIF($AA$11:$AA$131, $H1592)&gt;0, 'Application Process'!$AC$4, ""))</f>
        <v/>
      </c>
    </row>
    <row r="1593" spans="1:31" x14ac:dyDescent="0.25">
      <c r="A1593" s="40"/>
      <c r="B1593" s="88" t="str">
        <f>IF($X1593="", "", IF(COUNTIF('Application Process'!$I$11:$I$3035, $X1593)=0, 'Job Database'!$Y$8, IFERROR(INDEX('Application Process'!$AJ$11:$AJ$3035, MATCH($X1593, 'Application Process'!$I$11:$I$3035, 0)), "")))</f>
        <v/>
      </c>
      <c r="C1593" s="40"/>
      <c r="D1593" s="207"/>
      <c r="E1593" s="194"/>
      <c r="F1593" s="194"/>
      <c r="G1593" s="208"/>
      <c r="H1593" s="194"/>
      <c r="I1593" s="208"/>
      <c r="J1593" s="194"/>
      <c r="K1593" s="209"/>
      <c r="L1593" s="194"/>
      <c r="M1593" s="196"/>
      <c r="N1593" s="194"/>
      <c r="O1593" s="194"/>
      <c r="P1593" s="208"/>
      <c r="Q1593" s="194"/>
      <c r="R1593" s="210"/>
      <c r="S1593" s="211"/>
      <c r="T1593" s="193"/>
      <c r="U1593" s="40"/>
      <c r="W1593" s="41" t="str">
        <f t="shared" si="97"/>
        <v/>
      </c>
      <c r="X1593" s="58" t="str">
        <f t="shared" si="98"/>
        <v/>
      </c>
      <c r="Y1593" s="58" t="str">
        <f t="shared" si="96"/>
        <v/>
      </c>
      <c r="AC1593" s="41" t="str">
        <f t="shared" si="99"/>
        <v/>
      </c>
      <c r="AE1593" s="41" t="str">
        <f>IF($H1593="", "", IF(COUNTIF($AA$11:$AA$131, $H1593)&gt;0, 'Application Process'!$AC$4, ""))</f>
        <v/>
      </c>
    </row>
    <row r="1594" spans="1:31" x14ac:dyDescent="0.25">
      <c r="A1594" s="40"/>
      <c r="B1594" s="88" t="str">
        <f>IF($X1594="", "", IF(COUNTIF('Application Process'!$I$11:$I$3035, $X1594)=0, 'Job Database'!$Y$8, IFERROR(INDEX('Application Process'!$AJ$11:$AJ$3035, MATCH($X1594, 'Application Process'!$I$11:$I$3035, 0)), "")))</f>
        <v/>
      </c>
      <c r="C1594" s="40"/>
      <c r="D1594" s="207"/>
      <c r="E1594" s="194"/>
      <c r="F1594" s="194"/>
      <c r="G1594" s="208"/>
      <c r="H1594" s="194"/>
      <c r="I1594" s="208"/>
      <c r="J1594" s="194"/>
      <c r="K1594" s="209"/>
      <c r="L1594" s="194"/>
      <c r="M1594" s="196"/>
      <c r="N1594" s="194"/>
      <c r="O1594" s="194"/>
      <c r="P1594" s="208"/>
      <c r="Q1594" s="194"/>
      <c r="R1594" s="210"/>
      <c r="S1594" s="211"/>
      <c r="T1594" s="193"/>
      <c r="U1594" s="40"/>
      <c r="W1594" s="41" t="str">
        <f t="shared" si="97"/>
        <v/>
      </c>
      <c r="X1594" s="58" t="str">
        <f t="shared" si="98"/>
        <v/>
      </c>
      <c r="Y1594" s="58" t="str">
        <f t="shared" si="96"/>
        <v/>
      </c>
      <c r="AC1594" s="41" t="str">
        <f t="shared" si="99"/>
        <v/>
      </c>
      <c r="AE1594" s="41" t="str">
        <f>IF($H1594="", "", IF(COUNTIF($AA$11:$AA$131, $H1594)&gt;0, 'Application Process'!$AC$4, ""))</f>
        <v/>
      </c>
    </row>
    <row r="1595" spans="1:31" x14ac:dyDescent="0.25">
      <c r="A1595" s="40"/>
      <c r="B1595" s="88" t="str">
        <f>IF($X1595="", "", IF(COUNTIF('Application Process'!$I$11:$I$3035, $X1595)=0, 'Job Database'!$Y$8, IFERROR(INDEX('Application Process'!$AJ$11:$AJ$3035, MATCH($X1595, 'Application Process'!$I$11:$I$3035, 0)), "")))</f>
        <v/>
      </c>
      <c r="C1595" s="40"/>
      <c r="D1595" s="207"/>
      <c r="E1595" s="194"/>
      <c r="F1595" s="194"/>
      <c r="G1595" s="208"/>
      <c r="H1595" s="194"/>
      <c r="I1595" s="208"/>
      <c r="J1595" s="194"/>
      <c r="K1595" s="209"/>
      <c r="L1595" s="194"/>
      <c r="M1595" s="196"/>
      <c r="N1595" s="194"/>
      <c r="O1595" s="194"/>
      <c r="P1595" s="208"/>
      <c r="Q1595" s="194"/>
      <c r="R1595" s="210"/>
      <c r="S1595" s="211"/>
      <c r="T1595" s="193"/>
      <c r="U1595" s="40"/>
      <c r="W1595" s="41" t="str">
        <f t="shared" si="97"/>
        <v/>
      </c>
      <c r="X1595" s="58" t="str">
        <f t="shared" si="98"/>
        <v/>
      </c>
      <c r="Y1595" s="58" t="str">
        <f t="shared" si="96"/>
        <v/>
      </c>
      <c r="AC1595" s="41" t="str">
        <f t="shared" si="99"/>
        <v/>
      </c>
      <c r="AE1595" s="41" t="str">
        <f>IF($H1595="", "", IF(COUNTIF($AA$11:$AA$131, $H1595)&gt;0, 'Application Process'!$AC$4, ""))</f>
        <v/>
      </c>
    </row>
    <row r="1596" spans="1:31" x14ac:dyDescent="0.25">
      <c r="A1596" s="40"/>
      <c r="B1596" s="88" t="str">
        <f>IF($X1596="", "", IF(COUNTIF('Application Process'!$I$11:$I$3035, $X1596)=0, 'Job Database'!$Y$8, IFERROR(INDEX('Application Process'!$AJ$11:$AJ$3035, MATCH($X1596, 'Application Process'!$I$11:$I$3035, 0)), "")))</f>
        <v/>
      </c>
      <c r="C1596" s="40"/>
      <c r="D1596" s="207"/>
      <c r="E1596" s="194"/>
      <c r="F1596" s="194"/>
      <c r="G1596" s="208"/>
      <c r="H1596" s="194"/>
      <c r="I1596" s="208"/>
      <c r="J1596" s="194"/>
      <c r="K1596" s="209"/>
      <c r="L1596" s="194"/>
      <c r="M1596" s="196"/>
      <c r="N1596" s="194"/>
      <c r="O1596" s="194"/>
      <c r="P1596" s="208"/>
      <c r="Q1596" s="194"/>
      <c r="R1596" s="210"/>
      <c r="S1596" s="211"/>
      <c r="T1596" s="193"/>
      <c r="U1596" s="40"/>
      <c r="W1596" s="41" t="str">
        <f t="shared" si="97"/>
        <v/>
      </c>
      <c r="X1596" s="58" t="str">
        <f t="shared" si="98"/>
        <v/>
      </c>
      <c r="Y1596" s="58" t="str">
        <f t="shared" si="96"/>
        <v/>
      </c>
      <c r="AC1596" s="41" t="str">
        <f t="shared" si="99"/>
        <v/>
      </c>
      <c r="AE1596" s="41" t="str">
        <f>IF($H1596="", "", IF(COUNTIF($AA$11:$AA$131, $H1596)&gt;0, 'Application Process'!$AC$4, ""))</f>
        <v/>
      </c>
    </row>
    <row r="1597" spans="1:31" x14ac:dyDescent="0.25">
      <c r="A1597" s="40"/>
      <c r="B1597" s="88" t="str">
        <f>IF($X1597="", "", IF(COUNTIF('Application Process'!$I$11:$I$3035, $X1597)=0, 'Job Database'!$Y$8, IFERROR(INDEX('Application Process'!$AJ$11:$AJ$3035, MATCH($X1597, 'Application Process'!$I$11:$I$3035, 0)), "")))</f>
        <v/>
      </c>
      <c r="C1597" s="40"/>
      <c r="D1597" s="207"/>
      <c r="E1597" s="194"/>
      <c r="F1597" s="194"/>
      <c r="G1597" s="208"/>
      <c r="H1597" s="194"/>
      <c r="I1597" s="208"/>
      <c r="J1597" s="194"/>
      <c r="K1597" s="209"/>
      <c r="L1597" s="194"/>
      <c r="M1597" s="196"/>
      <c r="N1597" s="194"/>
      <c r="O1597" s="194"/>
      <c r="P1597" s="208"/>
      <c r="Q1597" s="194"/>
      <c r="R1597" s="210"/>
      <c r="S1597" s="211"/>
      <c r="T1597" s="193"/>
      <c r="U1597" s="40"/>
      <c r="W1597" s="41" t="str">
        <f t="shared" si="97"/>
        <v/>
      </c>
      <c r="X1597" s="58" t="str">
        <f t="shared" si="98"/>
        <v/>
      </c>
      <c r="Y1597" s="58" t="str">
        <f t="shared" si="96"/>
        <v/>
      </c>
      <c r="AC1597" s="41" t="str">
        <f t="shared" si="99"/>
        <v/>
      </c>
      <c r="AE1597" s="41" t="str">
        <f>IF($H1597="", "", IF(COUNTIF($AA$11:$AA$131, $H1597)&gt;0, 'Application Process'!$AC$4, ""))</f>
        <v/>
      </c>
    </row>
    <row r="1598" spans="1:31" x14ac:dyDescent="0.25">
      <c r="A1598" s="40"/>
      <c r="B1598" s="88" t="str">
        <f>IF($X1598="", "", IF(COUNTIF('Application Process'!$I$11:$I$3035, $X1598)=0, 'Job Database'!$Y$8, IFERROR(INDEX('Application Process'!$AJ$11:$AJ$3035, MATCH($X1598, 'Application Process'!$I$11:$I$3035, 0)), "")))</f>
        <v/>
      </c>
      <c r="C1598" s="40"/>
      <c r="D1598" s="207"/>
      <c r="E1598" s="194"/>
      <c r="F1598" s="194"/>
      <c r="G1598" s="208"/>
      <c r="H1598" s="194"/>
      <c r="I1598" s="208"/>
      <c r="J1598" s="194"/>
      <c r="K1598" s="209"/>
      <c r="L1598" s="194"/>
      <c r="M1598" s="196"/>
      <c r="N1598" s="194"/>
      <c r="O1598" s="194"/>
      <c r="P1598" s="208"/>
      <c r="Q1598" s="194"/>
      <c r="R1598" s="210"/>
      <c r="S1598" s="211"/>
      <c r="T1598" s="193"/>
      <c r="U1598" s="40"/>
      <c r="W1598" s="41" t="str">
        <f t="shared" si="97"/>
        <v/>
      </c>
      <c r="X1598" s="58" t="str">
        <f t="shared" si="98"/>
        <v/>
      </c>
      <c r="Y1598" s="58" t="str">
        <f t="shared" si="96"/>
        <v/>
      </c>
      <c r="AC1598" s="41" t="str">
        <f t="shared" si="99"/>
        <v/>
      </c>
      <c r="AE1598" s="41" t="str">
        <f>IF($H1598="", "", IF(COUNTIF($AA$11:$AA$131, $H1598)&gt;0, 'Application Process'!$AC$4, ""))</f>
        <v/>
      </c>
    </row>
    <row r="1599" spans="1:31" x14ac:dyDescent="0.25">
      <c r="A1599" s="40"/>
      <c r="B1599" s="88" t="str">
        <f>IF($X1599="", "", IF(COUNTIF('Application Process'!$I$11:$I$3035, $X1599)=0, 'Job Database'!$Y$8, IFERROR(INDEX('Application Process'!$AJ$11:$AJ$3035, MATCH($X1599, 'Application Process'!$I$11:$I$3035, 0)), "")))</f>
        <v/>
      </c>
      <c r="C1599" s="40"/>
      <c r="D1599" s="207"/>
      <c r="E1599" s="194"/>
      <c r="F1599" s="194"/>
      <c r="G1599" s="208"/>
      <c r="H1599" s="194"/>
      <c r="I1599" s="208"/>
      <c r="J1599" s="194"/>
      <c r="K1599" s="209"/>
      <c r="L1599" s="194"/>
      <c r="M1599" s="196"/>
      <c r="N1599" s="194"/>
      <c r="O1599" s="194"/>
      <c r="P1599" s="208"/>
      <c r="Q1599" s="194"/>
      <c r="R1599" s="210"/>
      <c r="S1599" s="211"/>
      <c r="T1599" s="193"/>
      <c r="U1599" s="40"/>
      <c r="W1599" s="41" t="str">
        <f t="shared" si="97"/>
        <v/>
      </c>
      <c r="X1599" s="58" t="str">
        <f t="shared" si="98"/>
        <v/>
      </c>
      <c r="Y1599" s="58" t="str">
        <f t="shared" si="96"/>
        <v/>
      </c>
      <c r="AC1599" s="41" t="str">
        <f t="shared" si="99"/>
        <v/>
      </c>
      <c r="AE1599" s="41" t="str">
        <f>IF($H1599="", "", IF(COUNTIF($AA$11:$AA$131, $H1599)&gt;0, 'Application Process'!$AC$4, ""))</f>
        <v/>
      </c>
    </row>
    <row r="1600" spans="1:31" x14ac:dyDescent="0.25">
      <c r="A1600" s="40"/>
      <c r="B1600" s="88" t="str">
        <f>IF($X1600="", "", IF(COUNTIF('Application Process'!$I$11:$I$3035, $X1600)=0, 'Job Database'!$Y$8, IFERROR(INDEX('Application Process'!$AJ$11:$AJ$3035, MATCH($X1600, 'Application Process'!$I$11:$I$3035, 0)), "")))</f>
        <v/>
      </c>
      <c r="C1600" s="40"/>
      <c r="D1600" s="207"/>
      <c r="E1600" s="194"/>
      <c r="F1600" s="194"/>
      <c r="G1600" s="208"/>
      <c r="H1600" s="194"/>
      <c r="I1600" s="208"/>
      <c r="J1600" s="194"/>
      <c r="K1600" s="209"/>
      <c r="L1600" s="194"/>
      <c r="M1600" s="196"/>
      <c r="N1600" s="194"/>
      <c r="O1600" s="194"/>
      <c r="P1600" s="208"/>
      <c r="Q1600" s="194"/>
      <c r="R1600" s="210"/>
      <c r="S1600" s="211"/>
      <c r="T1600" s="193"/>
      <c r="U1600" s="40"/>
      <c r="W1600" s="41" t="str">
        <f t="shared" si="97"/>
        <v/>
      </c>
      <c r="X1600" s="58" t="str">
        <f t="shared" si="98"/>
        <v/>
      </c>
      <c r="Y1600" s="58" t="str">
        <f t="shared" si="96"/>
        <v/>
      </c>
      <c r="AC1600" s="41" t="str">
        <f t="shared" si="99"/>
        <v/>
      </c>
      <c r="AE1600" s="41" t="str">
        <f>IF($H1600="", "", IF(COUNTIF($AA$11:$AA$131, $H1600)&gt;0, 'Application Process'!$AC$4, ""))</f>
        <v/>
      </c>
    </row>
    <row r="1601" spans="1:31" x14ac:dyDescent="0.25">
      <c r="A1601" s="40"/>
      <c r="B1601" s="88" t="str">
        <f>IF($X1601="", "", IF(COUNTIF('Application Process'!$I$11:$I$3035, $X1601)=0, 'Job Database'!$Y$8, IFERROR(INDEX('Application Process'!$AJ$11:$AJ$3035, MATCH($X1601, 'Application Process'!$I$11:$I$3035, 0)), "")))</f>
        <v/>
      </c>
      <c r="C1601" s="40"/>
      <c r="D1601" s="207"/>
      <c r="E1601" s="194"/>
      <c r="F1601" s="194"/>
      <c r="G1601" s="208"/>
      <c r="H1601" s="194"/>
      <c r="I1601" s="208"/>
      <c r="J1601" s="194"/>
      <c r="K1601" s="209"/>
      <c r="L1601" s="194"/>
      <c r="M1601" s="196"/>
      <c r="N1601" s="194"/>
      <c r="O1601" s="194"/>
      <c r="P1601" s="208"/>
      <c r="Q1601" s="194"/>
      <c r="R1601" s="210"/>
      <c r="S1601" s="211"/>
      <c r="T1601" s="193"/>
      <c r="U1601" s="40"/>
      <c r="W1601" s="41" t="str">
        <f t="shared" si="97"/>
        <v/>
      </c>
      <c r="X1601" s="58" t="str">
        <f t="shared" si="98"/>
        <v/>
      </c>
      <c r="Y1601" s="58" t="str">
        <f t="shared" si="96"/>
        <v/>
      </c>
      <c r="AC1601" s="41" t="str">
        <f t="shared" si="99"/>
        <v/>
      </c>
      <c r="AE1601" s="41" t="str">
        <f>IF($H1601="", "", IF(COUNTIF($AA$11:$AA$131, $H1601)&gt;0, 'Application Process'!$AC$4, ""))</f>
        <v/>
      </c>
    </row>
    <row r="1602" spans="1:31" x14ac:dyDescent="0.25">
      <c r="A1602" s="40"/>
      <c r="B1602" s="88" t="str">
        <f>IF($X1602="", "", IF(COUNTIF('Application Process'!$I$11:$I$3035, $X1602)=0, 'Job Database'!$Y$8, IFERROR(INDEX('Application Process'!$AJ$11:$AJ$3035, MATCH($X1602, 'Application Process'!$I$11:$I$3035, 0)), "")))</f>
        <v/>
      </c>
      <c r="C1602" s="40"/>
      <c r="D1602" s="207"/>
      <c r="E1602" s="194"/>
      <c r="F1602" s="194"/>
      <c r="G1602" s="208"/>
      <c r="H1602" s="194"/>
      <c r="I1602" s="208"/>
      <c r="J1602" s="194"/>
      <c r="K1602" s="209"/>
      <c r="L1602" s="194"/>
      <c r="M1602" s="196"/>
      <c r="N1602" s="194"/>
      <c r="O1602" s="194"/>
      <c r="P1602" s="208"/>
      <c r="Q1602" s="194"/>
      <c r="R1602" s="210"/>
      <c r="S1602" s="211"/>
      <c r="T1602" s="193"/>
      <c r="U1602" s="40"/>
      <c r="W1602" s="41" t="str">
        <f t="shared" si="97"/>
        <v/>
      </c>
      <c r="X1602" s="58" t="str">
        <f t="shared" si="98"/>
        <v/>
      </c>
      <c r="Y1602" s="58" t="str">
        <f t="shared" si="96"/>
        <v/>
      </c>
      <c r="AC1602" s="41" t="str">
        <f t="shared" si="99"/>
        <v/>
      </c>
      <c r="AE1602" s="41" t="str">
        <f>IF($H1602="", "", IF(COUNTIF($AA$11:$AA$131, $H1602)&gt;0, 'Application Process'!$AC$4, ""))</f>
        <v/>
      </c>
    </row>
    <row r="1603" spans="1:31" x14ac:dyDescent="0.25">
      <c r="A1603" s="40"/>
      <c r="B1603" s="88" t="str">
        <f>IF($X1603="", "", IF(COUNTIF('Application Process'!$I$11:$I$3035, $X1603)=0, 'Job Database'!$Y$8, IFERROR(INDEX('Application Process'!$AJ$11:$AJ$3035, MATCH($X1603, 'Application Process'!$I$11:$I$3035, 0)), "")))</f>
        <v/>
      </c>
      <c r="C1603" s="40"/>
      <c r="D1603" s="207"/>
      <c r="E1603" s="194"/>
      <c r="F1603" s="194"/>
      <c r="G1603" s="208"/>
      <c r="H1603" s="194"/>
      <c r="I1603" s="208"/>
      <c r="J1603" s="194"/>
      <c r="K1603" s="209"/>
      <c r="L1603" s="194"/>
      <c r="M1603" s="196"/>
      <c r="N1603" s="194"/>
      <c r="O1603" s="194"/>
      <c r="P1603" s="208"/>
      <c r="Q1603" s="194"/>
      <c r="R1603" s="210"/>
      <c r="S1603" s="211"/>
      <c r="T1603" s="193"/>
      <c r="U1603" s="40"/>
      <c r="W1603" s="41" t="str">
        <f t="shared" si="97"/>
        <v/>
      </c>
      <c r="X1603" s="58" t="str">
        <f t="shared" si="98"/>
        <v/>
      </c>
      <c r="Y1603" s="58" t="str">
        <f t="shared" si="96"/>
        <v/>
      </c>
      <c r="AC1603" s="41" t="str">
        <f t="shared" si="99"/>
        <v/>
      </c>
      <c r="AE1603" s="41" t="str">
        <f>IF($H1603="", "", IF(COUNTIF($AA$11:$AA$131, $H1603)&gt;0, 'Application Process'!$AC$4, ""))</f>
        <v/>
      </c>
    </row>
    <row r="1604" spans="1:31" x14ac:dyDescent="0.25">
      <c r="A1604" s="40"/>
      <c r="B1604" s="88" t="str">
        <f>IF($X1604="", "", IF(COUNTIF('Application Process'!$I$11:$I$3035, $X1604)=0, 'Job Database'!$Y$8, IFERROR(INDEX('Application Process'!$AJ$11:$AJ$3035, MATCH($X1604, 'Application Process'!$I$11:$I$3035, 0)), "")))</f>
        <v/>
      </c>
      <c r="C1604" s="40"/>
      <c r="D1604" s="207"/>
      <c r="E1604" s="194"/>
      <c r="F1604" s="194"/>
      <c r="G1604" s="208"/>
      <c r="H1604" s="194"/>
      <c r="I1604" s="208"/>
      <c r="J1604" s="194"/>
      <c r="K1604" s="209"/>
      <c r="L1604" s="194"/>
      <c r="M1604" s="196"/>
      <c r="N1604" s="194"/>
      <c r="O1604" s="194"/>
      <c r="P1604" s="208"/>
      <c r="Q1604" s="194"/>
      <c r="R1604" s="210"/>
      <c r="S1604" s="211"/>
      <c r="T1604" s="193"/>
      <c r="U1604" s="40"/>
      <c r="W1604" s="41" t="str">
        <f t="shared" si="97"/>
        <v/>
      </c>
      <c r="X1604" s="58" t="str">
        <f t="shared" si="98"/>
        <v/>
      </c>
      <c r="Y1604" s="58" t="str">
        <f t="shared" si="96"/>
        <v/>
      </c>
      <c r="AC1604" s="41" t="str">
        <f t="shared" si="99"/>
        <v/>
      </c>
      <c r="AE1604" s="41" t="str">
        <f>IF($H1604="", "", IF(COUNTIF($AA$11:$AA$131, $H1604)&gt;0, 'Application Process'!$AC$4, ""))</f>
        <v/>
      </c>
    </row>
    <row r="1605" spans="1:31" x14ac:dyDescent="0.25">
      <c r="A1605" s="40"/>
      <c r="B1605" s="88" t="str">
        <f>IF($X1605="", "", IF(COUNTIF('Application Process'!$I$11:$I$3035, $X1605)=0, 'Job Database'!$Y$8, IFERROR(INDEX('Application Process'!$AJ$11:$AJ$3035, MATCH($X1605, 'Application Process'!$I$11:$I$3035, 0)), "")))</f>
        <v/>
      </c>
      <c r="C1605" s="40"/>
      <c r="D1605" s="207"/>
      <c r="E1605" s="194"/>
      <c r="F1605" s="194"/>
      <c r="G1605" s="208"/>
      <c r="H1605" s="194"/>
      <c r="I1605" s="208"/>
      <c r="J1605" s="194"/>
      <c r="K1605" s="209"/>
      <c r="L1605" s="194"/>
      <c r="M1605" s="196"/>
      <c r="N1605" s="194"/>
      <c r="O1605" s="194"/>
      <c r="P1605" s="208"/>
      <c r="Q1605" s="194"/>
      <c r="R1605" s="210"/>
      <c r="S1605" s="211"/>
      <c r="T1605" s="193"/>
      <c r="U1605" s="40"/>
      <c r="W1605" s="41" t="str">
        <f t="shared" si="97"/>
        <v/>
      </c>
      <c r="X1605" s="58" t="str">
        <f t="shared" si="98"/>
        <v/>
      </c>
      <c r="Y1605" s="58" t="str">
        <f t="shared" si="96"/>
        <v/>
      </c>
      <c r="AC1605" s="41" t="str">
        <f t="shared" si="99"/>
        <v/>
      </c>
      <c r="AE1605" s="41" t="str">
        <f>IF($H1605="", "", IF(COUNTIF($AA$11:$AA$131, $H1605)&gt;0, 'Application Process'!$AC$4, ""))</f>
        <v/>
      </c>
    </row>
    <row r="1606" spans="1:31" x14ac:dyDescent="0.25">
      <c r="A1606" s="40"/>
      <c r="B1606" s="88" t="str">
        <f>IF($X1606="", "", IF(COUNTIF('Application Process'!$I$11:$I$3035, $X1606)=0, 'Job Database'!$Y$8, IFERROR(INDEX('Application Process'!$AJ$11:$AJ$3035, MATCH($X1606, 'Application Process'!$I$11:$I$3035, 0)), "")))</f>
        <v/>
      </c>
      <c r="C1606" s="40"/>
      <c r="D1606" s="207"/>
      <c r="E1606" s="194"/>
      <c r="F1606" s="194"/>
      <c r="G1606" s="208"/>
      <c r="H1606" s="194"/>
      <c r="I1606" s="208"/>
      <c r="J1606" s="194"/>
      <c r="K1606" s="209"/>
      <c r="L1606" s="194"/>
      <c r="M1606" s="196"/>
      <c r="N1606" s="194"/>
      <c r="O1606" s="194"/>
      <c r="P1606" s="208"/>
      <c r="Q1606" s="194"/>
      <c r="R1606" s="210"/>
      <c r="S1606" s="211"/>
      <c r="T1606" s="193"/>
      <c r="U1606" s="40"/>
      <c r="W1606" s="41" t="str">
        <f t="shared" si="97"/>
        <v/>
      </c>
      <c r="X1606" s="58" t="str">
        <f t="shared" si="98"/>
        <v/>
      </c>
      <c r="Y1606" s="58" t="str">
        <f t="shared" si="96"/>
        <v/>
      </c>
      <c r="AC1606" s="41" t="str">
        <f t="shared" si="99"/>
        <v/>
      </c>
      <c r="AE1606" s="41" t="str">
        <f>IF($H1606="", "", IF(COUNTIF($AA$11:$AA$131, $H1606)&gt;0, 'Application Process'!$AC$4, ""))</f>
        <v/>
      </c>
    </row>
    <row r="1607" spans="1:31" x14ac:dyDescent="0.25">
      <c r="A1607" s="40"/>
      <c r="B1607" s="88" t="str">
        <f>IF($X1607="", "", IF(COUNTIF('Application Process'!$I$11:$I$3035, $X1607)=0, 'Job Database'!$Y$8, IFERROR(INDEX('Application Process'!$AJ$11:$AJ$3035, MATCH($X1607, 'Application Process'!$I$11:$I$3035, 0)), "")))</f>
        <v/>
      </c>
      <c r="C1607" s="40"/>
      <c r="D1607" s="207"/>
      <c r="E1607" s="194"/>
      <c r="F1607" s="194"/>
      <c r="G1607" s="208"/>
      <c r="H1607" s="194"/>
      <c r="I1607" s="208"/>
      <c r="J1607" s="194"/>
      <c r="K1607" s="209"/>
      <c r="L1607" s="194"/>
      <c r="M1607" s="196"/>
      <c r="N1607" s="194"/>
      <c r="O1607" s="194"/>
      <c r="P1607" s="208"/>
      <c r="Q1607" s="194"/>
      <c r="R1607" s="210"/>
      <c r="S1607" s="211"/>
      <c r="T1607" s="193"/>
      <c r="U1607" s="40"/>
      <c r="W1607" s="41" t="str">
        <f t="shared" si="97"/>
        <v/>
      </c>
      <c r="X1607" s="58" t="str">
        <f t="shared" si="98"/>
        <v/>
      </c>
      <c r="Y1607" s="58" t="str">
        <f t="shared" si="96"/>
        <v/>
      </c>
      <c r="AC1607" s="41" t="str">
        <f t="shared" si="99"/>
        <v/>
      </c>
      <c r="AE1607" s="41" t="str">
        <f>IF($H1607="", "", IF(COUNTIF($AA$11:$AA$131, $H1607)&gt;0, 'Application Process'!$AC$4, ""))</f>
        <v/>
      </c>
    </row>
    <row r="1608" spans="1:31" x14ac:dyDescent="0.25">
      <c r="A1608" s="40"/>
      <c r="B1608" s="88" t="str">
        <f>IF($X1608="", "", IF(COUNTIF('Application Process'!$I$11:$I$3035, $X1608)=0, 'Job Database'!$Y$8, IFERROR(INDEX('Application Process'!$AJ$11:$AJ$3035, MATCH($X1608, 'Application Process'!$I$11:$I$3035, 0)), "")))</f>
        <v/>
      </c>
      <c r="C1608" s="40"/>
      <c r="D1608" s="207"/>
      <c r="E1608" s="194"/>
      <c r="F1608" s="194"/>
      <c r="G1608" s="208"/>
      <c r="H1608" s="194"/>
      <c r="I1608" s="208"/>
      <c r="J1608" s="194"/>
      <c r="K1608" s="209"/>
      <c r="L1608" s="194"/>
      <c r="M1608" s="196"/>
      <c r="N1608" s="194"/>
      <c r="O1608" s="194"/>
      <c r="P1608" s="208"/>
      <c r="Q1608" s="194"/>
      <c r="R1608" s="210"/>
      <c r="S1608" s="211"/>
      <c r="T1608" s="193"/>
      <c r="U1608" s="40"/>
      <c r="W1608" s="41" t="str">
        <f t="shared" si="97"/>
        <v/>
      </c>
      <c r="X1608" s="58" t="str">
        <f t="shared" si="98"/>
        <v/>
      </c>
      <c r="Y1608" s="58" t="str">
        <f t="shared" si="96"/>
        <v/>
      </c>
      <c r="AC1608" s="41" t="str">
        <f t="shared" si="99"/>
        <v/>
      </c>
      <c r="AE1608" s="41" t="str">
        <f>IF($H1608="", "", IF(COUNTIF($AA$11:$AA$131, $H1608)&gt;0, 'Application Process'!$AC$4, ""))</f>
        <v/>
      </c>
    </row>
    <row r="1609" spans="1:31" x14ac:dyDescent="0.25">
      <c r="A1609" s="40"/>
      <c r="B1609" s="88" t="str">
        <f>IF($X1609="", "", IF(COUNTIF('Application Process'!$I$11:$I$3035, $X1609)=0, 'Job Database'!$Y$8, IFERROR(INDEX('Application Process'!$AJ$11:$AJ$3035, MATCH($X1609, 'Application Process'!$I$11:$I$3035, 0)), "")))</f>
        <v/>
      </c>
      <c r="C1609" s="40"/>
      <c r="D1609" s="207"/>
      <c r="E1609" s="194"/>
      <c r="F1609" s="194"/>
      <c r="G1609" s="208"/>
      <c r="H1609" s="194"/>
      <c r="I1609" s="208"/>
      <c r="J1609" s="194"/>
      <c r="K1609" s="209"/>
      <c r="L1609" s="194"/>
      <c r="M1609" s="196"/>
      <c r="N1609" s="194"/>
      <c r="O1609" s="194"/>
      <c r="P1609" s="208"/>
      <c r="Q1609" s="194"/>
      <c r="R1609" s="210"/>
      <c r="S1609" s="211"/>
      <c r="T1609" s="193"/>
      <c r="U1609" s="40"/>
      <c r="W1609" s="41" t="str">
        <f t="shared" si="97"/>
        <v/>
      </c>
      <c r="X1609" s="58" t="str">
        <f t="shared" si="98"/>
        <v/>
      </c>
      <c r="Y1609" s="58" t="str">
        <f t="shared" si="96"/>
        <v/>
      </c>
      <c r="AC1609" s="41" t="str">
        <f t="shared" si="99"/>
        <v/>
      </c>
      <c r="AE1609" s="41" t="str">
        <f>IF($H1609="", "", IF(COUNTIF($AA$11:$AA$131, $H1609)&gt;0, 'Application Process'!$AC$4, ""))</f>
        <v/>
      </c>
    </row>
    <row r="1610" spans="1:31" x14ac:dyDescent="0.25">
      <c r="A1610" s="40"/>
      <c r="B1610" s="88" t="str">
        <f>IF($X1610="", "", IF(COUNTIF('Application Process'!$I$11:$I$3035, $X1610)=0, 'Job Database'!$Y$8, IFERROR(INDEX('Application Process'!$AJ$11:$AJ$3035, MATCH($X1610, 'Application Process'!$I$11:$I$3035, 0)), "")))</f>
        <v/>
      </c>
      <c r="C1610" s="40"/>
      <c r="D1610" s="207"/>
      <c r="E1610" s="194"/>
      <c r="F1610" s="194"/>
      <c r="G1610" s="208"/>
      <c r="H1610" s="194"/>
      <c r="I1610" s="208"/>
      <c r="J1610" s="194"/>
      <c r="K1610" s="209"/>
      <c r="L1610" s="194"/>
      <c r="M1610" s="196"/>
      <c r="N1610" s="194"/>
      <c r="O1610" s="194"/>
      <c r="P1610" s="208"/>
      <c r="Q1610" s="194"/>
      <c r="R1610" s="210"/>
      <c r="S1610" s="211"/>
      <c r="T1610" s="193"/>
      <c r="U1610" s="40"/>
      <c r="W1610" s="41" t="str">
        <f t="shared" si="97"/>
        <v/>
      </c>
      <c r="X1610" s="58" t="str">
        <f t="shared" si="98"/>
        <v/>
      </c>
      <c r="Y1610" s="58" t="str">
        <f t="shared" si="96"/>
        <v/>
      </c>
      <c r="AC1610" s="41" t="str">
        <f t="shared" si="99"/>
        <v/>
      </c>
      <c r="AE1610" s="41" t="str">
        <f>IF($H1610="", "", IF(COUNTIF($AA$11:$AA$131, $H1610)&gt;0, 'Application Process'!$AC$4, ""))</f>
        <v/>
      </c>
    </row>
    <row r="1611" spans="1:31" x14ac:dyDescent="0.25">
      <c r="A1611" s="40"/>
      <c r="B1611" s="88" t="str">
        <f>IF($X1611="", "", IF(COUNTIF('Application Process'!$I$11:$I$3035, $X1611)=0, 'Job Database'!$Y$8, IFERROR(INDEX('Application Process'!$AJ$11:$AJ$3035, MATCH($X1611, 'Application Process'!$I$11:$I$3035, 0)), "")))</f>
        <v/>
      </c>
      <c r="C1611" s="40"/>
      <c r="D1611" s="207"/>
      <c r="E1611" s="194"/>
      <c r="F1611" s="194"/>
      <c r="G1611" s="208"/>
      <c r="H1611" s="194"/>
      <c r="I1611" s="208"/>
      <c r="J1611" s="194"/>
      <c r="K1611" s="209"/>
      <c r="L1611" s="194"/>
      <c r="M1611" s="196"/>
      <c r="N1611" s="194"/>
      <c r="O1611" s="194"/>
      <c r="P1611" s="208"/>
      <c r="Q1611" s="194"/>
      <c r="R1611" s="210"/>
      <c r="S1611" s="211"/>
      <c r="T1611" s="193"/>
      <c r="U1611" s="40"/>
      <c r="W1611" s="41" t="str">
        <f t="shared" si="97"/>
        <v/>
      </c>
      <c r="X1611" s="58" t="str">
        <f t="shared" si="98"/>
        <v/>
      </c>
      <c r="Y1611" s="58" t="str">
        <f t="shared" ref="Y1611:Y1674" si="100">IF($H1611="", "", CONCATENATE($H1611, " - ", $B1611))</f>
        <v/>
      </c>
      <c r="AC1611" s="41" t="str">
        <f t="shared" si="99"/>
        <v/>
      </c>
      <c r="AE1611" s="41" t="str">
        <f>IF($H1611="", "", IF(COUNTIF($AA$11:$AA$131, $H1611)&gt;0, 'Application Process'!$AC$4, ""))</f>
        <v/>
      </c>
    </row>
    <row r="1612" spans="1:31" x14ac:dyDescent="0.25">
      <c r="A1612" s="40"/>
      <c r="B1612" s="88" t="str">
        <f>IF($X1612="", "", IF(COUNTIF('Application Process'!$I$11:$I$3035, $X1612)=0, 'Job Database'!$Y$8, IFERROR(INDEX('Application Process'!$AJ$11:$AJ$3035, MATCH($X1612, 'Application Process'!$I$11:$I$3035, 0)), "")))</f>
        <v/>
      </c>
      <c r="C1612" s="40"/>
      <c r="D1612" s="207"/>
      <c r="E1612" s="194"/>
      <c r="F1612" s="194"/>
      <c r="G1612" s="208"/>
      <c r="H1612" s="194"/>
      <c r="I1612" s="208"/>
      <c r="J1612" s="194"/>
      <c r="K1612" s="209"/>
      <c r="L1612" s="194"/>
      <c r="M1612" s="196"/>
      <c r="N1612" s="194"/>
      <c r="O1612" s="194"/>
      <c r="P1612" s="208"/>
      <c r="Q1612" s="194"/>
      <c r="R1612" s="210"/>
      <c r="S1612" s="211"/>
      <c r="T1612" s="193"/>
      <c r="U1612" s="40"/>
      <c r="W1612" s="41" t="str">
        <f t="shared" ref="W1612:W1675" si="101">IF($D1612="", "", IF(COUNTIF($D$11:$D$3035, $D1612)&gt;1, "X", ""))</f>
        <v/>
      </c>
      <c r="X1612" s="58" t="str">
        <f t="shared" ref="X1612:X1675" si="102">IF($D1612="", "", CONCATENATE(D1612, IF(E1612="", "", " - "), IF(E1612="", "", E1612), IF(F1612="", "", " - "), IF(F1612="", "", F1612)))</f>
        <v/>
      </c>
      <c r="Y1612" s="58" t="str">
        <f t="shared" si="100"/>
        <v/>
      </c>
      <c r="AC1612" s="41" t="str">
        <f t="shared" ref="AC1612:AC1675" si="103">IF($H1612="", "", IF(COUNTIF($AA$11:$AA$131, $H1612)=0, "X", ""))</f>
        <v/>
      </c>
      <c r="AE1612" s="41" t="str">
        <f>IF($H1612="", "", IF(COUNTIF($AA$11:$AA$131, $H1612)&gt;0, 'Application Process'!$AC$4, ""))</f>
        <v/>
      </c>
    </row>
    <row r="1613" spans="1:31" x14ac:dyDescent="0.25">
      <c r="A1613" s="40"/>
      <c r="B1613" s="88" t="str">
        <f>IF($X1613="", "", IF(COUNTIF('Application Process'!$I$11:$I$3035, $X1613)=0, 'Job Database'!$Y$8, IFERROR(INDEX('Application Process'!$AJ$11:$AJ$3035, MATCH($X1613, 'Application Process'!$I$11:$I$3035, 0)), "")))</f>
        <v/>
      </c>
      <c r="C1613" s="40"/>
      <c r="D1613" s="207"/>
      <c r="E1613" s="194"/>
      <c r="F1613" s="194"/>
      <c r="G1613" s="208"/>
      <c r="H1613" s="194"/>
      <c r="I1613" s="208"/>
      <c r="J1613" s="194"/>
      <c r="K1613" s="209"/>
      <c r="L1613" s="194"/>
      <c r="M1613" s="196"/>
      <c r="N1613" s="194"/>
      <c r="O1613" s="194"/>
      <c r="P1613" s="208"/>
      <c r="Q1613" s="194"/>
      <c r="R1613" s="210"/>
      <c r="S1613" s="211"/>
      <c r="T1613" s="193"/>
      <c r="U1613" s="40"/>
      <c r="W1613" s="41" t="str">
        <f t="shared" si="101"/>
        <v/>
      </c>
      <c r="X1613" s="58" t="str">
        <f t="shared" si="102"/>
        <v/>
      </c>
      <c r="Y1613" s="58" t="str">
        <f t="shared" si="100"/>
        <v/>
      </c>
      <c r="AC1613" s="41" t="str">
        <f t="shared" si="103"/>
        <v/>
      </c>
      <c r="AE1613" s="41" t="str">
        <f>IF($H1613="", "", IF(COUNTIF($AA$11:$AA$131, $H1613)&gt;0, 'Application Process'!$AC$4, ""))</f>
        <v/>
      </c>
    </row>
    <row r="1614" spans="1:31" x14ac:dyDescent="0.25">
      <c r="A1614" s="40"/>
      <c r="B1614" s="88" t="str">
        <f>IF($X1614="", "", IF(COUNTIF('Application Process'!$I$11:$I$3035, $X1614)=0, 'Job Database'!$Y$8, IFERROR(INDEX('Application Process'!$AJ$11:$AJ$3035, MATCH($X1614, 'Application Process'!$I$11:$I$3035, 0)), "")))</f>
        <v/>
      </c>
      <c r="C1614" s="40"/>
      <c r="D1614" s="207"/>
      <c r="E1614" s="194"/>
      <c r="F1614" s="194"/>
      <c r="G1614" s="208"/>
      <c r="H1614" s="194"/>
      <c r="I1614" s="208"/>
      <c r="J1614" s="194"/>
      <c r="K1614" s="209"/>
      <c r="L1614" s="194"/>
      <c r="M1614" s="196"/>
      <c r="N1614" s="194"/>
      <c r="O1614" s="194"/>
      <c r="P1614" s="208"/>
      <c r="Q1614" s="194"/>
      <c r="R1614" s="210"/>
      <c r="S1614" s="211"/>
      <c r="T1614" s="193"/>
      <c r="U1614" s="40"/>
      <c r="W1614" s="41" t="str">
        <f t="shared" si="101"/>
        <v/>
      </c>
      <c r="X1614" s="58" t="str">
        <f t="shared" si="102"/>
        <v/>
      </c>
      <c r="Y1614" s="58" t="str">
        <f t="shared" si="100"/>
        <v/>
      </c>
      <c r="AC1614" s="41" t="str">
        <f t="shared" si="103"/>
        <v/>
      </c>
      <c r="AE1614" s="41" t="str">
        <f>IF($H1614="", "", IF(COUNTIF($AA$11:$AA$131, $H1614)&gt;0, 'Application Process'!$AC$4, ""))</f>
        <v/>
      </c>
    </row>
    <row r="1615" spans="1:31" x14ac:dyDescent="0.25">
      <c r="A1615" s="40"/>
      <c r="B1615" s="88" t="str">
        <f>IF($X1615="", "", IF(COUNTIF('Application Process'!$I$11:$I$3035, $X1615)=0, 'Job Database'!$Y$8, IFERROR(INDEX('Application Process'!$AJ$11:$AJ$3035, MATCH($X1615, 'Application Process'!$I$11:$I$3035, 0)), "")))</f>
        <v/>
      </c>
      <c r="C1615" s="40"/>
      <c r="D1615" s="207"/>
      <c r="E1615" s="194"/>
      <c r="F1615" s="194"/>
      <c r="G1615" s="208"/>
      <c r="H1615" s="194"/>
      <c r="I1615" s="208"/>
      <c r="J1615" s="194"/>
      <c r="K1615" s="209"/>
      <c r="L1615" s="194"/>
      <c r="M1615" s="196"/>
      <c r="N1615" s="194"/>
      <c r="O1615" s="194"/>
      <c r="P1615" s="208"/>
      <c r="Q1615" s="194"/>
      <c r="R1615" s="210"/>
      <c r="S1615" s="211"/>
      <c r="T1615" s="193"/>
      <c r="U1615" s="40"/>
      <c r="W1615" s="41" t="str">
        <f t="shared" si="101"/>
        <v/>
      </c>
      <c r="X1615" s="58" t="str">
        <f t="shared" si="102"/>
        <v/>
      </c>
      <c r="Y1615" s="58" t="str">
        <f t="shared" si="100"/>
        <v/>
      </c>
      <c r="AC1615" s="41" t="str">
        <f t="shared" si="103"/>
        <v/>
      </c>
      <c r="AE1615" s="41" t="str">
        <f>IF($H1615="", "", IF(COUNTIF($AA$11:$AA$131, $H1615)&gt;0, 'Application Process'!$AC$4, ""))</f>
        <v/>
      </c>
    </row>
    <row r="1616" spans="1:31" x14ac:dyDescent="0.25">
      <c r="A1616" s="40"/>
      <c r="B1616" s="88" t="str">
        <f>IF($X1616="", "", IF(COUNTIF('Application Process'!$I$11:$I$3035, $X1616)=0, 'Job Database'!$Y$8, IFERROR(INDEX('Application Process'!$AJ$11:$AJ$3035, MATCH($X1616, 'Application Process'!$I$11:$I$3035, 0)), "")))</f>
        <v/>
      </c>
      <c r="C1616" s="40"/>
      <c r="D1616" s="207"/>
      <c r="E1616" s="194"/>
      <c r="F1616" s="194"/>
      <c r="G1616" s="208"/>
      <c r="H1616" s="194"/>
      <c r="I1616" s="208"/>
      <c r="J1616" s="194"/>
      <c r="K1616" s="209"/>
      <c r="L1616" s="194"/>
      <c r="M1616" s="196"/>
      <c r="N1616" s="194"/>
      <c r="O1616" s="194"/>
      <c r="P1616" s="208"/>
      <c r="Q1616" s="194"/>
      <c r="R1616" s="210"/>
      <c r="S1616" s="211"/>
      <c r="T1616" s="193"/>
      <c r="U1616" s="40"/>
      <c r="W1616" s="41" t="str">
        <f t="shared" si="101"/>
        <v/>
      </c>
      <c r="X1616" s="58" t="str">
        <f t="shared" si="102"/>
        <v/>
      </c>
      <c r="Y1616" s="58" t="str">
        <f t="shared" si="100"/>
        <v/>
      </c>
      <c r="AC1616" s="41" t="str">
        <f t="shared" si="103"/>
        <v/>
      </c>
      <c r="AE1616" s="41" t="str">
        <f>IF($H1616="", "", IF(COUNTIF($AA$11:$AA$131, $H1616)&gt;0, 'Application Process'!$AC$4, ""))</f>
        <v/>
      </c>
    </row>
    <row r="1617" spans="1:31" x14ac:dyDescent="0.25">
      <c r="A1617" s="40"/>
      <c r="B1617" s="88" t="str">
        <f>IF($X1617="", "", IF(COUNTIF('Application Process'!$I$11:$I$3035, $X1617)=0, 'Job Database'!$Y$8, IFERROR(INDEX('Application Process'!$AJ$11:$AJ$3035, MATCH($X1617, 'Application Process'!$I$11:$I$3035, 0)), "")))</f>
        <v/>
      </c>
      <c r="C1617" s="40"/>
      <c r="D1617" s="207"/>
      <c r="E1617" s="194"/>
      <c r="F1617" s="194"/>
      <c r="G1617" s="208"/>
      <c r="H1617" s="194"/>
      <c r="I1617" s="208"/>
      <c r="J1617" s="194"/>
      <c r="K1617" s="209"/>
      <c r="L1617" s="194"/>
      <c r="M1617" s="196"/>
      <c r="N1617" s="194"/>
      <c r="O1617" s="194"/>
      <c r="P1617" s="208"/>
      <c r="Q1617" s="194"/>
      <c r="R1617" s="210"/>
      <c r="S1617" s="211"/>
      <c r="T1617" s="193"/>
      <c r="U1617" s="40"/>
      <c r="W1617" s="41" t="str">
        <f t="shared" si="101"/>
        <v/>
      </c>
      <c r="X1617" s="58" t="str">
        <f t="shared" si="102"/>
        <v/>
      </c>
      <c r="Y1617" s="58" t="str">
        <f t="shared" si="100"/>
        <v/>
      </c>
      <c r="AC1617" s="41" t="str">
        <f t="shared" si="103"/>
        <v/>
      </c>
      <c r="AE1617" s="41" t="str">
        <f>IF($H1617="", "", IF(COUNTIF($AA$11:$AA$131, $H1617)&gt;0, 'Application Process'!$AC$4, ""))</f>
        <v/>
      </c>
    </row>
    <row r="1618" spans="1:31" x14ac:dyDescent="0.25">
      <c r="A1618" s="40"/>
      <c r="B1618" s="88" t="str">
        <f>IF($X1618="", "", IF(COUNTIF('Application Process'!$I$11:$I$3035, $X1618)=0, 'Job Database'!$Y$8, IFERROR(INDEX('Application Process'!$AJ$11:$AJ$3035, MATCH($X1618, 'Application Process'!$I$11:$I$3035, 0)), "")))</f>
        <v/>
      </c>
      <c r="C1618" s="40"/>
      <c r="D1618" s="207"/>
      <c r="E1618" s="194"/>
      <c r="F1618" s="194"/>
      <c r="G1618" s="208"/>
      <c r="H1618" s="194"/>
      <c r="I1618" s="208"/>
      <c r="J1618" s="194"/>
      <c r="K1618" s="209"/>
      <c r="L1618" s="194"/>
      <c r="M1618" s="196"/>
      <c r="N1618" s="194"/>
      <c r="O1618" s="194"/>
      <c r="P1618" s="208"/>
      <c r="Q1618" s="194"/>
      <c r="R1618" s="210"/>
      <c r="S1618" s="211"/>
      <c r="T1618" s="193"/>
      <c r="U1618" s="40"/>
      <c r="W1618" s="41" t="str">
        <f t="shared" si="101"/>
        <v/>
      </c>
      <c r="X1618" s="58" t="str">
        <f t="shared" si="102"/>
        <v/>
      </c>
      <c r="Y1618" s="58" t="str">
        <f t="shared" si="100"/>
        <v/>
      </c>
      <c r="AC1618" s="41" t="str">
        <f t="shared" si="103"/>
        <v/>
      </c>
      <c r="AE1618" s="41" t="str">
        <f>IF($H1618="", "", IF(COUNTIF($AA$11:$AA$131, $H1618)&gt;0, 'Application Process'!$AC$4, ""))</f>
        <v/>
      </c>
    </row>
    <row r="1619" spans="1:31" x14ac:dyDescent="0.25">
      <c r="A1619" s="40"/>
      <c r="B1619" s="88" t="str">
        <f>IF($X1619="", "", IF(COUNTIF('Application Process'!$I$11:$I$3035, $X1619)=0, 'Job Database'!$Y$8, IFERROR(INDEX('Application Process'!$AJ$11:$AJ$3035, MATCH($X1619, 'Application Process'!$I$11:$I$3035, 0)), "")))</f>
        <v/>
      </c>
      <c r="C1619" s="40"/>
      <c r="D1619" s="207"/>
      <c r="E1619" s="194"/>
      <c r="F1619" s="194"/>
      <c r="G1619" s="208"/>
      <c r="H1619" s="194"/>
      <c r="I1619" s="208"/>
      <c r="J1619" s="194"/>
      <c r="K1619" s="209"/>
      <c r="L1619" s="194"/>
      <c r="M1619" s="196"/>
      <c r="N1619" s="194"/>
      <c r="O1619" s="194"/>
      <c r="P1619" s="208"/>
      <c r="Q1619" s="194"/>
      <c r="R1619" s="210"/>
      <c r="S1619" s="211"/>
      <c r="T1619" s="193"/>
      <c r="U1619" s="40"/>
      <c r="W1619" s="41" t="str">
        <f t="shared" si="101"/>
        <v/>
      </c>
      <c r="X1619" s="58" t="str">
        <f t="shared" si="102"/>
        <v/>
      </c>
      <c r="Y1619" s="58" t="str">
        <f t="shared" si="100"/>
        <v/>
      </c>
      <c r="AC1619" s="41" t="str">
        <f t="shared" si="103"/>
        <v/>
      </c>
      <c r="AE1619" s="41" t="str">
        <f>IF($H1619="", "", IF(COUNTIF($AA$11:$AA$131, $H1619)&gt;0, 'Application Process'!$AC$4, ""))</f>
        <v/>
      </c>
    </row>
    <row r="1620" spans="1:31" x14ac:dyDescent="0.25">
      <c r="A1620" s="40"/>
      <c r="B1620" s="88" t="str">
        <f>IF($X1620="", "", IF(COUNTIF('Application Process'!$I$11:$I$3035, $X1620)=0, 'Job Database'!$Y$8, IFERROR(INDEX('Application Process'!$AJ$11:$AJ$3035, MATCH($X1620, 'Application Process'!$I$11:$I$3035, 0)), "")))</f>
        <v/>
      </c>
      <c r="C1620" s="40"/>
      <c r="D1620" s="207"/>
      <c r="E1620" s="194"/>
      <c r="F1620" s="194"/>
      <c r="G1620" s="208"/>
      <c r="H1620" s="194"/>
      <c r="I1620" s="208"/>
      <c r="J1620" s="194"/>
      <c r="K1620" s="209"/>
      <c r="L1620" s="194"/>
      <c r="M1620" s="196"/>
      <c r="N1620" s="194"/>
      <c r="O1620" s="194"/>
      <c r="P1620" s="208"/>
      <c r="Q1620" s="194"/>
      <c r="R1620" s="210"/>
      <c r="S1620" s="211"/>
      <c r="T1620" s="193"/>
      <c r="U1620" s="40"/>
      <c r="W1620" s="41" t="str">
        <f t="shared" si="101"/>
        <v/>
      </c>
      <c r="X1620" s="58" t="str">
        <f t="shared" si="102"/>
        <v/>
      </c>
      <c r="Y1620" s="58" t="str">
        <f t="shared" si="100"/>
        <v/>
      </c>
      <c r="AC1620" s="41" t="str">
        <f t="shared" si="103"/>
        <v/>
      </c>
      <c r="AE1620" s="41" t="str">
        <f>IF($H1620="", "", IF(COUNTIF($AA$11:$AA$131, $H1620)&gt;0, 'Application Process'!$AC$4, ""))</f>
        <v/>
      </c>
    </row>
    <row r="1621" spans="1:31" x14ac:dyDescent="0.25">
      <c r="A1621" s="40"/>
      <c r="B1621" s="88" t="str">
        <f>IF($X1621="", "", IF(COUNTIF('Application Process'!$I$11:$I$3035, $X1621)=0, 'Job Database'!$Y$8, IFERROR(INDEX('Application Process'!$AJ$11:$AJ$3035, MATCH($X1621, 'Application Process'!$I$11:$I$3035, 0)), "")))</f>
        <v/>
      </c>
      <c r="C1621" s="40"/>
      <c r="D1621" s="207"/>
      <c r="E1621" s="194"/>
      <c r="F1621" s="194"/>
      <c r="G1621" s="208"/>
      <c r="H1621" s="194"/>
      <c r="I1621" s="208"/>
      <c r="J1621" s="194"/>
      <c r="K1621" s="209"/>
      <c r="L1621" s="194"/>
      <c r="M1621" s="196"/>
      <c r="N1621" s="194"/>
      <c r="O1621" s="194"/>
      <c r="P1621" s="208"/>
      <c r="Q1621" s="194"/>
      <c r="R1621" s="210"/>
      <c r="S1621" s="211"/>
      <c r="T1621" s="193"/>
      <c r="U1621" s="40"/>
      <c r="W1621" s="41" t="str">
        <f t="shared" si="101"/>
        <v/>
      </c>
      <c r="X1621" s="58" t="str">
        <f t="shared" si="102"/>
        <v/>
      </c>
      <c r="Y1621" s="58" t="str">
        <f t="shared" si="100"/>
        <v/>
      </c>
      <c r="AC1621" s="41" t="str">
        <f t="shared" si="103"/>
        <v/>
      </c>
      <c r="AE1621" s="41" t="str">
        <f>IF($H1621="", "", IF(COUNTIF($AA$11:$AA$131, $H1621)&gt;0, 'Application Process'!$AC$4, ""))</f>
        <v/>
      </c>
    </row>
    <row r="1622" spans="1:31" x14ac:dyDescent="0.25">
      <c r="A1622" s="40"/>
      <c r="B1622" s="88" t="str">
        <f>IF($X1622="", "", IF(COUNTIF('Application Process'!$I$11:$I$3035, $X1622)=0, 'Job Database'!$Y$8, IFERROR(INDEX('Application Process'!$AJ$11:$AJ$3035, MATCH($X1622, 'Application Process'!$I$11:$I$3035, 0)), "")))</f>
        <v/>
      </c>
      <c r="C1622" s="40"/>
      <c r="D1622" s="207"/>
      <c r="E1622" s="194"/>
      <c r="F1622" s="194"/>
      <c r="G1622" s="208"/>
      <c r="H1622" s="194"/>
      <c r="I1622" s="208"/>
      <c r="J1622" s="194"/>
      <c r="K1622" s="209"/>
      <c r="L1622" s="194"/>
      <c r="M1622" s="196"/>
      <c r="N1622" s="194"/>
      <c r="O1622" s="194"/>
      <c r="P1622" s="208"/>
      <c r="Q1622" s="194"/>
      <c r="R1622" s="210"/>
      <c r="S1622" s="211"/>
      <c r="T1622" s="193"/>
      <c r="U1622" s="40"/>
      <c r="W1622" s="41" t="str">
        <f t="shared" si="101"/>
        <v/>
      </c>
      <c r="X1622" s="58" t="str">
        <f t="shared" si="102"/>
        <v/>
      </c>
      <c r="Y1622" s="58" t="str">
        <f t="shared" si="100"/>
        <v/>
      </c>
      <c r="AC1622" s="41" t="str">
        <f t="shared" si="103"/>
        <v/>
      </c>
      <c r="AE1622" s="41" t="str">
        <f>IF($H1622="", "", IF(COUNTIF($AA$11:$AA$131, $H1622)&gt;0, 'Application Process'!$AC$4, ""))</f>
        <v/>
      </c>
    </row>
    <row r="1623" spans="1:31" x14ac:dyDescent="0.25">
      <c r="A1623" s="40"/>
      <c r="B1623" s="88" t="str">
        <f>IF($X1623="", "", IF(COUNTIF('Application Process'!$I$11:$I$3035, $X1623)=0, 'Job Database'!$Y$8, IFERROR(INDEX('Application Process'!$AJ$11:$AJ$3035, MATCH($X1623, 'Application Process'!$I$11:$I$3035, 0)), "")))</f>
        <v/>
      </c>
      <c r="C1623" s="40"/>
      <c r="D1623" s="207"/>
      <c r="E1623" s="194"/>
      <c r="F1623" s="194"/>
      <c r="G1623" s="208"/>
      <c r="H1623" s="194"/>
      <c r="I1623" s="208"/>
      <c r="J1623" s="194"/>
      <c r="K1623" s="209"/>
      <c r="L1623" s="194"/>
      <c r="M1623" s="196"/>
      <c r="N1623" s="194"/>
      <c r="O1623" s="194"/>
      <c r="P1623" s="208"/>
      <c r="Q1623" s="194"/>
      <c r="R1623" s="210"/>
      <c r="S1623" s="211"/>
      <c r="T1623" s="193"/>
      <c r="U1623" s="40"/>
      <c r="W1623" s="41" t="str">
        <f t="shared" si="101"/>
        <v/>
      </c>
      <c r="X1623" s="58" t="str">
        <f t="shared" si="102"/>
        <v/>
      </c>
      <c r="Y1623" s="58" t="str">
        <f t="shared" si="100"/>
        <v/>
      </c>
      <c r="AC1623" s="41" t="str">
        <f t="shared" si="103"/>
        <v/>
      </c>
      <c r="AE1623" s="41" t="str">
        <f>IF($H1623="", "", IF(COUNTIF($AA$11:$AA$131, $H1623)&gt;0, 'Application Process'!$AC$4, ""))</f>
        <v/>
      </c>
    </row>
    <row r="1624" spans="1:31" x14ac:dyDescent="0.25">
      <c r="A1624" s="40"/>
      <c r="B1624" s="88" t="str">
        <f>IF($X1624="", "", IF(COUNTIF('Application Process'!$I$11:$I$3035, $X1624)=0, 'Job Database'!$Y$8, IFERROR(INDEX('Application Process'!$AJ$11:$AJ$3035, MATCH($X1624, 'Application Process'!$I$11:$I$3035, 0)), "")))</f>
        <v/>
      </c>
      <c r="C1624" s="40"/>
      <c r="D1624" s="207"/>
      <c r="E1624" s="194"/>
      <c r="F1624" s="194"/>
      <c r="G1624" s="208"/>
      <c r="H1624" s="194"/>
      <c r="I1624" s="208"/>
      <c r="J1624" s="194"/>
      <c r="K1624" s="209"/>
      <c r="L1624" s="194"/>
      <c r="M1624" s="196"/>
      <c r="N1624" s="194"/>
      <c r="O1624" s="194"/>
      <c r="P1624" s="208"/>
      <c r="Q1624" s="194"/>
      <c r="R1624" s="210"/>
      <c r="S1624" s="211"/>
      <c r="T1624" s="193"/>
      <c r="U1624" s="40"/>
      <c r="W1624" s="41" t="str">
        <f t="shared" si="101"/>
        <v/>
      </c>
      <c r="X1624" s="58" t="str">
        <f t="shared" si="102"/>
        <v/>
      </c>
      <c r="Y1624" s="58" t="str">
        <f t="shared" si="100"/>
        <v/>
      </c>
      <c r="AC1624" s="41" t="str">
        <f t="shared" si="103"/>
        <v/>
      </c>
      <c r="AE1624" s="41" t="str">
        <f>IF($H1624="", "", IF(COUNTIF($AA$11:$AA$131, $H1624)&gt;0, 'Application Process'!$AC$4, ""))</f>
        <v/>
      </c>
    </row>
    <row r="1625" spans="1:31" x14ac:dyDescent="0.25">
      <c r="A1625" s="40"/>
      <c r="B1625" s="88" t="str">
        <f>IF($X1625="", "", IF(COUNTIF('Application Process'!$I$11:$I$3035, $X1625)=0, 'Job Database'!$Y$8, IFERROR(INDEX('Application Process'!$AJ$11:$AJ$3035, MATCH($X1625, 'Application Process'!$I$11:$I$3035, 0)), "")))</f>
        <v/>
      </c>
      <c r="C1625" s="40"/>
      <c r="D1625" s="207"/>
      <c r="E1625" s="194"/>
      <c r="F1625" s="194"/>
      <c r="G1625" s="208"/>
      <c r="H1625" s="194"/>
      <c r="I1625" s="208"/>
      <c r="J1625" s="194"/>
      <c r="K1625" s="209"/>
      <c r="L1625" s="194"/>
      <c r="M1625" s="196"/>
      <c r="N1625" s="194"/>
      <c r="O1625" s="194"/>
      <c r="P1625" s="208"/>
      <c r="Q1625" s="194"/>
      <c r="R1625" s="210"/>
      <c r="S1625" s="211"/>
      <c r="T1625" s="193"/>
      <c r="U1625" s="40"/>
      <c r="W1625" s="41" t="str">
        <f t="shared" si="101"/>
        <v/>
      </c>
      <c r="X1625" s="58" t="str">
        <f t="shared" si="102"/>
        <v/>
      </c>
      <c r="Y1625" s="58" t="str">
        <f t="shared" si="100"/>
        <v/>
      </c>
      <c r="AC1625" s="41" t="str">
        <f t="shared" si="103"/>
        <v/>
      </c>
      <c r="AE1625" s="41" t="str">
        <f>IF($H1625="", "", IF(COUNTIF($AA$11:$AA$131, $H1625)&gt;0, 'Application Process'!$AC$4, ""))</f>
        <v/>
      </c>
    </row>
    <row r="1626" spans="1:31" x14ac:dyDescent="0.25">
      <c r="A1626" s="40"/>
      <c r="B1626" s="88" t="str">
        <f>IF($X1626="", "", IF(COUNTIF('Application Process'!$I$11:$I$3035, $X1626)=0, 'Job Database'!$Y$8, IFERROR(INDEX('Application Process'!$AJ$11:$AJ$3035, MATCH($X1626, 'Application Process'!$I$11:$I$3035, 0)), "")))</f>
        <v/>
      </c>
      <c r="C1626" s="40"/>
      <c r="D1626" s="207"/>
      <c r="E1626" s="194"/>
      <c r="F1626" s="194"/>
      <c r="G1626" s="208"/>
      <c r="H1626" s="194"/>
      <c r="I1626" s="208"/>
      <c r="J1626" s="194"/>
      <c r="K1626" s="209"/>
      <c r="L1626" s="194"/>
      <c r="M1626" s="196"/>
      <c r="N1626" s="194"/>
      <c r="O1626" s="194"/>
      <c r="P1626" s="208"/>
      <c r="Q1626" s="194"/>
      <c r="R1626" s="210"/>
      <c r="S1626" s="211"/>
      <c r="T1626" s="193"/>
      <c r="U1626" s="40"/>
      <c r="W1626" s="41" t="str">
        <f t="shared" si="101"/>
        <v/>
      </c>
      <c r="X1626" s="58" t="str">
        <f t="shared" si="102"/>
        <v/>
      </c>
      <c r="Y1626" s="58" t="str">
        <f t="shared" si="100"/>
        <v/>
      </c>
      <c r="AC1626" s="41" t="str">
        <f t="shared" si="103"/>
        <v/>
      </c>
      <c r="AE1626" s="41" t="str">
        <f>IF($H1626="", "", IF(COUNTIF($AA$11:$AA$131, $H1626)&gt;0, 'Application Process'!$AC$4, ""))</f>
        <v/>
      </c>
    </row>
    <row r="1627" spans="1:31" x14ac:dyDescent="0.25">
      <c r="A1627" s="40"/>
      <c r="B1627" s="88" t="str">
        <f>IF($X1627="", "", IF(COUNTIF('Application Process'!$I$11:$I$3035, $X1627)=0, 'Job Database'!$Y$8, IFERROR(INDEX('Application Process'!$AJ$11:$AJ$3035, MATCH($X1627, 'Application Process'!$I$11:$I$3035, 0)), "")))</f>
        <v/>
      </c>
      <c r="C1627" s="40"/>
      <c r="D1627" s="207"/>
      <c r="E1627" s="194"/>
      <c r="F1627" s="194"/>
      <c r="G1627" s="208"/>
      <c r="H1627" s="194"/>
      <c r="I1627" s="208"/>
      <c r="J1627" s="194"/>
      <c r="K1627" s="209"/>
      <c r="L1627" s="194"/>
      <c r="M1627" s="196"/>
      <c r="N1627" s="194"/>
      <c r="O1627" s="194"/>
      <c r="P1627" s="208"/>
      <c r="Q1627" s="194"/>
      <c r="R1627" s="210"/>
      <c r="S1627" s="211"/>
      <c r="T1627" s="193"/>
      <c r="U1627" s="40"/>
      <c r="W1627" s="41" t="str">
        <f t="shared" si="101"/>
        <v/>
      </c>
      <c r="X1627" s="58" t="str">
        <f t="shared" si="102"/>
        <v/>
      </c>
      <c r="Y1627" s="58" t="str">
        <f t="shared" si="100"/>
        <v/>
      </c>
      <c r="AC1627" s="41" t="str">
        <f t="shared" si="103"/>
        <v/>
      </c>
      <c r="AE1627" s="41" t="str">
        <f>IF($H1627="", "", IF(COUNTIF($AA$11:$AA$131, $H1627)&gt;0, 'Application Process'!$AC$4, ""))</f>
        <v/>
      </c>
    </row>
    <row r="1628" spans="1:31" x14ac:dyDescent="0.25">
      <c r="A1628" s="40"/>
      <c r="B1628" s="88" t="str">
        <f>IF($X1628="", "", IF(COUNTIF('Application Process'!$I$11:$I$3035, $X1628)=0, 'Job Database'!$Y$8, IFERROR(INDEX('Application Process'!$AJ$11:$AJ$3035, MATCH($X1628, 'Application Process'!$I$11:$I$3035, 0)), "")))</f>
        <v/>
      </c>
      <c r="C1628" s="40"/>
      <c r="D1628" s="207"/>
      <c r="E1628" s="194"/>
      <c r="F1628" s="194"/>
      <c r="G1628" s="208"/>
      <c r="H1628" s="194"/>
      <c r="I1628" s="208"/>
      <c r="J1628" s="194"/>
      <c r="K1628" s="209"/>
      <c r="L1628" s="194"/>
      <c r="M1628" s="196"/>
      <c r="N1628" s="194"/>
      <c r="O1628" s="194"/>
      <c r="P1628" s="208"/>
      <c r="Q1628" s="194"/>
      <c r="R1628" s="210"/>
      <c r="S1628" s="211"/>
      <c r="T1628" s="193"/>
      <c r="U1628" s="40"/>
      <c r="W1628" s="41" t="str">
        <f t="shared" si="101"/>
        <v/>
      </c>
      <c r="X1628" s="58" t="str">
        <f t="shared" si="102"/>
        <v/>
      </c>
      <c r="Y1628" s="58" t="str">
        <f t="shared" si="100"/>
        <v/>
      </c>
      <c r="AC1628" s="41" t="str">
        <f t="shared" si="103"/>
        <v/>
      </c>
      <c r="AE1628" s="41" t="str">
        <f>IF($H1628="", "", IF(COUNTIF($AA$11:$AA$131, $H1628)&gt;0, 'Application Process'!$AC$4, ""))</f>
        <v/>
      </c>
    </row>
    <row r="1629" spans="1:31" x14ac:dyDescent="0.25">
      <c r="A1629" s="40"/>
      <c r="B1629" s="88" t="str">
        <f>IF($X1629="", "", IF(COUNTIF('Application Process'!$I$11:$I$3035, $X1629)=0, 'Job Database'!$Y$8, IFERROR(INDEX('Application Process'!$AJ$11:$AJ$3035, MATCH($X1629, 'Application Process'!$I$11:$I$3035, 0)), "")))</f>
        <v/>
      </c>
      <c r="C1629" s="40"/>
      <c r="D1629" s="207"/>
      <c r="E1629" s="194"/>
      <c r="F1629" s="194"/>
      <c r="G1629" s="208"/>
      <c r="H1629" s="194"/>
      <c r="I1629" s="208"/>
      <c r="J1629" s="194"/>
      <c r="K1629" s="209"/>
      <c r="L1629" s="194"/>
      <c r="M1629" s="196"/>
      <c r="N1629" s="194"/>
      <c r="O1629" s="194"/>
      <c r="P1629" s="208"/>
      <c r="Q1629" s="194"/>
      <c r="R1629" s="210"/>
      <c r="S1629" s="211"/>
      <c r="T1629" s="193"/>
      <c r="U1629" s="40"/>
      <c r="W1629" s="41" t="str">
        <f t="shared" si="101"/>
        <v/>
      </c>
      <c r="X1629" s="58" t="str">
        <f t="shared" si="102"/>
        <v/>
      </c>
      <c r="Y1629" s="58" t="str">
        <f t="shared" si="100"/>
        <v/>
      </c>
      <c r="AC1629" s="41" t="str">
        <f t="shared" si="103"/>
        <v/>
      </c>
      <c r="AE1629" s="41" t="str">
        <f>IF($H1629="", "", IF(COUNTIF($AA$11:$AA$131, $H1629)&gt;0, 'Application Process'!$AC$4, ""))</f>
        <v/>
      </c>
    </row>
    <row r="1630" spans="1:31" x14ac:dyDescent="0.25">
      <c r="A1630" s="40"/>
      <c r="B1630" s="88" t="str">
        <f>IF($X1630="", "", IF(COUNTIF('Application Process'!$I$11:$I$3035, $X1630)=0, 'Job Database'!$Y$8, IFERROR(INDEX('Application Process'!$AJ$11:$AJ$3035, MATCH($X1630, 'Application Process'!$I$11:$I$3035, 0)), "")))</f>
        <v/>
      </c>
      <c r="C1630" s="40"/>
      <c r="D1630" s="207"/>
      <c r="E1630" s="194"/>
      <c r="F1630" s="194"/>
      <c r="G1630" s="208"/>
      <c r="H1630" s="194"/>
      <c r="I1630" s="208"/>
      <c r="J1630" s="194"/>
      <c r="K1630" s="209"/>
      <c r="L1630" s="194"/>
      <c r="M1630" s="196"/>
      <c r="N1630" s="194"/>
      <c r="O1630" s="194"/>
      <c r="P1630" s="208"/>
      <c r="Q1630" s="194"/>
      <c r="R1630" s="210"/>
      <c r="S1630" s="211"/>
      <c r="T1630" s="193"/>
      <c r="U1630" s="40"/>
      <c r="W1630" s="41" t="str">
        <f t="shared" si="101"/>
        <v/>
      </c>
      <c r="X1630" s="58" t="str">
        <f t="shared" si="102"/>
        <v/>
      </c>
      <c r="Y1630" s="58" t="str">
        <f t="shared" si="100"/>
        <v/>
      </c>
      <c r="AC1630" s="41" t="str">
        <f t="shared" si="103"/>
        <v/>
      </c>
      <c r="AE1630" s="41" t="str">
        <f>IF($H1630="", "", IF(COUNTIF($AA$11:$AA$131, $H1630)&gt;0, 'Application Process'!$AC$4, ""))</f>
        <v/>
      </c>
    </row>
    <row r="1631" spans="1:31" x14ac:dyDescent="0.25">
      <c r="A1631" s="40"/>
      <c r="B1631" s="88" t="str">
        <f>IF($X1631="", "", IF(COUNTIF('Application Process'!$I$11:$I$3035, $X1631)=0, 'Job Database'!$Y$8, IFERROR(INDEX('Application Process'!$AJ$11:$AJ$3035, MATCH($X1631, 'Application Process'!$I$11:$I$3035, 0)), "")))</f>
        <v/>
      </c>
      <c r="C1631" s="40"/>
      <c r="D1631" s="207"/>
      <c r="E1631" s="194"/>
      <c r="F1631" s="194"/>
      <c r="G1631" s="208"/>
      <c r="H1631" s="194"/>
      <c r="I1631" s="208"/>
      <c r="J1631" s="194"/>
      <c r="K1631" s="209"/>
      <c r="L1631" s="194"/>
      <c r="M1631" s="196"/>
      <c r="N1631" s="194"/>
      <c r="O1631" s="194"/>
      <c r="P1631" s="208"/>
      <c r="Q1631" s="194"/>
      <c r="R1631" s="210"/>
      <c r="S1631" s="211"/>
      <c r="T1631" s="193"/>
      <c r="U1631" s="40"/>
      <c r="W1631" s="41" t="str">
        <f t="shared" si="101"/>
        <v/>
      </c>
      <c r="X1631" s="58" t="str">
        <f t="shared" si="102"/>
        <v/>
      </c>
      <c r="Y1631" s="58" t="str">
        <f t="shared" si="100"/>
        <v/>
      </c>
      <c r="AC1631" s="41" t="str">
        <f t="shared" si="103"/>
        <v/>
      </c>
      <c r="AE1631" s="41" t="str">
        <f>IF($H1631="", "", IF(COUNTIF($AA$11:$AA$131, $H1631)&gt;0, 'Application Process'!$AC$4, ""))</f>
        <v/>
      </c>
    </row>
    <row r="1632" spans="1:31" x14ac:dyDescent="0.25">
      <c r="A1632" s="40"/>
      <c r="B1632" s="88" t="str">
        <f>IF($X1632="", "", IF(COUNTIF('Application Process'!$I$11:$I$3035, $X1632)=0, 'Job Database'!$Y$8, IFERROR(INDEX('Application Process'!$AJ$11:$AJ$3035, MATCH($X1632, 'Application Process'!$I$11:$I$3035, 0)), "")))</f>
        <v/>
      </c>
      <c r="C1632" s="40"/>
      <c r="D1632" s="207"/>
      <c r="E1632" s="194"/>
      <c r="F1632" s="194"/>
      <c r="G1632" s="208"/>
      <c r="H1632" s="194"/>
      <c r="I1632" s="208"/>
      <c r="J1632" s="194"/>
      <c r="K1632" s="209"/>
      <c r="L1632" s="194"/>
      <c r="M1632" s="196"/>
      <c r="N1632" s="194"/>
      <c r="O1632" s="194"/>
      <c r="P1632" s="208"/>
      <c r="Q1632" s="194"/>
      <c r="R1632" s="210"/>
      <c r="S1632" s="211"/>
      <c r="T1632" s="193"/>
      <c r="U1632" s="40"/>
      <c r="W1632" s="41" t="str">
        <f t="shared" si="101"/>
        <v/>
      </c>
      <c r="X1632" s="58" t="str">
        <f t="shared" si="102"/>
        <v/>
      </c>
      <c r="Y1632" s="58" t="str">
        <f t="shared" si="100"/>
        <v/>
      </c>
      <c r="AC1632" s="41" t="str">
        <f t="shared" si="103"/>
        <v/>
      </c>
      <c r="AE1632" s="41" t="str">
        <f>IF($H1632="", "", IF(COUNTIF($AA$11:$AA$131, $H1632)&gt;0, 'Application Process'!$AC$4, ""))</f>
        <v/>
      </c>
    </row>
    <row r="1633" spans="1:31" x14ac:dyDescent="0.25">
      <c r="A1633" s="40"/>
      <c r="B1633" s="88" t="str">
        <f>IF($X1633="", "", IF(COUNTIF('Application Process'!$I$11:$I$3035, $X1633)=0, 'Job Database'!$Y$8, IFERROR(INDEX('Application Process'!$AJ$11:$AJ$3035, MATCH($X1633, 'Application Process'!$I$11:$I$3035, 0)), "")))</f>
        <v/>
      </c>
      <c r="C1633" s="40"/>
      <c r="D1633" s="207"/>
      <c r="E1633" s="194"/>
      <c r="F1633" s="194"/>
      <c r="G1633" s="208"/>
      <c r="H1633" s="194"/>
      <c r="I1633" s="208"/>
      <c r="J1633" s="194"/>
      <c r="K1633" s="209"/>
      <c r="L1633" s="194"/>
      <c r="M1633" s="196"/>
      <c r="N1633" s="194"/>
      <c r="O1633" s="194"/>
      <c r="P1633" s="208"/>
      <c r="Q1633" s="194"/>
      <c r="R1633" s="210"/>
      <c r="S1633" s="211"/>
      <c r="T1633" s="193"/>
      <c r="U1633" s="40"/>
      <c r="W1633" s="41" t="str">
        <f t="shared" si="101"/>
        <v/>
      </c>
      <c r="X1633" s="58" t="str">
        <f t="shared" si="102"/>
        <v/>
      </c>
      <c r="Y1633" s="58" t="str">
        <f t="shared" si="100"/>
        <v/>
      </c>
      <c r="AC1633" s="41" t="str">
        <f t="shared" si="103"/>
        <v/>
      </c>
      <c r="AE1633" s="41" t="str">
        <f>IF($H1633="", "", IF(COUNTIF($AA$11:$AA$131, $H1633)&gt;0, 'Application Process'!$AC$4, ""))</f>
        <v/>
      </c>
    </row>
    <row r="1634" spans="1:31" x14ac:dyDescent="0.25">
      <c r="A1634" s="40"/>
      <c r="B1634" s="88" t="str">
        <f>IF($X1634="", "", IF(COUNTIF('Application Process'!$I$11:$I$3035, $X1634)=0, 'Job Database'!$Y$8, IFERROR(INDEX('Application Process'!$AJ$11:$AJ$3035, MATCH($X1634, 'Application Process'!$I$11:$I$3035, 0)), "")))</f>
        <v/>
      </c>
      <c r="C1634" s="40"/>
      <c r="D1634" s="207"/>
      <c r="E1634" s="194"/>
      <c r="F1634" s="194"/>
      <c r="G1634" s="208"/>
      <c r="H1634" s="194"/>
      <c r="I1634" s="208"/>
      <c r="J1634" s="194"/>
      <c r="K1634" s="209"/>
      <c r="L1634" s="194"/>
      <c r="M1634" s="196"/>
      <c r="N1634" s="194"/>
      <c r="O1634" s="194"/>
      <c r="P1634" s="208"/>
      <c r="Q1634" s="194"/>
      <c r="R1634" s="210"/>
      <c r="S1634" s="211"/>
      <c r="T1634" s="193"/>
      <c r="U1634" s="40"/>
      <c r="W1634" s="41" t="str">
        <f t="shared" si="101"/>
        <v/>
      </c>
      <c r="X1634" s="58" t="str">
        <f t="shared" si="102"/>
        <v/>
      </c>
      <c r="Y1634" s="58" t="str">
        <f t="shared" si="100"/>
        <v/>
      </c>
      <c r="AC1634" s="41" t="str">
        <f t="shared" si="103"/>
        <v/>
      </c>
      <c r="AE1634" s="41" t="str">
        <f>IF($H1634="", "", IF(COUNTIF($AA$11:$AA$131, $H1634)&gt;0, 'Application Process'!$AC$4, ""))</f>
        <v/>
      </c>
    </row>
    <row r="1635" spans="1:31" x14ac:dyDescent="0.25">
      <c r="A1635" s="40"/>
      <c r="B1635" s="88" t="str">
        <f>IF($X1635="", "", IF(COUNTIF('Application Process'!$I$11:$I$3035, $X1635)=0, 'Job Database'!$Y$8, IFERROR(INDEX('Application Process'!$AJ$11:$AJ$3035, MATCH($X1635, 'Application Process'!$I$11:$I$3035, 0)), "")))</f>
        <v/>
      </c>
      <c r="C1635" s="40"/>
      <c r="D1635" s="207"/>
      <c r="E1635" s="194"/>
      <c r="F1635" s="194"/>
      <c r="G1635" s="208"/>
      <c r="H1635" s="194"/>
      <c r="I1635" s="208"/>
      <c r="J1635" s="194"/>
      <c r="K1635" s="209"/>
      <c r="L1635" s="194"/>
      <c r="M1635" s="196"/>
      <c r="N1635" s="194"/>
      <c r="O1635" s="194"/>
      <c r="P1635" s="208"/>
      <c r="Q1635" s="194"/>
      <c r="R1635" s="210"/>
      <c r="S1635" s="211"/>
      <c r="T1635" s="193"/>
      <c r="U1635" s="40"/>
      <c r="W1635" s="41" t="str">
        <f t="shared" si="101"/>
        <v/>
      </c>
      <c r="X1635" s="58" t="str">
        <f t="shared" si="102"/>
        <v/>
      </c>
      <c r="Y1635" s="58" t="str">
        <f t="shared" si="100"/>
        <v/>
      </c>
      <c r="AC1635" s="41" t="str">
        <f t="shared" si="103"/>
        <v/>
      </c>
      <c r="AE1635" s="41" t="str">
        <f>IF($H1635="", "", IF(COUNTIF($AA$11:$AA$131, $H1635)&gt;0, 'Application Process'!$AC$4, ""))</f>
        <v/>
      </c>
    </row>
    <row r="1636" spans="1:31" x14ac:dyDescent="0.25">
      <c r="A1636" s="40"/>
      <c r="B1636" s="88" t="str">
        <f>IF($X1636="", "", IF(COUNTIF('Application Process'!$I$11:$I$3035, $X1636)=0, 'Job Database'!$Y$8, IFERROR(INDEX('Application Process'!$AJ$11:$AJ$3035, MATCH($X1636, 'Application Process'!$I$11:$I$3035, 0)), "")))</f>
        <v/>
      </c>
      <c r="C1636" s="40"/>
      <c r="D1636" s="207"/>
      <c r="E1636" s="194"/>
      <c r="F1636" s="194"/>
      <c r="G1636" s="208"/>
      <c r="H1636" s="194"/>
      <c r="I1636" s="208"/>
      <c r="J1636" s="194"/>
      <c r="K1636" s="209"/>
      <c r="L1636" s="194"/>
      <c r="M1636" s="196"/>
      <c r="N1636" s="194"/>
      <c r="O1636" s="194"/>
      <c r="P1636" s="208"/>
      <c r="Q1636" s="194"/>
      <c r="R1636" s="210"/>
      <c r="S1636" s="211"/>
      <c r="T1636" s="193"/>
      <c r="U1636" s="40"/>
      <c r="W1636" s="41" t="str">
        <f t="shared" si="101"/>
        <v/>
      </c>
      <c r="X1636" s="58" t="str">
        <f t="shared" si="102"/>
        <v/>
      </c>
      <c r="Y1636" s="58" t="str">
        <f t="shared" si="100"/>
        <v/>
      </c>
      <c r="AC1636" s="41" t="str">
        <f t="shared" si="103"/>
        <v/>
      </c>
      <c r="AE1636" s="41" t="str">
        <f>IF($H1636="", "", IF(COUNTIF($AA$11:$AA$131, $H1636)&gt;0, 'Application Process'!$AC$4, ""))</f>
        <v/>
      </c>
    </row>
    <row r="1637" spans="1:31" x14ac:dyDescent="0.25">
      <c r="A1637" s="40"/>
      <c r="B1637" s="88" t="str">
        <f>IF($X1637="", "", IF(COUNTIF('Application Process'!$I$11:$I$3035, $X1637)=0, 'Job Database'!$Y$8, IFERROR(INDEX('Application Process'!$AJ$11:$AJ$3035, MATCH($X1637, 'Application Process'!$I$11:$I$3035, 0)), "")))</f>
        <v/>
      </c>
      <c r="C1637" s="40"/>
      <c r="D1637" s="207"/>
      <c r="E1637" s="194"/>
      <c r="F1637" s="194"/>
      <c r="G1637" s="208"/>
      <c r="H1637" s="194"/>
      <c r="I1637" s="208"/>
      <c r="J1637" s="194"/>
      <c r="K1637" s="209"/>
      <c r="L1637" s="194"/>
      <c r="M1637" s="196"/>
      <c r="N1637" s="194"/>
      <c r="O1637" s="194"/>
      <c r="P1637" s="208"/>
      <c r="Q1637" s="194"/>
      <c r="R1637" s="210"/>
      <c r="S1637" s="211"/>
      <c r="T1637" s="193"/>
      <c r="U1637" s="40"/>
      <c r="W1637" s="41" t="str">
        <f t="shared" si="101"/>
        <v/>
      </c>
      <c r="X1637" s="58" t="str">
        <f t="shared" si="102"/>
        <v/>
      </c>
      <c r="Y1637" s="58" t="str">
        <f t="shared" si="100"/>
        <v/>
      </c>
      <c r="AC1637" s="41" t="str">
        <f t="shared" si="103"/>
        <v/>
      </c>
      <c r="AE1637" s="41" t="str">
        <f>IF($H1637="", "", IF(COUNTIF($AA$11:$AA$131, $H1637)&gt;0, 'Application Process'!$AC$4, ""))</f>
        <v/>
      </c>
    </row>
    <row r="1638" spans="1:31" x14ac:dyDescent="0.25">
      <c r="A1638" s="40"/>
      <c r="B1638" s="88" t="str">
        <f>IF($X1638="", "", IF(COUNTIF('Application Process'!$I$11:$I$3035, $X1638)=0, 'Job Database'!$Y$8, IFERROR(INDEX('Application Process'!$AJ$11:$AJ$3035, MATCH($X1638, 'Application Process'!$I$11:$I$3035, 0)), "")))</f>
        <v/>
      </c>
      <c r="C1638" s="40"/>
      <c r="D1638" s="207"/>
      <c r="E1638" s="194"/>
      <c r="F1638" s="194"/>
      <c r="G1638" s="208"/>
      <c r="H1638" s="194"/>
      <c r="I1638" s="208"/>
      <c r="J1638" s="194"/>
      <c r="K1638" s="209"/>
      <c r="L1638" s="194"/>
      <c r="M1638" s="196"/>
      <c r="N1638" s="194"/>
      <c r="O1638" s="194"/>
      <c r="P1638" s="208"/>
      <c r="Q1638" s="194"/>
      <c r="R1638" s="210"/>
      <c r="S1638" s="211"/>
      <c r="T1638" s="193"/>
      <c r="U1638" s="40"/>
      <c r="W1638" s="41" t="str">
        <f t="shared" si="101"/>
        <v/>
      </c>
      <c r="X1638" s="58" t="str">
        <f t="shared" si="102"/>
        <v/>
      </c>
      <c r="Y1638" s="58" t="str">
        <f t="shared" si="100"/>
        <v/>
      </c>
      <c r="AC1638" s="41" t="str">
        <f t="shared" si="103"/>
        <v/>
      </c>
      <c r="AE1638" s="41" t="str">
        <f>IF($H1638="", "", IF(COUNTIF($AA$11:$AA$131, $H1638)&gt;0, 'Application Process'!$AC$4, ""))</f>
        <v/>
      </c>
    </row>
    <row r="1639" spans="1:31" x14ac:dyDescent="0.25">
      <c r="A1639" s="40"/>
      <c r="B1639" s="88" t="str">
        <f>IF($X1639="", "", IF(COUNTIF('Application Process'!$I$11:$I$3035, $X1639)=0, 'Job Database'!$Y$8, IFERROR(INDEX('Application Process'!$AJ$11:$AJ$3035, MATCH($X1639, 'Application Process'!$I$11:$I$3035, 0)), "")))</f>
        <v/>
      </c>
      <c r="C1639" s="40"/>
      <c r="D1639" s="207"/>
      <c r="E1639" s="194"/>
      <c r="F1639" s="194"/>
      <c r="G1639" s="208"/>
      <c r="H1639" s="194"/>
      <c r="I1639" s="208"/>
      <c r="J1639" s="194"/>
      <c r="K1639" s="209"/>
      <c r="L1639" s="194"/>
      <c r="M1639" s="196"/>
      <c r="N1639" s="194"/>
      <c r="O1639" s="194"/>
      <c r="P1639" s="208"/>
      <c r="Q1639" s="194"/>
      <c r="R1639" s="210"/>
      <c r="S1639" s="211"/>
      <c r="T1639" s="193"/>
      <c r="U1639" s="40"/>
      <c r="W1639" s="41" t="str">
        <f t="shared" si="101"/>
        <v/>
      </c>
      <c r="X1639" s="58" t="str">
        <f t="shared" si="102"/>
        <v/>
      </c>
      <c r="Y1639" s="58" t="str">
        <f t="shared" si="100"/>
        <v/>
      </c>
      <c r="AC1639" s="41" t="str">
        <f t="shared" si="103"/>
        <v/>
      </c>
      <c r="AE1639" s="41" t="str">
        <f>IF($H1639="", "", IF(COUNTIF($AA$11:$AA$131, $H1639)&gt;0, 'Application Process'!$AC$4, ""))</f>
        <v/>
      </c>
    </row>
    <row r="1640" spans="1:31" x14ac:dyDescent="0.25">
      <c r="A1640" s="40"/>
      <c r="B1640" s="88" t="str">
        <f>IF($X1640="", "", IF(COUNTIF('Application Process'!$I$11:$I$3035, $X1640)=0, 'Job Database'!$Y$8, IFERROR(INDEX('Application Process'!$AJ$11:$AJ$3035, MATCH($X1640, 'Application Process'!$I$11:$I$3035, 0)), "")))</f>
        <v/>
      </c>
      <c r="C1640" s="40"/>
      <c r="D1640" s="207"/>
      <c r="E1640" s="194"/>
      <c r="F1640" s="194"/>
      <c r="G1640" s="208"/>
      <c r="H1640" s="194"/>
      <c r="I1640" s="208"/>
      <c r="J1640" s="194"/>
      <c r="K1640" s="209"/>
      <c r="L1640" s="194"/>
      <c r="M1640" s="196"/>
      <c r="N1640" s="194"/>
      <c r="O1640" s="194"/>
      <c r="P1640" s="208"/>
      <c r="Q1640" s="194"/>
      <c r="R1640" s="210"/>
      <c r="S1640" s="211"/>
      <c r="T1640" s="193"/>
      <c r="U1640" s="40"/>
      <c r="W1640" s="41" t="str">
        <f t="shared" si="101"/>
        <v/>
      </c>
      <c r="X1640" s="58" t="str">
        <f t="shared" si="102"/>
        <v/>
      </c>
      <c r="Y1640" s="58" t="str">
        <f t="shared" si="100"/>
        <v/>
      </c>
      <c r="AC1640" s="41" t="str">
        <f t="shared" si="103"/>
        <v/>
      </c>
      <c r="AE1640" s="41" t="str">
        <f>IF($H1640="", "", IF(COUNTIF($AA$11:$AA$131, $H1640)&gt;0, 'Application Process'!$AC$4, ""))</f>
        <v/>
      </c>
    </row>
    <row r="1641" spans="1:31" x14ac:dyDescent="0.25">
      <c r="A1641" s="40"/>
      <c r="B1641" s="88" t="str">
        <f>IF($X1641="", "", IF(COUNTIF('Application Process'!$I$11:$I$3035, $X1641)=0, 'Job Database'!$Y$8, IFERROR(INDEX('Application Process'!$AJ$11:$AJ$3035, MATCH($X1641, 'Application Process'!$I$11:$I$3035, 0)), "")))</f>
        <v/>
      </c>
      <c r="C1641" s="40"/>
      <c r="D1641" s="207"/>
      <c r="E1641" s="194"/>
      <c r="F1641" s="194"/>
      <c r="G1641" s="208"/>
      <c r="H1641" s="194"/>
      <c r="I1641" s="208"/>
      <c r="J1641" s="194"/>
      <c r="K1641" s="209"/>
      <c r="L1641" s="194"/>
      <c r="M1641" s="196"/>
      <c r="N1641" s="194"/>
      <c r="O1641" s="194"/>
      <c r="P1641" s="208"/>
      <c r="Q1641" s="194"/>
      <c r="R1641" s="210"/>
      <c r="S1641" s="211"/>
      <c r="T1641" s="193"/>
      <c r="U1641" s="40"/>
      <c r="W1641" s="41" t="str">
        <f t="shared" si="101"/>
        <v/>
      </c>
      <c r="X1641" s="58" t="str">
        <f t="shared" si="102"/>
        <v/>
      </c>
      <c r="Y1641" s="58" t="str">
        <f t="shared" si="100"/>
        <v/>
      </c>
      <c r="AC1641" s="41" t="str">
        <f t="shared" si="103"/>
        <v/>
      </c>
      <c r="AE1641" s="41" t="str">
        <f>IF($H1641="", "", IF(COUNTIF($AA$11:$AA$131, $H1641)&gt;0, 'Application Process'!$AC$4, ""))</f>
        <v/>
      </c>
    </row>
    <row r="1642" spans="1:31" x14ac:dyDescent="0.25">
      <c r="A1642" s="40"/>
      <c r="B1642" s="88" t="str">
        <f>IF($X1642="", "", IF(COUNTIF('Application Process'!$I$11:$I$3035, $X1642)=0, 'Job Database'!$Y$8, IFERROR(INDEX('Application Process'!$AJ$11:$AJ$3035, MATCH($X1642, 'Application Process'!$I$11:$I$3035, 0)), "")))</f>
        <v/>
      </c>
      <c r="C1642" s="40"/>
      <c r="D1642" s="207"/>
      <c r="E1642" s="194"/>
      <c r="F1642" s="194"/>
      <c r="G1642" s="208"/>
      <c r="H1642" s="194"/>
      <c r="I1642" s="208"/>
      <c r="J1642" s="194"/>
      <c r="K1642" s="209"/>
      <c r="L1642" s="194"/>
      <c r="M1642" s="196"/>
      <c r="N1642" s="194"/>
      <c r="O1642" s="194"/>
      <c r="P1642" s="208"/>
      <c r="Q1642" s="194"/>
      <c r="R1642" s="210"/>
      <c r="S1642" s="211"/>
      <c r="T1642" s="193"/>
      <c r="U1642" s="40"/>
      <c r="W1642" s="41" t="str">
        <f t="shared" si="101"/>
        <v/>
      </c>
      <c r="X1642" s="58" t="str">
        <f t="shared" si="102"/>
        <v/>
      </c>
      <c r="Y1642" s="58" t="str">
        <f t="shared" si="100"/>
        <v/>
      </c>
      <c r="AC1642" s="41" t="str">
        <f t="shared" si="103"/>
        <v/>
      </c>
      <c r="AE1642" s="41" t="str">
        <f>IF($H1642="", "", IF(COUNTIF($AA$11:$AA$131, $H1642)&gt;0, 'Application Process'!$AC$4, ""))</f>
        <v/>
      </c>
    </row>
    <row r="1643" spans="1:31" x14ac:dyDescent="0.25">
      <c r="A1643" s="40"/>
      <c r="B1643" s="88" t="str">
        <f>IF($X1643="", "", IF(COUNTIF('Application Process'!$I$11:$I$3035, $X1643)=0, 'Job Database'!$Y$8, IFERROR(INDEX('Application Process'!$AJ$11:$AJ$3035, MATCH($X1643, 'Application Process'!$I$11:$I$3035, 0)), "")))</f>
        <v/>
      </c>
      <c r="C1643" s="40"/>
      <c r="D1643" s="207"/>
      <c r="E1643" s="194"/>
      <c r="F1643" s="194"/>
      <c r="G1643" s="208"/>
      <c r="H1643" s="194"/>
      <c r="I1643" s="208"/>
      <c r="J1643" s="194"/>
      <c r="K1643" s="209"/>
      <c r="L1643" s="194"/>
      <c r="M1643" s="196"/>
      <c r="N1643" s="194"/>
      <c r="O1643" s="194"/>
      <c r="P1643" s="208"/>
      <c r="Q1643" s="194"/>
      <c r="R1643" s="210"/>
      <c r="S1643" s="211"/>
      <c r="T1643" s="193"/>
      <c r="U1643" s="40"/>
      <c r="W1643" s="41" t="str">
        <f t="shared" si="101"/>
        <v/>
      </c>
      <c r="X1643" s="58" t="str">
        <f t="shared" si="102"/>
        <v/>
      </c>
      <c r="Y1643" s="58" t="str">
        <f t="shared" si="100"/>
        <v/>
      </c>
      <c r="AC1643" s="41" t="str">
        <f t="shared" si="103"/>
        <v/>
      </c>
      <c r="AE1643" s="41" t="str">
        <f>IF($H1643="", "", IF(COUNTIF($AA$11:$AA$131, $H1643)&gt;0, 'Application Process'!$AC$4, ""))</f>
        <v/>
      </c>
    </row>
    <row r="1644" spans="1:31" x14ac:dyDescent="0.25">
      <c r="A1644" s="40"/>
      <c r="B1644" s="88" t="str">
        <f>IF($X1644="", "", IF(COUNTIF('Application Process'!$I$11:$I$3035, $X1644)=0, 'Job Database'!$Y$8, IFERROR(INDEX('Application Process'!$AJ$11:$AJ$3035, MATCH($X1644, 'Application Process'!$I$11:$I$3035, 0)), "")))</f>
        <v/>
      </c>
      <c r="C1644" s="40"/>
      <c r="D1644" s="207"/>
      <c r="E1644" s="194"/>
      <c r="F1644" s="194"/>
      <c r="G1644" s="208"/>
      <c r="H1644" s="194"/>
      <c r="I1644" s="208"/>
      <c r="J1644" s="194"/>
      <c r="K1644" s="209"/>
      <c r="L1644" s="194"/>
      <c r="M1644" s="196"/>
      <c r="N1644" s="194"/>
      <c r="O1644" s="194"/>
      <c r="P1644" s="208"/>
      <c r="Q1644" s="194"/>
      <c r="R1644" s="210"/>
      <c r="S1644" s="211"/>
      <c r="T1644" s="193"/>
      <c r="U1644" s="40"/>
      <c r="W1644" s="41" t="str">
        <f t="shared" si="101"/>
        <v/>
      </c>
      <c r="X1644" s="58" t="str">
        <f t="shared" si="102"/>
        <v/>
      </c>
      <c r="Y1644" s="58" t="str">
        <f t="shared" si="100"/>
        <v/>
      </c>
      <c r="AC1644" s="41" t="str">
        <f t="shared" si="103"/>
        <v/>
      </c>
      <c r="AE1644" s="41" t="str">
        <f>IF($H1644="", "", IF(COUNTIF($AA$11:$AA$131, $H1644)&gt;0, 'Application Process'!$AC$4, ""))</f>
        <v/>
      </c>
    </row>
    <row r="1645" spans="1:31" x14ac:dyDescent="0.25">
      <c r="A1645" s="40"/>
      <c r="B1645" s="88" t="str">
        <f>IF($X1645="", "", IF(COUNTIF('Application Process'!$I$11:$I$3035, $X1645)=0, 'Job Database'!$Y$8, IFERROR(INDEX('Application Process'!$AJ$11:$AJ$3035, MATCH($X1645, 'Application Process'!$I$11:$I$3035, 0)), "")))</f>
        <v/>
      </c>
      <c r="C1645" s="40"/>
      <c r="D1645" s="207"/>
      <c r="E1645" s="194"/>
      <c r="F1645" s="194"/>
      <c r="G1645" s="208"/>
      <c r="H1645" s="194"/>
      <c r="I1645" s="208"/>
      <c r="J1645" s="194"/>
      <c r="K1645" s="209"/>
      <c r="L1645" s="194"/>
      <c r="M1645" s="196"/>
      <c r="N1645" s="194"/>
      <c r="O1645" s="194"/>
      <c r="P1645" s="208"/>
      <c r="Q1645" s="194"/>
      <c r="R1645" s="210"/>
      <c r="S1645" s="211"/>
      <c r="T1645" s="193"/>
      <c r="U1645" s="40"/>
      <c r="W1645" s="41" t="str">
        <f t="shared" si="101"/>
        <v/>
      </c>
      <c r="X1645" s="58" t="str">
        <f t="shared" si="102"/>
        <v/>
      </c>
      <c r="Y1645" s="58" t="str">
        <f t="shared" si="100"/>
        <v/>
      </c>
      <c r="AC1645" s="41" t="str">
        <f t="shared" si="103"/>
        <v/>
      </c>
      <c r="AE1645" s="41" t="str">
        <f>IF($H1645="", "", IF(COUNTIF($AA$11:$AA$131, $H1645)&gt;0, 'Application Process'!$AC$4, ""))</f>
        <v/>
      </c>
    </row>
    <row r="1646" spans="1:31" x14ac:dyDescent="0.25">
      <c r="A1646" s="40"/>
      <c r="B1646" s="88" t="str">
        <f>IF($X1646="", "", IF(COUNTIF('Application Process'!$I$11:$I$3035, $X1646)=0, 'Job Database'!$Y$8, IFERROR(INDEX('Application Process'!$AJ$11:$AJ$3035, MATCH($X1646, 'Application Process'!$I$11:$I$3035, 0)), "")))</f>
        <v/>
      </c>
      <c r="C1646" s="40"/>
      <c r="D1646" s="207"/>
      <c r="E1646" s="194"/>
      <c r="F1646" s="194"/>
      <c r="G1646" s="208"/>
      <c r="H1646" s="194"/>
      <c r="I1646" s="208"/>
      <c r="J1646" s="194"/>
      <c r="K1646" s="209"/>
      <c r="L1646" s="194"/>
      <c r="M1646" s="196"/>
      <c r="N1646" s="194"/>
      <c r="O1646" s="194"/>
      <c r="P1646" s="208"/>
      <c r="Q1646" s="194"/>
      <c r="R1646" s="210"/>
      <c r="S1646" s="211"/>
      <c r="T1646" s="193"/>
      <c r="U1646" s="40"/>
      <c r="W1646" s="41" t="str">
        <f t="shared" si="101"/>
        <v/>
      </c>
      <c r="X1646" s="58" t="str">
        <f t="shared" si="102"/>
        <v/>
      </c>
      <c r="Y1646" s="58" t="str">
        <f t="shared" si="100"/>
        <v/>
      </c>
      <c r="AC1646" s="41" t="str">
        <f t="shared" si="103"/>
        <v/>
      </c>
      <c r="AE1646" s="41" t="str">
        <f>IF($H1646="", "", IF(COUNTIF($AA$11:$AA$131, $H1646)&gt;0, 'Application Process'!$AC$4, ""))</f>
        <v/>
      </c>
    </row>
    <row r="1647" spans="1:31" x14ac:dyDescent="0.25">
      <c r="A1647" s="40"/>
      <c r="B1647" s="88" t="str">
        <f>IF($X1647="", "", IF(COUNTIF('Application Process'!$I$11:$I$3035, $X1647)=0, 'Job Database'!$Y$8, IFERROR(INDEX('Application Process'!$AJ$11:$AJ$3035, MATCH($X1647, 'Application Process'!$I$11:$I$3035, 0)), "")))</f>
        <v/>
      </c>
      <c r="C1647" s="40"/>
      <c r="D1647" s="207"/>
      <c r="E1647" s="194"/>
      <c r="F1647" s="194"/>
      <c r="G1647" s="208"/>
      <c r="H1647" s="194"/>
      <c r="I1647" s="208"/>
      <c r="J1647" s="194"/>
      <c r="K1647" s="209"/>
      <c r="L1647" s="194"/>
      <c r="M1647" s="196"/>
      <c r="N1647" s="194"/>
      <c r="O1647" s="194"/>
      <c r="P1647" s="208"/>
      <c r="Q1647" s="194"/>
      <c r="R1647" s="210"/>
      <c r="S1647" s="211"/>
      <c r="T1647" s="193"/>
      <c r="U1647" s="40"/>
      <c r="W1647" s="41" t="str">
        <f t="shared" si="101"/>
        <v/>
      </c>
      <c r="X1647" s="58" t="str">
        <f t="shared" si="102"/>
        <v/>
      </c>
      <c r="Y1647" s="58" t="str">
        <f t="shared" si="100"/>
        <v/>
      </c>
      <c r="AC1647" s="41" t="str">
        <f t="shared" si="103"/>
        <v/>
      </c>
      <c r="AE1647" s="41" t="str">
        <f>IF($H1647="", "", IF(COUNTIF($AA$11:$AA$131, $H1647)&gt;0, 'Application Process'!$AC$4, ""))</f>
        <v/>
      </c>
    </row>
    <row r="1648" spans="1:31" x14ac:dyDescent="0.25">
      <c r="A1648" s="40"/>
      <c r="B1648" s="88" t="str">
        <f>IF($X1648="", "", IF(COUNTIF('Application Process'!$I$11:$I$3035, $X1648)=0, 'Job Database'!$Y$8, IFERROR(INDEX('Application Process'!$AJ$11:$AJ$3035, MATCH($X1648, 'Application Process'!$I$11:$I$3035, 0)), "")))</f>
        <v/>
      </c>
      <c r="C1648" s="40"/>
      <c r="D1648" s="207"/>
      <c r="E1648" s="194"/>
      <c r="F1648" s="194"/>
      <c r="G1648" s="208"/>
      <c r="H1648" s="194"/>
      <c r="I1648" s="208"/>
      <c r="J1648" s="194"/>
      <c r="K1648" s="209"/>
      <c r="L1648" s="194"/>
      <c r="M1648" s="196"/>
      <c r="N1648" s="194"/>
      <c r="O1648" s="194"/>
      <c r="P1648" s="208"/>
      <c r="Q1648" s="194"/>
      <c r="R1648" s="210"/>
      <c r="S1648" s="211"/>
      <c r="T1648" s="193"/>
      <c r="U1648" s="40"/>
      <c r="W1648" s="41" t="str">
        <f t="shared" si="101"/>
        <v/>
      </c>
      <c r="X1648" s="58" t="str">
        <f t="shared" si="102"/>
        <v/>
      </c>
      <c r="Y1648" s="58" t="str">
        <f t="shared" si="100"/>
        <v/>
      </c>
      <c r="AC1648" s="41" t="str">
        <f t="shared" si="103"/>
        <v/>
      </c>
      <c r="AE1648" s="41" t="str">
        <f>IF($H1648="", "", IF(COUNTIF($AA$11:$AA$131, $H1648)&gt;0, 'Application Process'!$AC$4, ""))</f>
        <v/>
      </c>
    </row>
    <row r="1649" spans="1:31" x14ac:dyDescent="0.25">
      <c r="A1649" s="40"/>
      <c r="B1649" s="88" t="str">
        <f>IF($X1649="", "", IF(COUNTIF('Application Process'!$I$11:$I$3035, $X1649)=0, 'Job Database'!$Y$8, IFERROR(INDEX('Application Process'!$AJ$11:$AJ$3035, MATCH($X1649, 'Application Process'!$I$11:$I$3035, 0)), "")))</f>
        <v/>
      </c>
      <c r="C1649" s="40"/>
      <c r="D1649" s="207"/>
      <c r="E1649" s="194"/>
      <c r="F1649" s="194"/>
      <c r="G1649" s="208"/>
      <c r="H1649" s="194"/>
      <c r="I1649" s="208"/>
      <c r="J1649" s="194"/>
      <c r="K1649" s="209"/>
      <c r="L1649" s="194"/>
      <c r="M1649" s="196"/>
      <c r="N1649" s="194"/>
      <c r="O1649" s="194"/>
      <c r="P1649" s="208"/>
      <c r="Q1649" s="194"/>
      <c r="R1649" s="210"/>
      <c r="S1649" s="211"/>
      <c r="T1649" s="193"/>
      <c r="U1649" s="40"/>
      <c r="W1649" s="41" t="str">
        <f t="shared" si="101"/>
        <v/>
      </c>
      <c r="X1649" s="58" t="str">
        <f t="shared" si="102"/>
        <v/>
      </c>
      <c r="Y1649" s="58" t="str">
        <f t="shared" si="100"/>
        <v/>
      </c>
      <c r="AC1649" s="41" t="str">
        <f t="shared" si="103"/>
        <v/>
      </c>
      <c r="AE1649" s="41" t="str">
        <f>IF($H1649="", "", IF(COUNTIF($AA$11:$AA$131, $H1649)&gt;0, 'Application Process'!$AC$4, ""))</f>
        <v/>
      </c>
    </row>
    <row r="1650" spans="1:31" x14ac:dyDescent="0.25">
      <c r="A1650" s="40"/>
      <c r="B1650" s="88" t="str">
        <f>IF($X1650="", "", IF(COUNTIF('Application Process'!$I$11:$I$3035, $X1650)=0, 'Job Database'!$Y$8, IFERROR(INDEX('Application Process'!$AJ$11:$AJ$3035, MATCH($X1650, 'Application Process'!$I$11:$I$3035, 0)), "")))</f>
        <v/>
      </c>
      <c r="C1650" s="40"/>
      <c r="D1650" s="207"/>
      <c r="E1650" s="194"/>
      <c r="F1650" s="194"/>
      <c r="G1650" s="208"/>
      <c r="H1650" s="194"/>
      <c r="I1650" s="208"/>
      <c r="J1650" s="194"/>
      <c r="K1650" s="209"/>
      <c r="L1650" s="194"/>
      <c r="M1650" s="196"/>
      <c r="N1650" s="194"/>
      <c r="O1650" s="194"/>
      <c r="P1650" s="208"/>
      <c r="Q1650" s="194"/>
      <c r="R1650" s="210"/>
      <c r="S1650" s="211"/>
      <c r="T1650" s="193"/>
      <c r="U1650" s="40"/>
      <c r="W1650" s="41" t="str">
        <f t="shared" si="101"/>
        <v/>
      </c>
      <c r="X1650" s="58" t="str">
        <f t="shared" si="102"/>
        <v/>
      </c>
      <c r="Y1650" s="58" t="str">
        <f t="shared" si="100"/>
        <v/>
      </c>
      <c r="AC1650" s="41" t="str">
        <f t="shared" si="103"/>
        <v/>
      </c>
      <c r="AE1650" s="41" t="str">
        <f>IF($H1650="", "", IF(COUNTIF($AA$11:$AA$131, $H1650)&gt;0, 'Application Process'!$AC$4, ""))</f>
        <v/>
      </c>
    </row>
    <row r="1651" spans="1:31" x14ac:dyDescent="0.25">
      <c r="A1651" s="40"/>
      <c r="B1651" s="88" t="str">
        <f>IF($X1651="", "", IF(COUNTIF('Application Process'!$I$11:$I$3035, $X1651)=0, 'Job Database'!$Y$8, IFERROR(INDEX('Application Process'!$AJ$11:$AJ$3035, MATCH($X1651, 'Application Process'!$I$11:$I$3035, 0)), "")))</f>
        <v/>
      </c>
      <c r="C1651" s="40"/>
      <c r="D1651" s="207"/>
      <c r="E1651" s="194"/>
      <c r="F1651" s="194"/>
      <c r="G1651" s="208"/>
      <c r="H1651" s="194"/>
      <c r="I1651" s="208"/>
      <c r="J1651" s="194"/>
      <c r="K1651" s="209"/>
      <c r="L1651" s="194"/>
      <c r="M1651" s="196"/>
      <c r="N1651" s="194"/>
      <c r="O1651" s="194"/>
      <c r="P1651" s="208"/>
      <c r="Q1651" s="194"/>
      <c r="R1651" s="210"/>
      <c r="S1651" s="211"/>
      <c r="T1651" s="193"/>
      <c r="U1651" s="40"/>
      <c r="W1651" s="41" t="str">
        <f t="shared" si="101"/>
        <v/>
      </c>
      <c r="X1651" s="58" t="str">
        <f t="shared" si="102"/>
        <v/>
      </c>
      <c r="Y1651" s="58" t="str">
        <f t="shared" si="100"/>
        <v/>
      </c>
      <c r="AC1651" s="41" t="str">
        <f t="shared" si="103"/>
        <v/>
      </c>
      <c r="AE1651" s="41" t="str">
        <f>IF($H1651="", "", IF(COUNTIF($AA$11:$AA$131, $H1651)&gt;0, 'Application Process'!$AC$4, ""))</f>
        <v/>
      </c>
    </row>
    <row r="1652" spans="1:31" x14ac:dyDescent="0.25">
      <c r="A1652" s="40"/>
      <c r="B1652" s="88" t="str">
        <f>IF($X1652="", "", IF(COUNTIF('Application Process'!$I$11:$I$3035, $X1652)=0, 'Job Database'!$Y$8, IFERROR(INDEX('Application Process'!$AJ$11:$AJ$3035, MATCH($X1652, 'Application Process'!$I$11:$I$3035, 0)), "")))</f>
        <v/>
      </c>
      <c r="C1652" s="40"/>
      <c r="D1652" s="207"/>
      <c r="E1652" s="194"/>
      <c r="F1652" s="194"/>
      <c r="G1652" s="208"/>
      <c r="H1652" s="194"/>
      <c r="I1652" s="208"/>
      <c r="J1652" s="194"/>
      <c r="K1652" s="209"/>
      <c r="L1652" s="194"/>
      <c r="M1652" s="196"/>
      <c r="N1652" s="194"/>
      <c r="O1652" s="194"/>
      <c r="P1652" s="208"/>
      <c r="Q1652" s="194"/>
      <c r="R1652" s="210"/>
      <c r="S1652" s="211"/>
      <c r="T1652" s="193"/>
      <c r="U1652" s="40"/>
      <c r="W1652" s="41" t="str">
        <f t="shared" si="101"/>
        <v/>
      </c>
      <c r="X1652" s="58" t="str">
        <f t="shared" si="102"/>
        <v/>
      </c>
      <c r="Y1652" s="58" t="str">
        <f t="shared" si="100"/>
        <v/>
      </c>
      <c r="AC1652" s="41" t="str">
        <f t="shared" si="103"/>
        <v/>
      </c>
      <c r="AE1652" s="41" t="str">
        <f>IF($H1652="", "", IF(COUNTIF($AA$11:$AA$131, $H1652)&gt;0, 'Application Process'!$AC$4, ""))</f>
        <v/>
      </c>
    </row>
    <row r="1653" spans="1:31" x14ac:dyDescent="0.25">
      <c r="A1653" s="40"/>
      <c r="B1653" s="88" t="str">
        <f>IF($X1653="", "", IF(COUNTIF('Application Process'!$I$11:$I$3035, $X1653)=0, 'Job Database'!$Y$8, IFERROR(INDEX('Application Process'!$AJ$11:$AJ$3035, MATCH($X1653, 'Application Process'!$I$11:$I$3035, 0)), "")))</f>
        <v/>
      </c>
      <c r="C1653" s="40"/>
      <c r="D1653" s="207"/>
      <c r="E1653" s="194"/>
      <c r="F1653" s="194"/>
      <c r="G1653" s="208"/>
      <c r="H1653" s="194"/>
      <c r="I1653" s="208"/>
      <c r="J1653" s="194"/>
      <c r="K1653" s="209"/>
      <c r="L1653" s="194"/>
      <c r="M1653" s="196"/>
      <c r="N1653" s="194"/>
      <c r="O1653" s="194"/>
      <c r="P1653" s="208"/>
      <c r="Q1653" s="194"/>
      <c r="R1653" s="210"/>
      <c r="S1653" s="211"/>
      <c r="T1653" s="193"/>
      <c r="U1653" s="40"/>
      <c r="W1653" s="41" t="str">
        <f t="shared" si="101"/>
        <v/>
      </c>
      <c r="X1653" s="58" t="str">
        <f t="shared" si="102"/>
        <v/>
      </c>
      <c r="Y1653" s="58" t="str">
        <f t="shared" si="100"/>
        <v/>
      </c>
      <c r="AC1653" s="41" t="str">
        <f t="shared" si="103"/>
        <v/>
      </c>
      <c r="AE1653" s="41" t="str">
        <f>IF($H1653="", "", IF(COUNTIF($AA$11:$AA$131, $H1653)&gt;0, 'Application Process'!$AC$4, ""))</f>
        <v/>
      </c>
    </row>
    <row r="1654" spans="1:31" x14ac:dyDescent="0.25">
      <c r="A1654" s="40"/>
      <c r="B1654" s="88" t="str">
        <f>IF($X1654="", "", IF(COUNTIF('Application Process'!$I$11:$I$3035, $X1654)=0, 'Job Database'!$Y$8, IFERROR(INDEX('Application Process'!$AJ$11:$AJ$3035, MATCH($X1654, 'Application Process'!$I$11:$I$3035, 0)), "")))</f>
        <v/>
      </c>
      <c r="C1654" s="40"/>
      <c r="D1654" s="207"/>
      <c r="E1654" s="194"/>
      <c r="F1654" s="194"/>
      <c r="G1654" s="208"/>
      <c r="H1654" s="194"/>
      <c r="I1654" s="208"/>
      <c r="J1654" s="194"/>
      <c r="K1654" s="209"/>
      <c r="L1654" s="194"/>
      <c r="M1654" s="196"/>
      <c r="N1654" s="194"/>
      <c r="O1654" s="194"/>
      <c r="P1654" s="208"/>
      <c r="Q1654" s="194"/>
      <c r="R1654" s="210"/>
      <c r="S1654" s="211"/>
      <c r="T1654" s="193"/>
      <c r="U1654" s="40"/>
      <c r="W1654" s="41" t="str">
        <f t="shared" si="101"/>
        <v/>
      </c>
      <c r="X1654" s="58" t="str">
        <f t="shared" si="102"/>
        <v/>
      </c>
      <c r="Y1654" s="58" t="str">
        <f t="shared" si="100"/>
        <v/>
      </c>
      <c r="AC1654" s="41" t="str">
        <f t="shared" si="103"/>
        <v/>
      </c>
      <c r="AE1654" s="41" t="str">
        <f>IF($H1654="", "", IF(COUNTIF($AA$11:$AA$131, $H1654)&gt;0, 'Application Process'!$AC$4, ""))</f>
        <v/>
      </c>
    </row>
    <row r="1655" spans="1:31" x14ac:dyDescent="0.25">
      <c r="A1655" s="40"/>
      <c r="B1655" s="88" t="str">
        <f>IF($X1655="", "", IF(COUNTIF('Application Process'!$I$11:$I$3035, $X1655)=0, 'Job Database'!$Y$8, IFERROR(INDEX('Application Process'!$AJ$11:$AJ$3035, MATCH($X1655, 'Application Process'!$I$11:$I$3035, 0)), "")))</f>
        <v/>
      </c>
      <c r="C1655" s="40"/>
      <c r="D1655" s="207"/>
      <c r="E1655" s="194"/>
      <c r="F1655" s="194"/>
      <c r="G1655" s="208"/>
      <c r="H1655" s="194"/>
      <c r="I1655" s="208"/>
      <c r="J1655" s="194"/>
      <c r="K1655" s="209"/>
      <c r="L1655" s="194"/>
      <c r="M1655" s="196"/>
      <c r="N1655" s="194"/>
      <c r="O1655" s="194"/>
      <c r="P1655" s="208"/>
      <c r="Q1655" s="194"/>
      <c r="R1655" s="210"/>
      <c r="S1655" s="211"/>
      <c r="T1655" s="193"/>
      <c r="U1655" s="40"/>
      <c r="W1655" s="41" t="str">
        <f t="shared" si="101"/>
        <v/>
      </c>
      <c r="X1655" s="58" t="str">
        <f t="shared" si="102"/>
        <v/>
      </c>
      <c r="Y1655" s="58" t="str">
        <f t="shared" si="100"/>
        <v/>
      </c>
      <c r="AC1655" s="41" t="str">
        <f t="shared" si="103"/>
        <v/>
      </c>
      <c r="AE1655" s="41" t="str">
        <f>IF($H1655="", "", IF(COUNTIF($AA$11:$AA$131, $H1655)&gt;0, 'Application Process'!$AC$4, ""))</f>
        <v/>
      </c>
    </row>
    <row r="1656" spans="1:31" x14ac:dyDescent="0.25">
      <c r="A1656" s="40"/>
      <c r="B1656" s="88" t="str">
        <f>IF($X1656="", "", IF(COUNTIF('Application Process'!$I$11:$I$3035, $X1656)=0, 'Job Database'!$Y$8, IFERROR(INDEX('Application Process'!$AJ$11:$AJ$3035, MATCH($X1656, 'Application Process'!$I$11:$I$3035, 0)), "")))</f>
        <v/>
      </c>
      <c r="C1656" s="40"/>
      <c r="D1656" s="207"/>
      <c r="E1656" s="194"/>
      <c r="F1656" s="194"/>
      <c r="G1656" s="208"/>
      <c r="H1656" s="194"/>
      <c r="I1656" s="208"/>
      <c r="J1656" s="194"/>
      <c r="K1656" s="209"/>
      <c r="L1656" s="194"/>
      <c r="M1656" s="196"/>
      <c r="N1656" s="194"/>
      <c r="O1656" s="194"/>
      <c r="P1656" s="208"/>
      <c r="Q1656" s="194"/>
      <c r="R1656" s="210"/>
      <c r="S1656" s="211"/>
      <c r="T1656" s="193"/>
      <c r="U1656" s="40"/>
      <c r="W1656" s="41" t="str">
        <f t="shared" si="101"/>
        <v/>
      </c>
      <c r="X1656" s="58" t="str">
        <f t="shared" si="102"/>
        <v/>
      </c>
      <c r="Y1656" s="58" t="str">
        <f t="shared" si="100"/>
        <v/>
      </c>
      <c r="AC1656" s="41" t="str">
        <f t="shared" si="103"/>
        <v/>
      </c>
      <c r="AE1656" s="41" t="str">
        <f>IF($H1656="", "", IF(COUNTIF($AA$11:$AA$131, $H1656)&gt;0, 'Application Process'!$AC$4, ""))</f>
        <v/>
      </c>
    </row>
    <row r="1657" spans="1:31" x14ac:dyDescent="0.25">
      <c r="A1657" s="40"/>
      <c r="B1657" s="88" t="str">
        <f>IF($X1657="", "", IF(COUNTIF('Application Process'!$I$11:$I$3035, $X1657)=0, 'Job Database'!$Y$8, IFERROR(INDEX('Application Process'!$AJ$11:$AJ$3035, MATCH($X1657, 'Application Process'!$I$11:$I$3035, 0)), "")))</f>
        <v/>
      </c>
      <c r="C1657" s="40"/>
      <c r="D1657" s="207"/>
      <c r="E1657" s="194"/>
      <c r="F1657" s="194"/>
      <c r="G1657" s="208"/>
      <c r="H1657" s="194"/>
      <c r="I1657" s="208"/>
      <c r="J1657" s="194"/>
      <c r="K1657" s="209"/>
      <c r="L1657" s="194"/>
      <c r="M1657" s="196"/>
      <c r="N1657" s="194"/>
      <c r="O1657" s="194"/>
      <c r="P1657" s="208"/>
      <c r="Q1657" s="194"/>
      <c r="R1657" s="210"/>
      <c r="S1657" s="211"/>
      <c r="T1657" s="193"/>
      <c r="U1657" s="40"/>
      <c r="W1657" s="41" t="str">
        <f t="shared" si="101"/>
        <v/>
      </c>
      <c r="X1657" s="58" t="str">
        <f t="shared" si="102"/>
        <v/>
      </c>
      <c r="Y1657" s="58" t="str">
        <f t="shared" si="100"/>
        <v/>
      </c>
      <c r="AC1657" s="41" t="str">
        <f t="shared" si="103"/>
        <v/>
      </c>
      <c r="AE1657" s="41" t="str">
        <f>IF($H1657="", "", IF(COUNTIF($AA$11:$AA$131, $H1657)&gt;0, 'Application Process'!$AC$4, ""))</f>
        <v/>
      </c>
    </row>
    <row r="1658" spans="1:31" x14ac:dyDescent="0.25">
      <c r="A1658" s="40"/>
      <c r="B1658" s="88" t="str">
        <f>IF($X1658="", "", IF(COUNTIF('Application Process'!$I$11:$I$3035, $X1658)=0, 'Job Database'!$Y$8, IFERROR(INDEX('Application Process'!$AJ$11:$AJ$3035, MATCH($X1658, 'Application Process'!$I$11:$I$3035, 0)), "")))</f>
        <v/>
      </c>
      <c r="C1658" s="40"/>
      <c r="D1658" s="207"/>
      <c r="E1658" s="194"/>
      <c r="F1658" s="194"/>
      <c r="G1658" s="208"/>
      <c r="H1658" s="194"/>
      <c r="I1658" s="208"/>
      <c r="J1658" s="194"/>
      <c r="K1658" s="209"/>
      <c r="L1658" s="194"/>
      <c r="M1658" s="196"/>
      <c r="N1658" s="194"/>
      <c r="O1658" s="194"/>
      <c r="P1658" s="208"/>
      <c r="Q1658" s="194"/>
      <c r="R1658" s="210"/>
      <c r="S1658" s="211"/>
      <c r="T1658" s="193"/>
      <c r="U1658" s="40"/>
      <c r="W1658" s="41" t="str">
        <f t="shared" si="101"/>
        <v/>
      </c>
      <c r="X1658" s="58" t="str">
        <f t="shared" si="102"/>
        <v/>
      </c>
      <c r="Y1658" s="58" t="str">
        <f t="shared" si="100"/>
        <v/>
      </c>
      <c r="AC1658" s="41" t="str">
        <f t="shared" si="103"/>
        <v/>
      </c>
      <c r="AE1658" s="41" t="str">
        <f>IF($H1658="", "", IF(COUNTIF($AA$11:$AA$131, $H1658)&gt;0, 'Application Process'!$AC$4, ""))</f>
        <v/>
      </c>
    </row>
    <row r="1659" spans="1:31" x14ac:dyDescent="0.25">
      <c r="A1659" s="40"/>
      <c r="B1659" s="88" t="str">
        <f>IF($X1659="", "", IF(COUNTIF('Application Process'!$I$11:$I$3035, $X1659)=0, 'Job Database'!$Y$8, IFERROR(INDEX('Application Process'!$AJ$11:$AJ$3035, MATCH($X1659, 'Application Process'!$I$11:$I$3035, 0)), "")))</f>
        <v/>
      </c>
      <c r="C1659" s="40"/>
      <c r="D1659" s="207"/>
      <c r="E1659" s="194"/>
      <c r="F1659" s="194"/>
      <c r="G1659" s="208"/>
      <c r="H1659" s="194"/>
      <c r="I1659" s="208"/>
      <c r="J1659" s="194"/>
      <c r="K1659" s="209"/>
      <c r="L1659" s="194"/>
      <c r="M1659" s="196"/>
      <c r="N1659" s="194"/>
      <c r="O1659" s="194"/>
      <c r="P1659" s="208"/>
      <c r="Q1659" s="194"/>
      <c r="R1659" s="210"/>
      <c r="S1659" s="211"/>
      <c r="T1659" s="193"/>
      <c r="U1659" s="40"/>
      <c r="W1659" s="41" t="str">
        <f t="shared" si="101"/>
        <v/>
      </c>
      <c r="X1659" s="58" t="str">
        <f t="shared" si="102"/>
        <v/>
      </c>
      <c r="Y1659" s="58" t="str">
        <f t="shared" si="100"/>
        <v/>
      </c>
      <c r="AC1659" s="41" t="str">
        <f t="shared" si="103"/>
        <v/>
      </c>
      <c r="AE1659" s="41" t="str">
        <f>IF($H1659="", "", IF(COUNTIF($AA$11:$AA$131, $H1659)&gt;0, 'Application Process'!$AC$4, ""))</f>
        <v/>
      </c>
    </row>
    <row r="1660" spans="1:31" x14ac:dyDescent="0.25">
      <c r="A1660" s="40"/>
      <c r="B1660" s="88" t="str">
        <f>IF($X1660="", "", IF(COUNTIF('Application Process'!$I$11:$I$3035, $X1660)=0, 'Job Database'!$Y$8, IFERROR(INDEX('Application Process'!$AJ$11:$AJ$3035, MATCH($X1660, 'Application Process'!$I$11:$I$3035, 0)), "")))</f>
        <v/>
      </c>
      <c r="C1660" s="40"/>
      <c r="D1660" s="207"/>
      <c r="E1660" s="194"/>
      <c r="F1660" s="194"/>
      <c r="G1660" s="208"/>
      <c r="H1660" s="194"/>
      <c r="I1660" s="208"/>
      <c r="J1660" s="194"/>
      <c r="K1660" s="209"/>
      <c r="L1660" s="194"/>
      <c r="M1660" s="196"/>
      <c r="N1660" s="194"/>
      <c r="O1660" s="194"/>
      <c r="P1660" s="208"/>
      <c r="Q1660" s="194"/>
      <c r="R1660" s="210"/>
      <c r="S1660" s="211"/>
      <c r="T1660" s="193"/>
      <c r="U1660" s="40"/>
      <c r="W1660" s="41" t="str">
        <f t="shared" si="101"/>
        <v/>
      </c>
      <c r="X1660" s="58" t="str">
        <f t="shared" si="102"/>
        <v/>
      </c>
      <c r="Y1660" s="58" t="str">
        <f t="shared" si="100"/>
        <v/>
      </c>
      <c r="AC1660" s="41" t="str">
        <f t="shared" si="103"/>
        <v/>
      </c>
      <c r="AE1660" s="41" t="str">
        <f>IF($H1660="", "", IF(COUNTIF($AA$11:$AA$131, $H1660)&gt;0, 'Application Process'!$AC$4, ""))</f>
        <v/>
      </c>
    </row>
    <row r="1661" spans="1:31" x14ac:dyDescent="0.25">
      <c r="A1661" s="40"/>
      <c r="B1661" s="88" t="str">
        <f>IF($X1661="", "", IF(COUNTIF('Application Process'!$I$11:$I$3035, $X1661)=0, 'Job Database'!$Y$8, IFERROR(INDEX('Application Process'!$AJ$11:$AJ$3035, MATCH($X1661, 'Application Process'!$I$11:$I$3035, 0)), "")))</f>
        <v/>
      </c>
      <c r="C1661" s="40"/>
      <c r="D1661" s="207"/>
      <c r="E1661" s="194"/>
      <c r="F1661" s="194"/>
      <c r="G1661" s="208"/>
      <c r="H1661" s="194"/>
      <c r="I1661" s="208"/>
      <c r="J1661" s="194"/>
      <c r="K1661" s="209"/>
      <c r="L1661" s="194"/>
      <c r="M1661" s="196"/>
      <c r="N1661" s="194"/>
      <c r="O1661" s="194"/>
      <c r="P1661" s="208"/>
      <c r="Q1661" s="194"/>
      <c r="R1661" s="210"/>
      <c r="S1661" s="211"/>
      <c r="T1661" s="193"/>
      <c r="U1661" s="40"/>
      <c r="W1661" s="41" t="str">
        <f t="shared" si="101"/>
        <v/>
      </c>
      <c r="X1661" s="58" t="str">
        <f t="shared" si="102"/>
        <v/>
      </c>
      <c r="Y1661" s="58" t="str">
        <f t="shared" si="100"/>
        <v/>
      </c>
      <c r="AC1661" s="41" t="str">
        <f t="shared" si="103"/>
        <v/>
      </c>
      <c r="AE1661" s="41" t="str">
        <f>IF($H1661="", "", IF(COUNTIF($AA$11:$AA$131, $H1661)&gt;0, 'Application Process'!$AC$4, ""))</f>
        <v/>
      </c>
    </row>
    <row r="1662" spans="1:31" x14ac:dyDescent="0.25">
      <c r="A1662" s="40"/>
      <c r="B1662" s="88" t="str">
        <f>IF($X1662="", "", IF(COUNTIF('Application Process'!$I$11:$I$3035, $X1662)=0, 'Job Database'!$Y$8, IFERROR(INDEX('Application Process'!$AJ$11:$AJ$3035, MATCH($X1662, 'Application Process'!$I$11:$I$3035, 0)), "")))</f>
        <v/>
      </c>
      <c r="C1662" s="40"/>
      <c r="D1662" s="207"/>
      <c r="E1662" s="194"/>
      <c r="F1662" s="194"/>
      <c r="G1662" s="208"/>
      <c r="H1662" s="194"/>
      <c r="I1662" s="208"/>
      <c r="J1662" s="194"/>
      <c r="K1662" s="209"/>
      <c r="L1662" s="194"/>
      <c r="M1662" s="196"/>
      <c r="N1662" s="194"/>
      <c r="O1662" s="194"/>
      <c r="P1662" s="208"/>
      <c r="Q1662" s="194"/>
      <c r="R1662" s="210"/>
      <c r="S1662" s="211"/>
      <c r="T1662" s="193"/>
      <c r="U1662" s="40"/>
      <c r="W1662" s="41" t="str">
        <f t="shared" si="101"/>
        <v/>
      </c>
      <c r="X1662" s="58" t="str">
        <f t="shared" si="102"/>
        <v/>
      </c>
      <c r="Y1662" s="58" t="str">
        <f t="shared" si="100"/>
        <v/>
      </c>
      <c r="AC1662" s="41" t="str">
        <f t="shared" si="103"/>
        <v/>
      </c>
      <c r="AE1662" s="41" t="str">
        <f>IF($H1662="", "", IF(COUNTIF($AA$11:$AA$131, $H1662)&gt;0, 'Application Process'!$AC$4, ""))</f>
        <v/>
      </c>
    </row>
    <row r="1663" spans="1:31" x14ac:dyDescent="0.25">
      <c r="A1663" s="40"/>
      <c r="B1663" s="88" t="str">
        <f>IF($X1663="", "", IF(COUNTIF('Application Process'!$I$11:$I$3035, $X1663)=0, 'Job Database'!$Y$8, IFERROR(INDEX('Application Process'!$AJ$11:$AJ$3035, MATCH($X1663, 'Application Process'!$I$11:$I$3035, 0)), "")))</f>
        <v/>
      </c>
      <c r="C1663" s="40"/>
      <c r="D1663" s="207"/>
      <c r="E1663" s="194"/>
      <c r="F1663" s="194"/>
      <c r="G1663" s="208"/>
      <c r="H1663" s="194"/>
      <c r="I1663" s="208"/>
      <c r="J1663" s="194"/>
      <c r="K1663" s="209"/>
      <c r="L1663" s="194"/>
      <c r="M1663" s="196"/>
      <c r="N1663" s="194"/>
      <c r="O1663" s="194"/>
      <c r="P1663" s="208"/>
      <c r="Q1663" s="194"/>
      <c r="R1663" s="210"/>
      <c r="S1663" s="211"/>
      <c r="T1663" s="193"/>
      <c r="U1663" s="40"/>
      <c r="W1663" s="41" t="str">
        <f t="shared" si="101"/>
        <v/>
      </c>
      <c r="X1663" s="58" t="str">
        <f t="shared" si="102"/>
        <v/>
      </c>
      <c r="Y1663" s="58" t="str">
        <f t="shared" si="100"/>
        <v/>
      </c>
      <c r="AC1663" s="41" t="str">
        <f t="shared" si="103"/>
        <v/>
      </c>
      <c r="AE1663" s="41" t="str">
        <f>IF($H1663="", "", IF(COUNTIF($AA$11:$AA$131, $H1663)&gt;0, 'Application Process'!$AC$4, ""))</f>
        <v/>
      </c>
    </row>
    <row r="1664" spans="1:31" x14ac:dyDescent="0.25">
      <c r="A1664" s="40"/>
      <c r="B1664" s="88" t="str">
        <f>IF($X1664="", "", IF(COUNTIF('Application Process'!$I$11:$I$3035, $X1664)=0, 'Job Database'!$Y$8, IFERROR(INDEX('Application Process'!$AJ$11:$AJ$3035, MATCH($X1664, 'Application Process'!$I$11:$I$3035, 0)), "")))</f>
        <v/>
      </c>
      <c r="C1664" s="40"/>
      <c r="D1664" s="207"/>
      <c r="E1664" s="194"/>
      <c r="F1664" s="194"/>
      <c r="G1664" s="208"/>
      <c r="H1664" s="194"/>
      <c r="I1664" s="208"/>
      <c r="J1664" s="194"/>
      <c r="K1664" s="209"/>
      <c r="L1664" s="194"/>
      <c r="M1664" s="196"/>
      <c r="N1664" s="194"/>
      <c r="O1664" s="194"/>
      <c r="P1664" s="208"/>
      <c r="Q1664" s="194"/>
      <c r="R1664" s="210"/>
      <c r="S1664" s="211"/>
      <c r="T1664" s="193"/>
      <c r="U1664" s="40"/>
      <c r="W1664" s="41" t="str">
        <f t="shared" si="101"/>
        <v/>
      </c>
      <c r="X1664" s="58" t="str">
        <f t="shared" si="102"/>
        <v/>
      </c>
      <c r="Y1664" s="58" t="str">
        <f t="shared" si="100"/>
        <v/>
      </c>
      <c r="AC1664" s="41" t="str">
        <f t="shared" si="103"/>
        <v/>
      </c>
      <c r="AE1664" s="41" t="str">
        <f>IF($H1664="", "", IF(COUNTIF($AA$11:$AA$131, $H1664)&gt;0, 'Application Process'!$AC$4, ""))</f>
        <v/>
      </c>
    </row>
    <row r="1665" spans="1:31" x14ac:dyDescent="0.25">
      <c r="A1665" s="40"/>
      <c r="B1665" s="88" t="str">
        <f>IF($X1665="", "", IF(COUNTIF('Application Process'!$I$11:$I$3035, $X1665)=0, 'Job Database'!$Y$8, IFERROR(INDEX('Application Process'!$AJ$11:$AJ$3035, MATCH($X1665, 'Application Process'!$I$11:$I$3035, 0)), "")))</f>
        <v/>
      </c>
      <c r="C1665" s="40"/>
      <c r="D1665" s="207"/>
      <c r="E1665" s="194"/>
      <c r="F1665" s="194"/>
      <c r="G1665" s="208"/>
      <c r="H1665" s="194"/>
      <c r="I1665" s="208"/>
      <c r="J1665" s="194"/>
      <c r="K1665" s="209"/>
      <c r="L1665" s="194"/>
      <c r="M1665" s="196"/>
      <c r="N1665" s="194"/>
      <c r="O1665" s="194"/>
      <c r="P1665" s="208"/>
      <c r="Q1665" s="194"/>
      <c r="R1665" s="210"/>
      <c r="S1665" s="211"/>
      <c r="T1665" s="193"/>
      <c r="U1665" s="40"/>
      <c r="W1665" s="41" t="str">
        <f t="shared" si="101"/>
        <v/>
      </c>
      <c r="X1665" s="58" t="str">
        <f t="shared" si="102"/>
        <v/>
      </c>
      <c r="Y1665" s="58" t="str">
        <f t="shared" si="100"/>
        <v/>
      </c>
      <c r="AC1665" s="41" t="str">
        <f t="shared" si="103"/>
        <v/>
      </c>
      <c r="AE1665" s="41" t="str">
        <f>IF($H1665="", "", IF(COUNTIF($AA$11:$AA$131, $H1665)&gt;0, 'Application Process'!$AC$4, ""))</f>
        <v/>
      </c>
    </row>
    <row r="1666" spans="1:31" x14ac:dyDescent="0.25">
      <c r="A1666" s="40"/>
      <c r="B1666" s="88" t="str">
        <f>IF($X1666="", "", IF(COUNTIF('Application Process'!$I$11:$I$3035, $X1666)=0, 'Job Database'!$Y$8, IFERROR(INDEX('Application Process'!$AJ$11:$AJ$3035, MATCH($X1666, 'Application Process'!$I$11:$I$3035, 0)), "")))</f>
        <v/>
      </c>
      <c r="C1666" s="40"/>
      <c r="D1666" s="207"/>
      <c r="E1666" s="194"/>
      <c r="F1666" s="194"/>
      <c r="G1666" s="208"/>
      <c r="H1666" s="194"/>
      <c r="I1666" s="208"/>
      <c r="J1666" s="194"/>
      <c r="K1666" s="209"/>
      <c r="L1666" s="194"/>
      <c r="M1666" s="196"/>
      <c r="N1666" s="194"/>
      <c r="O1666" s="194"/>
      <c r="P1666" s="208"/>
      <c r="Q1666" s="194"/>
      <c r="R1666" s="210"/>
      <c r="S1666" s="211"/>
      <c r="T1666" s="193"/>
      <c r="U1666" s="40"/>
      <c r="W1666" s="41" t="str">
        <f t="shared" si="101"/>
        <v/>
      </c>
      <c r="X1666" s="58" t="str">
        <f t="shared" si="102"/>
        <v/>
      </c>
      <c r="Y1666" s="58" t="str">
        <f t="shared" si="100"/>
        <v/>
      </c>
      <c r="AC1666" s="41" t="str">
        <f t="shared" si="103"/>
        <v/>
      </c>
      <c r="AE1666" s="41" t="str">
        <f>IF($H1666="", "", IF(COUNTIF($AA$11:$AA$131, $H1666)&gt;0, 'Application Process'!$AC$4, ""))</f>
        <v/>
      </c>
    </row>
    <row r="1667" spans="1:31" x14ac:dyDescent="0.25">
      <c r="A1667" s="40"/>
      <c r="B1667" s="88" t="str">
        <f>IF($X1667="", "", IF(COUNTIF('Application Process'!$I$11:$I$3035, $X1667)=0, 'Job Database'!$Y$8, IFERROR(INDEX('Application Process'!$AJ$11:$AJ$3035, MATCH($X1667, 'Application Process'!$I$11:$I$3035, 0)), "")))</f>
        <v/>
      </c>
      <c r="C1667" s="40"/>
      <c r="D1667" s="207"/>
      <c r="E1667" s="194"/>
      <c r="F1667" s="194"/>
      <c r="G1667" s="208"/>
      <c r="H1667" s="194"/>
      <c r="I1667" s="208"/>
      <c r="J1667" s="194"/>
      <c r="K1667" s="209"/>
      <c r="L1667" s="194"/>
      <c r="M1667" s="196"/>
      <c r="N1667" s="194"/>
      <c r="O1667" s="194"/>
      <c r="P1667" s="208"/>
      <c r="Q1667" s="194"/>
      <c r="R1667" s="210"/>
      <c r="S1667" s="211"/>
      <c r="T1667" s="193"/>
      <c r="U1667" s="40"/>
      <c r="W1667" s="41" t="str">
        <f t="shared" si="101"/>
        <v/>
      </c>
      <c r="X1667" s="58" t="str">
        <f t="shared" si="102"/>
        <v/>
      </c>
      <c r="Y1667" s="58" t="str">
        <f t="shared" si="100"/>
        <v/>
      </c>
      <c r="AC1667" s="41" t="str">
        <f t="shared" si="103"/>
        <v/>
      </c>
      <c r="AE1667" s="41" t="str">
        <f>IF($H1667="", "", IF(COUNTIF($AA$11:$AA$131, $H1667)&gt;0, 'Application Process'!$AC$4, ""))</f>
        <v/>
      </c>
    </row>
    <row r="1668" spans="1:31" x14ac:dyDescent="0.25">
      <c r="A1668" s="40"/>
      <c r="B1668" s="88" t="str">
        <f>IF($X1668="", "", IF(COUNTIF('Application Process'!$I$11:$I$3035, $X1668)=0, 'Job Database'!$Y$8, IFERROR(INDEX('Application Process'!$AJ$11:$AJ$3035, MATCH($X1668, 'Application Process'!$I$11:$I$3035, 0)), "")))</f>
        <v/>
      </c>
      <c r="C1668" s="40"/>
      <c r="D1668" s="207"/>
      <c r="E1668" s="194"/>
      <c r="F1668" s="194"/>
      <c r="G1668" s="208"/>
      <c r="H1668" s="194"/>
      <c r="I1668" s="208"/>
      <c r="J1668" s="194"/>
      <c r="K1668" s="209"/>
      <c r="L1668" s="194"/>
      <c r="M1668" s="196"/>
      <c r="N1668" s="194"/>
      <c r="O1668" s="194"/>
      <c r="P1668" s="208"/>
      <c r="Q1668" s="194"/>
      <c r="R1668" s="210"/>
      <c r="S1668" s="211"/>
      <c r="T1668" s="193"/>
      <c r="U1668" s="40"/>
      <c r="W1668" s="41" t="str">
        <f t="shared" si="101"/>
        <v/>
      </c>
      <c r="X1668" s="58" t="str">
        <f t="shared" si="102"/>
        <v/>
      </c>
      <c r="Y1668" s="58" t="str">
        <f t="shared" si="100"/>
        <v/>
      </c>
      <c r="AC1668" s="41" t="str">
        <f t="shared" si="103"/>
        <v/>
      </c>
      <c r="AE1668" s="41" t="str">
        <f>IF($H1668="", "", IF(COUNTIF($AA$11:$AA$131, $H1668)&gt;0, 'Application Process'!$AC$4, ""))</f>
        <v/>
      </c>
    </row>
    <row r="1669" spans="1:31" x14ac:dyDescent="0.25">
      <c r="A1669" s="40"/>
      <c r="B1669" s="88" t="str">
        <f>IF($X1669="", "", IF(COUNTIF('Application Process'!$I$11:$I$3035, $X1669)=0, 'Job Database'!$Y$8, IFERROR(INDEX('Application Process'!$AJ$11:$AJ$3035, MATCH($X1669, 'Application Process'!$I$11:$I$3035, 0)), "")))</f>
        <v/>
      </c>
      <c r="C1669" s="40"/>
      <c r="D1669" s="207"/>
      <c r="E1669" s="194"/>
      <c r="F1669" s="194"/>
      <c r="G1669" s="208"/>
      <c r="H1669" s="194"/>
      <c r="I1669" s="208"/>
      <c r="J1669" s="194"/>
      <c r="K1669" s="209"/>
      <c r="L1669" s="194"/>
      <c r="M1669" s="196"/>
      <c r="N1669" s="194"/>
      <c r="O1669" s="194"/>
      <c r="P1669" s="208"/>
      <c r="Q1669" s="194"/>
      <c r="R1669" s="210"/>
      <c r="S1669" s="211"/>
      <c r="T1669" s="193"/>
      <c r="U1669" s="40"/>
      <c r="W1669" s="41" t="str">
        <f t="shared" si="101"/>
        <v/>
      </c>
      <c r="X1669" s="58" t="str">
        <f t="shared" si="102"/>
        <v/>
      </c>
      <c r="Y1669" s="58" t="str">
        <f t="shared" si="100"/>
        <v/>
      </c>
      <c r="AC1669" s="41" t="str">
        <f t="shared" si="103"/>
        <v/>
      </c>
      <c r="AE1669" s="41" t="str">
        <f>IF($H1669="", "", IF(COUNTIF($AA$11:$AA$131, $H1669)&gt;0, 'Application Process'!$AC$4, ""))</f>
        <v/>
      </c>
    </row>
    <row r="1670" spans="1:31" x14ac:dyDescent="0.25">
      <c r="A1670" s="40"/>
      <c r="B1670" s="88" t="str">
        <f>IF($X1670="", "", IF(COUNTIF('Application Process'!$I$11:$I$3035, $X1670)=0, 'Job Database'!$Y$8, IFERROR(INDEX('Application Process'!$AJ$11:$AJ$3035, MATCH($X1670, 'Application Process'!$I$11:$I$3035, 0)), "")))</f>
        <v/>
      </c>
      <c r="C1670" s="40"/>
      <c r="D1670" s="207"/>
      <c r="E1670" s="194"/>
      <c r="F1670" s="194"/>
      <c r="G1670" s="208"/>
      <c r="H1670" s="194"/>
      <c r="I1670" s="208"/>
      <c r="J1670" s="194"/>
      <c r="K1670" s="209"/>
      <c r="L1670" s="194"/>
      <c r="M1670" s="196"/>
      <c r="N1670" s="194"/>
      <c r="O1670" s="194"/>
      <c r="P1670" s="208"/>
      <c r="Q1670" s="194"/>
      <c r="R1670" s="210"/>
      <c r="S1670" s="211"/>
      <c r="T1670" s="193"/>
      <c r="U1670" s="40"/>
      <c r="W1670" s="41" t="str">
        <f t="shared" si="101"/>
        <v/>
      </c>
      <c r="X1670" s="58" t="str">
        <f t="shared" si="102"/>
        <v/>
      </c>
      <c r="Y1670" s="58" t="str">
        <f t="shared" si="100"/>
        <v/>
      </c>
      <c r="AC1670" s="41" t="str">
        <f t="shared" si="103"/>
        <v/>
      </c>
      <c r="AE1670" s="41" t="str">
        <f>IF($H1670="", "", IF(COUNTIF($AA$11:$AA$131, $H1670)&gt;0, 'Application Process'!$AC$4, ""))</f>
        <v/>
      </c>
    </row>
    <row r="1671" spans="1:31" x14ac:dyDescent="0.25">
      <c r="A1671" s="40"/>
      <c r="B1671" s="88" t="str">
        <f>IF($X1671="", "", IF(COUNTIF('Application Process'!$I$11:$I$3035, $X1671)=0, 'Job Database'!$Y$8, IFERROR(INDEX('Application Process'!$AJ$11:$AJ$3035, MATCH($X1671, 'Application Process'!$I$11:$I$3035, 0)), "")))</f>
        <v/>
      </c>
      <c r="C1671" s="40"/>
      <c r="D1671" s="207"/>
      <c r="E1671" s="194"/>
      <c r="F1671" s="194"/>
      <c r="G1671" s="208"/>
      <c r="H1671" s="194"/>
      <c r="I1671" s="208"/>
      <c r="J1671" s="194"/>
      <c r="K1671" s="209"/>
      <c r="L1671" s="194"/>
      <c r="M1671" s="196"/>
      <c r="N1671" s="194"/>
      <c r="O1671" s="194"/>
      <c r="P1671" s="208"/>
      <c r="Q1671" s="194"/>
      <c r="R1671" s="210"/>
      <c r="S1671" s="211"/>
      <c r="T1671" s="193"/>
      <c r="U1671" s="40"/>
      <c r="W1671" s="41" t="str">
        <f t="shared" si="101"/>
        <v/>
      </c>
      <c r="X1671" s="58" t="str">
        <f t="shared" si="102"/>
        <v/>
      </c>
      <c r="Y1671" s="58" t="str">
        <f t="shared" si="100"/>
        <v/>
      </c>
      <c r="AC1671" s="41" t="str">
        <f t="shared" si="103"/>
        <v/>
      </c>
      <c r="AE1671" s="41" t="str">
        <f>IF($H1671="", "", IF(COUNTIF($AA$11:$AA$131, $H1671)&gt;0, 'Application Process'!$AC$4, ""))</f>
        <v/>
      </c>
    </row>
    <row r="1672" spans="1:31" x14ac:dyDescent="0.25">
      <c r="A1672" s="40"/>
      <c r="B1672" s="88" t="str">
        <f>IF($X1672="", "", IF(COUNTIF('Application Process'!$I$11:$I$3035, $X1672)=0, 'Job Database'!$Y$8, IFERROR(INDEX('Application Process'!$AJ$11:$AJ$3035, MATCH($X1672, 'Application Process'!$I$11:$I$3035, 0)), "")))</f>
        <v/>
      </c>
      <c r="C1672" s="40"/>
      <c r="D1672" s="207"/>
      <c r="E1672" s="194"/>
      <c r="F1672" s="194"/>
      <c r="G1672" s="208"/>
      <c r="H1672" s="194"/>
      <c r="I1672" s="208"/>
      <c r="J1672" s="194"/>
      <c r="K1672" s="209"/>
      <c r="L1672" s="194"/>
      <c r="M1672" s="196"/>
      <c r="N1672" s="194"/>
      <c r="O1672" s="194"/>
      <c r="P1672" s="208"/>
      <c r="Q1672" s="194"/>
      <c r="R1672" s="210"/>
      <c r="S1672" s="211"/>
      <c r="T1672" s="193"/>
      <c r="U1672" s="40"/>
      <c r="W1672" s="41" t="str">
        <f t="shared" si="101"/>
        <v/>
      </c>
      <c r="X1672" s="58" t="str">
        <f t="shared" si="102"/>
        <v/>
      </c>
      <c r="Y1672" s="58" t="str">
        <f t="shared" si="100"/>
        <v/>
      </c>
      <c r="AC1672" s="41" t="str">
        <f t="shared" si="103"/>
        <v/>
      </c>
      <c r="AE1672" s="41" t="str">
        <f>IF($H1672="", "", IF(COUNTIF($AA$11:$AA$131, $H1672)&gt;0, 'Application Process'!$AC$4, ""))</f>
        <v/>
      </c>
    </row>
    <row r="1673" spans="1:31" x14ac:dyDescent="0.25">
      <c r="A1673" s="40"/>
      <c r="B1673" s="88" t="str">
        <f>IF($X1673="", "", IF(COUNTIF('Application Process'!$I$11:$I$3035, $X1673)=0, 'Job Database'!$Y$8, IFERROR(INDEX('Application Process'!$AJ$11:$AJ$3035, MATCH($X1673, 'Application Process'!$I$11:$I$3035, 0)), "")))</f>
        <v/>
      </c>
      <c r="C1673" s="40"/>
      <c r="D1673" s="207"/>
      <c r="E1673" s="194"/>
      <c r="F1673" s="194"/>
      <c r="G1673" s="208"/>
      <c r="H1673" s="194"/>
      <c r="I1673" s="208"/>
      <c r="J1673" s="194"/>
      <c r="K1673" s="209"/>
      <c r="L1673" s="194"/>
      <c r="M1673" s="196"/>
      <c r="N1673" s="194"/>
      <c r="O1673" s="194"/>
      <c r="P1673" s="208"/>
      <c r="Q1673" s="194"/>
      <c r="R1673" s="210"/>
      <c r="S1673" s="211"/>
      <c r="T1673" s="193"/>
      <c r="U1673" s="40"/>
      <c r="W1673" s="41" t="str">
        <f t="shared" si="101"/>
        <v/>
      </c>
      <c r="X1673" s="58" t="str">
        <f t="shared" si="102"/>
        <v/>
      </c>
      <c r="Y1673" s="58" t="str">
        <f t="shared" si="100"/>
        <v/>
      </c>
      <c r="AC1673" s="41" t="str">
        <f t="shared" si="103"/>
        <v/>
      </c>
      <c r="AE1673" s="41" t="str">
        <f>IF($H1673="", "", IF(COUNTIF($AA$11:$AA$131, $H1673)&gt;0, 'Application Process'!$AC$4, ""))</f>
        <v/>
      </c>
    </row>
    <row r="1674" spans="1:31" x14ac:dyDescent="0.25">
      <c r="A1674" s="40"/>
      <c r="B1674" s="88" t="str">
        <f>IF($X1674="", "", IF(COUNTIF('Application Process'!$I$11:$I$3035, $X1674)=0, 'Job Database'!$Y$8, IFERROR(INDEX('Application Process'!$AJ$11:$AJ$3035, MATCH($X1674, 'Application Process'!$I$11:$I$3035, 0)), "")))</f>
        <v/>
      </c>
      <c r="C1674" s="40"/>
      <c r="D1674" s="207"/>
      <c r="E1674" s="194"/>
      <c r="F1674" s="194"/>
      <c r="G1674" s="208"/>
      <c r="H1674" s="194"/>
      <c r="I1674" s="208"/>
      <c r="J1674" s="194"/>
      <c r="K1674" s="209"/>
      <c r="L1674" s="194"/>
      <c r="M1674" s="196"/>
      <c r="N1674" s="194"/>
      <c r="O1674" s="194"/>
      <c r="P1674" s="208"/>
      <c r="Q1674" s="194"/>
      <c r="R1674" s="210"/>
      <c r="S1674" s="211"/>
      <c r="T1674" s="193"/>
      <c r="U1674" s="40"/>
      <c r="W1674" s="41" t="str">
        <f t="shared" si="101"/>
        <v/>
      </c>
      <c r="X1674" s="58" t="str">
        <f t="shared" si="102"/>
        <v/>
      </c>
      <c r="Y1674" s="58" t="str">
        <f t="shared" si="100"/>
        <v/>
      </c>
      <c r="AC1674" s="41" t="str">
        <f t="shared" si="103"/>
        <v/>
      </c>
      <c r="AE1674" s="41" t="str">
        <f>IF($H1674="", "", IF(COUNTIF($AA$11:$AA$131, $H1674)&gt;0, 'Application Process'!$AC$4, ""))</f>
        <v/>
      </c>
    </row>
    <row r="1675" spans="1:31" x14ac:dyDescent="0.25">
      <c r="A1675" s="40"/>
      <c r="B1675" s="88" t="str">
        <f>IF($X1675="", "", IF(COUNTIF('Application Process'!$I$11:$I$3035, $X1675)=0, 'Job Database'!$Y$8, IFERROR(INDEX('Application Process'!$AJ$11:$AJ$3035, MATCH($X1675, 'Application Process'!$I$11:$I$3035, 0)), "")))</f>
        <v/>
      </c>
      <c r="C1675" s="40"/>
      <c r="D1675" s="207"/>
      <c r="E1675" s="194"/>
      <c r="F1675" s="194"/>
      <c r="G1675" s="208"/>
      <c r="H1675" s="194"/>
      <c r="I1675" s="208"/>
      <c r="J1675" s="194"/>
      <c r="K1675" s="209"/>
      <c r="L1675" s="194"/>
      <c r="M1675" s="196"/>
      <c r="N1675" s="194"/>
      <c r="O1675" s="194"/>
      <c r="P1675" s="208"/>
      <c r="Q1675" s="194"/>
      <c r="R1675" s="210"/>
      <c r="S1675" s="211"/>
      <c r="T1675" s="193"/>
      <c r="U1675" s="40"/>
      <c r="W1675" s="41" t="str">
        <f t="shared" si="101"/>
        <v/>
      </c>
      <c r="X1675" s="58" t="str">
        <f t="shared" si="102"/>
        <v/>
      </c>
      <c r="Y1675" s="58" t="str">
        <f t="shared" ref="Y1675:Y1738" si="104">IF($H1675="", "", CONCATENATE($H1675, " - ", $B1675))</f>
        <v/>
      </c>
      <c r="AC1675" s="41" t="str">
        <f t="shared" si="103"/>
        <v/>
      </c>
      <c r="AE1675" s="41" t="str">
        <f>IF($H1675="", "", IF(COUNTIF($AA$11:$AA$131, $H1675)&gt;0, 'Application Process'!$AC$4, ""))</f>
        <v/>
      </c>
    </row>
    <row r="1676" spans="1:31" x14ac:dyDescent="0.25">
      <c r="A1676" s="40"/>
      <c r="B1676" s="88" t="str">
        <f>IF($X1676="", "", IF(COUNTIF('Application Process'!$I$11:$I$3035, $X1676)=0, 'Job Database'!$Y$8, IFERROR(INDEX('Application Process'!$AJ$11:$AJ$3035, MATCH($X1676, 'Application Process'!$I$11:$I$3035, 0)), "")))</f>
        <v/>
      </c>
      <c r="C1676" s="40"/>
      <c r="D1676" s="207"/>
      <c r="E1676" s="194"/>
      <c r="F1676" s="194"/>
      <c r="G1676" s="208"/>
      <c r="H1676" s="194"/>
      <c r="I1676" s="208"/>
      <c r="J1676" s="194"/>
      <c r="K1676" s="209"/>
      <c r="L1676" s="194"/>
      <c r="M1676" s="196"/>
      <c r="N1676" s="194"/>
      <c r="O1676" s="194"/>
      <c r="P1676" s="208"/>
      <c r="Q1676" s="194"/>
      <c r="R1676" s="210"/>
      <c r="S1676" s="211"/>
      <c r="T1676" s="193"/>
      <c r="U1676" s="40"/>
      <c r="W1676" s="41" t="str">
        <f t="shared" ref="W1676:W1739" si="105">IF($D1676="", "", IF(COUNTIF($D$11:$D$3035, $D1676)&gt;1, "X", ""))</f>
        <v/>
      </c>
      <c r="X1676" s="58" t="str">
        <f t="shared" ref="X1676:X1739" si="106">IF($D1676="", "", CONCATENATE(D1676, IF(E1676="", "", " - "), IF(E1676="", "", E1676), IF(F1676="", "", " - "), IF(F1676="", "", F1676)))</f>
        <v/>
      </c>
      <c r="Y1676" s="58" t="str">
        <f t="shared" si="104"/>
        <v/>
      </c>
      <c r="AC1676" s="41" t="str">
        <f t="shared" ref="AC1676:AC1739" si="107">IF($H1676="", "", IF(COUNTIF($AA$11:$AA$131, $H1676)=0, "X", ""))</f>
        <v/>
      </c>
      <c r="AE1676" s="41" t="str">
        <f>IF($H1676="", "", IF(COUNTIF($AA$11:$AA$131, $H1676)&gt;0, 'Application Process'!$AC$4, ""))</f>
        <v/>
      </c>
    </row>
    <row r="1677" spans="1:31" x14ac:dyDescent="0.25">
      <c r="A1677" s="40"/>
      <c r="B1677" s="88" t="str">
        <f>IF($X1677="", "", IF(COUNTIF('Application Process'!$I$11:$I$3035, $X1677)=0, 'Job Database'!$Y$8, IFERROR(INDEX('Application Process'!$AJ$11:$AJ$3035, MATCH($X1677, 'Application Process'!$I$11:$I$3035, 0)), "")))</f>
        <v/>
      </c>
      <c r="C1677" s="40"/>
      <c r="D1677" s="207"/>
      <c r="E1677" s="194"/>
      <c r="F1677" s="194"/>
      <c r="G1677" s="208"/>
      <c r="H1677" s="194"/>
      <c r="I1677" s="208"/>
      <c r="J1677" s="194"/>
      <c r="K1677" s="209"/>
      <c r="L1677" s="194"/>
      <c r="M1677" s="196"/>
      <c r="N1677" s="194"/>
      <c r="O1677" s="194"/>
      <c r="P1677" s="208"/>
      <c r="Q1677" s="194"/>
      <c r="R1677" s="210"/>
      <c r="S1677" s="211"/>
      <c r="T1677" s="193"/>
      <c r="U1677" s="40"/>
      <c r="W1677" s="41" t="str">
        <f t="shared" si="105"/>
        <v/>
      </c>
      <c r="X1677" s="58" t="str">
        <f t="shared" si="106"/>
        <v/>
      </c>
      <c r="Y1677" s="58" t="str">
        <f t="shared" si="104"/>
        <v/>
      </c>
      <c r="AC1677" s="41" t="str">
        <f t="shared" si="107"/>
        <v/>
      </c>
      <c r="AE1677" s="41" t="str">
        <f>IF($H1677="", "", IF(COUNTIF($AA$11:$AA$131, $H1677)&gt;0, 'Application Process'!$AC$4, ""))</f>
        <v/>
      </c>
    </row>
    <row r="1678" spans="1:31" x14ac:dyDescent="0.25">
      <c r="A1678" s="40"/>
      <c r="B1678" s="88" t="str">
        <f>IF($X1678="", "", IF(COUNTIF('Application Process'!$I$11:$I$3035, $X1678)=0, 'Job Database'!$Y$8, IFERROR(INDEX('Application Process'!$AJ$11:$AJ$3035, MATCH($X1678, 'Application Process'!$I$11:$I$3035, 0)), "")))</f>
        <v/>
      </c>
      <c r="C1678" s="40"/>
      <c r="D1678" s="207"/>
      <c r="E1678" s="194"/>
      <c r="F1678" s="194"/>
      <c r="G1678" s="208"/>
      <c r="H1678" s="194"/>
      <c r="I1678" s="208"/>
      <c r="J1678" s="194"/>
      <c r="K1678" s="209"/>
      <c r="L1678" s="194"/>
      <c r="M1678" s="196"/>
      <c r="N1678" s="194"/>
      <c r="O1678" s="194"/>
      <c r="P1678" s="208"/>
      <c r="Q1678" s="194"/>
      <c r="R1678" s="210"/>
      <c r="S1678" s="211"/>
      <c r="T1678" s="193"/>
      <c r="U1678" s="40"/>
      <c r="W1678" s="41" t="str">
        <f t="shared" si="105"/>
        <v/>
      </c>
      <c r="X1678" s="58" t="str">
        <f t="shared" si="106"/>
        <v/>
      </c>
      <c r="Y1678" s="58" t="str">
        <f t="shared" si="104"/>
        <v/>
      </c>
      <c r="AC1678" s="41" t="str">
        <f t="shared" si="107"/>
        <v/>
      </c>
      <c r="AE1678" s="41" t="str">
        <f>IF($H1678="", "", IF(COUNTIF($AA$11:$AA$131, $H1678)&gt;0, 'Application Process'!$AC$4, ""))</f>
        <v/>
      </c>
    </row>
    <row r="1679" spans="1:31" x14ac:dyDescent="0.25">
      <c r="A1679" s="40"/>
      <c r="B1679" s="88" t="str">
        <f>IF($X1679="", "", IF(COUNTIF('Application Process'!$I$11:$I$3035, $X1679)=0, 'Job Database'!$Y$8, IFERROR(INDEX('Application Process'!$AJ$11:$AJ$3035, MATCH($X1679, 'Application Process'!$I$11:$I$3035, 0)), "")))</f>
        <v/>
      </c>
      <c r="C1679" s="40"/>
      <c r="D1679" s="207"/>
      <c r="E1679" s="194"/>
      <c r="F1679" s="194"/>
      <c r="G1679" s="208"/>
      <c r="H1679" s="194"/>
      <c r="I1679" s="208"/>
      <c r="J1679" s="194"/>
      <c r="K1679" s="209"/>
      <c r="L1679" s="194"/>
      <c r="M1679" s="196"/>
      <c r="N1679" s="194"/>
      <c r="O1679" s="194"/>
      <c r="P1679" s="208"/>
      <c r="Q1679" s="194"/>
      <c r="R1679" s="210"/>
      <c r="S1679" s="211"/>
      <c r="T1679" s="193"/>
      <c r="U1679" s="40"/>
      <c r="W1679" s="41" t="str">
        <f t="shared" si="105"/>
        <v/>
      </c>
      <c r="X1679" s="58" t="str">
        <f t="shared" si="106"/>
        <v/>
      </c>
      <c r="Y1679" s="58" t="str">
        <f t="shared" si="104"/>
        <v/>
      </c>
      <c r="AC1679" s="41" t="str">
        <f t="shared" si="107"/>
        <v/>
      </c>
      <c r="AE1679" s="41" t="str">
        <f>IF($H1679="", "", IF(COUNTIF($AA$11:$AA$131, $H1679)&gt;0, 'Application Process'!$AC$4, ""))</f>
        <v/>
      </c>
    </row>
    <row r="1680" spans="1:31" x14ac:dyDescent="0.25">
      <c r="A1680" s="40"/>
      <c r="B1680" s="88" t="str">
        <f>IF($X1680="", "", IF(COUNTIF('Application Process'!$I$11:$I$3035, $X1680)=0, 'Job Database'!$Y$8, IFERROR(INDEX('Application Process'!$AJ$11:$AJ$3035, MATCH($X1680, 'Application Process'!$I$11:$I$3035, 0)), "")))</f>
        <v/>
      </c>
      <c r="C1680" s="40"/>
      <c r="D1680" s="207"/>
      <c r="E1680" s="194"/>
      <c r="F1680" s="194"/>
      <c r="G1680" s="208"/>
      <c r="H1680" s="194"/>
      <c r="I1680" s="208"/>
      <c r="J1680" s="194"/>
      <c r="K1680" s="209"/>
      <c r="L1680" s="194"/>
      <c r="M1680" s="196"/>
      <c r="N1680" s="194"/>
      <c r="O1680" s="194"/>
      <c r="P1680" s="208"/>
      <c r="Q1680" s="194"/>
      <c r="R1680" s="210"/>
      <c r="S1680" s="211"/>
      <c r="T1680" s="193"/>
      <c r="U1680" s="40"/>
      <c r="W1680" s="41" t="str">
        <f t="shared" si="105"/>
        <v/>
      </c>
      <c r="X1680" s="58" t="str">
        <f t="shared" si="106"/>
        <v/>
      </c>
      <c r="Y1680" s="58" t="str">
        <f t="shared" si="104"/>
        <v/>
      </c>
      <c r="AC1680" s="41" t="str">
        <f t="shared" si="107"/>
        <v/>
      </c>
      <c r="AE1680" s="41" t="str">
        <f>IF($H1680="", "", IF(COUNTIF($AA$11:$AA$131, $H1680)&gt;0, 'Application Process'!$AC$4, ""))</f>
        <v/>
      </c>
    </row>
    <row r="1681" spans="1:31" x14ac:dyDescent="0.25">
      <c r="A1681" s="40"/>
      <c r="B1681" s="88" t="str">
        <f>IF($X1681="", "", IF(COUNTIF('Application Process'!$I$11:$I$3035, $X1681)=0, 'Job Database'!$Y$8, IFERROR(INDEX('Application Process'!$AJ$11:$AJ$3035, MATCH($X1681, 'Application Process'!$I$11:$I$3035, 0)), "")))</f>
        <v/>
      </c>
      <c r="C1681" s="40"/>
      <c r="D1681" s="207"/>
      <c r="E1681" s="194"/>
      <c r="F1681" s="194"/>
      <c r="G1681" s="208"/>
      <c r="H1681" s="194"/>
      <c r="I1681" s="208"/>
      <c r="J1681" s="194"/>
      <c r="K1681" s="209"/>
      <c r="L1681" s="194"/>
      <c r="M1681" s="196"/>
      <c r="N1681" s="194"/>
      <c r="O1681" s="194"/>
      <c r="P1681" s="208"/>
      <c r="Q1681" s="194"/>
      <c r="R1681" s="210"/>
      <c r="S1681" s="211"/>
      <c r="T1681" s="193"/>
      <c r="U1681" s="40"/>
      <c r="W1681" s="41" t="str">
        <f t="shared" si="105"/>
        <v/>
      </c>
      <c r="X1681" s="58" t="str">
        <f t="shared" si="106"/>
        <v/>
      </c>
      <c r="Y1681" s="58" t="str">
        <f t="shared" si="104"/>
        <v/>
      </c>
      <c r="AC1681" s="41" t="str">
        <f t="shared" si="107"/>
        <v/>
      </c>
      <c r="AE1681" s="41" t="str">
        <f>IF($H1681="", "", IF(COUNTIF($AA$11:$AA$131, $H1681)&gt;0, 'Application Process'!$AC$4, ""))</f>
        <v/>
      </c>
    </row>
    <row r="1682" spans="1:31" x14ac:dyDescent="0.25">
      <c r="A1682" s="40"/>
      <c r="B1682" s="88" t="str">
        <f>IF($X1682="", "", IF(COUNTIF('Application Process'!$I$11:$I$3035, $X1682)=0, 'Job Database'!$Y$8, IFERROR(INDEX('Application Process'!$AJ$11:$AJ$3035, MATCH($X1682, 'Application Process'!$I$11:$I$3035, 0)), "")))</f>
        <v/>
      </c>
      <c r="C1682" s="40"/>
      <c r="D1682" s="207"/>
      <c r="E1682" s="194"/>
      <c r="F1682" s="194"/>
      <c r="G1682" s="208"/>
      <c r="H1682" s="194"/>
      <c r="I1682" s="208"/>
      <c r="J1682" s="194"/>
      <c r="K1682" s="209"/>
      <c r="L1682" s="194"/>
      <c r="M1682" s="196"/>
      <c r="N1682" s="194"/>
      <c r="O1682" s="194"/>
      <c r="P1682" s="208"/>
      <c r="Q1682" s="194"/>
      <c r="R1682" s="210"/>
      <c r="S1682" s="211"/>
      <c r="T1682" s="193"/>
      <c r="U1682" s="40"/>
      <c r="W1682" s="41" t="str">
        <f t="shared" si="105"/>
        <v/>
      </c>
      <c r="X1682" s="58" t="str">
        <f t="shared" si="106"/>
        <v/>
      </c>
      <c r="Y1682" s="58" t="str">
        <f t="shared" si="104"/>
        <v/>
      </c>
      <c r="AC1682" s="41" t="str">
        <f t="shared" si="107"/>
        <v/>
      </c>
      <c r="AE1682" s="41" t="str">
        <f>IF($H1682="", "", IF(COUNTIF($AA$11:$AA$131, $H1682)&gt;0, 'Application Process'!$AC$4, ""))</f>
        <v/>
      </c>
    </row>
    <row r="1683" spans="1:31" x14ac:dyDescent="0.25">
      <c r="A1683" s="40"/>
      <c r="B1683" s="88" t="str">
        <f>IF($X1683="", "", IF(COUNTIF('Application Process'!$I$11:$I$3035, $X1683)=0, 'Job Database'!$Y$8, IFERROR(INDEX('Application Process'!$AJ$11:$AJ$3035, MATCH($X1683, 'Application Process'!$I$11:$I$3035, 0)), "")))</f>
        <v/>
      </c>
      <c r="C1683" s="40"/>
      <c r="D1683" s="207"/>
      <c r="E1683" s="194"/>
      <c r="F1683" s="194"/>
      <c r="G1683" s="208"/>
      <c r="H1683" s="194"/>
      <c r="I1683" s="208"/>
      <c r="J1683" s="194"/>
      <c r="K1683" s="209"/>
      <c r="L1683" s="194"/>
      <c r="M1683" s="196"/>
      <c r="N1683" s="194"/>
      <c r="O1683" s="194"/>
      <c r="P1683" s="208"/>
      <c r="Q1683" s="194"/>
      <c r="R1683" s="210"/>
      <c r="S1683" s="211"/>
      <c r="T1683" s="193"/>
      <c r="U1683" s="40"/>
      <c r="W1683" s="41" t="str">
        <f t="shared" si="105"/>
        <v/>
      </c>
      <c r="X1683" s="58" t="str">
        <f t="shared" si="106"/>
        <v/>
      </c>
      <c r="Y1683" s="58" t="str">
        <f t="shared" si="104"/>
        <v/>
      </c>
      <c r="AC1683" s="41" t="str">
        <f t="shared" si="107"/>
        <v/>
      </c>
      <c r="AE1683" s="41" t="str">
        <f>IF($H1683="", "", IF(COUNTIF($AA$11:$AA$131, $H1683)&gt;0, 'Application Process'!$AC$4, ""))</f>
        <v/>
      </c>
    </row>
    <row r="1684" spans="1:31" x14ac:dyDescent="0.25">
      <c r="A1684" s="40"/>
      <c r="B1684" s="88" t="str">
        <f>IF($X1684="", "", IF(COUNTIF('Application Process'!$I$11:$I$3035, $X1684)=0, 'Job Database'!$Y$8, IFERROR(INDEX('Application Process'!$AJ$11:$AJ$3035, MATCH($X1684, 'Application Process'!$I$11:$I$3035, 0)), "")))</f>
        <v/>
      </c>
      <c r="C1684" s="40"/>
      <c r="D1684" s="207"/>
      <c r="E1684" s="194"/>
      <c r="F1684" s="194"/>
      <c r="G1684" s="208"/>
      <c r="H1684" s="194"/>
      <c r="I1684" s="208"/>
      <c r="J1684" s="194"/>
      <c r="K1684" s="209"/>
      <c r="L1684" s="194"/>
      <c r="M1684" s="196"/>
      <c r="N1684" s="194"/>
      <c r="O1684" s="194"/>
      <c r="P1684" s="208"/>
      <c r="Q1684" s="194"/>
      <c r="R1684" s="210"/>
      <c r="S1684" s="211"/>
      <c r="T1684" s="193"/>
      <c r="U1684" s="40"/>
      <c r="W1684" s="41" t="str">
        <f t="shared" si="105"/>
        <v/>
      </c>
      <c r="X1684" s="58" t="str">
        <f t="shared" si="106"/>
        <v/>
      </c>
      <c r="Y1684" s="58" t="str">
        <f t="shared" si="104"/>
        <v/>
      </c>
      <c r="AC1684" s="41" t="str">
        <f t="shared" si="107"/>
        <v/>
      </c>
      <c r="AE1684" s="41" t="str">
        <f>IF($H1684="", "", IF(COUNTIF($AA$11:$AA$131, $H1684)&gt;0, 'Application Process'!$AC$4, ""))</f>
        <v/>
      </c>
    </row>
    <row r="1685" spans="1:31" x14ac:dyDescent="0.25">
      <c r="A1685" s="40"/>
      <c r="B1685" s="88" t="str">
        <f>IF($X1685="", "", IF(COUNTIF('Application Process'!$I$11:$I$3035, $X1685)=0, 'Job Database'!$Y$8, IFERROR(INDEX('Application Process'!$AJ$11:$AJ$3035, MATCH($X1685, 'Application Process'!$I$11:$I$3035, 0)), "")))</f>
        <v/>
      </c>
      <c r="C1685" s="40"/>
      <c r="D1685" s="207"/>
      <c r="E1685" s="194"/>
      <c r="F1685" s="194"/>
      <c r="G1685" s="208"/>
      <c r="H1685" s="194"/>
      <c r="I1685" s="208"/>
      <c r="J1685" s="194"/>
      <c r="K1685" s="209"/>
      <c r="L1685" s="194"/>
      <c r="M1685" s="196"/>
      <c r="N1685" s="194"/>
      <c r="O1685" s="194"/>
      <c r="P1685" s="208"/>
      <c r="Q1685" s="194"/>
      <c r="R1685" s="210"/>
      <c r="S1685" s="211"/>
      <c r="T1685" s="193"/>
      <c r="U1685" s="40"/>
      <c r="W1685" s="41" t="str">
        <f t="shared" si="105"/>
        <v/>
      </c>
      <c r="X1685" s="58" t="str">
        <f t="shared" si="106"/>
        <v/>
      </c>
      <c r="Y1685" s="58" t="str">
        <f t="shared" si="104"/>
        <v/>
      </c>
      <c r="AC1685" s="41" t="str">
        <f t="shared" si="107"/>
        <v/>
      </c>
      <c r="AE1685" s="41" t="str">
        <f>IF($H1685="", "", IF(COUNTIF($AA$11:$AA$131, $H1685)&gt;0, 'Application Process'!$AC$4, ""))</f>
        <v/>
      </c>
    </row>
    <row r="1686" spans="1:31" x14ac:dyDescent="0.25">
      <c r="A1686" s="40"/>
      <c r="B1686" s="88" t="str">
        <f>IF($X1686="", "", IF(COUNTIF('Application Process'!$I$11:$I$3035, $X1686)=0, 'Job Database'!$Y$8, IFERROR(INDEX('Application Process'!$AJ$11:$AJ$3035, MATCH($X1686, 'Application Process'!$I$11:$I$3035, 0)), "")))</f>
        <v/>
      </c>
      <c r="C1686" s="40"/>
      <c r="D1686" s="207"/>
      <c r="E1686" s="194"/>
      <c r="F1686" s="194"/>
      <c r="G1686" s="208"/>
      <c r="H1686" s="194"/>
      <c r="I1686" s="208"/>
      <c r="J1686" s="194"/>
      <c r="K1686" s="209"/>
      <c r="L1686" s="194"/>
      <c r="M1686" s="196"/>
      <c r="N1686" s="194"/>
      <c r="O1686" s="194"/>
      <c r="P1686" s="208"/>
      <c r="Q1686" s="194"/>
      <c r="R1686" s="210"/>
      <c r="S1686" s="211"/>
      <c r="T1686" s="193"/>
      <c r="U1686" s="40"/>
      <c r="W1686" s="41" t="str">
        <f t="shared" si="105"/>
        <v/>
      </c>
      <c r="X1686" s="58" t="str">
        <f t="shared" si="106"/>
        <v/>
      </c>
      <c r="Y1686" s="58" t="str">
        <f t="shared" si="104"/>
        <v/>
      </c>
      <c r="AC1686" s="41" t="str">
        <f t="shared" si="107"/>
        <v/>
      </c>
      <c r="AE1686" s="41" t="str">
        <f>IF($H1686="", "", IF(COUNTIF($AA$11:$AA$131, $H1686)&gt;0, 'Application Process'!$AC$4, ""))</f>
        <v/>
      </c>
    </row>
    <row r="1687" spans="1:31" x14ac:dyDescent="0.25">
      <c r="A1687" s="40"/>
      <c r="B1687" s="88" t="str">
        <f>IF($X1687="", "", IF(COUNTIF('Application Process'!$I$11:$I$3035, $X1687)=0, 'Job Database'!$Y$8, IFERROR(INDEX('Application Process'!$AJ$11:$AJ$3035, MATCH($X1687, 'Application Process'!$I$11:$I$3035, 0)), "")))</f>
        <v/>
      </c>
      <c r="C1687" s="40"/>
      <c r="D1687" s="207"/>
      <c r="E1687" s="194"/>
      <c r="F1687" s="194"/>
      <c r="G1687" s="208"/>
      <c r="H1687" s="194"/>
      <c r="I1687" s="208"/>
      <c r="J1687" s="194"/>
      <c r="K1687" s="209"/>
      <c r="L1687" s="194"/>
      <c r="M1687" s="196"/>
      <c r="N1687" s="194"/>
      <c r="O1687" s="194"/>
      <c r="P1687" s="208"/>
      <c r="Q1687" s="194"/>
      <c r="R1687" s="210"/>
      <c r="S1687" s="211"/>
      <c r="T1687" s="193"/>
      <c r="U1687" s="40"/>
      <c r="W1687" s="41" t="str">
        <f t="shared" si="105"/>
        <v/>
      </c>
      <c r="X1687" s="58" t="str">
        <f t="shared" si="106"/>
        <v/>
      </c>
      <c r="Y1687" s="58" t="str">
        <f t="shared" si="104"/>
        <v/>
      </c>
      <c r="AC1687" s="41" t="str">
        <f t="shared" si="107"/>
        <v/>
      </c>
      <c r="AE1687" s="41" t="str">
        <f>IF($H1687="", "", IF(COUNTIF($AA$11:$AA$131, $H1687)&gt;0, 'Application Process'!$AC$4, ""))</f>
        <v/>
      </c>
    </row>
    <row r="1688" spans="1:31" x14ac:dyDescent="0.25">
      <c r="A1688" s="40"/>
      <c r="B1688" s="88" t="str">
        <f>IF($X1688="", "", IF(COUNTIF('Application Process'!$I$11:$I$3035, $X1688)=0, 'Job Database'!$Y$8, IFERROR(INDEX('Application Process'!$AJ$11:$AJ$3035, MATCH($X1688, 'Application Process'!$I$11:$I$3035, 0)), "")))</f>
        <v/>
      </c>
      <c r="C1688" s="40"/>
      <c r="D1688" s="207"/>
      <c r="E1688" s="194"/>
      <c r="F1688" s="194"/>
      <c r="G1688" s="208"/>
      <c r="H1688" s="194"/>
      <c r="I1688" s="208"/>
      <c r="J1688" s="194"/>
      <c r="K1688" s="209"/>
      <c r="L1688" s="194"/>
      <c r="M1688" s="196"/>
      <c r="N1688" s="194"/>
      <c r="O1688" s="194"/>
      <c r="P1688" s="208"/>
      <c r="Q1688" s="194"/>
      <c r="R1688" s="210"/>
      <c r="S1688" s="211"/>
      <c r="T1688" s="193"/>
      <c r="U1688" s="40"/>
      <c r="W1688" s="41" t="str">
        <f t="shared" si="105"/>
        <v/>
      </c>
      <c r="X1688" s="58" t="str">
        <f t="shared" si="106"/>
        <v/>
      </c>
      <c r="Y1688" s="58" t="str">
        <f t="shared" si="104"/>
        <v/>
      </c>
      <c r="AC1688" s="41" t="str">
        <f t="shared" si="107"/>
        <v/>
      </c>
      <c r="AE1688" s="41" t="str">
        <f>IF($H1688="", "", IF(COUNTIF($AA$11:$AA$131, $H1688)&gt;0, 'Application Process'!$AC$4, ""))</f>
        <v/>
      </c>
    </row>
    <row r="1689" spans="1:31" x14ac:dyDescent="0.25">
      <c r="A1689" s="40"/>
      <c r="B1689" s="88" t="str">
        <f>IF($X1689="", "", IF(COUNTIF('Application Process'!$I$11:$I$3035, $X1689)=0, 'Job Database'!$Y$8, IFERROR(INDEX('Application Process'!$AJ$11:$AJ$3035, MATCH($X1689, 'Application Process'!$I$11:$I$3035, 0)), "")))</f>
        <v/>
      </c>
      <c r="C1689" s="40"/>
      <c r="D1689" s="207"/>
      <c r="E1689" s="194"/>
      <c r="F1689" s="194"/>
      <c r="G1689" s="208"/>
      <c r="H1689" s="194"/>
      <c r="I1689" s="208"/>
      <c r="J1689" s="194"/>
      <c r="K1689" s="209"/>
      <c r="L1689" s="194"/>
      <c r="M1689" s="196"/>
      <c r="N1689" s="194"/>
      <c r="O1689" s="194"/>
      <c r="P1689" s="208"/>
      <c r="Q1689" s="194"/>
      <c r="R1689" s="210"/>
      <c r="S1689" s="211"/>
      <c r="T1689" s="193"/>
      <c r="U1689" s="40"/>
      <c r="W1689" s="41" t="str">
        <f t="shared" si="105"/>
        <v/>
      </c>
      <c r="X1689" s="58" t="str">
        <f t="shared" si="106"/>
        <v/>
      </c>
      <c r="Y1689" s="58" t="str">
        <f t="shared" si="104"/>
        <v/>
      </c>
      <c r="AC1689" s="41" t="str">
        <f t="shared" si="107"/>
        <v/>
      </c>
      <c r="AE1689" s="41" t="str">
        <f>IF($H1689="", "", IF(COUNTIF($AA$11:$AA$131, $H1689)&gt;0, 'Application Process'!$AC$4, ""))</f>
        <v/>
      </c>
    </row>
    <row r="1690" spans="1:31" x14ac:dyDescent="0.25">
      <c r="A1690" s="40"/>
      <c r="B1690" s="88" t="str">
        <f>IF($X1690="", "", IF(COUNTIF('Application Process'!$I$11:$I$3035, $X1690)=0, 'Job Database'!$Y$8, IFERROR(INDEX('Application Process'!$AJ$11:$AJ$3035, MATCH($X1690, 'Application Process'!$I$11:$I$3035, 0)), "")))</f>
        <v/>
      </c>
      <c r="C1690" s="40"/>
      <c r="D1690" s="207"/>
      <c r="E1690" s="194"/>
      <c r="F1690" s="194"/>
      <c r="G1690" s="208"/>
      <c r="H1690" s="194"/>
      <c r="I1690" s="208"/>
      <c r="J1690" s="194"/>
      <c r="K1690" s="209"/>
      <c r="L1690" s="194"/>
      <c r="M1690" s="196"/>
      <c r="N1690" s="194"/>
      <c r="O1690" s="194"/>
      <c r="P1690" s="208"/>
      <c r="Q1690" s="194"/>
      <c r="R1690" s="210"/>
      <c r="S1690" s="211"/>
      <c r="T1690" s="193"/>
      <c r="U1690" s="40"/>
      <c r="W1690" s="41" t="str">
        <f t="shared" si="105"/>
        <v/>
      </c>
      <c r="X1690" s="58" t="str">
        <f t="shared" si="106"/>
        <v/>
      </c>
      <c r="Y1690" s="58" t="str">
        <f t="shared" si="104"/>
        <v/>
      </c>
      <c r="AC1690" s="41" t="str">
        <f t="shared" si="107"/>
        <v/>
      </c>
      <c r="AE1690" s="41" t="str">
        <f>IF($H1690="", "", IF(COUNTIF($AA$11:$AA$131, $H1690)&gt;0, 'Application Process'!$AC$4, ""))</f>
        <v/>
      </c>
    </row>
    <row r="1691" spans="1:31" x14ac:dyDescent="0.25">
      <c r="A1691" s="40"/>
      <c r="B1691" s="88" t="str">
        <f>IF($X1691="", "", IF(COUNTIF('Application Process'!$I$11:$I$3035, $X1691)=0, 'Job Database'!$Y$8, IFERROR(INDEX('Application Process'!$AJ$11:$AJ$3035, MATCH($X1691, 'Application Process'!$I$11:$I$3035, 0)), "")))</f>
        <v/>
      </c>
      <c r="C1691" s="40"/>
      <c r="D1691" s="207"/>
      <c r="E1691" s="194"/>
      <c r="F1691" s="194"/>
      <c r="G1691" s="208"/>
      <c r="H1691" s="194"/>
      <c r="I1691" s="208"/>
      <c r="J1691" s="194"/>
      <c r="K1691" s="209"/>
      <c r="L1691" s="194"/>
      <c r="M1691" s="196"/>
      <c r="N1691" s="194"/>
      <c r="O1691" s="194"/>
      <c r="P1691" s="208"/>
      <c r="Q1691" s="194"/>
      <c r="R1691" s="210"/>
      <c r="S1691" s="211"/>
      <c r="T1691" s="193"/>
      <c r="U1691" s="40"/>
      <c r="W1691" s="41" t="str">
        <f t="shared" si="105"/>
        <v/>
      </c>
      <c r="X1691" s="58" t="str">
        <f t="shared" si="106"/>
        <v/>
      </c>
      <c r="Y1691" s="58" t="str">
        <f t="shared" si="104"/>
        <v/>
      </c>
      <c r="AC1691" s="41" t="str">
        <f t="shared" si="107"/>
        <v/>
      </c>
      <c r="AE1691" s="41" t="str">
        <f>IF($H1691="", "", IF(COUNTIF($AA$11:$AA$131, $H1691)&gt;0, 'Application Process'!$AC$4, ""))</f>
        <v/>
      </c>
    </row>
    <row r="1692" spans="1:31" x14ac:dyDescent="0.25">
      <c r="A1692" s="40"/>
      <c r="B1692" s="88" t="str">
        <f>IF($X1692="", "", IF(COUNTIF('Application Process'!$I$11:$I$3035, $X1692)=0, 'Job Database'!$Y$8, IFERROR(INDEX('Application Process'!$AJ$11:$AJ$3035, MATCH($X1692, 'Application Process'!$I$11:$I$3035, 0)), "")))</f>
        <v/>
      </c>
      <c r="C1692" s="40"/>
      <c r="D1692" s="207"/>
      <c r="E1692" s="194"/>
      <c r="F1692" s="194"/>
      <c r="G1692" s="208"/>
      <c r="H1692" s="194"/>
      <c r="I1692" s="208"/>
      <c r="J1692" s="194"/>
      <c r="K1692" s="209"/>
      <c r="L1692" s="194"/>
      <c r="M1692" s="196"/>
      <c r="N1692" s="194"/>
      <c r="O1692" s="194"/>
      <c r="P1692" s="208"/>
      <c r="Q1692" s="194"/>
      <c r="R1692" s="210"/>
      <c r="S1692" s="211"/>
      <c r="T1692" s="193"/>
      <c r="U1692" s="40"/>
      <c r="W1692" s="41" t="str">
        <f t="shared" si="105"/>
        <v/>
      </c>
      <c r="X1692" s="58" t="str">
        <f t="shared" si="106"/>
        <v/>
      </c>
      <c r="Y1692" s="58" t="str">
        <f t="shared" si="104"/>
        <v/>
      </c>
      <c r="AC1692" s="41" t="str">
        <f t="shared" si="107"/>
        <v/>
      </c>
      <c r="AE1692" s="41" t="str">
        <f>IF($H1692="", "", IF(COUNTIF($AA$11:$AA$131, $H1692)&gt;0, 'Application Process'!$AC$4, ""))</f>
        <v/>
      </c>
    </row>
    <row r="1693" spans="1:31" x14ac:dyDescent="0.25">
      <c r="A1693" s="40"/>
      <c r="B1693" s="88" t="str">
        <f>IF($X1693="", "", IF(COUNTIF('Application Process'!$I$11:$I$3035, $X1693)=0, 'Job Database'!$Y$8, IFERROR(INDEX('Application Process'!$AJ$11:$AJ$3035, MATCH($X1693, 'Application Process'!$I$11:$I$3035, 0)), "")))</f>
        <v/>
      </c>
      <c r="C1693" s="40"/>
      <c r="D1693" s="207"/>
      <c r="E1693" s="194"/>
      <c r="F1693" s="194"/>
      <c r="G1693" s="208"/>
      <c r="H1693" s="194"/>
      <c r="I1693" s="208"/>
      <c r="J1693" s="194"/>
      <c r="K1693" s="209"/>
      <c r="L1693" s="194"/>
      <c r="M1693" s="196"/>
      <c r="N1693" s="194"/>
      <c r="O1693" s="194"/>
      <c r="P1693" s="208"/>
      <c r="Q1693" s="194"/>
      <c r="R1693" s="210"/>
      <c r="S1693" s="211"/>
      <c r="T1693" s="193"/>
      <c r="U1693" s="40"/>
      <c r="W1693" s="41" t="str">
        <f t="shared" si="105"/>
        <v/>
      </c>
      <c r="X1693" s="58" t="str">
        <f t="shared" si="106"/>
        <v/>
      </c>
      <c r="Y1693" s="58" t="str">
        <f t="shared" si="104"/>
        <v/>
      </c>
      <c r="AC1693" s="41" t="str">
        <f t="shared" si="107"/>
        <v/>
      </c>
      <c r="AE1693" s="41" t="str">
        <f>IF($H1693="", "", IF(COUNTIF($AA$11:$AA$131, $H1693)&gt;0, 'Application Process'!$AC$4, ""))</f>
        <v/>
      </c>
    </row>
    <row r="1694" spans="1:31" x14ac:dyDescent="0.25">
      <c r="A1694" s="40"/>
      <c r="B1694" s="88" t="str">
        <f>IF($X1694="", "", IF(COUNTIF('Application Process'!$I$11:$I$3035, $X1694)=0, 'Job Database'!$Y$8, IFERROR(INDEX('Application Process'!$AJ$11:$AJ$3035, MATCH($X1694, 'Application Process'!$I$11:$I$3035, 0)), "")))</f>
        <v/>
      </c>
      <c r="C1694" s="40"/>
      <c r="D1694" s="207"/>
      <c r="E1694" s="194"/>
      <c r="F1694" s="194"/>
      <c r="G1694" s="208"/>
      <c r="H1694" s="194"/>
      <c r="I1694" s="208"/>
      <c r="J1694" s="194"/>
      <c r="K1694" s="209"/>
      <c r="L1694" s="194"/>
      <c r="M1694" s="196"/>
      <c r="N1694" s="194"/>
      <c r="O1694" s="194"/>
      <c r="P1694" s="208"/>
      <c r="Q1694" s="194"/>
      <c r="R1694" s="210"/>
      <c r="S1694" s="211"/>
      <c r="T1694" s="193"/>
      <c r="U1694" s="40"/>
      <c r="W1694" s="41" t="str">
        <f t="shared" si="105"/>
        <v/>
      </c>
      <c r="X1694" s="58" t="str">
        <f t="shared" si="106"/>
        <v/>
      </c>
      <c r="Y1694" s="58" t="str">
        <f t="shared" si="104"/>
        <v/>
      </c>
      <c r="AC1694" s="41" t="str">
        <f t="shared" si="107"/>
        <v/>
      </c>
      <c r="AE1694" s="41" t="str">
        <f>IF($H1694="", "", IF(COUNTIF($AA$11:$AA$131, $H1694)&gt;0, 'Application Process'!$AC$4, ""))</f>
        <v/>
      </c>
    </row>
    <row r="1695" spans="1:31" x14ac:dyDescent="0.25">
      <c r="A1695" s="40"/>
      <c r="B1695" s="88" t="str">
        <f>IF($X1695="", "", IF(COUNTIF('Application Process'!$I$11:$I$3035, $X1695)=0, 'Job Database'!$Y$8, IFERROR(INDEX('Application Process'!$AJ$11:$AJ$3035, MATCH($X1695, 'Application Process'!$I$11:$I$3035, 0)), "")))</f>
        <v/>
      </c>
      <c r="C1695" s="40"/>
      <c r="D1695" s="207"/>
      <c r="E1695" s="194"/>
      <c r="F1695" s="194"/>
      <c r="G1695" s="208"/>
      <c r="H1695" s="194"/>
      <c r="I1695" s="208"/>
      <c r="J1695" s="194"/>
      <c r="K1695" s="209"/>
      <c r="L1695" s="194"/>
      <c r="M1695" s="196"/>
      <c r="N1695" s="194"/>
      <c r="O1695" s="194"/>
      <c r="P1695" s="208"/>
      <c r="Q1695" s="194"/>
      <c r="R1695" s="210"/>
      <c r="S1695" s="211"/>
      <c r="T1695" s="193"/>
      <c r="U1695" s="40"/>
      <c r="W1695" s="41" t="str">
        <f t="shared" si="105"/>
        <v/>
      </c>
      <c r="X1695" s="58" t="str">
        <f t="shared" si="106"/>
        <v/>
      </c>
      <c r="Y1695" s="58" t="str">
        <f t="shared" si="104"/>
        <v/>
      </c>
      <c r="AC1695" s="41" t="str">
        <f t="shared" si="107"/>
        <v/>
      </c>
      <c r="AE1695" s="41" t="str">
        <f>IF($H1695="", "", IF(COUNTIF($AA$11:$AA$131, $H1695)&gt;0, 'Application Process'!$AC$4, ""))</f>
        <v/>
      </c>
    </row>
    <row r="1696" spans="1:31" x14ac:dyDescent="0.25">
      <c r="A1696" s="40"/>
      <c r="B1696" s="88" t="str">
        <f>IF($X1696="", "", IF(COUNTIF('Application Process'!$I$11:$I$3035, $X1696)=0, 'Job Database'!$Y$8, IFERROR(INDEX('Application Process'!$AJ$11:$AJ$3035, MATCH($X1696, 'Application Process'!$I$11:$I$3035, 0)), "")))</f>
        <v/>
      </c>
      <c r="C1696" s="40"/>
      <c r="D1696" s="207"/>
      <c r="E1696" s="194"/>
      <c r="F1696" s="194"/>
      <c r="G1696" s="208"/>
      <c r="H1696" s="194"/>
      <c r="I1696" s="208"/>
      <c r="J1696" s="194"/>
      <c r="K1696" s="209"/>
      <c r="L1696" s="194"/>
      <c r="M1696" s="196"/>
      <c r="N1696" s="194"/>
      <c r="O1696" s="194"/>
      <c r="P1696" s="208"/>
      <c r="Q1696" s="194"/>
      <c r="R1696" s="210"/>
      <c r="S1696" s="211"/>
      <c r="T1696" s="193"/>
      <c r="U1696" s="40"/>
      <c r="W1696" s="41" t="str">
        <f t="shared" si="105"/>
        <v/>
      </c>
      <c r="X1696" s="58" t="str">
        <f t="shared" si="106"/>
        <v/>
      </c>
      <c r="Y1696" s="58" t="str">
        <f t="shared" si="104"/>
        <v/>
      </c>
      <c r="AC1696" s="41" t="str">
        <f t="shared" si="107"/>
        <v/>
      </c>
      <c r="AE1696" s="41" t="str">
        <f>IF($H1696="", "", IF(COUNTIF($AA$11:$AA$131, $H1696)&gt;0, 'Application Process'!$AC$4, ""))</f>
        <v/>
      </c>
    </row>
    <row r="1697" spans="1:31" x14ac:dyDescent="0.25">
      <c r="A1697" s="40"/>
      <c r="B1697" s="88" t="str">
        <f>IF($X1697="", "", IF(COUNTIF('Application Process'!$I$11:$I$3035, $X1697)=0, 'Job Database'!$Y$8, IFERROR(INDEX('Application Process'!$AJ$11:$AJ$3035, MATCH($X1697, 'Application Process'!$I$11:$I$3035, 0)), "")))</f>
        <v/>
      </c>
      <c r="C1697" s="40"/>
      <c r="D1697" s="207"/>
      <c r="E1697" s="194"/>
      <c r="F1697" s="194"/>
      <c r="G1697" s="208"/>
      <c r="H1697" s="194"/>
      <c r="I1697" s="208"/>
      <c r="J1697" s="194"/>
      <c r="K1697" s="209"/>
      <c r="L1697" s="194"/>
      <c r="M1697" s="196"/>
      <c r="N1697" s="194"/>
      <c r="O1697" s="194"/>
      <c r="P1697" s="208"/>
      <c r="Q1697" s="194"/>
      <c r="R1697" s="210"/>
      <c r="S1697" s="211"/>
      <c r="T1697" s="193"/>
      <c r="U1697" s="40"/>
      <c r="W1697" s="41" t="str">
        <f t="shared" si="105"/>
        <v/>
      </c>
      <c r="X1697" s="58" t="str">
        <f t="shared" si="106"/>
        <v/>
      </c>
      <c r="Y1697" s="58" t="str">
        <f t="shared" si="104"/>
        <v/>
      </c>
      <c r="AC1697" s="41" t="str">
        <f t="shared" si="107"/>
        <v/>
      </c>
      <c r="AE1697" s="41" t="str">
        <f>IF($H1697="", "", IF(COUNTIF($AA$11:$AA$131, $H1697)&gt;0, 'Application Process'!$AC$4, ""))</f>
        <v/>
      </c>
    </row>
    <row r="1698" spans="1:31" x14ac:dyDescent="0.25">
      <c r="A1698" s="40"/>
      <c r="B1698" s="88" t="str">
        <f>IF($X1698="", "", IF(COUNTIF('Application Process'!$I$11:$I$3035, $X1698)=0, 'Job Database'!$Y$8, IFERROR(INDEX('Application Process'!$AJ$11:$AJ$3035, MATCH($X1698, 'Application Process'!$I$11:$I$3035, 0)), "")))</f>
        <v/>
      </c>
      <c r="C1698" s="40"/>
      <c r="D1698" s="207"/>
      <c r="E1698" s="194"/>
      <c r="F1698" s="194"/>
      <c r="G1698" s="208"/>
      <c r="H1698" s="194"/>
      <c r="I1698" s="208"/>
      <c r="J1698" s="194"/>
      <c r="K1698" s="209"/>
      <c r="L1698" s="194"/>
      <c r="M1698" s="196"/>
      <c r="N1698" s="194"/>
      <c r="O1698" s="194"/>
      <c r="P1698" s="208"/>
      <c r="Q1698" s="194"/>
      <c r="R1698" s="210"/>
      <c r="S1698" s="211"/>
      <c r="T1698" s="193"/>
      <c r="U1698" s="40"/>
      <c r="W1698" s="41" t="str">
        <f t="shared" si="105"/>
        <v/>
      </c>
      <c r="X1698" s="58" t="str">
        <f t="shared" si="106"/>
        <v/>
      </c>
      <c r="Y1698" s="58" t="str">
        <f t="shared" si="104"/>
        <v/>
      </c>
      <c r="AC1698" s="41" t="str">
        <f t="shared" si="107"/>
        <v/>
      </c>
      <c r="AE1698" s="41" t="str">
        <f>IF($H1698="", "", IF(COUNTIF($AA$11:$AA$131, $H1698)&gt;0, 'Application Process'!$AC$4, ""))</f>
        <v/>
      </c>
    </row>
    <row r="1699" spans="1:31" x14ac:dyDescent="0.25">
      <c r="A1699" s="40"/>
      <c r="B1699" s="88" t="str">
        <f>IF($X1699="", "", IF(COUNTIF('Application Process'!$I$11:$I$3035, $X1699)=0, 'Job Database'!$Y$8, IFERROR(INDEX('Application Process'!$AJ$11:$AJ$3035, MATCH($X1699, 'Application Process'!$I$11:$I$3035, 0)), "")))</f>
        <v/>
      </c>
      <c r="C1699" s="40"/>
      <c r="D1699" s="207"/>
      <c r="E1699" s="194"/>
      <c r="F1699" s="194"/>
      <c r="G1699" s="208"/>
      <c r="H1699" s="194"/>
      <c r="I1699" s="208"/>
      <c r="J1699" s="194"/>
      <c r="K1699" s="209"/>
      <c r="L1699" s="194"/>
      <c r="M1699" s="196"/>
      <c r="N1699" s="194"/>
      <c r="O1699" s="194"/>
      <c r="P1699" s="208"/>
      <c r="Q1699" s="194"/>
      <c r="R1699" s="210"/>
      <c r="S1699" s="211"/>
      <c r="T1699" s="193"/>
      <c r="U1699" s="40"/>
      <c r="W1699" s="41" t="str">
        <f t="shared" si="105"/>
        <v/>
      </c>
      <c r="X1699" s="58" t="str">
        <f t="shared" si="106"/>
        <v/>
      </c>
      <c r="Y1699" s="58" t="str">
        <f t="shared" si="104"/>
        <v/>
      </c>
      <c r="AC1699" s="41" t="str">
        <f t="shared" si="107"/>
        <v/>
      </c>
      <c r="AE1699" s="41" t="str">
        <f>IF($H1699="", "", IF(COUNTIF($AA$11:$AA$131, $H1699)&gt;0, 'Application Process'!$AC$4, ""))</f>
        <v/>
      </c>
    </row>
    <row r="1700" spans="1:31" x14ac:dyDescent="0.25">
      <c r="A1700" s="40"/>
      <c r="B1700" s="88" t="str">
        <f>IF($X1700="", "", IF(COUNTIF('Application Process'!$I$11:$I$3035, $X1700)=0, 'Job Database'!$Y$8, IFERROR(INDEX('Application Process'!$AJ$11:$AJ$3035, MATCH($X1700, 'Application Process'!$I$11:$I$3035, 0)), "")))</f>
        <v/>
      </c>
      <c r="C1700" s="40"/>
      <c r="D1700" s="207"/>
      <c r="E1700" s="194"/>
      <c r="F1700" s="194"/>
      <c r="G1700" s="208"/>
      <c r="H1700" s="194"/>
      <c r="I1700" s="208"/>
      <c r="J1700" s="194"/>
      <c r="K1700" s="209"/>
      <c r="L1700" s="194"/>
      <c r="M1700" s="196"/>
      <c r="N1700" s="194"/>
      <c r="O1700" s="194"/>
      <c r="P1700" s="208"/>
      <c r="Q1700" s="194"/>
      <c r="R1700" s="210"/>
      <c r="S1700" s="211"/>
      <c r="T1700" s="193"/>
      <c r="U1700" s="40"/>
      <c r="W1700" s="41" t="str">
        <f t="shared" si="105"/>
        <v/>
      </c>
      <c r="X1700" s="58" t="str">
        <f t="shared" si="106"/>
        <v/>
      </c>
      <c r="Y1700" s="58" t="str">
        <f t="shared" si="104"/>
        <v/>
      </c>
      <c r="AC1700" s="41" t="str">
        <f t="shared" si="107"/>
        <v/>
      </c>
      <c r="AE1700" s="41" t="str">
        <f>IF($H1700="", "", IF(COUNTIF($AA$11:$AA$131, $H1700)&gt;0, 'Application Process'!$AC$4, ""))</f>
        <v/>
      </c>
    </row>
    <row r="1701" spans="1:31" x14ac:dyDescent="0.25">
      <c r="A1701" s="40"/>
      <c r="B1701" s="88" t="str">
        <f>IF($X1701="", "", IF(COUNTIF('Application Process'!$I$11:$I$3035, $X1701)=0, 'Job Database'!$Y$8, IFERROR(INDEX('Application Process'!$AJ$11:$AJ$3035, MATCH($X1701, 'Application Process'!$I$11:$I$3035, 0)), "")))</f>
        <v/>
      </c>
      <c r="C1701" s="40"/>
      <c r="D1701" s="207"/>
      <c r="E1701" s="194"/>
      <c r="F1701" s="194"/>
      <c r="G1701" s="208"/>
      <c r="H1701" s="194"/>
      <c r="I1701" s="208"/>
      <c r="J1701" s="194"/>
      <c r="K1701" s="209"/>
      <c r="L1701" s="194"/>
      <c r="M1701" s="196"/>
      <c r="N1701" s="194"/>
      <c r="O1701" s="194"/>
      <c r="P1701" s="208"/>
      <c r="Q1701" s="194"/>
      <c r="R1701" s="210"/>
      <c r="S1701" s="211"/>
      <c r="T1701" s="193"/>
      <c r="U1701" s="40"/>
      <c r="W1701" s="41" t="str">
        <f t="shared" si="105"/>
        <v/>
      </c>
      <c r="X1701" s="58" t="str">
        <f t="shared" si="106"/>
        <v/>
      </c>
      <c r="Y1701" s="58" t="str">
        <f t="shared" si="104"/>
        <v/>
      </c>
      <c r="AC1701" s="41" t="str">
        <f t="shared" si="107"/>
        <v/>
      </c>
      <c r="AE1701" s="41" t="str">
        <f>IF($H1701="", "", IF(COUNTIF($AA$11:$AA$131, $H1701)&gt;0, 'Application Process'!$AC$4, ""))</f>
        <v/>
      </c>
    </row>
    <row r="1702" spans="1:31" x14ac:dyDescent="0.25">
      <c r="A1702" s="40"/>
      <c r="B1702" s="88" t="str">
        <f>IF($X1702="", "", IF(COUNTIF('Application Process'!$I$11:$I$3035, $X1702)=0, 'Job Database'!$Y$8, IFERROR(INDEX('Application Process'!$AJ$11:$AJ$3035, MATCH($X1702, 'Application Process'!$I$11:$I$3035, 0)), "")))</f>
        <v/>
      </c>
      <c r="C1702" s="40"/>
      <c r="D1702" s="207"/>
      <c r="E1702" s="194"/>
      <c r="F1702" s="194"/>
      <c r="G1702" s="208"/>
      <c r="H1702" s="194"/>
      <c r="I1702" s="208"/>
      <c r="J1702" s="194"/>
      <c r="K1702" s="209"/>
      <c r="L1702" s="194"/>
      <c r="M1702" s="196"/>
      <c r="N1702" s="194"/>
      <c r="O1702" s="194"/>
      <c r="P1702" s="208"/>
      <c r="Q1702" s="194"/>
      <c r="R1702" s="210"/>
      <c r="S1702" s="211"/>
      <c r="T1702" s="193"/>
      <c r="U1702" s="40"/>
      <c r="W1702" s="41" t="str">
        <f t="shared" si="105"/>
        <v/>
      </c>
      <c r="X1702" s="58" t="str">
        <f t="shared" si="106"/>
        <v/>
      </c>
      <c r="Y1702" s="58" t="str">
        <f t="shared" si="104"/>
        <v/>
      </c>
      <c r="AC1702" s="41" t="str">
        <f t="shared" si="107"/>
        <v/>
      </c>
      <c r="AE1702" s="41" t="str">
        <f>IF($H1702="", "", IF(COUNTIF($AA$11:$AA$131, $H1702)&gt;0, 'Application Process'!$AC$4, ""))</f>
        <v/>
      </c>
    </row>
    <row r="1703" spans="1:31" x14ac:dyDescent="0.25">
      <c r="A1703" s="40"/>
      <c r="B1703" s="88" t="str">
        <f>IF($X1703="", "", IF(COUNTIF('Application Process'!$I$11:$I$3035, $X1703)=0, 'Job Database'!$Y$8, IFERROR(INDEX('Application Process'!$AJ$11:$AJ$3035, MATCH($X1703, 'Application Process'!$I$11:$I$3035, 0)), "")))</f>
        <v/>
      </c>
      <c r="C1703" s="40"/>
      <c r="D1703" s="207"/>
      <c r="E1703" s="194"/>
      <c r="F1703" s="194"/>
      <c r="G1703" s="208"/>
      <c r="H1703" s="194"/>
      <c r="I1703" s="208"/>
      <c r="J1703" s="194"/>
      <c r="K1703" s="209"/>
      <c r="L1703" s="194"/>
      <c r="M1703" s="196"/>
      <c r="N1703" s="194"/>
      <c r="O1703" s="194"/>
      <c r="P1703" s="208"/>
      <c r="Q1703" s="194"/>
      <c r="R1703" s="210"/>
      <c r="S1703" s="211"/>
      <c r="T1703" s="193"/>
      <c r="U1703" s="40"/>
      <c r="W1703" s="41" t="str">
        <f t="shared" si="105"/>
        <v/>
      </c>
      <c r="X1703" s="58" t="str">
        <f t="shared" si="106"/>
        <v/>
      </c>
      <c r="Y1703" s="58" t="str">
        <f t="shared" si="104"/>
        <v/>
      </c>
      <c r="AC1703" s="41" t="str">
        <f t="shared" si="107"/>
        <v/>
      </c>
      <c r="AE1703" s="41" t="str">
        <f>IF($H1703="", "", IF(COUNTIF($AA$11:$AA$131, $H1703)&gt;0, 'Application Process'!$AC$4, ""))</f>
        <v/>
      </c>
    </row>
    <row r="1704" spans="1:31" x14ac:dyDescent="0.25">
      <c r="A1704" s="40"/>
      <c r="B1704" s="88" t="str">
        <f>IF($X1704="", "", IF(COUNTIF('Application Process'!$I$11:$I$3035, $X1704)=0, 'Job Database'!$Y$8, IFERROR(INDEX('Application Process'!$AJ$11:$AJ$3035, MATCH($X1704, 'Application Process'!$I$11:$I$3035, 0)), "")))</f>
        <v/>
      </c>
      <c r="C1704" s="40"/>
      <c r="D1704" s="207"/>
      <c r="E1704" s="194"/>
      <c r="F1704" s="194"/>
      <c r="G1704" s="208"/>
      <c r="H1704" s="194"/>
      <c r="I1704" s="208"/>
      <c r="J1704" s="194"/>
      <c r="K1704" s="209"/>
      <c r="L1704" s="194"/>
      <c r="M1704" s="196"/>
      <c r="N1704" s="194"/>
      <c r="O1704" s="194"/>
      <c r="P1704" s="208"/>
      <c r="Q1704" s="194"/>
      <c r="R1704" s="210"/>
      <c r="S1704" s="211"/>
      <c r="T1704" s="193"/>
      <c r="U1704" s="40"/>
      <c r="W1704" s="41" t="str">
        <f t="shared" si="105"/>
        <v/>
      </c>
      <c r="X1704" s="58" t="str">
        <f t="shared" si="106"/>
        <v/>
      </c>
      <c r="Y1704" s="58" t="str">
        <f t="shared" si="104"/>
        <v/>
      </c>
      <c r="AC1704" s="41" t="str">
        <f t="shared" si="107"/>
        <v/>
      </c>
      <c r="AE1704" s="41" t="str">
        <f>IF($H1704="", "", IF(COUNTIF($AA$11:$AA$131, $H1704)&gt;0, 'Application Process'!$AC$4, ""))</f>
        <v/>
      </c>
    </row>
    <row r="1705" spans="1:31" x14ac:dyDescent="0.25">
      <c r="A1705" s="40"/>
      <c r="B1705" s="88" t="str">
        <f>IF($X1705="", "", IF(COUNTIF('Application Process'!$I$11:$I$3035, $X1705)=0, 'Job Database'!$Y$8, IFERROR(INDEX('Application Process'!$AJ$11:$AJ$3035, MATCH($X1705, 'Application Process'!$I$11:$I$3035, 0)), "")))</f>
        <v/>
      </c>
      <c r="C1705" s="40"/>
      <c r="D1705" s="207"/>
      <c r="E1705" s="194"/>
      <c r="F1705" s="194"/>
      <c r="G1705" s="208"/>
      <c r="H1705" s="194"/>
      <c r="I1705" s="208"/>
      <c r="J1705" s="194"/>
      <c r="K1705" s="209"/>
      <c r="L1705" s="194"/>
      <c r="M1705" s="196"/>
      <c r="N1705" s="194"/>
      <c r="O1705" s="194"/>
      <c r="P1705" s="208"/>
      <c r="Q1705" s="194"/>
      <c r="R1705" s="210"/>
      <c r="S1705" s="211"/>
      <c r="T1705" s="193"/>
      <c r="U1705" s="40"/>
      <c r="W1705" s="41" t="str">
        <f t="shared" si="105"/>
        <v/>
      </c>
      <c r="X1705" s="58" t="str">
        <f t="shared" si="106"/>
        <v/>
      </c>
      <c r="Y1705" s="58" t="str">
        <f t="shared" si="104"/>
        <v/>
      </c>
      <c r="AC1705" s="41" t="str">
        <f t="shared" si="107"/>
        <v/>
      </c>
      <c r="AE1705" s="41" t="str">
        <f>IF($H1705="", "", IF(COUNTIF($AA$11:$AA$131, $H1705)&gt;0, 'Application Process'!$AC$4, ""))</f>
        <v/>
      </c>
    </row>
    <row r="1706" spans="1:31" x14ac:dyDescent="0.25">
      <c r="A1706" s="40"/>
      <c r="B1706" s="88" t="str">
        <f>IF($X1706="", "", IF(COUNTIF('Application Process'!$I$11:$I$3035, $X1706)=0, 'Job Database'!$Y$8, IFERROR(INDEX('Application Process'!$AJ$11:$AJ$3035, MATCH($X1706, 'Application Process'!$I$11:$I$3035, 0)), "")))</f>
        <v/>
      </c>
      <c r="C1706" s="40"/>
      <c r="D1706" s="207"/>
      <c r="E1706" s="194"/>
      <c r="F1706" s="194"/>
      <c r="G1706" s="208"/>
      <c r="H1706" s="194"/>
      <c r="I1706" s="208"/>
      <c r="J1706" s="194"/>
      <c r="K1706" s="209"/>
      <c r="L1706" s="194"/>
      <c r="M1706" s="196"/>
      <c r="N1706" s="194"/>
      <c r="O1706" s="194"/>
      <c r="P1706" s="208"/>
      <c r="Q1706" s="194"/>
      <c r="R1706" s="210"/>
      <c r="S1706" s="211"/>
      <c r="T1706" s="193"/>
      <c r="U1706" s="40"/>
      <c r="W1706" s="41" t="str">
        <f t="shared" si="105"/>
        <v/>
      </c>
      <c r="X1706" s="58" t="str">
        <f t="shared" si="106"/>
        <v/>
      </c>
      <c r="Y1706" s="58" t="str">
        <f t="shared" si="104"/>
        <v/>
      </c>
      <c r="AC1706" s="41" t="str">
        <f t="shared" si="107"/>
        <v/>
      </c>
      <c r="AE1706" s="41" t="str">
        <f>IF($H1706="", "", IF(COUNTIF($AA$11:$AA$131, $H1706)&gt;0, 'Application Process'!$AC$4, ""))</f>
        <v/>
      </c>
    </row>
    <row r="1707" spans="1:31" x14ac:dyDescent="0.25">
      <c r="A1707" s="40"/>
      <c r="B1707" s="88" t="str">
        <f>IF($X1707="", "", IF(COUNTIF('Application Process'!$I$11:$I$3035, $X1707)=0, 'Job Database'!$Y$8, IFERROR(INDEX('Application Process'!$AJ$11:$AJ$3035, MATCH($X1707, 'Application Process'!$I$11:$I$3035, 0)), "")))</f>
        <v/>
      </c>
      <c r="C1707" s="40"/>
      <c r="D1707" s="207"/>
      <c r="E1707" s="194"/>
      <c r="F1707" s="194"/>
      <c r="G1707" s="208"/>
      <c r="H1707" s="194"/>
      <c r="I1707" s="208"/>
      <c r="J1707" s="194"/>
      <c r="K1707" s="209"/>
      <c r="L1707" s="194"/>
      <c r="M1707" s="196"/>
      <c r="N1707" s="194"/>
      <c r="O1707" s="194"/>
      <c r="P1707" s="208"/>
      <c r="Q1707" s="194"/>
      <c r="R1707" s="210"/>
      <c r="S1707" s="211"/>
      <c r="T1707" s="193"/>
      <c r="U1707" s="40"/>
      <c r="W1707" s="41" t="str">
        <f t="shared" si="105"/>
        <v/>
      </c>
      <c r="X1707" s="58" t="str">
        <f t="shared" si="106"/>
        <v/>
      </c>
      <c r="Y1707" s="58" t="str">
        <f t="shared" si="104"/>
        <v/>
      </c>
      <c r="AC1707" s="41" t="str">
        <f t="shared" si="107"/>
        <v/>
      </c>
      <c r="AE1707" s="41" t="str">
        <f>IF($H1707="", "", IF(COUNTIF($AA$11:$AA$131, $H1707)&gt;0, 'Application Process'!$AC$4, ""))</f>
        <v/>
      </c>
    </row>
    <row r="1708" spans="1:31" x14ac:dyDescent="0.25">
      <c r="A1708" s="40"/>
      <c r="B1708" s="88" t="str">
        <f>IF($X1708="", "", IF(COUNTIF('Application Process'!$I$11:$I$3035, $X1708)=0, 'Job Database'!$Y$8, IFERROR(INDEX('Application Process'!$AJ$11:$AJ$3035, MATCH($X1708, 'Application Process'!$I$11:$I$3035, 0)), "")))</f>
        <v/>
      </c>
      <c r="C1708" s="40"/>
      <c r="D1708" s="207"/>
      <c r="E1708" s="194"/>
      <c r="F1708" s="194"/>
      <c r="G1708" s="208"/>
      <c r="H1708" s="194"/>
      <c r="I1708" s="208"/>
      <c r="J1708" s="194"/>
      <c r="K1708" s="209"/>
      <c r="L1708" s="194"/>
      <c r="M1708" s="196"/>
      <c r="N1708" s="194"/>
      <c r="O1708" s="194"/>
      <c r="P1708" s="208"/>
      <c r="Q1708" s="194"/>
      <c r="R1708" s="210"/>
      <c r="S1708" s="211"/>
      <c r="T1708" s="193"/>
      <c r="U1708" s="40"/>
      <c r="W1708" s="41" t="str">
        <f t="shared" si="105"/>
        <v/>
      </c>
      <c r="X1708" s="58" t="str">
        <f t="shared" si="106"/>
        <v/>
      </c>
      <c r="Y1708" s="58" t="str">
        <f t="shared" si="104"/>
        <v/>
      </c>
      <c r="AC1708" s="41" t="str">
        <f t="shared" si="107"/>
        <v/>
      </c>
      <c r="AE1708" s="41" t="str">
        <f>IF($H1708="", "", IF(COUNTIF($AA$11:$AA$131, $H1708)&gt;0, 'Application Process'!$AC$4, ""))</f>
        <v/>
      </c>
    </row>
    <row r="1709" spans="1:31" x14ac:dyDescent="0.25">
      <c r="A1709" s="40"/>
      <c r="B1709" s="88" t="str">
        <f>IF($X1709="", "", IF(COUNTIF('Application Process'!$I$11:$I$3035, $X1709)=0, 'Job Database'!$Y$8, IFERROR(INDEX('Application Process'!$AJ$11:$AJ$3035, MATCH($X1709, 'Application Process'!$I$11:$I$3035, 0)), "")))</f>
        <v/>
      </c>
      <c r="C1709" s="40"/>
      <c r="D1709" s="207"/>
      <c r="E1709" s="194"/>
      <c r="F1709" s="194"/>
      <c r="G1709" s="208"/>
      <c r="H1709" s="194"/>
      <c r="I1709" s="208"/>
      <c r="J1709" s="194"/>
      <c r="K1709" s="209"/>
      <c r="L1709" s="194"/>
      <c r="M1709" s="196"/>
      <c r="N1709" s="194"/>
      <c r="O1709" s="194"/>
      <c r="P1709" s="208"/>
      <c r="Q1709" s="194"/>
      <c r="R1709" s="210"/>
      <c r="S1709" s="211"/>
      <c r="T1709" s="193"/>
      <c r="U1709" s="40"/>
      <c r="W1709" s="41" t="str">
        <f t="shared" si="105"/>
        <v/>
      </c>
      <c r="X1709" s="58" t="str">
        <f t="shared" si="106"/>
        <v/>
      </c>
      <c r="Y1709" s="58" t="str">
        <f t="shared" si="104"/>
        <v/>
      </c>
      <c r="AC1709" s="41" t="str">
        <f t="shared" si="107"/>
        <v/>
      </c>
      <c r="AE1709" s="41" t="str">
        <f>IF($H1709="", "", IF(COUNTIF($AA$11:$AA$131, $H1709)&gt;0, 'Application Process'!$AC$4, ""))</f>
        <v/>
      </c>
    </row>
    <row r="1710" spans="1:31" x14ac:dyDescent="0.25">
      <c r="A1710" s="40"/>
      <c r="B1710" s="88" t="str">
        <f>IF($X1710="", "", IF(COUNTIF('Application Process'!$I$11:$I$3035, $X1710)=0, 'Job Database'!$Y$8, IFERROR(INDEX('Application Process'!$AJ$11:$AJ$3035, MATCH($X1710, 'Application Process'!$I$11:$I$3035, 0)), "")))</f>
        <v/>
      </c>
      <c r="C1710" s="40"/>
      <c r="D1710" s="207"/>
      <c r="E1710" s="194"/>
      <c r="F1710" s="194"/>
      <c r="G1710" s="208"/>
      <c r="H1710" s="194"/>
      <c r="I1710" s="208"/>
      <c r="J1710" s="194"/>
      <c r="K1710" s="209"/>
      <c r="L1710" s="194"/>
      <c r="M1710" s="196"/>
      <c r="N1710" s="194"/>
      <c r="O1710" s="194"/>
      <c r="P1710" s="208"/>
      <c r="Q1710" s="194"/>
      <c r="R1710" s="210"/>
      <c r="S1710" s="211"/>
      <c r="T1710" s="193"/>
      <c r="U1710" s="40"/>
      <c r="W1710" s="41" t="str">
        <f t="shared" si="105"/>
        <v/>
      </c>
      <c r="X1710" s="58" t="str">
        <f t="shared" si="106"/>
        <v/>
      </c>
      <c r="Y1710" s="58" t="str">
        <f t="shared" si="104"/>
        <v/>
      </c>
      <c r="AC1710" s="41" t="str">
        <f t="shared" si="107"/>
        <v/>
      </c>
      <c r="AE1710" s="41" t="str">
        <f>IF($H1710="", "", IF(COUNTIF($AA$11:$AA$131, $H1710)&gt;0, 'Application Process'!$AC$4, ""))</f>
        <v/>
      </c>
    </row>
    <row r="1711" spans="1:31" x14ac:dyDescent="0.25">
      <c r="A1711" s="40"/>
      <c r="B1711" s="88" t="str">
        <f>IF($X1711="", "", IF(COUNTIF('Application Process'!$I$11:$I$3035, $X1711)=0, 'Job Database'!$Y$8, IFERROR(INDEX('Application Process'!$AJ$11:$AJ$3035, MATCH($X1711, 'Application Process'!$I$11:$I$3035, 0)), "")))</f>
        <v/>
      </c>
      <c r="C1711" s="40"/>
      <c r="D1711" s="207"/>
      <c r="E1711" s="194"/>
      <c r="F1711" s="194"/>
      <c r="G1711" s="208"/>
      <c r="H1711" s="194"/>
      <c r="I1711" s="208"/>
      <c r="J1711" s="194"/>
      <c r="K1711" s="209"/>
      <c r="L1711" s="194"/>
      <c r="M1711" s="196"/>
      <c r="N1711" s="194"/>
      <c r="O1711" s="194"/>
      <c r="P1711" s="208"/>
      <c r="Q1711" s="194"/>
      <c r="R1711" s="210"/>
      <c r="S1711" s="211"/>
      <c r="T1711" s="193"/>
      <c r="U1711" s="40"/>
      <c r="W1711" s="41" t="str">
        <f t="shared" si="105"/>
        <v/>
      </c>
      <c r="X1711" s="58" t="str">
        <f t="shared" si="106"/>
        <v/>
      </c>
      <c r="Y1711" s="58" t="str">
        <f t="shared" si="104"/>
        <v/>
      </c>
      <c r="AC1711" s="41" t="str">
        <f t="shared" si="107"/>
        <v/>
      </c>
      <c r="AE1711" s="41" t="str">
        <f>IF($H1711="", "", IF(COUNTIF($AA$11:$AA$131, $H1711)&gt;0, 'Application Process'!$AC$4, ""))</f>
        <v/>
      </c>
    </row>
    <row r="1712" spans="1:31" x14ac:dyDescent="0.25">
      <c r="A1712" s="40"/>
      <c r="B1712" s="88" t="str">
        <f>IF($X1712="", "", IF(COUNTIF('Application Process'!$I$11:$I$3035, $X1712)=0, 'Job Database'!$Y$8, IFERROR(INDEX('Application Process'!$AJ$11:$AJ$3035, MATCH($X1712, 'Application Process'!$I$11:$I$3035, 0)), "")))</f>
        <v/>
      </c>
      <c r="C1712" s="40"/>
      <c r="D1712" s="207"/>
      <c r="E1712" s="194"/>
      <c r="F1712" s="194"/>
      <c r="G1712" s="208"/>
      <c r="H1712" s="194"/>
      <c r="I1712" s="208"/>
      <c r="J1712" s="194"/>
      <c r="K1712" s="209"/>
      <c r="L1712" s="194"/>
      <c r="M1712" s="196"/>
      <c r="N1712" s="194"/>
      <c r="O1712" s="194"/>
      <c r="P1712" s="208"/>
      <c r="Q1712" s="194"/>
      <c r="R1712" s="210"/>
      <c r="S1712" s="211"/>
      <c r="T1712" s="193"/>
      <c r="U1712" s="40"/>
      <c r="W1712" s="41" t="str">
        <f t="shared" si="105"/>
        <v/>
      </c>
      <c r="X1712" s="58" t="str">
        <f t="shared" si="106"/>
        <v/>
      </c>
      <c r="Y1712" s="58" t="str">
        <f t="shared" si="104"/>
        <v/>
      </c>
      <c r="AC1712" s="41" t="str">
        <f t="shared" si="107"/>
        <v/>
      </c>
      <c r="AE1712" s="41" t="str">
        <f>IF($H1712="", "", IF(COUNTIF($AA$11:$AA$131, $H1712)&gt;0, 'Application Process'!$AC$4, ""))</f>
        <v/>
      </c>
    </row>
    <row r="1713" spans="1:31" x14ac:dyDescent="0.25">
      <c r="A1713" s="40"/>
      <c r="B1713" s="88" t="str">
        <f>IF($X1713="", "", IF(COUNTIF('Application Process'!$I$11:$I$3035, $X1713)=0, 'Job Database'!$Y$8, IFERROR(INDEX('Application Process'!$AJ$11:$AJ$3035, MATCH($X1713, 'Application Process'!$I$11:$I$3035, 0)), "")))</f>
        <v/>
      </c>
      <c r="C1713" s="40"/>
      <c r="D1713" s="207"/>
      <c r="E1713" s="194"/>
      <c r="F1713" s="194"/>
      <c r="G1713" s="208"/>
      <c r="H1713" s="194"/>
      <c r="I1713" s="208"/>
      <c r="J1713" s="194"/>
      <c r="K1713" s="209"/>
      <c r="L1713" s="194"/>
      <c r="M1713" s="196"/>
      <c r="N1713" s="194"/>
      <c r="O1713" s="194"/>
      <c r="P1713" s="208"/>
      <c r="Q1713" s="194"/>
      <c r="R1713" s="210"/>
      <c r="S1713" s="211"/>
      <c r="T1713" s="193"/>
      <c r="U1713" s="40"/>
      <c r="W1713" s="41" t="str">
        <f t="shared" si="105"/>
        <v/>
      </c>
      <c r="X1713" s="58" t="str">
        <f t="shared" si="106"/>
        <v/>
      </c>
      <c r="Y1713" s="58" t="str">
        <f t="shared" si="104"/>
        <v/>
      </c>
      <c r="AC1713" s="41" t="str">
        <f t="shared" si="107"/>
        <v/>
      </c>
      <c r="AE1713" s="41" t="str">
        <f>IF($H1713="", "", IF(COUNTIF($AA$11:$AA$131, $H1713)&gt;0, 'Application Process'!$AC$4, ""))</f>
        <v/>
      </c>
    </row>
    <row r="1714" spans="1:31" x14ac:dyDescent="0.25">
      <c r="A1714" s="40"/>
      <c r="B1714" s="88" t="str">
        <f>IF($X1714="", "", IF(COUNTIF('Application Process'!$I$11:$I$3035, $X1714)=0, 'Job Database'!$Y$8, IFERROR(INDEX('Application Process'!$AJ$11:$AJ$3035, MATCH($X1714, 'Application Process'!$I$11:$I$3035, 0)), "")))</f>
        <v/>
      </c>
      <c r="C1714" s="40"/>
      <c r="D1714" s="207"/>
      <c r="E1714" s="194"/>
      <c r="F1714" s="194"/>
      <c r="G1714" s="208"/>
      <c r="H1714" s="194"/>
      <c r="I1714" s="208"/>
      <c r="J1714" s="194"/>
      <c r="K1714" s="209"/>
      <c r="L1714" s="194"/>
      <c r="M1714" s="196"/>
      <c r="N1714" s="194"/>
      <c r="O1714" s="194"/>
      <c r="P1714" s="208"/>
      <c r="Q1714" s="194"/>
      <c r="R1714" s="210"/>
      <c r="S1714" s="211"/>
      <c r="T1714" s="193"/>
      <c r="U1714" s="40"/>
      <c r="W1714" s="41" t="str">
        <f t="shared" si="105"/>
        <v/>
      </c>
      <c r="X1714" s="58" t="str">
        <f t="shared" si="106"/>
        <v/>
      </c>
      <c r="Y1714" s="58" t="str">
        <f t="shared" si="104"/>
        <v/>
      </c>
      <c r="AC1714" s="41" t="str">
        <f t="shared" si="107"/>
        <v/>
      </c>
      <c r="AE1714" s="41" t="str">
        <f>IF($H1714="", "", IF(COUNTIF($AA$11:$AA$131, $H1714)&gt;0, 'Application Process'!$AC$4, ""))</f>
        <v/>
      </c>
    </row>
    <row r="1715" spans="1:31" x14ac:dyDescent="0.25">
      <c r="A1715" s="40"/>
      <c r="B1715" s="88" t="str">
        <f>IF($X1715="", "", IF(COUNTIF('Application Process'!$I$11:$I$3035, $X1715)=0, 'Job Database'!$Y$8, IFERROR(INDEX('Application Process'!$AJ$11:$AJ$3035, MATCH($X1715, 'Application Process'!$I$11:$I$3035, 0)), "")))</f>
        <v/>
      </c>
      <c r="C1715" s="40"/>
      <c r="D1715" s="207"/>
      <c r="E1715" s="194"/>
      <c r="F1715" s="194"/>
      <c r="G1715" s="208"/>
      <c r="H1715" s="194"/>
      <c r="I1715" s="208"/>
      <c r="J1715" s="194"/>
      <c r="K1715" s="209"/>
      <c r="L1715" s="194"/>
      <c r="M1715" s="196"/>
      <c r="N1715" s="194"/>
      <c r="O1715" s="194"/>
      <c r="P1715" s="208"/>
      <c r="Q1715" s="194"/>
      <c r="R1715" s="210"/>
      <c r="S1715" s="211"/>
      <c r="T1715" s="193"/>
      <c r="U1715" s="40"/>
      <c r="W1715" s="41" t="str">
        <f t="shared" si="105"/>
        <v/>
      </c>
      <c r="X1715" s="58" t="str">
        <f t="shared" si="106"/>
        <v/>
      </c>
      <c r="Y1715" s="58" t="str">
        <f t="shared" si="104"/>
        <v/>
      </c>
      <c r="AC1715" s="41" t="str">
        <f t="shared" si="107"/>
        <v/>
      </c>
      <c r="AE1715" s="41" t="str">
        <f>IF($H1715="", "", IF(COUNTIF($AA$11:$AA$131, $H1715)&gt;0, 'Application Process'!$AC$4, ""))</f>
        <v/>
      </c>
    </row>
    <row r="1716" spans="1:31" x14ac:dyDescent="0.25">
      <c r="A1716" s="40"/>
      <c r="B1716" s="88" t="str">
        <f>IF($X1716="", "", IF(COUNTIF('Application Process'!$I$11:$I$3035, $X1716)=0, 'Job Database'!$Y$8, IFERROR(INDEX('Application Process'!$AJ$11:$AJ$3035, MATCH($X1716, 'Application Process'!$I$11:$I$3035, 0)), "")))</f>
        <v/>
      </c>
      <c r="C1716" s="40"/>
      <c r="D1716" s="207"/>
      <c r="E1716" s="194"/>
      <c r="F1716" s="194"/>
      <c r="G1716" s="208"/>
      <c r="H1716" s="194"/>
      <c r="I1716" s="208"/>
      <c r="J1716" s="194"/>
      <c r="K1716" s="209"/>
      <c r="L1716" s="194"/>
      <c r="M1716" s="196"/>
      <c r="N1716" s="194"/>
      <c r="O1716" s="194"/>
      <c r="P1716" s="208"/>
      <c r="Q1716" s="194"/>
      <c r="R1716" s="210"/>
      <c r="S1716" s="211"/>
      <c r="T1716" s="193"/>
      <c r="U1716" s="40"/>
      <c r="W1716" s="41" t="str">
        <f t="shared" si="105"/>
        <v/>
      </c>
      <c r="X1716" s="58" t="str">
        <f t="shared" si="106"/>
        <v/>
      </c>
      <c r="Y1716" s="58" t="str">
        <f t="shared" si="104"/>
        <v/>
      </c>
      <c r="AC1716" s="41" t="str">
        <f t="shared" si="107"/>
        <v/>
      </c>
      <c r="AE1716" s="41" t="str">
        <f>IF($H1716="", "", IF(COUNTIF($AA$11:$AA$131, $H1716)&gt;0, 'Application Process'!$AC$4, ""))</f>
        <v/>
      </c>
    </row>
    <row r="1717" spans="1:31" x14ac:dyDescent="0.25">
      <c r="A1717" s="40"/>
      <c r="B1717" s="88" t="str">
        <f>IF($X1717="", "", IF(COUNTIF('Application Process'!$I$11:$I$3035, $X1717)=0, 'Job Database'!$Y$8, IFERROR(INDEX('Application Process'!$AJ$11:$AJ$3035, MATCH($X1717, 'Application Process'!$I$11:$I$3035, 0)), "")))</f>
        <v/>
      </c>
      <c r="C1717" s="40"/>
      <c r="D1717" s="207"/>
      <c r="E1717" s="194"/>
      <c r="F1717" s="194"/>
      <c r="G1717" s="208"/>
      <c r="H1717" s="194"/>
      <c r="I1717" s="208"/>
      <c r="J1717" s="194"/>
      <c r="K1717" s="209"/>
      <c r="L1717" s="194"/>
      <c r="M1717" s="196"/>
      <c r="N1717" s="194"/>
      <c r="O1717" s="194"/>
      <c r="P1717" s="208"/>
      <c r="Q1717" s="194"/>
      <c r="R1717" s="210"/>
      <c r="S1717" s="211"/>
      <c r="T1717" s="193"/>
      <c r="U1717" s="40"/>
      <c r="W1717" s="41" t="str">
        <f t="shared" si="105"/>
        <v/>
      </c>
      <c r="X1717" s="58" t="str">
        <f t="shared" si="106"/>
        <v/>
      </c>
      <c r="Y1717" s="58" t="str">
        <f t="shared" si="104"/>
        <v/>
      </c>
      <c r="AC1717" s="41" t="str">
        <f t="shared" si="107"/>
        <v/>
      </c>
      <c r="AE1717" s="41" t="str">
        <f>IF($H1717="", "", IF(COUNTIF($AA$11:$AA$131, $H1717)&gt;0, 'Application Process'!$AC$4, ""))</f>
        <v/>
      </c>
    </row>
    <row r="1718" spans="1:31" x14ac:dyDescent="0.25">
      <c r="A1718" s="40"/>
      <c r="B1718" s="88" t="str">
        <f>IF($X1718="", "", IF(COUNTIF('Application Process'!$I$11:$I$3035, $X1718)=0, 'Job Database'!$Y$8, IFERROR(INDEX('Application Process'!$AJ$11:$AJ$3035, MATCH($X1718, 'Application Process'!$I$11:$I$3035, 0)), "")))</f>
        <v/>
      </c>
      <c r="C1718" s="40"/>
      <c r="D1718" s="207"/>
      <c r="E1718" s="194"/>
      <c r="F1718" s="194"/>
      <c r="G1718" s="208"/>
      <c r="H1718" s="194"/>
      <c r="I1718" s="208"/>
      <c r="J1718" s="194"/>
      <c r="K1718" s="209"/>
      <c r="L1718" s="194"/>
      <c r="M1718" s="196"/>
      <c r="N1718" s="194"/>
      <c r="O1718" s="194"/>
      <c r="P1718" s="208"/>
      <c r="Q1718" s="194"/>
      <c r="R1718" s="210"/>
      <c r="S1718" s="211"/>
      <c r="T1718" s="193"/>
      <c r="U1718" s="40"/>
      <c r="W1718" s="41" t="str">
        <f t="shared" si="105"/>
        <v/>
      </c>
      <c r="X1718" s="58" t="str">
        <f t="shared" si="106"/>
        <v/>
      </c>
      <c r="Y1718" s="58" t="str">
        <f t="shared" si="104"/>
        <v/>
      </c>
      <c r="AC1718" s="41" t="str">
        <f t="shared" si="107"/>
        <v/>
      </c>
      <c r="AE1718" s="41" t="str">
        <f>IF($H1718="", "", IF(COUNTIF($AA$11:$AA$131, $H1718)&gt;0, 'Application Process'!$AC$4, ""))</f>
        <v/>
      </c>
    </row>
    <row r="1719" spans="1:31" x14ac:dyDescent="0.25">
      <c r="A1719" s="40"/>
      <c r="B1719" s="88" t="str">
        <f>IF($X1719="", "", IF(COUNTIF('Application Process'!$I$11:$I$3035, $X1719)=0, 'Job Database'!$Y$8, IFERROR(INDEX('Application Process'!$AJ$11:$AJ$3035, MATCH($X1719, 'Application Process'!$I$11:$I$3035, 0)), "")))</f>
        <v/>
      </c>
      <c r="C1719" s="40"/>
      <c r="D1719" s="207"/>
      <c r="E1719" s="194"/>
      <c r="F1719" s="194"/>
      <c r="G1719" s="208"/>
      <c r="H1719" s="194"/>
      <c r="I1719" s="208"/>
      <c r="J1719" s="194"/>
      <c r="K1719" s="209"/>
      <c r="L1719" s="194"/>
      <c r="M1719" s="196"/>
      <c r="N1719" s="194"/>
      <c r="O1719" s="194"/>
      <c r="P1719" s="208"/>
      <c r="Q1719" s="194"/>
      <c r="R1719" s="210"/>
      <c r="S1719" s="211"/>
      <c r="T1719" s="193"/>
      <c r="U1719" s="40"/>
      <c r="W1719" s="41" t="str">
        <f t="shared" si="105"/>
        <v/>
      </c>
      <c r="X1719" s="58" t="str">
        <f t="shared" si="106"/>
        <v/>
      </c>
      <c r="Y1719" s="58" t="str">
        <f t="shared" si="104"/>
        <v/>
      </c>
      <c r="AC1719" s="41" t="str">
        <f t="shared" si="107"/>
        <v/>
      </c>
      <c r="AE1719" s="41" t="str">
        <f>IF($H1719="", "", IF(COUNTIF($AA$11:$AA$131, $H1719)&gt;0, 'Application Process'!$AC$4, ""))</f>
        <v/>
      </c>
    </row>
    <row r="1720" spans="1:31" x14ac:dyDescent="0.25">
      <c r="A1720" s="40"/>
      <c r="B1720" s="88" t="str">
        <f>IF($X1720="", "", IF(COUNTIF('Application Process'!$I$11:$I$3035, $X1720)=0, 'Job Database'!$Y$8, IFERROR(INDEX('Application Process'!$AJ$11:$AJ$3035, MATCH($X1720, 'Application Process'!$I$11:$I$3035, 0)), "")))</f>
        <v/>
      </c>
      <c r="C1720" s="40"/>
      <c r="D1720" s="207"/>
      <c r="E1720" s="194"/>
      <c r="F1720" s="194"/>
      <c r="G1720" s="208"/>
      <c r="H1720" s="194"/>
      <c r="I1720" s="208"/>
      <c r="J1720" s="194"/>
      <c r="K1720" s="209"/>
      <c r="L1720" s="194"/>
      <c r="M1720" s="196"/>
      <c r="N1720" s="194"/>
      <c r="O1720" s="194"/>
      <c r="P1720" s="208"/>
      <c r="Q1720" s="194"/>
      <c r="R1720" s="210"/>
      <c r="S1720" s="211"/>
      <c r="T1720" s="193"/>
      <c r="U1720" s="40"/>
      <c r="W1720" s="41" t="str">
        <f t="shared" si="105"/>
        <v/>
      </c>
      <c r="X1720" s="58" t="str">
        <f t="shared" si="106"/>
        <v/>
      </c>
      <c r="Y1720" s="58" t="str">
        <f t="shared" si="104"/>
        <v/>
      </c>
      <c r="AC1720" s="41" t="str">
        <f t="shared" si="107"/>
        <v/>
      </c>
      <c r="AE1720" s="41" t="str">
        <f>IF($H1720="", "", IF(COUNTIF($AA$11:$AA$131, $H1720)&gt;0, 'Application Process'!$AC$4, ""))</f>
        <v/>
      </c>
    </row>
    <row r="1721" spans="1:31" x14ac:dyDescent="0.25">
      <c r="A1721" s="40"/>
      <c r="B1721" s="88" t="str">
        <f>IF($X1721="", "", IF(COUNTIF('Application Process'!$I$11:$I$3035, $X1721)=0, 'Job Database'!$Y$8, IFERROR(INDEX('Application Process'!$AJ$11:$AJ$3035, MATCH($X1721, 'Application Process'!$I$11:$I$3035, 0)), "")))</f>
        <v/>
      </c>
      <c r="C1721" s="40"/>
      <c r="D1721" s="207"/>
      <c r="E1721" s="194"/>
      <c r="F1721" s="194"/>
      <c r="G1721" s="208"/>
      <c r="H1721" s="194"/>
      <c r="I1721" s="208"/>
      <c r="J1721" s="194"/>
      <c r="K1721" s="209"/>
      <c r="L1721" s="194"/>
      <c r="M1721" s="196"/>
      <c r="N1721" s="194"/>
      <c r="O1721" s="194"/>
      <c r="P1721" s="208"/>
      <c r="Q1721" s="194"/>
      <c r="R1721" s="210"/>
      <c r="S1721" s="211"/>
      <c r="T1721" s="193"/>
      <c r="U1721" s="40"/>
      <c r="W1721" s="41" t="str">
        <f t="shared" si="105"/>
        <v/>
      </c>
      <c r="X1721" s="58" t="str">
        <f t="shared" si="106"/>
        <v/>
      </c>
      <c r="Y1721" s="58" t="str">
        <f t="shared" si="104"/>
        <v/>
      </c>
      <c r="AC1721" s="41" t="str">
        <f t="shared" si="107"/>
        <v/>
      </c>
      <c r="AE1721" s="41" t="str">
        <f>IF($H1721="", "", IF(COUNTIF($AA$11:$AA$131, $H1721)&gt;0, 'Application Process'!$AC$4, ""))</f>
        <v/>
      </c>
    </row>
    <row r="1722" spans="1:31" x14ac:dyDescent="0.25">
      <c r="A1722" s="40"/>
      <c r="B1722" s="88" t="str">
        <f>IF($X1722="", "", IF(COUNTIF('Application Process'!$I$11:$I$3035, $X1722)=0, 'Job Database'!$Y$8, IFERROR(INDEX('Application Process'!$AJ$11:$AJ$3035, MATCH($X1722, 'Application Process'!$I$11:$I$3035, 0)), "")))</f>
        <v/>
      </c>
      <c r="C1722" s="40"/>
      <c r="D1722" s="207"/>
      <c r="E1722" s="194"/>
      <c r="F1722" s="194"/>
      <c r="G1722" s="208"/>
      <c r="H1722" s="194"/>
      <c r="I1722" s="208"/>
      <c r="J1722" s="194"/>
      <c r="K1722" s="209"/>
      <c r="L1722" s="194"/>
      <c r="M1722" s="196"/>
      <c r="N1722" s="194"/>
      <c r="O1722" s="194"/>
      <c r="P1722" s="208"/>
      <c r="Q1722" s="194"/>
      <c r="R1722" s="210"/>
      <c r="S1722" s="211"/>
      <c r="T1722" s="193"/>
      <c r="U1722" s="40"/>
      <c r="W1722" s="41" t="str">
        <f t="shared" si="105"/>
        <v/>
      </c>
      <c r="X1722" s="58" t="str">
        <f t="shared" si="106"/>
        <v/>
      </c>
      <c r="Y1722" s="58" t="str">
        <f t="shared" si="104"/>
        <v/>
      </c>
      <c r="AC1722" s="41" t="str">
        <f t="shared" si="107"/>
        <v/>
      </c>
      <c r="AE1722" s="41" t="str">
        <f>IF($H1722="", "", IF(COUNTIF($AA$11:$AA$131, $H1722)&gt;0, 'Application Process'!$AC$4, ""))</f>
        <v/>
      </c>
    </row>
    <row r="1723" spans="1:31" x14ac:dyDescent="0.25">
      <c r="A1723" s="40"/>
      <c r="B1723" s="88" t="str">
        <f>IF($X1723="", "", IF(COUNTIF('Application Process'!$I$11:$I$3035, $X1723)=0, 'Job Database'!$Y$8, IFERROR(INDEX('Application Process'!$AJ$11:$AJ$3035, MATCH($X1723, 'Application Process'!$I$11:$I$3035, 0)), "")))</f>
        <v/>
      </c>
      <c r="C1723" s="40"/>
      <c r="D1723" s="207"/>
      <c r="E1723" s="194"/>
      <c r="F1723" s="194"/>
      <c r="G1723" s="208"/>
      <c r="H1723" s="194"/>
      <c r="I1723" s="208"/>
      <c r="J1723" s="194"/>
      <c r="K1723" s="209"/>
      <c r="L1723" s="194"/>
      <c r="M1723" s="196"/>
      <c r="N1723" s="194"/>
      <c r="O1723" s="194"/>
      <c r="P1723" s="208"/>
      <c r="Q1723" s="194"/>
      <c r="R1723" s="210"/>
      <c r="S1723" s="211"/>
      <c r="T1723" s="193"/>
      <c r="U1723" s="40"/>
      <c r="W1723" s="41" t="str">
        <f t="shared" si="105"/>
        <v/>
      </c>
      <c r="X1723" s="58" t="str">
        <f t="shared" si="106"/>
        <v/>
      </c>
      <c r="Y1723" s="58" t="str">
        <f t="shared" si="104"/>
        <v/>
      </c>
      <c r="AC1723" s="41" t="str">
        <f t="shared" si="107"/>
        <v/>
      </c>
      <c r="AE1723" s="41" t="str">
        <f>IF($H1723="", "", IF(COUNTIF($AA$11:$AA$131, $H1723)&gt;0, 'Application Process'!$AC$4, ""))</f>
        <v/>
      </c>
    </row>
    <row r="1724" spans="1:31" x14ac:dyDescent="0.25">
      <c r="A1724" s="40"/>
      <c r="B1724" s="88" t="str">
        <f>IF($X1724="", "", IF(COUNTIF('Application Process'!$I$11:$I$3035, $X1724)=0, 'Job Database'!$Y$8, IFERROR(INDEX('Application Process'!$AJ$11:$AJ$3035, MATCH($X1724, 'Application Process'!$I$11:$I$3035, 0)), "")))</f>
        <v/>
      </c>
      <c r="C1724" s="40"/>
      <c r="D1724" s="207"/>
      <c r="E1724" s="194"/>
      <c r="F1724" s="194"/>
      <c r="G1724" s="208"/>
      <c r="H1724" s="194"/>
      <c r="I1724" s="208"/>
      <c r="J1724" s="194"/>
      <c r="K1724" s="209"/>
      <c r="L1724" s="194"/>
      <c r="M1724" s="196"/>
      <c r="N1724" s="194"/>
      <c r="O1724" s="194"/>
      <c r="P1724" s="208"/>
      <c r="Q1724" s="194"/>
      <c r="R1724" s="210"/>
      <c r="S1724" s="211"/>
      <c r="T1724" s="193"/>
      <c r="U1724" s="40"/>
      <c r="W1724" s="41" t="str">
        <f t="shared" si="105"/>
        <v/>
      </c>
      <c r="X1724" s="58" t="str">
        <f t="shared" si="106"/>
        <v/>
      </c>
      <c r="Y1724" s="58" t="str">
        <f t="shared" si="104"/>
        <v/>
      </c>
      <c r="AC1724" s="41" t="str">
        <f t="shared" si="107"/>
        <v/>
      </c>
      <c r="AE1724" s="41" t="str">
        <f>IF($H1724="", "", IF(COUNTIF($AA$11:$AA$131, $H1724)&gt;0, 'Application Process'!$AC$4, ""))</f>
        <v/>
      </c>
    </row>
    <row r="1725" spans="1:31" x14ac:dyDescent="0.25">
      <c r="A1725" s="40"/>
      <c r="B1725" s="88" t="str">
        <f>IF($X1725="", "", IF(COUNTIF('Application Process'!$I$11:$I$3035, $X1725)=0, 'Job Database'!$Y$8, IFERROR(INDEX('Application Process'!$AJ$11:$AJ$3035, MATCH($X1725, 'Application Process'!$I$11:$I$3035, 0)), "")))</f>
        <v/>
      </c>
      <c r="C1725" s="40"/>
      <c r="D1725" s="207"/>
      <c r="E1725" s="194"/>
      <c r="F1725" s="194"/>
      <c r="G1725" s="208"/>
      <c r="H1725" s="194"/>
      <c r="I1725" s="208"/>
      <c r="J1725" s="194"/>
      <c r="K1725" s="209"/>
      <c r="L1725" s="194"/>
      <c r="M1725" s="196"/>
      <c r="N1725" s="194"/>
      <c r="O1725" s="194"/>
      <c r="P1725" s="208"/>
      <c r="Q1725" s="194"/>
      <c r="R1725" s="210"/>
      <c r="S1725" s="211"/>
      <c r="T1725" s="193"/>
      <c r="U1725" s="40"/>
      <c r="W1725" s="41" t="str">
        <f t="shared" si="105"/>
        <v/>
      </c>
      <c r="X1725" s="58" t="str">
        <f t="shared" si="106"/>
        <v/>
      </c>
      <c r="Y1725" s="58" t="str">
        <f t="shared" si="104"/>
        <v/>
      </c>
      <c r="AC1725" s="41" t="str">
        <f t="shared" si="107"/>
        <v/>
      </c>
      <c r="AE1725" s="41" t="str">
        <f>IF($H1725="", "", IF(COUNTIF($AA$11:$AA$131, $H1725)&gt;0, 'Application Process'!$AC$4, ""))</f>
        <v/>
      </c>
    </row>
    <row r="1726" spans="1:31" x14ac:dyDescent="0.25">
      <c r="A1726" s="40"/>
      <c r="B1726" s="88" t="str">
        <f>IF($X1726="", "", IF(COUNTIF('Application Process'!$I$11:$I$3035, $X1726)=0, 'Job Database'!$Y$8, IFERROR(INDEX('Application Process'!$AJ$11:$AJ$3035, MATCH($X1726, 'Application Process'!$I$11:$I$3035, 0)), "")))</f>
        <v/>
      </c>
      <c r="C1726" s="40"/>
      <c r="D1726" s="207"/>
      <c r="E1726" s="194"/>
      <c r="F1726" s="194"/>
      <c r="G1726" s="208"/>
      <c r="H1726" s="194"/>
      <c r="I1726" s="208"/>
      <c r="J1726" s="194"/>
      <c r="K1726" s="209"/>
      <c r="L1726" s="194"/>
      <c r="M1726" s="196"/>
      <c r="N1726" s="194"/>
      <c r="O1726" s="194"/>
      <c r="P1726" s="208"/>
      <c r="Q1726" s="194"/>
      <c r="R1726" s="210"/>
      <c r="S1726" s="211"/>
      <c r="T1726" s="193"/>
      <c r="U1726" s="40"/>
      <c r="W1726" s="41" t="str">
        <f t="shared" si="105"/>
        <v/>
      </c>
      <c r="X1726" s="58" t="str">
        <f t="shared" si="106"/>
        <v/>
      </c>
      <c r="Y1726" s="58" t="str">
        <f t="shared" si="104"/>
        <v/>
      </c>
      <c r="AC1726" s="41" t="str">
        <f t="shared" si="107"/>
        <v/>
      </c>
      <c r="AE1726" s="41" t="str">
        <f>IF($H1726="", "", IF(COUNTIF($AA$11:$AA$131, $H1726)&gt;0, 'Application Process'!$AC$4, ""))</f>
        <v/>
      </c>
    </row>
    <row r="1727" spans="1:31" x14ac:dyDescent="0.25">
      <c r="A1727" s="40"/>
      <c r="B1727" s="88" t="str">
        <f>IF($X1727="", "", IF(COUNTIF('Application Process'!$I$11:$I$3035, $X1727)=0, 'Job Database'!$Y$8, IFERROR(INDEX('Application Process'!$AJ$11:$AJ$3035, MATCH($X1727, 'Application Process'!$I$11:$I$3035, 0)), "")))</f>
        <v/>
      </c>
      <c r="C1727" s="40"/>
      <c r="D1727" s="207"/>
      <c r="E1727" s="194"/>
      <c r="F1727" s="194"/>
      <c r="G1727" s="208"/>
      <c r="H1727" s="194"/>
      <c r="I1727" s="208"/>
      <c r="J1727" s="194"/>
      <c r="K1727" s="209"/>
      <c r="L1727" s="194"/>
      <c r="M1727" s="196"/>
      <c r="N1727" s="194"/>
      <c r="O1727" s="194"/>
      <c r="P1727" s="208"/>
      <c r="Q1727" s="194"/>
      <c r="R1727" s="210"/>
      <c r="S1727" s="211"/>
      <c r="T1727" s="193"/>
      <c r="U1727" s="40"/>
      <c r="W1727" s="41" t="str">
        <f t="shared" si="105"/>
        <v/>
      </c>
      <c r="X1727" s="58" t="str">
        <f t="shared" si="106"/>
        <v/>
      </c>
      <c r="Y1727" s="58" t="str">
        <f t="shared" si="104"/>
        <v/>
      </c>
      <c r="AC1727" s="41" t="str">
        <f t="shared" si="107"/>
        <v/>
      </c>
      <c r="AE1727" s="41" t="str">
        <f>IF($H1727="", "", IF(COUNTIF($AA$11:$AA$131, $H1727)&gt;0, 'Application Process'!$AC$4, ""))</f>
        <v/>
      </c>
    </row>
    <row r="1728" spans="1:31" x14ac:dyDescent="0.25">
      <c r="A1728" s="40"/>
      <c r="B1728" s="88" t="str">
        <f>IF($X1728="", "", IF(COUNTIF('Application Process'!$I$11:$I$3035, $X1728)=0, 'Job Database'!$Y$8, IFERROR(INDEX('Application Process'!$AJ$11:$AJ$3035, MATCH($X1728, 'Application Process'!$I$11:$I$3035, 0)), "")))</f>
        <v/>
      </c>
      <c r="C1728" s="40"/>
      <c r="D1728" s="207"/>
      <c r="E1728" s="194"/>
      <c r="F1728" s="194"/>
      <c r="G1728" s="208"/>
      <c r="H1728" s="194"/>
      <c r="I1728" s="208"/>
      <c r="J1728" s="194"/>
      <c r="K1728" s="209"/>
      <c r="L1728" s="194"/>
      <c r="M1728" s="196"/>
      <c r="N1728" s="194"/>
      <c r="O1728" s="194"/>
      <c r="P1728" s="208"/>
      <c r="Q1728" s="194"/>
      <c r="R1728" s="210"/>
      <c r="S1728" s="211"/>
      <c r="T1728" s="193"/>
      <c r="U1728" s="40"/>
      <c r="W1728" s="41" t="str">
        <f t="shared" si="105"/>
        <v/>
      </c>
      <c r="X1728" s="58" t="str">
        <f t="shared" si="106"/>
        <v/>
      </c>
      <c r="Y1728" s="58" t="str">
        <f t="shared" si="104"/>
        <v/>
      </c>
      <c r="AC1728" s="41" t="str">
        <f t="shared" si="107"/>
        <v/>
      </c>
      <c r="AE1728" s="41" t="str">
        <f>IF($H1728="", "", IF(COUNTIF($AA$11:$AA$131, $H1728)&gt;0, 'Application Process'!$AC$4, ""))</f>
        <v/>
      </c>
    </row>
    <row r="1729" spans="1:31" x14ac:dyDescent="0.25">
      <c r="A1729" s="40"/>
      <c r="B1729" s="88" t="str">
        <f>IF($X1729="", "", IF(COUNTIF('Application Process'!$I$11:$I$3035, $X1729)=0, 'Job Database'!$Y$8, IFERROR(INDEX('Application Process'!$AJ$11:$AJ$3035, MATCH($X1729, 'Application Process'!$I$11:$I$3035, 0)), "")))</f>
        <v/>
      </c>
      <c r="C1729" s="40"/>
      <c r="D1729" s="207"/>
      <c r="E1729" s="194"/>
      <c r="F1729" s="194"/>
      <c r="G1729" s="208"/>
      <c r="H1729" s="194"/>
      <c r="I1729" s="208"/>
      <c r="J1729" s="194"/>
      <c r="K1729" s="209"/>
      <c r="L1729" s="194"/>
      <c r="M1729" s="196"/>
      <c r="N1729" s="194"/>
      <c r="O1729" s="194"/>
      <c r="P1729" s="208"/>
      <c r="Q1729" s="194"/>
      <c r="R1729" s="210"/>
      <c r="S1729" s="211"/>
      <c r="T1729" s="193"/>
      <c r="U1729" s="40"/>
      <c r="W1729" s="41" t="str">
        <f t="shared" si="105"/>
        <v/>
      </c>
      <c r="X1729" s="58" t="str">
        <f t="shared" si="106"/>
        <v/>
      </c>
      <c r="Y1729" s="58" t="str">
        <f t="shared" si="104"/>
        <v/>
      </c>
      <c r="AC1729" s="41" t="str">
        <f t="shared" si="107"/>
        <v/>
      </c>
      <c r="AE1729" s="41" t="str">
        <f>IF($H1729="", "", IF(COUNTIF($AA$11:$AA$131, $H1729)&gt;0, 'Application Process'!$AC$4, ""))</f>
        <v/>
      </c>
    </row>
    <row r="1730" spans="1:31" x14ac:dyDescent="0.25">
      <c r="A1730" s="40"/>
      <c r="B1730" s="88" t="str">
        <f>IF($X1730="", "", IF(COUNTIF('Application Process'!$I$11:$I$3035, $X1730)=0, 'Job Database'!$Y$8, IFERROR(INDEX('Application Process'!$AJ$11:$AJ$3035, MATCH($X1730, 'Application Process'!$I$11:$I$3035, 0)), "")))</f>
        <v/>
      </c>
      <c r="C1730" s="40"/>
      <c r="D1730" s="207"/>
      <c r="E1730" s="194"/>
      <c r="F1730" s="194"/>
      <c r="G1730" s="208"/>
      <c r="H1730" s="194"/>
      <c r="I1730" s="208"/>
      <c r="J1730" s="194"/>
      <c r="K1730" s="209"/>
      <c r="L1730" s="194"/>
      <c r="M1730" s="196"/>
      <c r="N1730" s="194"/>
      <c r="O1730" s="194"/>
      <c r="P1730" s="208"/>
      <c r="Q1730" s="194"/>
      <c r="R1730" s="210"/>
      <c r="S1730" s="211"/>
      <c r="T1730" s="193"/>
      <c r="U1730" s="40"/>
      <c r="W1730" s="41" t="str">
        <f t="shared" si="105"/>
        <v/>
      </c>
      <c r="X1730" s="58" t="str">
        <f t="shared" si="106"/>
        <v/>
      </c>
      <c r="Y1730" s="58" t="str">
        <f t="shared" si="104"/>
        <v/>
      </c>
      <c r="AC1730" s="41" t="str">
        <f t="shared" si="107"/>
        <v/>
      </c>
      <c r="AE1730" s="41" t="str">
        <f>IF($H1730="", "", IF(COUNTIF($AA$11:$AA$131, $H1730)&gt;0, 'Application Process'!$AC$4, ""))</f>
        <v/>
      </c>
    </row>
    <row r="1731" spans="1:31" x14ac:dyDescent="0.25">
      <c r="A1731" s="40"/>
      <c r="B1731" s="88" t="str">
        <f>IF($X1731="", "", IF(COUNTIF('Application Process'!$I$11:$I$3035, $X1731)=0, 'Job Database'!$Y$8, IFERROR(INDEX('Application Process'!$AJ$11:$AJ$3035, MATCH($X1731, 'Application Process'!$I$11:$I$3035, 0)), "")))</f>
        <v/>
      </c>
      <c r="C1731" s="40"/>
      <c r="D1731" s="207"/>
      <c r="E1731" s="194"/>
      <c r="F1731" s="194"/>
      <c r="G1731" s="208"/>
      <c r="H1731" s="194"/>
      <c r="I1731" s="208"/>
      <c r="J1731" s="194"/>
      <c r="K1731" s="209"/>
      <c r="L1731" s="194"/>
      <c r="M1731" s="196"/>
      <c r="N1731" s="194"/>
      <c r="O1731" s="194"/>
      <c r="P1731" s="208"/>
      <c r="Q1731" s="194"/>
      <c r="R1731" s="210"/>
      <c r="S1731" s="211"/>
      <c r="T1731" s="193"/>
      <c r="U1731" s="40"/>
      <c r="W1731" s="41" t="str">
        <f t="shared" si="105"/>
        <v/>
      </c>
      <c r="X1731" s="58" t="str">
        <f t="shared" si="106"/>
        <v/>
      </c>
      <c r="Y1731" s="58" t="str">
        <f t="shared" si="104"/>
        <v/>
      </c>
      <c r="AC1731" s="41" t="str">
        <f t="shared" si="107"/>
        <v/>
      </c>
      <c r="AE1731" s="41" t="str">
        <f>IF($H1731="", "", IF(COUNTIF($AA$11:$AA$131, $H1731)&gt;0, 'Application Process'!$AC$4, ""))</f>
        <v/>
      </c>
    </row>
    <row r="1732" spans="1:31" x14ac:dyDescent="0.25">
      <c r="A1732" s="40"/>
      <c r="B1732" s="88" t="str">
        <f>IF($X1732="", "", IF(COUNTIF('Application Process'!$I$11:$I$3035, $X1732)=0, 'Job Database'!$Y$8, IFERROR(INDEX('Application Process'!$AJ$11:$AJ$3035, MATCH($X1732, 'Application Process'!$I$11:$I$3035, 0)), "")))</f>
        <v/>
      </c>
      <c r="C1732" s="40"/>
      <c r="D1732" s="207"/>
      <c r="E1732" s="194"/>
      <c r="F1732" s="194"/>
      <c r="G1732" s="208"/>
      <c r="H1732" s="194"/>
      <c r="I1732" s="208"/>
      <c r="J1732" s="194"/>
      <c r="K1732" s="209"/>
      <c r="L1732" s="194"/>
      <c r="M1732" s="196"/>
      <c r="N1732" s="194"/>
      <c r="O1732" s="194"/>
      <c r="P1732" s="208"/>
      <c r="Q1732" s="194"/>
      <c r="R1732" s="210"/>
      <c r="S1732" s="211"/>
      <c r="T1732" s="193"/>
      <c r="U1732" s="40"/>
      <c r="W1732" s="41" t="str">
        <f t="shared" si="105"/>
        <v/>
      </c>
      <c r="X1732" s="58" t="str">
        <f t="shared" si="106"/>
        <v/>
      </c>
      <c r="Y1732" s="58" t="str">
        <f t="shared" si="104"/>
        <v/>
      </c>
      <c r="AC1732" s="41" t="str">
        <f t="shared" si="107"/>
        <v/>
      </c>
      <c r="AE1732" s="41" t="str">
        <f>IF($H1732="", "", IF(COUNTIF($AA$11:$AA$131, $H1732)&gt;0, 'Application Process'!$AC$4, ""))</f>
        <v/>
      </c>
    </row>
    <row r="1733" spans="1:31" x14ac:dyDescent="0.25">
      <c r="A1733" s="40"/>
      <c r="B1733" s="88" t="str">
        <f>IF($X1733="", "", IF(COUNTIF('Application Process'!$I$11:$I$3035, $X1733)=0, 'Job Database'!$Y$8, IFERROR(INDEX('Application Process'!$AJ$11:$AJ$3035, MATCH($X1733, 'Application Process'!$I$11:$I$3035, 0)), "")))</f>
        <v/>
      </c>
      <c r="C1733" s="40"/>
      <c r="D1733" s="207"/>
      <c r="E1733" s="194"/>
      <c r="F1733" s="194"/>
      <c r="G1733" s="208"/>
      <c r="H1733" s="194"/>
      <c r="I1733" s="208"/>
      <c r="J1733" s="194"/>
      <c r="K1733" s="209"/>
      <c r="L1733" s="194"/>
      <c r="M1733" s="196"/>
      <c r="N1733" s="194"/>
      <c r="O1733" s="194"/>
      <c r="P1733" s="208"/>
      <c r="Q1733" s="194"/>
      <c r="R1733" s="210"/>
      <c r="S1733" s="211"/>
      <c r="T1733" s="193"/>
      <c r="U1733" s="40"/>
      <c r="W1733" s="41" t="str">
        <f t="shared" si="105"/>
        <v/>
      </c>
      <c r="X1733" s="58" t="str">
        <f t="shared" si="106"/>
        <v/>
      </c>
      <c r="Y1733" s="58" t="str">
        <f t="shared" si="104"/>
        <v/>
      </c>
      <c r="AC1733" s="41" t="str">
        <f t="shared" si="107"/>
        <v/>
      </c>
      <c r="AE1733" s="41" t="str">
        <f>IF($H1733="", "", IF(COUNTIF($AA$11:$AA$131, $H1733)&gt;0, 'Application Process'!$AC$4, ""))</f>
        <v/>
      </c>
    </row>
    <row r="1734" spans="1:31" x14ac:dyDescent="0.25">
      <c r="A1734" s="40"/>
      <c r="B1734" s="88" t="str">
        <f>IF($X1734="", "", IF(COUNTIF('Application Process'!$I$11:$I$3035, $X1734)=0, 'Job Database'!$Y$8, IFERROR(INDEX('Application Process'!$AJ$11:$AJ$3035, MATCH($X1734, 'Application Process'!$I$11:$I$3035, 0)), "")))</f>
        <v/>
      </c>
      <c r="C1734" s="40"/>
      <c r="D1734" s="207"/>
      <c r="E1734" s="194"/>
      <c r="F1734" s="194"/>
      <c r="G1734" s="208"/>
      <c r="H1734" s="194"/>
      <c r="I1734" s="208"/>
      <c r="J1734" s="194"/>
      <c r="K1734" s="209"/>
      <c r="L1734" s="194"/>
      <c r="M1734" s="196"/>
      <c r="N1734" s="194"/>
      <c r="O1734" s="194"/>
      <c r="P1734" s="208"/>
      <c r="Q1734" s="194"/>
      <c r="R1734" s="210"/>
      <c r="S1734" s="211"/>
      <c r="T1734" s="193"/>
      <c r="U1734" s="40"/>
      <c r="W1734" s="41" t="str">
        <f t="shared" si="105"/>
        <v/>
      </c>
      <c r="X1734" s="58" t="str">
        <f t="shared" si="106"/>
        <v/>
      </c>
      <c r="Y1734" s="58" t="str">
        <f t="shared" si="104"/>
        <v/>
      </c>
      <c r="AC1734" s="41" t="str">
        <f t="shared" si="107"/>
        <v/>
      </c>
      <c r="AE1734" s="41" t="str">
        <f>IF($H1734="", "", IF(COUNTIF($AA$11:$AA$131, $H1734)&gt;0, 'Application Process'!$AC$4, ""))</f>
        <v/>
      </c>
    </row>
    <row r="1735" spans="1:31" x14ac:dyDescent="0.25">
      <c r="A1735" s="40"/>
      <c r="B1735" s="88" t="str">
        <f>IF($X1735="", "", IF(COUNTIF('Application Process'!$I$11:$I$3035, $X1735)=0, 'Job Database'!$Y$8, IFERROR(INDEX('Application Process'!$AJ$11:$AJ$3035, MATCH($X1735, 'Application Process'!$I$11:$I$3035, 0)), "")))</f>
        <v/>
      </c>
      <c r="C1735" s="40"/>
      <c r="D1735" s="207"/>
      <c r="E1735" s="194"/>
      <c r="F1735" s="194"/>
      <c r="G1735" s="208"/>
      <c r="H1735" s="194"/>
      <c r="I1735" s="208"/>
      <c r="J1735" s="194"/>
      <c r="K1735" s="209"/>
      <c r="L1735" s="194"/>
      <c r="M1735" s="196"/>
      <c r="N1735" s="194"/>
      <c r="O1735" s="194"/>
      <c r="P1735" s="208"/>
      <c r="Q1735" s="194"/>
      <c r="R1735" s="210"/>
      <c r="S1735" s="211"/>
      <c r="T1735" s="193"/>
      <c r="U1735" s="40"/>
      <c r="W1735" s="41" t="str">
        <f t="shared" si="105"/>
        <v/>
      </c>
      <c r="X1735" s="58" t="str">
        <f t="shared" si="106"/>
        <v/>
      </c>
      <c r="Y1735" s="58" t="str">
        <f t="shared" si="104"/>
        <v/>
      </c>
      <c r="AC1735" s="41" t="str">
        <f t="shared" si="107"/>
        <v/>
      </c>
      <c r="AE1735" s="41" t="str">
        <f>IF($H1735="", "", IF(COUNTIF($AA$11:$AA$131, $H1735)&gt;0, 'Application Process'!$AC$4, ""))</f>
        <v/>
      </c>
    </row>
    <row r="1736" spans="1:31" x14ac:dyDescent="0.25">
      <c r="A1736" s="40"/>
      <c r="B1736" s="88" t="str">
        <f>IF($X1736="", "", IF(COUNTIF('Application Process'!$I$11:$I$3035, $X1736)=0, 'Job Database'!$Y$8, IFERROR(INDEX('Application Process'!$AJ$11:$AJ$3035, MATCH($X1736, 'Application Process'!$I$11:$I$3035, 0)), "")))</f>
        <v/>
      </c>
      <c r="C1736" s="40"/>
      <c r="D1736" s="207"/>
      <c r="E1736" s="194"/>
      <c r="F1736" s="194"/>
      <c r="G1736" s="208"/>
      <c r="H1736" s="194"/>
      <c r="I1736" s="208"/>
      <c r="J1736" s="194"/>
      <c r="K1736" s="209"/>
      <c r="L1736" s="194"/>
      <c r="M1736" s="196"/>
      <c r="N1736" s="194"/>
      <c r="O1736" s="194"/>
      <c r="P1736" s="208"/>
      <c r="Q1736" s="194"/>
      <c r="R1736" s="210"/>
      <c r="S1736" s="211"/>
      <c r="T1736" s="193"/>
      <c r="U1736" s="40"/>
      <c r="W1736" s="41" t="str">
        <f t="shared" si="105"/>
        <v/>
      </c>
      <c r="X1736" s="58" t="str">
        <f t="shared" si="106"/>
        <v/>
      </c>
      <c r="Y1736" s="58" t="str">
        <f t="shared" si="104"/>
        <v/>
      </c>
      <c r="AC1736" s="41" t="str">
        <f t="shared" si="107"/>
        <v/>
      </c>
      <c r="AE1736" s="41" t="str">
        <f>IF($H1736="", "", IF(COUNTIF($AA$11:$AA$131, $H1736)&gt;0, 'Application Process'!$AC$4, ""))</f>
        <v/>
      </c>
    </row>
    <row r="1737" spans="1:31" x14ac:dyDescent="0.25">
      <c r="A1737" s="40"/>
      <c r="B1737" s="88" t="str">
        <f>IF($X1737="", "", IF(COUNTIF('Application Process'!$I$11:$I$3035, $X1737)=0, 'Job Database'!$Y$8, IFERROR(INDEX('Application Process'!$AJ$11:$AJ$3035, MATCH($X1737, 'Application Process'!$I$11:$I$3035, 0)), "")))</f>
        <v/>
      </c>
      <c r="C1737" s="40"/>
      <c r="D1737" s="207"/>
      <c r="E1737" s="194"/>
      <c r="F1737" s="194"/>
      <c r="G1737" s="208"/>
      <c r="H1737" s="194"/>
      <c r="I1737" s="208"/>
      <c r="J1737" s="194"/>
      <c r="K1737" s="209"/>
      <c r="L1737" s="194"/>
      <c r="M1737" s="196"/>
      <c r="N1737" s="194"/>
      <c r="O1737" s="194"/>
      <c r="P1737" s="208"/>
      <c r="Q1737" s="194"/>
      <c r="R1737" s="210"/>
      <c r="S1737" s="211"/>
      <c r="T1737" s="193"/>
      <c r="U1737" s="40"/>
      <c r="W1737" s="41" t="str">
        <f t="shared" si="105"/>
        <v/>
      </c>
      <c r="X1737" s="58" t="str">
        <f t="shared" si="106"/>
        <v/>
      </c>
      <c r="Y1737" s="58" t="str">
        <f t="shared" si="104"/>
        <v/>
      </c>
      <c r="AC1737" s="41" t="str">
        <f t="shared" si="107"/>
        <v/>
      </c>
      <c r="AE1737" s="41" t="str">
        <f>IF($H1737="", "", IF(COUNTIF($AA$11:$AA$131, $H1737)&gt;0, 'Application Process'!$AC$4, ""))</f>
        <v/>
      </c>
    </row>
    <row r="1738" spans="1:31" x14ac:dyDescent="0.25">
      <c r="A1738" s="40"/>
      <c r="B1738" s="88" t="str">
        <f>IF($X1738="", "", IF(COUNTIF('Application Process'!$I$11:$I$3035, $X1738)=0, 'Job Database'!$Y$8, IFERROR(INDEX('Application Process'!$AJ$11:$AJ$3035, MATCH($X1738, 'Application Process'!$I$11:$I$3035, 0)), "")))</f>
        <v/>
      </c>
      <c r="C1738" s="40"/>
      <c r="D1738" s="207"/>
      <c r="E1738" s="194"/>
      <c r="F1738" s="194"/>
      <c r="G1738" s="208"/>
      <c r="H1738" s="194"/>
      <c r="I1738" s="208"/>
      <c r="J1738" s="194"/>
      <c r="K1738" s="209"/>
      <c r="L1738" s="194"/>
      <c r="M1738" s="196"/>
      <c r="N1738" s="194"/>
      <c r="O1738" s="194"/>
      <c r="P1738" s="208"/>
      <c r="Q1738" s="194"/>
      <c r="R1738" s="210"/>
      <c r="S1738" s="211"/>
      <c r="T1738" s="193"/>
      <c r="U1738" s="40"/>
      <c r="W1738" s="41" t="str">
        <f t="shared" si="105"/>
        <v/>
      </c>
      <c r="X1738" s="58" t="str">
        <f t="shared" si="106"/>
        <v/>
      </c>
      <c r="Y1738" s="58" t="str">
        <f t="shared" si="104"/>
        <v/>
      </c>
      <c r="AC1738" s="41" t="str">
        <f t="shared" si="107"/>
        <v/>
      </c>
      <c r="AE1738" s="41" t="str">
        <f>IF($H1738="", "", IF(COUNTIF($AA$11:$AA$131, $H1738)&gt;0, 'Application Process'!$AC$4, ""))</f>
        <v/>
      </c>
    </row>
    <row r="1739" spans="1:31" x14ac:dyDescent="0.25">
      <c r="A1739" s="40"/>
      <c r="B1739" s="88" t="str">
        <f>IF($X1739="", "", IF(COUNTIF('Application Process'!$I$11:$I$3035, $X1739)=0, 'Job Database'!$Y$8, IFERROR(INDEX('Application Process'!$AJ$11:$AJ$3035, MATCH($X1739, 'Application Process'!$I$11:$I$3035, 0)), "")))</f>
        <v/>
      </c>
      <c r="C1739" s="40"/>
      <c r="D1739" s="207"/>
      <c r="E1739" s="194"/>
      <c r="F1739" s="194"/>
      <c r="G1739" s="208"/>
      <c r="H1739" s="194"/>
      <c r="I1739" s="208"/>
      <c r="J1739" s="194"/>
      <c r="K1739" s="209"/>
      <c r="L1739" s="194"/>
      <c r="M1739" s="196"/>
      <c r="N1739" s="194"/>
      <c r="O1739" s="194"/>
      <c r="P1739" s="208"/>
      <c r="Q1739" s="194"/>
      <c r="R1739" s="210"/>
      <c r="S1739" s="211"/>
      <c r="T1739" s="193"/>
      <c r="U1739" s="40"/>
      <c r="W1739" s="41" t="str">
        <f t="shared" si="105"/>
        <v/>
      </c>
      <c r="X1739" s="58" t="str">
        <f t="shared" si="106"/>
        <v/>
      </c>
      <c r="Y1739" s="58" t="str">
        <f t="shared" ref="Y1739:Y1802" si="108">IF($H1739="", "", CONCATENATE($H1739, " - ", $B1739))</f>
        <v/>
      </c>
      <c r="AC1739" s="41" t="str">
        <f t="shared" si="107"/>
        <v/>
      </c>
      <c r="AE1739" s="41" t="str">
        <f>IF($H1739="", "", IF(COUNTIF($AA$11:$AA$131, $H1739)&gt;0, 'Application Process'!$AC$4, ""))</f>
        <v/>
      </c>
    </row>
    <row r="1740" spans="1:31" x14ac:dyDescent="0.25">
      <c r="A1740" s="40"/>
      <c r="B1740" s="88" t="str">
        <f>IF($X1740="", "", IF(COUNTIF('Application Process'!$I$11:$I$3035, $X1740)=0, 'Job Database'!$Y$8, IFERROR(INDEX('Application Process'!$AJ$11:$AJ$3035, MATCH($X1740, 'Application Process'!$I$11:$I$3035, 0)), "")))</f>
        <v/>
      </c>
      <c r="C1740" s="40"/>
      <c r="D1740" s="207"/>
      <c r="E1740" s="194"/>
      <c r="F1740" s="194"/>
      <c r="G1740" s="208"/>
      <c r="H1740" s="194"/>
      <c r="I1740" s="208"/>
      <c r="J1740" s="194"/>
      <c r="K1740" s="209"/>
      <c r="L1740" s="194"/>
      <c r="M1740" s="196"/>
      <c r="N1740" s="194"/>
      <c r="O1740" s="194"/>
      <c r="P1740" s="208"/>
      <c r="Q1740" s="194"/>
      <c r="R1740" s="210"/>
      <c r="S1740" s="211"/>
      <c r="T1740" s="193"/>
      <c r="U1740" s="40"/>
      <c r="W1740" s="41" t="str">
        <f t="shared" ref="W1740:W1803" si="109">IF($D1740="", "", IF(COUNTIF($D$11:$D$3035, $D1740)&gt;1, "X", ""))</f>
        <v/>
      </c>
      <c r="X1740" s="58" t="str">
        <f t="shared" ref="X1740:X1803" si="110">IF($D1740="", "", CONCATENATE(D1740, IF(E1740="", "", " - "), IF(E1740="", "", E1740), IF(F1740="", "", " - "), IF(F1740="", "", F1740)))</f>
        <v/>
      </c>
      <c r="Y1740" s="58" t="str">
        <f t="shared" si="108"/>
        <v/>
      </c>
      <c r="AC1740" s="41" t="str">
        <f t="shared" ref="AC1740:AC1803" si="111">IF($H1740="", "", IF(COUNTIF($AA$11:$AA$131, $H1740)=0, "X", ""))</f>
        <v/>
      </c>
      <c r="AE1740" s="41" t="str">
        <f>IF($H1740="", "", IF(COUNTIF($AA$11:$AA$131, $H1740)&gt;0, 'Application Process'!$AC$4, ""))</f>
        <v/>
      </c>
    </row>
    <row r="1741" spans="1:31" x14ac:dyDescent="0.25">
      <c r="A1741" s="40"/>
      <c r="B1741" s="88" t="str">
        <f>IF($X1741="", "", IF(COUNTIF('Application Process'!$I$11:$I$3035, $X1741)=0, 'Job Database'!$Y$8, IFERROR(INDEX('Application Process'!$AJ$11:$AJ$3035, MATCH($X1741, 'Application Process'!$I$11:$I$3035, 0)), "")))</f>
        <v/>
      </c>
      <c r="C1741" s="40"/>
      <c r="D1741" s="207"/>
      <c r="E1741" s="194"/>
      <c r="F1741" s="194"/>
      <c r="G1741" s="208"/>
      <c r="H1741" s="194"/>
      <c r="I1741" s="208"/>
      <c r="J1741" s="194"/>
      <c r="K1741" s="209"/>
      <c r="L1741" s="194"/>
      <c r="M1741" s="196"/>
      <c r="N1741" s="194"/>
      <c r="O1741" s="194"/>
      <c r="P1741" s="208"/>
      <c r="Q1741" s="194"/>
      <c r="R1741" s="210"/>
      <c r="S1741" s="211"/>
      <c r="T1741" s="193"/>
      <c r="U1741" s="40"/>
      <c r="W1741" s="41" t="str">
        <f t="shared" si="109"/>
        <v/>
      </c>
      <c r="X1741" s="58" t="str">
        <f t="shared" si="110"/>
        <v/>
      </c>
      <c r="Y1741" s="58" t="str">
        <f t="shared" si="108"/>
        <v/>
      </c>
      <c r="AC1741" s="41" t="str">
        <f t="shared" si="111"/>
        <v/>
      </c>
      <c r="AE1741" s="41" t="str">
        <f>IF($H1741="", "", IF(COUNTIF($AA$11:$AA$131, $H1741)&gt;0, 'Application Process'!$AC$4, ""))</f>
        <v/>
      </c>
    </row>
    <row r="1742" spans="1:31" x14ac:dyDescent="0.25">
      <c r="A1742" s="40"/>
      <c r="B1742" s="88" t="str">
        <f>IF($X1742="", "", IF(COUNTIF('Application Process'!$I$11:$I$3035, $X1742)=0, 'Job Database'!$Y$8, IFERROR(INDEX('Application Process'!$AJ$11:$AJ$3035, MATCH($X1742, 'Application Process'!$I$11:$I$3035, 0)), "")))</f>
        <v/>
      </c>
      <c r="C1742" s="40"/>
      <c r="D1742" s="207"/>
      <c r="E1742" s="194"/>
      <c r="F1742" s="194"/>
      <c r="G1742" s="208"/>
      <c r="H1742" s="194"/>
      <c r="I1742" s="208"/>
      <c r="J1742" s="194"/>
      <c r="K1742" s="209"/>
      <c r="L1742" s="194"/>
      <c r="M1742" s="196"/>
      <c r="N1742" s="194"/>
      <c r="O1742" s="194"/>
      <c r="P1742" s="208"/>
      <c r="Q1742" s="194"/>
      <c r="R1742" s="210"/>
      <c r="S1742" s="211"/>
      <c r="T1742" s="193"/>
      <c r="U1742" s="40"/>
      <c r="W1742" s="41" t="str">
        <f t="shared" si="109"/>
        <v/>
      </c>
      <c r="X1742" s="58" t="str">
        <f t="shared" si="110"/>
        <v/>
      </c>
      <c r="Y1742" s="58" t="str">
        <f t="shared" si="108"/>
        <v/>
      </c>
      <c r="AC1742" s="41" t="str">
        <f t="shared" si="111"/>
        <v/>
      </c>
      <c r="AE1742" s="41" t="str">
        <f>IF($H1742="", "", IF(COUNTIF($AA$11:$AA$131, $H1742)&gt;0, 'Application Process'!$AC$4, ""))</f>
        <v/>
      </c>
    </row>
    <row r="1743" spans="1:31" x14ac:dyDescent="0.25">
      <c r="A1743" s="40"/>
      <c r="B1743" s="88" t="str">
        <f>IF($X1743="", "", IF(COUNTIF('Application Process'!$I$11:$I$3035, $X1743)=0, 'Job Database'!$Y$8, IFERROR(INDEX('Application Process'!$AJ$11:$AJ$3035, MATCH($X1743, 'Application Process'!$I$11:$I$3035, 0)), "")))</f>
        <v/>
      </c>
      <c r="C1743" s="40"/>
      <c r="D1743" s="207"/>
      <c r="E1743" s="194"/>
      <c r="F1743" s="194"/>
      <c r="G1743" s="208"/>
      <c r="H1743" s="194"/>
      <c r="I1743" s="208"/>
      <c r="J1743" s="194"/>
      <c r="K1743" s="209"/>
      <c r="L1743" s="194"/>
      <c r="M1743" s="196"/>
      <c r="N1743" s="194"/>
      <c r="O1743" s="194"/>
      <c r="P1743" s="208"/>
      <c r="Q1743" s="194"/>
      <c r="R1743" s="210"/>
      <c r="S1743" s="211"/>
      <c r="T1743" s="193"/>
      <c r="U1743" s="40"/>
      <c r="W1743" s="41" t="str">
        <f t="shared" si="109"/>
        <v/>
      </c>
      <c r="X1743" s="58" t="str">
        <f t="shared" si="110"/>
        <v/>
      </c>
      <c r="Y1743" s="58" t="str">
        <f t="shared" si="108"/>
        <v/>
      </c>
      <c r="AC1743" s="41" t="str">
        <f t="shared" si="111"/>
        <v/>
      </c>
      <c r="AE1743" s="41" t="str">
        <f>IF($H1743="", "", IF(COUNTIF($AA$11:$AA$131, $H1743)&gt;0, 'Application Process'!$AC$4, ""))</f>
        <v/>
      </c>
    </row>
    <row r="1744" spans="1:31" x14ac:dyDescent="0.25">
      <c r="A1744" s="40"/>
      <c r="B1744" s="88" t="str">
        <f>IF($X1744="", "", IF(COUNTIF('Application Process'!$I$11:$I$3035, $X1744)=0, 'Job Database'!$Y$8, IFERROR(INDEX('Application Process'!$AJ$11:$AJ$3035, MATCH($X1744, 'Application Process'!$I$11:$I$3035, 0)), "")))</f>
        <v/>
      </c>
      <c r="C1744" s="40"/>
      <c r="D1744" s="207"/>
      <c r="E1744" s="194"/>
      <c r="F1744" s="194"/>
      <c r="G1744" s="208"/>
      <c r="H1744" s="194"/>
      <c r="I1744" s="208"/>
      <c r="J1744" s="194"/>
      <c r="K1744" s="209"/>
      <c r="L1744" s="194"/>
      <c r="M1744" s="196"/>
      <c r="N1744" s="194"/>
      <c r="O1744" s="194"/>
      <c r="P1744" s="208"/>
      <c r="Q1744" s="194"/>
      <c r="R1744" s="210"/>
      <c r="S1744" s="211"/>
      <c r="T1744" s="193"/>
      <c r="U1744" s="40"/>
      <c r="W1744" s="41" t="str">
        <f t="shared" si="109"/>
        <v/>
      </c>
      <c r="X1744" s="58" t="str">
        <f t="shared" si="110"/>
        <v/>
      </c>
      <c r="Y1744" s="58" t="str">
        <f t="shared" si="108"/>
        <v/>
      </c>
      <c r="AC1744" s="41" t="str">
        <f t="shared" si="111"/>
        <v/>
      </c>
      <c r="AE1744" s="41" t="str">
        <f>IF($H1744="", "", IF(COUNTIF($AA$11:$AA$131, $H1744)&gt;0, 'Application Process'!$AC$4, ""))</f>
        <v/>
      </c>
    </row>
    <row r="1745" spans="1:31" x14ac:dyDescent="0.25">
      <c r="A1745" s="40"/>
      <c r="B1745" s="88" t="str">
        <f>IF($X1745="", "", IF(COUNTIF('Application Process'!$I$11:$I$3035, $X1745)=0, 'Job Database'!$Y$8, IFERROR(INDEX('Application Process'!$AJ$11:$AJ$3035, MATCH($X1745, 'Application Process'!$I$11:$I$3035, 0)), "")))</f>
        <v/>
      </c>
      <c r="C1745" s="40"/>
      <c r="D1745" s="207"/>
      <c r="E1745" s="194"/>
      <c r="F1745" s="194"/>
      <c r="G1745" s="208"/>
      <c r="H1745" s="194"/>
      <c r="I1745" s="208"/>
      <c r="J1745" s="194"/>
      <c r="K1745" s="209"/>
      <c r="L1745" s="194"/>
      <c r="M1745" s="196"/>
      <c r="N1745" s="194"/>
      <c r="O1745" s="194"/>
      <c r="P1745" s="208"/>
      <c r="Q1745" s="194"/>
      <c r="R1745" s="210"/>
      <c r="S1745" s="211"/>
      <c r="T1745" s="193"/>
      <c r="U1745" s="40"/>
      <c r="W1745" s="41" t="str">
        <f t="shared" si="109"/>
        <v/>
      </c>
      <c r="X1745" s="58" t="str">
        <f t="shared" si="110"/>
        <v/>
      </c>
      <c r="Y1745" s="58" t="str">
        <f t="shared" si="108"/>
        <v/>
      </c>
      <c r="AC1745" s="41" t="str">
        <f t="shared" si="111"/>
        <v/>
      </c>
      <c r="AE1745" s="41" t="str">
        <f>IF($H1745="", "", IF(COUNTIF($AA$11:$AA$131, $H1745)&gt;0, 'Application Process'!$AC$4, ""))</f>
        <v/>
      </c>
    </row>
    <row r="1746" spans="1:31" x14ac:dyDescent="0.25">
      <c r="A1746" s="40"/>
      <c r="B1746" s="88" t="str">
        <f>IF($X1746="", "", IF(COUNTIF('Application Process'!$I$11:$I$3035, $X1746)=0, 'Job Database'!$Y$8, IFERROR(INDEX('Application Process'!$AJ$11:$AJ$3035, MATCH($X1746, 'Application Process'!$I$11:$I$3035, 0)), "")))</f>
        <v/>
      </c>
      <c r="C1746" s="40"/>
      <c r="D1746" s="207"/>
      <c r="E1746" s="194"/>
      <c r="F1746" s="194"/>
      <c r="G1746" s="208"/>
      <c r="H1746" s="194"/>
      <c r="I1746" s="208"/>
      <c r="J1746" s="194"/>
      <c r="K1746" s="209"/>
      <c r="L1746" s="194"/>
      <c r="M1746" s="196"/>
      <c r="N1746" s="194"/>
      <c r="O1746" s="194"/>
      <c r="P1746" s="208"/>
      <c r="Q1746" s="194"/>
      <c r="R1746" s="210"/>
      <c r="S1746" s="211"/>
      <c r="T1746" s="193"/>
      <c r="U1746" s="40"/>
      <c r="W1746" s="41" t="str">
        <f t="shared" si="109"/>
        <v/>
      </c>
      <c r="X1746" s="58" t="str">
        <f t="shared" si="110"/>
        <v/>
      </c>
      <c r="Y1746" s="58" t="str">
        <f t="shared" si="108"/>
        <v/>
      </c>
      <c r="AC1746" s="41" t="str">
        <f t="shared" si="111"/>
        <v/>
      </c>
      <c r="AE1746" s="41" t="str">
        <f>IF($H1746="", "", IF(COUNTIF($AA$11:$AA$131, $H1746)&gt;0, 'Application Process'!$AC$4, ""))</f>
        <v/>
      </c>
    </row>
    <row r="1747" spans="1:31" x14ac:dyDescent="0.25">
      <c r="A1747" s="40"/>
      <c r="B1747" s="88" t="str">
        <f>IF($X1747="", "", IF(COUNTIF('Application Process'!$I$11:$I$3035, $X1747)=0, 'Job Database'!$Y$8, IFERROR(INDEX('Application Process'!$AJ$11:$AJ$3035, MATCH($X1747, 'Application Process'!$I$11:$I$3035, 0)), "")))</f>
        <v/>
      </c>
      <c r="C1747" s="40"/>
      <c r="D1747" s="207"/>
      <c r="E1747" s="194"/>
      <c r="F1747" s="194"/>
      <c r="G1747" s="208"/>
      <c r="H1747" s="194"/>
      <c r="I1747" s="208"/>
      <c r="J1747" s="194"/>
      <c r="K1747" s="209"/>
      <c r="L1747" s="194"/>
      <c r="M1747" s="196"/>
      <c r="N1747" s="194"/>
      <c r="O1747" s="194"/>
      <c r="P1747" s="208"/>
      <c r="Q1747" s="194"/>
      <c r="R1747" s="210"/>
      <c r="S1747" s="211"/>
      <c r="T1747" s="193"/>
      <c r="U1747" s="40"/>
      <c r="W1747" s="41" t="str">
        <f t="shared" si="109"/>
        <v/>
      </c>
      <c r="X1747" s="58" t="str">
        <f t="shared" si="110"/>
        <v/>
      </c>
      <c r="Y1747" s="58" t="str">
        <f t="shared" si="108"/>
        <v/>
      </c>
      <c r="AC1747" s="41" t="str">
        <f t="shared" si="111"/>
        <v/>
      </c>
      <c r="AE1747" s="41" t="str">
        <f>IF($H1747="", "", IF(COUNTIF($AA$11:$AA$131, $H1747)&gt;0, 'Application Process'!$AC$4, ""))</f>
        <v/>
      </c>
    </row>
    <row r="1748" spans="1:31" x14ac:dyDescent="0.25">
      <c r="A1748" s="40"/>
      <c r="B1748" s="88" t="str">
        <f>IF($X1748="", "", IF(COUNTIF('Application Process'!$I$11:$I$3035, $X1748)=0, 'Job Database'!$Y$8, IFERROR(INDEX('Application Process'!$AJ$11:$AJ$3035, MATCH($X1748, 'Application Process'!$I$11:$I$3035, 0)), "")))</f>
        <v/>
      </c>
      <c r="C1748" s="40"/>
      <c r="D1748" s="207"/>
      <c r="E1748" s="194"/>
      <c r="F1748" s="194"/>
      <c r="G1748" s="208"/>
      <c r="H1748" s="194"/>
      <c r="I1748" s="208"/>
      <c r="J1748" s="194"/>
      <c r="K1748" s="209"/>
      <c r="L1748" s="194"/>
      <c r="M1748" s="196"/>
      <c r="N1748" s="194"/>
      <c r="O1748" s="194"/>
      <c r="P1748" s="208"/>
      <c r="Q1748" s="194"/>
      <c r="R1748" s="210"/>
      <c r="S1748" s="211"/>
      <c r="T1748" s="193"/>
      <c r="U1748" s="40"/>
      <c r="W1748" s="41" t="str">
        <f t="shared" si="109"/>
        <v/>
      </c>
      <c r="X1748" s="58" t="str">
        <f t="shared" si="110"/>
        <v/>
      </c>
      <c r="Y1748" s="58" t="str">
        <f t="shared" si="108"/>
        <v/>
      </c>
      <c r="AC1748" s="41" t="str">
        <f t="shared" si="111"/>
        <v/>
      </c>
      <c r="AE1748" s="41" t="str">
        <f>IF($H1748="", "", IF(COUNTIF($AA$11:$AA$131, $H1748)&gt;0, 'Application Process'!$AC$4, ""))</f>
        <v/>
      </c>
    </row>
    <row r="1749" spans="1:31" x14ac:dyDescent="0.25">
      <c r="A1749" s="40"/>
      <c r="B1749" s="88" t="str">
        <f>IF($X1749="", "", IF(COUNTIF('Application Process'!$I$11:$I$3035, $X1749)=0, 'Job Database'!$Y$8, IFERROR(INDEX('Application Process'!$AJ$11:$AJ$3035, MATCH($X1749, 'Application Process'!$I$11:$I$3035, 0)), "")))</f>
        <v/>
      </c>
      <c r="C1749" s="40"/>
      <c r="D1749" s="207"/>
      <c r="E1749" s="194"/>
      <c r="F1749" s="194"/>
      <c r="G1749" s="208"/>
      <c r="H1749" s="194"/>
      <c r="I1749" s="208"/>
      <c r="J1749" s="194"/>
      <c r="K1749" s="209"/>
      <c r="L1749" s="194"/>
      <c r="M1749" s="196"/>
      <c r="N1749" s="194"/>
      <c r="O1749" s="194"/>
      <c r="P1749" s="208"/>
      <c r="Q1749" s="194"/>
      <c r="R1749" s="210"/>
      <c r="S1749" s="211"/>
      <c r="T1749" s="193"/>
      <c r="U1749" s="40"/>
      <c r="W1749" s="41" t="str">
        <f t="shared" si="109"/>
        <v/>
      </c>
      <c r="X1749" s="58" t="str">
        <f t="shared" si="110"/>
        <v/>
      </c>
      <c r="Y1749" s="58" t="str">
        <f t="shared" si="108"/>
        <v/>
      </c>
      <c r="AC1749" s="41" t="str">
        <f t="shared" si="111"/>
        <v/>
      </c>
      <c r="AE1749" s="41" t="str">
        <f>IF($H1749="", "", IF(COUNTIF($AA$11:$AA$131, $H1749)&gt;0, 'Application Process'!$AC$4, ""))</f>
        <v/>
      </c>
    </row>
    <row r="1750" spans="1:31" x14ac:dyDescent="0.25">
      <c r="A1750" s="40"/>
      <c r="B1750" s="88" t="str">
        <f>IF($X1750="", "", IF(COUNTIF('Application Process'!$I$11:$I$3035, $X1750)=0, 'Job Database'!$Y$8, IFERROR(INDEX('Application Process'!$AJ$11:$AJ$3035, MATCH($X1750, 'Application Process'!$I$11:$I$3035, 0)), "")))</f>
        <v/>
      </c>
      <c r="C1750" s="40"/>
      <c r="D1750" s="207"/>
      <c r="E1750" s="194"/>
      <c r="F1750" s="194"/>
      <c r="G1750" s="208"/>
      <c r="H1750" s="194"/>
      <c r="I1750" s="208"/>
      <c r="J1750" s="194"/>
      <c r="K1750" s="209"/>
      <c r="L1750" s="194"/>
      <c r="M1750" s="196"/>
      <c r="N1750" s="194"/>
      <c r="O1750" s="194"/>
      <c r="P1750" s="208"/>
      <c r="Q1750" s="194"/>
      <c r="R1750" s="210"/>
      <c r="S1750" s="211"/>
      <c r="T1750" s="193"/>
      <c r="U1750" s="40"/>
      <c r="W1750" s="41" t="str">
        <f t="shared" si="109"/>
        <v/>
      </c>
      <c r="X1750" s="58" t="str">
        <f t="shared" si="110"/>
        <v/>
      </c>
      <c r="Y1750" s="58" t="str">
        <f t="shared" si="108"/>
        <v/>
      </c>
      <c r="AC1750" s="41" t="str">
        <f t="shared" si="111"/>
        <v/>
      </c>
      <c r="AE1750" s="41" t="str">
        <f>IF($H1750="", "", IF(COUNTIF($AA$11:$AA$131, $H1750)&gt;0, 'Application Process'!$AC$4, ""))</f>
        <v/>
      </c>
    </row>
    <row r="1751" spans="1:31" x14ac:dyDescent="0.25">
      <c r="A1751" s="40"/>
      <c r="B1751" s="88" t="str">
        <f>IF($X1751="", "", IF(COUNTIF('Application Process'!$I$11:$I$3035, $X1751)=0, 'Job Database'!$Y$8, IFERROR(INDEX('Application Process'!$AJ$11:$AJ$3035, MATCH($X1751, 'Application Process'!$I$11:$I$3035, 0)), "")))</f>
        <v/>
      </c>
      <c r="C1751" s="40"/>
      <c r="D1751" s="207"/>
      <c r="E1751" s="194"/>
      <c r="F1751" s="194"/>
      <c r="G1751" s="208"/>
      <c r="H1751" s="194"/>
      <c r="I1751" s="208"/>
      <c r="J1751" s="194"/>
      <c r="K1751" s="209"/>
      <c r="L1751" s="194"/>
      <c r="M1751" s="196"/>
      <c r="N1751" s="194"/>
      <c r="O1751" s="194"/>
      <c r="P1751" s="208"/>
      <c r="Q1751" s="194"/>
      <c r="R1751" s="210"/>
      <c r="S1751" s="211"/>
      <c r="T1751" s="193"/>
      <c r="U1751" s="40"/>
      <c r="W1751" s="41" t="str">
        <f t="shared" si="109"/>
        <v/>
      </c>
      <c r="X1751" s="58" t="str">
        <f t="shared" si="110"/>
        <v/>
      </c>
      <c r="Y1751" s="58" t="str">
        <f t="shared" si="108"/>
        <v/>
      </c>
      <c r="AC1751" s="41" t="str">
        <f t="shared" si="111"/>
        <v/>
      </c>
      <c r="AE1751" s="41" t="str">
        <f>IF($H1751="", "", IF(COUNTIF($AA$11:$AA$131, $H1751)&gt;0, 'Application Process'!$AC$4, ""))</f>
        <v/>
      </c>
    </row>
    <row r="1752" spans="1:31" x14ac:dyDescent="0.25">
      <c r="A1752" s="40"/>
      <c r="B1752" s="88" t="str">
        <f>IF($X1752="", "", IF(COUNTIF('Application Process'!$I$11:$I$3035, $X1752)=0, 'Job Database'!$Y$8, IFERROR(INDEX('Application Process'!$AJ$11:$AJ$3035, MATCH($X1752, 'Application Process'!$I$11:$I$3035, 0)), "")))</f>
        <v/>
      </c>
      <c r="C1752" s="40"/>
      <c r="D1752" s="207"/>
      <c r="E1752" s="194"/>
      <c r="F1752" s="194"/>
      <c r="G1752" s="208"/>
      <c r="H1752" s="194"/>
      <c r="I1752" s="208"/>
      <c r="J1752" s="194"/>
      <c r="K1752" s="209"/>
      <c r="L1752" s="194"/>
      <c r="M1752" s="196"/>
      <c r="N1752" s="194"/>
      <c r="O1752" s="194"/>
      <c r="P1752" s="208"/>
      <c r="Q1752" s="194"/>
      <c r="R1752" s="210"/>
      <c r="S1752" s="211"/>
      <c r="T1752" s="193"/>
      <c r="U1752" s="40"/>
      <c r="W1752" s="41" t="str">
        <f t="shared" si="109"/>
        <v/>
      </c>
      <c r="X1752" s="58" t="str">
        <f t="shared" si="110"/>
        <v/>
      </c>
      <c r="Y1752" s="58" t="str">
        <f t="shared" si="108"/>
        <v/>
      </c>
      <c r="AC1752" s="41" t="str">
        <f t="shared" si="111"/>
        <v/>
      </c>
      <c r="AE1752" s="41" t="str">
        <f>IF($H1752="", "", IF(COUNTIF($AA$11:$AA$131, $H1752)&gt;0, 'Application Process'!$AC$4, ""))</f>
        <v/>
      </c>
    </row>
    <row r="1753" spans="1:31" x14ac:dyDescent="0.25">
      <c r="A1753" s="40"/>
      <c r="B1753" s="88" t="str">
        <f>IF($X1753="", "", IF(COUNTIF('Application Process'!$I$11:$I$3035, $X1753)=0, 'Job Database'!$Y$8, IFERROR(INDEX('Application Process'!$AJ$11:$AJ$3035, MATCH($X1753, 'Application Process'!$I$11:$I$3035, 0)), "")))</f>
        <v/>
      </c>
      <c r="C1753" s="40"/>
      <c r="D1753" s="207"/>
      <c r="E1753" s="194"/>
      <c r="F1753" s="194"/>
      <c r="G1753" s="208"/>
      <c r="H1753" s="194"/>
      <c r="I1753" s="208"/>
      <c r="J1753" s="194"/>
      <c r="K1753" s="209"/>
      <c r="L1753" s="194"/>
      <c r="M1753" s="196"/>
      <c r="N1753" s="194"/>
      <c r="O1753" s="194"/>
      <c r="P1753" s="208"/>
      <c r="Q1753" s="194"/>
      <c r="R1753" s="210"/>
      <c r="S1753" s="211"/>
      <c r="T1753" s="193"/>
      <c r="U1753" s="40"/>
      <c r="W1753" s="41" t="str">
        <f t="shared" si="109"/>
        <v/>
      </c>
      <c r="X1753" s="58" t="str">
        <f t="shared" si="110"/>
        <v/>
      </c>
      <c r="Y1753" s="58" t="str">
        <f t="shared" si="108"/>
        <v/>
      </c>
      <c r="AC1753" s="41" t="str">
        <f t="shared" si="111"/>
        <v/>
      </c>
      <c r="AE1753" s="41" t="str">
        <f>IF($H1753="", "", IF(COUNTIF($AA$11:$AA$131, $H1753)&gt;0, 'Application Process'!$AC$4, ""))</f>
        <v/>
      </c>
    </row>
    <row r="1754" spans="1:31" x14ac:dyDescent="0.25">
      <c r="A1754" s="40"/>
      <c r="B1754" s="88" t="str">
        <f>IF($X1754="", "", IF(COUNTIF('Application Process'!$I$11:$I$3035, $X1754)=0, 'Job Database'!$Y$8, IFERROR(INDEX('Application Process'!$AJ$11:$AJ$3035, MATCH($X1754, 'Application Process'!$I$11:$I$3035, 0)), "")))</f>
        <v/>
      </c>
      <c r="C1754" s="40"/>
      <c r="D1754" s="207"/>
      <c r="E1754" s="194"/>
      <c r="F1754" s="194"/>
      <c r="G1754" s="208"/>
      <c r="H1754" s="194"/>
      <c r="I1754" s="208"/>
      <c r="J1754" s="194"/>
      <c r="K1754" s="209"/>
      <c r="L1754" s="194"/>
      <c r="M1754" s="196"/>
      <c r="N1754" s="194"/>
      <c r="O1754" s="194"/>
      <c r="P1754" s="208"/>
      <c r="Q1754" s="194"/>
      <c r="R1754" s="210"/>
      <c r="S1754" s="211"/>
      <c r="T1754" s="193"/>
      <c r="U1754" s="40"/>
      <c r="W1754" s="41" t="str">
        <f t="shared" si="109"/>
        <v/>
      </c>
      <c r="X1754" s="58" t="str">
        <f t="shared" si="110"/>
        <v/>
      </c>
      <c r="Y1754" s="58" t="str">
        <f t="shared" si="108"/>
        <v/>
      </c>
      <c r="AC1754" s="41" t="str">
        <f t="shared" si="111"/>
        <v/>
      </c>
      <c r="AE1754" s="41" t="str">
        <f>IF($H1754="", "", IF(COUNTIF($AA$11:$AA$131, $H1754)&gt;0, 'Application Process'!$AC$4, ""))</f>
        <v/>
      </c>
    </row>
    <row r="1755" spans="1:31" x14ac:dyDescent="0.25">
      <c r="A1755" s="40"/>
      <c r="B1755" s="88" t="str">
        <f>IF($X1755="", "", IF(COUNTIF('Application Process'!$I$11:$I$3035, $X1755)=0, 'Job Database'!$Y$8, IFERROR(INDEX('Application Process'!$AJ$11:$AJ$3035, MATCH($X1755, 'Application Process'!$I$11:$I$3035, 0)), "")))</f>
        <v/>
      </c>
      <c r="C1755" s="40"/>
      <c r="D1755" s="207"/>
      <c r="E1755" s="194"/>
      <c r="F1755" s="194"/>
      <c r="G1755" s="208"/>
      <c r="H1755" s="194"/>
      <c r="I1755" s="208"/>
      <c r="J1755" s="194"/>
      <c r="K1755" s="209"/>
      <c r="L1755" s="194"/>
      <c r="M1755" s="196"/>
      <c r="N1755" s="194"/>
      <c r="O1755" s="194"/>
      <c r="P1755" s="208"/>
      <c r="Q1755" s="194"/>
      <c r="R1755" s="210"/>
      <c r="S1755" s="211"/>
      <c r="T1755" s="193"/>
      <c r="U1755" s="40"/>
      <c r="W1755" s="41" t="str">
        <f t="shared" si="109"/>
        <v/>
      </c>
      <c r="X1755" s="58" t="str">
        <f t="shared" si="110"/>
        <v/>
      </c>
      <c r="Y1755" s="58" t="str">
        <f t="shared" si="108"/>
        <v/>
      </c>
      <c r="AC1755" s="41" t="str">
        <f t="shared" si="111"/>
        <v/>
      </c>
      <c r="AE1755" s="41" t="str">
        <f>IF($H1755="", "", IF(COUNTIF($AA$11:$AA$131, $H1755)&gt;0, 'Application Process'!$AC$4, ""))</f>
        <v/>
      </c>
    </row>
    <row r="1756" spans="1:31" x14ac:dyDescent="0.25">
      <c r="A1756" s="40"/>
      <c r="B1756" s="88" t="str">
        <f>IF($X1756="", "", IF(COUNTIF('Application Process'!$I$11:$I$3035, $X1756)=0, 'Job Database'!$Y$8, IFERROR(INDEX('Application Process'!$AJ$11:$AJ$3035, MATCH($X1756, 'Application Process'!$I$11:$I$3035, 0)), "")))</f>
        <v/>
      </c>
      <c r="C1756" s="40"/>
      <c r="D1756" s="207"/>
      <c r="E1756" s="194"/>
      <c r="F1756" s="194"/>
      <c r="G1756" s="208"/>
      <c r="H1756" s="194"/>
      <c r="I1756" s="208"/>
      <c r="J1756" s="194"/>
      <c r="K1756" s="209"/>
      <c r="L1756" s="194"/>
      <c r="M1756" s="196"/>
      <c r="N1756" s="194"/>
      <c r="O1756" s="194"/>
      <c r="P1756" s="208"/>
      <c r="Q1756" s="194"/>
      <c r="R1756" s="210"/>
      <c r="S1756" s="211"/>
      <c r="T1756" s="193"/>
      <c r="U1756" s="40"/>
      <c r="W1756" s="41" t="str">
        <f t="shared" si="109"/>
        <v/>
      </c>
      <c r="X1756" s="58" t="str">
        <f t="shared" si="110"/>
        <v/>
      </c>
      <c r="Y1756" s="58" t="str">
        <f t="shared" si="108"/>
        <v/>
      </c>
      <c r="AC1756" s="41" t="str">
        <f t="shared" si="111"/>
        <v/>
      </c>
      <c r="AE1756" s="41" t="str">
        <f>IF($H1756="", "", IF(COUNTIF($AA$11:$AA$131, $H1756)&gt;0, 'Application Process'!$AC$4, ""))</f>
        <v/>
      </c>
    </row>
    <row r="1757" spans="1:31" x14ac:dyDescent="0.25">
      <c r="A1757" s="40"/>
      <c r="B1757" s="88" t="str">
        <f>IF($X1757="", "", IF(COUNTIF('Application Process'!$I$11:$I$3035, $X1757)=0, 'Job Database'!$Y$8, IFERROR(INDEX('Application Process'!$AJ$11:$AJ$3035, MATCH($X1757, 'Application Process'!$I$11:$I$3035, 0)), "")))</f>
        <v/>
      </c>
      <c r="C1757" s="40"/>
      <c r="D1757" s="207"/>
      <c r="E1757" s="194"/>
      <c r="F1757" s="194"/>
      <c r="G1757" s="208"/>
      <c r="H1757" s="194"/>
      <c r="I1757" s="208"/>
      <c r="J1757" s="194"/>
      <c r="K1757" s="209"/>
      <c r="L1757" s="194"/>
      <c r="M1757" s="196"/>
      <c r="N1757" s="194"/>
      <c r="O1757" s="194"/>
      <c r="P1757" s="208"/>
      <c r="Q1757" s="194"/>
      <c r="R1757" s="210"/>
      <c r="S1757" s="211"/>
      <c r="T1757" s="193"/>
      <c r="U1757" s="40"/>
      <c r="W1757" s="41" t="str">
        <f t="shared" si="109"/>
        <v/>
      </c>
      <c r="X1757" s="58" t="str">
        <f t="shared" si="110"/>
        <v/>
      </c>
      <c r="Y1757" s="58" t="str">
        <f t="shared" si="108"/>
        <v/>
      </c>
      <c r="AC1757" s="41" t="str">
        <f t="shared" si="111"/>
        <v/>
      </c>
      <c r="AE1757" s="41" t="str">
        <f>IF($H1757="", "", IF(COUNTIF($AA$11:$AA$131, $H1757)&gt;0, 'Application Process'!$AC$4, ""))</f>
        <v/>
      </c>
    </row>
    <row r="1758" spans="1:31" x14ac:dyDescent="0.25">
      <c r="A1758" s="40"/>
      <c r="B1758" s="88" t="str">
        <f>IF($X1758="", "", IF(COUNTIF('Application Process'!$I$11:$I$3035, $X1758)=0, 'Job Database'!$Y$8, IFERROR(INDEX('Application Process'!$AJ$11:$AJ$3035, MATCH($X1758, 'Application Process'!$I$11:$I$3035, 0)), "")))</f>
        <v/>
      </c>
      <c r="C1758" s="40"/>
      <c r="D1758" s="207"/>
      <c r="E1758" s="194"/>
      <c r="F1758" s="194"/>
      <c r="G1758" s="208"/>
      <c r="H1758" s="194"/>
      <c r="I1758" s="208"/>
      <c r="J1758" s="194"/>
      <c r="K1758" s="209"/>
      <c r="L1758" s="194"/>
      <c r="M1758" s="196"/>
      <c r="N1758" s="194"/>
      <c r="O1758" s="194"/>
      <c r="P1758" s="208"/>
      <c r="Q1758" s="194"/>
      <c r="R1758" s="210"/>
      <c r="S1758" s="211"/>
      <c r="T1758" s="193"/>
      <c r="U1758" s="40"/>
      <c r="W1758" s="41" t="str">
        <f t="shared" si="109"/>
        <v/>
      </c>
      <c r="X1758" s="58" t="str">
        <f t="shared" si="110"/>
        <v/>
      </c>
      <c r="Y1758" s="58" t="str">
        <f t="shared" si="108"/>
        <v/>
      </c>
      <c r="AC1758" s="41" t="str">
        <f t="shared" si="111"/>
        <v/>
      </c>
      <c r="AE1758" s="41" t="str">
        <f>IF($H1758="", "", IF(COUNTIF($AA$11:$AA$131, $H1758)&gt;0, 'Application Process'!$AC$4, ""))</f>
        <v/>
      </c>
    </row>
    <row r="1759" spans="1:31" x14ac:dyDescent="0.25">
      <c r="A1759" s="40"/>
      <c r="B1759" s="88" t="str">
        <f>IF($X1759="", "", IF(COUNTIF('Application Process'!$I$11:$I$3035, $X1759)=0, 'Job Database'!$Y$8, IFERROR(INDEX('Application Process'!$AJ$11:$AJ$3035, MATCH($X1759, 'Application Process'!$I$11:$I$3035, 0)), "")))</f>
        <v/>
      </c>
      <c r="C1759" s="40"/>
      <c r="D1759" s="207"/>
      <c r="E1759" s="194"/>
      <c r="F1759" s="194"/>
      <c r="G1759" s="208"/>
      <c r="H1759" s="194"/>
      <c r="I1759" s="208"/>
      <c r="J1759" s="194"/>
      <c r="K1759" s="209"/>
      <c r="L1759" s="194"/>
      <c r="M1759" s="196"/>
      <c r="N1759" s="194"/>
      <c r="O1759" s="194"/>
      <c r="P1759" s="208"/>
      <c r="Q1759" s="194"/>
      <c r="R1759" s="210"/>
      <c r="S1759" s="211"/>
      <c r="T1759" s="193"/>
      <c r="U1759" s="40"/>
      <c r="W1759" s="41" t="str">
        <f t="shared" si="109"/>
        <v/>
      </c>
      <c r="X1759" s="58" t="str">
        <f t="shared" si="110"/>
        <v/>
      </c>
      <c r="Y1759" s="58" t="str">
        <f t="shared" si="108"/>
        <v/>
      </c>
      <c r="AC1759" s="41" t="str">
        <f t="shared" si="111"/>
        <v/>
      </c>
      <c r="AE1759" s="41" t="str">
        <f>IF($H1759="", "", IF(COUNTIF($AA$11:$AA$131, $H1759)&gt;0, 'Application Process'!$AC$4, ""))</f>
        <v/>
      </c>
    </row>
    <row r="1760" spans="1:31" x14ac:dyDescent="0.25">
      <c r="A1760" s="40"/>
      <c r="B1760" s="88" t="str">
        <f>IF($X1760="", "", IF(COUNTIF('Application Process'!$I$11:$I$3035, $X1760)=0, 'Job Database'!$Y$8, IFERROR(INDEX('Application Process'!$AJ$11:$AJ$3035, MATCH($X1760, 'Application Process'!$I$11:$I$3035, 0)), "")))</f>
        <v/>
      </c>
      <c r="C1760" s="40"/>
      <c r="D1760" s="207"/>
      <c r="E1760" s="194"/>
      <c r="F1760" s="194"/>
      <c r="G1760" s="208"/>
      <c r="H1760" s="194"/>
      <c r="I1760" s="208"/>
      <c r="J1760" s="194"/>
      <c r="K1760" s="209"/>
      <c r="L1760" s="194"/>
      <c r="M1760" s="196"/>
      <c r="N1760" s="194"/>
      <c r="O1760" s="194"/>
      <c r="P1760" s="208"/>
      <c r="Q1760" s="194"/>
      <c r="R1760" s="210"/>
      <c r="S1760" s="211"/>
      <c r="T1760" s="193"/>
      <c r="U1760" s="40"/>
      <c r="W1760" s="41" t="str">
        <f t="shared" si="109"/>
        <v/>
      </c>
      <c r="X1760" s="58" t="str">
        <f t="shared" si="110"/>
        <v/>
      </c>
      <c r="Y1760" s="58" t="str">
        <f t="shared" si="108"/>
        <v/>
      </c>
      <c r="AC1760" s="41" t="str">
        <f t="shared" si="111"/>
        <v/>
      </c>
      <c r="AE1760" s="41" t="str">
        <f>IF($H1760="", "", IF(COUNTIF($AA$11:$AA$131, $H1760)&gt;0, 'Application Process'!$AC$4, ""))</f>
        <v/>
      </c>
    </row>
    <row r="1761" spans="1:31" x14ac:dyDescent="0.25">
      <c r="A1761" s="40"/>
      <c r="B1761" s="88" t="str">
        <f>IF($X1761="", "", IF(COUNTIF('Application Process'!$I$11:$I$3035, $X1761)=0, 'Job Database'!$Y$8, IFERROR(INDEX('Application Process'!$AJ$11:$AJ$3035, MATCH($X1761, 'Application Process'!$I$11:$I$3035, 0)), "")))</f>
        <v/>
      </c>
      <c r="C1761" s="40"/>
      <c r="D1761" s="207"/>
      <c r="E1761" s="194"/>
      <c r="F1761" s="194"/>
      <c r="G1761" s="208"/>
      <c r="H1761" s="194"/>
      <c r="I1761" s="208"/>
      <c r="J1761" s="194"/>
      <c r="K1761" s="209"/>
      <c r="L1761" s="194"/>
      <c r="M1761" s="196"/>
      <c r="N1761" s="194"/>
      <c r="O1761" s="194"/>
      <c r="P1761" s="208"/>
      <c r="Q1761" s="194"/>
      <c r="R1761" s="210"/>
      <c r="S1761" s="211"/>
      <c r="T1761" s="193"/>
      <c r="U1761" s="40"/>
      <c r="W1761" s="41" t="str">
        <f t="shared" si="109"/>
        <v/>
      </c>
      <c r="X1761" s="58" t="str">
        <f t="shared" si="110"/>
        <v/>
      </c>
      <c r="Y1761" s="58" t="str">
        <f t="shared" si="108"/>
        <v/>
      </c>
      <c r="AC1761" s="41" t="str">
        <f t="shared" si="111"/>
        <v/>
      </c>
      <c r="AE1761" s="41" t="str">
        <f>IF($H1761="", "", IF(COUNTIF($AA$11:$AA$131, $H1761)&gt;0, 'Application Process'!$AC$4, ""))</f>
        <v/>
      </c>
    </row>
    <row r="1762" spans="1:31" x14ac:dyDescent="0.25">
      <c r="A1762" s="40"/>
      <c r="B1762" s="88" t="str">
        <f>IF($X1762="", "", IF(COUNTIF('Application Process'!$I$11:$I$3035, $X1762)=0, 'Job Database'!$Y$8, IFERROR(INDEX('Application Process'!$AJ$11:$AJ$3035, MATCH($X1762, 'Application Process'!$I$11:$I$3035, 0)), "")))</f>
        <v/>
      </c>
      <c r="C1762" s="40"/>
      <c r="D1762" s="207"/>
      <c r="E1762" s="194"/>
      <c r="F1762" s="194"/>
      <c r="G1762" s="208"/>
      <c r="H1762" s="194"/>
      <c r="I1762" s="208"/>
      <c r="J1762" s="194"/>
      <c r="K1762" s="209"/>
      <c r="L1762" s="194"/>
      <c r="M1762" s="196"/>
      <c r="N1762" s="194"/>
      <c r="O1762" s="194"/>
      <c r="P1762" s="208"/>
      <c r="Q1762" s="194"/>
      <c r="R1762" s="210"/>
      <c r="S1762" s="211"/>
      <c r="T1762" s="193"/>
      <c r="U1762" s="40"/>
      <c r="W1762" s="41" t="str">
        <f t="shared" si="109"/>
        <v/>
      </c>
      <c r="X1762" s="58" t="str">
        <f t="shared" si="110"/>
        <v/>
      </c>
      <c r="Y1762" s="58" t="str">
        <f t="shared" si="108"/>
        <v/>
      </c>
      <c r="AC1762" s="41" t="str">
        <f t="shared" si="111"/>
        <v/>
      </c>
      <c r="AE1762" s="41" t="str">
        <f>IF($H1762="", "", IF(COUNTIF($AA$11:$AA$131, $H1762)&gt;0, 'Application Process'!$AC$4, ""))</f>
        <v/>
      </c>
    </row>
    <row r="1763" spans="1:31" x14ac:dyDescent="0.25">
      <c r="A1763" s="40"/>
      <c r="B1763" s="88" t="str">
        <f>IF($X1763="", "", IF(COUNTIF('Application Process'!$I$11:$I$3035, $X1763)=0, 'Job Database'!$Y$8, IFERROR(INDEX('Application Process'!$AJ$11:$AJ$3035, MATCH($X1763, 'Application Process'!$I$11:$I$3035, 0)), "")))</f>
        <v/>
      </c>
      <c r="C1763" s="40"/>
      <c r="D1763" s="207"/>
      <c r="E1763" s="194"/>
      <c r="F1763" s="194"/>
      <c r="G1763" s="208"/>
      <c r="H1763" s="194"/>
      <c r="I1763" s="208"/>
      <c r="J1763" s="194"/>
      <c r="K1763" s="209"/>
      <c r="L1763" s="194"/>
      <c r="M1763" s="196"/>
      <c r="N1763" s="194"/>
      <c r="O1763" s="194"/>
      <c r="P1763" s="208"/>
      <c r="Q1763" s="194"/>
      <c r="R1763" s="210"/>
      <c r="S1763" s="211"/>
      <c r="T1763" s="193"/>
      <c r="U1763" s="40"/>
      <c r="W1763" s="41" t="str">
        <f t="shared" si="109"/>
        <v/>
      </c>
      <c r="X1763" s="58" t="str">
        <f t="shared" si="110"/>
        <v/>
      </c>
      <c r="Y1763" s="58" t="str">
        <f t="shared" si="108"/>
        <v/>
      </c>
      <c r="AC1763" s="41" t="str">
        <f t="shared" si="111"/>
        <v/>
      </c>
      <c r="AE1763" s="41" t="str">
        <f>IF($H1763="", "", IF(COUNTIF($AA$11:$AA$131, $H1763)&gt;0, 'Application Process'!$AC$4, ""))</f>
        <v/>
      </c>
    </row>
    <row r="1764" spans="1:31" x14ac:dyDescent="0.25">
      <c r="A1764" s="40"/>
      <c r="B1764" s="88" t="str">
        <f>IF($X1764="", "", IF(COUNTIF('Application Process'!$I$11:$I$3035, $X1764)=0, 'Job Database'!$Y$8, IFERROR(INDEX('Application Process'!$AJ$11:$AJ$3035, MATCH($X1764, 'Application Process'!$I$11:$I$3035, 0)), "")))</f>
        <v/>
      </c>
      <c r="C1764" s="40"/>
      <c r="D1764" s="207"/>
      <c r="E1764" s="194"/>
      <c r="F1764" s="194"/>
      <c r="G1764" s="208"/>
      <c r="H1764" s="194"/>
      <c r="I1764" s="208"/>
      <c r="J1764" s="194"/>
      <c r="K1764" s="209"/>
      <c r="L1764" s="194"/>
      <c r="M1764" s="196"/>
      <c r="N1764" s="194"/>
      <c r="O1764" s="194"/>
      <c r="P1764" s="208"/>
      <c r="Q1764" s="194"/>
      <c r="R1764" s="210"/>
      <c r="S1764" s="211"/>
      <c r="T1764" s="193"/>
      <c r="U1764" s="40"/>
      <c r="W1764" s="41" t="str">
        <f t="shared" si="109"/>
        <v/>
      </c>
      <c r="X1764" s="58" t="str">
        <f t="shared" si="110"/>
        <v/>
      </c>
      <c r="Y1764" s="58" t="str">
        <f t="shared" si="108"/>
        <v/>
      </c>
      <c r="AC1764" s="41" t="str">
        <f t="shared" si="111"/>
        <v/>
      </c>
      <c r="AE1764" s="41" t="str">
        <f>IF($H1764="", "", IF(COUNTIF($AA$11:$AA$131, $H1764)&gt;0, 'Application Process'!$AC$4, ""))</f>
        <v/>
      </c>
    </row>
    <row r="1765" spans="1:31" x14ac:dyDescent="0.25">
      <c r="A1765" s="40"/>
      <c r="B1765" s="88" t="str">
        <f>IF($X1765="", "", IF(COUNTIF('Application Process'!$I$11:$I$3035, $X1765)=0, 'Job Database'!$Y$8, IFERROR(INDEX('Application Process'!$AJ$11:$AJ$3035, MATCH($X1765, 'Application Process'!$I$11:$I$3035, 0)), "")))</f>
        <v/>
      </c>
      <c r="C1765" s="40"/>
      <c r="D1765" s="207"/>
      <c r="E1765" s="194"/>
      <c r="F1765" s="194"/>
      <c r="G1765" s="208"/>
      <c r="H1765" s="194"/>
      <c r="I1765" s="208"/>
      <c r="J1765" s="194"/>
      <c r="K1765" s="209"/>
      <c r="L1765" s="194"/>
      <c r="M1765" s="196"/>
      <c r="N1765" s="194"/>
      <c r="O1765" s="194"/>
      <c r="P1765" s="208"/>
      <c r="Q1765" s="194"/>
      <c r="R1765" s="210"/>
      <c r="S1765" s="211"/>
      <c r="T1765" s="193"/>
      <c r="U1765" s="40"/>
      <c r="W1765" s="41" t="str">
        <f t="shared" si="109"/>
        <v/>
      </c>
      <c r="X1765" s="58" t="str">
        <f t="shared" si="110"/>
        <v/>
      </c>
      <c r="Y1765" s="58" t="str">
        <f t="shared" si="108"/>
        <v/>
      </c>
      <c r="AC1765" s="41" t="str">
        <f t="shared" si="111"/>
        <v/>
      </c>
      <c r="AE1765" s="41" t="str">
        <f>IF($H1765="", "", IF(COUNTIF($AA$11:$AA$131, $H1765)&gt;0, 'Application Process'!$AC$4, ""))</f>
        <v/>
      </c>
    </row>
    <row r="1766" spans="1:31" x14ac:dyDescent="0.25">
      <c r="A1766" s="40"/>
      <c r="B1766" s="88" t="str">
        <f>IF($X1766="", "", IF(COUNTIF('Application Process'!$I$11:$I$3035, $X1766)=0, 'Job Database'!$Y$8, IFERROR(INDEX('Application Process'!$AJ$11:$AJ$3035, MATCH($X1766, 'Application Process'!$I$11:$I$3035, 0)), "")))</f>
        <v/>
      </c>
      <c r="C1766" s="40"/>
      <c r="D1766" s="207"/>
      <c r="E1766" s="194"/>
      <c r="F1766" s="194"/>
      <c r="G1766" s="208"/>
      <c r="H1766" s="194"/>
      <c r="I1766" s="208"/>
      <c r="J1766" s="194"/>
      <c r="K1766" s="209"/>
      <c r="L1766" s="194"/>
      <c r="M1766" s="196"/>
      <c r="N1766" s="194"/>
      <c r="O1766" s="194"/>
      <c r="P1766" s="208"/>
      <c r="Q1766" s="194"/>
      <c r="R1766" s="210"/>
      <c r="S1766" s="211"/>
      <c r="T1766" s="193"/>
      <c r="U1766" s="40"/>
      <c r="W1766" s="41" t="str">
        <f t="shared" si="109"/>
        <v/>
      </c>
      <c r="X1766" s="58" t="str">
        <f t="shared" si="110"/>
        <v/>
      </c>
      <c r="Y1766" s="58" t="str">
        <f t="shared" si="108"/>
        <v/>
      </c>
      <c r="AC1766" s="41" t="str">
        <f t="shared" si="111"/>
        <v/>
      </c>
      <c r="AE1766" s="41" t="str">
        <f>IF($H1766="", "", IF(COUNTIF($AA$11:$AA$131, $H1766)&gt;0, 'Application Process'!$AC$4, ""))</f>
        <v/>
      </c>
    </row>
    <row r="1767" spans="1:31" x14ac:dyDescent="0.25">
      <c r="A1767" s="40"/>
      <c r="B1767" s="88" t="str">
        <f>IF($X1767="", "", IF(COUNTIF('Application Process'!$I$11:$I$3035, $X1767)=0, 'Job Database'!$Y$8, IFERROR(INDEX('Application Process'!$AJ$11:$AJ$3035, MATCH($X1767, 'Application Process'!$I$11:$I$3035, 0)), "")))</f>
        <v/>
      </c>
      <c r="C1767" s="40"/>
      <c r="D1767" s="207"/>
      <c r="E1767" s="194"/>
      <c r="F1767" s="194"/>
      <c r="G1767" s="208"/>
      <c r="H1767" s="194"/>
      <c r="I1767" s="208"/>
      <c r="J1767" s="194"/>
      <c r="K1767" s="209"/>
      <c r="L1767" s="194"/>
      <c r="M1767" s="196"/>
      <c r="N1767" s="194"/>
      <c r="O1767" s="194"/>
      <c r="P1767" s="208"/>
      <c r="Q1767" s="194"/>
      <c r="R1767" s="210"/>
      <c r="S1767" s="211"/>
      <c r="T1767" s="193"/>
      <c r="U1767" s="40"/>
      <c r="W1767" s="41" t="str">
        <f t="shared" si="109"/>
        <v/>
      </c>
      <c r="X1767" s="58" t="str">
        <f t="shared" si="110"/>
        <v/>
      </c>
      <c r="Y1767" s="58" t="str">
        <f t="shared" si="108"/>
        <v/>
      </c>
      <c r="AC1767" s="41" t="str">
        <f t="shared" si="111"/>
        <v/>
      </c>
      <c r="AE1767" s="41" t="str">
        <f>IF($H1767="", "", IF(COUNTIF($AA$11:$AA$131, $H1767)&gt;0, 'Application Process'!$AC$4, ""))</f>
        <v/>
      </c>
    </row>
    <row r="1768" spans="1:31" x14ac:dyDescent="0.25">
      <c r="A1768" s="40"/>
      <c r="B1768" s="88" t="str">
        <f>IF($X1768="", "", IF(COUNTIF('Application Process'!$I$11:$I$3035, $X1768)=0, 'Job Database'!$Y$8, IFERROR(INDEX('Application Process'!$AJ$11:$AJ$3035, MATCH($X1768, 'Application Process'!$I$11:$I$3035, 0)), "")))</f>
        <v/>
      </c>
      <c r="C1768" s="40"/>
      <c r="D1768" s="207"/>
      <c r="E1768" s="194"/>
      <c r="F1768" s="194"/>
      <c r="G1768" s="208"/>
      <c r="H1768" s="194"/>
      <c r="I1768" s="208"/>
      <c r="J1768" s="194"/>
      <c r="K1768" s="209"/>
      <c r="L1768" s="194"/>
      <c r="M1768" s="196"/>
      <c r="N1768" s="194"/>
      <c r="O1768" s="194"/>
      <c r="P1768" s="208"/>
      <c r="Q1768" s="194"/>
      <c r="R1768" s="210"/>
      <c r="S1768" s="211"/>
      <c r="T1768" s="193"/>
      <c r="U1768" s="40"/>
      <c r="W1768" s="41" t="str">
        <f t="shared" si="109"/>
        <v/>
      </c>
      <c r="X1768" s="58" t="str">
        <f t="shared" si="110"/>
        <v/>
      </c>
      <c r="Y1768" s="58" t="str">
        <f t="shared" si="108"/>
        <v/>
      </c>
      <c r="AC1768" s="41" t="str">
        <f t="shared" si="111"/>
        <v/>
      </c>
      <c r="AE1768" s="41" t="str">
        <f>IF($H1768="", "", IF(COUNTIF($AA$11:$AA$131, $H1768)&gt;0, 'Application Process'!$AC$4, ""))</f>
        <v/>
      </c>
    </row>
    <row r="1769" spans="1:31" x14ac:dyDescent="0.25">
      <c r="A1769" s="40"/>
      <c r="B1769" s="88" t="str">
        <f>IF($X1769="", "", IF(COUNTIF('Application Process'!$I$11:$I$3035, $X1769)=0, 'Job Database'!$Y$8, IFERROR(INDEX('Application Process'!$AJ$11:$AJ$3035, MATCH($X1769, 'Application Process'!$I$11:$I$3035, 0)), "")))</f>
        <v/>
      </c>
      <c r="C1769" s="40"/>
      <c r="D1769" s="207"/>
      <c r="E1769" s="194"/>
      <c r="F1769" s="194"/>
      <c r="G1769" s="208"/>
      <c r="H1769" s="194"/>
      <c r="I1769" s="208"/>
      <c r="J1769" s="194"/>
      <c r="K1769" s="209"/>
      <c r="L1769" s="194"/>
      <c r="M1769" s="196"/>
      <c r="N1769" s="194"/>
      <c r="O1769" s="194"/>
      <c r="P1769" s="208"/>
      <c r="Q1769" s="194"/>
      <c r="R1769" s="210"/>
      <c r="S1769" s="211"/>
      <c r="T1769" s="193"/>
      <c r="U1769" s="40"/>
      <c r="W1769" s="41" t="str">
        <f t="shared" si="109"/>
        <v/>
      </c>
      <c r="X1769" s="58" t="str">
        <f t="shared" si="110"/>
        <v/>
      </c>
      <c r="Y1769" s="58" t="str">
        <f t="shared" si="108"/>
        <v/>
      </c>
      <c r="AC1769" s="41" t="str">
        <f t="shared" si="111"/>
        <v/>
      </c>
      <c r="AE1769" s="41" t="str">
        <f>IF($H1769="", "", IF(COUNTIF($AA$11:$AA$131, $H1769)&gt;0, 'Application Process'!$AC$4, ""))</f>
        <v/>
      </c>
    </row>
    <row r="1770" spans="1:31" x14ac:dyDescent="0.25">
      <c r="A1770" s="40"/>
      <c r="B1770" s="88" t="str">
        <f>IF($X1770="", "", IF(COUNTIF('Application Process'!$I$11:$I$3035, $X1770)=0, 'Job Database'!$Y$8, IFERROR(INDEX('Application Process'!$AJ$11:$AJ$3035, MATCH($X1770, 'Application Process'!$I$11:$I$3035, 0)), "")))</f>
        <v/>
      </c>
      <c r="C1770" s="40"/>
      <c r="D1770" s="207"/>
      <c r="E1770" s="194"/>
      <c r="F1770" s="194"/>
      <c r="G1770" s="208"/>
      <c r="H1770" s="194"/>
      <c r="I1770" s="208"/>
      <c r="J1770" s="194"/>
      <c r="K1770" s="209"/>
      <c r="L1770" s="194"/>
      <c r="M1770" s="196"/>
      <c r="N1770" s="194"/>
      <c r="O1770" s="194"/>
      <c r="P1770" s="208"/>
      <c r="Q1770" s="194"/>
      <c r="R1770" s="210"/>
      <c r="S1770" s="211"/>
      <c r="T1770" s="193"/>
      <c r="U1770" s="40"/>
      <c r="W1770" s="41" t="str">
        <f t="shared" si="109"/>
        <v/>
      </c>
      <c r="X1770" s="58" t="str">
        <f t="shared" si="110"/>
        <v/>
      </c>
      <c r="Y1770" s="58" t="str">
        <f t="shared" si="108"/>
        <v/>
      </c>
      <c r="AC1770" s="41" t="str">
        <f t="shared" si="111"/>
        <v/>
      </c>
      <c r="AE1770" s="41" t="str">
        <f>IF($H1770="", "", IF(COUNTIF($AA$11:$AA$131, $H1770)&gt;0, 'Application Process'!$AC$4, ""))</f>
        <v/>
      </c>
    </row>
    <row r="1771" spans="1:31" x14ac:dyDescent="0.25">
      <c r="A1771" s="40"/>
      <c r="B1771" s="88" t="str">
        <f>IF($X1771="", "", IF(COUNTIF('Application Process'!$I$11:$I$3035, $X1771)=0, 'Job Database'!$Y$8, IFERROR(INDEX('Application Process'!$AJ$11:$AJ$3035, MATCH($X1771, 'Application Process'!$I$11:$I$3035, 0)), "")))</f>
        <v/>
      </c>
      <c r="C1771" s="40"/>
      <c r="D1771" s="207"/>
      <c r="E1771" s="194"/>
      <c r="F1771" s="194"/>
      <c r="G1771" s="208"/>
      <c r="H1771" s="194"/>
      <c r="I1771" s="208"/>
      <c r="J1771" s="194"/>
      <c r="K1771" s="209"/>
      <c r="L1771" s="194"/>
      <c r="M1771" s="196"/>
      <c r="N1771" s="194"/>
      <c r="O1771" s="194"/>
      <c r="P1771" s="208"/>
      <c r="Q1771" s="194"/>
      <c r="R1771" s="210"/>
      <c r="S1771" s="211"/>
      <c r="T1771" s="193"/>
      <c r="U1771" s="40"/>
      <c r="W1771" s="41" t="str">
        <f t="shared" si="109"/>
        <v/>
      </c>
      <c r="X1771" s="58" t="str">
        <f t="shared" si="110"/>
        <v/>
      </c>
      <c r="Y1771" s="58" t="str">
        <f t="shared" si="108"/>
        <v/>
      </c>
      <c r="AC1771" s="41" t="str">
        <f t="shared" si="111"/>
        <v/>
      </c>
      <c r="AE1771" s="41" t="str">
        <f>IF($H1771="", "", IF(COUNTIF($AA$11:$AA$131, $H1771)&gt;0, 'Application Process'!$AC$4, ""))</f>
        <v/>
      </c>
    </row>
    <row r="1772" spans="1:31" x14ac:dyDescent="0.25">
      <c r="A1772" s="40"/>
      <c r="B1772" s="88" t="str">
        <f>IF($X1772="", "", IF(COUNTIF('Application Process'!$I$11:$I$3035, $X1772)=0, 'Job Database'!$Y$8, IFERROR(INDEX('Application Process'!$AJ$11:$AJ$3035, MATCH($X1772, 'Application Process'!$I$11:$I$3035, 0)), "")))</f>
        <v/>
      </c>
      <c r="C1772" s="40"/>
      <c r="D1772" s="207"/>
      <c r="E1772" s="194"/>
      <c r="F1772" s="194"/>
      <c r="G1772" s="208"/>
      <c r="H1772" s="194"/>
      <c r="I1772" s="208"/>
      <c r="J1772" s="194"/>
      <c r="K1772" s="209"/>
      <c r="L1772" s="194"/>
      <c r="M1772" s="196"/>
      <c r="N1772" s="194"/>
      <c r="O1772" s="194"/>
      <c r="P1772" s="208"/>
      <c r="Q1772" s="194"/>
      <c r="R1772" s="210"/>
      <c r="S1772" s="211"/>
      <c r="T1772" s="193"/>
      <c r="U1772" s="40"/>
      <c r="W1772" s="41" t="str">
        <f t="shared" si="109"/>
        <v/>
      </c>
      <c r="X1772" s="58" t="str">
        <f t="shared" si="110"/>
        <v/>
      </c>
      <c r="Y1772" s="58" t="str">
        <f t="shared" si="108"/>
        <v/>
      </c>
      <c r="AC1772" s="41" t="str">
        <f t="shared" si="111"/>
        <v/>
      </c>
      <c r="AE1772" s="41" t="str">
        <f>IF($H1772="", "", IF(COUNTIF($AA$11:$AA$131, $H1772)&gt;0, 'Application Process'!$AC$4, ""))</f>
        <v/>
      </c>
    </row>
    <row r="1773" spans="1:31" x14ac:dyDescent="0.25">
      <c r="A1773" s="40"/>
      <c r="B1773" s="88" t="str">
        <f>IF($X1773="", "", IF(COUNTIF('Application Process'!$I$11:$I$3035, $X1773)=0, 'Job Database'!$Y$8, IFERROR(INDEX('Application Process'!$AJ$11:$AJ$3035, MATCH($X1773, 'Application Process'!$I$11:$I$3035, 0)), "")))</f>
        <v/>
      </c>
      <c r="C1773" s="40"/>
      <c r="D1773" s="207"/>
      <c r="E1773" s="194"/>
      <c r="F1773" s="194"/>
      <c r="G1773" s="208"/>
      <c r="H1773" s="194"/>
      <c r="I1773" s="208"/>
      <c r="J1773" s="194"/>
      <c r="K1773" s="209"/>
      <c r="L1773" s="194"/>
      <c r="M1773" s="196"/>
      <c r="N1773" s="194"/>
      <c r="O1773" s="194"/>
      <c r="P1773" s="208"/>
      <c r="Q1773" s="194"/>
      <c r="R1773" s="210"/>
      <c r="S1773" s="211"/>
      <c r="T1773" s="193"/>
      <c r="U1773" s="40"/>
      <c r="W1773" s="41" t="str">
        <f t="shared" si="109"/>
        <v/>
      </c>
      <c r="X1773" s="58" t="str">
        <f t="shared" si="110"/>
        <v/>
      </c>
      <c r="Y1773" s="58" t="str">
        <f t="shared" si="108"/>
        <v/>
      </c>
      <c r="AC1773" s="41" t="str">
        <f t="shared" si="111"/>
        <v/>
      </c>
      <c r="AE1773" s="41" t="str">
        <f>IF($H1773="", "", IF(COUNTIF($AA$11:$AA$131, $H1773)&gt;0, 'Application Process'!$AC$4, ""))</f>
        <v/>
      </c>
    </row>
    <row r="1774" spans="1:31" x14ac:dyDescent="0.25">
      <c r="A1774" s="40"/>
      <c r="B1774" s="88" t="str">
        <f>IF($X1774="", "", IF(COUNTIF('Application Process'!$I$11:$I$3035, $X1774)=0, 'Job Database'!$Y$8, IFERROR(INDEX('Application Process'!$AJ$11:$AJ$3035, MATCH($X1774, 'Application Process'!$I$11:$I$3035, 0)), "")))</f>
        <v/>
      </c>
      <c r="C1774" s="40"/>
      <c r="D1774" s="207"/>
      <c r="E1774" s="194"/>
      <c r="F1774" s="194"/>
      <c r="G1774" s="208"/>
      <c r="H1774" s="194"/>
      <c r="I1774" s="208"/>
      <c r="J1774" s="194"/>
      <c r="K1774" s="209"/>
      <c r="L1774" s="194"/>
      <c r="M1774" s="196"/>
      <c r="N1774" s="194"/>
      <c r="O1774" s="194"/>
      <c r="P1774" s="208"/>
      <c r="Q1774" s="194"/>
      <c r="R1774" s="210"/>
      <c r="S1774" s="211"/>
      <c r="T1774" s="193"/>
      <c r="U1774" s="40"/>
      <c r="W1774" s="41" t="str">
        <f t="shared" si="109"/>
        <v/>
      </c>
      <c r="X1774" s="58" t="str">
        <f t="shared" si="110"/>
        <v/>
      </c>
      <c r="Y1774" s="58" t="str">
        <f t="shared" si="108"/>
        <v/>
      </c>
      <c r="AC1774" s="41" t="str">
        <f t="shared" si="111"/>
        <v/>
      </c>
      <c r="AE1774" s="41" t="str">
        <f>IF($H1774="", "", IF(COUNTIF($AA$11:$AA$131, $H1774)&gt;0, 'Application Process'!$AC$4, ""))</f>
        <v/>
      </c>
    </row>
    <row r="1775" spans="1:31" x14ac:dyDescent="0.25">
      <c r="A1775" s="40"/>
      <c r="B1775" s="88" t="str">
        <f>IF($X1775="", "", IF(COUNTIF('Application Process'!$I$11:$I$3035, $X1775)=0, 'Job Database'!$Y$8, IFERROR(INDEX('Application Process'!$AJ$11:$AJ$3035, MATCH($X1775, 'Application Process'!$I$11:$I$3035, 0)), "")))</f>
        <v/>
      </c>
      <c r="C1775" s="40"/>
      <c r="D1775" s="207"/>
      <c r="E1775" s="194"/>
      <c r="F1775" s="194"/>
      <c r="G1775" s="208"/>
      <c r="H1775" s="194"/>
      <c r="I1775" s="208"/>
      <c r="J1775" s="194"/>
      <c r="K1775" s="209"/>
      <c r="L1775" s="194"/>
      <c r="M1775" s="196"/>
      <c r="N1775" s="194"/>
      <c r="O1775" s="194"/>
      <c r="P1775" s="208"/>
      <c r="Q1775" s="194"/>
      <c r="R1775" s="210"/>
      <c r="S1775" s="211"/>
      <c r="T1775" s="193"/>
      <c r="U1775" s="40"/>
      <c r="W1775" s="41" t="str">
        <f t="shared" si="109"/>
        <v/>
      </c>
      <c r="X1775" s="58" t="str">
        <f t="shared" si="110"/>
        <v/>
      </c>
      <c r="Y1775" s="58" t="str">
        <f t="shared" si="108"/>
        <v/>
      </c>
      <c r="AC1775" s="41" t="str">
        <f t="shared" si="111"/>
        <v/>
      </c>
      <c r="AE1775" s="41" t="str">
        <f>IF($H1775="", "", IF(COUNTIF($AA$11:$AA$131, $H1775)&gt;0, 'Application Process'!$AC$4, ""))</f>
        <v/>
      </c>
    </row>
    <row r="1776" spans="1:31" x14ac:dyDescent="0.25">
      <c r="A1776" s="40"/>
      <c r="B1776" s="88" t="str">
        <f>IF($X1776="", "", IF(COUNTIF('Application Process'!$I$11:$I$3035, $X1776)=0, 'Job Database'!$Y$8, IFERROR(INDEX('Application Process'!$AJ$11:$AJ$3035, MATCH($X1776, 'Application Process'!$I$11:$I$3035, 0)), "")))</f>
        <v/>
      </c>
      <c r="C1776" s="40"/>
      <c r="D1776" s="207"/>
      <c r="E1776" s="194"/>
      <c r="F1776" s="194"/>
      <c r="G1776" s="208"/>
      <c r="H1776" s="194"/>
      <c r="I1776" s="208"/>
      <c r="J1776" s="194"/>
      <c r="K1776" s="209"/>
      <c r="L1776" s="194"/>
      <c r="M1776" s="196"/>
      <c r="N1776" s="194"/>
      <c r="O1776" s="194"/>
      <c r="P1776" s="208"/>
      <c r="Q1776" s="194"/>
      <c r="R1776" s="210"/>
      <c r="S1776" s="211"/>
      <c r="T1776" s="193"/>
      <c r="U1776" s="40"/>
      <c r="W1776" s="41" t="str">
        <f t="shared" si="109"/>
        <v/>
      </c>
      <c r="X1776" s="58" t="str">
        <f t="shared" si="110"/>
        <v/>
      </c>
      <c r="Y1776" s="58" t="str">
        <f t="shared" si="108"/>
        <v/>
      </c>
      <c r="AC1776" s="41" t="str">
        <f t="shared" si="111"/>
        <v/>
      </c>
      <c r="AE1776" s="41" t="str">
        <f>IF($H1776="", "", IF(COUNTIF($AA$11:$AA$131, $H1776)&gt;0, 'Application Process'!$AC$4, ""))</f>
        <v/>
      </c>
    </row>
    <row r="1777" spans="1:31" x14ac:dyDescent="0.25">
      <c r="A1777" s="40"/>
      <c r="B1777" s="88" t="str">
        <f>IF($X1777="", "", IF(COUNTIF('Application Process'!$I$11:$I$3035, $X1777)=0, 'Job Database'!$Y$8, IFERROR(INDEX('Application Process'!$AJ$11:$AJ$3035, MATCH($X1777, 'Application Process'!$I$11:$I$3035, 0)), "")))</f>
        <v/>
      </c>
      <c r="C1777" s="40"/>
      <c r="D1777" s="207"/>
      <c r="E1777" s="194"/>
      <c r="F1777" s="194"/>
      <c r="G1777" s="208"/>
      <c r="H1777" s="194"/>
      <c r="I1777" s="208"/>
      <c r="J1777" s="194"/>
      <c r="K1777" s="209"/>
      <c r="L1777" s="194"/>
      <c r="M1777" s="196"/>
      <c r="N1777" s="194"/>
      <c r="O1777" s="194"/>
      <c r="P1777" s="208"/>
      <c r="Q1777" s="194"/>
      <c r="R1777" s="210"/>
      <c r="S1777" s="211"/>
      <c r="T1777" s="193"/>
      <c r="U1777" s="40"/>
      <c r="W1777" s="41" t="str">
        <f t="shared" si="109"/>
        <v/>
      </c>
      <c r="X1777" s="58" t="str">
        <f t="shared" si="110"/>
        <v/>
      </c>
      <c r="Y1777" s="58" t="str">
        <f t="shared" si="108"/>
        <v/>
      </c>
      <c r="AC1777" s="41" t="str">
        <f t="shared" si="111"/>
        <v/>
      </c>
      <c r="AE1777" s="41" t="str">
        <f>IF($H1777="", "", IF(COUNTIF($AA$11:$AA$131, $H1777)&gt;0, 'Application Process'!$AC$4, ""))</f>
        <v/>
      </c>
    </row>
    <row r="1778" spans="1:31" x14ac:dyDescent="0.25">
      <c r="A1778" s="40"/>
      <c r="B1778" s="88" t="str">
        <f>IF($X1778="", "", IF(COUNTIF('Application Process'!$I$11:$I$3035, $X1778)=0, 'Job Database'!$Y$8, IFERROR(INDEX('Application Process'!$AJ$11:$AJ$3035, MATCH($X1778, 'Application Process'!$I$11:$I$3035, 0)), "")))</f>
        <v/>
      </c>
      <c r="C1778" s="40"/>
      <c r="D1778" s="207"/>
      <c r="E1778" s="194"/>
      <c r="F1778" s="194"/>
      <c r="G1778" s="208"/>
      <c r="H1778" s="194"/>
      <c r="I1778" s="208"/>
      <c r="J1778" s="194"/>
      <c r="K1778" s="209"/>
      <c r="L1778" s="194"/>
      <c r="M1778" s="196"/>
      <c r="N1778" s="194"/>
      <c r="O1778" s="194"/>
      <c r="P1778" s="208"/>
      <c r="Q1778" s="194"/>
      <c r="R1778" s="210"/>
      <c r="S1778" s="211"/>
      <c r="T1778" s="193"/>
      <c r="U1778" s="40"/>
      <c r="W1778" s="41" t="str">
        <f t="shared" si="109"/>
        <v/>
      </c>
      <c r="X1778" s="58" t="str">
        <f t="shared" si="110"/>
        <v/>
      </c>
      <c r="Y1778" s="58" t="str">
        <f t="shared" si="108"/>
        <v/>
      </c>
      <c r="AC1778" s="41" t="str">
        <f t="shared" si="111"/>
        <v/>
      </c>
      <c r="AE1778" s="41" t="str">
        <f>IF($H1778="", "", IF(COUNTIF($AA$11:$AA$131, $H1778)&gt;0, 'Application Process'!$AC$4, ""))</f>
        <v/>
      </c>
    </row>
    <row r="1779" spans="1:31" x14ac:dyDescent="0.25">
      <c r="A1779" s="40"/>
      <c r="B1779" s="88" t="str">
        <f>IF($X1779="", "", IF(COUNTIF('Application Process'!$I$11:$I$3035, $X1779)=0, 'Job Database'!$Y$8, IFERROR(INDEX('Application Process'!$AJ$11:$AJ$3035, MATCH($X1779, 'Application Process'!$I$11:$I$3035, 0)), "")))</f>
        <v/>
      </c>
      <c r="C1779" s="40"/>
      <c r="D1779" s="207"/>
      <c r="E1779" s="194"/>
      <c r="F1779" s="194"/>
      <c r="G1779" s="208"/>
      <c r="H1779" s="194"/>
      <c r="I1779" s="208"/>
      <c r="J1779" s="194"/>
      <c r="K1779" s="209"/>
      <c r="L1779" s="194"/>
      <c r="M1779" s="196"/>
      <c r="N1779" s="194"/>
      <c r="O1779" s="194"/>
      <c r="P1779" s="208"/>
      <c r="Q1779" s="194"/>
      <c r="R1779" s="210"/>
      <c r="S1779" s="211"/>
      <c r="T1779" s="193"/>
      <c r="U1779" s="40"/>
      <c r="W1779" s="41" t="str">
        <f t="shared" si="109"/>
        <v/>
      </c>
      <c r="X1779" s="58" t="str">
        <f t="shared" si="110"/>
        <v/>
      </c>
      <c r="Y1779" s="58" t="str">
        <f t="shared" si="108"/>
        <v/>
      </c>
      <c r="AC1779" s="41" t="str">
        <f t="shared" si="111"/>
        <v/>
      </c>
      <c r="AE1779" s="41" t="str">
        <f>IF($H1779="", "", IF(COUNTIF($AA$11:$AA$131, $H1779)&gt;0, 'Application Process'!$AC$4, ""))</f>
        <v/>
      </c>
    </row>
    <row r="1780" spans="1:31" x14ac:dyDescent="0.25">
      <c r="A1780" s="40"/>
      <c r="B1780" s="88" t="str">
        <f>IF($X1780="", "", IF(COUNTIF('Application Process'!$I$11:$I$3035, $X1780)=0, 'Job Database'!$Y$8, IFERROR(INDEX('Application Process'!$AJ$11:$AJ$3035, MATCH($X1780, 'Application Process'!$I$11:$I$3035, 0)), "")))</f>
        <v/>
      </c>
      <c r="C1780" s="40"/>
      <c r="D1780" s="207"/>
      <c r="E1780" s="194"/>
      <c r="F1780" s="194"/>
      <c r="G1780" s="208"/>
      <c r="H1780" s="194"/>
      <c r="I1780" s="208"/>
      <c r="J1780" s="194"/>
      <c r="K1780" s="209"/>
      <c r="L1780" s="194"/>
      <c r="M1780" s="196"/>
      <c r="N1780" s="194"/>
      <c r="O1780" s="194"/>
      <c r="P1780" s="208"/>
      <c r="Q1780" s="194"/>
      <c r="R1780" s="210"/>
      <c r="S1780" s="211"/>
      <c r="T1780" s="193"/>
      <c r="U1780" s="40"/>
      <c r="W1780" s="41" t="str">
        <f t="shared" si="109"/>
        <v/>
      </c>
      <c r="X1780" s="58" t="str">
        <f t="shared" si="110"/>
        <v/>
      </c>
      <c r="Y1780" s="58" t="str">
        <f t="shared" si="108"/>
        <v/>
      </c>
      <c r="AC1780" s="41" t="str">
        <f t="shared" si="111"/>
        <v/>
      </c>
      <c r="AE1780" s="41" t="str">
        <f>IF($H1780="", "", IF(COUNTIF($AA$11:$AA$131, $H1780)&gt;0, 'Application Process'!$AC$4, ""))</f>
        <v/>
      </c>
    </row>
    <row r="1781" spans="1:31" x14ac:dyDescent="0.25">
      <c r="A1781" s="40"/>
      <c r="B1781" s="88" t="str">
        <f>IF($X1781="", "", IF(COUNTIF('Application Process'!$I$11:$I$3035, $X1781)=0, 'Job Database'!$Y$8, IFERROR(INDEX('Application Process'!$AJ$11:$AJ$3035, MATCH($X1781, 'Application Process'!$I$11:$I$3035, 0)), "")))</f>
        <v/>
      </c>
      <c r="C1781" s="40"/>
      <c r="D1781" s="207"/>
      <c r="E1781" s="194"/>
      <c r="F1781" s="194"/>
      <c r="G1781" s="208"/>
      <c r="H1781" s="194"/>
      <c r="I1781" s="208"/>
      <c r="J1781" s="194"/>
      <c r="K1781" s="209"/>
      <c r="L1781" s="194"/>
      <c r="M1781" s="196"/>
      <c r="N1781" s="194"/>
      <c r="O1781" s="194"/>
      <c r="P1781" s="208"/>
      <c r="Q1781" s="194"/>
      <c r="R1781" s="210"/>
      <c r="S1781" s="211"/>
      <c r="T1781" s="193"/>
      <c r="U1781" s="40"/>
      <c r="W1781" s="41" t="str">
        <f t="shared" si="109"/>
        <v/>
      </c>
      <c r="X1781" s="58" t="str">
        <f t="shared" si="110"/>
        <v/>
      </c>
      <c r="Y1781" s="58" t="str">
        <f t="shared" si="108"/>
        <v/>
      </c>
      <c r="AC1781" s="41" t="str">
        <f t="shared" si="111"/>
        <v/>
      </c>
      <c r="AE1781" s="41" t="str">
        <f>IF($H1781="", "", IF(COUNTIF($AA$11:$AA$131, $H1781)&gt;0, 'Application Process'!$AC$4, ""))</f>
        <v/>
      </c>
    </row>
    <row r="1782" spans="1:31" x14ac:dyDescent="0.25">
      <c r="A1782" s="40"/>
      <c r="B1782" s="88" t="str">
        <f>IF($X1782="", "", IF(COUNTIF('Application Process'!$I$11:$I$3035, $X1782)=0, 'Job Database'!$Y$8, IFERROR(INDEX('Application Process'!$AJ$11:$AJ$3035, MATCH($X1782, 'Application Process'!$I$11:$I$3035, 0)), "")))</f>
        <v/>
      </c>
      <c r="C1782" s="40"/>
      <c r="D1782" s="207"/>
      <c r="E1782" s="194"/>
      <c r="F1782" s="194"/>
      <c r="G1782" s="208"/>
      <c r="H1782" s="194"/>
      <c r="I1782" s="208"/>
      <c r="J1782" s="194"/>
      <c r="K1782" s="209"/>
      <c r="L1782" s="194"/>
      <c r="M1782" s="196"/>
      <c r="N1782" s="194"/>
      <c r="O1782" s="194"/>
      <c r="P1782" s="208"/>
      <c r="Q1782" s="194"/>
      <c r="R1782" s="210"/>
      <c r="S1782" s="211"/>
      <c r="T1782" s="193"/>
      <c r="U1782" s="40"/>
      <c r="W1782" s="41" t="str">
        <f t="shared" si="109"/>
        <v/>
      </c>
      <c r="X1782" s="58" t="str">
        <f t="shared" si="110"/>
        <v/>
      </c>
      <c r="Y1782" s="58" t="str">
        <f t="shared" si="108"/>
        <v/>
      </c>
      <c r="AC1782" s="41" t="str">
        <f t="shared" si="111"/>
        <v/>
      </c>
      <c r="AE1782" s="41" t="str">
        <f>IF($H1782="", "", IF(COUNTIF($AA$11:$AA$131, $H1782)&gt;0, 'Application Process'!$AC$4, ""))</f>
        <v/>
      </c>
    </row>
    <row r="1783" spans="1:31" x14ac:dyDescent="0.25">
      <c r="A1783" s="40"/>
      <c r="B1783" s="88" t="str">
        <f>IF($X1783="", "", IF(COUNTIF('Application Process'!$I$11:$I$3035, $X1783)=0, 'Job Database'!$Y$8, IFERROR(INDEX('Application Process'!$AJ$11:$AJ$3035, MATCH($X1783, 'Application Process'!$I$11:$I$3035, 0)), "")))</f>
        <v/>
      </c>
      <c r="C1783" s="40"/>
      <c r="D1783" s="207"/>
      <c r="E1783" s="194"/>
      <c r="F1783" s="194"/>
      <c r="G1783" s="208"/>
      <c r="H1783" s="194"/>
      <c r="I1783" s="208"/>
      <c r="J1783" s="194"/>
      <c r="K1783" s="209"/>
      <c r="L1783" s="194"/>
      <c r="M1783" s="196"/>
      <c r="N1783" s="194"/>
      <c r="O1783" s="194"/>
      <c r="P1783" s="208"/>
      <c r="Q1783" s="194"/>
      <c r="R1783" s="210"/>
      <c r="S1783" s="211"/>
      <c r="T1783" s="193"/>
      <c r="U1783" s="40"/>
      <c r="W1783" s="41" t="str">
        <f t="shared" si="109"/>
        <v/>
      </c>
      <c r="X1783" s="58" t="str">
        <f t="shared" si="110"/>
        <v/>
      </c>
      <c r="Y1783" s="58" t="str">
        <f t="shared" si="108"/>
        <v/>
      </c>
      <c r="AC1783" s="41" t="str">
        <f t="shared" si="111"/>
        <v/>
      </c>
      <c r="AE1783" s="41" t="str">
        <f>IF($H1783="", "", IF(COUNTIF($AA$11:$AA$131, $H1783)&gt;0, 'Application Process'!$AC$4, ""))</f>
        <v/>
      </c>
    </row>
    <row r="1784" spans="1:31" x14ac:dyDescent="0.25">
      <c r="A1784" s="40"/>
      <c r="B1784" s="88" t="str">
        <f>IF($X1784="", "", IF(COUNTIF('Application Process'!$I$11:$I$3035, $X1784)=0, 'Job Database'!$Y$8, IFERROR(INDEX('Application Process'!$AJ$11:$AJ$3035, MATCH($X1784, 'Application Process'!$I$11:$I$3035, 0)), "")))</f>
        <v/>
      </c>
      <c r="C1784" s="40"/>
      <c r="D1784" s="207"/>
      <c r="E1784" s="194"/>
      <c r="F1784" s="194"/>
      <c r="G1784" s="208"/>
      <c r="H1784" s="194"/>
      <c r="I1784" s="208"/>
      <c r="J1784" s="194"/>
      <c r="K1784" s="209"/>
      <c r="L1784" s="194"/>
      <c r="M1784" s="196"/>
      <c r="N1784" s="194"/>
      <c r="O1784" s="194"/>
      <c r="P1784" s="208"/>
      <c r="Q1784" s="194"/>
      <c r="R1784" s="210"/>
      <c r="S1784" s="211"/>
      <c r="T1784" s="193"/>
      <c r="U1784" s="40"/>
      <c r="W1784" s="41" t="str">
        <f t="shared" si="109"/>
        <v/>
      </c>
      <c r="X1784" s="58" t="str">
        <f t="shared" si="110"/>
        <v/>
      </c>
      <c r="Y1784" s="58" t="str">
        <f t="shared" si="108"/>
        <v/>
      </c>
      <c r="AC1784" s="41" t="str">
        <f t="shared" si="111"/>
        <v/>
      </c>
      <c r="AE1784" s="41" t="str">
        <f>IF($H1784="", "", IF(COUNTIF($AA$11:$AA$131, $H1784)&gt;0, 'Application Process'!$AC$4, ""))</f>
        <v/>
      </c>
    </row>
    <row r="1785" spans="1:31" x14ac:dyDescent="0.25">
      <c r="A1785" s="40"/>
      <c r="B1785" s="88" t="str">
        <f>IF($X1785="", "", IF(COUNTIF('Application Process'!$I$11:$I$3035, $X1785)=0, 'Job Database'!$Y$8, IFERROR(INDEX('Application Process'!$AJ$11:$AJ$3035, MATCH($X1785, 'Application Process'!$I$11:$I$3035, 0)), "")))</f>
        <v/>
      </c>
      <c r="C1785" s="40"/>
      <c r="D1785" s="207"/>
      <c r="E1785" s="194"/>
      <c r="F1785" s="194"/>
      <c r="G1785" s="208"/>
      <c r="H1785" s="194"/>
      <c r="I1785" s="208"/>
      <c r="J1785" s="194"/>
      <c r="K1785" s="209"/>
      <c r="L1785" s="194"/>
      <c r="M1785" s="196"/>
      <c r="N1785" s="194"/>
      <c r="O1785" s="194"/>
      <c r="P1785" s="208"/>
      <c r="Q1785" s="194"/>
      <c r="R1785" s="210"/>
      <c r="S1785" s="211"/>
      <c r="T1785" s="193"/>
      <c r="U1785" s="40"/>
      <c r="W1785" s="41" t="str">
        <f t="shared" si="109"/>
        <v/>
      </c>
      <c r="X1785" s="58" t="str">
        <f t="shared" si="110"/>
        <v/>
      </c>
      <c r="Y1785" s="58" t="str">
        <f t="shared" si="108"/>
        <v/>
      </c>
      <c r="AC1785" s="41" t="str">
        <f t="shared" si="111"/>
        <v/>
      </c>
      <c r="AE1785" s="41" t="str">
        <f>IF($H1785="", "", IF(COUNTIF($AA$11:$AA$131, $H1785)&gt;0, 'Application Process'!$AC$4, ""))</f>
        <v/>
      </c>
    </row>
    <row r="1786" spans="1:31" x14ac:dyDescent="0.25">
      <c r="A1786" s="40"/>
      <c r="B1786" s="88" t="str">
        <f>IF($X1786="", "", IF(COUNTIF('Application Process'!$I$11:$I$3035, $X1786)=0, 'Job Database'!$Y$8, IFERROR(INDEX('Application Process'!$AJ$11:$AJ$3035, MATCH($X1786, 'Application Process'!$I$11:$I$3035, 0)), "")))</f>
        <v/>
      </c>
      <c r="C1786" s="40"/>
      <c r="D1786" s="207"/>
      <c r="E1786" s="194"/>
      <c r="F1786" s="194"/>
      <c r="G1786" s="208"/>
      <c r="H1786" s="194"/>
      <c r="I1786" s="208"/>
      <c r="J1786" s="194"/>
      <c r="K1786" s="209"/>
      <c r="L1786" s="194"/>
      <c r="M1786" s="196"/>
      <c r="N1786" s="194"/>
      <c r="O1786" s="194"/>
      <c r="P1786" s="208"/>
      <c r="Q1786" s="194"/>
      <c r="R1786" s="210"/>
      <c r="S1786" s="211"/>
      <c r="T1786" s="193"/>
      <c r="U1786" s="40"/>
      <c r="W1786" s="41" t="str">
        <f t="shared" si="109"/>
        <v/>
      </c>
      <c r="X1786" s="58" t="str">
        <f t="shared" si="110"/>
        <v/>
      </c>
      <c r="Y1786" s="58" t="str">
        <f t="shared" si="108"/>
        <v/>
      </c>
      <c r="AC1786" s="41" t="str">
        <f t="shared" si="111"/>
        <v/>
      </c>
      <c r="AE1786" s="41" t="str">
        <f>IF($H1786="", "", IF(COUNTIF($AA$11:$AA$131, $H1786)&gt;0, 'Application Process'!$AC$4, ""))</f>
        <v/>
      </c>
    </row>
    <row r="1787" spans="1:31" x14ac:dyDescent="0.25">
      <c r="A1787" s="40"/>
      <c r="B1787" s="88" t="str">
        <f>IF($X1787="", "", IF(COUNTIF('Application Process'!$I$11:$I$3035, $X1787)=0, 'Job Database'!$Y$8, IFERROR(INDEX('Application Process'!$AJ$11:$AJ$3035, MATCH($X1787, 'Application Process'!$I$11:$I$3035, 0)), "")))</f>
        <v/>
      </c>
      <c r="C1787" s="40"/>
      <c r="D1787" s="207"/>
      <c r="E1787" s="194"/>
      <c r="F1787" s="194"/>
      <c r="G1787" s="208"/>
      <c r="H1787" s="194"/>
      <c r="I1787" s="208"/>
      <c r="J1787" s="194"/>
      <c r="K1787" s="209"/>
      <c r="L1787" s="194"/>
      <c r="M1787" s="196"/>
      <c r="N1787" s="194"/>
      <c r="O1787" s="194"/>
      <c r="P1787" s="208"/>
      <c r="Q1787" s="194"/>
      <c r="R1787" s="210"/>
      <c r="S1787" s="211"/>
      <c r="T1787" s="193"/>
      <c r="U1787" s="40"/>
      <c r="W1787" s="41" t="str">
        <f t="shared" si="109"/>
        <v/>
      </c>
      <c r="X1787" s="58" t="str">
        <f t="shared" si="110"/>
        <v/>
      </c>
      <c r="Y1787" s="58" t="str">
        <f t="shared" si="108"/>
        <v/>
      </c>
      <c r="AC1787" s="41" t="str">
        <f t="shared" si="111"/>
        <v/>
      </c>
      <c r="AE1787" s="41" t="str">
        <f>IF($H1787="", "", IF(COUNTIF($AA$11:$AA$131, $H1787)&gt;0, 'Application Process'!$AC$4, ""))</f>
        <v/>
      </c>
    </row>
    <row r="1788" spans="1:31" x14ac:dyDescent="0.25">
      <c r="A1788" s="40"/>
      <c r="B1788" s="88" t="str">
        <f>IF($X1788="", "", IF(COUNTIF('Application Process'!$I$11:$I$3035, $X1788)=0, 'Job Database'!$Y$8, IFERROR(INDEX('Application Process'!$AJ$11:$AJ$3035, MATCH($X1788, 'Application Process'!$I$11:$I$3035, 0)), "")))</f>
        <v/>
      </c>
      <c r="C1788" s="40"/>
      <c r="D1788" s="207"/>
      <c r="E1788" s="194"/>
      <c r="F1788" s="194"/>
      <c r="G1788" s="208"/>
      <c r="H1788" s="194"/>
      <c r="I1788" s="208"/>
      <c r="J1788" s="194"/>
      <c r="K1788" s="209"/>
      <c r="L1788" s="194"/>
      <c r="M1788" s="196"/>
      <c r="N1788" s="194"/>
      <c r="O1788" s="194"/>
      <c r="P1788" s="208"/>
      <c r="Q1788" s="194"/>
      <c r="R1788" s="210"/>
      <c r="S1788" s="211"/>
      <c r="T1788" s="193"/>
      <c r="U1788" s="40"/>
      <c r="W1788" s="41" t="str">
        <f t="shared" si="109"/>
        <v/>
      </c>
      <c r="X1788" s="58" t="str">
        <f t="shared" si="110"/>
        <v/>
      </c>
      <c r="Y1788" s="58" t="str">
        <f t="shared" si="108"/>
        <v/>
      </c>
      <c r="AC1788" s="41" t="str">
        <f t="shared" si="111"/>
        <v/>
      </c>
      <c r="AE1788" s="41" t="str">
        <f>IF($H1788="", "", IF(COUNTIF($AA$11:$AA$131, $H1788)&gt;0, 'Application Process'!$AC$4, ""))</f>
        <v/>
      </c>
    </row>
    <row r="1789" spans="1:31" x14ac:dyDescent="0.25">
      <c r="A1789" s="40"/>
      <c r="B1789" s="88" t="str">
        <f>IF($X1789="", "", IF(COUNTIF('Application Process'!$I$11:$I$3035, $X1789)=0, 'Job Database'!$Y$8, IFERROR(INDEX('Application Process'!$AJ$11:$AJ$3035, MATCH($X1789, 'Application Process'!$I$11:$I$3035, 0)), "")))</f>
        <v/>
      </c>
      <c r="C1789" s="40"/>
      <c r="D1789" s="207"/>
      <c r="E1789" s="194"/>
      <c r="F1789" s="194"/>
      <c r="G1789" s="208"/>
      <c r="H1789" s="194"/>
      <c r="I1789" s="208"/>
      <c r="J1789" s="194"/>
      <c r="K1789" s="209"/>
      <c r="L1789" s="194"/>
      <c r="M1789" s="196"/>
      <c r="N1789" s="194"/>
      <c r="O1789" s="194"/>
      <c r="P1789" s="208"/>
      <c r="Q1789" s="194"/>
      <c r="R1789" s="210"/>
      <c r="S1789" s="211"/>
      <c r="T1789" s="193"/>
      <c r="U1789" s="40"/>
      <c r="W1789" s="41" t="str">
        <f t="shared" si="109"/>
        <v/>
      </c>
      <c r="X1789" s="58" t="str">
        <f t="shared" si="110"/>
        <v/>
      </c>
      <c r="Y1789" s="58" t="str">
        <f t="shared" si="108"/>
        <v/>
      </c>
      <c r="AC1789" s="41" t="str">
        <f t="shared" si="111"/>
        <v/>
      </c>
      <c r="AE1789" s="41" t="str">
        <f>IF($H1789="", "", IF(COUNTIF($AA$11:$AA$131, $H1789)&gt;0, 'Application Process'!$AC$4, ""))</f>
        <v/>
      </c>
    </row>
    <row r="1790" spans="1:31" x14ac:dyDescent="0.25">
      <c r="A1790" s="40"/>
      <c r="B1790" s="88" t="str">
        <f>IF($X1790="", "", IF(COUNTIF('Application Process'!$I$11:$I$3035, $X1790)=0, 'Job Database'!$Y$8, IFERROR(INDEX('Application Process'!$AJ$11:$AJ$3035, MATCH($X1790, 'Application Process'!$I$11:$I$3035, 0)), "")))</f>
        <v/>
      </c>
      <c r="C1790" s="40"/>
      <c r="D1790" s="207"/>
      <c r="E1790" s="194"/>
      <c r="F1790" s="194"/>
      <c r="G1790" s="208"/>
      <c r="H1790" s="194"/>
      <c r="I1790" s="208"/>
      <c r="J1790" s="194"/>
      <c r="K1790" s="209"/>
      <c r="L1790" s="194"/>
      <c r="M1790" s="196"/>
      <c r="N1790" s="194"/>
      <c r="O1790" s="194"/>
      <c r="P1790" s="208"/>
      <c r="Q1790" s="194"/>
      <c r="R1790" s="210"/>
      <c r="S1790" s="211"/>
      <c r="T1790" s="193"/>
      <c r="U1790" s="40"/>
      <c r="W1790" s="41" t="str">
        <f t="shared" si="109"/>
        <v/>
      </c>
      <c r="X1790" s="58" t="str">
        <f t="shared" si="110"/>
        <v/>
      </c>
      <c r="Y1790" s="58" t="str">
        <f t="shared" si="108"/>
        <v/>
      </c>
      <c r="AC1790" s="41" t="str">
        <f t="shared" si="111"/>
        <v/>
      </c>
      <c r="AE1790" s="41" t="str">
        <f>IF($H1790="", "", IF(COUNTIF($AA$11:$AA$131, $H1790)&gt;0, 'Application Process'!$AC$4, ""))</f>
        <v/>
      </c>
    </row>
    <row r="1791" spans="1:31" x14ac:dyDescent="0.25">
      <c r="A1791" s="40"/>
      <c r="B1791" s="88" t="str">
        <f>IF($X1791="", "", IF(COUNTIF('Application Process'!$I$11:$I$3035, $X1791)=0, 'Job Database'!$Y$8, IFERROR(INDEX('Application Process'!$AJ$11:$AJ$3035, MATCH($X1791, 'Application Process'!$I$11:$I$3035, 0)), "")))</f>
        <v/>
      </c>
      <c r="C1791" s="40"/>
      <c r="D1791" s="207"/>
      <c r="E1791" s="194"/>
      <c r="F1791" s="194"/>
      <c r="G1791" s="208"/>
      <c r="H1791" s="194"/>
      <c r="I1791" s="208"/>
      <c r="J1791" s="194"/>
      <c r="K1791" s="209"/>
      <c r="L1791" s="194"/>
      <c r="M1791" s="196"/>
      <c r="N1791" s="194"/>
      <c r="O1791" s="194"/>
      <c r="P1791" s="208"/>
      <c r="Q1791" s="194"/>
      <c r="R1791" s="210"/>
      <c r="S1791" s="211"/>
      <c r="T1791" s="193"/>
      <c r="U1791" s="40"/>
      <c r="W1791" s="41" t="str">
        <f t="shared" si="109"/>
        <v/>
      </c>
      <c r="X1791" s="58" t="str">
        <f t="shared" si="110"/>
        <v/>
      </c>
      <c r="Y1791" s="58" t="str">
        <f t="shared" si="108"/>
        <v/>
      </c>
      <c r="AC1791" s="41" t="str">
        <f t="shared" si="111"/>
        <v/>
      </c>
      <c r="AE1791" s="41" t="str">
        <f>IF($H1791="", "", IF(COUNTIF($AA$11:$AA$131, $H1791)&gt;0, 'Application Process'!$AC$4, ""))</f>
        <v/>
      </c>
    </row>
    <row r="1792" spans="1:31" x14ac:dyDescent="0.25">
      <c r="A1792" s="40"/>
      <c r="B1792" s="88" t="str">
        <f>IF($X1792="", "", IF(COUNTIF('Application Process'!$I$11:$I$3035, $X1792)=0, 'Job Database'!$Y$8, IFERROR(INDEX('Application Process'!$AJ$11:$AJ$3035, MATCH($X1792, 'Application Process'!$I$11:$I$3035, 0)), "")))</f>
        <v/>
      </c>
      <c r="C1792" s="40"/>
      <c r="D1792" s="207"/>
      <c r="E1792" s="194"/>
      <c r="F1792" s="194"/>
      <c r="G1792" s="208"/>
      <c r="H1792" s="194"/>
      <c r="I1792" s="208"/>
      <c r="J1792" s="194"/>
      <c r="K1792" s="209"/>
      <c r="L1792" s="194"/>
      <c r="M1792" s="196"/>
      <c r="N1792" s="194"/>
      <c r="O1792" s="194"/>
      <c r="P1792" s="208"/>
      <c r="Q1792" s="194"/>
      <c r="R1792" s="210"/>
      <c r="S1792" s="211"/>
      <c r="T1792" s="193"/>
      <c r="U1792" s="40"/>
      <c r="W1792" s="41" t="str">
        <f t="shared" si="109"/>
        <v/>
      </c>
      <c r="X1792" s="58" t="str">
        <f t="shared" si="110"/>
        <v/>
      </c>
      <c r="Y1792" s="58" t="str">
        <f t="shared" si="108"/>
        <v/>
      </c>
      <c r="AC1792" s="41" t="str">
        <f t="shared" si="111"/>
        <v/>
      </c>
      <c r="AE1792" s="41" t="str">
        <f>IF($H1792="", "", IF(COUNTIF($AA$11:$AA$131, $H1792)&gt;0, 'Application Process'!$AC$4, ""))</f>
        <v/>
      </c>
    </row>
    <row r="1793" spans="1:31" x14ac:dyDescent="0.25">
      <c r="A1793" s="40"/>
      <c r="B1793" s="88" t="str">
        <f>IF($X1793="", "", IF(COUNTIF('Application Process'!$I$11:$I$3035, $X1793)=0, 'Job Database'!$Y$8, IFERROR(INDEX('Application Process'!$AJ$11:$AJ$3035, MATCH($X1793, 'Application Process'!$I$11:$I$3035, 0)), "")))</f>
        <v/>
      </c>
      <c r="C1793" s="40"/>
      <c r="D1793" s="207"/>
      <c r="E1793" s="194"/>
      <c r="F1793" s="194"/>
      <c r="G1793" s="208"/>
      <c r="H1793" s="194"/>
      <c r="I1793" s="208"/>
      <c r="J1793" s="194"/>
      <c r="K1793" s="209"/>
      <c r="L1793" s="194"/>
      <c r="M1793" s="196"/>
      <c r="N1793" s="194"/>
      <c r="O1793" s="194"/>
      <c r="P1793" s="208"/>
      <c r="Q1793" s="194"/>
      <c r="R1793" s="210"/>
      <c r="S1793" s="211"/>
      <c r="T1793" s="193"/>
      <c r="U1793" s="40"/>
      <c r="W1793" s="41" t="str">
        <f t="shared" si="109"/>
        <v/>
      </c>
      <c r="X1793" s="58" t="str">
        <f t="shared" si="110"/>
        <v/>
      </c>
      <c r="Y1793" s="58" t="str">
        <f t="shared" si="108"/>
        <v/>
      </c>
      <c r="AC1793" s="41" t="str">
        <f t="shared" si="111"/>
        <v/>
      </c>
      <c r="AE1793" s="41" t="str">
        <f>IF($H1793="", "", IF(COUNTIF($AA$11:$AA$131, $H1793)&gt;0, 'Application Process'!$AC$4, ""))</f>
        <v/>
      </c>
    </row>
    <row r="1794" spans="1:31" x14ac:dyDescent="0.25">
      <c r="A1794" s="40"/>
      <c r="B1794" s="88" t="str">
        <f>IF($X1794="", "", IF(COUNTIF('Application Process'!$I$11:$I$3035, $X1794)=0, 'Job Database'!$Y$8, IFERROR(INDEX('Application Process'!$AJ$11:$AJ$3035, MATCH($X1794, 'Application Process'!$I$11:$I$3035, 0)), "")))</f>
        <v/>
      </c>
      <c r="C1794" s="40"/>
      <c r="D1794" s="207"/>
      <c r="E1794" s="194"/>
      <c r="F1794" s="194"/>
      <c r="G1794" s="208"/>
      <c r="H1794" s="194"/>
      <c r="I1794" s="208"/>
      <c r="J1794" s="194"/>
      <c r="K1794" s="209"/>
      <c r="L1794" s="194"/>
      <c r="M1794" s="196"/>
      <c r="N1794" s="194"/>
      <c r="O1794" s="194"/>
      <c r="P1794" s="208"/>
      <c r="Q1794" s="194"/>
      <c r="R1794" s="210"/>
      <c r="S1794" s="211"/>
      <c r="T1794" s="193"/>
      <c r="U1794" s="40"/>
      <c r="W1794" s="41" t="str">
        <f t="shared" si="109"/>
        <v/>
      </c>
      <c r="X1794" s="58" t="str">
        <f t="shared" si="110"/>
        <v/>
      </c>
      <c r="Y1794" s="58" t="str">
        <f t="shared" si="108"/>
        <v/>
      </c>
      <c r="AC1794" s="41" t="str">
        <f t="shared" si="111"/>
        <v/>
      </c>
      <c r="AE1794" s="41" t="str">
        <f>IF($H1794="", "", IF(COUNTIF($AA$11:$AA$131, $H1794)&gt;0, 'Application Process'!$AC$4, ""))</f>
        <v/>
      </c>
    </row>
    <row r="1795" spans="1:31" x14ac:dyDescent="0.25">
      <c r="A1795" s="40"/>
      <c r="B1795" s="88" t="str">
        <f>IF($X1795="", "", IF(COUNTIF('Application Process'!$I$11:$I$3035, $X1795)=0, 'Job Database'!$Y$8, IFERROR(INDEX('Application Process'!$AJ$11:$AJ$3035, MATCH($X1795, 'Application Process'!$I$11:$I$3035, 0)), "")))</f>
        <v/>
      </c>
      <c r="C1795" s="40"/>
      <c r="D1795" s="207"/>
      <c r="E1795" s="194"/>
      <c r="F1795" s="194"/>
      <c r="G1795" s="208"/>
      <c r="H1795" s="194"/>
      <c r="I1795" s="208"/>
      <c r="J1795" s="194"/>
      <c r="K1795" s="209"/>
      <c r="L1795" s="194"/>
      <c r="M1795" s="196"/>
      <c r="N1795" s="194"/>
      <c r="O1795" s="194"/>
      <c r="P1795" s="208"/>
      <c r="Q1795" s="194"/>
      <c r="R1795" s="210"/>
      <c r="S1795" s="211"/>
      <c r="T1795" s="193"/>
      <c r="U1795" s="40"/>
      <c r="W1795" s="41" t="str">
        <f t="shared" si="109"/>
        <v/>
      </c>
      <c r="X1795" s="58" t="str">
        <f t="shared" si="110"/>
        <v/>
      </c>
      <c r="Y1795" s="58" t="str">
        <f t="shared" si="108"/>
        <v/>
      </c>
      <c r="AC1795" s="41" t="str">
        <f t="shared" si="111"/>
        <v/>
      </c>
      <c r="AE1795" s="41" t="str">
        <f>IF($H1795="", "", IF(COUNTIF($AA$11:$AA$131, $H1795)&gt;0, 'Application Process'!$AC$4, ""))</f>
        <v/>
      </c>
    </row>
    <row r="1796" spans="1:31" x14ac:dyDescent="0.25">
      <c r="A1796" s="40"/>
      <c r="B1796" s="88" t="str">
        <f>IF($X1796="", "", IF(COUNTIF('Application Process'!$I$11:$I$3035, $X1796)=0, 'Job Database'!$Y$8, IFERROR(INDEX('Application Process'!$AJ$11:$AJ$3035, MATCH($X1796, 'Application Process'!$I$11:$I$3035, 0)), "")))</f>
        <v/>
      </c>
      <c r="C1796" s="40"/>
      <c r="D1796" s="207"/>
      <c r="E1796" s="194"/>
      <c r="F1796" s="194"/>
      <c r="G1796" s="208"/>
      <c r="H1796" s="194"/>
      <c r="I1796" s="208"/>
      <c r="J1796" s="194"/>
      <c r="K1796" s="209"/>
      <c r="L1796" s="194"/>
      <c r="M1796" s="196"/>
      <c r="N1796" s="194"/>
      <c r="O1796" s="194"/>
      <c r="P1796" s="208"/>
      <c r="Q1796" s="194"/>
      <c r="R1796" s="210"/>
      <c r="S1796" s="211"/>
      <c r="T1796" s="193"/>
      <c r="U1796" s="40"/>
      <c r="W1796" s="41" t="str">
        <f t="shared" si="109"/>
        <v/>
      </c>
      <c r="X1796" s="58" t="str">
        <f t="shared" si="110"/>
        <v/>
      </c>
      <c r="Y1796" s="58" t="str">
        <f t="shared" si="108"/>
        <v/>
      </c>
      <c r="AC1796" s="41" t="str">
        <f t="shared" si="111"/>
        <v/>
      </c>
      <c r="AE1796" s="41" t="str">
        <f>IF($H1796="", "", IF(COUNTIF($AA$11:$AA$131, $H1796)&gt;0, 'Application Process'!$AC$4, ""))</f>
        <v/>
      </c>
    </row>
    <row r="1797" spans="1:31" x14ac:dyDescent="0.25">
      <c r="A1797" s="40"/>
      <c r="B1797" s="88" t="str">
        <f>IF($X1797="", "", IF(COUNTIF('Application Process'!$I$11:$I$3035, $X1797)=0, 'Job Database'!$Y$8, IFERROR(INDEX('Application Process'!$AJ$11:$AJ$3035, MATCH($X1797, 'Application Process'!$I$11:$I$3035, 0)), "")))</f>
        <v/>
      </c>
      <c r="C1797" s="40"/>
      <c r="D1797" s="207"/>
      <c r="E1797" s="194"/>
      <c r="F1797" s="194"/>
      <c r="G1797" s="208"/>
      <c r="H1797" s="194"/>
      <c r="I1797" s="208"/>
      <c r="J1797" s="194"/>
      <c r="K1797" s="209"/>
      <c r="L1797" s="194"/>
      <c r="M1797" s="196"/>
      <c r="N1797" s="194"/>
      <c r="O1797" s="194"/>
      <c r="P1797" s="208"/>
      <c r="Q1797" s="194"/>
      <c r="R1797" s="210"/>
      <c r="S1797" s="211"/>
      <c r="T1797" s="193"/>
      <c r="U1797" s="40"/>
      <c r="W1797" s="41" t="str">
        <f t="shared" si="109"/>
        <v/>
      </c>
      <c r="X1797" s="58" t="str">
        <f t="shared" si="110"/>
        <v/>
      </c>
      <c r="Y1797" s="58" t="str">
        <f t="shared" si="108"/>
        <v/>
      </c>
      <c r="AC1797" s="41" t="str">
        <f t="shared" si="111"/>
        <v/>
      </c>
      <c r="AE1797" s="41" t="str">
        <f>IF($H1797="", "", IF(COUNTIF($AA$11:$AA$131, $H1797)&gt;0, 'Application Process'!$AC$4, ""))</f>
        <v/>
      </c>
    </row>
    <row r="1798" spans="1:31" x14ac:dyDescent="0.25">
      <c r="A1798" s="40"/>
      <c r="B1798" s="88" t="str">
        <f>IF($X1798="", "", IF(COUNTIF('Application Process'!$I$11:$I$3035, $X1798)=0, 'Job Database'!$Y$8, IFERROR(INDEX('Application Process'!$AJ$11:$AJ$3035, MATCH($X1798, 'Application Process'!$I$11:$I$3035, 0)), "")))</f>
        <v/>
      </c>
      <c r="C1798" s="40"/>
      <c r="D1798" s="207"/>
      <c r="E1798" s="194"/>
      <c r="F1798" s="194"/>
      <c r="G1798" s="208"/>
      <c r="H1798" s="194"/>
      <c r="I1798" s="208"/>
      <c r="J1798" s="194"/>
      <c r="K1798" s="209"/>
      <c r="L1798" s="194"/>
      <c r="M1798" s="196"/>
      <c r="N1798" s="194"/>
      <c r="O1798" s="194"/>
      <c r="P1798" s="208"/>
      <c r="Q1798" s="194"/>
      <c r="R1798" s="210"/>
      <c r="S1798" s="211"/>
      <c r="T1798" s="193"/>
      <c r="U1798" s="40"/>
      <c r="W1798" s="41" t="str">
        <f t="shared" si="109"/>
        <v/>
      </c>
      <c r="X1798" s="58" t="str">
        <f t="shared" si="110"/>
        <v/>
      </c>
      <c r="Y1798" s="58" t="str">
        <f t="shared" si="108"/>
        <v/>
      </c>
      <c r="AC1798" s="41" t="str">
        <f t="shared" si="111"/>
        <v/>
      </c>
      <c r="AE1798" s="41" t="str">
        <f>IF($H1798="", "", IF(COUNTIF($AA$11:$AA$131, $H1798)&gt;0, 'Application Process'!$AC$4, ""))</f>
        <v/>
      </c>
    </row>
    <row r="1799" spans="1:31" x14ac:dyDescent="0.25">
      <c r="A1799" s="40"/>
      <c r="B1799" s="88" t="str">
        <f>IF($X1799="", "", IF(COUNTIF('Application Process'!$I$11:$I$3035, $X1799)=0, 'Job Database'!$Y$8, IFERROR(INDEX('Application Process'!$AJ$11:$AJ$3035, MATCH($X1799, 'Application Process'!$I$11:$I$3035, 0)), "")))</f>
        <v/>
      </c>
      <c r="C1799" s="40"/>
      <c r="D1799" s="207"/>
      <c r="E1799" s="194"/>
      <c r="F1799" s="194"/>
      <c r="G1799" s="208"/>
      <c r="H1799" s="194"/>
      <c r="I1799" s="208"/>
      <c r="J1799" s="194"/>
      <c r="K1799" s="209"/>
      <c r="L1799" s="194"/>
      <c r="M1799" s="196"/>
      <c r="N1799" s="194"/>
      <c r="O1799" s="194"/>
      <c r="P1799" s="208"/>
      <c r="Q1799" s="194"/>
      <c r="R1799" s="210"/>
      <c r="S1799" s="211"/>
      <c r="T1799" s="193"/>
      <c r="U1799" s="40"/>
      <c r="W1799" s="41" t="str">
        <f t="shared" si="109"/>
        <v/>
      </c>
      <c r="X1799" s="58" t="str">
        <f t="shared" si="110"/>
        <v/>
      </c>
      <c r="Y1799" s="58" t="str">
        <f t="shared" si="108"/>
        <v/>
      </c>
      <c r="AC1799" s="41" t="str">
        <f t="shared" si="111"/>
        <v/>
      </c>
      <c r="AE1799" s="41" t="str">
        <f>IF($H1799="", "", IF(COUNTIF($AA$11:$AA$131, $H1799)&gt;0, 'Application Process'!$AC$4, ""))</f>
        <v/>
      </c>
    </row>
    <row r="1800" spans="1:31" x14ac:dyDescent="0.25">
      <c r="A1800" s="40"/>
      <c r="B1800" s="88" t="str">
        <f>IF($X1800="", "", IF(COUNTIF('Application Process'!$I$11:$I$3035, $X1800)=0, 'Job Database'!$Y$8, IFERROR(INDEX('Application Process'!$AJ$11:$AJ$3035, MATCH($X1800, 'Application Process'!$I$11:$I$3035, 0)), "")))</f>
        <v/>
      </c>
      <c r="C1800" s="40"/>
      <c r="D1800" s="207"/>
      <c r="E1800" s="194"/>
      <c r="F1800" s="194"/>
      <c r="G1800" s="208"/>
      <c r="H1800" s="194"/>
      <c r="I1800" s="208"/>
      <c r="J1800" s="194"/>
      <c r="K1800" s="209"/>
      <c r="L1800" s="194"/>
      <c r="M1800" s="196"/>
      <c r="N1800" s="194"/>
      <c r="O1800" s="194"/>
      <c r="P1800" s="208"/>
      <c r="Q1800" s="194"/>
      <c r="R1800" s="210"/>
      <c r="S1800" s="211"/>
      <c r="T1800" s="193"/>
      <c r="U1800" s="40"/>
      <c r="W1800" s="41" t="str">
        <f t="shared" si="109"/>
        <v/>
      </c>
      <c r="X1800" s="58" t="str">
        <f t="shared" si="110"/>
        <v/>
      </c>
      <c r="Y1800" s="58" t="str">
        <f t="shared" si="108"/>
        <v/>
      </c>
      <c r="AC1800" s="41" t="str">
        <f t="shared" si="111"/>
        <v/>
      </c>
      <c r="AE1800" s="41" t="str">
        <f>IF($H1800="", "", IF(COUNTIF($AA$11:$AA$131, $H1800)&gt;0, 'Application Process'!$AC$4, ""))</f>
        <v/>
      </c>
    </row>
    <row r="1801" spans="1:31" x14ac:dyDescent="0.25">
      <c r="A1801" s="40"/>
      <c r="B1801" s="88" t="str">
        <f>IF($X1801="", "", IF(COUNTIF('Application Process'!$I$11:$I$3035, $X1801)=0, 'Job Database'!$Y$8, IFERROR(INDEX('Application Process'!$AJ$11:$AJ$3035, MATCH($X1801, 'Application Process'!$I$11:$I$3035, 0)), "")))</f>
        <v/>
      </c>
      <c r="C1801" s="40"/>
      <c r="D1801" s="207"/>
      <c r="E1801" s="194"/>
      <c r="F1801" s="194"/>
      <c r="G1801" s="208"/>
      <c r="H1801" s="194"/>
      <c r="I1801" s="208"/>
      <c r="J1801" s="194"/>
      <c r="K1801" s="209"/>
      <c r="L1801" s="194"/>
      <c r="M1801" s="196"/>
      <c r="N1801" s="194"/>
      <c r="O1801" s="194"/>
      <c r="P1801" s="208"/>
      <c r="Q1801" s="194"/>
      <c r="R1801" s="210"/>
      <c r="S1801" s="211"/>
      <c r="T1801" s="193"/>
      <c r="U1801" s="40"/>
      <c r="W1801" s="41" t="str">
        <f t="shared" si="109"/>
        <v/>
      </c>
      <c r="X1801" s="58" t="str">
        <f t="shared" si="110"/>
        <v/>
      </c>
      <c r="Y1801" s="58" t="str">
        <f t="shared" si="108"/>
        <v/>
      </c>
      <c r="AC1801" s="41" t="str">
        <f t="shared" si="111"/>
        <v/>
      </c>
      <c r="AE1801" s="41" t="str">
        <f>IF($H1801="", "", IF(COUNTIF($AA$11:$AA$131, $H1801)&gt;0, 'Application Process'!$AC$4, ""))</f>
        <v/>
      </c>
    </row>
    <row r="1802" spans="1:31" x14ac:dyDescent="0.25">
      <c r="A1802" s="40"/>
      <c r="B1802" s="88" t="str">
        <f>IF($X1802="", "", IF(COUNTIF('Application Process'!$I$11:$I$3035, $X1802)=0, 'Job Database'!$Y$8, IFERROR(INDEX('Application Process'!$AJ$11:$AJ$3035, MATCH($X1802, 'Application Process'!$I$11:$I$3035, 0)), "")))</f>
        <v/>
      </c>
      <c r="C1802" s="40"/>
      <c r="D1802" s="207"/>
      <c r="E1802" s="194"/>
      <c r="F1802" s="194"/>
      <c r="G1802" s="208"/>
      <c r="H1802" s="194"/>
      <c r="I1802" s="208"/>
      <c r="J1802" s="194"/>
      <c r="K1802" s="209"/>
      <c r="L1802" s="194"/>
      <c r="M1802" s="196"/>
      <c r="N1802" s="194"/>
      <c r="O1802" s="194"/>
      <c r="P1802" s="208"/>
      <c r="Q1802" s="194"/>
      <c r="R1802" s="210"/>
      <c r="S1802" s="211"/>
      <c r="T1802" s="193"/>
      <c r="U1802" s="40"/>
      <c r="W1802" s="41" t="str">
        <f t="shared" si="109"/>
        <v/>
      </c>
      <c r="X1802" s="58" t="str">
        <f t="shared" si="110"/>
        <v/>
      </c>
      <c r="Y1802" s="58" t="str">
        <f t="shared" si="108"/>
        <v/>
      </c>
      <c r="AC1802" s="41" t="str">
        <f t="shared" si="111"/>
        <v/>
      </c>
      <c r="AE1802" s="41" t="str">
        <f>IF($H1802="", "", IF(COUNTIF($AA$11:$AA$131, $H1802)&gt;0, 'Application Process'!$AC$4, ""))</f>
        <v/>
      </c>
    </row>
    <row r="1803" spans="1:31" x14ac:dyDescent="0.25">
      <c r="A1803" s="40"/>
      <c r="B1803" s="88" t="str">
        <f>IF($X1803="", "", IF(COUNTIF('Application Process'!$I$11:$I$3035, $X1803)=0, 'Job Database'!$Y$8, IFERROR(INDEX('Application Process'!$AJ$11:$AJ$3035, MATCH($X1803, 'Application Process'!$I$11:$I$3035, 0)), "")))</f>
        <v/>
      </c>
      <c r="C1803" s="40"/>
      <c r="D1803" s="207"/>
      <c r="E1803" s="194"/>
      <c r="F1803" s="194"/>
      <c r="G1803" s="208"/>
      <c r="H1803" s="194"/>
      <c r="I1803" s="208"/>
      <c r="J1803" s="194"/>
      <c r="K1803" s="209"/>
      <c r="L1803" s="194"/>
      <c r="M1803" s="196"/>
      <c r="N1803" s="194"/>
      <c r="O1803" s="194"/>
      <c r="P1803" s="208"/>
      <c r="Q1803" s="194"/>
      <c r="R1803" s="210"/>
      <c r="S1803" s="211"/>
      <c r="T1803" s="193"/>
      <c r="U1803" s="40"/>
      <c r="W1803" s="41" t="str">
        <f t="shared" si="109"/>
        <v/>
      </c>
      <c r="X1803" s="58" t="str">
        <f t="shared" si="110"/>
        <v/>
      </c>
      <c r="Y1803" s="58" t="str">
        <f t="shared" ref="Y1803:Y1866" si="112">IF($H1803="", "", CONCATENATE($H1803, " - ", $B1803))</f>
        <v/>
      </c>
      <c r="AC1803" s="41" t="str">
        <f t="shared" si="111"/>
        <v/>
      </c>
      <c r="AE1803" s="41" t="str">
        <f>IF($H1803="", "", IF(COUNTIF($AA$11:$AA$131, $H1803)&gt;0, 'Application Process'!$AC$4, ""))</f>
        <v/>
      </c>
    </row>
    <row r="1804" spans="1:31" x14ac:dyDescent="0.25">
      <c r="A1804" s="40"/>
      <c r="B1804" s="88" t="str">
        <f>IF($X1804="", "", IF(COUNTIF('Application Process'!$I$11:$I$3035, $X1804)=0, 'Job Database'!$Y$8, IFERROR(INDEX('Application Process'!$AJ$11:$AJ$3035, MATCH($X1804, 'Application Process'!$I$11:$I$3035, 0)), "")))</f>
        <v/>
      </c>
      <c r="C1804" s="40"/>
      <c r="D1804" s="207"/>
      <c r="E1804" s="194"/>
      <c r="F1804" s="194"/>
      <c r="G1804" s="208"/>
      <c r="H1804" s="194"/>
      <c r="I1804" s="208"/>
      <c r="J1804" s="194"/>
      <c r="K1804" s="209"/>
      <c r="L1804" s="194"/>
      <c r="M1804" s="196"/>
      <c r="N1804" s="194"/>
      <c r="O1804" s="194"/>
      <c r="P1804" s="208"/>
      <c r="Q1804" s="194"/>
      <c r="R1804" s="210"/>
      <c r="S1804" s="211"/>
      <c r="T1804" s="193"/>
      <c r="U1804" s="40"/>
      <c r="W1804" s="41" t="str">
        <f t="shared" ref="W1804:W1867" si="113">IF($D1804="", "", IF(COUNTIF($D$11:$D$3035, $D1804)&gt;1, "X", ""))</f>
        <v/>
      </c>
      <c r="X1804" s="58" t="str">
        <f t="shared" ref="X1804:X1867" si="114">IF($D1804="", "", CONCATENATE(D1804, IF(E1804="", "", " - "), IF(E1804="", "", E1804), IF(F1804="", "", " - "), IF(F1804="", "", F1804)))</f>
        <v/>
      </c>
      <c r="Y1804" s="58" t="str">
        <f t="shared" si="112"/>
        <v/>
      </c>
      <c r="AC1804" s="41" t="str">
        <f t="shared" ref="AC1804:AC1867" si="115">IF($H1804="", "", IF(COUNTIF($AA$11:$AA$131, $H1804)=0, "X", ""))</f>
        <v/>
      </c>
      <c r="AE1804" s="41" t="str">
        <f>IF($H1804="", "", IF(COUNTIF($AA$11:$AA$131, $H1804)&gt;0, 'Application Process'!$AC$4, ""))</f>
        <v/>
      </c>
    </row>
    <row r="1805" spans="1:31" x14ac:dyDescent="0.25">
      <c r="A1805" s="40"/>
      <c r="B1805" s="88" t="str">
        <f>IF($X1805="", "", IF(COUNTIF('Application Process'!$I$11:$I$3035, $X1805)=0, 'Job Database'!$Y$8, IFERROR(INDEX('Application Process'!$AJ$11:$AJ$3035, MATCH($X1805, 'Application Process'!$I$11:$I$3035, 0)), "")))</f>
        <v/>
      </c>
      <c r="C1805" s="40"/>
      <c r="D1805" s="207"/>
      <c r="E1805" s="194"/>
      <c r="F1805" s="194"/>
      <c r="G1805" s="208"/>
      <c r="H1805" s="194"/>
      <c r="I1805" s="208"/>
      <c r="J1805" s="194"/>
      <c r="K1805" s="209"/>
      <c r="L1805" s="194"/>
      <c r="M1805" s="196"/>
      <c r="N1805" s="194"/>
      <c r="O1805" s="194"/>
      <c r="P1805" s="208"/>
      <c r="Q1805" s="194"/>
      <c r="R1805" s="210"/>
      <c r="S1805" s="211"/>
      <c r="T1805" s="193"/>
      <c r="U1805" s="40"/>
      <c r="W1805" s="41" t="str">
        <f t="shared" si="113"/>
        <v/>
      </c>
      <c r="X1805" s="58" t="str">
        <f t="shared" si="114"/>
        <v/>
      </c>
      <c r="Y1805" s="58" t="str">
        <f t="shared" si="112"/>
        <v/>
      </c>
      <c r="AC1805" s="41" t="str">
        <f t="shared" si="115"/>
        <v/>
      </c>
      <c r="AE1805" s="41" t="str">
        <f>IF($H1805="", "", IF(COUNTIF($AA$11:$AA$131, $H1805)&gt;0, 'Application Process'!$AC$4, ""))</f>
        <v/>
      </c>
    </row>
    <row r="1806" spans="1:31" x14ac:dyDescent="0.25">
      <c r="A1806" s="40"/>
      <c r="B1806" s="88" t="str">
        <f>IF($X1806="", "", IF(COUNTIF('Application Process'!$I$11:$I$3035, $X1806)=0, 'Job Database'!$Y$8, IFERROR(INDEX('Application Process'!$AJ$11:$AJ$3035, MATCH($X1806, 'Application Process'!$I$11:$I$3035, 0)), "")))</f>
        <v/>
      </c>
      <c r="C1806" s="40"/>
      <c r="D1806" s="207"/>
      <c r="E1806" s="194"/>
      <c r="F1806" s="194"/>
      <c r="G1806" s="208"/>
      <c r="H1806" s="194"/>
      <c r="I1806" s="208"/>
      <c r="J1806" s="194"/>
      <c r="K1806" s="209"/>
      <c r="L1806" s="194"/>
      <c r="M1806" s="196"/>
      <c r="N1806" s="194"/>
      <c r="O1806" s="194"/>
      <c r="P1806" s="208"/>
      <c r="Q1806" s="194"/>
      <c r="R1806" s="210"/>
      <c r="S1806" s="211"/>
      <c r="T1806" s="193"/>
      <c r="U1806" s="40"/>
      <c r="W1806" s="41" t="str">
        <f t="shared" si="113"/>
        <v/>
      </c>
      <c r="X1806" s="58" t="str">
        <f t="shared" si="114"/>
        <v/>
      </c>
      <c r="Y1806" s="58" t="str">
        <f t="shared" si="112"/>
        <v/>
      </c>
      <c r="AC1806" s="41" t="str">
        <f t="shared" si="115"/>
        <v/>
      </c>
      <c r="AE1806" s="41" t="str">
        <f>IF($H1806="", "", IF(COUNTIF($AA$11:$AA$131, $H1806)&gt;0, 'Application Process'!$AC$4, ""))</f>
        <v/>
      </c>
    </row>
    <row r="1807" spans="1:31" x14ac:dyDescent="0.25">
      <c r="A1807" s="40"/>
      <c r="B1807" s="88" t="str">
        <f>IF($X1807="", "", IF(COUNTIF('Application Process'!$I$11:$I$3035, $X1807)=0, 'Job Database'!$Y$8, IFERROR(INDEX('Application Process'!$AJ$11:$AJ$3035, MATCH($X1807, 'Application Process'!$I$11:$I$3035, 0)), "")))</f>
        <v/>
      </c>
      <c r="C1807" s="40"/>
      <c r="D1807" s="207"/>
      <c r="E1807" s="194"/>
      <c r="F1807" s="194"/>
      <c r="G1807" s="208"/>
      <c r="H1807" s="194"/>
      <c r="I1807" s="208"/>
      <c r="J1807" s="194"/>
      <c r="K1807" s="209"/>
      <c r="L1807" s="194"/>
      <c r="M1807" s="196"/>
      <c r="N1807" s="194"/>
      <c r="O1807" s="194"/>
      <c r="P1807" s="208"/>
      <c r="Q1807" s="194"/>
      <c r="R1807" s="210"/>
      <c r="S1807" s="211"/>
      <c r="T1807" s="193"/>
      <c r="U1807" s="40"/>
      <c r="W1807" s="41" t="str">
        <f t="shared" si="113"/>
        <v/>
      </c>
      <c r="X1807" s="58" t="str">
        <f t="shared" si="114"/>
        <v/>
      </c>
      <c r="Y1807" s="58" t="str">
        <f t="shared" si="112"/>
        <v/>
      </c>
      <c r="AC1807" s="41" t="str">
        <f t="shared" si="115"/>
        <v/>
      </c>
      <c r="AE1807" s="41" t="str">
        <f>IF($H1807="", "", IF(COUNTIF($AA$11:$AA$131, $H1807)&gt;0, 'Application Process'!$AC$4, ""))</f>
        <v/>
      </c>
    </row>
    <row r="1808" spans="1:31" x14ac:dyDescent="0.25">
      <c r="A1808" s="40"/>
      <c r="B1808" s="88" t="str">
        <f>IF($X1808="", "", IF(COUNTIF('Application Process'!$I$11:$I$3035, $X1808)=0, 'Job Database'!$Y$8, IFERROR(INDEX('Application Process'!$AJ$11:$AJ$3035, MATCH($X1808, 'Application Process'!$I$11:$I$3035, 0)), "")))</f>
        <v/>
      </c>
      <c r="C1808" s="40"/>
      <c r="D1808" s="207"/>
      <c r="E1808" s="194"/>
      <c r="F1808" s="194"/>
      <c r="G1808" s="208"/>
      <c r="H1808" s="194"/>
      <c r="I1808" s="208"/>
      <c r="J1808" s="194"/>
      <c r="K1808" s="209"/>
      <c r="L1808" s="194"/>
      <c r="M1808" s="196"/>
      <c r="N1808" s="194"/>
      <c r="O1808" s="194"/>
      <c r="P1808" s="208"/>
      <c r="Q1808" s="194"/>
      <c r="R1808" s="210"/>
      <c r="S1808" s="211"/>
      <c r="T1808" s="193"/>
      <c r="U1808" s="40"/>
      <c r="W1808" s="41" t="str">
        <f t="shared" si="113"/>
        <v/>
      </c>
      <c r="X1808" s="58" t="str">
        <f t="shared" si="114"/>
        <v/>
      </c>
      <c r="Y1808" s="58" t="str">
        <f t="shared" si="112"/>
        <v/>
      </c>
      <c r="AC1808" s="41" t="str">
        <f t="shared" si="115"/>
        <v/>
      </c>
      <c r="AE1808" s="41" t="str">
        <f>IF($H1808="", "", IF(COUNTIF($AA$11:$AA$131, $H1808)&gt;0, 'Application Process'!$AC$4, ""))</f>
        <v/>
      </c>
    </row>
    <row r="1809" spans="1:31" x14ac:dyDescent="0.25">
      <c r="A1809" s="40"/>
      <c r="B1809" s="88" t="str">
        <f>IF($X1809="", "", IF(COUNTIF('Application Process'!$I$11:$I$3035, $X1809)=0, 'Job Database'!$Y$8, IFERROR(INDEX('Application Process'!$AJ$11:$AJ$3035, MATCH($X1809, 'Application Process'!$I$11:$I$3035, 0)), "")))</f>
        <v/>
      </c>
      <c r="C1809" s="40"/>
      <c r="D1809" s="207"/>
      <c r="E1809" s="194"/>
      <c r="F1809" s="194"/>
      <c r="G1809" s="208"/>
      <c r="H1809" s="194"/>
      <c r="I1809" s="208"/>
      <c r="J1809" s="194"/>
      <c r="K1809" s="209"/>
      <c r="L1809" s="194"/>
      <c r="M1809" s="196"/>
      <c r="N1809" s="194"/>
      <c r="O1809" s="194"/>
      <c r="P1809" s="208"/>
      <c r="Q1809" s="194"/>
      <c r="R1809" s="210"/>
      <c r="S1809" s="211"/>
      <c r="T1809" s="193"/>
      <c r="U1809" s="40"/>
      <c r="W1809" s="41" t="str">
        <f t="shared" si="113"/>
        <v/>
      </c>
      <c r="X1809" s="58" t="str">
        <f t="shared" si="114"/>
        <v/>
      </c>
      <c r="Y1809" s="58" t="str">
        <f t="shared" si="112"/>
        <v/>
      </c>
      <c r="AC1809" s="41" t="str">
        <f t="shared" si="115"/>
        <v/>
      </c>
      <c r="AE1809" s="41" t="str">
        <f>IF($H1809="", "", IF(COUNTIF($AA$11:$AA$131, $H1809)&gt;0, 'Application Process'!$AC$4, ""))</f>
        <v/>
      </c>
    </row>
    <row r="1810" spans="1:31" x14ac:dyDescent="0.25">
      <c r="A1810" s="40"/>
      <c r="B1810" s="88" t="str">
        <f>IF($X1810="", "", IF(COUNTIF('Application Process'!$I$11:$I$3035, $X1810)=0, 'Job Database'!$Y$8, IFERROR(INDEX('Application Process'!$AJ$11:$AJ$3035, MATCH($X1810, 'Application Process'!$I$11:$I$3035, 0)), "")))</f>
        <v/>
      </c>
      <c r="C1810" s="40"/>
      <c r="D1810" s="207"/>
      <c r="E1810" s="194"/>
      <c r="F1810" s="194"/>
      <c r="G1810" s="208"/>
      <c r="H1810" s="194"/>
      <c r="I1810" s="208"/>
      <c r="J1810" s="194"/>
      <c r="K1810" s="209"/>
      <c r="L1810" s="194"/>
      <c r="M1810" s="196"/>
      <c r="N1810" s="194"/>
      <c r="O1810" s="194"/>
      <c r="P1810" s="208"/>
      <c r="Q1810" s="194"/>
      <c r="R1810" s="210"/>
      <c r="S1810" s="211"/>
      <c r="T1810" s="193"/>
      <c r="U1810" s="40"/>
      <c r="W1810" s="41" t="str">
        <f t="shared" si="113"/>
        <v/>
      </c>
      <c r="X1810" s="58" t="str">
        <f t="shared" si="114"/>
        <v/>
      </c>
      <c r="Y1810" s="58" t="str">
        <f t="shared" si="112"/>
        <v/>
      </c>
      <c r="AC1810" s="41" t="str">
        <f t="shared" si="115"/>
        <v/>
      </c>
      <c r="AE1810" s="41" t="str">
        <f>IF($H1810="", "", IF(COUNTIF($AA$11:$AA$131, $H1810)&gt;0, 'Application Process'!$AC$4, ""))</f>
        <v/>
      </c>
    </row>
    <row r="1811" spans="1:31" x14ac:dyDescent="0.25">
      <c r="A1811" s="40"/>
      <c r="B1811" s="88" t="str">
        <f>IF($X1811="", "", IF(COUNTIF('Application Process'!$I$11:$I$3035, $X1811)=0, 'Job Database'!$Y$8, IFERROR(INDEX('Application Process'!$AJ$11:$AJ$3035, MATCH($X1811, 'Application Process'!$I$11:$I$3035, 0)), "")))</f>
        <v/>
      </c>
      <c r="C1811" s="40"/>
      <c r="D1811" s="207"/>
      <c r="E1811" s="194"/>
      <c r="F1811" s="194"/>
      <c r="G1811" s="208"/>
      <c r="H1811" s="194"/>
      <c r="I1811" s="208"/>
      <c r="J1811" s="194"/>
      <c r="K1811" s="209"/>
      <c r="L1811" s="194"/>
      <c r="M1811" s="196"/>
      <c r="N1811" s="194"/>
      <c r="O1811" s="194"/>
      <c r="P1811" s="208"/>
      <c r="Q1811" s="194"/>
      <c r="R1811" s="210"/>
      <c r="S1811" s="211"/>
      <c r="T1811" s="193"/>
      <c r="U1811" s="40"/>
      <c r="W1811" s="41" t="str">
        <f t="shared" si="113"/>
        <v/>
      </c>
      <c r="X1811" s="58" t="str">
        <f t="shared" si="114"/>
        <v/>
      </c>
      <c r="Y1811" s="58" t="str">
        <f t="shared" si="112"/>
        <v/>
      </c>
      <c r="AC1811" s="41" t="str">
        <f t="shared" si="115"/>
        <v/>
      </c>
      <c r="AE1811" s="41" t="str">
        <f>IF($H1811="", "", IF(COUNTIF($AA$11:$AA$131, $H1811)&gt;0, 'Application Process'!$AC$4, ""))</f>
        <v/>
      </c>
    </row>
    <row r="1812" spans="1:31" x14ac:dyDescent="0.25">
      <c r="A1812" s="40"/>
      <c r="B1812" s="88" t="str">
        <f>IF($X1812="", "", IF(COUNTIF('Application Process'!$I$11:$I$3035, $X1812)=0, 'Job Database'!$Y$8, IFERROR(INDEX('Application Process'!$AJ$11:$AJ$3035, MATCH($X1812, 'Application Process'!$I$11:$I$3035, 0)), "")))</f>
        <v/>
      </c>
      <c r="C1812" s="40"/>
      <c r="D1812" s="207"/>
      <c r="E1812" s="194"/>
      <c r="F1812" s="194"/>
      <c r="G1812" s="208"/>
      <c r="H1812" s="194"/>
      <c r="I1812" s="208"/>
      <c r="J1812" s="194"/>
      <c r="K1812" s="209"/>
      <c r="L1812" s="194"/>
      <c r="M1812" s="196"/>
      <c r="N1812" s="194"/>
      <c r="O1812" s="194"/>
      <c r="P1812" s="208"/>
      <c r="Q1812" s="194"/>
      <c r="R1812" s="210"/>
      <c r="S1812" s="211"/>
      <c r="T1812" s="193"/>
      <c r="U1812" s="40"/>
      <c r="W1812" s="41" t="str">
        <f t="shared" si="113"/>
        <v/>
      </c>
      <c r="X1812" s="58" t="str">
        <f t="shared" si="114"/>
        <v/>
      </c>
      <c r="Y1812" s="58" t="str">
        <f t="shared" si="112"/>
        <v/>
      </c>
      <c r="AC1812" s="41" t="str">
        <f t="shared" si="115"/>
        <v/>
      </c>
      <c r="AE1812" s="41" t="str">
        <f>IF($H1812="", "", IF(COUNTIF($AA$11:$AA$131, $H1812)&gt;0, 'Application Process'!$AC$4, ""))</f>
        <v/>
      </c>
    </row>
    <row r="1813" spans="1:31" x14ac:dyDescent="0.25">
      <c r="A1813" s="40"/>
      <c r="B1813" s="88" t="str">
        <f>IF($X1813="", "", IF(COUNTIF('Application Process'!$I$11:$I$3035, $X1813)=0, 'Job Database'!$Y$8, IFERROR(INDEX('Application Process'!$AJ$11:$AJ$3035, MATCH($X1813, 'Application Process'!$I$11:$I$3035, 0)), "")))</f>
        <v/>
      </c>
      <c r="C1813" s="40"/>
      <c r="D1813" s="207"/>
      <c r="E1813" s="194"/>
      <c r="F1813" s="194"/>
      <c r="G1813" s="208"/>
      <c r="H1813" s="194"/>
      <c r="I1813" s="208"/>
      <c r="J1813" s="194"/>
      <c r="K1813" s="209"/>
      <c r="L1813" s="194"/>
      <c r="M1813" s="196"/>
      <c r="N1813" s="194"/>
      <c r="O1813" s="194"/>
      <c r="P1813" s="208"/>
      <c r="Q1813" s="194"/>
      <c r="R1813" s="210"/>
      <c r="S1813" s="211"/>
      <c r="T1813" s="193"/>
      <c r="U1813" s="40"/>
      <c r="W1813" s="41" t="str">
        <f t="shared" si="113"/>
        <v/>
      </c>
      <c r="X1813" s="58" t="str">
        <f t="shared" si="114"/>
        <v/>
      </c>
      <c r="Y1813" s="58" t="str">
        <f t="shared" si="112"/>
        <v/>
      </c>
      <c r="AC1813" s="41" t="str">
        <f t="shared" si="115"/>
        <v/>
      </c>
      <c r="AE1813" s="41" t="str">
        <f>IF($H1813="", "", IF(COUNTIF($AA$11:$AA$131, $H1813)&gt;0, 'Application Process'!$AC$4, ""))</f>
        <v/>
      </c>
    </row>
    <row r="1814" spans="1:31" x14ac:dyDescent="0.25">
      <c r="A1814" s="40"/>
      <c r="B1814" s="88" t="str">
        <f>IF($X1814="", "", IF(COUNTIF('Application Process'!$I$11:$I$3035, $X1814)=0, 'Job Database'!$Y$8, IFERROR(INDEX('Application Process'!$AJ$11:$AJ$3035, MATCH($X1814, 'Application Process'!$I$11:$I$3035, 0)), "")))</f>
        <v/>
      </c>
      <c r="C1814" s="40"/>
      <c r="D1814" s="207"/>
      <c r="E1814" s="194"/>
      <c r="F1814" s="194"/>
      <c r="G1814" s="208"/>
      <c r="H1814" s="194"/>
      <c r="I1814" s="208"/>
      <c r="J1814" s="194"/>
      <c r="K1814" s="209"/>
      <c r="L1814" s="194"/>
      <c r="M1814" s="196"/>
      <c r="N1814" s="194"/>
      <c r="O1814" s="194"/>
      <c r="P1814" s="208"/>
      <c r="Q1814" s="194"/>
      <c r="R1814" s="210"/>
      <c r="S1814" s="211"/>
      <c r="T1814" s="193"/>
      <c r="U1814" s="40"/>
      <c r="W1814" s="41" t="str">
        <f t="shared" si="113"/>
        <v/>
      </c>
      <c r="X1814" s="58" t="str">
        <f t="shared" si="114"/>
        <v/>
      </c>
      <c r="Y1814" s="58" t="str">
        <f t="shared" si="112"/>
        <v/>
      </c>
      <c r="AC1814" s="41" t="str">
        <f t="shared" si="115"/>
        <v/>
      </c>
      <c r="AE1814" s="41" t="str">
        <f>IF($H1814="", "", IF(COUNTIF($AA$11:$AA$131, $H1814)&gt;0, 'Application Process'!$AC$4, ""))</f>
        <v/>
      </c>
    </row>
    <row r="1815" spans="1:31" x14ac:dyDescent="0.25">
      <c r="A1815" s="40"/>
      <c r="B1815" s="88" t="str">
        <f>IF($X1815="", "", IF(COUNTIF('Application Process'!$I$11:$I$3035, $X1815)=0, 'Job Database'!$Y$8, IFERROR(INDEX('Application Process'!$AJ$11:$AJ$3035, MATCH($X1815, 'Application Process'!$I$11:$I$3035, 0)), "")))</f>
        <v/>
      </c>
      <c r="C1815" s="40"/>
      <c r="D1815" s="207"/>
      <c r="E1815" s="194"/>
      <c r="F1815" s="194"/>
      <c r="G1815" s="208"/>
      <c r="H1815" s="194"/>
      <c r="I1815" s="208"/>
      <c r="J1815" s="194"/>
      <c r="K1815" s="209"/>
      <c r="L1815" s="194"/>
      <c r="M1815" s="196"/>
      <c r="N1815" s="194"/>
      <c r="O1815" s="194"/>
      <c r="P1815" s="208"/>
      <c r="Q1815" s="194"/>
      <c r="R1815" s="210"/>
      <c r="S1815" s="211"/>
      <c r="T1815" s="193"/>
      <c r="U1815" s="40"/>
      <c r="W1815" s="41" t="str">
        <f t="shared" si="113"/>
        <v/>
      </c>
      <c r="X1815" s="58" t="str">
        <f t="shared" si="114"/>
        <v/>
      </c>
      <c r="Y1815" s="58" t="str">
        <f t="shared" si="112"/>
        <v/>
      </c>
      <c r="AC1815" s="41" t="str">
        <f t="shared" si="115"/>
        <v/>
      </c>
      <c r="AE1815" s="41" t="str">
        <f>IF($H1815="", "", IF(COUNTIF($AA$11:$AA$131, $H1815)&gt;0, 'Application Process'!$AC$4, ""))</f>
        <v/>
      </c>
    </row>
    <row r="1816" spans="1:31" x14ac:dyDescent="0.25">
      <c r="A1816" s="40"/>
      <c r="B1816" s="88" t="str">
        <f>IF($X1816="", "", IF(COUNTIF('Application Process'!$I$11:$I$3035, $X1816)=0, 'Job Database'!$Y$8, IFERROR(INDEX('Application Process'!$AJ$11:$AJ$3035, MATCH($X1816, 'Application Process'!$I$11:$I$3035, 0)), "")))</f>
        <v/>
      </c>
      <c r="C1816" s="40"/>
      <c r="D1816" s="207"/>
      <c r="E1816" s="194"/>
      <c r="F1816" s="194"/>
      <c r="G1816" s="208"/>
      <c r="H1816" s="194"/>
      <c r="I1816" s="208"/>
      <c r="J1816" s="194"/>
      <c r="K1816" s="209"/>
      <c r="L1816" s="194"/>
      <c r="M1816" s="196"/>
      <c r="N1816" s="194"/>
      <c r="O1816" s="194"/>
      <c r="P1816" s="208"/>
      <c r="Q1816" s="194"/>
      <c r="R1816" s="210"/>
      <c r="S1816" s="211"/>
      <c r="T1816" s="193"/>
      <c r="U1816" s="40"/>
      <c r="W1816" s="41" t="str">
        <f t="shared" si="113"/>
        <v/>
      </c>
      <c r="X1816" s="58" t="str">
        <f t="shared" si="114"/>
        <v/>
      </c>
      <c r="Y1816" s="58" t="str">
        <f t="shared" si="112"/>
        <v/>
      </c>
      <c r="AC1816" s="41" t="str">
        <f t="shared" si="115"/>
        <v/>
      </c>
      <c r="AE1816" s="41" t="str">
        <f>IF($H1816="", "", IF(COUNTIF($AA$11:$AA$131, $H1816)&gt;0, 'Application Process'!$AC$4, ""))</f>
        <v/>
      </c>
    </row>
    <row r="1817" spans="1:31" x14ac:dyDescent="0.25">
      <c r="A1817" s="40"/>
      <c r="B1817" s="88" t="str">
        <f>IF($X1817="", "", IF(COUNTIF('Application Process'!$I$11:$I$3035, $X1817)=0, 'Job Database'!$Y$8, IFERROR(INDEX('Application Process'!$AJ$11:$AJ$3035, MATCH($X1817, 'Application Process'!$I$11:$I$3035, 0)), "")))</f>
        <v/>
      </c>
      <c r="C1817" s="40"/>
      <c r="D1817" s="207"/>
      <c r="E1817" s="194"/>
      <c r="F1817" s="194"/>
      <c r="G1817" s="208"/>
      <c r="H1817" s="194"/>
      <c r="I1817" s="208"/>
      <c r="J1817" s="194"/>
      <c r="K1817" s="209"/>
      <c r="L1817" s="194"/>
      <c r="M1817" s="196"/>
      <c r="N1817" s="194"/>
      <c r="O1817" s="194"/>
      <c r="P1817" s="208"/>
      <c r="Q1817" s="194"/>
      <c r="R1817" s="210"/>
      <c r="S1817" s="211"/>
      <c r="T1817" s="193"/>
      <c r="U1817" s="40"/>
      <c r="W1817" s="41" t="str">
        <f t="shared" si="113"/>
        <v/>
      </c>
      <c r="X1817" s="58" t="str">
        <f t="shared" si="114"/>
        <v/>
      </c>
      <c r="Y1817" s="58" t="str">
        <f t="shared" si="112"/>
        <v/>
      </c>
      <c r="AC1817" s="41" t="str">
        <f t="shared" si="115"/>
        <v/>
      </c>
      <c r="AE1817" s="41" t="str">
        <f>IF($H1817="", "", IF(COUNTIF($AA$11:$AA$131, $H1817)&gt;0, 'Application Process'!$AC$4, ""))</f>
        <v/>
      </c>
    </row>
    <row r="1818" spans="1:31" x14ac:dyDescent="0.25">
      <c r="A1818" s="40"/>
      <c r="B1818" s="88" t="str">
        <f>IF($X1818="", "", IF(COUNTIF('Application Process'!$I$11:$I$3035, $X1818)=0, 'Job Database'!$Y$8, IFERROR(INDEX('Application Process'!$AJ$11:$AJ$3035, MATCH($X1818, 'Application Process'!$I$11:$I$3035, 0)), "")))</f>
        <v/>
      </c>
      <c r="C1818" s="40"/>
      <c r="D1818" s="207"/>
      <c r="E1818" s="194"/>
      <c r="F1818" s="194"/>
      <c r="G1818" s="208"/>
      <c r="H1818" s="194"/>
      <c r="I1818" s="208"/>
      <c r="J1818" s="194"/>
      <c r="K1818" s="209"/>
      <c r="L1818" s="194"/>
      <c r="M1818" s="196"/>
      <c r="N1818" s="194"/>
      <c r="O1818" s="194"/>
      <c r="P1818" s="208"/>
      <c r="Q1818" s="194"/>
      <c r="R1818" s="210"/>
      <c r="S1818" s="211"/>
      <c r="T1818" s="193"/>
      <c r="U1818" s="40"/>
      <c r="W1818" s="41" t="str">
        <f t="shared" si="113"/>
        <v/>
      </c>
      <c r="X1818" s="58" t="str">
        <f t="shared" si="114"/>
        <v/>
      </c>
      <c r="Y1818" s="58" t="str">
        <f t="shared" si="112"/>
        <v/>
      </c>
      <c r="AC1818" s="41" t="str">
        <f t="shared" si="115"/>
        <v/>
      </c>
      <c r="AE1818" s="41" t="str">
        <f>IF($H1818="", "", IF(COUNTIF($AA$11:$AA$131, $H1818)&gt;0, 'Application Process'!$AC$4, ""))</f>
        <v/>
      </c>
    </row>
    <row r="1819" spans="1:31" x14ac:dyDescent="0.25">
      <c r="A1819" s="40"/>
      <c r="B1819" s="88" t="str">
        <f>IF($X1819="", "", IF(COUNTIF('Application Process'!$I$11:$I$3035, $X1819)=0, 'Job Database'!$Y$8, IFERROR(INDEX('Application Process'!$AJ$11:$AJ$3035, MATCH($X1819, 'Application Process'!$I$11:$I$3035, 0)), "")))</f>
        <v/>
      </c>
      <c r="C1819" s="40"/>
      <c r="D1819" s="207"/>
      <c r="E1819" s="194"/>
      <c r="F1819" s="194"/>
      <c r="G1819" s="208"/>
      <c r="H1819" s="194"/>
      <c r="I1819" s="208"/>
      <c r="J1819" s="194"/>
      <c r="K1819" s="209"/>
      <c r="L1819" s="194"/>
      <c r="M1819" s="196"/>
      <c r="N1819" s="194"/>
      <c r="O1819" s="194"/>
      <c r="P1819" s="208"/>
      <c r="Q1819" s="194"/>
      <c r="R1819" s="210"/>
      <c r="S1819" s="211"/>
      <c r="T1819" s="193"/>
      <c r="U1819" s="40"/>
      <c r="W1819" s="41" t="str">
        <f t="shared" si="113"/>
        <v/>
      </c>
      <c r="X1819" s="58" t="str">
        <f t="shared" si="114"/>
        <v/>
      </c>
      <c r="Y1819" s="58" t="str">
        <f t="shared" si="112"/>
        <v/>
      </c>
      <c r="AC1819" s="41" t="str">
        <f t="shared" si="115"/>
        <v/>
      </c>
      <c r="AE1819" s="41" t="str">
        <f>IF($H1819="", "", IF(COUNTIF($AA$11:$AA$131, $H1819)&gt;0, 'Application Process'!$AC$4, ""))</f>
        <v/>
      </c>
    </row>
    <row r="1820" spans="1:31" x14ac:dyDescent="0.25">
      <c r="A1820" s="40"/>
      <c r="B1820" s="88" t="str">
        <f>IF($X1820="", "", IF(COUNTIF('Application Process'!$I$11:$I$3035, $X1820)=0, 'Job Database'!$Y$8, IFERROR(INDEX('Application Process'!$AJ$11:$AJ$3035, MATCH($X1820, 'Application Process'!$I$11:$I$3035, 0)), "")))</f>
        <v/>
      </c>
      <c r="C1820" s="40"/>
      <c r="D1820" s="207"/>
      <c r="E1820" s="194"/>
      <c r="F1820" s="194"/>
      <c r="G1820" s="208"/>
      <c r="H1820" s="194"/>
      <c r="I1820" s="208"/>
      <c r="J1820" s="194"/>
      <c r="K1820" s="209"/>
      <c r="L1820" s="194"/>
      <c r="M1820" s="196"/>
      <c r="N1820" s="194"/>
      <c r="O1820" s="194"/>
      <c r="P1820" s="208"/>
      <c r="Q1820" s="194"/>
      <c r="R1820" s="210"/>
      <c r="S1820" s="211"/>
      <c r="T1820" s="193"/>
      <c r="U1820" s="40"/>
      <c r="W1820" s="41" t="str">
        <f t="shared" si="113"/>
        <v/>
      </c>
      <c r="X1820" s="58" t="str">
        <f t="shared" si="114"/>
        <v/>
      </c>
      <c r="Y1820" s="58" t="str">
        <f t="shared" si="112"/>
        <v/>
      </c>
      <c r="AC1820" s="41" t="str">
        <f t="shared" si="115"/>
        <v/>
      </c>
      <c r="AE1820" s="41" t="str">
        <f>IF($H1820="", "", IF(COUNTIF($AA$11:$AA$131, $H1820)&gt;0, 'Application Process'!$AC$4, ""))</f>
        <v/>
      </c>
    </row>
    <row r="1821" spans="1:31" x14ac:dyDescent="0.25">
      <c r="A1821" s="40"/>
      <c r="B1821" s="88" t="str">
        <f>IF($X1821="", "", IF(COUNTIF('Application Process'!$I$11:$I$3035, $X1821)=0, 'Job Database'!$Y$8, IFERROR(INDEX('Application Process'!$AJ$11:$AJ$3035, MATCH($X1821, 'Application Process'!$I$11:$I$3035, 0)), "")))</f>
        <v/>
      </c>
      <c r="C1821" s="40"/>
      <c r="D1821" s="207"/>
      <c r="E1821" s="194"/>
      <c r="F1821" s="194"/>
      <c r="G1821" s="208"/>
      <c r="H1821" s="194"/>
      <c r="I1821" s="208"/>
      <c r="J1821" s="194"/>
      <c r="K1821" s="209"/>
      <c r="L1821" s="194"/>
      <c r="M1821" s="196"/>
      <c r="N1821" s="194"/>
      <c r="O1821" s="194"/>
      <c r="P1821" s="208"/>
      <c r="Q1821" s="194"/>
      <c r="R1821" s="210"/>
      <c r="S1821" s="211"/>
      <c r="T1821" s="193"/>
      <c r="U1821" s="40"/>
      <c r="W1821" s="41" t="str">
        <f t="shared" si="113"/>
        <v/>
      </c>
      <c r="X1821" s="58" t="str">
        <f t="shared" si="114"/>
        <v/>
      </c>
      <c r="Y1821" s="58" t="str">
        <f t="shared" si="112"/>
        <v/>
      </c>
      <c r="AC1821" s="41" t="str">
        <f t="shared" si="115"/>
        <v/>
      </c>
      <c r="AE1821" s="41" t="str">
        <f>IF($H1821="", "", IF(COUNTIF($AA$11:$AA$131, $H1821)&gt;0, 'Application Process'!$AC$4, ""))</f>
        <v/>
      </c>
    </row>
    <row r="1822" spans="1:31" x14ac:dyDescent="0.25">
      <c r="A1822" s="40"/>
      <c r="B1822" s="88" t="str">
        <f>IF($X1822="", "", IF(COUNTIF('Application Process'!$I$11:$I$3035, $X1822)=0, 'Job Database'!$Y$8, IFERROR(INDEX('Application Process'!$AJ$11:$AJ$3035, MATCH($X1822, 'Application Process'!$I$11:$I$3035, 0)), "")))</f>
        <v/>
      </c>
      <c r="C1822" s="40"/>
      <c r="D1822" s="207"/>
      <c r="E1822" s="194"/>
      <c r="F1822" s="194"/>
      <c r="G1822" s="208"/>
      <c r="H1822" s="194"/>
      <c r="I1822" s="208"/>
      <c r="J1822" s="194"/>
      <c r="K1822" s="209"/>
      <c r="L1822" s="194"/>
      <c r="M1822" s="196"/>
      <c r="N1822" s="194"/>
      <c r="O1822" s="194"/>
      <c r="P1822" s="208"/>
      <c r="Q1822" s="194"/>
      <c r="R1822" s="210"/>
      <c r="S1822" s="211"/>
      <c r="T1822" s="193"/>
      <c r="U1822" s="40"/>
      <c r="W1822" s="41" t="str">
        <f t="shared" si="113"/>
        <v/>
      </c>
      <c r="X1822" s="58" t="str">
        <f t="shared" si="114"/>
        <v/>
      </c>
      <c r="Y1822" s="58" t="str">
        <f t="shared" si="112"/>
        <v/>
      </c>
      <c r="AC1822" s="41" t="str">
        <f t="shared" si="115"/>
        <v/>
      </c>
      <c r="AE1822" s="41" t="str">
        <f>IF($H1822="", "", IF(COUNTIF($AA$11:$AA$131, $H1822)&gt;0, 'Application Process'!$AC$4, ""))</f>
        <v/>
      </c>
    </row>
    <row r="1823" spans="1:31" x14ac:dyDescent="0.25">
      <c r="A1823" s="40"/>
      <c r="B1823" s="88" t="str">
        <f>IF($X1823="", "", IF(COUNTIF('Application Process'!$I$11:$I$3035, $X1823)=0, 'Job Database'!$Y$8, IFERROR(INDEX('Application Process'!$AJ$11:$AJ$3035, MATCH($X1823, 'Application Process'!$I$11:$I$3035, 0)), "")))</f>
        <v/>
      </c>
      <c r="C1823" s="40"/>
      <c r="D1823" s="207"/>
      <c r="E1823" s="194"/>
      <c r="F1823" s="194"/>
      <c r="G1823" s="208"/>
      <c r="H1823" s="194"/>
      <c r="I1823" s="208"/>
      <c r="J1823" s="194"/>
      <c r="K1823" s="209"/>
      <c r="L1823" s="194"/>
      <c r="M1823" s="196"/>
      <c r="N1823" s="194"/>
      <c r="O1823" s="194"/>
      <c r="P1823" s="208"/>
      <c r="Q1823" s="194"/>
      <c r="R1823" s="210"/>
      <c r="S1823" s="211"/>
      <c r="T1823" s="193"/>
      <c r="U1823" s="40"/>
      <c r="W1823" s="41" t="str">
        <f t="shared" si="113"/>
        <v/>
      </c>
      <c r="X1823" s="58" t="str">
        <f t="shared" si="114"/>
        <v/>
      </c>
      <c r="Y1823" s="58" t="str">
        <f t="shared" si="112"/>
        <v/>
      </c>
      <c r="AC1823" s="41" t="str">
        <f t="shared" si="115"/>
        <v/>
      </c>
      <c r="AE1823" s="41" t="str">
        <f>IF($H1823="", "", IF(COUNTIF($AA$11:$AA$131, $H1823)&gt;0, 'Application Process'!$AC$4, ""))</f>
        <v/>
      </c>
    </row>
    <row r="1824" spans="1:31" x14ac:dyDescent="0.25">
      <c r="A1824" s="40"/>
      <c r="B1824" s="88" t="str">
        <f>IF($X1824="", "", IF(COUNTIF('Application Process'!$I$11:$I$3035, $X1824)=0, 'Job Database'!$Y$8, IFERROR(INDEX('Application Process'!$AJ$11:$AJ$3035, MATCH($X1824, 'Application Process'!$I$11:$I$3035, 0)), "")))</f>
        <v/>
      </c>
      <c r="C1824" s="40"/>
      <c r="D1824" s="207"/>
      <c r="E1824" s="194"/>
      <c r="F1824" s="194"/>
      <c r="G1824" s="208"/>
      <c r="H1824" s="194"/>
      <c r="I1824" s="208"/>
      <c r="J1824" s="194"/>
      <c r="K1824" s="209"/>
      <c r="L1824" s="194"/>
      <c r="M1824" s="196"/>
      <c r="N1824" s="194"/>
      <c r="O1824" s="194"/>
      <c r="P1824" s="208"/>
      <c r="Q1824" s="194"/>
      <c r="R1824" s="210"/>
      <c r="S1824" s="211"/>
      <c r="T1824" s="193"/>
      <c r="U1824" s="40"/>
      <c r="W1824" s="41" t="str">
        <f t="shared" si="113"/>
        <v/>
      </c>
      <c r="X1824" s="58" t="str">
        <f t="shared" si="114"/>
        <v/>
      </c>
      <c r="Y1824" s="58" t="str">
        <f t="shared" si="112"/>
        <v/>
      </c>
      <c r="AC1824" s="41" t="str">
        <f t="shared" si="115"/>
        <v/>
      </c>
      <c r="AE1824" s="41" t="str">
        <f>IF($H1824="", "", IF(COUNTIF($AA$11:$AA$131, $H1824)&gt;0, 'Application Process'!$AC$4, ""))</f>
        <v/>
      </c>
    </row>
    <row r="1825" spans="1:31" x14ac:dyDescent="0.25">
      <c r="A1825" s="40"/>
      <c r="B1825" s="88" t="str">
        <f>IF($X1825="", "", IF(COUNTIF('Application Process'!$I$11:$I$3035, $X1825)=0, 'Job Database'!$Y$8, IFERROR(INDEX('Application Process'!$AJ$11:$AJ$3035, MATCH($X1825, 'Application Process'!$I$11:$I$3035, 0)), "")))</f>
        <v/>
      </c>
      <c r="C1825" s="40"/>
      <c r="D1825" s="207"/>
      <c r="E1825" s="194"/>
      <c r="F1825" s="194"/>
      <c r="G1825" s="208"/>
      <c r="H1825" s="194"/>
      <c r="I1825" s="208"/>
      <c r="J1825" s="194"/>
      <c r="K1825" s="209"/>
      <c r="L1825" s="194"/>
      <c r="M1825" s="196"/>
      <c r="N1825" s="194"/>
      <c r="O1825" s="194"/>
      <c r="P1825" s="208"/>
      <c r="Q1825" s="194"/>
      <c r="R1825" s="210"/>
      <c r="S1825" s="211"/>
      <c r="T1825" s="193"/>
      <c r="U1825" s="40"/>
      <c r="W1825" s="41" t="str">
        <f t="shared" si="113"/>
        <v/>
      </c>
      <c r="X1825" s="58" t="str">
        <f t="shared" si="114"/>
        <v/>
      </c>
      <c r="Y1825" s="58" t="str">
        <f t="shared" si="112"/>
        <v/>
      </c>
      <c r="AC1825" s="41" t="str">
        <f t="shared" si="115"/>
        <v/>
      </c>
      <c r="AE1825" s="41" t="str">
        <f>IF($H1825="", "", IF(COUNTIF($AA$11:$AA$131, $H1825)&gt;0, 'Application Process'!$AC$4, ""))</f>
        <v/>
      </c>
    </row>
    <row r="1826" spans="1:31" x14ac:dyDescent="0.25">
      <c r="A1826" s="40"/>
      <c r="B1826" s="88" t="str">
        <f>IF($X1826="", "", IF(COUNTIF('Application Process'!$I$11:$I$3035, $X1826)=0, 'Job Database'!$Y$8, IFERROR(INDEX('Application Process'!$AJ$11:$AJ$3035, MATCH($X1826, 'Application Process'!$I$11:$I$3035, 0)), "")))</f>
        <v/>
      </c>
      <c r="C1826" s="40"/>
      <c r="D1826" s="207"/>
      <c r="E1826" s="194"/>
      <c r="F1826" s="194"/>
      <c r="G1826" s="208"/>
      <c r="H1826" s="194"/>
      <c r="I1826" s="208"/>
      <c r="J1826" s="194"/>
      <c r="K1826" s="209"/>
      <c r="L1826" s="194"/>
      <c r="M1826" s="196"/>
      <c r="N1826" s="194"/>
      <c r="O1826" s="194"/>
      <c r="P1826" s="208"/>
      <c r="Q1826" s="194"/>
      <c r="R1826" s="210"/>
      <c r="S1826" s="211"/>
      <c r="T1826" s="193"/>
      <c r="U1826" s="40"/>
      <c r="W1826" s="41" t="str">
        <f t="shared" si="113"/>
        <v/>
      </c>
      <c r="X1826" s="58" t="str">
        <f t="shared" si="114"/>
        <v/>
      </c>
      <c r="Y1826" s="58" t="str">
        <f t="shared" si="112"/>
        <v/>
      </c>
      <c r="AC1826" s="41" t="str">
        <f t="shared" si="115"/>
        <v/>
      </c>
      <c r="AE1826" s="41" t="str">
        <f>IF($H1826="", "", IF(COUNTIF($AA$11:$AA$131, $H1826)&gt;0, 'Application Process'!$AC$4, ""))</f>
        <v/>
      </c>
    </row>
    <row r="1827" spans="1:31" x14ac:dyDescent="0.25">
      <c r="A1827" s="40"/>
      <c r="B1827" s="88" t="str">
        <f>IF($X1827="", "", IF(COUNTIF('Application Process'!$I$11:$I$3035, $X1827)=0, 'Job Database'!$Y$8, IFERROR(INDEX('Application Process'!$AJ$11:$AJ$3035, MATCH($X1827, 'Application Process'!$I$11:$I$3035, 0)), "")))</f>
        <v/>
      </c>
      <c r="C1827" s="40"/>
      <c r="D1827" s="207"/>
      <c r="E1827" s="194"/>
      <c r="F1827" s="194"/>
      <c r="G1827" s="208"/>
      <c r="H1827" s="194"/>
      <c r="I1827" s="208"/>
      <c r="J1827" s="194"/>
      <c r="K1827" s="209"/>
      <c r="L1827" s="194"/>
      <c r="M1827" s="196"/>
      <c r="N1827" s="194"/>
      <c r="O1827" s="194"/>
      <c r="P1827" s="208"/>
      <c r="Q1827" s="194"/>
      <c r="R1827" s="210"/>
      <c r="S1827" s="211"/>
      <c r="T1827" s="193"/>
      <c r="U1827" s="40"/>
      <c r="W1827" s="41" t="str">
        <f t="shared" si="113"/>
        <v/>
      </c>
      <c r="X1827" s="58" t="str">
        <f t="shared" si="114"/>
        <v/>
      </c>
      <c r="Y1827" s="58" t="str">
        <f t="shared" si="112"/>
        <v/>
      </c>
      <c r="AC1827" s="41" t="str">
        <f t="shared" si="115"/>
        <v/>
      </c>
      <c r="AE1827" s="41" t="str">
        <f>IF($H1827="", "", IF(COUNTIF($AA$11:$AA$131, $H1827)&gt;0, 'Application Process'!$AC$4, ""))</f>
        <v/>
      </c>
    </row>
    <row r="1828" spans="1:31" x14ac:dyDescent="0.25">
      <c r="A1828" s="40"/>
      <c r="B1828" s="88" t="str">
        <f>IF($X1828="", "", IF(COUNTIF('Application Process'!$I$11:$I$3035, $X1828)=0, 'Job Database'!$Y$8, IFERROR(INDEX('Application Process'!$AJ$11:$AJ$3035, MATCH($X1828, 'Application Process'!$I$11:$I$3035, 0)), "")))</f>
        <v/>
      </c>
      <c r="C1828" s="40"/>
      <c r="D1828" s="207"/>
      <c r="E1828" s="194"/>
      <c r="F1828" s="194"/>
      <c r="G1828" s="208"/>
      <c r="H1828" s="194"/>
      <c r="I1828" s="208"/>
      <c r="J1828" s="194"/>
      <c r="K1828" s="209"/>
      <c r="L1828" s="194"/>
      <c r="M1828" s="196"/>
      <c r="N1828" s="194"/>
      <c r="O1828" s="194"/>
      <c r="P1828" s="208"/>
      <c r="Q1828" s="194"/>
      <c r="R1828" s="210"/>
      <c r="S1828" s="211"/>
      <c r="T1828" s="193"/>
      <c r="U1828" s="40"/>
      <c r="W1828" s="41" t="str">
        <f t="shared" si="113"/>
        <v/>
      </c>
      <c r="X1828" s="58" t="str">
        <f t="shared" si="114"/>
        <v/>
      </c>
      <c r="Y1828" s="58" t="str">
        <f t="shared" si="112"/>
        <v/>
      </c>
      <c r="AC1828" s="41" t="str">
        <f t="shared" si="115"/>
        <v/>
      </c>
      <c r="AE1828" s="41" t="str">
        <f>IF($H1828="", "", IF(COUNTIF($AA$11:$AA$131, $H1828)&gt;0, 'Application Process'!$AC$4, ""))</f>
        <v/>
      </c>
    </row>
    <row r="1829" spans="1:31" x14ac:dyDescent="0.25">
      <c r="A1829" s="40"/>
      <c r="B1829" s="88" t="str">
        <f>IF($X1829="", "", IF(COUNTIF('Application Process'!$I$11:$I$3035, $X1829)=0, 'Job Database'!$Y$8, IFERROR(INDEX('Application Process'!$AJ$11:$AJ$3035, MATCH($X1829, 'Application Process'!$I$11:$I$3035, 0)), "")))</f>
        <v/>
      </c>
      <c r="C1829" s="40"/>
      <c r="D1829" s="207"/>
      <c r="E1829" s="194"/>
      <c r="F1829" s="194"/>
      <c r="G1829" s="208"/>
      <c r="H1829" s="194"/>
      <c r="I1829" s="208"/>
      <c r="J1829" s="194"/>
      <c r="K1829" s="209"/>
      <c r="L1829" s="194"/>
      <c r="M1829" s="196"/>
      <c r="N1829" s="194"/>
      <c r="O1829" s="194"/>
      <c r="P1829" s="208"/>
      <c r="Q1829" s="194"/>
      <c r="R1829" s="210"/>
      <c r="S1829" s="211"/>
      <c r="T1829" s="193"/>
      <c r="U1829" s="40"/>
      <c r="W1829" s="41" t="str">
        <f t="shared" si="113"/>
        <v/>
      </c>
      <c r="X1829" s="58" t="str">
        <f t="shared" si="114"/>
        <v/>
      </c>
      <c r="Y1829" s="58" t="str">
        <f t="shared" si="112"/>
        <v/>
      </c>
      <c r="AC1829" s="41" t="str">
        <f t="shared" si="115"/>
        <v/>
      </c>
      <c r="AE1829" s="41" t="str">
        <f>IF($H1829="", "", IF(COUNTIF($AA$11:$AA$131, $H1829)&gt;0, 'Application Process'!$AC$4, ""))</f>
        <v/>
      </c>
    </row>
    <row r="1830" spans="1:31" x14ac:dyDescent="0.25">
      <c r="A1830" s="40"/>
      <c r="B1830" s="88" t="str">
        <f>IF($X1830="", "", IF(COUNTIF('Application Process'!$I$11:$I$3035, $X1830)=0, 'Job Database'!$Y$8, IFERROR(INDEX('Application Process'!$AJ$11:$AJ$3035, MATCH($X1830, 'Application Process'!$I$11:$I$3035, 0)), "")))</f>
        <v/>
      </c>
      <c r="C1830" s="40"/>
      <c r="D1830" s="207"/>
      <c r="E1830" s="194"/>
      <c r="F1830" s="194"/>
      <c r="G1830" s="208"/>
      <c r="H1830" s="194"/>
      <c r="I1830" s="208"/>
      <c r="J1830" s="194"/>
      <c r="K1830" s="209"/>
      <c r="L1830" s="194"/>
      <c r="M1830" s="196"/>
      <c r="N1830" s="194"/>
      <c r="O1830" s="194"/>
      <c r="P1830" s="208"/>
      <c r="Q1830" s="194"/>
      <c r="R1830" s="210"/>
      <c r="S1830" s="211"/>
      <c r="T1830" s="193"/>
      <c r="U1830" s="40"/>
      <c r="W1830" s="41" t="str">
        <f t="shared" si="113"/>
        <v/>
      </c>
      <c r="X1830" s="58" t="str">
        <f t="shared" si="114"/>
        <v/>
      </c>
      <c r="Y1830" s="58" t="str">
        <f t="shared" si="112"/>
        <v/>
      </c>
      <c r="AC1830" s="41" t="str">
        <f t="shared" si="115"/>
        <v/>
      </c>
      <c r="AE1830" s="41" t="str">
        <f>IF($H1830="", "", IF(COUNTIF($AA$11:$AA$131, $H1830)&gt;0, 'Application Process'!$AC$4, ""))</f>
        <v/>
      </c>
    </row>
    <row r="1831" spans="1:31" x14ac:dyDescent="0.25">
      <c r="A1831" s="40"/>
      <c r="B1831" s="88" t="str">
        <f>IF($X1831="", "", IF(COUNTIF('Application Process'!$I$11:$I$3035, $X1831)=0, 'Job Database'!$Y$8, IFERROR(INDEX('Application Process'!$AJ$11:$AJ$3035, MATCH($X1831, 'Application Process'!$I$11:$I$3035, 0)), "")))</f>
        <v/>
      </c>
      <c r="C1831" s="40"/>
      <c r="D1831" s="207"/>
      <c r="E1831" s="194"/>
      <c r="F1831" s="194"/>
      <c r="G1831" s="208"/>
      <c r="H1831" s="194"/>
      <c r="I1831" s="208"/>
      <c r="J1831" s="194"/>
      <c r="K1831" s="209"/>
      <c r="L1831" s="194"/>
      <c r="M1831" s="196"/>
      <c r="N1831" s="194"/>
      <c r="O1831" s="194"/>
      <c r="P1831" s="208"/>
      <c r="Q1831" s="194"/>
      <c r="R1831" s="210"/>
      <c r="S1831" s="211"/>
      <c r="T1831" s="193"/>
      <c r="U1831" s="40"/>
      <c r="W1831" s="41" t="str">
        <f t="shared" si="113"/>
        <v/>
      </c>
      <c r="X1831" s="58" t="str">
        <f t="shared" si="114"/>
        <v/>
      </c>
      <c r="Y1831" s="58" t="str">
        <f t="shared" si="112"/>
        <v/>
      </c>
      <c r="AC1831" s="41" t="str">
        <f t="shared" si="115"/>
        <v/>
      </c>
      <c r="AE1831" s="41" t="str">
        <f>IF($H1831="", "", IF(COUNTIF($AA$11:$AA$131, $H1831)&gt;0, 'Application Process'!$AC$4, ""))</f>
        <v/>
      </c>
    </row>
    <row r="1832" spans="1:31" x14ac:dyDescent="0.25">
      <c r="A1832" s="40"/>
      <c r="B1832" s="88" t="str">
        <f>IF($X1832="", "", IF(COUNTIF('Application Process'!$I$11:$I$3035, $X1832)=0, 'Job Database'!$Y$8, IFERROR(INDEX('Application Process'!$AJ$11:$AJ$3035, MATCH($X1832, 'Application Process'!$I$11:$I$3035, 0)), "")))</f>
        <v/>
      </c>
      <c r="C1832" s="40"/>
      <c r="D1832" s="207"/>
      <c r="E1832" s="194"/>
      <c r="F1832" s="194"/>
      <c r="G1832" s="208"/>
      <c r="H1832" s="194"/>
      <c r="I1832" s="208"/>
      <c r="J1832" s="194"/>
      <c r="K1832" s="209"/>
      <c r="L1832" s="194"/>
      <c r="M1832" s="196"/>
      <c r="N1832" s="194"/>
      <c r="O1832" s="194"/>
      <c r="P1832" s="208"/>
      <c r="Q1832" s="194"/>
      <c r="R1832" s="210"/>
      <c r="S1832" s="211"/>
      <c r="T1832" s="193"/>
      <c r="U1832" s="40"/>
      <c r="W1832" s="41" t="str">
        <f t="shared" si="113"/>
        <v/>
      </c>
      <c r="X1832" s="58" t="str">
        <f t="shared" si="114"/>
        <v/>
      </c>
      <c r="Y1832" s="58" t="str">
        <f t="shared" si="112"/>
        <v/>
      </c>
      <c r="AC1832" s="41" t="str">
        <f t="shared" si="115"/>
        <v/>
      </c>
      <c r="AE1832" s="41" t="str">
        <f>IF($H1832="", "", IF(COUNTIF($AA$11:$AA$131, $H1832)&gt;0, 'Application Process'!$AC$4, ""))</f>
        <v/>
      </c>
    </row>
    <row r="1833" spans="1:31" x14ac:dyDescent="0.25">
      <c r="A1833" s="40"/>
      <c r="B1833" s="88" t="str">
        <f>IF($X1833="", "", IF(COUNTIF('Application Process'!$I$11:$I$3035, $X1833)=0, 'Job Database'!$Y$8, IFERROR(INDEX('Application Process'!$AJ$11:$AJ$3035, MATCH($X1833, 'Application Process'!$I$11:$I$3035, 0)), "")))</f>
        <v/>
      </c>
      <c r="C1833" s="40"/>
      <c r="D1833" s="207"/>
      <c r="E1833" s="194"/>
      <c r="F1833" s="194"/>
      <c r="G1833" s="208"/>
      <c r="H1833" s="194"/>
      <c r="I1833" s="208"/>
      <c r="J1833" s="194"/>
      <c r="K1833" s="209"/>
      <c r="L1833" s="194"/>
      <c r="M1833" s="196"/>
      <c r="N1833" s="194"/>
      <c r="O1833" s="194"/>
      <c r="P1833" s="208"/>
      <c r="Q1833" s="194"/>
      <c r="R1833" s="210"/>
      <c r="S1833" s="211"/>
      <c r="T1833" s="193"/>
      <c r="U1833" s="40"/>
      <c r="W1833" s="41" t="str">
        <f t="shared" si="113"/>
        <v/>
      </c>
      <c r="X1833" s="58" t="str">
        <f t="shared" si="114"/>
        <v/>
      </c>
      <c r="Y1833" s="58" t="str">
        <f t="shared" si="112"/>
        <v/>
      </c>
      <c r="AC1833" s="41" t="str">
        <f t="shared" si="115"/>
        <v/>
      </c>
      <c r="AE1833" s="41" t="str">
        <f>IF($H1833="", "", IF(COUNTIF($AA$11:$AA$131, $H1833)&gt;0, 'Application Process'!$AC$4, ""))</f>
        <v/>
      </c>
    </row>
    <row r="1834" spans="1:31" x14ac:dyDescent="0.25">
      <c r="A1834" s="40"/>
      <c r="B1834" s="88" t="str">
        <f>IF($X1834="", "", IF(COUNTIF('Application Process'!$I$11:$I$3035, $X1834)=0, 'Job Database'!$Y$8, IFERROR(INDEX('Application Process'!$AJ$11:$AJ$3035, MATCH($X1834, 'Application Process'!$I$11:$I$3035, 0)), "")))</f>
        <v/>
      </c>
      <c r="C1834" s="40"/>
      <c r="D1834" s="207"/>
      <c r="E1834" s="194"/>
      <c r="F1834" s="194"/>
      <c r="G1834" s="208"/>
      <c r="H1834" s="194"/>
      <c r="I1834" s="208"/>
      <c r="J1834" s="194"/>
      <c r="K1834" s="209"/>
      <c r="L1834" s="194"/>
      <c r="M1834" s="196"/>
      <c r="N1834" s="194"/>
      <c r="O1834" s="194"/>
      <c r="P1834" s="208"/>
      <c r="Q1834" s="194"/>
      <c r="R1834" s="210"/>
      <c r="S1834" s="211"/>
      <c r="T1834" s="193"/>
      <c r="U1834" s="40"/>
      <c r="W1834" s="41" t="str">
        <f t="shared" si="113"/>
        <v/>
      </c>
      <c r="X1834" s="58" t="str">
        <f t="shared" si="114"/>
        <v/>
      </c>
      <c r="Y1834" s="58" t="str">
        <f t="shared" si="112"/>
        <v/>
      </c>
      <c r="AC1834" s="41" t="str">
        <f t="shared" si="115"/>
        <v/>
      </c>
      <c r="AE1834" s="41" t="str">
        <f>IF($H1834="", "", IF(COUNTIF($AA$11:$AA$131, $H1834)&gt;0, 'Application Process'!$AC$4, ""))</f>
        <v/>
      </c>
    </row>
    <row r="1835" spans="1:31" x14ac:dyDescent="0.25">
      <c r="A1835" s="40"/>
      <c r="B1835" s="88" t="str">
        <f>IF($X1835="", "", IF(COUNTIF('Application Process'!$I$11:$I$3035, $X1835)=0, 'Job Database'!$Y$8, IFERROR(INDEX('Application Process'!$AJ$11:$AJ$3035, MATCH($X1835, 'Application Process'!$I$11:$I$3035, 0)), "")))</f>
        <v/>
      </c>
      <c r="C1835" s="40"/>
      <c r="D1835" s="207"/>
      <c r="E1835" s="194"/>
      <c r="F1835" s="194"/>
      <c r="G1835" s="208"/>
      <c r="H1835" s="194"/>
      <c r="I1835" s="208"/>
      <c r="J1835" s="194"/>
      <c r="K1835" s="209"/>
      <c r="L1835" s="194"/>
      <c r="M1835" s="196"/>
      <c r="N1835" s="194"/>
      <c r="O1835" s="194"/>
      <c r="P1835" s="208"/>
      <c r="Q1835" s="194"/>
      <c r="R1835" s="210"/>
      <c r="S1835" s="211"/>
      <c r="T1835" s="193"/>
      <c r="U1835" s="40"/>
      <c r="W1835" s="41" t="str">
        <f t="shared" si="113"/>
        <v/>
      </c>
      <c r="X1835" s="58" t="str">
        <f t="shared" si="114"/>
        <v/>
      </c>
      <c r="Y1835" s="58" t="str">
        <f t="shared" si="112"/>
        <v/>
      </c>
      <c r="AC1835" s="41" t="str">
        <f t="shared" si="115"/>
        <v/>
      </c>
      <c r="AE1835" s="41" t="str">
        <f>IF($H1835="", "", IF(COUNTIF($AA$11:$AA$131, $H1835)&gt;0, 'Application Process'!$AC$4, ""))</f>
        <v/>
      </c>
    </row>
    <row r="1836" spans="1:31" x14ac:dyDescent="0.25">
      <c r="A1836" s="40"/>
      <c r="B1836" s="88" t="str">
        <f>IF($X1836="", "", IF(COUNTIF('Application Process'!$I$11:$I$3035, $X1836)=0, 'Job Database'!$Y$8, IFERROR(INDEX('Application Process'!$AJ$11:$AJ$3035, MATCH($X1836, 'Application Process'!$I$11:$I$3035, 0)), "")))</f>
        <v/>
      </c>
      <c r="C1836" s="40"/>
      <c r="D1836" s="207"/>
      <c r="E1836" s="194"/>
      <c r="F1836" s="194"/>
      <c r="G1836" s="208"/>
      <c r="H1836" s="194"/>
      <c r="I1836" s="208"/>
      <c r="J1836" s="194"/>
      <c r="K1836" s="209"/>
      <c r="L1836" s="194"/>
      <c r="M1836" s="196"/>
      <c r="N1836" s="194"/>
      <c r="O1836" s="194"/>
      <c r="P1836" s="208"/>
      <c r="Q1836" s="194"/>
      <c r="R1836" s="210"/>
      <c r="S1836" s="211"/>
      <c r="T1836" s="193"/>
      <c r="U1836" s="40"/>
      <c r="W1836" s="41" t="str">
        <f t="shared" si="113"/>
        <v/>
      </c>
      <c r="X1836" s="58" t="str">
        <f t="shared" si="114"/>
        <v/>
      </c>
      <c r="Y1836" s="58" t="str">
        <f t="shared" si="112"/>
        <v/>
      </c>
      <c r="AC1836" s="41" t="str">
        <f t="shared" si="115"/>
        <v/>
      </c>
      <c r="AE1836" s="41" t="str">
        <f>IF($H1836="", "", IF(COUNTIF($AA$11:$AA$131, $H1836)&gt;0, 'Application Process'!$AC$4, ""))</f>
        <v/>
      </c>
    </row>
    <row r="1837" spans="1:31" x14ac:dyDescent="0.25">
      <c r="A1837" s="40"/>
      <c r="B1837" s="88" t="str">
        <f>IF($X1837="", "", IF(COUNTIF('Application Process'!$I$11:$I$3035, $X1837)=0, 'Job Database'!$Y$8, IFERROR(INDEX('Application Process'!$AJ$11:$AJ$3035, MATCH($X1837, 'Application Process'!$I$11:$I$3035, 0)), "")))</f>
        <v/>
      </c>
      <c r="C1837" s="40"/>
      <c r="D1837" s="207"/>
      <c r="E1837" s="194"/>
      <c r="F1837" s="194"/>
      <c r="G1837" s="208"/>
      <c r="H1837" s="194"/>
      <c r="I1837" s="208"/>
      <c r="J1837" s="194"/>
      <c r="K1837" s="209"/>
      <c r="L1837" s="194"/>
      <c r="M1837" s="196"/>
      <c r="N1837" s="194"/>
      <c r="O1837" s="194"/>
      <c r="P1837" s="208"/>
      <c r="Q1837" s="194"/>
      <c r="R1837" s="210"/>
      <c r="S1837" s="211"/>
      <c r="T1837" s="193"/>
      <c r="U1837" s="40"/>
      <c r="W1837" s="41" t="str">
        <f t="shared" si="113"/>
        <v/>
      </c>
      <c r="X1837" s="58" t="str">
        <f t="shared" si="114"/>
        <v/>
      </c>
      <c r="Y1837" s="58" t="str">
        <f t="shared" si="112"/>
        <v/>
      </c>
      <c r="AC1837" s="41" t="str">
        <f t="shared" si="115"/>
        <v/>
      </c>
      <c r="AE1837" s="41" t="str">
        <f>IF($H1837="", "", IF(COUNTIF($AA$11:$AA$131, $H1837)&gt;0, 'Application Process'!$AC$4, ""))</f>
        <v/>
      </c>
    </row>
    <row r="1838" spans="1:31" x14ac:dyDescent="0.25">
      <c r="A1838" s="40"/>
      <c r="B1838" s="88" t="str">
        <f>IF($X1838="", "", IF(COUNTIF('Application Process'!$I$11:$I$3035, $X1838)=0, 'Job Database'!$Y$8, IFERROR(INDEX('Application Process'!$AJ$11:$AJ$3035, MATCH($X1838, 'Application Process'!$I$11:$I$3035, 0)), "")))</f>
        <v/>
      </c>
      <c r="C1838" s="40"/>
      <c r="D1838" s="207"/>
      <c r="E1838" s="194"/>
      <c r="F1838" s="194"/>
      <c r="G1838" s="208"/>
      <c r="H1838" s="194"/>
      <c r="I1838" s="208"/>
      <c r="J1838" s="194"/>
      <c r="K1838" s="209"/>
      <c r="L1838" s="194"/>
      <c r="M1838" s="196"/>
      <c r="N1838" s="194"/>
      <c r="O1838" s="194"/>
      <c r="P1838" s="208"/>
      <c r="Q1838" s="194"/>
      <c r="R1838" s="210"/>
      <c r="S1838" s="211"/>
      <c r="T1838" s="193"/>
      <c r="U1838" s="40"/>
      <c r="W1838" s="41" t="str">
        <f t="shared" si="113"/>
        <v/>
      </c>
      <c r="X1838" s="58" t="str">
        <f t="shared" si="114"/>
        <v/>
      </c>
      <c r="Y1838" s="58" t="str">
        <f t="shared" si="112"/>
        <v/>
      </c>
      <c r="AC1838" s="41" t="str">
        <f t="shared" si="115"/>
        <v/>
      </c>
      <c r="AE1838" s="41" t="str">
        <f>IF($H1838="", "", IF(COUNTIF($AA$11:$AA$131, $H1838)&gt;0, 'Application Process'!$AC$4, ""))</f>
        <v/>
      </c>
    </row>
    <row r="1839" spans="1:31" x14ac:dyDescent="0.25">
      <c r="A1839" s="40"/>
      <c r="B1839" s="88" t="str">
        <f>IF($X1839="", "", IF(COUNTIF('Application Process'!$I$11:$I$3035, $X1839)=0, 'Job Database'!$Y$8, IFERROR(INDEX('Application Process'!$AJ$11:$AJ$3035, MATCH($X1839, 'Application Process'!$I$11:$I$3035, 0)), "")))</f>
        <v/>
      </c>
      <c r="C1839" s="40"/>
      <c r="D1839" s="207"/>
      <c r="E1839" s="194"/>
      <c r="F1839" s="194"/>
      <c r="G1839" s="208"/>
      <c r="H1839" s="194"/>
      <c r="I1839" s="208"/>
      <c r="J1839" s="194"/>
      <c r="K1839" s="209"/>
      <c r="L1839" s="194"/>
      <c r="M1839" s="196"/>
      <c r="N1839" s="194"/>
      <c r="O1839" s="194"/>
      <c r="P1839" s="208"/>
      <c r="Q1839" s="194"/>
      <c r="R1839" s="210"/>
      <c r="S1839" s="211"/>
      <c r="T1839" s="193"/>
      <c r="U1839" s="40"/>
      <c r="W1839" s="41" t="str">
        <f t="shared" si="113"/>
        <v/>
      </c>
      <c r="X1839" s="58" t="str">
        <f t="shared" si="114"/>
        <v/>
      </c>
      <c r="Y1839" s="58" t="str">
        <f t="shared" si="112"/>
        <v/>
      </c>
      <c r="AC1839" s="41" t="str">
        <f t="shared" si="115"/>
        <v/>
      </c>
      <c r="AE1839" s="41" t="str">
        <f>IF($H1839="", "", IF(COUNTIF($AA$11:$AA$131, $H1839)&gt;0, 'Application Process'!$AC$4, ""))</f>
        <v/>
      </c>
    </row>
    <row r="1840" spans="1:31" x14ac:dyDescent="0.25">
      <c r="A1840" s="40"/>
      <c r="B1840" s="88" t="str">
        <f>IF($X1840="", "", IF(COUNTIF('Application Process'!$I$11:$I$3035, $X1840)=0, 'Job Database'!$Y$8, IFERROR(INDEX('Application Process'!$AJ$11:$AJ$3035, MATCH($X1840, 'Application Process'!$I$11:$I$3035, 0)), "")))</f>
        <v/>
      </c>
      <c r="C1840" s="40"/>
      <c r="D1840" s="207"/>
      <c r="E1840" s="194"/>
      <c r="F1840" s="194"/>
      <c r="G1840" s="208"/>
      <c r="H1840" s="194"/>
      <c r="I1840" s="208"/>
      <c r="J1840" s="194"/>
      <c r="K1840" s="209"/>
      <c r="L1840" s="194"/>
      <c r="M1840" s="196"/>
      <c r="N1840" s="194"/>
      <c r="O1840" s="194"/>
      <c r="P1840" s="208"/>
      <c r="Q1840" s="194"/>
      <c r="R1840" s="210"/>
      <c r="S1840" s="211"/>
      <c r="T1840" s="193"/>
      <c r="U1840" s="40"/>
      <c r="W1840" s="41" t="str">
        <f t="shared" si="113"/>
        <v/>
      </c>
      <c r="X1840" s="58" t="str">
        <f t="shared" si="114"/>
        <v/>
      </c>
      <c r="Y1840" s="58" t="str">
        <f t="shared" si="112"/>
        <v/>
      </c>
      <c r="AC1840" s="41" t="str">
        <f t="shared" si="115"/>
        <v/>
      </c>
      <c r="AE1840" s="41" t="str">
        <f>IF($H1840="", "", IF(COUNTIF($AA$11:$AA$131, $H1840)&gt;0, 'Application Process'!$AC$4, ""))</f>
        <v/>
      </c>
    </row>
    <row r="1841" spans="1:31" x14ac:dyDescent="0.25">
      <c r="A1841" s="40"/>
      <c r="B1841" s="88" t="str">
        <f>IF($X1841="", "", IF(COUNTIF('Application Process'!$I$11:$I$3035, $X1841)=0, 'Job Database'!$Y$8, IFERROR(INDEX('Application Process'!$AJ$11:$AJ$3035, MATCH($X1841, 'Application Process'!$I$11:$I$3035, 0)), "")))</f>
        <v/>
      </c>
      <c r="C1841" s="40"/>
      <c r="D1841" s="207"/>
      <c r="E1841" s="194"/>
      <c r="F1841" s="194"/>
      <c r="G1841" s="208"/>
      <c r="H1841" s="194"/>
      <c r="I1841" s="208"/>
      <c r="J1841" s="194"/>
      <c r="K1841" s="209"/>
      <c r="L1841" s="194"/>
      <c r="M1841" s="196"/>
      <c r="N1841" s="194"/>
      <c r="O1841" s="194"/>
      <c r="P1841" s="208"/>
      <c r="Q1841" s="194"/>
      <c r="R1841" s="210"/>
      <c r="S1841" s="211"/>
      <c r="T1841" s="193"/>
      <c r="U1841" s="40"/>
      <c r="W1841" s="41" t="str">
        <f t="shared" si="113"/>
        <v/>
      </c>
      <c r="X1841" s="58" t="str">
        <f t="shared" si="114"/>
        <v/>
      </c>
      <c r="Y1841" s="58" t="str">
        <f t="shared" si="112"/>
        <v/>
      </c>
      <c r="AC1841" s="41" t="str">
        <f t="shared" si="115"/>
        <v/>
      </c>
      <c r="AE1841" s="41" t="str">
        <f>IF($H1841="", "", IF(COUNTIF($AA$11:$AA$131, $H1841)&gt;0, 'Application Process'!$AC$4, ""))</f>
        <v/>
      </c>
    </row>
    <row r="1842" spans="1:31" x14ac:dyDescent="0.25">
      <c r="A1842" s="40"/>
      <c r="B1842" s="88" t="str">
        <f>IF($X1842="", "", IF(COUNTIF('Application Process'!$I$11:$I$3035, $X1842)=0, 'Job Database'!$Y$8, IFERROR(INDEX('Application Process'!$AJ$11:$AJ$3035, MATCH($X1842, 'Application Process'!$I$11:$I$3035, 0)), "")))</f>
        <v/>
      </c>
      <c r="C1842" s="40"/>
      <c r="D1842" s="207"/>
      <c r="E1842" s="194"/>
      <c r="F1842" s="194"/>
      <c r="G1842" s="208"/>
      <c r="H1842" s="194"/>
      <c r="I1842" s="208"/>
      <c r="J1842" s="194"/>
      <c r="K1842" s="209"/>
      <c r="L1842" s="194"/>
      <c r="M1842" s="196"/>
      <c r="N1842" s="194"/>
      <c r="O1842" s="194"/>
      <c r="P1842" s="208"/>
      <c r="Q1842" s="194"/>
      <c r="R1842" s="210"/>
      <c r="S1842" s="211"/>
      <c r="T1842" s="193"/>
      <c r="U1842" s="40"/>
      <c r="W1842" s="41" t="str">
        <f t="shared" si="113"/>
        <v/>
      </c>
      <c r="X1842" s="58" t="str">
        <f t="shared" si="114"/>
        <v/>
      </c>
      <c r="Y1842" s="58" t="str">
        <f t="shared" si="112"/>
        <v/>
      </c>
      <c r="AC1842" s="41" t="str">
        <f t="shared" si="115"/>
        <v/>
      </c>
      <c r="AE1842" s="41" t="str">
        <f>IF($H1842="", "", IF(COUNTIF($AA$11:$AA$131, $H1842)&gt;0, 'Application Process'!$AC$4, ""))</f>
        <v/>
      </c>
    </row>
    <row r="1843" spans="1:31" x14ac:dyDescent="0.25">
      <c r="A1843" s="40"/>
      <c r="B1843" s="88" t="str">
        <f>IF($X1843="", "", IF(COUNTIF('Application Process'!$I$11:$I$3035, $X1843)=0, 'Job Database'!$Y$8, IFERROR(INDEX('Application Process'!$AJ$11:$AJ$3035, MATCH($X1843, 'Application Process'!$I$11:$I$3035, 0)), "")))</f>
        <v/>
      </c>
      <c r="C1843" s="40"/>
      <c r="D1843" s="207"/>
      <c r="E1843" s="194"/>
      <c r="F1843" s="194"/>
      <c r="G1843" s="208"/>
      <c r="H1843" s="194"/>
      <c r="I1843" s="208"/>
      <c r="J1843" s="194"/>
      <c r="K1843" s="209"/>
      <c r="L1843" s="194"/>
      <c r="M1843" s="196"/>
      <c r="N1843" s="194"/>
      <c r="O1843" s="194"/>
      <c r="P1843" s="208"/>
      <c r="Q1843" s="194"/>
      <c r="R1843" s="210"/>
      <c r="S1843" s="211"/>
      <c r="T1843" s="193"/>
      <c r="U1843" s="40"/>
      <c r="W1843" s="41" t="str">
        <f t="shared" si="113"/>
        <v/>
      </c>
      <c r="X1843" s="58" t="str">
        <f t="shared" si="114"/>
        <v/>
      </c>
      <c r="Y1843" s="58" t="str">
        <f t="shared" si="112"/>
        <v/>
      </c>
      <c r="AC1843" s="41" t="str">
        <f t="shared" si="115"/>
        <v/>
      </c>
      <c r="AE1843" s="41" t="str">
        <f>IF($H1843="", "", IF(COUNTIF($AA$11:$AA$131, $H1843)&gt;0, 'Application Process'!$AC$4, ""))</f>
        <v/>
      </c>
    </row>
    <row r="1844" spans="1:31" x14ac:dyDescent="0.25">
      <c r="A1844" s="40"/>
      <c r="B1844" s="88" t="str">
        <f>IF($X1844="", "", IF(COUNTIF('Application Process'!$I$11:$I$3035, $X1844)=0, 'Job Database'!$Y$8, IFERROR(INDEX('Application Process'!$AJ$11:$AJ$3035, MATCH($X1844, 'Application Process'!$I$11:$I$3035, 0)), "")))</f>
        <v/>
      </c>
      <c r="C1844" s="40"/>
      <c r="D1844" s="207"/>
      <c r="E1844" s="194"/>
      <c r="F1844" s="194"/>
      <c r="G1844" s="208"/>
      <c r="H1844" s="194"/>
      <c r="I1844" s="208"/>
      <c r="J1844" s="194"/>
      <c r="K1844" s="209"/>
      <c r="L1844" s="194"/>
      <c r="M1844" s="196"/>
      <c r="N1844" s="194"/>
      <c r="O1844" s="194"/>
      <c r="P1844" s="208"/>
      <c r="Q1844" s="194"/>
      <c r="R1844" s="210"/>
      <c r="S1844" s="211"/>
      <c r="T1844" s="193"/>
      <c r="U1844" s="40"/>
      <c r="W1844" s="41" t="str">
        <f t="shared" si="113"/>
        <v/>
      </c>
      <c r="X1844" s="58" t="str">
        <f t="shared" si="114"/>
        <v/>
      </c>
      <c r="Y1844" s="58" t="str">
        <f t="shared" si="112"/>
        <v/>
      </c>
      <c r="AC1844" s="41" t="str">
        <f t="shared" si="115"/>
        <v/>
      </c>
      <c r="AE1844" s="41" t="str">
        <f>IF($H1844="", "", IF(COUNTIF($AA$11:$AA$131, $H1844)&gt;0, 'Application Process'!$AC$4, ""))</f>
        <v/>
      </c>
    </row>
    <row r="1845" spans="1:31" x14ac:dyDescent="0.25">
      <c r="A1845" s="40"/>
      <c r="B1845" s="88" t="str">
        <f>IF($X1845="", "", IF(COUNTIF('Application Process'!$I$11:$I$3035, $X1845)=0, 'Job Database'!$Y$8, IFERROR(INDEX('Application Process'!$AJ$11:$AJ$3035, MATCH($X1845, 'Application Process'!$I$11:$I$3035, 0)), "")))</f>
        <v/>
      </c>
      <c r="C1845" s="40"/>
      <c r="D1845" s="207"/>
      <c r="E1845" s="194"/>
      <c r="F1845" s="194"/>
      <c r="G1845" s="208"/>
      <c r="H1845" s="194"/>
      <c r="I1845" s="208"/>
      <c r="J1845" s="194"/>
      <c r="K1845" s="209"/>
      <c r="L1845" s="194"/>
      <c r="M1845" s="196"/>
      <c r="N1845" s="194"/>
      <c r="O1845" s="194"/>
      <c r="P1845" s="208"/>
      <c r="Q1845" s="194"/>
      <c r="R1845" s="210"/>
      <c r="S1845" s="211"/>
      <c r="T1845" s="193"/>
      <c r="U1845" s="40"/>
      <c r="W1845" s="41" t="str">
        <f t="shared" si="113"/>
        <v/>
      </c>
      <c r="X1845" s="58" t="str">
        <f t="shared" si="114"/>
        <v/>
      </c>
      <c r="Y1845" s="58" t="str">
        <f t="shared" si="112"/>
        <v/>
      </c>
      <c r="AC1845" s="41" t="str">
        <f t="shared" si="115"/>
        <v/>
      </c>
      <c r="AE1845" s="41" t="str">
        <f>IF($H1845="", "", IF(COUNTIF($AA$11:$AA$131, $H1845)&gt;0, 'Application Process'!$AC$4, ""))</f>
        <v/>
      </c>
    </row>
    <row r="1846" spans="1:31" x14ac:dyDescent="0.25">
      <c r="A1846" s="40"/>
      <c r="B1846" s="88" t="str">
        <f>IF($X1846="", "", IF(COUNTIF('Application Process'!$I$11:$I$3035, $X1846)=0, 'Job Database'!$Y$8, IFERROR(INDEX('Application Process'!$AJ$11:$AJ$3035, MATCH($X1846, 'Application Process'!$I$11:$I$3035, 0)), "")))</f>
        <v/>
      </c>
      <c r="C1846" s="40"/>
      <c r="D1846" s="207"/>
      <c r="E1846" s="194"/>
      <c r="F1846" s="194"/>
      <c r="G1846" s="208"/>
      <c r="H1846" s="194"/>
      <c r="I1846" s="208"/>
      <c r="J1846" s="194"/>
      <c r="K1846" s="209"/>
      <c r="L1846" s="194"/>
      <c r="M1846" s="196"/>
      <c r="N1846" s="194"/>
      <c r="O1846" s="194"/>
      <c r="P1846" s="208"/>
      <c r="Q1846" s="194"/>
      <c r="R1846" s="210"/>
      <c r="S1846" s="211"/>
      <c r="T1846" s="193"/>
      <c r="U1846" s="40"/>
      <c r="W1846" s="41" t="str">
        <f t="shared" si="113"/>
        <v/>
      </c>
      <c r="X1846" s="58" t="str">
        <f t="shared" si="114"/>
        <v/>
      </c>
      <c r="Y1846" s="58" t="str">
        <f t="shared" si="112"/>
        <v/>
      </c>
      <c r="AC1846" s="41" t="str">
        <f t="shared" si="115"/>
        <v/>
      </c>
      <c r="AE1846" s="41" t="str">
        <f>IF($H1846="", "", IF(COUNTIF($AA$11:$AA$131, $H1846)&gt;0, 'Application Process'!$AC$4, ""))</f>
        <v/>
      </c>
    </row>
    <row r="1847" spans="1:31" x14ac:dyDescent="0.25">
      <c r="A1847" s="40"/>
      <c r="B1847" s="88" t="str">
        <f>IF($X1847="", "", IF(COUNTIF('Application Process'!$I$11:$I$3035, $X1847)=0, 'Job Database'!$Y$8, IFERROR(INDEX('Application Process'!$AJ$11:$AJ$3035, MATCH($X1847, 'Application Process'!$I$11:$I$3035, 0)), "")))</f>
        <v/>
      </c>
      <c r="C1847" s="40"/>
      <c r="D1847" s="207"/>
      <c r="E1847" s="194"/>
      <c r="F1847" s="194"/>
      <c r="G1847" s="208"/>
      <c r="H1847" s="194"/>
      <c r="I1847" s="208"/>
      <c r="J1847" s="194"/>
      <c r="K1847" s="209"/>
      <c r="L1847" s="194"/>
      <c r="M1847" s="196"/>
      <c r="N1847" s="194"/>
      <c r="O1847" s="194"/>
      <c r="P1847" s="208"/>
      <c r="Q1847" s="194"/>
      <c r="R1847" s="210"/>
      <c r="S1847" s="211"/>
      <c r="T1847" s="193"/>
      <c r="U1847" s="40"/>
      <c r="W1847" s="41" t="str">
        <f t="shared" si="113"/>
        <v/>
      </c>
      <c r="X1847" s="58" t="str">
        <f t="shared" si="114"/>
        <v/>
      </c>
      <c r="Y1847" s="58" t="str">
        <f t="shared" si="112"/>
        <v/>
      </c>
      <c r="AC1847" s="41" t="str">
        <f t="shared" si="115"/>
        <v/>
      </c>
      <c r="AE1847" s="41" t="str">
        <f>IF($H1847="", "", IF(COUNTIF($AA$11:$AA$131, $H1847)&gt;0, 'Application Process'!$AC$4, ""))</f>
        <v/>
      </c>
    </row>
    <row r="1848" spans="1:31" x14ac:dyDescent="0.25">
      <c r="A1848" s="40"/>
      <c r="B1848" s="88" t="str">
        <f>IF($X1848="", "", IF(COUNTIF('Application Process'!$I$11:$I$3035, $X1848)=0, 'Job Database'!$Y$8, IFERROR(INDEX('Application Process'!$AJ$11:$AJ$3035, MATCH($X1848, 'Application Process'!$I$11:$I$3035, 0)), "")))</f>
        <v/>
      </c>
      <c r="C1848" s="40"/>
      <c r="D1848" s="207"/>
      <c r="E1848" s="194"/>
      <c r="F1848" s="194"/>
      <c r="G1848" s="208"/>
      <c r="H1848" s="194"/>
      <c r="I1848" s="208"/>
      <c r="J1848" s="194"/>
      <c r="K1848" s="209"/>
      <c r="L1848" s="194"/>
      <c r="M1848" s="196"/>
      <c r="N1848" s="194"/>
      <c r="O1848" s="194"/>
      <c r="P1848" s="208"/>
      <c r="Q1848" s="194"/>
      <c r="R1848" s="210"/>
      <c r="S1848" s="211"/>
      <c r="T1848" s="193"/>
      <c r="U1848" s="40"/>
      <c r="W1848" s="41" t="str">
        <f t="shared" si="113"/>
        <v/>
      </c>
      <c r="X1848" s="58" t="str">
        <f t="shared" si="114"/>
        <v/>
      </c>
      <c r="Y1848" s="58" t="str">
        <f t="shared" si="112"/>
        <v/>
      </c>
      <c r="AC1848" s="41" t="str">
        <f t="shared" si="115"/>
        <v/>
      </c>
      <c r="AE1848" s="41" t="str">
        <f>IF($H1848="", "", IF(COUNTIF($AA$11:$AA$131, $H1848)&gt;0, 'Application Process'!$AC$4, ""))</f>
        <v/>
      </c>
    </row>
    <row r="1849" spans="1:31" x14ac:dyDescent="0.25">
      <c r="A1849" s="40"/>
      <c r="B1849" s="88" t="str">
        <f>IF($X1849="", "", IF(COUNTIF('Application Process'!$I$11:$I$3035, $X1849)=0, 'Job Database'!$Y$8, IFERROR(INDEX('Application Process'!$AJ$11:$AJ$3035, MATCH($X1849, 'Application Process'!$I$11:$I$3035, 0)), "")))</f>
        <v/>
      </c>
      <c r="C1849" s="40"/>
      <c r="D1849" s="207"/>
      <c r="E1849" s="194"/>
      <c r="F1849" s="194"/>
      <c r="G1849" s="208"/>
      <c r="H1849" s="194"/>
      <c r="I1849" s="208"/>
      <c r="J1849" s="194"/>
      <c r="K1849" s="209"/>
      <c r="L1849" s="194"/>
      <c r="M1849" s="196"/>
      <c r="N1849" s="194"/>
      <c r="O1849" s="194"/>
      <c r="P1849" s="208"/>
      <c r="Q1849" s="194"/>
      <c r="R1849" s="210"/>
      <c r="S1849" s="211"/>
      <c r="T1849" s="193"/>
      <c r="U1849" s="40"/>
      <c r="W1849" s="41" t="str">
        <f t="shared" si="113"/>
        <v/>
      </c>
      <c r="X1849" s="58" t="str">
        <f t="shared" si="114"/>
        <v/>
      </c>
      <c r="Y1849" s="58" t="str">
        <f t="shared" si="112"/>
        <v/>
      </c>
      <c r="AC1849" s="41" t="str">
        <f t="shared" si="115"/>
        <v/>
      </c>
      <c r="AE1849" s="41" t="str">
        <f>IF($H1849="", "", IF(COUNTIF($AA$11:$AA$131, $H1849)&gt;0, 'Application Process'!$AC$4, ""))</f>
        <v/>
      </c>
    </row>
    <row r="1850" spans="1:31" x14ac:dyDescent="0.25">
      <c r="A1850" s="40"/>
      <c r="B1850" s="88" t="str">
        <f>IF($X1850="", "", IF(COUNTIF('Application Process'!$I$11:$I$3035, $X1850)=0, 'Job Database'!$Y$8, IFERROR(INDEX('Application Process'!$AJ$11:$AJ$3035, MATCH($X1850, 'Application Process'!$I$11:$I$3035, 0)), "")))</f>
        <v/>
      </c>
      <c r="C1850" s="40"/>
      <c r="D1850" s="207"/>
      <c r="E1850" s="194"/>
      <c r="F1850" s="194"/>
      <c r="G1850" s="208"/>
      <c r="H1850" s="194"/>
      <c r="I1850" s="208"/>
      <c r="J1850" s="194"/>
      <c r="K1850" s="209"/>
      <c r="L1850" s="194"/>
      <c r="M1850" s="196"/>
      <c r="N1850" s="194"/>
      <c r="O1850" s="194"/>
      <c r="P1850" s="208"/>
      <c r="Q1850" s="194"/>
      <c r="R1850" s="210"/>
      <c r="S1850" s="211"/>
      <c r="T1850" s="193"/>
      <c r="U1850" s="40"/>
      <c r="W1850" s="41" t="str">
        <f t="shared" si="113"/>
        <v/>
      </c>
      <c r="X1850" s="58" t="str">
        <f t="shared" si="114"/>
        <v/>
      </c>
      <c r="Y1850" s="58" t="str">
        <f t="shared" si="112"/>
        <v/>
      </c>
      <c r="AC1850" s="41" t="str">
        <f t="shared" si="115"/>
        <v/>
      </c>
      <c r="AE1850" s="41" t="str">
        <f>IF($H1850="", "", IF(COUNTIF($AA$11:$AA$131, $H1850)&gt;0, 'Application Process'!$AC$4, ""))</f>
        <v/>
      </c>
    </row>
    <row r="1851" spans="1:31" x14ac:dyDescent="0.25">
      <c r="A1851" s="40"/>
      <c r="B1851" s="88" t="str">
        <f>IF($X1851="", "", IF(COUNTIF('Application Process'!$I$11:$I$3035, $X1851)=0, 'Job Database'!$Y$8, IFERROR(INDEX('Application Process'!$AJ$11:$AJ$3035, MATCH($X1851, 'Application Process'!$I$11:$I$3035, 0)), "")))</f>
        <v/>
      </c>
      <c r="C1851" s="40"/>
      <c r="D1851" s="207"/>
      <c r="E1851" s="194"/>
      <c r="F1851" s="194"/>
      <c r="G1851" s="208"/>
      <c r="H1851" s="194"/>
      <c r="I1851" s="208"/>
      <c r="J1851" s="194"/>
      <c r="K1851" s="209"/>
      <c r="L1851" s="194"/>
      <c r="M1851" s="196"/>
      <c r="N1851" s="194"/>
      <c r="O1851" s="194"/>
      <c r="P1851" s="208"/>
      <c r="Q1851" s="194"/>
      <c r="R1851" s="210"/>
      <c r="S1851" s="211"/>
      <c r="T1851" s="193"/>
      <c r="U1851" s="40"/>
      <c r="W1851" s="41" t="str">
        <f t="shared" si="113"/>
        <v/>
      </c>
      <c r="X1851" s="58" t="str">
        <f t="shared" si="114"/>
        <v/>
      </c>
      <c r="Y1851" s="58" t="str">
        <f t="shared" si="112"/>
        <v/>
      </c>
      <c r="AC1851" s="41" t="str">
        <f t="shared" si="115"/>
        <v/>
      </c>
      <c r="AE1851" s="41" t="str">
        <f>IF($H1851="", "", IF(COUNTIF($AA$11:$AA$131, $H1851)&gt;0, 'Application Process'!$AC$4, ""))</f>
        <v/>
      </c>
    </row>
    <row r="1852" spans="1:31" x14ac:dyDescent="0.25">
      <c r="A1852" s="40"/>
      <c r="B1852" s="88" t="str">
        <f>IF($X1852="", "", IF(COUNTIF('Application Process'!$I$11:$I$3035, $X1852)=0, 'Job Database'!$Y$8, IFERROR(INDEX('Application Process'!$AJ$11:$AJ$3035, MATCH($X1852, 'Application Process'!$I$11:$I$3035, 0)), "")))</f>
        <v/>
      </c>
      <c r="C1852" s="40"/>
      <c r="D1852" s="207"/>
      <c r="E1852" s="194"/>
      <c r="F1852" s="194"/>
      <c r="G1852" s="208"/>
      <c r="H1852" s="194"/>
      <c r="I1852" s="208"/>
      <c r="J1852" s="194"/>
      <c r="K1852" s="209"/>
      <c r="L1852" s="194"/>
      <c r="M1852" s="196"/>
      <c r="N1852" s="194"/>
      <c r="O1852" s="194"/>
      <c r="P1852" s="208"/>
      <c r="Q1852" s="194"/>
      <c r="R1852" s="210"/>
      <c r="S1852" s="211"/>
      <c r="T1852" s="193"/>
      <c r="U1852" s="40"/>
      <c r="W1852" s="41" t="str">
        <f t="shared" si="113"/>
        <v/>
      </c>
      <c r="X1852" s="58" t="str">
        <f t="shared" si="114"/>
        <v/>
      </c>
      <c r="Y1852" s="58" t="str">
        <f t="shared" si="112"/>
        <v/>
      </c>
      <c r="AC1852" s="41" t="str">
        <f t="shared" si="115"/>
        <v/>
      </c>
      <c r="AE1852" s="41" t="str">
        <f>IF($H1852="", "", IF(COUNTIF($AA$11:$AA$131, $H1852)&gt;0, 'Application Process'!$AC$4, ""))</f>
        <v/>
      </c>
    </row>
    <row r="1853" spans="1:31" x14ac:dyDescent="0.25">
      <c r="A1853" s="40"/>
      <c r="B1853" s="88" t="str">
        <f>IF($X1853="", "", IF(COUNTIF('Application Process'!$I$11:$I$3035, $X1853)=0, 'Job Database'!$Y$8, IFERROR(INDEX('Application Process'!$AJ$11:$AJ$3035, MATCH($X1853, 'Application Process'!$I$11:$I$3035, 0)), "")))</f>
        <v/>
      </c>
      <c r="C1853" s="40"/>
      <c r="D1853" s="207"/>
      <c r="E1853" s="194"/>
      <c r="F1853" s="194"/>
      <c r="G1853" s="208"/>
      <c r="H1853" s="194"/>
      <c r="I1853" s="208"/>
      <c r="J1853" s="194"/>
      <c r="K1853" s="209"/>
      <c r="L1853" s="194"/>
      <c r="M1853" s="196"/>
      <c r="N1853" s="194"/>
      <c r="O1853" s="194"/>
      <c r="P1853" s="208"/>
      <c r="Q1853" s="194"/>
      <c r="R1853" s="210"/>
      <c r="S1853" s="211"/>
      <c r="T1853" s="193"/>
      <c r="U1853" s="40"/>
      <c r="W1853" s="41" t="str">
        <f t="shared" si="113"/>
        <v/>
      </c>
      <c r="X1853" s="58" t="str">
        <f t="shared" si="114"/>
        <v/>
      </c>
      <c r="Y1853" s="58" t="str">
        <f t="shared" si="112"/>
        <v/>
      </c>
      <c r="AC1853" s="41" t="str">
        <f t="shared" si="115"/>
        <v/>
      </c>
      <c r="AE1853" s="41" t="str">
        <f>IF($H1853="", "", IF(COUNTIF($AA$11:$AA$131, $H1853)&gt;0, 'Application Process'!$AC$4, ""))</f>
        <v/>
      </c>
    </row>
    <row r="1854" spans="1:31" x14ac:dyDescent="0.25">
      <c r="A1854" s="40"/>
      <c r="B1854" s="88" t="str">
        <f>IF($X1854="", "", IF(COUNTIF('Application Process'!$I$11:$I$3035, $X1854)=0, 'Job Database'!$Y$8, IFERROR(INDEX('Application Process'!$AJ$11:$AJ$3035, MATCH($X1854, 'Application Process'!$I$11:$I$3035, 0)), "")))</f>
        <v/>
      </c>
      <c r="C1854" s="40"/>
      <c r="D1854" s="207"/>
      <c r="E1854" s="194"/>
      <c r="F1854" s="194"/>
      <c r="G1854" s="208"/>
      <c r="H1854" s="194"/>
      <c r="I1854" s="208"/>
      <c r="J1854" s="194"/>
      <c r="K1854" s="209"/>
      <c r="L1854" s="194"/>
      <c r="M1854" s="196"/>
      <c r="N1854" s="194"/>
      <c r="O1854" s="194"/>
      <c r="P1854" s="208"/>
      <c r="Q1854" s="194"/>
      <c r="R1854" s="210"/>
      <c r="S1854" s="211"/>
      <c r="T1854" s="193"/>
      <c r="U1854" s="40"/>
      <c r="W1854" s="41" t="str">
        <f t="shared" si="113"/>
        <v/>
      </c>
      <c r="X1854" s="58" t="str">
        <f t="shared" si="114"/>
        <v/>
      </c>
      <c r="Y1854" s="58" t="str">
        <f t="shared" si="112"/>
        <v/>
      </c>
      <c r="AC1854" s="41" t="str">
        <f t="shared" si="115"/>
        <v/>
      </c>
      <c r="AE1854" s="41" t="str">
        <f>IF($H1854="", "", IF(COUNTIF($AA$11:$AA$131, $H1854)&gt;0, 'Application Process'!$AC$4, ""))</f>
        <v/>
      </c>
    </row>
    <row r="1855" spans="1:31" x14ac:dyDescent="0.25">
      <c r="A1855" s="40"/>
      <c r="B1855" s="88" t="str">
        <f>IF($X1855="", "", IF(COUNTIF('Application Process'!$I$11:$I$3035, $X1855)=0, 'Job Database'!$Y$8, IFERROR(INDEX('Application Process'!$AJ$11:$AJ$3035, MATCH($X1855, 'Application Process'!$I$11:$I$3035, 0)), "")))</f>
        <v/>
      </c>
      <c r="C1855" s="40"/>
      <c r="D1855" s="207"/>
      <c r="E1855" s="194"/>
      <c r="F1855" s="194"/>
      <c r="G1855" s="208"/>
      <c r="H1855" s="194"/>
      <c r="I1855" s="208"/>
      <c r="J1855" s="194"/>
      <c r="K1855" s="209"/>
      <c r="L1855" s="194"/>
      <c r="M1855" s="196"/>
      <c r="N1855" s="194"/>
      <c r="O1855" s="194"/>
      <c r="P1855" s="208"/>
      <c r="Q1855" s="194"/>
      <c r="R1855" s="210"/>
      <c r="S1855" s="211"/>
      <c r="T1855" s="193"/>
      <c r="U1855" s="40"/>
      <c r="W1855" s="41" t="str">
        <f t="shared" si="113"/>
        <v/>
      </c>
      <c r="X1855" s="58" t="str">
        <f t="shared" si="114"/>
        <v/>
      </c>
      <c r="Y1855" s="58" t="str">
        <f t="shared" si="112"/>
        <v/>
      </c>
      <c r="AC1855" s="41" t="str">
        <f t="shared" si="115"/>
        <v/>
      </c>
      <c r="AE1855" s="41" t="str">
        <f>IF($H1855="", "", IF(COUNTIF($AA$11:$AA$131, $H1855)&gt;0, 'Application Process'!$AC$4, ""))</f>
        <v/>
      </c>
    </row>
    <row r="1856" spans="1:31" x14ac:dyDescent="0.25">
      <c r="A1856" s="40"/>
      <c r="B1856" s="88" t="str">
        <f>IF($X1856="", "", IF(COUNTIF('Application Process'!$I$11:$I$3035, $X1856)=0, 'Job Database'!$Y$8, IFERROR(INDEX('Application Process'!$AJ$11:$AJ$3035, MATCH($X1856, 'Application Process'!$I$11:$I$3035, 0)), "")))</f>
        <v/>
      </c>
      <c r="C1856" s="40"/>
      <c r="D1856" s="207"/>
      <c r="E1856" s="194"/>
      <c r="F1856" s="194"/>
      <c r="G1856" s="208"/>
      <c r="H1856" s="194"/>
      <c r="I1856" s="208"/>
      <c r="J1856" s="194"/>
      <c r="K1856" s="209"/>
      <c r="L1856" s="194"/>
      <c r="M1856" s="196"/>
      <c r="N1856" s="194"/>
      <c r="O1856" s="194"/>
      <c r="P1856" s="208"/>
      <c r="Q1856" s="194"/>
      <c r="R1856" s="210"/>
      <c r="S1856" s="211"/>
      <c r="T1856" s="193"/>
      <c r="U1856" s="40"/>
      <c r="W1856" s="41" t="str">
        <f t="shared" si="113"/>
        <v/>
      </c>
      <c r="X1856" s="58" t="str">
        <f t="shared" si="114"/>
        <v/>
      </c>
      <c r="Y1856" s="58" t="str">
        <f t="shared" si="112"/>
        <v/>
      </c>
      <c r="AC1856" s="41" t="str">
        <f t="shared" si="115"/>
        <v/>
      </c>
      <c r="AE1856" s="41" t="str">
        <f>IF($H1856="", "", IF(COUNTIF($AA$11:$AA$131, $H1856)&gt;0, 'Application Process'!$AC$4, ""))</f>
        <v/>
      </c>
    </row>
    <row r="1857" spans="1:31" x14ac:dyDescent="0.25">
      <c r="A1857" s="40"/>
      <c r="B1857" s="88" t="str">
        <f>IF($X1857="", "", IF(COUNTIF('Application Process'!$I$11:$I$3035, $X1857)=0, 'Job Database'!$Y$8, IFERROR(INDEX('Application Process'!$AJ$11:$AJ$3035, MATCH($X1857, 'Application Process'!$I$11:$I$3035, 0)), "")))</f>
        <v/>
      </c>
      <c r="C1857" s="40"/>
      <c r="D1857" s="207"/>
      <c r="E1857" s="194"/>
      <c r="F1857" s="194"/>
      <c r="G1857" s="208"/>
      <c r="H1857" s="194"/>
      <c r="I1857" s="208"/>
      <c r="J1857" s="194"/>
      <c r="K1857" s="209"/>
      <c r="L1857" s="194"/>
      <c r="M1857" s="196"/>
      <c r="N1857" s="194"/>
      <c r="O1857" s="194"/>
      <c r="P1857" s="208"/>
      <c r="Q1857" s="194"/>
      <c r="R1857" s="210"/>
      <c r="S1857" s="211"/>
      <c r="T1857" s="193"/>
      <c r="U1857" s="40"/>
      <c r="W1857" s="41" t="str">
        <f t="shared" si="113"/>
        <v/>
      </c>
      <c r="X1857" s="58" t="str">
        <f t="shared" si="114"/>
        <v/>
      </c>
      <c r="Y1857" s="58" t="str">
        <f t="shared" si="112"/>
        <v/>
      </c>
      <c r="AC1857" s="41" t="str">
        <f t="shared" si="115"/>
        <v/>
      </c>
      <c r="AE1857" s="41" t="str">
        <f>IF($H1857="", "", IF(COUNTIF($AA$11:$AA$131, $H1857)&gt;0, 'Application Process'!$AC$4, ""))</f>
        <v/>
      </c>
    </row>
    <row r="1858" spans="1:31" x14ac:dyDescent="0.25">
      <c r="A1858" s="40"/>
      <c r="B1858" s="88" t="str">
        <f>IF($X1858="", "", IF(COUNTIF('Application Process'!$I$11:$I$3035, $X1858)=0, 'Job Database'!$Y$8, IFERROR(INDEX('Application Process'!$AJ$11:$AJ$3035, MATCH($X1858, 'Application Process'!$I$11:$I$3035, 0)), "")))</f>
        <v/>
      </c>
      <c r="C1858" s="40"/>
      <c r="D1858" s="207"/>
      <c r="E1858" s="194"/>
      <c r="F1858" s="194"/>
      <c r="G1858" s="208"/>
      <c r="H1858" s="194"/>
      <c r="I1858" s="208"/>
      <c r="J1858" s="194"/>
      <c r="K1858" s="209"/>
      <c r="L1858" s="194"/>
      <c r="M1858" s="196"/>
      <c r="N1858" s="194"/>
      <c r="O1858" s="194"/>
      <c r="P1858" s="208"/>
      <c r="Q1858" s="194"/>
      <c r="R1858" s="210"/>
      <c r="S1858" s="211"/>
      <c r="T1858" s="193"/>
      <c r="U1858" s="40"/>
      <c r="W1858" s="41" t="str">
        <f t="shared" si="113"/>
        <v/>
      </c>
      <c r="X1858" s="58" t="str">
        <f t="shared" si="114"/>
        <v/>
      </c>
      <c r="Y1858" s="58" t="str">
        <f t="shared" si="112"/>
        <v/>
      </c>
      <c r="AC1858" s="41" t="str">
        <f t="shared" si="115"/>
        <v/>
      </c>
      <c r="AE1858" s="41" t="str">
        <f>IF($H1858="", "", IF(COUNTIF($AA$11:$AA$131, $H1858)&gt;0, 'Application Process'!$AC$4, ""))</f>
        <v/>
      </c>
    </row>
    <row r="1859" spans="1:31" x14ac:dyDescent="0.25">
      <c r="A1859" s="40"/>
      <c r="B1859" s="88" t="str">
        <f>IF($X1859="", "", IF(COUNTIF('Application Process'!$I$11:$I$3035, $X1859)=0, 'Job Database'!$Y$8, IFERROR(INDEX('Application Process'!$AJ$11:$AJ$3035, MATCH($X1859, 'Application Process'!$I$11:$I$3035, 0)), "")))</f>
        <v/>
      </c>
      <c r="C1859" s="40"/>
      <c r="D1859" s="207"/>
      <c r="E1859" s="194"/>
      <c r="F1859" s="194"/>
      <c r="G1859" s="208"/>
      <c r="H1859" s="194"/>
      <c r="I1859" s="208"/>
      <c r="J1859" s="194"/>
      <c r="K1859" s="209"/>
      <c r="L1859" s="194"/>
      <c r="M1859" s="196"/>
      <c r="N1859" s="194"/>
      <c r="O1859" s="194"/>
      <c r="P1859" s="208"/>
      <c r="Q1859" s="194"/>
      <c r="R1859" s="210"/>
      <c r="S1859" s="211"/>
      <c r="T1859" s="193"/>
      <c r="U1859" s="40"/>
      <c r="W1859" s="41" t="str">
        <f t="shared" si="113"/>
        <v/>
      </c>
      <c r="X1859" s="58" t="str">
        <f t="shared" si="114"/>
        <v/>
      </c>
      <c r="Y1859" s="58" t="str">
        <f t="shared" si="112"/>
        <v/>
      </c>
      <c r="AC1859" s="41" t="str">
        <f t="shared" si="115"/>
        <v/>
      </c>
      <c r="AE1859" s="41" t="str">
        <f>IF($H1859="", "", IF(COUNTIF($AA$11:$AA$131, $H1859)&gt;0, 'Application Process'!$AC$4, ""))</f>
        <v/>
      </c>
    </row>
    <row r="1860" spans="1:31" x14ac:dyDescent="0.25">
      <c r="A1860" s="40"/>
      <c r="B1860" s="88" t="str">
        <f>IF($X1860="", "", IF(COUNTIF('Application Process'!$I$11:$I$3035, $X1860)=0, 'Job Database'!$Y$8, IFERROR(INDEX('Application Process'!$AJ$11:$AJ$3035, MATCH($X1860, 'Application Process'!$I$11:$I$3035, 0)), "")))</f>
        <v/>
      </c>
      <c r="C1860" s="40"/>
      <c r="D1860" s="207"/>
      <c r="E1860" s="194"/>
      <c r="F1860" s="194"/>
      <c r="G1860" s="208"/>
      <c r="H1860" s="194"/>
      <c r="I1860" s="208"/>
      <c r="J1860" s="194"/>
      <c r="K1860" s="209"/>
      <c r="L1860" s="194"/>
      <c r="M1860" s="196"/>
      <c r="N1860" s="194"/>
      <c r="O1860" s="194"/>
      <c r="P1860" s="208"/>
      <c r="Q1860" s="194"/>
      <c r="R1860" s="210"/>
      <c r="S1860" s="211"/>
      <c r="T1860" s="193"/>
      <c r="U1860" s="40"/>
      <c r="W1860" s="41" t="str">
        <f t="shared" si="113"/>
        <v/>
      </c>
      <c r="X1860" s="58" t="str">
        <f t="shared" si="114"/>
        <v/>
      </c>
      <c r="Y1860" s="58" t="str">
        <f t="shared" si="112"/>
        <v/>
      </c>
      <c r="AC1860" s="41" t="str">
        <f t="shared" si="115"/>
        <v/>
      </c>
      <c r="AE1860" s="41" t="str">
        <f>IF($H1860="", "", IF(COUNTIF($AA$11:$AA$131, $H1860)&gt;0, 'Application Process'!$AC$4, ""))</f>
        <v/>
      </c>
    </row>
    <row r="1861" spans="1:31" x14ac:dyDescent="0.25">
      <c r="A1861" s="40"/>
      <c r="B1861" s="88" t="str">
        <f>IF($X1861="", "", IF(COUNTIF('Application Process'!$I$11:$I$3035, $X1861)=0, 'Job Database'!$Y$8, IFERROR(INDEX('Application Process'!$AJ$11:$AJ$3035, MATCH($X1861, 'Application Process'!$I$11:$I$3035, 0)), "")))</f>
        <v/>
      </c>
      <c r="C1861" s="40"/>
      <c r="D1861" s="207"/>
      <c r="E1861" s="194"/>
      <c r="F1861" s="194"/>
      <c r="G1861" s="208"/>
      <c r="H1861" s="194"/>
      <c r="I1861" s="208"/>
      <c r="J1861" s="194"/>
      <c r="K1861" s="209"/>
      <c r="L1861" s="194"/>
      <c r="M1861" s="196"/>
      <c r="N1861" s="194"/>
      <c r="O1861" s="194"/>
      <c r="P1861" s="208"/>
      <c r="Q1861" s="194"/>
      <c r="R1861" s="210"/>
      <c r="S1861" s="211"/>
      <c r="T1861" s="193"/>
      <c r="U1861" s="40"/>
      <c r="W1861" s="41" t="str">
        <f t="shared" si="113"/>
        <v/>
      </c>
      <c r="X1861" s="58" t="str">
        <f t="shared" si="114"/>
        <v/>
      </c>
      <c r="Y1861" s="58" t="str">
        <f t="shared" si="112"/>
        <v/>
      </c>
      <c r="AC1861" s="41" t="str">
        <f t="shared" si="115"/>
        <v/>
      </c>
      <c r="AE1861" s="41" t="str">
        <f>IF($H1861="", "", IF(COUNTIF($AA$11:$AA$131, $H1861)&gt;0, 'Application Process'!$AC$4, ""))</f>
        <v/>
      </c>
    </row>
    <row r="1862" spans="1:31" x14ac:dyDescent="0.25">
      <c r="A1862" s="40"/>
      <c r="B1862" s="88" t="str">
        <f>IF($X1862="", "", IF(COUNTIF('Application Process'!$I$11:$I$3035, $X1862)=0, 'Job Database'!$Y$8, IFERROR(INDEX('Application Process'!$AJ$11:$AJ$3035, MATCH($X1862, 'Application Process'!$I$11:$I$3035, 0)), "")))</f>
        <v/>
      </c>
      <c r="C1862" s="40"/>
      <c r="D1862" s="207"/>
      <c r="E1862" s="194"/>
      <c r="F1862" s="194"/>
      <c r="G1862" s="208"/>
      <c r="H1862" s="194"/>
      <c r="I1862" s="208"/>
      <c r="J1862" s="194"/>
      <c r="K1862" s="209"/>
      <c r="L1862" s="194"/>
      <c r="M1862" s="196"/>
      <c r="N1862" s="194"/>
      <c r="O1862" s="194"/>
      <c r="P1862" s="208"/>
      <c r="Q1862" s="194"/>
      <c r="R1862" s="210"/>
      <c r="S1862" s="211"/>
      <c r="T1862" s="193"/>
      <c r="U1862" s="40"/>
      <c r="W1862" s="41" t="str">
        <f t="shared" si="113"/>
        <v/>
      </c>
      <c r="X1862" s="58" t="str">
        <f t="shared" si="114"/>
        <v/>
      </c>
      <c r="Y1862" s="58" t="str">
        <f t="shared" si="112"/>
        <v/>
      </c>
      <c r="AC1862" s="41" t="str">
        <f t="shared" si="115"/>
        <v/>
      </c>
      <c r="AE1862" s="41" t="str">
        <f>IF($H1862="", "", IF(COUNTIF($AA$11:$AA$131, $H1862)&gt;0, 'Application Process'!$AC$4, ""))</f>
        <v/>
      </c>
    </row>
    <row r="1863" spans="1:31" x14ac:dyDescent="0.25">
      <c r="A1863" s="40"/>
      <c r="B1863" s="88" t="str">
        <f>IF($X1863="", "", IF(COUNTIF('Application Process'!$I$11:$I$3035, $X1863)=0, 'Job Database'!$Y$8, IFERROR(INDEX('Application Process'!$AJ$11:$AJ$3035, MATCH($X1863, 'Application Process'!$I$11:$I$3035, 0)), "")))</f>
        <v/>
      </c>
      <c r="C1863" s="40"/>
      <c r="D1863" s="207"/>
      <c r="E1863" s="194"/>
      <c r="F1863" s="194"/>
      <c r="G1863" s="208"/>
      <c r="H1863" s="194"/>
      <c r="I1863" s="208"/>
      <c r="J1863" s="194"/>
      <c r="K1863" s="209"/>
      <c r="L1863" s="194"/>
      <c r="M1863" s="196"/>
      <c r="N1863" s="194"/>
      <c r="O1863" s="194"/>
      <c r="P1863" s="208"/>
      <c r="Q1863" s="194"/>
      <c r="R1863" s="210"/>
      <c r="S1863" s="211"/>
      <c r="T1863" s="193"/>
      <c r="U1863" s="40"/>
      <c r="W1863" s="41" t="str">
        <f t="shared" si="113"/>
        <v/>
      </c>
      <c r="X1863" s="58" t="str">
        <f t="shared" si="114"/>
        <v/>
      </c>
      <c r="Y1863" s="58" t="str">
        <f t="shared" si="112"/>
        <v/>
      </c>
      <c r="AC1863" s="41" t="str">
        <f t="shared" si="115"/>
        <v/>
      </c>
      <c r="AE1863" s="41" t="str">
        <f>IF($H1863="", "", IF(COUNTIF($AA$11:$AA$131, $H1863)&gt;0, 'Application Process'!$AC$4, ""))</f>
        <v/>
      </c>
    </row>
    <row r="1864" spans="1:31" x14ac:dyDescent="0.25">
      <c r="A1864" s="40"/>
      <c r="B1864" s="88" t="str">
        <f>IF($X1864="", "", IF(COUNTIF('Application Process'!$I$11:$I$3035, $X1864)=0, 'Job Database'!$Y$8, IFERROR(INDEX('Application Process'!$AJ$11:$AJ$3035, MATCH($X1864, 'Application Process'!$I$11:$I$3035, 0)), "")))</f>
        <v/>
      </c>
      <c r="C1864" s="40"/>
      <c r="D1864" s="207"/>
      <c r="E1864" s="194"/>
      <c r="F1864" s="194"/>
      <c r="G1864" s="208"/>
      <c r="H1864" s="194"/>
      <c r="I1864" s="208"/>
      <c r="J1864" s="194"/>
      <c r="K1864" s="209"/>
      <c r="L1864" s="194"/>
      <c r="M1864" s="196"/>
      <c r="N1864" s="194"/>
      <c r="O1864" s="194"/>
      <c r="P1864" s="208"/>
      <c r="Q1864" s="194"/>
      <c r="R1864" s="210"/>
      <c r="S1864" s="211"/>
      <c r="T1864" s="193"/>
      <c r="U1864" s="40"/>
      <c r="W1864" s="41" t="str">
        <f t="shared" si="113"/>
        <v/>
      </c>
      <c r="X1864" s="58" t="str">
        <f t="shared" si="114"/>
        <v/>
      </c>
      <c r="Y1864" s="58" t="str">
        <f t="shared" si="112"/>
        <v/>
      </c>
      <c r="AC1864" s="41" t="str">
        <f t="shared" si="115"/>
        <v/>
      </c>
      <c r="AE1864" s="41" t="str">
        <f>IF($H1864="", "", IF(COUNTIF($AA$11:$AA$131, $H1864)&gt;0, 'Application Process'!$AC$4, ""))</f>
        <v/>
      </c>
    </row>
    <row r="1865" spans="1:31" x14ac:dyDescent="0.25">
      <c r="A1865" s="40"/>
      <c r="B1865" s="88" t="str">
        <f>IF($X1865="", "", IF(COUNTIF('Application Process'!$I$11:$I$3035, $X1865)=0, 'Job Database'!$Y$8, IFERROR(INDEX('Application Process'!$AJ$11:$AJ$3035, MATCH($X1865, 'Application Process'!$I$11:$I$3035, 0)), "")))</f>
        <v/>
      </c>
      <c r="C1865" s="40"/>
      <c r="D1865" s="207"/>
      <c r="E1865" s="194"/>
      <c r="F1865" s="194"/>
      <c r="G1865" s="208"/>
      <c r="H1865" s="194"/>
      <c r="I1865" s="208"/>
      <c r="J1865" s="194"/>
      <c r="K1865" s="209"/>
      <c r="L1865" s="194"/>
      <c r="M1865" s="196"/>
      <c r="N1865" s="194"/>
      <c r="O1865" s="194"/>
      <c r="P1865" s="208"/>
      <c r="Q1865" s="194"/>
      <c r="R1865" s="210"/>
      <c r="S1865" s="211"/>
      <c r="T1865" s="193"/>
      <c r="U1865" s="40"/>
      <c r="W1865" s="41" t="str">
        <f t="shared" si="113"/>
        <v/>
      </c>
      <c r="X1865" s="58" t="str">
        <f t="shared" si="114"/>
        <v/>
      </c>
      <c r="Y1865" s="58" t="str">
        <f t="shared" si="112"/>
        <v/>
      </c>
      <c r="AC1865" s="41" t="str">
        <f t="shared" si="115"/>
        <v/>
      </c>
      <c r="AE1865" s="41" t="str">
        <f>IF($H1865="", "", IF(COUNTIF($AA$11:$AA$131, $H1865)&gt;0, 'Application Process'!$AC$4, ""))</f>
        <v/>
      </c>
    </row>
    <row r="1866" spans="1:31" x14ac:dyDescent="0.25">
      <c r="A1866" s="40"/>
      <c r="B1866" s="88" t="str">
        <f>IF($X1866="", "", IF(COUNTIF('Application Process'!$I$11:$I$3035, $X1866)=0, 'Job Database'!$Y$8, IFERROR(INDEX('Application Process'!$AJ$11:$AJ$3035, MATCH($X1866, 'Application Process'!$I$11:$I$3035, 0)), "")))</f>
        <v/>
      </c>
      <c r="C1866" s="40"/>
      <c r="D1866" s="207"/>
      <c r="E1866" s="194"/>
      <c r="F1866" s="194"/>
      <c r="G1866" s="208"/>
      <c r="H1866" s="194"/>
      <c r="I1866" s="208"/>
      <c r="J1866" s="194"/>
      <c r="K1866" s="209"/>
      <c r="L1866" s="194"/>
      <c r="M1866" s="196"/>
      <c r="N1866" s="194"/>
      <c r="O1866" s="194"/>
      <c r="P1866" s="208"/>
      <c r="Q1866" s="194"/>
      <c r="R1866" s="210"/>
      <c r="S1866" s="211"/>
      <c r="T1866" s="193"/>
      <c r="U1866" s="40"/>
      <c r="W1866" s="41" t="str">
        <f t="shared" si="113"/>
        <v/>
      </c>
      <c r="X1866" s="58" t="str">
        <f t="shared" si="114"/>
        <v/>
      </c>
      <c r="Y1866" s="58" t="str">
        <f t="shared" si="112"/>
        <v/>
      </c>
      <c r="AC1866" s="41" t="str">
        <f t="shared" si="115"/>
        <v/>
      </c>
      <c r="AE1866" s="41" t="str">
        <f>IF($H1866="", "", IF(COUNTIF($AA$11:$AA$131, $H1866)&gt;0, 'Application Process'!$AC$4, ""))</f>
        <v/>
      </c>
    </row>
    <row r="1867" spans="1:31" x14ac:dyDescent="0.25">
      <c r="A1867" s="40"/>
      <c r="B1867" s="88" t="str">
        <f>IF($X1867="", "", IF(COUNTIF('Application Process'!$I$11:$I$3035, $X1867)=0, 'Job Database'!$Y$8, IFERROR(INDEX('Application Process'!$AJ$11:$AJ$3035, MATCH($X1867, 'Application Process'!$I$11:$I$3035, 0)), "")))</f>
        <v/>
      </c>
      <c r="C1867" s="40"/>
      <c r="D1867" s="207"/>
      <c r="E1867" s="194"/>
      <c r="F1867" s="194"/>
      <c r="G1867" s="208"/>
      <c r="H1867" s="194"/>
      <c r="I1867" s="208"/>
      <c r="J1867" s="194"/>
      <c r="K1867" s="209"/>
      <c r="L1867" s="194"/>
      <c r="M1867" s="196"/>
      <c r="N1867" s="194"/>
      <c r="O1867" s="194"/>
      <c r="P1867" s="208"/>
      <c r="Q1867" s="194"/>
      <c r="R1867" s="210"/>
      <c r="S1867" s="211"/>
      <c r="T1867" s="193"/>
      <c r="U1867" s="40"/>
      <c r="W1867" s="41" t="str">
        <f t="shared" si="113"/>
        <v/>
      </c>
      <c r="X1867" s="58" t="str">
        <f t="shared" si="114"/>
        <v/>
      </c>
      <c r="Y1867" s="58" t="str">
        <f t="shared" ref="Y1867:Y1930" si="116">IF($H1867="", "", CONCATENATE($H1867, " - ", $B1867))</f>
        <v/>
      </c>
      <c r="AC1867" s="41" t="str">
        <f t="shared" si="115"/>
        <v/>
      </c>
      <c r="AE1867" s="41" t="str">
        <f>IF($H1867="", "", IF(COUNTIF($AA$11:$AA$131, $H1867)&gt;0, 'Application Process'!$AC$4, ""))</f>
        <v/>
      </c>
    </row>
    <row r="1868" spans="1:31" x14ac:dyDescent="0.25">
      <c r="A1868" s="40"/>
      <c r="B1868" s="88" t="str">
        <f>IF($X1868="", "", IF(COUNTIF('Application Process'!$I$11:$I$3035, $X1868)=0, 'Job Database'!$Y$8, IFERROR(INDEX('Application Process'!$AJ$11:$AJ$3035, MATCH($X1868, 'Application Process'!$I$11:$I$3035, 0)), "")))</f>
        <v/>
      </c>
      <c r="C1868" s="40"/>
      <c r="D1868" s="207"/>
      <c r="E1868" s="194"/>
      <c r="F1868" s="194"/>
      <c r="G1868" s="208"/>
      <c r="H1868" s="194"/>
      <c r="I1868" s="208"/>
      <c r="J1868" s="194"/>
      <c r="K1868" s="209"/>
      <c r="L1868" s="194"/>
      <c r="M1868" s="196"/>
      <c r="N1868" s="194"/>
      <c r="O1868" s="194"/>
      <c r="P1868" s="208"/>
      <c r="Q1868" s="194"/>
      <c r="R1868" s="210"/>
      <c r="S1868" s="211"/>
      <c r="T1868" s="193"/>
      <c r="U1868" s="40"/>
      <c r="W1868" s="41" t="str">
        <f t="shared" ref="W1868:W1931" si="117">IF($D1868="", "", IF(COUNTIF($D$11:$D$3035, $D1868)&gt;1, "X", ""))</f>
        <v/>
      </c>
      <c r="X1868" s="58" t="str">
        <f t="shared" ref="X1868:X1931" si="118">IF($D1868="", "", CONCATENATE(D1868, IF(E1868="", "", " - "), IF(E1868="", "", E1868), IF(F1868="", "", " - "), IF(F1868="", "", F1868)))</f>
        <v/>
      </c>
      <c r="Y1868" s="58" t="str">
        <f t="shared" si="116"/>
        <v/>
      </c>
      <c r="AC1868" s="41" t="str">
        <f t="shared" ref="AC1868:AC1931" si="119">IF($H1868="", "", IF(COUNTIF($AA$11:$AA$131, $H1868)=0, "X", ""))</f>
        <v/>
      </c>
      <c r="AE1868" s="41" t="str">
        <f>IF($H1868="", "", IF(COUNTIF($AA$11:$AA$131, $H1868)&gt;0, 'Application Process'!$AC$4, ""))</f>
        <v/>
      </c>
    </row>
    <row r="1869" spans="1:31" x14ac:dyDescent="0.25">
      <c r="A1869" s="40"/>
      <c r="B1869" s="88" t="str">
        <f>IF($X1869="", "", IF(COUNTIF('Application Process'!$I$11:$I$3035, $X1869)=0, 'Job Database'!$Y$8, IFERROR(INDEX('Application Process'!$AJ$11:$AJ$3035, MATCH($X1869, 'Application Process'!$I$11:$I$3035, 0)), "")))</f>
        <v/>
      </c>
      <c r="C1869" s="40"/>
      <c r="D1869" s="207"/>
      <c r="E1869" s="194"/>
      <c r="F1869" s="194"/>
      <c r="G1869" s="208"/>
      <c r="H1869" s="194"/>
      <c r="I1869" s="208"/>
      <c r="J1869" s="194"/>
      <c r="K1869" s="209"/>
      <c r="L1869" s="194"/>
      <c r="M1869" s="196"/>
      <c r="N1869" s="194"/>
      <c r="O1869" s="194"/>
      <c r="P1869" s="208"/>
      <c r="Q1869" s="194"/>
      <c r="R1869" s="210"/>
      <c r="S1869" s="211"/>
      <c r="T1869" s="193"/>
      <c r="U1869" s="40"/>
      <c r="W1869" s="41" t="str">
        <f t="shared" si="117"/>
        <v/>
      </c>
      <c r="X1869" s="58" t="str">
        <f t="shared" si="118"/>
        <v/>
      </c>
      <c r="Y1869" s="58" t="str">
        <f t="shared" si="116"/>
        <v/>
      </c>
      <c r="AC1869" s="41" t="str">
        <f t="shared" si="119"/>
        <v/>
      </c>
      <c r="AE1869" s="41" t="str">
        <f>IF($H1869="", "", IF(COUNTIF($AA$11:$AA$131, $H1869)&gt;0, 'Application Process'!$AC$4, ""))</f>
        <v/>
      </c>
    </row>
    <row r="1870" spans="1:31" x14ac:dyDescent="0.25">
      <c r="A1870" s="40"/>
      <c r="B1870" s="88" t="str">
        <f>IF($X1870="", "", IF(COUNTIF('Application Process'!$I$11:$I$3035, $X1870)=0, 'Job Database'!$Y$8, IFERROR(INDEX('Application Process'!$AJ$11:$AJ$3035, MATCH($X1870, 'Application Process'!$I$11:$I$3035, 0)), "")))</f>
        <v/>
      </c>
      <c r="C1870" s="40"/>
      <c r="D1870" s="207"/>
      <c r="E1870" s="194"/>
      <c r="F1870" s="194"/>
      <c r="G1870" s="208"/>
      <c r="H1870" s="194"/>
      <c r="I1870" s="208"/>
      <c r="J1870" s="194"/>
      <c r="K1870" s="209"/>
      <c r="L1870" s="194"/>
      <c r="M1870" s="196"/>
      <c r="N1870" s="194"/>
      <c r="O1870" s="194"/>
      <c r="P1870" s="208"/>
      <c r="Q1870" s="194"/>
      <c r="R1870" s="210"/>
      <c r="S1870" s="211"/>
      <c r="T1870" s="193"/>
      <c r="U1870" s="40"/>
      <c r="W1870" s="41" t="str">
        <f t="shared" si="117"/>
        <v/>
      </c>
      <c r="X1870" s="58" t="str">
        <f t="shared" si="118"/>
        <v/>
      </c>
      <c r="Y1870" s="58" t="str">
        <f t="shared" si="116"/>
        <v/>
      </c>
      <c r="AC1870" s="41" t="str">
        <f t="shared" si="119"/>
        <v/>
      </c>
      <c r="AE1870" s="41" t="str">
        <f>IF($H1870="", "", IF(COUNTIF($AA$11:$AA$131, $H1870)&gt;0, 'Application Process'!$AC$4, ""))</f>
        <v/>
      </c>
    </row>
    <row r="1871" spans="1:31" x14ac:dyDescent="0.25">
      <c r="A1871" s="40"/>
      <c r="B1871" s="88" t="str">
        <f>IF($X1871="", "", IF(COUNTIF('Application Process'!$I$11:$I$3035, $X1871)=0, 'Job Database'!$Y$8, IFERROR(INDEX('Application Process'!$AJ$11:$AJ$3035, MATCH($X1871, 'Application Process'!$I$11:$I$3035, 0)), "")))</f>
        <v/>
      </c>
      <c r="C1871" s="40"/>
      <c r="D1871" s="207"/>
      <c r="E1871" s="194"/>
      <c r="F1871" s="194"/>
      <c r="G1871" s="208"/>
      <c r="H1871" s="194"/>
      <c r="I1871" s="208"/>
      <c r="J1871" s="194"/>
      <c r="K1871" s="209"/>
      <c r="L1871" s="194"/>
      <c r="M1871" s="196"/>
      <c r="N1871" s="194"/>
      <c r="O1871" s="194"/>
      <c r="P1871" s="208"/>
      <c r="Q1871" s="194"/>
      <c r="R1871" s="210"/>
      <c r="S1871" s="211"/>
      <c r="T1871" s="193"/>
      <c r="U1871" s="40"/>
      <c r="W1871" s="41" t="str">
        <f t="shared" si="117"/>
        <v/>
      </c>
      <c r="X1871" s="58" t="str">
        <f t="shared" si="118"/>
        <v/>
      </c>
      <c r="Y1871" s="58" t="str">
        <f t="shared" si="116"/>
        <v/>
      </c>
      <c r="AC1871" s="41" t="str">
        <f t="shared" si="119"/>
        <v/>
      </c>
      <c r="AE1871" s="41" t="str">
        <f>IF($H1871="", "", IF(COUNTIF($AA$11:$AA$131, $H1871)&gt;0, 'Application Process'!$AC$4, ""))</f>
        <v/>
      </c>
    </row>
    <row r="1872" spans="1:31" x14ac:dyDescent="0.25">
      <c r="A1872" s="40"/>
      <c r="B1872" s="88" t="str">
        <f>IF($X1872="", "", IF(COUNTIF('Application Process'!$I$11:$I$3035, $X1872)=0, 'Job Database'!$Y$8, IFERROR(INDEX('Application Process'!$AJ$11:$AJ$3035, MATCH($X1872, 'Application Process'!$I$11:$I$3035, 0)), "")))</f>
        <v/>
      </c>
      <c r="C1872" s="40"/>
      <c r="D1872" s="207"/>
      <c r="E1872" s="194"/>
      <c r="F1872" s="194"/>
      <c r="G1872" s="208"/>
      <c r="H1872" s="194"/>
      <c r="I1872" s="208"/>
      <c r="J1872" s="194"/>
      <c r="K1872" s="209"/>
      <c r="L1872" s="194"/>
      <c r="M1872" s="196"/>
      <c r="N1872" s="194"/>
      <c r="O1872" s="194"/>
      <c r="P1872" s="208"/>
      <c r="Q1872" s="194"/>
      <c r="R1872" s="210"/>
      <c r="S1872" s="211"/>
      <c r="T1872" s="193"/>
      <c r="U1872" s="40"/>
      <c r="W1872" s="41" t="str">
        <f t="shared" si="117"/>
        <v/>
      </c>
      <c r="X1872" s="58" t="str">
        <f t="shared" si="118"/>
        <v/>
      </c>
      <c r="Y1872" s="58" t="str">
        <f t="shared" si="116"/>
        <v/>
      </c>
      <c r="AC1872" s="41" t="str">
        <f t="shared" si="119"/>
        <v/>
      </c>
      <c r="AE1872" s="41" t="str">
        <f>IF($H1872="", "", IF(COUNTIF($AA$11:$AA$131, $H1872)&gt;0, 'Application Process'!$AC$4, ""))</f>
        <v/>
      </c>
    </row>
    <row r="1873" spans="1:31" x14ac:dyDescent="0.25">
      <c r="A1873" s="40"/>
      <c r="B1873" s="88" t="str">
        <f>IF($X1873="", "", IF(COUNTIF('Application Process'!$I$11:$I$3035, $X1873)=0, 'Job Database'!$Y$8, IFERROR(INDEX('Application Process'!$AJ$11:$AJ$3035, MATCH($X1873, 'Application Process'!$I$11:$I$3035, 0)), "")))</f>
        <v/>
      </c>
      <c r="C1873" s="40"/>
      <c r="D1873" s="207"/>
      <c r="E1873" s="194"/>
      <c r="F1873" s="194"/>
      <c r="G1873" s="208"/>
      <c r="H1873" s="194"/>
      <c r="I1873" s="208"/>
      <c r="J1873" s="194"/>
      <c r="K1873" s="209"/>
      <c r="L1873" s="194"/>
      <c r="M1873" s="196"/>
      <c r="N1873" s="194"/>
      <c r="O1873" s="194"/>
      <c r="P1873" s="208"/>
      <c r="Q1873" s="194"/>
      <c r="R1873" s="210"/>
      <c r="S1873" s="211"/>
      <c r="T1873" s="193"/>
      <c r="U1873" s="40"/>
      <c r="W1873" s="41" t="str">
        <f t="shared" si="117"/>
        <v/>
      </c>
      <c r="X1873" s="58" t="str">
        <f t="shared" si="118"/>
        <v/>
      </c>
      <c r="Y1873" s="58" t="str">
        <f t="shared" si="116"/>
        <v/>
      </c>
      <c r="AC1873" s="41" t="str">
        <f t="shared" si="119"/>
        <v/>
      </c>
      <c r="AE1873" s="41" t="str">
        <f>IF($H1873="", "", IF(COUNTIF($AA$11:$AA$131, $H1873)&gt;0, 'Application Process'!$AC$4, ""))</f>
        <v/>
      </c>
    </row>
    <row r="1874" spans="1:31" x14ac:dyDescent="0.25">
      <c r="A1874" s="40"/>
      <c r="B1874" s="88" t="str">
        <f>IF($X1874="", "", IF(COUNTIF('Application Process'!$I$11:$I$3035, $X1874)=0, 'Job Database'!$Y$8, IFERROR(INDEX('Application Process'!$AJ$11:$AJ$3035, MATCH($X1874, 'Application Process'!$I$11:$I$3035, 0)), "")))</f>
        <v/>
      </c>
      <c r="C1874" s="40"/>
      <c r="D1874" s="207"/>
      <c r="E1874" s="194"/>
      <c r="F1874" s="194"/>
      <c r="G1874" s="208"/>
      <c r="H1874" s="194"/>
      <c r="I1874" s="208"/>
      <c r="J1874" s="194"/>
      <c r="K1874" s="209"/>
      <c r="L1874" s="194"/>
      <c r="M1874" s="196"/>
      <c r="N1874" s="194"/>
      <c r="O1874" s="194"/>
      <c r="P1874" s="208"/>
      <c r="Q1874" s="194"/>
      <c r="R1874" s="210"/>
      <c r="S1874" s="211"/>
      <c r="T1874" s="193"/>
      <c r="U1874" s="40"/>
      <c r="W1874" s="41" t="str">
        <f t="shared" si="117"/>
        <v/>
      </c>
      <c r="X1874" s="58" t="str">
        <f t="shared" si="118"/>
        <v/>
      </c>
      <c r="Y1874" s="58" t="str">
        <f t="shared" si="116"/>
        <v/>
      </c>
      <c r="AC1874" s="41" t="str">
        <f t="shared" si="119"/>
        <v/>
      </c>
      <c r="AE1874" s="41" t="str">
        <f>IF($H1874="", "", IF(COUNTIF($AA$11:$AA$131, $H1874)&gt;0, 'Application Process'!$AC$4, ""))</f>
        <v/>
      </c>
    </row>
    <row r="1875" spans="1:31" x14ac:dyDescent="0.25">
      <c r="A1875" s="40"/>
      <c r="B1875" s="88" t="str">
        <f>IF($X1875="", "", IF(COUNTIF('Application Process'!$I$11:$I$3035, $X1875)=0, 'Job Database'!$Y$8, IFERROR(INDEX('Application Process'!$AJ$11:$AJ$3035, MATCH($X1875, 'Application Process'!$I$11:$I$3035, 0)), "")))</f>
        <v/>
      </c>
      <c r="C1875" s="40"/>
      <c r="D1875" s="207"/>
      <c r="E1875" s="194"/>
      <c r="F1875" s="194"/>
      <c r="G1875" s="208"/>
      <c r="H1875" s="194"/>
      <c r="I1875" s="208"/>
      <c r="J1875" s="194"/>
      <c r="K1875" s="209"/>
      <c r="L1875" s="194"/>
      <c r="M1875" s="196"/>
      <c r="N1875" s="194"/>
      <c r="O1875" s="194"/>
      <c r="P1875" s="208"/>
      <c r="Q1875" s="194"/>
      <c r="R1875" s="210"/>
      <c r="S1875" s="211"/>
      <c r="T1875" s="193"/>
      <c r="U1875" s="40"/>
      <c r="W1875" s="41" t="str">
        <f t="shared" si="117"/>
        <v/>
      </c>
      <c r="X1875" s="58" t="str">
        <f t="shared" si="118"/>
        <v/>
      </c>
      <c r="Y1875" s="58" t="str">
        <f t="shared" si="116"/>
        <v/>
      </c>
      <c r="AC1875" s="41" t="str">
        <f t="shared" si="119"/>
        <v/>
      </c>
      <c r="AE1875" s="41" t="str">
        <f>IF($H1875="", "", IF(COUNTIF($AA$11:$AA$131, $H1875)&gt;0, 'Application Process'!$AC$4, ""))</f>
        <v/>
      </c>
    </row>
    <row r="1876" spans="1:31" x14ac:dyDescent="0.25">
      <c r="A1876" s="40"/>
      <c r="B1876" s="88" t="str">
        <f>IF($X1876="", "", IF(COUNTIF('Application Process'!$I$11:$I$3035, $X1876)=0, 'Job Database'!$Y$8, IFERROR(INDEX('Application Process'!$AJ$11:$AJ$3035, MATCH($X1876, 'Application Process'!$I$11:$I$3035, 0)), "")))</f>
        <v/>
      </c>
      <c r="C1876" s="40"/>
      <c r="D1876" s="207"/>
      <c r="E1876" s="194"/>
      <c r="F1876" s="194"/>
      <c r="G1876" s="208"/>
      <c r="H1876" s="194"/>
      <c r="I1876" s="208"/>
      <c r="J1876" s="194"/>
      <c r="K1876" s="209"/>
      <c r="L1876" s="194"/>
      <c r="M1876" s="196"/>
      <c r="N1876" s="194"/>
      <c r="O1876" s="194"/>
      <c r="P1876" s="208"/>
      <c r="Q1876" s="194"/>
      <c r="R1876" s="210"/>
      <c r="S1876" s="211"/>
      <c r="T1876" s="193"/>
      <c r="U1876" s="40"/>
      <c r="W1876" s="41" t="str">
        <f t="shared" si="117"/>
        <v/>
      </c>
      <c r="X1876" s="58" t="str">
        <f t="shared" si="118"/>
        <v/>
      </c>
      <c r="Y1876" s="58" t="str">
        <f t="shared" si="116"/>
        <v/>
      </c>
      <c r="AC1876" s="41" t="str">
        <f t="shared" si="119"/>
        <v/>
      </c>
      <c r="AE1876" s="41" t="str">
        <f>IF($H1876="", "", IF(COUNTIF($AA$11:$AA$131, $H1876)&gt;0, 'Application Process'!$AC$4, ""))</f>
        <v/>
      </c>
    </row>
    <row r="1877" spans="1:31" x14ac:dyDescent="0.25">
      <c r="A1877" s="40"/>
      <c r="B1877" s="88" t="str">
        <f>IF($X1877="", "", IF(COUNTIF('Application Process'!$I$11:$I$3035, $X1877)=0, 'Job Database'!$Y$8, IFERROR(INDEX('Application Process'!$AJ$11:$AJ$3035, MATCH($X1877, 'Application Process'!$I$11:$I$3035, 0)), "")))</f>
        <v/>
      </c>
      <c r="C1877" s="40"/>
      <c r="D1877" s="207"/>
      <c r="E1877" s="194"/>
      <c r="F1877" s="194"/>
      <c r="G1877" s="208"/>
      <c r="H1877" s="194"/>
      <c r="I1877" s="208"/>
      <c r="J1877" s="194"/>
      <c r="K1877" s="209"/>
      <c r="L1877" s="194"/>
      <c r="M1877" s="196"/>
      <c r="N1877" s="194"/>
      <c r="O1877" s="194"/>
      <c r="P1877" s="208"/>
      <c r="Q1877" s="194"/>
      <c r="R1877" s="210"/>
      <c r="S1877" s="211"/>
      <c r="T1877" s="193"/>
      <c r="U1877" s="40"/>
      <c r="W1877" s="41" t="str">
        <f t="shared" si="117"/>
        <v/>
      </c>
      <c r="X1877" s="58" t="str">
        <f t="shared" si="118"/>
        <v/>
      </c>
      <c r="Y1877" s="58" t="str">
        <f t="shared" si="116"/>
        <v/>
      </c>
      <c r="AC1877" s="41" t="str">
        <f t="shared" si="119"/>
        <v/>
      </c>
      <c r="AE1877" s="41" t="str">
        <f>IF($H1877="", "", IF(COUNTIF($AA$11:$AA$131, $H1877)&gt;0, 'Application Process'!$AC$4, ""))</f>
        <v/>
      </c>
    </row>
    <row r="1878" spans="1:31" x14ac:dyDescent="0.25">
      <c r="A1878" s="40"/>
      <c r="B1878" s="88" t="str">
        <f>IF($X1878="", "", IF(COUNTIF('Application Process'!$I$11:$I$3035, $X1878)=0, 'Job Database'!$Y$8, IFERROR(INDEX('Application Process'!$AJ$11:$AJ$3035, MATCH($X1878, 'Application Process'!$I$11:$I$3035, 0)), "")))</f>
        <v/>
      </c>
      <c r="C1878" s="40"/>
      <c r="D1878" s="207"/>
      <c r="E1878" s="194"/>
      <c r="F1878" s="194"/>
      <c r="G1878" s="208"/>
      <c r="H1878" s="194"/>
      <c r="I1878" s="208"/>
      <c r="J1878" s="194"/>
      <c r="K1878" s="209"/>
      <c r="L1878" s="194"/>
      <c r="M1878" s="196"/>
      <c r="N1878" s="194"/>
      <c r="O1878" s="194"/>
      <c r="P1878" s="208"/>
      <c r="Q1878" s="194"/>
      <c r="R1878" s="210"/>
      <c r="S1878" s="211"/>
      <c r="T1878" s="193"/>
      <c r="U1878" s="40"/>
      <c r="W1878" s="41" t="str">
        <f t="shared" si="117"/>
        <v/>
      </c>
      <c r="X1878" s="58" t="str">
        <f t="shared" si="118"/>
        <v/>
      </c>
      <c r="Y1878" s="58" t="str">
        <f t="shared" si="116"/>
        <v/>
      </c>
      <c r="AC1878" s="41" t="str">
        <f t="shared" si="119"/>
        <v/>
      </c>
      <c r="AE1878" s="41" t="str">
        <f>IF($H1878="", "", IF(COUNTIF($AA$11:$AA$131, $H1878)&gt;0, 'Application Process'!$AC$4, ""))</f>
        <v/>
      </c>
    </row>
    <row r="1879" spans="1:31" x14ac:dyDescent="0.25">
      <c r="A1879" s="40"/>
      <c r="B1879" s="88" t="str">
        <f>IF($X1879="", "", IF(COUNTIF('Application Process'!$I$11:$I$3035, $X1879)=0, 'Job Database'!$Y$8, IFERROR(INDEX('Application Process'!$AJ$11:$AJ$3035, MATCH($X1879, 'Application Process'!$I$11:$I$3035, 0)), "")))</f>
        <v/>
      </c>
      <c r="C1879" s="40"/>
      <c r="D1879" s="207"/>
      <c r="E1879" s="194"/>
      <c r="F1879" s="194"/>
      <c r="G1879" s="208"/>
      <c r="H1879" s="194"/>
      <c r="I1879" s="208"/>
      <c r="J1879" s="194"/>
      <c r="K1879" s="209"/>
      <c r="L1879" s="194"/>
      <c r="M1879" s="196"/>
      <c r="N1879" s="194"/>
      <c r="O1879" s="194"/>
      <c r="P1879" s="208"/>
      <c r="Q1879" s="194"/>
      <c r="R1879" s="210"/>
      <c r="S1879" s="211"/>
      <c r="T1879" s="193"/>
      <c r="U1879" s="40"/>
      <c r="W1879" s="41" t="str">
        <f t="shared" si="117"/>
        <v/>
      </c>
      <c r="X1879" s="58" t="str">
        <f t="shared" si="118"/>
        <v/>
      </c>
      <c r="Y1879" s="58" t="str">
        <f t="shared" si="116"/>
        <v/>
      </c>
      <c r="AC1879" s="41" t="str">
        <f t="shared" si="119"/>
        <v/>
      </c>
      <c r="AE1879" s="41" t="str">
        <f>IF($H1879="", "", IF(COUNTIF($AA$11:$AA$131, $H1879)&gt;0, 'Application Process'!$AC$4, ""))</f>
        <v/>
      </c>
    </row>
    <row r="1880" spans="1:31" x14ac:dyDescent="0.25">
      <c r="A1880" s="40"/>
      <c r="B1880" s="88" t="str">
        <f>IF($X1880="", "", IF(COUNTIF('Application Process'!$I$11:$I$3035, $X1880)=0, 'Job Database'!$Y$8, IFERROR(INDEX('Application Process'!$AJ$11:$AJ$3035, MATCH($X1880, 'Application Process'!$I$11:$I$3035, 0)), "")))</f>
        <v/>
      </c>
      <c r="C1880" s="40"/>
      <c r="D1880" s="207"/>
      <c r="E1880" s="194"/>
      <c r="F1880" s="194"/>
      <c r="G1880" s="208"/>
      <c r="H1880" s="194"/>
      <c r="I1880" s="208"/>
      <c r="J1880" s="194"/>
      <c r="K1880" s="209"/>
      <c r="L1880" s="194"/>
      <c r="M1880" s="196"/>
      <c r="N1880" s="194"/>
      <c r="O1880" s="194"/>
      <c r="P1880" s="208"/>
      <c r="Q1880" s="194"/>
      <c r="R1880" s="210"/>
      <c r="S1880" s="211"/>
      <c r="T1880" s="193"/>
      <c r="U1880" s="40"/>
      <c r="W1880" s="41" t="str">
        <f t="shared" si="117"/>
        <v/>
      </c>
      <c r="X1880" s="58" t="str">
        <f t="shared" si="118"/>
        <v/>
      </c>
      <c r="Y1880" s="58" t="str">
        <f t="shared" si="116"/>
        <v/>
      </c>
      <c r="AC1880" s="41" t="str">
        <f t="shared" si="119"/>
        <v/>
      </c>
      <c r="AE1880" s="41" t="str">
        <f>IF($H1880="", "", IF(COUNTIF($AA$11:$AA$131, $H1880)&gt;0, 'Application Process'!$AC$4, ""))</f>
        <v/>
      </c>
    </row>
    <row r="1881" spans="1:31" x14ac:dyDescent="0.25">
      <c r="A1881" s="40"/>
      <c r="B1881" s="88" t="str">
        <f>IF($X1881="", "", IF(COUNTIF('Application Process'!$I$11:$I$3035, $X1881)=0, 'Job Database'!$Y$8, IFERROR(INDEX('Application Process'!$AJ$11:$AJ$3035, MATCH($X1881, 'Application Process'!$I$11:$I$3035, 0)), "")))</f>
        <v/>
      </c>
      <c r="C1881" s="40"/>
      <c r="D1881" s="207"/>
      <c r="E1881" s="194"/>
      <c r="F1881" s="194"/>
      <c r="G1881" s="208"/>
      <c r="H1881" s="194"/>
      <c r="I1881" s="208"/>
      <c r="J1881" s="194"/>
      <c r="K1881" s="209"/>
      <c r="L1881" s="194"/>
      <c r="M1881" s="196"/>
      <c r="N1881" s="194"/>
      <c r="O1881" s="194"/>
      <c r="P1881" s="208"/>
      <c r="Q1881" s="194"/>
      <c r="R1881" s="210"/>
      <c r="S1881" s="211"/>
      <c r="T1881" s="193"/>
      <c r="U1881" s="40"/>
      <c r="W1881" s="41" t="str">
        <f t="shared" si="117"/>
        <v/>
      </c>
      <c r="X1881" s="58" t="str">
        <f t="shared" si="118"/>
        <v/>
      </c>
      <c r="Y1881" s="58" t="str">
        <f t="shared" si="116"/>
        <v/>
      </c>
      <c r="AC1881" s="41" t="str">
        <f t="shared" si="119"/>
        <v/>
      </c>
      <c r="AE1881" s="41" t="str">
        <f>IF($H1881="", "", IF(COUNTIF($AA$11:$AA$131, $H1881)&gt;0, 'Application Process'!$AC$4, ""))</f>
        <v/>
      </c>
    </row>
    <row r="1882" spans="1:31" x14ac:dyDescent="0.25">
      <c r="A1882" s="40"/>
      <c r="B1882" s="88" t="str">
        <f>IF($X1882="", "", IF(COUNTIF('Application Process'!$I$11:$I$3035, $X1882)=0, 'Job Database'!$Y$8, IFERROR(INDEX('Application Process'!$AJ$11:$AJ$3035, MATCH($X1882, 'Application Process'!$I$11:$I$3035, 0)), "")))</f>
        <v/>
      </c>
      <c r="C1882" s="40"/>
      <c r="D1882" s="207"/>
      <c r="E1882" s="194"/>
      <c r="F1882" s="194"/>
      <c r="G1882" s="208"/>
      <c r="H1882" s="194"/>
      <c r="I1882" s="208"/>
      <c r="J1882" s="194"/>
      <c r="K1882" s="209"/>
      <c r="L1882" s="194"/>
      <c r="M1882" s="196"/>
      <c r="N1882" s="194"/>
      <c r="O1882" s="194"/>
      <c r="P1882" s="208"/>
      <c r="Q1882" s="194"/>
      <c r="R1882" s="210"/>
      <c r="S1882" s="211"/>
      <c r="T1882" s="193"/>
      <c r="U1882" s="40"/>
      <c r="W1882" s="41" t="str">
        <f t="shared" si="117"/>
        <v/>
      </c>
      <c r="X1882" s="58" t="str">
        <f t="shared" si="118"/>
        <v/>
      </c>
      <c r="Y1882" s="58" t="str">
        <f t="shared" si="116"/>
        <v/>
      </c>
      <c r="AC1882" s="41" t="str">
        <f t="shared" si="119"/>
        <v/>
      </c>
      <c r="AE1882" s="41" t="str">
        <f>IF($H1882="", "", IF(COUNTIF($AA$11:$AA$131, $H1882)&gt;0, 'Application Process'!$AC$4, ""))</f>
        <v/>
      </c>
    </row>
    <row r="1883" spans="1:31" x14ac:dyDescent="0.25">
      <c r="A1883" s="40"/>
      <c r="B1883" s="88" t="str">
        <f>IF($X1883="", "", IF(COUNTIF('Application Process'!$I$11:$I$3035, $X1883)=0, 'Job Database'!$Y$8, IFERROR(INDEX('Application Process'!$AJ$11:$AJ$3035, MATCH($X1883, 'Application Process'!$I$11:$I$3035, 0)), "")))</f>
        <v/>
      </c>
      <c r="C1883" s="40"/>
      <c r="D1883" s="207"/>
      <c r="E1883" s="194"/>
      <c r="F1883" s="194"/>
      <c r="G1883" s="208"/>
      <c r="H1883" s="194"/>
      <c r="I1883" s="208"/>
      <c r="J1883" s="194"/>
      <c r="K1883" s="209"/>
      <c r="L1883" s="194"/>
      <c r="M1883" s="196"/>
      <c r="N1883" s="194"/>
      <c r="O1883" s="194"/>
      <c r="P1883" s="208"/>
      <c r="Q1883" s="194"/>
      <c r="R1883" s="210"/>
      <c r="S1883" s="211"/>
      <c r="T1883" s="193"/>
      <c r="U1883" s="40"/>
      <c r="W1883" s="41" t="str">
        <f t="shared" si="117"/>
        <v/>
      </c>
      <c r="X1883" s="58" t="str">
        <f t="shared" si="118"/>
        <v/>
      </c>
      <c r="Y1883" s="58" t="str">
        <f t="shared" si="116"/>
        <v/>
      </c>
      <c r="AC1883" s="41" t="str">
        <f t="shared" si="119"/>
        <v/>
      </c>
      <c r="AE1883" s="41" t="str">
        <f>IF($H1883="", "", IF(COUNTIF($AA$11:$AA$131, $H1883)&gt;0, 'Application Process'!$AC$4, ""))</f>
        <v/>
      </c>
    </row>
    <row r="1884" spans="1:31" x14ac:dyDescent="0.25">
      <c r="A1884" s="40"/>
      <c r="B1884" s="88" t="str">
        <f>IF($X1884="", "", IF(COUNTIF('Application Process'!$I$11:$I$3035, $X1884)=0, 'Job Database'!$Y$8, IFERROR(INDEX('Application Process'!$AJ$11:$AJ$3035, MATCH($X1884, 'Application Process'!$I$11:$I$3035, 0)), "")))</f>
        <v/>
      </c>
      <c r="C1884" s="40"/>
      <c r="D1884" s="207"/>
      <c r="E1884" s="194"/>
      <c r="F1884" s="194"/>
      <c r="G1884" s="208"/>
      <c r="H1884" s="194"/>
      <c r="I1884" s="208"/>
      <c r="J1884" s="194"/>
      <c r="K1884" s="209"/>
      <c r="L1884" s="194"/>
      <c r="M1884" s="196"/>
      <c r="N1884" s="194"/>
      <c r="O1884" s="194"/>
      <c r="P1884" s="208"/>
      <c r="Q1884" s="194"/>
      <c r="R1884" s="210"/>
      <c r="S1884" s="211"/>
      <c r="T1884" s="193"/>
      <c r="U1884" s="40"/>
      <c r="W1884" s="41" t="str">
        <f t="shared" si="117"/>
        <v/>
      </c>
      <c r="X1884" s="58" t="str">
        <f t="shared" si="118"/>
        <v/>
      </c>
      <c r="Y1884" s="58" t="str">
        <f t="shared" si="116"/>
        <v/>
      </c>
      <c r="AC1884" s="41" t="str">
        <f t="shared" si="119"/>
        <v/>
      </c>
      <c r="AE1884" s="41" t="str">
        <f>IF($H1884="", "", IF(COUNTIF($AA$11:$AA$131, $H1884)&gt;0, 'Application Process'!$AC$4, ""))</f>
        <v/>
      </c>
    </row>
    <row r="1885" spans="1:31" x14ac:dyDescent="0.25">
      <c r="A1885" s="40"/>
      <c r="B1885" s="88" t="str">
        <f>IF($X1885="", "", IF(COUNTIF('Application Process'!$I$11:$I$3035, $X1885)=0, 'Job Database'!$Y$8, IFERROR(INDEX('Application Process'!$AJ$11:$AJ$3035, MATCH($X1885, 'Application Process'!$I$11:$I$3035, 0)), "")))</f>
        <v/>
      </c>
      <c r="C1885" s="40"/>
      <c r="D1885" s="207"/>
      <c r="E1885" s="194"/>
      <c r="F1885" s="194"/>
      <c r="G1885" s="208"/>
      <c r="H1885" s="194"/>
      <c r="I1885" s="208"/>
      <c r="J1885" s="194"/>
      <c r="K1885" s="209"/>
      <c r="L1885" s="194"/>
      <c r="M1885" s="196"/>
      <c r="N1885" s="194"/>
      <c r="O1885" s="194"/>
      <c r="P1885" s="208"/>
      <c r="Q1885" s="194"/>
      <c r="R1885" s="210"/>
      <c r="S1885" s="211"/>
      <c r="T1885" s="193"/>
      <c r="U1885" s="40"/>
      <c r="W1885" s="41" t="str">
        <f t="shared" si="117"/>
        <v/>
      </c>
      <c r="X1885" s="58" t="str">
        <f t="shared" si="118"/>
        <v/>
      </c>
      <c r="Y1885" s="58" t="str">
        <f t="shared" si="116"/>
        <v/>
      </c>
      <c r="AC1885" s="41" t="str">
        <f t="shared" si="119"/>
        <v/>
      </c>
      <c r="AE1885" s="41" t="str">
        <f>IF($H1885="", "", IF(COUNTIF($AA$11:$AA$131, $H1885)&gt;0, 'Application Process'!$AC$4, ""))</f>
        <v/>
      </c>
    </row>
    <row r="1886" spans="1:31" x14ac:dyDescent="0.25">
      <c r="A1886" s="40"/>
      <c r="B1886" s="88" t="str">
        <f>IF($X1886="", "", IF(COUNTIF('Application Process'!$I$11:$I$3035, $X1886)=0, 'Job Database'!$Y$8, IFERROR(INDEX('Application Process'!$AJ$11:$AJ$3035, MATCH($X1886, 'Application Process'!$I$11:$I$3035, 0)), "")))</f>
        <v/>
      </c>
      <c r="C1886" s="40"/>
      <c r="D1886" s="207"/>
      <c r="E1886" s="194"/>
      <c r="F1886" s="194"/>
      <c r="G1886" s="208"/>
      <c r="H1886" s="194"/>
      <c r="I1886" s="208"/>
      <c r="J1886" s="194"/>
      <c r="K1886" s="209"/>
      <c r="L1886" s="194"/>
      <c r="M1886" s="196"/>
      <c r="N1886" s="194"/>
      <c r="O1886" s="194"/>
      <c r="P1886" s="208"/>
      <c r="Q1886" s="194"/>
      <c r="R1886" s="210"/>
      <c r="S1886" s="211"/>
      <c r="T1886" s="193"/>
      <c r="U1886" s="40"/>
      <c r="W1886" s="41" t="str">
        <f t="shared" si="117"/>
        <v/>
      </c>
      <c r="X1886" s="58" t="str">
        <f t="shared" si="118"/>
        <v/>
      </c>
      <c r="Y1886" s="58" t="str">
        <f t="shared" si="116"/>
        <v/>
      </c>
      <c r="AC1886" s="41" t="str">
        <f t="shared" si="119"/>
        <v/>
      </c>
      <c r="AE1886" s="41" t="str">
        <f>IF($H1886="", "", IF(COUNTIF($AA$11:$AA$131, $H1886)&gt;0, 'Application Process'!$AC$4, ""))</f>
        <v/>
      </c>
    </row>
    <row r="1887" spans="1:31" x14ac:dyDescent="0.25">
      <c r="A1887" s="40"/>
      <c r="B1887" s="88" t="str">
        <f>IF($X1887="", "", IF(COUNTIF('Application Process'!$I$11:$I$3035, $X1887)=0, 'Job Database'!$Y$8, IFERROR(INDEX('Application Process'!$AJ$11:$AJ$3035, MATCH($X1887, 'Application Process'!$I$11:$I$3035, 0)), "")))</f>
        <v/>
      </c>
      <c r="C1887" s="40"/>
      <c r="D1887" s="207"/>
      <c r="E1887" s="194"/>
      <c r="F1887" s="194"/>
      <c r="G1887" s="208"/>
      <c r="H1887" s="194"/>
      <c r="I1887" s="208"/>
      <c r="J1887" s="194"/>
      <c r="K1887" s="209"/>
      <c r="L1887" s="194"/>
      <c r="M1887" s="196"/>
      <c r="N1887" s="194"/>
      <c r="O1887" s="194"/>
      <c r="P1887" s="208"/>
      <c r="Q1887" s="194"/>
      <c r="R1887" s="210"/>
      <c r="S1887" s="211"/>
      <c r="T1887" s="193"/>
      <c r="U1887" s="40"/>
      <c r="W1887" s="41" t="str">
        <f t="shared" si="117"/>
        <v/>
      </c>
      <c r="X1887" s="58" t="str">
        <f t="shared" si="118"/>
        <v/>
      </c>
      <c r="Y1887" s="58" t="str">
        <f t="shared" si="116"/>
        <v/>
      </c>
      <c r="AC1887" s="41" t="str">
        <f t="shared" si="119"/>
        <v/>
      </c>
      <c r="AE1887" s="41" t="str">
        <f>IF($H1887="", "", IF(COUNTIF($AA$11:$AA$131, $H1887)&gt;0, 'Application Process'!$AC$4, ""))</f>
        <v/>
      </c>
    </row>
    <row r="1888" spans="1:31" x14ac:dyDescent="0.25">
      <c r="A1888" s="40"/>
      <c r="B1888" s="88" t="str">
        <f>IF($X1888="", "", IF(COUNTIF('Application Process'!$I$11:$I$3035, $X1888)=0, 'Job Database'!$Y$8, IFERROR(INDEX('Application Process'!$AJ$11:$AJ$3035, MATCH($X1888, 'Application Process'!$I$11:$I$3035, 0)), "")))</f>
        <v/>
      </c>
      <c r="C1888" s="40"/>
      <c r="D1888" s="207"/>
      <c r="E1888" s="194"/>
      <c r="F1888" s="194"/>
      <c r="G1888" s="208"/>
      <c r="H1888" s="194"/>
      <c r="I1888" s="208"/>
      <c r="J1888" s="194"/>
      <c r="K1888" s="209"/>
      <c r="L1888" s="194"/>
      <c r="M1888" s="196"/>
      <c r="N1888" s="194"/>
      <c r="O1888" s="194"/>
      <c r="P1888" s="208"/>
      <c r="Q1888" s="194"/>
      <c r="R1888" s="210"/>
      <c r="S1888" s="211"/>
      <c r="T1888" s="193"/>
      <c r="U1888" s="40"/>
      <c r="W1888" s="41" t="str">
        <f t="shared" si="117"/>
        <v/>
      </c>
      <c r="X1888" s="58" t="str">
        <f t="shared" si="118"/>
        <v/>
      </c>
      <c r="Y1888" s="58" t="str">
        <f t="shared" si="116"/>
        <v/>
      </c>
      <c r="AC1888" s="41" t="str">
        <f t="shared" si="119"/>
        <v/>
      </c>
      <c r="AE1888" s="41" t="str">
        <f>IF($H1888="", "", IF(COUNTIF($AA$11:$AA$131, $H1888)&gt;0, 'Application Process'!$AC$4, ""))</f>
        <v/>
      </c>
    </row>
    <row r="1889" spans="1:31" x14ac:dyDescent="0.25">
      <c r="A1889" s="40"/>
      <c r="B1889" s="88" t="str">
        <f>IF($X1889="", "", IF(COUNTIF('Application Process'!$I$11:$I$3035, $X1889)=0, 'Job Database'!$Y$8, IFERROR(INDEX('Application Process'!$AJ$11:$AJ$3035, MATCH($X1889, 'Application Process'!$I$11:$I$3035, 0)), "")))</f>
        <v/>
      </c>
      <c r="C1889" s="40"/>
      <c r="D1889" s="207"/>
      <c r="E1889" s="194"/>
      <c r="F1889" s="194"/>
      <c r="G1889" s="208"/>
      <c r="H1889" s="194"/>
      <c r="I1889" s="208"/>
      <c r="J1889" s="194"/>
      <c r="K1889" s="209"/>
      <c r="L1889" s="194"/>
      <c r="M1889" s="196"/>
      <c r="N1889" s="194"/>
      <c r="O1889" s="194"/>
      <c r="P1889" s="208"/>
      <c r="Q1889" s="194"/>
      <c r="R1889" s="210"/>
      <c r="S1889" s="211"/>
      <c r="T1889" s="193"/>
      <c r="U1889" s="40"/>
      <c r="W1889" s="41" t="str">
        <f t="shared" si="117"/>
        <v/>
      </c>
      <c r="X1889" s="58" t="str">
        <f t="shared" si="118"/>
        <v/>
      </c>
      <c r="Y1889" s="58" t="str">
        <f t="shared" si="116"/>
        <v/>
      </c>
      <c r="AC1889" s="41" t="str">
        <f t="shared" si="119"/>
        <v/>
      </c>
      <c r="AE1889" s="41" t="str">
        <f>IF($H1889="", "", IF(COUNTIF($AA$11:$AA$131, $H1889)&gt;0, 'Application Process'!$AC$4, ""))</f>
        <v/>
      </c>
    </row>
    <row r="1890" spans="1:31" x14ac:dyDescent="0.25">
      <c r="A1890" s="40"/>
      <c r="B1890" s="88" t="str">
        <f>IF($X1890="", "", IF(COUNTIF('Application Process'!$I$11:$I$3035, $X1890)=0, 'Job Database'!$Y$8, IFERROR(INDEX('Application Process'!$AJ$11:$AJ$3035, MATCH($X1890, 'Application Process'!$I$11:$I$3035, 0)), "")))</f>
        <v/>
      </c>
      <c r="C1890" s="40"/>
      <c r="D1890" s="207"/>
      <c r="E1890" s="194"/>
      <c r="F1890" s="194"/>
      <c r="G1890" s="208"/>
      <c r="H1890" s="194"/>
      <c r="I1890" s="208"/>
      <c r="J1890" s="194"/>
      <c r="K1890" s="209"/>
      <c r="L1890" s="194"/>
      <c r="M1890" s="196"/>
      <c r="N1890" s="194"/>
      <c r="O1890" s="194"/>
      <c r="P1890" s="208"/>
      <c r="Q1890" s="194"/>
      <c r="R1890" s="210"/>
      <c r="S1890" s="211"/>
      <c r="T1890" s="193"/>
      <c r="U1890" s="40"/>
      <c r="W1890" s="41" t="str">
        <f t="shared" si="117"/>
        <v/>
      </c>
      <c r="X1890" s="58" t="str">
        <f t="shared" si="118"/>
        <v/>
      </c>
      <c r="Y1890" s="58" t="str">
        <f t="shared" si="116"/>
        <v/>
      </c>
      <c r="AC1890" s="41" t="str">
        <f t="shared" si="119"/>
        <v/>
      </c>
      <c r="AE1890" s="41" t="str">
        <f>IF($H1890="", "", IF(COUNTIF($AA$11:$AA$131, $H1890)&gt;0, 'Application Process'!$AC$4, ""))</f>
        <v/>
      </c>
    </row>
    <row r="1891" spans="1:31" x14ac:dyDescent="0.25">
      <c r="A1891" s="40"/>
      <c r="B1891" s="88" t="str">
        <f>IF($X1891="", "", IF(COUNTIF('Application Process'!$I$11:$I$3035, $X1891)=0, 'Job Database'!$Y$8, IFERROR(INDEX('Application Process'!$AJ$11:$AJ$3035, MATCH($X1891, 'Application Process'!$I$11:$I$3035, 0)), "")))</f>
        <v/>
      </c>
      <c r="C1891" s="40"/>
      <c r="D1891" s="207"/>
      <c r="E1891" s="194"/>
      <c r="F1891" s="194"/>
      <c r="G1891" s="208"/>
      <c r="H1891" s="194"/>
      <c r="I1891" s="208"/>
      <c r="J1891" s="194"/>
      <c r="K1891" s="209"/>
      <c r="L1891" s="194"/>
      <c r="M1891" s="196"/>
      <c r="N1891" s="194"/>
      <c r="O1891" s="194"/>
      <c r="P1891" s="208"/>
      <c r="Q1891" s="194"/>
      <c r="R1891" s="210"/>
      <c r="S1891" s="211"/>
      <c r="T1891" s="193"/>
      <c r="U1891" s="40"/>
      <c r="W1891" s="41" t="str">
        <f t="shared" si="117"/>
        <v/>
      </c>
      <c r="X1891" s="58" t="str">
        <f t="shared" si="118"/>
        <v/>
      </c>
      <c r="Y1891" s="58" t="str">
        <f t="shared" si="116"/>
        <v/>
      </c>
      <c r="AC1891" s="41" t="str">
        <f t="shared" si="119"/>
        <v/>
      </c>
      <c r="AE1891" s="41" t="str">
        <f>IF($H1891="", "", IF(COUNTIF($AA$11:$AA$131, $H1891)&gt;0, 'Application Process'!$AC$4, ""))</f>
        <v/>
      </c>
    </row>
    <row r="1892" spans="1:31" x14ac:dyDescent="0.25">
      <c r="A1892" s="40"/>
      <c r="B1892" s="88" t="str">
        <f>IF($X1892="", "", IF(COUNTIF('Application Process'!$I$11:$I$3035, $X1892)=0, 'Job Database'!$Y$8, IFERROR(INDEX('Application Process'!$AJ$11:$AJ$3035, MATCH($X1892, 'Application Process'!$I$11:$I$3035, 0)), "")))</f>
        <v/>
      </c>
      <c r="C1892" s="40"/>
      <c r="D1892" s="207"/>
      <c r="E1892" s="194"/>
      <c r="F1892" s="194"/>
      <c r="G1892" s="208"/>
      <c r="H1892" s="194"/>
      <c r="I1892" s="208"/>
      <c r="J1892" s="194"/>
      <c r="K1892" s="209"/>
      <c r="L1892" s="194"/>
      <c r="M1892" s="196"/>
      <c r="N1892" s="194"/>
      <c r="O1892" s="194"/>
      <c r="P1892" s="208"/>
      <c r="Q1892" s="194"/>
      <c r="R1892" s="210"/>
      <c r="S1892" s="211"/>
      <c r="T1892" s="193"/>
      <c r="U1892" s="40"/>
      <c r="W1892" s="41" t="str">
        <f t="shared" si="117"/>
        <v/>
      </c>
      <c r="X1892" s="58" t="str">
        <f t="shared" si="118"/>
        <v/>
      </c>
      <c r="Y1892" s="58" t="str">
        <f t="shared" si="116"/>
        <v/>
      </c>
      <c r="AC1892" s="41" t="str">
        <f t="shared" si="119"/>
        <v/>
      </c>
      <c r="AE1892" s="41" t="str">
        <f>IF($H1892="", "", IF(COUNTIF($AA$11:$AA$131, $H1892)&gt;0, 'Application Process'!$AC$4, ""))</f>
        <v/>
      </c>
    </row>
    <row r="1893" spans="1:31" x14ac:dyDescent="0.25">
      <c r="A1893" s="40"/>
      <c r="B1893" s="88" t="str">
        <f>IF($X1893="", "", IF(COUNTIF('Application Process'!$I$11:$I$3035, $X1893)=0, 'Job Database'!$Y$8, IFERROR(INDEX('Application Process'!$AJ$11:$AJ$3035, MATCH($X1893, 'Application Process'!$I$11:$I$3035, 0)), "")))</f>
        <v/>
      </c>
      <c r="C1893" s="40"/>
      <c r="D1893" s="207"/>
      <c r="E1893" s="194"/>
      <c r="F1893" s="194"/>
      <c r="G1893" s="208"/>
      <c r="H1893" s="194"/>
      <c r="I1893" s="208"/>
      <c r="J1893" s="194"/>
      <c r="K1893" s="209"/>
      <c r="L1893" s="194"/>
      <c r="M1893" s="196"/>
      <c r="N1893" s="194"/>
      <c r="O1893" s="194"/>
      <c r="P1893" s="208"/>
      <c r="Q1893" s="194"/>
      <c r="R1893" s="210"/>
      <c r="S1893" s="211"/>
      <c r="T1893" s="193"/>
      <c r="U1893" s="40"/>
      <c r="W1893" s="41" t="str">
        <f t="shared" si="117"/>
        <v/>
      </c>
      <c r="X1893" s="58" t="str">
        <f t="shared" si="118"/>
        <v/>
      </c>
      <c r="Y1893" s="58" t="str">
        <f t="shared" si="116"/>
        <v/>
      </c>
      <c r="AC1893" s="41" t="str">
        <f t="shared" si="119"/>
        <v/>
      </c>
      <c r="AE1893" s="41" t="str">
        <f>IF($H1893="", "", IF(COUNTIF($AA$11:$AA$131, $H1893)&gt;0, 'Application Process'!$AC$4, ""))</f>
        <v/>
      </c>
    </row>
    <row r="1894" spans="1:31" x14ac:dyDescent="0.25">
      <c r="A1894" s="40"/>
      <c r="B1894" s="88" t="str">
        <f>IF($X1894="", "", IF(COUNTIF('Application Process'!$I$11:$I$3035, $X1894)=0, 'Job Database'!$Y$8, IFERROR(INDEX('Application Process'!$AJ$11:$AJ$3035, MATCH($X1894, 'Application Process'!$I$11:$I$3035, 0)), "")))</f>
        <v/>
      </c>
      <c r="C1894" s="40"/>
      <c r="D1894" s="207"/>
      <c r="E1894" s="194"/>
      <c r="F1894" s="194"/>
      <c r="G1894" s="208"/>
      <c r="H1894" s="194"/>
      <c r="I1894" s="208"/>
      <c r="J1894" s="194"/>
      <c r="K1894" s="209"/>
      <c r="L1894" s="194"/>
      <c r="M1894" s="196"/>
      <c r="N1894" s="194"/>
      <c r="O1894" s="194"/>
      <c r="P1894" s="208"/>
      <c r="Q1894" s="194"/>
      <c r="R1894" s="210"/>
      <c r="S1894" s="211"/>
      <c r="T1894" s="193"/>
      <c r="U1894" s="40"/>
      <c r="W1894" s="41" t="str">
        <f t="shared" si="117"/>
        <v/>
      </c>
      <c r="X1894" s="58" t="str">
        <f t="shared" si="118"/>
        <v/>
      </c>
      <c r="Y1894" s="58" t="str">
        <f t="shared" si="116"/>
        <v/>
      </c>
      <c r="AC1894" s="41" t="str">
        <f t="shared" si="119"/>
        <v/>
      </c>
      <c r="AE1894" s="41" t="str">
        <f>IF($H1894="", "", IF(COUNTIF($AA$11:$AA$131, $H1894)&gt;0, 'Application Process'!$AC$4, ""))</f>
        <v/>
      </c>
    </row>
    <row r="1895" spans="1:31" x14ac:dyDescent="0.25">
      <c r="A1895" s="40"/>
      <c r="B1895" s="88" t="str">
        <f>IF($X1895="", "", IF(COUNTIF('Application Process'!$I$11:$I$3035, $X1895)=0, 'Job Database'!$Y$8, IFERROR(INDEX('Application Process'!$AJ$11:$AJ$3035, MATCH($X1895, 'Application Process'!$I$11:$I$3035, 0)), "")))</f>
        <v/>
      </c>
      <c r="C1895" s="40"/>
      <c r="D1895" s="207"/>
      <c r="E1895" s="194"/>
      <c r="F1895" s="194"/>
      <c r="G1895" s="208"/>
      <c r="H1895" s="194"/>
      <c r="I1895" s="208"/>
      <c r="J1895" s="194"/>
      <c r="K1895" s="209"/>
      <c r="L1895" s="194"/>
      <c r="M1895" s="196"/>
      <c r="N1895" s="194"/>
      <c r="O1895" s="194"/>
      <c r="P1895" s="208"/>
      <c r="Q1895" s="194"/>
      <c r="R1895" s="210"/>
      <c r="S1895" s="211"/>
      <c r="T1895" s="193"/>
      <c r="U1895" s="40"/>
      <c r="W1895" s="41" t="str">
        <f t="shared" si="117"/>
        <v/>
      </c>
      <c r="X1895" s="58" t="str">
        <f t="shared" si="118"/>
        <v/>
      </c>
      <c r="Y1895" s="58" t="str">
        <f t="shared" si="116"/>
        <v/>
      </c>
      <c r="AC1895" s="41" t="str">
        <f t="shared" si="119"/>
        <v/>
      </c>
      <c r="AE1895" s="41" t="str">
        <f>IF($H1895="", "", IF(COUNTIF($AA$11:$AA$131, $H1895)&gt;0, 'Application Process'!$AC$4, ""))</f>
        <v/>
      </c>
    </row>
    <row r="1896" spans="1:31" x14ac:dyDescent="0.25">
      <c r="A1896" s="40"/>
      <c r="B1896" s="88" t="str">
        <f>IF($X1896="", "", IF(COUNTIF('Application Process'!$I$11:$I$3035, $X1896)=0, 'Job Database'!$Y$8, IFERROR(INDEX('Application Process'!$AJ$11:$AJ$3035, MATCH($X1896, 'Application Process'!$I$11:$I$3035, 0)), "")))</f>
        <v/>
      </c>
      <c r="C1896" s="40"/>
      <c r="D1896" s="207"/>
      <c r="E1896" s="194"/>
      <c r="F1896" s="194"/>
      <c r="G1896" s="208"/>
      <c r="H1896" s="194"/>
      <c r="I1896" s="208"/>
      <c r="J1896" s="194"/>
      <c r="K1896" s="209"/>
      <c r="L1896" s="194"/>
      <c r="M1896" s="196"/>
      <c r="N1896" s="194"/>
      <c r="O1896" s="194"/>
      <c r="P1896" s="208"/>
      <c r="Q1896" s="194"/>
      <c r="R1896" s="210"/>
      <c r="S1896" s="211"/>
      <c r="T1896" s="193"/>
      <c r="U1896" s="40"/>
      <c r="W1896" s="41" t="str">
        <f t="shared" si="117"/>
        <v/>
      </c>
      <c r="X1896" s="58" t="str">
        <f t="shared" si="118"/>
        <v/>
      </c>
      <c r="Y1896" s="58" t="str">
        <f t="shared" si="116"/>
        <v/>
      </c>
      <c r="AC1896" s="41" t="str">
        <f t="shared" si="119"/>
        <v/>
      </c>
      <c r="AE1896" s="41" t="str">
        <f>IF($H1896="", "", IF(COUNTIF($AA$11:$AA$131, $H1896)&gt;0, 'Application Process'!$AC$4, ""))</f>
        <v/>
      </c>
    </row>
    <row r="1897" spans="1:31" x14ac:dyDescent="0.25">
      <c r="A1897" s="40"/>
      <c r="B1897" s="88" t="str">
        <f>IF($X1897="", "", IF(COUNTIF('Application Process'!$I$11:$I$3035, $X1897)=0, 'Job Database'!$Y$8, IFERROR(INDEX('Application Process'!$AJ$11:$AJ$3035, MATCH($X1897, 'Application Process'!$I$11:$I$3035, 0)), "")))</f>
        <v/>
      </c>
      <c r="C1897" s="40"/>
      <c r="D1897" s="207"/>
      <c r="E1897" s="194"/>
      <c r="F1897" s="194"/>
      <c r="G1897" s="208"/>
      <c r="H1897" s="194"/>
      <c r="I1897" s="208"/>
      <c r="J1897" s="194"/>
      <c r="K1897" s="209"/>
      <c r="L1897" s="194"/>
      <c r="M1897" s="196"/>
      <c r="N1897" s="194"/>
      <c r="O1897" s="194"/>
      <c r="P1897" s="208"/>
      <c r="Q1897" s="194"/>
      <c r="R1897" s="210"/>
      <c r="S1897" s="211"/>
      <c r="T1897" s="193"/>
      <c r="U1897" s="40"/>
      <c r="W1897" s="41" t="str">
        <f t="shared" si="117"/>
        <v/>
      </c>
      <c r="X1897" s="58" t="str">
        <f t="shared" si="118"/>
        <v/>
      </c>
      <c r="Y1897" s="58" t="str">
        <f t="shared" si="116"/>
        <v/>
      </c>
      <c r="AC1897" s="41" t="str">
        <f t="shared" si="119"/>
        <v/>
      </c>
      <c r="AE1897" s="41" t="str">
        <f>IF($H1897="", "", IF(COUNTIF($AA$11:$AA$131, $H1897)&gt;0, 'Application Process'!$AC$4, ""))</f>
        <v/>
      </c>
    </row>
    <row r="1898" spans="1:31" x14ac:dyDescent="0.25">
      <c r="A1898" s="40"/>
      <c r="B1898" s="88" t="str">
        <f>IF($X1898="", "", IF(COUNTIF('Application Process'!$I$11:$I$3035, $X1898)=0, 'Job Database'!$Y$8, IFERROR(INDEX('Application Process'!$AJ$11:$AJ$3035, MATCH($X1898, 'Application Process'!$I$11:$I$3035, 0)), "")))</f>
        <v/>
      </c>
      <c r="C1898" s="40"/>
      <c r="D1898" s="207"/>
      <c r="E1898" s="194"/>
      <c r="F1898" s="194"/>
      <c r="G1898" s="208"/>
      <c r="H1898" s="194"/>
      <c r="I1898" s="208"/>
      <c r="J1898" s="194"/>
      <c r="K1898" s="209"/>
      <c r="L1898" s="194"/>
      <c r="M1898" s="196"/>
      <c r="N1898" s="194"/>
      <c r="O1898" s="194"/>
      <c r="P1898" s="208"/>
      <c r="Q1898" s="194"/>
      <c r="R1898" s="210"/>
      <c r="S1898" s="211"/>
      <c r="T1898" s="193"/>
      <c r="U1898" s="40"/>
      <c r="W1898" s="41" t="str">
        <f t="shared" si="117"/>
        <v/>
      </c>
      <c r="X1898" s="58" t="str">
        <f t="shared" si="118"/>
        <v/>
      </c>
      <c r="Y1898" s="58" t="str">
        <f t="shared" si="116"/>
        <v/>
      </c>
      <c r="AC1898" s="41" t="str">
        <f t="shared" si="119"/>
        <v/>
      </c>
      <c r="AE1898" s="41" t="str">
        <f>IF($H1898="", "", IF(COUNTIF($AA$11:$AA$131, $H1898)&gt;0, 'Application Process'!$AC$4, ""))</f>
        <v/>
      </c>
    </row>
    <row r="1899" spans="1:31" x14ac:dyDescent="0.25">
      <c r="A1899" s="40"/>
      <c r="B1899" s="88" t="str">
        <f>IF($X1899="", "", IF(COUNTIF('Application Process'!$I$11:$I$3035, $X1899)=0, 'Job Database'!$Y$8, IFERROR(INDEX('Application Process'!$AJ$11:$AJ$3035, MATCH($X1899, 'Application Process'!$I$11:$I$3035, 0)), "")))</f>
        <v/>
      </c>
      <c r="C1899" s="40"/>
      <c r="D1899" s="207"/>
      <c r="E1899" s="194"/>
      <c r="F1899" s="194"/>
      <c r="G1899" s="208"/>
      <c r="H1899" s="194"/>
      <c r="I1899" s="208"/>
      <c r="J1899" s="194"/>
      <c r="K1899" s="209"/>
      <c r="L1899" s="194"/>
      <c r="M1899" s="196"/>
      <c r="N1899" s="194"/>
      <c r="O1899" s="194"/>
      <c r="P1899" s="208"/>
      <c r="Q1899" s="194"/>
      <c r="R1899" s="210"/>
      <c r="S1899" s="211"/>
      <c r="T1899" s="193"/>
      <c r="U1899" s="40"/>
      <c r="W1899" s="41" t="str">
        <f t="shared" si="117"/>
        <v/>
      </c>
      <c r="X1899" s="58" t="str">
        <f t="shared" si="118"/>
        <v/>
      </c>
      <c r="Y1899" s="58" t="str">
        <f t="shared" si="116"/>
        <v/>
      </c>
      <c r="AC1899" s="41" t="str">
        <f t="shared" si="119"/>
        <v/>
      </c>
      <c r="AE1899" s="41" t="str">
        <f>IF($H1899="", "", IF(COUNTIF($AA$11:$AA$131, $H1899)&gt;0, 'Application Process'!$AC$4, ""))</f>
        <v/>
      </c>
    </row>
    <row r="1900" spans="1:31" x14ac:dyDescent="0.25">
      <c r="A1900" s="40"/>
      <c r="B1900" s="88" t="str">
        <f>IF($X1900="", "", IF(COUNTIF('Application Process'!$I$11:$I$3035, $X1900)=0, 'Job Database'!$Y$8, IFERROR(INDEX('Application Process'!$AJ$11:$AJ$3035, MATCH($X1900, 'Application Process'!$I$11:$I$3035, 0)), "")))</f>
        <v/>
      </c>
      <c r="C1900" s="40"/>
      <c r="D1900" s="207"/>
      <c r="E1900" s="194"/>
      <c r="F1900" s="194"/>
      <c r="G1900" s="208"/>
      <c r="H1900" s="194"/>
      <c r="I1900" s="208"/>
      <c r="J1900" s="194"/>
      <c r="K1900" s="209"/>
      <c r="L1900" s="194"/>
      <c r="M1900" s="196"/>
      <c r="N1900" s="194"/>
      <c r="O1900" s="194"/>
      <c r="P1900" s="208"/>
      <c r="Q1900" s="194"/>
      <c r="R1900" s="210"/>
      <c r="S1900" s="211"/>
      <c r="T1900" s="193"/>
      <c r="U1900" s="40"/>
      <c r="W1900" s="41" t="str">
        <f t="shared" si="117"/>
        <v/>
      </c>
      <c r="X1900" s="58" t="str">
        <f t="shared" si="118"/>
        <v/>
      </c>
      <c r="Y1900" s="58" t="str">
        <f t="shared" si="116"/>
        <v/>
      </c>
      <c r="AC1900" s="41" t="str">
        <f t="shared" si="119"/>
        <v/>
      </c>
      <c r="AE1900" s="41" t="str">
        <f>IF($H1900="", "", IF(COUNTIF($AA$11:$AA$131, $H1900)&gt;0, 'Application Process'!$AC$4, ""))</f>
        <v/>
      </c>
    </row>
    <row r="1901" spans="1:31" x14ac:dyDescent="0.25">
      <c r="A1901" s="40"/>
      <c r="B1901" s="88" t="str">
        <f>IF($X1901="", "", IF(COUNTIF('Application Process'!$I$11:$I$3035, $X1901)=0, 'Job Database'!$Y$8, IFERROR(INDEX('Application Process'!$AJ$11:$AJ$3035, MATCH($X1901, 'Application Process'!$I$11:$I$3035, 0)), "")))</f>
        <v/>
      </c>
      <c r="C1901" s="40"/>
      <c r="D1901" s="207"/>
      <c r="E1901" s="194"/>
      <c r="F1901" s="194"/>
      <c r="G1901" s="208"/>
      <c r="H1901" s="194"/>
      <c r="I1901" s="208"/>
      <c r="J1901" s="194"/>
      <c r="K1901" s="209"/>
      <c r="L1901" s="194"/>
      <c r="M1901" s="196"/>
      <c r="N1901" s="194"/>
      <c r="O1901" s="194"/>
      <c r="P1901" s="208"/>
      <c r="Q1901" s="194"/>
      <c r="R1901" s="210"/>
      <c r="S1901" s="211"/>
      <c r="T1901" s="193"/>
      <c r="U1901" s="40"/>
      <c r="W1901" s="41" t="str">
        <f t="shared" si="117"/>
        <v/>
      </c>
      <c r="X1901" s="58" t="str">
        <f t="shared" si="118"/>
        <v/>
      </c>
      <c r="Y1901" s="58" t="str">
        <f t="shared" si="116"/>
        <v/>
      </c>
      <c r="AC1901" s="41" t="str">
        <f t="shared" si="119"/>
        <v/>
      </c>
      <c r="AE1901" s="41" t="str">
        <f>IF($H1901="", "", IF(COUNTIF($AA$11:$AA$131, $H1901)&gt;0, 'Application Process'!$AC$4, ""))</f>
        <v/>
      </c>
    </row>
    <row r="1902" spans="1:31" x14ac:dyDescent="0.25">
      <c r="A1902" s="40"/>
      <c r="B1902" s="88" t="str">
        <f>IF($X1902="", "", IF(COUNTIF('Application Process'!$I$11:$I$3035, $X1902)=0, 'Job Database'!$Y$8, IFERROR(INDEX('Application Process'!$AJ$11:$AJ$3035, MATCH($X1902, 'Application Process'!$I$11:$I$3035, 0)), "")))</f>
        <v/>
      </c>
      <c r="C1902" s="40"/>
      <c r="D1902" s="207"/>
      <c r="E1902" s="194"/>
      <c r="F1902" s="194"/>
      <c r="G1902" s="208"/>
      <c r="H1902" s="194"/>
      <c r="I1902" s="208"/>
      <c r="J1902" s="194"/>
      <c r="K1902" s="209"/>
      <c r="L1902" s="194"/>
      <c r="M1902" s="196"/>
      <c r="N1902" s="194"/>
      <c r="O1902" s="194"/>
      <c r="P1902" s="208"/>
      <c r="Q1902" s="194"/>
      <c r="R1902" s="210"/>
      <c r="S1902" s="211"/>
      <c r="T1902" s="193"/>
      <c r="U1902" s="40"/>
      <c r="W1902" s="41" t="str">
        <f t="shared" si="117"/>
        <v/>
      </c>
      <c r="X1902" s="58" t="str">
        <f t="shared" si="118"/>
        <v/>
      </c>
      <c r="Y1902" s="58" t="str">
        <f t="shared" si="116"/>
        <v/>
      </c>
      <c r="AC1902" s="41" t="str">
        <f t="shared" si="119"/>
        <v/>
      </c>
      <c r="AE1902" s="41" t="str">
        <f>IF($H1902="", "", IF(COUNTIF($AA$11:$AA$131, $H1902)&gt;0, 'Application Process'!$AC$4, ""))</f>
        <v/>
      </c>
    </row>
    <row r="1903" spans="1:31" x14ac:dyDescent="0.25">
      <c r="A1903" s="40"/>
      <c r="B1903" s="88" t="str">
        <f>IF($X1903="", "", IF(COUNTIF('Application Process'!$I$11:$I$3035, $X1903)=0, 'Job Database'!$Y$8, IFERROR(INDEX('Application Process'!$AJ$11:$AJ$3035, MATCH($X1903, 'Application Process'!$I$11:$I$3035, 0)), "")))</f>
        <v/>
      </c>
      <c r="C1903" s="40"/>
      <c r="D1903" s="207"/>
      <c r="E1903" s="194"/>
      <c r="F1903" s="194"/>
      <c r="G1903" s="208"/>
      <c r="H1903" s="194"/>
      <c r="I1903" s="208"/>
      <c r="J1903" s="194"/>
      <c r="K1903" s="209"/>
      <c r="L1903" s="194"/>
      <c r="M1903" s="196"/>
      <c r="N1903" s="194"/>
      <c r="O1903" s="194"/>
      <c r="P1903" s="208"/>
      <c r="Q1903" s="194"/>
      <c r="R1903" s="210"/>
      <c r="S1903" s="211"/>
      <c r="T1903" s="193"/>
      <c r="U1903" s="40"/>
      <c r="W1903" s="41" t="str">
        <f t="shared" si="117"/>
        <v/>
      </c>
      <c r="X1903" s="58" t="str">
        <f t="shared" si="118"/>
        <v/>
      </c>
      <c r="Y1903" s="58" t="str">
        <f t="shared" si="116"/>
        <v/>
      </c>
      <c r="AC1903" s="41" t="str">
        <f t="shared" si="119"/>
        <v/>
      </c>
      <c r="AE1903" s="41" t="str">
        <f>IF($H1903="", "", IF(COUNTIF($AA$11:$AA$131, $H1903)&gt;0, 'Application Process'!$AC$4, ""))</f>
        <v/>
      </c>
    </row>
    <row r="1904" spans="1:31" x14ac:dyDescent="0.25">
      <c r="A1904" s="40"/>
      <c r="B1904" s="88" t="str">
        <f>IF($X1904="", "", IF(COUNTIF('Application Process'!$I$11:$I$3035, $X1904)=0, 'Job Database'!$Y$8, IFERROR(INDEX('Application Process'!$AJ$11:$AJ$3035, MATCH($X1904, 'Application Process'!$I$11:$I$3035, 0)), "")))</f>
        <v/>
      </c>
      <c r="C1904" s="40"/>
      <c r="D1904" s="207"/>
      <c r="E1904" s="194"/>
      <c r="F1904" s="194"/>
      <c r="G1904" s="208"/>
      <c r="H1904" s="194"/>
      <c r="I1904" s="208"/>
      <c r="J1904" s="194"/>
      <c r="K1904" s="209"/>
      <c r="L1904" s="194"/>
      <c r="M1904" s="196"/>
      <c r="N1904" s="194"/>
      <c r="O1904" s="194"/>
      <c r="P1904" s="208"/>
      <c r="Q1904" s="194"/>
      <c r="R1904" s="210"/>
      <c r="S1904" s="211"/>
      <c r="T1904" s="193"/>
      <c r="U1904" s="40"/>
      <c r="W1904" s="41" t="str">
        <f t="shared" si="117"/>
        <v/>
      </c>
      <c r="X1904" s="58" t="str">
        <f t="shared" si="118"/>
        <v/>
      </c>
      <c r="Y1904" s="58" t="str">
        <f t="shared" si="116"/>
        <v/>
      </c>
      <c r="AC1904" s="41" t="str">
        <f t="shared" si="119"/>
        <v/>
      </c>
      <c r="AE1904" s="41" t="str">
        <f>IF($H1904="", "", IF(COUNTIF($AA$11:$AA$131, $H1904)&gt;0, 'Application Process'!$AC$4, ""))</f>
        <v/>
      </c>
    </row>
    <row r="1905" spans="1:31" x14ac:dyDescent="0.25">
      <c r="A1905" s="40"/>
      <c r="B1905" s="88" t="str">
        <f>IF($X1905="", "", IF(COUNTIF('Application Process'!$I$11:$I$3035, $X1905)=0, 'Job Database'!$Y$8, IFERROR(INDEX('Application Process'!$AJ$11:$AJ$3035, MATCH($X1905, 'Application Process'!$I$11:$I$3035, 0)), "")))</f>
        <v/>
      </c>
      <c r="C1905" s="40"/>
      <c r="D1905" s="207"/>
      <c r="E1905" s="194"/>
      <c r="F1905" s="194"/>
      <c r="G1905" s="208"/>
      <c r="H1905" s="194"/>
      <c r="I1905" s="208"/>
      <c r="J1905" s="194"/>
      <c r="K1905" s="209"/>
      <c r="L1905" s="194"/>
      <c r="M1905" s="196"/>
      <c r="N1905" s="194"/>
      <c r="O1905" s="194"/>
      <c r="P1905" s="208"/>
      <c r="Q1905" s="194"/>
      <c r="R1905" s="210"/>
      <c r="S1905" s="211"/>
      <c r="T1905" s="193"/>
      <c r="U1905" s="40"/>
      <c r="W1905" s="41" t="str">
        <f t="shared" si="117"/>
        <v/>
      </c>
      <c r="X1905" s="58" t="str">
        <f t="shared" si="118"/>
        <v/>
      </c>
      <c r="Y1905" s="58" t="str">
        <f t="shared" si="116"/>
        <v/>
      </c>
      <c r="AC1905" s="41" t="str">
        <f t="shared" si="119"/>
        <v/>
      </c>
      <c r="AE1905" s="41" t="str">
        <f>IF($H1905="", "", IF(COUNTIF($AA$11:$AA$131, $H1905)&gt;0, 'Application Process'!$AC$4, ""))</f>
        <v/>
      </c>
    </row>
    <row r="1906" spans="1:31" x14ac:dyDescent="0.25">
      <c r="A1906" s="40"/>
      <c r="B1906" s="88" t="str">
        <f>IF($X1906="", "", IF(COUNTIF('Application Process'!$I$11:$I$3035, $X1906)=0, 'Job Database'!$Y$8, IFERROR(INDEX('Application Process'!$AJ$11:$AJ$3035, MATCH($X1906, 'Application Process'!$I$11:$I$3035, 0)), "")))</f>
        <v/>
      </c>
      <c r="C1906" s="40"/>
      <c r="D1906" s="207"/>
      <c r="E1906" s="194"/>
      <c r="F1906" s="194"/>
      <c r="G1906" s="208"/>
      <c r="H1906" s="194"/>
      <c r="I1906" s="208"/>
      <c r="J1906" s="194"/>
      <c r="K1906" s="209"/>
      <c r="L1906" s="194"/>
      <c r="M1906" s="196"/>
      <c r="N1906" s="194"/>
      <c r="O1906" s="194"/>
      <c r="P1906" s="208"/>
      <c r="Q1906" s="194"/>
      <c r="R1906" s="210"/>
      <c r="S1906" s="211"/>
      <c r="T1906" s="193"/>
      <c r="U1906" s="40"/>
      <c r="W1906" s="41" t="str">
        <f t="shared" si="117"/>
        <v/>
      </c>
      <c r="X1906" s="58" t="str">
        <f t="shared" si="118"/>
        <v/>
      </c>
      <c r="Y1906" s="58" t="str">
        <f t="shared" si="116"/>
        <v/>
      </c>
      <c r="AC1906" s="41" t="str">
        <f t="shared" si="119"/>
        <v/>
      </c>
      <c r="AE1906" s="41" t="str">
        <f>IF($H1906="", "", IF(COUNTIF($AA$11:$AA$131, $H1906)&gt;0, 'Application Process'!$AC$4, ""))</f>
        <v/>
      </c>
    </row>
    <row r="1907" spans="1:31" x14ac:dyDescent="0.25">
      <c r="A1907" s="40"/>
      <c r="B1907" s="88" t="str">
        <f>IF($X1907="", "", IF(COUNTIF('Application Process'!$I$11:$I$3035, $X1907)=0, 'Job Database'!$Y$8, IFERROR(INDEX('Application Process'!$AJ$11:$AJ$3035, MATCH($X1907, 'Application Process'!$I$11:$I$3035, 0)), "")))</f>
        <v/>
      </c>
      <c r="C1907" s="40"/>
      <c r="D1907" s="207"/>
      <c r="E1907" s="194"/>
      <c r="F1907" s="194"/>
      <c r="G1907" s="208"/>
      <c r="H1907" s="194"/>
      <c r="I1907" s="208"/>
      <c r="J1907" s="194"/>
      <c r="K1907" s="209"/>
      <c r="L1907" s="194"/>
      <c r="M1907" s="196"/>
      <c r="N1907" s="194"/>
      <c r="O1907" s="194"/>
      <c r="P1907" s="208"/>
      <c r="Q1907" s="194"/>
      <c r="R1907" s="210"/>
      <c r="S1907" s="211"/>
      <c r="T1907" s="193"/>
      <c r="U1907" s="40"/>
      <c r="W1907" s="41" t="str">
        <f t="shared" si="117"/>
        <v/>
      </c>
      <c r="X1907" s="58" t="str">
        <f t="shared" si="118"/>
        <v/>
      </c>
      <c r="Y1907" s="58" t="str">
        <f t="shared" si="116"/>
        <v/>
      </c>
      <c r="AC1907" s="41" t="str">
        <f t="shared" si="119"/>
        <v/>
      </c>
      <c r="AE1907" s="41" t="str">
        <f>IF($H1907="", "", IF(COUNTIF($AA$11:$AA$131, $H1907)&gt;0, 'Application Process'!$AC$4, ""))</f>
        <v/>
      </c>
    </row>
    <row r="1908" spans="1:31" x14ac:dyDescent="0.25">
      <c r="A1908" s="40"/>
      <c r="B1908" s="88" t="str">
        <f>IF($X1908="", "", IF(COUNTIF('Application Process'!$I$11:$I$3035, $X1908)=0, 'Job Database'!$Y$8, IFERROR(INDEX('Application Process'!$AJ$11:$AJ$3035, MATCH($X1908, 'Application Process'!$I$11:$I$3035, 0)), "")))</f>
        <v/>
      </c>
      <c r="C1908" s="40"/>
      <c r="D1908" s="207"/>
      <c r="E1908" s="194"/>
      <c r="F1908" s="194"/>
      <c r="G1908" s="208"/>
      <c r="H1908" s="194"/>
      <c r="I1908" s="208"/>
      <c r="J1908" s="194"/>
      <c r="K1908" s="209"/>
      <c r="L1908" s="194"/>
      <c r="M1908" s="196"/>
      <c r="N1908" s="194"/>
      <c r="O1908" s="194"/>
      <c r="P1908" s="208"/>
      <c r="Q1908" s="194"/>
      <c r="R1908" s="210"/>
      <c r="S1908" s="211"/>
      <c r="T1908" s="193"/>
      <c r="U1908" s="40"/>
      <c r="W1908" s="41" t="str">
        <f t="shared" si="117"/>
        <v/>
      </c>
      <c r="X1908" s="58" t="str">
        <f t="shared" si="118"/>
        <v/>
      </c>
      <c r="Y1908" s="58" t="str">
        <f t="shared" si="116"/>
        <v/>
      </c>
      <c r="AC1908" s="41" t="str">
        <f t="shared" si="119"/>
        <v/>
      </c>
      <c r="AE1908" s="41" t="str">
        <f>IF($H1908="", "", IF(COUNTIF($AA$11:$AA$131, $H1908)&gt;0, 'Application Process'!$AC$4, ""))</f>
        <v/>
      </c>
    </row>
    <row r="1909" spans="1:31" x14ac:dyDescent="0.25">
      <c r="A1909" s="40"/>
      <c r="B1909" s="88" t="str">
        <f>IF($X1909="", "", IF(COUNTIF('Application Process'!$I$11:$I$3035, $X1909)=0, 'Job Database'!$Y$8, IFERROR(INDEX('Application Process'!$AJ$11:$AJ$3035, MATCH($X1909, 'Application Process'!$I$11:$I$3035, 0)), "")))</f>
        <v/>
      </c>
      <c r="C1909" s="40"/>
      <c r="D1909" s="207"/>
      <c r="E1909" s="194"/>
      <c r="F1909" s="194"/>
      <c r="G1909" s="208"/>
      <c r="H1909" s="194"/>
      <c r="I1909" s="208"/>
      <c r="J1909" s="194"/>
      <c r="K1909" s="209"/>
      <c r="L1909" s="194"/>
      <c r="M1909" s="196"/>
      <c r="N1909" s="194"/>
      <c r="O1909" s="194"/>
      <c r="P1909" s="208"/>
      <c r="Q1909" s="194"/>
      <c r="R1909" s="210"/>
      <c r="S1909" s="211"/>
      <c r="T1909" s="193"/>
      <c r="U1909" s="40"/>
      <c r="W1909" s="41" t="str">
        <f t="shared" si="117"/>
        <v/>
      </c>
      <c r="X1909" s="58" t="str">
        <f t="shared" si="118"/>
        <v/>
      </c>
      <c r="Y1909" s="58" t="str">
        <f t="shared" si="116"/>
        <v/>
      </c>
      <c r="AC1909" s="41" t="str">
        <f t="shared" si="119"/>
        <v/>
      </c>
      <c r="AE1909" s="41" t="str">
        <f>IF($H1909="", "", IF(COUNTIF($AA$11:$AA$131, $H1909)&gt;0, 'Application Process'!$AC$4, ""))</f>
        <v/>
      </c>
    </row>
    <row r="1910" spans="1:31" x14ac:dyDescent="0.25">
      <c r="A1910" s="40"/>
      <c r="B1910" s="88" t="str">
        <f>IF($X1910="", "", IF(COUNTIF('Application Process'!$I$11:$I$3035, $X1910)=0, 'Job Database'!$Y$8, IFERROR(INDEX('Application Process'!$AJ$11:$AJ$3035, MATCH($X1910, 'Application Process'!$I$11:$I$3035, 0)), "")))</f>
        <v/>
      </c>
      <c r="C1910" s="40"/>
      <c r="D1910" s="207"/>
      <c r="E1910" s="194"/>
      <c r="F1910" s="194"/>
      <c r="G1910" s="208"/>
      <c r="H1910" s="194"/>
      <c r="I1910" s="208"/>
      <c r="J1910" s="194"/>
      <c r="K1910" s="209"/>
      <c r="L1910" s="194"/>
      <c r="M1910" s="196"/>
      <c r="N1910" s="194"/>
      <c r="O1910" s="194"/>
      <c r="P1910" s="208"/>
      <c r="Q1910" s="194"/>
      <c r="R1910" s="210"/>
      <c r="S1910" s="211"/>
      <c r="T1910" s="193"/>
      <c r="U1910" s="40"/>
      <c r="W1910" s="41" t="str">
        <f t="shared" si="117"/>
        <v/>
      </c>
      <c r="X1910" s="58" t="str">
        <f t="shared" si="118"/>
        <v/>
      </c>
      <c r="Y1910" s="58" t="str">
        <f t="shared" si="116"/>
        <v/>
      </c>
      <c r="AC1910" s="41" t="str">
        <f t="shared" si="119"/>
        <v/>
      </c>
      <c r="AE1910" s="41" t="str">
        <f>IF($H1910="", "", IF(COUNTIF($AA$11:$AA$131, $H1910)&gt;0, 'Application Process'!$AC$4, ""))</f>
        <v/>
      </c>
    </row>
    <row r="1911" spans="1:31" x14ac:dyDescent="0.25">
      <c r="A1911" s="40"/>
      <c r="B1911" s="88" t="str">
        <f>IF($X1911="", "", IF(COUNTIF('Application Process'!$I$11:$I$3035, $X1911)=0, 'Job Database'!$Y$8, IFERROR(INDEX('Application Process'!$AJ$11:$AJ$3035, MATCH($X1911, 'Application Process'!$I$11:$I$3035, 0)), "")))</f>
        <v/>
      </c>
      <c r="C1911" s="40"/>
      <c r="D1911" s="207"/>
      <c r="E1911" s="194"/>
      <c r="F1911" s="194"/>
      <c r="G1911" s="208"/>
      <c r="H1911" s="194"/>
      <c r="I1911" s="208"/>
      <c r="J1911" s="194"/>
      <c r="K1911" s="209"/>
      <c r="L1911" s="194"/>
      <c r="M1911" s="196"/>
      <c r="N1911" s="194"/>
      <c r="O1911" s="194"/>
      <c r="P1911" s="208"/>
      <c r="Q1911" s="194"/>
      <c r="R1911" s="210"/>
      <c r="S1911" s="211"/>
      <c r="T1911" s="193"/>
      <c r="U1911" s="40"/>
      <c r="W1911" s="41" t="str">
        <f t="shared" si="117"/>
        <v/>
      </c>
      <c r="X1911" s="58" t="str">
        <f t="shared" si="118"/>
        <v/>
      </c>
      <c r="Y1911" s="58" t="str">
        <f t="shared" si="116"/>
        <v/>
      </c>
      <c r="AC1911" s="41" t="str">
        <f t="shared" si="119"/>
        <v/>
      </c>
      <c r="AE1911" s="41" t="str">
        <f>IF($H1911="", "", IF(COUNTIF($AA$11:$AA$131, $H1911)&gt;0, 'Application Process'!$AC$4, ""))</f>
        <v/>
      </c>
    </row>
    <row r="1912" spans="1:31" x14ac:dyDescent="0.25">
      <c r="A1912" s="40"/>
      <c r="B1912" s="88" t="str">
        <f>IF($X1912="", "", IF(COUNTIF('Application Process'!$I$11:$I$3035, $X1912)=0, 'Job Database'!$Y$8, IFERROR(INDEX('Application Process'!$AJ$11:$AJ$3035, MATCH($X1912, 'Application Process'!$I$11:$I$3035, 0)), "")))</f>
        <v/>
      </c>
      <c r="C1912" s="40"/>
      <c r="D1912" s="207"/>
      <c r="E1912" s="194"/>
      <c r="F1912" s="194"/>
      <c r="G1912" s="208"/>
      <c r="H1912" s="194"/>
      <c r="I1912" s="208"/>
      <c r="J1912" s="194"/>
      <c r="K1912" s="209"/>
      <c r="L1912" s="194"/>
      <c r="M1912" s="196"/>
      <c r="N1912" s="194"/>
      <c r="O1912" s="194"/>
      <c r="P1912" s="208"/>
      <c r="Q1912" s="194"/>
      <c r="R1912" s="210"/>
      <c r="S1912" s="211"/>
      <c r="T1912" s="193"/>
      <c r="U1912" s="40"/>
      <c r="W1912" s="41" t="str">
        <f t="shared" si="117"/>
        <v/>
      </c>
      <c r="X1912" s="58" t="str">
        <f t="shared" si="118"/>
        <v/>
      </c>
      <c r="Y1912" s="58" t="str">
        <f t="shared" si="116"/>
        <v/>
      </c>
      <c r="AC1912" s="41" t="str">
        <f t="shared" si="119"/>
        <v/>
      </c>
      <c r="AE1912" s="41" t="str">
        <f>IF($H1912="", "", IF(COUNTIF($AA$11:$AA$131, $H1912)&gt;0, 'Application Process'!$AC$4, ""))</f>
        <v/>
      </c>
    </row>
    <row r="1913" spans="1:31" x14ac:dyDescent="0.25">
      <c r="A1913" s="40"/>
      <c r="B1913" s="88" t="str">
        <f>IF($X1913="", "", IF(COUNTIF('Application Process'!$I$11:$I$3035, $X1913)=0, 'Job Database'!$Y$8, IFERROR(INDEX('Application Process'!$AJ$11:$AJ$3035, MATCH($X1913, 'Application Process'!$I$11:$I$3035, 0)), "")))</f>
        <v/>
      </c>
      <c r="C1913" s="40"/>
      <c r="D1913" s="207"/>
      <c r="E1913" s="194"/>
      <c r="F1913" s="194"/>
      <c r="G1913" s="208"/>
      <c r="H1913" s="194"/>
      <c r="I1913" s="208"/>
      <c r="J1913" s="194"/>
      <c r="K1913" s="209"/>
      <c r="L1913" s="194"/>
      <c r="M1913" s="196"/>
      <c r="N1913" s="194"/>
      <c r="O1913" s="194"/>
      <c r="P1913" s="208"/>
      <c r="Q1913" s="194"/>
      <c r="R1913" s="210"/>
      <c r="S1913" s="211"/>
      <c r="T1913" s="193"/>
      <c r="U1913" s="40"/>
      <c r="W1913" s="41" t="str">
        <f t="shared" si="117"/>
        <v/>
      </c>
      <c r="X1913" s="58" t="str">
        <f t="shared" si="118"/>
        <v/>
      </c>
      <c r="Y1913" s="58" t="str">
        <f t="shared" si="116"/>
        <v/>
      </c>
      <c r="AC1913" s="41" t="str">
        <f t="shared" si="119"/>
        <v/>
      </c>
      <c r="AE1913" s="41" t="str">
        <f>IF($H1913="", "", IF(COUNTIF($AA$11:$AA$131, $H1913)&gt;0, 'Application Process'!$AC$4, ""))</f>
        <v/>
      </c>
    </row>
    <row r="1914" spans="1:31" x14ac:dyDescent="0.25">
      <c r="A1914" s="40"/>
      <c r="B1914" s="88" t="str">
        <f>IF($X1914="", "", IF(COUNTIF('Application Process'!$I$11:$I$3035, $X1914)=0, 'Job Database'!$Y$8, IFERROR(INDEX('Application Process'!$AJ$11:$AJ$3035, MATCH($X1914, 'Application Process'!$I$11:$I$3035, 0)), "")))</f>
        <v/>
      </c>
      <c r="C1914" s="40"/>
      <c r="D1914" s="207"/>
      <c r="E1914" s="194"/>
      <c r="F1914" s="194"/>
      <c r="G1914" s="208"/>
      <c r="H1914" s="194"/>
      <c r="I1914" s="208"/>
      <c r="J1914" s="194"/>
      <c r="K1914" s="209"/>
      <c r="L1914" s="194"/>
      <c r="M1914" s="196"/>
      <c r="N1914" s="194"/>
      <c r="O1914" s="194"/>
      <c r="P1914" s="208"/>
      <c r="Q1914" s="194"/>
      <c r="R1914" s="210"/>
      <c r="S1914" s="211"/>
      <c r="T1914" s="193"/>
      <c r="U1914" s="40"/>
      <c r="W1914" s="41" t="str">
        <f t="shared" si="117"/>
        <v/>
      </c>
      <c r="X1914" s="58" t="str">
        <f t="shared" si="118"/>
        <v/>
      </c>
      <c r="Y1914" s="58" t="str">
        <f t="shared" si="116"/>
        <v/>
      </c>
      <c r="AC1914" s="41" t="str">
        <f t="shared" si="119"/>
        <v/>
      </c>
      <c r="AE1914" s="41" t="str">
        <f>IF($H1914="", "", IF(COUNTIF($AA$11:$AA$131, $H1914)&gt;0, 'Application Process'!$AC$4, ""))</f>
        <v/>
      </c>
    </row>
    <row r="1915" spans="1:31" x14ac:dyDescent="0.25">
      <c r="A1915" s="40"/>
      <c r="B1915" s="88" t="str">
        <f>IF($X1915="", "", IF(COUNTIF('Application Process'!$I$11:$I$3035, $X1915)=0, 'Job Database'!$Y$8, IFERROR(INDEX('Application Process'!$AJ$11:$AJ$3035, MATCH($X1915, 'Application Process'!$I$11:$I$3035, 0)), "")))</f>
        <v/>
      </c>
      <c r="C1915" s="40"/>
      <c r="D1915" s="207"/>
      <c r="E1915" s="194"/>
      <c r="F1915" s="194"/>
      <c r="G1915" s="208"/>
      <c r="H1915" s="194"/>
      <c r="I1915" s="208"/>
      <c r="J1915" s="194"/>
      <c r="K1915" s="209"/>
      <c r="L1915" s="194"/>
      <c r="M1915" s="196"/>
      <c r="N1915" s="194"/>
      <c r="O1915" s="194"/>
      <c r="P1915" s="208"/>
      <c r="Q1915" s="194"/>
      <c r="R1915" s="210"/>
      <c r="S1915" s="211"/>
      <c r="T1915" s="193"/>
      <c r="U1915" s="40"/>
      <c r="W1915" s="41" t="str">
        <f t="shared" si="117"/>
        <v/>
      </c>
      <c r="X1915" s="58" t="str">
        <f t="shared" si="118"/>
        <v/>
      </c>
      <c r="Y1915" s="58" t="str">
        <f t="shared" si="116"/>
        <v/>
      </c>
      <c r="AC1915" s="41" t="str">
        <f t="shared" si="119"/>
        <v/>
      </c>
      <c r="AE1915" s="41" t="str">
        <f>IF($H1915="", "", IF(COUNTIF($AA$11:$AA$131, $H1915)&gt;0, 'Application Process'!$AC$4, ""))</f>
        <v/>
      </c>
    </row>
    <row r="1916" spans="1:31" x14ac:dyDescent="0.25">
      <c r="A1916" s="40"/>
      <c r="B1916" s="88" t="str">
        <f>IF($X1916="", "", IF(COUNTIF('Application Process'!$I$11:$I$3035, $X1916)=0, 'Job Database'!$Y$8, IFERROR(INDEX('Application Process'!$AJ$11:$AJ$3035, MATCH($X1916, 'Application Process'!$I$11:$I$3035, 0)), "")))</f>
        <v/>
      </c>
      <c r="C1916" s="40"/>
      <c r="D1916" s="207"/>
      <c r="E1916" s="194"/>
      <c r="F1916" s="194"/>
      <c r="G1916" s="208"/>
      <c r="H1916" s="194"/>
      <c r="I1916" s="208"/>
      <c r="J1916" s="194"/>
      <c r="K1916" s="209"/>
      <c r="L1916" s="194"/>
      <c r="M1916" s="196"/>
      <c r="N1916" s="194"/>
      <c r="O1916" s="194"/>
      <c r="P1916" s="208"/>
      <c r="Q1916" s="194"/>
      <c r="R1916" s="210"/>
      <c r="S1916" s="211"/>
      <c r="T1916" s="193"/>
      <c r="U1916" s="40"/>
      <c r="W1916" s="41" t="str">
        <f t="shared" si="117"/>
        <v/>
      </c>
      <c r="X1916" s="58" t="str">
        <f t="shared" si="118"/>
        <v/>
      </c>
      <c r="Y1916" s="58" t="str">
        <f t="shared" si="116"/>
        <v/>
      </c>
      <c r="AC1916" s="41" t="str">
        <f t="shared" si="119"/>
        <v/>
      </c>
      <c r="AE1916" s="41" t="str">
        <f>IF($H1916="", "", IF(COUNTIF($AA$11:$AA$131, $H1916)&gt;0, 'Application Process'!$AC$4, ""))</f>
        <v/>
      </c>
    </row>
    <row r="1917" spans="1:31" x14ac:dyDescent="0.25">
      <c r="A1917" s="40"/>
      <c r="B1917" s="88" t="str">
        <f>IF($X1917="", "", IF(COUNTIF('Application Process'!$I$11:$I$3035, $X1917)=0, 'Job Database'!$Y$8, IFERROR(INDEX('Application Process'!$AJ$11:$AJ$3035, MATCH($X1917, 'Application Process'!$I$11:$I$3035, 0)), "")))</f>
        <v/>
      </c>
      <c r="C1917" s="40"/>
      <c r="D1917" s="207"/>
      <c r="E1917" s="194"/>
      <c r="F1917" s="194"/>
      <c r="G1917" s="208"/>
      <c r="H1917" s="194"/>
      <c r="I1917" s="208"/>
      <c r="J1917" s="194"/>
      <c r="K1917" s="209"/>
      <c r="L1917" s="194"/>
      <c r="M1917" s="196"/>
      <c r="N1917" s="194"/>
      <c r="O1917" s="194"/>
      <c r="P1917" s="208"/>
      <c r="Q1917" s="194"/>
      <c r="R1917" s="210"/>
      <c r="S1917" s="211"/>
      <c r="T1917" s="193"/>
      <c r="U1917" s="40"/>
      <c r="W1917" s="41" t="str">
        <f t="shared" si="117"/>
        <v/>
      </c>
      <c r="X1917" s="58" t="str">
        <f t="shared" si="118"/>
        <v/>
      </c>
      <c r="Y1917" s="58" t="str">
        <f t="shared" si="116"/>
        <v/>
      </c>
      <c r="AC1917" s="41" t="str">
        <f t="shared" si="119"/>
        <v/>
      </c>
      <c r="AE1917" s="41" t="str">
        <f>IF($H1917="", "", IF(COUNTIF($AA$11:$AA$131, $H1917)&gt;0, 'Application Process'!$AC$4, ""))</f>
        <v/>
      </c>
    </row>
    <row r="1918" spans="1:31" x14ac:dyDescent="0.25">
      <c r="A1918" s="40"/>
      <c r="B1918" s="88" t="str">
        <f>IF($X1918="", "", IF(COUNTIF('Application Process'!$I$11:$I$3035, $X1918)=0, 'Job Database'!$Y$8, IFERROR(INDEX('Application Process'!$AJ$11:$AJ$3035, MATCH($X1918, 'Application Process'!$I$11:$I$3035, 0)), "")))</f>
        <v/>
      </c>
      <c r="C1918" s="40"/>
      <c r="D1918" s="207"/>
      <c r="E1918" s="194"/>
      <c r="F1918" s="194"/>
      <c r="G1918" s="208"/>
      <c r="H1918" s="194"/>
      <c r="I1918" s="208"/>
      <c r="J1918" s="194"/>
      <c r="K1918" s="209"/>
      <c r="L1918" s="194"/>
      <c r="M1918" s="196"/>
      <c r="N1918" s="194"/>
      <c r="O1918" s="194"/>
      <c r="P1918" s="208"/>
      <c r="Q1918" s="194"/>
      <c r="R1918" s="210"/>
      <c r="S1918" s="211"/>
      <c r="T1918" s="193"/>
      <c r="U1918" s="40"/>
      <c r="W1918" s="41" t="str">
        <f t="shared" si="117"/>
        <v/>
      </c>
      <c r="X1918" s="58" t="str">
        <f t="shared" si="118"/>
        <v/>
      </c>
      <c r="Y1918" s="58" t="str">
        <f t="shared" si="116"/>
        <v/>
      </c>
      <c r="AC1918" s="41" t="str">
        <f t="shared" si="119"/>
        <v/>
      </c>
      <c r="AE1918" s="41" t="str">
        <f>IF($H1918="", "", IF(COUNTIF($AA$11:$AA$131, $H1918)&gt;0, 'Application Process'!$AC$4, ""))</f>
        <v/>
      </c>
    </row>
    <row r="1919" spans="1:31" x14ac:dyDescent="0.25">
      <c r="A1919" s="40"/>
      <c r="B1919" s="88" t="str">
        <f>IF($X1919="", "", IF(COUNTIF('Application Process'!$I$11:$I$3035, $X1919)=0, 'Job Database'!$Y$8, IFERROR(INDEX('Application Process'!$AJ$11:$AJ$3035, MATCH($X1919, 'Application Process'!$I$11:$I$3035, 0)), "")))</f>
        <v/>
      </c>
      <c r="C1919" s="40"/>
      <c r="D1919" s="207"/>
      <c r="E1919" s="194"/>
      <c r="F1919" s="194"/>
      <c r="G1919" s="208"/>
      <c r="H1919" s="194"/>
      <c r="I1919" s="208"/>
      <c r="J1919" s="194"/>
      <c r="K1919" s="209"/>
      <c r="L1919" s="194"/>
      <c r="M1919" s="196"/>
      <c r="N1919" s="194"/>
      <c r="O1919" s="194"/>
      <c r="P1919" s="208"/>
      <c r="Q1919" s="194"/>
      <c r="R1919" s="210"/>
      <c r="S1919" s="211"/>
      <c r="T1919" s="193"/>
      <c r="U1919" s="40"/>
      <c r="W1919" s="41" t="str">
        <f t="shared" si="117"/>
        <v/>
      </c>
      <c r="X1919" s="58" t="str">
        <f t="shared" si="118"/>
        <v/>
      </c>
      <c r="Y1919" s="58" t="str">
        <f t="shared" si="116"/>
        <v/>
      </c>
      <c r="AC1919" s="41" t="str">
        <f t="shared" si="119"/>
        <v/>
      </c>
      <c r="AE1919" s="41" t="str">
        <f>IF($H1919="", "", IF(COUNTIF($AA$11:$AA$131, $H1919)&gt;0, 'Application Process'!$AC$4, ""))</f>
        <v/>
      </c>
    </row>
    <row r="1920" spans="1:31" x14ac:dyDescent="0.25">
      <c r="A1920" s="40"/>
      <c r="B1920" s="88" t="str">
        <f>IF($X1920="", "", IF(COUNTIF('Application Process'!$I$11:$I$3035, $X1920)=0, 'Job Database'!$Y$8, IFERROR(INDEX('Application Process'!$AJ$11:$AJ$3035, MATCH($X1920, 'Application Process'!$I$11:$I$3035, 0)), "")))</f>
        <v/>
      </c>
      <c r="C1920" s="40"/>
      <c r="D1920" s="207"/>
      <c r="E1920" s="194"/>
      <c r="F1920" s="194"/>
      <c r="G1920" s="208"/>
      <c r="H1920" s="194"/>
      <c r="I1920" s="208"/>
      <c r="J1920" s="194"/>
      <c r="K1920" s="209"/>
      <c r="L1920" s="194"/>
      <c r="M1920" s="196"/>
      <c r="N1920" s="194"/>
      <c r="O1920" s="194"/>
      <c r="P1920" s="208"/>
      <c r="Q1920" s="194"/>
      <c r="R1920" s="210"/>
      <c r="S1920" s="211"/>
      <c r="T1920" s="193"/>
      <c r="U1920" s="40"/>
      <c r="W1920" s="41" t="str">
        <f t="shared" si="117"/>
        <v/>
      </c>
      <c r="X1920" s="58" t="str">
        <f t="shared" si="118"/>
        <v/>
      </c>
      <c r="Y1920" s="58" t="str">
        <f t="shared" si="116"/>
        <v/>
      </c>
      <c r="AC1920" s="41" t="str">
        <f t="shared" si="119"/>
        <v/>
      </c>
      <c r="AE1920" s="41" t="str">
        <f>IF($H1920="", "", IF(COUNTIF($AA$11:$AA$131, $H1920)&gt;0, 'Application Process'!$AC$4, ""))</f>
        <v/>
      </c>
    </row>
    <row r="1921" spans="1:31" x14ac:dyDescent="0.25">
      <c r="A1921" s="40"/>
      <c r="B1921" s="88" t="str">
        <f>IF($X1921="", "", IF(COUNTIF('Application Process'!$I$11:$I$3035, $X1921)=0, 'Job Database'!$Y$8, IFERROR(INDEX('Application Process'!$AJ$11:$AJ$3035, MATCH($X1921, 'Application Process'!$I$11:$I$3035, 0)), "")))</f>
        <v/>
      </c>
      <c r="C1921" s="40"/>
      <c r="D1921" s="207"/>
      <c r="E1921" s="194"/>
      <c r="F1921" s="194"/>
      <c r="G1921" s="208"/>
      <c r="H1921" s="194"/>
      <c r="I1921" s="208"/>
      <c r="J1921" s="194"/>
      <c r="K1921" s="209"/>
      <c r="L1921" s="194"/>
      <c r="M1921" s="196"/>
      <c r="N1921" s="194"/>
      <c r="O1921" s="194"/>
      <c r="P1921" s="208"/>
      <c r="Q1921" s="194"/>
      <c r="R1921" s="210"/>
      <c r="S1921" s="211"/>
      <c r="T1921" s="193"/>
      <c r="U1921" s="40"/>
      <c r="W1921" s="41" t="str">
        <f t="shared" si="117"/>
        <v/>
      </c>
      <c r="X1921" s="58" t="str">
        <f t="shared" si="118"/>
        <v/>
      </c>
      <c r="Y1921" s="58" t="str">
        <f t="shared" si="116"/>
        <v/>
      </c>
      <c r="AC1921" s="41" t="str">
        <f t="shared" si="119"/>
        <v/>
      </c>
      <c r="AE1921" s="41" t="str">
        <f>IF($H1921="", "", IF(COUNTIF($AA$11:$AA$131, $H1921)&gt;0, 'Application Process'!$AC$4, ""))</f>
        <v/>
      </c>
    </row>
    <row r="1922" spans="1:31" x14ac:dyDescent="0.25">
      <c r="A1922" s="40"/>
      <c r="B1922" s="88" t="str">
        <f>IF($X1922="", "", IF(COUNTIF('Application Process'!$I$11:$I$3035, $X1922)=0, 'Job Database'!$Y$8, IFERROR(INDEX('Application Process'!$AJ$11:$AJ$3035, MATCH($X1922, 'Application Process'!$I$11:$I$3035, 0)), "")))</f>
        <v/>
      </c>
      <c r="C1922" s="40"/>
      <c r="D1922" s="207"/>
      <c r="E1922" s="194"/>
      <c r="F1922" s="194"/>
      <c r="G1922" s="208"/>
      <c r="H1922" s="194"/>
      <c r="I1922" s="208"/>
      <c r="J1922" s="194"/>
      <c r="K1922" s="209"/>
      <c r="L1922" s="194"/>
      <c r="M1922" s="196"/>
      <c r="N1922" s="194"/>
      <c r="O1922" s="194"/>
      <c r="P1922" s="208"/>
      <c r="Q1922" s="194"/>
      <c r="R1922" s="210"/>
      <c r="S1922" s="211"/>
      <c r="T1922" s="193"/>
      <c r="U1922" s="40"/>
      <c r="W1922" s="41" t="str">
        <f t="shared" si="117"/>
        <v/>
      </c>
      <c r="X1922" s="58" t="str">
        <f t="shared" si="118"/>
        <v/>
      </c>
      <c r="Y1922" s="58" t="str">
        <f t="shared" si="116"/>
        <v/>
      </c>
      <c r="AC1922" s="41" t="str">
        <f t="shared" si="119"/>
        <v/>
      </c>
      <c r="AE1922" s="41" t="str">
        <f>IF($H1922="", "", IF(COUNTIF($AA$11:$AA$131, $H1922)&gt;0, 'Application Process'!$AC$4, ""))</f>
        <v/>
      </c>
    </row>
    <row r="1923" spans="1:31" x14ac:dyDescent="0.25">
      <c r="A1923" s="40"/>
      <c r="B1923" s="88" t="str">
        <f>IF($X1923="", "", IF(COUNTIF('Application Process'!$I$11:$I$3035, $X1923)=0, 'Job Database'!$Y$8, IFERROR(INDEX('Application Process'!$AJ$11:$AJ$3035, MATCH($X1923, 'Application Process'!$I$11:$I$3035, 0)), "")))</f>
        <v/>
      </c>
      <c r="C1923" s="40"/>
      <c r="D1923" s="207"/>
      <c r="E1923" s="194"/>
      <c r="F1923" s="194"/>
      <c r="G1923" s="208"/>
      <c r="H1923" s="194"/>
      <c r="I1923" s="208"/>
      <c r="J1923" s="194"/>
      <c r="K1923" s="209"/>
      <c r="L1923" s="194"/>
      <c r="M1923" s="196"/>
      <c r="N1923" s="194"/>
      <c r="O1923" s="194"/>
      <c r="P1923" s="208"/>
      <c r="Q1923" s="194"/>
      <c r="R1923" s="210"/>
      <c r="S1923" s="211"/>
      <c r="T1923" s="193"/>
      <c r="U1923" s="40"/>
      <c r="W1923" s="41" t="str">
        <f t="shared" si="117"/>
        <v/>
      </c>
      <c r="X1923" s="58" t="str">
        <f t="shared" si="118"/>
        <v/>
      </c>
      <c r="Y1923" s="58" t="str">
        <f t="shared" si="116"/>
        <v/>
      </c>
      <c r="AC1923" s="41" t="str">
        <f t="shared" si="119"/>
        <v/>
      </c>
      <c r="AE1923" s="41" t="str">
        <f>IF($H1923="", "", IF(COUNTIF($AA$11:$AA$131, $H1923)&gt;0, 'Application Process'!$AC$4, ""))</f>
        <v/>
      </c>
    </row>
    <row r="1924" spans="1:31" x14ac:dyDescent="0.25">
      <c r="A1924" s="40"/>
      <c r="B1924" s="88" t="str">
        <f>IF($X1924="", "", IF(COUNTIF('Application Process'!$I$11:$I$3035, $X1924)=0, 'Job Database'!$Y$8, IFERROR(INDEX('Application Process'!$AJ$11:$AJ$3035, MATCH($X1924, 'Application Process'!$I$11:$I$3035, 0)), "")))</f>
        <v/>
      </c>
      <c r="C1924" s="40"/>
      <c r="D1924" s="207"/>
      <c r="E1924" s="194"/>
      <c r="F1924" s="194"/>
      <c r="G1924" s="208"/>
      <c r="H1924" s="194"/>
      <c r="I1924" s="208"/>
      <c r="J1924" s="194"/>
      <c r="K1924" s="209"/>
      <c r="L1924" s="194"/>
      <c r="M1924" s="196"/>
      <c r="N1924" s="194"/>
      <c r="O1924" s="194"/>
      <c r="P1924" s="208"/>
      <c r="Q1924" s="194"/>
      <c r="R1924" s="210"/>
      <c r="S1924" s="211"/>
      <c r="T1924" s="193"/>
      <c r="U1924" s="40"/>
      <c r="W1924" s="41" t="str">
        <f t="shared" si="117"/>
        <v/>
      </c>
      <c r="X1924" s="58" t="str">
        <f t="shared" si="118"/>
        <v/>
      </c>
      <c r="Y1924" s="58" t="str">
        <f t="shared" si="116"/>
        <v/>
      </c>
      <c r="AC1924" s="41" t="str">
        <f t="shared" si="119"/>
        <v/>
      </c>
      <c r="AE1924" s="41" t="str">
        <f>IF($H1924="", "", IF(COUNTIF($AA$11:$AA$131, $H1924)&gt;0, 'Application Process'!$AC$4, ""))</f>
        <v/>
      </c>
    </row>
    <row r="1925" spans="1:31" x14ac:dyDescent="0.25">
      <c r="A1925" s="40"/>
      <c r="B1925" s="88" t="str">
        <f>IF($X1925="", "", IF(COUNTIF('Application Process'!$I$11:$I$3035, $X1925)=0, 'Job Database'!$Y$8, IFERROR(INDEX('Application Process'!$AJ$11:$AJ$3035, MATCH($X1925, 'Application Process'!$I$11:$I$3035, 0)), "")))</f>
        <v/>
      </c>
      <c r="C1925" s="40"/>
      <c r="D1925" s="207"/>
      <c r="E1925" s="194"/>
      <c r="F1925" s="194"/>
      <c r="G1925" s="208"/>
      <c r="H1925" s="194"/>
      <c r="I1925" s="208"/>
      <c r="J1925" s="194"/>
      <c r="K1925" s="209"/>
      <c r="L1925" s="194"/>
      <c r="M1925" s="196"/>
      <c r="N1925" s="194"/>
      <c r="O1925" s="194"/>
      <c r="P1925" s="208"/>
      <c r="Q1925" s="194"/>
      <c r="R1925" s="210"/>
      <c r="S1925" s="211"/>
      <c r="T1925" s="193"/>
      <c r="U1925" s="40"/>
      <c r="W1925" s="41" t="str">
        <f t="shared" si="117"/>
        <v/>
      </c>
      <c r="X1925" s="58" t="str">
        <f t="shared" si="118"/>
        <v/>
      </c>
      <c r="Y1925" s="58" t="str">
        <f t="shared" si="116"/>
        <v/>
      </c>
      <c r="AC1925" s="41" t="str">
        <f t="shared" si="119"/>
        <v/>
      </c>
      <c r="AE1925" s="41" t="str">
        <f>IF($H1925="", "", IF(COUNTIF($AA$11:$AA$131, $H1925)&gt;0, 'Application Process'!$AC$4, ""))</f>
        <v/>
      </c>
    </row>
    <row r="1926" spans="1:31" x14ac:dyDescent="0.25">
      <c r="A1926" s="40"/>
      <c r="B1926" s="88" t="str">
        <f>IF($X1926="", "", IF(COUNTIF('Application Process'!$I$11:$I$3035, $X1926)=0, 'Job Database'!$Y$8, IFERROR(INDEX('Application Process'!$AJ$11:$AJ$3035, MATCH($X1926, 'Application Process'!$I$11:$I$3035, 0)), "")))</f>
        <v/>
      </c>
      <c r="C1926" s="40"/>
      <c r="D1926" s="207"/>
      <c r="E1926" s="194"/>
      <c r="F1926" s="194"/>
      <c r="G1926" s="208"/>
      <c r="H1926" s="194"/>
      <c r="I1926" s="208"/>
      <c r="J1926" s="194"/>
      <c r="K1926" s="209"/>
      <c r="L1926" s="194"/>
      <c r="M1926" s="196"/>
      <c r="N1926" s="194"/>
      <c r="O1926" s="194"/>
      <c r="P1926" s="208"/>
      <c r="Q1926" s="194"/>
      <c r="R1926" s="210"/>
      <c r="S1926" s="211"/>
      <c r="T1926" s="193"/>
      <c r="U1926" s="40"/>
      <c r="W1926" s="41" t="str">
        <f t="shared" si="117"/>
        <v/>
      </c>
      <c r="X1926" s="58" t="str">
        <f t="shared" si="118"/>
        <v/>
      </c>
      <c r="Y1926" s="58" t="str">
        <f t="shared" si="116"/>
        <v/>
      </c>
      <c r="AC1926" s="41" t="str">
        <f t="shared" si="119"/>
        <v/>
      </c>
      <c r="AE1926" s="41" t="str">
        <f>IF($H1926="", "", IF(COUNTIF($AA$11:$AA$131, $H1926)&gt;0, 'Application Process'!$AC$4, ""))</f>
        <v/>
      </c>
    </row>
    <row r="1927" spans="1:31" x14ac:dyDescent="0.25">
      <c r="A1927" s="40"/>
      <c r="B1927" s="88" t="str">
        <f>IF($X1927="", "", IF(COUNTIF('Application Process'!$I$11:$I$3035, $X1927)=0, 'Job Database'!$Y$8, IFERROR(INDEX('Application Process'!$AJ$11:$AJ$3035, MATCH($X1927, 'Application Process'!$I$11:$I$3035, 0)), "")))</f>
        <v/>
      </c>
      <c r="C1927" s="40"/>
      <c r="D1927" s="207"/>
      <c r="E1927" s="194"/>
      <c r="F1927" s="194"/>
      <c r="G1927" s="208"/>
      <c r="H1927" s="194"/>
      <c r="I1927" s="208"/>
      <c r="J1927" s="194"/>
      <c r="K1927" s="209"/>
      <c r="L1927" s="194"/>
      <c r="M1927" s="196"/>
      <c r="N1927" s="194"/>
      <c r="O1927" s="194"/>
      <c r="P1927" s="208"/>
      <c r="Q1927" s="194"/>
      <c r="R1927" s="210"/>
      <c r="S1927" s="211"/>
      <c r="T1927" s="193"/>
      <c r="U1927" s="40"/>
      <c r="W1927" s="41" t="str">
        <f t="shared" si="117"/>
        <v/>
      </c>
      <c r="X1927" s="58" t="str">
        <f t="shared" si="118"/>
        <v/>
      </c>
      <c r="Y1927" s="58" t="str">
        <f t="shared" si="116"/>
        <v/>
      </c>
      <c r="AC1927" s="41" t="str">
        <f t="shared" si="119"/>
        <v/>
      </c>
      <c r="AE1927" s="41" t="str">
        <f>IF($H1927="", "", IF(COUNTIF($AA$11:$AA$131, $H1927)&gt;0, 'Application Process'!$AC$4, ""))</f>
        <v/>
      </c>
    </row>
    <row r="1928" spans="1:31" x14ac:dyDescent="0.25">
      <c r="A1928" s="40"/>
      <c r="B1928" s="88" t="str">
        <f>IF($X1928="", "", IF(COUNTIF('Application Process'!$I$11:$I$3035, $X1928)=0, 'Job Database'!$Y$8, IFERROR(INDEX('Application Process'!$AJ$11:$AJ$3035, MATCH($X1928, 'Application Process'!$I$11:$I$3035, 0)), "")))</f>
        <v/>
      </c>
      <c r="C1928" s="40"/>
      <c r="D1928" s="207"/>
      <c r="E1928" s="194"/>
      <c r="F1928" s="194"/>
      <c r="G1928" s="208"/>
      <c r="H1928" s="194"/>
      <c r="I1928" s="208"/>
      <c r="J1928" s="194"/>
      <c r="K1928" s="209"/>
      <c r="L1928" s="194"/>
      <c r="M1928" s="196"/>
      <c r="N1928" s="194"/>
      <c r="O1928" s="194"/>
      <c r="P1928" s="208"/>
      <c r="Q1928" s="194"/>
      <c r="R1928" s="210"/>
      <c r="S1928" s="211"/>
      <c r="T1928" s="193"/>
      <c r="U1928" s="40"/>
      <c r="W1928" s="41" t="str">
        <f t="shared" si="117"/>
        <v/>
      </c>
      <c r="X1928" s="58" t="str">
        <f t="shared" si="118"/>
        <v/>
      </c>
      <c r="Y1928" s="58" t="str">
        <f t="shared" si="116"/>
        <v/>
      </c>
      <c r="AC1928" s="41" t="str">
        <f t="shared" si="119"/>
        <v/>
      </c>
      <c r="AE1928" s="41" t="str">
        <f>IF($H1928="", "", IF(COUNTIF($AA$11:$AA$131, $H1928)&gt;0, 'Application Process'!$AC$4, ""))</f>
        <v/>
      </c>
    </row>
    <row r="1929" spans="1:31" x14ac:dyDescent="0.25">
      <c r="A1929" s="40"/>
      <c r="B1929" s="88" t="str">
        <f>IF($X1929="", "", IF(COUNTIF('Application Process'!$I$11:$I$3035, $X1929)=0, 'Job Database'!$Y$8, IFERROR(INDEX('Application Process'!$AJ$11:$AJ$3035, MATCH($X1929, 'Application Process'!$I$11:$I$3035, 0)), "")))</f>
        <v/>
      </c>
      <c r="C1929" s="40"/>
      <c r="D1929" s="207"/>
      <c r="E1929" s="194"/>
      <c r="F1929" s="194"/>
      <c r="G1929" s="208"/>
      <c r="H1929" s="194"/>
      <c r="I1929" s="208"/>
      <c r="J1929" s="194"/>
      <c r="K1929" s="209"/>
      <c r="L1929" s="194"/>
      <c r="M1929" s="196"/>
      <c r="N1929" s="194"/>
      <c r="O1929" s="194"/>
      <c r="P1929" s="208"/>
      <c r="Q1929" s="194"/>
      <c r="R1929" s="210"/>
      <c r="S1929" s="211"/>
      <c r="T1929" s="193"/>
      <c r="U1929" s="40"/>
      <c r="W1929" s="41" t="str">
        <f t="shared" si="117"/>
        <v/>
      </c>
      <c r="X1929" s="58" t="str">
        <f t="shared" si="118"/>
        <v/>
      </c>
      <c r="Y1929" s="58" t="str">
        <f t="shared" si="116"/>
        <v/>
      </c>
      <c r="AC1929" s="41" t="str">
        <f t="shared" si="119"/>
        <v/>
      </c>
      <c r="AE1929" s="41" t="str">
        <f>IF($H1929="", "", IF(COUNTIF($AA$11:$AA$131, $H1929)&gt;0, 'Application Process'!$AC$4, ""))</f>
        <v/>
      </c>
    </row>
    <row r="1930" spans="1:31" x14ac:dyDescent="0.25">
      <c r="A1930" s="40"/>
      <c r="B1930" s="88" t="str">
        <f>IF($X1930="", "", IF(COUNTIF('Application Process'!$I$11:$I$3035, $X1930)=0, 'Job Database'!$Y$8, IFERROR(INDEX('Application Process'!$AJ$11:$AJ$3035, MATCH($X1930, 'Application Process'!$I$11:$I$3035, 0)), "")))</f>
        <v/>
      </c>
      <c r="C1930" s="40"/>
      <c r="D1930" s="207"/>
      <c r="E1930" s="194"/>
      <c r="F1930" s="194"/>
      <c r="G1930" s="208"/>
      <c r="H1930" s="194"/>
      <c r="I1930" s="208"/>
      <c r="J1930" s="194"/>
      <c r="K1930" s="209"/>
      <c r="L1930" s="194"/>
      <c r="M1930" s="196"/>
      <c r="N1930" s="194"/>
      <c r="O1930" s="194"/>
      <c r="P1930" s="208"/>
      <c r="Q1930" s="194"/>
      <c r="R1930" s="210"/>
      <c r="S1930" s="211"/>
      <c r="T1930" s="193"/>
      <c r="U1930" s="40"/>
      <c r="W1930" s="41" t="str">
        <f t="shared" si="117"/>
        <v/>
      </c>
      <c r="X1930" s="58" t="str">
        <f t="shared" si="118"/>
        <v/>
      </c>
      <c r="Y1930" s="58" t="str">
        <f t="shared" si="116"/>
        <v/>
      </c>
      <c r="AC1930" s="41" t="str">
        <f t="shared" si="119"/>
        <v/>
      </c>
      <c r="AE1930" s="41" t="str">
        <f>IF($H1930="", "", IF(COUNTIF($AA$11:$AA$131, $H1930)&gt;0, 'Application Process'!$AC$4, ""))</f>
        <v/>
      </c>
    </row>
    <row r="1931" spans="1:31" x14ac:dyDescent="0.25">
      <c r="A1931" s="40"/>
      <c r="B1931" s="88" t="str">
        <f>IF($X1931="", "", IF(COUNTIF('Application Process'!$I$11:$I$3035, $X1931)=0, 'Job Database'!$Y$8, IFERROR(INDEX('Application Process'!$AJ$11:$AJ$3035, MATCH($X1931, 'Application Process'!$I$11:$I$3035, 0)), "")))</f>
        <v/>
      </c>
      <c r="C1931" s="40"/>
      <c r="D1931" s="207"/>
      <c r="E1931" s="194"/>
      <c r="F1931" s="194"/>
      <c r="G1931" s="208"/>
      <c r="H1931" s="194"/>
      <c r="I1931" s="208"/>
      <c r="J1931" s="194"/>
      <c r="K1931" s="209"/>
      <c r="L1931" s="194"/>
      <c r="M1931" s="196"/>
      <c r="N1931" s="194"/>
      <c r="O1931" s="194"/>
      <c r="P1931" s="208"/>
      <c r="Q1931" s="194"/>
      <c r="R1931" s="210"/>
      <c r="S1931" s="211"/>
      <c r="T1931" s="193"/>
      <c r="U1931" s="40"/>
      <c r="W1931" s="41" t="str">
        <f t="shared" si="117"/>
        <v/>
      </c>
      <c r="X1931" s="58" t="str">
        <f t="shared" si="118"/>
        <v/>
      </c>
      <c r="Y1931" s="58" t="str">
        <f t="shared" ref="Y1931:Y1994" si="120">IF($H1931="", "", CONCATENATE($H1931, " - ", $B1931))</f>
        <v/>
      </c>
      <c r="AC1931" s="41" t="str">
        <f t="shared" si="119"/>
        <v/>
      </c>
      <c r="AE1931" s="41" t="str">
        <f>IF($H1931="", "", IF(COUNTIF($AA$11:$AA$131, $H1931)&gt;0, 'Application Process'!$AC$4, ""))</f>
        <v/>
      </c>
    </row>
    <row r="1932" spans="1:31" x14ac:dyDescent="0.25">
      <c r="A1932" s="40"/>
      <c r="B1932" s="88" t="str">
        <f>IF($X1932="", "", IF(COUNTIF('Application Process'!$I$11:$I$3035, $X1932)=0, 'Job Database'!$Y$8, IFERROR(INDEX('Application Process'!$AJ$11:$AJ$3035, MATCH($X1932, 'Application Process'!$I$11:$I$3035, 0)), "")))</f>
        <v/>
      </c>
      <c r="C1932" s="40"/>
      <c r="D1932" s="207"/>
      <c r="E1932" s="194"/>
      <c r="F1932" s="194"/>
      <c r="G1932" s="208"/>
      <c r="H1932" s="194"/>
      <c r="I1932" s="208"/>
      <c r="J1932" s="194"/>
      <c r="K1932" s="209"/>
      <c r="L1932" s="194"/>
      <c r="M1932" s="196"/>
      <c r="N1932" s="194"/>
      <c r="O1932" s="194"/>
      <c r="P1932" s="208"/>
      <c r="Q1932" s="194"/>
      <c r="R1932" s="210"/>
      <c r="S1932" s="211"/>
      <c r="T1932" s="193"/>
      <c r="U1932" s="40"/>
      <c r="W1932" s="41" t="str">
        <f t="shared" ref="W1932:W1995" si="121">IF($D1932="", "", IF(COUNTIF($D$11:$D$3035, $D1932)&gt;1, "X", ""))</f>
        <v/>
      </c>
      <c r="X1932" s="58" t="str">
        <f t="shared" ref="X1932:X1995" si="122">IF($D1932="", "", CONCATENATE(D1932, IF(E1932="", "", " - "), IF(E1932="", "", E1932), IF(F1932="", "", " - "), IF(F1932="", "", F1932)))</f>
        <v/>
      </c>
      <c r="Y1932" s="58" t="str">
        <f t="shared" si="120"/>
        <v/>
      </c>
      <c r="AC1932" s="41" t="str">
        <f t="shared" ref="AC1932:AC1995" si="123">IF($H1932="", "", IF(COUNTIF($AA$11:$AA$131, $H1932)=0, "X", ""))</f>
        <v/>
      </c>
      <c r="AE1932" s="41" t="str">
        <f>IF($H1932="", "", IF(COUNTIF($AA$11:$AA$131, $H1932)&gt;0, 'Application Process'!$AC$4, ""))</f>
        <v/>
      </c>
    </row>
    <row r="1933" spans="1:31" x14ac:dyDescent="0.25">
      <c r="A1933" s="40"/>
      <c r="B1933" s="88" t="str">
        <f>IF($X1933="", "", IF(COUNTIF('Application Process'!$I$11:$I$3035, $X1933)=0, 'Job Database'!$Y$8, IFERROR(INDEX('Application Process'!$AJ$11:$AJ$3035, MATCH($X1933, 'Application Process'!$I$11:$I$3035, 0)), "")))</f>
        <v/>
      </c>
      <c r="C1933" s="40"/>
      <c r="D1933" s="207"/>
      <c r="E1933" s="194"/>
      <c r="F1933" s="194"/>
      <c r="G1933" s="208"/>
      <c r="H1933" s="194"/>
      <c r="I1933" s="208"/>
      <c r="J1933" s="194"/>
      <c r="K1933" s="209"/>
      <c r="L1933" s="194"/>
      <c r="M1933" s="196"/>
      <c r="N1933" s="194"/>
      <c r="O1933" s="194"/>
      <c r="P1933" s="208"/>
      <c r="Q1933" s="194"/>
      <c r="R1933" s="210"/>
      <c r="S1933" s="211"/>
      <c r="T1933" s="193"/>
      <c r="U1933" s="40"/>
      <c r="W1933" s="41" t="str">
        <f t="shared" si="121"/>
        <v/>
      </c>
      <c r="X1933" s="58" t="str">
        <f t="shared" si="122"/>
        <v/>
      </c>
      <c r="Y1933" s="58" t="str">
        <f t="shared" si="120"/>
        <v/>
      </c>
      <c r="AC1933" s="41" t="str">
        <f t="shared" si="123"/>
        <v/>
      </c>
      <c r="AE1933" s="41" t="str">
        <f>IF($H1933="", "", IF(COUNTIF($AA$11:$AA$131, $H1933)&gt;0, 'Application Process'!$AC$4, ""))</f>
        <v/>
      </c>
    </row>
    <row r="1934" spans="1:31" x14ac:dyDescent="0.25">
      <c r="A1934" s="40"/>
      <c r="B1934" s="88" t="str">
        <f>IF($X1934="", "", IF(COUNTIF('Application Process'!$I$11:$I$3035, $X1934)=0, 'Job Database'!$Y$8, IFERROR(INDEX('Application Process'!$AJ$11:$AJ$3035, MATCH($X1934, 'Application Process'!$I$11:$I$3035, 0)), "")))</f>
        <v/>
      </c>
      <c r="C1934" s="40"/>
      <c r="D1934" s="207"/>
      <c r="E1934" s="194"/>
      <c r="F1934" s="194"/>
      <c r="G1934" s="208"/>
      <c r="H1934" s="194"/>
      <c r="I1934" s="208"/>
      <c r="J1934" s="194"/>
      <c r="K1934" s="209"/>
      <c r="L1934" s="194"/>
      <c r="M1934" s="196"/>
      <c r="N1934" s="194"/>
      <c r="O1934" s="194"/>
      <c r="P1934" s="208"/>
      <c r="Q1934" s="194"/>
      <c r="R1934" s="210"/>
      <c r="S1934" s="211"/>
      <c r="T1934" s="193"/>
      <c r="U1934" s="40"/>
      <c r="W1934" s="41" t="str">
        <f t="shared" si="121"/>
        <v/>
      </c>
      <c r="X1934" s="58" t="str">
        <f t="shared" si="122"/>
        <v/>
      </c>
      <c r="Y1934" s="58" t="str">
        <f t="shared" si="120"/>
        <v/>
      </c>
      <c r="AC1934" s="41" t="str">
        <f t="shared" si="123"/>
        <v/>
      </c>
      <c r="AE1934" s="41" t="str">
        <f>IF($H1934="", "", IF(COUNTIF($AA$11:$AA$131, $H1934)&gt;0, 'Application Process'!$AC$4, ""))</f>
        <v/>
      </c>
    </row>
    <row r="1935" spans="1:31" x14ac:dyDescent="0.25">
      <c r="A1935" s="40"/>
      <c r="B1935" s="88" t="str">
        <f>IF($X1935="", "", IF(COUNTIF('Application Process'!$I$11:$I$3035, $X1935)=0, 'Job Database'!$Y$8, IFERROR(INDEX('Application Process'!$AJ$11:$AJ$3035, MATCH($X1935, 'Application Process'!$I$11:$I$3035, 0)), "")))</f>
        <v/>
      </c>
      <c r="C1935" s="40"/>
      <c r="D1935" s="207"/>
      <c r="E1935" s="194"/>
      <c r="F1935" s="194"/>
      <c r="G1935" s="208"/>
      <c r="H1935" s="194"/>
      <c r="I1935" s="208"/>
      <c r="J1935" s="194"/>
      <c r="K1935" s="209"/>
      <c r="L1935" s="194"/>
      <c r="M1935" s="196"/>
      <c r="N1935" s="194"/>
      <c r="O1935" s="194"/>
      <c r="P1935" s="208"/>
      <c r="Q1935" s="194"/>
      <c r="R1935" s="210"/>
      <c r="S1935" s="211"/>
      <c r="T1935" s="193"/>
      <c r="U1935" s="40"/>
      <c r="W1935" s="41" t="str">
        <f t="shared" si="121"/>
        <v/>
      </c>
      <c r="X1935" s="58" t="str">
        <f t="shared" si="122"/>
        <v/>
      </c>
      <c r="Y1935" s="58" t="str">
        <f t="shared" si="120"/>
        <v/>
      </c>
      <c r="AC1935" s="41" t="str">
        <f t="shared" si="123"/>
        <v/>
      </c>
      <c r="AE1935" s="41" t="str">
        <f>IF($H1935="", "", IF(COUNTIF($AA$11:$AA$131, $H1935)&gt;0, 'Application Process'!$AC$4, ""))</f>
        <v/>
      </c>
    </row>
    <row r="1936" spans="1:31" x14ac:dyDescent="0.25">
      <c r="A1936" s="40"/>
      <c r="B1936" s="88" t="str">
        <f>IF($X1936="", "", IF(COUNTIF('Application Process'!$I$11:$I$3035, $X1936)=0, 'Job Database'!$Y$8, IFERROR(INDEX('Application Process'!$AJ$11:$AJ$3035, MATCH($X1936, 'Application Process'!$I$11:$I$3035, 0)), "")))</f>
        <v/>
      </c>
      <c r="C1936" s="40"/>
      <c r="D1936" s="207"/>
      <c r="E1936" s="194"/>
      <c r="F1936" s="194"/>
      <c r="G1936" s="208"/>
      <c r="H1936" s="194"/>
      <c r="I1936" s="208"/>
      <c r="J1936" s="194"/>
      <c r="K1936" s="209"/>
      <c r="L1936" s="194"/>
      <c r="M1936" s="196"/>
      <c r="N1936" s="194"/>
      <c r="O1936" s="194"/>
      <c r="P1936" s="208"/>
      <c r="Q1936" s="194"/>
      <c r="R1936" s="210"/>
      <c r="S1936" s="211"/>
      <c r="T1936" s="193"/>
      <c r="U1936" s="40"/>
      <c r="W1936" s="41" t="str">
        <f t="shared" si="121"/>
        <v/>
      </c>
      <c r="X1936" s="58" t="str">
        <f t="shared" si="122"/>
        <v/>
      </c>
      <c r="Y1936" s="58" t="str">
        <f t="shared" si="120"/>
        <v/>
      </c>
      <c r="AC1936" s="41" t="str">
        <f t="shared" si="123"/>
        <v/>
      </c>
      <c r="AE1936" s="41" t="str">
        <f>IF($H1936="", "", IF(COUNTIF($AA$11:$AA$131, $H1936)&gt;0, 'Application Process'!$AC$4, ""))</f>
        <v/>
      </c>
    </row>
    <row r="1937" spans="1:31" x14ac:dyDescent="0.25">
      <c r="A1937" s="40"/>
      <c r="B1937" s="88" t="str">
        <f>IF($X1937="", "", IF(COUNTIF('Application Process'!$I$11:$I$3035, $X1937)=0, 'Job Database'!$Y$8, IFERROR(INDEX('Application Process'!$AJ$11:$AJ$3035, MATCH($X1937, 'Application Process'!$I$11:$I$3035, 0)), "")))</f>
        <v/>
      </c>
      <c r="C1937" s="40"/>
      <c r="D1937" s="207"/>
      <c r="E1937" s="194"/>
      <c r="F1937" s="194"/>
      <c r="G1937" s="208"/>
      <c r="H1937" s="194"/>
      <c r="I1937" s="208"/>
      <c r="J1937" s="194"/>
      <c r="K1937" s="209"/>
      <c r="L1937" s="194"/>
      <c r="M1937" s="196"/>
      <c r="N1937" s="194"/>
      <c r="O1937" s="194"/>
      <c r="P1937" s="208"/>
      <c r="Q1937" s="194"/>
      <c r="R1937" s="210"/>
      <c r="S1937" s="211"/>
      <c r="T1937" s="193"/>
      <c r="U1937" s="40"/>
      <c r="W1937" s="41" t="str">
        <f t="shared" si="121"/>
        <v/>
      </c>
      <c r="X1937" s="58" t="str">
        <f t="shared" si="122"/>
        <v/>
      </c>
      <c r="Y1937" s="58" t="str">
        <f t="shared" si="120"/>
        <v/>
      </c>
      <c r="AC1937" s="41" t="str">
        <f t="shared" si="123"/>
        <v/>
      </c>
      <c r="AE1937" s="41" t="str">
        <f>IF($H1937="", "", IF(COUNTIF($AA$11:$AA$131, $H1937)&gt;0, 'Application Process'!$AC$4, ""))</f>
        <v/>
      </c>
    </row>
    <row r="1938" spans="1:31" x14ac:dyDescent="0.25">
      <c r="A1938" s="40"/>
      <c r="B1938" s="88" t="str">
        <f>IF($X1938="", "", IF(COUNTIF('Application Process'!$I$11:$I$3035, $X1938)=0, 'Job Database'!$Y$8, IFERROR(INDEX('Application Process'!$AJ$11:$AJ$3035, MATCH($X1938, 'Application Process'!$I$11:$I$3035, 0)), "")))</f>
        <v/>
      </c>
      <c r="C1938" s="40"/>
      <c r="D1938" s="207"/>
      <c r="E1938" s="194"/>
      <c r="F1938" s="194"/>
      <c r="G1938" s="208"/>
      <c r="H1938" s="194"/>
      <c r="I1938" s="208"/>
      <c r="J1938" s="194"/>
      <c r="K1938" s="209"/>
      <c r="L1938" s="194"/>
      <c r="M1938" s="196"/>
      <c r="N1938" s="194"/>
      <c r="O1938" s="194"/>
      <c r="P1938" s="208"/>
      <c r="Q1938" s="194"/>
      <c r="R1938" s="210"/>
      <c r="S1938" s="211"/>
      <c r="T1938" s="193"/>
      <c r="U1938" s="40"/>
      <c r="W1938" s="41" t="str">
        <f t="shared" si="121"/>
        <v/>
      </c>
      <c r="X1938" s="58" t="str">
        <f t="shared" si="122"/>
        <v/>
      </c>
      <c r="Y1938" s="58" t="str">
        <f t="shared" si="120"/>
        <v/>
      </c>
      <c r="AC1938" s="41" t="str">
        <f t="shared" si="123"/>
        <v/>
      </c>
      <c r="AE1938" s="41" t="str">
        <f>IF($H1938="", "", IF(COUNTIF($AA$11:$AA$131, $H1938)&gt;0, 'Application Process'!$AC$4, ""))</f>
        <v/>
      </c>
    </row>
    <row r="1939" spans="1:31" x14ac:dyDescent="0.25">
      <c r="A1939" s="40"/>
      <c r="B1939" s="88" t="str">
        <f>IF($X1939="", "", IF(COUNTIF('Application Process'!$I$11:$I$3035, $X1939)=0, 'Job Database'!$Y$8, IFERROR(INDEX('Application Process'!$AJ$11:$AJ$3035, MATCH($X1939, 'Application Process'!$I$11:$I$3035, 0)), "")))</f>
        <v/>
      </c>
      <c r="C1939" s="40"/>
      <c r="D1939" s="207"/>
      <c r="E1939" s="194"/>
      <c r="F1939" s="194"/>
      <c r="G1939" s="208"/>
      <c r="H1939" s="194"/>
      <c r="I1939" s="208"/>
      <c r="J1939" s="194"/>
      <c r="K1939" s="209"/>
      <c r="L1939" s="194"/>
      <c r="M1939" s="196"/>
      <c r="N1939" s="194"/>
      <c r="O1939" s="194"/>
      <c r="P1939" s="208"/>
      <c r="Q1939" s="194"/>
      <c r="R1939" s="210"/>
      <c r="S1939" s="211"/>
      <c r="T1939" s="193"/>
      <c r="U1939" s="40"/>
      <c r="W1939" s="41" t="str">
        <f t="shared" si="121"/>
        <v/>
      </c>
      <c r="X1939" s="58" t="str">
        <f t="shared" si="122"/>
        <v/>
      </c>
      <c r="Y1939" s="58" t="str">
        <f t="shared" si="120"/>
        <v/>
      </c>
      <c r="AC1939" s="41" t="str">
        <f t="shared" si="123"/>
        <v/>
      </c>
      <c r="AE1939" s="41" t="str">
        <f>IF($H1939="", "", IF(COUNTIF($AA$11:$AA$131, $H1939)&gt;0, 'Application Process'!$AC$4, ""))</f>
        <v/>
      </c>
    </row>
    <row r="1940" spans="1:31" x14ac:dyDescent="0.25">
      <c r="A1940" s="40"/>
      <c r="B1940" s="88" t="str">
        <f>IF($X1940="", "", IF(COUNTIF('Application Process'!$I$11:$I$3035, $X1940)=0, 'Job Database'!$Y$8, IFERROR(INDEX('Application Process'!$AJ$11:$AJ$3035, MATCH($X1940, 'Application Process'!$I$11:$I$3035, 0)), "")))</f>
        <v/>
      </c>
      <c r="C1940" s="40"/>
      <c r="D1940" s="207"/>
      <c r="E1940" s="194"/>
      <c r="F1940" s="194"/>
      <c r="G1940" s="208"/>
      <c r="H1940" s="194"/>
      <c r="I1940" s="208"/>
      <c r="J1940" s="194"/>
      <c r="K1940" s="209"/>
      <c r="L1940" s="194"/>
      <c r="M1940" s="196"/>
      <c r="N1940" s="194"/>
      <c r="O1940" s="194"/>
      <c r="P1940" s="208"/>
      <c r="Q1940" s="194"/>
      <c r="R1940" s="210"/>
      <c r="S1940" s="211"/>
      <c r="T1940" s="193"/>
      <c r="U1940" s="40"/>
      <c r="W1940" s="41" t="str">
        <f t="shared" si="121"/>
        <v/>
      </c>
      <c r="X1940" s="58" t="str">
        <f t="shared" si="122"/>
        <v/>
      </c>
      <c r="Y1940" s="58" t="str">
        <f t="shared" si="120"/>
        <v/>
      </c>
      <c r="AC1940" s="41" t="str">
        <f t="shared" si="123"/>
        <v/>
      </c>
      <c r="AE1940" s="41" t="str">
        <f>IF($H1940="", "", IF(COUNTIF($AA$11:$AA$131, $H1940)&gt;0, 'Application Process'!$AC$4, ""))</f>
        <v/>
      </c>
    </row>
    <row r="1941" spans="1:31" x14ac:dyDescent="0.25">
      <c r="A1941" s="40"/>
      <c r="B1941" s="88" t="str">
        <f>IF($X1941="", "", IF(COUNTIF('Application Process'!$I$11:$I$3035, $X1941)=0, 'Job Database'!$Y$8, IFERROR(INDEX('Application Process'!$AJ$11:$AJ$3035, MATCH($X1941, 'Application Process'!$I$11:$I$3035, 0)), "")))</f>
        <v/>
      </c>
      <c r="C1941" s="40"/>
      <c r="D1941" s="207"/>
      <c r="E1941" s="194"/>
      <c r="F1941" s="194"/>
      <c r="G1941" s="208"/>
      <c r="H1941" s="194"/>
      <c r="I1941" s="208"/>
      <c r="J1941" s="194"/>
      <c r="K1941" s="209"/>
      <c r="L1941" s="194"/>
      <c r="M1941" s="196"/>
      <c r="N1941" s="194"/>
      <c r="O1941" s="194"/>
      <c r="P1941" s="208"/>
      <c r="Q1941" s="194"/>
      <c r="R1941" s="210"/>
      <c r="S1941" s="211"/>
      <c r="T1941" s="193"/>
      <c r="U1941" s="40"/>
      <c r="W1941" s="41" t="str">
        <f t="shared" si="121"/>
        <v/>
      </c>
      <c r="X1941" s="58" t="str">
        <f t="shared" si="122"/>
        <v/>
      </c>
      <c r="Y1941" s="58" t="str">
        <f t="shared" si="120"/>
        <v/>
      </c>
      <c r="AC1941" s="41" t="str">
        <f t="shared" si="123"/>
        <v/>
      </c>
      <c r="AE1941" s="41" t="str">
        <f>IF($H1941="", "", IF(COUNTIF($AA$11:$AA$131, $H1941)&gt;0, 'Application Process'!$AC$4, ""))</f>
        <v/>
      </c>
    </row>
    <row r="1942" spans="1:31" x14ac:dyDescent="0.25">
      <c r="A1942" s="40"/>
      <c r="B1942" s="88" t="str">
        <f>IF($X1942="", "", IF(COUNTIF('Application Process'!$I$11:$I$3035, $X1942)=0, 'Job Database'!$Y$8, IFERROR(INDEX('Application Process'!$AJ$11:$AJ$3035, MATCH($X1942, 'Application Process'!$I$11:$I$3035, 0)), "")))</f>
        <v/>
      </c>
      <c r="C1942" s="40"/>
      <c r="D1942" s="207"/>
      <c r="E1942" s="194"/>
      <c r="F1942" s="194"/>
      <c r="G1942" s="208"/>
      <c r="H1942" s="194"/>
      <c r="I1942" s="208"/>
      <c r="J1942" s="194"/>
      <c r="K1942" s="209"/>
      <c r="L1942" s="194"/>
      <c r="M1942" s="196"/>
      <c r="N1942" s="194"/>
      <c r="O1942" s="194"/>
      <c r="P1942" s="208"/>
      <c r="Q1942" s="194"/>
      <c r="R1942" s="210"/>
      <c r="S1942" s="211"/>
      <c r="T1942" s="193"/>
      <c r="U1942" s="40"/>
      <c r="W1942" s="41" t="str">
        <f t="shared" si="121"/>
        <v/>
      </c>
      <c r="X1942" s="58" t="str">
        <f t="shared" si="122"/>
        <v/>
      </c>
      <c r="Y1942" s="58" t="str">
        <f t="shared" si="120"/>
        <v/>
      </c>
      <c r="AC1942" s="41" t="str">
        <f t="shared" si="123"/>
        <v/>
      </c>
      <c r="AE1942" s="41" t="str">
        <f>IF($H1942="", "", IF(COUNTIF($AA$11:$AA$131, $H1942)&gt;0, 'Application Process'!$AC$4, ""))</f>
        <v/>
      </c>
    </row>
    <row r="1943" spans="1:31" x14ac:dyDescent="0.25">
      <c r="A1943" s="40"/>
      <c r="B1943" s="88" t="str">
        <f>IF($X1943="", "", IF(COUNTIF('Application Process'!$I$11:$I$3035, $X1943)=0, 'Job Database'!$Y$8, IFERROR(INDEX('Application Process'!$AJ$11:$AJ$3035, MATCH($X1943, 'Application Process'!$I$11:$I$3035, 0)), "")))</f>
        <v/>
      </c>
      <c r="C1943" s="40"/>
      <c r="D1943" s="207"/>
      <c r="E1943" s="194"/>
      <c r="F1943" s="194"/>
      <c r="G1943" s="208"/>
      <c r="H1943" s="194"/>
      <c r="I1943" s="208"/>
      <c r="J1943" s="194"/>
      <c r="K1943" s="209"/>
      <c r="L1943" s="194"/>
      <c r="M1943" s="196"/>
      <c r="N1943" s="194"/>
      <c r="O1943" s="194"/>
      <c r="P1943" s="208"/>
      <c r="Q1943" s="194"/>
      <c r="R1943" s="210"/>
      <c r="S1943" s="211"/>
      <c r="T1943" s="193"/>
      <c r="U1943" s="40"/>
      <c r="W1943" s="41" t="str">
        <f t="shared" si="121"/>
        <v/>
      </c>
      <c r="X1943" s="58" t="str">
        <f t="shared" si="122"/>
        <v/>
      </c>
      <c r="Y1943" s="58" t="str">
        <f t="shared" si="120"/>
        <v/>
      </c>
      <c r="AC1943" s="41" t="str">
        <f t="shared" si="123"/>
        <v/>
      </c>
      <c r="AE1943" s="41" t="str">
        <f>IF($H1943="", "", IF(COUNTIF($AA$11:$AA$131, $H1943)&gt;0, 'Application Process'!$AC$4, ""))</f>
        <v/>
      </c>
    </row>
    <row r="1944" spans="1:31" x14ac:dyDescent="0.25">
      <c r="A1944" s="40"/>
      <c r="B1944" s="88" t="str">
        <f>IF($X1944="", "", IF(COUNTIF('Application Process'!$I$11:$I$3035, $X1944)=0, 'Job Database'!$Y$8, IFERROR(INDEX('Application Process'!$AJ$11:$AJ$3035, MATCH($X1944, 'Application Process'!$I$11:$I$3035, 0)), "")))</f>
        <v/>
      </c>
      <c r="C1944" s="40"/>
      <c r="D1944" s="207"/>
      <c r="E1944" s="194"/>
      <c r="F1944" s="194"/>
      <c r="G1944" s="208"/>
      <c r="H1944" s="194"/>
      <c r="I1944" s="208"/>
      <c r="J1944" s="194"/>
      <c r="K1944" s="209"/>
      <c r="L1944" s="194"/>
      <c r="M1944" s="196"/>
      <c r="N1944" s="194"/>
      <c r="O1944" s="194"/>
      <c r="P1944" s="208"/>
      <c r="Q1944" s="194"/>
      <c r="R1944" s="210"/>
      <c r="S1944" s="211"/>
      <c r="T1944" s="193"/>
      <c r="U1944" s="40"/>
      <c r="W1944" s="41" t="str">
        <f t="shared" si="121"/>
        <v/>
      </c>
      <c r="X1944" s="58" t="str">
        <f t="shared" si="122"/>
        <v/>
      </c>
      <c r="Y1944" s="58" t="str">
        <f t="shared" si="120"/>
        <v/>
      </c>
      <c r="AC1944" s="41" t="str">
        <f t="shared" si="123"/>
        <v/>
      </c>
      <c r="AE1944" s="41" t="str">
        <f>IF($H1944="", "", IF(COUNTIF($AA$11:$AA$131, $H1944)&gt;0, 'Application Process'!$AC$4, ""))</f>
        <v/>
      </c>
    </row>
    <row r="1945" spans="1:31" x14ac:dyDescent="0.25">
      <c r="A1945" s="40"/>
      <c r="B1945" s="88" t="str">
        <f>IF($X1945="", "", IF(COUNTIF('Application Process'!$I$11:$I$3035, $X1945)=0, 'Job Database'!$Y$8, IFERROR(INDEX('Application Process'!$AJ$11:$AJ$3035, MATCH($X1945, 'Application Process'!$I$11:$I$3035, 0)), "")))</f>
        <v/>
      </c>
      <c r="C1945" s="40"/>
      <c r="D1945" s="207"/>
      <c r="E1945" s="194"/>
      <c r="F1945" s="194"/>
      <c r="G1945" s="208"/>
      <c r="H1945" s="194"/>
      <c r="I1945" s="208"/>
      <c r="J1945" s="194"/>
      <c r="K1945" s="209"/>
      <c r="L1945" s="194"/>
      <c r="M1945" s="196"/>
      <c r="N1945" s="194"/>
      <c r="O1945" s="194"/>
      <c r="P1945" s="208"/>
      <c r="Q1945" s="194"/>
      <c r="R1945" s="210"/>
      <c r="S1945" s="211"/>
      <c r="T1945" s="193"/>
      <c r="U1945" s="40"/>
      <c r="W1945" s="41" t="str">
        <f t="shared" si="121"/>
        <v/>
      </c>
      <c r="X1945" s="58" t="str">
        <f t="shared" si="122"/>
        <v/>
      </c>
      <c r="Y1945" s="58" t="str">
        <f t="shared" si="120"/>
        <v/>
      </c>
      <c r="AC1945" s="41" t="str">
        <f t="shared" si="123"/>
        <v/>
      </c>
      <c r="AE1945" s="41" t="str">
        <f>IF($H1945="", "", IF(COUNTIF($AA$11:$AA$131, $H1945)&gt;0, 'Application Process'!$AC$4, ""))</f>
        <v/>
      </c>
    </row>
    <row r="1946" spans="1:31" x14ac:dyDescent="0.25">
      <c r="A1946" s="40"/>
      <c r="B1946" s="88" t="str">
        <f>IF($X1946="", "", IF(COUNTIF('Application Process'!$I$11:$I$3035, $X1946)=0, 'Job Database'!$Y$8, IFERROR(INDEX('Application Process'!$AJ$11:$AJ$3035, MATCH($X1946, 'Application Process'!$I$11:$I$3035, 0)), "")))</f>
        <v/>
      </c>
      <c r="C1946" s="40"/>
      <c r="D1946" s="207"/>
      <c r="E1946" s="194"/>
      <c r="F1946" s="194"/>
      <c r="G1946" s="208"/>
      <c r="H1946" s="194"/>
      <c r="I1946" s="208"/>
      <c r="J1946" s="194"/>
      <c r="K1946" s="209"/>
      <c r="L1946" s="194"/>
      <c r="M1946" s="196"/>
      <c r="N1946" s="194"/>
      <c r="O1946" s="194"/>
      <c r="P1946" s="208"/>
      <c r="Q1946" s="194"/>
      <c r="R1946" s="210"/>
      <c r="S1946" s="211"/>
      <c r="T1946" s="193"/>
      <c r="U1946" s="40"/>
      <c r="W1946" s="41" t="str">
        <f t="shared" si="121"/>
        <v/>
      </c>
      <c r="X1946" s="58" t="str">
        <f t="shared" si="122"/>
        <v/>
      </c>
      <c r="Y1946" s="58" t="str">
        <f t="shared" si="120"/>
        <v/>
      </c>
      <c r="AC1946" s="41" t="str">
        <f t="shared" si="123"/>
        <v/>
      </c>
      <c r="AE1946" s="41" t="str">
        <f>IF($H1946="", "", IF(COUNTIF($AA$11:$AA$131, $H1946)&gt;0, 'Application Process'!$AC$4, ""))</f>
        <v/>
      </c>
    </row>
    <row r="1947" spans="1:31" x14ac:dyDescent="0.25">
      <c r="A1947" s="40"/>
      <c r="B1947" s="88" t="str">
        <f>IF($X1947="", "", IF(COUNTIF('Application Process'!$I$11:$I$3035, $X1947)=0, 'Job Database'!$Y$8, IFERROR(INDEX('Application Process'!$AJ$11:$AJ$3035, MATCH($X1947, 'Application Process'!$I$11:$I$3035, 0)), "")))</f>
        <v/>
      </c>
      <c r="C1947" s="40"/>
      <c r="D1947" s="207"/>
      <c r="E1947" s="194"/>
      <c r="F1947" s="194"/>
      <c r="G1947" s="208"/>
      <c r="H1947" s="194"/>
      <c r="I1947" s="208"/>
      <c r="J1947" s="194"/>
      <c r="K1947" s="209"/>
      <c r="L1947" s="194"/>
      <c r="M1947" s="196"/>
      <c r="N1947" s="194"/>
      <c r="O1947" s="194"/>
      <c r="P1947" s="208"/>
      <c r="Q1947" s="194"/>
      <c r="R1947" s="210"/>
      <c r="S1947" s="211"/>
      <c r="T1947" s="193"/>
      <c r="U1947" s="40"/>
      <c r="W1947" s="41" t="str">
        <f t="shared" si="121"/>
        <v/>
      </c>
      <c r="X1947" s="58" t="str">
        <f t="shared" si="122"/>
        <v/>
      </c>
      <c r="Y1947" s="58" t="str">
        <f t="shared" si="120"/>
        <v/>
      </c>
      <c r="AC1947" s="41" t="str">
        <f t="shared" si="123"/>
        <v/>
      </c>
      <c r="AE1947" s="41" t="str">
        <f>IF($H1947="", "", IF(COUNTIF($AA$11:$AA$131, $H1947)&gt;0, 'Application Process'!$AC$4, ""))</f>
        <v/>
      </c>
    </row>
    <row r="1948" spans="1:31" x14ac:dyDescent="0.25">
      <c r="A1948" s="40"/>
      <c r="B1948" s="88" t="str">
        <f>IF($X1948="", "", IF(COUNTIF('Application Process'!$I$11:$I$3035, $X1948)=0, 'Job Database'!$Y$8, IFERROR(INDEX('Application Process'!$AJ$11:$AJ$3035, MATCH($X1948, 'Application Process'!$I$11:$I$3035, 0)), "")))</f>
        <v/>
      </c>
      <c r="C1948" s="40"/>
      <c r="D1948" s="207"/>
      <c r="E1948" s="194"/>
      <c r="F1948" s="194"/>
      <c r="G1948" s="208"/>
      <c r="H1948" s="194"/>
      <c r="I1948" s="208"/>
      <c r="J1948" s="194"/>
      <c r="K1948" s="209"/>
      <c r="L1948" s="194"/>
      <c r="M1948" s="196"/>
      <c r="N1948" s="194"/>
      <c r="O1948" s="194"/>
      <c r="P1948" s="208"/>
      <c r="Q1948" s="194"/>
      <c r="R1948" s="210"/>
      <c r="S1948" s="211"/>
      <c r="T1948" s="193"/>
      <c r="U1948" s="40"/>
      <c r="W1948" s="41" t="str">
        <f t="shared" si="121"/>
        <v/>
      </c>
      <c r="X1948" s="58" t="str">
        <f t="shared" si="122"/>
        <v/>
      </c>
      <c r="Y1948" s="58" t="str">
        <f t="shared" si="120"/>
        <v/>
      </c>
      <c r="AC1948" s="41" t="str">
        <f t="shared" si="123"/>
        <v/>
      </c>
      <c r="AE1948" s="41" t="str">
        <f>IF($H1948="", "", IF(COUNTIF($AA$11:$AA$131, $H1948)&gt;0, 'Application Process'!$AC$4, ""))</f>
        <v/>
      </c>
    </row>
    <row r="1949" spans="1:31" x14ac:dyDescent="0.25">
      <c r="A1949" s="40"/>
      <c r="B1949" s="88" t="str">
        <f>IF($X1949="", "", IF(COUNTIF('Application Process'!$I$11:$I$3035, $X1949)=0, 'Job Database'!$Y$8, IFERROR(INDEX('Application Process'!$AJ$11:$AJ$3035, MATCH($X1949, 'Application Process'!$I$11:$I$3035, 0)), "")))</f>
        <v/>
      </c>
      <c r="C1949" s="40"/>
      <c r="D1949" s="207"/>
      <c r="E1949" s="194"/>
      <c r="F1949" s="194"/>
      <c r="G1949" s="208"/>
      <c r="H1949" s="194"/>
      <c r="I1949" s="208"/>
      <c r="J1949" s="194"/>
      <c r="K1949" s="209"/>
      <c r="L1949" s="194"/>
      <c r="M1949" s="196"/>
      <c r="N1949" s="194"/>
      <c r="O1949" s="194"/>
      <c r="P1949" s="208"/>
      <c r="Q1949" s="194"/>
      <c r="R1949" s="210"/>
      <c r="S1949" s="211"/>
      <c r="T1949" s="193"/>
      <c r="U1949" s="40"/>
      <c r="W1949" s="41" t="str">
        <f t="shared" si="121"/>
        <v/>
      </c>
      <c r="X1949" s="58" t="str">
        <f t="shared" si="122"/>
        <v/>
      </c>
      <c r="Y1949" s="58" t="str">
        <f t="shared" si="120"/>
        <v/>
      </c>
      <c r="AC1949" s="41" t="str">
        <f t="shared" si="123"/>
        <v/>
      </c>
      <c r="AE1949" s="41" t="str">
        <f>IF($H1949="", "", IF(COUNTIF($AA$11:$AA$131, $H1949)&gt;0, 'Application Process'!$AC$4, ""))</f>
        <v/>
      </c>
    </row>
    <row r="1950" spans="1:31" x14ac:dyDescent="0.25">
      <c r="A1950" s="40"/>
      <c r="B1950" s="88" t="str">
        <f>IF($X1950="", "", IF(COUNTIF('Application Process'!$I$11:$I$3035, $X1950)=0, 'Job Database'!$Y$8, IFERROR(INDEX('Application Process'!$AJ$11:$AJ$3035, MATCH($X1950, 'Application Process'!$I$11:$I$3035, 0)), "")))</f>
        <v/>
      </c>
      <c r="C1950" s="40"/>
      <c r="D1950" s="207"/>
      <c r="E1950" s="194"/>
      <c r="F1950" s="194"/>
      <c r="G1950" s="208"/>
      <c r="H1950" s="194"/>
      <c r="I1950" s="208"/>
      <c r="J1950" s="194"/>
      <c r="K1950" s="209"/>
      <c r="L1950" s="194"/>
      <c r="M1950" s="196"/>
      <c r="N1950" s="194"/>
      <c r="O1950" s="194"/>
      <c r="P1950" s="208"/>
      <c r="Q1950" s="194"/>
      <c r="R1950" s="210"/>
      <c r="S1950" s="211"/>
      <c r="T1950" s="193"/>
      <c r="U1950" s="40"/>
      <c r="W1950" s="41" t="str">
        <f t="shared" si="121"/>
        <v/>
      </c>
      <c r="X1950" s="58" t="str">
        <f t="shared" si="122"/>
        <v/>
      </c>
      <c r="Y1950" s="58" t="str">
        <f t="shared" si="120"/>
        <v/>
      </c>
      <c r="AC1950" s="41" t="str">
        <f t="shared" si="123"/>
        <v/>
      </c>
      <c r="AE1950" s="41" t="str">
        <f>IF($H1950="", "", IF(COUNTIF($AA$11:$AA$131, $H1950)&gt;0, 'Application Process'!$AC$4, ""))</f>
        <v/>
      </c>
    </row>
    <row r="1951" spans="1:31" x14ac:dyDescent="0.25">
      <c r="A1951" s="40"/>
      <c r="B1951" s="88" t="str">
        <f>IF($X1951="", "", IF(COUNTIF('Application Process'!$I$11:$I$3035, $X1951)=0, 'Job Database'!$Y$8, IFERROR(INDEX('Application Process'!$AJ$11:$AJ$3035, MATCH($X1951, 'Application Process'!$I$11:$I$3035, 0)), "")))</f>
        <v/>
      </c>
      <c r="C1951" s="40"/>
      <c r="D1951" s="207"/>
      <c r="E1951" s="194"/>
      <c r="F1951" s="194"/>
      <c r="G1951" s="208"/>
      <c r="H1951" s="194"/>
      <c r="I1951" s="208"/>
      <c r="J1951" s="194"/>
      <c r="K1951" s="209"/>
      <c r="L1951" s="194"/>
      <c r="M1951" s="196"/>
      <c r="N1951" s="194"/>
      <c r="O1951" s="194"/>
      <c r="P1951" s="208"/>
      <c r="Q1951" s="194"/>
      <c r="R1951" s="210"/>
      <c r="S1951" s="211"/>
      <c r="T1951" s="193"/>
      <c r="U1951" s="40"/>
      <c r="W1951" s="41" t="str">
        <f t="shared" si="121"/>
        <v/>
      </c>
      <c r="X1951" s="58" t="str">
        <f t="shared" si="122"/>
        <v/>
      </c>
      <c r="Y1951" s="58" t="str">
        <f t="shared" si="120"/>
        <v/>
      </c>
      <c r="AC1951" s="41" t="str">
        <f t="shared" si="123"/>
        <v/>
      </c>
      <c r="AE1951" s="41" t="str">
        <f>IF($H1951="", "", IF(COUNTIF($AA$11:$AA$131, $H1951)&gt;0, 'Application Process'!$AC$4, ""))</f>
        <v/>
      </c>
    </row>
    <row r="1952" spans="1:31" x14ac:dyDescent="0.25">
      <c r="A1952" s="40"/>
      <c r="B1952" s="88" t="str">
        <f>IF($X1952="", "", IF(COUNTIF('Application Process'!$I$11:$I$3035, $X1952)=0, 'Job Database'!$Y$8, IFERROR(INDEX('Application Process'!$AJ$11:$AJ$3035, MATCH($X1952, 'Application Process'!$I$11:$I$3035, 0)), "")))</f>
        <v/>
      </c>
      <c r="C1952" s="40"/>
      <c r="D1952" s="207"/>
      <c r="E1952" s="194"/>
      <c r="F1952" s="194"/>
      <c r="G1952" s="208"/>
      <c r="H1952" s="194"/>
      <c r="I1952" s="208"/>
      <c r="J1952" s="194"/>
      <c r="K1952" s="209"/>
      <c r="L1952" s="194"/>
      <c r="M1952" s="196"/>
      <c r="N1952" s="194"/>
      <c r="O1952" s="194"/>
      <c r="P1952" s="208"/>
      <c r="Q1952" s="194"/>
      <c r="R1952" s="210"/>
      <c r="S1952" s="211"/>
      <c r="T1952" s="193"/>
      <c r="U1952" s="40"/>
      <c r="W1952" s="41" t="str">
        <f t="shared" si="121"/>
        <v/>
      </c>
      <c r="X1952" s="58" t="str">
        <f t="shared" si="122"/>
        <v/>
      </c>
      <c r="Y1952" s="58" t="str">
        <f t="shared" si="120"/>
        <v/>
      </c>
      <c r="AC1952" s="41" t="str">
        <f t="shared" si="123"/>
        <v/>
      </c>
      <c r="AE1952" s="41" t="str">
        <f>IF($H1952="", "", IF(COUNTIF($AA$11:$AA$131, $H1952)&gt;0, 'Application Process'!$AC$4, ""))</f>
        <v/>
      </c>
    </row>
    <row r="1953" spans="1:31" x14ac:dyDescent="0.25">
      <c r="A1953" s="40"/>
      <c r="B1953" s="88" t="str">
        <f>IF($X1953="", "", IF(COUNTIF('Application Process'!$I$11:$I$3035, $X1953)=0, 'Job Database'!$Y$8, IFERROR(INDEX('Application Process'!$AJ$11:$AJ$3035, MATCH($X1953, 'Application Process'!$I$11:$I$3035, 0)), "")))</f>
        <v/>
      </c>
      <c r="C1953" s="40"/>
      <c r="D1953" s="207"/>
      <c r="E1953" s="194"/>
      <c r="F1953" s="194"/>
      <c r="G1953" s="208"/>
      <c r="H1953" s="194"/>
      <c r="I1953" s="208"/>
      <c r="J1953" s="194"/>
      <c r="K1953" s="209"/>
      <c r="L1953" s="194"/>
      <c r="M1953" s="196"/>
      <c r="N1953" s="194"/>
      <c r="O1953" s="194"/>
      <c r="P1953" s="208"/>
      <c r="Q1953" s="194"/>
      <c r="R1953" s="210"/>
      <c r="S1953" s="211"/>
      <c r="T1953" s="193"/>
      <c r="U1953" s="40"/>
      <c r="W1953" s="41" t="str">
        <f t="shared" si="121"/>
        <v/>
      </c>
      <c r="X1953" s="58" t="str">
        <f t="shared" si="122"/>
        <v/>
      </c>
      <c r="Y1953" s="58" t="str">
        <f t="shared" si="120"/>
        <v/>
      </c>
      <c r="AC1953" s="41" t="str">
        <f t="shared" si="123"/>
        <v/>
      </c>
      <c r="AE1953" s="41" t="str">
        <f>IF($H1953="", "", IF(COUNTIF($AA$11:$AA$131, $H1953)&gt;0, 'Application Process'!$AC$4, ""))</f>
        <v/>
      </c>
    </row>
    <row r="1954" spans="1:31" x14ac:dyDescent="0.25">
      <c r="A1954" s="40"/>
      <c r="B1954" s="88" t="str">
        <f>IF($X1954="", "", IF(COUNTIF('Application Process'!$I$11:$I$3035, $X1954)=0, 'Job Database'!$Y$8, IFERROR(INDEX('Application Process'!$AJ$11:$AJ$3035, MATCH($X1954, 'Application Process'!$I$11:$I$3035, 0)), "")))</f>
        <v/>
      </c>
      <c r="C1954" s="40"/>
      <c r="D1954" s="207"/>
      <c r="E1954" s="194"/>
      <c r="F1954" s="194"/>
      <c r="G1954" s="208"/>
      <c r="H1954" s="194"/>
      <c r="I1954" s="208"/>
      <c r="J1954" s="194"/>
      <c r="K1954" s="209"/>
      <c r="L1954" s="194"/>
      <c r="M1954" s="196"/>
      <c r="N1954" s="194"/>
      <c r="O1954" s="194"/>
      <c r="P1954" s="208"/>
      <c r="Q1954" s="194"/>
      <c r="R1954" s="210"/>
      <c r="S1954" s="211"/>
      <c r="T1954" s="193"/>
      <c r="U1954" s="40"/>
      <c r="W1954" s="41" t="str">
        <f t="shared" si="121"/>
        <v/>
      </c>
      <c r="X1954" s="58" t="str">
        <f t="shared" si="122"/>
        <v/>
      </c>
      <c r="Y1954" s="58" t="str">
        <f t="shared" si="120"/>
        <v/>
      </c>
      <c r="AC1954" s="41" t="str">
        <f t="shared" si="123"/>
        <v/>
      </c>
      <c r="AE1954" s="41" t="str">
        <f>IF($H1954="", "", IF(COUNTIF($AA$11:$AA$131, $H1954)&gt;0, 'Application Process'!$AC$4, ""))</f>
        <v/>
      </c>
    </row>
    <row r="1955" spans="1:31" x14ac:dyDescent="0.25">
      <c r="A1955" s="40"/>
      <c r="B1955" s="88" t="str">
        <f>IF($X1955="", "", IF(COUNTIF('Application Process'!$I$11:$I$3035, $X1955)=0, 'Job Database'!$Y$8, IFERROR(INDEX('Application Process'!$AJ$11:$AJ$3035, MATCH($X1955, 'Application Process'!$I$11:$I$3035, 0)), "")))</f>
        <v/>
      </c>
      <c r="C1955" s="40"/>
      <c r="D1955" s="207"/>
      <c r="E1955" s="194"/>
      <c r="F1955" s="194"/>
      <c r="G1955" s="208"/>
      <c r="H1955" s="194"/>
      <c r="I1955" s="208"/>
      <c r="J1955" s="194"/>
      <c r="K1955" s="209"/>
      <c r="L1955" s="194"/>
      <c r="M1955" s="196"/>
      <c r="N1955" s="194"/>
      <c r="O1955" s="194"/>
      <c r="P1955" s="208"/>
      <c r="Q1955" s="194"/>
      <c r="R1955" s="210"/>
      <c r="S1955" s="211"/>
      <c r="T1955" s="193"/>
      <c r="U1955" s="40"/>
      <c r="W1955" s="41" t="str">
        <f t="shared" si="121"/>
        <v/>
      </c>
      <c r="X1955" s="58" t="str">
        <f t="shared" si="122"/>
        <v/>
      </c>
      <c r="Y1955" s="58" t="str">
        <f t="shared" si="120"/>
        <v/>
      </c>
      <c r="AC1955" s="41" t="str">
        <f t="shared" si="123"/>
        <v/>
      </c>
      <c r="AE1955" s="41" t="str">
        <f>IF($H1955="", "", IF(COUNTIF($AA$11:$AA$131, $H1955)&gt;0, 'Application Process'!$AC$4, ""))</f>
        <v/>
      </c>
    </row>
    <row r="1956" spans="1:31" x14ac:dyDescent="0.25">
      <c r="A1956" s="40"/>
      <c r="B1956" s="88" t="str">
        <f>IF($X1956="", "", IF(COUNTIF('Application Process'!$I$11:$I$3035, $X1956)=0, 'Job Database'!$Y$8, IFERROR(INDEX('Application Process'!$AJ$11:$AJ$3035, MATCH($X1956, 'Application Process'!$I$11:$I$3035, 0)), "")))</f>
        <v/>
      </c>
      <c r="C1956" s="40"/>
      <c r="D1956" s="207"/>
      <c r="E1956" s="194"/>
      <c r="F1956" s="194"/>
      <c r="G1956" s="208"/>
      <c r="H1956" s="194"/>
      <c r="I1956" s="208"/>
      <c r="J1956" s="194"/>
      <c r="K1956" s="209"/>
      <c r="L1956" s="194"/>
      <c r="M1956" s="196"/>
      <c r="N1956" s="194"/>
      <c r="O1956" s="194"/>
      <c r="P1956" s="208"/>
      <c r="Q1956" s="194"/>
      <c r="R1956" s="210"/>
      <c r="S1956" s="211"/>
      <c r="T1956" s="193"/>
      <c r="U1956" s="40"/>
      <c r="W1956" s="41" t="str">
        <f t="shared" si="121"/>
        <v/>
      </c>
      <c r="X1956" s="58" t="str">
        <f t="shared" si="122"/>
        <v/>
      </c>
      <c r="Y1956" s="58" t="str">
        <f t="shared" si="120"/>
        <v/>
      </c>
      <c r="AC1956" s="41" t="str">
        <f t="shared" si="123"/>
        <v/>
      </c>
      <c r="AE1956" s="41" t="str">
        <f>IF($H1956="", "", IF(COUNTIF($AA$11:$AA$131, $H1956)&gt;0, 'Application Process'!$AC$4, ""))</f>
        <v/>
      </c>
    </row>
    <row r="1957" spans="1:31" x14ac:dyDescent="0.25">
      <c r="A1957" s="40"/>
      <c r="B1957" s="88" t="str">
        <f>IF($X1957="", "", IF(COUNTIF('Application Process'!$I$11:$I$3035, $X1957)=0, 'Job Database'!$Y$8, IFERROR(INDEX('Application Process'!$AJ$11:$AJ$3035, MATCH($X1957, 'Application Process'!$I$11:$I$3035, 0)), "")))</f>
        <v/>
      </c>
      <c r="C1957" s="40"/>
      <c r="D1957" s="207"/>
      <c r="E1957" s="194"/>
      <c r="F1957" s="194"/>
      <c r="G1957" s="208"/>
      <c r="H1957" s="194"/>
      <c r="I1957" s="208"/>
      <c r="J1957" s="194"/>
      <c r="K1957" s="209"/>
      <c r="L1957" s="194"/>
      <c r="M1957" s="196"/>
      <c r="N1957" s="194"/>
      <c r="O1957" s="194"/>
      <c r="P1957" s="208"/>
      <c r="Q1957" s="194"/>
      <c r="R1957" s="210"/>
      <c r="S1957" s="211"/>
      <c r="T1957" s="193"/>
      <c r="U1957" s="40"/>
      <c r="W1957" s="41" t="str">
        <f t="shared" si="121"/>
        <v/>
      </c>
      <c r="X1957" s="58" t="str">
        <f t="shared" si="122"/>
        <v/>
      </c>
      <c r="Y1957" s="58" t="str">
        <f t="shared" si="120"/>
        <v/>
      </c>
      <c r="AC1957" s="41" t="str">
        <f t="shared" si="123"/>
        <v/>
      </c>
      <c r="AE1957" s="41" t="str">
        <f>IF($H1957="", "", IF(COUNTIF($AA$11:$AA$131, $H1957)&gt;0, 'Application Process'!$AC$4, ""))</f>
        <v/>
      </c>
    </row>
    <row r="1958" spans="1:31" x14ac:dyDescent="0.25">
      <c r="A1958" s="40"/>
      <c r="B1958" s="88" t="str">
        <f>IF($X1958="", "", IF(COUNTIF('Application Process'!$I$11:$I$3035, $X1958)=0, 'Job Database'!$Y$8, IFERROR(INDEX('Application Process'!$AJ$11:$AJ$3035, MATCH($X1958, 'Application Process'!$I$11:$I$3035, 0)), "")))</f>
        <v/>
      </c>
      <c r="C1958" s="40"/>
      <c r="D1958" s="207"/>
      <c r="E1958" s="194"/>
      <c r="F1958" s="194"/>
      <c r="G1958" s="208"/>
      <c r="H1958" s="194"/>
      <c r="I1958" s="208"/>
      <c r="J1958" s="194"/>
      <c r="K1958" s="209"/>
      <c r="L1958" s="194"/>
      <c r="M1958" s="196"/>
      <c r="N1958" s="194"/>
      <c r="O1958" s="194"/>
      <c r="P1958" s="208"/>
      <c r="Q1958" s="194"/>
      <c r="R1958" s="210"/>
      <c r="S1958" s="211"/>
      <c r="T1958" s="193"/>
      <c r="U1958" s="40"/>
      <c r="W1958" s="41" t="str">
        <f t="shared" si="121"/>
        <v/>
      </c>
      <c r="X1958" s="58" t="str">
        <f t="shared" si="122"/>
        <v/>
      </c>
      <c r="Y1958" s="58" t="str">
        <f t="shared" si="120"/>
        <v/>
      </c>
      <c r="AC1958" s="41" t="str">
        <f t="shared" si="123"/>
        <v/>
      </c>
      <c r="AE1958" s="41" t="str">
        <f>IF($H1958="", "", IF(COUNTIF($AA$11:$AA$131, $H1958)&gt;0, 'Application Process'!$AC$4, ""))</f>
        <v/>
      </c>
    </row>
    <row r="1959" spans="1:31" x14ac:dyDescent="0.25">
      <c r="A1959" s="40"/>
      <c r="B1959" s="88" t="str">
        <f>IF($X1959="", "", IF(COUNTIF('Application Process'!$I$11:$I$3035, $X1959)=0, 'Job Database'!$Y$8, IFERROR(INDEX('Application Process'!$AJ$11:$AJ$3035, MATCH($X1959, 'Application Process'!$I$11:$I$3035, 0)), "")))</f>
        <v/>
      </c>
      <c r="C1959" s="40"/>
      <c r="D1959" s="207"/>
      <c r="E1959" s="194"/>
      <c r="F1959" s="194"/>
      <c r="G1959" s="208"/>
      <c r="H1959" s="194"/>
      <c r="I1959" s="208"/>
      <c r="J1959" s="194"/>
      <c r="K1959" s="209"/>
      <c r="L1959" s="194"/>
      <c r="M1959" s="196"/>
      <c r="N1959" s="194"/>
      <c r="O1959" s="194"/>
      <c r="P1959" s="208"/>
      <c r="Q1959" s="194"/>
      <c r="R1959" s="210"/>
      <c r="S1959" s="211"/>
      <c r="T1959" s="193"/>
      <c r="U1959" s="40"/>
      <c r="W1959" s="41" t="str">
        <f t="shared" si="121"/>
        <v/>
      </c>
      <c r="X1959" s="58" t="str">
        <f t="shared" si="122"/>
        <v/>
      </c>
      <c r="Y1959" s="58" t="str">
        <f t="shared" si="120"/>
        <v/>
      </c>
      <c r="AC1959" s="41" t="str">
        <f t="shared" si="123"/>
        <v/>
      </c>
      <c r="AE1959" s="41" t="str">
        <f>IF($H1959="", "", IF(COUNTIF($AA$11:$AA$131, $H1959)&gt;0, 'Application Process'!$AC$4, ""))</f>
        <v/>
      </c>
    </row>
    <row r="1960" spans="1:31" x14ac:dyDescent="0.25">
      <c r="A1960" s="40"/>
      <c r="B1960" s="88" t="str">
        <f>IF($X1960="", "", IF(COUNTIF('Application Process'!$I$11:$I$3035, $X1960)=0, 'Job Database'!$Y$8, IFERROR(INDEX('Application Process'!$AJ$11:$AJ$3035, MATCH($X1960, 'Application Process'!$I$11:$I$3035, 0)), "")))</f>
        <v/>
      </c>
      <c r="C1960" s="40"/>
      <c r="D1960" s="207"/>
      <c r="E1960" s="194"/>
      <c r="F1960" s="194"/>
      <c r="G1960" s="208"/>
      <c r="H1960" s="194"/>
      <c r="I1960" s="208"/>
      <c r="J1960" s="194"/>
      <c r="K1960" s="209"/>
      <c r="L1960" s="194"/>
      <c r="M1960" s="196"/>
      <c r="N1960" s="194"/>
      <c r="O1960" s="194"/>
      <c r="P1960" s="208"/>
      <c r="Q1960" s="194"/>
      <c r="R1960" s="210"/>
      <c r="S1960" s="211"/>
      <c r="T1960" s="193"/>
      <c r="U1960" s="40"/>
      <c r="W1960" s="41" t="str">
        <f t="shared" si="121"/>
        <v/>
      </c>
      <c r="X1960" s="58" t="str">
        <f t="shared" si="122"/>
        <v/>
      </c>
      <c r="Y1960" s="58" t="str">
        <f t="shared" si="120"/>
        <v/>
      </c>
      <c r="AC1960" s="41" t="str">
        <f t="shared" si="123"/>
        <v/>
      </c>
      <c r="AE1960" s="41" t="str">
        <f>IF($H1960="", "", IF(COUNTIF($AA$11:$AA$131, $H1960)&gt;0, 'Application Process'!$AC$4, ""))</f>
        <v/>
      </c>
    </row>
    <row r="1961" spans="1:31" x14ac:dyDescent="0.25">
      <c r="A1961" s="40"/>
      <c r="B1961" s="88" t="str">
        <f>IF($X1961="", "", IF(COUNTIF('Application Process'!$I$11:$I$3035, $X1961)=0, 'Job Database'!$Y$8, IFERROR(INDEX('Application Process'!$AJ$11:$AJ$3035, MATCH($X1961, 'Application Process'!$I$11:$I$3035, 0)), "")))</f>
        <v/>
      </c>
      <c r="C1961" s="40"/>
      <c r="D1961" s="207"/>
      <c r="E1961" s="194"/>
      <c r="F1961" s="194"/>
      <c r="G1961" s="208"/>
      <c r="H1961" s="194"/>
      <c r="I1961" s="208"/>
      <c r="J1961" s="194"/>
      <c r="K1961" s="209"/>
      <c r="L1961" s="194"/>
      <c r="M1961" s="196"/>
      <c r="N1961" s="194"/>
      <c r="O1961" s="194"/>
      <c r="P1961" s="208"/>
      <c r="Q1961" s="194"/>
      <c r="R1961" s="210"/>
      <c r="S1961" s="211"/>
      <c r="T1961" s="193"/>
      <c r="U1961" s="40"/>
      <c r="W1961" s="41" t="str">
        <f t="shared" si="121"/>
        <v/>
      </c>
      <c r="X1961" s="58" t="str">
        <f t="shared" si="122"/>
        <v/>
      </c>
      <c r="Y1961" s="58" t="str">
        <f t="shared" si="120"/>
        <v/>
      </c>
      <c r="AC1961" s="41" t="str">
        <f t="shared" si="123"/>
        <v/>
      </c>
      <c r="AE1961" s="41" t="str">
        <f>IF($H1961="", "", IF(COUNTIF($AA$11:$AA$131, $H1961)&gt;0, 'Application Process'!$AC$4, ""))</f>
        <v/>
      </c>
    </row>
    <row r="1962" spans="1:31" x14ac:dyDescent="0.25">
      <c r="A1962" s="40"/>
      <c r="B1962" s="88" t="str">
        <f>IF($X1962="", "", IF(COUNTIF('Application Process'!$I$11:$I$3035, $X1962)=0, 'Job Database'!$Y$8, IFERROR(INDEX('Application Process'!$AJ$11:$AJ$3035, MATCH($X1962, 'Application Process'!$I$11:$I$3035, 0)), "")))</f>
        <v/>
      </c>
      <c r="C1962" s="40"/>
      <c r="D1962" s="207"/>
      <c r="E1962" s="194"/>
      <c r="F1962" s="194"/>
      <c r="G1962" s="208"/>
      <c r="H1962" s="194"/>
      <c r="I1962" s="208"/>
      <c r="J1962" s="194"/>
      <c r="K1962" s="209"/>
      <c r="L1962" s="194"/>
      <c r="M1962" s="196"/>
      <c r="N1962" s="194"/>
      <c r="O1962" s="194"/>
      <c r="P1962" s="208"/>
      <c r="Q1962" s="194"/>
      <c r="R1962" s="210"/>
      <c r="S1962" s="211"/>
      <c r="T1962" s="193"/>
      <c r="U1962" s="40"/>
      <c r="W1962" s="41" t="str">
        <f t="shared" si="121"/>
        <v/>
      </c>
      <c r="X1962" s="58" t="str">
        <f t="shared" si="122"/>
        <v/>
      </c>
      <c r="Y1962" s="58" t="str">
        <f t="shared" si="120"/>
        <v/>
      </c>
      <c r="AC1962" s="41" t="str">
        <f t="shared" si="123"/>
        <v/>
      </c>
      <c r="AE1962" s="41" t="str">
        <f>IF($H1962="", "", IF(COUNTIF($AA$11:$AA$131, $H1962)&gt;0, 'Application Process'!$AC$4, ""))</f>
        <v/>
      </c>
    </row>
    <row r="1963" spans="1:31" x14ac:dyDescent="0.25">
      <c r="A1963" s="40"/>
      <c r="B1963" s="88" t="str">
        <f>IF($X1963="", "", IF(COUNTIF('Application Process'!$I$11:$I$3035, $X1963)=0, 'Job Database'!$Y$8, IFERROR(INDEX('Application Process'!$AJ$11:$AJ$3035, MATCH($X1963, 'Application Process'!$I$11:$I$3035, 0)), "")))</f>
        <v/>
      </c>
      <c r="C1963" s="40"/>
      <c r="D1963" s="207"/>
      <c r="E1963" s="194"/>
      <c r="F1963" s="194"/>
      <c r="G1963" s="208"/>
      <c r="H1963" s="194"/>
      <c r="I1963" s="208"/>
      <c r="J1963" s="194"/>
      <c r="K1963" s="209"/>
      <c r="L1963" s="194"/>
      <c r="M1963" s="196"/>
      <c r="N1963" s="194"/>
      <c r="O1963" s="194"/>
      <c r="P1963" s="208"/>
      <c r="Q1963" s="194"/>
      <c r="R1963" s="210"/>
      <c r="S1963" s="211"/>
      <c r="T1963" s="193"/>
      <c r="U1963" s="40"/>
      <c r="W1963" s="41" t="str">
        <f t="shared" si="121"/>
        <v/>
      </c>
      <c r="X1963" s="58" t="str">
        <f t="shared" si="122"/>
        <v/>
      </c>
      <c r="Y1963" s="58" t="str">
        <f t="shared" si="120"/>
        <v/>
      </c>
      <c r="AC1963" s="41" t="str">
        <f t="shared" si="123"/>
        <v/>
      </c>
      <c r="AE1963" s="41" t="str">
        <f>IF($H1963="", "", IF(COUNTIF($AA$11:$AA$131, $H1963)&gt;0, 'Application Process'!$AC$4, ""))</f>
        <v/>
      </c>
    </row>
    <row r="1964" spans="1:31" x14ac:dyDescent="0.25">
      <c r="A1964" s="40"/>
      <c r="B1964" s="88" t="str">
        <f>IF($X1964="", "", IF(COUNTIF('Application Process'!$I$11:$I$3035, $X1964)=0, 'Job Database'!$Y$8, IFERROR(INDEX('Application Process'!$AJ$11:$AJ$3035, MATCH($X1964, 'Application Process'!$I$11:$I$3035, 0)), "")))</f>
        <v/>
      </c>
      <c r="C1964" s="40"/>
      <c r="D1964" s="207"/>
      <c r="E1964" s="194"/>
      <c r="F1964" s="194"/>
      <c r="G1964" s="208"/>
      <c r="H1964" s="194"/>
      <c r="I1964" s="208"/>
      <c r="J1964" s="194"/>
      <c r="K1964" s="209"/>
      <c r="L1964" s="194"/>
      <c r="M1964" s="196"/>
      <c r="N1964" s="194"/>
      <c r="O1964" s="194"/>
      <c r="P1964" s="208"/>
      <c r="Q1964" s="194"/>
      <c r="R1964" s="210"/>
      <c r="S1964" s="211"/>
      <c r="T1964" s="193"/>
      <c r="U1964" s="40"/>
      <c r="W1964" s="41" t="str">
        <f t="shared" si="121"/>
        <v/>
      </c>
      <c r="X1964" s="58" t="str">
        <f t="shared" si="122"/>
        <v/>
      </c>
      <c r="Y1964" s="58" t="str">
        <f t="shared" si="120"/>
        <v/>
      </c>
      <c r="AC1964" s="41" t="str">
        <f t="shared" si="123"/>
        <v/>
      </c>
      <c r="AE1964" s="41" t="str">
        <f>IF($H1964="", "", IF(COUNTIF($AA$11:$AA$131, $H1964)&gt;0, 'Application Process'!$AC$4, ""))</f>
        <v/>
      </c>
    </row>
    <row r="1965" spans="1:31" x14ac:dyDescent="0.25">
      <c r="A1965" s="40"/>
      <c r="B1965" s="88" t="str">
        <f>IF($X1965="", "", IF(COUNTIF('Application Process'!$I$11:$I$3035, $X1965)=0, 'Job Database'!$Y$8, IFERROR(INDEX('Application Process'!$AJ$11:$AJ$3035, MATCH($X1965, 'Application Process'!$I$11:$I$3035, 0)), "")))</f>
        <v/>
      </c>
      <c r="C1965" s="40"/>
      <c r="D1965" s="207"/>
      <c r="E1965" s="194"/>
      <c r="F1965" s="194"/>
      <c r="G1965" s="208"/>
      <c r="H1965" s="194"/>
      <c r="I1965" s="208"/>
      <c r="J1965" s="194"/>
      <c r="K1965" s="209"/>
      <c r="L1965" s="194"/>
      <c r="M1965" s="196"/>
      <c r="N1965" s="194"/>
      <c r="O1965" s="194"/>
      <c r="P1965" s="208"/>
      <c r="Q1965" s="194"/>
      <c r="R1965" s="210"/>
      <c r="S1965" s="211"/>
      <c r="T1965" s="193"/>
      <c r="U1965" s="40"/>
      <c r="W1965" s="41" t="str">
        <f t="shared" si="121"/>
        <v/>
      </c>
      <c r="X1965" s="58" t="str">
        <f t="shared" si="122"/>
        <v/>
      </c>
      <c r="Y1965" s="58" t="str">
        <f t="shared" si="120"/>
        <v/>
      </c>
      <c r="AC1965" s="41" t="str">
        <f t="shared" si="123"/>
        <v/>
      </c>
      <c r="AE1965" s="41" t="str">
        <f>IF($H1965="", "", IF(COUNTIF($AA$11:$AA$131, $H1965)&gt;0, 'Application Process'!$AC$4, ""))</f>
        <v/>
      </c>
    </row>
    <row r="1966" spans="1:31" x14ac:dyDescent="0.25">
      <c r="A1966" s="40"/>
      <c r="B1966" s="88" t="str">
        <f>IF($X1966="", "", IF(COUNTIF('Application Process'!$I$11:$I$3035, $X1966)=0, 'Job Database'!$Y$8, IFERROR(INDEX('Application Process'!$AJ$11:$AJ$3035, MATCH($X1966, 'Application Process'!$I$11:$I$3035, 0)), "")))</f>
        <v/>
      </c>
      <c r="C1966" s="40"/>
      <c r="D1966" s="207"/>
      <c r="E1966" s="194"/>
      <c r="F1966" s="194"/>
      <c r="G1966" s="208"/>
      <c r="H1966" s="194"/>
      <c r="I1966" s="208"/>
      <c r="J1966" s="194"/>
      <c r="K1966" s="209"/>
      <c r="L1966" s="194"/>
      <c r="M1966" s="196"/>
      <c r="N1966" s="194"/>
      <c r="O1966" s="194"/>
      <c r="P1966" s="208"/>
      <c r="Q1966" s="194"/>
      <c r="R1966" s="210"/>
      <c r="S1966" s="211"/>
      <c r="T1966" s="193"/>
      <c r="U1966" s="40"/>
      <c r="W1966" s="41" t="str">
        <f t="shared" si="121"/>
        <v/>
      </c>
      <c r="X1966" s="58" t="str">
        <f t="shared" si="122"/>
        <v/>
      </c>
      <c r="Y1966" s="58" t="str">
        <f t="shared" si="120"/>
        <v/>
      </c>
      <c r="AC1966" s="41" t="str">
        <f t="shared" si="123"/>
        <v/>
      </c>
      <c r="AE1966" s="41" t="str">
        <f>IF($H1966="", "", IF(COUNTIF($AA$11:$AA$131, $H1966)&gt;0, 'Application Process'!$AC$4, ""))</f>
        <v/>
      </c>
    </row>
    <row r="1967" spans="1:31" x14ac:dyDescent="0.25">
      <c r="A1967" s="40"/>
      <c r="B1967" s="88" t="str">
        <f>IF($X1967="", "", IF(COUNTIF('Application Process'!$I$11:$I$3035, $X1967)=0, 'Job Database'!$Y$8, IFERROR(INDEX('Application Process'!$AJ$11:$AJ$3035, MATCH($X1967, 'Application Process'!$I$11:$I$3035, 0)), "")))</f>
        <v/>
      </c>
      <c r="C1967" s="40"/>
      <c r="D1967" s="207"/>
      <c r="E1967" s="194"/>
      <c r="F1967" s="194"/>
      <c r="G1967" s="208"/>
      <c r="H1967" s="194"/>
      <c r="I1967" s="208"/>
      <c r="J1967" s="194"/>
      <c r="K1967" s="209"/>
      <c r="L1967" s="194"/>
      <c r="M1967" s="196"/>
      <c r="N1967" s="194"/>
      <c r="O1967" s="194"/>
      <c r="P1967" s="208"/>
      <c r="Q1967" s="194"/>
      <c r="R1967" s="210"/>
      <c r="S1967" s="211"/>
      <c r="T1967" s="193"/>
      <c r="U1967" s="40"/>
      <c r="W1967" s="41" t="str">
        <f t="shared" si="121"/>
        <v/>
      </c>
      <c r="X1967" s="58" t="str">
        <f t="shared" si="122"/>
        <v/>
      </c>
      <c r="Y1967" s="58" t="str">
        <f t="shared" si="120"/>
        <v/>
      </c>
      <c r="AC1967" s="41" t="str">
        <f t="shared" si="123"/>
        <v/>
      </c>
      <c r="AE1967" s="41" t="str">
        <f>IF($H1967="", "", IF(COUNTIF($AA$11:$AA$131, $H1967)&gt;0, 'Application Process'!$AC$4, ""))</f>
        <v/>
      </c>
    </row>
    <row r="1968" spans="1:31" x14ac:dyDescent="0.25">
      <c r="A1968" s="40"/>
      <c r="B1968" s="88" t="str">
        <f>IF($X1968="", "", IF(COUNTIF('Application Process'!$I$11:$I$3035, $X1968)=0, 'Job Database'!$Y$8, IFERROR(INDEX('Application Process'!$AJ$11:$AJ$3035, MATCH($X1968, 'Application Process'!$I$11:$I$3035, 0)), "")))</f>
        <v/>
      </c>
      <c r="C1968" s="40"/>
      <c r="D1968" s="207"/>
      <c r="E1968" s="194"/>
      <c r="F1968" s="194"/>
      <c r="G1968" s="208"/>
      <c r="H1968" s="194"/>
      <c r="I1968" s="208"/>
      <c r="J1968" s="194"/>
      <c r="K1968" s="209"/>
      <c r="L1968" s="194"/>
      <c r="M1968" s="196"/>
      <c r="N1968" s="194"/>
      <c r="O1968" s="194"/>
      <c r="P1968" s="208"/>
      <c r="Q1968" s="194"/>
      <c r="R1968" s="210"/>
      <c r="S1968" s="211"/>
      <c r="T1968" s="193"/>
      <c r="U1968" s="40"/>
      <c r="W1968" s="41" t="str">
        <f t="shared" si="121"/>
        <v/>
      </c>
      <c r="X1968" s="58" t="str">
        <f t="shared" si="122"/>
        <v/>
      </c>
      <c r="Y1968" s="58" t="str">
        <f t="shared" si="120"/>
        <v/>
      </c>
      <c r="AC1968" s="41" t="str">
        <f t="shared" si="123"/>
        <v/>
      </c>
      <c r="AE1968" s="41" t="str">
        <f>IF($H1968="", "", IF(COUNTIF($AA$11:$AA$131, $H1968)&gt;0, 'Application Process'!$AC$4, ""))</f>
        <v/>
      </c>
    </row>
    <row r="1969" spans="1:31" x14ac:dyDescent="0.25">
      <c r="A1969" s="40"/>
      <c r="B1969" s="88" t="str">
        <f>IF($X1969="", "", IF(COUNTIF('Application Process'!$I$11:$I$3035, $X1969)=0, 'Job Database'!$Y$8, IFERROR(INDEX('Application Process'!$AJ$11:$AJ$3035, MATCH($X1969, 'Application Process'!$I$11:$I$3035, 0)), "")))</f>
        <v/>
      </c>
      <c r="C1969" s="40"/>
      <c r="D1969" s="207"/>
      <c r="E1969" s="194"/>
      <c r="F1969" s="194"/>
      <c r="G1969" s="208"/>
      <c r="H1969" s="194"/>
      <c r="I1969" s="208"/>
      <c r="J1969" s="194"/>
      <c r="K1969" s="209"/>
      <c r="L1969" s="194"/>
      <c r="M1969" s="196"/>
      <c r="N1969" s="194"/>
      <c r="O1969" s="194"/>
      <c r="P1969" s="208"/>
      <c r="Q1969" s="194"/>
      <c r="R1969" s="210"/>
      <c r="S1969" s="211"/>
      <c r="T1969" s="193"/>
      <c r="U1969" s="40"/>
      <c r="W1969" s="41" t="str">
        <f t="shared" si="121"/>
        <v/>
      </c>
      <c r="X1969" s="58" t="str">
        <f t="shared" si="122"/>
        <v/>
      </c>
      <c r="Y1969" s="58" t="str">
        <f t="shared" si="120"/>
        <v/>
      </c>
      <c r="AC1969" s="41" t="str">
        <f t="shared" si="123"/>
        <v/>
      </c>
      <c r="AE1969" s="41" t="str">
        <f>IF($H1969="", "", IF(COUNTIF($AA$11:$AA$131, $H1969)&gt;0, 'Application Process'!$AC$4, ""))</f>
        <v/>
      </c>
    </row>
    <row r="1970" spans="1:31" x14ac:dyDescent="0.25">
      <c r="A1970" s="40"/>
      <c r="B1970" s="88" t="str">
        <f>IF($X1970="", "", IF(COUNTIF('Application Process'!$I$11:$I$3035, $X1970)=0, 'Job Database'!$Y$8, IFERROR(INDEX('Application Process'!$AJ$11:$AJ$3035, MATCH($X1970, 'Application Process'!$I$11:$I$3035, 0)), "")))</f>
        <v/>
      </c>
      <c r="C1970" s="40"/>
      <c r="D1970" s="207"/>
      <c r="E1970" s="194"/>
      <c r="F1970" s="194"/>
      <c r="G1970" s="208"/>
      <c r="H1970" s="194"/>
      <c r="I1970" s="208"/>
      <c r="J1970" s="194"/>
      <c r="K1970" s="209"/>
      <c r="L1970" s="194"/>
      <c r="M1970" s="196"/>
      <c r="N1970" s="194"/>
      <c r="O1970" s="194"/>
      <c r="P1970" s="208"/>
      <c r="Q1970" s="194"/>
      <c r="R1970" s="210"/>
      <c r="S1970" s="211"/>
      <c r="T1970" s="193"/>
      <c r="U1970" s="40"/>
      <c r="W1970" s="41" t="str">
        <f t="shared" si="121"/>
        <v/>
      </c>
      <c r="X1970" s="58" t="str">
        <f t="shared" si="122"/>
        <v/>
      </c>
      <c r="Y1970" s="58" t="str">
        <f t="shared" si="120"/>
        <v/>
      </c>
      <c r="AC1970" s="41" t="str">
        <f t="shared" si="123"/>
        <v/>
      </c>
      <c r="AE1970" s="41" t="str">
        <f>IF($H1970="", "", IF(COUNTIF($AA$11:$AA$131, $H1970)&gt;0, 'Application Process'!$AC$4, ""))</f>
        <v/>
      </c>
    </row>
    <row r="1971" spans="1:31" x14ac:dyDescent="0.25">
      <c r="A1971" s="40"/>
      <c r="B1971" s="88" t="str">
        <f>IF($X1971="", "", IF(COUNTIF('Application Process'!$I$11:$I$3035, $X1971)=0, 'Job Database'!$Y$8, IFERROR(INDEX('Application Process'!$AJ$11:$AJ$3035, MATCH($X1971, 'Application Process'!$I$11:$I$3035, 0)), "")))</f>
        <v/>
      </c>
      <c r="C1971" s="40"/>
      <c r="D1971" s="207"/>
      <c r="E1971" s="194"/>
      <c r="F1971" s="194"/>
      <c r="G1971" s="208"/>
      <c r="H1971" s="194"/>
      <c r="I1971" s="208"/>
      <c r="J1971" s="194"/>
      <c r="K1971" s="209"/>
      <c r="L1971" s="194"/>
      <c r="M1971" s="196"/>
      <c r="N1971" s="194"/>
      <c r="O1971" s="194"/>
      <c r="P1971" s="208"/>
      <c r="Q1971" s="194"/>
      <c r="R1971" s="210"/>
      <c r="S1971" s="211"/>
      <c r="T1971" s="193"/>
      <c r="U1971" s="40"/>
      <c r="W1971" s="41" t="str">
        <f t="shared" si="121"/>
        <v/>
      </c>
      <c r="X1971" s="58" t="str">
        <f t="shared" si="122"/>
        <v/>
      </c>
      <c r="Y1971" s="58" t="str">
        <f t="shared" si="120"/>
        <v/>
      </c>
      <c r="AC1971" s="41" t="str">
        <f t="shared" si="123"/>
        <v/>
      </c>
      <c r="AE1971" s="41" t="str">
        <f>IF($H1971="", "", IF(COUNTIF($AA$11:$AA$131, $H1971)&gt;0, 'Application Process'!$AC$4, ""))</f>
        <v/>
      </c>
    </row>
    <row r="1972" spans="1:31" x14ac:dyDescent="0.25">
      <c r="A1972" s="40"/>
      <c r="B1972" s="88" t="str">
        <f>IF($X1972="", "", IF(COUNTIF('Application Process'!$I$11:$I$3035, $X1972)=0, 'Job Database'!$Y$8, IFERROR(INDEX('Application Process'!$AJ$11:$AJ$3035, MATCH($X1972, 'Application Process'!$I$11:$I$3035, 0)), "")))</f>
        <v/>
      </c>
      <c r="C1972" s="40"/>
      <c r="D1972" s="207"/>
      <c r="E1972" s="194"/>
      <c r="F1972" s="194"/>
      <c r="G1972" s="208"/>
      <c r="H1972" s="194"/>
      <c r="I1972" s="208"/>
      <c r="J1972" s="194"/>
      <c r="K1972" s="209"/>
      <c r="L1972" s="194"/>
      <c r="M1972" s="196"/>
      <c r="N1972" s="194"/>
      <c r="O1972" s="194"/>
      <c r="P1972" s="208"/>
      <c r="Q1972" s="194"/>
      <c r="R1972" s="210"/>
      <c r="S1972" s="211"/>
      <c r="T1972" s="193"/>
      <c r="U1972" s="40"/>
      <c r="W1972" s="41" t="str">
        <f t="shared" si="121"/>
        <v/>
      </c>
      <c r="X1972" s="58" t="str">
        <f t="shared" si="122"/>
        <v/>
      </c>
      <c r="Y1972" s="58" t="str">
        <f t="shared" si="120"/>
        <v/>
      </c>
      <c r="AC1972" s="41" t="str">
        <f t="shared" si="123"/>
        <v/>
      </c>
      <c r="AE1972" s="41" t="str">
        <f>IF($H1972="", "", IF(COUNTIF($AA$11:$AA$131, $H1972)&gt;0, 'Application Process'!$AC$4, ""))</f>
        <v/>
      </c>
    </row>
    <row r="1973" spans="1:31" x14ac:dyDescent="0.25">
      <c r="A1973" s="40"/>
      <c r="B1973" s="88" t="str">
        <f>IF($X1973="", "", IF(COUNTIF('Application Process'!$I$11:$I$3035, $X1973)=0, 'Job Database'!$Y$8, IFERROR(INDEX('Application Process'!$AJ$11:$AJ$3035, MATCH($X1973, 'Application Process'!$I$11:$I$3035, 0)), "")))</f>
        <v/>
      </c>
      <c r="C1973" s="40"/>
      <c r="D1973" s="207"/>
      <c r="E1973" s="194"/>
      <c r="F1973" s="194"/>
      <c r="G1973" s="208"/>
      <c r="H1973" s="194"/>
      <c r="I1973" s="208"/>
      <c r="J1973" s="194"/>
      <c r="K1973" s="209"/>
      <c r="L1973" s="194"/>
      <c r="M1973" s="196"/>
      <c r="N1973" s="194"/>
      <c r="O1973" s="194"/>
      <c r="P1973" s="208"/>
      <c r="Q1973" s="194"/>
      <c r="R1973" s="210"/>
      <c r="S1973" s="211"/>
      <c r="T1973" s="193"/>
      <c r="U1973" s="40"/>
      <c r="W1973" s="41" t="str">
        <f t="shared" si="121"/>
        <v/>
      </c>
      <c r="X1973" s="58" t="str">
        <f t="shared" si="122"/>
        <v/>
      </c>
      <c r="Y1973" s="58" t="str">
        <f t="shared" si="120"/>
        <v/>
      </c>
      <c r="AC1973" s="41" t="str">
        <f t="shared" si="123"/>
        <v/>
      </c>
      <c r="AE1973" s="41" t="str">
        <f>IF($H1973="", "", IF(COUNTIF($AA$11:$AA$131, $H1973)&gt;0, 'Application Process'!$AC$4, ""))</f>
        <v/>
      </c>
    </row>
    <row r="1974" spans="1:31" x14ac:dyDescent="0.25">
      <c r="A1974" s="40"/>
      <c r="B1974" s="88" t="str">
        <f>IF($X1974="", "", IF(COUNTIF('Application Process'!$I$11:$I$3035, $X1974)=0, 'Job Database'!$Y$8, IFERROR(INDEX('Application Process'!$AJ$11:$AJ$3035, MATCH($X1974, 'Application Process'!$I$11:$I$3035, 0)), "")))</f>
        <v/>
      </c>
      <c r="C1974" s="40"/>
      <c r="D1974" s="207"/>
      <c r="E1974" s="194"/>
      <c r="F1974" s="194"/>
      <c r="G1974" s="208"/>
      <c r="H1974" s="194"/>
      <c r="I1974" s="208"/>
      <c r="J1974" s="194"/>
      <c r="K1974" s="209"/>
      <c r="L1974" s="194"/>
      <c r="M1974" s="196"/>
      <c r="N1974" s="194"/>
      <c r="O1974" s="194"/>
      <c r="P1974" s="208"/>
      <c r="Q1974" s="194"/>
      <c r="R1974" s="210"/>
      <c r="S1974" s="211"/>
      <c r="T1974" s="193"/>
      <c r="U1974" s="40"/>
      <c r="W1974" s="41" t="str">
        <f t="shared" si="121"/>
        <v/>
      </c>
      <c r="X1974" s="58" t="str">
        <f t="shared" si="122"/>
        <v/>
      </c>
      <c r="Y1974" s="58" t="str">
        <f t="shared" si="120"/>
        <v/>
      </c>
      <c r="AC1974" s="41" t="str">
        <f t="shared" si="123"/>
        <v/>
      </c>
      <c r="AE1974" s="41" t="str">
        <f>IF($H1974="", "", IF(COUNTIF($AA$11:$AA$131, $H1974)&gt;0, 'Application Process'!$AC$4, ""))</f>
        <v/>
      </c>
    </row>
    <row r="1975" spans="1:31" x14ac:dyDescent="0.25">
      <c r="A1975" s="40"/>
      <c r="B1975" s="88" t="str">
        <f>IF($X1975="", "", IF(COUNTIF('Application Process'!$I$11:$I$3035, $X1975)=0, 'Job Database'!$Y$8, IFERROR(INDEX('Application Process'!$AJ$11:$AJ$3035, MATCH($X1975, 'Application Process'!$I$11:$I$3035, 0)), "")))</f>
        <v/>
      </c>
      <c r="C1975" s="40"/>
      <c r="D1975" s="207"/>
      <c r="E1975" s="194"/>
      <c r="F1975" s="194"/>
      <c r="G1975" s="208"/>
      <c r="H1975" s="194"/>
      <c r="I1975" s="208"/>
      <c r="J1975" s="194"/>
      <c r="K1975" s="209"/>
      <c r="L1975" s="194"/>
      <c r="M1975" s="196"/>
      <c r="N1975" s="194"/>
      <c r="O1975" s="194"/>
      <c r="P1975" s="208"/>
      <c r="Q1975" s="194"/>
      <c r="R1975" s="210"/>
      <c r="S1975" s="211"/>
      <c r="T1975" s="193"/>
      <c r="U1975" s="40"/>
      <c r="W1975" s="41" t="str">
        <f t="shared" si="121"/>
        <v/>
      </c>
      <c r="X1975" s="58" t="str">
        <f t="shared" si="122"/>
        <v/>
      </c>
      <c r="Y1975" s="58" t="str">
        <f t="shared" si="120"/>
        <v/>
      </c>
      <c r="AC1975" s="41" t="str">
        <f t="shared" si="123"/>
        <v/>
      </c>
      <c r="AE1975" s="41" t="str">
        <f>IF($H1975="", "", IF(COUNTIF($AA$11:$AA$131, $H1975)&gt;0, 'Application Process'!$AC$4, ""))</f>
        <v/>
      </c>
    </row>
    <row r="1976" spans="1:31" x14ac:dyDescent="0.25">
      <c r="A1976" s="40"/>
      <c r="B1976" s="88" t="str">
        <f>IF($X1976="", "", IF(COUNTIF('Application Process'!$I$11:$I$3035, $X1976)=0, 'Job Database'!$Y$8, IFERROR(INDEX('Application Process'!$AJ$11:$AJ$3035, MATCH($X1976, 'Application Process'!$I$11:$I$3035, 0)), "")))</f>
        <v/>
      </c>
      <c r="C1976" s="40"/>
      <c r="D1976" s="207"/>
      <c r="E1976" s="194"/>
      <c r="F1976" s="194"/>
      <c r="G1976" s="208"/>
      <c r="H1976" s="194"/>
      <c r="I1976" s="208"/>
      <c r="J1976" s="194"/>
      <c r="K1976" s="209"/>
      <c r="L1976" s="194"/>
      <c r="M1976" s="196"/>
      <c r="N1976" s="194"/>
      <c r="O1976" s="194"/>
      <c r="P1976" s="208"/>
      <c r="Q1976" s="194"/>
      <c r="R1976" s="210"/>
      <c r="S1976" s="211"/>
      <c r="T1976" s="193"/>
      <c r="U1976" s="40"/>
      <c r="W1976" s="41" t="str">
        <f t="shared" si="121"/>
        <v/>
      </c>
      <c r="X1976" s="58" t="str">
        <f t="shared" si="122"/>
        <v/>
      </c>
      <c r="Y1976" s="58" t="str">
        <f t="shared" si="120"/>
        <v/>
      </c>
      <c r="AC1976" s="41" t="str">
        <f t="shared" si="123"/>
        <v/>
      </c>
      <c r="AE1976" s="41" t="str">
        <f>IF($H1976="", "", IF(COUNTIF($AA$11:$AA$131, $H1976)&gt;0, 'Application Process'!$AC$4, ""))</f>
        <v/>
      </c>
    </row>
    <row r="1977" spans="1:31" x14ac:dyDescent="0.25">
      <c r="A1977" s="40"/>
      <c r="B1977" s="88" t="str">
        <f>IF($X1977="", "", IF(COUNTIF('Application Process'!$I$11:$I$3035, $X1977)=0, 'Job Database'!$Y$8, IFERROR(INDEX('Application Process'!$AJ$11:$AJ$3035, MATCH($X1977, 'Application Process'!$I$11:$I$3035, 0)), "")))</f>
        <v/>
      </c>
      <c r="C1977" s="40"/>
      <c r="D1977" s="207"/>
      <c r="E1977" s="194"/>
      <c r="F1977" s="194"/>
      <c r="G1977" s="208"/>
      <c r="H1977" s="194"/>
      <c r="I1977" s="208"/>
      <c r="J1977" s="194"/>
      <c r="K1977" s="209"/>
      <c r="L1977" s="194"/>
      <c r="M1977" s="196"/>
      <c r="N1977" s="194"/>
      <c r="O1977" s="194"/>
      <c r="P1977" s="208"/>
      <c r="Q1977" s="194"/>
      <c r="R1977" s="210"/>
      <c r="S1977" s="211"/>
      <c r="T1977" s="193"/>
      <c r="U1977" s="40"/>
      <c r="W1977" s="41" t="str">
        <f t="shared" si="121"/>
        <v/>
      </c>
      <c r="X1977" s="58" t="str">
        <f t="shared" si="122"/>
        <v/>
      </c>
      <c r="Y1977" s="58" t="str">
        <f t="shared" si="120"/>
        <v/>
      </c>
      <c r="AC1977" s="41" t="str">
        <f t="shared" si="123"/>
        <v/>
      </c>
      <c r="AE1977" s="41" t="str">
        <f>IF($H1977="", "", IF(COUNTIF($AA$11:$AA$131, $H1977)&gt;0, 'Application Process'!$AC$4, ""))</f>
        <v/>
      </c>
    </row>
    <row r="1978" spans="1:31" x14ac:dyDescent="0.25">
      <c r="A1978" s="40"/>
      <c r="B1978" s="88" t="str">
        <f>IF($X1978="", "", IF(COUNTIF('Application Process'!$I$11:$I$3035, $X1978)=0, 'Job Database'!$Y$8, IFERROR(INDEX('Application Process'!$AJ$11:$AJ$3035, MATCH($X1978, 'Application Process'!$I$11:$I$3035, 0)), "")))</f>
        <v/>
      </c>
      <c r="C1978" s="40"/>
      <c r="D1978" s="207"/>
      <c r="E1978" s="194"/>
      <c r="F1978" s="194"/>
      <c r="G1978" s="208"/>
      <c r="H1978" s="194"/>
      <c r="I1978" s="208"/>
      <c r="J1978" s="194"/>
      <c r="K1978" s="209"/>
      <c r="L1978" s="194"/>
      <c r="M1978" s="196"/>
      <c r="N1978" s="194"/>
      <c r="O1978" s="194"/>
      <c r="P1978" s="208"/>
      <c r="Q1978" s="194"/>
      <c r="R1978" s="210"/>
      <c r="S1978" s="211"/>
      <c r="T1978" s="193"/>
      <c r="U1978" s="40"/>
      <c r="W1978" s="41" t="str">
        <f t="shared" si="121"/>
        <v/>
      </c>
      <c r="X1978" s="58" t="str">
        <f t="shared" si="122"/>
        <v/>
      </c>
      <c r="Y1978" s="58" t="str">
        <f t="shared" si="120"/>
        <v/>
      </c>
      <c r="AC1978" s="41" t="str">
        <f t="shared" si="123"/>
        <v/>
      </c>
      <c r="AE1978" s="41" t="str">
        <f>IF($H1978="", "", IF(COUNTIF($AA$11:$AA$131, $H1978)&gt;0, 'Application Process'!$AC$4, ""))</f>
        <v/>
      </c>
    </row>
    <row r="1979" spans="1:31" x14ac:dyDescent="0.25">
      <c r="A1979" s="40"/>
      <c r="B1979" s="88" t="str">
        <f>IF($X1979="", "", IF(COUNTIF('Application Process'!$I$11:$I$3035, $X1979)=0, 'Job Database'!$Y$8, IFERROR(INDEX('Application Process'!$AJ$11:$AJ$3035, MATCH($X1979, 'Application Process'!$I$11:$I$3035, 0)), "")))</f>
        <v/>
      </c>
      <c r="C1979" s="40"/>
      <c r="D1979" s="207"/>
      <c r="E1979" s="194"/>
      <c r="F1979" s="194"/>
      <c r="G1979" s="208"/>
      <c r="H1979" s="194"/>
      <c r="I1979" s="208"/>
      <c r="J1979" s="194"/>
      <c r="K1979" s="209"/>
      <c r="L1979" s="194"/>
      <c r="M1979" s="196"/>
      <c r="N1979" s="194"/>
      <c r="O1979" s="194"/>
      <c r="P1979" s="208"/>
      <c r="Q1979" s="194"/>
      <c r="R1979" s="210"/>
      <c r="S1979" s="211"/>
      <c r="T1979" s="193"/>
      <c r="U1979" s="40"/>
      <c r="W1979" s="41" t="str">
        <f t="shared" si="121"/>
        <v/>
      </c>
      <c r="X1979" s="58" t="str">
        <f t="shared" si="122"/>
        <v/>
      </c>
      <c r="Y1979" s="58" t="str">
        <f t="shared" si="120"/>
        <v/>
      </c>
      <c r="AC1979" s="41" t="str">
        <f t="shared" si="123"/>
        <v/>
      </c>
      <c r="AE1979" s="41" t="str">
        <f>IF($H1979="", "", IF(COUNTIF($AA$11:$AA$131, $H1979)&gt;0, 'Application Process'!$AC$4, ""))</f>
        <v/>
      </c>
    </row>
    <row r="1980" spans="1:31" x14ac:dyDescent="0.25">
      <c r="A1980" s="40"/>
      <c r="B1980" s="88" t="str">
        <f>IF($X1980="", "", IF(COUNTIF('Application Process'!$I$11:$I$3035, $X1980)=0, 'Job Database'!$Y$8, IFERROR(INDEX('Application Process'!$AJ$11:$AJ$3035, MATCH($X1980, 'Application Process'!$I$11:$I$3035, 0)), "")))</f>
        <v/>
      </c>
      <c r="C1980" s="40"/>
      <c r="D1980" s="207"/>
      <c r="E1980" s="194"/>
      <c r="F1980" s="194"/>
      <c r="G1980" s="208"/>
      <c r="H1980" s="194"/>
      <c r="I1980" s="208"/>
      <c r="J1980" s="194"/>
      <c r="K1980" s="209"/>
      <c r="L1980" s="194"/>
      <c r="M1980" s="196"/>
      <c r="N1980" s="194"/>
      <c r="O1980" s="194"/>
      <c r="P1980" s="208"/>
      <c r="Q1980" s="194"/>
      <c r="R1980" s="210"/>
      <c r="S1980" s="211"/>
      <c r="T1980" s="193"/>
      <c r="U1980" s="40"/>
      <c r="W1980" s="41" t="str">
        <f t="shared" si="121"/>
        <v/>
      </c>
      <c r="X1980" s="58" t="str">
        <f t="shared" si="122"/>
        <v/>
      </c>
      <c r="Y1980" s="58" t="str">
        <f t="shared" si="120"/>
        <v/>
      </c>
      <c r="AC1980" s="41" t="str">
        <f t="shared" si="123"/>
        <v/>
      </c>
      <c r="AE1980" s="41" t="str">
        <f>IF($H1980="", "", IF(COUNTIF($AA$11:$AA$131, $H1980)&gt;0, 'Application Process'!$AC$4, ""))</f>
        <v/>
      </c>
    </row>
    <row r="1981" spans="1:31" x14ac:dyDescent="0.25">
      <c r="A1981" s="40"/>
      <c r="B1981" s="88" t="str">
        <f>IF($X1981="", "", IF(COUNTIF('Application Process'!$I$11:$I$3035, $X1981)=0, 'Job Database'!$Y$8, IFERROR(INDEX('Application Process'!$AJ$11:$AJ$3035, MATCH($X1981, 'Application Process'!$I$11:$I$3035, 0)), "")))</f>
        <v/>
      </c>
      <c r="C1981" s="40"/>
      <c r="D1981" s="207"/>
      <c r="E1981" s="194"/>
      <c r="F1981" s="194"/>
      <c r="G1981" s="208"/>
      <c r="H1981" s="194"/>
      <c r="I1981" s="208"/>
      <c r="J1981" s="194"/>
      <c r="K1981" s="209"/>
      <c r="L1981" s="194"/>
      <c r="M1981" s="196"/>
      <c r="N1981" s="194"/>
      <c r="O1981" s="194"/>
      <c r="P1981" s="208"/>
      <c r="Q1981" s="194"/>
      <c r="R1981" s="210"/>
      <c r="S1981" s="211"/>
      <c r="T1981" s="193"/>
      <c r="U1981" s="40"/>
      <c r="W1981" s="41" t="str">
        <f t="shared" si="121"/>
        <v/>
      </c>
      <c r="X1981" s="58" t="str">
        <f t="shared" si="122"/>
        <v/>
      </c>
      <c r="Y1981" s="58" t="str">
        <f t="shared" si="120"/>
        <v/>
      </c>
      <c r="AC1981" s="41" t="str">
        <f t="shared" si="123"/>
        <v/>
      </c>
      <c r="AE1981" s="41" t="str">
        <f>IF($H1981="", "", IF(COUNTIF($AA$11:$AA$131, $H1981)&gt;0, 'Application Process'!$AC$4, ""))</f>
        <v/>
      </c>
    </row>
    <row r="1982" spans="1:31" x14ac:dyDescent="0.25">
      <c r="A1982" s="40"/>
      <c r="B1982" s="88" t="str">
        <f>IF($X1982="", "", IF(COUNTIF('Application Process'!$I$11:$I$3035, $X1982)=0, 'Job Database'!$Y$8, IFERROR(INDEX('Application Process'!$AJ$11:$AJ$3035, MATCH($X1982, 'Application Process'!$I$11:$I$3035, 0)), "")))</f>
        <v/>
      </c>
      <c r="C1982" s="40"/>
      <c r="D1982" s="207"/>
      <c r="E1982" s="194"/>
      <c r="F1982" s="194"/>
      <c r="G1982" s="208"/>
      <c r="H1982" s="194"/>
      <c r="I1982" s="208"/>
      <c r="J1982" s="194"/>
      <c r="K1982" s="209"/>
      <c r="L1982" s="194"/>
      <c r="M1982" s="196"/>
      <c r="N1982" s="194"/>
      <c r="O1982" s="194"/>
      <c r="P1982" s="208"/>
      <c r="Q1982" s="194"/>
      <c r="R1982" s="210"/>
      <c r="S1982" s="211"/>
      <c r="T1982" s="193"/>
      <c r="U1982" s="40"/>
      <c r="W1982" s="41" t="str">
        <f t="shared" si="121"/>
        <v/>
      </c>
      <c r="X1982" s="58" t="str">
        <f t="shared" si="122"/>
        <v/>
      </c>
      <c r="Y1982" s="58" t="str">
        <f t="shared" si="120"/>
        <v/>
      </c>
      <c r="AC1982" s="41" t="str">
        <f t="shared" si="123"/>
        <v/>
      </c>
      <c r="AE1982" s="41" t="str">
        <f>IF($H1982="", "", IF(COUNTIF($AA$11:$AA$131, $H1982)&gt;0, 'Application Process'!$AC$4, ""))</f>
        <v/>
      </c>
    </row>
    <row r="1983" spans="1:31" x14ac:dyDescent="0.25">
      <c r="A1983" s="40"/>
      <c r="B1983" s="88" t="str">
        <f>IF($X1983="", "", IF(COUNTIF('Application Process'!$I$11:$I$3035, $X1983)=0, 'Job Database'!$Y$8, IFERROR(INDEX('Application Process'!$AJ$11:$AJ$3035, MATCH($X1983, 'Application Process'!$I$11:$I$3035, 0)), "")))</f>
        <v/>
      </c>
      <c r="C1983" s="40"/>
      <c r="D1983" s="207"/>
      <c r="E1983" s="194"/>
      <c r="F1983" s="194"/>
      <c r="G1983" s="208"/>
      <c r="H1983" s="194"/>
      <c r="I1983" s="208"/>
      <c r="J1983" s="194"/>
      <c r="K1983" s="209"/>
      <c r="L1983" s="194"/>
      <c r="M1983" s="196"/>
      <c r="N1983" s="194"/>
      <c r="O1983" s="194"/>
      <c r="P1983" s="208"/>
      <c r="Q1983" s="194"/>
      <c r="R1983" s="210"/>
      <c r="S1983" s="211"/>
      <c r="T1983" s="193"/>
      <c r="U1983" s="40"/>
      <c r="W1983" s="41" t="str">
        <f t="shared" si="121"/>
        <v/>
      </c>
      <c r="X1983" s="58" t="str">
        <f t="shared" si="122"/>
        <v/>
      </c>
      <c r="Y1983" s="58" t="str">
        <f t="shared" si="120"/>
        <v/>
      </c>
      <c r="AC1983" s="41" t="str">
        <f t="shared" si="123"/>
        <v/>
      </c>
      <c r="AE1983" s="41" t="str">
        <f>IF($H1983="", "", IF(COUNTIF($AA$11:$AA$131, $H1983)&gt;0, 'Application Process'!$AC$4, ""))</f>
        <v/>
      </c>
    </row>
    <row r="1984" spans="1:31" x14ac:dyDescent="0.25">
      <c r="A1984" s="40"/>
      <c r="B1984" s="88" t="str">
        <f>IF($X1984="", "", IF(COUNTIF('Application Process'!$I$11:$I$3035, $X1984)=0, 'Job Database'!$Y$8, IFERROR(INDEX('Application Process'!$AJ$11:$AJ$3035, MATCH($X1984, 'Application Process'!$I$11:$I$3035, 0)), "")))</f>
        <v/>
      </c>
      <c r="C1984" s="40"/>
      <c r="D1984" s="207"/>
      <c r="E1984" s="194"/>
      <c r="F1984" s="194"/>
      <c r="G1984" s="208"/>
      <c r="H1984" s="194"/>
      <c r="I1984" s="208"/>
      <c r="J1984" s="194"/>
      <c r="K1984" s="209"/>
      <c r="L1984" s="194"/>
      <c r="M1984" s="196"/>
      <c r="N1984" s="194"/>
      <c r="O1984" s="194"/>
      <c r="P1984" s="208"/>
      <c r="Q1984" s="194"/>
      <c r="R1984" s="210"/>
      <c r="S1984" s="211"/>
      <c r="T1984" s="193"/>
      <c r="U1984" s="40"/>
      <c r="W1984" s="41" t="str">
        <f t="shared" si="121"/>
        <v/>
      </c>
      <c r="X1984" s="58" t="str">
        <f t="shared" si="122"/>
        <v/>
      </c>
      <c r="Y1984" s="58" t="str">
        <f t="shared" si="120"/>
        <v/>
      </c>
      <c r="AC1984" s="41" t="str">
        <f t="shared" si="123"/>
        <v/>
      </c>
      <c r="AE1984" s="41" t="str">
        <f>IF($H1984="", "", IF(COUNTIF($AA$11:$AA$131, $H1984)&gt;0, 'Application Process'!$AC$4, ""))</f>
        <v/>
      </c>
    </row>
    <row r="1985" spans="1:31" x14ac:dyDescent="0.25">
      <c r="A1985" s="40"/>
      <c r="B1985" s="88" t="str">
        <f>IF($X1985="", "", IF(COUNTIF('Application Process'!$I$11:$I$3035, $X1985)=0, 'Job Database'!$Y$8, IFERROR(INDEX('Application Process'!$AJ$11:$AJ$3035, MATCH($X1985, 'Application Process'!$I$11:$I$3035, 0)), "")))</f>
        <v/>
      </c>
      <c r="C1985" s="40"/>
      <c r="D1985" s="207"/>
      <c r="E1985" s="194"/>
      <c r="F1985" s="194"/>
      <c r="G1985" s="208"/>
      <c r="H1985" s="194"/>
      <c r="I1985" s="208"/>
      <c r="J1985" s="194"/>
      <c r="K1985" s="209"/>
      <c r="L1985" s="194"/>
      <c r="M1985" s="196"/>
      <c r="N1985" s="194"/>
      <c r="O1985" s="194"/>
      <c r="P1985" s="208"/>
      <c r="Q1985" s="194"/>
      <c r="R1985" s="210"/>
      <c r="S1985" s="211"/>
      <c r="T1985" s="193"/>
      <c r="U1985" s="40"/>
      <c r="W1985" s="41" t="str">
        <f t="shared" si="121"/>
        <v/>
      </c>
      <c r="X1985" s="58" t="str">
        <f t="shared" si="122"/>
        <v/>
      </c>
      <c r="Y1985" s="58" t="str">
        <f t="shared" si="120"/>
        <v/>
      </c>
      <c r="AC1985" s="41" t="str">
        <f t="shared" si="123"/>
        <v/>
      </c>
      <c r="AE1985" s="41" t="str">
        <f>IF($H1985="", "", IF(COUNTIF($AA$11:$AA$131, $H1985)&gt;0, 'Application Process'!$AC$4, ""))</f>
        <v/>
      </c>
    </row>
    <row r="1986" spans="1:31" x14ac:dyDescent="0.25">
      <c r="A1986" s="40"/>
      <c r="B1986" s="88" t="str">
        <f>IF($X1986="", "", IF(COUNTIF('Application Process'!$I$11:$I$3035, $X1986)=0, 'Job Database'!$Y$8, IFERROR(INDEX('Application Process'!$AJ$11:$AJ$3035, MATCH($X1986, 'Application Process'!$I$11:$I$3035, 0)), "")))</f>
        <v/>
      </c>
      <c r="C1986" s="40"/>
      <c r="D1986" s="207"/>
      <c r="E1986" s="194"/>
      <c r="F1986" s="194"/>
      <c r="G1986" s="208"/>
      <c r="H1986" s="194"/>
      <c r="I1986" s="208"/>
      <c r="J1986" s="194"/>
      <c r="K1986" s="209"/>
      <c r="L1986" s="194"/>
      <c r="M1986" s="196"/>
      <c r="N1986" s="194"/>
      <c r="O1986" s="194"/>
      <c r="P1986" s="208"/>
      <c r="Q1986" s="194"/>
      <c r="R1986" s="210"/>
      <c r="S1986" s="211"/>
      <c r="T1986" s="193"/>
      <c r="U1986" s="40"/>
      <c r="W1986" s="41" t="str">
        <f t="shared" si="121"/>
        <v/>
      </c>
      <c r="X1986" s="58" t="str">
        <f t="shared" si="122"/>
        <v/>
      </c>
      <c r="Y1986" s="58" t="str">
        <f t="shared" si="120"/>
        <v/>
      </c>
      <c r="AC1986" s="41" t="str">
        <f t="shared" si="123"/>
        <v/>
      </c>
      <c r="AE1986" s="41" t="str">
        <f>IF($H1986="", "", IF(COUNTIF($AA$11:$AA$131, $H1986)&gt;0, 'Application Process'!$AC$4, ""))</f>
        <v/>
      </c>
    </row>
    <row r="1987" spans="1:31" x14ac:dyDescent="0.25">
      <c r="A1987" s="40"/>
      <c r="B1987" s="88" t="str">
        <f>IF($X1987="", "", IF(COUNTIF('Application Process'!$I$11:$I$3035, $X1987)=0, 'Job Database'!$Y$8, IFERROR(INDEX('Application Process'!$AJ$11:$AJ$3035, MATCH($X1987, 'Application Process'!$I$11:$I$3035, 0)), "")))</f>
        <v/>
      </c>
      <c r="C1987" s="40"/>
      <c r="D1987" s="207"/>
      <c r="E1987" s="194"/>
      <c r="F1987" s="194"/>
      <c r="G1987" s="208"/>
      <c r="H1987" s="194"/>
      <c r="I1987" s="208"/>
      <c r="J1987" s="194"/>
      <c r="K1987" s="209"/>
      <c r="L1987" s="194"/>
      <c r="M1987" s="196"/>
      <c r="N1987" s="194"/>
      <c r="O1987" s="194"/>
      <c r="P1987" s="208"/>
      <c r="Q1987" s="194"/>
      <c r="R1987" s="210"/>
      <c r="S1987" s="211"/>
      <c r="T1987" s="193"/>
      <c r="U1987" s="40"/>
      <c r="W1987" s="41" t="str">
        <f t="shared" si="121"/>
        <v/>
      </c>
      <c r="X1987" s="58" t="str">
        <f t="shared" si="122"/>
        <v/>
      </c>
      <c r="Y1987" s="58" t="str">
        <f t="shared" si="120"/>
        <v/>
      </c>
      <c r="AC1987" s="41" t="str">
        <f t="shared" si="123"/>
        <v/>
      </c>
      <c r="AE1987" s="41" t="str">
        <f>IF($H1987="", "", IF(COUNTIF($AA$11:$AA$131, $H1987)&gt;0, 'Application Process'!$AC$4, ""))</f>
        <v/>
      </c>
    </row>
    <row r="1988" spans="1:31" x14ac:dyDescent="0.25">
      <c r="A1988" s="40"/>
      <c r="B1988" s="88" t="str">
        <f>IF($X1988="", "", IF(COUNTIF('Application Process'!$I$11:$I$3035, $X1988)=0, 'Job Database'!$Y$8, IFERROR(INDEX('Application Process'!$AJ$11:$AJ$3035, MATCH($X1988, 'Application Process'!$I$11:$I$3035, 0)), "")))</f>
        <v/>
      </c>
      <c r="C1988" s="40"/>
      <c r="D1988" s="207"/>
      <c r="E1988" s="194"/>
      <c r="F1988" s="194"/>
      <c r="G1988" s="208"/>
      <c r="H1988" s="194"/>
      <c r="I1988" s="208"/>
      <c r="J1988" s="194"/>
      <c r="K1988" s="209"/>
      <c r="L1988" s="194"/>
      <c r="M1988" s="196"/>
      <c r="N1988" s="194"/>
      <c r="O1988" s="194"/>
      <c r="P1988" s="208"/>
      <c r="Q1988" s="194"/>
      <c r="R1988" s="210"/>
      <c r="S1988" s="211"/>
      <c r="T1988" s="193"/>
      <c r="U1988" s="40"/>
      <c r="W1988" s="41" t="str">
        <f t="shared" si="121"/>
        <v/>
      </c>
      <c r="X1988" s="58" t="str">
        <f t="shared" si="122"/>
        <v/>
      </c>
      <c r="Y1988" s="58" t="str">
        <f t="shared" si="120"/>
        <v/>
      </c>
      <c r="AC1988" s="41" t="str">
        <f t="shared" si="123"/>
        <v/>
      </c>
      <c r="AE1988" s="41" t="str">
        <f>IF($H1988="", "", IF(COUNTIF($AA$11:$AA$131, $H1988)&gt;0, 'Application Process'!$AC$4, ""))</f>
        <v/>
      </c>
    </row>
    <row r="1989" spans="1:31" x14ac:dyDescent="0.25">
      <c r="A1989" s="40"/>
      <c r="B1989" s="88" t="str">
        <f>IF($X1989="", "", IF(COUNTIF('Application Process'!$I$11:$I$3035, $X1989)=0, 'Job Database'!$Y$8, IFERROR(INDEX('Application Process'!$AJ$11:$AJ$3035, MATCH($X1989, 'Application Process'!$I$11:$I$3035, 0)), "")))</f>
        <v/>
      </c>
      <c r="C1989" s="40"/>
      <c r="D1989" s="207"/>
      <c r="E1989" s="194"/>
      <c r="F1989" s="194"/>
      <c r="G1989" s="208"/>
      <c r="H1989" s="194"/>
      <c r="I1989" s="208"/>
      <c r="J1989" s="194"/>
      <c r="K1989" s="209"/>
      <c r="L1989" s="194"/>
      <c r="M1989" s="196"/>
      <c r="N1989" s="194"/>
      <c r="O1989" s="194"/>
      <c r="P1989" s="208"/>
      <c r="Q1989" s="194"/>
      <c r="R1989" s="210"/>
      <c r="S1989" s="211"/>
      <c r="T1989" s="193"/>
      <c r="U1989" s="40"/>
      <c r="W1989" s="41" t="str">
        <f t="shared" si="121"/>
        <v/>
      </c>
      <c r="X1989" s="58" t="str">
        <f t="shared" si="122"/>
        <v/>
      </c>
      <c r="Y1989" s="58" t="str">
        <f t="shared" si="120"/>
        <v/>
      </c>
      <c r="AC1989" s="41" t="str">
        <f t="shared" si="123"/>
        <v/>
      </c>
      <c r="AE1989" s="41" t="str">
        <f>IF($H1989="", "", IF(COUNTIF($AA$11:$AA$131, $H1989)&gt;0, 'Application Process'!$AC$4, ""))</f>
        <v/>
      </c>
    </row>
    <row r="1990" spans="1:31" x14ac:dyDescent="0.25">
      <c r="A1990" s="40"/>
      <c r="B1990" s="88" t="str">
        <f>IF($X1990="", "", IF(COUNTIF('Application Process'!$I$11:$I$3035, $X1990)=0, 'Job Database'!$Y$8, IFERROR(INDEX('Application Process'!$AJ$11:$AJ$3035, MATCH($X1990, 'Application Process'!$I$11:$I$3035, 0)), "")))</f>
        <v/>
      </c>
      <c r="C1990" s="40"/>
      <c r="D1990" s="207"/>
      <c r="E1990" s="194"/>
      <c r="F1990" s="194"/>
      <c r="G1990" s="208"/>
      <c r="H1990" s="194"/>
      <c r="I1990" s="208"/>
      <c r="J1990" s="194"/>
      <c r="K1990" s="209"/>
      <c r="L1990" s="194"/>
      <c r="M1990" s="196"/>
      <c r="N1990" s="194"/>
      <c r="O1990" s="194"/>
      <c r="P1990" s="208"/>
      <c r="Q1990" s="194"/>
      <c r="R1990" s="210"/>
      <c r="S1990" s="211"/>
      <c r="T1990" s="193"/>
      <c r="U1990" s="40"/>
      <c r="W1990" s="41" t="str">
        <f t="shared" si="121"/>
        <v/>
      </c>
      <c r="X1990" s="58" t="str">
        <f t="shared" si="122"/>
        <v/>
      </c>
      <c r="Y1990" s="58" t="str">
        <f t="shared" si="120"/>
        <v/>
      </c>
      <c r="AC1990" s="41" t="str">
        <f t="shared" si="123"/>
        <v/>
      </c>
      <c r="AE1990" s="41" t="str">
        <f>IF($H1990="", "", IF(COUNTIF($AA$11:$AA$131, $H1990)&gt;0, 'Application Process'!$AC$4, ""))</f>
        <v/>
      </c>
    </row>
    <row r="1991" spans="1:31" x14ac:dyDescent="0.25">
      <c r="A1991" s="40"/>
      <c r="B1991" s="88" t="str">
        <f>IF($X1991="", "", IF(COUNTIF('Application Process'!$I$11:$I$3035, $X1991)=0, 'Job Database'!$Y$8, IFERROR(INDEX('Application Process'!$AJ$11:$AJ$3035, MATCH($X1991, 'Application Process'!$I$11:$I$3035, 0)), "")))</f>
        <v/>
      </c>
      <c r="C1991" s="40"/>
      <c r="D1991" s="207"/>
      <c r="E1991" s="194"/>
      <c r="F1991" s="194"/>
      <c r="G1991" s="208"/>
      <c r="H1991" s="194"/>
      <c r="I1991" s="208"/>
      <c r="J1991" s="194"/>
      <c r="K1991" s="209"/>
      <c r="L1991" s="194"/>
      <c r="M1991" s="196"/>
      <c r="N1991" s="194"/>
      <c r="O1991" s="194"/>
      <c r="P1991" s="208"/>
      <c r="Q1991" s="194"/>
      <c r="R1991" s="210"/>
      <c r="S1991" s="211"/>
      <c r="T1991" s="193"/>
      <c r="U1991" s="40"/>
      <c r="W1991" s="41" t="str">
        <f t="shared" si="121"/>
        <v/>
      </c>
      <c r="X1991" s="58" t="str">
        <f t="shared" si="122"/>
        <v/>
      </c>
      <c r="Y1991" s="58" t="str">
        <f t="shared" si="120"/>
        <v/>
      </c>
      <c r="AC1991" s="41" t="str">
        <f t="shared" si="123"/>
        <v/>
      </c>
      <c r="AE1991" s="41" t="str">
        <f>IF($H1991="", "", IF(COUNTIF($AA$11:$AA$131, $H1991)&gt;0, 'Application Process'!$AC$4, ""))</f>
        <v/>
      </c>
    </row>
    <row r="1992" spans="1:31" x14ac:dyDescent="0.25">
      <c r="A1992" s="40"/>
      <c r="B1992" s="88" t="str">
        <f>IF($X1992="", "", IF(COUNTIF('Application Process'!$I$11:$I$3035, $X1992)=0, 'Job Database'!$Y$8, IFERROR(INDEX('Application Process'!$AJ$11:$AJ$3035, MATCH($X1992, 'Application Process'!$I$11:$I$3035, 0)), "")))</f>
        <v/>
      </c>
      <c r="C1992" s="40"/>
      <c r="D1992" s="207"/>
      <c r="E1992" s="194"/>
      <c r="F1992" s="194"/>
      <c r="G1992" s="208"/>
      <c r="H1992" s="194"/>
      <c r="I1992" s="208"/>
      <c r="J1992" s="194"/>
      <c r="K1992" s="209"/>
      <c r="L1992" s="194"/>
      <c r="M1992" s="196"/>
      <c r="N1992" s="194"/>
      <c r="O1992" s="194"/>
      <c r="P1992" s="208"/>
      <c r="Q1992" s="194"/>
      <c r="R1992" s="210"/>
      <c r="S1992" s="211"/>
      <c r="T1992" s="193"/>
      <c r="U1992" s="40"/>
      <c r="W1992" s="41" t="str">
        <f t="shared" si="121"/>
        <v/>
      </c>
      <c r="X1992" s="58" t="str">
        <f t="shared" si="122"/>
        <v/>
      </c>
      <c r="Y1992" s="58" t="str">
        <f t="shared" si="120"/>
        <v/>
      </c>
      <c r="AC1992" s="41" t="str">
        <f t="shared" si="123"/>
        <v/>
      </c>
      <c r="AE1992" s="41" t="str">
        <f>IF($H1992="", "", IF(COUNTIF($AA$11:$AA$131, $H1992)&gt;0, 'Application Process'!$AC$4, ""))</f>
        <v/>
      </c>
    </row>
    <row r="1993" spans="1:31" x14ac:dyDescent="0.25">
      <c r="A1993" s="40"/>
      <c r="B1993" s="88" t="str">
        <f>IF($X1993="", "", IF(COUNTIF('Application Process'!$I$11:$I$3035, $X1993)=0, 'Job Database'!$Y$8, IFERROR(INDEX('Application Process'!$AJ$11:$AJ$3035, MATCH($X1993, 'Application Process'!$I$11:$I$3035, 0)), "")))</f>
        <v/>
      </c>
      <c r="C1993" s="40"/>
      <c r="D1993" s="207"/>
      <c r="E1993" s="194"/>
      <c r="F1993" s="194"/>
      <c r="G1993" s="208"/>
      <c r="H1993" s="194"/>
      <c r="I1993" s="208"/>
      <c r="J1993" s="194"/>
      <c r="K1993" s="209"/>
      <c r="L1993" s="194"/>
      <c r="M1993" s="196"/>
      <c r="N1993" s="194"/>
      <c r="O1993" s="194"/>
      <c r="P1993" s="208"/>
      <c r="Q1993" s="194"/>
      <c r="R1993" s="210"/>
      <c r="S1993" s="211"/>
      <c r="T1993" s="193"/>
      <c r="U1993" s="40"/>
      <c r="W1993" s="41" t="str">
        <f t="shared" si="121"/>
        <v/>
      </c>
      <c r="X1993" s="58" t="str">
        <f t="shared" si="122"/>
        <v/>
      </c>
      <c r="Y1993" s="58" t="str">
        <f t="shared" si="120"/>
        <v/>
      </c>
      <c r="AC1993" s="41" t="str">
        <f t="shared" si="123"/>
        <v/>
      </c>
      <c r="AE1993" s="41" t="str">
        <f>IF($H1993="", "", IF(COUNTIF($AA$11:$AA$131, $H1993)&gt;0, 'Application Process'!$AC$4, ""))</f>
        <v/>
      </c>
    </row>
    <row r="1994" spans="1:31" x14ac:dyDescent="0.25">
      <c r="A1994" s="40"/>
      <c r="B1994" s="88" t="str">
        <f>IF($X1994="", "", IF(COUNTIF('Application Process'!$I$11:$I$3035, $X1994)=0, 'Job Database'!$Y$8, IFERROR(INDEX('Application Process'!$AJ$11:$AJ$3035, MATCH($X1994, 'Application Process'!$I$11:$I$3035, 0)), "")))</f>
        <v/>
      </c>
      <c r="C1994" s="40"/>
      <c r="D1994" s="207"/>
      <c r="E1994" s="194"/>
      <c r="F1994" s="194"/>
      <c r="G1994" s="208"/>
      <c r="H1994" s="194"/>
      <c r="I1994" s="208"/>
      <c r="J1994" s="194"/>
      <c r="K1994" s="209"/>
      <c r="L1994" s="194"/>
      <c r="M1994" s="196"/>
      <c r="N1994" s="194"/>
      <c r="O1994" s="194"/>
      <c r="P1994" s="208"/>
      <c r="Q1994" s="194"/>
      <c r="R1994" s="210"/>
      <c r="S1994" s="211"/>
      <c r="T1994" s="193"/>
      <c r="U1994" s="40"/>
      <c r="W1994" s="41" t="str">
        <f t="shared" si="121"/>
        <v/>
      </c>
      <c r="X1994" s="58" t="str">
        <f t="shared" si="122"/>
        <v/>
      </c>
      <c r="Y1994" s="58" t="str">
        <f t="shared" si="120"/>
        <v/>
      </c>
      <c r="AC1994" s="41" t="str">
        <f t="shared" si="123"/>
        <v/>
      </c>
      <c r="AE1994" s="41" t="str">
        <f>IF($H1994="", "", IF(COUNTIF($AA$11:$AA$131, $H1994)&gt;0, 'Application Process'!$AC$4, ""))</f>
        <v/>
      </c>
    </row>
    <row r="1995" spans="1:31" x14ac:dyDescent="0.25">
      <c r="A1995" s="40"/>
      <c r="B1995" s="88" t="str">
        <f>IF($X1995="", "", IF(COUNTIF('Application Process'!$I$11:$I$3035, $X1995)=0, 'Job Database'!$Y$8, IFERROR(INDEX('Application Process'!$AJ$11:$AJ$3035, MATCH($X1995, 'Application Process'!$I$11:$I$3035, 0)), "")))</f>
        <v/>
      </c>
      <c r="C1995" s="40"/>
      <c r="D1995" s="207"/>
      <c r="E1995" s="194"/>
      <c r="F1995" s="194"/>
      <c r="G1995" s="208"/>
      <c r="H1995" s="194"/>
      <c r="I1995" s="208"/>
      <c r="J1995" s="194"/>
      <c r="K1995" s="209"/>
      <c r="L1995" s="194"/>
      <c r="M1995" s="196"/>
      <c r="N1995" s="194"/>
      <c r="O1995" s="194"/>
      <c r="P1995" s="208"/>
      <c r="Q1995" s="194"/>
      <c r="R1995" s="210"/>
      <c r="S1995" s="211"/>
      <c r="T1995" s="193"/>
      <c r="U1995" s="40"/>
      <c r="W1995" s="41" t="str">
        <f t="shared" si="121"/>
        <v/>
      </c>
      <c r="X1995" s="58" t="str">
        <f t="shared" si="122"/>
        <v/>
      </c>
      <c r="Y1995" s="58" t="str">
        <f t="shared" ref="Y1995:Y2058" si="124">IF($H1995="", "", CONCATENATE($H1995, " - ", $B1995))</f>
        <v/>
      </c>
      <c r="AC1995" s="41" t="str">
        <f t="shared" si="123"/>
        <v/>
      </c>
      <c r="AE1995" s="41" t="str">
        <f>IF($H1995="", "", IF(COUNTIF($AA$11:$AA$131, $H1995)&gt;0, 'Application Process'!$AC$4, ""))</f>
        <v/>
      </c>
    </row>
    <row r="1996" spans="1:31" x14ac:dyDescent="0.25">
      <c r="A1996" s="40"/>
      <c r="B1996" s="88" t="str">
        <f>IF($X1996="", "", IF(COUNTIF('Application Process'!$I$11:$I$3035, $X1996)=0, 'Job Database'!$Y$8, IFERROR(INDEX('Application Process'!$AJ$11:$AJ$3035, MATCH($X1996, 'Application Process'!$I$11:$I$3035, 0)), "")))</f>
        <v/>
      </c>
      <c r="C1996" s="40"/>
      <c r="D1996" s="207"/>
      <c r="E1996" s="194"/>
      <c r="F1996" s="194"/>
      <c r="G1996" s="208"/>
      <c r="H1996" s="194"/>
      <c r="I1996" s="208"/>
      <c r="J1996" s="194"/>
      <c r="K1996" s="209"/>
      <c r="L1996" s="194"/>
      <c r="M1996" s="196"/>
      <c r="N1996" s="194"/>
      <c r="O1996" s="194"/>
      <c r="P1996" s="208"/>
      <c r="Q1996" s="194"/>
      <c r="R1996" s="210"/>
      <c r="S1996" s="211"/>
      <c r="T1996" s="193"/>
      <c r="U1996" s="40"/>
      <c r="W1996" s="41" t="str">
        <f t="shared" ref="W1996:W2059" si="125">IF($D1996="", "", IF(COUNTIF($D$11:$D$3035, $D1996)&gt;1, "X", ""))</f>
        <v/>
      </c>
      <c r="X1996" s="58" t="str">
        <f t="shared" ref="X1996:X2059" si="126">IF($D1996="", "", CONCATENATE(D1996, IF(E1996="", "", " - "), IF(E1996="", "", E1996), IF(F1996="", "", " - "), IF(F1996="", "", F1996)))</f>
        <v/>
      </c>
      <c r="Y1996" s="58" t="str">
        <f t="shared" si="124"/>
        <v/>
      </c>
      <c r="AC1996" s="41" t="str">
        <f t="shared" ref="AC1996:AC2059" si="127">IF($H1996="", "", IF(COUNTIF($AA$11:$AA$131, $H1996)=0, "X", ""))</f>
        <v/>
      </c>
      <c r="AE1996" s="41" t="str">
        <f>IF($H1996="", "", IF(COUNTIF($AA$11:$AA$131, $H1996)&gt;0, 'Application Process'!$AC$4, ""))</f>
        <v/>
      </c>
    </row>
    <row r="1997" spans="1:31" x14ac:dyDescent="0.25">
      <c r="A1997" s="40"/>
      <c r="B1997" s="88" t="str">
        <f>IF($X1997="", "", IF(COUNTIF('Application Process'!$I$11:$I$3035, $X1997)=0, 'Job Database'!$Y$8, IFERROR(INDEX('Application Process'!$AJ$11:$AJ$3035, MATCH($X1997, 'Application Process'!$I$11:$I$3035, 0)), "")))</f>
        <v/>
      </c>
      <c r="C1997" s="40"/>
      <c r="D1997" s="207"/>
      <c r="E1997" s="194"/>
      <c r="F1997" s="194"/>
      <c r="G1997" s="208"/>
      <c r="H1997" s="194"/>
      <c r="I1997" s="208"/>
      <c r="J1997" s="194"/>
      <c r="K1997" s="209"/>
      <c r="L1997" s="194"/>
      <c r="M1997" s="196"/>
      <c r="N1997" s="194"/>
      <c r="O1997" s="194"/>
      <c r="P1997" s="208"/>
      <c r="Q1997" s="194"/>
      <c r="R1997" s="210"/>
      <c r="S1997" s="211"/>
      <c r="T1997" s="193"/>
      <c r="U1997" s="40"/>
      <c r="W1997" s="41" t="str">
        <f t="shared" si="125"/>
        <v/>
      </c>
      <c r="X1997" s="58" t="str">
        <f t="shared" si="126"/>
        <v/>
      </c>
      <c r="Y1997" s="58" t="str">
        <f t="shared" si="124"/>
        <v/>
      </c>
      <c r="AC1997" s="41" t="str">
        <f t="shared" si="127"/>
        <v/>
      </c>
      <c r="AE1997" s="41" t="str">
        <f>IF($H1997="", "", IF(COUNTIF($AA$11:$AA$131, $H1997)&gt;0, 'Application Process'!$AC$4, ""))</f>
        <v/>
      </c>
    </row>
    <row r="1998" spans="1:31" x14ac:dyDescent="0.25">
      <c r="A1998" s="40"/>
      <c r="B1998" s="88" t="str">
        <f>IF($X1998="", "", IF(COUNTIF('Application Process'!$I$11:$I$3035, $X1998)=0, 'Job Database'!$Y$8, IFERROR(INDEX('Application Process'!$AJ$11:$AJ$3035, MATCH($X1998, 'Application Process'!$I$11:$I$3035, 0)), "")))</f>
        <v/>
      </c>
      <c r="C1998" s="40"/>
      <c r="D1998" s="207"/>
      <c r="E1998" s="194"/>
      <c r="F1998" s="194"/>
      <c r="G1998" s="208"/>
      <c r="H1998" s="194"/>
      <c r="I1998" s="208"/>
      <c r="J1998" s="194"/>
      <c r="K1998" s="209"/>
      <c r="L1998" s="194"/>
      <c r="M1998" s="196"/>
      <c r="N1998" s="194"/>
      <c r="O1998" s="194"/>
      <c r="P1998" s="208"/>
      <c r="Q1998" s="194"/>
      <c r="R1998" s="210"/>
      <c r="S1998" s="211"/>
      <c r="T1998" s="193"/>
      <c r="U1998" s="40"/>
      <c r="W1998" s="41" t="str">
        <f t="shared" si="125"/>
        <v/>
      </c>
      <c r="X1998" s="58" t="str">
        <f t="shared" si="126"/>
        <v/>
      </c>
      <c r="Y1998" s="58" t="str">
        <f t="shared" si="124"/>
        <v/>
      </c>
      <c r="AC1998" s="41" t="str">
        <f t="shared" si="127"/>
        <v/>
      </c>
      <c r="AE1998" s="41" t="str">
        <f>IF($H1998="", "", IF(COUNTIF($AA$11:$AA$131, $H1998)&gt;0, 'Application Process'!$AC$4, ""))</f>
        <v/>
      </c>
    </row>
    <row r="1999" spans="1:31" x14ac:dyDescent="0.25">
      <c r="A1999" s="40"/>
      <c r="B1999" s="88" t="str">
        <f>IF($X1999="", "", IF(COUNTIF('Application Process'!$I$11:$I$3035, $X1999)=0, 'Job Database'!$Y$8, IFERROR(INDEX('Application Process'!$AJ$11:$AJ$3035, MATCH($X1999, 'Application Process'!$I$11:$I$3035, 0)), "")))</f>
        <v/>
      </c>
      <c r="C1999" s="40"/>
      <c r="D1999" s="207"/>
      <c r="E1999" s="194"/>
      <c r="F1999" s="194"/>
      <c r="G1999" s="208"/>
      <c r="H1999" s="194"/>
      <c r="I1999" s="208"/>
      <c r="J1999" s="194"/>
      <c r="K1999" s="209"/>
      <c r="L1999" s="194"/>
      <c r="M1999" s="196"/>
      <c r="N1999" s="194"/>
      <c r="O1999" s="194"/>
      <c r="P1999" s="208"/>
      <c r="Q1999" s="194"/>
      <c r="R1999" s="210"/>
      <c r="S1999" s="211"/>
      <c r="T1999" s="193"/>
      <c r="U1999" s="40"/>
      <c r="W1999" s="41" t="str">
        <f t="shared" si="125"/>
        <v/>
      </c>
      <c r="X1999" s="58" t="str">
        <f t="shared" si="126"/>
        <v/>
      </c>
      <c r="Y1999" s="58" t="str">
        <f t="shared" si="124"/>
        <v/>
      </c>
      <c r="AC1999" s="41" t="str">
        <f t="shared" si="127"/>
        <v/>
      </c>
      <c r="AE1999" s="41" t="str">
        <f>IF($H1999="", "", IF(COUNTIF($AA$11:$AA$131, $H1999)&gt;0, 'Application Process'!$AC$4, ""))</f>
        <v/>
      </c>
    </row>
    <row r="2000" spans="1:31" x14ac:dyDescent="0.25">
      <c r="A2000" s="40"/>
      <c r="B2000" s="88" t="str">
        <f>IF($X2000="", "", IF(COUNTIF('Application Process'!$I$11:$I$3035, $X2000)=0, 'Job Database'!$Y$8, IFERROR(INDEX('Application Process'!$AJ$11:$AJ$3035, MATCH($X2000, 'Application Process'!$I$11:$I$3035, 0)), "")))</f>
        <v/>
      </c>
      <c r="C2000" s="40"/>
      <c r="D2000" s="207"/>
      <c r="E2000" s="194"/>
      <c r="F2000" s="194"/>
      <c r="G2000" s="208"/>
      <c r="H2000" s="194"/>
      <c r="I2000" s="208"/>
      <c r="J2000" s="194"/>
      <c r="K2000" s="209"/>
      <c r="L2000" s="194"/>
      <c r="M2000" s="196"/>
      <c r="N2000" s="194"/>
      <c r="O2000" s="194"/>
      <c r="P2000" s="208"/>
      <c r="Q2000" s="194"/>
      <c r="R2000" s="210"/>
      <c r="S2000" s="211"/>
      <c r="T2000" s="193"/>
      <c r="U2000" s="40"/>
      <c r="W2000" s="41" t="str">
        <f t="shared" si="125"/>
        <v/>
      </c>
      <c r="X2000" s="58" t="str">
        <f t="shared" si="126"/>
        <v/>
      </c>
      <c r="Y2000" s="58" t="str">
        <f t="shared" si="124"/>
        <v/>
      </c>
      <c r="AC2000" s="41" t="str">
        <f t="shared" si="127"/>
        <v/>
      </c>
      <c r="AE2000" s="41" t="str">
        <f>IF($H2000="", "", IF(COUNTIF($AA$11:$AA$131, $H2000)&gt;0, 'Application Process'!$AC$4, ""))</f>
        <v/>
      </c>
    </row>
    <row r="2001" spans="1:31" x14ac:dyDescent="0.25">
      <c r="A2001" s="40"/>
      <c r="B2001" s="88" t="str">
        <f>IF($X2001="", "", IF(COUNTIF('Application Process'!$I$11:$I$3035, $X2001)=0, 'Job Database'!$Y$8, IFERROR(INDEX('Application Process'!$AJ$11:$AJ$3035, MATCH($X2001, 'Application Process'!$I$11:$I$3035, 0)), "")))</f>
        <v/>
      </c>
      <c r="C2001" s="40"/>
      <c r="D2001" s="207"/>
      <c r="E2001" s="194"/>
      <c r="F2001" s="194"/>
      <c r="G2001" s="208"/>
      <c r="H2001" s="194"/>
      <c r="I2001" s="208"/>
      <c r="J2001" s="194"/>
      <c r="K2001" s="209"/>
      <c r="L2001" s="194"/>
      <c r="M2001" s="196"/>
      <c r="N2001" s="194"/>
      <c r="O2001" s="194"/>
      <c r="P2001" s="208"/>
      <c r="Q2001" s="194"/>
      <c r="R2001" s="210"/>
      <c r="S2001" s="211"/>
      <c r="T2001" s="193"/>
      <c r="U2001" s="40"/>
      <c r="W2001" s="41" t="str">
        <f t="shared" si="125"/>
        <v/>
      </c>
      <c r="X2001" s="58" t="str">
        <f t="shared" si="126"/>
        <v/>
      </c>
      <c r="Y2001" s="58" t="str">
        <f t="shared" si="124"/>
        <v/>
      </c>
      <c r="AC2001" s="41" t="str">
        <f t="shared" si="127"/>
        <v/>
      </c>
      <c r="AE2001" s="41" t="str">
        <f>IF($H2001="", "", IF(COUNTIF($AA$11:$AA$131, $H2001)&gt;0, 'Application Process'!$AC$4, ""))</f>
        <v/>
      </c>
    </row>
    <row r="2002" spans="1:31" x14ac:dyDescent="0.25">
      <c r="A2002" s="40"/>
      <c r="B2002" s="88" t="str">
        <f>IF($X2002="", "", IF(COUNTIF('Application Process'!$I$11:$I$3035, $X2002)=0, 'Job Database'!$Y$8, IFERROR(INDEX('Application Process'!$AJ$11:$AJ$3035, MATCH($X2002, 'Application Process'!$I$11:$I$3035, 0)), "")))</f>
        <v/>
      </c>
      <c r="C2002" s="40"/>
      <c r="D2002" s="207"/>
      <c r="E2002" s="194"/>
      <c r="F2002" s="194"/>
      <c r="G2002" s="208"/>
      <c r="H2002" s="194"/>
      <c r="I2002" s="208"/>
      <c r="J2002" s="194"/>
      <c r="K2002" s="209"/>
      <c r="L2002" s="194"/>
      <c r="M2002" s="196"/>
      <c r="N2002" s="194"/>
      <c r="O2002" s="194"/>
      <c r="P2002" s="208"/>
      <c r="Q2002" s="194"/>
      <c r="R2002" s="210"/>
      <c r="S2002" s="211"/>
      <c r="T2002" s="193"/>
      <c r="U2002" s="40"/>
      <c r="W2002" s="41" t="str">
        <f t="shared" si="125"/>
        <v/>
      </c>
      <c r="X2002" s="58" t="str">
        <f t="shared" si="126"/>
        <v/>
      </c>
      <c r="Y2002" s="58" t="str">
        <f t="shared" si="124"/>
        <v/>
      </c>
      <c r="AC2002" s="41" t="str">
        <f t="shared" si="127"/>
        <v/>
      </c>
      <c r="AE2002" s="41" t="str">
        <f>IF($H2002="", "", IF(COUNTIF($AA$11:$AA$131, $H2002)&gt;0, 'Application Process'!$AC$4, ""))</f>
        <v/>
      </c>
    </row>
    <row r="2003" spans="1:31" x14ac:dyDescent="0.25">
      <c r="A2003" s="40"/>
      <c r="B2003" s="88" t="str">
        <f>IF($X2003="", "", IF(COUNTIF('Application Process'!$I$11:$I$3035, $X2003)=0, 'Job Database'!$Y$8, IFERROR(INDEX('Application Process'!$AJ$11:$AJ$3035, MATCH($X2003, 'Application Process'!$I$11:$I$3035, 0)), "")))</f>
        <v/>
      </c>
      <c r="C2003" s="40"/>
      <c r="D2003" s="207"/>
      <c r="E2003" s="194"/>
      <c r="F2003" s="194"/>
      <c r="G2003" s="208"/>
      <c r="H2003" s="194"/>
      <c r="I2003" s="208"/>
      <c r="J2003" s="194"/>
      <c r="K2003" s="209"/>
      <c r="L2003" s="194"/>
      <c r="M2003" s="196"/>
      <c r="N2003" s="194"/>
      <c r="O2003" s="194"/>
      <c r="P2003" s="208"/>
      <c r="Q2003" s="194"/>
      <c r="R2003" s="210"/>
      <c r="S2003" s="211"/>
      <c r="T2003" s="193"/>
      <c r="U2003" s="40"/>
      <c r="W2003" s="41" t="str">
        <f t="shared" si="125"/>
        <v/>
      </c>
      <c r="X2003" s="58" t="str">
        <f t="shared" si="126"/>
        <v/>
      </c>
      <c r="Y2003" s="58" t="str">
        <f t="shared" si="124"/>
        <v/>
      </c>
      <c r="AC2003" s="41" t="str">
        <f t="shared" si="127"/>
        <v/>
      </c>
      <c r="AE2003" s="41" t="str">
        <f>IF($H2003="", "", IF(COUNTIF($AA$11:$AA$131, $H2003)&gt;0, 'Application Process'!$AC$4, ""))</f>
        <v/>
      </c>
    </row>
    <row r="2004" spans="1:31" x14ac:dyDescent="0.25">
      <c r="A2004" s="40"/>
      <c r="B2004" s="88" t="str">
        <f>IF($X2004="", "", IF(COUNTIF('Application Process'!$I$11:$I$3035, $X2004)=0, 'Job Database'!$Y$8, IFERROR(INDEX('Application Process'!$AJ$11:$AJ$3035, MATCH($X2004, 'Application Process'!$I$11:$I$3035, 0)), "")))</f>
        <v/>
      </c>
      <c r="C2004" s="40"/>
      <c r="D2004" s="207"/>
      <c r="E2004" s="194"/>
      <c r="F2004" s="194"/>
      <c r="G2004" s="208"/>
      <c r="H2004" s="194"/>
      <c r="I2004" s="208"/>
      <c r="J2004" s="194"/>
      <c r="K2004" s="209"/>
      <c r="L2004" s="194"/>
      <c r="M2004" s="196"/>
      <c r="N2004" s="194"/>
      <c r="O2004" s="194"/>
      <c r="P2004" s="208"/>
      <c r="Q2004" s="194"/>
      <c r="R2004" s="210"/>
      <c r="S2004" s="211"/>
      <c r="T2004" s="193"/>
      <c r="U2004" s="40"/>
      <c r="W2004" s="41" t="str">
        <f t="shared" si="125"/>
        <v/>
      </c>
      <c r="X2004" s="58" t="str">
        <f t="shared" si="126"/>
        <v/>
      </c>
      <c r="Y2004" s="58" t="str">
        <f t="shared" si="124"/>
        <v/>
      </c>
      <c r="AC2004" s="41" t="str">
        <f t="shared" si="127"/>
        <v/>
      </c>
      <c r="AE2004" s="41" t="str">
        <f>IF($H2004="", "", IF(COUNTIF($AA$11:$AA$131, $H2004)&gt;0, 'Application Process'!$AC$4, ""))</f>
        <v/>
      </c>
    </row>
    <row r="2005" spans="1:31" x14ac:dyDescent="0.25">
      <c r="A2005" s="40"/>
      <c r="B2005" s="88" t="str">
        <f>IF($X2005="", "", IF(COUNTIF('Application Process'!$I$11:$I$3035, $X2005)=0, 'Job Database'!$Y$8, IFERROR(INDEX('Application Process'!$AJ$11:$AJ$3035, MATCH($X2005, 'Application Process'!$I$11:$I$3035, 0)), "")))</f>
        <v/>
      </c>
      <c r="C2005" s="40"/>
      <c r="D2005" s="207"/>
      <c r="E2005" s="194"/>
      <c r="F2005" s="194"/>
      <c r="G2005" s="208"/>
      <c r="H2005" s="194"/>
      <c r="I2005" s="208"/>
      <c r="J2005" s="194"/>
      <c r="K2005" s="209"/>
      <c r="L2005" s="194"/>
      <c r="M2005" s="196"/>
      <c r="N2005" s="194"/>
      <c r="O2005" s="194"/>
      <c r="P2005" s="208"/>
      <c r="Q2005" s="194"/>
      <c r="R2005" s="210"/>
      <c r="S2005" s="211"/>
      <c r="T2005" s="193"/>
      <c r="U2005" s="40"/>
      <c r="W2005" s="41" t="str">
        <f t="shared" si="125"/>
        <v/>
      </c>
      <c r="X2005" s="58" t="str">
        <f t="shared" si="126"/>
        <v/>
      </c>
      <c r="Y2005" s="58" t="str">
        <f t="shared" si="124"/>
        <v/>
      </c>
      <c r="AC2005" s="41" t="str">
        <f t="shared" si="127"/>
        <v/>
      </c>
      <c r="AE2005" s="41" t="str">
        <f>IF($H2005="", "", IF(COUNTIF($AA$11:$AA$131, $H2005)&gt;0, 'Application Process'!$AC$4, ""))</f>
        <v/>
      </c>
    </row>
    <row r="2006" spans="1:31" x14ac:dyDescent="0.25">
      <c r="A2006" s="40"/>
      <c r="B2006" s="88" t="str">
        <f>IF($X2006="", "", IF(COUNTIF('Application Process'!$I$11:$I$3035, $X2006)=0, 'Job Database'!$Y$8, IFERROR(INDEX('Application Process'!$AJ$11:$AJ$3035, MATCH($X2006, 'Application Process'!$I$11:$I$3035, 0)), "")))</f>
        <v/>
      </c>
      <c r="C2006" s="40"/>
      <c r="D2006" s="207"/>
      <c r="E2006" s="194"/>
      <c r="F2006" s="194"/>
      <c r="G2006" s="208"/>
      <c r="H2006" s="194"/>
      <c r="I2006" s="208"/>
      <c r="J2006" s="194"/>
      <c r="K2006" s="209"/>
      <c r="L2006" s="194"/>
      <c r="M2006" s="196"/>
      <c r="N2006" s="194"/>
      <c r="O2006" s="194"/>
      <c r="P2006" s="208"/>
      <c r="Q2006" s="194"/>
      <c r="R2006" s="210"/>
      <c r="S2006" s="211"/>
      <c r="T2006" s="193"/>
      <c r="U2006" s="40"/>
      <c r="W2006" s="41" t="str">
        <f t="shared" si="125"/>
        <v/>
      </c>
      <c r="X2006" s="58" t="str">
        <f t="shared" si="126"/>
        <v/>
      </c>
      <c r="Y2006" s="58" t="str">
        <f t="shared" si="124"/>
        <v/>
      </c>
      <c r="AC2006" s="41" t="str">
        <f t="shared" si="127"/>
        <v/>
      </c>
      <c r="AE2006" s="41" t="str">
        <f>IF($H2006="", "", IF(COUNTIF($AA$11:$AA$131, $H2006)&gt;0, 'Application Process'!$AC$4, ""))</f>
        <v/>
      </c>
    </row>
    <row r="2007" spans="1:31" x14ac:dyDescent="0.25">
      <c r="A2007" s="40"/>
      <c r="B2007" s="88" t="str">
        <f>IF($X2007="", "", IF(COUNTIF('Application Process'!$I$11:$I$3035, $X2007)=0, 'Job Database'!$Y$8, IFERROR(INDEX('Application Process'!$AJ$11:$AJ$3035, MATCH($X2007, 'Application Process'!$I$11:$I$3035, 0)), "")))</f>
        <v/>
      </c>
      <c r="C2007" s="40"/>
      <c r="D2007" s="207"/>
      <c r="E2007" s="194"/>
      <c r="F2007" s="194"/>
      <c r="G2007" s="208"/>
      <c r="H2007" s="194"/>
      <c r="I2007" s="208"/>
      <c r="J2007" s="194"/>
      <c r="K2007" s="209"/>
      <c r="L2007" s="194"/>
      <c r="M2007" s="196"/>
      <c r="N2007" s="194"/>
      <c r="O2007" s="194"/>
      <c r="P2007" s="208"/>
      <c r="Q2007" s="194"/>
      <c r="R2007" s="210"/>
      <c r="S2007" s="211"/>
      <c r="T2007" s="193"/>
      <c r="U2007" s="40"/>
      <c r="W2007" s="41" t="str">
        <f t="shared" si="125"/>
        <v/>
      </c>
      <c r="X2007" s="58" t="str">
        <f t="shared" si="126"/>
        <v/>
      </c>
      <c r="Y2007" s="58" t="str">
        <f t="shared" si="124"/>
        <v/>
      </c>
      <c r="AC2007" s="41" t="str">
        <f t="shared" si="127"/>
        <v/>
      </c>
      <c r="AE2007" s="41" t="str">
        <f>IF($H2007="", "", IF(COUNTIF($AA$11:$AA$131, $H2007)&gt;0, 'Application Process'!$AC$4, ""))</f>
        <v/>
      </c>
    </row>
    <row r="2008" spans="1:31" x14ac:dyDescent="0.25">
      <c r="A2008" s="40"/>
      <c r="B2008" s="88" t="str">
        <f>IF($X2008="", "", IF(COUNTIF('Application Process'!$I$11:$I$3035, $X2008)=0, 'Job Database'!$Y$8, IFERROR(INDEX('Application Process'!$AJ$11:$AJ$3035, MATCH($X2008, 'Application Process'!$I$11:$I$3035, 0)), "")))</f>
        <v/>
      </c>
      <c r="C2008" s="40"/>
      <c r="D2008" s="207"/>
      <c r="E2008" s="194"/>
      <c r="F2008" s="194"/>
      <c r="G2008" s="208"/>
      <c r="H2008" s="194"/>
      <c r="I2008" s="208"/>
      <c r="J2008" s="194"/>
      <c r="K2008" s="209"/>
      <c r="L2008" s="194"/>
      <c r="M2008" s="196"/>
      <c r="N2008" s="194"/>
      <c r="O2008" s="194"/>
      <c r="P2008" s="208"/>
      <c r="Q2008" s="194"/>
      <c r="R2008" s="210"/>
      <c r="S2008" s="211"/>
      <c r="T2008" s="193"/>
      <c r="U2008" s="40"/>
      <c r="W2008" s="41" t="str">
        <f t="shared" si="125"/>
        <v/>
      </c>
      <c r="X2008" s="58" t="str">
        <f t="shared" si="126"/>
        <v/>
      </c>
      <c r="Y2008" s="58" t="str">
        <f t="shared" si="124"/>
        <v/>
      </c>
      <c r="AC2008" s="41" t="str">
        <f t="shared" si="127"/>
        <v/>
      </c>
      <c r="AE2008" s="41" t="str">
        <f>IF($H2008="", "", IF(COUNTIF($AA$11:$AA$131, $H2008)&gt;0, 'Application Process'!$AC$4, ""))</f>
        <v/>
      </c>
    </row>
    <row r="2009" spans="1:31" x14ac:dyDescent="0.25">
      <c r="A2009" s="40"/>
      <c r="B2009" s="88" t="str">
        <f>IF($X2009="", "", IF(COUNTIF('Application Process'!$I$11:$I$3035, $X2009)=0, 'Job Database'!$Y$8, IFERROR(INDEX('Application Process'!$AJ$11:$AJ$3035, MATCH($X2009, 'Application Process'!$I$11:$I$3035, 0)), "")))</f>
        <v/>
      </c>
      <c r="C2009" s="40"/>
      <c r="D2009" s="207"/>
      <c r="E2009" s="194"/>
      <c r="F2009" s="194"/>
      <c r="G2009" s="208"/>
      <c r="H2009" s="194"/>
      <c r="I2009" s="208"/>
      <c r="J2009" s="194"/>
      <c r="K2009" s="209"/>
      <c r="L2009" s="194"/>
      <c r="M2009" s="196"/>
      <c r="N2009" s="194"/>
      <c r="O2009" s="194"/>
      <c r="P2009" s="208"/>
      <c r="Q2009" s="194"/>
      <c r="R2009" s="210"/>
      <c r="S2009" s="211"/>
      <c r="T2009" s="193"/>
      <c r="U2009" s="40"/>
      <c r="W2009" s="41" t="str">
        <f t="shared" si="125"/>
        <v/>
      </c>
      <c r="X2009" s="58" t="str">
        <f t="shared" si="126"/>
        <v/>
      </c>
      <c r="Y2009" s="58" t="str">
        <f t="shared" si="124"/>
        <v/>
      </c>
      <c r="AC2009" s="41" t="str">
        <f t="shared" si="127"/>
        <v/>
      </c>
      <c r="AE2009" s="41" t="str">
        <f>IF($H2009="", "", IF(COUNTIF($AA$11:$AA$131, $H2009)&gt;0, 'Application Process'!$AC$4, ""))</f>
        <v/>
      </c>
    </row>
    <row r="2010" spans="1:31" x14ac:dyDescent="0.25">
      <c r="A2010" s="40"/>
      <c r="B2010" s="88" t="str">
        <f>IF($X2010="", "", IF(COUNTIF('Application Process'!$I$11:$I$3035, $X2010)=0, 'Job Database'!$Y$8, IFERROR(INDEX('Application Process'!$AJ$11:$AJ$3035, MATCH($X2010, 'Application Process'!$I$11:$I$3035, 0)), "")))</f>
        <v/>
      </c>
      <c r="C2010" s="40"/>
      <c r="D2010" s="207"/>
      <c r="E2010" s="194"/>
      <c r="F2010" s="194"/>
      <c r="G2010" s="208"/>
      <c r="H2010" s="194"/>
      <c r="I2010" s="208"/>
      <c r="J2010" s="194"/>
      <c r="K2010" s="209"/>
      <c r="L2010" s="194"/>
      <c r="M2010" s="196"/>
      <c r="N2010" s="194"/>
      <c r="O2010" s="194"/>
      <c r="P2010" s="208"/>
      <c r="Q2010" s="194"/>
      <c r="R2010" s="210"/>
      <c r="S2010" s="211"/>
      <c r="T2010" s="193"/>
      <c r="U2010" s="40"/>
      <c r="W2010" s="41" t="str">
        <f t="shared" si="125"/>
        <v/>
      </c>
      <c r="X2010" s="58" t="str">
        <f t="shared" si="126"/>
        <v/>
      </c>
      <c r="Y2010" s="58" t="str">
        <f t="shared" si="124"/>
        <v/>
      </c>
      <c r="AC2010" s="41" t="str">
        <f t="shared" si="127"/>
        <v/>
      </c>
      <c r="AE2010" s="41" t="str">
        <f>IF($H2010="", "", IF(COUNTIF($AA$11:$AA$131, $H2010)&gt;0, 'Application Process'!$AC$4, ""))</f>
        <v/>
      </c>
    </row>
    <row r="2011" spans="1:31" x14ac:dyDescent="0.25">
      <c r="A2011" s="40"/>
      <c r="B2011" s="88" t="str">
        <f>IF($X2011="", "", IF(COUNTIF('Application Process'!$I$11:$I$3035, $X2011)=0, 'Job Database'!$Y$8, IFERROR(INDEX('Application Process'!$AJ$11:$AJ$3035, MATCH($X2011, 'Application Process'!$I$11:$I$3035, 0)), "")))</f>
        <v/>
      </c>
      <c r="C2011" s="40"/>
      <c r="D2011" s="207"/>
      <c r="E2011" s="194"/>
      <c r="F2011" s="194"/>
      <c r="G2011" s="208"/>
      <c r="H2011" s="194"/>
      <c r="I2011" s="208"/>
      <c r="J2011" s="194"/>
      <c r="K2011" s="209"/>
      <c r="L2011" s="194"/>
      <c r="M2011" s="196"/>
      <c r="N2011" s="194"/>
      <c r="O2011" s="194"/>
      <c r="P2011" s="208"/>
      <c r="Q2011" s="194"/>
      <c r="R2011" s="210"/>
      <c r="S2011" s="211"/>
      <c r="T2011" s="193"/>
      <c r="U2011" s="40"/>
      <c r="W2011" s="41" t="str">
        <f t="shared" si="125"/>
        <v/>
      </c>
      <c r="X2011" s="58" t="str">
        <f t="shared" si="126"/>
        <v/>
      </c>
      <c r="Y2011" s="58" t="str">
        <f t="shared" si="124"/>
        <v/>
      </c>
      <c r="AC2011" s="41" t="str">
        <f t="shared" si="127"/>
        <v/>
      </c>
      <c r="AE2011" s="41" t="str">
        <f>IF($H2011="", "", IF(COUNTIF($AA$11:$AA$131, $H2011)&gt;0, 'Application Process'!$AC$4, ""))</f>
        <v/>
      </c>
    </row>
    <row r="2012" spans="1:31" x14ac:dyDescent="0.25">
      <c r="A2012" s="40"/>
      <c r="B2012" s="88" t="str">
        <f>IF($X2012="", "", IF(COUNTIF('Application Process'!$I$11:$I$3035, $X2012)=0, 'Job Database'!$Y$8, IFERROR(INDEX('Application Process'!$AJ$11:$AJ$3035, MATCH($X2012, 'Application Process'!$I$11:$I$3035, 0)), "")))</f>
        <v/>
      </c>
      <c r="C2012" s="40"/>
      <c r="D2012" s="207"/>
      <c r="E2012" s="194"/>
      <c r="F2012" s="194"/>
      <c r="G2012" s="208"/>
      <c r="H2012" s="194"/>
      <c r="I2012" s="208"/>
      <c r="J2012" s="194"/>
      <c r="K2012" s="209"/>
      <c r="L2012" s="194"/>
      <c r="M2012" s="196"/>
      <c r="N2012" s="194"/>
      <c r="O2012" s="194"/>
      <c r="P2012" s="208"/>
      <c r="Q2012" s="194"/>
      <c r="R2012" s="210"/>
      <c r="S2012" s="211"/>
      <c r="T2012" s="193"/>
      <c r="U2012" s="40"/>
      <c r="W2012" s="41" t="str">
        <f t="shared" si="125"/>
        <v/>
      </c>
      <c r="X2012" s="58" t="str">
        <f t="shared" si="126"/>
        <v/>
      </c>
      <c r="Y2012" s="58" t="str">
        <f t="shared" si="124"/>
        <v/>
      </c>
      <c r="AC2012" s="41" t="str">
        <f t="shared" si="127"/>
        <v/>
      </c>
      <c r="AE2012" s="41" t="str">
        <f>IF($H2012="", "", IF(COUNTIF($AA$11:$AA$131, $H2012)&gt;0, 'Application Process'!$AC$4, ""))</f>
        <v/>
      </c>
    </row>
    <row r="2013" spans="1:31" x14ac:dyDescent="0.25">
      <c r="A2013" s="40"/>
      <c r="B2013" s="88" t="str">
        <f>IF($X2013="", "", IF(COUNTIF('Application Process'!$I$11:$I$3035, $X2013)=0, 'Job Database'!$Y$8, IFERROR(INDEX('Application Process'!$AJ$11:$AJ$3035, MATCH($X2013, 'Application Process'!$I$11:$I$3035, 0)), "")))</f>
        <v/>
      </c>
      <c r="C2013" s="40"/>
      <c r="D2013" s="207"/>
      <c r="E2013" s="194"/>
      <c r="F2013" s="194"/>
      <c r="G2013" s="208"/>
      <c r="H2013" s="194"/>
      <c r="I2013" s="208"/>
      <c r="J2013" s="194"/>
      <c r="K2013" s="209"/>
      <c r="L2013" s="194"/>
      <c r="M2013" s="196"/>
      <c r="N2013" s="194"/>
      <c r="O2013" s="194"/>
      <c r="P2013" s="208"/>
      <c r="Q2013" s="194"/>
      <c r="R2013" s="210"/>
      <c r="S2013" s="211"/>
      <c r="T2013" s="193"/>
      <c r="U2013" s="40"/>
      <c r="W2013" s="41" t="str">
        <f t="shared" si="125"/>
        <v/>
      </c>
      <c r="X2013" s="58" t="str">
        <f t="shared" si="126"/>
        <v/>
      </c>
      <c r="Y2013" s="58" t="str">
        <f t="shared" si="124"/>
        <v/>
      </c>
      <c r="AC2013" s="41" t="str">
        <f t="shared" si="127"/>
        <v/>
      </c>
      <c r="AE2013" s="41" t="str">
        <f>IF($H2013="", "", IF(COUNTIF($AA$11:$AA$131, $H2013)&gt;0, 'Application Process'!$AC$4, ""))</f>
        <v/>
      </c>
    </row>
    <row r="2014" spans="1:31" x14ac:dyDescent="0.25">
      <c r="A2014" s="40"/>
      <c r="B2014" s="88" t="str">
        <f>IF($X2014="", "", IF(COUNTIF('Application Process'!$I$11:$I$3035, $X2014)=0, 'Job Database'!$Y$8, IFERROR(INDEX('Application Process'!$AJ$11:$AJ$3035, MATCH($X2014, 'Application Process'!$I$11:$I$3035, 0)), "")))</f>
        <v/>
      </c>
      <c r="C2014" s="40"/>
      <c r="D2014" s="207"/>
      <c r="E2014" s="194"/>
      <c r="F2014" s="194"/>
      <c r="G2014" s="208"/>
      <c r="H2014" s="194"/>
      <c r="I2014" s="208"/>
      <c r="J2014" s="194"/>
      <c r="K2014" s="209"/>
      <c r="L2014" s="194"/>
      <c r="M2014" s="196"/>
      <c r="N2014" s="194"/>
      <c r="O2014" s="194"/>
      <c r="P2014" s="208"/>
      <c r="Q2014" s="194"/>
      <c r="R2014" s="210"/>
      <c r="S2014" s="211"/>
      <c r="T2014" s="193"/>
      <c r="U2014" s="40"/>
      <c r="W2014" s="41" t="str">
        <f t="shared" si="125"/>
        <v/>
      </c>
      <c r="X2014" s="58" t="str">
        <f t="shared" si="126"/>
        <v/>
      </c>
      <c r="Y2014" s="58" t="str">
        <f t="shared" si="124"/>
        <v/>
      </c>
      <c r="AC2014" s="41" t="str">
        <f t="shared" si="127"/>
        <v/>
      </c>
      <c r="AE2014" s="41" t="str">
        <f>IF($H2014="", "", IF(COUNTIF($AA$11:$AA$131, $H2014)&gt;0, 'Application Process'!$AC$4, ""))</f>
        <v/>
      </c>
    </row>
    <row r="2015" spans="1:31" x14ac:dyDescent="0.25">
      <c r="A2015" s="40"/>
      <c r="B2015" s="88" t="str">
        <f>IF($X2015="", "", IF(COUNTIF('Application Process'!$I$11:$I$3035, $X2015)=0, 'Job Database'!$Y$8, IFERROR(INDEX('Application Process'!$AJ$11:$AJ$3035, MATCH($X2015, 'Application Process'!$I$11:$I$3035, 0)), "")))</f>
        <v/>
      </c>
      <c r="C2015" s="40"/>
      <c r="D2015" s="207"/>
      <c r="E2015" s="194"/>
      <c r="F2015" s="194"/>
      <c r="G2015" s="208"/>
      <c r="H2015" s="194"/>
      <c r="I2015" s="208"/>
      <c r="J2015" s="194"/>
      <c r="K2015" s="209"/>
      <c r="L2015" s="194"/>
      <c r="M2015" s="196"/>
      <c r="N2015" s="194"/>
      <c r="O2015" s="194"/>
      <c r="P2015" s="208"/>
      <c r="Q2015" s="194"/>
      <c r="R2015" s="210"/>
      <c r="S2015" s="211"/>
      <c r="T2015" s="193"/>
      <c r="U2015" s="40"/>
      <c r="W2015" s="41" t="str">
        <f t="shared" si="125"/>
        <v/>
      </c>
      <c r="X2015" s="58" t="str">
        <f t="shared" si="126"/>
        <v/>
      </c>
      <c r="Y2015" s="58" t="str">
        <f t="shared" si="124"/>
        <v/>
      </c>
      <c r="AC2015" s="41" t="str">
        <f t="shared" si="127"/>
        <v/>
      </c>
      <c r="AE2015" s="41" t="str">
        <f>IF($H2015="", "", IF(COUNTIF($AA$11:$AA$131, $H2015)&gt;0, 'Application Process'!$AC$4, ""))</f>
        <v/>
      </c>
    </row>
    <row r="2016" spans="1:31" x14ac:dyDescent="0.25">
      <c r="A2016" s="40"/>
      <c r="B2016" s="88" t="str">
        <f>IF($X2016="", "", IF(COUNTIF('Application Process'!$I$11:$I$3035, $X2016)=0, 'Job Database'!$Y$8, IFERROR(INDEX('Application Process'!$AJ$11:$AJ$3035, MATCH($X2016, 'Application Process'!$I$11:$I$3035, 0)), "")))</f>
        <v/>
      </c>
      <c r="C2016" s="40"/>
      <c r="D2016" s="207"/>
      <c r="E2016" s="194"/>
      <c r="F2016" s="194"/>
      <c r="G2016" s="208"/>
      <c r="H2016" s="194"/>
      <c r="I2016" s="208"/>
      <c r="J2016" s="194"/>
      <c r="K2016" s="209"/>
      <c r="L2016" s="194"/>
      <c r="M2016" s="196"/>
      <c r="N2016" s="194"/>
      <c r="O2016" s="194"/>
      <c r="P2016" s="208"/>
      <c r="Q2016" s="194"/>
      <c r="R2016" s="210"/>
      <c r="S2016" s="211"/>
      <c r="T2016" s="193"/>
      <c r="U2016" s="40"/>
      <c r="W2016" s="41" t="str">
        <f t="shared" si="125"/>
        <v/>
      </c>
      <c r="X2016" s="58" t="str">
        <f t="shared" si="126"/>
        <v/>
      </c>
      <c r="Y2016" s="58" t="str">
        <f t="shared" si="124"/>
        <v/>
      </c>
      <c r="AC2016" s="41" t="str">
        <f t="shared" si="127"/>
        <v/>
      </c>
      <c r="AE2016" s="41" t="str">
        <f>IF($H2016="", "", IF(COUNTIF($AA$11:$AA$131, $H2016)&gt;0, 'Application Process'!$AC$4, ""))</f>
        <v/>
      </c>
    </row>
    <row r="2017" spans="1:31" x14ac:dyDescent="0.25">
      <c r="A2017" s="40"/>
      <c r="B2017" s="88" t="str">
        <f>IF($X2017="", "", IF(COUNTIF('Application Process'!$I$11:$I$3035, $X2017)=0, 'Job Database'!$Y$8, IFERROR(INDEX('Application Process'!$AJ$11:$AJ$3035, MATCH($X2017, 'Application Process'!$I$11:$I$3035, 0)), "")))</f>
        <v/>
      </c>
      <c r="C2017" s="40"/>
      <c r="D2017" s="207"/>
      <c r="E2017" s="194"/>
      <c r="F2017" s="194"/>
      <c r="G2017" s="208"/>
      <c r="H2017" s="194"/>
      <c r="I2017" s="208"/>
      <c r="J2017" s="194"/>
      <c r="K2017" s="209"/>
      <c r="L2017" s="194"/>
      <c r="M2017" s="196"/>
      <c r="N2017" s="194"/>
      <c r="O2017" s="194"/>
      <c r="P2017" s="208"/>
      <c r="Q2017" s="194"/>
      <c r="R2017" s="210"/>
      <c r="S2017" s="211"/>
      <c r="T2017" s="193"/>
      <c r="U2017" s="40"/>
      <c r="W2017" s="41" t="str">
        <f t="shared" si="125"/>
        <v/>
      </c>
      <c r="X2017" s="58" t="str">
        <f t="shared" si="126"/>
        <v/>
      </c>
      <c r="Y2017" s="58" t="str">
        <f t="shared" si="124"/>
        <v/>
      </c>
      <c r="AC2017" s="41" t="str">
        <f t="shared" si="127"/>
        <v/>
      </c>
      <c r="AE2017" s="41" t="str">
        <f>IF($H2017="", "", IF(COUNTIF($AA$11:$AA$131, $H2017)&gt;0, 'Application Process'!$AC$4, ""))</f>
        <v/>
      </c>
    </row>
    <row r="2018" spans="1:31" x14ac:dyDescent="0.25">
      <c r="A2018" s="40"/>
      <c r="B2018" s="88" t="str">
        <f>IF($X2018="", "", IF(COUNTIF('Application Process'!$I$11:$I$3035, $X2018)=0, 'Job Database'!$Y$8, IFERROR(INDEX('Application Process'!$AJ$11:$AJ$3035, MATCH($X2018, 'Application Process'!$I$11:$I$3035, 0)), "")))</f>
        <v/>
      </c>
      <c r="C2018" s="40"/>
      <c r="D2018" s="207"/>
      <c r="E2018" s="194"/>
      <c r="F2018" s="194"/>
      <c r="G2018" s="208"/>
      <c r="H2018" s="194"/>
      <c r="I2018" s="208"/>
      <c r="J2018" s="194"/>
      <c r="K2018" s="209"/>
      <c r="L2018" s="194"/>
      <c r="M2018" s="196"/>
      <c r="N2018" s="194"/>
      <c r="O2018" s="194"/>
      <c r="P2018" s="208"/>
      <c r="Q2018" s="194"/>
      <c r="R2018" s="210"/>
      <c r="S2018" s="211"/>
      <c r="T2018" s="193"/>
      <c r="U2018" s="40"/>
      <c r="W2018" s="41" t="str">
        <f t="shared" si="125"/>
        <v/>
      </c>
      <c r="X2018" s="58" t="str">
        <f t="shared" si="126"/>
        <v/>
      </c>
      <c r="Y2018" s="58" t="str">
        <f t="shared" si="124"/>
        <v/>
      </c>
      <c r="AC2018" s="41" t="str">
        <f t="shared" si="127"/>
        <v/>
      </c>
      <c r="AE2018" s="41" t="str">
        <f>IF($H2018="", "", IF(COUNTIF($AA$11:$AA$131, $H2018)&gt;0, 'Application Process'!$AC$4, ""))</f>
        <v/>
      </c>
    </row>
    <row r="2019" spans="1:31" x14ac:dyDescent="0.25">
      <c r="A2019" s="40"/>
      <c r="B2019" s="88" t="str">
        <f>IF($X2019="", "", IF(COUNTIF('Application Process'!$I$11:$I$3035, $X2019)=0, 'Job Database'!$Y$8, IFERROR(INDEX('Application Process'!$AJ$11:$AJ$3035, MATCH($X2019, 'Application Process'!$I$11:$I$3035, 0)), "")))</f>
        <v/>
      </c>
      <c r="C2019" s="40"/>
      <c r="D2019" s="207"/>
      <c r="E2019" s="194"/>
      <c r="F2019" s="194"/>
      <c r="G2019" s="208"/>
      <c r="H2019" s="194"/>
      <c r="I2019" s="208"/>
      <c r="J2019" s="194"/>
      <c r="K2019" s="209"/>
      <c r="L2019" s="194"/>
      <c r="M2019" s="196"/>
      <c r="N2019" s="194"/>
      <c r="O2019" s="194"/>
      <c r="P2019" s="208"/>
      <c r="Q2019" s="194"/>
      <c r="R2019" s="210"/>
      <c r="S2019" s="211"/>
      <c r="T2019" s="193"/>
      <c r="U2019" s="40"/>
      <c r="W2019" s="41" t="str">
        <f t="shared" si="125"/>
        <v/>
      </c>
      <c r="X2019" s="58" t="str">
        <f t="shared" si="126"/>
        <v/>
      </c>
      <c r="Y2019" s="58" t="str">
        <f t="shared" si="124"/>
        <v/>
      </c>
      <c r="AC2019" s="41" t="str">
        <f t="shared" si="127"/>
        <v/>
      </c>
      <c r="AE2019" s="41" t="str">
        <f>IF($H2019="", "", IF(COUNTIF($AA$11:$AA$131, $H2019)&gt;0, 'Application Process'!$AC$4, ""))</f>
        <v/>
      </c>
    </row>
    <row r="2020" spans="1:31" x14ac:dyDescent="0.25">
      <c r="A2020" s="40"/>
      <c r="B2020" s="88" t="str">
        <f>IF($X2020="", "", IF(COUNTIF('Application Process'!$I$11:$I$3035, $X2020)=0, 'Job Database'!$Y$8, IFERROR(INDEX('Application Process'!$AJ$11:$AJ$3035, MATCH($X2020, 'Application Process'!$I$11:$I$3035, 0)), "")))</f>
        <v/>
      </c>
      <c r="C2020" s="40"/>
      <c r="D2020" s="207"/>
      <c r="E2020" s="194"/>
      <c r="F2020" s="194"/>
      <c r="G2020" s="208"/>
      <c r="H2020" s="194"/>
      <c r="I2020" s="208"/>
      <c r="J2020" s="194"/>
      <c r="K2020" s="209"/>
      <c r="L2020" s="194"/>
      <c r="M2020" s="196"/>
      <c r="N2020" s="194"/>
      <c r="O2020" s="194"/>
      <c r="P2020" s="208"/>
      <c r="Q2020" s="194"/>
      <c r="R2020" s="210"/>
      <c r="S2020" s="211"/>
      <c r="T2020" s="193"/>
      <c r="U2020" s="40"/>
      <c r="W2020" s="41" t="str">
        <f t="shared" si="125"/>
        <v/>
      </c>
      <c r="X2020" s="58" t="str">
        <f t="shared" si="126"/>
        <v/>
      </c>
      <c r="Y2020" s="58" t="str">
        <f t="shared" si="124"/>
        <v/>
      </c>
      <c r="AC2020" s="41" t="str">
        <f t="shared" si="127"/>
        <v/>
      </c>
      <c r="AE2020" s="41" t="str">
        <f>IF($H2020="", "", IF(COUNTIF($AA$11:$AA$131, $H2020)&gt;0, 'Application Process'!$AC$4, ""))</f>
        <v/>
      </c>
    </row>
    <row r="2021" spans="1:31" x14ac:dyDescent="0.25">
      <c r="A2021" s="40"/>
      <c r="B2021" s="88" t="str">
        <f>IF($X2021="", "", IF(COUNTIF('Application Process'!$I$11:$I$3035, $X2021)=0, 'Job Database'!$Y$8, IFERROR(INDEX('Application Process'!$AJ$11:$AJ$3035, MATCH($X2021, 'Application Process'!$I$11:$I$3035, 0)), "")))</f>
        <v/>
      </c>
      <c r="C2021" s="40"/>
      <c r="D2021" s="207"/>
      <c r="E2021" s="194"/>
      <c r="F2021" s="194"/>
      <c r="G2021" s="208"/>
      <c r="H2021" s="194"/>
      <c r="I2021" s="208"/>
      <c r="J2021" s="194"/>
      <c r="K2021" s="209"/>
      <c r="L2021" s="194"/>
      <c r="M2021" s="196"/>
      <c r="N2021" s="194"/>
      <c r="O2021" s="194"/>
      <c r="P2021" s="208"/>
      <c r="Q2021" s="194"/>
      <c r="R2021" s="210"/>
      <c r="S2021" s="211"/>
      <c r="T2021" s="193"/>
      <c r="U2021" s="40"/>
      <c r="W2021" s="41" t="str">
        <f t="shared" si="125"/>
        <v/>
      </c>
      <c r="X2021" s="58" t="str">
        <f t="shared" si="126"/>
        <v/>
      </c>
      <c r="Y2021" s="58" t="str">
        <f t="shared" si="124"/>
        <v/>
      </c>
      <c r="AC2021" s="41" t="str">
        <f t="shared" si="127"/>
        <v/>
      </c>
      <c r="AE2021" s="41" t="str">
        <f>IF($H2021="", "", IF(COUNTIF($AA$11:$AA$131, $H2021)&gt;0, 'Application Process'!$AC$4, ""))</f>
        <v/>
      </c>
    </row>
    <row r="2022" spans="1:31" x14ac:dyDescent="0.25">
      <c r="A2022" s="40"/>
      <c r="B2022" s="88" t="str">
        <f>IF($X2022="", "", IF(COUNTIF('Application Process'!$I$11:$I$3035, $X2022)=0, 'Job Database'!$Y$8, IFERROR(INDEX('Application Process'!$AJ$11:$AJ$3035, MATCH($X2022, 'Application Process'!$I$11:$I$3035, 0)), "")))</f>
        <v/>
      </c>
      <c r="C2022" s="40"/>
      <c r="D2022" s="207"/>
      <c r="E2022" s="194"/>
      <c r="F2022" s="194"/>
      <c r="G2022" s="208"/>
      <c r="H2022" s="194"/>
      <c r="I2022" s="208"/>
      <c r="J2022" s="194"/>
      <c r="K2022" s="209"/>
      <c r="L2022" s="194"/>
      <c r="M2022" s="196"/>
      <c r="N2022" s="194"/>
      <c r="O2022" s="194"/>
      <c r="P2022" s="208"/>
      <c r="Q2022" s="194"/>
      <c r="R2022" s="210"/>
      <c r="S2022" s="211"/>
      <c r="T2022" s="193"/>
      <c r="U2022" s="40"/>
      <c r="W2022" s="41" t="str">
        <f t="shared" si="125"/>
        <v/>
      </c>
      <c r="X2022" s="58" t="str">
        <f t="shared" si="126"/>
        <v/>
      </c>
      <c r="Y2022" s="58" t="str">
        <f t="shared" si="124"/>
        <v/>
      </c>
      <c r="AC2022" s="41" t="str">
        <f t="shared" si="127"/>
        <v/>
      </c>
      <c r="AE2022" s="41" t="str">
        <f>IF($H2022="", "", IF(COUNTIF($AA$11:$AA$131, $H2022)&gt;0, 'Application Process'!$AC$4, ""))</f>
        <v/>
      </c>
    </row>
    <row r="2023" spans="1:31" x14ac:dyDescent="0.25">
      <c r="A2023" s="40"/>
      <c r="B2023" s="88" t="str">
        <f>IF($X2023="", "", IF(COUNTIF('Application Process'!$I$11:$I$3035, $X2023)=0, 'Job Database'!$Y$8, IFERROR(INDEX('Application Process'!$AJ$11:$AJ$3035, MATCH($X2023, 'Application Process'!$I$11:$I$3035, 0)), "")))</f>
        <v/>
      </c>
      <c r="C2023" s="40"/>
      <c r="D2023" s="207"/>
      <c r="E2023" s="194"/>
      <c r="F2023" s="194"/>
      <c r="G2023" s="208"/>
      <c r="H2023" s="194"/>
      <c r="I2023" s="208"/>
      <c r="J2023" s="194"/>
      <c r="K2023" s="209"/>
      <c r="L2023" s="194"/>
      <c r="M2023" s="196"/>
      <c r="N2023" s="194"/>
      <c r="O2023" s="194"/>
      <c r="P2023" s="208"/>
      <c r="Q2023" s="194"/>
      <c r="R2023" s="210"/>
      <c r="S2023" s="211"/>
      <c r="T2023" s="193"/>
      <c r="U2023" s="40"/>
      <c r="W2023" s="41" t="str">
        <f t="shared" si="125"/>
        <v/>
      </c>
      <c r="X2023" s="58" t="str">
        <f t="shared" si="126"/>
        <v/>
      </c>
      <c r="Y2023" s="58" t="str">
        <f t="shared" si="124"/>
        <v/>
      </c>
      <c r="AC2023" s="41" t="str">
        <f t="shared" si="127"/>
        <v/>
      </c>
      <c r="AE2023" s="41" t="str">
        <f>IF($H2023="", "", IF(COUNTIF($AA$11:$AA$131, $H2023)&gt;0, 'Application Process'!$AC$4, ""))</f>
        <v/>
      </c>
    </row>
    <row r="2024" spans="1:31" x14ac:dyDescent="0.25">
      <c r="A2024" s="40"/>
      <c r="B2024" s="88" t="str">
        <f>IF($X2024="", "", IF(COUNTIF('Application Process'!$I$11:$I$3035, $X2024)=0, 'Job Database'!$Y$8, IFERROR(INDEX('Application Process'!$AJ$11:$AJ$3035, MATCH($X2024, 'Application Process'!$I$11:$I$3035, 0)), "")))</f>
        <v/>
      </c>
      <c r="C2024" s="40"/>
      <c r="D2024" s="207"/>
      <c r="E2024" s="194"/>
      <c r="F2024" s="194"/>
      <c r="G2024" s="208"/>
      <c r="H2024" s="194"/>
      <c r="I2024" s="208"/>
      <c r="J2024" s="194"/>
      <c r="K2024" s="209"/>
      <c r="L2024" s="194"/>
      <c r="M2024" s="196"/>
      <c r="N2024" s="194"/>
      <c r="O2024" s="194"/>
      <c r="P2024" s="208"/>
      <c r="Q2024" s="194"/>
      <c r="R2024" s="210"/>
      <c r="S2024" s="211"/>
      <c r="T2024" s="193"/>
      <c r="U2024" s="40"/>
      <c r="W2024" s="41" t="str">
        <f t="shared" si="125"/>
        <v/>
      </c>
      <c r="X2024" s="58" t="str">
        <f t="shared" si="126"/>
        <v/>
      </c>
      <c r="Y2024" s="58" t="str">
        <f t="shared" si="124"/>
        <v/>
      </c>
      <c r="AC2024" s="41" t="str">
        <f t="shared" si="127"/>
        <v/>
      </c>
      <c r="AE2024" s="41" t="str">
        <f>IF($H2024="", "", IF(COUNTIF($AA$11:$AA$131, $H2024)&gt;0, 'Application Process'!$AC$4, ""))</f>
        <v/>
      </c>
    </row>
    <row r="2025" spans="1:31" x14ac:dyDescent="0.25">
      <c r="A2025" s="40"/>
      <c r="B2025" s="88" t="str">
        <f>IF($X2025="", "", IF(COUNTIF('Application Process'!$I$11:$I$3035, $X2025)=0, 'Job Database'!$Y$8, IFERROR(INDEX('Application Process'!$AJ$11:$AJ$3035, MATCH($X2025, 'Application Process'!$I$11:$I$3035, 0)), "")))</f>
        <v/>
      </c>
      <c r="C2025" s="40"/>
      <c r="D2025" s="207"/>
      <c r="E2025" s="194"/>
      <c r="F2025" s="194"/>
      <c r="G2025" s="208"/>
      <c r="H2025" s="194"/>
      <c r="I2025" s="208"/>
      <c r="J2025" s="194"/>
      <c r="K2025" s="209"/>
      <c r="L2025" s="194"/>
      <c r="M2025" s="196"/>
      <c r="N2025" s="194"/>
      <c r="O2025" s="194"/>
      <c r="P2025" s="208"/>
      <c r="Q2025" s="194"/>
      <c r="R2025" s="210"/>
      <c r="S2025" s="211"/>
      <c r="T2025" s="193"/>
      <c r="U2025" s="40"/>
      <c r="W2025" s="41" t="str">
        <f t="shared" si="125"/>
        <v/>
      </c>
      <c r="X2025" s="58" t="str">
        <f t="shared" si="126"/>
        <v/>
      </c>
      <c r="Y2025" s="58" t="str">
        <f t="shared" si="124"/>
        <v/>
      </c>
      <c r="AC2025" s="41" t="str">
        <f t="shared" si="127"/>
        <v/>
      </c>
      <c r="AE2025" s="41" t="str">
        <f>IF($H2025="", "", IF(COUNTIF($AA$11:$AA$131, $H2025)&gt;0, 'Application Process'!$AC$4, ""))</f>
        <v/>
      </c>
    </row>
    <row r="2026" spans="1:31" x14ac:dyDescent="0.25">
      <c r="A2026" s="40"/>
      <c r="B2026" s="88" t="str">
        <f>IF($X2026="", "", IF(COUNTIF('Application Process'!$I$11:$I$3035, $X2026)=0, 'Job Database'!$Y$8, IFERROR(INDEX('Application Process'!$AJ$11:$AJ$3035, MATCH($X2026, 'Application Process'!$I$11:$I$3035, 0)), "")))</f>
        <v/>
      </c>
      <c r="C2026" s="40"/>
      <c r="D2026" s="207"/>
      <c r="E2026" s="194"/>
      <c r="F2026" s="194"/>
      <c r="G2026" s="208"/>
      <c r="H2026" s="194"/>
      <c r="I2026" s="208"/>
      <c r="J2026" s="194"/>
      <c r="K2026" s="209"/>
      <c r="L2026" s="194"/>
      <c r="M2026" s="196"/>
      <c r="N2026" s="194"/>
      <c r="O2026" s="194"/>
      <c r="P2026" s="208"/>
      <c r="Q2026" s="194"/>
      <c r="R2026" s="210"/>
      <c r="S2026" s="211"/>
      <c r="T2026" s="193"/>
      <c r="U2026" s="40"/>
      <c r="W2026" s="41" t="str">
        <f t="shared" si="125"/>
        <v/>
      </c>
      <c r="X2026" s="58" t="str">
        <f t="shared" si="126"/>
        <v/>
      </c>
      <c r="Y2026" s="58" t="str">
        <f t="shared" si="124"/>
        <v/>
      </c>
      <c r="AC2026" s="41" t="str">
        <f t="shared" si="127"/>
        <v/>
      </c>
      <c r="AE2026" s="41" t="str">
        <f>IF($H2026="", "", IF(COUNTIF($AA$11:$AA$131, $H2026)&gt;0, 'Application Process'!$AC$4, ""))</f>
        <v/>
      </c>
    </row>
    <row r="2027" spans="1:31" x14ac:dyDescent="0.25">
      <c r="A2027" s="40"/>
      <c r="B2027" s="88" t="str">
        <f>IF($X2027="", "", IF(COUNTIF('Application Process'!$I$11:$I$3035, $X2027)=0, 'Job Database'!$Y$8, IFERROR(INDEX('Application Process'!$AJ$11:$AJ$3035, MATCH($X2027, 'Application Process'!$I$11:$I$3035, 0)), "")))</f>
        <v/>
      </c>
      <c r="C2027" s="40"/>
      <c r="D2027" s="207"/>
      <c r="E2027" s="194"/>
      <c r="F2027" s="194"/>
      <c r="G2027" s="208"/>
      <c r="H2027" s="194"/>
      <c r="I2027" s="208"/>
      <c r="J2027" s="194"/>
      <c r="K2027" s="209"/>
      <c r="L2027" s="194"/>
      <c r="M2027" s="196"/>
      <c r="N2027" s="194"/>
      <c r="O2027" s="194"/>
      <c r="P2027" s="208"/>
      <c r="Q2027" s="194"/>
      <c r="R2027" s="210"/>
      <c r="S2027" s="211"/>
      <c r="T2027" s="193"/>
      <c r="U2027" s="40"/>
      <c r="W2027" s="41" t="str">
        <f t="shared" si="125"/>
        <v/>
      </c>
      <c r="X2027" s="58" t="str">
        <f t="shared" si="126"/>
        <v/>
      </c>
      <c r="Y2027" s="58" t="str">
        <f t="shared" si="124"/>
        <v/>
      </c>
      <c r="AC2027" s="41" t="str">
        <f t="shared" si="127"/>
        <v/>
      </c>
      <c r="AE2027" s="41" t="str">
        <f>IF($H2027="", "", IF(COUNTIF($AA$11:$AA$131, $H2027)&gt;0, 'Application Process'!$AC$4, ""))</f>
        <v/>
      </c>
    </row>
    <row r="2028" spans="1:31" x14ac:dyDescent="0.25">
      <c r="A2028" s="40"/>
      <c r="B2028" s="88" t="str">
        <f>IF($X2028="", "", IF(COUNTIF('Application Process'!$I$11:$I$3035, $X2028)=0, 'Job Database'!$Y$8, IFERROR(INDEX('Application Process'!$AJ$11:$AJ$3035, MATCH($X2028, 'Application Process'!$I$11:$I$3035, 0)), "")))</f>
        <v/>
      </c>
      <c r="C2028" s="40"/>
      <c r="D2028" s="207"/>
      <c r="E2028" s="194"/>
      <c r="F2028" s="194"/>
      <c r="G2028" s="208"/>
      <c r="H2028" s="194"/>
      <c r="I2028" s="208"/>
      <c r="J2028" s="194"/>
      <c r="K2028" s="209"/>
      <c r="L2028" s="194"/>
      <c r="M2028" s="196"/>
      <c r="N2028" s="194"/>
      <c r="O2028" s="194"/>
      <c r="P2028" s="208"/>
      <c r="Q2028" s="194"/>
      <c r="R2028" s="210"/>
      <c r="S2028" s="211"/>
      <c r="T2028" s="193"/>
      <c r="U2028" s="40"/>
      <c r="W2028" s="41" t="str">
        <f t="shared" si="125"/>
        <v/>
      </c>
      <c r="X2028" s="58" t="str">
        <f t="shared" si="126"/>
        <v/>
      </c>
      <c r="Y2028" s="58" t="str">
        <f t="shared" si="124"/>
        <v/>
      </c>
      <c r="AC2028" s="41" t="str">
        <f t="shared" si="127"/>
        <v/>
      </c>
      <c r="AE2028" s="41" t="str">
        <f>IF($H2028="", "", IF(COUNTIF($AA$11:$AA$131, $H2028)&gt;0, 'Application Process'!$AC$4, ""))</f>
        <v/>
      </c>
    </row>
    <row r="2029" spans="1:31" x14ac:dyDescent="0.25">
      <c r="A2029" s="40"/>
      <c r="B2029" s="88" t="str">
        <f>IF($X2029="", "", IF(COUNTIF('Application Process'!$I$11:$I$3035, $X2029)=0, 'Job Database'!$Y$8, IFERROR(INDEX('Application Process'!$AJ$11:$AJ$3035, MATCH($X2029, 'Application Process'!$I$11:$I$3035, 0)), "")))</f>
        <v/>
      </c>
      <c r="C2029" s="40"/>
      <c r="D2029" s="207"/>
      <c r="E2029" s="194"/>
      <c r="F2029" s="194"/>
      <c r="G2029" s="208"/>
      <c r="H2029" s="194"/>
      <c r="I2029" s="208"/>
      <c r="J2029" s="194"/>
      <c r="K2029" s="209"/>
      <c r="L2029" s="194"/>
      <c r="M2029" s="196"/>
      <c r="N2029" s="194"/>
      <c r="O2029" s="194"/>
      <c r="P2029" s="208"/>
      <c r="Q2029" s="194"/>
      <c r="R2029" s="210"/>
      <c r="S2029" s="211"/>
      <c r="T2029" s="193"/>
      <c r="U2029" s="40"/>
      <c r="W2029" s="41" t="str">
        <f t="shared" si="125"/>
        <v/>
      </c>
      <c r="X2029" s="58" t="str">
        <f t="shared" si="126"/>
        <v/>
      </c>
      <c r="Y2029" s="58" t="str">
        <f t="shared" si="124"/>
        <v/>
      </c>
      <c r="AC2029" s="41" t="str">
        <f t="shared" si="127"/>
        <v/>
      </c>
      <c r="AE2029" s="41" t="str">
        <f>IF($H2029="", "", IF(COUNTIF($AA$11:$AA$131, $H2029)&gt;0, 'Application Process'!$AC$4, ""))</f>
        <v/>
      </c>
    </row>
    <row r="2030" spans="1:31" x14ac:dyDescent="0.25">
      <c r="A2030" s="40"/>
      <c r="B2030" s="88" t="str">
        <f>IF($X2030="", "", IF(COUNTIF('Application Process'!$I$11:$I$3035, $X2030)=0, 'Job Database'!$Y$8, IFERROR(INDEX('Application Process'!$AJ$11:$AJ$3035, MATCH($X2030, 'Application Process'!$I$11:$I$3035, 0)), "")))</f>
        <v/>
      </c>
      <c r="C2030" s="40"/>
      <c r="D2030" s="207"/>
      <c r="E2030" s="194"/>
      <c r="F2030" s="194"/>
      <c r="G2030" s="208"/>
      <c r="H2030" s="194"/>
      <c r="I2030" s="208"/>
      <c r="J2030" s="194"/>
      <c r="K2030" s="209"/>
      <c r="L2030" s="194"/>
      <c r="M2030" s="196"/>
      <c r="N2030" s="194"/>
      <c r="O2030" s="194"/>
      <c r="P2030" s="208"/>
      <c r="Q2030" s="194"/>
      <c r="R2030" s="210"/>
      <c r="S2030" s="211"/>
      <c r="T2030" s="193"/>
      <c r="U2030" s="40"/>
      <c r="W2030" s="41" t="str">
        <f t="shared" si="125"/>
        <v/>
      </c>
      <c r="X2030" s="58" t="str">
        <f t="shared" si="126"/>
        <v/>
      </c>
      <c r="Y2030" s="58" t="str">
        <f t="shared" si="124"/>
        <v/>
      </c>
      <c r="AC2030" s="41" t="str">
        <f t="shared" si="127"/>
        <v/>
      </c>
      <c r="AE2030" s="41" t="str">
        <f>IF($H2030="", "", IF(COUNTIF($AA$11:$AA$131, $H2030)&gt;0, 'Application Process'!$AC$4, ""))</f>
        <v/>
      </c>
    </row>
    <row r="2031" spans="1:31" x14ac:dyDescent="0.25">
      <c r="A2031" s="40"/>
      <c r="B2031" s="88" t="str">
        <f>IF($X2031="", "", IF(COUNTIF('Application Process'!$I$11:$I$3035, $X2031)=0, 'Job Database'!$Y$8, IFERROR(INDEX('Application Process'!$AJ$11:$AJ$3035, MATCH($X2031, 'Application Process'!$I$11:$I$3035, 0)), "")))</f>
        <v/>
      </c>
      <c r="C2031" s="40"/>
      <c r="D2031" s="207"/>
      <c r="E2031" s="194"/>
      <c r="F2031" s="194"/>
      <c r="G2031" s="208"/>
      <c r="H2031" s="194"/>
      <c r="I2031" s="208"/>
      <c r="J2031" s="194"/>
      <c r="K2031" s="209"/>
      <c r="L2031" s="194"/>
      <c r="M2031" s="196"/>
      <c r="N2031" s="194"/>
      <c r="O2031" s="194"/>
      <c r="P2031" s="208"/>
      <c r="Q2031" s="194"/>
      <c r="R2031" s="210"/>
      <c r="S2031" s="211"/>
      <c r="T2031" s="193"/>
      <c r="U2031" s="40"/>
      <c r="W2031" s="41" t="str">
        <f t="shared" si="125"/>
        <v/>
      </c>
      <c r="X2031" s="58" t="str">
        <f t="shared" si="126"/>
        <v/>
      </c>
      <c r="Y2031" s="58" t="str">
        <f t="shared" si="124"/>
        <v/>
      </c>
      <c r="AC2031" s="41" t="str">
        <f t="shared" si="127"/>
        <v/>
      </c>
      <c r="AE2031" s="41" t="str">
        <f>IF($H2031="", "", IF(COUNTIF($AA$11:$AA$131, $H2031)&gt;0, 'Application Process'!$AC$4, ""))</f>
        <v/>
      </c>
    </row>
    <row r="2032" spans="1:31" x14ac:dyDescent="0.25">
      <c r="A2032" s="40"/>
      <c r="B2032" s="88" t="str">
        <f>IF($X2032="", "", IF(COUNTIF('Application Process'!$I$11:$I$3035, $X2032)=0, 'Job Database'!$Y$8, IFERROR(INDEX('Application Process'!$AJ$11:$AJ$3035, MATCH($X2032, 'Application Process'!$I$11:$I$3035, 0)), "")))</f>
        <v/>
      </c>
      <c r="C2032" s="40"/>
      <c r="D2032" s="207"/>
      <c r="E2032" s="194"/>
      <c r="F2032" s="194"/>
      <c r="G2032" s="208"/>
      <c r="H2032" s="194"/>
      <c r="I2032" s="208"/>
      <c r="J2032" s="194"/>
      <c r="K2032" s="209"/>
      <c r="L2032" s="194"/>
      <c r="M2032" s="196"/>
      <c r="N2032" s="194"/>
      <c r="O2032" s="194"/>
      <c r="P2032" s="208"/>
      <c r="Q2032" s="194"/>
      <c r="R2032" s="210"/>
      <c r="S2032" s="211"/>
      <c r="T2032" s="193"/>
      <c r="U2032" s="40"/>
      <c r="W2032" s="41" t="str">
        <f t="shared" si="125"/>
        <v/>
      </c>
      <c r="X2032" s="58" t="str">
        <f t="shared" si="126"/>
        <v/>
      </c>
      <c r="Y2032" s="58" t="str">
        <f t="shared" si="124"/>
        <v/>
      </c>
      <c r="AC2032" s="41" t="str">
        <f t="shared" si="127"/>
        <v/>
      </c>
      <c r="AE2032" s="41" t="str">
        <f>IF($H2032="", "", IF(COUNTIF($AA$11:$AA$131, $H2032)&gt;0, 'Application Process'!$AC$4, ""))</f>
        <v/>
      </c>
    </row>
    <row r="2033" spans="1:31" x14ac:dyDescent="0.25">
      <c r="A2033" s="40"/>
      <c r="B2033" s="88" t="str">
        <f>IF($X2033="", "", IF(COUNTIF('Application Process'!$I$11:$I$3035, $X2033)=0, 'Job Database'!$Y$8, IFERROR(INDEX('Application Process'!$AJ$11:$AJ$3035, MATCH($X2033, 'Application Process'!$I$11:$I$3035, 0)), "")))</f>
        <v/>
      </c>
      <c r="C2033" s="40"/>
      <c r="D2033" s="207"/>
      <c r="E2033" s="194"/>
      <c r="F2033" s="194"/>
      <c r="G2033" s="208"/>
      <c r="H2033" s="194"/>
      <c r="I2033" s="208"/>
      <c r="J2033" s="194"/>
      <c r="K2033" s="209"/>
      <c r="L2033" s="194"/>
      <c r="M2033" s="196"/>
      <c r="N2033" s="194"/>
      <c r="O2033" s="194"/>
      <c r="P2033" s="208"/>
      <c r="Q2033" s="194"/>
      <c r="R2033" s="210"/>
      <c r="S2033" s="211"/>
      <c r="T2033" s="193"/>
      <c r="U2033" s="40"/>
      <c r="W2033" s="41" t="str">
        <f t="shared" si="125"/>
        <v/>
      </c>
      <c r="X2033" s="58" t="str">
        <f t="shared" si="126"/>
        <v/>
      </c>
      <c r="Y2033" s="58" t="str">
        <f t="shared" si="124"/>
        <v/>
      </c>
      <c r="AC2033" s="41" t="str">
        <f t="shared" si="127"/>
        <v/>
      </c>
      <c r="AE2033" s="41" t="str">
        <f>IF($H2033="", "", IF(COUNTIF($AA$11:$AA$131, $H2033)&gt;0, 'Application Process'!$AC$4, ""))</f>
        <v/>
      </c>
    </row>
    <row r="2034" spans="1:31" x14ac:dyDescent="0.25">
      <c r="A2034" s="40"/>
      <c r="B2034" s="88" t="str">
        <f>IF($X2034="", "", IF(COUNTIF('Application Process'!$I$11:$I$3035, $X2034)=0, 'Job Database'!$Y$8, IFERROR(INDEX('Application Process'!$AJ$11:$AJ$3035, MATCH($X2034, 'Application Process'!$I$11:$I$3035, 0)), "")))</f>
        <v/>
      </c>
      <c r="C2034" s="40"/>
      <c r="D2034" s="207"/>
      <c r="E2034" s="194"/>
      <c r="F2034" s="194"/>
      <c r="G2034" s="208"/>
      <c r="H2034" s="194"/>
      <c r="I2034" s="208"/>
      <c r="J2034" s="194"/>
      <c r="K2034" s="209"/>
      <c r="L2034" s="194"/>
      <c r="M2034" s="196"/>
      <c r="N2034" s="194"/>
      <c r="O2034" s="194"/>
      <c r="P2034" s="208"/>
      <c r="Q2034" s="194"/>
      <c r="R2034" s="210"/>
      <c r="S2034" s="211"/>
      <c r="T2034" s="193"/>
      <c r="U2034" s="40"/>
      <c r="W2034" s="41" t="str">
        <f t="shared" si="125"/>
        <v/>
      </c>
      <c r="X2034" s="58" t="str">
        <f t="shared" si="126"/>
        <v/>
      </c>
      <c r="Y2034" s="58" t="str">
        <f t="shared" si="124"/>
        <v/>
      </c>
      <c r="AC2034" s="41" t="str">
        <f t="shared" si="127"/>
        <v/>
      </c>
      <c r="AE2034" s="41" t="str">
        <f>IF($H2034="", "", IF(COUNTIF($AA$11:$AA$131, $H2034)&gt;0, 'Application Process'!$AC$4, ""))</f>
        <v/>
      </c>
    </row>
    <row r="2035" spans="1:31" x14ac:dyDescent="0.25">
      <c r="A2035" s="40"/>
      <c r="B2035" s="88" t="str">
        <f>IF($X2035="", "", IF(COUNTIF('Application Process'!$I$11:$I$3035, $X2035)=0, 'Job Database'!$Y$8, IFERROR(INDEX('Application Process'!$AJ$11:$AJ$3035, MATCH($X2035, 'Application Process'!$I$11:$I$3035, 0)), "")))</f>
        <v/>
      </c>
      <c r="C2035" s="40"/>
      <c r="D2035" s="207"/>
      <c r="E2035" s="194"/>
      <c r="F2035" s="194"/>
      <c r="G2035" s="208"/>
      <c r="H2035" s="194"/>
      <c r="I2035" s="208"/>
      <c r="J2035" s="194"/>
      <c r="K2035" s="209"/>
      <c r="L2035" s="194"/>
      <c r="M2035" s="196"/>
      <c r="N2035" s="194"/>
      <c r="O2035" s="194"/>
      <c r="P2035" s="208"/>
      <c r="Q2035" s="194"/>
      <c r="R2035" s="210"/>
      <c r="S2035" s="211"/>
      <c r="T2035" s="193"/>
      <c r="U2035" s="40"/>
      <c r="W2035" s="41" t="str">
        <f t="shared" si="125"/>
        <v/>
      </c>
      <c r="X2035" s="58" t="str">
        <f t="shared" si="126"/>
        <v/>
      </c>
      <c r="Y2035" s="58" t="str">
        <f t="shared" si="124"/>
        <v/>
      </c>
      <c r="AC2035" s="41" t="str">
        <f t="shared" si="127"/>
        <v/>
      </c>
      <c r="AE2035" s="41" t="str">
        <f>IF($H2035="", "", IF(COUNTIF($AA$11:$AA$131, $H2035)&gt;0, 'Application Process'!$AC$4, ""))</f>
        <v/>
      </c>
    </row>
    <row r="2036" spans="1:31" x14ac:dyDescent="0.25">
      <c r="A2036" s="40"/>
      <c r="B2036" s="88" t="str">
        <f>IF($X2036="", "", IF(COUNTIF('Application Process'!$I$11:$I$3035, $X2036)=0, 'Job Database'!$Y$8, IFERROR(INDEX('Application Process'!$AJ$11:$AJ$3035, MATCH($X2036, 'Application Process'!$I$11:$I$3035, 0)), "")))</f>
        <v/>
      </c>
      <c r="C2036" s="40"/>
      <c r="D2036" s="207"/>
      <c r="E2036" s="194"/>
      <c r="F2036" s="194"/>
      <c r="G2036" s="208"/>
      <c r="H2036" s="194"/>
      <c r="I2036" s="208"/>
      <c r="J2036" s="194"/>
      <c r="K2036" s="209"/>
      <c r="L2036" s="194"/>
      <c r="M2036" s="196"/>
      <c r="N2036" s="194"/>
      <c r="O2036" s="194"/>
      <c r="P2036" s="208"/>
      <c r="Q2036" s="194"/>
      <c r="R2036" s="210"/>
      <c r="S2036" s="211"/>
      <c r="T2036" s="193"/>
      <c r="U2036" s="40"/>
      <c r="W2036" s="41" t="str">
        <f t="shared" si="125"/>
        <v/>
      </c>
      <c r="X2036" s="58" t="str">
        <f t="shared" si="126"/>
        <v/>
      </c>
      <c r="Y2036" s="58" t="str">
        <f t="shared" si="124"/>
        <v/>
      </c>
      <c r="AC2036" s="41" t="str">
        <f t="shared" si="127"/>
        <v/>
      </c>
      <c r="AE2036" s="41" t="str">
        <f>IF($H2036="", "", IF(COUNTIF($AA$11:$AA$131, $H2036)&gt;0, 'Application Process'!$AC$4, ""))</f>
        <v/>
      </c>
    </row>
    <row r="2037" spans="1:31" x14ac:dyDescent="0.25">
      <c r="A2037" s="40"/>
      <c r="B2037" s="88" t="str">
        <f>IF($X2037="", "", IF(COUNTIF('Application Process'!$I$11:$I$3035, $X2037)=0, 'Job Database'!$Y$8, IFERROR(INDEX('Application Process'!$AJ$11:$AJ$3035, MATCH($X2037, 'Application Process'!$I$11:$I$3035, 0)), "")))</f>
        <v/>
      </c>
      <c r="C2037" s="40"/>
      <c r="D2037" s="207"/>
      <c r="E2037" s="194"/>
      <c r="F2037" s="194"/>
      <c r="G2037" s="208"/>
      <c r="H2037" s="194"/>
      <c r="I2037" s="208"/>
      <c r="J2037" s="194"/>
      <c r="K2037" s="209"/>
      <c r="L2037" s="194"/>
      <c r="M2037" s="196"/>
      <c r="N2037" s="194"/>
      <c r="O2037" s="194"/>
      <c r="P2037" s="208"/>
      <c r="Q2037" s="194"/>
      <c r="R2037" s="210"/>
      <c r="S2037" s="211"/>
      <c r="T2037" s="193"/>
      <c r="U2037" s="40"/>
      <c r="W2037" s="41" t="str">
        <f t="shared" si="125"/>
        <v/>
      </c>
      <c r="X2037" s="58" t="str">
        <f t="shared" si="126"/>
        <v/>
      </c>
      <c r="Y2037" s="58" t="str">
        <f t="shared" si="124"/>
        <v/>
      </c>
      <c r="AC2037" s="41" t="str">
        <f t="shared" si="127"/>
        <v/>
      </c>
      <c r="AE2037" s="41" t="str">
        <f>IF($H2037="", "", IF(COUNTIF($AA$11:$AA$131, $H2037)&gt;0, 'Application Process'!$AC$4, ""))</f>
        <v/>
      </c>
    </row>
    <row r="2038" spans="1:31" x14ac:dyDescent="0.25">
      <c r="A2038" s="40"/>
      <c r="B2038" s="88" t="str">
        <f>IF($X2038="", "", IF(COUNTIF('Application Process'!$I$11:$I$3035, $X2038)=0, 'Job Database'!$Y$8, IFERROR(INDEX('Application Process'!$AJ$11:$AJ$3035, MATCH($X2038, 'Application Process'!$I$11:$I$3035, 0)), "")))</f>
        <v/>
      </c>
      <c r="C2038" s="40"/>
      <c r="D2038" s="207"/>
      <c r="E2038" s="194"/>
      <c r="F2038" s="194"/>
      <c r="G2038" s="208"/>
      <c r="H2038" s="194"/>
      <c r="I2038" s="208"/>
      <c r="J2038" s="194"/>
      <c r="K2038" s="209"/>
      <c r="L2038" s="194"/>
      <c r="M2038" s="196"/>
      <c r="N2038" s="194"/>
      <c r="O2038" s="194"/>
      <c r="P2038" s="208"/>
      <c r="Q2038" s="194"/>
      <c r="R2038" s="210"/>
      <c r="S2038" s="211"/>
      <c r="T2038" s="193"/>
      <c r="U2038" s="40"/>
      <c r="W2038" s="41" t="str">
        <f t="shared" si="125"/>
        <v/>
      </c>
      <c r="X2038" s="58" t="str">
        <f t="shared" si="126"/>
        <v/>
      </c>
      <c r="Y2038" s="58" t="str">
        <f t="shared" si="124"/>
        <v/>
      </c>
      <c r="AC2038" s="41" t="str">
        <f t="shared" si="127"/>
        <v/>
      </c>
      <c r="AE2038" s="41" t="str">
        <f>IF($H2038="", "", IF(COUNTIF($AA$11:$AA$131, $H2038)&gt;0, 'Application Process'!$AC$4, ""))</f>
        <v/>
      </c>
    </row>
    <row r="2039" spans="1:31" x14ac:dyDescent="0.25">
      <c r="A2039" s="40"/>
      <c r="B2039" s="88" t="str">
        <f>IF($X2039="", "", IF(COUNTIF('Application Process'!$I$11:$I$3035, $X2039)=0, 'Job Database'!$Y$8, IFERROR(INDEX('Application Process'!$AJ$11:$AJ$3035, MATCH($X2039, 'Application Process'!$I$11:$I$3035, 0)), "")))</f>
        <v/>
      </c>
      <c r="C2039" s="40"/>
      <c r="D2039" s="207"/>
      <c r="E2039" s="194"/>
      <c r="F2039" s="194"/>
      <c r="G2039" s="208"/>
      <c r="H2039" s="194"/>
      <c r="I2039" s="208"/>
      <c r="J2039" s="194"/>
      <c r="K2039" s="209"/>
      <c r="L2039" s="194"/>
      <c r="M2039" s="196"/>
      <c r="N2039" s="194"/>
      <c r="O2039" s="194"/>
      <c r="P2039" s="208"/>
      <c r="Q2039" s="194"/>
      <c r="R2039" s="210"/>
      <c r="S2039" s="211"/>
      <c r="T2039" s="193"/>
      <c r="U2039" s="40"/>
      <c r="W2039" s="41" t="str">
        <f t="shared" si="125"/>
        <v/>
      </c>
      <c r="X2039" s="58" t="str">
        <f t="shared" si="126"/>
        <v/>
      </c>
      <c r="Y2039" s="58" t="str">
        <f t="shared" si="124"/>
        <v/>
      </c>
      <c r="AC2039" s="41" t="str">
        <f t="shared" si="127"/>
        <v/>
      </c>
      <c r="AE2039" s="41" t="str">
        <f>IF($H2039="", "", IF(COUNTIF($AA$11:$AA$131, $H2039)&gt;0, 'Application Process'!$AC$4, ""))</f>
        <v/>
      </c>
    </row>
    <row r="2040" spans="1:31" x14ac:dyDescent="0.25">
      <c r="A2040" s="40"/>
      <c r="B2040" s="88" t="str">
        <f>IF($X2040="", "", IF(COUNTIF('Application Process'!$I$11:$I$3035, $X2040)=0, 'Job Database'!$Y$8, IFERROR(INDEX('Application Process'!$AJ$11:$AJ$3035, MATCH($X2040, 'Application Process'!$I$11:$I$3035, 0)), "")))</f>
        <v/>
      </c>
      <c r="C2040" s="40"/>
      <c r="D2040" s="207"/>
      <c r="E2040" s="194"/>
      <c r="F2040" s="194"/>
      <c r="G2040" s="208"/>
      <c r="H2040" s="194"/>
      <c r="I2040" s="208"/>
      <c r="J2040" s="194"/>
      <c r="K2040" s="209"/>
      <c r="L2040" s="194"/>
      <c r="M2040" s="196"/>
      <c r="N2040" s="194"/>
      <c r="O2040" s="194"/>
      <c r="P2040" s="208"/>
      <c r="Q2040" s="194"/>
      <c r="R2040" s="210"/>
      <c r="S2040" s="211"/>
      <c r="T2040" s="193"/>
      <c r="U2040" s="40"/>
      <c r="W2040" s="41" t="str">
        <f t="shared" si="125"/>
        <v/>
      </c>
      <c r="X2040" s="58" t="str">
        <f t="shared" si="126"/>
        <v/>
      </c>
      <c r="Y2040" s="58" t="str">
        <f t="shared" si="124"/>
        <v/>
      </c>
      <c r="AC2040" s="41" t="str">
        <f t="shared" si="127"/>
        <v/>
      </c>
      <c r="AE2040" s="41" t="str">
        <f>IF($H2040="", "", IF(COUNTIF($AA$11:$AA$131, $H2040)&gt;0, 'Application Process'!$AC$4, ""))</f>
        <v/>
      </c>
    </row>
    <row r="2041" spans="1:31" x14ac:dyDescent="0.25">
      <c r="A2041" s="40"/>
      <c r="B2041" s="88" t="str">
        <f>IF($X2041="", "", IF(COUNTIF('Application Process'!$I$11:$I$3035, $X2041)=0, 'Job Database'!$Y$8, IFERROR(INDEX('Application Process'!$AJ$11:$AJ$3035, MATCH($X2041, 'Application Process'!$I$11:$I$3035, 0)), "")))</f>
        <v/>
      </c>
      <c r="C2041" s="40"/>
      <c r="D2041" s="207"/>
      <c r="E2041" s="194"/>
      <c r="F2041" s="194"/>
      <c r="G2041" s="208"/>
      <c r="H2041" s="194"/>
      <c r="I2041" s="208"/>
      <c r="J2041" s="194"/>
      <c r="K2041" s="209"/>
      <c r="L2041" s="194"/>
      <c r="M2041" s="196"/>
      <c r="N2041" s="194"/>
      <c r="O2041" s="194"/>
      <c r="P2041" s="208"/>
      <c r="Q2041" s="194"/>
      <c r="R2041" s="210"/>
      <c r="S2041" s="211"/>
      <c r="T2041" s="193"/>
      <c r="U2041" s="40"/>
      <c r="W2041" s="41" t="str">
        <f t="shared" si="125"/>
        <v/>
      </c>
      <c r="X2041" s="58" t="str">
        <f t="shared" si="126"/>
        <v/>
      </c>
      <c r="Y2041" s="58" t="str">
        <f t="shared" si="124"/>
        <v/>
      </c>
      <c r="AC2041" s="41" t="str">
        <f t="shared" si="127"/>
        <v/>
      </c>
      <c r="AE2041" s="41" t="str">
        <f>IF($H2041="", "", IF(COUNTIF($AA$11:$AA$131, $H2041)&gt;0, 'Application Process'!$AC$4, ""))</f>
        <v/>
      </c>
    </row>
    <row r="2042" spans="1:31" x14ac:dyDescent="0.25">
      <c r="A2042" s="40"/>
      <c r="B2042" s="88" t="str">
        <f>IF($X2042="", "", IF(COUNTIF('Application Process'!$I$11:$I$3035, $X2042)=0, 'Job Database'!$Y$8, IFERROR(INDEX('Application Process'!$AJ$11:$AJ$3035, MATCH($X2042, 'Application Process'!$I$11:$I$3035, 0)), "")))</f>
        <v/>
      </c>
      <c r="C2042" s="40"/>
      <c r="D2042" s="207"/>
      <c r="E2042" s="194"/>
      <c r="F2042" s="194"/>
      <c r="G2042" s="208"/>
      <c r="H2042" s="194"/>
      <c r="I2042" s="208"/>
      <c r="J2042" s="194"/>
      <c r="K2042" s="209"/>
      <c r="L2042" s="194"/>
      <c r="M2042" s="196"/>
      <c r="N2042" s="194"/>
      <c r="O2042" s="194"/>
      <c r="P2042" s="208"/>
      <c r="Q2042" s="194"/>
      <c r="R2042" s="210"/>
      <c r="S2042" s="211"/>
      <c r="T2042" s="193"/>
      <c r="U2042" s="40"/>
      <c r="W2042" s="41" t="str">
        <f t="shared" si="125"/>
        <v/>
      </c>
      <c r="X2042" s="58" t="str">
        <f t="shared" si="126"/>
        <v/>
      </c>
      <c r="Y2042" s="58" t="str">
        <f t="shared" si="124"/>
        <v/>
      </c>
      <c r="AC2042" s="41" t="str">
        <f t="shared" si="127"/>
        <v/>
      </c>
      <c r="AE2042" s="41" t="str">
        <f>IF($H2042="", "", IF(COUNTIF($AA$11:$AA$131, $H2042)&gt;0, 'Application Process'!$AC$4, ""))</f>
        <v/>
      </c>
    </row>
    <row r="2043" spans="1:31" x14ac:dyDescent="0.25">
      <c r="A2043" s="40"/>
      <c r="B2043" s="88" t="str">
        <f>IF($X2043="", "", IF(COUNTIF('Application Process'!$I$11:$I$3035, $X2043)=0, 'Job Database'!$Y$8, IFERROR(INDEX('Application Process'!$AJ$11:$AJ$3035, MATCH($X2043, 'Application Process'!$I$11:$I$3035, 0)), "")))</f>
        <v/>
      </c>
      <c r="C2043" s="40"/>
      <c r="D2043" s="207"/>
      <c r="E2043" s="194"/>
      <c r="F2043" s="194"/>
      <c r="G2043" s="208"/>
      <c r="H2043" s="194"/>
      <c r="I2043" s="208"/>
      <c r="J2043" s="194"/>
      <c r="K2043" s="209"/>
      <c r="L2043" s="194"/>
      <c r="M2043" s="196"/>
      <c r="N2043" s="194"/>
      <c r="O2043" s="194"/>
      <c r="P2043" s="208"/>
      <c r="Q2043" s="194"/>
      <c r="R2043" s="210"/>
      <c r="S2043" s="211"/>
      <c r="T2043" s="193"/>
      <c r="U2043" s="40"/>
      <c r="W2043" s="41" t="str">
        <f t="shared" si="125"/>
        <v/>
      </c>
      <c r="X2043" s="58" t="str">
        <f t="shared" si="126"/>
        <v/>
      </c>
      <c r="Y2043" s="58" t="str">
        <f t="shared" si="124"/>
        <v/>
      </c>
      <c r="AC2043" s="41" t="str">
        <f t="shared" si="127"/>
        <v/>
      </c>
      <c r="AE2043" s="41" t="str">
        <f>IF($H2043="", "", IF(COUNTIF($AA$11:$AA$131, $H2043)&gt;0, 'Application Process'!$AC$4, ""))</f>
        <v/>
      </c>
    </row>
    <row r="2044" spans="1:31" x14ac:dyDescent="0.25">
      <c r="A2044" s="40"/>
      <c r="B2044" s="88" t="str">
        <f>IF($X2044="", "", IF(COUNTIF('Application Process'!$I$11:$I$3035, $X2044)=0, 'Job Database'!$Y$8, IFERROR(INDEX('Application Process'!$AJ$11:$AJ$3035, MATCH($X2044, 'Application Process'!$I$11:$I$3035, 0)), "")))</f>
        <v/>
      </c>
      <c r="C2044" s="40"/>
      <c r="D2044" s="207"/>
      <c r="E2044" s="194"/>
      <c r="F2044" s="194"/>
      <c r="G2044" s="208"/>
      <c r="H2044" s="194"/>
      <c r="I2044" s="208"/>
      <c r="J2044" s="194"/>
      <c r="K2044" s="209"/>
      <c r="L2044" s="194"/>
      <c r="M2044" s="196"/>
      <c r="N2044" s="194"/>
      <c r="O2044" s="194"/>
      <c r="P2044" s="208"/>
      <c r="Q2044" s="194"/>
      <c r="R2044" s="210"/>
      <c r="S2044" s="211"/>
      <c r="T2044" s="193"/>
      <c r="U2044" s="40"/>
      <c r="W2044" s="41" t="str">
        <f t="shared" si="125"/>
        <v/>
      </c>
      <c r="X2044" s="58" t="str">
        <f t="shared" si="126"/>
        <v/>
      </c>
      <c r="Y2044" s="58" t="str">
        <f t="shared" si="124"/>
        <v/>
      </c>
      <c r="AC2044" s="41" t="str">
        <f t="shared" si="127"/>
        <v/>
      </c>
      <c r="AE2044" s="41" t="str">
        <f>IF($H2044="", "", IF(COUNTIF($AA$11:$AA$131, $H2044)&gt;0, 'Application Process'!$AC$4, ""))</f>
        <v/>
      </c>
    </row>
    <row r="2045" spans="1:31" x14ac:dyDescent="0.25">
      <c r="A2045" s="40"/>
      <c r="B2045" s="88" t="str">
        <f>IF($X2045="", "", IF(COUNTIF('Application Process'!$I$11:$I$3035, $X2045)=0, 'Job Database'!$Y$8, IFERROR(INDEX('Application Process'!$AJ$11:$AJ$3035, MATCH($X2045, 'Application Process'!$I$11:$I$3035, 0)), "")))</f>
        <v/>
      </c>
      <c r="C2045" s="40"/>
      <c r="D2045" s="207"/>
      <c r="E2045" s="194"/>
      <c r="F2045" s="194"/>
      <c r="G2045" s="208"/>
      <c r="H2045" s="194"/>
      <c r="I2045" s="208"/>
      <c r="J2045" s="194"/>
      <c r="K2045" s="209"/>
      <c r="L2045" s="194"/>
      <c r="M2045" s="196"/>
      <c r="N2045" s="194"/>
      <c r="O2045" s="194"/>
      <c r="P2045" s="208"/>
      <c r="Q2045" s="194"/>
      <c r="R2045" s="210"/>
      <c r="S2045" s="211"/>
      <c r="T2045" s="193"/>
      <c r="U2045" s="40"/>
      <c r="W2045" s="41" t="str">
        <f t="shared" si="125"/>
        <v/>
      </c>
      <c r="X2045" s="58" t="str">
        <f t="shared" si="126"/>
        <v/>
      </c>
      <c r="Y2045" s="58" t="str">
        <f t="shared" si="124"/>
        <v/>
      </c>
      <c r="AC2045" s="41" t="str">
        <f t="shared" si="127"/>
        <v/>
      </c>
      <c r="AE2045" s="41" t="str">
        <f>IF($H2045="", "", IF(COUNTIF($AA$11:$AA$131, $H2045)&gt;0, 'Application Process'!$AC$4, ""))</f>
        <v/>
      </c>
    </row>
    <row r="2046" spans="1:31" x14ac:dyDescent="0.25">
      <c r="A2046" s="40"/>
      <c r="B2046" s="88" t="str">
        <f>IF($X2046="", "", IF(COUNTIF('Application Process'!$I$11:$I$3035, $X2046)=0, 'Job Database'!$Y$8, IFERROR(INDEX('Application Process'!$AJ$11:$AJ$3035, MATCH($X2046, 'Application Process'!$I$11:$I$3035, 0)), "")))</f>
        <v/>
      </c>
      <c r="C2046" s="40"/>
      <c r="D2046" s="207"/>
      <c r="E2046" s="194"/>
      <c r="F2046" s="194"/>
      <c r="G2046" s="208"/>
      <c r="H2046" s="194"/>
      <c r="I2046" s="208"/>
      <c r="J2046" s="194"/>
      <c r="K2046" s="209"/>
      <c r="L2046" s="194"/>
      <c r="M2046" s="196"/>
      <c r="N2046" s="194"/>
      <c r="O2046" s="194"/>
      <c r="P2046" s="208"/>
      <c r="Q2046" s="194"/>
      <c r="R2046" s="210"/>
      <c r="S2046" s="211"/>
      <c r="T2046" s="193"/>
      <c r="U2046" s="40"/>
      <c r="W2046" s="41" t="str">
        <f t="shared" si="125"/>
        <v/>
      </c>
      <c r="X2046" s="58" t="str">
        <f t="shared" si="126"/>
        <v/>
      </c>
      <c r="Y2046" s="58" t="str">
        <f t="shared" si="124"/>
        <v/>
      </c>
      <c r="AC2046" s="41" t="str">
        <f t="shared" si="127"/>
        <v/>
      </c>
      <c r="AE2046" s="41" t="str">
        <f>IF($H2046="", "", IF(COUNTIF($AA$11:$AA$131, $H2046)&gt;0, 'Application Process'!$AC$4, ""))</f>
        <v/>
      </c>
    </row>
    <row r="2047" spans="1:31" x14ac:dyDescent="0.25">
      <c r="A2047" s="40"/>
      <c r="B2047" s="88" t="str">
        <f>IF($X2047="", "", IF(COUNTIF('Application Process'!$I$11:$I$3035, $X2047)=0, 'Job Database'!$Y$8, IFERROR(INDEX('Application Process'!$AJ$11:$AJ$3035, MATCH($X2047, 'Application Process'!$I$11:$I$3035, 0)), "")))</f>
        <v/>
      </c>
      <c r="C2047" s="40"/>
      <c r="D2047" s="207"/>
      <c r="E2047" s="194"/>
      <c r="F2047" s="194"/>
      <c r="G2047" s="208"/>
      <c r="H2047" s="194"/>
      <c r="I2047" s="208"/>
      <c r="J2047" s="194"/>
      <c r="K2047" s="209"/>
      <c r="L2047" s="194"/>
      <c r="M2047" s="196"/>
      <c r="N2047" s="194"/>
      <c r="O2047" s="194"/>
      <c r="P2047" s="208"/>
      <c r="Q2047" s="194"/>
      <c r="R2047" s="210"/>
      <c r="S2047" s="211"/>
      <c r="T2047" s="193"/>
      <c r="U2047" s="40"/>
      <c r="W2047" s="41" t="str">
        <f t="shared" si="125"/>
        <v/>
      </c>
      <c r="X2047" s="58" t="str">
        <f t="shared" si="126"/>
        <v/>
      </c>
      <c r="Y2047" s="58" t="str">
        <f t="shared" si="124"/>
        <v/>
      </c>
      <c r="AC2047" s="41" t="str">
        <f t="shared" si="127"/>
        <v/>
      </c>
      <c r="AE2047" s="41" t="str">
        <f>IF($H2047="", "", IF(COUNTIF($AA$11:$AA$131, $H2047)&gt;0, 'Application Process'!$AC$4, ""))</f>
        <v/>
      </c>
    </row>
    <row r="2048" spans="1:31" x14ac:dyDescent="0.25">
      <c r="A2048" s="40"/>
      <c r="B2048" s="88" t="str">
        <f>IF($X2048="", "", IF(COUNTIF('Application Process'!$I$11:$I$3035, $X2048)=0, 'Job Database'!$Y$8, IFERROR(INDEX('Application Process'!$AJ$11:$AJ$3035, MATCH($X2048, 'Application Process'!$I$11:$I$3035, 0)), "")))</f>
        <v/>
      </c>
      <c r="C2048" s="40"/>
      <c r="D2048" s="207"/>
      <c r="E2048" s="194"/>
      <c r="F2048" s="194"/>
      <c r="G2048" s="208"/>
      <c r="H2048" s="194"/>
      <c r="I2048" s="208"/>
      <c r="J2048" s="194"/>
      <c r="K2048" s="209"/>
      <c r="L2048" s="194"/>
      <c r="M2048" s="196"/>
      <c r="N2048" s="194"/>
      <c r="O2048" s="194"/>
      <c r="P2048" s="208"/>
      <c r="Q2048" s="194"/>
      <c r="R2048" s="210"/>
      <c r="S2048" s="211"/>
      <c r="T2048" s="193"/>
      <c r="U2048" s="40"/>
      <c r="W2048" s="41" t="str">
        <f t="shared" si="125"/>
        <v/>
      </c>
      <c r="X2048" s="58" t="str">
        <f t="shared" si="126"/>
        <v/>
      </c>
      <c r="Y2048" s="58" t="str">
        <f t="shared" si="124"/>
        <v/>
      </c>
      <c r="AC2048" s="41" t="str">
        <f t="shared" si="127"/>
        <v/>
      </c>
      <c r="AE2048" s="41" t="str">
        <f>IF($H2048="", "", IF(COUNTIF($AA$11:$AA$131, $H2048)&gt;0, 'Application Process'!$AC$4, ""))</f>
        <v/>
      </c>
    </row>
    <row r="2049" spans="1:31" x14ac:dyDescent="0.25">
      <c r="A2049" s="40"/>
      <c r="B2049" s="88" t="str">
        <f>IF($X2049="", "", IF(COUNTIF('Application Process'!$I$11:$I$3035, $X2049)=0, 'Job Database'!$Y$8, IFERROR(INDEX('Application Process'!$AJ$11:$AJ$3035, MATCH($X2049, 'Application Process'!$I$11:$I$3035, 0)), "")))</f>
        <v/>
      </c>
      <c r="C2049" s="40"/>
      <c r="D2049" s="207"/>
      <c r="E2049" s="194"/>
      <c r="F2049" s="194"/>
      <c r="G2049" s="208"/>
      <c r="H2049" s="194"/>
      <c r="I2049" s="208"/>
      <c r="J2049" s="194"/>
      <c r="K2049" s="209"/>
      <c r="L2049" s="194"/>
      <c r="M2049" s="196"/>
      <c r="N2049" s="194"/>
      <c r="O2049" s="194"/>
      <c r="P2049" s="208"/>
      <c r="Q2049" s="194"/>
      <c r="R2049" s="210"/>
      <c r="S2049" s="211"/>
      <c r="T2049" s="193"/>
      <c r="U2049" s="40"/>
      <c r="W2049" s="41" t="str">
        <f t="shared" si="125"/>
        <v/>
      </c>
      <c r="X2049" s="58" t="str">
        <f t="shared" si="126"/>
        <v/>
      </c>
      <c r="Y2049" s="58" t="str">
        <f t="shared" si="124"/>
        <v/>
      </c>
      <c r="AC2049" s="41" t="str">
        <f t="shared" si="127"/>
        <v/>
      </c>
      <c r="AE2049" s="41" t="str">
        <f>IF($H2049="", "", IF(COUNTIF($AA$11:$AA$131, $H2049)&gt;0, 'Application Process'!$AC$4, ""))</f>
        <v/>
      </c>
    </row>
    <row r="2050" spans="1:31" x14ac:dyDescent="0.25">
      <c r="A2050" s="40"/>
      <c r="B2050" s="88" t="str">
        <f>IF($X2050="", "", IF(COUNTIF('Application Process'!$I$11:$I$3035, $X2050)=0, 'Job Database'!$Y$8, IFERROR(INDEX('Application Process'!$AJ$11:$AJ$3035, MATCH($X2050, 'Application Process'!$I$11:$I$3035, 0)), "")))</f>
        <v/>
      </c>
      <c r="C2050" s="40"/>
      <c r="D2050" s="207"/>
      <c r="E2050" s="194"/>
      <c r="F2050" s="194"/>
      <c r="G2050" s="208"/>
      <c r="H2050" s="194"/>
      <c r="I2050" s="208"/>
      <c r="J2050" s="194"/>
      <c r="K2050" s="209"/>
      <c r="L2050" s="194"/>
      <c r="M2050" s="196"/>
      <c r="N2050" s="194"/>
      <c r="O2050" s="194"/>
      <c r="P2050" s="208"/>
      <c r="Q2050" s="194"/>
      <c r="R2050" s="210"/>
      <c r="S2050" s="211"/>
      <c r="T2050" s="193"/>
      <c r="U2050" s="40"/>
      <c r="W2050" s="41" t="str">
        <f t="shared" si="125"/>
        <v/>
      </c>
      <c r="X2050" s="58" t="str">
        <f t="shared" si="126"/>
        <v/>
      </c>
      <c r="Y2050" s="58" t="str">
        <f t="shared" si="124"/>
        <v/>
      </c>
      <c r="AC2050" s="41" t="str">
        <f t="shared" si="127"/>
        <v/>
      </c>
      <c r="AE2050" s="41" t="str">
        <f>IF($H2050="", "", IF(COUNTIF($AA$11:$AA$131, $H2050)&gt;0, 'Application Process'!$AC$4, ""))</f>
        <v/>
      </c>
    </row>
    <row r="2051" spans="1:31" x14ac:dyDescent="0.25">
      <c r="A2051" s="40"/>
      <c r="B2051" s="88" t="str">
        <f>IF($X2051="", "", IF(COUNTIF('Application Process'!$I$11:$I$3035, $X2051)=0, 'Job Database'!$Y$8, IFERROR(INDEX('Application Process'!$AJ$11:$AJ$3035, MATCH($X2051, 'Application Process'!$I$11:$I$3035, 0)), "")))</f>
        <v/>
      </c>
      <c r="C2051" s="40"/>
      <c r="D2051" s="207"/>
      <c r="E2051" s="194"/>
      <c r="F2051" s="194"/>
      <c r="G2051" s="208"/>
      <c r="H2051" s="194"/>
      <c r="I2051" s="208"/>
      <c r="J2051" s="194"/>
      <c r="K2051" s="209"/>
      <c r="L2051" s="194"/>
      <c r="M2051" s="196"/>
      <c r="N2051" s="194"/>
      <c r="O2051" s="194"/>
      <c r="P2051" s="208"/>
      <c r="Q2051" s="194"/>
      <c r="R2051" s="210"/>
      <c r="S2051" s="211"/>
      <c r="T2051" s="193"/>
      <c r="U2051" s="40"/>
      <c r="W2051" s="41" t="str">
        <f t="shared" si="125"/>
        <v/>
      </c>
      <c r="X2051" s="58" t="str">
        <f t="shared" si="126"/>
        <v/>
      </c>
      <c r="Y2051" s="58" t="str">
        <f t="shared" si="124"/>
        <v/>
      </c>
      <c r="AC2051" s="41" t="str">
        <f t="shared" si="127"/>
        <v/>
      </c>
      <c r="AE2051" s="41" t="str">
        <f>IF($H2051="", "", IF(COUNTIF($AA$11:$AA$131, $H2051)&gt;0, 'Application Process'!$AC$4, ""))</f>
        <v/>
      </c>
    </row>
    <row r="2052" spans="1:31" x14ac:dyDescent="0.25">
      <c r="A2052" s="40"/>
      <c r="B2052" s="88" t="str">
        <f>IF($X2052="", "", IF(COUNTIF('Application Process'!$I$11:$I$3035, $X2052)=0, 'Job Database'!$Y$8, IFERROR(INDEX('Application Process'!$AJ$11:$AJ$3035, MATCH($X2052, 'Application Process'!$I$11:$I$3035, 0)), "")))</f>
        <v/>
      </c>
      <c r="C2052" s="40"/>
      <c r="D2052" s="207"/>
      <c r="E2052" s="194"/>
      <c r="F2052" s="194"/>
      <c r="G2052" s="208"/>
      <c r="H2052" s="194"/>
      <c r="I2052" s="208"/>
      <c r="J2052" s="194"/>
      <c r="K2052" s="209"/>
      <c r="L2052" s="194"/>
      <c r="M2052" s="196"/>
      <c r="N2052" s="194"/>
      <c r="O2052" s="194"/>
      <c r="P2052" s="208"/>
      <c r="Q2052" s="194"/>
      <c r="R2052" s="210"/>
      <c r="S2052" s="211"/>
      <c r="T2052" s="193"/>
      <c r="U2052" s="40"/>
      <c r="W2052" s="41" t="str">
        <f t="shared" si="125"/>
        <v/>
      </c>
      <c r="X2052" s="58" t="str">
        <f t="shared" si="126"/>
        <v/>
      </c>
      <c r="Y2052" s="58" t="str">
        <f t="shared" si="124"/>
        <v/>
      </c>
      <c r="AC2052" s="41" t="str">
        <f t="shared" si="127"/>
        <v/>
      </c>
      <c r="AE2052" s="41" t="str">
        <f>IF($H2052="", "", IF(COUNTIF($AA$11:$AA$131, $H2052)&gt;0, 'Application Process'!$AC$4, ""))</f>
        <v/>
      </c>
    </row>
    <row r="2053" spans="1:31" x14ac:dyDescent="0.25">
      <c r="A2053" s="40"/>
      <c r="B2053" s="88" t="str">
        <f>IF($X2053="", "", IF(COUNTIF('Application Process'!$I$11:$I$3035, $X2053)=0, 'Job Database'!$Y$8, IFERROR(INDEX('Application Process'!$AJ$11:$AJ$3035, MATCH($X2053, 'Application Process'!$I$11:$I$3035, 0)), "")))</f>
        <v/>
      </c>
      <c r="C2053" s="40"/>
      <c r="D2053" s="207"/>
      <c r="E2053" s="194"/>
      <c r="F2053" s="194"/>
      <c r="G2053" s="208"/>
      <c r="H2053" s="194"/>
      <c r="I2053" s="208"/>
      <c r="J2053" s="194"/>
      <c r="K2053" s="209"/>
      <c r="L2053" s="194"/>
      <c r="M2053" s="196"/>
      <c r="N2053" s="194"/>
      <c r="O2053" s="194"/>
      <c r="P2053" s="208"/>
      <c r="Q2053" s="194"/>
      <c r="R2053" s="210"/>
      <c r="S2053" s="211"/>
      <c r="T2053" s="193"/>
      <c r="U2053" s="40"/>
      <c r="W2053" s="41" t="str">
        <f t="shared" si="125"/>
        <v/>
      </c>
      <c r="X2053" s="58" t="str">
        <f t="shared" si="126"/>
        <v/>
      </c>
      <c r="Y2053" s="58" t="str">
        <f t="shared" si="124"/>
        <v/>
      </c>
      <c r="AC2053" s="41" t="str">
        <f t="shared" si="127"/>
        <v/>
      </c>
      <c r="AE2053" s="41" t="str">
        <f>IF($H2053="", "", IF(COUNTIF($AA$11:$AA$131, $H2053)&gt;0, 'Application Process'!$AC$4, ""))</f>
        <v/>
      </c>
    </row>
    <row r="2054" spans="1:31" x14ac:dyDescent="0.25">
      <c r="A2054" s="40"/>
      <c r="B2054" s="88" t="str">
        <f>IF($X2054="", "", IF(COUNTIF('Application Process'!$I$11:$I$3035, $X2054)=0, 'Job Database'!$Y$8, IFERROR(INDEX('Application Process'!$AJ$11:$AJ$3035, MATCH($X2054, 'Application Process'!$I$11:$I$3035, 0)), "")))</f>
        <v/>
      </c>
      <c r="C2054" s="40"/>
      <c r="D2054" s="207"/>
      <c r="E2054" s="194"/>
      <c r="F2054" s="194"/>
      <c r="G2054" s="208"/>
      <c r="H2054" s="194"/>
      <c r="I2054" s="208"/>
      <c r="J2054" s="194"/>
      <c r="K2054" s="209"/>
      <c r="L2054" s="194"/>
      <c r="M2054" s="196"/>
      <c r="N2054" s="194"/>
      <c r="O2054" s="194"/>
      <c r="P2054" s="208"/>
      <c r="Q2054" s="194"/>
      <c r="R2054" s="210"/>
      <c r="S2054" s="211"/>
      <c r="T2054" s="193"/>
      <c r="U2054" s="40"/>
      <c r="W2054" s="41" t="str">
        <f t="shared" si="125"/>
        <v/>
      </c>
      <c r="X2054" s="58" t="str">
        <f t="shared" si="126"/>
        <v/>
      </c>
      <c r="Y2054" s="58" t="str">
        <f t="shared" si="124"/>
        <v/>
      </c>
      <c r="AC2054" s="41" t="str">
        <f t="shared" si="127"/>
        <v/>
      </c>
      <c r="AE2054" s="41" t="str">
        <f>IF($H2054="", "", IF(COUNTIF($AA$11:$AA$131, $H2054)&gt;0, 'Application Process'!$AC$4, ""))</f>
        <v/>
      </c>
    </row>
    <row r="2055" spans="1:31" x14ac:dyDescent="0.25">
      <c r="A2055" s="40"/>
      <c r="B2055" s="88" t="str">
        <f>IF($X2055="", "", IF(COUNTIF('Application Process'!$I$11:$I$3035, $X2055)=0, 'Job Database'!$Y$8, IFERROR(INDEX('Application Process'!$AJ$11:$AJ$3035, MATCH($X2055, 'Application Process'!$I$11:$I$3035, 0)), "")))</f>
        <v/>
      </c>
      <c r="C2055" s="40"/>
      <c r="D2055" s="207"/>
      <c r="E2055" s="194"/>
      <c r="F2055" s="194"/>
      <c r="G2055" s="208"/>
      <c r="H2055" s="194"/>
      <c r="I2055" s="208"/>
      <c r="J2055" s="194"/>
      <c r="K2055" s="209"/>
      <c r="L2055" s="194"/>
      <c r="M2055" s="196"/>
      <c r="N2055" s="194"/>
      <c r="O2055" s="194"/>
      <c r="P2055" s="208"/>
      <c r="Q2055" s="194"/>
      <c r="R2055" s="210"/>
      <c r="S2055" s="211"/>
      <c r="T2055" s="193"/>
      <c r="U2055" s="40"/>
      <c r="W2055" s="41" t="str">
        <f t="shared" si="125"/>
        <v/>
      </c>
      <c r="X2055" s="58" t="str">
        <f t="shared" si="126"/>
        <v/>
      </c>
      <c r="Y2055" s="58" t="str">
        <f t="shared" si="124"/>
        <v/>
      </c>
      <c r="AC2055" s="41" t="str">
        <f t="shared" si="127"/>
        <v/>
      </c>
      <c r="AE2055" s="41" t="str">
        <f>IF($H2055="", "", IF(COUNTIF($AA$11:$AA$131, $H2055)&gt;0, 'Application Process'!$AC$4, ""))</f>
        <v/>
      </c>
    </row>
    <row r="2056" spans="1:31" x14ac:dyDescent="0.25">
      <c r="A2056" s="40"/>
      <c r="B2056" s="88" t="str">
        <f>IF($X2056="", "", IF(COUNTIF('Application Process'!$I$11:$I$3035, $X2056)=0, 'Job Database'!$Y$8, IFERROR(INDEX('Application Process'!$AJ$11:$AJ$3035, MATCH($X2056, 'Application Process'!$I$11:$I$3035, 0)), "")))</f>
        <v/>
      </c>
      <c r="C2056" s="40"/>
      <c r="D2056" s="207"/>
      <c r="E2056" s="194"/>
      <c r="F2056" s="194"/>
      <c r="G2056" s="208"/>
      <c r="H2056" s="194"/>
      <c r="I2056" s="208"/>
      <c r="J2056" s="194"/>
      <c r="K2056" s="209"/>
      <c r="L2056" s="194"/>
      <c r="M2056" s="196"/>
      <c r="N2056" s="194"/>
      <c r="O2056" s="194"/>
      <c r="P2056" s="208"/>
      <c r="Q2056" s="194"/>
      <c r="R2056" s="210"/>
      <c r="S2056" s="211"/>
      <c r="T2056" s="193"/>
      <c r="U2056" s="40"/>
      <c r="W2056" s="41" t="str">
        <f t="shared" si="125"/>
        <v/>
      </c>
      <c r="X2056" s="58" t="str">
        <f t="shared" si="126"/>
        <v/>
      </c>
      <c r="Y2056" s="58" t="str">
        <f t="shared" si="124"/>
        <v/>
      </c>
      <c r="AC2056" s="41" t="str">
        <f t="shared" si="127"/>
        <v/>
      </c>
      <c r="AE2056" s="41" t="str">
        <f>IF($H2056="", "", IF(COUNTIF($AA$11:$AA$131, $H2056)&gt;0, 'Application Process'!$AC$4, ""))</f>
        <v/>
      </c>
    </row>
    <row r="2057" spans="1:31" x14ac:dyDescent="0.25">
      <c r="A2057" s="40"/>
      <c r="B2057" s="88" t="str">
        <f>IF($X2057="", "", IF(COUNTIF('Application Process'!$I$11:$I$3035, $X2057)=0, 'Job Database'!$Y$8, IFERROR(INDEX('Application Process'!$AJ$11:$AJ$3035, MATCH($X2057, 'Application Process'!$I$11:$I$3035, 0)), "")))</f>
        <v/>
      </c>
      <c r="C2057" s="40"/>
      <c r="D2057" s="207"/>
      <c r="E2057" s="194"/>
      <c r="F2057" s="194"/>
      <c r="G2057" s="208"/>
      <c r="H2057" s="194"/>
      <c r="I2057" s="208"/>
      <c r="J2057" s="194"/>
      <c r="K2057" s="209"/>
      <c r="L2057" s="194"/>
      <c r="M2057" s="196"/>
      <c r="N2057" s="194"/>
      <c r="O2057" s="194"/>
      <c r="P2057" s="208"/>
      <c r="Q2057" s="194"/>
      <c r="R2057" s="210"/>
      <c r="S2057" s="211"/>
      <c r="T2057" s="193"/>
      <c r="U2057" s="40"/>
      <c r="W2057" s="41" t="str">
        <f t="shared" si="125"/>
        <v/>
      </c>
      <c r="X2057" s="58" t="str">
        <f t="shared" si="126"/>
        <v/>
      </c>
      <c r="Y2057" s="58" t="str">
        <f t="shared" si="124"/>
        <v/>
      </c>
      <c r="AC2057" s="41" t="str">
        <f t="shared" si="127"/>
        <v/>
      </c>
      <c r="AE2057" s="41" t="str">
        <f>IF($H2057="", "", IF(COUNTIF($AA$11:$AA$131, $H2057)&gt;0, 'Application Process'!$AC$4, ""))</f>
        <v/>
      </c>
    </row>
    <row r="2058" spans="1:31" x14ac:dyDescent="0.25">
      <c r="A2058" s="40"/>
      <c r="B2058" s="88" t="str">
        <f>IF($X2058="", "", IF(COUNTIF('Application Process'!$I$11:$I$3035, $X2058)=0, 'Job Database'!$Y$8, IFERROR(INDEX('Application Process'!$AJ$11:$AJ$3035, MATCH($X2058, 'Application Process'!$I$11:$I$3035, 0)), "")))</f>
        <v/>
      </c>
      <c r="C2058" s="40"/>
      <c r="D2058" s="207"/>
      <c r="E2058" s="194"/>
      <c r="F2058" s="194"/>
      <c r="G2058" s="208"/>
      <c r="H2058" s="194"/>
      <c r="I2058" s="208"/>
      <c r="J2058" s="194"/>
      <c r="K2058" s="209"/>
      <c r="L2058" s="194"/>
      <c r="M2058" s="196"/>
      <c r="N2058" s="194"/>
      <c r="O2058" s="194"/>
      <c r="P2058" s="208"/>
      <c r="Q2058" s="194"/>
      <c r="R2058" s="210"/>
      <c r="S2058" s="211"/>
      <c r="T2058" s="193"/>
      <c r="U2058" s="40"/>
      <c r="W2058" s="41" t="str">
        <f t="shared" si="125"/>
        <v/>
      </c>
      <c r="X2058" s="58" t="str">
        <f t="shared" si="126"/>
        <v/>
      </c>
      <c r="Y2058" s="58" t="str">
        <f t="shared" si="124"/>
        <v/>
      </c>
      <c r="AC2058" s="41" t="str">
        <f t="shared" si="127"/>
        <v/>
      </c>
      <c r="AE2058" s="41" t="str">
        <f>IF($H2058="", "", IF(COUNTIF($AA$11:$AA$131, $H2058)&gt;0, 'Application Process'!$AC$4, ""))</f>
        <v/>
      </c>
    </row>
    <row r="2059" spans="1:31" x14ac:dyDescent="0.25">
      <c r="A2059" s="40"/>
      <c r="B2059" s="88" t="str">
        <f>IF($X2059="", "", IF(COUNTIF('Application Process'!$I$11:$I$3035, $X2059)=0, 'Job Database'!$Y$8, IFERROR(INDEX('Application Process'!$AJ$11:$AJ$3035, MATCH($X2059, 'Application Process'!$I$11:$I$3035, 0)), "")))</f>
        <v/>
      </c>
      <c r="C2059" s="40"/>
      <c r="D2059" s="207"/>
      <c r="E2059" s="194"/>
      <c r="F2059" s="194"/>
      <c r="G2059" s="208"/>
      <c r="H2059" s="194"/>
      <c r="I2059" s="208"/>
      <c r="J2059" s="194"/>
      <c r="K2059" s="209"/>
      <c r="L2059" s="194"/>
      <c r="M2059" s="196"/>
      <c r="N2059" s="194"/>
      <c r="O2059" s="194"/>
      <c r="P2059" s="208"/>
      <c r="Q2059" s="194"/>
      <c r="R2059" s="210"/>
      <c r="S2059" s="211"/>
      <c r="T2059" s="193"/>
      <c r="U2059" s="40"/>
      <c r="W2059" s="41" t="str">
        <f t="shared" si="125"/>
        <v/>
      </c>
      <c r="X2059" s="58" t="str">
        <f t="shared" si="126"/>
        <v/>
      </c>
      <c r="Y2059" s="58" t="str">
        <f t="shared" ref="Y2059:Y2122" si="128">IF($H2059="", "", CONCATENATE($H2059, " - ", $B2059))</f>
        <v/>
      </c>
      <c r="AC2059" s="41" t="str">
        <f t="shared" si="127"/>
        <v/>
      </c>
      <c r="AE2059" s="41" t="str">
        <f>IF($H2059="", "", IF(COUNTIF($AA$11:$AA$131, $H2059)&gt;0, 'Application Process'!$AC$4, ""))</f>
        <v/>
      </c>
    </row>
    <row r="2060" spans="1:31" x14ac:dyDescent="0.25">
      <c r="A2060" s="40"/>
      <c r="B2060" s="88" t="str">
        <f>IF($X2060="", "", IF(COUNTIF('Application Process'!$I$11:$I$3035, $X2060)=0, 'Job Database'!$Y$8, IFERROR(INDEX('Application Process'!$AJ$11:$AJ$3035, MATCH($X2060, 'Application Process'!$I$11:$I$3035, 0)), "")))</f>
        <v/>
      </c>
      <c r="C2060" s="40"/>
      <c r="D2060" s="207"/>
      <c r="E2060" s="194"/>
      <c r="F2060" s="194"/>
      <c r="G2060" s="208"/>
      <c r="H2060" s="194"/>
      <c r="I2060" s="208"/>
      <c r="J2060" s="194"/>
      <c r="K2060" s="209"/>
      <c r="L2060" s="194"/>
      <c r="M2060" s="196"/>
      <c r="N2060" s="194"/>
      <c r="O2060" s="194"/>
      <c r="P2060" s="208"/>
      <c r="Q2060" s="194"/>
      <c r="R2060" s="210"/>
      <c r="S2060" s="211"/>
      <c r="T2060" s="193"/>
      <c r="U2060" s="40"/>
      <c r="W2060" s="41" t="str">
        <f t="shared" ref="W2060:W2123" si="129">IF($D2060="", "", IF(COUNTIF($D$11:$D$3035, $D2060)&gt;1, "X", ""))</f>
        <v/>
      </c>
      <c r="X2060" s="58" t="str">
        <f t="shared" ref="X2060:X2123" si="130">IF($D2060="", "", CONCATENATE(D2060, IF(E2060="", "", " - "), IF(E2060="", "", E2060), IF(F2060="", "", " - "), IF(F2060="", "", F2060)))</f>
        <v/>
      </c>
      <c r="Y2060" s="58" t="str">
        <f t="shared" si="128"/>
        <v/>
      </c>
      <c r="AC2060" s="41" t="str">
        <f t="shared" ref="AC2060:AC2123" si="131">IF($H2060="", "", IF(COUNTIF($AA$11:$AA$131, $H2060)=0, "X", ""))</f>
        <v/>
      </c>
      <c r="AE2060" s="41" t="str">
        <f>IF($H2060="", "", IF(COUNTIF($AA$11:$AA$131, $H2060)&gt;0, 'Application Process'!$AC$4, ""))</f>
        <v/>
      </c>
    </row>
    <row r="2061" spans="1:31" x14ac:dyDescent="0.25">
      <c r="A2061" s="40"/>
      <c r="B2061" s="88" t="str">
        <f>IF($X2061="", "", IF(COUNTIF('Application Process'!$I$11:$I$3035, $X2061)=0, 'Job Database'!$Y$8, IFERROR(INDEX('Application Process'!$AJ$11:$AJ$3035, MATCH($X2061, 'Application Process'!$I$11:$I$3035, 0)), "")))</f>
        <v/>
      </c>
      <c r="C2061" s="40"/>
      <c r="D2061" s="207"/>
      <c r="E2061" s="194"/>
      <c r="F2061" s="194"/>
      <c r="G2061" s="208"/>
      <c r="H2061" s="194"/>
      <c r="I2061" s="208"/>
      <c r="J2061" s="194"/>
      <c r="K2061" s="209"/>
      <c r="L2061" s="194"/>
      <c r="M2061" s="196"/>
      <c r="N2061" s="194"/>
      <c r="O2061" s="194"/>
      <c r="P2061" s="208"/>
      <c r="Q2061" s="194"/>
      <c r="R2061" s="210"/>
      <c r="S2061" s="211"/>
      <c r="T2061" s="193"/>
      <c r="U2061" s="40"/>
      <c r="W2061" s="41" t="str">
        <f t="shared" si="129"/>
        <v/>
      </c>
      <c r="X2061" s="58" t="str">
        <f t="shared" si="130"/>
        <v/>
      </c>
      <c r="Y2061" s="58" t="str">
        <f t="shared" si="128"/>
        <v/>
      </c>
      <c r="AC2061" s="41" t="str">
        <f t="shared" si="131"/>
        <v/>
      </c>
      <c r="AE2061" s="41" t="str">
        <f>IF($H2061="", "", IF(COUNTIF($AA$11:$AA$131, $H2061)&gt;0, 'Application Process'!$AC$4, ""))</f>
        <v/>
      </c>
    </row>
    <row r="2062" spans="1:31" x14ac:dyDescent="0.25">
      <c r="A2062" s="40"/>
      <c r="B2062" s="88" t="str">
        <f>IF($X2062="", "", IF(COUNTIF('Application Process'!$I$11:$I$3035, $X2062)=0, 'Job Database'!$Y$8, IFERROR(INDEX('Application Process'!$AJ$11:$AJ$3035, MATCH($X2062, 'Application Process'!$I$11:$I$3035, 0)), "")))</f>
        <v/>
      </c>
      <c r="C2062" s="40"/>
      <c r="D2062" s="207"/>
      <c r="E2062" s="194"/>
      <c r="F2062" s="194"/>
      <c r="G2062" s="208"/>
      <c r="H2062" s="194"/>
      <c r="I2062" s="208"/>
      <c r="J2062" s="194"/>
      <c r="K2062" s="209"/>
      <c r="L2062" s="194"/>
      <c r="M2062" s="196"/>
      <c r="N2062" s="194"/>
      <c r="O2062" s="194"/>
      <c r="P2062" s="208"/>
      <c r="Q2062" s="194"/>
      <c r="R2062" s="210"/>
      <c r="S2062" s="211"/>
      <c r="T2062" s="193"/>
      <c r="U2062" s="40"/>
      <c r="W2062" s="41" t="str">
        <f t="shared" si="129"/>
        <v/>
      </c>
      <c r="X2062" s="58" t="str">
        <f t="shared" si="130"/>
        <v/>
      </c>
      <c r="Y2062" s="58" t="str">
        <f t="shared" si="128"/>
        <v/>
      </c>
      <c r="AC2062" s="41" t="str">
        <f t="shared" si="131"/>
        <v/>
      </c>
      <c r="AE2062" s="41" t="str">
        <f>IF($H2062="", "", IF(COUNTIF($AA$11:$AA$131, $H2062)&gt;0, 'Application Process'!$AC$4, ""))</f>
        <v/>
      </c>
    </row>
    <row r="2063" spans="1:31" x14ac:dyDescent="0.25">
      <c r="A2063" s="40"/>
      <c r="B2063" s="88" t="str">
        <f>IF($X2063="", "", IF(COUNTIF('Application Process'!$I$11:$I$3035, $X2063)=0, 'Job Database'!$Y$8, IFERROR(INDEX('Application Process'!$AJ$11:$AJ$3035, MATCH($X2063, 'Application Process'!$I$11:$I$3035, 0)), "")))</f>
        <v/>
      </c>
      <c r="C2063" s="40"/>
      <c r="D2063" s="207"/>
      <c r="E2063" s="194"/>
      <c r="F2063" s="194"/>
      <c r="G2063" s="208"/>
      <c r="H2063" s="194"/>
      <c r="I2063" s="208"/>
      <c r="J2063" s="194"/>
      <c r="K2063" s="209"/>
      <c r="L2063" s="194"/>
      <c r="M2063" s="196"/>
      <c r="N2063" s="194"/>
      <c r="O2063" s="194"/>
      <c r="P2063" s="208"/>
      <c r="Q2063" s="194"/>
      <c r="R2063" s="210"/>
      <c r="S2063" s="211"/>
      <c r="T2063" s="193"/>
      <c r="U2063" s="40"/>
      <c r="W2063" s="41" t="str">
        <f t="shared" si="129"/>
        <v/>
      </c>
      <c r="X2063" s="58" t="str">
        <f t="shared" si="130"/>
        <v/>
      </c>
      <c r="Y2063" s="58" t="str">
        <f t="shared" si="128"/>
        <v/>
      </c>
      <c r="AC2063" s="41" t="str">
        <f t="shared" si="131"/>
        <v/>
      </c>
      <c r="AE2063" s="41" t="str">
        <f>IF($H2063="", "", IF(COUNTIF($AA$11:$AA$131, $H2063)&gt;0, 'Application Process'!$AC$4, ""))</f>
        <v/>
      </c>
    </row>
    <row r="2064" spans="1:31" x14ac:dyDescent="0.25">
      <c r="A2064" s="40"/>
      <c r="B2064" s="88" t="str">
        <f>IF($X2064="", "", IF(COUNTIF('Application Process'!$I$11:$I$3035, $X2064)=0, 'Job Database'!$Y$8, IFERROR(INDEX('Application Process'!$AJ$11:$AJ$3035, MATCH($X2064, 'Application Process'!$I$11:$I$3035, 0)), "")))</f>
        <v/>
      </c>
      <c r="C2064" s="40"/>
      <c r="D2064" s="207"/>
      <c r="E2064" s="194"/>
      <c r="F2064" s="194"/>
      <c r="G2064" s="208"/>
      <c r="H2064" s="194"/>
      <c r="I2064" s="208"/>
      <c r="J2064" s="194"/>
      <c r="K2064" s="209"/>
      <c r="L2064" s="194"/>
      <c r="M2064" s="196"/>
      <c r="N2064" s="194"/>
      <c r="O2064" s="194"/>
      <c r="P2064" s="208"/>
      <c r="Q2064" s="194"/>
      <c r="R2064" s="210"/>
      <c r="S2064" s="211"/>
      <c r="T2064" s="193"/>
      <c r="U2064" s="40"/>
      <c r="W2064" s="41" t="str">
        <f t="shared" si="129"/>
        <v/>
      </c>
      <c r="X2064" s="58" t="str">
        <f t="shared" si="130"/>
        <v/>
      </c>
      <c r="Y2064" s="58" t="str">
        <f t="shared" si="128"/>
        <v/>
      </c>
      <c r="AC2064" s="41" t="str">
        <f t="shared" si="131"/>
        <v/>
      </c>
      <c r="AE2064" s="41" t="str">
        <f>IF($H2064="", "", IF(COUNTIF($AA$11:$AA$131, $H2064)&gt;0, 'Application Process'!$AC$4, ""))</f>
        <v/>
      </c>
    </row>
    <row r="2065" spans="1:31" x14ac:dyDescent="0.25">
      <c r="A2065" s="40"/>
      <c r="B2065" s="88" t="str">
        <f>IF($X2065="", "", IF(COUNTIF('Application Process'!$I$11:$I$3035, $X2065)=0, 'Job Database'!$Y$8, IFERROR(INDEX('Application Process'!$AJ$11:$AJ$3035, MATCH($X2065, 'Application Process'!$I$11:$I$3035, 0)), "")))</f>
        <v/>
      </c>
      <c r="C2065" s="40"/>
      <c r="D2065" s="207"/>
      <c r="E2065" s="194"/>
      <c r="F2065" s="194"/>
      <c r="G2065" s="208"/>
      <c r="H2065" s="194"/>
      <c r="I2065" s="208"/>
      <c r="J2065" s="194"/>
      <c r="K2065" s="209"/>
      <c r="L2065" s="194"/>
      <c r="M2065" s="196"/>
      <c r="N2065" s="194"/>
      <c r="O2065" s="194"/>
      <c r="P2065" s="208"/>
      <c r="Q2065" s="194"/>
      <c r="R2065" s="210"/>
      <c r="S2065" s="211"/>
      <c r="T2065" s="193"/>
      <c r="U2065" s="40"/>
      <c r="W2065" s="41" t="str">
        <f t="shared" si="129"/>
        <v/>
      </c>
      <c r="X2065" s="58" t="str">
        <f t="shared" si="130"/>
        <v/>
      </c>
      <c r="Y2065" s="58" t="str">
        <f t="shared" si="128"/>
        <v/>
      </c>
      <c r="AC2065" s="41" t="str">
        <f t="shared" si="131"/>
        <v/>
      </c>
      <c r="AE2065" s="41" t="str">
        <f>IF($H2065="", "", IF(COUNTIF($AA$11:$AA$131, $H2065)&gt;0, 'Application Process'!$AC$4, ""))</f>
        <v/>
      </c>
    </row>
    <row r="2066" spans="1:31" x14ac:dyDescent="0.25">
      <c r="A2066" s="40"/>
      <c r="B2066" s="88" t="str">
        <f>IF($X2066="", "", IF(COUNTIF('Application Process'!$I$11:$I$3035, $X2066)=0, 'Job Database'!$Y$8, IFERROR(INDEX('Application Process'!$AJ$11:$AJ$3035, MATCH($X2066, 'Application Process'!$I$11:$I$3035, 0)), "")))</f>
        <v/>
      </c>
      <c r="C2066" s="40"/>
      <c r="D2066" s="207"/>
      <c r="E2066" s="194"/>
      <c r="F2066" s="194"/>
      <c r="G2066" s="208"/>
      <c r="H2066" s="194"/>
      <c r="I2066" s="208"/>
      <c r="J2066" s="194"/>
      <c r="K2066" s="209"/>
      <c r="L2066" s="194"/>
      <c r="M2066" s="196"/>
      <c r="N2066" s="194"/>
      <c r="O2066" s="194"/>
      <c r="P2066" s="208"/>
      <c r="Q2066" s="194"/>
      <c r="R2066" s="210"/>
      <c r="S2066" s="211"/>
      <c r="T2066" s="193"/>
      <c r="U2066" s="40"/>
      <c r="W2066" s="41" t="str">
        <f t="shared" si="129"/>
        <v/>
      </c>
      <c r="X2066" s="58" t="str">
        <f t="shared" si="130"/>
        <v/>
      </c>
      <c r="Y2066" s="58" t="str">
        <f t="shared" si="128"/>
        <v/>
      </c>
      <c r="AC2066" s="41" t="str">
        <f t="shared" si="131"/>
        <v/>
      </c>
      <c r="AE2066" s="41" t="str">
        <f>IF($H2066="", "", IF(COUNTIF($AA$11:$AA$131, $H2066)&gt;0, 'Application Process'!$AC$4, ""))</f>
        <v/>
      </c>
    </row>
    <row r="2067" spans="1:31" x14ac:dyDescent="0.25">
      <c r="A2067" s="40"/>
      <c r="B2067" s="88" t="str">
        <f>IF($X2067="", "", IF(COUNTIF('Application Process'!$I$11:$I$3035, $X2067)=0, 'Job Database'!$Y$8, IFERROR(INDEX('Application Process'!$AJ$11:$AJ$3035, MATCH($X2067, 'Application Process'!$I$11:$I$3035, 0)), "")))</f>
        <v/>
      </c>
      <c r="C2067" s="40"/>
      <c r="D2067" s="207"/>
      <c r="E2067" s="194"/>
      <c r="F2067" s="194"/>
      <c r="G2067" s="208"/>
      <c r="H2067" s="194"/>
      <c r="I2067" s="208"/>
      <c r="J2067" s="194"/>
      <c r="K2067" s="209"/>
      <c r="L2067" s="194"/>
      <c r="M2067" s="196"/>
      <c r="N2067" s="194"/>
      <c r="O2067" s="194"/>
      <c r="P2067" s="208"/>
      <c r="Q2067" s="194"/>
      <c r="R2067" s="210"/>
      <c r="S2067" s="211"/>
      <c r="T2067" s="193"/>
      <c r="U2067" s="40"/>
      <c r="W2067" s="41" t="str">
        <f t="shared" si="129"/>
        <v/>
      </c>
      <c r="X2067" s="58" t="str">
        <f t="shared" si="130"/>
        <v/>
      </c>
      <c r="Y2067" s="58" t="str">
        <f t="shared" si="128"/>
        <v/>
      </c>
      <c r="AC2067" s="41" t="str">
        <f t="shared" si="131"/>
        <v/>
      </c>
      <c r="AE2067" s="41" t="str">
        <f>IF($H2067="", "", IF(COUNTIF($AA$11:$AA$131, $H2067)&gt;0, 'Application Process'!$AC$4, ""))</f>
        <v/>
      </c>
    </row>
    <row r="2068" spans="1:31" x14ac:dyDescent="0.25">
      <c r="A2068" s="40"/>
      <c r="B2068" s="88" t="str">
        <f>IF($X2068="", "", IF(COUNTIF('Application Process'!$I$11:$I$3035, $X2068)=0, 'Job Database'!$Y$8, IFERROR(INDEX('Application Process'!$AJ$11:$AJ$3035, MATCH($X2068, 'Application Process'!$I$11:$I$3035, 0)), "")))</f>
        <v/>
      </c>
      <c r="C2068" s="40"/>
      <c r="D2068" s="207"/>
      <c r="E2068" s="194"/>
      <c r="F2068" s="194"/>
      <c r="G2068" s="208"/>
      <c r="H2068" s="194"/>
      <c r="I2068" s="208"/>
      <c r="J2068" s="194"/>
      <c r="K2068" s="209"/>
      <c r="L2068" s="194"/>
      <c r="M2068" s="196"/>
      <c r="N2068" s="194"/>
      <c r="O2068" s="194"/>
      <c r="P2068" s="208"/>
      <c r="Q2068" s="194"/>
      <c r="R2068" s="210"/>
      <c r="S2068" s="211"/>
      <c r="T2068" s="193"/>
      <c r="U2068" s="40"/>
      <c r="W2068" s="41" t="str">
        <f t="shared" si="129"/>
        <v/>
      </c>
      <c r="X2068" s="58" t="str">
        <f t="shared" si="130"/>
        <v/>
      </c>
      <c r="Y2068" s="58" t="str">
        <f t="shared" si="128"/>
        <v/>
      </c>
      <c r="AC2068" s="41" t="str">
        <f t="shared" si="131"/>
        <v/>
      </c>
      <c r="AE2068" s="41" t="str">
        <f>IF($H2068="", "", IF(COUNTIF($AA$11:$AA$131, $H2068)&gt;0, 'Application Process'!$AC$4, ""))</f>
        <v/>
      </c>
    </row>
    <row r="2069" spans="1:31" x14ac:dyDescent="0.25">
      <c r="A2069" s="40"/>
      <c r="B2069" s="88" t="str">
        <f>IF($X2069="", "", IF(COUNTIF('Application Process'!$I$11:$I$3035, $X2069)=0, 'Job Database'!$Y$8, IFERROR(INDEX('Application Process'!$AJ$11:$AJ$3035, MATCH($X2069, 'Application Process'!$I$11:$I$3035, 0)), "")))</f>
        <v/>
      </c>
      <c r="C2069" s="40"/>
      <c r="D2069" s="207"/>
      <c r="E2069" s="194"/>
      <c r="F2069" s="194"/>
      <c r="G2069" s="208"/>
      <c r="H2069" s="194"/>
      <c r="I2069" s="208"/>
      <c r="J2069" s="194"/>
      <c r="K2069" s="209"/>
      <c r="L2069" s="194"/>
      <c r="M2069" s="196"/>
      <c r="N2069" s="194"/>
      <c r="O2069" s="194"/>
      <c r="P2069" s="208"/>
      <c r="Q2069" s="194"/>
      <c r="R2069" s="210"/>
      <c r="S2069" s="211"/>
      <c r="T2069" s="193"/>
      <c r="U2069" s="40"/>
      <c r="W2069" s="41" t="str">
        <f t="shared" si="129"/>
        <v/>
      </c>
      <c r="X2069" s="58" t="str">
        <f t="shared" si="130"/>
        <v/>
      </c>
      <c r="Y2069" s="58" t="str">
        <f t="shared" si="128"/>
        <v/>
      </c>
      <c r="AC2069" s="41" t="str">
        <f t="shared" si="131"/>
        <v/>
      </c>
      <c r="AE2069" s="41" t="str">
        <f>IF($H2069="", "", IF(COUNTIF($AA$11:$AA$131, $H2069)&gt;0, 'Application Process'!$AC$4, ""))</f>
        <v/>
      </c>
    </row>
    <row r="2070" spans="1:31" x14ac:dyDescent="0.25">
      <c r="A2070" s="40"/>
      <c r="B2070" s="88" t="str">
        <f>IF($X2070="", "", IF(COUNTIF('Application Process'!$I$11:$I$3035, $X2070)=0, 'Job Database'!$Y$8, IFERROR(INDEX('Application Process'!$AJ$11:$AJ$3035, MATCH($X2070, 'Application Process'!$I$11:$I$3035, 0)), "")))</f>
        <v/>
      </c>
      <c r="C2070" s="40"/>
      <c r="D2070" s="207"/>
      <c r="E2070" s="194"/>
      <c r="F2070" s="194"/>
      <c r="G2070" s="208"/>
      <c r="H2070" s="194"/>
      <c r="I2070" s="208"/>
      <c r="J2070" s="194"/>
      <c r="K2070" s="209"/>
      <c r="L2070" s="194"/>
      <c r="M2070" s="196"/>
      <c r="N2070" s="194"/>
      <c r="O2070" s="194"/>
      <c r="P2070" s="208"/>
      <c r="Q2070" s="194"/>
      <c r="R2070" s="210"/>
      <c r="S2070" s="211"/>
      <c r="T2070" s="193"/>
      <c r="U2070" s="40"/>
      <c r="W2070" s="41" t="str">
        <f t="shared" si="129"/>
        <v/>
      </c>
      <c r="X2070" s="58" t="str">
        <f t="shared" si="130"/>
        <v/>
      </c>
      <c r="Y2070" s="58" t="str">
        <f t="shared" si="128"/>
        <v/>
      </c>
      <c r="AC2070" s="41" t="str">
        <f t="shared" si="131"/>
        <v/>
      </c>
      <c r="AE2070" s="41" t="str">
        <f>IF($H2070="", "", IF(COUNTIF($AA$11:$AA$131, $H2070)&gt;0, 'Application Process'!$AC$4, ""))</f>
        <v/>
      </c>
    </row>
    <row r="2071" spans="1:31" x14ac:dyDescent="0.25">
      <c r="A2071" s="40"/>
      <c r="B2071" s="88" t="str">
        <f>IF($X2071="", "", IF(COUNTIF('Application Process'!$I$11:$I$3035, $X2071)=0, 'Job Database'!$Y$8, IFERROR(INDEX('Application Process'!$AJ$11:$AJ$3035, MATCH($X2071, 'Application Process'!$I$11:$I$3035, 0)), "")))</f>
        <v/>
      </c>
      <c r="C2071" s="40"/>
      <c r="D2071" s="207"/>
      <c r="E2071" s="194"/>
      <c r="F2071" s="194"/>
      <c r="G2071" s="208"/>
      <c r="H2071" s="194"/>
      <c r="I2071" s="208"/>
      <c r="J2071" s="194"/>
      <c r="K2071" s="209"/>
      <c r="L2071" s="194"/>
      <c r="M2071" s="196"/>
      <c r="N2071" s="194"/>
      <c r="O2071" s="194"/>
      <c r="P2071" s="208"/>
      <c r="Q2071" s="194"/>
      <c r="R2071" s="210"/>
      <c r="S2071" s="211"/>
      <c r="T2071" s="193"/>
      <c r="U2071" s="40"/>
      <c r="W2071" s="41" t="str">
        <f t="shared" si="129"/>
        <v/>
      </c>
      <c r="X2071" s="58" t="str">
        <f t="shared" si="130"/>
        <v/>
      </c>
      <c r="Y2071" s="58" t="str">
        <f t="shared" si="128"/>
        <v/>
      </c>
      <c r="AC2071" s="41" t="str">
        <f t="shared" si="131"/>
        <v/>
      </c>
      <c r="AE2071" s="41" t="str">
        <f>IF($H2071="", "", IF(COUNTIF($AA$11:$AA$131, $H2071)&gt;0, 'Application Process'!$AC$4, ""))</f>
        <v/>
      </c>
    </row>
    <row r="2072" spans="1:31" x14ac:dyDescent="0.25">
      <c r="A2072" s="40"/>
      <c r="B2072" s="88" t="str">
        <f>IF($X2072="", "", IF(COUNTIF('Application Process'!$I$11:$I$3035, $X2072)=0, 'Job Database'!$Y$8, IFERROR(INDEX('Application Process'!$AJ$11:$AJ$3035, MATCH($X2072, 'Application Process'!$I$11:$I$3035, 0)), "")))</f>
        <v/>
      </c>
      <c r="C2072" s="40"/>
      <c r="D2072" s="207"/>
      <c r="E2072" s="194"/>
      <c r="F2072" s="194"/>
      <c r="G2072" s="208"/>
      <c r="H2072" s="194"/>
      <c r="I2072" s="208"/>
      <c r="J2072" s="194"/>
      <c r="K2072" s="209"/>
      <c r="L2072" s="194"/>
      <c r="M2072" s="196"/>
      <c r="N2072" s="194"/>
      <c r="O2072" s="194"/>
      <c r="P2072" s="208"/>
      <c r="Q2072" s="194"/>
      <c r="R2072" s="210"/>
      <c r="S2072" s="211"/>
      <c r="T2072" s="193"/>
      <c r="U2072" s="40"/>
      <c r="W2072" s="41" t="str">
        <f t="shared" si="129"/>
        <v/>
      </c>
      <c r="X2072" s="58" t="str">
        <f t="shared" si="130"/>
        <v/>
      </c>
      <c r="Y2072" s="58" t="str">
        <f t="shared" si="128"/>
        <v/>
      </c>
      <c r="AC2072" s="41" t="str">
        <f t="shared" si="131"/>
        <v/>
      </c>
      <c r="AE2072" s="41" t="str">
        <f>IF($H2072="", "", IF(COUNTIF($AA$11:$AA$131, $H2072)&gt;0, 'Application Process'!$AC$4, ""))</f>
        <v/>
      </c>
    </row>
    <row r="2073" spans="1:31" x14ac:dyDescent="0.25">
      <c r="A2073" s="40"/>
      <c r="B2073" s="88" t="str">
        <f>IF($X2073="", "", IF(COUNTIF('Application Process'!$I$11:$I$3035, $X2073)=0, 'Job Database'!$Y$8, IFERROR(INDEX('Application Process'!$AJ$11:$AJ$3035, MATCH($X2073, 'Application Process'!$I$11:$I$3035, 0)), "")))</f>
        <v/>
      </c>
      <c r="C2073" s="40"/>
      <c r="D2073" s="207"/>
      <c r="E2073" s="194"/>
      <c r="F2073" s="194"/>
      <c r="G2073" s="208"/>
      <c r="H2073" s="194"/>
      <c r="I2073" s="208"/>
      <c r="J2073" s="194"/>
      <c r="K2073" s="209"/>
      <c r="L2073" s="194"/>
      <c r="M2073" s="196"/>
      <c r="N2073" s="194"/>
      <c r="O2073" s="194"/>
      <c r="P2073" s="208"/>
      <c r="Q2073" s="194"/>
      <c r="R2073" s="210"/>
      <c r="S2073" s="211"/>
      <c r="T2073" s="193"/>
      <c r="U2073" s="40"/>
      <c r="W2073" s="41" t="str">
        <f t="shared" si="129"/>
        <v/>
      </c>
      <c r="X2073" s="58" t="str">
        <f t="shared" si="130"/>
        <v/>
      </c>
      <c r="Y2073" s="58" t="str">
        <f t="shared" si="128"/>
        <v/>
      </c>
      <c r="AC2073" s="41" t="str">
        <f t="shared" si="131"/>
        <v/>
      </c>
      <c r="AE2073" s="41" t="str">
        <f>IF($H2073="", "", IF(COUNTIF($AA$11:$AA$131, $H2073)&gt;0, 'Application Process'!$AC$4, ""))</f>
        <v/>
      </c>
    </row>
    <row r="2074" spans="1:31" x14ac:dyDescent="0.25">
      <c r="A2074" s="40"/>
      <c r="B2074" s="88" t="str">
        <f>IF($X2074="", "", IF(COUNTIF('Application Process'!$I$11:$I$3035, $X2074)=0, 'Job Database'!$Y$8, IFERROR(INDEX('Application Process'!$AJ$11:$AJ$3035, MATCH($X2074, 'Application Process'!$I$11:$I$3035, 0)), "")))</f>
        <v/>
      </c>
      <c r="C2074" s="40"/>
      <c r="D2074" s="207"/>
      <c r="E2074" s="194"/>
      <c r="F2074" s="194"/>
      <c r="G2074" s="208"/>
      <c r="H2074" s="194"/>
      <c r="I2074" s="208"/>
      <c r="J2074" s="194"/>
      <c r="K2074" s="209"/>
      <c r="L2074" s="194"/>
      <c r="M2074" s="196"/>
      <c r="N2074" s="194"/>
      <c r="O2074" s="194"/>
      <c r="P2074" s="208"/>
      <c r="Q2074" s="194"/>
      <c r="R2074" s="210"/>
      <c r="S2074" s="211"/>
      <c r="T2074" s="193"/>
      <c r="U2074" s="40"/>
      <c r="W2074" s="41" t="str">
        <f t="shared" si="129"/>
        <v/>
      </c>
      <c r="X2074" s="58" t="str">
        <f t="shared" si="130"/>
        <v/>
      </c>
      <c r="Y2074" s="58" t="str">
        <f t="shared" si="128"/>
        <v/>
      </c>
      <c r="AC2074" s="41" t="str">
        <f t="shared" si="131"/>
        <v/>
      </c>
      <c r="AE2074" s="41" t="str">
        <f>IF($H2074="", "", IF(COUNTIF($AA$11:$AA$131, $H2074)&gt;0, 'Application Process'!$AC$4, ""))</f>
        <v/>
      </c>
    </row>
    <row r="2075" spans="1:31" x14ac:dyDescent="0.25">
      <c r="A2075" s="40"/>
      <c r="B2075" s="88" t="str">
        <f>IF($X2075="", "", IF(COUNTIF('Application Process'!$I$11:$I$3035, $X2075)=0, 'Job Database'!$Y$8, IFERROR(INDEX('Application Process'!$AJ$11:$AJ$3035, MATCH($X2075, 'Application Process'!$I$11:$I$3035, 0)), "")))</f>
        <v/>
      </c>
      <c r="C2075" s="40"/>
      <c r="D2075" s="207"/>
      <c r="E2075" s="194"/>
      <c r="F2075" s="194"/>
      <c r="G2075" s="208"/>
      <c r="H2075" s="194"/>
      <c r="I2075" s="208"/>
      <c r="J2075" s="194"/>
      <c r="K2075" s="209"/>
      <c r="L2075" s="194"/>
      <c r="M2075" s="196"/>
      <c r="N2075" s="194"/>
      <c r="O2075" s="194"/>
      <c r="P2075" s="208"/>
      <c r="Q2075" s="194"/>
      <c r="R2075" s="210"/>
      <c r="S2075" s="211"/>
      <c r="T2075" s="193"/>
      <c r="U2075" s="40"/>
      <c r="W2075" s="41" t="str">
        <f t="shared" si="129"/>
        <v/>
      </c>
      <c r="X2075" s="58" t="str">
        <f t="shared" si="130"/>
        <v/>
      </c>
      <c r="Y2075" s="58" t="str">
        <f t="shared" si="128"/>
        <v/>
      </c>
      <c r="AC2075" s="41" t="str">
        <f t="shared" si="131"/>
        <v/>
      </c>
      <c r="AE2075" s="41" t="str">
        <f>IF($H2075="", "", IF(COUNTIF($AA$11:$AA$131, $H2075)&gt;0, 'Application Process'!$AC$4, ""))</f>
        <v/>
      </c>
    </row>
    <row r="2076" spans="1:31" x14ac:dyDescent="0.25">
      <c r="A2076" s="40"/>
      <c r="B2076" s="88" t="str">
        <f>IF($X2076="", "", IF(COUNTIF('Application Process'!$I$11:$I$3035, $X2076)=0, 'Job Database'!$Y$8, IFERROR(INDEX('Application Process'!$AJ$11:$AJ$3035, MATCH($X2076, 'Application Process'!$I$11:$I$3035, 0)), "")))</f>
        <v/>
      </c>
      <c r="C2076" s="40"/>
      <c r="D2076" s="207"/>
      <c r="E2076" s="194"/>
      <c r="F2076" s="194"/>
      <c r="G2076" s="208"/>
      <c r="H2076" s="194"/>
      <c r="I2076" s="208"/>
      <c r="J2076" s="194"/>
      <c r="K2076" s="209"/>
      <c r="L2076" s="194"/>
      <c r="M2076" s="196"/>
      <c r="N2076" s="194"/>
      <c r="O2076" s="194"/>
      <c r="P2076" s="208"/>
      <c r="Q2076" s="194"/>
      <c r="R2076" s="210"/>
      <c r="S2076" s="211"/>
      <c r="T2076" s="193"/>
      <c r="U2076" s="40"/>
      <c r="W2076" s="41" t="str">
        <f t="shared" si="129"/>
        <v/>
      </c>
      <c r="X2076" s="58" t="str">
        <f t="shared" si="130"/>
        <v/>
      </c>
      <c r="Y2076" s="58" t="str">
        <f t="shared" si="128"/>
        <v/>
      </c>
      <c r="AC2076" s="41" t="str">
        <f t="shared" si="131"/>
        <v/>
      </c>
      <c r="AE2076" s="41" t="str">
        <f>IF($H2076="", "", IF(COUNTIF($AA$11:$AA$131, $H2076)&gt;0, 'Application Process'!$AC$4, ""))</f>
        <v/>
      </c>
    </row>
    <row r="2077" spans="1:31" x14ac:dyDescent="0.25">
      <c r="A2077" s="40"/>
      <c r="B2077" s="88" t="str">
        <f>IF($X2077="", "", IF(COUNTIF('Application Process'!$I$11:$I$3035, $X2077)=0, 'Job Database'!$Y$8, IFERROR(INDEX('Application Process'!$AJ$11:$AJ$3035, MATCH($X2077, 'Application Process'!$I$11:$I$3035, 0)), "")))</f>
        <v/>
      </c>
      <c r="C2077" s="40"/>
      <c r="D2077" s="207"/>
      <c r="E2077" s="194"/>
      <c r="F2077" s="194"/>
      <c r="G2077" s="208"/>
      <c r="H2077" s="194"/>
      <c r="I2077" s="208"/>
      <c r="J2077" s="194"/>
      <c r="K2077" s="209"/>
      <c r="L2077" s="194"/>
      <c r="M2077" s="196"/>
      <c r="N2077" s="194"/>
      <c r="O2077" s="194"/>
      <c r="P2077" s="208"/>
      <c r="Q2077" s="194"/>
      <c r="R2077" s="210"/>
      <c r="S2077" s="211"/>
      <c r="T2077" s="193"/>
      <c r="U2077" s="40"/>
      <c r="W2077" s="41" t="str">
        <f t="shared" si="129"/>
        <v/>
      </c>
      <c r="X2077" s="58" t="str">
        <f t="shared" si="130"/>
        <v/>
      </c>
      <c r="Y2077" s="58" t="str">
        <f t="shared" si="128"/>
        <v/>
      </c>
      <c r="AC2077" s="41" t="str">
        <f t="shared" si="131"/>
        <v/>
      </c>
      <c r="AE2077" s="41" t="str">
        <f>IF($H2077="", "", IF(COUNTIF($AA$11:$AA$131, $H2077)&gt;0, 'Application Process'!$AC$4, ""))</f>
        <v/>
      </c>
    </row>
    <row r="2078" spans="1:31" x14ac:dyDescent="0.25">
      <c r="A2078" s="40"/>
      <c r="B2078" s="88" t="str">
        <f>IF($X2078="", "", IF(COUNTIF('Application Process'!$I$11:$I$3035, $X2078)=0, 'Job Database'!$Y$8, IFERROR(INDEX('Application Process'!$AJ$11:$AJ$3035, MATCH($X2078, 'Application Process'!$I$11:$I$3035, 0)), "")))</f>
        <v/>
      </c>
      <c r="C2078" s="40"/>
      <c r="D2078" s="207"/>
      <c r="E2078" s="194"/>
      <c r="F2078" s="194"/>
      <c r="G2078" s="208"/>
      <c r="H2078" s="194"/>
      <c r="I2078" s="208"/>
      <c r="J2078" s="194"/>
      <c r="K2078" s="209"/>
      <c r="L2078" s="194"/>
      <c r="M2078" s="196"/>
      <c r="N2078" s="194"/>
      <c r="O2078" s="194"/>
      <c r="P2078" s="208"/>
      <c r="Q2078" s="194"/>
      <c r="R2078" s="210"/>
      <c r="S2078" s="211"/>
      <c r="T2078" s="193"/>
      <c r="U2078" s="40"/>
      <c r="W2078" s="41" t="str">
        <f t="shared" si="129"/>
        <v/>
      </c>
      <c r="X2078" s="58" t="str">
        <f t="shared" si="130"/>
        <v/>
      </c>
      <c r="Y2078" s="58" t="str">
        <f t="shared" si="128"/>
        <v/>
      </c>
      <c r="AC2078" s="41" t="str">
        <f t="shared" si="131"/>
        <v/>
      </c>
      <c r="AE2078" s="41" t="str">
        <f>IF($H2078="", "", IF(COUNTIF($AA$11:$AA$131, $H2078)&gt;0, 'Application Process'!$AC$4, ""))</f>
        <v/>
      </c>
    </row>
    <row r="2079" spans="1:31" x14ac:dyDescent="0.25">
      <c r="A2079" s="40"/>
      <c r="B2079" s="88" t="str">
        <f>IF($X2079="", "", IF(COUNTIF('Application Process'!$I$11:$I$3035, $X2079)=0, 'Job Database'!$Y$8, IFERROR(INDEX('Application Process'!$AJ$11:$AJ$3035, MATCH($X2079, 'Application Process'!$I$11:$I$3035, 0)), "")))</f>
        <v/>
      </c>
      <c r="C2079" s="40"/>
      <c r="D2079" s="207"/>
      <c r="E2079" s="194"/>
      <c r="F2079" s="194"/>
      <c r="G2079" s="208"/>
      <c r="H2079" s="194"/>
      <c r="I2079" s="208"/>
      <c r="J2079" s="194"/>
      <c r="K2079" s="209"/>
      <c r="L2079" s="194"/>
      <c r="M2079" s="196"/>
      <c r="N2079" s="194"/>
      <c r="O2079" s="194"/>
      <c r="P2079" s="208"/>
      <c r="Q2079" s="194"/>
      <c r="R2079" s="210"/>
      <c r="S2079" s="211"/>
      <c r="T2079" s="193"/>
      <c r="U2079" s="40"/>
      <c r="W2079" s="41" t="str">
        <f t="shared" si="129"/>
        <v/>
      </c>
      <c r="X2079" s="58" t="str">
        <f t="shared" si="130"/>
        <v/>
      </c>
      <c r="Y2079" s="58" t="str">
        <f t="shared" si="128"/>
        <v/>
      </c>
      <c r="AC2079" s="41" t="str">
        <f t="shared" si="131"/>
        <v/>
      </c>
      <c r="AE2079" s="41" t="str">
        <f>IF($H2079="", "", IF(COUNTIF($AA$11:$AA$131, $H2079)&gt;0, 'Application Process'!$AC$4, ""))</f>
        <v/>
      </c>
    </row>
    <row r="2080" spans="1:31" x14ac:dyDescent="0.25">
      <c r="A2080" s="40"/>
      <c r="B2080" s="88" t="str">
        <f>IF($X2080="", "", IF(COUNTIF('Application Process'!$I$11:$I$3035, $X2080)=0, 'Job Database'!$Y$8, IFERROR(INDEX('Application Process'!$AJ$11:$AJ$3035, MATCH($X2080, 'Application Process'!$I$11:$I$3035, 0)), "")))</f>
        <v/>
      </c>
      <c r="C2080" s="40"/>
      <c r="D2080" s="207"/>
      <c r="E2080" s="194"/>
      <c r="F2080" s="194"/>
      <c r="G2080" s="208"/>
      <c r="H2080" s="194"/>
      <c r="I2080" s="208"/>
      <c r="J2080" s="194"/>
      <c r="K2080" s="209"/>
      <c r="L2080" s="194"/>
      <c r="M2080" s="196"/>
      <c r="N2080" s="194"/>
      <c r="O2080" s="194"/>
      <c r="P2080" s="208"/>
      <c r="Q2080" s="194"/>
      <c r="R2080" s="210"/>
      <c r="S2080" s="211"/>
      <c r="T2080" s="193"/>
      <c r="U2080" s="40"/>
      <c r="W2080" s="41" t="str">
        <f t="shared" si="129"/>
        <v/>
      </c>
      <c r="X2080" s="58" t="str">
        <f t="shared" si="130"/>
        <v/>
      </c>
      <c r="Y2080" s="58" t="str">
        <f t="shared" si="128"/>
        <v/>
      </c>
      <c r="AC2080" s="41" t="str">
        <f t="shared" si="131"/>
        <v/>
      </c>
      <c r="AE2080" s="41" t="str">
        <f>IF($H2080="", "", IF(COUNTIF($AA$11:$AA$131, $H2080)&gt;0, 'Application Process'!$AC$4, ""))</f>
        <v/>
      </c>
    </row>
    <row r="2081" spans="1:31" x14ac:dyDescent="0.25">
      <c r="A2081" s="40"/>
      <c r="B2081" s="88" t="str">
        <f>IF($X2081="", "", IF(COUNTIF('Application Process'!$I$11:$I$3035, $X2081)=0, 'Job Database'!$Y$8, IFERROR(INDEX('Application Process'!$AJ$11:$AJ$3035, MATCH($X2081, 'Application Process'!$I$11:$I$3035, 0)), "")))</f>
        <v/>
      </c>
      <c r="C2081" s="40"/>
      <c r="D2081" s="207"/>
      <c r="E2081" s="194"/>
      <c r="F2081" s="194"/>
      <c r="G2081" s="208"/>
      <c r="H2081" s="194"/>
      <c r="I2081" s="208"/>
      <c r="J2081" s="194"/>
      <c r="K2081" s="209"/>
      <c r="L2081" s="194"/>
      <c r="M2081" s="196"/>
      <c r="N2081" s="194"/>
      <c r="O2081" s="194"/>
      <c r="P2081" s="208"/>
      <c r="Q2081" s="194"/>
      <c r="R2081" s="210"/>
      <c r="S2081" s="211"/>
      <c r="T2081" s="193"/>
      <c r="U2081" s="40"/>
      <c r="W2081" s="41" t="str">
        <f t="shared" si="129"/>
        <v/>
      </c>
      <c r="X2081" s="58" t="str">
        <f t="shared" si="130"/>
        <v/>
      </c>
      <c r="Y2081" s="58" t="str">
        <f t="shared" si="128"/>
        <v/>
      </c>
      <c r="AC2081" s="41" t="str">
        <f t="shared" si="131"/>
        <v/>
      </c>
      <c r="AE2081" s="41" t="str">
        <f>IF($H2081="", "", IF(COUNTIF($AA$11:$AA$131, $H2081)&gt;0, 'Application Process'!$AC$4, ""))</f>
        <v/>
      </c>
    </row>
    <row r="2082" spans="1:31" x14ac:dyDescent="0.25">
      <c r="A2082" s="40"/>
      <c r="B2082" s="88" t="str">
        <f>IF($X2082="", "", IF(COUNTIF('Application Process'!$I$11:$I$3035, $X2082)=0, 'Job Database'!$Y$8, IFERROR(INDEX('Application Process'!$AJ$11:$AJ$3035, MATCH($X2082, 'Application Process'!$I$11:$I$3035, 0)), "")))</f>
        <v/>
      </c>
      <c r="C2082" s="40"/>
      <c r="D2082" s="207"/>
      <c r="E2082" s="194"/>
      <c r="F2082" s="194"/>
      <c r="G2082" s="208"/>
      <c r="H2082" s="194"/>
      <c r="I2082" s="208"/>
      <c r="J2082" s="194"/>
      <c r="K2082" s="209"/>
      <c r="L2082" s="194"/>
      <c r="M2082" s="196"/>
      <c r="N2082" s="194"/>
      <c r="O2082" s="194"/>
      <c r="P2082" s="208"/>
      <c r="Q2082" s="194"/>
      <c r="R2082" s="210"/>
      <c r="S2082" s="211"/>
      <c r="T2082" s="193"/>
      <c r="U2082" s="40"/>
      <c r="W2082" s="41" t="str">
        <f t="shared" si="129"/>
        <v/>
      </c>
      <c r="X2082" s="58" t="str">
        <f t="shared" si="130"/>
        <v/>
      </c>
      <c r="Y2082" s="58" t="str">
        <f t="shared" si="128"/>
        <v/>
      </c>
      <c r="AC2082" s="41" t="str">
        <f t="shared" si="131"/>
        <v/>
      </c>
      <c r="AE2082" s="41" t="str">
        <f>IF($H2082="", "", IF(COUNTIF($AA$11:$AA$131, $H2082)&gt;0, 'Application Process'!$AC$4, ""))</f>
        <v/>
      </c>
    </row>
    <row r="2083" spans="1:31" x14ac:dyDescent="0.25">
      <c r="A2083" s="40"/>
      <c r="B2083" s="88" t="str">
        <f>IF($X2083="", "", IF(COUNTIF('Application Process'!$I$11:$I$3035, $X2083)=0, 'Job Database'!$Y$8, IFERROR(INDEX('Application Process'!$AJ$11:$AJ$3035, MATCH($X2083, 'Application Process'!$I$11:$I$3035, 0)), "")))</f>
        <v/>
      </c>
      <c r="C2083" s="40"/>
      <c r="D2083" s="207"/>
      <c r="E2083" s="194"/>
      <c r="F2083" s="194"/>
      <c r="G2083" s="208"/>
      <c r="H2083" s="194"/>
      <c r="I2083" s="208"/>
      <c r="J2083" s="194"/>
      <c r="K2083" s="209"/>
      <c r="L2083" s="194"/>
      <c r="M2083" s="196"/>
      <c r="N2083" s="194"/>
      <c r="O2083" s="194"/>
      <c r="P2083" s="208"/>
      <c r="Q2083" s="194"/>
      <c r="R2083" s="210"/>
      <c r="S2083" s="211"/>
      <c r="T2083" s="193"/>
      <c r="U2083" s="40"/>
      <c r="W2083" s="41" t="str">
        <f t="shared" si="129"/>
        <v/>
      </c>
      <c r="X2083" s="58" t="str">
        <f t="shared" si="130"/>
        <v/>
      </c>
      <c r="Y2083" s="58" t="str">
        <f t="shared" si="128"/>
        <v/>
      </c>
      <c r="AC2083" s="41" t="str">
        <f t="shared" si="131"/>
        <v/>
      </c>
      <c r="AE2083" s="41" t="str">
        <f>IF($H2083="", "", IF(COUNTIF($AA$11:$AA$131, $H2083)&gt;0, 'Application Process'!$AC$4, ""))</f>
        <v/>
      </c>
    </row>
    <row r="2084" spans="1:31" x14ac:dyDescent="0.25">
      <c r="A2084" s="40"/>
      <c r="B2084" s="88" t="str">
        <f>IF($X2084="", "", IF(COUNTIF('Application Process'!$I$11:$I$3035, $X2084)=0, 'Job Database'!$Y$8, IFERROR(INDEX('Application Process'!$AJ$11:$AJ$3035, MATCH($X2084, 'Application Process'!$I$11:$I$3035, 0)), "")))</f>
        <v/>
      </c>
      <c r="C2084" s="40"/>
      <c r="D2084" s="207"/>
      <c r="E2084" s="194"/>
      <c r="F2084" s="194"/>
      <c r="G2084" s="208"/>
      <c r="H2084" s="194"/>
      <c r="I2084" s="208"/>
      <c r="J2084" s="194"/>
      <c r="K2084" s="209"/>
      <c r="L2084" s="194"/>
      <c r="M2084" s="196"/>
      <c r="N2084" s="194"/>
      <c r="O2084" s="194"/>
      <c r="P2084" s="208"/>
      <c r="Q2084" s="194"/>
      <c r="R2084" s="210"/>
      <c r="S2084" s="211"/>
      <c r="T2084" s="193"/>
      <c r="U2084" s="40"/>
      <c r="W2084" s="41" t="str">
        <f t="shared" si="129"/>
        <v/>
      </c>
      <c r="X2084" s="58" t="str">
        <f t="shared" si="130"/>
        <v/>
      </c>
      <c r="Y2084" s="58" t="str">
        <f t="shared" si="128"/>
        <v/>
      </c>
      <c r="AC2084" s="41" t="str">
        <f t="shared" si="131"/>
        <v/>
      </c>
      <c r="AE2084" s="41" t="str">
        <f>IF($H2084="", "", IF(COUNTIF($AA$11:$AA$131, $H2084)&gt;0, 'Application Process'!$AC$4, ""))</f>
        <v/>
      </c>
    </row>
    <row r="2085" spans="1:31" x14ac:dyDescent="0.25">
      <c r="A2085" s="40"/>
      <c r="B2085" s="88" t="str">
        <f>IF($X2085="", "", IF(COUNTIF('Application Process'!$I$11:$I$3035, $X2085)=0, 'Job Database'!$Y$8, IFERROR(INDEX('Application Process'!$AJ$11:$AJ$3035, MATCH($X2085, 'Application Process'!$I$11:$I$3035, 0)), "")))</f>
        <v/>
      </c>
      <c r="C2085" s="40"/>
      <c r="D2085" s="207"/>
      <c r="E2085" s="194"/>
      <c r="F2085" s="194"/>
      <c r="G2085" s="208"/>
      <c r="H2085" s="194"/>
      <c r="I2085" s="208"/>
      <c r="J2085" s="194"/>
      <c r="K2085" s="209"/>
      <c r="L2085" s="194"/>
      <c r="M2085" s="196"/>
      <c r="N2085" s="194"/>
      <c r="O2085" s="194"/>
      <c r="P2085" s="208"/>
      <c r="Q2085" s="194"/>
      <c r="R2085" s="210"/>
      <c r="S2085" s="211"/>
      <c r="T2085" s="193"/>
      <c r="U2085" s="40"/>
      <c r="W2085" s="41" t="str">
        <f t="shared" si="129"/>
        <v/>
      </c>
      <c r="X2085" s="58" t="str">
        <f t="shared" si="130"/>
        <v/>
      </c>
      <c r="Y2085" s="58" t="str">
        <f t="shared" si="128"/>
        <v/>
      </c>
      <c r="AC2085" s="41" t="str">
        <f t="shared" si="131"/>
        <v/>
      </c>
      <c r="AE2085" s="41" t="str">
        <f>IF($H2085="", "", IF(COUNTIF($AA$11:$AA$131, $H2085)&gt;0, 'Application Process'!$AC$4, ""))</f>
        <v/>
      </c>
    </row>
    <row r="2086" spans="1:31" x14ac:dyDescent="0.25">
      <c r="A2086" s="40"/>
      <c r="B2086" s="88" t="str">
        <f>IF($X2086="", "", IF(COUNTIF('Application Process'!$I$11:$I$3035, $X2086)=0, 'Job Database'!$Y$8, IFERROR(INDEX('Application Process'!$AJ$11:$AJ$3035, MATCH($X2086, 'Application Process'!$I$11:$I$3035, 0)), "")))</f>
        <v/>
      </c>
      <c r="C2086" s="40"/>
      <c r="D2086" s="207"/>
      <c r="E2086" s="194"/>
      <c r="F2086" s="194"/>
      <c r="G2086" s="208"/>
      <c r="H2086" s="194"/>
      <c r="I2086" s="208"/>
      <c r="J2086" s="194"/>
      <c r="K2086" s="209"/>
      <c r="L2086" s="194"/>
      <c r="M2086" s="196"/>
      <c r="N2086" s="194"/>
      <c r="O2086" s="194"/>
      <c r="P2086" s="208"/>
      <c r="Q2086" s="194"/>
      <c r="R2086" s="210"/>
      <c r="S2086" s="211"/>
      <c r="T2086" s="193"/>
      <c r="U2086" s="40"/>
      <c r="W2086" s="41" t="str">
        <f t="shared" si="129"/>
        <v/>
      </c>
      <c r="X2086" s="58" t="str">
        <f t="shared" si="130"/>
        <v/>
      </c>
      <c r="Y2086" s="58" t="str">
        <f t="shared" si="128"/>
        <v/>
      </c>
      <c r="AC2086" s="41" t="str">
        <f t="shared" si="131"/>
        <v/>
      </c>
      <c r="AE2086" s="41" t="str">
        <f>IF($H2086="", "", IF(COUNTIF($AA$11:$AA$131, $H2086)&gt;0, 'Application Process'!$AC$4, ""))</f>
        <v/>
      </c>
    </row>
    <row r="2087" spans="1:31" x14ac:dyDescent="0.25">
      <c r="A2087" s="40"/>
      <c r="B2087" s="88" t="str">
        <f>IF($X2087="", "", IF(COUNTIF('Application Process'!$I$11:$I$3035, $X2087)=0, 'Job Database'!$Y$8, IFERROR(INDEX('Application Process'!$AJ$11:$AJ$3035, MATCH($X2087, 'Application Process'!$I$11:$I$3035, 0)), "")))</f>
        <v/>
      </c>
      <c r="C2087" s="40"/>
      <c r="D2087" s="207"/>
      <c r="E2087" s="194"/>
      <c r="F2087" s="194"/>
      <c r="G2087" s="208"/>
      <c r="H2087" s="194"/>
      <c r="I2087" s="208"/>
      <c r="J2087" s="194"/>
      <c r="K2087" s="209"/>
      <c r="L2087" s="194"/>
      <c r="M2087" s="196"/>
      <c r="N2087" s="194"/>
      <c r="O2087" s="194"/>
      <c r="P2087" s="208"/>
      <c r="Q2087" s="194"/>
      <c r="R2087" s="210"/>
      <c r="S2087" s="211"/>
      <c r="T2087" s="193"/>
      <c r="U2087" s="40"/>
      <c r="W2087" s="41" t="str">
        <f t="shared" si="129"/>
        <v/>
      </c>
      <c r="X2087" s="58" t="str">
        <f t="shared" si="130"/>
        <v/>
      </c>
      <c r="Y2087" s="58" t="str">
        <f t="shared" si="128"/>
        <v/>
      </c>
      <c r="AC2087" s="41" t="str">
        <f t="shared" si="131"/>
        <v/>
      </c>
      <c r="AE2087" s="41" t="str">
        <f>IF($H2087="", "", IF(COUNTIF($AA$11:$AA$131, $H2087)&gt;0, 'Application Process'!$AC$4, ""))</f>
        <v/>
      </c>
    </row>
    <row r="2088" spans="1:31" x14ac:dyDescent="0.25">
      <c r="A2088" s="40"/>
      <c r="B2088" s="88" t="str">
        <f>IF($X2088="", "", IF(COUNTIF('Application Process'!$I$11:$I$3035, $X2088)=0, 'Job Database'!$Y$8, IFERROR(INDEX('Application Process'!$AJ$11:$AJ$3035, MATCH($X2088, 'Application Process'!$I$11:$I$3035, 0)), "")))</f>
        <v/>
      </c>
      <c r="C2088" s="40"/>
      <c r="D2088" s="207"/>
      <c r="E2088" s="194"/>
      <c r="F2088" s="194"/>
      <c r="G2088" s="208"/>
      <c r="H2088" s="194"/>
      <c r="I2088" s="208"/>
      <c r="J2088" s="194"/>
      <c r="K2088" s="209"/>
      <c r="L2088" s="194"/>
      <c r="M2088" s="196"/>
      <c r="N2088" s="194"/>
      <c r="O2088" s="194"/>
      <c r="P2088" s="208"/>
      <c r="Q2088" s="194"/>
      <c r="R2088" s="210"/>
      <c r="S2088" s="211"/>
      <c r="T2088" s="193"/>
      <c r="U2088" s="40"/>
      <c r="W2088" s="41" t="str">
        <f t="shared" si="129"/>
        <v/>
      </c>
      <c r="X2088" s="58" t="str">
        <f t="shared" si="130"/>
        <v/>
      </c>
      <c r="Y2088" s="58" t="str">
        <f t="shared" si="128"/>
        <v/>
      </c>
      <c r="AC2088" s="41" t="str">
        <f t="shared" si="131"/>
        <v/>
      </c>
      <c r="AE2088" s="41" t="str">
        <f>IF($H2088="", "", IF(COUNTIF($AA$11:$AA$131, $H2088)&gt;0, 'Application Process'!$AC$4, ""))</f>
        <v/>
      </c>
    </row>
    <row r="2089" spans="1:31" x14ac:dyDescent="0.25">
      <c r="A2089" s="40"/>
      <c r="B2089" s="88" t="str">
        <f>IF($X2089="", "", IF(COUNTIF('Application Process'!$I$11:$I$3035, $X2089)=0, 'Job Database'!$Y$8, IFERROR(INDEX('Application Process'!$AJ$11:$AJ$3035, MATCH($X2089, 'Application Process'!$I$11:$I$3035, 0)), "")))</f>
        <v/>
      </c>
      <c r="C2089" s="40"/>
      <c r="D2089" s="207"/>
      <c r="E2089" s="194"/>
      <c r="F2089" s="194"/>
      <c r="G2089" s="208"/>
      <c r="H2089" s="194"/>
      <c r="I2089" s="208"/>
      <c r="J2089" s="194"/>
      <c r="K2089" s="209"/>
      <c r="L2089" s="194"/>
      <c r="M2089" s="196"/>
      <c r="N2089" s="194"/>
      <c r="O2089" s="194"/>
      <c r="P2089" s="208"/>
      <c r="Q2089" s="194"/>
      <c r="R2089" s="210"/>
      <c r="S2089" s="211"/>
      <c r="T2089" s="193"/>
      <c r="U2089" s="40"/>
      <c r="W2089" s="41" t="str">
        <f t="shared" si="129"/>
        <v/>
      </c>
      <c r="X2089" s="58" t="str">
        <f t="shared" si="130"/>
        <v/>
      </c>
      <c r="Y2089" s="58" t="str">
        <f t="shared" si="128"/>
        <v/>
      </c>
      <c r="AC2089" s="41" t="str">
        <f t="shared" si="131"/>
        <v/>
      </c>
      <c r="AE2089" s="41" t="str">
        <f>IF($H2089="", "", IF(COUNTIF($AA$11:$AA$131, $H2089)&gt;0, 'Application Process'!$AC$4, ""))</f>
        <v/>
      </c>
    </row>
    <row r="2090" spans="1:31" x14ac:dyDescent="0.25">
      <c r="A2090" s="40"/>
      <c r="B2090" s="88" t="str">
        <f>IF($X2090="", "", IF(COUNTIF('Application Process'!$I$11:$I$3035, $X2090)=0, 'Job Database'!$Y$8, IFERROR(INDEX('Application Process'!$AJ$11:$AJ$3035, MATCH($X2090, 'Application Process'!$I$11:$I$3035, 0)), "")))</f>
        <v/>
      </c>
      <c r="C2090" s="40"/>
      <c r="D2090" s="207"/>
      <c r="E2090" s="194"/>
      <c r="F2090" s="194"/>
      <c r="G2090" s="208"/>
      <c r="H2090" s="194"/>
      <c r="I2090" s="208"/>
      <c r="J2090" s="194"/>
      <c r="K2090" s="209"/>
      <c r="L2090" s="194"/>
      <c r="M2090" s="196"/>
      <c r="N2090" s="194"/>
      <c r="O2090" s="194"/>
      <c r="P2090" s="208"/>
      <c r="Q2090" s="194"/>
      <c r="R2090" s="210"/>
      <c r="S2090" s="211"/>
      <c r="T2090" s="193"/>
      <c r="U2090" s="40"/>
      <c r="W2090" s="41" t="str">
        <f t="shared" si="129"/>
        <v/>
      </c>
      <c r="X2090" s="58" t="str">
        <f t="shared" si="130"/>
        <v/>
      </c>
      <c r="Y2090" s="58" t="str">
        <f t="shared" si="128"/>
        <v/>
      </c>
      <c r="AC2090" s="41" t="str">
        <f t="shared" si="131"/>
        <v/>
      </c>
      <c r="AE2090" s="41" t="str">
        <f>IF($H2090="", "", IF(COUNTIF($AA$11:$AA$131, $H2090)&gt;0, 'Application Process'!$AC$4, ""))</f>
        <v/>
      </c>
    </row>
    <row r="2091" spans="1:31" x14ac:dyDescent="0.25">
      <c r="A2091" s="40"/>
      <c r="B2091" s="88" t="str">
        <f>IF($X2091="", "", IF(COUNTIF('Application Process'!$I$11:$I$3035, $X2091)=0, 'Job Database'!$Y$8, IFERROR(INDEX('Application Process'!$AJ$11:$AJ$3035, MATCH($X2091, 'Application Process'!$I$11:$I$3035, 0)), "")))</f>
        <v/>
      </c>
      <c r="C2091" s="40"/>
      <c r="D2091" s="207"/>
      <c r="E2091" s="194"/>
      <c r="F2091" s="194"/>
      <c r="G2091" s="208"/>
      <c r="H2091" s="194"/>
      <c r="I2091" s="208"/>
      <c r="J2091" s="194"/>
      <c r="K2091" s="209"/>
      <c r="L2091" s="194"/>
      <c r="M2091" s="196"/>
      <c r="N2091" s="194"/>
      <c r="O2091" s="194"/>
      <c r="P2091" s="208"/>
      <c r="Q2091" s="194"/>
      <c r="R2091" s="210"/>
      <c r="S2091" s="211"/>
      <c r="T2091" s="193"/>
      <c r="U2091" s="40"/>
      <c r="W2091" s="41" t="str">
        <f t="shared" si="129"/>
        <v/>
      </c>
      <c r="X2091" s="58" t="str">
        <f t="shared" si="130"/>
        <v/>
      </c>
      <c r="Y2091" s="58" t="str">
        <f t="shared" si="128"/>
        <v/>
      </c>
      <c r="AC2091" s="41" t="str">
        <f t="shared" si="131"/>
        <v/>
      </c>
      <c r="AE2091" s="41" t="str">
        <f>IF($H2091="", "", IF(COUNTIF($AA$11:$AA$131, $H2091)&gt;0, 'Application Process'!$AC$4, ""))</f>
        <v/>
      </c>
    </row>
    <row r="2092" spans="1:31" x14ac:dyDescent="0.25">
      <c r="A2092" s="40"/>
      <c r="B2092" s="88" t="str">
        <f>IF($X2092="", "", IF(COUNTIF('Application Process'!$I$11:$I$3035, $X2092)=0, 'Job Database'!$Y$8, IFERROR(INDEX('Application Process'!$AJ$11:$AJ$3035, MATCH($X2092, 'Application Process'!$I$11:$I$3035, 0)), "")))</f>
        <v/>
      </c>
      <c r="C2092" s="40"/>
      <c r="D2092" s="207"/>
      <c r="E2092" s="194"/>
      <c r="F2092" s="194"/>
      <c r="G2092" s="208"/>
      <c r="H2092" s="194"/>
      <c r="I2092" s="208"/>
      <c r="J2092" s="194"/>
      <c r="K2092" s="209"/>
      <c r="L2092" s="194"/>
      <c r="M2092" s="196"/>
      <c r="N2092" s="194"/>
      <c r="O2092" s="194"/>
      <c r="P2092" s="208"/>
      <c r="Q2092" s="194"/>
      <c r="R2092" s="210"/>
      <c r="S2092" s="211"/>
      <c r="T2092" s="193"/>
      <c r="U2092" s="40"/>
      <c r="W2092" s="41" t="str">
        <f t="shared" si="129"/>
        <v/>
      </c>
      <c r="X2092" s="58" t="str">
        <f t="shared" si="130"/>
        <v/>
      </c>
      <c r="Y2092" s="58" t="str">
        <f t="shared" si="128"/>
        <v/>
      </c>
      <c r="AC2092" s="41" t="str">
        <f t="shared" si="131"/>
        <v/>
      </c>
      <c r="AE2092" s="41" t="str">
        <f>IF($H2092="", "", IF(COUNTIF($AA$11:$AA$131, $H2092)&gt;0, 'Application Process'!$AC$4, ""))</f>
        <v/>
      </c>
    </row>
    <row r="2093" spans="1:31" x14ac:dyDescent="0.25">
      <c r="A2093" s="40"/>
      <c r="B2093" s="88" t="str">
        <f>IF($X2093="", "", IF(COUNTIF('Application Process'!$I$11:$I$3035, $X2093)=0, 'Job Database'!$Y$8, IFERROR(INDEX('Application Process'!$AJ$11:$AJ$3035, MATCH($X2093, 'Application Process'!$I$11:$I$3035, 0)), "")))</f>
        <v/>
      </c>
      <c r="C2093" s="40"/>
      <c r="D2093" s="207"/>
      <c r="E2093" s="194"/>
      <c r="F2093" s="194"/>
      <c r="G2093" s="208"/>
      <c r="H2093" s="194"/>
      <c r="I2093" s="208"/>
      <c r="J2093" s="194"/>
      <c r="K2093" s="209"/>
      <c r="L2093" s="194"/>
      <c r="M2093" s="196"/>
      <c r="N2093" s="194"/>
      <c r="O2093" s="194"/>
      <c r="P2093" s="208"/>
      <c r="Q2093" s="194"/>
      <c r="R2093" s="210"/>
      <c r="S2093" s="211"/>
      <c r="T2093" s="193"/>
      <c r="U2093" s="40"/>
      <c r="W2093" s="41" t="str">
        <f t="shared" si="129"/>
        <v/>
      </c>
      <c r="X2093" s="58" t="str">
        <f t="shared" si="130"/>
        <v/>
      </c>
      <c r="Y2093" s="58" t="str">
        <f t="shared" si="128"/>
        <v/>
      </c>
      <c r="AC2093" s="41" t="str">
        <f t="shared" si="131"/>
        <v/>
      </c>
      <c r="AE2093" s="41" t="str">
        <f>IF($H2093="", "", IF(COUNTIF($AA$11:$AA$131, $H2093)&gt;0, 'Application Process'!$AC$4, ""))</f>
        <v/>
      </c>
    </row>
    <row r="2094" spans="1:31" x14ac:dyDescent="0.25">
      <c r="A2094" s="40"/>
      <c r="B2094" s="88" t="str">
        <f>IF($X2094="", "", IF(COUNTIF('Application Process'!$I$11:$I$3035, $X2094)=0, 'Job Database'!$Y$8, IFERROR(INDEX('Application Process'!$AJ$11:$AJ$3035, MATCH($X2094, 'Application Process'!$I$11:$I$3035, 0)), "")))</f>
        <v/>
      </c>
      <c r="C2094" s="40"/>
      <c r="D2094" s="207"/>
      <c r="E2094" s="194"/>
      <c r="F2094" s="194"/>
      <c r="G2094" s="208"/>
      <c r="H2094" s="194"/>
      <c r="I2094" s="208"/>
      <c r="J2094" s="194"/>
      <c r="K2094" s="209"/>
      <c r="L2094" s="194"/>
      <c r="M2094" s="196"/>
      <c r="N2094" s="194"/>
      <c r="O2094" s="194"/>
      <c r="P2094" s="208"/>
      <c r="Q2094" s="194"/>
      <c r="R2094" s="210"/>
      <c r="S2094" s="211"/>
      <c r="T2094" s="193"/>
      <c r="U2094" s="40"/>
      <c r="W2094" s="41" t="str">
        <f t="shared" si="129"/>
        <v/>
      </c>
      <c r="X2094" s="58" t="str">
        <f t="shared" si="130"/>
        <v/>
      </c>
      <c r="Y2094" s="58" t="str">
        <f t="shared" si="128"/>
        <v/>
      </c>
      <c r="AC2094" s="41" t="str">
        <f t="shared" si="131"/>
        <v/>
      </c>
      <c r="AE2094" s="41" t="str">
        <f>IF($H2094="", "", IF(COUNTIF($AA$11:$AA$131, $H2094)&gt;0, 'Application Process'!$AC$4, ""))</f>
        <v/>
      </c>
    </row>
    <row r="2095" spans="1:31" x14ac:dyDescent="0.25">
      <c r="A2095" s="40"/>
      <c r="B2095" s="88" t="str">
        <f>IF($X2095="", "", IF(COUNTIF('Application Process'!$I$11:$I$3035, $X2095)=0, 'Job Database'!$Y$8, IFERROR(INDEX('Application Process'!$AJ$11:$AJ$3035, MATCH($X2095, 'Application Process'!$I$11:$I$3035, 0)), "")))</f>
        <v/>
      </c>
      <c r="C2095" s="40"/>
      <c r="D2095" s="207"/>
      <c r="E2095" s="194"/>
      <c r="F2095" s="194"/>
      <c r="G2095" s="208"/>
      <c r="H2095" s="194"/>
      <c r="I2095" s="208"/>
      <c r="J2095" s="194"/>
      <c r="K2095" s="209"/>
      <c r="L2095" s="194"/>
      <c r="M2095" s="196"/>
      <c r="N2095" s="194"/>
      <c r="O2095" s="194"/>
      <c r="P2095" s="208"/>
      <c r="Q2095" s="194"/>
      <c r="R2095" s="210"/>
      <c r="S2095" s="211"/>
      <c r="T2095" s="193"/>
      <c r="U2095" s="40"/>
      <c r="W2095" s="41" t="str">
        <f t="shared" si="129"/>
        <v/>
      </c>
      <c r="X2095" s="58" t="str">
        <f t="shared" si="130"/>
        <v/>
      </c>
      <c r="Y2095" s="58" t="str">
        <f t="shared" si="128"/>
        <v/>
      </c>
      <c r="AC2095" s="41" t="str">
        <f t="shared" si="131"/>
        <v/>
      </c>
      <c r="AE2095" s="41" t="str">
        <f>IF($H2095="", "", IF(COUNTIF($AA$11:$AA$131, $H2095)&gt;0, 'Application Process'!$AC$4, ""))</f>
        <v/>
      </c>
    </row>
    <row r="2096" spans="1:31" x14ac:dyDescent="0.25">
      <c r="A2096" s="40"/>
      <c r="B2096" s="88" t="str">
        <f>IF($X2096="", "", IF(COUNTIF('Application Process'!$I$11:$I$3035, $X2096)=0, 'Job Database'!$Y$8, IFERROR(INDEX('Application Process'!$AJ$11:$AJ$3035, MATCH($X2096, 'Application Process'!$I$11:$I$3035, 0)), "")))</f>
        <v/>
      </c>
      <c r="C2096" s="40"/>
      <c r="D2096" s="207"/>
      <c r="E2096" s="194"/>
      <c r="F2096" s="194"/>
      <c r="G2096" s="208"/>
      <c r="H2096" s="194"/>
      <c r="I2096" s="208"/>
      <c r="J2096" s="194"/>
      <c r="K2096" s="209"/>
      <c r="L2096" s="194"/>
      <c r="M2096" s="196"/>
      <c r="N2096" s="194"/>
      <c r="O2096" s="194"/>
      <c r="P2096" s="208"/>
      <c r="Q2096" s="194"/>
      <c r="R2096" s="210"/>
      <c r="S2096" s="211"/>
      <c r="T2096" s="193"/>
      <c r="U2096" s="40"/>
      <c r="W2096" s="41" t="str">
        <f t="shared" si="129"/>
        <v/>
      </c>
      <c r="X2096" s="58" t="str">
        <f t="shared" si="130"/>
        <v/>
      </c>
      <c r="Y2096" s="58" t="str">
        <f t="shared" si="128"/>
        <v/>
      </c>
      <c r="AC2096" s="41" t="str">
        <f t="shared" si="131"/>
        <v/>
      </c>
      <c r="AE2096" s="41" t="str">
        <f>IF($H2096="", "", IF(COUNTIF($AA$11:$AA$131, $H2096)&gt;0, 'Application Process'!$AC$4, ""))</f>
        <v/>
      </c>
    </row>
    <row r="2097" spans="1:31" x14ac:dyDescent="0.25">
      <c r="A2097" s="40"/>
      <c r="B2097" s="88" t="str">
        <f>IF($X2097="", "", IF(COUNTIF('Application Process'!$I$11:$I$3035, $X2097)=0, 'Job Database'!$Y$8, IFERROR(INDEX('Application Process'!$AJ$11:$AJ$3035, MATCH($X2097, 'Application Process'!$I$11:$I$3035, 0)), "")))</f>
        <v/>
      </c>
      <c r="C2097" s="40"/>
      <c r="D2097" s="207"/>
      <c r="E2097" s="194"/>
      <c r="F2097" s="194"/>
      <c r="G2097" s="208"/>
      <c r="H2097" s="194"/>
      <c r="I2097" s="208"/>
      <c r="J2097" s="194"/>
      <c r="K2097" s="209"/>
      <c r="L2097" s="194"/>
      <c r="M2097" s="196"/>
      <c r="N2097" s="194"/>
      <c r="O2097" s="194"/>
      <c r="P2097" s="208"/>
      <c r="Q2097" s="194"/>
      <c r="R2097" s="210"/>
      <c r="S2097" s="211"/>
      <c r="T2097" s="193"/>
      <c r="U2097" s="40"/>
      <c r="W2097" s="41" t="str">
        <f t="shared" si="129"/>
        <v/>
      </c>
      <c r="X2097" s="58" t="str">
        <f t="shared" si="130"/>
        <v/>
      </c>
      <c r="Y2097" s="58" t="str">
        <f t="shared" si="128"/>
        <v/>
      </c>
      <c r="AC2097" s="41" t="str">
        <f t="shared" si="131"/>
        <v/>
      </c>
      <c r="AE2097" s="41" t="str">
        <f>IF($H2097="", "", IF(COUNTIF($AA$11:$AA$131, $H2097)&gt;0, 'Application Process'!$AC$4, ""))</f>
        <v/>
      </c>
    </row>
    <row r="2098" spans="1:31" x14ac:dyDescent="0.25">
      <c r="A2098" s="40"/>
      <c r="B2098" s="88" t="str">
        <f>IF($X2098="", "", IF(COUNTIF('Application Process'!$I$11:$I$3035, $X2098)=0, 'Job Database'!$Y$8, IFERROR(INDEX('Application Process'!$AJ$11:$AJ$3035, MATCH($X2098, 'Application Process'!$I$11:$I$3035, 0)), "")))</f>
        <v/>
      </c>
      <c r="C2098" s="40"/>
      <c r="D2098" s="207"/>
      <c r="E2098" s="194"/>
      <c r="F2098" s="194"/>
      <c r="G2098" s="208"/>
      <c r="H2098" s="194"/>
      <c r="I2098" s="208"/>
      <c r="J2098" s="194"/>
      <c r="K2098" s="209"/>
      <c r="L2098" s="194"/>
      <c r="M2098" s="196"/>
      <c r="N2098" s="194"/>
      <c r="O2098" s="194"/>
      <c r="P2098" s="208"/>
      <c r="Q2098" s="194"/>
      <c r="R2098" s="210"/>
      <c r="S2098" s="211"/>
      <c r="T2098" s="193"/>
      <c r="U2098" s="40"/>
      <c r="W2098" s="41" t="str">
        <f t="shared" si="129"/>
        <v/>
      </c>
      <c r="X2098" s="58" t="str">
        <f t="shared" si="130"/>
        <v/>
      </c>
      <c r="Y2098" s="58" t="str">
        <f t="shared" si="128"/>
        <v/>
      </c>
      <c r="AC2098" s="41" t="str">
        <f t="shared" si="131"/>
        <v/>
      </c>
      <c r="AE2098" s="41" t="str">
        <f>IF($H2098="", "", IF(COUNTIF($AA$11:$AA$131, $H2098)&gt;0, 'Application Process'!$AC$4, ""))</f>
        <v/>
      </c>
    </row>
    <row r="2099" spans="1:31" x14ac:dyDescent="0.25">
      <c r="A2099" s="40"/>
      <c r="B2099" s="88" t="str">
        <f>IF($X2099="", "", IF(COUNTIF('Application Process'!$I$11:$I$3035, $X2099)=0, 'Job Database'!$Y$8, IFERROR(INDEX('Application Process'!$AJ$11:$AJ$3035, MATCH($X2099, 'Application Process'!$I$11:$I$3035, 0)), "")))</f>
        <v/>
      </c>
      <c r="C2099" s="40"/>
      <c r="D2099" s="207"/>
      <c r="E2099" s="194"/>
      <c r="F2099" s="194"/>
      <c r="G2099" s="208"/>
      <c r="H2099" s="194"/>
      <c r="I2099" s="208"/>
      <c r="J2099" s="194"/>
      <c r="K2099" s="209"/>
      <c r="L2099" s="194"/>
      <c r="M2099" s="196"/>
      <c r="N2099" s="194"/>
      <c r="O2099" s="194"/>
      <c r="P2099" s="208"/>
      <c r="Q2099" s="194"/>
      <c r="R2099" s="210"/>
      <c r="S2099" s="211"/>
      <c r="T2099" s="193"/>
      <c r="U2099" s="40"/>
      <c r="W2099" s="41" t="str">
        <f t="shared" si="129"/>
        <v/>
      </c>
      <c r="X2099" s="58" t="str">
        <f t="shared" si="130"/>
        <v/>
      </c>
      <c r="Y2099" s="58" t="str">
        <f t="shared" si="128"/>
        <v/>
      </c>
      <c r="AC2099" s="41" t="str">
        <f t="shared" si="131"/>
        <v/>
      </c>
      <c r="AE2099" s="41" t="str">
        <f>IF($H2099="", "", IF(COUNTIF($AA$11:$AA$131, $H2099)&gt;0, 'Application Process'!$AC$4, ""))</f>
        <v/>
      </c>
    </row>
    <row r="2100" spans="1:31" x14ac:dyDescent="0.25">
      <c r="A2100" s="40"/>
      <c r="B2100" s="88" t="str">
        <f>IF($X2100="", "", IF(COUNTIF('Application Process'!$I$11:$I$3035, $X2100)=0, 'Job Database'!$Y$8, IFERROR(INDEX('Application Process'!$AJ$11:$AJ$3035, MATCH($X2100, 'Application Process'!$I$11:$I$3035, 0)), "")))</f>
        <v/>
      </c>
      <c r="C2100" s="40"/>
      <c r="D2100" s="207"/>
      <c r="E2100" s="194"/>
      <c r="F2100" s="194"/>
      <c r="G2100" s="208"/>
      <c r="H2100" s="194"/>
      <c r="I2100" s="208"/>
      <c r="J2100" s="194"/>
      <c r="K2100" s="209"/>
      <c r="L2100" s="194"/>
      <c r="M2100" s="196"/>
      <c r="N2100" s="194"/>
      <c r="O2100" s="194"/>
      <c r="P2100" s="208"/>
      <c r="Q2100" s="194"/>
      <c r="R2100" s="210"/>
      <c r="S2100" s="211"/>
      <c r="T2100" s="193"/>
      <c r="U2100" s="40"/>
      <c r="W2100" s="41" t="str">
        <f t="shared" si="129"/>
        <v/>
      </c>
      <c r="X2100" s="58" t="str">
        <f t="shared" si="130"/>
        <v/>
      </c>
      <c r="Y2100" s="58" t="str">
        <f t="shared" si="128"/>
        <v/>
      </c>
      <c r="AC2100" s="41" t="str">
        <f t="shared" si="131"/>
        <v/>
      </c>
      <c r="AE2100" s="41" t="str">
        <f>IF($H2100="", "", IF(COUNTIF($AA$11:$AA$131, $H2100)&gt;0, 'Application Process'!$AC$4, ""))</f>
        <v/>
      </c>
    </row>
    <row r="2101" spans="1:31" x14ac:dyDescent="0.25">
      <c r="A2101" s="40"/>
      <c r="B2101" s="88" t="str">
        <f>IF($X2101="", "", IF(COUNTIF('Application Process'!$I$11:$I$3035, $X2101)=0, 'Job Database'!$Y$8, IFERROR(INDEX('Application Process'!$AJ$11:$AJ$3035, MATCH($X2101, 'Application Process'!$I$11:$I$3035, 0)), "")))</f>
        <v/>
      </c>
      <c r="C2101" s="40"/>
      <c r="D2101" s="207"/>
      <c r="E2101" s="194"/>
      <c r="F2101" s="194"/>
      <c r="G2101" s="208"/>
      <c r="H2101" s="194"/>
      <c r="I2101" s="208"/>
      <c r="J2101" s="194"/>
      <c r="K2101" s="209"/>
      <c r="L2101" s="194"/>
      <c r="M2101" s="196"/>
      <c r="N2101" s="194"/>
      <c r="O2101" s="194"/>
      <c r="P2101" s="208"/>
      <c r="Q2101" s="194"/>
      <c r="R2101" s="210"/>
      <c r="S2101" s="211"/>
      <c r="T2101" s="193"/>
      <c r="U2101" s="40"/>
      <c r="W2101" s="41" t="str">
        <f t="shared" si="129"/>
        <v/>
      </c>
      <c r="X2101" s="58" t="str">
        <f t="shared" si="130"/>
        <v/>
      </c>
      <c r="Y2101" s="58" t="str">
        <f t="shared" si="128"/>
        <v/>
      </c>
      <c r="AC2101" s="41" t="str">
        <f t="shared" si="131"/>
        <v/>
      </c>
      <c r="AE2101" s="41" t="str">
        <f>IF($H2101="", "", IF(COUNTIF($AA$11:$AA$131, $H2101)&gt;0, 'Application Process'!$AC$4, ""))</f>
        <v/>
      </c>
    </row>
    <row r="2102" spans="1:31" x14ac:dyDescent="0.25">
      <c r="A2102" s="40"/>
      <c r="B2102" s="88" t="str">
        <f>IF($X2102="", "", IF(COUNTIF('Application Process'!$I$11:$I$3035, $X2102)=0, 'Job Database'!$Y$8, IFERROR(INDEX('Application Process'!$AJ$11:$AJ$3035, MATCH($X2102, 'Application Process'!$I$11:$I$3035, 0)), "")))</f>
        <v/>
      </c>
      <c r="C2102" s="40"/>
      <c r="D2102" s="207"/>
      <c r="E2102" s="194"/>
      <c r="F2102" s="194"/>
      <c r="G2102" s="208"/>
      <c r="H2102" s="194"/>
      <c r="I2102" s="208"/>
      <c r="J2102" s="194"/>
      <c r="K2102" s="209"/>
      <c r="L2102" s="194"/>
      <c r="M2102" s="196"/>
      <c r="N2102" s="194"/>
      <c r="O2102" s="194"/>
      <c r="P2102" s="208"/>
      <c r="Q2102" s="194"/>
      <c r="R2102" s="210"/>
      <c r="S2102" s="211"/>
      <c r="T2102" s="193"/>
      <c r="U2102" s="40"/>
      <c r="W2102" s="41" t="str">
        <f t="shared" si="129"/>
        <v/>
      </c>
      <c r="X2102" s="58" t="str">
        <f t="shared" si="130"/>
        <v/>
      </c>
      <c r="Y2102" s="58" t="str">
        <f t="shared" si="128"/>
        <v/>
      </c>
      <c r="AC2102" s="41" t="str">
        <f t="shared" si="131"/>
        <v/>
      </c>
      <c r="AE2102" s="41" t="str">
        <f>IF($H2102="", "", IF(COUNTIF($AA$11:$AA$131, $H2102)&gt;0, 'Application Process'!$AC$4, ""))</f>
        <v/>
      </c>
    </row>
    <row r="2103" spans="1:31" x14ac:dyDescent="0.25">
      <c r="A2103" s="40"/>
      <c r="B2103" s="88" t="str">
        <f>IF($X2103="", "", IF(COUNTIF('Application Process'!$I$11:$I$3035, $X2103)=0, 'Job Database'!$Y$8, IFERROR(INDEX('Application Process'!$AJ$11:$AJ$3035, MATCH($X2103, 'Application Process'!$I$11:$I$3035, 0)), "")))</f>
        <v/>
      </c>
      <c r="C2103" s="40"/>
      <c r="D2103" s="207"/>
      <c r="E2103" s="194"/>
      <c r="F2103" s="194"/>
      <c r="G2103" s="208"/>
      <c r="H2103" s="194"/>
      <c r="I2103" s="208"/>
      <c r="J2103" s="194"/>
      <c r="K2103" s="209"/>
      <c r="L2103" s="194"/>
      <c r="M2103" s="196"/>
      <c r="N2103" s="194"/>
      <c r="O2103" s="194"/>
      <c r="P2103" s="208"/>
      <c r="Q2103" s="194"/>
      <c r="R2103" s="210"/>
      <c r="S2103" s="211"/>
      <c r="T2103" s="193"/>
      <c r="U2103" s="40"/>
      <c r="W2103" s="41" t="str">
        <f t="shared" si="129"/>
        <v/>
      </c>
      <c r="X2103" s="58" t="str">
        <f t="shared" si="130"/>
        <v/>
      </c>
      <c r="Y2103" s="58" t="str">
        <f t="shared" si="128"/>
        <v/>
      </c>
      <c r="AC2103" s="41" t="str">
        <f t="shared" si="131"/>
        <v/>
      </c>
      <c r="AE2103" s="41" t="str">
        <f>IF($H2103="", "", IF(COUNTIF($AA$11:$AA$131, $H2103)&gt;0, 'Application Process'!$AC$4, ""))</f>
        <v/>
      </c>
    </row>
    <row r="2104" spans="1:31" x14ac:dyDescent="0.25">
      <c r="A2104" s="40"/>
      <c r="B2104" s="88" t="str">
        <f>IF($X2104="", "", IF(COUNTIF('Application Process'!$I$11:$I$3035, $X2104)=0, 'Job Database'!$Y$8, IFERROR(INDEX('Application Process'!$AJ$11:$AJ$3035, MATCH($X2104, 'Application Process'!$I$11:$I$3035, 0)), "")))</f>
        <v/>
      </c>
      <c r="C2104" s="40"/>
      <c r="D2104" s="207"/>
      <c r="E2104" s="194"/>
      <c r="F2104" s="194"/>
      <c r="G2104" s="208"/>
      <c r="H2104" s="194"/>
      <c r="I2104" s="208"/>
      <c r="J2104" s="194"/>
      <c r="K2104" s="209"/>
      <c r="L2104" s="194"/>
      <c r="M2104" s="196"/>
      <c r="N2104" s="194"/>
      <c r="O2104" s="194"/>
      <c r="P2104" s="208"/>
      <c r="Q2104" s="194"/>
      <c r="R2104" s="210"/>
      <c r="S2104" s="211"/>
      <c r="T2104" s="193"/>
      <c r="U2104" s="40"/>
      <c r="W2104" s="41" t="str">
        <f t="shared" si="129"/>
        <v/>
      </c>
      <c r="X2104" s="58" t="str">
        <f t="shared" si="130"/>
        <v/>
      </c>
      <c r="Y2104" s="58" t="str">
        <f t="shared" si="128"/>
        <v/>
      </c>
      <c r="AC2104" s="41" t="str">
        <f t="shared" si="131"/>
        <v/>
      </c>
      <c r="AE2104" s="41" t="str">
        <f>IF($H2104="", "", IF(COUNTIF($AA$11:$AA$131, $H2104)&gt;0, 'Application Process'!$AC$4, ""))</f>
        <v/>
      </c>
    </row>
    <row r="2105" spans="1:31" x14ac:dyDescent="0.25">
      <c r="A2105" s="40"/>
      <c r="B2105" s="88" t="str">
        <f>IF($X2105="", "", IF(COUNTIF('Application Process'!$I$11:$I$3035, $X2105)=0, 'Job Database'!$Y$8, IFERROR(INDEX('Application Process'!$AJ$11:$AJ$3035, MATCH($X2105, 'Application Process'!$I$11:$I$3035, 0)), "")))</f>
        <v/>
      </c>
      <c r="C2105" s="40"/>
      <c r="D2105" s="207"/>
      <c r="E2105" s="194"/>
      <c r="F2105" s="194"/>
      <c r="G2105" s="208"/>
      <c r="H2105" s="194"/>
      <c r="I2105" s="208"/>
      <c r="J2105" s="194"/>
      <c r="K2105" s="209"/>
      <c r="L2105" s="194"/>
      <c r="M2105" s="196"/>
      <c r="N2105" s="194"/>
      <c r="O2105" s="194"/>
      <c r="P2105" s="208"/>
      <c r="Q2105" s="194"/>
      <c r="R2105" s="210"/>
      <c r="S2105" s="211"/>
      <c r="T2105" s="193"/>
      <c r="U2105" s="40"/>
      <c r="W2105" s="41" t="str">
        <f t="shared" si="129"/>
        <v/>
      </c>
      <c r="X2105" s="58" t="str">
        <f t="shared" si="130"/>
        <v/>
      </c>
      <c r="Y2105" s="58" t="str">
        <f t="shared" si="128"/>
        <v/>
      </c>
      <c r="AC2105" s="41" t="str">
        <f t="shared" si="131"/>
        <v/>
      </c>
      <c r="AE2105" s="41" t="str">
        <f>IF($H2105="", "", IF(COUNTIF($AA$11:$AA$131, $H2105)&gt;0, 'Application Process'!$AC$4, ""))</f>
        <v/>
      </c>
    </row>
    <row r="2106" spans="1:31" x14ac:dyDescent="0.25">
      <c r="A2106" s="40"/>
      <c r="B2106" s="88" t="str">
        <f>IF($X2106="", "", IF(COUNTIF('Application Process'!$I$11:$I$3035, $X2106)=0, 'Job Database'!$Y$8, IFERROR(INDEX('Application Process'!$AJ$11:$AJ$3035, MATCH($X2106, 'Application Process'!$I$11:$I$3035, 0)), "")))</f>
        <v/>
      </c>
      <c r="C2106" s="40"/>
      <c r="D2106" s="207"/>
      <c r="E2106" s="194"/>
      <c r="F2106" s="194"/>
      <c r="G2106" s="208"/>
      <c r="H2106" s="194"/>
      <c r="I2106" s="208"/>
      <c r="J2106" s="194"/>
      <c r="K2106" s="209"/>
      <c r="L2106" s="194"/>
      <c r="M2106" s="196"/>
      <c r="N2106" s="194"/>
      <c r="O2106" s="194"/>
      <c r="P2106" s="208"/>
      <c r="Q2106" s="194"/>
      <c r="R2106" s="210"/>
      <c r="S2106" s="211"/>
      <c r="T2106" s="193"/>
      <c r="U2106" s="40"/>
      <c r="W2106" s="41" t="str">
        <f t="shared" si="129"/>
        <v/>
      </c>
      <c r="X2106" s="58" t="str">
        <f t="shared" si="130"/>
        <v/>
      </c>
      <c r="Y2106" s="58" t="str">
        <f t="shared" si="128"/>
        <v/>
      </c>
      <c r="AC2106" s="41" t="str">
        <f t="shared" si="131"/>
        <v/>
      </c>
      <c r="AE2106" s="41" t="str">
        <f>IF($H2106="", "", IF(COUNTIF($AA$11:$AA$131, $H2106)&gt;0, 'Application Process'!$AC$4, ""))</f>
        <v/>
      </c>
    </row>
    <row r="2107" spans="1:31" x14ac:dyDescent="0.25">
      <c r="A2107" s="40"/>
      <c r="B2107" s="88" t="str">
        <f>IF($X2107="", "", IF(COUNTIF('Application Process'!$I$11:$I$3035, $X2107)=0, 'Job Database'!$Y$8, IFERROR(INDEX('Application Process'!$AJ$11:$AJ$3035, MATCH($X2107, 'Application Process'!$I$11:$I$3035, 0)), "")))</f>
        <v/>
      </c>
      <c r="C2107" s="40"/>
      <c r="D2107" s="207"/>
      <c r="E2107" s="194"/>
      <c r="F2107" s="194"/>
      <c r="G2107" s="208"/>
      <c r="H2107" s="194"/>
      <c r="I2107" s="208"/>
      <c r="J2107" s="194"/>
      <c r="K2107" s="209"/>
      <c r="L2107" s="194"/>
      <c r="M2107" s="196"/>
      <c r="N2107" s="194"/>
      <c r="O2107" s="194"/>
      <c r="P2107" s="208"/>
      <c r="Q2107" s="194"/>
      <c r="R2107" s="210"/>
      <c r="S2107" s="211"/>
      <c r="T2107" s="193"/>
      <c r="U2107" s="40"/>
      <c r="W2107" s="41" t="str">
        <f t="shared" si="129"/>
        <v/>
      </c>
      <c r="X2107" s="58" t="str">
        <f t="shared" si="130"/>
        <v/>
      </c>
      <c r="Y2107" s="58" t="str">
        <f t="shared" si="128"/>
        <v/>
      </c>
      <c r="AC2107" s="41" t="str">
        <f t="shared" si="131"/>
        <v/>
      </c>
      <c r="AE2107" s="41" t="str">
        <f>IF($H2107="", "", IF(COUNTIF($AA$11:$AA$131, $H2107)&gt;0, 'Application Process'!$AC$4, ""))</f>
        <v/>
      </c>
    </row>
    <row r="2108" spans="1:31" x14ac:dyDescent="0.25">
      <c r="A2108" s="40"/>
      <c r="B2108" s="88" t="str">
        <f>IF($X2108="", "", IF(COUNTIF('Application Process'!$I$11:$I$3035, $X2108)=0, 'Job Database'!$Y$8, IFERROR(INDEX('Application Process'!$AJ$11:$AJ$3035, MATCH($X2108, 'Application Process'!$I$11:$I$3035, 0)), "")))</f>
        <v/>
      </c>
      <c r="C2108" s="40"/>
      <c r="D2108" s="207"/>
      <c r="E2108" s="194"/>
      <c r="F2108" s="194"/>
      <c r="G2108" s="208"/>
      <c r="H2108" s="194"/>
      <c r="I2108" s="208"/>
      <c r="J2108" s="194"/>
      <c r="K2108" s="209"/>
      <c r="L2108" s="194"/>
      <c r="M2108" s="196"/>
      <c r="N2108" s="194"/>
      <c r="O2108" s="194"/>
      <c r="P2108" s="208"/>
      <c r="Q2108" s="194"/>
      <c r="R2108" s="210"/>
      <c r="S2108" s="211"/>
      <c r="T2108" s="193"/>
      <c r="U2108" s="40"/>
      <c r="W2108" s="41" t="str">
        <f t="shared" si="129"/>
        <v/>
      </c>
      <c r="X2108" s="58" t="str">
        <f t="shared" si="130"/>
        <v/>
      </c>
      <c r="Y2108" s="58" t="str">
        <f t="shared" si="128"/>
        <v/>
      </c>
      <c r="AC2108" s="41" t="str">
        <f t="shared" si="131"/>
        <v/>
      </c>
      <c r="AE2108" s="41" t="str">
        <f>IF($H2108="", "", IF(COUNTIF($AA$11:$AA$131, $H2108)&gt;0, 'Application Process'!$AC$4, ""))</f>
        <v/>
      </c>
    </row>
    <row r="2109" spans="1:31" x14ac:dyDescent="0.25">
      <c r="A2109" s="40"/>
      <c r="B2109" s="88" t="str">
        <f>IF($X2109="", "", IF(COUNTIF('Application Process'!$I$11:$I$3035, $X2109)=0, 'Job Database'!$Y$8, IFERROR(INDEX('Application Process'!$AJ$11:$AJ$3035, MATCH($X2109, 'Application Process'!$I$11:$I$3035, 0)), "")))</f>
        <v/>
      </c>
      <c r="C2109" s="40"/>
      <c r="D2109" s="207"/>
      <c r="E2109" s="194"/>
      <c r="F2109" s="194"/>
      <c r="G2109" s="208"/>
      <c r="H2109" s="194"/>
      <c r="I2109" s="208"/>
      <c r="J2109" s="194"/>
      <c r="K2109" s="209"/>
      <c r="L2109" s="194"/>
      <c r="M2109" s="196"/>
      <c r="N2109" s="194"/>
      <c r="O2109" s="194"/>
      <c r="P2109" s="208"/>
      <c r="Q2109" s="194"/>
      <c r="R2109" s="210"/>
      <c r="S2109" s="211"/>
      <c r="T2109" s="193"/>
      <c r="U2109" s="40"/>
      <c r="W2109" s="41" t="str">
        <f t="shared" si="129"/>
        <v/>
      </c>
      <c r="X2109" s="58" t="str">
        <f t="shared" si="130"/>
        <v/>
      </c>
      <c r="Y2109" s="58" t="str">
        <f t="shared" si="128"/>
        <v/>
      </c>
      <c r="AC2109" s="41" t="str">
        <f t="shared" si="131"/>
        <v/>
      </c>
      <c r="AE2109" s="41" t="str">
        <f>IF($H2109="", "", IF(COUNTIF($AA$11:$AA$131, $H2109)&gt;0, 'Application Process'!$AC$4, ""))</f>
        <v/>
      </c>
    </row>
    <row r="2110" spans="1:31" x14ac:dyDescent="0.25">
      <c r="A2110" s="40"/>
      <c r="B2110" s="88" t="str">
        <f>IF($X2110="", "", IF(COUNTIF('Application Process'!$I$11:$I$3035, $X2110)=0, 'Job Database'!$Y$8, IFERROR(INDEX('Application Process'!$AJ$11:$AJ$3035, MATCH($X2110, 'Application Process'!$I$11:$I$3035, 0)), "")))</f>
        <v/>
      </c>
      <c r="C2110" s="40"/>
      <c r="D2110" s="207"/>
      <c r="E2110" s="194"/>
      <c r="F2110" s="194"/>
      <c r="G2110" s="208"/>
      <c r="H2110" s="194"/>
      <c r="I2110" s="208"/>
      <c r="J2110" s="194"/>
      <c r="K2110" s="209"/>
      <c r="L2110" s="194"/>
      <c r="M2110" s="196"/>
      <c r="N2110" s="194"/>
      <c r="O2110" s="194"/>
      <c r="P2110" s="208"/>
      <c r="Q2110" s="194"/>
      <c r="R2110" s="210"/>
      <c r="S2110" s="211"/>
      <c r="T2110" s="193"/>
      <c r="U2110" s="40"/>
      <c r="W2110" s="41" t="str">
        <f t="shared" si="129"/>
        <v/>
      </c>
      <c r="X2110" s="58" t="str">
        <f t="shared" si="130"/>
        <v/>
      </c>
      <c r="Y2110" s="58" t="str">
        <f t="shared" si="128"/>
        <v/>
      </c>
      <c r="AC2110" s="41" t="str">
        <f t="shared" si="131"/>
        <v/>
      </c>
      <c r="AE2110" s="41" t="str">
        <f>IF($H2110="", "", IF(COUNTIF($AA$11:$AA$131, $H2110)&gt;0, 'Application Process'!$AC$4, ""))</f>
        <v/>
      </c>
    </row>
    <row r="2111" spans="1:31" x14ac:dyDescent="0.25">
      <c r="A2111" s="40"/>
      <c r="B2111" s="88" t="str">
        <f>IF($X2111="", "", IF(COUNTIF('Application Process'!$I$11:$I$3035, $X2111)=0, 'Job Database'!$Y$8, IFERROR(INDEX('Application Process'!$AJ$11:$AJ$3035, MATCH($X2111, 'Application Process'!$I$11:$I$3035, 0)), "")))</f>
        <v/>
      </c>
      <c r="C2111" s="40"/>
      <c r="D2111" s="207"/>
      <c r="E2111" s="194"/>
      <c r="F2111" s="194"/>
      <c r="G2111" s="208"/>
      <c r="H2111" s="194"/>
      <c r="I2111" s="208"/>
      <c r="J2111" s="194"/>
      <c r="K2111" s="209"/>
      <c r="L2111" s="194"/>
      <c r="M2111" s="196"/>
      <c r="N2111" s="194"/>
      <c r="O2111" s="194"/>
      <c r="P2111" s="208"/>
      <c r="Q2111" s="194"/>
      <c r="R2111" s="210"/>
      <c r="S2111" s="211"/>
      <c r="T2111" s="193"/>
      <c r="U2111" s="40"/>
      <c r="W2111" s="41" t="str">
        <f t="shared" si="129"/>
        <v/>
      </c>
      <c r="X2111" s="58" t="str">
        <f t="shared" si="130"/>
        <v/>
      </c>
      <c r="Y2111" s="58" t="str">
        <f t="shared" si="128"/>
        <v/>
      </c>
      <c r="AC2111" s="41" t="str">
        <f t="shared" si="131"/>
        <v/>
      </c>
      <c r="AE2111" s="41" t="str">
        <f>IF($H2111="", "", IF(COUNTIF($AA$11:$AA$131, $H2111)&gt;0, 'Application Process'!$AC$4, ""))</f>
        <v/>
      </c>
    </row>
    <row r="2112" spans="1:31" x14ac:dyDescent="0.25">
      <c r="A2112" s="40"/>
      <c r="B2112" s="88" t="str">
        <f>IF($X2112="", "", IF(COUNTIF('Application Process'!$I$11:$I$3035, $X2112)=0, 'Job Database'!$Y$8, IFERROR(INDEX('Application Process'!$AJ$11:$AJ$3035, MATCH($X2112, 'Application Process'!$I$11:$I$3035, 0)), "")))</f>
        <v/>
      </c>
      <c r="C2112" s="40"/>
      <c r="D2112" s="207"/>
      <c r="E2112" s="194"/>
      <c r="F2112" s="194"/>
      <c r="G2112" s="208"/>
      <c r="H2112" s="194"/>
      <c r="I2112" s="208"/>
      <c r="J2112" s="194"/>
      <c r="K2112" s="209"/>
      <c r="L2112" s="194"/>
      <c r="M2112" s="196"/>
      <c r="N2112" s="194"/>
      <c r="O2112" s="194"/>
      <c r="P2112" s="208"/>
      <c r="Q2112" s="194"/>
      <c r="R2112" s="210"/>
      <c r="S2112" s="211"/>
      <c r="T2112" s="193"/>
      <c r="U2112" s="40"/>
      <c r="W2112" s="41" t="str">
        <f t="shared" si="129"/>
        <v/>
      </c>
      <c r="X2112" s="58" t="str">
        <f t="shared" si="130"/>
        <v/>
      </c>
      <c r="Y2112" s="58" t="str">
        <f t="shared" si="128"/>
        <v/>
      </c>
      <c r="AC2112" s="41" t="str">
        <f t="shared" si="131"/>
        <v/>
      </c>
      <c r="AE2112" s="41" t="str">
        <f>IF($H2112="", "", IF(COUNTIF($AA$11:$AA$131, $H2112)&gt;0, 'Application Process'!$AC$4, ""))</f>
        <v/>
      </c>
    </row>
    <row r="2113" spans="1:31" x14ac:dyDescent="0.25">
      <c r="A2113" s="40"/>
      <c r="B2113" s="88" t="str">
        <f>IF($X2113="", "", IF(COUNTIF('Application Process'!$I$11:$I$3035, $X2113)=0, 'Job Database'!$Y$8, IFERROR(INDEX('Application Process'!$AJ$11:$AJ$3035, MATCH($X2113, 'Application Process'!$I$11:$I$3035, 0)), "")))</f>
        <v/>
      </c>
      <c r="C2113" s="40"/>
      <c r="D2113" s="207"/>
      <c r="E2113" s="194"/>
      <c r="F2113" s="194"/>
      <c r="G2113" s="208"/>
      <c r="H2113" s="194"/>
      <c r="I2113" s="208"/>
      <c r="J2113" s="194"/>
      <c r="K2113" s="209"/>
      <c r="L2113" s="194"/>
      <c r="M2113" s="196"/>
      <c r="N2113" s="194"/>
      <c r="O2113" s="194"/>
      <c r="P2113" s="208"/>
      <c r="Q2113" s="194"/>
      <c r="R2113" s="210"/>
      <c r="S2113" s="211"/>
      <c r="T2113" s="193"/>
      <c r="U2113" s="40"/>
      <c r="W2113" s="41" t="str">
        <f t="shared" si="129"/>
        <v/>
      </c>
      <c r="X2113" s="58" t="str">
        <f t="shared" si="130"/>
        <v/>
      </c>
      <c r="Y2113" s="58" t="str">
        <f t="shared" si="128"/>
        <v/>
      </c>
      <c r="AC2113" s="41" t="str">
        <f t="shared" si="131"/>
        <v/>
      </c>
      <c r="AE2113" s="41" t="str">
        <f>IF($H2113="", "", IF(COUNTIF($AA$11:$AA$131, $H2113)&gt;0, 'Application Process'!$AC$4, ""))</f>
        <v/>
      </c>
    </row>
    <row r="2114" spans="1:31" x14ac:dyDescent="0.25">
      <c r="A2114" s="40"/>
      <c r="B2114" s="88" t="str">
        <f>IF($X2114="", "", IF(COUNTIF('Application Process'!$I$11:$I$3035, $X2114)=0, 'Job Database'!$Y$8, IFERROR(INDEX('Application Process'!$AJ$11:$AJ$3035, MATCH($X2114, 'Application Process'!$I$11:$I$3035, 0)), "")))</f>
        <v/>
      </c>
      <c r="C2114" s="40"/>
      <c r="D2114" s="207"/>
      <c r="E2114" s="194"/>
      <c r="F2114" s="194"/>
      <c r="G2114" s="208"/>
      <c r="H2114" s="194"/>
      <c r="I2114" s="208"/>
      <c r="J2114" s="194"/>
      <c r="K2114" s="209"/>
      <c r="L2114" s="194"/>
      <c r="M2114" s="196"/>
      <c r="N2114" s="194"/>
      <c r="O2114" s="194"/>
      <c r="P2114" s="208"/>
      <c r="Q2114" s="194"/>
      <c r="R2114" s="210"/>
      <c r="S2114" s="211"/>
      <c r="T2114" s="193"/>
      <c r="U2114" s="40"/>
      <c r="W2114" s="41" t="str">
        <f t="shared" si="129"/>
        <v/>
      </c>
      <c r="X2114" s="58" t="str">
        <f t="shared" si="130"/>
        <v/>
      </c>
      <c r="Y2114" s="58" t="str">
        <f t="shared" si="128"/>
        <v/>
      </c>
      <c r="AC2114" s="41" t="str">
        <f t="shared" si="131"/>
        <v/>
      </c>
      <c r="AE2114" s="41" t="str">
        <f>IF($H2114="", "", IF(COUNTIF($AA$11:$AA$131, $H2114)&gt;0, 'Application Process'!$AC$4, ""))</f>
        <v/>
      </c>
    </row>
    <row r="2115" spans="1:31" x14ac:dyDescent="0.25">
      <c r="A2115" s="40"/>
      <c r="B2115" s="88" t="str">
        <f>IF($X2115="", "", IF(COUNTIF('Application Process'!$I$11:$I$3035, $X2115)=0, 'Job Database'!$Y$8, IFERROR(INDEX('Application Process'!$AJ$11:$AJ$3035, MATCH($X2115, 'Application Process'!$I$11:$I$3035, 0)), "")))</f>
        <v/>
      </c>
      <c r="C2115" s="40"/>
      <c r="D2115" s="207"/>
      <c r="E2115" s="194"/>
      <c r="F2115" s="194"/>
      <c r="G2115" s="208"/>
      <c r="H2115" s="194"/>
      <c r="I2115" s="208"/>
      <c r="J2115" s="194"/>
      <c r="K2115" s="209"/>
      <c r="L2115" s="194"/>
      <c r="M2115" s="196"/>
      <c r="N2115" s="194"/>
      <c r="O2115" s="194"/>
      <c r="P2115" s="208"/>
      <c r="Q2115" s="194"/>
      <c r="R2115" s="210"/>
      <c r="S2115" s="211"/>
      <c r="T2115" s="193"/>
      <c r="U2115" s="40"/>
      <c r="W2115" s="41" t="str">
        <f t="shared" si="129"/>
        <v/>
      </c>
      <c r="X2115" s="58" t="str">
        <f t="shared" si="130"/>
        <v/>
      </c>
      <c r="Y2115" s="58" t="str">
        <f t="shared" si="128"/>
        <v/>
      </c>
      <c r="AC2115" s="41" t="str">
        <f t="shared" si="131"/>
        <v/>
      </c>
      <c r="AE2115" s="41" t="str">
        <f>IF($H2115="", "", IF(COUNTIF($AA$11:$AA$131, $H2115)&gt;0, 'Application Process'!$AC$4, ""))</f>
        <v/>
      </c>
    </row>
    <row r="2116" spans="1:31" x14ac:dyDescent="0.25">
      <c r="A2116" s="40"/>
      <c r="B2116" s="88" t="str">
        <f>IF($X2116="", "", IF(COUNTIF('Application Process'!$I$11:$I$3035, $X2116)=0, 'Job Database'!$Y$8, IFERROR(INDEX('Application Process'!$AJ$11:$AJ$3035, MATCH($X2116, 'Application Process'!$I$11:$I$3035, 0)), "")))</f>
        <v/>
      </c>
      <c r="C2116" s="40"/>
      <c r="D2116" s="207"/>
      <c r="E2116" s="194"/>
      <c r="F2116" s="194"/>
      <c r="G2116" s="208"/>
      <c r="H2116" s="194"/>
      <c r="I2116" s="208"/>
      <c r="J2116" s="194"/>
      <c r="K2116" s="209"/>
      <c r="L2116" s="194"/>
      <c r="M2116" s="196"/>
      <c r="N2116" s="194"/>
      <c r="O2116" s="194"/>
      <c r="P2116" s="208"/>
      <c r="Q2116" s="194"/>
      <c r="R2116" s="210"/>
      <c r="S2116" s="211"/>
      <c r="T2116" s="193"/>
      <c r="U2116" s="40"/>
      <c r="W2116" s="41" t="str">
        <f t="shared" si="129"/>
        <v/>
      </c>
      <c r="X2116" s="58" t="str">
        <f t="shared" si="130"/>
        <v/>
      </c>
      <c r="Y2116" s="58" t="str">
        <f t="shared" si="128"/>
        <v/>
      </c>
      <c r="AC2116" s="41" t="str">
        <f t="shared" si="131"/>
        <v/>
      </c>
      <c r="AE2116" s="41" t="str">
        <f>IF($H2116="", "", IF(COUNTIF($AA$11:$AA$131, $H2116)&gt;0, 'Application Process'!$AC$4, ""))</f>
        <v/>
      </c>
    </row>
    <row r="2117" spans="1:31" x14ac:dyDescent="0.25">
      <c r="A2117" s="40"/>
      <c r="B2117" s="88" t="str">
        <f>IF($X2117="", "", IF(COUNTIF('Application Process'!$I$11:$I$3035, $X2117)=0, 'Job Database'!$Y$8, IFERROR(INDEX('Application Process'!$AJ$11:$AJ$3035, MATCH($X2117, 'Application Process'!$I$11:$I$3035, 0)), "")))</f>
        <v/>
      </c>
      <c r="C2117" s="40"/>
      <c r="D2117" s="207"/>
      <c r="E2117" s="194"/>
      <c r="F2117" s="194"/>
      <c r="G2117" s="208"/>
      <c r="H2117" s="194"/>
      <c r="I2117" s="208"/>
      <c r="J2117" s="194"/>
      <c r="K2117" s="209"/>
      <c r="L2117" s="194"/>
      <c r="M2117" s="196"/>
      <c r="N2117" s="194"/>
      <c r="O2117" s="194"/>
      <c r="P2117" s="208"/>
      <c r="Q2117" s="194"/>
      <c r="R2117" s="210"/>
      <c r="S2117" s="211"/>
      <c r="T2117" s="193"/>
      <c r="U2117" s="40"/>
      <c r="W2117" s="41" t="str">
        <f t="shared" si="129"/>
        <v/>
      </c>
      <c r="X2117" s="58" t="str">
        <f t="shared" si="130"/>
        <v/>
      </c>
      <c r="Y2117" s="58" t="str">
        <f t="shared" si="128"/>
        <v/>
      </c>
      <c r="AC2117" s="41" t="str">
        <f t="shared" si="131"/>
        <v/>
      </c>
      <c r="AE2117" s="41" t="str">
        <f>IF($H2117="", "", IF(COUNTIF($AA$11:$AA$131, $H2117)&gt;0, 'Application Process'!$AC$4, ""))</f>
        <v/>
      </c>
    </row>
    <row r="2118" spans="1:31" x14ac:dyDescent="0.25">
      <c r="A2118" s="40"/>
      <c r="B2118" s="88" t="str">
        <f>IF($X2118="", "", IF(COUNTIF('Application Process'!$I$11:$I$3035, $X2118)=0, 'Job Database'!$Y$8, IFERROR(INDEX('Application Process'!$AJ$11:$AJ$3035, MATCH($X2118, 'Application Process'!$I$11:$I$3035, 0)), "")))</f>
        <v/>
      </c>
      <c r="C2118" s="40"/>
      <c r="D2118" s="207"/>
      <c r="E2118" s="194"/>
      <c r="F2118" s="194"/>
      <c r="G2118" s="208"/>
      <c r="H2118" s="194"/>
      <c r="I2118" s="208"/>
      <c r="J2118" s="194"/>
      <c r="K2118" s="209"/>
      <c r="L2118" s="194"/>
      <c r="M2118" s="196"/>
      <c r="N2118" s="194"/>
      <c r="O2118" s="194"/>
      <c r="P2118" s="208"/>
      <c r="Q2118" s="194"/>
      <c r="R2118" s="210"/>
      <c r="S2118" s="211"/>
      <c r="T2118" s="193"/>
      <c r="U2118" s="40"/>
      <c r="W2118" s="41" t="str">
        <f t="shared" si="129"/>
        <v/>
      </c>
      <c r="X2118" s="58" t="str">
        <f t="shared" si="130"/>
        <v/>
      </c>
      <c r="Y2118" s="58" t="str">
        <f t="shared" si="128"/>
        <v/>
      </c>
      <c r="AC2118" s="41" t="str">
        <f t="shared" si="131"/>
        <v/>
      </c>
      <c r="AE2118" s="41" t="str">
        <f>IF($H2118="", "", IF(COUNTIF($AA$11:$AA$131, $H2118)&gt;0, 'Application Process'!$AC$4, ""))</f>
        <v/>
      </c>
    </row>
    <row r="2119" spans="1:31" x14ac:dyDescent="0.25">
      <c r="A2119" s="40"/>
      <c r="B2119" s="88" t="str">
        <f>IF($X2119="", "", IF(COUNTIF('Application Process'!$I$11:$I$3035, $X2119)=0, 'Job Database'!$Y$8, IFERROR(INDEX('Application Process'!$AJ$11:$AJ$3035, MATCH($X2119, 'Application Process'!$I$11:$I$3035, 0)), "")))</f>
        <v/>
      </c>
      <c r="C2119" s="40"/>
      <c r="D2119" s="207"/>
      <c r="E2119" s="194"/>
      <c r="F2119" s="194"/>
      <c r="G2119" s="208"/>
      <c r="H2119" s="194"/>
      <c r="I2119" s="208"/>
      <c r="J2119" s="194"/>
      <c r="K2119" s="209"/>
      <c r="L2119" s="194"/>
      <c r="M2119" s="196"/>
      <c r="N2119" s="194"/>
      <c r="O2119" s="194"/>
      <c r="P2119" s="208"/>
      <c r="Q2119" s="194"/>
      <c r="R2119" s="210"/>
      <c r="S2119" s="211"/>
      <c r="T2119" s="193"/>
      <c r="U2119" s="40"/>
      <c r="W2119" s="41" t="str">
        <f t="shared" si="129"/>
        <v/>
      </c>
      <c r="X2119" s="58" t="str">
        <f t="shared" si="130"/>
        <v/>
      </c>
      <c r="Y2119" s="58" t="str">
        <f t="shared" si="128"/>
        <v/>
      </c>
      <c r="AC2119" s="41" t="str">
        <f t="shared" si="131"/>
        <v/>
      </c>
      <c r="AE2119" s="41" t="str">
        <f>IF($H2119="", "", IF(COUNTIF($AA$11:$AA$131, $H2119)&gt;0, 'Application Process'!$AC$4, ""))</f>
        <v/>
      </c>
    </row>
    <row r="2120" spans="1:31" x14ac:dyDescent="0.25">
      <c r="A2120" s="40"/>
      <c r="B2120" s="88" t="str">
        <f>IF($X2120="", "", IF(COUNTIF('Application Process'!$I$11:$I$3035, $X2120)=0, 'Job Database'!$Y$8, IFERROR(INDEX('Application Process'!$AJ$11:$AJ$3035, MATCH($X2120, 'Application Process'!$I$11:$I$3035, 0)), "")))</f>
        <v/>
      </c>
      <c r="C2120" s="40"/>
      <c r="D2120" s="207"/>
      <c r="E2120" s="194"/>
      <c r="F2120" s="194"/>
      <c r="G2120" s="208"/>
      <c r="H2120" s="194"/>
      <c r="I2120" s="208"/>
      <c r="J2120" s="194"/>
      <c r="K2120" s="209"/>
      <c r="L2120" s="194"/>
      <c r="M2120" s="196"/>
      <c r="N2120" s="194"/>
      <c r="O2120" s="194"/>
      <c r="P2120" s="208"/>
      <c r="Q2120" s="194"/>
      <c r="R2120" s="210"/>
      <c r="S2120" s="211"/>
      <c r="T2120" s="193"/>
      <c r="U2120" s="40"/>
      <c r="W2120" s="41" t="str">
        <f t="shared" si="129"/>
        <v/>
      </c>
      <c r="X2120" s="58" t="str">
        <f t="shared" si="130"/>
        <v/>
      </c>
      <c r="Y2120" s="58" t="str">
        <f t="shared" si="128"/>
        <v/>
      </c>
      <c r="AC2120" s="41" t="str">
        <f t="shared" si="131"/>
        <v/>
      </c>
      <c r="AE2120" s="41" t="str">
        <f>IF($H2120="", "", IF(COUNTIF($AA$11:$AA$131, $H2120)&gt;0, 'Application Process'!$AC$4, ""))</f>
        <v/>
      </c>
    </row>
    <row r="2121" spans="1:31" x14ac:dyDescent="0.25">
      <c r="A2121" s="40"/>
      <c r="B2121" s="88" t="str">
        <f>IF($X2121="", "", IF(COUNTIF('Application Process'!$I$11:$I$3035, $X2121)=0, 'Job Database'!$Y$8, IFERROR(INDEX('Application Process'!$AJ$11:$AJ$3035, MATCH($X2121, 'Application Process'!$I$11:$I$3035, 0)), "")))</f>
        <v/>
      </c>
      <c r="C2121" s="40"/>
      <c r="D2121" s="207"/>
      <c r="E2121" s="194"/>
      <c r="F2121" s="194"/>
      <c r="G2121" s="208"/>
      <c r="H2121" s="194"/>
      <c r="I2121" s="208"/>
      <c r="J2121" s="194"/>
      <c r="K2121" s="209"/>
      <c r="L2121" s="194"/>
      <c r="M2121" s="196"/>
      <c r="N2121" s="194"/>
      <c r="O2121" s="194"/>
      <c r="P2121" s="208"/>
      <c r="Q2121" s="194"/>
      <c r="R2121" s="210"/>
      <c r="S2121" s="211"/>
      <c r="T2121" s="193"/>
      <c r="U2121" s="40"/>
      <c r="W2121" s="41" t="str">
        <f t="shared" si="129"/>
        <v/>
      </c>
      <c r="X2121" s="58" t="str">
        <f t="shared" si="130"/>
        <v/>
      </c>
      <c r="Y2121" s="58" t="str">
        <f t="shared" si="128"/>
        <v/>
      </c>
      <c r="AC2121" s="41" t="str">
        <f t="shared" si="131"/>
        <v/>
      </c>
      <c r="AE2121" s="41" t="str">
        <f>IF($H2121="", "", IF(COUNTIF($AA$11:$AA$131, $H2121)&gt;0, 'Application Process'!$AC$4, ""))</f>
        <v/>
      </c>
    </row>
    <row r="2122" spans="1:31" x14ac:dyDescent="0.25">
      <c r="A2122" s="40"/>
      <c r="B2122" s="88" t="str">
        <f>IF($X2122="", "", IF(COUNTIF('Application Process'!$I$11:$I$3035, $X2122)=0, 'Job Database'!$Y$8, IFERROR(INDEX('Application Process'!$AJ$11:$AJ$3035, MATCH($X2122, 'Application Process'!$I$11:$I$3035, 0)), "")))</f>
        <v/>
      </c>
      <c r="C2122" s="40"/>
      <c r="D2122" s="207"/>
      <c r="E2122" s="194"/>
      <c r="F2122" s="194"/>
      <c r="G2122" s="208"/>
      <c r="H2122" s="194"/>
      <c r="I2122" s="208"/>
      <c r="J2122" s="194"/>
      <c r="K2122" s="209"/>
      <c r="L2122" s="194"/>
      <c r="M2122" s="196"/>
      <c r="N2122" s="194"/>
      <c r="O2122" s="194"/>
      <c r="P2122" s="208"/>
      <c r="Q2122" s="194"/>
      <c r="R2122" s="210"/>
      <c r="S2122" s="211"/>
      <c r="T2122" s="193"/>
      <c r="U2122" s="40"/>
      <c r="W2122" s="41" t="str">
        <f t="shared" si="129"/>
        <v/>
      </c>
      <c r="X2122" s="58" t="str">
        <f t="shared" si="130"/>
        <v/>
      </c>
      <c r="Y2122" s="58" t="str">
        <f t="shared" si="128"/>
        <v/>
      </c>
      <c r="AC2122" s="41" t="str">
        <f t="shared" si="131"/>
        <v/>
      </c>
      <c r="AE2122" s="41" t="str">
        <f>IF($H2122="", "", IF(COUNTIF($AA$11:$AA$131, $H2122)&gt;0, 'Application Process'!$AC$4, ""))</f>
        <v/>
      </c>
    </row>
    <row r="2123" spans="1:31" x14ac:dyDescent="0.25">
      <c r="A2123" s="40"/>
      <c r="B2123" s="88" t="str">
        <f>IF($X2123="", "", IF(COUNTIF('Application Process'!$I$11:$I$3035, $X2123)=0, 'Job Database'!$Y$8, IFERROR(INDEX('Application Process'!$AJ$11:$AJ$3035, MATCH($X2123, 'Application Process'!$I$11:$I$3035, 0)), "")))</f>
        <v/>
      </c>
      <c r="C2123" s="40"/>
      <c r="D2123" s="207"/>
      <c r="E2123" s="194"/>
      <c r="F2123" s="194"/>
      <c r="G2123" s="208"/>
      <c r="H2123" s="194"/>
      <c r="I2123" s="208"/>
      <c r="J2123" s="194"/>
      <c r="K2123" s="209"/>
      <c r="L2123" s="194"/>
      <c r="M2123" s="196"/>
      <c r="N2123" s="194"/>
      <c r="O2123" s="194"/>
      <c r="P2123" s="208"/>
      <c r="Q2123" s="194"/>
      <c r="R2123" s="210"/>
      <c r="S2123" s="211"/>
      <c r="T2123" s="193"/>
      <c r="U2123" s="40"/>
      <c r="W2123" s="41" t="str">
        <f t="shared" si="129"/>
        <v/>
      </c>
      <c r="X2123" s="58" t="str">
        <f t="shared" si="130"/>
        <v/>
      </c>
      <c r="Y2123" s="58" t="str">
        <f t="shared" ref="Y2123:Y2186" si="132">IF($H2123="", "", CONCATENATE($H2123, " - ", $B2123))</f>
        <v/>
      </c>
      <c r="AC2123" s="41" t="str">
        <f t="shared" si="131"/>
        <v/>
      </c>
      <c r="AE2123" s="41" t="str">
        <f>IF($H2123="", "", IF(COUNTIF($AA$11:$AA$131, $H2123)&gt;0, 'Application Process'!$AC$4, ""))</f>
        <v/>
      </c>
    </row>
    <row r="2124" spans="1:31" x14ac:dyDescent="0.25">
      <c r="A2124" s="40"/>
      <c r="B2124" s="88" t="str">
        <f>IF($X2124="", "", IF(COUNTIF('Application Process'!$I$11:$I$3035, $X2124)=0, 'Job Database'!$Y$8, IFERROR(INDEX('Application Process'!$AJ$11:$AJ$3035, MATCH($X2124, 'Application Process'!$I$11:$I$3035, 0)), "")))</f>
        <v/>
      </c>
      <c r="C2124" s="40"/>
      <c r="D2124" s="207"/>
      <c r="E2124" s="194"/>
      <c r="F2124" s="194"/>
      <c r="G2124" s="208"/>
      <c r="H2124" s="194"/>
      <c r="I2124" s="208"/>
      <c r="J2124" s="194"/>
      <c r="K2124" s="209"/>
      <c r="L2124" s="194"/>
      <c r="M2124" s="196"/>
      <c r="N2124" s="194"/>
      <c r="O2124" s="194"/>
      <c r="P2124" s="208"/>
      <c r="Q2124" s="194"/>
      <c r="R2124" s="210"/>
      <c r="S2124" s="211"/>
      <c r="T2124" s="193"/>
      <c r="U2124" s="40"/>
      <c r="W2124" s="41" t="str">
        <f t="shared" ref="W2124:W2187" si="133">IF($D2124="", "", IF(COUNTIF($D$11:$D$3035, $D2124)&gt;1, "X", ""))</f>
        <v/>
      </c>
      <c r="X2124" s="58" t="str">
        <f t="shared" ref="X2124:X2187" si="134">IF($D2124="", "", CONCATENATE(D2124, IF(E2124="", "", " - "), IF(E2124="", "", E2124), IF(F2124="", "", " - "), IF(F2124="", "", F2124)))</f>
        <v/>
      </c>
      <c r="Y2124" s="58" t="str">
        <f t="shared" si="132"/>
        <v/>
      </c>
      <c r="AC2124" s="41" t="str">
        <f t="shared" ref="AC2124:AC2187" si="135">IF($H2124="", "", IF(COUNTIF($AA$11:$AA$131, $H2124)=0, "X", ""))</f>
        <v/>
      </c>
      <c r="AE2124" s="41" t="str">
        <f>IF($H2124="", "", IF(COUNTIF($AA$11:$AA$131, $H2124)&gt;0, 'Application Process'!$AC$4, ""))</f>
        <v/>
      </c>
    </row>
    <row r="2125" spans="1:31" x14ac:dyDescent="0.25">
      <c r="A2125" s="40"/>
      <c r="B2125" s="88" t="str">
        <f>IF($X2125="", "", IF(COUNTIF('Application Process'!$I$11:$I$3035, $X2125)=0, 'Job Database'!$Y$8, IFERROR(INDEX('Application Process'!$AJ$11:$AJ$3035, MATCH($X2125, 'Application Process'!$I$11:$I$3035, 0)), "")))</f>
        <v/>
      </c>
      <c r="C2125" s="40"/>
      <c r="D2125" s="207"/>
      <c r="E2125" s="194"/>
      <c r="F2125" s="194"/>
      <c r="G2125" s="208"/>
      <c r="H2125" s="194"/>
      <c r="I2125" s="208"/>
      <c r="J2125" s="194"/>
      <c r="K2125" s="209"/>
      <c r="L2125" s="194"/>
      <c r="M2125" s="196"/>
      <c r="N2125" s="194"/>
      <c r="O2125" s="194"/>
      <c r="P2125" s="208"/>
      <c r="Q2125" s="194"/>
      <c r="R2125" s="210"/>
      <c r="S2125" s="211"/>
      <c r="T2125" s="193"/>
      <c r="U2125" s="40"/>
      <c r="W2125" s="41" t="str">
        <f t="shared" si="133"/>
        <v/>
      </c>
      <c r="X2125" s="58" t="str">
        <f t="shared" si="134"/>
        <v/>
      </c>
      <c r="Y2125" s="58" t="str">
        <f t="shared" si="132"/>
        <v/>
      </c>
      <c r="AC2125" s="41" t="str">
        <f t="shared" si="135"/>
        <v/>
      </c>
      <c r="AE2125" s="41" t="str">
        <f>IF($H2125="", "", IF(COUNTIF($AA$11:$AA$131, $H2125)&gt;0, 'Application Process'!$AC$4, ""))</f>
        <v/>
      </c>
    </row>
    <row r="2126" spans="1:31" x14ac:dyDescent="0.25">
      <c r="A2126" s="40"/>
      <c r="B2126" s="88" t="str">
        <f>IF($X2126="", "", IF(COUNTIF('Application Process'!$I$11:$I$3035, $X2126)=0, 'Job Database'!$Y$8, IFERROR(INDEX('Application Process'!$AJ$11:$AJ$3035, MATCH($X2126, 'Application Process'!$I$11:$I$3035, 0)), "")))</f>
        <v/>
      </c>
      <c r="C2126" s="40"/>
      <c r="D2126" s="207"/>
      <c r="E2126" s="194"/>
      <c r="F2126" s="194"/>
      <c r="G2126" s="208"/>
      <c r="H2126" s="194"/>
      <c r="I2126" s="208"/>
      <c r="J2126" s="194"/>
      <c r="K2126" s="209"/>
      <c r="L2126" s="194"/>
      <c r="M2126" s="196"/>
      <c r="N2126" s="194"/>
      <c r="O2126" s="194"/>
      <c r="P2126" s="208"/>
      <c r="Q2126" s="194"/>
      <c r="R2126" s="210"/>
      <c r="S2126" s="211"/>
      <c r="T2126" s="193"/>
      <c r="U2126" s="40"/>
      <c r="W2126" s="41" t="str">
        <f t="shared" si="133"/>
        <v/>
      </c>
      <c r="X2126" s="58" t="str">
        <f t="shared" si="134"/>
        <v/>
      </c>
      <c r="Y2126" s="58" t="str">
        <f t="shared" si="132"/>
        <v/>
      </c>
      <c r="AC2126" s="41" t="str">
        <f t="shared" si="135"/>
        <v/>
      </c>
      <c r="AE2126" s="41" t="str">
        <f>IF($H2126="", "", IF(COUNTIF($AA$11:$AA$131, $H2126)&gt;0, 'Application Process'!$AC$4, ""))</f>
        <v/>
      </c>
    </row>
    <row r="2127" spans="1:31" x14ac:dyDescent="0.25">
      <c r="A2127" s="40"/>
      <c r="B2127" s="88" t="str">
        <f>IF($X2127="", "", IF(COUNTIF('Application Process'!$I$11:$I$3035, $X2127)=0, 'Job Database'!$Y$8, IFERROR(INDEX('Application Process'!$AJ$11:$AJ$3035, MATCH($X2127, 'Application Process'!$I$11:$I$3035, 0)), "")))</f>
        <v/>
      </c>
      <c r="C2127" s="40"/>
      <c r="D2127" s="207"/>
      <c r="E2127" s="194"/>
      <c r="F2127" s="194"/>
      <c r="G2127" s="208"/>
      <c r="H2127" s="194"/>
      <c r="I2127" s="208"/>
      <c r="J2127" s="194"/>
      <c r="K2127" s="209"/>
      <c r="L2127" s="194"/>
      <c r="M2127" s="196"/>
      <c r="N2127" s="194"/>
      <c r="O2127" s="194"/>
      <c r="P2127" s="208"/>
      <c r="Q2127" s="194"/>
      <c r="R2127" s="210"/>
      <c r="S2127" s="211"/>
      <c r="T2127" s="193"/>
      <c r="U2127" s="40"/>
      <c r="W2127" s="41" t="str">
        <f t="shared" si="133"/>
        <v/>
      </c>
      <c r="X2127" s="58" t="str">
        <f t="shared" si="134"/>
        <v/>
      </c>
      <c r="Y2127" s="58" t="str">
        <f t="shared" si="132"/>
        <v/>
      </c>
      <c r="AC2127" s="41" t="str">
        <f t="shared" si="135"/>
        <v/>
      </c>
      <c r="AE2127" s="41" t="str">
        <f>IF($H2127="", "", IF(COUNTIF($AA$11:$AA$131, $H2127)&gt;0, 'Application Process'!$AC$4, ""))</f>
        <v/>
      </c>
    </row>
    <row r="2128" spans="1:31" x14ac:dyDescent="0.25">
      <c r="A2128" s="40"/>
      <c r="B2128" s="88" t="str">
        <f>IF($X2128="", "", IF(COUNTIF('Application Process'!$I$11:$I$3035, $X2128)=0, 'Job Database'!$Y$8, IFERROR(INDEX('Application Process'!$AJ$11:$AJ$3035, MATCH($X2128, 'Application Process'!$I$11:$I$3035, 0)), "")))</f>
        <v/>
      </c>
      <c r="C2128" s="40"/>
      <c r="D2128" s="207"/>
      <c r="E2128" s="194"/>
      <c r="F2128" s="194"/>
      <c r="G2128" s="208"/>
      <c r="H2128" s="194"/>
      <c r="I2128" s="208"/>
      <c r="J2128" s="194"/>
      <c r="K2128" s="209"/>
      <c r="L2128" s="194"/>
      <c r="M2128" s="196"/>
      <c r="N2128" s="194"/>
      <c r="O2128" s="194"/>
      <c r="P2128" s="208"/>
      <c r="Q2128" s="194"/>
      <c r="R2128" s="210"/>
      <c r="S2128" s="211"/>
      <c r="T2128" s="193"/>
      <c r="U2128" s="40"/>
      <c r="W2128" s="41" t="str">
        <f t="shared" si="133"/>
        <v/>
      </c>
      <c r="X2128" s="58" t="str">
        <f t="shared" si="134"/>
        <v/>
      </c>
      <c r="Y2128" s="58" t="str">
        <f t="shared" si="132"/>
        <v/>
      </c>
      <c r="AC2128" s="41" t="str">
        <f t="shared" si="135"/>
        <v/>
      </c>
      <c r="AE2128" s="41" t="str">
        <f>IF($H2128="", "", IF(COUNTIF($AA$11:$AA$131, $H2128)&gt;0, 'Application Process'!$AC$4, ""))</f>
        <v/>
      </c>
    </row>
    <row r="2129" spans="1:31" x14ac:dyDescent="0.25">
      <c r="A2129" s="40"/>
      <c r="B2129" s="88" t="str">
        <f>IF($X2129="", "", IF(COUNTIF('Application Process'!$I$11:$I$3035, $X2129)=0, 'Job Database'!$Y$8, IFERROR(INDEX('Application Process'!$AJ$11:$AJ$3035, MATCH($X2129, 'Application Process'!$I$11:$I$3035, 0)), "")))</f>
        <v/>
      </c>
      <c r="C2129" s="40"/>
      <c r="D2129" s="207"/>
      <c r="E2129" s="194"/>
      <c r="F2129" s="194"/>
      <c r="G2129" s="208"/>
      <c r="H2129" s="194"/>
      <c r="I2129" s="208"/>
      <c r="J2129" s="194"/>
      <c r="K2129" s="209"/>
      <c r="L2129" s="194"/>
      <c r="M2129" s="196"/>
      <c r="N2129" s="194"/>
      <c r="O2129" s="194"/>
      <c r="P2129" s="208"/>
      <c r="Q2129" s="194"/>
      <c r="R2129" s="210"/>
      <c r="S2129" s="211"/>
      <c r="T2129" s="193"/>
      <c r="U2129" s="40"/>
      <c r="W2129" s="41" t="str">
        <f t="shared" si="133"/>
        <v/>
      </c>
      <c r="X2129" s="58" t="str">
        <f t="shared" si="134"/>
        <v/>
      </c>
      <c r="Y2129" s="58" t="str">
        <f t="shared" si="132"/>
        <v/>
      </c>
      <c r="AC2129" s="41" t="str">
        <f t="shared" si="135"/>
        <v/>
      </c>
      <c r="AE2129" s="41" t="str">
        <f>IF($H2129="", "", IF(COUNTIF($AA$11:$AA$131, $H2129)&gt;0, 'Application Process'!$AC$4, ""))</f>
        <v/>
      </c>
    </row>
    <row r="2130" spans="1:31" x14ac:dyDescent="0.25">
      <c r="A2130" s="40"/>
      <c r="B2130" s="88" t="str">
        <f>IF($X2130="", "", IF(COUNTIF('Application Process'!$I$11:$I$3035, $X2130)=0, 'Job Database'!$Y$8, IFERROR(INDEX('Application Process'!$AJ$11:$AJ$3035, MATCH($X2130, 'Application Process'!$I$11:$I$3035, 0)), "")))</f>
        <v/>
      </c>
      <c r="C2130" s="40"/>
      <c r="D2130" s="207"/>
      <c r="E2130" s="194"/>
      <c r="F2130" s="194"/>
      <c r="G2130" s="208"/>
      <c r="H2130" s="194"/>
      <c r="I2130" s="208"/>
      <c r="J2130" s="194"/>
      <c r="K2130" s="209"/>
      <c r="L2130" s="194"/>
      <c r="M2130" s="196"/>
      <c r="N2130" s="194"/>
      <c r="O2130" s="194"/>
      <c r="P2130" s="208"/>
      <c r="Q2130" s="194"/>
      <c r="R2130" s="210"/>
      <c r="S2130" s="211"/>
      <c r="T2130" s="193"/>
      <c r="U2130" s="40"/>
      <c r="W2130" s="41" t="str">
        <f t="shared" si="133"/>
        <v/>
      </c>
      <c r="X2130" s="58" t="str">
        <f t="shared" si="134"/>
        <v/>
      </c>
      <c r="Y2130" s="58" t="str">
        <f t="shared" si="132"/>
        <v/>
      </c>
      <c r="AC2130" s="41" t="str">
        <f t="shared" si="135"/>
        <v/>
      </c>
      <c r="AE2130" s="41" t="str">
        <f>IF($H2130="", "", IF(COUNTIF($AA$11:$AA$131, $H2130)&gt;0, 'Application Process'!$AC$4, ""))</f>
        <v/>
      </c>
    </row>
    <row r="2131" spans="1:31" x14ac:dyDescent="0.25">
      <c r="A2131" s="40"/>
      <c r="B2131" s="88" t="str">
        <f>IF($X2131="", "", IF(COUNTIF('Application Process'!$I$11:$I$3035, $X2131)=0, 'Job Database'!$Y$8, IFERROR(INDEX('Application Process'!$AJ$11:$AJ$3035, MATCH($X2131, 'Application Process'!$I$11:$I$3035, 0)), "")))</f>
        <v/>
      </c>
      <c r="C2131" s="40"/>
      <c r="D2131" s="207"/>
      <c r="E2131" s="194"/>
      <c r="F2131" s="194"/>
      <c r="G2131" s="208"/>
      <c r="H2131" s="194"/>
      <c r="I2131" s="208"/>
      <c r="J2131" s="194"/>
      <c r="K2131" s="209"/>
      <c r="L2131" s="194"/>
      <c r="M2131" s="196"/>
      <c r="N2131" s="194"/>
      <c r="O2131" s="194"/>
      <c r="P2131" s="208"/>
      <c r="Q2131" s="194"/>
      <c r="R2131" s="210"/>
      <c r="S2131" s="211"/>
      <c r="T2131" s="193"/>
      <c r="U2131" s="40"/>
      <c r="W2131" s="41" t="str">
        <f t="shared" si="133"/>
        <v/>
      </c>
      <c r="X2131" s="58" t="str">
        <f t="shared" si="134"/>
        <v/>
      </c>
      <c r="Y2131" s="58" t="str">
        <f t="shared" si="132"/>
        <v/>
      </c>
      <c r="AC2131" s="41" t="str">
        <f t="shared" si="135"/>
        <v/>
      </c>
      <c r="AE2131" s="41" t="str">
        <f>IF($H2131="", "", IF(COUNTIF($AA$11:$AA$131, $H2131)&gt;0, 'Application Process'!$AC$4, ""))</f>
        <v/>
      </c>
    </row>
    <row r="2132" spans="1:31" x14ac:dyDescent="0.25">
      <c r="A2132" s="40"/>
      <c r="B2132" s="88" t="str">
        <f>IF($X2132="", "", IF(COUNTIF('Application Process'!$I$11:$I$3035, $X2132)=0, 'Job Database'!$Y$8, IFERROR(INDEX('Application Process'!$AJ$11:$AJ$3035, MATCH($X2132, 'Application Process'!$I$11:$I$3035, 0)), "")))</f>
        <v/>
      </c>
      <c r="C2132" s="40"/>
      <c r="D2132" s="207"/>
      <c r="E2132" s="194"/>
      <c r="F2132" s="194"/>
      <c r="G2132" s="208"/>
      <c r="H2132" s="194"/>
      <c r="I2132" s="208"/>
      <c r="J2132" s="194"/>
      <c r="K2132" s="209"/>
      <c r="L2132" s="194"/>
      <c r="M2132" s="196"/>
      <c r="N2132" s="194"/>
      <c r="O2132" s="194"/>
      <c r="P2132" s="208"/>
      <c r="Q2132" s="194"/>
      <c r="R2132" s="210"/>
      <c r="S2132" s="211"/>
      <c r="T2132" s="193"/>
      <c r="U2132" s="40"/>
      <c r="W2132" s="41" t="str">
        <f t="shared" si="133"/>
        <v/>
      </c>
      <c r="X2132" s="58" t="str">
        <f t="shared" si="134"/>
        <v/>
      </c>
      <c r="Y2132" s="58" t="str">
        <f t="shared" si="132"/>
        <v/>
      </c>
      <c r="AC2132" s="41" t="str">
        <f t="shared" si="135"/>
        <v/>
      </c>
      <c r="AE2132" s="41" t="str">
        <f>IF($H2132="", "", IF(COUNTIF($AA$11:$AA$131, $H2132)&gt;0, 'Application Process'!$AC$4, ""))</f>
        <v/>
      </c>
    </row>
    <row r="2133" spans="1:31" x14ac:dyDescent="0.25">
      <c r="A2133" s="40"/>
      <c r="B2133" s="88" t="str">
        <f>IF($X2133="", "", IF(COUNTIF('Application Process'!$I$11:$I$3035, $X2133)=0, 'Job Database'!$Y$8, IFERROR(INDEX('Application Process'!$AJ$11:$AJ$3035, MATCH($X2133, 'Application Process'!$I$11:$I$3035, 0)), "")))</f>
        <v/>
      </c>
      <c r="C2133" s="40"/>
      <c r="D2133" s="207"/>
      <c r="E2133" s="194"/>
      <c r="F2133" s="194"/>
      <c r="G2133" s="208"/>
      <c r="H2133" s="194"/>
      <c r="I2133" s="208"/>
      <c r="J2133" s="194"/>
      <c r="K2133" s="209"/>
      <c r="L2133" s="194"/>
      <c r="M2133" s="196"/>
      <c r="N2133" s="194"/>
      <c r="O2133" s="194"/>
      <c r="P2133" s="208"/>
      <c r="Q2133" s="194"/>
      <c r="R2133" s="210"/>
      <c r="S2133" s="211"/>
      <c r="T2133" s="193"/>
      <c r="U2133" s="40"/>
      <c r="W2133" s="41" t="str">
        <f t="shared" si="133"/>
        <v/>
      </c>
      <c r="X2133" s="58" t="str">
        <f t="shared" si="134"/>
        <v/>
      </c>
      <c r="Y2133" s="58" t="str">
        <f t="shared" si="132"/>
        <v/>
      </c>
      <c r="AC2133" s="41" t="str">
        <f t="shared" si="135"/>
        <v/>
      </c>
      <c r="AE2133" s="41" t="str">
        <f>IF($H2133="", "", IF(COUNTIF($AA$11:$AA$131, $H2133)&gt;0, 'Application Process'!$AC$4, ""))</f>
        <v/>
      </c>
    </row>
    <row r="2134" spans="1:31" x14ac:dyDescent="0.25">
      <c r="A2134" s="40"/>
      <c r="B2134" s="88" t="str">
        <f>IF($X2134="", "", IF(COUNTIF('Application Process'!$I$11:$I$3035, $X2134)=0, 'Job Database'!$Y$8, IFERROR(INDEX('Application Process'!$AJ$11:$AJ$3035, MATCH($X2134, 'Application Process'!$I$11:$I$3035, 0)), "")))</f>
        <v/>
      </c>
      <c r="C2134" s="40"/>
      <c r="D2134" s="207"/>
      <c r="E2134" s="194"/>
      <c r="F2134" s="194"/>
      <c r="G2134" s="208"/>
      <c r="H2134" s="194"/>
      <c r="I2134" s="208"/>
      <c r="J2134" s="194"/>
      <c r="K2134" s="209"/>
      <c r="L2134" s="194"/>
      <c r="M2134" s="196"/>
      <c r="N2134" s="194"/>
      <c r="O2134" s="194"/>
      <c r="P2134" s="208"/>
      <c r="Q2134" s="194"/>
      <c r="R2134" s="210"/>
      <c r="S2134" s="211"/>
      <c r="T2134" s="193"/>
      <c r="U2134" s="40"/>
      <c r="W2134" s="41" t="str">
        <f t="shared" si="133"/>
        <v/>
      </c>
      <c r="X2134" s="58" t="str">
        <f t="shared" si="134"/>
        <v/>
      </c>
      <c r="Y2134" s="58" t="str">
        <f t="shared" si="132"/>
        <v/>
      </c>
      <c r="AC2134" s="41" t="str">
        <f t="shared" si="135"/>
        <v/>
      </c>
      <c r="AE2134" s="41" t="str">
        <f>IF($H2134="", "", IF(COUNTIF($AA$11:$AA$131, $H2134)&gt;0, 'Application Process'!$AC$4, ""))</f>
        <v/>
      </c>
    </row>
    <row r="2135" spans="1:31" x14ac:dyDescent="0.25">
      <c r="A2135" s="40"/>
      <c r="B2135" s="88" t="str">
        <f>IF($X2135="", "", IF(COUNTIF('Application Process'!$I$11:$I$3035, $X2135)=0, 'Job Database'!$Y$8, IFERROR(INDEX('Application Process'!$AJ$11:$AJ$3035, MATCH($X2135, 'Application Process'!$I$11:$I$3035, 0)), "")))</f>
        <v/>
      </c>
      <c r="C2135" s="40"/>
      <c r="D2135" s="207"/>
      <c r="E2135" s="194"/>
      <c r="F2135" s="194"/>
      <c r="G2135" s="208"/>
      <c r="H2135" s="194"/>
      <c r="I2135" s="208"/>
      <c r="J2135" s="194"/>
      <c r="K2135" s="209"/>
      <c r="L2135" s="194"/>
      <c r="M2135" s="196"/>
      <c r="N2135" s="194"/>
      <c r="O2135" s="194"/>
      <c r="P2135" s="208"/>
      <c r="Q2135" s="194"/>
      <c r="R2135" s="210"/>
      <c r="S2135" s="211"/>
      <c r="T2135" s="193"/>
      <c r="U2135" s="40"/>
      <c r="W2135" s="41" t="str">
        <f t="shared" si="133"/>
        <v/>
      </c>
      <c r="X2135" s="58" t="str">
        <f t="shared" si="134"/>
        <v/>
      </c>
      <c r="Y2135" s="58" t="str">
        <f t="shared" si="132"/>
        <v/>
      </c>
      <c r="AC2135" s="41" t="str">
        <f t="shared" si="135"/>
        <v/>
      </c>
      <c r="AE2135" s="41" t="str">
        <f>IF($H2135="", "", IF(COUNTIF($AA$11:$AA$131, $H2135)&gt;0, 'Application Process'!$AC$4, ""))</f>
        <v/>
      </c>
    </row>
    <row r="2136" spans="1:31" x14ac:dyDescent="0.25">
      <c r="A2136" s="40"/>
      <c r="B2136" s="88" t="str">
        <f>IF($X2136="", "", IF(COUNTIF('Application Process'!$I$11:$I$3035, $X2136)=0, 'Job Database'!$Y$8, IFERROR(INDEX('Application Process'!$AJ$11:$AJ$3035, MATCH($X2136, 'Application Process'!$I$11:$I$3035, 0)), "")))</f>
        <v/>
      </c>
      <c r="C2136" s="40"/>
      <c r="D2136" s="207"/>
      <c r="E2136" s="194"/>
      <c r="F2136" s="194"/>
      <c r="G2136" s="208"/>
      <c r="H2136" s="194"/>
      <c r="I2136" s="208"/>
      <c r="J2136" s="194"/>
      <c r="K2136" s="209"/>
      <c r="L2136" s="194"/>
      <c r="M2136" s="196"/>
      <c r="N2136" s="194"/>
      <c r="O2136" s="194"/>
      <c r="P2136" s="208"/>
      <c r="Q2136" s="194"/>
      <c r="R2136" s="210"/>
      <c r="S2136" s="211"/>
      <c r="T2136" s="193"/>
      <c r="U2136" s="40"/>
      <c r="W2136" s="41" t="str">
        <f t="shared" si="133"/>
        <v/>
      </c>
      <c r="X2136" s="58" t="str">
        <f t="shared" si="134"/>
        <v/>
      </c>
      <c r="Y2136" s="58" t="str">
        <f t="shared" si="132"/>
        <v/>
      </c>
      <c r="AC2136" s="41" t="str">
        <f t="shared" si="135"/>
        <v/>
      </c>
      <c r="AE2136" s="41" t="str">
        <f>IF($H2136="", "", IF(COUNTIF($AA$11:$AA$131, $H2136)&gt;0, 'Application Process'!$AC$4, ""))</f>
        <v/>
      </c>
    </row>
    <row r="2137" spans="1:31" x14ac:dyDescent="0.25">
      <c r="A2137" s="40"/>
      <c r="B2137" s="88" t="str">
        <f>IF($X2137="", "", IF(COUNTIF('Application Process'!$I$11:$I$3035, $X2137)=0, 'Job Database'!$Y$8, IFERROR(INDEX('Application Process'!$AJ$11:$AJ$3035, MATCH($X2137, 'Application Process'!$I$11:$I$3035, 0)), "")))</f>
        <v/>
      </c>
      <c r="C2137" s="40"/>
      <c r="D2137" s="207"/>
      <c r="E2137" s="194"/>
      <c r="F2137" s="194"/>
      <c r="G2137" s="208"/>
      <c r="H2137" s="194"/>
      <c r="I2137" s="208"/>
      <c r="J2137" s="194"/>
      <c r="K2137" s="209"/>
      <c r="L2137" s="194"/>
      <c r="M2137" s="196"/>
      <c r="N2137" s="194"/>
      <c r="O2137" s="194"/>
      <c r="P2137" s="208"/>
      <c r="Q2137" s="194"/>
      <c r="R2137" s="210"/>
      <c r="S2137" s="211"/>
      <c r="T2137" s="193"/>
      <c r="U2137" s="40"/>
      <c r="W2137" s="41" t="str">
        <f t="shared" si="133"/>
        <v/>
      </c>
      <c r="X2137" s="58" t="str">
        <f t="shared" si="134"/>
        <v/>
      </c>
      <c r="Y2137" s="58" t="str">
        <f t="shared" si="132"/>
        <v/>
      </c>
      <c r="AC2137" s="41" t="str">
        <f t="shared" si="135"/>
        <v/>
      </c>
      <c r="AE2137" s="41" t="str">
        <f>IF($H2137="", "", IF(COUNTIF($AA$11:$AA$131, $H2137)&gt;0, 'Application Process'!$AC$4, ""))</f>
        <v/>
      </c>
    </row>
    <row r="2138" spans="1:31" x14ac:dyDescent="0.25">
      <c r="A2138" s="40"/>
      <c r="B2138" s="88" t="str">
        <f>IF($X2138="", "", IF(COUNTIF('Application Process'!$I$11:$I$3035, $X2138)=0, 'Job Database'!$Y$8, IFERROR(INDEX('Application Process'!$AJ$11:$AJ$3035, MATCH($X2138, 'Application Process'!$I$11:$I$3035, 0)), "")))</f>
        <v/>
      </c>
      <c r="C2138" s="40"/>
      <c r="D2138" s="207"/>
      <c r="E2138" s="194"/>
      <c r="F2138" s="194"/>
      <c r="G2138" s="208"/>
      <c r="H2138" s="194"/>
      <c r="I2138" s="208"/>
      <c r="J2138" s="194"/>
      <c r="K2138" s="209"/>
      <c r="L2138" s="194"/>
      <c r="M2138" s="196"/>
      <c r="N2138" s="194"/>
      <c r="O2138" s="194"/>
      <c r="P2138" s="208"/>
      <c r="Q2138" s="194"/>
      <c r="R2138" s="210"/>
      <c r="S2138" s="211"/>
      <c r="T2138" s="193"/>
      <c r="U2138" s="40"/>
      <c r="W2138" s="41" t="str">
        <f t="shared" si="133"/>
        <v/>
      </c>
      <c r="X2138" s="58" t="str">
        <f t="shared" si="134"/>
        <v/>
      </c>
      <c r="Y2138" s="58" t="str">
        <f t="shared" si="132"/>
        <v/>
      </c>
      <c r="AC2138" s="41" t="str">
        <f t="shared" si="135"/>
        <v/>
      </c>
      <c r="AE2138" s="41" t="str">
        <f>IF($H2138="", "", IF(COUNTIF($AA$11:$AA$131, $H2138)&gt;0, 'Application Process'!$AC$4, ""))</f>
        <v/>
      </c>
    </row>
    <row r="2139" spans="1:31" x14ac:dyDescent="0.25">
      <c r="A2139" s="40"/>
      <c r="B2139" s="88" t="str">
        <f>IF($X2139="", "", IF(COUNTIF('Application Process'!$I$11:$I$3035, $X2139)=0, 'Job Database'!$Y$8, IFERROR(INDEX('Application Process'!$AJ$11:$AJ$3035, MATCH($X2139, 'Application Process'!$I$11:$I$3035, 0)), "")))</f>
        <v/>
      </c>
      <c r="C2139" s="40"/>
      <c r="D2139" s="207"/>
      <c r="E2139" s="194"/>
      <c r="F2139" s="194"/>
      <c r="G2139" s="208"/>
      <c r="H2139" s="194"/>
      <c r="I2139" s="208"/>
      <c r="J2139" s="194"/>
      <c r="K2139" s="209"/>
      <c r="L2139" s="194"/>
      <c r="M2139" s="196"/>
      <c r="N2139" s="194"/>
      <c r="O2139" s="194"/>
      <c r="P2139" s="208"/>
      <c r="Q2139" s="194"/>
      <c r="R2139" s="210"/>
      <c r="S2139" s="211"/>
      <c r="T2139" s="193"/>
      <c r="U2139" s="40"/>
      <c r="W2139" s="41" t="str">
        <f t="shared" si="133"/>
        <v/>
      </c>
      <c r="X2139" s="58" t="str">
        <f t="shared" si="134"/>
        <v/>
      </c>
      <c r="Y2139" s="58" t="str">
        <f t="shared" si="132"/>
        <v/>
      </c>
      <c r="AC2139" s="41" t="str">
        <f t="shared" si="135"/>
        <v/>
      </c>
      <c r="AE2139" s="41" t="str">
        <f>IF($H2139="", "", IF(COUNTIF($AA$11:$AA$131, $H2139)&gt;0, 'Application Process'!$AC$4, ""))</f>
        <v/>
      </c>
    </row>
    <row r="2140" spans="1:31" x14ac:dyDescent="0.25">
      <c r="A2140" s="40"/>
      <c r="B2140" s="88" t="str">
        <f>IF($X2140="", "", IF(COUNTIF('Application Process'!$I$11:$I$3035, $X2140)=0, 'Job Database'!$Y$8, IFERROR(INDEX('Application Process'!$AJ$11:$AJ$3035, MATCH($X2140, 'Application Process'!$I$11:$I$3035, 0)), "")))</f>
        <v/>
      </c>
      <c r="C2140" s="40"/>
      <c r="D2140" s="207"/>
      <c r="E2140" s="194"/>
      <c r="F2140" s="194"/>
      <c r="G2140" s="208"/>
      <c r="H2140" s="194"/>
      <c r="I2140" s="208"/>
      <c r="J2140" s="194"/>
      <c r="K2140" s="209"/>
      <c r="L2140" s="194"/>
      <c r="M2140" s="196"/>
      <c r="N2140" s="194"/>
      <c r="O2140" s="194"/>
      <c r="P2140" s="208"/>
      <c r="Q2140" s="194"/>
      <c r="R2140" s="210"/>
      <c r="S2140" s="211"/>
      <c r="T2140" s="193"/>
      <c r="U2140" s="40"/>
      <c r="W2140" s="41" t="str">
        <f t="shared" si="133"/>
        <v/>
      </c>
      <c r="X2140" s="58" t="str">
        <f t="shared" si="134"/>
        <v/>
      </c>
      <c r="Y2140" s="58" t="str">
        <f t="shared" si="132"/>
        <v/>
      </c>
      <c r="AC2140" s="41" t="str">
        <f t="shared" si="135"/>
        <v/>
      </c>
      <c r="AE2140" s="41" t="str">
        <f>IF($H2140="", "", IF(COUNTIF($AA$11:$AA$131, $H2140)&gt;0, 'Application Process'!$AC$4, ""))</f>
        <v/>
      </c>
    </row>
    <row r="2141" spans="1:31" x14ac:dyDescent="0.25">
      <c r="A2141" s="40"/>
      <c r="B2141" s="88" t="str">
        <f>IF($X2141="", "", IF(COUNTIF('Application Process'!$I$11:$I$3035, $X2141)=0, 'Job Database'!$Y$8, IFERROR(INDEX('Application Process'!$AJ$11:$AJ$3035, MATCH($X2141, 'Application Process'!$I$11:$I$3035, 0)), "")))</f>
        <v/>
      </c>
      <c r="C2141" s="40"/>
      <c r="D2141" s="207"/>
      <c r="E2141" s="194"/>
      <c r="F2141" s="194"/>
      <c r="G2141" s="208"/>
      <c r="H2141" s="194"/>
      <c r="I2141" s="208"/>
      <c r="J2141" s="194"/>
      <c r="K2141" s="209"/>
      <c r="L2141" s="194"/>
      <c r="M2141" s="196"/>
      <c r="N2141" s="194"/>
      <c r="O2141" s="194"/>
      <c r="P2141" s="208"/>
      <c r="Q2141" s="194"/>
      <c r="R2141" s="210"/>
      <c r="S2141" s="211"/>
      <c r="T2141" s="193"/>
      <c r="U2141" s="40"/>
      <c r="W2141" s="41" t="str">
        <f t="shared" si="133"/>
        <v/>
      </c>
      <c r="X2141" s="58" t="str">
        <f t="shared" si="134"/>
        <v/>
      </c>
      <c r="Y2141" s="58" t="str">
        <f t="shared" si="132"/>
        <v/>
      </c>
      <c r="AC2141" s="41" t="str">
        <f t="shared" si="135"/>
        <v/>
      </c>
      <c r="AE2141" s="41" t="str">
        <f>IF($H2141="", "", IF(COUNTIF($AA$11:$AA$131, $H2141)&gt;0, 'Application Process'!$AC$4, ""))</f>
        <v/>
      </c>
    </row>
    <row r="2142" spans="1:31" x14ac:dyDescent="0.25">
      <c r="A2142" s="40"/>
      <c r="B2142" s="88" t="str">
        <f>IF($X2142="", "", IF(COUNTIF('Application Process'!$I$11:$I$3035, $X2142)=0, 'Job Database'!$Y$8, IFERROR(INDEX('Application Process'!$AJ$11:$AJ$3035, MATCH($X2142, 'Application Process'!$I$11:$I$3035, 0)), "")))</f>
        <v/>
      </c>
      <c r="C2142" s="40"/>
      <c r="D2142" s="207"/>
      <c r="E2142" s="194"/>
      <c r="F2142" s="194"/>
      <c r="G2142" s="208"/>
      <c r="H2142" s="194"/>
      <c r="I2142" s="208"/>
      <c r="J2142" s="194"/>
      <c r="K2142" s="209"/>
      <c r="L2142" s="194"/>
      <c r="M2142" s="196"/>
      <c r="N2142" s="194"/>
      <c r="O2142" s="194"/>
      <c r="P2142" s="208"/>
      <c r="Q2142" s="194"/>
      <c r="R2142" s="210"/>
      <c r="S2142" s="211"/>
      <c r="T2142" s="193"/>
      <c r="U2142" s="40"/>
      <c r="W2142" s="41" t="str">
        <f t="shared" si="133"/>
        <v/>
      </c>
      <c r="X2142" s="58" t="str">
        <f t="shared" si="134"/>
        <v/>
      </c>
      <c r="Y2142" s="58" t="str">
        <f t="shared" si="132"/>
        <v/>
      </c>
      <c r="AC2142" s="41" t="str">
        <f t="shared" si="135"/>
        <v/>
      </c>
      <c r="AE2142" s="41" t="str">
        <f>IF($H2142="", "", IF(COUNTIF($AA$11:$AA$131, $H2142)&gt;0, 'Application Process'!$AC$4, ""))</f>
        <v/>
      </c>
    </row>
    <row r="2143" spans="1:31" x14ac:dyDescent="0.25">
      <c r="A2143" s="40"/>
      <c r="B2143" s="88" t="str">
        <f>IF($X2143="", "", IF(COUNTIF('Application Process'!$I$11:$I$3035, $X2143)=0, 'Job Database'!$Y$8, IFERROR(INDEX('Application Process'!$AJ$11:$AJ$3035, MATCH($X2143, 'Application Process'!$I$11:$I$3035, 0)), "")))</f>
        <v/>
      </c>
      <c r="C2143" s="40"/>
      <c r="D2143" s="207"/>
      <c r="E2143" s="194"/>
      <c r="F2143" s="194"/>
      <c r="G2143" s="208"/>
      <c r="H2143" s="194"/>
      <c r="I2143" s="208"/>
      <c r="J2143" s="194"/>
      <c r="K2143" s="209"/>
      <c r="L2143" s="194"/>
      <c r="M2143" s="196"/>
      <c r="N2143" s="194"/>
      <c r="O2143" s="194"/>
      <c r="P2143" s="208"/>
      <c r="Q2143" s="194"/>
      <c r="R2143" s="210"/>
      <c r="S2143" s="211"/>
      <c r="T2143" s="193"/>
      <c r="U2143" s="40"/>
      <c r="W2143" s="41" t="str">
        <f t="shared" si="133"/>
        <v/>
      </c>
      <c r="X2143" s="58" t="str">
        <f t="shared" si="134"/>
        <v/>
      </c>
      <c r="Y2143" s="58" t="str">
        <f t="shared" si="132"/>
        <v/>
      </c>
      <c r="AC2143" s="41" t="str">
        <f t="shared" si="135"/>
        <v/>
      </c>
      <c r="AE2143" s="41" t="str">
        <f>IF($H2143="", "", IF(COUNTIF($AA$11:$AA$131, $H2143)&gt;0, 'Application Process'!$AC$4, ""))</f>
        <v/>
      </c>
    </row>
    <row r="2144" spans="1:31" x14ac:dyDescent="0.25">
      <c r="A2144" s="40"/>
      <c r="B2144" s="88" t="str">
        <f>IF($X2144="", "", IF(COUNTIF('Application Process'!$I$11:$I$3035, $X2144)=0, 'Job Database'!$Y$8, IFERROR(INDEX('Application Process'!$AJ$11:$AJ$3035, MATCH($X2144, 'Application Process'!$I$11:$I$3035, 0)), "")))</f>
        <v/>
      </c>
      <c r="C2144" s="40"/>
      <c r="D2144" s="207"/>
      <c r="E2144" s="194"/>
      <c r="F2144" s="194"/>
      <c r="G2144" s="208"/>
      <c r="H2144" s="194"/>
      <c r="I2144" s="208"/>
      <c r="J2144" s="194"/>
      <c r="K2144" s="209"/>
      <c r="L2144" s="194"/>
      <c r="M2144" s="196"/>
      <c r="N2144" s="194"/>
      <c r="O2144" s="194"/>
      <c r="P2144" s="208"/>
      <c r="Q2144" s="194"/>
      <c r="R2144" s="210"/>
      <c r="S2144" s="211"/>
      <c r="T2144" s="193"/>
      <c r="U2144" s="40"/>
      <c r="W2144" s="41" t="str">
        <f t="shared" si="133"/>
        <v/>
      </c>
      <c r="X2144" s="58" t="str">
        <f t="shared" si="134"/>
        <v/>
      </c>
      <c r="Y2144" s="58" t="str">
        <f t="shared" si="132"/>
        <v/>
      </c>
      <c r="AC2144" s="41" t="str">
        <f t="shared" si="135"/>
        <v/>
      </c>
      <c r="AE2144" s="41" t="str">
        <f>IF($H2144="", "", IF(COUNTIF($AA$11:$AA$131, $H2144)&gt;0, 'Application Process'!$AC$4, ""))</f>
        <v/>
      </c>
    </row>
    <row r="2145" spans="1:31" x14ac:dyDescent="0.25">
      <c r="A2145" s="40"/>
      <c r="B2145" s="88" t="str">
        <f>IF($X2145="", "", IF(COUNTIF('Application Process'!$I$11:$I$3035, $X2145)=0, 'Job Database'!$Y$8, IFERROR(INDEX('Application Process'!$AJ$11:$AJ$3035, MATCH($X2145, 'Application Process'!$I$11:$I$3035, 0)), "")))</f>
        <v/>
      </c>
      <c r="C2145" s="40"/>
      <c r="D2145" s="207"/>
      <c r="E2145" s="194"/>
      <c r="F2145" s="194"/>
      <c r="G2145" s="208"/>
      <c r="H2145" s="194"/>
      <c r="I2145" s="208"/>
      <c r="J2145" s="194"/>
      <c r="K2145" s="209"/>
      <c r="L2145" s="194"/>
      <c r="M2145" s="196"/>
      <c r="N2145" s="194"/>
      <c r="O2145" s="194"/>
      <c r="P2145" s="208"/>
      <c r="Q2145" s="194"/>
      <c r="R2145" s="210"/>
      <c r="S2145" s="211"/>
      <c r="T2145" s="193"/>
      <c r="U2145" s="40"/>
      <c r="W2145" s="41" t="str">
        <f t="shared" si="133"/>
        <v/>
      </c>
      <c r="X2145" s="58" t="str">
        <f t="shared" si="134"/>
        <v/>
      </c>
      <c r="Y2145" s="58" t="str">
        <f t="shared" si="132"/>
        <v/>
      </c>
      <c r="AC2145" s="41" t="str">
        <f t="shared" si="135"/>
        <v/>
      </c>
      <c r="AE2145" s="41" t="str">
        <f>IF($H2145="", "", IF(COUNTIF($AA$11:$AA$131, $H2145)&gt;0, 'Application Process'!$AC$4, ""))</f>
        <v/>
      </c>
    </row>
    <row r="2146" spans="1:31" x14ac:dyDescent="0.25">
      <c r="A2146" s="40"/>
      <c r="B2146" s="88" t="str">
        <f>IF($X2146="", "", IF(COUNTIF('Application Process'!$I$11:$I$3035, $X2146)=0, 'Job Database'!$Y$8, IFERROR(INDEX('Application Process'!$AJ$11:$AJ$3035, MATCH($X2146, 'Application Process'!$I$11:$I$3035, 0)), "")))</f>
        <v/>
      </c>
      <c r="C2146" s="40"/>
      <c r="D2146" s="207"/>
      <c r="E2146" s="194"/>
      <c r="F2146" s="194"/>
      <c r="G2146" s="208"/>
      <c r="H2146" s="194"/>
      <c r="I2146" s="208"/>
      <c r="J2146" s="194"/>
      <c r="K2146" s="209"/>
      <c r="L2146" s="194"/>
      <c r="M2146" s="196"/>
      <c r="N2146" s="194"/>
      <c r="O2146" s="194"/>
      <c r="P2146" s="208"/>
      <c r="Q2146" s="194"/>
      <c r="R2146" s="210"/>
      <c r="S2146" s="211"/>
      <c r="T2146" s="193"/>
      <c r="U2146" s="40"/>
      <c r="W2146" s="41" t="str">
        <f t="shared" si="133"/>
        <v/>
      </c>
      <c r="X2146" s="58" t="str">
        <f t="shared" si="134"/>
        <v/>
      </c>
      <c r="Y2146" s="58" t="str">
        <f t="shared" si="132"/>
        <v/>
      </c>
      <c r="AC2146" s="41" t="str">
        <f t="shared" si="135"/>
        <v/>
      </c>
      <c r="AE2146" s="41" t="str">
        <f>IF($H2146="", "", IF(COUNTIF($AA$11:$AA$131, $H2146)&gt;0, 'Application Process'!$AC$4, ""))</f>
        <v/>
      </c>
    </row>
    <row r="2147" spans="1:31" x14ac:dyDescent="0.25">
      <c r="A2147" s="40"/>
      <c r="B2147" s="88" t="str">
        <f>IF($X2147="", "", IF(COUNTIF('Application Process'!$I$11:$I$3035, $X2147)=0, 'Job Database'!$Y$8, IFERROR(INDEX('Application Process'!$AJ$11:$AJ$3035, MATCH($X2147, 'Application Process'!$I$11:$I$3035, 0)), "")))</f>
        <v/>
      </c>
      <c r="C2147" s="40"/>
      <c r="D2147" s="207"/>
      <c r="E2147" s="194"/>
      <c r="F2147" s="194"/>
      <c r="G2147" s="208"/>
      <c r="H2147" s="194"/>
      <c r="I2147" s="208"/>
      <c r="J2147" s="194"/>
      <c r="K2147" s="209"/>
      <c r="L2147" s="194"/>
      <c r="M2147" s="196"/>
      <c r="N2147" s="194"/>
      <c r="O2147" s="194"/>
      <c r="P2147" s="208"/>
      <c r="Q2147" s="194"/>
      <c r="R2147" s="210"/>
      <c r="S2147" s="211"/>
      <c r="T2147" s="193"/>
      <c r="U2147" s="40"/>
      <c r="W2147" s="41" t="str">
        <f t="shared" si="133"/>
        <v/>
      </c>
      <c r="X2147" s="58" t="str">
        <f t="shared" si="134"/>
        <v/>
      </c>
      <c r="Y2147" s="58" t="str">
        <f t="shared" si="132"/>
        <v/>
      </c>
      <c r="AC2147" s="41" t="str">
        <f t="shared" si="135"/>
        <v/>
      </c>
      <c r="AE2147" s="41" t="str">
        <f>IF($H2147="", "", IF(COUNTIF($AA$11:$AA$131, $H2147)&gt;0, 'Application Process'!$AC$4, ""))</f>
        <v/>
      </c>
    </row>
    <row r="2148" spans="1:31" x14ac:dyDescent="0.25">
      <c r="A2148" s="40"/>
      <c r="B2148" s="88" t="str">
        <f>IF($X2148="", "", IF(COUNTIF('Application Process'!$I$11:$I$3035, $X2148)=0, 'Job Database'!$Y$8, IFERROR(INDEX('Application Process'!$AJ$11:$AJ$3035, MATCH($X2148, 'Application Process'!$I$11:$I$3035, 0)), "")))</f>
        <v/>
      </c>
      <c r="C2148" s="40"/>
      <c r="D2148" s="207"/>
      <c r="E2148" s="194"/>
      <c r="F2148" s="194"/>
      <c r="G2148" s="208"/>
      <c r="H2148" s="194"/>
      <c r="I2148" s="208"/>
      <c r="J2148" s="194"/>
      <c r="K2148" s="209"/>
      <c r="L2148" s="194"/>
      <c r="M2148" s="196"/>
      <c r="N2148" s="194"/>
      <c r="O2148" s="194"/>
      <c r="P2148" s="208"/>
      <c r="Q2148" s="194"/>
      <c r="R2148" s="210"/>
      <c r="S2148" s="211"/>
      <c r="T2148" s="193"/>
      <c r="U2148" s="40"/>
      <c r="W2148" s="41" t="str">
        <f t="shared" si="133"/>
        <v/>
      </c>
      <c r="X2148" s="58" t="str">
        <f t="shared" si="134"/>
        <v/>
      </c>
      <c r="Y2148" s="58" t="str">
        <f t="shared" si="132"/>
        <v/>
      </c>
      <c r="AC2148" s="41" t="str">
        <f t="shared" si="135"/>
        <v/>
      </c>
      <c r="AE2148" s="41" t="str">
        <f>IF($H2148="", "", IF(COUNTIF($AA$11:$AA$131, $H2148)&gt;0, 'Application Process'!$AC$4, ""))</f>
        <v/>
      </c>
    </row>
    <row r="2149" spans="1:31" x14ac:dyDescent="0.25">
      <c r="A2149" s="40"/>
      <c r="B2149" s="88" t="str">
        <f>IF($X2149="", "", IF(COUNTIF('Application Process'!$I$11:$I$3035, $X2149)=0, 'Job Database'!$Y$8, IFERROR(INDEX('Application Process'!$AJ$11:$AJ$3035, MATCH($X2149, 'Application Process'!$I$11:$I$3035, 0)), "")))</f>
        <v/>
      </c>
      <c r="C2149" s="40"/>
      <c r="D2149" s="207"/>
      <c r="E2149" s="194"/>
      <c r="F2149" s="194"/>
      <c r="G2149" s="208"/>
      <c r="H2149" s="194"/>
      <c r="I2149" s="208"/>
      <c r="J2149" s="194"/>
      <c r="K2149" s="209"/>
      <c r="L2149" s="194"/>
      <c r="M2149" s="196"/>
      <c r="N2149" s="194"/>
      <c r="O2149" s="194"/>
      <c r="P2149" s="208"/>
      <c r="Q2149" s="194"/>
      <c r="R2149" s="210"/>
      <c r="S2149" s="211"/>
      <c r="T2149" s="193"/>
      <c r="U2149" s="40"/>
      <c r="W2149" s="41" t="str">
        <f t="shared" si="133"/>
        <v/>
      </c>
      <c r="X2149" s="58" t="str">
        <f t="shared" si="134"/>
        <v/>
      </c>
      <c r="Y2149" s="58" t="str">
        <f t="shared" si="132"/>
        <v/>
      </c>
      <c r="AC2149" s="41" t="str">
        <f t="shared" si="135"/>
        <v/>
      </c>
      <c r="AE2149" s="41" t="str">
        <f>IF($H2149="", "", IF(COUNTIF($AA$11:$AA$131, $H2149)&gt;0, 'Application Process'!$AC$4, ""))</f>
        <v/>
      </c>
    </row>
    <row r="2150" spans="1:31" x14ac:dyDescent="0.25">
      <c r="A2150" s="40"/>
      <c r="B2150" s="88" t="str">
        <f>IF($X2150="", "", IF(COUNTIF('Application Process'!$I$11:$I$3035, $X2150)=0, 'Job Database'!$Y$8, IFERROR(INDEX('Application Process'!$AJ$11:$AJ$3035, MATCH($X2150, 'Application Process'!$I$11:$I$3035, 0)), "")))</f>
        <v/>
      </c>
      <c r="C2150" s="40"/>
      <c r="D2150" s="207"/>
      <c r="E2150" s="194"/>
      <c r="F2150" s="194"/>
      <c r="G2150" s="208"/>
      <c r="H2150" s="194"/>
      <c r="I2150" s="208"/>
      <c r="J2150" s="194"/>
      <c r="K2150" s="209"/>
      <c r="L2150" s="194"/>
      <c r="M2150" s="196"/>
      <c r="N2150" s="194"/>
      <c r="O2150" s="194"/>
      <c r="P2150" s="208"/>
      <c r="Q2150" s="194"/>
      <c r="R2150" s="210"/>
      <c r="S2150" s="211"/>
      <c r="T2150" s="193"/>
      <c r="U2150" s="40"/>
      <c r="W2150" s="41" t="str">
        <f t="shared" si="133"/>
        <v/>
      </c>
      <c r="X2150" s="58" t="str">
        <f t="shared" si="134"/>
        <v/>
      </c>
      <c r="Y2150" s="58" t="str">
        <f t="shared" si="132"/>
        <v/>
      </c>
      <c r="AC2150" s="41" t="str">
        <f t="shared" si="135"/>
        <v/>
      </c>
      <c r="AE2150" s="41" t="str">
        <f>IF($H2150="", "", IF(COUNTIF($AA$11:$AA$131, $H2150)&gt;0, 'Application Process'!$AC$4, ""))</f>
        <v/>
      </c>
    </row>
    <row r="2151" spans="1:31" x14ac:dyDescent="0.25">
      <c r="A2151" s="40"/>
      <c r="B2151" s="88" t="str">
        <f>IF($X2151="", "", IF(COUNTIF('Application Process'!$I$11:$I$3035, $X2151)=0, 'Job Database'!$Y$8, IFERROR(INDEX('Application Process'!$AJ$11:$AJ$3035, MATCH($X2151, 'Application Process'!$I$11:$I$3035, 0)), "")))</f>
        <v/>
      </c>
      <c r="C2151" s="40"/>
      <c r="D2151" s="207"/>
      <c r="E2151" s="194"/>
      <c r="F2151" s="194"/>
      <c r="G2151" s="208"/>
      <c r="H2151" s="194"/>
      <c r="I2151" s="208"/>
      <c r="J2151" s="194"/>
      <c r="K2151" s="209"/>
      <c r="L2151" s="194"/>
      <c r="M2151" s="196"/>
      <c r="N2151" s="194"/>
      <c r="O2151" s="194"/>
      <c r="P2151" s="208"/>
      <c r="Q2151" s="194"/>
      <c r="R2151" s="210"/>
      <c r="S2151" s="211"/>
      <c r="T2151" s="193"/>
      <c r="U2151" s="40"/>
      <c r="W2151" s="41" t="str">
        <f t="shared" si="133"/>
        <v/>
      </c>
      <c r="X2151" s="58" t="str">
        <f t="shared" si="134"/>
        <v/>
      </c>
      <c r="Y2151" s="58" t="str">
        <f t="shared" si="132"/>
        <v/>
      </c>
      <c r="AC2151" s="41" t="str">
        <f t="shared" si="135"/>
        <v/>
      </c>
      <c r="AE2151" s="41" t="str">
        <f>IF($H2151="", "", IF(COUNTIF($AA$11:$AA$131, $H2151)&gt;0, 'Application Process'!$AC$4, ""))</f>
        <v/>
      </c>
    </row>
    <row r="2152" spans="1:31" x14ac:dyDescent="0.25">
      <c r="A2152" s="40"/>
      <c r="B2152" s="88" t="str">
        <f>IF($X2152="", "", IF(COUNTIF('Application Process'!$I$11:$I$3035, $X2152)=0, 'Job Database'!$Y$8, IFERROR(INDEX('Application Process'!$AJ$11:$AJ$3035, MATCH($X2152, 'Application Process'!$I$11:$I$3035, 0)), "")))</f>
        <v/>
      </c>
      <c r="C2152" s="40"/>
      <c r="D2152" s="207"/>
      <c r="E2152" s="194"/>
      <c r="F2152" s="194"/>
      <c r="G2152" s="208"/>
      <c r="H2152" s="194"/>
      <c r="I2152" s="208"/>
      <c r="J2152" s="194"/>
      <c r="K2152" s="209"/>
      <c r="L2152" s="194"/>
      <c r="M2152" s="196"/>
      <c r="N2152" s="194"/>
      <c r="O2152" s="194"/>
      <c r="P2152" s="208"/>
      <c r="Q2152" s="194"/>
      <c r="R2152" s="210"/>
      <c r="S2152" s="211"/>
      <c r="T2152" s="193"/>
      <c r="U2152" s="40"/>
      <c r="W2152" s="41" t="str">
        <f t="shared" si="133"/>
        <v/>
      </c>
      <c r="X2152" s="58" t="str">
        <f t="shared" si="134"/>
        <v/>
      </c>
      <c r="Y2152" s="58" t="str">
        <f t="shared" si="132"/>
        <v/>
      </c>
      <c r="AC2152" s="41" t="str">
        <f t="shared" si="135"/>
        <v/>
      </c>
      <c r="AE2152" s="41" t="str">
        <f>IF($H2152="", "", IF(COUNTIF($AA$11:$AA$131, $H2152)&gt;0, 'Application Process'!$AC$4, ""))</f>
        <v/>
      </c>
    </row>
    <row r="2153" spans="1:31" x14ac:dyDescent="0.25">
      <c r="A2153" s="40"/>
      <c r="B2153" s="88" t="str">
        <f>IF($X2153="", "", IF(COUNTIF('Application Process'!$I$11:$I$3035, $X2153)=0, 'Job Database'!$Y$8, IFERROR(INDEX('Application Process'!$AJ$11:$AJ$3035, MATCH($X2153, 'Application Process'!$I$11:$I$3035, 0)), "")))</f>
        <v/>
      </c>
      <c r="C2153" s="40"/>
      <c r="D2153" s="207"/>
      <c r="E2153" s="194"/>
      <c r="F2153" s="194"/>
      <c r="G2153" s="208"/>
      <c r="H2153" s="194"/>
      <c r="I2153" s="208"/>
      <c r="J2153" s="194"/>
      <c r="K2153" s="209"/>
      <c r="L2153" s="194"/>
      <c r="M2153" s="196"/>
      <c r="N2153" s="194"/>
      <c r="O2153" s="194"/>
      <c r="P2153" s="208"/>
      <c r="Q2153" s="194"/>
      <c r="R2153" s="210"/>
      <c r="S2153" s="211"/>
      <c r="T2153" s="193"/>
      <c r="U2153" s="40"/>
      <c r="W2153" s="41" t="str">
        <f t="shared" si="133"/>
        <v/>
      </c>
      <c r="X2153" s="58" t="str">
        <f t="shared" si="134"/>
        <v/>
      </c>
      <c r="Y2153" s="58" t="str">
        <f t="shared" si="132"/>
        <v/>
      </c>
      <c r="AC2153" s="41" t="str">
        <f t="shared" si="135"/>
        <v/>
      </c>
      <c r="AE2153" s="41" t="str">
        <f>IF($H2153="", "", IF(COUNTIF($AA$11:$AA$131, $H2153)&gt;0, 'Application Process'!$AC$4, ""))</f>
        <v/>
      </c>
    </row>
    <row r="2154" spans="1:31" x14ac:dyDescent="0.25">
      <c r="A2154" s="40"/>
      <c r="B2154" s="88" t="str">
        <f>IF($X2154="", "", IF(COUNTIF('Application Process'!$I$11:$I$3035, $X2154)=0, 'Job Database'!$Y$8, IFERROR(INDEX('Application Process'!$AJ$11:$AJ$3035, MATCH($X2154, 'Application Process'!$I$11:$I$3035, 0)), "")))</f>
        <v/>
      </c>
      <c r="C2154" s="40"/>
      <c r="D2154" s="207"/>
      <c r="E2154" s="194"/>
      <c r="F2154" s="194"/>
      <c r="G2154" s="208"/>
      <c r="H2154" s="194"/>
      <c r="I2154" s="208"/>
      <c r="J2154" s="194"/>
      <c r="K2154" s="209"/>
      <c r="L2154" s="194"/>
      <c r="M2154" s="196"/>
      <c r="N2154" s="194"/>
      <c r="O2154" s="194"/>
      <c r="P2154" s="208"/>
      <c r="Q2154" s="194"/>
      <c r="R2154" s="210"/>
      <c r="S2154" s="211"/>
      <c r="T2154" s="193"/>
      <c r="U2154" s="40"/>
      <c r="W2154" s="41" t="str">
        <f t="shared" si="133"/>
        <v/>
      </c>
      <c r="X2154" s="58" t="str">
        <f t="shared" si="134"/>
        <v/>
      </c>
      <c r="Y2154" s="58" t="str">
        <f t="shared" si="132"/>
        <v/>
      </c>
      <c r="AC2154" s="41" t="str">
        <f t="shared" si="135"/>
        <v/>
      </c>
      <c r="AE2154" s="41" t="str">
        <f>IF($H2154="", "", IF(COUNTIF($AA$11:$AA$131, $H2154)&gt;0, 'Application Process'!$AC$4, ""))</f>
        <v/>
      </c>
    </row>
    <row r="2155" spans="1:31" x14ac:dyDescent="0.25">
      <c r="A2155" s="40"/>
      <c r="B2155" s="88" t="str">
        <f>IF($X2155="", "", IF(COUNTIF('Application Process'!$I$11:$I$3035, $X2155)=0, 'Job Database'!$Y$8, IFERROR(INDEX('Application Process'!$AJ$11:$AJ$3035, MATCH($X2155, 'Application Process'!$I$11:$I$3035, 0)), "")))</f>
        <v/>
      </c>
      <c r="C2155" s="40"/>
      <c r="D2155" s="207"/>
      <c r="E2155" s="194"/>
      <c r="F2155" s="194"/>
      <c r="G2155" s="208"/>
      <c r="H2155" s="194"/>
      <c r="I2155" s="208"/>
      <c r="J2155" s="194"/>
      <c r="K2155" s="209"/>
      <c r="L2155" s="194"/>
      <c r="M2155" s="196"/>
      <c r="N2155" s="194"/>
      <c r="O2155" s="194"/>
      <c r="P2155" s="208"/>
      <c r="Q2155" s="194"/>
      <c r="R2155" s="210"/>
      <c r="S2155" s="211"/>
      <c r="T2155" s="193"/>
      <c r="U2155" s="40"/>
      <c r="W2155" s="41" t="str">
        <f t="shared" si="133"/>
        <v/>
      </c>
      <c r="X2155" s="58" t="str">
        <f t="shared" si="134"/>
        <v/>
      </c>
      <c r="Y2155" s="58" t="str">
        <f t="shared" si="132"/>
        <v/>
      </c>
      <c r="AC2155" s="41" t="str">
        <f t="shared" si="135"/>
        <v/>
      </c>
      <c r="AE2155" s="41" t="str">
        <f>IF($H2155="", "", IF(COUNTIF($AA$11:$AA$131, $H2155)&gt;0, 'Application Process'!$AC$4, ""))</f>
        <v/>
      </c>
    </row>
    <row r="2156" spans="1:31" x14ac:dyDescent="0.25">
      <c r="A2156" s="40"/>
      <c r="B2156" s="88" t="str">
        <f>IF($X2156="", "", IF(COUNTIF('Application Process'!$I$11:$I$3035, $X2156)=0, 'Job Database'!$Y$8, IFERROR(INDEX('Application Process'!$AJ$11:$AJ$3035, MATCH($X2156, 'Application Process'!$I$11:$I$3035, 0)), "")))</f>
        <v/>
      </c>
      <c r="C2156" s="40"/>
      <c r="D2156" s="207"/>
      <c r="E2156" s="194"/>
      <c r="F2156" s="194"/>
      <c r="G2156" s="208"/>
      <c r="H2156" s="194"/>
      <c r="I2156" s="208"/>
      <c r="J2156" s="194"/>
      <c r="K2156" s="209"/>
      <c r="L2156" s="194"/>
      <c r="M2156" s="196"/>
      <c r="N2156" s="194"/>
      <c r="O2156" s="194"/>
      <c r="P2156" s="208"/>
      <c r="Q2156" s="194"/>
      <c r="R2156" s="210"/>
      <c r="S2156" s="211"/>
      <c r="T2156" s="193"/>
      <c r="U2156" s="40"/>
      <c r="W2156" s="41" t="str">
        <f t="shared" si="133"/>
        <v/>
      </c>
      <c r="X2156" s="58" t="str">
        <f t="shared" si="134"/>
        <v/>
      </c>
      <c r="Y2156" s="58" t="str">
        <f t="shared" si="132"/>
        <v/>
      </c>
      <c r="AC2156" s="41" t="str">
        <f t="shared" si="135"/>
        <v/>
      </c>
      <c r="AE2156" s="41" t="str">
        <f>IF($H2156="", "", IF(COUNTIF($AA$11:$AA$131, $H2156)&gt;0, 'Application Process'!$AC$4, ""))</f>
        <v/>
      </c>
    </row>
    <row r="2157" spans="1:31" x14ac:dyDescent="0.25">
      <c r="A2157" s="40"/>
      <c r="B2157" s="88" t="str">
        <f>IF($X2157="", "", IF(COUNTIF('Application Process'!$I$11:$I$3035, $X2157)=0, 'Job Database'!$Y$8, IFERROR(INDEX('Application Process'!$AJ$11:$AJ$3035, MATCH($X2157, 'Application Process'!$I$11:$I$3035, 0)), "")))</f>
        <v/>
      </c>
      <c r="C2157" s="40"/>
      <c r="D2157" s="207"/>
      <c r="E2157" s="194"/>
      <c r="F2157" s="194"/>
      <c r="G2157" s="208"/>
      <c r="H2157" s="194"/>
      <c r="I2157" s="208"/>
      <c r="J2157" s="194"/>
      <c r="K2157" s="209"/>
      <c r="L2157" s="194"/>
      <c r="M2157" s="196"/>
      <c r="N2157" s="194"/>
      <c r="O2157" s="194"/>
      <c r="P2157" s="208"/>
      <c r="Q2157" s="194"/>
      <c r="R2157" s="210"/>
      <c r="S2157" s="211"/>
      <c r="T2157" s="193"/>
      <c r="U2157" s="40"/>
      <c r="W2157" s="41" t="str">
        <f t="shared" si="133"/>
        <v/>
      </c>
      <c r="X2157" s="58" t="str">
        <f t="shared" si="134"/>
        <v/>
      </c>
      <c r="Y2157" s="58" t="str">
        <f t="shared" si="132"/>
        <v/>
      </c>
      <c r="AC2157" s="41" t="str">
        <f t="shared" si="135"/>
        <v/>
      </c>
      <c r="AE2157" s="41" t="str">
        <f>IF($H2157="", "", IF(COUNTIF($AA$11:$AA$131, $H2157)&gt;0, 'Application Process'!$AC$4, ""))</f>
        <v/>
      </c>
    </row>
    <row r="2158" spans="1:31" x14ac:dyDescent="0.25">
      <c r="A2158" s="40"/>
      <c r="B2158" s="88" t="str">
        <f>IF($X2158="", "", IF(COUNTIF('Application Process'!$I$11:$I$3035, $X2158)=0, 'Job Database'!$Y$8, IFERROR(INDEX('Application Process'!$AJ$11:$AJ$3035, MATCH($X2158, 'Application Process'!$I$11:$I$3035, 0)), "")))</f>
        <v/>
      </c>
      <c r="C2158" s="40"/>
      <c r="D2158" s="207"/>
      <c r="E2158" s="194"/>
      <c r="F2158" s="194"/>
      <c r="G2158" s="208"/>
      <c r="H2158" s="194"/>
      <c r="I2158" s="208"/>
      <c r="J2158" s="194"/>
      <c r="K2158" s="209"/>
      <c r="L2158" s="194"/>
      <c r="M2158" s="196"/>
      <c r="N2158" s="194"/>
      <c r="O2158" s="194"/>
      <c r="P2158" s="208"/>
      <c r="Q2158" s="194"/>
      <c r="R2158" s="210"/>
      <c r="S2158" s="211"/>
      <c r="T2158" s="193"/>
      <c r="U2158" s="40"/>
      <c r="W2158" s="41" t="str">
        <f t="shared" si="133"/>
        <v/>
      </c>
      <c r="X2158" s="58" t="str">
        <f t="shared" si="134"/>
        <v/>
      </c>
      <c r="Y2158" s="58" t="str">
        <f t="shared" si="132"/>
        <v/>
      </c>
      <c r="AC2158" s="41" t="str">
        <f t="shared" si="135"/>
        <v/>
      </c>
      <c r="AE2158" s="41" t="str">
        <f>IF($H2158="", "", IF(COUNTIF($AA$11:$AA$131, $H2158)&gt;0, 'Application Process'!$AC$4, ""))</f>
        <v/>
      </c>
    </row>
    <row r="2159" spans="1:31" x14ac:dyDescent="0.25">
      <c r="A2159" s="40"/>
      <c r="B2159" s="88" t="str">
        <f>IF($X2159="", "", IF(COUNTIF('Application Process'!$I$11:$I$3035, $X2159)=0, 'Job Database'!$Y$8, IFERROR(INDEX('Application Process'!$AJ$11:$AJ$3035, MATCH($X2159, 'Application Process'!$I$11:$I$3035, 0)), "")))</f>
        <v/>
      </c>
      <c r="C2159" s="40"/>
      <c r="D2159" s="207"/>
      <c r="E2159" s="194"/>
      <c r="F2159" s="194"/>
      <c r="G2159" s="208"/>
      <c r="H2159" s="194"/>
      <c r="I2159" s="208"/>
      <c r="J2159" s="194"/>
      <c r="K2159" s="209"/>
      <c r="L2159" s="194"/>
      <c r="M2159" s="196"/>
      <c r="N2159" s="194"/>
      <c r="O2159" s="194"/>
      <c r="P2159" s="208"/>
      <c r="Q2159" s="194"/>
      <c r="R2159" s="210"/>
      <c r="S2159" s="211"/>
      <c r="T2159" s="193"/>
      <c r="U2159" s="40"/>
      <c r="W2159" s="41" t="str">
        <f t="shared" si="133"/>
        <v/>
      </c>
      <c r="X2159" s="58" t="str">
        <f t="shared" si="134"/>
        <v/>
      </c>
      <c r="Y2159" s="58" t="str">
        <f t="shared" si="132"/>
        <v/>
      </c>
      <c r="AC2159" s="41" t="str">
        <f t="shared" si="135"/>
        <v/>
      </c>
      <c r="AE2159" s="41" t="str">
        <f>IF($H2159="", "", IF(COUNTIF($AA$11:$AA$131, $H2159)&gt;0, 'Application Process'!$AC$4, ""))</f>
        <v/>
      </c>
    </row>
    <row r="2160" spans="1:31" x14ac:dyDescent="0.25">
      <c r="A2160" s="40"/>
      <c r="B2160" s="88" t="str">
        <f>IF($X2160="", "", IF(COUNTIF('Application Process'!$I$11:$I$3035, $X2160)=0, 'Job Database'!$Y$8, IFERROR(INDEX('Application Process'!$AJ$11:$AJ$3035, MATCH($X2160, 'Application Process'!$I$11:$I$3035, 0)), "")))</f>
        <v/>
      </c>
      <c r="C2160" s="40"/>
      <c r="D2160" s="207"/>
      <c r="E2160" s="194"/>
      <c r="F2160" s="194"/>
      <c r="G2160" s="208"/>
      <c r="H2160" s="194"/>
      <c r="I2160" s="208"/>
      <c r="J2160" s="194"/>
      <c r="K2160" s="209"/>
      <c r="L2160" s="194"/>
      <c r="M2160" s="196"/>
      <c r="N2160" s="194"/>
      <c r="O2160" s="194"/>
      <c r="P2160" s="208"/>
      <c r="Q2160" s="194"/>
      <c r="R2160" s="210"/>
      <c r="S2160" s="211"/>
      <c r="T2160" s="193"/>
      <c r="U2160" s="40"/>
      <c r="W2160" s="41" t="str">
        <f t="shared" si="133"/>
        <v/>
      </c>
      <c r="X2160" s="58" t="str">
        <f t="shared" si="134"/>
        <v/>
      </c>
      <c r="Y2160" s="58" t="str">
        <f t="shared" si="132"/>
        <v/>
      </c>
      <c r="AC2160" s="41" t="str">
        <f t="shared" si="135"/>
        <v/>
      </c>
      <c r="AE2160" s="41" t="str">
        <f>IF($H2160="", "", IF(COUNTIF($AA$11:$AA$131, $H2160)&gt;0, 'Application Process'!$AC$4, ""))</f>
        <v/>
      </c>
    </row>
    <row r="2161" spans="1:31" x14ac:dyDescent="0.25">
      <c r="A2161" s="40"/>
      <c r="B2161" s="88" t="str">
        <f>IF($X2161="", "", IF(COUNTIF('Application Process'!$I$11:$I$3035, $X2161)=0, 'Job Database'!$Y$8, IFERROR(INDEX('Application Process'!$AJ$11:$AJ$3035, MATCH($X2161, 'Application Process'!$I$11:$I$3035, 0)), "")))</f>
        <v/>
      </c>
      <c r="C2161" s="40"/>
      <c r="D2161" s="207"/>
      <c r="E2161" s="194"/>
      <c r="F2161" s="194"/>
      <c r="G2161" s="208"/>
      <c r="H2161" s="194"/>
      <c r="I2161" s="208"/>
      <c r="J2161" s="194"/>
      <c r="K2161" s="209"/>
      <c r="L2161" s="194"/>
      <c r="M2161" s="196"/>
      <c r="N2161" s="194"/>
      <c r="O2161" s="194"/>
      <c r="P2161" s="208"/>
      <c r="Q2161" s="194"/>
      <c r="R2161" s="210"/>
      <c r="S2161" s="211"/>
      <c r="T2161" s="193"/>
      <c r="U2161" s="40"/>
      <c r="W2161" s="41" t="str">
        <f t="shared" si="133"/>
        <v/>
      </c>
      <c r="X2161" s="58" t="str">
        <f t="shared" si="134"/>
        <v/>
      </c>
      <c r="Y2161" s="58" t="str">
        <f t="shared" si="132"/>
        <v/>
      </c>
      <c r="AC2161" s="41" t="str">
        <f t="shared" si="135"/>
        <v/>
      </c>
      <c r="AE2161" s="41" t="str">
        <f>IF($H2161="", "", IF(COUNTIF($AA$11:$AA$131, $H2161)&gt;0, 'Application Process'!$AC$4, ""))</f>
        <v/>
      </c>
    </row>
    <row r="2162" spans="1:31" x14ac:dyDescent="0.25">
      <c r="A2162" s="40"/>
      <c r="B2162" s="88" t="str">
        <f>IF($X2162="", "", IF(COUNTIF('Application Process'!$I$11:$I$3035, $X2162)=0, 'Job Database'!$Y$8, IFERROR(INDEX('Application Process'!$AJ$11:$AJ$3035, MATCH($X2162, 'Application Process'!$I$11:$I$3035, 0)), "")))</f>
        <v/>
      </c>
      <c r="C2162" s="40"/>
      <c r="D2162" s="207"/>
      <c r="E2162" s="194"/>
      <c r="F2162" s="194"/>
      <c r="G2162" s="208"/>
      <c r="H2162" s="194"/>
      <c r="I2162" s="208"/>
      <c r="J2162" s="194"/>
      <c r="K2162" s="209"/>
      <c r="L2162" s="194"/>
      <c r="M2162" s="196"/>
      <c r="N2162" s="194"/>
      <c r="O2162" s="194"/>
      <c r="P2162" s="208"/>
      <c r="Q2162" s="194"/>
      <c r="R2162" s="210"/>
      <c r="S2162" s="211"/>
      <c r="T2162" s="193"/>
      <c r="U2162" s="40"/>
      <c r="W2162" s="41" t="str">
        <f t="shared" si="133"/>
        <v/>
      </c>
      <c r="X2162" s="58" t="str">
        <f t="shared" si="134"/>
        <v/>
      </c>
      <c r="Y2162" s="58" t="str">
        <f t="shared" si="132"/>
        <v/>
      </c>
      <c r="AC2162" s="41" t="str">
        <f t="shared" si="135"/>
        <v/>
      </c>
      <c r="AE2162" s="41" t="str">
        <f>IF($H2162="", "", IF(COUNTIF($AA$11:$AA$131, $H2162)&gt;0, 'Application Process'!$AC$4, ""))</f>
        <v/>
      </c>
    </row>
    <row r="2163" spans="1:31" x14ac:dyDescent="0.25">
      <c r="A2163" s="40"/>
      <c r="B2163" s="88" t="str">
        <f>IF($X2163="", "", IF(COUNTIF('Application Process'!$I$11:$I$3035, $X2163)=0, 'Job Database'!$Y$8, IFERROR(INDEX('Application Process'!$AJ$11:$AJ$3035, MATCH($X2163, 'Application Process'!$I$11:$I$3035, 0)), "")))</f>
        <v/>
      </c>
      <c r="C2163" s="40"/>
      <c r="D2163" s="207"/>
      <c r="E2163" s="194"/>
      <c r="F2163" s="194"/>
      <c r="G2163" s="208"/>
      <c r="H2163" s="194"/>
      <c r="I2163" s="208"/>
      <c r="J2163" s="194"/>
      <c r="K2163" s="209"/>
      <c r="L2163" s="194"/>
      <c r="M2163" s="196"/>
      <c r="N2163" s="194"/>
      <c r="O2163" s="194"/>
      <c r="P2163" s="208"/>
      <c r="Q2163" s="194"/>
      <c r="R2163" s="210"/>
      <c r="S2163" s="211"/>
      <c r="T2163" s="193"/>
      <c r="U2163" s="40"/>
      <c r="W2163" s="41" t="str">
        <f t="shared" si="133"/>
        <v/>
      </c>
      <c r="X2163" s="58" t="str">
        <f t="shared" si="134"/>
        <v/>
      </c>
      <c r="Y2163" s="58" t="str">
        <f t="shared" si="132"/>
        <v/>
      </c>
      <c r="AC2163" s="41" t="str">
        <f t="shared" si="135"/>
        <v/>
      </c>
      <c r="AE2163" s="41" t="str">
        <f>IF($H2163="", "", IF(COUNTIF($AA$11:$AA$131, $H2163)&gt;0, 'Application Process'!$AC$4, ""))</f>
        <v/>
      </c>
    </row>
    <row r="2164" spans="1:31" x14ac:dyDescent="0.25">
      <c r="A2164" s="40"/>
      <c r="B2164" s="88" t="str">
        <f>IF($X2164="", "", IF(COUNTIF('Application Process'!$I$11:$I$3035, $X2164)=0, 'Job Database'!$Y$8, IFERROR(INDEX('Application Process'!$AJ$11:$AJ$3035, MATCH($X2164, 'Application Process'!$I$11:$I$3035, 0)), "")))</f>
        <v/>
      </c>
      <c r="C2164" s="40"/>
      <c r="D2164" s="207"/>
      <c r="E2164" s="194"/>
      <c r="F2164" s="194"/>
      <c r="G2164" s="208"/>
      <c r="H2164" s="194"/>
      <c r="I2164" s="208"/>
      <c r="J2164" s="194"/>
      <c r="K2164" s="209"/>
      <c r="L2164" s="194"/>
      <c r="M2164" s="196"/>
      <c r="N2164" s="194"/>
      <c r="O2164" s="194"/>
      <c r="P2164" s="208"/>
      <c r="Q2164" s="194"/>
      <c r="R2164" s="210"/>
      <c r="S2164" s="211"/>
      <c r="T2164" s="193"/>
      <c r="U2164" s="40"/>
      <c r="W2164" s="41" t="str">
        <f t="shared" si="133"/>
        <v/>
      </c>
      <c r="X2164" s="58" t="str">
        <f t="shared" si="134"/>
        <v/>
      </c>
      <c r="Y2164" s="58" t="str">
        <f t="shared" si="132"/>
        <v/>
      </c>
      <c r="AC2164" s="41" t="str">
        <f t="shared" si="135"/>
        <v/>
      </c>
      <c r="AE2164" s="41" t="str">
        <f>IF($H2164="", "", IF(COUNTIF($AA$11:$AA$131, $H2164)&gt;0, 'Application Process'!$AC$4, ""))</f>
        <v/>
      </c>
    </row>
    <row r="2165" spans="1:31" x14ac:dyDescent="0.25">
      <c r="A2165" s="40"/>
      <c r="B2165" s="88" t="str">
        <f>IF($X2165="", "", IF(COUNTIF('Application Process'!$I$11:$I$3035, $X2165)=0, 'Job Database'!$Y$8, IFERROR(INDEX('Application Process'!$AJ$11:$AJ$3035, MATCH($X2165, 'Application Process'!$I$11:$I$3035, 0)), "")))</f>
        <v/>
      </c>
      <c r="C2165" s="40"/>
      <c r="D2165" s="207"/>
      <c r="E2165" s="194"/>
      <c r="F2165" s="194"/>
      <c r="G2165" s="208"/>
      <c r="H2165" s="194"/>
      <c r="I2165" s="208"/>
      <c r="J2165" s="194"/>
      <c r="K2165" s="209"/>
      <c r="L2165" s="194"/>
      <c r="M2165" s="196"/>
      <c r="N2165" s="194"/>
      <c r="O2165" s="194"/>
      <c r="P2165" s="208"/>
      <c r="Q2165" s="194"/>
      <c r="R2165" s="210"/>
      <c r="S2165" s="211"/>
      <c r="T2165" s="193"/>
      <c r="U2165" s="40"/>
      <c r="W2165" s="41" t="str">
        <f t="shared" si="133"/>
        <v/>
      </c>
      <c r="X2165" s="58" t="str">
        <f t="shared" si="134"/>
        <v/>
      </c>
      <c r="Y2165" s="58" t="str">
        <f t="shared" si="132"/>
        <v/>
      </c>
      <c r="AC2165" s="41" t="str">
        <f t="shared" si="135"/>
        <v/>
      </c>
      <c r="AE2165" s="41" t="str">
        <f>IF($H2165="", "", IF(COUNTIF($AA$11:$AA$131, $H2165)&gt;0, 'Application Process'!$AC$4, ""))</f>
        <v/>
      </c>
    </row>
    <row r="2166" spans="1:31" x14ac:dyDescent="0.25">
      <c r="A2166" s="40"/>
      <c r="B2166" s="88" t="str">
        <f>IF($X2166="", "", IF(COUNTIF('Application Process'!$I$11:$I$3035, $X2166)=0, 'Job Database'!$Y$8, IFERROR(INDEX('Application Process'!$AJ$11:$AJ$3035, MATCH($X2166, 'Application Process'!$I$11:$I$3035, 0)), "")))</f>
        <v/>
      </c>
      <c r="C2166" s="40"/>
      <c r="D2166" s="207"/>
      <c r="E2166" s="194"/>
      <c r="F2166" s="194"/>
      <c r="G2166" s="208"/>
      <c r="H2166" s="194"/>
      <c r="I2166" s="208"/>
      <c r="J2166" s="194"/>
      <c r="K2166" s="209"/>
      <c r="L2166" s="194"/>
      <c r="M2166" s="196"/>
      <c r="N2166" s="194"/>
      <c r="O2166" s="194"/>
      <c r="P2166" s="208"/>
      <c r="Q2166" s="194"/>
      <c r="R2166" s="210"/>
      <c r="S2166" s="211"/>
      <c r="T2166" s="193"/>
      <c r="U2166" s="40"/>
      <c r="W2166" s="41" t="str">
        <f t="shared" si="133"/>
        <v/>
      </c>
      <c r="X2166" s="58" t="str">
        <f t="shared" si="134"/>
        <v/>
      </c>
      <c r="Y2166" s="58" t="str">
        <f t="shared" si="132"/>
        <v/>
      </c>
      <c r="AC2166" s="41" t="str">
        <f t="shared" si="135"/>
        <v/>
      </c>
      <c r="AE2166" s="41" t="str">
        <f>IF($H2166="", "", IF(COUNTIF($AA$11:$AA$131, $H2166)&gt;0, 'Application Process'!$AC$4, ""))</f>
        <v/>
      </c>
    </row>
    <row r="2167" spans="1:31" x14ac:dyDescent="0.25">
      <c r="A2167" s="40"/>
      <c r="B2167" s="88" t="str">
        <f>IF($X2167="", "", IF(COUNTIF('Application Process'!$I$11:$I$3035, $X2167)=0, 'Job Database'!$Y$8, IFERROR(INDEX('Application Process'!$AJ$11:$AJ$3035, MATCH($X2167, 'Application Process'!$I$11:$I$3035, 0)), "")))</f>
        <v/>
      </c>
      <c r="C2167" s="40"/>
      <c r="D2167" s="207"/>
      <c r="E2167" s="194"/>
      <c r="F2167" s="194"/>
      <c r="G2167" s="208"/>
      <c r="H2167" s="194"/>
      <c r="I2167" s="208"/>
      <c r="J2167" s="194"/>
      <c r="K2167" s="209"/>
      <c r="L2167" s="194"/>
      <c r="M2167" s="196"/>
      <c r="N2167" s="194"/>
      <c r="O2167" s="194"/>
      <c r="P2167" s="208"/>
      <c r="Q2167" s="194"/>
      <c r="R2167" s="210"/>
      <c r="S2167" s="211"/>
      <c r="T2167" s="193"/>
      <c r="U2167" s="40"/>
      <c r="W2167" s="41" t="str">
        <f t="shared" si="133"/>
        <v/>
      </c>
      <c r="X2167" s="58" t="str">
        <f t="shared" si="134"/>
        <v/>
      </c>
      <c r="Y2167" s="58" t="str">
        <f t="shared" si="132"/>
        <v/>
      </c>
      <c r="AC2167" s="41" t="str">
        <f t="shared" si="135"/>
        <v/>
      </c>
      <c r="AE2167" s="41" t="str">
        <f>IF($H2167="", "", IF(COUNTIF($AA$11:$AA$131, $H2167)&gt;0, 'Application Process'!$AC$4, ""))</f>
        <v/>
      </c>
    </row>
    <row r="2168" spans="1:31" x14ac:dyDescent="0.25">
      <c r="A2168" s="40"/>
      <c r="B2168" s="88" t="str">
        <f>IF($X2168="", "", IF(COUNTIF('Application Process'!$I$11:$I$3035, $X2168)=0, 'Job Database'!$Y$8, IFERROR(INDEX('Application Process'!$AJ$11:$AJ$3035, MATCH($X2168, 'Application Process'!$I$11:$I$3035, 0)), "")))</f>
        <v/>
      </c>
      <c r="C2168" s="40"/>
      <c r="D2168" s="207"/>
      <c r="E2168" s="194"/>
      <c r="F2168" s="194"/>
      <c r="G2168" s="208"/>
      <c r="H2168" s="194"/>
      <c r="I2168" s="208"/>
      <c r="J2168" s="194"/>
      <c r="K2168" s="209"/>
      <c r="L2168" s="194"/>
      <c r="M2168" s="196"/>
      <c r="N2168" s="194"/>
      <c r="O2168" s="194"/>
      <c r="P2168" s="208"/>
      <c r="Q2168" s="194"/>
      <c r="R2168" s="210"/>
      <c r="S2168" s="211"/>
      <c r="T2168" s="193"/>
      <c r="U2168" s="40"/>
      <c r="W2168" s="41" t="str">
        <f t="shared" si="133"/>
        <v/>
      </c>
      <c r="X2168" s="58" t="str">
        <f t="shared" si="134"/>
        <v/>
      </c>
      <c r="Y2168" s="58" t="str">
        <f t="shared" si="132"/>
        <v/>
      </c>
      <c r="AC2168" s="41" t="str">
        <f t="shared" si="135"/>
        <v/>
      </c>
      <c r="AE2168" s="41" t="str">
        <f>IF($H2168="", "", IF(COUNTIF($AA$11:$AA$131, $H2168)&gt;0, 'Application Process'!$AC$4, ""))</f>
        <v/>
      </c>
    </row>
    <row r="2169" spans="1:31" x14ac:dyDescent="0.25">
      <c r="A2169" s="40"/>
      <c r="B2169" s="88" t="str">
        <f>IF($X2169="", "", IF(COUNTIF('Application Process'!$I$11:$I$3035, $X2169)=0, 'Job Database'!$Y$8, IFERROR(INDEX('Application Process'!$AJ$11:$AJ$3035, MATCH($X2169, 'Application Process'!$I$11:$I$3035, 0)), "")))</f>
        <v/>
      </c>
      <c r="C2169" s="40"/>
      <c r="D2169" s="207"/>
      <c r="E2169" s="194"/>
      <c r="F2169" s="194"/>
      <c r="G2169" s="208"/>
      <c r="H2169" s="194"/>
      <c r="I2169" s="208"/>
      <c r="J2169" s="194"/>
      <c r="K2169" s="209"/>
      <c r="L2169" s="194"/>
      <c r="M2169" s="196"/>
      <c r="N2169" s="194"/>
      <c r="O2169" s="194"/>
      <c r="P2169" s="208"/>
      <c r="Q2169" s="194"/>
      <c r="R2169" s="210"/>
      <c r="S2169" s="211"/>
      <c r="T2169" s="193"/>
      <c r="U2169" s="40"/>
      <c r="W2169" s="41" t="str">
        <f t="shared" si="133"/>
        <v/>
      </c>
      <c r="X2169" s="58" t="str">
        <f t="shared" si="134"/>
        <v/>
      </c>
      <c r="Y2169" s="58" t="str">
        <f t="shared" si="132"/>
        <v/>
      </c>
      <c r="AC2169" s="41" t="str">
        <f t="shared" si="135"/>
        <v/>
      </c>
      <c r="AE2169" s="41" t="str">
        <f>IF($H2169="", "", IF(COUNTIF($AA$11:$AA$131, $H2169)&gt;0, 'Application Process'!$AC$4, ""))</f>
        <v/>
      </c>
    </row>
    <row r="2170" spans="1:31" x14ac:dyDescent="0.25">
      <c r="A2170" s="40"/>
      <c r="B2170" s="88" t="str">
        <f>IF($X2170="", "", IF(COUNTIF('Application Process'!$I$11:$I$3035, $X2170)=0, 'Job Database'!$Y$8, IFERROR(INDEX('Application Process'!$AJ$11:$AJ$3035, MATCH($X2170, 'Application Process'!$I$11:$I$3035, 0)), "")))</f>
        <v/>
      </c>
      <c r="C2170" s="40"/>
      <c r="D2170" s="207"/>
      <c r="E2170" s="194"/>
      <c r="F2170" s="194"/>
      <c r="G2170" s="208"/>
      <c r="H2170" s="194"/>
      <c r="I2170" s="208"/>
      <c r="J2170" s="194"/>
      <c r="K2170" s="209"/>
      <c r="L2170" s="194"/>
      <c r="M2170" s="196"/>
      <c r="N2170" s="194"/>
      <c r="O2170" s="194"/>
      <c r="P2170" s="208"/>
      <c r="Q2170" s="194"/>
      <c r="R2170" s="210"/>
      <c r="S2170" s="211"/>
      <c r="T2170" s="193"/>
      <c r="U2170" s="40"/>
      <c r="W2170" s="41" t="str">
        <f t="shared" si="133"/>
        <v/>
      </c>
      <c r="X2170" s="58" t="str">
        <f t="shared" si="134"/>
        <v/>
      </c>
      <c r="Y2170" s="58" t="str">
        <f t="shared" si="132"/>
        <v/>
      </c>
      <c r="AC2170" s="41" t="str">
        <f t="shared" si="135"/>
        <v/>
      </c>
      <c r="AE2170" s="41" t="str">
        <f>IF($H2170="", "", IF(COUNTIF($AA$11:$AA$131, $H2170)&gt;0, 'Application Process'!$AC$4, ""))</f>
        <v/>
      </c>
    </row>
    <row r="2171" spans="1:31" x14ac:dyDescent="0.25">
      <c r="A2171" s="40"/>
      <c r="B2171" s="88" t="str">
        <f>IF($X2171="", "", IF(COUNTIF('Application Process'!$I$11:$I$3035, $X2171)=0, 'Job Database'!$Y$8, IFERROR(INDEX('Application Process'!$AJ$11:$AJ$3035, MATCH($X2171, 'Application Process'!$I$11:$I$3035, 0)), "")))</f>
        <v/>
      </c>
      <c r="C2171" s="40"/>
      <c r="D2171" s="207"/>
      <c r="E2171" s="194"/>
      <c r="F2171" s="194"/>
      <c r="G2171" s="208"/>
      <c r="H2171" s="194"/>
      <c r="I2171" s="208"/>
      <c r="J2171" s="194"/>
      <c r="K2171" s="209"/>
      <c r="L2171" s="194"/>
      <c r="M2171" s="196"/>
      <c r="N2171" s="194"/>
      <c r="O2171" s="194"/>
      <c r="P2171" s="208"/>
      <c r="Q2171" s="194"/>
      <c r="R2171" s="210"/>
      <c r="S2171" s="211"/>
      <c r="T2171" s="193"/>
      <c r="U2171" s="40"/>
      <c r="W2171" s="41" t="str">
        <f t="shared" si="133"/>
        <v/>
      </c>
      <c r="X2171" s="58" t="str">
        <f t="shared" si="134"/>
        <v/>
      </c>
      <c r="Y2171" s="58" t="str">
        <f t="shared" si="132"/>
        <v/>
      </c>
      <c r="AC2171" s="41" t="str">
        <f t="shared" si="135"/>
        <v/>
      </c>
      <c r="AE2171" s="41" t="str">
        <f>IF($H2171="", "", IF(COUNTIF($AA$11:$AA$131, $H2171)&gt;0, 'Application Process'!$AC$4, ""))</f>
        <v/>
      </c>
    </row>
    <row r="2172" spans="1:31" x14ac:dyDescent="0.25">
      <c r="A2172" s="40"/>
      <c r="B2172" s="88" t="str">
        <f>IF($X2172="", "", IF(COUNTIF('Application Process'!$I$11:$I$3035, $X2172)=0, 'Job Database'!$Y$8, IFERROR(INDEX('Application Process'!$AJ$11:$AJ$3035, MATCH($X2172, 'Application Process'!$I$11:$I$3035, 0)), "")))</f>
        <v/>
      </c>
      <c r="C2172" s="40"/>
      <c r="D2172" s="207"/>
      <c r="E2172" s="194"/>
      <c r="F2172" s="194"/>
      <c r="G2172" s="208"/>
      <c r="H2172" s="194"/>
      <c r="I2172" s="208"/>
      <c r="J2172" s="194"/>
      <c r="K2172" s="209"/>
      <c r="L2172" s="194"/>
      <c r="M2172" s="196"/>
      <c r="N2172" s="194"/>
      <c r="O2172" s="194"/>
      <c r="P2172" s="208"/>
      <c r="Q2172" s="194"/>
      <c r="R2172" s="210"/>
      <c r="S2172" s="211"/>
      <c r="T2172" s="193"/>
      <c r="U2172" s="40"/>
      <c r="W2172" s="41" t="str">
        <f t="shared" si="133"/>
        <v/>
      </c>
      <c r="X2172" s="58" t="str">
        <f t="shared" si="134"/>
        <v/>
      </c>
      <c r="Y2172" s="58" t="str">
        <f t="shared" si="132"/>
        <v/>
      </c>
      <c r="AC2172" s="41" t="str">
        <f t="shared" si="135"/>
        <v/>
      </c>
      <c r="AE2172" s="41" t="str">
        <f>IF($H2172="", "", IF(COUNTIF($AA$11:$AA$131, $H2172)&gt;0, 'Application Process'!$AC$4, ""))</f>
        <v/>
      </c>
    </row>
    <row r="2173" spans="1:31" x14ac:dyDescent="0.25">
      <c r="A2173" s="40"/>
      <c r="B2173" s="88" t="str">
        <f>IF($X2173="", "", IF(COUNTIF('Application Process'!$I$11:$I$3035, $X2173)=0, 'Job Database'!$Y$8, IFERROR(INDEX('Application Process'!$AJ$11:$AJ$3035, MATCH($X2173, 'Application Process'!$I$11:$I$3035, 0)), "")))</f>
        <v/>
      </c>
      <c r="C2173" s="40"/>
      <c r="D2173" s="207"/>
      <c r="E2173" s="194"/>
      <c r="F2173" s="194"/>
      <c r="G2173" s="208"/>
      <c r="H2173" s="194"/>
      <c r="I2173" s="208"/>
      <c r="J2173" s="194"/>
      <c r="K2173" s="209"/>
      <c r="L2173" s="194"/>
      <c r="M2173" s="196"/>
      <c r="N2173" s="194"/>
      <c r="O2173" s="194"/>
      <c r="P2173" s="208"/>
      <c r="Q2173" s="194"/>
      <c r="R2173" s="210"/>
      <c r="S2173" s="211"/>
      <c r="T2173" s="193"/>
      <c r="U2173" s="40"/>
      <c r="W2173" s="41" t="str">
        <f t="shared" si="133"/>
        <v/>
      </c>
      <c r="X2173" s="58" t="str">
        <f t="shared" si="134"/>
        <v/>
      </c>
      <c r="Y2173" s="58" t="str">
        <f t="shared" si="132"/>
        <v/>
      </c>
      <c r="AC2173" s="41" t="str">
        <f t="shared" si="135"/>
        <v/>
      </c>
      <c r="AE2173" s="41" t="str">
        <f>IF($H2173="", "", IF(COUNTIF($AA$11:$AA$131, $H2173)&gt;0, 'Application Process'!$AC$4, ""))</f>
        <v/>
      </c>
    </row>
    <row r="2174" spans="1:31" x14ac:dyDescent="0.25">
      <c r="A2174" s="40"/>
      <c r="B2174" s="88" t="str">
        <f>IF($X2174="", "", IF(COUNTIF('Application Process'!$I$11:$I$3035, $X2174)=0, 'Job Database'!$Y$8, IFERROR(INDEX('Application Process'!$AJ$11:$AJ$3035, MATCH($X2174, 'Application Process'!$I$11:$I$3035, 0)), "")))</f>
        <v/>
      </c>
      <c r="C2174" s="40"/>
      <c r="D2174" s="207"/>
      <c r="E2174" s="194"/>
      <c r="F2174" s="194"/>
      <c r="G2174" s="208"/>
      <c r="H2174" s="194"/>
      <c r="I2174" s="208"/>
      <c r="J2174" s="194"/>
      <c r="K2174" s="209"/>
      <c r="L2174" s="194"/>
      <c r="M2174" s="196"/>
      <c r="N2174" s="194"/>
      <c r="O2174" s="194"/>
      <c r="P2174" s="208"/>
      <c r="Q2174" s="194"/>
      <c r="R2174" s="210"/>
      <c r="S2174" s="211"/>
      <c r="T2174" s="193"/>
      <c r="U2174" s="40"/>
      <c r="W2174" s="41" t="str">
        <f t="shared" si="133"/>
        <v/>
      </c>
      <c r="X2174" s="58" t="str">
        <f t="shared" si="134"/>
        <v/>
      </c>
      <c r="Y2174" s="58" t="str">
        <f t="shared" si="132"/>
        <v/>
      </c>
      <c r="AC2174" s="41" t="str">
        <f t="shared" si="135"/>
        <v/>
      </c>
      <c r="AE2174" s="41" t="str">
        <f>IF($H2174="", "", IF(COUNTIF($AA$11:$AA$131, $H2174)&gt;0, 'Application Process'!$AC$4, ""))</f>
        <v/>
      </c>
    </row>
    <row r="2175" spans="1:31" x14ac:dyDescent="0.25">
      <c r="A2175" s="40"/>
      <c r="B2175" s="88" t="str">
        <f>IF($X2175="", "", IF(COUNTIF('Application Process'!$I$11:$I$3035, $X2175)=0, 'Job Database'!$Y$8, IFERROR(INDEX('Application Process'!$AJ$11:$AJ$3035, MATCH($X2175, 'Application Process'!$I$11:$I$3035, 0)), "")))</f>
        <v/>
      </c>
      <c r="C2175" s="40"/>
      <c r="D2175" s="207"/>
      <c r="E2175" s="194"/>
      <c r="F2175" s="194"/>
      <c r="G2175" s="208"/>
      <c r="H2175" s="194"/>
      <c r="I2175" s="208"/>
      <c r="J2175" s="194"/>
      <c r="K2175" s="209"/>
      <c r="L2175" s="194"/>
      <c r="M2175" s="196"/>
      <c r="N2175" s="194"/>
      <c r="O2175" s="194"/>
      <c r="P2175" s="208"/>
      <c r="Q2175" s="194"/>
      <c r="R2175" s="210"/>
      <c r="S2175" s="211"/>
      <c r="T2175" s="193"/>
      <c r="U2175" s="40"/>
      <c r="W2175" s="41" t="str">
        <f t="shared" si="133"/>
        <v/>
      </c>
      <c r="X2175" s="58" t="str">
        <f t="shared" si="134"/>
        <v/>
      </c>
      <c r="Y2175" s="58" t="str">
        <f t="shared" si="132"/>
        <v/>
      </c>
      <c r="AC2175" s="41" t="str">
        <f t="shared" si="135"/>
        <v/>
      </c>
      <c r="AE2175" s="41" t="str">
        <f>IF($H2175="", "", IF(COUNTIF($AA$11:$AA$131, $H2175)&gt;0, 'Application Process'!$AC$4, ""))</f>
        <v/>
      </c>
    </row>
    <row r="2176" spans="1:31" x14ac:dyDescent="0.25">
      <c r="A2176" s="40"/>
      <c r="B2176" s="88" t="str">
        <f>IF($X2176="", "", IF(COUNTIF('Application Process'!$I$11:$I$3035, $X2176)=0, 'Job Database'!$Y$8, IFERROR(INDEX('Application Process'!$AJ$11:$AJ$3035, MATCH($X2176, 'Application Process'!$I$11:$I$3035, 0)), "")))</f>
        <v/>
      </c>
      <c r="C2176" s="40"/>
      <c r="D2176" s="207"/>
      <c r="E2176" s="194"/>
      <c r="F2176" s="194"/>
      <c r="G2176" s="208"/>
      <c r="H2176" s="194"/>
      <c r="I2176" s="208"/>
      <c r="J2176" s="194"/>
      <c r="K2176" s="209"/>
      <c r="L2176" s="194"/>
      <c r="M2176" s="196"/>
      <c r="N2176" s="194"/>
      <c r="O2176" s="194"/>
      <c r="P2176" s="208"/>
      <c r="Q2176" s="194"/>
      <c r="R2176" s="210"/>
      <c r="S2176" s="211"/>
      <c r="T2176" s="193"/>
      <c r="U2176" s="40"/>
      <c r="W2176" s="41" t="str">
        <f t="shared" si="133"/>
        <v/>
      </c>
      <c r="X2176" s="58" t="str">
        <f t="shared" si="134"/>
        <v/>
      </c>
      <c r="Y2176" s="58" t="str">
        <f t="shared" si="132"/>
        <v/>
      </c>
      <c r="AC2176" s="41" t="str">
        <f t="shared" si="135"/>
        <v/>
      </c>
      <c r="AE2176" s="41" t="str">
        <f>IF($H2176="", "", IF(COUNTIF($AA$11:$AA$131, $H2176)&gt;0, 'Application Process'!$AC$4, ""))</f>
        <v/>
      </c>
    </row>
    <row r="2177" spans="1:31" x14ac:dyDescent="0.25">
      <c r="A2177" s="40"/>
      <c r="B2177" s="88" t="str">
        <f>IF($X2177="", "", IF(COUNTIF('Application Process'!$I$11:$I$3035, $X2177)=0, 'Job Database'!$Y$8, IFERROR(INDEX('Application Process'!$AJ$11:$AJ$3035, MATCH($X2177, 'Application Process'!$I$11:$I$3035, 0)), "")))</f>
        <v/>
      </c>
      <c r="C2177" s="40"/>
      <c r="D2177" s="207"/>
      <c r="E2177" s="194"/>
      <c r="F2177" s="194"/>
      <c r="G2177" s="208"/>
      <c r="H2177" s="194"/>
      <c r="I2177" s="208"/>
      <c r="J2177" s="194"/>
      <c r="K2177" s="209"/>
      <c r="L2177" s="194"/>
      <c r="M2177" s="196"/>
      <c r="N2177" s="194"/>
      <c r="O2177" s="194"/>
      <c r="P2177" s="208"/>
      <c r="Q2177" s="194"/>
      <c r="R2177" s="210"/>
      <c r="S2177" s="211"/>
      <c r="T2177" s="193"/>
      <c r="U2177" s="40"/>
      <c r="W2177" s="41" t="str">
        <f t="shared" si="133"/>
        <v/>
      </c>
      <c r="X2177" s="58" t="str">
        <f t="shared" si="134"/>
        <v/>
      </c>
      <c r="Y2177" s="58" t="str">
        <f t="shared" si="132"/>
        <v/>
      </c>
      <c r="AC2177" s="41" t="str">
        <f t="shared" si="135"/>
        <v/>
      </c>
      <c r="AE2177" s="41" t="str">
        <f>IF($H2177="", "", IF(COUNTIF($AA$11:$AA$131, $H2177)&gt;0, 'Application Process'!$AC$4, ""))</f>
        <v/>
      </c>
    </row>
    <row r="2178" spans="1:31" x14ac:dyDescent="0.25">
      <c r="A2178" s="40"/>
      <c r="B2178" s="88" t="str">
        <f>IF($X2178="", "", IF(COUNTIF('Application Process'!$I$11:$I$3035, $X2178)=0, 'Job Database'!$Y$8, IFERROR(INDEX('Application Process'!$AJ$11:$AJ$3035, MATCH($X2178, 'Application Process'!$I$11:$I$3035, 0)), "")))</f>
        <v/>
      </c>
      <c r="C2178" s="40"/>
      <c r="D2178" s="207"/>
      <c r="E2178" s="194"/>
      <c r="F2178" s="194"/>
      <c r="G2178" s="208"/>
      <c r="H2178" s="194"/>
      <c r="I2178" s="208"/>
      <c r="J2178" s="194"/>
      <c r="K2178" s="209"/>
      <c r="L2178" s="194"/>
      <c r="M2178" s="196"/>
      <c r="N2178" s="194"/>
      <c r="O2178" s="194"/>
      <c r="P2178" s="208"/>
      <c r="Q2178" s="194"/>
      <c r="R2178" s="210"/>
      <c r="S2178" s="211"/>
      <c r="T2178" s="193"/>
      <c r="U2178" s="40"/>
      <c r="W2178" s="41" t="str">
        <f t="shared" si="133"/>
        <v/>
      </c>
      <c r="X2178" s="58" t="str">
        <f t="shared" si="134"/>
        <v/>
      </c>
      <c r="Y2178" s="58" t="str">
        <f t="shared" si="132"/>
        <v/>
      </c>
      <c r="AC2178" s="41" t="str">
        <f t="shared" si="135"/>
        <v/>
      </c>
      <c r="AE2178" s="41" t="str">
        <f>IF($H2178="", "", IF(COUNTIF($AA$11:$AA$131, $H2178)&gt;0, 'Application Process'!$AC$4, ""))</f>
        <v/>
      </c>
    </row>
    <row r="2179" spans="1:31" x14ac:dyDescent="0.25">
      <c r="A2179" s="40"/>
      <c r="B2179" s="88" t="str">
        <f>IF($X2179="", "", IF(COUNTIF('Application Process'!$I$11:$I$3035, $X2179)=0, 'Job Database'!$Y$8, IFERROR(INDEX('Application Process'!$AJ$11:$AJ$3035, MATCH($X2179, 'Application Process'!$I$11:$I$3035, 0)), "")))</f>
        <v/>
      </c>
      <c r="C2179" s="40"/>
      <c r="D2179" s="207"/>
      <c r="E2179" s="194"/>
      <c r="F2179" s="194"/>
      <c r="G2179" s="208"/>
      <c r="H2179" s="194"/>
      <c r="I2179" s="208"/>
      <c r="J2179" s="194"/>
      <c r="K2179" s="209"/>
      <c r="L2179" s="194"/>
      <c r="M2179" s="196"/>
      <c r="N2179" s="194"/>
      <c r="O2179" s="194"/>
      <c r="P2179" s="208"/>
      <c r="Q2179" s="194"/>
      <c r="R2179" s="210"/>
      <c r="S2179" s="211"/>
      <c r="T2179" s="193"/>
      <c r="U2179" s="40"/>
      <c r="W2179" s="41" t="str">
        <f t="shared" si="133"/>
        <v/>
      </c>
      <c r="X2179" s="58" t="str">
        <f t="shared" si="134"/>
        <v/>
      </c>
      <c r="Y2179" s="58" t="str">
        <f t="shared" si="132"/>
        <v/>
      </c>
      <c r="AC2179" s="41" t="str">
        <f t="shared" si="135"/>
        <v/>
      </c>
      <c r="AE2179" s="41" t="str">
        <f>IF($H2179="", "", IF(COUNTIF($AA$11:$AA$131, $H2179)&gt;0, 'Application Process'!$AC$4, ""))</f>
        <v/>
      </c>
    </row>
    <row r="2180" spans="1:31" x14ac:dyDescent="0.25">
      <c r="A2180" s="40"/>
      <c r="B2180" s="88" t="str">
        <f>IF($X2180="", "", IF(COUNTIF('Application Process'!$I$11:$I$3035, $X2180)=0, 'Job Database'!$Y$8, IFERROR(INDEX('Application Process'!$AJ$11:$AJ$3035, MATCH($X2180, 'Application Process'!$I$11:$I$3035, 0)), "")))</f>
        <v/>
      </c>
      <c r="C2180" s="40"/>
      <c r="D2180" s="207"/>
      <c r="E2180" s="194"/>
      <c r="F2180" s="194"/>
      <c r="G2180" s="208"/>
      <c r="H2180" s="194"/>
      <c r="I2180" s="208"/>
      <c r="J2180" s="194"/>
      <c r="K2180" s="209"/>
      <c r="L2180" s="194"/>
      <c r="M2180" s="196"/>
      <c r="N2180" s="194"/>
      <c r="O2180" s="194"/>
      <c r="P2180" s="208"/>
      <c r="Q2180" s="194"/>
      <c r="R2180" s="210"/>
      <c r="S2180" s="211"/>
      <c r="T2180" s="193"/>
      <c r="U2180" s="40"/>
      <c r="W2180" s="41" t="str">
        <f t="shared" si="133"/>
        <v/>
      </c>
      <c r="X2180" s="58" t="str">
        <f t="shared" si="134"/>
        <v/>
      </c>
      <c r="Y2180" s="58" t="str">
        <f t="shared" si="132"/>
        <v/>
      </c>
      <c r="AC2180" s="41" t="str">
        <f t="shared" si="135"/>
        <v/>
      </c>
      <c r="AE2180" s="41" t="str">
        <f>IF($H2180="", "", IF(COUNTIF($AA$11:$AA$131, $H2180)&gt;0, 'Application Process'!$AC$4, ""))</f>
        <v/>
      </c>
    </row>
    <row r="2181" spans="1:31" x14ac:dyDescent="0.25">
      <c r="A2181" s="40"/>
      <c r="B2181" s="88" t="str">
        <f>IF($X2181="", "", IF(COUNTIF('Application Process'!$I$11:$I$3035, $X2181)=0, 'Job Database'!$Y$8, IFERROR(INDEX('Application Process'!$AJ$11:$AJ$3035, MATCH($X2181, 'Application Process'!$I$11:$I$3035, 0)), "")))</f>
        <v/>
      </c>
      <c r="C2181" s="40"/>
      <c r="D2181" s="207"/>
      <c r="E2181" s="194"/>
      <c r="F2181" s="194"/>
      <c r="G2181" s="208"/>
      <c r="H2181" s="194"/>
      <c r="I2181" s="208"/>
      <c r="J2181" s="194"/>
      <c r="K2181" s="209"/>
      <c r="L2181" s="194"/>
      <c r="M2181" s="196"/>
      <c r="N2181" s="194"/>
      <c r="O2181" s="194"/>
      <c r="P2181" s="208"/>
      <c r="Q2181" s="194"/>
      <c r="R2181" s="210"/>
      <c r="S2181" s="211"/>
      <c r="T2181" s="193"/>
      <c r="U2181" s="40"/>
      <c r="W2181" s="41" t="str">
        <f t="shared" si="133"/>
        <v/>
      </c>
      <c r="X2181" s="58" t="str">
        <f t="shared" si="134"/>
        <v/>
      </c>
      <c r="Y2181" s="58" t="str">
        <f t="shared" si="132"/>
        <v/>
      </c>
      <c r="AC2181" s="41" t="str">
        <f t="shared" si="135"/>
        <v/>
      </c>
      <c r="AE2181" s="41" t="str">
        <f>IF($H2181="", "", IF(COUNTIF($AA$11:$AA$131, $H2181)&gt;0, 'Application Process'!$AC$4, ""))</f>
        <v/>
      </c>
    </row>
    <row r="2182" spans="1:31" x14ac:dyDescent="0.25">
      <c r="A2182" s="40"/>
      <c r="B2182" s="88" t="str">
        <f>IF($X2182="", "", IF(COUNTIF('Application Process'!$I$11:$I$3035, $X2182)=0, 'Job Database'!$Y$8, IFERROR(INDEX('Application Process'!$AJ$11:$AJ$3035, MATCH($X2182, 'Application Process'!$I$11:$I$3035, 0)), "")))</f>
        <v/>
      </c>
      <c r="C2182" s="40"/>
      <c r="D2182" s="207"/>
      <c r="E2182" s="194"/>
      <c r="F2182" s="194"/>
      <c r="G2182" s="208"/>
      <c r="H2182" s="194"/>
      <c r="I2182" s="208"/>
      <c r="J2182" s="194"/>
      <c r="K2182" s="209"/>
      <c r="L2182" s="194"/>
      <c r="M2182" s="196"/>
      <c r="N2182" s="194"/>
      <c r="O2182" s="194"/>
      <c r="P2182" s="208"/>
      <c r="Q2182" s="194"/>
      <c r="R2182" s="210"/>
      <c r="S2182" s="211"/>
      <c r="T2182" s="193"/>
      <c r="U2182" s="40"/>
      <c r="W2182" s="41" t="str">
        <f t="shared" si="133"/>
        <v/>
      </c>
      <c r="X2182" s="58" t="str">
        <f t="shared" si="134"/>
        <v/>
      </c>
      <c r="Y2182" s="58" t="str">
        <f t="shared" si="132"/>
        <v/>
      </c>
      <c r="AC2182" s="41" t="str">
        <f t="shared" si="135"/>
        <v/>
      </c>
      <c r="AE2182" s="41" t="str">
        <f>IF($H2182="", "", IF(COUNTIF($AA$11:$AA$131, $H2182)&gt;0, 'Application Process'!$AC$4, ""))</f>
        <v/>
      </c>
    </row>
    <row r="2183" spans="1:31" x14ac:dyDescent="0.25">
      <c r="A2183" s="40"/>
      <c r="B2183" s="88" t="str">
        <f>IF($X2183="", "", IF(COUNTIF('Application Process'!$I$11:$I$3035, $X2183)=0, 'Job Database'!$Y$8, IFERROR(INDEX('Application Process'!$AJ$11:$AJ$3035, MATCH($X2183, 'Application Process'!$I$11:$I$3035, 0)), "")))</f>
        <v/>
      </c>
      <c r="C2183" s="40"/>
      <c r="D2183" s="207"/>
      <c r="E2183" s="194"/>
      <c r="F2183" s="194"/>
      <c r="G2183" s="208"/>
      <c r="H2183" s="194"/>
      <c r="I2183" s="208"/>
      <c r="J2183" s="194"/>
      <c r="K2183" s="209"/>
      <c r="L2183" s="194"/>
      <c r="M2183" s="196"/>
      <c r="N2183" s="194"/>
      <c r="O2183" s="194"/>
      <c r="P2183" s="208"/>
      <c r="Q2183" s="194"/>
      <c r="R2183" s="210"/>
      <c r="S2183" s="211"/>
      <c r="T2183" s="193"/>
      <c r="U2183" s="40"/>
      <c r="W2183" s="41" t="str">
        <f t="shared" si="133"/>
        <v/>
      </c>
      <c r="X2183" s="58" t="str">
        <f t="shared" si="134"/>
        <v/>
      </c>
      <c r="Y2183" s="58" t="str">
        <f t="shared" si="132"/>
        <v/>
      </c>
      <c r="AC2183" s="41" t="str">
        <f t="shared" si="135"/>
        <v/>
      </c>
      <c r="AE2183" s="41" t="str">
        <f>IF($H2183="", "", IF(COUNTIF($AA$11:$AA$131, $H2183)&gt;0, 'Application Process'!$AC$4, ""))</f>
        <v/>
      </c>
    </row>
    <row r="2184" spans="1:31" x14ac:dyDescent="0.25">
      <c r="A2184" s="40"/>
      <c r="B2184" s="88" t="str">
        <f>IF($X2184="", "", IF(COUNTIF('Application Process'!$I$11:$I$3035, $X2184)=0, 'Job Database'!$Y$8, IFERROR(INDEX('Application Process'!$AJ$11:$AJ$3035, MATCH($X2184, 'Application Process'!$I$11:$I$3035, 0)), "")))</f>
        <v/>
      </c>
      <c r="C2184" s="40"/>
      <c r="D2184" s="207"/>
      <c r="E2184" s="194"/>
      <c r="F2184" s="194"/>
      <c r="G2184" s="208"/>
      <c r="H2184" s="194"/>
      <c r="I2184" s="208"/>
      <c r="J2184" s="194"/>
      <c r="K2184" s="209"/>
      <c r="L2184" s="194"/>
      <c r="M2184" s="196"/>
      <c r="N2184" s="194"/>
      <c r="O2184" s="194"/>
      <c r="P2184" s="208"/>
      <c r="Q2184" s="194"/>
      <c r="R2184" s="210"/>
      <c r="S2184" s="211"/>
      <c r="T2184" s="193"/>
      <c r="U2184" s="40"/>
      <c r="W2184" s="41" t="str">
        <f t="shared" si="133"/>
        <v/>
      </c>
      <c r="X2184" s="58" t="str">
        <f t="shared" si="134"/>
        <v/>
      </c>
      <c r="Y2184" s="58" t="str">
        <f t="shared" si="132"/>
        <v/>
      </c>
      <c r="AC2184" s="41" t="str">
        <f t="shared" si="135"/>
        <v/>
      </c>
      <c r="AE2184" s="41" t="str">
        <f>IF($H2184="", "", IF(COUNTIF($AA$11:$AA$131, $H2184)&gt;0, 'Application Process'!$AC$4, ""))</f>
        <v/>
      </c>
    </row>
    <row r="2185" spans="1:31" x14ac:dyDescent="0.25">
      <c r="A2185" s="40"/>
      <c r="B2185" s="88" t="str">
        <f>IF($X2185="", "", IF(COUNTIF('Application Process'!$I$11:$I$3035, $X2185)=0, 'Job Database'!$Y$8, IFERROR(INDEX('Application Process'!$AJ$11:$AJ$3035, MATCH($X2185, 'Application Process'!$I$11:$I$3035, 0)), "")))</f>
        <v/>
      </c>
      <c r="C2185" s="40"/>
      <c r="D2185" s="207"/>
      <c r="E2185" s="194"/>
      <c r="F2185" s="194"/>
      <c r="G2185" s="208"/>
      <c r="H2185" s="194"/>
      <c r="I2185" s="208"/>
      <c r="J2185" s="194"/>
      <c r="K2185" s="209"/>
      <c r="L2185" s="194"/>
      <c r="M2185" s="196"/>
      <c r="N2185" s="194"/>
      <c r="O2185" s="194"/>
      <c r="P2185" s="208"/>
      <c r="Q2185" s="194"/>
      <c r="R2185" s="210"/>
      <c r="S2185" s="211"/>
      <c r="T2185" s="193"/>
      <c r="U2185" s="40"/>
      <c r="W2185" s="41" t="str">
        <f t="shared" si="133"/>
        <v/>
      </c>
      <c r="X2185" s="58" t="str">
        <f t="shared" si="134"/>
        <v/>
      </c>
      <c r="Y2185" s="58" t="str">
        <f t="shared" si="132"/>
        <v/>
      </c>
      <c r="AC2185" s="41" t="str">
        <f t="shared" si="135"/>
        <v/>
      </c>
      <c r="AE2185" s="41" t="str">
        <f>IF($H2185="", "", IF(COUNTIF($AA$11:$AA$131, $H2185)&gt;0, 'Application Process'!$AC$4, ""))</f>
        <v/>
      </c>
    </row>
    <row r="2186" spans="1:31" x14ac:dyDescent="0.25">
      <c r="A2186" s="40"/>
      <c r="B2186" s="88" t="str">
        <f>IF($X2186="", "", IF(COUNTIF('Application Process'!$I$11:$I$3035, $X2186)=0, 'Job Database'!$Y$8, IFERROR(INDEX('Application Process'!$AJ$11:$AJ$3035, MATCH($X2186, 'Application Process'!$I$11:$I$3035, 0)), "")))</f>
        <v/>
      </c>
      <c r="C2186" s="40"/>
      <c r="D2186" s="207"/>
      <c r="E2186" s="194"/>
      <c r="F2186" s="194"/>
      <c r="G2186" s="208"/>
      <c r="H2186" s="194"/>
      <c r="I2186" s="208"/>
      <c r="J2186" s="194"/>
      <c r="K2186" s="209"/>
      <c r="L2186" s="194"/>
      <c r="M2186" s="196"/>
      <c r="N2186" s="194"/>
      <c r="O2186" s="194"/>
      <c r="P2186" s="208"/>
      <c r="Q2186" s="194"/>
      <c r="R2186" s="210"/>
      <c r="S2186" s="211"/>
      <c r="T2186" s="193"/>
      <c r="U2186" s="40"/>
      <c r="W2186" s="41" t="str">
        <f t="shared" si="133"/>
        <v/>
      </c>
      <c r="X2186" s="58" t="str">
        <f t="shared" si="134"/>
        <v/>
      </c>
      <c r="Y2186" s="58" t="str">
        <f t="shared" si="132"/>
        <v/>
      </c>
      <c r="AC2186" s="41" t="str">
        <f t="shared" si="135"/>
        <v/>
      </c>
      <c r="AE2186" s="41" t="str">
        <f>IF($H2186="", "", IF(COUNTIF($AA$11:$AA$131, $H2186)&gt;0, 'Application Process'!$AC$4, ""))</f>
        <v/>
      </c>
    </row>
    <row r="2187" spans="1:31" x14ac:dyDescent="0.25">
      <c r="A2187" s="40"/>
      <c r="B2187" s="88" t="str">
        <f>IF($X2187="", "", IF(COUNTIF('Application Process'!$I$11:$I$3035, $X2187)=0, 'Job Database'!$Y$8, IFERROR(INDEX('Application Process'!$AJ$11:$AJ$3035, MATCH($X2187, 'Application Process'!$I$11:$I$3035, 0)), "")))</f>
        <v/>
      </c>
      <c r="C2187" s="40"/>
      <c r="D2187" s="207"/>
      <c r="E2187" s="194"/>
      <c r="F2187" s="194"/>
      <c r="G2187" s="208"/>
      <c r="H2187" s="194"/>
      <c r="I2187" s="208"/>
      <c r="J2187" s="194"/>
      <c r="K2187" s="209"/>
      <c r="L2187" s="194"/>
      <c r="M2187" s="196"/>
      <c r="N2187" s="194"/>
      <c r="O2187" s="194"/>
      <c r="P2187" s="208"/>
      <c r="Q2187" s="194"/>
      <c r="R2187" s="210"/>
      <c r="S2187" s="211"/>
      <c r="T2187" s="193"/>
      <c r="U2187" s="40"/>
      <c r="W2187" s="41" t="str">
        <f t="shared" si="133"/>
        <v/>
      </c>
      <c r="X2187" s="58" t="str">
        <f t="shared" si="134"/>
        <v/>
      </c>
      <c r="Y2187" s="58" t="str">
        <f t="shared" ref="Y2187:Y2250" si="136">IF($H2187="", "", CONCATENATE($H2187, " - ", $B2187))</f>
        <v/>
      </c>
      <c r="AC2187" s="41" t="str">
        <f t="shared" si="135"/>
        <v/>
      </c>
      <c r="AE2187" s="41" t="str">
        <f>IF($H2187="", "", IF(COUNTIF($AA$11:$AA$131, $H2187)&gt;0, 'Application Process'!$AC$4, ""))</f>
        <v/>
      </c>
    </row>
    <row r="2188" spans="1:31" x14ac:dyDescent="0.25">
      <c r="A2188" s="40"/>
      <c r="B2188" s="88" t="str">
        <f>IF($X2188="", "", IF(COUNTIF('Application Process'!$I$11:$I$3035, $X2188)=0, 'Job Database'!$Y$8, IFERROR(INDEX('Application Process'!$AJ$11:$AJ$3035, MATCH($X2188, 'Application Process'!$I$11:$I$3035, 0)), "")))</f>
        <v/>
      </c>
      <c r="C2188" s="40"/>
      <c r="D2188" s="207"/>
      <c r="E2188" s="194"/>
      <c r="F2188" s="194"/>
      <c r="G2188" s="208"/>
      <c r="H2188" s="194"/>
      <c r="I2188" s="208"/>
      <c r="J2188" s="194"/>
      <c r="K2188" s="209"/>
      <c r="L2188" s="194"/>
      <c r="M2188" s="196"/>
      <c r="N2188" s="194"/>
      <c r="O2188" s="194"/>
      <c r="P2188" s="208"/>
      <c r="Q2188" s="194"/>
      <c r="R2188" s="210"/>
      <c r="S2188" s="211"/>
      <c r="T2188" s="193"/>
      <c r="U2188" s="40"/>
      <c r="W2188" s="41" t="str">
        <f t="shared" ref="W2188:W2251" si="137">IF($D2188="", "", IF(COUNTIF($D$11:$D$3035, $D2188)&gt;1, "X", ""))</f>
        <v/>
      </c>
      <c r="X2188" s="58" t="str">
        <f t="shared" ref="X2188:X2251" si="138">IF($D2188="", "", CONCATENATE(D2188, IF(E2188="", "", " - "), IF(E2188="", "", E2188), IF(F2188="", "", " - "), IF(F2188="", "", F2188)))</f>
        <v/>
      </c>
      <c r="Y2188" s="58" t="str">
        <f t="shared" si="136"/>
        <v/>
      </c>
      <c r="AC2188" s="41" t="str">
        <f t="shared" ref="AC2188:AC2251" si="139">IF($H2188="", "", IF(COUNTIF($AA$11:$AA$131, $H2188)=0, "X", ""))</f>
        <v/>
      </c>
      <c r="AE2188" s="41" t="str">
        <f>IF($H2188="", "", IF(COUNTIF($AA$11:$AA$131, $H2188)&gt;0, 'Application Process'!$AC$4, ""))</f>
        <v/>
      </c>
    </row>
    <row r="2189" spans="1:31" x14ac:dyDescent="0.25">
      <c r="A2189" s="40"/>
      <c r="B2189" s="88" t="str">
        <f>IF($X2189="", "", IF(COUNTIF('Application Process'!$I$11:$I$3035, $X2189)=0, 'Job Database'!$Y$8, IFERROR(INDEX('Application Process'!$AJ$11:$AJ$3035, MATCH($X2189, 'Application Process'!$I$11:$I$3035, 0)), "")))</f>
        <v/>
      </c>
      <c r="C2189" s="40"/>
      <c r="D2189" s="207"/>
      <c r="E2189" s="194"/>
      <c r="F2189" s="194"/>
      <c r="G2189" s="208"/>
      <c r="H2189" s="194"/>
      <c r="I2189" s="208"/>
      <c r="J2189" s="194"/>
      <c r="K2189" s="209"/>
      <c r="L2189" s="194"/>
      <c r="M2189" s="196"/>
      <c r="N2189" s="194"/>
      <c r="O2189" s="194"/>
      <c r="P2189" s="208"/>
      <c r="Q2189" s="194"/>
      <c r="R2189" s="210"/>
      <c r="S2189" s="211"/>
      <c r="T2189" s="193"/>
      <c r="U2189" s="40"/>
      <c r="W2189" s="41" t="str">
        <f t="shared" si="137"/>
        <v/>
      </c>
      <c r="X2189" s="58" t="str">
        <f t="shared" si="138"/>
        <v/>
      </c>
      <c r="Y2189" s="58" t="str">
        <f t="shared" si="136"/>
        <v/>
      </c>
      <c r="AC2189" s="41" t="str">
        <f t="shared" si="139"/>
        <v/>
      </c>
      <c r="AE2189" s="41" t="str">
        <f>IF($H2189="", "", IF(COUNTIF($AA$11:$AA$131, $H2189)&gt;0, 'Application Process'!$AC$4, ""))</f>
        <v/>
      </c>
    </row>
    <row r="2190" spans="1:31" x14ac:dyDescent="0.25">
      <c r="A2190" s="40"/>
      <c r="B2190" s="88" t="str">
        <f>IF($X2190="", "", IF(COUNTIF('Application Process'!$I$11:$I$3035, $X2190)=0, 'Job Database'!$Y$8, IFERROR(INDEX('Application Process'!$AJ$11:$AJ$3035, MATCH($X2190, 'Application Process'!$I$11:$I$3035, 0)), "")))</f>
        <v/>
      </c>
      <c r="C2190" s="40"/>
      <c r="D2190" s="207"/>
      <c r="E2190" s="194"/>
      <c r="F2190" s="194"/>
      <c r="G2190" s="208"/>
      <c r="H2190" s="194"/>
      <c r="I2190" s="208"/>
      <c r="J2190" s="194"/>
      <c r="K2190" s="209"/>
      <c r="L2190" s="194"/>
      <c r="M2190" s="196"/>
      <c r="N2190" s="194"/>
      <c r="O2190" s="194"/>
      <c r="P2190" s="208"/>
      <c r="Q2190" s="194"/>
      <c r="R2190" s="210"/>
      <c r="S2190" s="211"/>
      <c r="T2190" s="193"/>
      <c r="U2190" s="40"/>
      <c r="W2190" s="41" t="str">
        <f t="shared" si="137"/>
        <v/>
      </c>
      <c r="X2190" s="58" t="str">
        <f t="shared" si="138"/>
        <v/>
      </c>
      <c r="Y2190" s="58" t="str">
        <f t="shared" si="136"/>
        <v/>
      </c>
      <c r="AC2190" s="41" t="str">
        <f t="shared" si="139"/>
        <v/>
      </c>
      <c r="AE2190" s="41" t="str">
        <f>IF($H2190="", "", IF(COUNTIF($AA$11:$AA$131, $H2190)&gt;0, 'Application Process'!$AC$4, ""))</f>
        <v/>
      </c>
    </row>
    <row r="2191" spans="1:31" x14ac:dyDescent="0.25">
      <c r="A2191" s="40"/>
      <c r="B2191" s="88" t="str">
        <f>IF($X2191="", "", IF(COUNTIF('Application Process'!$I$11:$I$3035, $X2191)=0, 'Job Database'!$Y$8, IFERROR(INDEX('Application Process'!$AJ$11:$AJ$3035, MATCH($X2191, 'Application Process'!$I$11:$I$3035, 0)), "")))</f>
        <v/>
      </c>
      <c r="C2191" s="40"/>
      <c r="D2191" s="207"/>
      <c r="E2191" s="194"/>
      <c r="F2191" s="194"/>
      <c r="G2191" s="208"/>
      <c r="H2191" s="194"/>
      <c r="I2191" s="208"/>
      <c r="J2191" s="194"/>
      <c r="K2191" s="209"/>
      <c r="L2191" s="194"/>
      <c r="M2191" s="196"/>
      <c r="N2191" s="194"/>
      <c r="O2191" s="194"/>
      <c r="P2191" s="208"/>
      <c r="Q2191" s="194"/>
      <c r="R2191" s="210"/>
      <c r="S2191" s="211"/>
      <c r="T2191" s="193"/>
      <c r="U2191" s="40"/>
      <c r="W2191" s="41" t="str">
        <f t="shared" si="137"/>
        <v/>
      </c>
      <c r="X2191" s="58" t="str">
        <f t="shared" si="138"/>
        <v/>
      </c>
      <c r="Y2191" s="58" t="str">
        <f t="shared" si="136"/>
        <v/>
      </c>
      <c r="AC2191" s="41" t="str">
        <f t="shared" si="139"/>
        <v/>
      </c>
      <c r="AE2191" s="41" t="str">
        <f>IF($H2191="", "", IF(COUNTIF($AA$11:$AA$131, $H2191)&gt;0, 'Application Process'!$AC$4, ""))</f>
        <v/>
      </c>
    </row>
    <row r="2192" spans="1:31" x14ac:dyDescent="0.25">
      <c r="A2192" s="40"/>
      <c r="B2192" s="88" t="str">
        <f>IF($X2192="", "", IF(COUNTIF('Application Process'!$I$11:$I$3035, $X2192)=0, 'Job Database'!$Y$8, IFERROR(INDEX('Application Process'!$AJ$11:$AJ$3035, MATCH($X2192, 'Application Process'!$I$11:$I$3035, 0)), "")))</f>
        <v/>
      </c>
      <c r="C2192" s="40"/>
      <c r="D2192" s="207"/>
      <c r="E2192" s="194"/>
      <c r="F2192" s="194"/>
      <c r="G2192" s="208"/>
      <c r="H2192" s="194"/>
      <c r="I2192" s="208"/>
      <c r="J2192" s="194"/>
      <c r="K2192" s="209"/>
      <c r="L2192" s="194"/>
      <c r="M2192" s="196"/>
      <c r="N2192" s="194"/>
      <c r="O2192" s="194"/>
      <c r="P2192" s="208"/>
      <c r="Q2192" s="194"/>
      <c r="R2192" s="210"/>
      <c r="S2192" s="211"/>
      <c r="T2192" s="193"/>
      <c r="U2192" s="40"/>
      <c r="W2192" s="41" t="str">
        <f t="shared" si="137"/>
        <v/>
      </c>
      <c r="X2192" s="58" t="str">
        <f t="shared" si="138"/>
        <v/>
      </c>
      <c r="Y2192" s="58" t="str">
        <f t="shared" si="136"/>
        <v/>
      </c>
      <c r="AC2192" s="41" t="str">
        <f t="shared" si="139"/>
        <v/>
      </c>
      <c r="AE2192" s="41" t="str">
        <f>IF($H2192="", "", IF(COUNTIF($AA$11:$AA$131, $H2192)&gt;0, 'Application Process'!$AC$4, ""))</f>
        <v/>
      </c>
    </row>
    <row r="2193" spans="1:31" x14ac:dyDescent="0.25">
      <c r="A2193" s="40"/>
      <c r="B2193" s="88" t="str">
        <f>IF($X2193="", "", IF(COUNTIF('Application Process'!$I$11:$I$3035, $X2193)=0, 'Job Database'!$Y$8, IFERROR(INDEX('Application Process'!$AJ$11:$AJ$3035, MATCH($X2193, 'Application Process'!$I$11:$I$3035, 0)), "")))</f>
        <v/>
      </c>
      <c r="C2193" s="40"/>
      <c r="D2193" s="207"/>
      <c r="E2193" s="194"/>
      <c r="F2193" s="194"/>
      <c r="G2193" s="208"/>
      <c r="H2193" s="194"/>
      <c r="I2193" s="208"/>
      <c r="J2193" s="194"/>
      <c r="K2193" s="209"/>
      <c r="L2193" s="194"/>
      <c r="M2193" s="196"/>
      <c r="N2193" s="194"/>
      <c r="O2193" s="194"/>
      <c r="P2193" s="208"/>
      <c r="Q2193" s="194"/>
      <c r="R2193" s="210"/>
      <c r="S2193" s="211"/>
      <c r="T2193" s="193"/>
      <c r="U2193" s="40"/>
      <c r="W2193" s="41" t="str">
        <f t="shared" si="137"/>
        <v/>
      </c>
      <c r="X2193" s="58" t="str">
        <f t="shared" si="138"/>
        <v/>
      </c>
      <c r="Y2193" s="58" t="str">
        <f t="shared" si="136"/>
        <v/>
      </c>
      <c r="AC2193" s="41" t="str">
        <f t="shared" si="139"/>
        <v/>
      </c>
      <c r="AE2193" s="41" t="str">
        <f>IF($H2193="", "", IF(COUNTIF($AA$11:$AA$131, $H2193)&gt;0, 'Application Process'!$AC$4, ""))</f>
        <v/>
      </c>
    </row>
    <row r="2194" spans="1:31" x14ac:dyDescent="0.25">
      <c r="A2194" s="40"/>
      <c r="B2194" s="88" t="str">
        <f>IF($X2194="", "", IF(COUNTIF('Application Process'!$I$11:$I$3035, $X2194)=0, 'Job Database'!$Y$8, IFERROR(INDEX('Application Process'!$AJ$11:$AJ$3035, MATCH($X2194, 'Application Process'!$I$11:$I$3035, 0)), "")))</f>
        <v/>
      </c>
      <c r="C2194" s="40"/>
      <c r="D2194" s="207"/>
      <c r="E2194" s="194"/>
      <c r="F2194" s="194"/>
      <c r="G2194" s="208"/>
      <c r="H2194" s="194"/>
      <c r="I2194" s="208"/>
      <c r="J2194" s="194"/>
      <c r="K2194" s="209"/>
      <c r="L2194" s="194"/>
      <c r="M2194" s="196"/>
      <c r="N2194" s="194"/>
      <c r="O2194" s="194"/>
      <c r="P2194" s="208"/>
      <c r="Q2194" s="194"/>
      <c r="R2194" s="210"/>
      <c r="S2194" s="211"/>
      <c r="T2194" s="193"/>
      <c r="U2194" s="40"/>
      <c r="W2194" s="41" t="str">
        <f t="shared" si="137"/>
        <v/>
      </c>
      <c r="X2194" s="58" t="str">
        <f t="shared" si="138"/>
        <v/>
      </c>
      <c r="Y2194" s="58" t="str">
        <f t="shared" si="136"/>
        <v/>
      </c>
      <c r="AC2194" s="41" t="str">
        <f t="shared" si="139"/>
        <v/>
      </c>
      <c r="AE2194" s="41" t="str">
        <f>IF($H2194="", "", IF(COUNTIF($AA$11:$AA$131, $H2194)&gt;0, 'Application Process'!$AC$4, ""))</f>
        <v/>
      </c>
    </row>
    <row r="2195" spans="1:31" x14ac:dyDescent="0.25">
      <c r="A2195" s="40"/>
      <c r="B2195" s="88" t="str">
        <f>IF($X2195="", "", IF(COUNTIF('Application Process'!$I$11:$I$3035, $X2195)=0, 'Job Database'!$Y$8, IFERROR(INDEX('Application Process'!$AJ$11:$AJ$3035, MATCH($X2195, 'Application Process'!$I$11:$I$3035, 0)), "")))</f>
        <v/>
      </c>
      <c r="C2195" s="40"/>
      <c r="D2195" s="207"/>
      <c r="E2195" s="194"/>
      <c r="F2195" s="194"/>
      <c r="G2195" s="208"/>
      <c r="H2195" s="194"/>
      <c r="I2195" s="208"/>
      <c r="J2195" s="194"/>
      <c r="K2195" s="209"/>
      <c r="L2195" s="194"/>
      <c r="M2195" s="196"/>
      <c r="N2195" s="194"/>
      <c r="O2195" s="194"/>
      <c r="P2195" s="208"/>
      <c r="Q2195" s="194"/>
      <c r="R2195" s="210"/>
      <c r="S2195" s="211"/>
      <c r="T2195" s="193"/>
      <c r="U2195" s="40"/>
      <c r="W2195" s="41" t="str">
        <f t="shared" si="137"/>
        <v/>
      </c>
      <c r="X2195" s="58" t="str">
        <f t="shared" si="138"/>
        <v/>
      </c>
      <c r="Y2195" s="58" t="str">
        <f t="shared" si="136"/>
        <v/>
      </c>
      <c r="AC2195" s="41" t="str">
        <f t="shared" si="139"/>
        <v/>
      </c>
      <c r="AE2195" s="41" t="str">
        <f>IF($H2195="", "", IF(COUNTIF($AA$11:$AA$131, $H2195)&gt;0, 'Application Process'!$AC$4, ""))</f>
        <v/>
      </c>
    </row>
    <row r="2196" spans="1:31" x14ac:dyDescent="0.25">
      <c r="A2196" s="40"/>
      <c r="B2196" s="88" t="str">
        <f>IF($X2196="", "", IF(COUNTIF('Application Process'!$I$11:$I$3035, $X2196)=0, 'Job Database'!$Y$8, IFERROR(INDEX('Application Process'!$AJ$11:$AJ$3035, MATCH($X2196, 'Application Process'!$I$11:$I$3035, 0)), "")))</f>
        <v/>
      </c>
      <c r="C2196" s="40"/>
      <c r="D2196" s="207"/>
      <c r="E2196" s="194"/>
      <c r="F2196" s="194"/>
      <c r="G2196" s="208"/>
      <c r="H2196" s="194"/>
      <c r="I2196" s="208"/>
      <c r="J2196" s="194"/>
      <c r="K2196" s="209"/>
      <c r="L2196" s="194"/>
      <c r="M2196" s="196"/>
      <c r="N2196" s="194"/>
      <c r="O2196" s="194"/>
      <c r="P2196" s="208"/>
      <c r="Q2196" s="194"/>
      <c r="R2196" s="210"/>
      <c r="S2196" s="211"/>
      <c r="T2196" s="193"/>
      <c r="U2196" s="40"/>
      <c r="W2196" s="41" t="str">
        <f t="shared" si="137"/>
        <v/>
      </c>
      <c r="X2196" s="58" t="str">
        <f t="shared" si="138"/>
        <v/>
      </c>
      <c r="Y2196" s="58" t="str">
        <f t="shared" si="136"/>
        <v/>
      </c>
      <c r="AC2196" s="41" t="str">
        <f t="shared" si="139"/>
        <v/>
      </c>
      <c r="AE2196" s="41" t="str">
        <f>IF($H2196="", "", IF(COUNTIF($AA$11:$AA$131, $H2196)&gt;0, 'Application Process'!$AC$4, ""))</f>
        <v/>
      </c>
    </row>
    <row r="2197" spans="1:31" x14ac:dyDescent="0.25">
      <c r="A2197" s="40"/>
      <c r="B2197" s="88" t="str">
        <f>IF($X2197="", "", IF(COUNTIF('Application Process'!$I$11:$I$3035, $X2197)=0, 'Job Database'!$Y$8, IFERROR(INDEX('Application Process'!$AJ$11:$AJ$3035, MATCH($X2197, 'Application Process'!$I$11:$I$3035, 0)), "")))</f>
        <v/>
      </c>
      <c r="C2197" s="40"/>
      <c r="D2197" s="207"/>
      <c r="E2197" s="194"/>
      <c r="F2197" s="194"/>
      <c r="G2197" s="208"/>
      <c r="H2197" s="194"/>
      <c r="I2197" s="208"/>
      <c r="J2197" s="194"/>
      <c r="K2197" s="209"/>
      <c r="L2197" s="194"/>
      <c r="M2197" s="196"/>
      <c r="N2197" s="194"/>
      <c r="O2197" s="194"/>
      <c r="P2197" s="208"/>
      <c r="Q2197" s="194"/>
      <c r="R2197" s="210"/>
      <c r="S2197" s="211"/>
      <c r="T2197" s="193"/>
      <c r="U2197" s="40"/>
      <c r="W2197" s="41" t="str">
        <f t="shared" si="137"/>
        <v/>
      </c>
      <c r="X2197" s="58" t="str">
        <f t="shared" si="138"/>
        <v/>
      </c>
      <c r="Y2197" s="58" t="str">
        <f t="shared" si="136"/>
        <v/>
      </c>
      <c r="AC2197" s="41" t="str">
        <f t="shared" si="139"/>
        <v/>
      </c>
      <c r="AE2197" s="41" t="str">
        <f>IF($H2197="", "", IF(COUNTIF($AA$11:$AA$131, $H2197)&gt;0, 'Application Process'!$AC$4, ""))</f>
        <v/>
      </c>
    </row>
    <row r="2198" spans="1:31" x14ac:dyDescent="0.25">
      <c r="A2198" s="40"/>
      <c r="B2198" s="88" t="str">
        <f>IF($X2198="", "", IF(COUNTIF('Application Process'!$I$11:$I$3035, $X2198)=0, 'Job Database'!$Y$8, IFERROR(INDEX('Application Process'!$AJ$11:$AJ$3035, MATCH($X2198, 'Application Process'!$I$11:$I$3035, 0)), "")))</f>
        <v/>
      </c>
      <c r="C2198" s="40"/>
      <c r="D2198" s="207"/>
      <c r="E2198" s="194"/>
      <c r="F2198" s="194"/>
      <c r="G2198" s="208"/>
      <c r="H2198" s="194"/>
      <c r="I2198" s="208"/>
      <c r="J2198" s="194"/>
      <c r="K2198" s="209"/>
      <c r="L2198" s="194"/>
      <c r="M2198" s="196"/>
      <c r="N2198" s="194"/>
      <c r="O2198" s="194"/>
      <c r="P2198" s="208"/>
      <c r="Q2198" s="194"/>
      <c r="R2198" s="210"/>
      <c r="S2198" s="211"/>
      <c r="T2198" s="193"/>
      <c r="U2198" s="40"/>
      <c r="W2198" s="41" t="str">
        <f t="shared" si="137"/>
        <v/>
      </c>
      <c r="X2198" s="58" t="str">
        <f t="shared" si="138"/>
        <v/>
      </c>
      <c r="Y2198" s="58" t="str">
        <f t="shared" si="136"/>
        <v/>
      </c>
      <c r="AC2198" s="41" t="str">
        <f t="shared" si="139"/>
        <v/>
      </c>
      <c r="AE2198" s="41" t="str">
        <f>IF($H2198="", "", IF(COUNTIF($AA$11:$AA$131, $H2198)&gt;0, 'Application Process'!$AC$4, ""))</f>
        <v/>
      </c>
    </row>
    <row r="2199" spans="1:31" x14ac:dyDescent="0.25">
      <c r="A2199" s="40"/>
      <c r="B2199" s="88" t="str">
        <f>IF($X2199="", "", IF(COUNTIF('Application Process'!$I$11:$I$3035, $X2199)=0, 'Job Database'!$Y$8, IFERROR(INDEX('Application Process'!$AJ$11:$AJ$3035, MATCH($X2199, 'Application Process'!$I$11:$I$3035, 0)), "")))</f>
        <v/>
      </c>
      <c r="C2199" s="40"/>
      <c r="D2199" s="207"/>
      <c r="E2199" s="194"/>
      <c r="F2199" s="194"/>
      <c r="G2199" s="208"/>
      <c r="H2199" s="194"/>
      <c r="I2199" s="208"/>
      <c r="J2199" s="194"/>
      <c r="K2199" s="209"/>
      <c r="L2199" s="194"/>
      <c r="M2199" s="196"/>
      <c r="N2199" s="194"/>
      <c r="O2199" s="194"/>
      <c r="P2199" s="208"/>
      <c r="Q2199" s="194"/>
      <c r="R2199" s="210"/>
      <c r="S2199" s="211"/>
      <c r="T2199" s="193"/>
      <c r="U2199" s="40"/>
      <c r="W2199" s="41" t="str">
        <f t="shared" si="137"/>
        <v/>
      </c>
      <c r="X2199" s="58" t="str">
        <f t="shared" si="138"/>
        <v/>
      </c>
      <c r="Y2199" s="58" t="str">
        <f t="shared" si="136"/>
        <v/>
      </c>
      <c r="AC2199" s="41" t="str">
        <f t="shared" si="139"/>
        <v/>
      </c>
      <c r="AE2199" s="41" t="str">
        <f>IF($H2199="", "", IF(COUNTIF($AA$11:$AA$131, $H2199)&gt;0, 'Application Process'!$AC$4, ""))</f>
        <v/>
      </c>
    </row>
    <row r="2200" spans="1:31" x14ac:dyDescent="0.25">
      <c r="A2200" s="40"/>
      <c r="B2200" s="88" t="str">
        <f>IF($X2200="", "", IF(COUNTIF('Application Process'!$I$11:$I$3035, $X2200)=0, 'Job Database'!$Y$8, IFERROR(INDEX('Application Process'!$AJ$11:$AJ$3035, MATCH($X2200, 'Application Process'!$I$11:$I$3035, 0)), "")))</f>
        <v/>
      </c>
      <c r="C2200" s="40"/>
      <c r="D2200" s="207"/>
      <c r="E2200" s="194"/>
      <c r="F2200" s="194"/>
      <c r="G2200" s="208"/>
      <c r="H2200" s="194"/>
      <c r="I2200" s="208"/>
      <c r="J2200" s="194"/>
      <c r="K2200" s="209"/>
      <c r="L2200" s="194"/>
      <c r="M2200" s="196"/>
      <c r="N2200" s="194"/>
      <c r="O2200" s="194"/>
      <c r="P2200" s="208"/>
      <c r="Q2200" s="194"/>
      <c r="R2200" s="210"/>
      <c r="S2200" s="211"/>
      <c r="T2200" s="193"/>
      <c r="U2200" s="40"/>
      <c r="W2200" s="41" t="str">
        <f t="shared" si="137"/>
        <v/>
      </c>
      <c r="X2200" s="58" t="str">
        <f t="shared" si="138"/>
        <v/>
      </c>
      <c r="Y2200" s="58" t="str">
        <f t="shared" si="136"/>
        <v/>
      </c>
      <c r="AC2200" s="41" t="str">
        <f t="shared" si="139"/>
        <v/>
      </c>
      <c r="AE2200" s="41" t="str">
        <f>IF($H2200="", "", IF(COUNTIF($AA$11:$AA$131, $H2200)&gt;0, 'Application Process'!$AC$4, ""))</f>
        <v/>
      </c>
    </row>
    <row r="2201" spans="1:31" x14ac:dyDescent="0.25">
      <c r="A2201" s="40"/>
      <c r="B2201" s="88" t="str">
        <f>IF($X2201="", "", IF(COUNTIF('Application Process'!$I$11:$I$3035, $X2201)=0, 'Job Database'!$Y$8, IFERROR(INDEX('Application Process'!$AJ$11:$AJ$3035, MATCH($X2201, 'Application Process'!$I$11:$I$3035, 0)), "")))</f>
        <v/>
      </c>
      <c r="C2201" s="40"/>
      <c r="D2201" s="207"/>
      <c r="E2201" s="194"/>
      <c r="F2201" s="194"/>
      <c r="G2201" s="208"/>
      <c r="H2201" s="194"/>
      <c r="I2201" s="208"/>
      <c r="J2201" s="194"/>
      <c r="K2201" s="209"/>
      <c r="L2201" s="194"/>
      <c r="M2201" s="196"/>
      <c r="N2201" s="194"/>
      <c r="O2201" s="194"/>
      <c r="P2201" s="208"/>
      <c r="Q2201" s="194"/>
      <c r="R2201" s="210"/>
      <c r="S2201" s="211"/>
      <c r="T2201" s="193"/>
      <c r="U2201" s="40"/>
      <c r="W2201" s="41" t="str">
        <f t="shared" si="137"/>
        <v/>
      </c>
      <c r="X2201" s="58" t="str">
        <f t="shared" si="138"/>
        <v/>
      </c>
      <c r="Y2201" s="58" t="str">
        <f t="shared" si="136"/>
        <v/>
      </c>
      <c r="AC2201" s="41" t="str">
        <f t="shared" si="139"/>
        <v/>
      </c>
      <c r="AE2201" s="41" t="str">
        <f>IF($H2201="", "", IF(COUNTIF($AA$11:$AA$131, $H2201)&gt;0, 'Application Process'!$AC$4, ""))</f>
        <v/>
      </c>
    </row>
    <row r="2202" spans="1:31" x14ac:dyDescent="0.25">
      <c r="A2202" s="40"/>
      <c r="B2202" s="88" t="str">
        <f>IF($X2202="", "", IF(COUNTIF('Application Process'!$I$11:$I$3035, $X2202)=0, 'Job Database'!$Y$8, IFERROR(INDEX('Application Process'!$AJ$11:$AJ$3035, MATCH($X2202, 'Application Process'!$I$11:$I$3035, 0)), "")))</f>
        <v/>
      </c>
      <c r="C2202" s="40"/>
      <c r="D2202" s="207"/>
      <c r="E2202" s="194"/>
      <c r="F2202" s="194"/>
      <c r="G2202" s="208"/>
      <c r="H2202" s="194"/>
      <c r="I2202" s="208"/>
      <c r="J2202" s="194"/>
      <c r="K2202" s="209"/>
      <c r="L2202" s="194"/>
      <c r="M2202" s="196"/>
      <c r="N2202" s="194"/>
      <c r="O2202" s="194"/>
      <c r="P2202" s="208"/>
      <c r="Q2202" s="194"/>
      <c r="R2202" s="210"/>
      <c r="S2202" s="211"/>
      <c r="T2202" s="193"/>
      <c r="U2202" s="40"/>
      <c r="W2202" s="41" t="str">
        <f t="shared" si="137"/>
        <v/>
      </c>
      <c r="X2202" s="58" t="str">
        <f t="shared" si="138"/>
        <v/>
      </c>
      <c r="Y2202" s="58" t="str">
        <f t="shared" si="136"/>
        <v/>
      </c>
      <c r="AC2202" s="41" t="str">
        <f t="shared" si="139"/>
        <v/>
      </c>
      <c r="AE2202" s="41" t="str">
        <f>IF($H2202="", "", IF(COUNTIF($AA$11:$AA$131, $H2202)&gt;0, 'Application Process'!$AC$4, ""))</f>
        <v/>
      </c>
    </row>
    <row r="2203" spans="1:31" x14ac:dyDescent="0.25">
      <c r="A2203" s="40"/>
      <c r="B2203" s="88" t="str">
        <f>IF($X2203="", "", IF(COUNTIF('Application Process'!$I$11:$I$3035, $X2203)=0, 'Job Database'!$Y$8, IFERROR(INDEX('Application Process'!$AJ$11:$AJ$3035, MATCH($X2203, 'Application Process'!$I$11:$I$3035, 0)), "")))</f>
        <v/>
      </c>
      <c r="C2203" s="40"/>
      <c r="D2203" s="207"/>
      <c r="E2203" s="194"/>
      <c r="F2203" s="194"/>
      <c r="G2203" s="208"/>
      <c r="H2203" s="194"/>
      <c r="I2203" s="208"/>
      <c r="J2203" s="194"/>
      <c r="K2203" s="209"/>
      <c r="L2203" s="194"/>
      <c r="M2203" s="196"/>
      <c r="N2203" s="194"/>
      <c r="O2203" s="194"/>
      <c r="P2203" s="208"/>
      <c r="Q2203" s="194"/>
      <c r="R2203" s="210"/>
      <c r="S2203" s="211"/>
      <c r="T2203" s="193"/>
      <c r="U2203" s="40"/>
      <c r="W2203" s="41" t="str">
        <f t="shared" si="137"/>
        <v/>
      </c>
      <c r="X2203" s="58" t="str">
        <f t="shared" si="138"/>
        <v/>
      </c>
      <c r="Y2203" s="58" t="str">
        <f t="shared" si="136"/>
        <v/>
      </c>
      <c r="AC2203" s="41" t="str">
        <f t="shared" si="139"/>
        <v/>
      </c>
      <c r="AE2203" s="41" t="str">
        <f>IF($H2203="", "", IF(COUNTIF($AA$11:$AA$131, $H2203)&gt;0, 'Application Process'!$AC$4, ""))</f>
        <v/>
      </c>
    </row>
    <row r="2204" spans="1:31" x14ac:dyDescent="0.25">
      <c r="A2204" s="40"/>
      <c r="B2204" s="88" t="str">
        <f>IF($X2204="", "", IF(COUNTIF('Application Process'!$I$11:$I$3035, $X2204)=0, 'Job Database'!$Y$8, IFERROR(INDEX('Application Process'!$AJ$11:$AJ$3035, MATCH($X2204, 'Application Process'!$I$11:$I$3035, 0)), "")))</f>
        <v/>
      </c>
      <c r="C2204" s="40"/>
      <c r="D2204" s="207"/>
      <c r="E2204" s="194"/>
      <c r="F2204" s="194"/>
      <c r="G2204" s="208"/>
      <c r="H2204" s="194"/>
      <c r="I2204" s="208"/>
      <c r="J2204" s="194"/>
      <c r="K2204" s="209"/>
      <c r="L2204" s="194"/>
      <c r="M2204" s="196"/>
      <c r="N2204" s="194"/>
      <c r="O2204" s="194"/>
      <c r="P2204" s="208"/>
      <c r="Q2204" s="194"/>
      <c r="R2204" s="210"/>
      <c r="S2204" s="211"/>
      <c r="T2204" s="193"/>
      <c r="U2204" s="40"/>
      <c r="W2204" s="41" t="str">
        <f t="shared" si="137"/>
        <v/>
      </c>
      <c r="X2204" s="58" t="str">
        <f t="shared" si="138"/>
        <v/>
      </c>
      <c r="Y2204" s="58" t="str">
        <f t="shared" si="136"/>
        <v/>
      </c>
      <c r="AC2204" s="41" t="str">
        <f t="shared" si="139"/>
        <v/>
      </c>
      <c r="AE2204" s="41" t="str">
        <f>IF($H2204="", "", IF(COUNTIF($AA$11:$AA$131, $H2204)&gt;0, 'Application Process'!$AC$4, ""))</f>
        <v/>
      </c>
    </row>
    <row r="2205" spans="1:31" x14ac:dyDescent="0.25">
      <c r="A2205" s="40"/>
      <c r="B2205" s="88" t="str">
        <f>IF($X2205="", "", IF(COUNTIF('Application Process'!$I$11:$I$3035, $X2205)=0, 'Job Database'!$Y$8, IFERROR(INDEX('Application Process'!$AJ$11:$AJ$3035, MATCH($X2205, 'Application Process'!$I$11:$I$3035, 0)), "")))</f>
        <v/>
      </c>
      <c r="C2205" s="40"/>
      <c r="D2205" s="207"/>
      <c r="E2205" s="194"/>
      <c r="F2205" s="194"/>
      <c r="G2205" s="208"/>
      <c r="H2205" s="194"/>
      <c r="I2205" s="208"/>
      <c r="J2205" s="194"/>
      <c r="K2205" s="209"/>
      <c r="L2205" s="194"/>
      <c r="M2205" s="196"/>
      <c r="N2205" s="194"/>
      <c r="O2205" s="194"/>
      <c r="P2205" s="208"/>
      <c r="Q2205" s="194"/>
      <c r="R2205" s="210"/>
      <c r="S2205" s="211"/>
      <c r="T2205" s="193"/>
      <c r="U2205" s="40"/>
      <c r="W2205" s="41" t="str">
        <f t="shared" si="137"/>
        <v/>
      </c>
      <c r="X2205" s="58" t="str">
        <f t="shared" si="138"/>
        <v/>
      </c>
      <c r="Y2205" s="58" t="str">
        <f t="shared" si="136"/>
        <v/>
      </c>
      <c r="AC2205" s="41" t="str">
        <f t="shared" si="139"/>
        <v/>
      </c>
      <c r="AE2205" s="41" t="str">
        <f>IF($H2205="", "", IF(COUNTIF($AA$11:$AA$131, $H2205)&gt;0, 'Application Process'!$AC$4, ""))</f>
        <v/>
      </c>
    </row>
    <row r="2206" spans="1:31" x14ac:dyDescent="0.25">
      <c r="A2206" s="40"/>
      <c r="B2206" s="88" t="str">
        <f>IF($X2206="", "", IF(COUNTIF('Application Process'!$I$11:$I$3035, $X2206)=0, 'Job Database'!$Y$8, IFERROR(INDEX('Application Process'!$AJ$11:$AJ$3035, MATCH($X2206, 'Application Process'!$I$11:$I$3035, 0)), "")))</f>
        <v/>
      </c>
      <c r="C2206" s="40"/>
      <c r="D2206" s="207"/>
      <c r="E2206" s="194"/>
      <c r="F2206" s="194"/>
      <c r="G2206" s="208"/>
      <c r="H2206" s="194"/>
      <c r="I2206" s="208"/>
      <c r="J2206" s="194"/>
      <c r="K2206" s="209"/>
      <c r="L2206" s="194"/>
      <c r="M2206" s="196"/>
      <c r="N2206" s="194"/>
      <c r="O2206" s="194"/>
      <c r="P2206" s="208"/>
      <c r="Q2206" s="194"/>
      <c r="R2206" s="210"/>
      <c r="S2206" s="211"/>
      <c r="T2206" s="193"/>
      <c r="U2206" s="40"/>
      <c r="W2206" s="41" t="str">
        <f t="shared" si="137"/>
        <v/>
      </c>
      <c r="X2206" s="58" t="str">
        <f t="shared" si="138"/>
        <v/>
      </c>
      <c r="Y2206" s="58" t="str">
        <f t="shared" si="136"/>
        <v/>
      </c>
      <c r="AC2206" s="41" t="str">
        <f t="shared" si="139"/>
        <v/>
      </c>
      <c r="AE2206" s="41" t="str">
        <f>IF($H2206="", "", IF(COUNTIF($AA$11:$AA$131, $H2206)&gt;0, 'Application Process'!$AC$4, ""))</f>
        <v/>
      </c>
    </row>
    <row r="2207" spans="1:31" x14ac:dyDescent="0.25">
      <c r="A2207" s="40"/>
      <c r="B2207" s="88" t="str">
        <f>IF($X2207="", "", IF(COUNTIF('Application Process'!$I$11:$I$3035, $X2207)=0, 'Job Database'!$Y$8, IFERROR(INDEX('Application Process'!$AJ$11:$AJ$3035, MATCH($X2207, 'Application Process'!$I$11:$I$3035, 0)), "")))</f>
        <v/>
      </c>
      <c r="C2207" s="40"/>
      <c r="D2207" s="207"/>
      <c r="E2207" s="194"/>
      <c r="F2207" s="194"/>
      <c r="G2207" s="208"/>
      <c r="H2207" s="194"/>
      <c r="I2207" s="208"/>
      <c r="J2207" s="194"/>
      <c r="K2207" s="209"/>
      <c r="L2207" s="194"/>
      <c r="M2207" s="196"/>
      <c r="N2207" s="194"/>
      <c r="O2207" s="194"/>
      <c r="P2207" s="208"/>
      <c r="Q2207" s="194"/>
      <c r="R2207" s="210"/>
      <c r="S2207" s="211"/>
      <c r="T2207" s="193"/>
      <c r="U2207" s="40"/>
      <c r="W2207" s="41" t="str">
        <f t="shared" si="137"/>
        <v/>
      </c>
      <c r="X2207" s="58" t="str">
        <f t="shared" si="138"/>
        <v/>
      </c>
      <c r="Y2207" s="58" t="str">
        <f t="shared" si="136"/>
        <v/>
      </c>
      <c r="AC2207" s="41" t="str">
        <f t="shared" si="139"/>
        <v/>
      </c>
      <c r="AE2207" s="41" t="str">
        <f>IF($H2207="", "", IF(COUNTIF($AA$11:$AA$131, $H2207)&gt;0, 'Application Process'!$AC$4, ""))</f>
        <v/>
      </c>
    </row>
    <row r="2208" spans="1:31" x14ac:dyDescent="0.25">
      <c r="A2208" s="40"/>
      <c r="B2208" s="88" t="str">
        <f>IF($X2208="", "", IF(COUNTIF('Application Process'!$I$11:$I$3035, $X2208)=0, 'Job Database'!$Y$8, IFERROR(INDEX('Application Process'!$AJ$11:$AJ$3035, MATCH($X2208, 'Application Process'!$I$11:$I$3035, 0)), "")))</f>
        <v/>
      </c>
      <c r="C2208" s="40"/>
      <c r="D2208" s="207"/>
      <c r="E2208" s="194"/>
      <c r="F2208" s="194"/>
      <c r="G2208" s="208"/>
      <c r="H2208" s="194"/>
      <c r="I2208" s="208"/>
      <c r="J2208" s="194"/>
      <c r="K2208" s="209"/>
      <c r="L2208" s="194"/>
      <c r="M2208" s="196"/>
      <c r="N2208" s="194"/>
      <c r="O2208" s="194"/>
      <c r="P2208" s="208"/>
      <c r="Q2208" s="194"/>
      <c r="R2208" s="210"/>
      <c r="S2208" s="211"/>
      <c r="T2208" s="193"/>
      <c r="U2208" s="40"/>
      <c r="W2208" s="41" t="str">
        <f t="shared" si="137"/>
        <v/>
      </c>
      <c r="X2208" s="58" t="str">
        <f t="shared" si="138"/>
        <v/>
      </c>
      <c r="Y2208" s="58" t="str">
        <f t="shared" si="136"/>
        <v/>
      </c>
      <c r="AC2208" s="41" t="str">
        <f t="shared" si="139"/>
        <v/>
      </c>
      <c r="AE2208" s="41" t="str">
        <f>IF($H2208="", "", IF(COUNTIF($AA$11:$AA$131, $H2208)&gt;0, 'Application Process'!$AC$4, ""))</f>
        <v/>
      </c>
    </row>
    <row r="2209" spans="1:31" x14ac:dyDescent="0.25">
      <c r="A2209" s="40"/>
      <c r="B2209" s="88" t="str">
        <f>IF($X2209="", "", IF(COUNTIF('Application Process'!$I$11:$I$3035, $X2209)=0, 'Job Database'!$Y$8, IFERROR(INDEX('Application Process'!$AJ$11:$AJ$3035, MATCH($X2209, 'Application Process'!$I$11:$I$3035, 0)), "")))</f>
        <v/>
      </c>
      <c r="C2209" s="40"/>
      <c r="D2209" s="207"/>
      <c r="E2209" s="194"/>
      <c r="F2209" s="194"/>
      <c r="G2209" s="208"/>
      <c r="H2209" s="194"/>
      <c r="I2209" s="208"/>
      <c r="J2209" s="194"/>
      <c r="K2209" s="209"/>
      <c r="L2209" s="194"/>
      <c r="M2209" s="196"/>
      <c r="N2209" s="194"/>
      <c r="O2209" s="194"/>
      <c r="P2209" s="208"/>
      <c r="Q2209" s="194"/>
      <c r="R2209" s="210"/>
      <c r="S2209" s="211"/>
      <c r="T2209" s="193"/>
      <c r="U2209" s="40"/>
      <c r="W2209" s="41" t="str">
        <f t="shared" si="137"/>
        <v/>
      </c>
      <c r="X2209" s="58" t="str">
        <f t="shared" si="138"/>
        <v/>
      </c>
      <c r="Y2209" s="58" t="str">
        <f t="shared" si="136"/>
        <v/>
      </c>
      <c r="AC2209" s="41" t="str">
        <f t="shared" si="139"/>
        <v/>
      </c>
      <c r="AE2209" s="41" t="str">
        <f>IF($H2209="", "", IF(COUNTIF($AA$11:$AA$131, $H2209)&gt;0, 'Application Process'!$AC$4, ""))</f>
        <v/>
      </c>
    </row>
    <row r="2210" spans="1:31" x14ac:dyDescent="0.25">
      <c r="A2210" s="40"/>
      <c r="B2210" s="88" t="str">
        <f>IF($X2210="", "", IF(COUNTIF('Application Process'!$I$11:$I$3035, $X2210)=0, 'Job Database'!$Y$8, IFERROR(INDEX('Application Process'!$AJ$11:$AJ$3035, MATCH($X2210, 'Application Process'!$I$11:$I$3035, 0)), "")))</f>
        <v/>
      </c>
      <c r="C2210" s="40"/>
      <c r="D2210" s="207"/>
      <c r="E2210" s="194"/>
      <c r="F2210" s="194"/>
      <c r="G2210" s="208"/>
      <c r="H2210" s="194"/>
      <c r="I2210" s="208"/>
      <c r="J2210" s="194"/>
      <c r="K2210" s="209"/>
      <c r="L2210" s="194"/>
      <c r="M2210" s="196"/>
      <c r="N2210" s="194"/>
      <c r="O2210" s="194"/>
      <c r="P2210" s="208"/>
      <c r="Q2210" s="194"/>
      <c r="R2210" s="210"/>
      <c r="S2210" s="211"/>
      <c r="T2210" s="193"/>
      <c r="U2210" s="40"/>
      <c r="W2210" s="41" t="str">
        <f t="shared" si="137"/>
        <v/>
      </c>
      <c r="X2210" s="58" t="str">
        <f t="shared" si="138"/>
        <v/>
      </c>
      <c r="Y2210" s="58" t="str">
        <f t="shared" si="136"/>
        <v/>
      </c>
      <c r="AC2210" s="41" t="str">
        <f t="shared" si="139"/>
        <v/>
      </c>
      <c r="AE2210" s="41" t="str">
        <f>IF($H2210="", "", IF(COUNTIF($AA$11:$AA$131, $H2210)&gt;0, 'Application Process'!$AC$4, ""))</f>
        <v/>
      </c>
    </row>
    <row r="2211" spans="1:31" x14ac:dyDescent="0.25">
      <c r="A2211" s="40"/>
      <c r="B2211" s="88" t="str">
        <f>IF($X2211="", "", IF(COUNTIF('Application Process'!$I$11:$I$3035, $X2211)=0, 'Job Database'!$Y$8, IFERROR(INDEX('Application Process'!$AJ$11:$AJ$3035, MATCH($X2211, 'Application Process'!$I$11:$I$3035, 0)), "")))</f>
        <v/>
      </c>
      <c r="C2211" s="40"/>
      <c r="D2211" s="207"/>
      <c r="E2211" s="194"/>
      <c r="F2211" s="194"/>
      <c r="G2211" s="208"/>
      <c r="H2211" s="194"/>
      <c r="I2211" s="208"/>
      <c r="J2211" s="194"/>
      <c r="K2211" s="209"/>
      <c r="L2211" s="194"/>
      <c r="M2211" s="196"/>
      <c r="N2211" s="194"/>
      <c r="O2211" s="194"/>
      <c r="P2211" s="208"/>
      <c r="Q2211" s="194"/>
      <c r="R2211" s="210"/>
      <c r="S2211" s="211"/>
      <c r="T2211" s="193"/>
      <c r="U2211" s="40"/>
      <c r="W2211" s="41" t="str">
        <f t="shared" si="137"/>
        <v/>
      </c>
      <c r="X2211" s="58" t="str">
        <f t="shared" si="138"/>
        <v/>
      </c>
      <c r="Y2211" s="58" t="str">
        <f t="shared" si="136"/>
        <v/>
      </c>
      <c r="AC2211" s="41" t="str">
        <f t="shared" si="139"/>
        <v/>
      </c>
      <c r="AE2211" s="41" t="str">
        <f>IF($H2211="", "", IF(COUNTIF($AA$11:$AA$131, $H2211)&gt;0, 'Application Process'!$AC$4, ""))</f>
        <v/>
      </c>
    </row>
    <row r="2212" spans="1:31" x14ac:dyDescent="0.25">
      <c r="A2212" s="40"/>
      <c r="B2212" s="88" t="str">
        <f>IF($X2212="", "", IF(COUNTIF('Application Process'!$I$11:$I$3035, $X2212)=0, 'Job Database'!$Y$8, IFERROR(INDEX('Application Process'!$AJ$11:$AJ$3035, MATCH($X2212, 'Application Process'!$I$11:$I$3035, 0)), "")))</f>
        <v/>
      </c>
      <c r="C2212" s="40"/>
      <c r="D2212" s="207"/>
      <c r="E2212" s="194"/>
      <c r="F2212" s="194"/>
      <c r="G2212" s="208"/>
      <c r="H2212" s="194"/>
      <c r="I2212" s="208"/>
      <c r="J2212" s="194"/>
      <c r="K2212" s="209"/>
      <c r="L2212" s="194"/>
      <c r="M2212" s="196"/>
      <c r="N2212" s="194"/>
      <c r="O2212" s="194"/>
      <c r="P2212" s="208"/>
      <c r="Q2212" s="194"/>
      <c r="R2212" s="210"/>
      <c r="S2212" s="211"/>
      <c r="T2212" s="193"/>
      <c r="U2212" s="40"/>
      <c r="W2212" s="41" t="str">
        <f t="shared" si="137"/>
        <v/>
      </c>
      <c r="X2212" s="58" t="str">
        <f t="shared" si="138"/>
        <v/>
      </c>
      <c r="Y2212" s="58" t="str">
        <f t="shared" si="136"/>
        <v/>
      </c>
      <c r="AC2212" s="41" t="str">
        <f t="shared" si="139"/>
        <v/>
      </c>
      <c r="AE2212" s="41" t="str">
        <f>IF($H2212="", "", IF(COUNTIF($AA$11:$AA$131, $H2212)&gt;0, 'Application Process'!$AC$4, ""))</f>
        <v/>
      </c>
    </row>
    <row r="2213" spans="1:31" x14ac:dyDescent="0.25">
      <c r="A2213" s="40"/>
      <c r="B2213" s="88" t="str">
        <f>IF($X2213="", "", IF(COUNTIF('Application Process'!$I$11:$I$3035, $X2213)=0, 'Job Database'!$Y$8, IFERROR(INDEX('Application Process'!$AJ$11:$AJ$3035, MATCH($X2213, 'Application Process'!$I$11:$I$3035, 0)), "")))</f>
        <v/>
      </c>
      <c r="C2213" s="40"/>
      <c r="D2213" s="207"/>
      <c r="E2213" s="194"/>
      <c r="F2213" s="194"/>
      <c r="G2213" s="208"/>
      <c r="H2213" s="194"/>
      <c r="I2213" s="208"/>
      <c r="J2213" s="194"/>
      <c r="K2213" s="209"/>
      <c r="L2213" s="194"/>
      <c r="M2213" s="196"/>
      <c r="N2213" s="194"/>
      <c r="O2213" s="194"/>
      <c r="P2213" s="208"/>
      <c r="Q2213" s="194"/>
      <c r="R2213" s="210"/>
      <c r="S2213" s="211"/>
      <c r="T2213" s="193"/>
      <c r="U2213" s="40"/>
      <c r="W2213" s="41" t="str">
        <f t="shared" si="137"/>
        <v/>
      </c>
      <c r="X2213" s="58" t="str">
        <f t="shared" si="138"/>
        <v/>
      </c>
      <c r="Y2213" s="58" t="str">
        <f t="shared" si="136"/>
        <v/>
      </c>
      <c r="AC2213" s="41" t="str">
        <f t="shared" si="139"/>
        <v/>
      </c>
      <c r="AE2213" s="41" t="str">
        <f>IF($H2213="", "", IF(COUNTIF($AA$11:$AA$131, $H2213)&gt;0, 'Application Process'!$AC$4, ""))</f>
        <v/>
      </c>
    </row>
    <row r="2214" spans="1:31" x14ac:dyDescent="0.25">
      <c r="A2214" s="40"/>
      <c r="B2214" s="88" t="str">
        <f>IF($X2214="", "", IF(COUNTIF('Application Process'!$I$11:$I$3035, $X2214)=0, 'Job Database'!$Y$8, IFERROR(INDEX('Application Process'!$AJ$11:$AJ$3035, MATCH($X2214, 'Application Process'!$I$11:$I$3035, 0)), "")))</f>
        <v/>
      </c>
      <c r="C2214" s="40"/>
      <c r="D2214" s="207"/>
      <c r="E2214" s="194"/>
      <c r="F2214" s="194"/>
      <c r="G2214" s="208"/>
      <c r="H2214" s="194"/>
      <c r="I2214" s="208"/>
      <c r="J2214" s="194"/>
      <c r="K2214" s="209"/>
      <c r="L2214" s="194"/>
      <c r="M2214" s="196"/>
      <c r="N2214" s="194"/>
      <c r="O2214" s="194"/>
      <c r="P2214" s="208"/>
      <c r="Q2214" s="194"/>
      <c r="R2214" s="210"/>
      <c r="S2214" s="211"/>
      <c r="T2214" s="193"/>
      <c r="U2214" s="40"/>
      <c r="W2214" s="41" t="str">
        <f t="shared" si="137"/>
        <v/>
      </c>
      <c r="X2214" s="58" t="str">
        <f t="shared" si="138"/>
        <v/>
      </c>
      <c r="Y2214" s="58" t="str">
        <f t="shared" si="136"/>
        <v/>
      </c>
      <c r="AC2214" s="41" t="str">
        <f t="shared" si="139"/>
        <v/>
      </c>
      <c r="AE2214" s="41" t="str">
        <f>IF($H2214="", "", IF(COUNTIF($AA$11:$AA$131, $H2214)&gt;0, 'Application Process'!$AC$4, ""))</f>
        <v/>
      </c>
    </row>
    <row r="2215" spans="1:31" x14ac:dyDescent="0.25">
      <c r="A2215" s="40"/>
      <c r="B2215" s="88" t="str">
        <f>IF($X2215="", "", IF(COUNTIF('Application Process'!$I$11:$I$3035, $X2215)=0, 'Job Database'!$Y$8, IFERROR(INDEX('Application Process'!$AJ$11:$AJ$3035, MATCH($X2215, 'Application Process'!$I$11:$I$3035, 0)), "")))</f>
        <v/>
      </c>
      <c r="C2215" s="40"/>
      <c r="D2215" s="207"/>
      <c r="E2215" s="194"/>
      <c r="F2215" s="194"/>
      <c r="G2215" s="208"/>
      <c r="H2215" s="194"/>
      <c r="I2215" s="208"/>
      <c r="J2215" s="194"/>
      <c r="K2215" s="209"/>
      <c r="L2215" s="194"/>
      <c r="M2215" s="196"/>
      <c r="N2215" s="194"/>
      <c r="O2215" s="194"/>
      <c r="P2215" s="208"/>
      <c r="Q2215" s="194"/>
      <c r="R2215" s="210"/>
      <c r="S2215" s="211"/>
      <c r="T2215" s="193"/>
      <c r="U2215" s="40"/>
      <c r="W2215" s="41" t="str">
        <f t="shared" si="137"/>
        <v/>
      </c>
      <c r="X2215" s="58" t="str">
        <f t="shared" si="138"/>
        <v/>
      </c>
      <c r="Y2215" s="58" t="str">
        <f t="shared" si="136"/>
        <v/>
      </c>
      <c r="AC2215" s="41" t="str">
        <f t="shared" si="139"/>
        <v/>
      </c>
      <c r="AE2215" s="41" t="str">
        <f>IF($H2215="", "", IF(COUNTIF($AA$11:$AA$131, $H2215)&gt;0, 'Application Process'!$AC$4, ""))</f>
        <v/>
      </c>
    </row>
    <row r="2216" spans="1:31" x14ac:dyDescent="0.25">
      <c r="A2216" s="40"/>
      <c r="B2216" s="88" t="str">
        <f>IF($X2216="", "", IF(COUNTIF('Application Process'!$I$11:$I$3035, $X2216)=0, 'Job Database'!$Y$8, IFERROR(INDEX('Application Process'!$AJ$11:$AJ$3035, MATCH($X2216, 'Application Process'!$I$11:$I$3035, 0)), "")))</f>
        <v/>
      </c>
      <c r="C2216" s="40"/>
      <c r="D2216" s="207"/>
      <c r="E2216" s="194"/>
      <c r="F2216" s="194"/>
      <c r="G2216" s="208"/>
      <c r="H2216" s="194"/>
      <c r="I2216" s="208"/>
      <c r="J2216" s="194"/>
      <c r="K2216" s="209"/>
      <c r="L2216" s="194"/>
      <c r="M2216" s="196"/>
      <c r="N2216" s="194"/>
      <c r="O2216" s="194"/>
      <c r="P2216" s="208"/>
      <c r="Q2216" s="194"/>
      <c r="R2216" s="210"/>
      <c r="S2216" s="211"/>
      <c r="T2216" s="193"/>
      <c r="U2216" s="40"/>
      <c r="W2216" s="41" t="str">
        <f t="shared" si="137"/>
        <v/>
      </c>
      <c r="X2216" s="58" t="str">
        <f t="shared" si="138"/>
        <v/>
      </c>
      <c r="Y2216" s="58" t="str">
        <f t="shared" si="136"/>
        <v/>
      </c>
      <c r="AC2216" s="41" t="str">
        <f t="shared" si="139"/>
        <v/>
      </c>
      <c r="AE2216" s="41" t="str">
        <f>IF($H2216="", "", IF(COUNTIF($AA$11:$AA$131, $H2216)&gt;0, 'Application Process'!$AC$4, ""))</f>
        <v/>
      </c>
    </row>
    <row r="2217" spans="1:31" x14ac:dyDescent="0.25">
      <c r="A2217" s="40"/>
      <c r="B2217" s="88" t="str">
        <f>IF($X2217="", "", IF(COUNTIF('Application Process'!$I$11:$I$3035, $X2217)=0, 'Job Database'!$Y$8, IFERROR(INDEX('Application Process'!$AJ$11:$AJ$3035, MATCH($X2217, 'Application Process'!$I$11:$I$3035, 0)), "")))</f>
        <v/>
      </c>
      <c r="C2217" s="40"/>
      <c r="D2217" s="207"/>
      <c r="E2217" s="194"/>
      <c r="F2217" s="194"/>
      <c r="G2217" s="208"/>
      <c r="H2217" s="194"/>
      <c r="I2217" s="208"/>
      <c r="J2217" s="194"/>
      <c r="K2217" s="209"/>
      <c r="L2217" s="194"/>
      <c r="M2217" s="196"/>
      <c r="N2217" s="194"/>
      <c r="O2217" s="194"/>
      <c r="P2217" s="208"/>
      <c r="Q2217" s="194"/>
      <c r="R2217" s="210"/>
      <c r="S2217" s="211"/>
      <c r="T2217" s="193"/>
      <c r="U2217" s="40"/>
      <c r="W2217" s="41" t="str">
        <f t="shared" si="137"/>
        <v/>
      </c>
      <c r="X2217" s="58" t="str">
        <f t="shared" si="138"/>
        <v/>
      </c>
      <c r="Y2217" s="58" t="str">
        <f t="shared" si="136"/>
        <v/>
      </c>
      <c r="AC2217" s="41" t="str">
        <f t="shared" si="139"/>
        <v/>
      </c>
      <c r="AE2217" s="41" t="str">
        <f>IF($H2217="", "", IF(COUNTIF($AA$11:$AA$131, $H2217)&gt;0, 'Application Process'!$AC$4, ""))</f>
        <v/>
      </c>
    </row>
    <row r="2218" spans="1:31" x14ac:dyDescent="0.25">
      <c r="A2218" s="40"/>
      <c r="B2218" s="88" t="str">
        <f>IF($X2218="", "", IF(COUNTIF('Application Process'!$I$11:$I$3035, $X2218)=0, 'Job Database'!$Y$8, IFERROR(INDEX('Application Process'!$AJ$11:$AJ$3035, MATCH($X2218, 'Application Process'!$I$11:$I$3035, 0)), "")))</f>
        <v/>
      </c>
      <c r="C2218" s="40"/>
      <c r="D2218" s="207"/>
      <c r="E2218" s="194"/>
      <c r="F2218" s="194"/>
      <c r="G2218" s="208"/>
      <c r="H2218" s="194"/>
      <c r="I2218" s="208"/>
      <c r="J2218" s="194"/>
      <c r="K2218" s="209"/>
      <c r="L2218" s="194"/>
      <c r="M2218" s="196"/>
      <c r="N2218" s="194"/>
      <c r="O2218" s="194"/>
      <c r="P2218" s="208"/>
      <c r="Q2218" s="194"/>
      <c r="R2218" s="210"/>
      <c r="S2218" s="211"/>
      <c r="T2218" s="193"/>
      <c r="U2218" s="40"/>
      <c r="W2218" s="41" t="str">
        <f t="shared" si="137"/>
        <v/>
      </c>
      <c r="X2218" s="58" t="str">
        <f t="shared" si="138"/>
        <v/>
      </c>
      <c r="Y2218" s="58" t="str">
        <f t="shared" si="136"/>
        <v/>
      </c>
      <c r="AC2218" s="41" t="str">
        <f t="shared" si="139"/>
        <v/>
      </c>
      <c r="AE2218" s="41" t="str">
        <f>IF($H2218="", "", IF(COUNTIF($AA$11:$AA$131, $H2218)&gt;0, 'Application Process'!$AC$4, ""))</f>
        <v/>
      </c>
    </row>
    <row r="2219" spans="1:31" x14ac:dyDescent="0.25">
      <c r="A2219" s="40"/>
      <c r="B2219" s="88" t="str">
        <f>IF($X2219="", "", IF(COUNTIF('Application Process'!$I$11:$I$3035, $X2219)=0, 'Job Database'!$Y$8, IFERROR(INDEX('Application Process'!$AJ$11:$AJ$3035, MATCH($X2219, 'Application Process'!$I$11:$I$3035, 0)), "")))</f>
        <v/>
      </c>
      <c r="C2219" s="40"/>
      <c r="D2219" s="207"/>
      <c r="E2219" s="194"/>
      <c r="F2219" s="194"/>
      <c r="G2219" s="208"/>
      <c r="H2219" s="194"/>
      <c r="I2219" s="208"/>
      <c r="J2219" s="194"/>
      <c r="K2219" s="209"/>
      <c r="L2219" s="194"/>
      <c r="M2219" s="196"/>
      <c r="N2219" s="194"/>
      <c r="O2219" s="194"/>
      <c r="P2219" s="208"/>
      <c r="Q2219" s="194"/>
      <c r="R2219" s="210"/>
      <c r="S2219" s="211"/>
      <c r="T2219" s="193"/>
      <c r="U2219" s="40"/>
      <c r="W2219" s="41" t="str">
        <f t="shared" si="137"/>
        <v/>
      </c>
      <c r="X2219" s="58" t="str">
        <f t="shared" si="138"/>
        <v/>
      </c>
      <c r="Y2219" s="58" t="str">
        <f t="shared" si="136"/>
        <v/>
      </c>
      <c r="AC2219" s="41" t="str">
        <f t="shared" si="139"/>
        <v/>
      </c>
      <c r="AE2219" s="41" t="str">
        <f>IF($H2219="", "", IF(COUNTIF($AA$11:$AA$131, $H2219)&gt;0, 'Application Process'!$AC$4, ""))</f>
        <v/>
      </c>
    </row>
    <row r="2220" spans="1:31" x14ac:dyDescent="0.25">
      <c r="A2220" s="40"/>
      <c r="B2220" s="88" t="str">
        <f>IF($X2220="", "", IF(COUNTIF('Application Process'!$I$11:$I$3035, $X2220)=0, 'Job Database'!$Y$8, IFERROR(INDEX('Application Process'!$AJ$11:$AJ$3035, MATCH($X2220, 'Application Process'!$I$11:$I$3035, 0)), "")))</f>
        <v/>
      </c>
      <c r="C2220" s="40"/>
      <c r="D2220" s="207"/>
      <c r="E2220" s="194"/>
      <c r="F2220" s="194"/>
      <c r="G2220" s="208"/>
      <c r="H2220" s="194"/>
      <c r="I2220" s="208"/>
      <c r="J2220" s="194"/>
      <c r="K2220" s="209"/>
      <c r="L2220" s="194"/>
      <c r="M2220" s="196"/>
      <c r="N2220" s="194"/>
      <c r="O2220" s="194"/>
      <c r="P2220" s="208"/>
      <c r="Q2220" s="194"/>
      <c r="R2220" s="210"/>
      <c r="S2220" s="211"/>
      <c r="T2220" s="193"/>
      <c r="U2220" s="40"/>
      <c r="W2220" s="41" t="str">
        <f t="shared" si="137"/>
        <v/>
      </c>
      <c r="X2220" s="58" t="str">
        <f t="shared" si="138"/>
        <v/>
      </c>
      <c r="Y2220" s="58" t="str">
        <f t="shared" si="136"/>
        <v/>
      </c>
      <c r="AC2220" s="41" t="str">
        <f t="shared" si="139"/>
        <v/>
      </c>
      <c r="AE2220" s="41" t="str">
        <f>IF($H2220="", "", IF(COUNTIF($AA$11:$AA$131, $H2220)&gt;0, 'Application Process'!$AC$4, ""))</f>
        <v/>
      </c>
    </row>
    <row r="2221" spans="1:31" x14ac:dyDescent="0.25">
      <c r="A2221" s="40"/>
      <c r="B2221" s="88" t="str">
        <f>IF($X2221="", "", IF(COUNTIF('Application Process'!$I$11:$I$3035, $X2221)=0, 'Job Database'!$Y$8, IFERROR(INDEX('Application Process'!$AJ$11:$AJ$3035, MATCH($X2221, 'Application Process'!$I$11:$I$3035, 0)), "")))</f>
        <v/>
      </c>
      <c r="C2221" s="40"/>
      <c r="D2221" s="207"/>
      <c r="E2221" s="194"/>
      <c r="F2221" s="194"/>
      <c r="G2221" s="208"/>
      <c r="H2221" s="194"/>
      <c r="I2221" s="208"/>
      <c r="J2221" s="194"/>
      <c r="K2221" s="209"/>
      <c r="L2221" s="194"/>
      <c r="M2221" s="196"/>
      <c r="N2221" s="194"/>
      <c r="O2221" s="194"/>
      <c r="P2221" s="208"/>
      <c r="Q2221" s="194"/>
      <c r="R2221" s="210"/>
      <c r="S2221" s="211"/>
      <c r="T2221" s="193"/>
      <c r="U2221" s="40"/>
      <c r="W2221" s="41" t="str">
        <f t="shared" si="137"/>
        <v/>
      </c>
      <c r="X2221" s="58" t="str">
        <f t="shared" si="138"/>
        <v/>
      </c>
      <c r="Y2221" s="58" t="str">
        <f t="shared" si="136"/>
        <v/>
      </c>
      <c r="AC2221" s="41" t="str">
        <f t="shared" si="139"/>
        <v/>
      </c>
      <c r="AE2221" s="41" t="str">
        <f>IF($H2221="", "", IF(COUNTIF($AA$11:$AA$131, $H2221)&gt;0, 'Application Process'!$AC$4, ""))</f>
        <v/>
      </c>
    </row>
    <row r="2222" spans="1:31" x14ac:dyDescent="0.25">
      <c r="A2222" s="40"/>
      <c r="B2222" s="88" t="str">
        <f>IF($X2222="", "", IF(COUNTIF('Application Process'!$I$11:$I$3035, $X2222)=0, 'Job Database'!$Y$8, IFERROR(INDEX('Application Process'!$AJ$11:$AJ$3035, MATCH($X2222, 'Application Process'!$I$11:$I$3035, 0)), "")))</f>
        <v/>
      </c>
      <c r="C2222" s="40"/>
      <c r="D2222" s="207"/>
      <c r="E2222" s="194"/>
      <c r="F2222" s="194"/>
      <c r="G2222" s="208"/>
      <c r="H2222" s="194"/>
      <c r="I2222" s="208"/>
      <c r="J2222" s="194"/>
      <c r="K2222" s="209"/>
      <c r="L2222" s="194"/>
      <c r="M2222" s="196"/>
      <c r="N2222" s="194"/>
      <c r="O2222" s="194"/>
      <c r="P2222" s="208"/>
      <c r="Q2222" s="194"/>
      <c r="R2222" s="210"/>
      <c r="S2222" s="211"/>
      <c r="T2222" s="193"/>
      <c r="U2222" s="40"/>
      <c r="W2222" s="41" t="str">
        <f t="shared" si="137"/>
        <v/>
      </c>
      <c r="X2222" s="58" t="str">
        <f t="shared" si="138"/>
        <v/>
      </c>
      <c r="Y2222" s="58" t="str">
        <f t="shared" si="136"/>
        <v/>
      </c>
      <c r="AC2222" s="41" t="str">
        <f t="shared" si="139"/>
        <v/>
      </c>
      <c r="AE2222" s="41" t="str">
        <f>IF($H2222="", "", IF(COUNTIF($AA$11:$AA$131, $H2222)&gt;0, 'Application Process'!$AC$4, ""))</f>
        <v/>
      </c>
    </row>
    <row r="2223" spans="1:31" x14ac:dyDescent="0.25">
      <c r="A2223" s="40"/>
      <c r="B2223" s="88" t="str">
        <f>IF($X2223="", "", IF(COUNTIF('Application Process'!$I$11:$I$3035, $X2223)=0, 'Job Database'!$Y$8, IFERROR(INDEX('Application Process'!$AJ$11:$AJ$3035, MATCH($X2223, 'Application Process'!$I$11:$I$3035, 0)), "")))</f>
        <v/>
      </c>
      <c r="C2223" s="40"/>
      <c r="D2223" s="207"/>
      <c r="E2223" s="194"/>
      <c r="F2223" s="194"/>
      <c r="G2223" s="208"/>
      <c r="H2223" s="194"/>
      <c r="I2223" s="208"/>
      <c r="J2223" s="194"/>
      <c r="K2223" s="209"/>
      <c r="L2223" s="194"/>
      <c r="M2223" s="196"/>
      <c r="N2223" s="194"/>
      <c r="O2223" s="194"/>
      <c r="P2223" s="208"/>
      <c r="Q2223" s="194"/>
      <c r="R2223" s="210"/>
      <c r="S2223" s="211"/>
      <c r="T2223" s="193"/>
      <c r="U2223" s="40"/>
      <c r="W2223" s="41" t="str">
        <f t="shared" si="137"/>
        <v/>
      </c>
      <c r="X2223" s="58" t="str">
        <f t="shared" si="138"/>
        <v/>
      </c>
      <c r="Y2223" s="58" t="str">
        <f t="shared" si="136"/>
        <v/>
      </c>
      <c r="AC2223" s="41" t="str">
        <f t="shared" si="139"/>
        <v/>
      </c>
      <c r="AE2223" s="41" t="str">
        <f>IF($H2223="", "", IF(COUNTIF($AA$11:$AA$131, $H2223)&gt;0, 'Application Process'!$AC$4, ""))</f>
        <v/>
      </c>
    </row>
    <row r="2224" spans="1:31" x14ac:dyDescent="0.25">
      <c r="A2224" s="40"/>
      <c r="B2224" s="88" t="str">
        <f>IF($X2224="", "", IF(COUNTIF('Application Process'!$I$11:$I$3035, $X2224)=0, 'Job Database'!$Y$8, IFERROR(INDEX('Application Process'!$AJ$11:$AJ$3035, MATCH($X2224, 'Application Process'!$I$11:$I$3035, 0)), "")))</f>
        <v/>
      </c>
      <c r="C2224" s="40"/>
      <c r="D2224" s="207"/>
      <c r="E2224" s="194"/>
      <c r="F2224" s="194"/>
      <c r="G2224" s="208"/>
      <c r="H2224" s="194"/>
      <c r="I2224" s="208"/>
      <c r="J2224" s="194"/>
      <c r="K2224" s="209"/>
      <c r="L2224" s="194"/>
      <c r="M2224" s="196"/>
      <c r="N2224" s="194"/>
      <c r="O2224" s="194"/>
      <c r="P2224" s="208"/>
      <c r="Q2224" s="194"/>
      <c r="R2224" s="210"/>
      <c r="S2224" s="211"/>
      <c r="T2224" s="193"/>
      <c r="U2224" s="40"/>
      <c r="W2224" s="41" t="str">
        <f t="shared" si="137"/>
        <v/>
      </c>
      <c r="X2224" s="58" t="str">
        <f t="shared" si="138"/>
        <v/>
      </c>
      <c r="Y2224" s="58" t="str">
        <f t="shared" si="136"/>
        <v/>
      </c>
      <c r="AC2224" s="41" t="str">
        <f t="shared" si="139"/>
        <v/>
      </c>
      <c r="AE2224" s="41" t="str">
        <f>IF($H2224="", "", IF(COUNTIF($AA$11:$AA$131, $H2224)&gt;0, 'Application Process'!$AC$4, ""))</f>
        <v/>
      </c>
    </row>
    <row r="2225" spans="1:31" x14ac:dyDescent="0.25">
      <c r="A2225" s="40"/>
      <c r="B2225" s="88" t="str">
        <f>IF($X2225="", "", IF(COUNTIF('Application Process'!$I$11:$I$3035, $X2225)=0, 'Job Database'!$Y$8, IFERROR(INDEX('Application Process'!$AJ$11:$AJ$3035, MATCH($X2225, 'Application Process'!$I$11:$I$3035, 0)), "")))</f>
        <v/>
      </c>
      <c r="C2225" s="40"/>
      <c r="D2225" s="207"/>
      <c r="E2225" s="194"/>
      <c r="F2225" s="194"/>
      <c r="G2225" s="208"/>
      <c r="H2225" s="194"/>
      <c r="I2225" s="208"/>
      <c r="J2225" s="194"/>
      <c r="K2225" s="209"/>
      <c r="L2225" s="194"/>
      <c r="M2225" s="196"/>
      <c r="N2225" s="194"/>
      <c r="O2225" s="194"/>
      <c r="P2225" s="208"/>
      <c r="Q2225" s="194"/>
      <c r="R2225" s="210"/>
      <c r="S2225" s="211"/>
      <c r="T2225" s="193"/>
      <c r="U2225" s="40"/>
      <c r="W2225" s="41" t="str">
        <f t="shared" si="137"/>
        <v/>
      </c>
      <c r="X2225" s="58" t="str">
        <f t="shared" si="138"/>
        <v/>
      </c>
      <c r="Y2225" s="58" t="str">
        <f t="shared" si="136"/>
        <v/>
      </c>
      <c r="AC2225" s="41" t="str">
        <f t="shared" si="139"/>
        <v/>
      </c>
      <c r="AE2225" s="41" t="str">
        <f>IF($H2225="", "", IF(COUNTIF($AA$11:$AA$131, $H2225)&gt;0, 'Application Process'!$AC$4, ""))</f>
        <v/>
      </c>
    </row>
    <row r="2226" spans="1:31" x14ac:dyDescent="0.25">
      <c r="A2226" s="40"/>
      <c r="B2226" s="88" t="str">
        <f>IF($X2226="", "", IF(COUNTIF('Application Process'!$I$11:$I$3035, $X2226)=0, 'Job Database'!$Y$8, IFERROR(INDEX('Application Process'!$AJ$11:$AJ$3035, MATCH($X2226, 'Application Process'!$I$11:$I$3035, 0)), "")))</f>
        <v/>
      </c>
      <c r="C2226" s="40"/>
      <c r="D2226" s="207"/>
      <c r="E2226" s="194"/>
      <c r="F2226" s="194"/>
      <c r="G2226" s="208"/>
      <c r="H2226" s="194"/>
      <c r="I2226" s="208"/>
      <c r="J2226" s="194"/>
      <c r="K2226" s="209"/>
      <c r="L2226" s="194"/>
      <c r="M2226" s="196"/>
      <c r="N2226" s="194"/>
      <c r="O2226" s="194"/>
      <c r="P2226" s="208"/>
      <c r="Q2226" s="194"/>
      <c r="R2226" s="210"/>
      <c r="S2226" s="211"/>
      <c r="T2226" s="193"/>
      <c r="U2226" s="40"/>
      <c r="W2226" s="41" t="str">
        <f t="shared" si="137"/>
        <v/>
      </c>
      <c r="X2226" s="58" t="str">
        <f t="shared" si="138"/>
        <v/>
      </c>
      <c r="Y2226" s="58" t="str">
        <f t="shared" si="136"/>
        <v/>
      </c>
      <c r="AC2226" s="41" t="str">
        <f t="shared" si="139"/>
        <v/>
      </c>
      <c r="AE2226" s="41" t="str">
        <f>IF($H2226="", "", IF(COUNTIF($AA$11:$AA$131, $H2226)&gt;0, 'Application Process'!$AC$4, ""))</f>
        <v/>
      </c>
    </row>
    <row r="2227" spans="1:31" x14ac:dyDescent="0.25">
      <c r="A2227" s="40"/>
      <c r="B2227" s="88" t="str">
        <f>IF($X2227="", "", IF(COUNTIF('Application Process'!$I$11:$I$3035, $X2227)=0, 'Job Database'!$Y$8, IFERROR(INDEX('Application Process'!$AJ$11:$AJ$3035, MATCH($X2227, 'Application Process'!$I$11:$I$3035, 0)), "")))</f>
        <v/>
      </c>
      <c r="C2227" s="40"/>
      <c r="D2227" s="207"/>
      <c r="E2227" s="194"/>
      <c r="F2227" s="194"/>
      <c r="G2227" s="208"/>
      <c r="H2227" s="194"/>
      <c r="I2227" s="208"/>
      <c r="J2227" s="194"/>
      <c r="K2227" s="209"/>
      <c r="L2227" s="194"/>
      <c r="M2227" s="196"/>
      <c r="N2227" s="194"/>
      <c r="O2227" s="194"/>
      <c r="P2227" s="208"/>
      <c r="Q2227" s="194"/>
      <c r="R2227" s="210"/>
      <c r="S2227" s="211"/>
      <c r="T2227" s="193"/>
      <c r="U2227" s="40"/>
      <c r="W2227" s="41" t="str">
        <f t="shared" si="137"/>
        <v/>
      </c>
      <c r="X2227" s="58" t="str">
        <f t="shared" si="138"/>
        <v/>
      </c>
      <c r="Y2227" s="58" t="str">
        <f t="shared" si="136"/>
        <v/>
      </c>
      <c r="AC2227" s="41" t="str">
        <f t="shared" si="139"/>
        <v/>
      </c>
      <c r="AE2227" s="41" t="str">
        <f>IF($H2227="", "", IF(COUNTIF($AA$11:$AA$131, $H2227)&gt;0, 'Application Process'!$AC$4, ""))</f>
        <v/>
      </c>
    </row>
    <row r="2228" spans="1:31" x14ac:dyDescent="0.25">
      <c r="A2228" s="40"/>
      <c r="B2228" s="88" t="str">
        <f>IF($X2228="", "", IF(COUNTIF('Application Process'!$I$11:$I$3035, $X2228)=0, 'Job Database'!$Y$8, IFERROR(INDEX('Application Process'!$AJ$11:$AJ$3035, MATCH($X2228, 'Application Process'!$I$11:$I$3035, 0)), "")))</f>
        <v/>
      </c>
      <c r="C2228" s="40"/>
      <c r="D2228" s="207"/>
      <c r="E2228" s="194"/>
      <c r="F2228" s="194"/>
      <c r="G2228" s="208"/>
      <c r="H2228" s="194"/>
      <c r="I2228" s="208"/>
      <c r="J2228" s="194"/>
      <c r="K2228" s="209"/>
      <c r="L2228" s="194"/>
      <c r="M2228" s="196"/>
      <c r="N2228" s="194"/>
      <c r="O2228" s="194"/>
      <c r="P2228" s="208"/>
      <c r="Q2228" s="194"/>
      <c r="R2228" s="210"/>
      <c r="S2228" s="211"/>
      <c r="T2228" s="193"/>
      <c r="U2228" s="40"/>
      <c r="W2228" s="41" t="str">
        <f t="shared" si="137"/>
        <v/>
      </c>
      <c r="X2228" s="58" t="str">
        <f t="shared" si="138"/>
        <v/>
      </c>
      <c r="Y2228" s="58" t="str">
        <f t="shared" si="136"/>
        <v/>
      </c>
      <c r="AC2228" s="41" t="str">
        <f t="shared" si="139"/>
        <v/>
      </c>
      <c r="AE2228" s="41" t="str">
        <f>IF($H2228="", "", IF(COUNTIF($AA$11:$AA$131, $H2228)&gt;0, 'Application Process'!$AC$4, ""))</f>
        <v/>
      </c>
    </row>
    <row r="2229" spans="1:31" x14ac:dyDescent="0.25">
      <c r="A2229" s="40"/>
      <c r="B2229" s="88" t="str">
        <f>IF($X2229="", "", IF(COUNTIF('Application Process'!$I$11:$I$3035, $X2229)=0, 'Job Database'!$Y$8, IFERROR(INDEX('Application Process'!$AJ$11:$AJ$3035, MATCH($X2229, 'Application Process'!$I$11:$I$3035, 0)), "")))</f>
        <v/>
      </c>
      <c r="C2229" s="40"/>
      <c r="D2229" s="207"/>
      <c r="E2229" s="194"/>
      <c r="F2229" s="194"/>
      <c r="G2229" s="208"/>
      <c r="H2229" s="194"/>
      <c r="I2229" s="208"/>
      <c r="J2229" s="194"/>
      <c r="K2229" s="209"/>
      <c r="L2229" s="194"/>
      <c r="M2229" s="196"/>
      <c r="N2229" s="194"/>
      <c r="O2229" s="194"/>
      <c r="P2229" s="208"/>
      <c r="Q2229" s="194"/>
      <c r="R2229" s="210"/>
      <c r="S2229" s="211"/>
      <c r="T2229" s="193"/>
      <c r="U2229" s="40"/>
      <c r="W2229" s="41" t="str">
        <f t="shared" si="137"/>
        <v/>
      </c>
      <c r="X2229" s="58" t="str">
        <f t="shared" si="138"/>
        <v/>
      </c>
      <c r="Y2229" s="58" t="str">
        <f t="shared" si="136"/>
        <v/>
      </c>
      <c r="AC2229" s="41" t="str">
        <f t="shared" si="139"/>
        <v/>
      </c>
      <c r="AE2229" s="41" t="str">
        <f>IF($H2229="", "", IF(COUNTIF($AA$11:$AA$131, $H2229)&gt;0, 'Application Process'!$AC$4, ""))</f>
        <v/>
      </c>
    </row>
    <row r="2230" spans="1:31" x14ac:dyDescent="0.25">
      <c r="A2230" s="40"/>
      <c r="B2230" s="88" t="str">
        <f>IF($X2230="", "", IF(COUNTIF('Application Process'!$I$11:$I$3035, $X2230)=0, 'Job Database'!$Y$8, IFERROR(INDEX('Application Process'!$AJ$11:$AJ$3035, MATCH($X2230, 'Application Process'!$I$11:$I$3035, 0)), "")))</f>
        <v/>
      </c>
      <c r="C2230" s="40"/>
      <c r="D2230" s="207"/>
      <c r="E2230" s="194"/>
      <c r="F2230" s="194"/>
      <c r="G2230" s="208"/>
      <c r="H2230" s="194"/>
      <c r="I2230" s="208"/>
      <c r="J2230" s="194"/>
      <c r="K2230" s="209"/>
      <c r="L2230" s="194"/>
      <c r="M2230" s="196"/>
      <c r="N2230" s="194"/>
      <c r="O2230" s="194"/>
      <c r="P2230" s="208"/>
      <c r="Q2230" s="194"/>
      <c r="R2230" s="210"/>
      <c r="S2230" s="211"/>
      <c r="T2230" s="193"/>
      <c r="U2230" s="40"/>
      <c r="W2230" s="41" t="str">
        <f t="shared" si="137"/>
        <v/>
      </c>
      <c r="X2230" s="58" t="str">
        <f t="shared" si="138"/>
        <v/>
      </c>
      <c r="Y2230" s="58" t="str">
        <f t="shared" si="136"/>
        <v/>
      </c>
      <c r="AC2230" s="41" t="str">
        <f t="shared" si="139"/>
        <v/>
      </c>
      <c r="AE2230" s="41" t="str">
        <f>IF($H2230="", "", IF(COUNTIF($AA$11:$AA$131, $H2230)&gt;0, 'Application Process'!$AC$4, ""))</f>
        <v/>
      </c>
    </row>
    <row r="2231" spans="1:31" x14ac:dyDescent="0.25">
      <c r="A2231" s="40"/>
      <c r="B2231" s="88" t="str">
        <f>IF($X2231="", "", IF(COUNTIF('Application Process'!$I$11:$I$3035, $X2231)=0, 'Job Database'!$Y$8, IFERROR(INDEX('Application Process'!$AJ$11:$AJ$3035, MATCH($X2231, 'Application Process'!$I$11:$I$3035, 0)), "")))</f>
        <v/>
      </c>
      <c r="C2231" s="40"/>
      <c r="D2231" s="207"/>
      <c r="E2231" s="194"/>
      <c r="F2231" s="194"/>
      <c r="G2231" s="208"/>
      <c r="H2231" s="194"/>
      <c r="I2231" s="208"/>
      <c r="J2231" s="194"/>
      <c r="K2231" s="209"/>
      <c r="L2231" s="194"/>
      <c r="M2231" s="196"/>
      <c r="N2231" s="194"/>
      <c r="O2231" s="194"/>
      <c r="P2231" s="208"/>
      <c r="Q2231" s="194"/>
      <c r="R2231" s="210"/>
      <c r="S2231" s="211"/>
      <c r="T2231" s="193"/>
      <c r="U2231" s="40"/>
      <c r="W2231" s="41" t="str">
        <f t="shared" si="137"/>
        <v/>
      </c>
      <c r="X2231" s="58" t="str">
        <f t="shared" si="138"/>
        <v/>
      </c>
      <c r="Y2231" s="58" t="str">
        <f t="shared" si="136"/>
        <v/>
      </c>
      <c r="AC2231" s="41" t="str">
        <f t="shared" si="139"/>
        <v/>
      </c>
      <c r="AE2231" s="41" t="str">
        <f>IF($H2231="", "", IF(COUNTIF($AA$11:$AA$131, $H2231)&gt;0, 'Application Process'!$AC$4, ""))</f>
        <v/>
      </c>
    </row>
    <row r="2232" spans="1:31" x14ac:dyDescent="0.25">
      <c r="A2232" s="40"/>
      <c r="B2232" s="88" t="str">
        <f>IF($X2232="", "", IF(COUNTIF('Application Process'!$I$11:$I$3035, $X2232)=0, 'Job Database'!$Y$8, IFERROR(INDEX('Application Process'!$AJ$11:$AJ$3035, MATCH($X2232, 'Application Process'!$I$11:$I$3035, 0)), "")))</f>
        <v/>
      </c>
      <c r="C2232" s="40"/>
      <c r="D2232" s="207"/>
      <c r="E2232" s="194"/>
      <c r="F2232" s="194"/>
      <c r="G2232" s="208"/>
      <c r="H2232" s="194"/>
      <c r="I2232" s="208"/>
      <c r="J2232" s="194"/>
      <c r="K2232" s="209"/>
      <c r="L2232" s="194"/>
      <c r="M2232" s="196"/>
      <c r="N2232" s="194"/>
      <c r="O2232" s="194"/>
      <c r="P2232" s="208"/>
      <c r="Q2232" s="194"/>
      <c r="R2232" s="210"/>
      <c r="S2232" s="211"/>
      <c r="T2232" s="193"/>
      <c r="U2232" s="40"/>
      <c r="W2232" s="41" t="str">
        <f t="shared" si="137"/>
        <v/>
      </c>
      <c r="X2232" s="58" t="str">
        <f t="shared" si="138"/>
        <v/>
      </c>
      <c r="Y2232" s="58" t="str">
        <f t="shared" si="136"/>
        <v/>
      </c>
      <c r="AC2232" s="41" t="str">
        <f t="shared" si="139"/>
        <v/>
      </c>
      <c r="AE2232" s="41" t="str">
        <f>IF($H2232="", "", IF(COUNTIF($AA$11:$AA$131, $H2232)&gt;0, 'Application Process'!$AC$4, ""))</f>
        <v/>
      </c>
    </row>
    <row r="2233" spans="1:31" x14ac:dyDescent="0.25">
      <c r="A2233" s="40"/>
      <c r="B2233" s="88" t="str">
        <f>IF($X2233="", "", IF(COUNTIF('Application Process'!$I$11:$I$3035, $X2233)=0, 'Job Database'!$Y$8, IFERROR(INDEX('Application Process'!$AJ$11:$AJ$3035, MATCH($X2233, 'Application Process'!$I$11:$I$3035, 0)), "")))</f>
        <v/>
      </c>
      <c r="C2233" s="40"/>
      <c r="D2233" s="207"/>
      <c r="E2233" s="194"/>
      <c r="F2233" s="194"/>
      <c r="G2233" s="208"/>
      <c r="H2233" s="194"/>
      <c r="I2233" s="208"/>
      <c r="J2233" s="194"/>
      <c r="K2233" s="209"/>
      <c r="L2233" s="194"/>
      <c r="M2233" s="196"/>
      <c r="N2233" s="194"/>
      <c r="O2233" s="194"/>
      <c r="P2233" s="208"/>
      <c r="Q2233" s="194"/>
      <c r="R2233" s="210"/>
      <c r="S2233" s="211"/>
      <c r="T2233" s="193"/>
      <c r="U2233" s="40"/>
      <c r="W2233" s="41" t="str">
        <f t="shared" si="137"/>
        <v/>
      </c>
      <c r="X2233" s="58" t="str">
        <f t="shared" si="138"/>
        <v/>
      </c>
      <c r="Y2233" s="58" t="str">
        <f t="shared" si="136"/>
        <v/>
      </c>
      <c r="AC2233" s="41" t="str">
        <f t="shared" si="139"/>
        <v/>
      </c>
      <c r="AE2233" s="41" t="str">
        <f>IF($H2233="", "", IF(COUNTIF($AA$11:$AA$131, $H2233)&gt;0, 'Application Process'!$AC$4, ""))</f>
        <v/>
      </c>
    </row>
    <row r="2234" spans="1:31" x14ac:dyDescent="0.25">
      <c r="A2234" s="40"/>
      <c r="B2234" s="88" t="str">
        <f>IF($X2234="", "", IF(COUNTIF('Application Process'!$I$11:$I$3035, $X2234)=0, 'Job Database'!$Y$8, IFERROR(INDEX('Application Process'!$AJ$11:$AJ$3035, MATCH($X2234, 'Application Process'!$I$11:$I$3035, 0)), "")))</f>
        <v/>
      </c>
      <c r="C2234" s="40"/>
      <c r="D2234" s="207"/>
      <c r="E2234" s="194"/>
      <c r="F2234" s="194"/>
      <c r="G2234" s="208"/>
      <c r="H2234" s="194"/>
      <c r="I2234" s="208"/>
      <c r="J2234" s="194"/>
      <c r="K2234" s="209"/>
      <c r="L2234" s="194"/>
      <c r="M2234" s="196"/>
      <c r="N2234" s="194"/>
      <c r="O2234" s="194"/>
      <c r="P2234" s="208"/>
      <c r="Q2234" s="194"/>
      <c r="R2234" s="210"/>
      <c r="S2234" s="211"/>
      <c r="T2234" s="193"/>
      <c r="U2234" s="40"/>
      <c r="W2234" s="41" t="str">
        <f t="shared" si="137"/>
        <v/>
      </c>
      <c r="X2234" s="58" t="str">
        <f t="shared" si="138"/>
        <v/>
      </c>
      <c r="Y2234" s="58" t="str">
        <f t="shared" si="136"/>
        <v/>
      </c>
      <c r="AC2234" s="41" t="str">
        <f t="shared" si="139"/>
        <v/>
      </c>
      <c r="AE2234" s="41" t="str">
        <f>IF($H2234="", "", IF(COUNTIF($AA$11:$AA$131, $H2234)&gt;0, 'Application Process'!$AC$4, ""))</f>
        <v/>
      </c>
    </row>
    <row r="2235" spans="1:31" x14ac:dyDescent="0.25">
      <c r="A2235" s="40"/>
      <c r="B2235" s="88" t="str">
        <f>IF($X2235="", "", IF(COUNTIF('Application Process'!$I$11:$I$3035, $X2235)=0, 'Job Database'!$Y$8, IFERROR(INDEX('Application Process'!$AJ$11:$AJ$3035, MATCH($X2235, 'Application Process'!$I$11:$I$3035, 0)), "")))</f>
        <v/>
      </c>
      <c r="C2235" s="40"/>
      <c r="D2235" s="207"/>
      <c r="E2235" s="194"/>
      <c r="F2235" s="194"/>
      <c r="G2235" s="208"/>
      <c r="H2235" s="194"/>
      <c r="I2235" s="208"/>
      <c r="J2235" s="194"/>
      <c r="K2235" s="209"/>
      <c r="L2235" s="194"/>
      <c r="M2235" s="196"/>
      <c r="N2235" s="194"/>
      <c r="O2235" s="194"/>
      <c r="P2235" s="208"/>
      <c r="Q2235" s="194"/>
      <c r="R2235" s="210"/>
      <c r="S2235" s="211"/>
      <c r="T2235" s="193"/>
      <c r="U2235" s="40"/>
      <c r="W2235" s="41" t="str">
        <f t="shared" si="137"/>
        <v/>
      </c>
      <c r="X2235" s="58" t="str">
        <f t="shared" si="138"/>
        <v/>
      </c>
      <c r="Y2235" s="58" t="str">
        <f t="shared" si="136"/>
        <v/>
      </c>
      <c r="AC2235" s="41" t="str">
        <f t="shared" si="139"/>
        <v/>
      </c>
      <c r="AE2235" s="41" t="str">
        <f>IF($H2235="", "", IF(COUNTIF($AA$11:$AA$131, $H2235)&gt;0, 'Application Process'!$AC$4, ""))</f>
        <v/>
      </c>
    </row>
    <row r="2236" spans="1:31" x14ac:dyDescent="0.25">
      <c r="A2236" s="40"/>
      <c r="B2236" s="88" t="str">
        <f>IF($X2236="", "", IF(COUNTIF('Application Process'!$I$11:$I$3035, $X2236)=0, 'Job Database'!$Y$8, IFERROR(INDEX('Application Process'!$AJ$11:$AJ$3035, MATCH($X2236, 'Application Process'!$I$11:$I$3035, 0)), "")))</f>
        <v/>
      </c>
      <c r="C2236" s="40"/>
      <c r="D2236" s="207"/>
      <c r="E2236" s="194"/>
      <c r="F2236" s="194"/>
      <c r="G2236" s="208"/>
      <c r="H2236" s="194"/>
      <c r="I2236" s="208"/>
      <c r="J2236" s="194"/>
      <c r="K2236" s="209"/>
      <c r="L2236" s="194"/>
      <c r="M2236" s="196"/>
      <c r="N2236" s="194"/>
      <c r="O2236" s="194"/>
      <c r="P2236" s="208"/>
      <c r="Q2236" s="194"/>
      <c r="R2236" s="210"/>
      <c r="S2236" s="211"/>
      <c r="T2236" s="193"/>
      <c r="U2236" s="40"/>
      <c r="W2236" s="41" t="str">
        <f t="shared" si="137"/>
        <v/>
      </c>
      <c r="X2236" s="58" t="str">
        <f t="shared" si="138"/>
        <v/>
      </c>
      <c r="Y2236" s="58" t="str">
        <f t="shared" si="136"/>
        <v/>
      </c>
      <c r="AC2236" s="41" t="str">
        <f t="shared" si="139"/>
        <v/>
      </c>
      <c r="AE2236" s="41" t="str">
        <f>IF($H2236="", "", IF(COUNTIF($AA$11:$AA$131, $H2236)&gt;0, 'Application Process'!$AC$4, ""))</f>
        <v/>
      </c>
    </row>
    <row r="2237" spans="1:31" x14ac:dyDescent="0.25">
      <c r="A2237" s="40"/>
      <c r="B2237" s="88" t="str">
        <f>IF($X2237="", "", IF(COUNTIF('Application Process'!$I$11:$I$3035, $X2237)=0, 'Job Database'!$Y$8, IFERROR(INDEX('Application Process'!$AJ$11:$AJ$3035, MATCH($X2237, 'Application Process'!$I$11:$I$3035, 0)), "")))</f>
        <v/>
      </c>
      <c r="C2237" s="40"/>
      <c r="D2237" s="207"/>
      <c r="E2237" s="194"/>
      <c r="F2237" s="194"/>
      <c r="G2237" s="208"/>
      <c r="H2237" s="194"/>
      <c r="I2237" s="208"/>
      <c r="J2237" s="194"/>
      <c r="K2237" s="209"/>
      <c r="L2237" s="194"/>
      <c r="M2237" s="196"/>
      <c r="N2237" s="194"/>
      <c r="O2237" s="194"/>
      <c r="P2237" s="208"/>
      <c r="Q2237" s="194"/>
      <c r="R2237" s="210"/>
      <c r="S2237" s="211"/>
      <c r="T2237" s="193"/>
      <c r="U2237" s="40"/>
      <c r="W2237" s="41" t="str">
        <f t="shared" si="137"/>
        <v/>
      </c>
      <c r="X2237" s="58" t="str">
        <f t="shared" si="138"/>
        <v/>
      </c>
      <c r="Y2237" s="58" t="str">
        <f t="shared" si="136"/>
        <v/>
      </c>
      <c r="AC2237" s="41" t="str">
        <f t="shared" si="139"/>
        <v/>
      </c>
      <c r="AE2237" s="41" t="str">
        <f>IF($H2237="", "", IF(COUNTIF($AA$11:$AA$131, $H2237)&gt;0, 'Application Process'!$AC$4, ""))</f>
        <v/>
      </c>
    </row>
    <row r="2238" spans="1:31" x14ac:dyDescent="0.25">
      <c r="A2238" s="40"/>
      <c r="B2238" s="88" t="str">
        <f>IF($X2238="", "", IF(COUNTIF('Application Process'!$I$11:$I$3035, $X2238)=0, 'Job Database'!$Y$8, IFERROR(INDEX('Application Process'!$AJ$11:$AJ$3035, MATCH($X2238, 'Application Process'!$I$11:$I$3035, 0)), "")))</f>
        <v/>
      </c>
      <c r="C2238" s="40"/>
      <c r="D2238" s="207"/>
      <c r="E2238" s="194"/>
      <c r="F2238" s="194"/>
      <c r="G2238" s="208"/>
      <c r="H2238" s="194"/>
      <c r="I2238" s="208"/>
      <c r="J2238" s="194"/>
      <c r="K2238" s="209"/>
      <c r="L2238" s="194"/>
      <c r="M2238" s="196"/>
      <c r="N2238" s="194"/>
      <c r="O2238" s="194"/>
      <c r="P2238" s="208"/>
      <c r="Q2238" s="194"/>
      <c r="R2238" s="210"/>
      <c r="S2238" s="211"/>
      <c r="T2238" s="193"/>
      <c r="U2238" s="40"/>
      <c r="W2238" s="41" t="str">
        <f t="shared" si="137"/>
        <v/>
      </c>
      <c r="X2238" s="58" t="str">
        <f t="shared" si="138"/>
        <v/>
      </c>
      <c r="Y2238" s="58" t="str">
        <f t="shared" si="136"/>
        <v/>
      </c>
      <c r="AC2238" s="41" t="str">
        <f t="shared" si="139"/>
        <v/>
      </c>
      <c r="AE2238" s="41" t="str">
        <f>IF($H2238="", "", IF(COUNTIF($AA$11:$AA$131, $H2238)&gt;0, 'Application Process'!$AC$4, ""))</f>
        <v/>
      </c>
    </row>
    <row r="2239" spans="1:31" x14ac:dyDescent="0.25">
      <c r="A2239" s="40"/>
      <c r="B2239" s="88" t="str">
        <f>IF($X2239="", "", IF(COUNTIF('Application Process'!$I$11:$I$3035, $X2239)=0, 'Job Database'!$Y$8, IFERROR(INDEX('Application Process'!$AJ$11:$AJ$3035, MATCH($X2239, 'Application Process'!$I$11:$I$3035, 0)), "")))</f>
        <v/>
      </c>
      <c r="C2239" s="40"/>
      <c r="D2239" s="207"/>
      <c r="E2239" s="194"/>
      <c r="F2239" s="194"/>
      <c r="G2239" s="208"/>
      <c r="H2239" s="194"/>
      <c r="I2239" s="208"/>
      <c r="J2239" s="194"/>
      <c r="K2239" s="209"/>
      <c r="L2239" s="194"/>
      <c r="M2239" s="196"/>
      <c r="N2239" s="194"/>
      <c r="O2239" s="194"/>
      <c r="P2239" s="208"/>
      <c r="Q2239" s="194"/>
      <c r="R2239" s="210"/>
      <c r="S2239" s="211"/>
      <c r="T2239" s="193"/>
      <c r="U2239" s="40"/>
      <c r="W2239" s="41" t="str">
        <f t="shared" si="137"/>
        <v/>
      </c>
      <c r="X2239" s="58" t="str">
        <f t="shared" si="138"/>
        <v/>
      </c>
      <c r="Y2239" s="58" t="str">
        <f t="shared" si="136"/>
        <v/>
      </c>
      <c r="AC2239" s="41" t="str">
        <f t="shared" si="139"/>
        <v/>
      </c>
      <c r="AE2239" s="41" t="str">
        <f>IF($H2239="", "", IF(COUNTIF($AA$11:$AA$131, $H2239)&gt;0, 'Application Process'!$AC$4, ""))</f>
        <v/>
      </c>
    </row>
    <row r="2240" spans="1:31" x14ac:dyDescent="0.25">
      <c r="A2240" s="40"/>
      <c r="B2240" s="88" t="str">
        <f>IF($X2240="", "", IF(COUNTIF('Application Process'!$I$11:$I$3035, $X2240)=0, 'Job Database'!$Y$8, IFERROR(INDEX('Application Process'!$AJ$11:$AJ$3035, MATCH($X2240, 'Application Process'!$I$11:$I$3035, 0)), "")))</f>
        <v/>
      </c>
      <c r="C2240" s="40"/>
      <c r="D2240" s="207"/>
      <c r="E2240" s="194"/>
      <c r="F2240" s="194"/>
      <c r="G2240" s="208"/>
      <c r="H2240" s="194"/>
      <c r="I2240" s="208"/>
      <c r="J2240" s="194"/>
      <c r="K2240" s="209"/>
      <c r="L2240" s="194"/>
      <c r="M2240" s="196"/>
      <c r="N2240" s="194"/>
      <c r="O2240" s="194"/>
      <c r="P2240" s="208"/>
      <c r="Q2240" s="194"/>
      <c r="R2240" s="210"/>
      <c r="S2240" s="211"/>
      <c r="T2240" s="193"/>
      <c r="U2240" s="40"/>
      <c r="W2240" s="41" t="str">
        <f t="shared" si="137"/>
        <v/>
      </c>
      <c r="X2240" s="58" t="str">
        <f t="shared" si="138"/>
        <v/>
      </c>
      <c r="Y2240" s="58" t="str">
        <f t="shared" si="136"/>
        <v/>
      </c>
      <c r="AC2240" s="41" t="str">
        <f t="shared" si="139"/>
        <v/>
      </c>
      <c r="AE2240" s="41" t="str">
        <f>IF($H2240="", "", IF(COUNTIF($AA$11:$AA$131, $H2240)&gt;0, 'Application Process'!$AC$4, ""))</f>
        <v/>
      </c>
    </row>
    <row r="2241" spans="1:31" x14ac:dyDescent="0.25">
      <c r="A2241" s="40"/>
      <c r="B2241" s="88" t="str">
        <f>IF($X2241="", "", IF(COUNTIF('Application Process'!$I$11:$I$3035, $X2241)=0, 'Job Database'!$Y$8, IFERROR(INDEX('Application Process'!$AJ$11:$AJ$3035, MATCH($X2241, 'Application Process'!$I$11:$I$3035, 0)), "")))</f>
        <v/>
      </c>
      <c r="C2241" s="40"/>
      <c r="D2241" s="207"/>
      <c r="E2241" s="194"/>
      <c r="F2241" s="194"/>
      <c r="G2241" s="208"/>
      <c r="H2241" s="194"/>
      <c r="I2241" s="208"/>
      <c r="J2241" s="194"/>
      <c r="K2241" s="209"/>
      <c r="L2241" s="194"/>
      <c r="M2241" s="196"/>
      <c r="N2241" s="194"/>
      <c r="O2241" s="194"/>
      <c r="P2241" s="208"/>
      <c r="Q2241" s="194"/>
      <c r="R2241" s="210"/>
      <c r="S2241" s="211"/>
      <c r="T2241" s="193"/>
      <c r="U2241" s="40"/>
      <c r="W2241" s="41" t="str">
        <f t="shared" si="137"/>
        <v/>
      </c>
      <c r="X2241" s="58" t="str">
        <f t="shared" si="138"/>
        <v/>
      </c>
      <c r="Y2241" s="58" t="str">
        <f t="shared" si="136"/>
        <v/>
      </c>
      <c r="AC2241" s="41" t="str">
        <f t="shared" si="139"/>
        <v/>
      </c>
      <c r="AE2241" s="41" t="str">
        <f>IF($H2241="", "", IF(COUNTIF($AA$11:$AA$131, $H2241)&gt;0, 'Application Process'!$AC$4, ""))</f>
        <v/>
      </c>
    </row>
    <row r="2242" spans="1:31" x14ac:dyDescent="0.25">
      <c r="A2242" s="40"/>
      <c r="B2242" s="88" t="str">
        <f>IF($X2242="", "", IF(COUNTIF('Application Process'!$I$11:$I$3035, $X2242)=0, 'Job Database'!$Y$8, IFERROR(INDEX('Application Process'!$AJ$11:$AJ$3035, MATCH($X2242, 'Application Process'!$I$11:$I$3035, 0)), "")))</f>
        <v/>
      </c>
      <c r="C2242" s="40"/>
      <c r="D2242" s="207"/>
      <c r="E2242" s="194"/>
      <c r="F2242" s="194"/>
      <c r="G2242" s="208"/>
      <c r="H2242" s="194"/>
      <c r="I2242" s="208"/>
      <c r="J2242" s="194"/>
      <c r="K2242" s="209"/>
      <c r="L2242" s="194"/>
      <c r="M2242" s="196"/>
      <c r="N2242" s="194"/>
      <c r="O2242" s="194"/>
      <c r="P2242" s="208"/>
      <c r="Q2242" s="194"/>
      <c r="R2242" s="210"/>
      <c r="S2242" s="211"/>
      <c r="T2242" s="193"/>
      <c r="U2242" s="40"/>
      <c r="W2242" s="41" t="str">
        <f t="shared" si="137"/>
        <v/>
      </c>
      <c r="X2242" s="58" t="str">
        <f t="shared" si="138"/>
        <v/>
      </c>
      <c r="Y2242" s="58" t="str">
        <f t="shared" si="136"/>
        <v/>
      </c>
      <c r="AC2242" s="41" t="str">
        <f t="shared" si="139"/>
        <v/>
      </c>
      <c r="AE2242" s="41" t="str">
        <f>IF($H2242="", "", IF(COUNTIF($AA$11:$AA$131, $H2242)&gt;0, 'Application Process'!$AC$4, ""))</f>
        <v/>
      </c>
    </row>
    <row r="2243" spans="1:31" x14ac:dyDescent="0.25">
      <c r="A2243" s="40"/>
      <c r="B2243" s="88" t="str">
        <f>IF($X2243="", "", IF(COUNTIF('Application Process'!$I$11:$I$3035, $X2243)=0, 'Job Database'!$Y$8, IFERROR(INDEX('Application Process'!$AJ$11:$AJ$3035, MATCH($X2243, 'Application Process'!$I$11:$I$3035, 0)), "")))</f>
        <v/>
      </c>
      <c r="C2243" s="40"/>
      <c r="D2243" s="207"/>
      <c r="E2243" s="194"/>
      <c r="F2243" s="194"/>
      <c r="G2243" s="208"/>
      <c r="H2243" s="194"/>
      <c r="I2243" s="208"/>
      <c r="J2243" s="194"/>
      <c r="K2243" s="209"/>
      <c r="L2243" s="194"/>
      <c r="M2243" s="196"/>
      <c r="N2243" s="194"/>
      <c r="O2243" s="194"/>
      <c r="P2243" s="208"/>
      <c r="Q2243" s="194"/>
      <c r="R2243" s="210"/>
      <c r="S2243" s="211"/>
      <c r="T2243" s="193"/>
      <c r="U2243" s="40"/>
      <c r="W2243" s="41" t="str">
        <f t="shared" si="137"/>
        <v/>
      </c>
      <c r="X2243" s="58" t="str">
        <f t="shared" si="138"/>
        <v/>
      </c>
      <c r="Y2243" s="58" t="str">
        <f t="shared" si="136"/>
        <v/>
      </c>
      <c r="AC2243" s="41" t="str">
        <f t="shared" si="139"/>
        <v/>
      </c>
      <c r="AE2243" s="41" t="str">
        <f>IF($H2243="", "", IF(COUNTIF($AA$11:$AA$131, $H2243)&gt;0, 'Application Process'!$AC$4, ""))</f>
        <v/>
      </c>
    </row>
    <row r="2244" spans="1:31" x14ac:dyDescent="0.25">
      <c r="A2244" s="40"/>
      <c r="B2244" s="88" t="str">
        <f>IF($X2244="", "", IF(COUNTIF('Application Process'!$I$11:$I$3035, $X2244)=0, 'Job Database'!$Y$8, IFERROR(INDEX('Application Process'!$AJ$11:$AJ$3035, MATCH($X2244, 'Application Process'!$I$11:$I$3035, 0)), "")))</f>
        <v/>
      </c>
      <c r="C2244" s="40"/>
      <c r="D2244" s="207"/>
      <c r="E2244" s="194"/>
      <c r="F2244" s="194"/>
      <c r="G2244" s="208"/>
      <c r="H2244" s="194"/>
      <c r="I2244" s="208"/>
      <c r="J2244" s="194"/>
      <c r="K2244" s="209"/>
      <c r="L2244" s="194"/>
      <c r="M2244" s="196"/>
      <c r="N2244" s="194"/>
      <c r="O2244" s="194"/>
      <c r="P2244" s="208"/>
      <c r="Q2244" s="194"/>
      <c r="R2244" s="210"/>
      <c r="S2244" s="211"/>
      <c r="T2244" s="193"/>
      <c r="U2244" s="40"/>
      <c r="W2244" s="41" t="str">
        <f t="shared" si="137"/>
        <v/>
      </c>
      <c r="X2244" s="58" t="str">
        <f t="shared" si="138"/>
        <v/>
      </c>
      <c r="Y2244" s="58" t="str">
        <f t="shared" si="136"/>
        <v/>
      </c>
      <c r="AC2244" s="41" t="str">
        <f t="shared" si="139"/>
        <v/>
      </c>
      <c r="AE2244" s="41" t="str">
        <f>IF($H2244="", "", IF(COUNTIF($AA$11:$AA$131, $H2244)&gt;0, 'Application Process'!$AC$4, ""))</f>
        <v/>
      </c>
    </row>
    <row r="2245" spans="1:31" x14ac:dyDescent="0.25">
      <c r="A2245" s="40"/>
      <c r="B2245" s="88" t="str">
        <f>IF($X2245="", "", IF(COUNTIF('Application Process'!$I$11:$I$3035, $X2245)=0, 'Job Database'!$Y$8, IFERROR(INDEX('Application Process'!$AJ$11:$AJ$3035, MATCH($X2245, 'Application Process'!$I$11:$I$3035, 0)), "")))</f>
        <v/>
      </c>
      <c r="C2245" s="40"/>
      <c r="D2245" s="207"/>
      <c r="E2245" s="194"/>
      <c r="F2245" s="194"/>
      <c r="G2245" s="208"/>
      <c r="H2245" s="194"/>
      <c r="I2245" s="208"/>
      <c r="J2245" s="194"/>
      <c r="K2245" s="209"/>
      <c r="L2245" s="194"/>
      <c r="M2245" s="196"/>
      <c r="N2245" s="194"/>
      <c r="O2245" s="194"/>
      <c r="P2245" s="208"/>
      <c r="Q2245" s="194"/>
      <c r="R2245" s="210"/>
      <c r="S2245" s="211"/>
      <c r="T2245" s="193"/>
      <c r="U2245" s="40"/>
      <c r="W2245" s="41" t="str">
        <f t="shared" si="137"/>
        <v/>
      </c>
      <c r="X2245" s="58" t="str">
        <f t="shared" si="138"/>
        <v/>
      </c>
      <c r="Y2245" s="58" t="str">
        <f t="shared" si="136"/>
        <v/>
      </c>
      <c r="AC2245" s="41" t="str">
        <f t="shared" si="139"/>
        <v/>
      </c>
      <c r="AE2245" s="41" t="str">
        <f>IF($H2245="", "", IF(COUNTIF($AA$11:$AA$131, $H2245)&gt;0, 'Application Process'!$AC$4, ""))</f>
        <v/>
      </c>
    </row>
    <row r="2246" spans="1:31" x14ac:dyDescent="0.25">
      <c r="A2246" s="40"/>
      <c r="B2246" s="88" t="str">
        <f>IF($X2246="", "", IF(COUNTIF('Application Process'!$I$11:$I$3035, $X2246)=0, 'Job Database'!$Y$8, IFERROR(INDEX('Application Process'!$AJ$11:$AJ$3035, MATCH($X2246, 'Application Process'!$I$11:$I$3035, 0)), "")))</f>
        <v/>
      </c>
      <c r="C2246" s="40"/>
      <c r="D2246" s="207"/>
      <c r="E2246" s="194"/>
      <c r="F2246" s="194"/>
      <c r="G2246" s="208"/>
      <c r="H2246" s="194"/>
      <c r="I2246" s="208"/>
      <c r="J2246" s="194"/>
      <c r="K2246" s="209"/>
      <c r="L2246" s="194"/>
      <c r="M2246" s="196"/>
      <c r="N2246" s="194"/>
      <c r="O2246" s="194"/>
      <c r="P2246" s="208"/>
      <c r="Q2246" s="194"/>
      <c r="R2246" s="210"/>
      <c r="S2246" s="211"/>
      <c r="T2246" s="193"/>
      <c r="U2246" s="40"/>
      <c r="W2246" s="41" t="str">
        <f t="shared" si="137"/>
        <v/>
      </c>
      <c r="X2246" s="58" t="str">
        <f t="shared" si="138"/>
        <v/>
      </c>
      <c r="Y2246" s="58" t="str">
        <f t="shared" si="136"/>
        <v/>
      </c>
      <c r="AC2246" s="41" t="str">
        <f t="shared" si="139"/>
        <v/>
      </c>
      <c r="AE2246" s="41" t="str">
        <f>IF($H2246="", "", IF(COUNTIF($AA$11:$AA$131, $H2246)&gt;0, 'Application Process'!$AC$4, ""))</f>
        <v/>
      </c>
    </row>
    <row r="2247" spans="1:31" x14ac:dyDescent="0.25">
      <c r="A2247" s="40"/>
      <c r="B2247" s="88" t="str">
        <f>IF($X2247="", "", IF(COUNTIF('Application Process'!$I$11:$I$3035, $X2247)=0, 'Job Database'!$Y$8, IFERROR(INDEX('Application Process'!$AJ$11:$AJ$3035, MATCH($X2247, 'Application Process'!$I$11:$I$3035, 0)), "")))</f>
        <v/>
      </c>
      <c r="C2247" s="40"/>
      <c r="D2247" s="207"/>
      <c r="E2247" s="194"/>
      <c r="F2247" s="194"/>
      <c r="G2247" s="208"/>
      <c r="H2247" s="194"/>
      <c r="I2247" s="208"/>
      <c r="J2247" s="194"/>
      <c r="K2247" s="209"/>
      <c r="L2247" s="194"/>
      <c r="M2247" s="196"/>
      <c r="N2247" s="194"/>
      <c r="O2247" s="194"/>
      <c r="P2247" s="208"/>
      <c r="Q2247" s="194"/>
      <c r="R2247" s="210"/>
      <c r="S2247" s="211"/>
      <c r="T2247" s="193"/>
      <c r="U2247" s="40"/>
      <c r="W2247" s="41" t="str">
        <f t="shared" si="137"/>
        <v/>
      </c>
      <c r="X2247" s="58" t="str">
        <f t="shared" si="138"/>
        <v/>
      </c>
      <c r="Y2247" s="58" t="str">
        <f t="shared" si="136"/>
        <v/>
      </c>
      <c r="AC2247" s="41" t="str">
        <f t="shared" si="139"/>
        <v/>
      </c>
      <c r="AE2247" s="41" t="str">
        <f>IF($H2247="", "", IF(COUNTIF($AA$11:$AA$131, $H2247)&gt;0, 'Application Process'!$AC$4, ""))</f>
        <v/>
      </c>
    </row>
    <row r="2248" spans="1:31" x14ac:dyDescent="0.25">
      <c r="A2248" s="40"/>
      <c r="B2248" s="88" t="str">
        <f>IF($X2248="", "", IF(COUNTIF('Application Process'!$I$11:$I$3035, $X2248)=0, 'Job Database'!$Y$8, IFERROR(INDEX('Application Process'!$AJ$11:$AJ$3035, MATCH($X2248, 'Application Process'!$I$11:$I$3035, 0)), "")))</f>
        <v/>
      </c>
      <c r="C2248" s="40"/>
      <c r="D2248" s="207"/>
      <c r="E2248" s="194"/>
      <c r="F2248" s="194"/>
      <c r="G2248" s="208"/>
      <c r="H2248" s="194"/>
      <c r="I2248" s="208"/>
      <c r="J2248" s="194"/>
      <c r="K2248" s="209"/>
      <c r="L2248" s="194"/>
      <c r="M2248" s="196"/>
      <c r="N2248" s="194"/>
      <c r="O2248" s="194"/>
      <c r="P2248" s="208"/>
      <c r="Q2248" s="194"/>
      <c r="R2248" s="210"/>
      <c r="S2248" s="211"/>
      <c r="T2248" s="193"/>
      <c r="U2248" s="40"/>
      <c r="W2248" s="41" t="str">
        <f t="shared" si="137"/>
        <v/>
      </c>
      <c r="X2248" s="58" t="str">
        <f t="shared" si="138"/>
        <v/>
      </c>
      <c r="Y2248" s="58" t="str">
        <f t="shared" si="136"/>
        <v/>
      </c>
      <c r="AC2248" s="41" t="str">
        <f t="shared" si="139"/>
        <v/>
      </c>
      <c r="AE2248" s="41" t="str">
        <f>IF($H2248="", "", IF(COUNTIF($AA$11:$AA$131, $H2248)&gt;0, 'Application Process'!$AC$4, ""))</f>
        <v/>
      </c>
    </row>
    <row r="2249" spans="1:31" x14ac:dyDescent="0.25">
      <c r="A2249" s="40"/>
      <c r="B2249" s="88" t="str">
        <f>IF($X2249="", "", IF(COUNTIF('Application Process'!$I$11:$I$3035, $X2249)=0, 'Job Database'!$Y$8, IFERROR(INDEX('Application Process'!$AJ$11:$AJ$3035, MATCH($X2249, 'Application Process'!$I$11:$I$3035, 0)), "")))</f>
        <v/>
      </c>
      <c r="C2249" s="40"/>
      <c r="D2249" s="207"/>
      <c r="E2249" s="194"/>
      <c r="F2249" s="194"/>
      <c r="G2249" s="208"/>
      <c r="H2249" s="194"/>
      <c r="I2249" s="208"/>
      <c r="J2249" s="194"/>
      <c r="K2249" s="209"/>
      <c r="L2249" s="194"/>
      <c r="M2249" s="196"/>
      <c r="N2249" s="194"/>
      <c r="O2249" s="194"/>
      <c r="P2249" s="208"/>
      <c r="Q2249" s="194"/>
      <c r="R2249" s="210"/>
      <c r="S2249" s="211"/>
      <c r="T2249" s="193"/>
      <c r="U2249" s="40"/>
      <c r="W2249" s="41" t="str">
        <f t="shared" si="137"/>
        <v/>
      </c>
      <c r="X2249" s="58" t="str">
        <f t="shared" si="138"/>
        <v/>
      </c>
      <c r="Y2249" s="58" t="str">
        <f t="shared" si="136"/>
        <v/>
      </c>
      <c r="AC2249" s="41" t="str">
        <f t="shared" si="139"/>
        <v/>
      </c>
      <c r="AE2249" s="41" t="str">
        <f>IF($H2249="", "", IF(COUNTIF($AA$11:$AA$131, $H2249)&gt;0, 'Application Process'!$AC$4, ""))</f>
        <v/>
      </c>
    </row>
    <row r="2250" spans="1:31" x14ac:dyDescent="0.25">
      <c r="A2250" s="40"/>
      <c r="B2250" s="88" t="str">
        <f>IF($X2250="", "", IF(COUNTIF('Application Process'!$I$11:$I$3035, $X2250)=0, 'Job Database'!$Y$8, IFERROR(INDEX('Application Process'!$AJ$11:$AJ$3035, MATCH($X2250, 'Application Process'!$I$11:$I$3035, 0)), "")))</f>
        <v/>
      </c>
      <c r="C2250" s="40"/>
      <c r="D2250" s="207"/>
      <c r="E2250" s="194"/>
      <c r="F2250" s="194"/>
      <c r="G2250" s="208"/>
      <c r="H2250" s="194"/>
      <c r="I2250" s="208"/>
      <c r="J2250" s="194"/>
      <c r="K2250" s="209"/>
      <c r="L2250" s="194"/>
      <c r="M2250" s="196"/>
      <c r="N2250" s="194"/>
      <c r="O2250" s="194"/>
      <c r="P2250" s="208"/>
      <c r="Q2250" s="194"/>
      <c r="R2250" s="210"/>
      <c r="S2250" s="211"/>
      <c r="T2250" s="193"/>
      <c r="U2250" s="40"/>
      <c r="W2250" s="41" t="str">
        <f t="shared" si="137"/>
        <v/>
      </c>
      <c r="X2250" s="58" t="str">
        <f t="shared" si="138"/>
        <v/>
      </c>
      <c r="Y2250" s="58" t="str">
        <f t="shared" si="136"/>
        <v/>
      </c>
      <c r="AC2250" s="41" t="str">
        <f t="shared" si="139"/>
        <v/>
      </c>
      <c r="AE2250" s="41" t="str">
        <f>IF($H2250="", "", IF(COUNTIF($AA$11:$AA$131, $H2250)&gt;0, 'Application Process'!$AC$4, ""))</f>
        <v/>
      </c>
    </row>
    <row r="2251" spans="1:31" x14ac:dyDescent="0.25">
      <c r="A2251" s="40"/>
      <c r="B2251" s="88" t="str">
        <f>IF($X2251="", "", IF(COUNTIF('Application Process'!$I$11:$I$3035, $X2251)=0, 'Job Database'!$Y$8, IFERROR(INDEX('Application Process'!$AJ$11:$AJ$3035, MATCH($X2251, 'Application Process'!$I$11:$I$3035, 0)), "")))</f>
        <v/>
      </c>
      <c r="C2251" s="40"/>
      <c r="D2251" s="207"/>
      <c r="E2251" s="194"/>
      <c r="F2251" s="194"/>
      <c r="G2251" s="208"/>
      <c r="H2251" s="194"/>
      <c r="I2251" s="208"/>
      <c r="J2251" s="194"/>
      <c r="K2251" s="209"/>
      <c r="L2251" s="194"/>
      <c r="M2251" s="196"/>
      <c r="N2251" s="194"/>
      <c r="O2251" s="194"/>
      <c r="P2251" s="208"/>
      <c r="Q2251" s="194"/>
      <c r="R2251" s="210"/>
      <c r="S2251" s="211"/>
      <c r="T2251" s="193"/>
      <c r="U2251" s="40"/>
      <c r="W2251" s="41" t="str">
        <f t="shared" si="137"/>
        <v/>
      </c>
      <c r="X2251" s="58" t="str">
        <f t="shared" si="138"/>
        <v/>
      </c>
      <c r="Y2251" s="58" t="str">
        <f t="shared" ref="Y2251:Y2314" si="140">IF($H2251="", "", CONCATENATE($H2251, " - ", $B2251))</f>
        <v/>
      </c>
      <c r="AC2251" s="41" t="str">
        <f t="shared" si="139"/>
        <v/>
      </c>
      <c r="AE2251" s="41" t="str">
        <f>IF($H2251="", "", IF(COUNTIF($AA$11:$AA$131, $H2251)&gt;0, 'Application Process'!$AC$4, ""))</f>
        <v/>
      </c>
    </row>
    <row r="2252" spans="1:31" x14ac:dyDescent="0.25">
      <c r="A2252" s="40"/>
      <c r="B2252" s="88" t="str">
        <f>IF($X2252="", "", IF(COUNTIF('Application Process'!$I$11:$I$3035, $X2252)=0, 'Job Database'!$Y$8, IFERROR(INDEX('Application Process'!$AJ$11:$AJ$3035, MATCH($X2252, 'Application Process'!$I$11:$I$3035, 0)), "")))</f>
        <v/>
      </c>
      <c r="C2252" s="40"/>
      <c r="D2252" s="207"/>
      <c r="E2252" s="194"/>
      <c r="F2252" s="194"/>
      <c r="G2252" s="208"/>
      <c r="H2252" s="194"/>
      <c r="I2252" s="208"/>
      <c r="J2252" s="194"/>
      <c r="K2252" s="209"/>
      <c r="L2252" s="194"/>
      <c r="M2252" s="196"/>
      <c r="N2252" s="194"/>
      <c r="O2252" s="194"/>
      <c r="P2252" s="208"/>
      <c r="Q2252" s="194"/>
      <c r="R2252" s="210"/>
      <c r="S2252" s="211"/>
      <c r="T2252" s="193"/>
      <c r="U2252" s="40"/>
      <c r="W2252" s="41" t="str">
        <f t="shared" ref="W2252:W2315" si="141">IF($D2252="", "", IF(COUNTIF($D$11:$D$3035, $D2252)&gt;1, "X", ""))</f>
        <v/>
      </c>
      <c r="X2252" s="58" t="str">
        <f t="shared" ref="X2252:X2315" si="142">IF($D2252="", "", CONCATENATE(D2252, IF(E2252="", "", " - "), IF(E2252="", "", E2252), IF(F2252="", "", " - "), IF(F2252="", "", F2252)))</f>
        <v/>
      </c>
      <c r="Y2252" s="58" t="str">
        <f t="shared" si="140"/>
        <v/>
      </c>
      <c r="AC2252" s="41" t="str">
        <f t="shared" ref="AC2252:AC2315" si="143">IF($H2252="", "", IF(COUNTIF($AA$11:$AA$131, $H2252)=0, "X", ""))</f>
        <v/>
      </c>
      <c r="AE2252" s="41" t="str">
        <f>IF($H2252="", "", IF(COUNTIF($AA$11:$AA$131, $H2252)&gt;0, 'Application Process'!$AC$4, ""))</f>
        <v/>
      </c>
    </row>
    <row r="2253" spans="1:31" x14ac:dyDescent="0.25">
      <c r="A2253" s="40"/>
      <c r="B2253" s="88" t="str">
        <f>IF($X2253="", "", IF(COUNTIF('Application Process'!$I$11:$I$3035, $X2253)=0, 'Job Database'!$Y$8, IFERROR(INDEX('Application Process'!$AJ$11:$AJ$3035, MATCH($X2253, 'Application Process'!$I$11:$I$3035, 0)), "")))</f>
        <v/>
      </c>
      <c r="C2253" s="40"/>
      <c r="D2253" s="207"/>
      <c r="E2253" s="194"/>
      <c r="F2253" s="194"/>
      <c r="G2253" s="208"/>
      <c r="H2253" s="194"/>
      <c r="I2253" s="208"/>
      <c r="J2253" s="194"/>
      <c r="K2253" s="209"/>
      <c r="L2253" s="194"/>
      <c r="M2253" s="196"/>
      <c r="N2253" s="194"/>
      <c r="O2253" s="194"/>
      <c r="P2253" s="208"/>
      <c r="Q2253" s="194"/>
      <c r="R2253" s="210"/>
      <c r="S2253" s="211"/>
      <c r="T2253" s="193"/>
      <c r="U2253" s="40"/>
      <c r="W2253" s="41" t="str">
        <f t="shared" si="141"/>
        <v/>
      </c>
      <c r="X2253" s="58" t="str">
        <f t="shared" si="142"/>
        <v/>
      </c>
      <c r="Y2253" s="58" t="str">
        <f t="shared" si="140"/>
        <v/>
      </c>
      <c r="AC2253" s="41" t="str">
        <f t="shared" si="143"/>
        <v/>
      </c>
      <c r="AE2253" s="41" t="str">
        <f>IF($H2253="", "", IF(COUNTIF($AA$11:$AA$131, $H2253)&gt;0, 'Application Process'!$AC$4, ""))</f>
        <v/>
      </c>
    </row>
    <row r="2254" spans="1:31" x14ac:dyDescent="0.25">
      <c r="A2254" s="40"/>
      <c r="B2254" s="88" t="str">
        <f>IF($X2254="", "", IF(COUNTIF('Application Process'!$I$11:$I$3035, $X2254)=0, 'Job Database'!$Y$8, IFERROR(INDEX('Application Process'!$AJ$11:$AJ$3035, MATCH($X2254, 'Application Process'!$I$11:$I$3035, 0)), "")))</f>
        <v/>
      </c>
      <c r="C2254" s="40"/>
      <c r="D2254" s="207"/>
      <c r="E2254" s="194"/>
      <c r="F2254" s="194"/>
      <c r="G2254" s="208"/>
      <c r="H2254" s="194"/>
      <c r="I2254" s="208"/>
      <c r="J2254" s="194"/>
      <c r="K2254" s="209"/>
      <c r="L2254" s="194"/>
      <c r="M2254" s="196"/>
      <c r="N2254" s="194"/>
      <c r="O2254" s="194"/>
      <c r="P2254" s="208"/>
      <c r="Q2254" s="194"/>
      <c r="R2254" s="210"/>
      <c r="S2254" s="211"/>
      <c r="T2254" s="193"/>
      <c r="U2254" s="40"/>
      <c r="W2254" s="41" t="str">
        <f t="shared" si="141"/>
        <v/>
      </c>
      <c r="X2254" s="58" t="str">
        <f t="shared" si="142"/>
        <v/>
      </c>
      <c r="Y2254" s="58" t="str">
        <f t="shared" si="140"/>
        <v/>
      </c>
      <c r="AC2254" s="41" t="str">
        <f t="shared" si="143"/>
        <v/>
      </c>
      <c r="AE2254" s="41" t="str">
        <f>IF($H2254="", "", IF(COUNTIF($AA$11:$AA$131, $H2254)&gt;0, 'Application Process'!$AC$4, ""))</f>
        <v/>
      </c>
    </row>
    <row r="2255" spans="1:31" x14ac:dyDescent="0.25">
      <c r="A2255" s="40"/>
      <c r="B2255" s="88" t="str">
        <f>IF($X2255="", "", IF(COUNTIF('Application Process'!$I$11:$I$3035, $X2255)=0, 'Job Database'!$Y$8, IFERROR(INDEX('Application Process'!$AJ$11:$AJ$3035, MATCH($X2255, 'Application Process'!$I$11:$I$3035, 0)), "")))</f>
        <v/>
      </c>
      <c r="C2255" s="40"/>
      <c r="D2255" s="207"/>
      <c r="E2255" s="194"/>
      <c r="F2255" s="194"/>
      <c r="G2255" s="208"/>
      <c r="H2255" s="194"/>
      <c r="I2255" s="208"/>
      <c r="J2255" s="194"/>
      <c r="K2255" s="209"/>
      <c r="L2255" s="194"/>
      <c r="M2255" s="196"/>
      <c r="N2255" s="194"/>
      <c r="O2255" s="194"/>
      <c r="P2255" s="208"/>
      <c r="Q2255" s="194"/>
      <c r="R2255" s="210"/>
      <c r="S2255" s="211"/>
      <c r="T2255" s="193"/>
      <c r="U2255" s="40"/>
      <c r="W2255" s="41" t="str">
        <f t="shared" si="141"/>
        <v/>
      </c>
      <c r="X2255" s="58" t="str">
        <f t="shared" si="142"/>
        <v/>
      </c>
      <c r="Y2255" s="58" t="str">
        <f t="shared" si="140"/>
        <v/>
      </c>
      <c r="AC2255" s="41" t="str">
        <f t="shared" si="143"/>
        <v/>
      </c>
      <c r="AE2255" s="41" t="str">
        <f>IF($H2255="", "", IF(COUNTIF($AA$11:$AA$131, $H2255)&gt;0, 'Application Process'!$AC$4, ""))</f>
        <v/>
      </c>
    </row>
    <row r="2256" spans="1:31" x14ac:dyDescent="0.25">
      <c r="A2256" s="40"/>
      <c r="B2256" s="88" t="str">
        <f>IF($X2256="", "", IF(COUNTIF('Application Process'!$I$11:$I$3035, $X2256)=0, 'Job Database'!$Y$8, IFERROR(INDEX('Application Process'!$AJ$11:$AJ$3035, MATCH($X2256, 'Application Process'!$I$11:$I$3035, 0)), "")))</f>
        <v/>
      </c>
      <c r="C2256" s="40"/>
      <c r="D2256" s="207"/>
      <c r="E2256" s="194"/>
      <c r="F2256" s="194"/>
      <c r="G2256" s="208"/>
      <c r="H2256" s="194"/>
      <c r="I2256" s="208"/>
      <c r="J2256" s="194"/>
      <c r="K2256" s="209"/>
      <c r="L2256" s="194"/>
      <c r="M2256" s="196"/>
      <c r="N2256" s="194"/>
      <c r="O2256" s="194"/>
      <c r="P2256" s="208"/>
      <c r="Q2256" s="194"/>
      <c r="R2256" s="210"/>
      <c r="S2256" s="211"/>
      <c r="T2256" s="193"/>
      <c r="U2256" s="40"/>
      <c r="W2256" s="41" t="str">
        <f t="shared" si="141"/>
        <v/>
      </c>
      <c r="X2256" s="58" t="str">
        <f t="shared" si="142"/>
        <v/>
      </c>
      <c r="Y2256" s="58" t="str">
        <f t="shared" si="140"/>
        <v/>
      </c>
      <c r="AC2256" s="41" t="str">
        <f t="shared" si="143"/>
        <v/>
      </c>
      <c r="AE2256" s="41" t="str">
        <f>IF($H2256="", "", IF(COUNTIF($AA$11:$AA$131, $H2256)&gt;0, 'Application Process'!$AC$4, ""))</f>
        <v/>
      </c>
    </row>
    <row r="2257" spans="1:31" x14ac:dyDescent="0.25">
      <c r="A2257" s="40"/>
      <c r="B2257" s="88" t="str">
        <f>IF($X2257="", "", IF(COUNTIF('Application Process'!$I$11:$I$3035, $X2257)=0, 'Job Database'!$Y$8, IFERROR(INDEX('Application Process'!$AJ$11:$AJ$3035, MATCH($X2257, 'Application Process'!$I$11:$I$3035, 0)), "")))</f>
        <v/>
      </c>
      <c r="C2257" s="40"/>
      <c r="D2257" s="207"/>
      <c r="E2257" s="194"/>
      <c r="F2257" s="194"/>
      <c r="G2257" s="208"/>
      <c r="H2257" s="194"/>
      <c r="I2257" s="208"/>
      <c r="J2257" s="194"/>
      <c r="K2257" s="209"/>
      <c r="L2257" s="194"/>
      <c r="M2257" s="196"/>
      <c r="N2257" s="194"/>
      <c r="O2257" s="194"/>
      <c r="P2257" s="208"/>
      <c r="Q2257" s="194"/>
      <c r="R2257" s="210"/>
      <c r="S2257" s="211"/>
      <c r="T2257" s="193"/>
      <c r="U2257" s="40"/>
      <c r="W2257" s="41" t="str">
        <f t="shared" si="141"/>
        <v/>
      </c>
      <c r="X2257" s="58" t="str">
        <f t="shared" si="142"/>
        <v/>
      </c>
      <c r="Y2257" s="58" t="str">
        <f t="shared" si="140"/>
        <v/>
      </c>
      <c r="AC2257" s="41" t="str">
        <f t="shared" si="143"/>
        <v/>
      </c>
      <c r="AE2257" s="41" t="str">
        <f>IF($H2257="", "", IF(COUNTIF($AA$11:$AA$131, $H2257)&gt;0, 'Application Process'!$AC$4, ""))</f>
        <v/>
      </c>
    </row>
    <row r="2258" spans="1:31" x14ac:dyDescent="0.25">
      <c r="A2258" s="40"/>
      <c r="B2258" s="88" t="str">
        <f>IF($X2258="", "", IF(COUNTIF('Application Process'!$I$11:$I$3035, $X2258)=0, 'Job Database'!$Y$8, IFERROR(INDEX('Application Process'!$AJ$11:$AJ$3035, MATCH($X2258, 'Application Process'!$I$11:$I$3035, 0)), "")))</f>
        <v/>
      </c>
      <c r="C2258" s="40"/>
      <c r="D2258" s="207"/>
      <c r="E2258" s="194"/>
      <c r="F2258" s="194"/>
      <c r="G2258" s="208"/>
      <c r="H2258" s="194"/>
      <c r="I2258" s="208"/>
      <c r="J2258" s="194"/>
      <c r="K2258" s="209"/>
      <c r="L2258" s="194"/>
      <c r="M2258" s="196"/>
      <c r="N2258" s="194"/>
      <c r="O2258" s="194"/>
      <c r="P2258" s="208"/>
      <c r="Q2258" s="194"/>
      <c r="R2258" s="210"/>
      <c r="S2258" s="211"/>
      <c r="T2258" s="193"/>
      <c r="U2258" s="40"/>
      <c r="W2258" s="41" t="str">
        <f t="shared" si="141"/>
        <v/>
      </c>
      <c r="X2258" s="58" t="str">
        <f t="shared" si="142"/>
        <v/>
      </c>
      <c r="Y2258" s="58" t="str">
        <f t="shared" si="140"/>
        <v/>
      </c>
      <c r="AC2258" s="41" t="str">
        <f t="shared" si="143"/>
        <v/>
      </c>
      <c r="AE2258" s="41" t="str">
        <f>IF($H2258="", "", IF(COUNTIF($AA$11:$AA$131, $H2258)&gt;0, 'Application Process'!$AC$4, ""))</f>
        <v/>
      </c>
    </row>
    <row r="2259" spans="1:31" x14ac:dyDescent="0.25">
      <c r="A2259" s="40"/>
      <c r="B2259" s="88" t="str">
        <f>IF($X2259="", "", IF(COUNTIF('Application Process'!$I$11:$I$3035, $X2259)=0, 'Job Database'!$Y$8, IFERROR(INDEX('Application Process'!$AJ$11:$AJ$3035, MATCH($X2259, 'Application Process'!$I$11:$I$3035, 0)), "")))</f>
        <v/>
      </c>
      <c r="C2259" s="40"/>
      <c r="D2259" s="207"/>
      <c r="E2259" s="194"/>
      <c r="F2259" s="194"/>
      <c r="G2259" s="208"/>
      <c r="H2259" s="194"/>
      <c r="I2259" s="208"/>
      <c r="J2259" s="194"/>
      <c r="K2259" s="209"/>
      <c r="L2259" s="194"/>
      <c r="M2259" s="196"/>
      <c r="N2259" s="194"/>
      <c r="O2259" s="194"/>
      <c r="P2259" s="208"/>
      <c r="Q2259" s="194"/>
      <c r="R2259" s="210"/>
      <c r="S2259" s="211"/>
      <c r="T2259" s="193"/>
      <c r="U2259" s="40"/>
      <c r="W2259" s="41" t="str">
        <f t="shared" si="141"/>
        <v/>
      </c>
      <c r="X2259" s="58" t="str">
        <f t="shared" si="142"/>
        <v/>
      </c>
      <c r="Y2259" s="58" t="str">
        <f t="shared" si="140"/>
        <v/>
      </c>
      <c r="AC2259" s="41" t="str">
        <f t="shared" si="143"/>
        <v/>
      </c>
      <c r="AE2259" s="41" t="str">
        <f>IF($H2259="", "", IF(COUNTIF($AA$11:$AA$131, $H2259)&gt;0, 'Application Process'!$AC$4, ""))</f>
        <v/>
      </c>
    </row>
    <row r="2260" spans="1:31" x14ac:dyDescent="0.25">
      <c r="A2260" s="40"/>
      <c r="B2260" s="88" t="str">
        <f>IF($X2260="", "", IF(COUNTIF('Application Process'!$I$11:$I$3035, $X2260)=0, 'Job Database'!$Y$8, IFERROR(INDEX('Application Process'!$AJ$11:$AJ$3035, MATCH($X2260, 'Application Process'!$I$11:$I$3035, 0)), "")))</f>
        <v/>
      </c>
      <c r="C2260" s="40"/>
      <c r="D2260" s="207"/>
      <c r="E2260" s="194"/>
      <c r="F2260" s="194"/>
      <c r="G2260" s="208"/>
      <c r="H2260" s="194"/>
      <c r="I2260" s="208"/>
      <c r="J2260" s="194"/>
      <c r="K2260" s="209"/>
      <c r="L2260" s="194"/>
      <c r="M2260" s="196"/>
      <c r="N2260" s="194"/>
      <c r="O2260" s="194"/>
      <c r="P2260" s="208"/>
      <c r="Q2260" s="194"/>
      <c r="R2260" s="210"/>
      <c r="S2260" s="211"/>
      <c r="T2260" s="193"/>
      <c r="U2260" s="40"/>
      <c r="W2260" s="41" t="str">
        <f t="shared" si="141"/>
        <v/>
      </c>
      <c r="X2260" s="58" t="str">
        <f t="shared" si="142"/>
        <v/>
      </c>
      <c r="Y2260" s="58" t="str">
        <f t="shared" si="140"/>
        <v/>
      </c>
      <c r="AC2260" s="41" t="str">
        <f t="shared" si="143"/>
        <v/>
      </c>
      <c r="AE2260" s="41" t="str">
        <f>IF($H2260="", "", IF(COUNTIF($AA$11:$AA$131, $H2260)&gt;0, 'Application Process'!$AC$4, ""))</f>
        <v/>
      </c>
    </row>
    <row r="2261" spans="1:31" x14ac:dyDescent="0.25">
      <c r="A2261" s="40"/>
      <c r="B2261" s="88" t="str">
        <f>IF($X2261="", "", IF(COUNTIF('Application Process'!$I$11:$I$3035, $X2261)=0, 'Job Database'!$Y$8, IFERROR(INDEX('Application Process'!$AJ$11:$AJ$3035, MATCH($X2261, 'Application Process'!$I$11:$I$3035, 0)), "")))</f>
        <v/>
      </c>
      <c r="C2261" s="40"/>
      <c r="D2261" s="207"/>
      <c r="E2261" s="194"/>
      <c r="F2261" s="194"/>
      <c r="G2261" s="208"/>
      <c r="H2261" s="194"/>
      <c r="I2261" s="208"/>
      <c r="J2261" s="194"/>
      <c r="K2261" s="209"/>
      <c r="L2261" s="194"/>
      <c r="M2261" s="196"/>
      <c r="N2261" s="194"/>
      <c r="O2261" s="194"/>
      <c r="P2261" s="208"/>
      <c r="Q2261" s="194"/>
      <c r="R2261" s="210"/>
      <c r="S2261" s="211"/>
      <c r="T2261" s="193"/>
      <c r="U2261" s="40"/>
      <c r="W2261" s="41" t="str">
        <f t="shared" si="141"/>
        <v/>
      </c>
      <c r="X2261" s="58" t="str">
        <f t="shared" si="142"/>
        <v/>
      </c>
      <c r="Y2261" s="58" t="str">
        <f t="shared" si="140"/>
        <v/>
      </c>
      <c r="AC2261" s="41" t="str">
        <f t="shared" si="143"/>
        <v/>
      </c>
      <c r="AE2261" s="41" t="str">
        <f>IF($H2261="", "", IF(COUNTIF($AA$11:$AA$131, $H2261)&gt;0, 'Application Process'!$AC$4, ""))</f>
        <v/>
      </c>
    </row>
    <row r="2262" spans="1:31" x14ac:dyDescent="0.25">
      <c r="A2262" s="40"/>
      <c r="B2262" s="88" t="str">
        <f>IF($X2262="", "", IF(COUNTIF('Application Process'!$I$11:$I$3035, $X2262)=0, 'Job Database'!$Y$8, IFERROR(INDEX('Application Process'!$AJ$11:$AJ$3035, MATCH($X2262, 'Application Process'!$I$11:$I$3035, 0)), "")))</f>
        <v/>
      </c>
      <c r="C2262" s="40"/>
      <c r="D2262" s="207"/>
      <c r="E2262" s="194"/>
      <c r="F2262" s="194"/>
      <c r="G2262" s="208"/>
      <c r="H2262" s="194"/>
      <c r="I2262" s="208"/>
      <c r="J2262" s="194"/>
      <c r="K2262" s="209"/>
      <c r="L2262" s="194"/>
      <c r="M2262" s="196"/>
      <c r="N2262" s="194"/>
      <c r="O2262" s="194"/>
      <c r="P2262" s="208"/>
      <c r="Q2262" s="194"/>
      <c r="R2262" s="210"/>
      <c r="S2262" s="211"/>
      <c r="T2262" s="193"/>
      <c r="U2262" s="40"/>
      <c r="W2262" s="41" t="str">
        <f t="shared" si="141"/>
        <v/>
      </c>
      <c r="X2262" s="58" t="str">
        <f t="shared" si="142"/>
        <v/>
      </c>
      <c r="Y2262" s="58" t="str">
        <f t="shared" si="140"/>
        <v/>
      </c>
      <c r="AC2262" s="41" t="str">
        <f t="shared" si="143"/>
        <v/>
      </c>
      <c r="AE2262" s="41" t="str">
        <f>IF($H2262="", "", IF(COUNTIF($AA$11:$AA$131, $H2262)&gt;0, 'Application Process'!$AC$4, ""))</f>
        <v/>
      </c>
    </row>
    <row r="2263" spans="1:31" x14ac:dyDescent="0.25">
      <c r="A2263" s="40"/>
      <c r="B2263" s="88" t="str">
        <f>IF($X2263="", "", IF(COUNTIF('Application Process'!$I$11:$I$3035, $X2263)=0, 'Job Database'!$Y$8, IFERROR(INDEX('Application Process'!$AJ$11:$AJ$3035, MATCH($X2263, 'Application Process'!$I$11:$I$3035, 0)), "")))</f>
        <v/>
      </c>
      <c r="C2263" s="40"/>
      <c r="D2263" s="207"/>
      <c r="E2263" s="194"/>
      <c r="F2263" s="194"/>
      <c r="G2263" s="208"/>
      <c r="H2263" s="194"/>
      <c r="I2263" s="208"/>
      <c r="J2263" s="194"/>
      <c r="K2263" s="209"/>
      <c r="L2263" s="194"/>
      <c r="M2263" s="196"/>
      <c r="N2263" s="194"/>
      <c r="O2263" s="194"/>
      <c r="P2263" s="208"/>
      <c r="Q2263" s="194"/>
      <c r="R2263" s="210"/>
      <c r="S2263" s="211"/>
      <c r="T2263" s="193"/>
      <c r="U2263" s="40"/>
      <c r="W2263" s="41" t="str">
        <f t="shared" si="141"/>
        <v/>
      </c>
      <c r="X2263" s="58" t="str">
        <f t="shared" si="142"/>
        <v/>
      </c>
      <c r="Y2263" s="58" t="str">
        <f t="shared" si="140"/>
        <v/>
      </c>
      <c r="AC2263" s="41" t="str">
        <f t="shared" si="143"/>
        <v/>
      </c>
      <c r="AE2263" s="41" t="str">
        <f>IF($H2263="", "", IF(COUNTIF($AA$11:$AA$131, $H2263)&gt;0, 'Application Process'!$AC$4, ""))</f>
        <v/>
      </c>
    </row>
    <row r="2264" spans="1:31" x14ac:dyDescent="0.25">
      <c r="A2264" s="40"/>
      <c r="B2264" s="88" t="str">
        <f>IF($X2264="", "", IF(COUNTIF('Application Process'!$I$11:$I$3035, $X2264)=0, 'Job Database'!$Y$8, IFERROR(INDEX('Application Process'!$AJ$11:$AJ$3035, MATCH($X2264, 'Application Process'!$I$11:$I$3035, 0)), "")))</f>
        <v/>
      </c>
      <c r="C2264" s="40"/>
      <c r="D2264" s="207"/>
      <c r="E2264" s="194"/>
      <c r="F2264" s="194"/>
      <c r="G2264" s="208"/>
      <c r="H2264" s="194"/>
      <c r="I2264" s="208"/>
      <c r="J2264" s="194"/>
      <c r="K2264" s="209"/>
      <c r="L2264" s="194"/>
      <c r="M2264" s="196"/>
      <c r="N2264" s="194"/>
      <c r="O2264" s="194"/>
      <c r="P2264" s="208"/>
      <c r="Q2264" s="194"/>
      <c r="R2264" s="210"/>
      <c r="S2264" s="211"/>
      <c r="T2264" s="193"/>
      <c r="U2264" s="40"/>
      <c r="W2264" s="41" t="str">
        <f t="shared" si="141"/>
        <v/>
      </c>
      <c r="X2264" s="58" t="str">
        <f t="shared" si="142"/>
        <v/>
      </c>
      <c r="Y2264" s="58" t="str">
        <f t="shared" si="140"/>
        <v/>
      </c>
      <c r="AC2264" s="41" t="str">
        <f t="shared" si="143"/>
        <v/>
      </c>
      <c r="AE2264" s="41" t="str">
        <f>IF($H2264="", "", IF(COUNTIF($AA$11:$AA$131, $H2264)&gt;0, 'Application Process'!$AC$4, ""))</f>
        <v/>
      </c>
    </row>
    <row r="2265" spans="1:31" x14ac:dyDescent="0.25">
      <c r="A2265" s="40"/>
      <c r="B2265" s="88" t="str">
        <f>IF($X2265="", "", IF(COUNTIF('Application Process'!$I$11:$I$3035, $X2265)=0, 'Job Database'!$Y$8, IFERROR(INDEX('Application Process'!$AJ$11:$AJ$3035, MATCH($X2265, 'Application Process'!$I$11:$I$3035, 0)), "")))</f>
        <v/>
      </c>
      <c r="C2265" s="40"/>
      <c r="D2265" s="207"/>
      <c r="E2265" s="194"/>
      <c r="F2265" s="194"/>
      <c r="G2265" s="208"/>
      <c r="H2265" s="194"/>
      <c r="I2265" s="208"/>
      <c r="J2265" s="194"/>
      <c r="K2265" s="209"/>
      <c r="L2265" s="194"/>
      <c r="M2265" s="196"/>
      <c r="N2265" s="194"/>
      <c r="O2265" s="194"/>
      <c r="P2265" s="208"/>
      <c r="Q2265" s="194"/>
      <c r="R2265" s="210"/>
      <c r="S2265" s="211"/>
      <c r="T2265" s="193"/>
      <c r="U2265" s="40"/>
      <c r="W2265" s="41" t="str">
        <f t="shared" si="141"/>
        <v/>
      </c>
      <c r="X2265" s="58" t="str">
        <f t="shared" si="142"/>
        <v/>
      </c>
      <c r="Y2265" s="58" t="str">
        <f t="shared" si="140"/>
        <v/>
      </c>
      <c r="AC2265" s="41" t="str">
        <f t="shared" si="143"/>
        <v/>
      </c>
      <c r="AE2265" s="41" t="str">
        <f>IF($H2265="", "", IF(COUNTIF($AA$11:$AA$131, $H2265)&gt;0, 'Application Process'!$AC$4, ""))</f>
        <v/>
      </c>
    </row>
    <row r="2266" spans="1:31" x14ac:dyDescent="0.25">
      <c r="A2266" s="40"/>
      <c r="B2266" s="88" t="str">
        <f>IF($X2266="", "", IF(COUNTIF('Application Process'!$I$11:$I$3035, $X2266)=0, 'Job Database'!$Y$8, IFERROR(INDEX('Application Process'!$AJ$11:$AJ$3035, MATCH($X2266, 'Application Process'!$I$11:$I$3035, 0)), "")))</f>
        <v/>
      </c>
      <c r="C2266" s="40"/>
      <c r="D2266" s="207"/>
      <c r="E2266" s="194"/>
      <c r="F2266" s="194"/>
      <c r="G2266" s="208"/>
      <c r="H2266" s="194"/>
      <c r="I2266" s="208"/>
      <c r="J2266" s="194"/>
      <c r="K2266" s="209"/>
      <c r="L2266" s="194"/>
      <c r="M2266" s="196"/>
      <c r="N2266" s="194"/>
      <c r="O2266" s="194"/>
      <c r="P2266" s="208"/>
      <c r="Q2266" s="194"/>
      <c r="R2266" s="210"/>
      <c r="S2266" s="211"/>
      <c r="T2266" s="193"/>
      <c r="U2266" s="40"/>
      <c r="W2266" s="41" t="str">
        <f t="shared" si="141"/>
        <v/>
      </c>
      <c r="X2266" s="58" t="str">
        <f t="shared" si="142"/>
        <v/>
      </c>
      <c r="Y2266" s="58" t="str">
        <f t="shared" si="140"/>
        <v/>
      </c>
      <c r="AC2266" s="41" t="str">
        <f t="shared" si="143"/>
        <v/>
      </c>
      <c r="AE2266" s="41" t="str">
        <f>IF($H2266="", "", IF(COUNTIF($AA$11:$AA$131, $H2266)&gt;0, 'Application Process'!$AC$4, ""))</f>
        <v/>
      </c>
    </row>
    <row r="2267" spans="1:31" x14ac:dyDescent="0.25">
      <c r="A2267" s="40"/>
      <c r="B2267" s="88" t="str">
        <f>IF($X2267="", "", IF(COUNTIF('Application Process'!$I$11:$I$3035, $X2267)=0, 'Job Database'!$Y$8, IFERROR(INDEX('Application Process'!$AJ$11:$AJ$3035, MATCH($X2267, 'Application Process'!$I$11:$I$3035, 0)), "")))</f>
        <v/>
      </c>
      <c r="C2267" s="40"/>
      <c r="D2267" s="207"/>
      <c r="E2267" s="194"/>
      <c r="F2267" s="194"/>
      <c r="G2267" s="208"/>
      <c r="H2267" s="194"/>
      <c r="I2267" s="208"/>
      <c r="J2267" s="194"/>
      <c r="K2267" s="209"/>
      <c r="L2267" s="194"/>
      <c r="M2267" s="196"/>
      <c r="N2267" s="194"/>
      <c r="O2267" s="194"/>
      <c r="P2267" s="208"/>
      <c r="Q2267" s="194"/>
      <c r="R2267" s="210"/>
      <c r="S2267" s="211"/>
      <c r="T2267" s="193"/>
      <c r="U2267" s="40"/>
      <c r="W2267" s="41" t="str">
        <f t="shared" si="141"/>
        <v/>
      </c>
      <c r="X2267" s="58" t="str">
        <f t="shared" si="142"/>
        <v/>
      </c>
      <c r="Y2267" s="58" t="str">
        <f t="shared" si="140"/>
        <v/>
      </c>
      <c r="AC2267" s="41" t="str">
        <f t="shared" si="143"/>
        <v/>
      </c>
      <c r="AE2267" s="41" t="str">
        <f>IF($H2267="", "", IF(COUNTIF($AA$11:$AA$131, $H2267)&gt;0, 'Application Process'!$AC$4, ""))</f>
        <v/>
      </c>
    </row>
    <row r="2268" spans="1:31" x14ac:dyDescent="0.25">
      <c r="A2268" s="40"/>
      <c r="B2268" s="88" t="str">
        <f>IF($X2268="", "", IF(COUNTIF('Application Process'!$I$11:$I$3035, $X2268)=0, 'Job Database'!$Y$8, IFERROR(INDEX('Application Process'!$AJ$11:$AJ$3035, MATCH($X2268, 'Application Process'!$I$11:$I$3035, 0)), "")))</f>
        <v/>
      </c>
      <c r="C2268" s="40"/>
      <c r="D2268" s="207"/>
      <c r="E2268" s="194"/>
      <c r="F2268" s="194"/>
      <c r="G2268" s="208"/>
      <c r="H2268" s="194"/>
      <c r="I2268" s="208"/>
      <c r="J2268" s="194"/>
      <c r="K2268" s="209"/>
      <c r="L2268" s="194"/>
      <c r="M2268" s="196"/>
      <c r="N2268" s="194"/>
      <c r="O2268" s="194"/>
      <c r="P2268" s="208"/>
      <c r="Q2268" s="194"/>
      <c r="R2268" s="210"/>
      <c r="S2268" s="211"/>
      <c r="T2268" s="193"/>
      <c r="U2268" s="40"/>
      <c r="W2268" s="41" t="str">
        <f t="shared" si="141"/>
        <v/>
      </c>
      <c r="X2268" s="58" t="str">
        <f t="shared" si="142"/>
        <v/>
      </c>
      <c r="Y2268" s="58" t="str">
        <f t="shared" si="140"/>
        <v/>
      </c>
      <c r="AC2268" s="41" t="str">
        <f t="shared" si="143"/>
        <v/>
      </c>
      <c r="AE2268" s="41" t="str">
        <f>IF($H2268="", "", IF(COUNTIF($AA$11:$AA$131, $H2268)&gt;0, 'Application Process'!$AC$4, ""))</f>
        <v/>
      </c>
    </row>
    <row r="2269" spans="1:31" x14ac:dyDescent="0.25">
      <c r="A2269" s="40"/>
      <c r="B2269" s="88" t="str">
        <f>IF($X2269="", "", IF(COUNTIF('Application Process'!$I$11:$I$3035, $X2269)=0, 'Job Database'!$Y$8, IFERROR(INDEX('Application Process'!$AJ$11:$AJ$3035, MATCH($X2269, 'Application Process'!$I$11:$I$3035, 0)), "")))</f>
        <v/>
      </c>
      <c r="C2269" s="40"/>
      <c r="D2269" s="207"/>
      <c r="E2269" s="194"/>
      <c r="F2269" s="194"/>
      <c r="G2269" s="208"/>
      <c r="H2269" s="194"/>
      <c r="I2269" s="208"/>
      <c r="J2269" s="194"/>
      <c r="K2269" s="209"/>
      <c r="L2269" s="194"/>
      <c r="M2269" s="196"/>
      <c r="N2269" s="194"/>
      <c r="O2269" s="194"/>
      <c r="P2269" s="208"/>
      <c r="Q2269" s="194"/>
      <c r="R2269" s="210"/>
      <c r="S2269" s="211"/>
      <c r="T2269" s="193"/>
      <c r="U2269" s="40"/>
      <c r="W2269" s="41" t="str">
        <f t="shared" si="141"/>
        <v/>
      </c>
      <c r="X2269" s="58" t="str">
        <f t="shared" si="142"/>
        <v/>
      </c>
      <c r="Y2269" s="58" t="str">
        <f t="shared" si="140"/>
        <v/>
      </c>
      <c r="AC2269" s="41" t="str">
        <f t="shared" si="143"/>
        <v/>
      </c>
      <c r="AE2269" s="41" t="str">
        <f>IF($H2269="", "", IF(COUNTIF($AA$11:$AA$131, $H2269)&gt;0, 'Application Process'!$AC$4, ""))</f>
        <v/>
      </c>
    </row>
    <row r="2270" spans="1:31" x14ac:dyDescent="0.25">
      <c r="A2270" s="40"/>
      <c r="B2270" s="88" t="str">
        <f>IF($X2270="", "", IF(COUNTIF('Application Process'!$I$11:$I$3035, $X2270)=0, 'Job Database'!$Y$8, IFERROR(INDEX('Application Process'!$AJ$11:$AJ$3035, MATCH($X2270, 'Application Process'!$I$11:$I$3035, 0)), "")))</f>
        <v/>
      </c>
      <c r="C2270" s="40"/>
      <c r="D2270" s="207"/>
      <c r="E2270" s="194"/>
      <c r="F2270" s="194"/>
      <c r="G2270" s="208"/>
      <c r="H2270" s="194"/>
      <c r="I2270" s="208"/>
      <c r="J2270" s="194"/>
      <c r="K2270" s="209"/>
      <c r="L2270" s="194"/>
      <c r="M2270" s="196"/>
      <c r="N2270" s="194"/>
      <c r="O2270" s="194"/>
      <c r="P2270" s="208"/>
      <c r="Q2270" s="194"/>
      <c r="R2270" s="210"/>
      <c r="S2270" s="211"/>
      <c r="T2270" s="193"/>
      <c r="U2270" s="40"/>
      <c r="W2270" s="41" t="str">
        <f t="shared" si="141"/>
        <v/>
      </c>
      <c r="X2270" s="58" t="str">
        <f t="shared" si="142"/>
        <v/>
      </c>
      <c r="Y2270" s="58" t="str">
        <f t="shared" si="140"/>
        <v/>
      </c>
      <c r="AC2270" s="41" t="str">
        <f t="shared" si="143"/>
        <v/>
      </c>
      <c r="AE2270" s="41" t="str">
        <f>IF($H2270="", "", IF(COUNTIF($AA$11:$AA$131, $H2270)&gt;0, 'Application Process'!$AC$4, ""))</f>
        <v/>
      </c>
    </row>
    <row r="2271" spans="1:31" x14ac:dyDescent="0.25">
      <c r="A2271" s="40"/>
      <c r="B2271" s="88" t="str">
        <f>IF($X2271="", "", IF(COUNTIF('Application Process'!$I$11:$I$3035, $X2271)=0, 'Job Database'!$Y$8, IFERROR(INDEX('Application Process'!$AJ$11:$AJ$3035, MATCH($X2271, 'Application Process'!$I$11:$I$3035, 0)), "")))</f>
        <v/>
      </c>
      <c r="C2271" s="40"/>
      <c r="D2271" s="207"/>
      <c r="E2271" s="194"/>
      <c r="F2271" s="194"/>
      <c r="G2271" s="208"/>
      <c r="H2271" s="194"/>
      <c r="I2271" s="208"/>
      <c r="J2271" s="194"/>
      <c r="K2271" s="209"/>
      <c r="L2271" s="194"/>
      <c r="M2271" s="196"/>
      <c r="N2271" s="194"/>
      <c r="O2271" s="194"/>
      <c r="P2271" s="208"/>
      <c r="Q2271" s="194"/>
      <c r="R2271" s="210"/>
      <c r="S2271" s="211"/>
      <c r="T2271" s="193"/>
      <c r="U2271" s="40"/>
      <c r="W2271" s="41" t="str">
        <f t="shared" si="141"/>
        <v/>
      </c>
      <c r="X2271" s="58" t="str">
        <f t="shared" si="142"/>
        <v/>
      </c>
      <c r="Y2271" s="58" t="str">
        <f t="shared" si="140"/>
        <v/>
      </c>
      <c r="AC2271" s="41" t="str">
        <f t="shared" si="143"/>
        <v/>
      </c>
      <c r="AE2271" s="41" t="str">
        <f>IF($H2271="", "", IF(COUNTIF($AA$11:$AA$131, $H2271)&gt;0, 'Application Process'!$AC$4, ""))</f>
        <v/>
      </c>
    </row>
    <row r="2272" spans="1:31" x14ac:dyDescent="0.25">
      <c r="A2272" s="40"/>
      <c r="B2272" s="88" t="str">
        <f>IF($X2272="", "", IF(COUNTIF('Application Process'!$I$11:$I$3035, $X2272)=0, 'Job Database'!$Y$8, IFERROR(INDEX('Application Process'!$AJ$11:$AJ$3035, MATCH($X2272, 'Application Process'!$I$11:$I$3035, 0)), "")))</f>
        <v/>
      </c>
      <c r="C2272" s="40"/>
      <c r="D2272" s="207"/>
      <c r="E2272" s="194"/>
      <c r="F2272" s="194"/>
      <c r="G2272" s="208"/>
      <c r="H2272" s="194"/>
      <c r="I2272" s="208"/>
      <c r="J2272" s="194"/>
      <c r="K2272" s="209"/>
      <c r="L2272" s="194"/>
      <c r="M2272" s="196"/>
      <c r="N2272" s="194"/>
      <c r="O2272" s="194"/>
      <c r="P2272" s="208"/>
      <c r="Q2272" s="194"/>
      <c r="R2272" s="210"/>
      <c r="S2272" s="211"/>
      <c r="T2272" s="193"/>
      <c r="U2272" s="40"/>
      <c r="W2272" s="41" t="str">
        <f t="shared" si="141"/>
        <v/>
      </c>
      <c r="X2272" s="58" t="str">
        <f t="shared" si="142"/>
        <v/>
      </c>
      <c r="Y2272" s="58" t="str">
        <f t="shared" si="140"/>
        <v/>
      </c>
      <c r="AC2272" s="41" t="str">
        <f t="shared" si="143"/>
        <v/>
      </c>
      <c r="AE2272" s="41" t="str">
        <f>IF($H2272="", "", IF(COUNTIF($AA$11:$AA$131, $H2272)&gt;0, 'Application Process'!$AC$4, ""))</f>
        <v/>
      </c>
    </row>
    <row r="2273" spans="1:31" x14ac:dyDescent="0.25">
      <c r="A2273" s="40"/>
      <c r="B2273" s="88" t="str">
        <f>IF($X2273="", "", IF(COUNTIF('Application Process'!$I$11:$I$3035, $X2273)=0, 'Job Database'!$Y$8, IFERROR(INDEX('Application Process'!$AJ$11:$AJ$3035, MATCH($X2273, 'Application Process'!$I$11:$I$3035, 0)), "")))</f>
        <v/>
      </c>
      <c r="C2273" s="40"/>
      <c r="D2273" s="207"/>
      <c r="E2273" s="194"/>
      <c r="F2273" s="194"/>
      <c r="G2273" s="208"/>
      <c r="H2273" s="194"/>
      <c r="I2273" s="208"/>
      <c r="J2273" s="194"/>
      <c r="K2273" s="209"/>
      <c r="L2273" s="194"/>
      <c r="M2273" s="196"/>
      <c r="N2273" s="194"/>
      <c r="O2273" s="194"/>
      <c r="P2273" s="208"/>
      <c r="Q2273" s="194"/>
      <c r="R2273" s="210"/>
      <c r="S2273" s="211"/>
      <c r="T2273" s="193"/>
      <c r="U2273" s="40"/>
      <c r="W2273" s="41" t="str">
        <f t="shared" si="141"/>
        <v/>
      </c>
      <c r="X2273" s="58" t="str">
        <f t="shared" si="142"/>
        <v/>
      </c>
      <c r="Y2273" s="58" t="str">
        <f t="shared" si="140"/>
        <v/>
      </c>
      <c r="AC2273" s="41" t="str">
        <f t="shared" si="143"/>
        <v/>
      </c>
      <c r="AE2273" s="41" t="str">
        <f>IF($H2273="", "", IF(COUNTIF($AA$11:$AA$131, $H2273)&gt;0, 'Application Process'!$AC$4, ""))</f>
        <v/>
      </c>
    </row>
    <row r="2274" spans="1:31" x14ac:dyDescent="0.25">
      <c r="A2274" s="40"/>
      <c r="B2274" s="88" t="str">
        <f>IF($X2274="", "", IF(COUNTIF('Application Process'!$I$11:$I$3035, $X2274)=0, 'Job Database'!$Y$8, IFERROR(INDEX('Application Process'!$AJ$11:$AJ$3035, MATCH($X2274, 'Application Process'!$I$11:$I$3035, 0)), "")))</f>
        <v/>
      </c>
      <c r="C2274" s="40"/>
      <c r="D2274" s="207"/>
      <c r="E2274" s="194"/>
      <c r="F2274" s="194"/>
      <c r="G2274" s="208"/>
      <c r="H2274" s="194"/>
      <c r="I2274" s="208"/>
      <c r="J2274" s="194"/>
      <c r="K2274" s="209"/>
      <c r="L2274" s="194"/>
      <c r="M2274" s="196"/>
      <c r="N2274" s="194"/>
      <c r="O2274" s="194"/>
      <c r="P2274" s="208"/>
      <c r="Q2274" s="194"/>
      <c r="R2274" s="210"/>
      <c r="S2274" s="211"/>
      <c r="T2274" s="193"/>
      <c r="U2274" s="40"/>
      <c r="W2274" s="41" t="str">
        <f t="shared" si="141"/>
        <v/>
      </c>
      <c r="X2274" s="58" t="str">
        <f t="shared" si="142"/>
        <v/>
      </c>
      <c r="Y2274" s="58" t="str">
        <f t="shared" si="140"/>
        <v/>
      </c>
      <c r="AC2274" s="41" t="str">
        <f t="shared" si="143"/>
        <v/>
      </c>
      <c r="AE2274" s="41" t="str">
        <f>IF($H2274="", "", IF(COUNTIF($AA$11:$AA$131, $H2274)&gt;0, 'Application Process'!$AC$4, ""))</f>
        <v/>
      </c>
    </row>
    <row r="2275" spans="1:31" x14ac:dyDescent="0.25">
      <c r="A2275" s="40"/>
      <c r="B2275" s="88" t="str">
        <f>IF($X2275="", "", IF(COUNTIF('Application Process'!$I$11:$I$3035, $X2275)=0, 'Job Database'!$Y$8, IFERROR(INDEX('Application Process'!$AJ$11:$AJ$3035, MATCH($X2275, 'Application Process'!$I$11:$I$3035, 0)), "")))</f>
        <v/>
      </c>
      <c r="C2275" s="40"/>
      <c r="D2275" s="207"/>
      <c r="E2275" s="194"/>
      <c r="F2275" s="194"/>
      <c r="G2275" s="208"/>
      <c r="H2275" s="194"/>
      <c r="I2275" s="208"/>
      <c r="J2275" s="194"/>
      <c r="K2275" s="209"/>
      <c r="L2275" s="194"/>
      <c r="M2275" s="196"/>
      <c r="N2275" s="194"/>
      <c r="O2275" s="194"/>
      <c r="P2275" s="208"/>
      <c r="Q2275" s="194"/>
      <c r="R2275" s="210"/>
      <c r="S2275" s="211"/>
      <c r="T2275" s="193"/>
      <c r="U2275" s="40"/>
      <c r="W2275" s="41" t="str">
        <f t="shared" si="141"/>
        <v/>
      </c>
      <c r="X2275" s="58" t="str">
        <f t="shared" si="142"/>
        <v/>
      </c>
      <c r="Y2275" s="58" t="str">
        <f t="shared" si="140"/>
        <v/>
      </c>
      <c r="AC2275" s="41" t="str">
        <f t="shared" si="143"/>
        <v/>
      </c>
      <c r="AE2275" s="41" t="str">
        <f>IF($H2275="", "", IF(COUNTIF($AA$11:$AA$131, $H2275)&gt;0, 'Application Process'!$AC$4, ""))</f>
        <v/>
      </c>
    </row>
    <row r="2276" spans="1:31" x14ac:dyDescent="0.25">
      <c r="A2276" s="40"/>
      <c r="B2276" s="88" t="str">
        <f>IF($X2276="", "", IF(COUNTIF('Application Process'!$I$11:$I$3035, $X2276)=0, 'Job Database'!$Y$8, IFERROR(INDEX('Application Process'!$AJ$11:$AJ$3035, MATCH($X2276, 'Application Process'!$I$11:$I$3035, 0)), "")))</f>
        <v/>
      </c>
      <c r="C2276" s="40"/>
      <c r="D2276" s="207"/>
      <c r="E2276" s="194"/>
      <c r="F2276" s="194"/>
      <c r="G2276" s="208"/>
      <c r="H2276" s="194"/>
      <c r="I2276" s="208"/>
      <c r="J2276" s="194"/>
      <c r="K2276" s="209"/>
      <c r="L2276" s="194"/>
      <c r="M2276" s="196"/>
      <c r="N2276" s="194"/>
      <c r="O2276" s="194"/>
      <c r="P2276" s="208"/>
      <c r="Q2276" s="194"/>
      <c r="R2276" s="210"/>
      <c r="S2276" s="211"/>
      <c r="T2276" s="193"/>
      <c r="U2276" s="40"/>
      <c r="W2276" s="41" t="str">
        <f t="shared" si="141"/>
        <v/>
      </c>
      <c r="X2276" s="58" t="str">
        <f t="shared" si="142"/>
        <v/>
      </c>
      <c r="Y2276" s="58" t="str">
        <f t="shared" si="140"/>
        <v/>
      </c>
      <c r="AC2276" s="41" t="str">
        <f t="shared" si="143"/>
        <v/>
      </c>
      <c r="AE2276" s="41" t="str">
        <f>IF($H2276="", "", IF(COUNTIF($AA$11:$AA$131, $H2276)&gt;0, 'Application Process'!$AC$4, ""))</f>
        <v/>
      </c>
    </row>
    <row r="2277" spans="1:31" x14ac:dyDescent="0.25">
      <c r="A2277" s="40"/>
      <c r="B2277" s="88" t="str">
        <f>IF($X2277="", "", IF(COUNTIF('Application Process'!$I$11:$I$3035, $X2277)=0, 'Job Database'!$Y$8, IFERROR(INDEX('Application Process'!$AJ$11:$AJ$3035, MATCH($X2277, 'Application Process'!$I$11:$I$3035, 0)), "")))</f>
        <v/>
      </c>
      <c r="C2277" s="40"/>
      <c r="D2277" s="207"/>
      <c r="E2277" s="194"/>
      <c r="F2277" s="194"/>
      <c r="G2277" s="208"/>
      <c r="H2277" s="194"/>
      <c r="I2277" s="208"/>
      <c r="J2277" s="194"/>
      <c r="K2277" s="209"/>
      <c r="L2277" s="194"/>
      <c r="M2277" s="196"/>
      <c r="N2277" s="194"/>
      <c r="O2277" s="194"/>
      <c r="P2277" s="208"/>
      <c r="Q2277" s="194"/>
      <c r="R2277" s="210"/>
      <c r="S2277" s="211"/>
      <c r="T2277" s="193"/>
      <c r="U2277" s="40"/>
      <c r="W2277" s="41" t="str">
        <f t="shared" si="141"/>
        <v/>
      </c>
      <c r="X2277" s="58" t="str">
        <f t="shared" si="142"/>
        <v/>
      </c>
      <c r="Y2277" s="58" t="str">
        <f t="shared" si="140"/>
        <v/>
      </c>
      <c r="AC2277" s="41" t="str">
        <f t="shared" si="143"/>
        <v/>
      </c>
      <c r="AE2277" s="41" t="str">
        <f>IF($H2277="", "", IF(COUNTIF($AA$11:$AA$131, $H2277)&gt;0, 'Application Process'!$AC$4, ""))</f>
        <v/>
      </c>
    </row>
    <row r="2278" spans="1:31" x14ac:dyDescent="0.25">
      <c r="A2278" s="40"/>
      <c r="B2278" s="88" t="str">
        <f>IF($X2278="", "", IF(COUNTIF('Application Process'!$I$11:$I$3035, $X2278)=0, 'Job Database'!$Y$8, IFERROR(INDEX('Application Process'!$AJ$11:$AJ$3035, MATCH($X2278, 'Application Process'!$I$11:$I$3035, 0)), "")))</f>
        <v/>
      </c>
      <c r="C2278" s="40"/>
      <c r="D2278" s="207"/>
      <c r="E2278" s="194"/>
      <c r="F2278" s="194"/>
      <c r="G2278" s="208"/>
      <c r="H2278" s="194"/>
      <c r="I2278" s="208"/>
      <c r="J2278" s="194"/>
      <c r="K2278" s="209"/>
      <c r="L2278" s="194"/>
      <c r="M2278" s="196"/>
      <c r="N2278" s="194"/>
      <c r="O2278" s="194"/>
      <c r="P2278" s="208"/>
      <c r="Q2278" s="194"/>
      <c r="R2278" s="210"/>
      <c r="S2278" s="211"/>
      <c r="T2278" s="193"/>
      <c r="U2278" s="40"/>
      <c r="W2278" s="41" t="str">
        <f t="shared" si="141"/>
        <v/>
      </c>
      <c r="X2278" s="58" t="str">
        <f t="shared" si="142"/>
        <v/>
      </c>
      <c r="Y2278" s="58" t="str">
        <f t="shared" si="140"/>
        <v/>
      </c>
      <c r="AC2278" s="41" t="str">
        <f t="shared" si="143"/>
        <v/>
      </c>
      <c r="AE2278" s="41" t="str">
        <f>IF($H2278="", "", IF(COUNTIF($AA$11:$AA$131, $H2278)&gt;0, 'Application Process'!$AC$4, ""))</f>
        <v/>
      </c>
    </row>
    <row r="2279" spans="1:31" x14ac:dyDescent="0.25">
      <c r="A2279" s="40"/>
      <c r="B2279" s="88" t="str">
        <f>IF($X2279="", "", IF(COUNTIF('Application Process'!$I$11:$I$3035, $X2279)=0, 'Job Database'!$Y$8, IFERROR(INDEX('Application Process'!$AJ$11:$AJ$3035, MATCH($X2279, 'Application Process'!$I$11:$I$3035, 0)), "")))</f>
        <v/>
      </c>
      <c r="C2279" s="40"/>
      <c r="D2279" s="207"/>
      <c r="E2279" s="194"/>
      <c r="F2279" s="194"/>
      <c r="G2279" s="208"/>
      <c r="H2279" s="194"/>
      <c r="I2279" s="208"/>
      <c r="J2279" s="194"/>
      <c r="K2279" s="209"/>
      <c r="L2279" s="194"/>
      <c r="M2279" s="196"/>
      <c r="N2279" s="194"/>
      <c r="O2279" s="194"/>
      <c r="P2279" s="208"/>
      <c r="Q2279" s="194"/>
      <c r="R2279" s="210"/>
      <c r="S2279" s="211"/>
      <c r="T2279" s="193"/>
      <c r="U2279" s="40"/>
      <c r="W2279" s="41" t="str">
        <f t="shared" si="141"/>
        <v/>
      </c>
      <c r="X2279" s="58" t="str">
        <f t="shared" si="142"/>
        <v/>
      </c>
      <c r="Y2279" s="58" t="str">
        <f t="shared" si="140"/>
        <v/>
      </c>
      <c r="AC2279" s="41" t="str">
        <f t="shared" si="143"/>
        <v/>
      </c>
      <c r="AE2279" s="41" t="str">
        <f>IF($H2279="", "", IF(COUNTIF($AA$11:$AA$131, $H2279)&gt;0, 'Application Process'!$AC$4, ""))</f>
        <v/>
      </c>
    </row>
    <row r="2280" spans="1:31" x14ac:dyDescent="0.25">
      <c r="A2280" s="40"/>
      <c r="B2280" s="88" t="str">
        <f>IF($X2280="", "", IF(COUNTIF('Application Process'!$I$11:$I$3035, $X2280)=0, 'Job Database'!$Y$8, IFERROR(INDEX('Application Process'!$AJ$11:$AJ$3035, MATCH($X2280, 'Application Process'!$I$11:$I$3035, 0)), "")))</f>
        <v/>
      </c>
      <c r="C2280" s="40"/>
      <c r="D2280" s="207"/>
      <c r="E2280" s="194"/>
      <c r="F2280" s="194"/>
      <c r="G2280" s="208"/>
      <c r="H2280" s="194"/>
      <c r="I2280" s="208"/>
      <c r="J2280" s="194"/>
      <c r="K2280" s="209"/>
      <c r="L2280" s="194"/>
      <c r="M2280" s="196"/>
      <c r="N2280" s="194"/>
      <c r="O2280" s="194"/>
      <c r="P2280" s="208"/>
      <c r="Q2280" s="194"/>
      <c r="R2280" s="210"/>
      <c r="S2280" s="211"/>
      <c r="T2280" s="193"/>
      <c r="U2280" s="40"/>
      <c r="W2280" s="41" t="str">
        <f t="shared" si="141"/>
        <v/>
      </c>
      <c r="X2280" s="58" t="str">
        <f t="shared" si="142"/>
        <v/>
      </c>
      <c r="Y2280" s="58" t="str">
        <f t="shared" si="140"/>
        <v/>
      </c>
      <c r="AC2280" s="41" t="str">
        <f t="shared" si="143"/>
        <v/>
      </c>
      <c r="AE2280" s="41" t="str">
        <f>IF($H2280="", "", IF(COUNTIF($AA$11:$AA$131, $H2280)&gt;0, 'Application Process'!$AC$4, ""))</f>
        <v/>
      </c>
    </row>
    <row r="2281" spans="1:31" x14ac:dyDescent="0.25">
      <c r="A2281" s="40"/>
      <c r="B2281" s="88" t="str">
        <f>IF($X2281="", "", IF(COUNTIF('Application Process'!$I$11:$I$3035, $X2281)=0, 'Job Database'!$Y$8, IFERROR(INDEX('Application Process'!$AJ$11:$AJ$3035, MATCH($X2281, 'Application Process'!$I$11:$I$3035, 0)), "")))</f>
        <v/>
      </c>
      <c r="C2281" s="40"/>
      <c r="D2281" s="207"/>
      <c r="E2281" s="194"/>
      <c r="F2281" s="194"/>
      <c r="G2281" s="208"/>
      <c r="H2281" s="194"/>
      <c r="I2281" s="208"/>
      <c r="J2281" s="194"/>
      <c r="K2281" s="209"/>
      <c r="L2281" s="194"/>
      <c r="M2281" s="196"/>
      <c r="N2281" s="194"/>
      <c r="O2281" s="194"/>
      <c r="P2281" s="208"/>
      <c r="Q2281" s="194"/>
      <c r="R2281" s="210"/>
      <c r="S2281" s="211"/>
      <c r="T2281" s="193"/>
      <c r="U2281" s="40"/>
      <c r="W2281" s="41" t="str">
        <f t="shared" si="141"/>
        <v/>
      </c>
      <c r="X2281" s="58" t="str">
        <f t="shared" si="142"/>
        <v/>
      </c>
      <c r="Y2281" s="58" t="str">
        <f t="shared" si="140"/>
        <v/>
      </c>
      <c r="AC2281" s="41" t="str">
        <f t="shared" si="143"/>
        <v/>
      </c>
      <c r="AE2281" s="41" t="str">
        <f>IF($H2281="", "", IF(COUNTIF($AA$11:$AA$131, $H2281)&gt;0, 'Application Process'!$AC$4, ""))</f>
        <v/>
      </c>
    </row>
    <row r="2282" spans="1:31" x14ac:dyDescent="0.25">
      <c r="A2282" s="40"/>
      <c r="B2282" s="88" t="str">
        <f>IF($X2282="", "", IF(COUNTIF('Application Process'!$I$11:$I$3035, $X2282)=0, 'Job Database'!$Y$8, IFERROR(INDEX('Application Process'!$AJ$11:$AJ$3035, MATCH($X2282, 'Application Process'!$I$11:$I$3035, 0)), "")))</f>
        <v/>
      </c>
      <c r="C2282" s="40"/>
      <c r="D2282" s="207"/>
      <c r="E2282" s="194"/>
      <c r="F2282" s="194"/>
      <c r="G2282" s="208"/>
      <c r="H2282" s="194"/>
      <c r="I2282" s="208"/>
      <c r="J2282" s="194"/>
      <c r="K2282" s="209"/>
      <c r="L2282" s="194"/>
      <c r="M2282" s="196"/>
      <c r="N2282" s="194"/>
      <c r="O2282" s="194"/>
      <c r="P2282" s="208"/>
      <c r="Q2282" s="194"/>
      <c r="R2282" s="210"/>
      <c r="S2282" s="211"/>
      <c r="T2282" s="193"/>
      <c r="U2282" s="40"/>
      <c r="W2282" s="41" t="str">
        <f t="shared" si="141"/>
        <v/>
      </c>
      <c r="X2282" s="58" t="str">
        <f t="shared" si="142"/>
        <v/>
      </c>
      <c r="Y2282" s="58" t="str">
        <f t="shared" si="140"/>
        <v/>
      </c>
      <c r="AC2282" s="41" t="str">
        <f t="shared" si="143"/>
        <v/>
      </c>
      <c r="AE2282" s="41" t="str">
        <f>IF($H2282="", "", IF(COUNTIF($AA$11:$AA$131, $H2282)&gt;0, 'Application Process'!$AC$4, ""))</f>
        <v/>
      </c>
    </row>
    <row r="2283" spans="1:31" x14ac:dyDescent="0.25">
      <c r="A2283" s="40"/>
      <c r="B2283" s="88" t="str">
        <f>IF($X2283="", "", IF(COUNTIF('Application Process'!$I$11:$I$3035, $X2283)=0, 'Job Database'!$Y$8, IFERROR(INDEX('Application Process'!$AJ$11:$AJ$3035, MATCH($X2283, 'Application Process'!$I$11:$I$3035, 0)), "")))</f>
        <v/>
      </c>
      <c r="C2283" s="40"/>
      <c r="D2283" s="207"/>
      <c r="E2283" s="194"/>
      <c r="F2283" s="194"/>
      <c r="G2283" s="208"/>
      <c r="H2283" s="194"/>
      <c r="I2283" s="208"/>
      <c r="J2283" s="194"/>
      <c r="K2283" s="209"/>
      <c r="L2283" s="194"/>
      <c r="M2283" s="196"/>
      <c r="N2283" s="194"/>
      <c r="O2283" s="194"/>
      <c r="P2283" s="208"/>
      <c r="Q2283" s="194"/>
      <c r="R2283" s="210"/>
      <c r="S2283" s="211"/>
      <c r="T2283" s="193"/>
      <c r="U2283" s="40"/>
      <c r="W2283" s="41" t="str">
        <f t="shared" si="141"/>
        <v/>
      </c>
      <c r="X2283" s="58" t="str">
        <f t="shared" si="142"/>
        <v/>
      </c>
      <c r="Y2283" s="58" t="str">
        <f t="shared" si="140"/>
        <v/>
      </c>
      <c r="AC2283" s="41" t="str">
        <f t="shared" si="143"/>
        <v/>
      </c>
      <c r="AE2283" s="41" t="str">
        <f>IF($H2283="", "", IF(COUNTIF($AA$11:$AA$131, $H2283)&gt;0, 'Application Process'!$AC$4, ""))</f>
        <v/>
      </c>
    </row>
    <row r="2284" spans="1:31" x14ac:dyDescent="0.25">
      <c r="A2284" s="40"/>
      <c r="B2284" s="88" t="str">
        <f>IF($X2284="", "", IF(COUNTIF('Application Process'!$I$11:$I$3035, $X2284)=0, 'Job Database'!$Y$8, IFERROR(INDEX('Application Process'!$AJ$11:$AJ$3035, MATCH($X2284, 'Application Process'!$I$11:$I$3035, 0)), "")))</f>
        <v/>
      </c>
      <c r="C2284" s="40"/>
      <c r="D2284" s="207"/>
      <c r="E2284" s="194"/>
      <c r="F2284" s="194"/>
      <c r="G2284" s="208"/>
      <c r="H2284" s="194"/>
      <c r="I2284" s="208"/>
      <c r="J2284" s="194"/>
      <c r="K2284" s="209"/>
      <c r="L2284" s="194"/>
      <c r="M2284" s="196"/>
      <c r="N2284" s="194"/>
      <c r="O2284" s="194"/>
      <c r="P2284" s="208"/>
      <c r="Q2284" s="194"/>
      <c r="R2284" s="210"/>
      <c r="S2284" s="211"/>
      <c r="T2284" s="193"/>
      <c r="U2284" s="40"/>
      <c r="W2284" s="41" t="str">
        <f t="shared" si="141"/>
        <v/>
      </c>
      <c r="X2284" s="58" t="str">
        <f t="shared" si="142"/>
        <v/>
      </c>
      <c r="Y2284" s="58" t="str">
        <f t="shared" si="140"/>
        <v/>
      </c>
      <c r="AC2284" s="41" t="str">
        <f t="shared" si="143"/>
        <v/>
      </c>
      <c r="AE2284" s="41" t="str">
        <f>IF($H2284="", "", IF(COUNTIF($AA$11:$AA$131, $H2284)&gt;0, 'Application Process'!$AC$4, ""))</f>
        <v/>
      </c>
    </row>
    <row r="2285" spans="1:31" x14ac:dyDescent="0.25">
      <c r="A2285" s="40"/>
      <c r="B2285" s="88" t="str">
        <f>IF($X2285="", "", IF(COUNTIF('Application Process'!$I$11:$I$3035, $X2285)=0, 'Job Database'!$Y$8, IFERROR(INDEX('Application Process'!$AJ$11:$AJ$3035, MATCH($X2285, 'Application Process'!$I$11:$I$3035, 0)), "")))</f>
        <v/>
      </c>
      <c r="C2285" s="40"/>
      <c r="D2285" s="207"/>
      <c r="E2285" s="194"/>
      <c r="F2285" s="194"/>
      <c r="G2285" s="208"/>
      <c r="H2285" s="194"/>
      <c r="I2285" s="208"/>
      <c r="J2285" s="194"/>
      <c r="K2285" s="209"/>
      <c r="L2285" s="194"/>
      <c r="M2285" s="196"/>
      <c r="N2285" s="194"/>
      <c r="O2285" s="194"/>
      <c r="P2285" s="208"/>
      <c r="Q2285" s="194"/>
      <c r="R2285" s="210"/>
      <c r="S2285" s="211"/>
      <c r="T2285" s="193"/>
      <c r="U2285" s="40"/>
      <c r="W2285" s="41" t="str">
        <f t="shared" si="141"/>
        <v/>
      </c>
      <c r="X2285" s="58" t="str">
        <f t="shared" si="142"/>
        <v/>
      </c>
      <c r="Y2285" s="58" t="str">
        <f t="shared" si="140"/>
        <v/>
      </c>
      <c r="AC2285" s="41" t="str">
        <f t="shared" si="143"/>
        <v/>
      </c>
      <c r="AE2285" s="41" t="str">
        <f>IF($H2285="", "", IF(COUNTIF($AA$11:$AA$131, $H2285)&gt;0, 'Application Process'!$AC$4, ""))</f>
        <v/>
      </c>
    </row>
    <row r="2286" spans="1:31" x14ac:dyDescent="0.25">
      <c r="A2286" s="40"/>
      <c r="B2286" s="88" t="str">
        <f>IF($X2286="", "", IF(COUNTIF('Application Process'!$I$11:$I$3035, $X2286)=0, 'Job Database'!$Y$8, IFERROR(INDEX('Application Process'!$AJ$11:$AJ$3035, MATCH($X2286, 'Application Process'!$I$11:$I$3035, 0)), "")))</f>
        <v/>
      </c>
      <c r="C2286" s="40"/>
      <c r="D2286" s="207"/>
      <c r="E2286" s="194"/>
      <c r="F2286" s="194"/>
      <c r="G2286" s="208"/>
      <c r="H2286" s="194"/>
      <c r="I2286" s="208"/>
      <c r="J2286" s="194"/>
      <c r="K2286" s="209"/>
      <c r="L2286" s="194"/>
      <c r="M2286" s="196"/>
      <c r="N2286" s="194"/>
      <c r="O2286" s="194"/>
      <c r="P2286" s="208"/>
      <c r="Q2286" s="194"/>
      <c r="R2286" s="210"/>
      <c r="S2286" s="211"/>
      <c r="T2286" s="193"/>
      <c r="U2286" s="40"/>
      <c r="W2286" s="41" t="str">
        <f t="shared" si="141"/>
        <v/>
      </c>
      <c r="X2286" s="58" t="str">
        <f t="shared" si="142"/>
        <v/>
      </c>
      <c r="Y2286" s="58" t="str">
        <f t="shared" si="140"/>
        <v/>
      </c>
      <c r="AC2286" s="41" t="str">
        <f t="shared" si="143"/>
        <v/>
      </c>
      <c r="AE2286" s="41" t="str">
        <f>IF($H2286="", "", IF(COUNTIF($AA$11:$AA$131, $H2286)&gt;0, 'Application Process'!$AC$4, ""))</f>
        <v/>
      </c>
    </row>
    <row r="2287" spans="1:31" x14ac:dyDescent="0.25">
      <c r="A2287" s="40"/>
      <c r="B2287" s="88" t="str">
        <f>IF($X2287="", "", IF(COUNTIF('Application Process'!$I$11:$I$3035, $X2287)=0, 'Job Database'!$Y$8, IFERROR(INDEX('Application Process'!$AJ$11:$AJ$3035, MATCH($X2287, 'Application Process'!$I$11:$I$3035, 0)), "")))</f>
        <v/>
      </c>
      <c r="C2287" s="40"/>
      <c r="D2287" s="207"/>
      <c r="E2287" s="194"/>
      <c r="F2287" s="194"/>
      <c r="G2287" s="208"/>
      <c r="H2287" s="194"/>
      <c r="I2287" s="208"/>
      <c r="J2287" s="194"/>
      <c r="K2287" s="209"/>
      <c r="L2287" s="194"/>
      <c r="M2287" s="196"/>
      <c r="N2287" s="194"/>
      <c r="O2287" s="194"/>
      <c r="P2287" s="208"/>
      <c r="Q2287" s="194"/>
      <c r="R2287" s="210"/>
      <c r="S2287" s="211"/>
      <c r="T2287" s="193"/>
      <c r="U2287" s="40"/>
      <c r="W2287" s="41" t="str">
        <f t="shared" si="141"/>
        <v/>
      </c>
      <c r="X2287" s="58" t="str">
        <f t="shared" si="142"/>
        <v/>
      </c>
      <c r="Y2287" s="58" t="str">
        <f t="shared" si="140"/>
        <v/>
      </c>
      <c r="AC2287" s="41" t="str">
        <f t="shared" si="143"/>
        <v/>
      </c>
      <c r="AE2287" s="41" t="str">
        <f>IF($H2287="", "", IF(COUNTIF($AA$11:$AA$131, $H2287)&gt;0, 'Application Process'!$AC$4, ""))</f>
        <v/>
      </c>
    </row>
    <row r="2288" spans="1:31" x14ac:dyDescent="0.25">
      <c r="A2288" s="40"/>
      <c r="B2288" s="88" t="str">
        <f>IF($X2288="", "", IF(COUNTIF('Application Process'!$I$11:$I$3035, $X2288)=0, 'Job Database'!$Y$8, IFERROR(INDEX('Application Process'!$AJ$11:$AJ$3035, MATCH($X2288, 'Application Process'!$I$11:$I$3035, 0)), "")))</f>
        <v/>
      </c>
      <c r="C2288" s="40"/>
      <c r="D2288" s="207"/>
      <c r="E2288" s="194"/>
      <c r="F2288" s="194"/>
      <c r="G2288" s="208"/>
      <c r="H2288" s="194"/>
      <c r="I2288" s="208"/>
      <c r="J2288" s="194"/>
      <c r="K2288" s="209"/>
      <c r="L2288" s="194"/>
      <c r="M2288" s="196"/>
      <c r="N2288" s="194"/>
      <c r="O2288" s="194"/>
      <c r="P2288" s="208"/>
      <c r="Q2288" s="194"/>
      <c r="R2288" s="210"/>
      <c r="S2288" s="211"/>
      <c r="T2288" s="193"/>
      <c r="U2288" s="40"/>
      <c r="W2288" s="41" t="str">
        <f t="shared" si="141"/>
        <v/>
      </c>
      <c r="X2288" s="58" t="str">
        <f t="shared" si="142"/>
        <v/>
      </c>
      <c r="Y2288" s="58" t="str">
        <f t="shared" si="140"/>
        <v/>
      </c>
      <c r="AC2288" s="41" t="str">
        <f t="shared" si="143"/>
        <v/>
      </c>
      <c r="AE2288" s="41" t="str">
        <f>IF($H2288="", "", IF(COUNTIF($AA$11:$AA$131, $H2288)&gt;0, 'Application Process'!$AC$4, ""))</f>
        <v/>
      </c>
    </row>
    <row r="2289" spans="1:31" x14ac:dyDescent="0.25">
      <c r="A2289" s="40"/>
      <c r="B2289" s="88" t="str">
        <f>IF($X2289="", "", IF(COUNTIF('Application Process'!$I$11:$I$3035, $X2289)=0, 'Job Database'!$Y$8, IFERROR(INDEX('Application Process'!$AJ$11:$AJ$3035, MATCH($X2289, 'Application Process'!$I$11:$I$3035, 0)), "")))</f>
        <v/>
      </c>
      <c r="C2289" s="40"/>
      <c r="D2289" s="207"/>
      <c r="E2289" s="194"/>
      <c r="F2289" s="194"/>
      <c r="G2289" s="208"/>
      <c r="H2289" s="194"/>
      <c r="I2289" s="208"/>
      <c r="J2289" s="194"/>
      <c r="K2289" s="209"/>
      <c r="L2289" s="194"/>
      <c r="M2289" s="196"/>
      <c r="N2289" s="194"/>
      <c r="O2289" s="194"/>
      <c r="P2289" s="208"/>
      <c r="Q2289" s="194"/>
      <c r="R2289" s="210"/>
      <c r="S2289" s="211"/>
      <c r="T2289" s="193"/>
      <c r="U2289" s="40"/>
      <c r="W2289" s="41" t="str">
        <f t="shared" si="141"/>
        <v/>
      </c>
      <c r="X2289" s="58" t="str">
        <f t="shared" si="142"/>
        <v/>
      </c>
      <c r="Y2289" s="58" t="str">
        <f t="shared" si="140"/>
        <v/>
      </c>
      <c r="AC2289" s="41" t="str">
        <f t="shared" si="143"/>
        <v/>
      </c>
      <c r="AE2289" s="41" t="str">
        <f>IF($H2289="", "", IF(COUNTIF($AA$11:$AA$131, $H2289)&gt;0, 'Application Process'!$AC$4, ""))</f>
        <v/>
      </c>
    </row>
    <row r="2290" spans="1:31" x14ac:dyDescent="0.25">
      <c r="A2290" s="40"/>
      <c r="B2290" s="88" t="str">
        <f>IF($X2290="", "", IF(COUNTIF('Application Process'!$I$11:$I$3035, $X2290)=0, 'Job Database'!$Y$8, IFERROR(INDEX('Application Process'!$AJ$11:$AJ$3035, MATCH($X2290, 'Application Process'!$I$11:$I$3035, 0)), "")))</f>
        <v/>
      </c>
      <c r="C2290" s="40"/>
      <c r="D2290" s="207"/>
      <c r="E2290" s="194"/>
      <c r="F2290" s="194"/>
      <c r="G2290" s="208"/>
      <c r="H2290" s="194"/>
      <c r="I2290" s="208"/>
      <c r="J2290" s="194"/>
      <c r="K2290" s="209"/>
      <c r="L2290" s="194"/>
      <c r="M2290" s="196"/>
      <c r="N2290" s="194"/>
      <c r="O2290" s="194"/>
      <c r="P2290" s="208"/>
      <c r="Q2290" s="194"/>
      <c r="R2290" s="210"/>
      <c r="S2290" s="211"/>
      <c r="T2290" s="193"/>
      <c r="U2290" s="40"/>
      <c r="W2290" s="41" t="str">
        <f t="shared" si="141"/>
        <v/>
      </c>
      <c r="X2290" s="58" t="str">
        <f t="shared" si="142"/>
        <v/>
      </c>
      <c r="Y2290" s="58" t="str">
        <f t="shared" si="140"/>
        <v/>
      </c>
      <c r="AC2290" s="41" t="str">
        <f t="shared" si="143"/>
        <v/>
      </c>
      <c r="AE2290" s="41" t="str">
        <f>IF($H2290="", "", IF(COUNTIF($AA$11:$AA$131, $H2290)&gt;0, 'Application Process'!$AC$4, ""))</f>
        <v/>
      </c>
    </row>
    <row r="2291" spans="1:31" x14ac:dyDescent="0.25">
      <c r="A2291" s="40"/>
      <c r="B2291" s="88" t="str">
        <f>IF($X2291="", "", IF(COUNTIF('Application Process'!$I$11:$I$3035, $X2291)=0, 'Job Database'!$Y$8, IFERROR(INDEX('Application Process'!$AJ$11:$AJ$3035, MATCH($X2291, 'Application Process'!$I$11:$I$3035, 0)), "")))</f>
        <v/>
      </c>
      <c r="C2291" s="40"/>
      <c r="D2291" s="207"/>
      <c r="E2291" s="194"/>
      <c r="F2291" s="194"/>
      <c r="G2291" s="208"/>
      <c r="H2291" s="194"/>
      <c r="I2291" s="208"/>
      <c r="J2291" s="194"/>
      <c r="K2291" s="209"/>
      <c r="L2291" s="194"/>
      <c r="M2291" s="196"/>
      <c r="N2291" s="194"/>
      <c r="O2291" s="194"/>
      <c r="P2291" s="208"/>
      <c r="Q2291" s="194"/>
      <c r="R2291" s="210"/>
      <c r="S2291" s="211"/>
      <c r="T2291" s="193"/>
      <c r="U2291" s="40"/>
      <c r="W2291" s="41" t="str">
        <f t="shared" si="141"/>
        <v/>
      </c>
      <c r="X2291" s="58" t="str">
        <f t="shared" si="142"/>
        <v/>
      </c>
      <c r="Y2291" s="58" t="str">
        <f t="shared" si="140"/>
        <v/>
      </c>
      <c r="AC2291" s="41" t="str">
        <f t="shared" si="143"/>
        <v/>
      </c>
      <c r="AE2291" s="41" t="str">
        <f>IF($H2291="", "", IF(COUNTIF($AA$11:$AA$131, $H2291)&gt;0, 'Application Process'!$AC$4, ""))</f>
        <v/>
      </c>
    </row>
    <row r="2292" spans="1:31" x14ac:dyDescent="0.25">
      <c r="A2292" s="40"/>
      <c r="B2292" s="88" t="str">
        <f>IF($X2292="", "", IF(COUNTIF('Application Process'!$I$11:$I$3035, $X2292)=0, 'Job Database'!$Y$8, IFERROR(INDEX('Application Process'!$AJ$11:$AJ$3035, MATCH($X2292, 'Application Process'!$I$11:$I$3035, 0)), "")))</f>
        <v/>
      </c>
      <c r="C2292" s="40"/>
      <c r="D2292" s="207"/>
      <c r="E2292" s="194"/>
      <c r="F2292" s="194"/>
      <c r="G2292" s="208"/>
      <c r="H2292" s="194"/>
      <c r="I2292" s="208"/>
      <c r="J2292" s="194"/>
      <c r="K2292" s="209"/>
      <c r="L2292" s="194"/>
      <c r="M2292" s="196"/>
      <c r="N2292" s="194"/>
      <c r="O2292" s="194"/>
      <c r="P2292" s="208"/>
      <c r="Q2292" s="194"/>
      <c r="R2292" s="210"/>
      <c r="S2292" s="211"/>
      <c r="T2292" s="193"/>
      <c r="U2292" s="40"/>
      <c r="W2292" s="41" t="str">
        <f t="shared" si="141"/>
        <v/>
      </c>
      <c r="X2292" s="58" t="str">
        <f t="shared" si="142"/>
        <v/>
      </c>
      <c r="Y2292" s="58" t="str">
        <f t="shared" si="140"/>
        <v/>
      </c>
      <c r="AC2292" s="41" t="str">
        <f t="shared" si="143"/>
        <v/>
      </c>
      <c r="AE2292" s="41" t="str">
        <f>IF($H2292="", "", IF(COUNTIF($AA$11:$AA$131, $H2292)&gt;0, 'Application Process'!$AC$4, ""))</f>
        <v/>
      </c>
    </row>
    <row r="2293" spans="1:31" x14ac:dyDescent="0.25">
      <c r="A2293" s="40"/>
      <c r="B2293" s="88" t="str">
        <f>IF($X2293="", "", IF(COUNTIF('Application Process'!$I$11:$I$3035, $X2293)=0, 'Job Database'!$Y$8, IFERROR(INDEX('Application Process'!$AJ$11:$AJ$3035, MATCH($X2293, 'Application Process'!$I$11:$I$3035, 0)), "")))</f>
        <v/>
      </c>
      <c r="C2293" s="40"/>
      <c r="D2293" s="207"/>
      <c r="E2293" s="194"/>
      <c r="F2293" s="194"/>
      <c r="G2293" s="208"/>
      <c r="H2293" s="194"/>
      <c r="I2293" s="208"/>
      <c r="J2293" s="194"/>
      <c r="K2293" s="209"/>
      <c r="L2293" s="194"/>
      <c r="M2293" s="196"/>
      <c r="N2293" s="194"/>
      <c r="O2293" s="194"/>
      <c r="P2293" s="208"/>
      <c r="Q2293" s="194"/>
      <c r="R2293" s="210"/>
      <c r="S2293" s="211"/>
      <c r="T2293" s="193"/>
      <c r="U2293" s="40"/>
      <c r="W2293" s="41" t="str">
        <f t="shared" si="141"/>
        <v/>
      </c>
      <c r="X2293" s="58" t="str">
        <f t="shared" si="142"/>
        <v/>
      </c>
      <c r="Y2293" s="58" t="str">
        <f t="shared" si="140"/>
        <v/>
      </c>
      <c r="AC2293" s="41" t="str">
        <f t="shared" si="143"/>
        <v/>
      </c>
      <c r="AE2293" s="41" t="str">
        <f>IF($H2293="", "", IF(COUNTIF($AA$11:$AA$131, $H2293)&gt;0, 'Application Process'!$AC$4, ""))</f>
        <v/>
      </c>
    </row>
    <row r="2294" spans="1:31" x14ac:dyDescent="0.25">
      <c r="A2294" s="40"/>
      <c r="B2294" s="88" t="str">
        <f>IF($X2294="", "", IF(COUNTIF('Application Process'!$I$11:$I$3035, $X2294)=0, 'Job Database'!$Y$8, IFERROR(INDEX('Application Process'!$AJ$11:$AJ$3035, MATCH($X2294, 'Application Process'!$I$11:$I$3035, 0)), "")))</f>
        <v/>
      </c>
      <c r="C2294" s="40"/>
      <c r="D2294" s="207"/>
      <c r="E2294" s="194"/>
      <c r="F2294" s="194"/>
      <c r="G2294" s="208"/>
      <c r="H2294" s="194"/>
      <c r="I2294" s="208"/>
      <c r="J2294" s="194"/>
      <c r="K2294" s="209"/>
      <c r="L2294" s="194"/>
      <c r="M2294" s="196"/>
      <c r="N2294" s="194"/>
      <c r="O2294" s="194"/>
      <c r="P2294" s="208"/>
      <c r="Q2294" s="194"/>
      <c r="R2294" s="210"/>
      <c r="S2294" s="211"/>
      <c r="T2294" s="193"/>
      <c r="U2294" s="40"/>
      <c r="W2294" s="41" t="str">
        <f t="shared" si="141"/>
        <v/>
      </c>
      <c r="X2294" s="58" t="str">
        <f t="shared" si="142"/>
        <v/>
      </c>
      <c r="Y2294" s="58" t="str">
        <f t="shared" si="140"/>
        <v/>
      </c>
      <c r="AC2294" s="41" t="str">
        <f t="shared" si="143"/>
        <v/>
      </c>
      <c r="AE2294" s="41" t="str">
        <f>IF($H2294="", "", IF(COUNTIF($AA$11:$AA$131, $H2294)&gt;0, 'Application Process'!$AC$4, ""))</f>
        <v/>
      </c>
    </row>
    <row r="2295" spans="1:31" x14ac:dyDescent="0.25">
      <c r="A2295" s="40"/>
      <c r="B2295" s="88" t="str">
        <f>IF($X2295="", "", IF(COUNTIF('Application Process'!$I$11:$I$3035, $X2295)=0, 'Job Database'!$Y$8, IFERROR(INDEX('Application Process'!$AJ$11:$AJ$3035, MATCH($X2295, 'Application Process'!$I$11:$I$3035, 0)), "")))</f>
        <v/>
      </c>
      <c r="C2295" s="40"/>
      <c r="D2295" s="207"/>
      <c r="E2295" s="194"/>
      <c r="F2295" s="194"/>
      <c r="G2295" s="208"/>
      <c r="H2295" s="194"/>
      <c r="I2295" s="208"/>
      <c r="J2295" s="194"/>
      <c r="K2295" s="209"/>
      <c r="L2295" s="194"/>
      <c r="M2295" s="196"/>
      <c r="N2295" s="194"/>
      <c r="O2295" s="194"/>
      <c r="P2295" s="208"/>
      <c r="Q2295" s="194"/>
      <c r="R2295" s="210"/>
      <c r="S2295" s="211"/>
      <c r="T2295" s="193"/>
      <c r="U2295" s="40"/>
      <c r="W2295" s="41" t="str">
        <f t="shared" si="141"/>
        <v/>
      </c>
      <c r="X2295" s="58" t="str">
        <f t="shared" si="142"/>
        <v/>
      </c>
      <c r="Y2295" s="58" t="str">
        <f t="shared" si="140"/>
        <v/>
      </c>
      <c r="AC2295" s="41" t="str">
        <f t="shared" si="143"/>
        <v/>
      </c>
      <c r="AE2295" s="41" t="str">
        <f>IF($H2295="", "", IF(COUNTIF($AA$11:$AA$131, $H2295)&gt;0, 'Application Process'!$AC$4, ""))</f>
        <v/>
      </c>
    </row>
    <row r="2296" spans="1:31" x14ac:dyDescent="0.25">
      <c r="A2296" s="40"/>
      <c r="B2296" s="88" t="str">
        <f>IF($X2296="", "", IF(COUNTIF('Application Process'!$I$11:$I$3035, $X2296)=0, 'Job Database'!$Y$8, IFERROR(INDEX('Application Process'!$AJ$11:$AJ$3035, MATCH($X2296, 'Application Process'!$I$11:$I$3035, 0)), "")))</f>
        <v/>
      </c>
      <c r="C2296" s="40"/>
      <c r="D2296" s="207"/>
      <c r="E2296" s="194"/>
      <c r="F2296" s="194"/>
      <c r="G2296" s="208"/>
      <c r="H2296" s="194"/>
      <c r="I2296" s="208"/>
      <c r="J2296" s="194"/>
      <c r="K2296" s="209"/>
      <c r="L2296" s="194"/>
      <c r="M2296" s="196"/>
      <c r="N2296" s="194"/>
      <c r="O2296" s="194"/>
      <c r="P2296" s="208"/>
      <c r="Q2296" s="194"/>
      <c r="R2296" s="210"/>
      <c r="S2296" s="211"/>
      <c r="T2296" s="193"/>
      <c r="U2296" s="40"/>
      <c r="W2296" s="41" t="str">
        <f t="shared" si="141"/>
        <v/>
      </c>
      <c r="X2296" s="58" t="str">
        <f t="shared" si="142"/>
        <v/>
      </c>
      <c r="Y2296" s="58" t="str">
        <f t="shared" si="140"/>
        <v/>
      </c>
      <c r="AC2296" s="41" t="str">
        <f t="shared" si="143"/>
        <v/>
      </c>
      <c r="AE2296" s="41" t="str">
        <f>IF($H2296="", "", IF(COUNTIF($AA$11:$AA$131, $H2296)&gt;0, 'Application Process'!$AC$4, ""))</f>
        <v/>
      </c>
    </row>
    <row r="2297" spans="1:31" x14ac:dyDescent="0.25">
      <c r="A2297" s="40"/>
      <c r="B2297" s="88" t="str">
        <f>IF($X2297="", "", IF(COUNTIF('Application Process'!$I$11:$I$3035, $X2297)=0, 'Job Database'!$Y$8, IFERROR(INDEX('Application Process'!$AJ$11:$AJ$3035, MATCH($X2297, 'Application Process'!$I$11:$I$3035, 0)), "")))</f>
        <v/>
      </c>
      <c r="C2297" s="40"/>
      <c r="D2297" s="207"/>
      <c r="E2297" s="194"/>
      <c r="F2297" s="194"/>
      <c r="G2297" s="208"/>
      <c r="H2297" s="194"/>
      <c r="I2297" s="208"/>
      <c r="J2297" s="194"/>
      <c r="K2297" s="209"/>
      <c r="L2297" s="194"/>
      <c r="M2297" s="196"/>
      <c r="N2297" s="194"/>
      <c r="O2297" s="194"/>
      <c r="P2297" s="208"/>
      <c r="Q2297" s="194"/>
      <c r="R2297" s="210"/>
      <c r="S2297" s="211"/>
      <c r="T2297" s="193"/>
      <c r="U2297" s="40"/>
      <c r="W2297" s="41" t="str">
        <f t="shared" si="141"/>
        <v/>
      </c>
      <c r="X2297" s="58" t="str">
        <f t="shared" si="142"/>
        <v/>
      </c>
      <c r="Y2297" s="58" t="str">
        <f t="shared" si="140"/>
        <v/>
      </c>
      <c r="AC2297" s="41" t="str">
        <f t="shared" si="143"/>
        <v/>
      </c>
      <c r="AE2297" s="41" t="str">
        <f>IF($H2297="", "", IF(COUNTIF($AA$11:$AA$131, $H2297)&gt;0, 'Application Process'!$AC$4, ""))</f>
        <v/>
      </c>
    </row>
    <row r="2298" spans="1:31" x14ac:dyDescent="0.25">
      <c r="A2298" s="40"/>
      <c r="B2298" s="88" t="str">
        <f>IF($X2298="", "", IF(COUNTIF('Application Process'!$I$11:$I$3035, $X2298)=0, 'Job Database'!$Y$8, IFERROR(INDEX('Application Process'!$AJ$11:$AJ$3035, MATCH($X2298, 'Application Process'!$I$11:$I$3035, 0)), "")))</f>
        <v/>
      </c>
      <c r="C2298" s="40"/>
      <c r="D2298" s="207"/>
      <c r="E2298" s="194"/>
      <c r="F2298" s="194"/>
      <c r="G2298" s="208"/>
      <c r="H2298" s="194"/>
      <c r="I2298" s="208"/>
      <c r="J2298" s="194"/>
      <c r="K2298" s="209"/>
      <c r="L2298" s="194"/>
      <c r="M2298" s="196"/>
      <c r="N2298" s="194"/>
      <c r="O2298" s="194"/>
      <c r="P2298" s="208"/>
      <c r="Q2298" s="194"/>
      <c r="R2298" s="210"/>
      <c r="S2298" s="211"/>
      <c r="T2298" s="193"/>
      <c r="U2298" s="40"/>
      <c r="W2298" s="41" t="str">
        <f t="shared" si="141"/>
        <v/>
      </c>
      <c r="X2298" s="58" t="str">
        <f t="shared" si="142"/>
        <v/>
      </c>
      <c r="Y2298" s="58" t="str">
        <f t="shared" si="140"/>
        <v/>
      </c>
      <c r="AC2298" s="41" t="str">
        <f t="shared" si="143"/>
        <v/>
      </c>
      <c r="AE2298" s="41" t="str">
        <f>IF($H2298="", "", IF(COUNTIF($AA$11:$AA$131, $H2298)&gt;0, 'Application Process'!$AC$4, ""))</f>
        <v/>
      </c>
    </row>
    <row r="2299" spans="1:31" x14ac:dyDescent="0.25">
      <c r="A2299" s="40"/>
      <c r="B2299" s="88" t="str">
        <f>IF($X2299="", "", IF(COUNTIF('Application Process'!$I$11:$I$3035, $X2299)=0, 'Job Database'!$Y$8, IFERROR(INDEX('Application Process'!$AJ$11:$AJ$3035, MATCH($X2299, 'Application Process'!$I$11:$I$3035, 0)), "")))</f>
        <v/>
      </c>
      <c r="C2299" s="40"/>
      <c r="D2299" s="207"/>
      <c r="E2299" s="194"/>
      <c r="F2299" s="194"/>
      <c r="G2299" s="208"/>
      <c r="H2299" s="194"/>
      <c r="I2299" s="208"/>
      <c r="J2299" s="194"/>
      <c r="K2299" s="209"/>
      <c r="L2299" s="194"/>
      <c r="M2299" s="196"/>
      <c r="N2299" s="194"/>
      <c r="O2299" s="194"/>
      <c r="P2299" s="208"/>
      <c r="Q2299" s="194"/>
      <c r="R2299" s="210"/>
      <c r="S2299" s="211"/>
      <c r="T2299" s="193"/>
      <c r="U2299" s="40"/>
      <c r="W2299" s="41" t="str">
        <f t="shared" si="141"/>
        <v/>
      </c>
      <c r="X2299" s="58" t="str">
        <f t="shared" si="142"/>
        <v/>
      </c>
      <c r="Y2299" s="58" t="str">
        <f t="shared" si="140"/>
        <v/>
      </c>
      <c r="AC2299" s="41" t="str">
        <f t="shared" si="143"/>
        <v/>
      </c>
      <c r="AE2299" s="41" t="str">
        <f>IF($H2299="", "", IF(COUNTIF($AA$11:$AA$131, $H2299)&gt;0, 'Application Process'!$AC$4, ""))</f>
        <v/>
      </c>
    </row>
    <row r="2300" spans="1:31" x14ac:dyDescent="0.25">
      <c r="A2300" s="40"/>
      <c r="B2300" s="88" t="str">
        <f>IF($X2300="", "", IF(COUNTIF('Application Process'!$I$11:$I$3035, $X2300)=0, 'Job Database'!$Y$8, IFERROR(INDEX('Application Process'!$AJ$11:$AJ$3035, MATCH($X2300, 'Application Process'!$I$11:$I$3035, 0)), "")))</f>
        <v/>
      </c>
      <c r="C2300" s="40"/>
      <c r="D2300" s="207"/>
      <c r="E2300" s="194"/>
      <c r="F2300" s="194"/>
      <c r="G2300" s="208"/>
      <c r="H2300" s="194"/>
      <c r="I2300" s="208"/>
      <c r="J2300" s="194"/>
      <c r="K2300" s="209"/>
      <c r="L2300" s="194"/>
      <c r="M2300" s="196"/>
      <c r="N2300" s="194"/>
      <c r="O2300" s="194"/>
      <c r="P2300" s="208"/>
      <c r="Q2300" s="194"/>
      <c r="R2300" s="210"/>
      <c r="S2300" s="211"/>
      <c r="T2300" s="193"/>
      <c r="U2300" s="40"/>
      <c r="W2300" s="41" t="str">
        <f t="shared" si="141"/>
        <v/>
      </c>
      <c r="X2300" s="58" t="str">
        <f t="shared" si="142"/>
        <v/>
      </c>
      <c r="Y2300" s="58" t="str">
        <f t="shared" si="140"/>
        <v/>
      </c>
      <c r="AC2300" s="41" t="str">
        <f t="shared" si="143"/>
        <v/>
      </c>
      <c r="AE2300" s="41" t="str">
        <f>IF($H2300="", "", IF(COUNTIF($AA$11:$AA$131, $H2300)&gt;0, 'Application Process'!$AC$4, ""))</f>
        <v/>
      </c>
    </row>
    <row r="2301" spans="1:31" x14ac:dyDescent="0.25">
      <c r="A2301" s="40"/>
      <c r="B2301" s="88" t="str">
        <f>IF($X2301="", "", IF(COUNTIF('Application Process'!$I$11:$I$3035, $X2301)=0, 'Job Database'!$Y$8, IFERROR(INDEX('Application Process'!$AJ$11:$AJ$3035, MATCH($X2301, 'Application Process'!$I$11:$I$3035, 0)), "")))</f>
        <v/>
      </c>
      <c r="C2301" s="40"/>
      <c r="D2301" s="207"/>
      <c r="E2301" s="194"/>
      <c r="F2301" s="194"/>
      <c r="G2301" s="208"/>
      <c r="H2301" s="194"/>
      <c r="I2301" s="208"/>
      <c r="J2301" s="194"/>
      <c r="K2301" s="209"/>
      <c r="L2301" s="194"/>
      <c r="M2301" s="196"/>
      <c r="N2301" s="194"/>
      <c r="O2301" s="194"/>
      <c r="P2301" s="208"/>
      <c r="Q2301" s="194"/>
      <c r="R2301" s="210"/>
      <c r="S2301" s="211"/>
      <c r="T2301" s="193"/>
      <c r="U2301" s="40"/>
      <c r="W2301" s="41" t="str">
        <f t="shared" si="141"/>
        <v/>
      </c>
      <c r="X2301" s="58" t="str">
        <f t="shared" si="142"/>
        <v/>
      </c>
      <c r="Y2301" s="58" t="str">
        <f t="shared" si="140"/>
        <v/>
      </c>
      <c r="AC2301" s="41" t="str">
        <f t="shared" si="143"/>
        <v/>
      </c>
      <c r="AE2301" s="41" t="str">
        <f>IF($H2301="", "", IF(COUNTIF($AA$11:$AA$131, $H2301)&gt;0, 'Application Process'!$AC$4, ""))</f>
        <v/>
      </c>
    </row>
    <row r="2302" spans="1:31" x14ac:dyDescent="0.25">
      <c r="A2302" s="40"/>
      <c r="B2302" s="88" t="str">
        <f>IF($X2302="", "", IF(COUNTIF('Application Process'!$I$11:$I$3035, $X2302)=0, 'Job Database'!$Y$8, IFERROR(INDEX('Application Process'!$AJ$11:$AJ$3035, MATCH($X2302, 'Application Process'!$I$11:$I$3035, 0)), "")))</f>
        <v/>
      </c>
      <c r="C2302" s="40"/>
      <c r="D2302" s="207"/>
      <c r="E2302" s="194"/>
      <c r="F2302" s="194"/>
      <c r="G2302" s="208"/>
      <c r="H2302" s="194"/>
      <c r="I2302" s="208"/>
      <c r="J2302" s="194"/>
      <c r="K2302" s="209"/>
      <c r="L2302" s="194"/>
      <c r="M2302" s="196"/>
      <c r="N2302" s="194"/>
      <c r="O2302" s="194"/>
      <c r="P2302" s="208"/>
      <c r="Q2302" s="194"/>
      <c r="R2302" s="210"/>
      <c r="S2302" s="211"/>
      <c r="T2302" s="193"/>
      <c r="U2302" s="40"/>
      <c r="W2302" s="41" t="str">
        <f t="shared" si="141"/>
        <v/>
      </c>
      <c r="X2302" s="58" t="str">
        <f t="shared" si="142"/>
        <v/>
      </c>
      <c r="Y2302" s="58" t="str">
        <f t="shared" si="140"/>
        <v/>
      </c>
      <c r="AC2302" s="41" t="str">
        <f t="shared" si="143"/>
        <v/>
      </c>
      <c r="AE2302" s="41" t="str">
        <f>IF($H2302="", "", IF(COUNTIF($AA$11:$AA$131, $H2302)&gt;0, 'Application Process'!$AC$4, ""))</f>
        <v/>
      </c>
    </row>
    <row r="2303" spans="1:31" x14ac:dyDescent="0.25">
      <c r="A2303" s="40"/>
      <c r="B2303" s="88" t="str">
        <f>IF($X2303="", "", IF(COUNTIF('Application Process'!$I$11:$I$3035, $X2303)=0, 'Job Database'!$Y$8, IFERROR(INDEX('Application Process'!$AJ$11:$AJ$3035, MATCH($X2303, 'Application Process'!$I$11:$I$3035, 0)), "")))</f>
        <v/>
      </c>
      <c r="C2303" s="40"/>
      <c r="D2303" s="207"/>
      <c r="E2303" s="194"/>
      <c r="F2303" s="194"/>
      <c r="G2303" s="208"/>
      <c r="H2303" s="194"/>
      <c r="I2303" s="208"/>
      <c r="J2303" s="194"/>
      <c r="K2303" s="209"/>
      <c r="L2303" s="194"/>
      <c r="M2303" s="196"/>
      <c r="N2303" s="194"/>
      <c r="O2303" s="194"/>
      <c r="P2303" s="208"/>
      <c r="Q2303" s="194"/>
      <c r="R2303" s="210"/>
      <c r="S2303" s="211"/>
      <c r="T2303" s="193"/>
      <c r="U2303" s="40"/>
      <c r="W2303" s="41" t="str">
        <f t="shared" si="141"/>
        <v/>
      </c>
      <c r="X2303" s="58" t="str">
        <f t="shared" si="142"/>
        <v/>
      </c>
      <c r="Y2303" s="58" t="str">
        <f t="shared" si="140"/>
        <v/>
      </c>
      <c r="AC2303" s="41" t="str">
        <f t="shared" si="143"/>
        <v/>
      </c>
      <c r="AE2303" s="41" t="str">
        <f>IF($H2303="", "", IF(COUNTIF($AA$11:$AA$131, $H2303)&gt;0, 'Application Process'!$AC$4, ""))</f>
        <v/>
      </c>
    </row>
    <row r="2304" spans="1:31" x14ac:dyDescent="0.25">
      <c r="A2304" s="40"/>
      <c r="B2304" s="88" t="str">
        <f>IF($X2304="", "", IF(COUNTIF('Application Process'!$I$11:$I$3035, $X2304)=0, 'Job Database'!$Y$8, IFERROR(INDEX('Application Process'!$AJ$11:$AJ$3035, MATCH($X2304, 'Application Process'!$I$11:$I$3035, 0)), "")))</f>
        <v/>
      </c>
      <c r="C2304" s="40"/>
      <c r="D2304" s="207"/>
      <c r="E2304" s="194"/>
      <c r="F2304" s="194"/>
      <c r="G2304" s="208"/>
      <c r="H2304" s="194"/>
      <c r="I2304" s="208"/>
      <c r="J2304" s="194"/>
      <c r="K2304" s="209"/>
      <c r="L2304" s="194"/>
      <c r="M2304" s="196"/>
      <c r="N2304" s="194"/>
      <c r="O2304" s="194"/>
      <c r="P2304" s="208"/>
      <c r="Q2304" s="194"/>
      <c r="R2304" s="210"/>
      <c r="S2304" s="211"/>
      <c r="T2304" s="193"/>
      <c r="U2304" s="40"/>
      <c r="W2304" s="41" t="str">
        <f t="shared" si="141"/>
        <v/>
      </c>
      <c r="X2304" s="58" t="str">
        <f t="shared" si="142"/>
        <v/>
      </c>
      <c r="Y2304" s="58" t="str">
        <f t="shared" si="140"/>
        <v/>
      </c>
      <c r="AC2304" s="41" t="str">
        <f t="shared" si="143"/>
        <v/>
      </c>
      <c r="AE2304" s="41" t="str">
        <f>IF($H2304="", "", IF(COUNTIF($AA$11:$AA$131, $H2304)&gt;0, 'Application Process'!$AC$4, ""))</f>
        <v/>
      </c>
    </row>
    <row r="2305" spans="1:31" x14ac:dyDescent="0.25">
      <c r="A2305" s="40"/>
      <c r="B2305" s="88" t="str">
        <f>IF($X2305="", "", IF(COUNTIF('Application Process'!$I$11:$I$3035, $X2305)=0, 'Job Database'!$Y$8, IFERROR(INDEX('Application Process'!$AJ$11:$AJ$3035, MATCH($X2305, 'Application Process'!$I$11:$I$3035, 0)), "")))</f>
        <v/>
      </c>
      <c r="C2305" s="40"/>
      <c r="D2305" s="207"/>
      <c r="E2305" s="194"/>
      <c r="F2305" s="194"/>
      <c r="G2305" s="208"/>
      <c r="H2305" s="194"/>
      <c r="I2305" s="208"/>
      <c r="J2305" s="194"/>
      <c r="K2305" s="209"/>
      <c r="L2305" s="194"/>
      <c r="M2305" s="196"/>
      <c r="N2305" s="194"/>
      <c r="O2305" s="194"/>
      <c r="P2305" s="208"/>
      <c r="Q2305" s="194"/>
      <c r="R2305" s="210"/>
      <c r="S2305" s="211"/>
      <c r="T2305" s="193"/>
      <c r="U2305" s="40"/>
      <c r="W2305" s="41" t="str">
        <f t="shared" si="141"/>
        <v/>
      </c>
      <c r="X2305" s="58" t="str">
        <f t="shared" si="142"/>
        <v/>
      </c>
      <c r="Y2305" s="58" t="str">
        <f t="shared" si="140"/>
        <v/>
      </c>
      <c r="AC2305" s="41" t="str">
        <f t="shared" si="143"/>
        <v/>
      </c>
      <c r="AE2305" s="41" t="str">
        <f>IF($H2305="", "", IF(COUNTIF($AA$11:$AA$131, $H2305)&gt;0, 'Application Process'!$AC$4, ""))</f>
        <v/>
      </c>
    </row>
    <row r="2306" spans="1:31" x14ac:dyDescent="0.25">
      <c r="A2306" s="40"/>
      <c r="B2306" s="88" t="str">
        <f>IF($X2306="", "", IF(COUNTIF('Application Process'!$I$11:$I$3035, $X2306)=0, 'Job Database'!$Y$8, IFERROR(INDEX('Application Process'!$AJ$11:$AJ$3035, MATCH($X2306, 'Application Process'!$I$11:$I$3035, 0)), "")))</f>
        <v/>
      </c>
      <c r="C2306" s="40"/>
      <c r="D2306" s="207"/>
      <c r="E2306" s="194"/>
      <c r="F2306" s="194"/>
      <c r="G2306" s="208"/>
      <c r="H2306" s="194"/>
      <c r="I2306" s="208"/>
      <c r="J2306" s="194"/>
      <c r="K2306" s="209"/>
      <c r="L2306" s="194"/>
      <c r="M2306" s="196"/>
      <c r="N2306" s="194"/>
      <c r="O2306" s="194"/>
      <c r="P2306" s="208"/>
      <c r="Q2306" s="194"/>
      <c r="R2306" s="210"/>
      <c r="S2306" s="211"/>
      <c r="T2306" s="193"/>
      <c r="U2306" s="40"/>
      <c r="W2306" s="41" t="str">
        <f t="shared" si="141"/>
        <v/>
      </c>
      <c r="X2306" s="58" t="str">
        <f t="shared" si="142"/>
        <v/>
      </c>
      <c r="Y2306" s="58" t="str">
        <f t="shared" si="140"/>
        <v/>
      </c>
      <c r="AC2306" s="41" t="str">
        <f t="shared" si="143"/>
        <v/>
      </c>
      <c r="AE2306" s="41" t="str">
        <f>IF($H2306="", "", IF(COUNTIF($AA$11:$AA$131, $H2306)&gt;0, 'Application Process'!$AC$4, ""))</f>
        <v/>
      </c>
    </row>
    <row r="2307" spans="1:31" x14ac:dyDescent="0.25">
      <c r="A2307" s="40"/>
      <c r="B2307" s="88" t="str">
        <f>IF($X2307="", "", IF(COUNTIF('Application Process'!$I$11:$I$3035, $X2307)=0, 'Job Database'!$Y$8, IFERROR(INDEX('Application Process'!$AJ$11:$AJ$3035, MATCH($X2307, 'Application Process'!$I$11:$I$3035, 0)), "")))</f>
        <v/>
      </c>
      <c r="C2307" s="40"/>
      <c r="D2307" s="207"/>
      <c r="E2307" s="194"/>
      <c r="F2307" s="194"/>
      <c r="G2307" s="208"/>
      <c r="H2307" s="194"/>
      <c r="I2307" s="208"/>
      <c r="J2307" s="194"/>
      <c r="K2307" s="209"/>
      <c r="L2307" s="194"/>
      <c r="M2307" s="196"/>
      <c r="N2307" s="194"/>
      <c r="O2307" s="194"/>
      <c r="P2307" s="208"/>
      <c r="Q2307" s="194"/>
      <c r="R2307" s="210"/>
      <c r="S2307" s="211"/>
      <c r="T2307" s="193"/>
      <c r="U2307" s="40"/>
      <c r="W2307" s="41" t="str">
        <f t="shared" si="141"/>
        <v/>
      </c>
      <c r="X2307" s="58" t="str">
        <f t="shared" si="142"/>
        <v/>
      </c>
      <c r="Y2307" s="58" t="str">
        <f t="shared" si="140"/>
        <v/>
      </c>
      <c r="AC2307" s="41" t="str">
        <f t="shared" si="143"/>
        <v/>
      </c>
      <c r="AE2307" s="41" t="str">
        <f>IF($H2307="", "", IF(COUNTIF($AA$11:$AA$131, $H2307)&gt;0, 'Application Process'!$AC$4, ""))</f>
        <v/>
      </c>
    </row>
    <row r="2308" spans="1:31" x14ac:dyDescent="0.25">
      <c r="A2308" s="40"/>
      <c r="B2308" s="88" t="str">
        <f>IF($X2308="", "", IF(COUNTIF('Application Process'!$I$11:$I$3035, $X2308)=0, 'Job Database'!$Y$8, IFERROR(INDEX('Application Process'!$AJ$11:$AJ$3035, MATCH($X2308, 'Application Process'!$I$11:$I$3035, 0)), "")))</f>
        <v/>
      </c>
      <c r="C2308" s="40"/>
      <c r="D2308" s="207"/>
      <c r="E2308" s="194"/>
      <c r="F2308" s="194"/>
      <c r="G2308" s="208"/>
      <c r="H2308" s="194"/>
      <c r="I2308" s="208"/>
      <c r="J2308" s="194"/>
      <c r="K2308" s="209"/>
      <c r="L2308" s="194"/>
      <c r="M2308" s="196"/>
      <c r="N2308" s="194"/>
      <c r="O2308" s="194"/>
      <c r="P2308" s="208"/>
      <c r="Q2308" s="194"/>
      <c r="R2308" s="210"/>
      <c r="S2308" s="211"/>
      <c r="T2308" s="193"/>
      <c r="U2308" s="40"/>
      <c r="W2308" s="41" t="str">
        <f t="shared" si="141"/>
        <v/>
      </c>
      <c r="X2308" s="58" t="str">
        <f t="shared" si="142"/>
        <v/>
      </c>
      <c r="Y2308" s="58" t="str">
        <f t="shared" si="140"/>
        <v/>
      </c>
      <c r="AC2308" s="41" t="str">
        <f t="shared" si="143"/>
        <v/>
      </c>
      <c r="AE2308" s="41" t="str">
        <f>IF($H2308="", "", IF(COUNTIF($AA$11:$AA$131, $H2308)&gt;0, 'Application Process'!$AC$4, ""))</f>
        <v/>
      </c>
    </row>
    <row r="2309" spans="1:31" x14ac:dyDescent="0.25">
      <c r="A2309" s="40"/>
      <c r="B2309" s="88" t="str">
        <f>IF($X2309="", "", IF(COUNTIF('Application Process'!$I$11:$I$3035, $X2309)=0, 'Job Database'!$Y$8, IFERROR(INDEX('Application Process'!$AJ$11:$AJ$3035, MATCH($X2309, 'Application Process'!$I$11:$I$3035, 0)), "")))</f>
        <v/>
      </c>
      <c r="C2309" s="40"/>
      <c r="D2309" s="207"/>
      <c r="E2309" s="194"/>
      <c r="F2309" s="194"/>
      <c r="G2309" s="208"/>
      <c r="H2309" s="194"/>
      <c r="I2309" s="208"/>
      <c r="J2309" s="194"/>
      <c r="K2309" s="209"/>
      <c r="L2309" s="194"/>
      <c r="M2309" s="196"/>
      <c r="N2309" s="194"/>
      <c r="O2309" s="194"/>
      <c r="P2309" s="208"/>
      <c r="Q2309" s="194"/>
      <c r="R2309" s="210"/>
      <c r="S2309" s="211"/>
      <c r="T2309" s="193"/>
      <c r="U2309" s="40"/>
      <c r="W2309" s="41" t="str">
        <f t="shared" si="141"/>
        <v/>
      </c>
      <c r="X2309" s="58" t="str">
        <f t="shared" si="142"/>
        <v/>
      </c>
      <c r="Y2309" s="58" t="str">
        <f t="shared" si="140"/>
        <v/>
      </c>
      <c r="AC2309" s="41" t="str">
        <f t="shared" si="143"/>
        <v/>
      </c>
      <c r="AE2309" s="41" t="str">
        <f>IF($H2309="", "", IF(COUNTIF($AA$11:$AA$131, $H2309)&gt;0, 'Application Process'!$AC$4, ""))</f>
        <v/>
      </c>
    </row>
    <row r="2310" spans="1:31" x14ac:dyDescent="0.25">
      <c r="A2310" s="40"/>
      <c r="B2310" s="88" t="str">
        <f>IF($X2310="", "", IF(COUNTIF('Application Process'!$I$11:$I$3035, $X2310)=0, 'Job Database'!$Y$8, IFERROR(INDEX('Application Process'!$AJ$11:$AJ$3035, MATCH($X2310, 'Application Process'!$I$11:$I$3035, 0)), "")))</f>
        <v/>
      </c>
      <c r="C2310" s="40"/>
      <c r="D2310" s="207"/>
      <c r="E2310" s="194"/>
      <c r="F2310" s="194"/>
      <c r="G2310" s="208"/>
      <c r="H2310" s="194"/>
      <c r="I2310" s="208"/>
      <c r="J2310" s="194"/>
      <c r="K2310" s="209"/>
      <c r="L2310" s="194"/>
      <c r="M2310" s="196"/>
      <c r="N2310" s="194"/>
      <c r="O2310" s="194"/>
      <c r="P2310" s="208"/>
      <c r="Q2310" s="194"/>
      <c r="R2310" s="210"/>
      <c r="S2310" s="211"/>
      <c r="T2310" s="193"/>
      <c r="U2310" s="40"/>
      <c r="W2310" s="41" t="str">
        <f t="shared" si="141"/>
        <v/>
      </c>
      <c r="X2310" s="58" t="str">
        <f t="shared" si="142"/>
        <v/>
      </c>
      <c r="Y2310" s="58" t="str">
        <f t="shared" si="140"/>
        <v/>
      </c>
      <c r="AC2310" s="41" t="str">
        <f t="shared" si="143"/>
        <v/>
      </c>
      <c r="AE2310" s="41" t="str">
        <f>IF($H2310="", "", IF(COUNTIF($AA$11:$AA$131, $H2310)&gt;0, 'Application Process'!$AC$4, ""))</f>
        <v/>
      </c>
    </row>
    <row r="2311" spans="1:31" x14ac:dyDescent="0.25">
      <c r="A2311" s="40"/>
      <c r="B2311" s="88" t="str">
        <f>IF($X2311="", "", IF(COUNTIF('Application Process'!$I$11:$I$3035, $X2311)=0, 'Job Database'!$Y$8, IFERROR(INDEX('Application Process'!$AJ$11:$AJ$3035, MATCH($X2311, 'Application Process'!$I$11:$I$3035, 0)), "")))</f>
        <v/>
      </c>
      <c r="C2311" s="40"/>
      <c r="D2311" s="207"/>
      <c r="E2311" s="194"/>
      <c r="F2311" s="194"/>
      <c r="G2311" s="208"/>
      <c r="H2311" s="194"/>
      <c r="I2311" s="208"/>
      <c r="J2311" s="194"/>
      <c r="K2311" s="209"/>
      <c r="L2311" s="194"/>
      <c r="M2311" s="196"/>
      <c r="N2311" s="194"/>
      <c r="O2311" s="194"/>
      <c r="P2311" s="208"/>
      <c r="Q2311" s="194"/>
      <c r="R2311" s="210"/>
      <c r="S2311" s="211"/>
      <c r="T2311" s="193"/>
      <c r="U2311" s="40"/>
      <c r="W2311" s="41" t="str">
        <f t="shared" si="141"/>
        <v/>
      </c>
      <c r="X2311" s="58" t="str">
        <f t="shared" si="142"/>
        <v/>
      </c>
      <c r="Y2311" s="58" t="str">
        <f t="shared" si="140"/>
        <v/>
      </c>
      <c r="AC2311" s="41" t="str">
        <f t="shared" si="143"/>
        <v/>
      </c>
      <c r="AE2311" s="41" t="str">
        <f>IF($H2311="", "", IF(COUNTIF($AA$11:$AA$131, $H2311)&gt;0, 'Application Process'!$AC$4, ""))</f>
        <v/>
      </c>
    </row>
    <row r="2312" spans="1:31" x14ac:dyDescent="0.25">
      <c r="A2312" s="40"/>
      <c r="B2312" s="88" t="str">
        <f>IF($X2312="", "", IF(COUNTIF('Application Process'!$I$11:$I$3035, $X2312)=0, 'Job Database'!$Y$8, IFERROR(INDEX('Application Process'!$AJ$11:$AJ$3035, MATCH($X2312, 'Application Process'!$I$11:$I$3035, 0)), "")))</f>
        <v/>
      </c>
      <c r="C2312" s="40"/>
      <c r="D2312" s="207"/>
      <c r="E2312" s="194"/>
      <c r="F2312" s="194"/>
      <c r="G2312" s="208"/>
      <c r="H2312" s="194"/>
      <c r="I2312" s="208"/>
      <c r="J2312" s="194"/>
      <c r="K2312" s="209"/>
      <c r="L2312" s="194"/>
      <c r="M2312" s="196"/>
      <c r="N2312" s="194"/>
      <c r="O2312" s="194"/>
      <c r="P2312" s="208"/>
      <c r="Q2312" s="194"/>
      <c r="R2312" s="210"/>
      <c r="S2312" s="211"/>
      <c r="T2312" s="193"/>
      <c r="U2312" s="40"/>
      <c r="W2312" s="41" t="str">
        <f t="shared" si="141"/>
        <v/>
      </c>
      <c r="X2312" s="58" t="str">
        <f t="shared" si="142"/>
        <v/>
      </c>
      <c r="Y2312" s="58" t="str">
        <f t="shared" si="140"/>
        <v/>
      </c>
      <c r="AC2312" s="41" t="str">
        <f t="shared" si="143"/>
        <v/>
      </c>
      <c r="AE2312" s="41" t="str">
        <f>IF($H2312="", "", IF(COUNTIF($AA$11:$AA$131, $H2312)&gt;0, 'Application Process'!$AC$4, ""))</f>
        <v/>
      </c>
    </row>
    <row r="2313" spans="1:31" x14ac:dyDescent="0.25">
      <c r="A2313" s="40"/>
      <c r="B2313" s="88" t="str">
        <f>IF($X2313="", "", IF(COUNTIF('Application Process'!$I$11:$I$3035, $X2313)=0, 'Job Database'!$Y$8, IFERROR(INDEX('Application Process'!$AJ$11:$AJ$3035, MATCH($X2313, 'Application Process'!$I$11:$I$3035, 0)), "")))</f>
        <v/>
      </c>
      <c r="C2313" s="40"/>
      <c r="D2313" s="207"/>
      <c r="E2313" s="194"/>
      <c r="F2313" s="194"/>
      <c r="G2313" s="208"/>
      <c r="H2313" s="194"/>
      <c r="I2313" s="208"/>
      <c r="J2313" s="194"/>
      <c r="K2313" s="209"/>
      <c r="L2313" s="194"/>
      <c r="M2313" s="196"/>
      <c r="N2313" s="194"/>
      <c r="O2313" s="194"/>
      <c r="P2313" s="208"/>
      <c r="Q2313" s="194"/>
      <c r="R2313" s="210"/>
      <c r="S2313" s="211"/>
      <c r="T2313" s="193"/>
      <c r="U2313" s="40"/>
      <c r="W2313" s="41" t="str">
        <f t="shared" si="141"/>
        <v/>
      </c>
      <c r="X2313" s="58" t="str">
        <f t="shared" si="142"/>
        <v/>
      </c>
      <c r="Y2313" s="58" t="str">
        <f t="shared" si="140"/>
        <v/>
      </c>
      <c r="AC2313" s="41" t="str">
        <f t="shared" si="143"/>
        <v/>
      </c>
      <c r="AE2313" s="41" t="str">
        <f>IF($H2313="", "", IF(COUNTIF($AA$11:$AA$131, $H2313)&gt;0, 'Application Process'!$AC$4, ""))</f>
        <v/>
      </c>
    </row>
    <row r="2314" spans="1:31" x14ac:dyDescent="0.25">
      <c r="A2314" s="40"/>
      <c r="B2314" s="88" t="str">
        <f>IF($X2314="", "", IF(COUNTIF('Application Process'!$I$11:$I$3035, $X2314)=0, 'Job Database'!$Y$8, IFERROR(INDEX('Application Process'!$AJ$11:$AJ$3035, MATCH($X2314, 'Application Process'!$I$11:$I$3035, 0)), "")))</f>
        <v/>
      </c>
      <c r="C2314" s="40"/>
      <c r="D2314" s="207"/>
      <c r="E2314" s="194"/>
      <c r="F2314" s="194"/>
      <c r="G2314" s="208"/>
      <c r="H2314" s="194"/>
      <c r="I2314" s="208"/>
      <c r="J2314" s="194"/>
      <c r="K2314" s="209"/>
      <c r="L2314" s="194"/>
      <c r="M2314" s="196"/>
      <c r="N2314" s="194"/>
      <c r="O2314" s="194"/>
      <c r="P2314" s="208"/>
      <c r="Q2314" s="194"/>
      <c r="R2314" s="210"/>
      <c r="S2314" s="211"/>
      <c r="T2314" s="193"/>
      <c r="U2314" s="40"/>
      <c r="W2314" s="41" t="str">
        <f t="shared" si="141"/>
        <v/>
      </c>
      <c r="X2314" s="58" t="str">
        <f t="shared" si="142"/>
        <v/>
      </c>
      <c r="Y2314" s="58" t="str">
        <f t="shared" si="140"/>
        <v/>
      </c>
      <c r="AC2314" s="41" t="str">
        <f t="shared" si="143"/>
        <v/>
      </c>
      <c r="AE2314" s="41" t="str">
        <f>IF($H2314="", "", IF(COUNTIF($AA$11:$AA$131, $H2314)&gt;0, 'Application Process'!$AC$4, ""))</f>
        <v/>
      </c>
    </row>
    <row r="2315" spans="1:31" x14ac:dyDescent="0.25">
      <c r="A2315" s="40"/>
      <c r="B2315" s="88" t="str">
        <f>IF($X2315="", "", IF(COUNTIF('Application Process'!$I$11:$I$3035, $X2315)=0, 'Job Database'!$Y$8, IFERROR(INDEX('Application Process'!$AJ$11:$AJ$3035, MATCH($X2315, 'Application Process'!$I$11:$I$3035, 0)), "")))</f>
        <v/>
      </c>
      <c r="C2315" s="40"/>
      <c r="D2315" s="207"/>
      <c r="E2315" s="194"/>
      <c r="F2315" s="194"/>
      <c r="G2315" s="208"/>
      <c r="H2315" s="194"/>
      <c r="I2315" s="208"/>
      <c r="J2315" s="194"/>
      <c r="K2315" s="209"/>
      <c r="L2315" s="194"/>
      <c r="M2315" s="196"/>
      <c r="N2315" s="194"/>
      <c r="O2315" s="194"/>
      <c r="P2315" s="208"/>
      <c r="Q2315" s="194"/>
      <c r="R2315" s="210"/>
      <c r="S2315" s="211"/>
      <c r="T2315" s="193"/>
      <c r="U2315" s="40"/>
      <c r="W2315" s="41" t="str">
        <f t="shared" si="141"/>
        <v/>
      </c>
      <c r="X2315" s="58" t="str">
        <f t="shared" si="142"/>
        <v/>
      </c>
      <c r="Y2315" s="58" t="str">
        <f t="shared" ref="Y2315:Y2378" si="144">IF($H2315="", "", CONCATENATE($H2315, " - ", $B2315))</f>
        <v/>
      </c>
      <c r="AC2315" s="41" t="str">
        <f t="shared" si="143"/>
        <v/>
      </c>
      <c r="AE2315" s="41" t="str">
        <f>IF($H2315="", "", IF(COUNTIF($AA$11:$AA$131, $H2315)&gt;0, 'Application Process'!$AC$4, ""))</f>
        <v/>
      </c>
    </row>
    <row r="2316" spans="1:31" x14ac:dyDescent="0.25">
      <c r="A2316" s="40"/>
      <c r="B2316" s="88" t="str">
        <f>IF($X2316="", "", IF(COUNTIF('Application Process'!$I$11:$I$3035, $X2316)=0, 'Job Database'!$Y$8, IFERROR(INDEX('Application Process'!$AJ$11:$AJ$3035, MATCH($X2316, 'Application Process'!$I$11:$I$3035, 0)), "")))</f>
        <v/>
      </c>
      <c r="C2316" s="40"/>
      <c r="D2316" s="207"/>
      <c r="E2316" s="194"/>
      <c r="F2316" s="194"/>
      <c r="G2316" s="208"/>
      <c r="H2316" s="194"/>
      <c r="I2316" s="208"/>
      <c r="J2316" s="194"/>
      <c r="K2316" s="209"/>
      <c r="L2316" s="194"/>
      <c r="M2316" s="196"/>
      <c r="N2316" s="194"/>
      <c r="O2316" s="194"/>
      <c r="P2316" s="208"/>
      <c r="Q2316" s="194"/>
      <c r="R2316" s="210"/>
      <c r="S2316" s="211"/>
      <c r="T2316" s="193"/>
      <c r="U2316" s="40"/>
      <c r="W2316" s="41" t="str">
        <f t="shared" ref="W2316:W2379" si="145">IF($D2316="", "", IF(COUNTIF($D$11:$D$3035, $D2316)&gt;1, "X", ""))</f>
        <v/>
      </c>
      <c r="X2316" s="58" t="str">
        <f t="shared" ref="X2316:X2379" si="146">IF($D2316="", "", CONCATENATE(D2316, IF(E2316="", "", " - "), IF(E2316="", "", E2316), IF(F2316="", "", " - "), IF(F2316="", "", F2316)))</f>
        <v/>
      </c>
      <c r="Y2316" s="58" t="str">
        <f t="shared" si="144"/>
        <v/>
      </c>
      <c r="AC2316" s="41" t="str">
        <f t="shared" ref="AC2316:AC2379" si="147">IF($H2316="", "", IF(COUNTIF($AA$11:$AA$131, $H2316)=0, "X", ""))</f>
        <v/>
      </c>
      <c r="AE2316" s="41" t="str">
        <f>IF($H2316="", "", IF(COUNTIF($AA$11:$AA$131, $H2316)&gt;0, 'Application Process'!$AC$4, ""))</f>
        <v/>
      </c>
    </row>
    <row r="2317" spans="1:31" x14ac:dyDescent="0.25">
      <c r="A2317" s="40"/>
      <c r="B2317" s="88" t="str">
        <f>IF($X2317="", "", IF(COUNTIF('Application Process'!$I$11:$I$3035, $X2317)=0, 'Job Database'!$Y$8, IFERROR(INDEX('Application Process'!$AJ$11:$AJ$3035, MATCH($X2317, 'Application Process'!$I$11:$I$3035, 0)), "")))</f>
        <v/>
      </c>
      <c r="C2317" s="40"/>
      <c r="D2317" s="207"/>
      <c r="E2317" s="194"/>
      <c r="F2317" s="194"/>
      <c r="G2317" s="208"/>
      <c r="H2317" s="194"/>
      <c r="I2317" s="208"/>
      <c r="J2317" s="194"/>
      <c r="K2317" s="209"/>
      <c r="L2317" s="194"/>
      <c r="M2317" s="196"/>
      <c r="N2317" s="194"/>
      <c r="O2317" s="194"/>
      <c r="P2317" s="208"/>
      <c r="Q2317" s="194"/>
      <c r="R2317" s="210"/>
      <c r="S2317" s="211"/>
      <c r="T2317" s="193"/>
      <c r="U2317" s="40"/>
      <c r="W2317" s="41" t="str">
        <f t="shared" si="145"/>
        <v/>
      </c>
      <c r="X2317" s="58" t="str">
        <f t="shared" si="146"/>
        <v/>
      </c>
      <c r="Y2317" s="58" t="str">
        <f t="shared" si="144"/>
        <v/>
      </c>
      <c r="AC2317" s="41" t="str">
        <f t="shared" si="147"/>
        <v/>
      </c>
      <c r="AE2317" s="41" t="str">
        <f>IF($H2317="", "", IF(COUNTIF($AA$11:$AA$131, $H2317)&gt;0, 'Application Process'!$AC$4, ""))</f>
        <v/>
      </c>
    </row>
    <row r="2318" spans="1:31" x14ac:dyDescent="0.25">
      <c r="A2318" s="40"/>
      <c r="B2318" s="88" t="str">
        <f>IF($X2318="", "", IF(COUNTIF('Application Process'!$I$11:$I$3035, $X2318)=0, 'Job Database'!$Y$8, IFERROR(INDEX('Application Process'!$AJ$11:$AJ$3035, MATCH($X2318, 'Application Process'!$I$11:$I$3035, 0)), "")))</f>
        <v/>
      </c>
      <c r="C2318" s="40"/>
      <c r="D2318" s="207"/>
      <c r="E2318" s="194"/>
      <c r="F2318" s="194"/>
      <c r="G2318" s="208"/>
      <c r="H2318" s="194"/>
      <c r="I2318" s="208"/>
      <c r="J2318" s="194"/>
      <c r="K2318" s="209"/>
      <c r="L2318" s="194"/>
      <c r="M2318" s="196"/>
      <c r="N2318" s="194"/>
      <c r="O2318" s="194"/>
      <c r="P2318" s="208"/>
      <c r="Q2318" s="194"/>
      <c r="R2318" s="210"/>
      <c r="S2318" s="211"/>
      <c r="T2318" s="193"/>
      <c r="U2318" s="40"/>
      <c r="W2318" s="41" t="str">
        <f t="shared" si="145"/>
        <v/>
      </c>
      <c r="X2318" s="58" t="str">
        <f t="shared" si="146"/>
        <v/>
      </c>
      <c r="Y2318" s="58" t="str">
        <f t="shared" si="144"/>
        <v/>
      </c>
      <c r="AC2318" s="41" t="str">
        <f t="shared" si="147"/>
        <v/>
      </c>
      <c r="AE2318" s="41" t="str">
        <f>IF($H2318="", "", IF(COUNTIF($AA$11:$AA$131, $H2318)&gt;0, 'Application Process'!$AC$4, ""))</f>
        <v/>
      </c>
    </row>
    <row r="2319" spans="1:31" x14ac:dyDescent="0.25">
      <c r="A2319" s="40"/>
      <c r="B2319" s="88" t="str">
        <f>IF($X2319="", "", IF(COUNTIF('Application Process'!$I$11:$I$3035, $X2319)=0, 'Job Database'!$Y$8, IFERROR(INDEX('Application Process'!$AJ$11:$AJ$3035, MATCH($X2319, 'Application Process'!$I$11:$I$3035, 0)), "")))</f>
        <v/>
      </c>
      <c r="C2319" s="40"/>
      <c r="D2319" s="207"/>
      <c r="E2319" s="194"/>
      <c r="F2319" s="194"/>
      <c r="G2319" s="208"/>
      <c r="H2319" s="194"/>
      <c r="I2319" s="208"/>
      <c r="J2319" s="194"/>
      <c r="K2319" s="209"/>
      <c r="L2319" s="194"/>
      <c r="M2319" s="196"/>
      <c r="N2319" s="194"/>
      <c r="O2319" s="194"/>
      <c r="P2319" s="208"/>
      <c r="Q2319" s="194"/>
      <c r="R2319" s="210"/>
      <c r="S2319" s="211"/>
      <c r="T2319" s="193"/>
      <c r="U2319" s="40"/>
      <c r="W2319" s="41" t="str">
        <f t="shared" si="145"/>
        <v/>
      </c>
      <c r="X2319" s="58" t="str">
        <f t="shared" si="146"/>
        <v/>
      </c>
      <c r="Y2319" s="58" t="str">
        <f t="shared" si="144"/>
        <v/>
      </c>
      <c r="AC2319" s="41" t="str">
        <f t="shared" si="147"/>
        <v/>
      </c>
      <c r="AE2319" s="41" t="str">
        <f>IF($H2319="", "", IF(COUNTIF($AA$11:$AA$131, $H2319)&gt;0, 'Application Process'!$AC$4, ""))</f>
        <v/>
      </c>
    </row>
    <row r="2320" spans="1:31" x14ac:dyDescent="0.25">
      <c r="A2320" s="40"/>
      <c r="B2320" s="88" t="str">
        <f>IF($X2320="", "", IF(COUNTIF('Application Process'!$I$11:$I$3035, $X2320)=0, 'Job Database'!$Y$8, IFERROR(INDEX('Application Process'!$AJ$11:$AJ$3035, MATCH($X2320, 'Application Process'!$I$11:$I$3035, 0)), "")))</f>
        <v/>
      </c>
      <c r="C2320" s="40"/>
      <c r="D2320" s="207"/>
      <c r="E2320" s="194"/>
      <c r="F2320" s="194"/>
      <c r="G2320" s="208"/>
      <c r="H2320" s="194"/>
      <c r="I2320" s="208"/>
      <c r="J2320" s="194"/>
      <c r="K2320" s="209"/>
      <c r="L2320" s="194"/>
      <c r="M2320" s="196"/>
      <c r="N2320" s="194"/>
      <c r="O2320" s="194"/>
      <c r="P2320" s="208"/>
      <c r="Q2320" s="194"/>
      <c r="R2320" s="210"/>
      <c r="S2320" s="211"/>
      <c r="T2320" s="193"/>
      <c r="U2320" s="40"/>
      <c r="W2320" s="41" t="str">
        <f t="shared" si="145"/>
        <v/>
      </c>
      <c r="X2320" s="58" t="str">
        <f t="shared" si="146"/>
        <v/>
      </c>
      <c r="Y2320" s="58" t="str">
        <f t="shared" si="144"/>
        <v/>
      </c>
      <c r="AC2320" s="41" t="str">
        <f t="shared" si="147"/>
        <v/>
      </c>
      <c r="AE2320" s="41" t="str">
        <f>IF($H2320="", "", IF(COUNTIF($AA$11:$AA$131, $H2320)&gt;0, 'Application Process'!$AC$4, ""))</f>
        <v/>
      </c>
    </row>
    <row r="2321" spans="1:31" x14ac:dyDescent="0.25">
      <c r="A2321" s="40"/>
      <c r="B2321" s="88" t="str">
        <f>IF($X2321="", "", IF(COUNTIF('Application Process'!$I$11:$I$3035, $X2321)=0, 'Job Database'!$Y$8, IFERROR(INDEX('Application Process'!$AJ$11:$AJ$3035, MATCH($X2321, 'Application Process'!$I$11:$I$3035, 0)), "")))</f>
        <v/>
      </c>
      <c r="C2321" s="40"/>
      <c r="D2321" s="207"/>
      <c r="E2321" s="194"/>
      <c r="F2321" s="194"/>
      <c r="G2321" s="208"/>
      <c r="H2321" s="194"/>
      <c r="I2321" s="208"/>
      <c r="J2321" s="194"/>
      <c r="K2321" s="209"/>
      <c r="L2321" s="194"/>
      <c r="M2321" s="196"/>
      <c r="N2321" s="194"/>
      <c r="O2321" s="194"/>
      <c r="P2321" s="208"/>
      <c r="Q2321" s="194"/>
      <c r="R2321" s="210"/>
      <c r="S2321" s="211"/>
      <c r="T2321" s="193"/>
      <c r="U2321" s="40"/>
      <c r="W2321" s="41" t="str">
        <f t="shared" si="145"/>
        <v/>
      </c>
      <c r="X2321" s="58" t="str">
        <f t="shared" si="146"/>
        <v/>
      </c>
      <c r="Y2321" s="58" t="str">
        <f t="shared" si="144"/>
        <v/>
      </c>
      <c r="AC2321" s="41" t="str">
        <f t="shared" si="147"/>
        <v/>
      </c>
      <c r="AE2321" s="41" t="str">
        <f>IF($H2321="", "", IF(COUNTIF($AA$11:$AA$131, $H2321)&gt;0, 'Application Process'!$AC$4, ""))</f>
        <v/>
      </c>
    </row>
    <row r="2322" spans="1:31" x14ac:dyDescent="0.25">
      <c r="A2322" s="40"/>
      <c r="B2322" s="88" t="str">
        <f>IF($X2322="", "", IF(COUNTIF('Application Process'!$I$11:$I$3035, $X2322)=0, 'Job Database'!$Y$8, IFERROR(INDEX('Application Process'!$AJ$11:$AJ$3035, MATCH($X2322, 'Application Process'!$I$11:$I$3035, 0)), "")))</f>
        <v/>
      </c>
      <c r="C2322" s="40"/>
      <c r="D2322" s="207"/>
      <c r="E2322" s="194"/>
      <c r="F2322" s="194"/>
      <c r="G2322" s="208"/>
      <c r="H2322" s="194"/>
      <c r="I2322" s="208"/>
      <c r="J2322" s="194"/>
      <c r="K2322" s="209"/>
      <c r="L2322" s="194"/>
      <c r="M2322" s="196"/>
      <c r="N2322" s="194"/>
      <c r="O2322" s="194"/>
      <c r="P2322" s="208"/>
      <c r="Q2322" s="194"/>
      <c r="R2322" s="210"/>
      <c r="S2322" s="211"/>
      <c r="T2322" s="193"/>
      <c r="U2322" s="40"/>
      <c r="W2322" s="41" t="str">
        <f t="shared" si="145"/>
        <v/>
      </c>
      <c r="X2322" s="58" t="str">
        <f t="shared" si="146"/>
        <v/>
      </c>
      <c r="Y2322" s="58" t="str">
        <f t="shared" si="144"/>
        <v/>
      </c>
      <c r="AC2322" s="41" t="str">
        <f t="shared" si="147"/>
        <v/>
      </c>
      <c r="AE2322" s="41" t="str">
        <f>IF($H2322="", "", IF(COUNTIF($AA$11:$AA$131, $H2322)&gt;0, 'Application Process'!$AC$4, ""))</f>
        <v/>
      </c>
    </row>
    <row r="2323" spans="1:31" x14ac:dyDescent="0.25">
      <c r="A2323" s="40"/>
      <c r="B2323" s="88" t="str">
        <f>IF($X2323="", "", IF(COUNTIF('Application Process'!$I$11:$I$3035, $X2323)=0, 'Job Database'!$Y$8, IFERROR(INDEX('Application Process'!$AJ$11:$AJ$3035, MATCH($X2323, 'Application Process'!$I$11:$I$3035, 0)), "")))</f>
        <v/>
      </c>
      <c r="C2323" s="40"/>
      <c r="D2323" s="207"/>
      <c r="E2323" s="194"/>
      <c r="F2323" s="194"/>
      <c r="G2323" s="208"/>
      <c r="H2323" s="194"/>
      <c r="I2323" s="208"/>
      <c r="J2323" s="194"/>
      <c r="K2323" s="209"/>
      <c r="L2323" s="194"/>
      <c r="M2323" s="196"/>
      <c r="N2323" s="194"/>
      <c r="O2323" s="194"/>
      <c r="P2323" s="208"/>
      <c r="Q2323" s="194"/>
      <c r="R2323" s="210"/>
      <c r="S2323" s="211"/>
      <c r="T2323" s="193"/>
      <c r="U2323" s="40"/>
      <c r="W2323" s="41" t="str">
        <f t="shared" si="145"/>
        <v/>
      </c>
      <c r="X2323" s="58" t="str">
        <f t="shared" si="146"/>
        <v/>
      </c>
      <c r="Y2323" s="58" t="str">
        <f t="shared" si="144"/>
        <v/>
      </c>
      <c r="AC2323" s="41" t="str">
        <f t="shared" si="147"/>
        <v/>
      </c>
      <c r="AE2323" s="41" t="str">
        <f>IF($H2323="", "", IF(COUNTIF($AA$11:$AA$131, $H2323)&gt;0, 'Application Process'!$AC$4, ""))</f>
        <v/>
      </c>
    </row>
    <row r="2324" spans="1:31" x14ac:dyDescent="0.25">
      <c r="A2324" s="40"/>
      <c r="B2324" s="88" t="str">
        <f>IF($X2324="", "", IF(COUNTIF('Application Process'!$I$11:$I$3035, $X2324)=0, 'Job Database'!$Y$8, IFERROR(INDEX('Application Process'!$AJ$11:$AJ$3035, MATCH($X2324, 'Application Process'!$I$11:$I$3035, 0)), "")))</f>
        <v/>
      </c>
      <c r="C2324" s="40"/>
      <c r="D2324" s="207"/>
      <c r="E2324" s="194"/>
      <c r="F2324" s="194"/>
      <c r="G2324" s="208"/>
      <c r="H2324" s="194"/>
      <c r="I2324" s="208"/>
      <c r="J2324" s="194"/>
      <c r="K2324" s="209"/>
      <c r="L2324" s="194"/>
      <c r="M2324" s="196"/>
      <c r="N2324" s="194"/>
      <c r="O2324" s="194"/>
      <c r="P2324" s="208"/>
      <c r="Q2324" s="194"/>
      <c r="R2324" s="210"/>
      <c r="S2324" s="211"/>
      <c r="T2324" s="193"/>
      <c r="U2324" s="40"/>
      <c r="W2324" s="41" t="str">
        <f t="shared" si="145"/>
        <v/>
      </c>
      <c r="X2324" s="58" t="str">
        <f t="shared" si="146"/>
        <v/>
      </c>
      <c r="Y2324" s="58" t="str">
        <f t="shared" si="144"/>
        <v/>
      </c>
      <c r="AC2324" s="41" t="str">
        <f t="shared" si="147"/>
        <v/>
      </c>
      <c r="AE2324" s="41" t="str">
        <f>IF($H2324="", "", IF(COUNTIF($AA$11:$AA$131, $H2324)&gt;0, 'Application Process'!$AC$4, ""))</f>
        <v/>
      </c>
    </row>
    <row r="2325" spans="1:31" x14ac:dyDescent="0.25">
      <c r="A2325" s="40"/>
      <c r="B2325" s="88" t="str">
        <f>IF($X2325="", "", IF(COUNTIF('Application Process'!$I$11:$I$3035, $X2325)=0, 'Job Database'!$Y$8, IFERROR(INDEX('Application Process'!$AJ$11:$AJ$3035, MATCH($X2325, 'Application Process'!$I$11:$I$3035, 0)), "")))</f>
        <v/>
      </c>
      <c r="C2325" s="40"/>
      <c r="D2325" s="207"/>
      <c r="E2325" s="194"/>
      <c r="F2325" s="194"/>
      <c r="G2325" s="208"/>
      <c r="H2325" s="194"/>
      <c r="I2325" s="208"/>
      <c r="J2325" s="194"/>
      <c r="K2325" s="209"/>
      <c r="L2325" s="194"/>
      <c r="M2325" s="196"/>
      <c r="N2325" s="194"/>
      <c r="O2325" s="194"/>
      <c r="P2325" s="208"/>
      <c r="Q2325" s="194"/>
      <c r="R2325" s="210"/>
      <c r="S2325" s="211"/>
      <c r="T2325" s="193"/>
      <c r="U2325" s="40"/>
      <c r="W2325" s="41" t="str">
        <f t="shared" si="145"/>
        <v/>
      </c>
      <c r="X2325" s="58" t="str">
        <f t="shared" si="146"/>
        <v/>
      </c>
      <c r="Y2325" s="58" t="str">
        <f t="shared" si="144"/>
        <v/>
      </c>
      <c r="AC2325" s="41" t="str">
        <f t="shared" si="147"/>
        <v/>
      </c>
      <c r="AE2325" s="41" t="str">
        <f>IF($H2325="", "", IF(COUNTIF($AA$11:$AA$131, $H2325)&gt;0, 'Application Process'!$AC$4, ""))</f>
        <v/>
      </c>
    </row>
    <row r="2326" spans="1:31" x14ac:dyDescent="0.25">
      <c r="A2326" s="40"/>
      <c r="B2326" s="88" t="str">
        <f>IF($X2326="", "", IF(COUNTIF('Application Process'!$I$11:$I$3035, $X2326)=0, 'Job Database'!$Y$8, IFERROR(INDEX('Application Process'!$AJ$11:$AJ$3035, MATCH($X2326, 'Application Process'!$I$11:$I$3035, 0)), "")))</f>
        <v/>
      </c>
      <c r="C2326" s="40"/>
      <c r="D2326" s="207"/>
      <c r="E2326" s="194"/>
      <c r="F2326" s="194"/>
      <c r="G2326" s="208"/>
      <c r="H2326" s="194"/>
      <c r="I2326" s="208"/>
      <c r="J2326" s="194"/>
      <c r="K2326" s="209"/>
      <c r="L2326" s="194"/>
      <c r="M2326" s="196"/>
      <c r="N2326" s="194"/>
      <c r="O2326" s="194"/>
      <c r="P2326" s="208"/>
      <c r="Q2326" s="194"/>
      <c r="R2326" s="210"/>
      <c r="S2326" s="211"/>
      <c r="T2326" s="193"/>
      <c r="U2326" s="40"/>
      <c r="W2326" s="41" t="str">
        <f t="shared" si="145"/>
        <v/>
      </c>
      <c r="X2326" s="58" t="str">
        <f t="shared" si="146"/>
        <v/>
      </c>
      <c r="Y2326" s="58" t="str">
        <f t="shared" si="144"/>
        <v/>
      </c>
      <c r="AC2326" s="41" t="str">
        <f t="shared" si="147"/>
        <v/>
      </c>
      <c r="AE2326" s="41" t="str">
        <f>IF($H2326="", "", IF(COUNTIF($AA$11:$AA$131, $H2326)&gt;0, 'Application Process'!$AC$4, ""))</f>
        <v/>
      </c>
    </row>
    <row r="2327" spans="1:31" x14ac:dyDescent="0.25">
      <c r="A2327" s="40"/>
      <c r="B2327" s="88" t="str">
        <f>IF($X2327="", "", IF(COUNTIF('Application Process'!$I$11:$I$3035, $X2327)=0, 'Job Database'!$Y$8, IFERROR(INDEX('Application Process'!$AJ$11:$AJ$3035, MATCH($X2327, 'Application Process'!$I$11:$I$3035, 0)), "")))</f>
        <v/>
      </c>
      <c r="C2327" s="40"/>
      <c r="D2327" s="207"/>
      <c r="E2327" s="194"/>
      <c r="F2327" s="194"/>
      <c r="G2327" s="208"/>
      <c r="H2327" s="194"/>
      <c r="I2327" s="208"/>
      <c r="J2327" s="194"/>
      <c r="K2327" s="209"/>
      <c r="L2327" s="194"/>
      <c r="M2327" s="196"/>
      <c r="N2327" s="194"/>
      <c r="O2327" s="194"/>
      <c r="P2327" s="208"/>
      <c r="Q2327" s="194"/>
      <c r="R2327" s="210"/>
      <c r="S2327" s="211"/>
      <c r="T2327" s="193"/>
      <c r="U2327" s="40"/>
      <c r="W2327" s="41" t="str">
        <f t="shared" si="145"/>
        <v/>
      </c>
      <c r="X2327" s="58" t="str">
        <f t="shared" si="146"/>
        <v/>
      </c>
      <c r="Y2327" s="58" t="str">
        <f t="shared" si="144"/>
        <v/>
      </c>
      <c r="AC2327" s="41" t="str">
        <f t="shared" si="147"/>
        <v/>
      </c>
      <c r="AE2327" s="41" t="str">
        <f>IF($H2327="", "", IF(COUNTIF($AA$11:$AA$131, $H2327)&gt;0, 'Application Process'!$AC$4, ""))</f>
        <v/>
      </c>
    </row>
    <row r="2328" spans="1:31" x14ac:dyDescent="0.25">
      <c r="A2328" s="40"/>
      <c r="B2328" s="88" t="str">
        <f>IF($X2328="", "", IF(COUNTIF('Application Process'!$I$11:$I$3035, $X2328)=0, 'Job Database'!$Y$8, IFERROR(INDEX('Application Process'!$AJ$11:$AJ$3035, MATCH($X2328, 'Application Process'!$I$11:$I$3035, 0)), "")))</f>
        <v/>
      </c>
      <c r="C2328" s="40"/>
      <c r="D2328" s="207"/>
      <c r="E2328" s="194"/>
      <c r="F2328" s="194"/>
      <c r="G2328" s="208"/>
      <c r="H2328" s="194"/>
      <c r="I2328" s="208"/>
      <c r="J2328" s="194"/>
      <c r="K2328" s="209"/>
      <c r="L2328" s="194"/>
      <c r="M2328" s="196"/>
      <c r="N2328" s="194"/>
      <c r="O2328" s="194"/>
      <c r="P2328" s="208"/>
      <c r="Q2328" s="194"/>
      <c r="R2328" s="210"/>
      <c r="S2328" s="211"/>
      <c r="T2328" s="193"/>
      <c r="U2328" s="40"/>
      <c r="W2328" s="41" t="str">
        <f t="shared" si="145"/>
        <v/>
      </c>
      <c r="X2328" s="58" t="str">
        <f t="shared" si="146"/>
        <v/>
      </c>
      <c r="Y2328" s="58" t="str">
        <f t="shared" si="144"/>
        <v/>
      </c>
      <c r="AC2328" s="41" t="str">
        <f t="shared" si="147"/>
        <v/>
      </c>
      <c r="AE2328" s="41" t="str">
        <f>IF($H2328="", "", IF(COUNTIF($AA$11:$AA$131, $H2328)&gt;0, 'Application Process'!$AC$4, ""))</f>
        <v/>
      </c>
    </row>
    <row r="2329" spans="1:31" x14ac:dyDescent="0.25">
      <c r="A2329" s="40"/>
      <c r="B2329" s="88" t="str">
        <f>IF($X2329="", "", IF(COUNTIF('Application Process'!$I$11:$I$3035, $X2329)=0, 'Job Database'!$Y$8, IFERROR(INDEX('Application Process'!$AJ$11:$AJ$3035, MATCH($X2329, 'Application Process'!$I$11:$I$3035, 0)), "")))</f>
        <v/>
      </c>
      <c r="C2329" s="40"/>
      <c r="D2329" s="207"/>
      <c r="E2329" s="194"/>
      <c r="F2329" s="194"/>
      <c r="G2329" s="208"/>
      <c r="H2329" s="194"/>
      <c r="I2329" s="208"/>
      <c r="J2329" s="194"/>
      <c r="K2329" s="209"/>
      <c r="L2329" s="194"/>
      <c r="M2329" s="196"/>
      <c r="N2329" s="194"/>
      <c r="O2329" s="194"/>
      <c r="P2329" s="208"/>
      <c r="Q2329" s="194"/>
      <c r="R2329" s="210"/>
      <c r="S2329" s="211"/>
      <c r="T2329" s="193"/>
      <c r="U2329" s="40"/>
      <c r="W2329" s="41" t="str">
        <f t="shared" si="145"/>
        <v/>
      </c>
      <c r="X2329" s="58" t="str">
        <f t="shared" si="146"/>
        <v/>
      </c>
      <c r="Y2329" s="58" t="str">
        <f t="shared" si="144"/>
        <v/>
      </c>
      <c r="AC2329" s="41" t="str">
        <f t="shared" si="147"/>
        <v/>
      </c>
      <c r="AE2329" s="41" t="str">
        <f>IF($H2329="", "", IF(COUNTIF($AA$11:$AA$131, $H2329)&gt;0, 'Application Process'!$AC$4, ""))</f>
        <v/>
      </c>
    </row>
    <row r="2330" spans="1:31" x14ac:dyDescent="0.25">
      <c r="A2330" s="40"/>
      <c r="B2330" s="88" t="str">
        <f>IF($X2330="", "", IF(COUNTIF('Application Process'!$I$11:$I$3035, $X2330)=0, 'Job Database'!$Y$8, IFERROR(INDEX('Application Process'!$AJ$11:$AJ$3035, MATCH($X2330, 'Application Process'!$I$11:$I$3035, 0)), "")))</f>
        <v/>
      </c>
      <c r="C2330" s="40"/>
      <c r="D2330" s="207"/>
      <c r="E2330" s="194"/>
      <c r="F2330" s="194"/>
      <c r="G2330" s="208"/>
      <c r="H2330" s="194"/>
      <c r="I2330" s="208"/>
      <c r="J2330" s="194"/>
      <c r="K2330" s="209"/>
      <c r="L2330" s="194"/>
      <c r="M2330" s="196"/>
      <c r="N2330" s="194"/>
      <c r="O2330" s="194"/>
      <c r="P2330" s="208"/>
      <c r="Q2330" s="194"/>
      <c r="R2330" s="210"/>
      <c r="S2330" s="211"/>
      <c r="T2330" s="193"/>
      <c r="U2330" s="40"/>
      <c r="W2330" s="41" t="str">
        <f t="shared" si="145"/>
        <v/>
      </c>
      <c r="X2330" s="58" t="str">
        <f t="shared" si="146"/>
        <v/>
      </c>
      <c r="Y2330" s="58" t="str">
        <f t="shared" si="144"/>
        <v/>
      </c>
      <c r="AC2330" s="41" t="str">
        <f t="shared" si="147"/>
        <v/>
      </c>
      <c r="AE2330" s="41" t="str">
        <f>IF($H2330="", "", IF(COUNTIF($AA$11:$AA$131, $H2330)&gt;0, 'Application Process'!$AC$4, ""))</f>
        <v/>
      </c>
    </row>
    <row r="2331" spans="1:31" x14ac:dyDescent="0.25">
      <c r="A2331" s="40"/>
      <c r="B2331" s="88" t="str">
        <f>IF($X2331="", "", IF(COUNTIF('Application Process'!$I$11:$I$3035, $X2331)=0, 'Job Database'!$Y$8, IFERROR(INDEX('Application Process'!$AJ$11:$AJ$3035, MATCH($X2331, 'Application Process'!$I$11:$I$3035, 0)), "")))</f>
        <v/>
      </c>
      <c r="C2331" s="40"/>
      <c r="D2331" s="207"/>
      <c r="E2331" s="194"/>
      <c r="F2331" s="194"/>
      <c r="G2331" s="208"/>
      <c r="H2331" s="194"/>
      <c r="I2331" s="208"/>
      <c r="J2331" s="194"/>
      <c r="K2331" s="209"/>
      <c r="L2331" s="194"/>
      <c r="M2331" s="196"/>
      <c r="N2331" s="194"/>
      <c r="O2331" s="194"/>
      <c r="P2331" s="208"/>
      <c r="Q2331" s="194"/>
      <c r="R2331" s="210"/>
      <c r="S2331" s="211"/>
      <c r="T2331" s="193"/>
      <c r="U2331" s="40"/>
      <c r="W2331" s="41" t="str">
        <f t="shared" si="145"/>
        <v/>
      </c>
      <c r="X2331" s="58" t="str">
        <f t="shared" si="146"/>
        <v/>
      </c>
      <c r="Y2331" s="58" t="str">
        <f t="shared" si="144"/>
        <v/>
      </c>
      <c r="AC2331" s="41" t="str">
        <f t="shared" si="147"/>
        <v/>
      </c>
      <c r="AE2331" s="41" t="str">
        <f>IF($H2331="", "", IF(COUNTIF($AA$11:$AA$131, $H2331)&gt;0, 'Application Process'!$AC$4, ""))</f>
        <v/>
      </c>
    </row>
    <row r="2332" spans="1:31" x14ac:dyDescent="0.25">
      <c r="A2332" s="40"/>
      <c r="B2332" s="88" t="str">
        <f>IF($X2332="", "", IF(COUNTIF('Application Process'!$I$11:$I$3035, $X2332)=0, 'Job Database'!$Y$8, IFERROR(INDEX('Application Process'!$AJ$11:$AJ$3035, MATCH($X2332, 'Application Process'!$I$11:$I$3035, 0)), "")))</f>
        <v/>
      </c>
      <c r="C2332" s="40"/>
      <c r="D2332" s="207"/>
      <c r="E2332" s="194"/>
      <c r="F2332" s="194"/>
      <c r="G2332" s="208"/>
      <c r="H2332" s="194"/>
      <c r="I2332" s="208"/>
      <c r="J2332" s="194"/>
      <c r="K2332" s="209"/>
      <c r="L2332" s="194"/>
      <c r="M2332" s="196"/>
      <c r="N2332" s="194"/>
      <c r="O2332" s="194"/>
      <c r="P2332" s="208"/>
      <c r="Q2332" s="194"/>
      <c r="R2332" s="210"/>
      <c r="S2332" s="211"/>
      <c r="T2332" s="193"/>
      <c r="U2332" s="40"/>
      <c r="W2332" s="41" t="str">
        <f t="shared" si="145"/>
        <v/>
      </c>
      <c r="X2332" s="58" t="str">
        <f t="shared" si="146"/>
        <v/>
      </c>
      <c r="Y2332" s="58" t="str">
        <f t="shared" si="144"/>
        <v/>
      </c>
      <c r="AC2332" s="41" t="str">
        <f t="shared" si="147"/>
        <v/>
      </c>
      <c r="AE2332" s="41" t="str">
        <f>IF($H2332="", "", IF(COUNTIF($AA$11:$AA$131, $H2332)&gt;0, 'Application Process'!$AC$4, ""))</f>
        <v/>
      </c>
    </row>
    <row r="2333" spans="1:31" x14ac:dyDescent="0.25">
      <c r="A2333" s="40"/>
      <c r="B2333" s="88" t="str">
        <f>IF($X2333="", "", IF(COUNTIF('Application Process'!$I$11:$I$3035, $X2333)=0, 'Job Database'!$Y$8, IFERROR(INDEX('Application Process'!$AJ$11:$AJ$3035, MATCH($X2333, 'Application Process'!$I$11:$I$3035, 0)), "")))</f>
        <v/>
      </c>
      <c r="C2333" s="40"/>
      <c r="D2333" s="207"/>
      <c r="E2333" s="194"/>
      <c r="F2333" s="194"/>
      <c r="G2333" s="208"/>
      <c r="H2333" s="194"/>
      <c r="I2333" s="208"/>
      <c r="J2333" s="194"/>
      <c r="K2333" s="209"/>
      <c r="L2333" s="194"/>
      <c r="M2333" s="196"/>
      <c r="N2333" s="194"/>
      <c r="O2333" s="194"/>
      <c r="P2333" s="208"/>
      <c r="Q2333" s="194"/>
      <c r="R2333" s="210"/>
      <c r="S2333" s="211"/>
      <c r="T2333" s="193"/>
      <c r="U2333" s="40"/>
      <c r="W2333" s="41" t="str">
        <f t="shared" si="145"/>
        <v/>
      </c>
      <c r="X2333" s="58" t="str">
        <f t="shared" si="146"/>
        <v/>
      </c>
      <c r="Y2333" s="58" t="str">
        <f t="shared" si="144"/>
        <v/>
      </c>
      <c r="AC2333" s="41" t="str">
        <f t="shared" si="147"/>
        <v/>
      </c>
      <c r="AE2333" s="41" t="str">
        <f>IF($H2333="", "", IF(COUNTIF($AA$11:$AA$131, $H2333)&gt;0, 'Application Process'!$AC$4, ""))</f>
        <v/>
      </c>
    </row>
    <row r="2334" spans="1:31" x14ac:dyDescent="0.25">
      <c r="A2334" s="40"/>
      <c r="B2334" s="88" t="str">
        <f>IF($X2334="", "", IF(COUNTIF('Application Process'!$I$11:$I$3035, $X2334)=0, 'Job Database'!$Y$8, IFERROR(INDEX('Application Process'!$AJ$11:$AJ$3035, MATCH($X2334, 'Application Process'!$I$11:$I$3035, 0)), "")))</f>
        <v/>
      </c>
      <c r="C2334" s="40"/>
      <c r="D2334" s="207"/>
      <c r="E2334" s="194"/>
      <c r="F2334" s="194"/>
      <c r="G2334" s="208"/>
      <c r="H2334" s="194"/>
      <c r="I2334" s="208"/>
      <c r="J2334" s="194"/>
      <c r="K2334" s="209"/>
      <c r="L2334" s="194"/>
      <c r="M2334" s="196"/>
      <c r="N2334" s="194"/>
      <c r="O2334" s="194"/>
      <c r="P2334" s="208"/>
      <c r="Q2334" s="194"/>
      <c r="R2334" s="210"/>
      <c r="S2334" s="211"/>
      <c r="T2334" s="193"/>
      <c r="U2334" s="40"/>
      <c r="W2334" s="41" t="str">
        <f t="shared" si="145"/>
        <v/>
      </c>
      <c r="X2334" s="58" t="str">
        <f t="shared" si="146"/>
        <v/>
      </c>
      <c r="Y2334" s="58" t="str">
        <f t="shared" si="144"/>
        <v/>
      </c>
      <c r="AC2334" s="41" t="str">
        <f t="shared" si="147"/>
        <v/>
      </c>
      <c r="AE2334" s="41" t="str">
        <f>IF($H2334="", "", IF(COUNTIF($AA$11:$AA$131, $H2334)&gt;0, 'Application Process'!$AC$4, ""))</f>
        <v/>
      </c>
    </row>
    <row r="2335" spans="1:31" x14ac:dyDescent="0.25">
      <c r="A2335" s="40"/>
      <c r="B2335" s="88" t="str">
        <f>IF($X2335="", "", IF(COUNTIF('Application Process'!$I$11:$I$3035, $X2335)=0, 'Job Database'!$Y$8, IFERROR(INDEX('Application Process'!$AJ$11:$AJ$3035, MATCH($X2335, 'Application Process'!$I$11:$I$3035, 0)), "")))</f>
        <v/>
      </c>
      <c r="C2335" s="40"/>
      <c r="D2335" s="207"/>
      <c r="E2335" s="194"/>
      <c r="F2335" s="194"/>
      <c r="G2335" s="208"/>
      <c r="H2335" s="194"/>
      <c r="I2335" s="208"/>
      <c r="J2335" s="194"/>
      <c r="K2335" s="209"/>
      <c r="L2335" s="194"/>
      <c r="M2335" s="196"/>
      <c r="N2335" s="194"/>
      <c r="O2335" s="194"/>
      <c r="P2335" s="208"/>
      <c r="Q2335" s="194"/>
      <c r="R2335" s="210"/>
      <c r="S2335" s="211"/>
      <c r="T2335" s="193"/>
      <c r="U2335" s="40"/>
      <c r="W2335" s="41" t="str">
        <f t="shared" si="145"/>
        <v/>
      </c>
      <c r="X2335" s="58" t="str">
        <f t="shared" si="146"/>
        <v/>
      </c>
      <c r="Y2335" s="58" t="str">
        <f t="shared" si="144"/>
        <v/>
      </c>
      <c r="AC2335" s="41" t="str">
        <f t="shared" si="147"/>
        <v/>
      </c>
      <c r="AE2335" s="41" t="str">
        <f>IF($H2335="", "", IF(COUNTIF($AA$11:$AA$131, $H2335)&gt;0, 'Application Process'!$AC$4, ""))</f>
        <v/>
      </c>
    </row>
    <row r="2336" spans="1:31" x14ac:dyDescent="0.25">
      <c r="A2336" s="40"/>
      <c r="B2336" s="88" t="str">
        <f>IF($X2336="", "", IF(COUNTIF('Application Process'!$I$11:$I$3035, $X2336)=0, 'Job Database'!$Y$8, IFERROR(INDEX('Application Process'!$AJ$11:$AJ$3035, MATCH($X2336, 'Application Process'!$I$11:$I$3035, 0)), "")))</f>
        <v/>
      </c>
      <c r="C2336" s="40"/>
      <c r="D2336" s="207"/>
      <c r="E2336" s="194"/>
      <c r="F2336" s="194"/>
      <c r="G2336" s="208"/>
      <c r="H2336" s="194"/>
      <c r="I2336" s="208"/>
      <c r="J2336" s="194"/>
      <c r="K2336" s="209"/>
      <c r="L2336" s="194"/>
      <c r="M2336" s="196"/>
      <c r="N2336" s="194"/>
      <c r="O2336" s="194"/>
      <c r="P2336" s="208"/>
      <c r="Q2336" s="194"/>
      <c r="R2336" s="210"/>
      <c r="S2336" s="211"/>
      <c r="T2336" s="193"/>
      <c r="U2336" s="40"/>
      <c r="W2336" s="41" t="str">
        <f t="shared" si="145"/>
        <v/>
      </c>
      <c r="X2336" s="58" t="str">
        <f t="shared" si="146"/>
        <v/>
      </c>
      <c r="Y2336" s="58" t="str">
        <f t="shared" si="144"/>
        <v/>
      </c>
      <c r="AC2336" s="41" t="str">
        <f t="shared" si="147"/>
        <v/>
      </c>
      <c r="AE2336" s="41" t="str">
        <f>IF($H2336="", "", IF(COUNTIF($AA$11:$AA$131, $H2336)&gt;0, 'Application Process'!$AC$4, ""))</f>
        <v/>
      </c>
    </row>
    <row r="2337" spans="1:31" x14ac:dyDescent="0.25">
      <c r="A2337" s="40"/>
      <c r="B2337" s="88" t="str">
        <f>IF($X2337="", "", IF(COUNTIF('Application Process'!$I$11:$I$3035, $X2337)=0, 'Job Database'!$Y$8, IFERROR(INDEX('Application Process'!$AJ$11:$AJ$3035, MATCH($X2337, 'Application Process'!$I$11:$I$3035, 0)), "")))</f>
        <v/>
      </c>
      <c r="C2337" s="40"/>
      <c r="D2337" s="207"/>
      <c r="E2337" s="194"/>
      <c r="F2337" s="194"/>
      <c r="G2337" s="208"/>
      <c r="H2337" s="194"/>
      <c r="I2337" s="208"/>
      <c r="J2337" s="194"/>
      <c r="K2337" s="209"/>
      <c r="L2337" s="194"/>
      <c r="M2337" s="196"/>
      <c r="N2337" s="194"/>
      <c r="O2337" s="194"/>
      <c r="P2337" s="208"/>
      <c r="Q2337" s="194"/>
      <c r="R2337" s="210"/>
      <c r="S2337" s="211"/>
      <c r="T2337" s="193"/>
      <c r="U2337" s="40"/>
      <c r="W2337" s="41" t="str">
        <f t="shared" si="145"/>
        <v/>
      </c>
      <c r="X2337" s="58" t="str">
        <f t="shared" si="146"/>
        <v/>
      </c>
      <c r="Y2337" s="58" t="str">
        <f t="shared" si="144"/>
        <v/>
      </c>
      <c r="AC2337" s="41" t="str">
        <f t="shared" si="147"/>
        <v/>
      </c>
      <c r="AE2337" s="41" t="str">
        <f>IF($H2337="", "", IF(COUNTIF($AA$11:$AA$131, $H2337)&gt;0, 'Application Process'!$AC$4, ""))</f>
        <v/>
      </c>
    </row>
    <row r="2338" spans="1:31" x14ac:dyDescent="0.25">
      <c r="A2338" s="40"/>
      <c r="B2338" s="88" t="str">
        <f>IF($X2338="", "", IF(COUNTIF('Application Process'!$I$11:$I$3035, $X2338)=0, 'Job Database'!$Y$8, IFERROR(INDEX('Application Process'!$AJ$11:$AJ$3035, MATCH($X2338, 'Application Process'!$I$11:$I$3035, 0)), "")))</f>
        <v/>
      </c>
      <c r="C2338" s="40"/>
      <c r="D2338" s="207"/>
      <c r="E2338" s="194"/>
      <c r="F2338" s="194"/>
      <c r="G2338" s="208"/>
      <c r="H2338" s="194"/>
      <c r="I2338" s="208"/>
      <c r="J2338" s="194"/>
      <c r="K2338" s="209"/>
      <c r="L2338" s="194"/>
      <c r="M2338" s="196"/>
      <c r="N2338" s="194"/>
      <c r="O2338" s="194"/>
      <c r="P2338" s="208"/>
      <c r="Q2338" s="194"/>
      <c r="R2338" s="210"/>
      <c r="S2338" s="211"/>
      <c r="T2338" s="193"/>
      <c r="U2338" s="40"/>
      <c r="W2338" s="41" t="str">
        <f t="shared" si="145"/>
        <v/>
      </c>
      <c r="X2338" s="58" t="str">
        <f t="shared" si="146"/>
        <v/>
      </c>
      <c r="Y2338" s="58" t="str">
        <f t="shared" si="144"/>
        <v/>
      </c>
      <c r="AC2338" s="41" t="str">
        <f t="shared" si="147"/>
        <v/>
      </c>
      <c r="AE2338" s="41" t="str">
        <f>IF($H2338="", "", IF(COUNTIF($AA$11:$AA$131, $H2338)&gt;0, 'Application Process'!$AC$4, ""))</f>
        <v/>
      </c>
    </row>
    <row r="2339" spans="1:31" x14ac:dyDescent="0.25">
      <c r="A2339" s="40"/>
      <c r="B2339" s="88" t="str">
        <f>IF($X2339="", "", IF(COUNTIF('Application Process'!$I$11:$I$3035, $X2339)=0, 'Job Database'!$Y$8, IFERROR(INDEX('Application Process'!$AJ$11:$AJ$3035, MATCH($X2339, 'Application Process'!$I$11:$I$3035, 0)), "")))</f>
        <v/>
      </c>
      <c r="C2339" s="40"/>
      <c r="D2339" s="207"/>
      <c r="E2339" s="194"/>
      <c r="F2339" s="194"/>
      <c r="G2339" s="208"/>
      <c r="H2339" s="194"/>
      <c r="I2339" s="208"/>
      <c r="J2339" s="194"/>
      <c r="K2339" s="209"/>
      <c r="L2339" s="194"/>
      <c r="M2339" s="196"/>
      <c r="N2339" s="194"/>
      <c r="O2339" s="194"/>
      <c r="P2339" s="208"/>
      <c r="Q2339" s="194"/>
      <c r="R2339" s="210"/>
      <c r="S2339" s="211"/>
      <c r="T2339" s="193"/>
      <c r="U2339" s="40"/>
      <c r="W2339" s="41" t="str">
        <f t="shared" si="145"/>
        <v/>
      </c>
      <c r="X2339" s="58" t="str">
        <f t="shared" si="146"/>
        <v/>
      </c>
      <c r="Y2339" s="58" t="str">
        <f t="shared" si="144"/>
        <v/>
      </c>
      <c r="AC2339" s="41" t="str">
        <f t="shared" si="147"/>
        <v/>
      </c>
      <c r="AE2339" s="41" t="str">
        <f>IF($H2339="", "", IF(COUNTIF($AA$11:$AA$131, $H2339)&gt;0, 'Application Process'!$AC$4, ""))</f>
        <v/>
      </c>
    </row>
    <row r="2340" spans="1:31" x14ac:dyDescent="0.25">
      <c r="A2340" s="40"/>
      <c r="B2340" s="88" t="str">
        <f>IF($X2340="", "", IF(COUNTIF('Application Process'!$I$11:$I$3035, $X2340)=0, 'Job Database'!$Y$8, IFERROR(INDEX('Application Process'!$AJ$11:$AJ$3035, MATCH($X2340, 'Application Process'!$I$11:$I$3035, 0)), "")))</f>
        <v/>
      </c>
      <c r="C2340" s="40"/>
      <c r="D2340" s="207"/>
      <c r="E2340" s="194"/>
      <c r="F2340" s="194"/>
      <c r="G2340" s="208"/>
      <c r="H2340" s="194"/>
      <c r="I2340" s="208"/>
      <c r="J2340" s="194"/>
      <c r="K2340" s="209"/>
      <c r="L2340" s="194"/>
      <c r="M2340" s="196"/>
      <c r="N2340" s="194"/>
      <c r="O2340" s="194"/>
      <c r="P2340" s="208"/>
      <c r="Q2340" s="194"/>
      <c r="R2340" s="210"/>
      <c r="S2340" s="211"/>
      <c r="T2340" s="193"/>
      <c r="U2340" s="40"/>
      <c r="W2340" s="41" t="str">
        <f t="shared" si="145"/>
        <v/>
      </c>
      <c r="X2340" s="58" t="str">
        <f t="shared" si="146"/>
        <v/>
      </c>
      <c r="Y2340" s="58" t="str">
        <f t="shared" si="144"/>
        <v/>
      </c>
      <c r="AC2340" s="41" t="str">
        <f t="shared" si="147"/>
        <v/>
      </c>
      <c r="AE2340" s="41" t="str">
        <f>IF($H2340="", "", IF(COUNTIF($AA$11:$AA$131, $H2340)&gt;0, 'Application Process'!$AC$4, ""))</f>
        <v/>
      </c>
    </row>
    <row r="2341" spans="1:31" x14ac:dyDescent="0.25">
      <c r="A2341" s="40"/>
      <c r="B2341" s="88" t="str">
        <f>IF($X2341="", "", IF(COUNTIF('Application Process'!$I$11:$I$3035, $X2341)=0, 'Job Database'!$Y$8, IFERROR(INDEX('Application Process'!$AJ$11:$AJ$3035, MATCH($X2341, 'Application Process'!$I$11:$I$3035, 0)), "")))</f>
        <v/>
      </c>
      <c r="C2341" s="40"/>
      <c r="D2341" s="207"/>
      <c r="E2341" s="194"/>
      <c r="F2341" s="194"/>
      <c r="G2341" s="208"/>
      <c r="H2341" s="194"/>
      <c r="I2341" s="208"/>
      <c r="J2341" s="194"/>
      <c r="K2341" s="209"/>
      <c r="L2341" s="194"/>
      <c r="M2341" s="196"/>
      <c r="N2341" s="194"/>
      <c r="O2341" s="194"/>
      <c r="P2341" s="208"/>
      <c r="Q2341" s="194"/>
      <c r="R2341" s="210"/>
      <c r="S2341" s="211"/>
      <c r="T2341" s="193"/>
      <c r="U2341" s="40"/>
      <c r="W2341" s="41" t="str">
        <f t="shared" si="145"/>
        <v/>
      </c>
      <c r="X2341" s="58" t="str">
        <f t="shared" si="146"/>
        <v/>
      </c>
      <c r="Y2341" s="58" t="str">
        <f t="shared" si="144"/>
        <v/>
      </c>
      <c r="AC2341" s="41" t="str">
        <f t="shared" si="147"/>
        <v/>
      </c>
      <c r="AE2341" s="41" t="str">
        <f>IF($H2341="", "", IF(COUNTIF($AA$11:$AA$131, $H2341)&gt;0, 'Application Process'!$AC$4, ""))</f>
        <v/>
      </c>
    </row>
    <row r="2342" spans="1:31" x14ac:dyDescent="0.25">
      <c r="A2342" s="40"/>
      <c r="B2342" s="88" t="str">
        <f>IF($X2342="", "", IF(COUNTIF('Application Process'!$I$11:$I$3035, $X2342)=0, 'Job Database'!$Y$8, IFERROR(INDEX('Application Process'!$AJ$11:$AJ$3035, MATCH($X2342, 'Application Process'!$I$11:$I$3035, 0)), "")))</f>
        <v/>
      </c>
      <c r="C2342" s="40"/>
      <c r="D2342" s="207"/>
      <c r="E2342" s="194"/>
      <c r="F2342" s="194"/>
      <c r="G2342" s="208"/>
      <c r="H2342" s="194"/>
      <c r="I2342" s="208"/>
      <c r="J2342" s="194"/>
      <c r="K2342" s="209"/>
      <c r="L2342" s="194"/>
      <c r="M2342" s="196"/>
      <c r="N2342" s="194"/>
      <c r="O2342" s="194"/>
      <c r="P2342" s="208"/>
      <c r="Q2342" s="194"/>
      <c r="R2342" s="210"/>
      <c r="S2342" s="211"/>
      <c r="T2342" s="193"/>
      <c r="U2342" s="40"/>
      <c r="W2342" s="41" t="str">
        <f t="shared" si="145"/>
        <v/>
      </c>
      <c r="X2342" s="58" t="str">
        <f t="shared" si="146"/>
        <v/>
      </c>
      <c r="Y2342" s="58" t="str">
        <f t="shared" si="144"/>
        <v/>
      </c>
      <c r="AC2342" s="41" t="str">
        <f t="shared" si="147"/>
        <v/>
      </c>
      <c r="AE2342" s="41" t="str">
        <f>IF($H2342="", "", IF(COUNTIF($AA$11:$AA$131, $H2342)&gt;0, 'Application Process'!$AC$4, ""))</f>
        <v/>
      </c>
    </row>
    <row r="2343" spans="1:31" x14ac:dyDescent="0.25">
      <c r="A2343" s="40"/>
      <c r="B2343" s="88" t="str">
        <f>IF($X2343="", "", IF(COUNTIF('Application Process'!$I$11:$I$3035, $X2343)=0, 'Job Database'!$Y$8, IFERROR(INDEX('Application Process'!$AJ$11:$AJ$3035, MATCH($X2343, 'Application Process'!$I$11:$I$3035, 0)), "")))</f>
        <v/>
      </c>
      <c r="C2343" s="40"/>
      <c r="D2343" s="207"/>
      <c r="E2343" s="194"/>
      <c r="F2343" s="194"/>
      <c r="G2343" s="208"/>
      <c r="H2343" s="194"/>
      <c r="I2343" s="208"/>
      <c r="J2343" s="194"/>
      <c r="K2343" s="209"/>
      <c r="L2343" s="194"/>
      <c r="M2343" s="196"/>
      <c r="N2343" s="194"/>
      <c r="O2343" s="194"/>
      <c r="P2343" s="208"/>
      <c r="Q2343" s="194"/>
      <c r="R2343" s="210"/>
      <c r="S2343" s="211"/>
      <c r="T2343" s="193"/>
      <c r="U2343" s="40"/>
      <c r="W2343" s="41" t="str">
        <f t="shared" si="145"/>
        <v/>
      </c>
      <c r="X2343" s="58" t="str">
        <f t="shared" si="146"/>
        <v/>
      </c>
      <c r="Y2343" s="58" t="str">
        <f t="shared" si="144"/>
        <v/>
      </c>
      <c r="AC2343" s="41" t="str">
        <f t="shared" si="147"/>
        <v/>
      </c>
      <c r="AE2343" s="41" t="str">
        <f>IF($H2343="", "", IF(COUNTIF($AA$11:$AA$131, $H2343)&gt;0, 'Application Process'!$AC$4, ""))</f>
        <v/>
      </c>
    </row>
    <row r="2344" spans="1:31" x14ac:dyDescent="0.25">
      <c r="A2344" s="40"/>
      <c r="B2344" s="88" t="str">
        <f>IF($X2344="", "", IF(COUNTIF('Application Process'!$I$11:$I$3035, $X2344)=0, 'Job Database'!$Y$8, IFERROR(INDEX('Application Process'!$AJ$11:$AJ$3035, MATCH($X2344, 'Application Process'!$I$11:$I$3035, 0)), "")))</f>
        <v/>
      </c>
      <c r="C2344" s="40"/>
      <c r="D2344" s="207"/>
      <c r="E2344" s="194"/>
      <c r="F2344" s="194"/>
      <c r="G2344" s="208"/>
      <c r="H2344" s="194"/>
      <c r="I2344" s="208"/>
      <c r="J2344" s="194"/>
      <c r="K2344" s="209"/>
      <c r="L2344" s="194"/>
      <c r="M2344" s="196"/>
      <c r="N2344" s="194"/>
      <c r="O2344" s="194"/>
      <c r="P2344" s="208"/>
      <c r="Q2344" s="194"/>
      <c r="R2344" s="210"/>
      <c r="S2344" s="211"/>
      <c r="T2344" s="193"/>
      <c r="U2344" s="40"/>
      <c r="W2344" s="41" t="str">
        <f t="shared" si="145"/>
        <v/>
      </c>
      <c r="X2344" s="58" t="str">
        <f t="shared" si="146"/>
        <v/>
      </c>
      <c r="Y2344" s="58" t="str">
        <f t="shared" si="144"/>
        <v/>
      </c>
      <c r="AC2344" s="41" t="str">
        <f t="shared" si="147"/>
        <v/>
      </c>
      <c r="AE2344" s="41" t="str">
        <f>IF($H2344="", "", IF(COUNTIF($AA$11:$AA$131, $H2344)&gt;0, 'Application Process'!$AC$4, ""))</f>
        <v/>
      </c>
    </row>
    <row r="2345" spans="1:31" x14ac:dyDescent="0.25">
      <c r="A2345" s="40"/>
      <c r="B2345" s="88" t="str">
        <f>IF($X2345="", "", IF(COUNTIF('Application Process'!$I$11:$I$3035, $X2345)=0, 'Job Database'!$Y$8, IFERROR(INDEX('Application Process'!$AJ$11:$AJ$3035, MATCH($X2345, 'Application Process'!$I$11:$I$3035, 0)), "")))</f>
        <v/>
      </c>
      <c r="C2345" s="40"/>
      <c r="D2345" s="207"/>
      <c r="E2345" s="194"/>
      <c r="F2345" s="194"/>
      <c r="G2345" s="208"/>
      <c r="H2345" s="194"/>
      <c r="I2345" s="208"/>
      <c r="J2345" s="194"/>
      <c r="K2345" s="209"/>
      <c r="L2345" s="194"/>
      <c r="M2345" s="196"/>
      <c r="N2345" s="194"/>
      <c r="O2345" s="194"/>
      <c r="P2345" s="208"/>
      <c r="Q2345" s="194"/>
      <c r="R2345" s="210"/>
      <c r="S2345" s="211"/>
      <c r="T2345" s="193"/>
      <c r="U2345" s="40"/>
      <c r="W2345" s="41" t="str">
        <f t="shared" si="145"/>
        <v/>
      </c>
      <c r="X2345" s="58" t="str">
        <f t="shared" si="146"/>
        <v/>
      </c>
      <c r="Y2345" s="58" t="str">
        <f t="shared" si="144"/>
        <v/>
      </c>
      <c r="AC2345" s="41" t="str">
        <f t="shared" si="147"/>
        <v/>
      </c>
      <c r="AE2345" s="41" t="str">
        <f>IF($H2345="", "", IF(COUNTIF($AA$11:$AA$131, $H2345)&gt;0, 'Application Process'!$AC$4, ""))</f>
        <v/>
      </c>
    </row>
    <row r="2346" spans="1:31" x14ac:dyDescent="0.25">
      <c r="A2346" s="40"/>
      <c r="B2346" s="88" t="str">
        <f>IF($X2346="", "", IF(COUNTIF('Application Process'!$I$11:$I$3035, $X2346)=0, 'Job Database'!$Y$8, IFERROR(INDEX('Application Process'!$AJ$11:$AJ$3035, MATCH($X2346, 'Application Process'!$I$11:$I$3035, 0)), "")))</f>
        <v/>
      </c>
      <c r="C2346" s="40"/>
      <c r="D2346" s="207"/>
      <c r="E2346" s="194"/>
      <c r="F2346" s="194"/>
      <c r="G2346" s="208"/>
      <c r="H2346" s="194"/>
      <c r="I2346" s="208"/>
      <c r="J2346" s="194"/>
      <c r="K2346" s="209"/>
      <c r="L2346" s="194"/>
      <c r="M2346" s="196"/>
      <c r="N2346" s="194"/>
      <c r="O2346" s="194"/>
      <c r="P2346" s="208"/>
      <c r="Q2346" s="194"/>
      <c r="R2346" s="210"/>
      <c r="S2346" s="211"/>
      <c r="T2346" s="193"/>
      <c r="U2346" s="40"/>
      <c r="W2346" s="41" t="str">
        <f t="shared" si="145"/>
        <v/>
      </c>
      <c r="X2346" s="58" t="str">
        <f t="shared" si="146"/>
        <v/>
      </c>
      <c r="Y2346" s="58" t="str">
        <f t="shared" si="144"/>
        <v/>
      </c>
      <c r="AC2346" s="41" t="str">
        <f t="shared" si="147"/>
        <v/>
      </c>
      <c r="AE2346" s="41" t="str">
        <f>IF($H2346="", "", IF(COUNTIF($AA$11:$AA$131, $H2346)&gt;0, 'Application Process'!$AC$4, ""))</f>
        <v/>
      </c>
    </row>
    <row r="2347" spans="1:31" x14ac:dyDescent="0.25">
      <c r="A2347" s="40"/>
      <c r="B2347" s="88" t="str">
        <f>IF($X2347="", "", IF(COUNTIF('Application Process'!$I$11:$I$3035, $X2347)=0, 'Job Database'!$Y$8, IFERROR(INDEX('Application Process'!$AJ$11:$AJ$3035, MATCH($X2347, 'Application Process'!$I$11:$I$3035, 0)), "")))</f>
        <v/>
      </c>
      <c r="C2347" s="40"/>
      <c r="D2347" s="207"/>
      <c r="E2347" s="194"/>
      <c r="F2347" s="194"/>
      <c r="G2347" s="208"/>
      <c r="H2347" s="194"/>
      <c r="I2347" s="208"/>
      <c r="J2347" s="194"/>
      <c r="K2347" s="209"/>
      <c r="L2347" s="194"/>
      <c r="M2347" s="196"/>
      <c r="N2347" s="194"/>
      <c r="O2347" s="194"/>
      <c r="P2347" s="208"/>
      <c r="Q2347" s="194"/>
      <c r="R2347" s="210"/>
      <c r="S2347" s="211"/>
      <c r="T2347" s="193"/>
      <c r="U2347" s="40"/>
      <c r="W2347" s="41" t="str">
        <f t="shared" si="145"/>
        <v/>
      </c>
      <c r="X2347" s="58" t="str">
        <f t="shared" si="146"/>
        <v/>
      </c>
      <c r="Y2347" s="58" t="str">
        <f t="shared" si="144"/>
        <v/>
      </c>
      <c r="AC2347" s="41" t="str">
        <f t="shared" si="147"/>
        <v/>
      </c>
      <c r="AE2347" s="41" t="str">
        <f>IF($H2347="", "", IF(COUNTIF($AA$11:$AA$131, $H2347)&gt;0, 'Application Process'!$AC$4, ""))</f>
        <v/>
      </c>
    </row>
    <row r="2348" spans="1:31" x14ac:dyDescent="0.25">
      <c r="A2348" s="40"/>
      <c r="B2348" s="88" t="str">
        <f>IF($X2348="", "", IF(COUNTIF('Application Process'!$I$11:$I$3035, $X2348)=0, 'Job Database'!$Y$8, IFERROR(INDEX('Application Process'!$AJ$11:$AJ$3035, MATCH($X2348, 'Application Process'!$I$11:$I$3035, 0)), "")))</f>
        <v/>
      </c>
      <c r="C2348" s="40"/>
      <c r="D2348" s="207"/>
      <c r="E2348" s="194"/>
      <c r="F2348" s="194"/>
      <c r="G2348" s="208"/>
      <c r="H2348" s="194"/>
      <c r="I2348" s="208"/>
      <c r="J2348" s="194"/>
      <c r="K2348" s="209"/>
      <c r="L2348" s="194"/>
      <c r="M2348" s="196"/>
      <c r="N2348" s="194"/>
      <c r="O2348" s="194"/>
      <c r="P2348" s="208"/>
      <c r="Q2348" s="194"/>
      <c r="R2348" s="210"/>
      <c r="S2348" s="211"/>
      <c r="T2348" s="193"/>
      <c r="U2348" s="40"/>
      <c r="W2348" s="41" t="str">
        <f t="shared" si="145"/>
        <v/>
      </c>
      <c r="X2348" s="58" t="str">
        <f t="shared" si="146"/>
        <v/>
      </c>
      <c r="Y2348" s="58" t="str">
        <f t="shared" si="144"/>
        <v/>
      </c>
      <c r="AC2348" s="41" t="str">
        <f t="shared" si="147"/>
        <v/>
      </c>
      <c r="AE2348" s="41" t="str">
        <f>IF($H2348="", "", IF(COUNTIF($AA$11:$AA$131, $H2348)&gt;0, 'Application Process'!$AC$4, ""))</f>
        <v/>
      </c>
    </row>
    <row r="2349" spans="1:31" x14ac:dyDescent="0.25">
      <c r="A2349" s="40"/>
      <c r="B2349" s="88" t="str">
        <f>IF($X2349="", "", IF(COUNTIF('Application Process'!$I$11:$I$3035, $X2349)=0, 'Job Database'!$Y$8, IFERROR(INDEX('Application Process'!$AJ$11:$AJ$3035, MATCH($X2349, 'Application Process'!$I$11:$I$3035, 0)), "")))</f>
        <v/>
      </c>
      <c r="C2349" s="40"/>
      <c r="D2349" s="207"/>
      <c r="E2349" s="194"/>
      <c r="F2349" s="194"/>
      <c r="G2349" s="208"/>
      <c r="H2349" s="194"/>
      <c r="I2349" s="208"/>
      <c r="J2349" s="194"/>
      <c r="K2349" s="209"/>
      <c r="L2349" s="194"/>
      <c r="M2349" s="196"/>
      <c r="N2349" s="194"/>
      <c r="O2349" s="194"/>
      <c r="P2349" s="208"/>
      <c r="Q2349" s="194"/>
      <c r="R2349" s="210"/>
      <c r="S2349" s="211"/>
      <c r="T2349" s="193"/>
      <c r="U2349" s="40"/>
      <c r="W2349" s="41" t="str">
        <f t="shared" si="145"/>
        <v/>
      </c>
      <c r="X2349" s="58" t="str">
        <f t="shared" si="146"/>
        <v/>
      </c>
      <c r="Y2349" s="58" t="str">
        <f t="shared" si="144"/>
        <v/>
      </c>
      <c r="AC2349" s="41" t="str">
        <f t="shared" si="147"/>
        <v/>
      </c>
      <c r="AE2349" s="41" t="str">
        <f>IF($H2349="", "", IF(COUNTIF($AA$11:$AA$131, $H2349)&gt;0, 'Application Process'!$AC$4, ""))</f>
        <v/>
      </c>
    </row>
    <row r="2350" spans="1:31" x14ac:dyDescent="0.25">
      <c r="A2350" s="40"/>
      <c r="B2350" s="88" t="str">
        <f>IF($X2350="", "", IF(COUNTIF('Application Process'!$I$11:$I$3035, $X2350)=0, 'Job Database'!$Y$8, IFERROR(INDEX('Application Process'!$AJ$11:$AJ$3035, MATCH($X2350, 'Application Process'!$I$11:$I$3035, 0)), "")))</f>
        <v/>
      </c>
      <c r="C2350" s="40"/>
      <c r="D2350" s="207"/>
      <c r="E2350" s="194"/>
      <c r="F2350" s="194"/>
      <c r="G2350" s="208"/>
      <c r="H2350" s="194"/>
      <c r="I2350" s="208"/>
      <c r="J2350" s="194"/>
      <c r="K2350" s="209"/>
      <c r="L2350" s="194"/>
      <c r="M2350" s="196"/>
      <c r="N2350" s="194"/>
      <c r="O2350" s="194"/>
      <c r="P2350" s="208"/>
      <c r="Q2350" s="194"/>
      <c r="R2350" s="210"/>
      <c r="S2350" s="211"/>
      <c r="T2350" s="193"/>
      <c r="U2350" s="40"/>
      <c r="W2350" s="41" t="str">
        <f t="shared" si="145"/>
        <v/>
      </c>
      <c r="X2350" s="58" t="str">
        <f t="shared" si="146"/>
        <v/>
      </c>
      <c r="Y2350" s="58" t="str">
        <f t="shared" si="144"/>
        <v/>
      </c>
      <c r="AC2350" s="41" t="str">
        <f t="shared" si="147"/>
        <v/>
      </c>
      <c r="AE2350" s="41" t="str">
        <f>IF($H2350="", "", IF(COUNTIF($AA$11:$AA$131, $H2350)&gt;0, 'Application Process'!$AC$4, ""))</f>
        <v/>
      </c>
    </row>
    <row r="2351" spans="1:31" x14ac:dyDescent="0.25">
      <c r="A2351" s="40"/>
      <c r="B2351" s="88" t="str">
        <f>IF($X2351="", "", IF(COUNTIF('Application Process'!$I$11:$I$3035, $X2351)=0, 'Job Database'!$Y$8, IFERROR(INDEX('Application Process'!$AJ$11:$AJ$3035, MATCH($X2351, 'Application Process'!$I$11:$I$3035, 0)), "")))</f>
        <v/>
      </c>
      <c r="C2351" s="40"/>
      <c r="D2351" s="207"/>
      <c r="E2351" s="194"/>
      <c r="F2351" s="194"/>
      <c r="G2351" s="208"/>
      <c r="H2351" s="194"/>
      <c r="I2351" s="208"/>
      <c r="J2351" s="194"/>
      <c r="K2351" s="209"/>
      <c r="L2351" s="194"/>
      <c r="M2351" s="196"/>
      <c r="N2351" s="194"/>
      <c r="O2351" s="194"/>
      <c r="P2351" s="208"/>
      <c r="Q2351" s="194"/>
      <c r="R2351" s="210"/>
      <c r="S2351" s="211"/>
      <c r="T2351" s="193"/>
      <c r="U2351" s="40"/>
      <c r="W2351" s="41" t="str">
        <f t="shared" si="145"/>
        <v/>
      </c>
      <c r="X2351" s="58" t="str">
        <f t="shared" si="146"/>
        <v/>
      </c>
      <c r="Y2351" s="58" t="str">
        <f t="shared" si="144"/>
        <v/>
      </c>
      <c r="AC2351" s="41" t="str">
        <f t="shared" si="147"/>
        <v/>
      </c>
      <c r="AE2351" s="41" t="str">
        <f>IF($H2351="", "", IF(COUNTIF($AA$11:$AA$131, $H2351)&gt;0, 'Application Process'!$AC$4, ""))</f>
        <v/>
      </c>
    </row>
    <row r="2352" spans="1:31" x14ac:dyDescent="0.25">
      <c r="A2352" s="40"/>
      <c r="B2352" s="88" t="str">
        <f>IF($X2352="", "", IF(COUNTIF('Application Process'!$I$11:$I$3035, $X2352)=0, 'Job Database'!$Y$8, IFERROR(INDEX('Application Process'!$AJ$11:$AJ$3035, MATCH($X2352, 'Application Process'!$I$11:$I$3035, 0)), "")))</f>
        <v/>
      </c>
      <c r="C2352" s="40"/>
      <c r="D2352" s="207"/>
      <c r="E2352" s="194"/>
      <c r="F2352" s="194"/>
      <c r="G2352" s="208"/>
      <c r="H2352" s="194"/>
      <c r="I2352" s="208"/>
      <c r="J2352" s="194"/>
      <c r="K2352" s="209"/>
      <c r="L2352" s="194"/>
      <c r="M2352" s="196"/>
      <c r="N2352" s="194"/>
      <c r="O2352" s="194"/>
      <c r="P2352" s="208"/>
      <c r="Q2352" s="194"/>
      <c r="R2352" s="210"/>
      <c r="S2352" s="211"/>
      <c r="T2352" s="193"/>
      <c r="U2352" s="40"/>
      <c r="W2352" s="41" t="str">
        <f t="shared" si="145"/>
        <v/>
      </c>
      <c r="X2352" s="58" t="str">
        <f t="shared" si="146"/>
        <v/>
      </c>
      <c r="Y2352" s="58" t="str">
        <f t="shared" si="144"/>
        <v/>
      </c>
      <c r="AC2352" s="41" t="str">
        <f t="shared" si="147"/>
        <v/>
      </c>
      <c r="AE2352" s="41" t="str">
        <f>IF($H2352="", "", IF(COUNTIF($AA$11:$AA$131, $H2352)&gt;0, 'Application Process'!$AC$4, ""))</f>
        <v/>
      </c>
    </row>
    <row r="2353" spans="1:31" x14ac:dyDescent="0.25">
      <c r="A2353" s="40"/>
      <c r="B2353" s="88" t="str">
        <f>IF($X2353="", "", IF(COUNTIF('Application Process'!$I$11:$I$3035, $X2353)=0, 'Job Database'!$Y$8, IFERROR(INDEX('Application Process'!$AJ$11:$AJ$3035, MATCH($X2353, 'Application Process'!$I$11:$I$3035, 0)), "")))</f>
        <v/>
      </c>
      <c r="C2353" s="40"/>
      <c r="D2353" s="207"/>
      <c r="E2353" s="194"/>
      <c r="F2353" s="194"/>
      <c r="G2353" s="208"/>
      <c r="H2353" s="194"/>
      <c r="I2353" s="208"/>
      <c r="J2353" s="194"/>
      <c r="K2353" s="209"/>
      <c r="L2353" s="194"/>
      <c r="M2353" s="196"/>
      <c r="N2353" s="194"/>
      <c r="O2353" s="194"/>
      <c r="P2353" s="208"/>
      <c r="Q2353" s="194"/>
      <c r="R2353" s="210"/>
      <c r="S2353" s="211"/>
      <c r="T2353" s="193"/>
      <c r="U2353" s="40"/>
      <c r="W2353" s="41" t="str">
        <f t="shared" si="145"/>
        <v/>
      </c>
      <c r="X2353" s="58" t="str">
        <f t="shared" si="146"/>
        <v/>
      </c>
      <c r="Y2353" s="58" t="str">
        <f t="shared" si="144"/>
        <v/>
      </c>
      <c r="AC2353" s="41" t="str">
        <f t="shared" si="147"/>
        <v/>
      </c>
      <c r="AE2353" s="41" t="str">
        <f>IF($H2353="", "", IF(COUNTIF($AA$11:$AA$131, $H2353)&gt;0, 'Application Process'!$AC$4, ""))</f>
        <v/>
      </c>
    </row>
    <row r="2354" spans="1:31" x14ac:dyDescent="0.25">
      <c r="A2354" s="40"/>
      <c r="B2354" s="88" t="str">
        <f>IF($X2354="", "", IF(COUNTIF('Application Process'!$I$11:$I$3035, $X2354)=0, 'Job Database'!$Y$8, IFERROR(INDEX('Application Process'!$AJ$11:$AJ$3035, MATCH($X2354, 'Application Process'!$I$11:$I$3035, 0)), "")))</f>
        <v/>
      </c>
      <c r="C2354" s="40"/>
      <c r="D2354" s="207"/>
      <c r="E2354" s="194"/>
      <c r="F2354" s="194"/>
      <c r="G2354" s="208"/>
      <c r="H2354" s="194"/>
      <c r="I2354" s="208"/>
      <c r="J2354" s="194"/>
      <c r="K2354" s="209"/>
      <c r="L2354" s="194"/>
      <c r="M2354" s="196"/>
      <c r="N2354" s="194"/>
      <c r="O2354" s="194"/>
      <c r="P2354" s="208"/>
      <c r="Q2354" s="194"/>
      <c r="R2354" s="210"/>
      <c r="S2354" s="211"/>
      <c r="T2354" s="193"/>
      <c r="U2354" s="40"/>
      <c r="W2354" s="41" t="str">
        <f t="shared" si="145"/>
        <v/>
      </c>
      <c r="X2354" s="58" t="str">
        <f t="shared" si="146"/>
        <v/>
      </c>
      <c r="Y2354" s="58" t="str">
        <f t="shared" si="144"/>
        <v/>
      </c>
      <c r="AC2354" s="41" t="str">
        <f t="shared" si="147"/>
        <v/>
      </c>
      <c r="AE2354" s="41" t="str">
        <f>IF($H2354="", "", IF(COUNTIF($AA$11:$AA$131, $H2354)&gt;0, 'Application Process'!$AC$4, ""))</f>
        <v/>
      </c>
    </row>
    <row r="2355" spans="1:31" x14ac:dyDescent="0.25">
      <c r="A2355" s="40"/>
      <c r="B2355" s="88" t="str">
        <f>IF($X2355="", "", IF(COUNTIF('Application Process'!$I$11:$I$3035, $X2355)=0, 'Job Database'!$Y$8, IFERROR(INDEX('Application Process'!$AJ$11:$AJ$3035, MATCH($X2355, 'Application Process'!$I$11:$I$3035, 0)), "")))</f>
        <v/>
      </c>
      <c r="C2355" s="40"/>
      <c r="D2355" s="207"/>
      <c r="E2355" s="194"/>
      <c r="F2355" s="194"/>
      <c r="G2355" s="208"/>
      <c r="H2355" s="194"/>
      <c r="I2355" s="208"/>
      <c r="J2355" s="194"/>
      <c r="K2355" s="209"/>
      <c r="L2355" s="194"/>
      <c r="M2355" s="196"/>
      <c r="N2355" s="194"/>
      <c r="O2355" s="194"/>
      <c r="P2355" s="208"/>
      <c r="Q2355" s="194"/>
      <c r="R2355" s="210"/>
      <c r="S2355" s="211"/>
      <c r="T2355" s="193"/>
      <c r="U2355" s="40"/>
      <c r="W2355" s="41" t="str">
        <f t="shared" si="145"/>
        <v/>
      </c>
      <c r="X2355" s="58" t="str">
        <f t="shared" si="146"/>
        <v/>
      </c>
      <c r="Y2355" s="58" t="str">
        <f t="shared" si="144"/>
        <v/>
      </c>
      <c r="AC2355" s="41" t="str">
        <f t="shared" si="147"/>
        <v/>
      </c>
      <c r="AE2355" s="41" t="str">
        <f>IF($H2355="", "", IF(COUNTIF($AA$11:$AA$131, $H2355)&gt;0, 'Application Process'!$AC$4, ""))</f>
        <v/>
      </c>
    </row>
    <row r="2356" spans="1:31" x14ac:dyDescent="0.25">
      <c r="A2356" s="40"/>
      <c r="B2356" s="88" t="str">
        <f>IF($X2356="", "", IF(COUNTIF('Application Process'!$I$11:$I$3035, $X2356)=0, 'Job Database'!$Y$8, IFERROR(INDEX('Application Process'!$AJ$11:$AJ$3035, MATCH($X2356, 'Application Process'!$I$11:$I$3035, 0)), "")))</f>
        <v/>
      </c>
      <c r="C2356" s="40"/>
      <c r="D2356" s="207"/>
      <c r="E2356" s="194"/>
      <c r="F2356" s="194"/>
      <c r="G2356" s="208"/>
      <c r="H2356" s="194"/>
      <c r="I2356" s="208"/>
      <c r="J2356" s="194"/>
      <c r="K2356" s="209"/>
      <c r="L2356" s="194"/>
      <c r="M2356" s="196"/>
      <c r="N2356" s="194"/>
      <c r="O2356" s="194"/>
      <c r="P2356" s="208"/>
      <c r="Q2356" s="194"/>
      <c r="R2356" s="210"/>
      <c r="S2356" s="211"/>
      <c r="T2356" s="193"/>
      <c r="U2356" s="40"/>
      <c r="W2356" s="41" t="str">
        <f t="shared" si="145"/>
        <v/>
      </c>
      <c r="X2356" s="58" t="str">
        <f t="shared" si="146"/>
        <v/>
      </c>
      <c r="Y2356" s="58" t="str">
        <f t="shared" si="144"/>
        <v/>
      </c>
      <c r="AC2356" s="41" t="str">
        <f t="shared" si="147"/>
        <v/>
      </c>
      <c r="AE2356" s="41" t="str">
        <f>IF($H2356="", "", IF(COUNTIF($AA$11:$AA$131, $H2356)&gt;0, 'Application Process'!$AC$4, ""))</f>
        <v/>
      </c>
    </row>
    <row r="2357" spans="1:31" x14ac:dyDescent="0.25">
      <c r="A2357" s="40"/>
      <c r="B2357" s="88" t="str">
        <f>IF($X2357="", "", IF(COUNTIF('Application Process'!$I$11:$I$3035, $X2357)=0, 'Job Database'!$Y$8, IFERROR(INDEX('Application Process'!$AJ$11:$AJ$3035, MATCH($X2357, 'Application Process'!$I$11:$I$3035, 0)), "")))</f>
        <v/>
      </c>
      <c r="C2357" s="40"/>
      <c r="D2357" s="207"/>
      <c r="E2357" s="194"/>
      <c r="F2357" s="194"/>
      <c r="G2357" s="208"/>
      <c r="H2357" s="194"/>
      <c r="I2357" s="208"/>
      <c r="J2357" s="194"/>
      <c r="K2357" s="209"/>
      <c r="L2357" s="194"/>
      <c r="M2357" s="196"/>
      <c r="N2357" s="194"/>
      <c r="O2357" s="194"/>
      <c r="P2357" s="208"/>
      <c r="Q2357" s="194"/>
      <c r="R2357" s="210"/>
      <c r="S2357" s="211"/>
      <c r="T2357" s="193"/>
      <c r="U2357" s="40"/>
      <c r="W2357" s="41" t="str">
        <f t="shared" si="145"/>
        <v/>
      </c>
      <c r="X2357" s="58" t="str">
        <f t="shared" si="146"/>
        <v/>
      </c>
      <c r="Y2357" s="58" t="str">
        <f t="shared" si="144"/>
        <v/>
      </c>
      <c r="AC2357" s="41" t="str">
        <f t="shared" si="147"/>
        <v/>
      </c>
      <c r="AE2357" s="41" t="str">
        <f>IF($H2357="", "", IF(COUNTIF($AA$11:$AA$131, $H2357)&gt;0, 'Application Process'!$AC$4, ""))</f>
        <v/>
      </c>
    </row>
    <row r="2358" spans="1:31" x14ac:dyDescent="0.25">
      <c r="A2358" s="40"/>
      <c r="B2358" s="88" t="str">
        <f>IF($X2358="", "", IF(COUNTIF('Application Process'!$I$11:$I$3035, $X2358)=0, 'Job Database'!$Y$8, IFERROR(INDEX('Application Process'!$AJ$11:$AJ$3035, MATCH($X2358, 'Application Process'!$I$11:$I$3035, 0)), "")))</f>
        <v/>
      </c>
      <c r="C2358" s="40"/>
      <c r="D2358" s="207"/>
      <c r="E2358" s="194"/>
      <c r="F2358" s="194"/>
      <c r="G2358" s="208"/>
      <c r="H2358" s="194"/>
      <c r="I2358" s="208"/>
      <c r="J2358" s="194"/>
      <c r="K2358" s="209"/>
      <c r="L2358" s="194"/>
      <c r="M2358" s="196"/>
      <c r="N2358" s="194"/>
      <c r="O2358" s="194"/>
      <c r="P2358" s="208"/>
      <c r="Q2358" s="194"/>
      <c r="R2358" s="210"/>
      <c r="S2358" s="211"/>
      <c r="T2358" s="193"/>
      <c r="U2358" s="40"/>
      <c r="W2358" s="41" t="str">
        <f t="shared" si="145"/>
        <v/>
      </c>
      <c r="X2358" s="58" t="str">
        <f t="shared" si="146"/>
        <v/>
      </c>
      <c r="Y2358" s="58" t="str">
        <f t="shared" si="144"/>
        <v/>
      </c>
      <c r="AC2358" s="41" t="str">
        <f t="shared" si="147"/>
        <v/>
      </c>
      <c r="AE2358" s="41" t="str">
        <f>IF($H2358="", "", IF(COUNTIF($AA$11:$AA$131, $H2358)&gt;0, 'Application Process'!$AC$4, ""))</f>
        <v/>
      </c>
    </row>
    <row r="2359" spans="1:31" x14ac:dyDescent="0.25">
      <c r="A2359" s="40"/>
      <c r="B2359" s="88" t="str">
        <f>IF($X2359="", "", IF(COUNTIF('Application Process'!$I$11:$I$3035, $X2359)=0, 'Job Database'!$Y$8, IFERROR(INDEX('Application Process'!$AJ$11:$AJ$3035, MATCH($X2359, 'Application Process'!$I$11:$I$3035, 0)), "")))</f>
        <v/>
      </c>
      <c r="C2359" s="40"/>
      <c r="D2359" s="207"/>
      <c r="E2359" s="194"/>
      <c r="F2359" s="194"/>
      <c r="G2359" s="208"/>
      <c r="H2359" s="194"/>
      <c r="I2359" s="208"/>
      <c r="J2359" s="194"/>
      <c r="K2359" s="209"/>
      <c r="L2359" s="194"/>
      <c r="M2359" s="196"/>
      <c r="N2359" s="194"/>
      <c r="O2359" s="194"/>
      <c r="P2359" s="208"/>
      <c r="Q2359" s="194"/>
      <c r="R2359" s="210"/>
      <c r="S2359" s="211"/>
      <c r="T2359" s="193"/>
      <c r="U2359" s="40"/>
      <c r="W2359" s="41" t="str">
        <f t="shared" si="145"/>
        <v/>
      </c>
      <c r="X2359" s="58" t="str">
        <f t="shared" si="146"/>
        <v/>
      </c>
      <c r="Y2359" s="58" t="str">
        <f t="shared" si="144"/>
        <v/>
      </c>
      <c r="AC2359" s="41" t="str">
        <f t="shared" si="147"/>
        <v/>
      </c>
      <c r="AE2359" s="41" t="str">
        <f>IF($H2359="", "", IF(COUNTIF($AA$11:$AA$131, $H2359)&gt;0, 'Application Process'!$AC$4, ""))</f>
        <v/>
      </c>
    </row>
    <row r="2360" spans="1:31" x14ac:dyDescent="0.25">
      <c r="A2360" s="40"/>
      <c r="B2360" s="88" t="str">
        <f>IF($X2360="", "", IF(COUNTIF('Application Process'!$I$11:$I$3035, $X2360)=0, 'Job Database'!$Y$8, IFERROR(INDEX('Application Process'!$AJ$11:$AJ$3035, MATCH($X2360, 'Application Process'!$I$11:$I$3035, 0)), "")))</f>
        <v/>
      </c>
      <c r="C2360" s="40"/>
      <c r="D2360" s="207"/>
      <c r="E2360" s="194"/>
      <c r="F2360" s="194"/>
      <c r="G2360" s="208"/>
      <c r="H2360" s="194"/>
      <c r="I2360" s="208"/>
      <c r="J2360" s="194"/>
      <c r="K2360" s="209"/>
      <c r="L2360" s="194"/>
      <c r="M2360" s="196"/>
      <c r="N2360" s="194"/>
      <c r="O2360" s="194"/>
      <c r="P2360" s="208"/>
      <c r="Q2360" s="194"/>
      <c r="R2360" s="210"/>
      <c r="S2360" s="211"/>
      <c r="T2360" s="193"/>
      <c r="U2360" s="40"/>
      <c r="W2360" s="41" t="str">
        <f t="shared" si="145"/>
        <v/>
      </c>
      <c r="X2360" s="58" t="str">
        <f t="shared" si="146"/>
        <v/>
      </c>
      <c r="Y2360" s="58" t="str">
        <f t="shared" si="144"/>
        <v/>
      </c>
      <c r="AC2360" s="41" t="str">
        <f t="shared" si="147"/>
        <v/>
      </c>
      <c r="AE2360" s="41" t="str">
        <f>IF($H2360="", "", IF(COUNTIF($AA$11:$AA$131, $H2360)&gt;0, 'Application Process'!$AC$4, ""))</f>
        <v/>
      </c>
    </row>
    <row r="2361" spans="1:31" x14ac:dyDescent="0.25">
      <c r="A2361" s="40"/>
      <c r="B2361" s="88" t="str">
        <f>IF($X2361="", "", IF(COUNTIF('Application Process'!$I$11:$I$3035, $X2361)=0, 'Job Database'!$Y$8, IFERROR(INDEX('Application Process'!$AJ$11:$AJ$3035, MATCH($X2361, 'Application Process'!$I$11:$I$3035, 0)), "")))</f>
        <v/>
      </c>
      <c r="C2361" s="40"/>
      <c r="D2361" s="207"/>
      <c r="E2361" s="194"/>
      <c r="F2361" s="194"/>
      <c r="G2361" s="208"/>
      <c r="H2361" s="194"/>
      <c r="I2361" s="208"/>
      <c r="J2361" s="194"/>
      <c r="K2361" s="209"/>
      <c r="L2361" s="194"/>
      <c r="M2361" s="196"/>
      <c r="N2361" s="194"/>
      <c r="O2361" s="194"/>
      <c r="P2361" s="208"/>
      <c r="Q2361" s="194"/>
      <c r="R2361" s="210"/>
      <c r="S2361" s="211"/>
      <c r="T2361" s="193"/>
      <c r="U2361" s="40"/>
      <c r="W2361" s="41" t="str">
        <f t="shared" si="145"/>
        <v/>
      </c>
      <c r="X2361" s="58" t="str">
        <f t="shared" si="146"/>
        <v/>
      </c>
      <c r="Y2361" s="58" t="str">
        <f t="shared" si="144"/>
        <v/>
      </c>
      <c r="AC2361" s="41" t="str">
        <f t="shared" si="147"/>
        <v/>
      </c>
      <c r="AE2361" s="41" t="str">
        <f>IF($H2361="", "", IF(COUNTIF($AA$11:$AA$131, $H2361)&gt;0, 'Application Process'!$AC$4, ""))</f>
        <v/>
      </c>
    </row>
    <row r="2362" spans="1:31" x14ac:dyDescent="0.25">
      <c r="A2362" s="40"/>
      <c r="B2362" s="88" t="str">
        <f>IF($X2362="", "", IF(COUNTIF('Application Process'!$I$11:$I$3035, $X2362)=0, 'Job Database'!$Y$8, IFERROR(INDEX('Application Process'!$AJ$11:$AJ$3035, MATCH($X2362, 'Application Process'!$I$11:$I$3035, 0)), "")))</f>
        <v/>
      </c>
      <c r="C2362" s="40"/>
      <c r="D2362" s="207"/>
      <c r="E2362" s="194"/>
      <c r="F2362" s="194"/>
      <c r="G2362" s="208"/>
      <c r="H2362" s="194"/>
      <c r="I2362" s="208"/>
      <c r="J2362" s="194"/>
      <c r="K2362" s="209"/>
      <c r="L2362" s="194"/>
      <c r="M2362" s="196"/>
      <c r="N2362" s="194"/>
      <c r="O2362" s="194"/>
      <c r="P2362" s="208"/>
      <c r="Q2362" s="194"/>
      <c r="R2362" s="210"/>
      <c r="S2362" s="211"/>
      <c r="T2362" s="193"/>
      <c r="U2362" s="40"/>
      <c r="W2362" s="41" t="str">
        <f t="shared" si="145"/>
        <v/>
      </c>
      <c r="X2362" s="58" t="str">
        <f t="shared" si="146"/>
        <v/>
      </c>
      <c r="Y2362" s="58" t="str">
        <f t="shared" si="144"/>
        <v/>
      </c>
      <c r="AC2362" s="41" t="str">
        <f t="shared" si="147"/>
        <v/>
      </c>
      <c r="AE2362" s="41" t="str">
        <f>IF($H2362="", "", IF(COUNTIF($AA$11:$AA$131, $H2362)&gt;0, 'Application Process'!$AC$4, ""))</f>
        <v/>
      </c>
    </row>
    <row r="2363" spans="1:31" x14ac:dyDescent="0.25">
      <c r="A2363" s="40"/>
      <c r="B2363" s="88" t="str">
        <f>IF($X2363="", "", IF(COUNTIF('Application Process'!$I$11:$I$3035, $X2363)=0, 'Job Database'!$Y$8, IFERROR(INDEX('Application Process'!$AJ$11:$AJ$3035, MATCH($X2363, 'Application Process'!$I$11:$I$3035, 0)), "")))</f>
        <v/>
      </c>
      <c r="C2363" s="40"/>
      <c r="D2363" s="207"/>
      <c r="E2363" s="194"/>
      <c r="F2363" s="194"/>
      <c r="G2363" s="208"/>
      <c r="H2363" s="194"/>
      <c r="I2363" s="208"/>
      <c r="J2363" s="194"/>
      <c r="K2363" s="209"/>
      <c r="L2363" s="194"/>
      <c r="M2363" s="196"/>
      <c r="N2363" s="194"/>
      <c r="O2363" s="194"/>
      <c r="P2363" s="208"/>
      <c r="Q2363" s="194"/>
      <c r="R2363" s="210"/>
      <c r="S2363" s="211"/>
      <c r="T2363" s="193"/>
      <c r="U2363" s="40"/>
      <c r="W2363" s="41" t="str">
        <f t="shared" si="145"/>
        <v/>
      </c>
      <c r="X2363" s="58" t="str">
        <f t="shared" si="146"/>
        <v/>
      </c>
      <c r="Y2363" s="58" t="str">
        <f t="shared" si="144"/>
        <v/>
      </c>
      <c r="AC2363" s="41" t="str">
        <f t="shared" si="147"/>
        <v/>
      </c>
      <c r="AE2363" s="41" t="str">
        <f>IF($H2363="", "", IF(COUNTIF($AA$11:$AA$131, $H2363)&gt;0, 'Application Process'!$AC$4, ""))</f>
        <v/>
      </c>
    </row>
    <row r="2364" spans="1:31" x14ac:dyDescent="0.25">
      <c r="A2364" s="40"/>
      <c r="B2364" s="88" t="str">
        <f>IF($X2364="", "", IF(COUNTIF('Application Process'!$I$11:$I$3035, $X2364)=0, 'Job Database'!$Y$8, IFERROR(INDEX('Application Process'!$AJ$11:$AJ$3035, MATCH($X2364, 'Application Process'!$I$11:$I$3035, 0)), "")))</f>
        <v/>
      </c>
      <c r="C2364" s="40"/>
      <c r="D2364" s="207"/>
      <c r="E2364" s="194"/>
      <c r="F2364" s="194"/>
      <c r="G2364" s="208"/>
      <c r="H2364" s="194"/>
      <c r="I2364" s="208"/>
      <c r="J2364" s="194"/>
      <c r="K2364" s="209"/>
      <c r="L2364" s="194"/>
      <c r="M2364" s="196"/>
      <c r="N2364" s="194"/>
      <c r="O2364" s="194"/>
      <c r="P2364" s="208"/>
      <c r="Q2364" s="194"/>
      <c r="R2364" s="210"/>
      <c r="S2364" s="211"/>
      <c r="T2364" s="193"/>
      <c r="U2364" s="40"/>
      <c r="W2364" s="41" t="str">
        <f t="shared" si="145"/>
        <v/>
      </c>
      <c r="X2364" s="58" t="str">
        <f t="shared" si="146"/>
        <v/>
      </c>
      <c r="Y2364" s="58" t="str">
        <f t="shared" si="144"/>
        <v/>
      </c>
      <c r="AC2364" s="41" t="str">
        <f t="shared" si="147"/>
        <v/>
      </c>
      <c r="AE2364" s="41" t="str">
        <f>IF($H2364="", "", IF(COUNTIF($AA$11:$AA$131, $H2364)&gt;0, 'Application Process'!$AC$4, ""))</f>
        <v/>
      </c>
    </row>
    <row r="2365" spans="1:31" x14ac:dyDescent="0.25">
      <c r="A2365" s="40"/>
      <c r="B2365" s="88" t="str">
        <f>IF($X2365="", "", IF(COUNTIF('Application Process'!$I$11:$I$3035, $X2365)=0, 'Job Database'!$Y$8, IFERROR(INDEX('Application Process'!$AJ$11:$AJ$3035, MATCH($X2365, 'Application Process'!$I$11:$I$3035, 0)), "")))</f>
        <v/>
      </c>
      <c r="C2365" s="40"/>
      <c r="D2365" s="207"/>
      <c r="E2365" s="194"/>
      <c r="F2365" s="194"/>
      <c r="G2365" s="208"/>
      <c r="H2365" s="194"/>
      <c r="I2365" s="208"/>
      <c r="J2365" s="194"/>
      <c r="K2365" s="209"/>
      <c r="L2365" s="194"/>
      <c r="M2365" s="196"/>
      <c r="N2365" s="194"/>
      <c r="O2365" s="194"/>
      <c r="P2365" s="208"/>
      <c r="Q2365" s="194"/>
      <c r="R2365" s="210"/>
      <c r="S2365" s="211"/>
      <c r="T2365" s="193"/>
      <c r="U2365" s="40"/>
      <c r="W2365" s="41" t="str">
        <f t="shared" si="145"/>
        <v/>
      </c>
      <c r="X2365" s="58" t="str">
        <f t="shared" si="146"/>
        <v/>
      </c>
      <c r="Y2365" s="58" t="str">
        <f t="shared" si="144"/>
        <v/>
      </c>
      <c r="AC2365" s="41" t="str">
        <f t="shared" si="147"/>
        <v/>
      </c>
      <c r="AE2365" s="41" t="str">
        <f>IF($H2365="", "", IF(COUNTIF($AA$11:$AA$131, $H2365)&gt;0, 'Application Process'!$AC$4, ""))</f>
        <v/>
      </c>
    </row>
    <row r="2366" spans="1:31" x14ac:dyDescent="0.25">
      <c r="A2366" s="40"/>
      <c r="B2366" s="88" t="str">
        <f>IF($X2366="", "", IF(COUNTIF('Application Process'!$I$11:$I$3035, $X2366)=0, 'Job Database'!$Y$8, IFERROR(INDEX('Application Process'!$AJ$11:$AJ$3035, MATCH($X2366, 'Application Process'!$I$11:$I$3035, 0)), "")))</f>
        <v/>
      </c>
      <c r="C2366" s="40"/>
      <c r="D2366" s="207"/>
      <c r="E2366" s="194"/>
      <c r="F2366" s="194"/>
      <c r="G2366" s="208"/>
      <c r="H2366" s="194"/>
      <c r="I2366" s="208"/>
      <c r="J2366" s="194"/>
      <c r="K2366" s="209"/>
      <c r="L2366" s="194"/>
      <c r="M2366" s="196"/>
      <c r="N2366" s="194"/>
      <c r="O2366" s="194"/>
      <c r="P2366" s="208"/>
      <c r="Q2366" s="194"/>
      <c r="R2366" s="210"/>
      <c r="S2366" s="211"/>
      <c r="T2366" s="193"/>
      <c r="U2366" s="40"/>
      <c r="W2366" s="41" t="str">
        <f t="shared" si="145"/>
        <v/>
      </c>
      <c r="X2366" s="58" t="str">
        <f t="shared" si="146"/>
        <v/>
      </c>
      <c r="Y2366" s="58" t="str">
        <f t="shared" si="144"/>
        <v/>
      </c>
      <c r="AC2366" s="41" t="str">
        <f t="shared" si="147"/>
        <v/>
      </c>
      <c r="AE2366" s="41" t="str">
        <f>IF($H2366="", "", IF(COUNTIF($AA$11:$AA$131, $H2366)&gt;0, 'Application Process'!$AC$4, ""))</f>
        <v/>
      </c>
    </row>
    <row r="2367" spans="1:31" x14ac:dyDescent="0.25">
      <c r="A2367" s="40"/>
      <c r="B2367" s="88" t="str">
        <f>IF($X2367="", "", IF(COUNTIF('Application Process'!$I$11:$I$3035, $X2367)=0, 'Job Database'!$Y$8, IFERROR(INDEX('Application Process'!$AJ$11:$AJ$3035, MATCH($X2367, 'Application Process'!$I$11:$I$3035, 0)), "")))</f>
        <v/>
      </c>
      <c r="C2367" s="40"/>
      <c r="D2367" s="207"/>
      <c r="E2367" s="194"/>
      <c r="F2367" s="194"/>
      <c r="G2367" s="208"/>
      <c r="H2367" s="194"/>
      <c r="I2367" s="208"/>
      <c r="J2367" s="194"/>
      <c r="K2367" s="209"/>
      <c r="L2367" s="194"/>
      <c r="M2367" s="196"/>
      <c r="N2367" s="194"/>
      <c r="O2367" s="194"/>
      <c r="P2367" s="208"/>
      <c r="Q2367" s="194"/>
      <c r="R2367" s="210"/>
      <c r="S2367" s="211"/>
      <c r="T2367" s="193"/>
      <c r="U2367" s="40"/>
      <c r="W2367" s="41" t="str">
        <f t="shared" si="145"/>
        <v/>
      </c>
      <c r="X2367" s="58" t="str">
        <f t="shared" si="146"/>
        <v/>
      </c>
      <c r="Y2367" s="58" t="str">
        <f t="shared" si="144"/>
        <v/>
      </c>
      <c r="AC2367" s="41" t="str">
        <f t="shared" si="147"/>
        <v/>
      </c>
      <c r="AE2367" s="41" t="str">
        <f>IF($H2367="", "", IF(COUNTIF($AA$11:$AA$131, $H2367)&gt;0, 'Application Process'!$AC$4, ""))</f>
        <v/>
      </c>
    </row>
    <row r="2368" spans="1:31" x14ac:dyDescent="0.25">
      <c r="A2368" s="40"/>
      <c r="B2368" s="88" t="str">
        <f>IF($X2368="", "", IF(COUNTIF('Application Process'!$I$11:$I$3035, $X2368)=0, 'Job Database'!$Y$8, IFERROR(INDEX('Application Process'!$AJ$11:$AJ$3035, MATCH($X2368, 'Application Process'!$I$11:$I$3035, 0)), "")))</f>
        <v/>
      </c>
      <c r="C2368" s="40"/>
      <c r="D2368" s="207"/>
      <c r="E2368" s="194"/>
      <c r="F2368" s="194"/>
      <c r="G2368" s="208"/>
      <c r="H2368" s="194"/>
      <c r="I2368" s="208"/>
      <c r="J2368" s="194"/>
      <c r="K2368" s="209"/>
      <c r="L2368" s="194"/>
      <c r="M2368" s="196"/>
      <c r="N2368" s="194"/>
      <c r="O2368" s="194"/>
      <c r="P2368" s="208"/>
      <c r="Q2368" s="194"/>
      <c r="R2368" s="210"/>
      <c r="S2368" s="211"/>
      <c r="T2368" s="193"/>
      <c r="U2368" s="40"/>
      <c r="W2368" s="41" t="str">
        <f t="shared" si="145"/>
        <v/>
      </c>
      <c r="X2368" s="58" t="str">
        <f t="shared" si="146"/>
        <v/>
      </c>
      <c r="Y2368" s="58" t="str">
        <f t="shared" si="144"/>
        <v/>
      </c>
      <c r="AC2368" s="41" t="str">
        <f t="shared" si="147"/>
        <v/>
      </c>
      <c r="AE2368" s="41" t="str">
        <f>IF($H2368="", "", IF(COUNTIF($AA$11:$AA$131, $H2368)&gt;0, 'Application Process'!$AC$4, ""))</f>
        <v/>
      </c>
    </row>
    <row r="2369" spans="1:31" x14ac:dyDescent="0.25">
      <c r="A2369" s="40"/>
      <c r="B2369" s="88" t="str">
        <f>IF($X2369="", "", IF(COUNTIF('Application Process'!$I$11:$I$3035, $X2369)=0, 'Job Database'!$Y$8, IFERROR(INDEX('Application Process'!$AJ$11:$AJ$3035, MATCH($X2369, 'Application Process'!$I$11:$I$3035, 0)), "")))</f>
        <v/>
      </c>
      <c r="C2369" s="40"/>
      <c r="D2369" s="207"/>
      <c r="E2369" s="194"/>
      <c r="F2369" s="194"/>
      <c r="G2369" s="208"/>
      <c r="H2369" s="194"/>
      <c r="I2369" s="208"/>
      <c r="J2369" s="194"/>
      <c r="K2369" s="209"/>
      <c r="L2369" s="194"/>
      <c r="M2369" s="196"/>
      <c r="N2369" s="194"/>
      <c r="O2369" s="194"/>
      <c r="P2369" s="208"/>
      <c r="Q2369" s="194"/>
      <c r="R2369" s="210"/>
      <c r="S2369" s="211"/>
      <c r="T2369" s="193"/>
      <c r="U2369" s="40"/>
      <c r="W2369" s="41" t="str">
        <f t="shared" si="145"/>
        <v/>
      </c>
      <c r="X2369" s="58" t="str">
        <f t="shared" si="146"/>
        <v/>
      </c>
      <c r="Y2369" s="58" t="str">
        <f t="shared" si="144"/>
        <v/>
      </c>
      <c r="AC2369" s="41" t="str">
        <f t="shared" si="147"/>
        <v/>
      </c>
      <c r="AE2369" s="41" t="str">
        <f>IF($H2369="", "", IF(COUNTIF($AA$11:$AA$131, $H2369)&gt;0, 'Application Process'!$AC$4, ""))</f>
        <v/>
      </c>
    </row>
    <row r="2370" spans="1:31" x14ac:dyDescent="0.25">
      <c r="A2370" s="40"/>
      <c r="B2370" s="88" t="str">
        <f>IF($X2370="", "", IF(COUNTIF('Application Process'!$I$11:$I$3035, $X2370)=0, 'Job Database'!$Y$8, IFERROR(INDEX('Application Process'!$AJ$11:$AJ$3035, MATCH($X2370, 'Application Process'!$I$11:$I$3035, 0)), "")))</f>
        <v/>
      </c>
      <c r="C2370" s="40"/>
      <c r="D2370" s="207"/>
      <c r="E2370" s="194"/>
      <c r="F2370" s="194"/>
      <c r="G2370" s="208"/>
      <c r="H2370" s="194"/>
      <c r="I2370" s="208"/>
      <c r="J2370" s="194"/>
      <c r="K2370" s="209"/>
      <c r="L2370" s="194"/>
      <c r="M2370" s="196"/>
      <c r="N2370" s="194"/>
      <c r="O2370" s="194"/>
      <c r="P2370" s="208"/>
      <c r="Q2370" s="194"/>
      <c r="R2370" s="210"/>
      <c r="S2370" s="211"/>
      <c r="T2370" s="193"/>
      <c r="U2370" s="40"/>
      <c r="W2370" s="41" t="str">
        <f t="shared" si="145"/>
        <v/>
      </c>
      <c r="X2370" s="58" t="str">
        <f t="shared" si="146"/>
        <v/>
      </c>
      <c r="Y2370" s="58" t="str">
        <f t="shared" si="144"/>
        <v/>
      </c>
      <c r="AC2370" s="41" t="str">
        <f t="shared" si="147"/>
        <v/>
      </c>
      <c r="AE2370" s="41" t="str">
        <f>IF($H2370="", "", IF(COUNTIF($AA$11:$AA$131, $H2370)&gt;0, 'Application Process'!$AC$4, ""))</f>
        <v/>
      </c>
    </row>
    <row r="2371" spans="1:31" x14ac:dyDescent="0.25">
      <c r="A2371" s="40"/>
      <c r="B2371" s="88" t="str">
        <f>IF($X2371="", "", IF(COUNTIF('Application Process'!$I$11:$I$3035, $X2371)=0, 'Job Database'!$Y$8, IFERROR(INDEX('Application Process'!$AJ$11:$AJ$3035, MATCH($X2371, 'Application Process'!$I$11:$I$3035, 0)), "")))</f>
        <v/>
      </c>
      <c r="C2371" s="40"/>
      <c r="D2371" s="207"/>
      <c r="E2371" s="194"/>
      <c r="F2371" s="194"/>
      <c r="G2371" s="208"/>
      <c r="H2371" s="194"/>
      <c r="I2371" s="208"/>
      <c r="J2371" s="194"/>
      <c r="K2371" s="209"/>
      <c r="L2371" s="194"/>
      <c r="M2371" s="196"/>
      <c r="N2371" s="194"/>
      <c r="O2371" s="194"/>
      <c r="P2371" s="208"/>
      <c r="Q2371" s="194"/>
      <c r="R2371" s="210"/>
      <c r="S2371" s="211"/>
      <c r="T2371" s="193"/>
      <c r="U2371" s="40"/>
      <c r="W2371" s="41" t="str">
        <f t="shared" si="145"/>
        <v/>
      </c>
      <c r="X2371" s="58" t="str">
        <f t="shared" si="146"/>
        <v/>
      </c>
      <c r="Y2371" s="58" t="str">
        <f t="shared" si="144"/>
        <v/>
      </c>
      <c r="AC2371" s="41" t="str">
        <f t="shared" si="147"/>
        <v/>
      </c>
      <c r="AE2371" s="41" t="str">
        <f>IF($H2371="", "", IF(COUNTIF($AA$11:$AA$131, $H2371)&gt;0, 'Application Process'!$AC$4, ""))</f>
        <v/>
      </c>
    </row>
    <row r="2372" spans="1:31" x14ac:dyDescent="0.25">
      <c r="A2372" s="40"/>
      <c r="B2372" s="88" t="str">
        <f>IF($X2372="", "", IF(COUNTIF('Application Process'!$I$11:$I$3035, $X2372)=0, 'Job Database'!$Y$8, IFERROR(INDEX('Application Process'!$AJ$11:$AJ$3035, MATCH($X2372, 'Application Process'!$I$11:$I$3035, 0)), "")))</f>
        <v/>
      </c>
      <c r="C2372" s="40"/>
      <c r="D2372" s="207"/>
      <c r="E2372" s="194"/>
      <c r="F2372" s="194"/>
      <c r="G2372" s="208"/>
      <c r="H2372" s="194"/>
      <c r="I2372" s="208"/>
      <c r="J2372" s="194"/>
      <c r="K2372" s="209"/>
      <c r="L2372" s="194"/>
      <c r="M2372" s="196"/>
      <c r="N2372" s="194"/>
      <c r="O2372" s="194"/>
      <c r="P2372" s="208"/>
      <c r="Q2372" s="194"/>
      <c r="R2372" s="210"/>
      <c r="S2372" s="211"/>
      <c r="T2372" s="193"/>
      <c r="U2372" s="40"/>
      <c r="W2372" s="41" t="str">
        <f t="shared" si="145"/>
        <v/>
      </c>
      <c r="X2372" s="58" t="str">
        <f t="shared" si="146"/>
        <v/>
      </c>
      <c r="Y2372" s="58" t="str">
        <f t="shared" si="144"/>
        <v/>
      </c>
      <c r="AC2372" s="41" t="str">
        <f t="shared" si="147"/>
        <v/>
      </c>
      <c r="AE2372" s="41" t="str">
        <f>IF($H2372="", "", IF(COUNTIF($AA$11:$AA$131, $H2372)&gt;0, 'Application Process'!$AC$4, ""))</f>
        <v/>
      </c>
    </row>
    <row r="2373" spans="1:31" x14ac:dyDescent="0.25">
      <c r="A2373" s="40"/>
      <c r="B2373" s="88" t="str">
        <f>IF($X2373="", "", IF(COUNTIF('Application Process'!$I$11:$I$3035, $X2373)=0, 'Job Database'!$Y$8, IFERROR(INDEX('Application Process'!$AJ$11:$AJ$3035, MATCH($X2373, 'Application Process'!$I$11:$I$3035, 0)), "")))</f>
        <v/>
      </c>
      <c r="C2373" s="40"/>
      <c r="D2373" s="207"/>
      <c r="E2373" s="194"/>
      <c r="F2373" s="194"/>
      <c r="G2373" s="208"/>
      <c r="H2373" s="194"/>
      <c r="I2373" s="208"/>
      <c r="J2373" s="194"/>
      <c r="K2373" s="209"/>
      <c r="L2373" s="194"/>
      <c r="M2373" s="196"/>
      <c r="N2373" s="194"/>
      <c r="O2373" s="194"/>
      <c r="P2373" s="208"/>
      <c r="Q2373" s="194"/>
      <c r="R2373" s="210"/>
      <c r="S2373" s="211"/>
      <c r="T2373" s="193"/>
      <c r="U2373" s="40"/>
      <c r="W2373" s="41" t="str">
        <f t="shared" si="145"/>
        <v/>
      </c>
      <c r="X2373" s="58" t="str">
        <f t="shared" si="146"/>
        <v/>
      </c>
      <c r="Y2373" s="58" t="str">
        <f t="shared" si="144"/>
        <v/>
      </c>
      <c r="AC2373" s="41" t="str">
        <f t="shared" si="147"/>
        <v/>
      </c>
      <c r="AE2373" s="41" t="str">
        <f>IF($H2373="", "", IF(COUNTIF($AA$11:$AA$131, $H2373)&gt;0, 'Application Process'!$AC$4, ""))</f>
        <v/>
      </c>
    </row>
    <row r="2374" spans="1:31" x14ac:dyDescent="0.25">
      <c r="A2374" s="40"/>
      <c r="B2374" s="88" t="str">
        <f>IF($X2374="", "", IF(COUNTIF('Application Process'!$I$11:$I$3035, $X2374)=0, 'Job Database'!$Y$8, IFERROR(INDEX('Application Process'!$AJ$11:$AJ$3035, MATCH($X2374, 'Application Process'!$I$11:$I$3035, 0)), "")))</f>
        <v/>
      </c>
      <c r="C2374" s="40"/>
      <c r="D2374" s="207"/>
      <c r="E2374" s="194"/>
      <c r="F2374" s="194"/>
      <c r="G2374" s="208"/>
      <c r="H2374" s="194"/>
      <c r="I2374" s="208"/>
      <c r="J2374" s="194"/>
      <c r="K2374" s="209"/>
      <c r="L2374" s="194"/>
      <c r="M2374" s="196"/>
      <c r="N2374" s="194"/>
      <c r="O2374" s="194"/>
      <c r="P2374" s="208"/>
      <c r="Q2374" s="194"/>
      <c r="R2374" s="210"/>
      <c r="S2374" s="211"/>
      <c r="T2374" s="193"/>
      <c r="U2374" s="40"/>
      <c r="W2374" s="41" t="str">
        <f t="shared" si="145"/>
        <v/>
      </c>
      <c r="X2374" s="58" t="str">
        <f t="shared" si="146"/>
        <v/>
      </c>
      <c r="Y2374" s="58" t="str">
        <f t="shared" si="144"/>
        <v/>
      </c>
      <c r="AC2374" s="41" t="str">
        <f t="shared" si="147"/>
        <v/>
      </c>
      <c r="AE2374" s="41" t="str">
        <f>IF($H2374="", "", IF(COUNTIF($AA$11:$AA$131, $H2374)&gt;0, 'Application Process'!$AC$4, ""))</f>
        <v/>
      </c>
    </row>
    <row r="2375" spans="1:31" x14ac:dyDescent="0.25">
      <c r="A2375" s="40"/>
      <c r="B2375" s="88" t="str">
        <f>IF($X2375="", "", IF(COUNTIF('Application Process'!$I$11:$I$3035, $X2375)=0, 'Job Database'!$Y$8, IFERROR(INDEX('Application Process'!$AJ$11:$AJ$3035, MATCH($X2375, 'Application Process'!$I$11:$I$3035, 0)), "")))</f>
        <v/>
      </c>
      <c r="C2375" s="40"/>
      <c r="D2375" s="207"/>
      <c r="E2375" s="194"/>
      <c r="F2375" s="194"/>
      <c r="G2375" s="208"/>
      <c r="H2375" s="194"/>
      <c r="I2375" s="208"/>
      <c r="J2375" s="194"/>
      <c r="K2375" s="209"/>
      <c r="L2375" s="194"/>
      <c r="M2375" s="196"/>
      <c r="N2375" s="194"/>
      <c r="O2375" s="194"/>
      <c r="P2375" s="208"/>
      <c r="Q2375" s="194"/>
      <c r="R2375" s="210"/>
      <c r="S2375" s="211"/>
      <c r="T2375" s="193"/>
      <c r="U2375" s="40"/>
      <c r="W2375" s="41" t="str">
        <f t="shared" si="145"/>
        <v/>
      </c>
      <c r="X2375" s="58" t="str">
        <f t="shared" si="146"/>
        <v/>
      </c>
      <c r="Y2375" s="58" t="str">
        <f t="shared" si="144"/>
        <v/>
      </c>
      <c r="AC2375" s="41" t="str">
        <f t="shared" si="147"/>
        <v/>
      </c>
      <c r="AE2375" s="41" t="str">
        <f>IF($H2375="", "", IF(COUNTIF($AA$11:$AA$131, $H2375)&gt;0, 'Application Process'!$AC$4, ""))</f>
        <v/>
      </c>
    </row>
    <row r="2376" spans="1:31" x14ac:dyDescent="0.25">
      <c r="A2376" s="40"/>
      <c r="B2376" s="88" t="str">
        <f>IF($X2376="", "", IF(COUNTIF('Application Process'!$I$11:$I$3035, $X2376)=0, 'Job Database'!$Y$8, IFERROR(INDEX('Application Process'!$AJ$11:$AJ$3035, MATCH($X2376, 'Application Process'!$I$11:$I$3035, 0)), "")))</f>
        <v/>
      </c>
      <c r="C2376" s="40"/>
      <c r="D2376" s="207"/>
      <c r="E2376" s="194"/>
      <c r="F2376" s="194"/>
      <c r="G2376" s="208"/>
      <c r="H2376" s="194"/>
      <c r="I2376" s="208"/>
      <c r="J2376" s="194"/>
      <c r="K2376" s="209"/>
      <c r="L2376" s="194"/>
      <c r="M2376" s="196"/>
      <c r="N2376" s="194"/>
      <c r="O2376" s="194"/>
      <c r="P2376" s="208"/>
      <c r="Q2376" s="194"/>
      <c r="R2376" s="210"/>
      <c r="S2376" s="211"/>
      <c r="T2376" s="193"/>
      <c r="U2376" s="40"/>
      <c r="W2376" s="41" t="str">
        <f t="shared" si="145"/>
        <v/>
      </c>
      <c r="X2376" s="58" t="str">
        <f t="shared" si="146"/>
        <v/>
      </c>
      <c r="Y2376" s="58" t="str">
        <f t="shared" si="144"/>
        <v/>
      </c>
      <c r="AC2376" s="41" t="str">
        <f t="shared" si="147"/>
        <v/>
      </c>
      <c r="AE2376" s="41" t="str">
        <f>IF($H2376="", "", IF(COUNTIF($AA$11:$AA$131, $H2376)&gt;0, 'Application Process'!$AC$4, ""))</f>
        <v/>
      </c>
    </row>
    <row r="2377" spans="1:31" x14ac:dyDescent="0.25">
      <c r="A2377" s="40"/>
      <c r="B2377" s="88" t="str">
        <f>IF($X2377="", "", IF(COUNTIF('Application Process'!$I$11:$I$3035, $X2377)=0, 'Job Database'!$Y$8, IFERROR(INDEX('Application Process'!$AJ$11:$AJ$3035, MATCH($X2377, 'Application Process'!$I$11:$I$3035, 0)), "")))</f>
        <v/>
      </c>
      <c r="C2377" s="40"/>
      <c r="D2377" s="207"/>
      <c r="E2377" s="194"/>
      <c r="F2377" s="194"/>
      <c r="G2377" s="208"/>
      <c r="H2377" s="194"/>
      <c r="I2377" s="208"/>
      <c r="J2377" s="194"/>
      <c r="K2377" s="209"/>
      <c r="L2377" s="194"/>
      <c r="M2377" s="196"/>
      <c r="N2377" s="194"/>
      <c r="O2377" s="194"/>
      <c r="P2377" s="208"/>
      <c r="Q2377" s="194"/>
      <c r="R2377" s="210"/>
      <c r="S2377" s="211"/>
      <c r="T2377" s="193"/>
      <c r="U2377" s="40"/>
      <c r="W2377" s="41" t="str">
        <f t="shared" si="145"/>
        <v/>
      </c>
      <c r="X2377" s="58" t="str">
        <f t="shared" si="146"/>
        <v/>
      </c>
      <c r="Y2377" s="58" t="str">
        <f t="shared" si="144"/>
        <v/>
      </c>
      <c r="AC2377" s="41" t="str">
        <f t="shared" si="147"/>
        <v/>
      </c>
      <c r="AE2377" s="41" t="str">
        <f>IF($H2377="", "", IF(COUNTIF($AA$11:$AA$131, $H2377)&gt;0, 'Application Process'!$AC$4, ""))</f>
        <v/>
      </c>
    </row>
    <row r="2378" spans="1:31" x14ac:dyDescent="0.25">
      <c r="A2378" s="40"/>
      <c r="B2378" s="88" t="str">
        <f>IF($X2378="", "", IF(COUNTIF('Application Process'!$I$11:$I$3035, $X2378)=0, 'Job Database'!$Y$8, IFERROR(INDEX('Application Process'!$AJ$11:$AJ$3035, MATCH($X2378, 'Application Process'!$I$11:$I$3035, 0)), "")))</f>
        <v/>
      </c>
      <c r="C2378" s="40"/>
      <c r="D2378" s="207"/>
      <c r="E2378" s="194"/>
      <c r="F2378" s="194"/>
      <c r="G2378" s="208"/>
      <c r="H2378" s="194"/>
      <c r="I2378" s="208"/>
      <c r="J2378" s="194"/>
      <c r="K2378" s="209"/>
      <c r="L2378" s="194"/>
      <c r="M2378" s="196"/>
      <c r="N2378" s="194"/>
      <c r="O2378" s="194"/>
      <c r="P2378" s="208"/>
      <c r="Q2378" s="194"/>
      <c r="R2378" s="210"/>
      <c r="S2378" s="211"/>
      <c r="T2378" s="193"/>
      <c r="U2378" s="40"/>
      <c r="W2378" s="41" t="str">
        <f t="shared" si="145"/>
        <v/>
      </c>
      <c r="X2378" s="58" t="str">
        <f t="shared" si="146"/>
        <v/>
      </c>
      <c r="Y2378" s="58" t="str">
        <f t="shared" si="144"/>
        <v/>
      </c>
      <c r="AC2378" s="41" t="str">
        <f t="shared" si="147"/>
        <v/>
      </c>
      <c r="AE2378" s="41" t="str">
        <f>IF($H2378="", "", IF(COUNTIF($AA$11:$AA$131, $H2378)&gt;0, 'Application Process'!$AC$4, ""))</f>
        <v/>
      </c>
    </row>
    <row r="2379" spans="1:31" x14ac:dyDescent="0.25">
      <c r="A2379" s="40"/>
      <c r="B2379" s="88" t="str">
        <f>IF($X2379="", "", IF(COUNTIF('Application Process'!$I$11:$I$3035, $X2379)=0, 'Job Database'!$Y$8, IFERROR(INDEX('Application Process'!$AJ$11:$AJ$3035, MATCH($X2379, 'Application Process'!$I$11:$I$3035, 0)), "")))</f>
        <v/>
      </c>
      <c r="C2379" s="40"/>
      <c r="D2379" s="207"/>
      <c r="E2379" s="194"/>
      <c r="F2379" s="194"/>
      <c r="G2379" s="208"/>
      <c r="H2379" s="194"/>
      <c r="I2379" s="208"/>
      <c r="J2379" s="194"/>
      <c r="K2379" s="209"/>
      <c r="L2379" s="194"/>
      <c r="M2379" s="196"/>
      <c r="N2379" s="194"/>
      <c r="O2379" s="194"/>
      <c r="P2379" s="208"/>
      <c r="Q2379" s="194"/>
      <c r="R2379" s="210"/>
      <c r="S2379" s="211"/>
      <c r="T2379" s="193"/>
      <c r="U2379" s="40"/>
      <c r="W2379" s="41" t="str">
        <f t="shared" si="145"/>
        <v/>
      </c>
      <c r="X2379" s="58" t="str">
        <f t="shared" si="146"/>
        <v/>
      </c>
      <c r="Y2379" s="58" t="str">
        <f t="shared" ref="Y2379:Y2442" si="148">IF($H2379="", "", CONCATENATE($H2379, " - ", $B2379))</f>
        <v/>
      </c>
      <c r="AC2379" s="41" t="str">
        <f t="shared" si="147"/>
        <v/>
      </c>
      <c r="AE2379" s="41" t="str">
        <f>IF($H2379="", "", IF(COUNTIF($AA$11:$AA$131, $H2379)&gt;0, 'Application Process'!$AC$4, ""))</f>
        <v/>
      </c>
    </row>
    <row r="2380" spans="1:31" x14ac:dyDescent="0.25">
      <c r="A2380" s="40"/>
      <c r="B2380" s="88" t="str">
        <f>IF($X2380="", "", IF(COUNTIF('Application Process'!$I$11:$I$3035, $X2380)=0, 'Job Database'!$Y$8, IFERROR(INDEX('Application Process'!$AJ$11:$AJ$3035, MATCH($X2380, 'Application Process'!$I$11:$I$3035, 0)), "")))</f>
        <v/>
      </c>
      <c r="C2380" s="40"/>
      <c r="D2380" s="207"/>
      <c r="E2380" s="194"/>
      <c r="F2380" s="194"/>
      <c r="G2380" s="208"/>
      <c r="H2380" s="194"/>
      <c r="I2380" s="208"/>
      <c r="J2380" s="194"/>
      <c r="K2380" s="209"/>
      <c r="L2380" s="194"/>
      <c r="M2380" s="196"/>
      <c r="N2380" s="194"/>
      <c r="O2380" s="194"/>
      <c r="P2380" s="208"/>
      <c r="Q2380" s="194"/>
      <c r="R2380" s="210"/>
      <c r="S2380" s="211"/>
      <c r="T2380" s="193"/>
      <c r="U2380" s="40"/>
      <c r="W2380" s="41" t="str">
        <f t="shared" ref="W2380:W2443" si="149">IF($D2380="", "", IF(COUNTIF($D$11:$D$3035, $D2380)&gt;1, "X", ""))</f>
        <v/>
      </c>
      <c r="X2380" s="58" t="str">
        <f t="shared" ref="X2380:X2443" si="150">IF($D2380="", "", CONCATENATE(D2380, IF(E2380="", "", " - "), IF(E2380="", "", E2380), IF(F2380="", "", " - "), IF(F2380="", "", F2380)))</f>
        <v/>
      </c>
      <c r="Y2380" s="58" t="str">
        <f t="shared" si="148"/>
        <v/>
      </c>
      <c r="AC2380" s="41" t="str">
        <f t="shared" ref="AC2380:AC2443" si="151">IF($H2380="", "", IF(COUNTIF($AA$11:$AA$131, $H2380)=0, "X", ""))</f>
        <v/>
      </c>
      <c r="AE2380" s="41" t="str">
        <f>IF($H2380="", "", IF(COUNTIF($AA$11:$AA$131, $H2380)&gt;0, 'Application Process'!$AC$4, ""))</f>
        <v/>
      </c>
    </row>
    <row r="2381" spans="1:31" x14ac:dyDescent="0.25">
      <c r="A2381" s="40"/>
      <c r="B2381" s="88" t="str">
        <f>IF($X2381="", "", IF(COUNTIF('Application Process'!$I$11:$I$3035, $X2381)=0, 'Job Database'!$Y$8, IFERROR(INDEX('Application Process'!$AJ$11:$AJ$3035, MATCH($X2381, 'Application Process'!$I$11:$I$3035, 0)), "")))</f>
        <v/>
      </c>
      <c r="C2381" s="40"/>
      <c r="D2381" s="207"/>
      <c r="E2381" s="194"/>
      <c r="F2381" s="194"/>
      <c r="G2381" s="208"/>
      <c r="H2381" s="194"/>
      <c r="I2381" s="208"/>
      <c r="J2381" s="194"/>
      <c r="K2381" s="209"/>
      <c r="L2381" s="194"/>
      <c r="M2381" s="196"/>
      <c r="N2381" s="194"/>
      <c r="O2381" s="194"/>
      <c r="P2381" s="208"/>
      <c r="Q2381" s="194"/>
      <c r="R2381" s="210"/>
      <c r="S2381" s="211"/>
      <c r="T2381" s="193"/>
      <c r="U2381" s="40"/>
      <c r="W2381" s="41" t="str">
        <f t="shared" si="149"/>
        <v/>
      </c>
      <c r="X2381" s="58" t="str">
        <f t="shared" si="150"/>
        <v/>
      </c>
      <c r="Y2381" s="58" t="str">
        <f t="shared" si="148"/>
        <v/>
      </c>
      <c r="AC2381" s="41" t="str">
        <f t="shared" si="151"/>
        <v/>
      </c>
      <c r="AE2381" s="41" t="str">
        <f>IF($H2381="", "", IF(COUNTIF($AA$11:$AA$131, $H2381)&gt;0, 'Application Process'!$AC$4, ""))</f>
        <v/>
      </c>
    </row>
    <row r="2382" spans="1:31" x14ac:dyDescent="0.25">
      <c r="A2382" s="40"/>
      <c r="B2382" s="88" t="str">
        <f>IF($X2382="", "", IF(COUNTIF('Application Process'!$I$11:$I$3035, $X2382)=0, 'Job Database'!$Y$8, IFERROR(INDEX('Application Process'!$AJ$11:$AJ$3035, MATCH($X2382, 'Application Process'!$I$11:$I$3035, 0)), "")))</f>
        <v/>
      </c>
      <c r="C2382" s="40"/>
      <c r="D2382" s="207"/>
      <c r="E2382" s="194"/>
      <c r="F2382" s="194"/>
      <c r="G2382" s="208"/>
      <c r="H2382" s="194"/>
      <c r="I2382" s="208"/>
      <c r="J2382" s="194"/>
      <c r="K2382" s="209"/>
      <c r="L2382" s="194"/>
      <c r="M2382" s="196"/>
      <c r="N2382" s="194"/>
      <c r="O2382" s="194"/>
      <c r="P2382" s="208"/>
      <c r="Q2382" s="194"/>
      <c r="R2382" s="210"/>
      <c r="S2382" s="211"/>
      <c r="T2382" s="193"/>
      <c r="U2382" s="40"/>
      <c r="W2382" s="41" t="str">
        <f t="shared" si="149"/>
        <v/>
      </c>
      <c r="X2382" s="58" t="str">
        <f t="shared" si="150"/>
        <v/>
      </c>
      <c r="Y2382" s="58" t="str">
        <f t="shared" si="148"/>
        <v/>
      </c>
      <c r="AC2382" s="41" t="str">
        <f t="shared" si="151"/>
        <v/>
      </c>
      <c r="AE2382" s="41" t="str">
        <f>IF($H2382="", "", IF(COUNTIF($AA$11:$AA$131, $H2382)&gt;0, 'Application Process'!$AC$4, ""))</f>
        <v/>
      </c>
    </row>
    <row r="2383" spans="1:31" x14ac:dyDescent="0.25">
      <c r="A2383" s="40"/>
      <c r="B2383" s="88" t="str">
        <f>IF($X2383="", "", IF(COUNTIF('Application Process'!$I$11:$I$3035, $X2383)=0, 'Job Database'!$Y$8, IFERROR(INDEX('Application Process'!$AJ$11:$AJ$3035, MATCH($X2383, 'Application Process'!$I$11:$I$3035, 0)), "")))</f>
        <v/>
      </c>
      <c r="C2383" s="40"/>
      <c r="D2383" s="207"/>
      <c r="E2383" s="194"/>
      <c r="F2383" s="194"/>
      <c r="G2383" s="208"/>
      <c r="H2383" s="194"/>
      <c r="I2383" s="208"/>
      <c r="J2383" s="194"/>
      <c r="K2383" s="209"/>
      <c r="L2383" s="194"/>
      <c r="M2383" s="196"/>
      <c r="N2383" s="194"/>
      <c r="O2383" s="194"/>
      <c r="P2383" s="208"/>
      <c r="Q2383" s="194"/>
      <c r="R2383" s="210"/>
      <c r="S2383" s="211"/>
      <c r="T2383" s="193"/>
      <c r="U2383" s="40"/>
      <c r="W2383" s="41" t="str">
        <f t="shared" si="149"/>
        <v/>
      </c>
      <c r="X2383" s="58" t="str">
        <f t="shared" si="150"/>
        <v/>
      </c>
      <c r="Y2383" s="58" t="str">
        <f t="shared" si="148"/>
        <v/>
      </c>
      <c r="AC2383" s="41" t="str">
        <f t="shared" si="151"/>
        <v/>
      </c>
      <c r="AE2383" s="41" t="str">
        <f>IF($H2383="", "", IF(COUNTIF($AA$11:$AA$131, $H2383)&gt;0, 'Application Process'!$AC$4, ""))</f>
        <v/>
      </c>
    </row>
    <row r="2384" spans="1:31" x14ac:dyDescent="0.25">
      <c r="A2384" s="40"/>
      <c r="B2384" s="88" t="str">
        <f>IF($X2384="", "", IF(COUNTIF('Application Process'!$I$11:$I$3035, $X2384)=0, 'Job Database'!$Y$8, IFERROR(INDEX('Application Process'!$AJ$11:$AJ$3035, MATCH($X2384, 'Application Process'!$I$11:$I$3035, 0)), "")))</f>
        <v/>
      </c>
      <c r="C2384" s="40"/>
      <c r="D2384" s="207"/>
      <c r="E2384" s="194"/>
      <c r="F2384" s="194"/>
      <c r="G2384" s="208"/>
      <c r="H2384" s="194"/>
      <c r="I2384" s="208"/>
      <c r="J2384" s="194"/>
      <c r="K2384" s="209"/>
      <c r="L2384" s="194"/>
      <c r="M2384" s="196"/>
      <c r="N2384" s="194"/>
      <c r="O2384" s="194"/>
      <c r="P2384" s="208"/>
      <c r="Q2384" s="194"/>
      <c r="R2384" s="210"/>
      <c r="S2384" s="211"/>
      <c r="T2384" s="193"/>
      <c r="U2384" s="40"/>
      <c r="W2384" s="41" t="str">
        <f t="shared" si="149"/>
        <v/>
      </c>
      <c r="X2384" s="58" t="str">
        <f t="shared" si="150"/>
        <v/>
      </c>
      <c r="Y2384" s="58" t="str">
        <f t="shared" si="148"/>
        <v/>
      </c>
      <c r="AC2384" s="41" t="str">
        <f t="shared" si="151"/>
        <v/>
      </c>
      <c r="AE2384" s="41" t="str">
        <f>IF($H2384="", "", IF(COUNTIF($AA$11:$AA$131, $H2384)&gt;0, 'Application Process'!$AC$4, ""))</f>
        <v/>
      </c>
    </row>
    <row r="2385" spans="1:31" x14ac:dyDescent="0.25">
      <c r="A2385" s="40"/>
      <c r="B2385" s="88" t="str">
        <f>IF($X2385="", "", IF(COUNTIF('Application Process'!$I$11:$I$3035, $X2385)=0, 'Job Database'!$Y$8, IFERROR(INDEX('Application Process'!$AJ$11:$AJ$3035, MATCH($X2385, 'Application Process'!$I$11:$I$3035, 0)), "")))</f>
        <v/>
      </c>
      <c r="C2385" s="40"/>
      <c r="D2385" s="207"/>
      <c r="E2385" s="194"/>
      <c r="F2385" s="194"/>
      <c r="G2385" s="208"/>
      <c r="H2385" s="194"/>
      <c r="I2385" s="208"/>
      <c r="J2385" s="194"/>
      <c r="K2385" s="209"/>
      <c r="L2385" s="194"/>
      <c r="M2385" s="196"/>
      <c r="N2385" s="194"/>
      <c r="O2385" s="194"/>
      <c r="P2385" s="208"/>
      <c r="Q2385" s="194"/>
      <c r="R2385" s="210"/>
      <c r="S2385" s="211"/>
      <c r="T2385" s="193"/>
      <c r="U2385" s="40"/>
      <c r="W2385" s="41" t="str">
        <f t="shared" si="149"/>
        <v/>
      </c>
      <c r="X2385" s="58" t="str">
        <f t="shared" si="150"/>
        <v/>
      </c>
      <c r="Y2385" s="58" t="str">
        <f t="shared" si="148"/>
        <v/>
      </c>
      <c r="AC2385" s="41" t="str">
        <f t="shared" si="151"/>
        <v/>
      </c>
      <c r="AE2385" s="41" t="str">
        <f>IF($H2385="", "", IF(COUNTIF($AA$11:$AA$131, $H2385)&gt;0, 'Application Process'!$AC$4, ""))</f>
        <v/>
      </c>
    </row>
    <row r="2386" spans="1:31" x14ac:dyDescent="0.25">
      <c r="A2386" s="40"/>
      <c r="B2386" s="88" t="str">
        <f>IF($X2386="", "", IF(COUNTIF('Application Process'!$I$11:$I$3035, $X2386)=0, 'Job Database'!$Y$8, IFERROR(INDEX('Application Process'!$AJ$11:$AJ$3035, MATCH($X2386, 'Application Process'!$I$11:$I$3035, 0)), "")))</f>
        <v/>
      </c>
      <c r="C2386" s="40"/>
      <c r="D2386" s="207"/>
      <c r="E2386" s="194"/>
      <c r="F2386" s="194"/>
      <c r="G2386" s="208"/>
      <c r="H2386" s="194"/>
      <c r="I2386" s="208"/>
      <c r="J2386" s="194"/>
      <c r="K2386" s="209"/>
      <c r="L2386" s="194"/>
      <c r="M2386" s="196"/>
      <c r="N2386" s="194"/>
      <c r="O2386" s="194"/>
      <c r="P2386" s="208"/>
      <c r="Q2386" s="194"/>
      <c r="R2386" s="210"/>
      <c r="S2386" s="211"/>
      <c r="T2386" s="193"/>
      <c r="U2386" s="40"/>
      <c r="W2386" s="41" t="str">
        <f t="shared" si="149"/>
        <v/>
      </c>
      <c r="X2386" s="58" t="str">
        <f t="shared" si="150"/>
        <v/>
      </c>
      <c r="Y2386" s="58" t="str">
        <f t="shared" si="148"/>
        <v/>
      </c>
      <c r="AC2386" s="41" t="str">
        <f t="shared" si="151"/>
        <v/>
      </c>
      <c r="AE2386" s="41" t="str">
        <f>IF($H2386="", "", IF(COUNTIF($AA$11:$AA$131, $H2386)&gt;0, 'Application Process'!$AC$4, ""))</f>
        <v/>
      </c>
    </row>
    <row r="2387" spans="1:31" x14ac:dyDescent="0.25">
      <c r="A2387" s="40"/>
      <c r="B2387" s="88" t="str">
        <f>IF($X2387="", "", IF(COUNTIF('Application Process'!$I$11:$I$3035, $X2387)=0, 'Job Database'!$Y$8, IFERROR(INDEX('Application Process'!$AJ$11:$AJ$3035, MATCH($X2387, 'Application Process'!$I$11:$I$3035, 0)), "")))</f>
        <v/>
      </c>
      <c r="C2387" s="40"/>
      <c r="D2387" s="207"/>
      <c r="E2387" s="194"/>
      <c r="F2387" s="194"/>
      <c r="G2387" s="208"/>
      <c r="H2387" s="194"/>
      <c r="I2387" s="208"/>
      <c r="J2387" s="194"/>
      <c r="K2387" s="209"/>
      <c r="L2387" s="194"/>
      <c r="M2387" s="196"/>
      <c r="N2387" s="194"/>
      <c r="O2387" s="194"/>
      <c r="P2387" s="208"/>
      <c r="Q2387" s="194"/>
      <c r="R2387" s="210"/>
      <c r="S2387" s="211"/>
      <c r="T2387" s="193"/>
      <c r="U2387" s="40"/>
      <c r="W2387" s="41" t="str">
        <f t="shared" si="149"/>
        <v/>
      </c>
      <c r="X2387" s="58" t="str">
        <f t="shared" si="150"/>
        <v/>
      </c>
      <c r="Y2387" s="58" t="str">
        <f t="shared" si="148"/>
        <v/>
      </c>
      <c r="AC2387" s="41" t="str">
        <f t="shared" si="151"/>
        <v/>
      </c>
      <c r="AE2387" s="41" t="str">
        <f>IF($H2387="", "", IF(COUNTIF($AA$11:$AA$131, $H2387)&gt;0, 'Application Process'!$AC$4, ""))</f>
        <v/>
      </c>
    </row>
    <row r="2388" spans="1:31" x14ac:dyDescent="0.25">
      <c r="A2388" s="40"/>
      <c r="B2388" s="88" t="str">
        <f>IF($X2388="", "", IF(COUNTIF('Application Process'!$I$11:$I$3035, $X2388)=0, 'Job Database'!$Y$8, IFERROR(INDEX('Application Process'!$AJ$11:$AJ$3035, MATCH($X2388, 'Application Process'!$I$11:$I$3035, 0)), "")))</f>
        <v/>
      </c>
      <c r="C2388" s="40"/>
      <c r="D2388" s="207"/>
      <c r="E2388" s="194"/>
      <c r="F2388" s="194"/>
      <c r="G2388" s="208"/>
      <c r="H2388" s="194"/>
      <c r="I2388" s="208"/>
      <c r="J2388" s="194"/>
      <c r="K2388" s="209"/>
      <c r="L2388" s="194"/>
      <c r="M2388" s="196"/>
      <c r="N2388" s="194"/>
      <c r="O2388" s="194"/>
      <c r="P2388" s="208"/>
      <c r="Q2388" s="194"/>
      <c r="R2388" s="210"/>
      <c r="S2388" s="211"/>
      <c r="T2388" s="193"/>
      <c r="U2388" s="40"/>
      <c r="W2388" s="41" t="str">
        <f t="shared" si="149"/>
        <v/>
      </c>
      <c r="X2388" s="58" t="str">
        <f t="shared" si="150"/>
        <v/>
      </c>
      <c r="Y2388" s="58" t="str">
        <f t="shared" si="148"/>
        <v/>
      </c>
      <c r="AC2388" s="41" t="str">
        <f t="shared" si="151"/>
        <v/>
      </c>
      <c r="AE2388" s="41" t="str">
        <f>IF($H2388="", "", IF(COUNTIF($AA$11:$AA$131, $H2388)&gt;0, 'Application Process'!$AC$4, ""))</f>
        <v/>
      </c>
    </row>
    <row r="2389" spans="1:31" x14ac:dyDescent="0.25">
      <c r="A2389" s="40"/>
      <c r="B2389" s="88" t="str">
        <f>IF($X2389="", "", IF(COUNTIF('Application Process'!$I$11:$I$3035, $X2389)=0, 'Job Database'!$Y$8, IFERROR(INDEX('Application Process'!$AJ$11:$AJ$3035, MATCH($X2389, 'Application Process'!$I$11:$I$3035, 0)), "")))</f>
        <v/>
      </c>
      <c r="C2389" s="40"/>
      <c r="D2389" s="207"/>
      <c r="E2389" s="194"/>
      <c r="F2389" s="194"/>
      <c r="G2389" s="208"/>
      <c r="H2389" s="194"/>
      <c r="I2389" s="208"/>
      <c r="J2389" s="194"/>
      <c r="K2389" s="209"/>
      <c r="L2389" s="194"/>
      <c r="M2389" s="196"/>
      <c r="N2389" s="194"/>
      <c r="O2389" s="194"/>
      <c r="P2389" s="208"/>
      <c r="Q2389" s="194"/>
      <c r="R2389" s="210"/>
      <c r="S2389" s="211"/>
      <c r="T2389" s="193"/>
      <c r="U2389" s="40"/>
      <c r="W2389" s="41" t="str">
        <f t="shared" si="149"/>
        <v/>
      </c>
      <c r="X2389" s="58" t="str">
        <f t="shared" si="150"/>
        <v/>
      </c>
      <c r="Y2389" s="58" t="str">
        <f t="shared" si="148"/>
        <v/>
      </c>
      <c r="AC2389" s="41" t="str">
        <f t="shared" si="151"/>
        <v/>
      </c>
      <c r="AE2389" s="41" t="str">
        <f>IF($H2389="", "", IF(COUNTIF($AA$11:$AA$131, $H2389)&gt;0, 'Application Process'!$AC$4, ""))</f>
        <v/>
      </c>
    </row>
    <row r="2390" spans="1:31" x14ac:dyDescent="0.25">
      <c r="A2390" s="40"/>
      <c r="B2390" s="88" t="str">
        <f>IF($X2390="", "", IF(COUNTIF('Application Process'!$I$11:$I$3035, $X2390)=0, 'Job Database'!$Y$8, IFERROR(INDEX('Application Process'!$AJ$11:$AJ$3035, MATCH($X2390, 'Application Process'!$I$11:$I$3035, 0)), "")))</f>
        <v/>
      </c>
      <c r="C2390" s="40"/>
      <c r="D2390" s="207"/>
      <c r="E2390" s="194"/>
      <c r="F2390" s="194"/>
      <c r="G2390" s="208"/>
      <c r="H2390" s="194"/>
      <c r="I2390" s="208"/>
      <c r="J2390" s="194"/>
      <c r="K2390" s="209"/>
      <c r="L2390" s="194"/>
      <c r="M2390" s="196"/>
      <c r="N2390" s="194"/>
      <c r="O2390" s="194"/>
      <c r="P2390" s="208"/>
      <c r="Q2390" s="194"/>
      <c r="R2390" s="210"/>
      <c r="S2390" s="211"/>
      <c r="T2390" s="193"/>
      <c r="U2390" s="40"/>
      <c r="W2390" s="41" t="str">
        <f t="shared" si="149"/>
        <v/>
      </c>
      <c r="X2390" s="58" t="str">
        <f t="shared" si="150"/>
        <v/>
      </c>
      <c r="Y2390" s="58" t="str">
        <f t="shared" si="148"/>
        <v/>
      </c>
      <c r="AC2390" s="41" t="str">
        <f t="shared" si="151"/>
        <v/>
      </c>
      <c r="AE2390" s="41" t="str">
        <f>IF($H2390="", "", IF(COUNTIF($AA$11:$AA$131, $H2390)&gt;0, 'Application Process'!$AC$4, ""))</f>
        <v/>
      </c>
    </row>
    <row r="2391" spans="1:31" x14ac:dyDescent="0.25">
      <c r="A2391" s="40"/>
      <c r="B2391" s="88" t="str">
        <f>IF($X2391="", "", IF(COUNTIF('Application Process'!$I$11:$I$3035, $X2391)=0, 'Job Database'!$Y$8, IFERROR(INDEX('Application Process'!$AJ$11:$AJ$3035, MATCH($X2391, 'Application Process'!$I$11:$I$3035, 0)), "")))</f>
        <v/>
      </c>
      <c r="C2391" s="40"/>
      <c r="D2391" s="207"/>
      <c r="E2391" s="194"/>
      <c r="F2391" s="194"/>
      <c r="G2391" s="208"/>
      <c r="H2391" s="194"/>
      <c r="I2391" s="208"/>
      <c r="J2391" s="194"/>
      <c r="K2391" s="209"/>
      <c r="L2391" s="194"/>
      <c r="M2391" s="196"/>
      <c r="N2391" s="194"/>
      <c r="O2391" s="194"/>
      <c r="P2391" s="208"/>
      <c r="Q2391" s="194"/>
      <c r="R2391" s="210"/>
      <c r="S2391" s="211"/>
      <c r="T2391" s="193"/>
      <c r="U2391" s="40"/>
      <c r="W2391" s="41" t="str">
        <f t="shared" si="149"/>
        <v/>
      </c>
      <c r="X2391" s="58" t="str">
        <f t="shared" si="150"/>
        <v/>
      </c>
      <c r="Y2391" s="58" t="str">
        <f t="shared" si="148"/>
        <v/>
      </c>
      <c r="AC2391" s="41" t="str">
        <f t="shared" si="151"/>
        <v/>
      </c>
      <c r="AE2391" s="41" t="str">
        <f>IF($H2391="", "", IF(COUNTIF($AA$11:$AA$131, $H2391)&gt;0, 'Application Process'!$AC$4, ""))</f>
        <v/>
      </c>
    </row>
    <row r="2392" spans="1:31" x14ac:dyDescent="0.25">
      <c r="A2392" s="40"/>
      <c r="B2392" s="88" t="str">
        <f>IF($X2392="", "", IF(COUNTIF('Application Process'!$I$11:$I$3035, $X2392)=0, 'Job Database'!$Y$8, IFERROR(INDEX('Application Process'!$AJ$11:$AJ$3035, MATCH($X2392, 'Application Process'!$I$11:$I$3035, 0)), "")))</f>
        <v/>
      </c>
      <c r="C2392" s="40"/>
      <c r="D2392" s="207"/>
      <c r="E2392" s="194"/>
      <c r="F2392" s="194"/>
      <c r="G2392" s="208"/>
      <c r="H2392" s="194"/>
      <c r="I2392" s="208"/>
      <c r="J2392" s="194"/>
      <c r="K2392" s="209"/>
      <c r="L2392" s="194"/>
      <c r="M2392" s="196"/>
      <c r="N2392" s="194"/>
      <c r="O2392" s="194"/>
      <c r="P2392" s="208"/>
      <c r="Q2392" s="194"/>
      <c r="R2392" s="210"/>
      <c r="S2392" s="211"/>
      <c r="T2392" s="193"/>
      <c r="U2392" s="40"/>
      <c r="W2392" s="41" t="str">
        <f t="shared" si="149"/>
        <v/>
      </c>
      <c r="X2392" s="58" t="str">
        <f t="shared" si="150"/>
        <v/>
      </c>
      <c r="Y2392" s="58" t="str">
        <f t="shared" si="148"/>
        <v/>
      </c>
      <c r="AC2392" s="41" t="str">
        <f t="shared" si="151"/>
        <v/>
      </c>
      <c r="AE2392" s="41" t="str">
        <f>IF($H2392="", "", IF(COUNTIF($AA$11:$AA$131, $H2392)&gt;0, 'Application Process'!$AC$4, ""))</f>
        <v/>
      </c>
    </row>
    <row r="2393" spans="1:31" x14ac:dyDescent="0.25">
      <c r="A2393" s="40"/>
      <c r="B2393" s="88" t="str">
        <f>IF($X2393="", "", IF(COUNTIF('Application Process'!$I$11:$I$3035, $X2393)=0, 'Job Database'!$Y$8, IFERROR(INDEX('Application Process'!$AJ$11:$AJ$3035, MATCH($X2393, 'Application Process'!$I$11:$I$3035, 0)), "")))</f>
        <v/>
      </c>
      <c r="C2393" s="40"/>
      <c r="D2393" s="207"/>
      <c r="E2393" s="194"/>
      <c r="F2393" s="194"/>
      <c r="G2393" s="208"/>
      <c r="H2393" s="194"/>
      <c r="I2393" s="208"/>
      <c r="J2393" s="194"/>
      <c r="K2393" s="209"/>
      <c r="L2393" s="194"/>
      <c r="M2393" s="196"/>
      <c r="N2393" s="194"/>
      <c r="O2393" s="194"/>
      <c r="P2393" s="208"/>
      <c r="Q2393" s="194"/>
      <c r="R2393" s="210"/>
      <c r="S2393" s="211"/>
      <c r="T2393" s="193"/>
      <c r="U2393" s="40"/>
      <c r="W2393" s="41" t="str">
        <f t="shared" si="149"/>
        <v/>
      </c>
      <c r="X2393" s="58" t="str">
        <f t="shared" si="150"/>
        <v/>
      </c>
      <c r="Y2393" s="58" t="str">
        <f t="shared" si="148"/>
        <v/>
      </c>
      <c r="AC2393" s="41" t="str">
        <f t="shared" si="151"/>
        <v/>
      </c>
      <c r="AE2393" s="41" t="str">
        <f>IF($H2393="", "", IF(COUNTIF($AA$11:$AA$131, $H2393)&gt;0, 'Application Process'!$AC$4, ""))</f>
        <v/>
      </c>
    </row>
    <row r="2394" spans="1:31" x14ac:dyDescent="0.25">
      <c r="A2394" s="40"/>
      <c r="B2394" s="88" t="str">
        <f>IF($X2394="", "", IF(COUNTIF('Application Process'!$I$11:$I$3035, $X2394)=0, 'Job Database'!$Y$8, IFERROR(INDEX('Application Process'!$AJ$11:$AJ$3035, MATCH($X2394, 'Application Process'!$I$11:$I$3035, 0)), "")))</f>
        <v/>
      </c>
      <c r="C2394" s="40"/>
      <c r="D2394" s="207"/>
      <c r="E2394" s="194"/>
      <c r="F2394" s="194"/>
      <c r="G2394" s="208"/>
      <c r="H2394" s="194"/>
      <c r="I2394" s="208"/>
      <c r="J2394" s="194"/>
      <c r="K2394" s="209"/>
      <c r="L2394" s="194"/>
      <c r="M2394" s="196"/>
      <c r="N2394" s="194"/>
      <c r="O2394" s="194"/>
      <c r="P2394" s="208"/>
      <c r="Q2394" s="194"/>
      <c r="R2394" s="210"/>
      <c r="S2394" s="211"/>
      <c r="T2394" s="193"/>
      <c r="U2394" s="40"/>
      <c r="W2394" s="41" t="str">
        <f t="shared" si="149"/>
        <v/>
      </c>
      <c r="X2394" s="58" t="str">
        <f t="shared" si="150"/>
        <v/>
      </c>
      <c r="Y2394" s="58" t="str">
        <f t="shared" si="148"/>
        <v/>
      </c>
      <c r="AC2394" s="41" t="str">
        <f t="shared" si="151"/>
        <v/>
      </c>
      <c r="AE2394" s="41" t="str">
        <f>IF($H2394="", "", IF(COUNTIF($AA$11:$AA$131, $H2394)&gt;0, 'Application Process'!$AC$4, ""))</f>
        <v/>
      </c>
    </row>
    <row r="2395" spans="1:31" x14ac:dyDescent="0.25">
      <c r="A2395" s="40"/>
      <c r="B2395" s="88" t="str">
        <f>IF($X2395="", "", IF(COUNTIF('Application Process'!$I$11:$I$3035, $X2395)=0, 'Job Database'!$Y$8, IFERROR(INDEX('Application Process'!$AJ$11:$AJ$3035, MATCH($X2395, 'Application Process'!$I$11:$I$3035, 0)), "")))</f>
        <v/>
      </c>
      <c r="C2395" s="40"/>
      <c r="D2395" s="207"/>
      <c r="E2395" s="194"/>
      <c r="F2395" s="194"/>
      <c r="G2395" s="208"/>
      <c r="H2395" s="194"/>
      <c r="I2395" s="208"/>
      <c r="J2395" s="194"/>
      <c r="K2395" s="209"/>
      <c r="L2395" s="194"/>
      <c r="M2395" s="196"/>
      <c r="N2395" s="194"/>
      <c r="O2395" s="194"/>
      <c r="P2395" s="208"/>
      <c r="Q2395" s="194"/>
      <c r="R2395" s="210"/>
      <c r="S2395" s="211"/>
      <c r="T2395" s="193"/>
      <c r="U2395" s="40"/>
      <c r="W2395" s="41" t="str">
        <f t="shared" si="149"/>
        <v/>
      </c>
      <c r="X2395" s="58" t="str">
        <f t="shared" si="150"/>
        <v/>
      </c>
      <c r="Y2395" s="58" t="str">
        <f t="shared" si="148"/>
        <v/>
      </c>
      <c r="AC2395" s="41" t="str">
        <f t="shared" si="151"/>
        <v/>
      </c>
      <c r="AE2395" s="41" t="str">
        <f>IF($H2395="", "", IF(COUNTIF($AA$11:$AA$131, $H2395)&gt;0, 'Application Process'!$AC$4, ""))</f>
        <v/>
      </c>
    </row>
    <row r="2396" spans="1:31" x14ac:dyDescent="0.25">
      <c r="A2396" s="40"/>
      <c r="B2396" s="88" t="str">
        <f>IF($X2396="", "", IF(COUNTIF('Application Process'!$I$11:$I$3035, $X2396)=0, 'Job Database'!$Y$8, IFERROR(INDEX('Application Process'!$AJ$11:$AJ$3035, MATCH($X2396, 'Application Process'!$I$11:$I$3035, 0)), "")))</f>
        <v/>
      </c>
      <c r="C2396" s="40"/>
      <c r="D2396" s="207"/>
      <c r="E2396" s="194"/>
      <c r="F2396" s="194"/>
      <c r="G2396" s="208"/>
      <c r="H2396" s="194"/>
      <c r="I2396" s="208"/>
      <c r="J2396" s="194"/>
      <c r="K2396" s="209"/>
      <c r="L2396" s="194"/>
      <c r="M2396" s="196"/>
      <c r="N2396" s="194"/>
      <c r="O2396" s="194"/>
      <c r="P2396" s="208"/>
      <c r="Q2396" s="194"/>
      <c r="R2396" s="210"/>
      <c r="S2396" s="211"/>
      <c r="T2396" s="193"/>
      <c r="U2396" s="40"/>
      <c r="W2396" s="41" t="str">
        <f t="shared" si="149"/>
        <v/>
      </c>
      <c r="X2396" s="58" t="str">
        <f t="shared" si="150"/>
        <v/>
      </c>
      <c r="Y2396" s="58" t="str">
        <f t="shared" si="148"/>
        <v/>
      </c>
      <c r="AC2396" s="41" t="str">
        <f t="shared" si="151"/>
        <v/>
      </c>
      <c r="AE2396" s="41" t="str">
        <f>IF($H2396="", "", IF(COUNTIF($AA$11:$AA$131, $H2396)&gt;0, 'Application Process'!$AC$4, ""))</f>
        <v/>
      </c>
    </row>
    <row r="2397" spans="1:31" x14ac:dyDescent="0.25">
      <c r="A2397" s="40"/>
      <c r="B2397" s="88" t="str">
        <f>IF($X2397="", "", IF(COUNTIF('Application Process'!$I$11:$I$3035, $X2397)=0, 'Job Database'!$Y$8, IFERROR(INDEX('Application Process'!$AJ$11:$AJ$3035, MATCH($X2397, 'Application Process'!$I$11:$I$3035, 0)), "")))</f>
        <v/>
      </c>
      <c r="C2397" s="40"/>
      <c r="D2397" s="207"/>
      <c r="E2397" s="194"/>
      <c r="F2397" s="194"/>
      <c r="G2397" s="208"/>
      <c r="H2397" s="194"/>
      <c r="I2397" s="208"/>
      <c r="J2397" s="194"/>
      <c r="K2397" s="209"/>
      <c r="L2397" s="194"/>
      <c r="M2397" s="196"/>
      <c r="N2397" s="194"/>
      <c r="O2397" s="194"/>
      <c r="P2397" s="208"/>
      <c r="Q2397" s="194"/>
      <c r="R2397" s="210"/>
      <c r="S2397" s="211"/>
      <c r="T2397" s="193"/>
      <c r="U2397" s="40"/>
      <c r="W2397" s="41" t="str">
        <f t="shared" si="149"/>
        <v/>
      </c>
      <c r="X2397" s="58" t="str">
        <f t="shared" si="150"/>
        <v/>
      </c>
      <c r="Y2397" s="58" t="str">
        <f t="shared" si="148"/>
        <v/>
      </c>
      <c r="AC2397" s="41" t="str">
        <f t="shared" si="151"/>
        <v/>
      </c>
      <c r="AE2397" s="41" t="str">
        <f>IF($H2397="", "", IF(COUNTIF($AA$11:$AA$131, $H2397)&gt;0, 'Application Process'!$AC$4, ""))</f>
        <v/>
      </c>
    </row>
    <row r="2398" spans="1:31" x14ac:dyDescent="0.25">
      <c r="A2398" s="40"/>
      <c r="B2398" s="88" t="str">
        <f>IF($X2398="", "", IF(COUNTIF('Application Process'!$I$11:$I$3035, $X2398)=0, 'Job Database'!$Y$8, IFERROR(INDEX('Application Process'!$AJ$11:$AJ$3035, MATCH($X2398, 'Application Process'!$I$11:$I$3035, 0)), "")))</f>
        <v/>
      </c>
      <c r="C2398" s="40"/>
      <c r="D2398" s="207"/>
      <c r="E2398" s="194"/>
      <c r="F2398" s="194"/>
      <c r="G2398" s="208"/>
      <c r="H2398" s="194"/>
      <c r="I2398" s="208"/>
      <c r="J2398" s="194"/>
      <c r="K2398" s="209"/>
      <c r="L2398" s="194"/>
      <c r="M2398" s="196"/>
      <c r="N2398" s="194"/>
      <c r="O2398" s="194"/>
      <c r="P2398" s="208"/>
      <c r="Q2398" s="194"/>
      <c r="R2398" s="210"/>
      <c r="S2398" s="211"/>
      <c r="T2398" s="193"/>
      <c r="U2398" s="40"/>
      <c r="W2398" s="41" t="str">
        <f t="shared" si="149"/>
        <v/>
      </c>
      <c r="X2398" s="58" t="str">
        <f t="shared" si="150"/>
        <v/>
      </c>
      <c r="Y2398" s="58" t="str">
        <f t="shared" si="148"/>
        <v/>
      </c>
      <c r="AC2398" s="41" t="str">
        <f t="shared" si="151"/>
        <v/>
      </c>
      <c r="AE2398" s="41" t="str">
        <f>IF($H2398="", "", IF(COUNTIF($AA$11:$AA$131, $H2398)&gt;0, 'Application Process'!$AC$4, ""))</f>
        <v/>
      </c>
    </row>
    <row r="2399" spans="1:31" x14ac:dyDescent="0.25">
      <c r="A2399" s="40"/>
      <c r="B2399" s="88" t="str">
        <f>IF($X2399="", "", IF(COUNTIF('Application Process'!$I$11:$I$3035, $X2399)=0, 'Job Database'!$Y$8, IFERROR(INDEX('Application Process'!$AJ$11:$AJ$3035, MATCH($X2399, 'Application Process'!$I$11:$I$3035, 0)), "")))</f>
        <v/>
      </c>
      <c r="C2399" s="40"/>
      <c r="D2399" s="207"/>
      <c r="E2399" s="194"/>
      <c r="F2399" s="194"/>
      <c r="G2399" s="208"/>
      <c r="H2399" s="194"/>
      <c r="I2399" s="208"/>
      <c r="J2399" s="194"/>
      <c r="K2399" s="209"/>
      <c r="L2399" s="194"/>
      <c r="M2399" s="196"/>
      <c r="N2399" s="194"/>
      <c r="O2399" s="194"/>
      <c r="P2399" s="208"/>
      <c r="Q2399" s="194"/>
      <c r="R2399" s="210"/>
      <c r="S2399" s="211"/>
      <c r="T2399" s="193"/>
      <c r="U2399" s="40"/>
      <c r="W2399" s="41" t="str">
        <f t="shared" si="149"/>
        <v/>
      </c>
      <c r="X2399" s="58" t="str">
        <f t="shared" si="150"/>
        <v/>
      </c>
      <c r="Y2399" s="58" t="str">
        <f t="shared" si="148"/>
        <v/>
      </c>
      <c r="AC2399" s="41" t="str">
        <f t="shared" si="151"/>
        <v/>
      </c>
      <c r="AE2399" s="41" t="str">
        <f>IF($H2399="", "", IF(COUNTIF($AA$11:$AA$131, $H2399)&gt;0, 'Application Process'!$AC$4, ""))</f>
        <v/>
      </c>
    </row>
    <row r="2400" spans="1:31" x14ac:dyDescent="0.25">
      <c r="A2400" s="40"/>
      <c r="B2400" s="88" t="str">
        <f>IF($X2400="", "", IF(COUNTIF('Application Process'!$I$11:$I$3035, $X2400)=0, 'Job Database'!$Y$8, IFERROR(INDEX('Application Process'!$AJ$11:$AJ$3035, MATCH($X2400, 'Application Process'!$I$11:$I$3035, 0)), "")))</f>
        <v/>
      </c>
      <c r="C2400" s="40"/>
      <c r="D2400" s="207"/>
      <c r="E2400" s="194"/>
      <c r="F2400" s="194"/>
      <c r="G2400" s="208"/>
      <c r="H2400" s="194"/>
      <c r="I2400" s="208"/>
      <c r="J2400" s="194"/>
      <c r="K2400" s="209"/>
      <c r="L2400" s="194"/>
      <c r="M2400" s="196"/>
      <c r="N2400" s="194"/>
      <c r="O2400" s="194"/>
      <c r="P2400" s="208"/>
      <c r="Q2400" s="194"/>
      <c r="R2400" s="210"/>
      <c r="S2400" s="211"/>
      <c r="T2400" s="193"/>
      <c r="U2400" s="40"/>
      <c r="W2400" s="41" t="str">
        <f t="shared" si="149"/>
        <v/>
      </c>
      <c r="X2400" s="58" t="str">
        <f t="shared" si="150"/>
        <v/>
      </c>
      <c r="Y2400" s="58" t="str">
        <f t="shared" si="148"/>
        <v/>
      </c>
      <c r="AC2400" s="41" t="str">
        <f t="shared" si="151"/>
        <v/>
      </c>
      <c r="AE2400" s="41" t="str">
        <f>IF($H2400="", "", IF(COUNTIF($AA$11:$AA$131, $H2400)&gt;0, 'Application Process'!$AC$4, ""))</f>
        <v/>
      </c>
    </row>
    <row r="2401" spans="1:31" x14ac:dyDescent="0.25">
      <c r="A2401" s="40"/>
      <c r="B2401" s="88" t="str">
        <f>IF($X2401="", "", IF(COUNTIF('Application Process'!$I$11:$I$3035, $X2401)=0, 'Job Database'!$Y$8, IFERROR(INDEX('Application Process'!$AJ$11:$AJ$3035, MATCH($X2401, 'Application Process'!$I$11:$I$3035, 0)), "")))</f>
        <v/>
      </c>
      <c r="C2401" s="40"/>
      <c r="D2401" s="207"/>
      <c r="E2401" s="194"/>
      <c r="F2401" s="194"/>
      <c r="G2401" s="208"/>
      <c r="H2401" s="194"/>
      <c r="I2401" s="208"/>
      <c r="J2401" s="194"/>
      <c r="K2401" s="209"/>
      <c r="L2401" s="194"/>
      <c r="M2401" s="196"/>
      <c r="N2401" s="194"/>
      <c r="O2401" s="194"/>
      <c r="P2401" s="208"/>
      <c r="Q2401" s="194"/>
      <c r="R2401" s="210"/>
      <c r="S2401" s="211"/>
      <c r="T2401" s="193"/>
      <c r="U2401" s="40"/>
      <c r="W2401" s="41" t="str">
        <f t="shared" si="149"/>
        <v/>
      </c>
      <c r="X2401" s="58" t="str">
        <f t="shared" si="150"/>
        <v/>
      </c>
      <c r="Y2401" s="58" t="str">
        <f t="shared" si="148"/>
        <v/>
      </c>
      <c r="AC2401" s="41" t="str">
        <f t="shared" si="151"/>
        <v/>
      </c>
      <c r="AE2401" s="41" t="str">
        <f>IF($H2401="", "", IF(COUNTIF($AA$11:$AA$131, $H2401)&gt;0, 'Application Process'!$AC$4, ""))</f>
        <v/>
      </c>
    </row>
    <row r="2402" spans="1:31" x14ac:dyDescent="0.25">
      <c r="A2402" s="40"/>
      <c r="B2402" s="88" t="str">
        <f>IF($X2402="", "", IF(COUNTIF('Application Process'!$I$11:$I$3035, $X2402)=0, 'Job Database'!$Y$8, IFERROR(INDEX('Application Process'!$AJ$11:$AJ$3035, MATCH($X2402, 'Application Process'!$I$11:$I$3035, 0)), "")))</f>
        <v/>
      </c>
      <c r="C2402" s="40"/>
      <c r="D2402" s="207"/>
      <c r="E2402" s="194"/>
      <c r="F2402" s="194"/>
      <c r="G2402" s="208"/>
      <c r="H2402" s="194"/>
      <c r="I2402" s="208"/>
      <c r="J2402" s="194"/>
      <c r="K2402" s="209"/>
      <c r="L2402" s="194"/>
      <c r="M2402" s="196"/>
      <c r="N2402" s="194"/>
      <c r="O2402" s="194"/>
      <c r="P2402" s="208"/>
      <c r="Q2402" s="194"/>
      <c r="R2402" s="210"/>
      <c r="S2402" s="211"/>
      <c r="T2402" s="193"/>
      <c r="U2402" s="40"/>
      <c r="W2402" s="41" t="str">
        <f t="shared" si="149"/>
        <v/>
      </c>
      <c r="X2402" s="58" t="str">
        <f t="shared" si="150"/>
        <v/>
      </c>
      <c r="Y2402" s="58" t="str">
        <f t="shared" si="148"/>
        <v/>
      </c>
      <c r="AC2402" s="41" t="str">
        <f t="shared" si="151"/>
        <v/>
      </c>
      <c r="AE2402" s="41" t="str">
        <f>IF($H2402="", "", IF(COUNTIF($AA$11:$AA$131, $H2402)&gt;0, 'Application Process'!$AC$4, ""))</f>
        <v/>
      </c>
    </row>
    <row r="2403" spans="1:31" x14ac:dyDescent="0.25">
      <c r="A2403" s="40"/>
      <c r="B2403" s="88" t="str">
        <f>IF($X2403="", "", IF(COUNTIF('Application Process'!$I$11:$I$3035, $X2403)=0, 'Job Database'!$Y$8, IFERROR(INDEX('Application Process'!$AJ$11:$AJ$3035, MATCH($X2403, 'Application Process'!$I$11:$I$3035, 0)), "")))</f>
        <v/>
      </c>
      <c r="C2403" s="40"/>
      <c r="D2403" s="207"/>
      <c r="E2403" s="194"/>
      <c r="F2403" s="194"/>
      <c r="G2403" s="208"/>
      <c r="H2403" s="194"/>
      <c r="I2403" s="208"/>
      <c r="J2403" s="194"/>
      <c r="K2403" s="209"/>
      <c r="L2403" s="194"/>
      <c r="M2403" s="196"/>
      <c r="N2403" s="194"/>
      <c r="O2403" s="194"/>
      <c r="P2403" s="208"/>
      <c r="Q2403" s="194"/>
      <c r="R2403" s="210"/>
      <c r="S2403" s="211"/>
      <c r="T2403" s="193"/>
      <c r="U2403" s="40"/>
      <c r="W2403" s="41" t="str">
        <f t="shared" si="149"/>
        <v/>
      </c>
      <c r="X2403" s="58" t="str">
        <f t="shared" si="150"/>
        <v/>
      </c>
      <c r="Y2403" s="58" t="str">
        <f t="shared" si="148"/>
        <v/>
      </c>
      <c r="AC2403" s="41" t="str">
        <f t="shared" si="151"/>
        <v/>
      </c>
      <c r="AE2403" s="41" t="str">
        <f>IF($H2403="", "", IF(COUNTIF($AA$11:$AA$131, $H2403)&gt;0, 'Application Process'!$AC$4, ""))</f>
        <v/>
      </c>
    </row>
    <row r="2404" spans="1:31" x14ac:dyDescent="0.25">
      <c r="A2404" s="40"/>
      <c r="B2404" s="88" t="str">
        <f>IF($X2404="", "", IF(COUNTIF('Application Process'!$I$11:$I$3035, $X2404)=0, 'Job Database'!$Y$8, IFERROR(INDEX('Application Process'!$AJ$11:$AJ$3035, MATCH($X2404, 'Application Process'!$I$11:$I$3035, 0)), "")))</f>
        <v/>
      </c>
      <c r="C2404" s="40"/>
      <c r="D2404" s="207"/>
      <c r="E2404" s="194"/>
      <c r="F2404" s="194"/>
      <c r="G2404" s="208"/>
      <c r="H2404" s="194"/>
      <c r="I2404" s="208"/>
      <c r="J2404" s="194"/>
      <c r="K2404" s="209"/>
      <c r="L2404" s="194"/>
      <c r="M2404" s="196"/>
      <c r="N2404" s="194"/>
      <c r="O2404" s="194"/>
      <c r="P2404" s="208"/>
      <c r="Q2404" s="194"/>
      <c r="R2404" s="210"/>
      <c r="S2404" s="211"/>
      <c r="T2404" s="193"/>
      <c r="U2404" s="40"/>
      <c r="W2404" s="41" t="str">
        <f t="shared" si="149"/>
        <v/>
      </c>
      <c r="X2404" s="58" t="str">
        <f t="shared" si="150"/>
        <v/>
      </c>
      <c r="Y2404" s="58" t="str">
        <f t="shared" si="148"/>
        <v/>
      </c>
      <c r="AC2404" s="41" t="str">
        <f t="shared" si="151"/>
        <v/>
      </c>
      <c r="AE2404" s="41" t="str">
        <f>IF($H2404="", "", IF(COUNTIF($AA$11:$AA$131, $H2404)&gt;0, 'Application Process'!$AC$4, ""))</f>
        <v/>
      </c>
    </row>
    <row r="2405" spans="1:31" x14ac:dyDescent="0.25">
      <c r="A2405" s="40"/>
      <c r="B2405" s="88" t="str">
        <f>IF($X2405="", "", IF(COUNTIF('Application Process'!$I$11:$I$3035, $X2405)=0, 'Job Database'!$Y$8, IFERROR(INDEX('Application Process'!$AJ$11:$AJ$3035, MATCH($X2405, 'Application Process'!$I$11:$I$3035, 0)), "")))</f>
        <v/>
      </c>
      <c r="C2405" s="40"/>
      <c r="D2405" s="207"/>
      <c r="E2405" s="194"/>
      <c r="F2405" s="194"/>
      <c r="G2405" s="208"/>
      <c r="H2405" s="194"/>
      <c r="I2405" s="208"/>
      <c r="J2405" s="194"/>
      <c r="K2405" s="209"/>
      <c r="L2405" s="194"/>
      <c r="M2405" s="196"/>
      <c r="N2405" s="194"/>
      <c r="O2405" s="194"/>
      <c r="P2405" s="208"/>
      <c r="Q2405" s="194"/>
      <c r="R2405" s="210"/>
      <c r="S2405" s="211"/>
      <c r="T2405" s="193"/>
      <c r="U2405" s="40"/>
      <c r="W2405" s="41" t="str">
        <f t="shared" si="149"/>
        <v/>
      </c>
      <c r="X2405" s="58" t="str">
        <f t="shared" si="150"/>
        <v/>
      </c>
      <c r="Y2405" s="58" t="str">
        <f t="shared" si="148"/>
        <v/>
      </c>
      <c r="AC2405" s="41" t="str">
        <f t="shared" si="151"/>
        <v/>
      </c>
      <c r="AE2405" s="41" t="str">
        <f>IF($H2405="", "", IF(COUNTIF($AA$11:$AA$131, $H2405)&gt;0, 'Application Process'!$AC$4, ""))</f>
        <v/>
      </c>
    </row>
    <row r="2406" spans="1:31" x14ac:dyDescent="0.25">
      <c r="A2406" s="40"/>
      <c r="B2406" s="88" t="str">
        <f>IF($X2406="", "", IF(COUNTIF('Application Process'!$I$11:$I$3035, $X2406)=0, 'Job Database'!$Y$8, IFERROR(INDEX('Application Process'!$AJ$11:$AJ$3035, MATCH($X2406, 'Application Process'!$I$11:$I$3035, 0)), "")))</f>
        <v/>
      </c>
      <c r="C2406" s="40"/>
      <c r="D2406" s="207"/>
      <c r="E2406" s="194"/>
      <c r="F2406" s="194"/>
      <c r="G2406" s="208"/>
      <c r="H2406" s="194"/>
      <c r="I2406" s="208"/>
      <c r="J2406" s="194"/>
      <c r="K2406" s="209"/>
      <c r="L2406" s="194"/>
      <c r="M2406" s="196"/>
      <c r="N2406" s="194"/>
      <c r="O2406" s="194"/>
      <c r="P2406" s="208"/>
      <c r="Q2406" s="194"/>
      <c r="R2406" s="210"/>
      <c r="S2406" s="211"/>
      <c r="T2406" s="193"/>
      <c r="U2406" s="40"/>
      <c r="W2406" s="41" t="str">
        <f t="shared" si="149"/>
        <v/>
      </c>
      <c r="X2406" s="58" t="str">
        <f t="shared" si="150"/>
        <v/>
      </c>
      <c r="Y2406" s="58" t="str">
        <f t="shared" si="148"/>
        <v/>
      </c>
      <c r="AC2406" s="41" t="str">
        <f t="shared" si="151"/>
        <v/>
      </c>
      <c r="AE2406" s="41" t="str">
        <f>IF($H2406="", "", IF(COUNTIF($AA$11:$AA$131, $H2406)&gt;0, 'Application Process'!$AC$4, ""))</f>
        <v/>
      </c>
    </row>
    <row r="2407" spans="1:31" x14ac:dyDescent="0.25">
      <c r="A2407" s="40"/>
      <c r="B2407" s="88" t="str">
        <f>IF($X2407="", "", IF(COUNTIF('Application Process'!$I$11:$I$3035, $X2407)=0, 'Job Database'!$Y$8, IFERROR(INDEX('Application Process'!$AJ$11:$AJ$3035, MATCH($X2407, 'Application Process'!$I$11:$I$3035, 0)), "")))</f>
        <v/>
      </c>
      <c r="C2407" s="40"/>
      <c r="D2407" s="207"/>
      <c r="E2407" s="194"/>
      <c r="F2407" s="194"/>
      <c r="G2407" s="208"/>
      <c r="H2407" s="194"/>
      <c r="I2407" s="208"/>
      <c r="J2407" s="194"/>
      <c r="K2407" s="209"/>
      <c r="L2407" s="194"/>
      <c r="M2407" s="196"/>
      <c r="N2407" s="194"/>
      <c r="O2407" s="194"/>
      <c r="P2407" s="208"/>
      <c r="Q2407" s="194"/>
      <c r="R2407" s="210"/>
      <c r="S2407" s="211"/>
      <c r="T2407" s="193"/>
      <c r="U2407" s="40"/>
      <c r="W2407" s="41" t="str">
        <f t="shared" si="149"/>
        <v/>
      </c>
      <c r="X2407" s="58" t="str">
        <f t="shared" si="150"/>
        <v/>
      </c>
      <c r="Y2407" s="58" t="str">
        <f t="shared" si="148"/>
        <v/>
      </c>
      <c r="AC2407" s="41" t="str">
        <f t="shared" si="151"/>
        <v/>
      </c>
      <c r="AE2407" s="41" t="str">
        <f>IF($H2407="", "", IF(COUNTIF($AA$11:$AA$131, $H2407)&gt;0, 'Application Process'!$AC$4, ""))</f>
        <v/>
      </c>
    </row>
    <row r="2408" spans="1:31" x14ac:dyDescent="0.25">
      <c r="A2408" s="40"/>
      <c r="B2408" s="88" t="str">
        <f>IF($X2408="", "", IF(COUNTIF('Application Process'!$I$11:$I$3035, $X2408)=0, 'Job Database'!$Y$8, IFERROR(INDEX('Application Process'!$AJ$11:$AJ$3035, MATCH($X2408, 'Application Process'!$I$11:$I$3035, 0)), "")))</f>
        <v/>
      </c>
      <c r="C2408" s="40"/>
      <c r="D2408" s="207"/>
      <c r="E2408" s="194"/>
      <c r="F2408" s="194"/>
      <c r="G2408" s="208"/>
      <c r="H2408" s="194"/>
      <c r="I2408" s="208"/>
      <c r="J2408" s="194"/>
      <c r="K2408" s="209"/>
      <c r="L2408" s="194"/>
      <c r="M2408" s="196"/>
      <c r="N2408" s="194"/>
      <c r="O2408" s="194"/>
      <c r="P2408" s="208"/>
      <c r="Q2408" s="194"/>
      <c r="R2408" s="210"/>
      <c r="S2408" s="211"/>
      <c r="T2408" s="193"/>
      <c r="U2408" s="40"/>
      <c r="W2408" s="41" t="str">
        <f t="shared" si="149"/>
        <v/>
      </c>
      <c r="X2408" s="58" t="str">
        <f t="shared" si="150"/>
        <v/>
      </c>
      <c r="Y2408" s="58" t="str">
        <f t="shared" si="148"/>
        <v/>
      </c>
      <c r="AC2408" s="41" t="str">
        <f t="shared" si="151"/>
        <v/>
      </c>
      <c r="AE2408" s="41" t="str">
        <f>IF($H2408="", "", IF(COUNTIF($AA$11:$AA$131, $H2408)&gt;0, 'Application Process'!$AC$4, ""))</f>
        <v/>
      </c>
    </row>
    <row r="2409" spans="1:31" x14ac:dyDescent="0.25">
      <c r="A2409" s="40"/>
      <c r="B2409" s="88" t="str">
        <f>IF($X2409="", "", IF(COUNTIF('Application Process'!$I$11:$I$3035, $X2409)=0, 'Job Database'!$Y$8, IFERROR(INDEX('Application Process'!$AJ$11:$AJ$3035, MATCH($X2409, 'Application Process'!$I$11:$I$3035, 0)), "")))</f>
        <v/>
      </c>
      <c r="C2409" s="40"/>
      <c r="D2409" s="207"/>
      <c r="E2409" s="194"/>
      <c r="F2409" s="194"/>
      <c r="G2409" s="208"/>
      <c r="H2409" s="194"/>
      <c r="I2409" s="208"/>
      <c r="J2409" s="194"/>
      <c r="K2409" s="209"/>
      <c r="L2409" s="194"/>
      <c r="M2409" s="196"/>
      <c r="N2409" s="194"/>
      <c r="O2409" s="194"/>
      <c r="P2409" s="208"/>
      <c r="Q2409" s="194"/>
      <c r="R2409" s="210"/>
      <c r="S2409" s="211"/>
      <c r="T2409" s="193"/>
      <c r="U2409" s="40"/>
      <c r="W2409" s="41" t="str">
        <f t="shared" si="149"/>
        <v/>
      </c>
      <c r="X2409" s="58" t="str">
        <f t="shared" si="150"/>
        <v/>
      </c>
      <c r="Y2409" s="58" t="str">
        <f t="shared" si="148"/>
        <v/>
      </c>
      <c r="AC2409" s="41" t="str">
        <f t="shared" si="151"/>
        <v/>
      </c>
      <c r="AE2409" s="41" t="str">
        <f>IF($H2409="", "", IF(COUNTIF($AA$11:$AA$131, $H2409)&gt;0, 'Application Process'!$AC$4, ""))</f>
        <v/>
      </c>
    </row>
    <row r="2410" spans="1:31" x14ac:dyDescent="0.25">
      <c r="A2410" s="40"/>
      <c r="B2410" s="88" t="str">
        <f>IF($X2410="", "", IF(COUNTIF('Application Process'!$I$11:$I$3035, $X2410)=0, 'Job Database'!$Y$8, IFERROR(INDEX('Application Process'!$AJ$11:$AJ$3035, MATCH($X2410, 'Application Process'!$I$11:$I$3035, 0)), "")))</f>
        <v/>
      </c>
      <c r="C2410" s="40"/>
      <c r="D2410" s="207"/>
      <c r="E2410" s="194"/>
      <c r="F2410" s="194"/>
      <c r="G2410" s="208"/>
      <c r="H2410" s="194"/>
      <c r="I2410" s="208"/>
      <c r="J2410" s="194"/>
      <c r="K2410" s="209"/>
      <c r="L2410" s="194"/>
      <c r="M2410" s="196"/>
      <c r="N2410" s="194"/>
      <c r="O2410" s="194"/>
      <c r="P2410" s="208"/>
      <c r="Q2410" s="194"/>
      <c r="R2410" s="210"/>
      <c r="S2410" s="211"/>
      <c r="T2410" s="193"/>
      <c r="U2410" s="40"/>
      <c r="W2410" s="41" t="str">
        <f t="shared" si="149"/>
        <v/>
      </c>
      <c r="X2410" s="58" t="str">
        <f t="shared" si="150"/>
        <v/>
      </c>
      <c r="Y2410" s="58" t="str">
        <f t="shared" si="148"/>
        <v/>
      </c>
      <c r="AC2410" s="41" t="str">
        <f t="shared" si="151"/>
        <v/>
      </c>
      <c r="AE2410" s="41" t="str">
        <f>IF($H2410="", "", IF(COUNTIF($AA$11:$AA$131, $H2410)&gt;0, 'Application Process'!$AC$4, ""))</f>
        <v/>
      </c>
    </row>
    <row r="2411" spans="1:31" x14ac:dyDescent="0.25">
      <c r="A2411" s="40"/>
      <c r="B2411" s="88" t="str">
        <f>IF($X2411="", "", IF(COUNTIF('Application Process'!$I$11:$I$3035, $X2411)=0, 'Job Database'!$Y$8, IFERROR(INDEX('Application Process'!$AJ$11:$AJ$3035, MATCH($X2411, 'Application Process'!$I$11:$I$3035, 0)), "")))</f>
        <v/>
      </c>
      <c r="C2411" s="40"/>
      <c r="D2411" s="207"/>
      <c r="E2411" s="194"/>
      <c r="F2411" s="194"/>
      <c r="G2411" s="208"/>
      <c r="H2411" s="194"/>
      <c r="I2411" s="208"/>
      <c r="J2411" s="194"/>
      <c r="K2411" s="209"/>
      <c r="L2411" s="194"/>
      <c r="M2411" s="196"/>
      <c r="N2411" s="194"/>
      <c r="O2411" s="194"/>
      <c r="P2411" s="208"/>
      <c r="Q2411" s="194"/>
      <c r="R2411" s="210"/>
      <c r="S2411" s="211"/>
      <c r="T2411" s="193"/>
      <c r="U2411" s="40"/>
      <c r="W2411" s="41" t="str">
        <f t="shared" si="149"/>
        <v/>
      </c>
      <c r="X2411" s="58" t="str">
        <f t="shared" si="150"/>
        <v/>
      </c>
      <c r="Y2411" s="58" t="str">
        <f t="shared" si="148"/>
        <v/>
      </c>
      <c r="AC2411" s="41" t="str">
        <f t="shared" si="151"/>
        <v/>
      </c>
      <c r="AE2411" s="41" t="str">
        <f>IF($H2411="", "", IF(COUNTIF($AA$11:$AA$131, $H2411)&gt;0, 'Application Process'!$AC$4, ""))</f>
        <v/>
      </c>
    </row>
    <row r="2412" spans="1:31" x14ac:dyDescent="0.25">
      <c r="A2412" s="40"/>
      <c r="B2412" s="88" t="str">
        <f>IF($X2412="", "", IF(COUNTIF('Application Process'!$I$11:$I$3035, $X2412)=0, 'Job Database'!$Y$8, IFERROR(INDEX('Application Process'!$AJ$11:$AJ$3035, MATCH($X2412, 'Application Process'!$I$11:$I$3035, 0)), "")))</f>
        <v/>
      </c>
      <c r="C2412" s="40"/>
      <c r="D2412" s="207"/>
      <c r="E2412" s="194"/>
      <c r="F2412" s="194"/>
      <c r="G2412" s="208"/>
      <c r="H2412" s="194"/>
      <c r="I2412" s="208"/>
      <c r="J2412" s="194"/>
      <c r="K2412" s="209"/>
      <c r="L2412" s="194"/>
      <c r="M2412" s="196"/>
      <c r="N2412" s="194"/>
      <c r="O2412" s="194"/>
      <c r="P2412" s="208"/>
      <c r="Q2412" s="194"/>
      <c r="R2412" s="210"/>
      <c r="S2412" s="211"/>
      <c r="T2412" s="193"/>
      <c r="U2412" s="40"/>
      <c r="W2412" s="41" t="str">
        <f t="shared" si="149"/>
        <v/>
      </c>
      <c r="X2412" s="58" t="str">
        <f t="shared" si="150"/>
        <v/>
      </c>
      <c r="Y2412" s="58" t="str">
        <f t="shared" si="148"/>
        <v/>
      </c>
      <c r="AC2412" s="41" t="str">
        <f t="shared" si="151"/>
        <v/>
      </c>
      <c r="AE2412" s="41" t="str">
        <f>IF($H2412="", "", IF(COUNTIF($AA$11:$AA$131, $H2412)&gt;0, 'Application Process'!$AC$4, ""))</f>
        <v/>
      </c>
    </row>
    <row r="2413" spans="1:31" x14ac:dyDescent="0.25">
      <c r="A2413" s="40"/>
      <c r="B2413" s="88" t="str">
        <f>IF($X2413="", "", IF(COUNTIF('Application Process'!$I$11:$I$3035, $X2413)=0, 'Job Database'!$Y$8, IFERROR(INDEX('Application Process'!$AJ$11:$AJ$3035, MATCH($X2413, 'Application Process'!$I$11:$I$3035, 0)), "")))</f>
        <v/>
      </c>
      <c r="C2413" s="40"/>
      <c r="D2413" s="207"/>
      <c r="E2413" s="194"/>
      <c r="F2413" s="194"/>
      <c r="G2413" s="208"/>
      <c r="H2413" s="194"/>
      <c r="I2413" s="208"/>
      <c r="J2413" s="194"/>
      <c r="K2413" s="209"/>
      <c r="L2413" s="194"/>
      <c r="M2413" s="196"/>
      <c r="N2413" s="194"/>
      <c r="O2413" s="194"/>
      <c r="P2413" s="208"/>
      <c r="Q2413" s="194"/>
      <c r="R2413" s="210"/>
      <c r="S2413" s="211"/>
      <c r="T2413" s="193"/>
      <c r="U2413" s="40"/>
      <c r="W2413" s="41" t="str">
        <f t="shared" si="149"/>
        <v/>
      </c>
      <c r="X2413" s="58" t="str">
        <f t="shared" si="150"/>
        <v/>
      </c>
      <c r="Y2413" s="58" t="str">
        <f t="shared" si="148"/>
        <v/>
      </c>
      <c r="AC2413" s="41" t="str">
        <f t="shared" si="151"/>
        <v/>
      </c>
      <c r="AE2413" s="41" t="str">
        <f>IF($H2413="", "", IF(COUNTIF($AA$11:$AA$131, $H2413)&gt;0, 'Application Process'!$AC$4, ""))</f>
        <v/>
      </c>
    </row>
    <row r="2414" spans="1:31" x14ac:dyDescent="0.25">
      <c r="A2414" s="40"/>
      <c r="B2414" s="88" t="str">
        <f>IF($X2414="", "", IF(COUNTIF('Application Process'!$I$11:$I$3035, $X2414)=0, 'Job Database'!$Y$8, IFERROR(INDEX('Application Process'!$AJ$11:$AJ$3035, MATCH($X2414, 'Application Process'!$I$11:$I$3035, 0)), "")))</f>
        <v/>
      </c>
      <c r="C2414" s="40"/>
      <c r="D2414" s="207"/>
      <c r="E2414" s="194"/>
      <c r="F2414" s="194"/>
      <c r="G2414" s="208"/>
      <c r="H2414" s="194"/>
      <c r="I2414" s="208"/>
      <c r="J2414" s="194"/>
      <c r="K2414" s="209"/>
      <c r="L2414" s="194"/>
      <c r="M2414" s="196"/>
      <c r="N2414" s="194"/>
      <c r="O2414" s="194"/>
      <c r="P2414" s="208"/>
      <c r="Q2414" s="194"/>
      <c r="R2414" s="210"/>
      <c r="S2414" s="211"/>
      <c r="T2414" s="193"/>
      <c r="U2414" s="40"/>
      <c r="W2414" s="41" t="str">
        <f t="shared" si="149"/>
        <v/>
      </c>
      <c r="X2414" s="58" t="str">
        <f t="shared" si="150"/>
        <v/>
      </c>
      <c r="Y2414" s="58" t="str">
        <f t="shared" si="148"/>
        <v/>
      </c>
      <c r="AC2414" s="41" t="str">
        <f t="shared" si="151"/>
        <v/>
      </c>
      <c r="AE2414" s="41" t="str">
        <f>IF($H2414="", "", IF(COUNTIF($AA$11:$AA$131, $H2414)&gt;0, 'Application Process'!$AC$4, ""))</f>
        <v/>
      </c>
    </row>
    <row r="2415" spans="1:31" x14ac:dyDescent="0.25">
      <c r="A2415" s="40"/>
      <c r="B2415" s="88" t="str">
        <f>IF($X2415="", "", IF(COUNTIF('Application Process'!$I$11:$I$3035, $X2415)=0, 'Job Database'!$Y$8, IFERROR(INDEX('Application Process'!$AJ$11:$AJ$3035, MATCH($X2415, 'Application Process'!$I$11:$I$3035, 0)), "")))</f>
        <v/>
      </c>
      <c r="C2415" s="40"/>
      <c r="D2415" s="207"/>
      <c r="E2415" s="194"/>
      <c r="F2415" s="194"/>
      <c r="G2415" s="208"/>
      <c r="H2415" s="194"/>
      <c r="I2415" s="208"/>
      <c r="J2415" s="194"/>
      <c r="K2415" s="209"/>
      <c r="L2415" s="194"/>
      <c r="M2415" s="196"/>
      <c r="N2415" s="194"/>
      <c r="O2415" s="194"/>
      <c r="P2415" s="208"/>
      <c r="Q2415" s="194"/>
      <c r="R2415" s="210"/>
      <c r="S2415" s="211"/>
      <c r="T2415" s="193"/>
      <c r="U2415" s="40"/>
      <c r="W2415" s="41" t="str">
        <f t="shared" si="149"/>
        <v/>
      </c>
      <c r="X2415" s="58" t="str">
        <f t="shared" si="150"/>
        <v/>
      </c>
      <c r="Y2415" s="58" t="str">
        <f t="shared" si="148"/>
        <v/>
      </c>
      <c r="AC2415" s="41" t="str">
        <f t="shared" si="151"/>
        <v/>
      </c>
      <c r="AE2415" s="41" t="str">
        <f>IF($H2415="", "", IF(COUNTIF($AA$11:$AA$131, $H2415)&gt;0, 'Application Process'!$AC$4, ""))</f>
        <v/>
      </c>
    </row>
    <row r="2416" spans="1:31" x14ac:dyDescent="0.25">
      <c r="A2416" s="40"/>
      <c r="B2416" s="88" t="str">
        <f>IF($X2416="", "", IF(COUNTIF('Application Process'!$I$11:$I$3035, $X2416)=0, 'Job Database'!$Y$8, IFERROR(INDEX('Application Process'!$AJ$11:$AJ$3035, MATCH($X2416, 'Application Process'!$I$11:$I$3035, 0)), "")))</f>
        <v/>
      </c>
      <c r="C2416" s="40"/>
      <c r="D2416" s="207"/>
      <c r="E2416" s="194"/>
      <c r="F2416" s="194"/>
      <c r="G2416" s="208"/>
      <c r="H2416" s="194"/>
      <c r="I2416" s="208"/>
      <c r="J2416" s="194"/>
      <c r="K2416" s="209"/>
      <c r="L2416" s="194"/>
      <c r="M2416" s="196"/>
      <c r="N2416" s="194"/>
      <c r="O2416" s="194"/>
      <c r="P2416" s="208"/>
      <c r="Q2416" s="194"/>
      <c r="R2416" s="210"/>
      <c r="S2416" s="211"/>
      <c r="T2416" s="193"/>
      <c r="U2416" s="40"/>
      <c r="W2416" s="41" t="str">
        <f t="shared" si="149"/>
        <v/>
      </c>
      <c r="X2416" s="58" t="str">
        <f t="shared" si="150"/>
        <v/>
      </c>
      <c r="Y2416" s="58" t="str">
        <f t="shared" si="148"/>
        <v/>
      </c>
      <c r="AC2416" s="41" t="str">
        <f t="shared" si="151"/>
        <v/>
      </c>
      <c r="AE2416" s="41" t="str">
        <f>IF($H2416="", "", IF(COUNTIF($AA$11:$AA$131, $H2416)&gt;0, 'Application Process'!$AC$4, ""))</f>
        <v/>
      </c>
    </row>
    <row r="2417" spans="1:31" x14ac:dyDescent="0.25">
      <c r="A2417" s="40"/>
      <c r="B2417" s="88" t="str">
        <f>IF($X2417="", "", IF(COUNTIF('Application Process'!$I$11:$I$3035, $X2417)=0, 'Job Database'!$Y$8, IFERROR(INDEX('Application Process'!$AJ$11:$AJ$3035, MATCH($X2417, 'Application Process'!$I$11:$I$3035, 0)), "")))</f>
        <v/>
      </c>
      <c r="C2417" s="40"/>
      <c r="D2417" s="207"/>
      <c r="E2417" s="194"/>
      <c r="F2417" s="194"/>
      <c r="G2417" s="208"/>
      <c r="H2417" s="194"/>
      <c r="I2417" s="208"/>
      <c r="J2417" s="194"/>
      <c r="K2417" s="209"/>
      <c r="L2417" s="194"/>
      <c r="M2417" s="196"/>
      <c r="N2417" s="194"/>
      <c r="O2417" s="194"/>
      <c r="P2417" s="208"/>
      <c r="Q2417" s="194"/>
      <c r="R2417" s="210"/>
      <c r="S2417" s="211"/>
      <c r="T2417" s="193"/>
      <c r="U2417" s="40"/>
      <c r="W2417" s="41" t="str">
        <f t="shared" si="149"/>
        <v/>
      </c>
      <c r="X2417" s="58" t="str">
        <f t="shared" si="150"/>
        <v/>
      </c>
      <c r="Y2417" s="58" t="str">
        <f t="shared" si="148"/>
        <v/>
      </c>
      <c r="AC2417" s="41" t="str">
        <f t="shared" si="151"/>
        <v/>
      </c>
      <c r="AE2417" s="41" t="str">
        <f>IF($H2417="", "", IF(COUNTIF($AA$11:$AA$131, $H2417)&gt;0, 'Application Process'!$AC$4, ""))</f>
        <v/>
      </c>
    </row>
    <row r="2418" spans="1:31" x14ac:dyDescent="0.25">
      <c r="A2418" s="40"/>
      <c r="B2418" s="88" t="str">
        <f>IF($X2418="", "", IF(COUNTIF('Application Process'!$I$11:$I$3035, $X2418)=0, 'Job Database'!$Y$8, IFERROR(INDEX('Application Process'!$AJ$11:$AJ$3035, MATCH($X2418, 'Application Process'!$I$11:$I$3035, 0)), "")))</f>
        <v/>
      </c>
      <c r="C2418" s="40"/>
      <c r="D2418" s="207"/>
      <c r="E2418" s="194"/>
      <c r="F2418" s="194"/>
      <c r="G2418" s="208"/>
      <c r="H2418" s="194"/>
      <c r="I2418" s="208"/>
      <c r="J2418" s="194"/>
      <c r="K2418" s="209"/>
      <c r="L2418" s="194"/>
      <c r="M2418" s="196"/>
      <c r="N2418" s="194"/>
      <c r="O2418" s="194"/>
      <c r="P2418" s="208"/>
      <c r="Q2418" s="194"/>
      <c r="R2418" s="210"/>
      <c r="S2418" s="211"/>
      <c r="T2418" s="193"/>
      <c r="U2418" s="40"/>
      <c r="W2418" s="41" t="str">
        <f t="shared" si="149"/>
        <v/>
      </c>
      <c r="X2418" s="58" t="str">
        <f t="shared" si="150"/>
        <v/>
      </c>
      <c r="Y2418" s="58" t="str">
        <f t="shared" si="148"/>
        <v/>
      </c>
      <c r="AC2418" s="41" t="str">
        <f t="shared" si="151"/>
        <v/>
      </c>
      <c r="AE2418" s="41" t="str">
        <f>IF($H2418="", "", IF(COUNTIF($AA$11:$AA$131, $H2418)&gt;0, 'Application Process'!$AC$4, ""))</f>
        <v/>
      </c>
    </row>
    <row r="2419" spans="1:31" x14ac:dyDescent="0.25">
      <c r="A2419" s="40"/>
      <c r="B2419" s="88" t="str">
        <f>IF($X2419="", "", IF(COUNTIF('Application Process'!$I$11:$I$3035, $X2419)=0, 'Job Database'!$Y$8, IFERROR(INDEX('Application Process'!$AJ$11:$AJ$3035, MATCH($X2419, 'Application Process'!$I$11:$I$3035, 0)), "")))</f>
        <v/>
      </c>
      <c r="C2419" s="40"/>
      <c r="D2419" s="207"/>
      <c r="E2419" s="194"/>
      <c r="F2419" s="194"/>
      <c r="G2419" s="208"/>
      <c r="H2419" s="194"/>
      <c r="I2419" s="208"/>
      <c r="J2419" s="194"/>
      <c r="K2419" s="209"/>
      <c r="L2419" s="194"/>
      <c r="M2419" s="196"/>
      <c r="N2419" s="194"/>
      <c r="O2419" s="194"/>
      <c r="P2419" s="208"/>
      <c r="Q2419" s="194"/>
      <c r="R2419" s="210"/>
      <c r="S2419" s="211"/>
      <c r="T2419" s="193"/>
      <c r="U2419" s="40"/>
      <c r="W2419" s="41" t="str">
        <f t="shared" si="149"/>
        <v/>
      </c>
      <c r="X2419" s="58" t="str">
        <f t="shared" si="150"/>
        <v/>
      </c>
      <c r="Y2419" s="58" t="str">
        <f t="shared" si="148"/>
        <v/>
      </c>
      <c r="AC2419" s="41" t="str">
        <f t="shared" si="151"/>
        <v/>
      </c>
      <c r="AE2419" s="41" t="str">
        <f>IF($H2419="", "", IF(COUNTIF($AA$11:$AA$131, $H2419)&gt;0, 'Application Process'!$AC$4, ""))</f>
        <v/>
      </c>
    </row>
    <row r="2420" spans="1:31" x14ac:dyDescent="0.25">
      <c r="A2420" s="40"/>
      <c r="B2420" s="88" t="str">
        <f>IF($X2420="", "", IF(COUNTIF('Application Process'!$I$11:$I$3035, $X2420)=0, 'Job Database'!$Y$8, IFERROR(INDEX('Application Process'!$AJ$11:$AJ$3035, MATCH($X2420, 'Application Process'!$I$11:$I$3035, 0)), "")))</f>
        <v/>
      </c>
      <c r="C2420" s="40"/>
      <c r="D2420" s="207"/>
      <c r="E2420" s="194"/>
      <c r="F2420" s="194"/>
      <c r="G2420" s="208"/>
      <c r="H2420" s="194"/>
      <c r="I2420" s="208"/>
      <c r="J2420" s="194"/>
      <c r="K2420" s="209"/>
      <c r="L2420" s="194"/>
      <c r="M2420" s="196"/>
      <c r="N2420" s="194"/>
      <c r="O2420" s="194"/>
      <c r="P2420" s="208"/>
      <c r="Q2420" s="194"/>
      <c r="R2420" s="210"/>
      <c r="S2420" s="211"/>
      <c r="T2420" s="193"/>
      <c r="U2420" s="40"/>
      <c r="W2420" s="41" t="str">
        <f t="shared" si="149"/>
        <v/>
      </c>
      <c r="X2420" s="58" t="str">
        <f t="shared" si="150"/>
        <v/>
      </c>
      <c r="Y2420" s="58" t="str">
        <f t="shared" si="148"/>
        <v/>
      </c>
      <c r="AC2420" s="41" t="str">
        <f t="shared" si="151"/>
        <v/>
      </c>
      <c r="AE2420" s="41" t="str">
        <f>IF($H2420="", "", IF(COUNTIF($AA$11:$AA$131, $H2420)&gt;0, 'Application Process'!$AC$4, ""))</f>
        <v/>
      </c>
    </row>
    <row r="2421" spans="1:31" x14ac:dyDescent="0.25">
      <c r="A2421" s="40"/>
      <c r="B2421" s="88" t="str">
        <f>IF($X2421="", "", IF(COUNTIF('Application Process'!$I$11:$I$3035, $X2421)=0, 'Job Database'!$Y$8, IFERROR(INDEX('Application Process'!$AJ$11:$AJ$3035, MATCH($X2421, 'Application Process'!$I$11:$I$3035, 0)), "")))</f>
        <v/>
      </c>
      <c r="C2421" s="40"/>
      <c r="D2421" s="207"/>
      <c r="E2421" s="194"/>
      <c r="F2421" s="194"/>
      <c r="G2421" s="208"/>
      <c r="H2421" s="194"/>
      <c r="I2421" s="208"/>
      <c r="J2421" s="194"/>
      <c r="K2421" s="209"/>
      <c r="L2421" s="194"/>
      <c r="M2421" s="196"/>
      <c r="N2421" s="194"/>
      <c r="O2421" s="194"/>
      <c r="P2421" s="208"/>
      <c r="Q2421" s="194"/>
      <c r="R2421" s="210"/>
      <c r="S2421" s="211"/>
      <c r="T2421" s="193"/>
      <c r="U2421" s="40"/>
      <c r="W2421" s="41" t="str">
        <f t="shared" si="149"/>
        <v/>
      </c>
      <c r="X2421" s="58" t="str">
        <f t="shared" si="150"/>
        <v/>
      </c>
      <c r="Y2421" s="58" t="str">
        <f t="shared" si="148"/>
        <v/>
      </c>
      <c r="AC2421" s="41" t="str">
        <f t="shared" si="151"/>
        <v/>
      </c>
      <c r="AE2421" s="41" t="str">
        <f>IF($H2421="", "", IF(COUNTIF($AA$11:$AA$131, $H2421)&gt;0, 'Application Process'!$AC$4, ""))</f>
        <v/>
      </c>
    </row>
    <row r="2422" spans="1:31" x14ac:dyDescent="0.25">
      <c r="A2422" s="40"/>
      <c r="B2422" s="88" t="str">
        <f>IF($X2422="", "", IF(COUNTIF('Application Process'!$I$11:$I$3035, $X2422)=0, 'Job Database'!$Y$8, IFERROR(INDEX('Application Process'!$AJ$11:$AJ$3035, MATCH($X2422, 'Application Process'!$I$11:$I$3035, 0)), "")))</f>
        <v/>
      </c>
      <c r="C2422" s="40"/>
      <c r="D2422" s="207"/>
      <c r="E2422" s="194"/>
      <c r="F2422" s="194"/>
      <c r="G2422" s="208"/>
      <c r="H2422" s="194"/>
      <c r="I2422" s="208"/>
      <c r="J2422" s="194"/>
      <c r="K2422" s="209"/>
      <c r="L2422" s="194"/>
      <c r="M2422" s="196"/>
      <c r="N2422" s="194"/>
      <c r="O2422" s="194"/>
      <c r="P2422" s="208"/>
      <c r="Q2422" s="194"/>
      <c r="R2422" s="210"/>
      <c r="S2422" s="211"/>
      <c r="T2422" s="193"/>
      <c r="U2422" s="40"/>
      <c r="W2422" s="41" t="str">
        <f t="shared" si="149"/>
        <v/>
      </c>
      <c r="X2422" s="58" t="str">
        <f t="shared" si="150"/>
        <v/>
      </c>
      <c r="Y2422" s="58" t="str">
        <f t="shared" si="148"/>
        <v/>
      </c>
      <c r="AC2422" s="41" t="str">
        <f t="shared" si="151"/>
        <v/>
      </c>
      <c r="AE2422" s="41" t="str">
        <f>IF($H2422="", "", IF(COUNTIF($AA$11:$AA$131, $H2422)&gt;0, 'Application Process'!$AC$4, ""))</f>
        <v/>
      </c>
    </row>
    <row r="2423" spans="1:31" x14ac:dyDescent="0.25">
      <c r="A2423" s="40"/>
      <c r="B2423" s="88" t="str">
        <f>IF($X2423="", "", IF(COUNTIF('Application Process'!$I$11:$I$3035, $X2423)=0, 'Job Database'!$Y$8, IFERROR(INDEX('Application Process'!$AJ$11:$AJ$3035, MATCH($X2423, 'Application Process'!$I$11:$I$3035, 0)), "")))</f>
        <v/>
      </c>
      <c r="C2423" s="40"/>
      <c r="D2423" s="207"/>
      <c r="E2423" s="194"/>
      <c r="F2423" s="194"/>
      <c r="G2423" s="208"/>
      <c r="H2423" s="194"/>
      <c r="I2423" s="208"/>
      <c r="J2423" s="194"/>
      <c r="K2423" s="209"/>
      <c r="L2423" s="194"/>
      <c r="M2423" s="196"/>
      <c r="N2423" s="194"/>
      <c r="O2423" s="194"/>
      <c r="P2423" s="208"/>
      <c r="Q2423" s="194"/>
      <c r="R2423" s="210"/>
      <c r="S2423" s="211"/>
      <c r="T2423" s="193"/>
      <c r="U2423" s="40"/>
      <c r="W2423" s="41" t="str">
        <f t="shared" si="149"/>
        <v/>
      </c>
      <c r="X2423" s="58" t="str">
        <f t="shared" si="150"/>
        <v/>
      </c>
      <c r="Y2423" s="58" t="str">
        <f t="shared" si="148"/>
        <v/>
      </c>
      <c r="AC2423" s="41" t="str">
        <f t="shared" si="151"/>
        <v/>
      </c>
      <c r="AE2423" s="41" t="str">
        <f>IF($H2423="", "", IF(COUNTIF($AA$11:$AA$131, $H2423)&gt;0, 'Application Process'!$AC$4, ""))</f>
        <v/>
      </c>
    </row>
    <row r="2424" spans="1:31" x14ac:dyDescent="0.25">
      <c r="A2424" s="40"/>
      <c r="B2424" s="88" t="str">
        <f>IF($X2424="", "", IF(COUNTIF('Application Process'!$I$11:$I$3035, $X2424)=0, 'Job Database'!$Y$8, IFERROR(INDEX('Application Process'!$AJ$11:$AJ$3035, MATCH($X2424, 'Application Process'!$I$11:$I$3035, 0)), "")))</f>
        <v/>
      </c>
      <c r="C2424" s="40"/>
      <c r="D2424" s="207"/>
      <c r="E2424" s="194"/>
      <c r="F2424" s="194"/>
      <c r="G2424" s="208"/>
      <c r="H2424" s="194"/>
      <c r="I2424" s="208"/>
      <c r="J2424" s="194"/>
      <c r="K2424" s="209"/>
      <c r="L2424" s="194"/>
      <c r="M2424" s="196"/>
      <c r="N2424" s="194"/>
      <c r="O2424" s="194"/>
      <c r="P2424" s="208"/>
      <c r="Q2424" s="194"/>
      <c r="R2424" s="210"/>
      <c r="S2424" s="211"/>
      <c r="T2424" s="193"/>
      <c r="U2424" s="40"/>
      <c r="W2424" s="41" t="str">
        <f t="shared" si="149"/>
        <v/>
      </c>
      <c r="X2424" s="58" t="str">
        <f t="shared" si="150"/>
        <v/>
      </c>
      <c r="Y2424" s="58" t="str">
        <f t="shared" si="148"/>
        <v/>
      </c>
      <c r="AC2424" s="41" t="str">
        <f t="shared" si="151"/>
        <v/>
      </c>
      <c r="AE2424" s="41" t="str">
        <f>IF($H2424="", "", IF(COUNTIF($AA$11:$AA$131, $H2424)&gt;0, 'Application Process'!$AC$4, ""))</f>
        <v/>
      </c>
    </row>
    <row r="2425" spans="1:31" x14ac:dyDescent="0.25">
      <c r="A2425" s="40"/>
      <c r="B2425" s="88" t="str">
        <f>IF($X2425="", "", IF(COUNTIF('Application Process'!$I$11:$I$3035, $X2425)=0, 'Job Database'!$Y$8, IFERROR(INDEX('Application Process'!$AJ$11:$AJ$3035, MATCH($X2425, 'Application Process'!$I$11:$I$3035, 0)), "")))</f>
        <v/>
      </c>
      <c r="C2425" s="40"/>
      <c r="D2425" s="207"/>
      <c r="E2425" s="194"/>
      <c r="F2425" s="194"/>
      <c r="G2425" s="208"/>
      <c r="H2425" s="194"/>
      <c r="I2425" s="208"/>
      <c r="J2425" s="194"/>
      <c r="K2425" s="209"/>
      <c r="L2425" s="194"/>
      <c r="M2425" s="196"/>
      <c r="N2425" s="194"/>
      <c r="O2425" s="194"/>
      <c r="P2425" s="208"/>
      <c r="Q2425" s="194"/>
      <c r="R2425" s="210"/>
      <c r="S2425" s="211"/>
      <c r="T2425" s="193"/>
      <c r="U2425" s="40"/>
      <c r="W2425" s="41" t="str">
        <f t="shared" si="149"/>
        <v/>
      </c>
      <c r="X2425" s="58" t="str">
        <f t="shared" si="150"/>
        <v/>
      </c>
      <c r="Y2425" s="58" t="str">
        <f t="shared" si="148"/>
        <v/>
      </c>
      <c r="AC2425" s="41" t="str">
        <f t="shared" si="151"/>
        <v/>
      </c>
      <c r="AE2425" s="41" t="str">
        <f>IF($H2425="", "", IF(COUNTIF($AA$11:$AA$131, $H2425)&gt;0, 'Application Process'!$AC$4, ""))</f>
        <v/>
      </c>
    </row>
    <row r="2426" spans="1:31" x14ac:dyDescent="0.25">
      <c r="A2426" s="40"/>
      <c r="B2426" s="88" t="str">
        <f>IF($X2426="", "", IF(COUNTIF('Application Process'!$I$11:$I$3035, $X2426)=0, 'Job Database'!$Y$8, IFERROR(INDEX('Application Process'!$AJ$11:$AJ$3035, MATCH($X2426, 'Application Process'!$I$11:$I$3035, 0)), "")))</f>
        <v/>
      </c>
      <c r="C2426" s="40"/>
      <c r="D2426" s="207"/>
      <c r="E2426" s="194"/>
      <c r="F2426" s="194"/>
      <c r="G2426" s="208"/>
      <c r="H2426" s="194"/>
      <c r="I2426" s="208"/>
      <c r="J2426" s="194"/>
      <c r="K2426" s="209"/>
      <c r="L2426" s="194"/>
      <c r="M2426" s="196"/>
      <c r="N2426" s="194"/>
      <c r="O2426" s="194"/>
      <c r="P2426" s="208"/>
      <c r="Q2426" s="194"/>
      <c r="R2426" s="210"/>
      <c r="S2426" s="211"/>
      <c r="T2426" s="193"/>
      <c r="U2426" s="40"/>
      <c r="W2426" s="41" t="str">
        <f t="shared" si="149"/>
        <v/>
      </c>
      <c r="X2426" s="58" t="str">
        <f t="shared" si="150"/>
        <v/>
      </c>
      <c r="Y2426" s="58" t="str">
        <f t="shared" si="148"/>
        <v/>
      </c>
      <c r="AC2426" s="41" t="str">
        <f t="shared" si="151"/>
        <v/>
      </c>
      <c r="AE2426" s="41" t="str">
        <f>IF($H2426="", "", IF(COUNTIF($AA$11:$AA$131, $H2426)&gt;0, 'Application Process'!$AC$4, ""))</f>
        <v/>
      </c>
    </row>
    <row r="2427" spans="1:31" x14ac:dyDescent="0.25">
      <c r="A2427" s="40"/>
      <c r="B2427" s="88" t="str">
        <f>IF($X2427="", "", IF(COUNTIF('Application Process'!$I$11:$I$3035, $X2427)=0, 'Job Database'!$Y$8, IFERROR(INDEX('Application Process'!$AJ$11:$AJ$3035, MATCH($X2427, 'Application Process'!$I$11:$I$3035, 0)), "")))</f>
        <v/>
      </c>
      <c r="C2427" s="40"/>
      <c r="D2427" s="207"/>
      <c r="E2427" s="194"/>
      <c r="F2427" s="194"/>
      <c r="G2427" s="208"/>
      <c r="H2427" s="194"/>
      <c r="I2427" s="208"/>
      <c r="J2427" s="194"/>
      <c r="K2427" s="209"/>
      <c r="L2427" s="194"/>
      <c r="M2427" s="196"/>
      <c r="N2427" s="194"/>
      <c r="O2427" s="194"/>
      <c r="P2427" s="208"/>
      <c r="Q2427" s="194"/>
      <c r="R2427" s="210"/>
      <c r="S2427" s="211"/>
      <c r="T2427" s="193"/>
      <c r="U2427" s="40"/>
      <c r="W2427" s="41" t="str">
        <f t="shared" si="149"/>
        <v/>
      </c>
      <c r="X2427" s="58" t="str">
        <f t="shared" si="150"/>
        <v/>
      </c>
      <c r="Y2427" s="58" t="str">
        <f t="shared" si="148"/>
        <v/>
      </c>
      <c r="AC2427" s="41" t="str">
        <f t="shared" si="151"/>
        <v/>
      </c>
      <c r="AE2427" s="41" t="str">
        <f>IF($H2427="", "", IF(COUNTIF($AA$11:$AA$131, $H2427)&gt;0, 'Application Process'!$AC$4, ""))</f>
        <v/>
      </c>
    </row>
    <row r="2428" spans="1:31" x14ac:dyDescent="0.25">
      <c r="A2428" s="40"/>
      <c r="B2428" s="88" t="str">
        <f>IF($X2428="", "", IF(COUNTIF('Application Process'!$I$11:$I$3035, $X2428)=0, 'Job Database'!$Y$8, IFERROR(INDEX('Application Process'!$AJ$11:$AJ$3035, MATCH($X2428, 'Application Process'!$I$11:$I$3035, 0)), "")))</f>
        <v/>
      </c>
      <c r="C2428" s="40"/>
      <c r="D2428" s="207"/>
      <c r="E2428" s="194"/>
      <c r="F2428" s="194"/>
      <c r="G2428" s="208"/>
      <c r="H2428" s="194"/>
      <c r="I2428" s="208"/>
      <c r="J2428" s="194"/>
      <c r="K2428" s="209"/>
      <c r="L2428" s="194"/>
      <c r="M2428" s="196"/>
      <c r="N2428" s="194"/>
      <c r="O2428" s="194"/>
      <c r="P2428" s="208"/>
      <c r="Q2428" s="194"/>
      <c r="R2428" s="210"/>
      <c r="S2428" s="211"/>
      <c r="T2428" s="193"/>
      <c r="U2428" s="40"/>
      <c r="W2428" s="41" t="str">
        <f t="shared" si="149"/>
        <v/>
      </c>
      <c r="X2428" s="58" t="str">
        <f t="shared" si="150"/>
        <v/>
      </c>
      <c r="Y2428" s="58" t="str">
        <f t="shared" si="148"/>
        <v/>
      </c>
      <c r="AC2428" s="41" t="str">
        <f t="shared" si="151"/>
        <v/>
      </c>
      <c r="AE2428" s="41" t="str">
        <f>IF($H2428="", "", IF(COUNTIF($AA$11:$AA$131, $H2428)&gt;0, 'Application Process'!$AC$4, ""))</f>
        <v/>
      </c>
    </row>
    <row r="2429" spans="1:31" x14ac:dyDescent="0.25">
      <c r="A2429" s="40"/>
      <c r="B2429" s="88" t="str">
        <f>IF($X2429="", "", IF(COUNTIF('Application Process'!$I$11:$I$3035, $X2429)=0, 'Job Database'!$Y$8, IFERROR(INDEX('Application Process'!$AJ$11:$AJ$3035, MATCH($X2429, 'Application Process'!$I$11:$I$3035, 0)), "")))</f>
        <v/>
      </c>
      <c r="C2429" s="40"/>
      <c r="D2429" s="207"/>
      <c r="E2429" s="194"/>
      <c r="F2429" s="194"/>
      <c r="G2429" s="208"/>
      <c r="H2429" s="194"/>
      <c r="I2429" s="208"/>
      <c r="J2429" s="194"/>
      <c r="K2429" s="209"/>
      <c r="L2429" s="194"/>
      <c r="M2429" s="196"/>
      <c r="N2429" s="194"/>
      <c r="O2429" s="194"/>
      <c r="P2429" s="208"/>
      <c r="Q2429" s="194"/>
      <c r="R2429" s="210"/>
      <c r="S2429" s="211"/>
      <c r="T2429" s="193"/>
      <c r="U2429" s="40"/>
      <c r="W2429" s="41" t="str">
        <f t="shared" si="149"/>
        <v/>
      </c>
      <c r="X2429" s="58" t="str">
        <f t="shared" si="150"/>
        <v/>
      </c>
      <c r="Y2429" s="58" t="str">
        <f t="shared" si="148"/>
        <v/>
      </c>
      <c r="AC2429" s="41" t="str">
        <f t="shared" si="151"/>
        <v/>
      </c>
      <c r="AE2429" s="41" t="str">
        <f>IF($H2429="", "", IF(COUNTIF($AA$11:$AA$131, $H2429)&gt;0, 'Application Process'!$AC$4, ""))</f>
        <v/>
      </c>
    </row>
    <row r="2430" spans="1:31" x14ac:dyDescent="0.25">
      <c r="A2430" s="40"/>
      <c r="B2430" s="88" t="str">
        <f>IF($X2430="", "", IF(COUNTIF('Application Process'!$I$11:$I$3035, $X2430)=0, 'Job Database'!$Y$8, IFERROR(INDEX('Application Process'!$AJ$11:$AJ$3035, MATCH($X2430, 'Application Process'!$I$11:$I$3035, 0)), "")))</f>
        <v/>
      </c>
      <c r="C2430" s="40"/>
      <c r="D2430" s="207"/>
      <c r="E2430" s="194"/>
      <c r="F2430" s="194"/>
      <c r="G2430" s="208"/>
      <c r="H2430" s="194"/>
      <c r="I2430" s="208"/>
      <c r="J2430" s="194"/>
      <c r="K2430" s="209"/>
      <c r="L2430" s="194"/>
      <c r="M2430" s="196"/>
      <c r="N2430" s="194"/>
      <c r="O2430" s="194"/>
      <c r="P2430" s="208"/>
      <c r="Q2430" s="194"/>
      <c r="R2430" s="210"/>
      <c r="S2430" s="211"/>
      <c r="T2430" s="193"/>
      <c r="U2430" s="40"/>
      <c r="W2430" s="41" t="str">
        <f t="shared" si="149"/>
        <v/>
      </c>
      <c r="X2430" s="58" t="str">
        <f t="shared" si="150"/>
        <v/>
      </c>
      <c r="Y2430" s="58" t="str">
        <f t="shared" si="148"/>
        <v/>
      </c>
      <c r="AC2430" s="41" t="str">
        <f t="shared" si="151"/>
        <v/>
      </c>
      <c r="AE2430" s="41" t="str">
        <f>IF($H2430="", "", IF(COUNTIF($AA$11:$AA$131, $H2430)&gt;0, 'Application Process'!$AC$4, ""))</f>
        <v/>
      </c>
    </row>
    <row r="2431" spans="1:31" x14ac:dyDescent="0.25">
      <c r="A2431" s="40"/>
      <c r="B2431" s="88" t="str">
        <f>IF($X2431="", "", IF(COUNTIF('Application Process'!$I$11:$I$3035, $X2431)=0, 'Job Database'!$Y$8, IFERROR(INDEX('Application Process'!$AJ$11:$AJ$3035, MATCH($X2431, 'Application Process'!$I$11:$I$3035, 0)), "")))</f>
        <v/>
      </c>
      <c r="C2431" s="40"/>
      <c r="D2431" s="207"/>
      <c r="E2431" s="194"/>
      <c r="F2431" s="194"/>
      <c r="G2431" s="208"/>
      <c r="H2431" s="194"/>
      <c r="I2431" s="208"/>
      <c r="J2431" s="194"/>
      <c r="K2431" s="209"/>
      <c r="L2431" s="194"/>
      <c r="M2431" s="196"/>
      <c r="N2431" s="194"/>
      <c r="O2431" s="194"/>
      <c r="P2431" s="208"/>
      <c r="Q2431" s="194"/>
      <c r="R2431" s="210"/>
      <c r="S2431" s="211"/>
      <c r="T2431" s="193"/>
      <c r="U2431" s="40"/>
      <c r="W2431" s="41" t="str">
        <f t="shared" si="149"/>
        <v/>
      </c>
      <c r="X2431" s="58" t="str">
        <f t="shared" si="150"/>
        <v/>
      </c>
      <c r="Y2431" s="58" t="str">
        <f t="shared" si="148"/>
        <v/>
      </c>
      <c r="AC2431" s="41" t="str">
        <f t="shared" si="151"/>
        <v/>
      </c>
      <c r="AE2431" s="41" t="str">
        <f>IF($H2431="", "", IF(COUNTIF($AA$11:$AA$131, $H2431)&gt;0, 'Application Process'!$AC$4, ""))</f>
        <v/>
      </c>
    </row>
    <row r="2432" spans="1:31" x14ac:dyDescent="0.25">
      <c r="A2432" s="40"/>
      <c r="B2432" s="88" t="str">
        <f>IF($X2432="", "", IF(COUNTIF('Application Process'!$I$11:$I$3035, $X2432)=0, 'Job Database'!$Y$8, IFERROR(INDEX('Application Process'!$AJ$11:$AJ$3035, MATCH($X2432, 'Application Process'!$I$11:$I$3035, 0)), "")))</f>
        <v/>
      </c>
      <c r="C2432" s="40"/>
      <c r="D2432" s="207"/>
      <c r="E2432" s="194"/>
      <c r="F2432" s="194"/>
      <c r="G2432" s="208"/>
      <c r="H2432" s="194"/>
      <c r="I2432" s="208"/>
      <c r="J2432" s="194"/>
      <c r="K2432" s="209"/>
      <c r="L2432" s="194"/>
      <c r="M2432" s="196"/>
      <c r="N2432" s="194"/>
      <c r="O2432" s="194"/>
      <c r="P2432" s="208"/>
      <c r="Q2432" s="194"/>
      <c r="R2432" s="210"/>
      <c r="S2432" s="211"/>
      <c r="T2432" s="193"/>
      <c r="U2432" s="40"/>
      <c r="W2432" s="41" t="str">
        <f t="shared" si="149"/>
        <v/>
      </c>
      <c r="X2432" s="58" t="str">
        <f t="shared" si="150"/>
        <v/>
      </c>
      <c r="Y2432" s="58" t="str">
        <f t="shared" si="148"/>
        <v/>
      </c>
      <c r="AC2432" s="41" t="str">
        <f t="shared" si="151"/>
        <v/>
      </c>
      <c r="AE2432" s="41" t="str">
        <f>IF($H2432="", "", IF(COUNTIF($AA$11:$AA$131, $H2432)&gt;0, 'Application Process'!$AC$4, ""))</f>
        <v/>
      </c>
    </row>
    <row r="2433" spans="1:31" x14ac:dyDescent="0.25">
      <c r="A2433" s="40"/>
      <c r="B2433" s="88" t="str">
        <f>IF($X2433="", "", IF(COUNTIF('Application Process'!$I$11:$I$3035, $X2433)=0, 'Job Database'!$Y$8, IFERROR(INDEX('Application Process'!$AJ$11:$AJ$3035, MATCH($X2433, 'Application Process'!$I$11:$I$3035, 0)), "")))</f>
        <v/>
      </c>
      <c r="C2433" s="40"/>
      <c r="D2433" s="207"/>
      <c r="E2433" s="194"/>
      <c r="F2433" s="194"/>
      <c r="G2433" s="208"/>
      <c r="H2433" s="194"/>
      <c r="I2433" s="208"/>
      <c r="J2433" s="194"/>
      <c r="K2433" s="209"/>
      <c r="L2433" s="194"/>
      <c r="M2433" s="196"/>
      <c r="N2433" s="194"/>
      <c r="O2433" s="194"/>
      <c r="P2433" s="208"/>
      <c r="Q2433" s="194"/>
      <c r="R2433" s="210"/>
      <c r="S2433" s="211"/>
      <c r="T2433" s="193"/>
      <c r="U2433" s="40"/>
      <c r="W2433" s="41" t="str">
        <f t="shared" si="149"/>
        <v/>
      </c>
      <c r="X2433" s="58" t="str">
        <f t="shared" si="150"/>
        <v/>
      </c>
      <c r="Y2433" s="58" t="str">
        <f t="shared" si="148"/>
        <v/>
      </c>
      <c r="AC2433" s="41" t="str">
        <f t="shared" si="151"/>
        <v/>
      </c>
      <c r="AE2433" s="41" t="str">
        <f>IF($H2433="", "", IF(COUNTIF($AA$11:$AA$131, $H2433)&gt;0, 'Application Process'!$AC$4, ""))</f>
        <v/>
      </c>
    </row>
    <row r="2434" spans="1:31" x14ac:dyDescent="0.25">
      <c r="A2434" s="40"/>
      <c r="B2434" s="88" t="str">
        <f>IF($X2434="", "", IF(COUNTIF('Application Process'!$I$11:$I$3035, $X2434)=0, 'Job Database'!$Y$8, IFERROR(INDEX('Application Process'!$AJ$11:$AJ$3035, MATCH($X2434, 'Application Process'!$I$11:$I$3035, 0)), "")))</f>
        <v/>
      </c>
      <c r="C2434" s="40"/>
      <c r="D2434" s="207"/>
      <c r="E2434" s="194"/>
      <c r="F2434" s="194"/>
      <c r="G2434" s="208"/>
      <c r="H2434" s="194"/>
      <c r="I2434" s="208"/>
      <c r="J2434" s="194"/>
      <c r="K2434" s="209"/>
      <c r="L2434" s="194"/>
      <c r="M2434" s="196"/>
      <c r="N2434" s="194"/>
      <c r="O2434" s="194"/>
      <c r="P2434" s="208"/>
      <c r="Q2434" s="194"/>
      <c r="R2434" s="210"/>
      <c r="S2434" s="211"/>
      <c r="T2434" s="193"/>
      <c r="U2434" s="40"/>
      <c r="W2434" s="41" t="str">
        <f t="shared" si="149"/>
        <v/>
      </c>
      <c r="X2434" s="58" t="str">
        <f t="shared" si="150"/>
        <v/>
      </c>
      <c r="Y2434" s="58" t="str">
        <f t="shared" si="148"/>
        <v/>
      </c>
      <c r="AC2434" s="41" t="str">
        <f t="shared" si="151"/>
        <v/>
      </c>
      <c r="AE2434" s="41" t="str">
        <f>IF($H2434="", "", IF(COUNTIF($AA$11:$AA$131, $H2434)&gt;0, 'Application Process'!$AC$4, ""))</f>
        <v/>
      </c>
    </row>
    <row r="2435" spans="1:31" x14ac:dyDescent="0.25">
      <c r="A2435" s="40"/>
      <c r="B2435" s="88" t="str">
        <f>IF($X2435="", "", IF(COUNTIF('Application Process'!$I$11:$I$3035, $X2435)=0, 'Job Database'!$Y$8, IFERROR(INDEX('Application Process'!$AJ$11:$AJ$3035, MATCH($X2435, 'Application Process'!$I$11:$I$3035, 0)), "")))</f>
        <v/>
      </c>
      <c r="C2435" s="40"/>
      <c r="D2435" s="207"/>
      <c r="E2435" s="194"/>
      <c r="F2435" s="194"/>
      <c r="G2435" s="208"/>
      <c r="H2435" s="194"/>
      <c r="I2435" s="208"/>
      <c r="J2435" s="194"/>
      <c r="K2435" s="209"/>
      <c r="L2435" s="194"/>
      <c r="M2435" s="196"/>
      <c r="N2435" s="194"/>
      <c r="O2435" s="194"/>
      <c r="P2435" s="208"/>
      <c r="Q2435" s="194"/>
      <c r="R2435" s="210"/>
      <c r="S2435" s="211"/>
      <c r="T2435" s="193"/>
      <c r="U2435" s="40"/>
      <c r="W2435" s="41" t="str">
        <f t="shared" si="149"/>
        <v/>
      </c>
      <c r="X2435" s="58" t="str">
        <f t="shared" si="150"/>
        <v/>
      </c>
      <c r="Y2435" s="58" t="str">
        <f t="shared" si="148"/>
        <v/>
      </c>
      <c r="AC2435" s="41" t="str">
        <f t="shared" si="151"/>
        <v/>
      </c>
      <c r="AE2435" s="41" t="str">
        <f>IF($H2435="", "", IF(COUNTIF($AA$11:$AA$131, $H2435)&gt;0, 'Application Process'!$AC$4, ""))</f>
        <v/>
      </c>
    </row>
    <row r="2436" spans="1:31" x14ac:dyDescent="0.25">
      <c r="A2436" s="40"/>
      <c r="B2436" s="88" t="str">
        <f>IF($X2436="", "", IF(COUNTIF('Application Process'!$I$11:$I$3035, $X2436)=0, 'Job Database'!$Y$8, IFERROR(INDEX('Application Process'!$AJ$11:$AJ$3035, MATCH($X2436, 'Application Process'!$I$11:$I$3035, 0)), "")))</f>
        <v/>
      </c>
      <c r="C2436" s="40"/>
      <c r="D2436" s="207"/>
      <c r="E2436" s="194"/>
      <c r="F2436" s="194"/>
      <c r="G2436" s="208"/>
      <c r="H2436" s="194"/>
      <c r="I2436" s="208"/>
      <c r="J2436" s="194"/>
      <c r="K2436" s="209"/>
      <c r="L2436" s="194"/>
      <c r="M2436" s="196"/>
      <c r="N2436" s="194"/>
      <c r="O2436" s="194"/>
      <c r="P2436" s="208"/>
      <c r="Q2436" s="194"/>
      <c r="R2436" s="210"/>
      <c r="S2436" s="211"/>
      <c r="T2436" s="193"/>
      <c r="U2436" s="40"/>
      <c r="W2436" s="41" t="str">
        <f t="shared" si="149"/>
        <v/>
      </c>
      <c r="X2436" s="58" t="str">
        <f t="shared" si="150"/>
        <v/>
      </c>
      <c r="Y2436" s="58" t="str">
        <f t="shared" si="148"/>
        <v/>
      </c>
      <c r="AC2436" s="41" t="str">
        <f t="shared" si="151"/>
        <v/>
      </c>
      <c r="AE2436" s="41" t="str">
        <f>IF($H2436="", "", IF(COUNTIF($AA$11:$AA$131, $H2436)&gt;0, 'Application Process'!$AC$4, ""))</f>
        <v/>
      </c>
    </row>
    <row r="2437" spans="1:31" x14ac:dyDescent="0.25">
      <c r="A2437" s="40"/>
      <c r="B2437" s="88" t="str">
        <f>IF($X2437="", "", IF(COUNTIF('Application Process'!$I$11:$I$3035, $X2437)=0, 'Job Database'!$Y$8, IFERROR(INDEX('Application Process'!$AJ$11:$AJ$3035, MATCH($X2437, 'Application Process'!$I$11:$I$3035, 0)), "")))</f>
        <v/>
      </c>
      <c r="C2437" s="40"/>
      <c r="D2437" s="207"/>
      <c r="E2437" s="194"/>
      <c r="F2437" s="194"/>
      <c r="G2437" s="208"/>
      <c r="H2437" s="194"/>
      <c r="I2437" s="208"/>
      <c r="J2437" s="194"/>
      <c r="K2437" s="209"/>
      <c r="L2437" s="194"/>
      <c r="M2437" s="196"/>
      <c r="N2437" s="194"/>
      <c r="O2437" s="194"/>
      <c r="P2437" s="208"/>
      <c r="Q2437" s="194"/>
      <c r="R2437" s="210"/>
      <c r="S2437" s="211"/>
      <c r="T2437" s="193"/>
      <c r="U2437" s="40"/>
      <c r="W2437" s="41" t="str">
        <f t="shared" si="149"/>
        <v/>
      </c>
      <c r="X2437" s="58" t="str">
        <f t="shared" si="150"/>
        <v/>
      </c>
      <c r="Y2437" s="58" t="str">
        <f t="shared" si="148"/>
        <v/>
      </c>
      <c r="AC2437" s="41" t="str">
        <f t="shared" si="151"/>
        <v/>
      </c>
      <c r="AE2437" s="41" t="str">
        <f>IF($H2437="", "", IF(COUNTIF($AA$11:$AA$131, $H2437)&gt;0, 'Application Process'!$AC$4, ""))</f>
        <v/>
      </c>
    </row>
    <row r="2438" spans="1:31" x14ac:dyDescent="0.25">
      <c r="A2438" s="40"/>
      <c r="B2438" s="88" t="str">
        <f>IF($X2438="", "", IF(COUNTIF('Application Process'!$I$11:$I$3035, $X2438)=0, 'Job Database'!$Y$8, IFERROR(INDEX('Application Process'!$AJ$11:$AJ$3035, MATCH($X2438, 'Application Process'!$I$11:$I$3035, 0)), "")))</f>
        <v/>
      </c>
      <c r="C2438" s="40"/>
      <c r="D2438" s="207"/>
      <c r="E2438" s="194"/>
      <c r="F2438" s="194"/>
      <c r="G2438" s="208"/>
      <c r="H2438" s="194"/>
      <c r="I2438" s="208"/>
      <c r="J2438" s="194"/>
      <c r="K2438" s="209"/>
      <c r="L2438" s="194"/>
      <c r="M2438" s="196"/>
      <c r="N2438" s="194"/>
      <c r="O2438" s="194"/>
      <c r="P2438" s="208"/>
      <c r="Q2438" s="194"/>
      <c r="R2438" s="210"/>
      <c r="S2438" s="211"/>
      <c r="T2438" s="193"/>
      <c r="U2438" s="40"/>
      <c r="W2438" s="41" t="str">
        <f t="shared" si="149"/>
        <v/>
      </c>
      <c r="X2438" s="58" t="str">
        <f t="shared" si="150"/>
        <v/>
      </c>
      <c r="Y2438" s="58" t="str">
        <f t="shared" si="148"/>
        <v/>
      </c>
      <c r="AC2438" s="41" t="str">
        <f t="shared" si="151"/>
        <v/>
      </c>
      <c r="AE2438" s="41" t="str">
        <f>IF($H2438="", "", IF(COUNTIF($AA$11:$AA$131, $H2438)&gt;0, 'Application Process'!$AC$4, ""))</f>
        <v/>
      </c>
    </row>
    <row r="2439" spans="1:31" x14ac:dyDescent="0.25">
      <c r="A2439" s="40"/>
      <c r="B2439" s="88" t="str">
        <f>IF($X2439="", "", IF(COUNTIF('Application Process'!$I$11:$I$3035, $X2439)=0, 'Job Database'!$Y$8, IFERROR(INDEX('Application Process'!$AJ$11:$AJ$3035, MATCH($X2439, 'Application Process'!$I$11:$I$3035, 0)), "")))</f>
        <v/>
      </c>
      <c r="C2439" s="40"/>
      <c r="D2439" s="207"/>
      <c r="E2439" s="194"/>
      <c r="F2439" s="194"/>
      <c r="G2439" s="208"/>
      <c r="H2439" s="194"/>
      <c r="I2439" s="208"/>
      <c r="J2439" s="194"/>
      <c r="K2439" s="209"/>
      <c r="L2439" s="194"/>
      <c r="M2439" s="196"/>
      <c r="N2439" s="194"/>
      <c r="O2439" s="194"/>
      <c r="P2439" s="208"/>
      <c r="Q2439" s="194"/>
      <c r="R2439" s="210"/>
      <c r="S2439" s="211"/>
      <c r="T2439" s="193"/>
      <c r="U2439" s="40"/>
      <c r="W2439" s="41" t="str">
        <f t="shared" si="149"/>
        <v/>
      </c>
      <c r="X2439" s="58" t="str">
        <f t="shared" si="150"/>
        <v/>
      </c>
      <c r="Y2439" s="58" t="str">
        <f t="shared" si="148"/>
        <v/>
      </c>
      <c r="AC2439" s="41" t="str">
        <f t="shared" si="151"/>
        <v/>
      </c>
      <c r="AE2439" s="41" t="str">
        <f>IF($H2439="", "", IF(COUNTIF($AA$11:$AA$131, $H2439)&gt;0, 'Application Process'!$AC$4, ""))</f>
        <v/>
      </c>
    </row>
    <row r="2440" spans="1:31" x14ac:dyDescent="0.25">
      <c r="A2440" s="40"/>
      <c r="B2440" s="88" t="str">
        <f>IF($X2440="", "", IF(COUNTIF('Application Process'!$I$11:$I$3035, $X2440)=0, 'Job Database'!$Y$8, IFERROR(INDEX('Application Process'!$AJ$11:$AJ$3035, MATCH($X2440, 'Application Process'!$I$11:$I$3035, 0)), "")))</f>
        <v/>
      </c>
      <c r="C2440" s="40"/>
      <c r="D2440" s="207"/>
      <c r="E2440" s="194"/>
      <c r="F2440" s="194"/>
      <c r="G2440" s="208"/>
      <c r="H2440" s="194"/>
      <c r="I2440" s="208"/>
      <c r="J2440" s="194"/>
      <c r="K2440" s="209"/>
      <c r="L2440" s="194"/>
      <c r="M2440" s="196"/>
      <c r="N2440" s="194"/>
      <c r="O2440" s="194"/>
      <c r="P2440" s="208"/>
      <c r="Q2440" s="194"/>
      <c r="R2440" s="210"/>
      <c r="S2440" s="211"/>
      <c r="T2440" s="193"/>
      <c r="U2440" s="40"/>
      <c r="W2440" s="41" t="str">
        <f t="shared" si="149"/>
        <v/>
      </c>
      <c r="X2440" s="58" t="str">
        <f t="shared" si="150"/>
        <v/>
      </c>
      <c r="Y2440" s="58" t="str">
        <f t="shared" si="148"/>
        <v/>
      </c>
      <c r="AC2440" s="41" t="str">
        <f t="shared" si="151"/>
        <v/>
      </c>
      <c r="AE2440" s="41" t="str">
        <f>IF($H2440="", "", IF(COUNTIF($AA$11:$AA$131, $H2440)&gt;0, 'Application Process'!$AC$4, ""))</f>
        <v/>
      </c>
    </row>
    <row r="2441" spans="1:31" x14ac:dyDescent="0.25">
      <c r="A2441" s="40"/>
      <c r="B2441" s="88" t="str">
        <f>IF($X2441="", "", IF(COUNTIF('Application Process'!$I$11:$I$3035, $X2441)=0, 'Job Database'!$Y$8, IFERROR(INDEX('Application Process'!$AJ$11:$AJ$3035, MATCH($X2441, 'Application Process'!$I$11:$I$3035, 0)), "")))</f>
        <v/>
      </c>
      <c r="C2441" s="40"/>
      <c r="D2441" s="207"/>
      <c r="E2441" s="194"/>
      <c r="F2441" s="194"/>
      <c r="G2441" s="208"/>
      <c r="H2441" s="194"/>
      <c r="I2441" s="208"/>
      <c r="J2441" s="194"/>
      <c r="K2441" s="209"/>
      <c r="L2441" s="194"/>
      <c r="M2441" s="196"/>
      <c r="N2441" s="194"/>
      <c r="O2441" s="194"/>
      <c r="P2441" s="208"/>
      <c r="Q2441" s="194"/>
      <c r="R2441" s="210"/>
      <c r="S2441" s="211"/>
      <c r="T2441" s="193"/>
      <c r="U2441" s="40"/>
      <c r="W2441" s="41" t="str">
        <f t="shared" si="149"/>
        <v/>
      </c>
      <c r="X2441" s="58" t="str">
        <f t="shared" si="150"/>
        <v/>
      </c>
      <c r="Y2441" s="58" t="str">
        <f t="shared" si="148"/>
        <v/>
      </c>
      <c r="AC2441" s="41" t="str">
        <f t="shared" si="151"/>
        <v/>
      </c>
      <c r="AE2441" s="41" t="str">
        <f>IF($H2441="", "", IF(COUNTIF($AA$11:$AA$131, $H2441)&gt;0, 'Application Process'!$AC$4, ""))</f>
        <v/>
      </c>
    </row>
    <row r="2442" spans="1:31" x14ac:dyDescent="0.25">
      <c r="A2442" s="40"/>
      <c r="B2442" s="88" t="str">
        <f>IF($X2442="", "", IF(COUNTIF('Application Process'!$I$11:$I$3035, $X2442)=0, 'Job Database'!$Y$8, IFERROR(INDEX('Application Process'!$AJ$11:$AJ$3035, MATCH($X2442, 'Application Process'!$I$11:$I$3035, 0)), "")))</f>
        <v/>
      </c>
      <c r="C2442" s="40"/>
      <c r="D2442" s="207"/>
      <c r="E2442" s="194"/>
      <c r="F2442" s="194"/>
      <c r="G2442" s="208"/>
      <c r="H2442" s="194"/>
      <c r="I2442" s="208"/>
      <c r="J2442" s="194"/>
      <c r="K2442" s="209"/>
      <c r="L2442" s="194"/>
      <c r="M2442" s="196"/>
      <c r="N2442" s="194"/>
      <c r="O2442" s="194"/>
      <c r="P2442" s="208"/>
      <c r="Q2442" s="194"/>
      <c r="R2442" s="210"/>
      <c r="S2442" s="211"/>
      <c r="T2442" s="193"/>
      <c r="U2442" s="40"/>
      <c r="W2442" s="41" t="str">
        <f t="shared" si="149"/>
        <v/>
      </c>
      <c r="X2442" s="58" t="str">
        <f t="shared" si="150"/>
        <v/>
      </c>
      <c r="Y2442" s="58" t="str">
        <f t="shared" si="148"/>
        <v/>
      </c>
      <c r="AC2442" s="41" t="str">
        <f t="shared" si="151"/>
        <v/>
      </c>
      <c r="AE2442" s="41" t="str">
        <f>IF($H2442="", "", IF(COUNTIF($AA$11:$AA$131, $H2442)&gt;0, 'Application Process'!$AC$4, ""))</f>
        <v/>
      </c>
    </row>
    <row r="2443" spans="1:31" x14ac:dyDescent="0.25">
      <c r="A2443" s="40"/>
      <c r="B2443" s="88" t="str">
        <f>IF($X2443="", "", IF(COUNTIF('Application Process'!$I$11:$I$3035, $X2443)=0, 'Job Database'!$Y$8, IFERROR(INDEX('Application Process'!$AJ$11:$AJ$3035, MATCH($X2443, 'Application Process'!$I$11:$I$3035, 0)), "")))</f>
        <v/>
      </c>
      <c r="C2443" s="40"/>
      <c r="D2443" s="207"/>
      <c r="E2443" s="194"/>
      <c r="F2443" s="194"/>
      <c r="G2443" s="208"/>
      <c r="H2443" s="194"/>
      <c r="I2443" s="208"/>
      <c r="J2443" s="194"/>
      <c r="K2443" s="209"/>
      <c r="L2443" s="194"/>
      <c r="M2443" s="196"/>
      <c r="N2443" s="194"/>
      <c r="O2443" s="194"/>
      <c r="P2443" s="208"/>
      <c r="Q2443" s="194"/>
      <c r="R2443" s="210"/>
      <c r="S2443" s="211"/>
      <c r="T2443" s="193"/>
      <c r="U2443" s="40"/>
      <c r="W2443" s="41" t="str">
        <f t="shared" si="149"/>
        <v/>
      </c>
      <c r="X2443" s="58" t="str">
        <f t="shared" si="150"/>
        <v/>
      </c>
      <c r="Y2443" s="58" t="str">
        <f t="shared" ref="Y2443:Y2506" si="152">IF($H2443="", "", CONCATENATE($H2443, " - ", $B2443))</f>
        <v/>
      </c>
      <c r="AC2443" s="41" t="str">
        <f t="shared" si="151"/>
        <v/>
      </c>
      <c r="AE2443" s="41" t="str">
        <f>IF($H2443="", "", IF(COUNTIF($AA$11:$AA$131, $H2443)&gt;0, 'Application Process'!$AC$4, ""))</f>
        <v/>
      </c>
    </row>
    <row r="2444" spans="1:31" x14ac:dyDescent="0.25">
      <c r="A2444" s="40"/>
      <c r="B2444" s="88" t="str">
        <f>IF($X2444="", "", IF(COUNTIF('Application Process'!$I$11:$I$3035, $X2444)=0, 'Job Database'!$Y$8, IFERROR(INDEX('Application Process'!$AJ$11:$AJ$3035, MATCH($X2444, 'Application Process'!$I$11:$I$3035, 0)), "")))</f>
        <v/>
      </c>
      <c r="C2444" s="40"/>
      <c r="D2444" s="207"/>
      <c r="E2444" s="194"/>
      <c r="F2444" s="194"/>
      <c r="G2444" s="208"/>
      <c r="H2444" s="194"/>
      <c r="I2444" s="208"/>
      <c r="J2444" s="194"/>
      <c r="K2444" s="209"/>
      <c r="L2444" s="194"/>
      <c r="M2444" s="196"/>
      <c r="N2444" s="194"/>
      <c r="O2444" s="194"/>
      <c r="P2444" s="208"/>
      <c r="Q2444" s="194"/>
      <c r="R2444" s="210"/>
      <c r="S2444" s="211"/>
      <c r="T2444" s="193"/>
      <c r="U2444" s="40"/>
      <c r="W2444" s="41" t="str">
        <f t="shared" ref="W2444:W2507" si="153">IF($D2444="", "", IF(COUNTIF($D$11:$D$3035, $D2444)&gt;1, "X", ""))</f>
        <v/>
      </c>
      <c r="X2444" s="58" t="str">
        <f t="shared" ref="X2444:X2507" si="154">IF($D2444="", "", CONCATENATE(D2444, IF(E2444="", "", " - "), IF(E2444="", "", E2444), IF(F2444="", "", " - "), IF(F2444="", "", F2444)))</f>
        <v/>
      </c>
      <c r="Y2444" s="58" t="str">
        <f t="shared" si="152"/>
        <v/>
      </c>
      <c r="AC2444" s="41" t="str">
        <f t="shared" ref="AC2444:AC2507" si="155">IF($H2444="", "", IF(COUNTIF($AA$11:$AA$131, $H2444)=0, "X", ""))</f>
        <v/>
      </c>
      <c r="AE2444" s="41" t="str">
        <f>IF($H2444="", "", IF(COUNTIF($AA$11:$AA$131, $H2444)&gt;0, 'Application Process'!$AC$4, ""))</f>
        <v/>
      </c>
    </row>
    <row r="2445" spans="1:31" x14ac:dyDescent="0.25">
      <c r="A2445" s="40"/>
      <c r="B2445" s="88" t="str">
        <f>IF($X2445="", "", IF(COUNTIF('Application Process'!$I$11:$I$3035, $X2445)=0, 'Job Database'!$Y$8, IFERROR(INDEX('Application Process'!$AJ$11:$AJ$3035, MATCH($X2445, 'Application Process'!$I$11:$I$3035, 0)), "")))</f>
        <v/>
      </c>
      <c r="C2445" s="40"/>
      <c r="D2445" s="207"/>
      <c r="E2445" s="194"/>
      <c r="F2445" s="194"/>
      <c r="G2445" s="208"/>
      <c r="H2445" s="194"/>
      <c r="I2445" s="208"/>
      <c r="J2445" s="194"/>
      <c r="K2445" s="209"/>
      <c r="L2445" s="194"/>
      <c r="M2445" s="196"/>
      <c r="N2445" s="194"/>
      <c r="O2445" s="194"/>
      <c r="P2445" s="208"/>
      <c r="Q2445" s="194"/>
      <c r="R2445" s="210"/>
      <c r="S2445" s="211"/>
      <c r="T2445" s="193"/>
      <c r="U2445" s="40"/>
      <c r="W2445" s="41" t="str">
        <f t="shared" si="153"/>
        <v/>
      </c>
      <c r="X2445" s="58" t="str">
        <f t="shared" si="154"/>
        <v/>
      </c>
      <c r="Y2445" s="58" t="str">
        <f t="shared" si="152"/>
        <v/>
      </c>
      <c r="AC2445" s="41" t="str">
        <f t="shared" si="155"/>
        <v/>
      </c>
      <c r="AE2445" s="41" t="str">
        <f>IF($H2445="", "", IF(COUNTIF($AA$11:$AA$131, $H2445)&gt;0, 'Application Process'!$AC$4, ""))</f>
        <v/>
      </c>
    </row>
    <row r="2446" spans="1:31" x14ac:dyDescent="0.25">
      <c r="A2446" s="40"/>
      <c r="B2446" s="88" t="str">
        <f>IF($X2446="", "", IF(COUNTIF('Application Process'!$I$11:$I$3035, $X2446)=0, 'Job Database'!$Y$8, IFERROR(INDEX('Application Process'!$AJ$11:$AJ$3035, MATCH($X2446, 'Application Process'!$I$11:$I$3035, 0)), "")))</f>
        <v/>
      </c>
      <c r="C2446" s="40"/>
      <c r="D2446" s="207"/>
      <c r="E2446" s="194"/>
      <c r="F2446" s="194"/>
      <c r="G2446" s="208"/>
      <c r="H2446" s="194"/>
      <c r="I2446" s="208"/>
      <c r="J2446" s="194"/>
      <c r="K2446" s="209"/>
      <c r="L2446" s="194"/>
      <c r="M2446" s="196"/>
      <c r="N2446" s="194"/>
      <c r="O2446" s="194"/>
      <c r="P2446" s="208"/>
      <c r="Q2446" s="194"/>
      <c r="R2446" s="210"/>
      <c r="S2446" s="211"/>
      <c r="T2446" s="193"/>
      <c r="U2446" s="40"/>
      <c r="W2446" s="41" t="str">
        <f t="shared" si="153"/>
        <v/>
      </c>
      <c r="X2446" s="58" t="str">
        <f t="shared" si="154"/>
        <v/>
      </c>
      <c r="Y2446" s="58" t="str">
        <f t="shared" si="152"/>
        <v/>
      </c>
      <c r="AC2446" s="41" t="str">
        <f t="shared" si="155"/>
        <v/>
      </c>
      <c r="AE2446" s="41" t="str">
        <f>IF($H2446="", "", IF(COUNTIF($AA$11:$AA$131, $H2446)&gt;0, 'Application Process'!$AC$4, ""))</f>
        <v/>
      </c>
    </row>
    <row r="2447" spans="1:31" x14ac:dyDescent="0.25">
      <c r="A2447" s="40"/>
      <c r="B2447" s="88" t="str">
        <f>IF($X2447="", "", IF(COUNTIF('Application Process'!$I$11:$I$3035, $X2447)=0, 'Job Database'!$Y$8, IFERROR(INDEX('Application Process'!$AJ$11:$AJ$3035, MATCH($X2447, 'Application Process'!$I$11:$I$3035, 0)), "")))</f>
        <v/>
      </c>
      <c r="C2447" s="40"/>
      <c r="D2447" s="207"/>
      <c r="E2447" s="194"/>
      <c r="F2447" s="194"/>
      <c r="G2447" s="208"/>
      <c r="H2447" s="194"/>
      <c r="I2447" s="208"/>
      <c r="J2447" s="194"/>
      <c r="K2447" s="209"/>
      <c r="L2447" s="194"/>
      <c r="M2447" s="196"/>
      <c r="N2447" s="194"/>
      <c r="O2447" s="194"/>
      <c r="P2447" s="208"/>
      <c r="Q2447" s="194"/>
      <c r="R2447" s="210"/>
      <c r="S2447" s="211"/>
      <c r="T2447" s="193"/>
      <c r="U2447" s="40"/>
      <c r="W2447" s="41" t="str">
        <f t="shared" si="153"/>
        <v/>
      </c>
      <c r="X2447" s="58" t="str">
        <f t="shared" si="154"/>
        <v/>
      </c>
      <c r="Y2447" s="58" t="str">
        <f t="shared" si="152"/>
        <v/>
      </c>
      <c r="AC2447" s="41" t="str">
        <f t="shared" si="155"/>
        <v/>
      </c>
      <c r="AE2447" s="41" t="str">
        <f>IF($H2447="", "", IF(COUNTIF($AA$11:$AA$131, $H2447)&gt;0, 'Application Process'!$AC$4, ""))</f>
        <v/>
      </c>
    </row>
    <row r="2448" spans="1:31" x14ac:dyDescent="0.25">
      <c r="A2448" s="40"/>
      <c r="B2448" s="88" t="str">
        <f>IF($X2448="", "", IF(COUNTIF('Application Process'!$I$11:$I$3035, $X2448)=0, 'Job Database'!$Y$8, IFERROR(INDEX('Application Process'!$AJ$11:$AJ$3035, MATCH($X2448, 'Application Process'!$I$11:$I$3035, 0)), "")))</f>
        <v/>
      </c>
      <c r="C2448" s="40"/>
      <c r="D2448" s="207"/>
      <c r="E2448" s="194"/>
      <c r="F2448" s="194"/>
      <c r="G2448" s="208"/>
      <c r="H2448" s="194"/>
      <c r="I2448" s="208"/>
      <c r="J2448" s="194"/>
      <c r="K2448" s="209"/>
      <c r="L2448" s="194"/>
      <c r="M2448" s="196"/>
      <c r="N2448" s="194"/>
      <c r="O2448" s="194"/>
      <c r="P2448" s="208"/>
      <c r="Q2448" s="194"/>
      <c r="R2448" s="210"/>
      <c r="S2448" s="211"/>
      <c r="T2448" s="193"/>
      <c r="U2448" s="40"/>
      <c r="W2448" s="41" t="str">
        <f t="shared" si="153"/>
        <v/>
      </c>
      <c r="X2448" s="58" t="str">
        <f t="shared" si="154"/>
        <v/>
      </c>
      <c r="Y2448" s="58" t="str">
        <f t="shared" si="152"/>
        <v/>
      </c>
      <c r="AC2448" s="41" t="str">
        <f t="shared" si="155"/>
        <v/>
      </c>
      <c r="AE2448" s="41" t="str">
        <f>IF($H2448="", "", IF(COUNTIF($AA$11:$AA$131, $H2448)&gt;0, 'Application Process'!$AC$4, ""))</f>
        <v/>
      </c>
    </row>
    <row r="2449" spans="1:31" x14ac:dyDescent="0.25">
      <c r="A2449" s="40"/>
      <c r="B2449" s="88" t="str">
        <f>IF($X2449="", "", IF(COUNTIF('Application Process'!$I$11:$I$3035, $X2449)=0, 'Job Database'!$Y$8, IFERROR(INDEX('Application Process'!$AJ$11:$AJ$3035, MATCH($X2449, 'Application Process'!$I$11:$I$3035, 0)), "")))</f>
        <v/>
      </c>
      <c r="C2449" s="40"/>
      <c r="D2449" s="207"/>
      <c r="E2449" s="194"/>
      <c r="F2449" s="194"/>
      <c r="G2449" s="208"/>
      <c r="H2449" s="194"/>
      <c r="I2449" s="208"/>
      <c r="J2449" s="194"/>
      <c r="K2449" s="209"/>
      <c r="L2449" s="194"/>
      <c r="M2449" s="196"/>
      <c r="N2449" s="194"/>
      <c r="O2449" s="194"/>
      <c r="P2449" s="208"/>
      <c r="Q2449" s="194"/>
      <c r="R2449" s="210"/>
      <c r="S2449" s="211"/>
      <c r="T2449" s="193"/>
      <c r="U2449" s="40"/>
      <c r="W2449" s="41" t="str">
        <f t="shared" si="153"/>
        <v/>
      </c>
      <c r="X2449" s="58" t="str">
        <f t="shared" si="154"/>
        <v/>
      </c>
      <c r="Y2449" s="58" t="str">
        <f t="shared" si="152"/>
        <v/>
      </c>
      <c r="AC2449" s="41" t="str">
        <f t="shared" si="155"/>
        <v/>
      </c>
      <c r="AE2449" s="41" t="str">
        <f>IF($H2449="", "", IF(COUNTIF($AA$11:$AA$131, $H2449)&gt;0, 'Application Process'!$AC$4, ""))</f>
        <v/>
      </c>
    </row>
    <row r="2450" spans="1:31" x14ac:dyDescent="0.25">
      <c r="A2450" s="40"/>
      <c r="B2450" s="88" t="str">
        <f>IF($X2450="", "", IF(COUNTIF('Application Process'!$I$11:$I$3035, $X2450)=0, 'Job Database'!$Y$8, IFERROR(INDEX('Application Process'!$AJ$11:$AJ$3035, MATCH($X2450, 'Application Process'!$I$11:$I$3035, 0)), "")))</f>
        <v/>
      </c>
      <c r="C2450" s="40"/>
      <c r="D2450" s="207"/>
      <c r="E2450" s="194"/>
      <c r="F2450" s="194"/>
      <c r="G2450" s="208"/>
      <c r="H2450" s="194"/>
      <c r="I2450" s="208"/>
      <c r="J2450" s="194"/>
      <c r="K2450" s="209"/>
      <c r="L2450" s="194"/>
      <c r="M2450" s="196"/>
      <c r="N2450" s="194"/>
      <c r="O2450" s="194"/>
      <c r="P2450" s="208"/>
      <c r="Q2450" s="194"/>
      <c r="R2450" s="210"/>
      <c r="S2450" s="211"/>
      <c r="T2450" s="193"/>
      <c r="U2450" s="40"/>
      <c r="W2450" s="41" t="str">
        <f t="shared" si="153"/>
        <v/>
      </c>
      <c r="X2450" s="58" t="str">
        <f t="shared" si="154"/>
        <v/>
      </c>
      <c r="Y2450" s="58" t="str">
        <f t="shared" si="152"/>
        <v/>
      </c>
      <c r="AC2450" s="41" t="str">
        <f t="shared" si="155"/>
        <v/>
      </c>
      <c r="AE2450" s="41" t="str">
        <f>IF($H2450="", "", IF(COUNTIF($AA$11:$AA$131, $H2450)&gt;0, 'Application Process'!$AC$4, ""))</f>
        <v/>
      </c>
    </row>
    <row r="2451" spans="1:31" x14ac:dyDescent="0.25">
      <c r="A2451" s="40"/>
      <c r="B2451" s="88" t="str">
        <f>IF($X2451="", "", IF(COUNTIF('Application Process'!$I$11:$I$3035, $X2451)=0, 'Job Database'!$Y$8, IFERROR(INDEX('Application Process'!$AJ$11:$AJ$3035, MATCH($X2451, 'Application Process'!$I$11:$I$3035, 0)), "")))</f>
        <v/>
      </c>
      <c r="C2451" s="40"/>
      <c r="D2451" s="207"/>
      <c r="E2451" s="194"/>
      <c r="F2451" s="194"/>
      <c r="G2451" s="208"/>
      <c r="H2451" s="194"/>
      <c r="I2451" s="208"/>
      <c r="J2451" s="194"/>
      <c r="K2451" s="209"/>
      <c r="L2451" s="194"/>
      <c r="M2451" s="196"/>
      <c r="N2451" s="194"/>
      <c r="O2451" s="194"/>
      <c r="P2451" s="208"/>
      <c r="Q2451" s="194"/>
      <c r="R2451" s="210"/>
      <c r="S2451" s="211"/>
      <c r="T2451" s="193"/>
      <c r="U2451" s="40"/>
      <c r="W2451" s="41" t="str">
        <f t="shared" si="153"/>
        <v/>
      </c>
      <c r="X2451" s="58" t="str">
        <f t="shared" si="154"/>
        <v/>
      </c>
      <c r="Y2451" s="58" t="str">
        <f t="shared" si="152"/>
        <v/>
      </c>
      <c r="AC2451" s="41" t="str">
        <f t="shared" si="155"/>
        <v/>
      </c>
      <c r="AE2451" s="41" t="str">
        <f>IF($H2451="", "", IF(COUNTIF($AA$11:$AA$131, $H2451)&gt;0, 'Application Process'!$AC$4, ""))</f>
        <v/>
      </c>
    </row>
    <row r="2452" spans="1:31" x14ac:dyDescent="0.25">
      <c r="A2452" s="40"/>
      <c r="B2452" s="88" t="str">
        <f>IF($X2452="", "", IF(COUNTIF('Application Process'!$I$11:$I$3035, $X2452)=0, 'Job Database'!$Y$8, IFERROR(INDEX('Application Process'!$AJ$11:$AJ$3035, MATCH($X2452, 'Application Process'!$I$11:$I$3035, 0)), "")))</f>
        <v/>
      </c>
      <c r="C2452" s="40"/>
      <c r="D2452" s="207"/>
      <c r="E2452" s="194"/>
      <c r="F2452" s="194"/>
      <c r="G2452" s="208"/>
      <c r="H2452" s="194"/>
      <c r="I2452" s="208"/>
      <c r="J2452" s="194"/>
      <c r="K2452" s="209"/>
      <c r="L2452" s="194"/>
      <c r="M2452" s="196"/>
      <c r="N2452" s="194"/>
      <c r="O2452" s="194"/>
      <c r="P2452" s="208"/>
      <c r="Q2452" s="194"/>
      <c r="R2452" s="210"/>
      <c r="S2452" s="211"/>
      <c r="T2452" s="193"/>
      <c r="U2452" s="40"/>
      <c r="W2452" s="41" t="str">
        <f t="shared" si="153"/>
        <v/>
      </c>
      <c r="X2452" s="58" t="str">
        <f t="shared" si="154"/>
        <v/>
      </c>
      <c r="Y2452" s="58" t="str">
        <f t="shared" si="152"/>
        <v/>
      </c>
      <c r="AC2452" s="41" t="str">
        <f t="shared" si="155"/>
        <v/>
      </c>
      <c r="AE2452" s="41" t="str">
        <f>IF($H2452="", "", IF(COUNTIF($AA$11:$AA$131, $H2452)&gt;0, 'Application Process'!$AC$4, ""))</f>
        <v/>
      </c>
    </row>
    <row r="2453" spans="1:31" x14ac:dyDescent="0.25">
      <c r="A2453" s="40"/>
      <c r="B2453" s="88" t="str">
        <f>IF($X2453="", "", IF(COUNTIF('Application Process'!$I$11:$I$3035, $X2453)=0, 'Job Database'!$Y$8, IFERROR(INDEX('Application Process'!$AJ$11:$AJ$3035, MATCH($X2453, 'Application Process'!$I$11:$I$3035, 0)), "")))</f>
        <v/>
      </c>
      <c r="C2453" s="40"/>
      <c r="D2453" s="207"/>
      <c r="E2453" s="194"/>
      <c r="F2453" s="194"/>
      <c r="G2453" s="208"/>
      <c r="H2453" s="194"/>
      <c r="I2453" s="208"/>
      <c r="J2453" s="194"/>
      <c r="K2453" s="209"/>
      <c r="L2453" s="194"/>
      <c r="M2453" s="196"/>
      <c r="N2453" s="194"/>
      <c r="O2453" s="194"/>
      <c r="P2453" s="208"/>
      <c r="Q2453" s="194"/>
      <c r="R2453" s="210"/>
      <c r="S2453" s="211"/>
      <c r="T2453" s="193"/>
      <c r="U2453" s="40"/>
      <c r="W2453" s="41" t="str">
        <f t="shared" si="153"/>
        <v/>
      </c>
      <c r="X2453" s="58" t="str">
        <f t="shared" si="154"/>
        <v/>
      </c>
      <c r="Y2453" s="58" t="str">
        <f t="shared" si="152"/>
        <v/>
      </c>
      <c r="AC2453" s="41" t="str">
        <f t="shared" si="155"/>
        <v/>
      </c>
      <c r="AE2453" s="41" t="str">
        <f>IF($H2453="", "", IF(COUNTIF($AA$11:$AA$131, $H2453)&gt;0, 'Application Process'!$AC$4, ""))</f>
        <v/>
      </c>
    </row>
    <row r="2454" spans="1:31" x14ac:dyDescent="0.25">
      <c r="A2454" s="40"/>
      <c r="B2454" s="88" t="str">
        <f>IF($X2454="", "", IF(COUNTIF('Application Process'!$I$11:$I$3035, $X2454)=0, 'Job Database'!$Y$8, IFERROR(INDEX('Application Process'!$AJ$11:$AJ$3035, MATCH($X2454, 'Application Process'!$I$11:$I$3035, 0)), "")))</f>
        <v/>
      </c>
      <c r="C2454" s="40"/>
      <c r="D2454" s="207"/>
      <c r="E2454" s="194"/>
      <c r="F2454" s="194"/>
      <c r="G2454" s="208"/>
      <c r="H2454" s="194"/>
      <c r="I2454" s="208"/>
      <c r="J2454" s="194"/>
      <c r="K2454" s="209"/>
      <c r="L2454" s="194"/>
      <c r="M2454" s="196"/>
      <c r="N2454" s="194"/>
      <c r="O2454" s="194"/>
      <c r="P2454" s="208"/>
      <c r="Q2454" s="194"/>
      <c r="R2454" s="210"/>
      <c r="S2454" s="211"/>
      <c r="T2454" s="193"/>
      <c r="U2454" s="40"/>
      <c r="W2454" s="41" t="str">
        <f t="shared" si="153"/>
        <v/>
      </c>
      <c r="X2454" s="58" t="str">
        <f t="shared" si="154"/>
        <v/>
      </c>
      <c r="Y2454" s="58" t="str">
        <f t="shared" si="152"/>
        <v/>
      </c>
      <c r="AC2454" s="41" t="str">
        <f t="shared" si="155"/>
        <v/>
      </c>
      <c r="AE2454" s="41" t="str">
        <f>IF($H2454="", "", IF(COUNTIF($AA$11:$AA$131, $H2454)&gt;0, 'Application Process'!$AC$4, ""))</f>
        <v/>
      </c>
    </row>
    <row r="2455" spans="1:31" x14ac:dyDescent="0.25">
      <c r="A2455" s="40"/>
      <c r="B2455" s="88" t="str">
        <f>IF($X2455="", "", IF(COUNTIF('Application Process'!$I$11:$I$3035, $X2455)=0, 'Job Database'!$Y$8, IFERROR(INDEX('Application Process'!$AJ$11:$AJ$3035, MATCH($X2455, 'Application Process'!$I$11:$I$3035, 0)), "")))</f>
        <v/>
      </c>
      <c r="C2455" s="40"/>
      <c r="D2455" s="207"/>
      <c r="E2455" s="194"/>
      <c r="F2455" s="194"/>
      <c r="G2455" s="208"/>
      <c r="H2455" s="194"/>
      <c r="I2455" s="208"/>
      <c r="J2455" s="194"/>
      <c r="K2455" s="209"/>
      <c r="L2455" s="194"/>
      <c r="M2455" s="196"/>
      <c r="N2455" s="194"/>
      <c r="O2455" s="194"/>
      <c r="P2455" s="208"/>
      <c r="Q2455" s="194"/>
      <c r="R2455" s="210"/>
      <c r="S2455" s="211"/>
      <c r="T2455" s="193"/>
      <c r="U2455" s="40"/>
      <c r="W2455" s="41" t="str">
        <f t="shared" si="153"/>
        <v/>
      </c>
      <c r="X2455" s="58" t="str">
        <f t="shared" si="154"/>
        <v/>
      </c>
      <c r="Y2455" s="58" t="str">
        <f t="shared" si="152"/>
        <v/>
      </c>
      <c r="AC2455" s="41" t="str">
        <f t="shared" si="155"/>
        <v/>
      </c>
      <c r="AE2455" s="41" t="str">
        <f>IF($H2455="", "", IF(COUNTIF($AA$11:$AA$131, $H2455)&gt;0, 'Application Process'!$AC$4, ""))</f>
        <v/>
      </c>
    </row>
    <row r="2456" spans="1:31" x14ac:dyDescent="0.25">
      <c r="A2456" s="40"/>
      <c r="B2456" s="88" t="str">
        <f>IF($X2456="", "", IF(COUNTIF('Application Process'!$I$11:$I$3035, $X2456)=0, 'Job Database'!$Y$8, IFERROR(INDEX('Application Process'!$AJ$11:$AJ$3035, MATCH($X2456, 'Application Process'!$I$11:$I$3035, 0)), "")))</f>
        <v/>
      </c>
      <c r="C2456" s="40"/>
      <c r="D2456" s="207"/>
      <c r="E2456" s="194"/>
      <c r="F2456" s="194"/>
      <c r="G2456" s="208"/>
      <c r="H2456" s="194"/>
      <c r="I2456" s="208"/>
      <c r="J2456" s="194"/>
      <c r="K2456" s="209"/>
      <c r="L2456" s="194"/>
      <c r="M2456" s="196"/>
      <c r="N2456" s="194"/>
      <c r="O2456" s="194"/>
      <c r="P2456" s="208"/>
      <c r="Q2456" s="194"/>
      <c r="R2456" s="210"/>
      <c r="S2456" s="211"/>
      <c r="T2456" s="193"/>
      <c r="U2456" s="40"/>
      <c r="W2456" s="41" t="str">
        <f t="shared" si="153"/>
        <v/>
      </c>
      <c r="X2456" s="58" t="str">
        <f t="shared" si="154"/>
        <v/>
      </c>
      <c r="Y2456" s="58" t="str">
        <f t="shared" si="152"/>
        <v/>
      </c>
      <c r="AC2456" s="41" t="str">
        <f t="shared" si="155"/>
        <v/>
      </c>
      <c r="AE2456" s="41" t="str">
        <f>IF($H2456="", "", IF(COUNTIF($AA$11:$AA$131, $H2456)&gt;0, 'Application Process'!$AC$4, ""))</f>
        <v/>
      </c>
    </row>
    <row r="2457" spans="1:31" x14ac:dyDescent="0.25">
      <c r="A2457" s="40"/>
      <c r="B2457" s="88" t="str">
        <f>IF($X2457="", "", IF(COUNTIF('Application Process'!$I$11:$I$3035, $X2457)=0, 'Job Database'!$Y$8, IFERROR(INDEX('Application Process'!$AJ$11:$AJ$3035, MATCH($X2457, 'Application Process'!$I$11:$I$3035, 0)), "")))</f>
        <v/>
      </c>
      <c r="C2457" s="40"/>
      <c r="D2457" s="207"/>
      <c r="E2457" s="194"/>
      <c r="F2457" s="194"/>
      <c r="G2457" s="208"/>
      <c r="H2457" s="194"/>
      <c r="I2457" s="208"/>
      <c r="J2457" s="194"/>
      <c r="K2457" s="209"/>
      <c r="L2457" s="194"/>
      <c r="M2457" s="196"/>
      <c r="N2457" s="194"/>
      <c r="O2457" s="194"/>
      <c r="P2457" s="208"/>
      <c r="Q2457" s="194"/>
      <c r="R2457" s="210"/>
      <c r="S2457" s="211"/>
      <c r="T2457" s="193"/>
      <c r="U2457" s="40"/>
      <c r="W2457" s="41" t="str">
        <f t="shared" si="153"/>
        <v/>
      </c>
      <c r="X2457" s="58" t="str">
        <f t="shared" si="154"/>
        <v/>
      </c>
      <c r="Y2457" s="58" t="str">
        <f t="shared" si="152"/>
        <v/>
      </c>
      <c r="AC2457" s="41" t="str">
        <f t="shared" si="155"/>
        <v/>
      </c>
      <c r="AE2457" s="41" t="str">
        <f>IF($H2457="", "", IF(COUNTIF($AA$11:$AA$131, $H2457)&gt;0, 'Application Process'!$AC$4, ""))</f>
        <v/>
      </c>
    </row>
    <row r="2458" spans="1:31" x14ac:dyDescent="0.25">
      <c r="A2458" s="40"/>
      <c r="B2458" s="88" t="str">
        <f>IF($X2458="", "", IF(COUNTIF('Application Process'!$I$11:$I$3035, $X2458)=0, 'Job Database'!$Y$8, IFERROR(INDEX('Application Process'!$AJ$11:$AJ$3035, MATCH($X2458, 'Application Process'!$I$11:$I$3035, 0)), "")))</f>
        <v/>
      </c>
      <c r="C2458" s="40"/>
      <c r="D2458" s="207"/>
      <c r="E2458" s="194"/>
      <c r="F2458" s="194"/>
      <c r="G2458" s="208"/>
      <c r="H2458" s="194"/>
      <c r="I2458" s="208"/>
      <c r="J2458" s="194"/>
      <c r="K2458" s="209"/>
      <c r="L2458" s="194"/>
      <c r="M2458" s="196"/>
      <c r="N2458" s="194"/>
      <c r="O2458" s="194"/>
      <c r="P2458" s="208"/>
      <c r="Q2458" s="194"/>
      <c r="R2458" s="210"/>
      <c r="S2458" s="211"/>
      <c r="T2458" s="193"/>
      <c r="U2458" s="40"/>
      <c r="W2458" s="41" t="str">
        <f t="shared" si="153"/>
        <v/>
      </c>
      <c r="X2458" s="58" t="str">
        <f t="shared" si="154"/>
        <v/>
      </c>
      <c r="Y2458" s="58" t="str">
        <f t="shared" si="152"/>
        <v/>
      </c>
      <c r="AC2458" s="41" t="str">
        <f t="shared" si="155"/>
        <v/>
      </c>
      <c r="AE2458" s="41" t="str">
        <f>IF($H2458="", "", IF(COUNTIF($AA$11:$AA$131, $H2458)&gt;0, 'Application Process'!$AC$4, ""))</f>
        <v/>
      </c>
    </row>
    <row r="2459" spans="1:31" x14ac:dyDescent="0.25">
      <c r="A2459" s="40"/>
      <c r="B2459" s="88" t="str">
        <f>IF($X2459="", "", IF(COUNTIF('Application Process'!$I$11:$I$3035, $X2459)=0, 'Job Database'!$Y$8, IFERROR(INDEX('Application Process'!$AJ$11:$AJ$3035, MATCH($X2459, 'Application Process'!$I$11:$I$3035, 0)), "")))</f>
        <v/>
      </c>
      <c r="C2459" s="40"/>
      <c r="D2459" s="207"/>
      <c r="E2459" s="194"/>
      <c r="F2459" s="194"/>
      <c r="G2459" s="208"/>
      <c r="H2459" s="194"/>
      <c r="I2459" s="208"/>
      <c r="J2459" s="194"/>
      <c r="K2459" s="209"/>
      <c r="L2459" s="194"/>
      <c r="M2459" s="196"/>
      <c r="N2459" s="194"/>
      <c r="O2459" s="194"/>
      <c r="P2459" s="208"/>
      <c r="Q2459" s="194"/>
      <c r="R2459" s="210"/>
      <c r="S2459" s="211"/>
      <c r="T2459" s="193"/>
      <c r="U2459" s="40"/>
      <c r="W2459" s="41" t="str">
        <f t="shared" si="153"/>
        <v/>
      </c>
      <c r="X2459" s="58" t="str">
        <f t="shared" si="154"/>
        <v/>
      </c>
      <c r="Y2459" s="58" t="str">
        <f t="shared" si="152"/>
        <v/>
      </c>
      <c r="AC2459" s="41" t="str">
        <f t="shared" si="155"/>
        <v/>
      </c>
      <c r="AE2459" s="41" t="str">
        <f>IF($H2459="", "", IF(COUNTIF($AA$11:$AA$131, $H2459)&gt;0, 'Application Process'!$AC$4, ""))</f>
        <v/>
      </c>
    </row>
    <row r="2460" spans="1:31" x14ac:dyDescent="0.25">
      <c r="A2460" s="40"/>
      <c r="B2460" s="88" t="str">
        <f>IF($X2460="", "", IF(COUNTIF('Application Process'!$I$11:$I$3035, $X2460)=0, 'Job Database'!$Y$8, IFERROR(INDEX('Application Process'!$AJ$11:$AJ$3035, MATCH($X2460, 'Application Process'!$I$11:$I$3035, 0)), "")))</f>
        <v/>
      </c>
      <c r="C2460" s="40"/>
      <c r="D2460" s="207"/>
      <c r="E2460" s="194"/>
      <c r="F2460" s="194"/>
      <c r="G2460" s="208"/>
      <c r="H2460" s="194"/>
      <c r="I2460" s="208"/>
      <c r="J2460" s="194"/>
      <c r="K2460" s="209"/>
      <c r="L2460" s="194"/>
      <c r="M2460" s="196"/>
      <c r="N2460" s="194"/>
      <c r="O2460" s="194"/>
      <c r="P2460" s="208"/>
      <c r="Q2460" s="194"/>
      <c r="R2460" s="210"/>
      <c r="S2460" s="211"/>
      <c r="T2460" s="193"/>
      <c r="U2460" s="40"/>
      <c r="W2460" s="41" t="str">
        <f t="shared" si="153"/>
        <v/>
      </c>
      <c r="X2460" s="58" t="str">
        <f t="shared" si="154"/>
        <v/>
      </c>
      <c r="Y2460" s="58" t="str">
        <f t="shared" si="152"/>
        <v/>
      </c>
      <c r="AC2460" s="41" t="str">
        <f t="shared" si="155"/>
        <v/>
      </c>
      <c r="AE2460" s="41" t="str">
        <f>IF($H2460="", "", IF(COUNTIF($AA$11:$AA$131, $H2460)&gt;0, 'Application Process'!$AC$4, ""))</f>
        <v/>
      </c>
    </row>
    <row r="2461" spans="1:31" x14ac:dyDescent="0.25">
      <c r="A2461" s="40"/>
      <c r="B2461" s="88" t="str">
        <f>IF($X2461="", "", IF(COUNTIF('Application Process'!$I$11:$I$3035, $X2461)=0, 'Job Database'!$Y$8, IFERROR(INDEX('Application Process'!$AJ$11:$AJ$3035, MATCH($X2461, 'Application Process'!$I$11:$I$3035, 0)), "")))</f>
        <v/>
      </c>
      <c r="C2461" s="40"/>
      <c r="D2461" s="207"/>
      <c r="E2461" s="194"/>
      <c r="F2461" s="194"/>
      <c r="G2461" s="208"/>
      <c r="H2461" s="194"/>
      <c r="I2461" s="208"/>
      <c r="J2461" s="194"/>
      <c r="K2461" s="209"/>
      <c r="L2461" s="194"/>
      <c r="M2461" s="196"/>
      <c r="N2461" s="194"/>
      <c r="O2461" s="194"/>
      <c r="P2461" s="208"/>
      <c r="Q2461" s="194"/>
      <c r="R2461" s="210"/>
      <c r="S2461" s="211"/>
      <c r="T2461" s="193"/>
      <c r="U2461" s="40"/>
      <c r="W2461" s="41" t="str">
        <f t="shared" si="153"/>
        <v/>
      </c>
      <c r="X2461" s="58" t="str">
        <f t="shared" si="154"/>
        <v/>
      </c>
      <c r="Y2461" s="58" t="str">
        <f t="shared" si="152"/>
        <v/>
      </c>
      <c r="AC2461" s="41" t="str">
        <f t="shared" si="155"/>
        <v/>
      </c>
      <c r="AE2461" s="41" t="str">
        <f>IF($H2461="", "", IF(COUNTIF($AA$11:$AA$131, $H2461)&gt;0, 'Application Process'!$AC$4, ""))</f>
        <v/>
      </c>
    </row>
    <row r="2462" spans="1:31" x14ac:dyDescent="0.25">
      <c r="A2462" s="40"/>
      <c r="B2462" s="88" t="str">
        <f>IF($X2462="", "", IF(COUNTIF('Application Process'!$I$11:$I$3035, $X2462)=0, 'Job Database'!$Y$8, IFERROR(INDEX('Application Process'!$AJ$11:$AJ$3035, MATCH($X2462, 'Application Process'!$I$11:$I$3035, 0)), "")))</f>
        <v/>
      </c>
      <c r="C2462" s="40"/>
      <c r="D2462" s="207"/>
      <c r="E2462" s="194"/>
      <c r="F2462" s="194"/>
      <c r="G2462" s="208"/>
      <c r="H2462" s="194"/>
      <c r="I2462" s="208"/>
      <c r="J2462" s="194"/>
      <c r="K2462" s="209"/>
      <c r="L2462" s="194"/>
      <c r="M2462" s="196"/>
      <c r="N2462" s="194"/>
      <c r="O2462" s="194"/>
      <c r="P2462" s="208"/>
      <c r="Q2462" s="194"/>
      <c r="R2462" s="210"/>
      <c r="S2462" s="211"/>
      <c r="T2462" s="193"/>
      <c r="U2462" s="40"/>
      <c r="W2462" s="41" t="str">
        <f t="shared" si="153"/>
        <v/>
      </c>
      <c r="X2462" s="58" t="str">
        <f t="shared" si="154"/>
        <v/>
      </c>
      <c r="Y2462" s="58" t="str">
        <f t="shared" si="152"/>
        <v/>
      </c>
      <c r="AC2462" s="41" t="str">
        <f t="shared" si="155"/>
        <v/>
      </c>
      <c r="AE2462" s="41" t="str">
        <f>IF($H2462="", "", IF(COUNTIF($AA$11:$AA$131, $H2462)&gt;0, 'Application Process'!$AC$4, ""))</f>
        <v/>
      </c>
    </row>
    <row r="2463" spans="1:31" x14ac:dyDescent="0.25">
      <c r="A2463" s="40"/>
      <c r="B2463" s="88" t="str">
        <f>IF($X2463="", "", IF(COUNTIF('Application Process'!$I$11:$I$3035, $X2463)=0, 'Job Database'!$Y$8, IFERROR(INDEX('Application Process'!$AJ$11:$AJ$3035, MATCH($X2463, 'Application Process'!$I$11:$I$3035, 0)), "")))</f>
        <v/>
      </c>
      <c r="C2463" s="40"/>
      <c r="D2463" s="207"/>
      <c r="E2463" s="194"/>
      <c r="F2463" s="194"/>
      <c r="G2463" s="208"/>
      <c r="H2463" s="194"/>
      <c r="I2463" s="208"/>
      <c r="J2463" s="194"/>
      <c r="K2463" s="209"/>
      <c r="L2463" s="194"/>
      <c r="M2463" s="196"/>
      <c r="N2463" s="194"/>
      <c r="O2463" s="194"/>
      <c r="P2463" s="208"/>
      <c r="Q2463" s="194"/>
      <c r="R2463" s="210"/>
      <c r="S2463" s="211"/>
      <c r="T2463" s="193"/>
      <c r="U2463" s="40"/>
      <c r="W2463" s="41" t="str">
        <f t="shared" si="153"/>
        <v/>
      </c>
      <c r="X2463" s="58" t="str">
        <f t="shared" si="154"/>
        <v/>
      </c>
      <c r="Y2463" s="58" t="str">
        <f t="shared" si="152"/>
        <v/>
      </c>
      <c r="AC2463" s="41" t="str">
        <f t="shared" si="155"/>
        <v/>
      </c>
      <c r="AE2463" s="41" t="str">
        <f>IF($H2463="", "", IF(COUNTIF($AA$11:$AA$131, $H2463)&gt;0, 'Application Process'!$AC$4, ""))</f>
        <v/>
      </c>
    </row>
    <row r="2464" spans="1:31" x14ac:dyDescent="0.25">
      <c r="A2464" s="40"/>
      <c r="B2464" s="88" t="str">
        <f>IF($X2464="", "", IF(COUNTIF('Application Process'!$I$11:$I$3035, $X2464)=0, 'Job Database'!$Y$8, IFERROR(INDEX('Application Process'!$AJ$11:$AJ$3035, MATCH($X2464, 'Application Process'!$I$11:$I$3035, 0)), "")))</f>
        <v/>
      </c>
      <c r="C2464" s="40"/>
      <c r="D2464" s="207"/>
      <c r="E2464" s="194"/>
      <c r="F2464" s="194"/>
      <c r="G2464" s="208"/>
      <c r="H2464" s="194"/>
      <c r="I2464" s="208"/>
      <c r="J2464" s="194"/>
      <c r="K2464" s="209"/>
      <c r="L2464" s="194"/>
      <c r="M2464" s="196"/>
      <c r="N2464" s="194"/>
      <c r="O2464" s="194"/>
      <c r="P2464" s="208"/>
      <c r="Q2464" s="194"/>
      <c r="R2464" s="210"/>
      <c r="S2464" s="211"/>
      <c r="T2464" s="193"/>
      <c r="U2464" s="40"/>
      <c r="W2464" s="41" t="str">
        <f t="shared" si="153"/>
        <v/>
      </c>
      <c r="X2464" s="58" t="str">
        <f t="shared" si="154"/>
        <v/>
      </c>
      <c r="Y2464" s="58" t="str">
        <f t="shared" si="152"/>
        <v/>
      </c>
      <c r="AC2464" s="41" t="str">
        <f t="shared" si="155"/>
        <v/>
      </c>
      <c r="AE2464" s="41" t="str">
        <f>IF($H2464="", "", IF(COUNTIF($AA$11:$AA$131, $H2464)&gt;0, 'Application Process'!$AC$4, ""))</f>
        <v/>
      </c>
    </row>
    <row r="2465" spans="1:31" x14ac:dyDescent="0.25">
      <c r="A2465" s="40"/>
      <c r="B2465" s="88" t="str">
        <f>IF($X2465="", "", IF(COUNTIF('Application Process'!$I$11:$I$3035, $X2465)=0, 'Job Database'!$Y$8, IFERROR(INDEX('Application Process'!$AJ$11:$AJ$3035, MATCH($X2465, 'Application Process'!$I$11:$I$3035, 0)), "")))</f>
        <v/>
      </c>
      <c r="C2465" s="40"/>
      <c r="D2465" s="207"/>
      <c r="E2465" s="194"/>
      <c r="F2465" s="194"/>
      <c r="G2465" s="208"/>
      <c r="H2465" s="194"/>
      <c r="I2465" s="208"/>
      <c r="J2465" s="194"/>
      <c r="K2465" s="209"/>
      <c r="L2465" s="194"/>
      <c r="M2465" s="196"/>
      <c r="N2465" s="194"/>
      <c r="O2465" s="194"/>
      <c r="P2465" s="208"/>
      <c r="Q2465" s="194"/>
      <c r="R2465" s="210"/>
      <c r="S2465" s="211"/>
      <c r="T2465" s="193"/>
      <c r="U2465" s="40"/>
      <c r="W2465" s="41" t="str">
        <f t="shared" si="153"/>
        <v/>
      </c>
      <c r="X2465" s="58" t="str">
        <f t="shared" si="154"/>
        <v/>
      </c>
      <c r="Y2465" s="58" t="str">
        <f t="shared" si="152"/>
        <v/>
      </c>
      <c r="AC2465" s="41" t="str">
        <f t="shared" si="155"/>
        <v/>
      </c>
      <c r="AE2465" s="41" t="str">
        <f>IF($H2465="", "", IF(COUNTIF($AA$11:$AA$131, $H2465)&gt;0, 'Application Process'!$AC$4, ""))</f>
        <v/>
      </c>
    </row>
    <row r="2466" spans="1:31" x14ac:dyDescent="0.25">
      <c r="A2466" s="40"/>
      <c r="B2466" s="88" t="str">
        <f>IF($X2466="", "", IF(COUNTIF('Application Process'!$I$11:$I$3035, $X2466)=0, 'Job Database'!$Y$8, IFERROR(INDEX('Application Process'!$AJ$11:$AJ$3035, MATCH($X2466, 'Application Process'!$I$11:$I$3035, 0)), "")))</f>
        <v/>
      </c>
      <c r="C2466" s="40"/>
      <c r="D2466" s="207"/>
      <c r="E2466" s="194"/>
      <c r="F2466" s="194"/>
      <c r="G2466" s="208"/>
      <c r="H2466" s="194"/>
      <c r="I2466" s="208"/>
      <c r="J2466" s="194"/>
      <c r="K2466" s="209"/>
      <c r="L2466" s="194"/>
      <c r="M2466" s="196"/>
      <c r="N2466" s="194"/>
      <c r="O2466" s="194"/>
      <c r="P2466" s="208"/>
      <c r="Q2466" s="194"/>
      <c r="R2466" s="210"/>
      <c r="S2466" s="211"/>
      <c r="T2466" s="193"/>
      <c r="U2466" s="40"/>
      <c r="W2466" s="41" t="str">
        <f t="shared" si="153"/>
        <v/>
      </c>
      <c r="X2466" s="58" t="str">
        <f t="shared" si="154"/>
        <v/>
      </c>
      <c r="Y2466" s="58" t="str">
        <f t="shared" si="152"/>
        <v/>
      </c>
      <c r="AC2466" s="41" t="str">
        <f t="shared" si="155"/>
        <v/>
      </c>
      <c r="AE2466" s="41" t="str">
        <f>IF($H2466="", "", IF(COUNTIF($AA$11:$AA$131, $H2466)&gt;0, 'Application Process'!$AC$4, ""))</f>
        <v/>
      </c>
    </row>
    <row r="2467" spans="1:31" x14ac:dyDescent="0.25">
      <c r="A2467" s="40"/>
      <c r="B2467" s="88" t="str">
        <f>IF($X2467="", "", IF(COUNTIF('Application Process'!$I$11:$I$3035, $X2467)=0, 'Job Database'!$Y$8, IFERROR(INDEX('Application Process'!$AJ$11:$AJ$3035, MATCH($X2467, 'Application Process'!$I$11:$I$3035, 0)), "")))</f>
        <v/>
      </c>
      <c r="C2467" s="40"/>
      <c r="D2467" s="207"/>
      <c r="E2467" s="194"/>
      <c r="F2467" s="194"/>
      <c r="G2467" s="208"/>
      <c r="H2467" s="194"/>
      <c r="I2467" s="208"/>
      <c r="J2467" s="194"/>
      <c r="K2467" s="209"/>
      <c r="L2467" s="194"/>
      <c r="M2467" s="196"/>
      <c r="N2467" s="194"/>
      <c r="O2467" s="194"/>
      <c r="P2467" s="208"/>
      <c r="Q2467" s="194"/>
      <c r="R2467" s="210"/>
      <c r="S2467" s="211"/>
      <c r="T2467" s="193"/>
      <c r="U2467" s="40"/>
      <c r="W2467" s="41" t="str">
        <f t="shared" si="153"/>
        <v/>
      </c>
      <c r="X2467" s="58" t="str">
        <f t="shared" si="154"/>
        <v/>
      </c>
      <c r="Y2467" s="58" t="str">
        <f t="shared" si="152"/>
        <v/>
      </c>
      <c r="AC2467" s="41" t="str">
        <f t="shared" si="155"/>
        <v/>
      </c>
      <c r="AE2467" s="41" t="str">
        <f>IF($H2467="", "", IF(COUNTIF($AA$11:$AA$131, $H2467)&gt;0, 'Application Process'!$AC$4, ""))</f>
        <v/>
      </c>
    </row>
    <row r="2468" spans="1:31" x14ac:dyDescent="0.25">
      <c r="A2468" s="40"/>
      <c r="B2468" s="88" t="str">
        <f>IF($X2468="", "", IF(COUNTIF('Application Process'!$I$11:$I$3035, $X2468)=0, 'Job Database'!$Y$8, IFERROR(INDEX('Application Process'!$AJ$11:$AJ$3035, MATCH($X2468, 'Application Process'!$I$11:$I$3035, 0)), "")))</f>
        <v/>
      </c>
      <c r="C2468" s="40"/>
      <c r="D2468" s="207"/>
      <c r="E2468" s="194"/>
      <c r="F2468" s="194"/>
      <c r="G2468" s="208"/>
      <c r="H2468" s="194"/>
      <c r="I2468" s="208"/>
      <c r="J2468" s="194"/>
      <c r="K2468" s="209"/>
      <c r="L2468" s="194"/>
      <c r="M2468" s="196"/>
      <c r="N2468" s="194"/>
      <c r="O2468" s="194"/>
      <c r="P2468" s="208"/>
      <c r="Q2468" s="194"/>
      <c r="R2468" s="210"/>
      <c r="S2468" s="211"/>
      <c r="T2468" s="193"/>
      <c r="U2468" s="40"/>
      <c r="W2468" s="41" t="str">
        <f t="shared" si="153"/>
        <v/>
      </c>
      <c r="X2468" s="58" t="str">
        <f t="shared" si="154"/>
        <v/>
      </c>
      <c r="Y2468" s="58" t="str">
        <f t="shared" si="152"/>
        <v/>
      </c>
      <c r="AC2468" s="41" t="str">
        <f t="shared" si="155"/>
        <v/>
      </c>
      <c r="AE2468" s="41" t="str">
        <f>IF($H2468="", "", IF(COUNTIF($AA$11:$AA$131, $H2468)&gt;0, 'Application Process'!$AC$4, ""))</f>
        <v/>
      </c>
    </row>
    <row r="2469" spans="1:31" x14ac:dyDescent="0.25">
      <c r="A2469" s="40"/>
      <c r="B2469" s="88" t="str">
        <f>IF($X2469="", "", IF(COUNTIF('Application Process'!$I$11:$I$3035, $X2469)=0, 'Job Database'!$Y$8, IFERROR(INDEX('Application Process'!$AJ$11:$AJ$3035, MATCH($X2469, 'Application Process'!$I$11:$I$3035, 0)), "")))</f>
        <v/>
      </c>
      <c r="C2469" s="40"/>
      <c r="D2469" s="207"/>
      <c r="E2469" s="194"/>
      <c r="F2469" s="194"/>
      <c r="G2469" s="208"/>
      <c r="H2469" s="194"/>
      <c r="I2469" s="208"/>
      <c r="J2469" s="194"/>
      <c r="K2469" s="209"/>
      <c r="L2469" s="194"/>
      <c r="M2469" s="196"/>
      <c r="N2469" s="194"/>
      <c r="O2469" s="194"/>
      <c r="P2469" s="208"/>
      <c r="Q2469" s="194"/>
      <c r="R2469" s="210"/>
      <c r="S2469" s="211"/>
      <c r="T2469" s="193"/>
      <c r="U2469" s="40"/>
      <c r="W2469" s="41" t="str">
        <f t="shared" si="153"/>
        <v/>
      </c>
      <c r="X2469" s="58" t="str">
        <f t="shared" si="154"/>
        <v/>
      </c>
      <c r="Y2469" s="58" t="str">
        <f t="shared" si="152"/>
        <v/>
      </c>
      <c r="AC2469" s="41" t="str">
        <f t="shared" si="155"/>
        <v/>
      </c>
      <c r="AE2469" s="41" t="str">
        <f>IF($H2469="", "", IF(COUNTIF($AA$11:$AA$131, $H2469)&gt;0, 'Application Process'!$AC$4, ""))</f>
        <v/>
      </c>
    </row>
    <row r="2470" spans="1:31" x14ac:dyDescent="0.25">
      <c r="A2470" s="40"/>
      <c r="B2470" s="88" t="str">
        <f>IF($X2470="", "", IF(COUNTIF('Application Process'!$I$11:$I$3035, $X2470)=0, 'Job Database'!$Y$8, IFERROR(INDEX('Application Process'!$AJ$11:$AJ$3035, MATCH($X2470, 'Application Process'!$I$11:$I$3035, 0)), "")))</f>
        <v/>
      </c>
      <c r="C2470" s="40"/>
      <c r="D2470" s="207"/>
      <c r="E2470" s="194"/>
      <c r="F2470" s="194"/>
      <c r="G2470" s="208"/>
      <c r="H2470" s="194"/>
      <c r="I2470" s="208"/>
      <c r="J2470" s="194"/>
      <c r="K2470" s="209"/>
      <c r="L2470" s="194"/>
      <c r="M2470" s="196"/>
      <c r="N2470" s="194"/>
      <c r="O2470" s="194"/>
      <c r="P2470" s="208"/>
      <c r="Q2470" s="194"/>
      <c r="R2470" s="210"/>
      <c r="S2470" s="211"/>
      <c r="T2470" s="193"/>
      <c r="U2470" s="40"/>
      <c r="W2470" s="41" t="str">
        <f t="shared" si="153"/>
        <v/>
      </c>
      <c r="X2470" s="58" t="str">
        <f t="shared" si="154"/>
        <v/>
      </c>
      <c r="Y2470" s="58" t="str">
        <f t="shared" si="152"/>
        <v/>
      </c>
      <c r="AC2470" s="41" t="str">
        <f t="shared" si="155"/>
        <v/>
      </c>
      <c r="AE2470" s="41" t="str">
        <f>IF($H2470="", "", IF(COUNTIF($AA$11:$AA$131, $H2470)&gt;0, 'Application Process'!$AC$4, ""))</f>
        <v/>
      </c>
    </row>
    <row r="2471" spans="1:31" x14ac:dyDescent="0.25">
      <c r="A2471" s="40"/>
      <c r="B2471" s="88" t="str">
        <f>IF($X2471="", "", IF(COUNTIF('Application Process'!$I$11:$I$3035, $X2471)=0, 'Job Database'!$Y$8, IFERROR(INDEX('Application Process'!$AJ$11:$AJ$3035, MATCH($X2471, 'Application Process'!$I$11:$I$3035, 0)), "")))</f>
        <v/>
      </c>
      <c r="C2471" s="40"/>
      <c r="D2471" s="207"/>
      <c r="E2471" s="194"/>
      <c r="F2471" s="194"/>
      <c r="G2471" s="208"/>
      <c r="H2471" s="194"/>
      <c r="I2471" s="208"/>
      <c r="J2471" s="194"/>
      <c r="K2471" s="209"/>
      <c r="L2471" s="194"/>
      <c r="M2471" s="196"/>
      <c r="N2471" s="194"/>
      <c r="O2471" s="194"/>
      <c r="P2471" s="208"/>
      <c r="Q2471" s="194"/>
      <c r="R2471" s="210"/>
      <c r="S2471" s="211"/>
      <c r="T2471" s="193"/>
      <c r="U2471" s="40"/>
      <c r="W2471" s="41" t="str">
        <f t="shared" si="153"/>
        <v/>
      </c>
      <c r="X2471" s="58" t="str">
        <f t="shared" si="154"/>
        <v/>
      </c>
      <c r="Y2471" s="58" t="str">
        <f t="shared" si="152"/>
        <v/>
      </c>
      <c r="AC2471" s="41" t="str">
        <f t="shared" si="155"/>
        <v/>
      </c>
      <c r="AE2471" s="41" t="str">
        <f>IF($H2471="", "", IF(COUNTIF($AA$11:$AA$131, $H2471)&gt;0, 'Application Process'!$AC$4, ""))</f>
        <v/>
      </c>
    </row>
    <row r="2472" spans="1:31" x14ac:dyDescent="0.25">
      <c r="A2472" s="40"/>
      <c r="B2472" s="88" t="str">
        <f>IF($X2472="", "", IF(COUNTIF('Application Process'!$I$11:$I$3035, $X2472)=0, 'Job Database'!$Y$8, IFERROR(INDEX('Application Process'!$AJ$11:$AJ$3035, MATCH($X2472, 'Application Process'!$I$11:$I$3035, 0)), "")))</f>
        <v/>
      </c>
      <c r="C2472" s="40"/>
      <c r="D2472" s="207"/>
      <c r="E2472" s="194"/>
      <c r="F2472" s="194"/>
      <c r="G2472" s="208"/>
      <c r="H2472" s="194"/>
      <c r="I2472" s="208"/>
      <c r="J2472" s="194"/>
      <c r="K2472" s="209"/>
      <c r="L2472" s="194"/>
      <c r="M2472" s="196"/>
      <c r="N2472" s="194"/>
      <c r="O2472" s="194"/>
      <c r="P2472" s="208"/>
      <c r="Q2472" s="194"/>
      <c r="R2472" s="210"/>
      <c r="S2472" s="211"/>
      <c r="T2472" s="193"/>
      <c r="U2472" s="40"/>
      <c r="W2472" s="41" t="str">
        <f t="shared" si="153"/>
        <v/>
      </c>
      <c r="X2472" s="58" t="str">
        <f t="shared" si="154"/>
        <v/>
      </c>
      <c r="Y2472" s="58" t="str">
        <f t="shared" si="152"/>
        <v/>
      </c>
      <c r="AC2472" s="41" t="str">
        <f t="shared" si="155"/>
        <v/>
      </c>
      <c r="AE2472" s="41" t="str">
        <f>IF($H2472="", "", IF(COUNTIF($AA$11:$AA$131, $H2472)&gt;0, 'Application Process'!$AC$4, ""))</f>
        <v/>
      </c>
    </row>
    <row r="2473" spans="1:31" x14ac:dyDescent="0.25">
      <c r="A2473" s="40"/>
      <c r="B2473" s="88" t="str">
        <f>IF($X2473="", "", IF(COUNTIF('Application Process'!$I$11:$I$3035, $X2473)=0, 'Job Database'!$Y$8, IFERROR(INDEX('Application Process'!$AJ$11:$AJ$3035, MATCH($X2473, 'Application Process'!$I$11:$I$3035, 0)), "")))</f>
        <v/>
      </c>
      <c r="C2473" s="40"/>
      <c r="D2473" s="207"/>
      <c r="E2473" s="194"/>
      <c r="F2473" s="194"/>
      <c r="G2473" s="208"/>
      <c r="H2473" s="194"/>
      <c r="I2473" s="208"/>
      <c r="J2473" s="194"/>
      <c r="K2473" s="209"/>
      <c r="L2473" s="194"/>
      <c r="M2473" s="196"/>
      <c r="N2473" s="194"/>
      <c r="O2473" s="194"/>
      <c r="P2473" s="208"/>
      <c r="Q2473" s="194"/>
      <c r="R2473" s="210"/>
      <c r="S2473" s="211"/>
      <c r="T2473" s="193"/>
      <c r="U2473" s="40"/>
      <c r="W2473" s="41" t="str">
        <f t="shared" si="153"/>
        <v/>
      </c>
      <c r="X2473" s="58" t="str">
        <f t="shared" si="154"/>
        <v/>
      </c>
      <c r="Y2473" s="58" t="str">
        <f t="shared" si="152"/>
        <v/>
      </c>
      <c r="AC2473" s="41" t="str">
        <f t="shared" si="155"/>
        <v/>
      </c>
      <c r="AE2473" s="41" t="str">
        <f>IF($H2473="", "", IF(COUNTIF($AA$11:$AA$131, $H2473)&gt;0, 'Application Process'!$AC$4, ""))</f>
        <v/>
      </c>
    </row>
    <row r="2474" spans="1:31" x14ac:dyDescent="0.25">
      <c r="A2474" s="40"/>
      <c r="B2474" s="88" t="str">
        <f>IF($X2474="", "", IF(COUNTIF('Application Process'!$I$11:$I$3035, $X2474)=0, 'Job Database'!$Y$8, IFERROR(INDEX('Application Process'!$AJ$11:$AJ$3035, MATCH($X2474, 'Application Process'!$I$11:$I$3035, 0)), "")))</f>
        <v/>
      </c>
      <c r="C2474" s="40"/>
      <c r="D2474" s="207"/>
      <c r="E2474" s="194"/>
      <c r="F2474" s="194"/>
      <c r="G2474" s="208"/>
      <c r="H2474" s="194"/>
      <c r="I2474" s="208"/>
      <c r="J2474" s="194"/>
      <c r="K2474" s="209"/>
      <c r="L2474" s="194"/>
      <c r="M2474" s="196"/>
      <c r="N2474" s="194"/>
      <c r="O2474" s="194"/>
      <c r="P2474" s="208"/>
      <c r="Q2474" s="194"/>
      <c r="R2474" s="210"/>
      <c r="S2474" s="211"/>
      <c r="T2474" s="193"/>
      <c r="U2474" s="40"/>
      <c r="W2474" s="41" t="str">
        <f t="shared" si="153"/>
        <v/>
      </c>
      <c r="X2474" s="58" t="str">
        <f t="shared" si="154"/>
        <v/>
      </c>
      <c r="Y2474" s="58" t="str">
        <f t="shared" si="152"/>
        <v/>
      </c>
      <c r="AC2474" s="41" t="str">
        <f t="shared" si="155"/>
        <v/>
      </c>
      <c r="AE2474" s="41" t="str">
        <f>IF($H2474="", "", IF(COUNTIF($AA$11:$AA$131, $H2474)&gt;0, 'Application Process'!$AC$4, ""))</f>
        <v/>
      </c>
    </row>
    <row r="2475" spans="1:31" x14ac:dyDescent="0.25">
      <c r="A2475" s="40"/>
      <c r="B2475" s="88" t="str">
        <f>IF($X2475="", "", IF(COUNTIF('Application Process'!$I$11:$I$3035, $X2475)=0, 'Job Database'!$Y$8, IFERROR(INDEX('Application Process'!$AJ$11:$AJ$3035, MATCH($X2475, 'Application Process'!$I$11:$I$3035, 0)), "")))</f>
        <v/>
      </c>
      <c r="C2475" s="40"/>
      <c r="D2475" s="207"/>
      <c r="E2475" s="194"/>
      <c r="F2475" s="194"/>
      <c r="G2475" s="208"/>
      <c r="H2475" s="194"/>
      <c r="I2475" s="208"/>
      <c r="J2475" s="194"/>
      <c r="K2475" s="209"/>
      <c r="L2475" s="194"/>
      <c r="M2475" s="196"/>
      <c r="N2475" s="194"/>
      <c r="O2475" s="194"/>
      <c r="P2475" s="208"/>
      <c r="Q2475" s="194"/>
      <c r="R2475" s="210"/>
      <c r="S2475" s="211"/>
      <c r="T2475" s="193"/>
      <c r="U2475" s="40"/>
      <c r="W2475" s="41" t="str">
        <f t="shared" si="153"/>
        <v/>
      </c>
      <c r="X2475" s="58" t="str">
        <f t="shared" si="154"/>
        <v/>
      </c>
      <c r="Y2475" s="58" t="str">
        <f t="shared" si="152"/>
        <v/>
      </c>
      <c r="AC2475" s="41" t="str">
        <f t="shared" si="155"/>
        <v/>
      </c>
      <c r="AE2475" s="41" t="str">
        <f>IF($H2475="", "", IF(COUNTIF($AA$11:$AA$131, $H2475)&gt;0, 'Application Process'!$AC$4, ""))</f>
        <v/>
      </c>
    </row>
    <row r="2476" spans="1:31" x14ac:dyDescent="0.25">
      <c r="A2476" s="40"/>
      <c r="B2476" s="88" t="str">
        <f>IF($X2476="", "", IF(COUNTIF('Application Process'!$I$11:$I$3035, $X2476)=0, 'Job Database'!$Y$8, IFERROR(INDEX('Application Process'!$AJ$11:$AJ$3035, MATCH($X2476, 'Application Process'!$I$11:$I$3035, 0)), "")))</f>
        <v/>
      </c>
      <c r="C2476" s="40"/>
      <c r="D2476" s="207"/>
      <c r="E2476" s="194"/>
      <c r="F2476" s="194"/>
      <c r="G2476" s="208"/>
      <c r="H2476" s="194"/>
      <c r="I2476" s="208"/>
      <c r="J2476" s="194"/>
      <c r="K2476" s="209"/>
      <c r="L2476" s="194"/>
      <c r="M2476" s="196"/>
      <c r="N2476" s="194"/>
      <c r="O2476" s="194"/>
      <c r="P2476" s="208"/>
      <c r="Q2476" s="194"/>
      <c r="R2476" s="210"/>
      <c r="S2476" s="211"/>
      <c r="T2476" s="193"/>
      <c r="U2476" s="40"/>
      <c r="W2476" s="41" t="str">
        <f t="shared" si="153"/>
        <v/>
      </c>
      <c r="X2476" s="58" t="str">
        <f t="shared" si="154"/>
        <v/>
      </c>
      <c r="Y2476" s="58" t="str">
        <f t="shared" si="152"/>
        <v/>
      </c>
      <c r="AC2476" s="41" t="str">
        <f t="shared" si="155"/>
        <v/>
      </c>
      <c r="AE2476" s="41" t="str">
        <f>IF($H2476="", "", IF(COUNTIF($AA$11:$AA$131, $H2476)&gt;0, 'Application Process'!$AC$4, ""))</f>
        <v/>
      </c>
    </row>
    <row r="2477" spans="1:31" x14ac:dyDescent="0.25">
      <c r="A2477" s="40"/>
      <c r="B2477" s="88" t="str">
        <f>IF($X2477="", "", IF(COUNTIF('Application Process'!$I$11:$I$3035, $X2477)=0, 'Job Database'!$Y$8, IFERROR(INDEX('Application Process'!$AJ$11:$AJ$3035, MATCH($X2477, 'Application Process'!$I$11:$I$3035, 0)), "")))</f>
        <v/>
      </c>
      <c r="C2477" s="40"/>
      <c r="D2477" s="207"/>
      <c r="E2477" s="194"/>
      <c r="F2477" s="194"/>
      <c r="G2477" s="208"/>
      <c r="H2477" s="194"/>
      <c r="I2477" s="208"/>
      <c r="J2477" s="194"/>
      <c r="K2477" s="209"/>
      <c r="L2477" s="194"/>
      <c r="M2477" s="196"/>
      <c r="N2477" s="194"/>
      <c r="O2477" s="194"/>
      <c r="P2477" s="208"/>
      <c r="Q2477" s="194"/>
      <c r="R2477" s="210"/>
      <c r="S2477" s="211"/>
      <c r="T2477" s="193"/>
      <c r="U2477" s="40"/>
      <c r="W2477" s="41" t="str">
        <f t="shared" si="153"/>
        <v/>
      </c>
      <c r="X2477" s="58" t="str">
        <f t="shared" si="154"/>
        <v/>
      </c>
      <c r="Y2477" s="58" t="str">
        <f t="shared" si="152"/>
        <v/>
      </c>
      <c r="AC2477" s="41" t="str">
        <f t="shared" si="155"/>
        <v/>
      </c>
      <c r="AE2477" s="41" t="str">
        <f>IF($H2477="", "", IF(COUNTIF($AA$11:$AA$131, $H2477)&gt;0, 'Application Process'!$AC$4, ""))</f>
        <v/>
      </c>
    </row>
    <row r="2478" spans="1:31" x14ac:dyDescent="0.25">
      <c r="A2478" s="40"/>
      <c r="B2478" s="88" t="str">
        <f>IF($X2478="", "", IF(COUNTIF('Application Process'!$I$11:$I$3035, $X2478)=0, 'Job Database'!$Y$8, IFERROR(INDEX('Application Process'!$AJ$11:$AJ$3035, MATCH($X2478, 'Application Process'!$I$11:$I$3035, 0)), "")))</f>
        <v/>
      </c>
      <c r="C2478" s="40"/>
      <c r="D2478" s="207"/>
      <c r="E2478" s="194"/>
      <c r="F2478" s="194"/>
      <c r="G2478" s="208"/>
      <c r="H2478" s="194"/>
      <c r="I2478" s="208"/>
      <c r="J2478" s="194"/>
      <c r="K2478" s="209"/>
      <c r="L2478" s="194"/>
      <c r="M2478" s="196"/>
      <c r="N2478" s="194"/>
      <c r="O2478" s="194"/>
      <c r="P2478" s="208"/>
      <c r="Q2478" s="194"/>
      <c r="R2478" s="210"/>
      <c r="S2478" s="211"/>
      <c r="T2478" s="193"/>
      <c r="U2478" s="40"/>
      <c r="W2478" s="41" t="str">
        <f t="shared" si="153"/>
        <v/>
      </c>
      <c r="X2478" s="58" t="str">
        <f t="shared" si="154"/>
        <v/>
      </c>
      <c r="Y2478" s="58" t="str">
        <f t="shared" si="152"/>
        <v/>
      </c>
      <c r="AC2478" s="41" t="str">
        <f t="shared" si="155"/>
        <v/>
      </c>
      <c r="AE2478" s="41" t="str">
        <f>IF($H2478="", "", IF(COUNTIF($AA$11:$AA$131, $H2478)&gt;0, 'Application Process'!$AC$4, ""))</f>
        <v/>
      </c>
    </row>
    <row r="2479" spans="1:31" x14ac:dyDescent="0.25">
      <c r="A2479" s="40"/>
      <c r="B2479" s="88" t="str">
        <f>IF($X2479="", "", IF(COUNTIF('Application Process'!$I$11:$I$3035, $X2479)=0, 'Job Database'!$Y$8, IFERROR(INDEX('Application Process'!$AJ$11:$AJ$3035, MATCH($X2479, 'Application Process'!$I$11:$I$3035, 0)), "")))</f>
        <v/>
      </c>
      <c r="C2479" s="40"/>
      <c r="D2479" s="207"/>
      <c r="E2479" s="194"/>
      <c r="F2479" s="194"/>
      <c r="G2479" s="208"/>
      <c r="H2479" s="194"/>
      <c r="I2479" s="208"/>
      <c r="J2479" s="194"/>
      <c r="K2479" s="209"/>
      <c r="L2479" s="194"/>
      <c r="M2479" s="196"/>
      <c r="N2479" s="194"/>
      <c r="O2479" s="194"/>
      <c r="P2479" s="208"/>
      <c r="Q2479" s="194"/>
      <c r="R2479" s="210"/>
      <c r="S2479" s="211"/>
      <c r="T2479" s="193"/>
      <c r="U2479" s="40"/>
      <c r="W2479" s="41" t="str">
        <f t="shared" si="153"/>
        <v/>
      </c>
      <c r="X2479" s="58" t="str">
        <f t="shared" si="154"/>
        <v/>
      </c>
      <c r="Y2479" s="58" t="str">
        <f t="shared" si="152"/>
        <v/>
      </c>
      <c r="AC2479" s="41" t="str">
        <f t="shared" si="155"/>
        <v/>
      </c>
      <c r="AE2479" s="41" t="str">
        <f>IF($H2479="", "", IF(COUNTIF($AA$11:$AA$131, $H2479)&gt;0, 'Application Process'!$AC$4, ""))</f>
        <v/>
      </c>
    </row>
    <row r="2480" spans="1:31" x14ac:dyDescent="0.25">
      <c r="A2480" s="40"/>
      <c r="B2480" s="88" t="str">
        <f>IF($X2480="", "", IF(COUNTIF('Application Process'!$I$11:$I$3035, $X2480)=0, 'Job Database'!$Y$8, IFERROR(INDEX('Application Process'!$AJ$11:$AJ$3035, MATCH($X2480, 'Application Process'!$I$11:$I$3035, 0)), "")))</f>
        <v/>
      </c>
      <c r="C2480" s="40"/>
      <c r="D2480" s="207"/>
      <c r="E2480" s="194"/>
      <c r="F2480" s="194"/>
      <c r="G2480" s="208"/>
      <c r="H2480" s="194"/>
      <c r="I2480" s="208"/>
      <c r="J2480" s="194"/>
      <c r="K2480" s="209"/>
      <c r="L2480" s="194"/>
      <c r="M2480" s="196"/>
      <c r="N2480" s="194"/>
      <c r="O2480" s="194"/>
      <c r="P2480" s="208"/>
      <c r="Q2480" s="194"/>
      <c r="R2480" s="210"/>
      <c r="S2480" s="211"/>
      <c r="T2480" s="193"/>
      <c r="U2480" s="40"/>
      <c r="W2480" s="41" t="str">
        <f t="shared" si="153"/>
        <v/>
      </c>
      <c r="X2480" s="58" t="str">
        <f t="shared" si="154"/>
        <v/>
      </c>
      <c r="Y2480" s="58" t="str">
        <f t="shared" si="152"/>
        <v/>
      </c>
      <c r="AC2480" s="41" t="str">
        <f t="shared" si="155"/>
        <v/>
      </c>
      <c r="AE2480" s="41" t="str">
        <f>IF($H2480="", "", IF(COUNTIF($AA$11:$AA$131, $H2480)&gt;0, 'Application Process'!$AC$4, ""))</f>
        <v/>
      </c>
    </row>
    <row r="2481" spans="1:31" x14ac:dyDescent="0.25">
      <c r="A2481" s="40"/>
      <c r="B2481" s="88" t="str">
        <f>IF($X2481="", "", IF(COUNTIF('Application Process'!$I$11:$I$3035, $X2481)=0, 'Job Database'!$Y$8, IFERROR(INDEX('Application Process'!$AJ$11:$AJ$3035, MATCH($X2481, 'Application Process'!$I$11:$I$3035, 0)), "")))</f>
        <v/>
      </c>
      <c r="C2481" s="40"/>
      <c r="D2481" s="207"/>
      <c r="E2481" s="194"/>
      <c r="F2481" s="194"/>
      <c r="G2481" s="208"/>
      <c r="H2481" s="194"/>
      <c r="I2481" s="208"/>
      <c r="J2481" s="194"/>
      <c r="K2481" s="209"/>
      <c r="L2481" s="194"/>
      <c r="M2481" s="196"/>
      <c r="N2481" s="194"/>
      <c r="O2481" s="194"/>
      <c r="P2481" s="208"/>
      <c r="Q2481" s="194"/>
      <c r="R2481" s="210"/>
      <c r="S2481" s="211"/>
      <c r="T2481" s="193"/>
      <c r="U2481" s="40"/>
      <c r="W2481" s="41" t="str">
        <f t="shared" si="153"/>
        <v/>
      </c>
      <c r="X2481" s="58" t="str">
        <f t="shared" si="154"/>
        <v/>
      </c>
      <c r="Y2481" s="58" t="str">
        <f t="shared" si="152"/>
        <v/>
      </c>
      <c r="AC2481" s="41" t="str">
        <f t="shared" si="155"/>
        <v/>
      </c>
      <c r="AE2481" s="41" t="str">
        <f>IF($H2481="", "", IF(COUNTIF($AA$11:$AA$131, $H2481)&gt;0, 'Application Process'!$AC$4, ""))</f>
        <v/>
      </c>
    </row>
    <row r="2482" spans="1:31" x14ac:dyDescent="0.25">
      <c r="A2482" s="40"/>
      <c r="B2482" s="88" t="str">
        <f>IF($X2482="", "", IF(COUNTIF('Application Process'!$I$11:$I$3035, $X2482)=0, 'Job Database'!$Y$8, IFERROR(INDEX('Application Process'!$AJ$11:$AJ$3035, MATCH($X2482, 'Application Process'!$I$11:$I$3035, 0)), "")))</f>
        <v/>
      </c>
      <c r="C2482" s="40"/>
      <c r="D2482" s="207"/>
      <c r="E2482" s="194"/>
      <c r="F2482" s="194"/>
      <c r="G2482" s="208"/>
      <c r="H2482" s="194"/>
      <c r="I2482" s="208"/>
      <c r="J2482" s="194"/>
      <c r="K2482" s="209"/>
      <c r="L2482" s="194"/>
      <c r="M2482" s="196"/>
      <c r="N2482" s="194"/>
      <c r="O2482" s="194"/>
      <c r="P2482" s="208"/>
      <c r="Q2482" s="194"/>
      <c r="R2482" s="210"/>
      <c r="S2482" s="211"/>
      <c r="T2482" s="193"/>
      <c r="U2482" s="40"/>
      <c r="W2482" s="41" t="str">
        <f t="shared" si="153"/>
        <v/>
      </c>
      <c r="X2482" s="58" t="str">
        <f t="shared" si="154"/>
        <v/>
      </c>
      <c r="Y2482" s="58" t="str">
        <f t="shared" si="152"/>
        <v/>
      </c>
      <c r="AC2482" s="41" t="str">
        <f t="shared" si="155"/>
        <v/>
      </c>
      <c r="AE2482" s="41" t="str">
        <f>IF($H2482="", "", IF(COUNTIF($AA$11:$AA$131, $H2482)&gt;0, 'Application Process'!$AC$4, ""))</f>
        <v/>
      </c>
    </row>
    <row r="2483" spans="1:31" x14ac:dyDescent="0.25">
      <c r="A2483" s="40"/>
      <c r="B2483" s="88" t="str">
        <f>IF($X2483="", "", IF(COUNTIF('Application Process'!$I$11:$I$3035, $X2483)=0, 'Job Database'!$Y$8, IFERROR(INDEX('Application Process'!$AJ$11:$AJ$3035, MATCH($X2483, 'Application Process'!$I$11:$I$3035, 0)), "")))</f>
        <v/>
      </c>
      <c r="C2483" s="40"/>
      <c r="D2483" s="207"/>
      <c r="E2483" s="194"/>
      <c r="F2483" s="194"/>
      <c r="G2483" s="208"/>
      <c r="H2483" s="194"/>
      <c r="I2483" s="208"/>
      <c r="J2483" s="194"/>
      <c r="K2483" s="209"/>
      <c r="L2483" s="194"/>
      <c r="M2483" s="196"/>
      <c r="N2483" s="194"/>
      <c r="O2483" s="194"/>
      <c r="P2483" s="208"/>
      <c r="Q2483" s="194"/>
      <c r="R2483" s="210"/>
      <c r="S2483" s="211"/>
      <c r="T2483" s="193"/>
      <c r="U2483" s="40"/>
      <c r="W2483" s="41" t="str">
        <f t="shared" si="153"/>
        <v/>
      </c>
      <c r="X2483" s="58" t="str">
        <f t="shared" si="154"/>
        <v/>
      </c>
      <c r="Y2483" s="58" t="str">
        <f t="shared" si="152"/>
        <v/>
      </c>
      <c r="AC2483" s="41" t="str">
        <f t="shared" si="155"/>
        <v/>
      </c>
      <c r="AE2483" s="41" t="str">
        <f>IF($H2483="", "", IF(COUNTIF($AA$11:$AA$131, $H2483)&gt;0, 'Application Process'!$AC$4, ""))</f>
        <v/>
      </c>
    </row>
    <row r="2484" spans="1:31" x14ac:dyDescent="0.25">
      <c r="A2484" s="40"/>
      <c r="B2484" s="88" t="str">
        <f>IF($X2484="", "", IF(COUNTIF('Application Process'!$I$11:$I$3035, $X2484)=0, 'Job Database'!$Y$8, IFERROR(INDEX('Application Process'!$AJ$11:$AJ$3035, MATCH($X2484, 'Application Process'!$I$11:$I$3035, 0)), "")))</f>
        <v/>
      </c>
      <c r="C2484" s="40"/>
      <c r="D2484" s="207"/>
      <c r="E2484" s="194"/>
      <c r="F2484" s="194"/>
      <c r="G2484" s="208"/>
      <c r="H2484" s="194"/>
      <c r="I2484" s="208"/>
      <c r="J2484" s="194"/>
      <c r="K2484" s="209"/>
      <c r="L2484" s="194"/>
      <c r="M2484" s="196"/>
      <c r="N2484" s="194"/>
      <c r="O2484" s="194"/>
      <c r="P2484" s="208"/>
      <c r="Q2484" s="194"/>
      <c r="R2484" s="210"/>
      <c r="S2484" s="211"/>
      <c r="T2484" s="193"/>
      <c r="U2484" s="40"/>
      <c r="W2484" s="41" t="str">
        <f t="shared" si="153"/>
        <v/>
      </c>
      <c r="X2484" s="58" t="str">
        <f t="shared" si="154"/>
        <v/>
      </c>
      <c r="Y2484" s="58" t="str">
        <f t="shared" si="152"/>
        <v/>
      </c>
      <c r="AC2484" s="41" t="str">
        <f t="shared" si="155"/>
        <v/>
      </c>
      <c r="AE2484" s="41" t="str">
        <f>IF($H2484="", "", IF(COUNTIF($AA$11:$AA$131, $H2484)&gt;0, 'Application Process'!$AC$4, ""))</f>
        <v/>
      </c>
    </row>
    <row r="2485" spans="1:31" x14ac:dyDescent="0.25">
      <c r="A2485" s="40"/>
      <c r="B2485" s="88" t="str">
        <f>IF($X2485="", "", IF(COUNTIF('Application Process'!$I$11:$I$3035, $X2485)=0, 'Job Database'!$Y$8, IFERROR(INDEX('Application Process'!$AJ$11:$AJ$3035, MATCH($X2485, 'Application Process'!$I$11:$I$3035, 0)), "")))</f>
        <v/>
      </c>
      <c r="C2485" s="40"/>
      <c r="D2485" s="207"/>
      <c r="E2485" s="194"/>
      <c r="F2485" s="194"/>
      <c r="G2485" s="208"/>
      <c r="H2485" s="194"/>
      <c r="I2485" s="208"/>
      <c r="J2485" s="194"/>
      <c r="K2485" s="209"/>
      <c r="L2485" s="194"/>
      <c r="M2485" s="196"/>
      <c r="N2485" s="194"/>
      <c r="O2485" s="194"/>
      <c r="P2485" s="208"/>
      <c r="Q2485" s="194"/>
      <c r="R2485" s="210"/>
      <c r="S2485" s="211"/>
      <c r="T2485" s="193"/>
      <c r="U2485" s="40"/>
      <c r="W2485" s="41" t="str">
        <f t="shared" si="153"/>
        <v/>
      </c>
      <c r="X2485" s="58" t="str">
        <f t="shared" si="154"/>
        <v/>
      </c>
      <c r="Y2485" s="58" t="str">
        <f t="shared" si="152"/>
        <v/>
      </c>
      <c r="AC2485" s="41" t="str">
        <f t="shared" si="155"/>
        <v/>
      </c>
      <c r="AE2485" s="41" t="str">
        <f>IF($H2485="", "", IF(COUNTIF($AA$11:$AA$131, $H2485)&gt;0, 'Application Process'!$AC$4, ""))</f>
        <v/>
      </c>
    </row>
    <row r="2486" spans="1:31" x14ac:dyDescent="0.25">
      <c r="A2486" s="40"/>
      <c r="B2486" s="88" t="str">
        <f>IF($X2486="", "", IF(COUNTIF('Application Process'!$I$11:$I$3035, $X2486)=0, 'Job Database'!$Y$8, IFERROR(INDEX('Application Process'!$AJ$11:$AJ$3035, MATCH($X2486, 'Application Process'!$I$11:$I$3035, 0)), "")))</f>
        <v/>
      </c>
      <c r="C2486" s="40"/>
      <c r="D2486" s="207"/>
      <c r="E2486" s="194"/>
      <c r="F2486" s="194"/>
      <c r="G2486" s="208"/>
      <c r="H2486" s="194"/>
      <c r="I2486" s="208"/>
      <c r="J2486" s="194"/>
      <c r="K2486" s="209"/>
      <c r="L2486" s="194"/>
      <c r="M2486" s="196"/>
      <c r="N2486" s="194"/>
      <c r="O2486" s="194"/>
      <c r="P2486" s="208"/>
      <c r="Q2486" s="194"/>
      <c r="R2486" s="210"/>
      <c r="S2486" s="211"/>
      <c r="T2486" s="193"/>
      <c r="U2486" s="40"/>
      <c r="W2486" s="41" t="str">
        <f t="shared" si="153"/>
        <v/>
      </c>
      <c r="X2486" s="58" t="str">
        <f t="shared" si="154"/>
        <v/>
      </c>
      <c r="Y2486" s="58" t="str">
        <f t="shared" si="152"/>
        <v/>
      </c>
      <c r="AC2486" s="41" t="str">
        <f t="shared" si="155"/>
        <v/>
      </c>
      <c r="AE2486" s="41" t="str">
        <f>IF($H2486="", "", IF(COUNTIF($AA$11:$AA$131, $H2486)&gt;0, 'Application Process'!$AC$4, ""))</f>
        <v/>
      </c>
    </row>
    <row r="2487" spans="1:31" x14ac:dyDescent="0.25">
      <c r="A2487" s="40"/>
      <c r="B2487" s="88" t="str">
        <f>IF($X2487="", "", IF(COUNTIF('Application Process'!$I$11:$I$3035, $X2487)=0, 'Job Database'!$Y$8, IFERROR(INDEX('Application Process'!$AJ$11:$AJ$3035, MATCH($X2487, 'Application Process'!$I$11:$I$3035, 0)), "")))</f>
        <v/>
      </c>
      <c r="C2487" s="40"/>
      <c r="D2487" s="207"/>
      <c r="E2487" s="194"/>
      <c r="F2487" s="194"/>
      <c r="G2487" s="208"/>
      <c r="H2487" s="194"/>
      <c r="I2487" s="208"/>
      <c r="J2487" s="194"/>
      <c r="K2487" s="209"/>
      <c r="L2487" s="194"/>
      <c r="M2487" s="196"/>
      <c r="N2487" s="194"/>
      <c r="O2487" s="194"/>
      <c r="P2487" s="208"/>
      <c r="Q2487" s="194"/>
      <c r="R2487" s="210"/>
      <c r="S2487" s="211"/>
      <c r="T2487" s="193"/>
      <c r="U2487" s="40"/>
      <c r="W2487" s="41" t="str">
        <f t="shared" si="153"/>
        <v/>
      </c>
      <c r="X2487" s="58" t="str">
        <f t="shared" si="154"/>
        <v/>
      </c>
      <c r="Y2487" s="58" t="str">
        <f t="shared" si="152"/>
        <v/>
      </c>
      <c r="AC2487" s="41" t="str">
        <f t="shared" si="155"/>
        <v/>
      </c>
      <c r="AE2487" s="41" t="str">
        <f>IF($H2487="", "", IF(COUNTIF($AA$11:$AA$131, $H2487)&gt;0, 'Application Process'!$AC$4, ""))</f>
        <v/>
      </c>
    </row>
    <row r="2488" spans="1:31" x14ac:dyDescent="0.25">
      <c r="A2488" s="40"/>
      <c r="B2488" s="88" t="str">
        <f>IF($X2488="", "", IF(COUNTIF('Application Process'!$I$11:$I$3035, $X2488)=0, 'Job Database'!$Y$8, IFERROR(INDEX('Application Process'!$AJ$11:$AJ$3035, MATCH($X2488, 'Application Process'!$I$11:$I$3035, 0)), "")))</f>
        <v/>
      </c>
      <c r="C2488" s="40"/>
      <c r="D2488" s="207"/>
      <c r="E2488" s="194"/>
      <c r="F2488" s="194"/>
      <c r="G2488" s="208"/>
      <c r="H2488" s="194"/>
      <c r="I2488" s="208"/>
      <c r="J2488" s="194"/>
      <c r="K2488" s="209"/>
      <c r="L2488" s="194"/>
      <c r="M2488" s="196"/>
      <c r="N2488" s="194"/>
      <c r="O2488" s="194"/>
      <c r="P2488" s="208"/>
      <c r="Q2488" s="194"/>
      <c r="R2488" s="210"/>
      <c r="S2488" s="211"/>
      <c r="T2488" s="193"/>
      <c r="U2488" s="40"/>
      <c r="W2488" s="41" t="str">
        <f t="shared" si="153"/>
        <v/>
      </c>
      <c r="X2488" s="58" t="str">
        <f t="shared" si="154"/>
        <v/>
      </c>
      <c r="Y2488" s="58" t="str">
        <f t="shared" si="152"/>
        <v/>
      </c>
      <c r="AC2488" s="41" t="str">
        <f t="shared" si="155"/>
        <v/>
      </c>
      <c r="AE2488" s="41" t="str">
        <f>IF($H2488="", "", IF(COUNTIF($AA$11:$AA$131, $H2488)&gt;0, 'Application Process'!$AC$4, ""))</f>
        <v/>
      </c>
    </row>
    <row r="2489" spans="1:31" x14ac:dyDescent="0.25">
      <c r="A2489" s="40"/>
      <c r="B2489" s="88" t="str">
        <f>IF($X2489="", "", IF(COUNTIF('Application Process'!$I$11:$I$3035, $X2489)=0, 'Job Database'!$Y$8, IFERROR(INDEX('Application Process'!$AJ$11:$AJ$3035, MATCH($X2489, 'Application Process'!$I$11:$I$3035, 0)), "")))</f>
        <v/>
      </c>
      <c r="C2489" s="40"/>
      <c r="D2489" s="207"/>
      <c r="E2489" s="194"/>
      <c r="F2489" s="194"/>
      <c r="G2489" s="208"/>
      <c r="H2489" s="194"/>
      <c r="I2489" s="208"/>
      <c r="J2489" s="194"/>
      <c r="K2489" s="209"/>
      <c r="L2489" s="194"/>
      <c r="M2489" s="196"/>
      <c r="N2489" s="194"/>
      <c r="O2489" s="194"/>
      <c r="P2489" s="208"/>
      <c r="Q2489" s="194"/>
      <c r="R2489" s="210"/>
      <c r="S2489" s="211"/>
      <c r="T2489" s="193"/>
      <c r="U2489" s="40"/>
      <c r="W2489" s="41" t="str">
        <f t="shared" si="153"/>
        <v/>
      </c>
      <c r="X2489" s="58" t="str">
        <f t="shared" si="154"/>
        <v/>
      </c>
      <c r="Y2489" s="58" t="str">
        <f t="shared" si="152"/>
        <v/>
      </c>
      <c r="AC2489" s="41" t="str">
        <f t="shared" si="155"/>
        <v/>
      </c>
      <c r="AE2489" s="41" t="str">
        <f>IF($H2489="", "", IF(COUNTIF($AA$11:$AA$131, $H2489)&gt;0, 'Application Process'!$AC$4, ""))</f>
        <v/>
      </c>
    </row>
    <row r="2490" spans="1:31" x14ac:dyDescent="0.25">
      <c r="A2490" s="40"/>
      <c r="B2490" s="88" t="str">
        <f>IF($X2490="", "", IF(COUNTIF('Application Process'!$I$11:$I$3035, $X2490)=0, 'Job Database'!$Y$8, IFERROR(INDEX('Application Process'!$AJ$11:$AJ$3035, MATCH($X2490, 'Application Process'!$I$11:$I$3035, 0)), "")))</f>
        <v/>
      </c>
      <c r="C2490" s="40"/>
      <c r="D2490" s="207"/>
      <c r="E2490" s="194"/>
      <c r="F2490" s="194"/>
      <c r="G2490" s="208"/>
      <c r="H2490" s="194"/>
      <c r="I2490" s="208"/>
      <c r="J2490" s="194"/>
      <c r="K2490" s="209"/>
      <c r="L2490" s="194"/>
      <c r="M2490" s="196"/>
      <c r="N2490" s="194"/>
      <c r="O2490" s="194"/>
      <c r="P2490" s="208"/>
      <c r="Q2490" s="194"/>
      <c r="R2490" s="210"/>
      <c r="S2490" s="211"/>
      <c r="T2490" s="193"/>
      <c r="U2490" s="40"/>
      <c r="W2490" s="41" t="str">
        <f t="shared" si="153"/>
        <v/>
      </c>
      <c r="X2490" s="58" t="str">
        <f t="shared" si="154"/>
        <v/>
      </c>
      <c r="Y2490" s="58" t="str">
        <f t="shared" si="152"/>
        <v/>
      </c>
      <c r="AC2490" s="41" t="str">
        <f t="shared" si="155"/>
        <v/>
      </c>
      <c r="AE2490" s="41" t="str">
        <f>IF($H2490="", "", IF(COUNTIF($AA$11:$AA$131, $H2490)&gt;0, 'Application Process'!$AC$4, ""))</f>
        <v/>
      </c>
    </row>
    <row r="2491" spans="1:31" x14ac:dyDescent="0.25">
      <c r="A2491" s="40"/>
      <c r="B2491" s="88" t="str">
        <f>IF($X2491="", "", IF(COUNTIF('Application Process'!$I$11:$I$3035, $X2491)=0, 'Job Database'!$Y$8, IFERROR(INDEX('Application Process'!$AJ$11:$AJ$3035, MATCH($X2491, 'Application Process'!$I$11:$I$3035, 0)), "")))</f>
        <v/>
      </c>
      <c r="C2491" s="40"/>
      <c r="D2491" s="207"/>
      <c r="E2491" s="194"/>
      <c r="F2491" s="194"/>
      <c r="G2491" s="208"/>
      <c r="H2491" s="194"/>
      <c r="I2491" s="208"/>
      <c r="J2491" s="194"/>
      <c r="K2491" s="209"/>
      <c r="L2491" s="194"/>
      <c r="M2491" s="196"/>
      <c r="N2491" s="194"/>
      <c r="O2491" s="194"/>
      <c r="P2491" s="208"/>
      <c r="Q2491" s="194"/>
      <c r="R2491" s="210"/>
      <c r="S2491" s="211"/>
      <c r="T2491" s="193"/>
      <c r="U2491" s="40"/>
      <c r="W2491" s="41" t="str">
        <f t="shared" si="153"/>
        <v/>
      </c>
      <c r="X2491" s="58" t="str">
        <f t="shared" si="154"/>
        <v/>
      </c>
      <c r="Y2491" s="58" t="str">
        <f t="shared" si="152"/>
        <v/>
      </c>
      <c r="AC2491" s="41" t="str">
        <f t="shared" si="155"/>
        <v/>
      </c>
      <c r="AE2491" s="41" t="str">
        <f>IF($H2491="", "", IF(COUNTIF($AA$11:$AA$131, $H2491)&gt;0, 'Application Process'!$AC$4, ""))</f>
        <v/>
      </c>
    </row>
    <row r="2492" spans="1:31" x14ac:dyDescent="0.25">
      <c r="A2492" s="40"/>
      <c r="B2492" s="88" t="str">
        <f>IF($X2492="", "", IF(COUNTIF('Application Process'!$I$11:$I$3035, $X2492)=0, 'Job Database'!$Y$8, IFERROR(INDEX('Application Process'!$AJ$11:$AJ$3035, MATCH($X2492, 'Application Process'!$I$11:$I$3035, 0)), "")))</f>
        <v/>
      </c>
      <c r="C2492" s="40"/>
      <c r="D2492" s="207"/>
      <c r="E2492" s="194"/>
      <c r="F2492" s="194"/>
      <c r="G2492" s="208"/>
      <c r="H2492" s="194"/>
      <c r="I2492" s="208"/>
      <c r="J2492" s="194"/>
      <c r="K2492" s="209"/>
      <c r="L2492" s="194"/>
      <c r="M2492" s="196"/>
      <c r="N2492" s="194"/>
      <c r="O2492" s="194"/>
      <c r="P2492" s="208"/>
      <c r="Q2492" s="194"/>
      <c r="R2492" s="210"/>
      <c r="S2492" s="211"/>
      <c r="T2492" s="193"/>
      <c r="U2492" s="40"/>
      <c r="W2492" s="41" t="str">
        <f t="shared" si="153"/>
        <v/>
      </c>
      <c r="X2492" s="58" t="str">
        <f t="shared" si="154"/>
        <v/>
      </c>
      <c r="Y2492" s="58" t="str">
        <f t="shared" si="152"/>
        <v/>
      </c>
      <c r="AC2492" s="41" t="str">
        <f t="shared" si="155"/>
        <v/>
      </c>
      <c r="AE2492" s="41" t="str">
        <f>IF($H2492="", "", IF(COUNTIF($AA$11:$AA$131, $H2492)&gt;0, 'Application Process'!$AC$4, ""))</f>
        <v/>
      </c>
    </row>
    <row r="2493" spans="1:31" x14ac:dyDescent="0.25">
      <c r="A2493" s="40"/>
      <c r="B2493" s="88" t="str">
        <f>IF($X2493="", "", IF(COUNTIF('Application Process'!$I$11:$I$3035, $X2493)=0, 'Job Database'!$Y$8, IFERROR(INDEX('Application Process'!$AJ$11:$AJ$3035, MATCH($X2493, 'Application Process'!$I$11:$I$3035, 0)), "")))</f>
        <v/>
      </c>
      <c r="C2493" s="40"/>
      <c r="D2493" s="207"/>
      <c r="E2493" s="194"/>
      <c r="F2493" s="194"/>
      <c r="G2493" s="208"/>
      <c r="H2493" s="194"/>
      <c r="I2493" s="208"/>
      <c r="J2493" s="194"/>
      <c r="K2493" s="209"/>
      <c r="L2493" s="194"/>
      <c r="M2493" s="196"/>
      <c r="N2493" s="194"/>
      <c r="O2493" s="194"/>
      <c r="P2493" s="208"/>
      <c r="Q2493" s="194"/>
      <c r="R2493" s="210"/>
      <c r="S2493" s="211"/>
      <c r="T2493" s="193"/>
      <c r="U2493" s="40"/>
      <c r="W2493" s="41" t="str">
        <f t="shared" si="153"/>
        <v/>
      </c>
      <c r="X2493" s="58" t="str">
        <f t="shared" si="154"/>
        <v/>
      </c>
      <c r="Y2493" s="58" t="str">
        <f t="shared" si="152"/>
        <v/>
      </c>
      <c r="AC2493" s="41" t="str">
        <f t="shared" si="155"/>
        <v/>
      </c>
      <c r="AE2493" s="41" t="str">
        <f>IF($H2493="", "", IF(COUNTIF($AA$11:$AA$131, $H2493)&gt;0, 'Application Process'!$AC$4, ""))</f>
        <v/>
      </c>
    </row>
    <row r="2494" spans="1:31" x14ac:dyDescent="0.25">
      <c r="A2494" s="40"/>
      <c r="B2494" s="88" t="str">
        <f>IF($X2494="", "", IF(COUNTIF('Application Process'!$I$11:$I$3035, $X2494)=0, 'Job Database'!$Y$8, IFERROR(INDEX('Application Process'!$AJ$11:$AJ$3035, MATCH($X2494, 'Application Process'!$I$11:$I$3035, 0)), "")))</f>
        <v/>
      </c>
      <c r="C2494" s="40"/>
      <c r="D2494" s="207"/>
      <c r="E2494" s="194"/>
      <c r="F2494" s="194"/>
      <c r="G2494" s="208"/>
      <c r="H2494" s="194"/>
      <c r="I2494" s="208"/>
      <c r="J2494" s="194"/>
      <c r="K2494" s="209"/>
      <c r="L2494" s="194"/>
      <c r="M2494" s="196"/>
      <c r="N2494" s="194"/>
      <c r="O2494" s="194"/>
      <c r="P2494" s="208"/>
      <c r="Q2494" s="194"/>
      <c r="R2494" s="210"/>
      <c r="S2494" s="211"/>
      <c r="T2494" s="193"/>
      <c r="U2494" s="40"/>
      <c r="W2494" s="41" t="str">
        <f t="shared" si="153"/>
        <v/>
      </c>
      <c r="X2494" s="58" t="str">
        <f t="shared" si="154"/>
        <v/>
      </c>
      <c r="Y2494" s="58" t="str">
        <f t="shared" si="152"/>
        <v/>
      </c>
      <c r="AC2494" s="41" t="str">
        <f t="shared" si="155"/>
        <v/>
      </c>
      <c r="AE2494" s="41" t="str">
        <f>IF($H2494="", "", IF(COUNTIF($AA$11:$AA$131, $H2494)&gt;0, 'Application Process'!$AC$4, ""))</f>
        <v/>
      </c>
    </row>
    <row r="2495" spans="1:31" x14ac:dyDescent="0.25">
      <c r="A2495" s="40"/>
      <c r="B2495" s="88" t="str">
        <f>IF($X2495="", "", IF(COUNTIF('Application Process'!$I$11:$I$3035, $X2495)=0, 'Job Database'!$Y$8, IFERROR(INDEX('Application Process'!$AJ$11:$AJ$3035, MATCH($X2495, 'Application Process'!$I$11:$I$3035, 0)), "")))</f>
        <v/>
      </c>
      <c r="C2495" s="40"/>
      <c r="D2495" s="207"/>
      <c r="E2495" s="194"/>
      <c r="F2495" s="194"/>
      <c r="G2495" s="208"/>
      <c r="H2495" s="194"/>
      <c r="I2495" s="208"/>
      <c r="J2495" s="194"/>
      <c r="K2495" s="209"/>
      <c r="L2495" s="194"/>
      <c r="M2495" s="196"/>
      <c r="N2495" s="194"/>
      <c r="O2495" s="194"/>
      <c r="P2495" s="208"/>
      <c r="Q2495" s="194"/>
      <c r="R2495" s="210"/>
      <c r="S2495" s="211"/>
      <c r="T2495" s="193"/>
      <c r="U2495" s="40"/>
      <c r="W2495" s="41" t="str">
        <f t="shared" si="153"/>
        <v/>
      </c>
      <c r="X2495" s="58" t="str">
        <f t="shared" si="154"/>
        <v/>
      </c>
      <c r="Y2495" s="58" t="str">
        <f t="shared" si="152"/>
        <v/>
      </c>
      <c r="AC2495" s="41" t="str">
        <f t="shared" si="155"/>
        <v/>
      </c>
      <c r="AE2495" s="41" t="str">
        <f>IF($H2495="", "", IF(COUNTIF($AA$11:$AA$131, $H2495)&gt;0, 'Application Process'!$AC$4, ""))</f>
        <v/>
      </c>
    </row>
    <row r="2496" spans="1:31" x14ac:dyDescent="0.25">
      <c r="A2496" s="40"/>
      <c r="B2496" s="88" t="str">
        <f>IF($X2496="", "", IF(COUNTIF('Application Process'!$I$11:$I$3035, $X2496)=0, 'Job Database'!$Y$8, IFERROR(INDEX('Application Process'!$AJ$11:$AJ$3035, MATCH($X2496, 'Application Process'!$I$11:$I$3035, 0)), "")))</f>
        <v/>
      </c>
      <c r="C2496" s="40"/>
      <c r="D2496" s="207"/>
      <c r="E2496" s="194"/>
      <c r="F2496" s="194"/>
      <c r="G2496" s="208"/>
      <c r="H2496" s="194"/>
      <c r="I2496" s="208"/>
      <c r="J2496" s="194"/>
      <c r="K2496" s="209"/>
      <c r="L2496" s="194"/>
      <c r="M2496" s="196"/>
      <c r="N2496" s="194"/>
      <c r="O2496" s="194"/>
      <c r="P2496" s="208"/>
      <c r="Q2496" s="194"/>
      <c r="R2496" s="210"/>
      <c r="S2496" s="211"/>
      <c r="T2496" s="193"/>
      <c r="U2496" s="40"/>
      <c r="W2496" s="41" t="str">
        <f t="shared" si="153"/>
        <v/>
      </c>
      <c r="X2496" s="58" t="str">
        <f t="shared" si="154"/>
        <v/>
      </c>
      <c r="Y2496" s="58" t="str">
        <f t="shared" si="152"/>
        <v/>
      </c>
      <c r="AC2496" s="41" t="str">
        <f t="shared" si="155"/>
        <v/>
      </c>
      <c r="AE2496" s="41" t="str">
        <f>IF($H2496="", "", IF(COUNTIF($AA$11:$AA$131, $H2496)&gt;0, 'Application Process'!$AC$4, ""))</f>
        <v/>
      </c>
    </row>
    <row r="2497" spans="1:31" x14ac:dyDescent="0.25">
      <c r="A2497" s="40"/>
      <c r="B2497" s="88" t="str">
        <f>IF($X2497="", "", IF(COUNTIF('Application Process'!$I$11:$I$3035, $X2497)=0, 'Job Database'!$Y$8, IFERROR(INDEX('Application Process'!$AJ$11:$AJ$3035, MATCH($X2497, 'Application Process'!$I$11:$I$3035, 0)), "")))</f>
        <v/>
      </c>
      <c r="C2497" s="40"/>
      <c r="D2497" s="207"/>
      <c r="E2497" s="194"/>
      <c r="F2497" s="194"/>
      <c r="G2497" s="208"/>
      <c r="H2497" s="194"/>
      <c r="I2497" s="208"/>
      <c r="J2497" s="194"/>
      <c r="K2497" s="209"/>
      <c r="L2497" s="194"/>
      <c r="M2497" s="196"/>
      <c r="N2497" s="194"/>
      <c r="O2497" s="194"/>
      <c r="P2497" s="208"/>
      <c r="Q2497" s="194"/>
      <c r="R2497" s="210"/>
      <c r="S2497" s="211"/>
      <c r="T2497" s="193"/>
      <c r="U2497" s="40"/>
      <c r="W2497" s="41" t="str">
        <f t="shared" si="153"/>
        <v/>
      </c>
      <c r="X2497" s="58" t="str">
        <f t="shared" si="154"/>
        <v/>
      </c>
      <c r="Y2497" s="58" t="str">
        <f t="shared" si="152"/>
        <v/>
      </c>
      <c r="AC2497" s="41" t="str">
        <f t="shared" si="155"/>
        <v/>
      </c>
      <c r="AE2497" s="41" t="str">
        <f>IF($H2497="", "", IF(COUNTIF($AA$11:$AA$131, $H2497)&gt;0, 'Application Process'!$AC$4, ""))</f>
        <v/>
      </c>
    </row>
    <row r="2498" spans="1:31" x14ac:dyDescent="0.25">
      <c r="A2498" s="40"/>
      <c r="B2498" s="88" t="str">
        <f>IF($X2498="", "", IF(COUNTIF('Application Process'!$I$11:$I$3035, $X2498)=0, 'Job Database'!$Y$8, IFERROR(INDEX('Application Process'!$AJ$11:$AJ$3035, MATCH($X2498, 'Application Process'!$I$11:$I$3035, 0)), "")))</f>
        <v/>
      </c>
      <c r="C2498" s="40"/>
      <c r="D2498" s="207"/>
      <c r="E2498" s="194"/>
      <c r="F2498" s="194"/>
      <c r="G2498" s="208"/>
      <c r="H2498" s="194"/>
      <c r="I2498" s="208"/>
      <c r="J2498" s="194"/>
      <c r="K2498" s="209"/>
      <c r="L2498" s="194"/>
      <c r="M2498" s="196"/>
      <c r="N2498" s="194"/>
      <c r="O2498" s="194"/>
      <c r="P2498" s="208"/>
      <c r="Q2498" s="194"/>
      <c r="R2498" s="210"/>
      <c r="S2498" s="211"/>
      <c r="T2498" s="193"/>
      <c r="U2498" s="40"/>
      <c r="W2498" s="41" t="str">
        <f t="shared" si="153"/>
        <v/>
      </c>
      <c r="X2498" s="58" t="str">
        <f t="shared" si="154"/>
        <v/>
      </c>
      <c r="Y2498" s="58" t="str">
        <f t="shared" si="152"/>
        <v/>
      </c>
      <c r="AC2498" s="41" t="str">
        <f t="shared" si="155"/>
        <v/>
      </c>
      <c r="AE2498" s="41" t="str">
        <f>IF($H2498="", "", IF(COUNTIF($AA$11:$AA$131, $H2498)&gt;0, 'Application Process'!$AC$4, ""))</f>
        <v/>
      </c>
    </row>
    <row r="2499" spans="1:31" x14ac:dyDescent="0.25">
      <c r="A2499" s="40"/>
      <c r="B2499" s="88" t="str">
        <f>IF($X2499="", "", IF(COUNTIF('Application Process'!$I$11:$I$3035, $X2499)=0, 'Job Database'!$Y$8, IFERROR(INDEX('Application Process'!$AJ$11:$AJ$3035, MATCH($X2499, 'Application Process'!$I$11:$I$3035, 0)), "")))</f>
        <v/>
      </c>
      <c r="C2499" s="40"/>
      <c r="D2499" s="207"/>
      <c r="E2499" s="194"/>
      <c r="F2499" s="194"/>
      <c r="G2499" s="208"/>
      <c r="H2499" s="194"/>
      <c r="I2499" s="208"/>
      <c r="J2499" s="194"/>
      <c r="K2499" s="209"/>
      <c r="L2499" s="194"/>
      <c r="M2499" s="196"/>
      <c r="N2499" s="194"/>
      <c r="O2499" s="194"/>
      <c r="P2499" s="208"/>
      <c r="Q2499" s="194"/>
      <c r="R2499" s="210"/>
      <c r="S2499" s="211"/>
      <c r="T2499" s="193"/>
      <c r="U2499" s="40"/>
      <c r="W2499" s="41" t="str">
        <f t="shared" si="153"/>
        <v/>
      </c>
      <c r="X2499" s="58" t="str">
        <f t="shared" si="154"/>
        <v/>
      </c>
      <c r="Y2499" s="58" t="str">
        <f t="shared" si="152"/>
        <v/>
      </c>
      <c r="AC2499" s="41" t="str">
        <f t="shared" si="155"/>
        <v/>
      </c>
      <c r="AE2499" s="41" t="str">
        <f>IF($H2499="", "", IF(COUNTIF($AA$11:$AA$131, $H2499)&gt;0, 'Application Process'!$AC$4, ""))</f>
        <v/>
      </c>
    </row>
    <row r="2500" spans="1:31" x14ac:dyDescent="0.25">
      <c r="A2500" s="40"/>
      <c r="B2500" s="88" t="str">
        <f>IF($X2500="", "", IF(COUNTIF('Application Process'!$I$11:$I$3035, $X2500)=0, 'Job Database'!$Y$8, IFERROR(INDEX('Application Process'!$AJ$11:$AJ$3035, MATCH($X2500, 'Application Process'!$I$11:$I$3035, 0)), "")))</f>
        <v/>
      </c>
      <c r="C2500" s="40"/>
      <c r="D2500" s="207"/>
      <c r="E2500" s="194"/>
      <c r="F2500" s="194"/>
      <c r="G2500" s="208"/>
      <c r="H2500" s="194"/>
      <c r="I2500" s="208"/>
      <c r="J2500" s="194"/>
      <c r="K2500" s="209"/>
      <c r="L2500" s="194"/>
      <c r="M2500" s="196"/>
      <c r="N2500" s="194"/>
      <c r="O2500" s="194"/>
      <c r="P2500" s="208"/>
      <c r="Q2500" s="194"/>
      <c r="R2500" s="210"/>
      <c r="S2500" s="211"/>
      <c r="T2500" s="193"/>
      <c r="U2500" s="40"/>
      <c r="W2500" s="41" t="str">
        <f t="shared" si="153"/>
        <v/>
      </c>
      <c r="X2500" s="58" t="str">
        <f t="shared" si="154"/>
        <v/>
      </c>
      <c r="Y2500" s="58" t="str">
        <f t="shared" si="152"/>
        <v/>
      </c>
      <c r="AC2500" s="41" t="str">
        <f t="shared" si="155"/>
        <v/>
      </c>
      <c r="AE2500" s="41" t="str">
        <f>IF($H2500="", "", IF(COUNTIF($AA$11:$AA$131, $H2500)&gt;0, 'Application Process'!$AC$4, ""))</f>
        <v/>
      </c>
    </row>
    <row r="2501" spans="1:31" x14ac:dyDescent="0.25">
      <c r="A2501" s="40"/>
      <c r="B2501" s="88" t="str">
        <f>IF($X2501="", "", IF(COUNTIF('Application Process'!$I$11:$I$3035, $X2501)=0, 'Job Database'!$Y$8, IFERROR(INDEX('Application Process'!$AJ$11:$AJ$3035, MATCH($X2501, 'Application Process'!$I$11:$I$3035, 0)), "")))</f>
        <v/>
      </c>
      <c r="C2501" s="40"/>
      <c r="D2501" s="207"/>
      <c r="E2501" s="194"/>
      <c r="F2501" s="194"/>
      <c r="G2501" s="208"/>
      <c r="H2501" s="194"/>
      <c r="I2501" s="208"/>
      <c r="J2501" s="194"/>
      <c r="K2501" s="209"/>
      <c r="L2501" s="194"/>
      <c r="M2501" s="196"/>
      <c r="N2501" s="194"/>
      <c r="O2501" s="194"/>
      <c r="P2501" s="208"/>
      <c r="Q2501" s="194"/>
      <c r="R2501" s="210"/>
      <c r="S2501" s="211"/>
      <c r="T2501" s="193"/>
      <c r="U2501" s="40"/>
      <c r="W2501" s="41" t="str">
        <f t="shared" si="153"/>
        <v/>
      </c>
      <c r="X2501" s="58" t="str">
        <f t="shared" si="154"/>
        <v/>
      </c>
      <c r="Y2501" s="58" t="str">
        <f t="shared" si="152"/>
        <v/>
      </c>
      <c r="AC2501" s="41" t="str">
        <f t="shared" si="155"/>
        <v/>
      </c>
      <c r="AE2501" s="41" t="str">
        <f>IF($H2501="", "", IF(COUNTIF($AA$11:$AA$131, $H2501)&gt;0, 'Application Process'!$AC$4, ""))</f>
        <v/>
      </c>
    </row>
    <row r="2502" spans="1:31" x14ac:dyDescent="0.25">
      <c r="A2502" s="40"/>
      <c r="B2502" s="88" t="str">
        <f>IF($X2502="", "", IF(COUNTIF('Application Process'!$I$11:$I$3035, $X2502)=0, 'Job Database'!$Y$8, IFERROR(INDEX('Application Process'!$AJ$11:$AJ$3035, MATCH($X2502, 'Application Process'!$I$11:$I$3035, 0)), "")))</f>
        <v/>
      </c>
      <c r="C2502" s="40"/>
      <c r="D2502" s="207"/>
      <c r="E2502" s="194"/>
      <c r="F2502" s="194"/>
      <c r="G2502" s="208"/>
      <c r="H2502" s="194"/>
      <c r="I2502" s="208"/>
      <c r="J2502" s="194"/>
      <c r="K2502" s="209"/>
      <c r="L2502" s="194"/>
      <c r="M2502" s="196"/>
      <c r="N2502" s="194"/>
      <c r="O2502" s="194"/>
      <c r="P2502" s="208"/>
      <c r="Q2502" s="194"/>
      <c r="R2502" s="210"/>
      <c r="S2502" s="211"/>
      <c r="T2502" s="193"/>
      <c r="U2502" s="40"/>
      <c r="W2502" s="41" t="str">
        <f t="shared" si="153"/>
        <v/>
      </c>
      <c r="X2502" s="58" t="str">
        <f t="shared" si="154"/>
        <v/>
      </c>
      <c r="Y2502" s="58" t="str">
        <f t="shared" si="152"/>
        <v/>
      </c>
      <c r="AC2502" s="41" t="str">
        <f t="shared" si="155"/>
        <v/>
      </c>
      <c r="AE2502" s="41" t="str">
        <f>IF($H2502="", "", IF(COUNTIF($AA$11:$AA$131, $H2502)&gt;0, 'Application Process'!$AC$4, ""))</f>
        <v/>
      </c>
    </row>
    <row r="2503" spans="1:31" x14ac:dyDescent="0.25">
      <c r="A2503" s="40"/>
      <c r="B2503" s="88" t="str">
        <f>IF($X2503="", "", IF(COUNTIF('Application Process'!$I$11:$I$3035, $X2503)=0, 'Job Database'!$Y$8, IFERROR(INDEX('Application Process'!$AJ$11:$AJ$3035, MATCH($X2503, 'Application Process'!$I$11:$I$3035, 0)), "")))</f>
        <v/>
      </c>
      <c r="C2503" s="40"/>
      <c r="D2503" s="207"/>
      <c r="E2503" s="194"/>
      <c r="F2503" s="194"/>
      <c r="G2503" s="208"/>
      <c r="H2503" s="194"/>
      <c r="I2503" s="208"/>
      <c r="J2503" s="194"/>
      <c r="K2503" s="209"/>
      <c r="L2503" s="194"/>
      <c r="M2503" s="196"/>
      <c r="N2503" s="194"/>
      <c r="O2503" s="194"/>
      <c r="P2503" s="208"/>
      <c r="Q2503" s="194"/>
      <c r="R2503" s="210"/>
      <c r="S2503" s="211"/>
      <c r="T2503" s="193"/>
      <c r="U2503" s="40"/>
      <c r="W2503" s="41" t="str">
        <f t="shared" si="153"/>
        <v/>
      </c>
      <c r="X2503" s="58" t="str">
        <f t="shared" si="154"/>
        <v/>
      </c>
      <c r="Y2503" s="58" t="str">
        <f t="shared" si="152"/>
        <v/>
      </c>
      <c r="AC2503" s="41" t="str">
        <f t="shared" si="155"/>
        <v/>
      </c>
      <c r="AE2503" s="41" t="str">
        <f>IF($H2503="", "", IF(COUNTIF($AA$11:$AA$131, $H2503)&gt;0, 'Application Process'!$AC$4, ""))</f>
        <v/>
      </c>
    </row>
    <row r="2504" spans="1:31" x14ac:dyDescent="0.25">
      <c r="A2504" s="40"/>
      <c r="B2504" s="88" t="str">
        <f>IF($X2504="", "", IF(COUNTIF('Application Process'!$I$11:$I$3035, $X2504)=0, 'Job Database'!$Y$8, IFERROR(INDEX('Application Process'!$AJ$11:$AJ$3035, MATCH($X2504, 'Application Process'!$I$11:$I$3035, 0)), "")))</f>
        <v/>
      </c>
      <c r="C2504" s="40"/>
      <c r="D2504" s="207"/>
      <c r="E2504" s="194"/>
      <c r="F2504" s="194"/>
      <c r="G2504" s="208"/>
      <c r="H2504" s="194"/>
      <c r="I2504" s="208"/>
      <c r="J2504" s="194"/>
      <c r="K2504" s="209"/>
      <c r="L2504" s="194"/>
      <c r="M2504" s="196"/>
      <c r="N2504" s="194"/>
      <c r="O2504" s="194"/>
      <c r="P2504" s="208"/>
      <c r="Q2504" s="194"/>
      <c r="R2504" s="210"/>
      <c r="S2504" s="211"/>
      <c r="T2504" s="193"/>
      <c r="U2504" s="40"/>
      <c r="W2504" s="41" t="str">
        <f t="shared" si="153"/>
        <v/>
      </c>
      <c r="X2504" s="58" t="str">
        <f t="shared" si="154"/>
        <v/>
      </c>
      <c r="Y2504" s="58" t="str">
        <f t="shared" si="152"/>
        <v/>
      </c>
      <c r="AC2504" s="41" t="str">
        <f t="shared" si="155"/>
        <v/>
      </c>
      <c r="AE2504" s="41" t="str">
        <f>IF($H2504="", "", IF(COUNTIF($AA$11:$AA$131, $H2504)&gt;0, 'Application Process'!$AC$4, ""))</f>
        <v/>
      </c>
    </row>
    <row r="2505" spans="1:31" x14ac:dyDescent="0.25">
      <c r="A2505" s="40"/>
      <c r="B2505" s="88" t="str">
        <f>IF($X2505="", "", IF(COUNTIF('Application Process'!$I$11:$I$3035, $X2505)=0, 'Job Database'!$Y$8, IFERROR(INDEX('Application Process'!$AJ$11:$AJ$3035, MATCH($X2505, 'Application Process'!$I$11:$I$3035, 0)), "")))</f>
        <v/>
      </c>
      <c r="C2505" s="40"/>
      <c r="D2505" s="207"/>
      <c r="E2505" s="194"/>
      <c r="F2505" s="194"/>
      <c r="G2505" s="208"/>
      <c r="H2505" s="194"/>
      <c r="I2505" s="208"/>
      <c r="J2505" s="194"/>
      <c r="K2505" s="209"/>
      <c r="L2505" s="194"/>
      <c r="M2505" s="196"/>
      <c r="N2505" s="194"/>
      <c r="O2505" s="194"/>
      <c r="P2505" s="208"/>
      <c r="Q2505" s="194"/>
      <c r="R2505" s="210"/>
      <c r="S2505" s="211"/>
      <c r="T2505" s="193"/>
      <c r="U2505" s="40"/>
      <c r="W2505" s="41" t="str">
        <f t="shared" si="153"/>
        <v/>
      </c>
      <c r="X2505" s="58" t="str">
        <f t="shared" si="154"/>
        <v/>
      </c>
      <c r="Y2505" s="58" t="str">
        <f t="shared" si="152"/>
        <v/>
      </c>
      <c r="AC2505" s="41" t="str">
        <f t="shared" si="155"/>
        <v/>
      </c>
      <c r="AE2505" s="41" t="str">
        <f>IF($H2505="", "", IF(COUNTIF($AA$11:$AA$131, $H2505)&gt;0, 'Application Process'!$AC$4, ""))</f>
        <v/>
      </c>
    </row>
    <row r="2506" spans="1:31" x14ac:dyDescent="0.25">
      <c r="A2506" s="40"/>
      <c r="B2506" s="88" t="str">
        <f>IF($X2506="", "", IF(COUNTIF('Application Process'!$I$11:$I$3035, $X2506)=0, 'Job Database'!$Y$8, IFERROR(INDEX('Application Process'!$AJ$11:$AJ$3035, MATCH($X2506, 'Application Process'!$I$11:$I$3035, 0)), "")))</f>
        <v/>
      </c>
      <c r="C2506" s="40"/>
      <c r="D2506" s="207"/>
      <c r="E2506" s="194"/>
      <c r="F2506" s="194"/>
      <c r="G2506" s="208"/>
      <c r="H2506" s="194"/>
      <c r="I2506" s="208"/>
      <c r="J2506" s="194"/>
      <c r="K2506" s="209"/>
      <c r="L2506" s="194"/>
      <c r="M2506" s="196"/>
      <c r="N2506" s="194"/>
      <c r="O2506" s="194"/>
      <c r="P2506" s="208"/>
      <c r="Q2506" s="194"/>
      <c r="R2506" s="210"/>
      <c r="S2506" s="211"/>
      <c r="T2506" s="193"/>
      <c r="U2506" s="40"/>
      <c r="W2506" s="41" t="str">
        <f t="shared" si="153"/>
        <v/>
      </c>
      <c r="X2506" s="58" t="str">
        <f t="shared" si="154"/>
        <v/>
      </c>
      <c r="Y2506" s="58" t="str">
        <f t="shared" si="152"/>
        <v/>
      </c>
      <c r="AC2506" s="41" t="str">
        <f t="shared" si="155"/>
        <v/>
      </c>
      <c r="AE2506" s="41" t="str">
        <f>IF($H2506="", "", IF(COUNTIF($AA$11:$AA$131, $H2506)&gt;0, 'Application Process'!$AC$4, ""))</f>
        <v/>
      </c>
    </row>
    <row r="2507" spans="1:31" x14ac:dyDescent="0.25">
      <c r="A2507" s="40"/>
      <c r="B2507" s="88" t="str">
        <f>IF($X2507="", "", IF(COUNTIF('Application Process'!$I$11:$I$3035, $X2507)=0, 'Job Database'!$Y$8, IFERROR(INDEX('Application Process'!$AJ$11:$AJ$3035, MATCH($X2507, 'Application Process'!$I$11:$I$3035, 0)), "")))</f>
        <v/>
      </c>
      <c r="C2507" s="40"/>
      <c r="D2507" s="207"/>
      <c r="E2507" s="194"/>
      <c r="F2507" s="194"/>
      <c r="G2507" s="208"/>
      <c r="H2507" s="194"/>
      <c r="I2507" s="208"/>
      <c r="J2507" s="194"/>
      <c r="K2507" s="209"/>
      <c r="L2507" s="194"/>
      <c r="M2507" s="196"/>
      <c r="N2507" s="194"/>
      <c r="O2507" s="194"/>
      <c r="P2507" s="208"/>
      <c r="Q2507" s="194"/>
      <c r="R2507" s="210"/>
      <c r="S2507" s="211"/>
      <c r="T2507" s="193"/>
      <c r="U2507" s="40"/>
      <c r="W2507" s="41" t="str">
        <f t="shared" si="153"/>
        <v/>
      </c>
      <c r="X2507" s="58" t="str">
        <f t="shared" si="154"/>
        <v/>
      </c>
      <c r="Y2507" s="58" t="str">
        <f t="shared" ref="Y2507:Y2570" si="156">IF($H2507="", "", CONCATENATE($H2507, " - ", $B2507))</f>
        <v/>
      </c>
      <c r="AC2507" s="41" t="str">
        <f t="shared" si="155"/>
        <v/>
      </c>
      <c r="AE2507" s="41" t="str">
        <f>IF($H2507="", "", IF(COUNTIF($AA$11:$AA$131, $H2507)&gt;0, 'Application Process'!$AC$4, ""))</f>
        <v/>
      </c>
    </row>
    <row r="2508" spans="1:31" x14ac:dyDescent="0.25">
      <c r="A2508" s="40"/>
      <c r="B2508" s="88" t="str">
        <f>IF($X2508="", "", IF(COUNTIF('Application Process'!$I$11:$I$3035, $X2508)=0, 'Job Database'!$Y$8, IFERROR(INDEX('Application Process'!$AJ$11:$AJ$3035, MATCH($X2508, 'Application Process'!$I$11:$I$3035, 0)), "")))</f>
        <v/>
      </c>
      <c r="C2508" s="40"/>
      <c r="D2508" s="207"/>
      <c r="E2508" s="194"/>
      <c r="F2508" s="194"/>
      <c r="G2508" s="208"/>
      <c r="H2508" s="194"/>
      <c r="I2508" s="208"/>
      <c r="J2508" s="194"/>
      <c r="K2508" s="209"/>
      <c r="L2508" s="194"/>
      <c r="M2508" s="196"/>
      <c r="N2508" s="194"/>
      <c r="O2508" s="194"/>
      <c r="P2508" s="208"/>
      <c r="Q2508" s="194"/>
      <c r="R2508" s="210"/>
      <c r="S2508" s="211"/>
      <c r="T2508" s="193"/>
      <c r="U2508" s="40"/>
      <c r="W2508" s="41" t="str">
        <f t="shared" ref="W2508:W2571" si="157">IF($D2508="", "", IF(COUNTIF($D$11:$D$3035, $D2508)&gt;1, "X", ""))</f>
        <v/>
      </c>
      <c r="X2508" s="58" t="str">
        <f t="shared" ref="X2508:X2571" si="158">IF($D2508="", "", CONCATENATE(D2508, IF(E2508="", "", " - "), IF(E2508="", "", E2508), IF(F2508="", "", " - "), IF(F2508="", "", F2508)))</f>
        <v/>
      </c>
      <c r="Y2508" s="58" t="str">
        <f t="shared" si="156"/>
        <v/>
      </c>
      <c r="AC2508" s="41" t="str">
        <f t="shared" ref="AC2508:AC2571" si="159">IF($H2508="", "", IF(COUNTIF($AA$11:$AA$131, $H2508)=0, "X", ""))</f>
        <v/>
      </c>
      <c r="AE2508" s="41" t="str">
        <f>IF($H2508="", "", IF(COUNTIF($AA$11:$AA$131, $H2508)&gt;0, 'Application Process'!$AC$4, ""))</f>
        <v/>
      </c>
    </row>
    <row r="2509" spans="1:31" x14ac:dyDescent="0.25">
      <c r="A2509" s="40"/>
      <c r="B2509" s="88" t="str">
        <f>IF($X2509="", "", IF(COUNTIF('Application Process'!$I$11:$I$3035, $X2509)=0, 'Job Database'!$Y$8, IFERROR(INDEX('Application Process'!$AJ$11:$AJ$3035, MATCH($X2509, 'Application Process'!$I$11:$I$3035, 0)), "")))</f>
        <v/>
      </c>
      <c r="C2509" s="40"/>
      <c r="D2509" s="207"/>
      <c r="E2509" s="194"/>
      <c r="F2509" s="194"/>
      <c r="G2509" s="208"/>
      <c r="H2509" s="194"/>
      <c r="I2509" s="208"/>
      <c r="J2509" s="194"/>
      <c r="K2509" s="209"/>
      <c r="L2509" s="194"/>
      <c r="M2509" s="196"/>
      <c r="N2509" s="194"/>
      <c r="O2509" s="194"/>
      <c r="P2509" s="208"/>
      <c r="Q2509" s="194"/>
      <c r="R2509" s="210"/>
      <c r="S2509" s="211"/>
      <c r="T2509" s="193"/>
      <c r="U2509" s="40"/>
      <c r="W2509" s="41" t="str">
        <f t="shared" si="157"/>
        <v/>
      </c>
      <c r="X2509" s="58" t="str">
        <f t="shared" si="158"/>
        <v/>
      </c>
      <c r="Y2509" s="58" t="str">
        <f t="shared" si="156"/>
        <v/>
      </c>
      <c r="AC2509" s="41" t="str">
        <f t="shared" si="159"/>
        <v/>
      </c>
      <c r="AE2509" s="41" t="str">
        <f>IF($H2509="", "", IF(COUNTIF($AA$11:$AA$131, $H2509)&gt;0, 'Application Process'!$AC$4, ""))</f>
        <v/>
      </c>
    </row>
    <row r="2510" spans="1:31" x14ac:dyDescent="0.25">
      <c r="A2510" s="40"/>
      <c r="B2510" s="88" t="str">
        <f>IF($X2510="", "", IF(COUNTIF('Application Process'!$I$11:$I$3035, $X2510)=0, 'Job Database'!$Y$8, IFERROR(INDEX('Application Process'!$AJ$11:$AJ$3035, MATCH($X2510, 'Application Process'!$I$11:$I$3035, 0)), "")))</f>
        <v/>
      </c>
      <c r="C2510" s="40"/>
      <c r="D2510" s="207"/>
      <c r="E2510" s="194"/>
      <c r="F2510" s="194"/>
      <c r="G2510" s="208"/>
      <c r="H2510" s="194"/>
      <c r="I2510" s="208"/>
      <c r="J2510" s="194"/>
      <c r="K2510" s="209"/>
      <c r="L2510" s="194"/>
      <c r="M2510" s="196"/>
      <c r="N2510" s="194"/>
      <c r="O2510" s="194"/>
      <c r="P2510" s="208"/>
      <c r="Q2510" s="194"/>
      <c r="R2510" s="210"/>
      <c r="S2510" s="211"/>
      <c r="T2510" s="193"/>
      <c r="U2510" s="40"/>
      <c r="W2510" s="41" t="str">
        <f t="shared" si="157"/>
        <v/>
      </c>
      <c r="X2510" s="58" t="str">
        <f t="shared" si="158"/>
        <v/>
      </c>
      <c r="Y2510" s="58" t="str">
        <f t="shared" si="156"/>
        <v/>
      </c>
      <c r="AC2510" s="41" t="str">
        <f t="shared" si="159"/>
        <v/>
      </c>
      <c r="AE2510" s="41" t="str">
        <f>IF($H2510="", "", IF(COUNTIF($AA$11:$AA$131, $H2510)&gt;0, 'Application Process'!$AC$4, ""))</f>
        <v/>
      </c>
    </row>
    <row r="2511" spans="1:31" x14ac:dyDescent="0.25">
      <c r="A2511" s="40"/>
      <c r="B2511" s="88" t="str">
        <f>IF($X2511="", "", IF(COUNTIF('Application Process'!$I$11:$I$3035, $X2511)=0, 'Job Database'!$Y$8, IFERROR(INDEX('Application Process'!$AJ$11:$AJ$3035, MATCH($X2511, 'Application Process'!$I$11:$I$3035, 0)), "")))</f>
        <v/>
      </c>
      <c r="C2511" s="40"/>
      <c r="D2511" s="207"/>
      <c r="E2511" s="194"/>
      <c r="F2511" s="194"/>
      <c r="G2511" s="208"/>
      <c r="H2511" s="194"/>
      <c r="I2511" s="208"/>
      <c r="J2511" s="194"/>
      <c r="K2511" s="209"/>
      <c r="L2511" s="194"/>
      <c r="M2511" s="196"/>
      <c r="N2511" s="194"/>
      <c r="O2511" s="194"/>
      <c r="P2511" s="208"/>
      <c r="Q2511" s="194"/>
      <c r="R2511" s="210"/>
      <c r="S2511" s="211"/>
      <c r="T2511" s="193"/>
      <c r="U2511" s="40"/>
      <c r="W2511" s="41" t="str">
        <f t="shared" si="157"/>
        <v/>
      </c>
      <c r="X2511" s="58" t="str">
        <f t="shared" si="158"/>
        <v/>
      </c>
      <c r="Y2511" s="58" t="str">
        <f t="shared" si="156"/>
        <v/>
      </c>
      <c r="AC2511" s="41" t="str">
        <f t="shared" si="159"/>
        <v/>
      </c>
      <c r="AE2511" s="41" t="str">
        <f>IF($H2511="", "", IF(COUNTIF($AA$11:$AA$131, $H2511)&gt;0, 'Application Process'!$AC$4, ""))</f>
        <v/>
      </c>
    </row>
    <row r="2512" spans="1:31" x14ac:dyDescent="0.25">
      <c r="A2512" s="40"/>
      <c r="B2512" s="88" t="str">
        <f>IF($X2512="", "", IF(COUNTIF('Application Process'!$I$11:$I$3035, $X2512)=0, 'Job Database'!$Y$8, IFERROR(INDEX('Application Process'!$AJ$11:$AJ$3035, MATCH($X2512, 'Application Process'!$I$11:$I$3035, 0)), "")))</f>
        <v/>
      </c>
      <c r="C2512" s="40"/>
      <c r="D2512" s="207"/>
      <c r="E2512" s="194"/>
      <c r="F2512" s="194"/>
      <c r="G2512" s="208"/>
      <c r="H2512" s="194"/>
      <c r="I2512" s="208"/>
      <c r="J2512" s="194"/>
      <c r="K2512" s="209"/>
      <c r="L2512" s="194"/>
      <c r="M2512" s="196"/>
      <c r="N2512" s="194"/>
      <c r="O2512" s="194"/>
      <c r="P2512" s="208"/>
      <c r="Q2512" s="194"/>
      <c r="R2512" s="210"/>
      <c r="S2512" s="211"/>
      <c r="T2512" s="193"/>
      <c r="U2512" s="40"/>
      <c r="W2512" s="41" t="str">
        <f t="shared" si="157"/>
        <v/>
      </c>
      <c r="X2512" s="58" t="str">
        <f t="shared" si="158"/>
        <v/>
      </c>
      <c r="Y2512" s="58" t="str">
        <f t="shared" si="156"/>
        <v/>
      </c>
      <c r="AC2512" s="41" t="str">
        <f t="shared" si="159"/>
        <v/>
      </c>
      <c r="AE2512" s="41" t="str">
        <f>IF($H2512="", "", IF(COUNTIF($AA$11:$AA$131, $H2512)&gt;0, 'Application Process'!$AC$4, ""))</f>
        <v/>
      </c>
    </row>
    <row r="2513" spans="1:31" x14ac:dyDescent="0.25">
      <c r="A2513" s="40"/>
      <c r="B2513" s="88" t="str">
        <f>IF($X2513="", "", IF(COUNTIF('Application Process'!$I$11:$I$3035, $X2513)=0, 'Job Database'!$Y$8, IFERROR(INDEX('Application Process'!$AJ$11:$AJ$3035, MATCH($X2513, 'Application Process'!$I$11:$I$3035, 0)), "")))</f>
        <v/>
      </c>
      <c r="C2513" s="40"/>
      <c r="D2513" s="207"/>
      <c r="E2513" s="194"/>
      <c r="F2513" s="194"/>
      <c r="G2513" s="208"/>
      <c r="H2513" s="194"/>
      <c r="I2513" s="208"/>
      <c r="J2513" s="194"/>
      <c r="K2513" s="209"/>
      <c r="L2513" s="194"/>
      <c r="M2513" s="196"/>
      <c r="N2513" s="194"/>
      <c r="O2513" s="194"/>
      <c r="P2513" s="208"/>
      <c r="Q2513" s="194"/>
      <c r="R2513" s="210"/>
      <c r="S2513" s="211"/>
      <c r="T2513" s="193"/>
      <c r="U2513" s="40"/>
      <c r="W2513" s="41" t="str">
        <f t="shared" si="157"/>
        <v/>
      </c>
      <c r="X2513" s="58" t="str">
        <f t="shared" si="158"/>
        <v/>
      </c>
      <c r="Y2513" s="58" t="str">
        <f t="shared" si="156"/>
        <v/>
      </c>
      <c r="AC2513" s="41" t="str">
        <f t="shared" si="159"/>
        <v/>
      </c>
      <c r="AE2513" s="41" t="str">
        <f>IF($H2513="", "", IF(COUNTIF($AA$11:$AA$131, $H2513)&gt;0, 'Application Process'!$AC$4, ""))</f>
        <v/>
      </c>
    </row>
    <row r="2514" spans="1:31" x14ac:dyDescent="0.25">
      <c r="A2514" s="40"/>
      <c r="B2514" s="88" t="str">
        <f>IF($X2514="", "", IF(COUNTIF('Application Process'!$I$11:$I$3035, $X2514)=0, 'Job Database'!$Y$8, IFERROR(INDEX('Application Process'!$AJ$11:$AJ$3035, MATCH($X2514, 'Application Process'!$I$11:$I$3035, 0)), "")))</f>
        <v/>
      </c>
      <c r="C2514" s="40"/>
      <c r="D2514" s="207"/>
      <c r="E2514" s="194"/>
      <c r="F2514" s="194"/>
      <c r="G2514" s="208"/>
      <c r="H2514" s="194"/>
      <c r="I2514" s="208"/>
      <c r="J2514" s="194"/>
      <c r="K2514" s="209"/>
      <c r="L2514" s="194"/>
      <c r="M2514" s="196"/>
      <c r="N2514" s="194"/>
      <c r="O2514" s="194"/>
      <c r="P2514" s="208"/>
      <c r="Q2514" s="194"/>
      <c r="R2514" s="210"/>
      <c r="S2514" s="211"/>
      <c r="T2514" s="193"/>
      <c r="U2514" s="40"/>
      <c r="W2514" s="41" t="str">
        <f t="shared" si="157"/>
        <v/>
      </c>
      <c r="X2514" s="58" t="str">
        <f t="shared" si="158"/>
        <v/>
      </c>
      <c r="Y2514" s="58" t="str">
        <f t="shared" si="156"/>
        <v/>
      </c>
      <c r="AC2514" s="41" t="str">
        <f t="shared" si="159"/>
        <v/>
      </c>
      <c r="AE2514" s="41" t="str">
        <f>IF($H2514="", "", IF(COUNTIF($AA$11:$AA$131, $H2514)&gt;0, 'Application Process'!$AC$4, ""))</f>
        <v/>
      </c>
    </row>
    <row r="2515" spans="1:31" x14ac:dyDescent="0.25">
      <c r="A2515" s="40"/>
      <c r="B2515" s="88" t="str">
        <f>IF($X2515="", "", IF(COUNTIF('Application Process'!$I$11:$I$3035, $X2515)=0, 'Job Database'!$Y$8, IFERROR(INDEX('Application Process'!$AJ$11:$AJ$3035, MATCH($X2515, 'Application Process'!$I$11:$I$3035, 0)), "")))</f>
        <v/>
      </c>
      <c r="C2515" s="40"/>
      <c r="D2515" s="207"/>
      <c r="E2515" s="194"/>
      <c r="F2515" s="194"/>
      <c r="G2515" s="208"/>
      <c r="H2515" s="194"/>
      <c r="I2515" s="208"/>
      <c r="J2515" s="194"/>
      <c r="K2515" s="209"/>
      <c r="L2515" s="194"/>
      <c r="M2515" s="196"/>
      <c r="N2515" s="194"/>
      <c r="O2515" s="194"/>
      <c r="P2515" s="208"/>
      <c r="Q2515" s="194"/>
      <c r="R2515" s="210"/>
      <c r="S2515" s="211"/>
      <c r="T2515" s="193"/>
      <c r="U2515" s="40"/>
      <c r="W2515" s="41" t="str">
        <f t="shared" si="157"/>
        <v/>
      </c>
      <c r="X2515" s="58" t="str">
        <f t="shared" si="158"/>
        <v/>
      </c>
      <c r="Y2515" s="58" t="str">
        <f t="shared" si="156"/>
        <v/>
      </c>
      <c r="AC2515" s="41" t="str">
        <f t="shared" si="159"/>
        <v/>
      </c>
      <c r="AE2515" s="41" t="str">
        <f>IF($H2515="", "", IF(COUNTIF($AA$11:$AA$131, $H2515)&gt;0, 'Application Process'!$AC$4, ""))</f>
        <v/>
      </c>
    </row>
    <row r="2516" spans="1:31" x14ac:dyDescent="0.25">
      <c r="A2516" s="40"/>
      <c r="B2516" s="88" t="str">
        <f>IF($X2516="", "", IF(COUNTIF('Application Process'!$I$11:$I$3035, $X2516)=0, 'Job Database'!$Y$8, IFERROR(INDEX('Application Process'!$AJ$11:$AJ$3035, MATCH($X2516, 'Application Process'!$I$11:$I$3035, 0)), "")))</f>
        <v/>
      </c>
      <c r="C2516" s="40"/>
      <c r="D2516" s="207"/>
      <c r="E2516" s="194"/>
      <c r="F2516" s="194"/>
      <c r="G2516" s="208"/>
      <c r="H2516" s="194"/>
      <c r="I2516" s="208"/>
      <c r="J2516" s="194"/>
      <c r="K2516" s="209"/>
      <c r="L2516" s="194"/>
      <c r="M2516" s="196"/>
      <c r="N2516" s="194"/>
      <c r="O2516" s="194"/>
      <c r="P2516" s="208"/>
      <c r="Q2516" s="194"/>
      <c r="R2516" s="210"/>
      <c r="S2516" s="211"/>
      <c r="T2516" s="193"/>
      <c r="U2516" s="40"/>
      <c r="W2516" s="41" t="str">
        <f t="shared" si="157"/>
        <v/>
      </c>
      <c r="X2516" s="58" t="str">
        <f t="shared" si="158"/>
        <v/>
      </c>
      <c r="Y2516" s="58" t="str">
        <f t="shared" si="156"/>
        <v/>
      </c>
      <c r="AC2516" s="41" t="str">
        <f t="shared" si="159"/>
        <v/>
      </c>
      <c r="AE2516" s="41" t="str">
        <f>IF($H2516="", "", IF(COUNTIF($AA$11:$AA$131, $H2516)&gt;0, 'Application Process'!$AC$4, ""))</f>
        <v/>
      </c>
    </row>
    <row r="2517" spans="1:31" x14ac:dyDescent="0.25">
      <c r="A2517" s="40"/>
      <c r="B2517" s="88" t="str">
        <f>IF($X2517="", "", IF(COUNTIF('Application Process'!$I$11:$I$3035, $X2517)=0, 'Job Database'!$Y$8, IFERROR(INDEX('Application Process'!$AJ$11:$AJ$3035, MATCH($X2517, 'Application Process'!$I$11:$I$3035, 0)), "")))</f>
        <v/>
      </c>
      <c r="C2517" s="40"/>
      <c r="D2517" s="207"/>
      <c r="E2517" s="194"/>
      <c r="F2517" s="194"/>
      <c r="G2517" s="208"/>
      <c r="H2517" s="194"/>
      <c r="I2517" s="208"/>
      <c r="J2517" s="194"/>
      <c r="K2517" s="209"/>
      <c r="L2517" s="194"/>
      <c r="M2517" s="196"/>
      <c r="N2517" s="194"/>
      <c r="O2517" s="194"/>
      <c r="P2517" s="208"/>
      <c r="Q2517" s="194"/>
      <c r="R2517" s="210"/>
      <c r="S2517" s="211"/>
      <c r="T2517" s="193"/>
      <c r="U2517" s="40"/>
      <c r="W2517" s="41" t="str">
        <f t="shared" si="157"/>
        <v/>
      </c>
      <c r="X2517" s="58" t="str">
        <f t="shared" si="158"/>
        <v/>
      </c>
      <c r="Y2517" s="58" t="str">
        <f t="shared" si="156"/>
        <v/>
      </c>
      <c r="AC2517" s="41" t="str">
        <f t="shared" si="159"/>
        <v/>
      </c>
      <c r="AE2517" s="41" t="str">
        <f>IF($H2517="", "", IF(COUNTIF($AA$11:$AA$131, $H2517)&gt;0, 'Application Process'!$AC$4, ""))</f>
        <v/>
      </c>
    </row>
    <row r="2518" spans="1:31" x14ac:dyDescent="0.25">
      <c r="A2518" s="40"/>
      <c r="B2518" s="88" t="str">
        <f>IF($X2518="", "", IF(COUNTIF('Application Process'!$I$11:$I$3035, $X2518)=0, 'Job Database'!$Y$8, IFERROR(INDEX('Application Process'!$AJ$11:$AJ$3035, MATCH($X2518, 'Application Process'!$I$11:$I$3035, 0)), "")))</f>
        <v/>
      </c>
      <c r="C2518" s="40"/>
      <c r="D2518" s="207"/>
      <c r="E2518" s="194"/>
      <c r="F2518" s="194"/>
      <c r="G2518" s="208"/>
      <c r="H2518" s="194"/>
      <c r="I2518" s="208"/>
      <c r="J2518" s="194"/>
      <c r="K2518" s="209"/>
      <c r="L2518" s="194"/>
      <c r="M2518" s="196"/>
      <c r="N2518" s="194"/>
      <c r="O2518" s="194"/>
      <c r="P2518" s="208"/>
      <c r="Q2518" s="194"/>
      <c r="R2518" s="210"/>
      <c r="S2518" s="211"/>
      <c r="T2518" s="193"/>
      <c r="U2518" s="40"/>
      <c r="W2518" s="41" t="str">
        <f t="shared" si="157"/>
        <v/>
      </c>
      <c r="X2518" s="58" t="str">
        <f t="shared" si="158"/>
        <v/>
      </c>
      <c r="Y2518" s="58" t="str">
        <f t="shared" si="156"/>
        <v/>
      </c>
      <c r="AC2518" s="41" t="str">
        <f t="shared" si="159"/>
        <v/>
      </c>
      <c r="AE2518" s="41" t="str">
        <f>IF($H2518="", "", IF(COUNTIF($AA$11:$AA$131, $H2518)&gt;0, 'Application Process'!$AC$4, ""))</f>
        <v/>
      </c>
    </row>
    <row r="2519" spans="1:31" x14ac:dyDescent="0.25">
      <c r="A2519" s="40"/>
      <c r="B2519" s="88" t="str">
        <f>IF($X2519="", "", IF(COUNTIF('Application Process'!$I$11:$I$3035, $X2519)=0, 'Job Database'!$Y$8, IFERROR(INDEX('Application Process'!$AJ$11:$AJ$3035, MATCH($X2519, 'Application Process'!$I$11:$I$3035, 0)), "")))</f>
        <v/>
      </c>
      <c r="C2519" s="40"/>
      <c r="D2519" s="207"/>
      <c r="E2519" s="194"/>
      <c r="F2519" s="194"/>
      <c r="G2519" s="208"/>
      <c r="H2519" s="194"/>
      <c r="I2519" s="208"/>
      <c r="J2519" s="194"/>
      <c r="K2519" s="209"/>
      <c r="L2519" s="194"/>
      <c r="M2519" s="196"/>
      <c r="N2519" s="194"/>
      <c r="O2519" s="194"/>
      <c r="P2519" s="208"/>
      <c r="Q2519" s="194"/>
      <c r="R2519" s="210"/>
      <c r="S2519" s="211"/>
      <c r="T2519" s="193"/>
      <c r="U2519" s="40"/>
      <c r="W2519" s="41" t="str">
        <f t="shared" si="157"/>
        <v/>
      </c>
      <c r="X2519" s="58" t="str">
        <f t="shared" si="158"/>
        <v/>
      </c>
      <c r="Y2519" s="58" t="str">
        <f t="shared" si="156"/>
        <v/>
      </c>
      <c r="AC2519" s="41" t="str">
        <f t="shared" si="159"/>
        <v/>
      </c>
      <c r="AE2519" s="41" t="str">
        <f>IF($H2519="", "", IF(COUNTIF($AA$11:$AA$131, $H2519)&gt;0, 'Application Process'!$AC$4, ""))</f>
        <v/>
      </c>
    </row>
    <row r="2520" spans="1:31" x14ac:dyDescent="0.25">
      <c r="A2520" s="40"/>
      <c r="B2520" s="88" t="str">
        <f>IF($X2520="", "", IF(COUNTIF('Application Process'!$I$11:$I$3035, $X2520)=0, 'Job Database'!$Y$8, IFERROR(INDEX('Application Process'!$AJ$11:$AJ$3035, MATCH($X2520, 'Application Process'!$I$11:$I$3035, 0)), "")))</f>
        <v/>
      </c>
      <c r="C2520" s="40"/>
      <c r="D2520" s="207"/>
      <c r="E2520" s="194"/>
      <c r="F2520" s="194"/>
      <c r="G2520" s="208"/>
      <c r="H2520" s="194"/>
      <c r="I2520" s="208"/>
      <c r="J2520" s="194"/>
      <c r="K2520" s="209"/>
      <c r="L2520" s="194"/>
      <c r="M2520" s="196"/>
      <c r="N2520" s="194"/>
      <c r="O2520" s="194"/>
      <c r="P2520" s="208"/>
      <c r="Q2520" s="194"/>
      <c r="R2520" s="210"/>
      <c r="S2520" s="211"/>
      <c r="T2520" s="193"/>
      <c r="U2520" s="40"/>
      <c r="W2520" s="41" t="str">
        <f t="shared" si="157"/>
        <v/>
      </c>
      <c r="X2520" s="58" t="str">
        <f t="shared" si="158"/>
        <v/>
      </c>
      <c r="Y2520" s="58" t="str">
        <f t="shared" si="156"/>
        <v/>
      </c>
      <c r="AC2520" s="41" t="str">
        <f t="shared" si="159"/>
        <v/>
      </c>
      <c r="AE2520" s="41" t="str">
        <f>IF($H2520="", "", IF(COUNTIF($AA$11:$AA$131, $H2520)&gt;0, 'Application Process'!$AC$4, ""))</f>
        <v/>
      </c>
    </row>
    <row r="2521" spans="1:31" x14ac:dyDescent="0.25">
      <c r="A2521" s="40"/>
      <c r="B2521" s="88" t="str">
        <f>IF($X2521="", "", IF(COUNTIF('Application Process'!$I$11:$I$3035, $X2521)=0, 'Job Database'!$Y$8, IFERROR(INDEX('Application Process'!$AJ$11:$AJ$3035, MATCH($X2521, 'Application Process'!$I$11:$I$3035, 0)), "")))</f>
        <v/>
      </c>
      <c r="C2521" s="40"/>
      <c r="D2521" s="207"/>
      <c r="E2521" s="194"/>
      <c r="F2521" s="194"/>
      <c r="G2521" s="208"/>
      <c r="H2521" s="194"/>
      <c r="I2521" s="208"/>
      <c r="J2521" s="194"/>
      <c r="K2521" s="209"/>
      <c r="L2521" s="194"/>
      <c r="M2521" s="196"/>
      <c r="N2521" s="194"/>
      <c r="O2521" s="194"/>
      <c r="P2521" s="208"/>
      <c r="Q2521" s="194"/>
      <c r="R2521" s="210"/>
      <c r="S2521" s="211"/>
      <c r="T2521" s="193"/>
      <c r="U2521" s="40"/>
      <c r="W2521" s="41" t="str">
        <f t="shared" si="157"/>
        <v/>
      </c>
      <c r="X2521" s="58" t="str">
        <f t="shared" si="158"/>
        <v/>
      </c>
      <c r="Y2521" s="58" t="str">
        <f t="shared" si="156"/>
        <v/>
      </c>
      <c r="AC2521" s="41" t="str">
        <f t="shared" si="159"/>
        <v/>
      </c>
      <c r="AE2521" s="41" t="str">
        <f>IF($H2521="", "", IF(COUNTIF($AA$11:$AA$131, $H2521)&gt;0, 'Application Process'!$AC$4, ""))</f>
        <v/>
      </c>
    </row>
    <row r="2522" spans="1:31" x14ac:dyDescent="0.25">
      <c r="A2522" s="40"/>
      <c r="B2522" s="88" t="str">
        <f>IF($X2522="", "", IF(COUNTIF('Application Process'!$I$11:$I$3035, $X2522)=0, 'Job Database'!$Y$8, IFERROR(INDEX('Application Process'!$AJ$11:$AJ$3035, MATCH($X2522, 'Application Process'!$I$11:$I$3035, 0)), "")))</f>
        <v/>
      </c>
      <c r="C2522" s="40"/>
      <c r="D2522" s="207"/>
      <c r="E2522" s="194"/>
      <c r="F2522" s="194"/>
      <c r="G2522" s="208"/>
      <c r="H2522" s="194"/>
      <c r="I2522" s="208"/>
      <c r="J2522" s="194"/>
      <c r="K2522" s="209"/>
      <c r="L2522" s="194"/>
      <c r="M2522" s="196"/>
      <c r="N2522" s="194"/>
      <c r="O2522" s="194"/>
      <c r="P2522" s="208"/>
      <c r="Q2522" s="194"/>
      <c r="R2522" s="210"/>
      <c r="S2522" s="211"/>
      <c r="T2522" s="193"/>
      <c r="U2522" s="40"/>
      <c r="W2522" s="41" t="str">
        <f t="shared" si="157"/>
        <v/>
      </c>
      <c r="X2522" s="58" t="str">
        <f t="shared" si="158"/>
        <v/>
      </c>
      <c r="Y2522" s="58" t="str">
        <f t="shared" si="156"/>
        <v/>
      </c>
      <c r="AC2522" s="41" t="str">
        <f t="shared" si="159"/>
        <v/>
      </c>
      <c r="AE2522" s="41" t="str">
        <f>IF($H2522="", "", IF(COUNTIF($AA$11:$AA$131, $H2522)&gt;0, 'Application Process'!$AC$4, ""))</f>
        <v/>
      </c>
    </row>
    <row r="2523" spans="1:31" x14ac:dyDescent="0.25">
      <c r="A2523" s="40"/>
      <c r="B2523" s="88" t="str">
        <f>IF($X2523="", "", IF(COUNTIF('Application Process'!$I$11:$I$3035, $X2523)=0, 'Job Database'!$Y$8, IFERROR(INDEX('Application Process'!$AJ$11:$AJ$3035, MATCH($X2523, 'Application Process'!$I$11:$I$3035, 0)), "")))</f>
        <v/>
      </c>
      <c r="C2523" s="40"/>
      <c r="D2523" s="207"/>
      <c r="E2523" s="194"/>
      <c r="F2523" s="194"/>
      <c r="G2523" s="208"/>
      <c r="H2523" s="194"/>
      <c r="I2523" s="208"/>
      <c r="J2523" s="194"/>
      <c r="K2523" s="209"/>
      <c r="L2523" s="194"/>
      <c r="M2523" s="196"/>
      <c r="N2523" s="194"/>
      <c r="O2523" s="194"/>
      <c r="P2523" s="208"/>
      <c r="Q2523" s="194"/>
      <c r="R2523" s="210"/>
      <c r="S2523" s="211"/>
      <c r="T2523" s="193"/>
      <c r="U2523" s="40"/>
      <c r="W2523" s="41" t="str">
        <f t="shared" si="157"/>
        <v/>
      </c>
      <c r="X2523" s="58" t="str">
        <f t="shared" si="158"/>
        <v/>
      </c>
      <c r="Y2523" s="58" t="str">
        <f t="shared" si="156"/>
        <v/>
      </c>
      <c r="AC2523" s="41" t="str">
        <f t="shared" si="159"/>
        <v/>
      </c>
      <c r="AE2523" s="41" t="str">
        <f>IF($H2523="", "", IF(COUNTIF($AA$11:$AA$131, $H2523)&gt;0, 'Application Process'!$AC$4, ""))</f>
        <v/>
      </c>
    </row>
    <row r="2524" spans="1:31" x14ac:dyDescent="0.25">
      <c r="A2524" s="40"/>
      <c r="B2524" s="88" t="str">
        <f>IF($X2524="", "", IF(COUNTIF('Application Process'!$I$11:$I$3035, $X2524)=0, 'Job Database'!$Y$8, IFERROR(INDEX('Application Process'!$AJ$11:$AJ$3035, MATCH($X2524, 'Application Process'!$I$11:$I$3035, 0)), "")))</f>
        <v/>
      </c>
      <c r="C2524" s="40"/>
      <c r="D2524" s="207"/>
      <c r="E2524" s="194"/>
      <c r="F2524" s="194"/>
      <c r="G2524" s="208"/>
      <c r="H2524" s="194"/>
      <c r="I2524" s="208"/>
      <c r="J2524" s="194"/>
      <c r="K2524" s="209"/>
      <c r="L2524" s="194"/>
      <c r="M2524" s="196"/>
      <c r="N2524" s="194"/>
      <c r="O2524" s="194"/>
      <c r="P2524" s="208"/>
      <c r="Q2524" s="194"/>
      <c r="R2524" s="210"/>
      <c r="S2524" s="211"/>
      <c r="T2524" s="193"/>
      <c r="U2524" s="40"/>
      <c r="W2524" s="41" t="str">
        <f t="shared" si="157"/>
        <v/>
      </c>
      <c r="X2524" s="58" t="str">
        <f t="shared" si="158"/>
        <v/>
      </c>
      <c r="Y2524" s="58" t="str">
        <f t="shared" si="156"/>
        <v/>
      </c>
      <c r="AC2524" s="41" t="str">
        <f t="shared" si="159"/>
        <v/>
      </c>
      <c r="AE2524" s="41" t="str">
        <f>IF($H2524="", "", IF(COUNTIF($AA$11:$AA$131, $H2524)&gt;0, 'Application Process'!$AC$4, ""))</f>
        <v/>
      </c>
    </row>
    <row r="2525" spans="1:31" x14ac:dyDescent="0.25">
      <c r="A2525" s="40"/>
      <c r="B2525" s="88" t="str">
        <f>IF($X2525="", "", IF(COUNTIF('Application Process'!$I$11:$I$3035, $X2525)=0, 'Job Database'!$Y$8, IFERROR(INDEX('Application Process'!$AJ$11:$AJ$3035, MATCH($X2525, 'Application Process'!$I$11:$I$3035, 0)), "")))</f>
        <v/>
      </c>
      <c r="C2525" s="40"/>
      <c r="D2525" s="207"/>
      <c r="E2525" s="194"/>
      <c r="F2525" s="194"/>
      <c r="G2525" s="208"/>
      <c r="H2525" s="194"/>
      <c r="I2525" s="208"/>
      <c r="J2525" s="194"/>
      <c r="K2525" s="209"/>
      <c r="L2525" s="194"/>
      <c r="M2525" s="196"/>
      <c r="N2525" s="194"/>
      <c r="O2525" s="194"/>
      <c r="P2525" s="208"/>
      <c r="Q2525" s="194"/>
      <c r="R2525" s="210"/>
      <c r="S2525" s="211"/>
      <c r="T2525" s="193"/>
      <c r="U2525" s="40"/>
      <c r="W2525" s="41" t="str">
        <f t="shared" si="157"/>
        <v/>
      </c>
      <c r="X2525" s="58" t="str">
        <f t="shared" si="158"/>
        <v/>
      </c>
      <c r="Y2525" s="58" t="str">
        <f t="shared" si="156"/>
        <v/>
      </c>
      <c r="AC2525" s="41" t="str">
        <f t="shared" si="159"/>
        <v/>
      </c>
      <c r="AE2525" s="41" t="str">
        <f>IF($H2525="", "", IF(COUNTIF($AA$11:$AA$131, $H2525)&gt;0, 'Application Process'!$AC$4, ""))</f>
        <v/>
      </c>
    </row>
    <row r="2526" spans="1:31" x14ac:dyDescent="0.25">
      <c r="A2526" s="40"/>
      <c r="B2526" s="88" t="str">
        <f>IF($X2526="", "", IF(COUNTIF('Application Process'!$I$11:$I$3035, $X2526)=0, 'Job Database'!$Y$8, IFERROR(INDEX('Application Process'!$AJ$11:$AJ$3035, MATCH($X2526, 'Application Process'!$I$11:$I$3035, 0)), "")))</f>
        <v/>
      </c>
      <c r="C2526" s="40"/>
      <c r="D2526" s="207"/>
      <c r="E2526" s="194"/>
      <c r="F2526" s="194"/>
      <c r="G2526" s="208"/>
      <c r="H2526" s="194"/>
      <c r="I2526" s="208"/>
      <c r="J2526" s="194"/>
      <c r="K2526" s="209"/>
      <c r="L2526" s="194"/>
      <c r="M2526" s="196"/>
      <c r="N2526" s="194"/>
      <c r="O2526" s="194"/>
      <c r="P2526" s="208"/>
      <c r="Q2526" s="194"/>
      <c r="R2526" s="210"/>
      <c r="S2526" s="211"/>
      <c r="T2526" s="193"/>
      <c r="U2526" s="40"/>
      <c r="W2526" s="41" t="str">
        <f t="shared" si="157"/>
        <v/>
      </c>
      <c r="X2526" s="58" t="str">
        <f t="shared" si="158"/>
        <v/>
      </c>
      <c r="Y2526" s="58" t="str">
        <f t="shared" si="156"/>
        <v/>
      </c>
      <c r="AC2526" s="41" t="str">
        <f t="shared" si="159"/>
        <v/>
      </c>
      <c r="AE2526" s="41" t="str">
        <f>IF($H2526="", "", IF(COUNTIF($AA$11:$AA$131, $H2526)&gt;0, 'Application Process'!$AC$4, ""))</f>
        <v/>
      </c>
    </row>
    <row r="2527" spans="1:31" x14ac:dyDescent="0.25">
      <c r="A2527" s="40"/>
      <c r="B2527" s="88" t="str">
        <f>IF($X2527="", "", IF(COUNTIF('Application Process'!$I$11:$I$3035, $X2527)=0, 'Job Database'!$Y$8, IFERROR(INDEX('Application Process'!$AJ$11:$AJ$3035, MATCH($X2527, 'Application Process'!$I$11:$I$3035, 0)), "")))</f>
        <v/>
      </c>
      <c r="C2527" s="40"/>
      <c r="D2527" s="207"/>
      <c r="E2527" s="194"/>
      <c r="F2527" s="194"/>
      <c r="G2527" s="208"/>
      <c r="H2527" s="194"/>
      <c r="I2527" s="208"/>
      <c r="J2527" s="194"/>
      <c r="K2527" s="209"/>
      <c r="L2527" s="194"/>
      <c r="M2527" s="196"/>
      <c r="N2527" s="194"/>
      <c r="O2527" s="194"/>
      <c r="P2527" s="208"/>
      <c r="Q2527" s="194"/>
      <c r="R2527" s="210"/>
      <c r="S2527" s="211"/>
      <c r="T2527" s="193"/>
      <c r="U2527" s="40"/>
      <c r="W2527" s="41" t="str">
        <f t="shared" si="157"/>
        <v/>
      </c>
      <c r="X2527" s="58" t="str">
        <f t="shared" si="158"/>
        <v/>
      </c>
      <c r="Y2527" s="58" t="str">
        <f t="shared" si="156"/>
        <v/>
      </c>
      <c r="AC2527" s="41" t="str">
        <f t="shared" si="159"/>
        <v/>
      </c>
      <c r="AE2527" s="41" t="str">
        <f>IF($H2527="", "", IF(COUNTIF($AA$11:$AA$131, $H2527)&gt;0, 'Application Process'!$AC$4, ""))</f>
        <v/>
      </c>
    </row>
    <row r="2528" spans="1:31" x14ac:dyDescent="0.25">
      <c r="A2528" s="40"/>
      <c r="B2528" s="88" t="str">
        <f>IF($X2528="", "", IF(COUNTIF('Application Process'!$I$11:$I$3035, $X2528)=0, 'Job Database'!$Y$8, IFERROR(INDEX('Application Process'!$AJ$11:$AJ$3035, MATCH($X2528, 'Application Process'!$I$11:$I$3035, 0)), "")))</f>
        <v/>
      </c>
      <c r="C2528" s="40"/>
      <c r="D2528" s="207"/>
      <c r="E2528" s="194"/>
      <c r="F2528" s="194"/>
      <c r="G2528" s="208"/>
      <c r="H2528" s="194"/>
      <c r="I2528" s="208"/>
      <c r="J2528" s="194"/>
      <c r="K2528" s="209"/>
      <c r="L2528" s="194"/>
      <c r="M2528" s="196"/>
      <c r="N2528" s="194"/>
      <c r="O2528" s="194"/>
      <c r="P2528" s="208"/>
      <c r="Q2528" s="194"/>
      <c r="R2528" s="210"/>
      <c r="S2528" s="211"/>
      <c r="T2528" s="193"/>
      <c r="U2528" s="40"/>
      <c r="W2528" s="41" t="str">
        <f t="shared" si="157"/>
        <v/>
      </c>
      <c r="X2528" s="58" t="str">
        <f t="shared" si="158"/>
        <v/>
      </c>
      <c r="Y2528" s="58" t="str">
        <f t="shared" si="156"/>
        <v/>
      </c>
      <c r="AC2528" s="41" t="str">
        <f t="shared" si="159"/>
        <v/>
      </c>
      <c r="AE2528" s="41" t="str">
        <f>IF($H2528="", "", IF(COUNTIF($AA$11:$AA$131, $H2528)&gt;0, 'Application Process'!$AC$4, ""))</f>
        <v/>
      </c>
    </row>
    <row r="2529" spans="1:31" x14ac:dyDescent="0.25">
      <c r="A2529" s="40"/>
      <c r="B2529" s="88" t="str">
        <f>IF($X2529="", "", IF(COUNTIF('Application Process'!$I$11:$I$3035, $X2529)=0, 'Job Database'!$Y$8, IFERROR(INDEX('Application Process'!$AJ$11:$AJ$3035, MATCH($X2529, 'Application Process'!$I$11:$I$3035, 0)), "")))</f>
        <v/>
      </c>
      <c r="C2529" s="40"/>
      <c r="D2529" s="207"/>
      <c r="E2529" s="194"/>
      <c r="F2529" s="194"/>
      <c r="G2529" s="208"/>
      <c r="H2529" s="194"/>
      <c r="I2529" s="208"/>
      <c r="J2529" s="194"/>
      <c r="K2529" s="209"/>
      <c r="L2529" s="194"/>
      <c r="M2529" s="196"/>
      <c r="N2529" s="194"/>
      <c r="O2529" s="194"/>
      <c r="P2529" s="208"/>
      <c r="Q2529" s="194"/>
      <c r="R2529" s="210"/>
      <c r="S2529" s="211"/>
      <c r="T2529" s="193"/>
      <c r="U2529" s="40"/>
      <c r="W2529" s="41" t="str">
        <f t="shared" si="157"/>
        <v/>
      </c>
      <c r="X2529" s="58" t="str">
        <f t="shared" si="158"/>
        <v/>
      </c>
      <c r="Y2529" s="58" t="str">
        <f t="shared" si="156"/>
        <v/>
      </c>
      <c r="AC2529" s="41" t="str">
        <f t="shared" si="159"/>
        <v/>
      </c>
      <c r="AE2529" s="41" t="str">
        <f>IF($H2529="", "", IF(COUNTIF($AA$11:$AA$131, $H2529)&gt;0, 'Application Process'!$AC$4, ""))</f>
        <v/>
      </c>
    </row>
    <row r="2530" spans="1:31" x14ac:dyDescent="0.25">
      <c r="A2530" s="40"/>
      <c r="B2530" s="88" t="str">
        <f>IF($X2530="", "", IF(COUNTIF('Application Process'!$I$11:$I$3035, $X2530)=0, 'Job Database'!$Y$8, IFERROR(INDEX('Application Process'!$AJ$11:$AJ$3035, MATCH($X2530, 'Application Process'!$I$11:$I$3035, 0)), "")))</f>
        <v/>
      </c>
      <c r="C2530" s="40"/>
      <c r="D2530" s="207"/>
      <c r="E2530" s="194"/>
      <c r="F2530" s="194"/>
      <c r="G2530" s="208"/>
      <c r="H2530" s="194"/>
      <c r="I2530" s="208"/>
      <c r="J2530" s="194"/>
      <c r="K2530" s="209"/>
      <c r="L2530" s="194"/>
      <c r="M2530" s="196"/>
      <c r="N2530" s="194"/>
      <c r="O2530" s="194"/>
      <c r="P2530" s="208"/>
      <c r="Q2530" s="194"/>
      <c r="R2530" s="210"/>
      <c r="S2530" s="211"/>
      <c r="T2530" s="193"/>
      <c r="U2530" s="40"/>
      <c r="W2530" s="41" t="str">
        <f t="shared" si="157"/>
        <v/>
      </c>
      <c r="X2530" s="58" t="str">
        <f t="shared" si="158"/>
        <v/>
      </c>
      <c r="Y2530" s="58" t="str">
        <f t="shared" si="156"/>
        <v/>
      </c>
      <c r="AC2530" s="41" t="str">
        <f t="shared" si="159"/>
        <v/>
      </c>
      <c r="AE2530" s="41" t="str">
        <f>IF($H2530="", "", IF(COUNTIF($AA$11:$AA$131, $H2530)&gt;0, 'Application Process'!$AC$4, ""))</f>
        <v/>
      </c>
    </row>
    <row r="2531" spans="1:31" x14ac:dyDescent="0.25">
      <c r="A2531" s="40"/>
      <c r="B2531" s="88" t="str">
        <f>IF($X2531="", "", IF(COUNTIF('Application Process'!$I$11:$I$3035, $X2531)=0, 'Job Database'!$Y$8, IFERROR(INDEX('Application Process'!$AJ$11:$AJ$3035, MATCH($X2531, 'Application Process'!$I$11:$I$3035, 0)), "")))</f>
        <v/>
      </c>
      <c r="C2531" s="40"/>
      <c r="D2531" s="207"/>
      <c r="E2531" s="194"/>
      <c r="F2531" s="194"/>
      <c r="G2531" s="208"/>
      <c r="H2531" s="194"/>
      <c r="I2531" s="208"/>
      <c r="J2531" s="194"/>
      <c r="K2531" s="209"/>
      <c r="L2531" s="194"/>
      <c r="M2531" s="196"/>
      <c r="N2531" s="194"/>
      <c r="O2531" s="194"/>
      <c r="P2531" s="208"/>
      <c r="Q2531" s="194"/>
      <c r="R2531" s="210"/>
      <c r="S2531" s="211"/>
      <c r="T2531" s="193"/>
      <c r="U2531" s="40"/>
      <c r="W2531" s="41" t="str">
        <f t="shared" si="157"/>
        <v/>
      </c>
      <c r="X2531" s="58" t="str">
        <f t="shared" si="158"/>
        <v/>
      </c>
      <c r="Y2531" s="58" t="str">
        <f t="shared" si="156"/>
        <v/>
      </c>
      <c r="AC2531" s="41" t="str">
        <f t="shared" si="159"/>
        <v/>
      </c>
      <c r="AE2531" s="41" t="str">
        <f>IF($H2531="", "", IF(COUNTIF($AA$11:$AA$131, $H2531)&gt;0, 'Application Process'!$AC$4, ""))</f>
        <v/>
      </c>
    </row>
    <row r="2532" spans="1:31" x14ac:dyDescent="0.25">
      <c r="A2532" s="40"/>
      <c r="B2532" s="88" t="str">
        <f>IF($X2532="", "", IF(COUNTIF('Application Process'!$I$11:$I$3035, $X2532)=0, 'Job Database'!$Y$8, IFERROR(INDEX('Application Process'!$AJ$11:$AJ$3035, MATCH($X2532, 'Application Process'!$I$11:$I$3035, 0)), "")))</f>
        <v/>
      </c>
      <c r="C2532" s="40"/>
      <c r="D2532" s="207"/>
      <c r="E2532" s="194"/>
      <c r="F2532" s="194"/>
      <c r="G2532" s="208"/>
      <c r="H2532" s="194"/>
      <c r="I2532" s="208"/>
      <c r="J2532" s="194"/>
      <c r="K2532" s="209"/>
      <c r="L2532" s="194"/>
      <c r="M2532" s="196"/>
      <c r="N2532" s="194"/>
      <c r="O2532" s="194"/>
      <c r="P2532" s="208"/>
      <c r="Q2532" s="194"/>
      <c r="R2532" s="210"/>
      <c r="S2532" s="211"/>
      <c r="T2532" s="193"/>
      <c r="U2532" s="40"/>
      <c r="W2532" s="41" t="str">
        <f t="shared" si="157"/>
        <v/>
      </c>
      <c r="X2532" s="58" t="str">
        <f t="shared" si="158"/>
        <v/>
      </c>
      <c r="Y2532" s="58" t="str">
        <f t="shared" si="156"/>
        <v/>
      </c>
      <c r="AC2532" s="41" t="str">
        <f t="shared" si="159"/>
        <v/>
      </c>
      <c r="AE2532" s="41" t="str">
        <f>IF($H2532="", "", IF(COUNTIF($AA$11:$AA$131, $H2532)&gt;0, 'Application Process'!$AC$4, ""))</f>
        <v/>
      </c>
    </row>
    <row r="2533" spans="1:31" x14ac:dyDescent="0.25">
      <c r="A2533" s="40"/>
      <c r="B2533" s="88" t="str">
        <f>IF($X2533="", "", IF(COUNTIF('Application Process'!$I$11:$I$3035, $X2533)=0, 'Job Database'!$Y$8, IFERROR(INDEX('Application Process'!$AJ$11:$AJ$3035, MATCH($X2533, 'Application Process'!$I$11:$I$3035, 0)), "")))</f>
        <v/>
      </c>
      <c r="C2533" s="40"/>
      <c r="D2533" s="207"/>
      <c r="E2533" s="194"/>
      <c r="F2533" s="194"/>
      <c r="G2533" s="208"/>
      <c r="H2533" s="194"/>
      <c r="I2533" s="208"/>
      <c r="J2533" s="194"/>
      <c r="K2533" s="209"/>
      <c r="L2533" s="194"/>
      <c r="M2533" s="196"/>
      <c r="N2533" s="194"/>
      <c r="O2533" s="194"/>
      <c r="P2533" s="208"/>
      <c r="Q2533" s="194"/>
      <c r="R2533" s="210"/>
      <c r="S2533" s="211"/>
      <c r="T2533" s="193"/>
      <c r="U2533" s="40"/>
      <c r="W2533" s="41" t="str">
        <f t="shared" si="157"/>
        <v/>
      </c>
      <c r="X2533" s="58" t="str">
        <f t="shared" si="158"/>
        <v/>
      </c>
      <c r="Y2533" s="58" t="str">
        <f t="shared" si="156"/>
        <v/>
      </c>
      <c r="AC2533" s="41" t="str">
        <f t="shared" si="159"/>
        <v/>
      </c>
      <c r="AE2533" s="41" t="str">
        <f>IF($H2533="", "", IF(COUNTIF($AA$11:$AA$131, $H2533)&gt;0, 'Application Process'!$AC$4, ""))</f>
        <v/>
      </c>
    </row>
    <row r="2534" spans="1:31" x14ac:dyDescent="0.25">
      <c r="A2534" s="40"/>
      <c r="B2534" s="88" t="str">
        <f>IF($X2534="", "", IF(COUNTIF('Application Process'!$I$11:$I$3035, $X2534)=0, 'Job Database'!$Y$8, IFERROR(INDEX('Application Process'!$AJ$11:$AJ$3035, MATCH($X2534, 'Application Process'!$I$11:$I$3035, 0)), "")))</f>
        <v/>
      </c>
      <c r="C2534" s="40"/>
      <c r="D2534" s="207"/>
      <c r="E2534" s="194"/>
      <c r="F2534" s="194"/>
      <c r="G2534" s="208"/>
      <c r="H2534" s="194"/>
      <c r="I2534" s="208"/>
      <c r="J2534" s="194"/>
      <c r="K2534" s="209"/>
      <c r="L2534" s="194"/>
      <c r="M2534" s="196"/>
      <c r="N2534" s="194"/>
      <c r="O2534" s="194"/>
      <c r="P2534" s="208"/>
      <c r="Q2534" s="194"/>
      <c r="R2534" s="210"/>
      <c r="S2534" s="211"/>
      <c r="T2534" s="193"/>
      <c r="U2534" s="40"/>
      <c r="W2534" s="41" t="str">
        <f t="shared" si="157"/>
        <v/>
      </c>
      <c r="X2534" s="58" t="str">
        <f t="shared" si="158"/>
        <v/>
      </c>
      <c r="Y2534" s="58" t="str">
        <f t="shared" si="156"/>
        <v/>
      </c>
      <c r="AC2534" s="41" t="str">
        <f t="shared" si="159"/>
        <v/>
      </c>
      <c r="AE2534" s="41" t="str">
        <f>IF($H2534="", "", IF(COUNTIF($AA$11:$AA$131, $H2534)&gt;0, 'Application Process'!$AC$4, ""))</f>
        <v/>
      </c>
    </row>
    <row r="2535" spans="1:31" x14ac:dyDescent="0.25">
      <c r="A2535" s="40"/>
      <c r="B2535" s="88" t="str">
        <f>IF($X2535="", "", IF(COUNTIF('Application Process'!$I$11:$I$3035, $X2535)=0, 'Job Database'!$Y$8, IFERROR(INDEX('Application Process'!$AJ$11:$AJ$3035, MATCH($X2535, 'Application Process'!$I$11:$I$3035, 0)), "")))</f>
        <v/>
      </c>
      <c r="C2535" s="40"/>
      <c r="D2535" s="207"/>
      <c r="E2535" s="194"/>
      <c r="F2535" s="194"/>
      <c r="G2535" s="208"/>
      <c r="H2535" s="194"/>
      <c r="I2535" s="208"/>
      <c r="J2535" s="194"/>
      <c r="K2535" s="209"/>
      <c r="L2535" s="194"/>
      <c r="M2535" s="196"/>
      <c r="N2535" s="194"/>
      <c r="O2535" s="194"/>
      <c r="P2535" s="208"/>
      <c r="Q2535" s="194"/>
      <c r="R2535" s="210"/>
      <c r="S2535" s="211"/>
      <c r="T2535" s="193"/>
      <c r="U2535" s="40"/>
      <c r="W2535" s="41" t="str">
        <f t="shared" si="157"/>
        <v/>
      </c>
      <c r="X2535" s="58" t="str">
        <f t="shared" si="158"/>
        <v/>
      </c>
      <c r="Y2535" s="58" t="str">
        <f t="shared" si="156"/>
        <v/>
      </c>
      <c r="AC2535" s="41" t="str">
        <f t="shared" si="159"/>
        <v/>
      </c>
      <c r="AE2535" s="41" t="str">
        <f>IF($H2535="", "", IF(COUNTIF($AA$11:$AA$131, $H2535)&gt;0, 'Application Process'!$AC$4, ""))</f>
        <v/>
      </c>
    </row>
    <row r="2536" spans="1:31" x14ac:dyDescent="0.25">
      <c r="A2536" s="40"/>
      <c r="B2536" s="88" t="str">
        <f>IF($X2536="", "", IF(COUNTIF('Application Process'!$I$11:$I$3035, $X2536)=0, 'Job Database'!$Y$8, IFERROR(INDEX('Application Process'!$AJ$11:$AJ$3035, MATCH($X2536, 'Application Process'!$I$11:$I$3035, 0)), "")))</f>
        <v/>
      </c>
      <c r="C2536" s="40"/>
      <c r="D2536" s="207"/>
      <c r="E2536" s="194"/>
      <c r="F2536" s="194"/>
      <c r="G2536" s="208"/>
      <c r="H2536" s="194"/>
      <c r="I2536" s="208"/>
      <c r="J2536" s="194"/>
      <c r="K2536" s="209"/>
      <c r="L2536" s="194"/>
      <c r="M2536" s="196"/>
      <c r="N2536" s="194"/>
      <c r="O2536" s="194"/>
      <c r="P2536" s="208"/>
      <c r="Q2536" s="194"/>
      <c r="R2536" s="210"/>
      <c r="S2536" s="211"/>
      <c r="T2536" s="193"/>
      <c r="U2536" s="40"/>
      <c r="W2536" s="41" t="str">
        <f t="shared" si="157"/>
        <v/>
      </c>
      <c r="X2536" s="58" t="str">
        <f t="shared" si="158"/>
        <v/>
      </c>
      <c r="Y2536" s="58" t="str">
        <f t="shared" si="156"/>
        <v/>
      </c>
      <c r="AC2536" s="41" t="str">
        <f t="shared" si="159"/>
        <v/>
      </c>
      <c r="AE2536" s="41" t="str">
        <f>IF($H2536="", "", IF(COUNTIF($AA$11:$AA$131, $H2536)&gt;0, 'Application Process'!$AC$4, ""))</f>
        <v/>
      </c>
    </row>
    <row r="2537" spans="1:31" x14ac:dyDescent="0.25">
      <c r="A2537" s="40"/>
      <c r="B2537" s="88" t="str">
        <f>IF($X2537="", "", IF(COUNTIF('Application Process'!$I$11:$I$3035, $X2537)=0, 'Job Database'!$Y$8, IFERROR(INDEX('Application Process'!$AJ$11:$AJ$3035, MATCH($X2537, 'Application Process'!$I$11:$I$3035, 0)), "")))</f>
        <v/>
      </c>
      <c r="C2537" s="40"/>
      <c r="D2537" s="207"/>
      <c r="E2537" s="194"/>
      <c r="F2537" s="194"/>
      <c r="G2537" s="208"/>
      <c r="H2537" s="194"/>
      <c r="I2537" s="208"/>
      <c r="J2537" s="194"/>
      <c r="K2537" s="209"/>
      <c r="L2537" s="194"/>
      <c r="M2537" s="196"/>
      <c r="N2537" s="194"/>
      <c r="O2537" s="194"/>
      <c r="P2537" s="208"/>
      <c r="Q2537" s="194"/>
      <c r="R2537" s="210"/>
      <c r="S2537" s="211"/>
      <c r="T2537" s="193"/>
      <c r="U2537" s="40"/>
      <c r="W2537" s="41" t="str">
        <f t="shared" si="157"/>
        <v/>
      </c>
      <c r="X2537" s="58" t="str">
        <f t="shared" si="158"/>
        <v/>
      </c>
      <c r="Y2537" s="58" t="str">
        <f t="shared" si="156"/>
        <v/>
      </c>
      <c r="AC2537" s="41" t="str">
        <f t="shared" si="159"/>
        <v/>
      </c>
      <c r="AE2537" s="41" t="str">
        <f>IF($H2537="", "", IF(COUNTIF($AA$11:$AA$131, $H2537)&gt;0, 'Application Process'!$AC$4, ""))</f>
        <v/>
      </c>
    </row>
    <row r="2538" spans="1:31" x14ac:dyDescent="0.25">
      <c r="A2538" s="40"/>
      <c r="B2538" s="88" t="str">
        <f>IF($X2538="", "", IF(COUNTIF('Application Process'!$I$11:$I$3035, $X2538)=0, 'Job Database'!$Y$8, IFERROR(INDEX('Application Process'!$AJ$11:$AJ$3035, MATCH($X2538, 'Application Process'!$I$11:$I$3035, 0)), "")))</f>
        <v/>
      </c>
      <c r="C2538" s="40"/>
      <c r="D2538" s="207"/>
      <c r="E2538" s="194"/>
      <c r="F2538" s="194"/>
      <c r="G2538" s="208"/>
      <c r="H2538" s="194"/>
      <c r="I2538" s="208"/>
      <c r="J2538" s="194"/>
      <c r="K2538" s="209"/>
      <c r="L2538" s="194"/>
      <c r="M2538" s="196"/>
      <c r="N2538" s="194"/>
      <c r="O2538" s="194"/>
      <c r="P2538" s="208"/>
      <c r="Q2538" s="194"/>
      <c r="R2538" s="210"/>
      <c r="S2538" s="211"/>
      <c r="T2538" s="193"/>
      <c r="U2538" s="40"/>
      <c r="W2538" s="41" t="str">
        <f t="shared" si="157"/>
        <v/>
      </c>
      <c r="X2538" s="58" t="str">
        <f t="shared" si="158"/>
        <v/>
      </c>
      <c r="Y2538" s="58" t="str">
        <f t="shared" si="156"/>
        <v/>
      </c>
      <c r="AC2538" s="41" t="str">
        <f t="shared" si="159"/>
        <v/>
      </c>
      <c r="AE2538" s="41" t="str">
        <f>IF($H2538="", "", IF(COUNTIF($AA$11:$AA$131, $H2538)&gt;0, 'Application Process'!$AC$4, ""))</f>
        <v/>
      </c>
    </row>
    <row r="2539" spans="1:31" x14ac:dyDescent="0.25">
      <c r="A2539" s="40"/>
      <c r="B2539" s="88" t="str">
        <f>IF($X2539="", "", IF(COUNTIF('Application Process'!$I$11:$I$3035, $X2539)=0, 'Job Database'!$Y$8, IFERROR(INDEX('Application Process'!$AJ$11:$AJ$3035, MATCH($X2539, 'Application Process'!$I$11:$I$3035, 0)), "")))</f>
        <v/>
      </c>
      <c r="C2539" s="40"/>
      <c r="D2539" s="207"/>
      <c r="E2539" s="194"/>
      <c r="F2539" s="194"/>
      <c r="G2539" s="208"/>
      <c r="H2539" s="194"/>
      <c r="I2539" s="208"/>
      <c r="J2539" s="194"/>
      <c r="K2539" s="209"/>
      <c r="L2539" s="194"/>
      <c r="M2539" s="196"/>
      <c r="N2539" s="194"/>
      <c r="O2539" s="194"/>
      <c r="P2539" s="208"/>
      <c r="Q2539" s="194"/>
      <c r="R2539" s="210"/>
      <c r="S2539" s="211"/>
      <c r="T2539" s="193"/>
      <c r="U2539" s="40"/>
      <c r="W2539" s="41" t="str">
        <f t="shared" si="157"/>
        <v/>
      </c>
      <c r="X2539" s="58" t="str">
        <f t="shared" si="158"/>
        <v/>
      </c>
      <c r="Y2539" s="58" t="str">
        <f t="shared" si="156"/>
        <v/>
      </c>
      <c r="AC2539" s="41" t="str">
        <f t="shared" si="159"/>
        <v/>
      </c>
      <c r="AE2539" s="41" t="str">
        <f>IF($H2539="", "", IF(COUNTIF($AA$11:$AA$131, $H2539)&gt;0, 'Application Process'!$AC$4, ""))</f>
        <v/>
      </c>
    </row>
    <row r="2540" spans="1:31" x14ac:dyDescent="0.25">
      <c r="A2540" s="40"/>
      <c r="B2540" s="88" t="str">
        <f>IF($X2540="", "", IF(COUNTIF('Application Process'!$I$11:$I$3035, $X2540)=0, 'Job Database'!$Y$8, IFERROR(INDEX('Application Process'!$AJ$11:$AJ$3035, MATCH($X2540, 'Application Process'!$I$11:$I$3035, 0)), "")))</f>
        <v/>
      </c>
      <c r="C2540" s="40"/>
      <c r="D2540" s="207"/>
      <c r="E2540" s="194"/>
      <c r="F2540" s="194"/>
      <c r="G2540" s="208"/>
      <c r="H2540" s="194"/>
      <c r="I2540" s="208"/>
      <c r="J2540" s="194"/>
      <c r="K2540" s="209"/>
      <c r="L2540" s="194"/>
      <c r="M2540" s="196"/>
      <c r="N2540" s="194"/>
      <c r="O2540" s="194"/>
      <c r="P2540" s="208"/>
      <c r="Q2540" s="194"/>
      <c r="R2540" s="210"/>
      <c r="S2540" s="211"/>
      <c r="T2540" s="193"/>
      <c r="U2540" s="40"/>
      <c r="W2540" s="41" t="str">
        <f t="shared" si="157"/>
        <v/>
      </c>
      <c r="X2540" s="58" t="str">
        <f t="shared" si="158"/>
        <v/>
      </c>
      <c r="Y2540" s="58" t="str">
        <f t="shared" si="156"/>
        <v/>
      </c>
      <c r="AC2540" s="41" t="str">
        <f t="shared" si="159"/>
        <v/>
      </c>
      <c r="AE2540" s="41" t="str">
        <f>IF($H2540="", "", IF(COUNTIF($AA$11:$AA$131, $H2540)&gt;0, 'Application Process'!$AC$4, ""))</f>
        <v/>
      </c>
    </row>
    <row r="2541" spans="1:31" x14ac:dyDescent="0.25">
      <c r="A2541" s="40"/>
      <c r="B2541" s="88" t="str">
        <f>IF($X2541="", "", IF(COUNTIF('Application Process'!$I$11:$I$3035, $X2541)=0, 'Job Database'!$Y$8, IFERROR(INDEX('Application Process'!$AJ$11:$AJ$3035, MATCH($X2541, 'Application Process'!$I$11:$I$3035, 0)), "")))</f>
        <v/>
      </c>
      <c r="C2541" s="40"/>
      <c r="D2541" s="207"/>
      <c r="E2541" s="194"/>
      <c r="F2541" s="194"/>
      <c r="G2541" s="208"/>
      <c r="H2541" s="194"/>
      <c r="I2541" s="208"/>
      <c r="J2541" s="194"/>
      <c r="K2541" s="209"/>
      <c r="L2541" s="194"/>
      <c r="M2541" s="196"/>
      <c r="N2541" s="194"/>
      <c r="O2541" s="194"/>
      <c r="P2541" s="208"/>
      <c r="Q2541" s="194"/>
      <c r="R2541" s="210"/>
      <c r="S2541" s="211"/>
      <c r="T2541" s="193"/>
      <c r="U2541" s="40"/>
      <c r="W2541" s="41" t="str">
        <f t="shared" si="157"/>
        <v/>
      </c>
      <c r="X2541" s="58" t="str">
        <f t="shared" si="158"/>
        <v/>
      </c>
      <c r="Y2541" s="58" t="str">
        <f t="shared" si="156"/>
        <v/>
      </c>
      <c r="AC2541" s="41" t="str">
        <f t="shared" si="159"/>
        <v/>
      </c>
      <c r="AE2541" s="41" t="str">
        <f>IF($H2541="", "", IF(COUNTIF($AA$11:$AA$131, $H2541)&gt;0, 'Application Process'!$AC$4, ""))</f>
        <v/>
      </c>
    </row>
    <row r="2542" spans="1:31" x14ac:dyDescent="0.25">
      <c r="A2542" s="40"/>
      <c r="B2542" s="88" t="str">
        <f>IF($X2542="", "", IF(COUNTIF('Application Process'!$I$11:$I$3035, $X2542)=0, 'Job Database'!$Y$8, IFERROR(INDEX('Application Process'!$AJ$11:$AJ$3035, MATCH($X2542, 'Application Process'!$I$11:$I$3035, 0)), "")))</f>
        <v/>
      </c>
      <c r="C2542" s="40"/>
      <c r="D2542" s="207"/>
      <c r="E2542" s="194"/>
      <c r="F2542" s="194"/>
      <c r="G2542" s="208"/>
      <c r="H2542" s="194"/>
      <c r="I2542" s="208"/>
      <c r="J2542" s="194"/>
      <c r="K2542" s="209"/>
      <c r="L2542" s="194"/>
      <c r="M2542" s="196"/>
      <c r="N2542" s="194"/>
      <c r="O2542" s="194"/>
      <c r="P2542" s="208"/>
      <c r="Q2542" s="194"/>
      <c r="R2542" s="210"/>
      <c r="S2542" s="211"/>
      <c r="T2542" s="193"/>
      <c r="U2542" s="40"/>
      <c r="W2542" s="41" t="str">
        <f t="shared" si="157"/>
        <v/>
      </c>
      <c r="X2542" s="58" t="str">
        <f t="shared" si="158"/>
        <v/>
      </c>
      <c r="Y2542" s="58" t="str">
        <f t="shared" si="156"/>
        <v/>
      </c>
      <c r="AC2542" s="41" t="str">
        <f t="shared" si="159"/>
        <v/>
      </c>
      <c r="AE2542" s="41" t="str">
        <f>IF($H2542="", "", IF(COUNTIF($AA$11:$AA$131, $H2542)&gt;0, 'Application Process'!$AC$4, ""))</f>
        <v/>
      </c>
    </row>
    <row r="2543" spans="1:31" x14ac:dyDescent="0.25">
      <c r="A2543" s="40"/>
      <c r="B2543" s="88" t="str">
        <f>IF($X2543="", "", IF(COUNTIF('Application Process'!$I$11:$I$3035, $X2543)=0, 'Job Database'!$Y$8, IFERROR(INDEX('Application Process'!$AJ$11:$AJ$3035, MATCH($X2543, 'Application Process'!$I$11:$I$3035, 0)), "")))</f>
        <v/>
      </c>
      <c r="C2543" s="40"/>
      <c r="D2543" s="207"/>
      <c r="E2543" s="194"/>
      <c r="F2543" s="194"/>
      <c r="G2543" s="208"/>
      <c r="H2543" s="194"/>
      <c r="I2543" s="208"/>
      <c r="J2543" s="194"/>
      <c r="K2543" s="209"/>
      <c r="L2543" s="194"/>
      <c r="M2543" s="196"/>
      <c r="N2543" s="194"/>
      <c r="O2543" s="194"/>
      <c r="P2543" s="208"/>
      <c r="Q2543" s="194"/>
      <c r="R2543" s="210"/>
      <c r="S2543" s="211"/>
      <c r="T2543" s="193"/>
      <c r="U2543" s="40"/>
      <c r="W2543" s="41" t="str">
        <f t="shared" si="157"/>
        <v/>
      </c>
      <c r="X2543" s="58" t="str">
        <f t="shared" si="158"/>
        <v/>
      </c>
      <c r="Y2543" s="58" t="str">
        <f t="shared" si="156"/>
        <v/>
      </c>
      <c r="AC2543" s="41" t="str">
        <f t="shared" si="159"/>
        <v/>
      </c>
      <c r="AE2543" s="41" t="str">
        <f>IF($H2543="", "", IF(COUNTIF($AA$11:$AA$131, $H2543)&gt;0, 'Application Process'!$AC$4, ""))</f>
        <v/>
      </c>
    </row>
    <row r="2544" spans="1:31" x14ac:dyDescent="0.25">
      <c r="A2544" s="40"/>
      <c r="B2544" s="88" t="str">
        <f>IF($X2544="", "", IF(COUNTIF('Application Process'!$I$11:$I$3035, $X2544)=0, 'Job Database'!$Y$8, IFERROR(INDEX('Application Process'!$AJ$11:$AJ$3035, MATCH($X2544, 'Application Process'!$I$11:$I$3035, 0)), "")))</f>
        <v/>
      </c>
      <c r="C2544" s="40"/>
      <c r="D2544" s="207"/>
      <c r="E2544" s="194"/>
      <c r="F2544" s="194"/>
      <c r="G2544" s="208"/>
      <c r="H2544" s="194"/>
      <c r="I2544" s="208"/>
      <c r="J2544" s="194"/>
      <c r="K2544" s="209"/>
      <c r="L2544" s="194"/>
      <c r="M2544" s="196"/>
      <c r="N2544" s="194"/>
      <c r="O2544" s="194"/>
      <c r="P2544" s="208"/>
      <c r="Q2544" s="194"/>
      <c r="R2544" s="210"/>
      <c r="S2544" s="211"/>
      <c r="T2544" s="193"/>
      <c r="U2544" s="40"/>
      <c r="W2544" s="41" t="str">
        <f t="shared" si="157"/>
        <v/>
      </c>
      <c r="X2544" s="58" t="str">
        <f t="shared" si="158"/>
        <v/>
      </c>
      <c r="Y2544" s="58" t="str">
        <f t="shared" si="156"/>
        <v/>
      </c>
      <c r="AC2544" s="41" t="str">
        <f t="shared" si="159"/>
        <v/>
      </c>
      <c r="AE2544" s="41" t="str">
        <f>IF($H2544="", "", IF(COUNTIF($AA$11:$AA$131, $H2544)&gt;0, 'Application Process'!$AC$4, ""))</f>
        <v/>
      </c>
    </row>
    <row r="2545" spans="1:31" x14ac:dyDescent="0.25">
      <c r="A2545" s="40"/>
      <c r="B2545" s="88" t="str">
        <f>IF($X2545="", "", IF(COUNTIF('Application Process'!$I$11:$I$3035, $X2545)=0, 'Job Database'!$Y$8, IFERROR(INDEX('Application Process'!$AJ$11:$AJ$3035, MATCH($X2545, 'Application Process'!$I$11:$I$3035, 0)), "")))</f>
        <v/>
      </c>
      <c r="C2545" s="40"/>
      <c r="D2545" s="207"/>
      <c r="E2545" s="194"/>
      <c r="F2545" s="194"/>
      <c r="G2545" s="208"/>
      <c r="H2545" s="194"/>
      <c r="I2545" s="208"/>
      <c r="J2545" s="194"/>
      <c r="K2545" s="209"/>
      <c r="L2545" s="194"/>
      <c r="M2545" s="196"/>
      <c r="N2545" s="194"/>
      <c r="O2545" s="194"/>
      <c r="P2545" s="208"/>
      <c r="Q2545" s="194"/>
      <c r="R2545" s="210"/>
      <c r="S2545" s="211"/>
      <c r="T2545" s="193"/>
      <c r="U2545" s="40"/>
      <c r="W2545" s="41" t="str">
        <f t="shared" si="157"/>
        <v/>
      </c>
      <c r="X2545" s="58" t="str">
        <f t="shared" si="158"/>
        <v/>
      </c>
      <c r="Y2545" s="58" t="str">
        <f t="shared" si="156"/>
        <v/>
      </c>
      <c r="AC2545" s="41" t="str">
        <f t="shared" si="159"/>
        <v/>
      </c>
      <c r="AE2545" s="41" t="str">
        <f>IF($H2545="", "", IF(COUNTIF($AA$11:$AA$131, $H2545)&gt;0, 'Application Process'!$AC$4, ""))</f>
        <v/>
      </c>
    </row>
    <row r="2546" spans="1:31" x14ac:dyDescent="0.25">
      <c r="A2546" s="40"/>
      <c r="B2546" s="88" t="str">
        <f>IF($X2546="", "", IF(COUNTIF('Application Process'!$I$11:$I$3035, $X2546)=0, 'Job Database'!$Y$8, IFERROR(INDEX('Application Process'!$AJ$11:$AJ$3035, MATCH($X2546, 'Application Process'!$I$11:$I$3035, 0)), "")))</f>
        <v/>
      </c>
      <c r="C2546" s="40"/>
      <c r="D2546" s="207"/>
      <c r="E2546" s="194"/>
      <c r="F2546" s="194"/>
      <c r="G2546" s="208"/>
      <c r="H2546" s="194"/>
      <c r="I2546" s="208"/>
      <c r="J2546" s="194"/>
      <c r="K2546" s="209"/>
      <c r="L2546" s="194"/>
      <c r="M2546" s="196"/>
      <c r="N2546" s="194"/>
      <c r="O2546" s="194"/>
      <c r="P2546" s="208"/>
      <c r="Q2546" s="194"/>
      <c r="R2546" s="210"/>
      <c r="S2546" s="211"/>
      <c r="T2546" s="193"/>
      <c r="U2546" s="40"/>
      <c r="W2546" s="41" t="str">
        <f t="shared" si="157"/>
        <v/>
      </c>
      <c r="X2546" s="58" t="str">
        <f t="shared" si="158"/>
        <v/>
      </c>
      <c r="Y2546" s="58" t="str">
        <f t="shared" si="156"/>
        <v/>
      </c>
      <c r="AC2546" s="41" t="str">
        <f t="shared" si="159"/>
        <v/>
      </c>
      <c r="AE2546" s="41" t="str">
        <f>IF($H2546="", "", IF(COUNTIF($AA$11:$AA$131, $H2546)&gt;0, 'Application Process'!$AC$4, ""))</f>
        <v/>
      </c>
    </row>
    <row r="2547" spans="1:31" x14ac:dyDescent="0.25">
      <c r="A2547" s="40"/>
      <c r="B2547" s="88" t="str">
        <f>IF($X2547="", "", IF(COUNTIF('Application Process'!$I$11:$I$3035, $X2547)=0, 'Job Database'!$Y$8, IFERROR(INDEX('Application Process'!$AJ$11:$AJ$3035, MATCH($X2547, 'Application Process'!$I$11:$I$3035, 0)), "")))</f>
        <v/>
      </c>
      <c r="C2547" s="40"/>
      <c r="D2547" s="207"/>
      <c r="E2547" s="194"/>
      <c r="F2547" s="194"/>
      <c r="G2547" s="208"/>
      <c r="H2547" s="194"/>
      <c r="I2547" s="208"/>
      <c r="J2547" s="194"/>
      <c r="K2547" s="209"/>
      <c r="L2547" s="194"/>
      <c r="M2547" s="196"/>
      <c r="N2547" s="194"/>
      <c r="O2547" s="194"/>
      <c r="P2547" s="208"/>
      <c r="Q2547" s="194"/>
      <c r="R2547" s="210"/>
      <c r="S2547" s="211"/>
      <c r="T2547" s="193"/>
      <c r="U2547" s="40"/>
      <c r="W2547" s="41" t="str">
        <f t="shared" si="157"/>
        <v/>
      </c>
      <c r="X2547" s="58" t="str">
        <f t="shared" si="158"/>
        <v/>
      </c>
      <c r="Y2547" s="58" t="str">
        <f t="shared" si="156"/>
        <v/>
      </c>
      <c r="AC2547" s="41" t="str">
        <f t="shared" si="159"/>
        <v/>
      </c>
      <c r="AE2547" s="41" t="str">
        <f>IF($H2547="", "", IF(COUNTIF($AA$11:$AA$131, $H2547)&gt;0, 'Application Process'!$AC$4, ""))</f>
        <v/>
      </c>
    </row>
    <row r="2548" spans="1:31" x14ac:dyDescent="0.25">
      <c r="A2548" s="40"/>
      <c r="B2548" s="88" t="str">
        <f>IF($X2548="", "", IF(COUNTIF('Application Process'!$I$11:$I$3035, $X2548)=0, 'Job Database'!$Y$8, IFERROR(INDEX('Application Process'!$AJ$11:$AJ$3035, MATCH($X2548, 'Application Process'!$I$11:$I$3035, 0)), "")))</f>
        <v/>
      </c>
      <c r="C2548" s="40"/>
      <c r="D2548" s="207"/>
      <c r="E2548" s="194"/>
      <c r="F2548" s="194"/>
      <c r="G2548" s="208"/>
      <c r="H2548" s="194"/>
      <c r="I2548" s="208"/>
      <c r="J2548" s="194"/>
      <c r="K2548" s="209"/>
      <c r="L2548" s="194"/>
      <c r="M2548" s="196"/>
      <c r="N2548" s="194"/>
      <c r="O2548" s="194"/>
      <c r="P2548" s="208"/>
      <c r="Q2548" s="194"/>
      <c r="R2548" s="210"/>
      <c r="S2548" s="211"/>
      <c r="T2548" s="193"/>
      <c r="U2548" s="40"/>
      <c r="W2548" s="41" t="str">
        <f t="shared" si="157"/>
        <v/>
      </c>
      <c r="X2548" s="58" t="str">
        <f t="shared" si="158"/>
        <v/>
      </c>
      <c r="Y2548" s="58" t="str">
        <f t="shared" si="156"/>
        <v/>
      </c>
      <c r="AC2548" s="41" t="str">
        <f t="shared" si="159"/>
        <v/>
      </c>
      <c r="AE2548" s="41" t="str">
        <f>IF($H2548="", "", IF(COUNTIF($AA$11:$AA$131, $H2548)&gt;0, 'Application Process'!$AC$4, ""))</f>
        <v/>
      </c>
    </row>
    <row r="2549" spans="1:31" x14ac:dyDescent="0.25">
      <c r="A2549" s="40"/>
      <c r="B2549" s="88" t="str">
        <f>IF($X2549="", "", IF(COUNTIF('Application Process'!$I$11:$I$3035, $X2549)=0, 'Job Database'!$Y$8, IFERROR(INDEX('Application Process'!$AJ$11:$AJ$3035, MATCH($X2549, 'Application Process'!$I$11:$I$3035, 0)), "")))</f>
        <v/>
      </c>
      <c r="C2549" s="40"/>
      <c r="D2549" s="207"/>
      <c r="E2549" s="194"/>
      <c r="F2549" s="194"/>
      <c r="G2549" s="208"/>
      <c r="H2549" s="194"/>
      <c r="I2549" s="208"/>
      <c r="J2549" s="194"/>
      <c r="K2549" s="209"/>
      <c r="L2549" s="194"/>
      <c r="M2549" s="196"/>
      <c r="N2549" s="194"/>
      <c r="O2549" s="194"/>
      <c r="P2549" s="208"/>
      <c r="Q2549" s="194"/>
      <c r="R2549" s="210"/>
      <c r="S2549" s="211"/>
      <c r="T2549" s="193"/>
      <c r="U2549" s="40"/>
      <c r="W2549" s="41" t="str">
        <f t="shared" si="157"/>
        <v/>
      </c>
      <c r="X2549" s="58" t="str">
        <f t="shared" si="158"/>
        <v/>
      </c>
      <c r="Y2549" s="58" t="str">
        <f t="shared" si="156"/>
        <v/>
      </c>
      <c r="AC2549" s="41" t="str">
        <f t="shared" si="159"/>
        <v/>
      </c>
      <c r="AE2549" s="41" t="str">
        <f>IF($H2549="", "", IF(COUNTIF($AA$11:$AA$131, $H2549)&gt;0, 'Application Process'!$AC$4, ""))</f>
        <v/>
      </c>
    </row>
    <row r="2550" spans="1:31" x14ac:dyDescent="0.25">
      <c r="A2550" s="40"/>
      <c r="B2550" s="88" t="str">
        <f>IF($X2550="", "", IF(COUNTIF('Application Process'!$I$11:$I$3035, $X2550)=0, 'Job Database'!$Y$8, IFERROR(INDEX('Application Process'!$AJ$11:$AJ$3035, MATCH($X2550, 'Application Process'!$I$11:$I$3035, 0)), "")))</f>
        <v/>
      </c>
      <c r="C2550" s="40"/>
      <c r="D2550" s="207"/>
      <c r="E2550" s="194"/>
      <c r="F2550" s="194"/>
      <c r="G2550" s="208"/>
      <c r="H2550" s="194"/>
      <c r="I2550" s="208"/>
      <c r="J2550" s="194"/>
      <c r="K2550" s="209"/>
      <c r="L2550" s="194"/>
      <c r="M2550" s="196"/>
      <c r="N2550" s="194"/>
      <c r="O2550" s="194"/>
      <c r="P2550" s="208"/>
      <c r="Q2550" s="194"/>
      <c r="R2550" s="210"/>
      <c r="S2550" s="211"/>
      <c r="T2550" s="193"/>
      <c r="U2550" s="40"/>
      <c r="W2550" s="41" t="str">
        <f t="shared" si="157"/>
        <v/>
      </c>
      <c r="X2550" s="58" t="str">
        <f t="shared" si="158"/>
        <v/>
      </c>
      <c r="Y2550" s="58" t="str">
        <f t="shared" si="156"/>
        <v/>
      </c>
      <c r="AC2550" s="41" t="str">
        <f t="shared" si="159"/>
        <v/>
      </c>
      <c r="AE2550" s="41" t="str">
        <f>IF($H2550="", "", IF(COUNTIF($AA$11:$AA$131, $H2550)&gt;0, 'Application Process'!$AC$4, ""))</f>
        <v/>
      </c>
    </row>
    <row r="2551" spans="1:31" x14ac:dyDescent="0.25">
      <c r="A2551" s="40"/>
      <c r="B2551" s="88" t="str">
        <f>IF($X2551="", "", IF(COUNTIF('Application Process'!$I$11:$I$3035, $X2551)=0, 'Job Database'!$Y$8, IFERROR(INDEX('Application Process'!$AJ$11:$AJ$3035, MATCH($X2551, 'Application Process'!$I$11:$I$3035, 0)), "")))</f>
        <v/>
      </c>
      <c r="C2551" s="40"/>
      <c r="D2551" s="207"/>
      <c r="E2551" s="194"/>
      <c r="F2551" s="194"/>
      <c r="G2551" s="208"/>
      <c r="H2551" s="194"/>
      <c r="I2551" s="208"/>
      <c r="J2551" s="194"/>
      <c r="K2551" s="209"/>
      <c r="L2551" s="194"/>
      <c r="M2551" s="196"/>
      <c r="N2551" s="194"/>
      <c r="O2551" s="194"/>
      <c r="P2551" s="208"/>
      <c r="Q2551" s="194"/>
      <c r="R2551" s="210"/>
      <c r="S2551" s="211"/>
      <c r="T2551" s="193"/>
      <c r="U2551" s="40"/>
      <c r="W2551" s="41" t="str">
        <f t="shared" si="157"/>
        <v/>
      </c>
      <c r="X2551" s="58" t="str">
        <f t="shared" si="158"/>
        <v/>
      </c>
      <c r="Y2551" s="58" t="str">
        <f t="shared" si="156"/>
        <v/>
      </c>
      <c r="AC2551" s="41" t="str">
        <f t="shared" si="159"/>
        <v/>
      </c>
      <c r="AE2551" s="41" t="str">
        <f>IF($H2551="", "", IF(COUNTIF($AA$11:$AA$131, $H2551)&gt;0, 'Application Process'!$AC$4, ""))</f>
        <v/>
      </c>
    </row>
    <row r="2552" spans="1:31" x14ac:dyDescent="0.25">
      <c r="A2552" s="40"/>
      <c r="B2552" s="88" t="str">
        <f>IF($X2552="", "", IF(COUNTIF('Application Process'!$I$11:$I$3035, $X2552)=0, 'Job Database'!$Y$8, IFERROR(INDEX('Application Process'!$AJ$11:$AJ$3035, MATCH($X2552, 'Application Process'!$I$11:$I$3035, 0)), "")))</f>
        <v/>
      </c>
      <c r="C2552" s="40"/>
      <c r="D2552" s="207"/>
      <c r="E2552" s="194"/>
      <c r="F2552" s="194"/>
      <c r="G2552" s="208"/>
      <c r="H2552" s="194"/>
      <c r="I2552" s="208"/>
      <c r="J2552" s="194"/>
      <c r="K2552" s="209"/>
      <c r="L2552" s="194"/>
      <c r="M2552" s="196"/>
      <c r="N2552" s="194"/>
      <c r="O2552" s="194"/>
      <c r="P2552" s="208"/>
      <c r="Q2552" s="194"/>
      <c r="R2552" s="210"/>
      <c r="S2552" s="211"/>
      <c r="T2552" s="193"/>
      <c r="U2552" s="40"/>
      <c r="W2552" s="41" t="str">
        <f t="shared" si="157"/>
        <v/>
      </c>
      <c r="X2552" s="58" t="str">
        <f t="shared" si="158"/>
        <v/>
      </c>
      <c r="Y2552" s="58" t="str">
        <f t="shared" si="156"/>
        <v/>
      </c>
      <c r="AC2552" s="41" t="str">
        <f t="shared" si="159"/>
        <v/>
      </c>
      <c r="AE2552" s="41" t="str">
        <f>IF($H2552="", "", IF(COUNTIF($AA$11:$AA$131, $H2552)&gt;0, 'Application Process'!$AC$4, ""))</f>
        <v/>
      </c>
    </row>
    <row r="2553" spans="1:31" x14ac:dyDescent="0.25">
      <c r="A2553" s="40"/>
      <c r="B2553" s="88" t="str">
        <f>IF($X2553="", "", IF(COUNTIF('Application Process'!$I$11:$I$3035, $X2553)=0, 'Job Database'!$Y$8, IFERROR(INDEX('Application Process'!$AJ$11:$AJ$3035, MATCH($X2553, 'Application Process'!$I$11:$I$3035, 0)), "")))</f>
        <v/>
      </c>
      <c r="C2553" s="40"/>
      <c r="D2553" s="207"/>
      <c r="E2553" s="194"/>
      <c r="F2553" s="194"/>
      <c r="G2553" s="208"/>
      <c r="H2553" s="194"/>
      <c r="I2553" s="208"/>
      <c r="J2553" s="194"/>
      <c r="K2553" s="209"/>
      <c r="L2553" s="194"/>
      <c r="M2553" s="196"/>
      <c r="N2553" s="194"/>
      <c r="O2553" s="194"/>
      <c r="P2553" s="208"/>
      <c r="Q2553" s="194"/>
      <c r="R2553" s="210"/>
      <c r="S2553" s="211"/>
      <c r="T2553" s="193"/>
      <c r="U2553" s="40"/>
      <c r="W2553" s="41" t="str">
        <f t="shared" si="157"/>
        <v/>
      </c>
      <c r="X2553" s="58" t="str">
        <f t="shared" si="158"/>
        <v/>
      </c>
      <c r="Y2553" s="58" t="str">
        <f t="shared" si="156"/>
        <v/>
      </c>
      <c r="AC2553" s="41" t="str">
        <f t="shared" si="159"/>
        <v/>
      </c>
      <c r="AE2553" s="41" t="str">
        <f>IF($H2553="", "", IF(COUNTIF($AA$11:$AA$131, $H2553)&gt;0, 'Application Process'!$AC$4, ""))</f>
        <v/>
      </c>
    </row>
    <row r="2554" spans="1:31" x14ac:dyDescent="0.25">
      <c r="A2554" s="40"/>
      <c r="B2554" s="88" t="str">
        <f>IF($X2554="", "", IF(COUNTIF('Application Process'!$I$11:$I$3035, $X2554)=0, 'Job Database'!$Y$8, IFERROR(INDEX('Application Process'!$AJ$11:$AJ$3035, MATCH($X2554, 'Application Process'!$I$11:$I$3035, 0)), "")))</f>
        <v/>
      </c>
      <c r="C2554" s="40"/>
      <c r="D2554" s="207"/>
      <c r="E2554" s="194"/>
      <c r="F2554" s="194"/>
      <c r="G2554" s="208"/>
      <c r="H2554" s="194"/>
      <c r="I2554" s="208"/>
      <c r="J2554" s="194"/>
      <c r="K2554" s="209"/>
      <c r="L2554" s="194"/>
      <c r="M2554" s="196"/>
      <c r="N2554" s="194"/>
      <c r="O2554" s="194"/>
      <c r="P2554" s="208"/>
      <c r="Q2554" s="194"/>
      <c r="R2554" s="210"/>
      <c r="S2554" s="211"/>
      <c r="T2554" s="193"/>
      <c r="U2554" s="40"/>
      <c r="W2554" s="41" t="str">
        <f t="shared" si="157"/>
        <v/>
      </c>
      <c r="X2554" s="58" t="str">
        <f t="shared" si="158"/>
        <v/>
      </c>
      <c r="Y2554" s="58" t="str">
        <f t="shared" si="156"/>
        <v/>
      </c>
      <c r="AC2554" s="41" t="str">
        <f t="shared" si="159"/>
        <v/>
      </c>
      <c r="AE2554" s="41" t="str">
        <f>IF($H2554="", "", IF(COUNTIF($AA$11:$AA$131, $H2554)&gt;0, 'Application Process'!$AC$4, ""))</f>
        <v/>
      </c>
    </row>
    <row r="2555" spans="1:31" x14ac:dyDescent="0.25">
      <c r="A2555" s="40"/>
      <c r="B2555" s="88" t="str">
        <f>IF($X2555="", "", IF(COUNTIF('Application Process'!$I$11:$I$3035, $X2555)=0, 'Job Database'!$Y$8, IFERROR(INDEX('Application Process'!$AJ$11:$AJ$3035, MATCH($X2555, 'Application Process'!$I$11:$I$3035, 0)), "")))</f>
        <v/>
      </c>
      <c r="C2555" s="40"/>
      <c r="D2555" s="207"/>
      <c r="E2555" s="194"/>
      <c r="F2555" s="194"/>
      <c r="G2555" s="208"/>
      <c r="H2555" s="194"/>
      <c r="I2555" s="208"/>
      <c r="J2555" s="194"/>
      <c r="K2555" s="209"/>
      <c r="L2555" s="194"/>
      <c r="M2555" s="196"/>
      <c r="N2555" s="194"/>
      <c r="O2555" s="194"/>
      <c r="P2555" s="208"/>
      <c r="Q2555" s="194"/>
      <c r="R2555" s="210"/>
      <c r="S2555" s="211"/>
      <c r="T2555" s="193"/>
      <c r="U2555" s="40"/>
      <c r="W2555" s="41" t="str">
        <f t="shared" si="157"/>
        <v/>
      </c>
      <c r="X2555" s="58" t="str">
        <f t="shared" si="158"/>
        <v/>
      </c>
      <c r="Y2555" s="58" t="str">
        <f t="shared" si="156"/>
        <v/>
      </c>
      <c r="AC2555" s="41" t="str">
        <f t="shared" si="159"/>
        <v/>
      </c>
      <c r="AE2555" s="41" t="str">
        <f>IF($H2555="", "", IF(COUNTIF($AA$11:$AA$131, $H2555)&gt;0, 'Application Process'!$AC$4, ""))</f>
        <v/>
      </c>
    </row>
    <row r="2556" spans="1:31" x14ac:dyDescent="0.25">
      <c r="A2556" s="40"/>
      <c r="B2556" s="88" t="str">
        <f>IF($X2556="", "", IF(COUNTIF('Application Process'!$I$11:$I$3035, $X2556)=0, 'Job Database'!$Y$8, IFERROR(INDEX('Application Process'!$AJ$11:$AJ$3035, MATCH($X2556, 'Application Process'!$I$11:$I$3035, 0)), "")))</f>
        <v/>
      </c>
      <c r="C2556" s="40"/>
      <c r="D2556" s="207"/>
      <c r="E2556" s="194"/>
      <c r="F2556" s="194"/>
      <c r="G2556" s="208"/>
      <c r="H2556" s="194"/>
      <c r="I2556" s="208"/>
      <c r="J2556" s="194"/>
      <c r="K2556" s="209"/>
      <c r="L2556" s="194"/>
      <c r="M2556" s="196"/>
      <c r="N2556" s="194"/>
      <c r="O2556" s="194"/>
      <c r="P2556" s="208"/>
      <c r="Q2556" s="194"/>
      <c r="R2556" s="210"/>
      <c r="S2556" s="211"/>
      <c r="T2556" s="193"/>
      <c r="U2556" s="40"/>
      <c r="W2556" s="41" t="str">
        <f t="shared" si="157"/>
        <v/>
      </c>
      <c r="X2556" s="58" t="str">
        <f t="shared" si="158"/>
        <v/>
      </c>
      <c r="Y2556" s="58" t="str">
        <f t="shared" si="156"/>
        <v/>
      </c>
      <c r="AC2556" s="41" t="str">
        <f t="shared" si="159"/>
        <v/>
      </c>
      <c r="AE2556" s="41" t="str">
        <f>IF($H2556="", "", IF(COUNTIF($AA$11:$AA$131, $H2556)&gt;0, 'Application Process'!$AC$4, ""))</f>
        <v/>
      </c>
    </row>
    <row r="2557" spans="1:31" x14ac:dyDescent="0.25">
      <c r="A2557" s="40"/>
      <c r="B2557" s="88" t="str">
        <f>IF($X2557="", "", IF(COUNTIF('Application Process'!$I$11:$I$3035, $X2557)=0, 'Job Database'!$Y$8, IFERROR(INDEX('Application Process'!$AJ$11:$AJ$3035, MATCH($X2557, 'Application Process'!$I$11:$I$3035, 0)), "")))</f>
        <v/>
      </c>
      <c r="C2557" s="40"/>
      <c r="D2557" s="207"/>
      <c r="E2557" s="194"/>
      <c r="F2557" s="194"/>
      <c r="G2557" s="208"/>
      <c r="H2557" s="194"/>
      <c r="I2557" s="208"/>
      <c r="J2557" s="194"/>
      <c r="K2557" s="209"/>
      <c r="L2557" s="194"/>
      <c r="M2557" s="196"/>
      <c r="N2557" s="194"/>
      <c r="O2557" s="194"/>
      <c r="P2557" s="208"/>
      <c r="Q2557" s="194"/>
      <c r="R2557" s="210"/>
      <c r="S2557" s="211"/>
      <c r="T2557" s="193"/>
      <c r="U2557" s="40"/>
      <c r="W2557" s="41" t="str">
        <f t="shared" si="157"/>
        <v/>
      </c>
      <c r="X2557" s="58" t="str">
        <f t="shared" si="158"/>
        <v/>
      </c>
      <c r="Y2557" s="58" t="str">
        <f t="shared" si="156"/>
        <v/>
      </c>
      <c r="AC2557" s="41" t="str">
        <f t="shared" si="159"/>
        <v/>
      </c>
      <c r="AE2557" s="41" t="str">
        <f>IF($H2557="", "", IF(COUNTIF($AA$11:$AA$131, $H2557)&gt;0, 'Application Process'!$AC$4, ""))</f>
        <v/>
      </c>
    </row>
    <row r="2558" spans="1:31" x14ac:dyDescent="0.25">
      <c r="A2558" s="40"/>
      <c r="B2558" s="88" t="str">
        <f>IF($X2558="", "", IF(COUNTIF('Application Process'!$I$11:$I$3035, $X2558)=0, 'Job Database'!$Y$8, IFERROR(INDEX('Application Process'!$AJ$11:$AJ$3035, MATCH($X2558, 'Application Process'!$I$11:$I$3035, 0)), "")))</f>
        <v/>
      </c>
      <c r="C2558" s="40"/>
      <c r="D2558" s="207"/>
      <c r="E2558" s="194"/>
      <c r="F2558" s="194"/>
      <c r="G2558" s="208"/>
      <c r="H2558" s="194"/>
      <c r="I2558" s="208"/>
      <c r="J2558" s="194"/>
      <c r="K2558" s="209"/>
      <c r="L2558" s="194"/>
      <c r="M2558" s="196"/>
      <c r="N2558" s="194"/>
      <c r="O2558" s="194"/>
      <c r="P2558" s="208"/>
      <c r="Q2558" s="194"/>
      <c r="R2558" s="210"/>
      <c r="S2558" s="211"/>
      <c r="T2558" s="193"/>
      <c r="U2558" s="40"/>
      <c r="W2558" s="41" t="str">
        <f t="shared" si="157"/>
        <v/>
      </c>
      <c r="X2558" s="58" t="str">
        <f t="shared" si="158"/>
        <v/>
      </c>
      <c r="Y2558" s="58" t="str">
        <f t="shared" si="156"/>
        <v/>
      </c>
      <c r="AC2558" s="41" t="str">
        <f t="shared" si="159"/>
        <v/>
      </c>
      <c r="AE2558" s="41" t="str">
        <f>IF($H2558="", "", IF(COUNTIF($AA$11:$AA$131, $H2558)&gt;0, 'Application Process'!$AC$4, ""))</f>
        <v/>
      </c>
    </row>
    <row r="2559" spans="1:31" x14ac:dyDescent="0.25">
      <c r="A2559" s="40"/>
      <c r="B2559" s="88" t="str">
        <f>IF($X2559="", "", IF(COUNTIF('Application Process'!$I$11:$I$3035, $X2559)=0, 'Job Database'!$Y$8, IFERROR(INDEX('Application Process'!$AJ$11:$AJ$3035, MATCH($X2559, 'Application Process'!$I$11:$I$3035, 0)), "")))</f>
        <v/>
      </c>
      <c r="C2559" s="40"/>
      <c r="D2559" s="207"/>
      <c r="E2559" s="194"/>
      <c r="F2559" s="194"/>
      <c r="G2559" s="208"/>
      <c r="H2559" s="194"/>
      <c r="I2559" s="208"/>
      <c r="J2559" s="194"/>
      <c r="K2559" s="209"/>
      <c r="L2559" s="194"/>
      <c r="M2559" s="196"/>
      <c r="N2559" s="194"/>
      <c r="O2559" s="194"/>
      <c r="P2559" s="208"/>
      <c r="Q2559" s="194"/>
      <c r="R2559" s="210"/>
      <c r="S2559" s="211"/>
      <c r="T2559" s="193"/>
      <c r="U2559" s="40"/>
      <c r="W2559" s="41" t="str">
        <f t="shared" si="157"/>
        <v/>
      </c>
      <c r="X2559" s="58" t="str">
        <f t="shared" si="158"/>
        <v/>
      </c>
      <c r="Y2559" s="58" t="str">
        <f t="shared" si="156"/>
        <v/>
      </c>
      <c r="AC2559" s="41" t="str">
        <f t="shared" si="159"/>
        <v/>
      </c>
      <c r="AE2559" s="41" t="str">
        <f>IF($H2559="", "", IF(COUNTIF($AA$11:$AA$131, $H2559)&gt;0, 'Application Process'!$AC$4, ""))</f>
        <v/>
      </c>
    </row>
    <row r="2560" spans="1:31" x14ac:dyDescent="0.25">
      <c r="A2560" s="40"/>
      <c r="B2560" s="88" t="str">
        <f>IF($X2560="", "", IF(COUNTIF('Application Process'!$I$11:$I$3035, $X2560)=0, 'Job Database'!$Y$8, IFERROR(INDEX('Application Process'!$AJ$11:$AJ$3035, MATCH($X2560, 'Application Process'!$I$11:$I$3035, 0)), "")))</f>
        <v/>
      </c>
      <c r="C2560" s="40"/>
      <c r="D2560" s="207"/>
      <c r="E2560" s="194"/>
      <c r="F2560" s="194"/>
      <c r="G2560" s="208"/>
      <c r="H2560" s="194"/>
      <c r="I2560" s="208"/>
      <c r="J2560" s="194"/>
      <c r="K2560" s="209"/>
      <c r="L2560" s="194"/>
      <c r="M2560" s="196"/>
      <c r="N2560" s="194"/>
      <c r="O2560" s="194"/>
      <c r="P2560" s="208"/>
      <c r="Q2560" s="194"/>
      <c r="R2560" s="210"/>
      <c r="S2560" s="211"/>
      <c r="T2560" s="193"/>
      <c r="U2560" s="40"/>
      <c r="W2560" s="41" t="str">
        <f t="shared" si="157"/>
        <v/>
      </c>
      <c r="X2560" s="58" t="str">
        <f t="shared" si="158"/>
        <v/>
      </c>
      <c r="Y2560" s="58" t="str">
        <f t="shared" si="156"/>
        <v/>
      </c>
      <c r="AC2560" s="41" t="str">
        <f t="shared" si="159"/>
        <v/>
      </c>
      <c r="AE2560" s="41" t="str">
        <f>IF($H2560="", "", IF(COUNTIF($AA$11:$AA$131, $H2560)&gt;0, 'Application Process'!$AC$4, ""))</f>
        <v/>
      </c>
    </row>
    <row r="2561" spans="1:31" x14ac:dyDescent="0.25">
      <c r="A2561" s="40"/>
      <c r="B2561" s="88" t="str">
        <f>IF($X2561="", "", IF(COUNTIF('Application Process'!$I$11:$I$3035, $X2561)=0, 'Job Database'!$Y$8, IFERROR(INDEX('Application Process'!$AJ$11:$AJ$3035, MATCH($X2561, 'Application Process'!$I$11:$I$3035, 0)), "")))</f>
        <v/>
      </c>
      <c r="C2561" s="40"/>
      <c r="D2561" s="207"/>
      <c r="E2561" s="194"/>
      <c r="F2561" s="194"/>
      <c r="G2561" s="208"/>
      <c r="H2561" s="194"/>
      <c r="I2561" s="208"/>
      <c r="J2561" s="194"/>
      <c r="K2561" s="209"/>
      <c r="L2561" s="194"/>
      <c r="M2561" s="196"/>
      <c r="N2561" s="194"/>
      <c r="O2561" s="194"/>
      <c r="P2561" s="208"/>
      <c r="Q2561" s="194"/>
      <c r="R2561" s="210"/>
      <c r="S2561" s="211"/>
      <c r="T2561" s="193"/>
      <c r="U2561" s="40"/>
      <c r="W2561" s="41" t="str">
        <f t="shared" si="157"/>
        <v/>
      </c>
      <c r="X2561" s="58" t="str">
        <f t="shared" si="158"/>
        <v/>
      </c>
      <c r="Y2561" s="58" t="str">
        <f t="shared" si="156"/>
        <v/>
      </c>
      <c r="AC2561" s="41" t="str">
        <f t="shared" si="159"/>
        <v/>
      </c>
      <c r="AE2561" s="41" t="str">
        <f>IF($H2561="", "", IF(COUNTIF($AA$11:$AA$131, $H2561)&gt;0, 'Application Process'!$AC$4, ""))</f>
        <v/>
      </c>
    </row>
    <row r="2562" spans="1:31" x14ac:dyDescent="0.25">
      <c r="A2562" s="40"/>
      <c r="B2562" s="88" t="str">
        <f>IF($X2562="", "", IF(COUNTIF('Application Process'!$I$11:$I$3035, $X2562)=0, 'Job Database'!$Y$8, IFERROR(INDEX('Application Process'!$AJ$11:$AJ$3035, MATCH($X2562, 'Application Process'!$I$11:$I$3035, 0)), "")))</f>
        <v/>
      </c>
      <c r="C2562" s="40"/>
      <c r="D2562" s="207"/>
      <c r="E2562" s="194"/>
      <c r="F2562" s="194"/>
      <c r="G2562" s="208"/>
      <c r="H2562" s="194"/>
      <c r="I2562" s="208"/>
      <c r="J2562" s="194"/>
      <c r="K2562" s="209"/>
      <c r="L2562" s="194"/>
      <c r="M2562" s="196"/>
      <c r="N2562" s="194"/>
      <c r="O2562" s="194"/>
      <c r="P2562" s="208"/>
      <c r="Q2562" s="194"/>
      <c r="R2562" s="210"/>
      <c r="S2562" s="211"/>
      <c r="T2562" s="193"/>
      <c r="U2562" s="40"/>
      <c r="W2562" s="41" t="str">
        <f t="shared" si="157"/>
        <v/>
      </c>
      <c r="X2562" s="58" t="str">
        <f t="shared" si="158"/>
        <v/>
      </c>
      <c r="Y2562" s="58" t="str">
        <f t="shared" si="156"/>
        <v/>
      </c>
      <c r="AC2562" s="41" t="str">
        <f t="shared" si="159"/>
        <v/>
      </c>
      <c r="AE2562" s="41" t="str">
        <f>IF($H2562="", "", IF(COUNTIF($AA$11:$AA$131, $H2562)&gt;0, 'Application Process'!$AC$4, ""))</f>
        <v/>
      </c>
    </row>
    <row r="2563" spans="1:31" x14ac:dyDescent="0.25">
      <c r="A2563" s="40"/>
      <c r="B2563" s="88" t="str">
        <f>IF($X2563="", "", IF(COUNTIF('Application Process'!$I$11:$I$3035, $X2563)=0, 'Job Database'!$Y$8, IFERROR(INDEX('Application Process'!$AJ$11:$AJ$3035, MATCH($X2563, 'Application Process'!$I$11:$I$3035, 0)), "")))</f>
        <v/>
      </c>
      <c r="C2563" s="40"/>
      <c r="D2563" s="207"/>
      <c r="E2563" s="194"/>
      <c r="F2563" s="194"/>
      <c r="G2563" s="208"/>
      <c r="H2563" s="194"/>
      <c r="I2563" s="208"/>
      <c r="J2563" s="194"/>
      <c r="K2563" s="209"/>
      <c r="L2563" s="194"/>
      <c r="M2563" s="196"/>
      <c r="N2563" s="194"/>
      <c r="O2563" s="194"/>
      <c r="P2563" s="208"/>
      <c r="Q2563" s="194"/>
      <c r="R2563" s="210"/>
      <c r="S2563" s="211"/>
      <c r="T2563" s="193"/>
      <c r="U2563" s="40"/>
      <c r="W2563" s="41" t="str">
        <f t="shared" si="157"/>
        <v/>
      </c>
      <c r="X2563" s="58" t="str">
        <f t="shared" si="158"/>
        <v/>
      </c>
      <c r="Y2563" s="58" t="str">
        <f t="shared" si="156"/>
        <v/>
      </c>
      <c r="AC2563" s="41" t="str">
        <f t="shared" si="159"/>
        <v/>
      </c>
      <c r="AE2563" s="41" t="str">
        <f>IF($H2563="", "", IF(COUNTIF($AA$11:$AA$131, $H2563)&gt;0, 'Application Process'!$AC$4, ""))</f>
        <v/>
      </c>
    </row>
    <row r="2564" spans="1:31" x14ac:dyDescent="0.25">
      <c r="A2564" s="40"/>
      <c r="B2564" s="88" t="str">
        <f>IF($X2564="", "", IF(COUNTIF('Application Process'!$I$11:$I$3035, $X2564)=0, 'Job Database'!$Y$8, IFERROR(INDEX('Application Process'!$AJ$11:$AJ$3035, MATCH($X2564, 'Application Process'!$I$11:$I$3035, 0)), "")))</f>
        <v/>
      </c>
      <c r="C2564" s="40"/>
      <c r="D2564" s="207"/>
      <c r="E2564" s="194"/>
      <c r="F2564" s="194"/>
      <c r="G2564" s="208"/>
      <c r="H2564" s="194"/>
      <c r="I2564" s="208"/>
      <c r="J2564" s="194"/>
      <c r="K2564" s="209"/>
      <c r="L2564" s="194"/>
      <c r="M2564" s="196"/>
      <c r="N2564" s="194"/>
      <c r="O2564" s="194"/>
      <c r="P2564" s="208"/>
      <c r="Q2564" s="194"/>
      <c r="R2564" s="210"/>
      <c r="S2564" s="211"/>
      <c r="T2564" s="193"/>
      <c r="U2564" s="40"/>
      <c r="W2564" s="41" t="str">
        <f t="shared" si="157"/>
        <v/>
      </c>
      <c r="X2564" s="58" t="str">
        <f t="shared" si="158"/>
        <v/>
      </c>
      <c r="Y2564" s="58" t="str">
        <f t="shared" si="156"/>
        <v/>
      </c>
      <c r="AC2564" s="41" t="str">
        <f t="shared" si="159"/>
        <v/>
      </c>
      <c r="AE2564" s="41" t="str">
        <f>IF($H2564="", "", IF(COUNTIF($AA$11:$AA$131, $H2564)&gt;0, 'Application Process'!$AC$4, ""))</f>
        <v/>
      </c>
    </row>
    <row r="2565" spans="1:31" x14ac:dyDescent="0.25">
      <c r="A2565" s="40"/>
      <c r="B2565" s="88" t="str">
        <f>IF($X2565="", "", IF(COUNTIF('Application Process'!$I$11:$I$3035, $X2565)=0, 'Job Database'!$Y$8, IFERROR(INDEX('Application Process'!$AJ$11:$AJ$3035, MATCH($X2565, 'Application Process'!$I$11:$I$3035, 0)), "")))</f>
        <v/>
      </c>
      <c r="C2565" s="40"/>
      <c r="D2565" s="207"/>
      <c r="E2565" s="194"/>
      <c r="F2565" s="194"/>
      <c r="G2565" s="208"/>
      <c r="H2565" s="194"/>
      <c r="I2565" s="208"/>
      <c r="J2565" s="194"/>
      <c r="K2565" s="209"/>
      <c r="L2565" s="194"/>
      <c r="M2565" s="196"/>
      <c r="N2565" s="194"/>
      <c r="O2565" s="194"/>
      <c r="P2565" s="208"/>
      <c r="Q2565" s="194"/>
      <c r="R2565" s="210"/>
      <c r="S2565" s="211"/>
      <c r="T2565" s="193"/>
      <c r="U2565" s="40"/>
      <c r="W2565" s="41" t="str">
        <f t="shared" si="157"/>
        <v/>
      </c>
      <c r="X2565" s="58" t="str">
        <f t="shared" si="158"/>
        <v/>
      </c>
      <c r="Y2565" s="58" t="str">
        <f t="shared" si="156"/>
        <v/>
      </c>
      <c r="AC2565" s="41" t="str">
        <f t="shared" si="159"/>
        <v/>
      </c>
      <c r="AE2565" s="41" t="str">
        <f>IF($H2565="", "", IF(COUNTIF($AA$11:$AA$131, $H2565)&gt;0, 'Application Process'!$AC$4, ""))</f>
        <v/>
      </c>
    </row>
    <row r="2566" spans="1:31" x14ac:dyDescent="0.25">
      <c r="A2566" s="40"/>
      <c r="B2566" s="88" t="str">
        <f>IF($X2566="", "", IF(COUNTIF('Application Process'!$I$11:$I$3035, $X2566)=0, 'Job Database'!$Y$8, IFERROR(INDEX('Application Process'!$AJ$11:$AJ$3035, MATCH($X2566, 'Application Process'!$I$11:$I$3035, 0)), "")))</f>
        <v/>
      </c>
      <c r="C2566" s="40"/>
      <c r="D2566" s="207"/>
      <c r="E2566" s="194"/>
      <c r="F2566" s="194"/>
      <c r="G2566" s="208"/>
      <c r="H2566" s="194"/>
      <c r="I2566" s="208"/>
      <c r="J2566" s="194"/>
      <c r="K2566" s="209"/>
      <c r="L2566" s="194"/>
      <c r="M2566" s="196"/>
      <c r="N2566" s="194"/>
      <c r="O2566" s="194"/>
      <c r="P2566" s="208"/>
      <c r="Q2566" s="194"/>
      <c r="R2566" s="210"/>
      <c r="S2566" s="211"/>
      <c r="T2566" s="193"/>
      <c r="U2566" s="40"/>
      <c r="W2566" s="41" t="str">
        <f t="shared" si="157"/>
        <v/>
      </c>
      <c r="X2566" s="58" t="str">
        <f t="shared" si="158"/>
        <v/>
      </c>
      <c r="Y2566" s="58" t="str">
        <f t="shared" si="156"/>
        <v/>
      </c>
      <c r="AC2566" s="41" t="str">
        <f t="shared" si="159"/>
        <v/>
      </c>
      <c r="AE2566" s="41" t="str">
        <f>IF($H2566="", "", IF(COUNTIF($AA$11:$AA$131, $H2566)&gt;0, 'Application Process'!$AC$4, ""))</f>
        <v/>
      </c>
    </row>
    <row r="2567" spans="1:31" x14ac:dyDescent="0.25">
      <c r="A2567" s="40"/>
      <c r="B2567" s="88" t="str">
        <f>IF($X2567="", "", IF(COUNTIF('Application Process'!$I$11:$I$3035, $X2567)=0, 'Job Database'!$Y$8, IFERROR(INDEX('Application Process'!$AJ$11:$AJ$3035, MATCH($X2567, 'Application Process'!$I$11:$I$3035, 0)), "")))</f>
        <v/>
      </c>
      <c r="C2567" s="40"/>
      <c r="D2567" s="207"/>
      <c r="E2567" s="194"/>
      <c r="F2567" s="194"/>
      <c r="G2567" s="208"/>
      <c r="H2567" s="194"/>
      <c r="I2567" s="208"/>
      <c r="J2567" s="194"/>
      <c r="K2567" s="209"/>
      <c r="L2567" s="194"/>
      <c r="M2567" s="196"/>
      <c r="N2567" s="194"/>
      <c r="O2567" s="194"/>
      <c r="P2567" s="208"/>
      <c r="Q2567" s="194"/>
      <c r="R2567" s="210"/>
      <c r="S2567" s="211"/>
      <c r="T2567" s="193"/>
      <c r="U2567" s="40"/>
      <c r="W2567" s="41" t="str">
        <f t="shared" si="157"/>
        <v/>
      </c>
      <c r="X2567" s="58" t="str">
        <f t="shared" si="158"/>
        <v/>
      </c>
      <c r="Y2567" s="58" t="str">
        <f t="shared" si="156"/>
        <v/>
      </c>
      <c r="AC2567" s="41" t="str">
        <f t="shared" si="159"/>
        <v/>
      </c>
      <c r="AE2567" s="41" t="str">
        <f>IF($H2567="", "", IF(COUNTIF($AA$11:$AA$131, $H2567)&gt;0, 'Application Process'!$AC$4, ""))</f>
        <v/>
      </c>
    </row>
    <row r="2568" spans="1:31" x14ac:dyDescent="0.25">
      <c r="A2568" s="40"/>
      <c r="B2568" s="88" t="str">
        <f>IF($X2568="", "", IF(COUNTIF('Application Process'!$I$11:$I$3035, $X2568)=0, 'Job Database'!$Y$8, IFERROR(INDEX('Application Process'!$AJ$11:$AJ$3035, MATCH($X2568, 'Application Process'!$I$11:$I$3035, 0)), "")))</f>
        <v/>
      </c>
      <c r="C2568" s="40"/>
      <c r="D2568" s="207"/>
      <c r="E2568" s="194"/>
      <c r="F2568" s="194"/>
      <c r="G2568" s="208"/>
      <c r="H2568" s="194"/>
      <c r="I2568" s="208"/>
      <c r="J2568" s="194"/>
      <c r="K2568" s="209"/>
      <c r="L2568" s="194"/>
      <c r="M2568" s="196"/>
      <c r="N2568" s="194"/>
      <c r="O2568" s="194"/>
      <c r="P2568" s="208"/>
      <c r="Q2568" s="194"/>
      <c r="R2568" s="210"/>
      <c r="S2568" s="211"/>
      <c r="T2568" s="193"/>
      <c r="U2568" s="40"/>
      <c r="W2568" s="41" t="str">
        <f t="shared" si="157"/>
        <v/>
      </c>
      <c r="X2568" s="58" t="str">
        <f t="shared" si="158"/>
        <v/>
      </c>
      <c r="Y2568" s="58" t="str">
        <f t="shared" si="156"/>
        <v/>
      </c>
      <c r="AC2568" s="41" t="str">
        <f t="shared" si="159"/>
        <v/>
      </c>
      <c r="AE2568" s="41" t="str">
        <f>IF($H2568="", "", IF(COUNTIF($AA$11:$AA$131, $H2568)&gt;0, 'Application Process'!$AC$4, ""))</f>
        <v/>
      </c>
    </row>
    <row r="2569" spans="1:31" x14ac:dyDescent="0.25">
      <c r="A2569" s="40"/>
      <c r="B2569" s="88" t="str">
        <f>IF($X2569="", "", IF(COUNTIF('Application Process'!$I$11:$I$3035, $X2569)=0, 'Job Database'!$Y$8, IFERROR(INDEX('Application Process'!$AJ$11:$AJ$3035, MATCH($X2569, 'Application Process'!$I$11:$I$3035, 0)), "")))</f>
        <v/>
      </c>
      <c r="C2569" s="40"/>
      <c r="D2569" s="207"/>
      <c r="E2569" s="194"/>
      <c r="F2569" s="194"/>
      <c r="G2569" s="208"/>
      <c r="H2569" s="194"/>
      <c r="I2569" s="208"/>
      <c r="J2569" s="194"/>
      <c r="K2569" s="209"/>
      <c r="L2569" s="194"/>
      <c r="M2569" s="196"/>
      <c r="N2569" s="194"/>
      <c r="O2569" s="194"/>
      <c r="P2569" s="208"/>
      <c r="Q2569" s="194"/>
      <c r="R2569" s="210"/>
      <c r="S2569" s="211"/>
      <c r="T2569" s="193"/>
      <c r="U2569" s="40"/>
      <c r="W2569" s="41" t="str">
        <f t="shared" si="157"/>
        <v/>
      </c>
      <c r="X2569" s="58" t="str">
        <f t="shared" si="158"/>
        <v/>
      </c>
      <c r="Y2569" s="58" t="str">
        <f t="shared" si="156"/>
        <v/>
      </c>
      <c r="AC2569" s="41" t="str">
        <f t="shared" si="159"/>
        <v/>
      </c>
      <c r="AE2569" s="41" t="str">
        <f>IF($H2569="", "", IF(COUNTIF($AA$11:$AA$131, $H2569)&gt;0, 'Application Process'!$AC$4, ""))</f>
        <v/>
      </c>
    </row>
    <row r="2570" spans="1:31" x14ac:dyDescent="0.25">
      <c r="A2570" s="40"/>
      <c r="B2570" s="88" t="str">
        <f>IF($X2570="", "", IF(COUNTIF('Application Process'!$I$11:$I$3035, $X2570)=0, 'Job Database'!$Y$8, IFERROR(INDEX('Application Process'!$AJ$11:$AJ$3035, MATCH($X2570, 'Application Process'!$I$11:$I$3035, 0)), "")))</f>
        <v/>
      </c>
      <c r="C2570" s="40"/>
      <c r="D2570" s="207"/>
      <c r="E2570" s="194"/>
      <c r="F2570" s="194"/>
      <c r="G2570" s="208"/>
      <c r="H2570" s="194"/>
      <c r="I2570" s="208"/>
      <c r="J2570" s="194"/>
      <c r="K2570" s="209"/>
      <c r="L2570" s="194"/>
      <c r="M2570" s="196"/>
      <c r="N2570" s="194"/>
      <c r="O2570" s="194"/>
      <c r="P2570" s="208"/>
      <c r="Q2570" s="194"/>
      <c r="R2570" s="210"/>
      <c r="S2570" s="211"/>
      <c r="T2570" s="193"/>
      <c r="U2570" s="40"/>
      <c r="W2570" s="41" t="str">
        <f t="shared" si="157"/>
        <v/>
      </c>
      <c r="X2570" s="58" t="str">
        <f t="shared" si="158"/>
        <v/>
      </c>
      <c r="Y2570" s="58" t="str">
        <f t="shared" si="156"/>
        <v/>
      </c>
      <c r="AC2570" s="41" t="str">
        <f t="shared" si="159"/>
        <v/>
      </c>
      <c r="AE2570" s="41" t="str">
        <f>IF($H2570="", "", IF(COUNTIF($AA$11:$AA$131, $H2570)&gt;0, 'Application Process'!$AC$4, ""))</f>
        <v/>
      </c>
    </row>
    <row r="2571" spans="1:31" x14ac:dyDescent="0.25">
      <c r="A2571" s="40"/>
      <c r="B2571" s="88" t="str">
        <f>IF($X2571="", "", IF(COUNTIF('Application Process'!$I$11:$I$3035, $X2571)=0, 'Job Database'!$Y$8, IFERROR(INDEX('Application Process'!$AJ$11:$AJ$3035, MATCH($X2571, 'Application Process'!$I$11:$I$3035, 0)), "")))</f>
        <v/>
      </c>
      <c r="C2571" s="40"/>
      <c r="D2571" s="207"/>
      <c r="E2571" s="194"/>
      <c r="F2571" s="194"/>
      <c r="G2571" s="208"/>
      <c r="H2571" s="194"/>
      <c r="I2571" s="208"/>
      <c r="J2571" s="194"/>
      <c r="K2571" s="209"/>
      <c r="L2571" s="194"/>
      <c r="M2571" s="196"/>
      <c r="N2571" s="194"/>
      <c r="O2571" s="194"/>
      <c r="P2571" s="208"/>
      <c r="Q2571" s="194"/>
      <c r="R2571" s="210"/>
      <c r="S2571" s="211"/>
      <c r="T2571" s="193"/>
      <c r="U2571" s="40"/>
      <c r="W2571" s="41" t="str">
        <f t="shared" si="157"/>
        <v/>
      </c>
      <c r="X2571" s="58" t="str">
        <f t="shared" si="158"/>
        <v/>
      </c>
      <c r="Y2571" s="58" t="str">
        <f t="shared" ref="Y2571:Y2634" si="160">IF($H2571="", "", CONCATENATE($H2571, " - ", $B2571))</f>
        <v/>
      </c>
      <c r="AC2571" s="41" t="str">
        <f t="shared" si="159"/>
        <v/>
      </c>
      <c r="AE2571" s="41" t="str">
        <f>IF($H2571="", "", IF(COUNTIF($AA$11:$AA$131, $H2571)&gt;0, 'Application Process'!$AC$4, ""))</f>
        <v/>
      </c>
    </row>
    <row r="2572" spans="1:31" x14ac:dyDescent="0.25">
      <c r="A2572" s="40"/>
      <c r="B2572" s="88" t="str">
        <f>IF($X2572="", "", IF(COUNTIF('Application Process'!$I$11:$I$3035, $X2572)=0, 'Job Database'!$Y$8, IFERROR(INDEX('Application Process'!$AJ$11:$AJ$3035, MATCH($X2572, 'Application Process'!$I$11:$I$3035, 0)), "")))</f>
        <v/>
      </c>
      <c r="C2572" s="40"/>
      <c r="D2572" s="207"/>
      <c r="E2572" s="194"/>
      <c r="F2572" s="194"/>
      <c r="G2572" s="208"/>
      <c r="H2572" s="194"/>
      <c r="I2572" s="208"/>
      <c r="J2572" s="194"/>
      <c r="K2572" s="209"/>
      <c r="L2572" s="194"/>
      <c r="M2572" s="196"/>
      <c r="N2572" s="194"/>
      <c r="O2572" s="194"/>
      <c r="P2572" s="208"/>
      <c r="Q2572" s="194"/>
      <c r="R2572" s="210"/>
      <c r="S2572" s="211"/>
      <c r="T2572" s="193"/>
      <c r="U2572" s="40"/>
      <c r="W2572" s="41" t="str">
        <f t="shared" ref="W2572:W2635" si="161">IF($D2572="", "", IF(COUNTIF($D$11:$D$3035, $D2572)&gt;1, "X", ""))</f>
        <v/>
      </c>
      <c r="X2572" s="58" t="str">
        <f t="shared" ref="X2572:X2635" si="162">IF($D2572="", "", CONCATENATE(D2572, IF(E2572="", "", " - "), IF(E2572="", "", E2572), IF(F2572="", "", " - "), IF(F2572="", "", F2572)))</f>
        <v/>
      </c>
      <c r="Y2572" s="58" t="str">
        <f t="shared" si="160"/>
        <v/>
      </c>
      <c r="AC2572" s="41" t="str">
        <f t="shared" ref="AC2572:AC2635" si="163">IF($H2572="", "", IF(COUNTIF($AA$11:$AA$131, $H2572)=0, "X", ""))</f>
        <v/>
      </c>
      <c r="AE2572" s="41" t="str">
        <f>IF($H2572="", "", IF(COUNTIF($AA$11:$AA$131, $H2572)&gt;0, 'Application Process'!$AC$4, ""))</f>
        <v/>
      </c>
    </row>
    <row r="2573" spans="1:31" x14ac:dyDescent="0.25">
      <c r="A2573" s="40"/>
      <c r="B2573" s="88" t="str">
        <f>IF($X2573="", "", IF(COUNTIF('Application Process'!$I$11:$I$3035, $X2573)=0, 'Job Database'!$Y$8, IFERROR(INDEX('Application Process'!$AJ$11:$AJ$3035, MATCH($X2573, 'Application Process'!$I$11:$I$3035, 0)), "")))</f>
        <v/>
      </c>
      <c r="C2573" s="40"/>
      <c r="D2573" s="207"/>
      <c r="E2573" s="194"/>
      <c r="F2573" s="194"/>
      <c r="G2573" s="208"/>
      <c r="H2573" s="194"/>
      <c r="I2573" s="208"/>
      <c r="J2573" s="194"/>
      <c r="K2573" s="209"/>
      <c r="L2573" s="194"/>
      <c r="M2573" s="196"/>
      <c r="N2573" s="194"/>
      <c r="O2573" s="194"/>
      <c r="P2573" s="208"/>
      <c r="Q2573" s="194"/>
      <c r="R2573" s="210"/>
      <c r="S2573" s="211"/>
      <c r="T2573" s="193"/>
      <c r="U2573" s="40"/>
      <c r="W2573" s="41" t="str">
        <f t="shared" si="161"/>
        <v/>
      </c>
      <c r="X2573" s="58" t="str">
        <f t="shared" si="162"/>
        <v/>
      </c>
      <c r="Y2573" s="58" t="str">
        <f t="shared" si="160"/>
        <v/>
      </c>
      <c r="AC2573" s="41" t="str">
        <f t="shared" si="163"/>
        <v/>
      </c>
      <c r="AE2573" s="41" t="str">
        <f>IF($H2573="", "", IF(COUNTIF($AA$11:$AA$131, $H2573)&gt;0, 'Application Process'!$AC$4, ""))</f>
        <v/>
      </c>
    </row>
    <row r="2574" spans="1:31" x14ac:dyDescent="0.25">
      <c r="A2574" s="40"/>
      <c r="B2574" s="88" t="str">
        <f>IF($X2574="", "", IF(COUNTIF('Application Process'!$I$11:$I$3035, $X2574)=0, 'Job Database'!$Y$8, IFERROR(INDEX('Application Process'!$AJ$11:$AJ$3035, MATCH($X2574, 'Application Process'!$I$11:$I$3035, 0)), "")))</f>
        <v/>
      </c>
      <c r="C2574" s="40"/>
      <c r="D2574" s="207"/>
      <c r="E2574" s="194"/>
      <c r="F2574" s="194"/>
      <c r="G2574" s="208"/>
      <c r="H2574" s="194"/>
      <c r="I2574" s="208"/>
      <c r="J2574" s="194"/>
      <c r="K2574" s="209"/>
      <c r="L2574" s="194"/>
      <c r="M2574" s="196"/>
      <c r="N2574" s="194"/>
      <c r="O2574" s="194"/>
      <c r="P2574" s="208"/>
      <c r="Q2574" s="194"/>
      <c r="R2574" s="210"/>
      <c r="S2574" s="211"/>
      <c r="T2574" s="193"/>
      <c r="U2574" s="40"/>
      <c r="W2574" s="41" t="str">
        <f t="shared" si="161"/>
        <v/>
      </c>
      <c r="X2574" s="58" t="str">
        <f t="shared" si="162"/>
        <v/>
      </c>
      <c r="Y2574" s="58" t="str">
        <f t="shared" si="160"/>
        <v/>
      </c>
      <c r="AC2574" s="41" t="str">
        <f t="shared" si="163"/>
        <v/>
      </c>
      <c r="AE2574" s="41" t="str">
        <f>IF($H2574="", "", IF(COUNTIF($AA$11:$AA$131, $H2574)&gt;0, 'Application Process'!$AC$4, ""))</f>
        <v/>
      </c>
    </row>
    <row r="2575" spans="1:31" x14ac:dyDescent="0.25">
      <c r="A2575" s="40"/>
      <c r="B2575" s="88" t="str">
        <f>IF($X2575="", "", IF(COUNTIF('Application Process'!$I$11:$I$3035, $X2575)=0, 'Job Database'!$Y$8, IFERROR(INDEX('Application Process'!$AJ$11:$AJ$3035, MATCH($X2575, 'Application Process'!$I$11:$I$3035, 0)), "")))</f>
        <v/>
      </c>
      <c r="C2575" s="40"/>
      <c r="D2575" s="207"/>
      <c r="E2575" s="194"/>
      <c r="F2575" s="194"/>
      <c r="G2575" s="208"/>
      <c r="H2575" s="194"/>
      <c r="I2575" s="208"/>
      <c r="J2575" s="194"/>
      <c r="K2575" s="209"/>
      <c r="L2575" s="194"/>
      <c r="M2575" s="196"/>
      <c r="N2575" s="194"/>
      <c r="O2575" s="194"/>
      <c r="P2575" s="208"/>
      <c r="Q2575" s="194"/>
      <c r="R2575" s="210"/>
      <c r="S2575" s="211"/>
      <c r="T2575" s="193"/>
      <c r="U2575" s="40"/>
      <c r="W2575" s="41" t="str">
        <f t="shared" si="161"/>
        <v/>
      </c>
      <c r="X2575" s="58" t="str">
        <f t="shared" si="162"/>
        <v/>
      </c>
      <c r="Y2575" s="58" t="str">
        <f t="shared" si="160"/>
        <v/>
      </c>
      <c r="AC2575" s="41" t="str">
        <f t="shared" si="163"/>
        <v/>
      </c>
      <c r="AE2575" s="41" t="str">
        <f>IF($H2575="", "", IF(COUNTIF($AA$11:$AA$131, $H2575)&gt;0, 'Application Process'!$AC$4, ""))</f>
        <v/>
      </c>
    </row>
    <row r="2576" spans="1:31" x14ac:dyDescent="0.25">
      <c r="A2576" s="40"/>
      <c r="B2576" s="88" t="str">
        <f>IF($X2576="", "", IF(COUNTIF('Application Process'!$I$11:$I$3035, $X2576)=0, 'Job Database'!$Y$8, IFERROR(INDEX('Application Process'!$AJ$11:$AJ$3035, MATCH($X2576, 'Application Process'!$I$11:$I$3035, 0)), "")))</f>
        <v/>
      </c>
      <c r="C2576" s="40"/>
      <c r="D2576" s="207"/>
      <c r="E2576" s="194"/>
      <c r="F2576" s="194"/>
      <c r="G2576" s="208"/>
      <c r="H2576" s="194"/>
      <c r="I2576" s="208"/>
      <c r="J2576" s="194"/>
      <c r="K2576" s="209"/>
      <c r="L2576" s="194"/>
      <c r="M2576" s="196"/>
      <c r="N2576" s="194"/>
      <c r="O2576" s="194"/>
      <c r="P2576" s="208"/>
      <c r="Q2576" s="194"/>
      <c r="R2576" s="210"/>
      <c r="S2576" s="211"/>
      <c r="T2576" s="193"/>
      <c r="U2576" s="40"/>
      <c r="W2576" s="41" t="str">
        <f t="shared" si="161"/>
        <v/>
      </c>
      <c r="X2576" s="58" t="str">
        <f t="shared" si="162"/>
        <v/>
      </c>
      <c r="Y2576" s="58" t="str">
        <f t="shared" si="160"/>
        <v/>
      </c>
      <c r="AC2576" s="41" t="str">
        <f t="shared" si="163"/>
        <v/>
      </c>
      <c r="AE2576" s="41" t="str">
        <f>IF($H2576="", "", IF(COUNTIF($AA$11:$AA$131, $H2576)&gt;0, 'Application Process'!$AC$4, ""))</f>
        <v/>
      </c>
    </row>
    <row r="2577" spans="1:31" x14ac:dyDescent="0.25">
      <c r="A2577" s="40"/>
      <c r="B2577" s="88" t="str">
        <f>IF($X2577="", "", IF(COUNTIF('Application Process'!$I$11:$I$3035, $X2577)=0, 'Job Database'!$Y$8, IFERROR(INDEX('Application Process'!$AJ$11:$AJ$3035, MATCH($X2577, 'Application Process'!$I$11:$I$3035, 0)), "")))</f>
        <v/>
      </c>
      <c r="C2577" s="40"/>
      <c r="D2577" s="207"/>
      <c r="E2577" s="194"/>
      <c r="F2577" s="194"/>
      <c r="G2577" s="208"/>
      <c r="H2577" s="194"/>
      <c r="I2577" s="208"/>
      <c r="J2577" s="194"/>
      <c r="K2577" s="209"/>
      <c r="L2577" s="194"/>
      <c r="M2577" s="196"/>
      <c r="N2577" s="194"/>
      <c r="O2577" s="194"/>
      <c r="P2577" s="208"/>
      <c r="Q2577" s="194"/>
      <c r="R2577" s="210"/>
      <c r="S2577" s="211"/>
      <c r="T2577" s="193"/>
      <c r="U2577" s="40"/>
      <c r="W2577" s="41" t="str">
        <f t="shared" si="161"/>
        <v/>
      </c>
      <c r="X2577" s="58" t="str">
        <f t="shared" si="162"/>
        <v/>
      </c>
      <c r="Y2577" s="58" t="str">
        <f t="shared" si="160"/>
        <v/>
      </c>
      <c r="AC2577" s="41" t="str">
        <f t="shared" si="163"/>
        <v/>
      </c>
      <c r="AE2577" s="41" t="str">
        <f>IF($H2577="", "", IF(COUNTIF($AA$11:$AA$131, $H2577)&gt;0, 'Application Process'!$AC$4, ""))</f>
        <v/>
      </c>
    </row>
    <row r="2578" spans="1:31" x14ac:dyDescent="0.25">
      <c r="A2578" s="40"/>
      <c r="B2578" s="88" t="str">
        <f>IF($X2578="", "", IF(COUNTIF('Application Process'!$I$11:$I$3035, $X2578)=0, 'Job Database'!$Y$8, IFERROR(INDEX('Application Process'!$AJ$11:$AJ$3035, MATCH($X2578, 'Application Process'!$I$11:$I$3035, 0)), "")))</f>
        <v/>
      </c>
      <c r="C2578" s="40"/>
      <c r="D2578" s="207"/>
      <c r="E2578" s="194"/>
      <c r="F2578" s="194"/>
      <c r="G2578" s="208"/>
      <c r="H2578" s="194"/>
      <c r="I2578" s="208"/>
      <c r="J2578" s="194"/>
      <c r="K2578" s="209"/>
      <c r="L2578" s="194"/>
      <c r="M2578" s="196"/>
      <c r="N2578" s="194"/>
      <c r="O2578" s="194"/>
      <c r="P2578" s="208"/>
      <c r="Q2578" s="194"/>
      <c r="R2578" s="210"/>
      <c r="S2578" s="211"/>
      <c r="T2578" s="193"/>
      <c r="U2578" s="40"/>
      <c r="W2578" s="41" t="str">
        <f t="shared" si="161"/>
        <v/>
      </c>
      <c r="X2578" s="58" t="str">
        <f t="shared" si="162"/>
        <v/>
      </c>
      <c r="Y2578" s="58" t="str">
        <f t="shared" si="160"/>
        <v/>
      </c>
      <c r="AC2578" s="41" t="str">
        <f t="shared" si="163"/>
        <v/>
      </c>
      <c r="AE2578" s="41" t="str">
        <f>IF($H2578="", "", IF(COUNTIF($AA$11:$AA$131, $H2578)&gt;0, 'Application Process'!$AC$4, ""))</f>
        <v/>
      </c>
    </row>
    <row r="2579" spans="1:31" x14ac:dyDescent="0.25">
      <c r="A2579" s="40"/>
      <c r="B2579" s="88" t="str">
        <f>IF($X2579="", "", IF(COUNTIF('Application Process'!$I$11:$I$3035, $X2579)=0, 'Job Database'!$Y$8, IFERROR(INDEX('Application Process'!$AJ$11:$AJ$3035, MATCH($X2579, 'Application Process'!$I$11:$I$3035, 0)), "")))</f>
        <v/>
      </c>
      <c r="C2579" s="40"/>
      <c r="D2579" s="207"/>
      <c r="E2579" s="194"/>
      <c r="F2579" s="194"/>
      <c r="G2579" s="208"/>
      <c r="H2579" s="194"/>
      <c r="I2579" s="208"/>
      <c r="J2579" s="194"/>
      <c r="K2579" s="209"/>
      <c r="L2579" s="194"/>
      <c r="M2579" s="196"/>
      <c r="N2579" s="194"/>
      <c r="O2579" s="194"/>
      <c r="P2579" s="208"/>
      <c r="Q2579" s="194"/>
      <c r="R2579" s="210"/>
      <c r="S2579" s="211"/>
      <c r="T2579" s="193"/>
      <c r="U2579" s="40"/>
      <c r="W2579" s="41" t="str">
        <f t="shared" si="161"/>
        <v/>
      </c>
      <c r="X2579" s="58" t="str">
        <f t="shared" si="162"/>
        <v/>
      </c>
      <c r="Y2579" s="58" t="str">
        <f t="shared" si="160"/>
        <v/>
      </c>
      <c r="AC2579" s="41" t="str">
        <f t="shared" si="163"/>
        <v/>
      </c>
      <c r="AE2579" s="41" t="str">
        <f>IF($H2579="", "", IF(COUNTIF($AA$11:$AA$131, $H2579)&gt;0, 'Application Process'!$AC$4, ""))</f>
        <v/>
      </c>
    </row>
    <row r="2580" spans="1:31" x14ac:dyDescent="0.25">
      <c r="A2580" s="40"/>
      <c r="B2580" s="88" t="str">
        <f>IF($X2580="", "", IF(COUNTIF('Application Process'!$I$11:$I$3035, $X2580)=0, 'Job Database'!$Y$8, IFERROR(INDEX('Application Process'!$AJ$11:$AJ$3035, MATCH($X2580, 'Application Process'!$I$11:$I$3035, 0)), "")))</f>
        <v/>
      </c>
      <c r="C2580" s="40"/>
      <c r="D2580" s="207"/>
      <c r="E2580" s="194"/>
      <c r="F2580" s="194"/>
      <c r="G2580" s="208"/>
      <c r="H2580" s="194"/>
      <c r="I2580" s="208"/>
      <c r="J2580" s="194"/>
      <c r="K2580" s="209"/>
      <c r="L2580" s="194"/>
      <c r="M2580" s="196"/>
      <c r="N2580" s="194"/>
      <c r="O2580" s="194"/>
      <c r="P2580" s="208"/>
      <c r="Q2580" s="194"/>
      <c r="R2580" s="210"/>
      <c r="S2580" s="211"/>
      <c r="T2580" s="193"/>
      <c r="U2580" s="40"/>
      <c r="W2580" s="41" t="str">
        <f t="shared" si="161"/>
        <v/>
      </c>
      <c r="X2580" s="58" t="str">
        <f t="shared" si="162"/>
        <v/>
      </c>
      <c r="Y2580" s="58" t="str">
        <f t="shared" si="160"/>
        <v/>
      </c>
      <c r="AC2580" s="41" t="str">
        <f t="shared" si="163"/>
        <v/>
      </c>
      <c r="AE2580" s="41" t="str">
        <f>IF($H2580="", "", IF(COUNTIF($AA$11:$AA$131, $H2580)&gt;0, 'Application Process'!$AC$4, ""))</f>
        <v/>
      </c>
    </row>
    <row r="2581" spans="1:31" x14ac:dyDescent="0.25">
      <c r="A2581" s="40"/>
      <c r="B2581" s="88" t="str">
        <f>IF($X2581="", "", IF(COUNTIF('Application Process'!$I$11:$I$3035, $X2581)=0, 'Job Database'!$Y$8, IFERROR(INDEX('Application Process'!$AJ$11:$AJ$3035, MATCH($X2581, 'Application Process'!$I$11:$I$3035, 0)), "")))</f>
        <v/>
      </c>
      <c r="C2581" s="40"/>
      <c r="D2581" s="207"/>
      <c r="E2581" s="194"/>
      <c r="F2581" s="194"/>
      <c r="G2581" s="208"/>
      <c r="H2581" s="194"/>
      <c r="I2581" s="208"/>
      <c r="J2581" s="194"/>
      <c r="K2581" s="209"/>
      <c r="L2581" s="194"/>
      <c r="M2581" s="196"/>
      <c r="N2581" s="194"/>
      <c r="O2581" s="194"/>
      <c r="P2581" s="208"/>
      <c r="Q2581" s="194"/>
      <c r="R2581" s="210"/>
      <c r="S2581" s="211"/>
      <c r="T2581" s="193"/>
      <c r="U2581" s="40"/>
      <c r="W2581" s="41" t="str">
        <f t="shared" si="161"/>
        <v/>
      </c>
      <c r="X2581" s="58" t="str">
        <f t="shared" si="162"/>
        <v/>
      </c>
      <c r="Y2581" s="58" t="str">
        <f t="shared" si="160"/>
        <v/>
      </c>
      <c r="AC2581" s="41" t="str">
        <f t="shared" si="163"/>
        <v/>
      </c>
      <c r="AE2581" s="41" t="str">
        <f>IF($H2581="", "", IF(COUNTIF($AA$11:$AA$131, $H2581)&gt;0, 'Application Process'!$AC$4, ""))</f>
        <v/>
      </c>
    </row>
    <row r="2582" spans="1:31" x14ac:dyDescent="0.25">
      <c r="A2582" s="40"/>
      <c r="B2582" s="88" t="str">
        <f>IF($X2582="", "", IF(COUNTIF('Application Process'!$I$11:$I$3035, $X2582)=0, 'Job Database'!$Y$8, IFERROR(INDEX('Application Process'!$AJ$11:$AJ$3035, MATCH($X2582, 'Application Process'!$I$11:$I$3035, 0)), "")))</f>
        <v/>
      </c>
      <c r="C2582" s="40"/>
      <c r="D2582" s="207"/>
      <c r="E2582" s="194"/>
      <c r="F2582" s="194"/>
      <c r="G2582" s="208"/>
      <c r="H2582" s="194"/>
      <c r="I2582" s="208"/>
      <c r="J2582" s="194"/>
      <c r="K2582" s="209"/>
      <c r="L2582" s="194"/>
      <c r="M2582" s="196"/>
      <c r="N2582" s="194"/>
      <c r="O2582" s="194"/>
      <c r="P2582" s="208"/>
      <c r="Q2582" s="194"/>
      <c r="R2582" s="210"/>
      <c r="S2582" s="211"/>
      <c r="T2582" s="193"/>
      <c r="U2582" s="40"/>
      <c r="W2582" s="41" t="str">
        <f t="shared" si="161"/>
        <v/>
      </c>
      <c r="X2582" s="58" t="str">
        <f t="shared" si="162"/>
        <v/>
      </c>
      <c r="Y2582" s="58" t="str">
        <f t="shared" si="160"/>
        <v/>
      </c>
      <c r="AC2582" s="41" t="str">
        <f t="shared" si="163"/>
        <v/>
      </c>
      <c r="AE2582" s="41" t="str">
        <f>IF($H2582="", "", IF(COUNTIF($AA$11:$AA$131, $H2582)&gt;0, 'Application Process'!$AC$4, ""))</f>
        <v/>
      </c>
    </row>
    <row r="2583" spans="1:31" x14ac:dyDescent="0.25">
      <c r="A2583" s="40"/>
      <c r="B2583" s="88" t="str">
        <f>IF($X2583="", "", IF(COUNTIF('Application Process'!$I$11:$I$3035, $X2583)=0, 'Job Database'!$Y$8, IFERROR(INDEX('Application Process'!$AJ$11:$AJ$3035, MATCH($X2583, 'Application Process'!$I$11:$I$3035, 0)), "")))</f>
        <v/>
      </c>
      <c r="C2583" s="40"/>
      <c r="D2583" s="207"/>
      <c r="E2583" s="194"/>
      <c r="F2583" s="194"/>
      <c r="G2583" s="208"/>
      <c r="H2583" s="194"/>
      <c r="I2583" s="208"/>
      <c r="J2583" s="194"/>
      <c r="K2583" s="209"/>
      <c r="L2583" s="194"/>
      <c r="M2583" s="196"/>
      <c r="N2583" s="194"/>
      <c r="O2583" s="194"/>
      <c r="P2583" s="208"/>
      <c r="Q2583" s="194"/>
      <c r="R2583" s="210"/>
      <c r="S2583" s="211"/>
      <c r="T2583" s="193"/>
      <c r="U2583" s="40"/>
      <c r="W2583" s="41" t="str">
        <f t="shared" si="161"/>
        <v/>
      </c>
      <c r="X2583" s="58" t="str">
        <f t="shared" si="162"/>
        <v/>
      </c>
      <c r="Y2583" s="58" t="str">
        <f t="shared" si="160"/>
        <v/>
      </c>
      <c r="AC2583" s="41" t="str">
        <f t="shared" si="163"/>
        <v/>
      </c>
      <c r="AE2583" s="41" t="str">
        <f>IF($H2583="", "", IF(COUNTIF($AA$11:$AA$131, $H2583)&gt;0, 'Application Process'!$AC$4, ""))</f>
        <v/>
      </c>
    </row>
    <row r="2584" spans="1:31" x14ac:dyDescent="0.25">
      <c r="A2584" s="40"/>
      <c r="B2584" s="88" t="str">
        <f>IF($X2584="", "", IF(COUNTIF('Application Process'!$I$11:$I$3035, $X2584)=0, 'Job Database'!$Y$8, IFERROR(INDEX('Application Process'!$AJ$11:$AJ$3035, MATCH($X2584, 'Application Process'!$I$11:$I$3035, 0)), "")))</f>
        <v/>
      </c>
      <c r="C2584" s="40"/>
      <c r="D2584" s="207"/>
      <c r="E2584" s="194"/>
      <c r="F2584" s="194"/>
      <c r="G2584" s="208"/>
      <c r="H2584" s="194"/>
      <c r="I2584" s="208"/>
      <c r="J2584" s="194"/>
      <c r="K2584" s="209"/>
      <c r="L2584" s="194"/>
      <c r="M2584" s="196"/>
      <c r="N2584" s="194"/>
      <c r="O2584" s="194"/>
      <c r="P2584" s="208"/>
      <c r="Q2584" s="194"/>
      <c r="R2584" s="210"/>
      <c r="S2584" s="211"/>
      <c r="T2584" s="193"/>
      <c r="U2584" s="40"/>
      <c r="W2584" s="41" t="str">
        <f t="shared" si="161"/>
        <v/>
      </c>
      <c r="X2584" s="58" t="str">
        <f t="shared" si="162"/>
        <v/>
      </c>
      <c r="Y2584" s="58" t="str">
        <f t="shared" si="160"/>
        <v/>
      </c>
      <c r="AC2584" s="41" t="str">
        <f t="shared" si="163"/>
        <v/>
      </c>
      <c r="AE2584" s="41" t="str">
        <f>IF($H2584="", "", IF(COUNTIF($AA$11:$AA$131, $H2584)&gt;0, 'Application Process'!$AC$4, ""))</f>
        <v/>
      </c>
    </row>
    <row r="2585" spans="1:31" x14ac:dyDescent="0.25">
      <c r="A2585" s="40"/>
      <c r="B2585" s="88" t="str">
        <f>IF($X2585="", "", IF(COUNTIF('Application Process'!$I$11:$I$3035, $X2585)=0, 'Job Database'!$Y$8, IFERROR(INDEX('Application Process'!$AJ$11:$AJ$3035, MATCH($X2585, 'Application Process'!$I$11:$I$3035, 0)), "")))</f>
        <v/>
      </c>
      <c r="C2585" s="40"/>
      <c r="D2585" s="207"/>
      <c r="E2585" s="194"/>
      <c r="F2585" s="194"/>
      <c r="G2585" s="208"/>
      <c r="H2585" s="194"/>
      <c r="I2585" s="208"/>
      <c r="J2585" s="194"/>
      <c r="K2585" s="209"/>
      <c r="L2585" s="194"/>
      <c r="M2585" s="196"/>
      <c r="N2585" s="194"/>
      <c r="O2585" s="194"/>
      <c r="P2585" s="208"/>
      <c r="Q2585" s="194"/>
      <c r="R2585" s="210"/>
      <c r="S2585" s="211"/>
      <c r="T2585" s="193"/>
      <c r="U2585" s="40"/>
      <c r="W2585" s="41" t="str">
        <f t="shared" si="161"/>
        <v/>
      </c>
      <c r="X2585" s="58" t="str">
        <f t="shared" si="162"/>
        <v/>
      </c>
      <c r="Y2585" s="58" t="str">
        <f t="shared" si="160"/>
        <v/>
      </c>
      <c r="AC2585" s="41" t="str">
        <f t="shared" si="163"/>
        <v/>
      </c>
      <c r="AE2585" s="41" t="str">
        <f>IF($H2585="", "", IF(COUNTIF($AA$11:$AA$131, $H2585)&gt;0, 'Application Process'!$AC$4, ""))</f>
        <v/>
      </c>
    </row>
    <row r="2586" spans="1:31" x14ac:dyDescent="0.25">
      <c r="A2586" s="40"/>
      <c r="B2586" s="88" t="str">
        <f>IF($X2586="", "", IF(COUNTIF('Application Process'!$I$11:$I$3035, $X2586)=0, 'Job Database'!$Y$8, IFERROR(INDEX('Application Process'!$AJ$11:$AJ$3035, MATCH($X2586, 'Application Process'!$I$11:$I$3035, 0)), "")))</f>
        <v/>
      </c>
      <c r="C2586" s="40"/>
      <c r="D2586" s="207"/>
      <c r="E2586" s="194"/>
      <c r="F2586" s="194"/>
      <c r="G2586" s="208"/>
      <c r="H2586" s="194"/>
      <c r="I2586" s="208"/>
      <c r="J2586" s="194"/>
      <c r="K2586" s="209"/>
      <c r="L2586" s="194"/>
      <c r="M2586" s="196"/>
      <c r="N2586" s="194"/>
      <c r="O2586" s="194"/>
      <c r="P2586" s="208"/>
      <c r="Q2586" s="194"/>
      <c r="R2586" s="210"/>
      <c r="S2586" s="211"/>
      <c r="T2586" s="193"/>
      <c r="U2586" s="40"/>
      <c r="W2586" s="41" t="str">
        <f t="shared" si="161"/>
        <v/>
      </c>
      <c r="X2586" s="58" t="str">
        <f t="shared" si="162"/>
        <v/>
      </c>
      <c r="Y2586" s="58" t="str">
        <f t="shared" si="160"/>
        <v/>
      </c>
      <c r="AC2586" s="41" t="str">
        <f t="shared" si="163"/>
        <v/>
      </c>
      <c r="AE2586" s="41" t="str">
        <f>IF($H2586="", "", IF(COUNTIF($AA$11:$AA$131, $H2586)&gt;0, 'Application Process'!$AC$4, ""))</f>
        <v/>
      </c>
    </row>
    <row r="2587" spans="1:31" x14ac:dyDescent="0.25">
      <c r="A2587" s="40"/>
      <c r="B2587" s="88" t="str">
        <f>IF($X2587="", "", IF(COUNTIF('Application Process'!$I$11:$I$3035, $X2587)=0, 'Job Database'!$Y$8, IFERROR(INDEX('Application Process'!$AJ$11:$AJ$3035, MATCH($X2587, 'Application Process'!$I$11:$I$3035, 0)), "")))</f>
        <v/>
      </c>
      <c r="C2587" s="40"/>
      <c r="D2587" s="207"/>
      <c r="E2587" s="194"/>
      <c r="F2587" s="194"/>
      <c r="G2587" s="208"/>
      <c r="H2587" s="194"/>
      <c r="I2587" s="208"/>
      <c r="J2587" s="194"/>
      <c r="K2587" s="209"/>
      <c r="L2587" s="194"/>
      <c r="M2587" s="196"/>
      <c r="N2587" s="194"/>
      <c r="O2587" s="194"/>
      <c r="P2587" s="208"/>
      <c r="Q2587" s="194"/>
      <c r="R2587" s="210"/>
      <c r="S2587" s="211"/>
      <c r="T2587" s="193"/>
      <c r="U2587" s="40"/>
      <c r="W2587" s="41" t="str">
        <f t="shared" si="161"/>
        <v/>
      </c>
      <c r="X2587" s="58" t="str">
        <f t="shared" si="162"/>
        <v/>
      </c>
      <c r="Y2587" s="58" t="str">
        <f t="shared" si="160"/>
        <v/>
      </c>
      <c r="AC2587" s="41" t="str">
        <f t="shared" si="163"/>
        <v/>
      </c>
      <c r="AE2587" s="41" t="str">
        <f>IF($H2587="", "", IF(COUNTIF($AA$11:$AA$131, $H2587)&gt;0, 'Application Process'!$AC$4, ""))</f>
        <v/>
      </c>
    </row>
    <row r="2588" spans="1:31" x14ac:dyDescent="0.25">
      <c r="A2588" s="40"/>
      <c r="B2588" s="88" t="str">
        <f>IF($X2588="", "", IF(COUNTIF('Application Process'!$I$11:$I$3035, $X2588)=0, 'Job Database'!$Y$8, IFERROR(INDEX('Application Process'!$AJ$11:$AJ$3035, MATCH($X2588, 'Application Process'!$I$11:$I$3035, 0)), "")))</f>
        <v/>
      </c>
      <c r="C2588" s="40"/>
      <c r="D2588" s="207"/>
      <c r="E2588" s="194"/>
      <c r="F2588" s="194"/>
      <c r="G2588" s="208"/>
      <c r="H2588" s="194"/>
      <c r="I2588" s="208"/>
      <c r="J2588" s="194"/>
      <c r="K2588" s="209"/>
      <c r="L2588" s="194"/>
      <c r="M2588" s="196"/>
      <c r="N2588" s="194"/>
      <c r="O2588" s="194"/>
      <c r="P2588" s="208"/>
      <c r="Q2588" s="194"/>
      <c r="R2588" s="210"/>
      <c r="S2588" s="211"/>
      <c r="T2588" s="193"/>
      <c r="U2588" s="40"/>
      <c r="W2588" s="41" t="str">
        <f t="shared" si="161"/>
        <v/>
      </c>
      <c r="X2588" s="58" t="str">
        <f t="shared" si="162"/>
        <v/>
      </c>
      <c r="Y2588" s="58" t="str">
        <f t="shared" si="160"/>
        <v/>
      </c>
      <c r="AC2588" s="41" t="str">
        <f t="shared" si="163"/>
        <v/>
      </c>
      <c r="AE2588" s="41" t="str">
        <f>IF($H2588="", "", IF(COUNTIF($AA$11:$AA$131, $H2588)&gt;0, 'Application Process'!$AC$4, ""))</f>
        <v/>
      </c>
    </row>
    <row r="2589" spans="1:31" x14ac:dyDescent="0.25">
      <c r="A2589" s="40"/>
      <c r="B2589" s="88" t="str">
        <f>IF($X2589="", "", IF(COUNTIF('Application Process'!$I$11:$I$3035, $X2589)=0, 'Job Database'!$Y$8, IFERROR(INDEX('Application Process'!$AJ$11:$AJ$3035, MATCH($X2589, 'Application Process'!$I$11:$I$3035, 0)), "")))</f>
        <v/>
      </c>
      <c r="C2589" s="40"/>
      <c r="D2589" s="207"/>
      <c r="E2589" s="194"/>
      <c r="F2589" s="194"/>
      <c r="G2589" s="208"/>
      <c r="H2589" s="194"/>
      <c r="I2589" s="208"/>
      <c r="J2589" s="194"/>
      <c r="K2589" s="209"/>
      <c r="L2589" s="194"/>
      <c r="M2589" s="196"/>
      <c r="N2589" s="194"/>
      <c r="O2589" s="194"/>
      <c r="P2589" s="208"/>
      <c r="Q2589" s="194"/>
      <c r="R2589" s="210"/>
      <c r="S2589" s="211"/>
      <c r="T2589" s="193"/>
      <c r="U2589" s="40"/>
      <c r="W2589" s="41" t="str">
        <f t="shared" si="161"/>
        <v/>
      </c>
      <c r="X2589" s="58" t="str">
        <f t="shared" si="162"/>
        <v/>
      </c>
      <c r="Y2589" s="58" t="str">
        <f t="shared" si="160"/>
        <v/>
      </c>
      <c r="AC2589" s="41" t="str">
        <f t="shared" si="163"/>
        <v/>
      </c>
      <c r="AE2589" s="41" t="str">
        <f>IF($H2589="", "", IF(COUNTIF($AA$11:$AA$131, $H2589)&gt;0, 'Application Process'!$AC$4, ""))</f>
        <v/>
      </c>
    </row>
    <row r="2590" spans="1:31" x14ac:dyDescent="0.25">
      <c r="A2590" s="40"/>
      <c r="B2590" s="88" t="str">
        <f>IF($X2590="", "", IF(COUNTIF('Application Process'!$I$11:$I$3035, $X2590)=0, 'Job Database'!$Y$8, IFERROR(INDEX('Application Process'!$AJ$11:$AJ$3035, MATCH($X2590, 'Application Process'!$I$11:$I$3035, 0)), "")))</f>
        <v/>
      </c>
      <c r="C2590" s="40"/>
      <c r="D2590" s="207"/>
      <c r="E2590" s="194"/>
      <c r="F2590" s="194"/>
      <c r="G2590" s="208"/>
      <c r="H2590" s="194"/>
      <c r="I2590" s="208"/>
      <c r="J2590" s="194"/>
      <c r="K2590" s="209"/>
      <c r="L2590" s="194"/>
      <c r="M2590" s="196"/>
      <c r="N2590" s="194"/>
      <c r="O2590" s="194"/>
      <c r="P2590" s="208"/>
      <c r="Q2590" s="194"/>
      <c r="R2590" s="210"/>
      <c r="S2590" s="211"/>
      <c r="T2590" s="193"/>
      <c r="U2590" s="40"/>
      <c r="W2590" s="41" t="str">
        <f t="shared" si="161"/>
        <v/>
      </c>
      <c r="X2590" s="58" t="str">
        <f t="shared" si="162"/>
        <v/>
      </c>
      <c r="Y2590" s="58" t="str">
        <f t="shared" si="160"/>
        <v/>
      </c>
      <c r="AC2590" s="41" t="str">
        <f t="shared" si="163"/>
        <v/>
      </c>
      <c r="AE2590" s="41" t="str">
        <f>IF($H2590="", "", IF(COUNTIF($AA$11:$AA$131, $H2590)&gt;0, 'Application Process'!$AC$4, ""))</f>
        <v/>
      </c>
    </row>
    <row r="2591" spans="1:31" x14ac:dyDescent="0.25">
      <c r="A2591" s="40"/>
      <c r="B2591" s="88" t="str">
        <f>IF($X2591="", "", IF(COUNTIF('Application Process'!$I$11:$I$3035, $X2591)=0, 'Job Database'!$Y$8, IFERROR(INDEX('Application Process'!$AJ$11:$AJ$3035, MATCH($X2591, 'Application Process'!$I$11:$I$3035, 0)), "")))</f>
        <v/>
      </c>
      <c r="C2591" s="40"/>
      <c r="D2591" s="207"/>
      <c r="E2591" s="194"/>
      <c r="F2591" s="194"/>
      <c r="G2591" s="208"/>
      <c r="H2591" s="194"/>
      <c r="I2591" s="208"/>
      <c r="J2591" s="194"/>
      <c r="K2591" s="209"/>
      <c r="L2591" s="194"/>
      <c r="M2591" s="196"/>
      <c r="N2591" s="194"/>
      <c r="O2591" s="194"/>
      <c r="P2591" s="208"/>
      <c r="Q2591" s="194"/>
      <c r="R2591" s="210"/>
      <c r="S2591" s="211"/>
      <c r="T2591" s="193"/>
      <c r="U2591" s="40"/>
      <c r="W2591" s="41" t="str">
        <f t="shared" si="161"/>
        <v/>
      </c>
      <c r="X2591" s="58" t="str">
        <f t="shared" si="162"/>
        <v/>
      </c>
      <c r="Y2591" s="58" t="str">
        <f t="shared" si="160"/>
        <v/>
      </c>
      <c r="AC2591" s="41" t="str">
        <f t="shared" si="163"/>
        <v/>
      </c>
      <c r="AE2591" s="41" t="str">
        <f>IF($H2591="", "", IF(COUNTIF($AA$11:$AA$131, $H2591)&gt;0, 'Application Process'!$AC$4, ""))</f>
        <v/>
      </c>
    </row>
    <row r="2592" spans="1:31" x14ac:dyDescent="0.25">
      <c r="A2592" s="40"/>
      <c r="B2592" s="88" t="str">
        <f>IF($X2592="", "", IF(COUNTIF('Application Process'!$I$11:$I$3035, $X2592)=0, 'Job Database'!$Y$8, IFERROR(INDEX('Application Process'!$AJ$11:$AJ$3035, MATCH($X2592, 'Application Process'!$I$11:$I$3035, 0)), "")))</f>
        <v/>
      </c>
      <c r="C2592" s="40"/>
      <c r="D2592" s="207"/>
      <c r="E2592" s="194"/>
      <c r="F2592" s="194"/>
      <c r="G2592" s="208"/>
      <c r="H2592" s="194"/>
      <c r="I2592" s="208"/>
      <c r="J2592" s="194"/>
      <c r="K2592" s="209"/>
      <c r="L2592" s="194"/>
      <c r="M2592" s="196"/>
      <c r="N2592" s="194"/>
      <c r="O2592" s="194"/>
      <c r="P2592" s="208"/>
      <c r="Q2592" s="194"/>
      <c r="R2592" s="210"/>
      <c r="S2592" s="211"/>
      <c r="T2592" s="193"/>
      <c r="U2592" s="40"/>
      <c r="W2592" s="41" t="str">
        <f t="shared" si="161"/>
        <v/>
      </c>
      <c r="X2592" s="58" t="str">
        <f t="shared" si="162"/>
        <v/>
      </c>
      <c r="Y2592" s="58" t="str">
        <f t="shared" si="160"/>
        <v/>
      </c>
      <c r="AC2592" s="41" t="str">
        <f t="shared" si="163"/>
        <v/>
      </c>
      <c r="AE2592" s="41" t="str">
        <f>IF($H2592="", "", IF(COUNTIF($AA$11:$AA$131, $H2592)&gt;0, 'Application Process'!$AC$4, ""))</f>
        <v/>
      </c>
    </row>
    <row r="2593" spans="1:31" x14ac:dyDescent="0.25">
      <c r="A2593" s="40"/>
      <c r="B2593" s="88" t="str">
        <f>IF($X2593="", "", IF(COUNTIF('Application Process'!$I$11:$I$3035, $X2593)=0, 'Job Database'!$Y$8, IFERROR(INDEX('Application Process'!$AJ$11:$AJ$3035, MATCH($X2593, 'Application Process'!$I$11:$I$3035, 0)), "")))</f>
        <v/>
      </c>
      <c r="C2593" s="40"/>
      <c r="D2593" s="207"/>
      <c r="E2593" s="194"/>
      <c r="F2593" s="194"/>
      <c r="G2593" s="208"/>
      <c r="H2593" s="194"/>
      <c r="I2593" s="208"/>
      <c r="J2593" s="194"/>
      <c r="K2593" s="209"/>
      <c r="L2593" s="194"/>
      <c r="M2593" s="196"/>
      <c r="N2593" s="194"/>
      <c r="O2593" s="194"/>
      <c r="P2593" s="208"/>
      <c r="Q2593" s="194"/>
      <c r="R2593" s="210"/>
      <c r="S2593" s="211"/>
      <c r="T2593" s="193"/>
      <c r="U2593" s="40"/>
      <c r="W2593" s="41" t="str">
        <f t="shared" si="161"/>
        <v/>
      </c>
      <c r="X2593" s="58" t="str">
        <f t="shared" si="162"/>
        <v/>
      </c>
      <c r="Y2593" s="58" t="str">
        <f t="shared" si="160"/>
        <v/>
      </c>
      <c r="AC2593" s="41" t="str">
        <f t="shared" si="163"/>
        <v/>
      </c>
      <c r="AE2593" s="41" t="str">
        <f>IF($H2593="", "", IF(COUNTIF($AA$11:$AA$131, $H2593)&gt;0, 'Application Process'!$AC$4, ""))</f>
        <v/>
      </c>
    </row>
    <row r="2594" spans="1:31" x14ac:dyDescent="0.25">
      <c r="A2594" s="40"/>
      <c r="B2594" s="88" t="str">
        <f>IF($X2594="", "", IF(COUNTIF('Application Process'!$I$11:$I$3035, $X2594)=0, 'Job Database'!$Y$8, IFERROR(INDEX('Application Process'!$AJ$11:$AJ$3035, MATCH($X2594, 'Application Process'!$I$11:$I$3035, 0)), "")))</f>
        <v/>
      </c>
      <c r="C2594" s="40"/>
      <c r="D2594" s="207"/>
      <c r="E2594" s="194"/>
      <c r="F2594" s="194"/>
      <c r="G2594" s="208"/>
      <c r="H2594" s="194"/>
      <c r="I2594" s="208"/>
      <c r="J2594" s="194"/>
      <c r="K2594" s="209"/>
      <c r="L2594" s="194"/>
      <c r="M2594" s="196"/>
      <c r="N2594" s="194"/>
      <c r="O2594" s="194"/>
      <c r="P2594" s="208"/>
      <c r="Q2594" s="194"/>
      <c r="R2594" s="210"/>
      <c r="S2594" s="211"/>
      <c r="T2594" s="193"/>
      <c r="U2594" s="40"/>
      <c r="W2594" s="41" t="str">
        <f t="shared" si="161"/>
        <v/>
      </c>
      <c r="X2594" s="58" t="str">
        <f t="shared" si="162"/>
        <v/>
      </c>
      <c r="Y2594" s="58" t="str">
        <f t="shared" si="160"/>
        <v/>
      </c>
      <c r="AC2594" s="41" t="str">
        <f t="shared" si="163"/>
        <v/>
      </c>
      <c r="AE2594" s="41" t="str">
        <f>IF($H2594="", "", IF(COUNTIF($AA$11:$AA$131, $H2594)&gt;0, 'Application Process'!$AC$4, ""))</f>
        <v/>
      </c>
    </row>
    <row r="2595" spans="1:31" x14ac:dyDescent="0.25">
      <c r="A2595" s="40"/>
      <c r="B2595" s="88" t="str">
        <f>IF($X2595="", "", IF(COUNTIF('Application Process'!$I$11:$I$3035, $X2595)=0, 'Job Database'!$Y$8, IFERROR(INDEX('Application Process'!$AJ$11:$AJ$3035, MATCH($X2595, 'Application Process'!$I$11:$I$3035, 0)), "")))</f>
        <v/>
      </c>
      <c r="C2595" s="40"/>
      <c r="D2595" s="207"/>
      <c r="E2595" s="194"/>
      <c r="F2595" s="194"/>
      <c r="G2595" s="208"/>
      <c r="H2595" s="194"/>
      <c r="I2595" s="208"/>
      <c r="J2595" s="194"/>
      <c r="K2595" s="209"/>
      <c r="L2595" s="194"/>
      <c r="M2595" s="196"/>
      <c r="N2595" s="194"/>
      <c r="O2595" s="194"/>
      <c r="P2595" s="208"/>
      <c r="Q2595" s="194"/>
      <c r="R2595" s="210"/>
      <c r="S2595" s="211"/>
      <c r="T2595" s="193"/>
      <c r="U2595" s="40"/>
      <c r="W2595" s="41" t="str">
        <f t="shared" si="161"/>
        <v/>
      </c>
      <c r="X2595" s="58" t="str">
        <f t="shared" si="162"/>
        <v/>
      </c>
      <c r="Y2595" s="58" t="str">
        <f t="shared" si="160"/>
        <v/>
      </c>
      <c r="AC2595" s="41" t="str">
        <f t="shared" si="163"/>
        <v/>
      </c>
      <c r="AE2595" s="41" t="str">
        <f>IF($H2595="", "", IF(COUNTIF($AA$11:$AA$131, $H2595)&gt;0, 'Application Process'!$AC$4, ""))</f>
        <v/>
      </c>
    </row>
    <row r="2596" spans="1:31" x14ac:dyDescent="0.25">
      <c r="A2596" s="40"/>
      <c r="B2596" s="88" t="str">
        <f>IF($X2596="", "", IF(COUNTIF('Application Process'!$I$11:$I$3035, $X2596)=0, 'Job Database'!$Y$8, IFERROR(INDEX('Application Process'!$AJ$11:$AJ$3035, MATCH($X2596, 'Application Process'!$I$11:$I$3035, 0)), "")))</f>
        <v/>
      </c>
      <c r="C2596" s="40"/>
      <c r="D2596" s="207"/>
      <c r="E2596" s="194"/>
      <c r="F2596" s="194"/>
      <c r="G2596" s="208"/>
      <c r="H2596" s="194"/>
      <c r="I2596" s="208"/>
      <c r="J2596" s="194"/>
      <c r="K2596" s="209"/>
      <c r="L2596" s="194"/>
      <c r="M2596" s="196"/>
      <c r="N2596" s="194"/>
      <c r="O2596" s="194"/>
      <c r="P2596" s="208"/>
      <c r="Q2596" s="194"/>
      <c r="R2596" s="210"/>
      <c r="S2596" s="211"/>
      <c r="T2596" s="193"/>
      <c r="U2596" s="40"/>
      <c r="W2596" s="41" t="str">
        <f t="shared" si="161"/>
        <v/>
      </c>
      <c r="X2596" s="58" t="str">
        <f t="shared" si="162"/>
        <v/>
      </c>
      <c r="Y2596" s="58" t="str">
        <f t="shared" si="160"/>
        <v/>
      </c>
      <c r="AC2596" s="41" t="str">
        <f t="shared" si="163"/>
        <v/>
      </c>
      <c r="AE2596" s="41" t="str">
        <f>IF($H2596="", "", IF(COUNTIF($AA$11:$AA$131, $H2596)&gt;0, 'Application Process'!$AC$4, ""))</f>
        <v/>
      </c>
    </row>
    <row r="2597" spans="1:31" x14ac:dyDescent="0.25">
      <c r="A2597" s="40"/>
      <c r="B2597" s="88" t="str">
        <f>IF($X2597="", "", IF(COUNTIF('Application Process'!$I$11:$I$3035, $X2597)=0, 'Job Database'!$Y$8, IFERROR(INDEX('Application Process'!$AJ$11:$AJ$3035, MATCH($X2597, 'Application Process'!$I$11:$I$3035, 0)), "")))</f>
        <v/>
      </c>
      <c r="C2597" s="40"/>
      <c r="D2597" s="207"/>
      <c r="E2597" s="194"/>
      <c r="F2597" s="194"/>
      <c r="G2597" s="208"/>
      <c r="H2597" s="194"/>
      <c r="I2597" s="208"/>
      <c r="J2597" s="194"/>
      <c r="K2597" s="209"/>
      <c r="L2597" s="194"/>
      <c r="M2597" s="196"/>
      <c r="N2597" s="194"/>
      <c r="O2597" s="194"/>
      <c r="P2597" s="208"/>
      <c r="Q2597" s="194"/>
      <c r="R2597" s="210"/>
      <c r="S2597" s="211"/>
      <c r="T2597" s="193"/>
      <c r="U2597" s="40"/>
      <c r="W2597" s="41" t="str">
        <f t="shared" si="161"/>
        <v/>
      </c>
      <c r="X2597" s="58" t="str">
        <f t="shared" si="162"/>
        <v/>
      </c>
      <c r="Y2597" s="58" t="str">
        <f t="shared" si="160"/>
        <v/>
      </c>
      <c r="AC2597" s="41" t="str">
        <f t="shared" si="163"/>
        <v/>
      </c>
      <c r="AE2597" s="41" t="str">
        <f>IF($H2597="", "", IF(COUNTIF($AA$11:$AA$131, $H2597)&gt;0, 'Application Process'!$AC$4, ""))</f>
        <v/>
      </c>
    </row>
    <row r="2598" spans="1:31" x14ac:dyDescent="0.25">
      <c r="A2598" s="40"/>
      <c r="B2598" s="88" t="str">
        <f>IF($X2598="", "", IF(COUNTIF('Application Process'!$I$11:$I$3035, $X2598)=0, 'Job Database'!$Y$8, IFERROR(INDEX('Application Process'!$AJ$11:$AJ$3035, MATCH($X2598, 'Application Process'!$I$11:$I$3035, 0)), "")))</f>
        <v/>
      </c>
      <c r="C2598" s="40"/>
      <c r="D2598" s="207"/>
      <c r="E2598" s="194"/>
      <c r="F2598" s="194"/>
      <c r="G2598" s="208"/>
      <c r="H2598" s="194"/>
      <c r="I2598" s="208"/>
      <c r="J2598" s="194"/>
      <c r="K2598" s="209"/>
      <c r="L2598" s="194"/>
      <c r="M2598" s="196"/>
      <c r="N2598" s="194"/>
      <c r="O2598" s="194"/>
      <c r="P2598" s="208"/>
      <c r="Q2598" s="194"/>
      <c r="R2598" s="210"/>
      <c r="S2598" s="211"/>
      <c r="T2598" s="193"/>
      <c r="U2598" s="40"/>
      <c r="W2598" s="41" t="str">
        <f t="shared" si="161"/>
        <v/>
      </c>
      <c r="X2598" s="58" t="str">
        <f t="shared" si="162"/>
        <v/>
      </c>
      <c r="Y2598" s="58" t="str">
        <f t="shared" si="160"/>
        <v/>
      </c>
      <c r="AC2598" s="41" t="str">
        <f t="shared" si="163"/>
        <v/>
      </c>
      <c r="AE2598" s="41" t="str">
        <f>IF($H2598="", "", IF(COUNTIF($AA$11:$AA$131, $H2598)&gt;0, 'Application Process'!$AC$4, ""))</f>
        <v/>
      </c>
    </row>
    <row r="2599" spans="1:31" x14ac:dyDescent="0.25">
      <c r="A2599" s="40"/>
      <c r="B2599" s="88" t="str">
        <f>IF($X2599="", "", IF(COUNTIF('Application Process'!$I$11:$I$3035, $X2599)=0, 'Job Database'!$Y$8, IFERROR(INDEX('Application Process'!$AJ$11:$AJ$3035, MATCH($X2599, 'Application Process'!$I$11:$I$3035, 0)), "")))</f>
        <v/>
      </c>
      <c r="C2599" s="40"/>
      <c r="D2599" s="207"/>
      <c r="E2599" s="194"/>
      <c r="F2599" s="194"/>
      <c r="G2599" s="208"/>
      <c r="H2599" s="194"/>
      <c r="I2599" s="208"/>
      <c r="J2599" s="194"/>
      <c r="K2599" s="209"/>
      <c r="L2599" s="194"/>
      <c r="M2599" s="196"/>
      <c r="N2599" s="194"/>
      <c r="O2599" s="194"/>
      <c r="P2599" s="208"/>
      <c r="Q2599" s="194"/>
      <c r="R2599" s="210"/>
      <c r="S2599" s="211"/>
      <c r="T2599" s="193"/>
      <c r="U2599" s="40"/>
      <c r="W2599" s="41" t="str">
        <f t="shared" si="161"/>
        <v/>
      </c>
      <c r="X2599" s="58" t="str">
        <f t="shared" si="162"/>
        <v/>
      </c>
      <c r="Y2599" s="58" t="str">
        <f t="shared" si="160"/>
        <v/>
      </c>
      <c r="AC2599" s="41" t="str">
        <f t="shared" si="163"/>
        <v/>
      </c>
      <c r="AE2599" s="41" t="str">
        <f>IF($H2599="", "", IF(COUNTIF($AA$11:$AA$131, $H2599)&gt;0, 'Application Process'!$AC$4, ""))</f>
        <v/>
      </c>
    </row>
    <row r="2600" spans="1:31" x14ac:dyDescent="0.25">
      <c r="A2600" s="40"/>
      <c r="B2600" s="88" t="str">
        <f>IF($X2600="", "", IF(COUNTIF('Application Process'!$I$11:$I$3035, $X2600)=0, 'Job Database'!$Y$8, IFERROR(INDEX('Application Process'!$AJ$11:$AJ$3035, MATCH($X2600, 'Application Process'!$I$11:$I$3035, 0)), "")))</f>
        <v/>
      </c>
      <c r="C2600" s="40"/>
      <c r="D2600" s="207"/>
      <c r="E2600" s="194"/>
      <c r="F2600" s="194"/>
      <c r="G2600" s="208"/>
      <c r="H2600" s="194"/>
      <c r="I2600" s="208"/>
      <c r="J2600" s="194"/>
      <c r="K2600" s="209"/>
      <c r="L2600" s="194"/>
      <c r="M2600" s="196"/>
      <c r="N2600" s="194"/>
      <c r="O2600" s="194"/>
      <c r="P2600" s="208"/>
      <c r="Q2600" s="194"/>
      <c r="R2600" s="210"/>
      <c r="S2600" s="211"/>
      <c r="T2600" s="193"/>
      <c r="U2600" s="40"/>
      <c r="W2600" s="41" t="str">
        <f t="shared" si="161"/>
        <v/>
      </c>
      <c r="X2600" s="58" t="str">
        <f t="shared" si="162"/>
        <v/>
      </c>
      <c r="Y2600" s="58" t="str">
        <f t="shared" si="160"/>
        <v/>
      </c>
      <c r="AC2600" s="41" t="str">
        <f t="shared" si="163"/>
        <v/>
      </c>
      <c r="AE2600" s="41" t="str">
        <f>IF($H2600="", "", IF(COUNTIF($AA$11:$AA$131, $H2600)&gt;0, 'Application Process'!$AC$4, ""))</f>
        <v/>
      </c>
    </row>
    <row r="2601" spans="1:31" x14ac:dyDescent="0.25">
      <c r="A2601" s="40"/>
      <c r="B2601" s="88" t="str">
        <f>IF($X2601="", "", IF(COUNTIF('Application Process'!$I$11:$I$3035, $X2601)=0, 'Job Database'!$Y$8, IFERROR(INDEX('Application Process'!$AJ$11:$AJ$3035, MATCH($X2601, 'Application Process'!$I$11:$I$3035, 0)), "")))</f>
        <v/>
      </c>
      <c r="C2601" s="40"/>
      <c r="D2601" s="207"/>
      <c r="E2601" s="194"/>
      <c r="F2601" s="194"/>
      <c r="G2601" s="208"/>
      <c r="H2601" s="194"/>
      <c r="I2601" s="208"/>
      <c r="J2601" s="194"/>
      <c r="K2601" s="209"/>
      <c r="L2601" s="194"/>
      <c r="M2601" s="196"/>
      <c r="N2601" s="194"/>
      <c r="O2601" s="194"/>
      <c r="P2601" s="208"/>
      <c r="Q2601" s="194"/>
      <c r="R2601" s="210"/>
      <c r="S2601" s="211"/>
      <c r="T2601" s="193"/>
      <c r="U2601" s="40"/>
      <c r="W2601" s="41" t="str">
        <f t="shared" si="161"/>
        <v/>
      </c>
      <c r="X2601" s="58" t="str">
        <f t="shared" si="162"/>
        <v/>
      </c>
      <c r="Y2601" s="58" t="str">
        <f t="shared" si="160"/>
        <v/>
      </c>
      <c r="AC2601" s="41" t="str">
        <f t="shared" si="163"/>
        <v/>
      </c>
      <c r="AE2601" s="41" t="str">
        <f>IF($H2601="", "", IF(COUNTIF($AA$11:$AA$131, $H2601)&gt;0, 'Application Process'!$AC$4, ""))</f>
        <v/>
      </c>
    </row>
    <row r="2602" spans="1:31" x14ac:dyDescent="0.25">
      <c r="A2602" s="40"/>
      <c r="B2602" s="88" t="str">
        <f>IF($X2602="", "", IF(COUNTIF('Application Process'!$I$11:$I$3035, $X2602)=0, 'Job Database'!$Y$8, IFERROR(INDEX('Application Process'!$AJ$11:$AJ$3035, MATCH($X2602, 'Application Process'!$I$11:$I$3035, 0)), "")))</f>
        <v/>
      </c>
      <c r="C2602" s="40"/>
      <c r="D2602" s="207"/>
      <c r="E2602" s="194"/>
      <c r="F2602" s="194"/>
      <c r="G2602" s="208"/>
      <c r="H2602" s="194"/>
      <c r="I2602" s="208"/>
      <c r="J2602" s="194"/>
      <c r="K2602" s="209"/>
      <c r="L2602" s="194"/>
      <c r="M2602" s="196"/>
      <c r="N2602" s="194"/>
      <c r="O2602" s="194"/>
      <c r="P2602" s="208"/>
      <c r="Q2602" s="194"/>
      <c r="R2602" s="210"/>
      <c r="S2602" s="211"/>
      <c r="T2602" s="193"/>
      <c r="U2602" s="40"/>
      <c r="W2602" s="41" t="str">
        <f t="shared" si="161"/>
        <v/>
      </c>
      <c r="X2602" s="58" t="str">
        <f t="shared" si="162"/>
        <v/>
      </c>
      <c r="Y2602" s="58" t="str">
        <f t="shared" si="160"/>
        <v/>
      </c>
      <c r="AC2602" s="41" t="str">
        <f t="shared" si="163"/>
        <v/>
      </c>
      <c r="AE2602" s="41" t="str">
        <f>IF($H2602="", "", IF(COUNTIF($AA$11:$AA$131, $H2602)&gt;0, 'Application Process'!$AC$4, ""))</f>
        <v/>
      </c>
    </row>
    <row r="2603" spans="1:31" x14ac:dyDescent="0.25">
      <c r="A2603" s="40"/>
      <c r="B2603" s="88" t="str">
        <f>IF($X2603="", "", IF(COUNTIF('Application Process'!$I$11:$I$3035, $X2603)=0, 'Job Database'!$Y$8, IFERROR(INDEX('Application Process'!$AJ$11:$AJ$3035, MATCH($X2603, 'Application Process'!$I$11:$I$3035, 0)), "")))</f>
        <v/>
      </c>
      <c r="C2603" s="40"/>
      <c r="D2603" s="207"/>
      <c r="E2603" s="194"/>
      <c r="F2603" s="194"/>
      <c r="G2603" s="208"/>
      <c r="H2603" s="194"/>
      <c r="I2603" s="208"/>
      <c r="J2603" s="194"/>
      <c r="K2603" s="209"/>
      <c r="L2603" s="194"/>
      <c r="M2603" s="196"/>
      <c r="N2603" s="194"/>
      <c r="O2603" s="194"/>
      <c r="P2603" s="208"/>
      <c r="Q2603" s="194"/>
      <c r="R2603" s="210"/>
      <c r="S2603" s="211"/>
      <c r="T2603" s="193"/>
      <c r="U2603" s="40"/>
      <c r="W2603" s="41" t="str">
        <f t="shared" si="161"/>
        <v/>
      </c>
      <c r="X2603" s="58" t="str">
        <f t="shared" si="162"/>
        <v/>
      </c>
      <c r="Y2603" s="58" t="str">
        <f t="shared" si="160"/>
        <v/>
      </c>
      <c r="AC2603" s="41" t="str">
        <f t="shared" si="163"/>
        <v/>
      </c>
      <c r="AE2603" s="41" t="str">
        <f>IF($H2603="", "", IF(COUNTIF($AA$11:$AA$131, $H2603)&gt;0, 'Application Process'!$AC$4, ""))</f>
        <v/>
      </c>
    </row>
    <row r="2604" spans="1:31" x14ac:dyDescent="0.25">
      <c r="A2604" s="40"/>
      <c r="B2604" s="88" t="str">
        <f>IF($X2604="", "", IF(COUNTIF('Application Process'!$I$11:$I$3035, $X2604)=0, 'Job Database'!$Y$8, IFERROR(INDEX('Application Process'!$AJ$11:$AJ$3035, MATCH($X2604, 'Application Process'!$I$11:$I$3035, 0)), "")))</f>
        <v/>
      </c>
      <c r="C2604" s="40"/>
      <c r="D2604" s="207"/>
      <c r="E2604" s="194"/>
      <c r="F2604" s="194"/>
      <c r="G2604" s="208"/>
      <c r="H2604" s="194"/>
      <c r="I2604" s="208"/>
      <c r="J2604" s="194"/>
      <c r="K2604" s="209"/>
      <c r="L2604" s="194"/>
      <c r="M2604" s="196"/>
      <c r="N2604" s="194"/>
      <c r="O2604" s="194"/>
      <c r="P2604" s="208"/>
      <c r="Q2604" s="194"/>
      <c r="R2604" s="210"/>
      <c r="S2604" s="211"/>
      <c r="T2604" s="193"/>
      <c r="U2604" s="40"/>
      <c r="W2604" s="41" t="str">
        <f t="shared" si="161"/>
        <v/>
      </c>
      <c r="X2604" s="58" t="str">
        <f t="shared" si="162"/>
        <v/>
      </c>
      <c r="Y2604" s="58" t="str">
        <f t="shared" si="160"/>
        <v/>
      </c>
      <c r="AC2604" s="41" t="str">
        <f t="shared" si="163"/>
        <v/>
      </c>
      <c r="AE2604" s="41" t="str">
        <f>IF($H2604="", "", IF(COUNTIF($AA$11:$AA$131, $H2604)&gt;0, 'Application Process'!$AC$4, ""))</f>
        <v/>
      </c>
    </row>
    <row r="2605" spans="1:31" x14ac:dyDescent="0.25">
      <c r="A2605" s="40"/>
      <c r="B2605" s="88" t="str">
        <f>IF($X2605="", "", IF(COUNTIF('Application Process'!$I$11:$I$3035, $X2605)=0, 'Job Database'!$Y$8, IFERROR(INDEX('Application Process'!$AJ$11:$AJ$3035, MATCH($X2605, 'Application Process'!$I$11:$I$3035, 0)), "")))</f>
        <v/>
      </c>
      <c r="C2605" s="40"/>
      <c r="D2605" s="207"/>
      <c r="E2605" s="194"/>
      <c r="F2605" s="194"/>
      <c r="G2605" s="208"/>
      <c r="H2605" s="194"/>
      <c r="I2605" s="208"/>
      <c r="J2605" s="194"/>
      <c r="K2605" s="209"/>
      <c r="L2605" s="194"/>
      <c r="M2605" s="196"/>
      <c r="N2605" s="194"/>
      <c r="O2605" s="194"/>
      <c r="P2605" s="208"/>
      <c r="Q2605" s="194"/>
      <c r="R2605" s="210"/>
      <c r="S2605" s="211"/>
      <c r="T2605" s="193"/>
      <c r="U2605" s="40"/>
      <c r="W2605" s="41" t="str">
        <f t="shared" si="161"/>
        <v/>
      </c>
      <c r="X2605" s="58" t="str">
        <f t="shared" si="162"/>
        <v/>
      </c>
      <c r="Y2605" s="58" t="str">
        <f t="shared" si="160"/>
        <v/>
      </c>
      <c r="AC2605" s="41" t="str">
        <f t="shared" si="163"/>
        <v/>
      </c>
      <c r="AE2605" s="41" t="str">
        <f>IF($H2605="", "", IF(COUNTIF($AA$11:$AA$131, $H2605)&gt;0, 'Application Process'!$AC$4, ""))</f>
        <v/>
      </c>
    </row>
    <row r="2606" spans="1:31" x14ac:dyDescent="0.25">
      <c r="A2606" s="40"/>
      <c r="B2606" s="88" t="str">
        <f>IF($X2606="", "", IF(COUNTIF('Application Process'!$I$11:$I$3035, $X2606)=0, 'Job Database'!$Y$8, IFERROR(INDEX('Application Process'!$AJ$11:$AJ$3035, MATCH($X2606, 'Application Process'!$I$11:$I$3035, 0)), "")))</f>
        <v/>
      </c>
      <c r="C2606" s="40"/>
      <c r="D2606" s="207"/>
      <c r="E2606" s="194"/>
      <c r="F2606" s="194"/>
      <c r="G2606" s="208"/>
      <c r="H2606" s="194"/>
      <c r="I2606" s="208"/>
      <c r="J2606" s="194"/>
      <c r="K2606" s="209"/>
      <c r="L2606" s="194"/>
      <c r="M2606" s="196"/>
      <c r="N2606" s="194"/>
      <c r="O2606" s="194"/>
      <c r="P2606" s="208"/>
      <c r="Q2606" s="194"/>
      <c r="R2606" s="210"/>
      <c r="S2606" s="211"/>
      <c r="T2606" s="193"/>
      <c r="U2606" s="40"/>
      <c r="W2606" s="41" t="str">
        <f t="shared" si="161"/>
        <v/>
      </c>
      <c r="X2606" s="58" t="str">
        <f t="shared" si="162"/>
        <v/>
      </c>
      <c r="Y2606" s="58" t="str">
        <f t="shared" si="160"/>
        <v/>
      </c>
      <c r="AC2606" s="41" t="str">
        <f t="shared" si="163"/>
        <v/>
      </c>
      <c r="AE2606" s="41" t="str">
        <f>IF($H2606="", "", IF(COUNTIF($AA$11:$AA$131, $H2606)&gt;0, 'Application Process'!$AC$4, ""))</f>
        <v/>
      </c>
    </row>
    <row r="2607" spans="1:31" x14ac:dyDescent="0.25">
      <c r="A2607" s="40"/>
      <c r="B2607" s="88" t="str">
        <f>IF($X2607="", "", IF(COUNTIF('Application Process'!$I$11:$I$3035, $X2607)=0, 'Job Database'!$Y$8, IFERROR(INDEX('Application Process'!$AJ$11:$AJ$3035, MATCH($X2607, 'Application Process'!$I$11:$I$3035, 0)), "")))</f>
        <v/>
      </c>
      <c r="C2607" s="40"/>
      <c r="D2607" s="207"/>
      <c r="E2607" s="194"/>
      <c r="F2607" s="194"/>
      <c r="G2607" s="208"/>
      <c r="H2607" s="194"/>
      <c r="I2607" s="208"/>
      <c r="J2607" s="194"/>
      <c r="K2607" s="209"/>
      <c r="L2607" s="194"/>
      <c r="M2607" s="196"/>
      <c r="N2607" s="194"/>
      <c r="O2607" s="194"/>
      <c r="P2607" s="208"/>
      <c r="Q2607" s="194"/>
      <c r="R2607" s="210"/>
      <c r="S2607" s="211"/>
      <c r="T2607" s="193"/>
      <c r="U2607" s="40"/>
      <c r="W2607" s="41" t="str">
        <f t="shared" si="161"/>
        <v/>
      </c>
      <c r="X2607" s="58" t="str">
        <f t="shared" si="162"/>
        <v/>
      </c>
      <c r="Y2607" s="58" t="str">
        <f t="shared" si="160"/>
        <v/>
      </c>
      <c r="AC2607" s="41" t="str">
        <f t="shared" si="163"/>
        <v/>
      </c>
      <c r="AE2607" s="41" t="str">
        <f>IF($H2607="", "", IF(COUNTIF($AA$11:$AA$131, $H2607)&gt;0, 'Application Process'!$AC$4, ""))</f>
        <v/>
      </c>
    </row>
    <row r="2608" spans="1:31" x14ac:dyDescent="0.25">
      <c r="A2608" s="40"/>
      <c r="B2608" s="88" t="str">
        <f>IF($X2608="", "", IF(COUNTIF('Application Process'!$I$11:$I$3035, $X2608)=0, 'Job Database'!$Y$8, IFERROR(INDEX('Application Process'!$AJ$11:$AJ$3035, MATCH($X2608, 'Application Process'!$I$11:$I$3035, 0)), "")))</f>
        <v/>
      </c>
      <c r="C2608" s="40"/>
      <c r="D2608" s="207"/>
      <c r="E2608" s="194"/>
      <c r="F2608" s="194"/>
      <c r="G2608" s="208"/>
      <c r="H2608" s="194"/>
      <c r="I2608" s="208"/>
      <c r="J2608" s="194"/>
      <c r="K2608" s="209"/>
      <c r="L2608" s="194"/>
      <c r="M2608" s="196"/>
      <c r="N2608" s="194"/>
      <c r="O2608" s="194"/>
      <c r="P2608" s="208"/>
      <c r="Q2608" s="194"/>
      <c r="R2608" s="210"/>
      <c r="S2608" s="211"/>
      <c r="T2608" s="193"/>
      <c r="U2608" s="40"/>
      <c r="W2608" s="41" t="str">
        <f t="shared" si="161"/>
        <v/>
      </c>
      <c r="X2608" s="58" t="str">
        <f t="shared" si="162"/>
        <v/>
      </c>
      <c r="Y2608" s="58" t="str">
        <f t="shared" si="160"/>
        <v/>
      </c>
      <c r="AC2608" s="41" t="str">
        <f t="shared" si="163"/>
        <v/>
      </c>
      <c r="AE2608" s="41" t="str">
        <f>IF($H2608="", "", IF(COUNTIF($AA$11:$AA$131, $H2608)&gt;0, 'Application Process'!$AC$4, ""))</f>
        <v/>
      </c>
    </row>
    <row r="2609" spans="1:31" x14ac:dyDescent="0.25">
      <c r="A2609" s="40"/>
      <c r="B2609" s="88" t="str">
        <f>IF($X2609="", "", IF(COUNTIF('Application Process'!$I$11:$I$3035, $X2609)=0, 'Job Database'!$Y$8, IFERROR(INDEX('Application Process'!$AJ$11:$AJ$3035, MATCH($X2609, 'Application Process'!$I$11:$I$3035, 0)), "")))</f>
        <v/>
      </c>
      <c r="C2609" s="40"/>
      <c r="D2609" s="207"/>
      <c r="E2609" s="194"/>
      <c r="F2609" s="194"/>
      <c r="G2609" s="208"/>
      <c r="H2609" s="194"/>
      <c r="I2609" s="208"/>
      <c r="J2609" s="194"/>
      <c r="K2609" s="209"/>
      <c r="L2609" s="194"/>
      <c r="M2609" s="196"/>
      <c r="N2609" s="194"/>
      <c r="O2609" s="194"/>
      <c r="P2609" s="208"/>
      <c r="Q2609" s="194"/>
      <c r="R2609" s="210"/>
      <c r="S2609" s="211"/>
      <c r="T2609" s="193"/>
      <c r="U2609" s="40"/>
      <c r="W2609" s="41" t="str">
        <f t="shared" si="161"/>
        <v/>
      </c>
      <c r="X2609" s="58" t="str">
        <f t="shared" si="162"/>
        <v/>
      </c>
      <c r="Y2609" s="58" t="str">
        <f t="shared" si="160"/>
        <v/>
      </c>
      <c r="AC2609" s="41" t="str">
        <f t="shared" si="163"/>
        <v/>
      </c>
      <c r="AE2609" s="41" t="str">
        <f>IF($H2609="", "", IF(COUNTIF($AA$11:$AA$131, $H2609)&gt;0, 'Application Process'!$AC$4, ""))</f>
        <v/>
      </c>
    </row>
    <row r="2610" spans="1:31" x14ac:dyDescent="0.25">
      <c r="A2610" s="40"/>
      <c r="B2610" s="88" t="str">
        <f>IF($X2610="", "", IF(COUNTIF('Application Process'!$I$11:$I$3035, $X2610)=0, 'Job Database'!$Y$8, IFERROR(INDEX('Application Process'!$AJ$11:$AJ$3035, MATCH($X2610, 'Application Process'!$I$11:$I$3035, 0)), "")))</f>
        <v/>
      </c>
      <c r="C2610" s="40"/>
      <c r="D2610" s="207"/>
      <c r="E2610" s="194"/>
      <c r="F2610" s="194"/>
      <c r="G2610" s="208"/>
      <c r="H2610" s="194"/>
      <c r="I2610" s="208"/>
      <c r="J2610" s="194"/>
      <c r="K2610" s="209"/>
      <c r="L2610" s="194"/>
      <c r="M2610" s="196"/>
      <c r="N2610" s="194"/>
      <c r="O2610" s="194"/>
      <c r="P2610" s="208"/>
      <c r="Q2610" s="194"/>
      <c r="R2610" s="210"/>
      <c r="S2610" s="211"/>
      <c r="T2610" s="193"/>
      <c r="U2610" s="40"/>
      <c r="W2610" s="41" t="str">
        <f t="shared" si="161"/>
        <v/>
      </c>
      <c r="X2610" s="58" t="str">
        <f t="shared" si="162"/>
        <v/>
      </c>
      <c r="Y2610" s="58" t="str">
        <f t="shared" si="160"/>
        <v/>
      </c>
      <c r="AC2610" s="41" t="str">
        <f t="shared" si="163"/>
        <v/>
      </c>
      <c r="AE2610" s="41" t="str">
        <f>IF($H2610="", "", IF(COUNTIF($AA$11:$AA$131, $H2610)&gt;0, 'Application Process'!$AC$4, ""))</f>
        <v/>
      </c>
    </row>
    <row r="2611" spans="1:31" x14ac:dyDescent="0.25">
      <c r="A2611" s="40"/>
      <c r="B2611" s="88" t="str">
        <f>IF($X2611="", "", IF(COUNTIF('Application Process'!$I$11:$I$3035, $X2611)=0, 'Job Database'!$Y$8, IFERROR(INDEX('Application Process'!$AJ$11:$AJ$3035, MATCH($X2611, 'Application Process'!$I$11:$I$3035, 0)), "")))</f>
        <v/>
      </c>
      <c r="C2611" s="40"/>
      <c r="D2611" s="207"/>
      <c r="E2611" s="194"/>
      <c r="F2611" s="194"/>
      <c r="G2611" s="208"/>
      <c r="H2611" s="194"/>
      <c r="I2611" s="208"/>
      <c r="J2611" s="194"/>
      <c r="K2611" s="209"/>
      <c r="L2611" s="194"/>
      <c r="M2611" s="196"/>
      <c r="N2611" s="194"/>
      <c r="O2611" s="194"/>
      <c r="P2611" s="208"/>
      <c r="Q2611" s="194"/>
      <c r="R2611" s="210"/>
      <c r="S2611" s="211"/>
      <c r="T2611" s="193"/>
      <c r="U2611" s="40"/>
      <c r="W2611" s="41" t="str">
        <f t="shared" si="161"/>
        <v/>
      </c>
      <c r="X2611" s="58" t="str">
        <f t="shared" si="162"/>
        <v/>
      </c>
      <c r="Y2611" s="58" t="str">
        <f t="shared" si="160"/>
        <v/>
      </c>
      <c r="AC2611" s="41" t="str">
        <f t="shared" si="163"/>
        <v/>
      </c>
      <c r="AE2611" s="41" t="str">
        <f>IF($H2611="", "", IF(COUNTIF($AA$11:$AA$131, $H2611)&gt;0, 'Application Process'!$AC$4, ""))</f>
        <v/>
      </c>
    </row>
    <row r="2612" spans="1:31" x14ac:dyDescent="0.25">
      <c r="A2612" s="40"/>
      <c r="B2612" s="88" t="str">
        <f>IF($X2612="", "", IF(COUNTIF('Application Process'!$I$11:$I$3035, $X2612)=0, 'Job Database'!$Y$8, IFERROR(INDEX('Application Process'!$AJ$11:$AJ$3035, MATCH($X2612, 'Application Process'!$I$11:$I$3035, 0)), "")))</f>
        <v/>
      </c>
      <c r="C2612" s="40"/>
      <c r="D2612" s="207"/>
      <c r="E2612" s="194"/>
      <c r="F2612" s="194"/>
      <c r="G2612" s="208"/>
      <c r="H2612" s="194"/>
      <c r="I2612" s="208"/>
      <c r="J2612" s="194"/>
      <c r="K2612" s="209"/>
      <c r="L2612" s="194"/>
      <c r="M2612" s="196"/>
      <c r="N2612" s="194"/>
      <c r="O2612" s="194"/>
      <c r="P2612" s="208"/>
      <c r="Q2612" s="194"/>
      <c r="R2612" s="210"/>
      <c r="S2612" s="211"/>
      <c r="T2612" s="193"/>
      <c r="U2612" s="40"/>
      <c r="W2612" s="41" t="str">
        <f t="shared" si="161"/>
        <v/>
      </c>
      <c r="X2612" s="58" t="str">
        <f t="shared" si="162"/>
        <v/>
      </c>
      <c r="Y2612" s="58" t="str">
        <f t="shared" si="160"/>
        <v/>
      </c>
      <c r="AC2612" s="41" t="str">
        <f t="shared" si="163"/>
        <v/>
      </c>
      <c r="AE2612" s="41" t="str">
        <f>IF($H2612="", "", IF(COUNTIF($AA$11:$AA$131, $H2612)&gt;0, 'Application Process'!$AC$4, ""))</f>
        <v/>
      </c>
    </row>
    <row r="2613" spans="1:31" x14ac:dyDescent="0.25">
      <c r="A2613" s="40"/>
      <c r="B2613" s="88" t="str">
        <f>IF($X2613="", "", IF(COUNTIF('Application Process'!$I$11:$I$3035, $X2613)=0, 'Job Database'!$Y$8, IFERROR(INDEX('Application Process'!$AJ$11:$AJ$3035, MATCH($X2613, 'Application Process'!$I$11:$I$3035, 0)), "")))</f>
        <v/>
      </c>
      <c r="C2613" s="40"/>
      <c r="D2613" s="207"/>
      <c r="E2613" s="194"/>
      <c r="F2613" s="194"/>
      <c r="G2613" s="208"/>
      <c r="H2613" s="194"/>
      <c r="I2613" s="208"/>
      <c r="J2613" s="194"/>
      <c r="K2613" s="209"/>
      <c r="L2613" s="194"/>
      <c r="M2613" s="196"/>
      <c r="N2613" s="194"/>
      <c r="O2613" s="194"/>
      <c r="P2613" s="208"/>
      <c r="Q2613" s="194"/>
      <c r="R2613" s="210"/>
      <c r="S2613" s="211"/>
      <c r="T2613" s="193"/>
      <c r="U2613" s="40"/>
      <c r="W2613" s="41" t="str">
        <f t="shared" si="161"/>
        <v/>
      </c>
      <c r="X2613" s="58" t="str">
        <f t="shared" si="162"/>
        <v/>
      </c>
      <c r="Y2613" s="58" t="str">
        <f t="shared" si="160"/>
        <v/>
      </c>
      <c r="AC2613" s="41" t="str">
        <f t="shared" si="163"/>
        <v/>
      </c>
      <c r="AE2613" s="41" t="str">
        <f>IF($H2613="", "", IF(COUNTIF($AA$11:$AA$131, $H2613)&gt;0, 'Application Process'!$AC$4, ""))</f>
        <v/>
      </c>
    </row>
    <row r="2614" spans="1:31" x14ac:dyDescent="0.25">
      <c r="A2614" s="40"/>
      <c r="B2614" s="88" t="str">
        <f>IF($X2614="", "", IF(COUNTIF('Application Process'!$I$11:$I$3035, $X2614)=0, 'Job Database'!$Y$8, IFERROR(INDEX('Application Process'!$AJ$11:$AJ$3035, MATCH($X2614, 'Application Process'!$I$11:$I$3035, 0)), "")))</f>
        <v/>
      </c>
      <c r="C2614" s="40"/>
      <c r="D2614" s="207"/>
      <c r="E2614" s="194"/>
      <c r="F2614" s="194"/>
      <c r="G2614" s="208"/>
      <c r="H2614" s="194"/>
      <c r="I2614" s="208"/>
      <c r="J2614" s="194"/>
      <c r="K2614" s="209"/>
      <c r="L2614" s="194"/>
      <c r="M2614" s="196"/>
      <c r="N2614" s="194"/>
      <c r="O2614" s="194"/>
      <c r="P2614" s="208"/>
      <c r="Q2614" s="194"/>
      <c r="R2614" s="210"/>
      <c r="S2614" s="211"/>
      <c r="T2614" s="193"/>
      <c r="U2614" s="40"/>
      <c r="W2614" s="41" t="str">
        <f t="shared" si="161"/>
        <v/>
      </c>
      <c r="X2614" s="58" t="str">
        <f t="shared" si="162"/>
        <v/>
      </c>
      <c r="Y2614" s="58" t="str">
        <f t="shared" si="160"/>
        <v/>
      </c>
      <c r="AC2614" s="41" t="str">
        <f t="shared" si="163"/>
        <v/>
      </c>
      <c r="AE2614" s="41" t="str">
        <f>IF($H2614="", "", IF(COUNTIF($AA$11:$AA$131, $H2614)&gt;0, 'Application Process'!$AC$4, ""))</f>
        <v/>
      </c>
    </row>
    <row r="2615" spans="1:31" x14ac:dyDescent="0.25">
      <c r="A2615" s="40"/>
      <c r="B2615" s="88" t="str">
        <f>IF($X2615="", "", IF(COUNTIF('Application Process'!$I$11:$I$3035, $X2615)=0, 'Job Database'!$Y$8, IFERROR(INDEX('Application Process'!$AJ$11:$AJ$3035, MATCH($X2615, 'Application Process'!$I$11:$I$3035, 0)), "")))</f>
        <v/>
      </c>
      <c r="C2615" s="40"/>
      <c r="D2615" s="207"/>
      <c r="E2615" s="194"/>
      <c r="F2615" s="194"/>
      <c r="G2615" s="208"/>
      <c r="H2615" s="194"/>
      <c r="I2615" s="208"/>
      <c r="J2615" s="194"/>
      <c r="K2615" s="209"/>
      <c r="L2615" s="194"/>
      <c r="M2615" s="196"/>
      <c r="N2615" s="194"/>
      <c r="O2615" s="194"/>
      <c r="P2615" s="208"/>
      <c r="Q2615" s="194"/>
      <c r="R2615" s="210"/>
      <c r="S2615" s="211"/>
      <c r="T2615" s="193"/>
      <c r="U2615" s="40"/>
      <c r="W2615" s="41" t="str">
        <f t="shared" si="161"/>
        <v/>
      </c>
      <c r="X2615" s="58" t="str">
        <f t="shared" si="162"/>
        <v/>
      </c>
      <c r="Y2615" s="58" t="str">
        <f t="shared" si="160"/>
        <v/>
      </c>
      <c r="AC2615" s="41" t="str">
        <f t="shared" si="163"/>
        <v/>
      </c>
      <c r="AE2615" s="41" t="str">
        <f>IF($H2615="", "", IF(COUNTIF($AA$11:$AA$131, $H2615)&gt;0, 'Application Process'!$AC$4, ""))</f>
        <v/>
      </c>
    </row>
    <row r="2616" spans="1:31" x14ac:dyDescent="0.25">
      <c r="A2616" s="40"/>
      <c r="B2616" s="88" t="str">
        <f>IF($X2616="", "", IF(COUNTIF('Application Process'!$I$11:$I$3035, $X2616)=0, 'Job Database'!$Y$8, IFERROR(INDEX('Application Process'!$AJ$11:$AJ$3035, MATCH($X2616, 'Application Process'!$I$11:$I$3035, 0)), "")))</f>
        <v/>
      </c>
      <c r="C2616" s="40"/>
      <c r="D2616" s="207"/>
      <c r="E2616" s="194"/>
      <c r="F2616" s="194"/>
      <c r="G2616" s="208"/>
      <c r="H2616" s="194"/>
      <c r="I2616" s="208"/>
      <c r="J2616" s="194"/>
      <c r="K2616" s="209"/>
      <c r="L2616" s="194"/>
      <c r="M2616" s="196"/>
      <c r="N2616" s="194"/>
      <c r="O2616" s="194"/>
      <c r="P2616" s="208"/>
      <c r="Q2616" s="194"/>
      <c r="R2616" s="210"/>
      <c r="S2616" s="211"/>
      <c r="T2616" s="193"/>
      <c r="U2616" s="40"/>
      <c r="W2616" s="41" t="str">
        <f t="shared" si="161"/>
        <v/>
      </c>
      <c r="X2616" s="58" t="str">
        <f t="shared" si="162"/>
        <v/>
      </c>
      <c r="Y2616" s="58" t="str">
        <f t="shared" si="160"/>
        <v/>
      </c>
      <c r="AC2616" s="41" t="str">
        <f t="shared" si="163"/>
        <v/>
      </c>
      <c r="AE2616" s="41" t="str">
        <f>IF($H2616="", "", IF(COUNTIF($AA$11:$AA$131, $H2616)&gt;0, 'Application Process'!$AC$4, ""))</f>
        <v/>
      </c>
    </row>
    <row r="2617" spans="1:31" x14ac:dyDescent="0.25">
      <c r="A2617" s="40"/>
      <c r="B2617" s="88" t="str">
        <f>IF($X2617="", "", IF(COUNTIF('Application Process'!$I$11:$I$3035, $X2617)=0, 'Job Database'!$Y$8, IFERROR(INDEX('Application Process'!$AJ$11:$AJ$3035, MATCH($X2617, 'Application Process'!$I$11:$I$3035, 0)), "")))</f>
        <v/>
      </c>
      <c r="C2617" s="40"/>
      <c r="D2617" s="207"/>
      <c r="E2617" s="194"/>
      <c r="F2617" s="194"/>
      <c r="G2617" s="208"/>
      <c r="H2617" s="194"/>
      <c r="I2617" s="208"/>
      <c r="J2617" s="194"/>
      <c r="K2617" s="209"/>
      <c r="L2617" s="194"/>
      <c r="M2617" s="196"/>
      <c r="N2617" s="194"/>
      <c r="O2617" s="194"/>
      <c r="P2617" s="208"/>
      <c r="Q2617" s="194"/>
      <c r="R2617" s="210"/>
      <c r="S2617" s="211"/>
      <c r="T2617" s="193"/>
      <c r="U2617" s="40"/>
      <c r="W2617" s="41" t="str">
        <f t="shared" si="161"/>
        <v/>
      </c>
      <c r="X2617" s="58" t="str">
        <f t="shared" si="162"/>
        <v/>
      </c>
      <c r="Y2617" s="58" t="str">
        <f t="shared" si="160"/>
        <v/>
      </c>
      <c r="AC2617" s="41" t="str">
        <f t="shared" si="163"/>
        <v/>
      </c>
      <c r="AE2617" s="41" t="str">
        <f>IF($H2617="", "", IF(COUNTIF($AA$11:$AA$131, $H2617)&gt;0, 'Application Process'!$AC$4, ""))</f>
        <v/>
      </c>
    </row>
    <row r="2618" spans="1:31" x14ac:dyDescent="0.25">
      <c r="A2618" s="40"/>
      <c r="B2618" s="88" t="str">
        <f>IF($X2618="", "", IF(COUNTIF('Application Process'!$I$11:$I$3035, $X2618)=0, 'Job Database'!$Y$8, IFERROR(INDEX('Application Process'!$AJ$11:$AJ$3035, MATCH($X2618, 'Application Process'!$I$11:$I$3035, 0)), "")))</f>
        <v/>
      </c>
      <c r="C2618" s="40"/>
      <c r="D2618" s="207"/>
      <c r="E2618" s="194"/>
      <c r="F2618" s="194"/>
      <c r="G2618" s="208"/>
      <c r="H2618" s="194"/>
      <c r="I2618" s="208"/>
      <c r="J2618" s="194"/>
      <c r="K2618" s="209"/>
      <c r="L2618" s="194"/>
      <c r="M2618" s="196"/>
      <c r="N2618" s="194"/>
      <c r="O2618" s="194"/>
      <c r="P2618" s="208"/>
      <c r="Q2618" s="194"/>
      <c r="R2618" s="210"/>
      <c r="S2618" s="211"/>
      <c r="T2618" s="193"/>
      <c r="U2618" s="40"/>
      <c r="W2618" s="41" t="str">
        <f t="shared" si="161"/>
        <v/>
      </c>
      <c r="X2618" s="58" t="str">
        <f t="shared" si="162"/>
        <v/>
      </c>
      <c r="Y2618" s="58" t="str">
        <f t="shared" si="160"/>
        <v/>
      </c>
      <c r="AC2618" s="41" t="str">
        <f t="shared" si="163"/>
        <v/>
      </c>
      <c r="AE2618" s="41" t="str">
        <f>IF($H2618="", "", IF(COUNTIF($AA$11:$AA$131, $H2618)&gt;0, 'Application Process'!$AC$4, ""))</f>
        <v/>
      </c>
    </row>
    <row r="2619" spans="1:31" x14ac:dyDescent="0.25">
      <c r="A2619" s="40"/>
      <c r="B2619" s="88" t="str">
        <f>IF($X2619="", "", IF(COUNTIF('Application Process'!$I$11:$I$3035, $X2619)=0, 'Job Database'!$Y$8, IFERROR(INDEX('Application Process'!$AJ$11:$AJ$3035, MATCH($X2619, 'Application Process'!$I$11:$I$3035, 0)), "")))</f>
        <v/>
      </c>
      <c r="C2619" s="40"/>
      <c r="D2619" s="207"/>
      <c r="E2619" s="194"/>
      <c r="F2619" s="194"/>
      <c r="G2619" s="208"/>
      <c r="H2619" s="194"/>
      <c r="I2619" s="208"/>
      <c r="J2619" s="194"/>
      <c r="K2619" s="209"/>
      <c r="L2619" s="194"/>
      <c r="M2619" s="196"/>
      <c r="N2619" s="194"/>
      <c r="O2619" s="194"/>
      <c r="P2619" s="208"/>
      <c r="Q2619" s="194"/>
      <c r="R2619" s="210"/>
      <c r="S2619" s="211"/>
      <c r="T2619" s="193"/>
      <c r="U2619" s="40"/>
      <c r="W2619" s="41" t="str">
        <f t="shared" si="161"/>
        <v/>
      </c>
      <c r="X2619" s="58" t="str">
        <f t="shared" si="162"/>
        <v/>
      </c>
      <c r="Y2619" s="58" t="str">
        <f t="shared" si="160"/>
        <v/>
      </c>
      <c r="AC2619" s="41" t="str">
        <f t="shared" si="163"/>
        <v/>
      </c>
      <c r="AE2619" s="41" t="str">
        <f>IF($H2619="", "", IF(COUNTIF($AA$11:$AA$131, $H2619)&gt;0, 'Application Process'!$AC$4, ""))</f>
        <v/>
      </c>
    </row>
    <row r="2620" spans="1:31" x14ac:dyDescent="0.25">
      <c r="A2620" s="40"/>
      <c r="B2620" s="88" t="str">
        <f>IF($X2620="", "", IF(COUNTIF('Application Process'!$I$11:$I$3035, $X2620)=0, 'Job Database'!$Y$8, IFERROR(INDEX('Application Process'!$AJ$11:$AJ$3035, MATCH($X2620, 'Application Process'!$I$11:$I$3035, 0)), "")))</f>
        <v/>
      </c>
      <c r="C2620" s="40"/>
      <c r="D2620" s="207"/>
      <c r="E2620" s="194"/>
      <c r="F2620" s="194"/>
      <c r="G2620" s="208"/>
      <c r="H2620" s="194"/>
      <c r="I2620" s="208"/>
      <c r="J2620" s="194"/>
      <c r="K2620" s="209"/>
      <c r="L2620" s="194"/>
      <c r="M2620" s="196"/>
      <c r="N2620" s="194"/>
      <c r="O2620" s="194"/>
      <c r="P2620" s="208"/>
      <c r="Q2620" s="194"/>
      <c r="R2620" s="210"/>
      <c r="S2620" s="211"/>
      <c r="T2620" s="193"/>
      <c r="U2620" s="40"/>
      <c r="W2620" s="41" t="str">
        <f t="shared" si="161"/>
        <v/>
      </c>
      <c r="X2620" s="58" t="str">
        <f t="shared" si="162"/>
        <v/>
      </c>
      <c r="Y2620" s="58" t="str">
        <f t="shared" si="160"/>
        <v/>
      </c>
      <c r="AC2620" s="41" t="str">
        <f t="shared" si="163"/>
        <v/>
      </c>
      <c r="AE2620" s="41" t="str">
        <f>IF($H2620="", "", IF(COUNTIF($AA$11:$AA$131, $H2620)&gt;0, 'Application Process'!$AC$4, ""))</f>
        <v/>
      </c>
    </row>
    <row r="2621" spans="1:31" x14ac:dyDescent="0.25">
      <c r="A2621" s="40"/>
      <c r="B2621" s="88" t="str">
        <f>IF($X2621="", "", IF(COUNTIF('Application Process'!$I$11:$I$3035, $X2621)=0, 'Job Database'!$Y$8, IFERROR(INDEX('Application Process'!$AJ$11:$AJ$3035, MATCH($X2621, 'Application Process'!$I$11:$I$3035, 0)), "")))</f>
        <v/>
      </c>
      <c r="C2621" s="40"/>
      <c r="D2621" s="207"/>
      <c r="E2621" s="194"/>
      <c r="F2621" s="194"/>
      <c r="G2621" s="208"/>
      <c r="H2621" s="194"/>
      <c r="I2621" s="208"/>
      <c r="J2621" s="194"/>
      <c r="K2621" s="209"/>
      <c r="L2621" s="194"/>
      <c r="M2621" s="196"/>
      <c r="N2621" s="194"/>
      <c r="O2621" s="194"/>
      <c r="P2621" s="208"/>
      <c r="Q2621" s="194"/>
      <c r="R2621" s="210"/>
      <c r="S2621" s="211"/>
      <c r="T2621" s="193"/>
      <c r="U2621" s="40"/>
      <c r="W2621" s="41" t="str">
        <f t="shared" si="161"/>
        <v/>
      </c>
      <c r="X2621" s="58" t="str">
        <f t="shared" si="162"/>
        <v/>
      </c>
      <c r="Y2621" s="58" t="str">
        <f t="shared" si="160"/>
        <v/>
      </c>
      <c r="AC2621" s="41" t="str">
        <f t="shared" si="163"/>
        <v/>
      </c>
      <c r="AE2621" s="41" t="str">
        <f>IF($H2621="", "", IF(COUNTIF($AA$11:$AA$131, $H2621)&gt;0, 'Application Process'!$AC$4, ""))</f>
        <v/>
      </c>
    </row>
    <row r="2622" spans="1:31" x14ac:dyDescent="0.25">
      <c r="A2622" s="40"/>
      <c r="B2622" s="88" t="str">
        <f>IF($X2622="", "", IF(COUNTIF('Application Process'!$I$11:$I$3035, $X2622)=0, 'Job Database'!$Y$8, IFERROR(INDEX('Application Process'!$AJ$11:$AJ$3035, MATCH($X2622, 'Application Process'!$I$11:$I$3035, 0)), "")))</f>
        <v/>
      </c>
      <c r="C2622" s="40"/>
      <c r="D2622" s="207"/>
      <c r="E2622" s="194"/>
      <c r="F2622" s="194"/>
      <c r="G2622" s="208"/>
      <c r="H2622" s="194"/>
      <c r="I2622" s="208"/>
      <c r="J2622" s="194"/>
      <c r="K2622" s="209"/>
      <c r="L2622" s="194"/>
      <c r="M2622" s="196"/>
      <c r="N2622" s="194"/>
      <c r="O2622" s="194"/>
      <c r="P2622" s="208"/>
      <c r="Q2622" s="194"/>
      <c r="R2622" s="210"/>
      <c r="S2622" s="211"/>
      <c r="T2622" s="193"/>
      <c r="U2622" s="40"/>
      <c r="W2622" s="41" t="str">
        <f t="shared" si="161"/>
        <v/>
      </c>
      <c r="X2622" s="58" t="str">
        <f t="shared" si="162"/>
        <v/>
      </c>
      <c r="Y2622" s="58" t="str">
        <f t="shared" si="160"/>
        <v/>
      </c>
      <c r="AC2622" s="41" t="str">
        <f t="shared" si="163"/>
        <v/>
      </c>
      <c r="AE2622" s="41" t="str">
        <f>IF($H2622="", "", IF(COUNTIF($AA$11:$AA$131, $H2622)&gt;0, 'Application Process'!$AC$4, ""))</f>
        <v/>
      </c>
    </row>
    <row r="2623" spans="1:31" x14ac:dyDescent="0.25">
      <c r="A2623" s="40"/>
      <c r="B2623" s="88" t="str">
        <f>IF($X2623="", "", IF(COUNTIF('Application Process'!$I$11:$I$3035, $X2623)=0, 'Job Database'!$Y$8, IFERROR(INDEX('Application Process'!$AJ$11:$AJ$3035, MATCH($X2623, 'Application Process'!$I$11:$I$3035, 0)), "")))</f>
        <v/>
      </c>
      <c r="C2623" s="40"/>
      <c r="D2623" s="207"/>
      <c r="E2623" s="194"/>
      <c r="F2623" s="194"/>
      <c r="G2623" s="208"/>
      <c r="H2623" s="194"/>
      <c r="I2623" s="208"/>
      <c r="J2623" s="194"/>
      <c r="K2623" s="209"/>
      <c r="L2623" s="194"/>
      <c r="M2623" s="196"/>
      <c r="N2623" s="194"/>
      <c r="O2623" s="194"/>
      <c r="P2623" s="208"/>
      <c r="Q2623" s="194"/>
      <c r="R2623" s="210"/>
      <c r="S2623" s="211"/>
      <c r="T2623" s="193"/>
      <c r="U2623" s="40"/>
      <c r="W2623" s="41" t="str">
        <f t="shared" si="161"/>
        <v/>
      </c>
      <c r="X2623" s="58" t="str">
        <f t="shared" si="162"/>
        <v/>
      </c>
      <c r="Y2623" s="58" t="str">
        <f t="shared" si="160"/>
        <v/>
      </c>
      <c r="AC2623" s="41" t="str">
        <f t="shared" si="163"/>
        <v/>
      </c>
      <c r="AE2623" s="41" t="str">
        <f>IF($H2623="", "", IF(COUNTIF($AA$11:$AA$131, $H2623)&gt;0, 'Application Process'!$AC$4, ""))</f>
        <v/>
      </c>
    </row>
    <row r="2624" spans="1:31" x14ac:dyDescent="0.25">
      <c r="A2624" s="40"/>
      <c r="B2624" s="88" t="str">
        <f>IF($X2624="", "", IF(COUNTIF('Application Process'!$I$11:$I$3035, $X2624)=0, 'Job Database'!$Y$8, IFERROR(INDEX('Application Process'!$AJ$11:$AJ$3035, MATCH($X2624, 'Application Process'!$I$11:$I$3035, 0)), "")))</f>
        <v/>
      </c>
      <c r="C2624" s="40"/>
      <c r="D2624" s="207"/>
      <c r="E2624" s="194"/>
      <c r="F2624" s="194"/>
      <c r="G2624" s="208"/>
      <c r="H2624" s="194"/>
      <c r="I2624" s="208"/>
      <c r="J2624" s="194"/>
      <c r="K2624" s="209"/>
      <c r="L2624" s="194"/>
      <c r="M2624" s="196"/>
      <c r="N2624" s="194"/>
      <c r="O2624" s="194"/>
      <c r="P2624" s="208"/>
      <c r="Q2624" s="194"/>
      <c r="R2624" s="210"/>
      <c r="S2624" s="211"/>
      <c r="T2624" s="193"/>
      <c r="U2624" s="40"/>
      <c r="W2624" s="41" t="str">
        <f t="shared" si="161"/>
        <v/>
      </c>
      <c r="X2624" s="58" t="str">
        <f t="shared" si="162"/>
        <v/>
      </c>
      <c r="Y2624" s="58" t="str">
        <f t="shared" si="160"/>
        <v/>
      </c>
      <c r="AC2624" s="41" t="str">
        <f t="shared" si="163"/>
        <v/>
      </c>
      <c r="AE2624" s="41" t="str">
        <f>IF($H2624="", "", IF(COUNTIF($AA$11:$AA$131, $H2624)&gt;0, 'Application Process'!$AC$4, ""))</f>
        <v/>
      </c>
    </row>
    <row r="2625" spans="1:31" x14ac:dyDescent="0.25">
      <c r="A2625" s="40"/>
      <c r="B2625" s="88" t="str">
        <f>IF($X2625="", "", IF(COUNTIF('Application Process'!$I$11:$I$3035, $X2625)=0, 'Job Database'!$Y$8, IFERROR(INDEX('Application Process'!$AJ$11:$AJ$3035, MATCH($X2625, 'Application Process'!$I$11:$I$3035, 0)), "")))</f>
        <v/>
      </c>
      <c r="C2625" s="40"/>
      <c r="D2625" s="207"/>
      <c r="E2625" s="194"/>
      <c r="F2625" s="194"/>
      <c r="G2625" s="208"/>
      <c r="H2625" s="194"/>
      <c r="I2625" s="208"/>
      <c r="J2625" s="194"/>
      <c r="K2625" s="209"/>
      <c r="L2625" s="194"/>
      <c r="M2625" s="196"/>
      <c r="N2625" s="194"/>
      <c r="O2625" s="194"/>
      <c r="P2625" s="208"/>
      <c r="Q2625" s="194"/>
      <c r="R2625" s="210"/>
      <c r="S2625" s="211"/>
      <c r="T2625" s="193"/>
      <c r="U2625" s="40"/>
      <c r="W2625" s="41" t="str">
        <f t="shared" si="161"/>
        <v/>
      </c>
      <c r="X2625" s="58" t="str">
        <f t="shared" si="162"/>
        <v/>
      </c>
      <c r="Y2625" s="58" t="str">
        <f t="shared" si="160"/>
        <v/>
      </c>
      <c r="AC2625" s="41" t="str">
        <f t="shared" si="163"/>
        <v/>
      </c>
      <c r="AE2625" s="41" t="str">
        <f>IF($H2625="", "", IF(COUNTIF($AA$11:$AA$131, $H2625)&gt;0, 'Application Process'!$AC$4, ""))</f>
        <v/>
      </c>
    </row>
    <row r="2626" spans="1:31" x14ac:dyDescent="0.25">
      <c r="A2626" s="40"/>
      <c r="B2626" s="88" t="str">
        <f>IF($X2626="", "", IF(COUNTIF('Application Process'!$I$11:$I$3035, $X2626)=0, 'Job Database'!$Y$8, IFERROR(INDEX('Application Process'!$AJ$11:$AJ$3035, MATCH($X2626, 'Application Process'!$I$11:$I$3035, 0)), "")))</f>
        <v/>
      </c>
      <c r="C2626" s="40"/>
      <c r="D2626" s="207"/>
      <c r="E2626" s="194"/>
      <c r="F2626" s="194"/>
      <c r="G2626" s="208"/>
      <c r="H2626" s="194"/>
      <c r="I2626" s="208"/>
      <c r="J2626" s="194"/>
      <c r="K2626" s="209"/>
      <c r="L2626" s="194"/>
      <c r="M2626" s="196"/>
      <c r="N2626" s="194"/>
      <c r="O2626" s="194"/>
      <c r="P2626" s="208"/>
      <c r="Q2626" s="194"/>
      <c r="R2626" s="210"/>
      <c r="S2626" s="211"/>
      <c r="T2626" s="193"/>
      <c r="U2626" s="40"/>
      <c r="W2626" s="41" t="str">
        <f t="shared" si="161"/>
        <v/>
      </c>
      <c r="X2626" s="58" t="str">
        <f t="shared" si="162"/>
        <v/>
      </c>
      <c r="Y2626" s="58" t="str">
        <f t="shared" si="160"/>
        <v/>
      </c>
      <c r="AC2626" s="41" t="str">
        <f t="shared" si="163"/>
        <v/>
      </c>
      <c r="AE2626" s="41" t="str">
        <f>IF($H2626="", "", IF(COUNTIF($AA$11:$AA$131, $H2626)&gt;0, 'Application Process'!$AC$4, ""))</f>
        <v/>
      </c>
    </row>
    <row r="2627" spans="1:31" x14ac:dyDescent="0.25">
      <c r="A2627" s="40"/>
      <c r="B2627" s="88" t="str">
        <f>IF($X2627="", "", IF(COUNTIF('Application Process'!$I$11:$I$3035, $X2627)=0, 'Job Database'!$Y$8, IFERROR(INDEX('Application Process'!$AJ$11:$AJ$3035, MATCH($X2627, 'Application Process'!$I$11:$I$3035, 0)), "")))</f>
        <v/>
      </c>
      <c r="C2627" s="40"/>
      <c r="D2627" s="207"/>
      <c r="E2627" s="194"/>
      <c r="F2627" s="194"/>
      <c r="G2627" s="208"/>
      <c r="H2627" s="194"/>
      <c r="I2627" s="208"/>
      <c r="J2627" s="194"/>
      <c r="K2627" s="209"/>
      <c r="L2627" s="194"/>
      <c r="M2627" s="196"/>
      <c r="N2627" s="194"/>
      <c r="O2627" s="194"/>
      <c r="P2627" s="208"/>
      <c r="Q2627" s="194"/>
      <c r="R2627" s="210"/>
      <c r="S2627" s="211"/>
      <c r="T2627" s="193"/>
      <c r="U2627" s="40"/>
      <c r="W2627" s="41" t="str">
        <f t="shared" si="161"/>
        <v/>
      </c>
      <c r="X2627" s="58" t="str">
        <f t="shared" si="162"/>
        <v/>
      </c>
      <c r="Y2627" s="58" t="str">
        <f t="shared" si="160"/>
        <v/>
      </c>
      <c r="AC2627" s="41" t="str">
        <f t="shared" si="163"/>
        <v/>
      </c>
      <c r="AE2627" s="41" t="str">
        <f>IF($H2627="", "", IF(COUNTIF($AA$11:$AA$131, $H2627)&gt;0, 'Application Process'!$AC$4, ""))</f>
        <v/>
      </c>
    </row>
    <row r="2628" spans="1:31" x14ac:dyDescent="0.25">
      <c r="A2628" s="40"/>
      <c r="B2628" s="88" t="str">
        <f>IF($X2628="", "", IF(COUNTIF('Application Process'!$I$11:$I$3035, $X2628)=0, 'Job Database'!$Y$8, IFERROR(INDEX('Application Process'!$AJ$11:$AJ$3035, MATCH($X2628, 'Application Process'!$I$11:$I$3035, 0)), "")))</f>
        <v/>
      </c>
      <c r="C2628" s="40"/>
      <c r="D2628" s="207"/>
      <c r="E2628" s="194"/>
      <c r="F2628" s="194"/>
      <c r="G2628" s="208"/>
      <c r="H2628" s="194"/>
      <c r="I2628" s="208"/>
      <c r="J2628" s="194"/>
      <c r="K2628" s="209"/>
      <c r="L2628" s="194"/>
      <c r="M2628" s="196"/>
      <c r="N2628" s="194"/>
      <c r="O2628" s="194"/>
      <c r="P2628" s="208"/>
      <c r="Q2628" s="194"/>
      <c r="R2628" s="210"/>
      <c r="S2628" s="211"/>
      <c r="T2628" s="193"/>
      <c r="U2628" s="40"/>
      <c r="W2628" s="41" t="str">
        <f t="shared" si="161"/>
        <v/>
      </c>
      <c r="X2628" s="58" t="str">
        <f t="shared" si="162"/>
        <v/>
      </c>
      <c r="Y2628" s="58" t="str">
        <f t="shared" si="160"/>
        <v/>
      </c>
      <c r="AC2628" s="41" t="str">
        <f t="shared" si="163"/>
        <v/>
      </c>
      <c r="AE2628" s="41" t="str">
        <f>IF($H2628="", "", IF(COUNTIF($AA$11:$AA$131, $H2628)&gt;0, 'Application Process'!$AC$4, ""))</f>
        <v/>
      </c>
    </row>
    <row r="2629" spans="1:31" x14ac:dyDescent="0.25">
      <c r="A2629" s="40"/>
      <c r="B2629" s="88" t="str">
        <f>IF($X2629="", "", IF(COUNTIF('Application Process'!$I$11:$I$3035, $X2629)=0, 'Job Database'!$Y$8, IFERROR(INDEX('Application Process'!$AJ$11:$AJ$3035, MATCH($X2629, 'Application Process'!$I$11:$I$3035, 0)), "")))</f>
        <v/>
      </c>
      <c r="C2629" s="40"/>
      <c r="D2629" s="207"/>
      <c r="E2629" s="194"/>
      <c r="F2629" s="194"/>
      <c r="G2629" s="208"/>
      <c r="H2629" s="194"/>
      <c r="I2629" s="208"/>
      <c r="J2629" s="194"/>
      <c r="K2629" s="209"/>
      <c r="L2629" s="194"/>
      <c r="M2629" s="196"/>
      <c r="N2629" s="194"/>
      <c r="O2629" s="194"/>
      <c r="P2629" s="208"/>
      <c r="Q2629" s="194"/>
      <c r="R2629" s="210"/>
      <c r="S2629" s="211"/>
      <c r="T2629" s="193"/>
      <c r="U2629" s="40"/>
      <c r="W2629" s="41" t="str">
        <f t="shared" si="161"/>
        <v/>
      </c>
      <c r="X2629" s="58" t="str">
        <f t="shared" si="162"/>
        <v/>
      </c>
      <c r="Y2629" s="58" t="str">
        <f t="shared" si="160"/>
        <v/>
      </c>
      <c r="AC2629" s="41" t="str">
        <f t="shared" si="163"/>
        <v/>
      </c>
      <c r="AE2629" s="41" t="str">
        <f>IF($H2629="", "", IF(COUNTIF($AA$11:$AA$131, $H2629)&gt;0, 'Application Process'!$AC$4, ""))</f>
        <v/>
      </c>
    </row>
    <row r="2630" spans="1:31" x14ac:dyDescent="0.25">
      <c r="A2630" s="40"/>
      <c r="B2630" s="88" t="str">
        <f>IF($X2630="", "", IF(COUNTIF('Application Process'!$I$11:$I$3035, $X2630)=0, 'Job Database'!$Y$8, IFERROR(INDEX('Application Process'!$AJ$11:$AJ$3035, MATCH($X2630, 'Application Process'!$I$11:$I$3035, 0)), "")))</f>
        <v/>
      </c>
      <c r="C2630" s="40"/>
      <c r="D2630" s="207"/>
      <c r="E2630" s="194"/>
      <c r="F2630" s="194"/>
      <c r="G2630" s="208"/>
      <c r="H2630" s="194"/>
      <c r="I2630" s="208"/>
      <c r="J2630" s="194"/>
      <c r="K2630" s="209"/>
      <c r="L2630" s="194"/>
      <c r="M2630" s="196"/>
      <c r="N2630" s="194"/>
      <c r="O2630" s="194"/>
      <c r="P2630" s="208"/>
      <c r="Q2630" s="194"/>
      <c r="R2630" s="210"/>
      <c r="S2630" s="211"/>
      <c r="T2630" s="193"/>
      <c r="U2630" s="40"/>
      <c r="W2630" s="41" t="str">
        <f t="shared" si="161"/>
        <v/>
      </c>
      <c r="X2630" s="58" t="str">
        <f t="shared" si="162"/>
        <v/>
      </c>
      <c r="Y2630" s="58" t="str">
        <f t="shared" si="160"/>
        <v/>
      </c>
      <c r="AC2630" s="41" t="str">
        <f t="shared" si="163"/>
        <v/>
      </c>
      <c r="AE2630" s="41" t="str">
        <f>IF($H2630="", "", IF(COUNTIF($AA$11:$AA$131, $H2630)&gt;0, 'Application Process'!$AC$4, ""))</f>
        <v/>
      </c>
    </row>
    <row r="2631" spans="1:31" x14ac:dyDescent="0.25">
      <c r="A2631" s="40"/>
      <c r="B2631" s="88" t="str">
        <f>IF($X2631="", "", IF(COUNTIF('Application Process'!$I$11:$I$3035, $X2631)=0, 'Job Database'!$Y$8, IFERROR(INDEX('Application Process'!$AJ$11:$AJ$3035, MATCH($X2631, 'Application Process'!$I$11:$I$3035, 0)), "")))</f>
        <v/>
      </c>
      <c r="C2631" s="40"/>
      <c r="D2631" s="207"/>
      <c r="E2631" s="194"/>
      <c r="F2631" s="194"/>
      <c r="G2631" s="208"/>
      <c r="H2631" s="194"/>
      <c r="I2631" s="208"/>
      <c r="J2631" s="194"/>
      <c r="K2631" s="209"/>
      <c r="L2631" s="194"/>
      <c r="M2631" s="196"/>
      <c r="N2631" s="194"/>
      <c r="O2631" s="194"/>
      <c r="P2631" s="208"/>
      <c r="Q2631" s="194"/>
      <c r="R2631" s="210"/>
      <c r="S2631" s="211"/>
      <c r="T2631" s="193"/>
      <c r="U2631" s="40"/>
      <c r="W2631" s="41" t="str">
        <f t="shared" si="161"/>
        <v/>
      </c>
      <c r="X2631" s="58" t="str">
        <f t="shared" si="162"/>
        <v/>
      </c>
      <c r="Y2631" s="58" t="str">
        <f t="shared" si="160"/>
        <v/>
      </c>
      <c r="AC2631" s="41" t="str">
        <f t="shared" si="163"/>
        <v/>
      </c>
      <c r="AE2631" s="41" t="str">
        <f>IF($H2631="", "", IF(COUNTIF($AA$11:$AA$131, $H2631)&gt;0, 'Application Process'!$AC$4, ""))</f>
        <v/>
      </c>
    </row>
    <row r="2632" spans="1:31" x14ac:dyDescent="0.25">
      <c r="A2632" s="40"/>
      <c r="B2632" s="88" t="str">
        <f>IF($X2632="", "", IF(COUNTIF('Application Process'!$I$11:$I$3035, $X2632)=0, 'Job Database'!$Y$8, IFERROR(INDEX('Application Process'!$AJ$11:$AJ$3035, MATCH($X2632, 'Application Process'!$I$11:$I$3035, 0)), "")))</f>
        <v/>
      </c>
      <c r="C2632" s="40"/>
      <c r="D2632" s="207"/>
      <c r="E2632" s="194"/>
      <c r="F2632" s="194"/>
      <c r="G2632" s="208"/>
      <c r="H2632" s="194"/>
      <c r="I2632" s="208"/>
      <c r="J2632" s="194"/>
      <c r="K2632" s="209"/>
      <c r="L2632" s="194"/>
      <c r="M2632" s="196"/>
      <c r="N2632" s="194"/>
      <c r="O2632" s="194"/>
      <c r="P2632" s="208"/>
      <c r="Q2632" s="194"/>
      <c r="R2632" s="210"/>
      <c r="S2632" s="211"/>
      <c r="T2632" s="193"/>
      <c r="U2632" s="40"/>
      <c r="W2632" s="41" t="str">
        <f t="shared" si="161"/>
        <v/>
      </c>
      <c r="X2632" s="58" t="str">
        <f t="shared" si="162"/>
        <v/>
      </c>
      <c r="Y2632" s="58" t="str">
        <f t="shared" si="160"/>
        <v/>
      </c>
      <c r="AC2632" s="41" t="str">
        <f t="shared" si="163"/>
        <v/>
      </c>
      <c r="AE2632" s="41" t="str">
        <f>IF($H2632="", "", IF(COUNTIF($AA$11:$AA$131, $H2632)&gt;0, 'Application Process'!$AC$4, ""))</f>
        <v/>
      </c>
    </row>
    <row r="2633" spans="1:31" x14ac:dyDescent="0.25">
      <c r="A2633" s="40"/>
      <c r="B2633" s="88" t="str">
        <f>IF($X2633="", "", IF(COUNTIF('Application Process'!$I$11:$I$3035, $X2633)=0, 'Job Database'!$Y$8, IFERROR(INDEX('Application Process'!$AJ$11:$AJ$3035, MATCH($X2633, 'Application Process'!$I$11:$I$3035, 0)), "")))</f>
        <v/>
      </c>
      <c r="C2633" s="40"/>
      <c r="D2633" s="207"/>
      <c r="E2633" s="194"/>
      <c r="F2633" s="194"/>
      <c r="G2633" s="208"/>
      <c r="H2633" s="194"/>
      <c r="I2633" s="208"/>
      <c r="J2633" s="194"/>
      <c r="K2633" s="209"/>
      <c r="L2633" s="194"/>
      <c r="M2633" s="196"/>
      <c r="N2633" s="194"/>
      <c r="O2633" s="194"/>
      <c r="P2633" s="208"/>
      <c r="Q2633" s="194"/>
      <c r="R2633" s="210"/>
      <c r="S2633" s="211"/>
      <c r="T2633" s="193"/>
      <c r="U2633" s="40"/>
      <c r="W2633" s="41" t="str">
        <f t="shared" si="161"/>
        <v/>
      </c>
      <c r="X2633" s="58" t="str">
        <f t="shared" si="162"/>
        <v/>
      </c>
      <c r="Y2633" s="58" t="str">
        <f t="shared" si="160"/>
        <v/>
      </c>
      <c r="AC2633" s="41" t="str">
        <f t="shared" si="163"/>
        <v/>
      </c>
      <c r="AE2633" s="41" t="str">
        <f>IF($H2633="", "", IF(COUNTIF($AA$11:$AA$131, $H2633)&gt;0, 'Application Process'!$AC$4, ""))</f>
        <v/>
      </c>
    </row>
    <row r="2634" spans="1:31" x14ac:dyDescent="0.25">
      <c r="A2634" s="40"/>
      <c r="B2634" s="88" t="str">
        <f>IF($X2634="", "", IF(COUNTIF('Application Process'!$I$11:$I$3035, $X2634)=0, 'Job Database'!$Y$8, IFERROR(INDEX('Application Process'!$AJ$11:$AJ$3035, MATCH($X2634, 'Application Process'!$I$11:$I$3035, 0)), "")))</f>
        <v/>
      </c>
      <c r="C2634" s="40"/>
      <c r="D2634" s="207"/>
      <c r="E2634" s="194"/>
      <c r="F2634" s="194"/>
      <c r="G2634" s="208"/>
      <c r="H2634" s="194"/>
      <c r="I2634" s="208"/>
      <c r="J2634" s="194"/>
      <c r="K2634" s="209"/>
      <c r="L2634" s="194"/>
      <c r="M2634" s="196"/>
      <c r="N2634" s="194"/>
      <c r="O2634" s="194"/>
      <c r="P2634" s="208"/>
      <c r="Q2634" s="194"/>
      <c r="R2634" s="210"/>
      <c r="S2634" s="211"/>
      <c r="T2634" s="193"/>
      <c r="U2634" s="40"/>
      <c r="W2634" s="41" t="str">
        <f t="shared" si="161"/>
        <v/>
      </c>
      <c r="X2634" s="58" t="str">
        <f t="shared" si="162"/>
        <v/>
      </c>
      <c r="Y2634" s="58" t="str">
        <f t="shared" si="160"/>
        <v/>
      </c>
      <c r="AC2634" s="41" t="str">
        <f t="shared" si="163"/>
        <v/>
      </c>
      <c r="AE2634" s="41" t="str">
        <f>IF($H2634="", "", IF(COUNTIF($AA$11:$AA$131, $H2634)&gt;0, 'Application Process'!$AC$4, ""))</f>
        <v/>
      </c>
    </row>
    <row r="2635" spans="1:31" x14ac:dyDescent="0.25">
      <c r="A2635" s="40"/>
      <c r="B2635" s="88" t="str">
        <f>IF($X2635="", "", IF(COUNTIF('Application Process'!$I$11:$I$3035, $X2635)=0, 'Job Database'!$Y$8, IFERROR(INDEX('Application Process'!$AJ$11:$AJ$3035, MATCH($X2635, 'Application Process'!$I$11:$I$3035, 0)), "")))</f>
        <v/>
      </c>
      <c r="C2635" s="40"/>
      <c r="D2635" s="207"/>
      <c r="E2635" s="194"/>
      <c r="F2635" s="194"/>
      <c r="G2635" s="208"/>
      <c r="H2635" s="194"/>
      <c r="I2635" s="208"/>
      <c r="J2635" s="194"/>
      <c r="K2635" s="209"/>
      <c r="L2635" s="194"/>
      <c r="M2635" s="196"/>
      <c r="N2635" s="194"/>
      <c r="O2635" s="194"/>
      <c r="P2635" s="208"/>
      <c r="Q2635" s="194"/>
      <c r="R2635" s="210"/>
      <c r="S2635" s="211"/>
      <c r="T2635" s="193"/>
      <c r="U2635" s="40"/>
      <c r="W2635" s="41" t="str">
        <f t="shared" si="161"/>
        <v/>
      </c>
      <c r="X2635" s="58" t="str">
        <f t="shared" si="162"/>
        <v/>
      </c>
      <c r="Y2635" s="58" t="str">
        <f t="shared" ref="Y2635:Y2698" si="164">IF($H2635="", "", CONCATENATE($H2635, " - ", $B2635))</f>
        <v/>
      </c>
      <c r="AC2635" s="41" t="str">
        <f t="shared" si="163"/>
        <v/>
      </c>
      <c r="AE2635" s="41" t="str">
        <f>IF($H2635="", "", IF(COUNTIF($AA$11:$AA$131, $H2635)&gt;0, 'Application Process'!$AC$4, ""))</f>
        <v/>
      </c>
    </row>
    <row r="2636" spans="1:31" x14ac:dyDescent="0.25">
      <c r="A2636" s="40"/>
      <c r="B2636" s="88" t="str">
        <f>IF($X2636="", "", IF(COUNTIF('Application Process'!$I$11:$I$3035, $X2636)=0, 'Job Database'!$Y$8, IFERROR(INDEX('Application Process'!$AJ$11:$AJ$3035, MATCH($X2636, 'Application Process'!$I$11:$I$3035, 0)), "")))</f>
        <v/>
      </c>
      <c r="C2636" s="40"/>
      <c r="D2636" s="207"/>
      <c r="E2636" s="194"/>
      <c r="F2636" s="194"/>
      <c r="G2636" s="208"/>
      <c r="H2636" s="194"/>
      <c r="I2636" s="208"/>
      <c r="J2636" s="194"/>
      <c r="K2636" s="209"/>
      <c r="L2636" s="194"/>
      <c r="M2636" s="196"/>
      <c r="N2636" s="194"/>
      <c r="O2636" s="194"/>
      <c r="P2636" s="208"/>
      <c r="Q2636" s="194"/>
      <c r="R2636" s="210"/>
      <c r="S2636" s="211"/>
      <c r="T2636" s="193"/>
      <c r="U2636" s="40"/>
      <c r="W2636" s="41" t="str">
        <f t="shared" ref="W2636:W2699" si="165">IF($D2636="", "", IF(COUNTIF($D$11:$D$3035, $D2636)&gt;1, "X", ""))</f>
        <v/>
      </c>
      <c r="X2636" s="58" t="str">
        <f t="shared" ref="X2636:X2699" si="166">IF($D2636="", "", CONCATENATE(D2636, IF(E2636="", "", " - "), IF(E2636="", "", E2636), IF(F2636="", "", " - "), IF(F2636="", "", F2636)))</f>
        <v/>
      </c>
      <c r="Y2636" s="58" t="str">
        <f t="shared" si="164"/>
        <v/>
      </c>
      <c r="AC2636" s="41" t="str">
        <f t="shared" ref="AC2636:AC2699" si="167">IF($H2636="", "", IF(COUNTIF($AA$11:$AA$131, $H2636)=0, "X", ""))</f>
        <v/>
      </c>
      <c r="AE2636" s="41" t="str">
        <f>IF($H2636="", "", IF(COUNTIF($AA$11:$AA$131, $H2636)&gt;0, 'Application Process'!$AC$4, ""))</f>
        <v/>
      </c>
    </row>
    <row r="2637" spans="1:31" x14ac:dyDescent="0.25">
      <c r="A2637" s="40"/>
      <c r="B2637" s="88" t="str">
        <f>IF($X2637="", "", IF(COUNTIF('Application Process'!$I$11:$I$3035, $X2637)=0, 'Job Database'!$Y$8, IFERROR(INDEX('Application Process'!$AJ$11:$AJ$3035, MATCH($X2637, 'Application Process'!$I$11:$I$3035, 0)), "")))</f>
        <v/>
      </c>
      <c r="C2637" s="40"/>
      <c r="D2637" s="207"/>
      <c r="E2637" s="194"/>
      <c r="F2637" s="194"/>
      <c r="G2637" s="208"/>
      <c r="H2637" s="194"/>
      <c r="I2637" s="208"/>
      <c r="J2637" s="194"/>
      <c r="K2637" s="209"/>
      <c r="L2637" s="194"/>
      <c r="M2637" s="196"/>
      <c r="N2637" s="194"/>
      <c r="O2637" s="194"/>
      <c r="P2637" s="208"/>
      <c r="Q2637" s="194"/>
      <c r="R2637" s="210"/>
      <c r="S2637" s="211"/>
      <c r="T2637" s="193"/>
      <c r="U2637" s="40"/>
      <c r="W2637" s="41" t="str">
        <f t="shared" si="165"/>
        <v/>
      </c>
      <c r="X2637" s="58" t="str">
        <f t="shared" si="166"/>
        <v/>
      </c>
      <c r="Y2637" s="58" t="str">
        <f t="shared" si="164"/>
        <v/>
      </c>
      <c r="AC2637" s="41" t="str">
        <f t="shared" si="167"/>
        <v/>
      </c>
      <c r="AE2637" s="41" t="str">
        <f>IF($H2637="", "", IF(COUNTIF($AA$11:$AA$131, $H2637)&gt;0, 'Application Process'!$AC$4, ""))</f>
        <v/>
      </c>
    </row>
    <row r="2638" spans="1:31" x14ac:dyDescent="0.25">
      <c r="A2638" s="40"/>
      <c r="B2638" s="88" t="str">
        <f>IF($X2638="", "", IF(COUNTIF('Application Process'!$I$11:$I$3035, $X2638)=0, 'Job Database'!$Y$8, IFERROR(INDEX('Application Process'!$AJ$11:$AJ$3035, MATCH($X2638, 'Application Process'!$I$11:$I$3035, 0)), "")))</f>
        <v/>
      </c>
      <c r="C2638" s="40"/>
      <c r="D2638" s="207"/>
      <c r="E2638" s="194"/>
      <c r="F2638" s="194"/>
      <c r="G2638" s="208"/>
      <c r="H2638" s="194"/>
      <c r="I2638" s="208"/>
      <c r="J2638" s="194"/>
      <c r="K2638" s="209"/>
      <c r="L2638" s="194"/>
      <c r="M2638" s="196"/>
      <c r="N2638" s="194"/>
      <c r="O2638" s="194"/>
      <c r="P2638" s="208"/>
      <c r="Q2638" s="194"/>
      <c r="R2638" s="210"/>
      <c r="S2638" s="211"/>
      <c r="T2638" s="193"/>
      <c r="U2638" s="40"/>
      <c r="W2638" s="41" t="str">
        <f t="shared" si="165"/>
        <v/>
      </c>
      <c r="X2638" s="58" t="str">
        <f t="shared" si="166"/>
        <v/>
      </c>
      <c r="Y2638" s="58" t="str">
        <f t="shared" si="164"/>
        <v/>
      </c>
      <c r="AC2638" s="41" t="str">
        <f t="shared" si="167"/>
        <v/>
      </c>
      <c r="AE2638" s="41" t="str">
        <f>IF($H2638="", "", IF(COUNTIF($AA$11:$AA$131, $H2638)&gt;0, 'Application Process'!$AC$4, ""))</f>
        <v/>
      </c>
    </row>
    <row r="2639" spans="1:31" x14ac:dyDescent="0.25">
      <c r="A2639" s="40"/>
      <c r="B2639" s="88" t="str">
        <f>IF($X2639="", "", IF(COUNTIF('Application Process'!$I$11:$I$3035, $X2639)=0, 'Job Database'!$Y$8, IFERROR(INDEX('Application Process'!$AJ$11:$AJ$3035, MATCH($X2639, 'Application Process'!$I$11:$I$3035, 0)), "")))</f>
        <v/>
      </c>
      <c r="C2639" s="40"/>
      <c r="D2639" s="207"/>
      <c r="E2639" s="194"/>
      <c r="F2639" s="194"/>
      <c r="G2639" s="208"/>
      <c r="H2639" s="194"/>
      <c r="I2639" s="208"/>
      <c r="J2639" s="194"/>
      <c r="K2639" s="209"/>
      <c r="L2639" s="194"/>
      <c r="M2639" s="196"/>
      <c r="N2639" s="194"/>
      <c r="O2639" s="194"/>
      <c r="P2639" s="208"/>
      <c r="Q2639" s="194"/>
      <c r="R2639" s="210"/>
      <c r="S2639" s="211"/>
      <c r="T2639" s="193"/>
      <c r="U2639" s="40"/>
      <c r="W2639" s="41" t="str">
        <f t="shared" si="165"/>
        <v/>
      </c>
      <c r="X2639" s="58" t="str">
        <f t="shared" si="166"/>
        <v/>
      </c>
      <c r="Y2639" s="58" t="str">
        <f t="shared" si="164"/>
        <v/>
      </c>
      <c r="AC2639" s="41" t="str">
        <f t="shared" si="167"/>
        <v/>
      </c>
      <c r="AE2639" s="41" t="str">
        <f>IF($H2639="", "", IF(COUNTIF($AA$11:$AA$131, $H2639)&gt;0, 'Application Process'!$AC$4, ""))</f>
        <v/>
      </c>
    </row>
    <row r="2640" spans="1:31" x14ac:dyDescent="0.25">
      <c r="A2640" s="40"/>
      <c r="B2640" s="88" t="str">
        <f>IF($X2640="", "", IF(COUNTIF('Application Process'!$I$11:$I$3035, $X2640)=0, 'Job Database'!$Y$8, IFERROR(INDEX('Application Process'!$AJ$11:$AJ$3035, MATCH($X2640, 'Application Process'!$I$11:$I$3035, 0)), "")))</f>
        <v/>
      </c>
      <c r="C2640" s="40"/>
      <c r="D2640" s="207"/>
      <c r="E2640" s="194"/>
      <c r="F2640" s="194"/>
      <c r="G2640" s="208"/>
      <c r="H2640" s="194"/>
      <c r="I2640" s="208"/>
      <c r="J2640" s="194"/>
      <c r="K2640" s="209"/>
      <c r="L2640" s="194"/>
      <c r="M2640" s="196"/>
      <c r="N2640" s="194"/>
      <c r="O2640" s="194"/>
      <c r="P2640" s="208"/>
      <c r="Q2640" s="194"/>
      <c r="R2640" s="210"/>
      <c r="S2640" s="211"/>
      <c r="T2640" s="193"/>
      <c r="U2640" s="40"/>
      <c r="W2640" s="41" t="str">
        <f t="shared" si="165"/>
        <v/>
      </c>
      <c r="X2640" s="58" t="str">
        <f t="shared" si="166"/>
        <v/>
      </c>
      <c r="Y2640" s="58" t="str">
        <f t="shared" si="164"/>
        <v/>
      </c>
      <c r="AC2640" s="41" t="str">
        <f t="shared" si="167"/>
        <v/>
      </c>
      <c r="AE2640" s="41" t="str">
        <f>IF($H2640="", "", IF(COUNTIF($AA$11:$AA$131, $H2640)&gt;0, 'Application Process'!$AC$4, ""))</f>
        <v/>
      </c>
    </row>
    <row r="2641" spans="1:31" x14ac:dyDescent="0.25">
      <c r="A2641" s="40"/>
      <c r="B2641" s="88" t="str">
        <f>IF($X2641="", "", IF(COUNTIF('Application Process'!$I$11:$I$3035, $X2641)=0, 'Job Database'!$Y$8, IFERROR(INDEX('Application Process'!$AJ$11:$AJ$3035, MATCH($X2641, 'Application Process'!$I$11:$I$3035, 0)), "")))</f>
        <v/>
      </c>
      <c r="C2641" s="40"/>
      <c r="D2641" s="207"/>
      <c r="E2641" s="194"/>
      <c r="F2641" s="194"/>
      <c r="G2641" s="208"/>
      <c r="H2641" s="194"/>
      <c r="I2641" s="208"/>
      <c r="J2641" s="194"/>
      <c r="K2641" s="209"/>
      <c r="L2641" s="194"/>
      <c r="M2641" s="196"/>
      <c r="N2641" s="194"/>
      <c r="O2641" s="194"/>
      <c r="P2641" s="208"/>
      <c r="Q2641" s="194"/>
      <c r="R2641" s="210"/>
      <c r="S2641" s="211"/>
      <c r="T2641" s="193"/>
      <c r="U2641" s="40"/>
      <c r="W2641" s="41" t="str">
        <f t="shared" si="165"/>
        <v/>
      </c>
      <c r="X2641" s="58" t="str">
        <f t="shared" si="166"/>
        <v/>
      </c>
      <c r="Y2641" s="58" t="str">
        <f t="shared" si="164"/>
        <v/>
      </c>
      <c r="AC2641" s="41" t="str">
        <f t="shared" si="167"/>
        <v/>
      </c>
      <c r="AE2641" s="41" t="str">
        <f>IF($H2641="", "", IF(COUNTIF($AA$11:$AA$131, $H2641)&gt;0, 'Application Process'!$AC$4, ""))</f>
        <v/>
      </c>
    </row>
    <row r="2642" spans="1:31" x14ac:dyDescent="0.25">
      <c r="A2642" s="40"/>
      <c r="B2642" s="88" t="str">
        <f>IF($X2642="", "", IF(COUNTIF('Application Process'!$I$11:$I$3035, $X2642)=0, 'Job Database'!$Y$8, IFERROR(INDEX('Application Process'!$AJ$11:$AJ$3035, MATCH($X2642, 'Application Process'!$I$11:$I$3035, 0)), "")))</f>
        <v/>
      </c>
      <c r="C2642" s="40"/>
      <c r="D2642" s="207"/>
      <c r="E2642" s="194"/>
      <c r="F2642" s="194"/>
      <c r="G2642" s="208"/>
      <c r="H2642" s="194"/>
      <c r="I2642" s="208"/>
      <c r="J2642" s="194"/>
      <c r="K2642" s="209"/>
      <c r="L2642" s="194"/>
      <c r="M2642" s="196"/>
      <c r="N2642" s="194"/>
      <c r="O2642" s="194"/>
      <c r="P2642" s="208"/>
      <c r="Q2642" s="194"/>
      <c r="R2642" s="210"/>
      <c r="S2642" s="211"/>
      <c r="T2642" s="193"/>
      <c r="U2642" s="40"/>
      <c r="W2642" s="41" t="str">
        <f t="shared" si="165"/>
        <v/>
      </c>
      <c r="X2642" s="58" t="str">
        <f t="shared" si="166"/>
        <v/>
      </c>
      <c r="Y2642" s="58" t="str">
        <f t="shared" si="164"/>
        <v/>
      </c>
      <c r="AC2642" s="41" t="str">
        <f t="shared" si="167"/>
        <v/>
      </c>
      <c r="AE2642" s="41" t="str">
        <f>IF($H2642="", "", IF(COUNTIF($AA$11:$AA$131, $H2642)&gt;0, 'Application Process'!$AC$4, ""))</f>
        <v/>
      </c>
    </row>
    <row r="2643" spans="1:31" x14ac:dyDescent="0.25">
      <c r="A2643" s="40"/>
      <c r="B2643" s="88" t="str">
        <f>IF($X2643="", "", IF(COUNTIF('Application Process'!$I$11:$I$3035, $X2643)=0, 'Job Database'!$Y$8, IFERROR(INDEX('Application Process'!$AJ$11:$AJ$3035, MATCH($X2643, 'Application Process'!$I$11:$I$3035, 0)), "")))</f>
        <v/>
      </c>
      <c r="C2643" s="40"/>
      <c r="D2643" s="207"/>
      <c r="E2643" s="194"/>
      <c r="F2643" s="194"/>
      <c r="G2643" s="208"/>
      <c r="H2643" s="194"/>
      <c r="I2643" s="208"/>
      <c r="J2643" s="194"/>
      <c r="K2643" s="209"/>
      <c r="L2643" s="194"/>
      <c r="M2643" s="196"/>
      <c r="N2643" s="194"/>
      <c r="O2643" s="194"/>
      <c r="P2643" s="208"/>
      <c r="Q2643" s="194"/>
      <c r="R2643" s="210"/>
      <c r="S2643" s="211"/>
      <c r="T2643" s="193"/>
      <c r="U2643" s="40"/>
      <c r="W2643" s="41" t="str">
        <f t="shared" si="165"/>
        <v/>
      </c>
      <c r="X2643" s="58" t="str">
        <f t="shared" si="166"/>
        <v/>
      </c>
      <c r="Y2643" s="58" t="str">
        <f t="shared" si="164"/>
        <v/>
      </c>
      <c r="AC2643" s="41" t="str">
        <f t="shared" si="167"/>
        <v/>
      </c>
      <c r="AE2643" s="41" t="str">
        <f>IF($H2643="", "", IF(COUNTIF($AA$11:$AA$131, $H2643)&gt;0, 'Application Process'!$AC$4, ""))</f>
        <v/>
      </c>
    </row>
    <row r="2644" spans="1:31" x14ac:dyDescent="0.25">
      <c r="A2644" s="40"/>
      <c r="B2644" s="88" t="str">
        <f>IF($X2644="", "", IF(COUNTIF('Application Process'!$I$11:$I$3035, $X2644)=0, 'Job Database'!$Y$8, IFERROR(INDEX('Application Process'!$AJ$11:$AJ$3035, MATCH($X2644, 'Application Process'!$I$11:$I$3035, 0)), "")))</f>
        <v/>
      </c>
      <c r="C2644" s="40"/>
      <c r="D2644" s="207"/>
      <c r="E2644" s="194"/>
      <c r="F2644" s="194"/>
      <c r="G2644" s="208"/>
      <c r="H2644" s="194"/>
      <c r="I2644" s="208"/>
      <c r="J2644" s="194"/>
      <c r="K2644" s="209"/>
      <c r="L2644" s="194"/>
      <c r="M2644" s="196"/>
      <c r="N2644" s="194"/>
      <c r="O2644" s="194"/>
      <c r="P2644" s="208"/>
      <c r="Q2644" s="194"/>
      <c r="R2644" s="210"/>
      <c r="S2644" s="211"/>
      <c r="T2644" s="193"/>
      <c r="U2644" s="40"/>
      <c r="W2644" s="41" t="str">
        <f t="shared" si="165"/>
        <v/>
      </c>
      <c r="X2644" s="58" t="str">
        <f t="shared" si="166"/>
        <v/>
      </c>
      <c r="Y2644" s="58" t="str">
        <f t="shared" si="164"/>
        <v/>
      </c>
      <c r="AC2644" s="41" t="str">
        <f t="shared" si="167"/>
        <v/>
      </c>
      <c r="AE2644" s="41" t="str">
        <f>IF($H2644="", "", IF(COUNTIF($AA$11:$AA$131, $H2644)&gt;0, 'Application Process'!$AC$4, ""))</f>
        <v/>
      </c>
    </row>
    <row r="2645" spans="1:31" x14ac:dyDescent="0.25">
      <c r="A2645" s="40"/>
      <c r="B2645" s="88" t="str">
        <f>IF($X2645="", "", IF(COUNTIF('Application Process'!$I$11:$I$3035, $X2645)=0, 'Job Database'!$Y$8, IFERROR(INDEX('Application Process'!$AJ$11:$AJ$3035, MATCH($X2645, 'Application Process'!$I$11:$I$3035, 0)), "")))</f>
        <v/>
      </c>
      <c r="C2645" s="40"/>
      <c r="D2645" s="207"/>
      <c r="E2645" s="194"/>
      <c r="F2645" s="194"/>
      <c r="G2645" s="208"/>
      <c r="H2645" s="194"/>
      <c r="I2645" s="208"/>
      <c r="J2645" s="194"/>
      <c r="K2645" s="209"/>
      <c r="L2645" s="194"/>
      <c r="M2645" s="196"/>
      <c r="N2645" s="194"/>
      <c r="O2645" s="194"/>
      <c r="P2645" s="208"/>
      <c r="Q2645" s="194"/>
      <c r="R2645" s="210"/>
      <c r="S2645" s="211"/>
      <c r="T2645" s="193"/>
      <c r="U2645" s="40"/>
      <c r="W2645" s="41" t="str">
        <f t="shared" si="165"/>
        <v/>
      </c>
      <c r="X2645" s="58" t="str">
        <f t="shared" si="166"/>
        <v/>
      </c>
      <c r="Y2645" s="58" t="str">
        <f t="shared" si="164"/>
        <v/>
      </c>
      <c r="AC2645" s="41" t="str">
        <f t="shared" si="167"/>
        <v/>
      </c>
      <c r="AE2645" s="41" t="str">
        <f>IF($H2645="", "", IF(COUNTIF($AA$11:$AA$131, $H2645)&gt;0, 'Application Process'!$AC$4, ""))</f>
        <v/>
      </c>
    </row>
    <row r="2646" spans="1:31" x14ac:dyDescent="0.25">
      <c r="A2646" s="40"/>
      <c r="B2646" s="88" t="str">
        <f>IF($X2646="", "", IF(COUNTIF('Application Process'!$I$11:$I$3035, $X2646)=0, 'Job Database'!$Y$8, IFERROR(INDEX('Application Process'!$AJ$11:$AJ$3035, MATCH($X2646, 'Application Process'!$I$11:$I$3035, 0)), "")))</f>
        <v/>
      </c>
      <c r="C2646" s="40"/>
      <c r="D2646" s="207"/>
      <c r="E2646" s="194"/>
      <c r="F2646" s="194"/>
      <c r="G2646" s="208"/>
      <c r="H2646" s="194"/>
      <c r="I2646" s="208"/>
      <c r="J2646" s="194"/>
      <c r="K2646" s="209"/>
      <c r="L2646" s="194"/>
      <c r="M2646" s="196"/>
      <c r="N2646" s="194"/>
      <c r="O2646" s="194"/>
      <c r="P2646" s="208"/>
      <c r="Q2646" s="194"/>
      <c r="R2646" s="210"/>
      <c r="S2646" s="211"/>
      <c r="T2646" s="193"/>
      <c r="U2646" s="40"/>
      <c r="W2646" s="41" t="str">
        <f t="shared" si="165"/>
        <v/>
      </c>
      <c r="X2646" s="58" t="str">
        <f t="shared" si="166"/>
        <v/>
      </c>
      <c r="Y2646" s="58" t="str">
        <f t="shared" si="164"/>
        <v/>
      </c>
      <c r="AC2646" s="41" t="str">
        <f t="shared" si="167"/>
        <v/>
      </c>
      <c r="AE2646" s="41" t="str">
        <f>IF($H2646="", "", IF(COUNTIF($AA$11:$AA$131, $H2646)&gt;0, 'Application Process'!$AC$4, ""))</f>
        <v/>
      </c>
    </row>
    <row r="2647" spans="1:31" x14ac:dyDescent="0.25">
      <c r="A2647" s="40"/>
      <c r="B2647" s="88" t="str">
        <f>IF($X2647="", "", IF(COUNTIF('Application Process'!$I$11:$I$3035, $X2647)=0, 'Job Database'!$Y$8, IFERROR(INDEX('Application Process'!$AJ$11:$AJ$3035, MATCH($X2647, 'Application Process'!$I$11:$I$3035, 0)), "")))</f>
        <v/>
      </c>
      <c r="C2647" s="40"/>
      <c r="D2647" s="207"/>
      <c r="E2647" s="194"/>
      <c r="F2647" s="194"/>
      <c r="G2647" s="208"/>
      <c r="H2647" s="194"/>
      <c r="I2647" s="208"/>
      <c r="J2647" s="194"/>
      <c r="K2647" s="209"/>
      <c r="L2647" s="194"/>
      <c r="M2647" s="196"/>
      <c r="N2647" s="194"/>
      <c r="O2647" s="194"/>
      <c r="P2647" s="208"/>
      <c r="Q2647" s="194"/>
      <c r="R2647" s="210"/>
      <c r="S2647" s="211"/>
      <c r="T2647" s="193"/>
      <c r="U2647" s="40"/>
      <c r="W2647" s="41" t="str">
        <f t="shared" si="165"/>
        <v/>
      </c>
      <c r="X2647" s="58" t="str">
        <f t="shared" si="166"/>
        <v/>
      </c>
      <c r="Y2647" s="58" t="str">
        <f t="shared" si="164"/>
        <v/>
      </c>
      <c r="AC2647" s="41" t="str">
        <f t="shared" si="167"/>
        <v/>
      </c>
      <c r="AE2647" s="41" t="str">
        <f>IF($H2647="", "", IF(COUNTIF($AA$11:$AA$131, $H2647)&gt;0, 'Application Process'!$AC$4, ""))</f>
        <v/>
      </c>
    </row>
    <row r="2648" spans="1:31" x14ac:dyDescent="0.25">
      <c r="A2648" s="40"/>
      <c r="B2648" s="88" t="str">
        <f>IF($X2648="", "", IF(COUNTIF('Application Process'!$I$11:$I$3035, $X2648)=0, 'Job Database'!$Y$8, IFERROR(INDEX('Application Process'!$AJ$11:$AJ$3035, MATCH($X2648, 'Application Process'!$I$11:$I$3035, 0)), "")))</f>
        <v/>
      </c>
      <c r="C2648" s="40"/>
      <c r="D2648" s="207"/>
      <c r="E2648" s="194"/>
      <c r="F2648" s="194"/>
      <c r="G2648" s="208"/>
      <c r="H2648" s="194"/>
      <c r="I2648" s="208"/>
      <c r="J2648" s="194"/>
      <c r="K2648" s="209"/>
      <c r="L2648" s="194"/>
      <c r="M2648" s="196"/>
      <c r="N2648" s="194"/>
      <c r="O2648" s="194"/>
      <c r="P2648" s="208"/>
      <c r="Q2648" s="194"/>
      <c r="R2648" s="210"/>
      <c r="S2648" s="211"/>
      <c r="T2648" s="193"/>
      <c r="U2648" s="40"/>
      <c r="W2648" s="41" t="str">
        <f t="shared" si="165"/>
        <v/>
      </c>
      <c r="X2648" s="58" t="str">
        <f t="shared" si="166"/>
        <v/>
      </c>
      <c r="Y2648" s="58" t="str">
        <f t="shared" si="164"/>
        <v/>
      </c>
      <c r="AC2648" s="41" t="str">
        <f t="shared" si="167"/>
        <v/>
      </c>
      <c r="AE2648" s="41" t="str">
        <f>IF($H2648="", "", IF(COUNTIF($AA$11:$AA$131, $H2648)&gt;0, 'Application Process'!$AC$4, ""))</f>
        <v/>
      </c>
    </row>
    <row r="2649" spans="1:31" x14ac:dyDescent="0.25">
      <c r="A2649" s="40"/>
      <c r="B2649" s="88" t="str">
        <f>IF($X2649="", "", IF(COUNTIF('Application Process'!$I$11:$I$3035, $X2649)=0, 'Job Database'!$Y$8, IFERROR(INDEX('Application Process'!$AJ$11:$AJ$3035, MATCH($X2649, 'Application Process'!$I$11:$I$3035, 0)), "")))</f>
        <v/>
      </c>
      <c r="C2649" s="40"/>
      <c r="D2649" s="207"/>
      <c r="E2649" s="194"/>
      <c r="F2649" s="194"/>
      <c r="G2649" s="208"/>
      <c r="H2649" s="194"/>
      <c r="I2649" s="208"/>
      <c r="J2649" s="194"/>
      <c r="K2649" s="209"/>
      <c r="L2649" s="194"/>
      <c r="M2649" s="196"/>
      <c r="N2649" s="194"/>
      <c r="O2649" s="194"/>
      <c r="P2649" s="208"/>
      <c r="Q2649" s="194"/>
      <c r="R2649" s="210"/>
      <c r="S2649" s="211"/>
      <c r="T2649" s="193"/>
      <c r="U2649" s="40"/>
      <c r="W2649" s="41" t="str">
        <f t="shared" si="165"/>
        <v/>
      </c>
      <c r="X2649" s="58" t="str">
        <f t="shared" si="166"/>
        <v/>
      </c>
      <c r="Y2649" s="58" t="str">
        <f t="shared" si="164"/>
        <v/>
      </c>
      <c r="AC2649" s="41" t="str">
        <f t="shared" si="167"/>
        <v/>
      </c>
      <c r="AE2649" s="41" t="str">
        <f>IF($H2649="", "", IF(COUNTIF($AA$11:$AA$131, $H2649)&gt;0, 'Application Process'!$AC$4, ""))</f>
        <v/>
      </c>
    </row>
    <row r="2650" spans="1:31" x14ac:dyDescent="0.25">
      <c r="A2650" s="40"/>
      <c r="B2650" s="88" t="str">
        <f>IF($X2650="", "", IF(COUNTIF('Application Process'!$I$11:$I$3035, $X2650)=0, 'Job Database'!$Y$8, IFERROR(INDEX('Application Process'!$AJ$11:$AJ$3035, MATCH($X2650, 'Application Process'!$I$11:$I$3035, 0)), "")))</f>
        <v/>
      </c>
      <c r="C2650" s="40"/>
      <c r="D2650" s="207"/>
      <c r="E2650" s="194"/>
      <c r="F2650" s="194"/>
      <c r="G2650" s="208"/>
      <c r="H2650" s="194"/>
      <c r="I2650" s="208"/>
      <c r="J2650" s="194"/>
      <c r="K2650" s="209"/>
      <c r="L2650" s="194"/>
      <c r="M2650" s="196"/>
      <c r="N2650" s="194"/>
      <c r="O2650" s="194"/>
      <c r="P2650" s="208"/>
      <c r="Q2650" s="194"/>
      <c r="R2650" s="210"/>
      <c r="S2650" s="211"/>
      <c r="T2650" s="193"/>
      <c r="U2650" s="40"/>
      <c r="W2650" s="41" t="str">
        <f t="shared" si="165"/>
        <v/>
      </c>
      <c r="X2650" s="58" t="str">
        <f t="shared" si="166"/>
        <v/>
      </c>
      <c r="Y2650" s="58" t="str">
        <f t="shared" si="164"/>
        <v/>
      </c>
      <c r="AC2650" s="41" t="str">
        <f t="shared" si="167"/>
        <v/>
      </c>
      <c r="AE2650" s="41" t="str">
        <f>IF($H2650="", "", IF(COUNTIF($AA$11:$AA$131, $H2650)&gt;0, 'Application Process'!$AC$4, ""))</f>
        <v/>
      </c>
    </row>
    <row r="2651" spans="1:31" x14ac:dyDescent="0.25">
      <c r="A2651" s="40"/>
      <c r="B2651" s="88" t="str">
        <f>IF($X2651="", "", IF(COUNTIF('Application Process'!$I$11:$I$3035, $X2651)=0, 'Job Database'!$Y$8, IFERROR(INDEX('Application Process'!$AJ$11:$AJ$3035, MATCH($X2651, 'Application Process'!$I$11:$I$3035, 0)), "")))</f>
        <v/>
      </c>
      <c r="C2651" s="40"/>
      <c r="D2651" s="207"/>
      <c r="E2651" s="194"/>
      <c r="F2651" s="194"/>
      <c r="G2651" s="208"/>
      <c r="H2651" s="194"/>
      <c r="I2651" s="208"/>
      <c r="J2651" s="194"/>
      <c r="K2651" s="209"/>
      <c r="L2651" s="194"/>
      <c r="M2651" s="196"/>
      <c r="N2651" s="194"/>
      <c r="O2651" s="194"/>
      <c r="P2651" s="208"/>
      <c r="Q2651" s="194"/>
      <c r="R2651" s="210"/>
      <c r="S2651" s="211"/>
      <c r="T2651" s="193"/>
      <c r="U2651" s="40"/>
      <c r="W2651" s="41" t="str">
        <f t="shared" si="165"/>
        <v/>
      </c>
      <c r="X2651" s="58" t="str">
        <f t="shared" si="166"/>
        <v/>
      </c>
      <c r="Y2651" s="58" t="str">
        <f t="shared" si="164"/>
        <v/>
      </c>
      <c r="AC2651" s="41" t="str">
        <f t="shared" si="167"/>
        <v/>
      </c>
      <c r="AE2651" s="41" t="str">
        <f>IF($H2651="", "", IF(COUNTIF($AA$11:$AA$131, $H2651)&gt;0, 'Application Process'!$AC$4, ""))</f>
        <v/>
      </c>
    </row>
    <row r="2652" spans="1:31" x14ac:dyDescent="0.25">
      <c r="A2652" s="40"/>
      <c r="B2652" s="88" t="str">
        <f>IF($X2652="", "", IF(COUNTIF('Application Process'!$I$11:$I$3035, $X2652)=0, 'Job Database'!$Y$8, IFERROR(INDEX('Application Process'!$AJ$11:$AJ$3035, MATCH($X2652, 'Application Process'!$I$11:$I$3035, 0)), "")))</f>
        <v/>
      </c>
      <c r="C2652" s="40"/>
      <c r="D2652" s="207"/>
      <c r="E2652" s="194"/>
      <c r="F2652" s="194"/>
      <c r="G2652" s="208"/>
      <c r="H2652" s="194"/>
      <c r="I2652" s="208"/>
      <c r="J2652" s="194"/>
      <c r="K2652" s="209"/>
      <c r="L2652" s="194"/>
      <c r="M2652" s="196"/>
      <c r="N2652" s="194"/>
      <c r="O2652" s="194"/>
      <c r="P2652" s="208"/>
      <c r="Q2652" s="194"/>
      <c r="R2652" s="210"/>
      <c r="S2652" s="211"/>
      <c r="T2652" s="193"/>
      <c r="U2652" s="40"/>
      <c r="W2652" s="41" t="str">
        <f t="shared" si="165"/>
        <v/>
      </c>
      <c r="X2652" s="58" t="str">
        <f t="shared" si="166"/>
        <v/>
      </c>
      <c r="Y2652" s="58" t="str">
        <f t="shared" si="164"/>
        <v/>
      </c>
      <c r="AC2652" s="41" t="str">
        <f t="shared" si="167"/>
        <v/>
      </c>
      <c r="AE2652" s="41" t="str">
        <f>IF($H2652="", "", IF(COUNTIF($AA$11:$AA$131, $H2652)&gt;0, 'Application Process'!$AC$4, ""))</f>
        <v/>
      </c>
    </row>
    <row r="2653" spans="1:31" x14ac:dyDescent="0.25">
      <c r="A2653" s="40"/>
      <c r="B2653" s="88" t="str">
        <f>IF($X2653="", "", IF(COUNTIF('Application Process'!$I$11:$I$3035, $X2653)=0, 'Job Database'!$Y$8, IFERROR(INDEX('Application Process'!$AJ$11:$AJ$3035, MATCH($X2653, 'Application Process'!$I$11:$I$3035, 0)), "")))</f>
        <v/>
      </c>
      <c r="C2653" s="40"/>
      <c r="D2653" s="207"/>
      <c r="E2653" s="194"/>
      <c r="F2653" s="194"/>
      <c r="G2653" s="208"/>
      <c r="H2653" s="194"/>
      <c r="I2653" s="208"/>
      <c r="J2653" s="194"/>
      <c r="K2653" s="209"/>
      <c r="L2653" s="194"/>
      <c r="M2653" s="196"/>
      <c r="N2653" s="194"/>
      <c r="O2653" s="194"/>
      <c r="P2653" s="208"/>
      <c r="Q2653" s="194"/>
      <c r="R2653" s="210"/>
      <c r="S2653" s="211"/>
      <c r="T2653" s="193"/>
      <c r="U2653" s="40"/>
      <c r="W2653" s="41" t="str">
        <f t="shared" si="165"/>
        <v/>
      </c>
      <c r="X2653" s="58" t="str">
        <f t="shared" si="166"/>
        <v/>
      </c>
      <c r="Y2653" s="58" t="str">
        <f t="shared" si="164"/>
        <v/>
      </c>
      <c r="AC2653" s="41" t="str">
        <f t="shared" si="167"/>
        <v/>
      </c>
      <c r="AE2653" s="41" t="str">
        <f>IF($H2653="", "", IF(COUNTIF($AA$11:$AA$131, $H2653)&gt;0, 'Application Process'!$AC$4, ""))</f>
        <v/>
      </c>
    </row>
    <row r="2654" spans="1:31" x14ac:dyDescent="0.25">
      <c r="A2654" s="40"/>
      <c r="B2654" s="88" t="str">
        <f>IF($X2654="", "", IF(COUNTIF('Application Process'!$I$11:$I$3035, $X2654)=0, 'Job Database'!$Y$8, IFERROR(INDEX('Application Process'!$AJ$11:$AJ$3035, MATCH($X2654, 'Application Process'!$I$11:$I$3035, 0)), "")))</f>
        <v/>
      </c>
      <c r="C2654" s="40"/>
      <c r="D2654" s="207"/>
      <c r="E2654" s="194"/>
      <c r="F2654" s="194"/>
      <c r="G2654" s="208"/>
      <c r="H2654" s="194"/>
      <c r="I2654" s="208"/>
      <c r="J2654" s="194"/>
      <c r="K2654" s="209"/>
      <c r="L2654" s="194"/>
      <c r="M2654" s="196"/>
      <c r="N2654" s="194"/>
      <c r="O2654" s="194"/>
      <c r="P2654" s="208"/>
      <c r="Q2654" s="194"/>
      <c r="R2654" s="210"/>
      <c r="S2654" s="211"/>
      <c r="T2654" s="193"/>
      <c r="U2654" s="40"/>
      <c r="W2654" s="41" t="str">
        <f t="shared" si="165"/>
        <v/>
      </c>
      <c r="X2654" s="58" t="str">
        <f t="shared" si="166"/>
        <v/>
      </c>
      <c r="Y2654" s="58" t="str">
        <f t="shared" si="164"/>
        <v/>
      </c>
      <c r="AC2654" s="41" t="str">
        <f t="shared" si="167"/>
        <v/>
      </c>
      <c r="AE2654" s="41" t="str">
        <f>IF($H2654="", "", IF(COUNTIF($AA$11:$AA$131, $H2654)&gt;0, 'Application Process'!$AC$4, ""))</f>
        <v/>
      </c>
    </row>
    <row r="2655" spans="1:31" x14ac:dyDescent="0.25">
      <c r="A2655" s="40"/>
      <c r="B2655" s="88" t="str">
        <f>IF($X2655="", "", IF(COUNTIF('Application Process'!$I$11:$I$3035, $X2655)=0, 'Job Database'!$Y$8, IFERROR(INDEX('Application Process'!$AJ$11:$AJ$3035, MATCH($X2655, 'Application Process'!$I$11:$I$3035, 0)), "")))</f>
        <v/>
      </c>
      <c r="C2655" s="40"/>
      <c r="D2655" s="207"/>
      <c r="E2655" s="194"/>
      <c r="F2655" s="194"/>
      <c r="G2655" s="208"/>
      <c r="H2655" s="194"/>
      <c r="I2655" s="208"/>
      <c r="J2655" s="194"/>
      <c r="K2655" s="209"/>
      <c r="L2655" s="194"/>
      <c r="M2655" s="196"/>
      <c r="N2655" s="194"/>
      <c r="O2655" s="194"/>
      <c r="P2655" s="208"/>
      <c r="Q2655" s="194"/>
      <c r="R2655" s="210"/>
      <c r="S2655" s="211"/>
      <c r="T2655" s="193"/>
      <c r="U2655" s="40"/>
      <c r="W2655" s="41" t="str">
        <f t="shared" si="165"/>
        <v/>
      </c>
      <c r="X2655" s="58" t="str">
        <f t="shared" si="166"/>
        <v/>
      </c>
      <c r="Y2655" s="58" t="str">
        <f t="shared" si="164"/>
        <v/>
      </c>
      <c r="AC2655" s="41" t="str">
        <f t="shared" si="167"/>
        <v/>
      </c>
      <c r="AE2655" s="41" t="str">
        <f>IF($H2655="", "", IF(COUNTIF($AA$11:$AA$131, $H2655)&gt;0, 'Application Process'!$AC$4, ""))</f>
        <v/>
      </c>
    </row>
    <row r="2656" spans="1:31" x14ac:dyDescent="0.25">
      <c r="A2656" s="40"/>
      <c r="B2656" s="88" t="str">
        <f>IF($X2656="", "", IF(COUNTIF('Application Process'!$I$11:$I$3035, $X2656)=0, 'Job Database'!$Y$8, IFERROR(INDEX('Application Process'!$AJ$11:$AJ$3035, MATCH($X2656, 'Application Process'!$I$11:$I$3035, 0)), "")))</f>
        <v/>
      </c>
      <c r="C2656" s="40"/>
      <c r="D2656" s="207"/>
      <c r="E2656" s="194"/>
      <c r="F2656" s="194"/>
      <c r="G2656" s="208"/>
      <c r="H2656" s="194"/>
      <c r="I2656" s="208"/>
      <c r="J2656" s="194"/>
      <c r="K2656" s="209"/>
      <c r="L2656" s="194"/>
      <c r="M2656" s="196"/>
      <c r="N2656" s="194"/>
      <c r="O2656" s="194"/>
      <c r="P2656" s="208"/>
      <c r="Q2656" s="194"/>
      <c r="R2656" s="210"/>
      <c r="S2656" s="211"/>
      <c r="T2656" s="193"/>
      <c r="U2656" s="40"/>
      <c r="W2656" s="41" t="str">
        <f t="shared" si="165"/>
        <v/>
      </c>
      <c r="X2656" s="58" t="str">
        <f t="shared" si="166"/>
        <v/>
      </c>
      <c r="Y2656" s="58" t="str">
        <f t="shared" si="164"/>
        <v/>
      </c>
      <c r="AC2656" s="41" t="str">
        <f t="shared" si="167"/>
        <v/>
      </c>
      <c r="AE2656" s="41" t="str">
        <f>IF($H2656="", "", IF(COUNTIF($AA$11:$AA$131, $H2656)&gt;0, 'Application Process'!$AC$4, ""))</f>
        <v/>
      </c>
    </row>
    <row r="2657" spans="1:31" x14ac:dyDescent="0.25">
      <c r="A2657" s="40"/>
      <c r="B2657" s="88" t="str">
        <f>IF($X2657="", "", IF(COUNTIF('Application Process'!$I$11:$I$3035, $X2657)=0, 'Job Database'!$Y$8, IFERROR(INDEX('Application Process'!$AJ$11:$AJ$3035, MATCH($X2657, 'Application Process'!$I$11:$I$3035, 0)), "")))</f>
        <v/>
      </c>
      <c r="C2657" s="40"/>
      <c r="D2657" s="207"/>
      <c r="E2657" s="194"/>
      <c r="F2657" s="194"/>
      <c r="G2657" s="208"/>
      <c r="H2657" s="194"/>
      <c r="I2657" s="208"/>
      <c r="J2657" s="194"/>
      <c r="K2657" s="209"/>
      <c r="L2657" s="194"/>
      <c r="M2657" s="196"/>
      <c r="N2657" s="194"/>
      <c r="O2657" s="194"/>
      <c r="P2657" s="208"/>
      <c r="Q2657" s="194"/>
      <c r="R2657" s="210"/>
      <c r="S2657" s="211"/>
      <c r="T2657" s="193"/>
      <c r="U2657" s="40"/>
      <c r="W2657" s="41" t="str">
        <f t="shared" si="165"/>
        <v/>
      </c>
      <c r="X2657" s="58" t="str">
        <f t="shared" si="166"/>
        <v/>
      </c>
      <c r="Y2657" s="58" t="str">
        <f t="shared" si="164"/>
        <v/>
      </c>
      <c r="AC2657" s="41" t="str">
        <f t="shared" si="167"/>
        <v/>
      </c>
      <c r="AE2657" s="41" t="str">
        <f>IF($H2657="", "", IF(COUNTIF($AA$11:$AA$131, $H2657)&gt;0, 'Application Process'!$AC$4, ""))</f>
        <v/>
      </c>
    </row>
    <row r="2658" spans="1:31" x14ac:dyDescent="0.25">
      <c r="A2658" s="40"/>
      <c r="B2658" s="88" t="str">
        <f>IF($X2658="", "", IF(COUNTIF('Application Process'!$I$11:$I$3035, $X2658)=0, 'Job Database'!$Y$8, IFERROR(INDEX('Application Process'!$AJ$11:$AJ$3035, MATCH($X2658, 'Application Process'!$I$11:$I$3035, 0)), "")))</f>
        <v/>
      </c>
      <c r="C2658" s="40"/>
      <c r="D2658" s="207"/>
      <c r="E2658" s="194"/>
      <c r="F2658" s="194"/>
      <c r="G2658" s="208"/>
      <c r="H2658" s="194"/>
      <c r="I2658" s="208"/>
      <c r="J2658" s="194"/>
      <c r="K2658" s="209"/>
      <c r="L2658" s="194"/>
      <c r="M2658" s="196"/>
      <c r="N2658" s="194"/>
      <c r="O2658" s="194"/>
      <c r="P2658" s="208"/>
      <c r="Q2658" s="194"/>
      <c r="R2658" s="210"/>
      <c r="S2658" s="211"/>
      <c r="T2658" s="193"/>
      <c r="U2658" s="40"/>
      <c r="W2658" s="41" t="str">
        <f t="shared" si="165"/>
        <v/>
      </c>
      <c r="X2658" s="58" t="str">
        <f t="shared" si="166"/>
        <v/>
      </c>
      <c r="Y2658" s="58" t="str">
        <f t="shared" si="164"/>
        <v/>
      </c>
      <c r="AC2658" s="41" t="str">
        <f t="shared" si="167"/>
        <v/>
      </c>
      <c r="AE2658" s="41" t="str">
        <f>IF($H2658="", "", IF(COUNTIF($AA$11:$AA$131, $H2658)&gt;0, 'Application Process'!$AC$4, ""))</f>
        <v/>
      </c>
    </row>
    <row r="2659" spans="1:31" x14ac:dyDescent="0.25">
      <c r="A2659" s="40"/>
      <c r="B2659" s="88" t="str">
        <f>IF($X2659="", "", IF(COUNTIF('Application Process'!$I$11:$I$3035, $X2659)=0, 'Job Database'!$Y$8, IFERROR(INDEX('Application Process'!$AJ$11:$AJ$3035, MATCH($X2659, 'Application Process'!$I$11:$I$3035, 0)), "")))</f>
        <v/>
      </c>
      <c r="C2659" s="40"/>
      <c r="D2659" s="207"/>
      <c r="E2659" s="194"/>
      <c r="F2659" s="194"/>
      <c r="G2659" s="208"/>
      <c r="H2659" s="194"/>
      <c r="I2659" s="208"/>
      <c r="J2659" s="194"/>
      <c r="K2659" s="209"/>
      <c r="L2659" s="194"/>
      <c r="M2659" s="196"/>
      <c r="N2659" s="194"/>
      <c r="O2659" s="194"/>
      <c r="P2659" s="208"/>
      <c r="Q2659" s="194"/>
      <c r="R2659" s="210"/>
      <c r="S2659" s="211"/>
      <c r="T2659" s="193"/>
      <c r="U2659" s="40"/>
      <c r="W2659" s="41" t="str">
        <f t="shared" si="165"/>
        <v/>
      </c>
      <c r="X2659" s="58" t="str">
        <f t="shared" si="166"/>
        <v/>
      </c>
      <c r="Y2659" s="58" t="str">
        <f t="shared" si="164"/>
        <v/>
      </c>
      <c r="AC2659" s="41" t="str">
        <f t="shared" si="167"/>
        <v/>
      </c>
      <c r="AE2659" s="41" t="str">
        <f>IF($H2659="", "", IF(COUNTIF($AA$11:$AA$131, $H2659)&gt;0, 'Application Process'!$AC$4, ""))</f>
        <v/>
      </c>
    </row>
    <row r="2660" spans="1:31" x14ac:dyDescent="0.25">
      <c r="A2660" s="40"/>
      <c r="B2660" s="88" t="str">
        <f>IF($X2660="", "", IF(COUNTIF('Application Process'!$I$11:$I$3035, $X2660)=0, 'Job Database'!$Y$8, IFERROR(INDEX('Application Process'!$AJ$11:$AJ$3035, MATCH($X2660, 'Application Process'!$I$11:$I$3035, 0)), "")))</f>
        <v/>
      </c>
      <c r="C2660" s="40"/>
      <c r="D2660" s="207"/>
      <c r="E2660" s="194"/>
      <c r="F2660" s="194"/>
      <c r="G2660" s="208"/>
      <c r="H2660" s="194"/>
      <c r="I2660" s="208"/>
      <c r="J2660" s="194"/>
      <c r="K2660" s="209"/>
      <c r="L2660" s="194"/>
      <c r="M2660" s="196"/>
      <c r="N2660" s="194"/>
      <c r="O2660" s="194"/>
      <c r="P2660" s="208"/>
      <c r="Q2660" s="194"/>
      <c r="R2660" s="210"/>
      <c r="S2660" s="211"/>
      <c r="T2660" s="193"/>
      <c r="U2660" s="40"/>
      <c r="W2660" s="41" t="str">
        <f t="shared" si="165"/>
        <v/>
      </c>
      <c r="X2660" s="58" t="str">
        <f t="shared" si="166"/>
        <v/>
      </c>
      <c r="Y2660" s="58" t="str">
        <f t="shared" si="164"/>
        <v/>
      </c>
      <c r="AC2660" s="41" t="str">
        <f t="shared" si="167"/>
        <v/>
      </c>
      <c r="AE2660" s="41" t="str">
        <f>IF($H2660="", "", IF(COUNTIF($AA$11:$AA$131, $H2660)&gt;0, 'Application Process'!$AC$4, ""))</f>
        <v/>
      </c>
    </row>
    <row r="2661" spans="1:31" x14ac:dyDescent="0.25">
      <c r="A2661" s="40"/>
      <c r="B2661" s="88" t="str">
        <f>IF($X2661="", "", IF(COUNTIF('Application Process'!$I$11:$I$3035, $X2661)=0, 'Job Database'!$Y$8, IFERROR(INDEX('Application Process'!$AJ$11:$AJ$3035, MATCH($X2661, 'Application Process'!$I$11:$I$3035, 0)), "")))</f>
        <v/>
      </c>
      <c r="C2661" s="40"/>
      <c r="D2661" s="207"/>
      <c r="E2661" s="194"/>
      <c r="F2661" s="194"/>
      <c r="G2661" s="208"/>
      <c r="H2661" s="194"/>
      <c r="I2661" s="208"/>
      <c r="J2661" s="194"/>
      <c r="K2661" s="209"/>
      <c r="L2661" s="194"/>
      <c r="M2661" s="196"/>
      <c r="N2661" s="194"/>
      <c r="O2661" s="194"/>
      <c r="P2661" s="208"/>
      <c r="Q2661" s="194"/>
      <c r="R2661" s="210"/>
      <c r="S2661" s="211"/>
      <c r="T2661" s="193"/>
      <c r="U2661" s="40"/>
      <c r="W2661" s="41" t="str">
        <f t="shared" si="165"/>
        <v/>
      </c>
      <c r="X2661" s="58" t="str">
        <f t="shared" si="166"/>
        <v/>
      </c>
      <c r="Y2661" s="58" t="str">
        <f t="shared" si="164"/>
        <v/>
      </c>
      <c r="AC2661" s="41" t="str">
        <f t="shared" si="167"/>
        <v/>
      </c>
      <c r="AE2661" s="41" t="str">
        <f>IF($H2661="", "", IF(COUNTIF($AA$11:$AA$131, $H2661)&gt;0, 'Application Process'!$AC$4, ""))</f>
        <v/>
      </c>
    </row>
    <row r="2662" spans="1:31" x14ac:dyDescent="0.25">
      <c r="A2662" s="40"/>
      <c r="B2662" s="88" t="str">
        <f>IF($X2662="", "", IF(COUNTIF('Application Process'!$I$11:$I$3035, $X2662)=0, 'Job Database'!$Y$8, IFERROR(INDEX('Application Process'!$AJ$11:$AJ$3035, MATCH($X2662, 'Application Process'!$I$11:$I$3035, 0)), "")))</f>
        <v/>
      </c>
      <c r="C2662" s="40"/>
      <c r="D2662" s="207"/>
      <c r="E2662" s="194"/>
      <c r="F2662" s="194"/>
      <c r="G2662" s="208"/>
      <c r="H2662" s="194"/>
      <c r="I2662" s="208"/>
      <c r="J2662" s="194"/>
      <c r="K2662" s="209"/>
      <c r="L2662" s="194"/>
      <c r="M2662" s="196"/>
      <c r="N2662" s="194"/>
      <c r="O2662" s="194"/>
      <c r="P2662" s="208"/>
      <c r="Q2662" s="194"/>
      <c r="R2662" s="210"/>
      <c r="S2662" s="211"/>
      <c r="T2662" s="193"/>
      <c r="U2662" s="40"/>
      <c r="W2662" s="41" t="str">
        <f t="shared" si="165"/>
        <v/>
      </c>
      <c r="X2662" s="58" t="str">
        <f t="shared" si="166"/>
        <v/>
      </c>
      <c r="Y2662" s="58" t="str">
        <f t="shared" si="164"/>
        <v/>
      </c>
      <c r="AC2662" s="41" t="str">
        <f t="shared" si="167"/>
        <v/>
      </c>
      <c r="AE2662" s="41" t="str">
        <f>IF($H2662="", "", IF(COUNTIF($AA$11:$AA$131, $H2662)&gt;0, 'Application Process'!$AC$4, ""))</f>
        <v/>
      </c>
    </row>
    <row r="2663" spans="1:31" x14ac:dyDescent="0.25">
      <c r="A2663" s="40"/>
      <c r="B2663" s="88" t="str">
        <f>IF($X2663="", "", IF(COUNTIF('Application Process'!$I$11:$I$3035, $X2663)=0, 'Job Database'!$Y$8, IFERROR(INDEX('Application Process'!$AJ$11:$AJ$3035, MATCH($X2663, 'Application Process'!$I$11:$I$3035, 0)), "")))</f>
        <v/>
      </c>
      <c r="C2663" s="40"/>
      <c r="D2663" s="207"/>
      <c r="E2663" s="194"/>
      <c r="F2663" s="194"/>
      <c r="G2663" s="208"/>
      <c r="H2663" s="194"/>
      <c r="I2663" s="208"/>
      <c r="J2663" s="194"/>
      <c r="K2663" s="209"/>
      <c r="L2663" s="194"/>
      <c r="M2663" s="196"/>
      <c r="N2663" s="194"/>
      <c r="O2663" s="194"/>
      <c r="P2663" s="208"/>
      <c r="Q2663" s="194"/>
      <c r="R2663" s="210"/>
      <c r="S2663" s="211"/>
      <c r="T2663" s="193"/>
      <c r="U2663" s="40"/>
      <c r="W2663" s="41" t="str">
        <f t="shared" si="165"/>
        <v/>
      </c>
      <c r="X2663" s="58" t="str">
        <f t="shared" si="166"/>
        <v/>
      </c>
      <c r="Y2663" s="58" t="str">
        <f t="shared" si="164"/>
        <v/>
      </c>
      <c r="AC2663" s="41" t="str">
        <f t="shared" si="167"/>
        <v/>
      </c>
      <c r="AE2663" s="41" t="str">
        <f>IF($H2663="", "", IF(COUNTIF($AA$11:$AA$131, $H2663)&gt;0, 'Application Process'!$AC$4, ""))</f>
        <v/>
      </c>
    </row>
    <row r="2664" spans="1:31" x14ac:dyDescent="0.25">
      <c r="A2664" s="40"/>
      <c r="B2664" s="88" t="str">
        <f>IF($X2664="", "", IF(COUNTIF('Application Process'!$I$11:$I$3035, $X2664)=0, 'Job Database'!$Y$8, IFERROR(INDEX('Application Process'!$AJ$11:$AJ$3035, MATCH($X2664, 'Application Process'!$I$11:$I$3035, 0)), "")))</f>
        <v/>
      </c>
      <c r="C2664" s="40"/>
      <c r="D2664" s="207"/>
      <c r="E2664" s="194"/>
      <c r="F2664" s="194"/>
      <c r="G2664" s="208"/>
      <c r="H2664" s="194"/>
      <c r="I2664" s="208"/>
      <c r="J2664" s="194"/>
      <c r="K2664" s="209"/>
      <c r="L2664" s="194"/>
      <c r="M2664" s="196"/>
      <c r="N2664" s="194"/>
      <c r="O2664" s="194"/>
      <c r="P2664" s="208"/>
      <c r="Q2664" s="194"/>
      <c r="R2664" s="210"/>
      <c r="S2664" s="211"/>
      <c r="T2664" s="193"/>
      <c r="U2664" s="40"/>
      <c r="W2664" s="41" t="str">
        <f t="shared" si="165"/>
        <v/>
      </c>
      <c r="X2664" s="58" t="str">
        <f t="shared" si="166"/>
        <v/>
      </c>
      <c r="Y2664" s="58" t="str">
        <f t="shared" si="164"/>
        <v/>
      </c>
      <c r="AC2664" s="41" t="str">
        <f t="shared" si="167"/>
        <v/>
      </c>
      <c r="AE2664" s="41" t="str">
        <f>IF($H2664="", "", IF(COUNTIF($AA$11:$AA$131, $H2664)&gt;0, 'Application Process'!$AC$4, ""))</f>
        <v/>
      </c>
    </row>
    <row r="2665" spans="1:31" x14ac:dyDescent="0.25">
      <c r="A2665" s="40"/>
      <c r="B2665" s="88" t="str">
        <f>IF($X2665="", "", IF(COUNTIF('Application Process'!$I$11:$I$3035, $X2665)=0, 'Job Database'!$Y$8, IFERROR(INDEX('Application Process'!$AJ$11:$AJ$3035, MATCH($X2665, 'Application Process'!$I$11:$I$3035, 0)), "")))</f>
        <v/>
      </c>
      <c r="C2665" s="40"/>
      <c r="D2665" s="207"/>
      <c r="E2665" s="194"/>
      <c r="F2665" s="194"/>
      <c r="G2665" s="208"/>
      <c r="H2665" s="194"/>
      <c r="I2665" s="208"/>
      <c r="J2665" s="194"/>
      <c r="K2665" s="209"/>
      <c r="L2665" s="194"/>
      <c r="M2665" s="196"/>
      <c r="N2665" s="194"/>
      <c r="O2665" s="194"/>
      <c r="P2665" s="208"/>
      <c r="Q2665" s="194"/>
      <c r="R2665" s="210"/>
      <c r="S2665" s="211"/>
      <c r="T2665" s="193"/>
      <c r="U2665" s="40"/>
      <c r="W2665" s="41" t="str">
        <f t="shared" si="165"/>
        <v/>
      </c>
      <c r="X2665" s="58" t="str">
        <f t="shared" si="166"/>
        <v/>
      </c>
      <c r="Y2665" s="58" t="str">
        <f t="shared" si="164"/>
        <v/>
      </c>
      <c r="AC2665" s="41" t="str">
        <f t="shared" si="167"/>
        <v/>
      </c>
      <c r="AE2665" s="41" t="str">
        <f>IF($H2665="", "", IF(COUNTIF($AA$11:$AA$131, $H2665)&gt;0, 'Application Process'!$AC$4, ""))</f>
        <v/>
      </c>
    </row>
    <row r="2666" spans="1:31" x14ac:dyDescent="0.25">
      <c r="A2666" s="40"/>
      <c r="B2666" s="88" t="str">
        <f>IF($X2666="", "", IF(COUNTIF('Application Process'!$I$11:$I$3035, $X2666)=0, 'Job Database'!$Y$8, IFERROR(INDEX('Application Process'!$AJ$11:$AJ$3035, MATCH($X2666, 'Application Process'!$I$11:$I$3035, 0)), "")))</f>
        <v/>
      </c>
      <c r="C2666" s="40"/>
      <c r="D2666" s="207"/>
      <c r="E2666" s="194"/>
      <c r="F2666" s="194"/>
      <c r="G2666" s="208"/>
      <c r="H2666" s="194"/>
      <c r="I2666" s="208"/>
      <c r="J2666" s="194"/>
      <c r="K2666" s="209"/>
      <c r="L2666" s="194"/>
      <c r="M2666" s="196"/>
      <c r="N2666" s="194"/>
      <c r="O2666" s="194"/>
      <c r="P2666" s="208"/>
      <c r="Q2666" s="194"/>
      <c r="R2666" s="210"/>
      <c r="S2666" s="211"/>
      <c r="T2666" s="193"/>
      <c r="U2666" s="40"/>
      <c r="W2666" s="41" t="str">
        <f t="shared" si="165"/>
        <v/>
      </c>
      <c r="X2666" s="58" t="str">
        <f t="shared" si="166"/>
        <v/>
      </c>
      <c r="Y2666" s="58" t="str">
        <f t="shared" si="164"/>
        <v/>
      </c>
      <c r="AC2666" s="41" t="str">
        <f t="shared" si="167"/>
        <v/>
      </c>
      <c r="AE2666" s="41" t="str">
        <f>IF($H2666="", "", IF(COUNTIF($AA$11:$AA$131, $H2666)&gt;0, 'Application Process'!$AC$4, ""))</f>
        <v/>
      </c>
    </row>
    <row r="2667" spans="1:31" x14ac:dyDescent="0.25">
      <c r="A2667" s="40"/>
      <c r="B2667" s="88" t="str">
        <f>IF($X2667="", "", IF(COUNTIF('Application Process'!$I$11:$I$3035, $X2667)=0, 'Job Database'!$Y$8, IFERROR(INDEX('Application Process'!$AJ$11:$AJ$3035, MATCH($X2667, 'Application Process'!$I$11:$I$3035, 0)), "")))</f>
        <v/>
      </c>
      <c r="C2667" s="40"/>
      <c r="D2667" s="207"/>
      <c r="E2667" s="194"/>
      <c r="F2667" s="194"/>
      <c r="G2667" s="208"/>
      <c r="H2667" s="194"/>
      <c r="I2667" s="208"/>
      <c r="J2667" s="194"/>
      <c r="K2667" s="209"/>
      <c r="L2667" s="194"/>
      <c r="M2667" s="196"/>
      <c r="N2667" s="194"/>
      <c r="O2667" s="194"/>
      <c r="P2667" s="208"/>
      <c r="Q2667" s="194"/>
      <c r="R2667" s="210"/>
      <c r="S2667" s="211"/>
      <c r="T2667" s="193"/>
      <c r="U2667" s="40"/>
      <c r="W2667" s="41" t="str">
        <f t="shared" si="165"/>
        <v/>
      </c>
      <c r="X2667" s="58" t="str">
        <f t="shared" si="166"/>
        <v/>
      </c>
      <c r="Y2667" s="58" t="str">
        <f t="shared" si="164"/>
        <v/>
      </c>
      <c r="AC2667" s="41" t="str">
        <f t="shared" si="167"/>
        <v/>
      </c>
      <c r="AE2667" s="41" t="str">
        <f>IF($H2667="", "", IF(COUNTIF($AA$11:$AA$131, $H2667)&gt;0, 'Application Process'!$AC$4, ""))</f>
        <v/>
      </c>
    </row>
    <row r="2668" spans="1:31" x14ac:dyDescent="0.25">
      <c r="A2668" s="40"/>
      <c r="B2668" s="88" t="str">
        <f>IF($X2668="", "", IF(COUNTIF('Application Process'!$I$11:$I$3035, $X2668)=0, 'Job Database'!$Y$8, IFERROR(INDEX('Application Process'!$AJ$11:$AJ$3035, MATCH($X2668, 'Application Process'!$I$11:$I$3035, 0)), "")))</f>
        <v/>
      </c>
      <c r="C2668" s="40"/>
      <c r="D2668" s="207"/>
      <c r="E2668" s="194"/>
      <c r="F2668" s="194"/>
      <c r="G2668" s="208"/>
      <c r="H2668" s="194"/>
      <c r="I2668" s="208"/>
      <c r="J2668" s="194"/>
      <c r="K2668" s="209"/>
      <c r="L2668" s="194"/>
      <c r="M2668" s="196"/>
      <c r="N2668" s="194"/>
      <c r="O2668" s="194"/>
      <c r="P2668" s="208"/>
      <c r="Q2668" s="194"/>
      <c r="R2668" s="210"/>
      <c r="S2668" s="211"/>
      <c r="T2668" s="193"/>
      <c r="U2668" s="40"/>
      <c r="W2668" s="41" t="str">
        <f t="shared" si="165"/>
        <v/>
      </c>
      <c r="X2668" s="58" t="str">
        <f t="shared" si="166"/>
        <v/>
      </c>
      <c r="Y2668" s="58" t="str">
        <f t="shared" si="164"/>
        <v/>
      </c>
      <c r="AC2668" s="41" t="str">
        <f t="shared" si="167"/>
        <v/>
      </c>
      <c r="AE2668" s="41" t="str">
        <f>IF($H2668="", "", IF(COUNTIF($AA$11:$AA$131, $H2668)&gt;0, 'Application Process'!$AC$4, ""))</f>
        <v/>
      </c>
    </row>
    <row r="2669" spans="1:31" x14ac:dyDescent="0.25">
      <c r="A2669" s="40"/>
      <c r="B2669" s="88" t="str">
        <f>IF($X2669="", "", IF(COUNTIF('Application Process'!$I$11:$I$3035, $X2669)=0, 'Job Database'!$Y$8, IFERROR(INDEX('Application Process'!$AJ$11:$AJ$3035, MATCH($X2669, 'Application Process'!$I$11:$I$3035, 0)), "")))</f>
        <v/>
      </c>
      <c r="C2669" s="40"/>
      <c r="D2669" s="207"/>
      <c r="E2669" s="194"/>
      <c r="F2669" s="194"/>
      <c r="G2669" s="208"/>
      <c r="H2669" s="194"/>
      <c r="I2669" s="208"/>
      <c r="J2669" s="194"/>
      <c r="K2669" s="209"/>
      <c r="L2669" s="194"/>
      <c r="M2669" s="196"/>
      <c r="N2669" s="194"/>
      <c r="O2669" s="194"/>
      <c r="P2669" s="208"/>
      <c r="Q2669" s="194"/>
      <c r="R2669" s="210"/>
      <c r="S2669" s="211"/>
      <c r="T2669" s="193"/>
      <c r="U2669" s="40"/>
      <c r="W2669" s="41" t="str">
        <f t="shared" si="165"/>
        <v/>
      </c>
      <c r="X2669" s="58" t="str">
        <f t="shared" si="166"/>
        <v/>
      </c>
      <c r="Y2669" s="58" t="str">
        <f t="shared" si="164"/>
        <v/>
      </c>
      <c r="AC2669" s="41" t="str">
        <f t="shared" si="167"/>
        <v/>
      </c>
      <c r="AE2669" s="41" t="str">
        <f>IF($H2669="", "", IF(COUNTIF($AA$11:$AA$131, $H2669)&gt;0, 'Application Process'!$AC$4, ""))</f>
        <v/>
      </c>
    </row>
    <row r="2670" spans="1:31" x14ac:dyDescent="0.25">
      <c r="A2670" s="40"/>
      <c r="B2670" s="88" t="str">
        <f>IF($X2670="", "", IF(COUNTIF('Application Process'!$I$11:$I$3035, $X2670)=0, 'Job Database'!$Y$8, IFERROR(INDEX('Application Process'!$AJ$11:$AJ$3035, MATCH($X2670, 'Application Process'!$I$11:$I$3035, 0)), "")))</f>
        <v/>
      </c>
      <c r="C2670" s="40"/>
      <c r="D2670" s="207"/>
      <c r="E2670" s="194"/>
      <c r="F2670" s="194"/>
      <c r="G2670" s="208"/>
      <c r="H2670" s="194"/>
      <c r="I2670" s="208"/>
      <c r="J2670" s="194"/>
      <c r="K2670" s="209"/>
      <c r="L2670" s="194"/>
      <c r="M2670" s="196"/>
      <c r="N2670" s="194"/>
      <c r="O2670" s="194"/>
      <c r="P2670" s="208"/>
      <c r="Q2670" s="194"/>
      <c r="R2670" s="210"/>
      <c r="S2670" s="211"/>
      <c r="T2670" s="193"/>
      <c r="U2670" s="40"/>
      <c r="W2670" s="41" t="str">
        <f t="shared" si="165"/>
        <v/>
      </c>
      <c r="X2670" s="58" t="str">
        <f t="shared" si="166"/>
        <v/>
      </c>
      <c r="Y2670" s="58" t="str">
        <f t="shared" si="164"/>
        <v/>
      </c>
      <c r="AC2670" s="41" t="str">
        <f t="shared" si="167"/>
        <v/>
      </c>
      <c r="AE2670" s="41" t="str">
        <f>IF($H2670="", "", IF(COUNTIF($AA$11:$AA$131, $H2670)&gt;0, 'Application Process'!$AC$4, ""))</f>
        <v/>
      </c>
    </row>
    <row r="2671" spans="1:31" x14ac:dyDescent="0.25">
      <c r="A2671" s="40"/>
      <c r="B2671" s="88" t="str">
        <f>IF($X2671="", "", IF(COUNTIF('Application Process'!$I$11:$I$3035, $X2671)=0, 'Job Database'!$Y$8, IFERROR(INDEX('Application Process'!$AJ$11:$AJ$3035, MATCH($X2671, 'Application Process'!$I$11:$I$3035, 0)), "")))</f>
        <v/>
      </c>
      <c r="C2671" s="40"/>
      <c r="D2671" s="207"/>
      <c r="E2671" s="194"/>
      <c r="F2671" s="194"/>
      <c r="G2671" s="208"/>
      <c r="H2671" s="194"/>
      <c r="I2671" s="208"/>
      <c r="J2671" s="194"/>
      <c r="K2671" s="209"/>
      <c r="L2671" s="194"/>
      <c r="M2671" s="196"/>
      <c r="N2671" s="194"/>
      <c r="O2671" s="194"/>
      <c r="P2671" s="208"/>
      <c r="Q2671" s="194"/>
      <c r="R2671" s="210"/>
      <c r="S2671" s="211"/>
      <c r="T2671" s="193"/>
      <c r="U2671" s="40"/>
      <c r="W2671" s="41" t="str">
        <f t="shared" si="165"/>
        <v/>
      </c>
      <c r="X2671" s="58" t="str">
        <f t="shared" si="166"/>
        <v/>
      </c>
      <c r="Y2671" s="58" t="str">
        <f t="shared" si="164"/>
        <v/>
      </c>
      <c r="AC2671" s="41" t="str">
        <f t="shared" si="167"/>
        <v/>
      </c>
      <c r="AE2671" s="41" t="str">
        <f>IF($H2671="", "", IF(COUNTIF($AA$11:$AA$131, $H2671)&gt;0, 'Application Process'!$AC$4, ""))</f>
        <v/>
      </c>
    </row>
    <row r="2672" spans="1:31" x14ac:dyDescent="0.25">
      <c r="A2672" s="40"/>
      <c r="B2672" s="88" t="str">
        <f>IF($X2672="", "", IF(COUNTIF('Application Process'!$I$11:$I$3035, $X2672)=0, 'Job Database'!$Y$8, IFERROR(INDEX('Application Process'!$AJ$11:$AJ$3035, MATCH($X2672, 'Application Process'!$I$11:$I$3035, 0)), "")))</f>
        <v/>
      </c>
      <c r="C2672" s="40"/>
      <c r="D2672" s="207"/>
      <c r="E2672" s="194"/>
      <c r="F2672" s="194"/>
      <c r="G2672" s="208"/>
      <c r="H2672" s="194"/>
      <c r="I2672" s="208"/>
      <c r="J2672" s="194"/>
      <c r="K2672" s="209"/>
      <c r="L2672" s="194"/>
      <c r="M2672" s="196"/>
      <c r="N2672" s="194"/>
      <c r="O2672" s="194"/>
      <c r="P2672" s="208"/>
      <c r="Q2672" s="194"/>
      <c r="R2672" s="210"/>
      <c r="S2672" s="211"/>
      <c r="T2672" s="193"/>
      <c r="U2672" s="40"/>
      <c r="W2672" s="41" t="str">
        <f t="shared" si="165"/>
        <v/>
      </c>
      <c r="X2672" s="58" t="str">
        <f t="shared" si="166"/>
        <v/>
      </c>
      <c r="Y2672" s="58" t="str">
        <f t="shared" si="164"/>
        <v/>
      </c>
      <c r="AC2672" s="41" t="str">
        <f t="shared" si="167"/>
        <v/>
      </c>
      <c r="AE2672" s="41" t="str">
        <f>IF($H2672="", "", IF(COUNTIF($AA$11:$AA$131, $H2672)&gt;0, 'Application Process'!$AC$4, ""))</f>
        <v/>
      </c>
    </row>
    <row r="2673" spans="1:31" x14ac:dyDescent="0.25">
      <c r="A2673" s="40"/>
      <c r="B2673" s="88" t="str">
        <f>IF($X2673="", "", IF(COUNTIF('Application Process'!$I$11:$I$3035, $X2673)=0, 'Job Database'!$Y$8, IFERROR(INDEX('Application Process'!$AJ$11:$AJ$3035, MATCH($X2673, 'Application Process'!$I$11:$I$3035, 0)), "")))</f>
        <v/>
      </c>
      <c r="C2673" s="40"/>
      <c r="D2673" s="207"/>
      <c r="E2673" s="194"/>
      <c r="F2673" s="194"/>
      <c r="G2673" s="208"/>
      <c r="H2673" s="194"/>
      <c r="I2673" s="208"/>
      <c r="J2673" s="194"/>
      <c r="K2673" s="209"/>
      <c r="L2673" s="194"/>
      <c r="M2673" s="196"/>
      <c r="N2673" s="194"/>
      <c r="O2673" s="194"/>
      <c r="P2673" s="208"/>
      <c r="Q2673" s="194"/>
      <c r="R2673" s="210"/>
      <c r="S2673" s="211"/>
      <c r="T2673" s="193"/>
      <c r="U2673" s="40"/>
      <c r="W2673" s="41" t="str">
        <f t="shared" si="165"/>
        <v/>
      </c>
      <c r="X2673" s="58" t="str">
        <f t="shared" si="166"/>
        <v/>
      </c>
      <c r="Y2673" s="58" t="str">
        <f t="shared" si="164"/>
        <v/>
      </c>
      <c r="AC2673" s="41" t="str">
        <f t="shared" si="167"/>
        <v/>
      </c>
      <c r="AE2673" s="41" t="str">
        <f>IF($H2673="", "", IF(COUNTIF($AA$11:$AA$131, $H2673)&gt;0, 'Application Process'!$AC$4, ""))</f>
        <v/>
      </c>
    </row>
    <row r="2674" spans="1:31" x14ac:dyDescent="0.25">
      <c r="A2674" s="40"/>
      <c r="B2674" s="88" t="str">
        <f>IF($X2674="", "", IF(COUNTIF('Application Process'!$I$11:$I$3035, $X2674)=0, 'Job Database'!$Y$8, IFERROR(INDEX('Application Process'!$AJ$11:$AJ$3035, MATCH($X2674, 'Application Process'!$I$11:$I$3035, 0)), "")))</f>
        <v/>
      </c>
      <c r="C2674" s="40"/>
      <c r="D2674" s="207"/>
      <c r="E2674" s="194"/>
      <c r="F2674" s="194"/>
      <c r="G2674" s="208"/>
      <c r="H2674" s="194"/>
      <c r="I2674" s="208"/>
      <c r="J2674" s="194"/>
      <c r="K2674" s="209"/>
      <c r="L2674" s="194"/>
      <c r="M2674" s="196"/>
      <c r="N2674" s="194"/>
      <c r="O2674" s="194"/>
      <c r="P2674" s="208"/>
      <c r="Q2674" s="194"/>
      <c r="R2674" s="210"/>
      <c r="S2674" s="211"/>
      <c r="T2674" s="193"/>
      <c r="U2674" s="40"/>
      <c r="W2674" s="41" t="str">
        <f t="shared" si="165"/>
        <v/>
      </c>
      <c r="X2674" s="58" t="str">
        <f t="shared" si="166"/>
        <v/>
      </c>
      <c r="Y2674" s="58" t="str">
        <f t="shared" si="164"/>
        <v/>
      </c>
      <c r="AC2674" s="41" t="str">
        <f t="shared" si="167"/>
        <v/>
      </c>
      <c r="AE2674" s="41" t="str">
        <f>IF($H2674="", "", IF(COUNTIF($AA$11:$AA$131, $H2674)&gt;0, 'Application Process'!$AC$4, ""))</f>
        <v/>
      </c>
    </row>
    <row r="2675" spans="1:31" x14ac:dyDescent="0.25">
      <c r="A2675" s="40"/>
      <c r="B2675" s="88" t="str">
        <f>IF($X2675="", "", IF(COUNTIF('Application Process'!$I$11:$I$3035, $X2675)=0, 'Job Database'!$Y$8, IFERROR(INDEX('Application Process'!$AJ$11:$AJ$3035, MATCH($X2675, 'Application Process'!$I$11:$I$3035, 0)), "")))</f>
        <v/>
      </c>
      <c r="C2675" s="40"/>
      <c r="D2675" s="207"/>
      <c r="E2675" s="194"/>
      <c r="F2675" s="194"/>
      <c r="G2675" s="208"/>
      <c r="H2675" s="194"/>
      <c r="I2675" s="208"/>
      <c r="J2675" s="194"/>
      <c r="K2675" s="209"/>
      <c r="L2675" s="194"/>
      <c r="M2675" s="196"/>
      <c r="N2675" s="194"/>
      <c r="O2675" s="194"/>
      <c r="P2675" s="208"/>
      <c r="Q2675" s="194"/>
      <c r="R2675" s="210"/>
      <c r="S2675" s="211"/>
      <c r="T2675" s="193"/>
      <c r="U2675" s="40"/>
      <c r="W2675" s="41" t="str">
        <f t="shared" si="165"/>
        <v/>
      </c>
      <c r="X2675" s="58" t="str">
        <f t="shared" si="166"/>
        <v/>
      </c>
      <c r="Y2675" s="58" t="str">
        <f t="shared" si="164"/>
        <v/>
      </c>
      <c r="AC2675" s="41" t="str">
        <f t="shared" si="167"/>
        <v/>
      </c>
      <c r="AE2675" s="41" t="str">
        <f>IF($H2675="", "", IF(COUNTIF($AA$11:$AA$131, $H2675)&gt;0, 'Application Process'!$AC$4, ""))</f>
        <v/>
      </c>
    </row>
    <row r="2676" spans="1:31" x14ac:dyDescent="0.25">
      <c r="A2676" s="40"/>
      <c r="B2676" s="88" t="str">
        <f>IF($X2676="", "", IF(COUNTIF('Application Process'!$I$11:$I$3035, $X2676)=0, 'Job Database'!$Y$8, IFERROR(INDEX('Application Process'!$AJ$11:$AJ$3035, MATCH($X2676, 'Application Process'!$I$11:$I$3035, 0)), "")))</f>
        <v/>
      </c>
      <c r="C2676" s="40"/>
      <c r="D2676" s="207"/>
      <c r="E2676" s="194"/>
      <c r="F2676" s="194"/>
      <c r="G2676" s="208"/>
      <c r="H2676" s="194"/>
      <c r="I2676" s="208"/>
      <c r="J2676" s="194"/>
      <c r="K2676" s="209"/>
      <c r="L2676" s="194"/>
      <c r="M2676" s="196"/>
      <c r="N2676" s="194"/>
      <c r="O2676" s="194"/>
      <c r="P2676" s="208"/>
      <c r="Q2676" s="194"/>
      <c r="R2676" s="210"/>
      <c r="S2676" s="211"/>
      <c r="T2676" s="193"/>
      <c r="U2676" s="40"/>
      <c r="W2676" s="41" t="str">
        <f t="shared" si="165"/>
        <v/>
      </c>
      <c r="X2676" s="58" t="str">
        <f t="shared" si="166"/>
        <v/>
      </c>
      <c r="Y2676" s="58" t="str">
        <f t="shared" si="164"/>
        <v/>
      </c>
      <c r="AC2676" s="41" t="str">
        <f t="shared" si="167"/>
        <v/>
      </c>
      <c r="AE2676" s="41" t="str">
        <f>IF($H2676="", "", IF(COUNTIF($AA$11:$AA$131, $H2676)&gt;0, 'Application Process'!$AC$4, ""))</f>
        <v/>
      </c>
    </row>
    <row r="2677" spans="1:31" x14ac:dyDescent="0.25">
      <c r="A2677" s="40"/>
      <c r="B2677" s="88" t="str">
        <f>IF($X2677="", "", IF(COUNTIF('Application Process'!$I$11:$I$3035, $X2677)=0, 'Job Database'!$Y$8, IFERROR(INDEX('Application Process'!$AJ$11:$AJ$3035, MATCH($X2677, 'Application Process'!$I$11:$I$3035, 0)), "")))</f>
        <v/>
      </c>
      <c r="C2677" s="40"/>
      <c r="D2677" s="207"/>
      <c r="E2677" s="194"/>
      <c r="F2677" s="194"/>
      <c r="G2677" s="208"/>
      <c r="H2677" s="194"/>
      <c r="I2677" s="208"/>
      <c r="J2677" s="194"/>
      <c r="K2677" s="209"/>
      <c r="L2677" s="194"/>
      <c r="M2677" s="196"/>
      <c r="N2677" s="194"/>
      <c r="O2677" s="194"/>
      <c r="P2677" s="208"/>
      <c r="Q2677" s="194"/>
      <c r="R2677" s="210"/>
      <c r="S2677" s="211"/>
      <c r="T2677" s="193"/>
      <c r="U2677" s="40"/>
      <c r="W2677" s="41" t="str">
        <f t="shared" si="165"/>
        <v/>
      </c>
      <c r="X2677" s="58" t="str">
        <f t="shared" si="166"/>
        <v/>
      </c>
      <c r="Y2677" s="58" t="str">
        <f t="shared" si="164"/>
        <v/>
      </c>
      <c r="AC2677" s="41" t="str">
        <f t="shared" si="167"/>
        <v/>
      </c>
      <c r="AE2677" s="41" t="str">
        <f>IF($H2677="", "", IF(COUNTIF($AA$11:$AA$131, $H2677)&gt;0, 'Application Process'!$AC$4, ""))</f>
        <v/>
      </c>
    </row>
    <row r="2678" spans="1:31" x14ac:dyDescent="0.25">
      <c r="A2678" s="40"/>
      <c r="B2678" s="88" t="str">
        <f>IF($X2678="", "", IF(COUNTIF('Application Process'!$I$11:$I$3035, $X2678)=0, 'Job Database'!$Y$8, IFERROR(INDEX('Application Process'!$AJ$11:$AJ$3035, MATCH($X2678, 'Application Process'!$I$11:$I$3035, 0)), "")))</f>
        <v/>
      </c>
      <c r="C2678" s="40"/>
      <c r="D2678" s="207"/>
      <c r="E2678" s="194"/>
      <c r="F2678" s="194"/>
      <c r="G2678" s="208"/>
      <c r="H2678" s="194"/>
      <c r="I2678" s="208"/>
      <c r="J2678" s="194"/>
      <c r="K2678" s="209"/>
      <c r="L2678" s="194"/>
      <c r="M2678" s="196"/>
      <c r="N2678" s="194"/>
      <c r="O2678" s="194"/>
      <c r="P2678" s="208"/>
      <c r="Q2678" s="194"/>
      <c r="R2678" s="210"/>
      <c r="S2678" s="211"/>
      <c r="T2678" s="193"/>
      <c r="U2678" s="40"/>
      <c r="W2678" s="41" t="str">
        <f t="shared" si="165"/>
        <v/>
      </c>
      <c r="X2678" s="58" t="str">
        <f t="shared" si="166"/>
        <v/>
      </c>
      <c r="Y2678" s="58" t="str">
        <f t="shared" si="164"/>
        <v/>
      </c>
      <c r="AC2678" s="41" t="str">
        <f t="shared" si="167"/>
        <v/>
      </c>
      <c r="AE2678" s="41" t="str">
        <f>IF($H2678="", "", IF(COUNTIF($AA$11:$AA$131, $H2678)&gt;0, 'Application Process'!$AC$4, ""))</f>
        <v/>
      </c>
    </row>
    <row r="2679" spans="1:31" x14ac:dyDescent="0.25">
      <c r="A2679" s="40"/>
      <c r="B2679" s="88" t="str">
        <f>IF($X2679="", "", IF(COUNTIF('Application Process'!$I$11:$I$3035, $X2679)=0, 'Job Database'!$Y$8, IFERROR(INDEX('Application Process'!$AJ$11:$AJ$3035, MATCH($X2679, 'Application Process'!$I$11:$I$3035, 0)), "")))</f>
        <v/>
      </c>
      <c r="C2679" s="40"/>
      <c r="D2679" s="207"/>
      <c r="E2679" s="194"/>
      <c r="F2679" s="194"/>
      <c r="G2679" s="208"/>
      <c r="H2679" s="194"/>
      <c r="I2679" s="208"/>
      <c r="J2679" s="194"/>
      <c r="K2679" s="209"/>
      <c r="L2679" s="194"/>
      <c r="M2679" s="196"/>
      <c r="N2679" s="194"/>
      <c r="O2679" s="194"/>
      <c r="P2679" s="208"/>
      <c r="Q2679" s="194"/>
      <c r="R2679" s="210"/>
      <c r="S2679" s="211"/>
      <c r="T2679" s="193"/>
      <c r="U2679" s="40"/>
      <c r="W2679" s="41" t="str">
        <f t="shared" si="165"/>
        <v/>
      </c>
      <c r="X2679" s="58" t="str">
        <f t="shared" si="166"/>
        <v/>
      </c>
      <c r="Y2679" s="58" t="str">
        <f t="shared" si="164"/>
        <v/>
      </c>
      <c r="AC2679" s="41" t="str">
        <f t="shared" si="167"/>
        <v/>
      </c>
      <c r="AE2679" s="41" t="str">
        <f>IF($H2679="", "", IF(COUNTIF($AA$11:$AA$131, $H2679)&gt;0, 'Application Process'!$AC$4, ""))</f>
        <v/>
      </c>
    </row>
    <row r="2680" spans="1:31" x14ac:dyDescent="0.25">
      <c r="A2680" s="40"/>
      <c r="B2680" s="88" t="str">
        <f>IF($X2680="", "", IF(COUNTIF('Application Process'!$I$11:$I$3035, $X2680)=0, 'Job Database'!$Y$8, IFERROR(INDEX('Application Process'!$AJ$11:$AJ$3035, MATCH($X2680, 'Application Process'!$I$11:$I$3035, 0)), "")))</f>
        <v/>
      </c>
      <c r="C2680" s="40"/>
      <c r="D2680" s="207"/>
      <c r="E2680" s="194"/>
      <c r="F2680" s="194"/>
      <c r="G2680" s="208"/>
      <c r="H2680" s="194"/>
      <c r="I2680" s="208"/>
      <c r="J2680" s="194"/>
      <c r="K2680" s="209"/>
      <c r="L2680" s="194"/>
      <c r="M2680" s="196"/>
      <c r="N2680" s="194"/>
      <c r="O2680" s="194"/>
      <c r="P2680" s="208"/>
      <c r="Q2680" s="194"/>
      <c r="R2680" s="210"/>
      <c r="S2680" s="211"/>
      <c r="T2680" s="193"/>
      <c r="U2680" s="40"/>
      <c r="W2680" s="41" t="str">
        <f t="shared" si="165"/>
        <v/>
      </c>
      <c r="X2680" s="58" t="str">
        <f t="shared" si="166"/>
        <v/>
      </c>
      <c r="Y2680" s="58" t="str">
        <f t="shared" si="164"/>
        <v/>
      </c>
      <c r="AC2680" s="41" t="str">
        <f t="shared" si="167"/>
        <v/>
      </c>
      <c r="AE2680" s="41" t="str">
        <f>IF($H2680="", "", IF(COUNTIF($AA$11:$AA$131, $H2680)&gt;0, 'Application Process'!$AC$4, ""))</f>
        <v/>
      </c>
    </row>
    <row r="2681" spans="1:31" x14ac:dyDescent="0.25">
      <c r="A2681" s="40"/>
      <c r="B2681" s="88" t="str">
        <f>IF($X2681="", "", IF(COUNTIF('Application Process'!$I$11:$I$3035, $X2681)=0, 'Job Database'!$Y$8, IFERROR(INDEX('Application Process'!$AJ$11:$AJ$3035, MATCH($X2681, 'Application Process'!$I$11:$I$3035, 0)), "")))</f>
        <v/>
      </c>
      <c r="C2681" s="40"/>
      <c r="D2681" s="207"/>
      <c r="E2681" s="194"/>
      <c r="F2681" s="194"/>
      <c r="G2681" s="208"/>
      <c r="H2681" s="194"/>
      <c r="I2681" s="208"/>
      <c r="J2681" s="194"/>
      <c r="K2681" s="209"/>
      <c r="L2681" s="194"/>
      <c r="M2681" s="196"/>
      <c r="N2681" s="194"/>
      <c r="O2681" s="194"/>
      <c r="P2681" s="208"/>
      <c r="Q2681" s="194"/>
      <c r="R2681" s="210"/>
      <c r="S2681" s="211"/>
      <c r="T2681" s="193"/>
      <c r="U2681" s="40"/>
      <c r="W2681" s="41" t="str">
        <f t="shared" si="165"/>
        <v/>
      </c>
      <c r="X2681" s="58" t="str">
        <f t="shared" si="166"/>
        <v/>
      </c>
      <c r="Y2681" s="58" t="str">
        <f t="shared" si="164"/>
        <v/>
      </c>
      <c r="AC2681" s="41" t="str">
        <f t="shared" si="167"/>
        <v/>
      </c>
      <c r="AE2681" s="41" t="str">
        <f>IF($H2681="", "", IF(COUNTIF($AA$11:$AA$131, $H2681)&gt;0, 'Application Process'!$AC$4, ""))</f>
        <v/>
      </c>
    </row>
    <row r="2682" spans="1:31" x14ac:dyDescent="0.25">
      <c r="A2682" s="40"/>
      <c r="B2682" s="88" t="str">
        <f>IF($X2682="", "", IF(COUNTIF('Application Process'!$I$11:$I$3035, $X2682)=0, 'Job Database'!$Y$8, IFERROR(INDEX('Application Process'!$AJ$11:$AJ$3035, MATCH($X2682, 'Application Process'!$I$11:$I$3035, 0)), "")))</f>
        <v/>
      </c>
      <c r="C2682" s="40"/>
      <c r="D2682" s="207"/>
      <c r="E2682" s="194"/>
      <c r="F2682" s="194"/>
      <c r="G2682" s="208"/>
      <c r="H2682" s="194"/>
      <c r="I2682" s="208"/>
      <c r="J2682" s="194"/>
      <c r="K2682" s="209"/>
      <c r="L2682" s="194"/>
      <c r="M2682" s="196"/>
      <c r="N2682" s="194"/>
      <c r="O2682" s="194"/>
      <c r="P2682" s="208"/>
      <c r="Q2682" s="194"/>
      <c r="R2682" s="210"/>
      <c r="S2682" s="211"/>
      <c r="T2682" s="193"/>
      <c r="U2682" s="40"/>
      <c r="W2682" s="41" t="str">
        <f t="shared" si="165"/>
        <v/>
      </c>
      <c r="X2682" s="58" t="str">
        <f t="shared" si="166"/>
        <v/>
      </c>
      <c r="Y2682" s="58" t="str">
        <f t="shared" si="164"/>
        <v/>
      </c>
      <c r="AC2682" s="41" t="str">
        <f t="shared" si="167"/>
        <v/>
      </c>
      <c r="AE2682" s="41" t="str">
        <f>IF($H2682="", "", IF(COUNTIF($AA$11:$AA$131, $H2682)&gt;0, 'Application Process'!$AC$4, ""))</f>
        <v/>
      </c>
    </row>
    <row r="2683" spans="1:31" x14ac:dyDescent="0.25">
      <c r="A2683" s="40"/>
      <c r="B2683" s="88" t="str">
        <f>IF($X2683="", "", IF(COUNTIF('Application Process'!$I$11:$I$3035, $X2683)=0, 'Job Database'!$Y$8, IFERROR(INDEX('Application Process'!$AJ$11:$AJ$3035, MATCH($X2683, 'Application Process'!$I$11:$I$3035, 0)), "")))</f>
        <v/>
      </c>
      <c r="C2683" s="40"/>
      <c r="D2683" s="207"/>
      <c r="E2683" s="194"/>
      <c r="F2683" s="194"/>
      <c r="G2683" s="208"/>
      <c r="H2683" s="194"/>
      <c r="I2683" s="208"/>
      <c r="J2683" s="194"/>
      <c r="K2683" s="209"/>
      <c r="L2683" s="194"/>
      <c r="M2683" s="196"/>
      <c r="N2683" s="194"/>
      <c r="O2683" s="194"/>
      <c r="P2683" s="208"/>
      <c r="Q2683" s="194"/>
      <c r="R2683" s="210"/>
      <c r="S2683" s="211"/>
      <c r="T2683" s="193"/>
      <c r="U2683" s="40"/>
      <c r="W2683" s="41" t="str">
        <f t="shared" si="165"/>
        <v/>
      </c>
      <c r="X2683" s="58" t="str">
        <f t="shared" si="166"/>
        <v/>
      </c>
      <c r="Y2683" s="58" t="str">
        <f t="shared" si="164"/>
        <v/>
      </c>
      <c r="AC2683" s="41" t="str">
        <f t="shared" si="167"/>
        <v/>
      </c>
      <c r="AE2683" s="41" t="str">
        <f>IF($H2683="", "", IF(COUNTIF($AA$11:$AA$131, $H2683)&gt;0, 'Application Process'!$AC$4, ""))</f>
        <v/>
      </c>
    </row>
    <row r="2684" spans="1:31" x14ac:dyDescent="0.25">
      <c r="A2684" s="40"/>
      <c r="B2684" s="88" t="str">
        <f>IF($X2684="", "", IF(COUNTIF('Application Process'!$I$11:$I$3035, $X2684)=0, 'Job Database'!$Y$8, IFERROR(INDEX('Application Process'!$AJ$11:$AJ$3035, MATCH($X2684, 'Application Process'!$I$11:$I$3035, 0)), "")))</f>
        <v/>
      </c>
      <c r="C2684" s="40"/>
      <c r="D2684" s="207"/>
      <c r="E2684" s="194"/>
      <c r="F2684" s="194"/>
      <c r="G2684" s="208"/>
      <c r="H2684" s="194"/>
      <c r="I2684" s="208"/>
      <c r="J2684" s="194"/>
      <c r="K2684" s="209"/>
      <c r="L2684" s="194"/>
      <c r="M2684" s="196"/>
      <c r="N2684" s="194"/>
      <c r="O2684" s="194"/>
      <c r="P2684" s="208"/>
      <c r="Q2684" s="194"/>
      <c r="R2684" s="210"/>
      <c r="S2684" s="211"/>
      <c r="T2684" s="193"/>
      <c r="U2684" s="40"/>
      <c r="W2684" s="41" t="str">
        <f t="shared" si="165"/>
        <v/>
      </c>
      <c r="X2684" s="58" t="str">
        <f t="shared" si="166"/>
        <v/>
      </c>
      <c r="Y2684" s="58" t="str">
        <f t="shared" si="164"/>
        <v/>
      </c>
      <c r="AC2684" s="41" t="str">
        <f t="shared" si="167"/>
        <v/>
      </c>
      <c r="AE2684" s="41" t="str">
        <f>IF($H2684="", "", IF(COUNTIF($AA$11:$AA$131, $H2684)&gt;0, 'Application Process'!$AC$4, ""))</f>
        <v/>
      </c>
    </row>
    <row r="2685" spans="1:31" x14ac:dyDescent="0.25">
      <c r="A2685" s="40"/>
      <c r="B2685" s="88" t="str">
        <f>IF($X2685="", "", IF(COUNTIF('Application Process'!$I$11:$I$3035, $X2685)=0, 'Job Database'!$Y$8, IFERROR(INDEX('Application Process'!$AJ$11:$AJ$3035, MATCH($X2685, 'Application Process'!$I$11:$I$3035, 0)), "")))</f>
        <v/>
      </c>
      <c r="C2685" s="40"/>
      <c r="D2685" s="207"/>
      <c r="E2685" s="194"/>
      <c r="F2685" s="194"/>
      <c r="G2685" s="208"/>
      <c r="H2685" s="194"/>
      <c r="I2685" s="208"/>
      <c r="J2685" s="194"/>
      <c r="K2685" s="209"/>
      <c r="L2685" s="194"/>
      <c r="M2685" s="196"/>
      <c r="N2685" s="194"/>
      <c r="O2685" s="194"/>
      <c r="P2685" s="208"/>
      <c r="Q2685" s="194"/>
      <c r="R2685" s="210"/>
      <c r="S2685" s="211"/>
      <c r="T2685" s="193"/>
      <c r="U2685" s="40"/>
      <c r="W2685" s="41" t="str">
        <f t="shared" si="165"/>
        <v/>
      </c>
      <c r="X2685" s="58" t="str">
        <f t="shared" si="166"/>
        <v/>
      </c>
      <c r="Y2685" s="58" t="str">
        <f t="shared" si="164"/>
        <v/>
      </c>
      <c r="AC2685" s="41" t="str">
        <f t="shared" si="167"/>
        <v/>
      </c>
      <c r="AE2685" s="41" t="str">
        <f>IF($H2685="", "", IF(COUNTIF($AA$11:$AA$131, $H2685)&gt;0, 'Application Process'!$AC$4, ""))</f>
        <v/>
      </c>
    </row>
    <row r="2686" spans="1:31" x14ac:dyDescent="0.25">
      <c r="A2686" s="40"/>
      <c r="B2686" s="88" t="str">
        <f>IF($X2686="", "", IF(COUNTIF('Application Process'!$I$11:$I$3035, $X2686)=0, 'Job Database'!$Y$8, IFERROR(INDEX('Application Process'!$AJ$11:$AJ$3035, MATCH($X2686, 'Application Process'!$I$11:$I$3035, 0)), "")))</f>
        <v/>
      </c>
      <c r="C2686" s="40"/>
      <c r="D2686" s="207"/>
      <c r="E2686" s="194"/>
      <c r="F2686" s="194"/>
      <c r="G2686" s="208"/>
      <c r="H2686" s="194"/>
      <c r="I2686" s="208"/>
      <c r="J2686" s="194"/>
      <c r="K2686" s="209"/>
      <c r="L2686" s="194"/>
      <c r="M2686" s="196"/>
      <c r="N2686" s="194"/>
      <c r="O2686" s="194"/>
      <c r="P2686" s="208"/>
      <c r="Q2686" s="194"/>
      <c r="R2686" s="210"/>
      <c r="S2686" s="211"/>
      <c r="T2686" s="193"/>
      <c r="U2686" s="40"/>
      <c r="W2686" s="41" t="str">
        <f t="shared" si="165"/>
        <v/>
      </c>
      <c r="X2686" s="58" t="str">
        <f t="shared" si="166"/>
        <v/>
      </c>
      <c r="Y2686" s="58" t="str">
        <f t="shared" si="164"/>
        <v/>
      </c>
      <c r="AC2686" s="41" t="str">
        <f t="shared" si="167"/>
        <v/>
      </c>
      <c r="AE2686" s="41" t="str">
        <f>IF($H2686="", "", IF(COUNTIF($AA$11:$AA$131, $H2686)&gt;0, 'Application Process'!$AC$4, ""))</f>
        <v/>
      </c>
    </row>
    <row r="2687" spans="1:31" x14ac:dyDescent="0.25">
      <c r="A2687" s="40"/>
      <c r="B2687" s="88" t="str">
        <f>IF($X2687="", "", IF(COUNTIF('Application Process'!$I$11:$I$3035, $X2687)=0, 'Job Database'!$Y$8, IFERROR(INDEX('Application Process'!$AJ$11:$AJ$3035, MATCH($X2687, 'Application Process'!$I$11:$I$3035, 0)), "")))</f>
        <v/>
      </c>
      <c r="C2687" s="40"/>
      <c r="D2687" s="207"/>
      <c r="E2687" s="194"/>
      <c r="F2687" s="194"/>
      <c r="G2687" s="208"/>
      <c r="H2687" s="194"/>
      <c r="I2687" s="208"/>
      <c r="J2687" s="194"/>
      <c r="K2687" s="209"/>
      <c r="L2687" s="194"/>
      <c r="M2687" s="196"/>
      <c r="N2687" s="194"/>
      <c r="O2687" s="194"/>
      <c r="P2687" s="208"/>
      <c r="Q2687" s="194"/>
      <c r="R2687" s="210"/>
      <c r="S2687" s="211"/>
      <c r="T2687" s="193"/>
      <c r="U2687" s="40"/>
      <c r="W2687" s="41" t="str">
        <f t="shared" si="165"/>
        <v/>
      </c>
      <c r="X2687" s="58" t="str">
        <f t="shared" si="166"/>
        <v/>
      </c>
      <c r="Y2687" s="58" t="str">
        <f t="shared" si="164"/>
        <v/>
      </c>
      <c r="AC2687" s="41" t="str">
        <f t="shared" si="167"/>
        <v/>
      </c>
      <c r="AE2687" s="41" t="str">
        <f>IF($H2687="", "", IF(COUNTIF($AA$11:$AA$131, $H2687)&gt;0, 'Application Process'!$AC$4, ""))</f>
        <v/>
      </c>
    </row>
    <row r="2688" spans="1:31" x14ac:dyDescent="0.25">
      <c r="A2688" s="40"/>
      <c r="B2688" s="88" t="str">
        <f>IF($X2688="", "", IF(COUNTIF('Application Process'!$I$11:$I$3035, $X2688)=0, 'Job Database'!$Y$8, IFERROR(INDEX('Application Process'!$AJ$11:$AJ$3035, MATCH($X2688, 'Application Process'!$I$11:$I$3035, 0)), "")))</f>
        <v/>
      </c>
      <c r="C2688" s="40"/>
      <c r="D2688" s="207"/>
      <c r="E2688" s="194"/>
      <c r="F2688" s="194"/>
      <c r="G2688" s="208"/>
      <c r="H2688" s="194"/>
      <c r="I2688" s="208"/>
      <c r="J2688" s="194"/>
      <c r="K2688" s="209"/>
      <c r="L2688" s="194"/>
      <c r="M2688" s="196"/>
      <c r="N2688" s="194"/>
      <c r="O2688" s="194"/>
      <c r="P2688" s="208"/>
      <c r="Q2688" s="194"/>
      <c r="R2688" s="210"/>
      <c r="S2688" s="211"/>
      <c r="T2688" s="193"/>
      <c r="U2688" s="40"/>
      <c r="W2688" s="41" t="str">
        <f t="shared" si="165"/>
        <v/>
      </c>
      <c r="X2688" s="58" t="str">
        <f t="shared" si="166"/>
        <v/>
      </c>
      <c r="Y2688" s="58" t="str">
        <f t="shared" si="164"/>
        <v/>
      </c>
      <c r="AC2688" s="41" t="str">
        <f t="shared" si="167"/>
        <v/>
      </c>
      <c r="AE2688" s="41" t="str">
        <f>IF($H2688="", "", IF(COUNTIF($AA$11:$AA$131, $H2688)&gt;0, 'Application Process'!$AC$4, ""))</f>
        <v/>
      </c>
    </row>
    <row r="2689" spans="1:31" x14ac:dyDescent="0.25">
      <c r="A2689" s="40"/>
      <c r="B2689" s="88" t="str">
        <f>IF($X2689="", "", IF(COUNTIF('Application Process'!$I$11:$I$3035, $X2689)=0, 'Job Database'!$Y$8, IFERROR(INDEX('Application Process'!$AJ$11:$AJ$3035, MATCH($X2689, 'Application Process'!$I$11:$I$3035, 0)), "")))</f>
        <v/>
      </c>
      <c r="C2689" s="40"/>
      <c r="D2689" s="207"/>
      <c r="E2689" s="194"/>
      <c r="F2689" s="194"/>
      <c r="G2689" s="208"/>
      <c r="H2689" s="194"/>
      <c r="I2689" s="208"/>
      <c r="J2689" s="194"/>
      <c r="K2689" s="209"/>
      <c r="L2689" s="194"/>
      <c r="M2689" s="196"/>
      <c r="N2689" s="194"/>
      <c r="O2689" s="194"/>
      <c r="P2689" s="208"/>
      <c r="Q2689" s="194"/>
      <c r="R2689" s="210"/>
      <c r="S2689" s="211"/>
      <c r="T2689" s="193"/>
      <c r="U2689" s="40"/>
      <c r="W2689" s="41" t="str">
        <f t="shared" si="165"/>
        <v/>
      </c>
      <c r="X2689" s="58" t="str">
        <f t="shared" si="166"/>
        <v/>
      </c>
      <c r="Y2689" s="58" t="str">
        <f t="shared" si="164"/>
        <v/>
      </c>
      <c r="AC2689" s="41" t="str">
        <f t="shared" si="167"/>
        <v/>
      </c>
      <c r="AE2689" s="41" t="str">
        <f>IF($H2689="", "", IF(COUNTIF($AA$11:$AA$131, $H2689)&gt;0, 'Application Process'!$AC$4, ""))</f>
        <v/>
      </c>
    </row>
    <row r="2690" spans="1:31" x14ac:dyDescent="0.25">
      <c r="A2690" s="40"/>
      <c r="B2690" s="88" t="str">
        <f>IF($X2690="", "", IF(COUNTIF('Application Process'!$I$11:$I$3035, $X2690)=0, 'Job Database'!$Y$8, IFERROR(INDEX('Application Process'!$AJ$11:$AJ$3035, MATCH($X2690, 'Application Process'!$I$11:$I$3035, 0)), "")))</f>
        <v/>
      </c>
      <c r="C2690" s="40"/>
      <c r="D2690" s="207"/>
      <c r="E2690" s="194"/>
      <c r="F2690" s="194"/>
      <c r="G2690" s="208"/>
      <c r="H2690" s="194"/>
      <c r="I2690" s="208"/>
      <c r="J2690" s="194"/>
      <c r="K2690" s="209"/>
      <c r="L2690" s="194"/>
      <c r="M2690" s="196"/>
      <c r="N2690" s="194"/>
      <c r="O2690" s="194"/>
      <c r="P2690" s="208"/>
      <c r="Q2690" s="194"/>
      <c r="R2690" s="210"/>
      <c r="S2690" s="211"/>
      <c r="T2690" s="193"/>
      <c r="U2690" s="40"/>
      <c r="W2690" s="41" t="str">
        <f t="shared" si="165"/>
        <v/>
      </c>
      <c r="X2690" s="58" t="str">
        <f t="shared" si="166"/>
        <v/>
      </c>
      <c r="Y2690" s="58" t="str">
        <f t="shared" si="164"/>
        <v/>
      </c>
      <c r="AC2690" s="41" t="str">
        <f t="shared" si="167"/>
        <v/>
      </c>
      <c r="AE2690" s="41" t="str">
        <f>IF($H2690="", "", IF(COUNTIF($AA$11:$AA$131, $H2690)&gt;0, 'Application Process'!$AC$4, ""))</f>
        <v/>
      </c>
    </row>
    <row r="2691" spans="1:31" x14ac:dyDescent="0.25">
      <c r="A2691" s="40"/>
      <c r="B2691" s="88" t="str">
        <f>IF($X2691="", "", IF(COUNTIF('Application Process'!$I$11:$I$3035, $X2691)=0, 'Job Database'!$Y$8, IFERROR(INDEX('Application Process'!$AJ$11:$AJ$3035, MATCH($X2691, 'Application Process'!$I$11:$I$3035, 0)), "")))</f>
        <v/>
      </c>
      <c r="C2691" s="40"/>
      <c r="D2691" s="207"/>
      <c r="E2691" s="194"/>
      <c r="F2691" s="194"/>
      <c r="G2691" s="208"/>
      <c r="H2691" s="194"/>
      <c r="I2691" s="208"/>
      <c r="J2691" s="194"/>
      <c r="K2691" s="209"/>
      <c r="L2691" s="194"/>
      <c r="M2691" s="196"/>
      <c r="N2691" s="194"/>
      <c r="O2691" s="194"/>
      <c r="P2691" s="208"/>
      <c r="Q2691" s="194"/>
      <c r="R2691" s="210"/>
      <c r="S2691" s="211"/>
      <c r="T2691" s="193"/>
      <c r="U2691" s="40"/>
      <c r="W2691" s="41" t="str">
        <f t="shared" si="165"/>
        <v/>
      </c>
      <c r="X2691" s="58" t="str">
        <f t="shared" si="166"/>
        <v/>
      </c>
      <c r="Y2691" s="58" t="str">
        <f t="shared" si="164"/>
        <v/>
      </c>
      <c r="AC2691" s="41" t="str">
        <f t="shared" si="167"/>
        <v/>
      </c>
      <c r="AE2691" s="41" t="str">
        <f>IF($H2691="", "", IF(COUNTIF($AA$11:$AA$131, $H2691)&gt;0, 'Application Process'!$AC$4, ""))</f>
        <v/>
      </c>
    </row>
    <row r="2692" spans="1:31" x14ac:dyDescent="0.25">
      <c r="A2692" s="40"/>
      <c r="B2692" s="88" t="str">
        <f>IF($X2692="", "", IF(COUNTIF('Application Process'!$I$11:$I$3035, $X2692)=0, 'Job Database'!$Y$8, IFERROR(INDEX('Application Process'!$AJ$11:$AJ$3035, MATCH($X2692, 'Application Process'!$I$11:$I$3035, 0)), "")))</f>
        <v/>
      </c>
      <c r="C2692" s="40"/>
      <c r="D2692" s="207"/>
      <c r="E2692" s="194"/>
      <c r="F2692" s="194"/>
      <c r="G2692" s="208"/>
      <c r="H2692" s="194"/>
      <c r="I2692" s="208"/>
      <c r="J2692" s="194"/>
      <c r="K2692" s="209"/>
      <c r="L2692" s="194"/>
      <c r="M2692" s="196"/>
      <c r="N2692" s="194"/>
      <c r="O2692" s="194"/>
      <c r="P2692" s="208"/>
      <c r="Q2692" s="194"/>
      <c r="R2692" s="210"/>
      <c r="S2692" s="211"/>
      <c r="T2692" s="193"/>
      <c r="U2692" s="40"/>
      <c r="W2692" s="41" t="str">
        <f t="shared" si="165"/>
        <v/>
      </c>
      <c r="X2692" s="58" t="str">
        <f t="shared" si="166"/>
        <v/>
      </c>
      <c r="Y2692" s="58" t="str">
        <f t="shared" si="164"/>
        <v/>
      </c>
      <c r="AC2692" s="41" t="str">
        <f t="shared" si="167"/>
        <v/>
      </c>
      <c r="AE2692" s="41" t="str">
        <f>IF($H2692="", "", IF(COUNTIF($AA$11:$AA$131, $H2692)&gt;0, 'Application Process'!$AC$4, ""))</f>
        <v/>
      </c>
    </row>
    <row r="2693" spans="1:31" x14ac:dyDescent="0.25">
      <c r="A2693" s="40"/>
      <c r="B2693" s="88" t="str">
        <f>IF($X2693="", "", IF(COUNTIF('Application Process'!$I$11:$I$3035, $X2693)=0, 'Job Database'!$Y$8, IFERROR(INDEX('Application Process'!$AJ$11:$AJ$3035, MATCH($X2693, 'Application Process'!$I$11:$I$3035, 0)), "")))</f>
        <v/>
      </c>
      <c r="C2693" s="40"/>
      <c r="D2693" s="207"/>
      <c r="E2693" s="194"/>
      <c r="F2693" s="194"/>
      <c r="G2693" s="208"/>
      <c r="H2693" s="194"/>
      <c r="I2693" s="208"/>
      <c r="J2693" s="194"/>
      <c r="K2693" s="209"/>
      <c r="L2693" s="194"/>
      <c r="M2693" s="196"/>
      <c r="N2693" s="194"/>
      <c r="O2693" s="194"/>
      <c r="P2693" s="208"/>
      <c r="Q2693" s="194"/>
      <c r="R2693" s="210"/>
      <c r="S2693" s="211"/>
      <c r="T2693" s="193"/>
      <c r="U2693" s="40"/>
      <c r="W2693" s="41" t="str">
        <f t="shared" si="165"/>
        <v/>
      </c>
      <c r="X2693" s="58" t="str">
        <f t="shared" si="166"/>
        <v/>
      </c>
      <c r="Y2693" s="58" t="str">
        <f t="shared" si="164"/>
        <v/>
      </c>
      <c r="AC2693" s="41" t="str">
        <f t="shared" si="167"/>
        <v/>
      </c>
      <c r="AE2693" s="41" t="str">
        <f>IF($H2693="", "", IF(COUNTIF($AA$11:$AA$131, $H2693)&gt;0, 'Application Process'!$AC$4, ""))</f>
        <v/>
      </c>
    </row>
    <row r="2694" spans="1:31" x14ac:dyDescent="0.25">
      <c r="A2694" s="40"/>
      <c r="B2694" s="88" t="str">
        <f>IF($X2694="", "", IF(COUNTIF('Application Process'!$I$11:$I$3035, $X2694)=0, 'Job Database'!$Y$8, IFERROR(INDEX('Application Process'!$AJ$11:$AJ$3035, MATCH($X2694, 'Application Process'!$I$11:$I$3035, 0)), "")))</f>
        <v/>
      </c>
      <c r="C2694" s="40"/>
      <c r="D2694" s="207"/>
      <c r="E2694" s="194"/>
      <c r="F2694" s="194"/>
      <c r="G2694" s="208"/>
      <c r="H2694" s="194"/>
      <c r="I2694" s="208"/>
      <c r="J2694" s="194"/>
      <c r="K2694" s="209"/>
      <c r="L2694" s="194"/>
      <c r="M2694" s="196"/>
      <c r="N2694" s="194"/>
      <c r="O2694" s="194"/>
      <c r="P2694" s="208"/>
      <c r="Q2694" s="194"/>
      <c r="R2694" s="210"/>
      <c r="S2694" s="211"/>
      <c r="T2694" s="193"/>
      <c r="U2694" s="40"/>
      <c r="W2694" s="41" t="str">
        <f t="shared" si="165"/>
        <v/>
      </c>
      <c r="X2694" s="58" t="str">
        <f t="shared" si="166"/>
        <v/>
      </c>
      <c r="Y2694" s="58" t="str">
        <f t="shared" si="164"/>
        <v/>
      </c>
      <c r="AC2694" s="41" t="str">
        <f t="shared" si="167"/>
        <v/>
      </c>
      <c r="AE2694" s="41" t="str">
        <f>IF($H2694="", "", IF(COUNTIF($AA$11:$AA$131, $H2694)&gt;0, 'Application Process'!$AC$4, ""))</f>
        <v/>
      </c>
    </row>
    <row r="2695" spans="1:31" x14ac:dyDescent="0.25">
      <c r="A2695" s="40"/>
      <c r="B2695" s="88" t="str">
        <f>IF($X2695="", "", IF(COUNTIF('Application Process'!$I$11:$I$3035, $X2695)=0, 'Job Database'!$Y$8, IFERROR(INDEX('Application Process'!$AJ$11:$AJ$3035, MATCH($X2695, 'Application Process'!$I$11:$I$3035, 0)), "")))</f>
        <v/>
      </c>
      <c r="C2695" s="40"/>
      <c r="D2695" s="207"/>
      <c r="E2695" s="194"/>
      <c r="F2695" s="194"/>
      <c r="G2695" s="208"/>
      <c r="H2695" s="194"/>
      <c r="I2695" s="208"/>
      <c r="J2695" s="194"/>
      <c r="K2695" s="209"/>
      <c r="L2695" s="194"/>
      <c r="M2695" s="196"/>
      <c r="N2695" s="194"/>
      <c r="O2695" s="194"/>
      <c r="P2695" s="208"/>
      <c r="Q2695" s="194"/>
      <c r="R2695" s="210"/>
      <c r="S2695" s="211"/>
      <c r="T2695" s="193"/>
      <c r="U2695" s="40"/>
      <c r="W2695" s="41" t="str">
        <f t="shared" si="165"/>
        <v/>
      </c>
      <c r="X2695" s="58" t="str">
        <f t="shared" si="166"/>
        <v/>
      </c>
      <c r="Y2695" s="58" t="str">
        <f t="shared" si="164"/>
        <v/>
      </c>
      <c r="AC2695" s="41" t="str">
        <f t="shared" si="167"/>
        <v/>
      </c>
      <c r="AE2695" s="41" t="str">
        <f>IF($H2695="", "", IF(COUNTIF($AA$11:$AA$131, $H2695)&gt;0, 'Application Process'!$AC$4, ""))</f>
        <v/>
      </c>
    </row>
    <row r="2696" spans="1:31" x14ac:dyDescent="0.25">
      <c r="A2696" s="40"/>
      <c r="B2696" s="88" t="str">
        <f>IF($X2696="", "", IF(COUNTIF('Application Process'!$I$11:$I$3035, $X2696)=0, 'Job Database'!$Y$8, IFERROR(INDEX('Application Process'!$AJ$11:$AJ$3035, MATCH($X2696, 'Application Process'!$I$11:$I$3035, 0)), "")))</f>
        <v/>
      </c>
      <c r="C2696" s="40"/>
      <c r="D2696" s="207"/>
      <c r="E2696" s="194"/>
      <c r="F2696" s="194"/>
      <c r="G2696" s="208"/>
      <c r="H2696" s="194"/>
      <c r="I2696" s="208"/>
      <c r="J2696" s="194"/>
      <c r="K2696" s="209"/>
      <c r="L2696" s="194"/>
      <c r="M2696" s="196"/>
      <c r="N2696" s="194"/>
      <c r="O2696" s="194"/>
      <c r="P2696" s="208"/>
      <c r="Q2696" s="194"/>
      <c r="R2696" s="210"/>
      <c r="S2696" s="211"/>
      <c r="T2696" s="193"/>
      <c r="U2696" s="40"/>
      <c r="W2696" s="41" t="str">
        <f t="shared" si="165"/>
        <v/>
      </c>
      <c r="X2696" s="58" t="str">
        <f t="shared" si="166"/>
        <v/>
      </c>
      <c r="Y2696" s="58" t="str">
        <f t="shared" si="164"/>
        <v/>
      </c>
      <c r="AC2696" s="41" t="str">
        <f t="shared" si="167"/>
        <v/>
      </c>
      <c r="AE2696" s="41" t="str">
        <f>IF($H2696="", "", IF(COUNTIF($AA$11:$AA$131, $H2696)&gt;0, 'Application Process'!$AC$4, ""))</f>
        <v/>
      </c>
    </row>
    <row r="2697" spans="1:31" x14ac:dyDescent="0.25">
      <c r="A2697" s="40"/>
      <c r="B2697" s="88" t="str">
        <f>IF($X2697="", "", IF(COUNTIF('Application Process'!$I$11:$I$3035, $X2697)=0, 'Job Database'!$Y$8, IFERROR(INDEX('Application Process'!$AJ$11:$AJ$3035, MATCH($X2697, 'Application Process'!$I$11:$I$3035, 0)), "")))</f>
        <v/>
      </c>
      <c r="C2697" s="40"/>
      <c r="D2697" s="207"/>
      <c r="E2697" s="194"/>
      <c r="F2697" s="194"/>
      <c r="G2697" s="208"/>
      <c r="H2697" s="194"/>
      <c r="I2697" s="208"/>
      <c r="J2697" s="194"/>
      <c r="K2697" s="209"/>
      <c r="L2697" s="194"/>
      <c r="M2697" s="196"/>
      <c r="N2697" s="194"/>
      <c r="O2697" s="194"/>
      <c r="P2697" s="208"/>
      <c r="Q2697" s="194"/>
      <c r="R2697" s="210"/>
      <c r="S2697" s="211"/>
      <c r="T2697" s="193"/>
      <c r="U2697" s="40"/>
      <c r="W2697" s="41" t="str">
        <f t="shared" si="165"/>
        <v/>
      </c>
      <c r="X2697" s="58" t="str">
        <f t="shared" si="166"/>
        <v/>
      </c>
      <c r="Y2697" s="58" t="str">
        <f t="shared" si="164"/>
        <v/>
      </c>
      <c r="AC2697" s="41" t="str">
        <f t="shared" si="167"/>
        <v/>
      </c>
      <c r="AE2697" s="41" t="str">
        <f>IF($H2697="", "", IF(COUNTIF($AA$11:$AA$131, $H2697)&gt;0, 'Application Process'!$AC$4, ""))</f>
        <v/>
      </c>
    </row>
    <row r="2698" spans="1:31" x14ac:dyDescent="0.25">
      <c r="A2698" s="40"/>
      <c r="B2698" s="88" t="str">
        <f>IF($X2698="", "", IF(COUNTIF('Application Process'!$I$11:$I$3035, $X2698)=0, 'Job Database'!$Y$8, IFERROR(INDEX('Application Process'!$AJ$11:$AJ$3035, MATCH($X2698, 'Application Process'!$I$11:$I$3035, 0)), "")))</f>
        <v/>
      </c>
      <c r="C2698" s="40"/>
      <c r="D2698" s="207"/>
      <c r="E2698" s="194"/>
      <c r="F2698" s="194"/>
      <c r="G2698" s="208"/>
      <c r="H2698" s="194"/>
      <c r="I2698" s="208"/>
      <c r="J2698" s="194"/>
      <c r="K2698" s="209"/>
      <c r="L2698" s="194"/>
      <c r="M2698" s="196"/>
      <c r="N2698" s="194"/>
      <c r="O2698" s="194"/>
      <c r="P2698" s="208"/>
      <c r="Q2698" s="194"/>
      <c r="R2698" s="210"/>
      <c r="S2698" s="211"/>
      <c r="T2698" s="193"/>
      <c r="U2698" s="40"/>
      <c r="W2698" s="41" t="str">
        <f t="shared" si="165"/>
        <v/>
      </c>
      <c r="X2698" s="58" t="str">
        <f t="shared" si="166"/>
        <v/>
      </c>
      <c r="Y2698" s="58" t="str">
        <f t="shared" si="164"/>
        <v/>
      </c>
      <c r="AC2698" s="41" t="str">
        <f t="shared" si="167"/>
        <v/>
      </c>
      <c r="AE2698" s="41" t="str">
        <f>IF($H2698="", "", IF(COUNTIF($AA$11:$AA$131, $H2698)&gt;0, 'Application Process'!$AC$4, ""))</f>
        <v/>
      </c>
    </row>
    <row r="2699" spans="1:31" x14ac:dyDescent="0.25">
      <c r="A2699" s="40"/>
      <c r="B2699" s="88" t="str">
        <f>IF($X2699="", "", IF(COUNTIF('Application Process'!$I$11:$I$3035, $X2699)=0, 'Job Database'!$Y$8, IFERROR(INDEX('Application Process'!$AJ$11:$AJ$3035, MATCH($X2699, 'Application Process'!$I$11:$I$3035, 0)), "")))</f>
        <v/>
      </c>
      <c r="C2699" s="40"/>
      <c r="D2699" s="207"/>
      <c r="E2699" s="194"/>
      <c r="F2699" s="194"/>
      <c r="G2699" s="208"/>
      <c r="H2699" s="194"/>
      <c r="I2699" s="208"/>
      <c r="J2699" s="194"/>
      <c r="K2699" s="209"/>
      <c r="L2699" s="194"/>
      <c r="M2699" s="196"/>
      <c r="N2699" s="194"/>
      <c r="O2699" s="194"/>
      <c r="P2699" s="208"/>
      <c r="Q2699" s="194"/>
      <c r="R2699" s="210"/>
      <c r="S2699" s="211"/>
      <c r="T2699" s="193"/>
      <c r="U2699" s="40"/>
      <c r="W2699" s="41" t="str">
        <f t="shared" si="165"/>
        <v/>
      </c>
      <c r="X2699" s="58" t="str">
        <f t="shared" si="166"/>
        <v/>
      </c>
      <c r="Y2699" s="58" t="str">
        <f t="shared" ref="Y2699:Y2762" si="168">IF($H2699="", "", CONCATENATE($H2699, " - ", $B2699))</f>
        <v/>
      </c>
      <c r="AC2699" s="41" t="str">
        <f t="shared" si="167"/>
        <v/>
      </c>
      <c r="AE2699" s="41" t="str">
        <f>IF($H2699="", "", IF(COUNTIF($AA$11:$AA$131, $H2699)&gt;0, 'Application Process'!$AC$4, ""))</f>
        <v/>
      </c>
    </row>
    <row r="2700" spans="1:31" x14ac:dyDescent="0.25">
      <c r="A2700" s="40"/>
      <c r="B2700" s="88" t="str">
        <f>IF($X2700="", "", IF(COUNTIF('Application Process'!$I$11:$I$3035, $X2700)=0, 'Job Database'!$Y$8, IFERROR(INDEX('Application Process'!$AJ$11:$AJ$3035, MATCH($X2700, 'Application Process'!$I$11:$I$3035, 0)), "")))</f>
        <v/>
      </c>
      <c r="C2700" s="40"/>
      <c r="D2700" s="207"/>
      <c r="E2700" s="194"/>
      <c r="F2700" s="194"/>
      <c r="G2700" s="208"/>
      <c r="H2700" s="194"/>
      <c r="I2700" s="208"/>
      <c r="J2700" s="194"/>
      <c r="K2700" s="209"/>
      <c r="L2700" s="194"/>
      <c r="M2700" s="196"/>
      <c r="N2700" s="194"/>
      <c r="O2700" s="194"/>
      <c r="P2700" s="208"/>
      <c r="Q2700" s="194"/>
      <c r="R2700" s="210"/>
      <c r="S2700" s="211"/>
      <c r="T2700" s="193"/>
      <c r="U2700" s="40"/>
      <c r="W2700" s="41" t="str">
        <f t="shared" ref="W2700:W2763" si="169">IF($D2700="", "", IF(COUNTIF($D$11:$D$3035, $D2700)&gt;1, "X", ""))</f>
        <v/>
      </c>
      <c r="X2700" s="58" t="str">
        <f t="shared" ref="X2700:X2763" si="170">IF($D2700="", "", CONCATENATE(D2700, IF(E2700="", "", " - "), IF(E2700="", "", E2700), IF(F2700="", "", " - "), IF(F2700="", "", F2700)))</f>
        <v/>
      </c>
      <c r="Y2700" s="58" t="str">
        <f t="shared" si="168"/>
        <v/>
      </c>
      <c r="AC2700" s="41" t="str">
        <f t="shared" ref="AC2700:AC2763" si="171">IF($H2700="", "", IF(COUNTIF($AA$11:$AA$131, $H2700)=0, "X", ""))</f>
        <v/>
      </c>
      <c r="AE2700" s="41" t="str">
        <f>IF($H2700="", "", IF(COUNTIF($AA$11:$AA$131, $H2700)&gt;0, 'Application Process'!$AC$4, ""))</f>
        <v/>
      </c>
    </row>
    <row r="2701" spans="1:31" x14ac:dyDescent="0.25">
      <c r="A2701" s="40"/>
      <c r="B2701" s="88" t="str">
        <f>IF($X2701="", "", IF(COUNTIF('Application Process'!$I$11:$I$3035, $X2701)=0, 'Job Database'!$Y$8, IFERROR(INDEX('Application Process'!$AJ$11:$AJ$3035, MATCH($X2701, 'Application Process'!$I$11:$I$3035, 0)), "")))</f>
        <v/>
      </c>
      <c r="C2701" s="40"/>
      <c r="D2701" s="207"/>
      <c r="E2701" s="194"/>
      <c r="F2701" s="194"/>
      <c r="G2701" s="208"/>
      <c r="H2701" s="194"/>
      <c r="I2701" s="208"/>
      <c r="J2701" s="194"/>
      <c r="K2701" s="209"/>
      <c r="L2701" s="194"/>
      <c r="M2701" s="196"/>
      <c r="N2701" s="194"/>
      <c r="O2701" s="194"/>
      <c r="P2701" s="208"/>
      <c r="Q2701" s="194"/>
      <c r="R2701" s="210"/>
      <c r="S2701" s="211"/>
      <c r="T2701" s="193"/>
      <c r="U2701" s="40"/>
      <c r="W2701" s="41" t="str">
        <f t="shared" si="169"/>
        <v/>
      </c>
      <c r="X2701" s="58" t="str">
        <f t="shared" si="170"/>
        <v/>
      </c>
      <c r="Y2701" s="58" t="str">
        <f t="shared" si="168"/>
        <v/>
      </c>
      <c r="AC2701" s="41" t="str">
        <f t="shared" si="171"/>
        <v/>
      </c>
      <c r="AE2701" s="41" t="str">
        <f>IF($H2701="", "", IF(COUNTIF($AA$11:$AA$131, $H2701)&gt;0, 'Application Process'!$AC$4, ""))</f>
        <v/>
      </c>
    </row>
    <row r="2702" spans="1:31" x14ac:dyDescent="0.25">
      <c r="A2702" s="40"/>
      <c r="B2702" s="88" t="str">
        <f>IF($X2702="", "", IF(COUNTIF('Application Process'!$I$11:$I$3035, $X2702)=0, 'Job Database'!$Y$8, IFERROR(INDEX('Application Process'!$AJ$11:$AJ$3035, MATCH($X2702, 'Application Process'!$I$11:$I$3035, 0)), "")))</f>
        <v/>
      </c>
      <c r="C2702" s="40"/>
      <c r="D2702" s="207"/>
      <c r="E2702" s="194"/>
      <c r="F2702" s="194"/>
      <c r="G2702" s="208"/>
      <c r="H2702" s="194"/>
      <c r="I2702" s="208"/>
      <c r="J2702" s="194"/>
      <c r="K2702" s="209"/>
      <c r="L2702" s="194"/>
      <c r="M2702" s="196"/>
      <c r="N2702" s="194"/>
      <c r="O2702" s="194"/>
      <c r="P2702" s="208"/>
      <c r="Q2702" s="194"/>
      <c r="R2702" s="210"/>
      <c r="S2702" s="211"/>
      <c r="T2702" s="193"/>
      <c r="U2702" s="40"/>
      <c r="W2702" s="41" t="str">
        <f t="shared" si="169"/>
        <v/>
      </c>
      <c r="X2702" s="58" t="str">
        <f t="shared" si="170"/>
        <v/>
      </c>
      <c r="Y2702" s="58" t="str">
        <f t="shared" si="168"/>
        <v/>
      </c>
      <c r="AC2702" s="41" t="str">
        <f t="shared" si="171"/>
        <v/>
      </c>
      <c r="AE2702" s="41" t="str">
        <f>IF($H2702="", "", IF(COUNTIF($AA$11:$AA$131, $H2702)&gt;0, 'Application Process'!$AC$4, ""))</f>
        <v/>
      </c>
    </row>
    <row r="2703" spans="1:31" x14ac:dyDescent="0.25">
      <c r="A2703" s="40"/>
      <c r="B2703" s="88" t="str">
        <f>IF($X2703="", "", IF(COUNTIF('Application Process'!$I$11:$I$3035, $X2703)=0, 'Job Database'!$Y$8, IFERROR(INDEX('Application Process'!$AJ$11:$AJ$3035, MATCH($X2703, 'Application Process'!$I$11:$I$3035, 0)), "")))</f>
        <v/>
      </c>
      <c r="C2703" s="40"/>
      <c r="D2703" s="207"/>
      <c r="E2703" s="194"/>
      <c r="F2703" s="194"/>
      <c r="G2703" s="208"/>
      <c r="H2703" s="194"/>
      <c r="I2703" s="208"/>
      <c r="J2703" s="194"/>
      <c r="K2703" s="209"/>
      <c r="L2703" s="194"/>
      <c r="M2703" s="196"/>
      <c r="N2703" s="194"/>
      <c r="O2703" s="194"/>
      <c r="P2703" s="208"/>
      <c r="Q2703" s="194"/>
      <c r="R2703" s="210"/>
      <c r="S2703" s="211"/>
      <c r="T2703" s="193"/>
      <c r="U2703" s="40"/>
      <c r="W2703" s="41" t="str">
        <f t="shared" si="169"/>
        <v/>
      </c>
      <c r="X2703" s="58" t="str">
        <f t="shared" si="170"/>
        <v/>
      </c>
      <c r="Y2703" s="58" t="str">
        <f t="shared" si="168"/>
        <v/>
      </c>
      <c r="AC2703" s="41" t="str">
        <f t="shared" si="171"/>
        <v/>
      </c>
      <c r="AE2703" s="41" t="str">
        <f>IF($H2703="", "", IF(COUNTIF($AA$11:$AA$131, $H2703)&gt;0, 'Application Process'!$AC$4, ""))</f>
        <v/>
      </c>
    </row>
    <row r="2704" spans="1:31" x14ac:dyDescent="0.25">
      <c r="A2704" s="40"/>
      <c r="B2704" s="88" t="str">
        <f>IF($X2704="", "", IF(COUNTIF('Application Process'!$I$11:$I$3035, $X2704)=0, 'Job Database'!$Y$8, IFERROR(INDEX('Application Process'!$AJ$11:$AJ$3035, MATCH($X2704, 'Application Process'!$I$11:$I$3035, 0)), "")))</f>
        <v/>
      </c>
      <c r="C2704" s="40"/>
      <c r="D2704" s="207"/>
      <c r="E2704" s="194"/>
      <c r="F2704" s="194"/>
      <c r="G2704" s="208"/>
      <c r="H2704" s="194"/>
      <c r="I2704" s="208"/>
      <c r="J2704" s="194"/>
      <c r="K2704" s="209"/>
      <c r="L2704" s="194"/>
      <c r="M2704" s="196"/>
      <c r="N2704" s="194"/>
      <c r="O2704" s="194"/>
      <c r="P2704" s="208"/>
      <c r="Q2704" s="194"/>
      <c r="R2704" s="210"/>
      <c r="S2704" s="211"/>
      <c r="T2704" s="193"/>
      <c r="U2704" s="40"/>
      <c r="W2704" s="41" t="str">
        <f t="shared" si="169"/>
        <v/>
      </c>
      <c r="X2704" s="58" t="str">
        <f t="shared" si="170"/>
        <v/>
      </c>
      <c r="Y2704" s="58" t="str">
        <f t="shared" si="168"/>
        <v/>
      </c>
      <c r="AC2704" s="41" t="str">
        <f t="shared" si="171"/>
        <v/>
      </c>
      <c r="AE2704" s="41" t="str">
        <f>IF($H2704="", "", IF(COUNTIF($AA$11:$AA$131, $H2704)&gt;0, 'Application Process'!$AC$4, ""))</f>
        <v/>
      </c>
    </row>
    <row r="2705" spans="1:31" x14ac:dyDescent="0.25">
      <c r="A2705" s="40"/>
      <c r="B2705" s="88" t="str">
        <f>IF($X2705="", "", IF(COUNTIF('Application Process'!$I$11:$I$3035, $X2705)=0, 'Job Database'!$Y$8, IFERROR(INDEX('Application Process'!$AJ$11:$AJ$3035, MATCH($X2705, 'Application Process'!$I$11:$I$3035, 0)), "")))</f>
        <v/>
      </c>
      <c r="C2705" s="40"/>
      <c r="D2705" s="207"/>
      <c r="E2705" s="194"/>
      <c r="F2705" s="194"/>
      <c r="G2705" s="208"/>
      <c r="H2705" s="194"/>
      <c r="I2705" s="208"/>
      <c r="J2705" s="194"/>
      <c r="K2705" s="209"/>
      <c r="L2705" s="194"/>
      <c r="M2705" s="196"/>
      <c r="N2705" s="194"/>
      <c r="O2705" s="194"/>
      <c r="P2705" s="208"/>
      <c r="Q2705" s="194"/>
      <c r="R2705" s="210"/>
      <c r="S2705" s="211"/>
      <c r="T2705" s="193"/>
      <c r="U2705" s="40"/>
      <c r="W2705" s="41" t="str">
        <f t="shared" si="169"/>
        <v/>
      </c>
      <c r="X2705" s="58" t="str">
        <f t="shared" si="170"/>
        <v/>
      </c>
      <c r="Y2705" s="58" t="str">
        <f t="shared" si="168"/>
        <v/>
      </c>
      <c r="AC2705" s="41" t="str">
        <f t="shared" si="171"/>
        <v/>
      </c>
      <c r="AE2705" s="41" t="str">
        <f>IF($H2705="", "", IF(COUNTIF($AA$11:$AA$131, $H2705)&gt;0, 'Application Process'!$AC$4, ""))</f>
        <v/>
      </c>
    </row>
    <row r="2706" spans="1:31" x14ac:dyDescent="0.25">
      <c r="A2706" s="40"/>
      <c r="B2706" s="88" t="str">
        <f>IF($X2706="", "", IF(COUNTIF('Application Process'!$I$11:$I$3035, $X2706)=0, 'Job Database'!$Y$8, IFERROR(INDEX('Application Process'!$AJ$11:$AJ$3035, MATCH($X2706, 'Application Process'!$I$11:$I$3035, 0)), "")))</f>
        <v/>
      </c>
      <c r="C2706" s="40"/>
      <c r="D2706" s="207"/>
      <c r="E2706" s="194"/>
      <c r="F2706" s="194"/>
      <c r="G2706" s="208"/>
      <c r="H2706" s="194"/>
      <c r="I2706" s="208"/>
      <c r="J2706" s="194"/>
      <c r="K2706" s="209"/>
      <c r="L2706" s="194"/>
      <c r="M2706" s="196"/>
      <c r="N2706" s="194"/>
      <c r="O2706" s="194"/>
      <c r="P2706" s="208"/>
      <c r="Q2706" s="194"/>
      <c r="R2706" s="210"/>
      <c r="S2706" s="211"/>
      <c r="T2706" s="193"/>
      <c r="U2706" s="40"/>
      <c r="W2706" s="41" t="str">
        <f t="shared" si="169"/>
        <v/>
      </c>
      <c r="X2706" s="58" t="str">
        <f t="shared" si="170"/>
        <v/>
      </c>
      <c r="Y2706" s="58" t="str">
        <f t="shared" si="168"/>
        <v/>
      </c>
      <c r="AC2706" s="41" t="str">
        <f t="shared" si="171"/>
        <v/>
      </c>
      <c r="AE2706" s="41" t="str">
        <f>IF($H2706="", "", IF(COUNTIF($AA$11:$AA$131, $H2706)&gt;0, 'Application Process'!$AC$4, ""))</f>
        <v/>
      </c>
    </row>
    <row r="2707" spans="1:31" x14ac:dyDescent="0.25">
      <c r="A2707" s="40"/>
      <c r="B2707" s="88" t="str">
        <f>IF($X2707="", "", IF(COUNTIF('Application Process'!$I$11:$I$3035, $X2707)=0, 'Job Database'!$Y$8, IFERROR(INDEX('Application Process'!$AJ$11:$AJ$3035, MATCH($X2707, 'Application Process'!$I$11:$I$3035, 0)), "")))</f>
        <v/>
      </c>
      <c r="C2707" s="40"/>
      <c r="D2707" s="207"/>
      <c r="E2707" s="194"/>
      <c r="F2707" s="194"/>
      <c r="G2707" s="208"/>
      <c r="H2707" s="194"/>
      <c r="I2707" s="208"/>
      <c r="J2707" s="194"/>
      <c r="K2707" s="209"/>
      <c r="L2707" s="194"/>
      <c r="M2707" s="196"/>
      <c r="N2707" s="194"/>
      <c r="O2707" s="194"/>
      <c r="P2707" s="208"/>
      <c r="Q2707" s="194"/>
      <c r="R2707" s="210"/>
      <c r="S2707" s="211"/>
      <c r="T2707" s="193"/>
      <c r="U2707" s="40"/>
      <c r="W2707" s="41" t="str">
        <f t="shared" si="169"/>
        <v/>
      </c>
      <c r="X2707" s="58" t="str">
        <f t="shared" si="170"/>
        <v/>
      </c>
      <c r="Y2707" s="58" t="str">
        <f t="shared" si="168"/>
        <v/>
      </c>
      <c r="AC2707" s="41" t="str">
        <f t="shared" si="171"/>
        <v/>
      </c>
      <c r="AE2707" s="41" t="str">
        <f>IF($H2707="", "", IF(COUNTIF($AA$11:$AA$131, $H2707)&gt;0, 'Application Process'!$AC$4, ""))</f>
        <v/>
      </c>
    </row>
    <row r="2708" spans="1:31" x14ac:dyDescent="0.25">
      <c r="A2708" s="40"/>
      <c r="B2708" s="88" t="str">
        <f>IF($X2708="", "", IF(COUNTIF('Application Process'!$I$11:$I$3035, $X2708)=0, 'Job Database'!$Y$8, IFERROR(INDEX('Application Process'!$AJ$11:$AJ$3035, MATCH($X2708, 'Application Process'!$I$11:$I$3035, 0)), "")))</f>
        <v/>
      </c>
      <c r="C2708" s="40"/>
      <c r="D2708" s="207"/>
      <c r="E2708" s="194"/>
      <c r="F2708" s="194"/>
      <c r="G2708" s="208"/>
      <c r="H2708" s="194"/>
      <c r="I2708" s="208"/>
      <c r="J2708" s="194"/>
      <c r="K2708" s="209"/>
      <c r="L2708" s="194"/>
      <c r="M2708" s="196"/>
      <c r="N2708" s="194"/>
      <c r="O2708" s="194"/>
      <c r="P2708" s="208"/>
      <c r="Q2708" s="194"/>
      <c r="R2708" s="210"/>
      <c r="S2708" s="211"/>
      <c r="T2708" s="193"/>
      <c r="U2708" s="40"/>
      <c r="W2708" s="41" t="str">
        <f t="shared" si="169"/>
        <v/>
      </c>
      <c r="X2708" s="58" t="str">
        <f t="shared" si="170"/>
        <v/>
      </c>
      <c r="Y2708" s="58" t="str">
        <f t="shared" si="168"/>
        <v/>
      </c>
      <c r="AC2708" s="41" t="str">
        <f t="shared" si="171"/>
        <v/>
      </c>
      <c r="AE2708" s="41" t="str">
        <f>IF($H2708="", "", IF(COUNTIF($AA$11:$AA$131, $H2708)&gt;0, 'Application Process'!$AC$4, ""))</f>
        <v/>
      </c>
    </row>
    <row r="2709" spans="1:31" x14ac:dyDescent="0.25">
      <c r="A2709" s="40"/>
      <c r="B2709" s="88" t="str">
        <f>IF($X2709="", "", IF(COUNTIF('Application Process'!$I$11:$I$3035, $X2709)=0, 'Job Database'!$Y$8, IFERROR(INDEX('Application Process'!$AJ$11:$AJ$3035, MATCH($X2709, 'Application Process'!$I$11:$I$3035, 0)), "")))</f>
        <v/>
      </c>
      <c r="C2709" s="40"/>
      <c r="D2709" s="207"/>
      <c r="E2709" s="194"/>
      <c r="F2709" s="194"/>
      <c r="G2709" s="208"/>
      <c r="H2709" s="194"/>
      <c r="I2709" s="208"/>
      <c r="J2709" s="194"/>
      <c r="K2709" s="209"/>
      <c r="L2709" s="194"/>
      <c r="M2709" s="196"/>
      <c r="N2709" s="194"/>
      <c r="O2709" s="194"/>
      <c r="P2709" s="208"/>
      <c r="Q2709" s="194"/>
      <c r="R2709" s="210"/>
      <c r="S2709" s="211"/>
      <c r="T2709" s="193"/>
      <c r="U2709" s="40"/>
      <c r="W2709" s="41" t="str">
        <f t="shared" si="169"/>
        <v/>
      </c>
      <c r="X2709" s="58" t="str">
        <f t="shared" si="170"/>
        <v/>
      </c>
      <c r="Y2709" s="58" t="str">
        <f t="shared" si="168"/>
        <v/>
      </c>
      <c r="AC2709" s="41" t="str">
        <f t="shared" si="171"/>
        <v/>
      </c>
      <c r="AE2709" s="41" t="str">
        <f>IF($H2709="", "", IF(COUNTIF($AA$11:$AA$131, $H2709)&gt;0, 'Application Process'!$AC$4, ""))</f>
        <v/>
      </c>
    </row>
    <row r="2710" spans="1:31" x14ac:dyDescent="0.25">
      <c r="A2710" s="40"/>
      <c r="B2710" s="88" t="str">
        <f>IF($X2710="", "", IF(COUNTIF('Application Process'!$I$11:$I$3035, $X2710)=0, 'Job Database'!$Y$8, IFERROR(INDEX('Application Process'!$AJ$11:$AJ$3035, MATCH($X2710, 'Application Process'!$I$11:$I$3035, 0)), "")))</f>
        <v/>
      </c>
      <c r="C2710" s="40"/>
      <c r="D2710" s="207"/>
      <c r="E2710" s="194"/>
      <c r="F2710" s="194"/>
      <c r="G2710" s="208"/>
      <c r="H2710" s="194"/>
      <c r="I2710" s="208"/>
      <c r="J2710" s="194"/>
      <c r="K2710" s="209"/>
      <c r="L2710" s="194"/>
      <c r="M2710" s="196"/>
      <c r="N2710" s="194"/>
      <c r="O2710" s="194"/>
      <c r="P2710" s="208"/>
      <c r="Q2710" s="194"/>
      <c r="R2710" s="210"/>
      <c r="S2710" s="211"/>
      <c r="T2710" s="193"/>
      <c r="U2710" s="40"/>
      <c r="W2710" s="41" t="str">
        <f t="shared" si="169"/>
        <v/>
      </c>
      <c r="X2710" s="58" t="str">
        <f t="shared" si="170"/>
        <v/>
      </c>
      <c r="Y2710" s="58" t="str">
        <f t="shared" si="168"/>
        <v/>
      </c>
      <c r="AC2710" s="41" t="str">
        <f t="shared" si="171"/>
        <v/>
      </c>
      <c r="AE2710" s="41" t="str">
        <f>IF($H2710="", "", IF(COUNTIF($AA$11:$AA$131, $H2710)&gt;0, 'Application Process'!$AC$4, ""))</f>
        <v/>
      </c>
    </row>
    <row r="2711" spans="1:31" x14ac:dyDescent="0.25">
      <c r="A2711" s="40"/>
      <c r="B2711" s="88" t="str">
        <f>IF($X2711="", "", IF(COUNTIF('Application Process'!$I$11:$I$3035, $X2711)=0, 'Job Database'!$Y$8, IFERROR(INDEX('Application Process'!$AJ$11:$AJ$3035, MATCH($X2711, 'Application Process'!$I$11:$I$3035, 0)), "")))</f>
        <v/>
      </c>
      <c r="C2711" s="40"/>
      <c r="D2711" s="207"/>
      <c r="E2711" s="194"/>
      <c r="F2711" s="194"/>
      <c r="G2711" s="208"/>
      <c r="H2711" s="194"/>
      <c r="I2711" s="208"/>
      <c r="J2711" s="194"/>
      <c r="K2711" s="209"/>
      <c r="L2711" s="194"/>
      <c r="M2711" s="196"/>
      <c r="N2711" s="194"/>
      <c r="O2711" s="194"/>
      <c r="P2711" s="208"/>
      <c r="Q2711" s="194"/>
      <c r="R2711" s="210"/>
      <c r="S2711" s="211"/>
      <c r="T2711" s="193"/>
      <c r="U2711" s="40"/>
      <c r="W2711" s="41" t="str">
        <f t="shared" si="169"/>
        <v/>
      </c>
      <c r="X2711" s="58" t="str">
        <f t="shared" si="170"/>
        <v/>
      </c>
      <c r="Y2711" s="58" t="str">
        <f t="shared" si="168"/>
        <v/>
      </c>
      <c r="AC2711" s="41" t="str">
        <f t="shared" si="171"/>
        <v/>
      </c>
      <c r="AE2711" s="41" t="str">
        <f>IF($H2711="", "", IF(COUNTIF($AA$11:$AA$131, $H2711)&gt;0, 'Application Process'!$AC$4, ""))</f>
        <v/>
      </c>
    </row>
    <row r="2712" spans="1:31" x14ac:dyDescent="0.25">
      <c r="A2712" s="40"/>
      <c r="B2712" s="88" t="str">
        <f>IF($X2712="", "", IF(COUNTIF('Application Process'!$I$11:$I$3035, $X2712)=0, 'Job Database'!$Y$8, IFERROR(INDEX('Application Process'!$AJ$11:$AJ$3035, MATCH($X2712, 'Application Process'!$I$11:$I$3035, 0)), "")))</f>
        <v/>
      </c>
      <c r="C2712" s="40"/>
      <c r="D2712" s="207"/>
      <c r="E2712" s="194"/>
      <c r="F2712" s="194"/>
      <c r="G2712" s="208"/>
      <c r="H2712" s="194"/>
      <c r="I2712" s="208"/>
      <c r="J2712" s="194"/>
      <c r="K2712" s="209"/>
      <c r="L2712" s="194"/>
      <c r="M2712" s="196"/>
      <c r="N2712" s="194"/>
      <c r="O2712" s="194"/>
      <c r="P2712" s="208"/>
      <c r="Q2712" s="194"/>
      <c r="R2712" s="210"/>
      <c r="S2712" s="211"/>
      <c r="T2712" s="193"/>
      <c r="U2712" s="40"/>
      <c r="W2712" s="41" t="str">
        <f t="shared" si="169"/>
        <v/>
      </c>
      <c r="X2712" s="58" t="str">
        <f t="shared" si="170"/>
        <v/>
      </c>
      <c r="Y2712" s="58" t="str">
        <f t="shared" si="168"/>
        <v/>
      </c>
      <c r="AC2712" s="41" t="str">
        <f t="shared" si="171"/>
        <v/>
      </c>
      <c r="AE2712" s="41" t="str">
        <f>IF($H2712="", "", IF(COUNTIF($AA$11:$AA$131, $H2712)&gt;0, 'Application Process'!$AC$4, ""))</f>
        <v/>
      </c>
    </row>
    <row r="2713" spans="1:31" x14ac:dyDescent="0.25">
      <c r="A2713" s="40"/>
      <c r="B2713" s="88" t="str">
        <f>IF($X2713="", "", IF(COUNTIF('Application Process'!$I$11:$I$3035, $X2713)=0, 'Job Database'!$Y$8, IFERROR(INDEX('Application Process'!$AJ$11:$AJ$3035, MATCH($X2713, 'Application Process'!$I$11:$I$3035, 0)), "")))</f>
        <v/>
      </c>
      <c r="C2713" s="40"/>
      <c r="D2713" s="207"/>
      <c r="E2713" s="194"/>
      <c r="F2713" s="194"/>
      <c r="G2713" s="208"/>
      <c r="H2713" s="194"/>
      <c r="I2713" s="208"/>
      <c r="J2713" s="194"/>
      <c r="K2713" s="209"/>
      <c r="L2713" s="194"/>
      <c r="M2713" s="196"/>
      <c r="N2713" s="194"/>
      <c r="O2713" s="194"/>
      <c r="P2713" s="208"/>
      <c r="Q2713" s="194"/>
      <c r="R2713" s="210"/>
      <c r="S2713" s="211"/>
      <c r="T2713" s="193"/>
      <c r="U2713" s="40"/>
      <c r="W2713" s="41" t="str">
        <f t="shared" si="169"/>
        <v/>
      </c>
      <c r="X2713" s="58" t="str">
        <f t="shared" si="170"/>
        <v/>
      </c>
      <c r="Y2713" s="58" t="str">
        <f t="shared" si="168"/>
        <v/>
      </c>
      <c r="AC2713" s="41" t="str">
        <f t="shared" si="171"/>
        <v/>
      </c>
      <c r="AE2713" s="41" t="str">
        <f>IF($H2713="", "", IF(COUNTIF($AA$11:$AA$131, $H2713)&gt;0, 'Application Process'!$AC$4, ""))</f>
        <v/>
      </c>
    </row>
    <row r="2714" spans="1:31" x14ac:dyDescent="0.25">
      <c r="A2714" s="40"/>
      <c r="B2714" s="88" t="str">
        <f>IF($X2714="", "", IF(COUNTIF('Application Process'!$I$11:$I$3035, $X2714)=0, 'Job Database'!$Y$8, IFERROR(INDEX('Application Process'!$AJ$11:$AJ$3035, MATCH($X2714, 'Application Process'!$I$11:$I$3035, 0)), "")))</f>
        <v/>
      </c>
      <c r="C2714" s="40"/>
      <c r="D2714" s="207"/>
      <c r="E2714" s="194"/>
      <c r="F2714" s="194"/>
      <c r="G2714" s="208"/>
      <c r="H2714" s="194"/>
      <c r="I2714" s="208"/>
      <c r="J2714" s="194"/>
      <c r="K2714" s="209"/>
      <c r="L2714" s="194"/>
      <c r="M2714" s="196"/>
      <c r="N2714" s="194"/>
      <c r="O2714" s="194"/>
      <c r="P2714" s="208"/>
      <c r="Q2714" s="194"/>
      <c r="R2714" s="210"/>
      <c r="S2714" s="211"/>
      <c r="T2714" s="193"/>
      <c r="U2714" s="40"/>
      <c r="W2714" s="41" t="str">
        <f t="shared" si="169"/>
        <v/>
      </c>
      <c r="X2714" s="58" t="str">
        <f t="shared" si="170"/>
        <v/>
      </c>
      <c r="Y2714" s="58" t="str">
        <f t="shared" si="168"/>
        <v/>
      </c>
      <c r="AC2714" s="41" t="str">
        <f t="shared" si="171"/>
        <v/>
      </c>
      <c r="AE2714" s="41" t="str">
        <f>IF($H2714="", "", IF(COUNTIF($AA$11:$AA$131, $H2714)&gt;0, 'Application Process'!$AC$4, ""))</f>
        <v/>
      </c>
    </row>
    <row r="2715" spans="1:31" x14ac:dyDescent="0.25">
      <c r="A2715" s="40"/>
      <c r="B2715" s="88" t="str">
        <f>IF($X2715="", "", IF(COUNTIF('Application Process'!$I$11:$I$3035, $X2715)=0, 'Job Database'!$Y$8, IFERROR(INDEX('Application Process'!$AJ$11:$AJ$3035, MATCH($X2715, 'Application Process'!$I$11:$I$3035, 0)), "")))</f>
        <v/>
      </c>
      <c r="C2715" s="40"/>
      <c r="D2715" s="207"/>
      <c r="E2715" s="194"/>
      <c r="F2715" s="194"/>
      <c r="G2715" s="208"/>
      <c r="H2715" s="194"/>
      <c r="I2715" s="208"/>
      <c r="J2715" s="194"/>
      <c r="K2715" s="209"/>
      <c r="L2715" s="194"/>
      <c r="M2715" s="196"/>
      <c r="N2715" s="194"/>
      <c r="O2715" s="194"/>
      <c r="P2715" s="208"/>
      <c r="Q2715" s="194"/>
      <c r="R2715" s="210"/>
      <c r="S2715" s="211"/>
      <c r="T2715" s="193"/>
      <c r="U2715" s="40"/>
      <c r="W2715" s="41" t="str">
        <f t="shared" si="169"/>
        <v/>
      </c>
      <c r="X2715" s="58" t="str">
        <f t="shared" si="170"/>
        <v/>
      </c>
      <c r="Y2715" s="58" t="str">
        <f t="shared" si="168"/>
        <v/>
      </c>
      <c r="AC2715" s="41" t="str">
        <f t="shared" si="171"/>
        <v/>
      </c>
      <c r="AE2715" s="41" t="str">
        <f>IF($H2715="", "", IF(COUNTIF($AA$11:$AA$131, $H2715)&gt;0, 'Application Process'!$AC$4, ""))</f>
        <v/>
      </c>
    </row>
    <row r="2716" spans="1:31" x14ac:dyDescent="0.25">
      <c r="A2716" s="40"/>
      <c r="B2716" s="88" t="str">
        <f>IF($X2716="", "", IF(COUNTIF('Application Process'!$I$11:$I$3035, $X2716)=0, 'Job Database'!$Y$8, IFERROR(INDEX('Application Process'!$AJ$11:$AJ$3035, MATCH($X2716, 'Application Process'!$I$11:$I$3035, 0)), "")))</f>
        <v/>
      </c>
      <c r="C2716" s="40"/>
      <c r="D2716" s="207"/>
      <c r="E2716" s="194"/>
      <c r="F2716" s="194"/>
      <c r="G2716" s="208"/>
      <c r="H2716" s="194"/>
      <c r="I2716" s="208"/>
      <c r="J2716" s="194"/>
      <c r="K2716" s="209"/>
      <c r="L2716" s="194"/>
      <c r="M2716" s="196"/>
      <c r="N2716" s="194"/>
      <c r="O2716" s="194"/>
      <c r="P2716" s="208"/>
      <c r="Q2716" s="194"/>
      <c r="R2716" s="210"/>
      <c r="S2716" s="211"/>
      <c r="T2716" s="193"/>
      <c r="U2716" s="40"/>
      <c r="W2716" s="41" t="str">
        <f t="shared" si="169"/>
        <v/>
      </c>
      <c r="X2716" s="58" t="str">
        <f t="shared" si="170"/>
        <v/>
      </c>
      <c r="Y2716" s="58" t="str">
        <f t="shared" si="168"/>
        <v/>
      </c>
      <c r="AC2716" s="41" t="str">
        <f t="shared" si="171"/>
        <v/>
      </c>
      <c r="AE2716" s="41" t="str">
        <f>IF($H2716="", "", IF(COUNTIF($AA$11:$AA$131, $H2716)&gt;0, 'Application Process'!$AC$4, ""))</f>
        <v/>
      </c>
    </row>
    <row r="2717" spans="1:31" x14ac:dyDescent="0.25">
      <c r="A2717" s="40"/>
      <c r="B2717" s="88" t="str">
        <f>IF($X2717="", "", IF(COUNTIF('Application Process'!$I$11:$I$3035, $X2717)=0, 'Job Database'!$Y$8, IFERROR(INDEX('Application Process'!$AJ$11:$AJ$3035, MATCH($X2717, 'Application Process'!$I$11:$I$3035, 0)), "")))</f>
        <v/>
      </c>
      <c r="C2717" s="40"/>
      <c r="D2717" s="207"/>
      <c r="E2717" s="194"/>
      <c r="F2717" s="194"/>
      <c r="G2717" s="208"/>
      <c r="H2717" s="194"/>
      <c r="I2717" s="208"/>
      <c r="J2717" s="194"/>
      <c r="K2717" s="209"/>
      <c r="L2717" s="194"/>
      <c r="M2717" s="196"/>
      <c r="N2717" s="194"/>
      <c r="O2717" s="194"/>
      <c r="P2717" s="208"/>
      <c r="Q2717" s="194"/>
      <c r="R2717" s="210"/>
      <c r="S2717" s="211"/>
      <c r="T2717" s="193"/>
      <c r="U2717" s="40"/>
      <c r="W2717" s="41" t="str">
        <f t="shared" si="169"/>
        <v/>
      </c>
      <c r="X2717" s="58" t="str">
        <f t="shared" si="170"/>
        <v/>
      </c>
      <c r="Y2717" s="58" t="str">
        <f t="shared" si="168"/>
        <v/>
      </c>
      <c r="AC2717" s="41" t="str">
        <f t="shared" si="171"/>
        <v/>
      </c>
      <c r="AE2717" s="41" t="str">
        <f>IF($H2717="", "", IF(COUNTIF($AA$11:$AA$131, $H2717)&gt;0, 'Application Process'!$AC$4, ""))</f>
        <v/>
      </c>
    </row>
    <row r="2718" spans="1:31" x14ac:dyDescent="0.25">
      <c r="A2718" s="40"/>
      <c r="B2718" s="88" t="str">
        <f>IF($X2718="", "", IF(COUNTIF('Application Process'!$I$11:$I$3035, $X2718)=0, 'Job Database'!$Y$8, IFERROR(INDEX('Application Process'!$AJ$11:$AJ$3035, MATCH($X2718, 'Application Process'!$I$11:$I$3035, 0)), "")))</f>
        <v/>
      </c>
      <c r="C2718" s="40"/>
      <c r="D2718" s="207"/>
      <c r="E2718" s="194"/>
      <c r="F2718" s="194"/>
      <c r="G2718" s="208"/>
      <c r="H2718" s="194"/>
      <c r="I2718" s="208"/>
      <c r="J2718" s="194"/>
      <c r="K2718" s="209"/>
      <c r="L2718" s="194"/>
      <c r="M2718" s="196"/>
      <c r="N2718" s="194"/>
      <c r="O2718" s="194"/>
      <c r="P2718" s="208"/>
      <c r="Q2718" s="194"/>
      <c r="R2718" s="210"/>
      <c r="S2718" s="211"/>
      <c r="T2718" s="193"/>
      <c r="U2718" s="40"/>
      <c r="W2718" s="41" t="str">
        <f t="shared" si="169"/>
        <v/>
      </c>
      <c r="X2718" s="58" t="str">
        <f t="shared" si="170"/>
        <v/>
      </c>
      <c r="Y2718" s="58" t="str">
        <f t="shared" si="168"/>
        <v/>
      </c>
      <c r="AC2718" s="41" t="str">
        <f t="shared" si="171"/>
        <v/>
      </c>
      <c r="AE2718" s="41" t="str">
        <f>IF($H2718="", "", IF(COUNTIF($AA$11:$AA$131, $H2718)&gt;0, 'Application Process'!$AC$4, ""))</f>
        <v/>
      </c>
    </row>
    <row r="2719" spans="1:31" x14ac:dyDescent="0.25">
      <c r="A2719" s="40"/>
      <c r="B2719" s="88" t="str">
        <f>IF($X2719="", "", IF(COUNTIF('Application Process'!$I$11:$I$3035, $X2719)=0, 'Job Database'!$Y$8, IFERROR(INDEX('Application Process'!$AJ$11:$AJ$3035, MATCH($X2719, 'Application Process'!$I$11:$I$3035, 0)), "")))</f>
        <v/>
      </c>
      <c r="C2719" s="40"/>
      <c r="D2719" s="207"/>
      <c r="E2719" s="194"/>
      <c r="F2719" s="194"/>
      <c r="G2719" s="208"/>
      <c r="H2719" s="194"/>
      <c r="I2719" s="208"/>
      <c r="J2719" s="194"/>
      <c r="K2719" s="209"/>
      <c r="L2719" s="194"/>
      <c r="M2719" s="196"/>
      <c r="N2719" s="194"/>
      <c r="O2719" s="194"/>
      <c r="P2719" s="208"/>
      <c r="Q2719" s="194"/>
      <c r="R2719" s="210"/>
      <c r="S2719" s="211"/>
      <c r="T2719" s="193"/>
      <c r="U2719" s="40"/>
      <c r="W2719" s="41" t="str">
        <f t="shared" si="169"/>
        <v/>
      </c>
      <c r="X2719" s="58" t="str">
        <f t="shared" si="170"/>
        <v/>
      </c>
      <c r="Y2719" s="58" t="str">
        <f t="shared" si="168"/>
        <v/>
      </c>
      <c r="AC2719" s="41" t="str">
        <f t="shared" si="171"/>
        <v/>
      </c>
      <c r="AE2719" s="41" t="str">
        <f>IF($H2719="", "", IF(COUNTIF($AA$11:$AA$131, $H2719)&gt;0, 'Application Process'!$AC$4, ""))</f>
        <v/>
      </c>
    </row>
    <row r="2720" spans="1:31" x14ac:dyDescent="0.25">
      <c r="A2720" s="40"/>
      <c r="B2720" s="88" t="str">
        <f>IF($X2720="", "", IF(COUNTIF('Application Process'!$I$11:$I$3035, $X2720)=0, 'Job Database'!$Y$8, IFERROR(INDEX('Application Process'!$AJ$11:$AJ$3035, MATCH($X2720, 'Application Process'!$I$11:$I$3035, 0)), "")))</f>
        <v/>
      </c>
      <c r="C2720" s="40"/>
      <c r="D2720" s="207"/>
      <c r="E2720" s="194"/>
      <c r="F2720" s="194"/>
      <c r="G2720" s="208"/>
      <c r="H2720" s="194"/>
      <c r="I2720" s="208"/>
      <c r="J2720" s="194"/>
      <c r="K2720" s="209"/>
      <c r="L2720" s="194"/>
      <c r="M2720" s="196"/>
      <c r="N2720" s="194"/>
      <c r="O2720" s="194"/>
      <c r="P2720" s="208"/>
      <c r="Q2720" s="194"/>
      <c r="R2720" s="210"/>
      <c r="S2720" s="211"/>
      <c r="T2720" s="193"/>
      <c r="U2720" s="40"/>
      <c r="W2720" s="41" t="str">
        <f t="shared" si="169"/>
        <v/>
      </c>
      <c r="X2720" s="58" t="str">
        <f t="shared" si="170"/>
        <v/>
      </c>
      <c r="Y2720" s="58" t="str">
        <f t="shared" si="168"/>
        <v/>
      </c>
      <c r="AC2720" s="41" t="str">
        <f t="shared" si="171"/>
        <v/>
      </c>
      <c r="AE2720" s="41" t="str">
        <f>IF($H2720="", "", IF(COUNTIF($AA$11:$AA$131, $H2720)&gt;0, 'Application Process'!$AC$4, ""))</f>
        <v/>
      </c>
    </row>
    <row r="2721" spans="1:31" x14ac:dyDescent="0.25">
      <c r="A2721" s="40"/>
      <c r="B2721" s="88" t="str">
        <f>IF($X2721="", "", IF(COUNTIF('Application Process'!$I$11:$I$3035, $X2721)=0, 'Job Database'!$Y$8, IFERROR(INDEX('Application Process'!$AJ$11:$AJ$3035, MATCH($X2721, 'Application Process'!$I$11:$I$3035, 0)), "")))</f>
        <v/>
      </c>
      <c r="C2721" s="40"/>
      <c r="D2721" s="207"/>
      <c r="E2721" s="194"/>
      <c r="F2721" s="194"/>
      <c r="G2721" s="208"/>
      <c r="H2721" s="194"/>
      <c r="I2721" s="208"/>
      <c r="J2721" s="194"/>
      <c r="K2721" s="209"/>
      <c r="L2721" s="194"/>
      <c r="M2721" s="196"/>
      <c r="N2721" s="194"/>
      <c r="O2721" s="194"/>
      <c r="P2721" s="208"/>
      <c r="Q2721" s="194"/>
      <c r="R2721" s="210"/>
      <c r="S2721" s="211"/>
      <c r="T2721" s="193"/>
      <c r="U2721" s="40"/>
      <c r="W2721" s="41" t="str">
        <f t="shared" si="169"/>
        <v/>
      </c>
      <c r="X2721" s="58" t="str">
        <f t="shared" si="170"/>
        <v/>
      </c>
      <c r="Y2721" s="58" t="str">
        <f t="shared" si="168"/>
        <v/>
      </c>
      <c r="AC2721" s="41" t="str">
        <f t="shared" si="171"/>
        <v/>
      </c>
      <c r="AE2721" s="41" t="str">
        <f>IF($H2721="", "", IF(COUNTIF($AA$11:$AA$131, $H2721)&gt;0, 'Application Process'!$AC$4, ""))</f>
        <v/>
      </c>
    </row>
    <row r="2722" spans="1:31" x14ac:dyDescent="0.25">
      <c r="A2722" s="40"/>
      <c r="B2722" s="88" t="str">
        <f>IF($X2722="", "", IF(COUNTIF('Application Process'!$I$11:$I$3035, $X2722)=0, 'Job Database'!$Y$8, IFERROR(INDEX('Application Process'!$AJ$11:$AJ$3035, MATCH($X2722, 'Application Process'!$I$11:$I$3035, 0)), "")))</f>
        <v/>
      </c>
      <c r="C2722" s="40"/>
      <c r="D2722" s="207"/>
      <c r="E2722" s="194"/>
      <c r="F2722" s="194"/>
      <c r="G2722" s="208"/>
      <c r="H2722" s="194"/>
      <c r="I2722" s="208"/>
      <c r="J2722" s="194"/>
      <c r="K2722" s="209"/>
      <c r="L2722" s="194"/>
      <c r="M2722" s="196"/>
      <c r="N2722" s="194"/>
      <c r="O2722" s="194"/>
      <c r="P2722" s="208"/>
      <c r="Q2722" s="194"/>
      <c r="R2722" s="210"/>
      <c r="S2722" s="211"/>
      <c r="T2722" s="193"/>
      <c r="U2722" s="40"/>
      <c r="W2722" s="41" t="str">
        <f t="shared" si="169"/>
        <v/>
      </c>
      <c r="X2722" s="58" t="str">
        <f t="shared" si="170"/>
        <v/>
      </c>
      <c r="Y2722" s="58" t="str">
        <f t="shared" si="168"/>
        <v/>
      </c>
      <c r="AC2722" s="41" t="str">
        <f t="shared" si="171"/>
        <v/>
      </c>
      <c r="AE2722" s="41" t="str">
        <f>IF($H2722="", "", IF(COUNTIF($AA$11:$AA$131, $H2722)&gt;0, 'Application Process'!$AC$4, ""))</f>
        <v/>
      </c>
    </row>
    <row r="2723" spans="1:31" x14ac:dyDescent="0.25">
      <c r="A2723" s="40"/>
      <c r="B2723" s="88" t="str">
        <f>IF($X2723="", "", IF(COUNTIF('Application Process'!$I$11:$I$3035, $X2723)=0, 'Job Database'!$Y$8, IFERROR(INDEX('Application Process'!$AJ$11:$AJ$3035, MATCH($X2723, 'Application Process'!$I$11:$I$3035, 0)), "")))</f>
        <v/>
      </c>
      <c r="C2723" s="40"/>
      <c r="D2723" s="207"/>
      <c r="E2723" s="194"/>
      <c r="F2723" s="194"/>
      <c r="G2723" s="208"/>
      <c r="H2723" s="194"/>
      <c r="I2723" s="208"/>
      <c r="J2723" s="194"/>
      <c r="K2723" s="209"/>
      <c r="L2723" s="194"/>
      <c r="M2723" s="196"/>
      <c r="N2723" s="194"/>
      <c r="O2723" s="194"/>
      <c r="P2723" s="208"/>
      <c r="Q2723" s="194"/>
      <c r="R2723" s="210"/>
      <c r="S2723" s="211"/>
      <c r="T2723" s="193"/>
      <c r="U2723" s="40"/>
      <c r="W2723" s="41" t="str">
        <f t="shared" si="169"/>
        <v/>
      </c>
      <c r="X2723" s="58" t="str">
        <f t="shared" si="170"/>
        <v/>
      </c>
      <c r="Y2723" s="58" t="str">
        <f t="shared" si="168"/>
        <v/>
      </c>
      <c r="AC2723" s="41" t="str">
        <f t="shared" si="171"/>
        <v/>
      </c>
      <c r="AE2723" s="41" t="str">
        <f>IF($H2723="", "", IF(COUNTIF($AA$11:$AA$131, $H2723)&gt;0, 'Application Process'!$AC$4, ""))</f>
        <v/>
      </c>
    </row>
    <row r="2724" spans="1:31" x14ac:dyDescent="0.25">
      <c r="A2724" s="40"/>
      <c r="B2724" s="88" t="str">
        <f>IF($X2724="", "", IF(COUNTIF('Application Process'!$I$11:$I$3035, $X2724)=0, 'Job Database'!$Y$8, IFERROR(INDEX('Application Process'!$AJ$11:$AJ$3035, MATCH($X2724, 'Application Process'!$I$11:$I$3035, 0)), "")))</f>
        <v/>
      </c>
      <c r="C2724" s="40"/>
      <c r="D2724" s="207"/>
      <c r="E2724" s="194"/>
      <c r="F2724" s="194"/>
      <c r="G2724" s="208"/>
      <c r="H2724" s="194"/>
      <c r="I2724" s="208"/>
      <c r="J2724" s="194"/>
      <c r="K2724" s="209"/>
      <c r="L2724" s="194"/>
      <c r="M2724" s="196"/>
      <c r="N2724" s="194"/>
      <c r="O2724" s="194"/>
      <c r="P2724" s="208"/>
      <c r="Q2724" s="194"/>
      <c r="R2724" s="210"/>
      <c r="S2724" s="211"/>
      <c r="T2724" s="193"/>
      <c r="U2724" s="40"/>
      <c r="W2724" s="41" t="str">
        <f t="shared" si="169"/>
        <v/>
      </c>
      <c r="X2724" s="58" t="str">
        <f t="shared" si="170"/>
        <v/>
      </c>
      <c r="Y2724" s="58" t="str">
        <f t="shared" si="168"/>
        <v/>
      </c>
      <c r="AC2724" s="41" t="str">
        <f t="shared" si="171"/>
        <v/>
      </c>
      <c r="AE2724" s="41" t="str">
        <f>IF($H2724="", "", IF(COUNTIF($AA$11:$AA$131, $H2724)&gt;0, 'Application Process'!$AC$4, ""))</f>
        <v/>
      </c>
    </row>
    <row r="2725" spans="1:31" x14ac:dyDescent="0.25">
      <c r="A2725" s="40"/>
      <c r="B2725" s="88" t="str">
        <f>IF($X2725="", "", IF(COUNTIF('Application Process'!$I$11:$I$3035, $X2725)=0, 'Job Database'!$Y$8, IFERROR(INDEX('Application Process'!$AJ$11:$AJ$3035, MATCH($X2725, 'Application Process'!$I$11:$I$3035, 0)), "")))</f>
        <v/>
      </c>
      <c r="C2725" s="40"/>
      <c r="D2725" s="207"/>
      <c r="E2725" s="194"/>
      <c r="F2725" s="194"/>
      <c r="G2725" s="208"/>
      <c r="H2725" s="194"/>
      <c r="I2725" s="208"/>
      <c r="J2725" s="194"/>
      <c r="K2725" s="209"/>
      <c r="L2725" s="194"/>
      <c r="M2725" s="196"/>
      <c r="N2725" s="194"/>
      <c r="O2725" s="194"/>
      <c r="P2725" s="208"/>
      <c r="Q2725" s="194"/>
      <c r="R2725" s="210"/>
      <c r="S2725" s="211"/>
      <c r="T2725" s="193"/>
      <c r="U2725" s="40"/>
      <c r="W2725" s="41" t="str">
        <f t="shared" si="169"/>
        <v/>
      </c>
      <c r="X2725" s="58" t="str">
        <f t="shared" si="170"/>
        <v/>
      </c>
      <c r="Y2725" s="58" t="str">
        <f t="shared" si="168"/>
        <v/>
      </c>
      <c r="AC2725" s="41" t="str">
        <f t="shared" si="171"/>
        <v/>
      </c>
      <c r="AE2725" s="41" t="str">
        <f>IF($H2725="", "", IF(COUNTIF($AA$11:$AA$131, $H2725)&gt;0, 'Application Process'!$AC$4, ""))</f>
        <v/>
      </c>
    </row>
    <row r="2726" spans="1:31" x14ac:dyDescent="0.25">
      <c r="A2726" s="40"/>
      <c r="B2726" s="88" t="str">
        <f>IF($X2726="", "", IF(COUNTIF('Application Process'!$I$11:$I$3035, $X2726)=0, 'Job Database'!$Y$8, IFERROR(INDEX('Application Process'!$AJ$11:$AJ$3035, MATCH($X2726, 'Application Process'!$I$11:$I$3035, 0)), "")))</f>
        <v/>
      </c>
      <c r="C2726" s="40"/>
      <c r="D2726" s="207"/>
      <c r="E2726" s="194"/>
      <c r="F2726" s="194"/>
      <c r="G2726" s="208"/>
      <c r="H2726" s="194"/>
      <c r="I2726" s="208"/>
      <c r="J2726" s="194"/>
      <c r="K2726" s="209"/>
      <c r="L2726" s="194"/>
      <c r="M2726" s="196"/>
      <c r="N2726" s="194"/>
      <c r="O2726" s="194"/>
      <c r="P2726" s="208"/>
      <c r="Q2726" s="194"/>
      <c r="R2726" s="210"/>
      <c r="S2726" s="211"/>
      <c r="T2726" s="193"/>
      <c r="U2726" s="40"/>
      <c r="W2726" s="41" t="str">
        <f t="shared" si="169"/>
        <v/>
      </c>
      <c r="X2726" s="58" t="str">
        <f t="shared" si="170"/>
        <v/>
      </c>
      <c r="Y2726" s="58" t="str">
        <f t="shared" si="168"/>
        <v/>
      </c>
      <c r="AC2726" s="41" t="str">
        <f t="shared" si="171"/>
        <v/>
      </c>
      <c r="AE2726" s="41" t="str">
        <f>IF($H2726="", "", IF(COUNTIF($AA$11:$AA$131, $H2726)&gt;0, 'Application Process'!$AC$4, ""))</f>
        <v/>
      </c>
    </row>
    <row r="2727" spans="1:31" x14ac:dyDescent="0.25">
      <c r="A2727" s="40"/>
      <c r="B2727" s="88" t="str">
        <f>IF($X2727="", "", IF(COUNTIF('Application Process'!$I$11:$I$3035, $X2727)=0, 'Job Database'!$Y$8, IFERROR(INDEX('Application Process'!$AJ$11:$AJ$3035, MATCH($X2727, 'Application Process'!$I$11:$I$3035, 0)), "")))</f>
        <v/>
      </c>
      <c r="C2727" s="40"/>
      <c r="D2727" s="207"/>
      <c r="E2727" s="194"/>
      <c r="F2727" s="194"/>
      <c r="G2727" s="208"/>
      <c r="H2727" s="194"/>
      <c r="I2727" s="208"/>
      <c r="J2727" s="194"/>
      <c r="K2727" s="209"/>
      <c r="L2727" s="194"/>
      <c r="M2727" s="196"/>
      <c r="N2727" s="194"/>
      <c r="O2727" s="194"/>
      <c r="P2727" s="208"/>
      <c r="Q2727" s="194"/>
      <c r="R2727" s="210"/>
      <c r="S2727" s="211"/>
      <c r="T2727" s="193"/>
      <c r="U2727" s="40"/>
      <c r="W2727" s="41" t="str">
        <f t="shared" si="169"/>
        <v/>
      </c>
      <c r="X2727" s="58" t="str">
        <f t="shared" si="170"/>
        <v/>
      </c>
      <c r="Y2727" s="58" t="str">
        <f t="shared" si="168"/>
        <v/>
      </c>
      <c r="AC2727" s="41" t="str">
        <f t="shared" si="171"/>
        <v/>
      </c>
      <c r="AE2727" s="41" t="str">
        <f>IF($H2727="", "", IF(COUNTIF($AA$11:$AA$131, $H2727)&gt;0, 'Application Process'!$AC$4, ""))</f>
        <v/>
      </c>
    </row>
    <row r="2728" spans="1:31" x14ac:dyDescent="0.25">
      <c r="A2728" s="40"/>
      <c r="B2728" s="88" t="str">
        <f>IF($X2728="", "", IF(COUNTIF('Application Process'!$I$11:$I$3035, $X2728)=0, 'Job Database'!$Y$8, IFERROR(INDEX('Application Process'!$AJ$11:$AJ$3035, MATCH($X2728, 'Application Process'!$I$11:$I$3035, 0)), "")))</f>
        <v/>
      </c>
      <c r="C2728" s="40"/>
      <c r="D2728" s="207"/>
      <c r="E2728" s="194"/>
      <c r="F2728" s="194"/>
      <c r="G2728" s="208"/>
      <c r="H2728" s="194"/>
      <c r="I2728" s="208"/>
      <c r="J2728" s="194"/>
      <c r="K2728" s="209"/>
      <c r="L2728" s="194"/>
      <c r="M2728" s="196"/>
      <c r="N2728" s="194"/>
      <c r="O2728" s="194"/>
      <c r="P2728" s="208"/>
      <c r="Q2728" s="194"/>
      <c r="R2728" s="210"/>
      <c r="S2728" s="211"/>
      <c r="T2728" s="193"/>
      <c r="U2728" s="40"/>
      <c r="W2728" s="41" t="str">
        <f t="shared" si="169"/>
        <v/>
      </c>
      <c r="X2728" s="58" t="str">
        <f t="shared" si="170"/>
        <v/>
      </c>
      <c r="Y2728" s="58" t="str">
        <f t="shared" si="168"/>
        <v/>
      </c>
      <c r="AC2728" s="41" t="str">
        <f t="shared" si="171"/>
        <v/>
      </c>
      <c r="AE2728" s="41" t="str">
        <f>IF($H2728="", "", IF(COUNTIF($AA$11:$AA$131, $H2728)&gt;0, 'Application Process'!$AC$4, ""))</f>
        <v/>
      </c>
    </row>
    <row r="2729" spans="1:31" x14ac:dyDescent="0.25">
      <c r="A2729" s="40"/>
      <c r="B2729" s="88" t="str">
        <f>IF($X2729="", "", IF(COUNTIF('Application Process'!$I$11:$I$3035, $X2729)=0, 'Job Database'!$Y$8, IFERROR(INDEX('Application Process'!$AJ$11:$AJ$3035, MATCH($X2729, 'Application Process'!$I$11:$I$3035, 0)), "")))</f>
        <v/>
      </c>
      <c r="C2729" s="40"/>
      <c r="D2729" s="207"/>
      <c r="E2729" s="194"/>
      <c r="F2729" s="194"/>
      <c r="G2729" s="208"/>
      <c r="H2729" s="194"/>
      <c r="I2729" s="208"/>
      <c r="J2729" s="194"/>
      <c r="K2729" s="209"/>
      <c r="L2729" s="194"/>
      <c r="M2729" s="196"/>
      <c r="N2729" s="194"/>
      <c r="O2729" s="194"/>
      <c r="P2729" s="208"/>
      <c r="Q2729" s="194"/>
      <c r="R2729" s="210"/>
      <c r="S2729" s="211"/>
      <c r="T2729" s="193"/>
      <c r="U2729" s="40"/>
      <c r="W2729" s="41" t="str">
        <f t="shared" si="169"/>
        <v/>
      </c>
      <c r="X2729" s="58" t="str">
        <f t="shared" si="170"/>
        <v/>
      </c>
      <c r="Y2729" s="58" t="str">
        <f t="shared" si="168"/>
        <v/>
      </c>
      <c r="AC2729" s="41" t="str">
        <f t="shared" si="171"/>
        <v/>
      </c>
      <c r="AE2729" s="41" t="str">
        <f>IF($H2729="", "", IF(COUNTIF($AA$11:$AA$131, $H2729)&gt;0, 'Application Process'!$AC$4, ""))</f>
        <v/>
      </c>
    </row>
    <row r="2730" spans="1:31" x14ac:dyDescent="0.25">
      <c r="A2730" s="40"/>
      <c r="B2730" s="88" t="str">
        <f>IF($X2730="", "", IF(COUNTIF('Application Process'!$I$11:$I$3035, $X2730)=0, 'Job Database'!$Y$8, IFERROR(INDEX('Application Process'!$AJ$11:$AJ$3035, MATCH($X2730, 'Application Process'!$I$11:$I$3035, 0)), "")))</f>
        <v/>
      </c>
      <c r="C2730" s="40"/>
      <c r="D2730" s="207"/>
      <c r="E2730" s="194"/>
      <c r="F2730" s="194"/>
      <c r="G2730" s="208"/>
      <c r="H2730" s="194"/>
      <c r="I2730" s="208"/>
      <c r="J2730" s="194"/>
      <c r="K2730" s="209"/>
      <c r="L2730" s="194"/>
      <c r="M2730" s="196"/>
      <c r="N2730" s="194"/>
      <c r="O2730" s="194"/>
      <c r="P2730" s="208"/>
      <c r="Q2730" s="194"/>
      <c r="R2730" s="210"/>
      <c r="S2730" s="211"/>
      <c r="T2730" s="193"/>
      <c r="U2730" s="40"/>
      <c r="W2730" s="41" t="str">
        <f t="shared" si="169"/>
        <v/>
      </c>
      <c r="X2730" s="58" t="str">
        <f t="shared" si="170"/>
        <v/>
      </c>
      <c r="Y2730" s="58" t="str">
        <f t="shared" si="168"/>
        <v/>
      </c>
      <c r="AC2730" s="41" t="str">
        <f t="shared" si="171"/>
        <v/>
      </c>
      <c r="AE2730" s="41" t="str">
        <f>IF($H2730="", "", IF(COUNTIF($AA$11:$AA$131, $H2730)&gt;0, 'Application Process'!$AC$4, ""))</f>
        <v/>
      </c>
    </row>
    <row r="2731" spans="1:31" x14ac:dyDescent="0.25">
      <c r="A2731" s="40"/>
      <c r="B2731" s="88" t="str">
        <f>IF($X2731="", "", IF(COUNTIF('Application Process'!$I$11:$I$3035, $X2731)=0, 'Job Database'!$Y$8, IFERROR(INDEX('Application Process'!$AJ$11:$AJ$3035, MATCH($X2731, 'Application Process'!$I$11:$I$3035, 0)), "")))</f>
        <v/>
      </c>
      <c r="C2731" s="40"/>
      <c r="D2731" s="207"/>
      <c r="E2731" s="194"/>
      <c r="F2731" s="194"/>
      <c r="G2731" s="208"/>
      <c r="H2731" s="194"/>
      <c r="I2731" s="208"/>
      <c r="J2731" s="194"/>
      <c r="K2731" s="209"/>
      <c r="L2731" s="194"/>
      <c r="M2731" s="196"/>
      <c r="N2731" s="194"/>
      <c r="O2731" s="194"/>
      <c r="P2731" s="208"/>
      <c r="Q2731" s="194"/>
      <c r="R2731" s="210"/>
      <c r="S2731" s="211"/>
      <c r="T2731" s="193"/>
      <c r="U2731" s="40"/>
      <c r="W2731" s="41" t="str">
        <f t="shared" si="169"/>
        <v/>
      </c>
      <c r="X2731" s="58" t="str">
        <f t="shared" si="170"/>
        <v/>
      </c>
      <c r="Y2731" s="58" t="str">
        <f t="shared" si="168"/>
        <v/>
      </c>
      <c r="AC2731" s="41" t="str">
        <f t="shared" si="171"/>
        <v/>
      </c>
      <c r="AE2731" s="41" t="str">
        <f>IF($H2731="", "", IF(COUNTIF($AA$11:$AA$131, $H2731)&gt;0, 'Application Process'!$AC$4, ""))</f>
        <v/>
      </c>
    </row>
    <row r="2732" spans="1:31" x14ac:dyDescent="0.25">
      <c r="A2732" s="40"/>
      <c r="B2732" s="88" t="str">
        <f>IF($X2732="", "", IF(COUNTIF('Application Process'!$I$11:$I$3035, $X2732)=0, 'Job Database'!$Y$8, IFERROR(INDEX('Application Process'!$AJ$11:$AJ$3035, MATCH($X2732, 'Application Process'!$I$11:$I$3035, 0)), "")))</f>
        <v/>
      </c>
      <c r="C2732" s="40"/>
      <c r="D2732" s="207"/>
      <c r="E2732" s="194"/>
      <c r="F2732" s="194"/>
      <c r="G2732" s="208"/>
      <c r="H2732" s="194"/>
      <c r="I2732" s="208"/>
      <c r="J2732" s="194"/>
      <c r="K2732" s="209"/>
      <c r="L2732" s="194"/>
      <c r="M2732" s="196"/>
      <c r="N2732" s="194"/>
      <c r="O2732" s="194"/>
      <c r="P2732" s="208"/>
      <c r="Q2732" s="194"/>
      <c r="R2732" s="210"/>
      <c r="S2732" s="211"/>
      <c r="T2732" s="193"/>
      <c r="U2732" s="40"/>
      <c r="W2732" s="41" t="str">
        <f t="shared" si="169"/>
        <v/>
      </c>
      <c r="X2732" s="58" t="str">
        <f t="shared" si="170"/>
        <v/>
      </c>
      <c r="Y2732" s="58" t="str">
        <f t="shared" si="168"/>
        <v/>
      </c>
      <c r="AC2732" s="41" t="str">
        <f t="shared" si="171"/>
        <v/>
      </c>
      <c r="AE2732" s="41" t="str">
        <f>IF($H2732="", "", IF(COUNTIF($AA$11:$AA$131, $H2732)&gt;0, 'Application Process'!$AC$4, ""))</f>
        <v/>
      </c>
    </row>
    <row r="2733" spans="1:31" x14ac:dyDescent="0.25">
      <c r="A2733" s="40"/>
      <c r="B2733" s="88" t="str">
        <f>IF($X2733="", "", IF(COUNTIF('Application Process'!$I$11:$I$3035, $X2733)=0, 'Job Database'!$Y$8, IFERROR(INDEX('Application Process'!$AJ$11:$AJ$3035, MATCH($X2733, 'Application Process'!$I$11:$I$3035, 0)), "")))</f>
        <v/>
      </c>
      <c r="C2733" s="40"/>
      <c r="D2733" s="207"/>
      <c r="E2733" s="194"/>
      <c r="F2733" s="194"/>
      <c r="G2733" s="208"/>
      <c r="H2733" s="194"/>
      <c r="I2733" s="208"/>
      <c r="J2733" s="194"/>
      <c r="K2733" s="209"/>
      <c r="L2733" s="194"/>
      <c r="M2733" s="196"/>
      <c r="N2733" s="194"/>
      <c r="O2733" s="194"/>
      <c r="P2733" s="208"/>
      <c r="Q2733" s="194"/>
      <c r="R2733" s="210"/>
      <c r="S2733" s="211"/>
      <c r="T2733" s="193"/>
      <c r="U2733" s="40"/>
      <c r="W2733" s="41" t="str">
        <f t="shared" si="169"/>
        <v/>
      </c>
      <c r="X2733" s="58" t="str">
        <f t="shared" si="170"/>
        <v/>
      </c>
      <c r="Y2733" s="58" t="str">
        <f t="shared" si="168"/>
        <v/>
      </c>
      <c r="AC2733" s="41" t="str">
        <f t="shared" si="171"/>
        <v/>
      </c>
      <c r="AE2733" s="41" t="str">
        <f>IF($H2733="", "", IF(COUNTIF($AA$11:$AA$131, $H2733)&gt;0, 'Application Process'!$AC$4, ""))</f>
        <v/>
      </c>
    </row>
    <row r="2734" spans="1:31" x14ac:dyDescent="0.25">
      <c r="A2734" s="40"/>
      <c r="B2734" s="88" t="str">
        <f>IF($X2734="", "", IF(COUNTIF('Application Process'!$I$11:$I$3035, $X2734)=0, 'Job Database'!$Y$8, IFERROR(INDEX('Application Process'!$AJ$11:$AJ$3035, MATCH($X2734, 'Application Process'!$I$11:$I$3035, 0)), "")))</f>
        <v/>
      </c>
      <c r="C2734" s="40"/>
      <c r="D2734" s="207"/>
      <c r="E2734" s="194"/>
      <c r="F2734" s="194"/>
      <c r="G2734" s="208"/>
      <c r="H2734" s="194"/>
      <c r="I2734" s="208"/>
      <c r="J2734" s="194"/>
      <c r="K2734" s="209"/>
      <c r="L2734" s="194"/>
      <c r="M2734" s="196"/>
      <c r="N2734" s="194"/>
      <c r="O2734" s="194"/>
      <c r="P2734" s="208"/>
      <c r="Q2734" s="194"/>
      <c r="R2734" s="210"/>
      <c r="S2734" s="211"/>
      <c r="T2734" s="193"/>
      <c r="U2734" s="40"/>
      <c r="W2734" s="41" t="str">
        <f t="shared" si="169"/>
        <v/>
      </c>
      <c r="X2734" s="58" t="str">
        <f t="shared" si="170"/>
        <v/>
      </c>
      <c r="Y2734" s="58" t="str">
        <f t="shared" si="168"/>
        <v/>
      </c>
      <c r="AC2734" s="41" t="str">
        <f t="shared" si="171"/>
        <v/>
      </c>
      <c r="AE2734" s="41" t="str">
        <f>IF($H2734="", "", IF(COUNTIF($AA$11:$AA$131, $H2734)&gt;0, 'Application Process'!$AC$4, ""))</f>
        <v/>
      </c>
    </row>
    <row r="2735" spans="1:31" x14ac:dyDescent="0.25">
      <c r="A2735" s="40"/>
      <c r="B2735" s="88" t="str">
        <f>IF($X2735="", "", IF(COUNTIF('Application Process'!$I$11:$I$3035, $X2735)=0, 'Job Database'!$Y$8, IFERROR(INDEX('Application Process'!$AJ$11:$AJ$3035, MATCH($X2735, 'Application Process'!$I$11:$I$3035, 0)), "")))</f>
        <v/>
      </c>
      <c r="C2735" s="40"/>
      <c r="D2735" s="207"/>
      <c r="E2735" s="194"/>
      <c r="F2735" s="194"/>
      <c r="G2735" s="208"/>
      <c r="H2735" s="194"/>
      <c r="I2735" s="208"/>
      <c r="J2735" s="194"/>
      <c r="K2735" s="209"/>
      <c r="L2735" s="194"/>
      <c r="M2735" s="196"/>
      <c r="N2735" s="194"/>
      <c r="O2735" s="194"/>
      <c r="P2735" s="208"/>
      <c r="Q2735" s="194"/>
      <c r="R2735" s="210"/>
      <c r="S2735" s="211"/>
      <c r="T2735" s="193"/>
      <c r="U2735" s="40"/>
      <c r="W2735" s="41" t="str">
        <f t="shared" si="169"/>
        <v/>
      </c>
      <c r="X2735" s="58" t="str">
        <f t="shared" si="170"/>
        <v/>
      </c>
      <c r="Y2735" s="58" t="str">
        <f t="shared" si="168"/>
        <v/>
      </c>
      <c r="AC2735" s="41" t="str">
        <f t="shared" si="171"/>
        <v/>
      </c>
      <c r="AE2735" s="41" t="str">
        <f>IF($H2735="", "", IF(COUNTIF($AA$11:$AA$131, $H2735)&gt;0, 'Application Process'!$AC$4, ""))</f>
        <v/>
      </c>
    </row>
    <row r="2736" spans="1:31" x14ac:dyDescent="0.25">
      <c r="A2736" s="40"/>
      <c r="B2736" s="88" t="str">
        <f>IF($X2736="", "", IF(COUNTIF('Application Process'!$I$11:$I$3035, $X2736)=0, 'Job Database'!$Y$8, IFERROR(INDEX('Application Process'!$AJ$11:$AJ$3035, MATCH($X2736, 'Application Process'!$I$11:$I$3035, 0)), "")))</f>
        <v/>
      </c>
      <c r="C2736" s="40"/>
      <c r="D2736" s="207"/>
      <c r="E2736" s="194"/>
      <c r="F2736" s="194"/>
      <c r="G2736" s="208"/>
      <c r="H2736" s="194"/>
      <c r="I2736" s="208"/>
      <c r="J2736" s="194"/>
      <c r="K2736" s="209"/>
      <c r="L2736" s="194"/>
      <c r="M2736" s="196"/>
      <c r="N2736" s="194"/>
      <c r="O2736" s="194"/>
      <c r="P2736" s="208"/>
      <c r="Q2736" s="194"/>
      <c r="R2736" s="210"/>
      <c r="S2736" s="211"/>
      <c r="T2736" s="193"/>
      <c r="U2736" s="40"/>
      <c r="W2736" s="41" t="str">
        <f t="shared" si="169"/>
        <v/>
      </c>
      <c r="X2736" s="58" t="str">
        <f t="shared" si="170"/>
        <v/>
      </c>
      <c r="Y2736" s="58" t="str">
        <f t="shared" si="168"/>
        <v/>
      </c>
      <c r="AC2736" s="41" t="str">
        <f t="shared" si="171"/>
        <v/>
      </c>
      <c r="AE2736" s="41" t="str">
        <f>IF($H2736="", "", IF(COUNTIF($AA$11:$AA$131, $H2736)&gt;0, 'Application Process'!$AC$4, ""))</f>
        <v/>
      </c>
    </row>
    <row r="2737" spans="1:31" x14ac:dyDescent="0.25">
      <c r="A2737" s="40"/>
      <c r="B2737" s="88" t="str">
        <f>IF($X2737="", "", IF(COUNTIF('Application Process'!$I$11:$I$3035, $X2737)=0, 'Job Database'!$Y$8, IFERROR(INDEX('Application Process'!$AJ$11:$AJ$3035, MATCH($X2737, 'Application Process'!$I$11:$I$3035, 0)), "")))</f>
        <v/>
      </c>
      <c r="C2737" s="40"/>
      <c r="D2737" s="207"/>
      <c r="E2737" s="194"/>
      <c r="F2737" s="194"/>
      <c r="G2737" s="208"/>
      <c r="H2737" s="194"/>
      <c r="I2737" s="208"/>
      <c r="J2737" s="194"/>
      <c r="K2737" s="209"/>
      <c r="L2737" s="194"/>
      <c r="M2737" s="196"/>
      <c r="N2737" s="194"/>
      <c r="O2737" s="194"/>
      <c r="P2737" s="208"/>
      <c r="Q2737" s="194"/>
      <c r="R2737" s="210"/>
      <c r="S2737" s="211"/>
      <c r="T2737" s="193"/>
      <c r="U2737" s="40"/>
      <c r="W2737" s="41" t="str">
        <f t="shared" si="169"/>
        <v/>
      </c>
      <c r="X2737" s="58" t="str">
        <f t="shared" si="170"/>
        <v/>
      </c>
      <c r="Y2737" s="58" t="str">
        <f t="shared" si="168"/>
        <v/>
      </c>
      <c r="AC2737" s="41" t="str">
        <f t="shared" si="171"/>
        <v/>
      </c>
      <c r="AE2737" s="41" t="str">
        <f>IF($H2737="", "", IF(COUNTIF($AA$11:$AA$131, $H2737)&gt;0, 'Application Process'!$AC$4, ""))</f>
        <v/>
      </c>
    </row>
    <row r="2738" spans="1:31" x14ac:dyDescent="0.25">
      <c r="A2738" s="40"/>
      <c r="B2738" s="88" t="str">
        <f>IF($X2738="", "", IF(COUNTIF('Application Process'!$I$11:$I$3035, $X2738)=0, 'Job Database'!$Y$8, IFERROR(INDEX('Application Process'!$AJ$11:$AJ$3035, MATCH($X2738, 'Application Process'!$I$11:$I$3035, 0)), "")))</f>
        <v/>
      </c>
      <c r="C2738" s="40"/>
      <c r="D2738" s="207"/>
      <c r="E2738" s="194"/>
      <c r="F2738" s="194"/>
      <c r="G2738" s="208"/>
      <c r="H2738" s="194"/>
      <c r="I2738" s="208"/>
      <c r="J2738" s="194"/>
      <c r="K2738" s="209"/>
      <c r="L2738" s="194"/>
      <c r="M2738" s="196"/>
      <c r="N2738" s="194"/>
      <c r="O2738" s="194"/>
      <c r="P2738" s="208"/>
      <c r="Q2738" s="194"/>
      <c r="R2738" s="210"/>
      <c r="S2738" s="211"/>
      <c r="T2738" s="193"/>
      <c r="U2738" s="40"/>
      <c r="W2738" s="41" t="str">
        <f t="shared" si="169"/>
        <v/>
      </c>
      <c r="X2738" s="58" t="str">
        <f t="shared" si="170"/>
        <v/>
      </c>
      <c r="Y2738" s="58" t="str">
        <f t="shared" si="168"/>
        <v/>
      </c>
      <c r="AC2738" s="41" t="str">
        <f t="shared" si="171"/>
        <v/>
      </c>
      <c r="AE2738" s="41" t="str">
        <f>IF($H2738="", "", IF(COUNTIF($AA$11:$AA$131, $H2738)&gt;0, 'Application Process'!$AC$4, ""))</f>
        <v/>
      </c>
    </row>
    <row r="2739" spans="1:31" x14ac:dyDescent="0.25">
      <c r="A2739" s="40"/>
      <c r="B2739" s="88" t="str">
        <f>IF($X2739="", "", IF(COUNTIF('Application Process'!$I$11:$I$3035, $X2739)=0, 'Job Database'!$Y$8, IFERROR(INDEX('Application Process'!$AJ$11:$AJ$3035, MATCH($X2739, 'Application Process'!$I$11:$I$3035, 0)), "")))</f>
        <v/>
      </c>
      <c r="C2739" s="40"/>
      <c r="D2739" s="207"/>
      <c r="E2739" s="194"/>
      <c r="F2739" s="194"/>
      <c r="G2739" s="208"/>
      <c r="H2739" s="194"/>
      <c r="I2739" s="208"/>
      <c r="J2739" s="194"/>
      <c r="K2739" s="209"/>
      <c r="L2739" s="194"/>
      <c r="M2739" s="196"/>
      <c r="N2739" s="194"/>
      <c r="O2739" s="194"/>
      <c r="P2739" s="208"/>
      <c r="Q2739" s="194"/>
      <c r="R2739" s="210"/>
      <c r="S2739" s="211"/>
      <c r="T2739" s="193"/>
      <c r="U2739" s="40"/>
      <c r="W2739" s="41" t="str">
        <f t="shared" si="169"/>
        <v/>
      </c>
      <c r="X2739" s="58" t="str">
        <f t="shared" si="170"/>
        <v/>
      </c>
      <c r="Y2739" s="58" t="str">
        <f t="shared" si="168"/>
        <v/>
      </c>
      <c r="AC2739" s="41" t="str">
        <f t="shared" si="171"/>
        <v/>
      </c>
      <c r="AE2739" s="41" t="str">
        <f>IF($H2739="", "", IF(COUNTIF($AA$11:$AA$131, $H2739)&gt;0, 'Application Process'!$AC$4, ""))</f>
        <v/>
      </c>
    </row>
    <row r="2740" spans="1:31" x14ac:dyDescent="0.25">
      <c r="A2740" s="40"/>
      <c r="B2740" s="88" t="str">
        <f>IF($X2740="", "", IF(COUNTIF('Application Process'!$I$11:$I$3035, $X2740)=0, 'Job Database'!$Y$8, IFERROR(INDEX('Application Process'!$AJ$11:$AJ$3035, MATCH($X2740, 'Application Process'!$I$11:$I$3035, 0)), "")))</f>
        <v/>
      </c>
      <c r="C2740" s="40"/>
      <c r="D2740" s="207"/>
      <c r="E2740" s="194"/>
      <c r="F2740" s="194"/>
      <c r="G2740" s="208"/>
      <c r="H2740" s="194"/>
      <c r="I2740" s="208"/>
      <c r="J2740" s="194"/>
      <c r="K2740" s="209"/>
      <c r="L2740" s="194"/>
      <c r="M2740" s="196"/>
      <c r="N2740" s="194"/>
      <c r="O2740" s="194"/>
      <c r="P2740" s="208"/>
      <c r="Q2740" s="194"/>
      <c r="R2740" s="210"/>
      <c r="S2740" s="211"/>
      <c r="T2740" s="193"/>
      <c r="U2740" s="40"/>
      <c r="W2740" s="41" t="str">
        <f t="shared" si="169"/>
        <v/>
      </c>
      <c r="X2740" s="58" t="str">
        <f t="shared" si="170"/>
        <v/>
      </c>
      <c r="Y2740" s="58" t="str">
        <f t="shared" si="168"/>
        <v/>
      </c>
      <c r="AC2740" s="41" t="str">
        <f t="shared" si="171"/>
        <v/>
      </c>
      <c r="AE2740" s="41" t="str">
        <f>IF($H2740="", "", IF(COUNTIF($AA$11:$AA$131, $H2740)&gt;0, 'Application Process'!$AC$4, ""))</f>
        <v/>
      </c>
    </row>
    <row r="2741" spans="1:31" x14ac:dyDescent="0.25">
      <c r="A2741" s="40"/>
      <c r="B2741" s="88" t="str">
        <f>IF($X2741="", "", IF(COUNTIF('Application Process'!$I$11:$I$3035, $X2741)=0, 'Job Database'!$Y$8, IFERROR(INDEX('Application Process'!$AJ$11:$AJ$3035, MATCH($X2741, 'Application Process'!$I$11:$I$3035, 0)), "")))</f>
        <v/>
      </c>
      <c r="C2741" s="40"/>
      <c r="D2741" s="207"/>
      <c r="E2741" s="194"/>
      <c r="F2741" s="194"/>
      <c r="G2741" s="208"/>
      <c r="H2741" s="194"/>
      <c r="I2741" s="208"/>
      <c r="J2741" s="194"/>
      <c r="K2741" s="209"/>
      <c r="L2741" s="194"/>
      <c r="M2741" s="196"/>
      <c r="N2741" s="194"/>
      <c r="O2741" s="194"/>
      <c r="P2741" s="208"/>
      <c r="Q2741" s="194"/>
      <c r="R2741" s="210"/>
      <c r="S2741" s="211"/>
      <c r="T2741" s="193"/>
      <c r="U2741" s="40"/>
      <c r="W2741" s="41" t="str">
        <f t="shared" si="169"/>
        <v/>
      </c>
      <c r="X2741" s="58" t="str">
        <f t="shared" si="170"/>
        <v/>
      </c>
      <c r="Y2741" s="58" t="str">
        <f t="shared" si="168"/>
        <v/>
      </c>
      <c r="AC2741" s="41" t="str">
        <f t="shared" si="171"/>
        <v/>
      </c>
      <c r="AE2741" s="41" t="str">
        <f>IF($H2741="", "", IF(COUNTIF($AA$11:$AA$131, $H2741)&gt;0, 'Application Process'!$AC$4, ""))</f>
        <v/>
      </c>
    </row>
    <row r="2742" spans="1:31" x14ac:dyDescent="0.25">
      <c r="A2742" s="40"/>
      <c r="B2742" s="88" t="str">
        <f>IF($X2742="", "", IF(COUNTIF('Application Process'!$I$11:$I$3035, $X2742)=0, 'Job Database'!$Y$8, IFERROR(INDEX('Application Process'!$AJ$11:$AJ$3035, MATCH($X2742, 'Application Process'!$I$11:$I$3035, 0)), "")))</f>
        <v/>
      </c>
      <c r="C2742" s="40"/>
      <c r="D2742" s="207"/>
      <c r="E2742" s="194"/>
      <c r="F2742" s="194"/>
      <c r="G2742" s="208"/>
      <c r="H2742" s="194"/>
      <c r="I2742" s="208"/>
      <c r="J2742" s="194"/>
      <c r="K2742" s="209"/>
      <c r="L2742" s="194"/>
      <c r="M2742" s="196"/>
      <c r="N2742" s="194"/>
      <c r="O2742" s="194"/>
      <c r="P2742" s="208"/>
      <c r="Q2742" s="194"/>
      <c r="R2742" s="210"/>
      <c r="S2742" s="211"/>
      <c r="T2742" s="193"/>
      <c r="U2742" s="40"/>
      <c r="W2742" s="41" t="str">
        <f t="shared" si="169"/>
        <v/>
      </c>
      <c r="X2742" s="58" t="str">
        <f t="shared" si="170"/>
        <v/>
      </c>
      <c r="Y2742" s="58" t="str">
        <f t="shared" si="168"/>
        <v/>
      </c>
      <c r="AC2742" s="41" t="str">
        <f t="shared" si="171"/>
        <v/>
      </c>
      <c r="AE2742" s="41" t="str">
        <f>IF($H2742="", "", IF(COUNTIF($AA$11:$AA$131, $H2742)&gt;0, 'Application Process'!$AC$4, ""))</f>
        <v/>
      </c>
    </row>
    <row r="2743" spans="1:31" x14ac:dyDescent="0.25">
      <c r="A2743" s="40"/>
      <c r="B2743" s="88" t="str">
        <f>IF($X2743="", "", IF(COUNTIF('Application Process'!$I$11:$I$3035, $X2743)=0, 'Job Database'!$Y$8, IFERROR(INDEX('Application Process'!$AJ$11:$AJ$3035, MATCH($X2743, 'Application Process'!$I$11:$I$3035, 0)), "")))</f>
        <v/>
      </c>
      <c r="C2743" s="40"/>
      <c r="D2743" s="207"/>
      <c r="E2743" s="194"/>
      <c r="F2743" s="194"/>
      <c r="G2743" s="208"/>
      <c r="H2743" s="194"/>
      <c r="I2743" s="208"/>
      <c r="J2743" s="194"/>
      <c r="K2743" s="209"/>
      <c r="L2743" s="194"/>
      <c r="M2743" s="196"/>
      <c r="N2743" s="194"/>
      <c r="O2743" s="194"/>
      <c r="P2743" s="208"/>
      <c r="Q2743" s="194"/>
      <c r="R2743" s="210"/>
      <c r="S2743" s="211"/>
      <c r="T2743" s="193"/>
      <c r="U2743" s="40"/>
      <c r="W2743" s="41" t="str">
        <f t="shared" si="169"/>
        <v/>
      </c>
      <c r="X2743" s="58" t="str">
        <f t="shared" si="170"/>
        <v/>
      </c>
      <c r="Y2743" s="58" t="str">
        <f t="shared" si="168"/>
        <v/>
      </c>
      <c r="AC2743" s="41" t="str">
        <f t="shared" si="171"/>
        <v/>
      </c>
      <c r="AE2743" s="41" t="str">
        <f>IF($H2743="", "", IF(COUNTIF($AA$11:$AA$131, $H2743)&gt;0, 'Application Process'!$AC$4, ""))</f>
        <v/>
      </c>
    </row>
    <row r="2744" spans="1:31" x14ac:dyDescent="0.25">
      <c r="A2744" s="40"/>
      <c r="B2744" s="88" t="str">
        <f>IF($X2744="", "", IF(COUNTIF('Application Process'!$I$11:$I$3035, $X2744)=0, 'Job Database'!$Y$8, IFERROR(INDEX('Application Process'!$AJ$11:$AJ$3035, MATCH($X2744, 'Application Process'!$I$11:$I$3035, 0)), "")))</f>
        <v/>
      </c>
      <c r="C2744" s="40"/>
      <c r="D2744" s="207"/>
      <c r="E2744" s="194"/>
      <c r="F2744" s="194"/>
      <c r="G2744" s="208"/>
      <c r="H2744" s="194"/>
      <c r="I2744" s="208"/>
      <c r="J2744" s="194"/>
      <c r="K2744" s="209"/>
      <c r="L2744" s="194"/>
      <c r="M2744" s="196"/>
      <c r="N2744" s="194"/>
      <c r="O2744" s="194"/>
      <c r="P2744" s="208"/>
      <c r="Q2744" s="194"/>
      <c r="R2744" s="210"/>
      <c r="S2744" s="211"/>
      <c r="T2744" s="193"/>
      <c r="U2744" s="40"/>
      <c r="W2744" s="41" t="str">
        <f t="shared" si="169"/>
        <v/>
      </c>
      <c r="X2744" s="58" t="str">
        <f t="shared" si="170"/>
        <v/>
      </c>
      <c r="Y2744" s="58" t="str">
        <f t="shared" si="168"/>
        <v/>
      </c>
      <c r="AC2744" s="41" t="str">
        <f t="shared" si="171"/>
        <v/>
      </c>
      <c r="AE2744" s="41" t="str">
        <f>IF($H2744="", "", IF(COUNTIF($AA$11:$AA$131, $H2744)&gt;0, 'Application Process'!$AC$4, ""))</f>
        <v/>
      </c>
    </row>
    <row r="2745" spans="1:31" x14ac:dyDescent="0.25">
      <c r="A2745" s="40"/>
      <c r="B2745" s="88" t="str">
        <f>IF($X2745="", "", IF(COUNTIF('Application Process'!$I$11:$I$3035, $X2745)=0, 'Job Database'!$Y$8, IFERROR(INDEX('Application Process'!$AJ$11:$AJ$3035, MATCH($X2745, 'Application Process'!$I$11:$I$3035, 0)), "")))</f>
        <v/>
      </c>
      <c r="C2745" s="40"/>
      <c r="D2745" s="207"/>
      <c r="E2745" s="194"/>
      <c r="F2745" s="194"/>
      <c r="G2745" s="208"/>
      <c r="H2745" s="194"/>
      <c r="I2745" s="208"/>
      <c r="J2745" s="194"/>
      <c r="K2745" s="209"/>
      <c r="L2745" s="194"/>
      <c r="M2745" s="196"/>
      <c r="N2745" s="194"/>
      <c r="O2745" s="194"/>
      <c r="P2745" s="208"/>
      <c r="Q2745" s="194"/>
      <c r="R2745" s="210"/>
      <c r="S2745" s="211"/>
      <c r="T2745" s="193"/>
      <c r="U2745" s="40"/>
      <c r="W2745" s="41" t="str">
        <f t="shared" si="169"/>
        <v/>
      </c>
      <c r="X2745" s="58" t="str">
        <f t="shared" si="170"/>
        <v/>
      </c>
      <c r="Y2745" s="58" t="str">
        <f t="shared" si="168"/>
        <v/>
      </c>
      <c r="AC2745" s="41" t="str">
        <f t="shared" si="171"/>
        <v/>
      </c>
      <c r="AE2745" s="41" t="str">
        <f>IF($H2745="", "", IF(COUNTIF($AA$11:$AA$131, $H2745)&gt;0, 'Application Process'!$AC$4, ""))</f>
        <v/>
      </c>
    </row>
    <row r="2746" spans="1:31" x14ac:dyDescent="0.25">
      <c r="A2746" s="40"/>
      <c r="B2746" s="88" t="str">
        <f>IF($X2746="", "", IF(COUNTIF('Application Process'!$I$11:$I$3035, $X2746)=0, 'Job Database'!$Y$8, IFERROR(INDEX('Application Process'!$AJ$11:$AJ$3035, MATCH($X2746, 'Application Process'!$I$11:$I$3035, 0)), "")))</f>
        <v/>
      </c>
      <c r="C2746" s="40"/>
      <c r="D2746" s="207"/>
      <c r="E2746" s="194"/>
      <c r="F2746" s="194"/>
      <c r="G2746" s="208"/>
      <c r="H2746" s="194"/>
      <c r="I2746" s="208"/>
      <c r="J2746" s="194"/>
      <c r="K2746" s="209"/>
      <c r="L2746" s="194"/>
      <c r="M2746" s="196"/>
      <c r="N2746" s="194"/>
      <c r="O2746" s="194"/>
      <c r="P2746" s="208"/>
      <c r="Q2746" s="194"/>
      <c r="R2746" s="210"/>
      <c r="S2746" s="211"/>
      <c r="T2746" s="193"/>
      <c r="U2746" s="40"/>
      <c r="W2746" s="41" t="str">
        <f t="shared" si="169"/>
        <v/>
      </c>
      <c r="X2746" s="58" t="str">
        <f t="shared" si="170"/>
        <v/>
      </c>
      <c r="Y2746" s="58" t="str">
        <f t="shared" si="168"/>
        <v/>
      </c>
      <c r="AC2746" s="41" t="str">
        <f t="shared" si="171"/>
        <v/>
      </c>
      <c r="AE2746" s="41" t="str">
        <f>IF($H2746="", "", IF(COUNTIF($AA$11:$AA$131, $H2746)&gt;0, 'Application Process'!$AC$4, ""))</f>
        <v/>
      </c>
    </row>
    <row r="2747" spans="1:31" x14ac:dyDescent="0.25">
      <c r="A2747" s="40"/>
      <c r="B2747" s="88" t="str">
        <f>IF($X2747="", "", IF(COUNTIF('Application Process'!$I$11:$I$3035, $X2747)=0, 'Job Database'!$Y$8, IFERROR(INDEX('Application Process'!$AJ$11:$AJ$3035, MATCH($X2747, 'Application Process'!$I$11:$I$3035, 0)), "")))</f>
        <v/>
      </c>
      <c r="C2747" s="40"/>
      <c r="D2747" s="207"/>
      <c r="E2747" s="194"/>
      <c r="F2747" s="194"/>
      <c r="G2747" s="208"/>
      <c r="H2747" s="194"/>
      <c r="I2747" s="208"/>
      <c r="J2747" s="194"/>
      <c r="K2747" s="209"/>
      <c r="L2747" s="194"/>
      <c r="M2747" s="196"/>
      <c r="N2747" s="194"/>
      <c r="O2747" s="194"/>
      <c r="P2747" s="208"/>
      <c r="Q2747" s="194"/>
      <c r="R2747" s="210"/>
      <c r="S2747" s="211"/>
      <c r="T2747" s="193"/>
      <c r="U2747" s="40"/>
      <c r="W2747" s="41" t="str">
        <f t="shared" si="169"/>
        <v/>
      </c>
      <c r="X2747" s="58" t="str">
        <f t="shared" si="170"/>
        <v/>
      </c>
      <c r="Y2747" s="58" t="str">
        <f t="shared" si="168"/>
        <v/>
      </c>
      <c r="AC2747" s="41" t="str">
        <f t="shared" si="171"/>
        <v/>
      </c>
      <c r="AE2747" s="41" t="str">
        <f>IF($H2747="", "", IF(COUNTIF($AA$11:$AA$131, $H2747)&gt;0, 'Application Process'!$AC$4, ""))</f>
        <v/>
      </c>
    </row>
    <row r="2748" spans="1:31" x14ac:dyDescent="0.25">
      <c r="A2748" s="40"/>
      <c r="B2748" s="88" t="str">
        <f>IF($X2748="", "", IF(COUNTIF('Application Process'!$I$11:$I$3035, $X2748)=0, 'Job Database'!$Y$8, IFERROR(INDEX('Application Process'!$AJ$11:$AJ$3035, MATCH($X2748, 'Application Process'!$I$11:$I$3035, 0)), "")))</f>
        <v/>
      </c>
      <c r="C2748" s="40"/>
      <c r="D2748" s="207"/>
      <c r="E2748" s="194"/>
      <c r="F2748" s="194"/>
      <c r="G2748" s="208"/>
      <c r="H2748" s="194"/>
      <c r="I2748" s="208"/>
      <c r="J2748" s="194"/>
      <c r="K2748" s="209"/>
      <c r="L2748" s="194"/>
      <c r="M2748" s="196"/>
      <c r="N2748" s="194"/>
      <c r="O2748" s="194"/>
      <c r="P2748" s="208"/>
      <c r="Q2748" s="194"/>
      <c r="R2748" s="210"/>
      <c r="S2748" s="211"/>
      <c r="T2748" s="193"/>
      <c r="U2748" s="40"/>
      <c r="W2748" s="41" t="str">
        <f t="shared" si="169"/>
        <v/>
      </c>
      <c r="X2748" s="58" t="str">
        <f t="shared" si="170"/>
        <v/>
      </c>
      <c r="Y2748" s="58" t="str">
        <f t="shared" si="168"/>
        <v/>
      </c>
      <c r="AC2748" s="41" t="str">
        <f t="shared" si="171"/>
        <v/>
      </c>
      <c r="AE2748" s="41" t="str">
        <f>IF($H2748="", "", IF(COUNTIF($AA$11:$AA$131, $H2748)&gt;0, 'Application Process'!$AC$4, ""))</f>
        <v/>
      </c>
    </row>
    <row r="2749" spans="1:31" x14ac:dyDescent="0.25">
      <c r="A2749" s="40"/>
      <c r="B2749" s="88" t="str">
        <f>IF($X2749="", "", IF(COUNTIF('Application Process'!$I$11:$I$3035, $X2749)=0, 'Job Database'!$Y$8, IFERROR(INDEX('Application Process'!$AJ$11:$AJ$3035, MATCH($X2749, 'Application Process'!$I$11:$I$3035, 0)), "")))</f>
        <v/>
      </c>
      <c r="C2749" s="40"/>
      <c r="D2749" s="207"/>
      <c r="E2749" s="194"/>
      <c r="F2749" s="194"/>
      <c r="G2749" s="208"/>
      <c r="H2749" s="194"/>
      <c r="I2749" s="208"/>
      <c r="J2749" s="194"/>
      <c r="K2749" s="209"/>
      <c r="L2749" s="194"/>
      <c r="M2749" s="196"/>
      <c r="N2749" s="194"/>
      <c r="O2749" s="194"/>
      <c r="P2749" s="208"/>
      <c r="Q2749" s="194"/>
      <c r="R2749" s="210"/>
      <c r="S2749" s="211"/>
      <c r="T2749" s="193"/>
      <c r="U2749" s="40"/>
      <c r="W2749" s="41" t="str">
        <f t="shared" si="169"/>
        <v/>
      </c>
      <c r="X2749" s="58" t="str">
        <f t="shared" si="170"/>
        <v/>
      </c>
      <c r="Y2749" s="58" t="str">
        <f t="shared" si="168"/>
        <v/>
      </c>
      <c r="AC2749" s="41" t="str">
        <f t="shared" si="171"/>
        <v/>
      </c>
      <c r="AE2749" s="41" t="str">
        <f>IF($H2749="", "", IF(COUNTIF($AA$11:$AA$131, $H2749)&gt;0, 'Application Process'!$AC$4, ""))</f>
        <v/>
      </c>
    </row>
    <row r="2750" spans="1:31" x14ac:dyDescent="0.25">
      <c r="A2750" s="40"/>
      <c r="B2750" s="88" t="str">
        <f>IF($X2750="", "", IF(COUNTIF('Application Process'!$I$11:$I$3035, $X2750)=0, 'Job Database'!$Y$8, IFERROR(INDEX('Application Process'!$AJ$11:$AJ$3035, MATCH($X2750, 'Application Process'!$I$11:$I$3035, 0)), "")))</f>
        <v/>
      </c>
      <c r="C2750" s="40"/>
      <c r="D2750" s="207"/>
      <c r="E2750" s="194"/>
      <c r="F2750" s="194"/>
      <c r="G2750" s="208"/>
      <c r="H2750" s="194"/>
      <c r="I2750" s="208"/>
      <c r="J2750" s="194"/>
      <c r="K2750" s="209"/>
      <c r="L2750" s="194"/>
      <c r="M2750" s="196"/>
      <c r="N2750" s="194"/>
      <c r="O2750" s="194"/>
      <c r="P2750" s="208"/>
      <c r="Q2750" s="194"/>
      <c r="R2750" s="210"/>
      <c r="S2750" s="211"/>
      <c r="T2750" s="193"/>
      <c r="U2750" s="40"/>
      <c r="W2750" s="41" t="str">
        <f t="shared" si="169"/>
        <v/>
      </c>
      <c r="X2750" s="58" t="str">
        <f t="shared" si="170"/>
        <v/>
      </c>
      <c r="Y2750" s="58" t="str">
        <f t="shared" si="168"/>
        <v/>
      </c>
      <c r="AC2750" s="41" t="str">
        <f t="shared" si="171"/>
        <v/>
      </c>
      <c r="AE2750" s="41" t="str">
        <f>IF($H2750="", "", IF(COUNTIF($AA$11:$AA$131, $H2750)&gt;0, 'Application Process'!$AC$4, ""))</f>
        <v/>
      </c>
    </row>
    <row r="2751" spans="1:31" x14ac:dyDescent="0.25">
      <c r="A2751" s="40"/>
      <c r="B2751" s="88" t="str">
        <f>IF($X2751="", "", IF(COUNTIF('Application Process'!$I$11:$I$3035, $X2751)=0, 'Job Database'!$Y$8, IFERROR(INDEX('Application Process'!$AJ$11:$AJ$3035, MATCH($X2751, 'Application Process'!$I$11:$I$3035, 0)), "")))</f>
        <v/>
      </c>
      <c r="C2751" s="40"/>
      <c r="D2751" s="207"/>
      <c r="E2751" s="194"/>
      <c r="F2751" s="194"/>
      <c r="G2751" s="208"/>
      <c r="H2751" s="194"/>
      <c r="I2751" s="208"/>
      <c r="J2751" s="194"/>
      <c r="K2751" s="209"/>
      <c r="L2751" s="194"/>
      <c r="M2751" s="196"/>
      <c r="N2751" s="194"/>
      <c r="O2751" s="194"/>
      <c r="P2751" s="208"/>
      <c r="Q2751" s="194"/>
      <c r="R2751" s="210"/>
      <c r="S2751" s="211"/>
      <c r="T2751" s="193"/>
      <c r="U2751" s="40"/>
      <c r="W2751" s="41" t="str">
        <f t="shared" si="169"/>
        <v/>
      </c>
      <c r="X2751" s="58" t="str">
        <f t="shared" si="170"/>
        <v/>
      </c>
      <c r="Y2751" s="58" t="str">
        <f t="shared" si="168"/>
        <v/>
      </c>
      <c r="AC2751" s="41" t="str">
        <f t="shared" si="171"/>
        <v/>
      </c>
      <c r="AE2751" s="41" t="str">
        <f>IF($H2751="", "", IF(COUNTIF($AA$11:$AA$131, $H2751)&gt;0, 'Application Process'!$AC$4, ""))</f>
        <v/>
      </c>
    </row>
    <row r="2752" spans="1:31" x14ac:dyDescent="0.25">
      <c r="A2752" s="40"/>
      <c r="B2752" s="88" t="str">
        <f>IF($X2752="", "", IF(COUNTIF('Application Process'!$I$11:$I$3035, $X2752)=0, 'Job Database'!$Y$8, IFERROR(INDEX('Application Process'!$AJ$11:$AJ$3035, MATCH($X2752, 'Application Process'!$I$11:$I$3035, 0)), "")))</f>
        <v/>
      </c>
      <c r="C2752" s="40"/>
      <c r="D2752" s="207"/>
      <c r="E2752" s="194"/>
      <c r="F2752" s="194"/>
      <c r="G2752" s="208"/>
      <c r="H2752" s="194"/>
      <c r="I2752" s="208"/>
      <c r="J2752" s="194"/>
      <c r="K2752" s="209"/>
      <c r="L2752" s="194"/>
      <c r="M2752" s="196"/>
      <c r="N2752" s="194"/>
      <c r="O2752" s="194"/>
      <c r="P2752" s="208"/>
      <c r="Q2752" s="194"/>
      <c r="R2752" s="210"/>
      <c r="S2752" s="211"/>
      <c r="T2752" s="193"/>
      <c r="U2752" s="40"/>
      <c r="W2752" s="41" t="str">
        <f t="shared" si="169"/>
        <v/>
      </c>
      <c r="X2752" s="58" t="str">
        <f t="shared" si="170"/>
        <v/>
      </c>
      <c r="Y2752" s="58" t="str">
        <f t="shared" si="168"/>
        <v/>
      </c>
      <c r="AC2752" s="41" t="str">
        <f t="shared" si="171"/>
        <v/>
      </c>
      <c r="AE2752" s="41" t="str">
        <f>IF($H2752="", "", IF(COUNTIF($AA$11:$AA$131, $H2752)&gt;0, 'Application Process'!$AC$4, ""))</f>
        <v/>
      </c>
    </row>
    <row r="2753" spans="1:31" x14ac:dyDescent="0.25">
      <c r="A2753" s="40"/>
      <c r="B2753" s="88" t="str">
        <f>IF($X2753="", "", IF(COUNTIF('Application Process'!$I$11:$I$3035, $X2753)=0, 'Job Database'!$Y$8, IFERROR(INDEX('Application Process'!$AJ$11:$AJ$3035, MATCH($X2753, 'Application Process'!$I$11:$I$3035, 0)), "")))</f>
        <v/>
      </c>
      <c r="C2753" s="40"/>
      <c r="D2753" s="207"/>
      <c r="E2753" s="194"/>
      <c r="F2753" s="194"/>
      <c r="G2753" s="208"/>
      <c r="H2753" s="194"/>
      <c r="I2753" s="208"/>
      <c r="J2753" s="194"/>
      <c r="K2753" s="209"/>
      <c r="L2753" s="194"/>
      <c r="M2753" s="196"/>
      <c r="N2753" s="194"/>
      <c r="O2753" s="194"/>
      <c r="P2753" s="208"/>
      <c r="Q2753" s="194"/>
      <c r="R2753" s="210"/>
      <c r="S2753" s="211"/>
      <c r="T2753" s="193"/>
      <c r="U2753" s="40"/>
      <c r="W2753" s="41" t="str">
        <f t="shared" si="169"/>
        <v/>
      </c>
      <c r="X2753" s="58" t="str">
        <f t="shared" si="170"/>
        <v/>
      </c>
      <c r="Y2753" s="58" t="str">
        <f t="shared" si="168"/>
        <v/>
      </c>
      <c r="AC2753" s="41" t="str">
        <f t="shared" si="171"/>
        <v/>
      </c>
      <c r="AE2753" s="41" t="str">
        <f>IF($H2753="", "", IF(COUNTIF($AA$11:$AA$131, $H2753)&gt;0, 'Application Process'!$AC$4, ""))</f>
        <v/>
      </c>
    </row>
    <row r="2754" spans="1:31" x14ac:dyDescent="0.25">
      <c r="A2754" s="40"/>
      <c r="B2754" s="88" t="str">
        <f>IF($X2754="", "", IF(COUNTIF('Application Process'!$I$11:$I$3035, $X2754)=0, 'Job Database'!$Y$8, IFERROR(INDEX('Application Process'!$AJ$11:$AJ$3035, MATCH($X2754, 'Application Process'!$I$11:$I$3035, 0)), "")))</f>
        <v/>
      </c>
      <c r="C2754" s="40"/>
      <c r="D2754" s="207"/>
      <c r="E2754" s="194"/>
      <c r="F2754" s="194"/>
      <c r="G2754" s="208"/>
      <c r="H2754" s="194"/>
      <c r="I2754" s="208"/>
      <c r="J2754" s="194"/>
      <c r="K2754" s="209"/>
      <c r="L2754" s="194"/>
      <c r="M2754" s="196"/>
      <c r="N2754" s="194"/>
      <c r="O2754" s="194"/>
      <c r="P2754" s="208"/>
      <c r="Q2754" s="194"/>
      <c r="R2754" s="210"/>
      <c r="S2754" s="211"/>
      <c r="T2754" s="193"/>
      <c r="U2754" s="40"/>
      <c r="W2754" s="41" t="str">
        <f t="shared" si="169"/>
        <v/>
      </c>
      <c r="X2754" s="58" t="str">
        <f t="shared" si="170"/>
        <v/>
      </c>
      <c r="Y2754" s="58" t="str">
        <f t="shared" si="168"/>
        <v/>
      </c>
      <c r="AC2754" s="41" t="str">
        <f t="shared" si="171"/>
        <v/>
      </c>
      <c r="AE2754" s="41" t="str">
        <f>IF($H2754="", "", IF(COUNTIF($AA$11:$AA$131, $H2754)&gt;0, 'Application Process'!$AC$4, ""))</f>
        <v/>
      </c>
    </row>
    <row r="2755" spans="1:31" x14ac:dyDescent="0.25">
      <c r="A2755" s="40"/>
      <c r="B2755" s="88" t="str">
        <f>IF($X2755="", "", IF(COUNTIF('Application Process'!$I$11:$I$3035, $X2755)=0, 'Job Database'!$Y$8, IFERROR(INDEX('Application Process'!$AJ$11:$AJ$3035, MATCH($X2755, 'Application Process'!$I$11:$I$3035, 0)), "")))</f>
        <v/>
      </c>
      <c r="C2755" s="40"/>
      <c r="D2755" s="207"/>
      <c r="E2755" s="194"/>
      <c r="F2755" s="194"/>
      <c r="G2755" s="208"/>
      <c r="H2755" s="194"/>
      <c r="I2755" s="208"/>
      <c r="J2755" s="194"/>
      <c r="K2755" s="209"/>
      <c r="L2755" s="194"/>
      <c r="M2755" s="196"/>
      <c r="N2755" s="194"/>
      <c r="O2755" s="194"/>
      <c r="P2755" s="208"/>
      <c r="Q2755" s="194"/>
      <c r="R2755" s="210"/>
      <c r="S2755" s="211"/>
      <c r="T2755" s="193"/>
      <c r="U2755" s="40"/>
      <c r="W2755" s="41" t="str">
        <f t="shared" si="169"/>
        <v/>
      </c>
      <c r="X2755" s="58" t="str">
        <f t="shared" si="170"/>
        <v/>
      </c>
      <c r="Y2755" s="58" t="str">
        <f t="shared" si="168"/>
        <v/>
      </c>
      <c r="AC2755" s="41" t="str">
        <f t="shared" si="171"/>
        <v/>
      </c>
      <c r="AE2755" s="41" t="str">
        <f>IF($H2755="", "", IF(COUNTIF($AA$11:$AA$131, $H2755)&gt;0, 'Application Process'!$AC$4, ""))</f>
        <v/>
      </c>
    </row>
    <row r="2756" spans="1:31" x14ac:dyDescent="0.25">
      <c r="A2756" s="40"/>
      <c r="B2756" s="88" t="str">
        <f>IF($X2756="", "", IF(COUNTIF('Application Process'!$I$11:$I$3035, $X2756)=0, 'Job Database'!$Y$8, IFERROR(INDEX('Application Process'!$AJ$11:$AJ$3035, MATCH($X2756, 'Application Process'!$I$11:$I$3035, 0)), "")))</f>
        <v/>
      </c>
      <c r="C2756" s="40"/>
      <c r="D2756" s="207"/>
      <c r="E2756" s="194"/>
      <c r="F2756" s="194"/>
      <c r="G2756" s="208"/>
      <c r="H2756" s="194"/>
      <c r="I2756" s="208"/>
      <c r="J2756" s="194"/>
      <c r="K2756" s="209"/>
      <c r="L2756" s="194"/>
      <c r="M2756" s="196"/>
      <c r="N2756" s="194"/>
      <c r="O2756" s="194"/>
      <c r="P2756" s="208"/>
      <c r="Q2756" s="194"/>
      <c r="R2756" s="210"/>
      <c r="S2756" s="211"/>
      <c r="T2756" s="193"/>
      <c r="U2756" s="40"/>
      <c r="W2756" s="41" t="str">
        <f t="shared" si="169"/>
        <v/>
      </c>
      <c r="X2756" s="58" t="str">
        <f t="shared" si="170"/>
        <v/>
      </c>
      <c r="Y2756" s="58" t="str">
        <f t="shared" si="168"/>
        <v/>
      </c>
      <c r="AC2756" s="41" t="str">
        <f t="shared" si="171"/>
        <v/>
      </c>
      <c r="AE2756" s="41" t="str">
        <f>IF($H2756="", "", IF(COUNTIF($AA$11:$AA$131, $H2756)&gt;0, 'Application Process'!$AC$4, ""))</f>
        <v/>
      </c>
    </row>
    <row r="2757" spans="1:31" x14ac:dyDescent="0.25">
      <c r="A2757" s="40"/>
      <c r="B2757" s="88" t="str">
        <f>IF($X2757="", "", IF(COUNTIF('Application Process'!$I$11:$I$3035, $X2757)=0, 'Job Database'!$Y$8, IFERROR(INDEX('Application Process'!$AJ$11:$AJ$3035, MATCH($X2757, 'Application Process'!$I$11:$I$3035, 0)), "")))</f>
        <v/>
      </c>
      <c r="C2757" s="40"/>
      <c r="D2757" s="207"/>
      <c r="E2757" s="194"/>
      <c r="F2757" s="194"/>
      <c r="G2757" s="208"/>
      <c r="H2757" s="194"/>
      <c r="I2757" s="208"/>
      <c r="J2757" s="194"/>
      <c r="K2757" s="209"/>
      <c r="L2757" s="194"/>
      <c r="M2757" s="196"/>
      <c r="N2757" s="194"/>
      <c r="O2757" s="194"/>
      <c r="P2757" s="208"/>
      <c r="Q2757" s="194"/>
      <c r="R2757" s="210"/>
      <c r="S2757" s="211"/>
      <c r="T2757" s="193"/>
      <c r="U2757" s="40"/>
      <c r="W2757" s="41" t="str">
        <f t="shared" si="169"/>
        <v/>
      </c>
      <c r="X2757" s="58" t="str">
        <f t="shared" si="170"/>
        <v/>
      </c>
      <c r="Y2757" s="58" t="str">
        <f t="shared" si="168"/>
        <v/>
      </c>
      <c r="AC2757" s="41" t="str">
        <f t="shared" si="171"/>
        <v/>
      </c>
      <c r="AE2757" s="41" t="str">
        <f>IF($H2757="", "", IF(COUNTIF($AA$11:$AA$131, $H2757)&gt;0, 'Application Process'!$AC$4, ""))</f>
        <v/>
      </c>
    </row>
    <row r="2758" spans="1:31" x14ac:dyDescent="0.25">
      <c r="A2758" s="40"/>
      <c r="B2758" s="88" t="str">
        <f>IF($X2758="", "", IF(COUNTIF('Application Process'!$I$11:$I$3035, $X2758)=0, 'Job Database'!$Y$8, IFERROR(INDEX('Application Process'!$AJ$11:$AJ$3035, MATCH($X2758, 'Application Process'!$I$11:$I$3035, 0)), "")))</f>
        <v/>
      </c>
      <c r="C2758" s="40"/>
      <c r="D2758" s="207"/>
      <c r="E2758" s="194"/>
      <c r="F2758" s="194"/>
      <c r="G2758" s="208"/>
      <c r="H2758" s="194"/>
      <c r="I2758" s="208"/>
      <c r="J2758" s="194"/>
      <c r="K2758" s="209"/>
      <c r="L2758" s="194"/>
      <c r="M2758" s="196"/>
      <c r="N2758" s="194"/>
      <c r="O2758" s="194"/>
      <c r="P2758" s="208"/>
      <c r="Q2758" s="194"/>
      <c r="R2758" s="210"/>
      <c r="S2758" s="211"/>
      <c r="T2758" s="193"/>
      <c r="U2758" s="40"/>
      <c r="W2758" s="41" t="str">
        <f t="shared" si="169"/>
        <v/>
      </c>
      <c r="X2758" s="58" t="str">
        <f t="shared" si="170"/>
        <v/>
      </c>
      <c r="Y2758" s="58" t="str">
        <f t="shared" si="168"/>
        <v/>
      </c>
      <c r="AC2758" s="41" t="str">
        <f t="shared" si="171"/>
        <v/>
      </c>
      <c r="AE2758" s="41" t="str">
        <f>IF($H2758="", "", IF(COUNTIF($AA$11:$AA$131, $H2758)&gt;0, 'Application Process'!$AC$4, ""))</f>
        <v/>
      </c>
    </row>
    <row r="2759" spans="1:31" x14ac:dyDescent="0.25">
      <c r="A2759" s="40"/>
      <c r="B2759" s="88" t="str">
        <f>IF($X2759="", "", IF(COUNTIF('Application Process'!$I$11:$I$3035, $X2759)=0, 'Job Database'!$Y$8, IFERROR(INDEX('Application Process'!$AJ$11:$AJ$3035, MATCH($X2759, 'Application Process'!$I$11:$I$3035, 0)), "")))</f>
        <v/>
      </c>
      <c r="C2759" s="40"/>
      <c r="D2759" s="207"/>
      <c r="E2759" s="194"/>
      <c r="F2759" s="194"/>
      <c r="G2759" s="208"/>
      <c r="H2759" s="194"/>
      <c r="I2759" s="208"/>
      <c r="J2759" s="194"/>
      <c r="K2759" s="209"/>
      <c r="L2759" s="194"/>
      <c r="M2759" s="196"/>
      <c r="N2759" s="194"/>
      <c r="O2759" s="194"/>
      <c r="P2759" s="208"/>
      <c r="Q2759" s="194"/>
      <c r="R2759" s="210"/>
      <c r="S2759" s="211"/>
      <c r="T2759" s="193"/>
      <c r="U2759" s="40"/>
      <c r="W2759" s="41" t="str">
        <f t="shared" si="169"/>
        <v/>
      </c>
      <c r="X2759" s="58" t="str">
        <f t="shared" si="170"/>
        <v/>
      </c>
      <c r="Y2759" s="58" t="str">
        <f t="shared" si="168"/>
        <v/>
      </c>
      <c r="AC2759" s="41" t="str">
        <f t="shared" si="171"/>
        <v/>
      </c>
      <c r="AE2759" s="41" t="str">
        <f>IF($H2759="", "", IF(COUNTIF($AA$11:$AA$131, $H2759)&gt;0, 'Application Process'!$AC$4, ""))</f>
        <v/>
      </c>
    </row>
    <row r="2760" spans="1:31" x14ac:dyDescent="0.25">
      <c r="A2760" s="40"/>
      <c r="B2760" s="88" t="str">
        <f>IF($X2760="", "", IF(COUNTIF('Application Process'!$I$11:$I$3035, $X2760)=0, 'Job Database'!$Y$8, IFERROR(INDEX('Application Process'!$AJ$11:$AJ$3035, MATCH($X2760, 'Application Process'!$I$11:$I$3035, 0)), "")))</f>
        <v/>
      </c>
      <c r="C2760" s="40"/>
      <c r="D2760" s="207"/>
      <c r="E2760" s="194"/>
      <c r="F2760" s="194"/>
      <c r="G2760" s="208"/>
      <c r="H2760" s="194"/>
      <c r="I2760" s="208"/>
      <c r="J2760" s="194"/>
      <c r="K2760" s="209"/>
      <c r="L2760" s="194"/>
      <c r="M2760" s="196"/>
      <c r="N2760" s="194"/>
      <c r="O2760" s="194"/>
      <c r="P2760" s="208"/>
      <c r="Q2760" s="194"/>
      <c r="R2760" s="210"/>
      <c r="S2760" s="211"/>
      <c r="T2760" s="193"/>
      <c r="U2760" s="40"/>
      <c r="W2760" s="41" t="str">
        <f t="shared" si="169"/>
        <v/>
      </c>
      <c r="X2760" s="58" t="str">
        <f t="shared" si="170"/>
        <v/>
      </c>
      <c r="Y2760" s="58" t="str">
        <f t="shared" si="168"/>
        <v/>
      </c>
      <c r="AC2760" s="41" t="str">
        <f t="shared" si="171"/>
        <v/>
      </c>
      <c r="AE2760" s="41" t="str">
        <f>IF($H2760="", "", IF(COUNTIF($AA$11:$AA$131, $H2760)&gt;0, 'Application Process'!$AC$4, ""))</f>
        <v/>
      </c>
    </row>
    <row r="2761" spans="1:31" x14ac:dyDescent="0.25">
      <c r="A2761" s="40"/>
      <c r="B2761" s="88" t="str">
        <f>IF($X2761="", "", IF(COUNTIF('Application Process'!$I$11:$I$3035, $X2761)=0, 'Job Database'!$Y$8, IFERROR(INDEX('Application Process'!$AJ$11:$AJ$3035, MATCH($X2761, 'Application Process'!$I$11:$I$3035, 0)), "")))</f>
        <v/>
      </c>
      <c r="C2761" s="40"/>
      <c r="D2761" s="207"/>
      <c r="E2761" s="194"/>
      <c r="F2761" s="194"/>
      <c r="G2761" s="208"/>
      <c r="H2761" s="194"/>
      <c r="I2761" s="208"/>
      <c r="J2761" s="194"/>
      <c r="K2761" s="209"/>
      <c r="L2761" s="194"/>
      <c r="M2761" s="196"/>
      <c r="N2761" s="194"/>
      <c r="O2761" s="194"/>
      <c r="P2761" s="208"/>
      <c r="Q2761" s="194"/>
      <c r="R2761" s="210"/>
      <c r="S2761" s="211"/>
      <c r="T2761" s="193"/>
      <c r="U2761" s="40"/>
      <c r="W2761" s="41" t="str">
        <f t="shared" si="169"/>
        <v/>
      </c>
      <c r="X2761" s="58" t="str">
        <f t="shared" si="170"/>
        <v/>
      </c>
      <c r="Y2761" s="58" t="str">
        <f t="shared" si="168"/>
        <v/>
      </c>
      <c r="AC2761" s="41" t="str">
        <f t="shared" si="171"/>
        <v/>
      </c>
      <c r="AE2761" s="41" t="str">
        <f>IF($H2761="", "", IF(COUNTIF($AA$11:$AA$131, $H2761)&gt;0, 'Application Process'!$AC$4, ""))</f>
        <v/>
      </c>
    </row>
    <row r="2762" spans="1:31" x14ac:dyDescent="0.25">
      <c r="A2762" s="40"/>
      <c r="B2762" s="88" t="str">
        <f>IF($X2762="", "", IF(COUNTIF('Application Process'!$I$11:$I$3035, $X2762)=0, 'Job Database'!$Y$8, IFERROR(INDEX('Application Process'!$AJ$11:$AJ$3035, MATCH($X2762, 'Application Process'!$I$11:$I$3035, 0)), "")))</f>
        <v/>
      </c>
      <c r="C2762" s="40"/>
      <c r="D2762" s="207"/>
      <c r="E2762" s="194"/>
      <c r="F2762" s="194"/>
      <c r="G2762" s="208"/>
      <c r="H2762" s="194"/>
      <c r="I2762" s="208"/>
      <c r="J2762" s="194"/>
      <c r="K2762" s="209"/>
      <c r="L2762" s="194"/>
      <c r="M2762" s="196"/>
      <c r="N2762" s="194"/>
      <c r="O2762" s="194"/>
      <c r="P2762" s="208"/>
      <c r="Q2762" s="194"/>
      <c r="R2762" s="210"/>
      <c r="S2762" s="211"/>
      <c r="T2762" s="193"/>
      <c r="U2762" s="40"/>
      <c r="W2762" s="41" t="str">
        <f t="shared" si="169"/>
        <v/>
      </c>
      <c r="X2762" s="58" t="str">
        <f t="shared" si="170"/>
        <v/>
      </c>
      <c r="Y2762" s="58" t="str">
        <f t="shared" si="168"/>
        <v/>
      </c>
      <c r="AC2762" s="41" t="str">
        <f t="shared" si="171"/>
        <v/>
      </c>
      <c r="AE2762" s="41" t="str">
        <f>IF($H2762="", "", IF(COUNTIF($AA$11:$AA$131, $H2762)&gt;0, 'Application Process'!$AC$4, ""))</f>
        <v/>
      </c>
    </row>
    <row r="2763" spans="1:31" x14ac:dyDescent="0.25">
      <c r="A2763" s="40"/>
      <c r="B2763" s="88" t="str">
        <f>IF($X2763="", "", IF(COUNTIF('Application Process'!$I$11:$I$3035, $X2763)=0, 'Job Database'!$Y$8, IFERROR(INDEX('Application Process'!$AJ$11:$AJ$3035, MATCH($X2763, 'Application Process'!$I$11:$I$3035, 0)), "")))</f>
        <v/>
      </c>
      <c r="C2763" s="40"/>
      <c r="D2763" s="207"/>
      <c r="E2763" s="194"/>
      <c r="F2763" s="194"/>
      <c r="G2763" s="208"/>
      <c r="H2763" s="194"/>
      <c r="I2763" s="208"/>
      <c r="J2763" s="194"/>
      <c r="K2763" s="209"/>
      <c r="L2763" s="194"/>
      <c r="M2763" s="196"/>
      <c r="N2763" s="194"/>
      <c r="O2763" s="194"/>
      <c r="P2763" s="208"/>
      <c r="Q2763" s="194"/>
      <c r="R2763" s="210"/>
      <c r="S2763" s="211"/>
      <c r="T2763" s="193"/>
      <c r="U2763" s="40"/>
      <c r="W2763" s="41" t="str">
        <f t="shared" si="169"/>
        <v/>
      </c>
      <c r="X2763" s="58" t="str">
        <f t="shared" si="170"/>
        <v/>
      </c>
      <c r="Y2763" s="58" t="str">
        <f t="shared" ref="Y2763:Y2826" si="172">IF($H2763="", "", CONCATENATE($H2763, " - ", $B2763))</f>
        <v/>
      </c>
      <c r="AC2763" s="41" t="str">
        <f t="shared" si="171"/>
        <v/>
      </c>
      <c r="AE2763" s="41" t="str">
        <f>IF($H2763="", "", IF(COUNTIF($AA$11:$AA$131, $H2763)&gt;0, 'Application Process'!$AC$4, ""))</f>
        <v/>
      </c>
    </row>
    <row r="2764" spans="1:31" x14ac:dyDescent="0.25">
      <c r="A2764" s="40"/>
      <c r="B2764" s="88" t="str">
        <f>IF($X2764="", "", IF(COUNTIF('Application Process'!$I$11:$I$3035, $X2764)=0, 'Job Database'!$Y$8, IFERROR(INDEX('Application Process'!$AJ$11:$AJ$3035, MATCH($X2764, 'Application Process'!$I$11:$I$3035, 0)), "")))</f>
        <v/>
      </c>
      <c r="C2764" s="40"/>
      <c r="D2764" s="207"/>
      <c r="E2764" s="194"/>
      <c r="F2764" s="194"/>
      <c r="G2764" s="208"/>
      <c r="H2764" s="194"/>
      <c r="I2764" s="208"/>
      <c r="J2764" s="194"/>
      <c r="K2764" s="209"/>
      <c r="L2764" s="194"/>
      <c r="M2764" s="196"/>
      <c r="N2764" s="194"/>
      <c r="O2764" s="194"/>
      <c r="P2764" s="208"/>
      <c r="Q2764" s="194"/>
      <c r="R2764" s="210"/>
      <c r="S2764" s="211"/>
      <c r="T2764" s="193"/>
      <c r="U2764" s="40"/>
      <c r="W2764" s="41" t="str">
        <f t="shared" ref="W2764:W2827" si="173">IF($D2764="", "", IF(COUNTIF($D$11:$D$3035, $D2764)&gt;1, "X", ""))</f>
        <v/>
      </c>
      <c r="X2764" s="58" t="str">
        <f t="shared" ref="X2764:X2827" si="174">IF($D2764="", "", CONCATENATE(D2764, IF(E2764="", "", " - "), IF(E2764="", "", E2764), IF(F2764="", "", " - "), IF(F2764="", "", F2764)))</f>
        <v/>
      </c>
      <c r="Y2764" s="58" t="str">
        <f t="shared" si="172"/>
        <v/>
      </c>
      <c r="AC2764" s="41" t="str">
        <f t="shared" ref="AC2764:AC2827" si="175">IF($H2764="", "", IF(COUNTIF($AA$11:$AA$131, $H2764)=0, "X", ""))</f>
        <v/>
      </c>
      <c r="AE2764" s="41" t="str">
        <f>IF($H2764="", "", IF(COUNTIF($AA$11:$AA$131, $H2764)&gt;0, 'Application Process'!$AC$4, ""))</f>
        <v/>
      </c>
    </row>
    <row r="2765" spans="1:31" x14ac:dyDescent="0.25">
      <c r="A2765" s="40"/>
      <c r="B2765" s="88" t="str">
        <f>IF($X2765="", "", IF(COUNTIF('Application Process'!$I$11:$I$3035, $X2765)=0, 'Job Database'!$Y$8, IFERROR(INDEX('Application Process'!$AJ$11:$AJ$3035, MATCH($X2765, 'Application Process'!$I$11:$I$3035, 0)), "")))</f>
        <v/>
      </c>
      <c r="C2765" s="40"/>
      <c r="D2765" s="207"/>
      <c r="E2765" s="194"/>
      <c r="F2765" s="194"/>
      <c r="G2765" s="208"/>
      <c r="H2765" s="194"/>
      <c r="I2765" s="208"/>
      <c r="J2765" s="194"/>
      <c r="K2765" s="209"/>
      <c r="L2765" s="194"/>
      <c r="M2765" s="196"/>
      <c r="N2765" s="194"/>
      <c r="O2765" s="194"/>
      <c r="P2765" s="208"/>
      <c r="Q2765" s="194"/>
      <c r="R2765" s="210"/>
      <c r="S2765" s="211"/>
      <c r="T2765" s="193"/>
      <c r="U2765" s="40"/>
      <c r="W2765" s="41" t="str">
        <f t="shared" si="173"/>
        <v/>
      </c>
      <c r="X2765" s="58" t="str">
        <f t="shared" si="174"/>
        <v/>
      </c>
      <c r="Y2765" s="58" t="str">
        <f t="shared" si="172"/>
        <v/>
      </c>
      <c r="AC2765" s="41" t="str">
        <f t="shared" si="175"/>
        <v/>
      </c>
      <c r="AE2765" s="41" t="str">
        <f>IF($H2765="", "", IF(COUNTIF($AA$11:$AA$131, $H2765)&gt;0, 'Application Process'!$AC$4, ""))</f>
        <v/>
      </c>
    </row>
    <row r="2766" spans="1:31" x14ac:dyDescent="0.25">
      <c r="A2766" s="40"/>
      <c r="B2766" s="88" t="str">
        <f>IF($X2766="", "", IF(COUNTIF('Application Process'!$I$11:$I$3035, $X2766)=0, 'Job Database'!$Y$8, IFERROR(INDEX('Application Process'!$AJ$11:$AJ$3035, MATCH($X2766, 'Application Process'!$I$11:$I$3035, 0)), "")))</f>
        <v/>
      </c>
      <c r="C2766" s="40"/>
      <c r="D2766" s="207"/>
      <c r="E2766" s="194"/>
      <c r="F2766" s="194"/>
      <c r="G2766" s="208"/>
      <c r="H2766" s="194"/>
      <c r="I2766" s="208"/>
      <c r="J2766" s="194"/>
      <c r="K2766" s="209"/>
      <c r="L2766" s="194"/>
      <c r="M2766" s="196"/>
      <c r="N2766" s="194"/>
      <c r="O2766" s="194"/>
      <c r="P2766" s="208"/>
      <c r="Q2766" s="194"/>
      <c r="R2766" s="210"/>
      <c r="S2766" s="211"/>
      <c r="T2766" s="193"/>
      <c r="U2766" s="40"/>
      <c r="W2766" s="41" t="str">
        <f t="shared" si="173"/>
        <v/>
      </c>
      <c r="X2766" s="58" t="str">
        <f t="shared" si="174"/>
        <v/>
      </c>
      <c r="Y2766" s="58" t="str">
        <f t="shared" si="172"/>
        <v/>
      </c>
      <c r="AC2766" s="41" t="str">
        <f t="shared" si="175"/>
        <v/>
      </c>
      <c r="AE2766" s="41" t="str">
        <f>IF($H2766="", "", IF(COUNTIF($AA$11:$AA$131, $H2766)&gt;0, 'Application Process'!$AC$4, ""))</f>
        <v/>
      </c>
    </row>
    <row r="2767" spans="1:31" x14ac:dyDescent="0.25">
      <c r="A2767" s="40"/>
      <c r="B2767" s="88" t="str">
        <f>IF($X2767="", "", IF(COUNTIF('Application Process'!$I$11:$I$3035, $X2767)=0, 'Job Database'!$Y$8, IFERROR(INDEX('Application Process'!$AJ$11:$AJ$3035, MATCH($X2767, 'Application Process'!$I$11:$I$3035, 0)), "")))</f>
        <v/>
      </c>
      <c r="C2767" s="40"/>
      <c r="D2767" s="207"/>
      <c r="E2767" s="194"/>
      <c r="F2767" s="194"/>
      <c r="G2767" s="208"/>
      <c r="H2767" s="194"/>
      <c r="I2767" s="208"/>
      <c r="J2767" s="194"/>
      <c r="K2767" s="209"/>
      <c r="L2767" s="194"/>
      <c r="M2767" s="196"/>
      <c r="N2767" s="194"/>
      <c r="O2767" s="194"/>
      <c r="P2767" s="208"/>
      <c r="Q2767" s="194"/>
      <c r="R2767" s="210"/>
      <c r="S2767" s="211"/>
      <c r="T2767" s="193"/>
      <c r="U2767" s="40"/>
      <c r="W2767" s="41" t="str">
        <f t="shared" si="173"/>
        <v/>
      </c>
      <c r="X2767" s="58" t="str">
        <f t="shared" si="174"/>
        <v/>
      </c>
      <c r="Y2767" s="58" t="str">
        <f t="shared" si="172"/>
        <v/>
      </c>
      <c r="AC2767" s="41" t="str">
        <f t="shared" si="175"/>
        <v/>
      </c>
      <c r="AE2767" s="41" t="str">
        <f>IF($H2767="", "", IF(COUNTIF($AA$11:$AA$131, $H2767)&gt;0, 'Application Process'!$AC$4, ""))</f>
        <v/>
      </c>
    </row>
    <row r="2768" spans="1:31" x14ac:dyDescent="0.25">
      <c r="A2768" s="40"/>
      <c r="B2768" s="88" t="str">
        <f>IF($X2768="", "", IF(COUNTIF('Application Process'!$I$11:$I$3035, $X2768)=0, 'Job Database'!$Y$8, IFERROR(INDEX('Application Process'!$AJ$11:$AJ$3035, MATCH($X2768, 'Application Process'!$I$11:$I$3035, 0)), "")))</f>
        <v/>
      </c>
      <c r="C2768" s="40"/>
      <c r="D2768" s="207"/>
      <c r="E2768" s="194"/>
      <c r="F2768" s="194"/>
      <c r="G2768" s="208"/>
      <c r="H2768" s="194"/>
      <c r="I2768" s="208"/>
      <c r="J2768" s="194"/>
      <c r="K2768" s="209"/>
      <c r="L2768" s="194"/>
      <c r="M2768" s="196"/>
      <c r="N2768" s="194"/>
      <c r="O2768" s="194"/>
      <c r="P2768" s="208"/>
      <c r="Q2768" s="194"/>
      <c r="R2768" s="210"/>
      <c r="S2768" s="211"/>
      <c r="T2768" s="193"/>
      <c r="U2768" s="40"/>
      <c r="W2768" s="41" t="str">
        <f t="shared" si="173"/>
        <v/>
      </c>
      <c r="X2768" s="58" t="str">
        <f t="shared" si="174"/>
        <v/>
      </c>
      <c r="Y2768" s="58" t="str">
        <f t="shared" si="172"/>
        <v/>
      </c>
      <c r="AC2768" s="41" t="str">
        <f t="shared" si="175"/>
        <v/>
      </c>
      <c r="AE2768" s="41" t="str">
        <f>IF($H2768="", "", IF(COUNTIF($AA$11:$AA$131, $H2768)&gt;0, 'Application Process'!$AC$4, ""))</f>
        <v/>
      </c>
    </row>
    <row r="2769" spans="1:31" x14ac:dyDescent="0.25">
      <c r="A2769" s="40"/>
      <c r="B2769" s="88" t="str">
        <f>IF($X2769="", "", IF(COUNTIF('Application Process'!$I$11:$I$3035, $X2769)=0, 'Job Database'!$Y$8, IFERROR(INDEX('Application Process'!$AJ$11:$AJ$3035, MATCH($X2769, 'Application Process'!$I$11:$I$3035, 0)), "")))</f>
        <v/>
      </c>
      <c r="C2769" s="40"/>
      <c r="D2769" s="207"/>
      <c r="E2769" s="194"/>
      <c r="F2769" s="194"/>
      <c r="G2769" s="208"/>
      <c r="H2769" s="194"/>
      <c r="I2769" s="208"/>
      <c r="J2769" s="194"/>
      <c r="K2769" s="209"/>
      <c r="L2769" s="194"/>
      <c r="M2769" s="196"/>
      <c r="N2769" s="194"/>
      <c r="O2769" s="194"/>
      <c r="P2769" s="208"/>
      <c r="Q2769" s="194"/>
      <c r="R2769" s="210"/>
      <c r="S2769" s="211"/>
      <c r="T2769" s="193"/>
      <c r="U2769" s="40"/>
      <c r="W2769" s="41" t="str">
        <f t="shared" si="173"/>
        <v/>
      </c>
      <c r="X2769" s="58" t="str">
        <f t="shared" si="174"/>
        <v/>
      </c>
      <c r="Y2769" s="58" t="str">
        <f t="shared" si="172"/>
        <v/>
      </c>
      <c r="AC2769" s="41" t="str">
        <f t="shared" si="175"/>
        <v/>
      </c>
      <c r="AE2769" s="41" t="str">
        <f>IF($H2769="", "", IF(COUNTIF($AA$11:$AA$131, $H2769)&gt;0, 'Application Process'!$AC$4, ""))</f>
        <v/>
      </c>
    </row>
    <row r="2770" spans="1:31" x14ac:dyDescent="0.25">
      <c r="A2770" s="40"/>
      <c r="B2770" s="88" t="str">
        <f>IF($X2770="", "", IF(COUNTIF('Application Process'!$I$11:$I$3035, $X2770)=0, 'Job Database'!$Y$8, IFERROR(INDEX('Application Process'!$AJ$11:$AJ$3035, MATCH($X2770, 'Application Process'!$I$11:$I$3035, 0)), "")))</f>
        <v/>
      </c>
      <c r="C2770" s="40"/>
      <c r="D2770" s="207"/>
      <c r="E2770" s="194"/>
      <c r="F2770" s="194"/>
      <c r="G2770" s="208"/>
      <c r="H2770" s="194"/>
      <c r="I2770" s="208"/>
      <c r="J2770" s="194"/>
      <c r="K2770" s="209"/>
      <c r="L2770" s="194"/>
      <c r="M2770" s="196"/>
      <c r="N2770" s="194"/>
      <c r="O2770" s="194"/>
      <c r="P2770" s="208"/>
      <c r="Q2770" s="194"/>
      <c r="R2770" s="210"/>
      <c r="S2770" s="211"/>
      <c r="T2770" s="193"/>
      <c r="U2770" s="40"/>
      <c r="W2770" s="41" t="str">
        <f t="shared" si="173"/>
        <v/>
      </c>
      <c r="X2770" s="58" t="str">
        <f t="shared" si="174"/>
        <v/>
      </c>
      <c r="Y2770" s="58" t="str">
        <f t="shared" si="172"/>
        <v/>
      </c>
      <c r="AC2770" s="41" t="str">
        <f t="shared" si="175"/>
        <v/>
      </c>
      <c r="AE2770" s="41" t="str">
        <f>IF($H2770="", "", IF(COUNTIF($AA$11:$AA$131, $H2770)&gt;0, 'Application Process'!$AC$4, ""))</f>
        <v/>
      </c>
    </row>
    <row r="2771" spans="1:31" x14ac:dyDescent="0.25">
      <c r="A2771" s="40"/>
      <c r="B2771" s="88" t="str">
        <f>IF($X2771="", "", IF(COUNTIF('Application Process'!$I$11:$I$3035, $X2771)=0, 'Job Database'!$Y$8, IFERROR(INDEX('Application Process'!$AJ$11:$AJ$3035, MATCH($X2771, 'Application Process'!$I$11:$I$3035, 0)), "")))</f>
        <v/>
      </c>
      <c r="C2771" s="40"/>
      <c r="D2771" s="207"/>
      <c r="E2771" s="194"/>
      <c r="F2771" s="194"/>
      <c r="G2771" s="208"/>
      <c r="H2771" s="194"/>
      <c r="I2771" s="208"/>
      <c r="J2771" s="194"/>
      <c r="K2771" s="209"/>
      <c r="L2771" s="194"/>
      <c r="M2771" s="196"/>
      <c r="N2771" s="194"/>
      <c r="O2771" s="194"/>
      <c r="P2771" s="208"/>
      <c r="Q2771" s="194"/>
      <c r="R2771" s="210"/>
      <c r="S2771" s="211"/>
      <c r="T2771" s="193"/>
      <c r="U2771" s="40"/>
      <c r="W2771" s="41" t="str">
        <f t="shared" si="173"/>
        <v/>
      </c>
      <c r="X2771" s="58" t="str">
        <f t="shared" si="174"/>
        <v/>
      </c>
      <c r="Y2771" s="58" t="str">
        <f t="shared" si="172"/>
        <v/>
      </c>
      <c r="AC2771" s="41" t="str">
        <f t="shared" si="175"/>
        <v/>
      </c>
      <c r="AE2771" s="41" t="str">
        <f>IF($H2771="", "", IF(COUNTIF($AA$11:$AA$131, $H2771)&gt;0, 'Application Process'!$AC$4, ""))</f>
        <v/>
      </c>
    </row>
    <row r="2772" spans="1:31" x14ac:dyDescent="0.25">
      <c r="A2772" s="40"/>
      <c r="B2772" s="88" t="str">
        <f>IF($X2772="", "", IF(COUNTIF('Application Process'!$I$11:$I$3035, $X2772)=0, 'Job Database'!$Y$8, IFERROR(INDEX('Application Process'!$AJ$11:$AJ$3035, MATCH($X2772, 'Application Process'!$I$11:$I$3035, 0)), "")))</f>
        <v/>
      </c>
      <c r="C2772" s="40"/>
      <c r="D2772" s="207"/>
      <c r="E2772" s="194"/>
      <c r="F2772" s="194"/>
      <c r="G2772" s="208"/>
      <c r="H2772" s="194"/>
      <c r="I2772" s="208"/>
      <c r="J2772" s="194"/>
      <c r="K2772" s="209"/>
      <c r="L2772" s="194"/>
      <c r="M2772" s="196"/>
      <c r="N2772" s="194"/>
      <c r="O2772" s="194"/>
      <c r="P2772" s="208"/>
      <c r="Q2772" s="194"/>
      <c r="R2772" s="210"/>
      <c r="S2772" s="211"/>
      <c r="T2772" s="193"/>
      <c r="U2772" s="40"/>
      <c r="W2772" s="41" t="str">
        <f t="shared" si="173"/>
        <v/>
      </c>
      <c r="X2772" s="58" t="str">
        <f t="shared" si="174"/>
        <v/>
      </c>
      <c r="Y2772" s="58" t="str">
        <f t="shared" si="172"/>
        <v/>
      </c>
      <c r="AC2772" s="41" t="str">
        <f t="shared" si="175"/>
        <v/>
      </c>
      <c r="AE2772" s="41" t="str">
        <f>IF($H2772="", "", IF(COUNTIF($AA$11:$AA$131, $H2772)&gt;0, 'Application Process'!$AC$4, ""))</f>
        <v/>
      </c>
    </row>
    <row r="2773" spans="1:31" x14ac:dyDescent="0.25">
      <c r="A2773" s="40"/>
      <c r="B2773" s="88" t="str">
        <f>IF($X2773="", "", IF(COUNTIF('Application Process'!$I$11:$I$3035, $X2773)=0, 'Job Database'!$Y$8, IFERROR(INDEX('Application Process'!$AJ$11:$AJ$3035, MATCH($X2773, 'Application Process'!$I$11:$I$3035, 0)), "")))</f>
        <v/>
      </c>
      <c r="C2773" s="40"/>
      <c r="D2773" s="207"/>
      <c r="E2773" s="194"/>
      <c r="F2773" s="194"/>
      <c r="G2773" s="208"/>
      <c r="H2773" s="194"/>
      <c r="I2773" s="208"/>
      <c r="J2773" s="194"/>
      <c r="K2773" s="209"/>
      <c r="L2773" s="194"/>
      <c r="M2773" s="196"/>
      <c r="N2773" s="194"/>
      <c r="O2773" s="194"/>
      <c r="P2773" s="208"/>
      <c r="Q2773" s="194"/>
      <c r="R2773" s="210"/>
      <c r="S2773" s="211"/>
      <c r="T2773" s="193"/>
      <c r="U2773" s="40"/>
      <c r="W2773" s="41" t="str">
        <f t="shared" si="173"/>
        <v/>
      </c>
      <c r="X2773" s="58" t="str">
        <f t="shared" si="174"/>
        <v/>
      </c>
      <c r="Y2773" s="58" t="str">
        <f t="shared" si="172"/>
        <v/>
      </c>
      <c r="AC2773" s="41" t="str">
        <f t="shared" si="175"/>
        <v/>
      </c>
      <c r="AE2773" s="41" t="str">
        <f>IF($H2773="", "", IF(COUNTIF($AA$11:$AA$131, $H2773)&gt;0, 'Application Process'!$AC$4, ""))</f>
        <v/>
      </c>
    </row>
    <row r="2774" spans="1:31" x14ac:dyDescent="0.25">
      <c r="A2774" s="40"/>
      <c r="B2774" s="88" t="str">
        <f>IF($X2774="", "", IF(COUNTIF('Application Process'!$I$11:$I$3035, $X2774)=0, 'Job Database'!$Y$8, IFERROR(INDEX('Application Process'!$AJ$11:$AJ$3035, MATCH($X2774, 'Application Process'!$I$11:$I$3035, 0)), "")))</f>
        <v/>
      </c>
      <c r="C2774" s="40"/>
      <c r="D2774" s="207"/>
      <c r="E2774" s="194"/>
      <c r="F2774" s="194"/>
      <c r="G2774" s="208"/>
      <c r="H2774" s="194"/>
      <c r="I2774" s="208"/>
      <c r="J2774" s="194"/>
      <c r="K2774" s="209"/>
      <c r="L2774" s="194"/>
      <c r="M2774" s="196"/>
      <c r="N2774" s="194"/>
      <c r="O2774" s="194"/>
      <c r="P2774" s="208"/>
      <c r="Q2774" s="194"/>
      <c r="R2774" s="210"/>
      <c r="S2774" s="211"/>
      <c r="T2774" s="193"/>
      <c r="U2774" s="40"/>
      <c r="W2774" s="41" t="str">
        <f t="shared" si="173"/>
        <v/>
      </c>
      <c r="X2774" s="58" t="str">
        <f t="shared" si="174"/>
        <v/>
      </c>
      <c r="Y2774" s="58" t="str">
        <f t="shared" si="172"/>
        <v/>
      </c>
      <c r="AC2774" s="41" t="str">
        <f t="shared" si="175"/>
        <v/>
      </c>
      <c r="AE2774" s="41" t="str">
        <f>IF($H2774="", "", IF(COUNTIF($AA$11:$AA$131, $H2774)&gt;0, 'Application Process'!$AC$4, ""))</f>
        <v/>
      </c>
    </row>
    <row r="2775" spans="1:31" x14ac:dyDescent="0.25">
      <c r="A2775" s="40"/>
      <c r="B2775" s="88" t="str">
        <f>IF($X2775="", "", IF(COUNTIF('Application Process'!$I$11:$I$3035, $X2775)=0, 'Job Database'!$Y$8, IFERROR(INDEX('Application Process'!$AJ$11:$AJ$3035, MATCH($X2775, 'Application Process'!$I$11:$I$3035, 0)), "")))</f>
        <v/>
      </c>
      <c r="C2775" s="40"/>
      <c r="D2775" s="207"/>
      <c r="E2775" s="194"/>
      <c r="F2775" s="194"/>
      <c r="G2775" s="208"/>
      <c r="H2775" s="194"/>
      <c r="I2775" s="208"/>
      <c r="J2775" s="194"/>
      <c r="K2775" s="209"/>
      <c r="L2775" s="194"/>
      <c r="M2775" s="196"/>
      <c r="N2775" s="194"/>
      <c r="O2775" s="194"/>
      <c r="P2775" s="208"/>
      <c r="Q2775" s="194"/>
      <c r="R2775" s="210"/>
      <c r="S2775" s="211"/>
      <c r="T2775" s="193"/>
      <c r="U2775" s="40"/>
      <c r="W2775" s="41" t="str">
        <f t="shared" si="173"/>
        <v/>
      </c>
      <c r="X2775" s="58" t="str">
        <f t="shared" si="174"/>
        <v/>
      </c>
      <c r="Y2775" s="58" t="str">
        <f t="shared" si="172"/>
        <v/>
      </c>
      <c r="AC2775" s="41" t="str">
        <f t="shared" si="175"/>
        <v/>
      </c>
      <c r="AE2775" s="41" t="str">
        <f>IF($H2775="", "", IF(COUNTIF($AA$11:$AA$131, $H2775)&gt;0, 'Application Process'!$AC$4, ""))</f>
        <v/>
      </c>
    </row>
    <row r="2776" spans="1:31" x14ac:dyDescent="0.25">
      <c r="A2776" s="40"/>
      <c r="B2776" s="88" t="str">
        <f>IF($X2776="", "", IF(COUNTIF('Application Process'!$I$11:$I$3035, $X2776)=0, 'Job Database'!$Y$8, IFERROR(INDEX('Application Process'!$AJ$11:$AJ$3035, MATCH($X2776, 'Application Process'!$I$11:$I$3035, 0)), "")))</f>
        <v/>
      </c>
      <c r="C2776" s="40"/>
      <c r="D2776" s="207"/>
      <c r="E2776" s="194"/>
      <c r="F2776" s="194"/>
      <c r="G2776" s="208"/>
      <c r="H2776" s="194"/>
      <c r="I2776" s="208"/>
      <c r="J2776" s="194"/>
      <c r="K2776" s="209"/>
      <c r="L2776" s="194"/>
      <c r="M2776" s="196"/>
      <c r="N2776" s="194"/>
      <c r="O2776" s="194"/>
      <c r="P2776" s="208"/>
      <c r="Q2776" s="194"/>
      <c r="R2776" s="210"/>
      <c r="S2776" s="211"/>
      <c r="T2776" s="193"/>
      <c r="U2776" s="40"/>
      <c r="W2776" s="41" t="str">
        <f t="shared" si="173"/>
        <v/>
      </c>
      <c r="X2776" s="58" t="str">
        <f t="shared" si="174"/>
        <v/>
      </c>
      <c r="Y2776" s="58" t="str">
        <f t="shared" si="172"/>
        <v/>
      </c>
      <c r="AC2776" s="41" t="str">
        <f t="shared" si="175"/>
        <v/>
      </c>
      <c r="AE2776" s="41" t="str">
        <f>IF($H2776="", "", IF(COUNTIF($AA$11:$AA$131, $H2776)&gt;0, 'Application Process'!$AC$4, ""))</f>
        <v/>
      </c>
    </row>
    <row r="2777" spans="1:31" x14ac:dyDescent="0.25">
      <c r="A2777" s="40"/>
      <c r="B2777" s="88" t="str">
        <f>IF($X2777="", "", IF(COUNTIF('Application Process'!$I$11:$I$3035, $X2777)=0, 'Job Database'!$Y$8, IFERROR(INDEX('Application Process'!$AJ$11:$AJ$3035, MATCH($X2777, 'Application Process'!$I$11:$I$3035, 0)), "")))</f>
        <v/>
      </c>
      <c r="C2777" s="40"/>
      <c r="D2777" s="207"/>
      <c r="E2777" s="194"/>
      <c r="F2777" s="194"/>
      <c r="G2777" s="208"/>
      <c r="H2777" s="194"/>
      <c r="I2777" s="208"/>
      <c r="J2777" s="194"/>
      <c r="K2777" s="209"/>
      <c r="L2777" s="194"/>
      <c r="M2777" s="196"/>
      <c r="N2777" s="194"/>
      <c r="O2777" s="194"/>
      <c r="P2777" s="208"/>
      <c r="Q2777" s="194"/>
      <c r="R2777" s="210"/>
      <c r="S2777" s="211"/>
      <c r="T2777" s="193"/>
      <c r="U2777" s="40"/>
      <c r="W2777" s="41" t="str">
        <f t="shared" si="173"/>
        <v/>
      </c>
      <c r="X2777" s="58" t="str">
        <f t="shared" si="174"/>
        <v/>
      </c>
      <c r="Y2777" s="58" t="str">
        <f t="shared" si="172"/>
        <v/>
      </c>
      <c r="AC2777" s="41" t="str">
        <f t="shared" si="175"/>
        <v/>
      </c>
      <c r="AE2777" s="41" t="str">
        <f>IF($H2777="", "", IF(COUNTIF($AA$11:$AA$131, $H2777)&gt;0, 'Application Process'!$AC$4, ""))</f>
        <v/>
      </c>
    </row>
    <row r="2778" spans="1:31" x14ac:dyDescent="0.25">
      <c r="A2778" s="40"/>
      <c r="B2778" s="88" t="str">
        <f>IF($X2778="", "", IF(COUNTIF('Application Process'!$I$11:$I$3035, $X2778)=0, 'Job Database'!$Y$8, IFERROR(INDEX('Application Process'!$AJ$11:$AJ$3035, MATCH($X2778, 'Application Process'!$I$11:$I$3035, 0)), "")))</f>
        <v/>
      </c>
      <c r="C2778" s="40"/>
      <c r="D2778" s="207"/>
      <c r="E2778" s="194"/>
      <c r="F2778" s="194"/>
      <c r="G2778" s="208"/>
      <c r="H2778" s="194"/>
      <c r="I2778" s="208"/>
      <c r="J2778" s="194"/>
      <c r="K2778" s="209"/>
      <c r="L2778" s="194"/>
      <c r="M2778" s="196"/>
      <c r="N2778" s="194"/>
      <c r="O2778" s="194"/>
      <c r="P2778" s="208"/>
      <c r="Q2778" s="194"/>
      <c r="R2778" s="210"/>
      <c r="S2778" s="211"/>
      <c r="T2778" s="193"/>
      <c r="U2778" s="40"/>
      <c r="W2778" s="41" t="str">
        <f t="shared" si="173"/>
        <v/>
      </c>
      <c r="X2778" s="58" t="str">
        <f t="shared" si="174"/>
        <v/>
      </c>
      <c r="Y2778" s="58" t="str">
        <f t="shared" si="172"/>
        <v/>
      </c>
      <c r="AC2778" s="41" t="str">
        <f t="shared" si="175"/>
        <v/>
      </c>
      <c r="AE2778" s="41" t="str">
        <f>IF($H2778="", "", IF(COUNTIF($AA$11:$AA$131, $H2778)&gt;0, 'Application Process'!$AC$4, ""))</f>
        <v/>
      </c>
    </row>
    <row r="2779" spans="1:31" x14ac:dyDescent="0.25">
      <c r="A2779" s="40"/>
      <c r="B2779" s="88" t="str">
        <f>IF($X2779="", "", IF(COUNTIF('Application Process'!$I$11:$I$3035, $X2779)=0, 'Job Database'!$Y$8, IFERROR(INDEX('Application Process'!$AJ$11:$AJ$3035, MATCH($X2779, 'Application Process'!$I$11:$I$3035, 0)), "")))</f>
        <v/>
      </c>
      <c r="C2779" s="40"/>
      <c r="D2779" s="207"/>
      <c r="E2779" s="194"/>
      <c r="F2779" s="194"/>
      <c r="G2779" s="208"/>
      <c r="H2779" s="194"/>
      <c r="I2779" s="208"/>
      <c r="J2779" s="194"/>
      <c r="K2779" s="209"/>
      <c r="L2779" s="194"/>
      <c r="M2779" s="196"/>
      <c r="N2779" s="194"/>
      <c r="O2779" s="194"/>
      <c r="P2779" s="208"/>
      <c r="Q2779" s="194"/>
      <c r="R2779" s="210"/>
      <c r="S2779" s="211"/>
      <c r="T2779" s="193"/>
      <c r="U2779" s="40"/>
      <c r="W2779" s="41" t="str">
        <f t="shared" si="173"/>
        <v/>
      </c>
      <c r="X2779" s="58" t="str">
        <f t="shared" si="174"/>
        <v/>
      </c>
      <c r="Y2779" s="58" t="str">
        <f t="shared" si="172"/>
        <v/>
      </c>
      <c r="AC2779" s="41" t="str">
        <f t="shared" si="175"/>
        <v/>
      </c>
      <c r="AE2779" s="41" t="str">
        <f>IF($H2779="", "", IF(COUNTIF($AA$11:$AA$131, $H2779)&gt;0, 'Application Process'!$AC$4, ""))</f>
        <v/>
      </c>
    </row>
    <row r="2780" spans="1:31" x14ac:dyDescent="0.25">
      <c r="A2780" s="40"/>
      <c r="B2780" s="88" t="str">
        <f>IF($X2780="", "", IF(COUNTIF('Application Process'!$I$11:$I$3035, $X2780)=0, 'Job Database'!$Y$8, IFERROR(INDEX('Application Process'!$AJ$11:$AJ$3035, MATCH($X2780, 'Application Process'!$I$11:$I$3035, 0)), "")))</f>
        <v/>
      </c>
      <c r="C2780" s="40"/>
      <c r="D2780" s="207"/>
      <c r="E2780" s="194"/>
      <c r="F2780" s="194"/>
      <c r="G2780" s="208"/>
      <c r="H2780" s="194"/>
      <c r="I2780" s="208"/>
      <c r="J2780" s="194"/>
      <c r="K2780" s="209"/>
      <c r="L2780" s="194"/>
      <c r="M2780" s="196"/>
      <c r="N2780" s="194"/>
      <c r="O2780" s="194"/>
      <c r="P2780" s="208"/>
      <c r="Q2780" s="194"/>
      <c r="R2780" s="210"/>
      <c r="S2780" s="211"/>
      <c r="T2780" s="193"/>
      <c r="U2780" s="40"/>
      <c r="W2780" s="41" t="str">
        <f t="shared" si="173"/>
        <v/>
      </c>
      <c r="X2780" s="58" t="str">
        <f t="shared" si="174"/>
        <v/>
      </c>
      <c r="Y2780" s="58" t="str">
        <f t="shared" si="172"/>
        <v/>
      </c>
      <c r="AC2780" s="41" t="str">
        <f t="shared" si="175"/>
        <v/>
      </c>
      <c r="AE2780" s="41" t="str">
        <f>IF($H2780="", "", IF(COUNTIF($AA$11:$AA$131, $H2780)&gt;0, 'Application Process'!$AC$4, ""))</f>
        <v/>
      </c>
    </row>
    <row r="2781" spans="1:31" x14ac:dyDescent="0.25">
      <c r="A2781" s="40"/>
      <c r="B2781" s="88" t="str">
        <f>IF($X2781="", "", IF(COUNTIF('Application Process'!$I$11:$I$3035, $X2781)=0, 'Job Database'!$Y$8, IFERROR(INDEX('Application Process'!$AJ$11:$AJ$3035, MATCH($X2781, 'Application Process'!$I$11:$I$3035, 0)), "")))</f>
        <v/>
      </c>
      <c r="C2781" s="40"/>
      <c r="D2781" s="207"/>
      <c r="E2781" s="194"/>
      <c r="F2781" s="194"/>
      <c r="G2781" s="208"/>
      <c r="H2781" s="194"/>
      <c r="I2781" s="208"/>
      <c r="J2781" s="194"/>
      <c r="K2781" s="209"/>
      <c r="L2781" s="194"/>
      <c r="M2781" s="196"/>
      <c r="N2781" s="194"/>
      <c r="O2781" s="194"/>
      <c r="P2781" s="208"/>
      <c r="Q2781" s="194"/>
      <c r="R2781" s="210"/>
      <c r="S2781" s="211"/>
      <c r="T2781" s="193"/>
      <c r="U2781" s="40"/>
      <c r="W2781" s="41" t="str">
        <f t="shared" si="173"/>
        <v/>
      </c>
      <c r="X2781" s="58" t="str">
        <f t="shared" si="174"/>
        <v/>
      </c>
      <c r="Y2781" s="58" t="str">
        <f t="shared" si="172"/>
        <v/>
      </c>
      <c r="AC2781" s="41" t="str">
        <f t="shared" si="175"/>
        <v/>
      </c>
      <c r="AE2781" s="41" t="str">
        <f>IF($H2781="", "", IF(COUNTIF($AA$11:$AA$131, $H2781)&gt;0, 'Application Process'!$AC$4, ""))</f>
        <v/>
      </c>
    </row>
    <row r="2782" spans="1:31" x14ac:dyDescent="0.25">
      <c r="A2782" s="40"/>
      <c r="B2782" s="88" t="str">
        <f>IF($X2782="", "", IF(COUNTIF('Application Process'!$I$11:$I$3035, $X2782)=0, 'Job Database'!$Y$8, IFERROR(INDEX('Application Process'!$AJ$11:$AJ$3035, MATCH($X2782, 'Application Process'!$I$11:$I$3035, 0)), "")))</f>
        <v/>
      </c>
      <c r="C2782" s="40"/>
      <c r="D2782" s="207"/>
      <c r="E2782" s="194"/>
      <c r="F2782" s="194"/>
      <c r="G2782" s="208"/>
      <c r="H2782" s="194"/>
      <c r="I2782" s="208"/>
      <c r="J2782" s="194"/>
      <c r="K2782" s="209"/>
      <c r="L2782" s="194"/>
      <c r="M2782" s="196"/>
      <c r="N2782" s="194"/>
      <c r="O2782" s="194"/>
      <c r="P2782" s="208"/>
      <c r="Q2782" s="194"/>
      <c r="R2782" s="210"/>
      <c r="S2782" s="211"/>
      <c r="T2782" s="193"/>
      <c r="U2782" s="40"/>
      <c r="W2782" s="41" t="str">
        <f t="shared" si="173"/>
        <v/>
      </c>
      <c r="X2782" s="58" t="str">
        <f t="shared" si="174"/>
        <v/>
      </c>
      <c r="Y2782" s="58" t="str">
        <f t="shared" si="172"/>
        <v/>
      </c>
      <c r="AC2782" s="41" t="str">
        <f t="shared" si="175"/>
        <v/>
      </c>
      <c r="AE2782" s="41" t="str">
        <f>IF($H2782="", "", IF(COUNTIF($AA$11:$AA$131, $H2782)&gt;0, 'Application Process'!$AC$4, ""))</f>
        <v/>
      </c>
    </row>
    <row r="2783" spans="1:31" x14ac:dyDescent="0.25">
      <c r="A2783" s="40"/>
      <c r="B2783" s="88" t="str">
        <f>IF($X2783="", "", IF(COUNTIF('Application Process'!$I$11:$I$3035, $X2783)=0, 'Job Database'!$Y$8, IFERROR(INDEX('Application Process'!$AJ$11:$AJ$3035, MATCH($X2783, 'Application Process'!$I$11:$I$3035, 0)), "")))</f>
        <v/>
      </c>
      <c r="C2783" s="40"/>
      <c r="D2783" s="207"/>
      <c r="E2783" s="194"/>
      <c r="F2783" s="194"/>
      <c r="G2783" s="208"/>
      <c r="H2783" s="194"/>
      <c r="I2783" s="208"/>
      <c r="J2783" s="194"/>
      <c r="K2783" s="209"/>
      <c r="L2783" s="194"/>
      <c r="M2783" s="196"/>
      <c r="N2783" s="194"/>
      <c r="O2783" s="194"/>
      <c r="P2783" s="208"/>
      <c r="Q2783" s="194"/>
      <c r="R2783" s="210"/>
      <c r="S2783" s="211"/>
      <c r="T2783" s="193"/>
      <c r="U2783" s="40"/>
      <c r="W2783" s="41" t="str">
        <f t="shared" si="173"/>
        <v/>
      </c>
      <c r="X2783" s="58" t="str">
        <f t="shared" si="174"/>
        <v/>
      </c>
      <c r="Y2783" s="58" t="str">
        <f t="shared" si="172"/>
        <v/>
      </c>
      <c r="AC2783" s="41" t="str">
        <f t="shared" si="175"/>
        <v/>
      </c>
      <c r="AE2783" s="41" t="str">
        <f>IF($H2783="", "", IF(COUNTIF($AA$11:$AA$131, $H2783)&gt;0, 'Application Process'!$AC$4, ""))</f>
        <v/>
      </c>
    </row>
    <row r="2784" spans="1:31" x14ac:dyDescent="0.25">
      <c r="A2784" s="40"/>
      <c r="B2784" s="88" t="str">
        <f>IF($X2784="", "", IF(COUNTIF('Application Process'!$I$11:$I$3035, $X2784)=0, 'Job Database'!$Y$8, IFERROR(INDEX('Application Process'!$AJ$11:$AJ$3035, MATCH($X2784, 'Application Process'!$I$11:$I$3035, 0)), "")))</f>
        <v/>
      </c>
      <c r="C2784" s="40"/>
      <c r="D2784" s="207"/>
      <c r="E2784" s="194"/>
      <c r="F2784" s="194"/>
      <c r="G2784" s="208"/>
      <c r="H2784" s="194"/>
      <c r="I2784" s="208"/>
      <c r="J2784" s="194"/>
      <c r="K2784" s="209"/>
      <c r="L2784" s="194"/>
      <c r="M2784" s="196"/>
      <c r="N2784" s="194"/>
      <c r="O2784" s="194"/>
      <c r="P2784" s="208"/>
      <c r="Q2784" s="194"/>
      <c r="R2784" s="210"/>
      <c r="S2784" s="211"/>
      <c r="T2784" s="193"/>
      <c r="U2784" s="40"/>
      <c r="W2784" s="41" t="str">
        <f t="shared" si="173"/>
        <v/>
      </c>
      <c r="X2784" s="58" t="str">
        <f t="shared" si="174"/>
        <v/>
      </c>
      <c r="Y2784" s="58" t="str">
        <f t="shared" si="172"/>
        <v/>
      </c>
      <c r="AC2784" s="41" t="str">
        <f t="shared" si="175"/>
        <v/>
      </c>
      <c r="AE2784" s="41" t="str">
        <f>IF($H2784="", "", IF(COUNTIF($AA$11:$AA$131, $H2784)&gt;0, 'Application Process'!$AC$4, ""))</f>
        <v/>
      </c>
    </row>
    <row r="2785" spans="1:31" x14ac:dyDescent="0.25">
      <c r="A2785" s="40"/>
      <c r="B2785" s="88" t="str">
        <f>IF($X2785="", "", IF(COUNTIF('Application Process'!$I$11:$I$3035, $X2785)=0, 'Job Database'!$Y$8, IFERROR(INDEX('Application Process'!$AJ$11:$AJ$3035, MATCH($X2785, 'Application Process'!$I$11:$I$3035, 0)), "")))</f>
        <v/>
      </c>
      <c r="C2785" s="40"/>
      <c r="D2785" s="207"/>
      <c r="E2785" s="194"/>
      <c r="F2785" s="194"/>
      <c r="G2785" s="208"/>
      <c r="H2785" s="194"/>
      <c r="I2785" s="208"/>
      <c r="J2785" s="194"/>
      <c r="K2785" s="209"/>
      <c r="L2785" s="194"/>
      <c r="M2785" s="196"/>
      <c r="N2785" s="194"/>
      <c r="O2785" s="194"/>
      <c r="P2785" s="208"/>
      <c r="Q2785" s="194"/>
      <c r="R2785" s="210"/>
      <c r="S2785" s="211"/>
      <c r="T2785" s="193"/>
      <c r="U2785" s="40"/>
      <c r="W2785" s="41" t="str">
        <f t="shared" si="173"/>
        <v/>
      </c>
      <c r="X2785" s="58" t="str">
        <f t="shared" si="174"/>
        <v/>
      </c>
      <c r="Y2785" s="58" t="str">
        <f t="shared" si="172"/>
        <v/>
      </c>
      <c r="AC2785" s="41" t="str">
        <f t="shared" si="175"/>
        <v/>
      </c>
      <c r="AE2785" s="41" t="str">
        <f>IF($H2785="", "", IF(COUNTIF($AA$11:$AA$131, $H2785)&gt;0, 'Application Process'!$AC$4, ""))</f>
        <v/>
      </c>
    </row>
    <row r="2786" spans="1:31" x14ac:dyDescent="0.25">
      <c r="A2786" s="40"/>
      <c r="B2786" s="88" t="str">
        <f>IF($X2786="", "", IF(COUNTIF('Application Process'!$I$11:$I$3035, $X2786)=0, 'Job Database'!$Y$8, IFERROR(INDEX('Application Process'!$AJ$11:$AJ$3035, MATCH($X2786, 'Application Process'!$I$11:$I$3035, 0)), "")))</f>
        <v/>
      </c>
      <c r="C2786" s="40"/>
      <c r="D2786" s="207"/>
      <c r="E2786" s="194"/>
      <c r="F2786" s="194"/>
      <c r="G2786" s="208"/>
      <c r="H2786" s="194"/>
      <c r="I2786" s="208"/>
      <c r="J2786" s="194"/>
      <c r="K2786" s="209"/>
      <c r="L2786" s="194"/>
      <c r="M2786" s="196"/>
      <c r="N2786" s="194"/>
      <c r="O2786" s="194"/>
      <c r="P2786" s="208"/>
      <c r="Q2786" s="194"/>
      <c r="R2786" s="210"/>
      <c r="S2786" s="211"/>
      <c r="T2786" s="193"/>
      <c r="U2786" s="40"/>
      <c r="W2786" s="41" t="str">
        <f t="shared" si="173"/>
        <v/>
      </c>
      <c r="X2786" s="58" t="str">
        <f t="shared" si="174"/>
        <v/>
      </c>
      <c r="Y2786" s="58" t="str">
        <f t="shared" si="172"/>
        <v/>
      </c>
      <c r="AC2786" s="41" t="str">
        <f t="shared" si="175"/>
        <v/>
      </c>
      <c r="AE2786" s="41" t="str">
        <f>IF($H2786="", "", IF(COUNTIF($AA$11:$AA$131, $H2786)&gt;0, 'Application Process'!$AC$4, ""))</f>
        <v/>
      </c>
    </row>
    <row r="2787" spans="1:31" x14ac:dyDescent="0.25">
      <c r="A2787" s="40"/>
      <c r="B2787" s="88" t="str">
        <f>IF($X2787="", "", IF(COUNTIF('Application Process'!$I$11:$I$3035, $X2787)=0, 'Job Database'!$Y$8, IFERROR(INDEX('Application Process'!$AJ$11:$AJ$3035, MATCH($X2787, 'Application Process'!$I$11:$I$3035, 0)), "")))</f>
        <v/>
      </c>
      <c r="C2787" s="40"/>
      <c r="D2787" s="207"/>
      <c r="E2787" s="194"/>
      <c r="F2787" s="194"/>
      <c r="G2787" s="208"/>
      <c r="H2787" s="194"/>
      <c r="I2787" s="208"/>
      <c r="J2787" s="194"/>
      <c r="K2787" s="209"/>
      <c r="L2787" s="194"/>
      <c r="M2787" s="196"/>
      <c r="N2787" s="194"/>
      <c r="O2787" s="194"/>
      <c r="P2787" s="208"/>
      <c r="Q2787" s="194"/>
      <c r="R2787" s="210"/>
      <c r="S2787" s="211"/>
      <c r="T2787" s="193"/>
      <c r="U2787" s="40"/>
      <c r="W2787" s="41" t="str">
        <f t="shared" si="173"/>
        <v/>
      </c>
      <c r="X2787" s="58" t="str">
        <f t="shared" si="174"/>
        <v/>
      </c>
      <c r="Y2787" s="58" t="str">
        <f t="shared" si="172"/>
        <v/>
      </c>
      <c r="AC2787" s="41" t="str">
        <f t="shared" si="175"/>
        <v/>
      </c>
      <c r="AE2787" s="41" t="str">
        <f>IF($H2787="", "", IF(COUNTIF($AA$11:$AA$131, $H2787)&gt;0, 'Application Process'!$AC$4, ""))</f>
        <v/>
      </c>
    </row>
    <row r="2788" spans="1:31" x14ac:dyDescent="0.25">
      <c r="A2788" s="40"/>
      <c r="B2788" s="88" t="str">
        <f>IF($X2788="", "", IF(COUNTIF('Application Process'!$I$11:$I$3035, $X2788)=0, 'Job Database'!$Y$8, IFERROR(INDEX('Application Process'!$AJ$11:$AJ$3035, MATCH($X2788, 'Application Process'!$I$11:$I$3035, 0)), "")))</f>
        <v/>
      </c>
      <c r="C2788" s="40"/>
      <c r="D2788" s="207"/>
      <c r="E2788" s="194"/>
      <c r="F2788" s="194"/>
      <c r="G2788" s="208"/>
      <c r="H2788" s="194"/>
      <c r="I2788" s="208"/>
      <c r="J2788" s="194"/>
      <c r="K2788" s="209"/>
      <c r="L2788" s="194"/>
      <c r="M2788" s="196"/>
      <c r="N2788" s="194"/>
      <c r="O2788" s="194"/>
      <c r="P2788" s="208"/>
      <c r="Q2788" s="194"/>
      <c r="R2788" s="210"/>
      <c r="S2788" s="211"/>
      <c r="T2788" s="193"/>
      <c r="U2788" s="40"/>
      <c r="W2788" s="41" t="str">
        <f t="shared" si="173"/>
        <v/>
      </c>
      <c r="X2788" s="58" t="str">
        <f t="shared" si="174"/>
        <v/>
      </c>
      <c r="Y2788" s="58" t="str">
        <f t="shared" si="172"/>
        <v/>
      </c>
      <c r="AC2788" s="41" t="str">
        <f t="shared" si="175"/>
        <v/>
      </c>
      <c r="AE2788" s="41" t="str">
        <f>IF($H2788="", "", IF(COUNTIF($AA$11:$AA$131, $H2788)&gt;0, 'Application Process'!$AC$4, ""))</f>
        <v/>
      </c>
    </row>
    <row r="2789" spans="1:31" x14ac:dyDescent="0.25">
      <c r="A2789" s="40"/>
      <c r="B2789" s="88" t="str">
        <f>IF($X2789="", "", IF(COUNTIF('Application Process'!$I$11:$I$3035, $X2789)=0, 'Job Database'!$Y$8, IFERROR(INDEX('Application Process'!$AJ$11:$AJ$3035, MATCH($X2789, 'Application Process'!$I$11:$I$3035, 0)), "")))</f>
        <v/>
      </c>
      <c r="C2789" s="40"/>
      <c r="D2789" s="207"/>
      <c r="E2789" s="194"/>
      <c r="F2789" s="194"/>
      <c r="G2789" s="208"/>
      <c r="H2789" s="194"/>
      <c r="I2789" s="208"/>
      <c r="J2789" s="194"/>
      <c r="K2789" s="209"/>
      <c r="L2789" s="194"/>
      <c r="M2789" s="196"/>
      <c r="N2789" s="194"/>
      <c r="O2789" s="194"/>
      <c r="P2789" s="208"/>
      <c r="Q2789" s="194"/>
      <c r="R2789" s="210"/>
      <c r="S2789" s="211"/>
      <c r="T2789" s="193"/>
      <c r="U2789" s="40"/>
      <c r="W2789" s="41" t="str">
        <f t="shared" si="173"/>
        <v/>
      </c>
      <c r="X2789" s="58" t="str">
        <f t="shared" si="174"/>
        <v/>
      </c>
      <c r="Y2789" s="58" t="str">
        <f t="shared" si="172"/>
        <v/>
      </c>
      <c r="AC2789" s="41" t="str">
        <f t="shared" si="175"/>
        <v/>
      </c>
      <c r="AE2789" s="41" t="str">
        <f>IF($H2789="", "", IF(COUNTIF($AA$11:$AA$131, $H2789)&gt;0, 'Application Process'!$AC$4, ""))</f>
        <v/>
      </c>
    </row>
    <row r="2790" spans="1:31" x14ac:dyDescent="0.25">
      <c r="A2790" s="40"/>
      <c r="B2790" s="88" t="str">
        <f>IF($X2790="", "", IF(COUNTIF('Application Process'!$I$11:$I$3035, $X2790)=0, 'Job Database'!$Y$8, IFERROR(INDEX('Application Process'!$AJ$11:$AJ$3035, MATCH($X2790, 'Application Process'!$I$11:$I$3035, 0)), "")))</f>
        <v/>
      </c>
      <c r="C2790" s="40"/>
      <c r="D2790" s="207"/>
      <c r="E2790" s="194"/>
      <c r="F2790" s="194"/>
      <c r="G2790" s="208"/>
      <c r="H2790" s="194"/>
      <c r="I2790" s="208"/>
      <c r="J2790" s="194"/>
      <c r="K2790" s="209"/>
      <c r="L2790" s="194"/>
      <c r="M2790" s="196"/>
      <c r="N2790" s="194"/>
      <c r="O2790" s="194"/>
      <c r="P2790" s="208"/>
      <c r="Q2790" s="194"/>
      <c r="R2790" s="210"/>
      <c r="S2790" s="211"/>
      <c r="T2790" s="193"/>
      <c r="U2790" s="40"/>
      <c r="W2790" s="41" t="str">
        <f t="shared" si="173"/>
        <v/>
      </c>
      <c r="X2790" s="58" t="str">
        <f t="shared" si="174"/>
        <v/>
      </c>
      <c r="Y2790" s="58" t="str">
        <f t="shared" si="172"/>
        <v/>
      </c>
      <c r="AC2790" s="41" t="str">
        <f t="shared" si="175"/>
        <v/>
      </c>
      <c r="AE2790" s="41" t="str">
        <f>IF($H2790="", "", IF(COUNTIF($AA$11:$AA$131, $H2790)&gt;0, 'Application Process'!$AC$4, ""))</f>
        <v/>
      </c>
    </row>
    <row r="2791" spans="1:31" x14ac:dyDescent="0.25">
      <c r="A2791" s="40"/>
      <c r="B2791" s="88" t="str">
        <f>IF($X2791="", "", IF(COUNTIF('Application Process'!$I$11:$I$3035, $X2791)=0, 'Job Database'!$Y$8, IFERROR(INDEX('Application Process'!$AJ$11:$AJ$3035, MATCH($X2791, 'Application Process'!$I$11:$I$3035, 0)), "")))</f>
        <v/>
      </c>
      <c r="C2791" s="40"/>
      <c r="D2791" s="207"/>
      <c r="E2791" s="194"/>
      <c r="F2791" s="194"/>
      <c r="G2791" s="208"/>
      <c r="H2791" s="194"/>
      <c r="I2791" s="208"/>
      <c r="J2791" s="194"/>
      <c r="K2791" s="209"/>
      <c r="L2791" s="194"/>
      <c r="M2791" s="196"/>
      <c r="N2791" s="194"/>
      <c r="O2791" s="194"/>
      <c r="P2791" s="208"/>
      <c r="Q2791" s="194"/>
      <c r="R2791" s="210"/>
      <c r="S2791" s="211"/>
      <c r="T2791" s="193"/>
      <c r="U2791" s="40"/>
      <c r="W2791" s="41" t="str">
        <f t="shared" si="173"/>
        <v/>
      </c>
      <c r="X2791" s="58" t="str">
        <f t="shared" si="174"/>
        <v/>
      </c>
      <c r="Y2791" s="58" t="str">
        <f t="shared" si="172"/>
        <v/>
      </c>
      <c r="AC2791" s="41" t="str">
        <f t="shared" si="175"/>
        <v/>
      </c>
      <c r="AE2791" s="41" t="str">
        <f>IF($H2791="", "", IF(COUNTIF($AA$11:$AA$131, $H2791)&gt;0, 'Application Process'!$AC$4, ""))</f>
        <v/>
      </c>
    </row>
    <row r="2792" spans="1:31" x14ac:dyDescent="0.25">
      <c r="A2792" s="40"/>
      <c r="B2792" s="88" t="str">
        <f>IF($X2792="", "", IF(COUNTIF('Application Process'!$I$11:$I$3035, $X2792)=0, 'Job Database'!$Y$8, IFERROR(INDEX('Application Process'!$AJ$11:$AJ$3035, MATCH($X2792, 'Application Process'!$I$11:$I$3035, 0)), "")))</f>
        <v/>
      </c>
      <c r="C2792" s="40"/>
      <c r="D2792" s="207"/>
      <c r="E2792" s="194"/>
      <c r="F2792" s="194"/>
      <c r="G2792" s="208"/>
      <c r="H2792" s="194"/>
      <c r="I2792" s="208"/>
      <c r="J2792" s="194"/>
      <c r="K2792" s="209"/>
      <c r="L2792" s="194"/>
      <c r="M2792" s="196"/>
      <c r="N2792" s="194"/>
      <c r="O2792" s="194"/>
      <c r="P2792" s="208"/>
      <c r="Q2792" s="194"/>
      <c r="R2792" s="210"/>
      <c r="S2792" s="211"/>
      <c r="T2792" s="193"/>
      <c r="U2792" s="40"/>
      <c r="W2792" s="41" t="str">
        <f t="shared" si="173"/>
        <v/>
      </c>
      <c r="X2792" s="58" t="str">
        <f t="shared" si="174"/>
        <v/>
      </c>
      <c r="Y2792" s="58" t="str">
        <f t="shared" si="172"/>
        <v/>
      </c>
      <c r="AC2792" s="41" t="str">
        <f t="shared" si="175"/>
        <v/>
      </c>
      <c r="AE2792" s="41" t="str">
        <f>IF($H2792="", "", IF(COUNTIF($AA$11:$AA$131, $H2792)&gt;0, 'Application Process'!$AC$4, ""))</f>
        <v/>
      </c>
    </row>
    <row r="2793" spans="1:31" x14ac:dyDescent="0.25">
      <c r="A2793" s="40"/>
      <c r="B2793" s="88" t="str">
        <f>IF($X2793="", "", IF(COUNTIF('Application Process'!$I$11:$I$3035, $X2793)=0, 'Job Database'!$Y$8, IFERROR(INDEX('Application Process'!$AJ$11:$AJ$3035, MATCH($X2793, 'Application Process'!$I$11:$I$3035, 0)), "")))</f>
        <v/>
      </c>
      <c r="C2793" s="40"/>
      <c r="D2793" s="207"/>
      <c r="E2793" s="194"/>
      <c r="F2793" s="194"/>
      <c r="G2793" s="208"/>
      <c r="H2793" s="194"/>
      <c r="I2793" s="208"/>
      <c r="J2793" s="194"/>
      <c r="K2793" s="209"/>
      <c r="L2793" s="194"/>
      <c r="M2793" s="196"/>
      <c r="N2793" s="194"/>
      <c r="O2793" s="194"/>
      <c r="P2793" s="208"/>
      <c r="Q2793" s="194"/>
      <c r="R2793" s="210"/>
      <c r="S2793" s="211"/>
      <c r="T2793" s="193"/>
      <c r="U2793" s="40"/>
      <c r="W2793" s="41" t="str">
        <f t="shared" si="173"/>
        <v/>
      </c>
      <c r="X2793" s="58" t="str">
        <f t="shared" si="174"/>
        <v/>
      </c>
      <c r="Y2793" s="58" t="str">
        <f t="shared" si="172"/>
        <v/>
      </c>
      <c r="AC2793" s="41" t="str">
        <f t="shared" si="175"/>
        <v/>
      </c>
      <c r="AE2793" s="41" t="str">
        <f>IF($H2793="", "", IF(COUNTIF($AA$11:$AA$131, $H2793)&gt;0, 'Application Process'!$AC$4, ""))</f>
        <v/>
      </c>
    </row>
    <row r="2794" spans="1:31" x14ac:dyDescent="0.25">
      <c r="A2794" s="40"/>
      <c r="B2794" s="88" t="str">
        <f>IF($X2794="", "", IF(COUNTIF('Application Process'!$I$11:$I$3035, $X2794)=0, 'Job Database'!$Y$8, IFERROR(INDEX('Application Process'!$AJ$11:$AJ$3035, MATCH($X2794, 'Application Process'!$I$11:$I$3035, 0)), "")))</f>
        <v/>
      </c>
      <c r="C2794" s="40"/>
      <c r="D2794" s="207"/>
      <c r="E2794" s="194"/>
      <c r="F2794" s="194"/>
      <c r="G2794" s="208"/>
      <c r="H2794" s="194"/>
      <c r="I2794" s="208"/>
      <c r="J2794" s="194"/>
      <c r="K2794" s="209"/>
      <c r="L2794" s="194"/>
      <c r="M2794" s="196"/>
      <c r="N2794" s="194"/>
      <c r="O2794" s="194"/>
      <c r="P2794" s="208"/>
      <c r="Q2794" s="194"/>
      <c r="R2794" s="210"/>
      <c r="S2794" s="211"/>
      <c r="T2794" s="193"/>
      <c r="U2794" s="40"/>
      <c r="W2794" s="41" t="str">
        <f t="shared" si="173"/>
        <v/>
      </c>
      <c r="X2794" s="58" t="str">
        <f t="shared" si="174"/>
        <v/>
      </c>
      <c r="Y2794" s="58" t="str">
        <f t="shared" si="172"/>
        <v/>
      </c>
      <c r="AC2794" s="41" t="str">
        <f t="shared" si="175"/>
        <v/>
      </c>
      <c r="AE2794" s="41" t="str">
        <f>IF($H2794="", "", IF(COUNTIF($AA$11:$AA$131, $H2794)&gt;0, 'Application Process'!$AC$4, ""))</f>
        <v/>
      </c>
    </row>
    <row r="2795" spans="1:31" x14ac:dyDescent="0.25">
      <c r="A2795" s="40"/>
      <c r="B2795" s="88" t="str">
        <f>IF($X2795="", "", IF(COUNTIF('Application Process'!$I$11:$I$3035, $X2795)=0, 'Job Database'!$Y$8, IFERROR(INDEX('Application Process'!$AJ$11:$AJ$3035, MATCH($X2795, 'Application Process'!$I$11:$I$3035, 0)), "")))</f>
        <v/>
      </c>
      <c r="C2795" s="40"/>
      <c r="D2795" s="207"/>
      <c r="E2795" s="194"/>
      <c r="F2795" s="194"/>
      <c r="G2795" s="208"/>
      <c r="H2795" s="194"/>
      <c r="I2795" s="208"/>
      <c r="J2795" s="194"/>
      <c r="K2795" s="209"/>
      <c r="L2795" s="194"/>
      <c r="M2795" s="196"/>
      <c r="N2795" s="194"/>
      <c r="O2795" s="194"/>
      <c r="P2795" s="208"/>
      <c r="Q2795" s="194"/>
      <c r="R2795" s="210"/>
      <c r="S2795" s="211"/>
      <c r="T2795" s="193"/>
      <c r="U2795" s="40"/>
      <c r="W2795" s="41" t="str">
        <f t="shared" si="173"/>
        <v/>
      </c>
      <c r="X2795" s="58" t="str">
        <f t="shared" si="174"/>
        <v/>
      </c>
      <c r="Y2795" s="58" t="str">
        <f t="shared" si="172"/>
        <v/>
      </c>
      <c r="AC2795" s="41" t="str">
        <f t="shared" si="175"/>
        <v/>
      </c>
      <c r="AE2795" s="41" t="str">
        <f>IF($H2795="", "", IF(COUNTIF($AA$11:$AA$131, $H2795)&gt;0, 'Application Process'!$AC$4, ""))</f>
        <v/>
      </c>
    </row>
    <row r="2796" spans="1:31" x14ac:dyDescent="0.25">
      <c r="A2796" s="40"/>
      <c r="B2796" s="88" t="str">
        <f>IF($X2796="", "", IF(COUNTIF('Application Process'!$I$11:$I$3035, $X2796)=0, 'Job Database'!$Y$8, IFERROR(INDEX('Application Process'!$AJ$11:$AJ$3035, MATCH($X2796, 'Application Process'!$I$11:$I$3035, 0)), "")))</f>
        <v/>
      </c>
      <c r="C2796" s="40"/>
      <c r="D2796" s="207"/>
      <c r="E2796" s="194"/>
      <c r="F2796" s="194"/>
      <c r="G2796" s="208"/>
      <c r="H2796" s="194"/>
      <c r="I2796" s="208"/>
      <c r="J2796" s="194"/>
      <c r="K2796" s="209"/>
      <c r="L2796" s="194"/>
      <c r="M2796" s="196"/>
      <c r="N2796" s="194"/>
      <c r="O2796" s="194"/>
      <c r="P2796" s="208"/>
      <c r="Q2796" s="194"/>
      <c r="R2796" s="210"/>
      <c r="S2796" s="211"/>
      <c r="T2796" s="193"/>
      <c r="U2796" s="40"/>
      <c r="W2796" s="41" t="str">
        <f t="shared" si="173"/>
        <v/>
      </c>
      <c r="X2796" s="58" t="str">
        <f t="shared" si="174"/>
        <v/>
      </c>
      <c r="Y2796" s="58" t="str">
        <f t="shared" si="172"/>
        <v/>
      </c>
      <c r="AC2796" s="41" t="str">
        <f t="shared" si="175"/>
        <v/>
      </c>
      <c r="AE2796" s="41" t="str">
        <f>IF($H2796="", "", IF(COUNTIF($AA$11:$AA$131, $H2796)&gt;0, 'Application Process'!$AC$4, ""))</f>
        <v/>
      </c>
    </row>
    <row r="2797" spans="1:31" x14ac:dyDescent="0.25">
      <c r="A2797" s="40"/>
      <c r="B2797" s="88" t="str">
        <f>IF($X2797="", "", IF(COUNTIF('Application Process'!$I$11:$I$3035, $X2797)=0, 'Job Database'!$Y$8, IFERROR(INDEX('Application Process'!$AJ$11:$AJ$3035, MATCH($X2797, 'Application Process'!$I$11:$I$3035, 0)), "")))</f>
        <v/>
      </c>
      <c r="C2797" s="40"/>
      <c r="D2797" s="207"/>
      <c r="E2797" s="194"/>
      <c r="F2797" s="194"/>
      <c r="G2797" s="208"/>
      <c r="H2797" s="194"/>
      <c r="I2797" s="208"/>
      <c r="J2797" s="194"/>
      <c r="K2797" s="209"/>
      <c r="L2797" s="194"/>
      <c r="M2797" s="196"/>
      <c r="N2797" s="194"/>
      <c r="O2797" s="194"/>
      <c r="P2797" s="208"/>
      <c r="Q2797" s="194"/>
      <c r="R2797" s="210"/>
      <c r="S2797" s="211"/>
      <c r="T2797" s="193"/>
      <c r="U2797" s="40"/>
      <c r="W2797" s="41" t="str">
        <f t="shared" si="173"/>
        <v/>
      </c>
      <c r="X2797" s="58" t="str">
        <f t="shared" si="174"/>
        <v/>
      </c>
      <c r="Y2797" s="58" t="str">
        <f t="shared" si="172"/>
        <v/>
      </c>
      <c r="AC2797" s="41" t="str">
        <f t="shared" si="175"/>
        <v/>
      </c>
      <c r="AE2797" s="41" t="str">
        <f>IF($H2797="", "", IF(COUNTIF($AA$11:$AA$131, $H2797)&gt;0, 'Application Process'!$AC$4, ""))</f>
        <v/>
      </c>
    </row>
    <row r="2798" spans="1:31" x14ac:dyDescent="0.25">
      <c r="A2798" s="40"/>
      <c r="B2798" s="88" t="str">
        <f>IF($X2798="", "", IF(COUNTIF('Application Process'!$I$11:$I$3035, $X2798)=0, 'Job Database'!$Y$8, IFERROR(INDEX('Application Process'!$AJ$11:$AJ$3035, MATCH($X2798, 'Application Process'!$I$11:$I$3035, 0)), "")))</f>
        <v/>
      </c>
      <c r="C2798" s="40"/>
      <c r="D2798" s="207"/>
      <c r="E2798" s="194"/>
      <c r="F2798" s="194"/>
      <c r="G2798" s="208"/>
      <c r="H2798" s="194"/>
      <c r="I2798" s="208"/>
      <c r="J2798" s="194"/>
      <c r="K2798" s="209"/>
      <c r="L2798" s="194"/>
      <c r="M2798" s="196"/>
      <c r="N2798" s="194"/>
      <c r="O2798" s="194"/>
      <c r="P2798" s="208"/>
      <c r="Q2798" s="194"/>
      <c r="R2798" s="210"/>
      <c r="S2798" s="211"/>
      <c r="T2798" s="193"/>
      <c r="U2798" s="40"/>
      <c r="W2798" s="41" t="str">
        <f t="shared" si="173"/>
        <v/>
      </c>
      <c r="X2798" s="58" t="str">
        <f t="shared" si="174"/>
        <v/>
      </c>
      <c r="Y2798" s="58" t="str">
        <f t="shared" si="172"/>
        <v/>
      </c>
      <c r="AC2798" s="41" t="str">
        <f t="shared" si="175"/>
        <v/>
      </c>
      <c r="AE2798" s="41" t="str">
        <f>IF($H2798="", "", IF(COUNTIF($AA$11:$AA$131, $H2798)&gt;0, 'Application Process'!$AC$4, ""))</f>
        <v/>
      </c>
    </row>
    <row r="2799" spans="1:31" x14ac:dyDescent="0.25">
      <c r="A2799" s="40"/>
      <c r="B2799" s="88" t="str">
        <f>IF($X2799="", "", IF(COUNTIF('Application Process'!$I$11:$I$3035, $X2799)=0, 'Job Database'!$Y$8, IFERROR(INDEX('Application Process'!$AJ$11:$AJ$3035, MATCH($X2799, 'Application Process'!$I$11:$I$3035, 0)), "")))</f>
        <v/>
      </c>
      <c r="C2799" s="40"/>
      <c r="D2799" s="207"/>
      <c r="E2799" s="194"/>
      <c r="F2799" s="194"/>
      <c r="G2799" s="208"/>
      <c r="H2799" s="194"/>
      <c r="I2799" s="208"/>
      <c r="J2799" s="194"/>
      <c r="K2799" s="209"/>
      <c r="L2799" s="194"/>
      <c r="M2799" s="196"/>
      <c r="N2799" s="194"/>
      <c r="O2799" s="194"/>
      <c r="P2799" s="208"/>
      <c r="Q2799" s="194"/>
      <c r="R2799" s="210"/>
      <c r="S2799" s="211"/>
      <c r="T2799" s="193"/>
      <c r="U2799" s="40"/>
      <c r="W2799" s="41" t="str">
        <f t="shared" si="173"/>
        <v/>
      </c>
      <c r="X2799" s="58" t="str">
        <f t="shared" si="174"/>
        <v/>
      </c>
      <c r="Y2799" s="58" t="str">
        <f t="shared" si="172"/>
        <v/>
      </c>
      <c r="AC2799" s="41" t="str">
        <f t="shared" si="175"/>
        <v/>
      </c>
      <c r="AE2799" s="41" t="str">
        <f>IF($H2799="", "", IF(COUNTIF($AA$11:$AA$131, $H2799)&gt;0, 'Application Process'!$AC$4, ""))</f>
        <v/>
      </c>
    </row>
    <row r="2800" spans="1:31" x14ac:dyDescent="0.25">
      <c r="A2800" s="40"/>
      <c r="B2800" s="88" t="str">
        <f>IF($X2800="", "", IF(COUNTIF('Application Process'!$I$11:$I$3035, $X2800)=0, 'Job Database'!$Y$8, IFERROR(INDEX('Application Process'!$AJ$11:$AJ$3035, MATCH($X2800, 'Application Process'!$I$11:$I$3035, 0)), "")))</f>
        <v/>
      </c>
      <c r="C2800" s="40"/>
      <c r="D2800" s="207"/>
      <c r="E2800" s="194"/>
      <c r="F2800" s="194"/>
      <c r="G2800" s="208"/>
      <c r="H2800" s="194"/>
      <c r="I2800" s="208"/>
      <c r="J2800" s="194"/>
      <c r="K2800" s="209"/>
      <c r="L2800" s="194"/>
      <c r="M2800" s="196"/>
      <c r="N2800" s="194"/>
      <c r="O2800" s="194"/>
      <c r="P2800" s="208"/>
      <c r="Q2800" s="194"/>
      <c r="R2800" s="210"/>
      <c r="S2800" s="211"/>
      <c r="T2800" s="193"/>
      <c r="U2800" s="40"/>
      <c r="W2800" s="41" t="str">
        <f t="shared" si="173"/>
        <v/>
      </c>
      <c r="X2800" s="58" t="str">
        <f t="shared" si="174"/>
        <v/>
      </c>
      <c r="Y2800" s="58" t="str">
        <f t="shared" si="172"/>
        <v/>
      </c>
      <c r="AC2800" s="41" t="str">
        <f t="shared" si="175"/>
        <v/>
      </c>
      <c r="AE2800" s="41" t="str">
        <f>IF($H2800="", "", IF(COUNTIF($AA$11:$AA$131, $H2800)&gt;0, 'Application Process'!$AC$4, ""))</f>
        <v/>
      </c>
    </row>
    <row r="2801" spans="1:31" x14ac:dyDescent="0.25">
      <c r="A2801" s="40"/>
      <c r="B2801" s="88" t="str">
        <f>IF($X2801="", "", IF(COUNTIF('Application Process'!$I$11:$I$3035, $X2801)=0, 'Job Database'!$Y$8, IFERROR(INDEX('Application Process'!$AJ$11:$AJ$3035, MATCH($X2801, 'Application Process'!$I$11:$I$3035, 0)), "")))</f>
        <v/>
      </c>
      <c r="C2801" s="40"/>
      <c r="D2801" s="207"/>
      <c r="E2801" s="194"/>
      <c r="F2801" s="194"/>
      <c r="G2801" s="208"/>
      <c r="H2801" s="194"/>
      <c r="I2801" s="208"/>
      <c r="J2801" s="194"/>
      <c r="K2801" s="209"/>
      <c r="L2801" s="194"/>
      <c r="M2801" s="196"/>
      <c r="N2801" s="194"/>
      <c r="O2801" s="194"/>
      <c r="P2801" s="208"/>
      <c r="Q2801" s="194"/>
      <c r="R2801" s="210"/>
      <c r="S2801" s="211"/>
      <c r="T2801" s="193"/>
      <c r="U2801" s="40"/>
      <c r="W2801" s="41" t="str">
        <f t="shared" si="173"/>
        <v/>
      </c>
      <c r="X2801" s="58" t="str">
        <f t="shared" si="174"/>
        <v/>
      </c>
      <c r="Y2801" s="58" t="str">
        <f t="shared" si="172"/>
        <v/>
      </c>
      <c r="AC2801" s="41" t="str">
        <f t="shared" si="175"/>
        <v/>
      </c>
      <c r="AE2801" s="41" t="str">
        <f>IF($H2801="", "", IF(COUNTIF($AA$11:$AA$131, $H2801)&gt;0, 'Application Process'!$AC$4, ""))</f>
        <v/>
      </c>
    </row>
    <row r="2802" spans="1:31" x14ac:dyDescent="0.25">
      <c r="A2802" s="40"/>
      <c r="B2802" s="88" t="str">
        <f>IF($X2802="", "", IF(COUNTIF('Application Process'!$I$11:$I$3035, $X2802)=0, 'Job Database'!$Y$8, IFERROR(INDEX('Application Process'!$AJ$11:$AJ$3035, MATCH($X2802, 'Application Process'!$I$11:$I$3035, 0)), "")))</f>
        <v/>
      </c>
      <c r="C2802" s="40"/>
      <c r="D2802" s="207"/>
      <c r="E2802" s="194"/>
      <c r="F2802" s="194"/>
      <c r="G2802" s="208"/>
      <c r="H2802" s="194"/>
      <c r="I2802" s="208"/>
      <c r="J2802" s="194"/>
      <c r="K2802" s="209"/>
      <c r="L2802" s="194"/>
      <c r="M2802" s="196"/>
      <c r="N2802" s="194"/>
      <c r="O2802" s="194"/>
      <c r="P2802" s="208"/>
      <c r="Q2802" s="194"/>
      <c r="R2802" s="210"/>
      <c r="S2802" s="211"/>
      <c r="T2802" s="193"/>
      <c r="U2802" s="40"/>
      <c r="W2802" s="41" t="str">
        <f t="shared" si="173"/>
        <v/>
      </c>
      <c r="X2802" s="58" t="str">
        <f t="shared" si="174"/>
        <v/>
      </c>
      <c r="Y2802" s="58" t="str">
        <f t="shared" si="172"/>
        <v/>
      </c>
      <c r="AC2802" s="41" t="str">
        <f t="shared" si="175"/>
        <v/>
      </c>
      <c r="AE2802" s="41" t="str">
        <f>IF($H2802="", "", IF(COUNTIF($AA$11:$AA$131, $H2802)&gt;0, 'Application Process'!$AC$4, ""))</f>
        <v/>
      </c>
    </row>
    <row r="2803" spans="1:31" x14ac:dyDescent="0.25">
      <c r="A2803" s="40"/>
      <c r="B2803" s="88" t="str">
        <f>IF($X2803="", "", IF(COUNTIF('Application Process'!$I$11:$I$3035, $X2803)=0, 'Job Database'!$Y$8, IFERROR(INDEX('Application Process'!$AJ$11:$AJ$3035, MATCH($X2803, 'Application Process'!$I$11:$I$3035, 0)), "")))</f>
        <v/>
      </c>
      <c r="C2803" s="40"/>
      <c r="D2803" s="207"/>
      <c r="E2803" s="194"/>
      <c r="F2803" s="194"/>
      <c r="G2803" s="208"/>
      <c r="H2803" s="194"/>
      <c r="I2803" s="208"/>
      <c r="J2803" s="194"/>
      <c r="K2803" s="209"/>
      <c r="L2803" s="194"/>
      <c r="M2803" s="196"/>
      <c r="N2803" s="194"/>
      <c r="O2803" s="194"/>
      <c r="P2803" s="208"/>
      <c r="Q2803" s="194"/>
      <c r="R2803" s="210"/>
      <c r="S2803" s="211"/>
      <c r="T2803" s="193"/>
      <c r="U2803" s="40"/>
      <c r="W2803" s="41" t="str">
        <f t="shared" si="173"/>
        <v/>
      </c>
      <c r="X2803" s="58" t="str">
        <f t="shared" si="174"/>
        <v/>
      </c>
      <c r="Y2803" s="58" t="str">
        <f t="shared" si="172"/>
        <v/>
      </c>
      <c r="AC2803" s="41" t="str">
        <f t="shared" si="175"/>
        <v/>
      </c>
      <c r="AE2803" s="41" t="str">
        <f>IF($H2803="", "", IF(COUNTIF($AA$11:$AA$131, $H2803)&gt;0, 'Application Process'!$AC$4, ""))</f>
        <v/>
      </c>
    </row>
    <row r="2804" spans="1:31" x14ac:dyDescent="0.25">
      <c r="A2804" s="40"/>
      <c r="B2804" s="88" t="str">
        <f>IF($X2804="", "", IF(COUNTIF('Application Process'!$I$11:$I$3035, $X2804)=0, 'Job Database'!$Y$8, IFERROR(INDEX('Application Process'!$AJ$11:$AJ$3035, MATCH($X2804, 'Application Process'!$I$11:$I$3035, 0)), "")))</f>
        <v/>
      </c>
      <c r="C2804" s="40"/>
      <c r="D2804" s="207"/>
      <c r="E2804" s="194"/>
      <c r="F2804" s="194"/>
      <c r="G2804" s="208"/>
      <c r="H2804" s="194"/>
      <c r="I2804" s="208"/>
      <c r="J2804" s="194"/>
      <c r="K2804" s="209"/>
      <c r="L2804" s="194"/>
      <c r="M2804" s="196"/>
      <c r="N2804" s="194"/>
      <c r="O2804" s="194"/>
      <c r="P2804" s="208"/>
      <c r="Q2804" s="194"/>
      <c r="R2804" s="210"/>
      <c r="S2804" s="211"/>
      <c r="T2804" s="193"/>
      <c r="U2804" s="40"/>
      <c r="W2804" s="41" t="str">
        <f t="shared" si="173"/>
        <v/>
      </c>
      <c r="X2804" s="58" t="str">
        <f t="shared" si="174"/>
        <v/>
      </c>
      <c r="Y2804" s="58" t="str">
        <f t="shared" si="172"/>
        <v/>
      </c>
      <c r="AC2804" s="41" t="str">
        <f t="shared" si="175"/>
        <v/>
      </c>
      <c r="AE2804" s="41" t="str">
        <f>IF($H2804="", "", IF(COUNTIF($AA$11:$AA$131, $H2804)&gt;0, 'Application Process'!$AC$4, ""))</f>
        <v/>
      </c>
    </row>
    <row r="2805" spans="1:31" x14ac:dyDescent="0.25">
      <c r="A2805" s="40"/>
      <c r="B2805" s="88" t="str">
        <f>IF($X2805="", "", IF(COUNTIF('Application Process'!$I$11:$I$3035, $X2805)=0, 'Job Database'!$Y$8, IFERROR(INDEX('Application Process'!$AJ$11:$AJ$3035, MATCH($X2805, 'Application Process'!$I$11:$I$3035, 0)), "")))</f>
        <v/>
      </c>
      <c r="C2805" s="40"/>
      <c r="D2805" s="207"/>
      <c r="E2805" s="194"/>
      <c r="F2805" s="194"/>
      <c r="G2805" s="208"/>
      <c r="H2805" s="194"/>
      <c r="I2805" s="208"/>
      <c r="J2805" s="194"/>
      <c r="K2805" s="209"/>
      <c r="L2805" s="194"/>
      <c r="M2805" s="196"/>
      <c r="N2805" s="194"/>
      <c r="O2805" s="194"/>
      <c r="P2805" s="208"/>
      <c r="Q2805" s="194"/>
      <c r="R2805" s="210"/>
      <c r="S2805" s="211"/>
      <c r="T2805" s="193"/>
      <c r="U2805" s="40"/>
      <c r="W2805" s="41" t="str">
        <f t="shared" si="173"/>
        <v/>
      </c>
      <c r="X2805" s="58" t="str">
        <f t="shared" si="174"/>
        <v/>
      </c>
      <c r="Y2805" s="58" t="str">
        <f t="shared" si="172"/>
        <v/>
      </c>
      <c r="AC2805" s="41" t="str">
        <f t="shared" si="175"/>
        <v/>
      </c>
      <c r="AE2805" s="41" t="str">
        <f>IF($H2805="", "", IF(COUNTIF($AA$11:$AA$131, $H2805)&gt;0, 'Application Process'!$AC$4, ""))</f>
        <v/>
      </c>
    </row>
    <row r="2806" spans="1:31" x14ac:dyDescent="0.25">
      <c r="A2806" s="40"/>
      <c r="B2806" s="88" t="str">
        <f>IF($X2806="", "", IF(COUNTIF('Application Process'!$I$11:$I$3035, $X2806)=0, 'Job Database'!$Y$8, IFERROR(INDEX('Application Process'!$AJ$11:$AJ$3035, MATCH($X2806, 'Application Process'!$I$11:$I$3035, 0)), "")))</f>
        <v/>
      </c>
      <c r="C2806" s="40"/>
      <c r="D2806" s="207"/>
      <c r="E2806" s="194"/>
      <c r="F2806" s="194"/>
      <c r="G2806" s="208"/>
      <c r="H2806" s="194"/>
      <c r="I2806" s="208"/>
      <c r="J2806" s="194"/>
      <c r="K2806" s="209"/>
      <c r="L2806" s="194"/>
      <c r="M2806" s="196"/>
      <c r="N2806" s="194"/>
      <c r="O2806" s="194"/>
      <c r="P2806" s="208"/>
      <c r="Q2806" s="194"/>
      <c r="R2806" s="210"/>
      <c r="S2806" s="211"/>
      <c r="T2806" s="193"/>
      <c r="U2806" s="40"/>
      <c r="W2806" s="41" t="str">
        <f t="shared" si="173"/>
        <v/>
      </c>
      <c r="X2806" s="58" t="str">
        <f t="shared" si="174"/>
        <v/>
      </c>
      <c r="Y2806" s="58" t="str">
        <f t="shared" si="172"/>
        <v/>
      </c>
      <c r="AC2806" s="41" t="str">
        <f t="shared" si="175"/>
        <v/>
      </c>
      <c r="AE2806" s="41" t="str">
        <f>IF($H2806="", "", IF(COUNTIF($AA$11:$AA$131, $H2806)&gt;0, 'Application Process'!$AC$4, ""))</f>
        <v/>
      </c>
    </row>
    <row r="2807" spans="1:31" x14ac:dyDescent="0.25">
      <c r="A2807" s="40"/>
      <c r="B2807" s="88" t="str">
        <f>IF($X2807="", "", IF(COUNTIF('Application Process'!$I$11:$I$3035, $X2807)=0, 'Job Database'!$Y$8, IFERROR(INDEX('Application Process'!$AJ$11:$AJ$3035, MATCH($X2807, 'Application Process'!$I$11:$I$3035, 0)), "")))</f>
        <v/>
      </c>
      <c r="C2807" s="40"/>
      <c r="D2807" s="207"/>
      <c r="E2807" s="194"/>
      <c r="F2807" s="194"/>
      <c r="G2807" s="208"/>
      <c r="H2807" s="194"/>
      <c r="I2807" s="208"/>
      <c r="J2807" s="194"/>
      <c r="K2807" s="209"/>
      <c r="L2807" s="194"/>
      <c r="M2807" s="196"/>
      <c r="N2807" s="194"/>
      <c r="O2807" s="194"/>
      <c r="P2807" s="208"/>
      <c r="Q2807" s="194"/>
      <c r="R2807" s="210"/>
      <c r="S2807" s="211"/>
      <c r="T2807" s="193"/>
      <c r="U2807" s="40"/>
      <c r="W2807" s="41" t="str">
        <f t="shared" si="173"/>
        <v/>
      </c>
      <c r="X2807" s="58" t="str">
        <f t="shared" si="174"/>
        <v/>
      </c>
      <c r="Y2807" s="58" t="str">
        <f t="shared" si="172"/>
        <v/>
      </c>
      <c r="AC2807" s="41" t="str">
        <f t="shared" si="175"/>
        <v/>
      </c>
      <c r="AE2807" s="41" t="str">
        <f>IF($H2807="", "", IF(COUNTIF($AA$11:$AA$131, $H2807)&gt;0, 'Application Process'!$AC$4, ""))</f>
        <v/>
      </c>
    </row>
    <row r="2808" spans="1:31" x14ac:dyDescent="0.25">
      <c r="A2808" s="40"/>
      <c r="B2808" s="88" t="str">
        <f>IF($X2808="", "", IF(COUNTIF('Application Process'!$I$11:$I$3035, $X2808)=0, 'Job Database'!$Y$8, IFERROR(INDEX('Application Process'!$AJ$11:$AJ$3035, MATCH($X2808, 'Application Process'!$I$11:$I$3035, 0)), "")))</f>
        <v/>
      </c>
      <c r="C2808" s="40"/>
      <c r="D2808" s="207"/>
      <c r="E2808" s="194"/>
      <c r="F2808" s="194"/>
      <c r="G2808" s="208"/>
      <c r="H2808" s="194"/>
      <c r="I2808" s="208"/>
      <c r="J2808" s="194"/>
      <c r="K2808" s="209"/>
      <c r="L2808" s="194"/>
      <c r="M2808" s="196"/>
      <c r="N2808" s="194"/>
      <c r="O2808" s="194"/>
      <c r="P2808" s="208"/>
      <c r="Q2808" s="194"/>
      <c r="R2808" s="210"/>
      <c r="S2808" s="211"/>
      <c r="T2808" s="193"/>
      <c r="U2808" s="40"/>
      <c r="W2808" s="41" t="str">
        <f t="shared" si="173"/>
        <v/>
      </c>
      <c r="X2808" s="58" t="str">
        <f t="shared" si="174"/>
        <v/>
      </c>
      <c r="Y2808" s="58" t="str">
        <f t="shared" si="172"/>
        <v/>
      </c>
      <c r="AC2808" s="41" t="str">
        <f t="shared" si="175"/>
        <v/>
      </c>
      <c r="AE2808" s="41" t="str">
        <f>IF($H2808="", "", IF(COUNTIF($AA$11:$AA$131, $H2808)&gt;0, 'Application Process'!$AC$4, ""))</f>
        <v/>
      </c>
    </row>
    <row r="2809" spans="1:31" x14ac:dyDescent="0.25">
      <c r="A2809" s="40"/>
      <c r="B2809" s="88" t="str">
        <f>IF($X2809="", "", IF(COUNTIF('Application Process'!$I$11:$I$3035, $X2809)=0, 'Job Database'!$Y$8, IFERROR(INDEX('Application Process'!$AJ$11:$AJ$3035, MATCH($X2809, 'Application Process'!$I$11:$I$3035, 0)), "")))</f>
        <v/>
      </c>
      <c r="C2809" s="40"/>
      <c r="D2809" s="207"/>
      <c r="E2809" s="194"/>
      <c r="F2809" s="194"/>
      <c r="G2809" s="208"/>
      <c r="H2809" s="194"/>
      <c r="I2809" s="208"/>
      <c r="J2809" s="194"/>
      <c r="K2809" s="209"/>
      <c r="L2809" s="194"/>
      <c r="M2809" s="196"/>
      <c r="N2809" s="194"/>
      <c r="O2809" s="194"/>
      <c r="P2809" s="208"/>
      <c r="Q2809" s="194"/>
      <c r="R2809" s="210"/>
      <c r="S2809" s="211"/>
      <c r="T2809" s="193"/>
      <c r="U2809" s="40"/>
      <c r="W2809" s="41" t="str">
        <f t="shared" si="173"/>
        <v/>
      </c>
      <c r="X2809" s="58" t="str">
        <f t="shared" si="174"/>
        <v/>
      </c>
      <c r="Y2809" s="58" t="str">
        <f t="shared" si="172"/>
        <v/>
      </c>
      <c r="AC2809" s="41" t="str">
        <f t="shared" si="175"/>
        <v/>
      </c>
      <c r="AE2809" s="41" t="str">
        <f>IF($H2809="", "", IF(COUNTIF($AA$11:$AA$131, $H2809)&gt;0, 'Application Process'!$AC$4, ""))</f>
        <v/>
      </c>
    </row>
    <row r="2810" spans="1:31" x14ac:dyDescent="0.25">
      <c r="A2810" s="40"/>
      <c r="B2810" s="88" t="str">
        <f>IF($X2810="", "", IF(COUNTIF('Application Process'!$I$11:$I$3035, $X2810)=0, 'Job Database'!$Y$8, IFERROR(INDEX('Application Process'!$AJ$11:$AJ$3035, MATCH($X2810, 'Application Process'!$I$11:$I$3035, 0)), "")))</f>
        <v/>
      </c>
      <c r="C2810" s="40"/>
      <c r="D2810" s="207"/>
      <c r="E2810" s="194"/>
      <c r="F2810" s="194"/>
      <c r="G2810" s="208"/>
      <c r="H2810" s="194"/>
      <c r="I2810" s="208"/>
      <c r="J2810" s="194"/>
      <c r="K2810" s="209"/>
      <c r="L2810" s="194"/>
      <c r="M2810" s="196"/>
      <c r="N2810" s="194"/>
      <c r="O2810" s="194"/>
      <c r="P2810" s="208"/>
      <c r="Q2810" s="194"/>
      <c r="R2810" s="210"/>
      <c r="S2810" s="211"/>
      <c r="T2810" s="193"/>
      <c r="U2810" s="40"/>
      <c r="W2810" s="41" t="str">
        <f t="shared" si="173"/>
        <v/>
      </c>
      <c r="X2810" s="58" t="str">
        <f t="shared" si="174"/>
        <v/>
      </c>
      <c r="Y2810" s="58" t="str">
        <f t="shared" si="172"/>
        <v/>
      </c>
      <c r="AC2810" s="41" t="str">
        <f t="shared" si="175"/>
        <v/>
      </c>
      <c r="AE2810" s="41" t="str">
        <f>IF($H2810="", "", IF(COUNTIF($AA$11:$AA$131, $H2810)&gt;0, 'Application Process'!$AC$4, ""))</f>
        <v/>
      </c>
    </row>
    <row r="2811" spans="1:31" x14ac:dyDescent="0.25">
      <c r="A2811" s="40"/>
      <c r="B2811" s="88" t="str">
        <f>IF($X2811="", "", IF(COUNTIF('Application Process'!$I$11:$I$3035, $X2811)=0, 'Job Database'!$Y$8, IFERROR(INDEX('Application Process'!$AJ$11:$AJ$3035, MATCH($X2811, 'Application Process'!$I$11:$I$3035, 0)), "")))</f>
        <v/>
      </c>
      <c r="C2811" s="40"/>
      <c r="D2811" s="207"/>
      <c r="E2811" s="194"/>
      <c r="F2811" s="194"/>
      <c r="G2811" s="208"/>
      <c r="H2811" s="194"/>
      <c r="I2811" s="208"/>
      <c r="J2811" s="194"/>
      <c r="K2811" s="209"/>
      <c r="L2811" s="194"/>
      <c r="M2811" s="196"/>
      <c r="N2811" s="194"/>
      <c r="O2811" s="194"/>
      <c r="P2811" s="208"/>
      <c r="Q2811" s="194"/>
      <c r="R2811" s="210"/>
      <c r="S2811" s="211"/>
      <c r="T2811" s="193"/>
      <c r="U2811" s="40"/>
      <c r="W2811" s="41" t="str">
        <f t="shared" si="173"/>
        <v/>
      </c>
      <c r="X2811" s="58" t="str">
        <f t="shared" si="174"/>
        <v/>
      </c>
      <c r="Y2811" s="58" t="str">
        <f t="shared" si="172"/>
        <v/>
      </c>
      <c r="AC2811" s="41" t="str">
        <f t="shared" si="175"/>
        <v/>
      </c>
      <c r="AE2811" s="41" t="str">
        <f>IF($H2811="", "", IF(COUNTIF($AA$11:$AA$131, $H2811)&gt;0, 'Application Process'!$AC$4, ""))</f>
        <v/>
      </c>
    </row>
    <row r="2812" spans="1:31" x14ac:dyDescent="0.25">
      <c r="A2812" s="40"/>
      <c r="B2812" s="88" t="str">
        <f>IF($X2812="", "", IF(COUNTIF('Application Process'!$I$11:$I$3035, $X2812)=0, 'Job Database'!$Y$8, IFERROR(INDEX('Application Process'!$AJ$11:$AJ$3035, MATCH($X2812, 'Application Process'!$I$11:$I$3035, 0)), "")))</f>
        <v/>
      </c>
      <c r="C2812" s="40"/>
      <c r="D2812" s="207"/>
      <c r="E2812" s="194"/>
      <c r="F2812" s="194"/>
      <c r="G2812" s="208"/>
      <c r="H2812" s="194"/>
      <c r="I2812" s="208"/>
      <c r="J2812" s="194"/>
      <c r="K2812" s="209"/>
      <c r="L2812" s="194"/>
      <c r="M2812" s="196"/>
      <c r="N2812" s="194"/>
      <c r="O2812" s="194"/>
      <c r="P2812" s="208"/>
      <c r="Q2812" s="194"/>
      <c r="R2812" s="210"/>
      <c r="S2812" s="211"/>
      <c r="T2812" s="193"/>
      <c r="U2812" s="40"/>
      <c r="W2812" s="41" t="str">
        <f t="shared" si="173"/>
        <v/>
      </c>
      <c r="X2812" s="58" t="str">
        <f t="shared" si="174"/>
        <v/>
      </c>
      <c r="Y2812" s="58" t="str">
        <f t="shared" si="172"/>
        <v/>
      </c>
      <c r="AC2812" s="41" t="str">
        <f t="shared" si="175"/>
        <v/>
      </c>
      <c r="AE2812" s="41" t="str">
        <f>IF($H2812="", "", IF(COUNTIF($AA$11:$AA$131, $H2812)&gt;0, 'Application Process'!$AC$4, ""))</f>
        <v/>
      </c>
    </row>
    <row r="2813" spans="1:31" x14ac:dyDescent="0.25">
      <c r="A2813" s="40"/>
      <c r="B2813" s="88" t="str">
        <f>IF($X2813="", "", IF(COUNTIF('Application Process'!$I$11:$I$3035, $X2813)=0, 'Job Database'!$Y$8, IFERROR(INDEX('Application Process'!$AJ$11:$AJ$3035, MATCH($X2813, 'Application Process'!$I$11:$I$3035, 0)), "")))</f>
        <v/>
      </c>
      <c r="C2813" s="40"/>
      <c r="D2813" s="207"/>
      <c r="E2813" s="194"/>
      <c r="F2813" s="194"/>
      <c r="G2813" s="208"/>
      <c r="H2813" s="194"/>
      <c r="I2813" s="208"/>
      <c r="J2813" s="194"/>
      <c r="K2813" s="209"/>
      <c r="L2813" s="194"/>
      <c r="M2813" s="196"/>
      <c r="N2813" s="194"/>
      <c r="O2813" s="194"/>
      <c r="P2813" s="208"/>
      <c r="Q2813" s="194"/>
      <c r="R2813" s="210"/>
      <c r="S2813" s="211"/>
      <c r="T2813" s="193"/>
      <c r="U2813" s="40"/>
      <c r="W2813" s="41" t="str">
        <f t="shared" si="173"/>
        <v/>
      </c>
      <c r="X2813" s="58" t="str">
        <f t="shared" si="174"/>
        <v/>
      </c>
      <c r="Y2813" s="58" t="str">
        <f t="shared" si="172"/>
        <v/>
      </c>
      <c r="AC2813" s="41" t="str">
        <f t="shared" si="175"/>
        <v/>
      </c>
      <c r="AE2813" s="41" t="str">
        <f>IF($H2813="", "", IF(COUNTIF($AA$11:$AA$131, $H2813)&gt;0, 'Application Process'!$AC$4, ""))</f>
        <v/>
      </c>
    </row>
    <row r="2814" spans="1:31" x14ac:dyDescent="0.25">
      <c r="A2814" s="40"/>
      <c r="B2814" s="88" t="str">
        <f>IF($X2814="", "", IF(COUNTIF('Application Process'!$I$11:$I$3035, $X2814)=0, 'Job Database'!$Y$8, IFERROR(INDEX('Application Process'!$AJ$11:$AJ$3035, MATCH($X2814, 'Application Process'!$I$11:$I$3035, 0)), "")))</f>
        <v/>
      </c>
      <c r="C2814" s="40"/>
      <c r="D2814" s="207"/>
      <c r="E2814" s="194"/>
      <c r="F2814" s="194"/>
      <c r="G2814" s="208"/>
      <c r="H2814" s="194"/>
      <c r="I2814" s="208"/>
      <c r="J2814" s="194"/>
      <c r="K2814" s="209"/>
      <c r="L2814" s="194"/>
      <c r="M2814" s="196"/>
      <c r="N2814" s="194"/>
      <c r="O2814" s="194"/>
      <c r="P2814" s="208"/>
      <c r="Q2814" s="194"/>
      <c r="R2814" s="210"/>
      <c r="S2814" s="211"/>
      <c r="T2814" s="193"/>
      <c r="U2814" s="40"/>
      <c r="W2814" s="41" t="str">
        <f t="shared" si="173"/>
        <v/>
      </c>
      <c r="X2814" s="58" t="str">
        <f t="shared" si="174"/>
        <v/>
      </c>
      <c r="Y2814" s="58" t="str">
        <f t="shared" si="172"/>
        <v/>
      </c>
      <c r="AC2814" s="41" t="str">
        <f t="shared" si="175"/>
        <v/>
      </c>
      <c r="AE2814" s="41" t="str">
        <f>IF($H2814="", "", IF(COUNTIF($AA$11:$AA$131, $H2814)&gt;0, 'Application Process'!$AC$4, ""))</f>
        <v/>
      </c>
    </row>
    <row r="2815" spans="1:31" x14ac:dyDescent="0.25">
      <c r="A2815" s="40"/>
      <c r="B2815" s="88" t="str">
        <f>IF($X2815="", "", IF(COUNTIF('Application Process'!$I$11:$I$3035, $X2815)=0, 'Job Database'!$Y$8, IFERROR(INDEX('Application Process'!$AJ$11:$AJ$3035, MATCH($X2815, 'Application Process'!$I$11:$I$3035, 0)), "")))</f>
        <v/>
      </c>
      <c r="C2815" s="40"/>
      <c r="D2815" s="207"/>
      <c r="E2815" s="194"/>
      <c r="F2815" s="194"/>
      <c r="G2815" s="208"/>
      <c r="H2815" s="194"/>
      <c r="I2815" s="208"/>
      <c r="J2815" s="194"/>
      <c r="K2815" s="209"/>
      <c r="L2815" s="194"/>
      <c r="M2815" s="196"/>
      <c r="N2815" s="194"/>
      <c r="O2815" s="194"/>
      <c r="P2815" s="208"/>
      <c r="Q2815" s="194"/>
      <c r="R2815" s="210"/>
      <c r="S2815" s="211"/>
      <c r="T2815" s="193"/>
      <c r="U2815" s="40"/>
      <c r="W2815" s="41" t="str">
        <f t="shared" si="173"/>
        <v/>
      </c>
      <c r="X2815" s="58" t="str">
        <f t="shared" si="174"/>
        <v/>
      </c>
      <c r="Y2815" s="58" t="str">
        <f t="shared" si="172"/>
        <v/>
      </c>
      <c r="AC2815" s="41" t="str">
        <f t="shared" si="175"/>
        <v/>
      </c>
      <c r="AE2815" s="41" t="str">
        <f>IF($H2815="", "", IF(COUNTIF($AA$11:$AA$131, $H2815)&gt;0, 'Application Process'!$AC$4, ""))</f>
        <v/>
      </c>
    </row>
    <row r="2816" spans="1:31" x14ac:dyDescent="0.25">
      <c r="A2816" s="40"/>
      <c r="B2816" s="88" t="str">
        <f>IF($X2816="", "", IF(COUNTIF('Application Process'!$I$11:$I$3035, $X2816)=0, 'Job Database'!$Y$8, IFERROR(INDEX('Application Process'!$AJ$11:$AJ$3035, MATCH($X2816, 'Application Process'!$I$11:$I$3035, 0)), "")))</f>
        <v/>
      </c>
      <c r="C2816" s="40"/>
      <c r="D2816" s="207"/>
      <c r="E2816" s="194"/>
      <c r="F2816" s="194"/>
      <c r="G2816" s="208"/>
      <c r="H2816" s="194"/>
      <c r="I2816" s="208"/>
      <c r="J2816" s="194"/>
      <c r="K2816" s="209"/>
      <c r="L2816" s="194"/>
      <c r="M2816" s="196"/>
      <c r="N2816" s="194"/>
      <c r="O2816" s="194"/>
      <c r="P2816" s="208"/>
      <c r="Q2816" s="194"/>
      <c r="R2816" s="210"/>
      <c r="S2816" s="211"/>
      <c r="T2816" s="193"/>
      <c r="U2816" s="40"/>
      <c r="W2816" s="41" t="str">
        <f t="shared" si="173"/>
        <v/>
      </c>
      <c r="X2816" s="58" t="str">
        <f t="shared" si="174"/>
        <v/>
      </c>
      <c r="Y2816" s="58" t="str">
        <f t="shared" si="172"/>
        <v/>
      </c>
      <c r="AC2816" s="41" t="str">
        <f t="shared" si="175"/>
        <v/>
      </c>
      <c r="AE2816" s="41" t="str">
        <f>IF($H2816="", "", IF(COUNTIF($AA$11:$AA$131, $H2816)&gt;0, 'Application Process'!$AC$4, ""))</f>
        <v/>
      </c>
    </row>
    <row r="2817" spans="1:31" x14ac:dyDescent="0.25">
      <c r="A2817" s="40"/>
      <c r="B2817" s="88" t="str">
        <f>IF($X2817="", "", IF(COUNTIF('Application Process'!$I$11:$I$3035, $X2817)=0, 'Job Database'!$Y$8, IFERROR(INDEX('Application Process'!$AJ$11:$AJ$3035, MATCH($X2817, 'Application Process'!$I$11:$I$3035, 0)), "")))</f>
        <v/>
      </c>
      <c r="C2817" s="40"/>
      <c r="D2817" s="207"/>
      <c r="E2817" s="194"/>
      <c r="F2817" s="194"/>
      <c r="G2817" s="208"/>
      <c r="H2817" s="194"/>
      <c r="I2817" s="208"/>
      <c r="J2817" s="194"/>
      <c r="K2817" s="209"/>
      <c r="L2817" s="194"/>
      <c r="M2817" s="196"/>
      <c r="N2817" s="194"/>
      <c r="O2817" s="194"/>
      <c r="P2817" s="208"/>
      <c r="Q2817" s="194"/>
      <c r="R2817" s="210"/>
      <c r="S2817" s="211"/>
      <c r="T2817" s="193"/>
      <c r="U2817" s="40"/>
      <c r="W2817" s="41" t="str">
        <f t="shared" si="173"/>
        <v/>
      </c>
      <c r="X2817" s="58" t="str">
        <f t="shared" si="174"/>
        <v/>
      </c>
      <c r="Y2817" s="58" t="str">
        <f t="shared" si="172"/>
        <v/>
      </c>
      <c r="AC2817" s="41" t="str">
        <f t="shared" si="175"/>
        <v/>
      </c>
      <c r="AE2817" s="41" t="str">
        <f>IF($H2817="", "", IF(COUNTIF($AA$11:$AA$131, $H2817)&gt;0, 'Application Process'!$AC$4, ""))</f>
        <v/>
      </c>
    </row>
    <row r="2818" spans="1:31" x14ac:dyDescent="0.25">
      <c r="A2818" s="40"/>
      <c r="B2818" s="88" t="str">
        <f>IF($X2818="", "", IF(COUNTIF('Application Process'!$I$11:$I$3035, $X2818)=0, 'Job Database'!$Y$8, IFERROR(INDEX('Application Process'!$AJ$11:$AJ$3035, MATCH($X2818, 'Application Process'!$I$11:$I$3035, 0)), "")))</f>
        <v/>
      </c>
      <c r="C2818" s="40"/>
      <c r="D2818" s="207"/>
      <c r="E2818" s="194"/>
      <c r="F2818" s="194"/>
      <c r="G2818" s="208"/>
      <c r="H2818" s="194"/>
      <c r="I2818" s="208"/>
      <c r="J2818" s="194"/>
      <c r="K2818" s="209"/>
      <c r="L2818" s="194"/>
      <c r="M2818" s="196"/>
      <c r="N2818" s="194"/>
      <c r="O2818" s="194"/>
      <c r="P2818" s="208"/>
      <c r="Q2818" s="194"/>
      <c r="R2818" s="210"/>
      <c r="S2818" s="211"/>
      <c r="T2818" s="193"/>
      <c r="U2818" s="40"/>
      <c r="W2818" s="41" t="str">
        <f t="shared" si="173"/>
        <v/>
      </c>
      <c r="X2818" s="58" t="str">
        <f t="shared" si="174"/>
        <v/>
      </c>
      <c r="Y2818" s="58" t="str">
        <f t="shared" si="172"/>
        <v/>
      </c>
      <c r="AC2818" s="41" t="str">
        <f t="shared" si="175"/>
        <v/>
      </c>
      <c r="AE2818" s="41" t="str">
        <f>IF($H2818="", "", IF(COUNTIF($AA$11:$AA$131, $H2818)&gt;0, 'Application Process'!$AC$4, ""))</f>
        <v/>
      </c>
    </row>
    <row r="2819" spans="1:31" x14ac:dyDescent="0.25">
      <c r="A2819" s="40"/>
      <c r="B2819" s="88" t="str">
        <f>IF($X2819="", "", IF(COUNTIF('Application Process'!$I$11:$I$3035, $X2819)=0, 'Job Database'!$Y$8, IFERROR(INDEX('Application Process'!$AJ$11:$AJ$3035, MATCH($X2819, 'Application Process'!$I$11:$I$3035, 0)), "")))</f>
        <v/>
      </c>
      <c r="C2819" s="40"/>
      <c r="D2819" s="207"/>
      <c r="E2819" s="194"/>
      <c r="F2819" s="194"/>
      <c r="G2819" s="208"/>
      <c r="H2819" s="194"/>
      <c r="I2819" s="208"/>
      <c r="J2819" s="194"/>
      <c r="K2819" s="209"/>
      <c r="L2819" s="194"/>
      <c r="M2819" s="196"/>
      <c r="N2819" s="194"/>
      <c r="O2819" s="194"/>
      <c r="P2819" s="208"/>
      <c r="Q2819" s="194"/>
      <c r="R2819" s="210"/>
      <c r="S2819" s="211"/>
      <c r="T2819" s="193"/>
      <c r="U2819" s="40"/>
      <c r="W2819" s="41" t="str">
        <f t="shared" si="173"/>
        <v/>
      </c>
      <c r="X2819" s="58" t="str">
        <f t="shared" si="174"/>
        <v/>
      </c>
      <c r="Y2819" s="58" t="str">
        <f t="shared" si="172"/>
        <v/>
      </c>
      <c r="AC2819" s="41" t="str">
        <f t="shared" si="175"/>
        <v/>
      </c>
      <c r="AE2819" s="41" t="str">
        <f>IF($H2819="", "", IF(COUNTIF($AA$11:$AA$131, $H2819)&gt;0, 'Application Process'!$AC$4, ""))</f>
        <v/>
      </c>
    </row>
    <row r="2820" spans="1:31" x14ac:dyDescent="0.25">
      <c r="A2820" s="40"/>
      <c r="B2820" s="88" t="str">
        <f>IF($X2820="", "", IF(COUNTIF('Application Process'!$I$11:$I$3035, $X2820)=0, 'Job Database'!$Y$8, IFERROR(INDEX('Application Process'!$AJ$11:$AJ$3035, MATCH($X2820, 'Application Process'!$I$11:$I$3035, 0)), "")))</f>
        <v/>
      </c>
      <c r="C2820" s="40"/>
      <c r="D2820" s="207"/>
      <c r="E2820" s="194"/>
      <c r="F2820" s="194"/>
      <c r="G2820" s="208"/>
      <c r="H2820" s="194"/>
      <c r="I2820" s="208"/>
      <c r="J2820" s="194"/>
      <c r="K2820" s="209"/>
      <c r="L2820" s="194"/>
      <c r="M2820" s="196"/>
      <c r="N2820" s="194"/>
      <c r="O2820" s="194"/>
      <c r="P2820" s="208"/>
      <c r="Q2820" s="194"/>
      <c r="R2820" s="210"/>
      <c r="S2820" s="211"/>
      <c r="T2820" s="193"/>
      <c r="U2820" s="40"/>
      <c r="W2820" s="41" t="str">
        <f t="shared" si="173"/>
        <v/>
      </c>
      <c r="X2820" s="58" t="str">
        <f t="shared" si="174"/>
        <v/>
      </c>
      <c r="Y2820" s="58" t="str">
        <f t="shared" si="172"/>
        <v/>
      </c>
      <c r="AC2820" s="41" t="str">
        <f t="shared" si="175"/>
        <v/>
      </c>
      <c r="AE2820" s="41" t="str">
        <f>IF($H2820="", "", IF(COUNTIF($AA$11:$AA$131, $H2820)&gt;0, 'Application Process'!$AC$4, ""))</f>
        <v/>
      </c>
    </row>
    <row r="2821" spans="1:31" x14ac:dyDescent="0.25">
      <c r="A2821" s="40"/>
      <c r="B2821" s="88" t="str">
        <f>IF($X2821="", "", IF(COUNTIF('Application Process'!$I$11:$I$3035, $X2821)=0, 'Job Database'!$Y$8, IFERROR(INDEX('Application Process'!$AJ$11:$AJ$3035, MATCH($X2821, 'Application Process'!$I$11:$I$3035, 0)), "")))</f>
        <v/>
      </c>
      <c r="C2821" s="40"/>
      <c r="D2821" s="207"/>
      <c r="E2821" s="194"/>
      <c r="F2821" s="194"/>
      <c r="G2821" s="208"/>
      <c r="H2821" s="194"/>
      <c r="I2821" s="208"/>
      <c r="J2821" s="194"/>
      <c r="K2821" s="209"/>
      <c r="L2821" s="194"/>
      <c r="M2821" s="196"/>
      <c r="N2821" s="194"/>
      <c r="O2821" s="194"/>
      <c r="P2821" s="208"/>
      <c r="Q2821" s="194"/>
      <c r="R2821" s="210"/>
      <c r="S2821" s="211"/>
      <c r="T2821" s="193"/>
      <c r="U2821" s="40"/>
      <c r="W2821" s="41" t="str">
        <f t="shared" si="173"/>
        <v/>
      </c>
      <c r="X2821" s="58" t="str">
        <f t="shared" si="174"/>
        <v/>
      </c>
      <c r="Y2821" s="58" t="str">
        <f t="shared" si="172"/>
        <v/>
      </c>
      <c r="AC2821" s="41" t="str">
        <f t="shared" si="175"/>
        <v/>
      </c>
      <c r="AE2821" s="41" t="str">
        <f>IF($H2821="", "", IF(COUNTIF($AA$11:$AA$131, $H2821)&gt;0, 'Application Process'!$AC$4, ""))</f>
        <v/>
      </c>
    </row>
    <row r="2822" spans="1:31" x14ac:dyDescent="0.25">
      <c r="A2822" s="40"/>
      <c r="B2822" s="88" t="str">
        <f>IF($X2822="", "", IF(COUNTIF('Application Process'!$I$11:$I$3035, $X2822)=0, 'Job Database'!$Y$8, IFERROR(INDEX('Application Process'!$AJ$11:$AJ$3035, MATCH($X2822, 'Application Process'!$I$11:$I$3035, 0)), "")))</f>
        <v/>
      </c>
      <c r="C2822" s="40"/>
      <c r="D2822" s="207"/>
      <c r="E2822" s="194"/>
      <c r="F2822" s="194"/>
      <c r="G2822" s="208"/>
      <c r="H2822" s="194"/>
      <c r="I2822" s="208"/>
      <c r="J2822" s="194"/>
      <c r="K2822" s="209"/>
      <c r="L2822" s="194"/>
      <c r="M2822" s="196"/>
      <c r="N2822" s="194"/>
      <c r="O2822" s="194"/>
      <c r="P2822" s="208"/>
      <c r="Q2822" s="194"/>
      <c r="R2822" s="210"/>
      <c r="S2822" s="211"/>
      <c r="T2822" s="193"/>
      <c r="U2822" s="40"/>
      <c r="W2822" s="41" t="str">
        <f t="shared" si="173"/>
        <v/>
      </c>
      <c r="X2822" s="58" t="str">
        <f t="shared" si="174"/>
        <v/>
      </c>
      <c r="Y2822" s="58" t="str">
        <f t="shared" si="172"/>
        <v/>
      </c>
      <c r="AC2822" s="41" t="str">
        <f t="shared" si="175"/>
        <v/>
      </c>
      <c r="AE2822" s="41" t="str">
        <f>IF($H2822="", "", IF(COUNTIF($AA$11:$AA$131, $H2822)&gt;0, 'Application Process'!$AC$4, ""))</f>
        <v/>
      </c>
    </row>
    <row r="2823" spans="1:31" x14ac:dyDescent="0.25">
      <c r="A2823" s="40"/>
      <c r="B2823" s="88" t="str">
        <f>IF($X2823="", "", IF(COUNTIF('Application Process'!$I$11:$I$3035, $X2823)=0, 'Job Database'!$Y$8, IFERROR(INDEX('Application Process'!$AJ$11:$AJ$3035, MATCH($X2823, 'Application Process'!$I$11:$I$3035, 0)), "")))</f>
        <v/>
      </c>
      <c r="C2823" s="40"/>
      <c r="D2823" s="207"/>
      <c r="E2823" s="194"/>
      <c r="F2823" s="194"/>
      <c r="G2823" s="208"/>
      <c r="H2823" s="194"/>
      <c r="I2823" s="208"/>
      <c r="J2823" s="194"/>
      <c r="K2823" s="209"/>
      <c r="L2823" s="194"/>
      <c r="M2823" s="196"/>
      <c r="N2823" s="194"/>
      <c r="O2823" s="194"/>
      <c r="P2823" s="208"/>
      <c r="Q2823" s="194"/>
      <c r="R2823" s="210"/>
      <c r="S2823" s="211"/>
      <c r="T2823" s="193"/>
      <c r="U2823" s="40"/>
      <c r="W2823" s="41" t="str">
        <f t="shared" si="173"/>
        <v/>
      </c>
      <c r="X2823" s="58" t="str">
        <f t="shared" si="174"/>
        <v/>
      </c>
      <c r="Y2823" s="58" t="str">
        <f t="shared" si="172"/>
        <v/>
      </c>
      <c r="AC2823" s="41" t="str">
        <f t="shared" si="175"/>
        <v/>
      </c>
      <c r="AE2823" s="41" t="str">
        <f>IF($H2823="", "", IF(COUNTIF($AA$11:$AA$131, $H2823)&gt;0, 'Application Process'!$AC$4, ""))</f>
        <v/>
      </c>
    </row>
    <row r="2824" spans="1:31" x14ac:dyDescent="0.25">
      <c r="A2824" s="40"/>
      <c r="B2824" s="88" t="str">
        <f>IF($X2824="", "", IF(COUNTIF('Application Process'!$I$11:$I$3035, $X2824)=0, 'Job Database'!$Y$8, IFERROR(INDEX('Application Process'!$AJ$11:$AJ$3035, MATCH($X2824, 'Application Process'!$I$11:$I$3035, 0)), "")))</f>
        <v/>
      </c>
      <c r="C2824" s="40"/>
      <c r="D2824" s="207"/>
      <c r="E2824" s="194"/>
      <c r="F2824" s="194"/>
      <c r="G2824" s="208"/>
      <c r="H2824" s="194"/>
      <c r="I2824" s="208"/>
      <c r="J2824" s="194"/>
      <c r="K2824" s="209"/>
      <c r="L2824" s="194"/>
      <c r="M2824" s="196"/>
      <c r="N2824" s="194"/>
      <c r="O2824" s="194"/>
      <c r="P2824" s="208"/>
      <c r="Q2824" s="194"/>
      <c r="R2824" s="210"/>
      <c r="S2824" s="211"/>
      <c r="T2824" s="193"/>
      <c r="U2824" s="40"/>
      <c r="W2824" s="41" t="str">
        <f t="shared" si="173"/>
        <v/>
      </c>
      <c r="X2824" s="58" t="str">
        <f t="shared" si="174"/>
        <v/>
      </c>
      <c r="Y2824" s="58" t="str">
        <f t="shared" si="172"/>
        <v/>
      </c>
      <c r="AC2824" s="41" t="str">
        <f t="shared" si="175"/>
        <v/>
      </c>
      <c r="AE2824" s="41" t="str">
        <f>IF($H2824="", "", IF(COUNTIF($AA$11:$AA$131, $H2824)&gt;0, 'Application Process'!$AC$4, ""))</f>
        <v/>
      </c>
    </row>
    <row r="2825" spans="1:31" x14ac:dyDescent="0.25">
      <c r="A2825" s="40"/>
      <c r="B2825" s="88" t="str">
        <f>IF($X2825="", "", IF(COUNTIF('Application Process'!$I$11:$I$3035, $X2825)=0, 'Job Database'!$Y$8, IFERROR(INDEX('Application Process'!$AJ$11:$AJ$3035, MATCH($X2825, 'Application Process'!$I$11:$I$3035, 0)), "")))</f>
        <v/>
      </c>
      <c r="C2825" s="40"/>
      <c r="D2825" s="207"/>
      <c r="E2825" s="194"/>
      <c r="F2825" s="194"/>
      <c r="G2825" s="208"/>
      <c r="H2825" s="194"/>
      <c r="I2825" s="208"/>
      <c r="J2825" s="194"/>
      <c r="K2825" s="209"/>
      <c r="L2825" s="194"/>
      <c r="M2825" s="196"/>
      <c r="N2825" s="194"/>
      <c r="O2825" s="194"/>
      <c r="P2825" s="208"/>
      <c r="Q2825" s="194"/>
      <c r="R2825" s="210"/>
      <c r="S2825" s="211"/>
      <c r="T2825" s="193"/>
      <c r="U2825" s="40"/>
      <c r="W2825" s="41" t="str">
        <f t="shared" si="173"/>
        <v/>
      </c>
      <c r="X2825" s="58" t="str">
        <f t="shared" si="174"/>
        <v/>
      </c>
      <c r="Y2825" s="58" t="str">
        <f t="shared" si="172"/>
        <v/>
      </c>
      <c r="AC2825" s="41" t="str">
        <f t="shared" si="175"/>
        <v/>
      </c>
      <c r="AE2825" s="41" t="str">
        <f>IF($H2825="", "", IF(COUNTIF($AA$11:$AA$131, $H2825)&gt;0, 'Application Process'!$AC$4, ""))</f>
        <v/>
      </c>
    </row>
    <row r="2826" spans="1:31" x14ac:dyDescent="0.25">
      <c r="A2826" s="40"/>
      <c r="B2826" s="88" t="str">
        <f>IF($X2826="", "", IF(COUNTIF('Application Process'!$I$11:$I$3035, $X2826)=0, 'Job Database'!$Y$8, IFERROR(INDEX('Application Process'!$AJ$11:$AJ$3035, MATCH($X2826, 'Application Process'!$I$11:$I$3035, 0)), "")))</f>
        <v/>
      </c>
      <c r="C2826" s="40"/>
      <c r="D2826" s="207"/>
      <c r="E2826" s="194"/>
      <c r="F2826" s="194"/>
      <c r="G2826" s="208"/>
      <c r="H2826" s="194"/>
      <c r="I2826" s="208"/>
      <c r="J2826" s="194"/>
      <c r="K2826" s="209"/>
      <c r="L2826" s="194"/>
      <c r="M2826" s="196"/>
      <c r="N2826" s="194"/>
      <c r="O2826" s="194"/>
      <c r="P2826" s="208"/>
      <c r="Q2826" s="194"/>
      <c r="R2826" s="210"/>
      <c r="S2826" s="211"/>
      <c r="T2826" s="193"/>
      <c r="U2826" s="40"/>
      <c r="W2826" s="41" t="str">
        <f t="shared" si="173"/>
        <v/>
      </c>
      <c r="X2826" s="58" t="str">
        <f t="shared" si="174"/>
        <v/>
      </c>
      <c r="Y2826" s="58" t="str">
        <f t="shared" si="172"/>
        <v/>
      </c>
      <c r="AC2826" s="41" t="str">
        <f t="shared" si="175"/>
        <v/>
      </c>
      <c r="AE2826" s="41" t="str">
        <f>IF($H2826="", "", IF(COUNTIF($AA$11:$AA$131, $H2826)&gt;0, 'Application Process'!$AC$4, ""))</f>
        <v/>
      </c>
    </row>
    <row r="2827" spans="1:31" x14ac:dyDescent="0.25">
      <c r="A2827" s="40"/>
      <c r="B2827" s="88" t="str">
        <f>IF($X2827="", "", IF(COUNTIF('Application Process'!$I$11:$I$3035, $X2827)=0, 'Job Database'!$Y$8, IFERROR(INDEX('Application Process'!$AJ$11:$AJ$3035, MATCH($X2827, 'Application Process'!$I$11:$I$3035, 0)), "")))</f>
        <v/>
      </c>
      <c r="C2827" s="40"/>
      <c r="D2827" s="207"/>
      <c r="E2827" s="194"/>
      <c r="F2827" s="194"/>
      <c r="G2827" s="208"/>
      <c r="H2827" s="194"/>
      <c r="I2827" s="208"/>
      <c r="J2827" s="194"/>
      <c r="K2827" s="209"/>
      <c r="L2827" s="194"/>
      <c r="M2827" s="196"/>
      <c r="N2827" s="194"/>
      <c r="O2827" s="194"/>
      <c r="P2827" s="208"/>
      <c r="Q2827" s="194"/>
      <c r="R2827" s="210"/>
      <c r="S2827" s="211"/>
      <c r="T2827" s="193"/>
      <c r="U2827" s="40"/>
      <c r="W2827" s="41" t="str">
        <f t="shared" si="173"/>
        <v/>
      </c>
      <c r="X2827" s="58" t="str">
        <f t="shared" si="174"/>
        <v/>
      </c>
      <c r="Y2827" s="58" t="str">
        <f t="shared" ref="Y2827:Y2890" si="176">IF($H2827="", "", CONCATENATE($H2827, " - ", $B2827))</f>
        <v/>
      </c>
      <c r="AC2827" s="41" t="str">
        <f t="shared" si="175"/>
        <v/>
      </c>
      <c r="AE2827" s="41" t="str">
        <f>IF($H2827="", "", IF(COUNTIF($AA$11:$AA$131, $H2827)&gt;0, 'Application Process'!$AC$4, ""))</f>
        <v/>
      </c>
    </row>
    <row r="2828" spans="1:31" x14ac:dyDescent="0.25">
      <c r="A2828" s="40"/>
      <c r="B2828" s="88" t="str">
        <f>IF($X2828="", "", IF(COUNTIF('Application Process'!$I$11:$I$3035, $X2828)=0, 'Job Database'!$Y$8, IFERROR(INDEX('Application Process'!$AJ$11:$AJ$3035, MATCH($X2828, 'Application Process'!$I$11:$I$3035, 0)), "")))</f>
        <v/>
      </c>
      <c r="C2828" s="40"/>
      <c r="D2828" s="207"/>
      <c r="E2828" s="194"/>
      <c r="F2828" s="194"/>
      <c r="G2828" s="208"/>
      <c r="H2828" s="194"/>
      <c r="I2828" s="208"/>
      <c r="J2828" s="194"/>
      <c r="K2828" s="209"/>
      <c r="L2828" s="194"/>
      <c r="M2828" s="196"/>
      <c r="N2828" s="194"/>
      <c r="O2828" s="194"/>
      <c r="P2828" s="208"/>
      <c r="Q2828" s="194"/>
      <c r="R2828" s="210"/>
      <c r="S2828" s="211"/>
      <c r="T2828" s="193"/>
      <c r="U2828" s="40"/>
      <c r="W2828" s="41" t="str">
        <f t="shared" ref="W2828:W2891" si="177">IF($D2828="", "", IF(COUNTIF($D$11:$D$3035, $D2828)&gt;1, "X", ""))</f>
        <v/>
      </c>
      <c r="X2828" s="58" t="str">
        <f t="shared" ref="X2828:X2891" si="178">IF($D2828="", "", CONCATENATE(D2828, IF(E2828="", "", " - "), IF(E2828="", "", E2828), IF(F2828="", "", " - "), IF(F2828="", "", F2828)))</f>
        <v/>
      </c>
      <c r="Y2828" s="58" t="str">
        <f t="shared" si="176"/>
        <v/>
      </c>
      <c r="AC2828" s="41" t="str">
        <f t="shared" ref="AC2828:AC2891" si="179">IF($H2828="", "", IF(COUNTIF($AA$11:$AA$131, $H2828)=0, "X", ""))</f>
        <v/>
      </c>
      <c r="AE2828" s="41" t="str">
        <f>IF($H2828="", "", IF(COUNTIF($AA$11:$AA$131, $H2828)&gt;0, 'Application Process'!$AC$4, ""))</f>
        <v/>
      </c>
    </row>
    <row r="2829" spans="1:31" x14ac:dyDescent="0.25">
      <c r="A2829" s="40"/>
      <c r="B2829" s="88" t="str">
        <f>IF($X2829="", "", IF(COUNTIF('Application Process'!$I$11:$I$3035, $X2829)=0, 'Job Database'!$Y$8, IFERROR(INDEX('Application Process'!$AJ$11:$AJ$3035, MATCH($X2829, 'Application Process'!$I$11:$I$3035, 0)), "")))</f>
        <v/>
      </c>
      <c r="C2829" s="40"/>
      <c r="D2829" s="207"/>
      <c r="E2829" s="194"/>
      <c r="F2829" s="194"/>
      <c r="G2829" s="208"/>
      <c r="H2829" s="194"/>
      <c r="I2829" s="208"/>
      <c r="J2829" s="194"/>
      <c r="K2829" s="209"/>
      <c r="L2829" s="194"/>
      <c r="M2829" s="196"/>
      <c r="N2829" s="194"/>
      <c r="O2829" s="194"/>
      <c r="P2829" s="208"/>
      <c r="Q2829" s="194"/>
      <c r="R2829" s="210"/>
      <c r="S2829" s="211"/>
      <c r="T2829" s="193"/>
      <c r="U2829" s="40"/>
      <c r="W2829" s="41" t="str">
        <f t="shared" si="177"/>
        <v/>
      </c>
      <c r="X2829" s="58" t="str">
        <f t="shared" si="178"/>
        <v/>
      </c>
      <c r="Y2829" s="58" t="str">
        <f t="shared" si="176"/>
        <v/>
      </c>
      <c r="AC2829" s="41" t="str">
        <f t="shared" si="179"/>
        <v/>
      </c>
      <c r="AE2829" s="41" t="str">
        <f>IF($H2829="", "", IF(COUNTIF($AA$11:$AA$131, $H2829)&gt;0, 'Application Process'!$AC$4, ""))</f>
        <v/>
      </c>
    </row>
    <row r="2830" spans="1:31" x14ac:dyDescent="0.25">
      <c r="A2830" s="40"/>
      <c r="B2830" s="88" t="str">
        <f>IF($X2830="", "", IF(COUNTIF('Application Process'!$I$11:$I$3035, $X2830)=0, 'Job Database'!$Y$8, IFERROR(INDEX('Application Process'!$AJ$11:$AJ$3035, MATCH($X2830, 'Application Process'!$I$11:$I$3035, 0)), "")))</f>
        <v/>
      </c>
      <c r="C2830" s="40"/>
      <c r="D2830" s="207"/>
      <c r="E2830" s="194"/>
      <c r="F2830" s="194"/>
      <c r="G2830" s="208"/>
      <c r="H2830" s="194"/>
      <c r="I2830" s="208"/>
      <c r="J2830" s="194"/>
      <c r="K2830" s="209"/>
      <c r="L2830" s="194"/>
      <c r="M2830" s="196"/>
      <c r="N2830" s="194"/>
      <c r="O2830" s="194"/>
      <c r="P2830" s="208"/>
      <c r="Q2830" s="194"/>
      <c r="R2830" s="210"/>
      <c r="S2830" s="211"/>
      <c r="T2830" s="193"/>
      <c r="U2830" s="40"/>
      <c r="W2830" s="41" t="str">
        <f t="shared" si="177"/>
        <v/>
      </c>
      <c r="X2830" s="58" t="str">
        <f t="shared" si="178"/>
        <v/>
      </c>
      <c r="Y2830" s="58" t="str">
        <f t="shared" si="176"/>
        <v/>
      </c>
      <c r="AC2830" s="41" t="str">
        <f t="shared" si="179"/>
        <v/>
      </c>
      <c r="AE2830" s="41" t="str">
        <f>IF($H2830="", "", IF(COUNTIF($AA$11:$AA$131, $H2830)&gt;0, 'Application Process'!$AC$4, ""))</f>
        <v/>
      </c>
    </row>
    <row r="2831" spans="1:31" x14ac:dyDescent="0.25">
      <c r="A2831" s="40"/>
      <c r="B2831" s="88" t="str">
        <f>IF($X2831="", "", IF(COUNTIF('Application Process'!$I$11:$I$3035, $X2831)=0, 'Job Database'!$Y$8, IFERROR(INDEX('Application Process'!$AJ$11:$AJ$3035, MATCH($X2831, 'Application Process'!$I$11:$I$3035, 0)), "")))</f>
        <v/>
      </c>
      <c r="C2831" s="40"/>
      <c r="D2831" s="207"/>
      <c r="E2831" s="194"/>
      <c r="F2831" s="194"/>
      <c r="G2831" s="208"/>
      <c r="H2831" s="194"/>
      <c r="I2831" s="208"/>
      <c r="J2831" s="194"/>
      <c r="K2831" s="209"/>
      <c r="L2831" s="194"/>
      <c r="M2831" s="196"/>
      <c r="N2831" s="194"/>
      <c r="O2831" s="194"/>
      <c r="P2831" s="208"/>
      <c r="Q2831" s="194"/>
      <c r="R2831" s="210"/>
      <c r="S2831" s="211"/>
      <c r="T2831" s="193"/>
      <c r="U2831" s="40"/>
      <c r="W2831" s="41" t="str">
        <f t="shared" si="177"/>
        <v/>
      </c>
      <c r="X2831" s="58" t="str">
        <f t="shared" si="178"/>
        <v/>
      </c>
      <c r="Y2831" s="58" t="str">
        <f t="shared" si="176"/>
        <v/>
      </c>
      <c r="AC2831" s="41" t="str">
        <f t="shared" si="179"/>
        <v/>
      </c>
      <c r="AE2831" s="41" t="str">
        <f>IF($H2831="", "", IF(COUNTIF($AA$11:$AA$131, $H2831)&gt;0, 'Application Process'!$AC$4, ""))</f>
        <v/>
      </c>
    </row>
    <row r="2832" spans="1:31" x14ac:dyDescent="0.25">
      <c r="A2832" s="40"/>
      <c r="B2832" s="88" t="str">
        <f>IF($X2832="", "", IF(COUNTIF('Application Process'!$I$11:$I$3035, $X2832)=0, 'Job Database'!$Y$8, IFERROR(INDEX('Application Process'!$AJ$11:$AJ$3035, MATCH($X2832, 'Application Process'!$I$11:$I$3035, 0)), "")))</f>
        <v/>
      </c>
      <c r="C2832" s="40"/>
      <c r="D2832" s="207"/>
      <c r="E2832" s="194"/>
      <c r="F2832" s="194"/>
      <c r="G2832" s="208"/>
      <c r="H2832" s="194"/>
      <c r="I2832" s="208"/>
      <c r="J2832" s="194"/>
      <c r="K2832" s="209"/>
      <c r="L2832" s="194"/>
      <c r="M2832" s="196"/>
      <c r="N2832" s="194"/>
      <c r="O2832" s="194"/>
      <c r="P2832" s="208"/>
      <c r="Q2832" s="194"/>
      <c r="R2832" s="210"/>
      <c r="S2832" s="211"/>
      <c r="T2832" s="193"/>
      <c r="U2832" s="40"/>
      <c r="W2832" s="41" t="str">
        <f t="shared" si="177"/>
        <v/>
      </c>
      <c r="X2832" s="58" t="str">
        <f t="shared" si="178"/>
        <v/>
      </c>
      <c r="Y2832" s="58" t="str">
        <f t="shared" si="176"/>
        <v/>
      </c>
      <c r="AC2832" s="41" t="str">
        <f t="shared" si="179"/>
        <v/>
      </c>
      <c r="AE2832" s="41" t="str">
        <f>IF($H2832="", "", IF(COUNTIF($AA$11:$AA$131, $H2832)&gt;0, 'Application Process'!$AC$4, ""))</f>
        <v/>
      </c>
    </row>
    <row r="2833" spans="1:31" x14ac:dyDescent="0.25">
      <c r="A2833" s="40"/>
      <c r="B2833" s="88" t="str">
        <f>IF($X2833="", "", IF(COUNTIF('Application Process'!$I$11:$I$3035, $X2833)=0, 'Job Database'!$Y$8, IFERROR(INDEX('Application Process'!$AJ$11:$AJ$3035, MATCH($X2833, 'Application Process'!$I$11:$I$3035, 0)), "")))</f>
        <v/>
      </c>
      <c r="C2833" s="40"/>
      <c r="D2833" s="207"/>
      <c r="E2833" s="194"/>
      <c r="F2833" s="194"/>
      <c r="G2833" s="208"/>
      <c r="H2833" s="194"/>
      <c r="I2833" s="208"/>
      <c r="J2833" s="194"/>
      <c r="K2833" s="209"/>
      <c r="L2833" s="194"/>
      <c r="M2833" s="196"/>
      <c r="N2833" s="194"/>
      <c r="O2833" s="194"/>
      <c r="P2833" s="208"/>
      <c r="Q2833" s="194"/>
      <c r="R2833" s="210"/>
      <c r="S2833" s="211"/>
      <c r="T2833" s="193"/>
      <c r="U2833" s="40"/>
      <c r="W2833" s="41" t="str">
        <f t="shared" si="177"/>
        <v/>
      </c>
      <c r="X2833" s="58" t="str">
        <f t="shared" si="178"/>
        <v/>
      </c>
      <c r="Y2833" s="58" t="str">
        <f t="shared" si="176"/>
        <v/>
      </c>
      <c r="AC2833" s="41" t="str">
        <f t="shared" si="179"/>
        <v/>
      </c>
      <c r="AE2833" s="41" t="str">
        <f>IF($H2833="", "", IF(COUNTIF($AA$11:$AA$131, $H2833)&gt;0, 'Application Process'!$AC$4, ""))</f>
        <v/>
      </c>
    </row>
    <row r="2834" spans="1:31" x14ac:dyDescent="0.25">
      <c r="A2834" s="40"/>
      <c r="B2834" s="88" t="str">
        <f>IF($X2834="", "", IF(COUNTIF('Application Process'!$I$11:$I$3035, $X2834)=0, 'Job Database'!$Y$8, IFERROR(INDEX('Application Process'!$AJ$11:$AJ$3035, MATCH($X2834, 'Application Process'!$I$11:$I$3035, 0)), "")))</f>
        <v/>
      </c>
      <c r="C2834" s="40"/>
      <c r="D2834" s="207"/>
      <c r="E2834" s="194"/>
      <c r="F2834" s="194"/>
      <c r="G2834" s="208"/>
      <c r="H2834" s="194"/>
      <c r="I2834" s="208"/>
      <c r="J2834" s="194"/>
      <c r="K2834" s="209"/>
      <c r="L2834" s="194"/>
      <c r="M2834" s="196"/>
      <c r="N2834" s="194"/>
      <c r="O2834" s="194"/>
      <c r="P2834" s="208"/>
      <c r="Q2834" s="194"/>
      <c r="R2834" s="210"/>
      <c r="S2834" s="211"/>
      <c r="T2834" s="193"/>
      <c r="U2834" s="40"/>
      <c r="W2834" s="41" t="str">
        <f t="shared" si="177"/>
        <v/>
      </c>
      <c r="X2834" s="58" t="str">
        <f t="shared" si="178"/>
        <v/>
      </c>
      <c r="Y2834" s="58" t="str">
        <f t="shared" si="176"/>
        <v/>
      </c>
      <c r="AC2834" s="41" t="str">
        <f t="shared" si="179"/>
        <v/>
      </c>
      <c r="AE2834" s="41" t="str">
        <f>IF($H2834="", "", IF(COUNTIF($AA$11:$AA$131, $H2834)&gt;0, 'Application Process'!$AC$4, ""))</f>
        <v/>
      </c>
    </row>
    <row r="2835" spans="1:31" x14ac:dyDescent="0.25">
      <c r="A2835" s="40"/>
      <c r="B2835" s="88" t="str">
        <f>IF($X2835="", "", IF(COUNTIF('Application Process'!$I$11:$I$3035, $X2835)=0, 'Job Database'!$Y$8, IFERROR(INDEX('Application Process'!$AJ$11:$AJ$3035, MATCH($X2835, 'Application Process'!$I$11:$I$3035, 0)), "")))</f>
        <v/>
      </c>
      <c r="C2835" s="40"/>
      <c r="D2835" s="207"/>
      <c r="E2835" s="194"/>
      <c r="F2835" s="194"/>
      <c r="G2835" s="208"/>
      <c r="H2835" s="194"/>
      <c r="I2835" s="208"/>
      <c r="J2835" s="194"/>
      <c r="K2835" s="209"/>
      <c r="L2835" s="194"/>
      <c r="M2835" s="196"/>
      <c r="N2835" s="194"/>
      <c r="O2835" s="194"/>
      <c r="P2835" s="208"/>
      <c r="Q2835" s="194"/>
      <c r="R2835" s="210"/>
      <c r="S2835" s="211"/>
      <c r="T2835" s="193"/>
      <c r="U2835" s="40"/>
      <c r="W2835" s="41" t="str">
        <f t="shared" si="177"/>
        <v/>
      </c>
      <c r="X2835" s="58" t="str">
        <f t="shared" si="178"/>
        <v/>
      </c>
      <c r="Y2835" s="58" t="str">
        <f t="shared" si="176"/>
        <v/>
      </c>
      <c r="AC2835" s="41" t="str">
        <f t="shared" si="179"/>
        <v/>
      </c>
      <c r="AE2835" s="41" t="str">
        <f>IF($H2835="", "", IF(COUNTIF($AA$11:$AA$131, $H2835)&gt;0, 'Application Process'!$AC$4, ""))</f>
        <v/>
      </c>
    </row>
    <row r="2836" spans="1:31" x14ac:dyDescent="0.25">
      <c r="A2836" s="40"/>
      <c r="B2836" s="88" t="str">
        <f>IF($X2836="", "", IF(COUNTIF('Application Process'!$I$11:$I$3035, $X2836)=0, 'Job Database'!$Y$8, IFERROR(INDEX('Application Process'!$AJ$11:$AJ$3035, MATCH($X2836, 'Application Process'!$I$11:$I$3035, 0)), "")))</f>
        <v/>
      </c>
      <c r="C2836" s="40"/>
      <c r="D2836" s="207"/>
      <c r="E2836" s="194"/>
      <c r="F2836" s="194"/>
      <c r="G2836" s="208"/>
      <c r="H2836" s="194"/>
      <c r="I2836" s="208"/>
      <c r="J2836" s="194"/>
      <c r="K2836" s="209"/>
      <c r="L2836" s="194"/>
      <c r="M2836" s="196"/>
      <c r="N2836" s="194"/>
      <c r="O2836" s="194"/>
      <c r="P2836" s="208"/>
      <c r="Q2836" s="194"/>
      <c r="R2836" s="210"/>
      <c r="S2836" s="211"/>
      <c r="T2836" s="193"/>
      <c r="U2836" s="40"/>
      <c r="W2836" s="41" t="str">
        <f t="shared" si="177"/>
        <v/>
      </c>
      <c r="X2836" s="58" t="str">
        <f t="shared" si="178"/>
        <v/>
      </c>
      <c r="Y2836" s="58" t="str">
        <f t="shared" si="176"/>
        <v/>
      </c>
      <c r="AC2836" s="41" t="str">
        <f t="shared" si="179"/>
        <v/>
      </c>
      <c r="AE2836" s="41" t="str">
        <f>IF($H2836="", "", IF(COUNTIF($AA$11:$AA$131, $H2836)&gt;0, 'Application Process'!$AC$4, ""))</f>
        <v/>
      </c>
    </row>
    <row r="2837" spans="1:31" x14ac:dyDescent="0.25">
      <c r="A2837" s="40"/>
      <c r="B2837" s="88" t="str">
        <f>IF($X2837="", "", IF(COUNTIF('Application Process'!$I$11:$I$3035, $X2837)=0, 'Job Database'!$Y$8, IFERROR(INDEX('Application Process'!$AJ$11:$AJ$3035, MATCH($X2837, 'Application Process'!$I$11:$I$3035, 0)), "")))</f>
        <v/>
      </c>
      <c r="C2837" s="40"/>
      <c r="D2837" s="207"/>
      <c r="E2837" s="194"/>
      <c r="F2837" s="194"/>
      <c r="G2837" s="208"/>
      <c r="H2837" s="194"/>
      <c r="I2837" s="208"/>
      <c r="J2837" s="194"/>
      <c r="K2837" s="209"/>
      <c r="L2837" s="194"/>
      <c r="M2837" s="196"/>
      <c r="N2837" s="194"/>
      <c r="O2837" s="194"/>
      <c r="P2837" s="208"/>
      <c r="Q2837" s="194"/>
      <c r="R2837" s="210"/>
      <c r="S2837" s="211"/>
      <c r="T2837" s="193"/>
      <c r="U2837" s="40"/>
      <c r="W2837" s="41" t="str">
        <f t="shared" si="177"/>
        <v/>
      </c>
      <c r="X2837" s="58" t="str">
        <f t="shared" si="178"/>
        <v/>
      </c>
      <c r="Y2837" s="58" t="str">
        <f t="shared" si="176"/>
        <v/>
      </c>
      <c r="AC2837" s="41" t="str">
        <f t="shared" si="179"/>
        <v/>
      </c>
      <c r="AE2837" s="41" t="str">
        <f>IF($H2837="", "", IF(COUNTIF($AA$11:$AA$131, $H2837)&gt;0, 'Application Process'!$AC$4, ""))</f>
        <v/>
      </c>
    </row>
    <row r="2838" spans="1:31" x14ac:dyDescent="0.25">
      <c r="A2838" s="40"/>
      <c r="B2838" s="88" t="str">
        <f>IF($X2838="", "", IF(COUNTIF('Application Process'!$I$11:$I$3035, $X2838)=0, 'Job Database'!$Y$8, IFERROR(INDEX('Application Process'!$AJ$11:$AJ$3035, MATCH($X2838, 'Application Process'!$I$11:$I$3035, 0)), "")))</f>
        <v/>
      </c>
      <c r="C2838" s="40"/>
      <c r="D2838" s="207"/>
      <c r="E2838" s="194"/>
      <c r="F2838" s="194"/>
      <c r="G2838" s="208"/>
      <c r="H2838" s="194"/>
      <c r="I2838" s="208"/>
      <c r="J2838" s="194"/>
      <c r="K2838" s="209"/>
      <c r="L2838" s="194"/>
      <c r="M2838" s="196"/>
      <c r="N2838" s="194"/>
      <c r="O2838" s="194"/>
      <c r="P2838" s="208"/>
      <c r="Q2838" s="194"/>
      <c r="R2838" s="210"/>
      <c r="S2838" s="211"/>
      <c r="T2838" s="193"/>
      <c r="U2838" s="40"/>
      <c r="W2838" s="41" t="str">
        <f t="shared" si="177"/>
        <v/>
      </c>
      <c r="X2838" s="58" t="str">
        <f t="shared" si="178"/>
        <v/>
      </c>
      <c r="Y2838" s="58" t="str">
        <f t="shared" si="176"/>
        <v/>
      </c>
      <c r="AC2838" s="41" t="str">
        <f t="shared" si="179"/>
        <v/>
      </c>
      <c r="AE2838" s="41" t="str">
        <f>IF($H2838="", "", IF(COUNTIF($AA$11:$AA$131, $H2838)&gt;0, 'Application Process'!$AC$4, ""))</f>
        <v/>
      </c>
    </row>
    <row r="2839" spans="1:31" x14ac:dyDescent="0.25">
      <c r="A2839" s="40"/>
      <c r="B2839" s="88" t="str">
        <f>IF($X2839="", "", IF(COUNTIF('Application Process'!$I$11:$I$3035, $X2839)=0, 'Job Database'!$Y$8, IFERROR(INDEX('Application Process'!$AJ$11:$AJ$3035, MATCH($X2839, 'Application Process'!$I$11:$I$3035, 0)), "")))</f>
        <v/>
      </c>
      <c r="C2839" s="40"/>
      <c r="D2839" s="207"/>
      <c r="E2839" s="194"/>
      <c r="F2839" s="194"/>
      <c r="G2839" s="208"/>
      <c r="H2839" s="194"/>
      <c r="I2839" s="208"/>
      <c r="J2839" s="194"/>
      <c r="K2839" s="209"/>
      <c r="L2839" s="194"/>
      <c r="M2839" s="196"/>
      <c r="N2839" s="194"/>
      <c r="O2839" s="194"/>
      <c r="P2839" s="208"/>
      <c r="Q2839" s="194"/>
      <c r="R2839" s="210"/>
      <c r="S2839" s="211"/>
      <c r="T2839" s="193"/>
      <c r="U2839" s="40"/>
      <c r="W2839" s="41" t="str">
        <f t="shared" si="177"/>
        <v/>
      </c>
      <c r="X2839" s="58" t="str">
        <f t="shared" si="178"/>
        <v/>
      </c>
      <c r="Y2839" s="58" t="str">
        <f t="shared" si="176"/>
        <v/>
      </c>
      <c r="AC2839" s="41" t="str">
        <f t="shared" si="179"/>
        <v/>
      </c>
      <c r="AE2839" s="41" t="str">
        <f>IF($H2839="", "", IF(COUNTIF($AA$11:$AA$131, $H2839)&gt;0, 'Application Process'!$AC$4, ""))</f>
        <v/>
      </c>
    </row>
    <row r="2840" spans="1:31" x14ac:dyDescent="0.25">
      <c r="A2840" s="40"/>
      <c r="B2840" s="88" t="str">
        <f>IF($X2840="", "", IF(COUNTIF('Application Process'!$I$11:$I$3035, $X2840)=0, 'Job Database'!$Y$8, IFERROR(INDEX('Application Process'!$AJ$11:$AJ$3035, MATCH($X2840, 'Application Process'!$I$11:$I$3035, 0)), "")))</f>
        <v/>
      </c>
      <c r="C2840" s="40"/>
      <c r="D2840" s="207"/>
      <c r="E2840" s="194"/>
      <c r="F2840" s="194"/>
      <c r="G2840" s="208"/>
      <c r="H2840" s="194"/>
      <c r="I2840" s="208"/>
      <c r="J2840" s="194"/>
      <c r="K2840" s="209"/>
      <c r="L2840" s="194"/>
      <c r="M2840" s="196"/>
      <c r="N2840" s="194"/>
      <c r="O2840" s="194"/>
      <c r="P2840" s="208"/>
      <c r="Q2840" s="194"/>
      <c r="R2840" s="210"/>
      <c r="S2840" s="211"/>
      <c r="T2840" s="193"/>
      <c r="U2840" s="40"/>
      <c r="W2840" s="41" t="str">
        <f t="shared" si="177"/>
        <v/>
      </c>
      <c r="X2840" s="58" t="str">
        <f t="shared" si="178"/>
        <v/>
      </c>
      <c r="Y2840" s="58" t="str">
        <f t="shared" si="176"/>
        <v/>
      </c>
      <c r="AC2840" s="41" t="str">
        <f t="shared" si="179"/>
        <v/>
      </c>
      <c r="AE2840" s="41" t="str">
        <f>IF($H2840="", "", IF(COUNTIF($AA$11:$AA$131, $H2840)&gt;0, 'Application Process'!$AC$4, ""))</f>
        <v/>
      </c>
    </row>
    <row r="2841" spans="1:31" x14ac:dyDescent="0.25">
      <c r="A2841" s="40"/>
      <c r="B2841" s="88" t="str">
        <f>IF($X2841="", "", IF(COUNTIF('Application Process'!$I$11:$I$3035, $X2841)=0, 'Job Database'!$Y$8, IFERROR(INDEX('Application Process'!$AJ$11:$AJ$3035, MATCH($X2841, 'Application Process'!$I$11:$I$3035, 0)), "")))</f>
        <v/>
      </c>
      <c r="C2841" s="40"/>
      <c r="D2841" s="207"/>
      <c r="E2841" s="194"/>
      <c r="F2841" s="194"/>
      <c r="G2841" s="208"/>
      <c r="H2841" s="194"/>
      <c r="I2841" s="208"/>
      <c r="J2841" s="194"/>
      <c r="K2841" s="209"/>
      <c r="L2841" s="194"/>
      <c r="M2841" s="196"/>
      <c r="N2841" s="194"/>
      <c r="O2841" s="194"/>
      <c r="P2841" s="208"/>
      <c r="Q2841" s="194"/>
      <c r="R2841" s="210"/>
      <c r="S2841" s="211"/>
      <c r="T2841" s="193"/>
      <c r="U2841" s="40"/>
      <c r="W2841" s="41" t="str">
        <f t="shared" si="177"/>
        <v/>
      </c>
      <c r="X2841" s="58" t="str">
        <f t="shared" si="178"/>
        <v/>
      </c>
      <c r="Y2841" s="58" t="str">
        <f t="shared" si="176"/>
        <v/>
      </c>
      <c r="AC2841" s="41" t="str">
        <f t="shared" si="179"/>
        <v/>
      </c>
      <c r="AE2841" s="41" t="str">
        <f>IF($H2841="", "", IF(COUNTIF($AA$11:$AA$131, $H2841)&gt;0, 'Application Process'!$AC$4, ""))</f>
        <v/>
      </c>
    </row>
    <row r="2842" spans="1:31" x14ac:dyDescent="0.25">
      <c r="A2842" s="40"/>
      <c r="B2842" s="88" t="str">
        <f>IF($X2842="", "", IF(COUNTIF('Application Process'!$I$11:$I$3035, $X2842)=0, 'Job Database'!$Y$8, IFERROR(INDEX('Application Process'!$AJ$11:$AJ$3035, MATCH($X2842, 'Application Process'!$I$11:$I$3035, 0)), "")))</f>
        <v/>
      </c>
      <c r="C2842" s="40"/>
      <c r="D2842" s="207"/>
      <c r="E2842" s="194"/>
      <c r="F2842" s="194"/>
      <c r="G2842" s="208"/>
      <c r="H2842" s="194"/>
      <c r="I2842" s="208"/>
      <c r="J2842" s="194"/>
      <c r="K2842" s="209"/>
      <c r="L2842" s="194"/>
      <c r="M2842" s="196"/>
      <c r="N2842" s="194"/>
      <c r="O2842" s="194"/>
      <c r="P2842" s="208"/>
      <c r="Q2842" s="194"/>
      <c r="R2842" s="210"/>
      <c r="S2842" s="211"/>
      <c r="T2842" s="193"/>
      <c r="U2842" s="40"/>
      <c r="W2842" s="41" t="str">
        <f t="shared" si="177"/>
        <v/>
      </c>
      <c r="X2842" s="58" t="str">
        <f t="shared" si="178"/>
        <v/>
      </c>
      <c r="Y2842" s="58" t="str">
        <f t="shared" si="176"/>
        <v/>
      </c>
      <c r="AC2842" s="41" t="str">
        <f t="shared" si="179"/>
        <v/>
      </c>
      <c r="AE2842" s="41" t="str">
        <f>IF($H2842="", "", IF(COUNTIF($AA$11:$AA$131, $H2842)&gt;0, 'Application Process'!$AC$4, ""))</f>
        <v/>
      </c>
    </row>
    <row r="2843" spans="1:31" x14ac:dyDescent="0.25">
      <c r="A2843" s="40"/>
      <c r="B2843" s="88" t="str">
        <f>IF($X2843="", "", IF(COUNTIF('Application Process'!$I$11:$I$3035, $X2843)=0, 'Job Database'!$Y$8, IFERROR(INDEX('Application Process'!$AJ$11:$AJ$3035, MATCH($X2843, 'Application Process'!$I$11:$I$3035, 0)), "")))</f>
        <v/>
      </c>
      <c r="C2843" s="40"/>
      <c r="D2843" s="207"/>
      <c r="E2843" s="194"/>
      <c r="F2843" s="194"/>
      <c r="G2843" s="208"/>
      <c r="H2843" s="194"/>
      <c r="I2843" s="208"/>
      <c r="J2843" s="194"/>
      <c r="K2843" s="209"/>
      <c r="L2843" s="194"/>
      <c r="M2843" s="196"/>
      <c r="N2843" s="194"/>
      <c r="O2843" s="194"/>
      <c r="P2843" s="208"/>
      <c r="Q2843" s="194"/>
      <c r="R2843" s="210"/>
      <c r="S2843" s="211"/>
      <c r="T2843" s="193"/>
      <c r="U2843" s="40"/>
      <c r="W2843" s="41" t="str">
        <f t="shared" si="177"/>
        <v/>
      </c>
      <c r="X2843" s="58" t="str">
        <f t="shared" si="178"/>
        <v/>
      </c>
      <c r="Y2843" s="58" t="str">
        <f t="shared" si="176"/>
        <v/>
      </c>
      <c r="AC2843" s="41" t="str">
        <f t="shared" si="179"/>
        <v/>
      </c>
      <c r="AE2843" s="41" t="str">
        <f>IF($H2843="", "", IF(COUNTIF($AA$11:$AA$131, $H2843)&gt;0, 'Application Process'!$AC$4, ""))</f>
        <v/>
      </c>
    </row>
    <row r="2844" spans="1:31" x14ac:dyDescent="0.25">
      <c r="A2844" s="40"/>
      <c r="B2844" s="88" t="str">
        <f>IF($X2844="", "", IF(COUNTIF('Application Process'!$I$11:$I$3035, $X2844)=0, 'Job Database'!$Y$8, IFERROR(INDEX('Application Process'!$AJ$11:$AJ$3035, MATCH($X2844, 'Application Process'!$I$11:$I$3035, 0)), "")))</f>
        <v/>
      </c>
      <c r="C2844" s="40"/>
      <c r="D2844" s="207"/>
      <c r="E2844" s="194"/>
      <c r="F2844" s="194"/>
      <c r="G2844" s="208"/>
      <c r="H2844" s="194"/>
      <c r="I2844" s="208"/>
      <c r="J2844" s="194"/>
      <c r="K2844" s="209"/>
      <c r="L2844" s="194"/>
      <c r="M2844" s="196"/>
      <c r="N2844" s="194"/>
      <c r="O2844" s="194"/>
      <c r="P2844" s="208"/>
      <c r="Q2844" s="194"/>
      <c r="R2844" s="210"/>
      <c r="S2844" s="211"/>
      <c r="T2844" s="193"/>
      <c r="U2844" s="40"/>
      <c r="W2844" s="41" t="str">
        <f t="shared" si="177"/>
        <v/>
      </c>
      <c r="X2844" s="58" t="str">
        <f t="shared" si="178"/>
        <v/>
      </c>
      <c r="Y2844" s="58" t="str">
        <f t="shared" si="176"/>
        <v/>
      </c>
      <c r="AC2844" s="41" t="str">
        <f t="shared" si="179"/>
        <v/>
      </c>
      <c r="AE2844" s="41" t="str">
        <f>IF($H2844="", "", IF(COUNTIF($AA$11:$AA$131, $H2844)&gt;0, 'Application Process'!$AC$4, ""))</f>
        <v/>
      </c>
    </row>
    <row r="2845" spans="1:31" x14ac:dyDescent="0.25">
      <c r="A2845" s="40"/>
      <c r="B2845" s="88" t="str">
        <f>IF($X2845="", "", IF(COUNTIF('Application Process'!$I$11:$I$3035, $X2845)=0, 'Job Database'!$Y$8, IFERROR(INDEX('Application Process'!$AJ$11:$AJ$3035, MATCH($X2845, 'Application Process'!$I$11:$I$3035, 0)), "")))</f>
        <v/>
      </c>
      <c r="C2845" s="40"/>
      <c r="D2845" s="207"/>
      <c r="E2845" s="194"/>
      <c r="F2845" s="194"/>
      <c r="G2845" s="208"/>
      <c r="H2845" s="194"/>
      <c r="I2845" s="208"/>
      <c r="J2845" s="194"/>
      <c r="K2845" s="209"/>
      <c r="L2845" s="194"/>
      <c r="M2845" s="196"/>
      <c r="N2845" s="194"/>
      <c r="O2845" s="194"/>
      <c r="P2845" s="208"/>
      <c r="Q2845" s="194"/>
      <c r="R2845" s="210"/>
      <c r="S2845" s="211"/>
      <c r="T2845" s="193"/>
      <c r="U2845" s="40"/>
      <c r="W2845" s="41" t="str">
        <f t="shared" si="177"/>
        <v/>
      </c>
      <c r="X2845" s="58" t="str">
        <f t="shared" si="178"/>
        <v/>
      </c>
      <c r="Y2845" s="58" t="str">
        <f t="shared" si="176"/>
        <v/>
      </c>
      <c r="AC2845" s="41" t="str">
        <f t="shared" si="179"/>
        <v/>
      </c>
      <c r="AE2845" s="41" t="str">
        <f>IF($H2845="", "", IF(COUNTIF($AA$11:$AA$131, $H2845)&gt;0, 'Application Process'!$AC$4, ""))</f>
        <v/>
      </c>
    </row>
    <row r="2846" spans="1:31" x14ac:dyDescent="0.25">
      <c r="A2846" s="40"/>
      <c r="B2846" s="88" t="str">
        <f>IF($X2846="", "", IF(COUNTIF('Application Process'!$I$11:$I$3035, $X2846)=0, 'Job Database'!$Y$8, IFERROR(INDEX('Application Process'!$AJ$11:$AJ$3035, MATCH($X2846, 'Application Process'!$I$11:$I$3035, 0)), "")))</f>
        <v/>
      </c>
      <c r="C2846" s="40"/>
      <c r="D2846" s="207"/>
      <c r="E2846" s="194"/>
      <c r="F2846" s="194"/>
      <c r="G2846" s="208"/>
      <c r="H2846" s="194"/>
      <c r="I2846" s="208"/>
      <c r="J2846" s="194"/>
      <c r="K2846" s="209"/>
      <c r="L2846" s="194"/>
      <c r="M2846" s="196"/>
      <c r="N2846" s="194"/>
      <c r="O2846" s="194"/>
      <c r="P2846" s="208"/>
      <c r="Q2846" s="194"/>
      <c r="R2846" s="210"/>
      <c r="S2846" s="211"/>
      <c r="T2846" s="193"/>
      <c r="U2846" s="40"/>
      <c r="W2846" s="41" t="str">
        <f t="shared" si="177"/>
        <v/>
      </c>
      <c r="X2846" s="58" t="str">
        <f t="shared" si="178"/>
        <v/>
      </c>
      <c r="Y2846" s="58" t="str">
        <f t="shared" si="176"/>
        <v/>
      </c>
      <c r="AC2846" s="41" t="str">
        <f t="shared" si="179"/>
        <v/>
      </c>
      <c r="AE2846" s="41" t="str">
        <f>IF($H2846="", "", IF(COUNTIF($AA$11:$AA$131, $H2846)&gt;0, 'Application Process'!$AC$4, ""))</f>
        <v/>
      </c>
    </row>
    <row r="2847" spans="1:31" x14ac:dyDescent="0.25">
      <c r="A2847" s="40"/>
      <c r="B2847" s="88" t="str">
        <f>IF($X2847="", "", IF(COUNTIF('Application Process'!$I$11:$I$3035, $X2847)=0, 'Job Database'!$Y$8, IFERROR(INDEX('Application Process'!$AJ$11:$AJ$3035, MATCH($X2847, 'Application Process'!$I$11:$I$3035, 0)), "")))</f>
        <v/>
      </c>
      <c r="C2847" s="40"/>
      <c r="D2847" s="207"/>
      <c r="E2847" s="194"/>
      <c r="F2847" s="194"/>
      <c r="G2847" s="208"/>
      <c r="H2847" s="194"/>
      <c r="I2847" s="208"/>
      <c r="J2847" s="194"/>
      <c r="K2847" s="209"/>
      <c r="L2847" s="194"/>
      <c r="M2847" s="196"/>
      <c r="N2847" s="194"/>
      <c r="O2847" s="194"/>
      <c r="P2847" s="208"/>
      <c r="Q2847" s="194"/>
      <c r="R2847" s="210"/>
      <c r="S2847" s="211"/>
      <c r="T2847" s="193"/>
      <c r="U2847" s="40"/>
      <c r="W2847" s="41" t="str">
        <f t="shared" si="177"/>
        <v/>
      </c>
      <c r="X2847" s="58" t="str">
        <f t="shared" si="178"/>
        <v/>
      </c>
      <c r="Y2847" s="58" t="str">
        <f t="shared" si="176"/>
        <v/>
      </c>
      <c r="AC2847" s="41" t="str">
        <f t="shared" si="179"/>
        <v/>
      </c>
      <c r="AE2847" s="41" t="str">
        <f>IF($H2847="", "", IF(COUNTIF($AA$11:$AA$131, $H2847)&gt;0, 'Application Process'!$AC$4, ""))</f>
        <v/>
      </c>
    </row>
    <row r="2848" spans="1:31" x14ac:dyDescent="0.25">
      <c r="A2848" s="40"/>
      <c r="B2848" s="88" t="str">
        <f>IF($X2848="", "", IF(COUNTIF('Application Process'!$I$11:$I$3035, $X2848)=0, 'Job Database'!$Y$8, IFERROR(INDEX('Application Process'!$AJ$11:$AJ$3035, MATCH($X2848, 'Application Process'!$I$11:$I$3035, 0)), "")))</f>
        <v/>
      </c>
      <c r="C2848" s="40"/>
      <c r="D2848" s="207"/>
      <c r="E2848" s="194"/>
      <c r="F2848" s="194"/>
      <c r="G2848" s="208"/>
      <c r="H2848" s="194"/>
      <c r="I2848" s="208"/>
      <c r="J2848" s="194"/>
      <c r="K2848" s="209"/>
      <c r="L2848" s="194"/>
      <c r="M2848" s="196"/>
      <c r="N2848" s="194"/>
      <c r="O2848" s="194"/>
      <c r="P2848" s="208"/>
      <c r="Q2848" s="194"/>
      <c r="R2848" s="210"/>
      <c r="S2848" s="211"/>
      <c r="T2848" s="193"/>
      <c r="U2848" s="40"/>
      <c r="W2848" s="41" t="str">
        <f t="shared" si="177"/>
        <v/>
      </c>
      <c r="X2848" s="58" t="str">
        <f t="shared" si="178"/>
        <v/>
      </c>
      <c r="Y2848" s="58" t="str">
        <f t="shared" si="176"/>
        <v/>
      </c>
      <c r="AC2848" s="41" t="str">
        <f t="shared" si="179"/>
        <v/>
      </c>
      <c r="AE2848" s="41" t="str">
        <f>IF($H2848="", "", IF(COUNTIF($AA$11:$AA$131, $H2848)&gt;0, 'Application Process'!$AC$4, ""))</f>
        <v/>
      </c>
    </row>
    <row r="2849" spans="1:31" x14ac:dyDescent="0.25">
      <c r="A2849" s="40"/>
      <c r="B2849" s="88" t="str">
        <f>IF($X2849="", "", IF(COUNTIF('Application Process'!$I$11:$I$3035, $X2849)=0, 'Job Database'!$Y$8, IFERROR(INDEX('Application Process'!$AJ$11:$AJ$3035, MATCH($X2849, 'Application Process'!$I$11:$I$3035, 0)), "")))</f>
        <v/>
      </c>
      <c r="C2849" s="40"/>
      <c r="D2849" s="207"/>
      <c r="E2849" s="194"/>
      <c r="F2849" s="194"/>
      <c r="G2849" s="208"/>
      <c r="H2849" s="194"/>
      <c r="I2849" s="208"/>
      <c r="J2849" s="194"/>
      <c r="K2849" s="209"/>
      <c r="L2849" s="194"/>
      <c r="M2849" s="196"/>
      <c r="N2849" s="194"/>
      <c r="O2849" s="194"/>
      <c r="P2849" s="208"/>
      <c r="Q2849" s="194"/>
      <c r="R2849" s="210"/>
      <c r="S2849" s="211"/>
      <c r="T2849" s="193"/>
      <c r="U2849" s="40"/>
      <c r="W2849" s="41" t="str">
        <f t="shared" si="177"/>
        <v/>
      </c>
      <c r="X2849" s="58" t="str">
        <f t="shared" si="178"/>
        <v/>
      </c>
      <c r="Y2849" s="58" t="str">
        <f t="shared" si="176"/>
        <v/>
      </c>
      <c r="AC2849" s="41" t="str">
        <f t="shared" si="179"/>
        <v/>
      </c>
      <c r="AE2849" s="41" t="str">
        <f>IF($H2849="", "", IF(COUNTIF($AA$11:$AA$131, $H2849)&gt;0, 'Application Process'!$AC$4, ""))</f>
        <v/>
      </c>
    </row>
    <row r="2850" spans="1:31" x14ac:dyDescent="0.25">
      <c r="A2850" s="40"/>
      <c r="B2850" s="88" t="str">
        <f>IF($X2850="", "", IF(COUNTIF('Application Process'!$I$11:$I$3035, $X2850)=0, 'Job Database'!$Y$8, IFERROR(INDEX('Application Process'!$AJ$11:$AJ$3035, MATCH($X2850, 'Application Process'!$I$11:$I$3035, 0)), "")))</f>
        <v/>
      </c>
      <c r="C2850" s="40"/>
      <c r="D2850" s="207"/>
      <c r="E2850" s="194"/>
      <c r="F2850" s="194"/>
      <c r="G2850" s="208"/>
      <c r="H2850" s="194"/>
      <c r="I2850" s="208"/>
      <c r="J2850" s="194"/>
      <c r="K2850" s="209"/>
      <c r="L2850" s="194"/>
      <c r="M2850" s="196"/>
      <c r="N2850" s="194"/>
      <c r="O2850" s="194"/>
      <c r="P2850" s="208"/>
      <c r="Q2850" s="194"/>
      <c r="R2850" s="210"/>
      <c r="S2850" s="211"/>
      <c r="T2850" s="193"/>
      <c r="U2850" s="40"/>
      <c r="W2850" s="41" t="str">
        <f t="shared" si="177"/>
        <v/>
      </c>
      <c r="X2850" s="58" t="str">
        <f t="shared" si="178"/>
        <v/>
      </c>
      <c r="Y2850" s="58" t="str">
        <f t="shared" si="176"/>
        <v/>
      </c>
      <c r="AC2850" s="41" t="str">
        <f t="shared" si="179"/>
        <v/>
      </c>
      <c r="AE2850" s="41" t="str">
        <f>IF($H2850="", "", IF(COUNTIF($AA$11:$AA$131, $H2850)&gt;0, 'Application Process'!$AC$4, ""))</f>
        <v/>
      </c>
    </row>
    <row r="2851" spans="1:31" x14ac:dyDescent="0.25">
      <c r="A2851" s="40"/>
      <c r="B2851" s="88" t="str">
        <f>IF($X2851="", "", IF(COUNTIF('Application Process'!$I$11:$I$3035, $X2851)=0, 'Job Database'!$Y$8, IFERROR(INDEX('Application Process'!$AJ$11:$AJ$3035, MATCH($X2851, 'Application Process'!$I$11:$I$3035, 0)), "")))</f>
        <v/>
      </c>
      <c r="C2851" s="40"/>
      <c r="D2851" s="207"/>
      <c r="E2851" s="194"/>
      <c r="F2851" s="194"/>
      <c r="G2851" s="208"/>
      <c r="H2851" s="194"/>
      <c r="I2851" s="208"/>
      <c r="J2851" s="194"/>
      <c r="K2851" s="209"/>
      <c r="L2851" s="194"/>
      <c r="M2851" s="196"/>
      <c r="N2851" s="194"/>
      <c r="O2851" s="194"/>
      <c r="P2851" s="208"/>
      <c r="Q2851" s="194"/>
      <c r="R2851" s="210"/>
      <c r="S2851" s="211"/>
      <c r="T2851" s="193"/>
      <c r="U2851" s="40"/>
      <c r="W2851" s="41" t="str">
        <f t="shared" si="177"/>
        <v/>
      </c>
      <c r="X2851" s="58" t="str">
        <f t="shared" si="178"/>
        <v/>
      </c>
      <c r="Y2851" s="58" t="str">
        <f t="shared" si="176"/>
        <v/>
      </c>
      <c r="AC2851" s="41" t="str">
        <f t="shared" si="179"/>
        <v/>
      </c>
      <c r="AE2851" s="41" t="str">
        <f>IF($H2851="", "", IF(COUNTIF($AA$11:$AA$131, $H2851)&gt;0, 'Application Process'!$AC$4, ""))</f>
        <v/>
      </c>
    </row>
    <row r="2852" spans="1:31" x14ac:dyDescent="0.25">
      <c r="A2852" s="40"/>
      <c r="B2852" s="88" t="str">
        <f>IF($X2852="", "", IF(COUNTIF('Application Process'!$I$11:$I$3035, $X2852)=0, 'Job Database'!$Y$8, IFERROR(INDEX('Application Process'!$AJ$11:$AJ$3035, MATCH($X2852, 'Application Process'!$I$11:$I$3035, 0)), "")))</f>
        <v/>
      </c>
      <c r="C2852" s="40"/>
      <c r="D2852" s="207"/>
      <c r="E2852" s="194"/>
      <c r="F2852" s="194"/>
      <c r="G2852" s="208"/>
      <c r="H2852" s="194"/>
      <c r="I2852" s="208"/>
      <c r="J2852" s="194"/>
      <c r="K2852" s="209"/>
      <c r="L2852" s="194"/>
      <c r="M2852" s="196"/>
      <c r="N2852" s="194"/>
      <c r="O2852" s="194"/>
      <c r="P2852" s="208"/>
      <c r="Q2852" s="194"/>
      <c r="R2852" s="210"/>
      <c r="S2852" s="211"/>
      <c r="T2852" s="193"/>
      <c r="U2852" s="40"/>
      <c r="W2852" s="41" t="str">
        <f t="shared" si="177"/>
        <v/>
      </c>
      <c r="X2852" s="58" t="str">
        <f t="shared" si="178"/>
        <v/>
      </c>
      <c r="Y2852" s="58" t="str">
        <f t="shared" si="176"/>
        <v/>
      </c>
      <c r="AC2852" s="41" t="str">
        <f t="shared" si="179"/>
        <v/>
      </c>
      <c r="AE2852" s="41" t="str">
        <f>IF($H2852="", "", IF(COUNTIF($AA$11:$AA$131, $H2852)&gt;0, 'Application Process'!$AC$4, ""))</f>
        <v/>
      </c>
    </row>
    <row r="2853" spans="1:31" x14ac:dyDescent="0.25">
      <c r="A2853" s="40"/>
      <c r="B2853" s="88" t="str">
        <f>IF($X2853="", "", IF(COUNTIF('Application Process'!$I$11:$I$3035, $X2853)=0, 'Job Database'!$Y$8, IFERROR(INDEX('Application Process'!$AJ$11:$AJ$3035, MATCH($X2853, 'Application Process'!$I$11:$I$3035, 0)), "")))</f>
        <v/>
      </c>
      <c r="C2853" s="40"/>
      <c r="D2853" s="207"/>
      <c r="E2853" s="194"/>
      <c r="F2853" s="194"/>
      <c r="G2853" s="208"/>
      <c r="H2853" s="194"/>
      <c r="I2853" s="208"/>
      <c r="J2853" s="194"/>
      <c r="K2853" s="209"/>
      <c r="L2853" s="194"/>
      <c r="M2853" s="196"/>
      <c r="N2853" s="194"/>
      <c r="O2853" s="194"/>
      <c r="P2853" s="208"/>
      <c r="Q2853" s="194"/>
      <c r="R2853" s="210"/>
      <c r="S2853" s="211"/>
      <c r="T2853" s="193"/>
      <c r="U2853" s="40"/>
      <c r="W2853" s="41" t="str">
        <f t="shared" si="177"/>
        <v/>
      </c>
      <c r="X2853" s="58" t="str">
        <f t="shared" si="178"/>
        <v/>
      </c>
      <c r="Y2853" s="58" t="str">
        <f t="shared" si="176"/>
        <v/>
      </c>
      <c r="AC2853" s="41" t="str">
        <f t="shared" si="179"/>
        <v/>
      </c>
      <c r="AE2853" s="41" t="str">
        <f>IF($H2853="", "", IF(COUNTIF($AA$11:$AA$131, $H2853)&gt;0, 'Application Process'!$AC$4, ""))</f>
        <v/>
      </c>
    </row>
    <row r="2854" spans="1:31" x14ac:dyDescent="0.25">
      <c r="A2854" s="40"/>
      <c r="B2854" s="88" t="str">
        <f>IF($X2854="", "", IF(COUNTIF('Application Process'!$I$11:$I$3035, $X2854)=0, 'Job Database'!$Y$8, IFERROR(INDEX('Application Process'!$AJ$11:$AJ$3035, MATCH($X2854, 'Application Process'!$I$11:$I$3035, 0)), "")))</f>
        <v/>
      </c>
      <c r="C2854" s="40"/>
      <c r="D2854" s="207"/>
      <c r="E2854" s="194"/>
      <c r="F2854" s="194"/>
      <c r="G2854" s="208"/>
      <c r="H2854" s="194"/>
      <c r="I2854" s="208"/>
      <c r="J2854" s="194"/>
      <c r="K2854" s="209"/>
      <c r="L2854" s="194"/>
      <c r="M2854" s="196"/>
      <c r="N2854" s="194"/>
      <c r="O2854" s="194"/>
      <c r="P2854" s="208"/>
      <c r="Q2854" s="194"/>
      <c r="R2854" s="210"/>
      <c r="S2854" s="211"/>
      <c r="T2854" s="193"/>
      <c r="U2854" s="40"/>
      <c r="W2854" s="41" t="str">
        <f t="shared" si="177"/>
        <v/>
      </c>
      <c r="X2854" s="58" t="str">
        <f t="shared" si="178"/>
        <v/>
      </c>
      <c r="Y2854" s="58" t="str">
        <f t="shared" si="176"/>
        <v/>
      </c>
      <c r="AC2854" s="41" t="str">
        <f t="shared" si="179"/>
        <v/>
      </c>
      <c r="AE2854" s="41" t="str">
        <f>IF($H2854="", "", IF(COUNTIF($AA$11:$AA$131, $H2854)&gt;0, 'Application Process'!$AC$4, ""))</f>
        <v/>
      </c>
    </row>
    <row r="2855" spans="1:31" x14ac:dyDescent="0.25">
      <c r="A2855" s="40"/>
      <c r="B2855" s="88" t="str">
        <f>IF($X2855="", "", IF(COUNTIF('Application Process'!$I$11:$I$3035, $X2855)=0, 'Job Database'!$Y$8, IFERROR(INDEX('Application Process'!$AJ$11:$AJ$3035, MATCH($X2855, 'Application Process'!$I$11:$I$3035, 0)), "")))</f>
        <v/>
      </c>
      <c r="C2855" s="40"/>
      <c r="D2855" s="207"/>
      <c r="E2855" s="194"/>
      <c r="F2855" s="194"/>
      <c r="G2855" s="208"/>
      <c r="H2855" s="194"/>
      <c r="I2855" s="208"/>
      <c r="J2855" s="194"/>
      <c r="K2855" s="209"/>
      <c r="L2855" s="194"/>
      <c r="M2855" s="196"/>
      <c r="N2855" s="194"/>
      <c r="O2855" s="194"/>
      <c r="P2855" s="208"/>
      <c r="Q2855" s="194"/>
      <c r="R2855" s="210"/>
      <c r="S2855" s="211"/>
      <c r="T2855" s="193"/>
      <c r="U2855" s="40"/>
      <c r="W2855" s="41" t="str">
        <f t="shared" si="177"/>
        <v/>
      </c>
      <c r="X2855" s="58" t="str">
        <f t="shared" si="178"/>
        <v/>
      </c>
      <c r="Y2855" s="58" t="str">
        <f t="shared" si="176"/>
        <v/>
      </c>
      <c r="AC2855" s="41" t="str">
        <f t="shared" si="179"/>
        <v/>
      </c>
      <c r="AE2855" s="41" t="str">
        <f>IF($H2855="", "", IF(COUNTIF($AA$11:$AA$131, $H2855)&gt;0, 'Application Process'!$AC$4, ""))</f>
        <v/>
      </c>
    </row>
    <row r="2856" spans="1:31" x14ac:dyDescent="0.25">
      <c r="A2856" s="40"/>
      <c r="B2856" s="88" t="str">
        <f>IF($X2856="", "", IF(COUNTIF('Application Process'!$I$11:$I$3035, $X2856)=0, 'Job Database'!$Y$8, IFERROR(INDEX('Application Process'!$AJ$11:$AJ$3035, MATCH($X2856, 'Application Process'!$I$11:$I$3035, 0)), "")))</f>
        <v/>
      </c>
      <c r="C2856" s="40"/>
      <c r="D2856" s="207"/>
      <c r="E2856" s="194"/>
      <c r="F2856" s="194"/>
      <c r="G2856" s="208"/>
      <c r="H2856" s="194"/>
      <c r="I2856" s="208"/>
      <c r="J2856" s="194"/>
      <c r="K2856" s="209"/>
      <c r="L2856" s="194"/>
      <c r="M2856" s="196"/>
      <c r="N2856" s="194"/>
      <c r="O2856" s="194"/>
      <c r="P2856" s="208"/>
      <c r="Q2856" s="194"/>
      <c r="R2856" s="210"/>
      <c r="S2856" s="211"/>
      <c r="T2856" s="193"/>
      <c r="U2856" s="40"/>
      <c r="W2856" s="41" t="str">
        <f t="shared" si="177"/>
        <v/>
      </c>
      <c r="X2856" s="58" t="str">
        <f t="shared" si="178"/>
        <v/>
      </c>
      <c r="Y2856" s="58" t="str">
        <f t="shared" si="176"/>
        <v/>
      </c>
      <c r="AC2856" s="41" t="str">
        <f t="shared" si="179"/>
        <v/>
      </c>
      <c r="AE2856" s="41" t="str">
        <f>IF($H2856="", "", IF(COUNTIF($AA$11:$AA$131, $H2856)&gt;0, 'Application Process'!$AC$4, ""))</f>
        <v/>
      </c>
    </row>
    <row r="2857" spans="1:31" x14ac:dyDescent="0.25">
      <c r="A2857" s="40"/>
      <c r="B2857" s="88" t="str">
        <f>IF($X2857="", "", IF(COUNTIF('Application Process'!$I$11:$I$3035, $X2857)=0, 'Job Database'!$Y$8, IFERROR(INDEX('Application Process'!$AJ$11:$AJ$3035, MATCH($X2857, 'Application Process'!$I$11:$I$3035, 0)), "")))</f>
        <v/>
      </c>
      <c r="C2857" s="40"/>
      <c r="D2857" s="207"/>
      <c r="E2857" s="194"/>
      <c r="F2857" s="194"/>
      <c r="G2857" s="208"/>
      <c r="H2857" s="194"/>
      <c r="I2857" s="208"/>
      <c r="J2857" s="194"/>
      <c r="K2857" s="209"/>
      <c r="L2857" s="194"/>
      <c r="M2857" s="196"/>
      <c r="N2857" s="194"/>
      <c r="O2857" s="194"/>
      <c r="P2857" s="208"/>
      <c r="Q2857" s="194"/>
      <c r="R2857" s="210"/>
      <c r="S2857" s="211"/>
      <c r="T2857" s="193"/>
      <c r="U2857" s="40"/>
      <c r="W2857" s="41" t="str">
        <f t="shared" si="177"/>
        <v/>
      </c>
      <c r="X2857" s="58" t="str">
        <f t="shared" si="178"/>
        <v/>
      </c>
      <c r="Y2857" s="58" t="str">
        <f t="shared" si="176"/>
        <v/>
      </c>
      <c r="AC2857" s="41" t="str">
        <f t="shared" si="179"/>
        <v/>
      </c>
      <c r="AE2857" s="41" t="str">
        <f>IF($H2857="", "", IF(COUNTIF($AA$11:$AA$131, $H2857)&gt;0, 'Application Process'!$AC$4, ""))</f>
        <v/>
      </c>
    </row>
    <row r="2858" spans="1:31" x14ac:dyDescent="0.25">
      <c r="A2858" s="40"/>
      <c r="B2858" s="88" t="str">
        <f>IF($X2858="", "", IF(COUNTIF('Application Process'!$I$11:$I$3035, $X2858)=0, 'Job Database'!$Y$8, IFERROR(INDEX('Application Process'!$AJ$11:$AJ$3035, MATCH($X2858, 'Application Process'!$I$11:$I$3035, 0)), "")))</f>
        <v/>
      </c>
      <c r="C2858" s="40"/>
      <c r="D2858" s="207"/>
      <c r="E2858" s="194"/>
      <c r="F2858" s="194"/>
      <c r="G2858" s="208"/>
      <c r="H2858" s="194"/>
      <c r="I2858" s="208"/>
      <c r="J2858" s="194"/>
      <c r="K2858" s="209"/>
      <c r="L2858" s="194"/>
      <c r="M2858" s="196"/>
      <c r="N2858" s="194"/>
      <c r="O2858" s="194"/>
      <c r="P2858" s="208"/>
      <c r="Q2858" s="194"/>
      <c r="R2858" s="210"/>
      <c r="S2858" s="211"/>
      <c r="T2858" s="193"/>
      <c r="U2858" s="40"/>
      <c r="W2858" s="41" t="str">
        <f t="shared" si="177"/>
        <v/>
      </c>
      <c r="X2858" s="58" t="str">
        <f t="shared" si="178"/>
        <v/>
      </c>
      <c r="Y2858" s="58" t="str">
        <f t="shared" si="176"/>
        <v/>
      </c>
      <c r="AC2858" s="41" t="str">
        <f t="shared" si="179"/>
        <v/>
      </c>
      <c r="AE2858" s="41" t="str">
        <f>IF($H2858="", "", IF(COUNTIF($AA$11:$AA$131, $H2858)&gt;0, 'Application Process'!$AC$4, ""))</f>
        <v/>
      </c>
    </row>
    <row r="2859" spans="1:31" x14ac:dyDescent="0.25">
      <c r="A2859" s="40"/>
      <c r="B2859" s="88" t="str">
        <f>IF($X2859="", "", IF(COUNTIF('Application Process'!$I$11:$I$3035, $X2859)=0, 'Job Database'!$Y$8, IFERROR(INDEX('Application Process'!$AJ$11:$AJ$3035, MATCH($X2859, 'Application Process'!$I$11:$I$3035, 0)), "")))</f>
        <v/>
      </c>
      <c r="C2859" s="40"/>
      <c r="D2859" s="207"/>
      <c r="E2859" s="194"/>
      <c r="F2859" s="194"/>
      <c r="G2859" s="208"/>
      <c r="H2859" s="194"/>
      <c r="I2859" s="208"/>
      <c r="J2859" s="194"/>
      <c r="K2859" s="209"/>
      <c r="L2859" s="194"/>
      <c r="M2859" s="196"/>
      <c r="N2859" s="194"/>
      <c r="O2859" s="194"/>
      <c r="P2859" s="208"/>
      <c r="Q2859" s="194"/>
      <c r="R2859" s="210"/>
      <c r="S2859" s="211"/>
      <c r="T2859" s="193"/>
      <c r="U2859" s="40"/>
      <c r="W2859" s="41" t="str">
        <f t="shared" si="177"/>
        <v/>
      </c>
      <c r="X2859" s="58" t="str">
        <f t="shared" si="178"/>
        <v/>
      </c>
      <c r="Y2859" s="58" t="str">
        <f t="shared" si="176"/>
        <v/>
      </c>
      <c r="AC2859" s="41" t="str">
        <f t="shared" si="179"/>
        <v/>
      </c>
      <c r="AE2859" s="41" t="str">
        <f>IF($H2859="", "", IF(COUNTIF($AA$11:$AA$131, $H2859)&gt;0, 'Application Process'!$AC$4, ""))</f>
        <v/>
      </c>
    </row>
    <row r="2860" spans="1:31" x14ac:dyDescent="0.25">
      <c r="A2860" s="40"/>
      <c r="B2860" s="88" t="str">
        <f>IF($X2860="", "", IF(COUNTIF('Application Process'!$I$11:$I$3035, $X2860)=0, 'Job Database'!$Y$8, IFERROR(INDEX('Application Process'!$AJ$11:$AJ$3035, MATCH($X2860, 'Application Process'!$I$11:$I$3035, 0)), "")))</f>
        <v/>
      </c>
      <c r="C2860" s="40"/>
      <c r="D2860" s="207"/>
      <c r="E2860" s="194"/>
      <c r="F2860" s="194"/>
      <c r="G2860" s="208"/>
      <c r="H2860" s="194"/>
      <c r="I2860" s="208"/>
      <c r="J2860" s="194"/>
      <c r="K2860" s="209"/>
      <c r="L2860" s="194"/>
      <c r="M2860" s="196"/>
      <c r="N2860" s="194"/>
      <c r="O2860" s="194"/>
      <c r="P2860" s="208"/>
      <c r="Q2860" s="194"/>
      <c r="R2860" s="210"/>
      <c r="S2860" s="211"/>
      <c r="T2860" s="193"/>
      <c r="U2860" s="40"/>
      <c r="W2860" s="41" t="str">
        <f t="shared" si="177"/>
        <v/>
      </c>
      <c r="X2860" s="58" t="str">
        <f t="shared" si="178"/>
        <v/>
      </c>
      <c r="Y2860" s="58" t="str">
        <f t="shared" si="176"/>
        <v/>
      </c>
      <c r="AC2860" s="41" t="str">
        <f t="shared" si="179"/>
        <v/>
      </c>
      <c r="AE2860" s="41" t="str">
        <f>IF($H2860="", "", IF(COUNTIF($AA$11:$AA$131, $H2860)&gt;0, 'Application Process'!$AC$4, ""))</f>
        <v/>
      </c>
    </row>
    <row r="2861" spans="1:31" x14ac:dyDescent="0.25">
      <c r="A2861" s="40"/>
      <c r="B2861" s="88" t="str">
        <f>IF($X2861="", "", IF(COUNTIF('Application Process'!$I$11:$I$3035, $X2861)=0, 'Job Database'!$Y$8, IFERROR(INDEX('Application Process'!$AJ$11:$AJ$3035, MATCH($X2861, 'Application Process'!$I$11:$I$3035, 0)), "")))</f>
        <v/>
      </c>
      <c r="C2861" s="40"/>
      <c r="D2861" s="207"/>
      <c r="E2861" s="194"/>
      <c r="F2861" s="194"/>
      <c r="G2861" s="208"/>
      <c r="H2861" s="194"/>
      <c r="I2861" s="208"/>
      <c r="J2861" s="194"/>
      <c r="K2861" s="209"/>
      <c r="L2861" s="194"/>
      <c r="M2861" s="196"/>
      <c r="N2861" s="194"/>
      <c r="O2861" s="194"/>
      <c r="P2861" s="208"/>
      <c r="Q2861" s="194"/>
      <c r="R2861" s="210"/>
      <c r="S2861" s="211"/>
      <c r="T2861" s="193"/>
      <c r="U2861" s="40"/>
      <c r="W2861" s="41" t="str">
        <f t="shared" si="177"/>
        <v/>
      </c>
      <c r="X2861" s="58" t="str">
        <f t="shared" si="178"/>
        <v/>
      </c>
      <c r="Y2861" s="58" t="str">
        <f t="shared" si="176"/>
        <v/>
      </c>
      <c r="AC2861" s="41" t="str">
        <f t="shared" si="179"/>
        <v/>
      </c>
      <c r="AE2861" s="41" t="str">
        <f>IF($H2861="", "", IF(COUNTIF($AA$11:$AA$131, $H2861)&gt;0, 'Application Process'!$AC$4, ""))</f>
        <v/>
      </c>
    </row>
    <row r="2862" spans="1:31" x14ac:dyDescent="0.25">
      <c r="A2862" s="40"/>
      <c r="B2862" s="88" t="str">
        <f>IF($X2862="", "", IF(COUNTIF('Application Process'!$I$11:$I$3035, $X2862)=0, 'Job Database'!$Y$8, IFERROR(INDEX('Application Process'!$AJ$11:$AJ$3035, MATCH($X2862, 'Application Process'!$I$11:$I$3035, 0)), "")))</f>
        <v/>
      </c>
      <c r="C2862" s="40"/>
      <c r="D2862" s="207"/>
      <c r="E2862" s="194"/>
      <c r="F2862" s="194"/>
      <c r="G2862" s="208"/>
      <c r="H2862" s="194"/>
      <c r="I2862" s="208"/>
      <c r="J2862" s="194"/>
      <c r="K2862" s="209"/>
      <c r="L2862" s="194"/>
      <c r="M2862" s="196"/>
      <c r="N2862" s="194"/>
      <c r="O2862" s="194"/>
      <c r="P2862" s="208"/>
      <c r="Q2862" s="194"/>
      <c r="R2862" s="210"/>
      <c r="S2862" s="211"/>
      <c r="T2862" s="193"/>
      <c r="U2862" s="40"/>
      <c r="W2862" s="41" t="str">
        <f t="shared" si="177"/>
        <v/>
      </c>
      <c r="X2862" s="58" t="str">
        <f t="shared" si="178"/>
        <v/>
      </c>
      <c r="Y2862" s="58" t="str">
        <f t="shared" si="176"/>
        <v/>
      </c>
      <c r="AC2862" s="41" t="str">
        <f t="shared" si="179"/>
        <v/>
      </c>
      <c r="AE2862" s="41" t="str">
        <f>IF($H2862="", "", IF(COUNTIF($AA$11:$AA$131, $H2862)&gt;0, 'Application Process'!$AC$4, ""))</f>
        <v/>
      </c>
    </row>
    <row r="2863" spans="1:31" x14ac:dyDescent="0.25">
      <c r="A2863" s="40"/>
      <c r="B2863" s="88" t="str">
        <f>IF($X2863="", "", IF(COUNTIF('Application Process'!$I$11:$I$3035, $X2863)=0, 'Job Database'!$Y$8, IFERROR(INDEX('Application Process'!$AJ$11:$AJ$3035, MATCH($X2863, 'Application Process'!$I$11:$I$3035, 0)), "")))</f>
        <v/>
      </c>
      <c r="C2863" s="40"/>
      <c r="D2863" s="207"/>
      <c r="E2863" s="194"/>
      <c r="F2863" s="194"/>
      <c r="G2863" s="208"/>
      <c r="H2863" s="194"/>
      <c r="I2863" s="208"/>
      <c r="J2863" s="194"/>
      <c r="K2863" s="209"/>
      <c r="L2863" s="194"/>
      <c r="M2863" s="196"/>
      <c r="N2863" s="194"/>
      <c r="O2863" s="194"/>
      <c r="P2863" s="208"/>
      <c r="Q2863" s="194"/>
      <c r="R2863" s="210"/>
      <c r="S2863" s="211"/>
      <c r="T2863" s="193"/>
      <c r="U2863" s="40"/>
      <c r="W2863" s="41" t="str">
        <f t="shared" si="177"/>
        <v/>
      </c>
      <c r="X2863" s="58" t="str">
        <f t="shared" si="178"/>
        <v/>
      </c>
      <c r="Y2863" s="58" t="str">
        <f t="shared" si="176"/>
        <v/>
      </c>
      <c r="AC2863" s="41" t="str">
        <f t="shared" si="179"/>
        <v/>
      </c>
      <c r="AE2863" s="41" t="str">
        <f>IF($H2863="", "", IF(COUNTIF($AA$11:$AA$131, $H2863)&gt;0, 'Application Process'!$AC$4, ""))</f>
        <v/>
      </c>
    </row>
    <row r="2864" spans="1:31" x14ac:dyDescent="0.25">
      <c r="A2864" s="40"/>
      <c r="B2864" s="88" t="str">
        <f>IF($X2864="", "", IF(COUNTIF('Application Process'!$I$11:$I$3035, $X2864)=0, 'Job Database'!$Y$8, IFERROR(INDEX('Application Process'!$AJ$11:$AJ$3035, MATCH($X2864, 'Application Process'!$I$11:$I$3035, 0)), "")))</f>
        <v/>
      </c>
      <c r="C2864" s="40"/>
      <c r="D2864" s="207"/>
      <c r="E2864" s="194"/>
      <c r="F2864" s="194"/>
      <c r="G2864" s="208"/>
      <c r="H2864" s="194"/>
      <c r="I2864" s="208"/>
      <c r="J2864" s="194"/>
      <c r="K2864" s="209"/>
      <c r="L2864" s="194"/>
      <c r="M2864" s="196"/>
      <c r="N2864" s="194"/>
      <c r="O2864" s="194"/>
      <c r="P2864" s="208"/>
      <c r="Q2864" s="194"/>
      <c r="R2864" s="210"/>
      <c r="S2864" s="211"/>
      <c r="T2864" s="193"/>
      <c r="U2864" s="40"/>
      <c r="W2864" s="41" t="str">
        <f t="shared" si="177"/>
        <v/>
      </c>
      <c r="X2864" s="58" t="str">
        <f t="shared" si="178"/>
        <v/>
      </c>
      <c r="Y2864" s="58" t="str">
        <f t="shared" si="176"/>
        <v/>
      </c>
      <c r="AC2864" s="41" t="str">
        <f t="shared" si="179"/>
        <v/>
      </c>
      <c r="AE2864" s="41" t="str">
        <f>IF($H2864="", "", IF(COUNTIF($AA$11:$AA$131, $H2864)&gt;0, 'Application Process'!$AC$4, ""))</f>
        <v/>
      </c>
    </row>
    <row r="2865" spans="1:31" x14ac:dyDescent="0.25">
      <c r="A2865" s="40"/>
      <c r="B2865" s="88" t="str">
        <f>IF($X2865="", "", IF(COUNTIF('Application Process'!$I$11:$I$3035, $X2865)=0, 'Job Database'!$Y$8, IFERROR(INDEX('Application Process'!$AJ$11:$AJ$3035, MATCH($X2865, 'Application Process'!$I$11:$I$3035, 0)), "")))</f>
        <v/>
      </c>
      <c r="C2865" s="40"/>
      <c r="D2865" s="207"/>
      <c r="E2865" s="194"/>
      <c r="F2865" s="194"/>
      <c r="G2865" s="208"/>
      <c r="H2865" s="194"/>
      <c r="I2865" s="208"/>
      <c r="J2865" s="194"/>
      <c r="K2865" s="209"/>
      <c r="L2865" s="194"/>
      <c r="M2865" s="196"/>
      <c r="N2865" s="194"/>
      <c r="O2865" s="194"/>
      <c r="P2865" s="208"/>
      <c r="Q2865" s="194"/>
      <c r="R2865" s="210"/>
      <c r="S2865" s="211"/>
      <c r="T2865" s="193"/>
      <c r="U2865" s="40"/>
      <c r="W2865" s="41" t="str">
        <f t="shared" si="177"/>
        <v/>
      </c>
      <c r="X2865" s="58" t="str">
        <f t="shared" si="178"/>
        <v/>
      </c>
      <c r="Y2865" s="58" t="str">
        <f t="shared" si="176"/>
        <v/>
      </c>
      <c r="AC2865" s="41" t="str">
        <f t="shared" si="179"/>
        <v/>
      </c>
      <c r="AE2865" s="41" t="str">
        <f>IF($H2865="", "", IF(COUNTIF($AA$11:$AA$131, $H2865)&gt;0, 'Application Process'!$AC$4, ""))</f>
        <v/>
      </c>
    </row>
    <row r="2866" spans="1:31" x14ac:dyDescent="0.25">
      <c r="A2866" s="40"/>
      <c r="B2866" s="88" t="str">
        <f>IF($X2866="", "", IF(COUNTIF('Application Process'!$I$11:$I$3035, $X2866)=0, 'Job Database'!$Y$8, IFERROR(INDEX('Application Process'!$AJ$11:$AJ$3035, MATCH($X2866, 'Application Process'!$I$11:$I$3035, 0)), "")))</f>
        <v/>
      </c>
      <c r="C2866" s="40"/>
      <c r="D2866" s="207"/>
      <c r="E2866" s="194"/>
      <c r="F2866" s="194"/>
      <c r="G2866" s="208"/>
      <c r="H2866" s="194"/>
      <c r="I2866" s="208"/>
      <c r="J2866" s="194"/>
      <c r="K2866" s="209"/>
      <c r="L2866" s="194"/>
      <c r="M2866" s="196"/>
      <c r="N2866" s="194"/>
      <c r="O2866" s="194"/>
      <c r="P2866" s="208"/>
      <c r="Q2866" s="194"/>
      <c r="R2866" s="210"/>
      <c r="S2866" s="211"/>
      <c r="T2866" s="193"/>
      <c r="U2866" s="40"/>
      <c r="W2866" s="41" t="str">
        <f t="shared" si="177"/>
        <v/>
      </c>
      <c r="X2866" s="58" t="str">
        <f t="shared" si="178"/>
        <v/>
      </c>
      <c r="Y2866" s="58" t="str">
        <f t="shared" si="176"/>
        <v/>
      </c>
      <c r="AC2866" s="41" t="str">
        <f t="shared" si="179"/>
        <v/>
      </c>
      <c r="AE2866" s="41" t="str">
        <f>IF($H2866="", "", IF(COUNTIF($AA$11:$AA$131, $H2866)&gt;0, 'Application Process'!$AC$4, ""))</f>
        <v/>
      </c>
    </row>
    <row r="2867" spans="1:31" x14ac:dyDescent="0.25">
      <c r="A2867" s="40"/>
      <c r="B2867" s="88" t="str">
        <f>IF($X2867="", "", IF(COUNTIF('Application Process'!$I$11:$I$3035, $X2867)=0, 'Job Database'!$Y$8, IFERROR(INDEX('Application Process'!$AJ$11:$AJ$3035, MATCH($X2867, 'Application Process'!$I$11:$I$3035, 0)), "")))</f>
        <v/>
      </c>
      <c r="C2867" s="40"/>
      <c r="D2867" s="207"/>
      <c r="E2867" s="194"/>
      <c r="F2867" s="194"/>
      <c r="G2867" s="208"/>
      <c r="H2867" s="194"/>
      <c r="I2867" s="208"/>
      <c r="J2867" s="194"/>
      <c r="K2867" s="209"/>
      <c r="L2867" s="194"/>
      <c r="M2867" s="196"/>
      <c r="N2867" s="194"/>
      <c r="O2867" s="194"/>
      <c r="P2867" s="208"/>
      <c r="Q2867" s="194"/>
      <c r="R2867" s="210"/>
      <c r="S2867" s="211"/>
      <c r="T2867" s="193"/>
      <c r="U2867" s="40"/>
      <c r="W2867" s="41" t="str">
        <f t="shared" si="177"/>
        <v/>
      </c>
      <c r="X2867" s="58" t="str">
        <f t="shared" si="178"/>
        <v/>
      </c>
      <c r="Y2867" s="58" t="str">
        <f t="shared" si="176"/>
        <v/>
      </c>
      <c r="AC2867" s="41" t="str">
        <f t="shared" si="179"/>
        <v/>
      </c>
      <c r="AE2867" s="41" t="str">
        <f>IF($H2867="", "", IF(COUNTIF($AA$11:$AA$131, $H2867)&gt;0, 'Application Process'!$AC$4, ""))</f>
        <v/>
      </c>
    </row>
    <row r="2868" spans="1:31" x14ac:dyDescent="0.25">
      <c r="A2868" s="40"/>
      <c r="B2868" s="88" t="str">
        <f>IF($X2868="", "", IF(COUNTIF('Application Process'!$I$11:$I$3035, $X2868)=0, 'Job Database'!$Y$8, IFERROR(INDEX('Application Process'!$AJ$11:$AJ$3035, MATCH($X2868, 'Application Process'!$I$11:$I$3035, 0)), "")))</f>
        <v/>
      </c>
      <c r="C2868" s="40"/>
      <c r="D2868" s="207"/>
      <c r="E2868" s="194"/>
      <c r="F2868" s="194"/>
      <c r="G2868" s="208"/>
      <c r="H2868" s="194"/>
      <c r="I2868" s="208"/>
      <c r="J2868" s="194"/>
      <c r="K2868" s="209"/>
      <c r="L2868" s="194"/>
      <c r="M2868" s="196"/>
      <c r="N2868" s="194"/>
      <c r="O2868" s="194"/>
      <c r="P2868" s="208"/>
      <c r="Q2868" s="194"/>
      <c r="R2868" s="210"/>
      <c r="S2868" s="211"/>
      <c r="T2868" s="193"/>
      <c r="U2868" s="40"/>
      <c r="W2868" s="41" t="str">
        <f t="shared" si="177"/>
        <v/>
      </c>
      <c r="X2868" s="58" t="str">
        <f t="shared" si="178"/>
        <v/>
      </c>
      <c r="Y2868" s="58" t="str">
        <f t="shared" si="176"/>
        <v/>
      </c>
      <c r="AC2868" s="41" t="str">
        <f t="shared" si="179"/>
        <v/>
      </c>
      <c r="AE2868" s="41" t="str">
        <f>IF($H2868="", "", IF(COUNTIF($AA$11:$AA$131, $H2868)&gt;0, 'Application Process'!$AC$4, ""))</f>
        <v/>
      </c>
    </row>
    <row r="2869" spans="1:31" x14ac:dyDescent="0.25">
      <c r="A2869" s="40"/>
      <c r="B2869" s="88" t="str">
        <f>IF($X2869="", "", IF(COUNTIF('Application Process'!$I$11:$I$3035, $X2869)=0, 'Job Database'!$Y$8, IFERROR(INDEX('Application Process'!$AJ$11:$AJ$3035, MATCH($X2869, 'Application Process'!$I$11:$I$3035, 0)), "")))</f>
        <v/>
      </c>
      <c r="C2869" s="40"/>
      <c r="D2869" s="207"/>
      <c r="E2869" s="194"/>
      <c r="F2869" s="194"/>
      <c r="G2869" s="208"/>
      <c r="H2869" s="194"/>
      <c r="I2869" s="208"/>
      <c r="J2869" s="194"/>
      <c r="K2869" s="209"/>
      <c r="L2869" s="194"/>
      <c r="M2869" s="196"/>
      <c r="N2869" s="194"/>
      <c r="O2869" s="194"/>
      <c r="P2869" s="208"/>
      <c r="Q2869" s="194"/>
      <c r="R2869" s="210"/>
      <c r="S2869" s="211"/>
      <c r="T2869" s="193"/>
      <c r="U2869" s="40"/>
      <c r="W2869" s="41" t="str">
        <f t="shared" si="177"/>
        <v/>
      </c>
      <c r="X2869" s="58" t="str">
        <f t="shared" si="178"/>
        <v/>
      </c>
      <c r="Y2869" s="58" t="str">
        <f t="shared" si="176"/>
        <v/>
      </c>
      <c r="AC2869" s="41" t="str">
        <f t="shared" si="179"/>
        <v/>
      </c>
      <c r="AE2869" s="41" t="str">
        <f>IF($H2869="", "", IF(COUNTIF($AA$11:$AA$131, $H2869)&gt;0, 'Application Process'!$AC$4, ""))</f>
        <v/>
      </c>
    </row>
    <row r="2870" spans="1:31" x14ac:dyDescent="0.25">
      <c r="A2870" s="40"/>
      <c r="B2870" s="88" t="str">
        <f>IF($X2870="", "", IF(COUNTIF('Application Process'!$I$11:$I$3035, $X2870)=0, 'Job Database'!$Y$8, IFERROR(INDEX('Application Process'!$AJ$11:$AJ$3035, MATCH($X2870, 'Application Process'!$I$11:$I$3035, 0)), "")))</f>
        <v/>
      </c>
      <c r="C2870" s="40"/>
      <c r="D2870" s="207"/>
      <c r="E2870" s="194"/>
      <c r="F2870" s="194"/>
      <c r="G2870" s="208"/>
      <c r="H2870" s="194"/>
      <c r="I2870" s="208"/>
      <c r="J2870" s="194"/>
      <c r="K2870" s="209"/>
      <c r="L2870" s="194"/>
      <c r="M2870" s="196"/>
      <c r="N2870" s="194"/>
      <c r="O2870" s="194"/>
      <c r="P2870" s="208"/>
      <c r="Q2870" s="194"/>
      <c r="R2870" s="210"/>
      <c r="S2870" s="211"/>
      <c r="T2870" s="193"/>
      <c r="U2870" s="40"/>
      <c r="W2870" s="41" t="str">
        <f t="shared" si="177"/>
        <v/>
      </c>
      <c r="X2870" s="58" t="str">
        <f t="shared" si="178"/>
        <v/>
      </c>
      <c r="Y2870" s="58" t="str">
        <f t="shared" si="176"/>
        <v/>
      </c>
      <c r="AC2870" s="41" t="str">
        <f t="shared" si="179"/>
        <v/>
      </c>
      <c r="AE2870" s="41" t="str">
        <f>IF($H2870="", "", IF(COUNTIF($AA$11:$AA$131, $H2870)&gt;0, 'Application Process'!$AC$4, ""))</f>
        <v/>
      </c>
    </row>
    <row r="2871" spans="1:31" x14ac:dyDescent="0.25">
      <c r="A2871" s="40"/>
      <c r="B2871" s="88" t="str">
        <f>IF($X2871="", "", IF(COUNTIF('Application Process'!$I$11:$I$3035, $X2871)=0, 'Job Database'!$Y$8, IFERROR(INDEX('Application Process'!$AJ$11:$AJ$3035, MATCH($X2871, 'Application Process'!$I$11:$I$3035, 0)), "")))</f>
        <v/>
      </c>
      <c r="C2871" s="40"/>
      <c r="D2871" s="207"/>
      <c r="E2871" s="194"/>
      <c r="F2871" s="194"/>
      <c r="G2871" s="208"/>
      <c r="H2871" s="194"/>
      <c r="I2871" s="208"/>
      <c r="J2871" s="194"/>
      <c r="K2871" s="209"/>
      <c r="L2871" s="194"/>
      <c r="M2871" s="196"/>
      <c r="N2871" s="194"/>
      <c r="O2871" s="194"/>
      <c r="P2871" s="208"/>
      <c r="Q2871" s="194"/>
      <c r="R2871" s="210"/>
      <c r="S2871" s="211"/>
      <c r="T2871" s="193"/>
      <c r="U2871" s="40"/>
      <c r="W2871" s="41" t="str">
        <f t="shared" si="177"/>
        <v/>
      </c>
      <c r="X2871" s="58" t="str">
        <f t="shared" si="178"/>
        <v/>
      </c>
      <c r="Y2871" s="58" t="str">
        <f t="shared" si="176"/>
        <v/>
      </c>
      <c r="AC2871" s="41" t="str">
        <f t="shared" si="179"/>
        <v/>
      </c>
      <c r="AE2871" s="41" t="str">
        <f>IF($H2871="", "", IF(COUNTIF($AA$11:$AA$131, $H2871)&gt;0, 'Application Process'!$AC$4, ""))</f>
        <v/>
      </c>
    </row>
    <row r="2872" spans="1:31" x14ac:dyDescent="0.25">
      <c r="A2872" s="40"/>
      <c r="B2872" s="88" t="str">
        <f>IF($X2872="", "", IF(COUNTIF('Application Process'!$I$11:$I$3035, $X2872)=0, 'Job Database'!$Y$8, IFERROR(INDEX('Application Process'!$AJ$11:$AJ$3035, MATCH($X2872, 'Application Process'!$I$11:$I$3035, 0)), "")))</f>
        <v/>
      </c>
      <c r="C2872" s="40"/>
      <c r="D2872" s="207"/>
      <c r="E2872" s="194"/>
      <c r="F2872" s="194"/>
      <c r="G2872" s="208"/>
      <c r="H2872" s="194"/>
      <c r="I2872" s="208"/>
      <c r="J2872" s="194"/>
      <c r="K2872" s="209"/>
      <c r="L2872" s="194"/>
      <c r="M2872" s="196"/>
      <c r="N2872" s="194"/>
      <c r="O2872" s="194"/>
      <c r="P2872" s="208"/>
      <c r="Q2872" s="194"/>
      <c r="R2872" s="210"/>
      <c r="S2872" s="211"/>
      <c r="T2872" s="193"/>
      <c r="U2872" s="40"/>
      <c r="W2872" s="41" t="str">
        <f t="shared" si="177"/>
        <v/>
      </c>
      <c r="X2872" s="58" t="str">
        <f t="shared" si="178"/>
        <v/>
      </c>
      <c r="Y2872" s="58" t="str">
        <f t="shared" si="176"/>
        <v/>
      </c>
      <c r="AC2872" s="41" t="str">
        <f t="shared" si="179"/>
        <v/>
      </c>
      <c r="AE2872" s="41" t="str">
        <f>IF($H2872="", "", IF(COUNTIF($AA$11:$AA$131, $H2872)&gt;0, 'Application Process'!$AC$4, ""))</f>
        <v/>
      </c>
    </row>
    <row r="2873" spans="1:31" x14ac:dyDescent="0.25">
      <c r="A2873" s="40"/>
      <c r="B2873" s="88" t="str">
        <f>IF($X2873="", "", IF(COUNTIF('Application Process'!$I$11:$I$3035, $X2873)=0, 'Job Database'!$Y$8, IFERROR(INDEX('Application Process'!$AJ$11:$AJ$3035, MATCH($X2873, 'Application Process'!$I$11:$I$3035, 0)), "")))</f>
        <v/>
      </c>
      <c r="C2873" s="40"/>
      <c r="D2873" s="207"/>
      <c r="E2873" s="194"/>
      <c r="F2873" s="194"/>
      <c r="G2873" s="208"/>
      <c r="H2873" s="194"/>
      <c r="I2873" s="208"/>
      <c r="J2873" s="194"/>
      <c r="K2873" s="209"/>
      <c r="L2873" s="194"/>
      <c r="M2873" s="196"/>
      <c r="N2873" s="194"/>
      <c r="O2873" s="194"/>
      <c r="P2873" s="208"/>
      <c r="Q2873" s="194"/>
      <c r="R2873" s="210"/>
      <c r="S2873" s="211"/>
      <c r="T2873" s="193"/>
      <c r="U2873" s="40"/>
      <c r="W2873" s="41" t="str">
        <f t="shared" si="177"/>
        <v/>
      </c>
      <c r="X2873" s="58" t="str">
        <f t="shared" si="178"/>
        <v/>
      </c>
      <c r="Y2873" s="58" t="str">
        <f t="shared" si="176"/>
        <v/>
      </c>
      <c r="AC2873" s="41" t="str">
        <f t="shared" si="179"/>
        <v/>
      </c>
      <c r="AE2873" s="41" t="str">
        <f>IF($H2873="", "", IF(COUNTIF($AA$11:$AA$131, $H2873)&gt;0, 'Application Process'!$AC$4, ""))</f>
        <v/>
      </c>
    </row>
    <row r="2874" spans="1:31" x14ac:dyDescent="0.25">
      <c r="A2874" s="40"/>
      <c r="B2874" s="88" t="str">
        <f>IF($X2874="", "", IF(COUNTIF('Application Process'!$I$11:$I$3035, $X2874)=0, 'Job Database'!$Y$8, IFERROR(INDEX('Application Process'!$AJ$11:$AJ$3035, MATCH($X2874, 'Application Process'!$I$11:$I$3035, 0)), "")))</f>
        <v/>
      </c>
      <c r="C2874" s="40"/>
      <c r="D2874" s="207"/>
      <c r="E2874" s="194"/>
      <c r="F2874" s="194"/>
      <c r="G2874" s="208"/>
      <c r="H2874" s="194"/>
      <c r="I2874" s="208"/>
      <c r="J2874" s="194"/>
      <c r="K2874" s="209"/>
      <c r="L2874" s="194"/>
      <c r="M2874" s="196"/>
      <c r="N2874" s="194"/>
      <c r="O2874" s="194"/>
      <c r="P2874" s="208"/>
      <c r="Q2874" s="194"/>
      <c r="R2874" s="210"/>
      <c r="S2874" s="211"/>
      <c r="T2874" s="193"/>
      <c r="U2874" s="40"/>
      <c r="W2874" s="41" t="str">
        <f t="shared" si="177"/>
        <v/>
      </c>
      <c r="X2874" s="58" t="str">
        <f t="shared" si="178"/>
        <v/>
      </c>
      <c r="Y2874" s="58" t="str">
        <f t="shared" si="176"/>
        <v/>
      </c>
      <c r="AC2874" s="41" t="str">
        <f t="shared" si="179"/>
        <v/>
      </c>
      <c r="AE2874" s="41" t="str">
        <f>IF($H2874="", "", IF(COUNTIF($AA$11:$AA$131, $H2874)&gt;0, 'Application Process'!$AC$4, ""))</f>
        <v/>
      </c>
    </row>
    <row r="2875" spans="1:31" x14ac:dyDescent="0.25">
      <c r="A2875" s="40"/>
      <c r="B2875" s="88" t="str">
        <f>IF($X2875="", "", IF(COUNTIF('Application Process'!$I$11:$I$3035, $X2875)=0, 'Job Database'!$Y$8, IFERROR(INDEX('Application Process'!$AJ$11:$AJ$3035, MATCH($X2875, 'Application Process'!$I$11:$I$3035, 0)), "")))</f>
        <v/>
      </c>
      <c r="C2875" s="40"/>
      <c r="D2875" s="207"/>
      <c r="E2875" s="194"/>
      <c r="F2875" s="194"/>
      <c r="G2875" s="208"/>
      <c r="H2875" s="194"/>
      <c r="I2875" s="208"/>
      <c r="J2875" s="194"/>
      <c r="K2875" s="209"/>
      <c r="L2875" s="194"/>
      <c r="M2875" s="196"/>
      <c r="N2875" s="194"/>
      <c r="O2875" s="194"/>
      <c r="P2875" s="208"/>
      <c r="Q2875" s="194"/>
      <c r="R2875" s="210"/>
      <c r="S2875" s="211"/>
      <c r="T2875" s="193"/>
      <c r="U2875" s="40"/>
      <c r="W2875" s="41" t="str">
        <f t="shared" si="177"/>
        <v/>
      </c>
      <c r="X2875" s="58" t="str">
        <f t="shared" si="178"/>
        <v/>
      </c>
      <c r="Y2875" s="58" t="str">
        <f t="shared" si="176"/>
        <v/>
      </c>
      <c r="AC2875" s="41" t="str">
        <f t="shared" si="179"/>
        <v/>
      </c>
      <c r="AE2875" s="41" t="str">
        <f>IF($H2875="", "", IF(COUNTIF($AA$11:$AA$131, $H2875)&gt;0, 'Application Process'!$AC$4, ""))</f>
        <v/>
      </c>
    </row>
    <row r="2876" spans="1:31" x14ac:dyDescent="0.25">
      <c r="A2876" s="40"/>
      <c r="B2876" s="88" t="str">
        <f>IF($X2876="", "", IF(COUNTIF('Application Process'!$I$11:$I$3035, $X2876)=0, 'Job Database'!$Y$8, IFERROR(INDEX('Application Process'!$AJ$11:$AJ$3035, MATCH($X2876, 'Application Process'!$I$11:$I$3035, 0)), "")))</f>
        <v/>
      </c>
      <c r="C2876" s="40"/>
      <c r="D2876" s="207"/>
      <c r="E2876" s="194"/>
      <c r="F2876" s="194"/>
      <c r="G2876" s="208"/>
      <c r="H2876" s="194"/>
      <c r="I2876" s="208"/>
      <c r="J2876" s="194"/>
      <c r="K2876" s="209"/>
      <c r="L2876" s="194"/>
      <c r="M2876" s="196"/>
      <c r="N2876" s="194"/>
      <c r="O2876" s="194"/>
      <c r="P2876" s="208"/>
      <c r="Q2876" s="194"/>
      <c r="R2876" s="210"/>
      <c r="S2876" s="211"/>
      <c r="T2876" s="193"/>
      <c r="U2876" s="40"/>
      <c r="W2876" s="41" t="str">
        <f t="shared" si="177"/>
        <v/>
      </c>
      <c r="X2876" s="58" t="str">
        <f t="shared" si="178"/>
        <v/>
      </c>
      <c r="Y2876" s="58" t="str">
        <f t="shared" si="176"/>
        <v/>
      </c>
      <c r="AC2876" s="41" t="str">
        <f t="shared" si="179"/>
        <v/>
      </c>
      <c r="AE2876" s="41" t="str">
        <f>IF($H2876="", "", IF(COUNTIF($AA$11:$AA$131, $H2876)&gt;0, 'Application Process'!$AC$4, ""))</f>
        <v/>
      </c>
    </row>
    <row r="2877" spans="1:31" x14ac:dyDescent="0.25">
      <c r="A2877" s="40"/>
      <c r="B2877" s="88" t="str">
        <f>IF($X2877="", "", IF(COUNTIF('Application Process'!$I$11:$I$3035, $X2877)=0, 'Job Database'!$Y$8, IFERROR(INDEX('Application Process'!$AJ$11:$AJ$3035, MATCH($X2877, 'Application Process'!$I$11:$I$3035, 0)), "")))</f>
        <v/>
      </c>
      <c r="C2877" s="40"/>
      <c r="D2877" s="207"/>
      <c r="E2877" s="194"/>
      <c r="F2877" s="194"/>
      <c r="G2877" s="208"/>
      <c r="H2877" s="194"/>
      <c r="I2877" s="208"/>
      <c r="J2877" s="194"/>
      <c r="K2877" s="209"/>
      <c r="L2877" s="194"/>
      <c r="M2877" s="196"/>
      <c r="N2877" s="194"/>
      <c r="O2877" s="194"/>
      <c r="P2877" s="208"/>
      <c r="Q2877" s="194"/>
      <c r="R2877" s="210"/>
      <c r="S2877" s="211"/>
      <c r="T2877" s="193"/>
      <c r="U2877" s="40"/>
      <c r="W2877" s="41" t="str">
        <f t="shared" si="177"/>
        <v/>
      </c>
      <c r="X2877" s="58" t="str">
        <f t="shared" si="178"/>
        <v/>
      </c>
      <c r="Y2877" s="58" t="str">
        <f t="shared" si="176"/>
        <v/>
      </c>
      <c r="AC2877" s="41" t="str">
        <f t="shared" si="179"/>
        <v/>
      </c>
      <c r="AE2877" s="41" t="str">
        <f>IF($H2877="", "", IF(COUNTIF($AA$11:$AA$131, $H2877)&gt;0, 'Application Process'!$AC$4, ""))</f>
        <v/>
      </c>
    </row>
    <row r="2878" spans="1:31" x14ac:dyDescent="0.25">
      <c r="A2878" s="40"/>
      <c r="B2878" s="88" t="str">
        <f>IF($X2878="", "", IF(COUNTIF('Application Process'!$I$11:$I$3035, $X2878)=0, 'Job Database'!$Y$8, IFERROR(INDEX('Application Process'!$AJ$11:$AJ$3035, MATCH($X2878, 'Application Process'!$I$11:$I$3035, 0)), "")))</f>
        <v/>
      </c>
      <c r="C2878" s="40"/>
      <c r="D2878" s="207"/>
      <c r="E2878" s="194"/>
      <c r="F2878" s="194"/>
      <c r="G2878" s="208"/>
      <c r="H2878" s="194"/>
      <c r="I2878" s="208"/>
      <c r="J2878" s="194"/>
      <c r="K2878" s="209"/>
      <c r="L2878" s="194"/>
      <c r="M2878" s="196"/>
      <c r="N2878" s="194"/>
      <c r="O2878" s="194"/>
      <c r="P2878" s="208"/>
      <c r="Q2878" s="194"/>
      <c r="R2878" s="210"/>
      <c r="S2878" s="211"/>
      <c r="T2878" s="193"/>
      <c r="U2878" s="40"/>
      <c r="W2878" s="41" t="str">
        <f t="shared" si="177"/>
        <v/>
      </c>
      <c r="X2878" s="58" t="str">
        <f t="shared" si="178"/>
        <v/>
      </c>
      <c r="Y2878" s="58" t="str">
        <f t="shared" si="176"/>
        <v/>
      </c>
      <c r="AC2878" s="41" t="str">
        <f t="shared" si="179"/>
        <v/>
      </c>
      <c r="AE2878" s="41" t="str">
        <f>IF($H2878="", "", IF(COUNTIF($AA$11:$AA$131, $H2878)&gt;0, 'Application Process'!$AC$4, ""))</f>
        <v/>
      </c>
    </row>
    <row r="2879" spans="1:31" x14ac:dyDescent="0.25">
      <c r="A2879" s="40"/>
      <c r="B2879" s="88" t="str">
        <f>IF($X2879="", "", IF(COUNTIF('Application Process'!$I$11:$I$3035, $X2879)=0, 'Job Database'!$Y$8, IFERROR(INDEX('Application Process'!$AJ$11:$AJ$3035, MATCH($X2879, 'Application Process'!$I$11:$I$3035, 0)), "")))</f>
        <v/>
      </c>
      <c r="C2879" s="40"/>
      <c r="D2879" s="207"/>
      <c r="E2879" s="194"/>
      <c r="F2879" s="194"/>
      <c r="G2879" s="208"/>
      <c r="H2879" s="194"/>
      <c r="I2879" s="208"/>
      <c r="J2879" s="194"/>
      <c r="K2879" s="209"/>
      <c r="L2879" s="194"/>
      <c r="M2879" s="196"/>
      <c r="N2879" s="194"/>
      <c r="O2879" s="194"/>
      <c r="P2879" s="208"/>
      <c r="Q2879" s="194"/>
      <c r="R2879" s="210"/>
      <c r="S2879" s="211"/>
      <c r="T2879" s="193"/>
      <c r="U2879" s="40"/>
      <c r="W2879" s="41" t="str">
        <f t="shared" si="177"/>
        <v/>
      </c>
      <c r="X2879" s="58" t="str">
        <f t="shared" si="178"/>
        <v/>
      </c>
      <c r="Y2879" s="58" t="str">
        <f t="shared" si="176"/>
        <v/>
      </c>
      <c r="AC2879" s="41" t="str">
        <f t="shared" si="179"/>
        <v/>
      </c>
      <c r="AE2879" s="41" t="str">
        <f>IF($H2879="", "", IF(COUNTIF($AA$11:$AA$131, $H2879)&gt;0, 'Application Process'!$AC$4, ""))</f>
        <v/>
      </c>
    </row>
    <row r="2880" spans="1:31" x14ac:dyDescent="0.25">
      <c r="A2880" s="40"/>
      <c r="B2880" s="88" t="str">
        <f>IF($X2880="", "", IF(COUNTIF('Application Process'!$I$11:$I$3035, $X2880)=0, 'Job Database'!$Y$8, IFERROR(INDEX('Application Process'!$AJ$11:$AJ$3035, MATCH($X2880, 'Application Process'!$I$11:$I$3035, 0)), "")))</f>
        <v/>
      </c>
      <c r="C2880" s="40"/>
      <c r="D2880" s="207"/>
      <c r="E2880" s="194"/>
      <c r="F2880" s="194"/>
      <c r="G2880" s="208"/>
      <c r="H2880" s="194"/>
      <c r="I2880" s="208"/>
      <c r="J2880" s="194"/>
      <c r="K2880" s="209"/>
      <c r="L2880" s="194"/>
      <c r="M2880" s="196"/>
      <c r="N2880" s="194"/>
      <c r="O2880" s="194"/>
      <c r="P2880" s="208"/>
      <c r="Q2880" s="194"/>
      <c r="R2880" s="210"/>
      <c r="S2880" s="211"/>
      <c r="T2880" s="193"/>
      <c r="U2880" s="40"/>
      <c r="W2880" s="41" t="str">
        <f t="shared" si="177"/>
        <v/>
      </c>
      <c r="X2880" s="58" t="str">
        <f t="shared" si="178"/>
        <v/>
      </c>
      <c r="Y2880" s="58" t="str">
        <f t="shared" si="176"/>
        <v/>
      </c>
      <c r="AC2880" s="41" t="str">
        <f t="shared" si="179"/>
        <v/>
      </c>
      <c r="AE2880" s="41" t="str">
        <f>IF($H2880="", "", IF(COUNTIF($AA$11:$AA$131, $H2880)&gt;0, 'Application Process'!$AC$4, ""))</f>
        <v/>
      </c>
    </row>
    <row r="2881" spans="1:31" x14ac:dyDescent="0.25">
      <c r="A2881" s="40"/>
      <c r="B2881" s="88" t="str">
        <f>IF($X2881="", "", IF(COUNTIF('Application Process'!$I$11:$I$3035, $X2881)=0, 'Job Database'!$Y$8, IFERROR(INDEX('Application Process'!$AJ$11:$AJ$3035, MATCH($X2881, 'Application Process'!$I$11:$I$3035, 0)), "")))</f>
        <v/>
      </c>
      <c r="C2881" s="40"/>
      <c r="D2881" s="207"/>
      <c r="E2881" s="194"/>
      <c r="F2881" s="194"/>
      <c r="G2881" s="208"/>
      <c r="H2881" s="194"/>
      <c r="I2881" s="208"/>
      <c r="J2881" s="194"/>
      <c r="K2881" s="209"/>
      <c r="L2881" s="194"/>
      <c r="M2881" s="196"/>
      <c r="N2881" s="194"/>
      <c r="O2881" s="194"/>
      <c r="P2881" s="208"/>
      <c r="Q2881" s="194"/>
      <c r="R2881" s="210"/>
      <c r="S2881" s="211"/>
      <c r="T2881" s="193"/>
      <c r="U2881" s="40"/>
      <c r="W2881" s="41" t="str">
        <f t="shared" si="177"/>
        <v/>
      </c>
      <c r="X2881" s="58" t="str">
        <f t="shared" si="178"/>
        <v/>
      </c>
      <c r="Y2881" s="58" t="str">
        <f t="shared" si="176"/>
        <v/>
      </c>
      <c r="AC2881" s="41" t="str">
        <f t="shared" si="179"/>
        <v/>
      </c>
      <c r="AE2881" s="41" t="str">
        <f>IF($H2881="", "", IF(COUNTIF($AA$11:$AA$131, $H2881)&gt;0, 'Application Process'!$AC$4, ""))</f>
        <v/>
      </c>
    </row>
    <row r="2882" spans="1:31" x14ac:dyDescent="0.25">
      <c r="A2882" s="40"/>
      <c r="B2882" s="88" t="str">
        <f>IF($X2882="", "", IF(COUNTIF('Application Process'!$I$11:$I$3035, $X2882)=0, 'Job Database'!$Y$8, IFERROR(INDEX('Application Process'!$AJ$11:$AJ$3035, MATCH($X2882, 'Application Process'!$I$11:$I$3035, 0)), "")))</f>
        <v/>
      </c>
      <c r="C2882" s="40"/>
      <c r="D2882" s="207"/>
      <c r="E2882" s="194"/>
      <c r="F2882" s="194"/>
      <c r="G2882" s="208"/>
      <c r="H2882" s="194"/>
      <c r="I2882" s="208"/>
      <c r="J2882" s="194"/>
      <c r="K2882" s="209"/>
      <c r="L2882" s="194"/>
      <c r="M2882" s="196"/>
      <c r="N2882" s="194"/>
      <c r="O2882" s="194"/>
      <c r="P2882" s="208"/>
      <c r="Q2882" s="194"/>
      <c r="R2882" s="210"/>
      <c r="S2882" s="211"/>
      <c r="T2882" s="193"/>
      <c r="U2882" s="40"/>
      <c r="W2882" s="41" t="str">
        <f t="shared" si="177"/>
        <v/>
      </c>
      <c r="X2882" s="58" t="str">
        <f t="shared" si="178"/>
        <v/>
      </c>
      <c r="Y2882" s="58" t="str">
        <f t="shared" si="176"/>
        <v/>
      </c>
      <c r="AC2882" s="41" t="str">
        <f t="shared" si="179"/>
        <v/>
      </c>
      <c r="AE2882" s="41" t="str">
        <f>IF($H2882="", "", IF(COUNTIF($AA$11:$AA$131, $H2882)&gt;0, 'Application Process'!$AC$4, ""))</f>
        <v/>
      </c>
    </row>
    <row r="2883" spans="1:31" x14ac:dyDescent="0.25">
      <c r="A2883" s="40"/>
      <c r="B2883" s="88" t="str">
        <f>IF($X2883="", "", IF(COUNTIF('Application Process'!$I$11:$I$3035, $X2883)=0, 'Job Database'!$Y$8, IFERROR(INDEX('Application Process'!$AJ$11:$AJ$3035, MATCH($X2883, 'Application Process'!$I$11:$I$3035, 0)), "")))</f>
        <v/>
      </c>
      <c r="C2883" s="40"/>
      <c r="D2883" s="207"/>
      <c r="E2883" s="194"/>
      <c r="F2883" s="194"/>
      <c r="G2883" s="208"/>
      <c r="H2883" s="194"/>
      <c r="I2883" s="208"/>
      <c r="J2883" s="194"/>
      <c r="K2883" s="209"/>
      <c r="L2883" s="194"/>
      <c r="M2883" s="196"/>
      <c r="N2883" s="194"/>
      <c r="O2883" s="194"/>
      <c r="P2883" s="208"/>
      <c r="Q2883" s="194"/>
      <c r="R2883" s="210"/>
      <c r="S2883" s="211"/>
      <c r="T2883" s="193"/>
      <c r="U2883" s="40"/>
      <c r="W2883" s="41" t="str">
        <f t="shared" si="177"/>
        <v/>
      </c>
      <c r="X2883" s="58" t="str">
        <f t="shared" si="178"/>
        <v/>
      </c>
      <c r="Y2883" s="58" t="str">
        <f t="shared" si="176"/>
        <v/>
      </c>
      <c r="AC2883" s="41" t="str">
        <f t="shared" si="179"/>
        <v/>
      </c>
      <c r="AE2883" s="41" t="str">
        <f>IF($H2883="", "", IF(COUNTIF($AA$11:$AA$131, $H2883)&gt;0, 'Application Process'!$AC$4, ""))</f>
        <v/>
      </c>
    </row>
    <row r="2884" spans="1:31" x14ac:dyDescent="0.25">
      <c r="A2884" s="40"/>
      <c r="B2884" s="88" t="str">
        <f>IF($X2884="", "", IF(COUNTIF('Application Process'!$I$11:$I$3035, $X2884)=0, 'Job Database'!$Y$8, IFERROR(INDEX('Application Process'!$AJ$11:$AJ$3035, MATCH($X2884, 'Application Process'!$I$11:$I$3035, 0)), "")))</f>
        <v/>
      </c>
      <c r="C2884" s="40"/>
      <c r="D2884" s="207"/>
      <c r="E2884" s="194"/>
      <c r="F2884" s="194"/>
      <c r="G2884" s="208"/>
      <c r="H2884" s="194"/>
      <c r="I2884" s="208"/>
      <c r="J2884" s="194"/>
      <c r="K2884" s="209"/>
      <c r="L2884" s="194"/>
      <c r="M2884" s="196"/>
      <c r="N2884" s="194"/>
      <c r="O2884" s="194"/>
      <c r="P2884" s="208"/>
      <c r="Q2884" s="194"/>
      <c r="R2884" s="210"/>
      <c r="S2884" s="211"/>
      <c r="T2884" s="193"/>
      <c r="U2884" s="40"/>
      <c r="W2884" s="41" t="str">
        <f t="shared" si="177"/>
        <v/>
      </c>
      <c r="X2884" s="58" t="str">
        <f t="shared" si="178"/>
        <v/>
      </c>
      <c r="Y2884" s="58" t="str">
        <f t="shared" si="176"/>
        <v/>
      </c>
      <c r="AC2884" s="41" t="str">
        <f t="shared" si="179"/>
        <v/>
      </c>
      <c r="AE2884" s="41" t="str">
        <f>IF($H2884="", "", IF(COUNTIF($AA$11:$AA$131, $H2884)&gt;0, 'Application Process'!$AC$4, ""))</f>
        <v/>
      </c>
    </row>
    <row r="2885" spans="1:31" x14ac:dyDescent="0.25">
      <c r="A2885" s="40"/>
      <c r="B2885" s="88" t="str">
        <f>IF($X2885="", "", IF(COUNTIF('Application Process'!$I$11:$I$3035, $X2885)=0, 'Job Database'!$Y$8, IFERROR(INDEX('Application Process'!$AJ$11:$AJ$3035, MATCH($X2885, 'Application Process'!$I$11:$I$3035, 0)), "")))</f>
        <v/>
      </c>
      <c r="C2885" s="40"/>
      <c r="D2885" s="207"/>
      <c r="E2885" s="194"/>
      <c r="F2885" s="194"/>
      <c r="G2885" s="208"/>
      <c r="H2885" s="194"/>
      <c r="I2885" s="208"/>
      <c r="J2885" s="194"/>
      <c r="K2885" s="209"/>
      <c r="L2885" s="194"/>
      <c r="M2885" s="196"/>
      <c r="N2885" s="194"/>
      <c r="O2885" s="194"/>
      <c r="P2885" s="208"/>
      <c r="Q2885" s="194"/>
      <c r="R2885" s="210"/>
      <c r="S2885" s="211"/>
      <c r="T2885" s="193"/>
      <c r="U2885" s="40"/>
      <c r="W2885" s="41" t="str">
        <f t="shared" si="177"/>
        <v/>
      </c>
      <c r="X2885" s="58" t="str">
        <f t="shared" si="178"/>
        <v/>
      </c>
      <c r="Y2885" s="58" t="str">
        <f t="shared" si="176"/>
        <v/>
      </c>
      <c r="AC2885" s="41" t="str">
        <f t="shared" si="179"/>
        <v/>
      </c>
      <c r="AE2885" s="41" t="str">
        <f>IF($H2885="", "", IF(COUNTIF($AA$11:$AA$131, $H2885)&gt;0, 'Application Process'!$AC$4, ""))</f>
        <v/>
      </c>
    </row>
    <row r="2886" spans="1:31" x14ac:dyDescent="0.25">
      <c r="A2886" s="40"/>
      <c r="B2886" s="88" t="str">
        <f>IF($X2886="", "", IF(COUNTIF('Application Process'!$I$11:$I$3035, $X2886)=0, 'Job Database'!$Y$8, IFERROR(INDEX('Application Process'!$AJ$11:$AJ$3035, MATCH($X2886, 'Application Process'!$I$11:$I$3035, 0)), "")))</f>
        <v/>
      </c>
      <c r="C2886" s="40"/>
      <c r="D2886" s="207"/>
      <c r="E2886" s="194"/>
      <c r="F2886" s="194"/>
      <c r="G2886" s="208"/>
      <c r="H2886" s="194"/>
      <c r="I2886" s="208"/>
      <c r="J2886" s="194"/>
      <c r="K2886" s="209"/>
      <c r="L2886" s="194"/>
      <c r="M2886" s="196"/>
      <c r="N2886" s="194"/>
      <c r="O2886" s="194"/>
      <c r="P2886" s="208"/>
      <c r="Q2886" s="194"/>
      <c r="R2886" s="210"/>
      <c r="S2886" s="211"/>
      <c r="T2886" s="193"/>
      <c r="U2886" s="40"/>
      <c r="W2886" s="41" t="str">
        <f t="shared" si="177"/>
        <v/>
      </c>
      <c r="X2886" s="58" t="str">
        <f t="shared" si="178"/>
        <v/>
      </c>
      <c r="Y2886" s="58" t="str">
        <f t="shared" si="176"/>
        <v/>
      </c>
      <c r="AC2886" s="41" t="str">
        <f t="shared" si="179"/>
        <v/>
      </c>
      <c r="AE2886" s="41" t="str">
        <f>IF($H2886="", "", IF(COUNTIF($AA$11:$AA$131, $H2886)&gt;0, 'Application Process'!$AC$4, ""))</f>
        <v/>
      </c>
    </row>
    <row r="2887" spans="1:31" x14ac:dyDescent="0.25">
      <c r="A2887" s="40"/>
      <c r="B2887" s="88" t="str">
        <f>IF($X2887="", "", IF(COUNTIF('Application Process'!$I$11:$I$3035, $X2887)=0, 'Job Database'!$Y$8, IFERROR(INDEX('Application Process'!$AJ$11:$AJ$3035, MATCH($X2887, 'Application Process'!$I$11:$I$3035, 0)), "")))</f>
        <v/>
      </c>
      <c r="C2887" s="40"/>
      <c r="D2887" s="207"/>
      <c r="E2887" s="194"/>
      <c r="F2887" s="194"/>
      <c r="G2887" s="208"/>
      <c r="H2887" s="194"/>
      <c r="I2887" s="208"/>
      <c r="J2887" s="194"/>
      <c r="K2887" s="209"/>
      <c r="L2887" s="194"/>
      <c r="M2887" s="196"/>
      <c r="N2887" s="194"/>
      <c r="O2887" s="194"/>
      <c r="P2887" s="208"/>
      <c r="Q2887" s="194"/>
      <c r="R2887" s="210"/>
      <c r="S2887" s="211"/>
      <c r="T2887" s="193"/>
      <c r="U2887" s="40"/>
      <c r="W2887" s="41" t="str">
        <f t="shared" si="177"/>
        <v/>
      </c>
      <c r="X2887" s="58" t="str">
        <f t="shared" si="178"/>
        <v/>
      </c>
      <c r="Y2887" s="58" t="str">
        <f t="shared" si="176"/>
        <v/>
      </c>
      <c r="AC2887" s="41" t="str">
        <f t="shared" si="179"/>
        <v/>
      </c>
      <c r="AE2887" s="41" t="str">
        <f>IF($H2887="", "", IF(COUNTIF($AA$11:$AA$131, $H2887)&gt;0, 'Application Process'!$AC$4, ""))</f>
        <v/>
      </c>
    </row>
    <row r="2888" spans="1:31" x14ac:dyDescent="0.25">
      <c r="A2888" s="40"/>
      <c r="B2888" s="88" t="str">
        <f>IF($X2888="", "", IF(COUNTIF('Application Process'!$I$11:$I$3035, $X2888)=0, 'Job Database'!$Y$8, IFERROR(INDEX('Application Process'!$AJ$11:$AJ$3035, MATCH($X2888, 'Application Process'!$I$11:$I$3035, 0)), "")))</f>
        <v/>
      </c>
      <c r="C2888" s="40"/>
      <c r="D2888" s="207"/>
      <c r="E2888" s="194"/>
      <c r="F2888" s="194"/>
      <c r="G2888" s="208"/>
      <c r="H2888" s="194"/>
      <c r="I2888" s="208"/>
      <c r="J2888" s="194"/>
      <c r="K2888" s="209"/>
      <c r="L2888" s="194"/>
      <c r="M2888" s="196"/>
      <c r="N2888" s="194"/>
      <c r="O2888" s="194"/>
      <c r="P2888" s="208"/>
      <c r="Q2888" s="194"/>
      <c r="R2888" s="210"/>
      <c r="S2888" s="211"/>
      <c r="T2888" s="193"/>
      <c r="U2888" s="40"/>
      <c r="W2888" s="41" t="str">
        <f t="shared" si="177"/>
        <v/>
      </c>
      <c r="X2888" s="58" t="str">
        <f t="shared" si="178"/>
        <v/>
      </c>
      <c r="Y2888" s="58" t="str">
        <f t="shared" si="176"/>
        <v/>
      </c>
      <c r="AC2888" s="41" t="str">
        <f t="shared" si="179"/>
        <v/>
      </c>
      <c r="AE2888" s="41" t="str">
        <f>IF($H2888="", "", IF(COUNTIF($AA$11:$AA$131, $H2888)&gt;0, 'Application Process'!$AC$4, ""))</f>
        <v/>
      </c>
    </row>
    <row r="2889" spans="1:31" x14ac:dyDescent="0.25">
      <c r="A2889" s="40"/>
      <c r="B2889" s="88" t="str">
        <f>IF($X2889="", "", IF(COUNTIF('Application Process'!$I$11:$I$3035, $X2889)=0, 'Job Database'!$Y$8, IFERROR(INDEX('Application Process'!$AJ$11:$AJ$3035, MATCH($X2889, 'Application Process'!$I$11:$I$3035, 0)), "")))</f>
        <v/>
      </c>
      <c r="C2889" s="40"/>
      <c r="D2889" s="207"/>
      <c r="E2889" s="194"/>
      <c r="F2889" s="194"/>
      <c r="G2889" s="208"/>
      <c r="H2889" s="194"/>
      <c r="I2889" s="208"/>
      <c r="J2889" s="194"/>
      <c r="K2889" s="209"/>
      <c r="L2889" s="194"/>
      <c r="M2889" s="196"/>
      <c r="N2889" s="194"/>
      <c r="O2889" s="194"/>
      <c r="P2889" s="208"/>
      <c r="Q2889" s="194"/>
      <c r="R2889" s="210"/>
      <c r="S2889" s="211"/>
      <c r="T2889" s="193"/>
      <c r="U2889" s="40"/>
      <c r="W2889" s="41" t="str">
        <f t="shared" si="177"/>
        <v/>
      </c>
      <c r="X2889" s="58" t="str">
        <f t="shared" si="178"/>
        <v/>
      </c>
      <c r="Y2889" s="58" t="str">
        <f t="shared" si="176"/>
        <v/>
      </c>
      <c r="AC2889" s="41" t="str">
        <f t="shared" si="179"/>
        <v/>
      </c>
      <c r="AE2889" s="41" t="str">
        <f>IF($H2889="", "", IF(COUNTIF($AA$11:$AA$131, $H2889)&gt;0, 'Application Process'!$AC$4, ""))</f>
        <v/>
      </c>
    </row>
    <row r="2890" spans="1:31" x14ac:dyDescent="0.25">
      <c r="A2890" s="40"/>
      <c r="B2890" s="88" t="str">
        <f>IF($X2890="", "", IF(COUNTIF('Application Process'!$I$11:$I$3035, $X2890)=0, 'Job Database'!$Y$8, IFERROR(INDEX('Application Process'!$AJ$11:$AJ$3035, MATCH($X2890, 'Application Process'!$I$11:$I$3035, 0)), "")))</f>
        <v/>
      </c>
      <c r="C2890" s="40"/>
      <c r="D2890" s="207"/>
      <c r="E2890" s="194"/>
      <c r="F2890" s="194"/>
      <c r="G2890" s="208"/>
      <c r="H2890" s="194"/>
      <c r="I2890" s="208"/>
      <c r="J2890" s="194"/>
      <c r="K2890" s="209"/>
      <c r="L2890" s="194"/>
      <c r="M2890" s="196"/>
      <c r="N2890" s="194"/>
      <c r="O2890" s="194"/>
      <c r="P2890" s="208"/>
      <c r="Q2890" s="194"/>
      <c r="R2890" s="210"/>
      <c r="S2890" s="211"/>
      <c r="T2890" s="193"/>
      <c r="U2890" s="40"/>
      <c r="W2890" s="41" t="str">
        <f t="shared" si="177"/>
        <v/>
      </c>
      <c r="X2890" s="58" t="str">
        <f t="shared" si="178"/>
        <v/>
      </c>
      <c r="Y2890" s="58" t="str">
        <f t="shared" si="176"/>
        <v/>
      </c>
      <c r="AC2890" s="41" t="str">
        <f t="shared" si="179"/>
        <v/>
      </c>
      <c r="AE2890" s="41" t="str">
        <f>IF($H2890="", "", IF(COUNTIF($AA$11:$AA$131, $H2890)&gt;0, 'Application Process'!$AC$4, ""))</f>
        <v/>
      </c>
    </row>
    <row r="2891" spans="1:31" x14ac:dyDescent="0.25">
      <c r="A2891" s="40"/>
      <c r="B2891" s="88" t="str">
        <f>IF($X2891="", "", IF(COUNTIF('Application Process'!$I$11:$I$3035, $X2891)=0, 'Job Database'!$Y$8, IFERROR(INDEX('Application Process'!$AJ$11:$AJ$3035, MATCH($X2891, 'Application Process'!$I$11:$I$3035, 0)), "")))</f>
        <v/>
      </c>
      <c r="C2891" s="40"/>
      <c r="D2891" s="207"/>
      <c r="E2891" s="194"/>
      <c r="F2891" s="194"/>
      <c r="G2891" s="208"/>
      <c r="H2891" s="194"/>
      <c r="I2891" s="208"/>
      <c r="J2891" s="194"/>
      <c r="K2891" s="209"/>
      <c r="L2891" s="194"/>
      <c r="M2891" s="196"/>
      <c r="N2891" s="194"/>
      <c r="O2891" s="194"/>
      <c r="P2891" s="208"/>
      <c r="Q2891" s="194"/>
      <c r="R2891" s="210"/>
      <c r="S2891" s="211"/>
      <c r="T2891" s="193"/>
      <c r="U2891" s="40"/>
      <c r="W2891" s="41" t="str">
        <f t="shared" si="177"/>
        <v/>
      </c>
      <c r="X2891" s="58" t="str">
        <f t="shared" si="178"/>
        <v/>
      </c>
      <c r="Y2891" s="58" t="str">
        <f t="shared" ref="Y2891:Y2954" si="180">IF($H2891="", "", CONCATENATE($H2891, " - ", $B2891))</f>
        <v/>
      </c>
      <c r="AC2891" s="41" t="str">
        <f t="shared" si="179"/>
        <v/>
      </c>
      <c r="AE2891" s="41" t="str">
        <f>IF($H2891="", "", IF(COUNTIF($AA$11:$AA$131, $H2891)&gt;0, 'Application Process'!$AC$4, ""))</f>
        <v/>
      </c>
    </row>
    <row r="2892" spans="1:31" x14ac:dyDescent="0.25">
      <c r="A2892" s="40"/>
      <c r="B2892" s="88" t="str">
        <f>IF($X2892="", "", IF(COUNTIF('Application Process'!$I$11:$I$3035, $X2892)=0, 'Job Database'!$Y$8, IFERROR(INDEX('Application Process'!$AJ$11:$AJ$3035, MATCH($X2892, 'Application Process'!$I$11:$I$3035, 0)), "")))</f>
        <v/>
      </c>
      <c r="C2892" s="40"/>
      <c r="D2892" s="207"/>
      <c r="E2892" s="194"/>
      <c r="F2892" s="194"/>
      <c r="G2892" s="208"/>
      <c r="H2892" s="194"/>
      <c r="I2892" s="208"/>
      <c r="J2892" s="194"/>
      <c r="K2892" s="209"/>
      <c r="L2892" s="194"/>
      <c r="M2892" s="196"/>
      <c r="N2892" s="194"/>
      <c r="O2892" s="194"/>
      <c r="P2892" s="208"/>
      <c r="Q2892" s="194"/>
      <c r="R2892" s="210"/>
      <c r="S2892" s="211"/>
      <c r="T2892" s="193"/>
      <c r="U2892" s="40"/>
      <c r="W2892" s="41" t="str">
        <f t="shared" ref="W2892:W2955" si="181">IF($D2892="", "", IF(COUNTIF($D$11:$D$3035, $D2892)&gt;1, "X", ""))</f>
        <v/>
      </c>
      <c r="X2892" s="58" t="str">
        <f t="shared" ref="X2892:X2955" si="182">IF($D2892="", "", CONCATENATE(D2892, IF(E2892="", "", " - "), IF(E2892="", "", E2892), IF(F2892="", "", " - "), IF(F2892="", "", F2892)))</f>
        <v/>
      </c>
      <c r="Y2892" s="58" t="str">
        <f t="shared" si="180"/>
        <v/>
      </c>
      <c r="AC2892" s="41" t="str">
        <f t="shared" ref="AC2892:AC2955" si="183">IF($H2892="", "", IF(COUNTIF($AA$11:$AA$131, $H2892)=0, "X", ""))</f>
        <v/>
      </c>
      <c r="AE2892" s="41" t="str">
        <f>IF($H2892="", "", IF(COUNTIF($AA$11:$AA$131, $H2892)&gt;0, 'Application Process'!$AC$4, ""))</f>
        <v/>
      </c>
    </row>
    <row r="2893" spans="1:31" x14ac:dyDescent="0.25">
      <c r="A2893" s="40"/>
      <c r="B2893" s="88" t="str">
        <f>IF($X2893="", "", IF(COUNTIF('Application Process'!$I$11:$I$3035, $X2893)=0, 'Job Database'!$Y$8, IFERROR(INDEX('Application Process'!$AJ$11:$AJ$3035, MATCH($X2893, 'Application Process'!$I$11:$I$3035, 0)), "")))</f>
        <v/>
      </c>
      <c r="C2893" s="40"/>
      <c r="D2893" s="207"/>
      <c r="E2893" s="194"/>
      <c r="F2893" s="194"/>
      <c r="G2893" s="208"/>
      <c r="H2893" s="194"/>
      <c r="I2893" s="208"/>
      <c r="J2893" s="194"/>
      <c r="K2893" s="209"/>
      <c r="L2893" s="194"/>
      <c r="M2893" s="196"/>
      <c r="N2893" s="194"/>
      <c r="O2893" s="194"/>
      <c r="P2893" s="208"/>
      <c r="Q2893" s="194"/>
      <c r="R2893" s="210"/>
      <c r="S2893" s="211"/>
      <c r="T2893" s="193"/>
      <c r="U2893" s="40"/>
      <c r="W2893" s="41" t="str">
        <f t="shared" si="181"/>
        <v/>
      </c>
      <c r="X2893" s="58" t="str">
        <f t="shared" si="182"/>
        <v/>
      </c>
      <c r="Y2893" s="58" t="str">
        <f t="shared" si="180"/>
        <v/>
      </c>
      <c r="AC2893" s="41" t="str">
        <f t="shared" si="183"/>
        <v/>
      </c>
      <c r="AE2893" s="41" t="str">
        <f>IF($H2893="", "", IF(COUNTIF($AA$11:$AA$131, $H2893)&gt;0, 'Application Process'!$AC$4, ""))</f>
        <v/>
      </c>
    </row>
    <row r="2894" spans="1:31" x14ac:dyDescent="0.25">
      <c r="A2894" s="40"/>
      <c r="B2894" s="88" t="str">
        <f>IF($X2894="", "", IF(COUNTIF('Application Process'!$I$11:$I$3035, $X2894)=0, 'Job Database'!$Y$8, IFERROR(INDEX('Application Process'!$AJ$11:$AJ$3035, MATCH($X2894, 'Application Process'!$I$11:$I$3035, 0)), "")))</f>
        <v/>
      </c>
      <c r="C2894" s="40"/>
      <c r="D2894" s="207"/>
      <c r="E2894" s="194"/>
      <c r="F2894" s="194"/>
      <c r="G2894" s="208"/>
      <c r="H2894" s="194"/>
      <c r="I2894" s="208"/>
      <c r="J2894" s="194"/>
      <c r="K2894" s="209"/>
      <c r="L2894" s="194"/>
      <c r="M2894" s="196"/>
      <c r="N2894" s="194"/>
      <c r="O2894" s="194"/>
      <c r="P2894" s="208"/>
      <c r="Q2894" s="194"/>
      <c r="R2894" s="210"/>
      <c r="S2894" s="211"/>
      <c r="T2894" s="193"/>
      <c r="U2894" s="40"/>
      <c r="W2894" s="41" t="str">
        <f t="shared" si="181"/>
        <v/>
      </c>
      <c r="X2894" s="58" t="str">
        <f t="shared" si="182"/>
        <v/>
      </c>
      <c r="Y2894" s="58" t="str">
        <f t="shared" si="180"/>
        <v/>
      </c>
      <c r="AC2894" s="41" t="str">
        <f t="shared" si="183"/>
        <v/>
      </c>
      <c r="AE2894" s="41" t="str">
        <f>IF($H2894="", "", IF(COUNTIF($AA$11:$AA$131, $H2894)&gt;0, 'Application Process'!$AC$4, ""))</f>
        <v/>
      </c>
    </row>
    <row r="2895" spans="1:31" x14ac:dyDescent="0.25">
      <c r="A2895" s="40"/>
      <c r="B2895" s="88" t="str">
        <f>IF($X2895="", "", IF(COUNTIF('Application Process'!$I$11:$I$3035, $X2895)=0, 'Job Database'!$Y$8, IFERROR(INDEX('Application Process'!$AJ$11:$AJ$3035, MATCH($X2895, 'Application Process'!$I$11:$I$3035, 0)), "")))</f>
        <v/>
      </c>
      <c r="C2895" s="40"/>
      <c r="D2895" s="207"/>
      <c r="E2895" s="194"/>
      <c r="F2895" s="194"/>
      <c r="G2895" s="208"/>
      <c r="H2895" s="194"/>
      <c r="I2895" s="208"/>
      <c r="J2895" s="194"/>
      <c r="K2895" s="209"/>
      <c r="L2895" s="194"/>
      <c r="M2895" s="196"/>
      <c r="N2895" s="194"/>
      <c r="O2895" s="194"/>
      <c r="P2895" s="208"/>
      <c r="Q2895" s="194"/>
      <c r="R2895" s="210"/>
      <c r="S2895" s="211"/>
      <c r="T2895" s="193"/>
      <c r="U2895" s="40"/>
      <c r="W2895" s="41" t="str">
        <f t="shared" si="181"/>
        <v/>
      </c>
      <c r="X2895" s="58" t="str">
        <f t="shared" si="182"/>
        <v/>
      </c>
      <c r="Y2895" s="58" t="str">
        <f t="shared" si="180"/>
        <v/>
      </c>
      <c r="AC2895" s="41" t="str">
        <f t="shared" si="183"/>
        <v/>
      </c>
      <c r="AE2895" s="41" t="str">
        <f>IF($H2895="", "", IF(COUNTIF($AA$11:$AA$131, $H2895)&gt;0, 'Application Process'!$AC$4, ""))</f>
        <v/>
      </c>
    </row>
    <row r="2896" spans="1:31" x14ac:dyDescent="0.25">
      <c r="A2896" s="40"/>
      <c r="B2896" s="88" t="str">
        <f>IF($X2896="", "", IF(COUNTIF('Application Process'!$I$11:$I$3035, $X2896)=0, 'Job Database'!$Y$8, IFERROR(INDEX('Application Process'!$AJ$11:$AJ$3035, MATCH($X2896, 'Application Process'!$I$11:$I$3035, 0)), "")))</f>
        <v/>
      </c>
      <c r="C2896" s="40"/>
      <c r="D2896" s="207"/>
      <c r="E2896" s="194"/>
      <c r="F2896" s="194"/>
      <c r="G2896" s="208"/>
      <c r="H2896" s="194"/>
      <c r="I2896" s="208"/>
      <c r="J2896" s="194"/>
      <c r="K2896" s="209"/>
      <c r="L2896" s="194"/>
      <c r="M2896" s="196"/>
      <c r="N2896" s="194"/>
      <c r="O2896" s="194"/>
      <c r="P2896" s="208"/>
      <c r="Q2896" s="194"/>
      <c r="R2896" s="210"/>
      <c r="S2896" s="211"/>
      <c r="T2896" s="193"/>
      <c r="U2896" s="40"/>
      <c r="W2896" s="41" t="str">
        <f t="shared" si="181"/>
        <v/>
      </c>
      <c r="X2896" s="58" t="str">
        <f t="shared" si="182"/>
        <v/>
      </c>
      <c r="Y2896" s="58" t="str">
        <f t="shared" si="180"/>
        <v/>
      </c>
      <c r="AC2896" s="41" t="str">
        <f t="shared" si="183"/>
        <v/>
      </c>
      <c r="AE2896" s="41" t="str">
        <f>IF($H2896="", "", IF(COUNTIF($AA$11:$AA$131, $H2896)&gt;0, 'Application Process'!$AC$4, ""))</f>
        <v/>
      </c>
    </row>
    <row r="2897" spans="1:31" x14ac:dyDescent="0.25">
      <c r="A2897" s="40"/>
      <c r="B2897" s="88" t="str">
        <f>IF($X2897="", "", IF(COUNTIF('Application Process'!$I$11:$I$3035, $X2897)=0, 'Job Database'!$Y$8, IFERROR(INDEX('Application Process'!$AJ$11:$AJ$3035, MATCH($X2897, 'Application Process'!$I$11:$I$3035, 0)), "")))</f>
        <v/>
      </c>
      <c r="C2897" s="40"/>
      <c r="D2897" s="207"/>
      <c r="E2897" s="194"/>
      <c r="F2897" s="194"/>
      <c r="G2897" s="208"/>
      <c r="H2897" s="194"/>
      <c r="I2897" s="208"/>
      <c r="J2897" s="194"/>
      <c r="K2897" s="209"/>
      <c r="L2897" s="194"/>
      <c r="M2897" s="196"/>
      <c r="N2897" s="194"/>
      <c r="O2897" s="194"/>
      <c r="P2897" s="208"/>
      <c r="Q2897" s="194"/>
      <c r="R2897" s="210"/>
      <c r="S2897" s="211"/>
      <c r="T2897" s="193"/>
      <c r="U2897" s="40"/>
      <c r="W2897" s="41" t="str">
        <f t="shared" si="181"/>
        <v/>
      </c>
      <c r="X2897" s="58" t="str">
        <f t="shared" si="182"/>
        <v/>
      </c>
      <c r="Y2897" s="58" t="str">
        <f t="shared" si="180"/>
        <v/>
      </c>
      <c r="AC2897" s="41" t="str">
        <f t="shared" si="183"/>
        <v/>
      </c>
      <c r="AE2897" s="41" t="str">
        <f>IF($H2897="", "", IF(COUNTIF($AA$11:$AA$131, $H2897)&gt;0, 'Application Process'!$AC$4, ""))</f>
        <v/>
      </c>
    </row>
    <row r="2898" spans="1:31" x14ac:dyDescent="0.25">
      <c r="A2898" s="40"/>
      <c r="B2898" s="88" t="str">
        <f>IF($X2898="", "", IF(COUNTIF('Application Process'!$I$11:$I$3035, $X2898)=0, 'Job Database'!$Y$8, IFERROR(INDEX('Application Process'!$AJ$11:$AJ$3035, MATCH($X2898, 'Application Process'!$I$11:$I$3035, 0)), "")))</f>
        <v/>
      </c>
      <c r="C2898" s="40"/>
      <c r="D2898" s="207"/>
      <c r="E2898" s="194"/>
      <c r="F2898" s="194"/>
      <c r="G2898" s="208"/>
      <c r="H2898" s="194"/>
      <c r="I2898" s="208"/>
      <c r="J2898" s="194"/>
      <c r="K2898" s="209"/>
      <c r="L2898" s="194"/>
      <c r="M2898" s="196"/>
      <c r="N2898" s="194"/>
      <c r="O2898" s="194"/>
      <c r="P2898" s="208"/>
      <c r="Q2898" s="194"/>
      <c r="R2898" s="210"/>
      <c r="S2898" s="211"/>
      <c r="T2898" s="193"/>
      <c r="U2898" s="40"/>
      <c r="W2898" s="41" t="str">
        <f t="shared" si="181"/>
        <v/>
      </c>
      <c r="X2898" s="58" t="str">
        <f t="shared" si="182"/>
        <v/>
      </c>
      <c r="Y2898" s="58" t="str">
        <f t="shared" si="180"/>
        <v/>
      </c>
      <c r="AC2898" s="41" t="str">
        <f t="shared" si="183"/>
        <v/>
      </c>
      <c r="AE2898" s="41" t="str">
        <f>IF($H2898="", "", IF(COUNTIF($AA$11:$AA$131, $H2898)&gt;0, 'Application Process'!$AC$4, ""))</f>
        <v/>
      </c>
    </row>
    <row r="2899" spans="1:31" x14ac:dyDescent="0.25">
      <c r="A2899" s="40"/>
      <c r="B2899" s="88" t="str">
        <f>IF($X2899="", "", IF(COUNTIF('Application Process'!$I$11:$I$3035, $X2899)=0, 'Job Database'!$Y$8, IFERROR(INDEX('Application Process'!$AJ$11:$AJ$3035, MATCH($X2899, 'Application Process'!$I$11:$I$3035, 0)), "")))</f>
        <v/>
      </c>
      <c r="C2899" s="40"/>
      <c r="D2899" s="207"/>
      <c r="E2899" s="194"/>
      <c r="F2899" s="194"/>
      <c r="G2899" s="208"/>
      <c r="H2899" s="194"/>
      <c r="I2899" s="208"/>
      <c r="J2899" s="194"/>
      <c r="K2899" s="209"/>
      <c r="L2899" s="194"/>
      <c r="M2899" s="196"/>
      <c r="N2899" s="194"/>
      <c r="O2899" s="194"/>
      <c r="P2899" s="208"/>
      <c r="Q2899" s="194"/>
      <c r="R2899" s="210"/>
      <c r="S2899" s="211"/>
      <c r="T2899" s="193"/>
      <c r="U2899" s="40"/>
      <c r="W2899" s="41" t="str">
        <f t="shared" si="181"/>
        <v/>
      </c>
      <c r="X2899" s="58" t="str">
        <f t="shared" si="182"/>
        <v/>
      </c>
      <c r="Y2899" s="58" t="str">
        <f t="shared" si="180"/>
        <v/>
      </c>
      <c r="AC2899" s="41" t="str">
        <f t="shared" si="183"/>
        <v/>
      </c>
      <c r="AE2899" s="41" t="str">
        <f>IF($H2899="", "", IF(COUNTIF($AA$11:$AA$131, $H2899)&gt;0, 'Application Process'!$AC$4, ""))</f>
        <v/>
      </c>
    </row>
    <row r="2900" spans="1:31" x14ac:dyDescent="0.25">
      <c r="A2900" s="40"/>
      <c r="B2900" s="88" t="str">
        <f>IF($X2900="", "", IF(COUNTIF('Application Process'!$I$11:$I$3035, $X2900)=0, 'Job Database'!$Y$8, IFERROR(INDEX('Application Process'!$AJ$11:$AJ$3035, MATCH($X2900, 'Application Process'!$I$11:$I$3035, 0)), "")))</f>
        <v/>
      </c>
      <c r="C2900" s="40"/>
      <c r="D2900" s="207"/>
      <c r="E2900" s="194"/>
      <c r="F2900" s="194"/>
      <c r="G2900" s="208"/>
      <c r="H2900" s="194"/>
      <c r="I2900" s="208"/>
      <c r="J2900" s="194"/>
      <c r="K2900" s="209"/>
      <c r="L2900" s="194"/>
      <c r="M2900" s="196"/>
      <c r="N2900" s="194"/>
      <c r="O2900" s="194"/>
      <c r="P2900" s="208"/>
      <c r="Q2900" s="194"/>
      <c r="R2900" s="210"/>
      <c r="S2900" s="211"/>
      <c r="T2900" s="193"/>
      <c r="U2900" s="40"/>
      <c r="W2900" s="41" t="str">
        <f t="shared" si="181"/>
        <v/>
      </c>
      <c r="X2900" s="58" t="str">
        <f t="shared" si="182"/>
        <v/>
      </c>
      <c r="Y2900" s="58" t="str">
        <f t="shared" si="180"/>
        <v/>
      </c>
      <c r="AC2900" s="41" t="str">
        <f t="shared" si="183"/>
        <v/>
      </c>
      <c r="AE2900" s="41" t="str">
        <f>IF($H2900="", "", IF(COUNTIF($AA$11:$AA$131, $H2900)&gt;0, 'Application Process'!$AC$4, ""))</f>
        <v/>
      </c>
    </row>
    <row r="2901" spans="1:31" x14ac:dyDescent="0.25">
      <c r="A2901" s="40"/>
      <c r="B2901" s="88" t="str">
        <f>IF($X2901="", "", IF(COUNTIF('Application Process'!$I$11:$I$3035, $X2901)=0, 'Job Database'!$Y$8, IFERROR(INDEX('Application Process'!$AJ$11:$AJ$3035, MATCH($X2901, 'Application Process'!$I$11:$I$3035, 0)), "")))</f>
        <v/>
      </c>
      <c r="C2901" s="40"/>
      <c r="D2901" s="207"/>
      <c r="E2901" s="194"/>
      <c r="F2901" s="194"/>
      <c r="G2901" s="208"/>
      <c r="H2901" s="194"/>
      <c r="I2901" s="208"/>
      <c r="J2901" s="194"/>
      <c r="K2901" s="209"/>
      <c r="L2901" s="194"/>
      <c r="M2901" s="196"/>
      <c r="N2901" s="194"/>
      <c r="O2901" s="194"/>
      <c r="P2901" s="208"/>
      <c r="Q2901" s="194"/>
      <c r="R2901" s="210"/>
      <c r="S2901" s="211"/>
      <c r="T2901" s="193"/>
      <c r="U2901" s="40"/>
      <c r="W2901" s="41" t="str">
        <f t="shared" si="181"/>
        <v/>
      </c>
      <c r="X2901" s="58" t="str">
        <f t="shared" si="182"/>
        <v/>
      </c>
      <c r="Y2901" s="58" t="str">
        <f t="shared" si="180"/>
        <v/>
      </c>
      <c r="AC2901" s="41" t="str">
        <f t="shared" si="183"/>
        <v/>
      </c>
      <c r="AE2901" s="41" t="str">
        <f>IF($H2901="", "", IF(COUNTIF($AA$11:$AA$131, $H2901)&gt;0, 'Application Process'!$AC$4, ""))</f>
        <v/>
      </c>
    </row>
    <row r="2902" spans="1:31" x14ac:dyDescent="0.25">
      <c r="A2902" s="40"/>
      <c r="B2902" s="88" t="str">
        <f>IF($X2902="", "", IF(COUNTIF('Application Process'!$I$11:$I$3035, $X2902)=0, 'Job Database'!$Y$8, IFERROR(INDEX('Application Process'!$AJ$11:$AJ$3035, MATCH($X2902, 'Application Process'!$I$11:$I$3035, 0)), "")))</f>
        <v/>
      </c>
      <c r="C2902" s="40"/>
      <c r="D2902" s="207"/>
      <c r="E2902" s="194"/>
      <c r="F2902" s="194"/>
      <c r="G2902" s="208"/>
      <c r="H2902" s="194"/>
      <c r="I2902" s="208"/>
      <c r="J2902" s="194"/>
      <c r="K2902" s="209"/>
      <c r="L2902" s="194"/>
      <c r="M2902" s="196"/>
      <c r="N2902" s="194"/>
      <c r="O2902" s="194"/>
      <c r="P2902" s="208"/>
      <c r="Q2902" s="194"/>
      <c r="R2902" s="210"/>
      <c r="S2902" s="211"/>
      <c r="T2902" s="193"/>
      <c r="U2902" s="40"/>
      <c r="W2902" s="41" t="str">
        <f t="shared" si="181"/>
        <v/>
      </c>
      <c r="X2902" s="58" t="str">
        <f t="shared" si="182"/>
        <v/>
      </c>
      <c r="Y2902" s="58" t="str">
        <f t="shared" si="180"/>
        <v/>
      </c>
      <c r="AC2902" s="41" t="str">
        <f t="shared" si="183"/>
        <v/>
      </c>
      <c r="AE2902" s="41" t="str">
        <f>IF($H2902="", "", IF(COUNTIF($AA$11:$AA$131, $H2902)&gt;0, 'Application Process'!$AC$4, ""))</f>
        <v/>
      </c>
    </row>
    <row r="2903" spans="1:31" x14ac:dyDescent="0.25">
      <c r="A2903" s="40"/>
      <c r="B2903" s="88" t="str">
        <f>IF($X2903="", "", IF(COUNTIF('Application Process'!$I$11:$I$3035, $X2903)=0, 'Job Database'!$Y$8, IFERROR(INDEX('Application Process'!$AJ$11:$AJ$3035, MATCH($X2903, 'Application Process'!$I$11:$I$3035, 0)), "")))</f>
        <v/>
      </c>
      <c r="C2903" s="40"/>
      <c r="D2903" s="207"/>
      <c r="E2903" s="194"/>
      <c r="F2903" s="194"/>
      <c r="G2903" s="208"/>
      <c r="H2903" s="194"/>
      <c r="I2903" s="208"/>
      <c r="J2903" s="194"/>
      <c r="K2903" s="209"/>
      <c r="L2903" s="194"/>
      <c r="M2903" s="196"/>
      <c r="N2903" s="194"/>
      <c r="O2903" s="194"/>
      <c r="P2903" s="208"/>
      <c r="Q2903" s="194"/>
      <c r="R2903" s="210"/>
      <c r="S2903" s="211"/>
      <c r="T2903" s="193"/>
      <c r="U2903" s="40"/>
      <c r="W2903" s="41" t="str">
        <f t="shared" si="181"/>
        <v/>
      </c>
      <c r="X2903" s="58" t="str">
        <f t="shared" si="182"/>
        <v/>
      </c>
      <c r="Y2903" s="58" t="str">
        <f t="shared" si="180"/>
        <v/>
      </c>
      <c r="AC2903" s="41" t="str">
        <f t="shared" si="183"/>
        <v/>
      </c>
      <c r="AE2903" s="41" t="str">
        <f>IF($H2903="", "", IF(COUNTIF($AA$11:$AA$131, $H2903)&gt;0, 'Application Process'!$AC$4, ""))</f>
        <v/>
      </c>
    </row>
    <row r="2904" spans="1:31" x14ac:dyDescent="0.25">
      <c r="A2904" s="40"/>
      <c r="B2904" s="88" t="str">
        <f>IF($X2904="", "", IF(COUNTIF('Application Process'!$I$11:$I$3035, $X2904)=0, 'Job Database'!$Y$8, IFERROR(INDEX('Application Process'!$AJ$11:$AJ$3035, MATCH($X2904, 'Application Process'!$I$11:$I$3035, 0)), "")))</f>
        <v/>
      </c>
      <c r="C2904" s="40"/>
      <c r="D2904" s="207"/>
      <c r="E2904" s="194"/>
      <c r="F2904" s="194"/>
      <c r="G2904" s="208"/>
      <c r="H2904" s="194"/>
      <c r="I2904" s="208"/>
      <c r="J2904" s="194"/>
      <c r="K2904" s="209"/>
      <c r="L2904" s="194"/>
      <c r="M2904" s="196"/>
      <c r="N2904" s="194"/>
      <c r="O2904" s="194"/>
      <c r="P2904" s="208"/>
      <c r="Q2904" s="194"/>
      <c r="R2904" s="210"/>
      <c r="S2904" s="211"/>
      <c r="T2904" s="193"/>
      <c r="U2904" s="40"/>
      <c r="W2904" s="41" t="str">
        <f t="shared" si="181"/>
        <v/>
      </c>
      <c r="X2904" s="58" t="str">
        <f t="shared" si="182"/>
        <v/>
      </c>
      <c r="Y2904" s="58" t="str">
        <f t="shared" si="180"/>
        <v/>
      </c>
      <c r="AC2904" s="41" t="str">
        <f t="shared" si="183"/>
        <v/>
      </c>
      <c r="AE2904" s="41" t="str">
        <f>IF($H2904="", "", IF(COUNTIF($AA$11:$AA$131, $H2904)&gt;0, 'Application Process'!$AC$4, ""))</f>
        <v/>
      </c>
    </row>
    <row r="2905" spans="1:31" x14ac:dyDescent="0.25">
      <c r="A2905" s="40"/>
      <c r="B2905" s="88" t="str">
        <f>IF($X2905="", "", IF(COUNTIF('Application Process'!$I$11:$I$3035, $X2905)=0, 'Job Database'!$Y$8, IFERROR(INDEX('Application Process'!$AJ$11:$AJ$3035, MATCH($X2905, 'Application Process'!$I$11:$I$3035, 0)), "")))</f>
        <v/>
      </c>
      <c r="C2905" s="40"/>
      <c r="D2905" s="207"/>
      <c r="E2905" s="194"/>
      <c r="F2905" s="194"/>
      <c r="G2905" s="208"/>
      <c r="H2905" s="194"/>
      <c r="I2905" s="208"/>
      <c r="J2905" s="194"/>
      <c r="K2905" s="209"/>
      <c r="L2905" s="194"/>
      <c r="M2905" s="196"/>
      <c r="N2905" s="194"/>
      <c r="O2905" s="194"/>
      <c r="P2905" s="208"/>
      <c r="Q2905" s="194"/>
      <c r="R2905" s="210"/>
      <c r="S2905" s="211"/>
      <c r="T2905" s="193"/>
      <c r="U2905" s="40"/>
      <c r="W2905" s="41" t="str">
        <f t="shared" si="181"/>
        <v/>
      </c>
      <c r="X2905" s="58" t="str">
        <f t="shared" si="182"/>
        <v/>
      </c>
      <c r="Y2905" s="58" t="str">
        <f t="shared" si="180"/>
        <v/>
      </c>
      <c r="AC2905" s="41" t="str">
        <f t="shared" si="183"/>
        <v/>
      </c>
      <c r="AE2905" s="41" t="str">
        <f>IF($H2905="", "", IF(COUNTIF($AA$11:$AA$131, $H2905)&gt;0, 'Application Process'!$AC$4, ""))</f>
        <v/>
      </c>
    </row>
    <row r="2906" spans="1:31" x14ac:dyDescent="0.25">
      <c r="A2906" s="40"/>
      <c r="B2906" s="88" t="str">
        <f>IF($X2906="", "", IF(COUNTIF('Application Process'!$I$11:$I$3035, $X2906)=0, 'Job Database'!$Y$8, IFERROR(INDEX('Application Process'!$AJ$11:$AJ$3035, MATCH($X2906, 'Application Process'!$I$11:$I$3035, 0)), "")))</f>
        <v/>
      </c>
      <c r="C2906" s="40"/>
      <c r="D2906" s="207"/>
      <c r="E2906" s="194"/>
      <c r="F2906" s="194"/>
      <c r="G2906" s="208"/>
      <c r="H2906" s="194"/>
      <c r="I2906" s="208"/>
      <c r="J2906" s="194"/>
      <c r="K2906" s="209"/>
      <c r="L2906" s="194"/>
      <c r="M2906" s="196"/>
      <c r="N2906" s="194"/>
      <c r="O2906" s="194"/>
      <c r="P2906" s="208"/>
      <c r="Q2906" s="194"/>
      <c r="R2906" s="210"/>
      <c r="S2906" s="211"/>
      <c r="T2906" s="193"/>
      <c r="U2906" s="40"/>
      <c r="W2906" s="41" t="str">
        <f t="shared" si="181"/>
        <v/>
      </c>
      <c r="X2906" s="58" t="str">
        <f t="shared" si="182"/>
        <v/>
      </c>
      <c r="Y2906" s="58" t="str">
        <f t="shared" si="180"/>
        <v/>
      </c>
      <c r="AC2906" s="41" t="str">
        <f t="shared" si="183"/>
        <v/>
      </c>
      <c r="AE2906" s="41" t="str">
        <f>IF($H2906="", "", IF(COUNTIF($AA$11:$AA$131, $H2906)&gt;0, 'Application Process'!$AC$4, ""))</f>
        <v/>
      </c>
    </row>
    <row r="2907" spans="1:31" x14ac:dyDescent="0.25">
      <c r="A2907" s="40"/>
      <c r="B2907" s="88" t="str">
        <f>IF($X2907="", "", IF(COUNTIF('Application Process'!$I$11:$I$3035, $X2907)=0, 'Job Database'!$Y$8, IFERROR(INDEX('Application Process'!$AJ$11:$AJ$3035, MATCH($X2907, 'Application Process'!$I$11:$I$3035, 0)), "")))</f>
        <v/>
      </c>
      <c r="C2907" s="40"/>
      <c r="D2907" s="207"/>
      <c r="E2907" s="194"/>
      <c r="F2907" s="194"/>
      <c r="G2907" s="208"/>
      <c r="H2907" s="194"/>
      <c r="I2907" s="208"/>
      <c r="J2907" s="194"/>
      <c r="K2907" s="209"/>
      <c r="L2907" s="194"/>
      <c r="M2907" s="196"/>
      <c r="N2907" s="194"/>
      <c r="O2907" s="194"/>
      <c r="P2907" s="208"/>
      <c r="Q2907" s="194"/>
      <c r="R2907" s="210"/>
      <c r="S2907" s="211"/>
      <c r="T2907" s="193"/>
      <c r="U2907" s="40"/>
      <c r="W2907" s="41" t="str">
        <f t="shared" si="181"/>
        <v/>
      </c>
      <c r="X2907" s="58" t="str">
        <f t="shared" si="182"/>
        <v/>
      </c>
      <c r="Y2907" s="58" t="str">
        <f t="shared" si="180"/>
        <v/>
      </c>
      <c r="AC2907" s="41" t="str">
        <f t="shared" si="183"/>
        <v/>
      </c>
      <c r="AE2907" s="41" t="str">
        <f>IF($H2907="", "", IF(COUNTIF($AA$11:$AA$131, $H2907)&gt;0, 'Application Process'!$AC$4, ""))</f>
        <v/>
      </c>
    </row>
    <row r="2908" spans="1:31" x14ac:dyDescent="0.25">
      <c r="A2908" s="40"/>
      <c r="B2908" s="88" t="str">
        <f>IF($X2908="", "", IF(COUNTIF('Application Process'!$I$11:$I$3035, $X2908)=0, 'Job Database'!$Y$8, IFERROR(INDEX('Application Process'!$AJ$11:$AJ$3035, MATCH($X2908, 'Application Process'!$I$11:$I$3035, 0)), "")))</f>
        <v/>
      </c>
      <c r="C2908" s="40"/>
      <c r="D2908" s="207"/>
      <c r="E2908" s="194"/>
      <c r="F2908" s="194"/>
      <c r="G2908" s="208"/>
      <c r="H2908" s="194"/>
      <c r="I2908" s="208"/>
      <c r="J2908" s="194"/>
      <c r="K2908" s="209"/>
      <c r="L2908" s="194"/>
      <c r="M2908" s="196"/>
      <c r="N2908" s="194"/>
      <c r="O2908" s="194"/>
      <c r="P2908" s="208"/>
      <c r="Q2908" s="194"/>
      <c r="R2908" s="210"/>
      <c r="S2908" s="211"/>
      <c r="T2908" s="193"/>
      <c r="U2908" s="40"/>
      <c r="W2908" s="41" t="str">
        <f t="shared" si="181"/>
        <v/>
      </c>
      <c r="X2908" s="58" t="str">
        <f t="shared" si="182"/>
        <v/>
      </c>
      <c r="Y2908" s="58" t="str">
        <f t="shared" si="180"/>
        <v/>
      </c>
      <c r="AC2908" s="41" t="str">
        <f t="shared" si="183"/>
        <v/>
      </c>
      <c r="AE2908" s="41" t="str">
        <f>IF($H2908="", "", IF(COUNTIF($AA$11:$AA$131, $H2908)&gt;0, 'Application Process'!$AC$4, ""))</f>
        <v/>
      </c>
    </row>
    <row r="2909" spans="1:31" x14ac:dyDescent="0.25">
      <c r="A2909" s="40"/>
      <c r="B2909" s="88" t="str">
        <f>IF($X2909="", "", IF(COUNTIF('Application Process'!$I$11:$I$3035, $X2909)=0, 'Job Database'!$Y$8, IFERROR(INDEX('Application Process'!$AJ$11:$AJ$3035, MATCH($X2909, 'Application Process'!$I$11:$I$3035, 0)), "")))</f>
        <v/>
      </c>
      <c r="C2909" s="40"/>
      <c r="D2909" s="207"/>
      <c r="E2909" s="194"/>
      <c r="F2909" s="194"/>
      <c r="G2909" s="208"/>
      <c r="H2909" s="194"/>
      <c r="I2909" s="208"/>
      <c r="J2909" s="194"/>
      <c r="K2909" s="209"/>
      <c r="L2909" s="194"/>
      <c r="M2909" s="196"/>
      <c r="N2909" s="194"/>
      <c r="O2909" s="194"/>
      <c r="P2909" s="208"/>
      <c r="Q2909" s="194"/>
      <c r="R2909" s="210"/>
      <c r="S2909" s="211"/>
      <c r="T2909" s="193"/>
      <c r="U2909" s="40"/>
      <c r="W2909" s="41" t="str">
        <f t="shared" si="181"/>
        <v/>
      </c>
      <c r="X2909" s="58" t="str">
        <f t="shared" si="182"/>
        <v/>
      </c>
      <c r="Y2909" s="58" t="str">
        <f t="shared" si="180"/>
        <v/>
      </c>
      <c r="AC2909" s="41" t="str">
        <f t="shared" si="183"/>
        <v/>
      </c>
      <c r="AE2909" s="41" t="str">
        <f>IF($H2909="", "", IF(COUNTIF($AA$11:$AA$131, $H2909)&gt;0, 'Application Process'!$AC$4, ""))</f>
        <v/>
      </c>
    </row>
    <row r="2910" spans="1:31" x14ac:dyDescent="0.25">
      <c r="A2910" s="40"/>
      <c r="B2910" s="88" t="str">
        <f>IF($X2910="", "", IF(COUNTIF('Application Process'!$I$11:$I$3035, $X2910)=0, 'Job Database'!$Y$8, IFERROR(INDEX('Application Process'!$AJ$11:$AJ$3035, MATCH($X2910, 'Application Process'!$I$11:$I$3035, 0)), "")))</f>
        <v/>
      </c>
      <c r="C2910" s="40"/>
      <c r="D2910" s="207"/>
      <c r="E2910" s="194"/>
      <c r="F2910" s="194"/>
      <c r="G2910" s="208"/>
      <c r="H2910" s="194"/>
      <c r="I2910" s="208"/>
      <c r="J2910" s="194"/>
      <c r="K2910" s="209"/>
      <c r="L2910" s="194"/>
      <c r="M2910" s="196"/>
      <c r="N2910" s="194"/>
      <c r="O2910" s="194"/>
      <c r="P2910" s="208"/>
      <c r="Q2910" s="194"/>
      <c r="R2910" s="210"/>
      <c r="S2910" s="211"/>
      <c r="T2910" s="193"/>
      <c r="U2910" s="40"/>
      <c r="W2910" s="41" t="str">
        <f t="shared" si="181"/>
        <v/>
      </c>
      <c r="X2910" s="58" t="str">
        <f t="shared" si="182"/>
        <v/>
      </c>
      <c r="Y2910" s="58" t="str">
        <f t="shared" si="180"/>
        <v/>
      </c>
      <c r="AC2910" s="41" t="str">
        <f t="shared" si="183"/>
        <v/>
      </c>
      <c r="AE2910" s="41" t="str">
        <f>IF($H2910="", "", IF(COUNTIF($AA$11:$AA$131, $H2910)&gt;0, 'Application Process'!$AC$4, ""))</f>
        <v/>
      </c>
    </row>
    <row r="2911" spans="1:31" x14ac:dyDescent="0.25">
      <c r="A2911" s="40"/>
      <c r="B2911" s="88" t="str">
        <f>IF($X2911="", "", IF(COUNTIF('Application Process'!$I$11:$I$3035, $X2911)=0, 'Job Database'!$Y$8, IFERROR(INDEX('Application Process'!$AJ$11:$AJ$3035, MATCH($X2911, 'Application Process'!$I$11:$I$3035, 0)), "")))</f>
        <v/>
      </c>
      <c r="C2911" s="40"/>
      <c r="D2911" s="207"/>
      <c r="E2911" s="194"/>
      <c r="F2911" s="194"/>
      <c r="G2911" s="208"/>
      <c r="H2911" s="194"/>
      <c r="I2911" s="208"/>
      <c r="J2911" s="194"/>
      <c r="K2911" s="209"/>
      <c r="L2911" s="194"/>
      <c r="M2911" s="196"/>
      <c r="N2911" s="194"/>
      <c r="O2911" s="194"/>
      <c r="P2911" s="208"/>
      <c r="Q2911" s="194"/>
      <c r="R2911" s="210"/>
      <c r="S2911" s="211"/>
      <c r="T2911" s="193"/>
      <c r="U2911" s="40"/>
      <c r="W2911" s="41" t="str">
        <f t="shared" si="181"/>
        <v/>
      </c>
      <c r="X2911" s="58" t="str">
        <f t="shared" si="182"/>
        <v/>
      </c>
      <c r="Y2911" s="58" t="str">
        <f t="shared" si="180"/>
        <v/>
      </c>
      <c r="AC2911" s="41" t="str">
        <f t="shared" si="183"/>
        <v/>
      </c>
      <c r="AE2911" s="41" t="str">
        <f>IF($H2911="", "", IF(COUNTIF($AA$11:$AA$131, $H2911)&gt;0, 'Application Process'!$AC$4, ""))</f>
        <v/>
      </c>
    </row>
    <row r="2912" spans="1:31" x14ac:dyDescent="0.25">
      <c r="A2912" s="40"/>
      <c r="B2912" s="88" t="str">
        <f>IF($X2912="", "", IF(COUNTIF('Application Process'!$I$11:$I$3035, $X2912)=0, 'Job Database'!$Y$8, IFERROR(INDEX('Application Process'!$AJ$11:$AJ$3035, MATCH($X2912, 'Application Process'!$I$11:$I$3035, 0)), "")))</f>
        <v/>
      </c>
      <c r="C2912" s="40"/>
      <c r="D2912" s="207"/>
      <c r="E2912" s="194"/>
      <c r="F2912" s="194"/>
      <c r="G2912" s="208"/>
      <c r="H2912" s="194"/>
      <c r="I2912" s="208"/>
      <c r="J2912" s="194"/>
      <c r="K2912" s="209"/>
      <c r="L2912" s="194"/>
      <c r="M2912" s="196"/>
      <c r="N2912" s="194"/>
      <c r="O2912" s="194"/>
      <c r="P2912" s="208"/>
      <c r="Q2912" s="194"/>
      <c r="R2912" s="210"/>
      <c r="S2912" s="211"/>
      <c r="T2912" s="193"/>
      <c r="U2912" s="40"/>
      <c r="W2912" s="41" t="str">
        <f t="shared" si="181"/>
        <v/>
      </c>
      <c r="X2912" s="58" t="str">
        <f t="shared" si="182"/>
        <v/>
      </c>
      <c r="Y2912" s="58" t="str">
        <f t="shared" si="180"/>
        <v/>
      </c>
      <c r="AC2912" s="41" t="str">
        <f t="shared" si="183"/>
        <v/>
      </c>
      <c r="AE2912" s="41" t="str">
        <f>IF($H2912="", "", IF(COUNTIF($AA$11:$AA$131, $H2912)&gt;0, 'Application Process'!$AC$4, ""))</f>
        <v/>
      </c>
    </row>
    <row r="2913" spans="1:31" x14ac:dyDescent="0.25">
      <c r="A2913" s="40"/>
      <c r="B2913" s="88" t="str">
        <f>IF($X2913="", "", IF(COUNTIF('Application Process'!$I$11:$I$3035, $X2913)=0, 'Job Database'!$Y$8, IFERROR(INDEX('Application Process'!$AJ$11:$AJ$3035, MATCH($X2913, 'Application Process'!$I$11:$I$3035, 0)), "")))</f>
        <v/>
      </c>
      <c r="C2913" s="40"/>
      <c r="D2913" s="207"/>
      <c r="E2913" s="194"/>
      <c r="F2913" s="194"/>
      <c r="G2913" s="208"/>
      <c r="H2913" s="194"/>
      <c r="I2913" s="208"/>
      <c r="J2913" s="194"/>
      <c r="K2913" s="209"/>
      <c r="L2913" s="194"/>
      <c r="M2913" s="196"/>
      <c r="N2913" s="194"/>
      <c r="O2913" s="194"/>
      <c r="P2913" s="208"/>
      <c r="Q2913" s="194"/>
      <c r="R2913" s="210"/>
      <c r="S2913" s="211"/>
      <c r="T2913" s="193"/>
      <c r="U2913" s="40"/>
      <c r="W2913" s="41" t="str">
        <f t="shared" si="181"/>
        <v/>
      </c>
      <c r="X2913" s="58" t="str">
        <f t="shared" si="182"/>
        <v/>
      </c>
      <c r="Y2913" s="58" t="str">
        <f t="shared" si="180"/>
        <v/>
      </c>
      <c r="AC2913" s="41" t="str">
        <f t="shared" si="183"/>
        <v/>
      </c>
      <c r="AE2913" s="41" t="str">
        <f>IF($H2913="", "", IF(COUNTIF($AA$11:$AA$131, $H2913)&gt;0, 'Application Process'!$AC$4, ""))</f>
        <v/>
      </c>
    </row>
    <row r="2914" spans="1:31" x14ac:dyDescent="0.25">
      <c r="A2914" s="40"/>
      <c r="B2914" s="88" t="str">
        <f>IF($X2914="", "", IF(COUNTIF('Application Process'!$I$11:$I$3035, $X2914)=0, 'Job Database'!$Y$8, IFERROR(INDEX('Application Process'!$AJ$11:$AJ$3035, MATCH($X2914, 'Application Process'!$I$11:$I$3035, 0)), "")))</f>
        <v/>
      </c>
      <c r="C2914" s="40"/>
      <c r="D2914" s="207"/>
      <c r="E2914" s="194"/>
      <c r="F2914" s="194"/>
      <c r="G2914" s="208"/>
      <c r="H2914" s="194"/>
      <c r="I2914" s="208"/>
      <c r="J2914" s="194"/>
      <c r="K2914" s="209"/>
      <c r="L2914" s="194"/>
      <c r="M2914" s="196"/>
      <c r="N2914" s="194"/>
      <c r="O2914" s="194"/>
      <c r="P2914" s="208"/>
      <c r="Q2914" s="194"/>
      <c r="R2914" s="210"/>
      <c r="S2914" s="211"/>
      <c r="T2914" s="193"/>
      <c r="U2914" s="40"/>
      <c r="W2914" s="41" t="str">
        <f t="shared" si="181"/>
        <v/>
      </c>
      <c r="X2914" s="58" t="str">
        <f t="shared" si="182"/>
        <v/>
      </c>
      <c r="Y2914" s="58" t="str">
        <f t="shared" si="180"/>
        <v/>
      </c>
      <c r="AC2914" s="41" t="str">
        <f t="shared" si="183"/>
        <v/>
      </c>
      <c r="AE2914" s="41" t="str">
        <f>IF($H2914="", "", IF(COUNTIF($AA$11:$AA$131, $H2914)&gt;0, 'Application Process'!$AC$4, ""))</f>
        <v/>
      </c>
    </row>
    <row r="2915" spans="1:31" x14ac:dyDescent="0.25">
      <c r="A2915" s="40"/>
      <c r="B2915" s="88" t="str">
        <f>IF($X2915="", "", IF(COUNTIF('Application Process'!$I$11:$I$3035, $X2915)=0, 'Job Database'!$Y$8, IFERROR(INDEX('Application Process'!$AJ$11:$AJ$3035, MATCH($X2915, 'Application Process'!$I$11:$I$3035, 0)), "")))</f>
        <v/>
      </c>
      <c r="C2915" s="40"/>
      <c r="D2915" s="207"/>
      <c r="E2915" s="194"/>
      <c r="F2915" s="194"/>
      <c r="G2915" s="208"/>
      <c r="H2915" s="194"/>
      <c r="I2915" s="208"/>
      <c r="J2915" s="194"/>
      <c r="K2915" s="209"/>
      <c r="L2915" s="194"/>
      <c r="M2915" s="196"/>
      <c r="N2915" s="194"/>
      <c r="O2915" s="194"/>
      <c r="P2915" s="208"/>
      <c r="Q2915" s="194"/>
      <c r="R2915" s="210"/>
      <c r="S2915" s="211"/>
      <c r="T2915" s="193"/>
      <c r="U2915" s="40"/>
      <c r="W2915" s="41" t="str">
        <f t="shared" si="181"/>
        <v/>
      </c>
      <c r="X2915" s="58" t="str">
        <f t="shared" si="182"/>
        <v/>
      </c>
      <c r="Y2915" s="58" t="str">
        <f t="shared" si="180"/>
        <v/>
      </c>
      <c r="AC2915" s="41" t="str">
        <f t="shared" si="183"/>
        <v/>
      </c>
      <c r="AE2915" s="41" t="str">
        <f>IF($H2915="", "", IF(COUNTIF($AA$11:$AA$131, $H2915)&gt;0, 'Application Process'!$AC$4, ""))</f>
        <v/>
      </c>
    </row>
    <row r="2916" spans="1:31" x14ac:dyDescent="0.25">
      <c r="A2916" s="40"/>
      <c r="B2916" s="88" t="str">
        <f>IF($X2916="", "", IF(COUNTIF('Application Process'!$I$11:$I$3035, $X2916)=0, 'Job Database'!$Y$8, IFERROR(INDEX('Application Process'!$AJ$11:$AJ$3035, MATCH($X2916, 'Application Process'!$I$11:$I$3035, 0)), "")))</f>
        <v/>
      </c>
      <c r="C2916" s="40"/>
      <c r="D2916" s="207"/>
      <c r="E2916" s="194"/>
      <c r="F2916" s="194"/>
      <c r="G2916" s="208"/>
      <c r="H2916" s="194"/>
      <c r="I2916" s="208"/>
      <c r="J2916" s="194"/>
      <c r="K2916" s="209"/>
      <c r="L2916" s="194"/>
      <c r="M2916" s="196"/>
      <c r="N2916" s="194"/>
      <c r="O2916" s="194"/>
      <c r="P2916" s="208"/>
      <c r="Q2916" s="194"/>
      <c r="R2916" s="210"/>
      <c r="S2916" s="211"/>
      <c r="T2916" s="193"/>
      <c r="U2916" s="40"/>
      <c r="W2916" s="41" t="str">
        <f t="shared" si="181"/>
        <v/>
      </c>
      <c r="X2916" s="58" t="str">
        <f t="shared" si="182"/>
        <v/>
      </c>
      <c r="Y2916" s="58" t="str">
        <f t="shared" si="180"/>
        <v/>
      </c>
      <c r="AC2916" s="41" t="str">
        <f t="shared" si="183"/>
        <v/>
      </c>
      <c r="AE2916" s="41" t="str">
        <f>IF($H2916="", "", IF(COUNTIF($AA$11:$AA$131, $H2916)&gt;0, 'Application Process'!$AC$4, ""))</f>
        <v/>
      </c>
    </row>
    <row r="2917" spans="1:31" x14ac:dyDescent="0.25">
      <c r="A2917" s="40"/>
      <c r="B2917" s="88" t="str">
        <f>IF($X2917="", "", IF(COUNTIF('Application Process'!$I$11:$I$3035, $X2917)=0, 'Job Database'!$Y$8, IFERROR(INDEX('Application Process'!$AJ$11:$AJ$3035, MATCH($X2917, 'Application Process'!$I$11:$I$3035, 0)), "")))</f>
        <v/>
      </c>
      <c r="C2917" s="40"/>
      <c r="D2917" s="207"/>
      <c r="E2917" s="194"/>
      <c r="F2917" s="194"/>
      <c r="G2917" s="208"/>
      <c r="H2917" s="194"/>
      <c r="I2917" s="208"/>
      <c r="J2917" s="194"/>
      <c r="K2917" s="209"/>
      <c r="L2917" s="194"/>
      <c r="M2917" s="196"/>
      <c r="N2917" s="194"/>
      <c r="O2917" s="194"/>
      <c r="P2917" s="208"/>
      <c r="Q2917" s="194"/>
      <c r="R2917" s="210"/>
      <c r="S2917" s="211"/>
      <c r="T2917" s="193"/>
      <c r="U2917" s="40"/>
      <c r="W2917" s="41" t="str">
        <f t="shared" si="181"/>
        <v/>
      </c>
      <c r="X2917" s="58" t="str">
        <f t="shared" si="182"/>
        <v/>
      </c>
      <c r="Y2917" s="58" t="str">
        <f t="shared" si="180"/>
        <v/>
      </c>
      <c r="AC2917" s="41" t="str">
        <f t="shared" si="183"/>
        <v/>
      </c>
      <c r="AE2917" s="41" t="str">
        <f>IF($H2917="", "", IF(COUNTIF($AA$11:$AA$131, $H2917)&gt;0, 'Application Process'!$AC$4, ""))</f>
        <v/>
      </c>
    </row>
    <row r="2918" spans="1:31" x14ac:dyDescent="0.25">
      <c r="A2918" s="40"/>
      <c r="B2918" s="88" t="str">
        <f>IF($X2918="", "", IF(COUNTIF('Application Process'!$I$11:$I$3035, $X2918)=0, 'Job Database'!$Y$8, IFERROR(INDEX('Application Process'!$AJ$11:$AJ$3035, MATCH($X2918, 'Application Process'!$I$11:$I$3035, 0)), "")))</f>
        <v/>
      </c>
      <c r="C2918" s="40"/>
      <c r="D2918" s="207"/>
      <c r="E2918" s="194"/>
      <c r="F2918" s="194"/>
      <c r="G2918" s="208"/>
      <c r="H2918" s="194"/>
      <c r="I2918" s="208"/>
      <c r="J2918" s="194"/>
      <c r="K2918" s="209"/>
      <c r="L2918" s="194"/>
      <c r="M2918" s="196"/>
      <c r="N2918" s="194"/>
      <c r="O2918" s="194"/>
      <c r="P2918" s="208"/>
      <c r="Q2918" s="194"/>
      <c r="R2918" s="210"/>
      <c r="S2918" s="211"/>
      <c r="T2918" s="193"/>
      <c r="U2918" s="40"/>
      <c r="W2918" s="41" t="str">
        <f t="shared" si="181"/>
        <v/>
      </c>
      <c r="X2918" s="58" t="str">
        <f t="shared" si="182"/>
        <v/>
      </c>
      <c r="Y2918" s="58" t="str">
        <f t="shared" si="180"/>
        <v/>
      </c>
      <c r="AC2918" s="41" t="str">
        <f t="shared" si="183"/>
        <v/>
      </c>
      <c r="AE2918" s="41" t="str">
        <f>IF($H2918="", "", IF(COUNTIF($AA$11:$AA$131, $H2918)&gt;0, 'Application Process'!$AC$4, ""))</f>
        <v/>
      </c>
    </row>
    <row r="2919" spans="1:31" x14ac:dyDescent="0.25">
      <c r="A2919" s="40"/>
      <c r="B2919" s="88" t="str">
        <f>IF($X2919="", "", IF(COUNTIF('Application Process'!$I$11:$I$3035, $X2919)=0, 'Job Database'!$Y$8, IFERROR(INDEX('Application Process'!$AJ$11:$AJ$3035, MATCH($X2919, 'Application Process'!$I$11:$I$3035, 0)), "")))</f>
        <v/>
      </c>
      <c r="C2919" s="40"/>
      <c r="D2919" s="207"/>
      <c r="E2919" s="194"/>
      <c r="F2919" s="194"/>
      <c r="G2919" s="208"/>
      <c r="H2919" s="194"/>
      <c r="I2919" s="208"/>
      <c r="J2919" s="194"/>
      <c r="K2919" s="209"/>
      <c r="L2919" s="194"/>
      <c r="M2919" s="196"/>
      <c r="N2919" s="194"/>
      <c r="O2919" s="194"/>
      <c r="P2919" s="208"/>
      <c r="Q2919" s="194"/>
      <c r="R2919" s="210"/>
      <c r="S2919" s="211"/>
      <c r="T2919" s="193"/>
      <c r="U2919" s="40"/>
      <c r="W2919" s="41" t="str">
        <f t="shared" si="181"/>
        <v/>
      </c>
      <c r="X2919" s="58" t="str">
        <f t="shared" si="182"/>
        <v/>
      </c>
      <c r="Y2919" s="58" t="str">
        <f t="shared" si="180"/>
        <v/>
      </c>
      <c r="AC2919" s="41" t="str">
        <f t="shared" si="183"/>
        <v/>
      </c>
      <c r="AE2919" s="41" t="str">
        <f>IF($H2919="", "", IF(COUNTIF($AA$11:$AA$131, $H2919)&gt;0, 'Application Process'!$AC$4, ""))</f>
        <v/>
      </c>
    </row>
    <row r="2920" spans="1:31" x14ac:dyDescent="0.25">
      <c r="A2920" s="40"/>
      <c r="B2920" s="88" t="str">
        <f>IF($X2920="", "", IF(COUNTIF('Application Process'!$I$11:$I$3035, $X2920)=0, 'Job Database'!$Y$8, IFERROR(INDEX('Application Process'!$AJ$11:$AJ$3035, MATCH($X2920, 'Application Process'!$I$11:$I$3035, 0)), "")))</f>
        <v/>
      </c>
      <c r="C2920" s="40"/>
      <c r="D2920" s="207"/>
      <c r="E2920" s="194"/>
      <c r="F2920" s="194"/>
      <c r="G2920" s="208"/>
      <c r="H2920" s="194"/>
      <c r="I2920" s="208"/>
      <c r="J2920" s="194"/>
      <c r="K2920" s="209"/>
      <c r="L2920" s="194"/>
      <c r="M2920" s="196"/>
      <c r="N2920" s="194"/>
      <c r="O2920" s="194"/>
      <c r="P2920" s="208"/>
      <c r="Q2920" s="194"/>
      <c r="R2920" s="210"/>
      <c r="S2920" s="211"/>
      <c r="T2920" s="193"/>
      <c r="U2920" s="40"/>
      <c r="W2920" s="41" t="str">
        <f t="shared" si="181"/>
        <v/>
      </c>
      <c r="X2920" s="58" t="str">
        <f t="shared" si="182"/>
        <v/>
      </c>
      <c r="Y2920" s="58" t="str">
        <f t="shared" si="180"/>
        <v/>
      </c>
      <c r="AC2920" s="41" t="str">
        <f t="shared" si="183"/>
        <v/>
      </c>
      <c r="AE2920" s="41" t="str">
        <f>IF($H2920="", "", IF(COUNTIF($AA$11:$AA$131, $H2920)&gt;0, 'Application Process'!$AC$4, ""))</f>
        <v/>
      </c>
    </row>
    <row r="2921" spans="1:31" x14ac:dyDescent="0.25">
      <c r="A2921" s="40"/>
      <c r="B2921" s="88" t="str">
        <f>IF($X2921="", "", IF(COUNTIF('Application Process'!$I$11:$I$3035, $X2921)=0, 'Job Database'!$Y$8, IFERROR(INDEX('Application Process'!$AJ$11:$AJ$3035, MATCH($X2921, 'Application Process'!$I$11:$I$3035, 0)), "")))</f>
        <v/>
      </c>
      <c r="C2921" s="40"/>
      <c r="D2921" s="207"/>
      <c r="E2921" s="194"/>
      <c r="F2921" s="194"/>
      <c r="G2921" s="208"/>
      <c r="H2921" s="194"/>
      <c r="I2921" s="208"/>
      <c r="J2921" s="194"/>
      <c r="K2921" s="209"/>
      <c r="L2921" s="194"/>
      <c r="M2921" s="196"/>
      <c r="N2921" s="194"/>
      <c r="O2921" s="194"/>
      <c r="P2921" s="208"/>
      <c r="Q2921" s="194"/>
      <c r="R2921" s="210"/>
      <c r="S2921" s="211"/>
      <c r="T2921" s="193"/>
      <c r="U2921" s="40"/>
      <c r="W2921" s="41" t="str">
        <f t="shared" si="181"/>
        <v/>
      </c>
      <c r="X2921" s="58" t="str">
        <f t="shared" si="182"/>
        <v/>
      </c>
      <c r="Y2921" s="58" t="str">
        <f t="shared" si="180"/>
        <v/>
      </c>
      <c r="AC2921" s="41" t="str">
        <f t="shared" si="183"/>
        <v/>
      </c>
      <c r="AE2921" s="41" t="str">
        <f>IF($H2921="", "", IF(COUNTIF($AA$11:$AA$131, $H2921)&gt;0, 'Application Process'!$AC$4, ""))</f>
        <v/>
      </c>
    </row>
    <row r="2922" spans="1:31" x14ac:dyDescent="0.25">
      <c r="A2922" s="40"/>
      <c r="B2922" s="88" t="str">
        <f>IF($X2922="", "", IF(COUNTIF('Application Process'!$I$11:$I$3035, $X2922)=0, 'Job Database'!$Y$8, IFERROR(INDEX('Application Process'!$AJ$11:$AJ$3035, MATCH($X2922, 'Application Process'!$I$11:$I$3035, 0)), "")))</f>
        <v/>
      </c>
      <c r="C2922" s="40"/>
      <c r="D2922" s="207"/>
      <c r="E2922" s="194"/>
      <c r="F2922" s="194"/>
      <c r="G2922" s="208"/>
      <c r="H2922" s="194"/>
      <c r="I2922" s="208"/>
      <c r="J2922" s="194"/>
      <c r="K2922" s="209"/>
      <c r="L2922" s="194"/>
      <c r="M2922" s="196"/>
      <c r="N2922" s="194"/>
      <c r="O2922" s="194"/>
      <c r="P2922" s="208"/>
      <c r="Q2922" s="194"/>
      <c r="R2922" s="210"/>
      <c r="S2922" s="211"/>
      <c r="T2922" s="193"/>
      <c r="U2922" s="40"/>
      <c r="W2922" s="41" t="str">
        <f t="shared" si="181"/>
        <v/>
      </c>
      <c r="X2922" s="58" t="str">
        <f t="shared" si="182"/>
        <v/>
      </c>
      <c r="Y2922" s="58" t="str">
        <f t="shared" si="180"/>
        <v/>
      </c>
      <c r="AC2922" s="41" t="str">
        <f t="shared" si="183"/>
        <v/>
      </c>
      <c r="AE2922" s="41" t="str">
        <f>IF($H2922="", "", IF(COUNTIF($AA$11:$AA$131, $H2922)&gt;0, 'Application Process'!$AC$4, ""))</f>
        <v/>
      </c>
    </row>
    <row r="2923" spans="1:31" x14ac:dyDescent="0.25">
      <c r="A2923" s="40"/>
      <c r="B2923" s="88" t="str">
        <f>IF($X2923="", "", IF(COUNTIF('Application Process'!$I$11:$I$3035, $X2923)=0, 'Job Database'!$Y$8, IFERROR(INDEX('Application Process'!$AJ$11:$AJ$3035, MATCH($X2923, 'Application Process'!$I$11:$I$3035, 0)), "")))</f>
        <v/>
      </c>
      <c r="C2923" s="40"/>
      <c r="D2923" s="207"/>
      <c r="E2923" s="194"/>
      <c r="F2923" s="194"/>
      <c r="G2923" s="208"/>
      <c r="H2923" s="194"/>
      <c r="I2923" s="208"/>
      <c r="J2923" s="194"/>
      <c r="K2923" s="209"/>
      <c r="L2923" s="194"/>
      <c r="M2923" s="196"/>
      <c r="N2923" s="194"/>
      <c r="O2923" s="194"/>
      <c r="P2923" s="208"/>
      <c r="Q2923" s="194"/>
      <c r="R2923" s="210"/>
      <c r="S2923" s="211"/>
      <c r="T2923" s="193"/>
      <c r="U2923" s="40"/>
      <c r="W2923" s="41" t="str">
        <f t="shared" si="181"/>
        <v/>
      </c>
      <c r="X2923" s="58" t="str">
        <f t="shared" si="182"/>
        <v/>
      </c>
      <c r="Y2923" s="58" t="str">
        <f t="shared" si="180"/>
        <v/>
      </c>
      <c r="AC2923" s="41" t="str">
        <f t="shared" si="183"/>
        <v/>
      </c>
      <c r="AE2923" s="41" t="str">
        <f>IF($H2923="", "", IF(COUNTIF($AA$11:$AA$131, $H2923)&gt;0, 'Application Process'!$AC$4, ""))</f>
        <v/>
      </c>
    </row>
    <row r="2924" spans="1:31" x14ac:dyDescent="0.25">
      <c r="A2924" s="40"/>
      <c r="B2924" s="88" t="str">
        <f>IF($X2924="", "", IF(COUNTIF('Application Process'!$I$11:$I$3035, $X2924)=0, 'Job Database'!$Y$8, IFERROR(INDEX('Application Process'!$AJ$11:$AJ$3035, MATCH($X2924, 'Application Process'!$I$11:$I$3035, 0)), "")))</f>
        <v/>
      </c>
      <c r="C2924" s="40"/>
      <c r="D2924" s="207"/>
      <c r="E2924" s="194"/>
      <c r="F2924" s="194"/>
      <c r="G2924" s="208"/>
      <c r="H2924" s="194"/>
      <c r="I2924" s="208"/>
      <c r="J2924" s="194"/>
      <c r="K2924" s="209"/>
      <c r="L2924" s="194"/>
      <c r="M2924" s="196"/>
      <c r="N2924" s="194"/>
      <c r="O2924" s="194"/>
      <c r="P2924" s="208"/>
      <c r="Q2924" s="194"/>
      <c r="R2924" s="210"/>
      <c r="S2924" s="211"/>
      <c r="T2924" s="193"/>
      <c r="U2924" s="40"/>
      <c r="W2924" s="41" t="str">
        <f t="shared" si="181"/>
        <v/>
      </c>
      <c r="X2924" s="58" t="str">
        <f t="shared" si="182"/>
        <v/>
      </c>
      <c r="Y2924" s="58" t="str">
        <f t="shared" si="180"/>
        <v/>
      </c>
      <c r="AC2924" s="41" t="str">
        <f t="shared" si="183"/>
        <v/>
      </c>
      <c r="AE2924" s="41" t="str">
        <f>IF($H2924="", "", IF(COUNTIF($AA$11:$AA$131, $H2924)&gt;0, 'Application Process'!$AC$4, ""))</f>
        <v/>
      </c>
    </row>
    <row r="2925" spans="1:31" x14ac:dyDescent="0.25">
      <c r="A2925" s="40"/>
      <c r="B2925" s="88" t="str">
        <f>IF($X2925="", "", IF(COUNTIF('Application Process'!$I$11:$I$3035, $X2925)=0, 'Job Database'!$Y$8, IFERROR(INDEX('Application Process'!$AJ$11:$AJ$3035, MATCH($X2925, 'Application Process'!$I$11:$I$3035, 0)), "")))</f>
        <v/>
      </c>
      <c r="C2925" s="40"/>
      <c r="D2925" s="207"/>
      <c r="E2925" s="194"/>
      <c r="F2925" s="194"/>
      <c r="G2925" s="208"/>
      <c r="H2925" s="194"/>
      <c r="I2925" s="208"/>
      <c r="J2925" s="194"/>
      <c r="K2925" s="209"/>
      <c r="L2925" s="194"/>
      <c r="M2925" s="196"/>
      <c r="N2925" s="194"/>
      <c r="O2925" s="194"/>
      <c r="P2925" s="208"/>
      <c r="Q2925" s="194"/>
      <c r="R2925" s="210"/>
      <c r="S2925" s="211"/>
      <c r="T2925" s="193"/>
      <c r="U2925" s="40"/>
      <c r="W2925" s="41" t="str">
        <f t="shared" si="181"/>
        <v/>
      </c>
      <c r="X2925" s="58" t="str">
        <f t="shared" si="182"/>
        <v/>
      </c>
      <c r="Y2925" s="58" t="str">
        <f t="shared" si="180"/>
        <v/>
      </c>
      <c r="AC2925" s="41" t="str">
        <f t="shared" si="183"/>
        <v/>
      </c>
      <c r="AE2925" s="41" t="str">
        <f>IF($H2925="", "", IF(COUNTIF($AA$11:$AA$131, $H2925)&gt;0, 'Application Process'!$AC$4, ""))</f>
        <v/>
      </c>
    </row>
    <row r="2926" spans="1:31" x14ac:dyDescent="0.25">
      <c r="A2926" s="40"/>
      <c r="B2926" s="88" t="str">
        <f>IF($X2926="", "", IF(COUNTIF('Application Process'!$I$11:$I$3035, $X2926)=0, 'Job Database'!$Y$8, IFERROR(INDEX('Application Process'!$AJ$11:$AJ$3035, MATCH($X2926, 'Application Process'!$I$11:$I$3035, 0)), "")))</f>
        <v/>
      </c>
      <c r="C2926" s="40"/>
      <c r="D2926" s="207"/>
      <c r="E2926" s="194"/>
      <c r="F2926" s="194"/>
      <c r="G2926" s="208"/>
      <c r="H2926" s="194"/>
      <c r="I2926" s="208"/>
      <c r="J2926" s="194"/>
      <c r="K2926" s="209"/>
      <c r="L2926" s="194"/>
      <c r="M2926" s="196"/>
      <c r="N2926" s="194"/>
      <c r="O2926" s="194"/>
      <c r="P2926" s="208"/>
      <c r="Q2926" s="194"/>
      <c r="R2926" s="210"/>
      <c r="S2926" s="211"/>
      <c r="T2926" s="193"/>
      <c r="U2926" s="40"/>
      <c r="W2926" s="41" t="str">
        <f t="shared" si="181"/>
        <v/>
      </c>
      <c r="X2926" s="58" t="str">
        <f t="shared" si="182"/>
        <v/>
      </c>
      <c r="Y2926" s="58" t="str">
        <f t="shared" si="180"/>
        <v/>
      </c>
      <c r="AC2926" s="41" t="str">
        <f t="shared" si="183"/>
        <v/>
      </c>
      <c r="AE2926" s="41" t="str">
        <f>IF($H2926="", "", IF(COUNTIF($AA$11:$AA$131, $H2926)&gt;0, 'Application Process'!$AC$4, ""))</f>
        <v/>
      </c>
    </row>
    <row r="2927" spans="1:31" x14ac:dyDescent="0.25">
      <c r="A2927" s="40"/>
      <c r="B2927" s="88" t="str">
        <f>IF($X2927="", "", IF(COUNTIF('Application Process'!$I$11:$I$3035, $X2927)=0, 'Job Database'!$Y$8, IFERROR(INDEX('Application Process'!$AJ$11:$AJ$3035, MATCH($X2927, 'Application Process'!$I$11:$I$3035, 0)), "")))</f>
        <v/>
      </c>
      <c r="C2927" s="40"/>
      <c r="D2927" s="207"/>
      <c r="E2927" s="194"/>
      <c r="F2927" s="194"/>
      <c r="G2927" s="208"/>
      <c r="H2927" s="194"/>
      <c r="I2927" s="208"/>
      <c r="J2927" s="194"/>
      <c r="K2927" s="209"/>
      <c r="L2927" s="194"/>
      <c r="M2927" s="196"/>
      <c r="N2927" s="194"/>
      <c r="O2927" s="194"/>
      <c r="P2927" s="208"/>
      <c r="Q2927" s="194"/>
      <c r="R2927" s="210"/>
      <c r="S2927" s="211"/>
      <c r="T2927" s="193"/>
      <c r="U2927" s="40"/>
      <c r="W2927" s="41" t="str">
        <f t="shared" si="181"/>
        <v/>
      </c>
      <c r="X2927" s="58" t="str">
        <f t="shared" si="182"/>
        <v/>
      </c>
      <c r="Y2927" s="58" t="str">
        <f t="shared" si="180"/>
        <v/>
      </c>
      <c r="AC2927" s="41" t="str">
        <f t="shared" si="183"/>
        <v/>
      </c>
      <c r="AE2927" s="41" t="str">
        <f>IF($H2927="", "", IF(COUNTIF($AA$11:$AA$131, $H2927)&gt;0, 'Application Process'!$AC$4, ""))</f>
        <v/>
      </c>
    </row>
    <row r="2928" spans="1:31" x14ac:dyDescent="0.25">
      <c r="A2928" s="40"/>
      <c r="B2928" s="88" t="str">
        <f>IF($X2928="", "", IF(COUNTIF('Application Process'!$I$11:$I$3035, $X2928)=0, 'Job Database'!$Y$8, IFERROR(INDEX('Application Process'!$AJ$11:$AJ$3035, MATCH($X2928, 'Application Process'!$I$11:$I$3035, 0)), "")))</f>
        <v/>
      </c>
      <c r="C2928" s="40"/>
      <c r="D2928" s="207"/>
      <c r="E2928" s="194"/>
      <c r="F2928" s="194"/>
      <c r="G2928" s="208"/>
      <c r="H2928" s="194"/>
      <c r="I2928" s="208"/>
      <c r="J2928" s="194"/>
      <c r="K2928" s="209"/>
      <c r="L2928" s="194"/>
      <c r="M2928" s="196"/>
      <c r="N2928" s="194"/>
      <c r="O2928" s="194"/>
      <c r="P2928" s="208"/>
      <c r="Q2928" s="194"/>
      <c r="R2928" s="210"/>
      <c r="S2928" s="211"/>
      <c r="T2928" s="193"/>
      <c r="U2928" s="40"/>
      <c r="W2928" s="41" t="str">
        <f t="shared" si="181"/>
        <v/>
      </c>
      <c r="X2928" s="58" t="str">
        <f t="shared" si="182"/>
        <v/>
      </c>
      <c r="Y2928" s="58" t="str">
        <f t="shared" si="180"/>
        <v/>
      </c>
      <c r="AC2928" s="41" t="str">
        <f t="shared" si="183"/>
        <v/>
      </c>
      <c r="AE2928" s="41" t="str">
        <f>IF($H2928="", "", IF(COUNTIF($AA$11:$AA$131, $H2928)&gt;0, 'Application Process'!$AC$4, ""))</f>
        <v/>
      </c>
    </row>
    <row r="2929" spans="1:31" x14ac:dyDescent="0.25">
      <c r="A2929" s="40"/>
      <c r="B2929" s="88" t="str">
        <f>IF($X2929="", "", IF(COUNTIF('Application Process'!$I$11:$I$3035, $X2929)=0, 'Job Database'!$Y$8, IFERROR(INDEX('Application Process'!$AJ$11:$AJ$3035, MATCH($X2929, 'Application Process'!$I$11:$I$3035, 0)), "")))</f>
        <v/>
      </c>
      <c r="C2929" s="40"/>
      <c r="D2929" s="207"/>
      <c r="E2929" s="194"/>
      <c r="F2929" s="194"/>
      <c r="G2929" s="208"/>
      <c r="H2929" s="194"/>
      <c r="I2929" s="208"/>
      <c r="J2929" s="194"/>
      <c r="K2929" s="209"/>
      <c r="L2929" s="194"/>
      <c r="M2929" s="196"/>
      <c r="N2929" s="194"/>
      <c r="O2929" s="194"/>
      <c r="P2929" s="208"/>
      <c r="Q2929" s="194"/>
      <c r="R2929" s="210"/>
      <c r="S2929" s="211"/>
      <c r="T2929" s="193"/>
      <c r="U2929" s="40"/>
      <c r="W2929" s="41" t="str">
        <f t="shared" si="181"/>
        <v/>
      </c>
      <c r="X2929" s="58" t="str">
        <f t="shared" si="182"/>
        <v/>
      </c>
      <c r="Y2929" s="58" t="str">
        <f t="shared" si="180"/>
        <v/>
      </c>
      <c r="AC2929" s="41" t="str">
        <f t="shared" si="183"/>
        <v/>
      </c>
      <c r="AE2929" s="41" t="str">
        <f>IF($H2929="", "", IF(COUNTIF($AA$11:$AA$131, $H2929)&gt;0, 'Application Process'!$AC$4, ""))</f>
        <v/>
      </c>
    </row>
    <row r="2930" spans="1:31" x14ac:dyDescent="0.25">
      <c r="A2930" s="40"/>
      <c r="B2930" s="88" t="str">
        <f>IF($X2930="", "", IF(COUNTIF('Application Process'!$I$11:$I$3035, $X2930)=0, 'Job Database'!$Y$8, IFERROR(INDEX('Application Process'!$AJ$11:$AJ$3035, MATCH($X2930, 'Application Process'!$I$11:$I$3035, 0)), "")))</f>
        <v/>
      </c>
      <c r="C2930" s="40"/>
      <c r="D2930" s="207"/>
      <c r="E2930" s="194"/>
      <c r="F2930" s="194"/>
      <c r="G2930" s="208"/>
      <c r="H2930" s="194"/>
      <c r="I2930" s="208"/>
      <c r="J2930" s="194"/>
      <c r="K2930" s="209"/>
      <c r="L2930" s="194"/>
      <c r="M2930" s="196"/>
      <c r="N2930" s="194"/>
      <c r="O2930" s="194"/>
      <c r="P2930" s="208"/>
      <c r="Q2930" s="194"/>
      <c r="R2930" s="210"/>
      <c r="S2930" s="211"/>
      <c r="T2930" s="193"/>
      <c r="U2930" s="40"/>
      <c r="W2930" s="41" t="str">
        <f t="shared" si="181"/>
        <v/>
      </c>
      <c r="X2930" s="58" t="str">
        <f t="shared" si="182"/>
        <v/>
      </c>
      <c r="Y2930" s="58" t="str">
        <f t="shared" si="180"/>
        <v/>
      </c>
      <c r="AC2930" s="41" t="str">
        <f t="shared" si="183"/>
        <v/>
      </c>
      <c r="AE2930" s="41" t="str">
        <f>IF($H2930="", "", IF(COUNTIF($AA$11:$AA$131, $H2930)&gt;0, 'Application Process'!$AC$4, ""))</f>
        <v/>
      </c>
    </row>
    <row r="2931" spans="1:31" x14ac:dyDescent="0.25">
      <c r="A2931" s="40"/>
      <c r="B2931" s="88" t="str">
        <f>IF($X2931="", "", IF(COUNTIF('Application Process'!$I$11:$I$3035, $X2931)=0, 'Job Database'!$Y$8, IFERROR(INDEX('Application Process'!$AJ$11:$AJ$3035, MATCH($X2931, 'Application Process'!$I$11:$I$3035, 0)), "")))</f>
        <v/>
      </c>
      <c r="C2931" s="40"/>
      <c r="D2931" s="207"/>
      <c r="E2931" s="194"/>
      <c r="F2931" s="194"/>
      <c r="G2931" s="208"/>
      <c r="H2931" s="194"/>
      <c r="I2931" s="208"/>
      <c r="J2931" s="194"/>
      <c r="K2931" s="209"/>
      <c r="L2931" s="194"/>
      <c r="M2931" s="196"/>
      <c r="N2931" s="194"/>
      <c r="O2931" s="194"/>
      <c r="P2931" s="208"/>
      <c r="Q2931" s="194"/>
      <c r="R2931" s="210"/>
      <c r="S2931" s="211"/>
      <c r="T2931" s="193"/>
      <c r="U2931" s="40"/>
      <c r="W2931" s="41" t="str">
        <f t="shared" si="181"/>
        <v/>
      </c>
      <c r="X2931" s="58" t="str">
        <f t="shared" si="182"/>
        <v/>
      </c>
      <c r="Y2931" s="58" t="str">
        <f t="shared" si="180"/>
        <v/>
      </c>
      <c r="AC2931" s="41" t="str">
        <f t="shared" si="183"/>
        <v/>
      </c>
      <c r="AE2931" s="41" t="str">
        <f>IF($H2931="", "", IF(COUNTIF($AA$11:$AA$131, $H2931)&gt;0, 'Application Process'!$AC$4, ""))</f>
        <v/>
      </c>
    </row>
    <row r="2932" spans="1:31" x14ac:dyDescent="0.25">
      <c r="A2932" s="40"/>
      <c r="B2932" s="88" t="str">
        <f>IF($X2932="", "", IF(COUNTIF('Application Process'!$I$11:$I$3035, $X2932)=0, 'Job Database'!$Y$8, IFERROR(INDEX('Application Process'!$AJ$11:$AJ$3035, MATCH($X2932, 'Application Process'!$I$11:$I$3035, 0)), "")))</f>
        <v/>
      </c>
      <c r="C2932" s="40"/>
      <c r="D2932" s="207"/>
      <c r="E2932" s="194"/>
      <c r="F2932" s="194"/>
      <c r="G2932" s="208"/>
      <c r="H2932" s="194"/>
      <c r="I2932" s="208"/>
      <c r="J2932" s="194"/>
      <c r="K2932" s="209"/>
      <c r="L2932" s="194"/>
      <c r="M2932" s="196"/>
      <c r="N2932" s="194"/>
      <c r="O2932" s="194"/>
      <c r="P2932" s="208"/>
      <c r="Q2932" s="194"/>
      <c r="R2932" s="210"/>
      <c r="S2932" s="211"/>
      <c r="T2932" s="193"/>
      <c r="U2932" s="40"/>
      <c r="W2932" s="41" t="str">
        <f t="shared" si="181"/>
        <v/>
      </c>
      <c r="X2932" s="58" t="str">
        <f t="shared" si="182"/>
        <v/>
      </c>
      <c r="Y2932" s="58" t="str">
        <f t="shared" si="180"/>
        <v/>
      </c>
      <c r="AC2932" s="41" t="str">
        <f t="shared" si="183"/>
        <v/>
      </c>
      <c r="AE2932" s="41" t="str">
        <f>IF($H2932="", "", IF(COUNTIF($AA$11:$AA$131, $H2932)&gt;0, 'Application Process'!$AC$4, ""))</f>
        <v/>
      </c>
    </row>
    <row r="2933" spans="1:31" x14ac:dyDescent="0.25">
      <c r="A2933" s="40"/>
      <c r="B2933" s="88" t="str">
        <f>IF($X2933="", "", IF(COUNTIF('Application Process'!$I$11:$I$3035, $X2933)=0, 'Job Database'!$Y$8, IFERROR(INDEX('Application Process'!$AJ$11:$AJ$3035, MATCH($X2933, 'Application Process'!$I$11:$I$3035, 0)), "")))</f>
        <v/>
      </c>
      <c r="C2933" s="40"/>
      <c r="D2933" s="207"/>
      <c r="E2933" s="194"/>
      <c r="F2933" s="194"/>
      <c r="G2933" s="208"/>
      <c r="H2933" s="194"/>
      <c r="I2933" s="208"/>
      <c r="J2933" s="194"/>
      <c r="K2933" s="209"/>
      <c r="L2933" s="194"/>
      <c r="M2933" s="196"/>
      <c r="N2933" s="194"/>
      <c r="O2933" s="194"/>
      <c r="P2933" s="208"/>
      <c r="Q2933" s="194"/>
      <c r="R2933" s="210"/>
      <c r="S2933" s="211"/>
      <c r="T2933" s="193"/>
      <c r="U2933" s="40"/>
      <c r="W2933" s="41" t="str">
        <f t="shared" si="181"/>
        <v/>
      </c>
      <c r="X2933" s="58" t="str">
        <f t="shared" si="182"/>
        <v/>
      </c>
      <c r="Y2933" s="58" t="str">
        <f t="shared" si="180"/>
        <v/>
      </c>
      <c r="AC2933" s="41" t="str">
        <f t="shared" si="183"/>
        <v/>
      </c>
      <c r="AE2933" s="41" t="str">
        <f>IF($H2933="", "", IF(COUNTIF($AA$11:$AA$131, $H2933)&gt;0, 'Application Process'!$AC$4, ""))</f>
        <v/>
      </c>
    </row>
    <row r="2934" spans="1:31" x14ac:dyDescent="0.25">
      <c r="A2934" s="40"/>
      <c r="B2934" s="88" t="str">
        <f>IF($X2934="", "", IF(COUNTIF('Application Process'!$I$11:$I$3035, $X2934)=0, 'Job Database'!$Y$8, IFERROR(INDEX('Application Process'!$AJ$11:$AJ$3035, MATCH($X2934, 'Application Process'!$I$11:$I$3035, 0)), "")))</f>
        <v/>
      </c>
      <c r="C2934" s="40"/>
      <c r="D2934" s="207"/>
      <c r="E2934" s="194"/>
      <c r="F2934" s="194"/>
      <c r="G2934" s="208"/>
      <c r="H2934" s="194"/>
      <c r="I2934" s="208"/>
      <c r="J2934" s="194"/>
      <c r="K2934" s="209"/>
      <c r="L2934" s="194"/>
      <c r="M2934" s="196"/>
      <c r="N2934" s="194"/>
      <c r="O2934" s="194"/>
      <c r="P2934" s="208"/>
      <c r="Q2934" s="194"/>
      <c r="R2934" s="210"/>
      <c r="S2934" s="211"/>
      <c r="T2934" s="193"/>
      <c r="U2934" s="40"/>
      <c r="W2934" s="41" t="str">
        <f t="shared" si="181"/>
        <v/>
      </c>
      <c r="X2934" s="58" t="str">
        <f t="shared" si="182"/>
        <v/>
      </c>
      <c r="Y2934" s="58" t="str">
        <f t="shared" si="180"/>
        <v/>
      </c>
      <c r="AC2934" s="41" t="str">
        <f t="shared" si="183"/>
        <v/>
      </c>
      <c r="AE2934" s="41" t="str">
        <f>IF($H2934="", "", IF(COUNTIF($AA$11:$AA$131, $H2934)&gt;0, 'Application Process'!$AC$4, ""))</f>
        <v/>
      </c>
    </row>
    <row r="2935" spans="1:31" x14ac:dyDescent="0.25">
      <c r="A2935" s="40"/>
      <c r="B2935" s="88" t="str">
        <f>IF($X2935="", "", IF(COUNTIF('Application Process'!$I$11:$I$3035, $X2935)=0, 'Job Database'!$Y$8, IFERROR(INDEX('Application Process'!$AJ$11:$AJ$3035, MATCH($X2935, 'Application Process'!$I$11:$I$3035, 0)), "")))</f>
        <v/>
      </c>
      <c r="C2935" s="40"/>
      <c r="D2935" s="207"/>
      <c r="E2935" s="194"/>
      <c r="F2935" s="194"/>
      <c r="G2935" s="208"/>
      <c r="H2935" s="194"/>
      <c r="I2935" s="208"/>
      <c r="J2935" s="194"/>
      <c r="K2935" s="209"/>
      <c r="L2935" s="194"/>
      <c r="M2935" s="196"/>
      <c r="N2935" s="194"/>
      <c r="O2935" s="194"/>
      <c r="P2935" s="208"/>
      <c r="Q2935" s="194"/>
      <c r="R2935" s="210"/>
      <c r="S2935" s="211"/>
      <c r="T2935" s="193"/>
      <c r="U2935" s="40"/>
      <c r="W2935" s="41" t="str">
        <f t="shared" si="181"/>
        <v/>
      </c>
      <c r="X2935" s="58" t="str">
        <f t="shared" si="182"/>
        <v/>
      </c>
      <c r="Y2935" s="58" t="str">
        <f t="shared" si="180"/>
        <v/>
      </c>
      <c r="AC2935" s="41" t="str">
        <f t="shared" si="183"/>
        <v/>
      </c>
      <c r="AE2935" s="41" t="str">
        <f>IF($H2935="", "", IF(COUNTIF($AA$11:$AA$131, $H2935)&gt;0, 'Application Process'!$AC$4, ""))</f>
        <v/>
      </c>
    </row>
    <row r="2936" spans="1:31" x14ac:dyDescent="0.25">
      <c r="A2936" s="40"/>
      <c r="B2936" s="88" t="str">
        <f>IF($X2936="", "", IF(COUNTIF('Application Process'!$I$11:$I$3035, $X2936)=0, 'Job Database'!$Y$8, IFERROR(INDEX('Application Process'!$AJ$11:$AJ$3035, MATCH($X2936, 'Application Process'!$I$11:$I$3035, 0)), "")))</f>
        <v/>
      </c>
      <c r="C2936" s="40"/>
      <c r="D2936" s="207"/>
      <c r="E2936" s="194"/>
      <c r="F2936" s="194"/>
      <c r="G2936" s="208"/>
      <c r="H2936" s="194"/>
      <c r="I2936" s="208"/>
      <c r="J2936" s="194"/>
      <c r="K2936" s="209"/>
      <c r="L2936" s="194"/>
      <c r="M2936" s="196"/>
      <c r="N2936" s="194"/>
      <c r="O2936" s="194"/>
      <c r="P2936" s="208"/>
      <c r="Q2936" s="194"/>
      <c r="R2936" s="210"/>
      <c r="S2936" s="211"/>
      <c r="T2936" s="193"/>
      <c r="U2936" s="40"/>
      <c r="W2936" s="41" t="str">
        <f t="shared" si="181"/>
        <v/>
      </c>
      <c r="X2936" s="58" t="str">
        <f t="shared" si="182"/>
        <v/>
      </c>
      <c r="Y2936" s="58" t="str">
        <f t="shared" si="180"/>
        <v/>
      </c>
      <c r="AC2936" s="41" t="str">
        <f t="shared" si="183"/>
        <v/>
      </c>
      <c r="AE2936" s="41" t="str">
        <f>IF($H2936="", "", IF(COUNTIF($AA$11:$AA$131, $H2936)&gt;0, 'Application Process'!$AC$4, ""))</f>
        <v/>
      </c>
    </row>
    <row r="2937" spans="1:31" x14ac:dyDescent="0.25">
      <c r="A2937" s="40"/>
      <c r="B2937" s="88" t="str">
        <f>IF($X2937="", "", IF(COUNTIF('Application Process'!$I$11:$I$3035, $X2937)=0, 'Job Database'!$Y$8, IFERROR(INDEX('Application Process'!$AJ$11:$AJ$3035, MATCH($X2937, 'Application Process'!$I$11:$I$3035, 0)), "")))</f>
        <v/>
      </c>
      <c r="C2937" s="40"/>
      <c r="D2937" s="207"/>
      <c r="E2937" s="194"/>
      <c r="F2937" s="194"/>
      <c r="G2937" s="208"/>
      <c r="H2937" s="194"/>
      <c r="I2937" s="208"/>
      <c r="J2937" s="194"/>
      <c r="K2937" s="209"/>
      <c r="L2937" s="194"/>
      <c r="M2937" s="196"/>
      <c r="N2937" s="194"/>
      <c r="O2937" s="194"/>
      <c r="P2937" s="208"/>
      <c r="Q2937" s="194"/>
      <c r="R2937" s="210"/>
      <c r="S2937" s="211"/>
      <c r="T2937" s="193"/>
      <c r="U2937" s="40"/>
      <c r="W2937" s="41" t="str">
        <f t="shared" si="181"/>
        <v/>
      </c>
      <c r="X2937" s="58" t="str">
        <f t="shared" si="182"/>
        <v/>
      </c>
      <c r="Y2937" s="58" t="str">
        <f t="shared" si="180"/>
        <v/>
      </c>
      <c r="AC2937" s="41" t="str">
        <f t="shared" si="183"/>
        <v/>
      </c>
      <c r="AE2937" s="41" t="str">
        <f>IF($H2937="", "", IF(COUNTIF($AA$11:$AA$131, $H2937)&gt;0, 'Application Process'!$AC$4, ""))</f>
        <v/>
      </c>
    </row>
    <row r="2938" spans="1:31" x14ac:dyDescent="0.25">
      <c r="A2938" s="40"/>
      <c r="B2938" s="88" t="str">
        <f>IF($X2938="", "", IF(COUNTIF('Application Process'!$I$11:$I$3035, $X2938)=0, 'Job Database'!$Y$8, IFERROR(INDEX('Application Process'!$AJ$11:$AJ$3035, MATCH($X2938, 'Application Process'!$I$11:$I$3035, 0)), "")))</f>
        <v/>
      </c>
      <c r="C2938" s="40"/>
      <c r="D2938" s="207"/>
      <c r="E2938" s="194"/>
      <c r="F2938" s="194"/>
      <c r="G2938" s="208"/>
      <c r="H2938" s="194"/>
      <c r="I2938" s="208"/>
      <c r="J2938" s="194"/>
      <c r="K2938" s="209"/>
      <c r="L2938" s="194"/>
      <c r="M2938" s="196"/>
      <c r="N2938" s="194"/>
      <c r="O2938" s="194"/>
      <c r="P2938" s="208"/>
      <c r="Q2938" s="194"/>
      <c r="R2938" s="210"/>
      <c r="S2938" s="211"/>
      <c r="T2938" s="193"/>
      <c r="U2938" s="40"/>
      <c r="W2938" s="41" t="str">
        <f t="shared" si="181"/>
        <v/>
      </c>
      <c r="X2938" s="58" t="str">
        <f t="shared" si="182"/>
        <v/>
      </c>
      <c r="Y2938" s="58" t="str">
        <f t="shared" si="180"/>
        <v/>
      </c>
      <c r="AC2938" s="41" t="str">
        <f t="shared" si="183"/>
        <v/>
      </c>
      <c r="AE2938" s="41" t="str">
        <f>IF($H2938="", "", IF(COUNTIF($AA$11:$AA$131, $H2938)&gt;0, 'Application Process'!$AC$4, ""))</f>
        <v/>
      </c>
    </row>
    <row r="2939" spans="1:31" x14ac:dyDescent="0.25">
      <c r="A2939" s="40"/>
      <c r="B2939" s="88" t="str">
        <f>IF($X2939="", "", IF(COUNTIF('Application Process'!$I$11:$I$3035, $X2939)=0, 'Job Database'!$Y$8, IFERROR(INDEX('Application Process'!$AJ$11:$AJ$3035, MATCH($X2939, 'Application Process'!$I$11:$I$3035, 0)), "")))</f>
        <v/>
      </c>
      <c r="C2939" s="40"/>
      <c r="D2939" s="207"/>
      <c r="E2939" s="194"/>
      <c r="F2939" s="194"/>
      <c r="G2939" s="208"/>
      <c r="H2939" s="194"/>
      <c r="I2939" s="208"/>
      <c r="J2939" s="194"/>
      <c r="K2939" s="209"/>
      <c r="L2939" s="194"/>
      <c r="M2939" s="196"/>
      <c r="N2939" s="194"/>
      <c r="O2939" s="194"/>
      <c r="P2939" s="208"/>
      <c r="Q2939" s="194"/>
      <c r="R2939" s="210"/>
      <c r="S2939" s="211"/>
      <c r="T2939" s="193"/>
      <c r="U2939" s="40"/>
      <c r="W2939" s="41" t="str">
        <f t="shared" si="181"/>
        <v/>
      </c>
      <c r="X2939" s="58" t="str">
        <f t="shared" si="182"/>
        <v/>
      </c>
      <c r="Y2939" s="58" t="str">
        <f t="shared" si="180"/>
        <v/>
      </c>
      <c r="AC2939" s="41" t="str">
        <f t="shared" si="183"/>
        <v/>
      </c>
      <c r="AE2939" s="41" t="str">
        <f>IF($H2939="", "", IF(COUNTIF($AA$11:$AA$131, $H2939)&gt;0, 'Application Process'!$AC$4, ""))</f>
        <v/>
      </c>
    </row>
    <row r="2940" spans="1:31" x14ac:dyDescent="0.25">
      <c r="A2940" s="40"/>
      <c r="B2940" s="88" t="str">
        <f>IF($X2940="", "", IF(COUNTIF('Application Process'!$I$11:$I$3035, $X2940)=0, 'Job Database'!$Y$8, IFERROR(INDEX('Application Process'!$AJ$11:$AJ$3035, MATCH($X2940, 'Application Process'!$I$11:$I$3035, 0)), "")))</f>
        <v/>
      </c>
      <c r="C2940" s="40"/>
      <c r="D2940" s="207"/>
      <c r="E2940" s="194"/>
      <c r="F2940" s="194"/>
      <c r="G2940" s="208"/>
      <c r="H2940" s="194"/>
      <c r="I2940" s="208"/>
      <c r="J2940" s="194"/>
      <c r="K2940" s="209"/>
      <c r="L2940" s="194"/>
      <c r="M2940" s="196"/>
      <c r="N2940" s="194"/>
      <c r="O2940" s="194"/>
      <c r="P2940" s="208"/>
      <c r="Q2940" s="194"/>
      <c r="R2940" s="210"/>
      <c r="S2940" s="211"/>
      <c r="T2940" s="193"/>
      <c r="U2940" s="40"/>
      <c r="W2940" s="41" t="str">
        <f t="shared" si="181"/>
        <v/>
      </c>
      <c r="X2940" s="58" t="str">
        <f t="shared" si="182"/>
        <v/>
      </c>
      <c r="Y2940" s="58" t="str">
        <f t="shared" si="180"/>
        <v/>
      </c>
      <c r="AC2940" s="41" t="str">
        <f t="shared" si="183"/>
        <v/>
      </c>
      <c r="AE2940" s="41" t="str">
        <f>IF($H2940="", "", IF(COUNTIF($AA$11:$AA$131, $H2940)&gt;0, 'Application Process'!$AC$4, ""))</f>
        <v/>
      </c>
    </row>
    <row r="2941" spans="1:31" x14ac:dyDescent="0.25">
      <c r="A2941" s="40"/>
      <c r="B2941" s="88" t="str">
        <f>IF($X2941="", "", IF(COUNTIF('Application Process'!$I$11:$I$3035, $X2941)=0, 'Job Database'!$Y$8, IFERROR(INDEX('Application Process'!$AJ$11:$AJ$3035, MATCH($X2941, 'Application Process'!$I$11:$I$3035, 0)), "")))</f>
        <v/>
      </c>
      <c r="C2941" s="40"/>
      <c r="D2941" s="207"/>
      <c r="E2941" s="194"/>
      <c r="F2941" s="194"/>
      <c r="G2941" s="208"/>
      <c r="H2941" s="194"/>
      <c r="I2941" s="208"/>
      <c r="J2941" s="194"/>
      <c r="K2941" s="209"/>
      <c r="L2941" s="194"/>
      <c r="M2941" s="196"/>
      <c r="N2941" s="194"/>
      <c r="O2941" s="194"/>
      <c r="P2941" s="208"/>
      <c r="Q2941" s="194"/>
      <c r="R2941" s="210"/>
      <c r="S2941" s="211"/>
      <c r="T2941" s="193"/>
      <c r="U2941" s="40"/>
      <c r="W2941" s="41" t="str">
        <f t="shared" si="181"/>
        <v/>
      </c>
      <c r="X2941" s="58" t="str">
        <f t="shared" si="182"/>
        <v/>
      </c>
      <c r="Y2941" s="58" t="str">
        <f t="shared" si="180"/>
        <v/>
      </c>
      <c r="AC2941" s="41" t="str">
        <f t="shared" si="183"/>
        <v/>
      </c>
      <c r="AE2941" s="41" t="str">
        <f>IF($H2941="", "", IF(COUNTIF($AA$11:$AA$131, $H2941)&gt;0, 'Application Process'!$AC$4, ""))</f>
        <v/>
      </c>
    </row>
    <row r="2942" spans="1:31" x14ac:dyDescent="0.25">
      <c r="A2942" s="40"/>
      <c r="B2942" s="88" t="str">
        <f>IF($X2942="", "", IF(COUNTIF('Application Process'!$I$11:$I$3035, $X2942)=0, 'Job Database'!$Y$8, IFERROR(INDEX('Application Process'!$AJ$11:$AJ$3035, MATCH($X2942, 'Application Process'!$I$11:$I$3035, 0)), "")))</f>
        <v/>
      </c>
      <c r="C2942" s="40"/>
      <c r="D2942" s="207"/>
      <c r="E2942" s="194"/>
      <c r="F2942" s="194"/>
      <c r="G2942" s="208"/>
      <c r="H2942" s="194"/>
      <c r="I2942" s="208"/>
      <c r="J2942" s="194"/>
      <c r="K2942" s="209"/>
      <c r="L2942" s="194"/>
      <c r="M2942" s="196"/>
      <c r="N2942" s="194"/>
      <c r="O2942" s="194"/>
      <c r="P2942" s="208"/>
      <c r="Q2942" s="194"/>
      <c r="R2942" s="210"/>
      <c r="S2942" s="211"/>
      <c r="T2942" s="193"/>
      <c r="U2942" s="40"/>
      <c r="W2942" s="41" t="str">
        <f t="shared" si="181"/>
        <v/>
      </c>
      <c r="X2942" s="58" t="str">
        <f t="shared" si="182"/>
        <v/>
      </c>
      <c r="Y2942" s="58" t="str">
        <f t="shared" si="180"/>
        <v/>
      </c>
      <c r="AC2942" s="41" t="str">
        <f t="shared" si="183"/>
        <v/>
      </c>
      <c r="AE2942" s="41" t="str">
        <f>IF($H2942="", "", IF(COUNTIF($AA$11:$AA$131, $H2942)&gt;0, 'Application Process'!$AC$4, ""))</f>
        <v/>
      </c>
    </row>
    <row r="2943" spans="1:31" x14ac:dyDescent="0.25">
      <c r="A2943" s="40"/>
      <c r="B2943" s="88" t="str">
        <f>IF($X2943="", "", IF(COUNTIF('Application Process'!$I$11:$I$3035, $X2943)=0, 'Job Database'!$Y$8, IFERROR(INDEX('Application Process'!$AJ$11:$AJ$3035, MATCH($X2943, 'Application Process'!$I$11:$I$3035, 0)), "")))</f>
        <v/>
      </c>
      <c r="C2943" s="40"/>
      <c r="D2943" s="207"/>
      <c r="E2943" s="194"/>
      <c r="F2943" s="194"/>
      <c r="G2943" s="208"/>
      <c r="H2943" s="194"/>
      <c r="I2943" s="208"/>
      <c r="J2943" s="194"/>
      <c r="K2943" s="209"/>
      <c r="L2943" s="194"/>
      <c r="M2943" s="196"/>
      <c r="N2943" s="194"/>
      <c r="O2943" s="194"/>
      <c r="P2943" s="208"/>
      <c r="Q2943" s="194"/>
      <c r="R2943" s="210"/>
      <c r="S2943" s="211"/>
      <c r="T2943" s="193"/>
      <c r="U2943" s="40"/>
      <c r="W2943" s="41" t="str">
        <f t="shared" si="181"/>
        <v/>
      </c>
      <c r="X2943" s="58" t="str">
        <f t="shared" si="182"/>
        <v/>
      </c>
      <c r="Y2943" s="58" t="str">
        <f t="shared" si="180"/>
        <v/>
      </c>
      <c r="AC2943" s="41" t="str">
        <f t="shared" si="183"/>
        <v/>
      </c>
      <c r="AE2943" s="41" t="str">
        <f>IF($H2943="", "", IF(COUNTIF($AA$11:$AA$131, $H2943)&gt;0, 'Application Process'!$AC$4, ""))</f>
        <v/>
      </c>
    </row>
    <row r="2944" spans="1:31" x14ac:dyDescent="0.25">
      <c r="A2944" s="40"/>
      <c r="B2944" s="88" t="str">
        <f>IF($X2944="", "", IF(COUNTIF('Application Process'!$I$11:$I$3035, $X2944)=0, 'Job Database'!$Y$8, IFERROR(INDEX('Application Process'!$AJ$11:$AJ$3035, MATCH($X2944, 'Application Process'!$I$11:$I$3035, 0)), "")))</f>
        <v/>
      </c>
      <c r="C2944" s="40"/>
      <c r="D2944" s="207"/>
      <c r="E2944" s="194"/>
      <c r="F2944" s="194"/>
      <c r="G2944" s="208"/>
      <c r="H2944" s="194"/>
      <c r="I2944" s="208"/>
      <c r="J2944" s="194"/>
      <c r="K2944" s="209"/>
      <c r="L2944" s="194"/>
      <c r="M2944" s="196"/>
      <c r="N2944" s="194"/>
      <c r="O2944" s="194"/>
      <c r="P2944" s="208"/>
      <c r="Q2944" s="194"/>
      <c r="R2944" s="210"/>
      <c r="S2944" s="211"/>
      <c r="T2944" s="193"/>
      <c r="U2944" s="40"/>
      <c r="W2944" s="41" t="str">
        <f t="shared" si="181"/>
        <v/>
      </c>
      <c r="X2944" s="58" t="str">
        <f t="shared" si="182"/>
        <v/>
      </c>
      <c r="Y2944" s="58" t="str">
        <f t="shared" si="180"/>
        <v/>
      </c>
      <c r="AC2944" s="41" t="str">
        <f t="shared" si="183"/>
        <v/>
      </c>
      <c r="AE2944" s="41" t="str">
        <f>IF($H2944="", "", IF(COUNTIF($AA$11:$AA$131, $H2944)&gt;0, 'Application Process'!$AC$4, ""))</f>
        <v/>
      </c>
    </row>
    <row r="2945" spans="1:31" x14ac:dyDescent="0.25">
      <c r="A2945" s="40"/>
      <c r="B2945" s="88" t="str">
        <f>IF($X2945="", "", IF(COUNTIF('Application Process'!$I$11:$I$3035, $X2945)=0, 'Job Database'!$Y$8, IFERROR(INDEX('Application Process'!$AJ$11:$AJ$3035, MATCH($X2945, 'Application Process'!$I$11:$I$3035, 0)), "")))</f>
        <v/>
      </c>
      <c r="C2945" s="40"/>
      <c r="D2945" s="207"/>
      <c r="E2945" s="194"/>
      <c r="F2945" s="194"/>
      <c r="G2945" s="208"/>
      <c r="H2945" s="194"/>
      <c r="I2945" s="208"/>
      <c r="J2945" s="194"/>
      <c r="K2945" s="209"/>
      <c r="L2945" s="194"/>
      <c r="M2945" s="196"/>
      <c r="N2945" s="194"/>
      <c r="O2945" s="194"/>
      <c r="P2945" s="208"/>
      <c r="Q2945" s="194"/>
      <c r="R2945" s="210"/>
      <c r="S2945" s="211"/>
      <c r="T2945" s="193"/>
      <c r="U2945" s="40"/>
      <c r="W2945" s="41" t="str">
        <f t="shared" si="181"/>
        <v/>
      </c>
      <c r="X2945" s="58" t="str">
        <f t="shared" si="182"/>
        <v/>
      </c>
      <c r="Y2945" s="58" t="str">
        <f t="shared" si="180"/>
        <v/>
      </c>
      <c r="AC2945" s="41" t="str">
        <f t="shared" si="183"/>
        <v/>
      </c>
      <c r="AE2945" s="41" t="str">
        <f>IF($H2945="", "", IF(COUNTIF($AA$11:$AA$131, $H2945)&gt;0, 'Application Process'!$AC$4, ""))</f>
        <v/>
      </c>
    </row>
    <row r="2946" spans="1:31" x14ac:dyDescent="0.25">
      <c r="A2946" s="40"/>
      <c r="B2946" s="88" t="str">
        <f>IF($X2946="", "", IF(COUNTIF('Application Process'!$I$11:$I$3035, $X2946)=0, 'Job Database'!$Y$8, IFERROR(INDEX('Application Process'!$AJ$11:$AJ$3035, MATCH($X2946, 'Application Process'!$I$11:$I$3035, 0)), "")))</f>
        <v/>
      </c>
      <c r="C2946" s="40"/>
      <c r="D2946" s="207"/>
      <c r="E2946" s="194"/>
      <c r="F2946" s="194"/>
      <c r="G2946" s="208"/>
      <c r="H2946" s="194"/>
      <c r="I2946" s="208"/>
      <c r="J2946" s="194"/>
      <c r="K2946" s="209"/>
      <c r="L2946" s="194"/>
      <c r="M2946" s="196"/>
      <c r="N2946" s="194"/>
      <c r="O2946" s="194"/>
      <c r="P2946" s="208"/>
      <c r="Q2946" s="194"/>
      <c r="R2946" s="210"/>
      <c r="S2946" s="211"/>
      <c r="T2946" s="193"/>
      <c r="U2946" s="40"/>
      <c r="W2946" s="41" t="str">
        <f t="shared" si="181"/>
        <v/>
      </c>
      <c r="X2946" s="58" t="str">
        <f t="shared" si="182"/>
        <v/>
      </c>
      <c r="Y2946" s="58" t="str">
        <f t="shared" si="180"/>
        <v/>
      </c>
      <c r="AC2946" s="41" t="str">
        <f t="shared" si="183"/>
        <v/>
      </c>
      <c r="AE2946" s="41" t="str">
        <f>IF($H2946="", "", IF(COUNTIF($AA$11:$AA$131, $H2946)&gt;0, 'Application Process'!$AC$4, ""))</f>
        <v/>
      </c>
    </row>
    <row r="2947" spans="1:31" x14ac:dyDescent="0.25">
      <c r="A2947" s="40"/>
      <c r="B2947" s="88" t="str">
        <f>IF($X2947="", "", IF(COUNTIF('Application Process'!$I$11:$I$3035, $X2947)=0, 'Job Database'!$Y$8, IFERROR(INDEX('Application Process'!$AJ$11:$AJ$3035, MATCH($X2947, 'Application Process'!$I$11:$I$3035, 0)), "")))</f>
        <v/>
      </c>
      <c r="C2947" s="40"/>
      <c r="D2947" s="207"/>
      <c r="E2947" s="194"/>
      <c r="F2947" s="194"/>
      <c r="G2947" s="208"/>
      <c r="H2947" s="194"/>
      <c r="I2947" s="208"/>
      <c r="J2947" s="194"/>
      <c r="K2947" s="209"/>
      <c r="L2947" s="194"/>
      <c r="M2947" s="196"/>
      <c r="N2947" s="194"/>
      <c r="O2947" s="194"/>
      <c r="P2947" s="208"/>
      <c r="Q2947" s="194"/>
      <c r="R2947" s="210"/>
      <c r="S2947" s="211"/>
      <c r="T2947" s="193"/>
      <c r="U2947" s="40"/>
      <c r="W2947" s="41" t="str">
        <f t="shared" si="181"/>
        <v/>
      </c>
      <c r="X2947" s="58" t="str">
        <f t="shared" si="182"/>
        <v/>
      </c>
      <c r="Y2947" s="58" t="str">
        <f t="shared" si="180"/>
        <v/>
      </c>
      <c r="AC2947" s="41" t="str">
        <f t="shared" si="183"/>
        <v/>
      </c>
      <c r="AE2947" s="41" t="str">
        <f>IF($H2947="", "", IF(COUNTIF($AA$11:$AA$131, $H2947)&gt;0, 'Application Process'!$AC$4, ""))</f>
        <v/>
      </c>
    </row>
    <row r="2948" spans="1:31" x14ac:dyDescent="0.25">
      <c r="A2948" s="40"/>
      <c r="B2948" s="88" t="str">
        <f>IF($X2948="", "", IF(COUNTIF('Application Process'!$I$11:$I$3035, $X2948)=0, 'Job Database'!$Y$8, IFERROR(INDEX('Application Process'!$AJ$11:$AJ$3035, MATCH($X2948, 'Application Process'!$I$11:$I$3035, 0)), "")))</f>
        <v/>
      </c>
      <c r="C2948" s="40"/>
      <c r="D2948" s="207"/>
      <c r="E2948" s="194"/>
      <c r="F2948" s="194"/>
      <c r="G2948" s="208"/>
      <c r="H2948" s="194"/>
      <c r="I2948" s="208"/>
      <c r="J2948" s="194"/>
      <c r="K2948" s="209"/>
      <c r="L2948" s="194"/>
      <c r="M2948" s="196"/>
      <c r="N2948" s="194"/>
      <c r="O2948" s="194"/>
      <c r="P2948" s="208"/>
      <c r="Q2948" s="194"/>
      <c r="R2948" s="210"/>
      <c r="S2948" s="211"/>
      <c r="T2948" s="193"/>
      <c r="U2948" s="40"/>
      <c r="W2948" s="41" t="str">
        <f t="shared" si="181"/>
        <v/>
      </c>
      <c r="X2948" s="58" t="str">
        <f t="shared" si="182"/>
        <v/>
      </c>
      <c r="Y2948" s="58" t="str">
        <f t="shared" si="180"/>
        <v/>
      </c>
      <c r="AC2948" s="41" t="str">
        <f t="shared" si="183"/>
        <v/>
      </c>
      <c r="AE2948" s="41" t="str">
        <f>IF($H2948="", "", IF(COUNTIF($AA$11:$AA$131, $H2948)&gt;0, 'Application Process'!$AC$4, ""))</f>
        <v/>
      </c>
    </row>
    <row r="2949" spans="1:31" x14ac:dyDescent="0.25">
      <c r="A2949" s="40"/>
      <c r="B2949" s="88" t="str">
        <f>IF($X2949="", "", IF(COUNTIF('Application Process'!$I$11:$I$3035, $X2949)=0, 'Job Database'!$Y$8, IFERROR(INDEX('Application Process'!$AJ$11:$AJ$3035, MATCH($X2949, 'Application Process'!$I$11:$I$3035, 0)), "")))</f>
        <v/>
      </c>
      <c r="C2949" s="40"/>
      <c r="D2949" s="207"/>
      <c r="E2949" s="194"/>
      <c r="F2949" s="194"/>
      <c r="G2949" s="208"/>
      <c r="H2949" s="194"/>
      <c r="I2949" s="208"/>
      <c r="J2949" s="194"/>
      <c r="K2949" s="209"/>
      <c r="L2949" s="194"/>
      <c r="M2949" s="196"/>
      <c r="N2949" s="194"/>
      <c r="O2949" s="194"/>
      <c r="P2949" s="208"/>
      <c r="Q2949" s="194"/>
      <c r="R2949" s="210"/>
      <c r="S2949" s="211"/>
      <c r="T2949" s="193"/>
      <c r="U2949" s="40"/>
      <c r="W2949" s="41" t="str">
        <f t="shared" si="181"/>
        <v/>
      </c>
      <c r="X2949" s="58" t="str">
        <f t="shared" si="182"/>
        <v/>
      </c>
      <c r="Y2949" s="58" t="str">
        <f t="shared" si="180"/>
        <v/>
      </c>
      <c r="AC2949" s="41" t="str">
        <f t="shared" si="183"/>
        <v/>
      </c>
      <c r="AE2949" s="41" t="str">
        <f>IF($H2949="", "", IF(COUNTIF($AA$11:$AA$131, $H2949)&gt;0, 'Application Process'!$AC$4, ""))</f>
        <v/>
      </c>
    </row>
    <row r="2950" spans="1:31" x14ac:dyDescent="0.25">
      <c r="A2950" s="40"/>
      <c r="B2950" s="88" t="str">
        <f>IF($X2950="", "", IF(COUNTIF('Application Process'!$I$11:$I$3035, $X2950)=0, 'Job Database'!$Y$8, IFERROR(INDEX('Application Process'!$AJ$11:$AJ$3035, MATCH($X2950, 'Application Process'!$I$11:$I$3035, 0)), "")))</f>
        <v/>
      </c>
      <c r="C2950" s="40"/>
      <c r="D2950" s="207"/>
      <c r="E2950" s="194"/>
      <c r="F2950" s="194"/>
      <c r="G2950" s="208"/>
      <c r="H2950" s="194"/>
      <c r="I2950" s="208"/>
      <c r="J2950" s="194"/>
      <c r="K2950" s="209"/>
      <c r="L2950" s="194"/>
      <c r="M2950" s="196"/>
      <c r="N2950" s="194"/>
      <c r="O2950" s="194"/>
      <c r="P2950" s="208"/>
      <c r="Q2950" s="194"/>
      <c r="R2950" s="210"/>
      <c r="S2950" s="211"/>
      <c r="T2950" s="193"/>
      <c r="U2950" s="40"/>
      <c r="W2950" s="41" t="str">
        <f t="shared" si="181"/>
        <v/>
      </c>
      <c r="X2950" s="58" t="str">
        <f t="shared" si="182"/>
        <v/>
      </c>
      <c r="Y2950" s="58" t="str">
        <f t="shared" si="180"/>
        <v/>
      </c>
      <c r="AC2950" s="41" t="str">
        <f t="shared" si="183"/>
        <v/>
      </c>
      <c r="AE2950" s="41" t="str">
        <f>IF($H2950="", "", IF(COUNTIF($AA$11:$AA$131, $H2950)&gt;0, 'Application Process'!$AC$4, ""))</f>
        <v/>
      </c>
    </row>
    <row r="2951" spans="1:31" x14ac:dyDescent="0.25">
      <c r="A2951" s="40"/>
      <c r="B2951" s="88" t="str">
        <f>IF($X2951="", "", IF(COUNTIF('Application Process'!$I$11:$I$3035, $X2951)=0, 'Job Database'!$Y$8, IFERROR(INDEX('Application Process'!$AJ$11:$AJ$3035, MATCH($X2951, 'Application Process'!$I$11:$I$3035, 0)), "")))</f>
        <v/>
      </c>
      <c r="C2951" s="40"/>
      <c r="D2951" s="207"/>
      <c r="E2951" s="194"/>
      <c r="F2951" s="194"/>
      <c r="G2951" s="208"/>
      <c r="H2951" s="194"/>
      <c r="I2951" s="208"/>
      <c r="J2951" s="194"/>
      <c r="K2951" s="209"/>
      <c r="L2951" s="194"/>
      <c r="M2951" s="196"/>
      <c r="N2951" s="194"/>
      <c r="O2951" s="194"/>
      <c r="P2951" s="208"/>
      <c r="Q2951" s="194"/>
      <c r="R2951" s="210"/>
      <c r="S2951" s="211"/>
      <c r="T2951" s="193"/>
      <c r="U2951" s="40"/>
      <c r="W2951" s="41" t="str">
        <f t="shared" si="181"/>
        <v/>
      </c>
      <c r="X2951" s="58" t="str">
        <f t="shared" si="182"/>
        <v/>
      </c>
      <c r="Y2951" s="58" t="str">
        <f t="shared" si="180"/>
        <v/>
      </c>
      <c r="AC2951" s="41" t="str">
        <f t="shared" si="183"/>
        <v/>
      </c>
      <c r="AE2951" s="41" t="str">
        <f>IF($H2951="", "", IF(COUNTIF($AA$11:$AA$131, $H2951)&gt;0, 'Application Process'!$AC$4, ""))</f>
        <v/>
      </c>
    </row>
    <row r="2952" spans="1:31" x14ac:dyDescent="0.25">
      <c r="A2952" s="40"/>
      <c r="B2952" s="88" t="str">
        <f>IF($X2952="", "", IF(COUNTIF('Application Process'!$I$11:$I$3035, $X2952)=0, 'Job Database'!$Y$8, IFERROR(INDEX('Application Process'!$AJ$11:$AJ$3035, MATCH($X2952, 'Application Process'!$I$11:$I$3035, 0)), "")))</f>
        <v/>
      </c>
      <c r="C2952" s="40"/>
      <c r="D2952" s="207"/>
      <c r="E2952" s="194"/>
      <c r="F2952" s="194"/>
      <c r="G2952" s="208"/>
      <c r="H2952" s="194"/>
      <c r="I2952" s="208"/>
      <c r="J2952" s="194"/>
      <c r="K2952" s="209"/>
      <c r="L2952" s="194"/>
      <c r="M2952" s="196"/>
      <c r="N2952" s="194"/>
      <c r="O2952" s="194"/>
      <c r="P2952" s="208"/>
      <c r="Q2952" s="194"/>
      <c r="R2952" s="210"/>
      <c r="S2952" s="211"/>
      <c r="T2952" s="193"/>
      <c r="U2952" s="40"/>
      <c r="W2952" s="41" t="str">
        <f t="shared" si="181"/>
        <v/>
      </c>
      <c r="X2952" s="58" t="str">
        <f t="shared" si="182"/>
        <v/>
      </c>
      <c r="Y2952" s="58" t="str">
        <f t="shared" si="180"/>
        <v/>
      </c>
      <c r="AC2952" s="41" t="str">
        <f t="shared" si="183"/>
        <v/>
      </c>
      <c r="AE2952" s="41" t="str">
        <f>IF($H2952="", "", IF(COUNTIF($AA$11:$AA$131, $H2952)&gt;0, 'Application Process'!$AC$4, ""))</f>
        <v/>
      </c>
    </row>
    <row r="2953" spans="1:31" x14ac:dyDescent="0.25">
      <c r="A2953" s="40"/>
      <c r="B2953" s="88" t="str">
        <f>IF($X2953="", "", IF(COUNTIF('Application Process'!$I$11:$I$3035, $X2953)=0, 'Job Database'!$Y$8, IFERROR(INDEX('Application Process'!$AJ$11:$AJ$3035, MATCH($X2953, 'Application Process'!$I$11:$I$3035, 0)), "")))</f>
        <v/>
      </c>
      <c r="C2953" s="40"/>
      <c r="D2953" s="207"/>
      <c r="E2953" s="194"/>
      <c r="F2953" s="194"/>
      <c r="G2953" s="208"/>
      <c r="H2953" s="194"/>
      <c r="I2953" s="208"/>
      <c r="J2953" s="194"/>
      <c r="K2953" s="209"/>
      <c r="L2953" s="194"/>
      <c r="M2953" s="196"/>
      <c r="N2953" s="194"/>
      <c r="O2953" s="194"/>
      <c r="P2953" s="208"/>
      <c r="Q2953" s="194"/>
      <c r="R2953" s="210"/>
      <c r="S2953" s="211"/>
      <c r="T2953" s="193"/>
      <c r="U2953" s="40"/>
      <c r="W2953" s="41" t="str">
        <f t="shared" si="181"/>
        <v/>
      </c>
      <c r="X2953" s="58" t="str">
        <f t="shared" si="182"/>
        <v/>
      </c>
      <c r="Y2953" s="58" t="str">
        <f t="shared" si="180"/>
        <v/>
      </c>
      <c r="AC2953" s="41" t="str">
        <f t="shared" si="183"/>
        <v/>
      </c>
      <c r="AE2953" s="41" t="str">
        <f>IF($H2953="", "", IF(COUNTIF($AA$11:$AA$131, $H2953)&gt;0, 'Application Process'!$AC$4, ""))</f>
        <v/>
      </c>
    </row>
    <row r="2954" spans="1:31" x14ac:dyDescent="0.25">
      <c r="A2954" s="40"/>
      <c r="B2954" s="88" t="str">
        <f>IF($X2954="", "", IF(COUNTIF('Application Process'!$I$11:$I$3035, $X2954)=0, 'Job Database'!$Y$8, IFERROR(INDEX('Application Process'!$AJ$11:$AJ$3035, MATCH($X2954, 'Application Process'!$I$11:$I$3035, 0)), "")))</f>
        <v/>
      </c>
      <c r="C2954" s="40"/>
      <c r="D2954" s="207"/>
      <c r="E2954" s="194"/>
      <c r="F2954" s="194"/>
      <c r="G2954" s="208"/>
      <c r="H2954" s="194"/>
      <c r="I2954" s="208"/>
      <c r="J2954" s="194"/>
      <c r="K2954" s="209"/>
      <c r="L2954" s="194"/>
      <c r="M2954" s="196"/>
      <c r="N2954" s="194"/>
      <c r="O2954" s="194"/>
      <c r="P2954" s="208"/>
      <c r="Q2954" s="194"/>
      <c r="R2954" s="210"/>
      <c r="S2954" s="211"/>
      <c r="T2954" s="193"/>
      <c r="U2954" s="40"/>
      <c r="W2954" s="41" t="str">
        <f t="shared" si="181"/>
        <v/>
      </c>
      <c r="X2954" s="58" t="str">
        <f t="shared" si="182"/>
        <v/>
      </c>
      <c r="Y2954" s="58" t="str">
        <f t="shared" si="180"/>
        <v/>
      </c>
      <c r="AC2954" s="41" t="str">
        <f t="shared" si="183"/>
        <v/>
      </c>
      <c r="AE2954" s="41" t="str">
        <f>IF($H2954="", "", IF(COUNTIF($AA$11:$AA$131, $H2954)&gt;0, 'Application Process'!$AC$4, ""))</f>
        <v/>
      </c>
    </row>
    <row r="2955" spans="1:31" x14ac:dyDescent="0.25">
      <c r="A2955" s="40"/>
      <c r="B2955" s="88" t="str">
        <f>IF($X2955="", "", IF(COUNTIF('Application Process'!$I$11:$I$3035, $X2955)=0, 'Job Database'!$Y$8, IFERROR(INDEX('Application Process'!$AJ$11:$AJ$3035, MATCH($X2955, 'Application Process'!$I$11:$I$3035, 0)), "")))</f>
        <v/>
      </c>
      <c r="C2955" s="40"/>
      <c r="D2955" s="207"/>
      <c r="E2955" s="194"/>
      <c r="F2955" s="194"/>
      <c r="G2955" s="208"/>
      <c r="H2955" s="194"/>
      <c r="I2955" s="208"/>
      <c r="J2955" s="194"/>
      <c r="K2955" s="209"/>
      <c r="L2955" s="194"/>
      <c r="M2955" s="196"/>
      <c r="N2955" s="194"/>
      <c r="O2955" s="194"/>
      <c r="P2955" s="208"/>
      <c r="Q2955" s="194"/>
      <c r="R2955" s="210"/>
      <c r="S2955" s="211"/>
      <c r="T2955" s="193"/>
      <c r="U2955" s="40"/>
      <c r="W2955" s="41" t="str">
        <f t="shared" si="181"/>
        <v/>
      </c>
      <c r="X2955" s="58" t="str">
        <f t="shared" si="182"/>
        <v/>
      </c>
      <c r="Y2955" s="58" t="str">
        <f t="shared" ref="Y2955:Y3018" si="184">IF($H2955="", "", CONCATENATE($H2955, " - ", $B2955))</f>
        <v/>
      </c>
      <c r="AC2955" s="41" t="str">
        <f t="shared" si="183"/>
        <v/>
      </c>
      <c r="AE2955" s="41" t="str">
        <f>IF($H2955="", "", IF(COUNTIF($AA$11:$AA$131, $H2955)&gt;0, 'Application Process'!$AC$4, ""))</f>
        <v/>
      </c>
    </row>
    <row r="2956" spans="1:31" x14ac:dyDescent="0.25">
      <c r="A2956" s="40"/>
      <c r="B2956" s="88" t="str">
        <f>IF($X2956="", "", IF(COUNTIF('Application Process'!$I$11:$I$3035, $X2956)=0, 'Job Database'!$Y$8, IFERROR(INDEX('Application Process'!$AJ$11:$AJ$3035, MATCH($X2956, 'Application Process'!$I$11:$I$3035, 0)), "")))</f>
        <v/>
      </c>
      <c r="C2956" s="40"/>
      <c r="D2956" s="207"/>
      <c r="E2956" s="194"/>
      <c r="F2956" s="194"/>
      <c r="G2956" s="208"/>
      <c r="H2956" s="194"/>
      <c r="I2956" s="208"/>
      <c r="J2956" s="194"/>
      <c r="K2956" s="209"/>
      <c r="L2956" s="194"/>
      <c r="M2956" s="196"/>
      <c r="N2956" s="194"/>
      <c r="O2956" s="194"/>
      <c r="P2956" s="208"/>
      <c r="Q2956" s="194"/>
      <c r="R2956" s="210"/>
      <c r="S2956" s="211"/>
      <c r="T2956" s="193"/>
      <c r="U2956" s="40"/>
      <c r="W2956" s="41" t="str">
        <f t="shared" ref="W2956:W3019" si="185">IF($D2956="", "", IF(COUNTIF($D$11:$D$3035, $D2956)&gt;1, "X", ""))</f>
        <v/>
      </c>
      <c r="X2956" s="58" t="str">
        <f t="shared" ref="X2956:X3019" si="186">IF($D2956="", "", CONCATENATE(D2956, IF(E2956="", "", " - "), IF(E2956="", "", E2956), IF(F2956="", "", " - "), IF(F2956="", "", F2956)))</f>
        <v/>
      </c>
      <c r="Y2956" s="58" t="str">
        <f t="shared" si="184"/>
        <v/>
      </c>
      <c r="AC2956" s="41" t="str">
        <f t="shared" ref="AC2956:AC3019" si="187">IF($H2956="", "", IF(COUNTIF($AA$11:$AA$131, $H2956)=0, "X", ""))</f>
        <v/>
      </c>
      <c r="AE2956" s="41" t="str">
        <f>IF($H2956="", "", IF(COUNTIF($AA$11:$AA$131, $H2956)&gt;0, 'Application Process'!$AC$4, ""))</f>
        <v/>
      </c>
    </row>
    <row r="2957" spans="1:31" x14ac:dyDescent="0.25">
      <c r="A2957" s="40"/>
      <c r="B2957" s="88" t="str">
        <f>IF($X2957="", "", IF(COUNTIF('Application Process'!$I$11:$I$3035, $X2957)=0, 'Job Database'!$Y$8, IFERROR(INDEX('Application Process'!$AJ$11:$AJ$3035, MATCH($X2957, 'Application Process'!$I$11:$I$3035, 0)), "")))</f>
        <v/>
      </c>
      <c r="C2957" s="40"/>
      <c r="D2957" s="207"/>
      <c r="E2957" s="194"/>
      <c r="F2957" s="194"/>
      <c r="G2957" s="208"/>
      <c r="H2957" s="194"/>
      <c r="I2957" s="208"/>
      <c r="J2957" s="194"/>
      <c r="K2957" s="209"/>
      <c r="L2957" s="194"/>
      <c r="M2957" s="196"/>
      <c r="N2957" s="194"/>
      <c r="O2957" s="194"/>
      <c r="P2957" s="208"/>
      <c r="Q2957" s="194"/>
      <c r="R2957" s="210"/>
      <c r="S2957" s="211"/>
      <c r="T2957" s="193"/>
      <c r="U2957" s="40"/>
      <c r="W2957" s="41" t="str">
        <f t="shared" si="185"/>
        <v/>
      </c>
      <c r="X2957" s="58" t="str">
        <f t="shared" si="186"/>
        <v/>
      </c>
      <c r="Y2957" s="58" t="str">
        <f t="shared" si="184"/>
        <v/>
      </c>
      <c r="AC2957" s="41" t="str">
        <f t="shared" si="187"/>
        <v/>
      </c>
      <c r="AE2957" s="41" t="str">
        <f>IF($H2957="", "", IF(COUNTIF($AA$11:$AA$131, $H2957)&gt;0, 'Application Process'!$AC$4, ""))</f>
        <v/>
      </c>
    </row>
    <row r="2958" spans="1:31" x14ac:dyDescent="0.25">
      <c r="A2958" s="40"/>
      <c r="B2958" s="88" t="str">
        <f>IF($X2958="", "", IF(COUNTIF('Application Process'!$I$11:$I$3035, $X2958)=0, 'Job Database'!$Y$8, IFERROR(INDEX('Application Process'!$AJ$11:$AJ$3035, MATCH($X2958, 'Application Process'!$I$11:$I$3035, 0)), "")))</f>
        <v/>
      </c>
      <c r="C2958" s="40"/>
      <c r="D2958" s="207"/>
      <c r="E2958" s="194"/>
      <c r="F2958" s="194"/>
      <c r="G2958" s="208"/>
      <c r="H2958" s="194"/>
      <c r="I2958" s="208"/>
      <c r="J2958" s="194"/>
      <c r="K2958" s="209"/>
      <c r="L2958" s="194"/>
      <c r="M2958" s="196"/>
      <c r="N2958" s="194"/>
      <c r="O2958" s="194"/>
      <c r="P2958" s="208"/>
      <c r="Q2958" s="194"/>
      <c r="R2958" s="210"/>
      <c r="S2958" s="211"/>
      <c r="T2958" s="193"/>
      <c r="U2958" s="40"/>
      <c r="W2958" s="41" t="str">
        <f t="shared" si="185"/>
        <v/>
      </c>
      <c r="X2958" s="58" t="str">
        <f t="shared" si="186"/>
        <v/>
      </c>
      <c r="Y2958" s="58" t="str">
        <f t="shared" si="184"/>
        <v/>
      </c>
      <c r="AC2958" s="41" t="str">
        <f t="shared" si="187"/>
        <v/>
      </c>
      <c r="AE2958" s="41" t="str">
        <f>IF($H2958="", "", IF(COUNTIF($AA$11:$AA$131, $H2958)&gt;0, 'Application Process'!$AC$4, ""))</f>
        <v/>
      </c>
    </row>
    <row r="2959" spans="1:31" x14ac:dyDescent="0.25">
      <c r="A2959" s="40"/>
      <c r="B2959" s="88" t="str">
        <f>IF($X2959="", "", IF(COUNTIF('Application Process'!$I$11:$I$3035, $X2959)=0, 'Job Database'!$Y$8, IFERROR(INDEX('Application Process'!$AJ$11:$AJ$3035, MATCH($X2959, 'Application Process'!$I$11:$I$3035, 0)), "")))</f>
        <v/>
      </c>
      <c r="C2959" s="40"/>
      <c r="D2959" s="207"/>
      <c r="E2959" s="194"/>
      <c r="F2959" s="194"/>
      <c r="G2959" s="208"/>
      <c r="H2959" s="194"/>
      <c r="I2959" s="208"/>
      <c r="J2959" s="194"/>
      <c r="K2959" s="209"/>
      <c r="L2959" s="194"/>
      <c r="M2959" s="196"/>
      <c r="N2959" s="194"/>
      <c r="O2959" s="194"/>
      <c r="P2959" s="208"/>
      <c r="Q2959" s="194"/>
      <c r="R2959" s="210"/>
      <c r="S2959" s="211"/>
      <c r="T2959" s="193"/>
      <c r="U2959" s="40"/>
      <c r="W2959" s="41" t="str">
        <f t="shared" si="185"/>
        <v/>
      </c>
      <c r="X2959" s="58" t="str">
        <f t="shared" si="186"/>
        <v/>
      </c>
      <c r="Y2959" s="58" t="str">
        <f t="shared" si="184"/>
        <v/>
      </c>
      <c r="AC2959" s="41" t="str">
        <f t="shared" si="187"/>
        <v/>
      </c>
      <c r="AE2959" s="41" t="str">
        <f>IF($H2959="", "", IF(COUNTIF($AA$11:$AA$131, $H2959)&gt;0, 'Application Process'!$AC$4, ""))</f>
        <v/>
      </c>
    </row>
    <row r="2960" spans="1:31" x14ac:dyDescent="0.25">
      <c r="A2960" s="40"/>
      <c r="B2960" s="88" t="str">
        <f>IF($X2960="", "", IF(COUNTIF('Application Process'!$I$11:$I$3035, $X2960)=0, 'Job Database'!$Y$8, IFERROR(INDEX('Application Process'!$AJ$11:$AJ$3035, MATCH($X2960, 'Application Process'!$I$11:$I$3035, 0)), "")))</f>
        <v/>
      </c>
      <c r="C2960" s="40"/>
      <c r="D2960" s="207"/>
      <c r="E2960" s="194"/>
      <c r="F2960" s="194"/>
      <c r="G2960" s="208"/>
      <c r="H2960" s="194"/>
      <c r="I2960" s="208"/>
      <c r="J2960" s="194"/>
      <c r="K2960" s="209"/>
      <c r="L2960" s="194"/>
      <c r="M2960" s="196"/>
      <c r="N2960" s="194"/>
      <c r="O2960" s="194"/>
      <c r="P2960" s="208"/>
      <c r="Q2960" s="194"/>
      <c r="R2960" s="210"/>
      <c r="S2960" s="211"/>
      <c r="T2960" s="193"/>
      <c r="U2960" s="40"/>
      <c r="W2960" s="41" t="str">
        <f t="shared" si="185"/>
        <v/>
      </c>
      <c r="X2960" s="58" t="str">
        <f t="shared" si="186"/>
        <v/>
      </c>
      <c r="Y2960" s="58" t="str">
        <f t="shared" si="184"/>
        <v/>
      </c>
      <c r="AC2960" s="41" t="str">
        <f t="shared" si="187"/>
        <v/>
      </c>
      <c r="AE2960" s="41" t="str">
        <f>IF($H2960="", "", IF(COUNTIF($AA$11:$AA$131, $H2960)&gt;0, 'Application Process'!$AC$4, ""))</f>
        <v/>
      </c>
    </row>
    <row r="2961" spans="1:31" x14ac:dyDescent="0.25">
      <c r="A2961" s="40"/>
      <c r="B2961" s="88" t="str">
        <f>IF($X2961="", "", IF(COUNTIF('Application Process'!$I$11:$I$3035, $X2961)=0, 'Job Database'!$Y$8, IFERROR(INDEX('Application Process'!$AJ$11:$AJ$3035, MATCH($X2961, 'Application Process'!$I$11:$I$3035, 0)), "")))</f>
        <v/>
      </c>
      <c r="C2961" s="40"/>
      <c r="D2961" s="207"/>
      <c r="E2961" s="194"/>
      <c r="F2961" s="194"/>
      <c r="G2961" s="208"/>
      <c r="H2961" s="194"/>
      <c r="I2961" s="208"/>
      <c r="J2961" s="194"/>
      <c r="K2961" s="209"/>
      <c r="L2961" s="194"/>
      <c r="M2961" s="196"/>
      <c r="N2961" s="194"/>
      <c r="O2961" s="194"/>
      <c r="P2961" s="208"/>
      <c r="Q2961" s="194"/>
      <c r="R2961" s="210"/>
      <c r="S2961" s="211"/>
      <c r="T2961" s="193"/>
      <c r="U2961" s="40"/>
      <c r="W2961" s="41" t="str">
        <f t="shared" si="185"/>
        <v/>
      </c>
      <c r="X2961" s="58" t="str">
        <f t="shared" si="186"/>
        <v/>
      </c>
      <c r="Y2961" s="58" t="str">
        <f t="shared" si="184"/>
        <v/>
      </c>
      <c r="AC2961" s="41" t="str">
        <f t="shared" si="187"/>
        <v/>
      </c>
      <c r="AE2961" s="41" t="str">
        <f>IF($H2961="", "", IF(COUNTIF($AA$11:$AA$131, $H2961)&gt;0, 'Application Process'!$AC$4, ""))</f>
        <v/>
      </c>
    </row>
    <row r="2962" spans="1:31" x14ac:dyDescent="0.25">
      <c r="A2962" s="40"/>
      <c r="B2962" s="88" t="str">
        <f>IF($X2962="", "", IF(COUNTIF('Application Process'!$I$11:$I$3035, $X2962)=0, 'Job Database'!$Y$8, IFERROR(INDEX('Application Process'!$AJ$11:$AJ$3035, MATCH($X2962, 'Application Process'!$I$11:$I$3035, 0)), "")))</f>
        <v/>
      </c>
      <c r="C2962" s="40"/>
      <c r="D2962" s="207"/>
      <c r="E2962" s="194"/>
      <c r="F2962" s="194"/>
      <c r="G2962" s="208"/>
      <c r="H2962" s="194"/>
      <c r="I2962" s="208"/>
      <c r="J2962" s="194"/>
      <c r="K2962" s="209"/>
      <c r="L2962" s="194"/>
      <c r="M2962" s="196"/>
      <c r="N2962" s="194"/>
      <c r="O2962" s="194"/>
      <c r="P2962" s="208"/>
      <c r="Q2962" s="194"/>
      <c r="R2962" s="210"/>
      <c r="S2962" s="211"/>
      <c r="T2962" s="193"/>
      <c r="U2962" s="40"/>
      <c r="W2962" s="41" t="str">
        <f t="shared" si="185"/>
        <v/>
      </c>
      <c r="X2962" s="58" t="str">
        <f t="shared" si="186"/>
        <v/>
      </c>
      <c r="Y2962" s="58" t="str">
        <f t="shared" si="184"/>
        <v/>
      </c>
      <c r="AC2962" s="41" t="str">
        <f t="shared" si="187"/>
        <v/>
      </c>
      <c r="AE2962" s="41" t="str">
        <f>IF($H2962="", "", IF(COUNTIF($AA$11:$AA$131, $H2962)&gt;0, 'Application Process'!$AC$4, ""))</f>
        <v/>
      </c>
    </row>
    <row r="2963" spans="1:31" x14ac:dyDescent="0.25">
      <c r="A2963" s="40"/>
      <c r="B2963" s="88" t="str">
        <f>IF($X2963="", "", IF(COUNTIF('Application Process'!$I$11:$I$3035, $X2963)=0, 'Job Database'!$Y$8, IFERROR(INDEX('Application Process'!$AJ$11:$AJ$3035, MATCH($X2963, 'Application Process'!$I$11:$I$3035, 0)), "")))</f>
        <v/>
      </c>
      <c r="C2963" s="40"/>
      <c r="D2963" s="207"/>
      <c r="E2963" s="194"/>
      <c r="F2963" s="194"/>
      <c r="G2963" s="208"/>
      <c r="H2963" s="194"/>
      <c r="I2963" s="208"/>
      <c r="J2963" s="194"/>
      <c r="K2963" s="209"/>
      <c r="L2963" s="194"/>
      <c r="M2963" s="196"/>
      <c r="N2963" s="194"/>
      <c r="O2963" s="194"/>
      <c r="P2963" s="208"/>
      <c r="Q2963" s="194"/>
      <c r="R2963" s="210"/>
      <c r="S2963" s="211"/>
      <c r="T2963" s="193"/>
      <c r="U2963" s="40"/>
      <c r="W2963" s="41" t="str">
        <f t="shared" si="185"/>
        <v/>
      </c>
      <c r="X2963" s="58" t="str">
        <f t="shared" si="186"/>
        <v/>
      </c>
      <c r="Y2963" s="58" t="str">
        <f t="shared" si="184"/>
        <v/>
      </c>
      <c r="AC2963" s="41" t="str">
        <f t="shared" si="187"/>
        <v/>
      </c>
      <c r="AE2963" s="41" t="str">
        <f>IF($H2963="", "", IF(COUNTIF($AA$11:$AA$131, $H2963)&gt;0, 'Application Process'!$AC$4, ""))</f>
        <v/>
      </c>
    </row>
    <row r="2964" spans="1:31" x14ac:dyDescent="0.25">
      <c r="A2964" s="40"/>
      <c r="B2964" s="88" t="str">
        <f>IF($X2964="", "", IF(COUNTIF('Application Process'!$I$11:$I$3035, $X2964)=0, 'Job Database'!$Y$8, IFERROR(INDEX('Application Process'!$AJ$11:$AJ$3035, MATCH($X2964, 'Application Process'!$I$11:$I$3035, 0)), "")))</f>
        <v/>
      </c>
      <c r="C2964" s="40"/>
      <c r="D2964" s="207"/>
      <c r="E2964" s="194"/>
      <c r="F2964" s="194"/>
      <c r="G2964" s="208"/>
      <c r="H2964" s="194"/>
      <c r="I2964" s="208"/>
      <c r="J2964" s="194"/>
      <c r="K2964" s="209"/>
      <c r="L2964" s="194"/>
      <c r="M2964" s="196"/>
      <c r="N2964" s="194"/>
      <c r="O2964" s="194"/>
      <c r="P2964" s="208"/>
      <c r="Q2964" s="194"/>
      <c r="R2964" s="210"/>
      <c r="S2964" s="211"/>
      <c r="T2964" s="193"/>
      <c r="U2964" s="40"/>
      <c r="W2964" s="41" t="str">
        <f t="shared" si="185"/>
        <v/>
      </c>
      <c r="X2964" s="58" t="str">
        <f t="shared" si="186"/>
        <v/>
      </c>
      <c r="Y2964" s="58" t="str">
        <f t="shared" si="184"/>
        <v/>
      </c>
      <c r="AC2964" s="41" t="str">
        <f t="shared" si="187"/>
        <v/>
      </c>
      <c r="AE2964" s="41" t="str">
        <f>IF($H2964="", "", IF(COUNTIF($AA$11:$AA$131, $H2964)&gt;0, 'Application Process'!$AC$4, ""))</f>
        <v/>
      </c>
    </row>
    <row r="2965" spans="1:31" x14ac:dyDescent="0.25">
      <c r="A2965" s="40"/>
      <c r="B2965" s="88" t="str">
        <f>IF($X2965="", "", IF(COUNTIF('Application Process'!$I$11:$I$3035, $X2965)=0, 'Job Database'!$Y$8, IFERROR(INDEX('Application Process'!$AJ$11:$AJ$3035, MATCH($X2965, 'Application Process'!$I$11:$I$3035, 0)), "")))</f>
        <v/>
      </c>
      <c r="C2965" s="40"/>
      <c r="D2965" s="207"/>
      <c r="E2965" s="194"/>
      <c r="F2965" s="194"/>
      <c r="G2965" s="208"/>
      <c r="H2965" s="194"/>
      <c r="I2965" s="208"/>
      <c r="J2965" s="194"/>
      <c r="K2965" s="209"/>
      <c r="L2965" s="194"/>
      <c r="M2965" s="196"/>
      <c r="N2965" s="194"/>
      <c r="O2965" s="194"/>
      <c r="P2965" s="208"/>
      <c r="Q2965" s="194"/>
      <c r="R2965" s="210"/>
      <c r="S2965" s="211"/>
      <c r="T2965" s="193"/>
      <c r="U2965" s="40"/>
      <c r="W2965" s="41" t="str">
        <f t="shared" si="185"/>
        <v/>
      </c>
      <c r="X2965" s="58" t="str">
        <f t="shared" si="186"/>
        <v/>
      </c>
      <c r="Y2965" s="58" t="str">
        <f t="shared" si="184"/>
        <v/>
      </c>
      <c r="AC2965" s="41" t="str">
        <f t="shared" si="187"/>
        <v/>
      </c>
      <c r="AE2965" s="41" t="str">
        <f>IF($H2965="", "", IF(COUNTIF($AA$11:$AA$131, $H2965)&gt;0, 'Application Process'!$AC$4, ""))</f>
        <v/>
      </c>
    </row>
    <row r="2966" spans="1:31" x14ac:dyDescent="0.25">
      <c r="A2966" s="40"/>
      <c r="B2966" s="88" t="str">
        <f>IF($X2966="", "", IF(COUNTIF('Application Process'!$I$11:$I$3035, $X2966)=0, 'Job Database'!$Y$8, IFERROR(INDEX('Application Process'!$AJ$11:$AJ$3035, MATCH($X2966, 'Application Process'!$I$11:$I$3035, 0)), "")))</f>
        <v/>
      </c>
      <c r="C2966" s="40"/>
      <c r="D2966" s="207"/>
      <c r="E2966" s="194"/>
      <c r="F2966" s="194"/>
      <c r="G2966" s="208"/>
      <c r="H2966" s="194"/>
      <c r="I2966" s="208"/>
      <c r="J2966" s="194"/>
      <c r="K2966" s="209"/>
      <c r="L2966" s="194"/>
      <c r="M2966" s="196"/>
      <c r="N2966" s="194"/>
      <c r="O2966" s="194"/>
      <c r="P2966" s="208"/>
      <c r="Q2966" s="194"/>
      <c r="R2966" s="210"/>
      <c r="S2966" s="211"/>
      <c r="T2966" s="193"/>
      <c r="U2966" s="40"/>
      <c r="W2966" s="41" t="str">
        <f t="shared" si="185"/>
        <v/>
      </c>
      <c r="X2966" s="58" t="str">
        <f t="shared" si="186"/>
        <v/>
      </c>
      <c r="Y2966" s="58" t="str">
        <f t="shared" si="184"/>
        <v/>
      </c>
      <c r="AC2966" s="41" t="str">
        <f t="shared" si="187"/>
        <v/>
      </c>
      <c r="AE2966" s="41" t="str">
        <f>IF($H2966="", "", IF(COUNTIF($AA$11:$AA$131, $H2966)&gt;0, 'Application Process'!$AC$4, ""))</f>
        <v/>
      </c>
    </row>
    <row r="2967" spans="1:31" x14ac:dyDescent="0.25">
      <c r="A2967" s="40"/>
      <c r="B2967" s="88" t="str">
        <f>IF($X2967="", "", IF(COUNTIF('Application Process'!$I$11:$I$3035, $X2967)=0, 'Job Database'!$Y$8, IFERROR(INDEX('Application Process'!$AJ$11:$AJ$3035, MATCH($X2967, 'Application Process'!$I$11:$I$3035, 0)), "")))</f>
        <v/>
      </c>
      <c r="C2967" s="40"/>
      <c r="D2967" s="207"/>
      <c r="E2967" s="194"/>
      <c r="F2967" s="194"/>
      <c r="G2967" s="208"/>
      <c r="H2967" s="194"/>
      <c r="I2967" s="208"/>
      <c r="J2967" s="194"/>
      <c r="K2967" s="209"/>
      <c r="L2967" s="194"/>
      <c r="M2967" s="196"/>
      <c r="N2967" s="194"/>
      <c r="O2967" s="194"/>
      <c r="P2967" s="208"/>
      <c r="Q2967" s="194"/>
      <c r="R2967" s="210"/>
      <c r="S2967" s="211"/>
      <c r="T2967" s="193"/>
      <c r="U2967" s="40"/>
      <c r="W2967" s="41" t="str">
        <f t="shared" si="185"/>
        <v/>
      </c>
      <c r="X2967" s="58" t="str">
        <f t="shared" si="186"/>
        <v/>
      </c>
      <c r="Y2967" s="58" t="str">
        <f t="shared" si="184"/>
        <v/>
      </c>
      <c r="AC2967" s="41" t="str">
        <f t="shared" si="187"/>
        <v/>
      </c>
      <c r="AE2967" s="41" t="str">
        <f>IF($H2967="", "", IF(COUNTIF($AA$11:$AA$131, $H2967)&gt;0, 'Application Process'!$AC$4, ""))</f>
        <v/>
      </c>
    </row>
    <row r="2968" spans="1:31" x14ac:dyDescent="0.25">
      <c r="A2968" s="40"/>
      <c r="B2968" s="88" t="str">
        <f>IF($X2968="", "", IF(COUNTIF('Application Process'!$I$11:$I$3035, $X2968)=0, 'Job Database'!$Y$8, IFERROR(INDEX('Application Process'!$AJ$11:$AJ$3035, MATCH($X2968, 'Application Process'!$I$11:$I$3035, 0)), "")))</f>
        <v/>
      </c>
      <c r="C2968" s="40"/>
      <c r="D2968" s="207"/>
      <c r="E2968" s="194"/>
      <c r="F2968" s="194"/>
      <c r="G2968" s="208"/>
      <c r="H2968" s="194"/>
      <c r="I2968" s="208"/>
      <c r="J2968" s="194"/>
      <c r="K2968" s="209"/>
      <c r="L2968" s="194"/>
      <c r="M2968" s="196"/>
      <c r="N2968" s="194"/>
      <c r="O2968" s="194"/>
      <c r="P2968" s="208"/>
      <c r="Q2968" s="194"/>
      <c r="R2968" s="210"/>
      <c r="S2968" s="211"/>
      <c r="T2968" s="193"/>
      <c r="U2968" s="40"/>
      <c r="W2968" s="41" t="str">
        <f t="shared" si="185"/>
        <v/>
      </c>
      <c r="X2968" s="58" t="str">
        <f t="shared" si="186"/>
        <v/>
      </c>
      <c r="Y2968" s="58" t="str">
        <f t="shared" si="184"/>
        <v/>
      </c>
      <c r="AC2968" s="41" t="str">
        <f t="shared" si="187"/>
        <v/>
      </c>
      <c r="AE2968" s="41" t="str">
        <f>IF($H2968="", "", IF(COUNTIF($AA$11:$AA$131, $H2968)&gt;0, 'Application Process'!$AC$4, ""))</f>
        <v/>
      </c>
    </row>
    <row r="2969" spans="1:31" x14ac:dyDescent="0.25">
      <c r="A2969" s="40"/>
      <c r="B2969" s="88" t="str">
        <f>IF($X2969="", "", IF(COUNTIF('Application Process'!$I$11:$I$3035, $X2969)=0, 'Job Database'!$Y$8, IFERROR(INDEX('Application Process'!$AJ$11:$AJ$3035, MATCH($X2969, 'Application Process'!$I$11:$I$3035, 0)), "")))</f>
        <v/>
      </c>
      <c r="C2969" s="40"/>
      <c r="D2969" s="207"/>
      <c r="E2969" s="194"/>
      <c r="F2969" s="194"/>
      <c r="G2969" s="208"/>
      <c r="H2969" s="194"/>
      <c r="I2969" s="208"/>
      <c r="J2969" s="194"/>
      <c r="K2969" s="209"/>
      <c r="L2969" s="194"/>
      <c r="M2969" s="196"/>
      <c r="N2969" s="194"/>
      <c r="O2969" s="194"/>
      <c r="P2969" s="208"/>
      <c r="Q2969" s="194"/>
      <c r="R2969" s="210"/>
      <c r="S2969" s="211"/>
      <c r="T2969" s="193"/>
      <c r="U2969" s="40"/>
      <c r="W2969" s="41" t="str">
        <f t="shared" si="185"/>
        <v/>
      </c>
      <c r="X2969" s="58" t="str">
        <f t="shared" si="186"/>
        <v/>
      </c>
      <c r="Y2969" s="58" t="str">
        <f t="shared" si="184"/>
        <v/>
      </c>
      <c r="AC2969" s="41" t="str">
        <f t="shared" si="187"/>
        <v/>
      </c>
      <c r="AE2969" s="41" t="str">
        <f>IF($H2969="", "", IF(COUNTIF($AA$11:$AA$131, $H2969)&gt;0, 'Application Process'!$AC$4, ""))</f>
        <v/>
      </c>
    </row>
    <row r="2970" spans="1:31" x14ac:dyDescent="0.25">
      <c r="A2970" s="40"/>
      <c r="B2970" s="88" t="str">
        <f>IF($X2970="", "", IF(COUNTIF('Application Process'!$I$11:$I$3035, $X2970)=0, 'Job Database'!$Y$8, IFERROR(INDEX('Application Process'!$AJ$11:$AJ$3035, MATCH($X2970, 'Application Process'!$I$11:$I$3035, 0)), "")))</f>
        <v/>
      </c>
      <c r="C2970" s="40"/>
      <c r="D2970" s="207"/>
      <c r="E2970" s="194"/>
      <c r="F2970" s="194"/>
      <c r="G2970" s="208"/>
      <c r="H2970" s="194"/>
      <c r="I2970" s="208"/>
      <c r="J2970" s="194"/>
      <c r="K2970" s="209"/>
      <c r="L2970" s="194"/>
      <c r="M2970" s="196"/>
      <c r="N2970" s="194"/>
      <c r="O2970" s="194"/>
      <c r="P2970" s="208"/>
      <c r="Q2970" s="194"/>
      <c r="R2970" s="210"/>
      <c r="S2970" s="211"/>
      <c r="T2970" s="193"/>
      <c r="U2970" s="40"/>
      <c r="W2970" s="41" t="str">
        <f t="shared" si="185"/>
        <v/>
      </c>
      <c r="X2970" s="58" t="str">
        <f t="shared" si="186"/>
        <v/>
      </c>
      <c r="Y2970" s="58" t="str">
        <f t="shared" si="184"/>
        <v/>
      </c>
      <c r="AC2970" s="41" t="str">
        <f t="shared" si="187"/>
        <v/>
      </c>
      <c r="AE2970" s="41" t="str">
        <f>IF($H2970="", "", IF(COUNTIF($AA$11:$AA$131, $H2970)&gt;0, 'Application Process'!$AC$4, ""))</f>
        <v/>
      </c>
    </row>
    <row r="2971" spans="1:31" x14ac:dyDescent="0.25">
      <c r="A2971" s="40"/>
      <c r="B2971" s="88" t="str">
        <f>IF($X2971="", "", IF(COUNTIF('Application Process'!$I$11:$I$3035, $X2971)=0, 'Job Database'!$Y$8, IFERROR(INDEX('Application Process'!$AJ$11:$AJ$3035, MATCH($X2971, 'Application Process'!$I$11:$I$3035, 0)), "")))</f>
        <v/>
      </c>
      <c r="C2971" s="40"/>
      <c r="D2971" s="207"/>
      <c r="E2971" s="194"/>
      <c r="F2971" s="194"/>
      <c r="G2971" s="208"/>
      <c r="H2971" s="194"/>
      <c r="I2971" s="208"/>
      <c r="J2971" s="194"/>
      <c r="K2971" s="209"/>
      <c r="L2971" s="194"/>
      <c r="M2971" s="196"/>
      <c r="N2971" s="194"/>
      <c r="O2971" s="194"/>
      <c r="P2971" s="208"/>
      <c r="Q2971" s="194"/>
      <c r="R2971" s="210"/>
      <c r="S2971" s="211"/>
      <c r="T2971" s="193"/>
      <c r="U2971" s="40"/>
      <c r="W2971" s="41" t="str">
        <f t="shared" si="185"/>
        <v/>
      </c>
      <c r="X2971" s="58" t="str">
        <f t="shared" si="186"/>
        <v/>
      </c>
      <c r="Y2971" s="58" t="str">
        <f t="shared" si="184"/>
        <v/>
      </c>
      <c r="AC2971" s="41" t="str">
        <f t="shared" si="187"/>
        <v/>
      </c>
      <c r="AE2971" s="41" t="str">
        <f>IF($H2971="", "", IF(COUNTIF($AA$11:$AA$131, $H2971)&gt;0, 'Application Process'!$AC$4, ""))</f>
        <v/>
      </c>
    </row>
    <row r="2972" spans="1:31" x14ac:dyDescent="0.25">
      <c r="A2972" s="40"/>
      <c r="B2972" s="88" t="str">
        <f>IF($X2972="", "", IF(COUNTIF('Application Process'!$I$11:$I$3035, $X2972)=0, 'Job Database'!$Y$8, IFERROR(INDEX('Application Process'!$AJ$11:$AJ$3035, MATCH($X2972, 'Application Process'!$I$11:$I$3035, 0)), "")))</f>
        <v/>
      </c>
      <c r="C2972" s="40"/>
      <c r="D2972" s="207"/>
      <c r="E2972" s="194"/>
      <c r="F2972" s="194"/>
      <c r="G2972" s="208"/>
      <c r="H2972" s="194"/>
      <c r="I2972" s="208"/>
      <c r="J2972" s="194"/>
      <c r="K2972" s="209"/>
      <c r="L2972" s="194"/>
      <c r="M2972" s="196"/>
      <c r="N2972" s="194"/>
      <c r="O2972" s="194"/>
      <c r="P2972" s="208"/>
      <c r="Q2972" s="194"/>
      <c r="R2972" s="210"/>
      <c r="S2972" s="211"/>
      <c r="T2972" s="193"/>
      <c r="U2972" s="40"/>
      <c r="W2972" s="41" t="str">
        <f t="shared" si="185"/>
        <v/>
      </c>
      <c r="X2972" s="58" t="str">
        <f t="shared" si="186"/>
        <v/>
      </c>
      <c r="Y2972" s="58" t="str">
        <f t="shared" si="184"/>
        <v/>
      </c>
      <c r="AC2972" s="41" t="str">
        <f t="shared" si="187"/>
        <v/>
      </c>
      <c r="AE2972" s="41" t="str">
        <f>IF($H2972="", "", IF(COUNTIF($AA$11:$AA$131, $H2972)&gt;0, 'Application Process'!$AC$4, ""))</f>
        <v/>
      </c>
    </row>
    <row r="2973" spans="1:31" x14ac:dyDescent="0.25">
      <c r="A2973" s="40"/>
      <c r="B2973" s="88" t="str">
        <f>IF($X2973="", "", IF(COUNTIF('Application Process'!$I$11:$I$3035, $X2973)=0, 'Job Database'!$Y$8, IFERROR(INDEX('Application Process'!$AJ$11:$AJ$3035, MATCH($X2973, 'Application Process'!$I$11:$I$3035, 0)), "")))</f>
        <v/>
      </c>
      <c r="C2973" s="40"/>
      <c r="D2973" s="207"/>
      <c r="E2973" s="194"/>
      <c r="F2973" s="194"/>
      <c r="G2973" s="208"/>
      <c r="H2973" s="194"/>
      <c r="I2973" s="208"/>
      <c r="J2973" s="194"/>
      <c r="K2973" s="209"/>
      <c r="L2973" s="194"/>
      <c r="M2973" s="196"/>
      <c r="N2973" s="194"/>
      <c r="O2973" s="194"/>
      <c r="P2973" s="208"/>
      <c r="Q2973" s="194"/>
      <c r="R2973" s="210"/>
      <c r="S2973" s="211"/>
      <c r="T2973" s="193"/>
      <c r="U2973" s="40"/>
      <c r="W2973" s="41" t="str">
        <f t="shared" si="185"/>
        <v/>
      </c>
      <c r="X2973" s="58" t="str">
        <f t="shared" si="186"/>
        <v/>
      </c>
      <c r="Y2973" s="58" t="str">
        <f t="shared" si="184"/>
        <v/>
      </c>
      <c r="AC2973" s="41" t="str">
        <f t="shared" si="187"/>
        <v/>
      </c>
      <c r="AE2973" s="41" t="str">
        <f>IF($H2973="", "", IF(COUNTIF($AA$11:$AA$131, $H2973)&gt;0, 'Application Process'!$AC$4, ""))</f>
        <v/>
      </c>
    </row>
    <row r="2974" spans="1:31" x14ac:dyDescent="0.25">
      <c r="A2974" s="40"/>
      <c r="B2974" s="88" t="str">
        <f>IF($X2974="", "", IF(COUNTIF('Application Process'!$I$11:$I$3035, $X2974)=0, 'Job Database'!$Y$8, IFERROR(INDEX('Application Process'!$AJ$11:$AJ$3035, MATCH($X2974, 'Application Process'!$I$11:$I$3035, 0)), "")))</f>
        <v/>
      </c>
      <c r="C2974" s="40"/>
      <c r="D2974" s="207"/>
      <c r="E2974" s="194"/>
      <c r="F2974" s="194"/>
      <c r="G2974" s="208"/>
      <c r="H2974" s="194"/>
      <c r="I2974" s="208"/>
      <c r="J2974" s="194"/>
      <c r="K2974" s="209"/>
      <c r="L2974" s="194"/>
      <c r="M2974" s="196"/>
      <c r="N2974" s="194"/>
      <c r="O2974" s="194"/>
      <c r="P2974" s="208"/>
      <c r="Q2974" s="194"/>
      <c r="R2974" s="210"/>
      <c r="S2974" s="211"/>
      <c r="T2974" s="193"/>
      <c r="U2974" s="40"/>
      <c r="W2974" s="41" t="str">
        <f t="shared" si="185"/>
        <v/>
      </c>
      <c r="X2974" s="58" t="str">
        <f t="shared" si="186"/>
        <v/>
      </c>
      <c r="Y2974" s="58" t="str">
        <f t="shared" si="184"/>
        <v/>
      </c>
      <c r="AC2974" s="41" t="str">
        <f t="shared" si="187"/>
        <v/>
      </c>
      <c r="AE2974" s="41" t="str">
        <f>IF($H2974="", "", IF(COUNTIF($AA$11:$AA$131, $H2974)&gt;0, 'Application Process'!$AC$4, ""))</f>
        <v/>
      </c>
    </row>
    <row r="2975" spans="1:31" x14ac:dyDescent="0.25">
      <c r="A2975" s="40"/>
      <c r="B2975" s="88" t="str">
        <f>IF($X2975="", "", IF(COUNTIF('Application Process'!$I$11:$I$3035, $X2975)=0, 'Job Database'!$Y$8, IFERROR(INDEX('Application Process'!$AJ$11:$AJ$3035, MATCH($X2975, 'Application Process'!$I$11:$I$3035, 0)), "")))</f>
        <v/>
      </c>
      <c r="C2975" s="40"/>
      <c r="D2975" s="207"/>
      <c r="E2975" s="194"/>
      <c r="F2975" s="194"/>
      <c r="G2975" s="208"/>
      <c r="H2975" s="194"/>
      <c r="I2975" s="208"/>
      <c r="J2975" s="194"/>
      <c r="K2975" s="209"/>
      <c r="L2975" s="194"/>
      <c r="M2975" s="196"/>
      <c r="N2975" s="194"/>
      <c r="O2975" s="194"/>
      <c r="P2975" s="208"/>
      <c r="Q2975" s="194"/>
      <c r="R2975" s="210"/>
      <c r="S2975" s="211"/>
      <c r="T2975" s="193"/>
      <c r="U2975" s="40"/>
      <c r="W2975" s="41" t="str">
        <f t="shared" si="185"/>
        <v/>
      </c>
      <c r="X2975" s="58" t="str">
        <f t="shared" si="186"/>
        <v/>
      </c>
      <c r="Y2975" s="58" t="str">
        <f t="shared" si="184"/>
        <v/>
      </c>
      <c r="AC2975" s="41" t="str">
        <f t="shared" si="187"/>
        <v/>
      </c>
      <c r="AE2975" s="41" t="str">
        <f>IF($H2975="", "", IF(COUNTIF($AA$11:$AA$131, $H2975)&gt;0, 'Application Process'!$AC$4, ""))</f>
        <v/>
      </c>
    </row>
    <row r="2976" spans="1:31" x14ac:dyDescent="0.25">
      <c r="A2976" s="40"/>
      <c r="B2976" s="88" t="str">
        <f>IF($X2976="", "", IF(COUNTIF('Application Process'!$I$11:$I$3035, $X2976)=0, 'Job Database'!$Y$8, IFERROR(INDEX('Application Process'!$AJ$11:$AJ$3035, MATCH($X2976, 'Application Process'!$I$11:$I$3035, 0)), "")))</f>
        <v/>
      </c>
      <c r="C2976" s="40"/>
      <c r="D2976" s="207"/>
      <c r="E2976" s="194"/>
      <c r="F2976" s="194"/>
      <c r="G2976" s="208"/>
      <c r="H2976" s="194"/>
      <c r="I2976" s="208"/>
      <c r="J2976" s="194"/>
      <c r="K2976" s="209"/>
      <c r="L2976" s="194"/>
      <c r="M2976" s="196"/>
      <c r="N2976" s="194"/>
      <c r="O2976" s="194"/>
      <c r="P2976" s="208"/>
      <c r="Q2976" s="194"/>
      <c r="R2976" s="210"/>
      <c r="S2976" s="211"/>
      <c r="T2976" s="193"/>
      <c r="U2976" s="40"/>
      <c r="W2976" s="41" t="str">
        <f t="shared" si="185"/>
        <v/>
      </c>
      <c r="X2976" s="58" t="str">
        <f t="shared" si="186"/>
        <v/>
      </c>
      <c r="Y2976" s="58" t="str">
        <f t="shared" si="184"/>
        <v/>
      </c>
      <c r="AC2976" s="41" t="str">
        <f t="shared" si="187"/>
        <v/>
      </c>
      <c r="AE2976" s="41" t="str">
        <f>IF($H2976="", "", IF(COUNTIF($AA$11:$AA$131, $H2976)&gt;0, 'Application Process'!$AC$4, ""))</f>
        <v/>
      </c>
    </row>
    <row r="2977" spans="1:31" x14ac:dyDescent="0.25">
      <c r="A2977" s="40"/>
      <c r="B2977" s="88" t="str">
        <f>IF($X2977="", "", IF(COUNTIF('Application Process'!$I$11:$I$3035, $X2977)=0, 'Job Database'!$Y$8, IFERROR(INDEX('Application Process'!$AJ$11:$AJ$3035, MATCH($X2977, 'Application Process'!$I$11:$I$3035, 0)), "")))</f>
        <v/>
      </c>
      <c r="C2977" s="40"/>
      <c r="D2977" s="207"/>
      <c r="E2977" s="194"/>
      <c r="F2977" s="194"/>
      <c r="G2977" s="208"/>
      <c r="H2977" s="194"/>
      <c r="I2977" s="208"/>
      <c r="J2977" s="194"/>
      <c r="K2977" s="209"/>
      <c r="L2977" s="194"/>
      <c r="M2977" s="196"/>
      <c r="N2977" s="194"/>
      <c r="O2977" s="194"/>
      <c r="P2977" s="208"/>
      <c r="Q2977" s="194"/>
      <c r="R2977" s="210"/>
      <c r="S2977" s="211"/>
      <c r="T2977" s="193"/>
      <c r="U2977" s="40"/>
      <c r="W2977" s="41" t="str">
        <f t="shared" si="185"/>
        <v/>
      </c>
      <c r="X2977" s="58" t="str">
        <f t="shared" si="186"/>
        <v/>
      </c>
      <c r="Y2977" s="58" t="str">
        <f t="shared" si="184"/>
        <v/>
      </c>
      <c r="AC2977" s="41" t="str">
        <f t="shared" si="187"/>
        <v/>
      </c>
      <c r="AE2977" s="41" t="str">
        <f>IF($H2977="", "", IF(COUNTIF($AA$11:$AA$131, $H2977)&gt;0, 'Application Process'!$AC$4, ""))</f>
        <v/>
      </c>
    </row>
    <row r="2978" spans="1:31" x14ac:dyDescent="0.25">
      <c r="A2978" s="40"/>
      <c r="B2978" s="88" t="str">
        <f>IF($X2978="", "", IF(COUNTIF('Application Process'!$I$11:$I$3035, $X2978)=0, 'Job Database'!$Y$8, IFERROR(INDEX('Application Process'!$AJ$11:$AJ$3035, MATCH($X2978, 'Application Process'!$I$11:$I$3035, 0)), "")))</f>
        <v/>
      </c>
      <c r="C2978" s="40"/>
      <c r="D2978" s="207"/>
      <c r="E2978" s="194"/>
      <c r="F2978" s="194"/>
      <c r="G2978" s="208"/>
      <c r="H2978" s="194"/>
      <c r="I2978" s="208"/>
      <c r="J2978" s="194"/>
      <c r="K2978" s="209"/>
      <c r="L2978" s="194"/>
      <c r="M2978" s="196"/>
      <c r="N2978" s="194"/>
      <c r="O2978" s="194"/>
      <c r="P2978" s="208"/>
      <c r="Q2978" s="194"/>
      <c r="R2978" s="210"/>
      <c r="S2978" s="211"/>
      <c r="T2978" s="193"/>
      <c r="U2978" s="40"/>
      <c r="W2978" s="41" t="str">
        <f t="shared" si="185"/>
        <v/>
      </c>
      <c r="X2978" s="58" t="str">
        <f t="shared" si="186"/>
        <v/>
      </c>
      <c r="Y2978" s="58" t="str">
        <f t="shared" si="184"/>
        <v/>
      </c>
      <c r="AC2978" s="41" t="str">
        <f t="shared" si="187"/>
        <v/>
      </c>
      <c r="AE2978" s="41" t="str">
        <f>IF($H2978="", "", IF(COUNTIF($AA$11:$AA$131, $H2978)&gt;0, 'Application Process'!$AC$4, ""))</f>
        <v/>
      </c>
    </row>
    <row r="2979" spans="1:31" x14ac:dyDescent="0.25">
      <c r="A2979" s="40"/>
      <c r="B2979" s="88" t="str">
        <f>IF($X2979="", "", IF(COUNTIF('Application Process'!$I$11:$I$3035, $X2979)=0, 'Job Database'!$Y$8, IFERROR(INDEX('Application Process'!$AJ$11:$AJ$3035, MATCH($X2979, 'Application Process'!$I$11:$I$3035, 0)), "")))</f>
        <v/>
      </c>
      <c r="C2979" s="40"/>
      <c r="D2979" s="207"/>
      <c r="E2979" s="194"/>
      <c r="F2979" s="194"/>
      <c r="G2979" s="208"/>
      <c r="H2979" s="194"/>
      <c r="I2979" s="208"/>
      <c r="J2979" s="194"/>
      <c r="K2979" s="209"/>
      <c r="L2979" s="194"/>
      <c r="M2979" s="196"/>
      <c r="N2979" s="194"/>
      <c r="O2979" s="194"/>
      <c r="P2979" s="208"/>
      <c r="Q2979" s="194"/>
      <c r="R2979" s="210"/>
      <c r="S2979" s="211"/>
      <c r="T2979" s="193"/>
      <c r="U2979" s="40"/>
      <c r="W2979" s="41" t="str">
        <f t="shared" si="185"/>
        <v/>
      </c>
      <c r="X2979" s="58" t="str">
        <f t="shared" si="186"/>
        <v/>
      </c>
      <c r="Y2979" s="58" t="str">
        <f t="shared" si="184"/>
        <v/>
      </c>
      <c r="AC2979" s="41" t="str">
        <f t="shared" si="187"/>
        <v/>
      </c>
      <c r="AE2979" s="41" t="str">
        <f>IF($H2979="", "", IF(COUNTIF($AA$11:$AA$131, $H2979)&gt;0, 'Application Process'!$AC$4, ""))</f>
        <v/>
      </c>
    </row>
    <row r="2980" spans="1:31" x14ac:dyDescent="0.25">
      <c r="A2980" s="40"/>
      <c r="B2980" s="88" t="str">
        <f>IF($X2980="", "", IF(COUNTIF('Application Process'!$I$11:$I$3035, $X2980)=0, 'Job Database'!$Y$8, IFERROR(INDEX('Application Process'!$AJ$11:$AJ$3035, MATCH($X2980, 'Application Process'!$I$11:$I$3035, 0)), "")))</f>
        <v/>
      </c>
      <c r="C2980" s="40"/>
      <c r="D2980" s="207"/>
      <c r="E2980" s="194"/>
      <c r="F2980" s="194"/>
      <c r="G2980" s="208"/>
      <c r="H2980" s="194"/>
      <c r="I2980" s="208"/>
      <c r="J2980" s="194"/>
      <c r="K2980" s="209"/>
      <c r="L2980" s="194"/>
      <c r="M2980" s="196"/>
      <c r="N2980" s="194"/>
      <c r="O2980" s="194"/>
      <c r="P2980" s="208"/>
      <c r="Q2980" s="194"/>
      <c r="R2980" s="210"/>
      <c r="S2980" s="211"/>
      <c r="T2980" s="193"/>
      <c r="U2980" s="40"/>
      <c r="W2980" s="41" t="str">
        <f t="shared" si="185"/>
        <v/>
      </c>
      <c r="X2980" s="58" t="str">
        <f t="shared" si="186"/>
        <v/>
      </c>
      <c r="Y2980" s="58" t="str">
        <f t="shared" si="184"/>
        <v/>
      </c>
      <c r="AC2980" s="41" t="str">
        <f t="shared" si="187"/>
        <v/>
      </c>
      <c r="AE2980" s="41" t="str">
        <f>IF($H2980="", "", IF(COUNTIF($AA$11:$AA$131, $H2980)&gt;0, 'Application Process'!$AC$4, ""))</f>
        <v/>
      </c>
    </row>
    <row r="2981" spans="1:31" x14ac:dyDescent="0.25">
      <c r="A2981" s="40"/>
      <c r="B2981" s="88" t="str">
        <f>IF($X2981="", "", IF(COUNTIF('Application Process'!$I$11:$I$3035, $X2981)=0, 'Job Database'!$Y$8, IFERROR(INDEX('Application Process'!$AJ$11:$AJ$3035, MATCH($X2981, 'Application Process'!$I$11:$I$3035, 0)), "")))</f>
        <v/>
      </c>
      <c r="C2981" s="40"/>
      <c r="D2981" s="207"/>
      <c r="E2981" s="194"/>
      <c r="F2981" s="194"/>
      <c r="G2981" s="208"/>
      <c r="H2981" s="194"/>
      <c r="I2981" s="208"/>
      <c r="J2981" s="194"/>
      <c r="K2981" s="209"/>
      <c r="L2981" s="194"/>
      <c r="M2981" s="196"/>
      <c r="N2981" s="194"/>
      <c r="O2981" s="194"/>
      <c r="P2981" s="208"/>
      <c r="Q2981" s="194"/>
      <c r="R2981" s="210"/>
      <c r="S2981" s="211"/>
      <c r="T2981" s="193"/>
      <c r="U2981" s="40"/>
      <c r="W2981" s="41" t="str">
        <f t="shared" si="185"/>
        <v/>
      </c>
      <c r="X2981" s="58" t="str">
        <f t="shared" si="186"/>
        <v/>
      </c>
      <c r="Y2981" s="58" t="str">
        <f t="shared" si="184"/>
        <v/>
      </c>
      <c r="AC2981" s="41" t="str">
        <f t="shared" si="187"/>
        <v/>
      </c>
      <c r="AE2981" s="41" t="str">
        <f>IF($H2981="", "", IF(COUNTIF($AA$11:$AA$131, $H2981)&gt;0, 'Application Process'!$AC$4, ""))</f>
        <v/>
      </c>
    </row>
    <row r="2982" spans="1:31" x14ac:dyDescent="0.25">
      <c r="A2982" s="40"/>
      <c r="B2982" s="88" t="str">
        <f>IF($X2982="", "", IF(COUNTIF('Application Process'!$I$11:$I$3035, $X2982)=0, 'Job Database'!$Y$8, IFERROR(INDEX('Application Process'!$AJ$11:$AJ$3035, MATCH($X2982, 'Application Process'!$I$11:$I$3035, 0)), "")))</f>
        <v/>
      </c>
      <c r="C2982" s="40"/>
      <c r="D2982" s="207"/>
      <c r="E2982" s="194"/>
      <c r="F2982" s="194"/>
      <c r="G2982" s="208"/>
      <c r="H2982" s="194"/>
      <c r="I2982" s="208"/>
      <c r="J2982" s="194"/>
      <c r="K2982" s="209"/>
      <c r="L2982" s="194"/>
      <c r="M2982" s="196"/>
      <c r="N2982" s="194"/>
      <c r="O2982" s="194"/>
      <c r="P2982" s="208"/>
      <c r="Q2982" s="194"/>
      <c r="R2982" s="210"/>
      <c r="S2982" s="211"/>
      <c r="T2982" s="193"/>
      <c r="U2982" s="40"/>
      <c r="W2982" s="41" t="str">
        <f t="shared" si="185"/>
        <v/>
      </c>
      <c r="X2982" s="58" t="str">
        <f t="shared" si="186"/>
        <v/>
      </c>
      <c r="Y2982" s="58" t="str">
        <f t="shared" si="184"/>
        <v/>
      </c>
      <c r="AC2982" s="41" t="str">
        <f t="shared" si="187"/>
        <v/>
      </c>
      <c r="AE2982" s="41" t="str">
        <f>IF($H2982="", "", IF(COUNTIF($AA$11:$AA$131, $H2982)&gt;0, 'Application Process'!$AC$4, ""))</f>
        <v/>
      </c>
    </row>
    <row r="2983" spans="1:31" x14ac:dyDescent="0.25">
      <c r="A2983" s="40"/>
      <c r="B2983" s="88" t="str">
        <f>IF($X2983="", "", IF(COUNTIF('Application Process'!$I$11:$I$3035, $X2983)=0, 'Job Database'!$Y$8, IFERROR(INDEX('Application Process'!$AJ$11:$AJ$3035, MATCH($X2983, 'Application Process'!$I$11:$I$3035, 0)), "")))</f>
        <v/>
      </c>
      <c r="C2983" s="40"/>
      <c r="D2983" s="207"/>
      <c r="E2983" s="194"/>
      <c r="F2983" s="194"/>
      <c r="G2983" s="208"/>
      <c r="H2983" s="194"/>
      <c r="I2983" s="208"/>
      <c r="J2983" s="194"/>
      <c r="K2983" s="209"/>
      <c r="L2983" s="194"/>
      <c r="M2983" s="196"/>
      <c r="N2983" s="194"/>
      <c r="O2983" s="194"/>
      <c r="P2983" s="208"/>
      <c r="Q2983" s="194"/>
      <c r="R2983" s="210"/>
      <c r="S2983" s="211"/>
      <c r="T2983" s="193"/>
      <c r="U2983" s="40"/>
      <c r="W2983" s="41" t="str">
        <f t="shared" si="185"/>
        <v/>
      </c>
      <c r="X2983" s="58" t="str">
        <f t="shared" si="186"/>
        <v/>
      </c>
      <c r="Y2983" s="58" t="str">
        <f t="shared" si="184"/>
        <v/>
      </c>
      <c r="AC2983" s="41" t="str">
        <f t="shared" si="187"/>
        <v/>
      </c>
      <c r="AE2983" s="41" t="str">
        <f>IF($H2983="", "", IF(COUNTIF($AA$11:$AA$131, $H2983)&gt;0, 'Application Process'!$AC$4, ""))</f>
        <v/>
      </c>
    </row>
    <row r="2984" spans="1:31" x14ac:dyDescent="0.25">
      <c r="A2984" s="40"/>
      <c r="B2984" s="88" t="str">
        <f>IF($X2984="", "", IF(COUNTIF('Application Process'!$I$11:$I$3035, $X2984)=0, 'Job Database'!$Y$8, IFERROR(INDEX('Application Process'!$AJ$11:$AJ$3035, MATCH($X2984, 'Application Process'!$I$11:$I$3035, 0)), "")))</f>
        <v/>
      </c>
      <c r="C2984" s="40"/>
      <c r="D2984" s="207"/>
      <c r="E2984" s="194"/>
      <c r="F2984" s="194"/>
      <c r="G2984" s="208"/>
      <c r="H2984" s="194"/>
      <c r="I2984" s="208"/>
      <c r="J2984" s="194"/>
      <c r="K2984" s="209"/>
      <c r="L2984" s="194"/>
      <c r="M2984" s="196"/>
      <c r="N2984" s="194"/>
      <c r="O2984" s="194"/>
      <c r="P2984" s="208"/>
      <c r="Q2984" s="194"/>
      <c r="R2984" s="210"/>
      <c r="S2984" s="211"/>
      <c r="T2984" s="193"/>
      <c r="U2984" s="40"/>
      <c r="W2984" s="41" t="str">
        <f t="shared" si="185"/>
        <v/>
      </c>
      <c r="X2984" s="58" t="str">
        <f t="shared" si="186"/>
        <v/>
      </c>
      <c r="Y2984" s="58" t="str">
        <f t="shared" si="184"/>
        <v/>
      </c>
      <c r="AC2984" s="41" t="str">
        <f t="shared" si="187"/>
        <v/>
      </c>
      <c r="AE2984" s="41" t="str">
        <f>IF($H2984="", "", IF(COUNTIF($AA$11:$AA$131, $H2984)&gt;0, 'Application Process'!$AC$4, ""))</f>
        <v/>
      </c>
    </row>
    <row r="2985" spans="1:31" x14ac:dyDescent="0.25">
      <c r="A2985" s="40"/>
      <c r="B2985" s="88" t="str">
        <f>IF($X2985="", "", IF(COUNTIF('Application Process'!$I$11:$I$3035, $X2985)=0, 'Job Database'!$Y$8, IFERROR(INDEX('Application Process'!$AJ$11:$AJ$3035, MATCH($X2985, 'Application Process'!$I$11:$I$3035, 0)), "")))</f>
        <v/>
      </c>
      <c r="C2985" s="40"/>
      <c r="D2985" s="207"/>
      <c r="E2985" s="194"/>
      <c r="F2985" s="194"/>
      <c r="G2985" s="208"/>
      <c r="H2985" s="194"/>
      <c r="I2985" s="208"/>
      <c r="J2985" s="194"/>
      <c r="K2985" s="209"/>
      <c r="L2985" s="194"/>
      <c r="M2985" s="196"/>
      <c r="N2985" s="194"/>
      <c r="O2985" s="194"/>
      <c r="P2985" s="208"/>
      <c r="Q2985" s="194"/>
      <c r="R2985" s="210"/>
      <c r="S2985" s="211"/>
      <c r="T2985" s="193"/>
      <c r="U2985" s="40"/>
      <c r="W2985" s="41" t="str">
        <f t="shared" si="185"/>
        <v/>
      </c>
      <c r="X2985" s="58" t="str">
        <f t="shared" si="186"/>
        <v/>
      </c>
      <c r="Y2985" s="58" t="str">
        <f t="shared" si="184"/>
        <v/>
      </c>
      <c r="AC2985" s="41" t="str">
        <f t="shared" si="187"/>
        <v/>
      </c>
      <c r="AE2985" s="41" t="str">
        <f>IF($H2985="", "", IF(COUNTIF($AA$11:$AA$131, $H2985)&gt;0, 'Application Process'!$AC$4, ""))</f>
        <v/>
      </c>
    </row>
    <row r="2986" spans="1:31" x14ac:dyDescent="0.25">
      <c r="A2986" s="40"/>
      <c r="B2986" s="88" t="str">
        <f>IF($X2986="", "", IF(COUNTIF('Application Process'!$I$11:$I$3035, $X2986)=0, 'Job Database'!$Y$8, IFERROR(INDEX('Application Process'!$AJ$11:$AJ$3035, MATCH($X2986, 'Application Process'!$I$11:$I$3035, 0)), "")))</f>
        <v/>
      </c>
      <c r="C2986" s="40"/>
      <c r="D2986" s="207"/>
      <c r="E2986" s="194"/>
      <c r="F2986" s="194"/>
      <c r="G2986" s="208"/>
      <c r="H2986" s="194"/>
      <c r="I2986" s="208"/>
      <c r="J2986" s="194"/>
      <c r="K2986" s="209"/>
      <c r="L2986" s="194"/>
      <c r="M2986" s="196"/>
      <c r="N2986" s="194"/>
      <c r="O2986" s="194"/>
      <c r="P2986" s="208"/>
      <c r="Q2986" s="194"/>
      <c r="R2986" s="210"/>
      <c r="S2986" s="211"/>
      <c r="T2986" s="193"/>
      <c r="U2986" s="40"/>
      <c r="W2986" s="41" t="str">
        <f t="shared" si="185"/>
        <v/>
      </c>
      <c r="X2986" s="58" t="str">
        <f t="shared" si="186"/>
        <v/>
      </c>
      <c r="Y2986" s="58" t="str">
        <f t="shared" si="184"/>
        <v/>
      </c>
      <c r="AC2986" s="41" t="str">
        <f t="shared" si="187"/>
        <v/>
      </c>
      <c r="AE2986" s="41" t="str">
        <f>IF($H2986="", "", IF(COUNTIF($AA$11:$AA$131, $H2986)&gt;0, 'Application Process'!$AC$4, ""))</f>
        <v/>
      </c>
    </row>
    <row r="2987" spans="1:31" x14ac:dyDescent="0.25">
      <c r="A2987" s="40"/>
      <c r="B2987" s="88" t="str">
        <f>IF($X2987="", "", IF(COUNTIF('Application Process'!$I$11:$I$3035, $X2987)=0, 'Job Database'!$Y$8, IFERROR(INDEX('Application Process'!$AJ$11:$AJ$3035, MATCH($X2987, 'Application Process'!$I$11:$I$3035, 0)), "")))</f>
        <v/>
      </c>
      <c r="C2987" s="40"/>
      <c r="D2987" s="207"/>
      <c r="E2987" s="194"/>
      <c r="F2987" s="194"/>
      <c r="G2987" s="208"/>
      <c r="H2987" s="194"/>
      <c r="I2987" s="208"/>
      <c r="J2987" s="194"/>
      <c r="K2987" s="209"/>
      <c r="L2987" s="194"/>
      <c r="M2987" s="196"/>
      <c r="N2987" s="194"/>
      <c r="O2987" s="194"/>
      <c r="P2987" s="208"/>
      <c r="Q2987" s="194"/>
      <c r="R2987" s="210"/>
      <c r="S2987" s="211"/>
      <c r="T2987" s="193"/>
      <c r="U2987" s="40"/>
      <c r="W2987" s="41" t="str">
        <f t="shared" si="185"/>
        <v/>
      </c>
      <c r="X2987" s="58" t="str">
        <f t="shared" si="186"/>
        <v/>
      </c>
      <c r="Y2987" s="58" t="str">
        <f t="shared" si="184"/>
        <v/>
      </c>
      <c r="AC2987" s="41" t="str">
        <f t="shared" si="187"/>
        <v/>
      </c>
      <c r="AE2987" s="41" t="str">
        <f>IF($H2987="", "", IF(COUNTIF($AA$11:$AA$131, $H2987)&gt;0, 'Application Process'!$AC$4, ""))</f>
        <v/>
      </c>
    </row>
    <row r="2988" spans="1:31" x14ac:dyDescent="0.25">
      <c r="A2988" s="40"/>
      <c r="B2988" s="88" t="str">
        <f>IF($X2988="", "", IF(COUNTIF('Application Process'!$I$11:$I$3035, $X2988)=0, 'Job Database'!$Y$8, IFERROR(INDEX('Application Process'!$AJ$11:$AJ$3035, MATCH($X2988, 'Application Process'!$I$11:$I$3035, 0)), "")))</f>
        <v/>
      </c>
      <c r="C2988" s="40"/>
      <c r="D2988" s="207"/>
      <c r="E2988" s="194"/>
      <c r="F2988" s="194"/>
      <c r="G2988" s="208"/>
      <c r="H2988" s="194"/>
      <c r="I2988" s="208"/>
      <c r="J2988" s="194"/>
      <c r="K2988" s="209"/>
      <c r="L2988" s="194"/>
      <c r="M2988" s="196"/>
      <c r="N2988" s="194"/>
      <c r="O2988" s="194"/>
      <c r="P2988" s="208"/>
      <c r="Q2988" s="194"/>
      <c r="R2988" s="210"/>
      <c r="S2988" s="211"/>
      <c r="T2988" s="193"/>
      <c r="U2988" s="40"/>
      <c r="W2988" s="41" t="str">
        <f t="shared" si="185"/>
        <v/>
      </c>
      <c r="X2988" s="58" t="str">
        <f t="shared" si="186"/>
        <v/>
      </c>
      <c r="Y2988" s="58" t="str">
        <f t="shared" si="184"/>
        <v/>
      </c>
      <c r="AC2988" s="41" t="str">
        <f t="shared" si="187"/>
        <v/>
      </c>
      <c r="AE2988" s="41" t="str">
        <f>IF($H2988="", "", IF(COUNTIF($AA$11:$AA$131, $H2988)&gt;0, 'Application Process'!$AC$4, ""))</f>
        <v/>
      </c>
    </row>
    <row r="2989" spans="1:31" x14ac:dyDescent="0.25">
      <c r="A2989" s="40"/>
      <c r="B2989" s="88" t="str">
        <f>IF($X2989="", "", IF(COUNTIF('Application Process'!$I$11:$I$3035, $X2989)=0, 'Job Database'!$Y$8, IFERROR(INDEX('Application Process'!$AJ$11:$AJ$3035, MATCH($X2989, 'Application Process'!$I$11:$I$3035, 0)), "")))</f>
        <v/>
      </c>
      <c r="C2989" s="40"/>
      <c r="D2989" s="207"/>
      <c r="E2989" s="194"/>
      <c r="F2989" s="194"/>
      <c r="G2989" s="208"/>
      <c r="H2989" s="194"/>
      <c r="I2989" s="208"/>
      <c r="J2989" s="194"/>
      <c r="K2989" s="209"/>
      <c r="L2989" s="194"/>
      <c r="M2989" s="196"/>
      <c r="N2989" s="194"/>
      <c r="O2989" s="194"/>
      <c r="P2989" s="208"/>
      <c r="Q2989" s="194"/>
      <c r="R2989" s="210"/>
      <c r="S2989" s="211"/>
      <c r="T2989" s="193"/>
      <c r="U2989" s="40"/>
      <c r="W2989" s="41" t="str">
        <f t="shared" si="185"/>
        <v/>
      </c>
      <c r="X2989" s="58" t="str">
        <f t="shared" si="186"/>
        <v/>
      </c>
      <c r="Y2989" s="58" t="str">
        <f t="shared" si="184"/>
        <v/>
      </c>
      <c r="AC2989" s="41" t="str">
        <f t="shared" si="187"/>
        <v/>
      </c>
      <c r="AE2989" s="41" t="str">
        <f>IF($H2989="", "", IF(COUNTIF($AA$11:$AA$131, $H2989)&gt;0, 'Application Process'!$AC$4, ""))</f>
        <v/>
      </c>
    </row>
    <row r="2990" spans="1:31" x14ac:dyDescent="0.25">
      <c r="A2990" s="40"/>
      <c r="B2990" s="88" t="str">
        <f>IF($X2990="", "", IF(COUNTIF('Application Process'!$I$11:$I$3035, $X2990)=0, 'Job Database'!$Y$8, IFERROR(INDEX('Application Process'!$AJ$11:$AJ$3035, MATCH($X2990, 'Application Process'!$I$11:$I$3035, 0)), "")))</f>
        <v/>
      </c>
      <c r="C2990" s="40"/>
      <c r="D2990" s="207"/>
      <c r="E2990" s="194"/>
      <c r="F2990" s="194"/>
      <c r="G2990" s="208"/>
      <c r="H2990" s="194"/>
      <c r="I2990" s="208"/>
      <c r="J2990" s="194"/>
      <c r="K2990" s="209"/>
      <c r="L2990" s="194"/>
      <c r="M2990" s="196"/>
      <c r="N2990" s="194"/>
      <c r="O2990" s="194"/>
      <c r="P2990" s="208"/>
      <c r="Q2990" s="194"/>
      <c r="R2990" s="210"/>
      <c r="S2990" s="211"/>
      <c r="T2990" s="193"/>
      <c r="U2990" s="40"/>
      <c r="W2990" s="41" t="str">
        <f t="shared" si="185"/>
        <v/>
      </c>
      <c r="X2990" s="58" t="str">
        <f t="shared" si="186"/>
        <v/>
      </c>
      <c r="Y2990" s="58" t="str">
        <f t="shared" si="184"/>
        <v/>
      </c>
      <c r="AC2990" s="41" t="str">
        <f t="shared" si="187"/>
        <v/>
      </c>
      <c r="AE2990" s="41" t="str">
        <f>IF($H2990="", "", IF(COUNTIF($AA$11:$AA$131, $H2990)&gt;0, 'Application Process'!$AC$4, ""))</f>
        <v/>
      </c>
    </row>
    <row r="2991" spans="1:31" x14ac:dyDescent="0.25">
      <c r="A2991" s="40"/>
      <c r="B2991" s="88" t="str">
        <f>IF($X2991="", "", IF(COUNTIF('Application Process'!$I$11:$I$3035, $X2991)=0, 'Job Database'!$Y$8, IFERROR(INDEX('Application Process'!$AJ$11:$AJ$3035, MATCH($X2991, 'Application Process'!$I$11:$I$3035, 0)), "")))</f>
        <v/>
      </c>
      <c r="C2991" s="40"/>
      <c r="D2991" s="207"/>
      <c r="E2991" s="194"/>
      <c r="F2991" s="194"/>
      <c r="G2991" s="208"/>
      <c r="H2991" s="194"/>
      <c r="I2991" s="208"/>
      <c r="J2991" s="194"/>
      <c r="K2991" s="209"/>
      <c r="L2991" s="194"/>
      <c r="M2991" s="196"/>
      <c r="N2991" s="194"/>
      <c r="O2991" s="194"/>
      <c r="P2991" s="208"/>
      <c r="Q2991" s="194"/>
      <c r="R2991" s="210"/>
      <c r="S2991" s="211"/>
      <c r="T2991" s="193"/>
      <c r="U2991" s="40"/>
      <c r="W2991" s="41" t="str">
        <f t="shared" si="185"/>
        <v/>
      </c>
      <c r="X2991" s="58" t="str">
        <f t="shared" si="186"/>
        <v/>
      </c>
      <c r="Y2991" s="58" t="str">
        <f t="shared" si="184"/>
        <v/>
      </c>
      <c r="AC2991" s="41" t="str">
        <f t="shared" si="187"/>
        <v/>
      </c>
      <c r="AE2991" s="41" t="str">
        <f>IF($H2991="", "", IF(COUNTIF($AA$11:$AA$131, $H2991)&gt;0, 'Application Process'!$AC$4, ""))</f>
        <v/>
      </c>
    </row>
    <row r="2992" spans="1:31" x14ac:dyDescent="0.25">
      <c r="A2992" s="40"/>
      <c r="B2992" s="88" t="str">
        <f>IF($X2992="", "", IF(COUNTIF('Application Process'!$I$11:$I$3035, $X2992)=0, 'Job Database'!$Y$8, IFERROR(INDEX('Application Process'!$AJ$11:$AJ$3035, MATCH($X2992, 'Application Process'!$I$11:$I$3035, 0)), "")))</f>
        <v/>
      </c>
      <c r="C2992" s="40"/>
      <c r="D2992" s="207"/>
      <c r="E2992" s="194"/>
      <c r="F2992" s="194"/>
      <c r="G2992" s="208"/>
      <c r="H2992" s="194"/>
      <c r="I2992" s="208"/>
      <c r="J2992" s="194"/>
      <c r="K2992" s="209"/>
      <c r="L2992" s="194"/>
      <c r="M2992" s="196"/>
      <c r="N2992" s="194"/>
      <c r="O2992" s="194"/>
      <c r="P2992" s="208"/>
      <c r="Q2992" s="194"/>
      <c r="R2992" s="210"/>
      <c r="S2992" s="211"/>
      <c r="T2992" s="193"/>
      <c r="U2992" s="40"/>
      <c r="W2992" s="41" t="str">
        <f t="shared" si="185"/>
        <v/>
      </c>
      <c r="X2992" s="58" t="str">
        <f t="shared" si="186"/>
        <v/>
      </c>
      <c r="Y2992" s="58" t="str">
        <f t="shared" si="184"/>
        <v/>
      </c>
      <c r="AC2992" s="41" t="str">
        <f t="shared" si="187"/>
        <v/>
      </c>
      <c r="AE2992" s="41" t="str">
        <f>IF($H2992="", "", IF(COUNTIF($AA$11:$AA$131, $H2992)&gt;0, 'Application Process'!$AC$4, ""))</f>
        <v/>
      </c>
    </row>
    <row r="2993" spans="1:31" x14ac:dyDescent="0.25">
      <c r="A2993" s="40"/>
      <c r="B2993" s="88" t="str">
        <f>IF($X2993="", "", IF(COUNTIF('Application Process'!$I$11:$I$3035, $X2993)=0, 'Job Database'!$Y$8, IFERROR(INDEX('Application Process'!$AJ$11:$AJ$3035, MATCH($X2993, 'Application Process'!$I$11:$I$3035, 0)), "")))</f>
        <v/>
      </c>
      <c r="C2993" s="40"/>
      <c r="D2993" s="207"/>
      <c r="E2993" s="194"/>
      <c r="F2993" s="194"/>
      <c r="G2993" s="208"/>
      <c r="H2993" s="194"/>
      <c r="I2993" s="208"/>
      <c r="J2993" s="194"/>
      <c r="K2993" s="209"/>
      <c r="L2993" s="194"/>
      <c r="M2993" s="196"/>
      <c r="N2993" s="194"/>
      <c r="O2993" s="194"/>
      <c r="P2993" s="208"/>
      <c r="Q2993" s="194"/>
      <c r="R2993" s="210"/>
      <c r="S2993" s="211"/>
      <c r="T2993" s="193"/>
      <c r="U2993" s="40"/>
      <c r="W2993" s="41" t="str">
        <f t="shared" si="185"/>
        <v/>
      </c>
      <c r="X2993" s="58" t="str">
        <f t="shared" si="186"/>
        <v/>
      </c>
      <c r="Y2993" s="58" t="str">
        <f t="shared" si="184"/>
        <v/>
      </c>
      <c r="AC2993" s="41" t="str">
        <f t="shared" si="187"/>
        <v/>
      </c>
      <c r="AE2993" s="41" t="str">
        <f>IF($H2993="", "", IF(COUNTIF($AA$11:$AA$131, $H2993)&gt;0, 'Application Process'!$AC$4, ""))</f>
        <v/>
      </c>
    </row>
    <row r="2994" spans="1:31" x14ac:dyDescent="0.25">
      <c r="A2994" s="40"/>
      <c r="B2994" s="88" t="str">
        <f>IF($X2994="", "", IF(COUNTIF('Application Process'!$I$11:$I$3035, $X2994)=0, 'Job Database'!$Y$8, IFERROR(INDEX('Application Process'!$AJ$11:$AJ$3035, MATCH($X2994, 'Application Process'!$I$11:$I$3035, 0)), "")))</f>
        <v/>
      </c>
      <c r="C2994" s="40"/>
      <c r="D2994" s="207"/>
      <c r="E2994" s="194"/>
      <c r="F2994" s="194"/>
      <c r="G2994" s="208"/>
      <c r="H2994" s="194"/>
      <c r="I2994" s="208"/>
      <c r="J2994" s="194"/>
      <c r="K2994" s="209"/>
      <c r="L2994" s="194"/>
      <c r="M2994" s="196"/>
      <c r="N2994" s="194"/>
      <c r="O2994" s="194"/>
      <c r="P2994" s="208"/>
      <c r="Q2994" s="194"/>
      <c r="R2994" s="210"/>
      <c r="S2994" s="211"/>
      <c r="T2994" s="193"/>
      <c r="U2994" s="40"/>
      <c r="W2994" s="41" t="str">
        <f t="shared" si="185"/>
        <v/>
      </c>
      <c r="X2994" s="58" t="str">
        <f t="shared" si="186"/>
        <v/>
      </c>
      <c r="Y2994" s="58" t="str">
        <f t="shared" si="184"/>
        <v/>
      </c>
      <c r="AC2994" s="41" t="str">
        <f t="shared" si="187"/>
        <v/>
      </c>
      <c r="AE2994" s="41" t="str">
        <f>IF($H2994="", "", IF(COUNTIF($AA$11:$AA$131, $H2994)&gt;0, 'Application Process'!$AC$4, ""))</f>
        <v/>
      </c>
    </row>
    <row r="2995" spans="1:31" x14ac:dyDescent="0.25">
      <c r="A2995" s="40"/>
      <c r="B2995" s="88" t="str">
        <f>IF($X2995="", "", IF(COUNTIF('Application Process'!$I$11:$I$3035, $X2995)=0, 'Job Database'!$Y$8, IFERROR(INDEX('Application Process'!$AJ$11:$AJ$3035, MATCH($X2995, 'Application Process'!$I$11:$I$3035, 0)), "")))</f>
        <v/>
      </c>
      <c r="C2995" s="40"/>
      <c r="D2995" s="207"/>
      <c r="E2995" s="194"/>
      <c r="F2995" s="194"/>
      <c r="G2995" s="208"/>
      <c r="H2995" s="194"/>
      <c r="I2995" s="208"/>
      <c r="J2995" s="194"/>
      <c r="K2995" s="209"/>
      <c r="L2995" s="194"/>
      <c r="M2995" s="196"/>
      <c r="N2995" s="194"/>
      <c r="O2995" s="194"/>
      <c r="P2995" s="208"/>
      <c r="Q2995" s="194"/>
      <c r="R2995" s="210"/>
      <c r="S2995" s="211"/>
      <c r="T2995" s="193"/>
      <c r="U2995" s="40"/>
      <c r="W2995" s="41" t="str">
        <f t="shared" si="185"/>
        <v/>
      </c>
      <c r="X2995" s="58" t="str">
        <f t="shared" si="186"/>
        <v/>
      </c>
      <c r="Y2995" s="58" t="str">
        <f t="shared" si="184"/>
        <v/>
      </c>
      <c r="AC2995" s="41" t="str">
        <f t="shared" si="187"/>
        <v/>
      </c>
      <c r="AE2995" s="41" t="str">
        <f>IF($H2995="", "", IF(COUNTIF($AA$11:$AA$131, $H2995)&gt;0, 'Application Process'!$AC$4, ""))</f>
        <v/>
      </c>
    </row>
    <row r="2996" spans="1:31" x14ac:dyDescent="0.25">
      <c r="A2996" s="40"/>
      <c r="B2996" s="88" t="str">
        <f>IF($X2996="", "", IF(COUNTIF('Application Process'!$I$11:$I$3035, $X2996)=0, 'Job Database'!$Y$8, IFERROR(INDEX('Application Process'!$AJ$11:$AJ$3035, MATCH($X2996, 'Application Process'!$I$11:$I$3035, 0)), "")))</f>
        <v/>
      </c>
      <c r="C2996" s="40"/>
      <c r="D2996" s="207"/>
      <c r="E2996" s="194"/>
      <c r="F2996" s="194"/>
      <c r="G2996" s="208"/>
      <c r="H2996" s="194"/>
      <c r="I2996" s="208"/>
      <c r="J2996" s="194"/>
      <c r="K2996" s="209"/>
      <c r="L2996" s="194"/>
      <c r="M2996" s="196"/>
      <c r="N2996" s="194"/>
      <c r="O2996" s="194"/>
      <c r="P2996" s="208"/>
      <c r="Q2996" s="194"/>
      <c r="R2996" s="210"/>
      <c r="S2996" s="211"/>
      <c r="T2996" s="193"/>
      <c r="U2996" s="40"/>
      <c r="W2996" s="41" t="str">
        <f t="shared" si="185"/>
        <v/>
      </c>
      <c r="X2996" s="58" t="str">
        <f t="shared" si="186"/>
        <v/>
      </c>
      <c r="Y2996" s="58" t="str">
        <f t="shared" si="184"/>
        <v/>
      </c>
      <c r="AC2996" s="41" t="str">
        <f t="shared" si="187"/>
        <v/>
      </c>
      <c r="AE2996" s="41" t="str">
        <f>IF($H2996="", "", IF(COUNTIF($AA$11:$AA$131, $H2996)&gt;0, 'Application Process'!$AC$4, ""))</f>
        <v/>
      </c>
    </row>
    <row r="2997" spans="1:31" x14ac:dyDescent="0.25">
      <c r="A2997" s="40"/>
      <c r="B2997" s="88" t="str">
        <f>IF($X2997="", "", IF(COUNTIF('Application Process'!$I$11:$I$3035, $X2997)=0, 'Job Database'!$Y$8, IFERROR(INDEX('Application Process'!$AJ$11:$AJ$3035, MATCH($X2997, 'Application Process'!$I$11:$I$3035, 0)), "")))</f>
        <v/>
      </c>
      <c r="C2997" s="40"/>
      <c r="D2997" s="207"/>
      <c r="E2997" s="194"/>
      <c r="F2997" s="194"/>
      <c r="G2997" s="208"/>
      <c r="H2997" s="194"/>
      <c r="I2997" s="208"/>
      <c r="J2997" s="194"/>
      <c r="K2997" s="209"/>
      <c r="L2997" s="194"/>
      <c r="M2997" s="196"/>
      <c r="N2997" s="194"/>
      <c r="O2997" s="194"/>
      <c r="P2997" s="208"/>
      <c r="Q2997" s="194"/>
      <c r="R2997" s="210"/>
      <c r="S2997" s="211"/>
      <c r="T2997" s="193"/>
      <c r="U2997" s="40"/>
      <c r="W2997" s="41" t="str">
        <f t="shared" si="185"/>
        <v/>
      </c>
      <c r="X2997" s="58" t="str">
        <f t="shared" si="186"/>
        <v/>
      </c>
      <c r="Y2997" s="58" t="str">
        <f t="shared" si="184"/>
        <v/>
      </c>
      <c r="AC2997" s="41" t="str">
        <f t="shared" si="187"/>
        <v/>
      </c>
      <c r="AE2997" s="41" t="str">
        <f>IF($H2997="", "", IF(COUNTIF($AA$11:$AA$131, $H2997)&gt;0, 'Application Process'!$AC$4, ""))</f>
        <v/>
      </c>
    </row>
    <row r="2998" spans="1:31" x14ac:dyDescent="0.25">
      <c r="A2998" s="40"/>
      <c r="B2998" s="88" t="str">
        <f>IF($X2998="", "", IF(COUNTIF('Application Process'!$I$11:$I$3035, $X2998)=0, 'Job Database'!$Y$8, IFERROR(INDEX('Application Process'!$AJ$11:$AJ$3035, MATCH($X2998, 'Application Process'!$I$11:$I$3035, 0)), "")))</f>
        <v/>
      </c>
      <c r="C2998" s="40"/>
      <c r="D2998" s="207"/>
      <c r="E2998" s="194"/>
      <c r="F2998" s="194"/>
      <c r="G2998" s="208"/>
      <c r="H2998" s="194"/>
      <c r="I2998" s="208"/>
      <c r="J2998" s="194"/>
      <c r="K2998" s="209"/>
      <c r="L2998" s="194"/>
      <c r="M2998" s="196"/>
      <c r="N2998" s="194"/>
      <c r="O2998" s="194"/>
      <c r="P2998" s="208"/>
      <c r="Q2998" s="194"/>
      <c r="R2998" s="210"/>
      <c r="S2998" s="211"/>
      <c r="T2998" s="193"/>
      <c r="U2998" s="40"/>
      <c r="W2998" s="41" t="str">
        <f t="shared" si="185"/>
        <v/>
      </c>
      <c r="X2998" s="58" t="str">
        <f t="shared" si="186"/>
        <v/>
      </c>
      <c r="Y2998" s="58" t="str">
        <f t="shared" si="184"/>
        <v/>
      </c>
      <c r="AC2998" s="41" t="str">
        <f t="shared" si="187"/>
        <v/>
      </c>
      <c r="AE2998" s="41" t="str">
        <f>IF($H2998="", "", IF(COUNTIF($AA$11:$AA$131, $H2998)&gt;0, 'Application Process'!$AC$4, ""))</f>
        <v/>
      </c>
    </row>
    <row r="2999" spans="1:31" x14ac:dyDescent="0.25">
      <c r="A2999" s="40"/>
      <c r="B2999" s="88" t="str">
        <f>IF($X2999="", "", IF(COUNTIF('Application Process'!$I$11:$I$3035, $X2999)=0, 'Job Database'!$Y$8, IFERROR(INDEX('Application Process'!$AJ$11:$AJ$3035, MATCH($X2999, 'Application Process'!$I$11:$I$3035, 0)), "")))</f>
        <v/>
      </c>
      <c r="C2999" s="40"/>
      <c r="D2999" s="207"/>
      <c r="E2999" s="194"/>
      <c r="F2999" s="194"/>
      <c r="G2999" s="208"/>
      <c r="H2999" s="194"/>
      <c r="I2999" s="208"/>
      <c r="J2999" s="194"/>
      <c r="K2999" s="209"/>
      <c r="L2999" s="194"/>
      <c r="M2999" s="196"/>
      <c r="N2999" s="194"/>
      <c r="O2999" s="194"/>
      <c r="P2999" s="208"/>
      <c r="Q2999" s="194"/>
      <c r="R2999" s="210"/>
      <c r="S2999" s="211"/>
      <c r="T2999" s="193"/>
      <c r="U2999" s="40"/>
      <c r="W2999" s="41" t="str">
        <f t="shared" si="185"/>
        <v/>
      </c>
      <c r="X2999" s="58" t="str">
        <f t="shared" si="186"/>
        <v/>
      </c>
      <c r="Y2999" s="58" t="str">
        <f t="shared" si="184"/>
        <v/>
      </c>
      <c r="AC2999" s="41" t="str">
        <f t="shared" si="187"/>
        <v/>
      </c>
      <c r="AE2999" s="41" t="str">
        <f>IF($H2999="", "", IF(COUNTIF($AA$11:$AA$131, $H2999)&gt;0, 'Application Process'!$AC$4, ""))</f>
        <v/>
      </c>
    </row>
    <row r="3000" spans="1:31" x14ac:dyDescent="0.25">
      <c r="A3000" s="40"/>
      <c r="B3000" s="88" t="str">
        <f>IF($X3000="", "", IF(COUNTIF('Application Process'!$I$11:$I$3035, $X3000)=0, 'Job Database'!$Y$8, IFERROR(INDEX('Application Process'!$AJ$11:$AJ$3035, MATCH($X3000, 'Application Process'!$I$11:$I$3035, 0)), "")))</f>
        <v/>
      </c>
      <c r="C3000" s="40"/>
      <c r="D3000" s="207"/>
      <c r="E3000" s="194"/>
      <c r="F3000" s="194"/>
      <c r="G3000" s="208"/>
      <c r="H3000" s="194"/>
      <c r="I3000" s="208"/>
      <c r="J3000" s="194"/>
      <c r="K3000" s="209"/>
      <c r="L3000" s="194"/>
      <c r="M3000" s="196"/>
      <c r="N3000" s="194"/>
      <c r="O3000" s="194"/>
      <c r="P3000" s="208"/>
      <c r="Q3000" s="194"/>
      <c r="R3000" s="210"/>
      <c r="S3000" s="211"/>
      <c r="T3000" s="193"/>
      <c r="U3000" s="40"/>
      <c r="W3000" s="41" t="str">
        <f t="shared" si="185"/>
        <v/>
      </c>
      <c r="X3000" s="58" t="str">
        <f t="shared" si="186"/>
        <v/>
      </c>
      <c r="Y3000" s="58" t="str">
        <f t="shared" si="184"/>
        <v/>
      </c>
      <c r="AC3000" s="41" t="str">
        <f t="shared" si="187"/>
        <v/>
      </c>
      <c r="AE3000" s="41" t="str">
        <f>IF($H3000="", "", IF(COUNTIF($AA$11:$AA$131, $H3000)&gt;0, 'Application Process'!$AC$4, ""))</f>
        <v/>
      </c>
    </row>
    <row r="3001" spans="1:31" x14ac:dyDescent="0.25">
      <c r="A3001" s="40"/>
      <c r="B3001" s="88" t="str">
        <f>IF($X3001="", "", IF(COUNTIF('Application Process'!$I$11:$I$3035, $X3001)=0, 'Job Database'!$Y$8, IFERROR(INDEX('Application Process'!$AJ$11:$AJ$3035, MATCH($X3001, 'Application Process'!$I$11:$I$3035, 0)), "")))</f>
        <v/>
      </c>
      <c r="C3001" s="40"/>
      <c r="D3001" s="207"/>
      <c r="E3001" s="194"/>
      <c r="F3001" s="194"/>
      <c r="G3001" s="208"/>
      <c r="H3001" s="194"/>
      <c r="I3001" s="208"/>
      <c r="J3001" s="194"/>
      <c r="K3001" s="209"/>
      <c r="L3001" s="194"/>
      <c r="M3001" s="196"/>
      <c r="N3001" s="194"/>
      <c r="O3001" s="194"/>
      <c r="P3001" s="208"/>
      <c r="Q3001" s="194"/>
      <c r="R3001" s="210"/>
      <c r="S3001" s="211"/>
      <c r="T3001" s="193"/>
      <c r="U3001" s="40"/>
      <c r="W3001" s="41" t="str">
        <f t="shared" si="185"/>
        <v/>
      </c>
      <c r="X3001" s="58" t="str">
        <f t="shared" si="186"/>
        <v/>
      </c>
      <c r="Y3001" s="58" t="str">
        <f t="shared" si="184"/>
        <v/>
      </c>
      <c r="AC3001" s="41" t="str">
        <f t="shared" si="187"/>
        <v/>
      </c>
      <c r="AE3001" s="41" t="str">
        <f>IF($H3001="", "", IF(COUNTIF($AA$11:$AA$131, $H3001)&gt;0, 'Application Process'!$AC$4, ""))</f>
        <v/>
      </c>
    </row>
    <row r="3002" spans="1:31" x14ac:dyDescent="0.25">
      <c r="A3002" s="40"/>
      <c r="B3002" s="88" t="str">
        <f>IF($X3002="", "", IF(COUNTIF('Application Process'!$I$11:$I$3035, $X3002)=0, 'Job Database'!$Y$8, IFERROR(INDEX('Application Process'!$AJ$11:$AJ$3035, MATCH($X3002, 'Application Process'!$I$11:$I$3035, 0)), "")))</f>
        <v/>
      </c>
      <c r="C3002" s="40"/>
      <c r="D3002" s="207"/>
      <c r="E3002" s="194"/>
      <c r="F3002" s="194"/>
      <c r="G3002" s="208"/>
      <c r="H3002" s="194"/>
      <c r="I3002" s="208"/>
      <c r="J3002" s="194"/>
      <c r="K3002" s="209"/>
      <c r="L3002" s="194"/>
      <c r="M3002" s="196"/>
      <c r="N3002" s="194"/>
      <c r="O3002" s="194"/>
      <c r="P3002" s="208"/>
      <c r="Q3002" s="194"/>
      <c r="R3002" s="210"/>
      <c r="S3002" s="211"/>
      <c r="T3002" s="193"/>
      <c r="U3002" s="40"/>
      <c r="W3002" s="41" t="str">
        <f t="shared" si="185"/>
        <v/>
      </c>
      <c r="X3002" s="58" t="str">
        <f t="shared" si="186"/>
        <v/>
      </c>
      <c r="Y3002" s="58" t="str">
        <f t="shared" si="184"/>
        <v/>
      </c>
      <c r="AC3002" s="41" t="str">
        <f t="shared" si="187"/>
        <v/>
      </c>
      <c r="AE3002" s="41" t="str">
        <f>IF($H3002="", "", IF(COUNTIF($AA$11:$AA$131, $H3002)&gt;0, 'Application Process'!$AC$4, ""))</f>
        <v/>
      </c>
    </row>
    <row r="3003" spans="1:31" x14ac:dyDescent="0.25">
      <c r="A3003" s="40"/>
      <c r="B3003" s="88" t="str">
        <f>IF($X3003="", "", IF(COUNTIF('Application Process'!$I$11:$I$3035, $X3003)=0, 'Job Database'!$Y$8, IFERROR(INDEX('Application Process'!$AJ$11:$AJ$3035, MATCH($X3003, 'Application Process'!$I$11:$I$3035, 0)), "")))</f>
        <v/>
      </c>
      <c r="C3003" s="40"/>
      <c r="D3003" s="207"/>
      <c r="E3003" s="194"/>
      <c r="F3003" s="194"/>
      <c r="G3003" s="208"/>
      <c r="H3003" s="194"/>
      <c r="I3003" s="208"/>
      <c r="J3003" s="194"/>
      <c r="K3003" s="209"/>
      <c r="L3003" s="194"/>
      <c r="M3003" s="196"/>
      <c r="N3003" s="194"/>
      <c r="O3003" s="194"/>
      <c r="P3003" s="208"/>
      <c r="Q3003" s="194"/>
      <c r="R3003" s="210"/>
      <c r="S3003" s="211"/>
      <c r="T3003" s="193"/>
      <c r="U3003" s="40"/>
      <c r="W3003" s="41" t="str">
        <f t="shared" si="185"/>
        <v/>
      </c>
      <c r="X3003" s="58" t="str">
        <f t="shared" si="186"/>
        <v/>
      </c>
      <c r="Y3003" s="58" t="str">
        <f t="shared" si="184"/>
        <v/>
      </c>
      <c r="AC3003" s="41" t="str">
        <f t="shared" si="187"/>
        <v/>
      </c>
      <c r="AE3003" s="41" t="str">
        <f>IF($H3003="", "", IF(COUNTIF($AA$11:$AA$131, $H3003)&gt;0, 'Application Process'!$AC$4, ""))</f>
        <v/>
      </c>
    </row>
    <row r="3004" spans="1:31" x14ac:dyDescent="0.25">
      <c r="A3004" s="40"/>
      <c r="B3004" s="88" t="str">
        <f>IF($X3004="", "", IF(COUNTIF('Application Process'!$I$11:$I$3035, $X3004)=0, 'Job Database'!$Y$8, IFERROR(INDEX('Application Process'!$AJ$11:$AJ$3035, MATCH($X3004, 'Application Process'!$I$11:$I$3035, 0)), "")))</f>
        <v/>
      </c>
      <c r="C3004" s="40"/>
      <c r="D3004" s="207"/>
      <c r="E3004" s="194"/>
      <c r="F3004" s="194"/>
      <c r="G3004" s="208"/>
      <c r="H3004" s="194"/>
      <c r="I3004" s="208"/>
      <c r="J3004" s="194"/>
      <c r="K3004" s="209"/>
      <c r="L3004" s="194"/>
      <c r="M3004" s="196"/>
      <c r="N3004" s="194"/>
      <c r="O3004" s="194"/>
      <c r="P3004" s="208"/>
      <c r="Q3004" s="194"/>
      <c r="R3004" s="210"/>
      <c r="S3004" s="211"/>
      <c r="T3004" s="193"/>
      <c r="U3004" s="40"/>
      <c r="W3004" s="41" t="str">
        <f t="shared" si="185"/>
        <v/>
      </c>
      <c r="X3004" s="58" t="str">
        <f t="shared" si="186"/>
        <v/>
      </c>
      <c r="Y3004" s="58" t="str">
        <f t="shared" si="184"/>
        <v/>
      </c>
      <c r="AC3004" s="41" t="str">
        <f t="shared" si="187"/>
        <v/>
      </c>
      <c r="AE3004" s="41" t="str">
        <f>IF($H3004="", "", IF(COUNTIF($AA$11:$AA$131, $H3004)&gt;0, 'Application Process'!$AC$4, ""))</f>
        <v/>
      </c>
    </row>
    <row r="3005" spans="1:31" x14ac:dyDescent="0.25">
      <c r="A3005" s="40"/>
      <c r="B3005" s="88" t="str">
        <f>IF($X3005="", "", IF(COUNTIF('Application Process'!$I$11:$I$3035, $X3005)=0, 'Job Database'!$Y$8, IFERROR(INDEX('Application Process'!$AJ$11:$AJ$3035, MATCH($X3005, 'Application Process'!$I$11:$I$3035, 0)), "")))</f>
        <v/>
      </c>
      <c r="C3005" s="40"/>
      <c r="D3005" s="207"/>
      <c r="E3005" s="194"/>
      <c r="F3005" s="194"/>
      <c r="G3005" s="208"/>
      <c r="H3005" s="194"/>
      <c r="I3005" s="208"/>
      <c r="J3005" s="194"/>
      <c r="K3005" s="209"/>
      <c r="L3005" s="194"/>
      <c r="M3005" s="196"/>
      <c r="N3005" s="194"/>
      <c r="O3005" s="194"/>
      <c r="P3005" s="208"/>
      <c r="Q3005" s="194"/>
      <c r="R3005" s="210"/>
      <c r="S3005" s="211"/>
      <c r="T3005" s="193"/>
      <c r="U3005" s="40"/>
      <c r="W3005" s="41" t="str">
        <f t="shared" si="185"/>
        <v/>
      </c>
      <c r="X3005" s="58" t="str">
        <f t="shared" si="186"/>
        <v/>
      </c>
      <c r="Y3005" s="58" t="str">
        <f t="shared" si="184"/>
        <v/>
      </c>
      <c r="AC3005" s="41" t="str">
        <f t="shared" si="187"/>
        <v/>
      </c>
      <c r="AE3005" s="41" t="str">
        <f>IF($H3005="", "", IF(COUNTIF($AA$11:$AA$131, $H3005)&gt;0, 'Application Process'!$AC$4, ""))</f>
        <v/>
      </c>
    </row>
    <row r="3006" spans="1:31" x14ac:dyDescent="0.25">
      <c r="A3006" s="40"/>
      <c r="B3006" s="88" t="str">
        <f>IF($X3006="", "", IF(COUNTIF('Application Process'!$I$11:$I$3035, $X3006)=0, 'Job Database'!$Y$8, IFERROR(INDEX('Application Process'!$AJ$11:$AJ$3035, MATCH($X3006, 'Application Process'!$I$11:$I$3035, 0)), "")))</f>
        <v/>
      </c>
      <c r="C3006" s="40"/>
      <c r="D3006" s="207"/>
      <c r="E3006" s="194"/>
      <c r="F3006" s="194"/>
      <c r="G3006" s="208"/>
      <c r="H3006" s="194"/>
      <c r="I3006" s="208"/>
      <c r="J3006" s="194"/>
      <c r="K3006" s="209"/>
      <c r="L3006" s="194"/>
      <c r="M3006" s="196"/>
      <c r="N3006" s="194"/>
      <c r="O3006" s="194"/>
      <c r="P3006" s="208"/>
      <c r="Q3006" s="194"/>
      <c r="R3006" s="210"/>
      <c r="S3006" s="211"/>
      <c r="T3006" s="193"/>
      <c r="U3006" s="40"/>
      <c r="W3006" s="41" t="str">
        <f t="shared" si="185"/>
        <v/>
      </c>
      <c r="X3006" s="58" t="str">
        <f t="shared" si="186"/>
        <v/>
      </c>
      <c r="Y3006" s="58" t="str">
        <f t="shared" si="184"/>
        <v/>
      </c>
      <c r="AC3006" s="41" t="str">
        <f t="shared" si="187"/>
        <v/>
      </c>
      <c r="AE3006" s="41" t="str">
        <f>IF($H3006="", "", IF(COUNTIF($AA$11:$AA$131, $H3006)&gt;0, 'Application Process'!$AC$4, ""))</f>
        <v/>
      </c>
    </row>
    <row r="3007" spans="1:31" x14ac:dyDescent="0.25">
      <c r="A3007" s="40"/>
      <c r="B3007" s="88" t="str">
        <f>IF($X3007="", "", IF(COUNTIF('Application Process'!$I$11:$I$3035, $X3007)=0, 'Job Database'!$Y$8, IFERROR(INDEX('Application Process'!$AJ$11:$AJ$3035, MATCH($X3007, 'Application Process'!$I$11:$I$3035, 0)), "")))</f>
        <v/>
      </c>
      <c r="C3007" s="40"/>
      <c r="D3007" s="207"/>
      <c r="E3007" s="194"/>
      <c r="F3007" s="194"/>
      <c r="G3007" s="208"/>
      <c r="H3007" s="194"/>
      <c r="I3007" s="208"/>
      <c r="J3007" s="194"/>
      <c r="K3007" s="209"/>
      <c r="L3007" s="194"/>
      <c r="M3007" s="196"/>
      <c r="N3007" s="194"/>
      <c r="O3007" s="194"/>
      <c r="P3007" s="208"/>
      <c r="Q3007" s="194"/>
      <c r="R3007" s="210"/>
      <c r="S3007" s="211"/>
      <c r="T3007" s="193"/>
      <c r="U3007" s="40"/>
      <c r="W3007" s="41" t="str">
        <f t="shared" si="185"/>
        <v/>
      </c>
      <c r="X3007" s="58" t="str">
        <f t="shared" si="186"/>
        <v/>
      </c>
      <c r="Y3007" s="58" t="str">
        <f t="shared" si="184"/>
        <v/>
      </c>
      <c r="AC3007" s="41" t="str">
        <f t="shared" si="187"/>
        <v/>
      </c>
      <c r="AE3007" s="41" t="str">
        <f>IF($H3007="", "", IF(COUNTIF($AA$11:$AA$131, $H3007)&gt;0, 'Application Process'!$AC$4, ""))</f>
        <v/>
      </c>
    </row>
    <row r="3008" spans="1:31" x14ac:dyDescent="0.25">
      <c r="A3008" s="40"/>
      <c r="B3008" s="88" t="str">
        <f>IF($X3008="", "", IF(COUNTIF('Application Process'!$I$11:$I$3035, $X3008)=0, 'Job Database'!$Y$8, IFERROR(INDEX('Application Process'!$AJ$11:$AJ$3035, MATCH($X3008, 'Application Process'!$I$11:$I$3035, 0)), "")))</f>
        <v/>
      </c>
      <c r="C3008" s="40"/>
      <c r="D3008" s="207"/>
      <c r="E3008" s="194"/>
      <c r="F3008" s="194"/>
      <c r="G3008" s="208"/>
      <c r="H3008" s="194"/>
      <c r="I3008" s="208"/>
      <c r="J3008" s="194"/>
      <c r="K3008" s="209"/>
      <c r="L3008" s="194"/>
      <c r="M3008" s="196"/>
      <c r="N3008" s="194"/>
      <c r="O3008" s="194"/>
      <c r="P3008" s="208"/>
      <c r="Q3008" s="194"/>
      <c r="R3008" s="210"/>
      <c r="S3008" s="211"/>
      <c r="T3008" s="193"/>
      <c r="U3008" s="40"/>
      <c r="W3008" s="41" t="str">
        <f t="shared" si="185"/>
        <v/>
      </c>
      <c r="X3008" s="58" t="str">
        <f t="shared" si="186"/>
        <v/>
      </c>
      <c r="Y3008" s="58" t="str">
        <f t="shared" si="184"/>
        <v/>
      </c>
      <c r="AC3008" s="41" t="str">
        <f t="shared" si="187"/>
        <v/>
      </c>
      <c r="AE3008" s="41" t="str">
        <f>IF($H3008="", "", IF(COUNTIF($AA$11:$AA$131, $H3008)&gt;0, 'Application Process'!$AC$4, ""))</f>
        <v/>
      </c>
    </row>
    <row r="3009" spans="1:31" x14ac:dyDescent="0.25">
      <c r="A3009" s="40"/>
      <c r="B3009" s="88" t="str">
        <f>IF($X3009="", "", IF(COUNTIF('Application Process'!$I$11:$I$3035, $X3009)=0, 'Job Database'!$Y$8, IFERROR(INDEX('Application Process'!$AJ$11:$AJ$3035, MATCH($X3009, 'Application Process'!$I$11:$I$3035, 0)), "")))</f>
        <v/>
      </c>
      <c r="C3009" s="40"/>
      <c r="D3009" s="207"/>
      <c r="E3009" s="194"/>
      <c r="F3009" s="194"/>
      <c r="G3009" s="208"/>
      <c r="H3009" s="194"/>
      <c r="I3009" s="208"/>
      <c r="J3009" s="194"/>
      <c r="K3009" s="209"/>
      <c r="L3009" s="194"/>
      <c r="M3009" s="196"/>
      <c r="N3009" s="194"/>
      <c r="O3009" s="194"/>
      <c r="P3009" s="208"/>
      <c r="Q3009" s="194"/>
      <c r="R3009" s="210"/>
      <c r="S3009" s="211"/>
      <c r="T3009" s="193"/>
      <c r="U3009" s="40"/>
      <c r="W3009" s="41" t="str">
        <f t="shared" si="185"/>
        <v/>
      </c>
      <c r="X3009" s="58" t="str">
        <f t="shared" si="186"/>
        <v/>
      </c>
      <c r="Y3009" s="58" t="str">
        <f t="shared" si="184"/>
        <v/>
      </c>
      <c r="AC3009" s="41" t="str">
        <f t="shared" si="187"/>
        <v/>
      </c>
      <c r="AE3009" s="41" t="str">
        <f>IF($H3009="", "", IF(COUNTIF($AA$11:$AA$131, $H3009)&gt;0, 'Application Process'!$AC$4, ""))</f>
        <v/>
      </c>
    </row>
    <row r="3010" spans="1:31" x14ac:dyDescent="0.25">
      <c r="A3010" s="40"/>
      <c r="B3010" s="88" t="str">
        <f>IF($X3010="", "", IF(COUNTIF('Application Process'!$I$11:$I$3035, $X3010)=0, 'Job Database'!$Y$8, IFERROR(INDEX('Application Process'!$AJ$11:$AJ$3035, MATCH($X3010, 'Application Process'!$I$11:$I$3035, 0)), "")))</f>
        <v/>
      </c>
      <c r="C3010" s="40"/>
      <c r="D3010" s="207"/>
      <c r="E3010" s="194"/>
      <c r="F3010" s="194"/>
      <c r="G3010" s="208"/>
      <c r="H3010" s="194"/>
      <c r="I3010" s="208"/>
      <c r="J3010" s="194"/>
      <c r="K3010" s="209"/>
      <c r="L3010" s="194"/>
      <c r="M3010" s="196"/>
      <c r="N3010" s="194"/>
      <c r="O3010" s="194"/>
      <c r="P3010" s="208"/>
      <c r="Q3010" s="194"/>
      <c r="R3010" s="210"/>
      <c r="S3010" s="211"/>
      <c r="T3010" s="193"/>
      <c r="U3010" s="40"/>
      <c r="W3010" s="41" t="str">
        <f t="shared" si="185"/>
        <v/>
      </c>
      <c r="X3010" s="58" t="str">
        <f t="shared" si="186"/>
        <v/>
      </c>
      <c r="Y3010" s="58" t="str">
        <f t="shared" si="184"/>
        <v/>
      </c>
      <c r="AC3010" s="41" t="str">
        <f t="shared" si="187"/>
        <v/>
      </c>
      <c r="AE3010" s="41" t="str">
        <f>IF($H3010="", "", IF(COUNTIF($AA$11:$AA$131, $H3010)&gt;0, 'Application Process'!$AC$4, ""))</f>
        <v/>
      </c>
    </row>
    <row r="3011" spans="1:31" x14ac:dyDescent="0.25">
      <c r="A3011" s="40"/>
      <c r="B3011" s="88" t="str">
        <f>IF($X3011="", "", IF(COUNTIF('Application Process'!$I$11:$I$3035, $X3011)=0, 'Job Database'!$Y$8, IFERROR(INDEX('Application Process'!$AJ$11:$AJ$3035, MATCH($X3011, 'Application Process'!$I$11:$I$3035, 0)), "")))</f>
        <v/>
      </c>
      <c r="C3011" s="40"/>
      <c r="D3011" s="207"/>
      <c r="E3011" s="194"/>
      <c r="F3011" s="194"/>
      <c r="G3011" s="208"/>
      <c r="H3011" s="194"/>
      <c r="I3011" s="208"/>
      <c r="J3011" s="194"/>
      <c r="K3011" s="209"/>
      <c r="L3011" s="194"/>
      <c r="M3011" s="196"/>
      <c r="N3011" s="194"/>
      <c r="O3011" s="194"/>
      <c r="P3011" s="208"/>
      <c r="Q3011" s="194"/>
      <c r="R3011" s="210"/>
      <c r="S3011" s="211"/>
      <c r="T3011" s="193"/>
      <c r="U3011" s="40"/>
      <c r="W3011" s="41" t="str">
        <f t="shared" si="185"/>
        <v/>
      </c>
      <c r="X3011" s="58" t="str">
        <f t="shared" si="186"/>
        <v/>
      </c>
      <c r="Y3011" s="58" t="str">
        <f t="shared" si="184"/>
        <v/>
      </c>
      <c r="AC3011" s="41" t="str">
        <f t="shared" si="187"/>
        <v/>
      </c>
      <c r="AE3011" s="41" t="str">
        <f>IF($H3011="", "", IF(COUNTIF($AA$11:$AA$131, $H3011)&gt;0, 'Application Process'!$AC$4, ""))</f>
        <v/>
      </c>
    </row>
    <row r="3012" spans="1:31" x14ac:dyDescent="0.25">
      <c r="A3012" s="40"/>
      <c r="B3012" s="88" t="str">
        <f>IF($X3012="", "", IF(COUNTIF('Application Process'!$I$11:$I$3035, $X3012)=0, 'Job Database'!$Y$8, IFERROR(INDEX('Application Process'!$AJ$11:$AJ$3035, MATCH($X3012, 'Application Process'!$I$11:$I$3035, 0)), "")))</f>
        <v/>
      </c>
      <c r="C3012" s="40"/>
      <c r="D3012" s="207"/>
      <c r="E3012" s="194"/>
      <c r="F3012" s="194"/>
      <c r="G3012" s="208"/>
      <c r="H3012" s="194"/>
      <c r="I3012" s="208"/>
      <c r="J3012" s="194"/>
      <c r="K3012" s="209"/>
      <c r="L3012" s="194"/>
      <c r="M3012" s="196"/>
      <c r="N3012" s="194"/>
      <c r="O3012" s="194"/>
      <c r="P3012" s="208"/>
      <c r="Q3012" s="194"/>
      <c r="R3012" s="210"/>
      <c r="S3012" s="211"/>
      <c r="T3012" s="193"/>
      <c r="U3012" s="40"/>
      <c r="W3012" s="41" t="str">
        <f t="shared" si="185"/>
        <v/>
      </c>
      <c r="X3012" s="58" t="str">
        <f t="shared" si="186"/>
        <v/>
      </c>
      <c r="Y3012" s="58" t="str">
        <f t="shared" si="184"/>
        <v/>
      </c>
      <c r="AC3012" s="41" t="str">
        <f t="shared" si="187"/>
        <v/>
      </c>
      <c r="AE3012" s="41" t="str">
        <f>IF($H3012="", "", IF(COUNTIF($AA$11:$AA$131, $H3012)&gt;0, 'Application Process'!$AC$4, ""))</f>
        <v/>
      </c>
    </row>
    <row r="3013" spans="1:31" x14ac:dyDescent="0.25">
      <c r="A3013" s="40"/>
      <c r="B3013" s="88" t="str">
        <f>IF($X3013="", "", IF(COUNTIF('Application Process'!$I$11:$I$3035, $X3013)=0, 'Job Database'!$Y$8, IFERROR(INDEX('Application Process'!$AJ$11:$AJ$3035, MATCH($X3013, 'Application Process'!$I$11:$I$3035, 0)), "")))</f>
        <v/>
      </c>
      <c r="C3013" s="40"/>
      <c r="D3013" s="207"/>
      <c r="E3013" s="194"/>
      <c r="F3013" s="194"/>
      <c r="G3013" s="208"/>
      <c r="H3013" s="194"/>
      <c r="I3013" s="208"/>
      <c r="J3013" s="194"/>
      <c r="K3013" s="209"/>
      <c r="L3013" s="194"/>
      <c r="M3013" s="196"/>
      <c r="N3013" s="194"/>
      <c r="O3013" s="194"/>
      <c r="P3013" s="208"/>
      <c r="Q3013" s="194"/>
      <c r="R3013" s="210"/>
      <c r="S3013" s="211"/>
      <c r="T3013" s="193"/>
      <c r="U3013" s="40"/>
      <c r="W3013" s="41" t="str">
        <f t="shared" si="185"/>
        <v/>
      </c>
      <c r="X3013" s="58" t="str">
        <f t="shared" si="186"/>
        <v/>
      </c>
      <c r="Y3013" s="58" t="str">
        <f t="shared" si="184"/>
        <v/>
      </c>
      <c r="AC3013" s="41" t="str">
        <f t="shared" si="187"/>
        <v/>
      </c>
      <c r="AE3013" s="41" t="str">
        <f>IF($H3013="", "", IF(COUNTIF($AA$11:$AA$131, $H3013)&gt;0, 'Application Process'!$AC$4, ""))</f>
        <v/>
      </c>
    </row>
    <row r="3014" spans="1:31" x14ac:dyDescent="0.25">
      <c r="A3014" s="40"/>
      <c r="B3014" s="88" t="str">
        <f>IF($X3014="", "", IF(COUNTIF('Application Process'!$I$11:$I$3035, $X3014)=0, 'Job Database'!$Y$8, IFERROR(INDEX('Application Process'!$AJ$11:$AJ$3035, MATCH($X3014, 'Application Process'!$I$11:$I$3035, 0)), "")))</f>
        <v/>
      </c>
      <c r="C3014" s="40"/>
      <c r="D3014" s="207"/>
      <c r="E3014" s="194"/>
      <c r="F3014" s="194"/>
      <c r="G3014" s="208"/>
      <c r="H3014" s="194"/>
      <c r="I3014" s="208"/>
      <c r="J3014" s="194"/>
      <c r="K3014" s="209"/>
      <c r="L3014" s="194"/>
      <c r="M3014" s="196"/>
      <c r="N3014" s="194"/>
      <c r="O3014" s="194"/>
      <c r="P3014" s="208"/>
      <c r="Q3014" s="194"/>
      <c r="R3014" s="210"/>
      <c r="S3014" s="211"/>
      <c r="T3014" s="193"/>
      <c r="U3014" s="40"/>
      <c r="W3014" s="41" t="str">
        <f t="shared" si="185"/>
        <v/>
      </c>
      <c r="X3014" s="58" t="str">
        <f t="shared" si="186"/>
        <v/>
      </c>
      <c r="Y3014" s="58" t="str">
        <f t="shared" si="184"/>
        <v/>
      </c>
      <c r="AC3014" s="41" t="str">
        <f t="shared" si="187"/>
        <v/>
      </c>
      <c r="AE3014" s="41" t="str">
        <f>IF($H3014="", "", IF(COUNTIF($AA$11:$AA$131, $H3014)&gt;0, 'Application Process'!$AC$4, ""))</f>
        <v/>
      </c>
    </row>
    <row r="3015" spans="1:31" x14ac:dyDescent="0.25">
      <c r="A3015" s="40"/>
      <c r="B3015" s="88" t="str">
        <f>IF($X3015="", "", IF(COUNTIF('Application Process'!$I$11:$I$3035, $X3015)=0, 'Job Database'!$Y$8, IFERROR(INDEX('Application Process'!$AJ$11:$AJ$3035, MATCH($X3015, 'Application Process'!$I$11:$I$3035, 0)), "")))</f>
        <v/>
      </c>
      <c r="C3015" s="40"/>
      <c r="D3015" s="207"/>
      <c r="E3015" s="194"/>
      <c r="F3015" s="194"/>
      <c r="G3015" s="208"/>
      <c r="H3015" s="194"/>
      <c r="I3015" s="208"/>
      <c r="J3015" s="194"/>
      <c r="K3015" s="209"/>
      <c r="L3015" s="194"/>
      <c r="M3015" s="196"/>
      <c r="N3015" s="194"/>
      <c r="O3015" s="194"/>
      <c r="P3015" s="208"/>
      <c r="Q3015" s="194"/>
      <c r="R3015" s="210"/>
      <c r="S3015" s="211"/>
      <c r="T3015" s="193"/>
      <c r="U3015" s="40"/>
      <c r="W3015" s="41" t="str">
        <f t="shared" si="185"/>
        <v/>
      </c>
      <c r="X3015" s="58" t="str">
        <f t="shared" si="186"/>
        <v/>
      </c>
      <c r="Y3015" s="58" t="str">
        <f t="shared" si="184"/>
        <v/>
      </c>
      <c r="AC3015" s="41" t="str">
        <f t="shared" si="187"/>
        <v/>
      </c>
      <c r="AE3015" s="41" t="str">
        <f>IF($H3015="", "", IF(COUNTIF($AA$11:$AA$131, $H3015)&gt;0, 'Application Process'!$AC$4, ""))</f>
        <v/>
      </c>
    </row>
    <row r="3016" spans="1:31" x14ac:dyDescent="0.25">
      <c r="A3016" s="40"/>
      <c r="B3016" s="88" t="str">
        <f>IF($X3016="", "", IF(COUNTIF('Application Process'!$I$11:$I$3035, $X3016)=0, 'Job Database'!$Y$8, IFERROR(INDEX('Application Process'!$AJ$11:$AJ$3035, MATCH($X3016, 'Application Process'!$I$11:$I$3035, 0)), "")))</f>
        <v/>
      </c>
      <c r="C3016" s="40"/>
      <c r="D3016" s="207"/>
      <c r="E3016" s="194"/>
      <c r="F3016" s="194"/>
      <c r="G3016" s="208"/>
      <c r="H3016" s="194"/>
      <c r="I3016" s="208"/>
      <c r="J3016" s="194"/>
      <c r="K3016" s="209"/>
      <c r="L3016" s="194"/>
      <c r="M3016" s="196"/>
      <c r="N3016" s="194"/>
      <c r="O3016" s="194"/>
      <c r="P3016" s="208"/>
      <c r="Q3016" s="194"/>
      <c r="R3016" s="210"/>
      <c r="S3016" s="211"/>
      <c r="T3016" s="193"/>
      <c r="U3016" s="40"/>
      <c r="W3016" s="41" t="str">
        <f t="shared" si="185"/>
        <v/>
      </c>
      <c r="X3016" s="58" t="str">
        <f t="shared" si="186"/>
        <v/>
      </c>
      <c r="Y3016" s="58" t="str">
        <f t="shared" si="184"/>
        <v/>
      </c>
      <c r="AC3016" s="41" t="str">
        <f t="shared" si="187"/>
        <v/>
      </c>
      <c r="AE3016" s="41" t="str">
        <f>IF($H3016="", "", IF(COUNTIF($AA$11:$AA$131, $H3016)&gt;0, 'Application Process'!$AC$4, ""))</f>
        <v/>
      </c>
    </row>
    <row r="3017" spans="1:31" x14ac:dyDescent="0.25">
      <c r="A3017" s="40"/>
      <c r="B3017" s="88" t="str">
        <f>IF($X3017="", "", IF(COUNTIF('Application Process'!$I$11:$I$3035, $X3017)=0, 'Job Database'!$Y$8, IFERROR(INDEX('Application Process'!$AJ$11:$AJ$3035, MATCH($X3017, 'Application Process'!$I$11:$I$3035, 0)), "")))</f>
        <v/>
      </c>
      <c r="C3017" s="40"/>
      <c r="D3017" s="207"/>
      <c r="E3017" s="194"/>
      <c r="F3017" s="194"/>
      <c r="G3017" s="208"/>
      <c r="H3017" s="194"/>
      <c r="I3017" s="208"/>
      <c r="J3017" s="194"/>
      <c r="K3017" s="209"/>
      <c r="L3017" s="194"/>
      <c r="M3017" s="196"/>
      <c r="N3017" s="194"/>
      <c r="O3017" s="194"/>
      <c r="P3017" s="208"/>
      <c r="Q3017" s="194"/>
      <c r="R3017" s="210"/>
      <c r="S3017" s="211"/>
      <c r="T3017" s="193"/>
      <c r="U3017" s="40"/>
      <c r="W3017" s="41" t="str">
        <f t="shared" si="185"/>
        <v/>
      </c>
      <c r="X3017" s="58" t="str">
        <f t="shared" si="186"/>
        <v/>
      </c>
      <c r="Y3017" s="58" t="str">
        <f t="shared" si="184"/>
        <v/>
      </c>
      <c r="AC3017" s="41" t="str">
        <f t="shared" si="187"/>
        <v/>
      </c>
      <c r="AE3017" s="41" t="str">
        <f>IF($H3017="", "", IF(COUNTIF($AA$11:$AA$131, $H3017)&gt;0, 'Application Process'!$AC$4, ""))</f>
        <v/>
      </c>
    </row>
    <row r="3018" spans="1:31" x14ac:dyDescent="0.25">
      <c r="A3018" s="40"/>
      <c r="B3018" s="88" t="str">
        <f>IF($X3018="", "", IF(COUNTIF('Application Process'!$I$11:$I$3035, $X3018)=0, 'Job Database'!$Y$8, IFERROR(INDEX('Application Process'!$AJ$11:$AJ$3035, MATCH($X3018, 'Application Process'!$I$11:$I$3035, 0)), "")))</f>
        <v/>
      </c>
      <c r="C3018" s="40"/>
      <c r="D3018" s="207"/>
      <c r="E3018" s="194"/>
      <c r="F3018" s="194"/>
      <c r="G3018" s="208"/>
      <c r="H3018" s="194"/>
      <c r="I3018" s="208"/>
      <c r="J3018" s="194"/>
      <c r="K3018" s="209"/>
      <c r="L3018" s="194"/>
      <c r="M3018" s="196"/>
      <c r="N3018" s="194"/>
      <c r="O3018" s="194"/>
      <c r="P3018" s="208"/>
      <c r="Q3018" s="194"/>
      <c r="R3018" s="210"/>
      <c r="S3018" s="211"/>
      <c r="T3018" s="193"/>
      <c r="U3018" s="40"/>
      <c r="W3018" s="41" t="str">
        <f t="shared" si="185"/>
        <v/>
      </c>
      <c r="X3018" s="58" t="str">
        <f t="shared" si="186"/>
        <v/>
      </c>
      <c r="Y3018" s="58" t="str">
        <f t="shared" si="184"/>
        <v/>
      </c>
      <c r="AC3018" s="41" t="str">
        <f t="shared" si="187"/>
        <v/>
      </c>
      <c r="AE3018" s="41" t="str">
        <f>IF($H3018="", "", IF(COUNTIF($AA$11:$AA$131, $H3018)&gt;0, 'Application Process'!$AC$4, ""))</f>
        <v/>
      </c>
    </row>
    <row r="3019" spans="1:31" x14ac:dyDescent="0.25">
      <c r="A3019" s="40"/>
      <c r="B3019" s="88" t="str">
        <f>IF($X3019="", "", IF(COUNTIF('Application Process'!$I$11:$I$3035, $X3019)=0, 'Job Database'!$Y$8, IFERROR(INDEX('Application Process'!$AJ$11:$AJ$3035, MATCH($X3019, 'Application Process'!$I$11:$I$3035, 0)), "")))</f>
        <v/>
      </c>
      <c r="C3019" s="40"/>
      <c r="D3019" s="207"/>
      <c r="E3019" s="194"/>
      <c r="F3019" s="194"/>
      <c r="G3019" s="208"/>
      <c r="H3019" s="194"/>
      <c r="I3019" s="208"/>
      <c r="J3019" s="194"/>
      <c r="K3019" s="209"/>
      <c r="L3019" s="194"/>
      <c r="M3019" s="196"/>
      <c r="N3019" s="194"/>
      <c r="O3019" s="194"/>
      <c r="P3019" s="208"/>
      <c r="Q3019" s="194"/>
      <c r="R3019" s="210"/>
      <c r="S3019" s="211"/>
      <c r="T3019" s="193"/>
      <c r="U3019" s="40"/>
      <c r="W3019" s="41" t="str">
        <f t="shared" si="185"/>
        <v/>
      </c>
      <c r="X3019" s="58" t="str">
        <f t="shared" si="186"/>
        <v/>
      </c>
      <c r="Y3019" s="58" t="str">
        <f t="shared" ref="Y3019:Y3035" si="188">IF($H3019="", "", CONCATENATE($H3019, " - ", $B3019))</f>
        <v/>
      </c>
      <c r="AC3019" s="41" t="str">
        <f t="shared" si="187"/>
        <v/>
      </c>
      <c r="AE3019" s="41" t="str">
        <f>IF($H3019="", "", IF(COUNTIF($AA$11:$AA$131, $H3019)&gt;0, 'Application Process'!$AC$4, ""))</f>
        <v/>
      </c>
    </row>
    <row r="3020" spans="1:31" x14ac:dyDescent="0.25">
      <c r="A3020" s="40"/>
      <c r="B3020" s="88" t="str">
        <f>IF($X3020="", "", IF(COUNTIF('Application Process'!$I$11:$I$3035, $X3020)=0, 'Job Database'!$Y$8, IFERROR(INDEX('Application Process'!$AJ$11:$AJ$3035, MATCH($X3020, 'Application Process'!$I$11:$I$3035, 0)), "")))</f>
        <v/>
      </c>
      <c r="C3020" s="40"/>
      <c r="D3020" s="207"/>
      <c r="E3020" s="194"/>
      <c r="F3020" s="194"/>
      <c r="G3020" s="208"/>
      <c r="H3020" s="194"/>
      <c r="I3020" s="208"/>
      <c r="J3020" s="194"/>
      <c r="K3020" s="209"/>
      <c r="L3020" s="194"/>
      <c r="M3020" s="196"/>
      <c r="N3020" s="194"/>
      <c r="O3020" s="194"/>
      <c r="P3020" s="208"/>
      <c r="Q3020" s="194"/>
      <c r="R3020" s="210"/>
      <c r="S3020" s="211"/>
      <c r="T3020" s="193"/>
      <c r="U3020" s="40"/>
      <c r="W3020" s="41" t="str">
        <f t="shared" ref="W3020:W3035" si="189">IF($D3020="", "", IF(COUNTIF($D$11:$D$3035, $D3020)&gt;1, "X", ""))</f>
        <v/>
      </c>
      <c r="X3020" s="58" t="str">
        <f t="shared" ref="X3020:X3035" si="190">IF($D3020="", "", CONCATENATE(D3020, IF(E3020="", "", " - "), IF(E3020="", "", E3020), IF(F3020="", "", " - "), IF(F3020="", "", F3020)))</f>
        <v/>
      </c>
      <c r="Y3020" s="58" t="str">
        <f t="shared" si="188"/>
        <v/>
      </c>
      <c r="AC3020" s="41" t="str">
        <f t="shared" ref="AC3020:AC3035" si="191">IF($H3020="", "", IF(COUNTIF($AA$11:$AA$131, $H3020)=0, "X", ""))</f>
        <v/>
      </c>
      <c r="AE3020" s="41" t="str">
        <f>IF($H3020="", "", IF(COUNTIF($AA$11:$AA$131, $H3020)&gt;0, 'Application Process'!$AC$4, ""))</f>
        <v/>
      </c>
    </row>
    <row r="3021" spans="1:31" x14ac:dyDescent="0.25">
      <c r="A3021" s="40"/>
      <c r="B3021" s="88" t="str">
        <f>IF($X3021="", "", IF(COUNTIF('Application Process'!$I$11:$I$3035, $X3021)=0, 'Job Database'!$Y$8, IFERROR(INDEX('Application Process'!$AJ$11:$AJ$3035, MATCH($X3021, 'Application Process'!$I$11:$I$3035, 0)), "")))</f>
        <v/>
      </c>
      <c r="C3021" s="40"/>
      <c r="D3021" s="207"/>
      <c r="E3021" s="194"/>
      <c r="F3021" s="194"/>
      <c r="G3021" s="208"/>
      <c r="H3021" s="194"/>
      <c r="I3021" s="208"/>
      <c r="J3021" s="194"/>
      <c r="K3021" s="209"/>
      <c r="L3021" s="194"/>
      <c r="M3021" s="196"/>
      <c r="N3021" s="194"/>
      <c r="O3021" s="194"/>
      <c r="P3021" s="208"/>
      <c r="Q3021" s="194"/>
      <c r="R3021" s="210"/>
      <c r="S3021" s="211"/>
      <c r="T3021" s="193"/>
      <c r="U3021" s="40"/>
      <c r="W3021" s="41" t="str">
        <f t="shared" si="189"/>
        <v/>
      </c>
      <c r="X3021" s="58" t="str">
        <f t="shared" si="190"/>
        <v/>
      </c>
      <c r="Y3021" s="58" t="str">
        <f t="shared" si="188"/>
        <v/>
      </c>
      <c r="AC3021" s="41" t="str">
        <f t="shared" si="191"/>
        <v/>
      </c>
      <c r="AE3021" s="41" t="str">
        <f>IF($H3021="", "", IF(COUNTIF($AA$11:$AA$131, $H3021)&gt;0, 'Application Process'!$AC$4, ""))</f>
        <v/>
      </c>
    </row>
    <row r="3022" spans="1:31" x14ac:dyDescent="0.25">
      <c r="A3022" s="40"/>
      <c r="B3022" s="88" t="str">
        <f>IF($X3022="", "", IF(COUNTIF('Application Process'!$I$11:$I$3035, $X3022)=0, 'Job Database'!$Y$8, IFERROR(INDEX('Application Process'!$AJ$11:$AJ$3035, MATCH($X3022, 'Application Process'!$I$11:$I$3035, 0)), "")))</f>
        <v/>
      </c>
      <c r="C3022" s="40"/>
      <c r="D3022" s="207"/>
      <c r="E3022" s="194"/>
      <c r="F3022" s="194"/>
      <c r="G3022" s="208"/>
      <c r="H3022" s="194"/>
      <c r="I3022" s="208"/>
      <c r="J3022" s="194"/>
      <c r="K3022" s="209"/>
      <c r="L3022" s="194"/>
      <c r="M3022" s="196"/>
      <c r="N3022" s="194"/>
      <c r="O3022" s="194"/>
      <c r="P3022" s="208"/>
      <c r="Q3022" s="194"/>
      <c r="R3022" s="210"/>
      <c r="S3022" s="211"/>
      <c r="T3022" s="193"/>
      <c r="U3022" s="40"/>
      <c r="W3022" s="41" t="str">
        <f t="shared" si="189"/>
        <v/>
      </c>
      <c r="X3022" s="58" t="str">
        <f t="shared" si="190"/>
        <v/>
      </c>
      <c r="Y3022" s="58" t="str">
        <f t="shared" si="188"/>
        <v/>
      </c>
      <c r="AC3022" s="41" t="str">
        <f t="shared" si="191"/>
        <v/>
      </c>
      <c r="AE3022" s="41" t="str">
        <f>IF($H3022="", "", IF(COUNTIF($AA$11:$AA$131, $H3022)&gt;0, 'Application Process'!$AC$4, ""))</f>
        <v/>
      </c>
    </row>
    <row r="3023" spans="1:31" x14ac:dyDescent="0.25">
      <c r="A3023" s="40"/>
      <c r="B3023" s="88" t="str">
        <f>IF($X3023="", "", IF(COUNTIF('Application Process'!$I$11:$I$3035, $X3023)=0, 'Job Database'!$Y$8, IFERROR(INDEX('Application Process'!$AJ$11:$AJ$3035, MATCH($X3023, 'Application Process'!$I$11:$I$3035, 0)), "")))</f>
        <v/>
      </c>
      <c r="C3023" s="40"/>
      <c r="D3023" s="207"/>
      <c r="E3023" s="194"/>
      <c r="F3023" s="194"/>
      <c r="G3023" s="208"/>
      <c r="H3023" s="194"/>
      <c r="I3023" s="208"/>
      <c r="J3023" s="194"/>
      <c r="K3023" s="209"/>
      <c r="L3023" s="194"/>
      <c r="M3023" s="196"/>
      <c r="N3023" s="194"/>
      <c r="O3023" s="194"/>
      <c r="P3023" s="208"/>
      <c r="Q3023" s="194"/>
      <c r="R3023" s="210"/>
      <c r="S3023" s="211"/>
      <c r="T3023" s="193"/>
      <c r="U3023" s="40"/>
      <c r="W3023" s="41" t="str">
        <f t="shared" si="189"/>
        <v/>
      </c>
      <c r="X3023" s="58" t="str">
        <f t="shared" si="190"/>
        <v/>
      </c>
      <c r="Y3023" s="58" t="str">
        <f t="shared" si="188"/>
        <v/>
      </c>
      <c r="AC3023" s="41" t="str">
        <f t="shared" si="191"/>
        <v/>
      </c>
      <c r="AE3023" s="41" t="str">
        <f>IF($H3023="", "", IF(COUNTIF($AA$11:$AA$131, $H3023)&gt;0, 'Application Process'!$AC$4, ""))</f>
        <v/>
      </c>
    </row>
    <row r="3024" spans="1:31" x14ac:dyDescent="0.25">
      <c r="A3024" s="40"/>
      <c r="B3024" s="88" t="str">
        <f>IF($X3024="", "", IF(COUNTIF('Application Process'!$I$11:$I$3035, $X3024)=0, 'Job Database'!$Y$8, IFERROR(INDEX('Application Process'!$AJ$11:$AJ$3035, MATCH($X3024, 'Application Process'!$I$11:$I$3035, 0)), "")))</f>
        <v/>
      </c>
      <c r="C3024" s="40"/>
      <c r="D3024" s="207"/>
      <c r="E3024" s="194"/>
      <c r="F3024" s="194"/>
      <c r="G3024" s="208"/>
      <c r="H3024" s="194"/>
      <c r="I3024" s="208"/>
      <c r="J3024" s="194"/>
      <c r="K3024" s="209"/>
      <c r="L3024" s="194"/>
      <c r="M3024" s="196"/>
      <c r="N3024" s="194"/>
      <c r="O3024" s="194"/>
      <c r="P3024" s="208"/>
      <c r="Q3024" s="194"/>
      <c r="R3024" s="210"/>
      <c r="S3024" s="211"/>
      <c r="T3024" s="193"/>
      <c r="U3024" s="40"/>
      <c r="W3024" s="41" t="str">
        <f t="shared" si="189"/>
        <v/>
      </c>
      <c r="X3024" s="58" t="str">
        <f t="shared" si="190"/>
        <v/>
      </c>
      <c r="Y3024" s="58" t="str">
        <f t="shared" si="188"/>
        <v/>
      </c>
      <c r="AC3024" s="41" t="str">
        <f t="shared" si="191"/>
        <v/>
      </c>
      <c r="AE3024" s="41" t="str">
        <f>IF($H3024="", "", IF(COUNTIF($AA$11:$AA$131, $H3024)&gt;0, 'Application Process'!$AC$4, ""))</f>
        <v/>
      </c>
    </row>
    <row r="3025" spans="1:31" x14ac:dyDescent="0.25">
      <c r="A3025" s="40"/>
      <c r="B3025" s="88" t="str">
        <f>IF($X3025="", "", IF(COUNTIF('Application Process'!$I$11:$I$3035, $X3025)=0, 'Job Database'!$Y$8, IFERROR(INDEX('Application Process'!$AJ$11:$AJ$3035, MATCH($X3025, 'Application Process'!$I$11:$I$3035, 0)), "")))</f>
        <v/>
      </c>
      <c r="C3025" s="40"/>
      <c r="D3025" s="207"/>
      <c r="E3025" s="194"/>
      <c r="F3025" s="194"/>
      <c r="G3025" s="208"/>
      <c r="H3025" s="194"/>
      <c r="I3025" s="208"/>
      <c r="J3025" s="194"/>
      <c r="K3025" s="209"/>
      <c r="L3025" s="194"/>
      <c r="M3025" s="196"/>
      <c r="N3025" s="194"/>
      <c r="O3025" s="194"/>
      <c r="P3025" s="208"/>
      <c r="Q3025" s="194"/>
      <c r="R3025" s="210"/>
      <c r="S3025" s="211"/>
      <c r="T3025" s="193"/>
      <c r="U3025" s="40"/>
      <c r="W3025" s="41" t="str">
        <f t="shared" si="189"/>
        <v/>
      </c>
      <c r="X3025" s="58" t="str">
        <f t="shared" si="190"/>
        <v/>
      </c>
      <c r="Y3025" s="58" t="str">
        <f t="shared" si="188"/>
        <v/>
      </c>
      <c r="AC3025" s="41" t="str">
        <f t="shared" si="191"/>
        <v/>
      </c>
      <c r="AE3025" s="41" t="str">
        <f>IF($H3025="", "", IF(COUNTIF($AA$11:$AA$131, $H3025)&gt;0, 'Application Process'!$AC$4, ""))</f>
        <v/>
      </c>
    </row>
    <row r="3026" spans="1:31" x14ac:dyDescent="0.25">
      <c r="A3026" s="40"/>
      <c r="B3026" s="88" t="str">
        <f>IF($X3026="", "", IF(COUNTIF('Application Process'!$I$11:$I$3035, $X3026)=0, 'Job Database'!$Y$8, IFERROR(INDEX('Application Process'!$AJ$11:$AJ$3035, MATCH($X3026, 'Application Process'!$I$11:$I$3035, 0)), "")))</f>
        <v/>
      </c>
      <c r="C3026" s="40"/>
      <c r="D3026" s="207"/>
      <c r="E3026" s="194"/>
      <c r="F3026" s="194"/>
      <c r="G3026" s="208"/>
      <c r="H3026" s="194"/>
      <c r="I3026" s="208"/>
      <c r="J3026" s="194"/>
      <c r="K3026" s="209"/>
      <c r="L3026" s="194"/>
      <c r="M3026" s="196"/>
      <c r="N3026" s="194"/>
      <c r="O3026" s="194"/>
      <c r="P3026" s="208"/>
      <c r="Q3026" s="194"/>
      <c r="R3026" s="210"/>
      <c r="S3026" s="211"/>
      <c r="T3026" s="193"/>
      <c r="U3026" s="40"/>
      <c r="W3026" s="41" t="str">
        <f t="shared" si="189"/>
        <v/>
      </c>
      <c r="X3026" s="58" t="str">
        <f t="shared" si="190"/>
        <v/>
      </c>
      <c r="Y3026" s="58" t="str">
        <f t="shared" si="188"/>
        <v/>
      </c>
      <c r="AC3026" s="41" t="str">
        <f t="shared" si="191"/>
        <v/>
      </c>
      <c r="AE3026" s="41" t="str">
        <f>IF($H3026="", "", IF(COUNTIF($AA$11:$AA$131, $H3026)&gt;0, 'Application Process'!$AC$4, ""))</f>
        <v/>
      </c>
    </row>
    <row r="3027" spans="1:31" x14ac:dyDescent="0.25">
      <c r="A3027" s="40"/>
      <c r="B3027" s="88" t="str">
        <f>IF($X3027="", "", IF(COUNTIF('Application Process'!$I$11:$I$3035, $X3027)=0, 'Job Database'!$Y$8, IFERROR(INDEX('Application Process'!$AJ$11:$AJ$3035, MATCH($X3027, 'Application Process'!$I$11:$I$3035, 0)), "")))</f>
        <v/>
      </c>
      <c r="C3027" s="40"/>
      <c r="D3027" s="207"/>
      <c r="E3027" s="194"/>
      <c r="F3027" s="194"/>
      <c r="G3027" s="208"/>
      <c r="H3027" s="194"/>
      <c r="I3027" s="208"/>
      <c r="J3027" s="194"/>
      <c r="K3027" s="209"/>
      <c r="L3027" s="194"/>
      <c r="M3027" s="196"/>
      <c r="N3027" s="194"/>
      <c r="O3027" s="194"/>
      <c r="P3027" s="208"/>
      <c r="Q3027" s="194"/>
      <c r="R3027" s="210"/>
      <c r="S3027" s="211"/>
      <c r="T3027" s="193"/>
      <c r="U3027" s="40"/>
      <c r="W3027" s="41" t="str">
        <f t="shared" si="189"/>
        <v/>
      </c>
      <c r="X3027" s="58" t="str">
        <f t="shared" si="190"/>
        <v/>
      </c>
      <c r="Y3027" s="58" t="str">
        <f t="shared" si="188"/>
        <v/>
      </c>
      <c r="AC3027" s="41" t="str">
        <f t="shared" si="191"/>
        <v/>
      </c>
      <c r="AE3027" s="41" t="str">
        <f>IF($H3027="", "", IF(COUNTIF($AA$11:$AA$131, $H3027)&gt;0, 'Application Process'!$AC$4, ""))</f>
        <v/>
      </c>
    </row>
    <row r="3028" spans="1:31" x14ac:dyDescent="0.25">
      <c r="A3028" s="40"/>
      <c r="B3028" s="88" t="str">
        <f>IF($X3028="", "", IF(COUNTIF('Application Process'!$I$11:$I$3035, $X3028)=0, 'Job Database'!$Y$8, IFERROR(INDEX('Application Process'!$AJ$11:$AJ$3035, MATCH($X3028, 'Application Process'!$I$11:$I$3035, 0)), "")))</f>
        <v/>
      </c>
      <c r="C3028" s="40"/>
      <c r="D3028" s="207"/>
      <c r="E3028" s="194"/>
      <c r="F3028" s="194"/>
      <c r="G3028" s="208"/>
      <c r="H3028" s="194"/>
      <c r="I3028" s="208"/>
      <c r="J3028" s="194"/>
      <c r="K3028" s="209"/>
      <c r="L3028" s="194"/>
      <c r="M3028" s="196"/>
      <c r="N3028" s="194"/>
      <c r="O3028" s="194"/>
      <c r="P3028" s="208"/>
      <c r="Q3028" s="194"/>
      <c r="R3028" s="210"/>
      <c r="S3028" s="211"/>
      <c r="T3028" s="193"/>
      <c r="U3028" s="40"/>
      <c r="W3028" s="41" t="str">
        <f t="shared" si="189"/>
        <v/>
      </c>
      <c r="X3028" s="58" t="str">
        <f t="shared" si="190"/>
        <v/>
      </c>
      <c r="Y3028" s="58" t="str">
        <f t="shared" si="188"/>
        <v/>
      </c>
      <c r="AC3028" s="41" t="str">
        <f t="shared" si="191"/>
        <v/>
      </c>
      <c r="AE3028" s="41" t="str">
        <f>IF($H3028="", "", IF(COUNTIF($AA$11:$AA$131, $H3028)&gt;0, 'Application Process'!$AC$4, ""))</f>
        <v/>
      </c>
    </row>
    <row r="3029" spans="1:31" x14ac:dyDescent="0.25">
      <c r="A3029" s="40"/>
      <c r="B3029" s="88" t="str">
        <f>IF($X3029="", "", IF(COUNTIF('Application Process'!$I$11:$I$3035, $X3029)=0, 'Job Database'!$Y$8, IFERROR(INDEX('Application Process'!$AJ$11:$AJ$3035, MATCH($X3029, 'Application Process'!$I$11:$I$3035, 0)), "")))</f>
        <v/>
      </c>
      <c r="C3029" s="40"/>
      <c r="D3029" s="207"/>
      <c r="E3029" s="194"/>
      <c r="F3029" s="194"/>
      <c r="G3029" s="208"/>
      <c r="H3029" s="194"/>
      <c r="I3029" s="208"/>
      <c r="J3029" s="194"/>
      <c r="K3029" s="209"/>
      <c r="L3029" s="194"/>
      <c r="M3029" s="196"/>
      <c r="N3029" s="194"/>
      <c r="O3029" s="194"/>
      <c r="P3029" s="208"/>
      <c r="Q3029" s="194"/>
      <c r="R3029" s="210"/>
      <c r="S3029" s="211"/>
      <c r="T3029" s="193"/>
      <c r="U3029" s="40"/>
      <c r="W3029" s="41" t="str">
        <f t="shared" si="189"/>
        <v/>
      </c>
      <c r="X3029" s="58" t="str">
        <f t="shared" si="190"/>
        <v/>
      </c>
      <c r="Y3029" s="58" t="str">
        <f t="shared" si="188"/>
        <v/>
      </c>
      <c r="AC3029" s="41" t="str">
        <f t="shared" si="191"/>
        <v/>
      </c>
      <c r="AE3029" s="41" t="str">
        <f>IF($H3029="", "", IF(COUNTIF($AA$11:$AA$131, $H3029)&gt;0, 'Application Process'!$AC$4, ""))</f>
        <v/>
      </c>
    </row>
    <row r="3030" spans="1:31" x14ac:dyDescent="0.25">
      <c r="A3030" s="40"/>
      <c r="B3030" s="88" t="str">
        <f>IF($X3030="", "", IF(COUNTIF('Application Process'!$I$11:$I$3035, $X3030)=0, 'Job Database'!$Y$8, IFERROR(INDEX('Application Process'!$AJ$11:$AJ$3035, MATCH($X3030, 'Application Process'!$I$11:$I$3035, 0)), "")))</f>
        <v/>
      </c>
      <c r="C3030" s="40"/>
      <c r="D3030" s="207"/>
      <c r="E3030" s="194"/>
      <c r="F3030" s="194"/>
      <c r="G3030" s="208"/>
      <c r="H3030" s="194"/>
      <c r="I3030" s="208"/>
      <c r="J3030" s="194"/>
      <c r="K3030" s="209"/>
      <c r="L3030" s="194"/>
      <c r="M3030" s="196"/>
      <c r="N3030" s="194"/>
      <c r="O3030" s="194"/>
      <c r="P3030" s="208"/>
      <c r="Q3030" s="194"/>
      <c r="R3030" s="210"/>
      <c r="S3030" s="211"/>
      <c r="T3030" s="193"/>
      <c r="U3030" s="40"/>
      <c r="W3030" s="41" t="str">
        <f t="shared" si="189"/>
        <v/>
      </c>
      <c r="X3030" s="58" t="str">
        <f t="shared" si="190"/>
        <v/>
      </c>
      <c r="Y3030" s="58" t="str">
        <f t="shared" si="188"/>
        <v/>
      </c>
      <c r="AC3030" s="41" t="str">
        <f t="shared" si="191"/>
        <v/>
      </c>
      <c r="AE3030" s="41" t="str">
        <f>IF($H3030="", "", IF(COUNTIF($AA$11:$AA$131, $H3030)&gt;0, 'Application Process'!$AC$4, ""))</f>
        <v/>
      </c>
    </row>
    <row r="3031" spans="1:31" x14ac:dyDescent="0.25">
      <c r="A3031" s="40"/>
      <c r="B3031" s="88" t="str">
        <f>IF($X3031="", "", IF(COUNTIF('Application Process'!$I$11:$I$3035, $X3031)=0, 'Job Database'!$Y$8, IFERROR(INDEX('Application Process'!$AJ$11:$AJ$3035, MATCH($X3031, 'Application Process'!$I$11:$I$3035, 0)), "")))</f>
        <v/>
      </c>
      <c r="C3031" s="40"/>
      <c r="D3031" s="207"/>
      <c r="E3031" s="194"/>
      <c r="F3031" s="194"/>
      <c r="G3031" s="208"/>
      <c r="H3031" s="194"/>
      <c r="I3031" s="208"/>
      <c r="J3031" s="194"/>
      <c r="K3031" s="209"/>
      <c r="L3031" s="194"/>
      <c r="M3031" s="196"/>
      <c r="N3031" s="194"/>
      <c r="O3031" s="194"/>
      <c r="P3031" s="208"/>
      <c r="Q3031" s="194"/>
      <c r="R3031" s="210"/>
      <c r="S3031" s="211"/>
      <c r="T3031" s="193"/>
      <c r="U3031" s="40"/>
      <c r="W3031" s="41" t="str">
        <f t="shared" si="189"/>
        <v/>
      </c>
      <c r="X3031" s="58" t="str">
        <f t="shared" si="190"/>
        <v/>
      </c>
      <c r="Y3031" s="58" t="str">
        <f t="shared" si="188"/>
        <v/>
      </c>
      <c r="AC3031" s="41" t="str">
        <f t="shared" si="191"/>
        <v/>
      </c>
      <c r="AE3031" s="41" t="str">
        <f>IF($H3031="", "", IF(COUNTIF($AA$11:$AA$131, $H3031)&gt;0, 'Application Process'!$AC$4, ""))</f>
        <v/>
      </c>
    </row>
    <row r="3032" spans="1:31" x14ac:dyDescent="0.25">
      <c r="A3032" s="40"/>
      <c r="B3032" s="88" t="str">
        <f>IF($X3032="", "", IF(COUNTIF('Application Process'!$I$11:$I$3035, $X3032)=0, 'Job Database'!$Y$8, IFERROR(INDEX('Application Process'!$AJ$11:$AJ$3035, MATCH($X3032, 'Application Process'!$I$11:$I$3035, 0)), "")))</f>
        <v/>
      </c>
      <c r="C3032" s="40"/>
      <c r="D3032" s="207"/>
      <c r="E3032" s="194"/>
      <c r="F3032" s="194"/>
      <c r="G3032" s="208"/>
      <c r="H3032" s="194"/>
      <c r="I3032" s="208"/>
      <c r="J3032" s="194"/>
      <c r="K3032" s="209"/>
      <c r="L3032" s="194"/>
      <c r="M3032" s="196"/>
      <c r="N3032" s="194"/>
      <c r="O3032" s="194"/>
      <c r="P3032" s="208"/>
      <c r="Q3032" s="194"/>
      <c r="R3032" s="210"/>
      <c r="S3032" s="211"/>
      <c r="T3032" s="193"/>
      <c r="U3032" s="40"/>
      <c r="W3032" s="41" t="str">
        <f t="shared" si="189"/>
        <v/>
      </c>
      <c r="X3032" s="58" t="str">
        <f t="shared" si="190"/>
        <v/>
      </c>
      <c r="Y3032" s="58" t="str">
        <f t="shared" si="188"/>
        <v/>
      </c>
      <c r="AC3032" s="41" t="str">
        <f t="shared" si="191"/>
        <v/>
      </c>
      <c r="AE3032" s="41" t="str">
        <f>IF($H3032="", "", IF(COUNTIF($AA$11:$AA$131, $H3032)&gt;0, 'Application Process'!$AC$4, ""))</f>
        <v/>
      </c>
    </row>
    <row r="3033" spans="1:31" x14ac:dyDescent="0.25">
      <c r="A3033" s="40"/>
      <c r="B3033" s="88" t="str">
        <f>IF($X3033="", "", IF(COUNTIF('Application Process'!$I$11:$I$3035, $X3033)=0, 'Job Database'!$Y$8, IFERROR(INDEX('Application Process'!$AJ$11:$AJ$3035, MATCH($X3033, 'Application Process'!$I$11:$I$3035, 0)), "")))</f>
        <v/>
      </c>
      <c r="C3033" s="40"/>
      <c r="D3033" s="207"/>
      <c r="E3033" s="194"/>
      <c r="F3033" s="194"/>
      <c r="G3033" s="208"/>
      <c r="H3033" s="194"/>
      <c r="I3033" s="208"/>
      <c r="J3033" s="194"/>
      <c r="K3033" s="209"/>
      <c r="L3033" s="194"/>
      <c r="M3033" s="196"/>
      <c r="N3033" s="194"/>
      <c r="O3033" s="194"/>
      <c r="P3033" s="208"/>
      <c r="Q3033" s="194"/>
      <c r="R3033" s="210"/>
      <c r="S3033" s="211"/>
      <c r="T3033" s="193"/>
      <c r="U3033" s="40"/>
      <c r="W3033" s="41" t="str">
        <f t="shared" si="189"/>
        <v/>
      </c>
      <c r="X3033" s="58" t="str">
        <f t="shared" si="190"/>
        <v/>
      </c>
      <c r="Y3033" s="58" t="str">
        <f t="shared" si="188"/>
        <v/>
      </c>
      <c r="AC3033" s="41" t="str">
        <f t="shared" si="191"/>
        <v/>
      </c>
      <c r="AE3033" s="41" t="str">
        <f>IF($H3033="", "", IF(COUNTIF($AA$11:$AA$131, $H3033)&gt;0, 'Application Process'!$AC$4, ""))</f>
        <v/>
      </c>
    </row>
    <row r="3034" spans="1:31" x14ac:dyDescent="0.25">
      <c r="A3034" s="40"/>
      <c r="B3034" s="88" t="str">
        <f>IF($X3034="", "", IF(COUNTIF('Application Process'!$I$11:$I$3035, $X3034)=0, 'Job Database'!$Y$8, IFERROR(INDEX('Application Process'!$AJ$11:$AJ$3035, MATCH($X3034, 'Application Process'!$I$11:$I$3035, 0)), "")))</f>
        <v/>
      </c>
      <c r="C3034" s="40"/>
      <c r="D3034" s="207"/>
      <c r="E3034" s="194"/>
      <c r="F3034" s="194"/>
      <c r="G3034" s="208"/>
      <c r="H3034" s="194"/>
      <c r="I3034" s="208"/>
      <c r="J3034" s="194"/>
      <c r="K3034" s="209"/>
      <c r="L3034" s="194"/>
      <c r="M3034" s="196"/>
      <c r="N3034" s="194"/>
      <c r="O3034" s="194"/>
      <c r="P3034" s="208"/>
      <c r="Q3034" s="194"/>
      <c r="R3034" s="210"/>
      <c r="S3034" s="211"/>
      <c r="T3034" s="193"/>
      <c r="U3034" s="40"/>
      <c r="W3034" s="41" t="str">
        <f t="shared" si="189"/>
        <v/>
      </c>
      <c r="X3034" s="58" t="str">
        <f t="shared" si="190"/>
        <v/>
      </c>
      <c r="Y3034" s="58" t="str">
        <f t="shared" si="188"/>
        <v/>
      </c>
      <c r="AC3034" s="41" t="str">
        <f t="shared" si="191"/>
        <v/>
      </c>
      <c r="AE3034" s="41" t="str">
        <f>IF($H3034="", "", IF(COUNTIF($AA$11:$AA$131, $H3034)&gt;0, 'Application Process'!$AC$4, ""))</f>
        <v/>
      </c>
    </row>
    <row r="3035" spans="1:31" x14ac:dyDescent="0.25">
      <c r="A3035" s="40"/>
      <c r="B3035" s="89" t="str">
        <f>IF($X3035="", "", IF(COUNTIF('Application Process'!$I$11:$I$3035, $X3035)=0, 'Job Database'!$Y$8, IFERROR(INDEX('Application Process'!$AJ$11:$AJ$3035, MATCH($X3035, 'Application Process'!$I$11:$I$3035, 0)), "")))</f>
        <v/>
      </c>
      <c r="C3035" s="40"/>
      <c r="D3035" s="212"/>
      <c r="E3035" s="199"/>
      <c r="F3035" s="199"/>
      <c r="G3035" s="213"/>
      <c r="H3035" s="199"/>
      <c r="I3035" s="213"/>
      <c r="J3035" s="199"/>
      <c r="K3035" s="214"/>
      <c r="L3035" s="199"/>
      <c r="M3035" s="201"/>
      <c r="N3035" s="199"/>
      <c r="O3035" s="199"/>
      <c r="P3035" s="213"/>
      <c r="Q3035" s="199"/>
      <c r="R3035" s="215"/>
      <c r="S3035" s="216"/>
      <c r="T3035" s="198"/>
      <c r="U3035" s="40"/>
      <c r="W3035" s="16" t="str">
        <f t="shared" si="189"/>
        <v/>
      </c>
      <c r="X3035" s="59" t="str">
        <f t="shared" si="190"/>
        <v/>
      </c>
      <c r="Y3035" s="59" t="str">
        <f t="shared" si="188"/>
        <v/>
      </c>
      <c r="AC3035" s="16" t="str">
        <f t="shared" si="191"/>
        <v/>
      </c>
      <c r="AE3035" s="16" t="str">
        <f>IF($H3035="", "", IF(COUNTIF($AA$11:$AA$131, $H3035)&gt;0, 'Application Process'!$AC$4, ""))</f>
        <v/>
      </c>
    </row>
    <row r="3036" spans="1:31" x14ac:dyDescent="0.25">
      <c r="A3036" s="40"/>
      <c r="B3036" s="40"/>
      <c r="C3036" s="40"/>
      <c r="D3036" s="40"/>
      <c r="E3036" s="40"/>
      <c r="F3036" s="40"/>
      <c r="G3036" s="40"/>
      <c r="H3036" s="40"/>
      <c r="I3036" s="40"/>
      <c r="J3036" s="40"/>
      <c r="K3036" s="40"/>
      <c r="L3036" s="40"/>
      <c r="M3036" s="40"/>
      <c r="N3036" s="40"/>
      <c r="O3036" s="40"/>
      <c r="P3036" s="40"/>
      <c r="Q3036" s="40"/>
      <c r="R3036" s="40"/>
      <c r="S3036" s="40"/>
      <c r="T3036" s="40"/>
      <c r="U3036" s="40"/>
    </row>
    <row r="3037" spans="1:31" hidden="1" x14ac:dyDescent="0.25"/>
    <row r="3038" spans="1:31" hidden="1" x14ac:dyDescent="0.25"/>
    <row r="3039" spans="1:31" hidden="1" x14ac:dyDescent="0.25"/>
  </sheetData>
  <sheetProtection algorithmName="SHA-512" hashValue="xFQ4DGK+aWNF2L3DfRvHwZqOjh4D+hMYVnjdctMhwEIm2KNtK98VorKUgCvZT/CEdpnJHGEsKe3GbBM8bfiG9g==" saltValue="4KGBHMYd3VVzJj/rg2BjqA==" spinCount="100000" sheet="1" objects="1" scenarios="1" sort="0" autoFilter="0"/>
  <autoFilter ref="D10:T20" xr:uid="{13F02FC6-C332-40A1-BA23-8AF9B2F1C0E9}"/>
  <mergeCells count="4">
    <mergeCell ref="O8:R8"/>
    <mergeCell ref="B2:E3"/>
    <mergeCell ref="B4:E4"/>
    <mergeCell ref="G2:H6"/>
  </mergeCells>
  <conditionalFormatting sqref="H11:H3035">
    <cfRule type="expression" dxfId="68" priority="11">
      <formula>$AC11="X"</formula>
    </cfRule>
  </conditionalFormatting>
  <conditionalFormatting sqref="H7">
    <cfRule type="expression" dxfId="67" priority="10">
      <formula>NOT($H$7="")</formula>
    </cfRule>
  </conditionalFormatting>
  <conditionalFormatting sqref="D7">
    <cfRule type="expression" dxfId="66" priority="9">
      <formula>NOT($D$7="")</formula>
    </cfRule>
  </conditionalFormatting>
  <conditionalFormatting sqref="D11:D3035">
    <cfRule type="expression" dxfId="65" priority="8">
      <formula>$W11="X"</formula>
    </cfRule>
  </conditionalFormatting>
  <dataValidations count="4">
    <dataValidation type="list" allowBlank="1" showInputMessage="1" showErrorMessage="1" sqref="H11:H3035" xr:uid="{DFFF76C2-36DD-49D6-B8B2-9F010B193856}">
      <formula1>$AA$10:$AA$131</formula1>
    </dataValidation>
    <dataValidation type="list" allowBlank="1" showInputMessage="1" showErrorMessage="1" sqref="D11:D3035" xr:uid="{DB67B0BD-4754-4BCB-A83E-5497F8A99F80}">
      <formula1>$Y$9</formula1>
    </dataValidation>
    <dataValidation type="list" allowBlank="1" showInputMessage="1" showErrorMessage="1" sqref="G11:G3035" xr:uid="{803D1896-E7F0-476F-A35C-CDBC84929FD9}">
      <formula1>$AG$10:$AG$16</formula1>
    </dataValidation>
    <dataValidation type="list" allowBlank="1" showInputMessage="1" showErrorMessage="1" sqref="P11:P3035" xr:uid="{675718FB-1E60-4F92-86A6-35D03AE7E0C8}">
      <formula1>$AI$10:$AI$13</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5E0C8266-FD15-44D0-97FB-A3FD4B875576}">
            <xm:f>B11='Application Process'!$AJ$5</xm:f>
            <x14:dxf>
              <font>
                <b/>
                <i val="0"/>
                <color theme="1"/>
              </font>
              <fill>
                <patternFill>
                  <bgColor rgb="FFFFC000"/>
                </patternFill>
              </fill>
              <border>
                <left style="thin">
                  <color auto="1"/>
                </left>
                <right style="thin">
                  <color auto="1"/>
                </right>
                <top style="thin">
                  <color auto="1"/>
                </top>
                <bottom style="thin">
                  <color auto="1"/>
                </bottom>
                <vertical/>
                <horizontal/>
              </border>
            </x14:dxf>
          </x14:cfRule>
          <x14:cfRule type="expression" priority="49" id="{2B4089F8-D423-4E5B-B435-65BE16A7C38A}">
            <xm:f>B11='Application Process'!$AJ$8</xm:f>
            <x14:dxf>
              <font>
                <b/>
                <i val="0"/>
                <color theme="0"/>
              </font>
              <fill>
                <patternFill>
                  <bgColor theme="5" tint="-0.499984740745262"/>
                </patternFill>
              </fill>
              <border>
                <left style="thin">
                  <color auto="1"/>
                </left>
                <right style="thin">
                  <color auto="1"/>
                </right>
                <top style="thin">
                  <color auto="1"/>
                </top>
                <bottom style="thin">
                  <color auto="1"/>
                </bottom>
                <vertical/>
                <horizontal/>
              </border>
            </x14:dxf>
          </x14:cfRule>
          <x14:cfRule type="expression" priority="50" id="{FF127ADA-E19A-4F41-9129-1854CBF77417}">
            <xm:f>B11='Application Process'!$AJ$7</xm:f>
            <x14:dxf>
              <font>
                <b/>
                <i val="0"/>
                <color theme="0"/>
              </font>
              <fill>
                <patternFill>
                  <bgColor theme="1"/>
                </patternFill>
              </fill>
              <border>
                <left style="thin">
                  <color auto="1"/>
                </left>
                <right style="thin">
                  <color auto="1"/>
                </right>
                <top style="thin">
                  <color auto="1"/>
                </top>
                <bottom style="thin">
                  <color auto="1"/>
                </bottom>
                <vertical/>
                <horizontal/>
              </border>
            </x14:dxf>
          </x14:cfRule>
          <x14:cfRule type="expression" priority="51" id="{564E8F71-F0F3-4CEC-805F-D8E19FA36D72}">
            <xm:f>B11='Application Process'!$AJ$6</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14:cfRule type="expression" priority="52" id="{ACC0C9A8-0468-496D-A480-076BDEABA84B}">
            <xm:f>B11='Application Process'!$AJ$4</xm:f>
            <x14:dxf>
              <font>
                <b/>
                <i val="0"/>
                <color theme="0"/>
              </font>
              <fill>
                <patternFill>
                  <bgColor rgb="FF0000FF"/>
                </patternFill>
              </fill>
              <border>
                <left style="thin">
                  <color auto="1"/>
                </left>
                <right style="thin">
                  <color auto="1"/>
                </right>
                <top style="thin">
                  <color auto="1"/>
                </top>
                <bottom style="thin">
                  <color auto="1"/>
                </bottom>
              </border>
            </x14:dxf>
          </x14:cfRule>
          <x14:cfRule type="expression" priority="53" id="{1E17EC81-62A5-459C-9BBD-0CE9BA79AE72}">
            <xm:f>B11='Application Process'!$AJ$3</xm:f>
            <x14:dxf>
              <font>
                <b/>
                <i val="0"/>
                <color theme="0"/>
              </font>
              <fill>
                <patternFill>
                  <bgColor rgb="FF00B050"/>
                </patternFill>
              </fill>
              <border>
                <left style="thin">
                  <color auto="1"/>
                </left>
                <right style="thin">
                  <color auto="1"/>
                </right>
                <top style="thin">
                  <color auto="1"/>
                </top>
                <bottom style="thin">
                  <color auto="1"/>
                </bottom>
                <vertical/>
                <horizontal/>
              </border>
            </x14:dxf>
          </x14:cfRule>
          <x14:cfRule type="expression" priority="54" id="{ED826140-61B6-444E-9678-453BD7C2AF86}">
            <xm:f>B11='Application Process'!$AJ$2</xm:f>
            <x14:dxf>
              <font>
                <b/>
                <i val="0"/>
                <color theme="0"/>
              </font>
              <fill>
                <patternFill>
                  <bgColor rgb="FF7030A0"/>
                </patternFill>
              </fill>
              <border>
                <left style="thin">
                  <color auto="1"/>
                </left>
                <right style="thin">
                  <color auto="1"/>
                </right>
                <top style="thin">
                  <color auto="1"/>
                </top>
                <bottom style="thin">
                  <color auto="1"/>
                </bottom>
                <vertical/>
                <horizontal/>
              </border>
            </x14:dxf>
          </x14:cfRule>
          <xm:sqref>B11:B3035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55218-97FC-4E15-9AE0-E39DFA8E8ED8}">
  <sheetPr>
    <tabColor rgb="FFFFC000"/>
  </sheetPr>
  <dimension ref="A1:CP3037"/>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3" width="5.7109375" style="1" customWidth="1"/>
    <col min="4" max="4" width="2.85546875" style="1" customWidth="1"/>
    <col min="5" max="5" width="11.42578125" style="1" customWidth="1"/>
    <col min="6" max="6" width="2.85546875" style="1" customWidth="1"/>
    <col min="7" max="7" width="10" style="1" customWidth="1"/>
    <col min="8" max="8" width="2.85546875" style="1" customWidth="1"/>
    <col min="9" max="9" width="40" style="1" customWidth="1"/>
    <col min="10" max="16" width="14.28515625" style="1" customWidth="1"/>
    <col min="17" max="17" width="2.85546875" style="1" customWidth="1"/>
    <col min="18" max="18" width="9.140625" style="1" hidden="1" customWidth="1"/>
    <col min="19" max="21" width="8.5703125" style="1" hidden="1" customWidth="1"/>
    <col min="22" max="22" width="2.85546875" style="1" hidden="1" customWidth="1"/>
    <col min="23" max="23" width="28.5703125" style="1" hidden="1" customWidth="1"/>
    <col min="24" max="24" width="2.85546875" style="1" hidden="1" customWidth="1"/>
    <col min="25" max="26" width="5.7109375" style="1" hidden="1" customWidth="1"/>
    <col min="27" max="27" width="28.5703125" style="1" hidden="1" customWidth="1"/>
    <col min="28" max="28" width="2.85546875" style="1" hidden="1" customWidth="1"/>
    <col min="29" max="29" width="9.140625" style="1" hidden="1" customWidth="1"/>
    <col min="30" max="30" width="2.85546875" style="1" hidden="1" customWidth="1"/>
    <col min="31" max="31" width="8.5703125" style="1" hidden="1" customWidth="1"/>
    <col min="32" max="32" width="2.85546875" style="1" hidden="1" customWidth="1"/>
    <col min="33" max="34" width="14.28515625" style="1" hidden="1" customWidth="1"/>
    <col min="35" max="35" width="2.85546875" style="1" hidden="1" customWidth="1"/>
    <col min="36" max="36" width="10" style="1" hidden="1" customWidth="1"/>
    <col min="37" max="37" width="2.85546875" style="1" hidden="1" customWidth="1"/>
    <col min="38" max="43" width="8.5703125" style="1" hidden="1" customWidth="1"/>
    <col min="44" max="44" width="2.85546875" style="1" hidden="1" customWidth="1"/>
    <col min="45" max="49" width="11.42578125" style="1" hidden="1" customWidth="1"/>
    <col min="50" max="51" width="2.85546875" style="1" hidden="1" customWidth="1"/>
    <col min="52" max="57" width="11.42578125" style="1" hidden="1" customWidth="1"/>
    <col min="58" max="59" width="2.85546875" style="1" hidden="1" customWidth="1"/>
    <col min="60" max="60" width="28.5703125" style="1" hidden="1" customWidth="1"/>
    <col min="61" max="61" width="2.85546875" style="1" hidden="1" customWidth="1"/>
    <col min="62" max="62" width="35.7109375" style="1" hidden="1" customWidth="1"/>
    <col min="63" max="63" width="2.85546875" style="1" hidden="1" customWidth="1"/>
    <col min="64" max="64" width="10.7109375" style="1" hidden="1" customWidth="1"/>
    <col min="65" max="65" width="11.42578125" style="1" hidden="1" customWidth="1"/>
    <col min="66" max="66" width="2.85546875" style="1" hidden="1" customWidth="1"/>
    <col min="67" max="70" width="9.140625" style="1" hidden="1" customWidth="1"/>
    <col min="71" max="71" width="2.85546875" style="1" hidden="1" customWidth="1"/>
    <col min="72" max="73" width="17.140625" style="1" hidden="1" customWidth="1"/>
    <col min="74" max="74" width="2.85546875" style="1" hidden="1" customWidth="1"/>
    <col min="75" max="77" width="5.7109375" style="1" hidden="1" customWidth="1"/>
    <col min="78" max="78" width="2.85546875" style="1" hidden="1" customWidth="1"/>
    <col min="79" max="81" width="5.7109375" style="1" hidden="1" customWidth="1"/>
    <col min="82" max="82" width="2.85546875" style="1" hidden="1" customWidth="1"/>
    <col min="83" max="85" width="11.42578125" style="1" hidden="1" customWidth="1"/>
    <col min="86" max="86" width="2.85546875" style="1" hidden="1" customWidth="1"/>
    <col min="87" max="89" width="11.42578125" style="1" hidden="1" customWidth="1"/>
    <col min="90" max="90" width="2.85546875" style="1" hidden="1" customWidth="1"/>
    <col min="91" max="91" width="14.28515625" style="1" hidden="1" customWidth="1"/>
    <col min="92" max="92" width="28.5703125" style="1" hidden="1" customWidth="1"/>
    <col min="93" max="93" width="2.85546875" style="1" hidden="1" customWidth="1"/>
    <col min="94" max="16384" width="9.140625" style="1" hidden="1"/>
  </cols>
  <sheetData>
    <row r="1" spans="1:94" x14ac:dyDescent="0.25">
      <c r="A1" s="40"/>
      <c r="B1" s="40"/>
      <c r="C1" s="40"/>
      <c r="D1" s="40"/>
      <c r="E1" s="40"/>
      <c r="F1" s="40"/>
      <c r="G1" s="40"/>
      <c r="H1" s="40"/>
      <c r="I1" s="40"/>
      <c r="J1" s="40"/>
      <c r="K1" s="40"/>
      <c r="L1" s="40"/>
      <c r="M1" s="40"/>
      <c r="N1" s="40"/>
      <c r="O1" s="40"/>
      <c r="P1" s="40"/>
      <c r="Q1" s="40"/>
    </row>
    <row r="2" spans="1:94" x14ac:dyDescent="0.25">
      <c r="A2" s="40"/>
      <c r="B2" s="291" t="s">
        <v>46</v>
      </c>
      <c r="C2" s="292"/>
      <c r="D2" s="292"/>
      <c r="E2" s="292"/>
      <c r="F2" s="292"/>
      <c r="G2" s="292"/>
      <c r="H2" s="292"/>
      <c r="I2" s="293"/>
      <c r="J2" s="40"/>
      <c r="K2" s="224" t="s">
        <v>66</v>
      </c>
      <c r="L2" s="225"/>
      <c r="M2" s="225"/>
      <c r="N2" s="225"/>
      <c r="O2" s="225"/>
      <c r="P2" s="226"/>
      <c r="Q2" s="40"/>
      <c r="AJ2" s="15" t="str">
        <f>'Job Database'!$Y2</f>
        <v>Declined</v>
      </c>
    </row>
    <row r="3" spans="1:94" x14ac:dyDescent="0.25">
      <c r="A3" s="40"/>
      <c r="B3" s="294"/>
      <c r="C3" s="295"/>
      <c r="D3" s="295"/>
      <c r="E3" s="295"/>
      <c r="F3" s="295"/>
      <c r="G3" s="295"/>
      <c r="H3" s="295"/>
      <c r="I3" s="296"/>
      <c r="J3" s="40"/>
      <c r="K3" s="304"/>
      <c r="L3" s="305"/>
      <c r="M3" s="305"/>
      <c r="N3" s="305"/>
      <c r="O3" s="305"/>
      <c r="P3" s="306"/>
      <c r="Q3" s="40"/>
      <c r="AC3" s="60"/>
      <c r="AJ3" s="41" t="str">
        <f>'Job Database'!$Y3</f>
        <v>Successful</v>
      </c>
      <c r="BH3" s="19" t="s">
        <v>94</v>
      </c>
      <c r="BI3" s="19"/>
      <c r="BJ3" s="99">
        <f ca="1">YEAR($AG$5)</f>
        <v>2020</v>
      </c>
      <c r="BK3" s="76"/>
      <c r="BL3" s="19" t="s">
        <v>95</v>
      </c>
      <c r="BM3" s="19" t="s">
        <v>33</v>
      </c>
      <c r="BO3" s="19" t="s">
        <v>96</v>
      </c>
      <c r="BP3" s="19" t="s">
        <v>97</v>
      </c>
      <c r="BQ3" s="19" t="s">
        <v>98</v>
      </c>
      <c r="BR3" s="19" t="s">
        <v>99</v>
      </c>
    </row>
    <row r="4" spans="1:94" x14ac:dyDescent="0.25">
      <c r="A4" s="40"/>
      <c r="B4" s="307" t="str">
        <f>IF('Intro &amp; Setup'!$H$16="", "", 'Intro &amp; Setup'!$H$16)</f>
        <v>Job Seeker</v>
      </c>
      <c r="C4" s="307"/>
      <c r="D4" s="307"/>
      <c r="E4" s="307"/>
      <c r="F4" s="307"/>
      <c r="G4" s="307"/>
      <c r="H4" s="307"/>
      <c r="I4" s="307"/>
      <c r="J4" s="40"/>
      <c r="K4" s="227"/>
      <c r="L4" s="228"/>
      <c r="M4" s="228"/>
      <c r="N4" s="228"/>
      <c r="O4" s="228"/>
      <c r="P4" s="229"/>
      <c r="Q4" s="40"/>
      <c r="AC4" s="15" t="s">
        <v>67</v>
      </c>
      <c r="AG4" s="19" t="s">
        <v>93</v>
      </c>
      <c r="AJ4" s="41" t="str">
        <f>'Job Database'!$Y4</f>
        <v>Active</v>
      </c>
      <c r="AZ4" s="15" t="s">
        <v>117</v>
      </c>
      <c r="BH4" s="73" t="s">
        <v>100</v>
      </c>
      <c r="BJ4" s="91">
        <f ca="1">IF(BL4="Sat", BM4+2, IF(BL4="Sun", BM4+1, BM4))</f>
        <v>43831</v>
      </c>
      <c r="BK4" s="92"/>
      <c r="BL4" s="50" t="str">
        <f ca="1">TEXT(BM4, "ddd")</f>
        <v>Wed</v>
      </c>
      <c r="BM4" s="93">
        <f ca="1">DATE(BJ3, MONTH(1), DAY(1))</f>
        <v>43831</v>
      </c>
      <c r="BO4" s="15" t="s">
        <v>101</v>
      </c>
      <c r="BP4" s="15">
        <v>0</v>
      </c>
      <c r="BQ4" s="15">
        <v>0</v>
      </c>
      <c r="BR4" s="15">
        <v>3</v>
      </c>
    </row>
    <row r="5" spans="1:94" x14ac:dyDescent="0.25">
      <c r="A5" s="40"/>
      <c r="B5" s="315" t="str">
        <f ca="1">IF($BT$9=0, "", "Interview warning")</f>
        <v/>
      </c>
      <c r="C5" s="315"/>
      <c r="D5" s="315"/>
      <c r="E5" s="315"/>
      <c r="F5" s="40"/>
      <c r="G5" s="40"/>
      <c r="H5" s="40"/>
      <c r="I5" s="146" t="str">
        <f ca="1">IF($BU$9=0, "", "Interview(s) TODAY!")</f>
        <v/>
      </c>
      <c r="J5" s="49" t="str">
        <f>IF(AZ$7=0, "", "Stale")</f>
        <v/>
      </c>
      <c r="K5" s="49"/>
      <c r="L5" s="49" t="str">
        <f ca="1">IF(BA$7=0, "", "Stale")</f>
        <v>Stale</v>
      </c>
      <c r="M5" s="49" t="str">
        <f ca="1">IF(BB$7=0, "", "Stale")</f>
        <v>Stale</v>
      </c>
      <c r="N5" s="49" t="str">
        <f>IF(BC$7=0, "", "Stale")</f>
        <v/>
      </c>
      <c r="O5" s="49" t="str">
        <f t="shared" ref="O5:P5" si="0">IF(BD$7=0, "", "Stale")</f>
        <v/>
      </c>
      <c r="P5" s="49" t="str">
        <f t="shared" si="0"/>
        <v/>
      </c>
      <c r="Q5" s="40"/>
      <c r="AC5" s="16" t="s">
        <v>68</v>
      </c>
      <c r="AG5" s="90">
        <f ca="1">TODAY()</f>
        <v>44013</v>
      </c>
      <c r="AJ5" s="41" t="str">
        <f>'Job Database'!$Y5</f>
        <v>Action</v>
      </c>
      <c r="AZ5" s="16" t="s">
        <v>118</v>
      </c>
      <c r="BH5" s="74" t="s">
        <v>102</v>
      </c>
      <c r="BJ5" s="94">
        <f ca="1">BM5-INDEX(BR4:BR10, MATCH(BL5, BO4:BO10, 0))</f>
        <v>43931</v>
      </c>
      <c r="BK5" s="92"/>
      <c r="BL5" s="51" t="str">
        <f t="shared" ref="BL5:BL6" ca="1" si="1">TEXT(BM5, "ddd")</f>
        <v>Sun</v>
      </c>
      <c r="BM5" s="95">
        <f ca="1">DATE(YEAR(BM4),MONTH(DATE(YEAR(BM4),MONTH(1),DAY(1)))+((INT(((MOD((19*(MOD(YEAR(BM4),19))+(INT(YEAR(BM4)/100))-(INT(INT(YEAR(BM4)/100)/4))-(INT(((INT(YEAR(BM4)/100))-(INT(((INT(YEAR(BM4)/100))+8)/25))+1)/3))+15),30))+(MOD((32+2*(MOD(INT(YEAR(BM4)/100),4))+2*(INT((MOD(YEAR(BM4),100))/4))-(MOD((19*(MOD(YEAR(BM4),19))+(INT(YEAR(BM4)/100))-(INT(INT(YEAR(BM4)/100)/4))-(INT(((INT(YEAR(BM4)/100))-(INT(((INT(YEAR(BM4)/100))+8)/25))+1)/3))+15),30))-(MOD((MOD(YEAR(BM4),100)),4))),7))-7*(INT(((MOD(YEAR(BM4),19))+11*(MOD((19*(MOD(YEAR(BM4),19))+(INT(YEAR(BM4)/100))-(INT(INT(YEAR(BM4)/100)/4))-(INT(((INT(YEAR(BM4)/100))-(INT(((INT(YEAR(BM4)/100))+8)/25))+1)/3))+15),30))+22*(MOD((32+2*(MOD(INT(YEAR(BM4)/100),4))+2*(INT((MOD(YEAR(BM4),100))/4))-(MOD((19*(MOD(YEAR(BM4),19))+(INT(YEAR(BM4)/100))-(INT(INT(YEAR(BM4)/100)/4))-(INT(((INT(YEAR(BM4)/100))-(INT(((INT(YEAR(BM4)/100))+8)/25))+1)/3))+15),30))-(MOD((MOD(YEAR(BM4),100)),4))),7)))/451))+114)/31))-1),DAY(DATE(YEAR(BM4),MONTH(1),DAY(1)))+(((MOD(((MOD((19*(MOD(YEAR(BM4),19))+(INT(YEAR(BM4)/100))-(INT(INT(YEAR(BM4)/100)/4))-(INT(((INT(YEAR(BM4)/100))-(INT(((INT(YEAR(BM4)/100))+8)/25))+1)/3))+15),30))+(MOD((32+2*(MOD(INT(YEAR(BM4)/100),4))+2*(INT((MOD(YEAR(BM4),100))/4))-(MOD((19*(MOD(YEAR(BM4),19))+(INT(YEAR(BM4)/100))-(INT(INT(YEAR(BM4)/100)/4))-(INT(((INT(YEAR(BM4)/100))-(INT(((INT(YEAR(BM4)/100))+8)/25))+1)/3))+15),30))-(MOD((MOD(YEAR(BM4),100)),4))),7))-7*(INT(((MOD(YEAR(BM4),19))+11*(MOD((19*(MOD(YEAR(BM4),19))+(INT(YEAR(BM4)/100))-(INT(INT(YEAR(BM4)/100)/4))-(INT(((INT(YEAR(BM4)/100))-(INT(((INT(YEAR(BM4)/100))+8)/25))+1)/3))+15),30))+22*(MOD((32+2*(MOD(INT(YEAR(BM4)/100),4))+2*(INT((MOD(YEAR(BM4),100))/4))-(MOD((19*(MOD(YEAR(BM4),19))+(INT(YEAR(BM4)/100))-(INT(INT(YEAR(BM4)/100)/4))-(INT(((INT(YEAR(BM4)/100))-(INT(((INT(YEAR(BM4)/100))+8)/25))+1)/3))+15),30))-(MOD((MOD(YEAR(BM4),100)),4))),7)))/451))+114),31))+1)-1))</f>
        <v>43933</v>
      </c>
      <c r="BO5" s="41" t="s">
        <v>103</v>
      </c>
      <c r="BP5" s="41">
        <v>1</v>
      </c>
      <c r="BQ5" s="41">
        <v>6</v>
      </c>
      <c r="BR5" s="41">
        <v>4</v>
      </c>
    </row>
    <row r="6" spans="1:94" ht="15" customHeight="1" x14ac:dyDescent="0.25">
      <c r="A6" s="40"/>
      <c r="B6" s="315" t="str">
        <f>IF($T$9=0, "", "Action required on hold date")</f>
        <v/>
      </c>
      <c r="C6" s="315"/>
      <c r="D6" s="315"/>
      <c r="E6" s="315"/>
      <c r="F6" s="315"/>
      <c r="G6" s="315"/>
      <c r="H6" s="40"/>
      <c r="I6" s="49" t="str">
        <f>IF($AE$9=0, "", "Duplicate Job Entries")</f>
        <v/>
      </c>
      <c r="J6" s="49" t="str">
        <f>IF(AZ$9=0, "", "Warnings")</f>
        <v/>
      </c>
      <c r="K6" s="49"/>
      <c r="L6" s="49" t="str">
        <f ca="1">IF(BA$9=0, "", "Warnings")</f>
        <v/>
      </c>
      <c r="M6" s="49" t="str">
        <f ca="1">IF(BB$9=0, "", "Warnings")</f>
        <v/>
      </c>
      <c r="N6" s="49" t="str">
        <f>IF(BC$9=0, "", "Warnings")</f>
        <v/>
      </c>
      <c r="O6" s="49" t="str">
        <f t="shared" ref="O6:P6" si="2">IF(BD$9=0, "", "Warnings")</f>
        <v/>
      </c>
      <c r="P6" s="49" t="str">
        <f t="shared" si="2"/>
        <v/>
      </c>
      <c r="Q6" s="40"/>
      <c r="AJ6" s="41" t="str">
        <f>'Job Database'!$Y6</f>
        <v>Stale</v>
      </c>
      <c r="BH6" s="74" t="s">
        <v>104</v>
      </c>
      <c r="BJ6" s="94">
        <f ca="1">BJ5+3</f>
        <v>43934</v>
      </c>
      <c r="BK6" s="92"/>
      <c r="BL6" s="51" t="str">
        <f t="shared" ca="1" si="1"/>
        <v>Sun</v>
      </c>
      <c r="BM6" s="95">
        <f ca="1">BM5</f>
        <v>43933</v>
      </c>
      <c r="BO6" s="41" t="s">
        <v>105</v>
      </c>
      <c r="BP6" s="41">
        <v>2</v>
      </c>
      <c r="BQ6" s="41">
        <v>5</v>
      </c>
      <c r="BR6" s="41">
        <v>5</v>
      </c>
      <c r="CE6" s="309" t="s">
        <v>159</v>
      </c>
      <c r="CF6" s="310"/>
      <c r="CG6" s="311"/>
      <c r="CI6" s="312" t="s">
        <v>116</v>
      </c>
      <c r="CJ6" s="313"/>
      <c r="CK6" s="314"/>
    </row>
    <row r="7" spans="1:94" ht="15" customHeight="1" x14ac:dyDescent="0.25">
      <c r="A7" s="40"/>
      <c r="B7" s="315" t="str">
        <f>IF($S$9=0, "", "On hold until date")</f>
        <v/>
      </c>
      <c r="C7" s="315"/>
      <c r="D7" s="315"/>
      <c r="E7" s="315"/>
      <c r="F7" s="315"/>
      <c r="G7" s="315"/>
      <c r="H7" s="40"/>
      <c r="I7" s="49" t="str">
        <f>IF($AC$9=0, "", "Jobs missing from the database")</f>
        <v/>
      </c>
      <c r="J7" s="40"/>
      <c r="K7" s="111" t="s">
        <v>120</v>
      </c>
      <c r="L7" s="181"/>
      <c r="M7" s="181"/>
      <c r="N7" s="181"/>
      <c r="O7" s="309" t="s">
        <v>44</v>
      </c>
      <c r="P7" s="311"/>
      <c r="Q7" s="40"/>
      <c r="AJ7" s="41" t="str">
        <f>'Job Database'!$Y7</f>
        <v>Denied</v>
      </c>
      <c r="AS7" s="60">
        <f>'Intro &amp; Setup'!$AI$24</f>
        <v>10</v>
      </c>
      <c r="AT7" s="60">
        <f>'Intro &amp; Setup'!$AI$25</f>
        <v>10</v>
      </c>
      <c r="AU7" s="60">
        <f>'Intro &amp; Setup'!$AI$26</f>
        <v>10</v>
      </c>
      <c r="AV7" s="60">
        <f>'Intro &amp; Setup'!$AI$27</f>
        <v>10</v>
      </c>
      <c r="AW7" s="60">
        <f>'Intro &amp; Setup'!$AI$28</f>
        <v>10</v>
      </c>
      <c r="AZ7" s="60">
        <f>COUNTIF(AZ$11:AZ$3035, $AZ$4)</f>
        <v>0</v>
      </c>
      <c r="BA7" s="60">
        <f t="shared" ref="BA7:BE7" ca="1" si="3">COUNTIF(BA$11:BA$3035, $AZ$4)</f>
        <v>1</v>
      </c>
      <c r="BB7" s="60">
        <f t="shared" ca="1" si="3"/>
        <v>2</v>
      </c>
      <c r="BC7" s="60">
        <f t="shared" si="3"/>
        <v>0</v>
      </c>
      <c r="BD7" s="60">
        <f t="shared" si="3"/>
        <v>0</v>
      </c>
      <c r="BE7" s="60">
        <f t="shared" si="3"/>
        <v>0</v>
      </c>
      <c r="BH7" s="74" t="s">
        <v>106</v>
      </c>
      <c r="BJ7" s="94">
        <f ca="1">BM7+INDEX(BQ4:BQ10, MATCH(BL7, BO4:BO10, 0))</f>
        <v>43955</v>
      </c>
      <c r="BK7" s="92"/>
      <c r="BL7" s="51" t="str">
        <f ca="1">TEXT(BM7, "ddd")</f>
        <v>Fri</v>
      </c>
      <c r="BM7" s="95">
        <f ca="1">DATE(BJ3, 5, 1)</f>
        <v>43952</v>
      </c>
      <c r="BO7" s="41" t="s">
        <v>107</v>
      </c>
      <c r="BP7" s="41">
        <v>3</v>
      </c>
      <c r="BQ7" s="41">
        <v>4</v>
      </c>
      <c r="BR7" s="41">
        <v>6</v>
      </c>
    </row>
    <row r="8" spans="1:94" ht="15" customHeight="1" x14ac:dyDescent="0.25">
      <c r="A8" s="40"/>
      <c r="B8" s="241" t="s">
        <v>45</v>
      </c>
      <c r="C8" s="241"/>
      <c r="D8" s="40"/>
      <c r="E8" s="48" t="s">
        <v>35</v>
      </c>
      <c r="F8" s="40"/>
      <c r="G8" s="40"/>
      <c r="H8" s="40"/>
      <c r="I8" s="48" t="s">
        <v>31</v>
      </c>
      <c r="J8" s="48" t="s">
        <v>34</v>
      </c>
      <c r="K8" s="56"/>
      <c r="L8" s="48" t="s">
        <v>40</v>
      </c>
      <c r="M8" s="48" t="s">
        <v>40</v>
      </c>
      <c r="N8" s="48" t="s">
        <v>40</v>
      </c>
      <c r="O8" s="48" t="s">
        <v>41</v>
      </c>
      <c r="P8" s="48" t="s">
        <v>43</v>
      </c>
      <c r="Q8" s="40"/>
      <c r="AJ8" s="16" t="str">
        <f>'Job Database'!$Y8</f>
        <v>Untracked</v>
      </c>
      <c r="BH8" s="74" t="s">
        <v>108</v>
      </c>
      <c r="BJ8" s="94">
        <f ca="1">BM8-INDEX(BP4:BP10, MATCH(BL8, BO4:BO10, 0))</f>
        <v>43976</v>
      </c>
      <c r="BK8" s="92"/>
      <c r="BL8" s="51" t="str">
        <f ca="1">TEXT(BM8, "ddd")</f>
        <v>Sun</v>
      </c>
      <c r="BM8" s="95">
        <f ca="1">DATE(BJ3, 5, 31)</f>
        <v>43982</v>
      </c>
      <c r="BO8" s="41" t="s">
        <v>109</v>
      </c>
      <c r="BP8" s="41">
        <v>4</v>
      </c>
      <c r="BQ8" s="41">
        <v>3</v>
      </c>
      <c r="BR8" s="41">
        <v>0</v>
      </c>
      <c r="CE8" s="144">
        <v>1</v>
      </c>
      <c r="CF8" s="158">
        <v>2</v>
      </c>
      <c r="CG8" s="145">
        <v>3</v>
      </c>
      <c r="CI8" s="144">
        <v>1</v>
      </c>
      <c r="CJ8" s="158">
        <v>2</v>
      </c>
      <c r="CK8" s="145">
        <v>3</v>
      </c>
    </row>
    <row r="9" spans="1:94" x14ac:dyDescent="0.25">
      <c r="A9" s="40"/>
      <c r="B9" s="9" t="s">
        <v>27</v>
      </c>
      <c r="C9" s="11" t="s">
        <v>28</v>
      </c>
      <c r="D9" s="40"/>
      <c r="E9" s="17" t="s">
        <v>34</v>
      </c>
      <c r="F9" s="40"/>
      <c r="G9" s="17" t="s">
        <v>24</v>
      </c>
      <c r="H9" s="40"/>
      <c r="I9" s="6" t="s">
        <v>29</v>
      </c>
      <c r="J9" s="7" t="s">
        <v>36</v>
      </c>
      <c r="K9" s="112" t="s">
        <v>121</v>
      </c>
      <c r="L9" s="8" t="s">
        <v>37</v>
      </c>
      <c r="M9" s="7" t="s">
        <v>38</v>
      </c>
      <c r="N9" s="8" t="s">
        <v>39</v>
      </c>
      <c r="O9" s="7" t="s">
        <v>42</v>
      </c>
      <c r="P9" s="8" t="s">
        <v>42</v>
      </c>
      <c r="Q9" s="40"/>
      <c r="S9" s="60">
        <f>COUNTIF(S$11:S$3035, "X")</f>
        <v>0</v>
      </c>
      <c r="T9" s="60">
        <f>COUNTIF(T$11:T$3035, "X")</f>
        <v>0</v>
      </c>
      <c r="W9" s="19" t="s">
        <v>63</v>
      </c>
      <c r="AA9" s="19" t="s">
        <v>63</v>
      </c>
      <c r="AC9" s="60">
        <f>COUNTIF($AC$11:$AC$3035, "X")</f>
        <v>0</v>
      </c>
      <c r="AE9" s="60">
        <f>COUNTIF($AE$11:$AE$3035, "X")</f>
        <v>0</v>
      </c>
      <c r="AG9" s="19" t="s">
        <v>64</v>
      </c>
      <c r="AH9" s="19" t="s">
        <v>65</v>
      </c>
      <c r="AS9" s="60">
        <f>'Intro &amp; Setup'!$AD$24</f>
        <v>5</v>
      </c>
      <c r="AT9" s="60">
        <f>'Intro &amp; Setup'!$AD$25</f>
        <v>5</v>
      </c>
      <c r="AU9" s="60">
        <f>'Intro &amp; Setup'!$AD$26</f>
        <v>5</v>
      </c>
      <c r="AV9" s="60">
        <f>'Intro &amp; Setup'!$AD$27</f>
        <v>5</v>
      </c>
      <c r="AW9" s="60">
        <f>'Intro &amp; Setup'!$AD$28</f>
        <v>5</v>
      </c>
      <c r="AZ9" s="60">
        <f t="shared" ref="AZ9:BE9" si="4">COUNTIF(AZ$11:AZ$3035, $AZ$5)</f>
        <v>0</v>
      </c>
      <c r="BA9" s="60">
        <f t="shared" ca="1" si="4"/>
        <v>0</v>
      </c>
      <c r="BB9" s="60">
        <f t="shared" ca="1" si="4"/>
        <v>0</v>
      </c>
      <c r="BC9" s="60">
        <f t="shared" si="4"/>
        <v>0</v>
      </c>
      <c r="BD9" s="60">
        <f t="shared" si="4"/>
        <v>0</v>
      </c>
      <c r="BE9" s="60">
        <f t="shared" si="4"/>
        <v>0</v>
      </c>
      <c r="BH9" s="74" t="s">
        <v>110</v>
      </c>
      <c r="BJ9" s="94">
        <f ca="1">BM9-INDEX(BP4:BP10, MATCH(BL9, BO4:BO10, 0))</f>
        <v>44074</v>
      </c>
      <c r="BK9" s="92"/>
      <c r="BL9" s="51" t="str">
        <f ca="1">TEXT(BM9, "ddd")</f>
        <v>Mon</v>
      </c>
      <c r="BM9" s="95">
        <f ca="1">DATE(BJ3, 8, 31)</f>
        <v>44074</v>
      </c>
      <c r="BO9" s="41" t="s">
        <v>111</v>
      </c>
      <c r="BP9" s="41">
        <v>5</v>
      </c>
      <c r="BQ9" s="41">
        <v>2</v>
      </c>
      <c r="BR9" s="41">
        <v>1</v>
      </c>
      <c r="BT9" s="60">
        <f ca="1">COUNTIF(BT$11:BT$3035, "X")</f>
        <v>0</v>
      </c>
      <c r="BU9" s="60">
        <f ca="1">COUNTIF(BU$11:BU$3035, "X")</f>
        <v>0</v>
      </c>
      <c r="CA9" s="60">
        <f>'Intro &amp; Setup'!$AO$26</f>
        <v>5</v>
      </c>
    </row>
    <row r="10" spans="1:94" x14ac:dyDescent="0.25">
      <c r="A10" s="40"/>
      <c r="B10" s="12"/>
      <c r="C10" s="14"/>
      <c r="D10" s="40"/>
      <c r="E10" s="18"/>
      <c r="F10" s="40"/>
      <c r="G10" s="18"/>
      <c r="H10" s="40"/>
      <c r="I10" s="20"/>
      <c r="J10" s="21"/>
      <c r="K10" s="113"/>
      <c r="L10" s="22"/>
      <c r="M10" s="21"/>
      <c r="N10" s="22"/>
      <c r="O10" s="21"/>
      <c r="P10" s="22"/>
      <c r="Q10" s="40"/>
      <c r="S10" s="19" t="s">
        <v>122</v>
      </c>
      <c r="T10" s="19" t="s">
        <v>123</v>
      </c>
      <c r="U10" s="19" t="s">
        <v>124</v>
      </c>
      <c r="W10" s="60"/>
      <c r="Y10" s="19">
        <v>0</v>
      </c>
      <c r="AA10" s="60"/>
      <c r="AC10" s="19" t="s">
        <v>61</v>
      </c>
      <c r="AE10" s="19" t="s">
        <v>48</v>
      </c>
      <c r="AG10" s="60"/>
      <c r="AH10" s="60"/>
      <c r="AJ10" s="19" t="s">
        <v>24</v>
      </c>
      <c r="AL10" s="19" t="str">
        <f>$AJ$2</f>
        <v>Declined</v>
      </c>
      <c r="AM10" s="19" t="str">
        <f>$AJ$3</f>
        <v>Successful</v>
      </c>
      <c r="AN10" s="19" t="str">
        <f>$AJ$4</f>
        <v>Active</v>
      </c>
      <c r="AO10" s="19" t="str">
        <f>$AJ$5</f>
        <v>Action</v>
      </c>
      <c r="AP10" s="19" t="str">
        <f>$AJ$6</f>
        <v>Stale</v>
      </c>
      <c r="AQ10" s="19" t="str">
        <f>$AJ$7</f>
        <v>Denied</v>
      </c>
      <c r="AS10" s="19" t="str">
        <f>J$9</f>
        <v>Reply</v>
      </c>
      <c r="AT10" s="19" t="str">
        <f>L$9</f>
        <v>1st Interview</v>
      </c>
      <c r="AU10" s="19" t="str">
        <f>M$9</f>
        <v>2nd Interview</v>
      </c>
      <c r="AV10" s="19" t="str">
        <f t="shared" ref="AV10:AW10" si="5">N$9</f>
        <v>3rd Interview</v>
      </c>
      <c r="AW10" s="19" t="str">
        <f t="shared" si="5"/>
        <v>Decision</v>
      </c>
      <c r="AZ10" s="19" t="str">
        <f>AS10</f>
        <v>Reply</v>
      </c>
      <c r="BA10" s="19" t="str">
        <f>AT10</f>
        <v>1st Interview</v>
      </c>
      <c r="BB10" s="19" t="str">
        <f>AU10</f>
        <v>2nd Interview</v>
      </c>
      <c r="BC10" s="19" t="str">
        <f>AV10</f>
        <v>3rd Interview</v>
      </c>
      <c r="BD10" s="19" t="str">
        <f>AW10</f>
        <v>Decision</v>
      </c>
      <c r="BE10" s="19" t="str">
        <f>AW10</f>
        <v>Decision</v>
      </c>
      <c r="BH10" s="74" t="s">
        <v>112</v>
      </c>
      <c r="BJ10" s="94">
        <f ca="1">IF(OR(BL10="Sat", BL10="Sun"), BM10+INDEX(BQ4:BQ10, MATCH(BL10, BO4:BO10, 0)), BM10)</f>
        <v>44190</v>
      </c>
      <c r="BK10" s="92"/>
      <c r="BL10" s="41" t="str">
        <f t="shared" ref="BL10:BL11" ca="1" si="6">TEXT(BM10, "ddd")</f>
        <v>Fri</v>
      </c>
      <c r="BM10" s="95">
        <f ca="1">DATE(BJ3, 12, 25)</f>
        <v>44190</v>
      </c>
      <c r="BO10" s="16" t="s">
        <v>113</v>
      </c>
      <c r="BP10" s="16">
        <v>6</v>
      </c>
      <c r="BQ10" s="16">
        <v>1</v>
      </c>
      <c r="BR10" s="16">
        <v>2</v>
      </c>
      <c r="BT10" s="19" t="s">
        <v>156</v>
      </c>
      <c r="BU10" s="19" t="s">
        <v>157</v>
      </c>
      <c r="BW10" s="19">
        <v>1</v>
      </c>
      <c r="BX10" s="19">
        <v>2</v>
      </c>
      <c r="BY10" s="19">
        <v>3</v>
      </c>
      <c r="CA10" s="19">
        <v>1</v>
      </c>
      <c r="CB10" s="19">
        <v>2</v>
      </c>
      <c r="CC10" s="19">
        <v>3</v>
      </c>
      <c r="CM10" s="19" t="s">
        <v>33</v>
      </c>
      <c r="CN10" s="19" t="s">
        <v>160</v>
      </c>
      <c r="CP10" s="19" t="s">
        <v>161</v>
      </c>
    </row>
    <row r="11" spans="1:94" x14ac:dyDescent="0.25">
      <c r="A11" s="40"/>
      <c r="B11" s="81" t="str">
        <f>IF($I11="", "", IFERROR(INDEX('Job Database'!$AE$11:$AE$3035, MATCH($I11, 'Job Database'!$X$11:$X$3035, 0)), ""))</f>
        <v>✓</v>
      </c>
      <c r="C11" s="67" t="str">
        <f>IF($I11="", "", IF(COUNTIF('Job Database'!$X$11:$X$3035, $I11)=0, $AC$5, $AC$4))</f>
        <v>✓</v>
      </c>
      <c r="D11" s="40"/>
      <c r="E11" s="84">
        <f>IF($I11="", "", IF(IFERROR(INDEX('Job Database'!$M$11:$M$3035, MATCH($I11, 'Job Database'!$X$11:$X$3035, 0)), "")="", "", IFERROR(INDEX('Job Database'!$M$11:$M$3035, MATCH($I11, 'Job Database'!$X$11:$X$3035, 0)), "")))</f>
        <v>43647</v>
      </c>
      <c r="F11" s="40"/>
      <c r="G11" s="87" t="str">
        <f>$AJ11</f>
        <v>Successful</v>
      </c>
      <c r="H11" s="40"/>
      <c r="I11" s="23" t="s">
        <v>210</v>
      </c>
      <c r="J11" s="33">
        <v>43678</v>
      </c>
      <c r="K11" s="105"/>
      <c r="L11" s="78">
        <v>43739</v>
      </c>
      <c r="M11" s="33">
        <v>43800</v>
      </c>
      <c r="N11" s="78"/>
      <c r="O11" s="30" t="s">
        <v>130</v>
      </c>
      <c r="P11" s="52" t="s">
        <v>132</v>
      </c>
      <c r="Q11" s="40"/>
      <c r="S11" s="15" t="str">
        <f t="shared" ref="S11:S74" si="7">IF($K11="", "", IF($AG$5&lt;=$K11, "X", ""))</f>
        <v/>
      </c>
      <c r="T11" s="15" t="str">
        <f t="shared" ref="T11:T74" si="8">IF($K11="", "", IF($AG$5&gt;$K11, "X", ""))</f>
        <v/>
      </c>
      <c r="U11" s="15" t="str">
        <f>IF(OR($S11="X", $T11="X"), "X", "")</f>
        <v/>
      </c>
      <c r="W11" s="73" t="str">
        <f>IF('Job Database'!$X11="", "", 'Job Database'!$X11)</f>
        <v>1 - Sales Manager - Company A</v>
      </c>
      <c r="Y11" s="15" t="str">
        <f>IF($W11="", "", IF(COUNTIF($I$11:$I$3035, $W11)&gt;0, "", MAX($Y$10:$Y10)+1))</f>
        <v/>
      </c>
      <c r="Z11" s="15">
        <v>1</v>
      </c>
      <c r="AA11" s="57" t="str">
        <f>IFERROR(INDEX($W$11:$W$3035, MATCH($Z11, $Y$11:$Y$3035, 0)), "")</f>
        <v/>
      </c>
      <c r="AC11" s="15" t="str">
        <f t="shared" ref="AC11:AC74" si="9">IF($I11="", "", IF(COUNTIF($W$11:$W$3035, $I11)=0, "X", ""))</f>
        <v/>
      </c>
      <c r="AE11" s="15" t="str">
        <f>IF($I11="", "", IF(COUNTIF($I$11:$I$3035, $I11)&gt;1, "X", ""))</f>
        <v/>
      </c>
      <c r="AG11" s="15" t="s">
        <v>125</v>
      </c>
      <c r="AH11" s="15" t="s">
        <v>126</v>
      </c>
      <c r="AJ11" s="153" t="str">
        <f>IFERROR(INDEX($AL$10:$AQ$10, $AK$10, MATCH("X", $AL11:$AQ11, 0)), "")</f>
        <v>Successful</v>
      </c>
      <c r="AL11" s="117" t="str">
        <f>IF(AND(OR($O11=$AG$15, $O11=$AG$16), $P11=$AH$11), "X", "")</f>
        <v/>
      </c>
      <c r="AM11" s="118" t="str">
        <f>IF(AND(OR($O11=$AG$15, $O11=$AG$16), $P11=$AH$13), "X", "")</f>
        <v>X</v>
      </c>
      <c r="AN11" s="118" t="str">
        <f>IF(AND(AL11="", AM11="", AP11="", AQ11="", AO11="", NOT($I11="")), "X", "")</f>
        <v/>
      </c>
      <c r="AO11" s="118" t="str">
        <f t="shared" ref="AO11:AO74" si="10">IF(COUNTIF($AZ11:$BE11, $AZ$5)&gt;0, "X", "")</f>
        <v/>
      </c>
      <c r="AP11" s="118" t="str">
        <f t="shared" ref="AP11:AP74" si="11">IF(COUNTIF($AZ11:$BE11, $AZ$4)&gt;0, "X", "")</f>
        <v/>
      </c>
      <c r="AQ11" s="119" t="str">
        <f>IF(COUNTIF($AG$11:$AG$14, $O11)&gt;0, "X", "")</f>
        <v/>
      </c>
      <c r="AS11" s="87" t="str">
        <f t="shared" ref="AS11:AS74" si="12">IF(OR(NOT(J11=""), E11="", NOT($O11=""), NOT($P11="")), "", NETWORKDAYS(E11, $AG$5, $BJ$34:$BJ$57))</f>
        <v/>
      </c>
      <c r="AT11" s="66" t="str">
        <f>IF(OR($J11="", NOT(L11=""), NOT($O11=""), NOT($P11="")), "", NETWORKDAYS($J11, $AG$5, $BJ$34:$BJ$57))</f>
        <v/>
      </c>
      <c r="AU11" s="66" t="str">
        <f>IF(OR($L11="", NOT(M11=""), NOT($O11=""), NOT($P11="")), "", NETWORKDAYS($L11, $AG$5, $BJ$34:$BJ$57))</f>
        <v/>
      </c>
      <c r="AV11" s="66" t="str">
        <f>IF(OR($M11="", NOT(N11=""), NOT($O11=""), NOT($P11="")), "", NETWORKDAYS($M11, $AG$5, $BJ$34:$BJ$57))</f>
        <v/>
      </c>
      <c r="AW11" s="87" t="str">
        <f t="shared" ref="AW11:AW74" si="13">IF(OR(NOT(O11=""), N11="", NOT($O11=""), NOT($P11="")), "", NETWORKDAYS(N11, $AG$5, $BJ$34:$BJ$57))</f>
        <v/>
      </c>
      <c r="AZ11" s="87" t="str">
        <f t="shared" ref="AZ11:AZ74" si="14">IF(OR(AS11="", $U11="X"), "", IF(AS11&gt;=AS$7, $AZ$4, IF(AS11&gt;=AS$9, $AZ$5, "")))</f>
        <v/>
      </c>
      <c r="BA11" s="66" t="str">
        <f t="shared" ref="BA11:BA74" si="15">IF(OR(AT11="", $U11="X"), "", IF(AT11&gt;=AT$7, $AZ$4, IF(AT11&gt;=AT$9, $AZ$5, "")))</f>
        <v/>
      </c>
      <c r="BB11" s="66" t="str">
        <f t="shared" ref="BB11:BB74" si="16">IF(OR(AU11="", $U11="X"), "", IF(AU11&gt;=AU$7, $AZ$4, IF(AU11&gt;=AU$9, $AZ$5, "")))</f>
        <v/>
      </c>
      <c r="BC11" s="66" t="str">
        <f t="shared" ref="BC11:BC74" si="17">IF(OR(AV11="", $U11="X"), "", IF(AV11&gt;=AV$7, $AZ$4, IF(AV11&gt;=AV$9, $AZ$5, "")))</f>
        <v/>
      </c>
      <c r="BD11" s="67" t="str">
        <f t="shared" ref="BD11:BD74" si="18">IF(OR(AW11="", $U11="X"), "", IF(AW11&gt;=AW$7, $AZ$4, IF(AW11&gt;=AW$9, $AZ$5, "")))</f>
        <v/>
      </c>
      <c r="BE11" s="67" t="str">
        <f>BD11</f>
        <v/>
      </c>
      <c r="BH11" s="75" t="s">
        <v>114</v>
      </c>
      <c r="BJ11" s="96">
        <f ca="1">IF(BL10="Sat", BJ10+1, IF(BL11="Sat", BM11+INDEX(BQ4:BQ10, MATCH(BL11, BO4:BO10, 0)), BM11))</f>
        <v>44193</v>
      </c>
      <c r="BK11" s="92"/>
      <c r="BL11" s="16" t="str">
        <f t="shared" ca="1" si="6"/>
        <v>Sat</v>
      </c>
      <c r="BM11" s="97">
        <f ca="1">DATE(BJ3, 12, 26)</f>
        <v>44191</v>
      </c>
      <c r="BT11" s="135" t="str">
        <f ca="1">IF($BU11="X", "", IF(COUNTIF($CA11:$CC11, "X")&gt;0, "X", ""))</f>
        <v/>
      </c>
      <c r="BU11" s="137" t="str">
        <f ca="1">IF(OR($L11=$AG$5, $M11=$AG$5, $N11=$AG$5), "X", "")</f>
        <v/>
      </c>
      <c r="BW11" s="135">
        <f ca="1">IF(L11="", "", NETWORKDAYS($AG$5, L11, $BJ$34:$BJ$57))</f>
        <v>-190</v>
      </c>
      <c r="BX11" s="136">
        <f t="shared" ref="BX11:BY11" ca="1" si="19">IF(M11="", "", NETWORKDAYS($AG$5, M11, $BJ$34:$BJ$57))</f>
        <v>-146</v>
      </c>
      <c r="BY11" s="137" t="str">
        <f t="shared" si="19"/>
        <v/>
      </c>
      <c r="CA11" s="135" t="str">
        <f ca="1">IF(BW11&lt;0, "", IF(BW11&lt;=$CA$9, "X", ""))</f>
        <v/>
      </c>
      <c r="CB11" s="136" t="str">
        <f t="shared" ref="CB11:CC11" ca="1" si="20">IF(BX11&lt;0, "", IF(BX11&lt;=$CA$9, "X", ""))</f>
        <v/>
      </c>
      <c r="CC11" s="137" t="str">
        <f t="shared" si="20"/>
        <v/>
      </c>
      <c r="CE11" s="159" t="str">
        <f ca="1">IF(L11="", "", IF(L11=$AG$5, L11, ""))</f>
        <v/>
      </c>
      <c r="CF11" s="160" t="str">
        <f t="shared" ref="CF11:CG11" ca="1" si="21">IF(M11="", "", IF(M11=$AG$5, M11, ""))</f>
        <v/>
      </c>
      <c r="CG11" s="161" t="str">
        <f t="shared" si="21"/>
        <v/>
      </c>
      <c r="CI11" s="159" t="str">
        <f ca="1">IF(CA11="", "", L11)</f>
        <v/>
      </c>
      <c r="CJ11" s="160" t="str">
        <f t="shared" ref="CJ11:CK26" ca="1" si="22">IF(CB11="", "", M11)</f>
        <v/>
      </c>
      <c r="CK11" s="161" t="str">
        <f t="shared" si="22"/>
        <v/>
      </c>
      <c r="CM11" s="168" t="str">
        <f ca="1">IF(NOT($CE11=""), $CE11, IF(NOT($CF11=""), $CF11, IF(NOT($CG11=""), $CG11, IF(NOT($CI11=""), $CI11, IF(NOT($CJ11=""), $CJ11, IF(NOT($CK11=""), $CK11, ""))))))</f>
        <v/>
      </c>
      <c r="CN11" s="137" t="str">
        <f ca="1">IF(NOT($CE11=""), "TODAY - 1st Interview", IF(NOT($CF11=""), "TODAY - 2nd Interview", IF(NOT($CG11=""), "TODAY - 3rd Interview", IF(NOT($CI11=""), "Alert - 1st Interview", IF(NOT($CJ11=""), "Alert - 2nd Interview", IF(NOT($CK11=""), "Alert - 3rd Interview", ""))))))</f>
        <v/>
      </c>
      <c r="CP11" s="15" t="str">
        <f ca="1">IF($CM11="", "", COUNTIF($CM$11:$CM$3035, "&lt;"&amp;$CM11)+1+COUNTIF($CM$11:$CM11, $CM11)-1)</f>
        <v/>
      </c>
    </row>
    <row r="12" spans="1:94" x14ac:dyDescent="0.25">
      <c r="A12" s="40"/>
      <c r="B12" s="82" t="str">
        <f>IF($I12="", "", IFERROR(INDEX('Job Database'!$AE$11:$AE$3035, MATCH($I12, 'Job Database'!$X$11:$X$3035, 0)), ""))</f>
        <v/>
      </c>
      <c r="C12" s="69" t="str">
        <f>IF($I12="", "", IF(COUNTIF('Job Database'!$X$11:$X$3035, $I12)=0, $AC$5, $AC$4))</f>
        <v>✓</v>
      </c>
      <c r="D12" s="40"/>
      <c r="E12" s="85">
        <f>IF($I12="", "", IF(IFERROR(INDEX('Job Database'!$M$11:$M$3035, MATCH($I12, 'Job Database'!$X$11:$X$3035, 0)), "")="", "", IFERROR(INDEX('Job Database'!$M$11:$M$3035, MATCH($I12, 'Job Database'!$X$11:$X$3035, 0)), "")))</f>
        <v>43678</v>
      </c>
      <c r="F12" s="40"/>
      <c r="G12" s="88" t="str">
        <f t="shared" ref="G12:G75" si="23">$AJ12</f>
        <v>Denied</v>
      </c>
      <c r="H12" s="40"/>
      <c r="I12" s="24" t="s">
        <v>212</v>
      </c>
      <c r="J12" s="34">
        <v>43709</v>
      </c>
      <c r="K12" s="106"/>
      <c r="L12" s="79">
        <v>43770</v>
      </c>
      <c r="M12" s="34">
        <v>43800</v>
      </c>
      <c r="N12" s="79"/>
      <c r="O12" s="31" t="s">
        <v>126</v>
      </c>
      <c r="P12" s="53"/>
      <c r="Q12" s="40"/>
      <c r="S12" s="41" t="str">
        <f t="shared" si="7"/>
        <v/>
      </c>
      <c r="T12" s="41" t="str">
        <f t="shared" si="8"/>
        <v/>
      </c>
      <c r="U12" s="41" t="str">
        <f t="shared" ref="U12:U75" si="24">IF(OR($S12="X", $T12="X"), "X", "")</f>
        <v/>
      </c>
      <c r="W12" s="74" t="str">
        <f>IF('Job Database'!$X12="", "", 'Job Database'!$X12)</f>
        <v>2 - Assistant Manager - Company B</v>
      </c>
      <c r="Y12" s="41" t="str">
        <f>IF($W12="", "", IF(COUNTIF($I$11:$I$3035, $W12)&gt;0, "", MAX($Y$10:$Y11)+1))</f>
        <v/>
      </c>
      <c r="Z12" s="41">
        <v>2</v>
      </c>
      <c r="AA12" s="58" t="str">
        <f t="shared" ref="AA12:AA75" si="25">IFERROR(INDEX($W$11:$W$3035, MATCH($Z12, $Y$11:$Y$3035, 0)), "")</f>
        <v/>
      </c>
      <c r="AC12" s="41" t="str">
        <f t="shared" si="9"/>
        <v/>
      </c>
      <c r="AE12" s="41" t="str">
        <f t="shared" ref="AE12:AE75" si="26">IF($I12="", "", IF(COUNTIF($I$11:$I$3035, $I12)&gt;1, "X", ""))</f>
        <v/>
      </c>
      <c r="AG12" s="41" t="s">
        <v>126</v>
      </c>
      <c r="AH12" s="41" t="s">
        <v>131</v>
      </c>
      <c r="AJ12" s="154" t="str">
        <f t="shared" ref="AJ12:AJ75" si="27">IFERROR(INDEX($AL$10:$AQ$10, $AK$10, MATCH("X", $AL12:$AQ12, 0)), "")</f>
        <v>Denied</v>
      </c>
      <c r="AL12" s="120" t="str">
        <f t="shared" ref="AL12:AL75" si="28">IF(AND(OR($O12=$AG$15, $O12=$AG$16), $P12=$AH$11), "X", "")</f>
        <v/>
      </c>
      <c r="AM12" s="104" t="str">
        <f t="shared" ref="AM12:AM75" si="29">IF(AND(OR($O12=$AG$15, $O12=$AG$16), $P12=$AH$13), "X", "")</f>
        <v/>
      </c>
      <c r="AN12" s="104" t="str">
        <f t="shared" ref="AN12:AN75" si="30">IF(AND(AL12="", AM12="", AP12="", AQ12="", AO12="", NOT($I12="")), "X", "")</f>
        <v/>
      </c>
      <c r="AO12" s="104" t="str">
        <f t="shared" si="10"/>
        <v/>
      </c>
      <c r="AP12" s="104" t="str">
        <f t="shared" si="11"/>
        <v/>
      </c>
      <c r="AQ12" s="121" t="str">
        <f t="shared" ref="AQ12:AQ75" si="31">IF(COUNTIF($AG$11:$AG$14, $O12)&gt;0, "X", "")</f>
        <v>X</v>
      </c>
      <c r="AS12" s="88" t="str">
        <f t="shared" si="12"/>
        <v/>
      </c>
      <c r="AT12" s="68" t="str">
        <f t="shared" ref="AT12:AT75" si="32">IF(OR($J12="", NOT(L12=""), NOT($O12=""), NOT($P12="")), "", NETWORKDAYS($J12, $AG$5, $BJ$34:$BJ$57))</f>
        <v/>
      </c>
      <c r="AU12" s="68" t="str">
        <f t="shared" ref="AU12:AU75" si="33">IF(OR($L12="", NOT(M12=""), NOT($O12=""), NOT($P12="")), "", NETWORKDAYS($L12, $AG$5, $BJ$34:$BJ$57))</f>
        <v/>
      </c>
      <c r="AV12" s="68" t="str">
        <f t="shared" ref="AV12:AV75" si="34">IF(OR($M12="", NOT(N12=""), NOT($O12=""), NOT($P12="")), "", NETWORKDAYS($M12, $AG$5, $BJ$34:$BJ$57))</f>
        <v/>
      </c>
      <c r="AW12" s="88" t="str">
        <f t="shared" si="13"/>
        <v/>
      </c>
      <c r="AZ12" s="88" t="str">
        <f t="shared" si="14"/>
        <v/>
      </c>
      <c r="BA12" s="68" t="str">
        <f t="shared" si="15"/>
        <v/>
      </c>
      <c r="BB12" s="68" t="str">
        <f t="shared" si="16"/>
        <v/>
      </c>
      <c r="BC12" s="68" t="str">
        <f t="shared" si="17"/>
        <v/>
      </c>
      <c r="BD12" s="69" t="str">
        <f t="shared" si="18"/>
        <v/>
      </c>
      <c r="BE12" s="69" t="str">
        <f t="shared" ref="BE12:BE75" si="35">BD12</f>
        <v/>
      </c>
      <c r="BT12" s="138" t="str">
        <f t="shared" ref="BT12:BT75" ca="1" si="36">IF($BU12="X", "", IF(COUNTIF($CA12:$CC12, "X")&gt;0, "X", ""))</f>
        <v/>
      </c>
      <c r="BU12" s="139" t="str">
        <f t="shared" ref="BU12:BU75" ca="1" si="37">IF(OR($L12=$AG$5, $M12=$AG$5, $N12=$AG$5), "X", "")</f>
        <v/>
      </c>
      <c r="BW12" s="138">
        <f t="shared" ref="BW12:BW75" ca="1" si="38">IF(L12="", "", NETWORKDAYS($AG$5, L12, $BJ$34:$BJ$57))</f>
        <v>-167</v>
      </c>
      <c r="BX12" s="104">
        <f t="shared" ref="BX12:BX75" ca="1" si="39">IF(M12="", "", NETWORKDAYS($AG$5, M12, $BJ$34:$BJ$57))</f>
        <v>-146</v>
      </c>
      <c r="BY12" s="139" t="str">
        <f t="shared" ref="BY12:BY75" si="40">IF(N12="", "", NETWORKDAYS($AG$5, N12, $BJ$34:$BJ$57))</f>
        <v/>
      </c>
      <c r="CA12" s="138" t="str">
        <f t="shared" ref="CA12:CA75" ca="1" si="41">IF(BW12&lt;0, "", IF(BW12&lt;=$CA$9, "X", ""))</f>
        <v/>
      </c>
      <c r="CB12" s="104" t="str">
        <f t="shared" ref="CB12:CB75" ca="1" si="42">IF(BX12&lt;0, "", IF(BX12&lt;=$CA$9, "X", ""))</f>
        <v/>
      </c>
      <c r="CC12" s="139" t="str">
        <f t="shared" ref="CC12:CC75" si="43">IF(BY12&lt;0, "", IF(BY12&lt;=$CA$9, "X", ""))</f>
        <v/>
      </c>
      <c r="CE12" s="162" t="str">
        <f t="shared" ref="CE12:CE75" ca="1" si="44">IF(L12="", "", IF(L12=$AG$5, L12, ""))</f>
        <v/>
      </c>
      <c r="CF12" s="163" t="str">
        <f t="shared" ref="CF12:CF75" ca="1" si="45">IF(M12="", "", IF(M12=$AG$5, M12, ""))</f>
        <v/>
      </c>
      <c r="CG12" s="164" t="str">
        <f t="shared" ref="CG12:CG75" si="46">IF(N12="", "", IF(N12=$AG$5, N12, ""))</f>
        <v/>
      </c>
      <c r="CI12" s="162" t="str">
        <f t="shared" ref="CI12:CI75" ca="1" si="47">IF(CA12="", "", L12)</f>
        <v/>
      </c>
      <c r="CJ12" s="163" t="str">
        <f t="shared" ca="1" si="22"/>
        <v/>
      </c>
      <c r="CK12" s="164" t="str">
        <f t="shared" si="22"/>
        <v/>
      </c>
      <c r="CM12" s="169" t="str">
        <f t="shared" ref="CM12:CM75" ca="1" si="48">IF(NOT($CE12=""), $CE12, IF(NOT($CF12=""), $CF12, IF(NOT($CG12=""), $CG12, IF(NOT($CI12=""), $CI12, IF(NOT($CJ12=""), $CJ12, IF(NOT($CK12=""), $CK12, ""))))))</f>
        <v/>
      </c>
      <c r="CN12" s="139" t="str">
        <f t="shared" ref="CN12:CN75" ca="1" si="49">IF(NOT($CE12=""), "TODAY - 1st Interview", IF(NOT($CF12=""), "TODAY - 2nd Interview", IF(NOT($CG12=""), "TODAY - 3rd Interview", IF(NOT($CI12=""), "Alert - 1st Interview", IF(NOT($CJ12=""), "Alert - 2nd Interview", IF(NOT($CK12=""), "Alert - 3rd Interview", ""))))))</f>
        <v/>
      </c>
      <c r="CP12" s="41" t="str">
        <f ca="1">IF($CM12="", "", COUNTIF($CM$11:$CM$3035, "&lt;"&amp;$CM12)+1+COUNTIF($CM$11:$CM12, $CM12)-1)</f>
        <v/>
      </c>
    </row>
    <row r="13" spans="1:94" x14ac:dyDescent="0.25">
      <c r="A13" s="40"/>
      <c r="B13" s="82" t="str">
        <f>IF($I13="", "", IFERROR(INDEX('Job Database'!$AE$11:$AE$3035, MATCH($I13, 'Job Database'!$X$11:$X$3035, 0)), ""))</f>
        <v>✓</v>
      </c>
      <c r="C13" s="69" t="str">
        <f>IF($I13="", "", IF(COUNTIF('Job Database'!$X$11:$X$3035, $I13)=0, $AC$5, $AC$4))</f>
        <v>✓</v>
      </c>
      <c r="D13" s="40"/>
      <c r="E13" s="85">
        <f>IF($I13="", "", IF(IFERROR(INDEX('Job Database'!$M$11:$M$3035, MATCH($I13, 'Job Database'!$X$11:$X$3035, 0)), "")="", "", IFERROR(INDEX('Job Database'!$M$11:$M$3035, MATCH($I13, 'Job Database'!$X$11:$X$3035, 0)), "")))</f>
        <v>43709</v>
      </c>
      <c r="F13" s="40"/>
      <c r="G13" s="88" t="str">
        <f t="shared" ca="1" si="23"/>
        <v>Stale</v>
      </c>
      <c r="H13" s="40"/>
      <c r="I13" s="24" t="s">
        <v>211</v>
      </c>
      <c r="J13" s="34">
        <v>43739</v>
      </c>
      <c r="K13" s="106"/>
      <c r="L13" s="79">
        <v>43800</v>
      </c>
      <c r="M13" s="34"/>
      <c r="N13" s="79"/>
      <c r="O13" s="31"/>
      <c r="P13" s="53"/>
      <c r="Q13" s="40"/>
      <c r="S13" s="41" t="str">
        <f t="shared" si="7"/>
        <v/>
      </c>
      <c r="T13" s="41" t="str">
        <f t="shared" si="8"/>
        <v/>
      </c>
      <c r="U13" s="41" t="str">
        <f t="shared" si="24"/>
        <v/>
      </c>
      <c r="W13" s="74" t="str">
        <f>IF('Job Database'!$X13="", "", 'Job Database'!$X13)</f>
        <v>3 - General Manager - Company C</v>
      </c>
      <c r="Y13" s="41" t="str">
        <f>IF($W13="", "", IF(COUNTIF($I$11:$I$3035, $W13)&gt;0, "", MAX($Y$10:$Y12)+1))</f>
        <v/>
      </c>
      <c r="Z13" s="41">
        <v>3</v>
      </c>
      <c r="AA13" s="58" t="str">
        <f t="shared" si="25"/>
        <v/>
      </c>
      <c r="AC13" s="41" t="str">
        <f t="shared" si="9"/>
        <v/>
      </c>
      <c r="AE13" s="41" t="str">
        <f t="shared" si="26"/>
        <v/>
      </c>
      <c r="AG13" s="41" t="s">
        <v>127</v>
      </c>
      <c r="AH13" s="16" t="s">
        <v>132</v>
      </c>
      <c r="AJ13" s="154" t="str">
        <f t="shared" ca="1" si="27"/>
        <v>Stale</v>
      </c>
      <c r="AL13" s="120" t="str">
        <f t="shared" si="28"/>
        <v/>
      </c>
      <c r="AM13" s="104" t="str">
        <f t="shared" si="29"/>
        <v/>
      </c>
      <c r="AN13" s="104" t="str">
        <f t="shared" ca="1" si="30"/>
        <v/>
      </c>
      <c r="AO13" s="104" t="str">
        <f t="shared" ca="1" si="10"/>
        <v/>
      </c>
      <c r="AP13" s="104" t="str">
        <f t="shared" ca="1" si="11"/>
        <v>X</v>
      </c>
      <c r="AQ13" s="121" t="str">
        <f t="shared" si="31"/>
        <v/>
      </c>
      <c r="AS13" s="88" t="str">
        <f t="shared" si="12"/>
        <v/>
      </c>
      <c r="AT13" s="68" t="str">
        <f t="shared" si="32"/>
        <v/>
      </c>
      <c r="AU13" s="68">
        <f t="shared" ca="1" si="33"/>
        <v>146</v>
      </c>
      <c r="AV13" s="68" t="str">
        <f t="shared" si="34"/>
        <v/>
      </c>
      <c r="AW13" s="88" t="str">
        <f t="shared" si="13"/>
        <v/>
      </c>
      <c r="AZ13" s="88" t="str">
        <f t="shared" si="14"/>
        <v/>
      </c>
      <c r="BA13" s="68" t="str">
        <f t="shared" si="15"/>
        <v/>
      </c>
      <c r="BB13" s="68" t="str">
        <f t="shared" ca="1" si="16"/>
        <v>Red</v>
      </c>
      <c r="BC13" s="68" t="str">
        <f t="shared" si="17"/>
        <v/>
      </c>
      <c r="BD13" s="69" t="str">
        <f t="shared" si="18"/>
        <v/>
      </c>
      <c r="BE13" s="69" t="str">
        <f t="shared" si="35"/>
        <v/>
      </c>
      <c r="BH13" s="19" t="s">
        <v>94</v>
      </c>
      <c r="BI13" s="19"/>
      <c r="BJ13" s="99">
        <f ca="1">BJ3-1</f>
        <v>2019</v>
      </c>
      <c r="BK13" s="76"/>
      <c r="BL13" s="19" t="s">
        <v>95</v>
      </c>
      <c r="BM13" s="19" t="s">
        <v>33</v>
      </c>
      <c r="BO13" s="19" t="s">
        <v>96</v>
      </c>
      <c r="BP13" s="19" t="s">
        <v>97</v>
      </c>
      <c r="BQ13" s="19" t="s">
        <v>98</v>
      </c>
      <c r="BR13" s="19" t="s">
        <v>99</v>
      </c>
      <c r="BT13" s="138" t="str">
        <f t="shared" ca="1" si="36"/>
        <v/>
      </c>
      <c r="BU13" s="139" t="str">
        <f t="shared" ca="1" si="37"/>
        <v/>
      </c>
      <c r="BW13" s="138">
        <f t="shared" ca="1" si="38"/>
        <v>-146</v>
      </c>
      <c r="BX13" s="104" t="str">
        <f t="shared" si="39"/>
        <v/>
      </c>
      <c r="BY13" s="139" t="str">
        <f t="shared" si="40"/>
        <v/>
      </c>
      <c r="CA13" s="138" t="str">
        <f t="shared" ca="1" si="41"/>
        <v/>
      </c>
      <c r="CB13" s="104" t="str">
        <f t="shared" si="42"/>
        <v/>
      </c>
      <c r="CC13" s="139" t="str">
        <f t="shared" si="43"/>
        <v/>
      </c>
      <c r="CE13" s="162" t="str">
        <f t="shared" ca="1" si="44"/>
        <v/>
      </c>
      <c r="CF13" s="163" t="str">
        <f t="shared" si="45"/>
        <v/>
      </c>
      <c r="CG13" s="164" t="str">
        <f t="shared" si="46"/>
        <v/>
      </c>
      <c r="CI13" s="162" t="str">
        <f t="shared" ca="1" si="47"/>
        <v/>
      </c>
      <c r="CJ13" s="163" t="str">
        <f t="shared" si="22"/>
        <v/>
      </c>
      <c r="CK13" s="164" t="str">
        <f t="shared" si="22"/>
        <v/>
      </c>
      <c r="CM13" s="169" t="str">
        <f t="shared" ca="1" si="48"/>
        <v/>
      </c>
      <c r="CN13" s="139" t="str">
        <f t="shared" ca="1" si="49"/>
        <v/>
      </c>
      <c r="CP13" s="41" t="str">
        <f ca="1">IF($CM13="", "", COUNTIF($CM$11:$CM$3035, "&lt;"&amp;$CM13)+1+COUNTIF($CM$11:$CM13, $CM13)-1)</f>
        <v/>
      </c>
    </row>
    <row r="14" spans="1:94" x14ac:dyDescent="0.25">
      <c r="A14" s="40"/>
      <c r="B14" s="82" t="str">
        <f>IF($I14="", "", IFERROR(INDEX('Job Database'!$AE$11:$AE$3035, MATCH($I14, 'Job Database'!$X$11:$X$3035, 0)), ""))</f>
        <v/>
      </c>
      <c r="C14" s="69" t="str">
        <f>IF($I14="", "", IF(COUNTIF('Job Database'!$X$11:$X$3035, $I14)=0, $AC$5, $AC$4))</f>
        <v>✓</v>
      </c>
      <c r="D14" s="40"/>
      <c r="E14" s="85">
        <f>IF($I14="", "", IF(IFERROR(INDEX('Job Database'!$M$11:$M$3035, MATCH($I14, 'Job Database'!$X$11:$X$3035, 0)), "")="", "", IFERROR(INDEX('Job Database'!$M$11:$M$3035, MATCH($I14, 'Job Database'!$X$11:$X$3035, 0)), "")))</f>
        <v>43739</v>
      </c>
      <c r="F14" s="40"/>
      <c r="G14" s="88" t="str">
        <f t="shared" ca="1" si="23"/>
        <v>Stale</v>
      </c>
      <c r="H14" s="40"/>
      <c r="I14" s="24" t="s">
        <v>213</v>
      </c>
      <c r="J14" s="34">
        <v>43770</v>
      </c>
      <c r="K14" s="106"/>
      <c r="L14" s="79">
        <v>43800</v>
      </c>
      <c r="M14" s="34"/>
      <c r="N14" s="79"/>
      <c r="O14" s="31"/>
      <c r="P14" s="53"/>
      <c r="Q14" s="40"/>
      <c r="S14" s="41" t="str">
        <f t="shared" si="7"/>
        <v/>
      </c>
      <c r="T14" s="41" t="str">
        <f t="shared" si="8"/>
        <v/>
      </c>
      <c r="U14" s="41" t="str">
        <f t="shared" si="24"/>
        <v/>
      </c>
      <c r="W14" s="74" t="str">
        <f>IF('Job Database'!$X14="", "", 'Job Database'!$X14)</f>
        <v>4 - Senior Consultant - Company D</v>
      </c>
      <c r="Y14" s="41" t="str">
        <f>IF($W14="", "", IF(COUNTIF($I$11:$I$3035, $W14)&gt;0, "", MAX($Y$10:$Y13)+1))</f>
        <v/>
      </c>
      <c r="Z14" s="41">
        <v>4</v>
      </c>
      <c r="AA14" s="58" t="str">
        <f t="shared" si="25"/>
        <v/>
      </c>
      <c r="AC14" s="41" t="str">
        <f t="shared" si="9"/>
        <v/>
      </c>
      <c r="AE14" s="41" t="str">
        <f t="shared" si="26"/>
        <v/>
      </c>
      <c r="AG14" s="41" t="s">
        <v>128</v>
      </c>
      <c r="AJ14" s="154" t="str">
        <f t="shared" ca="1" si="27"/>
        <v>Stale</v>
      </c>
      <c r="AL14" s="120" t="str">
        <f t="shared" si="28"/>
        <v/>
      </c>
      <c r="AM14" s="104" t="str">
        <f t="shared" si="29"/>
        <v/>
      </c>
      <c r="AN14" s="104" t="str">
        <f t="shared" ca="1" si="30"/>
        <v/>
      </c>
      <c r="AO14" s="104" t="str">
        <f t="shared" ca="1" si="10"/>
        <v/>
      </c>
      <c r="AP14" s="104" t="str">
        <f t="shared" ca="1" si="11"/>
        <v>X</v>
      </c>
      <c r="AQ14" s="121" t="str">
        <f t="shared" si="31"/>
        <v/>
      </c>
      <c r="AS14" s="88" t="str">
        <f t="shared" si="12"/>
        <v/>
      </c>
      <c r="AT14" s="68" t="str">
        <f t="shared" si="32"/>
        <v/>
      </c>
      <c r="AU14" s="68">
        <f t="shared" ca="1" si="33"/>
        <v>146</v>
      </c>
      <c r="AV14" s="68" t="str">
        <f t="shared" si="34"/>
        <v/>
      </c>
      <c r="AW14" s="88" t="str">
        <f t="shared" si="13"/>
        <v/>
      </c>
      <c r="AZ14" s="88" t="str">
        <f t="shared" si="14"/>
        <v/>
      </c>
      <c r="BA14" s="68" t="str">
        <f t="shared" si="15"/>
        <v/>
      </c>
      <c r="BB14" s="68" t="str">
        <f t="shared" ca="1" si="16"/>
        <v>Red</v>
      </c>
      <c r="BC14" s="68" t="str">
        <f t="shared" si="17"/>
        <v/>
      </c>
      <c r="BD14" s="69" t="str">
        <f t="shared" si="18"/>
        <v/>
      </c>
      <c r="BE14" s="69" t="str">
        <f t="shared" si="35"/>
        <v/>
      </c>
      <c r="BH14" s="73" t="s">
        <v>100</v>
      </c>
      <c r="BJ14" s="91">
        <f ca="1">IF(BL14="Sat", BM14+2, IF(BL14="Sun", BM14+1, BM14))</f>
        <v>43466</v>
      </c>
      <c r="BK14" s="92"/>
      <c r="BL14" s="50" t="str">
        <f ca="1">TEXT(BM14, "ddd")</f>
        <v>Tue</v>
      </c>
      <c r="BM14" s="93">
        <f ca="1">DATE(BJ13, MONTH(1), DAY(1))</f>
        <v>43466</v>
      </c>
      <c r="BO14" s="15" t="s">
        <v>101</v>
      </c>
      <c r="BP14" s="15">
        <v>0</v>
      </c>
      <c r="BQ14" s="15">
        <v>0</v>
      </c>
      <c r="BR14" s="15">
        <v>3</v>
      </c>
      <c r="BS14" s="98"/>
      <c r="BT14" s="138" t="str">
        <f t="shared" ca="1" si="36"/>
        <v/>
      </c>
      <c r="BU14" s="139" t="str">
        <f t="shared" ca="1" si="37"/>
        <v/>
      </c>
      <c r="BW14" s="138">
        <f t="shared" ca="1" si="38"/>
        <v>-146</v>
      </c>
      <c r="BX14" s="104" t="str">
        <f t="shared" si="39"/>
        <v/>
      </c>
      <c r="BY14" s="139" t="str">
        <f t="shared" si="40"/>
        <v/>
      </c>
      <c r="CA14" s="138" t="str">
        <f t="shared" ca="1" si="41"/>
        <v/>
      </c>
      <c r="CB14" s="104" t="str">
        <f t="shared" si="42"/>
        <v/>
      </c>
      <c r="CC14" s="139" t="str">
        <f t="shared" si="43"/>
        <v/>
      </c>
      <c r="CE14" s="162" t="str">
        <f t="shared" ca="1" si="44"/>
        <v/>
      </c>
      <c r="CF14" s="163" t="str">
        <f t="shared" si="45"/>
        <v/>
      </c>
      <c r="CG14" s="164" t="str">
        <f t="shared" si="46"/>
        <v/>
      </c>
      <c r="CI14" s="162" t="str">
        <f t="shared" ca="1" si="47"/>
        <v/>
      </c>
      <c r="CJ14" s="163" t="str">
        <f t="shared" si="22"/>
        <v/>
      </c>
      <c r="CK14" s="164" t="str">
        <f t="shared" si="22"/>
        <v/>
      </c>
      <c r="CM14" s="169" t="str">
        <f t="shared" ca="1" si="48"/>
        <v/>
      </c>
      <c r="CN14" s="139" t="str">
        <f t="shared" ca="1" si="49"/>
        <v/>
      </c>
      <c r="CP14" s="41" t="str">
        <f ca="1">IF($CM14="", "", COUNTIF($CM$11:$CM$3035, "&lt;"&amp;$CM14)+1+COUNTIF($CM$11:$CM14, $CM14)-1)</f>
        <v/>
      </c>
    </row>
    <row r="15" spans="1:94" x14ac:dyDescent="0.25">
      <c r="A15" s="40"/>
      <c r="B15" s="82" t="str">
        <f>IF($I15="", "", IFERROR(INDEX('Job Database'!$AE$11:$AE$3035, MATCH($I15, 'Job Database'!$X$11:$X$3035, 0)), ""))</f>
        <v>✓</v>
      </c>
      <c r="C15" s="69" t="str">
        <f>IF($I15="", "", IF(COUNTIF('Job Database'!$X$11:$X$3035, $I15)=0, $AC$5, $AC$4))</f>
        <v>✓</v>
      </c>
      <c r="D15" s="40"/>
      <c r="E15" s="85">
        <f>IF($I15="", "", IF(IFERROR(INDEX('Job Database'!$M$11:$M$3035, MATCH($I15, 'Job Database'!$X$11:$X$3035, 0)), "")="", "", IFERROR(INDEX('Job Database'!$M$11:$M$3035, MATCH($I15, 'Job Database'!$X$11:$X$3035, 0)), "")))</f>
        <v>43770</v>
      </c>
      <c r="F15" s="40"/>
      <c r="G15" s="88" t="str">
        <f t="shared" ca="1" si="23"/>
        <v>Stale</v>
      </c>
      <c r="H15" s="40"/>
      <c r="I15" s="24" t="s">
        <v>214</v>
      </c>
      <c r="J15" s="34">
        <v>43800</v>
      </c>
      <c r="K15" s="106"/>
      <c r="L15" s="79"/>
      <c r="M15" s="34"/>
      <c r="N15" s="79"/>
      <c r="O15" s="31"/>
      <c r="P15" s="53"/>
      <c r="Q15" s="40"/>
      <c r="S15" s="41" t="str">
        <f t="shared" si="7"/>
        <v/>
      </c>
      <c r="T15" s="41" t="str">
        <f t="shared" si="8"/>
        <v/>
      </c>
      <c r="U15" s="41" t="str">
        <f t="shared" si="24"/>
        <v/>
      </c>
      <c r="W15" s="74" t="str">
        <f>IF('Job Database'!$X15="", "", 'Job Database'!$X15)</f>
        <v>5 - Marketing Director - Company E</v>
      </c>
      <c r="Y15" s="41" t="str">
        <f>IF($W15="", "", IF(COUNTIF($I$11:$I$3035, $W15)&gt;0, "", MAX($Y$10:$Y14)+1))</f>
        <v/>
      </c>
      <c r="Z15" s="41">
        <v>5</v>
      </c>
      <c r="AA15" s="58" t="str">
        <f t="shared" si="25"/>
        <v/>
      </c>
      <c r="AC15" s="41" t="str">
        <f t="shared" si="9"/>
        <v/>
      </c>
      <c r="AE15" s="41" t="str">
        <f t="shared" si="26"/>
        <v/>
      </c>
      <c r="AG15" s="41" t="s">
        <v>129</v>
      </c>
      <c r="AJ15" s="154" t="str">
        <f t="shared" ca="1" si="27"/>
        <v>Stale</v>
      </c>
      <c r="AL15" s="120" t="str">
        <f t="shared" si="28"/>
        <v/>
      </c>
      <c r="AM15" s="104" t="str">
        <f t="shared" si="29"/>
        <v/>
      </c>
      <c r="AN15" s="104" t="str">
        <f t="shared" ca="1" si="30"/>
        <v/>
      </c>
      <c r="AO15" s="104" t="str">
        <f t="shared" ca="1" si="10"/>
        <v/>
      </c>
      <c r="AP15" s="104" t="str">
        <f t="shared" ca="1" si="11"/>
        <v>X</v>
      </c>
      <c r="AQ15" s="121" t="str">
        <f t="shared" si="31"/>
        <v/>
      </c>
      <c r="AS15" s="88" t="str">
        <f t="shared" si="12"/>
        <v/>
      </c>
      <c r="AT15" s="68">
        <f t="shared" ca="1" si="32"/>
        <v>146</v>
      </c>
      <c r="AU15" s="68" t="str">
        <f t="shared" si="33"/>
        <v/>
      </c>
      <c r="AV15" s="68" t="str">
        <f t="shared" si="34"/>
        <v/>
      </c>
      <c r="AW15" s="88" t="str">
        <f t="shared" si="13"/>
        <v/>
      </c>
      <c r="AZ15" s="88" t="str">
        <f t="shared" si="14"/>
        <v/>
      </c>
      <c r="BA15" s="68" t="str">
        <f t="shared" ca="1" si="15"/>
        <v>Red</v>
      </c>
      <c r="BB15" s="68" t="str">
        <f t="shared" si="16"/>
        <v/>
      </c>
      <c r="BC15" s="68" t="str">
        <f t="shared" si="17"/>
        <v/>
      </c>
      <c r="BD15" s="69" t="str">
        <f t="shared" si="18"/>
        <v/>
      </c>
      <c r="BE15" s="69" t="str">
        <f t="shared" si="35"/>
        <v/>
      </c>
      <c r="BH15" s="74" t="s">
        <v>102</v>
      </c>
      <c r="BJ15" s="94">
        <f ca="1">BM15-INDEX(BR14:BR20, MATCH(BL15, BO14:BO20, 0))</f>
        <v>43574</v>
      </c>
      <c r="BK15" s="92"/>
      <c r="BL15" s="51" t="str">
        <f t="shared" ref="BL15:BL16" ca="1" si="50">TEXT(BM15, "ddd")</f>
        <v>Sun</v>
      </c>
      <c r="BM15" s="95">
        <f ca="1">DATE(YEAR(BM14),MONTH(DATE(YEAR(BM14),MONTH(1),DAY(1)))+((INT(((MOD((19*(MOD(YEAR(BM14),19))+(INT(YEAR(BM14)/100))-(INT(INT(YEAR(BM14)/100)/4))-(INT(((INT(YEAR(BM14)/100))-(INT(((INT(YEAR(BM14)/100))+8)/25))+1)/3))+15),30))+(MOD((32+2*(MOD(INT(YEAR(BM14)/100),4))+2*(INT((MOD(YEAR(BM14),100))/4))-(MOD((19*(MOD(YEAR(BM14),19))+(INT(YEAR(BM14)/100))-(INT(INT(YEAR(BM14)/100)/4))-(INT(((INT(YEAR(BM14)/100))-(INT(((INT(YEAR(BM14)/100))+8)/25))+1)/3))+15),30))-(MOD((MOD(YEAR(BM14),100)),4))),7))-7*(INT(((MOD(YEAR(BM14),19))+11*(MOD((19*(MOD(YEAR(BM14),19))+(INT(YEAR(BM14)/100))-(INT(INT(YEAR(BM14)/100)/4))-(INT(((INT(YEAR(BM14)/100))-(INT(((INT(YEAR(BM14)/100))+8)/25))+1)/3))+15),30))+22*(MOD((32+2*(MOD(INT(YEAR(BM14)/100),4))+2*(INT((MOD(YEAR(BM14),100))/4))-(MOD((19*(MOD(YEAR(BM14),19))+(INT(YEAR(BM14)/100))-(INT(INT(YEAR(BM14)/100)/4))-(INT(((INT(YEAR(BM14)/100))-(INT(((INT(YEAR(BM14)/100))+8)/25))+1)/3))+15),30))-(MOD((MOD(YEAR(BM14),100)),4))),7)))/451))+114)/31))-1),DAY(DATE(YEAR(BM14),MONTH(1),DAY(1)))+(((MOD(((MOD((19*(MOD(YEAR(BM14),19))+(INT(YEAR(BM14)/100))-(INT(INT(YEAR(BM14)/100)/4))-(INT(((INT(YEAR(BM14)/100))-(INT(((INT(YEAR(BM14)/100))+8)/25))+1)/3))+15),30))+(MOD((32+2*(MOD(INT(YEAR(BM14)/100),4))+2*(INT((MOD(YEAR(BM14),100))/4))-(MOD((19*(MOD(YEAR(BM14),19))+(INT(YEAR(BM14)/100))-(INT(INT(YEAR(BM14)/100)/4))-(INT(((INT(YEAR(BM14)/100))-(INT(((INT(YEAR(BM14)/100))+8)/25))+1)/3))+15),30))-(MOD((MOD(YEAR(BM14),100)),4))),7))-7*(INT(((MOD(YEAR(BM14),19))+11*(MOD((19*(MOD(YEAR(BM14),19))+(INT(YEAR(BM14)/100))-(INT(INT(YEAR(BM14)/100)/4))-(INT(((INT(YEAR(BM14)/100))-(INT(((INT(YEAR(BM14)/100))+8)/25))+1)/3))+15),30))+22*(MOD((32+2*(MOD(INT(YEAR(BM14)/100),4))+2*(INT((MOD(YEAR(BM14),100))/4))-(MOD((19*(MOD(YEAR(BM14),19))+(INT(YEAR(BM14)/100))-(INT(INT(YEAR(BM14)/100)/4))-(INT(((INT(YEAR(BM14)/100))-(INT(((INT(YEAR(BM14)/100))+8)/25))+1)/3))+15),30))-(MOD((MOD(YEAR(BM14),100)),4))),7)))/451))+114),31))+1)-1))</f>
        <v>43576</v>
      </c>
      <c r="BO15" s="41" t="s">
        <v>103</v>
      </c>
      <c r="BP15" s="41">
        <v>1</v>
      </c>
      <c r="BQ15" s="41">
        <v>6</v>
      </c>
      <c r="BR15" s="41">
        <v>4</v>
      </c>
      <c r="BS15" s="98"/>
      <c r="BT15" s="138" t="str">
        <f t="shared" ca="1" si="36"/>
        <v/>
      </c>
      <c r="BU15" s="139" t="str">
        <f t="shared" ca="1" si="37"/>
        <v/>
      </c>
      <c r="BW15" s="138" t="str">
        <f t="shared" si="38"/>
        <v/>
      </c>
      <c r="BX15" s="104" t="str">
        <f t="shared" si="39"/>
        <v/>
      </c>
      <c r="BY15" s="139" t="str">
        <f t="shared" si="40"/>
        <v/>
      </c>
      <c r="CA15" s="138" t="str">
        <f t="shared" si="41"/>
        <v/>
      </c>
      <c r="CB15" s="104" t="str">
        <f t="shared" si="42"/>
        <v/>
      </c>
      <c r="CC15" s="139" t="str">
        <f t="shared" si="43"/>
        <v/>
      </c>
      <c r="CE15" s="162" t="str">
        <f t="shared" si="44"/>
        <v/>
      </c>
      <c r="CF15" s="163" t="str">
        <f t="shared" si="45"/>
        <v/>
      </c>
      <c r="CG15" s="164" t="str">
        <f t="shared" si="46"/>
        <v/>
      </c>
      <c r="CI15" s="162" t="str">
        <f t="shared" si="47"/>
        <v/>
      </c>
      <c r="CJ15" s="163" t="str">
        <f t="shared" si="22"/>
        <v/>
      </c>
      <c r="CK15" s="164" t="str">
        <f t="shared" si="22"/>
        <v/>
      </c>
      <c r="CM15" s="169" t="str">
        <f t="shared" si="48"/>
        <v/>
      </c>
      <c r="CN15" s="139" t="str">
        <f t="shared" si="49"/>
        <v/>
      </c>
      <c r="CP15" s="41" t="str">
        <f>IF($CM15="", "", COUNTIF($CM$11:$CM$3035, "&lt;"&amp;$CM15)+1+COUNTIF($CM$11:$CM15, $CM15)-1)</f>
        <v/>
      </c>
    </row>
    <row r="16" spans="1:94" x14ac:dyDescent="0.25">
      <c r="A16" s="40"/>
      <c r="B16" s="82" t="str">
        <f>IF($I16="", "", IFERROR(INDEX('Job Database'!$AE$11:$AE$3035, MATCH($I16, 'Job Database'!$X$11:$X$3035, 0)), ""))</f>
        <v/>
      </c>
      <c r="C16" s="69" t="str">
        <f>IF($I16="", "", IF(COUNTIF('Job Database'!$X$11:$X$3035, $I16)=0, $AC$5, $AC$4))</f>
        <v/>
      </c>
      <c r="D16" s="40"/>
      <c r="E16" s="85" t="str">
        <f>IF($I16="", "", IF(IFERROR(INDEX('Job Database'!$M$11:$M$3035, MATCH($I16, 'Job Database'!$X$11:$X$3035, 0)), "")="", "", IFERROR(INDEX('Job Database'!$M$11:$M$3035, MATCH($I16, 'Job Database'!$X$11:$X$3035, 0)), "")))</f>
        <v/>
      </c>
      <c r="F16" s="40"/>
      <c r="G16" s="88" t="str">
        <f t="shared" si="23"/>
        <v/>
      </c>
      <c r="H16" s="40"/>
      <c r="I16" s="24"/>
      <c r="J16" s="34"/>
      <c r="K16" s="106"/>
      <c r="L16" s="79"/>
      <c r="M16" s="34"/>
      <c r="N16" s="79"/>
      <c r="O16" s="31"/>
      <c r="P16" s="53"/>
      <c r="Q16" s="40"/>
      <c r="S16" s="41" t="str">
        <f t="shared" si="7"/>
        <v/>
      </c>
      <c r="T16" s="41" t="str">
        <f t="shared" si="8"/>
        <v/>
      </c>
      <c r="U16" s="41" t="str">
        <f t="shared" si="24"/>
        <v/>
      </c>
      <c r="W16" s="74" t="str">
        <f>IF('Job Database'!$X16="", "", 'Job Database'!$X16)</f>
        <v/>
      </c>
      <c r="Y16" s="41" t="str">
        <f>IF($W16="", "", IF(COUNTIF($I$11:$I$3035, $W16)&gt;0, "", MAX($Y$10:$Y15)+1))</f>
        <v/>
      </c>
      <c r="Z16" s="41">
        <v>6</v>
      </c>
      <c r="AA16" s="58" t="str">
        <f t="shared" si="25"/>
        <v/>
      </c>
      <c r="AC16" s="41" t="str">
        <f t="shared" si="9"/>
        <v/>
      </c>
      <c r="AE16" s="41" t="str">
        <f t="shared" si="26"/>
        <v/>
      </c>
      <c r="AG16" s="16" t="s">
        <v>130</v>
      </c>
      <c r="AJ16" s="154" t="str">
        <f t="shared" si="27"/>
        <v/>
      </c>
      <c r="AL16" s="120" t="str">
        <f t="shared" si="28"/>
        <v/>
      </c>
      <c r="AM16" s="104" t="str">
        <f t="shared" si="29"/>
        <v/>
      </c>
      <c r="AN16" s="104" t="str">
        <f t="shared" si="30"/>
        <v/>
      </c>
      <c r="AO16" s="104" t="str">
        <f t="shared" si="10"/>
        <v/>
      </c>
      <c r="AP16" s="104" t="str">
        <f t="shared" si="11"/>
        <v/>
      </c>
      <c r="AQ16" s="121" t="str">
        <f t="shared" si="31"/>
        <v/>
      </c>
      <c r="AS16" s="88" t="str">
        <f t="shared" si="12"/>
        <v/>
      </c>
      <c r="AT16" s="68" t="str">
        <f t="shared" si="32"/>
        <v/>
      </c>
      <c r="AU16" s="68" t="str">
        <f t="shared" si="33"/>
        <v/>
      </c>
      <c r="AV16" s="68" t="str">
        <f t="shared" si="34"/>
        <v/>
      </c>
      <c r="AW16" s="88" t="str">
        <f t="shared" si="13"/>
        <v/>
      </c>
      <c r="AZ16" s="88" t="str">
        <f t="shared" si="14"/>
        <v/>
      </c>
      <c r="BA16" s="68" t="str">
        <f t="shared" si="15"/>
        <v/>
      </c>
      <c r="BB16" s="68" t="str">
        <f t="shared" si="16"/>
        <v/>
      </c>
      <c r="BC16" s="68" t="str">
        <f t="shared" si="17"/>
        <v/>
      </c>
      <c r="BD16" s="69" t="str">
        <f t="shared" si="18"/>
        <v/>
      </c>
      <c r="BE16" s="69" t="str">
        <f t="shared" si="35"/>
        <v/>
      </c>
      <c r="BH16" s="74" t="s">
        <v>104</v>
      </c>
      <c r="BJ16" s="94">
        <f ca="1">BJ15+3</f>
        <v>43577</v>
      </c>
      <c r="BK16" s="92"/>
      <c r="BL16" s="51" t="str">
        <f t="shared" ca="1" si="50"/>
        <v>Sun</v>
      </c>
      <c r="BM16" s="95">
        <f ca="1">BM15</f>
        <v>43576</v>
      </c>
      <c r="BO16" s="41" t="s">
        <v>105</v>
      </c>
      <c r="BP16" s="41">
        <v>2</v>
      </c>
      <c r="BQ16" s="41">
        <v>5</v>
      </c>
      <c r="BR16" s="41">
        <v>5</v>
      </c>
      <c r="BS16" s="98"/>
      <c r="BT16" s="138" t="str">
        <f t="shared" ca="1" si="36"/>
        <v/>
      </c>
      <c r="BU16" s="139" t="str">
        <f t="shared" ca="1" si="37"/>
        <v/>
      </c>
      <c r="BW16" s="138" t="str">
        <f t="shared" si="38"/>
        <v/>
      </c>
      <c r="BX16" s="104" t="str">
        <f t="shared" si="39"/>
        <v/>
      </c>
      <c r="BY16" s="139" t="str">
        <f t="shared" si="40"/>
        <v/>
      </c>
      <c r="CA16" s="138" t="str">
        <f t="shared" si="41"/>
        <v/>
      </c>
      <c r="CB16" s="104" t="str">
        <f t="shared" si="42"/>
        <v/>
      </c>
      <c r="CC16" s="139" t="str">
        <f t="shared" si="43"/>
        <v/>
      </c>
      <c r="CE16" s="162" t="str">
        <f t="shared" si="44"/>
        <v/>
      </c>
      <c r="CF16" s="163" t="str">
        <f t="shared" si="45"/>
        <v/>
      </c>
      <c r="CG16" s="164" t="str">
        <f t="shared" si="46"/>
        <v/>
      </c>
      <c r="CI16" s="162" t="str">
        <f t="shared" si="47"/>
        <v/>
      </c>
      <c r="CJ16" s="163" t="str">
        <f t="shared" si="22"/>
        <v/>
      </c>
      <c r="CK16" s="164" t="str">
        <f t="shared" si="22"/>
        <v/>
      </c>
      <c r="CM16" s="169" t="str">
        <f t="shared" si="48"/>
        <v/>
      </c>
      <c r="CN16" s="139" t="str">
        <f t="shared" si="49"/>
        <v/>
      </c>
      <c r="CP16" s="41" t="str">
        <f>IF($CM16="", "", COUNTIF($CM$11:$CM$3035, "&lt;"&amp;$CM16)+1+COUNTIF($CM$11:$CM16, $CM16)-1)</f>
        <v/>
      </c>
    </row>
    <row r="17" spans="1:94" x14ac:dyDescent="0.25">
      <c r="A17" s="40"/>
      <c r="B17" s="82" t="str">
        <f>IF($I17="", "", IFERROR(INDEX('Job Database'!$AE$11:$AE$3035, MATCH($I17, 'Job Database'!$X$11:$X$3035, 0)), ""))</f>
        <v/>
      </c>
      <c r="C17" s="69" t="str">
        <f>IF($I17="", "", IF(COUNTIF('Job Database'!$X$11:$X$3035, $I17)=0, $AC$5, $AC$4))</f>
        <v/>
      </c>
      <c r="D17" s="40"/>
      <c r="E17" s="85" t="str">
        <f>IF($I17="", "", IF(IFERROR(INDEX('Job Database'!$M$11:$M$3035, MATCH($I17, 'Job Database'!$X$11:$X$3035, 0)), "")="", "", IFERROR(INDEX('Job Database'!$M$11:$M$3035, MATCH($I17, 'Job Database'!$X$11:$X$3035, 0)), "")))</f>
        <v/>
      </c>
      <c r="F17" s="40"/>
      <c r="G17" s="88" t="str">
        <f t="shared" si="23"/>
        <v/>
      </c>
      <c r="H17" s="40"/>
      <c r="I17" s="24"/>
      <c r="J17" s="34"/>
      <c r="K17" s="106"/>
      <c r="L17" s="79"/>
      <c r="M17" s="34"/>
      <c r="N17" s="79"/>
      <c r="O17" s="31"/>
      <c r="P17" s="53"/>
      <c r="Q17" s="40"/>
      <c r="S17" s="41" t="str">
        <f t="shared" si="7"/>
        <v/>
      </c>
      <c r="T17" s="41" t="str">
        <f t="shared" si="8"/>
        <v/>
      </c>
      <c r="U17" s="41" t="str">
        <f t="shared" si="24"/>
        <v/>
      </c>
      <c r="W17" s="74" t="str">
        <f>IF('Job Database'!$X17="", "", 'Job Database'!$X17)</f>
        <v/>
      </c>
      <c r="Y17" s="41" t="str">
        <f>IF($W17="", "", IF(COUNTIF($I$11:$I$3035, $W17)&gt;0, "", MAX($Y$10:$Y16)+1))</f>
        <v/>
      </c>
      <c r="Z17" s="41">
        <v>7</v>
      </c>
      <c r="AA17" s="58" t="str">
        <f t="shared" si="25"/>
        <v/>
      </c>
      <c r="AC17" s="41" t="str">
        <f t="shared" si="9"/>
        <v/>
      </c>
      <c r="AE17" s="41" t="str">
        <f t="shared" si="26"/>
        <v/>
      </c>
      <c r="AJ17" s="154" t="str">
        <f t="shared" si="27"/>
        <v/>
      </c>
      <c r="AL17" s="120" t="str">
        <f t="shared" si="28"/>
        <v/>
      </c>
      <c r="AM17" s="104" t="str">
        <f t="shared" si="29"/>
        <v/>
      </c>
      <c r="AN17" s="104" t="str">
        <f t="shared" si="30"/>
        <v/>
      </c>
      <c r="AO17" s="104" t="str">
        <f t="shared" si="10"/>
        <v/>
      </c>
      <c r="AP17" s="104" t="str">
        <f t="shared" si="11"/>
        <v/>
      </c>
      <c r="AQ17" s="121" t="str">
        <f t="shared" si="31"/>
        <v/>
      </c>
      <c r="AS17" s="88" t="str">
        <f t="shared" si="12"/>
        <v/>
      </c>
      <c r="AT17" s="68" t="str">
        <f t="shared" si="32"/>
        <v/>
      </c>
      <c r="AU17" s="68" t="str">
        <f t="shared" si="33"/>
        <v/>
      </c>
      <c r="AV17" s="68" t="str">
        <f t="shared" si="34"/>
        <v/>
      </c>
      <c r="AW17" s="88" t="str">
        <f t="shared" si="13"/>
        <v/>
      </c>
      <c r="AZ17" s="88" t="str">
        <f t="shared" si="14"/>
        <v/>
      </c>
      <c r="BA17" s="68" t="str">
        <f t="shared" si="15"/>
        <v/>
      </c>
      <c r="BB17" s="68" t="str">
        <f t="shared" si="16"/>
        <v/>
      </c>
      <c r="BC17" s="68" t="str">
        <f t="shared" si="17"/>
        <v/>
      </c>
      <c r="BD17" s="69" t="str">
        <f t="shared" si="18"/>
        <v/>
      </c>
      <c r="BE17" s="69" t="str">
        <f t="shared" si="35"/>
        <v/>
      </c>
      <c r="BH17" s="74" t="s">
        <v>106</v>
      </c>
      <c r="BJ17" s="94">
        <f ca="1">BM17+INDEX(BQ14:BQ20, MATCH(BL17, BO14:BO20, 0))</f>
        <v>43591</v>
      </c>
      <c r="BK17" s="92"/>
      <c r="BL17" s="51" t="str">
        <f ca="1">TEXT(BM17, "ddd")</f>
        <v>Wed</v>
      </c>
      <c r="BM17" s="95">
        <f ca="1">DATE(BJ13, 5, 1)</f>
        <v>43586</v>
      </c>
      <c r="BO17" s="41" t="s">
        <v>107</v>
      </c>
      <c r="BP17" s="41">
        <v>3</v>
      </c>
      <c r="BQ17" s="41">
        <v>4</v>
      </c>
      <c r="BR17" s="41">
        <v>6</v>
      </c>
      <c r="BS17" s="98"/>
      <c r="BT17" s="138" t="str">
        <f t="shared" ca="1" si="36"/>
        <v/>
      </c>
      <c r="BU17" s="139" t="str">
        <f t="shared" ca="1" si="37"/>
        <v/>
      </c>
      <c r="BW17" s="138" t="str">
        <f t="shared" si="38"/>
        <v/>
      </c>
      <c r="BX17" s="104" t="str">
        <f t="shared" si="39"/>
        <v/>
      </c>
      <c r="BY17" s="139" t="str">
        <f t="shared" si="40"/>
        <v/>
      </c>
      <c r="CA17" s="138" t="str">
        <f t="shared" si="41"/>
        <v/>
      </c>
      <c r="CB17" s="104" t="str">
        <f t="shared" si="42"/>
        <v/>
      </c>
      <c r="CC17" s="139" t="str">
        <f t="shared" si="43"/>
        <v/>
      </c>
      <c r="CE17" s="162" t="str">
        <f t="shared" si="44"/>
        <v/>
      </c>
      <c r="CF17" s="163" t="str">
        <f t="shared" si="45"/>
        <v/>
      </c>
      <c r="CG17" s="164" t="str">
        <f t="shared" si="46"/>
        <v/>
      </c>
      <c r="CI17" s="162" t="str">
        <f t="shared" si="47"/>
        <v/>
      </c>
      <c r="CJ17" s="163" t="str">
        <f t="shared" si="22"/>
        <v/>
      </c>
      <c r="CK17" s="164" t="str">
        <f t="shared" si="22"/>
        <v/>
      </c>
      <c r="CM17" s="169" t="str">
        <f t="shared" si="48"/>
        <v/>
      </c>
      <c r="CN17" s="139" t="str">
        <f t="shared" si="49"/>
        <v/>
      </c>
      <c r="CP17" s="41" t="str">
        <f>IF($CM17="", "", COUNTIF($CM$11:$CM$3035, "&lt;"&amp;$CM17)+1+COUNTIF($CM$11:$CM17, $CM17)-1)</f>
        <v/>
      </c>
    </row>
    <row r="18" spans="1:94" x14ac:dyDescent="0.25">
      <c r="A18" s="40"/>
      <c r="B18" s="82" t="str">
        <f>IF($I18="", "", IFERROR(INDEX('Job Database'!$AE$11:$AE$3035, MATCH($I18, 'Job Database'!$X$11:$X$3035, 0)), ""))</f>
        <v/>
      </c>
      <c r="C18" s="69" t="str">
        <f>IF($I18="", "", IF(COUNTIF('Job Database'!$X$11:$X$3035, $I18)=0, $AC$5, $AC$4))</f>
        <v/>
      </c>
      <c r="D18" s="40"/>
      <c r="E18" s="85" t="str">
        <f>IF($I18="", "", IF(IFERROR(INDEX('Job Database'!$M$11:$M$3035, MATCH($I18, 'Job Database'!$X$11:$X$3035, 0)), "")="", "", IFERROR(INDEX('Job Database'!$M$11:$M$3035, MATCH($I18, 'Job Database'!$X$11:$X$3035, 0)), "")))</f>
        <v/>
      </c>
      <c r="F18" s="40"/>
      <c r="G18" s="88" t="str">
        <f t="shared" si="23"/>
        <v/>
      </c>
      <c r="H18" s="40"/>
      <c r="I18" s="24"/>
      <c r="J18" s="34"/>
      <c r="K18" s="106"/>
      <c r="L18" s="79"/>
      <c r="M18" s="34"/>
      <c r="N18" s="79"/>
      <c r="O18" s="31"/>
      <c r="P18" s="53"/>
      <c r="Q18" s="40"/>
      <c r="S18" s="41" t="str">
        <f t="shared" si="7"/>
        <v/>
      </c>
      <c r="T18" s="41" t="str">
        <f t="shared" si="8"/>
        <v/>
      </c>
      <c r="U18" s="41" t="str">
        <f t="shared" si="24"/>
        <v/>
      </c>
      <c r="W18" s="74" t="str">
        <f>IF('Job Database'!$X18="", "", 'Job Database'!$X18)</f>
        <v/>
      </c>
      <c r="Y18" s="41" t="str">
        <f>IF($W18="", "", IF(COUNTIF($I$11:$I$3035, $W18)&gt;0, "", MAX($Y$10:$Y17)+1))</f>
        <v/>
      </c>
      <c r="Z18" s="41">
        <v>8</v>
      </c>
      <c r="AA18" s="58" t="str">
        <f t="shared" si="25"/>
        <v/>
      </c>
      <c r="AC18" s="41" t="str">
        <f t="shared" si="9"/>
        <v/>
      </c>
      <c r="AE18" s="41" t="str">
        <f t="shared" si="26"/>
        <v/>
      </c>
      <c r="AJ18" s="154" t="str">
        <f t="shared" si="27"/>
        <v/>
      </c>
      <c r="AL18" s="120" t="str">
        <f t="shared" si="28"/>
        <v/>
      </c>
      <c r="AM18" s="104" t="str">
        <f t="shared" si="29"/>
        <v/>
      </c>
      <c r="AN18" s="104" t="str">
        <f t="shared" si="30"/>
        <v/>
      </c>
      <c r="AO18" s="104" t="str">
        <f t="shared" si="10"/>
        <v/>
      </c>
      <c r="AP18" s="104" t="str">
        <f t="shared" si="11"/>
        <v/>
      </c>
      <c r="AQ18" s="121" t="str">
        <f t="shared" si="31"/>
        <v/>
      </c>
      <c r="AS18" s="88" t="str">
        <f t="shared" si="12"/>
        <v/>
      </c>
      <c r="AT18" s="68" t="str">
        <f t="shared" si="32"/>
        <v/>
      </c>
      <c r="AU18" s="68" t="str">
        <f t="shared" si="33"/>
        <v/>
      </c>
      <c r="AV18" s="68" t="str">
        <f t="shared" si="34"/>
        <v/>
      </c>
      <c r="AW18" s="88" t="str">
        <f t="shared" si="13"/>
        <v/>
      </c>
      <c r="AZ18" s="88" t="str">
        <f t="shared" si="14"/>
        <v/>
      </c>
      <c r="BA18" s="68" t="str">
        <f t="shared" si="15"/>
        <v/>
      </c>
      <c r="BB18" s="68" t="str">
        <f t="shared" si="16"/>
        <v/>
      </c>
      <c r="BC18" s="68" t="str">
        <f t="shared" si="17"/>
        <v/>
      </c>
      <c r="BD18" s="69" t="str">
        <f t="shared" si="18"/>
        <v/>
      </c>
      <c r="BE18" s="69" t="str">
        <f t="shared" si="35"/>
        <v/>
      </c>
      <c r="BH18" s="74" t="s">
        <v>108</v>
      </c>
      <c r="BJ18" s="94">
        <f ca="1">BM18-INDEX(BP14:BP20, MATCH(BL18, BO14:BO20, 0))</f>
        <v>43612</v>
      </c>
      <c r="BK18" s="92"/>
      <c r="BL18" s="51" t="str">
        <f ca="1">TEXT(BM18, "ddd")</f>
        <v>Fri</v>
      </c>
      <c r="BM18" s="95">
        <f ca="1">DATE(BJ13, 5, 31)</f>
        <v>43616</v>
      </c>
      <c r="BO18" s="41" t="s">
        <v>109</v>
      </c>
      <c r="BP18" s="41">
        <v>4</v>
      </c>
      <c r="BQ18" s="41">
        <v>3</v>
      </c>
      <c r="BR18" s="41">
        <v>0</v>
      </c>
      <c r="BS18" s="98"/>
      <c r="BT18" s="138" t="str">
        <f t="shared" ca="1" si="36"/>
        <v/>
      </c>
      <c r="BU18" s="139" t="str">
        <f t="shared" ca="1" si="37"/>
        <v/>
      </c>
      <c r="BW18" s="138" t="str">
        <f t="shared" si="38"/>
        <v/>
      </c>
      <c r="BX18" s="104" t="str">
        <f t="shared" si="39"/>
        <v/>
      </c>
      <c r="BY18" s="139" t="str">
        <f t="shared" si="40"/>
        <v/>
      </c>
      <c r="CA18" s="138" t="str">
        <f t="shared" si="41"/>
        <v/>
      </c>
      <c r="CB18" s="104" t="str">
        <f t="shared" si="42"/>
        <v/>
      </c>
      <c r="CC18" s="139" t="str">
        <f t="shared" si="43"/>
        <v/>
      </c>
      <c r="CE18" s="162" t="str">
        <f t="shared" si="44"/>
        <v/>
      </c>
      <c r="CF18" s="163" t="str">
        <f t="shared" si="45"/>
        <v/>
      </c>
      <c r="CG18" s="164" t="str">
        <f t="shared" si="46"/>
        <v/>
      </c>
      <c r="CI18" s="162" t="str">
        <f t="shared" si="47"/>
        <v/>
      </c>
      <c r="CJ18" s="163" t="str">
        <f t="shared" si="22"/>
        <v/>
      </c>
      <c r="CK18" s="164" t="str">
        <f t="shared" si="22"/>
        <v/>
      </c>
      <c r="CM18" s="169" t="str">
        <f t="shared" si="48"/>
        <v/>
      </c>
      <c r="CN18" s="139" t="str">
        <f t="shared" si="49"/>
        <v/>
      </c>
      <c r="CP18" s="41" t="str">
        <f>IF($CM18="", "", COUNTIF($CM$11:$CM$3035, "&lt;"&amp;$CM18)+1+COUNTIF($CM$11:$CM18, $CM18)-1)</f>
        <v/>
      </c>
    </row>
    <row r="19" spans="1:94" x14ac:dyDescent="0.25">
      <c r="A19" s="40"/>
      <c r="B19" s="82" t="str">
        <f>IF($I19="", "", IFERROR(INDEX('Job Database'!$AE$11:$AE$3035, MATCH($I19, 'Job Database'!$X$11:$X$3035, 0)), ""))</f>
        <v/>
      </c>
      <c r="C19" s="69" t="str">
        <f>IF($I19="", "", IF(COUNTIF('Job Database'!$X$11:$X$3035, $I19)=0, $AC$5, $AC$4))</f>
        <v/>
      </c>
      <c r="D19" s="40"/>
      <c r="E19" s="85" t="str">
        <f>IF($I19="", "", IF(IFERROR(INDEX('Job Database'!$M$11:$M$3035, MATCH($I19, 'Job Database'!$X$11:$X$3035, 0)), "")="", "", IFERROR(INDEX('Job Database'!$M$11:$M$3035, MATCH($I19, 'Job Database'!$X$11:$X$3035, 0)), "")))</f>
        <v/>
      </c>
      <c r="F19" s="40"/>
      <c r="G19" s="88" t="str">
        <f t="shared" si="23"/>
        <v/>
      </c>
      <c r="H19" s="40"/>
      <c r="I19" s="24"/>
      <c r="J19" s="34"/>
      <c r="K19" s="106"/>
      <c r="L19" s="79"/>
      <c r="M19" s="34"/>
      <c r="N19" s="79"/>
      <c r="O19" s="31"/>
      <c r="P19" s="53"/>
      <c r="Q19" s="40"/>
      <c r="S19" s="41" t="str">
        <f t="shared" si="7"/>
        <v/>
      </c>
      <c r="T19" s="41" t="str">
        <f t="shared" si="8"/>
        <v/>
      </c>
      <c r="U19" s="41" t="str">
        <f t="shared" si="24"/>
        <v/>
      </c>
      <c r="W19" s="74" t="str">
        <f>IF('Job Database'!$X19="", "", 'Job Database'!$X19)</f>
        <v/>
      </c>
      <c r="Y19" s="41" t="str">
        <f>IF($W19="", "", IF(COUNTIF($I$11:$I$3035, $W19)&gt;0, "", MAX($Y$10:$Y18)+1))</f>
        <v/>
      </c>
      <c r="Z19" s="41">
        <v>9</v>
      </c>
      <c r="AA19" s="58" t="str">
        <f t="shared" si="25"/>
        <v/>
      </c>
      <c r="AC19" s="41" t="str">
        <f t="shared" si="9"/>
        <v/>
      </c>
      <c r="AE19" s="41" t="str">
        <f t="shared" si="26"/>
        <v/>
      </c>
      <c r="AJ19" s="154" t="str">
        <f t="shared" si="27"/>
        <v/>
      </c>
      <c r="AL19" s="120" t="str">
        <f t="shared" si="28"/>
        <v/>
      </c>
      <c r="AM19" s="104" t="str">
        <f t="shared" si="29"/>
        <v/>
      </c>
      <c r="AN19" s="104" t="str">
        <f t="shared" si="30"/>
        <v/>
      </c>
      <c r="AO19" s="104" t="str">
        <f t="shared" si="10"/>
        <v/>
      </c>
      <c r="AP19" s="104" t="str">
        <f t="shared" si="11"/>
        <v/>
      </c>
      <c r="AQ19" s="121" t="str">
        <f t="shared" si="31"/>
        <v/>
      </c>
      <c r="AS19" s="88" t="str">
        <f t="shared" si="12"/>
        <v/>
      </c>
      <c r="AT19" s="68" t="str">
        <f t="shared" si="32"/>
        <v/>
      </c>
      <c r="AU19" s="68" t="str">
        <f t="shared" si="33"/>
        <v/>
      </c>
      <c r="AV19" s="68" t="str">
        <f t="shared" si="34"/>
        <v/>
      </c>
      <c r="AW19" s="88" t="str">
        <f t="shared" si="13"/>
        <v/>
      </c>
      <c r="AZ19" s="88" t="str">
        <f t="shared" si="14"/>
        <v/>
      </c>
      <c r="BA19" s="68" t="str">
        <f t="shared" si="15"/>
        <v/>
      </c>
      <c r="BB19" s="68" t="str">
        <f t="shared" si="16"/>
        <v/>
      </c>
      <c r="BC19" s="68" t="str">
        <f t="shared" si="17"/>
        <v/>
      </c>
      <c r="BD19" s="69" t="str">
        <f t="shared" si="18"/>
        <v/>
      </c>
      <c r="BE19" s="69" t="str">
        <f t="shared" si="35"/>
        <v/>
      </c>
      <c r="BH19" s="74" t="s">
        <v>110</v>
      </c>
      <c r="BJ19" s="94">
        <f ca="1">BM19-INDEX(BP14:BP20, MATCH(BL19, BO14:BO20, 0))</f>
        <v>43703</v>
      </c>
      <c r="BK19" s="92"/>
      <c r="BL19" s="51" t="str">
        <f ca="1">TEXT(BM19, "ddd")</f>
        <v>Sat</v>
      </c>
      <c r="BM19" s="95">
        <f ca="1">DATE(BJ13, 8, 31)</f>
        <v>43708</v>
      </c>
      <c r="BO19" s="41" t="s">
        <v>111</v>
      </c>
      <c r="BP19" s="41">
        <v>5</v>
      </c>
      <c r="BQ19" s="41">
        <v>2</v>
      </c>
      <c r="BR19" s="41">
        <v>1</v>
      </c>
      <c r="BS19" s="98"/>
      <c r="BT19" s="138" t="str">
        <f t="shared" ca="1" si="36"/>
        <v/>
      </c>
      <c r="BU19" s="139" t="str">
        <f t="shared" ca="1" si="37"/>
        <v/>
      </c>
      <c r="BW19" s="138" t="str">
        <f t="shared" si="38"/>
        <v/>
      </c>
      <c r="BX19" s="104" t="str">
        <f t="shared" si="39"/>
        <v/>
      </c>
      <c r="BY19" s="139" t="str">
        <f t="shared" si="40"/>
        <v/>
      </c>
      <c r="CA19" s="138" t="str">
        <f t="shared" si="41"/>
        <v/>
      </c>
      <c r="CB19" s="104" t="str">
        <f t="shared" si="42"/>
        <v/>
      </c>
      <c r="CC19" s="139" t="str">
        <f t="shared" si="43"/>
        <v/>
      </c>
      <c r="CE19" s="162" t="str">
        <f t="shared" si="44"/>
        <v/>
      </c>
      <c r="CF19" s="163" t="str">
        <f t="shared" si="45"/>
        <v/>
      </c>
      <c r="CG19" s="164" t="str">
        <f t="shared" si="46"/>
        <v/>
      </c>
      <c r="CI19" s="162" t="str">
        <f t="shared" si="47"/>
        <v/>
      </c>
      <c r="CJ19" s="163" t="str">
        <f t="shared" si="22"/>
        <v/>
      </c>
      <c r="CK19" s="164" t="str">
        <f t="shared" si="22"/>
        <v/>
      </c>
      <c r="CM19" s="169" t="str">
        <f t="shared" si="48"/>
        <v/>
      </c>
      <c r="CN19" s="139" t="str">
        <f t="shared" si="49"/>
        <v/>
      </c>
      <c r="CP19" s="41" t="str">
        <f>IF($CM19="", "", COUNTIF($CM$11:$CM$3035, "&lt;"&amp;$CM19)+1+COUNTIF($CM$11:$CM19, $CM19)-1)</f>
        <v/>
      </c>
    </row>
    <row r="20" spans="1:94" x14ac:dyDescent="0.25">
      <c r="A20" s="40"/>
      <c r="B20" s="82" t="str">
        <f>IF($I20="", "", IFERROR(INDEX('Job Database'!$AE$11:$AE$3035, MATCH($I20, 'Job Database'!$X$11:$X$3035, 0)), ""))</f>
        <v/>
      </c>
      <c r="C20" s="69" t="str">
        <f>IF($I20="", "", IF(COUNTIF('Job Database'!$X$11:$X$3035, $I20)=0, $AC$5, $AC$4))</f>
        <v/>
      </c>
      <c r="D20" s="40"/>
      <c r="E20" s="85" t="str">
        <f>IF($I20="", "", IF(IFERROR(INDEX('Job Database'!$M$11:$M$3035, MATCH($I20, 'Job Database'!$X$11:$X$3035, 0)), "")="", "", IFERROR(INDEX('Job Database'!$M$11:$M$3035, MATCH($I20, 'Job Database'!$X$11:$X$3035, 0)), "")))</f>
        <v/>
      </c>
      <c r="F20" s="40"/>
      <c r="G20" s="88" t="str">
        <f t="shared" si="23"/>
        <v/>
      </c>
      <c r="H20" s="40"/>
      <c r="I20" s="24"/>
      <c r="J20" s="34"/>
      <c r="K20" s="106"/>
      <c r="L20" s="79"/>
      <c r="M20" s="34"/>
      <c r="N20" s="79"/>
      <c r="O20" s="31"/>
      <c r="P20" s="53"/>
      <c r="Q20" s="40"/>
      <c r="S20" s="41" t="str">
        <f t="shared" si="7"/>
        <v/>
      </c>
      <c r="T20" s="41" t="str">
        <f t="shared" si="8"/>
        <v/>
      </c>
      <c r="U20" s="41" t="str">
        <f t="shared" si="24"/>
        <v/>
      </c>
      <c r="W20" s="74" t="str">
        <f>IF('Job Database'!$X20="", "", 'Job Database'!$X20)</f>
        <v/>
      </c>
      <c r="Y20" s="41" t="str">
        <f>IF($W20="", "", IF(COUNTIF($I$11:$I$3035, $W20)&gt;0, "", MAX($Y$10:$Y19)+1))</f>
        <v/>
      </c>
      <c r="Z20" s="41">
        <v>10</v>
      </c>
      <c r="AA20" s="58" t="str">
        <f t="shared" si="25"/>
        <v/>
      </c>
      <c r="AC20" s="41" t="str">
        <f t="shared" si="9"/>
        <v/>
      </c>
      <c r="AE20" s="41" t="str">
        <f t="shared" si="26"/>
        <v/>
      </c>
      <c r="AJ20" s="154" t="str">
        <f t="shared" si="27"/>
        <v/>
      </c>
      <c r="AL20" s="120" t="str">
        <f t="shared" si="28"/>
        <v/>
      </c>
      <c r="AM20" s="104" t="str">
        <f t="shared" si="29"/>
        <v/>
      </c>
      <c r="AN20" s="104" t="str">
        <f t="shared" si="30"/>
        <v/>
      </c>
      <c r="AO20" s="104" t="str">
        <f t="shared" si="10"/>
        <v/>
      </c>
      <c r="AP20" s="104" t="str">
        <f t="shared" si="11"/>
        <v/>
      </c>
      <c r="AQ20" s="121" t="str">
        <f t="shared" si="31"/>
        <v/>
      </c>
      <c r="AS20" s="88" t="str">
        <f t="shared" si="12"/>
        <v/>
      </c>
      <c r="AT20" s="68" t="str">
        <f t="shared" si="32"/>
        <v/>
      </c>
      <c r="AU20" s="68" t="str">
        <f t="shared" si="33"/>
        <v/>
      </c>
      <c r="AV20" s="68" t="str">
        <f t="shared" si="34"/>
        <v/>
      </c>
      <c r="AW20" s="88" t="str">
        <f t="shared" si="13"/>
        <v/>
      </c>
      <c r="AZ20" s="88" t="str">
        <f t="shared" si="14"/>
        <v/>
      </c>
      <c r="BA20" s="68" t="str">
        <f t="shared" si="15"/>
        <v/>
      </c>
      <c r="BB20" s="68" t="str">
        <f t="shared" si="16"/>
        <v/>
      </c>
      <c r="BC20" s="68" t="str">
        <f t="shared" si="17"/>
        <v/>
      </c>
      <c r="BD20" s="69" t="str">
        <f t="shared" si="18"/>
        <v/>
      </c>
      <c r="BE20" s="69" t="str">
        <f t="shared" si="35"/>
        <v/>
      </c>
      <c r="BH20" s="74" t="s">
        <v>112</v>
      </c>
      <c r="BJ20" s="94">
        <f ca="1">IF(OR(BL20="Sat", BL20="Sun"), BM20+INDEX(BQ14:BQ20, MATCH(BL20, BO14:BO20, 0)), BM20)</f>
        <v>43824</v>
      </c>
      <c r="BK20" s="92"/>
      <c r="BL20" s="41" t="str">
        <f t="shared" ref="BL20:BL21" ca="1" si="51">TEXT(BM20, "ddd")</f>
        <v>Wed</v>
      </c>
      <c r="BM20" s="95">
        <f ca="1">DATE(BJ13, 12, 25)</f>
        <v>43824</v>
      </c>
      <c r="BO20" s="16" t="s">
        <v>113</v>
      </c>
      <c r="BP20" s="16">
        <v>6</v>
      </c>
      <c r="BQ20" s="16">
        <v>1</v>
      </c>
      <c r="BR20" s="16">
        <v>2</v>
      </c>
      <c r="BS20" s="98"/>
      <c r="BT20" s="138" t="str">
        <f t="shared" ca="1" si="36"/>
        <v/>
      </c>
      <c r="BU20" s="139" t="str">
        <f t="shared" ca="1" si="37"/>
        <v/>
      </c>
      <c r="BW20" s="138" t="str">
        <f t="shared" si="38"/>
        <v/>
      </c>
      <c r="BX20" s="104" t="str">
        <f t="shared" si="39"/>
        <v/>
      </c>
      <c r="BY20" s="139" t="str">
        <f t="shared" si="40"/>
        <v/>
      </c>
      <c r="CA20" s="138" t="str">
        <f t="shared" si="41"/>
        <v/>
      </c>
      <c r="CB20" s="104" t="str">
        <f t="shared" si="42"/>
        <v/>
      </c>
      <c r="CC20" s="139" t="str">
        <f t="shared" si="43"/>
        <v/>
      </c>
      <c r="CE20" s="162" t="str">
        <f t="shared" si="44"/>
        <v/>
      </c>
      <c r="CF20" s="163" t="str">
        <f t="shared" si="45"/>
        <v/>
      </c>
      <c r="CG20" s="164" t="str">
        <f t="shared" si="46"/>
        <v/>
      </c>
      <c r="CI20" s="162" t="str">
        <f t="shared" si="47"/>
        <v/>
      </c>
      <c r="CJ20" s="163" t="str">
        <f t="shared" si="22"/>
        <v/>
      </c>
      <c r="CK20" s="164" t="str">
        <f t="shared" si="22"/>
        <v/>
      </c>
      <c r="CM20" s="169" t="str">
        <f t="shared" si="48"/>
        <v/>
      </c>
      <c r="CN20" s="139" t="str">
        <f t="shared" si="49"/>
        <v/>
      </c>
      <c r="CP20" s="41" t="str">
        <f>IF($CM20="", "", COUNTIF($CM$11:$CM$3035, "&lt;"&amp;$CM20)+1+COUNTIF($CM$11:$CM20, $CM20)-1)</f>
        <v/>
      </c>
    </row>
    <row r="21" spans="1:94" x14ac:dyDescent="0.25">
      <c r="A21" s="40"/>
      <c r="B21" s="82" t="str">
        <f>IF($I21="", "", IFERROR(INDEX('Job Database'!$AE$11:$AE$3035, MATCH($I21, 'Job Database'!$X$11:$X$3035, 0)), ""))</f>
        <v/>
      </c>
      <c r="C21" s="69" t="str">
        <f>IF($I21="", "", IF(COUNTIF('Job Database'!$X$11:$X$3035, $I21)=0, $AC$5, $AC$4))</f>
        <v/>
      </c>
      <c r="D21" s="40"/>
      <c r="E21" s="85" t="str">
        <f>IF($I21="", "", IF(IFERROR(INDEX('Job Database'!$M$11:$M$3035, MATCH($I21, 'Job Database'!$X$11:$X$3035, 0)), "")="", "", IFERROR(INDEX('Job Database'!$M$11:$M$3035, MATCH($I21, 'Job Database'!$X$11:$X$3035, 0)), "")))</f>
        <v/>
      </c>
      <c r="F21" s="40"/>
      <c r="G21" s="88" t="str">
        <f t="shared" si="23"/>
        <v/>
      </c>
      <c r="H21" s="40"/>
      <c r="I21" s="24"/>
      <c r="J21" s="34"/>
      <c r="K21" s="106"/>
      <c r="L21" s="79"/>
      <c r="M21" s="34"/>
      <c r="N21" s="79"/>
      <c r="O21" s="31"/>
      <c r="P21" s="53"/>
      <c r="Q21" s="40"/>
      <c r="S21" s="41" t="str">
        <f t="shared" si="7"/>
        <v/>
      </c>
      <c r="T21" s="41" t="str">
        <f t="shared" si="8"/>
        <v/>
      </c>
      <c r="U21" s="41" t="str">
        <f t="shared" si="24"/>
        <v/>
      </c>
      <c r="W21" s="74" t="str">
        <f>IF('Job Database'!$X21="", "", 'Job Database'!$X21)</f>
        <v/>
      </c>
      <c r="Y21" s="41" t="str">
        <f>IF($W21="", "", IF(COUNTIF($I$11:$I$3035, $W21)&gt;0, "", MAX($Y$10:$Y20)+1))</f>
        <v/>
      </c>
      <c r="Z21" s="41">
        <v>11</v>
      </c>
      <c r="AA21" s="58" t="str">
        <f t="shared" si="25"/>
        <v/>
      </c>
      <c r="AC21" s="41" t="str">
        <f t="shared" si="9"/>
        <v/>
      </c>
      <c r="AE21" s="41" t="str">
        <f t="shared" si="26"/>
        <v/>
      </c>
      <c r="AJ21" s="154" t="str">
        <f t="shared" si="27"/>
        <v/>
      </c>
      <c r="AL21" s="120" t="str">
        <f t="shared" si="28"/>
        <v/>
      </c>
      <c r="AM21" s="104" t="str">
        <f t="shared" si="29"/>
        <v/>
      </c>
      <c r="AN21" s="104" t="str">
        <f t="shared" si="30"/>
        <v/>
      </c>
      <c r="AO21" s="104" t="str">
        <f t="shared" si="10"/>
        <v/>
      </c>
      <c r="AP21" s="104" t="str">
        <f t="shared" si="11"/>
        <v/>
      </c>
      <c r="AQ21" s="121" t="str">
        <f t="shared" si="31"/>
        <v/>
      </c>
      <c r="AS21" s="88" t="str">
        <f t="shared" si="12"/>
        <v/>
      </c>
      <c r="AT21" s="68" t="str">
        <f t="shared" si="32"/>
        <v/>
      </c>
      <c r="AU21" s="68" t="str">
        <f t="shared" si="33"/>
        <v/>
      </c>
      <c r="AV21" s="68" t="str">
        <f t="shared" si="34"/>
        <v/>
      </c>
      <c r="AW21" s="88" t="str">
        <f t="shared" si="13"/>
        <v/>
      </c>
      <c r="AZ21" s="88" t="str">
        <f t="shared" si="14"/>
        <v/>
      </c>
      <c r="BA21" s="68" t="str">
        <f t="shared" si="15"/>
        <v/>
      </c>
      <c r="BB21" s="68" t="str">
        <f t="shared" si="16"/>
        <v/>
      </c>
      <c r="BC21" s="68" t="str">
        <f t="shared" si="17"/>
        <v/>
      </c>
      <c r="BD21" s="69" t="str">
        <f t="shared" si="18"/>
        <v/>
      </c>
      <c r="BE21" s="69" t="str">
        <f t="shared" si="35"/>
        <v/>
      </c>
      <c r="BH21" s="75" t="s">
        <v>114</v>
      </c>
      <c r="BJ21" s="96">
        <f ca="1">IF(BL20="Sat", BJ20+1, IF(BL21="Sat", BM21+INDEX(BQ14:BQ20, MATCH(BL21, BO14:BO20, 0)), BM21))</f>
        <v>43825</v>
      </c>
      <c r="BK21" s="92"/>
      <c r="BL21" s="16" t="str">
        <f t="shared" ca="1" si="51"/>
        <v>Thu</v>
      </c>
      <c r="BM21" s="97">
        <f ca="1">DATE(BJ13, 12, 26)</f>
        <v>43825</v>
      </c>
      <c r="BS21" s="98"/>
      <c r="BT21" s="138" t="str">
        <f t="shared" ca="1" si="36"/>
        <v/>
      </c>
      <c r="BU21" s="139" t="str">
        <f t="shared" ca="1" si="37"/>
        <v/>
      </c>
      <c r="BW21" s="138" t="str">
        <f t="shared" si="38"/>
        <v/>
      </c>
      <c r="BX21" s="104" t="str">
        <f t="shared" si="39"/>
        <v/>
      </c>
      <c r="BY21" s="139" t="str">
        <f t="shared" si="40"/>
        <v/>
      </c>
      <c r="CA21" s="138" t="str">
        <f t="shared" si="41"/>
        <v/>
      </c>
      <c r="CB21" s="104" t="str">
        <f t="shared" si="42"/>
        <v/>
      </c>
      <c r="CC21" s="139" t="str">
        <f t="shared" si="43"/>
        <v/>
      </c>
      <c r="CE21" s="162" t="str">
        <f t="shared" si="44"/>
        <v/>
      </c>
      <c r="CF21" s="163" t="str">
        <f t="shared" si="45"/>
        <v/>
      </c>
      <c r="CG21" s="164" t="str">
        <f t="shared" si="46"/>
        <v/>
      </c>
      <c r="CI21" s="162" t="str">
        <f t="shared" si="47"/>
        <v/>
      </c>
      <c r="CJ21" s="163" t="str">
        <f t="shared" si="22"/>
        <v/>
      </c>
      <c r="CK21" s="164" t="str">
        <f t="shared" si="22"/>
        <v/>
      </c>
      <c r="CM21" s="169" t="str">
        <f t="shared" si="48"/>
        <v/>
      </c>
      <c r="CN21" s="139" t="str">
        <f t="shared" si="49"/>
        <v/>
      </c>
      <c r="CP21" s="41" t="str">
        <f>IF($CM21="", "", COUNTIF($CM$11:$CM$3035, "&lt;"&amp;$CM21)+1+COUNTIF($CM$11:$CM21, $CM21)-1)</f>
        <v/>
      </c>
    </row>
    <row r="22" spans="1:94" x14ac:dyDescent="0.25">
      <c r="A22" s="40"/>
      <c r="B22" s="82" t="str">
        <f>IF($I22="", "", IFERROR(INDEX('Job Database'!$AE$11:$AE$3035, MATCH($I22, 'Job Database'!$X$11:$X$3035, 0)), ""))</f>
        <v/>
      </c>
      <c r="C22" s="69" t="str">
        <f>IF($I22="", "", IF(COUNTIF('Job Database'!$X$11:$X$3035, $I22)=0, $AC$5, $AC$4))</f>
        <v/>
      </c>
      <c r="D22" s="40"/>
      <c r="E22" s="85" t="str">
        <f>IF($I22="", "", IF(IFERROR(INDEX('Job Database'!$M$11:$M$3035, MATCH($I22, 'Job Database'!$X$11:$X$3035, 0)), "")="", "", IFERROR(INDEX('Job Database'!$M$11:$M$3035, MATCH($I22, 'Job Database'!$X$11:$X$3035, 0)), "")))</f>
        <v/>
      </c>
      <c r="F22" s="40"/>
      <c r="G22" s="88" t="str">
        <f t="shared" si="23"/>
        <v/>
      </c>
      <c r="H22" s="40"/>
      <c r="I22" s="24"/>
      <c r="J22" s="34"/>
      <c r="K22" s="106"/>
      <c r="L22" s="79"/>
      <c r="M22" s="34"/>
      <c r="N22" s="79"/>
      <c r="O22" s="31"/>
      <c r="P22" s="53"/>
      <c r="Q22" s="40"/>
      <c r="S22" s="41" t="str">
        <f t="shared" si="7"/>
        <v/>
      </c>
      <c r="T22" s="41" t="str">
        <f t="shared" si="8"/>
        <v/>
      </c>
      <c r="U22" s="41" t="str">
        <f t="shared" si="24"/>
        <v/>
      </c>
      <c r="W22" s="74" t="str">
        <f>IF('Job Database'!$X22="", "", 'Job Database'!$X22)</f>
        <v/>
      </c>
      <c r="Y22" s="41" t="str">
        <f>IF($W22="", "", IF(COUNTIF($I$11:$I$3035, $W22)&gt;0, "", MAX($Y$10:$Y21)+1))</f>
        <v/>
      </c>
      <c r="Z22" s="41">
        <v>12</v>
      </c>
      <c r="AA22" s="58" t="str">
        <f t="shared" si="25"/>
        <v/>
      </c>
      <c r="AC22" s="41" t="str">
        <f t="shared" si="9"/>
        <v/>
      </c>
      <c r="AE22" s="41" t="str">
        <f t="shared" si="26"/>
        <v/>
      </c>
      <c r="AJ22" s="154" t="str">
        <f t="shared" si="27"/>
        <v/>
      </c>
      <c r="AL22" s="120" t="str">
        <f t="shared" si="28"/>
        <v/>
      </c>
      <c r="AM22" s="104" t="str">
        <f t="shared" si="29"/>
        <v/>
      </c>
      <c r="AN22" s="104" t="str">
        <f t="shared" si="30"/>
        <v/>
      </c>
      <c r="AO22" s="104" t="str">
        <f t="shared" si="10"/>
        <v/>
      </c>
      <c r="AP22" s="104" t="str">
        <f t="shared" si="11"/>
        <v/>
      </c>
      <c r="AQ22" s="121" t="str">
        <f t="shared" si="31"/>
        <v/>
      </c>
      <c r="AS22" s="88" t="str">
        <f t="shared" si="12"/>
        <v/>
      </c>
      <c r="AT22" s="68" t="str">
        <f t="shared" si="32"/>
        <v/>
      </c>
      <c r="AU22" s="68" t="str">
        <f t="shared" si="33"/>
        <v/>
      </c>
      <c r="AV22" s="68" t="str">
        <f t="shared" si="34"/>
        <v/>
      </c>
      <c r="AW22" s="88" t="str">
        <f t="shared" si="13"/>
        <v/>
      </c>
      <c r="AZ22" s="88" t="str">
        <f t="shared" si="14"/>
        <v/>
      </c>
      <c r="BA22" s="68" t="str">
        <f t="shared" si="15"/>
        <v/>
      </c>
      <c r="BB22" s="68" t="str">
        <f t="shared" si="16"/>
        <v/>
      </c>
      <c r="BC22" s="68" t="str">
        <f t="shared" si="17"/>
        <v/>
      </c>
      <c r="BD22" s="69" t="str">
        <f t="shared" si="18"/>
        <v/>
      </c>
      <c r="BE22" s="69" t="str">
        <f t="shared" si="35"/>
        <v/>
      </c>
      <c r="BS22" s="98"/>
      <c r="BT22" s="138" t="str">
        <f t="shared" ca="1" si="36"/>
        <v/>
      </c>
      <c r="BU22" s="139" t="str">
        <f t="shared" ca="1" si="37"/>
        <v/>
      </c>
      <c r="BW22" s="138" t="str">
        <f t="shared" si="38"/>
        <v/>
      </c>
      <c r="BX22" s="104" t="str">
        <f t="shared" si="39"/>
        <v/>
      </c>
      <c r="BY22" s="139" t="str">
        <f t="shared" si="40"/>
        <v/>
      </c>
      <c r="CA22" s="138" t="str">
        <f t="shared" si="41"/>
        <v/>
      </c>
      <c r="CB22" s="104" t="str">
        <f t="shared" si="42"/>
        <v/>
      </c>
      <c r="CC22" s="139" t="str">
        <f t="shared" si="43"/>
        <v/>
      </c>
      <c r="CE22" s="162" t="str">
        <f t="shared" si="44"/>
        <v/>
      </c>
      <c r="CF22" s="163" t="str">
        <f t="shared" si="45"/>
        <v/>
      </c>
      <c r="CG22" s="164" t="str">
        <f t="shared" si="46"/>
        <v/>
      </c>
      <c r="CI22" s="162" t="str">
        <f t="shared" si="47"/>
        <v/>
      </c>
      <c r="CJ22" s="163" t="str">
        <f t="shared" si="22"/>
        <v/>
      </c>
      <c r="CK22" s="164" t="str">
        <f t="shared" si="22"/>
        <v/>
      </c>
      <c r="CM22" s="169" t="str">
        <f t="shared" si="48"/>
        <v/>
      </c>
      <c r="CN22" s="139" t="str">
        <f t="shared" si="49"/>
        <v/>
      </c>
      <c r="CP22" s="41" t="str">
        <f>IF($CM22="", "", COUNTIF($CM$11:$CM$3035, "&lt;"&amp;$CM22)+1+COUNTIF($CM$11:$CM22, $CM22)-1)</f>
        <v/>
      </c>
    </row>
    <row r="23" spans="1:94" x14ac:dyDescent="0.25">
      <c r="A23" s="40"/>
      <c r="B23" s="82" t="str">
        <f>IF($I23="", "", IFERROR(INDEX('Job Database'!$AE$11:$AE$3035, MATCH($I23, 'Job Database'!$X$11:$X$3035, 0)), ""))</f>
        <v/>
      </c>
      <c r="C23" s="69" t="str">
        <f>IF($I23="", "", IF(COUNTIF('Job Database'!$X$11:$X$3035, $I23)=0, $AC$5, $AC$4))</f>
        <v/>
      </c>
      <c r="D23" s="40"/>
      <c r="E23" s="85" t="str">
        <f>IF($I23="", "", IF(IFERROR(INDEX('Job Database'!$M$11:$M$3035, MATCH($I23, 'Job Database'!$X$11:$X$3035, 0)), "")="", "", IFERROR(INDEX('Job Database'!$M$11:$M$3035, MATCH($I23, 'Job Database'!$X$11:$X$3035, 0)), "")))</f>
        <v/>
      </c>
      <c r="F23" s="40"/>
      <c r="G23" s="88" t="str">
        <f t="shared" si="23"/>
        <v/>
      </c>
      <c r="H23" s="40"/>
      <c r="I23" s="24"/>
      <c r="J23" s="34"/>
      <c r="K23" s="106"/>
      <c r="L23" s="79"/>
      <c r="M23" s="34"/>
      <c r="N23" s="79"/>
      <c r="O23" s="31"/>
      <c r="P23" s="53"/>
      <c r="Q23" s="40"/>
      <c r="S23" s="41" t="str">
        <f t="shared" si="7"/>
        <v/>
      </c>
      <c r="T23" s="41" t="str">
        <f t="shared" si="8"/>
        <v/>
      </c>
      <c r="U23" s="41" t="str">
        <f t="shared" si="24"/>
        <v/>
      </c>
      <c r="W23" s="74" t="str">
        <f>IF('Job Database'!$X23="", "", 'Job Database'!$X23)</f>
        <v/>
      </c>
      <c r="Y23" s="41" t="str">
        <f>IF($W23="", "", IF(COUNTIF($I$11:$I$3035, $W23)&gt;0, "", MAX($Y$10:$Y22)+1))</f>
        <v/>
      </c>
      <c r="Z23" s="41">
        <v>13</v>
      </c>
      <c r="AA23" s="58" t="str">
        <f t="shared" si="25"/>
        <v/>
      </c>
      <c r="AC23" s="41" t="str">
        <f t="shared" si="9"/>
        <v/>
      </c>
      <c r="AE23" s="41" t="str">
        <f t="shared" si="26"/>
        <v/>
      </c>
      <c r="AJ23" s="154" t="str">
        <f t="shared" si="27"/>
        <v/>
      </c>
      <c r="AL23" s="120" t="str">
        <f t="shared" si="28"/>
        <v/>
      </c>
      <c r="AM23" s="104" t="str">
        <f t="shared" si="29"/>
        <v/>
      </c>
      <c r="AN23" s="104" t="str">
        <f t="shared" si="30"/>
        <v/>
      </c>
      <c r="AO23" s="104" t="str">
        <f t="shared" si="10"/>
        <v/>
      </c>
      <c r="AP23" s="104" t="str">
        <f t="shared" si="11"/>
        <v/>
      </c>
      <c r="AQ23" s="121" t="str">
        <f t="shared" si="31"/>
        <v/>
      </c>
      <c r="AS23" s="88" t="str">
        <f t="shared" si="12"/>
        <v/>
      </c>
      <c r="AT23" s="68" t="str">
        <f t="shared" si="32"/>
        <v/>
      </c>
      <c r="AU23" s="68" t="str">
        <f t="shared" si="33"/>
        <v/>
      </c>
      <c r="AV23" s="68" t="str">
        <f t="shared" si="34"/>
        <v/>
      </c>
      <c r="AW23" s="88" t="str">
        <f t="shared" si="13"/>
        <v/>
      </c>
      <c r="AZ23" s="88" t="str">
        <f t="shared" si="14"/>
        <v/>
      </c>
      <c r="BA23" s="68" t="str">
        <f t="shared" si="15"/>
        <v/>
      </c>
      <c r="BB23" s="68" t="str">
        <f t="shared" si="16"/>
        <v/>
      </c>
      <c r="BC23" s="68" t="str">
        <f t="shared" si="17"/>
        <v/>
      </c>
      <c r="BD23" s="69" t="str">
        <f t="shared" si="18"/>
        <v/>
      </c>
      <c r="BE23" s="69" t="str">
        <f t="shared" si="35"/>
        <v/>
      </c>
      <c r="BH23" s="19" t="s">
        <v>94</v>
      </c>
      <c r="BI23" s="19"/>
      <c r="BJ23" s="99">
        <f ca="1">BJ13-1</f>
        <v>2018</v>
      </c>
      <c r="BK23" s="76"/>
      <c r="BL23" s="19" t="s">
        <v>95</v>
      </c>
      <c r="BM23" s="19" t="s">
        <v>33</v>
      </c>
      <c r="BO23" s="19" t="s">
        <v>96</v>
      </c>
      <c r="BP23" s="19" t="s">
        <v>97</v>
      </c>
      <c r="BQ23" s="19" t="s">
        <v>98</v>
      </c>
      <c r="BR23" s="19" t="s">
        <v>99</v>
      </c>
      <c r="BS23" s="98"/>
      <c r="BT23" s="138" t="str">
        <f t="shared" ca="1" si="36"/>
        <v/>
      </c>
      <c r="BU23" s="139" t="str">
        <f t="shared" ca="1" si="37"/>
        <v/>
      </c>
      <c r="BW23" s="138" t="str">
        <f t="shared" si="38"/>
        <v/>
      </c>
      <c r="BX23" s="104" t="str">
        <f t="shared" si="39"/>
        <v/>
      </c>
      <c r="BY23" s="139" t="str">
        <f t="shared" si="40"/>
        <v/>
      </c>
      <c r="CA23" s="138" t="str">
        <f t="shared" si="41"/>
        <v/>
      </c>
      <c r="CB23" s="104" t="str">
        <f t="shared" si="42"/>
        <v/>
      </c>
      <c r="CC23" s="139" t="str">
        <f t="shared" si="43"/>
        <v/>
      </c>
      <c r="CE23" s="162" t="str">
        <f t="shared" si="44"/>
        <v/>
      </c>
      <c r="CF23" s="163" t="str">
        <f t="shared" si="45"/>
        <v/>
      </c>
      <c r="CG23" s="164" t="str">
        <f t="shared" si="46"/>
        <v/>
      </c>
      <c r="CI23" s="162" t="str">
        <f t="shared" si="47"/>
        <v/>
      </c>
      <c r="CJ23" s="163" t="str">
        <f t="shared" si="22"/>
        <v/>
      </c>
      <c r="CK23" s="164" t="str">
        <f t="shared" si="22"/>
        <v/>
      </c>
      <c r="CM23" s="169" t="str">
        <f t="shared" si="48"/>
        <v/>
      </c>
      <c r="CN23" s="139" t="str">
        <f t="shared" si="49"/>
        <v/>
      </c>
      <c r="CP23" s="41" t="str">
        <f>IF($CM23="", "", COUNTIF($CM$11:$CM$3035, "&lt;"&amp;$CM23)+1+COUNTIF($CM$11:$CM23, $CM23)-1)</f>
        <v/>
      </c>
    </row>
    <row r="24" spans="1:94" x14ac:dyDescent="0.25">
      <c r="A24" s="40"/>
      <c r="B24" s="82" t="str">
        <f>IF($I24="", "", IFERROR(INDEX('Job Database'!$AE$11:$AE$3035, MATCH($I24, 'Job Database'!$X$11:$X$3035, 0)), ""))</f>
        <v/>
      </c>
      <c r="C24" s="69" t="str">
        <f>IF($I24="", "", IF(COUNTIF('Job Database'!$X$11:$X$3035, $I24)=0, $AC$5, $AC$4))</f>
        <v/>
      </c>
      <c r="D24" s="40"/>
      <c r="E24" s="85" t="str">
        <f>IF($I24="", "", IF(IFERROR(INDEX('Job Database'!$M$11:$M$3035, MATCH($I24, 'Job Database'!$X$11:$X$3035, 0)), "")="", "", IFERROR(INDEX('Job Database'!$M$11:$M$3035, MATCH($I24, 'Job Database'!$X$11:$X$3035, 0)), "")))</f>
        <v/>
      </c>
      <c r="F24" s="40"/>
      <c r="G24" s="88" t="str">
        <f t="shared" si="23"/>
        <v/>
      </c>
      <c r="H24" s="40"/>
      <c r="I24" s="24"/>
      <c r="J24" s="34"/>
      <c r="K24" s="106"/>
      <c r="L24" s="79"/>
      <c r="M24" s="34"/>
      <c r="N24" s="79"/>
      <c r="O24" s="31"/>
      <c r="P24" s="53"/>
      <c r="Q24" s="40"/>
      <c r="S24" s="41" t="str">
        <f t="shared" si="7"/>
        <v/>
      </c>
      <c r="T24" s="41" t="str">
        <f t="shared" si="8"/>
        <v/>
      </c>
      <c r="U24" s="41" t="str">
        <f t="shared" si="24"/>
        <v/>
      </c>
      <c r="W24" s="74" t="str">
        <f>IF('Job Database'!$X24="", "", 'Job Database'!$X24)</f>
        <v/>
      </c>
      <c r="Y24" s="41" t="str">
        <f>IF($W24="", "", IF(COUNTIF($I$11:$I$3035, $W24)&gt;0, "", MAX($Y$10:$Y23)+1))</f>
        <v/>
      </c>
      <c r="Z24" s="41">
        <v>14</v>
      </c>
      <c r="AA24" s="58" t="str">
        <f t="shared" si="25"/>
        <v/>
      </c>
      <c r="AC24" s="41" t="str">
        <f t="shared" si="9"/>
        <v/>
      </c>
      <c r="AE24" s="41" t="str">
        <f t="shared" si="26"/>
        <v/>
      </c>
      <c r="AJ24" s="154" t="str">
        <f t="shared" si="27"/>
        <v/>
      </c>
      <c r="AL24" s="120" t="str">
        <f t="shared" si="28"/>
        <v/>
      </c>
      <c r="AM24" s="104" t="str">
        <f t="shared" si="29"/>
        <v/>
      </c>
      <c r="AN24" s="104" t="str">
        <f t="shared" si="30"/>
        <v/>
      </c>
      <c r="AO24" s="104" t="str">
        <f t="shared" si="10"/>
        <v/>
      </c>
      <c r="AP24" s="104" t="str">
        <f t="shared" si="11"/>
        <v/>
      </c>
      <c r="AQ24" s="121" t="str">
        <f t="shared" si="31"/>
        <v/>
      </c>
      <c r="AS24" s="88" t="str">
        <f t="shared" si="12"/>
        <v/>
      </c>
      <c r="AT24" s="68" t="str">
        <f t="shared" si="32"/>
        <v/>
      </c>
      <c r="AU24" s="68" t="str">
        <f t="shared" si="33"/>
        <v/>
      </c>
      <c r="AV24" s="68" t="str">
        <f t="shared" si="34"/>
        <v/>
      </c>
      <c r="AW24" s="88" t="str">
        <f t="shared" si="13"/>
        <v/>
      </c>
      <c r="AZ24" s="88" t="str">
        <f t="shared" si="14"/>
        <v/>
      </c>
      <c r="BA24" s="68" t="str">
        <f t="shared" si="15"/>
        <v/>
      </c>
      <c r="BB24" s="68" t="str">
        <f t="shared" si="16"/>
        <v/>
      </c>
      <c r="BC24" s="68" t="str">
        <f t="shared" si="17"/>
        <v/>
      </c>
      <c r="BD24" s="69" t="str">
        <f t="shared" si="18"/>
        <v/>
      </c>
      <c r="BE24" s="69" t="str">
        <f t="shared" si="35"/>
        <v/>
      </c>
      <c r="BH24" s="73" t="s">
        <v>100</v>
      </c>
      <c r="BJ24" s="91">
        <f ca="1">IF(BL24="Sat", BM24+2, IF(BL24="Sun", BM24+1, BM24))</f>
        <v>43101</v>
      </c>
      <c r="BK24" s="92"/>
      <c r="BL24" s="50" t="str">
        <f ca="1">TEXT(BM24, "ddd")</f>
        <v>Mon</v>
      </c>
      <c r="BM24" s="93">
        <f ca="1">DATE(BJ23, MONTH(1), DAY(1))</f>
        <v>43101</v>
      </c>
      <c r="BO24" s="15" t="s">
        <v>101</v>
      </c>
      <c r="BP24" s="15">
        <v>0</v>
      </c>
      <c r="BQ24" s="15">
        <v>0</v>
      </c>
      <c r="BR24" s="15">
        <v>3</v>
      </c>
      <c r="BS24" s="98"/>
      <c r="BT24" s="138" t="str">
        <f t="shared" ca="1" si="36"/>
        <v/>
      </c>
      <c r="BU24" s="139" t="str">
        <f t="shared" ca="1" si="37"/>
        <v/>
      </c>
      <c r="BW24" s="138" t="str">
        <f t="shared" si="38"/>
        <v/>
      </c>
      <c r="BX24" s="104" t="str">
        <f t="shared" si="39"/>
        <v/>
      </c>
      <c r="BY24" s="139" t="str">
        <f t="shared" si="40"/>
        <v/>
      </c>
      <c r="CA24" s="138" t="str">
        <f t="shared" si="41"/>
        <v/>
      </c>
      <c r="CB24" s="104" t="str">
        <f t="shared" si="42"/>
        <v/>
      </c>
      <c r="CC24" s="139" t="str">
        <f t="shared" si="43"/>
        <v/>
      </c>
      <c r="CE24" s="162" t="str">
        <f t="shared" si="44"/>
        <v/>
      </c>
      <c r="CF24" s="163" t="str">
        <f t="shared" si="45"/>
        <v/>
      </c>
      <c r="CG24" s="164" t="str">
        <f t="shared" si="46"/>
        <v/>
      </c>
      <c r="CI24" s="162" t="str">
        <f t="shared" si="47"/>
        <v/>
      </c>
      <c r="CJ24" s="163" t="str">
        <f t="shared" si="22"/>
        <v/>
      </c>
      <c r="CK24" s="164" t="str">
        <f t="shared" si="22"/>
        <v/>
      </c>
      <c r="CM24" s="169" t="str">
        <f t="shared" si="48"/>
        <v/>
      </c>
      <c r="CN24" s="139" t="str">
        <f t="shared" si="49"/>
        <v/>
      </c>
      <c r="CP24" s="41" t="str">
        <f>IF($CM24="", "", COUNTIF($CM$11:$CM$3035, "&lt;"&amp;$CM24)+1+COUNTIF($CM$11:$CM24, $CM24)-1)</f>
        <v/>
      </c>
    </row>
    <row r="25" spans="1:94" x14ac:dyDescent="0.25">
      <c r="A25" s="40"/>
      <c r="B25" s="82" t="str">
        <f>IF($I25="", "", IFERROR(INDEX('Job Database'!$AE$11:$AE$3035, MATCH($I25, 'Job Database'!$X$11:$X$3035, 0)), ""))</f>
        <v/>
      </c>
      <c r="C25" s="69" t="str">
        <f>IF($I25="", "", IF(COUNTIF('Job Database'!$X$11:$X$3035, $I25)=0, $AC$5, $AC$4))</f>
        <v/>
      </c>
      <c r="D25" s="40"/>
      <c r="E25" s="85" t="str">
        <f>IF($I25="", "", IF(IFERROR(INDEX('Job Database'!$M$11:$M$3035, MATCH($I25, 'Job Database'!$X$11:$X$3035, 0)), "")="", "", IFERROR(INDEX('Job Database'!$M$11:$M$3035, MATCH($I25, 'Job Database'!$X$11:$X$3035, 0)), "")))</f>
        <v/>
      </c>
      <c r="F25" s="40"/>
      <c r="G25" s="88" t="str">
        <f t="shared" si="23"/>
        <v/>
      </c>
      <c r="H25" s="40"/>
      <c r="I25" s="24"/>
      <c r="J25" s="34"/>
      <c r="K25" s="106"/>
      <c r="L25" s="79"/>
      <c r="M25" s="34"/>
      <c r="N25" s="79"/>
      <c r="O25" s="31"/>
      <c r="P25" s="53"/>
      <c r="Q25" s="40"/>
      <c r="S25" s="41" t="str">
        <f t="shared" si="7"/>
        <v/>
      </c>
      <c r="T25" s="41" t="str">
        <f t="shared" si="8"/>
        <v/>
      </c>
      <c r="U25" s="41" t="str">
        <f t="shared" si="24"/>
        <v/>
      </c>
      <c r="W25" s="74" t="str">
        <f>IF('Job Database'!$X25="", "", 'Job Database'!$X25)</f>
        <v/>
      </c>
      <c r="Y25" s="41" t="str">
        <f>IF($W25="", "", IF(COUNTIF($I$11:$I$3035, $W25)&gt;0, "", MAX($Y$10:$Y24)+1))</f>
        <v/>
      </c>
      <c r="Z25" s="41">
        <v>15</v>
      </c>
      <c r="AA25" s="58" t="str">
        <f t="shared" si="25"/>
        <v/>
      </c>
      <c r="AC25" s="41" t="str">
        <f t="shared" si="9"/>
        <v/>
      </c>
      <c r="AE25" s="41" t="str">
        <f t="shared" si="26"/>
        <v/>
      </c>
      <c r="AJ25" s="154" t="str">
        <f t="shared" si="27"/>
        <v/>
      </c>
      <c r="AL25" s="120" t="str">
        <f t="shared" si="28"/>
        <v/>
      </c>
      <c r="AM25" s="104" t="str">
        <f t="shared" si="29"/>
        <v/>
      </c>
      <c r="AN25" s="104" t="str">
        <f t="shared" si="30"/>
        <v/>
      </c>
      <c r="AO25" s="104" t="str">
        <f t="shared" si="10"/>
        <v/>
      </c>
      <c r="AP25" s="104" t="str">
        <f t="shared" si="11"/>
        <v/>
      </c>
      <c r="AQ25" s="121" t="str">
        <f t="shared" si="31"/>
        <v/>
      </c>
      <c r="AS25" s="88" t="str">
        <f t="shared" si="12"/>
        <v/>
      </c>
      <c r="AT25" s="68" t="str">
        <f t="shared" si="32"/>
        <v/>
      </c>
      <c r="AU25" s="68" t="str">
        <f t="shared" si="33"/>
        <v/>
      </c>
      <c r="AV25" s="68" t="str">
        <f t="shared" si="34"/>
        <v/>
      </c>
      <c r="AW25" s="88" t="str">
        <f t="shared" si="13"/>
        <v/>
      </c>
      <c r="AZ25" s="88" t="str">
        <f t="shared" si="14"/>
        <v/>
      </c>
      <c r="BA25" s="68" t="str">
        <f t="shared" si="15"/>
        <v/>
      </c>
      <c r="BB25" s="68" t="str">
        <f t="shared" si="16"/>
        <v/>
      </c>
      <c r="BC25" s="68" t="str">
        <f t="shared" si="17"/>
        <v/>
      </c>
      <c r="BD25" s="69" t="str">
        <f t="shared" si="18"/>
        <v/>
      </c>
      <c r="BE25" s="69" t="str">
        <f t="shared" si="35"/>
        <v/>
      </c>
      <c r="BH25" s="74" t="s">
        <v>102</v>
      </c>
      <c r="BJ25" s="94">
        <f ca="1">BM25-INDEX(BR24:BR30, MATCH(BL25, BO24:BO30, 0))</f>
        <v>43189</v>
      </c>
      <c r="BK25" s="92"/>
      <c r="BL25" s="51" t="str">
        <f t="shared" ref="BL25:BL26" ca="1" si="52">TEXT(BM25, "ddd")</f>
        <v>Sun</v>
      </c>
      <c r="BM25" s="95">
        <f ca="1">DATE(YEAR(BM24),MONTH(DATE(YEAR(BM24),MONTH(1),DAY(1)))+((INT(((MOD((19*(MOD(YEAR(BM24),19))+(INT(YEAR(BM24)/100))-(INT(INT(YEAR(BM24)/100)/4))-(INT(((INT(YEAR(BM24)/100))-(INT(((INT(YEAR(BM24)/100))+8)/25))+1)/3))+15),30))+(MOD((32+2*(MOD(INT(YEAR(BM24)/100),4))+2*(INT((MOD(YEAR(BM24),100))/4))-(MOD((19*(MOD(YEAR(BM24),19))+(INT(YEAR(BM24)/100))-(INT(INT(YEAR(BM24)/100)/4))-(INT(((INT(YEAR(BM24)/100))-(INT(((INT(YEAR(BM24)/100))+8)/25))+1)/3))+15),30))-(MOD((MOD(YEAR(BM24),100)),4))),7))-7*(INT(((MOD(YEAR(BM24),19))+11*(MOD((19*(MOD(YEAR(BM24),19))+(INT(YEAR(BM24)/100))-(INT(INT(YEAR(BM24)/100)/4))-(INT(((INT(YEAR(BM24)/100))-(INT(((INT(YEAR(BM24)/100))+8)/25))+1)/3))+15),30))+22*(MOD((32+2*(MOD(INT(YEAR(BM24)/100),4))+2*(INT((MOD(YEAR(BM24),100))/4))-(MOD((19*(MOD(YEAR(BM24),19))+(INT(YEAR(BM24)/100))-(INT(INT(YEAR(BM24)/100)/4))-(INT(((INT(YEAR(BM24)/100))-(INT(((INT(YEAR(BM24)/100))+8)/25))+1)/3))+15),30))-(MOD((MOD(YEAR(BM24),100)),4))),7)))/451))+114)/31))-1),DAY(DATE(YEAR(BM24),MONTH(1),DAY(1)))+(((MOD(((MOD((19*(MOD(YEAR(BM24),19))+(INT(YEAR(BM24)/100))-(INT(INT(YEAR(BM24)/100)/4))-(INT(((INT(YEAR(BM24)/100))-(INT(((INT(YEAR(BM24)/100))+8)/25))+1)/3))+15),30))+(MOD((32+2*(MOD(INT(YEAR(BM24)/100),4))+2*(INT((MOD(YEAR(BM24),100))/4))-(MOD((19*(MOD(YEAR(BM24),19))+(INT(YEAR(BM24)/100))-(INT(INT(YEAR(BM24)/100)/4))-(INT(((INT(YEAR(BM24)/100))-(INT(((INT(YEAR(BM24)/100))+8)/25))+1)/3))+15),30))-(MOD((MOD(YEAR(BM24),100)),4))),7))-7*(INT(((MOD(YEAR(BM24),19))+11*(MOD((19*(MOD(YEAR(BM24),19))+(INT(YEAR(BM24)/100))-(INT(INT(YEAR(BM24)/100)/4))-(INT(((INT(YEAR(BM24)/100))-(INT(((INT(YEAR(BM24)/100))+8)/25))+1)/3))+15),30))+22*(MOD((32+2*(MOD(INT(YEAR(BM24)/100),4))+2*(INT((MOD(YEAR(BM24),100))/4))-(MOD((19*(MOD(YEAR(BM24),19))+(INT(YEAR(BM24)/100))-(INT(INT(YEAR(BM24)/100)/4))-(INT(((INT(YEAR(BM24)/100))-(INT(((INT(YEAR(BM24)/100))+8)/25))+1)/3))+15),30))-(MOD((MOD(YEAR(BM24),100)),4))),7)))/451))+114),31))+1)-1))</f>
        <v>43191</v>
      </c>
      <c r="BO25" s="41" t="s">
        <v>103</v>
      </c>
      <c r="BP25" s="41">
        <v>1</v>
      </c>
      <c r="BQ25" s="41">
        <v>6</v>
      </c>
      <c r="BR25" s="41">
        <v>4</v>
      </c>
      <c r="BS25" s="98"/>
      <c r="BT25" s="138" t="str">
        <f t="shared" ca="1" si="36"/>
        <v/>
      </c>
      <c r="BU25" s="139" t="str">
        <f t="shared" ca="1" si="37"/>
        <v/>
      </c>
      <c r="BW25" s="138" t="str">
        <f t="shared" si="38"/>
        <v/>
      </c>
      <c r="BX25" s="104" t="str">
        <f t="shared" si="39"/>
        <v/>
      </c>
      <c r="BY25" s="139" t="str">
        <f t="shared" si="40"/>
        <v/>
      </c>
      <c r="CA25" s="138" t="str">
        <f t="shared" si="41"/>
        <v/>
      </c>
      <c r="CB25" s="104" t="str">
        <f t="shared" si="42"/>
        <v/>
      </c>
      <c r="CC25" s="139" t="str">
        <f t="shared" si="43"/>
        <v/>
      </c>
      <c r="CE25" s="162" t="str">
        <f t="shared" si="44"/>
        <v/>
      </c>
      <c r="CF25" s="163" t="str">
        <f t="shared" si="45"/>
        <v/>
      </c>
      <c r="CG25" s="164" t="str">
        <f t="shared" si="46"/>
        <v/>
      </c>
      <c r="CI25" s="162" t="str">
        <f t="shared" si="47"/>
        <v/>
      </c>
      <c r="CJ25" s="163" t="str">
        <f t="shared" si="22"/>
        <v/>
      </c>
      <c r="CK25" s="164" t="str">
        <f t="shared" si="22"/>
        <v/>
      </c>
      <c r="CM25" s="169" t="str">
        <f t="shared" si="48"/>
        <v/>
      </c>
      <c r="CN25" s="139" t="str">
        <f t="shared" si="49"/>
        <v/>
      </c>
      <c r="CP25" s="41" t="str">
        <f>IF($CM25="", "", COUNTIF($CM$11:$CM$3035, "&lt;"&amp;$CM25)+1+COUNTIF($CM$11:$CM25, $CM25)-1)</f>
        <v/>
      </c>
    </row>
    <row r="26" spans="1:94" x14ac:dyDescent="0.25">
      <c r="A26" s="40"/>
      <c r="B26" s="82" t="str">
        <f>IF($I26="", "", IFERROR(INDEX('Job Database'!$AE$11:$AE$3035, MATCH($I26, 'Job Database'!$X$11:$X$3035, 0)), ""))</f>
        <v/>
      </c>
      <c r="C26" s="69" t="str">
        <f>IF($I26="", "", IF(COUNTIF('Job Database'!$X$11:$X$3035, $I26)=0, $AC$5, $AC$4))</f>
        <v/>
      </c>
      <c r="D26" s="40"/>
      <c r="E26" s="85" t="str">
        <f>IF($I26="", "", IF(IFERROR(INDEX('Job Database'!$M$11:$M$3035, MATCH($I26, 'Job Database'!$X$11:$X$3035, 0)), "")="", "", IFERROR(INDEX('Job Database'!$M$11:$M$3035, MATCH($I26, 'Job Database'!$X$11:$X$3035, 0)), "")))</f>
        <v/>
      </c>
      <c r="F26" s="40"/>
      <c r="G26" s="88" t="str">
        <f t="shared" si="23"/>
        <v/>
      </c>
      <c r="H26" s="40"/>
      <c r="I26" s="24"/>
      <c r="J26" s="34"/>
      <c r="K26" s="106"/>
      <c r="L26" s="79"/>
      <c r="M26" s="34"/>
      <c r="N26" s="79"/>
      <c r="O26" s="31"/>
      <c r="P26" s="53"/>
      <c r="Q26" s="40"/>
      <c r="S26" s="41" t="str">
        <f t="shared" si="7"/>
        <v/>
      </c>
      <c r="T26" s="41" t="str">
        <f t="shared" si="8"/>
        <v/>
      </c>
      <c r="U26" s="41" t="str">
        <f t="shared" si="24"/>
        <v/>
      </c>
      <c r="W26" s="74" t="str">
        <f>IF('Job Database'!$X26="", "", 'Job Database'!$X26)</f>
        <v/>
      </c>
      <c r="Y26" s="41" t="str">
        <f>IF($W26="", "", IF(COUNTIF($I$11:$I$3035, $W26)&gt;0, "", MAX($Y$10:$Y25)+1))</f>
        <v/>
      </c>
      <c r="Z26" s="41">
        <v>16</v>
      </c>
      <c r="AA26" s="58" t="str">
        <f t="shared" si="25"/>
        <v/>
      </c>
      <c r="AC26" s="41" t="str">
        <f t="shared" si="9"/>
        <v/>
      </c>
      <c r="AE26" s="41" t="str">
        <f t="shared" si="26"/>
        <v/>
      </c>
      <c r="AJ26" s="154" t="str">
        <f t="shared" si="27"/>
        <v/>
      </c>
      <c r="AL26" s="120" t="str">
        <f t="shared" si="28"/>
        <v/>
      </c>
      <c r="AM26" s="104" t="str">
        <f t="shared" si="29"/>
        <v/>
      </c>
      <c r="AN26" s="104" t="str">
        <f t="shared" si="30"/>
        <v/>
      </c>
      <c r="AO26" s="104" t="str">
        <f t="shared" si="10"/>
        <v/>
      </c>
      <c r="AP26" s="104" t="str">
        <f t="shared" si="11"/>
        <v/>
      </c>
      <c r="AQ26" s="121" t="str">
        <f t="shared" si="31"/>
        <v/>
      </c>
      <c r="AS26" s="88" t="str">
        <f t="shared" si="12"/>
        <v/>
      </c>
      <c r="AT26" s="68" t="str">
        <f t="shared" si="32"/>
        <v/>
      </c>
      <c r="AU26" s="68" t="str">
        <f t="shared" si="33"/>
        <v/>
      </c>
      <c r="AV26" s="68" t="str">
        <f t="shared" si="34"/>
        <v/>
      </c>
      <c r="AW26" s="88" t="str">
        <f t="shared" si="13"/>
        <v/>
      </c>
      <c r="AZ26" s="88" t="str">
        <f t="shared" si="14"/>
        <v/>
      </c>
      <c r="BA26" s="68" t="str">
        <f t="shared" si="15"/>
        <v/>
      </c>
      <c r="BB26" s="68" t="str">
        <f t="shared" si="16"/>
        <v/>
      </c>
      <c r="BC26" s="68" t="str">
        <f t="shared" si="17"/>
        <v/>
      </c>
      <c r="BD26" s="69" t="str">
        <f t="shared" si="18"/>
        <v/>
      </c>
      <c r="BE26" s="69" t="str">
        <f t="shared" si="35"/>
        <v/>
      </c>
      <c r="BH26" s="74" t="s">
        <v>104</v>
      </c>
      <c r="BJ26" s="94">
        <f ca="1">BJ25+3</f>
        <v>43192</v>
      </c>
      <c r="BK26" s="92"/>
      <c r="BL26" s="51" t="str">
        <f t="shared" ca="1" si="52"/>
        <v>Sun</v>
      </c>
      <c r="BM26" s="95">
        <f ca="1">BM25</f>
        <v>43191</v>
      </c>
      <c r="BO26" s="41" t="s">
        <v>105</v>
      </c>
      <c r="BP26" s="41">
        <v>2</v>
      </c>
      <c r="BQ26" s="41">
        <v>5</v>
      </c>
      <c r="BR26" s="41">
        <v>5</v>
      </c>
      <c r="BS26" s="98"/>
      <c r="BT26" s="138" t="str">
        <f t="shared" ca="1" si="36"/>
        <v/>
      </c>
      <c r="BU26" s="139" t="str">
        <f t="shared" ca="1" si="37"/>
        <v/>
      </c>
      <c r="BW26" s="138" t="str">
        <f t="shared" si="38"/>
        <v/>
      </c>
      <c r="BX26" s="104" t="str">
        <f t="shared" si="39"/>
        <v/>
      </c>
      <c r="BY26" s="139" t="str">
        <f t="shared" si="40"/>
        <v/>
      </c>
      <c r="CA26" s="138" t="str">
        <f t="shared" si="41"/>
        <v/>
      </c>
      <c r="CB26" s="104" t="str">
        <f t="shared" si="42"/>
        <v/>
      </c>
      <c r="CC26" s="139" t="str">
        <f t="shared" si="43"/>
        <v/>
      </c>
      <c r="CE26" s="162" t="str">
        <f t="shared" si="44"/>
        <v/>
      </c>
      <c r="CF26" s="163" t="str">
        <f t="shared" si="45"/>
        <v/>
      </c>
      <c r="CG26" s="164" t="str">
        <f t="shared" si="46"/>
        <v/>
      </c>
      <c r="CI26" s="162" t="str">
        <f t="shared" si="47"/>
        <v/>
      </c>
      <c r="CJ26" s="163" t="str">
        <f t="shared" si="22"/>
        <v/>
      </c>
      <c r="CK26" s="164" t="str">
        <f t="shared" si="22"/>
        <v/>
      </c>
      <c r="CM26" s="169" t="str">
        <f t="shared" si="48"/>
        <v/>
      </c>
      <c r="CN26" s="139" t="str">
        <f t="shared" si="49"/>
        <v/>
      </c>
      <c r="CP26" s="41" t="str">
        <f>IF($CM26="", "", COUNTIF($CM$11:$CM$3035, "&lt;"&amp;$CM26)+1+COUNTIF($CM$11:$CM26, $CM26)-1)</f>
        <v/>
      </c>
    </row>
    <row r="27" spans="1:94" x14ac:dyDescent="0.25">
      <c r="A27" s="40"/>
      <c r="B27" s="82" t="str">
        <f>IF($I27="", "", IFERROR(INDEX('Job Database'!$AE$11:$AE$3035, MATCH($I27, 'Job Database'!$X$11:$X$3035, 0)), ""))</f>
        <v/>
      </c>
      <c r="C27" s="69" t="str">
        <f>IF($I27="", "", IF(COUNTIF('Job Database'!$X$11:$X$3035, $I27)=0, $AC$5, $AC$4))</f>
        <v/>
      </c>
      <c r="D27" s="40"/>
      <c r="E27" s="85" t="str">
        <f>IF($I27="", "", IF(IFERROR(INDEX('Job Database'!$M$11:$M$3035, MATCH($I27, 'Job Database'!$X$11:$X$3035, 0)), "")="", "", IFERROR(INDEX('Job Database'!$M$11:$M$3035, MATCH($I27, 'Job Database'!$X$11:$X$3035, 0)), "")))</f>
        <v/>
      </c>
      <c r="F27" s="40"/>
      <c r="G27" s="88" t="str">
        <f t="shared" si="23"/>
        <v/>
      </c>
      <c r="H27" s="40"/>
      <c r="I27" s="24"/>
      <c r="J27" s="34"/>
      <c r="K27" s="106"/>
      <c r="L27" s="79"/>
      <c r="M27" s="34"/>
      <c r="N27" s="79"/>
      <c r="O27" s="31"/>
      <c r="P27" s="53"/>
      <c r="Q27" s="40"/>
      <c r="S27" s="41" t="str">
        <f t="shared" si="7"/>
        <v/>
      </c>
      <c r="T27" s="41" t="str">
        <f t="shared" si="8"/>
        <v/>
      </c>
      <c r="U27" s="41" t="str">
        <f t="shared" si="24"/>
        <v/>
      </c>
      <c r="W27" s="74" t="str">
        <f>IF('Job Database'!$X27="", "", 'Job Database'!$X27)</f>
        <v/>
      </c>
      <c r="Y27" s="41" t="str">
        <f>IF($W27="", "", IF(COUNTIF($I$11:$I$3035, $W27)&gt;0, "", MAX($Y$10:$Y26)+1))</f>
        <v/>
      </c>
      <c r="Z27" s="41">
        <v>17</v>
      </c>
      <c r="AA27" s="58" t="str">
        <f t="shared" si="25"/>
        <v/>
      </c>
      <c r="AC27" s="41" t="str">
        <f t="shared" si="9"/>
        <v/>
      </c>
      <c r="AE27" s="41" t="str">
        <f t="shared" si="26"/>
        <v/>
      </c>
      <c r="AJ27" s="154" t="str">
        <f t="shared" si="27"/>
        <v/>
      </c>
      <c r="AL27" s="120" t="str">
        <f t="shared" si="28"/>
        <v/>
      </c>
      <c r="AM27" s="104" t="str">
        <f t="shared" si="29"/>
        <v/>
      </c>
      <c r="AN27" s="104" t="str">
        <f t="shared" si="30"/>
        <v/>
      </c>
      <c r="AO27" s="104" t="str">
        <f t="shared" si="10"/>
        <v/>
      </c>
      <c r="AP27" s="104" t="str">
        <f t="shared" si="11"/>
        <v/>
      </c>
      <c r="AQ27" s="121" t="str">
        <f t="shared" si="31"/>
        <v/>
      </c>
      <c r="AS27" s="88" t="str">
        <f t="shared" si="12"/>
        <v/>
      </c>
      <c r="AT27" s="68" t="str">
        <f t="shared" si="32"/>
        <v/>
      </c>
      <c r="AU27" s="68" t="str">
        <f t="shared" si="33"/>
        <v/>
      </c>
      <c r="AV27" s="68" t="str">
        <f t="shared" si="34"/>
        <v/>
      </c>
      <c r="AW27" s="88" t="str">
        <f t="shared" si="13"/>
        <v/>
      </c>
      <c r="AZ27" s="88" t="str">
        <f t="shared" si="14"/>
        <v/>
      </c>
      <c r="BA27" s="68" t="str">
        <f t="shared" si="15"/>
        <v/>
      </c>
      <c r="BB27" s="68" t="str">
        <f t="shared" si="16"/>
        <v/>
      </c>
      <c r="BC27" s="68" t="str">
        <f t="shared" si="17"/>
        <v/>
      </c>
      <c r="BD27" s="69" t="str">
        <f t="shared" si="18"/>
        <v/>
      </c>
      <c r="BE27" s="69" t="str">
        <f t="shared" si="35"/>
        <v/>
      </c>
      <c r="BH27" s="74" t="s">
        <v>106</v>
      </c>
      <c r="BJ27" s="94">
        <f ca="1">BM27+INDEX(BQ24:BQ30, MATCH(BL27, BO24:BO30, 0))</f>
        <v>43227</v>
      </c>
      <c r="BK27" s="92"/>
      <c r="BL27" s="51" t="str">
        <f ca="1">TEXT(BM27, "ddd")</f>
        <v>Tue</v>
      </c>
      <c r="BM27" s="95">
        <f ca="1">DATE(BJ23, 5, 1)</f>
        <v>43221</v>
      </c>
      <c r="BO27" s="41" t="s">
        <v>107</v>
      </c>
      <c r="BP27" s="41">
        <v>3</v>
      </c>
      <c r="BQ27" s="41">
        <v>4</v>
      </c>
      <c r="BR27" s="41">
        <v>6</v>
      </c>
      <c r="BS27" s="98"/>
      <c r="BT27" s="138" t="str">
        <f t="shared" ca="1" si="36"/>
        <v/>
      </c>
      <c r="BU27" s="139" t="str">
        <f t="shared" ca="1" si="37"/>
        <v/>
      </c>
      <c r="BW27" s="138" t="str">
        <f t="shared" si="38"/>
        <v/>
      </c>
      <c r="BX27" s="104" t="str">
        <f t="shared" si="39"/>
        <v/>
      </c>
      <c r="BY27" s="139" t="str">
        <f t="shared" si="40"/>
        <v/>
      </c>
      <c r="CA27" s="138" t="str">
        <f t="shared" si="41"/>
        <v/>
      </c>
      <c r="CB27" s="104" t="str">
        <f t="shared" si="42"/>
        <v/>
      </c>
      <c r="CC27" s="139" t="str">
        <f t="shared" si="43"/>
        <v/>
      </c>
      <c r="CE27" s="162" t="str">
        <f t="shared" si="44"/>
        <v/>
      </c>
      <c r="CF27" s="163" t="str">
        <f t="shared" si="45"/>
        <v/>
      </c>
      <c r="CG27" s="164" t="str">
        <f t="shared" si="46"/>
        <v/>
      </c>
      <c r="CI27" s="162" t="str">
        <f t="shared" si="47"/>
        <v/>
      </c>
      <c r="CJ27" s="163" t="str">
        <f t="shared" ref="CJ27:CJ90" si="53">IF(CB27="", "", M27)</f>
        <v/>
      </c>
      <c r="CK27" s="164" t="str">
        <f t="shared" ref="CK27:CK90" si="54">IF(CC27="", "", N27)</f>
        <v/>
      </c>
      <c r="CM27" s="169" t="str">
        <f t="shared" si="48"/>
        <v/>
      </c>
      <c r="CN27" s="139" t="str">
        <f t="shared" si="49"/>
        <v/>
      </c>
      <c r="CP27" s="41" t="str">
        <f>IF($CM27="", "", COUNTIF($CM$11:$CM$3035, "&lt;"&amp;$CM27)+1+COUNTIF($CM$11:$CM27, $CM27)-1)</f>
        <v/>
      </c>
    </row>
    <row r="28" spans="1:94" x14ac:dyDescent="0.25">
      <c r="A28" s="40"/>
      <c r="B28" s="82" t="str">
        <f>IF($I28="", "", IFERROR(INDEX('Job Database'!$AE$11:$AE$3035, MATCH($I28, 'Job Database'!$X$11:$X$3035, 0)), ""))</f>
        <v/>
      </c>
      <c r="C28" s="69" t="str">
        <f>IF($I28="", "", IF(COUNTIF('Job Database'!$X$11:$X$3035, $I28)=0, $AC$5, $AC$4))</f>
        <v/>
      </c>
      <c r="D28" s="40"/>
      <c r="E28" s="85" t="str">
        <f>IF($I28="", "", IF(IFERROR(INDEX('Job Database'!$M$11:$M$3035, MATCH($I28, 'Job Database'!$X$11:$X$3035, 0)), "")="", "", IFERROR(INDEX('Job Database'!$M$11:$M$3035, MATCH($I28, 'Job Database'!$X$11:$X$3035, 0)), "")))</f>
        <v/>
      </c>
      <c r="F28" s="40"/>
      <c r="G28" s="88" t="str">
        <f t="shared" si="23"/>
        <v/>
      </c>
      <c r="H28" s="40"/>
      <c r="I28" s="24"/>
      <c r="J28" s="34"/>
      <c r="K28" s="106"/>
      <c r="L28" s="79"/>
      <c r="M28" s="34"/>
      <c r="N28" s="79"/>
      <c r="O28" s="31"/>
      <c r="P28" s="53"/>
      <c r="Q28" s="40"/>
      <c r="S28" s="41" t="str">
        <f t="shared" si="7"/>
        <v/>
      </c>
      <c r="T28" s="41" t="str">
        <f t="shared" si="8"/>
        <v/>
      </c>
      <c r="U28" s="41" t="str">
        <f t="shared" si="24"/>
        <v/>
      </c>
      <c r="W28" s="74" t="str">
        <f>IF('Job Database'!$X28="", "", 'Job Database'!$X28)</f>
        <v/>
      </c>
      <c r="Y28" s="41" t="str">
        <f>IF($W28="", "", IF(COUNTIF($I$11:$I$3035, $W28)&gt;0, "", MAX($Y$10:$Y27)+1))</f>
        <v/>
      </c>
      <c r="Z28" s="41">
        <v>18</v>
      </c>
      <c r="AA28" s="58" t="str">
        <f t="shared" si="25"/>
        <v/>
      </c>
      <c r="AC28" s="41" t="str">
        <f t="shared" si="9"/>
        <v/>
      </c>
      <c r="AE28" s="41" t="str">
        <f t="shared" si="26"/>
        <v/>
      </c>
      <c r="AJ28" s="154" t="str">
        <f t="shared" si="27"/>
        <v/>
      </c>
      <c r="AL28" s="120" t="str">
        <f t="shared" si="28"/>
        <v/>
      </c>
      <c r="AM28" s="104" t="str">
        <f t="shared" si="29"/>
        <v/>
      </c>
      <c r="AN28" s="104" t="str">
        <f t="shared" si="30"/>
        <v/>
      </c>
      <c r="AO28" s="104" t="str">
        <f t="shared" si="10"/>
        <v/>
      </c>
      <c r="AP28" s="104" t="str">
        <f t="shared" si="11"/>
        <v/>
      </c>
      <c r="AQ28" s="121" t="str">
        <f t="shared" si="31"/>
        <v/>
      </c>
      <c r="AS28" s="88" t="str">
        <f t="shared" si="12"/>
        <v/>
      </c>
      <c r="AT28" s="68" t="str">
        <f t="shared" si="32"/>
        <v/>
      </c>
      <c r="AU28" s="68" t="str">
        <f t="shared" si="33"/>
        <v/>
      </c>
      <c r="AV28" s="68" t="str">
        <f t="shared" si="34"/>
        <v/>
      </c>
      <c r="AW28" s="88" t="str">
        <f t="shared" si="13"/>
        <v/>
      </c>
      <c r="AZ28" s="88" t="str">
        <f t="shared" si="14"/>
        <v/>
      </c>
      <c r="BA28" s="68" t="str">
        <f t="shared" si="15"/>
        <v/>
      </c>
      <c r="BB28" s="68" t="str">
        <f t="shared" si="16"/>
        <v/>
      </c>
      <c r="BC28" s="68" t="str">
        <f t="shared" si="17"/>
        <v/>
      </c>
      <c r="BD28" s="69" t="str">
        <f t="shared" si="18"/>
        <v/>
      </c>
      <c r="BE28" s="69" t="str">
        <f t="shared" si="35"/>
        <v/>
      </c>
      <c r="BH28" s="74" t="s">
        <v>108</v>
      </c>
      <c r="BJ28" s="94">
        <f ca="1">BM28-INDEX(BP24:BP30, MATCH(BL28, BO24:BO30, 0))</f>
        <v>43248</v>
      </c>
      <c r="BK28" s="92"/>
      <c r="BL28" s="51" t="str">
        <f ca="1">TEXT(BM28, "ddd")</f>
        <v>Thu</v>
      </c>
      <c r="BM28" s="95">
        <f ca="1">DATE(BJ23, 5, 31)</f>
        <v>43251</v>
      </c>
      <c r="BO28" s="41" t="s">
        <v>109</v>
      </c>
      <c r="BP28" s="41">
        <v>4</v>
      </c>
      <c r="BQ28" s="41">
        <v>3</v>
      </c>
      <c r="BR28" s="41">
        <v>0</v>
      </c>
      <c r="BS28" s="98"/>
      <c r="BT28" s="138" t="str">
        <f t="shared" ca="1" si="36"/>
        <v/>
      </c>
      <c r="BU28" s="139" t="str">
        <f t="shared" ca="1" si="37"/>
        <v/>
      </c>
      <c r="BW28" s="138" t="str">
        <f t="shared" si="38"/>
        <v/>
      </c>
      <c r="BX28" s="104" t="str">
        <f t="shared" si="39"/>
        <v/>
      </c>
      <c r="BY28" s="139" t="str">
        <f t="shared" si="40"/>
        <v/>
      </c>
      <c r="CA28" s="138" t="str">
        <f t="shared" si="41"/>
        <v/>
      </c>
      <c r="CB28" s="104" t="str">
        <f t="shared" si="42"/>
        <v/>
      </c>
      <c r="CC28" s="139" t="str">
        <f t="shared" si="43"/>
        <v/>
      </c>
      <c r="CE28" s="162" t="str">
        <f t="shared" si="44"/>
        <v/>
      </c>
      <c r="CF28" s="163" t="str">
        <f t="shared" si="45"/>
        <v/>
      </c>
      <c r="CG28" s="164" t="str">
        <f t="shared" si="46"/>
        <v/>
      </c>
      <c r="CI28" s="162" t="str">
        <f t="shared" si="47"/>
        <v/>
      </c>
      <c r="CJ28" s="163" t="str">
        <f t="shared" si="53"/>
        <v/>
      </c>
      <c r="CK28" s="164" t="str">
        <f t="shared" si="54"/>
        <v/>
      </c>
      <c r="CM28" s="169" t="str">
        <f t="shared" si="48"/>
        <v/>
      </c>
      <c r="CN28" s="139" t="str">
        <f t="shared" si="49"/>
        <v/>
      </c>
      <c r="CP28" s="41" t="str">
        <f>IF($CM28="", "", COUNTIF($CM$11:$CM$3035, "&lt;"&amp;$CM28)+1+COUNTIF($CM$11:$CM28, $CM28)-1)</f>
        <v/>
      </c>
    </row>
    <row r="29" spans="1:94" x14ac:dyDescent="0.25">
      <c r="A29" s="40"/>
      <c r="B29" s="82" t="str">
        <f>IF($I29="", "", IFERROR(INDEX('Job Database'!$AE$11:$AE$3035, MATCH($I29, 'Job Database'!$X$11:$X$3035, 0)), ""))</f>
        <v/>
      </c>
      <c r="C29" s="69" t="str">
        <f>IF($I29="", "", IF(COUNTIF('Job Database'!$X$11:$X$3035, $I29)=0, $AC$5, $AC$4))</f>
        <v/>
      </c>
      <c r="D29" s="40"/>
      <c r="E29" s="85" t="str">
        <f>IF($I29="", "", IF(IFERROR(INDEX('Job Database'!$M$11:$M$3035, MATCH($I29, 'Job Database'!$X$11:$X$3035, 0)), "")="", "", IFERROR(INDEX('Job Database'!$M$11:$M$3035, MATCH($I29, 'Job Database'!$X$11:$X$3035, 0)), "")))</f>
        <v/>
      </c>
      <c r="F29" s="40"/>
      <c r="G29" s="88" t="str">
        <f t="shared" si="23"/>
        <v/>
      </c>
      <c r="H29" s="40"/>
      <c r="I29" s="24"/>
      <c r="J29" s="34"/>
      <c r="K29" s="106"/>
      <c r="L29" s="79"/>
      <c r="M29" s="34"/>
      <c r="N29" s="79"/>
      <c r="O29" s="31"/>
      <c r="P29" s="53"/>
      <c r="Q29" s="40"/>
      <c r="S29" s="41" t="str">
        <f t="shared" si="7"/>
        <v/>
      </c>
      <c r="T29" s="41" t="str">
        <f t="shared" si="8"/>
        <v/>
      </c>
      <c r="U29" s="41" t="str">
        <f t="shared" si="24"/>
        <v/>
      </c>
      <c r="W29" s="74" t="str">
        <f>IF('Job Database'!$X29="", "", 'Job Database'!$X29)</f>
        <v/>
      </c>
      <c r="Y29" s="41" t="str">
        <f>IF($W29="", "", IF(COUNTIF($I$11:$I$3035, $W29)&gt;0, "", MAX($Y$10:$Y28)+1))</f>
        <v/>
      </c>
      <c r="Z29" s="41">
        <v>19</v>
      </c>
      <c r="AA29" s="58" t="str">
        <f t="shared" si="25"/>
        <v/>
      </c>
      <c r="AC29" s="41" t="str">
        <f t="shared" si="9"/>
        <v/>
      </c>
      <c r="AE29" s="41" t="str">
        <f t="shared" si="26"/>
        <v/>
      </c>
      <c r="AJ29" s="154" t="str">
        <f t="shared" si="27"/>
        <v/>
      </c>
      <c r="AL29" s="120" t="str">
        <f t="shared" si="28"/>
        <v/>
      </c>
      <c r="AM29" s="104" t="str">
        <f t="shared" si="29"/>
        <v/>
      </c>
      <c r="AN29" s="104" t="str">
        <f t="shared" si="30"/>
        <v/>
      </c>
      <c r="AO29" s="104" t="str">
        <f t="shared" si="10"/>
        <v/>
      </c>
      <c r="AP29" s="104" t="str">
        <f t="shared" si="11"/>
        <v/>
      </c>
      <c r="AQ29" s="121" t="str">
        <f t="shared" si="31"/>
        <v/>
      </c>
      <c r="AS29" s="88" t="str">
        <f t="shared" si="12"/>
        <v/>
      </c>
      <c r="AT29" s="68" t="str">
        <f t="shared" si="32"/>
        <v/>
      </c>
      <c r="AU29" s="68" t="str">
        <f t="shared" si="33"/>
        <v/>
      </c>
      <c r="AV29" s="68" t="str">
        <f t="shared" si="34"/>
        <v/>
      </c>
      <c r="AW29" s="88" t="str">
        <f t="shared" si="13"/>
        <v/>
      </c>
      <c r="AZ29" s="88" t="str">
        <f t="shared" si="14"/>
        <v/>
      </c>
      <c r="BA29" s="68" t="str">
        <f t="shared" si="15"/>
        <v/>
      </c>
      <c r="BB29" s="68" t="str">
        <f t="shared" si="16"/>
        <v/>
      </c>
      <c r="BC29" s="68" t="str">
        <f t="shared" si="17"/>
        <v/>
      </c>
      <c r="BD29" s="69" t="str">
        <f t="shared" si="18"/>
        <v/>
      </c>
      <c r="BE29" s="69" t="str">
        <f t="shared" si="35"/>
        <v/>
      </c>
      <c r="BH29" s="74" t="s">
        <v>110</v>
      </c>
      <c r="BJ29" s="94">
        <f ca="1">BM29-INDEX(BP24:BP30, MATCH(BL29, BO24:BO30, 0))</f>
        <v>43339</v>
      </c>
      <c r="BK29" s="92"/>
      <c r="BL29" s="51" t="str">
        <f ca="1">TEXT(BM29, "ddd")</f>
        <v>Fri</v>
      </c>
      <c r="BM29" s="95">
        <f ca="1">DATE(BJ23, 8, 31)</f>
        <v>43343</v>
      </c>
      <c r="BO29" s="41" t="s">
        <v>111</v>
      </c>
      <c r="BP29" s="41">
        <v>5</v>
      </c>
      <c r="BQ29" s="41">
        <v>2</v>
      </c>
      <c r="BR29" s="41">
        <v>1</v>
      </c>
      <c r="BS29" s="98"/>
      <c r="BT29" s="138" t="str">
        <f t="shared" ca="1" si="36"/>
        <v/>
      </c>
      <c r="BU29" s="139" t="str">
        <f t="shared" ca="1" si="37"/>
        <v/>
      </c>
      <c r="BW29" s="138" t="str">
        <f t="shared" si="38"/>
        <v/>
      </c>
      <c r="BX29" s="104" t="str">
        <f t="shared" si="39"/>
        <v/>
      </c>
      <c r="BY29" s="139" t="str">
        <f t="shared" si="40"/>
        <v/>
      </c>
      <c r="CA29" s="138" t="str">
        <f t="shared" si="41"/>
        <v/>
      </c>
      <c r="CB29" s="104" t="str">
        <f t="shared" si="42"/>
        <v/>
      </c>
      <c r="CC29" s="139" t="str">
        <f t="shared" si="43"/>
        <v/>
      </c>
      <c r="CE29" s="162" t="str">
        <f t="shared" si="44"/>
        <v/>
      </c>
      <c r="CF29" s="163" t="str">
        <f t="shared" si="45"/>
        <v/>
      </c>
      <c r="CG29" s="164" t="str">
        <f t="shared" si="46"/>
        <v/>
      </c>
      <c r="CI29" s="162" t="str">
        <f t="shared" si="47"/>
        <v/>
      </c>
      <c r="CJ29" s="163" t="str">
        <f t="shared" si="53"/>
        <v/>
      </c>
      <c r="CK29" s="164" t="str">
        <f t="shared" si="54"/>
        <v/>
      </c>
      <c r="CM29" s="169" t="str">
        <f t="shared" si="48"/>
        <v/>
      </c>
      <c r="CN29" s="139" t="str">
        <f t="shared" si="49"/>
        <v/>
      </c>
      <c r="CP29" s="41" t="str">
        <f>IF($CM29="", "", COUNTIF($CM$11:$CM$3035, "&lt;"&amp;$CM29)+1+COUNTIF($CM$11:$CM29, $CM29)-1)</f>
        <v/>
      </c>
    </row>
    <row r="30" spans="1:94" x14ac:dyDescent="0.25">
      <c r="A30" s="40"/>
      <c r="B30" s="82" t="str">
        <f>IF($I30="", "", IFERROR(INDEX('Job Database'!$AE$11:$AE$3035, MATCH($I30, 'Job Database'!$X$11:$X$3035, 0)), ""))</f>
        <v/>
      </c>
      <c r="C30" s="69" t="str">
        <f>IF($I30="", "", IF(COUNTIF('Job Database'!$X$11:$X$3035, $I30)=0, $AC$5, $AC$4))</f>
        <v/>
      </c>
      <c r="D30" s="40"/>
      <c r="E30" s="85" t="str">
        <f>IF($I30="", "", IF(IFERROR(INDEX('Job Database'!$M$11:$M$3035, MATCH($I30, 'Job Database'!$X$11:$X$3035, 0)), "")="", "", IFERROR(INDEX('Job Database'!$M$11:$M$3035, MATCH($I30, 'Job Database'!$X$11:$X$3035, 0)), "")))</f>
        <v/>
      </c>
      <c r="F30" s="40"/>
      <c r="G30" s="88" t="str">
        <f t="shared" si="23"/>
        <v/>
      </c>
      <c r="H30" s="40"/>
      <c r="I30" s="24"/>
      <c r="J30" s="34"/>
      <c r="K30" s="106"/>
      <c r="L30" s="79"/>
      <c r="M30" s="34"/>
      <c r="N30" s="79"/>
      <c r="O30" s="31"/>
      <c r="P30" s="53"/>
      <c r="Q30" s="40"/>
      <c r="S30" s="41" t="str">
        <f t="shared" si="7"/>
        <v/>
      </c>
      <c r="T30" s="41" t="str">
        <f t="shared" si="8"/>
        <v/>
      </c>
      <c r="U30" s="41" t="str">
        <f t="shared" si="24"/>
        <v/>
      </c>
      <c r="W30" s="74" t="str">
        <f>IF('Job Database'!$X30="", "", 'Job Database'!$X30)</f>
        <v/>
      </c>
      <c r="Y30" s="41" t="str">
        <f>IF($W30="", "", IF(COUNTIF($I$11:$I$3035, $W30)&gt;0, "", MAX($Y$10:$Y29)+1))</f>
        <v/>
      </c>
      <c r="Z30" s="41">
        <v>20</v>
      </c>
      <c r="AA30" s="58" t="str">
        <f t="shared" si="25"/>
        <v/>
      </c>
      <c r="AC30" s="41" t="str">
        <f t="shared" si="9"/>
        <v/>
      </c>
      <c r="AE30" s="41" t="str">
        <f t="shared" si="26"/>
        <v/>
      </c>
      <c r="AJ30" s="154" t="str">
        <f t="shared" si="27"/>
        <v/>
      </c>
      <c r="AL30" s="120" t="str">
        <f t="shared" si="28"/>
        <v/>
      </c>
      <c r="AM30" s="104" t="str">
        <f t="shared" si="29"/>
        <v/>
      </c>
      <c r="AN30" s="104" t="str">
        <f t="shared" si="30"/>
        <v/>
      </c>
      <c r="AO30" s="104" t="str">
        <f t="shared" si="10"/>
        <v/>
      </c>
      <c r="AP30" s="104" t="str">
        <f t="shared" si="11"/>
        <v/>
      </c>
      <c r="AQ30" s="121" t="str">
        <f t="shared" si="31"/>
        <v/>
      </c>
      <c r="AS30" s="88" t="str">
        <f t="shared" si="12"/>
        <v/>
      </c>
      <c r="AT30" s="68" t="str">
        <f t="shared" si="32"/>
        <v/>
      </c>
      <c r="AU30" s="68" t="str">
        <f t="shared" si="33"/>
        <v/>
      </c>
      <c r="AV30" s="68" t="str">
        <f t="shared" si="34"/>
        <v/>
      </c>
      <c r="AW30" s="88" t="str">
        <f t="shared" si="13"/>
        <v/>
      </c>
      <c r="AZ30" s="88" t="str">
        <f t="shared" si="14"/>
        <v/>
      </c>
      <c r="BA30" s="68" t="str">
        <f t="shared" si="15"/>
        <v/>
      </c>
      <c r="BB30" s="68" t="str">
        <f t="shared" si="16"/>
        <v/>
      </c>
      <c r="BC30" s="68" t="str">
        <f t="shared" si="17"/>
        <v/>
      </c>
      <c r="BD30" s="69" t="str">
        <f t="shared" si="18"/>
        <v/>
      </c>
      <c r="BE30" s="69" t="str">
        <f t="shared" si="35"/>
        <v/>
      </c>
      <c r="BH30" s="74" t="s">
        <v>112</v>
      </c>
      <c r="BJ30" s="94">
        <f ca="1">IF(OR(BL30="Sat", BL30="Sun"), BM30+INDEX(BQ24:BQ30, MATCH(BL30, BO24:BO30, 0)), BM30)</f>
        <v>43459</v>
      </c>
      <c r="BK30" s="92"/>
      <c r="BL30" s="41" t="str">
        <f t="shared" ref="BL30:BL31" ca="1" si="55">TEXT(BM30, "ddd")</f>
        <v>Tue</v>
      </c>
      <c r="BM30" s="95">
        <f ca="1">DATE(BJ23, 12, 25)</f>
        <v>43459</v>
      </c>
      <c r="BO30" s="16" t="s">
        <v>113</v>
      </c>
      <c r="BP30" s="16">
        <v>6</v>
      </c>
      <c r="BQ30" s="16">
        <v>1</v>
      </c>
      <c r="BR30" s="16">
        <v>2</v>
      </c>
      <c r="BT30" s="138" t="str">
        <f t="shared" ca="1" si="36"/>
        <v/>
      </c>
      <c r="BU30" s="139" t="str">
        <f t="shared" ca="1" si="37"/>
        <v/>
      </c>
      <c r="BW30" s="138" t="str">
        <f t="shared" si="38"/>
        <v/>
      </c>
      <c r="BX30" s="104" t="str">
        <f t="shared" si="39"/>
        <v/>
      </c>
      <c r="BY30" s="139" t="str">
        <f t="shared" si="40"/>
        <v/>
      </c>
      <c r="CA30" s="138" t="str">
        <f t="shared" si="41"/>
        <v/>
      </c>
      <c r="CB30" s="104" t="str">
        <f t="shared" si="42"/>
        <v/>
      </c>
      <c r="CC30" s="139" t="str">
        <f t="shared" si="43"/>
        <v/>
      </c>
      <c r="CE30" s="162" t="str">
        <f t="shared" si="44"/>
        <v/>
      </c>
      <c r="CF30" s="163" t="str">
        <f t="shared" si="45"/>
        <v/>
      </c>
      <c r="CG30" s="164" t="str">
        <f t="shared" si="46"/>
        <v/>
      </c>
      <c r="CI30" s="162" t="str">
        <f t="shared" si="47"/>
        <v/>
      </c>
      <c r="CJ30" s="163" t="str">
        <f t="shared" si="53"/>
        <v/>
      </c>
      <c r="CK30" s="164" t="str">
        <f t="shared" si="54"/>
        <v/>
      </c>
      <c r="CM30" s="169" t="str">
        <f t="shared" si="48"/>
        <v/>
      </c>
      <c r="CN30" s="139" t="str">
        <f t="shared" si="49"/>
        <v/>
      </c>
      <c r="CP30" s="41" t="str">
        <f>IF($CM30="", "", COUNTIF($CM$11:$CM$3035, "&lt;"&amp;$CM30)+1+COUNTIF($CM$11:$CM30, $CM30)-1)</f>
        <v/>
      </c>
    </row>
    <row r="31" spans="1:94" x14ac:dyDescent="0.25">
      <c r="A31" s="40"/>
      <c r="B31" s="82" t="str">
        <f>IF($I31="", "", IFERROR(INDEX('Job Database'!$AE$11:$AE$3035, MATCH($I31, 'Job Database'!$X$11:$X$3035, 0)), ""))</f>
        <v/>
      </c>
      <c r="C31" s="69" t="str">
        <f>IF($I31="", "", IF(COUNTIF('Job Database'!$X$11:$X$3035, $I31)=0, $AC$5, $AC$4))</f>
        <v/>
      </c>
      <c r="D31" s="40"/>
      <c r="E31" s="85" t="str">
        <f>IF($I31="", "", IF(IFERROR(INDEX('Job Database'!$M$11:$M$3035, MATCH($I31, 'Job Database'!$X$11:$X$3035, 0)), "")="", "", IFERROR(INDEX('Job Database'!$M$11:$M$3035, MATCH($I31, 'Job Database'!$X$11:$X$3035, 0)), "")))</f>
        <v/>
      </c>
      <c r="F31" s="40"/>
      <c r="G31" s="88" t="str">
        <f t="shared" si="23"/>
        <v/>
      </c>
      <c r="H31" s="40"/>
      <c r="I31" s="24"/>
      <c r="J31" s="34"/>
      <c r="K31" s="106"/>
      <c r="L31" s="79"/>
      <c r="M31" s="34"/>
      <c r="N31" s="79"/>
      <c r="O31" s="31"/>
      <c r="P31" s="53"/>
      <c r="Q31" s="40"/>
      <c r="S31" s="41" t="str">
        <f t="shared" si="7"/>
        <v/>
      </c>
      <c r="T31" s="41" t="str">
        <f t="shared" si="8"/>
        <v/>
      </c>
      <c r="U31" s="41" t="str">
        <f t="shared" si="24"/>
        <v/>
      </c>
      <c r="W31" s="74" t="str">
        <f>IF('Job Database'!$X31="", "", 'Job Database'!$X31)</f>
        <v/>
      </c>
      <c r="Y31" s="41" t="str">
        <f>IF($W31="", "", IF(COUNTIF($I$11:$I$3035, $W31)&gt;0, "", MAX($Y$10:$Y30)+1))</f>
        <v/>
      </c>
      <c r="Z31" s="41">
        <v>21</v>
      </c>
      <c r="AA31" s="58" t="str">
        <f t="shared" si="25"/>
        <v/>
      </c>
      <c r="AC31" s="41" t="str">
        <f t="shared" si="9"/>
        <v/>
      </c>
      <c r="AE31" s="41" t="str">
        <f t="shared" si="26"/>
        <v/>
      </c>
      <c r="AJ31" s="154" t="str">
        <f t="shared" si="27"/>
        <v/>
      </c>
      <c r="AL31" s="120" t="str">
        <f t="shared" si="28"/>
        <v/>
      </c>
      <c r="AM31" s="104" t="str">
        <f t="shared" si="29"/>
        <v/>
      </c>
      <c r="AN31" s="104" t="str">
        <f t="shared" si="30"/>
        <v/>
      </c>
      <c r="AO31" s="104" t="str">
        <f t="shared" si="10"/>
        <v/>
      </c>
      <c r="AP31" s="104" t="str">
        <f t="shared" si="11"/>
        <v/>
      </c>
      <c r="AQ31" s="121" t="str">
        <f t="shared" si="31"/>
        <v/>
      </c>
      <c r="AS31" s="88" t="str">
        <f t="shared" si="12"/>
        <v/>
      </c>
      <c r="AT31" s="68" t="str">
        <f t="shared" si="32"/>
        <v/>
      </c>
      <c r="AU31" s="68" t="str">
        <f t="shared" si="33"/>
        <v/>
      </c>
      <c r="AV31" s="68" t="str">
        <f t="shared" si="34"/>
        <v/>
      </c>
      <c r="AW31" s="88" t="str">
        <f t="shared" si="13"/>
        <v/>
      </c>
      <c r="AZ31" s="88" t="str">
        <f t="shared" si="14"/>
        <v/>
      </c>
      <c r="BA31" s="68" t="str">
        <f t="shared" si="15"/>
        <v/>
      </c>
      <c r="BB31" s="68" t="str">
        <f t="shared" si="16"/>
        <v/>
      </c>
      <c r="BC31" s="68" t="str">
        <f t="shared" si="17"/>
        <v/>
      </c>
      <c r="BD31" s="69" t="str">
        <f t="shared" si="18"/>
        <v/>
      </c>
      <c r="BE31" s="69" t="str">
        <f t="shared" si="35"/>
        <v/>
      </c>
      <c r="BH31" s="75" t="s">
        <v>114</v>
      </c>
      <c r="BJ31" s="96">
        <f ca="1">IF(BL30="Sat", BJ30+1, IF(BL31="Sat", BM31+INDEX(BQ24:BQ30, MATCH(BL31, BO24:BO30, 0)), BM31))</f>
        <v>43460</v>
      </c>
      <c r="BK31" s="92"/>
      <c r="BL31" s="16" t="str">
        <f t="shared" ca="1" si="55"/>
        <v>Wed</v>
      </c>
      <c r="BM31" s="97">
        <f ca="1">DATE(BJ23, 12, 26)</f>
        <v>43460</v>
      </c>
      <c r="BT31" s="138" t="str">
        <f t="shared" ca="1" si="36"/>
        <v/>
      </c>
      <c r="BU31" s="139" t="str">
        <f t="shared" ca="1" si="37"/>
        <v/>
      </c>
      <c r="BW31" s="138" t="str">
        <f t="shared" si="38"/>
        <v/>
      </c>
      <c r="BX31" s="104" t="str">
        <f t="shared" si="39"/>
        <v/>
      </c>
      <c r="BY31" s="139" t="str">
        <f t="shared" si="40"/>
        <v/>
      </c>
      <c r="CA31" s="138" t="str">
        <f t="shared" si="41"/>
        <v/>
      </c>
      <c r="CB31" s="104" t="str">
        <f t="shared" si="42"/>
        <v/>
      </c>
      <c r="CC31" s="139" t="str">
        <f t="shared" si="43"/>
        <v/>
      </c>
      <c r="CE31" s="162" t="str">
        <f t="shared" si="44"/>
        <v/>
      </c>
      <c r="CF31" s="163" t="str">
        <f t="shared" si="45"/>
        <v/>
      </c>
      <c r="CG31" s="164" t="str">
        <f t="shared" si="46"/>
        <v/>
      </c>
      <c r="CI31" s="162" t="str">
        <f t="shared" si="47"/>
        <v/>
      </c>
      <c r="CJ31" s="163" t="str">
        <f t="shared" si="53"/>
        <v/>
      </c>
      <c r="CK31" s="164" t="str">
        <f t="shared" si="54"/>
        <v/>
      </c>
      <c r="CM31" s="169" t="str">
        <f t="shared" si="48"/>
        <v/>
      </c>
      <c r="CN31" s="139" t="str">
        <f t="shared" si="49"/>
        <v/>
      </c>
      <c r="CP31" s="41" t="str">
        <f>IF($CM31="", "", COUNTIF($CM$11:$CM$3035, "&lt;"&amp;$CM31)+1+COUNTIF($CM$11:$CM31, $CM31)-1)</f>
        <v/>
      </c>
    </row>
    <row r="32" spans="1:94" x14ac:dyDescent="0.25">
      <c r="A32" s="40"/>
      <c r="B32" s="82" t="str">
        <f>IF($I32="", "", IFERROR(INDEX('Job Database'!$AE$11:$AE$3035, MATCH($I32, 'Job Database'!$X$11:$X$3035, 0)), ""))</f>
        <v/>
      </c>
      <c r="C32" s="69" t="str">
        <f>IF($I32="", "", IF(COUNTIF('Job Database'!$X$11:$X$3035, $I32)=0, $AC$5, $AC$4))</f>
        <v/>
      </c>
      <c r="D32" s="40"/>
      <c r="E32" s="85" t="str">
        <f>IF($I32="", "", IF(IFERROR(INDEX('Job Database'!$M$11:$M$3035, MATCH($I32, 'Job Database'!$X$11:$X$3035, 0)), "")="", "", IFERROR(INDEX('Job Database'!$M$11:$M$3035, MATCH($I32, 'Job Database'!$X$11:$X$3035, 0)), "")))</f>
        <v/>
      </c>
      <c r="F32" s="40"/>
      <c r="G32" s="88" t="str">
        <f t="shared" si="23"/>
        <v/>
      </c>
      <c r="H32" s="40"/>
      <c r="I32" s="24"/>
      <c r="J32" s="34"/>
      <c r="K32" s="106"/>
      <c r="L32" s="79"/>
      <c r="M32" s="34"/>
      <c r="N32" s="79"/>
      <c r="O32" s="31"/>
      <c r="P32" s="53"/>
      <c r="Q32" s="40"/>
      <c r="S32" s="41" t="str">
        <f t="shared" si="7"/>
        <v/>
      </c>
      <c r="T32" s="41" t="str">
        <f t="shared" si="8"/>
        <v/>
      </c>
      <c r="U32" s="41" t="str">
        <f t="shared" si="24"/>
        <v/>
      </c>
      <c r="W32" s="74" t="str">
        <f>IF('Job Database'!$X32="", "", 'Job Database'!$X32)</f>
        <v/>
      </c>
      <c r="Y32" s="41" t="str">
        <f>IF($W32="", "", IF(COUNTIF($I$11:$I$3035, $W32)&gt;0, "", MAX($Y$10:$Y31)+1))</f>
        <v/>
      </c>
      <c r="Z32" s="41">
        <v>22</v>
      </c>
      <c r="AA32" s="58" t="str">
        <f t="shared" si="25"/>
        <v/>
      </c>
      <c r="AC32" s="41" t="str">
        <f t="shared" si="9"/>
        <v/>
      </c>
      <c r="AE32" s="41" t="str">
        <f t="shared" si="26"/>
        <v/>
      </c>
      <c r="AJ32" s="154" t="str">
        <f t="shared" si="27"/>
        <v/>
      </c>
      <c r="AL32" s="120" t="str">
        <f t="shared" si="28"/>
        <v/>
      </c>
      <c r="AM32" s="104" t="str">
        <f t="shared" si="29"/>
        <v/>
      </c>
      <c r="AN32" s="104" t="str">
        <f t="shared" si="30"/>
        <v/>
      </c>
      <c r="AO32" s="104" t="str">
        <f t="shared" si="10"/>
        <v/>
      </c>
      <c r="AP32" s="104" t="str">
        <f t="shared" si="11"/>
        <v/>
      </c>
      <c r="AQ32" s="121" t="str">
        <f t="shared" si="31"/>
        <v/>
      </c>
      <c r="AS32" s="88" t="str">
        <f t="shared" si="12"/>
        <v/>
      </c>
      <c r="AT32" s="68" t="str">
        <f t="shared" si="32"/>
        <v/>
      </c>
      <c r="AU32" s="68" t="str">
        <f t="shared" si="33"/>
        <v/>
      </c>
      <c r="AV32" s="68" t="str">
        <f t="shared" si="34"/>
        <v/>
      </c>
      <c r="AW32" s="88" t="str">
        <f t="shared" si="13"/>
        <v/>
      </c>
      <c r="AZ32" s="88" t="str">
        <f t="shared" si="14"/>
        <v/>
      </c>
      <c r="BA32" s="68" t="str">
        <f t="shared" si="15"/>
        <v/>
      </c>
      <c r="BB32" s="68" t="str">
        <f t="shared" si="16"/>
        <v/>
      </c>
      <c r="BC32" s="68" t="str">
        <f t="shared" si="17"/>
        <v/>
      </c>
      <c r="BD32" s="69" t="str">
        <f t="shared" si="18"/>
        <v/>
      </c>
      <c r="BE32" s="69" t="str">
        <f t="shared" si="35"/>
        <v/>
      </c>
      <c r="BT32" s="138" t="str">
        <f t="shared" ca="1" si="36"/>
        <v/>
      </c>
      <c r="BU32" s="139" t="str">
        <f t="shared" ca="1" si="37"/>
        <v/>
      </c>
      <c r="BW32" s="138" t="str">
        <f t="shared" si="38"/>
        <v/>
      </c>
      <c r="BX32" s="104" t="str">
        <f t="shared" si="39"/>
        <v/>
      </c>
      <c r="BY32" s="139" t="str">
        <f t="shared" si="40"/>
        <v/>
      </c>
      <c r="CA32" s="138" t="str">
        <f t="shared" si="41"/>
        <v/>
      </c>
      <c r="CB32" s="104" t="str">
        <f t="shared" si="42"/>
        <v/>
      </c>
      <c r="CC32" s="139" t="str">
        <f t="shared" si="43"/>
        <v/>
      </c>
      <c r="CE32" s="162" t="str">
        <f t="shared" si="44"/>
        <v/>
      </c>
      <c r="CF32" s="163" t="str">
        <f t="shared" si="45"/>
        <v/>
      </c>
      <c r="CG32" s="164" t="str">
        <f t="shared" si="46"/>
        <v/>
      </c>
      <c r="CI32" s="162" t="str">
        <f t="shared" si="47"/>
        <v/>
      </c>
      <c r="CJ32" s="163" t="str">
        <f t="shared" si="53"/>
        <v/>
      </c>
      <c r="CK32" s="164" t="str">
        <f t="shared" si="54"/>
        <v/>
      </c>
      <c r="CM32" s="169" t="str">
        <f t="shared" si="48"/>
        <v/>
      </c>
      <c r="CN32" s="139" t="str">
        <f t="shared" si="49"/>
        <v/>
      </c>
      <c r="CP32" s="41" t="str">
        <f>IF($CM32="", "", COUNTIF($CM$11:$CM$3035, "&lt;"&amp;$CM32)+1+COUNTIF($CM$11:$CM32, $CM32)-1)</f>
        <v/>
      </c>
    </row>
    <row r="33" spans="1:94" x14ac:dyDescent="0.25">
      <c r="A33" s="40"/>
      <c r="B33" s="82" t="str">
        <f>IF($I33="", "", IFERROR(INDEX('Job Database'!$AE$11:$AE$3035, MATCH($I33, 'Job Database'!$X$11:$X$3035, 0)), ""))</f>
        <v/>
      </c>
      <c r="C33" s="69" t="str">
        <f>IF($I33="", "", IF(COUNTIF('Job Database'!$X$11:$X$3035, $I33)=0, $AC$5, $AC$4))</f>
        <v/>
      </c>
      <c r="D33" s="40"/>
      <c r="E33" s="85" t="str">
        <f>IF($I33="", "", IF(IFERROR(INDEX('Job Database'!$M$11:$M$3035, MATCH($I33, 'Job Database'!$X$11:$X$3035, 0)), "")="", "", IFERROR(INDEX('Job Database'!$M$11:$M$3035, MATCH($I33, 'Job Database'!$X$11:$X$3035, 0)), "")))</f>
        <v/>
      </c>
      <c r="F33" s="40"/>
      <c r="G33" s="88" t="str">
        <f t="shared" si="23"/>
        <v/>
      </c>
      <c r="H33" s="40"/>
      <c r="I33" s="24"/>
      <c r="J33" s="34"/>
      <c r="K33" s="106"/>
      <c r="L33" s="79"/>
      <c r="M33" s="34"/>
      <c r="N33" s="79"/>
      <c r="O33" s="31"/>
      <c r="P33" s="53"/>
      <c r="Q33" s="40"/>
      <c r="S33" s="41" t="str">
        <f t="shared" si="7"/>
        <v/>
      </c>
      <c r="T33" s="41" t="str">
        <f t="shared" si="8"/>
        <v/>
      </c>
      <c r="U33" s="41" t="str">
        <f t="shared" si="24"/>
        <v/>
      </c>
      <c r="W33" s="74" t="str">
        <f>IF('Job Database'!$X33="", "", 'Job Database'!$X33)</f>
        <v/>
      </c>
      <c r="Y33" s="41" t="str">
        <f>IF($W33="", "", IF(COUNTIF($I$11:$I$3035, $W33)&gt;0, "", MAX($Y$10:$Y32)+1))</f>
        <v/>
      </c>
      <c r="Z33" s="41">
        <v>23</v>
      </c>
      <c r="AA33" s="58" t="str">
        <f t="shared" si="25"/>
        <v/>
      </c>
      <c r="AC33" s="41" t="str">
        <f t="shared" si="9"/>
        <v/>
      </c>
      <c r="AE33" s="41" t="str">
        <f t="shared" si="26"/>
        <v/>
      </c>
      <c r="AJ33" s="154" t="str">
        <f t="shared" si="27"/>
        <v/>
      </c>
      <c r="AL33" s="120" t="str">
        <f t="shared" si="28"/>
        <v/>
      </c>
      <c r="AM33" s="104" t="str">
        <f t="shared" si="29"/>
        <v/>
      </c>
      <c r="AN33" s="104" t="str">
        <f t="shared" si="30"/>
        <v/>
      </c>
      <c r="AO33" s="104" t="str">
        <f t="shared" si="10"/>
        <v/>
      </c>
      <c r="AP33" s="104" t="str">
        <f t="shared" si="11"/>
        <v/>
      </c>
      <c r="AQ33" s="121" t="str">
        <f t="shared" si="31"/>
        <v/>
      </c>
      <c r="AS33" s="88" t="str">
        <f t="shared" si="12"/>
        <v/>
      </c>
      <c r="AT33" s="68" t="str">
        <f t="shared" si="32"/>
        <v/>
      </c>
      <c r="AU33" s="68" t="str">
        <f t="shared" si="33"/>
        <v/>
      </c>
      <c r="AV33" s="68" t="str">
        <f t="shared" si="34"/>
        <v/>
      </c>
      <c r="AW33" s="88" t="str">
        <f t="shared" si="13"/>
        <v/>
      </c>
      <c r="AZ33" s="88" t="str">
        <f t="shared" si="14"/>
        <v/>
      </c>
      <c r="BA33" s="68" t="str">
        <f t="shared" si="15"/>
        <v/>
      </c>
      <c r="BB33" s="68" t="str">
        <f t="shared" si="16"/>
        <v/>
      </c>
      <c r="BC33" s="68" t="str">
        <f t="shared" si="17"/>
        <v/>
      </c>
      <c r="BD33" s="69" t="str">
        <f t="shared" si="18"/>
        <v/>
      </c>
      <c r="BE33" s="69" t="str">
        <f t="shared" si="35"/>
        <v/>
      </c>
      <c r="BJ33" s="19" t="s">
        <v>115</v>
      </c>
      <c r="BT33" s="138" t="str">
        <f t="shared" ca="1" si="36"/>
        <v/>
      </c>
      <c r="BU33" s="139" t="str">
        <f t="shared" ca="1" si="37"/>
        <v/>
      </c>
      <c r="BW33" s="138" t="str">
        <f t="shared" si="38"/>
        <v/>
      </c>
      <c r="BX33" s="104" t="str">
        <f t="shared" si="39"/>
        <v/>
      </c>
      <c r="BY33" s="139" t="str">
        <f t="shared" si="40"/>
        <v/>
      </c>
      <c r="CA33" s="138" t="str">
        <f t="shared" si="41"/>
        <v/>
      </c>
      <c r="CB33" s="104" t="str">
        <f t="shared" si="42"/>
        <v/>
      </c>
      <c r="CC33" s="139" t="str">
        <f t="shared" si="43"/>
        <v/>
      </c>
      <c r="CE33" s="162" t="str">
        <f t="shared" si="44"/>
        <v/>
      </c>
      <c r="CF33" s="163" t="str">
        <f t="shared" si="45"/>
        <v/>
      </c>
      <c r="CG33" s="164" t="str">
        <f t="shared" si="46"/>
        <v/>
      </c>
      <c r="CI33" s="162" t="str">
        <f t="shared" si="47"/>
        <v/>
      </c>
      <c r="CJ33" s="163" t="str">
        <f t="shared" si="53"/>
        <v/>
      </c>
      <c r="CK33" s="164" t="str">
        <f t="shared" si="54"/>
        <v/>
      </c>
      <c r="CM33" s="169" t="str">
        <f t="shared" si="48"/>
        <v/>
      </c>
      <c r="CN33" s="139" t="str">
        <f t="shared" si="49"/>
        <v/>
      </c>
      <c r="CP33" s="41" t="str">
        <f>IF($CM33="", "", COUNTIF($CM$11:$CM$3035, "&lt;"&amp;$CM33)+1+COUNTIF($CM$11:$CM33, $CM33)-1)</f>
        <v/>
      </c>
    </row>
    <row r="34" spans="1:94" x14ac:dyDescent="0.25">
      <c r="A34" s="40"/>
      <c r="B34" s="82" t="str">
        <f>IF($I34="", "", IFERROR(INDEX('Job Database'!$AE$11:$AE$3035, MATCH($I34, 'Job Database'!$X$11:$X$3035, 0)), ""))</f>
        <v/>
      </c>
      <c r="C34" s="69" t="str">
        <f>IF($I34="", "", IF(COUNTIF('Job Database'!$X$11:$X$3035, $I34)=0, $AC$5, $AC$4))</f>
        <v/>
      </c>
      <c r="D34" s="40"/>
      <c r="E34" s="85" t="str">
        <f>IF($I34="", "", IF(IFERROR(INDEX('Job Database'!$M$11:$M$3035, MATCH($I34, 'Job Database'!$X$11:$X$3035, 0)), "")="", "", IFERROR(INDEX('Job Database'!$M$11:$M$3035, MATCH($I34, 'Job Database'!$X$11:$X$3035, 0)), "")))</f>
        <v/>
      </c>
      <c r="F34" s="40"/>
      <c r="G34" s="88" t="str">
        <f t="shared" si="23"/>
        <v/>
      </c>
      <c r="H34" s="40"/>
      <c r="I34" s="24"/>
      <c r="J34" s="34"/>
      <c r="K34" s="106"/>
      <c r="L34" s="79"/>
      <c r="M34" s="34"/>
      <c r="N34" s="79"/>
      <c r="O34" s="31"/>
      <c r="P34" s="53"/>
      <c r="Q34" s="40"/>
      <c r="S34" s="41" t="str">
        <f t="shared" si="7"/>
        <v/>
      </c>
      <c r="T34" s="41" t="str">
        <f t="shared" si="8"/>
        <v/>
      </c>
      <c r="U34" s="41" t="str">
        <f t="shared" si="24"/>
        <v/>
      </c>
      <c r="W34" s="74" t="str">
        <f>IF('Job Database'!$X34="", "", 'Job Database'!$X34)</f>
        <v/>
      </c>
      <c r="Y34" s="41" t="str">
        <f>IF($W34="", "", IF(COUNTIF($I$11:$I$3035, $W34)&gt;0, "", MAX($Y$10:$Y33)+1))</f>
        <v/>
      </c>
      <c r="Z34" s="41">
        <v>24</v>
      </c>
      <c r="AA34" s="58" t="str">
        <f t="shared" si="25"/>
        <v/>
      </c>
      <c r="AC34" s="41" t="str">
        <f t="shared" si="9"/>
        <v/>
      </c>
      <c r="AE34" s="41" t="str">
        <f t="shared" si="26"/>
        <v/>
      </c>
      <c r="AJ34" s="154" t="str">
        <f t="shared" si="27"/>
        <v/>
      </c>
      <c r="AL34" s="120" t="str">
        <f t="shared" si="28"/>
        <v/>
      </c>
      <c r="AM34" s="104" t="str">
        <f t="shared" si="29"/>
        <v/>
      </c>
      <c r="AN34" s="104" t="str">
        <f t="shared" si="30"/>
        <v/>
      </c>
      <c r="AO34" s="104" t="str">
        <f t="shared" si="10"/>
        <v/>
      </c>
      <c r="AP34" s="104" t="str">
        <f t="shared" si="11"/>
        <v/>
      </c>
      <c r="AQ34" s="121" t="str">
        <f t="shared" si="31"/>
        <v/>
      </c>
      <c r="AS34" s="88" t="str">
        <f t="shared" si="12"/>
        <v/>
      </c>
      <c r="AT34" s="68" t="str">
        <f t="shared" si="32"/>
        <v/>
      </c>
      <c r="AU34" s="68" t="str">
        <f t="shared" si="33"/>
        <v/>
      </c>
      <c r="AV34" s="68" t="str">
        <f t="shared" si="34"/>
        <v/>
      </c>
      <c r="AW34" s="88" t="str">
        <f t="shared" si="13"/>
        <v/>
      </c>
      <c r="AZ34" s="88" t="str">
        <f t="shared" si="14"/>
        <v/>
      </c>
      <c r="BA34" s="68" t="str">
        <f t="shared" si="15"/>
        <v/>
      </c>
      <c r="BB34" s="68" t="str">
        <f t="shared" si="16"/>
        <v/>
      </c>
      <c r="BC34" s="68" t="str">
        <f t="shared" si="17"/>
        <v/>
      </c>
      <c r="BD34" s="69" t="str">
        <f t="shared" si="18"/>
        <v/>
      </c>
      <c r="BE34" s="69" t="str">
        <f t="shared" si="35"/>
        <v/>
      </c>
      <c r="BJ34" s="101">
        <f t="shared" ref="BJ34:BJ41" ca="1" si="56">$BJ4</f>
        <v>43831</v>
      </c>
      <c r="BT34" s="138" t="str">
        <f t="shared" ca="1" si="36"/>
        <v/>
      </c>
      <c r="BU34" s="139" t="str">
        <f t="shared" ca="1" si="37"/>
        <v/>
      </c>
      <c r="BW34" s="138" t="str">
        <f t="shared" si="38"/>
        <v/>
      </c>
      <c r="BX34" s="104" t="str">
        <f t="shared" si="39"/>
        <v/>
      </c>
      <c r="BY34" s="139" t="str">
        <f t="shared" si="40"/>
        <v/>
      </c>
      <c r="CA34" s="138" t="str">
        <f t="shared" si="41"/>
        <v/>
      </c>
      <c r="CB34" s="104" t="str">
        <f t="shared" si="42"/>
        <v/>
      </c>
      <c r="CC34" s="139" t="str">
        <f t="shared" si="43"/>
        <v/>
      </c>
      <c r="CE34" s="162" t="str">
        <f t="shared" si="44"/>
        <v/>
      </c>
      <c r="CF34" s="163" t="str">
        <f t="shared" si="45"/>
        <v/>
      </c>
      <c r="CG34" s="164" t="str">
        <f t="shared" si="46"/>
        <v/>
      </c>
      <c r="CI34" s="162" t="str">
        <f t="shared" si="47"/>
        <v/>
      </c>
      <c r="CJ34" s="163" t="str">
        <f t="shared" si="53"/>
        <v/>
      </c>
      <c r="CK34" s="164" t="str">
        <f t="shared" si="54"/>
        <v/>
      </c>
      <c r="CM34" s="169" t="str">
        <f t="shared" si="48"/>
        <v/>
      </c>
      <c r="CN34" s="139" t="str">
        <f t="shared" si="49"/>
        <v/>
      </c>
      <c r="CP34" s="41" t="str">
        <f>IF($CM34="", "", COUNTIF($CM$11:$CM$3035, "&lt;"&amp;$CM34)+1+COUNTIF($CM$11:$CM34, $CM34)-1)</f>
        <v/>
      </c>
    </row>
    <row r="35" spans="1:94" x14ac:dyDescent="0.25">
      <c r="A35" s="40"/>
      <c r="B35" s="82" t="str">
        <f>IF($I35="", "", IFERROR(INDEX('Job Database'!$AE$11:$AE$3035, MATCH($I35, 'Job Database'!$X$11:$X$3035, 0)), ""))</f>
        <v/>
      </c>
      <c r="C35" s="69" t="str">
        <f>IF($I35="", "", IF(COUNTIF('Job Database'!$X$11:$X$3035, $I35)=0, $AC$5, $AC$4))</f>
        <v/>
      </c>
      <c r="D35" s="40"/>
      <c r="E35" s="85" t="str">
        <f>IF($I35="", "", IF(IFERROR(INDEX('Job Database'!$M$11:$M$3035, MATCH($I35, 'Job Database'!$X$11:$X$3035, 0)), "")="", "", IFERROR(INDEX('Job Database'!$M$11:$M$3035, MATCH($I35, 'Job Database'!$X$11:$X$3035, 0)), "")))</f>
        <v/>
      </c>
      <c r="F35" s="40"/>
      <c r="G35" s="88" t="str">
        <f t="shared" si="23"/>
        <v/>
      </c>
      <c r="H35" s="40"/>
      <c r="I35" s="24"/>
      <c r="J35" s="34"/>
      <c r="K35" s="106"/>
      <c r="L35" s="79"/>
      <c r="M35" s="34"/>
      <c r="N35" s="79"/>
      <c r="O35" s="31"/>
      <c r="P35" s="53"/>
      <c r="Q35" s="40"/>
      <c r="S35" s="41" t="str">
        <f t="shared" si="7"/>
        <v/>
      </c>
      <c r="T35" s="41" t="str">
        <f t="shared" si="8"/>
        <v/>
      </c>
      <c r="U35" s="41" t="str">
        <f t="shared" si="24"/>
        <v/>
      </c>
      <c r="W35" s="74" t="str">
        <f>IF('Job Database'!$X35="", "", 'Job Database'!$X35)</f>
        <v/>
      </c>
      <c r="Y35" s="41" t="str">
        <f>IF($W35="", "", IF(COUNTIF($I$11:$I$3035, $W35)&gt;0, "", MAX($Y$10:$Y34)+1))</f>
        <v/>
      </c>
      <c r="Z35" s="41">
        <v>25</v>
      </c>
      <c r="AA35" s="58" t="str">
        <f t="shared" si="25"/>
        <v/>
      </c>
      <c r="AC35" s="41" t="str">
        <f t="shared" si="9"/>
        <v/>
      </c>
      <c r="AE35" s="41" t="str">
        <f t="shared" si="26"/>
        <v/>
      </c>
      <c r="AJ35" s="154" t="str">
        <f t="shared" si="27"/>
        <v/>
      </c>
      <c r="AL35" s="120" t="str">
        <f t="shared" si="28"/>
        <v/>
      </c>
      <c r="AM35" s="104" t="str">
        <f t="shared" si="29"/>
        <v/>
      </c>
      <c r="AN35" s="104" t="str">
        <f t="shared" si="30"/>
        <v/>
      </c>
      <c r="AO35" s="104" t="str">
        <f t="shared" si="10"/>
        <v/>
      </c>
      <c r="AP35" s="104" t="str">
        <f t="shared" si="11"/>
        <v/>
      </c>
      <c r="AQ35" s="121" t="str">
        <f t="shared" si="31"/>
        <v/>
      </c>
      <c r="AS35" s="88" t="str">
        <f t="shared" si="12"/>
        <v/>
      </c>
      <c r="AT35" s="68" t="str">
        <f t="shared" si="32"/>
        <v/>
      </c>
      <c r="AU35" s="68" t="str">
        <f t="shared" si="33"/>
        <v/>
      </c>
      <c r="AV35" s="68" t="str">
        <f t="shared" si="34"/>
        <v/>
      </c>
      <c r="AW35" s="88" t="str">
        <f t="shared" si="13"/>
        <v/>
      </c>
      <c r="AZ35" s="88" t="str">
        <f t="shared" si="14"/>
        <v/>
      </c>
      <c r="BA35" s="68" t="str">
        <f t="shared" si="15"/>
        <v/>
      </c>
      <c r="BB35" s="68" t="str">
        <f t="shared" si="16"/>
        <v/>
      </c>
      <c r="BC35" s="68" t="str">
        <f t="shared" si="17"/>
        <v/>
      </c>
      <c r="BD35" s="69" t="str">
        <f t="shared" si="18"/>
        <v/>
      </c>
      <c r="BE35" s="69" t="str">
        <f t="shared" si="35"/>
        <v/>
      </c>
      <c r="BJ35" s="102">
        <f t="shared" ca="1" si="56"/>
        <v>43931</v>
      </c>
      <c r="BT35" s="138" t="str">
        <f t="shared" ca="1" si="36"/>
        <v/>
      </c>
      <c r="BU35" s="139" t="str">
        <f t="shared" ca="1" si="37"/>
        <v/>
      </c>
      <c r="BW35" s="138" t="str">
        <f t="shared" si="38"/>
        <v/>
      </c>
      <c r="BX35" s="104" t="str">
        <f t="shared" si="39"/>
        <v/>
      </c>
      <c r="BY35" s="139" t="str">
        <f t="shared" si="40"/>
        <v/>
      </c>
      <c r="CA35" s="138" t="str">
        <f t="shared" si="41"/>
        <v/>
      </c>
      <c r="CB35" s="104" t="str">
        <f t="shared" si="42"/>
        <v/>
      </c>
      <c r="CC35" s="139" t="str">
        <f t="shared" si="43"/>
        <v/>
      </c>
      <c r="CE35" s="162" t="str">
        <f t="shared" si="44"/>
        <v/>
      </c>
      <c r="CF35" s="163" t="str">
        <f t="shared" si="45"/>
        <v/>
      </c>
      <c r="CG35" s="164" t="str">
        <f t="shared" si="46"/>
        <v/>
      </c>
      <c r="CI35" s="162" t="str">
        <f t="shared" si="47"/>
        <v/>
      </c>
      <c r="CJ35" s="163" t="str">
        <f t="shared" si="53"/>
        <v/>
      </c>
      <c r="CK35" s="164" t="str">
        <f t="shared" si="54"/>
        <v/>
      </c>
      <c r="CM35" s="169" t="str">
        <f t="shared" si="48"/>
        <v/>
      </c>
      <c r="CN35" s="139" t="str">
        <f t="shared" si="49"/>
        <v/>
      </c>
      <c r="CP35" s="41" t="str">
        <f>IF($CM35="", "", COUNTIF($CM$11:$CM$3035, "&lt;"&amp;$CM35)+1+COUNTIF($CM$11:$CM35, $CM35)-1)</f>
        <v/>
      </c>
    </row>
    <row r="36" spans="1:94" x14ac:dyDescent="0.25">
      <c r="A36" s="40"/>
      <c r="B36" s="82" t="str">
        <f>IF($I36="", "", IFERROR(INDEX('Job Database'!$AE$11:$AE$3035, MATCH($I36, 'Job Database'!$X$11:$X$3035, 0)), ""))</f>
        <v/>
      </c>
      <c r="C36" s="69" t="str">
        <f>IF($I36="", "", IF(COUNTIF('Job Database'!$X$11:$X$3035, $I36)=0, $AC$5, $AC$4))</f>
        <v/>
      </c>
      <c r="D36" s="40"/>
      <c r="E36" s="85" t="str">
        <f>IF($I36="", "", IF(IFERROR(INDEX('Job Database'!$M$11:$M$3035, MATCH($I36, 'Job Database'!$X$11:$X$3035, 0)), "")="", "", IFERROR(INDEX('Job Database'!$M$11:$M$3035, MATCH($I36, 'Job Database'!$X$11:$X$3035, 0)), "")))</f>
        <v/>
      </c>
      <c r="F36" s="40"/>
      <c r="G36" s="88" t="str">
        <f t="shared" si="23"/>
        <v/>
      </c>
      <c r="H36" s="40"/>
      <c r="I36" s="24"/>
      <c r="J36" s="34"/>
      <c r="K36" s="106"/>
      <c r="L36" s="79"/>
      <c r="M36" s="34"/>
      <c r="N36" s="79"/>
      <c r="O36" s="31"/>
      <c r="P36" s="53"/>
      <c r="Q36" s="40"/>
      <c r="S36" s="41" t="str">
        <f t="shared" si="7"/>
        <v/>
      </c>
      <c r="T36" s="41" t="str">
        <f t="shared" si="8"/>
        <v/>
      </c>
      <c r="U36" s="41" t="str">
        <f t="shared" si="24"/>
        <v/>
      </c>
      <c r="W36" s="74" t="str">
        <f>IF('Job Database'!$X36="", "", 'Job Database'!$X36)</f>
        <v/>
      </c>
      <c r="Y36" s="41" t="str">
        <f>IF($W36="", "", IF(COUNTIF($I$11:$I$3035, $W36)&gt;0, "", MAX($Y$10:$Y35)+1))</f>
        <v/>
      </c>
      <c r="Z36" s="41">
        <v>26</v>
      </c>
      <c r="AA36" s="58" t="str">
        <f t="shared" si="25"/>
        <v/>
      </c>
      <c r="AC36" s="41" t="str">
        <f t="shared" si="9"/>
        <v/>
      </c>
      <c r="AE36" s="41" t="str">
        <f t="shared" si="26"/>
        <v/>
      </c>
      <c r="AJ36" s="154" t="str">
        <f t="shared" si="27"/>
        <v/>
      </c>
      <c r="AL36" s="120" t="str">
        <f t="shared" si="28"/>
        <v/>
      </c>
      <c r="AM36" s="104" t="str">
        <f t="shared" si="29"/>
        <v/>
      </c>
      <c r="AN36" s="104" t="str">
        <f t="shared" si="30"/>
        <v/>
      </c>
      <c r="AO36" s="104" t="str">
        <f t="shared" si="10"/>
        <v/>
      </c>
      <c r="AP36" s="104" t="str">
        <f t="shared" si="11"/>
        <v/>
      </c>
      <c r="AQ36" s="121" t="str">
        <f t="shared" si="31"/>
        <v/>
      </c>
      <c r="AS36" s="88" t="str">
        <f t="shared" si="12"/>
        <v/>
      </c>
      <c r="AT36" s="68" t="str">
        <f t="shared" si="32"/>
        <v/>
      </c>
      <c r="AU36" s="68" t="str">
        <f t="shared" si="33"/>
        <v/>
      </c>
      <c r="AV36" s="68" t="str">
        <f t="shared" si="34"/>
        <v/>
      </c>
      <c r="AW36" s="88" t="str">
        <f t="shared" si="13"/>
        <v/>
      </c>
      <c r="AZ36" s="88" t="str">
        <f t="shared" si="14"/>
        <v/>
      </c>
      <c r="BA36" s="68" t="str">
        <f t="shared" si="15"/>
        <v/>
      </c>
      <c r="BB36" s="68" t="str">
        <f t="shared" si="16"/>
        <v/>
      </c>
      <c r="BC36" s="68" t="str">
        <f t="shared" si="17"/>
        <v/>
      </c>
      <c r="BD36" s="69" t="str">
        <f t="shared" si="18"/>
        <v/>
      </c>
      <c r="BE36" s="69" t="str">
        <f t="shared" si="35"/>
        <v/>
      </c>
      <c r="BJ36" s="102">
        <f t="shared" ca="1" si="56"/>
        <v>43934</v>
      </c>
      <c r="BT36" s="138" t="str">
        <f t="shared" ca="1" si="36"/>
        <v/>
      </c>
      <c r="BU36" s="139" t="str">
        <f t="shared" ca="1" si="37"/>
        <v/>
      </c>
      <c r="BW36" s="138" t="str">
        <f t="shared" si="38"/>
        <v/>
      </c>
      <c r="BX36" s="104" t="str">
        <f t="shared" si="39"/>
        <v/>
      </c>
      <c r="BY36" s="139" t="str">
        <f t="shared" si="40"/>
        <v/>
      </c>
      <c r="CA36" s="138" t="str">
        <f t="shared" si="41"/>
        <v/>
      </c>
      <c r="CB36" s="104" t="str">
        <f t="shared" si="42"/>
        <v/>
      </c>
      <c r="CC36" s="139" t="str">
        <f t="shared" si="43"/>
        <v/>
      </c>
      <c r="CE36" s="162" t="str">
        <f t="shared" si="44"/>
        <v/>
      </c>
      <c r="CF36" s="163" t="str">
        <f t="shared" si="45"/>
        <v/>
      </c>
      <c r="CG36" s="164" t="str">
        <f t="shared" si="46"/>
        <v/>
      </c>
      <c r="CI36" s="162" t="str">
        <f t="shared" si="47"/>
        <v/>
      </c>
      <c r="CJ36" s="163" t="str">
        <f t="shared" si="53"/>
        <v/>
      </c>
      <c r="CK36" s="164" t="str">
        <f t="shared" si="54"/>
        <v/>
      </c>
      <c r="CM36" s="169" t="str">
        <f t="shared" si="48"/>
        <v/>
      </c>
      <c r="CN36" s="139" t="str">
        <f t="shared" si="49"/>
        <v/>
      </c>
      <c r="CP36" s="41" t="str">
        <f>IF($CM36="", "", COUNTIF($CM$11:$CM$3035, "&lt;"&amp;$CM36)+1+COUNTIF($CM$11:$CM36, $CM36)-1)</f>
        <v/>
      </c>
    </row>
    <row r="37" spans="1:94" x14ac:dyDescent="0.25">
      <c r="A37" s="40"/>
      <c r="B37" s="82" t="str">
        <f>IF($I37="", "", IFERROR(INDEX('Job Database'!$AE$11:$AE$3035, MATCH($I37, 'Job Database'!$X$11:$X$3035, 0)), ""))</f>
        <v/>
      </c>
      <c r="C37" s="69" t="str">
        <f>IF($I37="", "", IF(COUNTIF('Job Database'!$X$11:$X$3035, $I37)=0, $AC$5, $AC$4))</f>
        <v/>
      </c>
      <c r="D37" s="40"/>
      <c r="E37" s="85" t="str">
        <f>IF($I37="", "", IF(IFERROR(INDEX('Job Database'!$M$11:$M$3035, MATCH($I37, 'Job Database'!$X$11:$X$3035, 0)), "")="", "", IFERROR(INDEX('Job Database'!$M$11:$M$3035, MATCH($I37, 'Job Database'!$X$11:$X$3035, 0)), "")))</f>
        <v/>
      </c>
      <c r="F37" s="40"/>
      <c r="G37" s="88" t="str">
        <f t="shared" si="23"/>
        <v/>
      </c>
      <c r="H37" s="40"/>
      <c r="I37" s="24"/>
      <c r="J37" s="34"/>
      <c r="K37" s="106"/>
      <c r="L37" s="79"/>
      <c r="M37" s="34"/>
      <c r="N37" s="79"/>
      <c r="O37" s="31"/>
      <c r="P37" s="53"/>
      <c r="Q37" s="40"/>
      <c r="S37" s="41" t="str">
        <f t="shared" si="7"/>
        <v/>
      </c>
      <c r="T37" s="41" t="str">
        <f t="shared" si="8"/>
        <v/>
      </c>
      <c r="U37" s="41" t="str">
        <f t="shared" si="24"/>
        <v/>
      </c>
      <c r="W37" s="74" t="str">
        <f>IF('Job Database'!$X37="", "", 'Job Database'!$X37)</f>
        <v/>
      </c>
      <c r="Y37" s="41" t="str">
        <f>IF($W37="", "", IF(COUNTIF($I$11:$I$3035, $W37)&gt;0, "", MAX($Y$10:$Y36)+1))</f>
        <v/>
      </c>
      <c r="Z37" s="41">
        <v>27</v>
      </c>
      <c r="AA37" s="58" t="str">
        <f t="shared" si="25"/>
        <v/>
      </c>
      <c r="AC37" s="41" t="str">
        <f t="shared" si="9"/>
        <v/>
      </c>
      <c r="AE37" s="41" t="str">
        <f t="shared" si="26"/>
        <v/>
      </c>
      <c r="AJ37" s="154" t="str">
        <f t="shared" si="27"/>
        <v/>
      </c>
      <c r="AL37" s="120" t="str">
        <f t="shared" si="28"/>
        <v/>
      </c>
      <c r="AM37" s="104" t="str">
        <f t="shared" si="29"/>
        <v/>
      </c>
      <c r="AN37" s="104" t="str">
        <f t="shared" si="30"/>
        <v/>
      </c>
      <c r="AO37" s="104" t="str">
        <f t="shared" si="10"/>
        <v/>
      </c>
      <c r="AP37" s="104" t="str">
        <f t="shared" si="11"/>
        <v/>
      </c>
      <c r="AQ37" s="121" t="str">
        <f t="shared" si="31"/>
        <v/>
      </c>
      <c r="AS37" s="88" t="str">
        <f t="shared" si="12"/>
        <v/>
      </c>
      <c r="AT37" s="68" t="str">
        <f t="shared" si="32"/>
        <v/>
      </c>
      <c r="AU37" s="68" t="str">
        <f t="shared" si="33"/>
        <v/>
      </c>
      <c r="AV37" s="68" t="str">
        <f t="shared" si="34"/>
        <v/>
      </c>
      <c r="AW37" s="88" t="str">
        <f t="shared" si="13"/>
        <v/>
      </c>
      <c r="AZ37" s="88" t="str">
        <f t="shared" si="14"/>
        <v/>
      </c>
      <c r="BA37" s="68" t="str">
        <f t="shared" si="15"/>
        <v/>
      </c>
      <c r="BB37" s="68" t="str">
        <f t="shared" si="16"/>
        <v/>
      </c>
      <c r="BC37" s="68" t="str">
        <f t="shared" si="17"/>
        <v/>
      </c>
      <c r="BD37" s="69" t="str">
        <f t="shared" si="18"/>
        <v/>
      </c>
      <c r="BE37" s="69" t="str">
        <f t="shared" si="35"/>
        <v/>
      </c>
      <c r="BJ37" s="102">
        <f t="shared" ca="1" si="56"/>
        <v>43955</v>
      </c>
      <c r="BT37" s="138" t="str">
        <f t="shared" ca="1" si="36"/>
        <v/>
      </c>
      <c r="BU37" s="139" t="str">
        <f t="shared" ca="1" si="37"/>
        <v/>
      </c>
      <c r="BW37" s="138" t="str">
        <f t="shared" si="38"/>
        <v/>
      </c>
      <c r="BX37" s="104" t="str">
        <f t="shared" si="39"/>
        <v/>
      </c>
      <c r="BY37" s="139" t="str">
        <f t="shared" si="40"/>
        <v/>
      </c>
      <c r="CA37" s="138" t="str">
        <f t="shared" si="41"/>
        <v/>
      </c>
      <c r="CB37" s="104" t="str">
        <f t="shared" si="42"/>
        <v/>
      </c>
      <c r="CC37" s="139" t="str">
        <f t="shared" si="43"/>
        <v/>
      </c>
      <c r="CE37" s="162" t="str">
        <f t="shared" si="44"/>
        <v/>
      </c>
      <c r="CF37" s="163" t="str">
        <f t="shared" si="45"/>
        <v/>
      </c>
      <c r="CG37" s="164" t="str">
        <f t="shared" si="46"/>
        <v/>
      </c>
      <c r="CI37" s="162" t="str">
        <f t="shared" si="47"/>
        <v/>
      </c>
      <c r="CJ37" s="163" t="str">
        <f t="shared" si="53"/>
        <v/>
      </c>
      <c r="CK37" s="164" t="str">
        <f t="shared" si="54"/>
        <v/>
      </c>
      <c r="CM37" s="169" t="str">
        <f t="shared" si="48"/>
        <v/>
      </c>
      <c r="CN37" s="139" t="str">
        <f t="shared" si="49"/>
        <v/>
      </c>
      <c r="CP37" s="41" t="str">
        <f>IF($CM37="", "", COUNTIF($CM$11:$CM$3035, "&lt;"&amp;$CM37)+1+COUNTIF($CM$11:$CM37, $CM37)-1)</f>
        <v/>
      </c>
    </row>
    <row r="38" spans="1:94" x14ac:dyDescent="0.25">
      <c r="A38" s="40"/>
      <c r="B38" s="82" t="str">
        <f>IF($I38="", "", IFERROR(INDEX('Job Database'!$AE$11:$AE$3035, MATCH($I38, 'Job Database'!$X$11:$X$3035, 0)), ""))</f>
        <v/>
      </c>
      <c r="C38" s="69" t="str">
        <f>IF($I38="", "", IF(COUNTIF('Job Database'!$X$11:$X$3035, $I38)=0, $AC$5, $AC$4))</f>
        <v/>
      </c>
      <c r="D38" s="40"/>
      <c r="E38" s="85" t="str">
        <f>IF($I38="", "", IF(IFERROR(INDEX('Job Database'!$M$11:$M$3035, MATCH($I38, 'Job Database'!$X$11:$X$3035, 0)), "")="", "", IFERROR(INDEX('Job Database'!$M$11:$M$3035, MATCH($I38, 'Job Database'!$X$11:$X$3035, 0)), "")))</f>
        <v/>
      </c>
      <c r="F38" s="40"/>
      <c r="G38" s="88" t="str">
        <f t="shared" si="23"/>
        <v/>
      </c>
      <c r="H38" s="40"/>
      <c r="I38" s="24"/>
      <c r="J38" s="34"/>
      <c r="K38" s="106"/>
      <c r="L38" s="79"/>
      <c r="M38" s="34"/>
      <c r="N38" s="79"/>
      <c r="O38" s="31"/>
      <c r="P38" s="53"/>
      <c r="Q38" s="40"/>
      <c r="S38" s="41" t="str">
        <f t="shared" si="7"/>
        <v/>
      </c>
      <c r="T38" s="41" t="str">
        <f t="shared" si="8"/>
        <v/>
      </c>
      <c r="U38" s="41" t="str">
        <f t="shared" si="24"/>
        <v/>
      </c>
      <c r="W38" s="74" t="str">
        <f>IF('Job Database'!$X38="", "", 'Job Database'!$X38)</f>
        <v/>
      </c>
      <c r="Y38" s="41" t="str">
        <f>IF($W38="", "", IF(COUNTIF($I$11:$I$3035, $W38)&gt;0, "", MAX($Y$10:$Y37)+1))</f>
        <v/>
      </c>
      <c r="Z38" s="41">
        <v>28</v>
      </c>
      <c r="AA38" s="58" t="str">
        <f t="shared" si="25"/>
        <v/>
      </c>
      <c r="AC38" s="41" t="str">
        <f t="shared" si="9"/>
        <v/>
      </c>
      <c r="AE38" s="41" t="str">
        <f t="shared" si="26"/>
        <v/>
      </c>
      <c r="AJ38" s="154" t="str">
        <f t="shared" si="27"/>
        <v/>
      </c>
      <c r="AL38" s="120" t="str">
        <f t="shared" si="28"/>
        <v/>
      </c>
      <c r="AM38" s="104" t="str">
        <f t="shared" si="29"/>
        <v/>
      </c>
      <c r="AN38" s="104" t="str">
        <f t="shared" si="30"/>
        <v/>
      </c>
      <c r="AO38" s="104" t="str">
        <f t="shared" si="10"/>
        <v/>
      </c>
      <c r="AP38" s="104" t="str">
        <f t="shared" si="11"/>
        <v/>
      </c>
      <c r="AQ38" s="121" t="str">
        <f t="shared" si="31"/>
        <v/>
      </c>
      <c r="AS38" s="88" t="str">
        <f t="shared" si="12"/>
        <v/>
      </c>
      <c r="AT38" s="68" t="str">
        <f t="shared" si="32"/>
        <v/>
      </c>
      <c r="AU38" s="68" t="str">
        <f t="shared" si="33"/>
        <v/>
      </c>
      <c r="AV38" s="68" t="str">
        <f t="shared" si="34"/>
        <v/>
      </c>
      <c r="AW38" s="88" t="str">
        <f t="shared" si="13"/>
        <v/>
      </c>
      <c r="AZ38" s="88" t="str">
        <f t="shared" si="14"/>
        <v/>
      </c>
      <c r="BA38" s="68" t="str">
        <f t="shared" si="15"/>
        <v/>
      </c>
      <c r="BB38" s="68" t="str">
        <f t="shared" si="16"/>
        <v/>
      </c>
      <c r="BC38" s="68" t="str">
        <f t="shared" si="17"/>
        <v/>
      </c>
      <c r="BD38" s="69" t="str">
        <f t="shared" si="18"/>
        <v/>
      </c>
      <c r="BE38" s="69" t="str">
        <f t="shared" si="35"/>
        <v/>
      </c>
      <c r="BJ38" s="102">
        <f t="shared" ca="1" si="56"/>
        <v>43976</v>
      </c>
      <c r="BT38" s="138" t="str">
        <f t="shared" ca="1" si="36"/>
        <v/>
      </c>
      <c r="BU38" s="139" t="str">
        <f t="shared" ca="1" si="37"/>
        <v/>
      </c>
      <c r="BW38" s="138" t="str">
        <f t="shared" si="38"/>
        <v/>
      </c>
      <c r="BX38" s="104" t="str">
        <f t="shared" si="39"/>
        <v/>
      </c>
      <c r="BY38" s="139" t="str">
        <f t="shared" si="40"/>
        <v/>
      </c>
      <c r="CA38" s="138" t="str">
        <f t="shared" si="41"/>
        <v/>
      </c>
      <c r="CB38" s="104" t="str">
        <f t="shared" si="42"/>
        <v/>
      </c>
      <c r="CC38" s="139" t="str">
        <f t="shared" si="43"/>
        <v/>
      </c>
      <c r="CE38" s="162" t="str">
        <f t="shared" si="44"/>
        <v/>
      </c>
      <c r="CF38" s="163" t="str">
        <f t="shared" si="45"/>
        <v/>
      </c>
      <c r="CG38" s="164" t="str">
        <f t="shared" si="46"/>
        <v/>
      </c>
      <c r="CI38" s="162" t="str">
        <f t="shared" si="47"/>
        <v/>
      </c>
      <c r="CJ38" s="163" t="str">
        <f t="shared" si="53"/>
        <v/>
      </c>
      <c r="CK38" s="164" t="str">
        <f t="shared" si="54"/>
        <v/>
      </c>
      <c r="CM38" s="169" t="str">
        <f t="shared" si="48"/>
        <v/>
      </c>
      <c r="CN38" s="139" t="str">
        <f t="shared" si="49"/>
        <v/>
      </c>
      <c r="CP38" s="41" t="str">
        <f>IF($CM38="", "", COUNTIF($CM$11:$CM$3035, "&lt;"&amp;$CM38)+1+COUNTIF($CM$11:$CM38, $CM38)-1)</f>
        <v/>
      </c>
    </row>
    <row r="39" spans="1:94" x14ac:dyDescent="0.25">
      <c r="A39" s="40"/>
      <c r="B39" s="82" t="str">
        <f>IF($I39="", "", IFERROR(INDEX('Job Database'!$AE$11:$AE$3035, MATCH($I39, 'Job Database'!$X$11:$X$3035, 0)), ""))</f>
        <v/>
      </c>
      <c r="C39" s="69" t="str">
        <f>IF($I39="", "", IF(COUNTIF('Job Database'!$X$11:$X$3035, $I39)=0, $AC$5, $AC$4))</f>
        <v/>
      </c>
      <c r="D39" s="40"/>
      <c r="E39" s="85" t="str">
        <f>IF($I39="", "", IF(IFERROR(INDEX('Job Database'!$M$11:$M$3035, MATCH($I39, 'Job Database'!$X$11:$X$3035, 0)), "")="", "", IFERROR(INDEX('Job Database'!$M$11:$M$3035, MATCH($I39, 'Job Database'!$X$11:$X$3035, 0)), "")))</f>
        <v/>
      </c>
      <c r="F39" s="40"/>
      <c r="G39" s="88" t="str">
        <f t="shared" si="23"/>
        <v/>
      </c>
      <c r="H39" s="40"/>
      <c r="I39" s="24"/>
      <c r="J39" s="34"/>
      <c r="K39" s="106"/>
      <c r="L39" s="79"/>
      <c r="M39" s="34"/>
      <c r="N39" s="79"/>
      <c r="O39" s="31"/>
      <c r="P39" s="53"/>
      <c r="Q39" s="40"/>
      <c r="S39" s="41" t="str">
        <f t="shared" si="7"/>
        <v/>
      </c>
      <c r="T39" s="41" t="str">
        <f t="shared" si="8"/>
        <v/>
      </c>
      <c r="U39" s="41" t="str">
        <f t="shared" si="24"/>
        <v/>
      </c>
      <c r="W39" s="74" t="str">
        <f>IF('Job Database'!$X39="", "", 'Job Database'!$X39)</f>
        <v/>
      </c>
      <c r="Y39" s="41" t="str">
        <f>IF($W39="", "", IF(COUNTIF($I$11:$I$3035, $W39)&gt;0, "", MAX($Y$10:$Y38)+1))</f>
        <v/>
      </c>
      <c r="Z39" s="41">
        <v>29</v>
      </c>
      <c r="AA39" s="58" t="str">
        <f t="shared" si="25"/>
        <v/>
      </c>
      <c r="AC39" s="41" t="str">
        <f t="shared" si="9"/>
        <v/>
      </c>
      <c r="AE39" s="41" t="str">
        <f t="shared" si="26"/>
        <v/>
      </c>
      <c r="AJ39" s="154" t="str">
        <f t="shared" si="27"/>
        <v/>
      </c>
      <c r="AL39" s="120" t="str">
        <f t="shared" si="28"/>
        <v/>
      </c>
      <c r="AM39" s="104" t="str">
        <f t="shared" si="29"/>
        <v/>
      </c>
      <c r="AN39" s="104" t="str">
        <f t="shared" si="30"/>
        <v/>
      </c>
      <c r="AO39" s="104" t="str">
        <f t="shared" si="10"/>
        <v/>
      </c>
      <c r="AP39" s="104" t="str">
        <f t="shared" si="11"/>
        <v/>
      </c>
      <c r="AQ39" s="121" t="str">
        <f t="shared" si="31"/>
        <v/>
      </c>
      <c r="AS39" s="88" t="str">
        <f t="shared" si="12"/>
        <v/>
      </c>
      <c r="AT39" s="68" t="str">
        <f t="shared" si="32"/>
        <v/>
      </c>
      <c r="AU39" s="68" t="str">
        <f t="shared" si="33"/>
        <v/>
      </c>
      <c r="AV39" s="68" t="str">
        <f t="shared" si="34"/>
        <v/>
      </c>
      <c r="AW39" s="88" t="str">
        <f t="shared" si="13"/>
        <v/>
      </c>
      <c r="AZ39" s="88" t="str">
        <f t="shared" si="14"/>
        <v/>
      </c>
      <c r="BA39" s="68" t="str">
        <f t="shared" si="15"/>
        <v/>
      </c>
      <c r="BB39" s="68" t="str">
        <f t="shared" si="16"/>
        <v/>
      </c>
      <c r="BC39" s="68" t="str">
        <f t="shared" si="17"/>
        <v/>
      </c>
      <c r="BD39" s="69" t="str">
        <f t="shared" si="18"/>
        <v/>
      </c>
      <c r="BE39" s="69" t="str">
        <f t="shared" si="35"/>
        <v/>
      </c>
      <c r="BJ39" s="102">
        <f t="shared" ca="1" si="56"/>
        <v>44074</v>
      </c>
      <c r="BT39" s="138" t="str">
        <f t="shared" ca="1" si="36"/>
        <v/>
      </c>
      <c r="BU39" s="139" t="str">
        <f t="shared" ca="1" si="37"/>
        <v/>
      </c>
      <c r="BW39" s="138" t="str">
        <f t="shared" si="38"/>
        <v/>
      </c>
      <c r="BX39" s="104" t="str">
        <f t="shared" si="39"/>
        <v/>
      </c>
      <c r="BY39" s="139" t="str">
        <f t="shared" si="40"/>
        <v/>
      </c>
      <c r="CA39" s="138" t="str">
        <f t="shared" si="41"/>
        <v/>
      </c>
      <c r="CB39" s="104" t="str">
        <f t="shared" si="42"/>
        <v/>
      </c>
      <c r="CC39" s="139" t="str">
        <f t="shared" si="43"/>
        <v/>
      </c>
      <c r="CE39" s="162" t="str">
        <f t="shared" si="44"/>
        <v/>
      </c>
      <c r="CF39" s="163" t="str">
        <f t="shared" si="45"/>
        <v/>
      </c>
      <c r="CG39" s="164" t="str">
        <f t="shared" si="46"/>
        <v/>
      </c>
      <c r="CI39" s="162" t="str">
        <f t="shared" si="47"/>
        <v/>
      </c>
      <c r="CJ39" s="163" t="str">
        <f t="shared" si="53"/>
        <v/>
      </c>
      <c r="CK39" s="164" t="str">
        <f t="shared" si="54"/>
        <v/>
      </c>
      <c r="CM39" s="169" t="str">
        <f t="shared" si="48"/>
        <v/>
      </c>
      <c r="CN39" s="139" t="str">
        <f t="shared" si="49"/>
        <v/>
      </c>
      <c r="CP39" s="41" t="str">
        <f>IF($CM39="", "", COUNTIF($CM$11:$CM$3035, "&lt;"&amp;$CM39)+1+COUNTIF($CM$11:$CM39, $CM39)-1)</f>
        <v/>
      </c>
    </row>
    <row r="40" spans="1:94" x14ac:dyDescent="0.25">
      <c r="A40" s="40"/>
      <c r="B40" s="82" t="str">
        <f>IF($I40="", "", IFERROR(INDEX('Job Database'!$AE$11:$AE$3035, MATCH($I40, 'Job Database'!$X$11:$X$3035, 0)), ""))</f>
        <v/>
      </c>
      <c r="C40" s="69" t="str">
        <f>IF($I40="", "", IF(COUNTIF('Job Database'!$X$11:$X$3035, $I40)=0, $AC$5, $AC$4))</f>
        <v/>
      </c>
      <c r="D40" s="40"/>
      <c r="E40" s="85" t="str">
        <f>IF($I40="", "", IF(IFERROR(INDEX('Job Database'!$M$11:$M$3035, MATCH($I40, 'Job Database'!$X$11:$X$3035, 0)), "")="", "", IFERROR(INDEX('Job Database'!$M$11:$M$3035, MATCH($I40, 'Job Database'!$X$11:$X$3035, 0)), "")))</f>
        <v/>
      </c>
      <c r="F40" s="40"/>
      <c r="G40" s="88" t="str">
        <f t="shared" si="23"/>
        <v/>
      </c>
      <c r="H40" s="40"/>
      <c r="I40" s="24"/>
      <c r="J40" s="34"/>
      <c r="K40" s="106"/>
      <c r="L40" s="79"/>
      <c r="M40" s="34"/>
      <c r="N40" s="79"/>
      <c r="O40" s="31"/>
      <c r="P40" s="53"/>
      <c r="Q40" s="40"/>
      <c r="S40" s="41" t="str">
        <f t="shared" si="7"/>
        <v/>
      </c>
      <c r="T40" s="41" t="str">
        <f t="shared" si="8"/>
        <v/>
      </c>
      <c r="U40" s="41" t="str">
        <f t="shared" si="24"/>
        <v/>
      </c>
      <c r="W40" s="74" t="str">
        <f>IF('Job Database'!$X40="", "", 'Job Database'!$X40)</f>
        <v/>
      </c>
      <c r="Y40" s="41" t="str">
        <f>IF($W40="", "", IF(COUNTIF($I$11:$I$3035, $W40)&gt;0, "", MAX($Y$10:$Y39)+1))</f>
        <v/>
      </c>
      <c r="Z40" s="41">
        <v>30</v>
      </c>
      <c r="AA40" s="58" t="str">
        <f t="shared" si="25"/>
        <v/>
      </c>
      <c r="AC40" s="41" t="str">
        <f t="shared" si="9"/>
        <v/>
      </c>
      <c r="AE40" s="41" t="str">
        <f t="shared" si="26"/>
        <v/>
      </c>
      <c r="AJ40" s="154" t="str">
        <f t="shared" si="27"/>
        <v/>
      </c>
      <c r="AL40" s="120" t="str">
        <f t="shared" si="28"/>
        <v/>
      </c>
      <c r="AM40" s="104" t="str">
        <f t="shared" si="29"/>
        <v/>
      </c>
      <c r="AN40" s="104" t="str">
        <f t="shared" si="30"/>
        <v/>
      </c>
      <c r="AO40" s="104" t="str">
        <f t="shared" si="10"/>
        <v/>
      </c>
      <c r="AP40" s="104" t="str">
        <f t="shared" si="11"/>
        <v/>
      </c>
      <c r="AQ40" s="121" t="str">
        <f t="shared" si="31"/>
        <v/>
      </c>
      <c r="AS40" s="88" t="str">
        <f t="shared" si="12"/>
        <v/>
      </c>
      <c r="AT40" s="68" t="str">
        <f t="shared" si="32"/>
        <v/>
      </c>
      <c r="AU40" s="68" t="str">
        <f t="shared" si="33"/>
        <v/>
      </c>
      <c r="AV40" s="68" t="str">
        <f t="shared" si="34"/>
        <v/>
      </c>
      <c r="AW40" s="88" t="str">
        <f t="shared" si="13"/>
        <v/>
      </c>
      <c r="AZ40" s="88" t="str">
        <f t="shared" si="14"/>
        <v/>
      </c>
      <c r="BA40" s="68" t="str">
        <f t="shared" si="15"/>
        <v/>
      </c>
      <c r="BB40" s="68" t="str">
        <f t="shared" si="16"/>
        <v/>
      </c>
      <c r="BC40" s="68" t="str">
        <f t="shared" si="17"/>
        <v/>
      </c>
      <c r="BD40" s="69" t="str">
        <f t="shared" si="18"/>
        <v/>
      </c>
      <c r="BE40" s="69" t="str">
        <f t="shared" si="35"/>
        <v/>
      </c>
      <c r="BJ40" s="102">
        <f t="shared" ca="1" si="56"/>
        <v>44190</v>
      </c>
      <c r="BT40" s="138" t="str">
        <f t="shared" ca="1" si="36"/>
        <v/>
      </c>
      <c r="BU40" s="139" t="str">
        <f t="shared" ca="1" si="37"/>
        <v/>
      </c>
      <c r="BW40" s="138" t="str">
        <f t="shared" si="38"/>
        <v/>
      </c>
      <c r="BX40" s="104" t="str">
        <f t="shared" si="39"/>
        <v/>
      </c>
      <c r="BY40" s="139" t="str">
        <f t="shared" si="40"/>
        <v/>
      </c>
      <c r="CA40" s="138" t="str">
        <f t="shared" si="41"/>
        <v/>
      </c>
      <c r="CB40" s="104" t="str">
        <f t="shared" si="42"/>
        <v/>
      </c>
      <c r="CC40" s="139" t="str">
        <f t="shared" si="43"/>
        <v/>
      </c>
      <c r="CE40" s="162" t="str">
        <f t="shared" si="44"/>
        <v/>
      </c>
      <c r="CF40" s="163" t="str">
        <f t="shared" si="45"/>
        <v/>
      </c>
      <c r="CG40" s="164" t="str">
        <f t="shared" si="46"/>
        <v/>
      </c>
      <c r="CI40" s="162" t="str">
        <f t="shared" si="47"/>
        <v/>
      </c>
      <c r="CJ40" s="163" t="str">
        <f t="shared" si="53"/>
        <v/>
      </c>
      <c r="CK40" s="164" t="str">
        <f t="shared" si="54"/>
        <v/>
      </c>
      <c r="CM40" s="169" t="str">
        <f t="shared" si="48"/>
        <v/>
      </c>
      <c r="CN40" s="139" t="str">
        <f t="shared" si="49"/>
        <v/>
      </c>
      <c r="CP40" s="41" t="str">
        <f>IF($CM40="", "", COUNTIF($CM$11:$CM$3035, "&lt;"&amp;$CM40)+1+COUNTIF($CM$11:$CM40, $CM40)-1)</f>
        <v/>
      </c>
    </row>
    <row r="41" spans="1:94" x14ac:dyDescent="0.25">
      <c r="A41" s="40"/>
      <c r="B41" s="82" t="str">
        <f>IF($I41="", "", IFERROR(INDEX('Job Database'!$AE$11:$AE$3035, MATCH($I41, 'Job Database'!$X$11:$X$3035, 0)), ""))</f>
        <v/>
      </c>
      <c r="C41" s="69" t="str">
        <f>IF($I41="", "", IF(COUNTIF('Job Database'!$X$11:$X$3035, $I41)=0, $AC$5, $AC$4))</f>
        <v/>
      </c>
      <c r="D41" s="40"/>
      <c r="E41" s="85" t="str">
        <f>IF($I41="", "", IF(IFERROR(INDEX('Job Database'!$M$11:$M$3035, MATCH($I41, 'Job Database'!$X$11:$X$3035, 0)), "")="", "", IFERROR(INDEX('Job Database'!$M$11:$M$3035, MATCH($I41, 'Job Database'!$X$11:$X$3035, 0)), "")))</f>
        <v/>
      </c>
      <c r="F41" s="40"/>
      <c r="G41" s="88" t="str">
        <f t="shared" si="23"/>
        <v/>
      </c>
      <c r="H41" s="40"/>
      <c r="I41" s="24"/>
      <c r="J41" s="34"/>
      <c r="K41" s="106"/>
      <c r="L41" s="79"/>
      <c r="M41" s="34"/>
      <c r="N41" s="79"/>
      <c r="O41" s="31"/>
      <c r="P41" s="53"/>
      <c r="Q41" s="40"/>
      <c r="S41" s="41" t="str">
        <f t="shared" si="7"/>
        <v/>
      </c>
      <c r="T41" s="41" t="str">
        <f t="shared" si="8"/>
        <v/>
      </c>
      <c r="U41" s="41" t="str">
        <f t="shared" si="24"/>
        <v/>
      </c>
      <c r="W41" s="74" t="str">
        <f>IF('Job Database'!$X41="", "", 'Job Database'!$X41)</f>
        <v/>
      </c>
      <c r="Y41" s="41" t="str">
        <f>IF($W41="", "", IF(COUNTIF($I$11:$I$3035, $W41)&gt;0, "", MAX($Y$10:$Y40)+1))</f>
        <v/>
      </c>
      <c r="Z41" s="41">
        <v>31</v>
      </c>
      <c r="AA41" s="58" t="str">
        <f t="shared" si="25"/>
        <v/>
      </c>
      <c r="AC41" s="41" t="str">
        <f t="shared" si="9"/>
        <v/>
      </c>
      <c r="AE41" s="41" t="str">
        <f t="shared" si="26"/>
        <v/>
      </c>
      <c r="AJ41" s="154" t="str">
        <f t="shared" si="27"/>
        <v/>
      </c>
      <c r="AL41" s="120" t="str">
        <f t="shared" si="28"/>
        <v/>
      </c>
      <c r="AM41" s="104" t="str">
        <f t="shared" si="29"/>
        <v/>
      </c>
      <c r="AN41" s="104" t="str">
        <f t="shared" si="30"/>
        <v/>
      </c>
      <c r="AO41" s="104" t="str">
        <f t="shared" si="10"/>
        <v/>
      </c>
      <c r="AP41" s="104" t="str">
        <f t="shared" si="11"/>
        <v/>
      </c>
      <c r="AQ41" s="121" t="str">
        <f t="shared" si="31"/>
        <v/>
      </c>
      <c r="AS41" s="88" t="str">
        <f t="shared" si="12"/>
        <v/>
      </c>
      <c r="AT41" s="68" t="str">
        <f t="shared" si="32"/>
        <v/>
      </c>
      <c r="AU41" s="68" t="str">
        <f t="shared" si="33"/>
        <v/>
      </c>
      <c r="AV41" s="68" t="str">
        <f t="shared" si="34"/>
        <v/>
      </c>
      <c r="AW41" s="88" t="str">
        <f t="shared" si="13"/>
        <v/>
      </c>
      <c r="AZ41" s="88" t="str">
        <f t="shared" si="14"/>
        <v/>
      </c>
      <c r="BA41" s="68" t="str">
        <f t="shared" si="15"/>
        <v/>
      </c>
      <c r="BB41" s="68" t="str">
        <f t="shared" si="16"/>
        <v/>
      </c>
      <c r="BC41" s="68" t="str">
        <f t="shared" si="17"/>
        <v/>
      </c>
      <c r="BD41" s="69" t="str">
        <f t="shared" si="18"/>
        <v/>
      </c>
      <c r="BE41" s="69" t="str">
        <f t="shared" si="35"/>
        <v/>
      </c>
      <c r="BJ41" s="102">
        <f t="shared" ca="1" si="56"/>
        <v>44193</v>
      </c>
      <c r="BT41" s="138" t="str">
        <f t="shared" ca="1" si="36"/>
        <v/>
      </c>
      <c r="BU41" s="139" t="str">
        <f t="shared" ca="1" si="37"/>
        <v/>
      </c>
      <c r="BW41" s="138" t="str">
        <f t="shared" si="38"/>
        <v/>
      </c>
      <c r="BX41" s="104" t="str">
        <f t="shared" si="39"/>
        <v/>
      </c>
      <c r="BY41" s="139" t="str">
        <f t="shared" si="40"/>
        <v/>
      </c>
      <c r="CA41" s="138" t="str">
        <f t="shared" si="41"/>
        <v/>
      </c>
      <c r="CB41" s="104" t="str">
        <f t="shared" si="42"/>
        <v/>
      </c>
      <c r="CC41" s="139" t="str">
        <f t="shared" si="43"/>
        <v/>
      </c>
      <c r="CE41" s="162" t="str">
        <f t="shared" si="44"/>
        <v/>
      </c>
      <c r="CF41" s="163" t="str">
        <f t="shared" si="45"/>
        <v/>
      </c>
      <c r="CG41" s="164" t="str">
        <f t="shared" si="46"/>
        <v/>
      </c>
      <c r="CI41" s="162" t="str">
        <f t="shared" si="47"/>
        <v/>
      </c>
      <c r="CJ41" s="163" t="str">
        <f t="shared" si="53"/>
        <v/>
      </c>
      <c r="CK41" s="164" t="str">
        <f t="shared" si="54"/>
        <v/>
      </c>
      <c r="CM41" s="169" t="str">
        <f t="shared" si="48"/>
        <v/>
      </c>
      <c r="CN41" s="139" t="str">
        <f t="shared" si="49"/>
        <v/>
      </c>
      <c r="CP41" s="41" t="str">
        <f>IF($CM41="", "", COUNTIF($CM$11:$CM$3035, "&lt;"&amp;$CM41)+1+COUNTIF($CM$11:$CM41, $CM41)-1)</f>
        <v/>
      </c>
    </row>
    <row r="42" spans="1:94" x14ac:dyDescent="0.25">
      <c r="A42" s="40"/>
      <c r="B42" s="82" t="str">
        <f>IF($I42="", "", IFERROR(INDEX('Job Database'!$AE$11:$AE$3035, MATCH($I42, 'Job Database'!$X$11:$X$3035, 0)), ""))</f>
        <v/>
      </c>
      <c r="C42" s="69" t="str">
        <f>IF($I42="", "", IF(COUNTIF('Job Database'!$X$11:$X$3035, $I42)=0, $AC$5, $AC$4))</f>
        <v/>
      </c>
      <c r="D42" s="40"/>
      <c r="E42" s="85" t="str">
        <f>IF($I42="", "", IF(IFERROR(INDEX('Job Database'!$M$11:$M$3035, MATCH($I42, 'Job Database'!$X$11:$X$3035, 0)), "")="", "", IFERROR(INDEX('Job Database'!$M$11:$M$3035, MATCH($I42, 'Job Database'!$X$11:$X$3035, 0)), "")))</f>
        <v/>
      </c>
      <c r="F42" s="40"/>
      <c r="G42" s="88" t="str">
        <f t="shared" si="23"/>
        <v/>
      </c>
      <c r="H42" s="40"/>
      <c r="I42" s="24"/>
      <c r="J42" s="34"/>
      <c r="K42" s="106"/>
      <c r="L42" s="79"/>
      <c r="M42" s="34"/>
      <c r="N42" s="79"/>
      <c r="O42" s="31"/>
      <c r="P42" s="53"/>
      <c r="Q42" s="40"/>
      <c r="S42" s="41" t="str">
        <f t="shared" si="7"/>
        <v/>
      </c>
      <c r="T42" s="41" t="str">
        <f t="shared" si="8"/>
        <v/>
      </c>
      <c r="U42" s="41" t="str">
        <f t="shared" si="24"/>
        <v/>
      </c>
      <c r="W42" s="74" t="str">
        <f>IF('Job Database'!$X42="", "", 'Job Database'!$X42)</f>
        <v/>
      </c>
      <c r="Y42" s="41" t="str">
        <f>IF($W42="", "", IF(COUNTIF($I$11:$I$3035, $W42)&gt;0, "", MAX($Y$10:$Y41)+1))</f>
        <v/>
      </c>
      <c r="Z42" s="41">
        <v>32</v>
      </c>
      <c r="AA42" s="58" t="str">
        <f t="shared" si="25"/>
        <v/>
      </c>
      <c r="AC42" s="41" t="str">
        <f t="shared" si="9"/>
        <v/>
      </c>
      <c r="AE42" s="41" t="str">
        <f t="shared" si="26"/>
        <v/>
      </c>
      <c r="AJ42" s="154" t="str">
        <f t="shared" si="27"/>
        <v/>
      </c>
      <c r="AL42" s="120" t="str">
        <f t="shared" si="28"/>
        <v/>
      </c>
      <c r="AM42" s="104" t="str">
        <f t="shared" si="29"/>
        <v/>
      </c>
      <c r="AN42" s="104" t="str">
        <f t="shared" si="30"/>
        <v/>
      </c>
      <c r="AO42" s="104" t="str">
        <f t="shared" si="10"/>
        <v/>
      </c>
      <c r="AP42" s="104" t="str">
        <f t="shared" si="11"/>
        <v/>
      </c>
      <c r="AQ42" s="121" t="str">
        <f t="shared" si="31"/>
        <v/>
      </c>
      <c r="AS42" s="88" t="str">
        <f t="shared" si="12"/>
        <v/>
      </c>
      <c r="AT42" s="68" t="str">
        <f t="shared" si="32"/>
        <v/>
      </c>
      <c r="AU42" s="68" t="str">
        <f t="shared" si="33"/>
        <v/>
      </c>
      <c r="AV42" s="68" t="str">
        <f t="shared" si="34"/>
        <v/>
      </c>
      <c r="AW42" s="88" t="str">
        <f t="shared" si="13"/>
        <v/>
      </c>
      <c r="AZ42" s="88" t="str">
        <f t="shared" si="14"/>
        <v/>
      </c>
      <c r="BA42" s="68" t="str">
        <f t="shared" si="15"/>
        <v/>
      </c>
      <c r="BB42" s="68" t="str">
        <f t="shared" si="16"/>
        <v/>
      </c>
      <c r="BC42" s="68" t="str">
        <f t="shared" si="17"/>
        <v/>
      </c>
      <c r="BD42" s="69" t="str">
        <f t="shared" si="18"/>
        <v/>
      </c>
      <c r="BE42" s="69" t="str">
        <f t="shared" si="35"/>
        <v/>
      </c>
      <c r="BJ42" s="102">
        <f t="shared" ref="BJ42:BJ49" ca="1" si="57">$BJ14</f>
        <v>43466</v>
      </c>
      <c r="BT42" s="138" t="str">
        <f t="shared" ca="1" si="36"/>
        <v/>
      </c>
      <c r="BU42" s="139" t="str">
        <f t="shared" ca="1" si="37"/>
        <v/>
      </c>
      <c r="BW42" s="138" t="str">
        <f t="shared" si="38"/>
        <v/>
      </c>
      <c r="BX42" s="104" t="str">
        <f t="shared" si="39"/>
        <v/>
      </c>
      <c r="BY42" s="139" t="str">
        <f t="shared" si="40"/>
        <v/>
      </c>
      <c r="CA42" s="138" t="str">
        <f t="shared" si="41"/>
        <v/>
      </c>
      <c r="CB42" s="104" t="str">
        <f t="shared" si="42"/>
        <v/>
      </c>
      <c r="CC42" s="139" t="str">
        <f t="shared" si="43"/>
        <v/>
      </c>
      <c r="CE42" s="162" t="str">
        <f t="shared" si="44"/>
        <v/>
      </c>
      <c r="CF42" s="163" t="str">
        <f t="shared" si="45"/>
        <v/>
      </c>
      <c r="CG42" s="164" t="str">
        <f t="shared" si="46"/>
        <v/>
      </c>
      <c r="CI42" s="162" t="str">
        <f t="shared" si="47"/>
        <v/>
      </c>
      <c r="CJ42" s="163" t="str">
        <f t="shared" si="53"/>
        <v/>
      </c>
      <c r="CK42" s="164" t="str">
        <f t="shared" si="54"/>
        <v/>
      </c>
      <c r="CM42" s="169" t="str">
        <f t="shared" si="48"/>
        <v/>
      </c>
      <c r="CN42" s="139" t="str">
        <f t="shared" si="49"/>
        <v/>
      </c>
      <c r="CP42" s="41" t="str">
        <f>IF($CM42="", "", COUNTIF($CM$11:$CM$3035, "&lt;"&amp;$CM42)+1+COUNTIF($CM$11:$CM42, $CM42)-1)</f>
        <v/>
      </c>
    </row>
    <row r="43" spans="1:94" x14ac:dyDescent="0.25">
      <c r="A43" s="40"/>
      <c r="B43" s="82" t="str">
        <f>IF($I43="", "", IFERROR(INDEX('Job Database'!$AE$11:$AE$3035, MATCH($I43, 'Job Database'!$X$11:$X$3035, 0)), ""))</f>
        <v/>
      </c>
      <c r="C43" s="69" t="str">
        <f>IF($I43="", "", IF(COUNTIF('Job Database'!$X$11:$X$3035, $I43)=0, $AC$5, $AC$4))</f>
        <v/>
      </c>
      <c r="D43" s="40"/>
      <c r="E43" s="85" t="str">
        <f>IF($I43="", "", IF(IFERROR(INDEX('Job Database'!$M$11:$M$3035, MATCH($I43, 'Job Database'!$X$11:$X$3035, 0)), "")="", "", IFERROR(INDEX('Job Database'!$M$11:$M$3035, MATCH($I43, 'Job Database'!$X$11:$X$3035, 0)), "")))</f>
        <v/>
      </c>
      <c r="F43" s="40"/>
      <c r="G43" s="88" t="str">
        <f t="shared" si="23"/>
        <v/>
      </c>
      <c r="H43" s="40"/>
      <c r="I43" s="24"/>
      <c r="J43" s="34"/>
      <c r="K43" s="106"/>
      <c r="L43" s="79"/>
      <c r="M43" s="34"/>
      <c r="N43" s="79"/>
      <c r="O43" s="31"/>
      <c r="P43" s="53"/>
      <c r="Q43" s="40"/>
      <c r="S43" s="41" t="str">
        <f t="shared" si="7"/>
        <v/>
      </c>
      <c r="T43" s="41" t="str">
        <f t="shared" si="8"/>
        <v/>
      </c>
      <c r="U43" s="41" t="str">
        <f t="shared" si="24"/>
        <v/>
      </c>
      <c r="W43" s="74" t="str">
        <f>IF('Job Database'!$X43="", "", 'Job Database'!$X43)</f>
        <v/>
      </c>
      <c r="Y43" s="41" t="str">
        <f>IF($W43="", "", IF(COUNTIF($I$11:$I$3035, $W43)&gt;0, "", MAX($Y$10:$Y42)+1))</f>
        <v/>
      </c>
      <c r="Z43" s="41">
        <v>33</v>
      </c>
      <c r="AA43" s="58" t="str">
        <f t="shared" si="25"/>
        <v/>
      </c>
      <c r="AC43" s="41" t="str">
        <f t="shared" si="9"/>
        <v/>
      </c>
      <c r="AE43" s="41" t="str">
        <f t="shared" si="26"/>
        <v/>
      </c>
      <c r="AJ43" s="154" t="str">
        <f t="shared" si="27"/>
        <v/>
      </c>
      <c r="AL43" s="120" t="str">
        <f t="shared" si="28"/>
        <v/>
      </c>
      <c r="AM43" s="104" t="str">
        <f t="shared" si="29"/>
        <v/>
      </c>
      <c r="AN43" s="104" t="str">
        <f t="shared" si="30"/>
        <v/>
      </c>
      <c r="AO43" s="104" t="str">
        <f t="shared" si="10"/>
        <v/>
      </c>
      <c r="AP43" s="104" t="str">
        <f t="shared" si="11"/>
        <v/>
      </c>
      <c r="AQ43" s="121" t="str">
        <f t="shared" si="31"/>
        <v/>
      </c>
      <c r="AS43" s="88" t="str">
        <f t="shared" si="12"/>
        <v/>
      </c>
      <c r="AT43" s="68" t="str">
        <f t="shared" si="32"/>
        <v/>
      </c>
      <c r="AU43" s="68" t="str">
        <f t="shared" si="33"/>
        <v/>
      </c>
      <c r="AV43" s="68" t="str">
        <f t="shared" si="34"/>
        <v/>
      </c>
      <c r="AW43" s="88" t="str">
        <f t="shared" si="13"/>
        <v/>
      </c>
      <c r="AZ43" s="88" t="str">
        <f t="shared" si="14"/>
        <v/>
      </c>
      <c r="BA43" s="68" t="str">
        <f t="shared" si="15"/>
        <v/>
      </c>
      <c r="BB43" s="68" t="str">
        <f t="shared" si="16"/>
        <v/>
      </c>
      <c r="BC43" s="68" t="str">
        <f t="shared" si="17"/>
        <v/>
      </c>
      <c r="BD43" s="69" t="str">
        <f t="shared" si="18"/>
        <v/>
      </c>
      <c r="BE43" s="69" t="str">
        <f t="shared" si="35"/>
        <v/>
      </c>
      <c r="BJ43" s="102">
        <f t="shared" ca="1" si="57"/>
        <v>43574</v>
      </c>
      <c r="BT43" s="138" t="str">
        <f t="shared" ca="1" si="36"/>
        <v/>
      </c>
      <c r="BU43" s="139" t="str">
        <f t="shared" ca="1" si="37"/>
        <v/>
      </c>
      <c r="BW43" s="138" t="str">
        <f t="shared" si="38"/>
        <v/>
      </c>
      <c r="BX43" s="104" t="str">
        <f t="shared" si="39"/>
        <v/>
      </c>
      <c r="BY43" s="139" t="str">
        <f t="shared" si="40"/>
        <v/>
      </c>
      <c r="CA43" s="138" t="str">
        <f t="shared" si="41"/>
        <v/>
      </c>
      <c r="CB43" s="104" t="str">
        <f t="shared" si="42"/>
        <v/>
      </c>
      <c r="CC43" s="139" t="str">
        <f t="shared" si="43"/>
        <v/>
      </c>
      <c r="CE43" s="162" t="str">
        <f t="shared" si="44"/>
        <v/>
      </c>
      <c r="CF43" s="163" t="str">
        <f t="shared" si="45"/>
        <v/>
      </c>
      <c r="CG43" s="164" t="str">
        <f t="shared" si="46"/>
        <v/>
      </c>
      <c r="CI43" s="162" t="str">
        <f t="shared" si="47"/>
        <v/>
      </c>
      <c r="CJ43" s="163" t="str">
        <f t="shared" si="53"/>
        <v/>
      </c>
      <c r="CK43" s="164" t="str">
        <f t="shared" si="54"/>
        <v/>
      </c>
      <c r="CM43" s="169" t="str">
        <f t="shared" si="48"/>
        <v/>
      </c>
      <c r="CN43" s="139" t="str">
        <f t="shared" si="49"/>
        <v/>
      </c>
      <c r="CP43" s="41" t="str">
        <f>IF($CM43="", "", COUNTIF($CM$11:$CM$3035, "&lt;"&amp;$CM43)+1+COUNTIF($CM$11:$CM43, $CM43)-1)</f>
        <v/>
      </c>
    </row>
    <row r="44" spans="1:94" x14ac:dyDescent="0.25">
      <c r="A44" s="40"/>
      <c r="B44" s="82" t="str">
        <f>IF($I44="", "", IFERROR(INDEX('Job Database'!$AE$11:$AE$3035, MATCH($I44, 'Job Database'!$X$11:$X$3035, 0)), ""))</f>
        <v/>
      </c>
      <c r="C44" s="69" t="str">
        <f>IF($I44="", "", IF(COUNTIF('Job Database'!$X$11:$X$3035, $I44)=0, $AC$5, $AC$4))</f>
        <v/>
      </c>
      <c r="D44" s="40"/>
      <c r="E44" s="85" t="str">
        <f>IF($I44="", "", IF(IFERROR(INDEX('Job Database'!$M$11:$M$3035, MATCH($I44, 'Job Database'!$X$11:$X$3035, 0)), "")="", "", IFERROR(INDEX('Job Database'!$M$11:$M$3035, MATCH($I44, 'Job Database'!$X$11:$X$3035, 0)), "")))</f>
        <v/>
      </c>
      <c r="F44" s="40"/>
      <c r="G44" s="88" t="str">
        <f t="shared" si="23"/>
        <v/>
      </c>
      <c r="H44" s="40"/>
      <c r="I44" s="24"/>
      <c r="J44" s="34"/>
      <c r="K44" s="106"/>
      <c r="L44" s="79"/>
      <c r="M44" s="34"/>
      <c r="N44" s="79"/>
      <c r="O44" s="31"/>
      <c r="P44" s="53"/>
      <c r="Q44" s="40"/>
      <c r="S44" s="41" t="str">
        <f t="shared" si="7"/>
        <v/>
      </c>
      <c r="T44" s="41" t="str">
        <f t="shared" si="8"/>
        <v/>
      </c>
      <c r="U44" s="41" t="str">
        <f t="shared" si="24"/>
        <v/>
      </c>
      <c r="W44" s="74" t="str">
        <f>IF('Job Database'!$X44="", "", 'Job Database'!$X44)</f>
        <v/>
      </c>
      <c r="Y44" s="41" t="str">
        <f>IF($W44="", "", IF(COUNTIF($I$11:$I$3035, $W44)&gt;0, "", MAX($Y$10:$Y43)+1))</f>
        <v/>
      </c>
      <c r="Z44" s="41">
        <v>34</v>
      </c>
      <c r="AA44" s="58" t="str">
        <f t="shared" si="25"/>
        <v/>
      </c>
      <c r="AC44" s="41" t="str">
        <f t="shared" si="9"/>
        <v/>
      </c>
      <c r="AE44" s="41" t="str">
        <f t="shared" si="26"/>
        <v/>
      </c>
      <c r="AJ44" s="154" t="str">
        <f t="shared" si="27"/>
        <v/>
      </c>
      <c r="AL44" s="120" t="str">
        <f t="shared" si="28"/>
        <v/>
      </c>
      <c r="AM44" s="104" t="str">
        <f t="shared" si="29"/>
        <v/>
      </c>
      <c r="AN44" s="104" t="str">
        <f t="shared" si="30"/>
        <v/>
      </c>
      <c r="AO44" s="104" t="str">
        <f t="shared" si="10"/>
        <v/>
      </c>
      <c r="AP44" s="104" t="str">
        <f t="shared" si="11"/>
        <v/>
      </c>
      <c r="AQ44" s="121" t="str">
        <f t="shared" si="31"/>
        <v/>
      </c>
      <c r="AS44" s="88" t="str">
        <f t="shared" si="12"/>
        <v/>
      </c>
      <c r="AT44" s="68" t="str">
        <f t="shared" si="32"/>
        <v/>
      </c>
      <c r="AU44" s="68" t="str">
        <f t="shared" si="33"/>
        <v/>
      </c>
      <c r="AV44" s="68" t="str">
        <f t="shared" si="34"/>
        <v/>
      </c>
      <c r="AW44" s="88" t="str">
        <f t="shared" si="13"/>
        <v/>
      </c>
      <c r="AZ44" s="88" t="str">
        <f t="shared" si="14"/>
        <v/>
      </c>
      <c r="BA44" s="68" t="str">
        <f t="shared" si="15"/>
        <v/>
      </c>
      <c r="BB44" s="68" t="str">
        <f t="shared" si="16"/>
        <v/>
      </c>
      <c r="BC44" s="68" t="str">
        <f t="shared" si="17"/>
        <v/>
      </c>
      <c r="BD44" s="69" t="str">
        <f t="shared" si="18"/>
        <v/>
      </c>
      <c r="BE44" s="69" t="str">
        <f t="shared" si="35"/>
        <v/>
      </c>
      <c r="BJ44" s="102">
        <f t="shared" ca="1" si="57"/>
        <v>43577</v>
      </c>
      <c r="BT44" s="138" t="str">
        <f t="shared" ca="1" si="36"/>
        <v/>
      </c>
      <c r="BU44" s="139" t="str">
        <f t="shared" ca="1" si="37"/>
        <v/>
      </c>
      <c r="BW44" s="138" t="str">
        <f t="shared" si="38"/>
        <v/>
      </c>
      <c r="BX44" s="104" t="str">
        <f t="shared" si="39"/>
        <v/>
      </c>
      <c r="BY44" s="139" t="str">
        <f t="shared" si="40"/>
        <v/>
      </c>
      <c r="CA44" s="138" t="str">
        <f t="shared" si="41"/>
        <v/>
      </c>
      <c r="CB44" s="104" t="str">
        <f t="shared" si="42"/>
        <v/>
      </c>
      <c r="CC44" s="139" t="str">
        <f t="shared" si="43"/>
        <v/>
      </c>
      <c r="CE44" s="162" t="str">
        <f t="shared" si="44"/>
        <v/>
      </c>
      <c r="CF44" s="163" t="str">
        <f t="shared" si="45"/>
        <v/>
      </c>
      <c r="CG44" s="164" t="str">
        <f t="shared" si="46"/>
        <v/>
      </c>
      <c r="CI44" s="162" t="str">
        <f t="shared" si="47"/>
        <v/>
      </c>
      <c r="CJ44" s="163" t="str">
        <f t="shared" si="53"/>
        <v/>
      </c>
      <c r="CK44" s="164" t="str">
        <f t="shared" si="54"/>
        <v/>
      </c>
      <c r="CM44" s="169" t="str">
        <f t="shared" si="48"/>
        <v/>
      </c>
      <c r="CN44" s="139" t="str">
        <f t="shared" si="49"/>
        <v/>
      </c>
      <c r="CP44" s="41" t="str">
        <f>IF($CM44="", "", COUNTIF($CM$11:$CM$3035, "&lt;"&amp;$CM44)+1+COUNTIF($CM$11:$CM44, $CM44)-1)</f>
        <v/>
      </c>
    </row>
    <row r="45" spans="1:94" x14ac:dyDescent="0.25">
      <c r="A45" s="40"/>
      <c r="B45" s="82" t="str">
        <f>IF($I45="", "", IFERROR(INDEX('Job Database'!$AE$11:$AE$3035, MATCH($I45, 'Job Database'!$X$11:$X$3035, 0)), ""))</f>
        <v/>
      </c>
      <c r="C45" s="69" t="str">
        <f>IF($I45="", "", IF(COUNTIF('Job Database'!$X$11:$X$3035, $I45)=0, $AC$5, $AC$4))</f>
        <v/>
      </c>
      <c r="D45" s="40"/>
      <c r="E45" s="85" t="str">
        <f>IF($I45="", "", IF(IFERROR(INDEX('Job Database'!$M$11:$M$3035, MATCH($I45, 'Job Database'!$X$11:$X$3035, 0)), "")="", "", IFERROR(INDEX('Job Database'!$M$11:$M$3035, MATCH($I45, 'Job Database'!$X$11:$X$3035, 0)), "")))</f>
        <v/>
      </c>
      <c r="F45" s="40"/>
      <c r="G45" s="88" t="str">
        <f t="shared" si="23"/>
        <v/>
      </c>
      <c r="H45" s="40"/>
      <c r="I45" s="24"/>
      <c r="J45" s="34"/>
      <c r="K45" s="106"/>
      <c r="L45" s="79"/>
      <c r="M45" s="34"/>
      <c r="N45" s="79"/>
      <c r="O45" s="31"/>
      <c r="P45" s="53"/>
      <c r="Q45" s="40"/>
      <c r="S45" s="41" t="str">
        <f t="shared" si="7"/>
        <v/>
      </c>
      <c r="T45" s="41" t="str">
        <f t="shared" si="8"/>
        <v/>
      </c>
      <c r="U45" s="41" t="str">
        <f t="shared" si="24"/>
        <v/>
      </c>
      <c r="W45" s="74" t="str">
        <f>IF('Job Database'!$X45="", "", 'Job Database'!$X45)</f>
        <v/>
      </c>
      <c r="Y45" s="41" t="str">
        <f>IF($W45="", "", IF(COUNTIF($I$11:$I$3035, $W45)&gt;0, "", MAX($Y$10:$Y44)+1))</f>
        <v/>
      </c>
      <c r="Z45" s="41">
        <v>35</v>
      </c>
      <c r="AA45" s="58" t="str">
        <f t="shared" si="25"/>
        <v/>
      </c>
      <c r="AC45" s="41" t="str">
        <f t="shared" si="9"/>
        <v/>
      </c>
      <c r="AE45" s="41" t="str">
        <f t="shared" si="26"/>
        <v/>
      </c>
      <c r="AJ45" s="154" t="str">
        <f t="shared" si="27"/>
        <v/>
      </c>
      <c r="AL45" s="120" t="str">
        <f t="shared" si="28"/>
        <v/>
      </c>
      <c r="AM45" s="104" t="str">
        <f t="shared" si="29"/>
        <v/>
      </c>
      <c r="AN45" s="104" t="str">
        <f t="shared" si="30"/>
        <v/>
      </c>
      <c r="AO45" s="104" t="str">
        <f t="shared" si="10"/>
        <v/>
      </c>
      <c r="AP45" s="104" t="str">
        <f t="shared" si="11"/>
        <v/>
      </c>
      <c r="AQ45" s="121" t="str">
        <f t="shared" si="31"/>
        <v/>
      </c>
      <c r="AS45" s="88" t="str">
        <f t="shared" si="12"/>
        <v/>
      </c>
      <c r="AT45" s="68" t="str">
        <f t="shared" si="32"/>
        <v/>
      </c>
      <c r="AU45" s="68" t="str">
        <f t="shared" si="33"/>
        <v/>
      </c>
      <c r="AV45" s="68" t="str">
        <f t="shared" si="34"/>
        <v/>
      </c>
      <c r="AW45" s="88" t="str">
        <f t="shared" si="13"/>
        <v/>
      </c>
      <c r="AZ45" s="88" t="str">
        <f t="shared" si="14"/>
        <v/>
      </c>
      <c r="BA45" s="68" t="str">
        <f t="shared" si="15"/>
        <v/>
      </c>
      <c r="BB45" s="68" t="str">
        <f t="shared" si="16"/>
        <v/>
      </c>
      <c r="BC45" s="68" t="str">
        <f t="shared" si="17"/>
        <v/>
      </c>
      <c r="BD45" s="69" t="str">
        <f t="shared" si="18"/>
        <v/>
      </c>
      <c r="BE45" s="69" t="str">
        <f t="shared" si="35"/>
        <v/>
      </c>
      <c r="BJ45" s="102">
        <f t="shared" ca="1" si="57"/>
        <v>43591</v>
      </c>
      <c r="BT45" s="138" t="str">
        <f t="shared" ca="1" si="36"/>
        <v/>
      </c>
      <c r="BU45" s="139" t="str">
        <f t="shared" ca="1" si="37"/>
        <v/>
      </c>
      <c r="BW45" s="138" t="str">
        <f t="shared" si="38"/>
        <v/>
      </c>
      <c r="BX45" s="104" t="str">
        <f t="shared" si="39"/>
        <v/>
      </c>
      <c r="BY45" s="139" t="str">
        <f t="shared" si="40"/>
        <v/>
      </c>
      <c r="CA45" s="138" t="str">
        <f t="shared" si="41"/>
        <v/>
      </c>
      <c r="CB45" s="104" t="str">
        <f t="shared" si="42"/>
        <v/>
      </c>
      <c r="CC45" s="139" t="str">
        <f t="shared" si="43"/>
        <v/>
      </c>
      <c r="CE45" s="162" t="str">
        <f t="shared" si="44"/>
        <v/>
      </c>
      <c r="CF45" s="163" t="str">
        <f t="shared" si="45"/>
        <v/>
      </c>
      <c r="CG45" s="164" t="str">
        <f t="shared" si="46"/>
        <v/>
      </c>
      <c r="CI45" s="162" t="str">
        <f t="shared" si="47"/>
        <v/>
      </c>
      <c r="CJ45" s="163" t="str">
        <f t="shared" si="53"/>
        <v/>
      </c>
      <c r="CK45" s="164" t="str">
        <f t="shared" si="54"/>
        <v/>
      </c>
      <c r="CM45" s="169" t="str">
        <f t="shared" si="48"/>
        <v/>
      </c>
      <c r="CN45" s="139" t="str">
        <f t="shared" si="49"/>
        <v/>
      </c>
      <c r="CP45" s="41" t="str">
        <f>IF($CM45="", "", COUNTIF($CM$11:$CM$3035, "&lt;"&amp;$CM45)+1+COUNTIF($CM$11:$CM45, $CM45)-1)</f>
        <v/>
      </c>
    </row>
    <row r="46" spans="1:94" x14ac:dyDescent="0.25">
      <c r="A46" s="40"/>
      <c r="B46" s="82" t="str">
        <f>IF($I46="", "", IFERROR(INDEX('Job Database'!$AE$11:$AE$3035, MATCH($I46, 'Job Database'!$X$11:$X$3035, 0)), ""))</f>
        <v/>
      </c>
      <c r="C46" s="69" t="str">
        <f>IF($I46="", "", IF(COUNTIF('Job Database'!$X$11:$X$3035, $I46)=0, $AC$5, $AC$4))</f>
        <v/>
      </c>
      <c r="D46" s="40"/>
      <c r="E46" s="85" t="str">
        <f>IF($I46="", "", IF(IFERROR(INDEX('Job Database'!$M$11:$M$3035, MATCH($I46, 'Job Database'!$X$11:$X$3035, 0)), "")="", "", IFERROR(INDEX('Job Database'!$M$11:$M$3035, MATCH($I46, 'Job Database'!$X$11:$X$3035, 0)), "")))</f>
        <v/>
      </c>
      <c r="F46" s="40"/>
      <c r="G46" s="88" t="str">
        <f t="shared" si="23"/>
        <v/>
      </c>
      <c r="H46" s="40"/>
      <c r="I46" s="24"/>
      <c r="J46" s="34"/>
      <c r="K46" s="106"/>
      <c r="L46" s="79"/>
      <c r="M46" s="34"/>
      <c r="N46" s="79"/>
      <c r="O46" s="31"/>
      <c r="P46" s="53"/>
      <c r="Q46" s="40"/>
      <c r="S46" s="41" t="str">
        <f t="shared" si="7"/>
        <v/>
      </c>
      <c r="T46" s="41" t="str">
        <f t="shared" si="8"/>
        <v/>
      </c>
      <c r="U46" s="41" t="str">
        <f t="shared" si="24"/>
        <v/>
      </c>
      <c r="W46" s="74" t="str">
        <f>IF('Job Database'!$X46="", "", 'Job Database'!$X46)</f>
        <v/>
      </c>
      <c r="Y46" s="41" t="str">
        <f>IF($W46="", "", IF(COUNTIF($I$11:$I$3035, $W46)&gt;0, "", MAX($Y$10:$Y45)+1))</f>
        <v/>
      </c>
      <c r="Z46" s="41">
        <v>36</v>
      </c>
      <c r="AA46" s="58" t="str">
        <f t="shared" si="25"/>
        <v/>
      </c>
      <c r="AC46" s="41" t="str">
        <f t="shared" si="9"/>
        <v/>
      </c>
      <c r="AE46" s="41" t="str">
        <f t="shared" si="26"/>
        <v/>
      </c>
      <c r="AJ46" s="154" t="str">
        <f t="shared" si="27"/>
        <v/>
      </c>
      <c r="AL46" s="120" t="str">
        <f t="shared" si="28"/>
        <v/>
      </c>
      <c r="AM46" s="104" t="str">
        <f t="shared" si="29"/>
        <v/>
      </c>
      <c r="AN46" s="104" t="str">
        <f t="shared" si="30"/>
        <v/>
      </c>
      <c r="AO46" s="104" t="str">
        <f t="shared" si="10"/>
        <v/>
      </c>
      <c r="AP46" s="104" t="str">
        <f t="shared" si="11"/>
        <v/>
      </c>
      <c r="AQ46" s="121" t="str">
        <f t="shared" si="31"/>
        <v/>
      </c>
      <c r="AS46" s="88" t="str">
        <f t="shared" si="12"/>
        <v/>
      </c>
      <c r="AT46" s="68" t="str">
        <f t="shared" si="32"/>
        <v/>
      </c>
      <c r="AU46" s="68" t="str">
        <f t="shared" si="33"/>
        <v/>
      </c>
      <c r="AV46" s="68" t="str">
        <f t="shared" si="34"/>
        <v/>
      </c>
      <c r="AW46" s="88" t="str">
        <f t="shared" si="13"/>
        <v/>
      </c>
      <c r="AZ46" s="88" t="str">
        <f t="shared" si="14"/>
        <v/>
      </c>
      <c r="BA46" s="68" t="str">
        <f t="shared" si="15"/>
        <v/>
      </c>
      <c r="BB46" s="68" t="str">
        <f t="shared" si="16"/>
        <v/>
      </c>
      <c r="BC46" s="68" t="str">
        <f t="shared" si="17"/>
        <v/>
      </c>
      <c r="BD46" s="69" t="str">
        <f t="shared" si="18"/>
        <v/>
      </c>
      <c r="BE46" s="69" t="str">
        <f t="shared" si="35"/>
        <v/>
      </c>
      <c r="BJ46" s="102">
        <f t="shared" ca="1" si="57"/>
        <v>43612</v>
      </c>
      <c r="BT46" s="138" t="str">
        <f t="shared" ca="1" si="36"/>
        <v/>
      </c>
      <c r="BU46" s="139" t="str">
        <f t="shared" ca="1" si="37"/>
        <v/>
      </c>
      <c r="BW46" s="138" t="str">
        <f t="shared" si="38"/>
        <v/>
      </c>
      <c r="BX46" s="104" t="str">
        <f t="shared" si="39"/>
        <v/>
      </c>
      <c r="BY46" s="139" t="str">
        <f t="shared" si="40"/>
        <v/>
      </c>
      <c r="CA46" s="138" t="str">
        <f t="shared" si="41"/>
        <v/>
      </c>
      <c r="CB46" s="104" t="str">
        <f t="shared" si="42"/>
        <v/>
      </c>
      <c r="CC46" s="139" t="str">
        <f t="shared" si="43"/>
        <v/>
      </c>
      <c r="CE46" s="162" t="str">
        <f t="shared" si="44"/>
        <v/>
      </c>
      <c r="CF46" s="163" t="str">
        <f t="shared" si="45"/>
        <v/>
      </c>
      <c r="CG46" s="164" t="str">
        <f t="shared" si="46"/>
        <v/>
      </c>
      <c r="CI46" s="162" t="str">
        <f t="shared" si="47"/>
        <v/>
      </c>
      <c r="CJ46" s="163" t="str">
        <f t="shared" si="53"/>
        <v/>
      </c>
      <c r="CK46" s="164" t="str">
        <f t="shared" si="54"/>
        <v/>
      </c>
      <c r="CM46" s="169" t="str">
        <f t="shared" si="48"/>
        <v/>
      </c>
      <c r="CN46" s="139" t="str">
        <f t="shared" si="49"/>
        <v/>
      </c>
      <c r="CP46" s="41" t="str">
        <f>IF($CM46="", "", COUNTIF($CM$11:$CM$3035, "&lt;"&amp;$CM46)+1+COUNTIF($CM$11:$CM46, $CM46)-1)</f>
        <v/>
      </c>
    </row>
    <row r="47" spans="1:94" x14ac:dyDescent="0.25">
      <c r="A47" s="40"/>
      <c r="B47" s="82" t="str">
        <f>IF($I47="", "", IFERROR(INDEX('Job Database'!$AE$11:$AE$3035, MATCH($I47, 'Job Database'!$X$11:$X$3035, 0)), ""))</f>
        <v/>
      </c>
      <c r="C47" s="69" t="str">
        <f>IF($I47="", "", IF(COUNTIF('Job Database'!$X$11:$X$3035, $I47)=0, $AC$5, $AC$4))</f>
        <v/>
      </c>
      <c r="D47" s="40"/>
      <c r="E47" s="85" t="str">
        <f>IF($I47="", "", IF(IFERROR(INDEX('Job Database'!$M$11:$M$3035, MATCH($I47, 'Job Database'!$X$11:$X$3035, 0)), "")="", "", IFERROR(INDEX('Job Database'!$M$11:$M$3035, MATCH($I47, 'Job Database'!$X$11:$X$3035, 0)), "")))</f>
        <v/>
      </c>
      <c r="F47" s="40"/>
      <c r="G47" s="88" t="str">
        <f t="shared" si="23"/>
        <v/>
      </c>
      <c r="H47" s="40"/>
      <c r="I47" s="24"/>
      <c r="J47" s="34"/>
      <c r="K47" s="106"/>
      <c r="L47" s="79"/>
      <c r="M47" s="34"/>
      <c r="N47" s="79"/>
      <c r="O47" s="31"/>
      <c r="P47" s="53"/>
      <c r="Q47" s="40"/>
      <c r="S47" s="41" t="str">
        <f t="shared" si="7"/>
        <v/>
      </c>
      <c r="T47" s="41" t="str">
        <f t="shared" si="8"/>
        <v/>
      </c>
      <c r="U47" s="41" t="str">
        <f t="shared" si="24"/>
        <v/>
      </c>
      <c r="W47" s="74" t="str">
        <f>IF('Job Database'!$X47="", "", 'Job Database'!$X47)</f>
        <v/>
      </c>
      <c r="Y47" s="41" t="str">
        <f>IF($W47="", "", IF(COUNTIF($I$11:$I$3035, $W47)&gt;0, "", MAX($Y$10:$Y46)+1))</f>
        <v/>
      </c>
      <c r="Z47" s="41">
        <v>37</v>
      </c>
      <c r="AA47" s="58" t="str">
        <f t="shared" si="25"/>
        <v/>
      </c>
      <c r="AC47" s="41" t="str">
        <f t="shared" si="9"/>
        <v/>
      </c>
      <c r="AE47" s="41" t="str">
        <f t="shared" si="26"/>
        <v/>
      </c>
      <c r="AJ47" s="154" t="str">
        <f t="shared" si="27"/>
        <v/>
      </c>
      <c r="AL47" s="120" t="str">
        <f t="shared" si="28"/>
        <v/>
      </c>
      <c r="AM47" s="104" t="str">
        <f t="shared" si="29"/>
        <v/>
      </c>
      <c r="AN47" s="104" t="str">
        <f t="shared" si="30"/>
        <v/>
      </c>
      <c r="AO47" s="104" t="str">
        <f t="shared" si="10"/>
        <v/>
      </c>
      <c r="AP47" s="104" t="str">
        <f t="shared" si="11"/>
        <v/>
      </c>
      <c r="AQ47" s="121" t="str">
        <f t="shared" si="31"/>
        <v/>
      </c>
      <c r="AS47" s="88" t="str">
        <f t="shared" si="12"/>
        <v/>
      </c>
      <c r="AT47" s="68" t="str">
        <f t="shared" si="32"/>
        <v/>
      </c>
      <c r="AU47" s="68" t="str">
        <f t="shared" si="33"/>
        <v/>
      </c>
      <c r="AV47" s="68" t="str">
        <f t="shared" si="34"/>
        <v/>
      </c>
      <c r="AW47" s="88" t="str">
        <f t="shared" si="13"/>
        <v/>
      </c>
      <c r="AZ47" s="88" t="str">
        <f t="shared" si="14"/>
        <v/>
      </c>
      <c r="BA47" s="68" t="str">
        <f t="shared" si="15"/>
        <v/>
      </c>
      <c r="BB47" s="68" t="str">
        <f t="shared" si="16"/>
        <v/>
      </c>
      <c r="BC47" s="68" t="str">
        <f t="shared" si="17"/>
        <v/>
      </c>
      <c r="BD47" s="69" t="str">
        <f t="shared" si="18"/>
        <v/>
      </c>
      <c r="BE47" s="69" t="str">
        <f t="shared" si="35"/>
        <v/>
      </c>
      <c r="BJ47" s="102">
        <f t="shared" ca="1" si="57"/>
        <v>43703</v>
      </c>
      <c r="BT47" s="138" t="str">
        <f t="shared" ca="1" si="36"/>
        <v/>
      </c>
      <c r="BU47" s="139" t="str">
        <f t="shared" ca="1" si="37"/>
        <v/>
      </c>
      <c r="BW47" s="138" t="str">
        <f t="shared" si="38"/>
        <v/>
      </c>
      <c r="BX47" s="104" t="str">
        <f t="shared" si="39"/>
        <v/>
      </c>
      <c r="BY47" s="139" t="str">
        <f t="shared" si="40"/>
        <v/>
      </c>
      <c r="CA47" s="138" t="str">
        <f t="shared" si="41"/>
        <v/>
      </c>
      <c r="CB47" s="104" t="str">
        <f t="shared" si="42"/>
        <v/>
      </c>
      <c r="CC47" s="139" t="str">
        <f t="shared" si="43"/>
        <v/>
      </c>
      <c r="CE47" s="162" t="str">
        <f t="shared" si="44"/>
        <v/>
      </c>
      <c r="CF47" s="163" t="str">
        <f t="shared" si="45"/>
        <v/>
      </c>
      <c r="CG47" s="164" t="str">
        <f t="shared" si="46"/>
        <v/>
      </c>
      <c r="CI47" s="162" t="str">
        <f t="shared" si="47"/>
        <v/>
      </c>
      <c r="CJ47" s="163" t="str">
        <f t="shared" si="53"/>
        <v/>
      </c>
      <c r="CK47" s="164" t="str">
        <f t="shared" si="54"/>
        <v/>
      </c>
      <c r="CM47" s="169" t="str">
        <f t="shared" si="48"/>
        <v/>
      </c>
      <c r="CN47" s="139" t="str">
        <f t="shared" si="49"/>
        <v/>
      </c>
      <c r="CP47" s="41" t="str">
        <f>IF($CM47="", "", COUNTIF($CM$11:$CM$3035, "&lt;"&amp;$CM47)+1+COUNTIF($CM$11:$CM47, $CM47)-1)</f>
        <v/>
      </c>
    </row>
    <row r="48" spans="1:94" x14ac:dyDescent="0.25">
      <c r="A48" s="40"/>
      <c r="B48" s="82" t="str">
        <f>IF($I48="", "", IFERROR(INDEX('Job Database'!$AE$11:$AE$3035, MATCH($I48, 'Job Database'!$X$11:$X$3035, 0)), ""))</f>
        <v/>
      </c>
      <c r="C48" s="69" t="str">
        <f>IF($I48="", "", IF(COUNTIF('Job Database'!$X$11:$X$3035, $I48)=0, $AC$5, $AC$4))</f>
        <v/>
      </c>
      <c r="D48" s="40"/>
      <c r="E48" s="85" t="str">
        <f>IF($I48="", "", IF(IFERROR(INDEX('Job Database'!$M$11:$M$3035, MATCH($I48, 'Job Database'!$X$11:$X$3035, 0)), "")="", "", IFERROR(INDEX('Job Database'!$M$11:$M$3035, MATCH($I48, 'Job Database'!$X$11:$X$3035, 0)), "")))</f>
        <v/>
      </c>
      <c r="F48" s="40"/>
      <c r="G48" s="88" t="str">
        <f t="shared" si="23"/>
        <v/>
      </c>
      <c r="H48" s="40"/>
      <c r="I48" s="24"/>
      <c r="J48" s="34"/>
      <c r="K48" s="106"/>
      <c r="L48" s="79"/>
      <c r="M48" s="34"/>
      <c r="N48" s="79"/>
      <c r="O48" s="31"/>
      <c r="P48" s="53"/>
      <c r="Q48" s="40"/>
      <c r="S48" s="41" t="str">
        <f t="shared" si="7"/>
        <v/>
      </c>
      <c r="T48" s="41" t="str">
        <f t="shared" si="8"/>
        <v/>
      </c>
      <c r="U48" s="41" t="str">
        <f t="shared" si="24"/>
        <v/>
      </c>
      <c r="W48" s="74" t="str">
        <f>IF('Job Database'!$X48="", "", 'Job Database'!$X48)</f>
        <v/>
      </c>
      <c r="Y48" s="41" t="str">
        <f>IF($W48="", "", IF(COUNTIF($I$11:$I$3035, $W48)&gt;0, "", MAX($Y$10:$Y47)+1))</f>
        <v/>
      </c>
      <c r="Z48" s="41">
        <v>38</v>
      </c>
      <c r="AA48" s="58" t="str">
        <f t="shared" si="25"/>
        <v/>
      </c>
      <c r="AC48" s="41" t="str">
        <f t="shared" si="9"/>
        <v/>
      </c>
      <c r="AE48" s="41" t="str">
        <f t="shared" si="26"/>
        <v/>
      </c>
      <c r="AJ48" s="154" t="str">
        <f t="shared" si="27"/>
        <v/>
      </c>
      <c r="AL48" s="120" t="str">
        <f t="shared" si="28"/>
        <v/>
      </c>
      <c r="AM48" s="104" t="str">
        <f t="shared" si="29"/>
        <v/>
      </c>
      <c r="AN48" s="104" t="str">
        <f t="shared" si="30"/>
        <v/>
      </c>
      <c r="AO48" s="104" t="str">
        <f t="shared" si="10"/>
        <v/>
      </c>
      <c r="AP48" s="104" t="str">
        <f t="shared" si="11"/>
        <v/>
      </c>
      <c r="AQ48" s="121" t="str">
        <f t="shared" si="31"/>
        <v/>
      </c>
      <c r="AS48" s="88" t="str">
        <f t="shared" si="12"/>
        <v/>
      </c>
      <c r="AT48" s="68" t="str">
        <f t="shared" si="32"/>
        <v/>
      </c>
      <c r="AU48" s="68" t="str">
        <f t="shared" si="33"/>
        <v/>
      </c>
      <c r="AV48" s="68" t="str">
        <f t="shared" si="34"/>
        <v/>
      </c>
      <c r="AW48" s="88" t="str">
        <f t="shared" si="13"/>
        <v/>
      </c>
      <c r="AZ48" s="88" t="str">
        <f t="shared" si="14"/>
        <v/>
      </c>
      <c r="BA48" s="68" t="str">
        <f t="shared" si="15"/>
        <v/>
      </c>
      <c r="BB48" s="68" t="str">
        <f t="shared" si="16"/>
        <v/>
      </c>
      <c r="BC48" s="68" t="str">
        <f t="shared" si="17"/>
        <v/>
      </c>
      <c r="BD48" s="69" t="str">
        <f t="shared" si="18"/>
        <v/>
      </c>
      <c r="BE48" s="69" t="str">
        <f t="shared" si="35"/>
        <v/>
      </c>
      <c r="BJ48" s="102">
        <f t="shared" ca="1" si="57"/>
        <v>43824</v>
      </c>
      <c r="BT48" s="138" t="str">
        <f t="shared" ca="1" si="36"/>
        <v/>
      </c>
      <c r="BU48" s="139" t="str">
        <f t="shared" ca="1" si="37"/>
        <v/>
      </c>
      <c r="BW48" s="138" t="str">
        <f t="shared" si="38"/>
        <v/>
      </c>
      <c r="BX48" s="104" t="str">
        <f t="shared" si="39"/>
        <v/>
      </c>
      <c r="BY48" s="139" t="str">
        <f t="shared" si="40"/>
        <v/>
      </c>
      <c r="CA48" s="138" t="str">
        <f t="shared" si="41"/>
        <v/>
      </c>
      <c r="CB48" s="104" t="str">
        <f t="shared" si="42"/>
        <v/>
      </c>
      <c r="CC48" s="139" t="str">
        <f t="shared" si="43"/>
        <v/>
      </c>
      <c r="CE48" s="162" t="str">
        <f t="shared" si="44"/>
        <v/>
      </c>
      <c r="CF48" s="163" t="str">
        <f t="shared" si="45"/>
        <v/>
      </c>
      <c r="CG48" s="164" t="str">
        <f t="shared" si="46"/>
        <v/>
      </c>
      <c r="CI48" s="162" t="str">
        <f t="shared" si="47"/>
        <v/>
      </c>
      <c r="CJ48" s="163" t="str">
        <f t="shared" si="53"/>
        <v/>
      </c>
      <c r="CK48" s="164" t="str">
        <f t="shared" si="54"/>
        <v/>
      </c>
      <c r="CM48" s="169" t="str">
        <f t="shared" si="48"/>
        <v/>
      </c>
      <c r="CN48" s="139" t="str">
        <f t="shared" si="49"/>
        <v/>
      </c>
      <c r="CP48" s="41" t="str">
        <f>IF($CM48="", "", COUNTIF($CM$11:$CM$3035, "&lt;"&amp;$CM48)+1+COUNTIF($CM$11:$CM48, $CM48)-1)</f>
        <v/>
      </c>
    </row>
    <row r="49" spans="1:94" x14ac:dyDescent="0.25">
      <c r="A49" s="40"/>
      <c r="B49" s="82" t="str">
        <f>IF($I49="", "", IFERROR(INDEX('Job Database'!$AE$11:$AE$3035, MATCH($I49, 'Job Database'!$X$11:$X$3035, 0)), ""))</f>
        <v/>
      </c>
      <c r="C49" s="69" t="str">
        <f>IF($I49="", "", IF(COUNTIF('Job Database'!$X$11:$X$3035, $I49)=0, $AC$5, $AC$4))</f>
        <v/>
      </c>
      <c r="D49" s="40"/>
      <c r="E49" s="85" t="str">
        <f>IF($I49="", "", IF(IFERROR(INDEX('Job Database'!$M$11:$M$3035, MATCH($I49, 'Job Database'!$X$11:$X$3035, 0)), "")="", "", IFERROR(INDEX('Job Database'!$M$11:$M$3035, MATCH($I49, 'Job Database'!$X$11:$X$3035, 0)), "")))</f>
        <v/>
      </c>
      <c r="F49" s="40"/>
      <c r="G49" s="88" t="str">
        <f t="shared" si="23"/>
        <v/>
      </c>
      <c r="H49" s="40"/>
      <c r="I49" s="24"/>
      <c r="J49" s="34"/>
      <c r="K49" s="106"/>
      <c r="L49" s="79"/>
      <c r="M49" s="34"/>
      <c r="N49" s="79"/>
      <c r="O49" s="31"/>
      <c r="P49" s="53"/>
      <c r="Q49" s="40"/>
      <c r="S49" s="41" t="str">
        <f t="shared" si="7"/>
        <v/>
      </c>
      <c r="T49" s="41" t="str">
        <f t="shared" si="8"/>
        <v/>
      </c>
      <c r="U49" s="41" t="str">
        <f t="shared" si="24"/>
        <v/>
      </c>
      <c r="W49" s="74" t="str">
        <f>IF('Job Database'!$X49="", "", 'Job Database'!$X49)</f>
        <v/>
      </c>
      <c r="Y49" s="41" t="str">
        <f>IF($W49="", "", IF(COUNTIF($I$11:$I$3035, $W49)&gt;0, "", MAX($Y$10:$Y48)+1))</f>
        <v/>
      </c>
      <c r="Z49" s="41">
        <v>39</v>
      </c>
      <c r="AA49" s="58" t="str">
        <f t="shared" si="25"/>
        <v/>
      </c>
      <c r="AC49" s="41" t="str">
        <f t="shared" si="9"/>
        <v/>
      </c>
      <c r="AE49" s="41" t="str">
        <f t="shared" si="26"/>
        <v/>
      </c>
      <c r="AJ49" s="154" t="str">
        <f t="shared" si="27"/>
        <v/>
      </c>
      <c r="AL49" s="120" t="str">
        <f t="shared" si="28"/>
        <v/>
      </c>
      <c r="AM49" s="104" t="str">
        <f t="shared" si="29"/>
        <v/>
      </c>
      <c r="AN49" s="104" t="str">
        <f t="shared" si="30"/>
        <v/>
      </c>
      <c r="AO49" s="104" t="str">
        <f t="shared" si="10"/>
        <v/>
      </c>
      <c r="AP49" s="104" t="str">
        <f t="shared" si="11"/>
        <v/>
      </c>
      <c r="AQ49" s="121" t="str">
        <f t="shared" si="31"/>
        <v/>
      </c>
      <c r="AS49" s="88" t="str">
        <f t="shared" si="12"/>
        <v/>
      </c>
      <c r="AT49" s="68" t="str">
        <f t="shared" si="32"/>
        <v/>
      </c>
      <c r="AU49" s="68" t="str">
        <f t="shared" si="33"/>
        <v/>
      </c>
      <c r="AV49" s="68" t="str">
        <f t="shared" si="34"/>
        <v/>
      </c>
      <c r="AW49" s="88" t="str">
        <f t="shared" si="13"/>
        <v/>
      </c>
      <c r="AZ49" s="88" t="str">
        <f t="shared" si="14"/>
        <v/>
      </c>
      <c r="BA49" s="68" t="str">
        <f t="shared" si="15"/>
        <v/>
      </c>
      <c r="BB49" s="68" t="str">
        <f t="shared" si="16"/>
        <v/>
      </c>
      <c r="BC49" s="68" t="str">
        <f t="shared" si="17"/>
        <v/>
      </c>
      <c r="BD49" s="69" t="str">
        <f t="shared" si="18"/>
        <v/>
      </c>
      <c r="BE49" s="69" t="str">
        <f t="shared" si="35"/>
        <v/>
      </c>
      <c r="BJ49" s="102">
        <f t="shared" ca="1" si="57"/>
        <v>43825</v>
      </c>
      <c r="BT49" s="138" t="str">
        <f t="shared" ca="1" si="36"/>
        <v/>
      </c>
      <c r="BU49" s="139" t="str">
        <f t="shared" ca="1" si="37"/>
        <v/>
      </c>
      <c r="BW49" s="138" t="str">
        <f t="shared" si="38"/>
        <v/>
      </c>
      <c r="BX49" s="104" t="str">
        <f t="shared" si="39"/>
        <v/>
      </c>
      <c r="BY49" s="139" t="str">
        <f t="shared" si="40"/>
        <v/>
      </c>
      <c r="CA49" s="138" t="str">
        <f t="shared" si="41"/>
        <v/>
      </c>
      <c r="CB49" s="104" t="str">
        <f t="shared" si="42"/>
        <v/>
      </c>
      <c r="CC49" s="139" t="str">
        <f t="shared" si="43"/>
        <v/>
      </c>
      <c r="CE49" s="162" t="str">
        <f t="shared" si="44"/>
        <v/>
      </c>
      <c r="CF49" s="163" t="str">
        <f t="shared" si="45"/>
        <v/>
      </c>
      <c r="CG49" s="164" t="str">
        <f t="shared" si="46"/>
        <v/>
      </c>
      <c r="CI49" s="162" t="str">
        <f t="shared" si="47"/>
        <v/>
      </c>
      <c r="CJ49" s="163" t="str">
        <f t="shared" si="53"/>
        <v/>
      </c>
      <c r="CK49" s="164" t="str">
        <f t="shared" si="54"/>
        <v/>
      </c>
      <c r="CM49" s="169" t="str">
        <f t="shared" si="48"/>
        <v/>
      </c>
      <c r="CN49" s="139" t="str">
        <f t="shared" si="49"/>
        <v/>
      </c>
      <c r="CP49" s="41" t="str">
        <f>IF($CM49="", "", COUNTIF($CM$11:$CM$3035, "&lt;"&amp;$CM49)+1+COUNTIF($CM$11:$CM49, $CM49)-1)</f>
        <v/>
      </c>
    </row>
    <row r="50" spans="1:94" x14ac:dyDescent="0.25">
      <c r="A50" s="40"/>
      <c r="B50" s="82" t="str">
        <f>IF($I50="", "", IFERROR(INDEX('Job Database'!$AE$11:$AE$3035, MATCH($I50, 'Job Database'!$X$11:$X$3035, 0)), ""))</f>
        <v/>
      </c>
      <c r="C50" s="69" t="str">
        <f>IF($I50="", "", IF(COUNTIF('Job Database'!$X$11:$X$3035, $I50)=0, $AC$5, $AC$4))</f>
        <v/>
      </c>
      <c r="D50" s="40"/>
      <c r="E50" s="85" t="str">
        <f>IF($I50="", "", IF(IFERROR(INDEX('Job Database'!$M$11:$M$3035, MATCH($I50, 'Job Database'!$X$11:$X$3035, 0)), "")="", "", IFERROR(INDEX('Job Database'!$M$11:$M$3035, MATCH($I50, 'Job Database'!$X$11:$X$3035, 0)), "")))</f>
        <v/>
      </c>
      <c r="F50" s="40"/>
      <c r="G50" s="88" t="str">
        <f t="shared" si="23"/>
        <v/>
      </c>
      <c r="H50" s="40"/>
      <c r="I50" s="24"/>
      <c r="J50" s="34"/>
      <c r="K50" s="106"/>
      <c r="L50" s="79"/>
      <c r="M50" s="34"/>
      <c r="N50" s="79"/>
      <c r="O50" s="31"/>
      <c r="P50" s="53"/>
      <c r="Q50" s="40"/>
      <c r="S50" s="41" t="str">
        <f t="shared" si="7"/>
        <v/>
      </c>
      <c r="T50" s="41" t="str">
        <f t="shared" si="8"/>
        <v/>
      </c>
      <c r="U50" s="41" t="str">
        <f t="shared" si="24"/>
        <v/>
      </c>
      <c r="W50" s="74" t="str">
        <f>IF('Job Database'!$X50="", "", 'Job Database'!$X50)</f>
        <v/>
      </c>
      <c r="Y50" s="41" t="str">
        <f>IF($W50="", "", IF(COUNTIF($I$11:$I$3035, $W50)&gt;0, "", MAX($Y$10:$Y49)+1))</f>
        <v/>
      </c>
      <c r="Z50" s="41">
        <v>40</v>
      </c>
      <c r="AA50" s="58" t="str">
        <f t="shared" si="25"/>
        <v/>
      </c>
      <c r="AC50" s="41" t="str">
        <f t="shared" si="9"/>
        <v/>
      </c>
      <c r="AE50" s="41" t="str">
        <f t="shared" si="26"/>
        <v/>
      </c>
      <c r="AJ50" s="154" t="str">
        <f t="shared" si="27"/>
        <v/>
      </c>
      <c r="AL50" s="120" t="str">
        <f t="shared" si="28"/>
        <v/>
      </c>
      <c r="AM50" s="104" t="str">
        <f t="shared" si="29"/>
        <v/>
      </c>
      <c r="AN50" s="104" t="str">
        <f t="shared" si="30"/>
        <v/>
      </c>
      <c r="AO50" s="104" t="str">
        <f t="shared" si="10"/>
        <v/>
      </c>
      <c r="AP50" s="104" t="str">
        <f t="shared" si="11"/>
        <v/>
      </c>
      <c r="AQ50" s="121" t="str">
        <f t="shared" si="31"/>
        <v/>
      </c>
      <c r="AS50" s="88" t="str">
        <f t="shared" si="12"/>
        <v/>
      </c>
      <c r="AT50" s="68" t="str">
        <f t="shared" si="32"/>
        <v/>
      </c>
      <c r="AU50" s="68" t="str">
        <f t="shared" si="33"/>
        <v/>
      </c>
      <c r="AV50" s="68" t="str">
        <f t="shared" si="34"/>
        <v/>
      </c>
      <c r="AW50" s="88" t="str">
        <f t="shared" si="13"/>
        <v/>
      </c>
      <c r="AZ50" s="88" t="str">
        <f t="shared" si="14"/>
        <v/>
      </c>
      <c r="BA50" s="68" t="str">
        <f t="shared" si="15"/>
        <v/>
      </c>
      <c r="BB50" s="68" t="str">
        <f t="shared" si="16"/>
        <v/>
      </c>
      <c r="BC50" s="68" t="str">
        <f t="shared" si="17"/>
        <v/>
      </c>
      <c r="BD50" s="69" t="str">
        <f t="shared" si="18"/>
        <v/>
      </c>
      <c r="BE50" s="69" t="str">
        <f t="shared" si="35"/>
        <v/>
      </c>
      <c r="BJ50" s="102">
        <f t="shared" ref="BJ50:BJ57" ca="1" si="58">$BJ24</f>
        <v>43101</v>
      </c>
      <c r="BT50" s="138" t="str">
        <f t="shared" ca="1" si="36"/>
        <v/>
      </c>
      <c r="BU50" s="139" t="str">
        <f t="shared" ca="1" si="37"/>
        <v/>
      </c>
      <c r="BW50" s="138" t="str">
        <f t="shared" si="38"/>
        <v/>
      </c>
      <c r="BX50" s="104" t="str">
        <f t="shared" si="39"/>
        <v/>
      </c>
      <c r="BY50" s="139" t="str">
        <f t="shared" si="40"/>
        <v/>
      </c>
      <c r="CA50" s="138" t="str">
        <f t="shared" si="41"/>
        <v/>
      </c>
      <c r="CB50" s="104" t="str">
        <f t="shared" si="42"/>
        <v/>
      </c>
      <c r="CC50" s="139" t="str">
        <f t="shared" si="43"/>
        <v/>
      </c>
      <c r="CE50" s="162" t="str">
        <f t="shared" si="44"/>
        <v/>
      </c>
      <c r="CF50" s="163" t="str">
        <f t="shared" si="45"/>
        <v/>
      </c>
      <c r="CG50" s="164" t="str">
        <f t="shared" si="46"/>
        <v/>
      </c>
      <c r="CI50" s="162" t="str">
        <f t="shared" si="47"/>
        <v/>
      </c>
      <c r="CJ50" s="163" t="str">
        <f t="shared" si="53"/>
        <v/>
      </c>
      <c r="CK50" s="164" t="str">
        <f t="shared" si="54"/>
        <v/>
      </c>
      <c r="CM50" s="169" t="str">
        <f t="shared" si="48"/>
        <v/>
      </c>
      <c r="CN50" s="139" t="str">
        <f t="shared" si="49"/>
        <v/>
      </c>
      <c r="CP50" s="41" t="str">
        <f>IF($CM50="", "", COUNTIF($CM$11:$CM$3035, "&lt;"&amp;$CM50)+1+COUNTIF($CM$11:$CM50, $CM50)-1)</f>
        <v/>
      </c>
    </row>
    <row r="51" spans="1:94" x14ac:dyDescent="0.25">
      <c r="A51" s="40"/>
      <c r="B51" s="82" t="str">
        <f>IF($I51="", "", IFERROR(INDEX('Job Database'!$AE$11:$AE$3035, MATCH($I51, 'Job Database'!$X$11:$X$3035, 0)), ""))</f>
        <v/>
      </c>
      <c r="C51" s="69" t="str">
        <f>IF($I51="", "", IF(COUNTIF('Job Database'!$X$11:$X$3035, $I51)=0, $AC$5, $AC$4))</f>
        <v/>
      </c>
      <c r="D51" s="40"/>
      <c r="E51" s="85" t="str">
        <f>IF($I51="", "", IF(IFERROR(INDEX('Job Database'!$M$11:$M$3035, MATCH($I51, 'Job Database'!$X$11:$X$3035, 0)), "")="", "", IFERROR(INDEX('Job Database'!$M$11:$M$3035, MATCH($I51, 'Job Database'!$X$11:$X$3035, 0)), "")))</f>
        <v/>
      </c>
      <c r="F51" s="40"/>
      <c r="G51" s="88" t="str">
        <f t="shared" si="23"/>
        <v/>
      </c>
      <c r="H51" s="40"/>
      <c r="I51" s="24"/>
      <c r="J51" s="34"/>
      <c r="K51" s="106"/>
      <c r="L51" s="79"/>
      <c r="M51" s="34"/>
      <c r="N51" s="79"/>
      <c r="O51" s="31"/>
      <c r="P51" s="53"/>
      <c r="Q51" s="40"/>
      <c r="S51" s="41" t="str">
        <f t="shared" si="7"/>
        <v/>
      </c>
      <c r="T51" s="41" t="str">
        <f t="shared" si="8"/>
        <v/>
      </c>
      <c r="U51" s="41" t="str">
        <f t="shared" si="24"/>
        <v/>
      </c>
      <c r="W51" s="74" t="str">
        <f>IF('Job Database'!$X51="", "", 'Job Database'!$X51)</f>
        <v/>
      </c>
      <c r="Y51" s="41" t="str">
        <f>IF($W51="", "", IF(COUNTIF($I$11:$I$3035, $W51)&gt;0, "", MAX($Y$10:$Y50)+1))</f>
        <v/>
      </c>
      <c r="Z51" s="41">
        <v>41</v>
      </c>
      <c r="AA51" s="58" t="str">
        <f t="shared" si="25"/>
        <v/>
      </c>
      <c r="AC51" s="41" t="str">
        <f t="shared" si="9"/>
        <v/>
      </c>
      <c r="AE51" s="41" t="str">
        <f t="shared" si="26"/>
        <v/>
      </c>
      <c r="AJ51" s="154" t="str">
        <f t="shared" si="27"/>
        <v/>
      </c>
      <c r="AL51" s="120" t="str">
        <f t="shared" si="28"/>
        <v/>
      </c>
      <c r="AM51" s="104" t="str">
        <f t="shared" si="29"/>
        <v/>
      </c>
      <c r="AN51" s="104" t="str">
        <f t="shared" si="30"/>
        <v/>
      </c>
      <c r="AO51" s="104" t="str">
        <f t="shared" si="10"/>
        <v/>
      </c>
      <c r="AP51" s="104" t="str">
        <f t="shared" si="11"/>
        <v/>
      </c>
      <c r="AQ51" s="121" t="str">
        <f t="shared" si="31"/>
        <v/>
      </c>
      <c r="AS51" s="88" t="str">
        <f t="shared" si="12"/>
        <v/>
      </c>
      <c r="AT51" s="68" t="str">
        <f t="shared" si="32"/>
        <v/>
      </c>
      <c r="AU51" s="68" t="str">
        <f t="shared" si="33"/>
        <v/>
      </c>
      <c r="AV51" s="68" t="str">
        <f t="shared" si="34"/>
        <v/>
      </c>
      <c r="AW51" s="88" t="str">
        <f t="shared" si="13"/>
        <v/>
      </c>
      <c r="AZ51" s="88" t="str">
        <f t="shared" si="14"/>
        <v/>
      </c>
      <c r="BA51" s="68" t="str">
        <f t="shared" si="15"/>
        <v/>
      </c>
      <c r="BB51" s="68" t="str">
        <f t="shared" si="16"/>
        <v/>
      </c>
      <c r="BC51" s="68" t="str">
        <f t="shared" si="17"/>
        <v/>
      </c>
      <c r="BD51" s="69" t="str">
        <f t="shared" si="18"/>
        <v/>
      </c>
      <c r="BE51" s="69" t="str">
        <f t="shared" si="35"/>
        <v/>
      </c>
      <c r="BJ51" s="102">
        <f t="shared" ca="1" si="58"/>
        <v>43189</v>
      </c>
      <c r="BT51" s="138" t="str">
        <f t="shared" ca="1" si="36"/>
        <v/>
      </c>
      <c r="BU51" s="139" t="str">
        <f t="shared" ca="1" si="37"/>
        <v/>
      </c>
      <c r="BW51" s="138" t="str">
        <f t="shared" si="38"/>
        <v/>
      </c>
      <c r="BX51" s="104" t="str">
        <f t="shared" si="39"/>
        <v/>
      </c>
      <c r="BY51" s="139" t="str">
        <f t="shared" si="40"/>
        <v/>
      </c>
      <c r="CA51" s="138" t="str">
        <f t="shared" si="41"/>
        <v/>
      </c>
      <c r="CB51" s="104" t="str">
        <f t="shared" si="42"/>
        <v/>
      </c>
      <c r="CC51" s="139" t="str">
        <f t="shared" si="43"/>
        <v/>
      </c>
      <c r="CE51" s="162" t="str">
        <f t="shared" si="44"/>
        <v/>
      </c>
      <c r="CF51" s="163" t="str">
        <f t="shared" si="45"/>
        <v/>
      </c>
      <c r="CG51" s="164" t="str">
        <f t="shared" si="46"/>
        <v/>
      </c>
      <c r="CI51" s="162" t="str">
        <f t="shared" si="47"/>
        <v/>
      </c>
      <c r="CJ51" s="163" t="str">
        <f t="shared" si="53"/>
        <v/>
      </c>
      <c r="CK51" s="164" t="str">
        <f t="shared" si="54"/>
        <v/>
      </c>
      <c r="CM51" s="169" t="str">
        <f t="shared" si="48"/>
        <v/>
      </c>
      <c r="CN51" s="139" t="str">
        <f t="shared" si="49"/>
        <v/>
      </c>
      <c r="CP51" s="41" t="str">
        <f>IF($CM51="", "", COUNTIF($CM$11:$CM$3035, "&lt;"&amp;$CM51)+1+COUNTIF($CM$11:$CM51, $CM51)-1)</f>
        <v/>
      </c>
    </row>
    <row r="52" spans="1:94" x14ac:dyDescent="0.25">
      <c r="A52" s="40"/>
      <c r="B52" s="82" t="str">
        <f>IF($I52="", "", IFERROR(INDEX('Job Database'!$AE$11:$AE$3035, MATCH($I52, 'Job Database'!$X$11:$X$3035, 0)), ""))</f>
        <v/>
      </c>
      <c r="C52" s="69" t="str">
        <f>IF($I52="", "", IF(COUNTIF('Job Database'!$X$11:$X$3035, $I52)=0, $AC$5, $AC$4))</f>
        <v/>
      </c>
      <c r="D52" s="40"/>
      <c r="E52" s="85" t="str">
        <f>IF($I52="", "", IF(IFERROR(INDEX('Job Database'!$M$11:$M$3035, MATCH($I52, 'Job Database'!$X$11:$X$3035, 0)), "")="", "", IFERROR(INDEX('Job Database'!$M$11:$M$3035, MATCH($I52, 'Job Database'!$X$11:$X$3035, 0)), "")))</f>
        <v/>
      </c>
      <c r="F52" s="40"/>
      <c r="G52" s="88" t="str">
        <f t="shared" si="23"/>
        <v/>
      </c>
      <c r="H52" s="40"/>
      <c r="I52" s="24"/>
      <c r="J52" s="34"/>
      <c r="K52" s="106"/>
      <c r="L52" s="79"/>
      <c r="M52" s="34"/>
      <c r="N52" s="79"/>
      <c r="O52" s="31"/>
      <c r="P52" s="53"/>
      <c r="Q52" s="40"/>
      <c r="S52" s="41" t="str">
        <f t="shared" si="7"/>
        <v/>
      </c>
      <c r="T52" s="41" t="str">
        <f t="shared" si="8"/>
        <v/>
      </c>
      <c r="U52" s="41" t="str">
        <f t="shared" si="24"/>
        <v/>
      </c>
      <c r="W52" s="74" t="str">
        <f>IF('Job Database'!$X52="", "", 'Job Database'!$X52)</f>
        <v/>
      </c>
      <c r="Y52" s="41" t="str">
        <f>IF($W52="", "", IF(COUNTIF($I$11:$I$3035, $W52)&gt;0, "", MAX($Y$10:$Y51)+1))</f>
        <v/>
      </c>
      <c r="Z52" s="41">
        <v>42</v>
      </c>
      <c r="AA52" s="58" t="str">
        <f t="shared" si="25"/>
        <v/>
      </c>
      <c r="AC52" s="41" t="str">
        <f t="shared" si="9"/>
        <v/>
      </c>
      <c r="AE52" s="41" t="str">
        <f t="shared" si="26"/>
        <v/>
      </c>
      <c r="AJ52" s="154" t="str">
        <f t="shared" si="27"/>
        <v/>
      </c>
      <c r="AL52" s="120" t="str">
        <f t="shared" si="28"/>
        <v/>
      </c>
      <c r="AM52" s="104" t="str">
        <f t="shared" si="29"/>
        <v/>
      </c>
      <c r="AN52" s="104" t="str">
        <f t="shared" si="30"/>
        <v/>
      </c>
      <c r="AO52" s="104" t="str">
        <f t="shared" si="10"/>
        <v/>
      </c>
      <c r="AP52" s="104" t="str">
        <f t="shared" si="11"/>
        <v/>
      </c>
      <c r="AQ52" s="121" t="str">
        <f t="shared" si="31"/>
        <v/>
      </c>
      <c r="AS52" s="88" t="str">
        <f t="shared" si="12"/>
        <v/>
      </c>
      <c r="AT52" s="68" t="str">
        <f t="shared" si="32"/>
        <v/>
      </c>
      <c r="AU52" s="68" t="str">
        <f t="shared" si="33"/>
        <v/>
      </c>
      <c r="AV52" s="68" t="str">
        <f t="shared" si="34"/>
        <v/>
      </c>
      <c r="AW52" s="88" t="str">
        <f t="shared" si="13"/>
        <v/>
      </c>
      <c r="AZ52" s="88" t="str">
        <f t="shared" si="14"/>
        <v/>
      </c>
      <c r="BA52" s="68" t="str">
        <f t="shared" si="15"/>
        <v/>
      </c>
      <c r="BB52" s="68" t="str">
        <f t="shared" si="16"/>
        <v/>
      </c>
      <c r="BC52" s="68" t="str">
        <f t="shared" si="17"/>
        <v/>
      </c>
      <c r="BD52" s="69" t="str">
        <f t="shared" si="18"/>
        <v/>
      </c>
      <c r="BE52" s="69" t="str">
        <f t="shared" si="35"/>
        <v/>
      </c>
      <c r="BJ52" s="102">
        <f t="shared" ca="1" si="58"/>
        <v>43192</v>
      </c>
      <c r="BT52" s="138" t="str">
        <f t="shared" ca="1" si="36"/>
        <v/>
      </c>
      <c r="BU52" s="139" t="str">
        <f t="shared" ca="1" si="37"/>
        <v/>
      </c>
      <c r="BW52" s="138" t="str">
        <f t="shared" si="38"/>
        <v/>
      </c>
      <c r="BX52" s="104" t="str">
        <f t="shared" si="39"/>
        <v/>
      </c>
      <c r="BY52" s="139" t="str">
        <f t="shared" si="40"/>
        <v/>
      </c>
      <c r="CA52" s="138" t="str">
        <f t="shared" si="41"/>
        <v/>
      </c>
      <c r="CB52" s="104" t="str">
        <f t="shared" si="42"/>
        <v/>
      </c>
      <c r="CC52" s="139" t="str">
        <f t="shared" si="43"/>
        <v/>
      </c>
      <c r="CE52" s="162" t="str">
        <f t="shared" si="44"/>
        <v/>
      </c>
      <c r="CF52" s="163" t="str">
        <f t="shared" si="45"/>
        <v/>
      </c>
      <c r="CG52" s="164" t="str">
        <f t="shared" si="46"/>
        <v/>
      </c>
      <c r="CI52" s="162" t="str">
        <f t="shared" si="47"/>
        <v/>
      </c>
      <c r="CJ52" s="163" t="str">
        <f t="shared" si="53"/>
        <v/>
      </c>
      <c r="CK52" s="164" t="str">
        <f t="shared" si="54"/>
        <v/>
      </c>
      <c r="CM52" s="169" t="str">
        <f t="shared" si="48"/>
        <v/>
      </c>
      <c r="CN52" s="139" t="str">
        <f t="shared" si="49"/>
        <v/>
      </c>
      <c r="CP52" s="41" t="str">
        <f>IF($CM52="", "", COUNTIF($CM$11:$CM$3035, "&lt;"&amp;$CM52)+1+COUNTIF($CM$11:$CM52, $CM52)-1)</f>
        <v/>
      </c>
    </row>
    <row r="53" spans="1:94" x14ac:dyDescent="0.25">
      <c r="A53" s="40"/>
      <c r="B53" s="82" t="str">
        <f>IF($I53="", "", IFERROR(INDEX('Job Database'!$AE$11:$AE$3035, MATCH($I53, 'Job Database'!$X$11:$X$3035, 0)), ""))</f>
        <v/>
      </c>
      <c r="C53" s="69" t="str">
        <f>IF($I53="", "", IF(COUNTIF('Job Database'!$X$11:$X$3035, $I53)=0, $AC$5, $AC$4))</f>
        <v/>
      </c>
      <c r="D53" s="40"/>
      <c r="E53" s="85" t="str">
        <f>IF($I53="", "", IF(IFERROR(INDEX('Job Database'!$M$11:$M$3035, MATCH($I53, 'Job Database'!$X$11:$X$3035, 0)), "")="", "", IFERROR(INDEX('Job Database'!$M$11:$M$3035, MATCH($I53, 'Job Database'!$X$11:$X$3035, 0)), "")))</f>
        <v/>
      </c>
      <c r="F53" s="40"/>
      <c r="G53" s="88" t="str">
        <f t="shared" si="23"/>
        <v/>
      </c>
      <c r="H53" s="40"/>
      <c r="I53" s="24"/>
      <c r="J53" s="34"/>
      <c r="K53" s="106"/>
      <c r="L53" s="79"/>
      <c r="M53" s="34"/>
      <c r="N53" s="79"/>
      <c r="O53" s="31"/>
      <c r="P53" s="53"/>
      <c r="Q53" s="40"/>
      <c r="S53" s="41" t="str">
        <f t="shared" si="7"/>
        <v/>
      </c>
      <c r="T53" s="41" t="str">
        <f t="shared" si="8"/>
        <v/>
      </c>
      <c r="U53" s="41" t="str">
        <f t="shared" si="24"/>
        <v/>
      </c>
      <c r="W53" s="74" t="str">
        <f>IF('Job Database'!$X53="", "", 'Job Database'!$X53)</f>
        <v/>
      </c>
      <c r="Y53" s="41" t="str">
        <f>IF($W53="", "", IF(COUNTIF($I$11:$I$3035, $W53)&gt;0, "", MAX($Y$10:$Y52)+1))</f>
        <v/>
      </c>
      <c r="Z53" s="41">
        <v>43</v>
      </c>
      <c r="AA53" s="58" t="str">
        <f t="shared" si="25"/>
        <v/>
      </c>
      <c r="AC53" s="41" t="str">
        <f t="shared" si="9"/>
        <v/>
      </c>
      <c r="AE53" s="41" t="str">
        <f t="shared" si="26"/>
        <v/>
      </c>
      <c r="AJ53" s="154" t="str">
        <f t="shared" si="27"/>
        <v/>
      </c>
      <c r="AL53" s="120" t="str">
        <f t="shared" si="28"/>
        <v/>
      </c>
      <c r="AM53" s="104" t="str">
        <f t="shared" si="29"/>
        <v/>
      </c>
      <c r="AN53" s="104" t="str">
        <f t="shared" si="30"/>
        <v/>
      </c>
      <c r="AO53" s="104" t="str">
        <f t="shared" si="10"/>
        <v/>
      </c>
      <c r="AP53" s="104" t="str">
        <f t="shared" si="11"/>
        <v/>
      </c>
      <c r="AQ53" s="121" t="str">
        <f t="shared" si="31"/>
        <v/>
      </c>
      <c r="AS53" s="88" t="str">
        <f t="shared" si="12"/>
        <v/>
      </c>
      <c r="AT53" s="68" t="str">
        <f t="shared" si="32"/>
        <v/>
      </c>
      <c r="AU53" s="68" t="str">
        <f t="shared" si="33"/>
        <v/>
      </c>
      <c r="AV53" s="68" t="str">
        <f t="shared" si="34"/>
        <v/>
      </c>
      <c r="AW53" s="88" t="str">
        <f t="shared" si="13"/>
        <v/>
      </c>
      <c r="AZ53" s="88" t="str">
        <f t="shared" si="14"/>
        <v/>
      </c>
      <c r="BA53" s="68" t="str">
        <f t="shared" si="15"/>
        <v/>
      </c>
      <c r="BB53" s="68" t="str">
        <f t="shared" si="16"/>
        <v/>
      </c>
      <c r="BC53" s="68" t="str">
        <f t="shared" si="17"/>
        <v/>
      </c>
      <c r="BD53" s="69" t="str">
        <f t="shared" si="18"/>
        <v/>
      </c>
      <c r="BE53" s="69" t="str">
        <f t="shared" si="35"/>
        <v/>
      </c>
      <c r="BJ53" s="102">
        <f t="shared" ca="1" si="58"/>
        <v>43227</v>
      </c>
      <c r="BT53" s="138" t="str">
        <f t="shared" ca="1" si="36"/>
        <v/>
      </c>
      <c r="BU53" s="139" t="str">
        <f t="shared" ca="1" si="37"/>
        <v/>
      </c>
      <c r="BW53" s="138" t="str">
        <f t="shared" si="38"/>
        <v/>
      </c>
      <c r="BX53" s="104" t="str">
        <f t="shared" si="39"/>
        <v/>
      </c>
      <c r="BY53" s="139" t="str">
        <f t="shared" si="40"/>
        <v/>
      </c>
      <c r="CA53" s="138" t="str">
        <f t="shared" si="41"/>
        <v/>
      </c>
      <c r="CB53" s="104" t="str">
        <f t="shared" si="42"/>
        <v/>
      </c>
      <c r="CC53" s="139" t="str">
        <f t="shared" si="43"/>
        <v/>
      </c>
      <c r="CE53" s="162" t="str">
        <f t="shared" si="44"/>
        <v/>
      </c>
      <c r="CF53" s="163" t="str">
        <f t="shared" si="45"/>
        <v/>
      </c>
      <c r="CG53" s="164" t="str">
        <f t="shared" si="46"/>
        <v/>
      </c>
      <c r="CI53" s="162" t="str">
        <f t="shared" si="47"/>
        <v/>
      </c>
      <c r="CJ53" s="163" t="str">
        <f t="shared" si="53"/>
        <v/>
      </c>
      <c r="CK53" s="164" t="str">
        <f t="shared" si="54"/>
        <v/>
      </c>
      <c r="CM53" s="169" t="str">
        <f t="shared" si="48"/>
        <v/>
      </c>
      <c r="CN53" s="139" t="str">
        <f t="shared" si="49"/>
        <v/>
      </c>
      <c r="CP53" s="41" t="str">
        <f>IF($CM53="", "", COUNTIF($CM$11:$CM$3035, "&lt;"&amp;$CM53)+1+COUNTIF($CM$11:$CM53, $CM53)-1)</f>
        <v/>
      </c>
    </row>
    <row r="54" spans="1:94" x14ac:dyDescent="0.25">
      <c r="A54" s="40"/>
      <c r="B54" s="82" t="str">
        <f>IF($I54="", "", IFERROR(INDEX('Job Database'!$AE$11:$AE$3035, MATCH($I54, 'Job Database'!$X$11:$X$3035, 0)), ""))</f>
        <v/>
      </c>
      <c r="C54" s="69" t="str">
        <f>IF($I54="", "", IF(COUNTIF('Job Database'!$X$11:$X$3035, $I54)=0, $AC$5, $AC$4))</f>
        <v/>
      </c>
      <c r="D54" s="40"/>
      <c r="E54" s="85" t="str">
        <f>IF($I54="", "", IF(IFERROR(INDEX('Job Database'!$M$11:$M$3035, MATCH($I54, 'Job Database'!$X$11:$X$3035, 0)), "")="", "", IFERROR(INDEX('Job Database'!$M$11:$M$3035, MATCH($I54, 'Job Database'!$X$11:$X$3035, 0)), "")))</f>
        <v/>
      </c>
      <c r="F54" s="40"/>
      <c r="G54" s="88" t="str">
        <f t="shared" si="23"/>
        <v/>
      </c>
      <c r="H54" s="40"/>
      <c r="I54" s="24"/>
      <c r="J54" s="34"/>
      <c r="K54" s="106"/>
      <c r="L54" s="79"/>
      <c r="M54" s="34"/>
      <c r="N54" s="79"/>
      <c r="O54" s="31"/>
      <c r="P54" s="53"/>
      <c r="Q54" s="40"/>
      <c r="S54" s="41" t="str">
        <f t="shared" si="7"/>
        <v/>
      </c>
      <c r="T54" s="41" t="str">
        <f t="shared" si="8"/>
        <v/>
      </c>
      <c r="U54" s="41" t="str">
        <f t="shared" si="24"/>
        <v/>
      </c>
      <c r="W54" s="74" t="str">
        <f>IF('Job Database'!$X54="", "", 'Job Database'!$X54)</f>
        <v/>
      </c>
      <c r="Y54" s="41" t="str">
        <f>IF($W54="", "", IF(COUNTIF($I$11:$I$3035, $W54)&gt;0, "", MAX($Y$10:$Y53)+1))</f>
        <v/>
      </c>
      <c r="Z54" s="41">
        <v>44</v>
      </c>
      <c r="AA54" s="58" t="str">
        <f t="shared" si="25"/>
        <v/>
      </c>
      <c r="AC54" s="41" t="str">
        <f t="shared" si="9"/>
        <v/>
      </c>
      <c r="AE54" s="41" t="str">
        <f t="shared" si="26"/>
        <v/>
      </c>
      <c r="AJ54" s="154" t="str">
        <f t="shared" si="27"/>
        <v/>
      </c>
      <c r="AL54" s="120" t="str">
        <f t="shared" si="28"/>
        <v/>
      </c>
      <c r="AM54" s="104" t="str">
        <f t="shared" si="29"/>
        <v/>
      </c>
      <c r="AN54" s="104" t="str">
        <f t="shared" si="30"/>
        <v/>
      </c>
      <c r="AO54" s="104" t="str">
        <f t="shared" si="10"/>
        <v/>
      </c>
      <c r="AP54" s="104" t="str">
        <f t="shared" si="11"/>
        <v/>
      </c>
      <c r="AQ54" s="121" t="str">
        <f t="shared" si="31"/>
        <v/>
      </c>
      <c r="AS54" s="88" t="str">
        <f t="shared" si="12"/>
        <v/>
      </c>
      <c r="AT54" s="68" t="str">
        <f t="shared" si="32"/>
        <v/>
      </c>
      <c r="AU54" s="68" t="str">
        <f t="shared" si="33"/>
        <v/>
      </c>
      <c r="AV54" s="68" t="str">
        <f t="shared" si="34"/>
        <v/>
      </c>
      <c r="AW54" s="88" t="str">
        <f t="shared" si="13"/>
        <v/>
      </c>
      <c r="AZ54" s="88" t="str">
        <f t="shared" si="14"/>
        <v/>
      </c>
      <c r="BA54" s="68" t="str">
        <f t="shared" si="15"/>
        <v/>
      </c>
      <c r="BB54" s="68" t="str">
        <f t="shared" si="16"/>
        <v/>
      </c>
      <c r="BC54" s="68" t="str">
        <f t="shared" si="17"/>
        <v/>
      </c>
      <c r="BD54" s="69" t="str">
        <f t="shared" si="18"/>
        <v/>
      </c>
      <c r="BE54" s="69" t="str">
        <f t="shared" si="35"/>
        <v/>
      </c>
      <c r="BJ54" s="102">
        <f t="shared" ca="1" si="58"/>
        <v>43248</v>
      </c>
      <c r="BT54" s="138" t="str">
        <f t="shared" ca="1" si="36"/>
        <v/>
      </c>
      <c r="BU54" s="139" t="str">
        <f t="shared" ca="1" si="37"/>
        <v/>
      </c>
      <c r="BW54" s="138" t="str">
        <f t="shared" si="38"/>
        <v/>
      </c>
      <c r="BX54" s="104" t="str">
        <f t="shared" si="39"/>
        <v/>
      </c>
      <c r="BY54" s="139" t="str">
        <f t="shared" si="40"/>
        <v/>
      </c>
      <c r="CA54" s="138" t="str">
        <f t="shared" si="41"/>
        <v/>
      </c>
      <c r="CB54" s="104" t="str">
        <f t="shared" si="42"/>
        <v/>
      </c>
      <c r="CC54" s="139" t="str">
        <f t="shared" si="43"/>
        <v/>
      </c>
      <c r="CE54" s="162" t="str">
        <f t="shared" si="44"/>
        <v/>
      </c>
      <c r="CF54" s="163" t="str">
        <f t="shared" si="45"/>
        <v/>
      </c>
      <c r="CG54" s="164" t="str">
        <f t="shared" si="46"/>
        <v/>
      </c>
      <c r="CI54" s="162" t="str">
        <f t="shared" si="47"/>
        <v/>
      </c>
      <c r="CJ54" s="163" t="str">
        <f t="shared" si="53"/>
        <v/>
      </c>
      <c r="CK54" s="164" t="str">
        <f t="shared" si="54"/>
        <v/>
      </c>
      <c r="CM54" s="169" t="str">
        <f t="shared" si="48"/>
        <v/>
      </c>
      <c r="CN54" s="139" t="str">
        <f t="shared" si="49"/>
        <v/>
      </c>
      <c r="CP54" s="41" t="str">
        <f>IF($CM54="", "", COUNTIF($CM$11:$CM$3035, "&lt;"&amp;$CM54)+1+COUNTIF($CM$11:$CM54, $CM54)-1)</f>
        <v/>
      </c>
    </row>
    <row r="55" spans="1:94" x14ac:dyDescent="0.25">
      <c r="A55" s="40"/>
      <c r="B55" s="82" t="str">
        <f>IF($I55="", "", IFERROR(INDEX('Job Database'!$AE$11:$AE$3035, MATCH($I55, 'Job Database'!$X$11:$X$3035, 0)), ""))</f>
        <v/>
      </c>
      <c r="C55" s="69" t="str">
        <f>IF($I55="", "", IF(COUNTIF('Job Database'!$X$11:$X$3035, $I55)=0, $AC$5, $AC$4))</f>
        <v/>
      </c>
      <c r="D55" s="40"/>
      <c r="E55" s="85" t="str">
        <f>IF($I55="", "", IF(IFERROR(INDEX('Job Database'!$M$11:$M$3035, MATCH($I55, 'Job Database'!$X$11:$X$3035, 0)), "")="", "", IFERROR(INDEX('Job Database'!$M$11:$M$3035, MATCH($I55, 'Job Database'!$X$11:$X$3035, 0)), "")))</f>
        <v/>
      </c>
      <c r="F55" s="40"/>
      <c r="G55" s="88" t="str">
        <f t="shared" si="23"/>
        <v/>
      </c>
      <c r="H55" s="40"/>
      <c r="I55" s="24"/>
      <c r="J55" s="34"/>
      <c r="K55" s="106"/>
      <c r="L55" s="79"/>
      <c r="M55" s="34"/>
      <c r="N55" s="79"/>
      <c r="O55" s="31"/>
      <c r="P55" s="53"/>
      <c r="Q55" s="40"/>
      <c r="S55" s="41" t="str">
        <f t="shared" si="7"/>
        <v/>
      </c>
      <c r="T55" s="41" t="str">
        <f t="shared" si="8"/>
        <v/>
      </c>
      <c r="U55" s="41" t="str">
        <f t="shared" si="24"/>
        <v/>
      </c>
      <c r="W55" s="74" t="str">
        <f>IF('Job Database'!$X55="", "", 'Job Database'!$X55)</f>
        <v/>
      </c>
      <c r="Y55" s="41" t="str">
        <f>IF($W55="", "", IF(COUNTIF($I$11:$I$3035, $W55)&gt;0, "", MAX($Y$10:$Y54)+1))</f>
        <v/>
      </c>
      <c r="Z55" s="41">
        <v>45</v>
      </c>
      <c r="AA55" s="58" t="str">
        <f t="shared" si="25"/>
        <v/>
      </c>
      <c r="AC55" s="41" t="str">
        <f t="shared" si="9"/>
        <v/>
      </c>
      <c r="AE55" s="41" t="str">
        <f t="shared" si="26"/>
        <v/>
      </c>
      <c r="AJ55" s="154" t="str">
        <f t="shared" si="27"/>
        <v/>
      </c>
      <c r="AL55" s="120" t="str">
        <f t="shared" si="28"/>
        <v/>
      </c>
      <c r="AM55" s="104" t="str">
        <f t="shared" si="29"/>
        <v/>
      </c>
      <c r="AN55" s="104" t="str">
        <f t="shared" si="30"/>
        <v/>
      </c>
      <c r="AO55" s="104" t="str">
        <f t="shared" si="10"/>
        <v/>
      </c>
      <c r="AP55" s="104" t="str">
        <f t="shared" si="11"/>
        <v/>
      </c>
      <c r="AQ55" s="121" t="str">
        <f t="shared" si="31"/>
        <v/>
      </c>
      <c r="AS55" s="88" t="str">
        <f t="shared" si="12"/>
        <v/>
      </c>
      <c r="AT55" s="68" t="str">
        <f t="shared" si="32"/>
        <v/>
      </c>
      <c r="AU55" s="68" t="str">
        <f t="shared" si="33"/>
        <v/>
      </c>
      <c r="AV55" s="68" t="str">
        <f t="shared" si="34"/>
        <v/>
      </c>
      <c r="AW55" s="88" t="str">
        <f t="shared" si="13"/>
        <v/>
      </c>
      <c r="AZ55" s="88" t="str">
        <f t="shared" si="14"/>
        <v/>
      </c>
      <c r="BA55" s="68" t="str">
        <f t="shared" si="15"/>
        <v/>
      </c>
      <c r="BB55" s="68" t="str">
        <f t="shared" si="16"/>
        <v/>
      </c>
      <c r="BC55" s="68" t="str">
        <f t="shared" si="17"/>
        <v/>
      </c>
      <c r="BD55" s="69" t="str">
        <f t="shared" si="18"/>
        <v/>
      </c>
      <c r="BE55" s="69" t="str">
        <f t="shared" si="35"/>
        <v/>
      </c>
      <c r="BJ55" s="102">
        <f t="shared" ca="1" si="58"/>
        <v>43339</v>
      </c>
      <c r="BT55" s="138" t="str">
        <f t="shared" ca="1" si="36"/>
        <v/>
      </c>
      <c r="BU55" s="139" t="str">
        <f t="shared" ca="1" si="37"/>
        <v/>
      </c>
      <c r="BW55" s="138" t="str">
        <f t="shared" si="38"/>
        <v/>
      </c>
      <c r="BX55" s="104" t="str">
        <f t="shared" si="39"/>
        <v/>
      </c>
      <c r="BY55" s="139" t="str">
        <f t="shared" si="40"/>
        <v/>
      </c>
      <c r="CA55" s="138" t="str">
        <f t="shared" si="41"/>
        <v/>
      </c>
      <c r="CB55" s="104" t="str">
        <f t="shared" si="42"/>
        <v/>
      </c>
      <c r="CC55" s="139" t="str">
        <f t="shared" si="43"/>
        <v/>
      </c>
      <c r="CE55" s="162" t="str">
        <f t="shared" si="44"/>
        <v/>
      </c>
      <c r="CF55" s="163" t="str">
        <f t="shared" si="45"/>
        <v/>
      </c>
      <c r="CG55" s="164" t="str">
        <f t="shared" si="46"/>
        <v/>
      </c>
      <c r="CI55" s="162" t="str">
        <f t="shared" si="47"/>
        <v/>
      </c>
      <c r="CJ55" s="163" t="str">
        <f t="shared" si="53"/>
        <v/>
      </c>
      <c r="CK55" s="164" t="str">
        <f t="shared" si="54"/>
        <v/>
      </c>
      <c r="CM55" s="169" t="str">
        <f t="shared" si="48"/>
        <v/>
      </c>
      <c r="CN55" s="139" t="str">
        <f t="shared" si="49"/>
        <v/>
      </c>
      <c r="CP55" s="41" t="str">
        <f>IF($CM55="", "", COUNTIF($CM$11:$CM$3035, "&lt;"&amp;$CM55)+1+COUNTIF($CM$11:$CM55, $CM55)-1)</f>
        <v/>
      </c>
    </row>
    <row r="56" spans="1:94" x14ac:dyDescent="0.25">
      <c r="A56" s="40"/>
      <c r="B56" s="82" t="str">
        <f>IF($I56="", "", IFERROR(INDEX('Job Database'!$AE$11:$AE$3035, MATCH($I56, 'Job Database'!$X$11:$X$3035, 0)), ""))</f>
        <v/>
      </c>
      <c r="C56" s="69" t="str">
        <f>IF($I56="", "", IF(COUNTIF('Job Database'!$X$11:$X$3035, $I56)=0, $AC$5, $AC$4))</f>
        <v/>
      </c>
      <c r="D56" s="40"/>
      <c r="E56" s="85" t="str">
        <f>IF($I56="", "", IF(IFERROR(INDEX('Job Database'!$M$11:$M$3035, MATCH($I56, 'Job Database'!$X$11:$X$3035, 0)), "")="", "", IFERROR(INDEX('Job Database'!$M$11:$M$3035, MATCH($I56, 'Job Database'!$X$11:$X$3035, 0)), "")))</f>
        <v/>
      </c>
      <c r="F56" s="40"/>
      <c r="G56" s="88" t="str">
        <f t="shared" si="23"/>
        <v/>
      </c>
      <c r="H56" s="40"/>
      <c r="I56" s="24"/>
      <c r="J56" s="34"/>
      <c r="K56" s="106"/>
      <c r="L56" s="79"/>
      <c r="M56" s="34"/>
      <c r="N56" s="79"/>
      <c r="O56" s="31"/>
      <c r="P56" s="53"/>
      <c r="Q56" s="40"/>
      <c r="S56" s="41" t="str">
        <f t="shared" si="7"/>
        <v/>
      </c>
      <c r="T56" s="41" t="str">
        <f t="shared" si="8"/>
        <v/>
      </c>
      <c r="U56" s="41" t="str">
        <f t="shared" si="24"/>
        <v/>
      </c>
      <c r="W56" s="74" t="str">
        <f>IF('Job Database'!$X56="", "", 'Job Database'!$X56)</f>
        <v/>
      </c>
      <c r="Y56" s="41" t="str">
        <f>IF($W56="", "", IF(COUNTIF($I$11:$I$3035, $W56)&gt;0, "", MAX($Y$10:$Y55)+1))</f>
        <v/>
      </c>
      <c r="Z56" s="41">
        <v>46</v>
      </c>
      <c r="AA56" s="58" t="str">
        <f t="shared" si="25"/>
        <v/>
      </c>
      <c r="AC56" s="41" t="str">
        <f t="shared" si="9"/>
        <v/>
      </c>
      <c r="AE56" s="41" t="str">
        <f t="shared" si="26"/>
        <v/>
      </c>
      <c r="AJ56" s="154" t="str">
        <f t="shared" si="27"/>
        <v/>
      </c>
      <c r="AL56" s="120" t="str">
        <f t="shared" si="28"/>
        <v/>
      </c>
      <c r="AM56" s="104" t="str">
        <f t="shared" si="29"/>
        <v/>
      </c>
      <c r="AN56" s="104" t="str">
        <f t="shared" si="30"/>
        <v/>
      </c>
      <c r="AO56" s="104" t="str">
        <f t="shared" si="10"/>
        <v/>
      </c>
      <c r="AP56" s="104" t="str">
        <f t="shared" si="11"/>
        <v/>
      </c>
      <c r="AQ56" s="121" t="str">
        <f t="shared" si="31"/>
        <v/>
      </c>
      <c r="AS56" s="88" t="str">
        <f t="shared" si="12"/>
        <v/>
      </c>
      <c r="AT56" s="68" t="str">
        <f t="shared" si="32"/>
        <v/>
      </c>
      <c r="AU56" s="68" t="str">
        <f t="shared" si="33"/>
        <v/>
      </c>
      <c r="AV56" s="68" t="str">
        <f t="shared" si="34"/>
        <v/>
      </c>
      <c r="AW56" s="88" t="str">
        <f t="shared" si="13"/>
        <v/>
      </c>
      <c r="AZ56" s="88" t="str">
        <f t="shared" si="14"/>
        <v/>
      </c>
      <c r="BA56" s="68" t="str">
        <f t="shared" si="15"/>
        <v/>
      </c>
      <c r="BB56" s="68" t="str">
        <f t="shared" si="16"/>
        <v/>
      </c>
      <c r="BC56" s="68" t="str">
        <f t="shared" si="17"/>
        <v/>
      </c>
      <c r="BD56" s="69" t="str">
        <f t="shared" si="18"/>
        <v/>
      </c>
      <c r="BE56" s="69" t="str">
        <f t="shared" si="35"/>
        <v/>
      </c>
      <c r="BJ56" s="102">
        <f t="shared" ca="1" si="58"/>
        <v>43459</v>
      </c>
      <c r="BT56" s="138" t="str">
        <f t="shared" ca="1" si="36"/>
        <v/>
      </c>
      <c r="BU56" s="139" t="str">
        <f t="shared" ca="1" si="37"/>
        <v/>
      </c>
      <c r="BW56" s="138" t="str">
        <f t="shared" si="38"/>
        <v/>
      </c>
      <c r="BX56" s="104" t="str">
        <f t="shared" si="39"/>
        <v/>
      </c>
      <c r="BY56" s="139" t="str">
        <f t="shared" si="40"/>
        <v/>
      </c>
      <c r="CA56" s="138" t="str">
        <f t="shared" si="41"/>
        <v/>
      </c>
      <c r="CB56" s="104" t="str">
        <f t="shared" si="42"/>
        <v/>
      </c>
      <c r="CC56" s="139" t="str">
        <f t="shared" si="43"/>
        <v/>
      </c>
      <c r="CE56" s="162" t="str">
        <f t="shared" si="44"/>
        <v/>
      </c>
      <c r="CF56" s="163" t="str">
        <f t="shared" si="45"/>
        <v/>
      </c>
      <c r="CG56" s="164" t="str">
        <f t="shared" si="46"/>
        <v/>
      </c>
      <c r="CI56" s="162" t="str">
        <f t="shared" si="47"/>
        <v/>
      </c>
      <c r="CJ56" s="163" t="str">
        <f t="shared" si="53"/>
        <v/>
      </c>
      <c r="CK56" s="164" t="str">
        <f t="shared" si="54"/>
        <v/>
      </c>
      <c r="CM56" s="169" t="str">
        <f t="shared" si="48"/>
        <v/>
      </c>
      <c r="CN56" s="139" t="str">
        <f t="shared" si="49"/>
        <v/>
      </c>
      <c r="CP56" s="41" t="str">
        <f>IF($CM56="", "", COUNTIF($CM$11:$CM$3035, "&lt;"&amp;$CM56)+1+COUNTIF($CM$11:$CM56, $CM56)-1)</f>
        <v/>
      </c>
    </row>
    <row r="57" spans="1:94" x14ac:dyDescent="0.25">
      <c r="A57" s="40"/>
      <c r="B57" s="82" t="str">
        <f>IF($I57="", "", IFERROR(INDEX('Job Database'!$AE$11:$AE$3035, MATCH($I57, 'Job Database'!$X$11:$X$3035, 0)), ""))</f>
        <v/>
      </c>
      <c r="C57" s="69" t="str">
        <f>IF($I57="", "", IF(COUNTIF('Job Database'!$X$11:$X$3035, $I57)=0, $AC$5, $AC$4))</f>
        <v/>
      </c>
      <c r="D57" s="40"/>
      <c r="E57" s="85" t="str">
        <f>IF($I57="", "", IF(IFERROR(INDEX('Job Database'!$M$11:$M$3035, MATCH($I57, 'Job Database'!$X$11:$X$3035, 0)), "")="", "", IFERROR(INDEX('Job Database'!$M$11:$M$3035, MATCH($I57, 'Job Database'!$X$11:$X$3035, 0)), "")))</f>
        <v/>
      </c>
      <c r="F57" s="40"/>
      <c r="G57" s="88" t="str">
        <f t="shared" si="23"/>
        <v/>
      </c>
      <c r="H57" s="40"/>
      <c r="I57" s="24"/>
      <c r="J57" s="34"/>
      <c r="K57" s="106"/>
      <c r="L57" s="79"/>
      <c r="M57" s="34"/>
      <c r="N57" s="79"/>
      <c r="O57" s="31"/>
      <c r="P57" s="53"/>
      <c r="Q57" s="40"/>
      <c r="S57" s="41" t="str">
        <f t="shared" si="7"/>
        <v/>
      </c>
      <c r="T57" s="41" t="str">
        <f t="shared" si="8"/>
        <v/>
      </c>
      <c r="U57" s="41" t="str">
        <f t="shared" si="24"/>
        <v/>
      </c>
      <c r="W57" s="74" t="str">
        <f>IF('Job Database'!$X57="", "", 'Job Database'!$X57)</f>
        <v/>
      </c>
      <c r="Y57" s="41" t="str">
        <f>IF($W57="", "", IF(COUNTIF($I$11:$I$3035, $W57)&gt;0, "", MAX($Y$10:$Y56)+1))</f>
        <v/>
      </c>
      <c r="Z57" s="41">
        <v>47</v>
      </c>
      <c r="AA57" s="58" t="str">
        <f t="shared" si="25"/>
        <v/>
      </c>
      <c r="AC57" s="41" t="str">
        <f t="shared" si="9"/>
        <v/>
      </c>
      <c r="AE57" s="41" t="str">
        <f t="shared" si="26"/>
        <v/>
      </c>
      <c r="AJ57" s="154" t="str">
        <f t="shared" si="27"/>
        <v/>
      </c>
      <c r="AL57" s="120" t="str">
        <f t="shared" si="28"/>
        <v/>
      </c>
      <c r="AM57" s="104" t="str">
        <f t="shared" si="29"/>
        <v/>
      </c>
      <c r="AN57" s="104" t="str">
        <f t="shared" si="30"/>
        <v/>
      </c>
      <c r="AO57" s="104" t="str">
        <f t="shared" si="10"/>
        <v/>
      </c>
      <c r="AP57" s="104" t="str">
        <f t="shared" si="11"/>
        <v/>
      </c>
      <c r="AQ57" s="121" t="str">
        <f t="shared" si="31"/>
        <v/>
      </c>
      <c r="AS57" s="88" t="str">
        <f t="shared" si="12"/>
        <v/>
      </c>
      <c r="AT57" s="68" t="str">
        <f t="shared" si="32"/>
        <v/>
      </c>
      <c r="AU57" s="68" t="str">
        <f t="shared" si="33"/>
        <v/>
      </c>
      <c r="AV57" s="68" t="str">
        <f t="shared" si="34"/>
        <v/>
      </c>
      <c r="AW57" s="88" t="str">
        <f t="shared" si="13"/>
        <v/>
      </c>
      <c r="AZ57" s="88" t="str">
        <f t="shared" si="14"/>
        <v/>
      </c>
      <c r="BA57" s="68" t="str">
        <f t="shared" si="15"/>
        <v/>
      </c>
      <c r="BB57" s="68" t="str">
        <f t="shared" si="16"/>
        <v/>
      </c>
      <c r="BC57" s="68" t="str">
        <f t="shared" si="17"/>
        <v/>
      </c>
      <c r="BD57" s="69" t="str">
        <f t="shared" si="18"/>
        <v/>
      </c>
      <c r="BE57" s="69" t="str">
        <f t="shared" si="35"/>
        <v/>
      </c>
      <c r="BJ57" s="103">
        <f t="shared" ca="1" si="58"/>
        <v>43460</v>
      </c>
      <c r="BT57" s="138" t="str">
        <f t="shared" ca="1" si="36"/>
        <v/>
      </c>
      <c r="BU57" s="139" t="str">
        <f t="shared" ca="1" si="37"/>
        <v/>
      </c>
      <c r="BW57" s="138" t="str">
        <f t="shared" si="38"/>
        <v/>
      </c>
      <c r="BX57" s="104" t="str">
        <f t="shared" si="39"/>
        <v/>
      </c>
      <c r="BY57" s="139" t="str">
        <f t="shared" si="40"/>
        <v/>
      </c>
      <c r="CA57" s="138" t="str">
        <f t="shared" si="41"/>
        <v/>
      </c>
      <c r="CB57" s="104" t="str">
        <f t="shared" si="42"/>
        <v/>
      </c>
      <c r="CC57" s="139" t="str">
        <f t="shared" si="43"/>
        <v/>
      </c>
      <c r="CE57" s="162" t="str">
        <f t="shared" si="44"/>
        <v/>
      </c>
      <c r="CF57" s="163" t="str">
        <f t="shared" si="45"/>
        <v/>
      </c>
      <c r="CG57" s="164" t="str">
        <f t="shared" si="46"/>
        <v/>
      </c>
      <c r="CI57" s="162" t="str">
        <f t="shared" si="47"/>
        <v/>
      </c>
      <c r="CJ57" s="163" t="str">
        <f t="shared" si="53"/>
        <v/>
      </c>
      <c r="CK57" s="164" t="str">
        <f t="shared" si="54"/>
        <v/>
      </c>
      <c r="CM57" s="169" t="str">
        <f t="shared" si="48"/>
        <v/>
      </c>
      <c r="CN57" s="139" t="str">
        <f t="shared" si="49"/>
        <v/>
      </c>
      <c r="CP57" s="41" t="str">
        <f>IF($CM57="", "", COUNTIF($CM$11:$CM$3035, "&lt;"&amp;$CM57)+1+COUNTIF($CM$11:$CM57, $CM57)-1)</f>
        <v/>
      </c>
    </row>
    <row r="58" spans="1:94" x14ac:dyDescent="0.25">
      <c r="A58" s="40"/>
      <c r="B58" s="82" t="str">
        <f>IF($I58="", "", IFERROR(INDEX('Job Database'!$AE$11:$AE$3035, MATCH($I58, 'Job Database'!$X$11:$X$3035, 0)), ""))</f>
        <v/>
      </c>
      <c r="C58" s="69" t="str">
        <f>IF($I58="", "", IF(COUNTIF('Job Database'!$X$11:$X$3035, $I58)=0, $AC$5, $AC$4))</f>
        <v/>
      </c>
      <c r="D58" s="40"/>
      <c r="E58" s="85" t="str">
        <f>IF($I58="", "", IF(IFERROR(INDEX('Job Database'!$M$11:$M$3035, MATCH($I58, 'Job Database'!$X$11:$X$3035, 0)), "")="", "", IFERROR(INDEX('Job Database'!$M$11:$M$3035, MATCH($I58, 'Job Database'!$X$11:$X$3035, 0)), "")))</f>
        <v/>
      </c>
      <c r="F58" s="40"/>
      <c r="G58" s="88" t="str">
        <f t="shared" si="23"/>
        <v/>
      </c>
      <c r="H58" s="40"/>
      <c r="I58" s="24"/>
      <c r="J58" s="34"/>
      <c r="K58" s="106"/>
      <c r="L58" s="79"/>
      <c r="M58" s="34"/>
      <c r="N58" s="79"/>
      <c r="O58" s="31"/>
      <c r="P58" s="53"/>
      <c r="Q58" s="40"/>
      <c r="S58" s="41" t="str">
        <f t="shared" si="7"/>
        <v/>
      </c>
      <c r="T58" s="41" t="str">
        <f t="shared" si="8"/>
        <v/>
      </c>
      <c r="U58" s="41" t="str">
        <f t="shared" si="24"/>
        <v/>
      </c>
      <c r="W58" s="74" t="str">
        <f>IF('Job Database'!$X58="", "", 'Job Database'!$X58)</f>
        <v/>
      </c>
      <c r="Y58" s="41" t="str">
        <f>IF($W58="", "", IF(COUNTIF($I$11:$I$3035, $W58)&gt;0, "", MAX($Y$10:$Y57)+1))</f>
        <v/>
      </c>
      <c r="Z58" s="41">
        <v>48</v>
      </c>
      <c r="AA58" s="58" t="str">
        <f t="shared" si="25"/>
        <v/>
      </c>
      <c r="AC58" s="41" t="str">
        <f t="shared" si="9"/>
        <v/>
      </c>
      <c r="AE58" s="41" t="str">
        <f t="shared" si="26"/>
        <v/>
      </c>
      <c r="AJ58" s="154" t="str">
        <f t="shared" si="27"/>
        <v/>
      </c>
      <c r="AL58" s="120" t="str">
        <f t="shared" si="28"/>
        <v/>
      </c>
      <c r="AM58" s="104" t="str">
        <f t="shared" si="29"/>
        <v/>
      </c>
      <c r="AN58" s="104" t="str">
        <f t="shared" si="30"/>
        <v/>
      </c>
      <c r="AO58" s="104" t="str">
        <f t="shared" si="10"/>
        <v/>
      </c>
      <c r="AP58" s="104" t="str">
        <f t="shared" si="11"/>
        <v/>
      </c>
      <c r="AQ58" s="121" t="str">
        <f t="shared" si="31"/>
        <v/>
      </c>
      <c r="AS58" s="88" t="str">
        <f t="shared" si="12"/>
        <v/>
      </c>
      <c r="AT58" s="68" t="str">
        <f t="shared" si="32"/>
        <v/>
      </c>
      <c r="AU58" s="68" t="str">
        <f t="shared" si="33"/>
        <v/>
      </c>
      <c r="AV58" s="68" t="str">
        <f t="shared" si="34"/>
        <v/>
      </c>
      <c r="AW58" s="88" t="str">
        <f t="shared" si="13"/>
        <v/>
      </c>
      <c r="AZ58" s="88" t="str">
        <f t="shared" si="14"/>
        <v/>
      </c>
      <c r="BA58" s="68" t="str">
        <f t="shared" si="15"/>
        <v/>
      </c>
      <c r="BB58" s="68" t="str">
        <f t="shared" si="16"/>
        <v/>
      </c>
      <c r="BC58" s="68" t="str">
        <f t="shared" si="17"/>
        <v/>
      </c>
      <c r="BD58" s="69" t="str">
        <f t="shared" si="18"/>
        <v/>
      </c>
      <c r="BE58" s="69" t="str">
        <f t="shared" si="35"/>
        <v/>
      </c>
      <c r="BJ58" s="100"/>
      <c r="BT58" s="138" t="str">
        <f t="shared" ca="1" si="36"/>
        <v/>
      </c>
      <c r="BU58" s="139" t="str">
        <f t="shared" ca="1" si="37"/>
        <v/>
      </c>
      <c r="BW58" s="138" t="str">
        <f t="shared" si="38"/>
        <v/>
      </c>
      <c r="BX58" s="104" t="str">
        <f t="shared" si="39"/>
        <v/>
      </c>
      <c r="BY58" s="139" t="str">
        <f t="shared" si="40"/>
        <v/>
      </c>
      <c r="CA58" s="138" t="str">
        <f t="shared" si="41"/>
        <v/>
      </c>
      <c r="CB58" s="104" t="str">
        <f t="shared" si="42"/>
        <v/>
      </c>
      <c r="CC58" s="139" t="str">
        <f t="shared" si="43"/>
        <v/>
      </c>
      <c r="CE58" s="162" t="str">
        <f t="shared" si="44"/>
        <v/>
      </c>
      <c r="CF58" s="163" t="str">
        <f t="shared" si="45"/>
        <v/>
      </c>
      <c r="CG58" s="164" t="str">
        <f t="shared" si="46"/>
        <v/>
      </c>
      <c r="CI58" s="162" t="str">
        <f t="shared" si="47"/>
        <v/>
      </c>
      <c r="CJ58" s="163" t="str">
        <f t="shared" si="53"/>
        <v/>
      </c>
      <c r="CK58" s="164" t="str">
        <f t="shared" si="54"/>
        <v/>
      </c>
      <c r="CM58" s="169" t="str">
        <f t="shared" si="48"/>
        <v/>
      </c>
      <c r="CN58" s="139" t="str">
        <f t="shared" si="49"/>
        <v/>
      </c>
      <c r="CP58" s="41" t="str">
        <f>IF($CM58="", "", COUNTIF($CM$11:$CM$3035, "&lt;"&amp;$CM58)+1+COUNTIF($CM$11:$CM58, $CM58)-1)</f>
        <v/>
      </c>
    </row>
    <row r="59" spans="1:94" x14ac:dyDescent="0.25">
      <c r="A59" s="40"/>
      <c r="B59" s="82" t="str">
        <f>IF($I59="", "", IFERROR(INDEX('Job Database'!$AE$11:$AE$3035, MATCH($I59, 'Job Database'!$X$11:$X$3035, 0)), ""))</f>
        <v/>
      </c>
      <c r="C59" s="69" t="str">
        <f>IF($I59="", "", IF(COUNTIF('Job Database'!$X$11:$X$3035, $I59)=0, $AC$5, $AC$4))</f>
        <v/>
      </c>
      <c r="D59" s="40"/>
      <c r="E59" s="85" t="str">
        <f>IF($I59="", "", IF(IFERROR(INDEX('Job Database'!$M$11:$M$3035, MATCH($I59, 'Job Database'!$X$11:$X$3035, 0)), "")="", "", IFERROR(INDEX('Job Database'!$M$11:$M$3035, MATCH($I59, 'Job Database'!$X$11:$X$3035, 0)), "")))</f>
        <v/>
      </c>
      <c r="F59" s="40"/>
      <c r="G59" s="88" t="str">
        <f t="shared" si="23"/>
        <v/>
      </c>
      <c r="H59" s="40"/>
      <c r="I59" s="24"/>
      <c r="J59" s="34"/>
      <c r="K59" s="106"/>
      <c r="L59" s="79"/>
      <c r="M59" s="34"/>
      <c r="N59" s="79"/>
      <c r="O59" s="31"/>
      <c r="P59" s="53"/>
      <c r="Q59" s="40"/>
      <c r="S59" s="41" t="str">
        <f t="shared" si="7"/>
        <v/>
      </c>
      <c r="T59" s="41" t="str">
        <f t="shared" si="8"/>
        <v/>
      </c>
      <c r="U59" s="41" t="str">
        <f t="shared" si="24"/>
        <v/>
      </c>
      <c r="W59" s="74" t="str">
        <f>IF('Job Database'!$X59="", "", 'Job Database'!$X59)</f>
        <v/>
      </c>
      <c r="Y59" s="41" t="str">
        <f>IF($W59="", "", IF(COUNTIF($I$11:$I$3035, $W59)&gt;0, "", MAX($Y$10:$Y58)+1))</f>
        <v/>
      </c>
      <c r="Z59" s="41">
        <v>49</v>
      </c>
      <c r="AA59" s="58" t="str">
        <f t="shared" si="25"/>
        <v/>
      </c>
      <c r="AC59" s="41" t="str">
        <f t="shared" si="9"/>
        <v/>
      </c>
      <c r="AE59" s="41" t="str">
        <f t="shared" si="26"/>
        <v/>
      </c>
      <c r="AJ59" s="154" t="str">
        <f t="shared" si="27"/>
        <v/>
      </c>
      <c r="AL59" s="120" t="str">
        <f t="shared" si="28"/>
        <v/>
      </c>
      <c r="AM59" s="104" t="str">
        <f t="shared" si="29"/>
        <v/>
      </c>
      <c r="AN59" s="104" t="str">
        <f t="shared" si="30"/>
        <v/>
      </c>
      <c r="AO59" s="104" t="str">
        <f t="shared" si="10"/>
        <v/>
      </c>
      <c r="AP59" s="104" t="str">
        <f t="shared" si="11"/>
        <v/>
      </c>
      <c r="AQ59" s="121" t="str">
        <f t="shared" si="31"/>
        <v/>
      </c>
      <c r="AS59" s="88" t="str">
        <f t="shared" si="12"/>
        <v/>
      </c>
      <c r="AT59" s="68" t="str">
        <f t="shared" si="32"/>
        <v/>
      </c>
      <c r="AU59" s="68" t="str">
        <f t="shared" si="33"/>
        <v/>
      </c>
      <c r="AV59" s="68" t="str">
        <f t="shared" si="34"/>
        <v/>
      </c>
      <c r="AW59" s="88" t="str">
        <f t="shared" si="13"/>
        <v/>
      </c>
      <c r="AZ59" s="88" t="str">
        <f t="shared" si="14"/>
        <v/>
      </c>
      <c r="BA59" s="68" t="str">
        <f t="shared" si="15"/>
        <v/>
      </c>
      <c r="BB59" s="68" t="str">
        <f t="shared" si="16"/>
        <v/>
      </c>
      <c r="BC59" s="68" t="str">
        <f t="shared" si="17"/>
        <v/>
      </c>
      <c r="BD59" s="69" t="str">
        <f t="shared" si="18"/>
        <v/>
      </c>
      <c r="BE59" s="69" t="str">
        <f t="shared" si="35"/>
        <v/>
      </c>
      <c r="BJ59" s="100"/>
      <c r="BT59" s="138" t="str">
        <f t="shared" ca="1" si="36"/>
        <v/>
      </c>
      <c r="BU59" s="139" t="str">
        <f t="shared" ca="1" si="37"/>
        <v/>
      </c>
      <c r="BW59" s="138" t="str">
        <f t="shared" si="38"/>
        <v/>
      </c>
      <c r="BX59" s="104" t="str">
        <f t="shared" si="39"/>
        <v/>
      </c>
      <c r="BY59" s="139" t="str">
        <f t="shared" si="40"/>
        <v/>
      </c>
      <c r="CA59" s="138" t="str">
        <f t="shared" si="41"/>
        <v/>
      </c>
      <c r="CB59" s="104" t="str">
        <f t="shared" si="42"/>
        <v/>
      </c>
      <c r="CC59" s="139" t="str">
        <f t="shared" si="43"/>
        <v/>
      </c>
      <c r="CE59" s="162" t="str">
        <f t="shared" si="44"/>
        <v/>
      </c>
      <c r="CF59" s="163" t="str">
        <f t="shared" si="45"/>
        <v/>
      </c>
      <c r="CG59" s="164" t="str">
        <f t="shared" si="46"/>
        <v/>
      </c>
      <c r="CI59" s="162" t="str">
        <f t="shared" si="47"/>
        <v/>
      </c>
      <c r="CJ59" s="163" t="str">
        <f t="shared" si="53"/>
        <v/>
      </c>
      <c r="CK59" s="164" t="str">
        <f t="shared" si="54"/>
        <v/>
      </c>
      <c r="CM59" s="169" t="str">
        <f t="shared" si="48"/>
        <v/>
      </c>
      <c r="CN59" s="139" t="str">
        <f t="shared" si="49"/>
        <v/>
      </c>
      <c r="CP59" s="41" t="str">
        <f>IF($CM59="", "", COUNTIF($CM$11:$CM$3035, "&lt;"&amp;$CM59)+1+COUNTIF($CM$11:$CM59, $CM59)-1)</f>
        <v/>
      </c>
    </row>
    <row r="60" spans="1:94" x14ac:dyDescent="0.25">
      <c r="A60" s="40"/>
      <c r="B60" s="82" t="str">
        <f>IF($I60="", "", IFERROR(INDEX('Job Database'!$AE$11:$AE$3035, MATCH($I60, 'Job Database'!$X$11:$X$3035, 0)), ""))</f>
        <v/>
      </c>
      <c r="C60" s="69" t="str">
        <f>IF($I60="", "", IF(COUNTIF('Job Database'!$X$11:$X$3035, $I60)=0, $AC$5, $AC$4))</f>
        <v/>
      </c>
      <c r="D60" s="40"/>
      <c r="E60" s="85" t="str">
        <f>IF($I60="", "", IF(IFERROR(INDEX('Job Database'!$M$11:$M$3035, MATCH($I60, 'Job Database'!$X$11:$X$3035, 0)), "")="", "", IFERROR(INDEX('Job Database'!$M$11:$M$3035, MATCH($I60, 'Job Database'!$X$11:$X$3035, 0)), "")))</f>
        <v/>
      </c>
      <c r="F60" s="40"/>
      <c r="G60" s="88" t="str">
        <f t="shared" si="23"/>
        <v/>
      </c>
      <c r="H60" s="40"/>
      <c r="I60" s="24"/>
      <c r="J60" s="34"/>
      <c r="K60" s="106"/>
      <c r="L60" s="79"/>
      <c r="M60" s="34"/>
      <c r="N60" s="79"/>
      <c r="O60" s="31"/>
      <c r="P60" s="53"/>
      <c r="Q60" s="40"/>
      <c r="S60" s="41" t="str">
        <f t="shared" si="7"/>
        <v/>
      </c>
      <c r="T60" s="41" t="str">
        <f t="shared" si="8"/>
        <v/>
      </c>
      <c r="U60" s="41" t="str">
        <f t="shared" si="24"/>
        <v/>
      </c>
      <c r="W60" s="74" t="str">
        <f>IF('Job Database'!$X60="", "", 'Job Database'!$X60)</f>
        <v/>
      </c>
      <c r="Y60" s="41" t="str">
        <f>IF($W60="", "", IF(COUNTIF($I$11:$I$3035, $W60)&gt;0, "", MAX($Y$10:$Y59)+1))</f>
        <v/>
      </c>
      <c r="Z60" s="41">
        <v>50</v>
      </c>
      <c r="AA60" s="58" t="str">
        <f t="shared" si="25"/>
        <v/>
      </c>
      <c r="AC60" s="41" t="str">
        <f t="shared" si="9"/>
        <v/>
      </c>
      <c r="AE60" s="41" t="str">
        <f t="shared" si="26"/>
        <v/>
      </c>
      <c r="AJ60" s="154" t="str">
        <f t="shared" si="27"/>
        <v/>
      </c>
      <c r="AL60" s="120" t="str">
        <f t="shared" si="28"/>
        <v/>
      </c>
      <c r="AM60" s="104" t="str">
        <f t="shared" si="29"/>
        <v/>
      </c>
      <c r="AN60" s="104" t="str">
        <f t="shared" si="30"/>
        <v/>
      </c>
      <c r="AO60" s="104" t="str">
        <f t="shared" si="10"/>
        <v/>
      </c>
      <c r="AP60" s="104" t="str">
        <f t="shared" si="11"/>
        <v/>
      </c>
      <c r="AQ60" s="121" t="str">
        <f t="shared" si="31"/>
        <v/>
      </c>
      <c r="AS60" s="88" t="str">
        <f t="shared" si="12"/>
        <v/>
      </c>
      <c r="AT60" s="68" t="str">
        <f t="shared" si="32"/>
        <v/>
      </c>
      <c r="AU60" s="68" t="str">
        <f t="shared" si="33"/>
        <v/>
      </c>
      <c r="AV60" s="68" t="str">
        <f t="shared" si="34"/>
        <v/>
      </c>
      <c r="AW60" s="88" t="str">
        <f t="shared" si="13"/>
        <v/>
      </c>
      <c r="AZ60" s="88" t="str">
        <f t="shared" si="14"/>
        <v/>
      </c>
      <c r="BA60" s="68" t="str">
        <f t="shared" si="15"/>
        <v/>
      </c>
      <c r="BB60" s="68" t="str">
        <f t="shared" si="16"/>
        <v/>
      </c>
      <c r="BC60" s="68" t="str">
        <f t="shared" si="17"/>
        <v/>
      </c>
      <c r="BD60" s="69" t="str">
        <f t="shared" si="18"/>
        <v/>
      </c>
      <c r="BE60" s="69" t="str">
        <f t="shared" si="35"/>
        <v/>
      </c>
      <c r="BJ60" s="100"/>
      <c r="BT60" s="138" t="str">
        <f t="shared" ca="1" si="36"/>
        <v/>
      </c>
      <c r="BU60" s="139" t="str">
        <f t="shared" ca="1" si="37"/>
        <v/>
      </c>
      <c r="BW60" s="138" t="str">
        <f t="shared" si="38"/>
        <v/>
      </c>
      <c r="BX60" s="104" t="str">
        <f t="shared" si="39"/>
        <v/>
      </c>
      <c r="BY60" s="139" t="str">
        <f t="shared" si="40"/>
        <v/>
      </c>
      <c r="CA60" s="138" t="str">
        <f t="shared" si="41"/>
        <v/>
      </c>
      <c r="CB60" s="104" t="str">
        <f t="shared" si="42"/>
        <v/>
      </c>
      <c r="CC60" s="139" t="str">
        <f t="shared" si="43"/>
        <v/>
      </c>
      <c r="CE60" s="162" t="str">
        <f t="shared" si="44"/>
        <v/>
      </c>
      <c r="CF60" s="163" t="str">
        <f t="shared" si="45"/>
        <v/>
      </c>
      <c r="CG60" s="164" t="str">
        <f t="shared" si="46"/>
        <v/>
      </c>
      <c r="CI60" s="162" t="str">
        <f t="shared" si="47"/>
        <v/>
      </c>
      <c r="CJ60" s="163" t="str">
        <f t="shared" si="53"/>
        <v/>
      </c>
      <c r="CK60" s="164" t="str">
        <f t="shared" si="54"/>
        <v/>
      </c>
      <c r="CM60" s="169" t="str">
        <f t="shared" si="48"/>
        <v/>
      </c>
      <c r="CN60" s="139" t="str">
        <f t="shared" si="49"/>
        <v/>
      </c>
      <c r="CP60" s="41" t="str">
        <f>IF($CM60="", "", COUNTIF($CM$11:$CM$3035, "&lt;"&amp;$CM60)+1+COUNTIF($CM$11:$CM60, $CM60)-1)</f>
        <v/>
      </c>
    </row>
    <row r="61" spans="1:94" x14ac:dyDescent="0.25">
      <c r="A61" s="40"/>
      <c r="B61" s="82" t="str">
        <f>IF($I61="", "", IFERROR(INDEX('Job Database'!$AE$11:$AE$3035, MATCH($I61, 'Job Database'!$X$11:$X$3035, 0)), ""))</f>
        <v/>
      </c>
      <c r="C61" s="69" t="str">
        <f>IF($I61="", "", IF(COUNTIF('Job Database'!$X$11:$X$3035, $I61)=0, $AC$5, $AC$4))</f>
        <v/>
      </c>
      <c r="D61" s="40"/>
      <c r="E61" s="85" t="str">
        <f>IF($I61="", "", IF(IFERROR(INDEX('Job Database'!$M$11:$M$3035, MATCH($I61, 'Job Database'!$X$11:$X$3035, 0)), "")="", "", IFERROR(INDEX('Job Database'!$M$11:$M$3035, MATCH($I61, 'Job Database'!$X$11:$X$3035, 0)), "")))</f>
        <v/>
      </c>
      <c r="F61" s="40"/>
      <c r="G61" s="88" t="str">
        <f t="shared" si="23"/>
        <v/>
      </c>
      <c r="H61" s="40"/>
      <c r="I61" s="24"/>
      <c r="J61" s="34"/>
      <c r="K61" s="106"/>
      <c r="L61" s="79"/>
      <c r="M61" s="34"/>
      <c r="N61" s="79"/>
      <c r="O61" s="31"/>
      <c r="P61" s="53"/>
      <c r="Q61" s="40"/>
      <c r="S61" s="41" t="str">
        <f t="shared" si="7"/>
        <v/>
      </c>
      <c r="T61" s="41" t="str">
        <f t="shared" si="8"/>
        <v/>
      </c>
      <c r="U61" s="41" t="str">
        <f t="shared" si="24"/>
        <v/>
      </c>
      <c r="W61" s="74" t="str">
        <f>IF('Job Database'!$X61="", "", 'Job Database'!$X61)</f>
        <v/>
      </c>
      <c r="Y61" s="41" t="str">
        <f>IF($W61="", "", IF(COUNTIF($I$11:$I$3035, $W61)&gt;0, "", MAX($Y$10:$Y60)+1))</f>
        <v/>
      </c>
      <c r="Z61" s="41">
        <v>51</v>
      </c>
      <c r="AA61" s="58" t="str">
        <f t="shared" si="25"/>
        <v/>
      </c>
      <c r="AC61" s="41" t="str">
        <f t="shared" si="9"/>
        <v/>
      </c>
      <c r="AE61" s="41" t="str">
        <f t="shared" si="26"/>
        <v/>
      </c>
      <c r="AJ61" s="154" t="str">
        <f t="shared" si="27"/>
        <v/>
      </c>
      <c r="AL61" s="120" t="str">
        <f t="shared" si="28"/>
        <v/>
      </c>
      <c r="AM61" s="104" t="str">
        <f t="shared" si="29"/>
        <v/>
      </c>
      <c r="AN61" s="104" t="str">
        <f t="shared" si="30"/>
        <v/>
      </c>
      <c r="AO61" s="104" t="str">
        <f t="shared" si="10"/>
        <v/>
      </c>
      <c r="AP61" s="104" t="str">
        <f t="shared" si="11"/>
        <v/>
      </c>
      <c r="AQ61" s="121" t="str">
        <f t="shared" si="31"/>
        <v/>
      </c>
      <c r="AS61" s="88" t="str">
        <f t="shared" si="12"/>
        <v/>
      </c>
      <c r="AT61" s="68" t="str">
        <f t="shared" si="32"/>
        <v/>
      </c>
      <c r="AU61" s="68" t="str">
        <f t="shared" si="33"/>
        <v/>
      </c>
      <c r="AV61" s="68" t="str">
        <f t="shared" si="34"/>
        <v/>
      </c>
      <c r="AW61" s="88" t="str">
        <f t="shared" si="13"/>
        <v/>
      </c>
      <c r="AZ61" s="88" t="str">
        <f t="shared" si="14"/>
        <v/>
      </c>
      <c r="BA61" s="68" t="str">
        <f t="shared" si="15"/>
        <v/>
      </c>
      <c r="BB61" s="68" t="str">
        <f t="shared" si="16"/>
        <v/>
      </c>
      <c r="BC61" s="68" t="str">
        <f t="shared" si="17"/>
        <v/>
      </c>
      <c r="BD61" s="69" t="str">
        <f t="shared" si="18"/>
        <v/>
      </c>
      <c r="BE61" s="69" t="str">
        <f t="shared" si="35"/>
        <v/>
      </c>
      <c r="BJ61" s="100"/>
      <c r="BT61" s="138" t="str">
        <f t="shared" ca="1" si="36"/>
        <v/>
      </c>
      <c r="BU61" s="139" t="str">
        <f t="shared" ca="1" si="37"/>
        <v/>
      </c>
      <c r="BW61" s="138" t="str">
        <f t="shared" si="38"/>
        <v/>
      </c>
      <c r="BX61" s="104" t="str">
        <f t="shared" si="39"/>
        <v/>
      </c>
      <c r="BY61" s="139" t="str">
        <f t="shared" si="40"/>
        <v/>
      </c>
      <c r="CA61" s="138" t="str">
        <f t="shared" si="41"/>
        <v/>
      </c>
      <c r="CB61" s="104" t="str">
        <f t="shared" si="42"/>
        <v/>
      </c>
      <c r="CC61" s="139" t="str">
        <f t="shared" si="43"/>
        <v/>
      </c>
      <c r="CE61" s="162" t="str">
        <f t="shared" si="44"/>
        <v/>
      </c>
      <c r="CF61" s="163" t="str">
        <f t="shared" si="45"/>
        <v/>
      </c>
      <c r="CG61" s="164" t="str">
        <f t="shared" si="46"/>
        <v/>
      </c>
      <c r="CI61" s="162" t="str">
        <f t="shared" si="47"/>
        <v/>
      </c>
      <c r="CJ61" s="163" t="str">
        <f t="shared" si="53"/>
        <v/>
      </c>
      <c r="CK61" s="164" t="str">
        <f t="shared" si="54"/>
        <v/>
      </c>
      <c r="CM61" s="169" t="str">
        <f t="shared" si="48"/>
        <v/>
      </c>
      <c r="CN61" s="139" t="str">
        <f t="shared" si="49"/>
        <v/>
      </c>
      <c r="CP61" s="41" t="str">
        <f>IF($CM61="", "", COUNTIF($CM$11:$CM$3035, "&lt;"&amp;$CM61)+1+COUNTIF($CM$11:$CM61, $CM61)-1)</f>
        <v/>
      </c>
    </row>
    <row r="62" spans="1:94" x14ac:dyDescent="0.25">
      <c r="A62" s="40"/>
      <c r="B62" s="82" t="str">
        <f>IF($I62="", "", IFERROR(INDEX('Job Database'!$AE$11:$AE$3035, MATCH($I62, 'Job Database'!$X$11:$X$3035, 0)), ""))</f>
        <v/>
      </c>
      <c r="C62" s="69" t="str">
        <f>IF($I62="", "", IF(COUNTIF('Job Database'!$X$11:$X$3035, $I62)=0, $AC$5, $AC$4))</f>
        <v/>
      </c>
      <c r="D62" s="40"/>
      <c r="E62" s="85" t="str">
        <f>IF($I62="", "", IF(IFERROR(INDEX('Job Database'!$M$11:$M$3035, MATCH($I62, 'Job Database'!$X$11:$X$3035, 0)), "")="", "", IFERROR(INDEX('Job Database'!$M$11:$M$3035, MATCH($I62, 'Job Database'!$X$11:$X$3035, 0)), "")))</f>
        <v/>
      </c>
      <c r="F62" s="40"/>
      <c r="G62" s="88" t="str">
        <f t="shared" si="23"/>
        <v/>
      </c>
      <c r="H62" s="40"/>
      <c r="I62" s="24"/>
      <c r="J62" s="34"/>
      <c r="K62" s="106"/>
      <c r="L62" s="79"/>
      <c r="M62" s="34"/>
      <c r="N62" s="79"/>
      <c r="O62" s="31"/>
      <c r="P62" s="53"/>
      <c r="Q62" s="40"/>
      <c r="S62" s="41" t="str">
        <f t="shared" si="7"/>
        <v/>
      </c>
      <c r="T62" s="41" t="str">
        <f t="shared" si="8"/>
        <v/>
      </c>
      <c r="U62" s="41" t="str">
        <f t="shared" si="24"/>
        <v/>
      </c>
      <c r="W62" s="74" t="str">
        <f>IF('Job Database'!$X62="", "", 'Job Database'!$X62)</f>
        <v/>
      </c>
      <c r="Y62" s="41" t="str">
        <f>IF($W62="", "", IF(COUNTIF($I$11:$I$3035, $W62)&gt;0, "", MAX($Y$10:$Y61)+1))</f>
        <v/>
      </c>
      <c r="Z62" s="41">
        <v>52</v>
      </c>
      <c r="AA62" s="58" t="str">
        <f t="shared" si="25"/>
        <v/>
      </c>
      <c r="AC62" s="41" t="str">
        <f t="shared" si="9"/>
        <v/>
      </c>
      <c r="AE62" s="41" t="str">
        <f t="shared" si="26"/>
        <v/>
      </c>
      <c r="AJ62" s="154" t="str">
        <f t="shared" si="27"/>
        <v/>
      </c>
      <c r="AL62" s="120" t="str">
        <f t="shared" si="28"/>
        <v/>
      </c>
      <c r="AM62" s="104" t="str">
        <f t="shared" si="29"/>
        <v/>
      </c>
      <c r="AN62" s="104" t="str">
        <f t="shared" si="30"/>
        <v/>
      </c>
      <c r="AO62" s="104" t="str">
        <f t="shared" si="10"/>
        <v/>
      </c>
      <c r="AP62" s="104" t="str">
        <f t="shared" si="11"/>
        <v/>
      </c>
      <c r="AQ62" s="121" t="str">
        <f t="shared" si="31"/>
        <v/>
      </c>
      <c r="AS62" s="88" t="str">
        <f t="shared" si="12"/>
        <v/>
      </c>
      <c r="AT62" s="68" t="str">
        <f t="shared" si="32"/>
        <v/>
      </c>
      <c r="AU62" s="68" t="str">
        <f t="shared" si="33"/>
        <v/>
      </c>
      <c r="AV62" s="68" t="str">
        <f t="shared" si="34"/>
        <v/>
      </c>
      <c r="AW62" s="88" t="str">
        <f t="shared" si="13"/>
        <v/>
      </c>
      <c r="AZ62" s="88" t="str">
        <f t="shared" si="14"/>
        <v/>
      </c>
      <c r="BA62" s="68" t="str">
        <f t="shared" si="15"/>
        <v/>
      </c>
      <c r="BB62" s="68" t="str">
        <f t="shared" si="16"/>
        <v/>
      </c>
      <c r="BC62" s="68" t="str">
        <f t="shared" si="17"/>
        <v/>
      </c>
      <c r="BD62" s="69" t="str">
        <f t="shared" si="18"/>
        <v/>
      </c>
      <c r="BE62" s="69" t="str">
        <f t="shared" si="35"/>
        <v/>
      </c>
      <c r="BJ62" s="100"/>
      <c r="BT62" s="138" t="str">
        <f t="shared" ca="1" si="36"/>
        <v/>
      </c>
      <c r="BU62" s="139" t="str">
        <f t="shared" ca="1" si="37"/>
        <v/>
      </c>
      <c r="BW62" s="138" t="str">
        <f t="shared" si="38"/>
        <v/>
      </c>
      <c r="BX62" s="104" t="str">
        <f t="shared" si="39"/>
        <v/>
      </c>
      <c r="BY62" s="139" t="str">
        <f t="shared" si="40"/>
        <v/>
      </c>
      <c r="CA62" s="138" t="str">
        <f t="shared" si="41"/>
        <v/>
      </c>
      <c r="CB62" s="104" t="str">
        <f t="shared" si="42"/>
        <v/>
      </c>
      <c r="CC62" s="139" t="str">
        <f t="shared" si="43"/>
        <v/>
      </c>
      <c r="CE62" s="162" t="str">
        <f t="shared" si="44"/>
        <v/>
      </c>
      <c r="CF62" s="163" t="str">
        <f t="shared" si="45"/>
        <v/>
      </c>
      <c r="CG62" s="164" t="str">
        <f t="shared" si="46"/>
        <v/>
      </c>
      <c r="CI62" s="162" t="str">
        <f t="shared" si="47"/>
        <v/>
      </c>
      <c r="CJ62" s="163" t="str">
        <f t="shared" si="53"/>
        <v/>
      </c>
      <c r="CK62" s="164" t="str">
        <f t="shared" si="54"/>
        <v/>
      </c>
      <c r="CM62" s="169" t="str">
        <f t="shared" si="48"/>
        <v/>
      </c>
      <c r="CN62" s="139" t="str">
        <f t="shared" si="49"/>
        <v/>
      </c>
      <c r="CP62" s="41" t="str">
        <f>IF($CM62="", "", COUNTIF($CM$11:$CM$3035, "&lt;"&amp;$CM62)+1+COUNTIF($CM$11:$CM62, $CM62)-1)</f>
        <v/>
      </c>
    </row>
    <row r="63" spans="1:94" x14ac:dyDescent="0.25">
      <c r="A63" s="40"/>
      <c r="B63" s="82" t="str">
        <f>IF($I63="", "", IFERROR(INDEX('Job Database'!$AE$11:$AE$3035, MATCH($I63, 'Job Database'!$X$11:$X$3035, 0)), ""))</f>
        <v/>
      </c>
      <c r="C63" s="69" t="str">
        <f>IF($I63="", "", IF(COUNTIF('Job Database'!$X$11:$X$3035, $I63)=0, $AC$5, $AC$4))</f>
        <v/>
      </c>
      <c r="D63" s="40"/>
      <c r="E63" s="85" t="str">
        <f>IF($I63="", "", IF(IFERROR(INDEX('Job Database'!$M$11:$M$3035, MATCH($I63, 'Job Database'!$X$11:$X$3035, 0)), "")="", "", IFERROR(INDEX('Job Database'!$M$11:$M$3035, MATCH($I63, 'Job Database'!$X$11:$X$3035, 0)), "")))</f>
        <v/>
      </c>
      <c r="F63" s="40"/>
      <c r="G63" s="88" t="str">
        <f t="shared" si="23"/>
        <v/>
      </c>
      <c r="H63" s="40"/>
      <c r="I63" s="24"/>
      <c r="J63" s="34"/>
      <c r="K63" s="106"/>
      <c r="L63" s="79"/>
      <c r="M63" s="34"/>
      <c r="N63" s="79"/>
      <c r="O63" s="31"/>
      <c r="P63" s="53"/>
      <c r="Q63" s="40"/>
      <c r="S63" s="41" t="str">
        <f t="shared" si="7"/>
        <v/>
      </c>
      <c r="T63" s="41" t="str">
        <f t="shared" si="8"/>
        <v/>
      </c>
      <c r="U63" s="41" t="str">
        <f t="shared" si="24"/>
        <v/>
      </c>
      <c r="W63" s="74" t="str">
        <f>IF('Job Database'!$X63="", "", 'Job Database'!$X63)</f>
        <v/>
      </c>
      <c r="Y63" s="41" t="str">
        <f>IF($W63="", "", IF(COUNTIF($I$11:$I$3035, $W63)&gt;0, "", MAX($Y$10:$Y62)+1))</f>
        <v/>
      </c>
      <c r="Z63" s="41">
        <v>53</v>
      </c>
      <c r="AA63" s="58" t="str">
        <f t="shared" si="25"/>
        <v/>
      </c>
      <c r="AC63" s="41" t="str">
        <f t="shared" si="9"/>
        <v/>
      </c>
      <c r="AE63" s="41" t="str">
        <f t="shared" si="26"/>
        <v/>
      </c>
      <c r="AJ63" s="154" t="str">
        <f t="shared" si="27"/>
        <v/>
      </c>
      <c r="AL63" s="120" t="str">
        <f t="shared" si="28"/>
        <v/>
      </c>
      <c r="AM63" s="104" t="str">
        <f t="shared" si="29"/>
        <v/>
      </c>
      <c r="AN63" s="104" t="str">
        <f t="shared" si="30"/>
        <v/>
      </c>
      <c r="AO63" s="104" t="str">
        <f t="shared" si="10"/>
        <v/>
      </c>
      <c r="AP63" s="104" t="str">
        <f t="shared" si="11"/>
        <v/>
      </c>
      <c r="AQ63" s="121" t="str">
        <f t="shared" si="31"/>
        <v/>
      </c>
      <c r="AS63" s="88" t="str">
        <f t="shared" si="12"/>
        <v/>
      </c>
      <c r="AT63" s="68" t="str">
        <f t="shared" si="32"/>
        <v/>
      </c>
      <c r="AU63" s="68" t="str">
        <f t="shared" si="33"/>
        <v/>
      </c>
      <c r="AV63" s="68" t="str">
        <f t="shared" si="34"/>
        <v/>
      </c>
      <c r="AW63" s="88" t="str">
        <f t="shared" si="13"/>
        <v/>
      </c>
      <c r="AZ63" s="88" t="str">
        <f t="shared" si="14"/>
        <v/>
      </c>
      <c r="BA63" s="68" t="str">
        <f t="shared" si="15"/>
        <v/>
      </c>
      <c r="BB63" s="68" t="str">
        <f t="shared" si="16"/>
        <v/>
      </c>
      <c r="BC63" s="68" t="str">
        <f t="shared" si="17"/>
        <v/>
      </c>
      <c r="BD63" s="69" t="str">
        <f t="shared" si="18"/>
        <v/>
      </c>
      <c r="BE63" s="69" t="str">
        <f t="shared" si="35"/>
        <v/>
      </c>
      <c r="BJ63" s="100"/>
      <c r="BT63" s="138" t="str">
        <f t="shared" ca="1" si="36"/>
        <v/>
      </c>
      <c r="BU63" s="139" t="str">
        <f t="shared" ca="1" si="37"/>
        <v/>
      </c>
      <c r="BW63" s="138" t="str">
        <f t="shared" si="38"/>
        <v/>
      </c>
      <c r="BX63" s="104" t="str">
        <f t="shared" si="39"/>
        <v/>
      </c>
      <c r="BY63" s="139" t="str">
        <f t="shared" si="40"/>
        <v/>
      </c>
      <c r="CA63" s="138" t="str">
        <f t="shared" si="41"/>
        <v/>
      </c>
      <c r="CB63" s="104" t="str">
        <f t="shared" si="42"/>
        <v/>
      </c>
      <c r="CC63" s="139" t="str">
        <f t="shared" si="43"/>
        <v/>
      </c>
      <c r="CE63" s="162" t="str">
        <f t="shared" si="44"/>
        <v/>
      </c>
      <c r="CF63" s="163" t="str">
        <f t="shared" si="45"/>
        <v/>
      </c>
      <c r="CG63" s="164" t="str">
        <f t="shared" si="46"/>
        <v/>
      </c>
      <c r="CI63" s="162" t="str">
        <f t="shared" si="47"/>
        <v/>
      </c>
      <c r="CJ63" s="163" t="str">
        <f t="shared" si="53"/>
        <v/>
      </c>
      <c r="CK63" s="164" t="str">
        <f t="shared" si="54"/>
        <v/>
      </c>
      <c r="CM63" s="169" t="str">
        <f t="shared" si="48"/>
        <v/>
      </c>
      <c r="CN63" s="139" t="str">
        <f t="shared" si="49"/>
        <v/>
      </c>
      <c r="CP63" s="41" t="str">
        <f>IF($CM63="", "", COUNTIF($CM$11:$CM$3035, "&lt;"&amp;$CM63)+1+COUNTIF($CM$11:$CM63, $CM63)-1)</f>
        <v/>
      </c>
    </row>
    <row r="64" spans="1:94" x14ac:dyDescent="0.25">
      <c r="A64" s="40"/>
      <c r="B64" s="82" t="str">
        <f>IF($I64="", "", IFERROR(INDEX('Job Database'!$AE$11:$AE$3035, MATCH($I64, 'Job Database'!$X$11:$X$3035, 0)), ""))</f>
        <v/>
      </c>
      <c r="C64" s="69" t="str">
        <f>IF($I64="", "", IF(COUNTIF('Job Database'!$X$11:$X$3035, $I64)=0, $AC$5, $AC$4))</f>
        <v/>
      </c>
      <c r="D64" s="40"/>
      <c r="E64" s="85" t="str">
        <f>IF($I64="", "", IF(IFERROR(INDEX('Job Database'!$M$11:$M$3035, MATCH($I64, 'Job Database'!$X$11:$X$3035, 0)), "")="", "", IFERROR(INDEX('Job Database'!$M$11:$M$3035, MATCH($I64, 'Job Database'!$X$11:$X$3035, 0)), "")))</f>
        <v/>
      </c>
      <c r="F64" s="40"/>
      <c r="G64" s="88" t="str">
        <f t="shared" si="23"/>
        <v/>
      </c>
      <c r="H64" s="40"/>
      <c r="I64" s="24"/>
      <c r="J64" s="34"/>
      <c r="K64" s="106"/>
      <c r="L64" s="79"/>
      <c r="M64" s="34"/>
      <c r="N64" s="79"/>
      <c r="O64" s="31"/>
      <c r="P64" s="53"/>
      <c r="Q64" s="40"/>
      <c r="S64" s="41" t="str">
        <f t="shared" si="7"/>
        <v/>
      </c>
      <c r="T64" s="41" t="str">
        <f t="shared" si="8"/>
        <v/>
      </c>
      <c r="U64" s="41" t="str">
        <f t="shared" si="24"/>
        <v/>
      </c>
      <c r="W64" s="74" t="str">
        <f>IF('Job Database'!$X64="", "", 'Job Database'!$X64)</f>
        <v/>
      </c>
      <c r="Y64" s="41" t="str">
        <f>IF($W64="", "", IF(COUNTIF($I$11:$I$3035, $W64)&gt;0, "", MAX($Y$10:$Y63)+1))</f>
        <v/>
      </c>
      <c r="Z64" s="41">
        <v>54</v>
      </c>
      <c r="AA64" s="58" t="str">
        <f t="shared" si="25"/>
        <v/>
      </c>
      <c r="AC64" s="41" t="str">
        <f t="shared" si="9"/>
        <v/>
      </c>
      <c r="AE64" s="41" t="str">
        <f t="shared" si="26"/>
        <v/>
      </c>
      <c r="AJ64" s="154" t="str">
        <f t="shared" si="27"/>
        <v/>
      </c>
      <c r="AL64" s="120" t="str">
        <f t="shared" si="28"/>
        <v/>
      </c>
      <c r="AM64" s="104" t="str">
        <f t="shared" si="29"/>
        <v/>
      </c>
      <c r="AN64" s="104" t="str">
        <f t="shared" si="30"/>
        <v/>
      </c>
      <c r="AO64" s="104" t="str">
        <f t="shared" si="10"/>
        <v/>
      </c>
      <c r="AP64" s="104" t="str">
        <f t="shared" si="11"/>
        <v/>
      </c>
      <c r="AQ64" s="121" t="str">
        <f t="shared" si="31"/>
        <v/>
      </c>
      <c r="AS64" s="88" t="str">
        <f t="shared" si="12"/>
        <v/>
      </c>
      <c r="AT64" s="68" t="str">
        <f t="shared" si="32"/>
        <v/>
      </c>
      <c r="AU64" s="68" t="str">
        <f t="shared" si="33"/>
        <v/>
      </c>
      <c r="AV64" s="68" t="str">
        <f t="shared" si="34"/>
        <v/>
      </c>
      <c r="AW64" s="88" t="str">
        <f t="shared" si="13"/>
        <v/>
      </c>
      <c r="AZ64" s="88" t="str">
        <f t="shared" si="14"/>
        <v/>
      </c>
      <c r="BA64" s="68" t="str">
        <f t="shared" si="15"/>
        <v/>
      </c>
      <c r="BB64" s="68" t="str">
        <f t="shared" si="16"/>
        <v/>
      </c>
      <c r="BC64" s="68" t="str">
        <f t="shared" si="17"/>
        <v/>
      </c>
      <c r="BD64" s="69" t="str">
        <f t="shared" si="18"/>
        <v/>
      </c>
      <c r="BE64" s="69" t="str">
        <f t="shared" si="35"/>
        <v/>
      </c>
      <c r="BJ64" s="100"/>
      <c r="BT64" s="138" t="str">
        <f t="shared" ca="1" si="36"/>
        <v/>
      </c>
      <c r="BU64" s="139" t="str">
        <f t="shared" ca="1" si="37"/>
        <v/>
      </c>
      <c r="BW64" s="138" t="str">
        <f t="shared" si="38"/>
        <v/>
      </c>
      <c r="BX64" s="104" t="str">
        <f t="shared" si="39"/>
        <v/>
      </c>
      <c r="BY64" s="139" t="str">
        <f t="shared" si="40"/>
        <v/>
      </c>
      <c r="CA64" s="138" t="str">
        <f t="shared" si="41"/>
        <v/>
      </c>
      <c r="CB64" s="104" t="str">
        <f t="shared" si="42"/>
        <v/>
      </c>
      <c r="CC64" s="139" t="str">
        <f t="shared" si="43"/>
        <v/>
      </c>
      <c r="CE64" s="162" t="str">
        <f t="shared" si="44"/>
        <v/>
      </c>
      <c r="CF64" s="163" t="str">
        <f t="shared" si="45"/>
        <v/>
      </c>
      <c r="CG64" s="164" t="str">
        <f t="shared" si="46"/>
        <v/>
      </c>
      <c r="CI64" s="162" t="str">
        <f t="shared" si="47"/>
        <v/>
      </c>
      <c r="CJ64" s="163" t="str">
        <f t="shared" si="53"/>
        <v/>
      </c>
      <c r="CK64" s="164" t="str">
        <f t="shared" si="54"/>
        <v/>
      </c>
      <c r="CM64" s="169" t="str">
        <f t="shared" si="48"/>
        <v/>
      </c>
      <c r="CN64" s="139" t="str">
        <f t="shared" si="49"/>
        <v/>
      </c>
      <c r="CP64" s="41" t="str">
        <f>IF($CM64="", "", COUNTIF($CM$11:$CM$3035, "&lt;"&amp;$CM64)+1+COUNTIF($CM$11:$CM64, $CM64)-1)</f>
        <v/>
      </c>
    </row>
    <row r="65" spans="1:94" x14ac:dyDescent="0.25">
      <c r="A65" s="40"/>
      <c r="B65" s="82" t="str">
        <f>IF($I65="", "", IFERROR(INDEX('Job Database'!$AE$11:$AE$3035, MATCH($I65, 'Job Database'!$X$11:$X$3035, 0)), ""))</f>
        <v/>
      </c>
      <c r="C65" s="69" t="str">
        <f>IF($I65="", "", IF(COUNTIF('Job Database'!$X$11:$X$3035, $I65)=0, $AC$5, $AC$4))</f>
        <v/>
      </c>
      <c r="D65" s="40"/>
      <c r="E65" s="85" t="str">
        <f>IF($I65="", "", IF(IFERROR(INDEX('Job Database'!$M$11:$M$3035, MATCH($I65, 'Job Database'!$X$11:$X$3035, 0)), "")="", "", IFERROR(INDEX('Job Database'!$M$11:$M$3035, MATCH($I65, 'Job Database'!$X$11:$X$3035, 0)), "")))</f>
        <v/>
      </c>
      <c r="F65" s="40"/>
      <c r="G65" s="88" t="str">
        <f t="shared" si="23"/>
        <v/>
      </c>
      <c r="H65" s="40"/>
      <c r="I65" s="24"/>
      <c r="J65" s="34"/>
      <c r="K65" s="106"/>
      <c r="L65" s="79"/>
      <c r="M65" s="34"/>
      <c r="N65" s="79"/>
      <c r="O65" s="31"/>
      <c r="P65" s="53"/>
      <c r="Q65" s="40"/>
      <c r="S65" s="41" t="str">
        <f t="shared" si="7"/>
        <v/>
      </c>
      <c r="T65" s="41" t="str">
        <f t="shared" si="8"/>
        <v/>
      </c>
      <c r="U65" s="41" t="str">
        <f t="shared" si="24"/>
        <v/>
      </c>
      <c r="W65" s="74" t="str">
        <f>IF('Job Database'!$X65="", "", 'Job Database'!$X65)</f>
        <v/>
      </c>
      <c r="Y65" s="41" t="str">
        <f>IF($W65="", "", IF(COUNTIF($I$11:$I$3035, $W65)&gt;0, "", MAX($Y$10:$Y64)+1))</f>
        <v/>
      </c>
      <c r="Z65" s="41">
        <v>55</v>
      </c>
      <c r="AA65" s="58" t="str">
        <f t="shared" si="25"/>
        <v/>
      </c>
      <c r="AC65" s="41" t="str">
        <f t="shared" si="9"/>
        <v/>
      </c>
      <c r="AE65" s="41" t="str">
        <f t="shared" si="26"/>
        <v/>
      </c>
      <c r="AJ65" s="154" t="str">
        <f t="shared" si="27"/>
        <v/>
      </c>
      <c r="AL65" s="120" t="str">
        <f t="shared" si="28"/>
        <v/>
      </c>
      <c r="AM65" s="104" t="str">
        <f t="shared" si="29"/>
        <v/>
      </c>
      <c r="AN65" s="104" t="str">
        <f t="shared" si="30"/>
        <v/>
      </c>
      <c r="AO65" s="104" t="str">
        <f t="shared" si="10"/>
        <v/>
      </c>
      <c r="AP65" s="104" t="str">
        <f t="shared" si="11"/>
        <v/>
      </c>
      <c r="AQ65" s="121" t="str">
        <f t="shared" si="31"/>
        <v/>
      </c>
      <c r="AS65" s="88" t="str">
        <f t="shared" si="12"/>
        <v/>
      </c>
      <c r="AT65" s="68" t="str">
        <f t="shared" si="32"/>
        <v/>
      </c>
      <c r="AU65" s="68" t="str">
        <f t="shared" si="33"/>
        <v/>
      </c>
      <c r="AV65" s="68" t="str">
        <f t="shared" si="34"/>
        <v/>
      </c>
      <c r="AW65" s="88" t="str">
        <f t="shared" si="13"/>
        <v/>
      </c>
      <c r="AZ65" s="88" t="str">
        <f t="shared" si="14"/>
        <v/>
      </c>
      <c r="BA65" s="68" t="str">
        <f t="shared" si="15"/>
        <v/>
      </c>
      <c r="BB65" s="68" t="str">
        <f t="shared" si="16"/>
        <v/>
      </c>
      <c r="BC65" s="68" t="str">
        <f t="shared" si="17"/>
        <v/>
      </c>
      <c r="BD65" s="69" t="str">
        <f t="shared" si="18"/>
        <v/>
      </c>
      <c r="BE65" s="69" t="str">
        <f t="shared" si="35"/>
        <v/>
      </c>
      <c r="BJ65" s="100"/>
      <c r="BT65" s="138" t="str">
        <f t="shared" ca="1" si="36"/>
        <v/>
      </c>
      <c r="BU65" s="139" t="str">
        <f t="shared" ca="1" si="37"/>
        <v/>
      </c>
      <c r="BW65" s="138" t="str">
        <f t="shared" si="38"/>
        <v/>
      </c>
      <c r="BX65" s="104" t="str">
        <f t="shared" si="39"/>
        <v/>
      </c>
      <c r="BY65" s="139" t="str">
        <f t="shared" si="40"/>
        <v/>
      </c>
      <c r="CA65" s="138" t="str">
        <f t="shared" si="41"/>
        <v/>
      </c>
      <c r="CB65" s="104" t="str">
        <f t="shared" si="42"/>
        <v/>
      </c>
      <c r="CC65" s="139" t="str">
        <f t="shared" si="43"/>
        <v/>
      </c>
      <c r="CE65" s="162" t="str">
        <f t="shared" si="44"/>
        <v/>
      </c>
      <c r="CF65" s="163" t="str">
        <f t="shared" si="45"/>
        <v/>
      </c>
      <c r="CG65" s="164" t="str">
        <f t="shared" si="46"/>
        <v/>
      </c>
      <c r="CI65" s="162" t="str">
        <f t="shared" si="47"/>
        <v/>
      </c>
      <c r="CJ65" s="163" t="str">
        <f t="shared" si="53"/>
        <v/>
      </c>
      <c r="CK65" s="164" t="str">
        <f t="shared" si="54"/>
        <v/>
      </c>
      <c r="CM65" s="169" t="str">
        <f t="shared" si="48"/>
        <v/>
      </c>
      <c r="CN65" s="139" t="str">
        <f t="shared" si="49"/>
        <v/>
      </c>
      <c r="CP65" s="41" t="str">
        <f>IF($CM65="", "", COUNTIF($CM$11:$CM$3035, "&lt;"&amp;$CM65)+1+COUNTIF($CM$11:$CM65, $CM65)-1)</f>
        <v/>
      </c>
    </row>
    <row r="66" spans="1:94" x14ac:dyDescent="0.25">
      <c r="A66" s="40"/>
      <c r="B66" s="82" t="str">
        <f>IF($I66="", "", IFERROR(INDEX('Job Database'!$AE$11:$AE$3035, MATCH($I66, 'Job Database'!$X$11:$X$3035, 0)), ""))</f>
        <v/>
      </c>
      <c r="C66" s="69" t="str">
        <f>IF($I66="", "", IF(COUNTIF('Job Database'!$X$11:$X$3035, $I66)=0, $AC$5, $AC$4))</f>
        <v/>
      </c>
      <c r="D66" s="40"/>
      <c r="E66" s="85" t="str">
        <f>IF($I66="", "", IF(IFERROR(INDEX('Job Database'!$M$11:$M$3035, MATCH($I66, 'Job Database'!$X$11:$X$3035, 0)), "")="", "", IFERROR(INDEX('Job Database'!$M$11:$M$3035, MATCH($I66, 'Job Database'!$X$11:$X$3035, 0)), "")))</f>
        <v/>
      </c>
      <c r="F66" s="40"/>
      <c r="G66" s="88" t="str">
        <f t="shared" si="23"/>
        <v/>
      </c>
      <c r="H66" s="40"/>
      <c r="I66" s="24"/>
      <c r="J66" s="34"/>
      <c r="K66" s="106"/>
      <c r="L66" s="79"/>
      <c r="M66" s="34"/>
      <c r="N66" s="79"/>
      <c r="O66" s="31"/>
      <c r="P66" s="53"/>
      <c r="Q66" s="40"/>
      <c r="S66" s="41" t="str">
        <f t="shared" si="7"/>
        <v/>
      </c>
      <c r="T66" s="41" t="str">
        <f t="shared" si="8"/>
        <v/>
      </c>
      <c r="U66" s="41" t="str">
        <f t="shared" si="24"/>
        <v/>
      </c>
      <c r="W66" s="74" t="str">
        <f>IF('Job Database'!$X66="", "", 'Job Database'!$X66)</f>
        <v/>
      </c>
      <c r="Y66" s="41" t="str">
        <f>IF($W66="", "", IF(COUNTIF($I$11:$I$3035, $W66)&gt;0, "", MAX($Y$10:$Y65)+1))</f>
        <v/>
      </c>
      <c r="Z66" s="41">
        <v>56</v>
      </c>
      <c r="AA66" s="58" t="str">
        <f t="shared" si="25"/>
        <v/>
      </c>
      <c r="AC66" s="41" t="str">
        <f t="shared" si="9"/>
        <v/>
      </c>
      <c r="AE66" s="41" t="str">
        <f t="shared" si="26"/>
        <v/>
      </c>
      <c r="AJ66" s="154" t="str">
        <f t="shared" si="27"/>
        <v/>
      </c>
      <c r="AL66" s="120" t="str">
        <f t="shared" si="28"/>
        <v/>
      </c>
      <c r="AM66" s="104" t="str">
        <f t="shared" si="29"/>
        <v/>
      </c>
      <c r="AN66" s="104" t="str">
        <f t="shared" si="30"/>
        <v/>
      </c>
      <c r="AO66" s="104" t="str">
        <f t="shared" si="10"/>
        <v/>
      </c>
      <c r="AP66" s="104" t="str">
        <f t="shared" si="11"/>
        <v/>
      </c>
      <c r="AQ66" s="121" t="str">
        <f t="shared" si="31"/>
        <v/>
      </c>
      <c r="AS66" s="88" t="str">
        <f t="shared" si="12"/>
        <v/>
      </c>
      <c r="AT66" s="68" t="str">
        <f t="shared" si="32"/>
        <v/>
      </c>
      <c r="AU66" s="68" t="str">
        <f t="shared" si="33"/>
        <v/>
      </c>
      <c r="AV66" s="68" t="str">
        <f t="shared" si="34"/>
        <v/>
      </c>
      <c r="AW66" s="88" t="str">
        <f t="shared" si="13"/>
        <v/>
      </c>
      <c r="AZ66" s="88" t="str">
        <f t="shared" si="14"/>
        <v/>
      </c>
      <c r="BA66" s="68" t="str">
        <f t="shared" si="15"/>
        <v/>
      </c>
      <c r="BB66" s="68" t="str">
        <f t="shared" si="16"/>
        <v/>
      </c>
      <c r="BC66" s="68" t="str">
        <f t="shared" si="17"/>
        <v/>
      </c>
      <c r="BD66" s="69" t="str">
        <f t="shared" si="18"/>
        <v/>
      </c>
      <c r="BE66" s="69" t="str">
        <f t="shared" si="35"/>
        <v/>
      </c>
      <c r="BJ66" s="100"/>
      <c r="BT66" s="138" t="str">
        <f t="shared" ca="1" si="36"/>
        <v/>
      </c>
      <c r="BU66" s="139" t="str">
        <f t="shared" ca="1" si="37"/>
        <v/>
      </c>
      <c r="BW66" s="138" t="str">
        <f t="shared" si="38"/>
        <v/>
      </c>
      <c r="BX66" s="104" t="str">
        <f t="shared" si="39"/>
        <v/>
      </c>
      <c r="BY66" s="139" t="str">
        <f t="shared" si="40"/>
        <v/>
      </c>
      <c r="CA66" s="138" t="str">
        <f t="shared" si="41"/>
        <v/>
      </c>
      <c r="CB66" s="104" t="str">
        <f t="shared" si="42"/>
        <v/>
      </c>
      <c r="CC66" s="139" t="str">
        <f t="shared" si="43"/>
        <v/>
      </c>
      <c r="CE66" s="162" t="str">
        <f t="shared" si="44"/>
        <v/>
      </c>
      <c r="CF66" s="163" t="str">
        <f t="shared" si="45"/>
        <v/>
      </c>
      <c r="CG66" s="164" t="str">
        <f t="shared" si="46"/>
        <v/>
      </c>
      <c r="CI66" s="162" t="str">
        <f t="shared" si="47"/>
        <v/>
      </c>
      <c r="CJ66" s="163" t="str">
        <f t="shared" si="53"/>
        <v/>
      </c>
      <c r="CK66" s="164" t="str">
        <f t="shared" si="54"/>
        <v/>
      </c>
      <c r="CM66" s="169" t="str">
        <f t="shared" si="48"/>
        <v/>
      </c>
      <c r="CN66" s="139" t="str">
        <f t="shared" si="49"/>
        <v/>
      </c>
      <c r="CP66" s="41" t="str">
        <f>IF($CM66="", "", COUNTIF($CM$11:$CM$3035, "&lt;"&amp;$CM66)+1+COUNTIF($CM$11:$CM66, $CM66)-1)</f>
        <v/>
      </c>
    </row>
    <row r="67" spans="1:94" x14ac:dyDescent="0.25">
      <c r="A67" s="40"/>
      <c r="B67" s="82" t="str">
        <f>IF($I67="", "", IFERROR(INDEX('Job Database'!$AE$11:$AE$3035, MATCH($I67, 'Job Database'!$X$11:$X$3035, 0)), ""))</f>
        <v/>
      </c>
      <c r="C67" s="69" t="str">
        <f>IF($I67="", "", IF(COUNTIF('Job Database'!$X$11:$X$3035, $I67)=0, $AC$5, $AC$4))</f>
        <v/>
      </c>
      <c r="D67" s="40"/>
      <c r="E67" s="85" t="str">
        <f>IF($I67="", "", IF(IFERROR(INDEX('Job Database'!$M$11:$M$3035, MATCH($I67, 'Job Database'!$X$11:$X$3035, 0)), "")="", "", IFERROR(INDEX('Job Database'!$M$11:$M$3035, MATCH($I67, 'Job Database'!$X$11:$X$3035, 0)), "")))</f>
        <v/>
      </c>
      <c r="F67" s="40"/>
      <c r="G67" s="88" t="str">
        <f t="shared" si="23"/>
        <v/>
      </c>
      <c r="H67" s="40"/>
      <c r="I67" s="24"/>
      <c r="J67" s="34"/>
      <c r="K67" s="106"/>
      <c r="L67" s="79"/>
      <c r="M67" s="34"/>
      <c r="N67" s="79"/>
      <c r="O67" s="31"/>
      <c r="P67" s="53"/>
      <c r="Q67" s="40"/>
      <c r="S67" s="41" t="str">
        <f t="shared" si="7"/>
        <v/>
      </c>
      <c r="T67" s="41" t="str">
        <f t="shared" si="8"/>
        <v/>
      </c>
      <c r="U67" s="41" t="str">
        <f t="shared" si="24"/>
        <v/>
      </c>
      <c r="W67" s="74" t="str">
        <f>IF('Job Database'!$X67="", "", 'Job Database'!$X67)</f>
        <v/>
      </c>
      <c r="Y67" s="41" t="str">
        <f>IF($W67="", "", IF(COUNTIF($I$11:$I$3035, $W67)&gt;0, "", MAX($Y$10:$Y66)+1))</f>
        <v/>
      </c>
      <c r="Z67" s="41">
        <v>57</v>
      </c>
      <c r="AA67" s="58" t="str">
        <f t="shared" si="25"/>
        <v/>
      </c>
      <c r="AC67" s="41" t="str">
        <f t="shared" si="9"/>
        <v/>
      </c>
      <c r="AE67" s="41" t="str">
        <f t="shared" si="26"/>
        <v/>
      </c>
      <c r="AJ67" s="154" t="str">
        <f t="shared" si="27"/>
        <v/>
      </c>
      <c r="AL67" s="120" t="str">
        <f t="shared" si="28"/>
        <v/>
      </c>
      <c r="AM67" s="104" t="str">
        <f t="shared" si="29"/>
        <v/>
      </c>
      <c r="AN67" s="104" t="str">
        <f t="shared" si="30"/>
        <v/>
      </c>
      <c r="AO67" s="104" t="str">
        <f t="shared" si="10"/>
        <v/>
      </c>
      <c r="AP67" s="104" t="str">
        <f t="shared" si="11"/>
        <v/>
      </c>
      <c r="AQ67" s="121" t="str">
        <f t="shared" si="31"/>
        <v/>
      </c>
      <c r="AS67" s="88" t="str">
        <f t="shared" si="12"/>
        <v/>
      </c>
      <c r="AT67" s="68" t="str">
        <f t="shared" si="32"/>
        <v/>
      </c>
      <c r="AU67" s="68" t="str">
        <f t="shared" si="33"/>
        <v/>
      </c>
      <c r="AV67" s="68" t="str">
        <f t="shared" si="34"/>
        <v/>
      </c>
      <c r="AW67" s="88" t="str">
        <f t="shared" si="13"/>
        <v/>
      </c>
      <c r="AZ67" s="88" t="str">
        <f t="shared" si="14"/>
        <v/>
      </c>
      <c r="BA67" s="68" t="str">
        <f t="shared" si="15"/>
        <v/>
      </c>
      <c r="BB67" s="68" t="str">
        <f t="shared" si="16"/>
        <v/>
      </c>
      <c r="BC67" s="68" t="str">
        <f t="shared" si="17"/>
        <v/>
      </c>
      <c r="BD67" s="69" t="str">
        <f t="shared" si="18"/>
        <v/>
      </c>
      <c r="BE67" s="69" t="str">
        <f t="shared" si="35"/>
        <v/>
      </c>
      <c r="BJ67" s="100"/>
      <c r="BT67" s="138" t="str">
        <f t="shared" ca="1" si="36"/>
        <v/>
      </c>
      <c r="BU67" s="139" t="str">
        <f t="shared" ca="1" si="37"/>
        <v/>
      </c>
      <c r="BW67" s="138" t="str">
        <f t="shared" si="38"/>
        <v/>
      </c>
      <c r="BX67" s="104" t="str">
        <f t="shared" si="39"/>
        <v/>
      </c>
      <c r="BY67" s="139" t="str">
        <f t="shared" si="40"/>
        <v/>
      </c>
      <c r="CA67" s="138" t="str">
        <f t="shared" si="41"/>
        <v/>
      </c>
      <c r="CB67" s="104" t="str">
        <f t="shared" si="42"/>
        <v/>
      </c>
      <c r="CC67" s="139" t="str">
        <f t="shared" si="43"/>
        <v/>
      </c>
      <c r="CE67" s="162" t="str">
        <f t="shared" si="44"/>
        <v/>
      </c>
      <c r="CF67" s="163" t="str">
        <f t="shared" si="45"/>
        <v/>
      </c>
      <c r="CG67" s="164" t="str">
        <f t="shared" si="46"/>
        <v/>
      </c>
      <c r="CI67" s="162" t="str">
        <f t="shared" si="47"/>
        <v/>
      </c>
      <c r="CJ67" s="163" t="str">
        <f t="shared" si="53"/>
        <v/>
      </c>
      <c r="CK67" s="164" t="str">
        <f t="shared" si="54"/>
        <v/>
      </c>
      <c r="CM67" s="169" t="str">
        <f t="shared" si="48"/>
        <v/>
      </c>
      <c r="CN67" s="139" t="str">
        <f t="shared" si="49"/>
        <v/>
      </c>
      <c r="CP67" s="41" t="str">
        <f>IF($CM67="", "", COUNTIF($CM$11:$CM$3035, "&lt;"&amp;$CM67)+1+COUNTIF($CM$11:$CM67, $CM67)-1)</f>
        <v/>
      </c>
    </row>
    <row r="68" spans="1:94" x14ac:dyDescent="0.25">
      <c r="A68" s="40"/>
      <c r="B68" s="82" t="str">
        <f>IF($I68="", "", IFERROR(INDEX('Job Database'!$AE$11:$AE$3035, MATCH($I68, 'Job Database'!$X$11:$X$3035, 0)), ""))</f>
        <v/>
      </c>
      <c r="C68" s="69" t="str">
        <f>IF($I68="", "", IF(COUNTIF('Job Database'!$X$11:$X$3035, $I68)=0, $AC$5, $AC$4))</f>
        <v/>
      </c>
      <c r="D68" s="40"/>
      <c r="E68" s="85" t="str">
        <f>IF($I68="", "", IF(IFERROR(INDEX('Job Database'!$M$11:$M$3035, MATCH($I68, 'Job Database'!$X$11:$X$3035, 0)), "")="", "", IFERROR(INDEX('Job Database'!$M$11:$M$3035, MATCH($I68, 'Job Database'!$X$11:$X$3035, 0)), "")))</f>
        <v/>
      </c>
      <c r="F68" s="40"/>
      <c r="G68" s="88" t="str">
        <f t="shared" si="23"/>
        <v/>
      </c>
      <c r="H68" s="40"/>
      <c r="I68" s="24"/>
      <c r="J68" s="34"/>
      <c r="K68" s="106"/>
      <c r="L68" s="79"/>
      <c r="M68" s="34"/>
      <c r="N68" s="79"/>
      <c r="O68" s="31"/>
      <c r="P68" s="53"/>
      <c r="Q68" s="40"/>
      <c r="S68" s="41" t="str">
        <f t="shared" si="7"/>
        <v/>
      </c>
      <c r="T68" s="41" t="str">
        <f t="shared" si="8"/>
        <v/>
      </c>
      <c r="U68" s="41" t="str">
        <f t="shared" si="24"/>
        <v/>
      </c>
      <c r="W68" s="74" t="str">
        <f>IF('Job Database'!$X68="", "", 'Job Database'!$X68)</f>
        <v/>
      </c>
      <c r="Y68" s="41" t="str">
        <f>IF($W68="", "", IF(COUNTIF($I$11:$I$3035, $W68)&gt;0, "", MAX($Y$10:$Y67)+1))</f>
        <v/>
      </c>
      <c r="Z68" s="41">
        <v>58</v>
      </c>
      <c r="AA68" s="58" t="str">
        <f t="shared" si="25"/>
        <v/>
      </c>
      <c r="AC68" s="41" t="str">
        <f t="shared" si="9"/>
        <v/>
      </c>
      <c r="AE68" s="41" t="str">
        <f t="shared" si="26"/>
        <v/>
      </c>
      <c r="AJ68" s="154" t="str">
        <f t="shared" si="27"/>
        <v/>
      </c>
      <c r="AL68" s="120" t="str">
        <f t="shared" si="28"/>
        <v/>
      </c>
      <c r="AM68" s="104" t="str">
        <f t="shared" si="29"/>
        <v/>
      </c>
      <c r="AN68" s="104" t="str">
        <f t="shared" si="30"/>
        <v/>
      </c>
      <c r="AO68" s="104" t="str">
        <f t="shared" si="10"/>
        <v/>
      </c>
      <c r="AP68" s="104" t="str">
        <f t="shared" si="11"/>
        <v/>
      </c>
      <c r="AQ68" s="121" t="str">
        <f t="shared" si="31"/>
        <v/>
      </c>
      <c r="AS68" s="88" t="str">
        <f t="shared" si="12"/>
        <v/>
      </c>
      <c r="AT68" s="68" t="str">
        <f t="shared" si="32"/>
        <v/>
      </c>
      <c r="AU68" s="68" t="str">
        <f t="shared" si="33"/>
        <v/>
      </c>
      <c r="AV68" s="68" t="str">
        <f t="shared" si="34"/>
        <v/>
      </c>
      <c r="AW68" s="88" t="str">
        <f t="shared" si="13"/>
        <v/>
      </c>
      <c r="AZ68" s="88" t="str">
        <f t="shared" si="14"/>
        <v/>
      </c>
      <c r="BA68" s="68" t="str">
        <f t="shared" si="15"/>
        <v/>
      </c>
      <c r="BB68" s="68" t="str">
        <f t="shared" si="16"/>
        <v/>
      </c>
      <c r="BC68" s="68" t="str">
        <f t="shared" si="17"/>
        <v/>
      </c>
      <c r="BD68" s="69" t="str">
        <f t="shared" si="18"/>
        <v/>
      </c>
      <c r="BE68" s="69" t="str">
        <f t="shared" si="35"/>
        <v/>
      </c>
      <c r="BJ68" s="100"/>
      <c r="BT68" s="138" t="str">
        <f t="shared" ca="1" si="36"/>
        <v/>
      </c>
      <c r="BU68" s="139" t="str">
        <f t="shared" ca="1" si="37"/>
        <v/>
      </c>
      <c r="BW68" s="138" t="str">
        <f t="shared" si="38"/>
        <v/>
      </c>
      <c r="BX68" s="104" t="str">
        <f t="shared" si="39"/>
        <v/>
      </c>
      <c r="BY68" s="139" t="str">
        <f t="shared" si="40"/>
        <v/>
      </c>
      <c r="CA68" s="138" t="str">
        <f t="shared" si="41"/>
        <v/>
      </c>
      <c r="CB68" s="104" t="str">
        <f t="shared" si="42"/>
        <v/>
      </c>
      <c r="CC68" s="139" t="str">
        <f t="shared" si="43"/>
        <v/>
      </c>
      <c r="CE68" s="162" t="str">
        <f t="shared" si="44"/>
        <v/>
      </c>
      <c r="CF68" s="163" t="str">
        <f t="shared" si="45"/>
        <v/>
      </c>
      <c r="CG68" s="164" t="str">
        <f t="shared" si="46"/>
        <v/>
      </c>
      <c r="CI68" s="162" t="str">
        <f t="shared" si="47"/>
        <v/>
      </c>
      <c r="CJ68" s="163" t="str">
        <f t="shared" si="53"/>
        <v/>
      </c>
      <c r="CK68" s="164" t="str">
        <f t="shared" si="54"/>
        <v/>
      </c>
      <c r="CM68" s="169" t="str">
        <f t="shared" si="48"/>
        <v/>
      </c>
      <c r="CN68" s="139" t="str">
        <f t="shared" si="49"/>
        <v/>
      </c>
      <c r="CP68" s="41" t="str">
        <f>IF($CM68="", "", COUNTIF($CM$11:$CM$3035, "&lt;"&amp;$CM68)+1+COUNTIF($CM$11:$CM68, $CM68)-1)</f>
        <v/>
      </c>
    </row>
    <row r="69" spans="1:94" x14ac:dyDescent="0.25">
      <c r="A69" s="40"/>
      <c r="B69" s="82" t="str">
        <f>IF($I69="", "", IFERROR(INDEX('Job Database'!$AE$11:$AE$3035, MATCH($I69, 'Job Database'!$X$11:$X$3035, 0)), ""))</f>
        <v/>
      </c>
      <c r="C69" s="69" t="str">
        <f>IF($I69="", "", IF(COUNTIF('Job Database'!$X$11:$X$3035, $I69)=0, $AC$5, $AC$4))</f>
        <v/>
      </c>
      <c r="D69" s="40"/>
      <c r="E69" s="85" t="str">
        <f>IF($I69="", "", IF(IFERROR(INDEX('Job Database'!$M$11:$M$3035, MATCH($I69, 'Job Database'!$X$11:$X$3035, 0)), "")="", "", IFERROR(INDEX('Job Database'!$M$11:$M$3035, MATCH($I69, 'Job Database'!$X$11:$X$3035, 0)), "")))</f>
        <v/>
      </c>
      <c r="F69" s="40"/>
      <c r="G69" s="88" t="str">
        <f t="shared" si="23"/>
        <v/>
      </c>
      <c r="H69" s="40"/>
      <c r="I69" s="24"/>
      <c r="J69" s="34"/>
      <c r="K69" s="106"/>
      <c r="L69" s="79"/>
      <c r="M69" s="34"/>
      <c r="N69" s="79"/>
      <c r="O69" s="31"/>
      <c r="P69" s="53"/>
      <c r="Q69" s="40"/>
      <c r="S69" s="41" t="str">
        <f t="shared" si="7"/>
        <v/>
      </c>
      <c r="T69" s="41" t="str">
        <f t="shared" si="8"/>
        <v/>
      </c>
      <c r="U69" s="41" t="str">
        <f t="shared" si="24"/>
        <v/>
      </c>
      <c r="W69" s="74" t="str">
        <f>IF('Job Database'!$X69="", "", 'Job Database'!$X69)</f>
        <v/>
      </c>
      <c r="Y69" s="41" t="str">
        <f>IF($W69="", "", IF(COUNTIF($I$11:$I$3035, $W69)&gt;0, "", MAX($Y$10:$Y68)+1))</f>
        <v/>
      </c>
      <c r="Z69" s="41">
        <v>59</v>
      </c>
      <c r="AA69" s="58" t="str">
        <f t="shared" si="25"/>
        <v/>
      </c>
      <c r="AC69" s="41" t="str">
        <f t="shared" si="9"/>
        <v/>
      </c>
      <c r="AE69" s="41" t="str">
        <f t="shared" si="26"/>
        <v/>
      </c>
      <c r="AJ69" s="154" t="str">
        <f t="shared" si="27"/>
        <v/>
      </c>
      <c r="AL69" s="120" t="str">
        <f t="shared" si="28"/>
        <v/>
      </c>
      <c r="AM69" s="104" t="str">
        <f t="shared" si="29"/>
        <v/>
      </c>
      <c r="AN69" s="104" t="str">
        <f t="shared" si="30"/>
        <v/>
      </c>
      <c r="AO69" s="104" t="str">
        <f t="shared" si="10"/>
        <v/>
      </c>
      <c r="AP69" s="104" t="str">
        <f t="shared" si="11"/>
        <v/>
      </c>
      <c r="AQ69" s="121" t="str">
        <f t="shared" si="31"/>
        <v/>
      </c>
      <c r="AS69" s="88" t="str">
        <f t="shared" si="12"/>
        <v/>
      </c>
      <c r="AT69" s="68" t="str">
        <f t="shared" si="32"/>
        <v/>
      </c>
      <c r="AU69" s="68" t="str">
        <f t="shared" si="33"/>
        <v/>
      </c>
      <c r="AV69" s="68" t="str">
        <f t="shared" si="34"/>
        <v/>
      </c>
      <c r="AW69" s="88" t="str">
        <f t="shared" si="13"/>
        <v/>
      </c>
      <c r="AZ69" s="88" t="str">
        <f t="shared" si="14"/>
        <v/>
      </c>
      <c r="BA69" s="68" t="str">
        <f t="shared" si="15"/>
        <v/>
      </c>
      <c r="BB69" s="68" t="str">
        <f t="shared" si="16"/>
        <v/>
      </c>
      <c r="BC69" s="68" t="str">
        <f t="shared" si="17"/>
        <v/>
      </c>
      <c r="BD69" s="69" t="str">
        <f t="shared" si="18"/>
        <v/>
      </c>
      <c r="BE69" s="69" t="str">
        <f t="shared" si="35"/>
        <v/>
      </c>
      <c r="BJ69" s="100"/>
      <c r="BT69" s="138" t="str">
        <f t="shared" ca="1" si="36"/>
        <v/>
      </c>
      <c r="BU69" s="139" t="str">
        <f t="shared" ca="1" si="37"/>
        <v/>
      </c>
      <c r="BW69" s="138" t="str">
        <f t="shared" si="38"/>
        <v/>
      </c>
      <c r="BX69" s="104" t="str">
        <f t="shared" si="39"/>
        <v/>
      </c>
      <c r="BY69" s="139" t="str">
        <f t="shared" si="40"/>
        <v/>
      </c>
      <c r="CA69" s="138" t="str">
        <f t="shared" si="41"/>
        <v/>
      </c>
      <c r="CB69" s="104" t="str">
        <f t="shared" si="42"/>
        <v/>
      </c>
      <c r="CC69" s="139" t="str">
        <f t="shared" si="43"/>
        <v/>
      </c>
      <c r="CE69" s="162" t="str">
        <f t="shared" si="44"/>
        <v/>
      </c>
      <c r="CF69" s="163" t="str">
        <f t="shared" si="45"/>
        <v/>
      </c>
      <c r="CG69" s="164" t="str">
        <f t="shared" si="46"/>
        <v/>
      </c>
      <c r="CI69" s="162" t="str">
        <f t="shared" si="47"/>
        <v/>
      </c>
      <c r="CJ69" s="163" t="str">
        <f t="shared" si="53"/>
        <v/>
      </c>
      <c r="CK69" s="164" t="str">
        <f t="shared" si="54"/>
        <v/>
      </c>
      <c r="CM69" s="169" t="str">
        <f t="shared" si="48"/>
        <v/>
      </c>
      <c r="CN69" s="139" t="str">
        <f t="shared" si="49"/>
        <v/>
      </c>
      <c r="CP69" s="41" t="str">
        <f>IF($CM69="", "", COUNTIF($CM$11:$CM$3035, "&lt;"&amp;$CM69)+1+COUNTIF($CM$11:$CM69, $CM69)-1)</f>
        <v/>
      </c>
    </row>
    <row r="70" spans="1:94" x14ac:dyDescent="0.25">
      <c r="A70" s="40"/>
      <c r="B70" s="82" t="str">
        <f>IF($I70="", "", IFERROR(INDEX('Job Database'!$AE$11:$AE$3035, MATCH($I70, 'Job Database'!$X$11:$X$3035, 0)), ""))</f>
        <v/>
      </c>
      <c r="C70" s="69" t="str">
        <f>IF($I70="", "", IF(COUNTIF('Job Database'!$X$11:$X$3035, $I70)=0, $AC$5, $AC$4))</f>
        <v/>
      </c>
      <c r="D70" s="40"/>
      <c r="E70" s="85" t="str">
        <f>IF($I70="", "", IF(IFERROR(INDEX('Job Database'!$M$11:$M$3035, MATCH($I70, 'Job Database'!$X$11:$X$3035, 0)), "")="", "", IFERROR(INDEX('Job Database'!$M$11:$M$3035, MATCH($I70, 'Job Database'!$X$11:$X$3035, 0)), "")))</f>
        <v/>
      </c>
      <c r="F70" s="40"/>
      <c r="G70" s="88" t="str">
        <f t="shared" si="23"/>
        <v/>
      </c>
      <c r="H70" s="40"/>
      <c r="I70" s="24"/>
      <c r="J70" s="34"/>
      <c r="K70" s="106"/>
      <c r="L70" s="79"/>
      <c r="M70" s="34"/>
      <c r="N70" s="79"/>
      <c r="O70" s="31"/>
      <c r="P70" s="53"/>
      <c r="Q70" s="40"/>
      <c r="S70" s="41" t="str">
        <f t="shared" si="7"/>
        <v/>
      </c>
      <c r="T70" s="41" t="str">
        <f t="shared" si="8"/>
        <v/>
      </c>
      <c r="U70" s="41" t="str">
        <f t="shared" si="24"/>
        <v/>
      </c>
      <c r="W70" s="74" t="str">
        <f>IF('Job Database'!$X70="", "", 'Job Database'!$X70)</f>
        <v/>
      </c>
      <c r="Y70" s="41" t="str">
        <f>IF($W70="", "", IF(COUNTIF($I$11:$I$3035, $W70)&gt;0, "", MAX($Y$10:$Y69)+1))</f>
        <v/>
      </c>
      <c r="Z70" s="41">
        <v>60</v>
      </c>
      <c r="AA70" s="58" t="str">
        <f t="shared" si="25"/>
        <v/>
      </c>
      <c r="AC70" s="41" t="str">
        <f t="shared" si="9"/>
        <v/>
      </c>
      <c r="AE70" s="41" t="str">
        <f t="shared" si="26"/>
        <v/>
      </c>
      <c r="AJ70" s="154" t="str">
        <f t="shared" si="27"/>
        <v/>
      </c>
      <c r="AL70" s="120" t="str">
        <f t="shared" si="28"/>
        <v/>
      </c>
      <c r="AM70" s="104" t="str">
        <f t="shared" si="29"/>
        <v/>
      </c>
      <c r="AN70" s="104" t="str">
        <f t="shared" si="30"/>
        <v/>
      </c>
      <c r="AO70" s="104" t="str">
        <f t="shared" si="10"/>
        <v/>
      </c>
      <c r="AP70" s="104" t="str">
        <f t="shared" si="11"/>
        <v/>
      </c>
      <c r="AQ70" s="121" t="str">
        <f t="shared" si="31"/>
        <v/>
      </c>
      <c r="AS70" s="88" t="str">
        <f t="shared" si="12"/>
        <v/>
      </c>
      <c r="AT70" s="68" t="str">
        <f t="shared" si="32"/>
        <v/>
      </c>
      <c r="AU70" s="68" t="str">
        <f t="shared" si="33"/>
        <v/>
      </c>
      <c r="AV70" s="68" t="str">
        <f t="shared" si="34"/>
        <v/>
      </c>
      <c r="AW70" s="88" t="str">
        <f t="shared" si="13"/>
        <v/>
      </c>
      <c r="AZ70" s="88" t="str">
        <f t="shared" si="14"/>
        <v/>
      </c>
      <c r="BA70" s="68" t="str">
        <f t="shared" si="15"/>
        <v/>
      </c>
      <c r="BB70" s="68" t="str">
        <f t="shared" si="16"/>
        <v/>
      </c>
      <c r="BC70" s="68" t="str">
        <f t="shared" si="17"/>
        <v/>
      </c>
      <c r="BD70" s="69" t="str">
        <f t="shared" si="18"/>
        <v/>
      </c>
      <c r="BE70" s="69" t="str">
        <f t="shared" si="35"/>
        <v/>
      </c>
      <c r="BJ70" s="100"/>
      <c r="BT70" s="138" t="str">
        <f t="shared" ca="1" si="36"/>
        <v/>
      </c>
      <c r="BU70" s="139" t="str">
        <f t="shared" ca="1" si="37"/>
        <v/>
      </c>
      <c r="BW70" s="138" t="str">
        <f t="shared" si="38"/>
        <v/>
      </c>
      <c r="BX70" s="104" t="str">
        <f t="shared" si="39"/>
        <v/>
      </c>
      <c r="BY70" s="139" t="str">
        <f t="shared" si="40"/>
        <v/>
      </c>
      <c r="CA70" s="138" t="str">
        <f t="shared" si="41"/>
        <v/>
      </c>
      <c r="CB70" s="104" t="str">
        <f t="shared" si="42"/>
        <v/>
      </c>
      <c r="CC70" s="139" t="str">
        <f t="shared" si="43"/>
        <v/>
      </c>
      <c r="CE70" s="162" t="str">
        <f t="shared" si="44"/>
        <v/>
      </c>
      <c r="CF70" s="163" t="str">
        <f t="shared" si="45"/>
        <v/>
      </c>
      <c r="CG70" s="164" t="str">
        <f t="shared" si="46"/>
        <v/>
      </c>
      <c r="CI70" s="162" t="str">
        <f t="shared" si="47"/>
        <v/>
      </c>
      <c r="CJ70" s="163" t="str">
        <f t="shared" si="53"/>
        <v/>
      </c>
      <c r="CK70" s="164" t="str">
        <f t="shared" si="54"/>
        <v/>
      </c>
      <c r="CM70" s="169" t="str">
        <f t="shared" si="48"/>
        <v/>
      </c>
      <c r="CN70" s="139" t="str">
        <f t="shared" si="49"/>
        <v/>
      </c>
      <c r="CP70" s="41" t="str">
        <f>IF($CM70="", "", COUNTIF($CM$11:$CM$3035, "&lt;"&amp;$CM70)+1+COUNTIF($CM$11:$CM70, $CM70)-1)</f>
        <v/>
      </c>
    </row>
    <row r="71" spans="1:94" x14ac:dyDescent="0.25">
      <c r="A71" s="40"/>
      <c r="B71" s="82" t="str">
        <f>IF($I71="", "", IFERROR(INDEX('Job Database'!$AE$11:$AE$3035, MATCH($I71, 'Job Database'!$X$11:$X$3035, 0)), ""))</f>
        <v/>
      </c>
      <c r="C71" s="69" t="str">
        <f>IF($I71="", "", IF(COUNTIF('Job Database'!$X$11:$X$3035, $I71)=0, $AC$5, $AC$4))</f>
        <v/>
      </c>
      <c r="D71" s="40"/>
      <c r="E71" s="85" t="str">
        <f>IF($I71="", "", IF(IFERROR(INDEX('Job Database'!$M$11:$M$3035, MATCH($I71, 'Job Database'!$X$11:$X$3035, 0)), "")="", "", IFERROR(INDEX('Job Database'!$M$11:$M$3035, MATCH($I71, 'Job Database'!$X$11:$X$3035, 0)), "")))</f>
        <v/>
      </c>
      <c r="F71" s="40"/>
      <c r="G71" s="88" t="str">
        <f t="shared" si="23"/>
        <v/>
      </c>
      <c r="H71" s="40"/>
      <c r="I71" s="24"/>
      <c r="J71" s="34"/>
      <c r="K71" s="106"/>
      <c r="L71" s="79"/>
      <c r="M71" s="34"/>
      <c r="N71" s="79"/>
      <c r="O71" s="31"/>
      <c r="P71" s="53"/>
      <c r="Q71" s="40"/>
      <c r="S71" s="41" t="str">
        <f t="shared" si="7"/>
        <v/>
      </c>
      <c r="T71" s="41" t="str">
        <f t="shared" si="8"/>
        <v/>
      </c>
      <c r="U71" s="41" t="str">
        <f t="shared" si="24"/>
        <v/>
      </c>
      <c r="W71" s="74" t="str">
        <f>IF('Job Database'!$X71="", "", 'Job Database'!$X71)</f>
        <v/>
      </c>
      <c r="Y71" s="41" t="str">
        <f>IF($W71="", "", IF(COUNTIF($I$11:$I$3035, $W71)&gt;0, "", MAX($Y$10:$Y70)+1))</f>
        <v/>
      </c>
      <c r="Z71" s="41">
        <v>61</v>
      </c>
      <c r="AA71" s="58" t="str">
        <f t="shared" si="25"/>
        <v/>
      </c>
      <c r="AC71" s="41" t="str">
        <f t="shared" si="9"/>
        <v/>
      </c>
      <c r="AE71" s="41" t="str">
        <f t="shared" si="26"/>
        <v/>
      </c>
      <c r="AJ71" s="154" t="str">
        <f t="shared" si="27"/>
        <v/>
      </c>
      <c r="AL71" s="120" t="str">
        <f t="shared" si="28"/>
        <v/>
      </c>
      <c r="AM71" s="104" t="str">
        <f t="shared" si="29"/>
        <v/>
      </c>
      <c r="AN71" s="104" t="str">
        <f t="shared" si="30"/>
        <v/>
      </c>
      <c r="AO71" s="104" t="str">
        <f t="shared" si="10"/>
        <v/>
      </c>
      <c r="AP71" s="104" t="str">
        <f t="shared" si="11"/>
        <v/>
      </c>
      <c r="AQ71" s="121" t="str">
        <f t="shared" si="31"/>
        <v/>
      </c>
      <c r="AS71" s="88" t="str">
        <f t="shared" si="12"/>
        <v/>
      </c>
      <c r="AT71" s="68" t="str">
        <f t="shared" si="32"/>
        <v/>
      </c>
      <c r="AU71" s="68" t="str">
        <f t="shared" si="33"/>
        <v/>
      </c>
      <c r="AV71" s="68" t="str">
        <f t="shared" si="34"/>
        <v/>
      </c>
      <c r="AW71" s="88" t="str">
        <f t="shared" si="13"/>
        <v/>
      </c>
      <c r="AZ71" s="88" t="str">
        <f t="shared" si="14"/>
        <v/>
      </c>
      <c r="BA71" s="68" t="str">
        <f t="shared" si="15"/>
        <v/>
      </c>
      <c r="BB71" s="68" t="str">
        <f t="shared" si="16"/>
        <v/>
      </c>
      <c r="BC71" s="68" t="str">
        <f t="shared" si="17"/>
        <v/>
      </c>
      <c r="BD71" s="69" t="str">
        <f t="shared" si="18"/>
        <v/>
      </c>
      <c r="BE71" s="69" t="str">
        <f t="shared" si="35"/>
        <v/>
      </c>
      <c r="BJ71" s="100"/>
      <c r="BT71" s="138" t="str">
        <f t="shared" ca="1" si="36"/>
        <v/>
      </c>
      <c r="BU71" s="139" t="str">
        <f t="shared" ca="1" si="37"/>
        <v/>
      </c>
      <c r="BW71" s="138" t="str">
        <f t="shared" si="38"/>
        <v/>
      </c>
      <c r="BX71" s="104" t="str">
        <f t="shared" si="39"/>
        <v/>
      </c>
      <c r="BY71" s="139" t="str">
        <f t="shared" si="40"/>
        <v/>
      </c>
      <c r="CA71" s="138" t="str">
        <f t="shared" si="41"/>
        <v/>
      </c>
      <c r="CB71" s="104" t="str">
        <f t="shared" si="42"/>
        <v/>
      </c>
      <c r="CC71" s="139" t="str">
        <f t="shared" si="43"/>
        <v/>
      </c>
      <c r="CE71" s="162" t="str">
        <f t="shared" si="44"/>
        <v/>
      </c>
      <c r="CF71" s="163" t="str">
        <f t="shared" si="45"/>
        <v/>
      </c>
      <c r="CG71" s="164" t="str">
        <f t="shared" si="46"/>
        <v/>
      </c>
      <c r="CI71" s="162" t="str">
        <f t="shared" si="47"/>
        <v/>
      </c>
      <c r="CJ71" s="163" t="str">
        <f t="shared" si="53"/>
        <v/>
      </c>
      <c r="CK71" s="164" t="str">
        <f t="shared" si="54"/>
        <v/>
      </c>
      <c r="CM71" s="169" t="str">
        <f t="shared" si="48"/>
        <v/>
      </c>
      <c r="CN71" s="139" t="str">
        <f t="shared" si="49"/>
        <v/>
      </c>
      <c r="CP71" s="41" t="str">
        <f>IF($CM71="", "", COUNTIF($CM$11:$CM$3035, "&lt;"&amp;$CM71)+1+COUNTIF($CM$11:$CM71, $CM71)-1)</f>
        <v/>
      </c>
    </row>
    <row r="72" spans="1:94" x14ac:dyDescent="0.25">
      <c r="A72" s="40"/>
      <c r="B72" s="82" t="str">
        <f>IF($I72="", "", IFERROR(INDEX('Job Database'!$AE$11:$AE$3035, MATCH($I72, 'Job Database'!$X$11:$X$3035, 0)), ""))</f>
        <v/>
      </c>
      <c r="C72" s="69" t="str">
        <f>IF($I72="", "", IF(COUNTIF('Job Database'!$X$11:$X$3035, $I72)=0, $AC$5, $AC$4))</f>
        <v/>
      </c>
      <c r="D72" s="40"/>
      <c r="E72" s="85" t="str">
        <f>IF($I72="", "", IF(IFERROR(INDEX('Job Database'!$M$11:$M$3035, MATCH($I72, 'Job Database'!$X$11:$X$3035, 0)), "")="", "", IFERROR(INDEX('Job Database'!$M$11:$M$3035, MATCH($I72, 'Job Database'!$X$11:$X$3035, 0)), "")))</f>
        <v/>
      </c>
      <c r="F72" s="40"/>
      <c r="G72" s="88" t="str">
        <f t="shared" si="23"/>
        <v/>
      </c>
      <c r="H72" s="40"/>
      <c r="I72" s="24"/>
      <c r="J72" s="34"/>
      <c r="K72" s="106"/>
      <c r="L72" s="79"/>
      <c r="M72" s="34"/>
      <c r="N72" s="79"/>
      <c r="O72" s="31"/>
      <c r="P72" s="53"/>
      <c r="Q72" s="40"/>
      <c r="S72" s="41" t="str">
        <f t="shared" si="7"/>
        <v/>
      </c>
      <c r="T72" s="41" t="str">
        <f t="shared" si="8"/>
        <v/>
      </c>
      <c r="U72" s="41" t="str">
        <f t="shared" si="24"/>
        <v/>
      </c>
      <c r="W72" s="74" t="str">
        <f>IF('Job Database'!$X72="", "", 'Job Database'!$X72)</f>
        <v/>
      </c>
      <c r="Y72" s="41" t="str">
        <f>IF($W72="", "", IF(COUNTIF($I$11:$I$3035, $W72)&gt;0, "", MAX($Y$10:$Y71)+1))</f>
        <v/>
      </c>
      <c r="Z72" s="41">
        <v>62</v>
      </c>
      <c r="AA72" s="58" t="str">
        <f t="shared" si="25"/>
        <v/>
      </c>
      <c r="AC72" s="41" t="str">
        <f t="shared" si="9"/>
        <v/>
      </c>
      <c r="AE72" s="41" t="str">
        <f t="shared" si="26"/>
        <v/>
      </c>
      <c r="AJ72" s="154" t="str">
        <f t="shared" si="27"/>
        <v/>
      </c>
      <c r="AL72" s="120" t="str">
        <f t="shared" si="28"/>
        <v/>
      </c>
      <c r="AM72" s="104" t="str">
        <f t="shared" si="29"/>
        <v/>
      </c>
      <c r="AN72" s="104" t="str">
        <f t="shared" si="30"/>
        <v/>
      </c>
      <c r="AO72" s="104" t="str">
        <f t="shared" si="10"/>
        <v/>
      </c>
      <c r="AP72" s="104" t="str">
        <f t="shared" si="11"/>
        <v/>
      </c>
      <c r="AQ72" s="121" t="str">
        <f t="shared" si="31"/>
        <v/>
      </c>
      <c r="AS72" s="88" t="str">
        <f t="shared" si="12"/>
        <v/>
      </c>
      <c r="AT72" s="68" t="str">
        <f t="shared" si="32"/>
        <v/>
      </c>
      <c r="AU72" s="68" t="str">
        <f t="shared" si="33"/>
        <v/>
      </c>
      <c r="AV72" s="68" t="str">
        <f t="shared" si="34"/>
        <v/>
      </c>
      <c r="AW72" s="88" t="str">
        <f t="shared" si="13"/>
        <v/>
      </c>
      <c r="AZ72" s="88" t="str">
        <f t="shared" si="14"/>
        <v/>
      </c>
      <c r="BA72" s="68" t="str">
        <f t="shared" si="15"/>
        <v/>
      </c>
      <c r="BB72" s="68" t="str">
        <f t="shared" si="16"/>
        <v/>
      </c>
      <c r="BC72" s="68" t="str">
        <f t="shared" si="17"/>
        <v/>
      </c>
      <c r="BD72" s="69" t="str">
        <f t="shared" si="18"/>
        <v/>
      </c>
      <c r="BE72" s="69" t="str">
        <f t="shared" si="35"/>
        <v/>
      </c>
      <c r="BT72" s="138" t="str">
        <f t="shared" ca="1" si="36"/>
        <v/>
      </c>
      <c r="BU72" s="139" t="str">
        <f t="shared" ca="1" si="37"/>
        <v/>
      </c>
      <c r="BW72" s="138" t="str">
        <f t="shared" si="38"/>
        <v/>
      </c>
      <c r="BX72" s="104" t="str">
        <f t="shared" si="39"/>
        <v/>
      </c>
      <c r="BY72" s="139" t="str">
        <f t="shared" si="40"/>
        <v/>
      </c>
      <c r="CA72" s="138" t="str">
        <f t="shared" si="41"/>
        <v/>
      </c>
      <c r="CB72" s="104" t="str">
        <f t="shared" si="42"/>
        <v/>
      </c>
      <c r="CC72" s="139" t="str">
        <f t="shared" si="43"/>
        <v/>
      </c>
      <c r="CE72" s="162" t="str">
        <f t="shared" si="44"/>
        <v/>
      </c>
      <c r="CF72" s="163" t="str">
        <f t="shared" si="45"/>
        <v/>
      </c>
      <c r="CG72" s="164" t="str">
        <f t="shared" si="46"/>
        <v/>
      </c>
      <c r="CI72" s="162" t="str">
        <f t="shared" si="47"/>
        <v/>
      </c>
      <c r="CJ72" s="163" t="str">
        <f t="shared" si="53"/>
        <v/>
      </c>
      <c r="CK72" s="164" t="str">
        <f t="shared" si="54"/>
        <v/>
      </c>
      <c r="CM72" s="169" t="str">
        <f t="shared" si="48"/>
        <v/>
      </c>
      <c r="CN72" s="139" t="str">
        <f t="shared" si="49"/>
        <v/>
      </c>
      <c r="CP72" s="41" t="str">
        <f>IF($CM72="", "", COUNTIF($CM$11:$CM$3035, "&lt;"&amp;$CM72)+1+COUNTIF($CM$11:$CM72, $CM72)-1)</f>
        <v/>
      </c>
    </row>
    <row r="73" spans="1:94" x14ac:dyDescent="0.25">
      <c r="A73" s="40"/>
      <c r="B73" s="82" t="str">
        <f>IF($I73="", "", IFERROR(INDEX('Job Database'!$AE$11:$AE$3035, MATCH($I73, 'Job Database'!$X$11:$X$3035, 0)), ""))</f>
        <v/>
      </c>
      <c r="C73" s="69" t="str">
        <f>IF($I73="", "", IF(COUNTIF('Job Database'!$X$11:$X$3035, $I73)=0, $AC$5, $AC$4))</f>
        <v/>
      </c>
      <c r="D73" s="40"/>
      <c r="E73" s="85" t="str">
        <f>IF($I73="", "", IF(IFERROR(INDEX('Job Database'!$M$11:$M$3035, MATCH($I73, 'Job Database'!$X$11:$X$3035, 0)), "")="", "", IFERROR(INDEX('Job Database'!$M$11:$M$3035, MATCH($I73, 'Job Database'!$X$11:$X$3035, 0)), "")))</f>
        <v/>
      </c>
      <c r="F73" s="40"/>
      <c r="G73" s="88" t="str">
        <f t="shared" si="23"/>
        <v/>
      </c>
      <c r="H73" s="40"/>
      <c r="I73" s="24"/>
      <c r="J73" s="34"/>
      <c r="K73" s="106"/>
      <c r="L73" s="79"/>
      <c r="M73" s="34"/>
      <c r="N73" s="79"/>
      <c r="O73" s="31"/>
      <c r="P73" s="53"/>
      <c r="Q73" s="40"/>
      <c r="S73" s="41" t="str">
        <f t="shared" si="7"/>
        <v/>
      </c>
      <c r="T73" s="41" t="str">
        <f t="shared" si="8"/>
        <v/>
      </c>
      <c r="U73" s="41" t="str">
        <f t="shared" si="24"/>
        <v/>
      </c>
      <c r="W73" s="74" t="str">
        <f>IF('Job Database'!$X73="", "", 'Job Database'!$X73)</f>
        <v/>
      </c>
      <c r="Y73" s="41" t="str">
        <f>IF($W73="", "", IF(COUNTIF($I$11:$I$3035, $W73)&gt;0, "", MAX($Y$10:$Y72)+1))</f>
        <v/>
      </c>
      <c r="Z73" s="41">
        <v>63</v>
      </c>
      <c r="AA73" s="58" t="str">
        <f t="shared" si="25"/>
        <v/>
      </c>
      <c r="AC73" s="41" t="str">
        <f t="shared" si="9"/>
        <v/>
      </c>
      <c r="AE73" s="41" t="str">
        <f t="shared" si="26"/>
        <v/>
      </c>
      <c r="AJ73" s="154" t="str">
        <f t="shared" si="27"/>
        <v/>
      </c>
      <c r="AL73" s="120" t="str">
        <f t="shared" si="28"/>
        <v/>
      </c>
      <c r="AM73" s="104" t="str">
        <f t="shared" si="29"/>
        <v/>
      </c>
      <c r="AN73" s="104" t="str">
        <f t="shared" si="30"/>
        <v/>
      </c>
      <c r="AO73" s="104" t="str">
        <f t="shared" si="10"/>
        <v/>
      </c>
      <c r="AP73" s="104" t="str">
        <f t="shared" si="11"/>
        <v/>
      </c>
      <c r="AQ73" s="121" t="str">
        <f t="shared" si="31"/>
        <v/>
      </c>
      <c r="AS73" s="88" t="str">
        <f t="shared" si="12"/>
        <v/>
      </c>
      <c r="AT73" s="68" t="str">
        <f t="shared" si="32"/>
        <v/>
      </c>
      <c r="AU73" s="68" t="str">
        <f t="shared" si="33"/>
        <v/>
      </c>
      <c r="AV73" s="68" t="str">
        <f t="shared" si="34"/>
        <v/>
      </c>
      <c r="AW73" s="88" t="str">
        <f t="shared" si="13"/>
        <v/>
      </c>
      <c r="AZ73" s="88" t="str">
        <f t="shared" si="14"/>
        <v/>
      </c>
      <c r="BA73" s="68" t="str">
        <f t="shared" si="15"/>
        <v/>
      </c>
      <c r="BB73" s="68" t="str">
        <f t="shared" si="16"/>
        <v/>
      </c>
      <c r="BC73" s="68" t="str">
        <f t="shared" si="17"/>
        <v/>
      </c>
      <c r="BD73" s="69" t="str">
        <f t="shared" si="18"/>
        <v/>
      </c>
      <c r="BE73" s="69" t="str">
        <f t="shared" si="35"/>
        <v/>
      </c>
      <c r="BT73" s="138" t="str">
        <f t="shared" ca="1" si="36"/>
        <v/>
      </c>
      <c r="BU73" s="139" t="str">
        <f t="shared" ca="1" si="37"/>
        <v/>
      </c>
      <c r="BW73" s="138" t="str">
        <f t="shared" si="38"/>
        <v/>
      </c>
      <c r="BX73" s="104" t="str">
        <f t="shared" si="39"/>
        <v/>
      </c>
      <c r="BY73" s="139" t="str">
        <f t="shared" si="40"/>
        <v/>
      </c>
      <c r="CA73" s="138" t="str">
        <f t="shared" si="41"/>
        <v/>
      </c>
      <c r="CB73" s="104" t="str">
        <f t="shared" si="42"/>
        <v/>
      </c>
      <c r="CC73" s="139" t="str">
        <f t="shared" si="43"/>
        <v/>
      </c>
      <c r="CE73" s="162" t="str">
        <f t="shared" si="44"/>
        <v/>
      </c>
      <c r="CF73" s="163" t="str">
        <f t="shared" si="45"/>
        <v/>
      </c>
      <c r="CG73" s="164" t="str">
        <f t="shared" si="46"/>
        <v/>
      </c>
      <c r="CI73" s="162" t="str">
        <f t="shared" si="47"/>
        <v/>
      </c>
      <c r="CJ73" s="163" t="str">
        <f t="shared" si="53"/>
        <v/>
      </c>
      <c r="CK73" s="164" t="str">
        <f t="shared" si="54"/>
        <v/>
      </c>
      <c r="CM73" s="169" t="str">
        <f t="shared" si="48"/>
        <v/>
      </c>
      <c r="CN73" s="139" t="str">
        <f t="shared" si="49"/>
        <v/>
      </c>
      <c r="CP73" s="41" t="str">
        <f>IF($CM73="", "", COUNTIF($CM$11:$CM$3035, "&lt;"&amp;$CM73)+1+COUNTIF($CM$11:$CM73, $CM73)-1)</f>
        <v/>
      </c>
    </row>
    <row r="74" spans="1:94" x14ac:dyDescent="0.25">
      <c r="A74" s="40"/>
      <c r="B74" s="82" t="str">
        <f>IF($I74="", "", IFERROR(INDEX('Job Database'!$AE$11:$AE$3035, MATCH($I74, 'Job Database'!$X$11:$X$3035, 0)), ""))</f>
        <v/>
      </c>
      <c r="C74" s="69" t="str">
        <f>IF($I74="", "", IF(COUNTIF('Job Database'!$X$11:$X$3035, $I74)=0, $AC$5, $AC$4))</f>
        <v/>
      </c>
      <c r="D74" s="40"/>
      <c r="E74" s="85" t="str">
        <f>IF($I74="", "", IF(IFERROR(INDEX('Job Database'!$M$11:$M$3035, MATCH($I74, 'Job Database'!$X$11:$X$3035, 0)), "")="", "", IFERROR(INDEX('Job Database'!$M$11:$M$3035, MATCH($I74, 'Job Database'!$X$11:$X$3035, 0)), "")))</f>
        <v/>
      </c>
      <c r="F74" s="40"/>
      <c r="G74" s="88" t="str">
        <f t="shared" si="23"/>
        <v/>
      </c>
      <c r="H74" s="40"/>
      <c r="I74" s="24"/>
      <c r="J74" s="34"/>
      <c r="K74" s="106"/>
      <c r="L74" s="79"/>
      <c r="M74" s="34"/>
      <c r="N74" s="79"/>
      <c r="O74" s="31"/>
      <c r="P74" s="53"/>
      <c r="Q74" s="40"/>
      <c r="S74" s="41" t="str">
        <f t="shared" si="7"/>
        <v/>
      </c>
      <c r="T74" s="41" t="str">
        <f t="shared" si="8"/>
        <v/>
      </c>
      <c r="U74" s="41" t="str">
        <f t="shared" si="24"/>
        <v/>
      </c>
      <c r="W74" s="74" t="str">
        <f>IF('Job Database'!$X74="", "", 'Job Database'!$X74)</f>
        <v/>
      </c>
      <c r="Y74" s="41" t="str">
        <f>IF($W74="", "", IF(COUNTIF($I$11:$I$3035, $W74)&gt;0, "", MAX($Y$10:$Y73)+1))</f>
        <v/>
      </c>
      <c r="Z74" s="41">
        <v>64</v>
      </c>
      <c r="AA74" s="58" t="str">
        <f t="shared" si="25"/>
        <v/>
      </c>
      <c r="AC74" s="41" t="str">
        <f t="shared" si="9"/>
        <v/>
      </c>
      <c r="AE74" s="41" t="str">
        <f t="shared" si="26"/>
        <v/>
      </c>
      <c r="AJ74" s="154" t="str">
        <f t="shared" si="27"/>
        <v/>
      </c>
      <c r="AL74" s="120" t="str">
        <f t="shared" si="28"/>
        <v/>
      </c>
      <c r="AM74" s="104" t="str">
        <f t="shared" si="29"/>
        <v/>
      </c>
      <c r="AN74" s="104" t="str">
        <f t="shared" si="30"/>
        <v/>
      </c>
      <c r="AO74" s="104" t="str">
        <f t="shared" si="10"/>
        <v/>
      </c>
      <c r="AP74" s="104" t="str">
        <f t="shared" si="11"/>
        <v/>
      </c>
      <c r="AQ74" s="121" t="str">
        <f t="shared" si="31"/>
        <v/>
      </c>
      <c r="AS74" s="88" t="str">
        <f t="shared" si="12"/>
        <v/>
      </c>
      <c r="AT74" s="68" t="str">
        <f t="shared" si="32"/>
        <v/>
      </c>
      <c r="AU74" s="68" t="str">
        <f t="shared" si="33"/>
        <v/>
      </c>
      <c r="AV74" s="68" t="str">
        <f t="shared" si="34"/>
        <v/>
      </c>
      <c r="AW74" s="88" t="str">
        <f t="shared" si="13"/>
        <v/>
      </c>
      <c r="AZ74" s="88" t="str">
        <f t="shared" si="14"/>
        <v/>
      </c>
      <c r="BA74" s="68" t="str">
        <f t="shared" si="15"/>
        <v/>
      </c>
      <c r="BB74" s="68" t="str">
        <f t="shared" si="16"/>
        <v/>
      </c>
      <c r="BC74" s="68" t="str">
        <f t="shared" si="17"/>
        <v/>
      </c>
      <c r="BD74" s="69" t="str">
        <f t="shared" si="18"/>
        <v/>
      </c>
      <c r="BE74" s="69" t="str">
        <f t="shared" si="35"/>
        <v/>
      </c>
      <c r="BT74" s="138" t="str">
        <f t="shared" ca="1" si="36"/>
        <v/>
      </c>
      <c r="BU74" s="139" t="str">
        <f t="shared" ca="1" si="37"/>
        <v/>
      </c>
      <c r="BW74" s="138" t="str">
        <f t="shared" si="38"/>
        <v/>
      </c>
      <c r="BX74" s="104" t="str">
        <f t="shared" si="39"/>
        <v/>
      </c>
      <c r="BY74" s="139" t="str">
        <f t="shared" si="40"/>
        <v/>
      </c>
      <c r="CA74" s="138" t="str">
        <f t="shared" si="41"/>
        <v/>
      </c>
      <c r="CB74" s="104" t="str">
        <f t="shared" si="42"/>
        <v/>
      </c>
      <c r="CC74" s="139" t="str">
        <f t="shared" si="43"/>
        <v/>
      </c>
      <c r="CE74" s="162" t="str">
        <f t="shared" si="44"/>
        <v/>
      </c>
      <c r="CF74" s="163" t="str">
        <f t="shared" si="45"/>
        <v/>
      </c>
      <c r="CG74" s="164" t="str">
        <f t="shared" si="46"/>
        <v/>
      </c>
      <c r="CI74" s="162" t="str">
        <f t="shared" si="47"/>
        <v/>
      </c>
      <c r="CJ74" s="163" t="str">
        <f t="shared" si="53"/>
        <v/>
      </c>
      <c r="CK74" s="164" t="str">
        <f t="shared" si="54"/>
        <v/>
      </c>
      <c r="CM74" s="169" t="str">
        <f t="shared" si="48"/>
        <v/>
      </c>
      <c r="CN74" s="139" t="str">
        <f t="shared" si="49"/>
        <v/>
      </c>
      <c r="CP74" s="41" t="str">
        <f>IF($CM74="", "", COUNTIF($CM$11:$CM$3035, "&lt;"&amp;$CM74)+1+COUNTIF($CM$11:$CM74, $CM74)-1)</f>
        <v/>
      </c>
    </row>
    <row r="75" spans="1:94" x14ac:dyDescent="0.25">
      <c r="A75" s="40"/>
      <c r="B75" s="82" t="str">
        <f>IF($I75="", "", IFERROR(INDEX('Job Database'!$AE$11:$AE$3035, MATCH($I75, 'Job Database'!$X$11:$X$3035, 0)), ""))</f>
        <v/>
      </c>
      <c r="C75" s="69" t="str">
        <f>IF($I75="", "", IF(COUNTIF('Job Database'!$X$11:$X$3035, $I75)=0, $AC$5, $AC$4))</f>
        <v/>
      </c>
      <c r="D75" s="40"/>
      <c r="E75" s="85" t="str">
        <f>IF($I75="", "", IF(IFERROR(INDEX('Job Database'!$M$11:$M$3035, MATCH($I75, 'Job Database'!$X$11:$X$3035, 0)), "")="", "", IFERROR(INDEX('Job Database'!$M$11:$M$3035, MATCH($I75, 'Job Database'!$X$11:$X$3035, 0)), "")))</f>
        <v/>
      </c>
      <c r="F75" s="40"/>
      <c r="G75" s="88" t="str">
        <f t="shared" si="23"/>
        <v/>
      </c>
      <c r="H75" s="40"/>
      <c r="I75" s="24"/>
      <c r="J75" s="34"/>
      <c r="K75" s="106"/>
      <c r="L75" s="79"/>
      <c r="M75" s="34"/>
      <c r="N75" s="79"/>
      <c r="O75" s="31"/>
      <c r="P75" s="53"/>
      <c r="Q75" s="40"/>
      <c r="S75" s="41" t="str">
        <f t="shared" ref="S75:S138" si="59">IF($K75="", "", IF($AG$5&lt;=$K75, "X", ""))</f>
        <v/>
      </c>
      <c r="T75" s="41" t="str">
        <f t="shared" ref="T75:T138" si="60">IF($K75="", "", IF($AG$5&gt;$K75, "X", ""))</f>
        <v/>
      </c>
      <c r="U75" s="41" t="str">
        <f t="shared" si="24"/>
        <v/>
      </c>
      <c r="W75" s="74" t="str">
        <f>IF('Job Database'!$X75="", "", 'Job Database'!$X75)</f>
        <v/>
      </c>
      <c r="Y75" s="41" t="str">
        <f>IF($W75="", "", IF(COUNTIF($I$11:$I$3035, $W75)&gt;0, "", MAX($Y$10:$Y74)+1))</f>
        <v/>
      </c>
      <c r="Z75" s="41">
        <v>65</v>
      </c>
      <c r="AA75" s="58" t="str">
        <f t="shared" si="25"/>
        <v/>
      </c>
      <c r="AC75" s="41" t="str">
        <f t="shared" ref="AC75:AC138" si="61">IF($I75="", "", IF(COUNTIF($W$11:$W$3035, $I75)=0, "X", ""))</f>
        <v/>
      </c>
      <c r="AE75" s="41" t="str">
        <f t="shared" si="26"/>
        <v/>
      </c>
      <c r="AJ75" s="154" t="str">
        <f t="shared" si="27"/>
        <v/>
      </c>
      <c r="AL75" s="120" t="str">
        <f t="shared" si="28"/>
        <v/>
      </c>
      <c r="AM75" s="104" t="str">
        <f t="shared" si="29"/>
        <v/>
      </c>
      <c r="AN75" s="104" t="str">
        <f t="shared" si="30"/>
        <v/>
      </c>
      <c r="AO75" s="104" t="str">
        <f t="shared" ref="AO75:AO138" si="62">IF(COUNTIF($AZ75:$BE75, $AZ$5)&gt;0, "X", "")</f>
        <v/>
      </c>
      <c r="AP75" s="104" t="str">
        <f t="shared" ref="AP75:AP138" si="63">IF(COUNTIF($AZ75:$BE75, $AZ$4)&gt;0, "X", "")</f>
        <v/>
      </c>
      <c r="AQ75" s="121" t="str">
        <f t="shared" si="31"/>
        <v/>
      </c>
      <c r="AS75" s="88" t="str">
        <f t="shared" ref="AS75:AS138" si="64">IF(OR(NOT(J75=""), E75="", NOT($O75=""), NOT($P75="")), "", NETWORKDAYS(E75, $AG$5, $BJ$34:$BJ$57))</f>
        <v/>
      </c>
      <c r="AT75" s="68" t="str">
        <f t="shared" si="32"/>
        <v/>
      </c>
      <c r="AU75" s="68" t="str">
        <f t="shared" si="33"/>
        <v/>
      </c>
      <c r="AV75" s="68" t="str">
        <f t="shared" si="34"/>
        <v/>
      </c>
      <c r="AW75" s="88" t="str">
        <f t="shared" ref="AW75:AW138" si="65">IF(OR(NOT(O75=""), N75="", NOT($O75=""), NOT($P75="")), "", NETWORKDAYS(N75, $AG$5, $BJ$34:$BJ$57))</f>
        <v/>
      </c>
      <c r="AZ75" s="88" t="str">
        <f t="shared" ref="AZ75:AZ138" si="66">IF(OR(AS75="", $U75="X"), "", IF(AS75&gt;=AS$7, $AZ$4, IF(AS75&gt;=AS$9, $AZ$5, "")))</f>
        <v/>
      </c>
      <c r="BA75" s="68" t="str">
        <f t="shared" ref="BA75:BA138" si="67">IF(OR(AT75="", $U75="X"), "", IF(AT75&gt;=AT$7, $AZ$4, IF(AT75&gt;=AT$9, $AZ$5, "")))</f>
        <v/>
      </c>
      <c r="BB75" s="68" t="str">
        <f t="shared" ref="BB75:BB138" si="68">IF(OR(AU75="", $U75="X"), "", IF(AU75&gt;=AU$7, $AZ$4, IF(AU75&gt;=AU$9, $AZ$5, "")))</f>
        <v/>
      </c>
      <c r="BC75" s="68" t="str">
        <f t="shared" ref="BC75:BC138" si="69">IF(OR(AV75="", $U75="X"), "", IF(AV75&gt;=AV$7, $AZ$4, IF(AV75&gt;=AV$9, $AZ$5, "")))</f>
        <v/>
      </c>
      <c r="BD75" s="69" t="str">
        <f t="shared" ref="BD75:BD138" si="70">IF(OR(AW75="", $U75="X"), "", IF(AW75&gt;=AW$7, $AZ$4, IF(AW75&gt;=AW$9, $AZ$5, "")))</f>
        <v/>
      </c>
      <c r="BE75" s="69" t="str">
        <f t="shared" si="35"/>
        <v/>
      </c>
      <c r="BT75" s="138" t="str">
        <f t="shared" ca="1" si="36"/>
        <v/>
      </c>
      <c r="BU75" s="139" t="str">
        <f t="shared" ca="1" si="37"/>
        <v/>
      </c>
      <c r="BW75" s="138" t="str">
        <f t="shared" si="38"/>
        <v/>
      </c>
      <c r="BX75" s="104" t="str">
        <f t="shared" si="39"/>
        <v/>
      </c>
      <c r="BY75" s="139" t="str">
        <f t="shared" si="40"/>
        <v/>
      </c>
      <c r="CA75" s="138" t="str">
        <f t="shared" si="41"/>
        <v/>
      </c>
      <c r="CB75" s="104" t="str">
        <f t="shared" si="42"/>
        <v/>
      </c>
      <c r="CC75" s="139" t="str">
        <f t="shared" si="43"/>
        <v/>
      </c>
      <c r="CE75" s="162" t="str">
        <f t="shared" si="44"/>
        <v/>
      </c>
      <c r="CF75" s="163" t="str">
        <f t="shared" si="45"/>
        <v/>
      </c>
      <c r="CG75" s="164" t="str">
        <f t="shared" si="46"/>
        <v/>
      </c>
      <c r="CI75" s="162" t="str">
        <f t="shared" si="47"/>
        <v/>
      </c>
      <c r="CJ75" s="163" t="str">
        <f t="shared" si="53"/>
        <v/>
      </c>
      <c r="CK75" s="164" t="str">
        <f t="shared" si="54"/>
        <v/>
      </c>
      <c r="CM75" s="169" t="str">
        <f t="shared" si="48"/>
        <v/>
      </c>
      <c r="CN75" s="139" t="str">
        <f t="shared" si="49"/>
        <v/>
      </c>
      <c r="CP75" s="41" t="str">
        <f>IF($CM75="", "", COUNTIF($CM$11:$CM$3035, "&lt;"&amp;$CM75)+1+COUNTIF($CM$11:$CM75, $CM75)-1)</f>
        <v/>
      </c>
    </row>
    <row r="76" spans="1:94" x14ac:dyDescent="0.25">
      <c r="A76" s="40"/>
      <c r="B76" s="82" t="str">
        <f>IF($I76="", "", IFERROR(INDEX('Job Database'!$AE$11:$AE$3035, MATCH($I76, 'Job Database'!$X$11:$X$3035, 0)), ""))</f>
        <v/>
      </c>
      <c r="C76" s="69" t="str">
        <f>IF($I76="", "", IF(COUNTIF('Job Database'!$X$11:$X$3035, $I76)=0, $AC$5, $AC$4))</f>
        <v/>
      </c>
      <c r="D76" s="40"/>
      <c r="E76" s="85" t="str">
        <f>IF($I76="", "", IF(IFERROR(INDEX('Job Database'!$M$11:$M$3035, MATCH($I76, 'Job Database'!$X$11:$X$3035, 0)), "")="", "", IFERROR(INDEX('Job Database'!$M$11:$M$3035, MATCH($I76, 'Job Database'!$X$11:$X$3035, 0)), "")))</f>
        <v/>
      </c>
      <c r="F76" s="40"/>
      <c r="G76" s="88" t="str">
        <f t="shared" ref="G76:G139" si="71">$AJ76</f>
        <v/>
      </c>
      <c r="H76" s="40"/>
      <c r="I76" s="24"/>
      <c r="J76" s="34"/>
      <c r="K76" s="106"/>
      <c r="L76" s="79"/>
      <c r="M76" s="34"/>
      <c r="N76" s="79"/>
      <c r="O76" s="31"/>
      <c r="P76" s="53"/>
      <c r="Q76" s="40"/>
      <c r="S76" s="41" t="str">
        <f t="shared" si="59"/>
        <v/>
      </c>
      <c r="T76" s="41" t="str">
        <f t="shared" si="60"/>
        <v/>
      </c>
      <c r="U76" s="41" t="str">
        <f t="shared" ref="U76:U139" si="72">IF(OR($S76="X", $T76="X"), "X", "")</f>
        <v/>
      </c>
      <c r="W76" s="74" t="str">
        <f>IF('Job Database'!$X76="", "", 'Job Database'!$X76)</f>
        <v/>
      </c>
      <c r="Y76" s="41" t="str">
        <f>IF($W76="", "", IF(COUNTIF($I$11:$I$3035, $W76)&gt;0, "", MAX($Y$10:$Y75)+1))</f>
        <v/>
      </c>
      <c r="Z76" s="41">
        <v>66</v>
      </c>
      <c r="AA76" s="58" t="str">
        <f t="shared" ref="AA76:AA139" si="73">IFERROR(INDEX($W$11:$W$3035, MATCH($Z76, $Y$11:$Y$3035, 0)), "")</f>
        <v/>
      </c>
      <c r="AC76" s="41" t="str">
        <f t="shared" si="61"/>
        <v/>
      </c>
      <c r="AE76" s="41" t="str">
        <f t="shared" ref="AE76:AE139" si="74">IF($I76="", "", IF(COUNTIF($I$11:$I$3035, $I76)&gt;1, "X", ""))</f>
        <v/>
      </c>
      <c r="AJ76" s="154" t="str">
        <f t="shared" ref="AJ76:AJ139" si="75">IFERROR(INDEX($AL$10:$AQ$10, $AK$10, MATCH("X", $AL76:$AQ76, 0)), "")</f>
        <v/>
      </c>
      <c r="AL76" s="120" t="str">
        <f t="shared" ref="AL76:AL139" si="76">IF(AND(OR($O76=$AG$15, $O76=$AG$16), $P76=$AH$11), "X", "")</f>
        <v/>
      </c>
      <c r="AM76" s="104" t="str">
        <f t="shared" ref="AM76:AM139" si="77">IF(AND(OR($O76=$AG$15, $O76=$AG$16), $P76=$AH$13), "X", "")</f>
        <v/>
      </c>
      <c r="AN76" s="104" t="str">
        <f t="shared" ref="AN76:AN139" si="78">IF(AND(AL76="", AM76="", AP76="", AQ76="", AO76="", NOT($I76="")), "X", "")</f>
        <v/>
      </c>
      <c r="AO76" s="104" t="str">
        <f t="shared" si="62"/>
        <v/>
      </c>
      <c r="AP76" s="104" t="str">
        <f t="shared" si="63"/>
        <v/>
      </c>
      <c r="AQ76" s="121" t="str">
        <f t="shared" ref="AQ76:AQ139" si="79">IF(COUNTIF($AG$11:$AG$14, $O76)&gt;0, "X", "")</f>
        <v/>
      </c>
      <c r="AS76" s="88" t="str">
        <f t="shared" si="64"/>
        <v/>
      </c>
      <c r="AT76" s="68" t="str">
        <f t="shared" ref="AT76:AT139" si="80">IF(OR($J76="", NOT(L76=""), NOT($O76=""), NOT($P76="")), "", NETWORKDAYS($J76, $AG$5, $BJ$34:$BJ$57))</f>
        <v/>
      </c>
      <c r="AU76" s="68" t="str">
        <f t="shared" ref="AU76:AU139" si="81">IF(OR($L76="", NOT(M76=""), NOT($O76=""), NOT($P76="")), "", NETWORKDAYS($L76, $AG$5, $BJ$34:$BJ$57))</f>
        <v/>
      </c>
      <c r="AV76" s="68" t="str">
        <f t="shared" ref="AV76:AV139" si="82">IF(OR($M76="", NOT(N76=""), NOT($O76=""), NOT($P76="")), "", NETWORKDAYS($M76, $AG$5, $BJ$34:$BJ$57))</f>
        <v/>
      </c>
      <c r="AW76" s="88" t="str">
        <f t="shared" si="65"/>
        <v/>
      </c>
      <c r="AZ76" s="88" t="str">
        <f t="shared" si="66"/>
        <v/>
      </c>
      <c r="BA76" s="68" t="str">
        <f t="shared" si="67"/>
        <v/>
      </c>
      <c r="BB76" s="68" t="str">
        <f t="shared" si="68"/>
        <v/>
      </c>
      <c r="BC76" s="68" t="str">
        <f t="shared" si="69"/>
        <v/>
      </c>
      <c r="BD76" s="69" t="str">
        <f t="shared" si="70"/>
        <v/>
      </c>
      <c r="BE76" s="69" t="str">
        <f t="shared" ref="BE76:BE139" si="83">BD76</f>
        <v/>
      </c>
      <c r="BT76" s="138" t="str">
        <f t="shared" ref="BT76:BT139" ca="1" si="84">IF($BU76="X", "", IF(COUNTIF($CA76:$CC76, "X")&gt;0, "X", ""))</f>
        <v/>
      </c>
      <c r="BU76" s="139" t="str">
        <f t="shared" ref="BU76:BU139" ca="1" si="85">IF(OR($L76=$AG$5, $M76=$AG$5, $N76=$AG$5), "X", "")</f>
        <v/>
      </c>
      <c r="BW76" s="138" t="str">
        <f t="shared" ref="BW76:BW139" si="86">IF(L76="", "", NETWORKDAYS($AG$5, L76, $BJ$34:$BJ$57))</f>
        <v/>
      </c>
      <c r="BX76" s="104" t="str">
        <f t="shared" ref="BX76:BX139" si="87">IF(M76="", "", NETWORKDAYS($AG$5, M76, $BJ$34:$BJ$57))</f>
        <v/>
      </c>
      <c r="BY76" s="139" t="str">
        <f t="shared" ref="BY76:BY139" si="88">IF(N76="", "", NETWORKDAYS($AG$5, N76, $BJ$34:$BJ$57))</f>
        <v/>
      </c>
      <c r="CA76" s="138" t="str">
        <f t="shared" ref="CA76:CA139" si="89">IF(BW76&lt;0, "", IF(BW76&lt;=$CA$9, "X", ""))</f>
        <v/>
      </c>
      <c r="CB76" s="104" t="str">
        <f t="shared" ref="CB76:CB139" si="90">IF(BX76&lt;0, "", IF(BX76&lt;=$CA$9, "X", ""))</f>
        <v/>
      </c>
      <c r="CC76" s="139" t="str">
        <f t="shared" ref="CC76:CC139" si="91">IF(BY76&lt;0, "", IF(BY76&lt;=$CA$9, "X", ""))</f>
        <v/>
      </c>
      <c r="CE76" s="162" t="str">
        <f t="shared" ref="CE76:CE139" si="92">IF(L76="", "", IF(L76=$AG$5, L76, ""))</f>
        <v/>
      </c>
      <c r="CF76" s="163" t="str">
        <f t="shared" ref="CF76:CF139" si="93">IF(M76="", "", IF(M76=$AG$5, M76, ""))</f>
        <v/>
      </c>
      <c r="CG76" s="164" t="str">
        <f t="shared" ref="CG76:CG139" si="94">IF(N76="", "", IF(N76=$AG$5, N76, ""))</f>
        <v/>
      </c>
      <c r="CI76" s="162" t="str">
        <f t="shared" ref="CI76:CI139" si="95">IF(CA76="", "", L76)</f>
        <v/>
      </c>
      <c r="CJ76" s="163" t="str">
        <f t="shared" si="53"/>
        <v/>
      </c>
      <c r="CK76" s="164" t="str">
        <f t="shared" si="54"/>
        <v/>
      </c>
      <c r="CM76" s="169" t="str">
        <f t="shared" ref="CM76:CM139" si="96">IF(NOT($CE76=""), $CE76, IF(NOT($CF76=""), $CF76, IF(NOT($CG76=""), $CG76, IF(NOT($CI76=""), $CI76, IF(NOT($CJ76=""), $CJ76, IF(NOT($CK76=""), $CK76, ""))))))</f>
        <v/>
      </c>
      <c r="CN76" s="139" t="str">
        <f t="shared" ref="CN76:CN139" si="97">IF(NOT($CE76=""), "TODAY - 1st Interview", IF(NOT($CF76=""), "TODAY - 2nd Interview", IF(NOT($CG76=""), "TODAY - 3rd Interview", IF(NOT($CI76=""), "Alert - 1st Interview", IF(NOT($CJ76=""), "Alert - 2nd Interview", IF(NOT($CK76=""), "Alert - 3rd Interview", ""))))))</f>
        <v/>
      </c>
      <c r="CP76" s="41" t="str">
        <f>IF($CM76="", "", COUNTIF($CM$11:$CM$3035, "&lt;"&amp;$CM76)+1+COUNTIF($CM$11:$CM76, $CM76)-1)</f>
        <v/>
      </c>
    </row>
    <row r="77" spans="1:94" x14ac:dyDescent="0.25">
      <c r="A77" s="40"/>
      <c r="B77" s="82" t="str">
        <f>IF($I77="", "", IFERROR(INDEX('Job Database'!$AE$11:$AE$3035, MATCH($I77, 'Job Database'!$X$11:$X$3035, 0)), ""))</f>
        <v/>
      </c>
      <c r="C77" s="69" t="str">
        <f>IF($I77="", "", IF(COUNTIF('Job Database'!$X$11:$X$3035, $I77)=0, $AC$5, $AC$4))</f>
        <v/>
      </c>
      <c r="D77" s="40"/>
      <c r="E77" s="85" t="str">
        <f>IF($I77="", "", IF(IFERROR(INDEX('Job Database'!$M$11:$M$3035, MATCH($I77, 'Job Database'!$X$11:$X$3035, 0)), "")="", "", IFERROR(INDEX('Job Database'!$M$11:$M$3035, MATCH($I77, 'Job Database'!$X$11:$X$3035, 0)), "")))</f>
        <v/>
      </c>
      <c r="F77" s="40"/>
      <c r="G77" s="88" t="str">
        <f t="shared" si="71"/>
        <v/>
      </c>
      <c r="H77" s="40"/>
      <c r="I77" s="24"/>
      <c r="J77" s="34"/>
      <c r="K77" s="106"/>
      <c r="L77" s="79"/>
      <c r="M77" s="34"/>
      <c r="N77" s="79"/>
      <c r="O77" s="31"/>
      <c r="P77" s="53"/>
      <c r="Q77" s="40"/>
      <c r="S77" s="41" t="str">
        <f t="shared" si="59"/>
        <v/>
      </c>
      <c r="T77" s="41" t="str">
        <f t="shared" si="60"/>
        <v/>
      </c>
      <c r="U77" s="41" t="str">
        <f t="shared" si="72"/>
        <v/>
      </c>
      <c r="W77" s="74" t="str">
        <f>IF('Job Database'!$X77="", "", 'Job Database'!$X77)</f>
        <v/>
      </c>
      <c r="Y77" s="41" t="str">
        <f>IF($W77="", "", IF(COUNTIF($I$11:$I$3035, $W77)&gt;0, "", MAX($Y$10:$Y76)+1))</f>
        <v/>
      </c>
      <c r="Z77" s="41">
        <v>67</v>
      </c>
      <c r="AA77" s="58" t="str">
        <f t="shared" si="73"/>
        <v/>
      </c>
      <c r="AC77" s="41" t="str">
        <f t="shared" si="61"/>
        <v/>
      </c>
      <c r="AE77" s="41" t="str">
        <f t="shared" si="74"/>
        <v/>
      </c>
      <c r="AJ77" s="154" t="str">
        <f t="shared" si="75"/>
        <v/>
      </c>
      <c r="AL77" s="120" t="str">
        <f t="shared" si="76"/>
        <v/>
      </c>
      <c r="AM77" s="104" t="str">
        <f t="shared" si="77"/>
        <v/>
      </c>
      <c r="AN77" s="104" t="str">
        <f t="shared" si="78"/>
        <v/>
      </c>
      <c r="AO77" s="104" t="str">
        <f t="shared" si="62"/>
        <v/>
      </c>
      <c r="AP77" s="104" t="str">
        <f t="shared" si="63"/>
        <v/>
      </c>
      <c r="AQ77" s="121" t="str">
        <f t="shared" si="79"/>
        <v/>
      </c>
      <c r="AS77" s="88" t="str">
        <f t="shared" si="64"/>
        <v/>
      </c>
      <c r="AT77" s="68" t="str">
        <f t="shared" si="80"/>
        <v/>
      </c>
      <c r="AU77" s="68" t="str">
        <f t="shared" si="81"/>
        <v/>
      </c>
      <c r="AV77" s="68" t="str">
        <f t="shared" si="82"/>
        <v/>
      </c>
      <c r="AW77" s="88" t="str">
        <f t="shared" si="65"/>
        <v/>
      </c>
      <c r="AZ77" s="88" t="str">
        <f t="shared" si="66"/>
        <v/>
      </c>
      <c r="BA77" s="68" t="str">
        <f t="shared" si="67"/>
        <v/>
      </c>
      <c r="BB77" s="68" t="str">
        <f t="shared" si="68"/>
        <v/>
      </c>
      <c r="BC77" s="68" t="str">
        <f t="shared" si="69"/>
        <v/>
      </c>
      <c r="BD77" s="69" t="str">
        <f t="shared" si="70"/>
        <v/>
      </c>
      <c r="BE77" s="69" t="str">
        <f t="shared" si="83"/>
        <v/>
      </c>
      <c r="BT77" s="138" t="str">
        <f t="shared" ca="1" si="84"/>
        <v/>
      </c>
      <c r="BU77" s="139" t="str">
        <f t="shared" ca="1" si="85"/>
        <v/>
      </c>
      <c r="BW77" s="138" t="str">
        <f t="shared" si="86"/>
        <v/>
      </c>
      <c r="BX77" s="104" t="str">
        <f t="shared" si="87"/>
        <v/>
      </c>
      <c r="BY77" s="139" t="str">
        <f t="shared" si="88"/>
        <v/>
      </c>
      <c r="CA77" s="138" t="str">
        <f t="shared" si="89"/>
        <v/>
      </c>
      <c r="CB77" s="104" t="str">
        <f t="shared" si="90"/>
        <v/>
      </c>
      <c r="CC77" s="139" t="str">
        <f t="shared" si="91"/>
        <v/>
      </c>
      <c r="CE77" s="162" t="str">
        <f t="shared" si="92"/>
        <v/>
      </c>
      <c r="CF77" s="163" t="str">
        <f t="shared" si="93"/>
        <v/>
      </c>
      <c r="CG77" s="164" t="str">
        <f t="shared" si="94"/>
        <v/>
      </c>
      <c r="CI77" s="162" t="str">
        <f t="shared" si="95"/>
        <v/>
      </c>
      <c r="CJ77" s="163" t="str">
        <f t="shared" si="53"/>
        <v/>
      </c>
      <c r="CK77" s="164" t="str">
        <f t="shared" si="54"/>
        <v/>
      </c>
      <c r="CM77" s="169" t="str">
        <f t="shared" si="96"/>
        <v/>
      </c>
      <c r="CN77" s="139" t="str">
        <f t="shared" si="97"/>
        <v/>
      </c>
      <c r="CP77" s="41" t="str">
        <f>IF($CM77="", "", COUNTIF($CM$11:$CM$3035, "&lt;"&amp;$CM77)+1+COUNTIF($CM$11:$CM77, $CM77)-1)</f>
        <v/>
      </c>
    </row>
    <row r="78" spans="1:94" x14ac:dyDescent="0.25">
      <c r="A78" s="40"/>
      <c r="B78" s="82" t="str">
        <f>IF($I78="", "", IFERROR(INDEX('Job Database'!$AE$11:$AE$3035, MATCH($I78, 'Job Database'!$X$11:$X$3035, 0)), ""))</f>
        <v/>
      </c>
      <c r="C78" s="69" t="str">
        <f>IF($I78="", "", IF(COUNTIF('Job Database'!$X$11:$X$3035, $I78)=0, $AC$5, $AC$4))</f>
        <v/>
      </c>
      <c r="D78" s="40"/>
      <c r="E78" s="85" t="str">
        <f>IF($I78="", "", IF(IFERROR(INDEX('Job Database'!$M$11:$M$3035, MATCH($I78, 'Job Database'!$X$11:$X$3035, 0)), "")="", "", IFERROR(INDEX('Job Database'!$M$11:$M$3035, MATCH($I78, 'Job Database'!$X$11:$X$3035, 0)), "")))</f>
        <v/>
      </c>
      <c r="F78" s="40"/>
      <c r="G78" s="88" t="str">
        <f t="shared" si="71"/>
        <v/>
      </c>
      <c r="H78" s="40"/>
      <c r="I78" s="24"/>
      <c r="J78" s="34"/>
      <c r="K78" s="106"/>
      <c r="L78" s="79"/>
      <c r="M78" s="34"/>
      <c r="N78" s="79"/>
      <c r="O78" s="31"/>
      <c r="P78" s="53"/>
      <c r="Q78" s="40"/>
      <c r="S78" s="41" t="str">
        <f t="shared" si="59"/>
        <v/>
      </c>
      <c r="T78" s="41" t="str">
        <f t="shared" si="60"/>
        <v/>
      </c>
      <c r="U78" s="41" t="str">
        <f t="shared" si="72"/>
        <v/>
      </c>
      <c r="W78" s="74" t="str">
        <f>IF('Job Database'!$X78="", "", 'Job Database'!$X78)</f>
        <v/>
      </c>
      <c r="Y78" s="41" t="str">
        <f>IF($W78="", "", IF(COUNTIF($I$11:$I$3035, $W78)&gt;0, "", MAX($Y$10:$Y77)+1))</f>
        <v/>
      </c>
      <c r="Z78" s="41">
        <v>68</v>
      </c>
      <c r="AA78" s="58" t="str">
        <f t="shared" si="73"/>
        <v/>
      </c>
      <c r="AC78" s="41" t="str">
        <f t="shared" si="61"/>
        <v/>
      </c>
      <c r="AE78" s="41" t="str">
        <f t="shared" si="74"/>
        <v/>
      </c>
      <c r="AJ78" s="154" t="str">
        <f t="shared" si="75"/>
        <v/>
      </c>
      <c r="AL78" s="120" t="str">
        <f t="shared" si="76"/>
        <v/>
      </c>
      <c r="AM78" s="104" t="str">
        <f t="shared" si="77"/>
        <v/>
      </c>
      <c r="AN78" s="104" t="str">
        <f t="shared" si="78"/>
        <v/>
      </c>
      <c r="AO78" s="104" t="str">
        <f t="shared" si="62"/>
        <v/>
      </c>
      <c r="AP78" s="104" t="str">
        <f t="shared" si="63"/>
        <v/>
      </c>
      <c r="AQ78" s="121" t="str">
        <f t="shared" si="79"/>
        <v/>
      </c>
      <c r="AS78" s="88" t="str">
        <f t="shared" si="64"/>
        <v/>
      </c>
      <c r="AT78" s="68" t="str">
        <f t="shared" si="80"/>
        <v/>
      </c>
      <c r="AU78" s="68" t="str">
        <f t="shared" si="81"/>
        <v/>
      </c>
      <c r="AV78" s="68" t="str">
        <f t="shared" si="82"/>
        <v/>
      </c>
      <c r="AW78" s="88" t="str">
        <f t="shared" si="65"/>
        <v/>
      </c>
      <c r="AZ78" s="88" t="str">
        <f t="shared" si="66"/>
        <v/>
      </c>
      <c r="BA78" s="68" t="str">
        <f t="shared" si="67"/>
        <v/>
      </c>
      <c r="BB78" s="68" t="str">
        <f t="shared" si="68"/>
        <v/>
      </c>
      <c r="BC78" s="68" t="str">
        <f t="shared" si="69"/>
        <v/>
      </c>
      <c r="BD78" s="69" t="str">
        <f t="shared" si="70"/>
        <v/>
      </c>
      <c r="BE78" s="69" t="str">
        <f t="shared" si="83"/>
        <v/>
      </c>
      <c r="BT78" s="138" t="str">
        <f t="shared" ca="1" si="84"/>
        <v/>
      </c>
      <c r="BU78" s="139" t="str">
        <f t="shared" ca="1" si="85"/>
        <v/>
      </c>
      <c r="BW78" s="138" t="str">
        <f t="shared" si="86"/>
        <v/>
      </c>
      <c r="BX78" s="104" t="str">
        <f t="shared" si="87"/>
        <v/>
      </c>
      <c r="BY78" s="139" t="str">
        <f t="shared" si="88"/>
        <v/>
      </c>
      <c r="CA78" s="138" t="str">
        <f t="shared" si="89"/>
        <v/>
      </c>
      <c r="CB78" s="104" t="str">
        <f t="shared" si="90"/>
        <v/>
      </c>
      <c r="CC78" s="139" t="str">
        <f t="shared" si="91"/>
        <v/>
      </c>
      <c r="CE78" s="162" t="str">
        <f t="shared" si="92"/>
        <v/>
      </c>
      <c r="CF78" s="163" t="str">
        <f t="shared" si="93"/>
        <v/>
      </c>
      <c r="CG78" s="164" t="str">
        <f t="shared" si="94"/>
        <v/>
      </c>
      <c r="CI78" s="162" t="str">
        <f t="shared" si="95"/>
        <v/>
      </c>
      <c r="CJ78" s="163" t="str">
        <f t="shared" si="53"/>
        <v/>
      </c>
      <c r="CK78" s="164" t="str">
        <f t="shared" si="54"/>
        <v/>
      </c>
      <c r="CM78" s="169" t="str">
        <f t="shared" si="96"/>
        <v/>
      </c>
      <c r="CN78" s="139" t="str">
        <f t="shared" si="97"/>
        <v/>
      </c>
      <c r="CP78" s="41" t="str">
        <f>IF($CM78="", "", COUNTIF($CM$11:$CM$3035, "&lt;"&amp;$CM78)+1+COUNTIF($CM$11:$CM78, $CM78)-1)</f>
        <v/>
      </c>
    </row>
    <row r="79" spans="1:94" x14ac:dyDescent="0.25">
      <c r="A79" s="40"/>
      <c r="B79" s="82" t="str">
        <f>IF($I79="", "", IFERROR(INDEX('Job Database'!$AE$11:$AE$3035, MATCH($I79, 'Job Database'!$X$11:$X$3035, 0)), ""))</f>
        <v/>
      </c>
      <c r="C79" s="69" t="str">
        <f>IF($I79="", "", IF(COUNTIF('Job Database'!$X$11:$X$3035, $I79)=0, $AC$5, $AC$4))</f>
        <v/>
      </c>
      <c r="D79" s="40"/>
      <c r="E79" s="85" t="str">
        <f>IF($I79="", "", IF(IFERROR(INDEX('Job Database'!$M$11:$M$3035, MATCH($I79, 'Job Database'!$X$11:$X$3035, 0)), "")="", "", IFERROR(INDEX('Job Database'!$M$11:$M$3035, MATCH($I79, 'Job Database'!$X$11:$X$3035, 0)), "")))</f>
        <v/>
      </c>
      <c r="F79" s="40"/>
      <c r="G79" s="88" t="str">
        <f t="shared" si="71"/>
        <v/>
      </c>
      <c r="H79" s="40"/>
      <c r="I79" s="24"/>
      <c r="J79" s="34"/>
      <c r="K79" s="106"/>
      <c r="L79" s="79"/>
      <c r="M79" s="34"/>
      <c r="N79" s="79"/>
      <c r="O79" s="31"/>
      <c r="P79" s="53"/>
      <c r="Q79" s="40"/>
      <c r="S79" s="41" t="str">
        <f t="shared" si="59"/>
        <v/>
      </c>
      <c r="T79" s="41" t="str">
        <f t="shared" si="60"/>
        <v/>
      </c>
      <c r="U79" s="41" t="str">
        <f t="shared" si="72"/>
        <v/>
      </c>
      <c r="W79" s="74" t="str">
        <f>IF('Job Database'!$X79="", "", 'Job Database'!$X79)</f>
        <v/>
      </c>
      <c r="Y79" s="41" t="str">
        <f>IF($W79="", "", IF(COUNTIF($I$11:$I$3035, $W79)&gt;0, "", MAX($Y$10:$Y78)+1))</f>
        <v/>
      </c>
      <c r="Z79" s="41">
        <v>69</v>
      </c>
      <c r="AA79" s="58" t="str">
        <f t="shared" si="73"/>
        <v/>
      </c>
      <c r="AC79" s="41" t="str">
        <f t="shared" si="61"/>
        <v/>
      </c>
      <c r="AE79" s="41" t="str">
        <f t="shared" si="74"/>
        <v/>
      </c>
      <c r="AJ79" s="154" t="str">
        <f t="shared" si="75"/>
        <v/>
      </c>
      <c r="AL79" s="120" t="str">
        <f t="shared" si="76"/>
        <v/>
      </c>
      <c r="AM79" s="104" t="str">
        <f t="shared" si="77"/>
        <v/>
      </c>
      <c r="AN79" s="104" t="str">
        <f t="shared" si="78"/>
        <v/>
      </c>
      <c r="AO79" s="104" t="str">
        <f t="shared" si="62"/>
        <v/>
      </c>
      <c r="AP79" s="104" t="str">
        <f t="shared" si="63"/>
        <v/>
      </c>
      <c r="AQ79" s="121" t="str">
        <f t="shared" si="79"/>
        <v/>
      </c>
      <c r="AS79" s="88" t="str">
        <f t="shared" si="64"/>
        <v/>
      </c>
      <c r="AT79" s="68" t="str">
        <f t="shared" si="80"/>
        <v/>
      </c>
      <c r="AU79" s="68" t="str">
        <f t="shared" si="81"/>
        <v/>
      </c>
      <c r="AV79" s="68" t="str">
        <f t="shared" si="82"/>
        <v/>
      </c>
      <c r="AW79" s="88" t="str">
        <f t="shared" si="65"/>
        <v/>
      </c>
      <c r="AZ79" s="88" t="str">
        <f t="shared" si="66"/>
        <v/>
      </c>
      <c r="BA79" s="68" t="str">
        <f t="shared" si="67"/>
        <v/>
      </c>
      <c r="BB79" s="68" t="str">
        <f t="shared" si="68"/>
        <v/>
      </c>
      <c r="BC79" s="68" t="str">
        <f t="shared" si="69"/>
        <v/>
      </c>
      <c r="BD79" s="69" t="str">
        <f t="shared" si="70"/>
        <v/>
      </c>
      <c r="BE79" s="69" t="str">
        <f t="shared" si="83"/>
        <v/>
      </c>
      <c r="BT79" s="138" t="str">
        <f t="shared" ca="1" si="84"/>
        <v/>
      </c>
      <c r="BU79" s="139" t="str">
        <f t="shared" ca="1" si="85"/>
        <v/>
      </c>
      <c r="BW79" s="138" t="str">
        <f t="shared" si="86"/>
        <v/>
      </c>
      <c r="BX79" s="104" t="str">
        <f t="shared" si="87"/>
        <v/>
      </c>
      <c r="BY79" s="139" t="str">
        <f t="shared" si="88"/>
        <v/>
      </c>
      <c r="CA79" s="138" t="str">
        <f t="shared" si="89"/>
        <v/>
      </c>
      <c r="CB79" s="104" t="str">
        <f t="shared" si="90"/>
        <v/>
      </c>
      <c r="CC79" s="139" t="str">
        <f t="shared" si="91"/>
        <v/>
      </c>
      <c r="CE79" s="162" t="str">
        <f t="shared" si="92"/>
        <v/>
      </c>
      <c r="CF79" s="163" t="str">
        <f t="shared" si="93"/>
        <v/>
      </c>
      <c r="CG79" s="164" t="str">
        <f t="shared" si="94"/>
        <v/>
      </c>
      <c r="CI79" s="162" t="str">
        <f t="shared" si="95"/>
        <v/>
      </c>
      <c r="CJ79" s="163" t="str">
        <f t="shared" si="53"/>
        <v/>
      </c>
      <c r="CK79" s="164" t="str">
        <f t="shared" si="54"/>
        <v/>
      </c>
      <c r="CM79" s="169" t="str">
        <f t="shared" si="96"/>
        <v/>
      </c>
      <c r="CN79" s="139" t="str">
        <f t="shared" si="97"/>
        <v/>
      </c>
      <c r="CP79" s="41" t="str">
        <f>IF($CM79="", "", COUNTIF($CM$11:$CM$3035, "&lt;"&amp;$CM79)+1+COUNTIF($CM$11:$CM79, $CM79)-1)</f>
        <v/>
      </c>
    </row>
    <row r="80" spans="1:94" x14ac:dyDescent="0.25">
      <c r="A80" s="40"/>
      <c r="B80" s="82" t="str">
        <f>IF($I80="", "", IFERROR(INDEX('Job Database'!$AE$11:$AE$3035, MATCH($I80, 'Job Database'!$X$11:$X$3035, 0)), ""))</f>
        <v/>
      </c>
      <c r="C80" s="69" t="str">
        <f>IF($I80="", "", IF(COUNTIF('Job Database'!$X$11:$X$3035, $I80)=0, $AC$5, $AC$4))</f>
        <v/>
      </c>
      <c r="D80" s="40"/>
      <c r="E80" s="85" t="str">
        <f>IF($I80="", "", IF(IFERROR(INDEX('Job Database'!$M$11:$M$3035, MATCH($I80, 'Job Database'!$X$11:$X$3035, 0)), "")="", "", IFERROR(INDEX('Job Database'!$M$11:$M$3035, MATCH($I80, 'Job Database'!$X$11:$X$3035, 0)), "")))</f>
        <v/>
      </c>
      <c r="F80" s="40"/>
      <c r="G80" s="88" t="str">
        <f t="shared" si="71"/>
        <v/>
      </c>
      <c r="H80" s="40"/>
      <c r="I80" s="24"/>
      <c r="J80" s="34"/>
      <c r="K80" s="106"/>
      <c r="L80" s="79"/>
      <c r="M80" s="34"/>
      <c r="N80" s="79"/>
      <c r="O80" s="31"/>
      <c r="P80" s="53"/>
      <c r="Q80" s="40"/>
      <c r="S80" s="41" t="str">
        <f t="shared" si="59"/>
        <v/>
      </c>
      <c r="T80" s="41" t="str">
        <f t="shared" si="60"/>
        <v/>
      </c>
      <c r="U80" s="41" t="str">
        <f t="shared" si="72"/>
        <v/>
      </c>
      <c r="W80" s="74" t="str">
        <f>IF('Job Database'!$X80="", "", 'Job Database'!$X80)</f>
        <v/>
      </c>
      <c r="Y80" s="41" t="str">
        <f>IF($W80="", "", IF(COUNTIF($I$11:$I$3035, $W80)&gt;0, "", MAX($Y$10:$Y79)+1))</f>
        <v/>
      </c>
      <c r="Z80" s="41">
        <v>70</v>
      </c>
      <c r="AA80" s="58" t="str">
        <f t="shared" si="73"/>
        <v/>
      </c>
      <c r="AC80" s="41" t="str">
        <f t="shared" si="61"/>
        <v/>
      </c>
      <c r="AE80" s="41" t="str">
        <f t="shared" si="74"/>
        <v/>
      </c>
      <c r="AJ80" s="154" t="str">
        <f t="shared" si="75"/>
        <v/>
      </c>
      <c r="AL80" s="120" t="str">
        <f t="shared" si="76"/>
        <v/>
      </c>
      <c r="AM80" s="104" t="str">
        <f t="shared" si="77"/>
        <v/>
      </c>
      <c r="AN80" s="104" t="str">
        <f t="shared" si="78"/>
        <v/>
      </c>
      <c r="AO80" s="104" t="str">
        <f t="shared" si="62"/>
        <v/>
      </c>
      <c r="AP80" s="104" t="str">
        <f t="shared" si="63"/>
        <v/>
      </c>
      <c r="AQ80" s="121" t="str">
        <f t="shared" si="79"/>
        <v/>
      </c>
      <c r="AS80" s="88" t="str">
        <f t="shared" si="64"/>
        <v/>
      </c>
      <c r="AT80" s="68" t="str">
        <f t="shared" si="80"/>
        <v/>
      </c>
      <c r="AU80" s="68" t="str">
        <f t="shared" si="81"/>
        <v/>
      </c>
      <c r="AV80" s="68" t="str">
        <f t="shared" si="82"/>
        <v/>
      </c>
      <c r="AW80" s="88" t="str">
        <f t="shared" si="65"/>
        <v/>
      </c>
      <c r="AZ80" s="88" t="str">
        <f t="shared" si="66"/>
        <v/>
      </c>
      <c r="BA80" s="68" t="str">
        <f t="shared" si="67"/>
        <v/>
      </c>
      <c r="BB80" s="68" t="str">
        <f t="shared" si="68"/>
        <v/>
      </c>
      <c r="BC80" s="68" t="str">
        <f t="shared" si="69"/>
        <v/>
      </c>
      <c r="BD80" s="69" t="str">
        <f t="shared" si="70"/>
        <v/>
      </c>
      <c r="BE80" s="69" t="str">
        <f t="shared" si="83"/>
        <v/>
      </c>
      <c r="BT80" s="138" t="str">
        <f t="shared" ca="1" si="84"/>
        <v/>
      </c>
      <c r="BU80" s="139" t="str">
        <f t="shared" ca="1" si="85"/>
        <v/>
      </c>
      <c r="BW80" s="138" t="str">
        <f t="shared" si="86"/>
        <v/>
      </c>
      <c r="BX80" s="104" t="str">
        <f t="shared" si="87"/>
        <v/>
      </c>
      <c r="BY80" s="139" t="str">
        <f t="shared" si="88"/>
        <v/>
      </c>
      <c r="CA80" s="138" t="str">
        <f t="shared" si="89"/>
        <v/>
      </c>
      <c r="CB80" s="104" t="str">
        <f t="shared" si="90"/>
        <v/>
      </c>
      <c r="CC80" s="139" t="str">
        <f t="shared" si="91"/>
        <v/>
      </c>
      <c r="CE80" s="162" t="str">
        <f t="shared" si="92"/>
        <v/>
      </c>
      <c r="CF80" s="163" t="str">
        <f t="shared" si="93"/>
        <v/>
      </c>
      <c r="CG80" s="164" t="str">
        <f t="shared" si="94"/>
        <v/>
      </c>
      <c r="CI80" s="162" t="str">
        <f t="shared" si="95"/>
        <v/>
      </c>
      <c r="CJ80" s="163" t="str">
        <f t="shared" si="53"/>
        <v/>
      </c>
      <c r="CK80" s="164" t="str">
        <f t="shared" si="54"/>
        <v/>
      </c>
      <c r="CM80" s="169" t="str">
        <f t="shared" si="96"/>
        <v/>
      </c>
      <c r="CN80" s="139" t="str">
        <f t="shared" si="97"/>
        <v/>
      </c>
      <c r="CP80" s="41" t="str">
        <f>IF($CM80="", "", COUNTIF($CM$11:$CM$3035, "&lt;"&amp;$CM80)+1+COUNTIF($CM$11:$CM80, $CM80)-1)</f>
        <v/>
      </c>
    </row>
    <row r="81" spans="1:94" x14ac:dyDescent="0.25">
      <c r="A81" s="40"/>
      <c r="B81" s="82" t="str">
        <f>IF($I81="", "", IFERROR(INDEX('Job Database'!$AE$11:$AE$3035, MATCH($I81, 'Job Database'!$X$11:$X$3035, 0)), ""))</f>
        <v/>
      </c>
      <c r="C81" s="69" t="str">
        <f>IF($I81="", "", IF(COUNTIF('Job Database'!$X$11:$X$3035, $I81)=0, $AC$5, $AC$4))</f>
        <v/>
      </c>
      <c r="D81" s="40"/>
      <c r="E81" s="85" t="str">
        <f>IF($I81="", "", IF(IFERROR(INDEX('Job Database'!$M$11:$M$3035, MATCH($I81, 'Job Database'!$X$11:$X$3035, 0)), "")="", "", IFERROR(INDEX('Job Database'!$M$11:$M$3035, MATCH($I81, 'Job Database'!$X$11:$X$3035, 0)), "")))</f>
        <v/>
      </c>
      <c r="F81" s="40"/>
      <c r="G81" s="88" t="str">
        <f t="shared" si="71"/>
        <v/>
      </c>
      <c r="H81" s="40"/>
      <c r="I81" s="24"/>
      <c r="J81" s="34"/>
      <c r="K81" s="106"/>
      <c r="L81" s="79"/>
      <c r="M81" s="34"/>
      <c r="N81" s="79"/>
      <c r="O81" s="31"/>
      <c r="P81" s="53"/>
      <c r="Q81" s="40"/>
      <c r="S81" s="41" t="str">
        <f t="shared" si="59"/>
        <v/>
      </c>
      <c r="T81" s="41" t="str">
        <f t="shared" si="60"/>
        <v/>
      </c>
      <c r="U81" s="41" t="str">
        <f t="shared" si="72"/>
        <v/>
      </c>
      <c r="W81" s="74" t="str">
        <f>IF('Job Database'!$X81="", "", 'Job Database'!$X81)</f>
        <v/>
      </c>
      <c r="Y81" s="41" t="str">
        <f>IF($W81="", "", IF(COUNTIF($I$11:$I$3035, $W81)&gt;0, "", MAX($Y$10:$Y80)+1))</f>
        <v/>
      </c>
      <c r="Z81" s="41">
        <v>71</v>
      </c>
      <c r="AA81" s="58" t="str">
        <f t="shared" si="73"/>
        <v/>
      </c>
      <c r="AC81" s="41" t="str">
        <f t="shared" si="61"/>
        <v/>
      </c>
      <c r="AE81" s="41" t="str">
        <f t="shared" si="74"/>
        <v/>
      </c>
      <c r="AJ81" s="154" t="str">
        <f t="shared" si="75"/>
        <v/>
      </c>
      <c r="AL81" s="120" t="str">
        <f t="shared" si="76"/>
        <v/>
      </c>
      <c r="AM81" s="104" t="str">
        <f t="shared" si="77"/>
        <v/>
      </c>
      <c r="AN81" s="104" t="str">
        <f t="shared" si="78"/>
        <v/>
      </c>
      <c r="AO81" s="104" t="str">
        <f t="shared" si="62"/>
        <v/>
      </c>
      <c r="AP81" s="104" t="str">
        <f t="shared" si="63"/>
        <v/>
      </c>
      <c r="AQ81" s="121" t="str">
        <f t="shared" si="79"/>
        <v/>
      </c>
      <c r="AS81" s="88" t="str">
        <f t="shared" si="64"/>
        <v/>
      </c>
      <c r="AT81" s="68" t="str">
        <f t="shared" si="80"/>
        <v/>
      </c>
      <c r="AU81" s="68" t="str">
        <f t="shared" si="81"/>
        <v/>
      </c>
      <c r="AV81" s="68" t="str">
        <f t="shared" si="82"/>
        <v/>
      </c>
      <c r="AW81" s="88" t="str">
        <f t="shared" si="65"/>
        <v/>
      </c>
      <c r="AZ81" s="88" t="str">
        <f t="shared" si="66"/>
        <v/>
      </c>
      <c r="BA81" s="68" t="str">
        <f t="shared" si="67"/>
        <v/>
      </c>
      <c r="BB81" s="68" t="str">
        <f t="shared" si="68"/>
        <v/>
      </c>
      <c r="BC81" s="68" t="str">
        <f t="shared" si="69"/>
        <v/>
      </c>
      <c r="BD81" s="69" t="str">
        <f t="shared" si="70"/>
        <v/>
      </c>
      <c r="BE81" s="69" t="str">
        <f t="shared" si="83"/>
        <v/>
      </c>
      <c r="BT81" s="138" t="str">
        <f t="shared" ca="1" si="84"/>
        <v/>
      </c>
      <c r="BU81" s="139" t="str">
        <f t="shared" ca="1" si="85"/>
        <v/>
      </c>
      <c r="BW81" s="138" t="str">
        <f t="shared" si="86"/>
        <v/>
      </c>
      <c r="BX81" s="104" t="str">
        <f t="shared" si="87"/>
        <v/>
      </c>
      <c r="BY81" s="139" t="str">
        <f t="shared" si="88"/>
        <v/>
      </c>
      <c r="CA81" s="138" t="str">
        <f t="shared" si="89"/>
        <v/>
      </c>
      <c r="CB81" s="104" t="str">
        <f t="shared" si="90"/>
        <v/>
      </c>
      <c r="CC81" s="139" t="str">
        <f t="shared" si="91"/>
        <v/>
      </c>
      <c r="CE81" s="162" t="str">
        <f t="shared" si="92"/>
        <v/>
      </c>
      <c r="CF81" s="163" t="str">
        <f t="shared" si="93"/>
        <v/>
      </c>
      <c r="CG81" s="164" t="str">
        <f t="shared" si="94"/>
        <v/>
      </c>
      <c r="CI81" s="162" t="str">
        <f t="shared" si="95"/>
        <v/>
      </c>
      <c r="CJ81" s="163" t="str">
        <f t="shared" si="53"/>
        <v/>
      </c>
      <c r="CK81" s="164" t="str">
        <f t="shared" si="54"/>
        <v/>
      </c>
      <c r="CM81" s="169" t="str">
        <f t="shared" si="96"/>
        <v/>
      </c>
      <c r="CN81" s="139" t="str">
        <f t="shared" si="97"/>
        <v/>
      </c>
      <c r="CP81" s="41" t="str">
        <f>IF($CM81="", "", COUNTIF($CM$11:$CM$3035, "&lt;"&amp;$CM81)+1+COUNTIF($CM$11:$CM81, $CM81)-1)</f>
        <v/>
      </c>
    </row>
    <row r="82" spans="1:94" x14ac:dyDescent="0.25">
      <c r="A82" s="40"/>
      <c r="B82" s="82" t="str">
        <f>IF($I82="", "", IFERROR(INDEX('Job Database'!$AE$11:$AE$3035, MATCH($I82, 'Job Database'!$X$11:$X$3035, 0)), ""))</f>
        <v/>
      </c>
      <c r="C82" s="69" t="str">
        <f>IF($I82="", "", IF(COUNTIF('Job Database'!$X$11:$X$3035, $I82)=0, $AC$5, $AC$4))</f>
        <v/>
      </c>
      <c r="D82" s="40"/>
      <c r="E82" s="85" t="str">
        <f>IF($I82="", "", IF(IFERROR(INDEX('Job Database'!$M$11:$M$3035, MATCH($I82, 'Job Database'!$X$11:$X$3035, 0)), "")="", "", IFERROR(INDEX('Job Database'!$M$11:$M$3035, MATCH($I82, 'Job Database'!$X$11:$X$3035, 0)), "")))</f>
        <v/>
      </c>
      <c r="F82" s="40"/>
      <c r="G82" s="88" t="str">
        <f t="shared" si="71"/>
        <v/>
      </c>
      <c r="H82" s="40"/>
      <c r="I82" s="24"/>
      <c r="J82" s="34"/>
      <c r="K82" s="106"/>
      <c r="L82" s="79"/>
      <c r="M82" s="34"/>
      <c r="N82" s="79"/>
      <c r="O82" s="31"/>
      <c r="P82" s="53"/>
      <c r="Q82" s="40"/>
      <c r="S82" s="41" t="str">
        <f t="shared" si="59"/>
        <v/>
      </c>
      <c r="T82" s="41" t="str">
        <f t="shared" si="60"/>
        <v/>
      </c>
      <c r="U82" s="41" t="str">
        <f t="shared" si="72"/>
        <v/>
      </c>
      <c r="W82" s="74" t="str">
        <f>IF('Job Database'!$X82="", "", 'Job Database'!$X82)</f>
        <v/>
      </c>
      <c r="Y82" s="41" t="str">
        <f>IF($W82="", "", IF(COUNTIF($I$11:$I$3035, $W82)&gt;0, "", MAX($Y$10:$Y81)+1))</f>
        <v/>
      </c>
      <c r="Z82" s="41">
        <v>72</v>
      </c>
      <c r="AA82" s="58" t="str">
        <f t="shared" si="73"/>
        <v/>
      </c>
      <c r="AC82" s="41" t="str">
        <f t="shared" si="61"/>
        <v/>
      </c>
      <c r="AE82" s="41" t="str">
        <f t="shared" si="74"/>
        <v/>
      </c>
      <c r="AJ82" s="154" t="str">
        <f t="shared" si="75"/>
        <v/>
      </c>
      <c r="AL82" s="120" t="str">
        <f t="shared" si="76"/>
        <v/>
      </c>
      <c r="AM82" s="104" t="str">
        <f t="shared" si="77"/>
        <v/>
      </c>
      <c r="AN82" s="104" t="str">
        <f t="shared" si="78"/>
        <v/>
      </c>
      <c r="AO82" s="104" t="str">
        <f t="shared" si="62"/>
        <v/>
      </c>
      <c r="AP82" s="104" t="str">
        <f t="shared" si="63"/>
        <v/>
      </c>
      <c r="AQ82" s="121" t="str">
        <f t="shared" si="79"/>
        <v/>
      </c>
      <c r="AS82" s="88" t="str">
        <f t="shared" si="64"/>
        <v/>
      </c>
      <c r="AT82" s="68" t="str">
        <f t="shared" si="80"/>
        <v/>
      </c>
      <c r="AU82" s="68" t="str">
        <f t="shared" si="81"/>
        <v/>
      </c>
      <c r="AV82" s="68" t="str">
        <f t="shared" si="82"/>
        <v/>
      </c>
      <c r="AW82" s="88" t="str">
        <f t="shared" si="65"/>
        <v/>
      </c>
      <c r="AZ82" s="88" t="str">
        <f t="shared" si="66"/>
        <v/>
      </c>
      <c r="BA82" s="68" t="str">
        <f t="shared" si="67"/>
        <v/>
      </c>
      <c r="BB82" s="68" t="str">
        <f t="shared" si="68"/>
        <v/>
      </c>
      <c r="BC82" s="68" t="str">
        <f t="shared" si="69"/>
        <v/>
      </c>
      <c r="BD82" s="69" t="str">
        <f t="shared" si="70"/>
        <v/>
      </c>
      <c r="BE82" s="69" t="str">
        <f t="shared" si="83"/>
        <v/>
      </c>
      <c r="BT82" s="138" t="str">
        <f t="shared" ca="1" si="84"/>
        <v/>
      </c>
      <c r="BU82" s="139" t="str">
        <f t="shared" ca="1" si="85"/>
        <v/>
      </c>
      <c r="BW82" s="138" t="str">
        <f t="shared" si="86"/>
        <v/>
      </c>
      <c r="BX82" s="104" t="str">
        <f t="shared" si="87"/>
        <v/>
      </c>
      <c r="BY82" s="139" t="str">
        <f t="shared" si="88"/>
        <v/>
      </c>
      <c r="CA82" s="138" t="str">
        <f t="shared" si="89"/>
        <v/>
      </c>
      <c r="CB82" s="104" t="str">
        <f t="shared" si="90"/>
        <v/>
      </c>
      <c r="CC82" s="139" t="str">
        <f t="shared" si="91"/>
        <v/>
      </c>
      <c r="CE82" s="162" t="str">
        <f t="shared" si="92"/>
        <v/>
      </c>
      <c r="CF82" s="163" t="str">
        <f t="shared" si="93"/>
        <v/>
      </c>
      <c r="CG82" s="164" t="str">
        <f t="shared" si="94"/>
        <v/>
      </c>
      <c r="CI82" s="162" t="str">
        <f t="shared" si="95"/>
        <v/>
      </c>
      <c r="CJ82" s="163" t="str">
        <f t="shared" si="53"/>
        <v/>
      </c>
      <c r="CK82" s="164" t="str">
        <f t="shared" si="54"/>
        <v/>
      </c>
      <c r="CM82" s="169" t="str">
        <f t="shared" si="96"/>
        <v/>
      </c>
      <c r="CN82" s="139" t="str">
        <f t="shared" si="97"/>
        <v/>
      </c>
      <c r="CP82" s="41" t="str">
        <f>IF($CM82="", "", COUNTIF($CM$11:$CM$3035, "&lt;"&amp;$CM82)+1+COUNTIF($CM$11:$CM82, $CM82)-1)</f>
        <v/>
      </c>
    </row>
    <row r="83" spans="1:94" x14ac:dyDescent="0.25">
      <c r="A83" s="40"/>
      <c r="B83" s="82" t="str">
        <f>IF($I83="", "", IFERROR(INDEX('Job Database'!$AE$11:$AE$3035, MATCH($I83, 'Job Database'!$X$11:$X$3035, 0)), ""))</f>
        <v/>
      </c>
      <c r="C83" s="69" t="str">
        <f>IF($I83="", "", IF(COUNTIF('Job Database'!$X$11:$X$3035, $I83)=0, $AC$5, $AC$4))</f>
        <v/>
      </c>
      <c r="D83" s="40"/>
      <c r="E83" s="85" t="str">
        <f>IF($I83="", "", IF(IFERROR(INDEX('Job Database'!$M$11:$M$3035, MATCH($I83, 'Job Database'!$X$11:$X$3035, 0)), "")="", "", IFERROR(INDEX('Job Database'!$M$11:$M$3035, MATCH($I83, 'Job Database'!$X$11:$X$3035, 0)), "")))</f>
        <v/>
      </c>
      <c r="F83" s="40"/>
      <c r="G83" s="88" t="str">
        <f t="shared" si="71"/>
        <v/>
      </c>
      <c r="H83" s="40"/>
      <c r="I83" s="24"/>
      <c r="J83" s="34"/>
      <c r="K83" s="106"/>
      <c r="L83" s="79"/>
      <c r="M83" s="34"/>
      <c r="N83" s="79"/>
      <c r="O83" s="31"/>
      <c r="P83" s="53"/>
      <c r="Q83" s="40"/>
      <c r="S83" s="41" t="str">
        <f t="shared" si="59"/>
        <v/>
      </c>
      <c r="T83" s="41" t="str">
        <f t="shared" si="60"/>
        <v/>
      </c>
      <c r="U83" s="41" t="str">
        <f t="shared" si="72"/>
        <v/>
      </c>
      <c r="W83" s="74" t="str">
        <f>IF('Job Database'!$X83="", "", 'Job Database'!$X83)</f>
        <v/>
      </c>
      <c r="Y83" s="41" t="str">
        <f>IF($W83="", "", IF(COUNTIF($I$11:$I$3035, $W83)&gt;0, "", MAX($Y$10:$Y82)+1))</f>
        <v/>
      </c>
      <c r="Z83" s="41">
        <v>73</v>
      </c>
      <c r="AA83" s="58" t="str">
        <f t="shared" si="73"/>
        <v/>
      </c>
      <c r="AC83" s="41" t="str">
        <f t="shared" si="61"/>
        <v/>
      </c>
      <c r="AE83" s="41" t="str">
        <f t="shared" si="74"/>
        <v/>
      </c>
      <c r="AJ83" s="154" t="str">
        <f t="shared" si="75"/>
        <v/>
      </c>
      <c r="AL83" s="120" t="str">
        <f t="shared" si="76"/>
        <v/>
      </c>
      <c r="AM83" s="104" t="str">
        <f t="shared" si="77"/>
        <v/>
      </c>
      <c r="AN83" s="104" t="str">
        <f t="shared" si="78"/>
        <v/>
      </c>
      <c r="AO83" s="104" t="str">
        <f t="shared" si="62"/>
        <v/>
      </c>
      <c r="AP83" s="104" t="str">
        <f t="shared" si="63"/>
        <v/>
      </c>
      <c r="AQ83" s="121" t="str">
        <f t="shared" si="79"/>
        <v/>
      </c>
      <c r="AS83" s="88" t="str">
        <f t="shared" si="64"/>
        <v/>
      </c>
      <c r="AT83" s="68" t="str">
        <f t="shared" si="80"/>
        <v/>
      </c>
      <c r="AU83" s="68" t="str">
        <f t="shared" si="81"/>
        <v/>
      </c>
      <c r="AV83" s="68" t="str">
        <f t="shared" si="82"/>
        <v/>
      </c>
      <c r="AW83" s="88" t="str">
        <f t="shared" si="65"/>
        <v/>
      </c>
      <c r="AZ83" s="88" t="str">
        <f t="shared" si="66"/>
        <v/>
      </c>
      <c r="BA83" s="68" t="str">
        <f t="shared" si="67"/>
        <v/>
      </c>
      <c r="BB83" s="68" t="str">
        <f t="shared" si="68"/>
        <v/>
      </c>
      <c r="BC83" s="68" t="str">
        <f t="shared" si="69"/>
        <v/>
      </c>
      <c r="BD83" s="69" t="str">
        <f t="shared" si="70"/>
        <v/>
      </c>
      <c r="BE83" s="69" t="str">
        <f t="shared" si="83"/>
        <v/>
      </c>
      <c r="BT83" s="138" t="str">
        <f t="shared" ca="1" si="84"/>
        <v/>
      </c>
      <c r="BU83" s="139" t="str">
        <f t="shared" ca="1" si="85"/>
        <v/>
      </c>
      <c r="BW83" s="138" t="str">
        <f t="shared" si="86"/>
        <v/>
      </c>
      <c r="BX83" s="104" t="str">
        <f t="shared" si="87"/>
        <v/>
      </c>
      <c r="BY83" s="139" t="str">
        <f t="shared" si="88"/>
        <v/>
      </c>
      <c r="CA83" s="138" t="str">
        <f t="shared" si="89"/>
        <v/>
      </c>
      <c r="CB83" s="104" t="str">
        <f t="shared" si="90"/>
        <v/>
      </c>
      <c r="CC83" s="139" t="str">
        <f t="shared" si="91"/>
        <v/>
      </c>
      <c r="CE83" s="162" t="str">
        <f t="shared" si="92"/>
        <v/>
      </c>
      <c r="CF83" s="163" t="str">
        <f t="shared" si="93"/>
        <v/>
      </c>
      <c r="CG83" s="164" t="str">
        <f t="shared" si="94"/>
        <v/>
      </c>
      <c r="CI83" s="162" t="str">
        <f t="shared" si="95"/>
        <v/>
      </c>
      <c r="CJ83" s="163" t="str">
        <f t="shared" si="53"/>
        <v/>
      </c>
      <c r="CK83" s="164" t="str">
        <f t="shared" si="54"/>
        <v/>
      </c>
      <c r="CM83" s="169" t="str">
        <f t="shared" si="96"/>
        <v/>
      </c>
      <c r="CN83" s="139" t="str">
        <f t="shared" si="97"/>
        <v/>
      </c>
      <c r="CP83" s="41" t="str">
        <f>IF($CM83="", "", COUNTIF($CM$11:$CM$3035, "&lt;"&amp;$CM83)+1+COUNTIF($CM$11:$CM83, $CM83)-1)</f>
        <v/>
      </c>
    </row>
    <row r="84" spans="1:94" x14ac:dyDescent="0.25">
      <c r="A84" s="40"/>
      <c r="B84" s="82" t="str">
        <f>IF($I84="", "", IFERROR(INDEX('Job Database'!$AE$11:$AE$3035, MATCH($I84, 'Job Database'!$X$11:$X$3035, 0)), ""))</f>
        <v/>
      </c>
      <c r="C84" s="69" t="str">
        <f>IF($I84="", "", IF(COUNTIF('Job Database'!$X$11:$X$3035, $I84)=0, $AC$5, $AC$4))</f>
        <v/>
      </c>
      <c r="D84" s="40"/>
      <c r="E84" s="85" t="str">
        <f>IF($I84="", "", IF(IFERROR(INDEX('Job Database'!$M$11:$M$3035, MATCH($I84, 'Job Database'!$X$11:$X$3035, 0)), "")="", "", IFERROR(INDEX('Job Database'!$M$11:$M$3035, MATCH($I84, 'Job Database'!$X$11:$X$3035, 0)), "")))</f>
        <v/>
      </c>
      <c r="F84" s="40"/>
      <c r="G84" s="88" t="str">
        <f t="shared" si="71"/>
        <v/>
      </c>
      <c r="H84" s="40"/>
      <c r="I84" s="24"/>
      <c r="J84" s="34"/>
      <c r="K84" s="106"/>
      <c r="L84" s="79"/>
      <c r="M84" s="34"/>
      <c r="N84" s="79"/>
      <c r="O84" s="31"/>
      <c r="P84" s="53"/>
      <c r="Q84" s="40"/>
      <c r="S84" s="41" t="str">
        <f t="shared" si="59"/>
        <v/>
      </c>
      <c r="T84" s="41" t="str">
        <f t="shared" si="60"/>
        <v/>
      </c>
      <c r="U84" s="41" t="str">
        <f t="shared" si="72"/>
        <v/>
      </c>
      <c r="W84" s="74" t="str">
        <f>IF('Job Database'!$X84="", "", 'Job Database'!$X84)</f>
        <v/>
      </c>
      <c r="Y84" s="41" t="str">
        <f>IF($W84="", "", IF(COUNTIF($I$11:$I$3035, $W84)&gt;0, "", MAX($Y$10:$Y83)+1))</f>
        <v/>
      </c>
      <c r="Z84" s="41">
        <v>74</v>
      </c>
      <c r="AA84" s="58" t="str">
        <f t="shared" si="73"/>
        <v/>
      </c>
      <c r="AC84" s="41" t="str">
        <f t="shared" si="61"/>
        <v/>
      </c>
      <c r="AE84" s="41" t="str">
        <f t="shared" si="74"/>
        <v/>
      </c>
      <c r="AJ84" s="154" t="str">
        <f t="shared" si="75"/>
        <v/>
      </c>
      <c r="AL84" s="120" t="str">
        <f t="shared" si="76"/>
        <v/>
      </c>
      <c r="AM84" s="104" t="str">
        <f t="shared" si="77"/>
        <v/>
      </c>
      <c r="AN84" s="104" t="str">
        <f t="shared" si="78"/>
        <v/>
      </c>
      <c r="AO84" s="104" t="str">
        <f t="shared" si="62"/>
        <v/>
      </c>
      <c r="AP84" s="104" t="str">
        <f t="shared" si="63"/>
        <v/>
      </c>
      <c r="AQ84" s="121" t="str">
        <f t="shared" si="79"/>
        <v/>
      </c>
      <c r="AS84" s="88" t="str">
        <f t="shared" si="64"/>
        <v/>
      </c>
      <c r="AT84" s="68" t="str">
        <f t="shared" si="80"/>
        <v/>
      </c>
      <c r="AU84" s="68" t="str">
        <f t="shared" si="81"/>
        <v/>
      </c>
      <c r="AV84" s="68" t="str">
        <f t="shared" si="82"/>
        <v/>
      </c>
      <c r="AW84" s="88" t="str">
        <f t="shared" si="65"/>
        <v/>
      </c>
      <c r="AZ84" s="88" t="str">
        <f t="shared" si="66"/>
        <v/>
      </c>
      <c r="BA84" s="68" t="str">
        <f t="shared" si="67"/>
        <v/>
      </c>
      <c r="BB84" s="68" t="str">
        <f t="shared" si="68"/>
        <v/>
      </c>
      <c r="BC84" s="68" t="str">
        <f t="shared" si="69"/>
        <v/>
      </c>
      <c r="BD84" s="69" t="str">
        <f t="shared" si="70"/>
        <v/>
      </c>
      <c r="BE84" s="69" t="str">
        <f t="shared" si="83"/>
        <v/>
      </c>
      <c r="BT84" s="138" t="str">
        <f t="shared" ca="1" si="84"/>
        <v/>
      </c>
      <c r="BU84" s="139" t="str">
        <f t="shared" ca="1" si="85"/>
        <v/>
      </c>
      <c r="BW84" s="138" t="str">
        <f t="shared" si="86"/>
        <v/>
      </c>
      <c r="BX84" s="104" t="str">
        <f t="shared" si="87"/>
        <v/>
      </c>
      <c r="BY84" s="139" t="str">
        <f t="shared" si="88"/>
        <v/>
      </c>
      <c r="CA84" s="138" t="str">
        <f t="shared" si="89"/>
        <v/>
      </c>
      <c r="CB84" s="104" t="str">
        <f t="shared" si="90"/>
        <v/>
      </c>
      <c r="CC84" s="139" t="str">
        <f t="shared" si="91"/>
        <v/>
      </c>
      <c r="CE84" s="162" t="str">
        <f t="shared" si="92"/>
        <v/>
      </c>
      <c r="CF84" s="163" t="str">
        <f t="shared" si="93"/>
        <v/>
      </c>
      <c r="CG84" s="164" t="str">
        <f t="shared" si="94"/>
        <v/>
      </c>
      <c r="CI84" s="162" t="str">
        <f t="shared" si="95"/>
        <v/>
      </c>
      <c r="CJ84" s="163" t="str">
        <f t="shared" si="53"/>
        <v/>
      </c>
      <c r="CK84" s="164" t="str">
        <f t="shared" si="54"/>
        <v/>
      </c>
      <c r="CM84" s="169" t="str">
        <f t="shared" si="96"/>
        <v/>
      </c>
      <c r="CN84" s="139" t="str">
        <f t="shared" si="97"/>
        <v/>
      </c>
      <c r="CP84" s="41" t="str">
        <f>IF($CM84="", "", COUNTIF($CM$11:$CM$3035, "&lt;"&amp;$CM84)+1+COUNTIF($CM$11:$CM84, $CM84)-1)</f>
        <v/>
      </c>
    </row>
    <row r="85" spans="1:94" x14ac:dyDescent="0.25">
      <c r="A85" s="40"/>
      <c r="B85" s="82" t="str">
        <f>IF($I85="", "", IFERROR(INDEX('Job Database'!$AE$11:$AE$3035, MATCH($I85, 'Job Database'!$X$11:$X$3035, 0)), ""))</f>
        <v/>
      </c>
      <c r="C85" s="69" t="str">
        <f>IF($I85="", "", IF(COUNTIF('Job Database'!$X$11:$X$3035, $I85)=0, $AC$5, $AC$4))</f>
        <v/>
      </c>
      <c r="D85" s="40"/>
      <c r="E85" s="85" t="str">
        <f>IF($I85="", "", IF(IFERROR(INDEX('Job Database'!$M$11:$M$3035, MATCH($I85, 'Job Database'!$X$11:$X$3035, 0)), "")="", "", IFERROR(INDEX('Job Database'!$M$11:$M$3035, MATCH($I85, 'Job Database'!$X$11:$X$3035, 0)), "")))</f>
        <v/>
      </c>
      <c r="F85" s="40"/>
      <c r="G85" s="88" t="str">
        <f t="shared" si="71"/>
        <v/>
      </c>
      <c r="H85" s="40"/>
      <c r="I85" s="24"/>
      <c r="J85" s="34"/>
      <c r="K85" s="106"/>
      <c r="L85" s="79"/>
      <c r="M85" s="34"/>
      <c r="N85" s="79"/>
      <c r="O85" s="31"/>
      <c r="P85" s="53"/>
      <c r="Q85" s="40"/>
      <c r="S85" s="41" t="str">
        <f t="shared" si="59"/>
        <v/>
      </c>
      <c r="T85" s="41" t="str">
        <f t="shared" si="60"/>
        <v/>
      </c>
      <c r="U85" s="41" t="str">
        <f t="shared" si="72"/>
        <v/>
      </c>
      <c r="W85" s="74" t="str">
        <f>IF('Job Database'!$X85="", "", 'Job Database'!$X85)</f>
        <v/>
      </c>
      <c r="Y85" s="41" t="str">
        <f>IF($W85="", "", IF(COUNTIF($I$11:$I$3035, $W85)&gt;0, "", MAX($Y$10:$Y84)+1))</f>
        <v/>
      </c>
      <c r="Z85" s="41">
        <v>75</v>
      </c>
      <c r="AA85" s="58" t="str">
        <f t="shared" si="73"/>
        <v/>
      </c>
      <c r="AC85" s="41" t="str">
        <f t="shared" si="61"/>
        <v/>
      </c>
      <c r="AE85" s="41" t="str">
        <f t="shared" si="74"/>
        <v/>
      </c>
      <c r="AJ85" s="154" t="str">
        <f t="shared" si="75"/>
        <v/>
      </c>
      <c r="AL85" s="120" t="str">
        <f t="shared" si="76"/>
        <v/>
      </c>
      <c r="AM85" s="104" t="str">
        <f t="shared" si="77"/>
        <v/>
      </c>
      <c r="AN85" s="104" t="str">
        <f t="shared" si="78"/>
        <v/>
      </c>
      <c r="AO85" s="104" t="str">
        <f t="shared" si="62"/>
        <v/>
      </c>
      <c r="AP85" s="104" t="str">
        <f t="shared" si="63"/>
        <v/>
      </c>
      <c r="AQ85" s="121" t="str">
        <f t="shared" si="79"/>
        <v/>
      </c>
      <c r="AS85" s="88" t="str">
        <f t="shared" si="64"/>
        <v/>
      </c>
      <c r="AT85" s="68" t="str">
        <f t="shared" si="80"/>
        <v/>
      </c>
      <c r="AU85" s="68" t="str">
        <f t="shared" si="81"/>
        <v/>
      </c>
      <c r="AV85" s="68" t="str">
        <f t="shared" si="82"/>
        <v/>
      </c>
      <c r="AW85" s="88" t="str">
        <f t="shared" si="65"/>
        <v/>
      </c>
      <c r="AZ85" s="88" t="str">
        <f t="shared" si="66"/>
        <v/>
      </c>
      <c r="BA85" s="68" t="str">
        <f t="shared" si="67"/>
        <v/>
      </c>
      <c r="BB85" s="68" t="str">
        <f t="shared" si="68"/>
        <v/>
      </c>
      <c r="BC85" s="68" t="str">
        <f t="shared" si="69"/>
        <v/>
      </c>
      <c r="BD85" s="69" t="str">
        <f t="shared" si="70"/>
        <v/>
      </c>
      <c r="BE85" s="69" t="str">
        <f t="shared" si="83"/>
        <v/>
      </c>
      <c r="BT85" s="138" t="str">
        <f t="shared" ca="1" si="84"/>
        <v/>
      </c>
      <c r="BU85" s="139" t="str">
        <f t="shared" ca="1" si="85"/>
        <v/>
      </c>
      <c r="BW85" s="138" t="str">
        <f t="shared" si="86"/>
        <v/>
      </c>
      <c r="BX85" s="104" t="str">
        <f t="shared" si="87"/>
        <v/>
      </c>
      <c r="BY85" s="139" t="str">
        <f t="shared" si="88"/>
        <v/>
      </c>
      <c r="CA85" s="138" t="str">
        <f t="shared" si="89"/>
        <v/>
      </c>
      <c r="CB85" s="104" t="str">
        <f t="shared" si="90"/>
        <v/>
      </c>
      <c r="CC85" s="139" t="str">
        <f t="shared" si="91"/>
        <v/>
      </c>
      <c r="CE85" s="162" t="str">
        <f t="shared" si="92"/>
        <v/>
      </c>
      <c r="CF85" s="163" t="str">
        <f t="shared" si="93"/>
        <v/>
      </c>
      <c r="CG85" s="164" t="str">
        <f t="shared" si="94"/>
        <v/>
      </c>
      <c r="CI85" s="162" t="str">
        <f t="shared" si="95"/>
        <v/>
      </c>
      <c r="CJ85" s="163" t="str">
        <f t="shared" si="53"/>
        <v/>
      </c>
      <c r="CK85" s="164" t="str">
        <f t="shared" si="54"/>
        <v/>
      </c>
      <c r="CM85" s="169" t="str">
        <f t="shared" si="96"/>
        <v/>
      </c>
      <c r="CN85" s="139" t="str">
        <f t="shared" si="97"/>
        <v/>
      </c>
      <c r="CP85" s="41" t="str">
        <f>IF($CM85="", "", COUNTIF($CM$11:$CM$3035, "&lt;"&amp;$CM85)+1+COUNTIF($CM$11:$CM85, $CM85)-1)</f>
        <v/>
      </c>
    </row>
    <row r="86" spans="1:94" x14ac:dyDescent="0.25">
      <c r="A86" s="40"/>
      <c r="B86" s="82" t="str">
        <f>IF($I86="", "", IFERROR(INDEX('Job Database'!$AE$11:$AE$3035, MATCH($I86, 'Job Database'!$X$11:$X$3035, 0)), ""))</f>
        <v/>
      </c>
      <c r="C86" s="69" t="str">
        <f>IF($I86="", "", IF(COUNTIF('Job Database'!$X$11:$X$3035, $I86)=0, $AC$5, $AC$4))</f>
        <v/>
      </c>
      <c r="D86" s="40"/>
      <c r="E86" s="85" t="str">
        <f>IF($I86="", "", IF(IFERROR(INDEX('Job Database'!$M$11:$M$3035, MATCH($I86, 'Job Database'!$X$11:$X$3035, 0)), "")="", "", IFERROR(INDEX('Job Database'!$M$11:$M$3035, MATCH($I86, 'Job Database'!$X$11:$X$3035, 0)), "")))</f>
        <v/>
      </c>
      <c r="F86" s="40"/>
      <c r="G86" s="88" t="str">
        <f t="shared" si="71"/>
        <v/>
      </c>
      <c r="H86" s="40"/>
      <c r="I86" s="24"/>
      <c r="J86" s="34"/>
      <c r="K86" s="106"/>
      <c r="L86" s="79"/>
      <c r="M86" s="34"/>
      <c r="N86" s="79"/>
      <c r="O86" s="31"/>
      <c r="P86" s="53"/>
      <c r="Q86" s="40"/>
      <c r="S86" s="41" t="str">
        <f t="shared" si="59"/>
        <v/>
      </c>
      <c r="T86" s="41" t="str">
        <f t="shared" si="60"/>
        <v/>
      </c>
      <c r="U86" s="41" t="str">
        <f t="shared" si="72"/>
        <v/>
      </c>
      <c r="W86" s="74" t="str">
        <f>IF('Job Database'!$X86="", "", 'Job Database'!$X86)</f>
        <v/>
      </c>
      <c r="Y86" s="41" t="str">
        <f>IF($W86="", "", IF(COUNTIF($I$11:$I$3035, $W86)&gt;0, "", MAX($Y$10:$Y85)+1))</f>
        <v/>
      </c>
      <c r="Z86" s="41">
        <v>76</v>
      </c>
      <c r="AA86" s="58" t="str">
        <f t="shared" si="73"/>
        <v/>
      </c>
      <c r="AC86" s="41" t="str">
        <f t="shared" si="61"/>
        <v/>
      </c>
      <c r="AE86" s="41" t="str">
        <f t="shared" si="74"/>
        <v/>
      </c>
      <c r="AJ86" s="154" t="str">
        <f t="shared" si="75"/>
        <v/>
      </c>
      <c r="AL86" s="120" t="str">
        <f t="shared" si="76"/>
        <v/>
      </c>
      <c r="AM86" s="104" t="str">
        <f t="shared" si="77"/>
        <v/>
      </c>
      <c r="AN86" s="104" t="str">
        <f t="shared" si="78"/>
        <v/>
      </c>
      <c r="AO86" s="104" t="str">
        <f t="shared" si="62"/>
        <v/>
      </c>
      <c r="AP86" s="104" t="str">
        <f t="shared" si="63"/>
        <v/>
      </c>
      <c r="AQ86" s="121" t="str">
        <f t="shared" si="79"/>
        <v/>
      </c>
      <c r="AS86" s="88" t="str">
        <f t="shared" si="64"/>
        <v/>
      </c>
      <c r="AT86" s="68" t="str">
        <f t="shared" si="80"/>
        <v/>
      </c>
      <c r="AU86" s="68" t="str">
        <f t="shared" si="81"/>
        <v/>
      </c>
      <c r="AV86" s="68" t="str">
        <f t="shared" si="82"/>
        <v/>
      </c>
      <c r="AW86" s="88" t="str">
        <f t="shared" si="65"/>
        <v/>
      </c>
      <c r="AZ86" s="88" t="str">
        <f t="shared" si="66"/>
        <v/>
      </c>
      <c r="BA86" s="68" t="str">
        <f t="shared" si="67"/>
        <v/>
      </c>
      <c r="BB86" s="68" t="str">
        <f t="shared" si="68"/>
        <v/>
      </c>
      <c r="BC86" s="68" t="str">
        <f t="shared" si="69"/>
        <v/>
      </c>
      <c r="BD86" s="69" t="str">
        <f t="shared" si="70"/>
        <v/>
      </c>
      <c r="BE86" s="69" t="str">
        <f t="shared" si="83"/>
        <v/>
      </c>
      <c r="BT86" s="138" t="str">
        <f t="shared" ca="1" si="84"/>
        <v/>
      </c>
      <c r="BU86" s="139" t="str">
        <f t="shared" ca="1" si="85"/>
        <v/>
      </c>
      <c r="BW86" s="138" t="str">
        <f t="shared" si="86"/>
        <v/>
      </c>
      <c r="BX86" s="104" t="str">
        <f t="shared" si="87"/>
        <v/>
      </c>
      <c r="BY86" s="139" t="str">
        <f t="shared" si="88"/>
        <v/>
      </c>
      <c r="CA86" s="138" t="str">
        <f t="shared" si="89"/>
        <v/>
      </c>
      <c r="CB86" s="104" t="str">
        <f t="shared" si="90"/>
        <v/>
      </c>
      <c r="CC86" s="139" t="str">
        <f t="shared" si="91"/>
        <v/>
      </c>
      <c r="CE86" s="162" t="str">
        <f t="shared" si="92"/>
        <v/>
      </c>
      <c r="CF86" s="163" t="str">
        <f t="shared" si="93"/>
        <v/>
      </c>
      <c r="CG86" s="164" t="str">
        <f t="shared" si="94"/>
        <v/>
      </c>
      <c r="CI86" s="162" t="str">
        <f t="shared" si="95"/>
        <v/>
      </c>
      <c r="CJ86" s="163" t="str">
        <f t="shared" si="53"/>
        <v/>
      </c>
      <c r="CK86" s="164" t="str">
        <f t="shared" si="54"/>
        <v/>
      </c>
      <c r="CM86" s="169" t="str">
        <f t="shared" si="96"/>
        <v/>
      </c>
      <c r="CN86" s="139" t="str">
        <f t="shared" si="97"/>
        <v/>
      </c>
      <c r="CP86" s="41" t="str">
        <f>IF($CM86="", "", COUNTIF($CM$11:$CM$3035, "&lt;"&amp;$CM86)+1+COUNTIF($CM$11:$CM86, $CM86)-1)</f>
        <v/>
      </c>
    </row>
    <row r="87" spans="1:94" x14ac:dyDescent="0.25">
      <c r="A87" s="40"/>
      <c r="B87" s="82" t="str">
        <f>IF($I87="", "", IFERROR(INDEX('Job Database'!$AE$11:$AE$3035, MATCH($I87, 'Job Database'!$X$11:$X$3035, 0)), ""))</f>
        <v/>
      </c>
      <c r="C87" s="69" t="str">
        <f>IF($I87="", "", IF(COUNTIF('Job Database'!$X$11:$X$3035, $I87)=0, $AC$5, $AC$4))</f>
        <v/>
      </c>
      <c r="D87" s="40"/>
      <c r="E87" s="85" t="str">
        <f>IF($I87="", "", IF(IFERROR(INDEX('Job Database'!$M$11:$M$3035, MATCH($I87, 'Job Database'!$X$11:$X$3035, 0)), "")="", "", IFERROR(INDEX('Job Database'!$M$11:$M$3035, MATCH($I87, 'Job Database'!$X$11:$X$3035, 0)), "")))</f>
        <v/>
      </c>
      <c r="F87" s="40"/>
      <c r="G87" s="88" t="str">
        <f t="shared" si="71"/>
        <v/>
      </c>
      <c r="H87" s="40"/>
      <c r="I87" s="24"/>
      <c r="J87" s="34"/>
      <c r="K87" s="106"/>
      <c r="L87" s="79"/>
      <c r="M87" s="34"/>
      <c r="N87" s="79"/>
      <c r="O87" s="31"/>
      <c r="P87" s="53"/>
      <c r="Q87" s="40"/>
      <c r="S87" s="41" t="str">
        <f t="shared" si="59"/>
        <v/>
      </c>
      <c r="T87" s="41" t="str">
        <f t="shared" si="60"/>
        <v/>
      </c>
      <c r="U87" s="41" t="str">
        <f t="shared" si="72"/>
        <v/>
      </c>
      <c r="W87" s="74" t="str">
        <f>IF('Job Database'!$X87="", "", 'Job Database'!$X87)</f>
        <v/>
      </c>
      <c r="Y87" s="41" t="str">
        <f>IF($W87="", "", IF(COUNTIF($I$11:$I$3035, $W87)&gt;0, "", MAX($Y$10:$Y86)+1))</f>
        <v/>
      </c>
      <c r="Z87" s="41">
        <v>77</v>
      </c>
      <c r="AA87" s="58" t="str">
        <f t="shared" si="73"/>
        <v/>
      </c>
      <c r="AC87" s="41" t="str">
        <f t="shared" si="61"/>
        <v/>
      </c>
      <c r="AE87" s="41" t="str">
        <f t="shared" si="74"/>
        <v/>
      </c>
      <c r="AJ87" s="154" t="str">
        <f t="shared" si="75"/>
        <v/>
      </c>
      <c r="AL87" s="120" t="str">
        <f t="shared" si="76"/>
        <v/>
      </c>
      <c r="AM87" s="104" t="str">
        <f t="shared" si="77"/>
        <v/>
      </c>
      <c r="AN87" s="104" t="str">
        <f t="shared" si="78"/>
        <v/>
      </c>
      <c r="AO87" s="104" t="str">
        <f t="shared" si="62"/>
        <v/>
      </c>
      <c r="AP87" s="104" t="str">
        <f t="shared" si="63"/>
        <v/>
      </c>
      <c r="AQ87" s="121" t="str">
        <f t="shared" si="79"/>
        <v/>
      </c>
      <c r="AS87" s="88" t="str">
        <f t="shared" si="64"/>
        <v/>
      </c>
      <c r="AT87" s="68" t="str">
        <f t="shared" si="80"/>
        <v/>
      </c>
      <c r="AU87" s="68" t="str">
        <f t="shared" si="81"/>
        <v/>
      </c>
      <c r="AV87" s="68" t="str">
        <f t="shared" si="82"/>
        <v/>
      </c>
      <c r="AW87" s="88" t="str">
        <f t="shared" si="65"/>
        <v/>
      </c>
      <c r="AZ87" s="88" t="str">
        <f t="shared" si="66"/>
        <v/>
      </c>
      <c r="BA87" s="68" t="str">
        <f t="shared" si="67"/>
        <v/>
      </c>
      <c r="BB87" s="68" t="str">
        <f t="shared" si="68"/>
        <v/>
      </c>
      <c r="BC87" s="68" t="str">
        <f t="shared" si="69"/>
        <v/>
      </c>
      <c r="BD87" s="69" t="str">
        <f t="shared" si="70"/>
        <v/>
      </c>
      <c r="BE87" s="69" t="str">
        <f t="shared" si="83"/>
        <v/>
      </c>
      <c r="BT87" s="138" t="str">
        <f t="shared" ca="1" si="84"/>
        <v/>
      </c>
      <c r="BU87" s="139" t="str">
        <f t="shared" ca="1" si="85"/>
        <v/>
      </c>
      <c r="BW87" s="138" t="str">
        <f t="shared" si="86"/>
        <v/>
      </c>
      <c r="BX87" s="104" t="str">
        <f t="shared" si="87"/>
        <v/>
      </c>
      <c r="BY87" s="139" t="str">
        <f t="shared" si="88"/>
        <v/>
      </c>
      <c r="CA87" s="138" t="str">
        <f t="shared" si="89"/>
        <v/>
      </c>
      <c r="CB87" s="104" t="str">
        <f t="shared" si="90"/>
        <v/>
      </c>
      <c r="CC87" s="139" t="str">
        <f t="shared" si="91"/>
        <v/>
      </c>
      <c r="CE87" s="162" t="str">
        <f t="shared" si="92"/>
        <v/>
      </c>
      <c r="CF87" s="163" t="str">
        <f t="shared" si="93"/>
        <v/>
      </c>
      <c r="CG87" s="164" t="str">
        <f t="shared" si="94"/>
        <v/>
      </c>
      <c r="CI87" s="162" t="str">
        <f t="shared" si="95"/>
        <v/>
      </c>
      <c r="CJ87" s="163" t="str">
        <f t="shared" si="53"/>
        <v/>
      </c>
      <c r="CK87" s="164" t="str">
        <f t="shared" si="54"/>
        <v/>
      </c>
      <c r="CM87" s="169" t="str">
        <f t="shared" si="96"/>
        <v/>
      </c>
      <c r="CN87" s="139" t="str">
        <f t="shared" si="97"/>
        <v/>
      </c>
      <c r="CP87" s="41" t="str">
        <f>IF($CM87="", "", COUNTIF($CM$11:$CM$3035, "&lt;"&amp;$CM87)+1+COUNTIF($CM$11:$CM87, $CM87)-1)</f>
        <v/>
      </c>
    </row>
    <row r="88" spans="1:94" x14ac:dyDescent="0.25">
      <c r="A88" s="40"/>
      <c r="B88" s="82" t="str">
        <f>IF($I88="", "", IFERROR(INDEX('Job Database'!$AE$11:$AE$3035, MATCH($I88, 'Job Database'!$X$11:$X$3035, 0)), ""))</f>
        <v/>
      </c>
      <c r="C88" s="69" t="str">
        <f>IF($I88="", "", IF(COUNTIF('Job Database'!$X$11:$X$3035, $I88)=0, $AC$5, $AC$4))</f>
        <v/>
      </c>
      <c r="D88" s="40"/>
      <c r="E88" s="85" t="str">
        <f>IF($I88="", "", IF(IFERROR(INDEX('Job Database'!$M$11:$M$3035, MATCH($I88, 'Job Database'!$X$11:$X$3035, 0)), "")="", "", IFERROR(INDEX('Job Database'!$M$11:$M$3035, MATCH($I88, 'Job Database'!$X$11:$X$3035, 0)), "")))</f>
        <v/>
      </c>
      <c r="F88" s="40"/>
      <c r="G88" s="88" t="str">
        <f t="shared" si="71"/>
        <v/>
      </c>
      <c r="H88" s="40"/>
      <c r="I88" s="24"/>
      <c r="J88" s="34"/>
      <c r="K88" s="106"/>
      <c r="L88" s="79"/>
      <c r="M88" s="34"/>
      <c r="N88" s="79"/>
      <c r="O88" s="31"/>
      <c r="P88" s="53"/>
      <c r="Q88" s="40"/>
      <c r="S88" s="41" t="str">
        <f t="shared" si="59"/>
        <v/>
      </c>
      <c r="T88" s="41" t="str">
        <f t="shared" si="60"/>
        <v/>
      </c>
      <c r="U88" s="41" t="str">
        <f t="shared" si="72"/>
        <v/>
      </c>
      <c r="W88" s="74" t="str">
        <f>IF('Job Database'!$X88="", "", 'Job Database'!$X88)</f>
        <v/>
      </c>
      <c r="Y88" s="41" t="str">
        <f>IF($W88="", "", IF(COUNTIF($I$11:$I$3035, $W88)&gt;0, "", MAX($Y$10:$Y87)+1))</f>
        <v/>
      </c>
      <c r="Z88" s="41">
        <v>78</v>
      </c>
      <c r="AA88" s="58" t="str">
        <f t="shared" si="73"/>
        <v/>
      </c>
      <c r="AC88" s="41" t="str">
        <f t="shared" si="61"/>
        <v/>
      </c>
      <c r="AE88" s="41" t="str">
        <f t="shared" si="74"/>
        <v/>
      </c>
      <c r="AJ88" s="154" t="str">
        <f t="shared" si="75"/>
        <v/>
      </c>
      <c r="AL88" s="120" t="str">
        <f t="shared" si="76"/>
        <v/>
      </c>
      <c r="AM88" s="104" t="str">
        <f t="shared" si="77"/>
        <v/>
      </c>
      <c r="AN88" s="104" t="str">
        <f t="shared" si="78"/>
        <v/>
      </c>
      <c r="AO88" s="104" t="str">
        <f t="shared" si="62"/>
        <v/>
      </c>
      <c r="AP88" s="104" t="str">
        <f t="shared" si="63"/>
        <v/>
      </c>
      <c r="AQ88" s="121" t="str">
        <f t="shared" si="79"/>
        <v/>
      </c>
      <c r="AS88" s="88" t="str">
        <f t="shared" si="64"/>
        <v/>
      </c>
      <c r="AT88" s="68" t="str">
        <f t="shared" si="80"/>
        <v/>
      </c>
      <c r="AU88" s="68" t="str">
        <f t="shared" si="81"/>
        <v/>
      </c>
      <c r="AV88" s="68" t="str">
        <f t="shared" si="82"/>
        <v/>
      </c>
      <c r="AW88" s="88" t="str">
        <f t="shared" si="65"/>
        <v/>
      </c>
      <c r="AZ88" s="88" t="str">
        <f t="shared" si="66"/>
        <v/>
      </c>
      <c r="BA88" s="68" t="str">
        <f t="shared" si="67"/>
        <v/>
      </c>
      <c r="BB88" s="68" t="str">
        <f t="shared" si="68"/>
        <v/>
      </c>
      <c r="BC88" s="68" t="str">
        <f t="shared" si="69"/>
        <v/>
      </c>
      <c r="BD88" s="69" t="str">
        <f t="shared" si="70"/>
        <v/>
      </c>
      <c r="BE88" s="69" t="str">
        <f t="shared" si="83"/>
        <v/>
      </c>
      <c r="BT88" s="138" t="str">
        <f t="shared" ca="1" si="84"/>
        <v/>
      </c>
      <c r="BU88" s="139" t="str">
        <f t="shared" ca="1" si="85"/>
        <v/>
      </c>
      <c r="BW88" s="138" t="str">
        <f t="shared" si="86"/>
        <v/>
      </c>
      <c r="BX88" s="104" t="str">
        <f t="shared" si="87"/>
        <v/>
      </c>
      <c r="BY88" s="139" t="str">
        <f t="shared" si="88"/>
        <v/>
      </c>
      <c r="CA88" s="138" t="str">
        <f t="shared" si="89"/>
        <v/>
      </c>
      <c r="CB88" s="104" t="str">
        <f t="shared" si="90"/>
        <v/>
      </c>
      <c r="CC88" s="139" t="str">
        <f t="shared" si="91"/>
        <v/>
      </c>
      <c r="CE88" s="162" t="str">
        <f t="shared" si="92"/>
        <v/>
      </c>
      <c r="CF88" s="163" t="str">
        <f t="shared" si="93"/>
        <v/>
      </c>
      <c r="CG88" s="164" t="str">
        <f t="shared" si="94"/>
        <v/>
      </c>
      <c r="CI88" s="162" t="str">
        <f t="shared" si="95"/>
        <v/>
      </c>
      <c r="CJ88" s="163" t="str">
        <f t="shared" si="53"/>
        <v/>
      </c>
      <c r="CK88" s="164" t="str">
        <f t="shared" si="54"/>
        <v/>
      </c>
      <c r="CM88" s="169" t="str">
        <f t="shared" si="96"/>
        <v/>
      </c>
      <c r="CN88" s="139" t="str">
        <f t="shared" si="97"/>
        <v/>
      </c>
      <c r="CP88" s="41" t="str">
        <f>IF($CM88="", "", COUNTIF($CM$11:$CM$3035, "&lt;"&amp;$CM88)+1+COUNTIF($CM$11:$CM88, $CM88)-1)</f>
        <v/>
      </c>
    </row>
    <row r="89" spans="1:94" x14ac:dyDescent="0.25">
      <c r="A89" s="40"/>
      <c r="B89" s="82" t="str">
        <f>IF($I89="", "", IFERROR(INDEX('Job Database'!$AE$11:$AE$3035, MATCH($I89, 'Job Database'!$X$11:$X$3035, 0)), ""))</f>
        <v/>
      </c>
      <c r="C89" s="69" t="str">
        <f>IF($I89="", "", IF(COUNTIF('Job Database'!$X$11:$X$3035, $I89)=0, $AC$5, $AC$4))</f>
        <v/>
      </c>
      <c r="D89" s="40"/>
      <c r="E89" s="85" t="str">
        <f>IF($I89="", "", IF(IFERROR(INDEX('Job Database'!$M$11:$M$3035, MATCH($I89, 'Job Database'!$X$11:$X$3035, 0)), "")="", "", IFERROR(INDEX('Job Database'!$M$11:$M$3035, MATCH($I89, 'Job Database'!$X$11:$X$3035, 0)), "")))</f>
        <v/>
      </c>
      <c r="F89" s="40"/>
      <c r="G89" s="88" t="str">
        <f t="shared" si="71"/>
        <v/>
      </c>
      <c r="H89" s="40"/>
      <c r="I89" s="24"/>
      <c r="J89" s="34"/>
      <c r="K89" s="106"/>
      <c r="L89" s="79"/>
      <c r="M89" s="34"/>
      <c r="N89" s="79"/>
      <c r="O89" s="31"/>
      <c r="P89" s="53"/>
      <c r="Q89" s="40"/>
      <c r="S89" s="41" t="str">
        <f t="shared" si="59"/>
        <v/>
      </c>
      <c r="T89" s="41" t="str">
        <f t="shared" si="60"/>
        <v/>
      </c>
      <c r="U89" s="41" t="str">
        <f t="shared" si="72"/>
        <v/>
      </c>
      <c r="W89" s="74" t="str">
        <f>IF('Job Database'!$X89="", "", 'Job Database'!$X89)</f>
        <v/>
      </c>
      <c r="Y89" s="41" t="str">
        <f>IF($W89="", "", IF(COUNTIF($I$11:$I$3035, $W89)&gt;0, "", MAX($Y$10:$Y88)+1))</f>
        <v/>
      </c>
      <c r="Z89" s="41">
        <v>79</v>
      </c>
      <c r="AA89" s="58" t="str">
        <f t="shared" si="73"/>
        <v/>
      </c>
      <c r="AC89" s="41" t="str">
        <f t="shared" si="61"/>
        <v/>
      </c>
      <c r="AE89" s="41" t="str">
        <f t="shared" si="74"/>
        <v/>
      </c>
      <c r="AJ89" s="154" t="str">
        <f t="shared" si="75"/>
        <v/>
      </c>
      <c r="AL89" s="120" t="str">
        <f t="shared" si="76"/>
        <v/>
      </c>
      <c r="AM89" s="104" t="str">
        <f t="shared" si="77"/>
        <v/>
      </c>
      <c r="AN89" s="104" t="str">
        <f t="shared" si="78"/>
        <v/>
      </c>
      <c r="AO89" s="104" t="str">
        <f t="shared" si="62"/>
        <v/>
      </c>
      <c r="AP89" s="104" t="str">
        <f t="shared" si="63"/>
        <v/>
      </c>
      <c r="AQ89" s="121" t="str">
        <f t="shared" si="79"/>
        <v/>
      </c>
      <c r="AS89" s="88" t="str">
        <f t="shared" si="64"/>
        <v/>
      </c>
      <c r="AT89" s="68" t="str">
        <f t="shared" si="80"/>
        <v/>
      </c>
      <c r="AU89" s="68" t="str">
        <f t="shared" si="81"/>
        <v/>
      </c>
      <c r="AV89" s="68" t="str">
        <f t="shared" si="82"/>
        <v/>
      </c>
      <c r="AW89" s="88" t="str">
        <f t="shared" si="65"/>
        <v/>
      </c>
      <c r="AZ89" s="88" t="str">
        <f t="shared" si="66"/>
        <v/>
      </c>
      <c r="BA89" s="68" t="str">
        <f t="shared" si="67"/>
        <v/>
      </c>
      <c r="BB89" s="68" t="str">
        <f t="shared" si="68"/>
        <v/>
      </c>
      <c r="BC89" s="68" t="str">
        <f t="shared" si="69"/>
        <v/>
      </c>
      <c r="BD89" s="69" t="str">
        <f t="shared" si="70"/>
        <v/>
      </c>
      <c r="BE89" s="69" t="str">
        <f t="shared" si="83"/>
        <v/>
      </c>
      <c r="BT89" s="138" t="str">
        <f t="shared" ca="1" si="84"/>
        <v/>
      </c>
      <c r="BU89" s="139" t="str">
        <f t="shared" ca="1" si="85"/>
        <v/>
      </c>
      <c r="BW89" s="138" t="str">
        <f t="shared" si="86"/>
        <v/>
      </c>
      <c r="BX89" s="104" t="str">
        <f t="shared" si="87"/>
        <v/>
      </c>
      <c r="BY89" s="139" t="str">
        <f t="shared" si="88"/>
        <v/>
      </c>
      <c r="CA89" s="138" t="str">
        <f t="shared" si="89"/>
        <v/>
      </c>
      <c r="CB89" s="104" t="str">
        <f t="shared" si="90"/>
        <v/>
      </c>
      <c r="CC89" s="139" t="str">
        <f t="shared" si="91"/>
        <v/>
      </c>
      <c r="CE89" s="162" t="str">
        <f t="shared" si="92"/>
        <v/>
      </c>
      <c r="CF89" s="163" t="str">
        <f t="shared" si="93"/>
        <v/>
      </c>
      <c r="CG89" s="164" t="str">
        <f t="shared" si="94"/>
        <v/>
      </c>
      <c r="CI89" s="162" t="str">
        <f t="shared" si="95"/>
        <v/>
      </c>
      <c r="CJ89" s="163" t="str">
        <f t="shared" si="53"/>
        <v/>
      </c>
      <c r="CK89" s="164" t="str">
        <f t="shared" si="54"/>
        <v/>
      </c>
      <c r="CM89" s="169" t="str">
        <f t="shared" si="96"/>
        <v/>
      </c>
      <c r="CN89" s="139" t="str">
        <f t="shared" si="97"/>
        <v/>
      </c>
      <c r="CP89" s="41" t="str">
        <f>IF($CM89="", "", COUNTIF($CM$11:$CM$3035, "&lt;"&amp;$CM89)+1+COUNTIF($CM$11:$CM89, $CM89)-1)</f>
        <v/>
      </c>
    </row>
    <row r="90" spans="1:94" x14ac:dyDescent="0.25">
      <c r="A90" s="40"/>
      <c r="B90" s="82" t="str">
        <f>IF($I90="", "", IFERROR(INDEX('Job Database'!$AE$11:$AE$3035, MATCH($I90, 'Job Database'!$X$11:$X$3035, 0)), ""))</f>
        <v/>
      </c>
      <c r="C90" s="69" t="str">
        <f>IF($I90="", "", IF(COUNTIF('Job Database'!$X$11:$X$3035, $I90)=0, $AC$5, $AC$4))</f>
        <v/>
      </c>
      <c r="D90" s="40"/>
      <c r="E90" s="85" t="str">
        <f>IF($I90="", "", IF(IFERROR(INDEX('Job Database'!$M$11:$M$3035, MATCH($I90, 'Job Database'!$X$11:$X$3035, 0)), "")="", "", IFERROR(INDEX('Job Database'!$M$11:$M$3035, MATCH($I90, 'Job Database'!$X$11:$X$3035, 0)), "")))</f>
        <v/>
      </c>
      <c r="F90" s="40"/>
      <c r="G90" s="88" t="str">
        <f t="shared" si="71"/>
        <v/>
      </c>
      <c r="H90" s="40"/>
      <c r="I90" s="24"/>
      <c r="J90" s="34"/>
      <c r="K90" s="106"/>
      <c r="L90" s="79"/>
      <c r="M90" s="34"/>
      <c r="N90" s="79"/>
      <c r="O90" s="31"/>
      <c r="P90" s="53"/>
      <c r="Q90" s="40"/>
      <c r="S90" s="41" t="str">
        <f t="shared" si="59"/>
        <v/>
      </c>
      <c r="T90" s="41" t="str">
        <f t="shared" si="60"/>
        <v/>
      </c>
      <c r="U90" s="41" t="str">
        <f t="shared" si="72"/>
        <v/>
      </c>
      <c r="W90" s="74" t="str">
        <f>IF('Job Database'!$X90="", "", 'Job Database'!$X90)</f>
        <v/>
      </c>
      <c r="Y90" s="41" t="str">
        <f>IF($W90="", "", IF(COUNTIF($I$11:$I$3035, $W90)&gt;0, "", MAX($Y$10:$Y89)+1))</f>
        <v/>
      </c>
      <c r="Z90" s="41">
        <v>80</v>
      </c>
      <c r="AA90" s="58" t="str">
        <f t="shared" si="73"/>
        <v/>
      </c>
      <c r="AC90" s="41" t="str">
        <f t="shared" si="61"/>
        <v/>
      </c>
      <c r="AE90" s="41" t="str">
        <f t="shared" si="74"/>
        <v/>
      </c>
      <c r="AJ90" s="154" t="str">
        <f t="shared" si="75"/>
        <v/>
      </c>
      <c r="AL90" s="120" t="str">
        <f t="shared" si="76"/>
        <v/>
      </c>
      <c r="AM90" s="104" t="str">
        <f t="shared" si="77"/>
        <v/>
      </c>
      <c r="AN90" s="104" t="str">
        <f t="shared" si="78"/>
        <v/>
      </c>
      <c r="AO90" s="104" t="str">
        <f t="shared" si="62"/>
        <v/>
      </c>
      <c r="AP90" s="104" t="str">
        <f t="shared" si="63"/>
        <v/>
      </c>
      <c r="AQ90" s="121" t="str">
        <f t="shared" si="79"/>
        <v/>
      </c>
      <c r="AS90" s="88" t="str">
        <f t="shared" si="64"/>
        <v/>
      </c>
      <c r="AT90" s="68" t="str">
        <f t="shared" si="80"/>
        <v/>
      </c>
      <c r="AU90" s="68" t="str">
        <f t="shared" si="81"/>
        <v/>
      </c>
      <c r="AV90" s="68" t="str">
        <f t="shared" si="82"/>
        <v/>
      </c>
      <c r="AW90" s="88" t="str">
        <f t="shared" si="65"/>
        <v/>
      </c>
      <c r="AZ90" s="88" t="str">
        <f t="shared" si="66"/>
        <v/>
      </c>
      <c r="BA90" s="68" t="str">
        <f t="shared" si="67"/>
        <v/>
      </c>
      <c r="BB90" s="68" t="str">
        <f t="shared" si="68"/>
        <v/>
      </c>
      <c r="BC90" s="68" t="str">
        <f t="shared" si="69"/>
        <v/>
      </c>
      <c r="BD90" s="69" t="str">
        <f t="shared" si="70"/>
        <v/>
      </c>
      <c r="BE90" s="69" t="str">
        <f t="shared" si="83"/>
        <v/>
      </c>
      <c r="BT90" s="138" t="str">
        <f t="shared" ca="1" si="84"/>
        <v/>
      </c>
      <c r="BU90" s="139" t="str">
        <f t="shared" ca="1" si="85"/>
        <v/>
      </c>
      <c r="BW90" s="138" t="str">
        <f t="shared" si="86"/>
        <v/>
      </c>
      <c r="BX90" s="104" t="str">
        <f t="shared" si="87"/>
        <v/>
      </c>
      <c r="BY90" s="139" t="str">
        <f t="shared" si="88"/>
        <v/>
      </c>
      <c r="CA90" s="138" t="str">
        <f t="shared" si="89"/>
        <v/>
      </c>
      <c r="CB90" s="104" t="str">
        <f t="shared" si="90"/>
        <v/>
      </c>
      <c r="CC90" s="139" t="str">
        <f t="shared" si="91"/>
        <v/>
      </c>
      <c r="CE90" s="162" t="str">
        <f t="shared" si="92"/>
        <v/>
      </c>
      <c r="CF90" s="163" t="str">
        <f t="shared" si="93"/>
        <v/>
      </c>
      <c r="CG90" s="164" t="str">
        <f t="shared" si="94"/>
        <v/>
      </c>
      <c r="CI90" s="162" t="str">
        <f t="shared" si="95"/>
        <v/>
      </c>
      <c r="CJ90" s="163" t="str">
        <f t="shared" si="53"/>
        <v/>
      </c>
      <c r="CK90" s="164" t="str">
        <f t="shared" si="54"/>
        <v/>
      </c>
      <c r="CM90" s="169" t="str">
        <f t="shared" si="96"/>
        <v/>
      </c>
      <c r="CN90" s="139" t="str">
        <f t="shared" si="97"/>
        <v/>
      </c>
      <c r="CP90" s="41" t="str">
        <f>IF($CM90="", "", COUNTIF($CM$11:$CM$3035, "&lt;"&amp;$CM90)+1+COUNTIF($CM$11:$CM90, $CM90)-1)</f>
        <v/>
      </c>
    </row>
    <row r="91" spans="1:94" x14ac:dyDescent="0.25">
      <c r="A91" s="40"/>
      <c r="B91" s="82" t="str">
        <f>IF($I91="", "", IFERROR(INDEX('Job Database'!$AE$11:$AE$3035, MATCH($I91, 'Job Database'!$X$11:$X$3035, 0)), ""))</f>
        <v/>
      </c>
      <c r="C91" s="69" t="str">
        <f>IF($I91="", "", IF(COUNTIF('Job Database'!$X$11:$X$3035, $I91)=0, $AC$5, $AC$4))</f>
        <v/>
      </c>
      <c r="D91" s="40"/>
      <c r="E91" s="85" t="str">
        <f>IF($I91="", "", IF(IFERROR(INDEX('Job Database'!$M$11:$M$3035, MATCH($I91, 'Job Database'!$X$11:$X$3035, 0)), "")="", "", IFERROR(INDEX('Job Database'!$M$11:$M$3035, MATCH($I91, 'Job Database'!$X$11:$X$3035, 0)), "")))</f>
        <v/>
      </c>
      <c r="F91" s="40"/>
      <c r="G91" s="88" t="str">
        <f t="shared" si="71"/>
        <v/>
      </c>
      <c r="H91" s="40"/>
      <c r="I91" s="24"/>
      <c r="J91" s="34"/>
      <c r="K91" s="106"/>
      <c r="L91" s="79"/>
      <c r="M91" s="34"/>
      <c r="N91" s="79"/>
      <c r="O91" s="31"/>
      <c r="P91" s="53"/>
      <c r="Q91" s="40"/>
      <c r="S91" s="41" t="str">
        <f t="shared" si="59"/>
        <v/>
      </c>
      <c r="T91" s="41" t="str">
        <f t="shared" si="60"/>
        <v/>
      </c>
      <c r="U91" s="41" t="str">
        <f t="shared" si="72"/>
        <v/>
      </c>
      <c r="W91" s="74" t="str">
        <f>IF('Job Database'!$X91="", "", 'Job Database'!$X91)</f>
        <v/>
      </c>
      <c r="Y91" s="41" t="str">
        <f>IF($W91="", "", IF(COUNTIF($I$11:$I$3035, $W91)&gt;0, "", MAX($Y$10:$Y90)+1))</f>
        <v/>
      </c>
      <c r="Z91" s="41">
        <v>81</v>
      </c>
      <c r="AA91" s="58" t="str">
        <f t="shared" si="73"/>
        <v/>
      </c>
      <c r="AC91" s="41" t="str">
        <f t="shared" si="61"/>
        <v/>
      </c>
      <c r="AE91" s="41" t="str">
        <f t="shared" si="74"/>
        <v/>
      </c>
      <c r="AJ91" s="154" t="str">
        <f t="shared" si="75"/>
        <v/>
      </c>
      <c r="AL91" s="120" t="str">
        <f t="shared" si="76"/>
        <v/>
      </c>
      <c r="AM91" s="104" t="str">
        <f t="shared" si="77"/>
        <v/>
      </c>
      <c r="AN91" s="104" t="str">
        <f t="shared" si="78"/>
        <v/>
      </c>
      <c r="AO91" s="104" t="str">
        <f t="shared" si="62"/>
        <v/>
      </c>
      <c r="AP91" s="104" t="str">
        <f t="shared" si="63"/>
        <v/>
      </c>
      <c r="AQ91" s="121" t="str">
        <f t="shared" si="79"/>
        <v/>
      </c>
      <c r="AS91" s="88" t="str">
        <f t="shared" si="64"/>
        <v/>
      </c>
      <c r="AT91" s="68" t="str">
        <f t="shared" si="80"/>
        <v/>
      </c>
      <c r="AU91" s="68" t="str">
        <f t="shared" si="81"/>
        <v/>
      </c>
      <c r="AV91" s="68" t="str">
        <f t="shared" si="82"/>
        <v/>
      </c>
      <c r="AW91" s="88" t="str">
        <f t="shared" si="65"/>
        <v/>
      </c>
      <c r="AZ91" s="88" t="str">
        <f t="shared" si="66"/>
        <v/>
      </c>
      <c r="BA91" s="68" t="str">
        <f t="shared" si="67"/>
        <v/>
      </c>
      <c r="BB91" s="68" t="str">
        <f t="shared" si="68"/>
        <v/>
      </c>
      <c r="BC91" s="68" t="str">
        <f t="shared" si="69"/>
        <v/>
      </c>
      <c r="BD91" s="69" t="str">
        <f t="shared" si="70"/>
        <v/>
      </c>
      <c r="BE91" s="69" t="str">
        <f t="shared" si="83"/>
        <v/>
      </c>
      <c r="BT91" s="138" t="str">
        <f t="shared" ca="1" si="84"/>
        <v/>
      </c>
      <c r="BU91" s="139" t="str">
        <f t="shared" ca="1" si="85"/>
        <v/>
      </c>
      <c r="BW91" s="138" t="str">
        <f t="shared" si="86"/>
        <v/>
      </c>
      <c r="BX91" s="104" t="str">
        <f t="shared" si="87"/>
        <v/>
      </c>
      <c r="BY91" s="139" t="str">
        <f t="shared" si="88"/>
        <v/>
      </c>
      <c r="CA91" s="138" t="str">
        <f t="shared" si="89"/>
        <v/>
      </c>
      <c r="CB91" s="104" t="str">
        <f t="shared" si="90"/>
        <v/>
      </c>
      <c r="CC91" s="139" t="str">
        <f t="shared" si="91"/>
        <v/>
      </c>
      <c r="CE91" s="162" t="str">
        <f t="shared" si="92"/>
        <v/>
      </c>
      <c r="CF91" s="163" t="str">
        <f t="shared" si="93"/>
        <v/>
      </c>
      <c r="CG91" s="164" t="str">
        <f t="shared" si="94"/>
        <v/>
      </c>
      <c r="CI91" s="162" t="str">
        <f t="shared" si="95"/>
        <v/>
      </c>
      <c r="CJ91" s="163" t="str">
        <f t="shared" ref="CJ91:CJ154" si="98">IF(CB91="", "", M91)</f>
        <v/>
      </c>
      <c r="CK91" s="164" t="str">
        <f t="shared" ref="CK91:CK154" si="99">IF(CC91="", "", N91)</f>
        <v/>
      </c>
      <c r="CM91" s="169" t="str">
        <f t="shared" si="96"/>
        <v/>
      </c>
      <c r="CN91" s="139" t="str">
        <f t="shared" si="97"/>
        <v/>
      </c>
      <c r="CP91" s="41" t="str">
        <f>IF($CM91="", "", COUNTIF($CM$11:$CM$3035, "&lt;"&amp;$CM91)+1+COUNTIF($CM$11:$CM91, $CM91)-1)</f>
        <v/>
      </c>
    </row>
    <row r="92" spans="1:94" x14ac:dyDescent="0.25">
      <c r="A92" s="40"/>
      <c r="B92" s="82" t="str">
        <f>IF($I92="", "", IFERROR(INDEX('Job Database'!$AE$11:$AE$3035, MATCH($I92, 'Job Database'!$X$11:$X$3035, 0)), ""))</f>
        <v/>
      </c>
      <c r="C92" s="69" t="str">
        <f>IF($I92="", "", IF(COUNTIF('Job Database'!$X$11:$X$3035, $I92)=0, $AC$5, $AC$4))</f>
        <v/>
      </c>
      <c r="D92" s="40"/>
      <c r="E92" s="85" t="str">
        <f>IF($I92="", "", IF(IFERROR(INDEX('Job Database'!$M$11:$M$3035, MATCH($I92, 'Job Database'!$X$11:$X$3035, 0)), "")="", "", IFERROR(INDEX('Job Database'!$M$11:$M$3035, MATCH($I92, 'Job Database'!$X$11:$X$3035, 0)), "")))</f>
        <v/>
      </c>
      <c r="F92" s="40"/>
      <c r="G92" s="88" t="str">
        <f t="shared" si="71"/>
        <v/>
      </c>
      <c r="H92" s="40"/>
      <c r="I92" s="24"/>
      <c r="J92" s="34"/>
      <c r="K92" s="106"/>
      <c r="L92" s="79"/>
      <c r="M92" s="34"/>
      <c r="N92" s="79"/>
      <c r="O92" s="31"/>
      <c r="P92" s="53"/>
      <c r="Q92" s="40"/>
      <c r="S92" s="41" t="str">
        <f t="shared" si="59"/>
        <v/>
      </c>
      <c r="T92" s="41" t="str">
        <f t="shared" si="60"/>
        <v/>
      </c>
      <c r="U92" s="41" t="str">
        <f t="shared" si="72"/>
        <v/>
      </c>
      <c r="W92" s="74" t="str">
        <f>IF('Job Database'!$X92="", "", 'Job Database'!$X92)</f>
        <v/>
      </c>
      <c r="Y92" s="41" t="str">
        <f>IF($W92="", "", IF(COUNTIF($I$11:$I$3035, $W92)&gt;0, "", MAX($Y$10:$Y91)+1))</f>
        <v/>
      </c>
      <c r="Z92" s="41">
        <v>82</v>
      </c>
      <c r="AA92" s="58" t="str">
        <f t="shared" si="73"/>
        <v/>
      </c>
      <c r="AC92" s="41" t="str">
        <f t="shared" si="61"/>
        <v/>
      </c>
      <c r="AE92" s="41" t="str">
        <f t="shared" si="74"/>
        <v/>
      </c>
      <c r="AJ92" s="154" t="str">
        <f t="shared" si="75"/>
        <v/>
      </c>
      <c r="AL92" s="120" t="str">
        <f t="shared" si="76"/>
        <v/>
      </c>
      <c r="AM92" s="104" t="str">
        <f t="shared" si="77"/>
        <v/>
      </c>
      <c r="AN92" s="104" t="str">
        <f t="shared" si="78"/>
        <v/>
      </c>
      <c r="AO92" s="104" t="str">
        <f t="shared" si="62"/>
        <v/>
      </c>
      <c r="AP92" s="104" t="str">
        <f t="shared" si="63"/>
        <v/>
      </c>
      <c r="AQ92" s="121" t="str">
        <f t="shared" si="79"/>
        <v/>
      </c>
      <c r="AS92" s="88" t="str">
        <f t="shared" si="64"/>
        <v/>
      </c>
      <c r="AT92" s="68" t="str">
        <f t="shared" si="80"/>
        <v/>
      </c>
      <c r="AU92" s="68" t="str">
        <f t="shared" si="81"/>
        <v/>
      </c>
      <c r="AV92" s="68" t="str">
        <f t="shared" si="82"/>
        <v/>
      </c>
      <c r="AW92" s="88" t="str">
        <f t="shared" si="65"/>
        <v/>
      </c>
      <c r="AZ92" s="88" t="str">
        <f t="shared" si="66"/>
        <v/>
      </c>
      <c r="BA92" s="68" t="str">
        <f t="shared" si="67"/>
        <v/>
      </c>
      <c r="BB92" s="68" t="str">
        <f t="shared" si="68"/>
        <v/>
      </c>
      <c r="BC92" s="68" t="str">
        <f t="shared" si="69"/>
        <v/>
      </c>
      <c r="BD92" s="69" t="str">
        <f t="shared" si="70"/>
        <v/>
      </c>
      <c r="BE92" s="69" t="str">
        <f t="shared" si="83"/>
        <v/>
      </c>
      <c r="BT92" s="138" t="str">
        <f t="shared" ca="1" si="84"/>
        <v/>
      </c>
      <c r="BU92" s="139" t="str">
        <f t="shared" ca="1" si="85"/>
        <v/>
      </c>
      <c r="BW92" s="138" t="str">
        <f t="shared" si="86"/>
        <v/>
      </c>
      <c r="BX92" s="104" t="str">
        <f t="shared" si="87"/>
        <v/>
      </c>
      <c r="BY92" s="139" t="str">
        <f t="shared" si="88"/>
        <v/>
      </c>
      <c r="CA92" s="138" t="str">
        <f t="shared" si="89"/>
        <v/>
      </c>
      <c r="CB92" s="104" t="str">
        <f t="shared" si="90"/>
        <v/>
      </c>
      <c r="CC92" s="139" t="str">
        <f t="shared" si="91"/>
        <v/>
      </c>
      <c r="CE92" s="162" t="str">
        <f t="shared" si="92"/>
        <v/>
      </c>
      <c r="CF92" s="163" t="str">
        <f t="shared" si="93"/>
        <v/>
      </c>
      <c r="CG92" s="164" t="str">
        <f t="shared" si="94"/>
        <v/>
      </c>
      <c r="CI92" s="162" t="str">
        <f t="shared" si="95"/>
        <v/>
      </c>
      <c r="CJ92" s="163" t="str">
        <f t="shared" si="98"/>
        <v/>
      </c>
      <c r="CK92" s="164" t="str">
        <f t="shared" si="99"/>
        <v/>
      </c>
      <c r="CM92" s="169" t="str">
        <f t="shared" si="96"/>
        <v/>
      </c>
      <c r="CN92" s="139" t="str">
        <f t="shared" si="97"/>
        <v/>
      </c>
      <c r="CP92" s="41" t="str">
        <f>IF($CM92="", "", COUNTIF($CM$11:$CM$3035, "&lt;"&amp;$CM92)+1+COUNTIF($CM$11:$CM92, $CM92)-1)</f>
        <v/>
      </c>
    </row>
    <row r="93" spans="1:94" x14ac:dyDescent="0.25">
      <c r="A93" s="40"/>
      <c r="B93" s="82" t="str">
        <f>IF($I93="", "", IFERROR(INDEX('Job Database'!$AE$11:$AE$3035, MATCH($I93, 'Job Database'!$X$11:$X$3035, 0)), ""))</f>
        <v/>
      </c>
      <c r="C93" s="69" t="str">
        <f>IF($I93="", "", IF(COUNTIF('Job Database'!$X$11:$X$3035, $I93)=0, $AC$5, $AC$4))</f>
        <v/>
      </c>
      <c r="D93" s="40"/>
      <c r="E93" s="85" t="str">
        <f>IF($I93="", "", IF(IFERROR(INDEX('Job Database'!$M$11:$M$3035, MATCH($I93, 'Job Database'!$X$11:$X$3035, 0)), "")="", "", IFERROR(INDEX('Job Database'!$M$11:$M$3035, MATCH($I93, 'Job Database'!$X$11:$X$3035, 0)), "")))</f>
        <v/>
      </c>
      <c r="F93" s="40"/>
      <c r="G93" s="88" t="str">
        <f t="shared" si="71"/>
        <v/>
      </c>
      <c r="H93" s="40"/>
      <c r="I93" s="24"/>
      <c r="J93" s="34"/>
      <c r="K93" s="106"/>
      <c r="L93" s="79"/>
      <c r="M93" s="34"/>
      <c r="N93" s="79"/>
      <c r="O93" s="31"/>
      <c r="P93" s="53"/>
      <c r="Q93" s="40"/>
      <c r="S93" s="41" t="str">
        <f t="shared" si="59"/>
        <v/>
      </c>
      <c r="T93" s="41" t="str">
        <f t="shared" si="60"/>
        <v/>
      </c>
      <c r="U93" s="41" t="str">
        <f t="shared" si="72"/>
        <v/>
      </c>
      <c r="W93" s="74" t="str">
        <f>IF('Job Database'!$X93="", "", 'Job Database'!$X93)</f>
        <v/>
      </c>
      <c r="Y93" s="41" t="str">
        <f>IF($W93="", "", IF(COUNTIF($I$11:$I$3035, $W93)&gt;0, "", MAX($Y$10:$Y92)+1))</f>
        <v/>
      </c>
      <c r="Z93" s="41">
        <v>83</v>
      </c>
      <c r="AA93" s="58" t="str">
        <f t="shared" si="73"/>
        <v/>
      </c>
      <c r="AC93" s="41" t="str">
        <f t="shared" si="61"/>
        <v/>
      </c>
      <c r="AE93" s="41" t="str">
        <f t="shared" si="74"/>
        <v/>
      </c>
      <c r="AJ93" s="154" t="str">
        <f t="shared" si="75"/>
        <v/>
      </c>
      <c r="AL93" s="120" t="str">
        <f t="shared" si="76"/>
        <v/>
      </c>
      <c r="AM93" s="104" t="str">
        <f t="shared" si="77"/>
        <v/>
      </c>
      <c r="AN93" s="104" t="str">
        <f t="shared" si="78"/>
        <v/>
      </c>
      <c r="AO93" s="104" t="str">
        <f t="shared" si="62"/>
        <v/>
      </c>
      <c r="AP93" s="104" t="str">
        <f t="shared" si="63"/>
        <v/>
      </c>
      <c r="AQ93" s="121" t="str">
        <f t="shared" si="79"/>
        <v/>
      </c>
      <c r="AS93" s="88" t="str">
        <f t="shared" si="64"/>
        <v/>
      </c>
      <c r="AT93" s="68" t="str">
        <f t="shared" si="80"/>
        <v/>
      </c>
      <c r="AU93" s="68" t="str">
        <f t="shared" si="81"/>
        <v/>
      </c>
      <c r="AV93" s="68" t="str">
        <f t="shared" si="82"/>
        <v/>
      </c>
      <c r="AW93" s="88" t="str">
        <f t="shared" si="65"/>
        <v/>
      </c>
      <c r="AZ93" s="88" t="str">
        <f t="shared" si="66"/>
        <v/>
      </c>
      <c r="BA93" s="68" t="str">
        <f t="shared" si="67"/>
        <v/>
      </c>
      <c r="BB93" s="68" t="str">
        <f t="shared" si="68"/>
        <v/>
      </c>
      <c r="BC93" s="68" t="str">
        <f t="shared" si="69"/>
        <v/>
      </c>
      <c r="BD93" s="69" t="str">
        <f t="shared" si="70"/>
        <v/>
      </c>
      <c r="BE93" s="69" t="str">
        <f t="shared" si="83"/>
        <v/>
      </c>
      <c r="BT93" s="138" t="str">
        <f t="shared" ca="1" si="84"/>
        <v/>
      </c>
      <c r="BU93" s="139" t="str">
        <f t="shared" ca="1" si="85"/>
        <v/>
      </c>
      <c r="BW93" s="138" t="str">
        <f t="shared" si="86"/>
        <v/>
      </c>
      <c r="BX93" s="104" t="str">
        <f t="shared" si="87"/>
        <v/>
      </c>
      <c r="BY93" s="139" t="str">
        <f t="shared" si="88"/>
        <v/>
      </c>
      <c r="CA93" s="138" t="str">
        <f t="shared" si="89"/>
        <v/>
      </c>
      <c r="CB93" s="104" t="str">
        <f t="shared" si="90"/>
        <v/>
      </c>
      <c r="CC93" s="139" t="str">
        <f t="shared" si="91"/>
        <v/>
      </c>
      <c r="CE93" s="162" t="str">
        <f t="shared" si="92"/>
        <v/>
      </c>
      <c r="CF93" s="163" t="str">
        <f t="shared" si="93"/>
        <v/>
      </c>
      <c r="CG93" s="164" t="str">
        <f t="shared" si="94"/>
        <v/>
      </c>
      <c r="CI93" s="162" t="str">
        <f t="shared" si="95"/>
        <v/>
      </c>
      <c r="CJ93" s="163" t="str">
        <f t="shared" si="98"/>
        <v/>
      </c>
      <c r="CK93" s="164" t="str">
        <f t="shared" si="99"/>
        <v/>
      </c>
      <c r="CM93" s="169" t="str">
        <f t="shared" si="96"/>
        <v/>
      </c>
      <c r="CN93" s="139" t="str">
        <f t="shared" si="97"/>
        <v/>
      </c>
      <c r="CP93" s="41" t="str">
        <f>IF($CM93="", "", COUNTIF($CM$11:$CM$3035, "&lt;"&amp;$CM93)+1+COUNTIF($CM$11:$CM93, $CM93)-1)</f>
        <v/>
      </c>
    </row>
    <row r="94" spans="1:94" x14ac:dyDescent="0.25">
      <c r="A94" s="40"/>
      <c r="B94" s="82" t="str">
        <f>IF($I94="", "", IFERROR(INDEX('Job Database'!$AE$11:$AE$3035, MATCH($I94, 'Job Database'!$X$11:$X$3035, 0)), ""))</f>
        <v/>
      </c>
      <c r="C94" s="69" t="str">
        <f>IF($I94="", "", IF(COUNTIF('Job Database'!$X$11:$X$3035, $I94)=0, $AC$5, $AC$4))</f>
        <v/>
      </c>
      <c r="D94" s="40"/>
      <c r="E94" s="85" t="str">
        <f>IF($I94="", "", IF(IFERROR(INDEX('Job Database'!$M$11:$M$3035, MATCH($I94, 'Job Database'!$X$11:$X$3035, 0)), "")="", "", IFERROR(INDEX('Job Database'!$M$11:$M$3035, MATCH($I94, 'Job Database'!$X$11:$X$3035, 0)), "")))</f>
        <v/>
      </c>
      <c r="F94" s="40"/>
      <c r="G94" s="88" t="str">
        <f t="shared" si="71"/>
        <v/>
      </c>
      <c r="H94" s="40"/>
      <c r="I94" s="24"/>
      <c r="J94" s="34"/>
      <c r="K94" s="106"/>
      <c r="L94" s="79"/>
      <c r="M94" s="34"/>
      <c r="N94" s="79"/>
      <c r="O94" s="31"/>
      <c r="P94" s="53"/>
      <c r="Q94" s="40"/>
      <c r="S94" s="41" t="str">
        <f t="shared" si="59"/>
        <v/>
      </c>
      <c r="T94" s="41" t="str">
        <f t="shared" si="60"/>
        <v/>
      </c>
      <c r="U94" s="41" t="str">
        <f t="shared" si="72"/>
        <v/>
      </c>
      <c r="W94" s="74" t="str">
        <f>IF('Job Database'!$X94="", "", 'Job Database'!$X94)</f>
        <v/>
      </c>
      <c r="Y94" s="41" t="str">
        <f>IF($W94="", "", IF(COUNTIF($I$11:$I$3035, $W94)&gt;0, "", MAX($Y$10:$Y93)+1))</f>
        <v/>
      </c>
      <c r="Z94" s="41">
        <v>84</v>
      </c>
      <c r="AA94" s="58" t="str">
        <f t="shared" si="73"/>
        <v/>
      </c>
      <c r="AC94" s="41" t="str">
        <f t="shared" si="61"/>
        <v/>
      </c>
      <c r="AE94" s="41" t="str">
        <f t="shared" si="74"/>
        <v/>
      </c>
      <c r="AJ94" s="154" t="str">
        <f t="shared" si="75"/>
        <v/>
      </c>
      <c r="AL94" s="120" t="str">
        <f t="shared" si="76"/>
        <v/>
      </c>
      <c r="AM94" s="104" t="str">
        <f t="shared" si="77"/>
        <v/>
      </c>
      <c r="AN94" s="104" t="str">
        <f t="shared" si="78"/>
        <v/>
      </c>
      <c r="AO94" s="104" t="str">
        <f t="shared" si="62"/>
        <v/>
      </c>
      <c r="AP94" s="104" t="str">
        <f t="shared" si="63"/>
        <v/>
      </c>
      <c r="AQ94" s="121" t="str">
        <f t="shared" si="79"/>
        <v/>
      </c>
      <c r="AS94" s="88" t="str">
        <f t="shared" si="64"/>
        <v/>
      </c>
      <c r="AT94" s="68" t="str">
        <f t="shared" si="80"/>
        <v/>
      </c>
      <c r="AU94" s="68" t="str">
        <f t="shared" si="81"/>
        <v/>
      </c>
      <c r="AV94" s="68" t="str">
        <f t="shared" si="82"/>
        <v/>
      </c>
      <c r="AW94" s="88" t="str">
        <f t="shared" si="65"/>
        <v/>
      </c>
      <c r="AZ94" s="88" t="str">
        <f t="shared" si="66"/>
        <v/>
      </c>
      <c r="BA94" s="68" t="str">
        <f t="shared" si="67"/>
        <v/>
      </c>
      <c r="BB94" s="68" t="str">
        <f t="shared" si="68"/>
        <v/>
      </c>
      <c r="BC94" s="68" t="str">
        <f t="shared" si="69"/>
        <v/>
      </c>
      <c r="BD94" s="69" t="str">
        <f t="shared" si="70"/>
        <v/>
      </c>
      <c r="BE94" s="69" t="str">
        <f t="shared" si="83"/>
        <v/>
      </c>
      <c r="BT94" s="138" t="str">
        <f t="shared" ca="1" si="84"/>
        <v/>
      </c>
      <c r="BU94" s="139" t="str">
        <f t="shared" ca="1" si="85"/>
        <v/>
      </c>
      <c r="BW94" s="138" t="str">
        <f t="shared" si="86"/>
        <v/>
      </c>
      <c r="BX94" s="104" t="str">
        <f t="shared" si="87"/>
        <v/>
      </c>
      <c r="BY94" s="139" t="str">
        <f t="shared" si="88"/>
        <v/>
      </c>
      <c r="CA94" s="138" t="str">
        <f t="shared" si="89"/>
        <v/>
      </c>
      <c r="CB94" s="104" t="str">
        <f t="shared" si="90"/>
        <v/>
      </c>
      <c r="CC94" s="139" t="str">
        <f t="shared" si="91"/>
        <v/>
      </c>
      <c r="CE94" s="162" t="str">
        <f t="shared" si="92"/>
        <v/>
      </c>
      <c r="CF94" s="163" t="str">
        <f t="shared" si="93"/>
        <v/>
      </c>
      <c r="CG94" s="164" t="str">
        <f t="shared" si="94"/>
        <v/>
      </c>
      <c r="CI94" s="162" t="str">
        <f t="shared" si="95"/>
        <v/>
      </c>
      <c r="CJ94" s="163" t="str">
        <f t="shared" si="98"/>
        <v/>
      </c>
      <c r="CK94" s="164" t="str">
        <f t="shared" si="99"/>
        <v/>
      </c>
      <c r="CM94" s="169" t="str">
        <f t="shared" si="96"/>
        <v/>
      </c>
      <c r="CN94" s="139" t="str">
        <f t="shared" si="97"/>
        <v/>
      </c>
      <c r="CP94" s="41" t="str">
        <f>IF($CM94="", "", COUNTIF($CM$11:$CM$3035, "&lt;"&amp;$CM94)+1+COUNTIF($CM$11:$CM94, $CM94)-1)</f>
        <v/>
      </c>
    </row>
    <row r="95" spans="1:94" x14ac:dyDescent="0.25">
      <c r="A95" s="40"/>
      <c r="B95" s="82" t="str">
        <f>IF($I95="", "", IFERROR(INDEX('Job Database'!$AE$11:$AE$3035, MATCH($I95, 'Job Database'!$X$11:$X$3035, 0)), ""))</f>
        <v/>
      </c>
      <c r="C95" s="69" t="str">
        <f>IF($I95="", "", IF(COUNTIF('Job Database'!$X$11:$X$3035, $I95)=0, $AC$5, $AC$4))</f>
        <v/>
      </c>
      <c r="D95" s="40"/>
      <c r="E95" s="85" t="str">
        <f>IF($I95="", "", IF(IFERROR(INDEX('Job Database'!$M$11:$M$3035, MATCH($I95, 'Job Database'!$X$11:$X$3035, 0)), "")="", "", IFERROR(INDEX('Job Database'!$M$11:$M$3035, MATCH($I95, 'Job Database'!$X$11:$X$3035, 0)), "")))</f>
        <v/>
      </c>
      <c r="F95" s="40"/>
      <c r="G95" s="88" t="str">
        <f t="shared" si="71"/>
        <v/>
      </c>
      <c r="H95" s="40"/>
      <c r="I95" s="24"/>
      <c r="J95" s="34"/>
      <c r="K95" s="106"/>
      <c r="L95" s="79"/>
      <c r="M95" s="34"/>
      <c r="N95" s="79"/>
      <c r="O95" s="31"/>
      <c r="P95" s="53"/>
      <c r="Q95" s="40"/>
      <c r="S95" s="41" t="str">
        <f t="shared" si="59"/>
        <v/>
      </c>
      <c r="T95" s="41" t="str">
        <f t="shared" si="60"/>
        <v/>
      </c>
      <c r="U95" s="41" t="str">
        <f t="shared" si="72"/>
        <v/>
      </c>
      <c r="W95" s="74" t="str">
        <f>IF('Job Database'!$X95="", "", 'Job Database'!$X95)</f>
        <v/>
      </c>
      <c r="Y95" s="41" t="str">
        <f>IF($W95="", "", IF(COUNTIF($I$11:$I$3035, $W95)&gt;0, "", MAX($Y$10:$Y94)+1))</f>
        <v/>
      </c>
      <c r="Z95" s="41">
        <v>85</v>
      </c>
      <c r="AA95" s="58" t="str">
        <f t="shared" si="73"/>
        <v/>
      </c>
      <c r="AC95" s="41" t="str">
        <f t="shared" si="61"/>
        <v/>
      </c>
      <c r="AE95" s="41" t="str">
        <f t="shared" si="74"/>
        <v/>
      </c>
      <c r="AJ95" s="154" t="str">
        <f t="shared" si="75"/>
        <v/>
      </c>
      <c r="AL95" s="120" t="str">
        <f t="shared" si="76"/>
        <v/>
      </c>
      <c r="AM95" s="104" t="str">
        <f t="shared" si="77"/>
        <v/>
      </c>
      <c r="AN95" s="104" t="str">
        <f t="shared" si="78"/>
        <v/>
      </c>
      <c r="AO95" s="104" t="str">
        <f t="shared" si="62"/>
        <v/>
      </c>
      <c r="AP95" s="104" t="str">
        <f t="shared" si="63"/>
        <v/>
      </c>
      <c r="AQ95" s="121" t="str">
        <f t="shared" si="79"/>
        <v/>
      </c>
      <c r="AS95" s="88" t="str">
        <f t="shared" si="64"/>
        <v/>
      </c>
      <c r="AT95" s="68" t="str">
        <f t="shared" si="80"/>
        <v/>
      </c>
      <c r="AU95" s="68" t="str">
        <f t="shared" si="81"/>
        <v/>
      </c>
      <c r="AV95" s="68" t="str">
        <f t="shared" si="82"/>
        <v/>
      </c>
      <c r="AW95" s="88" t="str">
        <f t="shared" si="65"/>
        <v/>
      </c>
      <c r="AZ95" s="88" t="str">
        <f t="shared" si="66"/>
        <v/>
      </c>
      <c r="BA95" s="68" t="str">
        <f t="shared" si="67"/>
        <v/>
      </c>
      <c r="BB95" s="68" t="str">
        <f t="shared" si="68"/>
        <v/>
      </c>
      <c r="BC95" s="68" t="str">
        <f t="shared" si="69"/>
        <v/>
      </c>
      <c r="BD95" s="69" t="str">
        <f t="shared" si="70"/>
        <v/>
      </c>
      <c r="BE95" s="69" t="str">
        <f t="shared" si="83"/>
        <v/>
      </c>
      <c r="BT95" s="138" t="str">
        <f t="shared" ca="1" si="84"/>
        <v/>
      </c>
      <c r="BU95" s="139" t="str">
        <f t="shared" ca="1" si="85"/>
        <v/>
      </c>
      <c r="BW95" s="138" t="str">
        <f t="shared" si="86"/>
        <v/>
      </c>
      <c r="BX95" s="104" t="str">
        <f t="shared" si="87"/>
        <v/>
      </c>
      <c r="BY95" s="139" t="str">
        <f t="shared" si="88"/>
        <v/>
      </c>
      <c r="CA95" s="138" t="str">
        <f t="shared" si="89"/>
        <v/>
      </c>
      <c r="CB95" s="104" t="str">
        <f t="shared" si="90"/>
        <v/>
      </c>
      <c r="CC95" s="139" t="str">
        <f t="shared" si="91"/>
        <v/>
      </c>
      <c r="CE95" s="162" t="str">
        <f t="shared" si="92"/>
        <v/>
      </c>
      <c r="CF95" s="163" t="str">
        <f t="shared" si="93"/>
        <v/>
      </c>
      <c r="CG95" s="164" t="str">
        <f t="shared" si="94"/>
        <v/>
      </c>
      <c r="CI95" s="162" t="str">
        <f t="shared" si="95"/>
        <v/>
      </c>
      <c r="CJ95" s="163" t="str">
        <f t="shared" si="98"/>
        <v/>
      </c>
      <c r="CK95" s="164" t="str">
        <f t="shared" si="99"/>
        <v/>
      </c>
      <c r="CM95" s="169" t="str">
        <f t="shared" si="96"/>
        <v/>
      </c>
      <c r="CN95" s="139" t="str">
        <f t="shared" si="97"/>
        <v/>
      </c>
      <c r="CP95" s="41" t="str">
        <f>IF($CM95="", "", COUNTIF($CM$11:$CM$3035, "&lt;"&amp;$CM95)+1+COUNTIF($CM$11:$CM95, $CM95)-1)</f>
        <v/>
      </c>
    </row>
    <row r="96" spans="1:94" x14ac:dyDescent="0.25">
      <c r="A96" s="40"/>
      <c r="B96" s="82" t="str">
        <f>IF($I96="", "", IFERROR(INDEX('Job Database'!$AE$11:$AE$3035, MATCH($I96, 'Job Database'!$X$11:$X$3035, 0)), ""))</f>
        <v/>
      </c>
      <c r="C96" s="69" t="str">
        <f>IF($I96="", "", IF(COUNTIF('Job Database'!$X$11:$X$3035, $I96)=0, $AC$5, $AC$4))</f>
        <v/>
      </c>
      <c r="D96" s="40"/>
      <c r="E96" s="85" t="str">
        <f>IF($I96="", "", IF(IFERROR(INDEX('Job Database'!$M$11:$M$3035, MATCH($I96, 'Job Database'!$X$11:$X$3035, 0)), "")="", "", IFERROR(INDEX('Job Database'!$M$11:$M$3035, MATCH($I96, 'Job Database'!$X$11:$X$3035, 0)), "")))</f>
        <v/>
      </c>
      <c r="F96" s="40"/>
      <c r="G96" s="88" t="str">
        <f t="shared" si="71"/>
        <v/>
      </c>
      <c r="H96" s="40"/>
      <c r="I96" s="24"/>
      <c r="J96" s="34"/>
      <c r="K96" s="106"/>
      <c r="L96" s="79"/>
      <c r="M96" s="34"/>
      <c r="N96" s="79"/>
      <c r="O96" s="31"/>
      <c r="P96" s="53"/>
      <c r="Q96" s="40"/>
      <c r="S96" s="41" t="str">
        <f t="shared" si="59"/>
        <v/>
      </c>
      <c r="T96" s="41" t="str">
        <f t="shared" si="60"/>
        <v/>
      </c>
      <c r="U96" s="41" t="str">
        <f t="shared" si="72"/>
        <v/>
      </c>
      <c r="W96" s="74" t="str">
        <f>IF('Job Database'!$X96="", "", 'Job Database'!$X96)</f>
        <v/>
      </c>
      <c r="Y96" s="41" t="str">
        <f>IF($W96="", "", IF(COUNTIF($I$11:$I$3035, $W96)&gt;0, "", MAX($Y$10:$Y95)+1))</f>
        <v/>
      </c>
      <c r="Z96" s="41">
        <v>86</v>
      </c>
      <c r="AA96" s="58" t="str">
        <f t="shared" si="73"/>
        <v/>
      </c>
      <c r="AC96" s="41" t="str">
        <f t="shared" si="61"/>
        <v/>
      </c>
      <c r="AE96" s="41" t="str">
        <f t="shared" si="74"/>
        <v/>
      </c>
      <c r="AJ96" s="154" t="str">
        <f t="shared" si="75"/>
        <v/>
      </c>
      <c r="AL96" s="120" t="str">
        <f t="shared" si="76"/>
        <v/>
      </c>
      <c r="AM96" s="104" t="str">
        <f t="shared" si="77"/>
        <v/>
      </c>
      <c r="AN96" s="104" t="str">
        <f t="shared" si="78"/>
        <v/>
      </c>
      <c r="AO96" s="104" t="str">
        <f t="shared" si="62"/>
        <v/>
      </c>
      <c r="AP96" s="104" t="str">
        <f t="shared" si="63"/>
        <v/>
      </c>
      <c r="AQ96" s="121" t="str">
        <f t="shared" si="79"/>
        <v/>
      </c>
      <c r="AS96" s="88" t="str">
        <f t="shared" si="64"/>
        <v/>
      </c>
      <c r="AT96" s="68" t="str">
        <f t="shared" si="80"/>
        <v/>
      </c>
      <c r="AU96" s="68" t="str">
        <f t="shared" si="81"/>
        <v/>
      </c>
      <c r="AV96" s="68" t="str">
        <f t="shared" si="82"/>
        <v/>
      </c>
      <c r="AW96" s="88" t="str">
        <f t="shared" si="65"/>
        <v/>
      </c>
      <c r="AZ96" s="88" t="str">
        <f t="shared" si="66"/>
        <v/>
      </c>
      <c r="BA96" s="68" t="str">
        <f t="shared" si="67"/>
        <v/>
      </c>
      <c r="BB96" s="68" t="str">
        <f t="shared" si="68"/>
        <v/>
      </c>
      <c r="BC96" s="68" t="str">
        <f t="shared" si="69"/>
        <v/>
      </c>
      <c r="BD96" s="69" t="str">
        <f t="shared" si="70"/>
        <v/>
      </c>
      <c r="BE96" s="69" t="str">
        <f t="shared" si="83"/>
        <v/>
      </c>
      <c r="BT96" s="138" t="str">
        <f t="shared" ca="1" si="84"/>
        <v/>
      </c>
      <c r="BU96" s="139" t="str">
        <f t="shared" ca="1" si="85"/>
        <v/>
      </c>
      <c r="BW96" s="138" t="str">
        <f t="shared" si="86"/>
        <v/>
      </c>
      <c r="BX96" s="104" t="str">
        <f t="shared" si="87"/>
        <v/>
      </c>
      <c r="BY96" s="139" t="str">
        <f t="shared" si="88"/>
        <v/>
      </c>
      <c r="CA96" s="138" t="str">
        <f t="shared" si="89"/>
        <v/>
      </c>
      <c r="CB96" s="104" t="str">
        <f t="shared" si="90"/>
        <v/>
      </c>
      <c r="CC96" s="139" t="str">
        <f t="shared" si="91"/>
        <v/>
      </c>
      <c r="CE96" s="162" t="str">
        <f t="shared" si="92"/>
        <v/>
      </c>
      <c r="CF96" s="163" t="str">
        <f t="shared" si="93"/>
        <v/>
      </c>
      <c r="CG96" s="164" t="str">
        <f t="shared" si="94"/>
        <v/>
      </c>
      <c r="CI96" s="162" t="str">
        <f t="shared" si="95"/>
        <v/>
      </c>
      <c r="CJ96" s="163" t="str">
        <f t="shared" si="98"/>
        <v/>
      </c>
      <c r="CK96" s="164" t="str">
        <f t="shared" si="99"/>
        <v/>
      </c>
      <c r="CM96" s="169" t="str">
        <f t="shared" si="96"/>
        <v/>
      </c>
      <c r="CN96" s="139" t="str">
        <f t="shared" si="97"/>
        <v/>
      </c>
      <c r="CP96" s="41" t="str">
        <f>IF($CM96="", "", COUNTIF($CM$11:$CM$3035, "&lt;"&amp;$CM96)+1+COUNTIF($CM$11:$CM96, $CM96)-1)</f>
        <v/>
      </c>
    </row>
    <row r="97" spans="1:94" x14ac:dyDescent="0.25">
      <c r="A97" s="40"/>
      <c r="B97" s="82" t="str">
        <f>IF($I97="", "", IFERROR(INDEX('Job Database'!$AE$11:$AE$3035, MATCH($I97, 'Job Database'!$X$11:$X$3035, 0)), ""))</f>
        <v/>
      </c>
      <c r="C97" s="69" t="str">
        <f>IF($I97="", "", IF(COUNTIF('Job Database'!$X$11:$X$3035, $I97)=0, $AC$5, $AC$4))</f>
        <v/>
      </c>
      <c r="D97" s="40"/>
      <c r="E97" s="85" t="str">
        <f>IF($I97="", "", IF(IFERROR(INDEX('Job Database'!$M$11:$M$3035, MATCH($I97, 'Job Database'!$X$11:$X$3035, 0)), "")="", "", IFERROR(INDEX('Job Database'!$M$11:$M$3035, MATCH($I97, 'Job Database'!$X$11:$X$3035, 0)), "")))</f>
        <v/>
      </c>
      <c r="F97" s="40"/>
      <c r="G97" s="88" t="str">
        <f t="shared" si="71"/>
        <v/>
      </c>
      <c r="H97" s="40"/>
      <c r="I97" s="24"/>
      <c r="J97" s="34"/>
      <c r="K97" s="106"/>
      <c r="L97" s="79"/>
      <c r="M97" s="34"/>
      <c r="N97" s="79"/>
      <c r="O97" s="31"/>
      <c r="P97" s="53"/>
      <c r="Q97" s="40"/>
      <c r="S97" s="41" t="str">
        <f t="shared" si="59"/>
        <v/>
      </c>
      <c r="T97" s="41" t="str">
        <f t="shared" si="60"/>
        <v/>
      </c>
      <c r="U97" s="41" t="str">
        <f t="shared" si="72"/>
        <v/>
      </c>
      <c r="W97" s="74" t="str">
        <f>IF('Job Database'!$X97="", "", 'Job Database'!$X97)</f>
        <v/>
      </c>
      <c r="Y97" s="41" t="str">
        <f>IF($W97="", "", IF(COUNTIF($I$11:$I$3035, $W97)&gt;0, "", MAX($Y$10:$Y96)+1))</f>
        <v/>
      </c>
      <c r="Z97" s="41">
        <v>87</v>
      </c>
      <c r="AA97" s="58" t="str">
        <f t="shared" si="73"/>
        <v/>
      </c>
      <c r="AC97" s="41" t="str">
        <f t="shared" si="61"/>
        <v/>
      </c>
      <c r="AE97" s="41" t="str">
        <f t="shared" si="74"/>
        <v/>
      </c>
      <c r="AJ97" s="154" t="str">
        <f t="shared" si="75"/>
        <v/>
      </c>
      <c r="AL97" s="120" t="str">
        <f t="shared" si="76"/>
        <v/>
      </c>
      <c r="AM97" s="104" t="str">
        <f t="shared" si="77"/>
        <v/>
      </c>
      <c r="AN97" s="104" t="str">
        <f t="shared" si="78"/>
        <v/>
      </c>
      <c r="AO97" s="104" t="str">
        <f t="shared" si="62"/>
        <v/>
      </c>
      <c r="AP97" s="104" t="str">
        <f t="shared" si="63"/>
        <v/>
      </c>
      <c r="AQ97" s="121" t="str">
        <f t="shared" si="79"/>
        <v/>
      </c>
      <c r="AS97" s="88" t="str">
        <f t="shared" si="64"/>
        <v/>
      </c>
      <c r="AT97" s="68" t="str">
        <f t="shared" si="80"/>
        <v/>
      </c>
      <c r="AU97" s="68" t="str">
        <f t="shared" si="81"/>
        <v/>
      </c>
      <c r="AV97" s="68" t="str">
        <f t="shared" si="82"/>
        <v/>
      </c>
      <c r="AW97" s="88" t="str">
        <f t="shared" si="65"/>
        <v/>
      </c>
      <c r="AZ97" s="88" t="str">
        <f t="shared" si="66"/>
        <v/>
      </c>
      <c r="BA97" s="68" t="str">
        <f t="shared" si="67"/>
        <v/>
      </c>
      <c r="BB97" s="68" t="str">
        <f t="shared" si="68"/>
        <v/>
      </c>
      <c r="BC97" s="68" t="str">
        <f t="shared" si="69"/>
        <v/>
      </c>
      <c r="BD97" s="69" t="str">
        <f t="shared" si="70"/>
        <v/>
      </c>
      <c r="BE97" s="69" t="str">
        <f t="shared" si="83"/>
        <v/>
      </c>
      <c r="BT97" s="138" t="str">
        <f t="shared" ca="1" si="84"/>
        <v/>
      </c>
      <c r="BU97" s="139" t="str">
        <f t="shared" ca="1" si="85"/>
        <v/>
      </c>
      <c r="BW97" s="138" t="str">
        <f t="shared" si="86"/>
        <v/>
      </c>
      <c r="BX97" s="104" t="str">
        <f t="shared" si="87"/>
        <v/>
      </c>
      <c r="BY97" s="139" t="str">
        <f t="shared" si="88"/>
        <v/>
      </c>
      <c r="CA97" s="138" t="str">
        <f t="shared" si="89"/>
        <v/>
      </c>
      <c r="CB97" s="104" t="str">
        <f t="shared" si="90"/>
        <v/>
      </c>
      <c r="CC97" s="139" t="str">
        <f t="shared" si="91"/>
        <v/>
      </c>
      <c r="CE97" s="162" t="str">
        <f t="shared" si="92"/>
        <v/>
      </c>
      <c r="CF97" s="163" t="str">
        <f t="shared" si="93"/>
        <v/>
      </c>
      <c r="CG97" s="164" t="str">
        <f t="shared" si="94"/>
        <v/>
      </c>
      <c r="CI97" s="162" t="str">
        <f t="shared" si="95"/>
        <v/>
      </c>
      <c r="CJ97" s="163" t="str">
        <f t="shared" si="98"/>
        <v/>
      </c>
      <c r="CK97" s="164" t="str">
        <f t="shared" si="99"/>
        <v/>
      </c>
      <c r="CM97" s="169" t="str">
        <f t="shared" si="96"/>
        <v/>
      </c>
      <c r="CN97" s="139" t="str">
        <f t="shared" si="97"/>
        <v/>
      </c>
      <c r="CP97" s="41" t="str">
        <f>IF($CM97="", "", COUNTIF($CM$11:$CM$3035, "&lt;"&amp;$CM97)+1+COUNTIF($CM$11:$CM97, $CM97)-1)</f>
        <v/>
      </c>
    </row>
    <row r="98" spans="1:94" x14ac:dyDescent="0.25">
      <c r="A98" s="40"/>
      <c r="B98" s="82" t="str">
        <f>IF($I98="", "", IFERROR(INDEX('Job Database'!$AE$11:$AE$3035, MATCH($I98, 'Job Database'!$X$11:$X$3035, 0)), ""))</f>
        <v/>
      </c>
      <c r="C98" s="69" t="str">
        <f>IF($I98="", "", IF(COUNTIF('Job Database'!$X$11:$X$3035, $I98)=0, $AC$5, $AC$4))</f>
        <v/>
      </c>
      <c r="D98" s="40"/>
      <c r="E98" s="85" t="str">
        <f>IF($I98="", "", IF(IFERROR(INDEX('Job Database'!$M$11:$M$3035, MATCH($I98, 'Job Database'!$X$11:$X$3035, 0)), "")="", "", IFERROR(INDEX('Job Database'!$M$11:$M$3035, MATCH($I98, 'Job Database'!$X$11:$X$3035, 0)), "")))</f>
        <v/>
      </c>
      <c r="F98" s="40"/>
      <c r="G98" s="88" t="str">
        <f t="shared" si="71"/>
        <v/>
      </c>
      <c r="H98" s="40"/>
      <c r="I98" s="24"/>
      <c r="J98" s="34"/>
      <c r="K98" s="106"/>
      <c r="L98" s="79"/>
      <c r="M98" s="34"/>
      <c r="N98" s="79"/>
      <c r="O98" s="31"/>
      <c r="P98" s="53"/>
      <c r="Q98" s="40"/>
      <c r="S98" s="41" t="str">
        <f t="shared" si="59"/>
        <v/>
      </c>
      <c r="T98" s="41" t="str">
        <f t="shared" si="60"/>
        <v/>
      </c>
      <c r="U98" s="41" t="str">
        <f t="shared" si="72"/>
        <v/>
      </c>
      <c r="W98" s="74" t="str">
        <f>IF('Job Database'!$X98="", "", 'Job Database'!$X98)</f>
        <v/>
      </c>
      <c r="Y98" s="41" t="str">
        <f>IF($W98="", "", IF(COUNTIF($I$11:$I$3035, $W98)&gt;0, "", MAX($Y$10:$Y97)+1))</f>
        <v/>
      </c>
      <c r="Z98" s="41">
        <v>88</v>
      </c>
      <c r="AA98" s="58" t="str">
        <f t="shared" si="73"/>
        <v/>
      </c>
      <c r="AC98" s="41" t="str">
        <f t="shared" si="61"/>
        <v/>
      </c>
      <c r="AE98" s="41" t="str">
        <f t="shared" si="74"/>
        <v/>
      </c>
      <c r="AJ98" s="154" t="str">
        <f t="shared" si="75"/>
        <v/>
      </c>
      <c r="AL98" s="120" t="str">
        <f t="shared" si="76"/>
        <v/>
      </c>
      <c r="AM98" s="104" t="str">
        <f t="shared" si="77"/>
        <v/>
      </c>
      <c r="AN98" s="104" t="str">
        <f t="shared" si="78"/>
        <v/>
      </c>
      <c r="AO98" s="104" t="str">
        <f t="shared" si="62"/>
        <v/>
      </c>
      <c r="AP98" s="104" t="str">
        <f t="shared" si="63"/>
        <v/>
      </c>
      <c r="AQ98" s="121" t="str">
        <f t="shared" si="79"/>
        <v/>
      </c>
      <c r="AS98" s="88" t="str">
        <f t="shared" si="64"/>
        <v/>
      </c>
      <c r="AT98" s="68" t="str">
        <f t="shared" si="80"/>
        <v/>
      </c>
      <c r="AU98" s="68" t="str">
        <f t="shared" si="81"/>
        <v/>
      </c>
      <c r="AV98" s="68" t="str">
        <f t="shared" si="82"/>
        <v/>
      </c>
      <c r="AW98" s="88" t="str">
        <f t="shared" si="65"/>
        <v/>
      </c>
      <c r="AZ98" s="88" t="str">
        <f t="shared" si="66"/>
        <v/>
      </c>
      <c r="BA98" s="68" t="str">
        <f t="shared" si="67"/>
        <v/>
      </c>
      <c r="BB98" s="68" t="str">
        <f t="shared" si="68"/>
        <v/>
      </c>
      <c r="BC98" s="68" t="str">
        <f t="shared" si="69"/>
        <v/>
      </c>
      <c r="BD98" s="69" t="str">
        <f t="shared" si="70"/>
        <v/>
      </c>
      <c r="BE98" s="69" t="str">
        <f t="shared" si="83"/>
        <v/>
      </c>
      <c r="BT98" s="138" t="str">
        <f t="shared" ca="1" si="84"/>
        <v/>
      </c>
      <c r="BU98" s="139" t="str">
        <f t="shared" ca="1" si="85"/>
        <v/>
      </c>
      <c r="BW98" s="138" t="str">
        <f t="shared" si="86"/>
        <v/>
      </c>
      <c r="BX98" s="104" t="str">
        <f t="shared" si="87"/>
        <v/>
      </c>
      <c r="BY98" s="139" t="str">
        <f t="shared" si="88"/>
        <v/>
      </c>
      <c r="CA98" s="138" t="str">
        <f t="shared" si="89"/>
        <v/>
      </c>
      <c r="CB98" s="104" t="str">
        <f t="shared" si="90"/>
        <v/>
      </c>
      <c r="CC98" s="139" t="str">
        <f t="shared" si="91"/>
        <v/>
      </c>
      <c r="CE98" s="162" t="str">
        <f t="shared" si="92"/>
        <v/>
      </c>
      <c r="CF98" s="163" t="str">
        <f t="shared" si="93"/>
        <v/>
      </c>
      <c r="CG98" s="164" t="str">
        <f t="shared" si="94"/>
        <v/>
      </c>
      <c r="CI98" s="162" t="str">
        <f t="shared" si="95"/>
        <v/>
      </c>
      <c r="CJ98" s="163" t="str">
        <f t="shared" si="98"/>
        <v/>
      </c>
      <c r="CK98" s="164" t="str">
        <f t="shared" si="99"/>
        <v/>
      </c>
      <c r="CM98" s="169" t="str">
        <f t="shared" si="96"/>
        <v/>
      </c>
      <c r="CN98" s="139" t="str">
        <f t="shared" si="97"/>
        <v/>
      </c>
      <c r="CP98" s="41" t="str">
        <f>IF($CM98="", "", COUNTIF($CM$11:$CM$3035, "&lt;"&amp;$CM98)+1+COUNTIF($CM$11:$CM98, $CM98)-1)</f>
        <v/>
      </c>
    </row>
    <row r="99" spans="1:94" x14ac:dyDescent="0.25">
      <c r="A99" s="40"/>
      <c r="B99" s="82" t="str">
        <f>IF($I99="", "", IFERROR(INDEX('Job Database'!$AE$11:$AE$3035, MATCH($I99, 'Job Database'!$X$11:$X$3035, 0)), ""))</f>
        <v/>
      </c>
      <c r="C99" s="69" t="str">
        <f>IF($I99="", "", IF(COUNTIF('Job Database'!$X$11:$X$3035, $I99)=0, $AC$5, $AC$4))</f>
        <v/>
      </c>
      <c r="D99" s="40"/>
      <c r="E99" s="85" t="str">
        <f>IF($I99="", "", IF(IFERROR(INDEX('Job Database'!$M$11:$M$3035, MATCH($I99, 'Job Database'!$X$11:$X$3035, 0)), "")="", "", IFERROR(INDEX('Job Database'!$M$11:$M$3035, MATCH($I99, 'Job Database'!$X$11:$X$3035, 0)), "")))</f>
        <v/>
      </c>
      <c r="F99" s="40"/>
      <c r="G99" s="88" t="str">
        <f t="shared" si="71"/>
        <v/>
      </c>
      <c r="H99" s="40"/>
      <c r="I99" s="24"/>
      <c r="J99" s="34"/>
      <c r="K99" s="106"/>
      <c r="L99" s="79"/>
      <c r="M99" s="34"/>
      <c r="N99" s="79"/>
      <c r="O99" s="31"/>
      <c r="P99" s="53"/>
      <c r="Q99" s="40"/>
      <c r="S99" s="41" t="str">
        <f t="shared" si="59"/>
        <v/>
      </c>
      <c r="T99" s="41" t="str">
        <f t="shared" si="60"/>
        <v/>
      </c>
      <c r="U99" s="41" t="str">
        <f t="shared" si="72"/>
        <v/>
      </c>
      <c r="W99" s="74" t="str">
        <f>IF('Job Database'!$X99="", "", 'Job Database'!$X99)</f>
        <v/>
      </c>
      <c r="Y99" s="41" t="str">
        <f>IF($W99="", "", IF(COUNTIF($I$11:$I$3035, $W99)&gt;0, "", MAX($Y$10:$Y98)+1))</f>
        <v/>
      </c>
      <c r="Z99" s="41">
        <v>89</v>
      </c>
      <c r="AA99" s="58" t="str">
        <f t="shared" si="73"/>
        <v/>
      </c>
      <c r="AC99" s="41" t="str">
        <f t="shared" si="61"/>
        <v/>
      </c>
      <c r="AE99" s="41" t="str">
        <f t="shared" si="74"/>
        <v/>
      </c>
      <c r="AJ99" s="154" t="str">
        <f t="shared" si="75"/>
        <v/>
      </c>
      <c r="AL99" s="120" t="str">
        <f t="shared" si="76"/>
        <v/>
      </c>
      <c r="AM99" s="104" t="str">
        <f t="shared" si="77"/>
        <v/>
      </c>
      <c r="AN99" s="104" t="str">
        <f t="shared" si="78"/>
        <v/>
      </c>
      <c r="AO99" s="104" t="str">
        <f t="shared" si="62"/>
        <v/>
      </c>
      <c r="AP99" s="104" t="str">
        <f t="shared" si="63"/>
        <v/>
      </c>
      <c r="AQ99" s="121" t="str">
        <f t="shared" si="79"/>
        <v/>
      </c>
      <c r="AS99" s="88" t="str">
        <f t="shared" si="64"/>
        <v/>
      </c>
      <c r="AT99" s="68" t="str">
        <f t="shared" si="80"/>
        <v/>
      </c>
      <c r="AU99" s="68" t="str">
        <f t="shared" si="81"/>
        <v/>
      </c>
      <c r="AV99" s="68" t="str">
        <f t="shared" si="82"/>
        <v/>
      </c>
      <c r="AW99" s="88" t="str">
        <f t="shared" si="65"/>
        <v/>
      </c>
      <c r="AZ99" s="88" t="str">
        <f t="shared" si="66"/>
        <v/>
      </c>
      <c r="BA99" s="68" t="str">
        <f t="shared" si="67"/>
        <v/>
      </c>
      <c r="BB99" s="68" t="str">
        <f t="shared" si="68"/>
        <v/>
      </c>
      <c r="BC99" s="68" t="str">
        <f t="shared" si="69"/>
        <v/>
      </c>
      <c r="BD99" s="69" t="str">
        <f t="shared" si="70"/>
        <v/>
      </c>
      <c r="BE99" s="69" t="str">
        <f t="shared" si="83"/>
        <v/>
      </c>
      <c r="BT99" s="138" t="str">
        <f t="shared" ca="1" si="84"/>
        <v/>
      </c>
      <c r="BU99" s="139" t="str">
        <f t="shared" ca="1" si="85"/>
        <v/>
      </c>
      <c r="BW99" s="138" t="str">
        <f t="shared" si="86"/>
        <v/>
      </c>
      <c r="BX99" s="104" t="str">
        <f t="shared" si="87"/>
        <v/>
      </c>
      <c r="BY99" s="139" t="str">
        <f t="shared" si="88"/>
        <v/>
      </c>
      <c r="CA99" s="138" t="str">
        <f t="shared" si="89"/>
        <v/>
      </c>
      <c r="CB99" s="104" t="str">
        <f t="shared" si="90"/>
        <v/>
      </c>
      <c r="CC99" s="139" t="str">
        <f t="shared" si="91"/>
        <v/>
      </c>
      <c r="CE99" s="162" t="str">
        <f t="shared" si="92"/>
        <v/>
      </c>
      <c r="CF99" s="163" t="str">
        <f t="shared" si="93"/>
        <v/>
      </c>
      <c r="CG99" s="164" t="str">
        <f t="shared" si="94"/>
        <v/>
      </c>
      <c r="CI99" s="162" t="str">
        <f t="shared" si="95"/>
        <v/>
      </c>
      <c r="CJ99" s="163" t="str">
        <f t="shared" si="98"/>
        <v/>
      </c>
      <c r="CK99" s="164" t="str">
        <f t="shared" si="99"/>
        <v/>
      </c>
      <c r="CM99" s="169" t="str">
        <f t="shared" si="96"/>
        <v/>
      </c>
      <c r="CN99" s="139" t="str">
        <f t="shared" si="97"/>
        <v/>
      </c>
      <c r="CP99" s="41" t="str">
        <f>IF($CM99="", "", COUNTIF($CM$11:$CM$3035, "&lt;"&amp;$CM99)+1+COUNTIF($CM$11:$CM99, $CM99)-1)</f>
        <v/>
      </c>
    </row>
    <row r="100" spans="1:94" x14ac:dyDescent="0.25">
      <c r="A100" s="40"/>
      <c r="B100" s="82" t="str">
        <f>IF($I100="", "", IFERROR(INDEX('Job Database'!$AE$11:$AE$3035, MATCH($I100, 'Job Database'!$X$11:$X$3035, 0)), ""))</f>
        <v/>
      </c>
      <c r="C100" s="69" t="str">
        <f>IF($I100="", "", IF(COUNTIF('Job Database'!$X$11:$X$3035, $I100)=0, $AC$5, $AC$4))</f>
        <v/>
      </c>
      <c r="D100" s="40"/>
      <c r="E100" s="85" t="str">
        <f>IF($I100="", "", IF(IFERROR(INDEX('Job Database'!$M$11:$M$3035, MATCH($I100, 'Job Database'!$X$11:$X$3035, 0)), "")="", "", IFERROR(INDEX('Job Database'!$M$11:$M$3035, MATCH($I100, 'Job Database'!$X$11:$X$3035, 0)), "")))</f>
        <v/>
      </c>
      <c r="F100" s="40"/>
      <c r="G100" s="88" t="str">
        <f t="shared" si="71"/>
        <v/>
      </c>
      <c r="H100" s="40"/>
      <c r="I100" s="24"/>
      <c r="J100" s="34"/>
      <c r="K100" s="106"/>
      <c r="L100" s="79"/>
      <c r="M100" s="34"/>
      <c r="N100" s="79"/>
      <c r="O100" s="31"/>
      <c r="P100" s="53"/>
      <c r="Q100" s="40"/>
      <c r="S100" s="41" t="str">
        <f t="shared" si="59"/>
        <v/>
      </c>
      <c r="T100" s="41" t="str">
        <f t="shared" si="60"/>
        <v/>
      </c>
      <c r="U100" s="41" t="str">
        <f t="shared" si="72"/>
        <v/>
      </c>
      <c r="W100" s="74" t="str">
        <f>IF('Job Database'!$X100="", "", 'Job Database'!$X100)</f>
        <v/>
      </c>
      <c r="Y100" s="41" t="str">
        <f>IF($W100="", "", IF(COUNTIF($I$11:$I$3035, $W100)&gt;0, "", MAX($Y$10:$Y99)+1))</f>
        <v/>
      </c>
      <c r="Z100" s="41">
        <v>90</v>
      </c>
      <c r="AA100" s="58" t="str">
        <f t="shared" si="73"/>
        <v/>
      </c>
      <c r="AC100" s="41" t="str">
        <f t="shared" si="61"/>
        <v/>
      </c>
      <c r="AE100" s="41" t="str">
        <f t="shared" si="74"/>
        <v/>
      </c>
      <c r="AJ100" s="154" t="str">
        <f t="shared" si="75"/>
        <v/>
      </c>
      <c r="AL100" s="120" t="str">
        <f t="shared" si="76"/>
        <v/>
      </c>
      <c r="AM100" s="104" t="str">
        <f t="shared" si="77"/>
        <v/>
      </c>
      <c r="AN100" s="104" t="str">
        <f t="shared" si="78"/>
        <v/>
      </c>
      <c r="AO100" s="104" t="str">
        <f t="shared" si="62"/>
        <v/>
      </c>
      <c r="AP100" s="104" t="str">
        <f t="shared" si="63"/>
        <v/>
      </c>
      <c r="AQ100" s="121" t="str">
        <f t="shared" si="79"/>
        <v/>
      </c>
      <c r="AS100" s="88" t="str">
        <f t="shared" si="64"/>
        <v/>
      </c>
      <c r="AT100" s="68" t="str">
        <f t="shared" si="80"/>
        <v/>
      </c>
      <c r="AU100" s="68" t="str">
        <f t="shared" si="81"/>
        <v/>
      </c>
      <c r="AV100" s="68" t="str">
        <f t="shared" si="82"/>
        <v/>
      </c>
      <c r="AW100" s="88" t="str">
        <f t="shared" si="65"/>
        <v/>
      </c>
      <c r="AZ100" s="88" t="str">
        <f t="shared" si="66"/>
        <v/>
      </c>
      <c r="BA100" s="68" t="str">
        <f t="shared" si="67"/>
        <v/>
      </c>
      <c r="BB100" s="68" t="str">
        <f t="shared" si="68"/>
        <v/>
      </c>
      <c r="BC100" s="68" t="str">
        <f t="shared" si="69"/>
        <v/>
      </c>
      <c r="BD100" s="69" t="str">
        <f t="shared" si="70"/>
        <v/>
      </c>
      <c r="BE100" s="69" t="str">
        <f t="shared" si="83"/>
        <v/>
      </c>
      <c r="BT100" s="138" t="str">
        <f t="shared" ca="1" si="84"/>
        <v/>
      </c>
      <c r="BU100" s="139" t="str">
        <f t="shared" ca="1" si="85"/>
        <v/>
      </c>
      <c r="BW100" s="138" t="str">
        <f t="shared" si="86"/>
        <v/>
      </c>
      <c r="BX100" s="104" t="str">
        <f t="shared" si="87"/>
        <v/>
      </c>
      <c r="BY100" s="139" t="str">
        <f t="shared" si="88"/>
        <v/>
      </c>
      <c r="CA100" s="138" t="str">
        <f t="shared" si="89"/>
        <v/>
      </c>
      <c r="CB100" s="104" t="str">
        <f t="shared" si="90"/>
        <v/>
      </c>
      <c r="CC100" s="139" t="str">
        <f t="shared" si="91"/>
        <v/>
      </c>
      <c r="CE100" s="162" t="str">
        <f t="shared" si="92"/>
        <v/>
      </c>
      <c r="CF100" s="163" t="str">
        <f t="shared" si="93"/>
        <v/>
      </c>
      <c r="CG100" s="164" t="str">
        <f t="shared" si="94"/>
        <v/>
      </c>
      <c r="CI100" s="162" t="str">
        <f t="shared" si="95"/>
        <v/>
      </c>
      <c r="CJ100" s="163" t="str">
        <f t="shared" si="98"/>
        <v/>
      </c>
      <c r="CK100" s="164" t="str">
        <f t="shared" si="99"/>
        <v/>
      </c>
      <c r="CM100" s="169" t="str">
        <f t="shared" si="96"/>
        <v/>
      </c>
      <c r="CN100" s="139" t="str">
        <f t="shared" si="97"/>
        <v/>
      </c>
      <c r="CP100" s="41" t="str">
        <f>IF($CM100="", "", COUNTIF($CM$11:$CM$3035, "&lt;"&amp;$CM100)+1+COUNTIF($CM$11:$CM100, $CM100)-1)</f>
        <v/>
      </c>
    </row>
    <row r="101" spans="1:94" x14ac:dyDescent="0.25">
      <c r="A101" s="40"/>
      <c r="B101" s="82" t="str">
        <f>IF($I101="", "", IFERROR(INDEX('Job Database'!$AE$11:$AE$3035, MATCH($I101, 'Job Database'!$X$11:$X$3035, 0)), ""))</f>
        <v/>
      </c>
      <c r="C101" s="69" t="str">
        <f>IF($I101="", "", IF(COUNTIF('Job Database'!$X$11:$X$3035, $I101)=0, $AC$5, $AC$4))</f>
        <v/>
      </c>
      <c r="D101" s="40"/>
      <c r="E101" s="85" t="str">
        <f>IF($I101="", "", IF(IFERROR(INDEX('Job Database'!$M$11:$M$3035, MATCH($I101, 'Job Database'!$X$11:$X$3035, 0)), "")="", "", IFERROR(INDEX('Job Database'!$M$11:$M$3035, MATCH($I101, 'Job Database'!$X$11:$X$3035, 0)), "")))</f>
        <v/>
      </c>
      <c r="F101" s="40"/>
      <c r="G101" s="88" t="str">
        <f t="shared" si="71"/>
        <v/>
      </c>
      <c r="H101" s="40"/>
      <c r="I101" s="24"/>
      <c r="J101" s="34"/>
      <c r="K101" s="106"/>
      <c r="L101" s="79"/>
      <c r="M101" s="34"/>
      <c r="N101" s="79"/>
      <c r="O101" s="31"/>
      <c r="P101" s="53"/>
      <c r="Q101" s="40"/>
      <c r="S101" s="41" t="str">
        <f t="shared" si="59"/>
        <v/>
      </c>
      <c r="T101" s="41" t="str">
        <f t="shared" si="60"/>
        <v/>
      </c>
      <c r="U101" s="41" t="str">
        <f t="shared" si="72"/>
        <v/>
      </c>
      <c r="W101" s="74" t="str">
        <f>IF('Job Database'!$X101="", "", 'Job Database'!$X101)</f>
        <v/>
      </c>
      <c r="Y101" s="41" t="str">
        <f>IF($W101="", "", IF(COUNTIF($I$11:$I$3035, $W101)&gt;0, "", MAX($Y$10:$Y100)+1))</f>
        <v/>
      </c>
      <c r="Z101" s="41">
        <v>91</v>
      </c>
      <c r="AA101" s="58" t="str">
        <f t="shared" si="73"/>
        <v/>
      </c>
      <c r="AC101" s="41" t="str">
        <f t="shared" si="61"/>
        <v/>
      </c>
      <c r="AE101" s="41" t="str">
        <f t="shared" si="74"/>
        <v/>
      </c>
      <c r="AJ101" s="154" t="str">
        <f t="shared" si="75"/>
        <v/>
      </c>
      <c r="AL101" s="120" t="str">
        <f t="shared" si="76"/>
        <v/>
      </c>
      <c r="AM101" s="104" t="str">
        <f t="shared" si="77"/>
        <v/>
      </c>
      <c r="AN101" s="104" t="str">
        <f t="shared" si="78"/>
        <v/>
      </c>
      <c r="AO101" s="104" t="str">
        <f t="shared" si="62"/>
        <v/>
      </c>
      <c r="AP101" s="104" t="str">
        <f t="shared" si="63"/>
        <v/>
      </c>
      <c r="AQ101" s="121" t="str">
        <f t="shared" si="79"/>
        <v/>
      </c>
      <c r="AS101" s="88" t="str">
        <f t="shared" si="64"/>
        <v/>
      </c>
      <c r="AT101" s="68" t="str">
        <f t="shared" si="80"/>
        <v/>
      </c>
      <c r="AU101" s="68" t="str">
        <f t="shared" si="81"/>
        <v/>
      </c>
      <c r="AV101" s="68" t="str">
        <f t="shared" si="82"/>
        <v/>
      </c>
      <c r="AW101" s="88" t="str">
        <f t="shared" si="65"/>
        <v/>
      </c>
      <c r="AZ101" s="88" t="str">
        <f t="shared" si="66"/>
        <v/>
      </c>
      <c r="BA101" s="68" t="str">
        <f t="shared" si="67"/>
        <v/>
      </c>
      <c r="BB101" s="68" t="str">
        <f t="shared" si="68"/>
        <v/>
      </c>
      <c r="BC101" s="68" t="str">
        <f t="shared" si="69"/>
        <v/>
      </c>
      <c r="BD101" s="69" t="str">
        <f t="shared" si="70"/>
        <v/>
      </c>
      <c r="BE101" s="69" t="str">
        <f t="shared" si="83"/>
        <v/>
      </c>
      <c r="BT101" s="138" t="str">
        <f t="shared" ca="1" si="84"/>
        <v/>
      </c>
      <c r="BU101" s="139" t="str">
        <f t="shared" ca="1" si="85"/>
        <v/>
      </c>
      <c r="BW101" s="138" t="str">
        <f t="shared" si="86"/>
        <v/>
      </c>
      <c r="BX101" s="104" t="str">
        <f t="shared" si="87"/>
        <v/>
      </c>
      <c r="BY101" s="139" t="str">
        <f t="shared" si="88"/>
        <v/>
      </c>
      <c r="CA101" s="138" t="str">
        <f t="shared" si="89"/>
        <v/>
      </c>
      <c r="CB101" s="104" t="str">
        <f t="shared" si="90"/>
        <v/>
      </c>
      <c r="CC101" s="139" t="str">
        <f t="shared" si="91"/>
        <v/>
      </c>
      <c r="CE101" s="162" t="str">
        <f t="shared" si="92"/>
        <v/>
      </c>
      <c r="CF101" s="163" t="str">
        <f t="shared" si="93"/>
        <v/>
      </c>
      <c r="CG101" s="164" t="str">
        <f t="shared" si="94"/>
        <v/>
      </c>
      <c r="CI101" s="162" t="str">
        <f t="shared" si="95"/>
        <v/>
      </c>
      <c r="CJ101" s="163" t="str">
        <f t="shared" si="98"/>
        <v/>
      </c>
      <c r="CK101" s="164" t="str">
        <f t="shared" si="99"/>
        <v/>
      </c>
      <c r="CM101" s="169" t="str">
        <f t="shared" si="96"/>
        <v/>
      </c>
      <c r="CN101" s="139" t="str">
        <f t="shared" si="97"/>
        <v/>
      </c>
      <c r="CP101" s="41" t="str">
        <f>IF($CM101="", "", COUNTIF($CM$11:$CM$3035, "&lt;"&amp;$CM101)+1+COUNTIF($CM$11:$CM101, $CM101)-1)</f>
        <v/>
      </c>
    </row>
    <row r="102" spans="1:94" x14ac:dyDescent="0.25">
      <c r="A102" s="40"/>
      <c r="B102" s="82" t="str">
        <f>IF($I102="", "", IFERROR(INDEX('Job Database'!$AE$11:$AE$3035, MATCH($I102, 'Job Database'!$X$11:$X$3035, 0)), ""))</f>
        <v/>
      </c>
      <c r="C102" s="69" t="str">
        <f>IF($I102="", "", IF(COUNTIF('Job Database'!$X$11:$X$3035, $I102)=0, $AC$5, $AC$4))</f>
        <v/>
      </c>
      <c r="D102" s="40"/>
      <c r="E102" s="85" t="str">
        <f>IF($I102="", "", IF(IFERROR(INDEX('Job Database'!$M$11:$M$3035, MATCH($I102, 'Job Database'!$X$11:$X$3035, 0)), "")="", "", IFERROR(INDEX('Job Database'!$M$11:$M$3035, MATCH($I102, 'Job Database'!$X$11:$X$3035, 0)), "")))</f>
        <v/>
      </c>
      <c r="F102" s="40"/>
      <c r="G102" s="88" t="str">
        <f t="shared" si="71"/>
        <v/>
      </c>
      <c r="H102" s="40"/>
      <c r="I102" s="24"/>
      <c r="J102" s="34"/>
      <c r="K102" s="106"/>
      <c r="L102" s="79"/>
      <c r="M102" s="34"/>
      <c r="N102" s="79"/>
      <c r="O102" s="31"/>
      <c r="P102" s="53"/>
      <c r="Q102" s="40"/>
      <c r="S102" s="41" t="str">
        <f t="shared" si="59"/>
        <v/>
      </c>
      <c r="T102" s="41" t="str">
        <f t="shared" si="60"/>
        <v/>
      </c>
      <c r="U102" s="41" t="str">
        <f t="shared" si="72"/>
        <v/>
      </c>
      <c r="W102" s="74" t="str">
        <f>IF('Job Database'!$X102="", "", 'Job Database'!$X102)</f>
        <v/>
      </c>
      <c r="Y102" s="41" t="str">
        <f>IF($W102="", "", IF(COUNTIF($I$11:$I$3035, $W102)&gt;0, "", MAX($Y$10:$Y101)+1))</f>
        <v/>
      </c>
      <c r="Z102" s="41">
        <v>92</v>
      </c>
      <c r="AA102" s="58" t="str">
        <f t="shared" si="73"/>
        <v/>
      </c>
      <c r="AC102" s="41" t="str">
        <f t="shared" si="61"/>
        <v/>
      </c>
      <c r="AE102" s="41" t="str">
        <f t="shared" si="74"/>
        <v/>
      </c>
      <c r="AJ102" s="154" t="str">
        <f t="shared" si="75"/>
        <v/>
      </c>
      <c r="AL102" s="120" t="str">
        <f t="shared" si="76"/>
        <v/>
      </c>
      <c r="AM102" s="104" t="str">
        <f t="shared" si="77"/>
        <v/>
      </c>
      <c r="AN102" s="104" t="str">
        <f t="shared" si="78"/>
        <v/>
      </c>
      <c r="AO102" s="104" t="str">
        <f t="shared" si="62"/>
        <v/>
      </c>
      <c r="AP102" s="104" t="str">
        <f t="shared" si="63"/>
        <v/>
      </c>
      <c r="AQ102" s="121" t="str">
        <f t="shared" si="79"/>
        <v/>
      </c>
      <c r="AS102" s="88" t="str">
        <f t="shared" si="64"/>
        <v/>
      </c>
      <c r="AT102" s="68" t="str">
        <f t="shared" si="80"/>
        <v/>
      </c>
      <c r="AU102" s="68" t="str">
        <f t="shared" si="81"/>
        <v/>
      </c>
      <c r="AV102" s="68" t="str">
        <f t="shared" si="82"/>
        <v/>
      </c>
      <c r="AW102" s="88" t="str">
        <f t="shared" si="65"/>
        <v/>
      </c>
      <c r="AZ102" s="88" t="str">
        <f t="shared" si="66"/>
        <v/>
      </c>
      <c r="BA102" s="68" t="str">
        <f t="shared" si="67"/>
        <v/>
      </c>
      <c r="BB102" s="68" t="str">
        <f t="shared" si="68"/>
        <v/>
      </c>
      <c r="BC102" s="68" t="str">
        <f t="shared" si="69"/>
        <v/>
      </c>
      <c r="BD102" s="69" t="str">
        <f t="shared" si="70"/>
        <v/>
      </c>
      <c r="BE102" s="69" t="str">
        <f t="shared" si="83"/>
        <v/>
      </c>
      <c r="BT102" s="138" t="str">
        <f t="shared" ca="1" si="84"/>
        <v/>
      </c>
      <c r="BU102" s="139" t="str">
        <f t="shared" ca="1" si="85"/>
        <v/>
      </c>
      <c r="BW102" s="138" t="str">
        <f t="shared" si="86"/>
        <v/>
      </c>
      <c r="BX102" s="104" t="str">
        <f t="shared" si="87"/>
        <v/>
      </c>
      <c r="BY102" s="139" t="str">
        <f t="shared" si="88"/>
        <v/>
      </c>
      <c r="CA102" s="138" t="str">
        <f t="shared" si="89"/>
        <v/>
      </c>
      <c r="CB102" s="104" t="str">
        <f t="shared" si="90"/>
        <v/>
      </c>
      <c r="CC102" s="139" t="str">
        <f t="shared" si="91"/>
        <v/>
      </c>
      <c r="CE102" s="162" t="str">
        <f t="shared" si="92"/>
        <v/>
      </c>
      <c r="CF102" s="163" t="str">
        <f t="shared" si="93"/>
        <v/>
      </c>
      <c r="CG102" s="164" t="str">
        <f t="shared" si="94"/>
        <v/>
      </c>
      <c r="CI102" s="162" t="str">
        <f t="shared" si="95"/>
        <v/>
      </c>
      <c r="CJ102" s="163" t="str">
        <f t="shared" si="98"/>
        <v/>
      </c>
      <c r="CK102" s="164" t="str">
        <f t="shared" si="99"/>
        <v/>
      </c>
      <c r="CM102" s="169" t="str">
        <f t="shared" si="96"/>
        <v/>
      </c>
      <c r="CN102" s="139" t="str">
        <f t="shared" si="97"/>
        <v/>
      </c>
      <c r="CP102" s="41" t="str">
        <f>IF($CM102="", "", COUNTIF($CM$11:$CM$3035, "&lt;"&amp;$CM102)+1+COUNTIF($CM$11:$CM102, $CM102)-1)</f>
        <v/>
      </c>
    </row>
    <row r="103" spans="1:94" x14ac:dyDescent="0.25">
      <c r="A103" s="40"/>
      <c r="B103" s="82" t="str">
        <f>IF($I103="", "", IFERROR(INDEX('Job Database'!$AE$11:$AE$3035, MATCH($I103, 'Job Database'!$X$11:$X$3035, 0)), ""))</f>
        <v/>
      </c>
      <c r="C103" s="69" t="str">
        <f>IF($I103="", "", IF(COUNTIF('Job Database'!$X$11:$X$3035, $I103)=0, $AC$5, $AC$4))</f>
        <v/>
      </c>
      <c r="D103" s="40"/>
      <c r="E103" s="85" t="str">
        <f>IF($I103="", "", IF(IFERROR(INDEX('Job Database'!$M$11:$M$3035, MATCH($I103, 'Job Database'!$X$11:$X$3035, 0)), "")="", "", IFERROR(INDEX('Job Database'!$M$11:$M$3035, MATCH($I103, 'Job Database'!$X$11:$X$3035, 0)), "")))</f>
        <v/>
      </c>
      <c r="F103" s="40"/>
      <c r="G103" s="88" t="str">
        <f t="shared" si="71"/>
        <v/>
      </c>
      <c r="H103" s="40"/>
      <c r="I103" s="24"/>
      <c r="J103" s="34"/>
      <c r="K103" s="106"/>
      <c r="L103" s="79"/>
      <c r="M103" s="34"/>
      <c r="N103" s="79"/>
      <c r="O103" s="31"/>
      <c r="P103" s="53"/>
      <c r="Q103" s="40"/>
      <c r="S103" s="41" t="str">
        <f t="shared" si="59"/>
        <v/>
      </c>
      <c r="T103" s="41" t="str">
        <f t="shared" si="60"/>
        <v/>
      </c>
      <c r="U103" s="41" t="str">
        <f t="shared" si="72"/>
        <v/>
      </c>
      <c r="W103" s="74" t="str">
        <f>IF('Job Database'!$X103="", "", 'Job Database'!$X103)</f>
        <v/>
      </c>
      <c r="Y103" s="41" t="str">
        <f>IF($W103="", "", IF(COUNTIF($I$11:$I$3035, $W103)&gt;0, "", MAX($Y$10:$Y102)+1))</f>
        <v/>
      </c>
      <c r="Z103" s="41">
        <v>93</v>
      </c>
      <c r="AA103" s="58" t="str">
        <f t="shared" si="73"/>
        <v/>
      </c>
      <c r="AC103" s="41" t="str">
        <f t="shared" si="61"/>
        <v/>
      </c>
      <c r="AE103" s="41" t="str">
        <f t="shared" si="74"/>
        <v/>
      </c>
      <c r="AJ103" s="154" t="str">
        <f t="shared" si="75"/>
        <v/>
      </c>
      <c r="AL103" s="120" t="str">
        <f t="shared" si="76"/>
        <v/>
      </c>
      <c r="AM103" s="104" t="str">
        <f t="shared" si="77"/>
        <v/>
      </c>
      <c r="AN103" s="104" t="str">
        <f t="shared" si="78"/>
        <v/>
      </c>
      <c r="AO103" s="104" t="str">
        <f t="shared" si="62"/>
        <v/>
      </c>
      <c r="AP103" s="104" t="str">
        <f t="shared" si="63"/>
        <v/>
      </c>
      <c r="AQ103" s="121" t="str">
        <f t="shared" si="79"/>
        <v/>
      </c>
      <c r="AS103" s="88" t="str">
        <f t="shared" si="64"/>
        <v/>
      </c>
      <c r="AT103" s="68" t="str">
        <f t="shared" si="80"/>
        <v/>
      </c>
      <c r="AU103" s="68" t="str">
        <f t="shared" si="81"/>
        <v/>
      </c>
      <c r="AV103" s="68" t="str">
        <f t="shared" si="82"/>
        <v/>
      </c>
      <c r="AW103" s="88" t="str">
        <f t="shared" si="65"/>
        <v/>
      </c>
      <c r="AZ103" s="88" t="str">
        <f t="shared" si="66"/>
        <v/>
      </c>
      <c r="BA103" s="68" t="str">
        <f t="shared" si="67"/>
        <v/>
      </c>
      <c r="BB103" s="68" t="str">
        <f t="shared" si="68"/>
        <v/>
      </c>
      <c r="BC103" s="68" t="str">
        <f t="shared" si="69"/>
        <v/>
      </c>
      <c r="BD103" s="69" t="str">
        <f t="shared" si="70"/>
        <v/>
      </c>
      <c r="BE103" s="69" t="str">
        <f t="shared" si="83"/>
        <v/>
      </c>
      <c r="BT103" s="138" t="str">
        <f t="shared" ca="1" si="84"/>
        <v/>
      </c>
      <c r="BU103" s="139" t="str">
        <f t="shared" ca="1" si="85"/>
        <v/>
      </c>
      <c r="BW103" s="138" t="str">
        <f t="shared" si="86"/>
        <v/>
      </c>
      <c r="BX103" s="104" t="str">
        <f t="shared" si="87"/>
        <v/>
      </c>
      <c r="BY103" s="139" t="str">
        <f t="shared" si="88"/>
        <v/>
      </c>
      <c r="CA103" s="138" t="str">
        <f t="shared" si="89"/>
        <v/>
      </c>
      <c r="CB103" s="104" t="str">
        <f t="shared" si="90"/>
        <v/>
      </c>
      <c r="CC103" s="139" t="str">
        <f t="shared" si="91"/>
        <v/>
      </c>
      <c r="CE103" s="162" t="str">
        <f t="shared" si="92"/>
        <v/>
      </c>
      <c r="CF103" s="163" t="str">
        <f t="shared" si="93"/>
        <v/>
      </c>
      <c r="CG103" s="164" t="str">
        <f t="shared" si="94"/>
        <v/>
      </c>
      <c r="CI103" s="162" t="str">
        <f t="shared" si="95"/>
        <v/>
      </c>
      <c r="CJ103" s="163" t="str">
        <f t="shared" si="98"/>
        <v/>
      </c>
      <c r="CK103" s="164" t="str">
        <f t="shared" si="99"/>
        <v/>
      </c>
      <c r="CM103" s="169" t="str">
        <f t="shared" si="96"/>
        <v/>
      </c>
      <c r="CN103" s="139" t="str">
        <f t="shared" si="97"/>
        <v/>
      </c>
      <c r="CP103" s="41" t="str">
        <f>IF($CM103="", "", COUNTIF($CM$11:$CM$3035, "&lt;"&amp;$CM103)+1+COUNTIF($CM$11:$CM103, $CM103)-1)</f>
        <v/>
      </c>
    </row>
    <row r="104" spans="1:94" x14ac:dyDescent="0.25">
      <c r="A104" s="40"/>
      <c r="B104" s="82" t="str">
        <f>IF($I104="", "", IFERROR(INDEX('Job Database'!$AE$11:$AE$3035, MATCH($I104, 'Job Database'!$X$11:$X$3035, 0)), ""))</f>
        <v/>
      </c>
      <c r="C104" s="69" t="str">
        <f>IF($I104="", "", IF(COUNTIF('Job Database'!$X$11:$X$3035, $I104)=0, $AC$5, $AC$4))</f>
        <v/>
      </c>
      <c r="D104" s="40"/>
      <c r="E104" s="85" t="str">
        <f>IF($I104="", "", IF(IFERROR(INDEX('Job Database'!$M$11:$M$3035, MATCH($I104, 'Job Database'!$X$11:$X$3035, 0)), "")="", "", IFERROR(INDEX('Job Database'!$M$11:$M$3035, MATCH($I104, 'Job Database'!$X$11:$X$3035, 0)), "")))</f>
        <v/>
      </c>
      <c r="F104" s="40"/>
      <c r="G104" s="88" t="str">
        <f t="shared" si="71"/>
        <v/>
      </c>
      <c r="H104" s="40"/>
      <c r="I104" s="24"/>
      <c r="J104" s="34"/>
      <c r="K104" s="106"/>
      <c r="L104" s="79"/>
      <c r="M104" s="34"/>
      <c r="N104" s="79"/>
      <c r="O104" s="31"/>
      <c r="P104" s="53"/>
      <c r="Q104" s="40"/>
      <c r="S104" s="41" t="str">
        <f t="shared" si="59"/>
        <v/>
      </c>
      <c r="T104" s="41" t="str">
        <f t="shared" si="60"/>
        <v/>
      </c>
      <c r="U104" s="41" t="str">
        <f t="shared" si="72"/>
        <v/>
      </c>
      <c r="W104" s="74" t="str">
        <f>IF('Job Database'!$X104="", "", 'Job Database'!$X104)</f>
        <v/>
      </c>
      <c r="Y104" s="41" t="str">
        <f>IF($W104="", "", IF(COUNTIF($I$11:$I$3035, $W104)&gt;0, "", MAX($Y$10:$Y103)+1))</f>
        <v/>
      </c>
      <c r="Z104" s="41">
        <v>94</v>
      </c>
      <c r="AA104" s="58" t="str">
        <f t="shared" si="73"/>
        <v/>
      </c>
      <c r="AC104" s="41" t="str">
        <f t="shared" si="61"/>
        <v/>
      </c>
      <c r="AE104" s="41" t="str">
        <f t="shared" si="74"/>
        <v/>
      </c>
      <c r="AJ104" s="154" t="str">
        <f t="shared" si="75"/>
        <v/>
      </c>
      <c r="AL104" s="120" t="str">
        <f t="shared" si="76"/>
        <v/>
      </c>
      <c r="AM104" s="104" t="str">
        <f t="shared" si="77"/>
        <v/>
      </c>
      <c r="AN104" s="104" t="str">
        <f t="shared" si="78"/>
        <v/>
      </c>
      <c r="AO104" s="104" t="str">
        <f t="shared" si="62"/>
        <v/>
      </c>
      <c r="AP104" s="104" t="str">
        <f t="shared" si="63"/>
        <v/>
      </c>
      <c r="AQ104" s="121" t="str">
        <f t="shared" si="79"/>
        <v/>
      </c>
      <c r="AS104" s="88" t="str">
        <f t="shared" si="64"/>
        <v/>
      </c>
      <c r="AT104" s="68" t="str">
        <f t="shared" si="80"/>
        <v/>
      </c>
      <c r="AU104" s="68" t="str">
        <f t="shared" si="81"/>
        <v/>
      </c>
      <c r="AV104" s="68" t="str">
        <f t="shared" si="82"/>
        <v/>
      </c>
      <c r="AW104" s="88" t="str">
        <f t="shared" si="65"/>
        <v/>
      </c>
      <c r="AZ104" s="88" t="str">
        <f t="shared" si="66"/>
        <v/>
      </c>
      <c r="BA104" s="68" t="str">
        <f t="shared" si="67"/>
        <v/>
      </c>
      <c r="BB104" s="68" t="str">
        <f t="shared" si="68"/>
        <v/>
      </c>
      <c r="BC104" s="68" t="str">
        <f t="shared" si="69"/>
        <v/>
      </c>
      <c r="BD104" s="69" t="str">
        <f t="shared" si="70"/>
        <v/>
      </c>
      <c r="BE104" s="69" t="str">
        <f t="shared" si="83"/>
        <v/>
      </c>
      <c r="BT104" s="138" t="str">
        <f t="shared" ca="1" si="84"/>
        <v/>
      </c>
      <c r="BU104" s="139" t="str">
        <f t="shared" ca="1" si="85"/>
        <v/>
      </c>
      <c r="BW104" s="138" t="str">
        <f t="shared" si="86"/>
        <v/>
      </c>
      <c r="BX104" s="104" t="str">
        <f t="shared" si="87"/>
        <v/>
      </c>
      <c r="BY104" s="139" t="str">
        <f t="shared" si="88"/>
        <v/>
      </c>
      <c r="CA104" s="138" t="str">
        <f t="shared" si="89"/>
        <v/>
      </c>
      <c r="CB104" s="104" t="str">
        <f t="shared" si="90"/>
        <v/>
      </c>
      <c r="CC104" s="139" t="str">
        <f t="shared" si="91"/>
        <v/>
      </c>
      <c r="CE104" s="162" t="str">
        <f t="shared" si="92"/>
        <v/>
      </c>
      <c r="CF104" s="163" t="str">
        <f t="shared" si="93"/>
        <v/>
      </c>
      <c r="CG104" s="164" t="str">
        <f t="shared" si="94"/>
        <v/>
      </c>
      <c r="CI104" s="162" t="str">
        <f t="shared" si="95"/>
        <v/>
      </c>
      <c r="CJ104" s="163" t="str">
        <f t="shared" si="98"/>
        <v/>
      </c>
      <c r="CK104" s="164" t="str">
        <f t="shared" si="99"/>
        <v/>
      </c>
      <c r="CM104" s="169" t="str">
        <f t="shared" si="96"/>
        <v/>
      </c>
      <c r="CN104" s="139" t="str">
        <f t="shared" si="97"/>
        <v/>
      </c>
      <c r="CP104" s="41" t="str">
        <f>IF($CM104="", "", COUNTIF($CM$11:$CM$3035, "&lt;"&amp;$CM104)+1+COUNTIF($CM$11:$CM104, $CM104)-1)</f>
        <v/>
      </c>
    </row>
    <row r="105" spans="1:94" x14ac:dyDescent="0.25">
      <c r="A105" s="40"/>
      <c r="B105" s="82" t="str">
        <f>IF($I105="", "", IFERROR(INDEX('Job Database'!$AE$11:$AE$3035, MATCH($I105, 'Job Database'!$X$11:$X$3035, 0)), ""))</f>
        <v/>
      </c>
      <c r="C105" s="69" t="str">
        <f>IF($I105="", "", IF(COUNTIF('Job Database'!$X$11:$X$3035, $I105)=0, $AC$5, $AC$4))</f>
        <v/>
      </c>
      <c r="D105" s="40"/>
      <c r="E105" s="85" t="str">
        <f>IF($I105="", "", IF(IFERROR(INDEX('Job Database'!$M$11:$M$3035, MATCH($I105, 'Job Database'!$X$11:$X$3035, 0)), "")="", "", IFERROR(INDEX('Job Database'!$M$11:$M$3035, MATCH($I105, 'Job Database'!$X$11:$X$3035, 0)), "")))</f>
        <v/>
      </c>
      <c r="F105" s="40"/>
      <c r="G105" s="88" t="str">
        <f t="shared" si="71"/>
        <v/>
      </c>
      <c r="H105" s="40"/>
      <c r="I105" s="24"/>
      <c r="J105" s="34"/>
      <c r="K105" s="106"/>
      <c r="L105" s="79"/>
      <c r="M105" s="34"/>
      <c r="N105" s="79"/>
      <c r="O105" s="31"/>
      <c r="P105" s="53"/>
      <c r="Q105" s="40"/>
      <c r="S105" s="41" t="str">
        <f t="shared" si="59"/>
        <v/>
      </c>
      <c r="T105" s="41" t="str">
        <f t="shared" si="60"/>
        <v/>
      </c>
      <c r="U105" s="41" t="str">
        <f t="shared" si="72"/>
        <v/>
      </c>
      <c r="W105" s="74" t="str">
        <f>IF('Job Database'!$X105="", "", 'Job Database'!$X105)</f>
        <v/>
      </c>
      <c r="Y105" s="41" t="str">
        <f>IF($W105="", "", IF(COUNTIF($I$11:$I$3035, $W105)&gt;0, "", MAX($Y$10:$Y104)+1))</f>
        <v/>
      </c>
      <c r="Z105" s="41">
        <v>95</v>
      </c>
      <c r="AA105" s="58" t="str">
        <f t="shared" si="73"/>
        <v/>
      </c>
      <c r="AC105" s="41" t="str">
        <f t="shared" si="61"/>
        <v/>
      </c>
      <c r="AE105" s="41" t="str">
        <f t="shared" si="74"/>
        <v/>
      </c>
      <c r="AJ105" s="154" t="str">
        <f t="shared" si="75"/>
        <v/>
      </c>
      <c r="AL105" s="120" t="str">
        <f t="shared" si="76"/>
        <v/>
      </c>
      <c r="AM105" s="104" t="str">
        <f t="shared" si="77"/>
        <v/>
      </c>
      <c r="AN105" s="104" t="str">
        <f t="shared" si="78"/>
        <v/>
      </c>
      <c r="AO105" s="104" t="str">
        <f t="shared" si="62"/>
        <v/>
      </c>
      <c r="AP105" s="104" t="str">
        <f t="shared" si="63"/>
        <v/>
      </c>
      <c r="AQ105" s="121" t="str">
        <f t="shared" si="79"/>
        <v/>
      </c>
      <c r="AS105" s="88" t="str">
        <f t="shared" si="64"/>
        <v/>
      </c>
      <c r="AT105" s="68" t="str">
        <f t="shared" si="80"/>
        <v/>
      </c>
      <c r="AU105" s="68" t="str">
        <f t="shared" si="81"/>
        <v/>
      </c>
      <c r="AV105" s="68" t="str">
        <f t="shared" si="82"/>
        <v/>
      </c>
      <c r="AW105" s="88" t="str">
        <f t="shared" si="65"/>
        <v/>
      </c>
      <c r="AZ105" s="88" t="str">
        <f t="shared" si="66"/>
        <v/>
      </c>
      <c r="BA105" s="68" t="str">
        <f t="shared" si="67"/>
        <v/>
      </c>
      <c r="BB105" s="68" t="str">
        <f t="shared" si="68"/>
        <v/>
      </c>
      <c r="BC105" s="68" t="str">
        <f t="shared" si="69"/>
        <v/>
      </c>
      <c r="BD105" s="69" t="str">
        <f t="shared" si="70"/>
        <v/>
      </c>
      <c r="BE105" s="69" t="str">
        <f t="shared" si="83"/>
        <v/>
      </c>
      <c r="BT105" s="138" t="str">
        <f t="shared" ca="1" si="84"/>
        <v/>
      </c>
      <c r="BU105" s="139" t="str">
        <f t="shared" ca="1" si="85"/>
        <v/>
      </c>
      <c r="BW105" s="138" t="str">
        <f t="shared" si="86"/>
        <v/>
      </c>
      <c r="BX105" s="104" t="str">
        <f t="shared" si="87"/>
        <v/>
      </c>
      <c r="BY105" s="139" t="str">
        <f t="shared" si="88"/>
        <v/>
      </c>
      <c r="CA105" s="138" t="str">
        <f t="shared" si="89"/>
        <v/>
      </c>
      <c r="CB105" s="104" t="str">
        <f t="shared" si="90"/>
        <v/>
      </c>
      <c r="CC105" s="139" t="str">
        <f t="shared" si="91"/>
        <v/>
      </c>
      <c r="CE105" s="162" t="str">
        <f t="shared" si="92"/>
        <v/>
      </c>
      <c r="CF105" s="163" t="str">
        <f t="shared" si="93"/>
        <v/>
      </c>
      <c r="CG105" s="164" t="str">
        <f t="shared" si="94"/>
        <v/>
      </c>
      <c r="CI105" s="162" t="str">
        <f t="shared" si="95"/>
        <v/>
      </c>
      <c r="CJ105" s="163" t="str">
        <f t="shared" si="98"/>
        <v/>
      </c>
      <c r="CK105" s="164" t="str">
        <f t="shared" si="99"/>
        <v/>
      </c>
      <c r="CM105" s="169" t="str">
        <f t="shared" si="96"/>
        <v/>
      </c>
      <c r="CN105" s="139" t="str">
        <f t="shared" si="97"/>
        <v/>
      </c>
      <c r="CP105" s="41" t="str">
        <f>IF($CM105="", "", COUNTIF($CM$11:$CM$3035, "&lt;"&amp;$CM105)+1+COUNTIF($CM$11:$CM105, $CM105)-1)</f>
        <v/>
      </c>
    </row>
    <row r="106" spans="1:94" x14ac:dyDescent="0.25">
      <c r="A106" s="40"/>
      <c r="B106" s="82" t="str">
        <f>IF($I106="", "", IFERROR(INDEX('Job Database'!$AE$11:$AE$3035, MATCH($I106, 'Job Database'!$X$11:$X$3035, 0)), ""))</f>
        <v/>
      </c>
      <c r="C106" s="69" t="str">
        <f>IF($I106="", "", IF(COUNTIF('Job Database'!$X$11:$X$3035, $I106)=0, $AC$5, $AC$4))</f>
        <v/>
      </c>
      <c r="D106" s="40"/>
      <c r="E106" s="85" t="str">
        <f>IF($I106="", "", IF(IFERROR(INDEX('Job Database'!$M$11:$M$3035, MATCH($I106, 'Job Database'!$X$11:$X$3035, 0)), "")="", "", IFERROR(INDEX('Job Database'!$M$11:$M$3035, MATCH($I106, 'Job Database'!$X$11:$X$3035, 0)), "")))</f>
        <v/>
      </c>
      <c r="F106" s="40"/>
      <c r="G106" s="88" t="str">
        <f t="shared" si="71"/>
        <v/>
      </c>
      <c r="H106" s="40"/>
      <c r="I106" s="24"/>
      <c r="J106" s="34"/>
      <c r="K106" s="106"/>
      <c r="L106" s="79"/>
      <c r="M106" s="34"/>
      <c r="N106" s="79"/>
      <c r="O106" s="31"/>
      <c r="P106" s="53"/>
      <c r="Q106" s="40"/>
      <c r="S106" s="41" t="str">
        <f t="shared" si="59"/>
        <v/>
      </c>
      <c r="T106" s="41" t="str">
        <f t="shared" si="60"/>
        <v/>
      </c>
      <c r="U106" s="41" t="str">
        <f t="shared" si="72"/>
        <v/>
      </c>
      <c r="W106" s="74" t="str">
        <f>IF('Job Database'!$X106="", "", 'Job Database'!$X106)</f>
        <v/>
      </c>
      <c r="Y106" s="41" t="str">
        <f>IF($W106="", "", IF(COUNTIF($I$11:$I$3035, $W106)&gt;0, "", MAX($Y$10:$Y105)+1))</f>
        <v/>
      </c>
      <c r="Z106" s="41">
        <v>96</v>
      </c>
      <c r="AA106" s="58" t="str">
        <f t="shared" si="73"/>
        <v/>
      </c>
      <c r="AC106" s="41" t="str">
        <f t="shared" si="61"/>
        <v/>
      </c>
      <c r="AE106" s="41" t="str">
        <f t="shared" si="74"/>
        <v/>
      </c>
      <c r="AJ106" s="154" t="str">
        <f t="shared" si="75"/>
        <v/>
      </c>
      <c r="AL106" s="120" t="str">
        <f t="shared" si="76"/>
        <v/>
      </c>
      <c r="AM106" s="104" t="str">
        <f t="shared" si="77"/>
        <v/>
      </c>
      <c r="AN106" s="104" t="str">
        <f t="shared" si="78"/>
        <v/>
      </c>
      <c r="AO106" s="104" t="str">
        <f t="shared" si="62"/>
        <v/>
      </c>
      <c r="AP106" s="104" t="str">
        <f t="shared" si="63"/>
        <v/>
      </c>
      <c r="AQ106" s="121" t="str">
        <f t="shared" si="79"/>
        <v/>
      </c>
      <c r="AS106" s="88" t="str">
        <f t="shared" si="64"/>
        <v/>
      </c>
      <c r="AT106" s="68" t="str">
        <f t="shared" si="80"/>
        <v/>
      </c>
      <c r="AU106" s="68" t="str">
        <f t="shared" si="81"/>
        <v/>
      </c>
      <c r="AV106" s="68" t="str">
        <f t="shared" si="82"/>
        <v/>
      </c>
      <c r="AW106" s="88" t="str">
        <f t="shared" si="65"/>
        <v/>
      </c>
      <c r="AZ106" s="88" t="str">
        <f t="shared" si="66"/>
        <v/>
      </c>
      <c r="BA106" s="68" t="str">
        <f t="shared" si="67"/>
        <v/>
      </c>
      <c r="BB106" s="68" t="str">
        <f t="shared" si="68"/>
        <v/>
      </c>
      <c r="BC106" s="68" t="str">
        <f t="shared" si="69"/>
        <v/>
      </c>
      <c r="BD106" s="69" t="str">
        <f t="shared" si="70"/>
        <v/>
      </c>
      <c r="BE106" s="69" t="str">
        <f t="shared" si="83"/>
        <v/>
      </c>
      <c r="BT106" s="138" t="str">
        <f t="shared" ca="1" si="84"/>
        <v/>
      </c>
      <c r="BU106" s="139" t="str">
        <f t="shared" ca="1" si="85"/>
        <v/>
      </c>
      <c r="BW106" s="138" t="str">
        <f t="shared" si="86"/>
        <v/>
      </c>
      <c r="BX106" s="104" t="str">
        <f t="shared" si="87"/>
        <v/>
      </c>
      <c r="BY106" s="139" t="str">
        <f t="shared" si="88"/>
        <v/>
      </c>
      <c r="CA106" s="138" t="str">
        <f t="shared" si="89"/>
        <v/>
      </c>
      <c r="CB106" s="104" t="str">
        <f t="shared" si="90"/>
        <v/>
      </c>
      <c r="CC106" s="139" t="str">
        <f t="shared" si="91"/>
        <v/>
      </c>
      <c r="CE106" s="162" t="str">
        <f t="shared" si="92"/>
        <v/>
      </c>
      <c r="CF106" s="163" t="str">
        <f t="shared" si="93"/>
        <v/>
      </c>
      <c r="CG106" s="164" t="str">
        <f t="shared" si="94"/>
        <v/>
      </c>
      <c r="CI106" s="162" t="str">
        <f t="shared" si="95"/>
        <v/>
      </c>
      <c r="CJ106" s="163" t="str">
        <f t="shared" si="98"/>
        <v/>
      </c>
      <c r="CK106" s="164" t="str">
        <f t="shared" si="99"/>
        <v/>
      </c>
      <c r="CM106" s="169" t="str">
        <f t="shared" si="96"/>
        <v/>
      </c>
      <c r="CN106" s="139" t="str">
        <f t="shared" si="97"/>
        <v/>
      </c>
      <c r="CP106" s="41" t="str">
        <f>IF($CM106="", "", COUNTIF($CM$11:$CM$3035, "&lt;"&amp;$CM106)+1+COUNTIF($CM$11:$CM106, $CM106)-1)</f>
        <v/>
      </c>
    </row>
    <row r="107" spans="1:94" x14ac:dyDescent="0.25">
      <c r="A107" s="40"/>
      <c r="B107" s="82" t="str">
        <f>IF($I107="", "", IFERROR(INDEX('Job Database'!$AE$11:$AE$3035, MATCH($I107, 'Job Database'!$X$11:$X$3035, 0)), ""))</f>
        <v/>
      </c>
      <c r="C107" s="69" t="str">
        <f>IF($I107="", "", IF(COUNTIF('Job Database'!$X$11:$X$3035, $I107)=0, $AC$5, $AC$4))</f>
        <v/>
      </c>
      <c r="D107" s="40"/>
      <c r="E107" s="85" t="str">
        <f>IF($I107="", "", IF(IFERROR(INDEX('Job Database'!$M$11:$M$3035, MATCH($I107, 'Job Database'!$X$11:$X$3035, 0)), "")="", "", IFERROR(INDEX('Job Database'!$M$11:$M$3035, MATCH($I107, 'Job Database'!$X$11:$X$3035, 0)), "")))</f>
        <v/>
      </c>
      <c r="F107" s="40"/>
      <c r="G107" s="88" t="str">
        <f t="shared" si="71"/>
        <v/>
      </c>
      <c r="H107" s="40"/>
      <c r="I107" s="24"/>
      <c r="J107" s="34"/>
      <c r="K107" s="106"/>
      <c r="L107" s="79"/>
      <c r="M107" s="34"/>
      <c r="N107" s="79"/>
      <c r="O107" s="31"/>
      <c r="P107" s="53"/>
      <c r="Q107" s="40"/>
      <c r="S107" s="41" t="str">
        <f t="shared" si="59"/>
        <v/>
      </c>
      <c r="T107" s="41" t="str">
        <f t="shared" si="60"/>
        <v/>
      </c>
      <c r="U107" s="41" t="str">
        <f t="shared" si="72"/>
        <v/>
      </c>
      <c r="W107" s="74" t="str">
        <f>IF('Job Database'!$X107="", "", 'Job Database'!$X107)</f>
        <v/>
      </c>
      <c r="Y107" s="41" t="str">
        <f>IF($W107="", "", IF(COUNTIF($I$11:$I$3035, $W107)&gt;0, "", MAX($Y$10:$Y106)+1))</f>
        <v/>
      </c>
      <c r="Z107" s="41">
        <v>97</v>
      </c>
      <c r="AA107" s="58" t="str">
        <f t="shared" si="73"/>
        <v/>
      </c>
      <c r="AC107" s="41" t="str">
        <f t="shared" si="61"/>
        <v/>
      </c>
      <c r="AE107" s="41" t="str">
        <f t="shared" si="74"/>
        <v/>
      </c>
      <c r="AJ107" s="154" t="str">
        <f t="shared" si="75"/>
        <v/>
      </c>
      <c r="AL107" s="120" t="str">
        <f t="shared" si="76"/>
        <v/>
      </c>
      <c r="AM107" s="104" t="str">
        <f t="shared" si="77"/>
        <v/>
      </c>
      <c r="AN107" s="104" t="str">
        <f t="shared" si="78"/>
        <v/>
      </c>
      <c r="AO107" s="104" t="str">
        <f t="shared" si="62"/>
        <v/>
      </c>
      <c r="AP107" s="104" t="str">
        <f t="shared" si="63"/>
        <v/>
      </c>
      <c r="AQ107" s="121" t="str">
        <f t="shared" si="79"/>
        <v/>
      </c>
      <c r="AS107" s="88" t="str">
        <f t="shared" si="64"/>
        <v/>
      </c>
      <c r="AT107" s="68" t="str">
        <f t="shared" si="80"/>
        <v/>
      </c>
      <c r="AU107" s="68" t="str">
        <f t="shared" si="81"/>
        <v/>
      </c>
      <c r="AV107" s="68" t="str">
        <f t="shared" si="82"/>
        <v/>
      </c>
      <c r="AW107" s="88" t="str">
        <f t="shared" si="65"/>
        <v/>
      </c>
      <c r="AZ107" s="88" t="str">
        <f t="shared" si="66"/>
        <v/>
      </c>
      <c r="BA107" s="68" t="str">
        <f t="shared" si="67"/>
        <v/>
      </c>
      <c r="BB107" s="68" t="str">
        <f t="shared" si="68"/>
        <v/>
      </c>
      <c r="BC107" s="68" t="str">
        <f t="shared" si="69"/>
        <v/>
      </c>
      <c r="BD107" s="69" t="str">
        <f t="shared" si="70"/>
        <v/>
      </c>
      <c r="BE107" s="69" t="str">
        <f t="shared" si="83"/>
        <v/>
      </c>
      <c r="BT107" s="138" t="str">
        <f t="shared" ca="1" si="84"/>
        <v/>
      </c>
      <c r="BU107" s="139" t="str">
        <f t="shared" ca="1" si="85"/>
        <v/>
      </c>
      <c r="BW107" s="138" t="str">
        <f t="shared" si="86"/>
        <v/>
      </c>
      <c r="BX107" s="104" t="str">
        <f t="shared" si="87"/>
        <v/>
      </c>
      <c r="BY107" s="139" t="str">
        <f t="shared" si="88"/>
        <v/>
      </c>
      <c r="CA107" s="138" t="str">
        <f t="shared" si="89"/>
        <v/>
      </c>
      <c r="CB107" s="104" t="str">
        <f t="shared" si="90"/>
        <v/>
      </c>
      <c r="CC107" s="139" t="str">
        <f t="shared" si="91"/>
        <v/>
      </c>
      <c r="CE107" s="162" t="str">
        <f t="shared" si="92"/>
        <v/>
      </c>
      <c r="CF107" s="163" t="str">
        <f t="shared" si="93"/>
        <v/>
      </c>
      <c r="CG107" s="164" t="str">
        <f t="shared" si="94"/>
        <v/>
      </c>
      <c r="CI107" s="162" t="str">
        <f t="shared" si="95"/>
        <v/>
      </c>
      <c r="CJ107" s="163" t="str">
        <f t="shared" si="98"/>
        <v/>
      </c>
      <c r="CK107" s="164" t="str">
        <f t="shared" si="99"/>
        <v/>
      </c>
      <c r="CM107" s="169" t="str">
        <f t="shared" si="96"/>
        <v/>
      </c>
      <c r="CN107" s="139" t="str">
        <f t="shared" si="97"/>
        <v/>
      </c>
      <c r="CP107" s="41" t="str">
        <f>IF($CM107="", "", COUNTIF($CM$11:$CM$3035, "&lt;"&amp;$CM107)+1+COUNTIF($CM$11:$CM107, $CM107)-1)</f>
        <v/>
      </c>
    </row>
    <row r="108" spans="1:94" x14ac:dyDescent="0.25">
      <c r="A108" s="40"/>
      <c r="B108" s="82" t="str">
        <f>IF($I108="", "", IFERROR(INDEX('Job Database'!$AE$11:$AE$3035, MATCH($I108, 'Job Database'!$X$11:$X$3035, 0)), ""))</f>
        <v/>
      </c>
      <c r="C108" s="69" t="str">
        <f>IF($I108="", "", IF(COUNTIF('Job Database'!$X$11:$X$3035, $I108)=0, $AC$5, $AC$4))</f>
        <v/>
      </c>
      <c r="D108" s="40"/>
      <c r="E108" s="85" t="str">
        <f>IF($I108="", "", IF(IFERROR(INDEX('Job Database'!$M$11:$M$3035, MATCH($I108, 'Job Database'!$X$11:$X$3035, 0)), "")="", "", IFERROR(INDEX('Job Database'!$M$11:$M$3035, MATCH($I108, 'Job Database'!$X$11:$X$3035, 0)), "")))</f>
        <v/>
      </c>
      <c r="F108" s="40"/>
      <c r="G108" s="88" t="str">
        <f t="shared" si="71"/>
        <v/>
      </c>
      <c r="H108" s="40"/>
      <c r="I108" s="24"/>
      <c r="J108" s="34"/>
      <c r="K108" s="106"/>
      <c r="L108" s="79"/>
      <c r="M108" s="34"/>
      <c r="N108" s="79"/>
      <c r="O108" s="31"/>
      <c r="P108" s="53"/>
      <c r="Q108" s="40"/>
      <c r="S108" s="41" t="str">
        <f t="shared" si="59"/>
        <v/>
      </c>
      <c r="T108" s="41" t="str">
        <f t="shared" si="60"/>
        <v/>
      </c>
      <c r="U108" s="41" t="str">
        <f t="shared" si="72"/>
        <v/>
      </c>
      <c r="W108" s="74" t="str">
        <f>IF('Job Database'!$X108="", "", 'Job Database'!$X108)</f>
        <v/>
      </c>
      <c r="Y108" s="41" t="str">
        <f>IF($W108="", "", IF(COUNTIF($I$11:$I$3035, $W108)&gt;0, "", MAX($Y$10:$Y107)+1))</f>
        <v/>
      </c>
      <c r="Z108" s="41">
        <v>98</v>
      </c>
      <c r="AA108" s="58" t="str">
        <f t="shared" si="73"/>
        <v/>
      </c>
      <c r="AC108" s="41" t="str">
        <f t="shared" si="61"/>
        <v/>
      </c>
      <c r="AE108" s="41" t="str">
        <f t="shared" si="74"/>
        <v/>
      </c>
      <c r="AJ108" s="154" t="str">
        <f t="shared" si="75"/>
        <v/>
      </c>
      <c r="AL108" s="120" t="str">
        <f t="shared" si="76"/>
        <v/>
      </c>
      <c r="AM108" s="104" t="str">
        <f t="shared" si="77"/>
        <v/>
      </c>
      <c r="AN108" s="104" t="str">
        <f t="shared" si="78"/>
        <v/>
      </c>
      <c r="AO108" s="104" t="str">
        <f t="shared" si="62"/>
        <v/>
      </c>
      <c r="AP108" s="104" t="str">
        <f t="shared" si="63"/>
        <v/>
      </c>
      <c r="AQ108" s="121" t="str">
        <f t="shared" si="79"/>
        <v/>
      </c>
      <c r="AS108" s="88" t="str">
        <f t="shared" si="64"/>
        <v/>
      </c>
      <c r="AT108" s="68" t="str">
        <f t="shared" si="80"/>
        <v/>
      </c>
      <c r="AU108" s="68" t="str">
        <f t="shared" si="81"/>
        <v/>
      </c>
      <c r="AV108" s="68" t="str">
        <f t="shared" si="82"/>
        <v/>
      </c>
      <c r="AW108" s="88" t="str">
        <f t="shared" si="65"/>
        <v/>
      </c>
      <c r="AZ108" s="88" t="str">
        <f t="shared" si="66"/>
        <v/>
      </c>
      <c r="BA108" s="68" t="str">
        <f t="shared" si="67"/>
        <v/>
      </c>
      <c r="BB108" s="68" t="str">
        <f t="shared" si="68"/>
        <v/>
      </c>
      <c r="BC108" s="68" t="str">
        <f t="shared" si="69"/>
        <v/>
      </c>
      <c r="BD108" s="69" t="str">
        <f t="shared" si="70"/>
        <v/>
      </c>
      <c r="BE108" s="69" t="str">
        <f t="shared" si="83"/>
        <v/>
      </c>
      <c r="BT108" s="138" t="str">
        <f t="shared" ca="1" si="84"/>
        <v/>
      </c>
      <c r="BU108" s="139" t="str">
        <f t="shared" ca="1" si="85"/>
        <v/>
      </c>
      <c r="BW108" s="138" t="str">
        <f t="shared" si="86"/>
        <v/>
      </c>
      <c r="BX108" s="104" t="str">
        <f t="shared" si="87"/>
        <v/>
      </c>
      <c r="BY108" s="139" t="str">
        <f t="shared" si="88"/>
        <v/>
      </c>
      <c r="CA108" s="138" t="str">
        <f t="shared" si="89"/>
        <v/>
      </c>
      <c r="CB108" s="104" t="str">
        <f t="shared" si="90"/>
        <v/>
      </c>
      <c r="CC108" s="139" t="str">
        <f t="shared" si="91"/>
        <v/>
      </c>
      <c r="CE108" s="162" t="str">
        <f t="shared" si="92"/>
        <v/>
      </c>
      <c r="CF108" s="163" t="str">
        <f t="shared" si="93"/>
        <v/>
      </c>
      <c r="CG108" s="164" t="str">
        <f t="shared" si="94"/>
        <v/>
      </c>
      <c r="CI108" s="162" t="str">
        <f t="shared" si="95"/>
        <v/>
      </c>
      <c r="CJ108" s="163" t="str">
        <f t="shared" si="98"/>
        <v/>
      </c>
      <c r="CK108" s="164" t="str">
        <f t="shared" si="99"/>
        <v/>
      </c>
      <c r="CM108" s="169" t="str">
        <f t="shared" si="96"/>
        <v/>
      </c>
      <c r="CN108" s="139" t="str">
        <f t="shared" si="97"/>
        <v/>
      </c>
      <c r="CP108" s="41" t="str">
        <f>IF($CM108="", "", COUNTIF($CM$11:$CM$3035, "&lt;"&amp;$CM108)+1+COUNTIF($CM$11:$CM108, $CM108)-1)</f>
        <v/>
      </c>
    </row>
    <row r="109" spans="1:94" x14ac:dyDescent="0.25">
      <c r="A109" s="40"/>
      <c r="B109" s="82" t="str">
        <f>IF($I109="", "", IFERROR(INDEX('Job Database'!$AE$11:$AE$3035, MATCH($I109, 'Job Database'!$X$11:$X$3035, 0)), ""))</f>
        <v/>
      </c>
      <c r="C109" s="69" t="str">
        <f>IF($I109="", "", IF(COUNTIF('Job Database'!$X$11:$X$3035, $I109)=0, $AC$5, $AC$4))</f>
        <v/>
      </c>
      <c r="D109" s="40"/>
      <c r="E109" s="85" t="str">
        <f>IF($I109="", "", IF(IFERROR(INDEX('Job Database'!$M$11:$M$3035, MATCH($I109, 'Job Database'!$X$11:$X$3035, 0)), "")="", "", IFERROR(INDEX('Job Database'!$M$11:$M$3035, MATCH($I109, 'Job Database'!$X$11:$X$3035, 0)), "")))</f>
        <v/>
      </c>
      <c r="F109" s="40"/>
      <c r="G109" s="88" t="str">
        <f t="shared" si="71"/>
        <v/>
      </c>
      <c r="H109" s="40"/>
      <c r="I109" s="24"/>
      <c r="J109" s="34"/>
      <c r="K109" s="106"/>
      <c r="L109" s="79"/>
      <c r="M109" s="34"/>
      <c r="N109" s="79"/>
      <c r="O109" s="31"/>
      <c r="P109" s="53"/>
      <c r="Q109" s="40"/>
      <c r="S109" s="41" t="str">
        <f t="shared" si="59"/>
        <v/>
      </c>
      <c r="T109" s="41" t="str">
        <f t="shared" si="60"/>
        <v/>
      </c>
      <c r="U109" s="41" t="str">
        <f t="shared" si="72"/>
        <v/>
      </c>
      <c r="W109" s="74" t="str">
        <f>IF('Job Database'!$X109="", "", 'Job Database'!$X109)</f>
        <v/>
      </c>
      <c r="Y109" s="41" t="str">
        <f>IF($W109="", "", IF(COUNTIF($I$11:$I$3035, $W109)&gt;0, "", MAX($Y$10:$Y108)+1))</f>
        <v/>
      </c>
      <c r="Z109" s="41">
        <v>99</v>
      </c>
      <c r="AA109" s="58" t="str">
        <f t="shared" si="73"/>
        <v/>
      </c>
      <c r="AC109" s="41" t="str">
        <f t="shared" si="61"/>
        <v/>
      </c>
      <c r="AE109" s="41" t="str">
        <f t="shared" si="74"/>
        <v/>
      </c>
      <c r="AJ109" s="154" t="str">
        <f t="shared" si="75"/>
        <v/>
      </c>
      <c r="AL109" s="120" t="str">
        <f t="shared" si="76"/>
        <v/>
      </c>
      <c r="AM109" s="104" t="str">
        <f t="shared" si="77"/>
        <v/>
      </c>
      <c r="AN109" s="104" t="str">
        <f t="shared" si="78"/>
        <v/>
      </c>
      <c r="AO109" s="104" t="str">
        <f t="shared" si="62"/>
        <v/>
      </c>
      <c r="AP109" s="104" t="str">
        <f t="shared" si="63"/>
        <v/>
      </c>
      <c r="AQ109" s="121" t="str">
        <f t="shared" si="79"/>
        <v/>
      </c>
      <c r="AS109" s="88" t="str">
        <f t="shared" si="64"/>
        <v/>
      </c>
      <c r="AT109" s="68" t="str">
        <f t="shared" si="80"/>
        <v/>
      </c>
      <c r="AU109" s="68" t="str">
        <f t="shared" si="81"/>
        <v/>
      </c>
      <c r="AV109" s="68" t="str">
        <f t="shared" si="82"/>
        <v/>
      </c>
      <c r="AW109" s="88" t="str">
        <f t="shared" si="65"/>
        <v/>
      </c>
      <c r="AZ109" s="88" t="str">
        <f t="shared" si="66"/>
        <v/>
      </c>
      <c r="BA109" s="68" t="str">
        <f t="shared" si="67"/>
        <v/>
      </c>
      <c r="BB109" s="68" t="str">
        <f t="shared" si="68"/>
        <v/>
      </c>
      <c r="BC109" s="68" t="str">
        <f t="shared" si="69"/>
        <v/>
      </c>
      <c r="BD109" s="69" t="str">
        <f t="shared" si="70"/>
        <v/>
      </c>
      <c r="BE109" s="69" t="str">
        <f t="shared" si="83"/>
        <v/>
      </c>
      <c r="BT109" s="138" t="str">
        <f t="shared" ca="1" si="84"/>
        <v/>
      </c>
      <c r="BU109" s="139" t="str">
        <f t="shared" ca="1" si="85"/>
        <v/>
      </c>
      <c r="BW109" s="138" t="str">
        <f t="shared" si="86"/>
        <v/>
      </c>
      <c r="BX109" s="104" t="str">
        <f t="shared" si="87"/>
        <v/>
      </c>
      <c r="BY109" s="139" t="str">
        <f t="shared" si="88"/>
        <v/>
      </c>
      <c r="CA109" s="138" t="str">
        <f t="shared" si="89"/>
        <v/>
      </c>
      <c r="CB109" s="104" t="str">
        <f t="shared" si="90"/>
        <v/>
      </c>
      <c r="CC109" s="139" t="str">
        <f t="shared" si="91"/>
        <v/>
      </c>
      <c r="CE109" s="162" t="str">
        <f t="shared" si="92"/>
        <v/>
      </c>
      <c r="CF109" s="163" t="str">
        <f t="shared" si="93"/>
        <v/>
      </c>
      <c r="CG109" s="164" t="str">
        <f t="shared" si="94"/>
        <v/>
      </c>
      <c r="CI109" s="162" t="str">
        <f t="shared" si="95"/>
        <v/>
      </c>
      <c r="CJ109" s="163" t="str">
        <f t="shared" si="98"/>
        <v/>
      </c>
      <c r="CK109" s="164" t="str">
        <f t="shared" si="99"/>
        <v/>
      </c>
      <c r="CM109" s="169" t="str">
        <f t="shared" si="96"/>
        <v/>
      </c>
      <c r="CN109" s="139" t="str">
        <f t="shared" si="97"/>
        <v/>
      </c>
      <c r="CP109" s="41" t="str">
        <f>IF($CM109="", "", COUNTIF($CM$11:$CM$3035, "&lt;"&amp;$CM109)+1+COUNTIF($CM$11:$CM109, $CM109)-1)</f>
        <v/>
      </c>
    </row>
    <row r="110" spans="1:94" x14ac:dyDescent="0.25">
      <c r="A110" s="40"/>
      <c r="B110" s="82" t="str">
        <f>IF($I110="", "", IFERROR(INDEX('Job Database'!$AE$11:$AE$3035, MATCH($I110, 'Job Database'!$X$11:$X$3035, 0)), ""))</f>
        <v/>
      </c>
      <c r="C110" s="69" t="str">
        <f>IF($I110="", "", IF(COUNTIF('Job Database'!$X$11:$X$3035, $I110)=0, $AC$5, $AC$4))</f>
        <v/>
      </c>
      <c r="D110" s="40"/>
      <c r="E110" s="85" t="str">
        <f>IF($I110="", "", IF(IFERROR(INDEX('Job Database'!$M$11:$M$3035, MATCH($I110, 'Job Database'!$X$11:$X$3035, 0)), "")="", "", IFERROR(INDEX('Job Database'!$M$11:$M$3035, MATCH($I110, 'Job Database'!$X$11:$X$3035, 0)), "")))</f>
        <v/>
      </c>
      <c r="F110" s="40"/>
      <c r="G110" s="88" t="str">
        <f t="shared" si="71"/>
        <v/>
      </c>
      <c r="H110" s="40"/>
      <c r="I110" s="24"/>
      <c r="J110" s="34"/>
      <c r="K110" s="106"/>
      <c r="L110" s="79"/>
      <c r="M110" s="34"/>
      <c r="N110" s="79"/>
      <c r="O110" s="31"/>
      <c r="P110" s="53"/>
      <c r="Q110" s="40"/>
      <c r="S110" s="41" t="str">
        <f t="shared" si="59"/>
        <v/>
      </c>
      <c r="T110" s="41" t="str">
        <f t="shared" si="60"/>
        <v/>
      </c>
      <c r="U110" s="41" t="str">
        <f t="shared" si="72"/>
        <v/>
      </c>
      <c r="W110" s="74" t="str">
        <f>IF('Job Database'!$X110="", "", 'Job Database'!$X110)</f>
        <v/>
      </c>
      <c r="Y110" s="41" t="str">
        <f>IF($W110="", "", IF(COUNTIF($I$11:$I$3035, $W110)&gt;0, "", MAX($Y$10:$Y109)+1))</f>
        <v/>
      </c>
      <c r="Z110" s="41">
        <v>100</v>
      </c>
      <c r="AA110" s="58" t="str">
        <f t="shared" si="73"/>
        <v/>
      </c>
      <c r="AC110" s="41" t="str">
        <f t="shared" si="61"/>
        <v/>
      </c>
      <c r="AE110" s="41" t="str">
        <f t="shared" si="74"/>
        <v/>
      </c>
      <c r="AJ110" s="154" t="str">
        <f t="shared" si="75"/>
        <v/>
      </c>
      <c r="AL110" s="120" t="str">
        <f t="shared" si="76"/>
        <v/>
      </c>
      <c r="AM110" s="104" t="str">
        <f t="shared" si="77"/>
        <v/>
      </c>
      <c r="AN110" s="104" t="str">
        <f t="shared" si="78"/>
        <v/>
      </c>
      <c r="AO110" s="104" t="str">
        <f t="shared" si="62"/>
        <v/>
      </c>
      <c r="AP110" s="104" t="str">
        <f t="shared" si="63"/>
        <v/>
      </c>
      <c r="AQ110" s="121" t="str">
        <f t="shared" si="79"/>
        <v/>
      </c>
      <c r="AS110" s="88" t="str">
        <f t="shared" si="64"/>
        <v/>
      </c>
      <c r="AT110" s="68" t="str">
        <f t="shared" si="80"/>
        <v/>
      </c>
      <c r="AU110" s="68" t="str">
        <f t="shared" si="81"/>
        <v/>
      </c>
      <c r="AV110" s="68" t="str">
        <f t="shared" si="82"/>
        <v/>
      </c>
      <c r="AW110" s="88" t="str">
        <f t="shared" si="65"/>
        <v/>
      </c>
      <c r="AZ110" s="88" t="str">
        <f t="shared" si="66"/>
        <v/>
      </c>
      <c r="BA110" s="68" t="str">
        <f t="shared" si="67"/>
        <v/>
      </c>
      <c r="BB110" s="68" t="str">
        <f t="shared" si="68"/>
        <v/>
      </c>
      <c r="BC110" s="68" t="str">
        <f t="shared" si="69"/>
        <v/>
      </c>
      <c r="BD110" s="69" t="str">
        <f t="shared" si="70"/>
        <v/>
      </c>
      <c r="BE110" s="69" t="str">
        <f t="shared" si="83"/>
        <v/>
      </c>
      <c r="BT110" s="138" t="str">
        <f t="shared" ca="1" si="84"/>
        <v/>
      </c>
      <c r="BU110" s="139" t="str">
        <f t="shared" ca="1" si="85"/>
        <v/>
      </c>
      <c r="BW110" s="138" t="str">
        <f t="shared" si="86"/>
        <v/>
      </c>
      <c r="BX110" s="104" t="str">
        <f t="shared" si="87"/>
        <v/>
      </c>
      <c r="BY110" s="139" t="str">
        <f t="shared" si="88"/>
        <v/>
      </c>
      <c r="CA110" s="138" t="str">
        <f t="shared" si="89"/>
        <v/>
      </c>
      <c r="CB110" s="104" t="str">
        <f t="shared" si="90"/>
        <v/>
      </c>
      <c r="CC110" s="139" t="str">
        <f t="shared" si="91"/>
        <v/>
      </c>
      <c r="CE110" s="162" t="str">
        <f t="shared" si="92"/>
        <v/>
      </c>
      <c r="CF110" s="163" t="str">
        <f t="shared" si="93"/>
        <v/>
      </c>
      <c r="CG110" s="164" t="str">
        <f t="shared" si="94"/>
        <v/>
      </c>
      <c r="CI110" s="162" t="str">
        <f t="shared" si="95"/>
        <v/>
      </c>
      <c r="CJ110" s="163" t="str">
        <f t="shared" si="98"/>
        <v/>
      </c>
      <c r="CK110" s="164" t="str">
        <f t="shared" si="99"/>
        <v/>
      </c>
      <c r="CM110" s="169" t="str">
        <f t="shared" si="96"/>
        <v/>
      </c>
      <c r="CN110" s="139" t="str">
        <f t="shared" si="97"/>
        <v/>
      </c>
      <c r="CP110" s="41" t="str">
        <f>IF($CM110="", "", COUNTIF($CM$11:$CM$3035, "&lt;"&amp;$CM110)+1+COUNTIF($CM$11:$CM110, $CM110)-1)</f>
        <v/>
      </c>
    </row>
    <row r="111" spans="1:94" x14ac:dyDescent="0.25">
      <c r="A111" s="40"/>
      <c r="B111" s="82" t="str">
        <f>IF($I111="", "", IFERROR(INDEX('Job Database'!$AE$11:$AE$3035, MATCH($I111, 'Job Database'!$X$11:$X$3035, 0)), ""))</f>
        <v/>
      </c>
      <c r="C111" s="69" t="str">
        <f>IF($I111="", "", IF(COUNTIF('Job Database'!$X$11:$X$3035, $I111)=0, $AC$5, $AC$4))</f>
        <v/>
      </c>
      <c r="D111" s="40"/>
      <c r="E111" s="85" t="str">
        <f>IF($I111="", "", IF(IFERROR(INDEX('Job Database'!$M$11:$M$3035, MATCH($I111, 'Job Database'!$X$11:$X$3035, 0)), "")="", "", IFERROR(INDEX('Job Database'!$M$11:$M$3035, MATCH($I111, 'Job Database'!$X$11:$X$3035, 0)), "")))</f>
        <v/>
      </c>
      <c r="F111" s="40"/>
      <c r="G111" s="88" t="str">
        <f t="shared" si="71"/>
        <v/>
      </c>
      <c r="H111" s="40"/>
      <c r="I111" s="24"/>
      <c r="J111" s="34"/>
      <c r="K111" s="106"/>
      <c r="L111" s="79"/>
      <c r="M111" s="34"/>
      <c r="N111" s="79"/>
      <c r="O111" s="31"/>
      <c r="P111" s="53"/>
      <c r="Q111" s="40"/>
      <c r="S111" s="41" t="str">
        <f t="shared" si="59"/>
        <v/>
      </c>
      <c r="T111" s="41" t="str">
        <f t="shared" si="60"/>
        <v/>
      </c>
      <c r="U111" s="41" t="str">
        <f t="shared" si="72"/>
        <v/>
      </c>
      <c r="W111" s="74" t="str">
        <f>IF('Job Database'!$X111="", "", 'Job Database'!$X111)</f>
        <v/>
      </c>
      <c r="Y111" s="41" t="str">
        <f>IF($W111="", "", IF(COUNTIF($I$11:$I$3035, $W111)&gt;0, "", MAX($Y$10:$Y110)+1))</f>
        <v/>
      </c>
      <c r="Z111" s="41">
        <v>101</v>
      </c>
      <c r="AA111" s="58" t="str">
        <f t="shared" si="73"/>
        <v/>
      </c>
      <c r="AC111" s="41" t="str">
        <f t="shared" si="61"/>
        <v/>
      </c>
      <c r="AE111" s="41" t="str">
        <f t="shared" si="74"/>
        <v/>
      </c>
      <c r="AJ111" s="154" t="str">
        <f t="shared" si="75"/>
        <v/>
      </c>
      <c r="AL111" s="120" t="str">
        <f t="shared" si="76"/>
        <v/>
      </c>
      <c r="AM111" s="104" t="str">
        <f t="shared" si="77"/>
        <v/>
      </c>
      <c r="AN111" s="104" t="str">
        <f t="shared" si="78"/>
        <v/>
      </c>
      <c r="AO111" s="104" t="str">
        <f t="shared" si="62"/>
        <v/>
      </c>
      <c r="AP111" s="104" t="str">
        <f t="shared" si="63"/>
        <v/>
      </c>
      <c r="AQ111" s="121" t="str">
        <f t="shared" si="79"/>
        <v/>
      </c>
      <c r="AS111" s="88" t="str">
        <f t="shared" si="64"/>
        <v/>
      </c>
      <c r="AT111" s="68" t="str">
        <f t="shared" si="80"/>
        <v/>
      </c>
      <c r="AU111" s="68" t="str">
        <f t="shared" si="81"/>
        <v/>
      </c>
      <c r="AV111" s="68" t="str">
        <f t="shared" si="82"/>
        <v/>
      </c>
      <c r="AW111" s="88" t="str">
        <f t="shared" si="65"/>
        <v/>
      </c>
      <c r="AZ111" s="88" t="str">
        <f t="shared" si="66"/>
        <v/>
      </c>
      <c r="BA111" s="68" t="str">
        <f t="shared" si="67"/>
        <v/>
      </c>
      <c r="BB111" s="68" t="str">
        <f t="shared" si="68"/>
        <v/>
      </c>
      <c r="BC111" s="68" t="str">
        <f t="shared" si="69"/>
        <v/>
      </c>
      <c r="BD111" s="69" t="str">
        <f t="shared" si="70"/>
        <v/>
      </c>
      <c r="BE111" s="69" t="str">
        <f t="shared" si="83"/>
        <v/>
      </c>
      <c r="BT111" s="138" t="str">
        <f t="shared" ca="1" si="84"/>
        <v/>
      </c>
      <c r="BU111" s="139" t="str">
        <f t="shared" ca="1" si="85"/>
        <v/>
      </c>
      <c r="BW111" s="138" t="str">
        <f t="shared" si="86"/>
        <v/>
      </c>
      <c r="BX111" s="104" t="str">
        <f t="shared" si="87"/>
        <v/>
      </c>
      <c r="BY111" s="139" t="str">
        <f t="shared" si="88"/>
        <v/>
      </c>
      <c r="CA111" s="138" t="str">
        <f t="shared" si="89"/>
        <v/>
      </c>
      <c r="CB111" s="104" t="str">
        <f t="shared" si="90"/>
        <v/>
      </c>
      <c r="CC111" s="139" t="str">
        <f t="shared" si="91"/>
        <v/>
      </c>
      <c r="CE111" s="162" t="str">
        <f t="shared" si="92"/>
        <v/>
      </c>
      <c r="CF111" s="163" t="str">
        <f t="shared" si="93"/>
        <v/>
      </c>
      <c r="CG111" s="164" t="str">
        <f t="shared" si="94"/>
        <v/>
      </c>
      <c r="CI111" s="162" t="str">
        <f t="shared" si="95"/>
        <v/>
      </c>
      <c r="CJ111" s="163" t="str">
        <f t="shared" si="98"/>
        <v/>
      </c>
      <c r="CK111" s="164" t="str">
        <f t="shared" si="99"/>
        <v/>
      </c>
      <c r="CM111" s="169" t="str">
        <f t="shared" si="96"/>
        <v/>
      </c>
      <c r="CN111" s="139" t="str">
        <f t="shared" si="97"/>
        <v/>
      </c>
      <c r="CP111" s="41" t="str">
        <f>IF($CM111="", "", COUNTIF($CM$11:$CM$3035, "&lt;"&amp;$CM111)+1+COUNTIF($CM$11:$CM111, $CM111)-1)</f>
        <v/>
      </c>
    </row>
    <row r="112" spans="1:94" x14ac:dyDescent="0.25">
      <c r="A112" s="40"/>
      <c r="B112" s="82" t="str">
        <f>IF($I112="", "", IFERROR(INDEX('Job Database'!$AE$11:$AE$3035, MATCH($I112, 'Job Database'!$X$11:$X$3035, 0)), ""))</f>
        <v/>
      </c>
      <c r="C112" s="69" t="str">
        <f>IF($I112="", "", IF(COUNTIF('Job Database'!$X$11:$X$3035, $I112)=0, $AC$5, $AC$4))</f>
        <v/>
      </c>
      <c r="D112" s="40"/>
      <c r="E112" s="85" t="str">
        <f>IF($I112="", "", IF(IFERROR(INDEX('Job Database'!$M$11:$M$3035, MATCH($I112, 'Job Database'!$X$11:$X$3035, 0)), "")="", "", IFERROR(INDEX('Job Database'!$M$11:$M$3035, MATCH($I112, 'Job Database'!$X$11:$X$3035, 0)), "")))</f>
        <v/>
      </c>
      <c r="F112" s="40"/>
      <c r="G112" s="88" t="str">
        <f t="shared" si="71"/>
        <v/>
      </c>
      <c r="H112" s="40"/>
      <c r="I112" s="24"/>
      <c r="J112" s="34"/>
      <c r="K112" s="106"/>
      <c r="L112" s="79"/>
      <c r="M112" s="34"/>
      <c r="N112" s="79"/>
      <c r="O112" s="31"/>
      <c r="P112" s="53"/>
      <c r="Q112" s="40"/>
      <c r="S112" s="41" t="str">
        <f t="shared" si="59"/>
        <v/>
      </c>
      <c r="T112" s="41" t="str">
        <f t="shared" si="60"/>
        <v/>
      </c>
      <c r="U112" s="41" t="str">
        <f t="shared" si="72"/>
        <v/>
      </c>
      <c r="W112" s="74" t="str">
        <f>IF('Job Database'!$X112="", "", 'Job Database'!$X112)</f>
        <v/>
      </c>
      <c r="Y112" s="41" t="str">
        <f>IF($W112="", "", IF(COUNTIF($I$11:$I$3035, $W112)&gt;0, "", MAX($Y$10:$Y111)+1))</f>
        <v/>
      </c>
      <c r="Z112" s="41">
        <v>102</v>
      </c>
      <c r="AA112" s="58" t="str">
        <f t="shared" si="73"/>
        <v/>
      </c>
      <c r="AC112" s="41" t="str">
        <f t="shared" si="61"/>
        <v/>
      </c>
      <c r="AE112" s="41" t="str">
        <f t="shared" si="74"/>
        <v/>
      </c>
      <c r="AJ112" s="154" t="str">
        <f t="shared" si="75"/>
        <v/>
      </c>
      <c r="AL112" s="120" t="str">
        <f t="shared" si="76"/>
        <v/>
      </c>
      <c r="AM112" s="104" t="str">
        <f t="shared" si="77"/>
        <v/>
      </c>
      <c r="AN112" s="104" t="str">
        <f t="shared" si="78"/>
        <v/>
      </c>
      <c r="AO112" s="104" t="str">
        <f t="shared" si="62"/>
        <v/>
      </c>
      <c r="AP112" s="104" t="str">
        <f t="shared" si="63"/>
        <v/>
      </c>
      <c r="AQ112" s="121" t="str">
        <f t="shared" si="79"/>
        <v/>
      </c>
      <c r="AS112" s="88" t="str">
        <f t="shared" si="64"/>
        <v/>
      </c>
      <c r="AT112" s="68" t="str">
        <f t="shared" si="80"/>
        <v/>
      </c>
      <c r="AU112" s="68" t="str">
        <f t="shared" si="81"/>
        <v/>
      </c>
      <c r="AV112" s="68" t="str">
        <f t="shared" si="82"/>
        <v/>
      </c>
      <c r="AW112" s="88" t="str">
        <f t="shared" si="65"/>
        <v/>
      </c>
      <c r="AZ112" s="88" t="str">
        <f t="shared" si="66"/>
        <v/>
      </c>
      <c r="BA112" s="68" t="str">
        <f t="shared" si="67"/>
        <v/>
      </c>
      <c r="BB112" s="68" t="str">
        <f t="shared" si="68"/>
        <v/>
      </c>
      <c r="BC112" s="68" t="str">
        <f t="shared" si="69"/>
        <v/>
      </c>
      <c r="BD112" s="69" t="str">
        <f t="shared" si="70"/>
        <v/>
      </c>
      <c r="BE112" s="69" t="str">
        <f t="shared" si="83"/>
        <v/>
      </c>
      <c r="BT112" s="138" t="str">
        <f t="shared" ca="1" si="84"/>
        <v/>
      </c>
      <c r="BU112" s="139" t="str">
        <f t="shared" ca="1" si="85"/>
        <v/>
      </c>
      <c r="BW112" s="138" t="str">
        <f t="shared" si="86"/>
        <v/>
      </c>
      <c r="BX112" s="104" t="str">
        <f t="shared" si="87"/>
        <v/>
      </c>
      <c r="BY112" s="139" t="str">
        <f t="shared" si="88"/>
        <v/>
      </c>
      <c r="CA112" s="138" t="str">
        <f t="shared" si="89"/>
        <v/>
      </c>
      <c r="CB112" s="104" t="str">
        <f t="shared" si="90"/>
        <v/>
      </c>
      <c r="CC112" s="139" t="str">
        <f t="shared" si="91"/>
        <v/>
      </c>
      <c r="CE112" s="162" t="str">
        <f t="shared" si="92"/>
        <v/>
      </c>
      <c r="CF112" s="163" t="str">
        <f t="shared" si="93"/>
        <v/>
      </c>
      <c r="CG112" s="164" t="str">
        <f t="shared" si="94"/>
        <v/>
      </c>
      <c r="CI112" s="162" t="str">
        <f t="shared" si="95"/>
        <v/>
      </c>
      <c r="CJ112" s="163" t="str">
        <f t="shared" si="98"/>
        <v/>
      </c>
      <c r="CK112" s="164" t="str">
        <f t="shared" si="99"/>
        <v/>
      </c>
      <c r="CM112" s="169" t="str">
        <f t="shared" si="96"/>
        <v/>
      </c>
      <c r="CN112" s="139" t="str">
        <f t="shared" si="97"/>
        <v/>
      </c>
      <c r="CP112" s="41" t="str">
        <f>IF($CM112="", "", COUNTIF($CM$11:$CM$3035, "&lt;"&amp;$CM112)+1+COUNTIF($CM$11:$CM112, $CM112)-1)</f>
        <v/>
      </c>
    </row>
    <row r="113" spans="1:94" x14ac:dyDescent="0.25">
      <c r="A113" s="40"/>
      <c r="B113" s="82" t="str">
        <f>IF($I113="", "", IFERROR(INDEX('Job Database'!$AE$11:$AE$3035, MATCH($I113, 'Job Database'!$X$11:$X$3035, 0)), ""))</f>
        <v/>
      </c>
      <c r="C113" s="69" t="str">
        <f>IF($I113="", "", IF(COUNTIF('Job Database'!$X$11:$X$3035, $I113)=0, $AC$5, $AC$4))</f>
        <v/>
      </c>
      <c r="D113" s="40"/>
      <c r="E113" s="85" t="str">
        <f>IF($I113="", "", IF(IFERROR(INDEX('Job Database'!$M$11:$M$3035, MATCH($I113, 'Job Database'!$X$11:$X$3035, 0)), "")="", "", IFERROR(INDEX('Job Database'!$M$11:$M$3035, MATCH($I113, 'Job Database'!$X$11:$X$3035, 0)), "")))</f>
        <v/>
      </c>
      <c r="F113" s="40"/>
      <c r="G113" s="88" t="str">
        <f t="shared" si="71"/>
        <v/>
      </c>
      <c r="H113" s="40"/>
      <c r="I113" s="24"/>
      <c r="J113" s="34"/>
      <c r="K113" s="106"/>
      <c r="L113" s="79"/>
      <c r="M113" s="34"/>
      <c r="N113" s="79"/>
      <c r="O113" s="31"/>
      <c r="P113" s="53"/>
      <c r="Q113" s="40"/>
      <c r="S113" s="41" t="str">
        <f t="shared" si="59"/>
        <v/>
      </c>
      <c r="T113" s="41" t="str">
        <f t="shared" si="60"/>
        <v/>
      </c>
      <c r="U113" s="41" t="str">
        <f t="shared" si="72"/>
        <v/>
      </c>
      <c r="W113" s="74" t="str">
        <f>IF('Job Database'!$X113="", "", 'Job Database'!$X113)</f>
        <v/>
      </c>
      <c r="Y113" s="41" t="str">
        <f>IF($W113="", "", IF(COUNTIF($I$11:$I$3035, $W113)&gt;0, "", MAX($Y$10:$Y112)+1))</f>
        <v/>
      </c>
      <c r="Z113" s="41">
        <v>103</v>
      </c>
      <c r="AA113" s="58" t="str">
        <f t="shared" si="73"/>
        <v/>
      </c>
      <c r="AC113" s="41" t="str">
        <f t="shared" si="61"/>
        <v/>
      </c>
      <c r="AE113" s="41" t="str">
        <f t="shared" si="74"/>
        <v/>
      </c>
      <c r="AJ113" s="154" t="str">
        <f t="shared" si="75"/>
        <v/>
      </c>
      <c r="AL113" s="120" t="str">
        <f t="shared" si="76"/>
        <v/>
      </c>
      <c r="AM113" s="104" t="str">
        <f t="shared" si="77"/>
        <v/>
      </c>
      <c r="AN113" s="104" t="str">
        <f t="shared" si="78"/>
        <v/>
      </c>
      <c r="AO113" s="104" t="str">
        <f t="shared" si="62"/>
        <v/>
      </c>
      <c r="AP113" s="104" t="str">
        <f t="shared" si="63"/>
        <v/>
      </c>
      <c r="AQ113" s="121" t="str">
        <f t="shared" si="79"/>
        <v/>
      </c>
      <c r="AS113" s="88" t="str">
        <f t="shared" si="64"/>
        <v/>
      </c>
      <c r="AT113" s="68" t="str">
        <f t="shared" si="80"/>
        <v/>
      </c>
      <c r="AU113" s="68" t="str">
        <f t="shared" si="81"/>
        <v/>
      </c>
      <c r="AV113" s="68" t="str">
        <f t="shared" si="82"/>
        <v/>
      </c>
      <c r="AW113" s="88" t="str">
        <f t="shared" si="65"/>
        <v/>
      </c>
      <c r="AZ113" s="88" t="str">
        <f t="shared" si="66"/>
        <v/>
      </c>
      <c r="BA113" s="68" t="str">
        <f t="shared" si="67"/>
        <v/>
      </c>
      <c r="BB113" s="68" t="str">
        <f t="shared" si="68"/>
        <v/>
      </c>
      <c r="BC113" s="68" t="str">
        <f t="shared" si="69"/>
        <v/>
      </c>
      <c r="BD113" s="69" t="str">
        <f t="shared" si="70"/>
        <v/>
      </c>
      <c r="BE113" s="69" t="str">
        <f t="shared" si="83"/>
        <v/>
      </c>
      <c r="BT113" s="138" t="str">
        <f t="shared" ca="1" si="84"/>
        <v/>
      </c>
      <c r="BU113" s="139" t="str">
        <f t="shared" ca="1" si="85"/>
        <v/>
      </c>
      <c r="BW113" s="138" t="str">
        <f t="shared" si="86"/>
        <v/>
      </c>
      <c r="BX113" s="104" t="str">
        <f t="shared" si="87"/>
        <v/>
      </c>
      <c r="BY113" s="139" t="str">
        <f t="shared" si="88"/>
        <v/>
      </c>
      <c r="CA113" s="138" t="str">
        <f t="shared" si="89"/>
        <v/>
      </c>
      <c r="CB113" s="104" t="str">
        <f t="shared" si="90"/>
        <v/>
      </c>
      <c r="CC113" s="139" t="str">
        <f t="shared" si="91"/>
        <v/>
      </c>
      <c r="CE113" s="162" t="str">
        <f t="shared" si="92"/>
        <v/>
      </c>
      <c r="CF113" s="163" t="str">
        <f t="shared" si="93"/>
        <v/>
      </c>
      <c r="CG113" s="164" t="str">
        <f t="shared" si="94"/>
        <v/>
      </c>
      <c r="CI113" s="162" t="str">
        <f t="shared" si="95"/>
        <v/>
      </c>
      <c r="CJ113" s="163" t="str">
        <f t="shared" si="98"/>
        <v/>
      </c>
      <c r="CK113" s="164" t="str">
        <f t="shared" si="99"/>
        <v/>
      </c>
      <c r="CM113" s="169" t="str">
        <f t="shared" si="96"/>
        <v/>
      </c>
      <c r="CN113" s="139" t="str">
        <f t="shared" si="97"/>
        <v/>
      </c>
      <c r="CP113" s="41" t="str">
        <f>IF($CM113="", "", COUNTIF($CM$11:$CM$3035, "&lt;"&amp;$CM113)+1+COUNTIF($CM$11:$CM113, $CM113)-1)</f>
        <v/>
      </c>
    </row>
    <row r="114" spans="1:94" x14ac:dyDescent="0.25">
      <c r="A114" s="40"/>
      <c r="B114" s="82" t="str">
        <f>IF($I114="", "", IFERROR(INDEX('Job Database'!$AE$11:$AE$3035, MATCH($I114, 'Job Database'!$X$11:$X$3035, 0)), ""))</f>
        <v/>
      </c>
      <c r="C114" s="69" t="str">
        <f>IF($I114="", "", IF(COUNTIF('Job Database'!$X$11:$X$3035, $I114)=0, $AC$5, $AC$4))</f>
        <v/>
      </c>
      <c r="D114" s="40"/>
      <c r="E114" s="85" t="str">
        <f>IF($I114="", "", IF(IFERROR(INDEX('Job Database'!$M$11:$M$3035, MATCH($I114, 'Job Database'!$X$11:$X$3035, 0)), "")="", "", IFERROR(INDEX('Job Database'!$M$11:$M$3035, MATCH($I114, 'Job Database'!$X$11:$X$3035, 0)), "")))</f>
        <v/>
      </c>
      <c r="F114" s="40"/>
      <c r="G114" s="88" t="str">
        <f t="shared" si="71"/>
        <v/>
      </c>
      <c r="H114" s="40"/>
      <c r="I114" s="24"/>
      <c r="J114" s="34"/>
      <c r="K114" s="106"/>
      <c r="L114" s="79"/>
      <c r="M114" s="34"/>
      <c r="N114" s="79"/>
      <c r="O114" s="31"/>
      <c r="P114" s="53"/>
      <c r="Q114" s="40"/>
      <c r="S114" s="41" t="str">
        <f t="shared" si="59"/>
        <v/>
      </c>
      <c r="T114" s="41" t="str">
        <f t="shared" si="60"/>
        <v/>
      </c>
      <c r="U114" s="41" t="str">
        <f t="shared" si="72"/>
        <v/>
      </c>
      <c r="W114" s="74" t="str">
        <f>IF('Job Database'!$X114="", "", 'Job Database'!$X114)</f>
        <v/>
      </c>
      <c r="Y114" s="41" t="str">
        <f>IF($W114="", "", IF(COUNTIF($I$11:$I$3035, $W114)&gt;0, "", MAX($Y$10:$Y113)+1))</f>
        <v/>
      </c>
      <c r="Z114" s="41">
        <v>104</v>
      </c>
      <c r="AA114" s="58" t="str">
        <f t="shared" si="73"/>
        <v/>
      </c>
      <c r="AC114" s="41" t="str">
        <f t="shared" si="61"/>
        <v/>
      </c>
      <c r="AE114" s="41" t="str">
        <f t="shared" si="74"/>
        <v/>
      </c>
      <c r="AJ114" s="154" t="str">
        <f t="shared" si="75"/>
        <v/>
      </c>
      <c r="AL114" s="120" t="str">
        <f t="shared" si="76"/>
        <v/>
      </c>
      <c r="AM114" s="104" t="str">
        <f t="shared" si="77"/>
        <v/>
      </c>
      <c r="AN114" s="104" t="str">
        <f t="shared" si="78"/>
        <v/>
      </c>
      <c r="AO114" s="104" t="str">
        <f t="shared" si="62"/>
        <v/>
      </c>
      <c r="AP114" s="104" t="str">
        <f t="shared" si="63"/>
        <v/>
      </c>
      <c r="AQ114" s="121" t="str">
        <f t="shared" si="79"/>
        <v/>
      </c>
      <c r="AS114" s="88" t="str">
        <f t="shared" si="64"/>
        <v/>
      </c>
      <c r="AT114" s="68" t="str">
        <f t="shared" si="80"/>
        <v/>
      </c>
      <c r="AU114" s="68" t="str">
        <f t="shared" si="81"/>
        <v/>
      </c>
      <c r="AV114" s="68" t="str">
        <f t="shared" si="82"/>
        <v/>
      </c>
      <c r="AW114" s="88" t="str">
        <f t="shared" si="65"/>
        <v/>
      </c>
      <c r="AZ114" s="88" t="str">
        <f t="shared" si="66"/>
        <v/>
      </c>
      <c r="BA114" s="68" t="str">
        <f t="shared" si="67"/>
        <v/>
      </c>
      <c r="BB114" s="68" t="str">
        <f t="shared" si="68"/>
        <v/>
      </c>
      <c r="BC114" s="68" t="str">
        <f t="shared" si="69"/>
        <v/>
      </c>
      <c r="BD114" s="69" t="str">
        <f t="shared" si="70"/>
        <v/>
      </c>
      <c r="BE114" s="69" t="str">
        <f t="shared" si="83"/>
        <v/>
      </c>
      <c r="BT114" s="138" t="str">
        <f t="shared" ca="1" si="84"/>
        <v/>
      </c>
      <c r="BU114" s="139" t="str">
        <f t="shared" ca="1" si="85"/>
        <v/>
      </c>
      <c r="BW114" s="138" t="str">
        <f t="shared" si="86"/>
        <v/>
      </c>
      <c r="BX114" s="104" t="str">
        <f t="shared" si="87"/>
        <v/>
      </c>
      <c r="BY114" s="139" t="str">
        <f t="shared" si="88"/>
        <v/>
      </c>
      <c r="CA114" s="138" t="str">
        <f t="shared" si="89"/>
        <v/>
      </c>
      <c r="CB114" s="104" t="str">
        <f t="shared" si="90"/>
        <v/>
      </c>
      <c r="CC114" s="139" t="str">
        <f t="shared" si="91"/>
        <v/>
      </c>
      <c r="CE114" s="162" t="str">
        <f t="shared" si="92"/>
        <v/>
      </c>
      <c r="CF114" s="163" t="str">
        <f t="shared" si="93"/>
        <v/>
      </c>
      <c r="CG114" s="164" t="str">
        <f t="shared" si="94"/>
        <v/>
      </c>
      <c r="CI114" s="162" t="str">
        <f t="shared" si="95"/>
        <v/>
      </c>
      <c r="CJ114" s="163" t="str">
        <f t="shared" si="98"/>
        <v/>
      </c>
      <c r="CK114" s="164" t="str">
        <f t="shared" si="99"/>
        <v/>
      </c>
      <c r="CM114" s="169" t="str">
        <f t="shared" si="96"/>
        <v/>
      </c>
      <c r="CN114" s="139" t="str">
        <f t="shared" si="97"/>
        <v/>
      </c>
      <c r="CP114" s="41" t="str">
        <f>IF($CM114="", "", COUNTIF($CM$11:$CM$3035, "&lt;"&amp;$CM114)+1+COUNTIF($CM$11:$CM114, $CM114)-1)</f>
        <v/>
      </c>
    </row>
    <row r="115" spans="1:94" x14ac:dyDescent="0.25">
      <c r="A115" s="40"/>
      <c r="B115" s="82" t="str">
        <f>IF($I115="", "", IFERROR(INDEX('Job Database'!$AE$11:$AE$3035, MATCH($I115, 'Job Database'!$X$11:$X$3035, 0)), ""))</f>
        <v/>
      </c>
      <c r="C115" s="69" t="str">
        <f>IF($I115="", "", IF(COUNTIF('Job Database'!$X$11:$X$3035, $I115)=0, $AC$5, $AC$4))</f>
        <v/>
      </c>
      <c r="D115" s="40"/>
      <c r="E115" s="85" t="str">
        <f>IF($I115="", "", IF(IFERROR(INDEX('Job Database'!$M$11:$M$3035, MATCH($I115, 'Job Database'!$X$11:$X$3035, 0)), "")="", "", IFERROR(INDEX('Job Database'!$M$11:$M$3035, MATCH($I115, 'Job Database'!$X$11:$X$3035, 0)), "")))</f>
        <v/>
      </c>
      <c r="F115" s="40"/>
      <c r="G115" s="88" t="str">
        <f t="shared" si="71"/>
        <v/>
      </c>
      <c r="H115" s="40"/>
      <c r="I115" s="24"/>
      <c r="J115" s="34"/>
      <c r="K115" s="106"/>
      <c r="L115" s="79"/>
      <c r="M115" s="34"/>
      <c r="N115" s="79"/>
      <c r="O115" s="31"/>
      <c r="P115" s="53"/>
      <c r="Q115" s="40"/>
      <c r="S115" s="41" t="str">
        <f t="shared" si="59"/>
        <v/>
      </c>
      <c r="T115" s="41" t="str">
        <f t="shared" si="60"/>
        <v/>
      </c>
      <c r="U115" s="41" t="str">
        <f t="shared" si="72"/>
        <v/>
      </c>
      <c r="W115" s="74" t="str">
        <f>IF('Job Database'!$X115="", "", 'Job Database'!$X115)</f>
        <v/>
      </c>
      <c r="Y115" s="41" t="str">
        <f>IF($W115="", "", IF(COUNTIF($I$11:$I$3035, $W115)&gt;0, "", MAX($Y$10:$Y114)+1))</f>
        <v/>
      </c>
      <c r="Z115" s="41">
        <v>105</v>
      </c>
      <c r="AA115" s="58" t="str">
        <f t="shared" si="73"/>
        <v/>
      </c>
      <c r="AC115" s="41" t="str">
        <f t="shared" si="61"/>
        <v/>
      </c>
      <c r="AE115" s="41" t="str">
        <f t="shared" si="74"/>
        <v/>
      </c>
      <c r="AJ115" s="154" t="str">
        <f t="shared" si="75"/>
        <v/>
      </c>
      <c r="AL115" s="120" t="str">
        <f t="shared" si="76"/>
        <v/>
      </c>
      <c r="AM115" s="104" t="str">
        <f t="shared" si="77"/>
        <v/>
      </c>
      <c r="AN115" s="104" t="str">
        <f t="shared" si="78"/>
        <v/>
      </c>
      <c r="AO115" s="104" t="str">
        <f t="shared" si="62"/>
        <v/>
      </c>
      <c r="AP115" s="104" t="str">
        <f t="shared" si="63"/>
        <v/>
      </c>
      <c r="AQ115" s="121" t="str">
        <f t="shared" si="79"/>
        <v/>
      </c>
      <c r="AS115" s="88" t="str">
        <f t="shared" si="64"/>
        <v/>
      </c>
      <c r="AT115" s="68" t="str">
        <f t="shared" si="80"/>
        <v/>
      </c>
      <c r="AU115" s="68" t="str">
        <f t="shared" si="81"/>
        <v/>
      </c>
      <c r="AV115" s="68" t="str">
        <f t="shared" si="82"/>
        <v/>
      </c>
      <c r="AW115" s="88" t="str">
        <f t="shared" si="65"/>
        <v/>
      </c>
      <c r="AZ115" s="88" t="str">
        <f t="shared" si="66"/>
        <v/>
      </c>
      <c r="BA115" s="68" t="str">
        <f t="shared" si="67"/>
        <v/>
      </c>
      <c r="BB115" s="68" t="str">
        <f t="shared" si="68"/>
        <v/>
      </c>
      <c r="BC115" s="68" t="str">
        <f t="shared" si="69"/>
        <v/>
      </c>
      <c r="BD115" s="69" t="str">
        <f t="shared" si="70"/>
        <v/>
      </c>
      <c r="BE115" s="69" t="str">
        <f t="shared" si="83"/>
        <v/>
      </c>
      <c r="BT115" s="138" t="str">
        <f t="shared" ca="1" si="84"/>
        <v/>
      </c>
      <c r="BU115" s="139" t="str">
        <f t="shared" ca="1" si="85"/>
        <v/>
      </c>
      <c r="BW115" s="138" t="str">
        <f t="shared" si="86"/>
        <v/>
      </c>
      <c r="BX115" s="104" t="str">
        <f t="shared" si="87"/>
        <v/>
      </c>
      <c r="BY115" s="139" t="str">
        <f t="shared" si="88"/>
        <v/>
      </c>
      <c r="CA115" s="138" t="str">
        <f t="shared" si="89"/>
        <v/>
      </c>
      <c r="CB115" s="104" t="str">
        <f t="shared" si="90"/>
        <v/>
      </c>
      <c r="CC115" s="139" t="str">
        <f t="shared" si="91"/>
        <v/>
      </c>
      <c r="CE115" s="162" t="str">
        <f t="shared" si="92"/>
        <v/>
      </c>
      <c r="CF115" s="163" t="str">
        <f t="shared" si="93"/>
        <v/>
      </c>
      <c r="CG115" s="164" t="str">
        <f t="shared" si="94"/>
        <v/>
      </c>
      <c r="CI115" s="162" t="str">
        <f t="shared" si="95"/>
        <v/>
      </c>
      <c r="CJ115" s="163" t="str">
        <f t="shared" si="98"/>
        <v/>
      </c>
      <c r="CK115" s="164" t="str">
        <f t="shared" si="99"/>
        <v/>
      </c>
      <c r="CM115" s="169" t="str">
        <f t="shared" si="96"/>
        <v/>
      </c>
      <c r="CN115" s="139" t="str">
        <f t="shared" si="97"/>
        <v/>
      </c>
      <c r="CP115" s="41" t="str">
        <f>IF($CM115="", "", COUNTIF($CM$11:$CM$3035, "&lt;"&amp;$CM115)+1+COUNTIF($CM$11:$CM115, $CM115)-1)</f>
        <v/>
      </c>
    </row>
    <row r="116" spans="1:94" x14ac:dyDescent="0.25">
      <c r="A116" s="40"/>
      <c r="B116" s="82" t="str">
        <f>IF($I116="", "", IFERROR(INDEX('Job Database'!$AE$11:$AE$3035, MATCH($I116, 'Job Database'!$X$11:$X$3035, 0)), ""))</f>
        <v/>
      </c>
      <c r="C116" s="69" t="str">
        <f>IF($I116="", "", IF(COUNTIF('Job Database'!$X$11:$X$3035, $I116)=0, $AC$5, $AC$4))</f>
        <v/>
      </c>
      <c r="D116" s="40"/>
      <c r="E116" s="85" t="str">
        <f>IF($I116="", "", IF(IFERROR(INDEX('Job Database'!$M$11:$M$3035, MATCH($I116, 'Job Database'!$X$11:$X$3035, 0)), "")="", "", IFERROR(INDEX('Job Database'!$M$11:$M$3035, MATCH($I116, 'Job Database'!$X$11:$X$3035, 0)), "")))</f>
        <v/>
      </c>
      <c r="F116" s="40"/>
      <c r="G116" s="88" t="str">
        <f t="shared" si="71"/>
        <v/>
      </c>
      <c r="H116" s="40"/>
      <c r="I116" s="24"/>
      <c r="J116" s="34"/>
      <c r="K116" s="106"/>
      <c r="L116" s="79"/>
      <c r="M116" s="34"/>
      <c r="N116" s="79"/>
      <c r="O116" s="31"/>
      <c r="P116" s="53"/>
      <c r="Q116" s="40"/>
      <c r="S116" s="41" t="str">
        <f t="shared" si="59"/>
        <v/>
      </c>
      <c r="T116" s="41" t="str">
        <f t="shared" si="60"/>
        <v/>
      </c>
      <c r="U116" s="41" t="str">
        <f t="shared" si="72"/>
        <v/>
      </c>
      <c r="W116" s="74" t="str">
        <f>IF('Job Database'!$X116="", "", 'Job Database'!$X116)</f>
        <v/>
      </c>
      <c r="Y116" s="41" t="str">
        <f>IF($W116="", "", IF(COUNTIF($I$11:$I$3035, $W116)&gt;0, "", MAX($Y$10:$Y115)+1))</f>
        <v/>
      </c>
      <c r="Z116" s="41">
        <v>106</v>
      </c>
      <c r="AA116" s="58" t="str">
        <f t="shared" si="73"/>
        <v/>
      </c>
      <c r="AC116" s="41" t="str">
        <f t="shared" si="61"/>
        <v/>
      </c>
      <c r="AE116" s="41" t="str">
        <f t="shared" si="74"/>
        <v/>
      </c>
      <c r="AJ116" s="154" t="str">
        <f t="shared" si="75"/>
        <v/>
      </c>
      <c r="AL116" s="120" t="str">
        <f t="shared" si="76"/>
        <v/>
      </c>
      <c r="AM116" s="104" t="str">
        <f t="shared" si="77"/>
        <v/>
      </c>
      <c r="AN116" s="104" t="str">
        <f t="shared" si="78"/>
        <v/>
      </c>
      <c r="AO116" s="104" t="str">
        <f t="shared" si="62"/>
        <v/>
      </c>
      <c r="AP116" s="104" t="str">
        <f t="shared" si="63"/>
        <v/>
      </c>
      <c r="AQ116" s="121" t="str">
        <f t="shared" si="79"/>
        <v/>
      </c>
      <c r="AS116" s="88" t="str">
        <f t="shared" si="64"/>
        <v/>
      </c>
      <c r="AT116" s="68" t="str">
        <f t="shared" si="80"/>
        <v/>
      </c>
      <c r="AU116" s="68" t="str">
        <f t="shared" si="81"/>
        <v/>
      </c>
      <c r="AV116" s="68" t="str">
        <f t="shared" si="82"/>
        <v/>
      </c>
      <c r="AW116" s="88" t="str">
        <f t="shared" si="65"/>
        <v/>
      </c>
      <c r="AZ116" s="88" t="str">
        <f t="shared" si="66"/>
        <v/>
      </c>
      <c r="BA116" s="68" t="str">
        <f t="shared" si="67"/>
        <v/>
      </c>
      <c r="BB116" s="68" t="str">
        <f t="shared" si="68"/>
        <v/>
      </c>
      <c r="BC116" s="68" t="str">
        <f t="shared" si="69"/>
        <v/>
      </c>
      <c r="BD116" s="69" t="str">
        <f t="shared" si="70"/>
        <v/>
      </c>
      <c r="BE116" s="69" t="str">
        <f t="shared" si="83"/>
        <v/>
      </c>
      <c r="BT116" s="138" t="str">
        <f t="shared" ca="1" si="84"/>
        <v/>
      </c>
      <c r="BU116" s="139" t="str">
        <f t="shared" ca="1" si="85"/>
        <v/>
      </c>
      <c r="BW116" s="138" t="str">
        <f t="shared" si="86"/>
        <v/>
      </c>
      <c r="BX116" s="104" t="str">
        <f t="shared" si="87"/>
        <v/>
      </c>
      <c r="BY116" s="139" t="str">
        <f t="shared" si="88"/>
        <v/>
      </c>
      <c r="CA116" s="138" t="str">
        <f t="shared" si="89"/>
        <v/>
      </c>
      <c r="CB116" s="104" t="str">
        <f t="shared" si="90"/>
        <v/>
      </c>
      <c r="CC116" s="139" t="str">
        <f t="shared" si="91"/>
        <v/>
      </c>
      <c r="CE116" s="162" t="str">
        <f t="shared" si="92"/>
        <v/>
      </c>
      <c r="CF116" s="163" t="str">
        <f t="shared" si="93"/>
        <v/>
      </c>
      <c r="CG116" s="164" t="str">
        <f t="shared" si="94"/>
        <v/>
      </c>
      <c r="CI116" s="162" t="str">
        <f t="shared" si="95"/>
        <v/>
      </c>
      <c r="CJ116" s="163" t="str">
        <f t="shared" si="98"/>
        <v/>
      </c>
      <c r="CK116" s="164" t="str">
        <f t="shared" si="99"/>
        <v/>
      </c>
      <c r="CM116" s="169" t="str">
        <f t="shared" si="96"/>
        <v/>
      </c>
      <c r="CN116" s="139" t="str">
        <f t="shared" si="97"/>
        <v/>
      </c>
      <c r="CP116" s="41" t="str">
        <f>IF($CM116="", "", COUNTIF($CM$11:$CM$3035, "&lt;"&amp;$CM116)+1+COUNTIF($CM$11:$CM116, $CM116)-1)</f>
        <v/>
      </c>
    </row>
    <row r="117" spans="1:94" x14ac:dyDescent="0.25">
      <c r="A117" s="40"/>
      <c r="B117" s="82" t="str">
        <f>IF($I117="", "", IFERROR(INDEX('Job Database'!$AE$11:$AE$3035, MATCH($I117, 'Job Database'!$X$11:$X$3035, 0)), ""))</f>
        <v/>
      </c>
      <c r="C117" s="69" t="str">
        <f>IF($I117="", "", IF(COUNTIF('Job Database'!$X$11:$X$3035, $I117)=0, $AC$5, $AC$4))</f>
        <v/>
      </c>
      <c r="D117" s="40"/>
      <c r="E117" s="85" t="str">
        <f>IF($I117="", "", IF(IFERROR(INDEX('Job Database'!$M$11:$M$3035, MATCH($I117, 'Job Database'!$X$11:$X$3035, 0)), "")="", "", IFERROR(INDEX('Job Database'!$M$11:$M$3035, MATCH($I117, 'Job Database'!$X$11:$X$3035, 0)), "")))</f>
        <v/>
      </c>
      <c r="F117" s="40"/>
      <c r="G117" s="88" t="str">
        <f t="shared" si="71"/>
        <v/>
      </c>
      <c r="H117" s="40"/>
      <c r="I117" s="24"/>
      <c r="J117" s="34"/>
      <c r="K117" s="106"/>
      <c r="L117" s="79"/>
      <c r="M117" s="34"/>
      <c r="N117" s="79"/>
      <c r="O117" s="31"/>
      <c r="P117" s="53"/>
      <c r="Q117" s="40"/>
      <c r="S117" s="41" t="str">
        <f t="shared" si="59"/>
        <v/>
      </c>
      <c r="T117" s="41" t="str">
        <f t="shared" si="60"/>
        <v/>
      </c>
      <c r="U117" s="41" t="str">
        <f t="shared" si="72"/>
        <v/>
      </c>
      <c r="W117" s="74" t="str">
        <f>IF('Job Database'!$X117="", "", 'Job Database'!$X117)</f>
        <v/>
      </c>
      <c r="Y117" s="41" t="str">
        <f>IF($W117="", "", IF(COUNTIF($I$11:$I$3035, $W117)&gt;0, "", MAX($Y$10:$Y116)+1))</f>
        <v/>
      </c>
      <c r="Z117" s="41">
        <v>107</v>
      </c>
      <c r="AA117" s="58" t="str">
        <f t="shared" si="73"/>
        <v/>
      </c>
      <c r="AC117" s="41" t="str">
        <f t="shared" si="61"/>
        <v/>
      </c>
      <c r="AE117" s="41" t="str">
        <f t="shared" si="74"/>
        <v/>
      </c>
      <c r="AJ117" s="154" t="str">
        <f t="shared" si="75"/>
        <v/>
      </c>
      <c r="AL117" s="120" t="str">
        <f t="shared" si="76"/>
        <v/>
      </c>
      <c r="AM117" s="104" t="str">
        <f t="shared" si="77"/>
        <v/>
      </c>
      <c r="AN117" s="104" t="str">
        <f t="shared" si="78"/>
        <v/>
      </c>
      <c r="AO117" s="104" t="str">
        <f t="shared" si="62"/>
        <v/>
      </c>
      <c r="AP117" s="104" t="str">
        <f t="shared" si="63"/>
        <v/>
      </c>
      <c r="AQ117" s="121" t="str">
        <f t="shared" si="79"/>
        <v/>
      </c>
      <c r="AS117" s="88" t="str">
        <f t="shared" si="64"/>
        <v/>
      </c>
      <c r="AT117" s="68" t="str">
        <f t="shared" si="80"/>
        <v/>
      </c>
      <c r="AU117" s="68" t="str">
        <f t="shared" si="81"/>
        <v/>
      </c>
      <c r="AV117" s="68" t="str">
        <f t="shared" si="82"/>
        <v/>
      </c>
      <c r="AW117" s="88" t="str">
        <f t="shared" si="65"/>
        <v/>
      </c>
      <c r="AZ117" s="88" t="str">
        <f t="shared" si="66"/>
        <v/>
      </c>
      <c r="BA117" s="68" t="str">
        <f t="shared" si="67"/>
        <v/>
      </c>
      <c r="BB117" s="68" t="str">
        <f t="shared" si="68"/>
        <v/>
      </c>
      <c r="BC117" s="68" t="str">
        <f t="shared" si="69"/>
        <v/>
      </c>
      <c r="BD117" s="69" t="str">
        <f t="shared" si="70"/>
        <v/>
      </c>
      <c r="BE117" s="69" t="str">
        <f t="shared" si="83"/>
        <v/>
      </c>
      <c r="BT117" s="138" t="str">
        <f t="shared" ca="1" si="84"/>
        <v/>
      </c>
      <c r="BU117" s="139" t="str">
        <f t="shared" ca="1" si="85"/>
        <v/>
      </c>
      <c r="BW117" s="138" t="str">
        <f t="shared" si="86"/>
        <v/>
      </c>
      <c r="BX117" s="104" t="str">
        <f t="shared" si="87"/>
        <v/>
      </c>
      <c r="BY117" s="139" t="str">
        <f t="shared" si="88"/>
        <v/>
      </c>
      <c r="CA117" s="138" t="str">
        <f t="shared" si="89"/>
        <v/>
      </c>
      <c r="CB117" s="104" t="str">
        <f t="shared" si="90"/>
        <v/>
      </c>
      <c r="CC117" s="139" t="str">
        <f t="shared" si="91"/>
        <v/>
      </c>
      <c r="CE117" s="162" t="str">
        <f t="shared" si="92"/>
        <v/>
      </c>
      <c r="CF117" s="163" t="str">
        <f t="shared" si="93"/>
        <v/>
      </c>
      <c r="CG117" s="164" t="str">
        <f t="shared" si="94"/>
        <v/>
      </c>
      <c r="CI117" s="162" t="str">
        <f t="shared" si="95"/>
        <v/>
      </c>
      <c r="CJ117" s="163" t="str">
        <f t="shared" si="98"/>
        <v/>
      </c>
      <c r="CK117" s="164" t="str">
        <f t="shared" si="99"/>
        <v/>
      </c>
      <c r="CM117" s="169" t="str">
        <f t="shared" si="96"/>
        <v/>
      </c>
      <c r="CN117" s="139" t="str">
        <f t="shared" si="97"/>
        <v/>
      </c>
      <c r="CP117" s="41" t="str">
        <f>IF($CM117="", "", COUNTIF($CM$11:$CM$3035, "&lt;"&amp;$CM117)+1+COUNTIF($CM$11:$CM117, $CM117)-1)</f>
        <v/>
      </c>
    </row>
    <row r="118" spans="1:94" x14ac:dyDescent="0.25">
      <c r="A118" s="40"/>
      <c r="B118" s="82" t="str">
        <f>IF($I118="", "", IFERROR(INDEX('Job Database'!$AE$11:$AE$3035, MATCH($I118, 'Job Database'!$X$11:$X$3035, 0)), ""))</f>
        <v/>
      </c>
      <c r="C118" s="69" t="str">
        <f>IF($I118="", "", IF(COUNTIF('Job Database'!$X$11:$X$3035, $I118)=0, $AC$5, $AC$4))</f>
        <v/>
      </c>
      <c r="D118" s="40"/>
      <c r="E118" s="85" t="str">
        <f>IF($I118="", "", IF(IFERROR(INDEX('Job Database'!$M$11:$M$3035, MATCH($I118, 'Job Database'!$X$11:$X$3035, 0)), "")="", "", IFERROR(INDEX('Job Database'!$M$11:$M$3035, MATCH($I118, 'Job Database'!$X$11:$X$3035, 0)), "")))</f>
        <v/>
      </c>
      <c r="F118" s="40"/>
      <c r="G118" s="88" t="str">
        <f t="shared" si="71"/>
        <v/>
      </c>
      <c r="H118" s="40"/>
      <c r="I118" s="24"/>
      <c r="J118" s="34"/>
      <c r="K118" s="106"/>
      <c r="L118" s="79"/>
      <c r="M118" s="34"/>
      <c r="N118" s="79"/>
      <c r="O118" s="31"/>
      <c r="P118" s="53"/>
      <c r="Q118" s="40"/>
      <c r="S118" s="41" t="str">
        <f t="shared" si="59"/>
        <v/>
      </c>
      <c r="T118" s="41" t="str">
        <f t="shared" si="60"/>
        <v/>
      </c>
      <c r="U118" s="41" t="str">
        <f t="shared" si="72"/>
        <v/>
      </c>
      <c r="W118" s="74" t="str">
        <f>IF('Job Database'!$X118="", "", 'Job Database'!$X118)</f>
        <v/>
      </c>
      <c r="Y118" s="41" t="str">
        <f>IF($W118="", "", IF(COUNTIF($I$11:$I$3035, $W118)&gt;0, "", MAX($Y$10:$Y117)+1))</f>
        <v/>
      </c>
      <c r="Z118" s="41">
        <v>108</v>
      </c>
      <c r="AA118" s="58" t="str">
        <f t="shared" si="73"/>
        <v/>
      </c>
      <c r="AC118" s="41" t="str">
        <f t="shared" si="61"/>
        <v/>
      </c>
      <c r="AE118" s="41" t="str">
        <f t="shared" si="74"/>
        <v/>
      </c>
      <c r="AJ118" s="154" t="str">
        <f t="shared" si="75"/>
        <v/>
      </c>
      <c r="AL118" s="120" t="str">
        <f t="shared" si="76"/>
        <v/>
      </c>
      <c r="AM118" s="104" t="str">
        <f t="shared" si="77"/>
        <v/>
      </c>
      <c r="AN118" s="104" t="str">
        <f t="shared" si="78"/>
        <v/>
      </c>
      <c r="AO118" s="104" t="str">
        <f t="shared" si="62"/>
        <v/>
      </c>
      <c r="AP118" s="104" t="str">
        <f t="shared" si="63"/>
        <v/>
      </c>
      <c r="AQ118" s="121" t="str">
        <f t="shared" si="79"/>
        <v/>
      </c>
      <c r="AS118" s="88" t="str">
        <f t="shared" si="64"/>
        <v/>
      </c>
      <c r="AT118" s="68" t="str">
        <f t="shared" si="80"/>
        <v/>
      </c>
      <c r="AU118" s="68" t="str">
        <f t="shared" si="81"/>
        <v/>
      </c>
      <c r="AV118" s="68" t="str">
        <f t="shared" si="82"/>
        <v/>
      </c>
      <c r="AW118" s="88" t="str">
        <f t="shared" si="65"/>
        <v/>
      </c>
      <c r="AZ118" s="88" t="str">
        <f t="shared" si="66"/>
        <v/>
      </c>
      <c r="BA118" s="68" t="str">
        <f t="shared" si="67"/>
        <v/>
      </c>
      <c r="BB118" s="68" t="str">
        <f t="shared" si="68"/>
        <v/>
      </c>
      <c r="BC118" s="68" t="str">
        <f t="shared" si="69"/>
        <v/>
      </c>
      <c r="BD118" s="69" t="str">
        <f t="shared" si="70"/>
        <v/>
      </c>
      <c r="BE118" s="69" t="str">
        <f t="shared" si="83"/>
        <v/>
      </c>
      <c r="BT118" s="138" t="str">
        <f t="shared" ca="1" si="84"/>
        <v/>
      </c>
      <c r="BU118" s="139" t="str">
        <f t="shared" ca="1" si="85"/>
        <v/>
      </c>
      <c r="BW118" s="138" t="str">
        <f t="shared" si="86"/>
        <v/>
      </c>
      <c r="BX118" s="104" t="str">
        <f t="shared" si="87"/>
        <v/>
      </c>
      <c r="BY118" s="139" t="str">
        <f t="shared" si="88"/>
        <v/>
      </c>
      <c r="CA118" s="138" t="str">
        <f t="shared" si="89"/>
        <v/>
      </c>
      <c r="CB118" s="104" t="str">
        <f t="shared" si="90"/>
        <v/>
      </c>
      <c r="CC118" s="139" t="str">
        <f t="shared" si="91"/>
        <v/>
      </c>
      <c r="CE118" s="162" t="str">
        <f t="shared" si="92"/>
        <v/>
      </c>
      <c r="CF118" s="163" t="str">
        <f t="shared" si="93"/>
        <v/>
      </c>
      <c r="CG118" s="164" t="str">
        <f t="shared" si="94"/>
        <v/>
      </c>
      <c r="CI118" s="162" t="str">
        <f t="shared" si="95"/>
        <v/>
      </c>
      <c r="CJ118" s="163" t="str">
        <f t="shared" si="98"/>
        <v/>
      </c>
      <c r="CK118" s="164" t="str">
        <f t="shared" si="99"/>
        <v/>
      </c>
      <c r="CM118" s="169" t="str">
        <f t="shared" si="96"/>
        <v/>
      </c>
      <c r="CN118" s="139" t="str">
        <f t="shared" si="97"/>
        <v/>
      </c>
      <c r="CP118" s="41" t="str">
        <f>IF($CM118="", "", COUNTIF($CM$11:$CM$3035, "&lt;"&amp;$CM118)+1+COUNTIF($CM$11:$CM118, $CM118)-1)</f>
        <v/>
      </c>
    </row>
    <row r="119" spans="1:94" x14ac:dyDescent="0.25">
      <c r="A119" s="40"/>
      <c r="B119" s="82" t="str">
        <f>IF($I119="", "", IFERROR(INDEX('Job Database'!$AE$11:$AE$3035, MATCH($I119, 'Job Database'!$X$11:$X$3035, 0)), ""))</f>
        <v/>
      </c>
      <c r="C119" s="69" t="str">
        <f>IF($I119="", "", IF(COUNTIF('Job Database'!$X$11:$X$3035, $I119)=0, $AC$5, $AC$4))</f>
        <v/>
      </c>
      <c r="D119" s="40"/>
      <c r="E119" s="85" t="str">
        <f>IF($I119="", "", IF(IFERROR(INDEX('Job Database'!$M$11:$M$3035, MATCH($I119, 'Job Database'!$X$11:$X$3035, 0)), "")="", "", IFERROR(INDEX('Job Database'!$M$11:$M$3035, MATCH($I119, 'Job Database'!$X$11:$X$3035, 0)), "")))</f>
        <v/>
      </c>
      <c r="F119" s="40"/>
      <c r="G119" s="88" t="str">
        <f t="shared" si="71"/>
        <v/>
      </c>
      <c r="H119" s="40"/>
      <c r="I119" s="24"/>
      <c r="J119" s="34"/>
      <c r="K119" s="106"/>
      <c r="L119" s="79"/>
      <c r="M119" s="34"/>
      <c r="N119" s="79"/>
      <c r="O119" s="31"/>
      <c r="P119" s="53"/>
      <c r="Q119" s="40"/>
      <c r="S119" s="41" t="str">
        <f t="shared" si="59"/>
        <v/>
      </c>
      <c r="T119" s="41" t="str">
        <f t="shared" si="60"/>
        <v/>
      </c>
      <c r="U119" s="41" t="str">
        <f t="shared" si="72"/>
        <v/>
      </c>
      <c r="W119" s="74" t="str">
        <f>IF('Job Database'!$X119="", "", 'Job Database'!$X119)</f>
        <v/>
      </c>
      <c r="Y119" s="41" t="str">
        <f>IF($W119="", "", IF(COUNTIF($I$11:$I$3035, $W119)&gt;0, "", MAX($Y$10:$Y118)+1))</f>
        <v/>
      </c>
      <c r="Z119" s="41">
        <v>109</v>
      </c>
      <c r="AA119" s="58" t="str">
        <f t="shared" si="73"/>
        <v/>
      </c>
      <c r="AC119" s="41" t="str">
        <f t="shared" si="61"/>
        <v/>
      </c>
      <c r="AE119" s="41" t="str">
        <f t="shared" si="74"/>
        <v/>
      </c>
      <c r="AJ119" s="154" t="str">
        <f t="shared" si="75"/>
        <v/>
      </c>
      <c r="AL119" s="120" t="str">
        <f t="shared" si="76"/>
        <v/>
      </c>
      <c r="AM119" s="104" t="str">
        <f t="shared" si="77"/>
        <v/>
      </c>
      <c r="AN119" s="104" t="str">
        <f t="shared" si="78"/>
        <v/>
      </c>
      <c r="AO119" s="104" t="str">
        <f t="shared" si="62"/>
        <v/>
      </c>
      <c r="AP119" s="104" t="str">
        <f t="shared" si="63"/>
        <v/>
      </c>
      <c r="AQ119" s="121" t="str">
        <f t="shared" si="79"/>
        <v/>
      </c>
      <c r="AS119" s="88" t="str">
        <f t="shared" si="64"/>
        <v/>
      </c>
      <c r="AT119" s="68" t="str">
        <f t="shared" si="80"/>
        <v/>
      </c>
      <c r="AU119" s="68" t="str">
        <f t="shared" si="81"/>
        <v/>
      </c>
      <c r="AV119" s="68" t="str">
        <f t="shared" si="82"/>
        <v/>
      </c>
      <c r="AW119" s="88" t="str">
        <f t="shared" si="65"/>
        <v/>
      </c>
      <c r="AZ119" s="88" t="str">
        <f t="shared" si="66"/>
        <v/>
      </c>
      <c r="BA119" s="68" t="str">
        <f t="shared" si="67"/>
        <v/>
      </c>
      <c r="BB119" s="68" t="str">
        <f t="shared" si="68"/>
        <v/>
      </c>
      <c r="BC119" s="68" t="str">
        <f t="shared" si="69"/>
        <v/>
      </c>
      <c r="BD119" s="69" t="str">
        <f t="shared" si="70"/>
        <v/>
      </c>
      <c r="BE119" s="69" t="str">
        <f t="shared" si="83"/>
        <v/>
      </c>
      <c r="BT119" s="138" t="str">
        <f t="shared" ca="1" si="84"/>
        <v/>
      </c>
      <c r="BU119" s="139" t="str">
        <f t="shared" ca="1" si="85"/>
        <v/>
      </c>
      <c r="BW119" s="138" t="str">
        <f t="shared" si="86"/>
        <v/>
      </c>
      <c r="BX119" s="104" t="str">
        <f t="shared" si="87"/>
        <v/>
      </c>
      <c r="BY119" s="139" t="str">
        <f t="shared" si="88"/>
        <v/>
      </c>
      <c r="CA119" s="138" t="str">
        <f t="shared" si="89"/>
        <v/>
      </c>
      <c r="CB119" s="104" t="str">
        <f t="shared" si="90"/>
        <v/>
      </c>
      <c r="CC119" s="139" t="str">
        <f t="shared" si="91"/>
        <v/>
      </c>
      <c r="CE119" s="162" t="str">
        <f t="shared" si="92"/>
        <v/>
      </c>
      <c r="CF119" s="163" t="str">
        <f t="shared" si="93"/>
        <v/>
      </c>
      <c r="CG119" s="164" t="str">
        <f t="shared" si="94"/>
        <v/>
      </c>
      <c r="CI119" s="162" t="str">
        <f t="shared" si="95"/>
        <v/>
      </c>
      <c r="CJ119" s="163" t="str">
        <f t="shared" si="98"/>
        <v/>
      </c>
      <c r="CK119" s="164" t="str">
        <f t="shared" si="99"/>
        <v/>
      </c>
      <c r="CM119" s="169" t="str">
        <f t="shared" si="96"/>
        <v/>
      </c>
      <c r="CN119" s="139" t="str">
        <f t="shared" si="97"/>
        <v/>
      </c>
      <c r="CP119" s="41" t="str">
        <f>IF($CM119="", "", COUNTIF($CM$11:$CM$3035, "&lt;"&amp;$CM119)+1+COUNTIF($CM$11:$CM119, $CM119)-1)</f>
        <v/>
      </c>
    </row>
    <row r="120" spans="1:94" x14ac:dyDescent="0.25">
      <c r="A120" s="40"/>
      <c r="B120" s="82" t="str">
        <f>IF($I120="", "", IFERROR(INDEX('Job Database'!$AE$11:$AE$3035, MATCH($I120, 'Job Database'!$X$11:$X$3035, 0)), ""))</f>
        <v/>
      </c>
      <c r="C120" s="69" t="str">
        <f>IF($I120="", "", IF(COUNTIF('Job Database'!$X$11:$X$3035, $I120)=0, $AC$5, $AC$4))</f>
        <v/>
      </c>
      <c r="D120" s="40"/>
      <c r="E120" s="85" t="str">
        <f>IF($I120="", "", IF(IFERROR(INDEX('Job Database'!$M$11:$M$3035, MATCH($I120, 'Job Database'!$X$11:$X$3035, 0)), "")="", "", IFERROR(INDEX('Job Database'!$M$11:$M$3035, MATCH($I120, 'Job Database'!$X$11:$X$3035, 0)), "")))</f>
        <v/>
      </c>
      <c r="F120" s="40"/>
      <c r="G120" s="88" t="str">
        <f t="shared" si="71"/>
        <v/>
      </c>
      <c r="H120" s="40"/>
      <c r="I120" s="24"/>
      <c r="J120" s="34"/>
      <c r="K120" s="106"/>
      <c r="L120" s="79"/>
      <c r="M120" s="34"/>
      <c r="N120" s="79"/>
      <c r="O120" s="31"/>
      <c r="P120" s="53"/>
      <c r="Q120" s="40"/>
      <c r="S120" s="41" t="str">
        <f t="shared" si="59"/>
        <v/>
      </c>
      <c r="T120" s="41" t="str">
        <f t="shared" si="60"/>
        <v/>
      </c>
      <c r="U120" s="41" t="str">
        <f t="shared" si="72"/>
        <v/>
      </c>
      <c r="W120" s="74" t="str">
        <f>IF('Job Database'!$X120="", "", 'Job Database'!$X120)</f>
        <v/>
      </c>
      <c r="Y120" s="41" t="str">
        <f>IF($W120="", "", IF(COUNTIF($I$11:$I$3035, $W120)&gt;0, "", MAX($Y$10:$Y119)+1))</f>
        <v/>
      </c>
      <c r="Z120" s="41">
        <v>110</v>
      </c>
      <c r="AA120" s="58" t="str">
        <f t="shared" si="73"/>
        <v/>
      </c>
      <c r="AC120" s="41" t="str">
        <f t="shared" si="61"/>
        <v/>
      </c>
      <c r="AE120" s="41" t="str">
        <f t="shared" si="74"/>
        <v/>
      </c>
      <c r="AJ120" s="154" t="str">
        <f t="shared" si="75"/>
        <v/>
      </c>
      <c r="AL120" s="120" t="str">
        <f t="shared" si="76"/>
        <v/>
      </c>
      <c r="AM120" s="104" t="str">
        <f t="shared" si="77"/>
        <v/>
      </c>
      <c r="AN120" s="104" t="str">
        <f t="shared" si="78"/>
        <v/>
      </c>
      <c r="AO120" s="104" t="str">
        <f t="shared" si="62"/>
        <v/>
      </c>
      <c r="AP120" s="104" t="str">
        <f t="shared" si="63"/>
        <v/>
      </c>
      <c r="AQ120" s="121" t="str">
        <f t="shared" si="79"/>
        <v/>
      </c>
      <c r="AS120" s="88" t="str">
        <f t="shared" si="64"/>
        <v/>
      </c>
      <c r="AT120" s="68" t="str">
        <f t="shared" si="80"/>
        <v/>
      </c>
      <c r="AU120" s="68" t="str">
        <f t="shared" si="81"/>
        <v/>
      </c>
      <c r="AV120" s="68" t="str">
        <f t="shared" si="82"/>
        <v/>
      </c>
      <c r="AW120" s="88" t="str">
        <f t="shared" si="65"/>
        <v/>
      </c>
      <c r="AZ120" s="88" t="str">
        <f t="shared" si="66"/>
        <v/>
      </c>
      <c r="BA120" s="68" t="str">
        <f t="shared" si="67"/>
        <v/>
      </c>
      <c r="BB120" s="68" t="str">
        <f t="shared" si="68"/>
        <v/>
      </c>
      <c r="BC120" s="68" t="str">
        <f t="shared" si="69"/>
        <v/>
      </c>
      <c r="BD120" s="69" t="str">
        <f t="shared" si="70"/>
        <v/>
      </c>
      <c r="BE120" s="69" t="str">
        <f t="shared" si="83"/>
        <v/>
      </c>
      <c r="BT120" s="138" t="str">
        <f t="shared" ca="1" si="84"/>
        <v/>
      </c>
      <c r="BU120" s="139" t="str">
        <f t="shared" ca="1" si="85"/>
        <v/>
      </c>
      <c r="BW120" s="138" t="str">
        <f t="shared" si="86"/>
        <v/>
      </c>
      <c r="BX120" s="104" t="str">
        <f t="shared" si="87"/>
        <v/>
      </c>
      <c r="BY120" s="139" t="str">
        <f t="shared" si="88"/>
        <v/>
      </c>
      <c r="CA120" s="138" t="str">
        <f t="shared" si="89"/>
        <v/>
      </c>
      <c r="CB120" s="104" t="str">
        <f t="shared" si="90"/>
        <v/>
      </c>
      <c r="CC120" s="139" t="str">
        <f t="shared" si="91"/>
        <v/>
      </c>
      <c r="CE120" s="162" t="str">
        <f t="shared" si="92"/>
        <v/>
      </c>
      <c r="CF120" s="163" t="str">
        <f t="shared" si="93"/>
        <v/>
      </c>
      <c r="CG120" s="164" t="str">
        <f t="shared" si="94"/>
        <v/>
      </c>
      <c r="CI120" s="162" t="str">
        <f t="shared" si="95"/>
        <v/>
      </c>
      <c r="CJ120" s="163" t="str">
        <f t="shared" si="98"/>
        <v/>
      </c>
      <c r="CK120" s="164" t="str">
        <f t="shared" si="99"/>
        <v/>
      </c>
      <c r="CM120" s="169" t="str">
        <f t="shared" si="96"/>
        <v/>
      </c>
      <c r="CN120" s="139" t="str">
        <f t="shared" si="97"/>
        <v/>
      </c>
      <c r="CP120" s="41" t="str">
        <f>IF($CM120="", "", COUNTIF($CM$11:$CM$3035, "&lt;"&amp;$CM120)+1+COUNTIF($CM$11:$CM120, $CM120)-1)</f>
        <v/>
      </c>
    </row>
    <row r="121" spans="1:94" x14ac:dyDescent="0.25">
      <c r="A121" s="40"/>
      <c r="B121" s="82" t="str">
        <f>IF($I121="", "", IFERROR(INDEX('Job Database'!$AE$11:$AE$3035, MATCH($I121, 'Job Database'!$X$11:$X$3035, 0)), ""))</f>
        <v/>
      </c>
      <c r="C121" s="69" t="str">
        <f>IF($I121="", "", IF(COUNTIF('Job Database'!$X$11:$X$3035, $I121)=0, $AC$5, $AC$4))</f>
        <v/>
      </c>
      <c r="D121" s="40"/>
      <c r="E121" s="85" t="str">
        <f>IF($I121="", "", IF(IFERROR(INDEX('Job Database'!$M$11:$M$3035, MATCH($I121, 'Job Database'!$X$11:$X$3035, 0)), "")="", "", IFERROR(INDEX('Job Database'!$M$11:$M$3035, MATCH($I121, 'Job Database'!$X$11:$X$3035, 0)), "")))</f>
        <v/>
      </c>
      <c r="F121" s="40"/>
      <c r="G121" s="88" t="str">
        <f t="shared" si="71"/>
        <v/>
      </c>
      <c r="H121" s="40"/>
      <c r="I121" s="24"/>
      <c r="J121" s="34"/>
      <c r="K121" s="106"/>
      <c r="L121" s="79"/>
      <c r="M121" s="34"/>
      <c r="N121" s="79"/>
      <c r="O121" s="31"/>
      <c r="P121" s="53"/>
      <c r="Q121" s="40"/>
      <c r="S121" s="41" t="str">
        <f t="shared" si="59"/>
        <v/>
      </c>
      <c r="T121" s="41" t="str">
        <f t="shared" si="60"/>
        <v/>
      </c>
      <c r="U121" s="41" t="str">
        <f t="shared" si="72"/>
        <v/>
      </c>
      <c r="W121" s="74" t="str">
        <f>IF('Job Database'!$X121="", "", 'Job Database'!$X121)</f>
        <v/>
      </c>
      <c r="Y121" s="41" t="str">
        <f>IF($W121="", "", IF(COUNTIF($I$11:$I$3035, $W121)&gt;0, "", MAX($Y$10:$Y120)+1))</f>
        <v/>
      </c>
      <c r="Z121" s="41">
        <v>111</v>
      </c>
      <c r="AA121" s="58" t="str">
        <f t="shared" si="73"/>
        <v/>
      </c>
      <c r="AC121" s="41" t="str">
        <f t="shared" si="61"/>
        <v/>
      </c>
      <c r="AE121" s="41" t="str">
        <f t="shared" si="74"/>
        <v/>
      </c>
      <c r="AJ121" s="154" t="str">
        <f t="shared" si="75"/>
        <v/>
      </c>
      <c r="AL121" s="120" t="str">
        <f t="shared" si="76"/>
        <v/>
      </c>
      <c r="AM121" s="104" t="str">
        <f t="shared" si="77"/>
        <v/>
      </c>
      <c r="AN121" s="104" t="str">
        <f t="shared" si="78"/>
        <v/>
      </c>
      <c r="AO121" s="104" t="str">
        <f t="shared" si="62"/>
        <v/>
      </c>
      <c r="AP121" s="104" t="str">
        <f t="shared" si="63"/>
        <v/>
      </c>
      <c r="AQ121" s="121" t="str">
        <f t="shared" si="79"/>
        <v/>
      </c>
      <c r="AS121" s="88" t="str">
        <f t="shared" si="64"/>
        <v/>
      </c>
      <c r="AT121" s="68" t="str">
        <f t="shared" si="80"/>
        <v/>
      </c>
      <c r="AU121" s="68" t="str">
        <f t="shared" si="81"/>
        <v/>
      </c>
      <c r="AV121" s="68" t="str">
        <f t="shared" si="82"/>
        <v/>
      </c>
      <c r="AW121" s="88" t="str">
        <f t="shared" si="65"/>
        <v/>
      </c>
      <c r="AZ121" s="88" t="str">
        <f t="shared" si="66"/>
        <v/>
      </c>
      <c r="BA121" s="68" t="str">
        <f t="shared" si="67"/>
        <v/>
      </c>
      <c r="BB121" s="68" t="str">
        <f t="shared" si="68"/>
        <v/>
      </c>
      <c r="BC121" s="68" t="str">
        <f t="shared" si="69"/>
        <v/>
      </c>
      <c r="BD121" s="69" t="str">
        <f t="shared" si="70"/>
        <v/>
      </c>
      <c r="BE121" s="69" t="str">
        <f t="shared" si="83"/>
        <v/>
      </c>
      <c r="BT121" s="138" t="str">
        <f t="shared" ca="1" si="84"/>
        <v/>
      </c>
      <c r="BU121" s="139" t="str">
        <f t="shared" ca="1" si="85"/>
        <v/>
      </c>
      <c r="BW121" s="138" t="str">
        <f t="shared" si="86"/>
        <v/>
      </c>
      <c r="BX121" s="104" t="str">
        <f t="shared" si="87"/>
        <v/>
      </c>
      <c r="BY121" s="139" t="str">
        <f t="shared" si="88"/>
        <v/>
      </c>
      <c r="CA121" s="138" t="str">
        <f t="shared" si="89"/>
        <v/>
      </c>
      <c r="CB121" s="104" t="str">
        <f t="shared" si="90"/>
        <v/>
      </c>
      <c r="CC121" s="139" t="str">
        <f t="shared" si="91"/>
        <v/>
      </c>
      <c r="CE121" s="162" t="str">
        <f t="shared" si="92"/>
        <v/>
      </c>
      <c r="CF121" s="163" t="str">
        <f t="shared" si="93"/>
        <v/>
      </c>
      <c r="CG121" s="164" t="str">
        <f t="shared" si="94"/>
        <v/>
      </c>
      <c r="CI121" s="162" t="str">
        <f t="shared" si="95"/>
        <v/>
      </c>
      <c r="CJ121" s="163" t="str">
        <f t="shared" si="98"/>
        <v/>
      </c>
      <c r="CK121" s="164" t="str">
        <f t="shared" si="99"/>
        <v/>
      </c>
      <c r="CM121" s="169" t="str">
        <f t="shared" si="96"/>
        <v/>
      </c>
      <c r="CN121" s="139" t="str">
        <f t="shared" si="97"/>
        <v/>
      </c>
      <c r="CP121" s="41" t="str">
        <f>IF($CM121="", "", COUNTIF($CM$11:$CM$3035, "&lt;"&amp;$CM121)+1+COUNTIF($CM$11:$CM121, $CM121)-1)</f>
        <v/>
      </c>
    </row>
    <row r="122" spans="1:94" x14ac:dyDescent="0.25">
      <c r="A122" s="40"/>
      <c r="B122" s="82" t="str">
        <f>IF($I122="", "", IFERROR(INDEX('Job Database'!$AE$11:$AE$3035, MATCH($I122, 'Job Database'!$X$11:$X$3035, 0)), ""))</f>
        <v/>
      </c>
      <c r="C122" s="69" t="str">
        <f>IF($I122="", "", IF(COUNTIF('Job Database'!$X$11:$X$3035, $I122)=0, $AC$5, $AC$4))</f>
        <v/>
      </c>
      <c r="D122" s="40"/>
      <c r="E122" s="85" t="str">
        <f>IF($I122="", "", IF(IFERROR(INDEX('Job Database'!$M$11:$M$3035, MATCH($I122, 'Job Database'!$X$11:$X$3035, 0)), "")="", "", IFERROR(INDEX('Job Database'!$M$11:$M$3035, MATCH($I122, 'Job Database'!$X$11:$X$3035, 0)), "")))</f>
        <v/>
      </c>
      <c r="F122" s="40"/>
      <c r="G122" s="88" t="str">
        <f t="shared" si="71"/>
        <v/>
      </c>
      <c r="H122" s="40"/>
      <c r="I122" s="24"/>
      <c r="J122" s="34"/>
      <c r="K122" s="106"/>
      <c r="L122" s="79"/>
      <c r="M122" s="34"/>
      <c r="N122" s="79"/>
      <c r="O122" s="31"/>
      <c r="P122" s="53"/>
      <c r="Q122" s="40"/>
      <c r="S122" s="41" t="str">
        <f t="shared" si="59"/>
        <v/>
      </c>
      <c r="T122" s="41" t="str">
        <f t="shared" si="60"/>
        <v/>
      </c>
      <c r="U122" s="41" t="str">
        <f t="shared" si="72"/>
        <v/>
      </c>
      <c r="W122" s="74" t="str">
        <f>IF('Job Database'!$X122="", "", 'Job Database'!$X122)</f>
        <v/>
      </c>
      <c r="Y122" s="41" t="str">
        <f>IF($W122="", "", IF(COUNTIF($I$11:$I$3035, $W122)&gt;0, "", MAX($Y$10:$Y121)+1))</f>
        <v/>
      </c>
      <c r="Z122" s="41">
        <v>112</v>
      </c>
      <c r="AA122" s="58" t="str">
        <f t="shared" si="73"/>
        <v/>
      </c>
      <c r="AC122" s="41" t="str">
        <f t="shared" si="61"/>
        <v/>
      </c>
      <c r="AE122" s="41" t="str">
        <f t="shared" si="74"/>
        <v/>
      </c>
      <c r="AJ122" s="154" t="str">
        <f t="shared" si="75"/>
        <v/>
      </c>
      <c r="AL122" s="120" t="str">
        <f t="shared" si="76"/>
        <v/>
      </c>
      <c r="AM122" s="104" t="str">
        <f t="shared" si="77"/>
        <v/>
      </c>
      <c r="AN122" s="104" t="str">
        <f t="shared" si="78"/>
        <v/>
      </c>
      <c r="AO122" s="104" t="str">
        <f t="shared" si="62"/>
        <v/>
      </c>
      <c r="AP122" s="104" t="str">
        <f t="shared" si="63"/>
        <v/>
      </c>
      <c r="AQ122" s="121" t="str">
        <f t="shared" si="79"/>
        <v/>
      </c>
      <c r="AS122" s="88" t="str">
        <f t="shared" si="64"/>
        <v/>
      </c>
      <c r="AT122" s="68" t="str">
        <f t="shared" si="80"/>
        <v/>
      </c>
      <c r="AU122" s="68" t="str">
        <f t="shared" si="81"/>
        <v/>
      </c>
      <c r="AV122" s="68" t="str">
        <f t="shared" si="82"/>
        <v/>
      </c>
      <c r="AW122" s="88" t="str">
        <f t="shared" si="65"/>
        <v/>
      </c>
      <c r="AZ122" s="88" t="str">
        <f t="shared" si="66"/>
        <v/>
      </c>
      <c r="BA122" s="68" t="str">
        <f t="shared" si="67"/>
        <v/>
      </c>
      <c r="BB122" s="68" t="str">
        <f t="shared" si="68"/>
        <v/>
      </c>
      <c r="BC122" s="68" t="str">
        <f t="shared" si="69"/>
        <v/>
      </c>
      <c r="BD122" s="69" t="str">
        <f t="shared" si="70"/>
        <v/>
      </c>
      <c r="BE122" s="69" t="str">
        <f t="shared" si="83"/>
        <v/>
      </c>
      <c r="BT122" s="138" t="str">
        <f t="shared" ca="1" si="84"/>
        <v/>
      </c>
      <c r="BU122" s="139" t="str">
        <f t="shared" ca="1" si="85"/>
        <v/>
      </c>
      <c r="BW122" s="138" t="str">
        <f t="shared" si="86"/>
        <v/>
      </c>
      <c r="BX122" s="104" t="str">
        <f t="shared" si="87"/>
        <v/>
      </c>
      <c r="BY122" s="139" t="str">
        <f t="shared" si="88"/>
        <v/>
      </c>
      <c r="CA122" s="138" t="str">
        <f t="shared" si="89"/>
        <v/>
      </c>
      <c r="CB122" s="104" t="str">
        <f t="shared" si="90"/>
        <v/>
      </c>
      <c r="CC122" s="139" t="str">
        <f t="shared" si="91"/>
        <v/>
      </c>
      <c r="CE122" s="162" t="str">
        <f t="shared" si="92"/>
        <v/>
      </c>
      <c r="CF122" s="163" t="str">
        <f t="shared" si="93"/>
        <v/>
      </c>
      <c r="CG122" s="164" t="str">
        <f t="shared" si="94"/>
        <v/>
      </c>
      <c r="CI122" s="162" t="str">
        <f t="shared" si="95"/>
        <v/>
      </c>
      <c r="CJ122" s="163" t="str">
        <f t="shared" si="98"/>
        <v/>
      </c>
      <c r="CK122" s="164" t="str">
        <f t="shared" si="99"/>
        <v/>
      </c>
      <c r="CM122" s="169" t="str">
        <f t="shared" si="96"/>
        <v/>
      </c>
      <c r="CN122" s="139" t="str">
        <f t="shared" si="97"/>
        <v/>
      </c>
      <c r="CP122" s="41" t="str">
        <f>IF($CM122="", "", COUNTIF($CM$11:$CM$3035, "&lt;"&amp;$CM122)+1+COUNTIF($CM$11:$CM122, $CM122)-1)</f>
        <v/>
      </c>
    </row>
    <row r="123" spans="1:94" x14ac:dyDescent="0.25">
      <c r="A123" s="40"/>
      <c r="B123" s="82" t="str">
        <f>IF($I123="", "", IFERROR(INDEX('Job Database'!$AE$11:$AE$3035, MATCH($I123, 'Job Database'!$X$11:$X$3035, 0)), ""))</f>
        <v/>
      </c>
      <c r="C123" s="69" t="str">
        <f>IF($I123="", "", IF(COUNTIF('Job Database'!$X$11:$X$3035, $I123)=0, $AC$5, $AC$4))</f>
        <v/>
      </c>
      <c r="D123" s="40"/>
      <c r="E123" s="85" t="str">
        <f>IF($I123="", "", IF(IFERROR(INDEX('Job Database'!$M$11:$M$3035, MATCH($I123, 'Job Database'!$X$11:$X$3035, 0)), "")="", "", IFERROR(INDEX('Job Database'!$M$11:$M$3035, MATCH($I123, 'Job Database'!$X$11:$X$3035, 0)), "")))</f>
        <v/>
      </c>
      <c r="F123" s="40"/>
      <c r="G123" s="88" t="str">
        <f t="shared" si="71"/>
        <v/>
      </c>
      <c r="H123" s="40"/>
      <c r="I123" s="24"/>
      <c r="J123" s="34"/>
      <c r="K123" s="106"/>
      <c r="L123" s="79"/>
      <c r="M123" s="34"/>
      <c r="N123" s="79"/>
      <c r="O123" s="31"/>
      <c r="P123" s="53"/>
      <c r="Q123" s="40"/>
      <c r="S123" s="41" t="str">
        <f t="shared" si="59"/>
        <v/>
      </c>
      <c r="T123" s="41" t="str">
        <f t="shared" si="60"/>
        <v/>
      </c>
      <c r="U123" s="41" t="str">
        <f t="shared" si="72"/>
        <v/>
      </c>
      <c r="W123" s="74" t="str">
        <f>IF('Job Database'!$X123="", "", 'Job Database'!$X123)</f>
        <v/>
      </c>
      <c r="Y123" s="41" t="str">
        <f>IF($W123="", "", IF(COUNTIF($I$11:$I$3035, $W123)&gt;0, "", MAX($Y$10:$Y122)+1))</f>
        <v/>
      </c>
      <c r="Z123" s="41">
        <v>113</v>
      </c>
      <c r="AA123" s="58" t="str">
        <f t="shared" si="73"/>
        <v/>
      </c>
      <c r="AC123" s="41" t="str">
        <f t="shared" si="61"/>
        <v/>
      </c>
      <c r="AE123" s="41" t="str">
        <f t="shared" si="74"/>
        <v/>
      </c>
      <c r="AJ123" s="154" t="str">
        <f t="shared" si="75"/>
        <v/>
      </c>
      <c r="AL123" s="120" t="str">
        <f t="shared" si="76"/>
        <v/>
      </c>
      <c r="AM123" s="104" t="str">
        <f t="shared" si="77"/>
        <v/>
      </c>
      <c r="AN123" s="104" t="str">
        <f t="shared" si="78"/>
        <v/>
      </c>
      <c r="AO123" s="104" t="str">
        <f t="shared" si="62"/>
        <v/>
      </c>
      <c r="AP123" s="104" t="str">
        <f t="shared" si="63"/>
        <v/>
      </c>
      <c r="AQ123" s="121" t="str">
        <f t="shared" si="79"/>
        <v/>
      </c>
      <c r="AS123" s="88" t="str">
        <f t="shared" si="64"/>
        <v/>
      </c>
      <c r="AT123" s="68" t="str">
        <f t="shared" si="80"/>
        <v/>
      </c>
      <c r="AU123" s="68" t="str">
        <f t="shared" si="81"/>
        <v/>
      </c>
      <c r="AV123" s="68" t="str">
        <f t="shared" si="82"/>
        <v/>
      </c>
      <c r="AW123" s="88" t="str">
        <f t="shared" si="65"/>
        <v/>
      </c>
      <c r="AZ123" s="88" t="str">
        <f t="shared" si="66"/>
        <v/>
      </c>
      <c r="BA123" s="68" t="str">
        <f t="shared" si="67"/>
        <v/>
      </c>
      <c r="BB123" s="68" t="str">
        <f t="shared" si="68"/>
        <v/>
      </c>
      <c r="BC123" s="68" t="str">
        <f t="shared" si="69"/>
        <v/>
      </c>
      <c r="BD123" s="69" t="str">
        <f t="shared" si="70"/>
        <v/>
      </c>
      <c r="BE123" s="69" t="str">
        <f t="shared" si="83"/>
        <v/>
      </c>
      <c r="BT123" s="138" t="str">
        <f t="shared" ca="1" si="84"/>
        <v/>
      </c>
      <c r="BU123" s="139" t="str">
        <f t="shared" ca="1" si="85"/>
        <v/>
      </c>
      <c r="BW123" s="138" t="str">
        <f t="shared" si="86"/>
        <v/>
      </c>
      <c r="BX123" s="104" t="str">
        <f t="shared" si="87"/>
        <v/>
      </c>
      <c r="BY123" s="139" t="str">
        <f t="shared" si="88"/>
        <v/>
      </c>
      <c r="CA123" s="138" t="str">
        <f t="shared" si="89"/>
        <v/>
      </c>
      <c r="CB123" s="104" t="str">
        <f t="shared" si="90"/>
        <v/>
      </c>
      <c r="CC123" s="139" t="str">
        <f t="shared" si="91"/>
        <v/>
      </c>
      <c r="CE123" s="162" t="str">
        <f t="shared" si="92"/>
        <v/>
      </c>
      <c r="CF123" s="163" t="str">
        <f t="shared" si="93"/>
        <v/>
      </c>
      <c r="CG123" s="164" t="str">
        <f t="shared" si="94"/>
        <v/>
      </c>
      <c r="CI123" s="162" t="str">
        <f t="shared" si="95"/>
        <v/>
      </c>
      <c r="CJ123" s="163" t="str">
        <f t="shared" si="98"/>
        <v/>
      </c>
      <c r="CK123" s="164" t="str">
        <f t="shared" si="99"/>
        <v/>
      </c>
      <c r="CM123" s="169" t="str">
        <f t="shared" si="96"/>
        <v/>
      </c>
      <c r="CN123" s="139" t="str">
        <f t="shared" si="97"/>
        <v/>
      </c>
      <c r="CP123" s="41" t="str">
        <f>IF($CM123="", "", COUNTIF($CM$11:$CM$3035, "&lt;"&amp;$CM123)+1+COUNTIF($CM$11:$CM123, $CM123)-1)</f>
        <v/>
      </c>
    </row>
    <row r="124" spans="1:94" x14ac:dyDescent="0.25">
      <c r="A124" s="40"/>
      <c r="B124" s="82" t="str">
        <f>IF($I124="", "", IFERROR(INDEX('Job Database'!$AE$11:$AE$3035, MATCH($I124, 'Job Database'!$X$11:$X$3035, 0)), ""))</f>
        <v/>
      </c>
      <c r="C124" s="69" t="str">
        <f>IF($I124="", "", IF(COUNTIF('Job Database'!$X$11:$X$3035, $I124)=0, $AC$5, $AC$4))</f>
        <v/>
      </c>
      <c r="D124" s="40"/>
      <c r="E124" s="85" t="str">
        <f>IF($I124="", "", IF(IFERROR(INDEX('Job Database'!$M$11:$M$3035, MATCH($I124, 'Job Database'!$X$11:$X$3035, 0)), "")="", "", IFERROR(INDEX('Job Database'!$M$11:$M$3035, MATCH($I124, 'Job Database'!$X$11:$X$3035, 0)), "")))</f>
        <v/>
      </c>
      <c r="F124" s="40"/>
      <c r="G124" s="88" t="str">
        <f t="shared" si="71"/>
        <v/>
      </c>
      <c r="H124" s="40"/>
      <c r="I124" s="24"/>
      <c r="J124" s="34"/>
      <c r="K124" s="106"/>
      <c r="L124" s="79"/>
      <c r="M124" s="34"/>
      <c r="N124" s="79"/>
      <c r="O124" s="31"/>
      <c r="P124" s="53"/>
      <c r="Q124" s="40"/>
      <c r="S124" s="41" t="str">
        <f t="shared" si="59"/>
        <v/>
      </c>
      <c r="T124" s="41" t="str">
        <f t="shared" si="60"/>
        <v/>
      </c>
      <c r="U124" s="41" t="str">
        <f t="shared" si="72"/>
        <v/>
      </c>
      <c r="W124" s="74" t="str">
        <f>IF('Job Database'!$X124="", "", 'Job Database'!$X124)</f>
        <v/>
      </c>
      <c r="Y124" s="41" t="str">
        <f>IF($W124="", "", IF(COUNTIF($I$11:$I$3035, $W124)&gt;0, "", MAX($Y$10:$Y123)+1))</f>
        <v/>
      </c>
      <c r="Z124" s="41">
        <v>114</v>
      </c>
      <c r="AA124" s="58" t="str">
        <f t="shared" si="73"/>
        <v/>
      </c>
      <c r="AC124" s="41" t="str">
        <f t="shared" si="61"/>
        <v/>
      </c>
      <c r="AE124" s="41" t="str">
        <f t="shared" si="74"/>
        <v/>
      </c>
      <c r="AJ124" s="154" t="str">
        <f t="shared" si="75"/>
        <v/>
      </c>
      <c r="AL124" s="120" t="str">
        <f t="shared" si="76"/>
        <v/>
      </c>
      <c r="AM124" s="104" t="str">
        <f t="shared" si="77"/>
        <v/>
      </c>
      <c r="AN124" s="104" t="str">
        <f t="shared" si="78"/>
        <v/>
      </c>
      <c r="AO124" s="104" t="str">
        <f t="shared" si="62"/>
        <v/>
      </c>
      <c r="AP124" s="104" t="str">
        <f t="shared" si="63"/>
        <v/>
      </c>
      <c r="AQ124" s="121" t="str">
        <f t="shared" si="79"/>
        <v/>
      </c>
      <c r="AS124" s="88" t="str">
        <f t="shared" si="64"/>
        <v/>
      </c>
      <c r="AT124" s="68" t="str">
        <f t="shared" si="80"/>
        <v/>
      </c>
      <c r="AU124" s="68" t="str">
        <f t="shared" si="81"/>
        <v/>
      </c>
      <c r="AV124" s="68" t="str">
        <f t="shared" si="82"/>
        <v/>
      </c>
      <c r="AW124" s="88" t="str">
        <f t="shared" si="65"/>
        <v/>
      </c>
      <c r="AZ124" s="88" t="str">
        <f t="shared" si="66"/>
        <v/>
      </c>
      <c r="BA124" s="68" t="str">
        <f t="shared" si="67"/>
        <v/>
      </c>
      <c r="BB124" s="68" t="str">
        <f t="shared" si="68"/>
        <v/>
      </c>
      <c r="BC124" s="68" t="str">
        <f t="shared" si="69"/>
        <v/>
      </c>
      <c r="BD124" s="69" t="str">
        <f t="shared" si="70"/>
        <v/>
      </c>
      <c r="BE124" s="69" t="str">
        <f t="shared" si="83"/>
        <v/>
      </c>
      <c r="BT124" s="138" t="str">
        <f t="shared" ca="1" si="84"/>
        <v/>
      </c>
      <c r="BU124" s="139" t="str">
        <f t="shared" ca="1" si="85"/>
        <v/>
      </c>
      <c r="BW124" s="138" t="str">
        <f t="shared" si="86"/>
        <v/>
      </c>
      <c r="BX124" s="104" t="str">
        <f t="shared" si="87"/>
        <v/>
      </c>
      <c r="BY124" s="139" t="str">
        <f t="shared" si="88"/>
        <v/>
      </c>
      <c r="CA124" s="138" t="str">
        <f t="shared" si="89"/>
        <v/>
      </c>
      <c r="CB124" s="104" t="str">
        <f t="shared" si="90"/>
        <v/>
      </c>
      <c r="CC124" s="139" t="str">
        <f t="shared" si="91"/>
        <v/>
      </c>
      <c r="CE124" s="162" t="str">
        <f t="shared" si="92"/>
        <v/>
      </c>
      <c r="CF124" s="163" t="str">
        <f t="shared" si="93"/>
        <v/>
      </c>
      <c r="CG124" s="164" t="str">
        <f t="shared" si="94"/>
        <v/>
      </c>
      <c r="CI124" s="162" t="str">
        <f t="shared" si="95"/>
        <v/>
      </c>
      <c r="CJ124" s="163" t="str">
        <f t="shared" si="98"/>
        <v/>
      </c>
      <c r="CK124" s="164" t="str">
        <f t="shared" si="99"/>
        <v/>
      </c>
      <c r="CM124" s="169" t="str">
        <f t="shared" si="96"/>
        <v/>
      </c>
      <c r="CN124" s="139" t="str">
        <f t="shared" si="97"/>
        <v/>
      </c>
      <c r="CP124" s="41" t="str">
        <f>IF($CM124="", "", COUNTIF($CM$11:$CM$3035, "&lt;"&amp;$CM124)+1+COUNTIF($CM$11:$CM124, $CM124)-1)</f>
        <v/>
      </c>
    </row>
    <row r="125" spans="1:94" x14ac:dyDescent="0.25">
      <c r="A125" s="40"/>
      <c r="B125" s="82" t="str">
        <f>IF($I125="", "", IFERROR(INDEX('Job Database'!$AE$11:$AE$3035, MATCH($I125, 'Job Database'!$X$11:$X$3035, 0)), ""))</f>
        <v/>
      </c>
      <c r="C125" s="69" t="str">
        <f>IF($I125="", "", IF(COUNTIF('Job Database'!$X$11:$X$3035, $I125)=0, $AC$5, $AC$4))</f>
        <v/>
      </c>
      <c r="D125" s="40"/>
      <c r="E125" s="85" t="str">
        <f>IF($I125="", "", IF(IFERROR(INDEX('Job Database'!$M$11:$M$3035, MATCH($I125, 'Job Database'!$X$11:$X$3035, 0)), "")="", "", IFERROR(INDEX('Job Database'!$M$11:$M$3035, MATCH($I125, 'Job Database'!$X$11:$X$3035, 0)), "")))</f>
        <v/>
      </c>
      <c r="F125" s="40"/>
      <c r="G125" s="88" t="str">
        <f t="shared" si="71"/>
        <v/>
      </c>
      <c r="H125" s="40"/>
      <c r="I125" s="24"/>
      <c r="J125" s="34"/>
      <c r="K125" s="106"/>
      <c r="L125" s="79"/>
      <c r="M125" s="34"/>
      <c r="N125" s="79"/>
      <c r="O125" s="31"/>
      <c r="P125" s="53"/>
      <c r="Q125" s="40"/>
      <c r="S125" s="41" t="str">
        <f t="shared" si="59"/>
        <v/>
      </c>
      <c r="T125" s="41" t="str">
        <f t="shared" si="60"/>
        <v/>
      </c>
      <c r="U125" s="41" t="str">
        <f t="shared" si="72"/>
        <v/>
      </c>
      <c r="W125" s="74" t="str">
        <f>IF('Job Database'!$X125="", "", 'Job Database'!$X125)</f>
        <v/>
      </c>
      <c r="Y125" s="41" t="str">
        <f>IF($W125="", "", IF(COUNTIF($I$11:$I$3035, $W125)&gt;0, "", MAX($Y$10:$Y124)+1))</f>
        <v/>
      </c>
      <c r="Z125" s="41">
        <v>115</v>
      </c>
      <c r="AA125" s="58" t="str">
        <f t="shared" si="73"/>
        <v/>
      </c>
      <c r="AC125" s="41" t="str">
        <f t="shared" si="61"/>
        <v/>
      </c>
      <c r="AE125" s="41" t="str">
        <f t="shared" si="74"/>
        <v/>
      </c>
      <c r="AJ125" s="154" t="str">
        <f t="shared" si="75"/>
        <v/>
      </c>
      <c r="AL125" s="120" t="str">
        <f t="shared" si="76"/>
        <v/>
      </c>
      <c r="AM125" s="104" t="str">
        <f t="shared" si="77"/>
        <v/>
      </c>
      <c r="AN125" s="104" t="str">
        <f t="shared" si="78"/>
        <v/>
      </c>
      <c r="AO125" s="104" t="str">
        <f t="shared" si="62"/>
        <v/>
      </c>
      <c r="AP125" s="104" t="str">
        <f t="shared" si="63"/>
        <v/>
      </c>
      <c r="AQ125" s="121" t="str">
        <f t="shared" si="79"/>
        <v/>
      </c>
      <c r="AS125" s="88" t="str">
        <f t="shared" si="64"/>
        <v/>
      </c>
      <c r="AT125" s="68" t="str">
        <f t="shared" si="80"/>
        <v/>
      </c>
      <c r="AU125" s="68" t="str">
        <f t="shared" si="81"/>
        <v/>
      </c>
      <c r="AV125" s="68" t="str">
        <f t="shared" si="82"/>
        <v/>
      </c>
      <c r="AW125" s="88" t="str">
        <f t="shared" si="65"/>
        <v/>
      </c>
      <c r="AZ125" s="88" t="str">
        <f t="shared" si="66"/>
        <v/>
      </c>
      <c r="BA125" s="68" t="str">
        <f t="shared" si="67"/>
        <v/>
      </c>
      <c r="BB125" s="68" t="str">
        <f t="shared" si="68"/>
        <v/>
      </c>
      <c r="BC125" s="68" t="str">
        <f t="shared" si="69"/>
        <v/>
      </c>
      <c r="BD125" s="69" t="str">
        <f t="shared" si="70"/>
        <v/>
      </c>
      <c r="BE125" s="69" t="str">
        <f t="shared" si="83"/>
        <v/>
      </c>
      <c r="BT125" s="138" t="str">
        <f t="shared" ca="1" si="84"/>
        <v/>
      </c>
      <c r="BU125" s="139" t="str">
        <f t="shared" ca="1" si="85"/>
        <v/>
      </c>
      <c r="BW125" s="138" t="str">
        <f t="shared" si="86"/>
        <v/>
      </c>
      <c r="BX125" s="104" t="str">
        <f t="shared" si="87"/>
        <v/>
      </c>
      <c r="BY125" s="139" t="str">
        <f t="shared" si="88"/>
        <v/>
      </c>
      <c r="CA125" s="138" t="str">
        <f t="shared" si="89"/>
        <v/>
      </c>
      <c r="CB125" s="104" t="str">
        <f t="shared" si="90"/>
        <v/>
      </c>
      <c r="CC125" s="139" t="str">
        <f t="shared" si="91"/>
        <v/>
      </c>
      <c r="CE125" s="162" t="str">
        <f t="shared" si="92"/>
        <v/>
      </c>
      <c r="CF125" s="163" t="str">
        <f t="shared" si="93"/>
        <v/>
      </c>
      <c r="CG125" s="164" t="str">
        <f t="shared" si="94"/>
        <v/>
      </c>
      <c r="CI125" s="162" t="str">
        <f t="shared" si="95"/>
        <v/>
      </c>
      <c r="CJ125" s="163" t="str">
        <f t="shared" si="98"/>
        <v/>
      </c>
      <c r="CK125" s="164" t="str">
        <f t="shared" si="99"/>
        <v/>
      </c>
      <c r="CM125" s="169" t="str">
        <f t="shared" si="96"/>
        <v/>
      </c>
      <c r="CN125" s="139" t="str">
        <f t="shared" si="97"/>
        <v/>
      </c>
      <c r="CP125" s="41" t="str">
        <f>IF($CM125="", "", COUNTIF($CM$11:$CM$3035, "&lt;"&amp;$CM125)+1+COUNTIF($CM$11:$CM125, $CM125)-1)</f>
        <v/>
      </c>
    </row>
    <row r="126" spans="1:94" x14ac:dyDescent="0.25">
      <c r="A126" s="40"/>
      <c r="B126" s="82" t="str">
        <f>IF($I126="", "", IFERROR(INDEX('Job Database'!$AE$11:$AE$3035, MATCH($I126, 'Job Database'!$X$11:$X$3035, 0)), ""))</f>
        <v/>
      </c>
      <c r="C126" s="69" t="str">
        <f>IF($I126="", "", IF(COUNTIF('Job Database'!$X$11:$X$3035, $I126)=0, $AC$5, $AC$4))</f>
        <v/>
      </c>
      <c r="D126" s="40"/>
      <c r="E126" s="85" t="str">
        <f>IF($I126="", "", IF(IFERROR(INDEX('Job Database'!$M$11:$M$3035, MATCH($I126, 'Job Database'!$X$11:$X$3035, 0)), "")="", "", IFERROR(INDEX('Job Database'!$M$11:$M$3035, MATCH($I126, 'Job Database'!$X$11:$X$3035, 0)), "")))</f>
        <v/>
      </c>
      <c r="F126" s="40"/>
      <c r="G126" s="88" t="str">
        <f t="shared" si="71"/>
        <v/>
      </c>
      <c r="H126" s="40"/>
      <c r="I126" s="24"/>
      <c r="J126" s="34"/>
      <c r="K126" s="106"/>
      <c r="L126" s="79"/>
      <c r="M126" s="34"/>
      <c r="N126" s="79"/>
      <c r="O126" s="31"/>
      <c r="P126" s="53"/>
      <c r="Q126" s="40"/>
      <c r="S126" s="41" t="str">
        <f t="shared" si="59"/>
        <v/>
      </c>
      <c r="T126" s="41" t="str">
        <f t="shared" si="60"/>
        <v/>
      </c>
      <c r="U126" s="41" t="str">
        <f t="shared" si="72"/>
        <v/>
      </c>
      <c r="W126" s="74" t="str">
        <f>IF('Job Database'!$X126="", "", 'Job Database'!$X126)</f>
        <v/>
      </c>
      <c r="Y126" s="41" t="str">
        <f>IF($W126="", "", IF(COUNTIF($I$11:$I$3035, $W126)&gt;0, "", MAX($Y$10:$Y125)+1))</f>
        <v/>
      </c>
      <c r="Z126" s="41">
        <v>116</v>
      </c>
      <c r="AA126" s="58" t="str">
        <f t="shared" si="73"/>
        <v/>
      </c>
      <c r="AC126" s="41" t="str">
        <f t="shared" si="61"/>
        <v/>
      </c>
      <c r="AE126" s="41" t="str">
        <f t="shared" si="74"/>
        <v/>
      </c>
      <c r="AJ126" s="154" t="str">
        <f t="shared" si="75"/>
        <v/>
      </c>
      <c r="AL126" s="120" t="str">
        <f t="shared" si="76"/>
        <v/>
      </c>
      <c r="AM126" s="104" t="str">
        <f t="shared" si="77"/>
        <v/>
      </c>
      <c r="AN126" s="104" t="str">
        <f t="shared" si="78"/>
        <v/>
      </c>
      <c r="AO126" s="104" t="str">
        <f t="shared" si="62"/>
        <v/>
      </c>
      <c r="AP126" s="104" t="str">
        <f t="shared" si="63"/>
        <v/>
      </c>
      <c r="AQ126" s="121" t="str">
        <f t="shared" si="79"/>
        <v/>
      </c>
      <c r="AS126" s="88" t="str">
        <f t="shared" si="64"/>
        <v/>
      </c>
      <c r="AT126" s="68" t="str">
        <f t="shared" si="80"/>
        <v/>
      </c>
      <c r="AU126" s="68" t="str">
        <f t="shared" si="81"/>
        <v/>
      </c>
      <c r="AV126" s="68" t="str">
        <f t="shared" si="82"/>
        <v/>
      </c>
      <c r="AW126" s="88" t="str">
        <f t="shared" si="65"/>
        <v/>
      </c>
      <c r="AZ126" s="88" t="str">
        <f t="shared" si="66"/>
        <v/>
      </c>
      <c r="BA126" s="68" t="str">
        <f t="shared" si="67"/>
        <v/>
      </c>
      <c r="BB126" s="68" t="str">
        <f t="shared" si="68"/>
        <v/>
      </c>
      <c r="BC126" s="68" t="str">
        <f t="shared" si="69"/>
        <v/>
      </c>
      <c r="BD126" s="69" t="str">
        <f t="shared" si="70"/>
        <v/>
      </c>
      <c r="BE126" s="69" t="str">
        <f t="shared" si="83"/>
        <v/>
      </c>
      <c r="BT126" s="138" t="str">
        <f t="shared" ca="1" si="84"/>
        <v/>
      </c>
      <c r="BU126" s="139" t="str">
        <f t="shared" ca="1" si="85"/>
        <v/>
      </c>
      <c r="BW126" s="138" t="str">
        <f t="shared" si="86"/>
        <v/>
      </c>
      <c r="BX126" s="104" t="str">
        <f t="shared" si="87"/>
        <v/>
      </c>
      <c r="BY126" s="139" t="str">
        <f t="shared" si="88"/>
        <v/>
      </c>
      <c r="CA126" s="138" t="str">
        <f t="shared" si="89"/>
        <v/>
      </c>
      <c r="CB126" s="104" t="str">
        <f t="shared" si="90"/>
        <v/>
      </c>
      <c r="CC126" s="139" t="str">
        <f t="shared" si="91"/>
        <v/>
      </c>
      <c r="CE126" s="162" t="str">
        <f t="shared" si="92"/>
        <v/>
      </c>
      <c r="CF126" s="163" t="str">
        <f t="shared" si="93"/>
        <v/>
      </c>
      <c r="CG126" s="164" t="str">
        <f t="shared" si="94"/>
        <v/>
      </c>
      <c r="CI126" s="162" t="str">
        <f t="shared" si="95"/>
        <v/>
      </c>
      <c r="CJ126" s="163" t="str">
        <f t="shared" si="98"/>
        <v/>
      </c>
      <c r="CK126" s="164" t="str">
        <f t="shared" si="99"/>
        <v/>
      </c>
      <c r="CM126" s="169" t="str">
        <f t="shared" si="96"/>
        <v/>
      </c>
      <c r="CN126" s="139" t="str">
        <f t="shared" si="97"/>
        <v/>
      </c>
      <c r="CP126" s="41" t="str">
        <f>IF($CM126="", "", COUNTIF($CM$11:$CM$3035, "&lt;"&amp;$CM126)+1+COUNTIF($CM$11:$CM126, $CM126)-1)</f>
        <v/>
      </c>
    </row>
    <row r="127" spans="1:94" x14ac:dyDescent="0.25">
      <c r="A127" s="40"/>
      <c r="B127" s="82" t="str">
        <f>IF($I127="", "", IFERROR(INDEX('Job Database'!$AE$11:$AE$3035, MATCH($I127, 'Job Database'!$X$11:$X$3035, 0)), ""))</f>
        <v/>
      </c>
      <c r="C127" s="69" t="str">
        <f>IF($I127="", "", IF(COUNTIF('Job Database'!$X$11:$X$3035, $I127)=0, $AC$5, $AC$4))</f>
        <v/>
      </c>
      <c r="D127" s="40"/>
      <c r="E127" s="85" t="str">
        <f>IF($I127="", "", IF(IFERROR(INDEX('Job Database'!$M$11:$M$3035, MATCH($I127, 'Job Database'!$X$11:$X$3035, 0)), "")="", "", IFERROR(INDEX('Job Database'!$M$11:$M$3035, MATCH($I127, 'Job Database'!$X$11:$X$3035, 0)), "")))</f>
        <v/>
      </c>
      <c r="F127" s="40"/>
      <c r="G127" s="88" t="str">
        <f t="shared" si="71"/>
        <v/>
      </c>
      <c r="H127" s="40"/>
      <c r="I127" s="24"/>
      <c r="J127" s="34"/>
      <c r="K127" s="106"/>
      <c r="L127" s="79"/>
      <c r="M127" s="34"/>
      <c r="N127" s="79"/>
      <c r="O127" s="31"/>
      <c r="P127" s="53"/>
      <c r="Q127" s="40"/>
      <c r="S127" s="41" t="str">
        <f t="shared" si="59"/>
        <v/>
      </c>
      <c r="T127" s="41" t="str">
        <f t="shared" si="60"/>
        <v/>
      </c>
      <c r="U127" s="41" t="str">
        <f t="shared" si="72"/>
        <v/>
      </c>
      <c r="W127" s="74" t="str">
        <f>IF('Job Database'!$X127="", "", 'Job Database'!$X127)</f>
        <v/>
      </c>
      <c r="Y127" s="41" t="str">
        <f>IF($W127="", "", IF(COUNTIF($I$11:$I$3035, $W127)&gt;0, "", MAX($Y$10:$Y126)+1))</f>
        <v/>
      </c>
      <c r="Z127" s="41">
        <v>117</v>
      </c>
      <c r="AA127" s="58" t="str">
        <f t="shared" si="73"/>
        <v/>
      </c>
      <c r="AC127" s="41" t="str">
        <f t="shared" si="61"/>
        <v/>
      </c>
      <c r="AE127" s="41" t="str">
        <f t="shared" si="74"/>
        <v/>
      </c>
      <c r="AJ127" s="154" t="str">
        <f t="shared" si="75"/>
        <v/>
      </c>
      <c r="AL127" s="120" t="str">
        <f t="shared" si="76"/>
        <v/>
      </c>
      <c r="AM127" s="104" t="str">
        <f t="shared" si="77"/>
        <v/>
      </c>
      <c r="AN127" s="104" t="str">
        <f t="shared" si="78"/>
        <v/>
      </c>
      <c r="AO127" s="104" t="str">
        <f t="shared" si="62"/>
        <v/>
      </c>
      <c r="AP127" s="104" t="str">
        <f t="shared" si="63"/>
        <v/>
      </c>
      <c r="AQ127" s="121" t="str">
        <f t="shared" si="79"/>
        <v/>
      </c>
      <c r="AS127" s="88" t="str">
        <f t="shared" si="64"/>
        <v/>
      </c>
      <c r="AT127" s="68" t="str">
        <f t="shared" si="80"/>
        <v/>
      </c>
      <c r="AU127" s="68" t="str">
        <f t="shared" si="81"/>
        <v/>
      </c>
      <c r="AV127" s="68" t="str">
        <f t="shared" si="82"/>
        <v/>
      </c>
      <c r="AW127" s="88" t="str">
        <f t="shared" si="65"/>
        <v/>
      </c>
      <c r="AZ127" s="88" t="str">
        <f t="shared" si="66"/>
        <v/>
      </c>
      <c r="BA127" s="68" t="str">
        <f t="shared" si="67"/>
        <v/>
      </c>
      <c r="BB127" s="68" t="str">
        <f t="shared" si="68"/>
        <v/>
      </c>
      <c r="BC127" s="68" t="str">
        <f t="shared" si="69"/>
        <v/>
      </c>
      <c r="BD127" s="69" t="str">
        <f t="shared" si="70"/>
        <v/>
      </c>
      <c r="BE127" s="69" t="str">
        <f t="shared" si="83"/>
        <v/>
      </c>
      <c r="BT127" s="138" t="str">
        <f t="shared" ca="1" si="84"/>
        <v/>
      </c>
      <c r="BU127" s="139" t="str">
        <f t="shared" ca="1" si="85"/>
        <v/>
      </c>
      <c r="BW127" s="138" t="str">
        <f t="shared" si="86"/>
        <v/>
      </c>
      <c r="BX127" s="104" t="str">
        <f t="shared" si="87"/>
        <v/>
      </c>
      <c r="BY127" s="139" t="str">
        <f t="shared" si="88"/>
        <v/>
      </c>
      <c r="CA127" s="138" t="str">
        <f t="shared" si="89"/>
        <v/>
      </c>
      <c r="CB127" s="104" t="str">
        <f t="shared" si="90"/>
        <v/>
      </c>
      <c r="CC127" s="139" t="str">
        <f t="shared" si="91"/>
        <v/>
      </c>
      <c r="CE127" s="162" t="str">
        <f t="shared" si="92"/>
        <v/>
      </c>
      <c r="CF127" s="163" t="str">
        <f t="shared" si="93"/>
        <v/>
      </c>
      <c r="CG127" s="164" t="str">
        <f t="shared" si="94"/>
        <v/>
      </c>
      <c r="CI127" s="162" t="str">
        <f t="shared" si="95"/>
        <v/>
      </c>
      <c r="CJ127" s="163" t="str">
        <f t="shared" si="98"/>
        <v/>
      </c>
      <c r="CK127" s="164" t="str">
        <f t="shared" si="99"/>
        <v/>
      </c>
      <c r="CM127" s="169" t="str">
        <f t="shared" si="96"/>
        <v/>
      </c>
      <c r="CN127" s="139" t="str">
        <f t="shared" si="97"/>
        <v/>
      </c>
      <c r="CP127" s="41" t="str">
        <f>IF($CM127="", "", COUNTIF($CM$11:$CM$3035, "&lt;"&amp;$CM127)+1+COUNTIF($CM$11:$CM127, $CM127)-1)</f>
        <v/>
      </c>
    </row>
    <row r="128" spans="1:94" x14ac:dyDescent="0.25">
      <c r="A128" s="40"/>
      <c r="B128" s="82" t="str">
        <f>IF($I128="", "", IFERROR(INDEX('Job Database'!$AE$11:$AE$3035, MATCH($I128, 'Job Database'!$X$11:$X$3035, 0)), ""))</f>
        <v/>
      </c>
      <c r="C128" s="69" t="str">
        <f>IF($I128="", "", IF(COUNTIF('Job Database'!$X$11:$X$3035, $I128)=0, $AC$5, $AC$4))</f>
        <v/>
      </c>
      <c r="D128" s="40"/>
      <c r="E128" s="85" t="str">
        <f>IF($I128="", "", IF(IFERROR(INDEX('Job Database'!$M$11:$M$3035, MATCH($I128, 'Job Database'!$X$11:$X$3035, 0)), "")="", "", IFERROR(INDEX('Job Database'!$M$11:$M$3035, MATCH($I128, 'Job Database'!$X$11:$X$3035, 0)), "")))</f>
        <v/>
      </c>
      <c r="F128" s="40"/>
      <c r="G128" s="88" t="str">
        <f t="shared" si="71"/>
        <v/>
      </c>
      <c r="H128" s="40"/>
      <c r="I128" s="24"/>
      <c r="J128" s="34"/>
      <c r="K128" s="106"/>
      <c r="L128" s="79"/>
      <c r="M128" s="34"/>
      <c r="N128" s="79"/>
      <c r="O128" s="31"/>
      <c r="P128" s="53"/>
      <c r="Q128" s="40"/>
      <c r="S128" s="41" t="str">
        <f t="shared" si="59"/>
        <v/>
      </c>
      <c r="T128" s="41" t="str">
        <f t="shared" si="60"/>
        <v/>
      </c>
      <c r="U128" s="41" t="str">
        <f t="shared" si="72"/>
        <v/>
      </c>
      <c r="W128" s="74" t="str">
        <f>IF('Job Database'!$X128="", "", 'Job Database'!$X128)</f>
        <v/>
      </c>
      <c r="Y128" s="41" t="str">
        <f>IF($W128="", "", IF(COUNTIF($I$11:$I$3035, $W128)&gt;0, "", MAX($Y$10:$Y127)+1))</f>
        <v/>
      </c>
      <c r="Z128" s="41">
        <v>118</v>
      </c>
      <c r="AA128" s="58" t="str">
        <f t="shared" si="73"/>
        <v/>
      </c>
      <c r="AC128" s="41" t="str">
        <f t="shared" si="61"/>
        <v/>
      </c>
      <c r="AE128" s="41" t="str">
        <f t="shared" si="74"/>
        <v/>
      </c>
      <c r="AJ128" s="154" t="str">
        <f t="shared" si="75"/>
        <v/>
      </c>
      <c r="AL128" s="120" t="str">
        <f t="shared" si="76"/>
        <v/>
      </c>
      <c r="AM128" s="104" t="str">
        <f t="shared" si="77"/>
        <v/>
      </c>
      <c r="AN128" s="104" t="str">
        <f t="shared" si="78"/>
        <v/>
      </c>
      <c r="AO128" s="104" t="str">
        <f t="shared" si="62"/>
        <v/>
      </c>
      <c r="AP128" s="104" t="str">
        <f t="shared" si="63"/>
        <v/>
      </c>
      <c r="AQ128" s="121" t="str">
        <f t="shared" si="79"/>
        <v/>
      </c>
      <c r="AS128" s="88" t="str">
        <f t="shared" si="64"/>
        <v/>
      </c>
      <c r="AT128" s="68" t="str">
        <f t="shared" si="80"/>
        <v/>
      </c>
      <c r="AU128" s="68" t="str">
        <f t="shared" si="81"/>
        <v/>
      </c>
      <c r="AV128" s="68" t="str">
        <f t="shared" si="82"/>
        <v/>
      </c>
      <c r="AW128" s="88" t="str">
        <f t="shared" si="65"/>
        <v/>
      </c>
      <c r="AZ128" s="88" t="str">
        <f t="shared" si="66"/>
        <v/>
      </c>
      <c r="BA128" s="68" t="str">
        <f t="shared" si="67"/>
        <v/>
      </c>
      <c r="BB128" s="68" t="str">
        <f t="shared" si="68"/>
        <v/>
      </c>
      <c r="BC128" s="68" t="str">
        <f t="shared" si="69"/>
        <v/>
      </c>
      <c r="BD128" s="69" t="str">
        <f t="shared" si="70"/>
        <v/>
      </c>
      <c r="BE128" s="69" t="str">
        <f t="shared" si="83"/>
        <v/>
      </c>
      <c r="BT128" s="138" t="str">
        <f t="shared" ca="1" si="84"/>
        <v/>
      </c>
      <c r="BU128" s="139" t="str">
        <f t="shared" ca="1" si="85"/>
        <v/>
      </c>
      <c r="BW128" s="138" t="str">
        <f t="shared" si="86"/>
        <v/>
      </c>
      <c r="BX128" s="104" t="str">
        <f t="shared" si="87"/>
        <v/>
      </c>
      <c r="BY128" s="139" t="str">
        <f t="shared" si="88"/>
        <v/>
      </c>
      <c r="CA128" s="138" t="str">
        <f t="shared" si="89"/>
        <v/>
      </c>
      <c r="CB128" s="104" t="str">
        <f t="shared" si="90"/>
        <v/>
      </c>
      <c r="CC128" s="139" t="str">
        <f t="shared" si="91"/>
        <v/>
      </c>
      <c r="CE128" s="162" t="str">
        <f t="shared" si="92"/>
        <v/>
      </c>
      <c r="CF128" s="163" t="str">
        <f t="shared" si="93"/>
        <v/>
      </c>
      <c r="CG128" s="164" t="str">
        <f t="shared" si="94"/>
        <v/>
      </c>
      <c r="CI128" s="162" t="str">
        <f t="shared" si="95"/>
        <v/>
      </c>
      <c r="CJ128" s="163" t="str">
        <f t="shared" si="98"/>
        <v/>
      </c>
      <c r="CK128" s="164" t="str">
        <f t="shared" si="99"/>
        <v/>
      </c>
      <c r="CM128" s="169" t="str">
        <f t="shared" si="96"/>
        <v/>
      </c>
      <c r="CN128" s="139" t="str">
        <f t="shared" si="97"/>
        <v/>
      </c>
      <c r="CP128" s="41" t="str">
        <f>IF($CM128="", "", COUNTIF($CM$11:$CM$3035, "&lt;"&amp;$CM128)+1+COUNTIF($CM$11:$CM128, $CM128)-1)</f>
        <v/>
      </c>
    </row>
    <row r="129" spans="1:94" x14ac:dyDescent="0.25">
      <c r="A129" s="40"/>
      <c r="B129" s="82" t="str">
        <f>IF($I129="", "", IFERROR(INDEX('Job Database'!$AE$11:$AE$3035, MATCH($I129, 'Job Database'!$X$11:$X$3035, 0)), ""))</f>
        <v/>
      </c>
      <c r="C129" s="69" t="str">
        <f>IF($I129="", "", IF(COUNTIF('Job Database'!$X$11:$X$3035, $I129)=0, $AC$5, $AC$4))</f>
        <v/>
      </c>
      <c r="D129" s="40"/>
      <c r="E129" s="85" t="str">
        <f>IF($I129="", "", IF(IFERROR(INDEX('Job Database'!$M$11:$M$3035, MATCH($I129, 'Job Database'!$X$11:$X$3035, 0)), "")="", "", IFERROR(INDEX('Job Database'!$M$11:$M$3035, MATCH($I129, 'Job Database'!$X$11:$X$3035, 0)), "")))</f>
        <v/>
      </c>
      <c r="F129" s="40"/>
      <c r="G129" s="88" t="str">
        <f t="shared" si="71"/>
        <v/>
      </c>
      <c r="H129" s="40"/>
      <c r="I129" s="24"/>
      <c r="J129" s="34"/>
      <c r="K129" s="106"/>
      <c r="L129" s="79"/>
      <c r="M129" s="34"/>
      <c r="N129" s="79"/>
      <c r="O129" s="31"/>
      <c r="P129" s="53"/>
      <c r="Q129" s="40"/>
      <c r="S129" s="41" t="str">
        <f t="shared" si="59"/>
        <v/>
      </c>
      <c r="T129" s="41" t="str">
        <f t="shared" si="60"/>
        <v/>
      </c>
      <c r="U129" s="41" t="str">
        <f t="shared" si="72"/>
        <v/>
      </c>
      <c r="W129" s="74" t="str">
        <f>IF('Job Database'!$X129="", "", 'Job Database'!$X129)</f>
        <v/>
      </c>
      <c r="Y129" s="41" t="str">
        <f>IF($W129="", "", IF(COUNTIF($I$11:$I$3035, $W129)&gt;0, "", MAX($Y$10:$Y128)+1))</f>
        <v/>
      </c>
      <c r="Z129" s="41">
        <v>119</v>
      </c>
      <c r="AA129" s="58" t="str">
        <f t="shared" si="73"/>
        <v/>
      </c>
      <c r="AC129" s="41" t="str">
        <f t="shared" si="61"/>
        <v/>
      </c>
      <c r="AE129" s="41" t="str">
        <f t="shared" si="74"/>
        <v/>
      </c>
      <c r="AJ129" s="154" t="str">
        <f t="shared" si="75"/>
        <v/>
      </c>
      <c r="AL129" s="120" t="str">
        <f t="shared" si="76"/>
        <v/>
      </c>
      <c r="AM129" s="104" t="str">
        <f t="shared" si="77"/>
        <v/>
      </c>
      <c r="AN129" s="104" t="str">
        <f t="shared" si="78"/>
        <v/>
      </c>
      <c r="AO129" s="104" t="str">
        <f t="shared" si="62"/>
        <v/>
      </c>
      <c r="AP129" s="104" t="str">
        <f t="shared" si="63"/>
        <v/>
      </c>
      <c r="AQ129" s="121" t="str">
        <f t="shared" si="79"/>
        <v/>
      </c>
      <c r="AS129" s="88" t="str">
        <f t="shared" si="64"/>
        <v/>
      </c>
      <c r="AT129" s="68" t="str">
        <f t="shared" si="80"/>
        <v/>
      </c>
      <c r="AU129" s="68" t="str">
        <f t="shared" si="81"/>
        <v/>
      </c>
      <c r="AV129" s="68" t="str">
        <f t="shared" si="82"/>
        <v/>
      </c>
      <c r="AW129" s="88" t="str">
        <f t="shared" si="65"/>
        <v/>
      </c>
      <c r="AZ129" s="88" t="str">
        <f t="shared" si="66"/>
        <v/>
      </c>
      <c r="BA129" s="68" t="str">
        <f t="shared" si="67"/>
        <v/>
      </c>
      <c r="BB129" s="68" t="str">
        <f t="shared" si="68"/>
        <v/>
      </c>
      <c r="BC129" s="68" t="str">
        <f t="shared" si="69"/>
        <v/>
      </c>
      <c r="BD129" s="69" t="str">
        <f t="shared" si="70"/>
        <v/>
      </c>
      <c r="BE129" s="69" t="str">
        <f t="shared" si="83"/>
        <v/>
      </c>
      <c r="BT129" s="138" t="str">
        <f t="shared" ca="1" si="84"/>
        <v/>
      </c>
      <c r="BU129" s="139" t="str">
        <f t="shared" ca="1" si="85"/>
        <v/>
      </c>
      <c r="BW129" s="138" t="str">
        <f t="shared" si="86"/>
        <v/>
      </c>
      <c r="BX129" s="104" t="str">
        <f t="shared" si="87"/>
        <v/>
      </c>
      <c r="BY129" s="139" t="str">
        <f t="shared" si="88"/>
        <v/>
      </c>
      <c r="CA129" s="138" t="str">
        <f t="shared" si="89"/>
        <v/>
      </c>
      <c r="CB129" s="104" t="str">
        <f t="shared" si="90"/>
        <v/>
      </c>
      <c r="CC129" s="139" t="str">
        <f t="shared" si="91"/>
        <v/>
      </c>
      <c r="CE129" s="162" t="str">
        <f t="shared" si="92"/>
        <v/>
      </c>
      <c r="CF129" s="163" t="str">
        <f t="shared" si="93"/>
        <v/>
      </c>
      <c r="CG129" s="164" t="str">
        <f t="shared" si="94"/>
        <v/>
      </c>
      <c r="CI129" s="162" t="str">
        <f t="shared" si="95"/>
        <v/>
      </c>
      <c r="CJ129" s="163" t="str">
        <f t="shared" si="98"/>
        <v/>
      </c>
      <c r="CK129" s="164" t="str">
        <f t="shared" si="99"/>
        <v/>
      </c>
      <c r="CM129" s="169" t="str">
        <f t="shared" si="96"/>
        <v/>
      </c>
      <c r="CN129" s="139" t="str">
        <f t="shared" si="97"/>
        <v/>
      </c>
      <c r="CP129" s="41" t="str">
        <f>IF($CM129="", "", COUNTIF($CM$11:$CM$3035, "&lt;"&amp;$CM129)+1+COUNTIF($CM$11:$CM129, $CM129)-1)</f>
        <v/>
      </c>
    </row>
    <row r="130" spans="1:94" x14ac:dyDescent="0.25">
      <c r="A130" s="40"/>
      <c r="B130" s="82" t="str">
        <f>IF($I130="", "", IFERROR(INDEX('Job Database'!$AE$11:$AE$3035, MATCH($I130, 'Job Database'!$X$11:$X$3035, 0)), ""))</f>
        <v/>
      </c>
      <c r="C130" s="69" t="str">
        <f>IF($I130="", "", IF(COUNTIF('Job Database'!$X$11:$X$3035, $I130)=0, $AC$5, $AC$4))</f>
        <v/>
      </c>
      <c r="D130" s="40"/>
      <c r="E130" s="85" t="str">
        <f>IF($I130="", "", IF(IFERROR(INDEX('Job Database'!$M$11:$M$3035, MATCH($I130, 'Job Database'!$X$11:$X$3035, 0)), "")="", "", IFERROR(INDEX('Job Database'!$M$11:$M$3035, MATCH($I130, 'Job Database'!$X$11:$X$3035, 0)), "")))</f>
        <v/>
      </c>
      <c r="F130" s="40"/>
      <c r="G130" s="88" t="str">
        <f t="shared" si="71"/>
        <v/>
      </c>
      <c r="H130" s="40"/>
      <c r="I130" s="24"/>
      <c r="J130" s="34"/>
      <c r="K130" s="106"/>
      <c r="L130" s="79"/>
      <c r="M130" s="34"/>
      <c r="N130" s="79"/>
      <c r="O130" s="31"/>
      <c r="P130" s="53"/>
      <c r="Q130" s="40"/>
      <c r="S130" s="41" t="str">
        <f t="shared" si="59"/>
        <v/>
      </c>
      <c r="T130" s="41" t="str">
        <f t="shared" si="60"/>
        <v/>
      </c>
      <c r="U130" s="41" t="str">
        <f t="shared" si="72"/>
        <v/>
      </c>
      <c r="W130" s="74" t="str">
        <f>IF('Job Database'!$X130="", "", 'Job Database'!$X130)</f>
        <v/>
      </c>
      <c r="Y130" s="41" t="str">
        <f>IF($W130="", "", IF(COUNTIF($I$11:$I$3035, $W130)&gt;0, "", MAX($Y$10:$Y129)+1))</f>
        <v/>
      </c>
      <c r="Z130" s="41">
        <v>120</v>
      </c>
      <c r="AA130" s="58" t="str">
        <f t="shared" si="73"/>
        <v/>
      </c>
      <c r="AC130" s="41" t="str">
        <f t="shared" si="61"/>
        <v/>
      </c>
      <c r="AE130" s="41" t="str">
        <f t="shared" si="74"/>
        <v/>
      </c>
      <c r="AJ130" s="154" t="str">
        <f t="shared" si="75"/>
        <v/>
      </c>
      <c r="AL130" s="120" t="str">
        <f t="shared" si="76"/>
        <v/>
      </c>
      <c r="AM130" s="104" t="str">
        <f t="shared" si="77"/>
        <v/>
      </c>
      <c r="AN130" s="104" t="str">
        <f t="shared" si="78"/>
        <v/>
      </c>
      <c r="AO130" s="104" t="str">
        <f t="shared" si="62"/>
        <v/>
      </c>
      <c r="AP130" s="104" t="str">
        <f t="shared" si="63"/>
        <v/>
      </c>
      <c r="AQ130" s="121" t="str">
        <f t="shared" si="79"/>
        <v/>
      </c>
      <c r="AS130" s="88" t="str">
        <f t="shared" si="64"/>
        <v/>
      </c>
      <c r="AT130" s="68" t="str">
        <f t="shared" si="80"/>
        <v/>
      </c>
      <c r="AU130" s="68" t="str">
        <f t="shared" si="81"/>
        <v/>
      </c>
      <c r="AV130" s="68" t="str">
        <f t="shared" si="82"/>
        <v/>
      </c>
      <c r="AW130" s="88" t="str">
        <f t="shared" si="65"/>
        <v/>
      </c>
      <c r="AZ130" s="88" t="str">
        <f t="shared" si="66"/>
        <v/>
      </c>
      <c r="BA130" s="68" t="str">
        <f t="shared" si="67"/>
        <v/>
      </c>
      <c r="BB130" s="68" t="str">
        <f t="shared" si="68"/>
        <v/>
      </c>
      <c r="BC130" s="68" t="str">
        <f t="shared" si="69"/>
        <v/>
      </c>
      <c r="BD130" s="69" t="str">
        <f t="shared" si="70"/>
        <v/>
      </c>
      <c r="BE130" s="69" t="str">
        <f t="shared" si="83"/>
        <v/>
      </c>
      <c r="BT130" s="138" t="str">
        <f t="shared" ca="1" si="84"/>
        <v/>
      </c>
      <c r="BU130" s="139" t="str">
        <f t="shared" ca="1" si="85"/>
        <v/>
      </c>
      <c r="BW130" s="138" t="str">
        <f t="shared" si="86"/>
        <v/>
      </c>
      <c r="BX130" s="104" t="str">
        <f t="shared" si="87"/>
        <v/>
      </c>
      <c r="BY130" s="139" t="str">
        <f t="shared" si="88"/>
        <v/>
      </c>
      <c r="CA130" s="138" t="str">
        <f t="shared" si="89"/>
        <v/>
      </c>
      <c r="CB130" s="104" t="str">
        <f t="shared" si="90"/>
        <v/>
      </c>
      <c r="CC130" s="139" t="str">
        <f t="shared" si="91"/>
        <v/>
      </c>
      <c r="CE130" s="162" t="str">
        <f t="shared" si="92"/>
        <v/>
      </c>
      <c r="CF130" s="163" t="str">
        <f t="shared" si="93"/>
        <v/>
      </c>
      <c r="CG130" s="164" t="str">
        <f t="shared" si="94"/>
        <v/>
      </c>
      <c r="CI130" s="162" t="str">
        <f t="shared" si="95"/>
        <v/>
      </c>
      <c r="CJ130" s="163" t="str">
        <f t="shared" si="98"/>
        <v/>
      </c>
      <c r="CK130" s="164" t="str">
        <f t="shared" si="99"/>
        <v/>
      </c>
      <c r="CM130" s="169" t="str">
        <f t="shared" si="96"/>
        <v/>
      </c>
      <c r="CN130" s="139" t="str">
        <f t="shared" si="97"/>
        <v/>
      </c>
      <c r="CP130" s="41" t="str">
        <f>IF($CM130="", "", COUNTIF($CM$11:$CM$3035, "&lt;"&amp;$CM130)+1+COUNTIF($CM$11:$CM130, $CM130)-1)</f>
        <v/>
      </c>
    </row>
    <row r="131" spans="1:94" x14ac:dyDescent="0.25">
      <c r="A131" s="40"/>
      <c r="B131" s="82" t="str">
        <f>IF($I131="", "", IFERROR(INDEX('Job Database'!$AE$11:$AE$3035, MATCH($I131, 'Job Database'!$X$11:$X$3035, 0)), ""))</f>
        <v/>
      </c>
      <c r="C131" s="69" t="str">
        <f>IF($I131="", "", IF(COUNTIF('Job Database'!$X$11:$X$3035, $I131)=0, $AC$5, $AC$4))</f>
        <v/>
      </c>
      <c r="D131" s="40"/>
      <c r="E131" s="85" t="str">
        <f>IF($I131="", "", IF(IFERROR(INDEX('Job Database'!$M$11:$M$3035, MATCH($I131, 'Job Database'!$X$11:$X$3035, 0)), "")="", "", IFERROR(INDEX('Job Database'!$M$11:$M$3035, MATCH($I131, 'Job Database'!$X$11:$X$3035, 0)), "")))</f>
        <v/>
      </c>
      <c r="F131" s="40"/>
      <c r="G131" s="88" t="str">
        <f t="shared" si="71"/>
        <v/>
      </c>
      <c r="H131" s="40"/>
      <c r="I131" s="24"/>
      <c r="J131" s="34"/>
      <c r="K131" s="106"/>
      <c r="L131" s="79"/>
      <c r="M131" s="34"/>
      <c r="N131" s="79"/>
      <c r="O131" s="31"/>
      <c r="P131" s="53"/>
      <c r="Q131" s="40"/>
      <c r="S131" s="41" t="str">
        <f t="shared" si="59"/>
        <v/>
      </c>
      <c r="T131" s="41" t="str">
        <f t="shared" si="60"/>
        <v/>
      </c>
      <c r="U131" s="41" t="str">
        <f t="shared" si="72"/>
        <v/>
      </c>
      <c r="W131" s="74" t="str">
        <f>IF('Job Database'!$X131="", "", 'Job Database'!$X131)</f>
        <v/>
      </c>
      <c r="Y131" s="41" t="str">
        <f>IF($W131="", "", IF(COUNTIF($I$11:$I$3035, $W131)&gt;0, "", MAX($Y$10:$Y130)+1))</f>
        <v/>
      </c>
      <c r="Z131" s="41">
        <v>121</v>
      </c>
      <c r="AA131" s="58" t="str">
        <f t="shared" si="73"/>
        <v/>
      </c>
      <c r="AC131" s="41" t="str">
        <f t="shared" si="61"/>
        <v/>
      </c>
      <c r="AE131" s="41" t="str">
        <f t="shared" si="74"/>
        <v/>
      </c>
      <c r="AJ131" s="154" t="str">
        <f t="shared" si="75"/>
        <v/>
      </c>
      <c r="AL131" s="120" t="str">
        <f t="shared" si="76"/>
        <v/>
      </c>
      <c r="AM131" s="104" t="str">
        <f t="shared" si="77"/>
        <v/>
      </c>
      <c r="AN131" s="104" t="str">
        <f t="shared" si="78"/>
        <v/>
      </c>
      <c r="AO131" s="104" t="str">
        <f t="shared" si="62"/>
        <v/>
      </c>
      <c r="AP131" s="104" t="str">
        <f t="shared" si="63"/>
        <v/>
      </c>
      <c r="AQ131" s="121" t="str">
        <f t="shared" si="79"/>
        <v/>
      </c>
      <c r="AS131" s="88" t="str">
        <f t="shared" si="64"/>
        <v/>
      </c>
      <c r="AT131" s="68" t="str">
        <f t="shared" si="80"/>
        <v/>
      </c>
      <c r="AU131" s="68" t="str">
        <f t="shared" si="81"/>
        <v/>
      </c>
      <c r="AV131" s="68" t="str">
        <f t="shared" si="82"/>
        <v/>
      </c>
      <c r="AW131" s="88" t="str">
        <f t="shared" si="65"/>
        <v/>
      </c>
      <c r="AZ131" s="88" t="str">
        <f t="shared" si="66"/>
        <v/>
      </c>
      <c r="BA131" s="68" t="str">
        <f t="shared" si="67"/>
        <v/>
      </c>
      <c r="BB131" s="68" t="str">
        <f t="shared" si="68"/>
        <v/>
      </c>
      <c r="BC131" s="68" t="str">
        <f t="shared" si="69"/>
        <v/>
      </c>
      <c r="BD131" s="69" t="str">
        <f t="shared" si="70"/>
        <v/>
      </c>
      <c r="BE131" s="69" t="str">
        <f t="shared" si="83"/>
        <v/>
      </c>
      <c r="BT131" s="138" t="str">
        <f t="shared" ca="1" si="84"/>
        <v/>
      </c>
      <c r="BU131" s="139" t="str">
        <f t="shared" ca="1" si="85"/>
        <v/>
      </c>
      <c r="BW131" s="138" t="str">
        <f t="shared" si="86"/>
        <v/>
      </c>
      <c r="BX131" s="104" t="str">
        <f t="shared" si="87"/>
        <v/>
      </c>
      <c r="BY131" s="139" t="str">
        <f t="shared" si="88"/>
        <v/>
      </c>
      <c r="CA131" s="138" t="str">
        <f t="shared" si="89"/>
        <v/>
      </c>
      <c r="CB131" s="104" t="str">
        <f t="shared" si="90"/>
        <v/>
      </c>
      <c r="CC131" s="139" t="str">
        <f t="shared" si="91"/>
        <v/>
      </c>
      <c r="CE131" s="162" t="str">
        <f t="shared" si="92"/>
        <v/>
      </c>
      <c r="CF131" s="163" t="str">
        <f t="shared" si="93"/>
        <v/>
      </c>
      <c r="CG131" s="164" t="str">
        <f t="shared" si="94"/>
        <v/>
      </c>
      <c r="CI131" s="162" t="str">
        <f t="shared" si="95"/>
        <v/>
      </c>
      <c r="CJ131" s="163" t="str">
        <f t="shared" si="98"/>
        <v/>
      </c>
      <c r="CK131" s="164" t="str">
        <f t="shared" si="99"/>
        <v/>
      </c>
      <c r="CM131" s="169" t="str">
        <f t="shared" si="96"/>
        <v/>
      </c>
      <c r="CN131" s="139" t="str">
        <f t="shared" si="97"/>
        <v/>
      </c>
      <c r="CP131" s="41" t="str">
        <f>IF($CM131="", "", COUNTIF($CM$11:$CM$3035, "&lt;"&amp;$CM131)+1+COUNTIF($CM$11:$CM131, $CM131)-1)</f>
        <v/>
      </c>
    </row>
    <row r="132" spans="1:94" x14ac:dyDescent="0.25">
      <c r="A132" s="40"/>
      <c r="B132" s="82" t="str">
        <f>IF($I132="", "", IFERROR(INDEX('Job Database'!$AE$11:$AE$3035, MATCH($I132, 'Job Database'!$X$11:$X$3035, 0)), ""))</f>
        <v/>
      </c>
      <c r="C132" s="69" t="str">
        <f>IF($I132="", "", IF(COUNTIF('Job Database'!$X$11:$X$3035, $I132)=0, $AC$5, $AC$4))</f>
        <v/>
      </c>
      <c r="D132" s="40"/>
      <c r="E132" s="85" t="str">
        <f>IF($I132="", "", IF(IFERROR(INDEX('Job Database'!$M$11:$M$3035, MATCH($I132, 'Job Database'!$X$11:$X$3035, 0)), "")="", "", IFERROR(INDEX('Job Database'!$M$11:$M$3035, MATCH($I132, 'Job Database'!$X$11:$X$3035, 0)), "")))</f>
        <v/>
      </c>
      <c r="F132" s="40"/>
      <c r="G132" s="88" t="str">
        <f t="shared" si="71"/>
        <v/>
      </c>
      <c r="H132" s="40"/>
      <c r="I132" s="24"/>
      <c r="J132" s="34"/>
      <c r="K132" s="106"/>
      <c r="L132" s="79"/>
      <c r="M132" s="34"/>
      <c r="N132" s="79"/>
      <c r="O132" s="31"/>
      <c r="P132" s="53"/>
      <c r="Q132" s="40"/>
      <c r="S132" s="41" t="str">
        <f t="shared" si="59"/>
        <v/>
      </c>
      <c r="T132" s="41" t="str">
        <f t="shared" si="60"/>
        <v/>
      </c>
      <c r="U132" s="41" t="str">
        <f t="shared" si="72"/>
        <v/>
      </c>
      <c r="W132" s="74" t="str">
        <f>IF('Job Database'!$X132="", "", 'Job Database'!$X132)</f>
        <v/>
      </c>
      <c r="Y132" s="41" t="str">
        <f>IF($W132="", "", IF(COUNTIF($I$11:$I$3035, $W132)&gt;0, "", MAX($Y$10:$Y131)+1))</f>
        <v/>
      </c>
      <c r="Z132" s="41">
        <v>122</v>
      </c>
      <c r="AA132" s="58" t="str">
        <f t="shared" si="73"/>
        <v/>
      </c>
      <c r="AC132" s="41" t="str">
        <f t="shared" si="61"/>
        <v/>
      </c>
      <c r="AE132" s="41" t="str">
        <f t="shared" si="74"/>
        <v/>
      </c>
      <c r="AJ132" s="154" t="str">
        <f t="shared" si="75"/>
        <v/>
      </c>
      <c r="AL132" s="120" t="str">
        <f t="shared" si="76"/>
        <v/>
      </c>
      <c r="AM132" s="104" t="str">
        <f t="shared" si="77"/>
        <v/>
      </c>
      <c r="AN132" s="104" t="str">
        <f t="shared" si="78"/>
        <v/>
      </c>
      <c r="AO132" s="104" t="str">
        <f t="shared" si="62"/>
        <v/>
      </c>
      <c r="AP132" s="104" t="str">
        <f t="shared" si="63"/>
        <v/>
      </c>
      <c r="AQ132" s="121" t="str">
        <f t="shared" si="79"/>
        <v/>
      </c>
      <c r="AS132" s="88" t="str">
        <f t="shared" si="64"/>
        <v/>
      </c>
      <c r="AT132" s="68" t="str">
        <f t="shared" si="80"/>
        <v/>
      </c>
      <c r="AU132" s="68" t="str">
        <f t="shared" si="81"/>
        <v/>
      </c>
      <c r="AV132" s="68" t="str">
        <f t="shared" si="82"/>
        <v/>
      </c>
      <c r="AW132" s="88" t="str">
        <f t="shared" si="65"/>
        <v/>
      </c>
      <c r="AZ132" s="88" t="str">
        <f t="shared" si="66"/>
        <v/>
      </c>
      <c r="BA132" s="68" t="str">
        <f t="shared" si="67"/>
        <v/>
      </c>
      <c r="BB132" s="68" t="str">
        <f t="shared" si="68"/>
        <v/>
      </c>
      <c r="BC132" s="68" t="str">
        <f t="shared" si="69"/>
        <v/>
      </c>
      <c r="BD132" s="69" t="str">
        <f t="shared" si="70"/>
        <v/>
      </c>
      <c r="BE132" s="69" t="str">
        <f t="shared" si="83"/>
        <v/>
      </c>
      <c r="BT132" s="138" t="str">
        <f t="shared" ca="1" si="84"/>
        <v/>
      </c>
      <c r="BU132" s="139" t="str">
        <f t="shared" ca="1" si="85"/>
        <v/>
      </c>
      <c r="BW132" s="138" t="str">
        <f t="shared" si="86"/>
        <v/>
      </c>
      <c r="BX132" s="104" t="str">
        <f t="shared" si="87"/>
        <v/>
      </c>
      <c r="BY132" s="139" t="str">
        <f t="shared" si="88"/>
        <v/>
      </c>
      <c r="CA132" s="138" t="str">
        <f t="shared" si="89"/>
        <v/>
      </c>
      <c r="CB132" s="104" t="str">
        <f t="shared" si="90"/>
        <v/>
      </c>
      <c r="CC132" s="139" t="str">
        <f t="shared" si="91"/>
        <v/>
      </c>
      <c r="CE132" s="162" t="str">
        <f t="shared" si="92"/>
        <v/>
      </c>
      <c r="CF132" s="163" t="str">
        <f t="shared" si="93"/>
        <v/>
      </c>
      <c r="CG132" s="164" t="str">
        <f t="shared" si="94"/>
        <v/>
      </c>
      <c r="CI132" s="162" t="str">
        <f t="shared" si="95"/>
        <v/>
      </c>
      <c r="CJ132" s="163" t="str">
        <f t="shared" si="98"/>
        <v/>
      </c>
      <c r="CK132" s="164" t="str">
        <f t="shared" si="99"/>
        <v/>
      </c>
      <c r="CM132" s="169" t="str">
        <f t="shared" si="96"/>
        <v/>
      </c>
      <c r="CN132" s="139" t="str">
        <f t="shared" si="97"/>
        <v/>
      </c>
      <c r="CP132" s="41" t="str">
        <f>IF($CM132="", "", COUNTIF($CM$11:$CM$3035, "&lt;"&amp;$CM132)+1+COUNTIF($CM$11:$CM132, $CM132)-1)</f>
        <v/>
      </c>
    </row>
    <row r="133" spans="1:94" x14ac:dyDescent="0.25">
      <c r="A133" s="40"/>
      <c r="B133" s="82" t="str">
        <f>IF($I133="", "", IFERROR(INDEX('Job Database'!$AE$11:$AE$3035, MATCH($I133, 'Job Database'!$X$11:$X$3035, 0)), ""))</f>
        <v/>
      </c>
      <c r="C133" s="69" t="str">
        <f>IF($I133="", "", IF(COUNTIF('Job Database'!$X$11:$X$3035, $I133)=0, $AC$5, $AC$4))</f>
        <v/>
      </c>
      <c r="D133" s="40"/>
      <c r="E133" s="85" t="str">
        <f>IF($I133="", "", IF(IFERROR(INDEX('Job Database'!$M$11:$M$3035, MATCH($I133, 'Job Database'!$X$11:$X$3035, 0)), "")="", "", IFERROR(INDEX('Job Database'!$M$11:$M$3035, MATCH($I133, 'Job Database'!$X$11:$X$3035, 0)), "")))</f>
        <v/>
      </c>
      <c r="F133" s="40"/>
      <c r="G133" s="88" t="str">
        <f t="shared" si="71"/>
        <v/>
      </c>
      <c r="H133" s="40"/>
      <c r="I133" s="24"/>
      <c r="J133" s="34"/>
      <c r="K133" s="106"/>
      <c r="L133" s="79"/>
      <c r="M133" s="34"/>
      <c r="N133" s="79"/>
      <c r="O133" s="31"/>
      <c r="P133" s="53"/>
      <c r="Q133" s="40"/>
      <c r="S133" s="41" t="str">
        <f t="shared" si="59"/>
        <v/>
      </c>
      <c r="T133" s="41" t="str">
        <f t="shared" si="60"/>
        <v/>
      </c>
      <c r="U133" s="41" t="str">
        <f t="shared" si="72"/>
        <v/>
      </c>
      <c r="W133" s="74" t="str">
        <f>IF('Job Database'!$X133="", "", 'Job Database'!$X133)</f>
        <v/>
      </c>
      <c r="Y133" s="41" t="str">
        <f>IF($W133="", "", IF(COUNTIF($I$11:$I$3035, $W133)&gt;0, "", MAX($Y$10:$Y132)+1))</f>
        <v/>
      </c>
      <c r="Z133" s="41">
        <v>123</v>
      </c>
      <c r="AA133" s="58" t="str">
        <f t="shared" si="73"/>
        <v/>
      </c>
      <c r="AC133" s="41" t="str">
        <f t="shared" si="61"/>
        <v/>
      </c>
      <c r="AE133" s="41" t="str">
        <f t="shared" si="74"/>
        <v/>
      </c>
      <c r="AJ133" s="154" t="str">
        <f t="shared" si="75"/>
        <v/>
      </c>
      <c r="AL133" s="120" t="str">
        <f t="shared" si="76"/>
        <v/>
      </c>
      <c r="AM133" s="104" t="str">
        <f t="shared" si="77"/>
        <v/>
      </c>
      <c r="AN133" s="104" t="str">
        <f t="shared" si="78"/>
        <v/>
      </c>
      <c r="AO133" s="104" t="str">
        <f t="shared" si="62"/>
        <v/>
      </c>
      <c r="AP133" s="104" t="str">
        <f t="shared" si="63"/>
        <v/>
      </c>
      <c r="AQ133" s="121" t="str">
        <f t="shared" si="79"/>
        <v/>
      </c>
      <c r="AS133" s="88" t="str">
        <f t="shared" si="64"/>
        <v/>
      </c>
      <c r="AT133" s="68" t="str">
        <f t="shared" si="80"/>
        <v/>
      </c>
      <c r="AU133" s="68" t="str">
        <f t="shared" si="81"/>
        <v/>
      </c>
      <c r="AV133" s="68" t="str">
        <f t="shared" si="82"/>
        <v/>
      </c>
      <c r="AW133" s="88" t="str">
        <f t="shared" si="65"/>
        <v/>
      </c>
      <c r="AZ133" s="88" t="str">
        <f t="shared" si="66"/>
        <v/>
      </c>
      <c r="BA133" s="68" t="str">
        <f t="shared" si="67"/>
        <v/>
      </c>
      <c r="BB133" s="68" t="str">
        <f t="shared" si="68"/>
        <v/>
      </c>
      <c r="BC133" s="68" t="str">
        <f t="shared" si="69"/>
        <v/>
      </c>
      <c r="BD133" s="69" t="str">
        <f t="shared" si="70"/>
        <v/>
      </c>
      <c r="BE133" s="69" t="str">
        <f t="shared" si="83"/>
        <v/>
      </c>
      <c r="BT133" s="138" t="str">
        <f t="shared" ca="1" si="84"/>
        <v/>
      </c>
      <c r="BU133" s="139" t="str">
        <f t="shared" ca="1" si="85"/>
        <v/>
      </c>
      <c r="BW133" s="138" t="str">
        <f t="shared" si="86"/>
        <v/>
      </c>
      <c r="BX133" s="104" t="str">
        <f t="shared" si="87"/>
        <v/>
      </c>
      <c r="BY133" s="139" t="str">
        <f t="shared" si="88"/>
        <v/>
      </c>
      <c r="CA133" s="138" t="str">
        <f t="shared" si="89"/>
        <v/>
      </c>
      <c r="CB133" s="104" t="str">
        <f t="shared" si="90"/>
        <v/>
      </c>
      <c r="CC133" s="139" t="str">
        <f t="shared" si="91"/>
        <v/>
      </c>
      <c r="CE133" s="162" t="str">
        <f t="shared" si="92"/>
        <v/>
      </c>
      <c r="CF133" s="163" t="str">
        <f t="shared" si="93"/>
        <v/>
      </c>
      <c r="CG133" s="164" t="str">
        <f t="shared" si="94"/>
        <v/>
      </c>
      <c r="CI133" s="162" t="str">
        <f t="shared" si="95"/>
        <v/>
      </c>
      <c r="CJ133" s="163" t="str">
        <f t="shared" si="98"/>
        <v/>
      </c>
      <c r="CK133" s="164" t="str">
        <f t="shared" si="99"/>
        <v/>
      </c>
      <c r="CM133" s="169" t="str">
        <f t="shared" si="96"/>
        <v/>
      </c>
      <c r="CN133" s="139" t="str">
        <f t="shared" si="97"/>
        <v/>
      </c>
      <c r="CP133" s="41" t="str">
        <f>IF($CM133="", "", COUNTIF($CM$11:$CM$3035, "&lt;"&amp;$CM133)+1+COUNTIF($CM$11:$CM133, $CM133)-1)</f>
        <v/>
      </c>
    </row>
    <row r="134" spans="1:94" x14ac:dyDescent="0.25">
      <c r="A134" s="40"/>
      <c r="B134" s="82" t="str">
        <f>IF($I134="", "", IFERROR(INDEX('Job Database'!$AE$11:$AE$3035, MATCH($I134, 'Job Database'!$X$11:$X$3035, 0)), ""))</f>
        <v/>
      </c>
      <c r="C134" s="69" t="str">
        <f>IF($I134="", "", IF(COUNTIF('Job Database'!$X$11:$X$3035, $I134)=0, $AC$5, $AC$4))</f>
        <v/>
      </c>
      <c r="D134" s="40"/>
      <c r="E134" s="85" t="str">
        <f>IF($I134="", "", IF(IFERROR(INDEX('Job Database'!$M$11:$M$3035, MATCH($I134, 'Job Database'!$X$11:$X$3035, 0)), "")="", "", IFERROR(INDEX('Job Database'!$M$11:$M$3035, MATCH($I134, 'Job Database'!$X$11:$X$3035, 0)), "")))</f>
        <v/>
      </c>
      <c r="F134" s="40"/>
      <c r="G134" s="88" t="str">
        <f t="shared" si="71"/>
        <v/>
      </c>
      <c r="H134" s="40"/>
      <c r="I134" s="24"/>
      <c r="J134" s="34"/>
      <c r="K134" s="106"/>
      <c r="L134" s="79"/>
      <c r="M134" s="34"/>
      <c r="N134" s="79"/>
      <c r="O134" s="31"/>
      <c r="P134" s="53"/>
      <c r="Q134" s="40"/>
      <c r="S134" s="41" t="str">
        <f t="shared" si="59"/>
        <v/>
      </c>
      <c r="T134" s="41" t="str">
        <f t="shared" si="60"/>
        <v/>
      </c>
      <c r="U134" s="41" t="str">
        <f t="shared" si="72"/>
        <v/>
      </c>
      <c r="W134" s="74" t="str">
        <f>IF('Job Database'!$X134="", "", 'Job Database'!$X134)</f>
        <v/>
      </c>
      <c r="Y134" s="41" t="str">
        <f>IF($W134="", "", IF(COUNTIF($I$11:$I$3035, $W134)&gt;0, "", MAX($Y$10:$Y133)+1))</f>
        <v/>
      </c>
      <c r="Z134" s="41">
        <v>124</v>
      </c>
      <c r="AA134" s="58" t="str">
        <f t="shared" si="73"/>
        <v/>
      </c>
      <c r="AC134" s="41" t="str">
        <f t="shared" si="61"/>
        <v/>
      </c>
      <c r="AE134" s="41" t="str">
        <f t="shared" si="74"/>
        <v/>
      </c>
      <c r="AJ134" s="154" t="str">
        <f t="shared" si="75"/>
        <v/>
      </c>
      <c r="AL134" s="120" t="str">
        <f t="shared" si="76"/>
        <v/>
      </c>
      <c r="AM134" s="104" t="str">
        <f t="shared" si="77"/>
        <v/>
      </c>
      <c r="AN134" s="104" t="str">
        <f t="shared" si="78"/>
        <v/>
      </c>
      <c r="AO134" s="104" t="str">
        <f t="shared" si="62"/>
        <v/>
      </c>
      <c r="AP134" s="104" t="str">
        <f t="shared" si="63"/>
        <v/>
      </c>
      <c r="AQ134" s="121" t="str">
        <f t="shared" si="79"/>
        <v/>
      </c>
      <c r="AS134" s="88" t="str">
        <f t="shared" si="64"/>
        <v/>
      </c>
      <c r="AT134" s="68" t="str">
        <f t="shared" si="80"/>
        <v/>
      </c>
      <c r="AU134" s="68" t="str">
        <f t="shared" si="81"/>
        <v/>
      </c>
      <c r="AV134" s="68" t="str">
        <f t="shared" si="82"/>
        <v/>
      </c>
      <c r="AW134" s="88" t="str">
        <f t="shared" si="65"/>
        <v/>
      </c>
      <c r="AZ134" s="88" t="str">
        <f t="shared" si="66"/>
        <v/>
      </c>
      <c r="BA134" s="68" t="str">
        <f t="shared" si="67"/>
        <v/>
      </c>
      <c r="BB134" s="68" t="str">
        <f t="shared" si="68"/>
        <v/>
      </c>
      <c r="BC134" s="68" t="str">
        <f t="shared" si="69"/>
        <v/>
      </c>
      <c r="BD134" s="69" t="str">
        <f t="shared" si="70"/>
        <v/>
      </c>
      <c r="BE134" s="69" t="str">
        <f t="shared" si="83"/>
        <v/>
      </c>
      <c r="BT134" s="138" t="str">
        <f t="shared" ca="1" si="84"/>
        <v/>
      </c>
      <c r="BU134" s="139" t="str">
        <f t="shared" ca="1" si="85"/>
        <v/>
      </c>
      <c r="BW134" s="138" t="str">
        <f t="shared" si="86"/>
        <v/>
      </c>
      <c r="BX134" s="104" t="str">
        <f t="shared" si="87"/>
        <v/>
      </c>
      <c r="BY134" s="139" t="str">
        <f t="shared" si="88"/>
        <v/>
      </c>
      <c r="CA134" s="138" t="str">
        <f t="shared" si="89"/>
        <v/>
      </c>
      <c r="CB134" s="104" t="str">
        <f t="shared" si="90"/>
        <v/>
      </c>
      <c r="CC134" s="139" t="str">
        <f t="shared" si="91"/>
        <v/>
      </c>
      <c r="CE134" s="162" t="str">
        <f t="shared" si="92"/>
        <v/>
      </c>
      <c r="CF134" s="163" t="str">
        <f t="shared" si="93"/>
        <v/>
      </c>
      <c r="CG134" s="164" t="str">
        <f t="shared" si="94"/>
        <v/>
      </c>
      <c r="CI134" s="162" t="str">
        <f t="shared" si="95"/>
        <v/>
      </c>
      <c r="CJ134" s="163" t="str">
        <f t="shared" si="98"/>
        <v/>
      </c>
      <c r="CK134" s="164" t="str">
        <f t="shared" si="99"/>
        <v/>
      </c>
      <c r="CM134" s="169" t="str">
        <f t="shared" si="96"/>
        <v/>
      </c>
      <c r="CN134" s="139" t="str">
        <f t="shared" si="97"/>
        <v/>
      </c>
      <c r="CP134" s="41" t="str">
        <f>IF($CM134="", "", COUNTIF($CM$11:$CM$3035, "&lt;"&amp;$CM134)+1+COUNTIF($CM$11:$CM134, $CM134)-1)</f>
        <v/>
      </c>
    </row>
    <row r="135" spans="1:94" x14ac:dyDescent="0.25">
      <c r="A135" s="40"/>
      <c r="B135" s="82" t="str">
        <f>IF($I135="", "", IFERROR(INDEX('Job Database'!$AE$11:$AE$3035, MATCH($I135, 'Job Database'!$X$11:$X$3035, 0)), ""))</f>
        <v/>
      </c>
      <c r="C135" s="69" t="str">
        <f>IF($I135="", "", IF(COUNTIF('Job Database'!$X$11:$X$3035, $I135)=0, $AC$5, $AC$4))</f>
        <v/>
      </c>
      <c r="D135" s="40"/>
      <c r="E135" s="85" t="str">
        <f>IF($I135="", "", IF(IFERROR(INDEX('Job Database'!$M$11:$M$3035, MATCH($I135, 'Job Database'!$X$11:$X$3035, 0)), "")="", "", IFERROR(INDEX('Job Database'!$M$11:$M$3035, MATCH($I135, 'Job Database'!$X$11:$X$3035, 0)), "")))</f>
        <v/>
      </c>
      <c r="F135" s="40"/>
      <c r="G135" s="88" t="str">
        <f t="shared" si="71"/>
        <v/>
      </c>
      <c r="H135" s="40"/>
      <c r="I135" s="24"/>
      <c r="J135" s="34"/>
      <c r="K135" s="106"/>
      <c r="L135" s="79"/>
      <c r="M135" s="34"/>
      <c r="N135" s="79"/>
      <c r="O135" s="31"/>
      <c r="P135" s="53"/>
      <c r="Q135" s="40"/>
      <c r="S135" s="41" t="str">
        <f t="shared" si="59"/>
        <v/>
      </c>
      <c r="T135" s="41" t="str">
        <f t="shared" si="60"/>
        <v/>
      </c>
      <c r="U135" s="41" t="str">
        <f t="shared" si="72"/>
        <v/>
      </c>
      <c r="W135" s="74" t="str">
        <f>IF('Job Database'!$X135="", "", 'Job Database'!$X135)</f>
        <v/>
      </c>
      <c r="Y135" s="41" t="str">
        <f>IF($W135="", "", IF(COUNTIF($I$11:$I$3035, $W135)&gt;0, "", MAX($Y$10:$Y134)+1))</f>
        <v/>
      </c>
      <c r="Z135" s="41">
        <v>125</v>
      </c>
      <c r="AA135" s="58" t="str">
        <f t="shared" si="73"/>
        <v/>
      </c>
      <c r="AC135" s="41" t="str">
        <f t="shared" si="61"/>
        <v/>
      </c>
      <c r="AE135" s="41" t="str">
        <f t="shared" si="74"/>
        <v/>
      </c>
      <c r="AJ135" s="154" t="str">
        <f t="shared" si="75"/>
        <v/>
      </c>
      <c r="AL135" s="120" t="str">
        <f t="shared" si="76"/>
        <v/>
      </c>
      <c r="AM135" s="104" t="str">
        <f t="shared" si="77"/>
        <v/>
      </c>
      <c r="AN135" s="104" t="str">
        <f t="shared" si="78"/>
        <v/>
      </c>
      <c r="AO135" s="104" t="str">
        <f t="shared" si="62"/>
        <v/>
      </c>
      <c r="AP135" s="104" t="str">
        <f t="shared" si="63"/>
        <v/>
      </c>
      <c r="AQ135" s="121" t="str">
        <f t="shared" si="79"/>
        <v/>
      </c>
      <c r="AS135" s="88" t="str">
        <f t="shared" si="64"/>
        <v/>
      </c>
      <c r="AT135" s="68" t="str">
        <f t="shared" si="80"/>
        <v/>
      </c>
      <c r="AU135" s="68" t="str">
        <f t="shared" si="81"/>
        <v/>
      </c>
      <c r="AV135" s="68" t="str">
        <f t="shared" si="82"/>
        <v/>
      </c>
      <c r="AW135" s="88" t="str">
        <f t="shared" si="65"/>
        <v/>
      </c>
      <c r="AZ135" s="88" t="str">
        <f t="shared" si="66"/>
        <v/>
      </c>
      <c r="BA135" s="68" t="str">
        <f t="shared" si="67"/>
        <v/>
      </c>
      <c r="BB135" s="68" t="str">
        <f t="shared" si="68"/>
        <v/>
      </c>
      <c r="BC135" s="68" t="str">
        <f t="shared" si="69"/>
        <v/>
      </c>
      <c r="BD135" s="69" t="str">
        <f t="shared" si="70"/>
        <v/>
      </c>
      <c r="BE135" s="69" t="str">
        <f t="shared" si="83"/>
        <v/>
      </c>
      <c r="BT135" s="138" t="str">
        <f t="shared" ca="1" si="84"/>
        <v/>
      </c>
      <c r="BU135" s="139" t="str">
        <f t="shared" ca="1" si="85"/>
        <v/>
      </c>
      <c r="BW135" s="138" t="str">
        <f t="shared" si="86"/>
        <v/>
      </c>
      <c r="BX135" s="104" t="str">
        <f t="shared" si="87"/>
        <v/>
      </c>
      <c r="BY135" s="139" t="str">
        <f t="shared" si="88"/>
        <v/>
      </c>
      <c r="CA135" s="138" t="str">
        <f t="shared" si="89"/>
        <v/>
      </c>
      <c r="CB135" s="104" t="str">
        <f t="shared" si="90"/>
        <v/>
      </c>
      <c r="CC135" s="139" t="str">
        <f t="shared" si="91"/>
        <v/>
      </c>
      <c r="CE135" s="162" t="str">
        <f t="shared" si="92"/>
        <v/>
      </c>
      <c r="CF135" s="163" t="str">
        <f t="shared" si="93"/>
        <v/>
      </c>
      <c r="CG135" s="164" t="str">
        <f t="shared" si="94"/>
        <v/>
      </c>
      <c r="CI135" s="162" t="str">
        <f t="shared" si="95"/>
        <v/>
      </c>
      <c r="CJ135" s="163" t="str">
        <f t="shared" si="98"/>
        <v/>
      </c>
      <c r="CK135" s="164" t="str">
        <f t="shared" si="99"/>
        <v/>
      </c>
      <c r="CM135" s="169" t="str">
        <f t="shared" si="96"/>
        <v/>
      </c>
      <c r="CN135" s="139" t="str">
        <f t="shared" si="97"/>
        <v/>
      </c>
      <c r="CP135" s="41" t="str">
        <f>IF($CM135="", "", COUNTIF($CM$11:$CM$3035, "&lt;"&amp;$CM135)+1+COUNTIF($CM$11:$CM135, $CM135)-1)</f>
        <v/>
      </c>
    </row>
    <row r="136" spans="1:94" x14ac:dyDescent="0.25">
      <c r="A136" s="40"/>
      <c r="B136" s="82" t="str">
        <f>IF($I136="", "", IFERROR(INDEX('Job Database'!$AE$11:$AE$3035, MATCH($I136, 'Job Database'!$X$11:$X$3035, 0)), ""))</f>
        <v/>
      </c>
      <c r="C136" s="69" t="str">
        <f>IF($I136="", "", IF(COUNTIF('Job Database'!$X$11:$X$3035, $I136)=0, $AC$5, $AC$4))</f>
        <v/>
      </c>
      <c r="D136" s="40"/>
      <c r="E136" s="85" t="str">
        <f>IF($I136="", "", IF(IFERROR(INDEX('Job Database'!$M$11:$M$3035, MATCH($I136, 'Job Database'!$X$11:$X$3035, 0)), "")="", "", IFERROR(INDEX('Job Database'!$M$11:$M$3035, MATCH($I136, 'Job Database'!$X$11:$X$3035, 0)), "")))</f>
        <v/>
      </c>
      <c r="F136" s="40"/>
      <c r="G136" s="88" t="str">
        <f t="shared" si="71"/>
        <v/>
      </c>
      <c r="H136" s="40"/>
      <c r="I136" s="24"/>
      <c r="J136" s="34"/>
      <c r="K136" s="106"/>
      <c r="L136" s="79"/>
      <c r="M136" s="34"/>
      <c r="N136" s="79"/>
      <c r="O136" s="31"/>
      <c r="P136" s="53"/>
      <c r="Q136" s="40"/>
      <c r="S136" s="41" t="str">
        <f t="shared" si="59"/>
        <v/>
      </c>
      <c r="T136" s="41" t="str">
        <f t="shared" si="60"/>
        <v/>
      </c>
      <c r="U136" s="41" t="str">
        <f t="shared" si="72"/>
        <v/>
      </c>
      <c r="W136" s="74" t="str">
        <f>IF('Job Database'!$X136="", "", 'Job Database'!$X136)</f>
        <v/>
      </c>
      <c r="Y136" s="41" t="str">
        <f>IF($W136="", "", IF(COUNTIF($I$11:$I$3035, $W136)&gt;0, "", MAX($Y$10:$Y135)+1))</f>
        <v/>
      </c>
      <c r="Z136" s="41">
        <v>126</v>
      </c>
      <c r="AA136" s="58" t="str">
        <f t="shared" si="73"/>
        <v/>
      </c>
      <c r="AC136" s="41" t="str">
        <f t="shared" si="61"/>
        <v/>
      </c>
      <c r="AE136" s="41" t="str">
        <f t="shared" si="74"/>
        <v/>
      </c>
      <c r="AJ136" s="154" t="str">
        <f t="shared" si="75"/>
        <v/>
      </c>
      <c r="AL136" s="120" t="str">
        <f t="shared" si="76"/>
        <v/>
      </c>
      <c r="AM136" s="104" t="str">
        <f t="shared" si="77"/>
        <v/>
      </c>
      <c r="AN136" s="104" t="str">
        <f t="shared" si="78"/>
        <v/>
      </c>
      <c r="AO136" s="104" t="str">
        <f t="shared" si="62"/>
        <v/>
      </c>
      <c r="AP136" s="104" t="str">
        <f t="shared" si="63"/>
        <v/>
      </c>
      <c r="AQ136" s="121" t="str">
        <f t="shared" si="79"/>
        <v/>
      </c>
      <c r="AS136" s="88" t="str">
        <f t="shared" si="64"/>
        <v/>
      </c>
      <c r="AT136" s="68" t="str">
        <f t="shared" si="80"/>
        <v/>
      </c>
      <c r="AU136" s="68" t="str">
        <f t="shared" si="81"/>
        <v/>
      </c>
      <c r="AV136" s="68" t="str">
        <f t="shared" si="82"/>
        <v/>
      </c>
      <c r="AW136" s="88" t="str">
        <f t="shared" si="65"/>
        <v/>
      </c>
      <c r="AZ136" s="88" t="str">
        <f t="shared" si="66"/>
        <v/>
      </c>
      <c r="BA136" s="68" t="str">
        <f t="shared" si="67"/>
        <v/>
      </c>
      <c r="BB136" s="68" t="str">
        <f t="shared" si="68"/>
        <v/>
      </c>
      <c r="BC136" s="68" t="str">
        <f t="shared" si="69"/>
        <v/>
      </c>
      <c r="BD136" s="69" t="str">
        <f t="shared" si="70"/>
        <v/>
      </c>
      <c r="BE136" s="69" t="str">
        <f t="shared" si="83"/>
        <v/>
      </c>
      <c r="BT136" s="138" t="str">
        <f t="shared" ca="1" si="84"/>
        <v/>
      </c>
      <c r="BU136" s="139" t="str">
        <f t="shared" ca="1" si="85"/>
        <v/>
      </c>
      <c r="BW136" s="138" t="str">
        <f t="shared" si="86"/>
        <v/>
      </c>
      <c r="BX136" s="104" t="str">
        <f t="shared" si="87"/>
        <v/>
      </c>
      <c r="BY136" s="139" t="str">
        <f t="shared" si="88"/>
        <v/>
      </c>
      <c r="CA136" s="138" t="str">
        <f t="shared" si="89"/>
        <v/>
      </c>
      <c r="CB136" s="104" t="str">
        <f t="shared" si="90"/>
        <v/>
      </c>
      <c r="CC136" s="139" t="str">
        <f t="shared" si="91"/>
        <v/>
      </c>
      <c r="CE136" s="162" t="str">
        <f t="shared" si="92"/>
        <v/>
      </c>
      <c r="CF136" s="163" t="str">
        <f t="shared" si="93"/>
        <v/>
      </c>
      <c r="CG136" s="164" t="str">
        <f t="shared" si="94"/>
        <v/>
      </c>
      <c r="CI136" s="162" t="str">
        <f t="shared" si="95"/>
        <v/>
      </c>
      <c r="CJ136" s="163" t="str">
        <f t="shared" si="98"/>
        <v/>
      </c>
      <c r="CK136" s="164" t="str">
        <f t="shared" si="99"/>
        <v/>
      </c>
      <c r="CM136" s="169" t="str">
        <f t="shared" si="96"/>
        <v/>
      </c>
      <c r="CN136" s="139" t="str">
        <f t="shared" si="97"/>
        <v/>
      </c>
      <c r="CP136" s="41" t="str">
        <f>IF($CM136="", "", COUNTIF($CM$11:$CM$3035, "&lt;"&amp;$CM136)+1+COUNTIF($CM$11:$CM136, $CM136)-1)</f>
        <v/>
      </c>
    </row>
    <row r="137" spans="1:94" x14ac:dyDescent="0.25">
      <c r="A137" s="40"/>
      <c r="B137" s="82" t="str">
        <f>IF($I137="", "", IFERROR(INDEX('Job Database'!$AE$11:$AE$3035, MATCH($I137, 'Job Database'!$X$11:$X$3035, 0)), ""))</f>
        <v/>
      </c>
      <c r="C137" s="69" t="str">
        <f>IF($I137="", "", IF(COUNTIF('Job Database'!$X$11:$X$3035, $I137)=0, $AC$5, $AC$4))</f>
        <v/>
      </c>
      <c r="D137" s="40"/>
      <c r="E137" s="85" t="str">
        <f>IF($I137="", "", IF(IFERROR(INDEX('Job Database'!$M$11:$M$3035, MATCH($I137, 'Job Database'!$X$11:$X$3035, 0)), "")="", "", IFERROR(INDEX('Job Database'!$M$11:$M$3035, MATCH($I137, 'Job Database'!$X$11:$X$3035, 0)), "")))</f>
        <v/>
      </c>
      <c r="F137" s="40"/>
      <c r="G137" s="88" t="str">
        <f t="shared" si="71"/>
        <v/>
      </c>
      <c r="H137" s="40"/>
      <c r="I137" s="24"/>
      <c r="J137" s="34"/>
      <c r="K137" s="106"/>
      <c r="L137" s="79"/>
      <c r="M137" s="34"/>
      <c r="N137" s="79"/>
      <c r="O137" s="31"/>
      <c r="P137" s="53"/>
      <c r="Q137" s="40"/>
      <c r="S137" s="41" t="str">
        <f t="shared" si="59"/>
        <v/>
      </c>
      <c r="T137" s="41" t="str">
        <f t="shared" si="60"/>
        <v/>
      </c>
      <c r="U137" s="41" t="str">
        <f t="shared" si="72"/>
        <v/>
      </c>
      <c r="W137" s="74" t="str">
        <f>IF('Job Database'!$X137="", "", 'Job Database'!$X137)</f>
        <v/>
      </c>
      <c r="Y137" s="41" t="str">
        <f>IF($W137="", "", IF(COUNTIF($I$11:$I$3035, $W137)&gt;0, "", MAX($Y$10:$Y136)+1))</f>
        <v/>
      </c>
      <c r="Z137" s="41">
        <v>127</v>
      </c>
      <c r="AA137" s="58" t="str">
        <f t="shared" si="73"/>
        <v/>
      </c>
      <c r="AC137" s="41" t="str">
        <f t="shared" si="61"/>
        <v/>
      </c>
      <c r="AE137" s="41" t="str">
        <f t="shared" si="74"/>
        <v/>
      </c>
      <c r="AJ137" s="154" t="str">
        <f t="shared" si="75"/>
        <v/>
      </c>
      <c r="AL137" s="120" t="str">
        <f t="shared" si="76"/>
        <v/>
      </c>
      <c r="AM137" s="104" t="str">
        <f t="shared" si="77"/>
        <v/>
      </c>
      <c r="AN137" s="104" t="str">
        <f t="shared" si="78"/>
        <v/>
      </c>
      <c r="AO137" s="104" t="str">
        <f t="shared" si="62"/>
        <v/>
      </c>
      <c r="AP137" s="104" t="str">
        <f t="shared" si="63"/>
        <v/>
      </c>
      <c r="AQ137" s="121" t="str">
        <f t="shared" si="79"/>
        <v/>
      </c>
      <c r="AS137" s="88" t="str">
        <f t="shared" si="64"/>
        <v/>
      </c>
      <c r="AT137" s="68" t="str">
        <f t="shared" si="80"/>
        <v/>
      </c>
      <c r="AU137" s="68" t="str">
        <f t="shared" si="81"/>
        <v/>
      </c>
      <c r="AV137" s="68" t="str">
        <f t="shared" si="82"/>
        <v/>
      </c>
      <c r="AW137" s="88" t="str">
        <f t="shared" si="65"/>
        <v/>
      </c>
      <c r="AZ137" s="88" t="str">
        <f t="shared" si="66"/>
        <v/>
      </c>
      <c r="BA137" s="68" t="str">
        <f t="shared" si="67"/>
        <v/>
      </c>
      <c r="BB137" s="68" t="str">
        <f t="shared" si="68"/>
        <v/>
      </c>
      <c r="BC137" s="68" t="str">
        <f t="shared" si="69"/>
        <v/>
      </c>
      <c r="BD137" s="69" t="str">
        <f t="shared" si="70"/>
        <v/>
      </c>
      <c r="BE137" s="69" t="str">
        <f t="shared" si="83"/>
        <v/>
      </c>
      <c r="BT137" s="138" t="str">
        <f t="shared" ca="1" si="84"/>
        <v/>
      </c>
      <c r="BU137" s="139" t="str">
        <f t="shared" ca="1" si="85"/>
        <v/>
      </c>
      <c r="BW137" s="138" t="str">
        <f t="shared" si="86"/>
        <v/>
      </c>
      <c r="BX137" s="104" t="str">
        <f t="shared" si="87"/>
        <v/>
      </c>
      <c r="BY137" s="139" t="str">
        <f t="shared" si="88"/>
        <v/>
      </c>
      <c r="CA137" s="138" t="str">
        <f t="shared" si="89"/>
        <v/>
      </c>
      <c r="CB137" s="104" t="str">
        <f t="shared" si="90"/>
        <v/>
      </c>
      <c r="CC137" s="139" t="str">
        <f t="shared" si="91"/>
        <v/>
      </c>
      <c r="CE137" s="162" t="str">
        <f t="shared" si="92"/>
        <v/>
      </c>
      <c r="CF137" s="163" t="str">
        <f t="shared" si="93"/>
        <v/>
      </c>
      <c r="CG137" s="164" t="str">
        <f t="shared" si="94"/>
        <v/>
      </c>
      <c r="CI137" s="162" t="str">
        <f t="shared" si="95"/>
        <v/>
      </c>
      <c r="CJ137" s="163" t="str">
        <f t="shared" si="98"/>
        <v/>
      </c>
      <c r="CK137" s="164" t="str">
        <f t="shared" si="99"/>
        <v/>
      </c>
      <c r="CM137" s="169" t="str">
        <f t="shared" si="96"/>
        <v/>
      </c>
      <c r="CN137" s="139" t="str">
        <f t="shared" si="97"/>
        <v/>
      </c>
      <c r="CP137" s="41" t="str">
        <f>IF($CM137="", "", COUNTIF($CM$11:$CM$3035, "&lt;"&amp;$CM137)+1+COUNTIF($CM$11:$CM137, $CM137)-1)</f>
        <v/>
      </c>
    </row>
    <row r="138" spans="1:94" x14ac:dyDescent="0.25">
      <c r="A138" s="40"/>
      <c r="B138" s="82" t="str">
        <f>IF($I138="", "", IFERROR(INDEX('Job Database'!$AE$11:$AE$3035, MATCH($I138, 'Job Database'!$X$11:$X$3035, 0)), ""))</f>
        <v/>
      </c>
      <c r="C138" s="69" t="str">
        <f>IF($I138="", "", IF(COUNTIF('Job Database'!$X$11:$X$3035, $I138)=0, $AC$5, $AC$4))</f>
        <v/>
      </c>
      <c r="D138" s="40"/>
      <c r="E138" s="85" t="str">
        <f>IF($I138="", "", IF(IFERROR(INDEX('Job Database'!$M$11:$M$3035, MATCH($I138, 'Job Database'!$X$11:$X$3035, 0)), "")="", "", IFERROR(INDEX('Job Database'!$M$11:$M$3035, MATCH($I138, 'Job Database'!$X$11:$X$3035, 0)), "")))</f>
        <v/>
      </c>
      <c r="F138" s="40"/>
      <c r="G138" s="88" t="str">
        <f t="shared" si="71"/>
        <v/>
      </c>
      <c r="H138" s="40"/>
      <c r="I138" s="24"/>
      <c r="J138" s="34"/>
      <c r="K138" s="106"/>
      <c r="L138" s="79"/>
      <c r="M138" s="34"/>
      <c r="N138" s="79"/>
      <c r="O138" s="31"/>
      <c r="P138" s="53"/>
      <c r="Q138" s="40"/>
      <c r="S138" s="41" t="str">
        <f t="shared" si="59"/>
        <v/>
      </c>
      <c r="T138" s="41" t="str">
        <f t="shared" si="60"/>
        <v/>
      </c>
      <c r="U138" s="41" t="str">
        <f t="shared" si="72"/>
        <v/>
      </c>
      <c r="W138" s="74" t="str">
        <f>IF('Job Database'!$X138="", "", 'Job Database'!$X138)</f>
        <v/>
      </c>
      <c r="Y138" s="41" t="str">
        <f>IF($W138="", "", IF(COUNTIF($I$11:$I$3035, $W138)&gt;0, "", MAX($Y$10:$Y137)+1))</f>
        <v/>
      </c>
      <c r="Z138" s="41">
        <v>128</v>
      </c>
      <c r="AA138" s="58" t="str">
        <f t="shared" si="73"/>
        <v/>
      </c>
      <c r="AC138" s="41" t="str">
        <f t="shared" si="61"/>
        <v/>
      </c>
      <c r="AE138" s="41" t="str">
        <f t="shared" si="74"/>
        <v/>
      </c>
      <c r="AJ138" s="154" t="str">
        <f t="shared" si="75"/>
        <v/>
      </c>
      <c r="AL138" s="120" t="str">
        <f t="shared" si="76"/>
        <v/>
      </c>
      <c r="AM138" s="104" t="str">
        <f t="shared" si="77"/>
        <v/>
      </c>
      <c r="AN138" s="104" t="str">
        <f t="shared" si="78"/>
        <v/>
      </c>
      <c r="AO138" s="104" t="str">
        <f t="shared" si="62"/>
        <v/>
      </c>
      <c r="AP138" s="104" t="str">
        <f t="shared" si="63"/>
        <v/>
      </c>
      <c r="AQ138" s="121" t="str">
        <f t="shared" si="79"/>
        <v/>
      </c>
      <c r="AS138" s="88" t="str">
        <f t="shared" si="64"/>
        <v/>
      </c>
      <c r="AT138" s="68" t="str">
        <f t="shared" si="80"/>
        <v/>
      </c>
      <c r="AU138" s="68" t="str">
        <f t="shared" si="81"/>
        <v/>
      </c>
      <c r="AV138" s="68" t="str">
        <f t="shared" si="82"/>
        <v/>
      </c>
      <c r="AW138" s="88" t="str">
        <f t="shared" si="65"/>
        <v/>
      </c>
      <c r="AZ138" s="88" t="str">
        <f t="shared" si="66"/>
        <v/>
      </c>
      <c r="BA138" s="68" t="str">
        <f t="shared" si="67"/>
        <v/>
      </c>
      <c r="BB138" s="68" t="str">
        <f t="shared" si="68"/>
        <v/>
      </c>
      <c r="BC138" s="68" t="str">
        <f t="shared" si="69"/>
        <v/>
      </c>
      <c r="BD138" s="69" t="str">
        <f t="shared" si="70"/>
        <v/>
      </c>
      <c r="BE138" s="69" t="str">
        <f t="shared" si="83"/>
        <v/>
      </c>
      <c r="BT138" s="138" t="str">
        <f t="shared" ca="1" si="84"/>
        <v/>
      </c>
      <c r="BU138" s="139" t="str">
        <f t="shared" ca="1" si="85"/>
        <v/>
      </c>
      <c r="BW138" s="138" t="str">
        <f t="shared" si="86"/>
        <v/>
      </c>
      <c r="BX138" s="104" t="str">
        <f t="shared" si="87"/>
        <v/>
      </c>
      <c r="BY138" s="139" t="str">
        <f t="shared" si="88"/>
        <v/>
      </c>
      <c r="CA138" s="138" t="str">
        <f t="shared" si="89"/>
        <v/>
      </c>
      <c r="CB138" s="104" t="str">
        <f t="shared" si="90"/>
        <v/>
      </c>
      <c r="CC138" s="139" t="str">
        <f t="shared" si="91"/>
        <v/>
      </c>
      <c r="CE138" s="162" t="str">
        <f t="shared" si="92"/>
        <v/>
      </c>
      <c r="CF138" s="163" t="str">
        <f t="shared" si="93"/>
        <v/>
      </c>
      <c r="CG138" s="164" t="str">
        <f t="shared" si="94"/>
        <v/>
      </c>
      <c r="CI138" s="162" t="str">
        <f t="shared" si="95"/>
        <v/>
      </c>
      <c r="CJ138" s="163" t="str">
        <f t="shared" si="98"/>
        <v/>
      </c>
      <c r="CK138" s="164" t="str">
        <f t="shared" si="99"/>
        <v/>
      </c>
      <c r="CM138" s="169" t="str">
        <f t="shared" si="96"/>
        <v/>
      </c>
      <c r="CN138" s="139" t="str">
        <f t="shared" si="97"/>
        <v/>
      </c>
      <c r="CP138" s="41" t="str">
        <f>IF($CM138="", "", COUNTIF($CM$11:$CM$3035, "&lt;"&amp;$CM138)+1+COUNTIF($CM$11:$CM138, $CM138)-1)</f>
        <v/>
      </c>
    </row>
    <row r="139" spans="1:94" x14ac:dyDescent="0.25">
      <c r="A139" s="40"/>
      <c r="B139" s="82" t="str">
        <f>IF($I139="", "", IFERROR(INDEX('Job Database'!$AE$11:$AE$3035, MATCH($I139, 'Job Database'!$X$11:$X$3035, 0)), ""))</f>
        <v/>
      </c>
      <c r="C139" s="69" t="str">
        <f>IF($I139="", "", IF(COUNTIF('Job Database'!$X$11:$X$3035, $I139)=0, $AC$5, $AC$4))</f>
        <v/>
      </c>
      <c r="D139" s="40"/>
      <c r="E139" s="85" t="str">
        <f>IF($I139="", "", IF(IFERROR(INDEX('Job Database'!$M$11:$M$3035, MATCH($I139, 'Job Database'!$X$11:$X$3035, 0)), "")="", "", IFERROR(INDEX('Job Database'!$M$11:$M$3035, MATCH($I139, 'Job Database'!$X$11:$X$3035, 0)), "")))</f>
        <v/>
      </c>
      <c r="F139" s="40"/>
      <c r="G139" s="88" t="str">
        <f t="shared" si="71"/>
        <v/>
      </c>
      <c r="H139" s="40"/>
      <c r="I139" s="24"/>
      <c r="J139" s="34"/>
      <c r="K139" s="106"/>
      <c r="L139" s="79"/>
      <c r="M139" s="34"/>
      <c r="N139" s="79"/>
      <c r="O139" s="31"/>
      <c r="P139" s="53"/>
      <c r="Q139" s="40"/>
      <c r="S139" s="41" t="str">
        <f t="shared" ref="S139:S202" si="100">IF($K139="", "", IF($AG$5&lt;=$K139, "X", ""))</f>
        <v/>
      </c>
      <c r="T139" s="41" t="str">
        <f t="shared" ref="T139:T202" si="101">IF($K139="", "", IF($AG$5&gt;$K139, "X", ""))</f>
        <v/>
      </c>
      <c r="U139" s="41" t="str">
        <f t="shared" si="72"/>
        <v/>
      </c>
      <c r="W139" s="74" t="str">
        <f>IF('Job Database'!$X139="", "", 'Job Database'!$X139)</f>
        <v/>
      </c>
      <c r="Y139" s="41" t="str">
        <f>IF($W139="", "", IF(COUNTIF($I$11:$I$3035, $W139)&gt;0, "", MAX($Y$10:$Y138)+1))</f>
        <v/>
      </c>
      <c r="Z139" s="41">
        <v>129</v>
      </c>
      <c r="AA139" s="58" t="str">
        <f t="shared" si="73"/>
        <v/>
      </c>
      <c r="AC139" s="41" t="str">
        <f t="shared" ref="AC139:AC202" si="102">IF($I139="", "", IF(COUNTIF($W$11:$W$3035, $I139)=0, "X", ""))</f>
        <v/>
      </c>
      <c r="AE139" s="41" t="str">
        <f t="shared" si="74"/>
        <v/>
      </c>
      <c r="AJ139" s="154" t="str">
        <f t="shared" si="75"/>
        <v/>
      </c>
      <c r="AL139" s="120" t="str">
        <f t="shared" si="76"/>
        <v/>
      </c>
      <c r="AM139" s="104" t="str">
        <f t="shared" si="77"/>
        <v/>
      </c>
      <c r="AN139" s="104" t="str">
        <f t="shared" si="78"/>
        <v/>
      </c>
      <c r="AO139" s="104" t="str">
        <f t="shared" ref="AO139:AO202" si="103">IF(COUNTIF($AZ139:$BE139, $AZ$5)&gt;0, "X", "")</f>
        <v/>
      </c>
      <c r="AP139" s="104" t="str">
        <f t="shared" ref="AP139:AP202" si="104">IF(COUNTIF($AZ139:$BE139, $AZ$4)&gt;0, "X", "")</f>
        <v/>
      </c>
      <c r="AQ139" s="121" t="str">
        <f t="shared" si="79"/>
        <v/>
      </c>
      <c r="AS139" s="88" t="str">
        <f t="shared" ref="AS139:AS202" si="105">IF(OR(NOT(J139=""), E139="", NOT($O139=""), NOT($P139="")), "", NETWORKDAYS(E139, $AG$5, $BJ$34:$BJ$57))</f>
        <v/>
      </c>
      <c r="AT139" s="68" t="str">
        <f t="shared" si="80"/>
        <v/>
      </c>
      <c r="AU139" s="68" t="str">
        <f t="shared" si="81"/>
        <v/>
      </c>
      <c r="AV139" s="68" t="str">
        <f t="shared" si="82"/>
        <v/>
      </c>
      <c r="AW139" s="88" t="str">
        <f t="shared" ref="AW139:AW202" si="106">IF(OR(NOT(O139=""), N139="", NOT($O139=""), NOT($P139="")), "", NETWORKDAYS(N139, $AG$5, $BJ$34:$BJ$57))</f>
        <v/>
      </c>
      <c r="AZ139" s="88" t="str">
        <f t="shared" ref="AZ139:AZ202" si="107">IF(OR(AS139="", $U139="X"), "", IF(AS139&gt;=AS$7, $AZ$4, IF(AS139&gt;=AS$9, $AZ$5, "")))</f>
        <v/>
      </c>
      <c r="BA139" s="68" t="str">
        <f t="shared" ref="BA139:BA202" si="108">IF(OR(AT139="", $U139="X"), "", IF(AT139&gt;=AT$7, $AZ$4, IF(AT139&gt;=AT$9, $AZ$5, "")))</f>
        <v/>
      </c>
      <c r="BB139" s="68" t="str">
        <f t="shared" ref="BB139:BB202" si="109">IF(OR(AU139="", $U139="X"), "", IF(AU139&gt;=AU$7, $AZ$4, IF(AU139&gt;=AU$9, $AZ$5, "")))</f>
        <v/>
      </c>
      <c r="BC139" s="68" t="str">
        <f t="shared" ref="BC139:BC202" si="110">IF(OR(AV139="", $U139="X"), "", IF(AV139&gt;=AV$7, $AZ$4, IF(AV139&gt;=AV$9, $AZ$5, "")))</f>
        <v/>
      </c>
      <c r="BD139" s="69" t="str">
        <f t="shared" ref="BD139:BD202" si="111">IF(OR(AW139="", $U139="X"), "", IF(AW139&gt;=AW$7, $AZ$4, IF(AW139&gt;=AW$9, $AZ$5, "")))</f>
        <v/>
      </c>
      <c r="BE139" s="69" t="str">
        <f t="shared" si="83"/>
        <v/>
      </c>
      <c r="BT139" s="138" t="str">
        <f t="shared" ca="1" si="84"/>
        <v/>
      </c>
      <c r="BU139" s="139" t="str">
        <f t="shared" ca="1" si="85"/>
        <v/>
      </c>
      <c r="BW139" s="138" t="str">
        <f t="shared" si="86"/>
        <v/>
      </c>
      <c r="BX139" s="104" t="str">
        <f t="shared" si="87"/>
        <v/>
      </c>
      <c r="BY139" s="139" t="str">
        <f t="shared" si="88"/>
        <v/>
      </c>
      <c r="CA139" s="138" t="str">
        <f t="shared" si="89"/>
        <v/>
      </c>
      <c r="CB139" s="104" t="str">
        <f t="shared" si="90"/>
        <v/>
      </c>
      <c r="CC139" s="139" t="str">
        <f t="shared" si="91"/>
        <v/>
      </c>
      <c r="CE139" s="162" t="str">
        <f t="shared" si="92"/>
        <v/>
      </c>
      <c r="CF139" s="163" t="str">
        <f t="shared" si="93"/>
        <v/>
      </c>
      <c r="CG139" s="164" t="str">
        <f t="shared" si="94"/>
        <v/>
      </c>
      <c r="CI139" s="162" t="str">
        <f t="shared" si="95"/>
        <v/>
      </c>
      <c r="CJ139" s="163" t="str">
        <f t="shared" si="98"/>
        <v/>
      </c>
      <c r="CK139" s="164" t="str">
        <f t="shared" si="99"/>
        <v/>
      </c>
      <c r="CM139" s="169" t="str">
        <f t="shared" si="96"/>
        <v/>
      </c>
      <c r="CN139" s="139" t="str">
        <f t="shared" si="97"/>
        <v/>
      </c>
      <c r="CP139" s="41" t="str">
        <f>IF($CM139="", "", COUNTIF($CM$11:$CM$3035, "&lt;"&amp;$CM139)+1+COUNTIF($CM$11:$CM139, $CM139)-1)</f>
        <v/>
      </c>
    </row>
    <row r="140" spans="1:94" x14ac:dyDescent="0.25">
      <c r="A140" s="40"/>
      <c r="B140" s="82" t="str">
        <f>IF($I140="", "", IFERROR(INDEX('Job Database'!$AE$11:$AE$3035, MATCH($I140, 'Job Database'!$X$11:$X$3035, 0)), ""))</f>
        <v/>
      </c>
      <c r="C140" s="69" t="str">
        <f>IF($I140="", "", IF(COUNTIF('Job Database'!$X$11:$X$3035, $I140)=0, $AC$5, $AC$4))</f>
        <v/>
      </c>
      <c r="D140" s="40"/>
      <c r="E140" s="85" t="str">
        <f>IF($I140="", "", IF(IFERROR(INDEX('Job Database'!$M$11:$M$3035, MATCH($I140, 'Job Database'!$X$11:$X$3035, 0)), "")="", "", IFERROR(INDEX('Job Database'!$M$11:$M$3035, MATCH($I140, 'Job Database'!$X$11:$X$3035, 0)), "")))</f>
        <v/>
      </c>
      <c r="F140" s="40"/>
      <c r="G140" s="88" t="str">
        <f t="shared" ref="G140:G203" si="112">$AJ140</f>
        <v/>
      </c>
      <c r="H140" s="40"/>
      <c r="I140" s="24"/>
      <c r="J140" s="34"/>
      <c r="K140" s="106"/>
      <c r="L140" s="79"/>
      <c r="M140" s="34"/>
      <c r="N140" s="79"/>
      <c r="O140" s="31"/>
      <c r="P140" s="53"/>
      <c r="Q140" s="40"/>
      <c r="S140" s="41" t="str">
        <f t="shared" si="100"/>
        <v/>
      </c>
      <c r="T140" s="41" t="str">
        <f t="shared" si="101"/>
        <v/>
      </c>
      <c r="U140" s="41" t="str">
        <f t="shared" ref="U140:U203" si="113">IF(OR($S140="X", $T140="X"), "X", "")</f>
        <v/>
      </c>
      <c r="W140" s="74" t="str">
        <f>IF('Job Database'!$X140="", "", 'Job Database'!$X140)</f>
        <v/>
      </c>
      <c r="Y140" s="41" t="str">
        <f>IF($W140="", "", IF(COUNTIF($I$11:$I$3035, $W140)&gt;0, "", MAX($Y$10:$Y139)+1))</f>
        <v/>
      </c>
      <c r="Z140" s="41">
        <v>130</v>
      </c>
      <c r="AA140" s="58" t="str">
        <f t="shared" ref="AA140:AA203" si="114">IFERROR(INDEX($W$11:$W$3035, MATCH($Z140, $Y$11:$Y$3035, 0)), "")</f>
        <v/>
      </c>
      <c r="AC140" s="41" t="str">
        <f t="shared" si="102"/>
        <v/>
      </c>
      <c r="AE140" s="41" t="str">
        <f t="shared" ref="AE140:AE203" si="115">IF($I140="", "", IF(COUNTIF($I$11:$I$3035, $I140)&gt;1, "X", ""))</f>
        <v/>
      </c>
      <c r="AJ140" s="154" t="str">
        <f t="shared" ref="AJ140:AJ203" si="116">IFERROR(INDEX($AL$10:$AQ$10, $AK$10, MATCH("X", $AL140:$AQ140, 0)), "")</f>
        <v/>
      </c>
      <c r="AL140" s="120" t="str">
        <f t="shared" ref="AL140:AL203" si="117">IF(AND(OR($O140=$AG$15, $O140=$AG$16), $P140=$AH$11), "X", "")</f>
        <v/>
      </c>
      <c r="AM140" s="104" t="str">
        <f t="shared" ref="AM140:AM203" si="118">IF(AND(OR($O140=$AG$15, $O140=$AG$16), $P140=$AH$13), "X", "")</f>
        <v/>
      </c>
      <c r="AN140" s="104" t="str">
        <f t="shared" ref="AN140:AN203" si="119">IF(AND(AL140="", AM140="", AP140="", AQ140="", AO140="", NOT($I140="")), "X", "")</f>
        <v/>
      </c>
      <c r="AO140" s="104" t="str">
        <f t="shared" si="103"/>
        <v/>
      </c>
      <c r="AP140" s="104" t="str">
        <f t="shared" si="104"/>
        <v/>
      </c>
      <c r="AQ140" s="121" t="str">
        <f t="shared" ref="AQ140:AQ203" si="120">IF(COUNTIF($AG$11:$AG$14, $O140)&gt;0, "X", "")</f>
        <v/>
      </c>
      <c r="AS140" s="88" t="str">
        <f t="shared" si="105"/>
        <v/>
      </c>
      <c r="AT140" s="68" t="str">
        <f t="shared" ref="AT140:AT203" si="121">IF(OR($J140="", NOT(L140=""), NOT($O140=""), NOT($P140="")), "", NETWORKDAYS($J140, $AG$5, $BJ$34:$BJ$57))</f>
        <v/>
      </c>
      <c r="AU140" s="68" t="str">
        <f t="shared" ref="AU140:AU203" si="122">IF(OR($L140="", NOT(M140=""), NOT($O140=""), NOT($P140="")), "", NETWORKDAYS($L140, $AG$5, $BJ$34:$BJ$57))</f>
        <v/>
      </c>
      <c r="AV140" s="68" t="str">
        <f t="shared" ref="AV140:AV203" si="123">IF(OR($M140="", NOT(N140=""), NOT($O140=""), NOT($P140="")), "", NETWORKDAYS($M140, $AG$5, $BJ$34:$BJ$57))</f>
        <v/>
      </c>
      <c r="AW140" s="88" t="str">
        <f t="shared" si="106"/>
        <v/>
      </c>
      <c r="AZ140" s="88" t="str">
        <f t="shared" si="107"/>
        <v/>
      </c>
      <c r="BA140" s="68" t="str">
        <f t="shared" si="108"/>
        <v/>
      </c>
      <c r="BB140" s="68" t="str">
        <f t="shared" si="109"/>
        <v/>
      </c>
      <c r="BC140" s="68" t="str">
        <f t="shared" si="110"/>
        <v/>
      </c>
      <c r="BD140" s="69" t="str">
        <f t="shared" si="111"/>
        <v/>
      </c>
      <c r="BE140" s="69" t="str">
        <f t="shared" ref="BE140:BE203" si="124">BD140</f>
        <v/>
      </c>
      <c r="BT140" s="138" t="str">
        <f t="shared" ref="BT140:BT203" ca="1" si="125">IF($BU140="X", "", IF(COUNTIF($CA140:$CC140, "X")&gt;0, "X", ""))</f>
        <v/>
      </c>
      <c r="BU140" s="139" t="str">
        <f t="shared" ref="BU140:BU203" ca="1" si="126">IF(OR($L140=$AG$5, $M140=$AG$5, $N140=$AG$5), "X", "")</f>
        <v/>
      </c>
      <c r="BW140" s="138" t="str">
        <f t="shared" ref="BW140:BW203" si="127">IF(L140="", "", NETWORKDAYS($AG$5, L140, $BJ$34:$BJ$57))</f>
        <v/>
      </c>
      <c r="BX140" s="104" t="str">
        <f t="shared" ref="BX140:BX203" si="128">IF(M140="", "", NETWORKDAYS($AG$5, M140, $BJ$34:$BJ$57))</f>
        <v/>
      </c>
      <c r="BY140" s="139" t="str">
        <f t="shared" ref="BY140:BY203" si="129">IF(N140="", "", NETWORKDAYS($AG$5, N140, $BJ$34:$BJ$57))</f>
        <v/>
      </c>
      <c r="CA140" s="138" t="str">
        <f t="shared" ref="CA140:CA203" si="130">IF(BW140&lt;0, "", IF(BW140&lt;=$CA$9, "X", ""))</f>
        <v/>
      </c>
      <c r="CB140" s="104" t="str">
        <f t="shared" ref="CB140:CB203" si="131">IF(BX140&lt;0, "", IF(BX140&lt;=$CA$9, "X", ""))</f>
        <v/>
      </c>
      <c r="CC140" s="139" t="str">
        <f t="shared" ref="CC140:CC203" si="132">IF(BY140&lt;0, "", IF(BY140&lt;=$CA$9, "X", ""))</f>
        <v/>
      </c>
      <c r="CE140" s="162" t="str">
        <f t="shared" ref="CE140:CE203" si="133">IF(L140="", "", IF(L140=$AG$5, L140, ""))</f>
        <v/>
      </c>
      <c r="CF140" s="163" t="str">
        <f t="shared" ref="CF140:CF203" si="134">IF(M140="", "", IF(M140=$AG$5, M140, ""))</f>
        <v/>
      </c>
      <c r="CG140" s="164" t="str">
        <f t="shared" ref="CG140:CG203" si="135">IF(N140="", "", IF(N140=$AG$5, N140, ""))</f>
        <v/>
      </c>
      <c r="CI140" s="162" t="str">
        <f t="shared" ref="CI140:CI203" si="136">IF(CA140="", "", L140)</f>
        <v/>
      </c>
      <c r="CJ140" s="163" t="str">
        <f t="shared" si="98"/>
        <v/>
      </c>
      <c r="CK140" s="164" t="str">
        <f t="shared" si="99"/>
        <v/>
      </c>
      <c r="CM140" s="169" t="str">
        <f t="shared" ref="CM140:CM203" si="137">IF(NOT($CE140=""), $CE140, IF(NOT($CF140=""), $CF140, IF(NOT($CG140=""), $CG140, IF(NOT($CI140=""), $CI140, IF(NOT($CJ140=""), $CJ140, IF(NOT($CK140=""), $CK140, ""))))))</f>
        <v/>
      </c>
      <c r="CN140" s="139" t="str">
        <f t="shared" ref="CN140:CN203" si="138">IF(NOT($CE140=""), "TODAY - 1st Interview", IF(NOT($CF140=""), "TODAY - 2nd Interview", IF(NOT($CG140=""), "TODAY - 3rd Interview", IF(NOT($CI140=""), "Alert - 1st Interview", IF(NOT($CJ140=""), "Alert - 2nd Interview", IF(NOT($CK140=""), "Alert - 3rd Interview", ""))))))</f>
        <v/>
      </c>
      <c r="CP140" s="41" t="str">
        <f>IF($CM140="", "", COUNTIF($CM$11:$CM$3035, "&lt;"&amp;$CM140)+1+COUNTIF($CM$11:$CM140, $CM140)-1)</f>
        <v/>
      </c>
    </row>
    <row r="141" spans="1:94" x14ac:dyDescent="0.25">
      <c r="A141" s="40"/>
      <c r="B141" s="82" t="str">
        <f>IF($I141="", "", IFERROR(INDEX('Job Database'!$AE$11:$AE$3035, MATCH($I141, 'Job Database'!$X$11:$X$3035, 0)), ""))</f>
        <v/>
      </c>
      <c r="C141" s="69" t="str">
        <f>IF($I141="", "", IF(COUNTIF('Job Database'!$X$11:$X$3035, $I141)=0, $AC$5, $AC$4))</f>
        <v/>
      </c>
      <c r="D141" s="40"/>
      <c r="E141" s="85" t="str">
        <f>IF($I141="", "", IF(IFERROR(INDEX('Job Database'!$M$11:$M$3035, MATCH($I141, 'Job Database'!$X$11:$X$3035, 0)), "")="", "", IFERROR(INDEX('Job Database'!$M$11:$M$3035, MATCH($I141, 'Job Database'!$X$11:$X$3035, 0)), "")))</f>
        <v/>
      </c>
      <c r="F141" s="40"/>
      <c r="G141" s="88" t="str">
        <f t="shared" si="112"/>
        <v/>
      </c>
      <c r="H141" s="40"/>
      <c r="I141" s="24"/>
      <c r="J141" s="34"/>
      <c r="K141" s="106"/>
      <c r="L141" s="79"/>
      <c r="M141" s="34"/>
      <c r="N141" s="79"/>
      <c r="O141" s="31"/>
      <c r="P141" s="53"/>
      <c r="Q141" s="40"/>
      <c r="S141" s="41" t="str">
        <f t="shared" si="100"/>
        <v/>
      </c>
      <c r="T141" s="41" t="str">
        <f t="shared" si="101"/>
        <v/>
      </c>
      <c r="U141" s="41" t="str">
        <f t="shared" si="113"/>
        <v/>
      </c>
      <c r="W141" s="74" t="str">
        <f>IF('Job Database'!$X141="", "", 'Job Database'!$X141)</f>
        <v/>
      </c>
      <c r="Y141" s="41" t="str">
        <f>IF($W141="", "", IF(COUNTIF($I$11:$I$3035, $W141)&gt;0, "", MAX($Y$10:$Y140)+1))</f>
        <v/>
      </c>
      <c r="Z141" s="41">
        <v>131</v>
      </c>
      <c r="AA141" s="58" t="str">
        <f t="shared" si="114"/>
        <v/>
      </c>
      <c r="AC141" s="41" t="str">
        <f t="shared" si="102"/>
        <v/>
      </c>
      <c r="AE141" s="41" t="str">
        <f t="shared" si="115"/>
        <v/>
      </c>
      <c r="AJ141" s="154" t="str">
        <f t="shared" si="116"/>
        <v/>
      </c>
      <c r="AL141" s="120" t="str">
        <f t="shared" si="117"/>
        <v/>
      </c>
      <c r="AM141" s="104" t="str">
        <f t="shared" si="118"/>
        <v/>
      </c>
      <c r="AN141" s="104" t="str">
        <f t="shared" si="119"/>
        <v/>
      </c>
      <c r="AO141" s="104" t="str">
        <f t="shared" si="103"/>
        <v/>
      </c>
      <c r="AP141" s="104" t="str">
        <f t="shared" si="104"/>
        <v/>
      </c>
      <c r="AQ141" s="121" t="str">
        <f t="shared" si="120"/>
        <v/>
      </c>
      <c r="AS141" s="88" t="str">
        <f t="shared" si="105"/>
        <v/>
      </c>
      <c r="AT141" s="68" t="str">
        <f t="shared" si="121"/>
        <v/>
      </c>
      <c r="AU141" s="68" t="str">
        <f t="shared" si="122"/>
        <v/>
      </c>
      <c r="AV141" s="68" t="str">
        <f t="shared" si="123"/>
        <v/>
      </c>
      <c r="AW141" s="88" t="str">
        <f t="shared" si="106"/>
        <v/>
      </c>
      <c r="AZ141" s="88" t="str">
        <f t="shared" si="107"/>
        <v/>
      </c>
      <c r="BA141" s="68" t="str">
        <f t="shared" si="108"/>
        <v/>
      </c>
      <c r="BB141" s="68" t="str">
        <f t="shared" si="109"/>
        <v/>
      </c>
      <c r="BC141" s="68" t="str">
        <f t="shared" si="110"/>
        <v/>
      </c>
      <c r="BD141" s="69" t="str">
        <f t="shared" si="111"/>
        <v/>
      </c>
      <c r="BE141" s="69" t="str">
        <f t="shared" si="124"/>
        <v/>
      </c>
      <c r="BT141" s="138" t="str">
        <f t="shared" ca="1" si="125"/>
        <v/>
      </c>
      <c r="BU141" s="139" t="str">
        <f t="shared" ca="1" si="126"/>
        <v/>
      </c>
      <c r="BW141" s="138" t="str">
        <f t="shared" si="127"/>
        <v/>
      </c>
      <c r="BX141" s="104" t="str">
        <f t="shared" si="128"/>
        <v/>
      </c>
      <c r="BY141" s="139" t="str">
        <f t="shared" si="129"/>
        <v/>
      </c>
      <c r="CA141" s="138" t="str">
        <f t="shared" si="130"/>
        <v/>
      </c>
      <c r="CB141" s="104" t="str">
        <f t="shared" si="131"/>
        <v/>
      </c>
      <c r="CC141" s="139" t="str">
        <f t="shared" si="132"/>
        <v/>
      </c>
      <c r="CE141" s="162" t="str">
        <f t="shared" si="133"/>
        <v/>
      </c>
      <c r="CF141" s="163" t="str">
        <f t="shared" si="134"/>
        <v/>
      </c>
      <c r="CG141" s="164" t="str">
        <f t="shared" si="135"/>
        <v/>
      </c>
      <c r="CI141" s="162" t="str">
        <f t="shared" si="136"/>
        <v/>
      </c>
      <c r="CJ141" s="163" t="str">
        <f t="shared" si="98"/>
        <v/>
      </c>
      <c r="CK141" s="164" t="str">
        <f t="shared" si="99"/>
        <v/>
      </c>
      <c r="CM141" s="169" t="str">
        <f t="shared" si="137"/>
        <v/>
      </c>
      <c r="CN141" s="139" t="str">
        <f t="shared" si="138"/>
        <v/>
      </c>
      <c r="CP141" s="41" t="str">
        <f>IF($CM141="", "", COUNTIF($CM$11:$CM$3035, "&lt;"&amp;$CM141)+1+COUNTIF($CM$11:$CM141, $CM141)-1)</f>
        <v/>
      </c>
    </row>
    <row r="142" spans="1:94" x14ac:dyDescent="0.25">
      <c r="A142" s="40"/>
      <c r="B142" s="82" t="str">
        <f>IF($I142="", "", IFERROR(INDEX('Job Database'!$AE$11:$AE$3035, MATCH($I142, 'Job Database'!$X$11:$X$3035, 0)), ""))</f>
        <v/>
      </c>
      <c r="C142" s="69" t="str">
        <f>IF($I142="", "", IF(COUNTIF('Job Database'!$X$11:$X$3035, $I142)=0, $AC$5, $AC$4))</f>
        <v/>
      </c>
      <c r="D142" s="40"/>
      <c r="E142" s="85" t="str">
        <f>IF($I142="", "", IF(IFERROR(INDEX('Job Database'!$M$11:$M$3035, MATCH($I142, 'Job Database'!$X$11:$X$3035, 0)), "")="", "", IFERROR(INDEX('Job Database'!$M$11:$M$3035, MATCH($I142, 'Job Database'!$X$11:$X$3035, 0)), "")))</f>
        <v/>
      </c>
      <c r="F142" s="40"/>
      <c r="G142" s="88" t="str">
        <f t="shared" si="112"/>
        <v/>
      </c>
      <c r="H142" s="40"/>
      <c r="I142" s="24"/>
      <c r="J142" s="34"/>
      <c r="K142" s="106"/>
      <c r="L142" s="79"/>
      <c r="M142" s="34"/>
      <c r="N142" s="79"/>
      <c r="O142" s="31"/>
      <c r="P142" s="53"/>
      <c r="Q142" s="40"/>
      <c r="S142" s="41" t="str">
        <f t="shared" si="100"/>
        <v/>
      </c>
      <c r="T142" s="41" t="str">
        <f t="shared" si="101"/>
        <v/>
      </c>
      <c r="U142" s="41" t="str">
        <f t="shared" si="113"/>
        <v/>
      </c>
      <c r="W142" s="74" t="str">
        <f>IF('Job Database'!$X142="", "", 'Job Database'!$X142)</f>
        <v/>
      </c>
      <c r="Y142" s="41" t="str">
        <f>IF($W142="", "", IF(COUNTIF($I$11:$I$3035, $W142)&gt;0, "", MAX($Y$10:$Y141)+1))</f>
        <v/>
      </c>
      <c r="Z142" s="41">
        <v>132</v>
      </c>
      <c r="AA142" s="58" t="str">
        <f t="shared" si="114"/>
        <v/>
      </c>
      <c r="AC142" s="41" t="str">
        <f t="shared" si="102"/>
        <v/>
      </c>
      <c r="AE142" s="41" t="str">
        <f t="shared" si="115"/>
        <v/>
      </c>
      <c r="AJ142" s="154" t="str">
        <f t="shared" si="116"/>
        <v/>
      </c>
      <c r="AL142" s="120" t="str">
        <f t="shared" si="117"/>
        <v/>
      </c>
      <c r="AM142" s="104" t="str">
        <f t="shared" si="118"/>
        <v/>
      </c>
      <c r="AN142" s="104" t="str">
        <f t="shared" si="119"/>
        <v/>
      </c>
      <c r="AO142" s="104" t="str">
        <f t="shared" si="103"/>
        <v/>
      </c>
      <c r="AP142" s="104" t="str">
        <f t="shared" si="104"/>
        <v/>
      </c>
      <c r="AQ142" s="121" t="str">
        <f t="shared" si="120"/>
        <v/>
      </c>
      <c r="AS142" s="88" t="str">
        <f t="shared" si="105"/>
        <v/>
      </c>
      <c r="AT142" s="68" t="str">
        <f t="shared" si="121"/>
        <v/>
      </c>
      <c r="AU142" s="68" t="str">
        <f t="shared" si="122"/>
        <v/>
      </c>
      <c r="AV142" s="68" t="str">
        <f t="shared" si="123"/>
        <v/>
      </c>
      <c r="AW142" s="88" t="str">
        <f t="shared" si="106"/>
        <v/>
      </c>
      <c r="AZ142" s="88" t="str">
        <f t="shared" si="107"/>
        <v/>
      </c>
      <c r="BA142" s="68" t="str">
        <f t="shared" si="108"/>
        <v/>
      </c>
      <c r="BB142" s="68" t="str">
        <f t="shared" si="109"/>
        <v/>
      </c>
      <c r="BC142" s="68" t="str">
        <f t="shared" si="110"/>
        <v/>
      </c>
      <c r="BD142" s="69" t="str">
        <f t="shared" si="111"/>
        <v/>
      </c>
      <c r="BE142" s="69" t="str">
        <f t="shared" si="124"/>
        <v/>
      </c>
      <c r="BT142" s="138" t="str">
        <f t="shared" ca="1" si="125"/>
        <v/>
      </c>
      <c r="BU142" s="139" t="str">
        <f t="shared" ca="1" si="126"/>
        <v/>
      </c>
      <c r="BW142" s="138" t="str">
        <f t="shared" si="127"/>
        <v/>
      </c>
      <c r="BX142" s="104" t="str">
        <f t="shared" si="128"/>
        <v/>
      </c>
      <c r="BY142" s="139" t="str">
        <f t="shared" si="129"/>
        <v/>
      </c>
      <c r="CA142" s="138" t="str">
        <f t="shared" si="130"/>
        <v/>
      </c>
      <c r="CB142" s="104" t="str">
        <f t="shared" si="131"/>
        <v/>
      </c>
      <c r="CC142" s="139" t="str">
        <f t="shared" si="132"/>
        <v/>
      </c>
      <c r="CE142" s="162" t="str">
        <f t="shared" si="133"/>
        <v/>
      </c>
      <c r="CF142" s="163" t="str">
        <f t="shared" si="134"/>
        <v/>
      </c>
      <c r="CG142" s="164" t="str">
        <f t="shared" si="135"/>
        <v/>
      </c>
      <c r="CI142" s="162" t="str">
        <f t="shared" si="136"/>
        <v/>
      </c>
      <c r="CJ142" s="163" t="str">
        <f t="shared" si="98"/>
        <v/>
      </c>
      <c r="CK142" s="164" t="str">
        <f t="shared" si="99"/>
        <v/>
      </c>
      <c r="CM142" s="169" t="str">
        <f t="shared" si="137"/>
        <v/>
      </c>
      <c r="CN142" s="139" t="str">
        <f t="shared" si="138"/>
        <v/>
      </c>
      <c r="CP142" s="41" t="str">
        <f>IF($CM142="", "", COUNTIF($CM$11:$CM$3035, "&lt;"&amp;$CM142)+1+COUNTIF($CM$11:$CM142, $CM142)-1)</f>
        <v/>
      </c>
    </row>
    <row r="143" spans="1:94" x14ac:dyDescent="0.25">
      <c r="A143" s="40"/>
      <c r="B143" s="82" t="str">
        <f>IF($I143="", "", IFERROR(INDEX('Job Database'!$AE$11:$AE$3035, MATCH($I143, 'Job Database'!$X$11:$X$3035, 0)), ""))</f>
        <v/>
      </c>
      <c r="C143" s="69" t="str">
        <f>IF($I143="", "", IF(COUNTIF('Job Database'!$X$11:$X$3035, $I143)=0, $AC$5, $AC$4))</f>
        <v/>
      </c>
      <c r="D143" s="40"/>
      <c r="E143" s="85" t="str">
        <f>IF($I143="", "", IF(IFERROR(INDEX('Job Database'!$M$11:$M$3035, MATCH($I143, 'Job Database'!$X$11:$X$3035, 0)), "")="", "", IFERROR(INDEX('Job Database'!$M$11:$M$3035, MATCH($I143, 'Job Database'!$X$11:$X$3035, 0)), "")))</f>
        <v/>
      </c>
      <c r="F143" s="40"/>
      <c r="G143" s="88" t="str">
        <f t="shared" si="112"/>
        <v/>
      </c>
      <c r="H143" s="40"/>
      <c r="I143" s="24"/>
      <c r="J143" s="34"/>
      <c r="K143" s="106"/>
      <c r="L143" s="79"/>
      <c r="M143" s="34"/>
      <c r="N143" s="79"/>
      <c r="O143" s="31"/>
      <c r="P143" s="53"/>
      <c r="Q143" s="40"/>
      <c r="S143" s="41" t="str">
        <f t="shared" si="100"/>
        <v/>
      </c>
      <c r="T143" s="41" t="str">
        <f t="shared" si="101"/>
        <v/>
      </c>
      <c r="U143" s="41" t="str">
        <f t="shared" si="113"/>
        <v/>
      </c>
      <c r="W143" s="74" t="str">
        <f>IF('Job Database'!$X143="", "", 'Job Database'!$X143)</f>
        <v/>
      </c>
      <c r="Y143" s="41" t="str">
        <f>IF($W143="", "", IF(COUNTIF($I$11:$I$3035, $W143)&gt;0, "", MAX($Y$10:$Y142)+1))</f>
        <v/>
      </c>
      <c r="Z143" s="41">
        <v>133</v>
      </c>
      <c r="AA143" s="58" t="str">
        <f t="shared" si="114"/>
        <v/>
      </c>
      <c r="AC143" s="41" t="str">
        <f t="shared" si="102"/>
        <v/>
      </c>
      <c r="AE143" s="41" t="str">
        <f t="shared" si="115"/>
        <v/>
      </c>
      <c r="AJ143" s="154" t="str">
        <f t="shared" si="116"/>
        <v/>
      </c>
      <c r="AL143" s="120" t="str">
        <f t="shared" si="117"/>
        <v/>
      </c>
      <c r="AM143" s="104" t="str">
        <f t="shared" si="118"/>
        <v/>
      </c>
      <c r="AN143" s="104" t="str">
        <f t="shared" si="119"/>
        <v/>
      </c>
      <c r="AO143" s="104" t="str">
        <f t="shared" si="103"/>
        <v/>
      </c>
      <c r="AP143" s="104" t="str">
        <f t="shared" si="104"/>
        <v/>
      </c>
      <c r="AQ143" s="121" t="str">
        <f t="shared" si="120"/>
        <v/>
      </c>
      <c r="AS143" s="88" t="str">
        <f t="shared" si="105"/>
        <v/>
      </c>
      <c r="AT143" s="68" t="str">
        <f t="shared" si="121"/>
        <v/>
      </c>
      <c r="AU143" s="68" t="str">
        <f t="shared" si="122"/>
        <v/>
      </c>
      <c r="AV143" s="68" t="str">
        <f t="shared" si="123"/>
        <v/>
      </c>
      <c r="AW143" s="88" t="str">
        <f t="shared" si="106"/>
        <v/>
      </c>
      <c r="AZ143" s="88" t="str">
        <f t="shared" si="107"/>
        <v/>
      </c>
      <c r="BA143" s="68" t="str">
        <f t="shared" si="108"/>
        <v/>
      </c>
      <c r="BB143" s="68" t="str">
        <f t="shared" si="109"/>
        <v/>
      </c>
      <c r="BC143" s="68" t="str">
        <f t="shared" si="110"/>
        <v/>
      </c>
      <c r="BD143" s="69" t="str">
        <f t="shared" si="111"/>
        <v/>
      </c>
      <c r="BE143" s="69" t="str">
        <f t="shared" si="124"/>
        <v/>
      </c>
      <c r="BT143" s="138" t="str">
        <f t="shared" ca="1" si="125"/>
        <v/>
      </c>
      <c r="BU143" s="139" t="str">
        <f t="shared" ca="1" si="126"/>
        <v/>
      </c>
      <c r="BW143" s="138" t="str">
        <f t="shared" si="127"/>
        <v/>
      </c>
      <c r="BX143" s="104" t="str">
        <f t="shared" si="128"/>
        <v/>
      </c>
      <c r="BY143" s="139" t="str">
        <f t="shared" si="129"/>
        <v/>
      </c>
      <c r="CA143" s="138" t="str">
        <f t="shared" si="130"/>
        <v/>
      </c>
      <c r="CB143" s="104" t="str">
        <f t="shared" si="131"/>
        <v/>
      </c>
      <c r="CC143" s="139" t="str">
        <f t="shared" si="132"/>
        <v/>
      </c>
      <c r="CE143" s="162" t="str">
        <f t="shared" si="133"/>
        <v/>
      </c>
      <c r="CF143" s="163" t="str">
        <f t="shared" si="134"/>
        <v/>
      </c>
      <c r="CG143" s="164" t="str">
        <f t="shared" si="135"/>
        <v/>
      </c>
      <c r="CI143" s="162" t="str">
        <f t="shared" si="136"/>
        <v/>
      </c>
      <c r="CJ143" s="163" t="str">
        <f t="shared" si="98"/>
        <v/>
      </c>
      <c r="CK143" s="164" t="str">
        <f t="shared" si="99"/>
        <v/>
      </c>
      <c r="CM143" s="169" t="str">
        <f t="shared" si="137"/>
        <v/>
      </c>
      <c r="CN143" s="139" t="str">
        <f t="shared" si="138"/>
        <v/>
      </c>
      <c r="CP143" s="41" t="str">
        <f>IF($CM143="", "", COUNTIF($CM$11:$CM$3035, "&lt;"&amp;$CM143)+1+COUNTIF($CM$11:$CM143, $CM143)-1)</f>
        <v/>
      </c>
    </row>
    <row r="144" spans="1:94" x14ac:dyDescent="0.25">
      <c r="A144" s="40"/>
      <c r="B144" s="82" t="str">
        <f>IF($I144="", "", IFERROR(INDEX('Job Database'!$AE$11:$AE$3035, MATCH($I144, 'Job Database'!$X$11:$X$3035, 0)), ""))</f>
        <v/>
      </c>
      <c r="C144" s="69" t="str">
        <f>IF($I144="", "", IF(COUNTIF('Job Database'!$X$11:$X$3035, $I144)=0, $AC$5, $AC$4))</f>
        <v/>
      </c>
      <c r="D144" s="40"/>
      <c r="E144" s="85" t="str">
        <f>IF($I144="", "", IF(IFERROR(INDEX('Job Database'!$M$11:$M$3035, MATCH($I144, 'Job Database'!$X$11:$X$3035, 0)), "")="", "", IFERROR(INDEX('Job Database'!$M$11:$M$3035, MATCH($I144, 'Job Database'!$X$11:$X$3035, 0)), "")))</f>
        <v/>
      </c>
      <c r="F144" s="40"/>
      <c r="G144" s="88" t="str">
        <f t="shared" si="112"/>
        <v/>
      </c>
      <c r="H144" s="40"/>
      <c r="I144" s="24"/>
      <c r="J144" s="34"/>
      <c r="K144" s="106"/>
      <c r="L144" s="79"/>
      <c r="M144" s="34"/>
      <c r="N144" s="79"/>
      <c r="O144" s="31"/>
      <c r="P144" s="53"/>
      <c r="Q144" s="40"/>
      <c r="S144" s="41" t="str">
        <f t="shared" si="100"/>
        <v/>
      </c>
      <c r="T144" s="41" t="str">
        <f t="shared" si="101"/>
        <v/>
      </c>
      <c r="U144" s="41" t="str">
        <f t="shared" si="113"/>
        <v/>
      </c>
      <c r="W144" s="74" t="str">
        <f>IF('Job Database'!$X144="", "", 'Job Database'!$X144)</f>
        <v/>
      </c>
      <c r="Y144" s="41" t="str">
        <f>IF($W144="", "", IF(COUNTIF($I$11:$I$3035, $W144)&gt;0, "", MAX($Y$10:$Y143)+1))</f>
        <v/>
      </c>
      <c r="Z144" s="41">
        <v>134</v>
      </c>
      <c r="AA144" s="58" t="str">
        <f t="shared" si="114"/>
        <v/>
      </c>
      <c r="AC144" s="41" t="str">
        <f t="shared" si="102"/>
        <v/>
      </c>
      <c r="AE144" s="41" t="str">
        <f t="shared" si="115"/>
        <v/>
      </c>
      <c r="AJ144" s="154" t="str">
        <f t="shared" si="116"/>
        <v/>
      </c>
      <c r="AL144" s="120" t="str">
        <f t="shared" si="117"/>
        <v/>
      </c>
      <c r="AM144" s="104" t="str">
        <f t="shared" si="118"/>
        <v/>
      </c>
      <c r="AN144" s="104" t="str">
        <f t="shared" si="119"/>
        <v/>
      </c>
      <c r="AO144" s="104" t="str">
        <f t="shared" si="103"/>
        <v/>
      </c>
      <c r="AP144" s="104" t="str">
        <f t="shared" si="104"/>
        <v/>
      </c>
      <c r="AQ144" s="121" t="str">
        <f t="shared" si="120"/>
        <v/>
      </c>
      <c r="AS144" s="88" t="str">
        <f t="shared" si="105"/>
        <v/>
      </c>
      <c r="AT144" s="68" t="str">
        <f t="shared" si="121"/>
        <v/>
      </c>
      <c r="AU144" s="68" t="str">
        <f t="shared" si="122"/>
        <v/>
      </c>
      <c r="AV144" s="68" t="str">
        <f t="shared" si="123"/>
        <v/>
      </c>
      <c r="AW144" s="88" t="str">
        <f t="shared" si="106"/>
        <v/>
      </c>
      <c r="AZ144" s="88" t="str">
        <f t="shared" si="107"/>
        <v/>
      </c>
      <c r="BA144" s="68" t="str">
        <f t="shared" si="108"/>
        <v/>
      </c>
      <c r="BB144" s="68" t="str">
        <f t="shared" si="109"/>
        <v/>
      </c>
      <c r="BC144" s="68" t="str">
        <f t="shared" si="110"/>
        <v/>
      </c>
      <c r="BD144" s="69" t="str">
        <f t="shared" si="111"/>
        <v/>
      </c>
      <c r="BE144" s="69" t="str">
        <f t="shared" si="124"/>
        <v/>
      </c>
      <c r="BT144" s="138" t="str">
        <f t="shared" ca="1" si="125"/>
        <v/>
      </c>
      <c r="BU144" s="139" t="str">
        <f t="shared" ca="1" si="126"/>
        <v/>
      </c>
      <c r="BW144" s="138" t="str">
        <f t="shared" si="127"/>
        <v/>
      </c>
      <c r="BX144" s="104" t="str">
        <f t="shared" si="128"/>
        <v/>
      </c>
      <c r="BY144" s="139" t="str">
        <f t="shared" si="129"/>
        <v/>
      </c>
      <c r="CA144" s="138" t="str">
        <f t="shared" si="130"/>
        <v/>
      </c>
      <c r="CB144" s="104" t="str">
        <f t="shared" si="131"/>
        <v/>
      </c>
      <c r="CC144" s="139" t="str">
        <f t="shared" si="132"/>
        <v/>
      </c>
      <c r="CE144" s="162" t="str">
        <f t="shared" si="133"/>
        <v/>
      </c>
      <c r="CF144" s="163" t="str">
        <f t="shared" si="134"/>
        <v/>
      </c>
      <c r="CG144" s="164" t="str">
        <f t="shared" si="135"/>
        <v/>
      </c>
      <c r="CI144" s="162" t="str">
        <f t="shared" si="136"/>
        <v/>
      </c>
      <c r="CJ144" s="163" t="str">
        <f t="shared" si="98"/>
        <v/>
      </c>
      <c r="CK144" s="164" t="str">
        <f t="shared" si="99"/>
        <v/>
      </c>
      <c r="CM144" s="169" t="str">
        <f t="shared" si="137"/>
        <v/>
      </c>
      <c r="CN144" s="139" t="str">
        <f t="shared" si="138"/>
        <v/>
      </c>
      <c r="CP144" s="41" t="str">
        <f>IF($CM144="", "", COUNTIF($CM$11:$CM$3035, "&lt;"&amp;$CM144)+1+COUNTIF($CM$11:$CM144, $CM144)-1)</f>
        <v/>
      </c>
    </row>
    <row r="145" spans="1:94" x14ac:dyDescent="0.25">
      <c r="A145" s="40"/>
      <c r="B145" s="82" t="str">
        <f>IF($I145="", "", IFERROR(INDEX('Job Database'!$AE$11:$AE$3035, MATCH($I145, 'Job Database'!$X$11:$X$3035, 0)), ""))</f>
        <v/>
      </c>
      <c r="C145" s="69" t="str">
        <f>IF($I145="", "", IF(COUNTIF('Job Database'!$X$11:$X$3035, $I145)=0, $AC$5, $AC$4))</f>
        <v/>
      </c>
      <c r="D145" s="40"/>
      <c r="E145" s="85" t="str">
        <f>IF($I145="", "", IF(IFERROR(INDEX('Job Database'!$M$11:$M$3035, MATCH($I145, 'Job Database'!$X$11:$X$3035, 0)), "")="", "", IFERROR(INDEX('Job Database'!$M$11:$M$3035, MATCH($I145, 'Job Database'!$X$11:$X$3035, 0)), "")))</f>
        <v/>
      </c>
      <c r="F145" s="40"/>
      <c r="G145" s="88" t="str">
        <f t="shared" si="112"/>
        <v/>
      </c>
      <c r="H145" s="40"/>
      <c r="I145" s="24"/>
      <c r="J145" s="34"/>
      <c r="K145" s="106"/>
      <c r="L145" s="79"/>
      <c r="M145" s="34"/>
      <c r="N145" s="79"/>
      <c r="O145" s="31"/>
      <c r="P145" s="53"/>
      <c r="Q145" s="40"/>
      <c r="S145" s="41" t="str">
        <f t="shared" si="100"/>
        <v/>
      </c>
      <c r="T145" s="41" t="str">
        <f t="shared" si="101"/>
        <v/>
      </c>
      <c r="U145" s="41" t="str">
        <f t="shared" si="113"/>
        <v/>
      </c>
      <c r="W145" s="74" t="str">
        <f>IF('Job Database'!$X145="", "", 'Job Database'!$X145)</f>
        <v/>
      </c>
      <c r="Y145" s="41" t="str">
        <f>IF($W145="", "", IF(COUNTIF($I$11:$I$3035, $W145)&gt;0, "", MAX($Y$10:$Y144)+1))</f>
        <v/>
      </c>
      <c r="Z145" s="41">
        <v>135</v>
      </c>
      <c r="AA145" s="58" t="str">
        <f t="shared" si="114"/>
        <v/>
      </c>
      <c r="AC145" s="41" t="str">
        <f t="shared" si="102"/>
        <v/>
      </c>
      <c r="AE145" s="41" t="str">
        <f t="shared" si="115"/>
        <v/>
      </c>
      <c r="AJ145" s="154" t="str">
        <f t="shared" si="116"/>
        <v/>
      </c>
      <c r="AL145" s="120" t="str">
        <f t="shared" si="117"/>
        <v/>
      </c>
      <c r="AM145" s="104" t="str">
        <f t="shared" si="118"/>
        <v/>
      </c>
      <c r="AN145" s="104" t="str">
        <f t="shared" si="119"/>
        <v/>
      </c>
      <c r="AO145" s="104" t="str">
        <f t="shared" si="103"/>
        <v/>
      </c>
      <c r="AP145" s="104" t="str">
        <f t="shared" si="104"/>
        <v/>
      </c>
      <c r="AQ145" s="121" t="str">
        <f t="shared" si="120"/>
        <v/>
      </c>
      <c r="AS145" s="88" t="str">
        <f t="shared" si="105"/>
        <v/>
      </c>
      <c r="AT145" s="68" t="str">
        <f t="shared" si="121"/>
        <v/>
      </c>
      <c r="AU145" s="68" t="str">
        <f t="shared" si="122"/>
        <v/>
      </c>
      <c r="AV145" s="68" t="str">
        <f t="shared" si="123"/>
        <v/>
      </c>
      <c r="AW145" s="88" t="str">
        <f t="shared" si="106"/>
        <v/>
      </c>
      <c r="AZ145" s="88" t="str">
        <f t="shared" si="107"/>
        <v/>
      </c>
      <c r="BA145" s="68" t="str">
        <f t="shared" si="108"/>
        <v/>
      </c>
      <c r="BB145" s="68" t="str">
        <f t="shared" si="109"/>
        <v/>
      </c>
      <c r="BC145" s="68" t="str">
        <f t="shared" si="110"/>
        <v/>
      </c>
      <c r="BD145" s="69" t="str">
        <f t="shared" si="111"/>
        <v/>
      </c>
      <c r="BE145" s="69" t="str">
        <f t="shared" si="124"/>
        <v/>
      </c>
      <c r="BT145" s="138" t="str">
        <f t="shared" ca="1" si="125"/>
        <v/>
      </c>
      <c r="BU145" s="139" t="str">
        <f t="shared" ca="1" si="126"/>
        <v/>
      </c>
      <c r="BW145" s="138" t="str">
        <f t="shared" si="127"/>
        <v/>
      </c>
      <c r="BX145" s="104" t="str">
        <f t="shared" si="128"/>
        <v/>
      </c>
      <c r="BY145" s="139" t="str">
        <f t="shared" si="129"/>
        <v/>
      </c>
      <c r="CA145" s="138" t="str">
        <f t="shared" si="130"/>
        <v/>
      </c>
      <c r="CB145" s="104" t="str">
        <f t="shared" si="131"/>
        <v/>
      </c>
      <c r="CC145" s="139" t="str">
        <f t="shared" si="132"/>
        <v/>
      </c>
      <c r="CE145" s="162" t="str">
        <f t="shared" si="133"/>
        <v/>
      </c>
      <c r="CF145" s="163" t="str">
        <f t="shared" si="134"/>
        <v/>
      </c>
      <c r="CG145" s="164" t="str">
        <f t="shared" si="135"/>
        <v/>
      </c>
      <c r="CI145" s="162" t="str">
        <f t="shared" si="136"/>
        <v/>
      </c>
      <c r="CJ145" s="163" t="str">
        <f t="shared" si="98"/>
        <v/>
      </c>
      <c r="CK145" s="164" t="str">
        <f t="shared" si="99"/>
        <v/>
      </c>
      <c r="CM145" s="169" t="str">
        <f t="shared" si="137"/>
        <v/>
      </c>
      <c r="CN145" s="139" t="str">
        <f t="shared" si="138"/>
        <v/>
      </c>
      <c r="CP145" s="41" t="str">
        <f>IF($CM145="", "", COUNTIF($CM$11:$CM$3035, "&lt;"&amp;$CM145)+1+COUNTIF($CM$11:$CM145, $CM145)-1)</f>
        <v/>
      </c>
    </row>
    <row r="146" spans="1:94" x14ac:dyDescent="0.25">
      <c r="A146" s="40"/>
      <c r="B146" s="82" t="str">
        <f>IF($I146="", "", IFERROR(INDEX('Job Database'!$AE$11:$AE$3035, MATCH($I146, 'Job Database'!$X$11:$X$3035, 0)), ""))</f>
        <v/>
      </c>
      <c r="C146" s="69" t="str">
        <f>IF($I146="", "", IF(COUNTIF('Job Database'!$X$11:$X$3035, $I146)=0, $AC$5, $AC$4))</f>
        <v/>
      </c>
      <c r="D146" s="40"/>
      <c r="E146" s="85" t="str">
        <f>IF($I146="", "", IF(IFERROR(INDEX('Job Database'!$M$11:$M$3035, MATCH($I146, 'Job Database'!$X$11:$X$3035, 0)), "")="", "", IFERROR(INDEX('Job Database'!$M$11:$M$3035, MATCH($I146, 'Job Database'!$X$11:$X$3035, 0)), "")))</f>
        <v/>
      </c>
      <c r="F146" s="40"/>
      <c r="G146" s="88" t="str">
        <f t="shared" si="112"/>
        <v/>
      </c>
      <c r="H146" s="40"/>
      <c r="I146" s="24"/>
      <c r="J146" s="34"/>
      <c r="K146" s="106"/>
      <c r="L146" s="79"/>
      <c r="M146" s="34"/>
      <c r="N146" s="79"/>
      <c r="O146" s="31"/>
      <c r="P146" s="53"/>
      <c r="Q146" s="40"/>
      <c r="S146" s="41" t="str">
        <f t="shared" si="100"/>
        <v/>
      </c>
      <c r="T146" s="41" t="str">
        <f t="shared" si="101"/>
        <v/>
      </c>
      <c r="U146" s="41" t="str">
        <f t="shared" si="113"/>
        <v/>
      </c>
      <c r="W146" s="74" t="str">
        <f>IF('Job Database'!$X146="", "", 'Job Database'!$X146)</f>
        <v/>
      </c>
      <c r="Y146" s="41" t="str">
        <f>IF($W146="", "", IF(COUNTIF($I$11:$I$3035, $W146)&gt;0, "", MAX($Y$10:$Y145)+1))</f>
        <v/>
      </c>
      <c r="Z146" s="41">
        <v>136</v>
      </c>
      <c r="AA146" s="58" t="str">
        <f t="shared" si="114"/>
        <v/>
      </c>
      <c r="AC146" s="41" t="str">
        <f t="shared" si="102"/>
        <v/>
      </c>
      <c r="AE146" s="41" t="str">
        <f t="shared" si="115"/>
        <v/>
      </c>
      <c r="AJ146" s="154" t="str">
        <f t="shared" si="116"/>
        <v/>
      </c>
      <c r="AL146" s="120" t="str">
        <f t="shared" si="117"/>
        <v/>
      </c>
      <c r="AM146" s="104" t="str">
        <f t="shared" si="118"/>
        <v/>
      </c>
      <c r="AN146" s="104" t="str">
        <f t="shared" si="119"/>
        <v/>
      </c>
      <c r="AO146" s="104" t="str">
        <f t="shared" si="103"/>
        <v/>
      </c>
      <c r="AP146" s="104" t="str">
        <f t="shared" si="104"/>
        <v/>
      </c>
      <c r="AQ146" s="121" t="str">
        <f t="shared" si="120"/>
        <v/>
      </c>
      <c r="AS146" s="88" t="str">
        <f t="shared" si="105"/>
        <v/>
      </c>
      <c r="AT146" s="68" t="str">
        <f t="shared" si="121"/>
        <v/>
      </c>
      <c r="AU146" s="68" t="str">
        <f t="shared" si="122"/>
        <v/>
      </c>
      <c r="AV146" s="68" t="str">
        <f t="shared" si="123"/>
        <v/>
      </c>
      <c r="AW146" s="88" t="str">
        <f t="shared" si="106"/>
        <v/>
      </c>
      <c r="AZ146" s="88" t="str">
        <f t="shared" si="107"/>
        <v/>
      </c>
      <c r="BA146" s="68" t="str">
        <f t="shared" si="108"/>
        <v/>
      </c>
      <c r="BB146" s="68" t="str">
        <f t="shared" si="109"/>
        <v/>
      </c>
      <c r="BC146" s="68" t="str">
        <f t="shared" si="110"/>
        <v/>
      </c>
      <c r="BD146" s="69" t="str">
        <f t="shared" si="111"/>
        <v/>
      </c>
      <c r="BE146" s="69" t="str">
        <f t="shared" si="124"/>
        <v/>
      </c>
      <c r="BT146" s="138" t="str">
        <f t="shared" ca="1" si="125"/>
        <v/>
      </c>
      <c r="BU146" s="139" t="str">
        <f t="shared" ca="1" si="126"/>
        <v/>
      </c>
      <c r="BW146" s="138" t="str">
        <f t="shared" si="127"/>
        <v/>
      </c>
      <c r="BX146" s="104" t="str">
        <f t="shared" si="128"/>
        <v/>
      </c>
      <c r="BY146" s="139" t="str">
        <f t="shared" si="129"/>
        <v/>
      </c>
      <c r="CA146" s="138" t="str">
        <f t="shared" si="130"/>
        <v/>
      </c>
      <c r="CB146" s="104" t="str">
        <f t="shared" si="131"/>
        <v/>
      </c>
      <c r="CC146" s="139" t="str">
        <f t="shared" si="132"/>
        <v/>
      </c>
      <c r="CE146" s="162" t="str">
        <f t="shared" si="133"/>
        <v/>
      </c>
      <c r="CF146" s="163" t="str">
        <f t="shared" si="134"/>
        <v/>
      </c>
      <c r="CG146" s="164" t="str">
        <f t="shared" si="135"/>
        <v/>
      </c>
      <c r="CI146" s="162" t="str">
        <f t="shared" si="136"/>
        <v/>
      </c>
      <c r="CJ146" s="163" t="str">
        <f t="shared" si="98"/>
        <v/>
      </c>
      <c r="CK146" s="164" t="str">
        <f t="shared" si="99"/>
        <v/>
      </c>
      <c r="CM146" s="169" t="str">
        <f t="shared" si="137"/>
        <v/>
      </c>
      <c r="CN146" s="139" t="str">
        <f t="shared" si="138"/>
        <v/>
      </c>
      <c r="CP146" s="41" t="str">
        <f>IF($CM146="", "", COUNTIF($CM$11:$CM$3035, "&lt;"&amp;$CM146)+1+COUNTIF($CM$11:$CM146, $CM146)-1)</f>
        <v/>
      </c>
    </row>
    <row r="147" spans="1:94" x14ac:dyDescent="0.25">
      <c r="A147" s="40"/>
      <c r="B147" s="82" t="str">
        <f>IF($I147="", "", IFERROR(INDEX('Job Database'!$AE$11:$AE$3035, MATCH($I147, 'Job Database'!$X$11:$X$3035, 0)), ""))</f>
        <v/>
      </c>
      <c r="C147" s="69" t="str">
        <f>IF($I147="", "", IF(COUNTIF('Job Database'!$X$11:$X$3035, $I147)=0, $AC$5, $AC$4))</f>
        <v/>
      </c>
      <c r="D147" s="40"/>
      <c r="E147" s="85" t="str">
        <f>IF($I147="", "", IF(IFERROR(INDEX('Job Database'!$M$11:$M$3035, MATCH($I147, 'Job Database'!$X$11:$X$3035, 0)), "")="", "", IFERROR(INDEX('Job Database'!$M$11:$M$3035, MATCH($I147, 'Job Database'!$X$11:$X$3035, 0)), "")))</f>
        <v/>
      </c>
      <c r="F147" s="40"/>
      <c r="G147" s="88" t="str">
        <f t="shared" si="112"/>
        <v/>
      </c>
      <c r="H147" s="40"/>
      <c r="I147" s="24"/>
      <c r="J147" s="34"/>
      <c r="K147" s="106"/>
      <c r="L147" s="79"/>
      <c r="M147" s="34"/>
      <c r="N147" s="79"/>
      <c r="O147" s="31"/>
      <c r="P147" s="53"/>
      <c r="Q147" s="40"/>
      <c r="S147" s="41" t="str">
        <f t="shared" si="100"/>
        <v/>
      </c>
      <c r="T147" s="41" t="str">
        <f t="shared" si="101"/>
        <v/>
      </c>
      <c r="U147" s="41" t="str">
        <f t="shared" si="113"/>
        <v/>
      </c>
      <c r="W147" s="74" t="str">
        <f>IF('Job Database'!$X147="", "", 'Job Database'!$X147)</f>
        <v/>
      </c>
      <c r="Y147" s="41" t="str">
        <f>IF($W147="", "", IF(COUNTIF($I$11:$I$3035, $W147)&gt;0, "", MAX($Y$10:$Y146)+1))</f>
        <v/>
      </c>
      <c r="Z147" s="41">
        <v>137</v>
      </c>
      <c r="AA147" s="58" t="str">
        <f t="shared" si="114"/>
        <v/>
      </c>
      <c r="AC147" s="41" t="str">
        <f t="shared" si="102"/>
        <v/>
      </c>
      <c r="AE147" s="41" t="str">
        <f t="shared" si="115"/>
        <v/>
      </c>
      <c r="AJ147" s="154" t="str">
        <f t="shared" si="116"/>
        <v/>
      </c>
      <c r="AL147" s="120" t="str">
        <f t="shared" si="117"/>
        <v/>
      </c>
      <c r="AM147" s="104" t="str">
        <f t="shared" si="118"/>
        <v/>
      </c>
      <c r="AN147" s="104" t="str">
        <f t="shared" si="119"/>
        <v/>
      </c>
      <c r="AO147" s="104" t="str">
        <f t="shared" si="103"/>
        <v/>
      </c>
      <c r="AP147" s="104" t="str">
        <f t="shared" si="104"/>
        <v/>
      </c>
      <c r="AQ147" s="121" t="str">
        <f t="shared" si="120"/>
        <v/>
      </c>
      <c r="AS147" s="88" t="str">
        <f t="shared" si="105"/>
        <v/>
      </c>
      <c r="AT147" s="68" t="str">
        <f t="shared" si="121"/>
        <v/>
      </c>
      <c r="AU147" s="68" t="str">
        <f t="shared" si="122"/>
        <v/>
      </c>
      <c r="AV147" s="68" t="str">
        <f t="shared" si="123"/>
        <v/>
      </c>
      <c r="AW147" s="88" t="str">
        <f t="shared" si="106"/>
        <v/>
      </c>
      <c r="AZ147" s="88" t="str">
        <f t="shared" si="107"/>
        <v/>
      </c>
      <c r="BA147" s="68" t="str">
        <f t="shared" si="108"/>
        <v/>
      </c>
      <c r="BB147" s="68" t="str">
        <f t="shared" si="109"/>
        <v/>
      </c>
      <c r="BC147" s="68" t="str">
        <f t="shared" si="110"/>
        <v/>
      </c>
      <c r="BD147" s="69" t="str">
        <f t="shared" si="111"/>
        <v/>
      </c>
      <c r="BE147" s="69" t="str">
        <f t="shared" si="124"/>
        <v/>
      </c>
      <c r="BT147" s="138" t="str">
        <f t="shared" ca="1" si="125"/>
        <v/>
      </c>
      <c r="BU147" s="139" t="str">
        <f t="shared" ca="1" si="126"/>
        <v/>
      </c>
      <c r="BW147" s="138" t="str">
        <f t="shared" si="127"/>
        <v/>
      </c>
      <c r="BX147" s="104" t="str">
        <f t="shared" si="128"/>
        <v/>
      </c>
      <c r="BY147" s="139" t="str">
        <f t="shared" si="129"/>
        <v/>
      </c>
      <c r="CA147" s="138" t="str">
        <f t="shared" si="130"/>
        <v/>
      </c>
      <c r="CB147" s="104" t="str">
        <f t="shared" si="131"/>
        <v/>
      </c>
      <c r="CC147" s="139" t="str">
        <f t="shared" si="132"/>
        <v/>
      </c>
      <c r="CE147" s="162" t="str">
        <f t="shared" si="133"/>
        <v/>
      </c>
      <c r="CF147" s="163" t="str">
        <f t="shared" si="134"/>
        <v/>
      </c>
      <c r="CG147" s="164" t="str">
        <f t="shared" si="135"/>
        <v/>
      </c>
      <c r="CI147" s="162" t="str">
        <f t="shared" si="136"/>
        <v/>
      </c>
      <c r="CJ147" s="163" t="str">
        <f t="shared" si="98"/>
        <v/>
      </c>
      <c r="CK147" s="164" t="str">
        <f t="shared" si="99"/>
        <v/>
      </c>
      <c r="CM147" s="169" t="str">
        <f t="shared" si="137"/>
        <v/>
      </c>
      <c r="CN147" s="139" t="str">
        <f t="shared" si="138"/>
        <v/>
      </c>
      <c r="CP147" s="41" t="str">
        <f>IF($CM147="", "", COUNTIF($CM$11:$CM$3035, "&lt;"&amp;$CM147)+1+COUNTIF($CM$11:$CM147, $CM147)-1)</f>
        <v/>
      </c>
    </row>
    <row r="148" spans="1:94" x14ac:dyDescent="0.25">
      <c r="A148" s="40"/>
      <c r="B148" s="82" t="str">
        <f>IF($I148="", "", IFERROR(INDEX('Job Database'!$AE$11:$AE$3035, MATCH($I148, 'Job Database'!$X$11:$X$3035, 0)), ""))</f>
        <v/>
      </c>
      <c r="C148" s="69" t="str">
        <f>IF($I148="", "", IF(COUNTIF('Job Database'!$X$11:$X$3035, $I148)=0, $AC$5, $AC$4))</f>
        <v/>
      </c>
      <c r="D148" s="40"/>
      <c r="E148" s="85" t="str">
        <f>IF($I148="", "", IF(IFERROR(INDEX('Job Database'!$M$11:$M$3035, MATCH($I148, 'Job Database'!$X$11:$X$3035, 0)), "")="", "", IFERROR(INDEX('Job Database'!$M$11:$M$3035, MATCH($I148, 'Job Database'!$X$11:$X$3035, 0)), "")))</f>
        <v/>
      </c>
      <c r="F148" s="40"/>
      <c r="G148" s="88" t="str">
        <f t="shared" si="112"/>
        <v/>
      </c>
      <c r="H148" s="40"/>
      <c r="I148" s="24"/>
      <c r="J148" s="34"/>
      <c r="K148" s="106"/>
      <c r="L148" s="79"/>
      <c r="M148" s="34"/>
      <c r="N148" s="79"/>
      <c r="O148" s="31"/>
      <c r="P148" s="53"/>
      <c r="Q148" s="40"/>
      <c r="S148" s="41" t="str">
        <f t="shared" si="100"/>
        <v/>
      </c>
      <c r="T148" s="41" t="str">
        <f t="shared" si="101"/>
        <v/>
      </c>
      <c r="U148" s="41" t="str">
        <f t="shared" si="113"/>
        <v/>
      </c>
      <c r="W148" s="74" t="str">
        <f>IF('Job Database'!$X148="", "", 'Job Database'!$X148)</f>
        <v/>
      </c>
      <c r="Y148" s="41" t="str">
        <f>IF($W148="", "", IF(COUNTIF($I$11:$I$3035, $W148)&gt;0, "", MAX($Y$10:$Y147)+1))</f>
        <v/>
      </c>
      <c r="Z148" s="41">
        <v>138</v>
      </c>
      <c r="AA148" s="58" t="str">
        <f t="shared" si="114"/>
        <v/>
      </c>
      <c r="AC148" s="41" t="str">
        <f t="shared" si="102"/>
        <v/>
      </c>
      <c r="AE148" s="41" t="str">
        <f t="shared" si="115"/>
        <v/>
      </c>
      <c r="AJ148" s="154" t="str">
        <f t="shared" si="116"/>
        <v/>
      </c>
      <c r="AL148" s="120" t="str">
        <f t="shared" si="117"/>
        <v/>
      </c>
      <c r="AM148" s="104" t="str">
        <f t="shared" si="118"/>
        <v/>
      </c>
      <c r="AN148" s="104" t="str">
        <f t="shared" si="119"/>
        <v/>
      </c>
      <c r="AO148" s="104" t="str">
        <f t="shared" si="103"/>
        <v/>
      </c>
      <c r="AP148" s="104" t="str">
        <f t="shared" si="104"/>
        <v/>
      </c>
      <c r="AQ148" s="121" t="str">
        <f t="shared" si="120"/>
        <v/>
      </c>
      <c r="AS148" s="88" t="str">
        <f t="shared" si="105"/>
        <v/>
      </c>
      <c r="AT148" s="68" t="str">
        <f t="shared" si="121"/>
        <v/>
      </c>
      <c r="AU148" s="68" t="str">
        <f t="shared" si="122"/>
        <v/>
      </c>
      <c r="AV148" s="68" t="str">
        <f t="shared" si="123"/>
        <v/>
      </c>
      <c r="AW148" s="88" t="str">
        <f t="shared" si="106"/>
        <v/>
      </c>
      <c r="AZ148" s="88" t="str">
        <f t="shared" si="107"/>
        <v/>
      </c>
      <c r="BA148" s="68" t="str">
        <f t="shared" si="108"/>
        <v/>
      </c>
      <c r="BB148" s="68" t="str">
        <f t="shared" si="109"/>
        <v/>
      </c>
      <c r="BC148" s="68" t="str">
        <f t="shared" si="110"/>
        <v/>
      </c>
      <c r="BD148" s="69" t="str">
        <f t="shared" si="111"/>
        <v/>
      </c>
      <c r="BE148" s="69" t="str">
        <f t="shared" si="124"/>
        <v/>
      </c>
      <c r="BT148" s="138" t="str">
        <f t="shared" ca="1" si="125"/>
        <v/>
      </c>
      <c r="BU148" s="139" t="str">
        <f t="shared" ca="1" si="126"/>
        <v/>
      </c>
      <c r="BW148" s="138" t="str">
        <f t="shared" si="127"/>
        <v/>
      </c>
      <c r="BX148" s="104" t="str">
        <f t="shared" si="128"/>
        <v/>
      </c>
      <c r="BY148" s="139" t="str">
        <f t="shared" si="129"/>
        <v/>
      </c>
      <c r="CA148" s="138" t="str">
        <f t="shared" si="130"/>
        <v/>
      </c>
      <c r="CB148" s="104" t="str">
        <f t="shared" si="131"/>
        <v/>
      </c>
      <c r="CC148" s="139" t="str">
        <f t="shared" si="132"/>
        <v/>
      </c>
      <c r="CE148" s="162" t="str">
        <f t="shared" si="133"/>
        <v/>
      </c>
      <c r="CF148" s="163" t="str">
        <f t="shared" si="134"/>
        <v/>
      </c>
      <c r="CG148" s="164" t="str">
        <f t="shared" si="135"/>
        <v/>
      </c>
      <c r="CI148" s="162" t="str">
        <f t="shared" si="136"/>
        <v/>
      </c>
      <c r="CJ148" s="163" t="str">
        <f t="shared" si="98"/>
        <v/>
      </c>
      <c r="CK148" s="164" t="str">
        <f t="shared" si="99"/>
        <v/>
      </c>
      <c r="CM148" s="169" t="str">
        <f t="shared" si="137"/>
        <v/>
      </c>
      <c r="CN148" s="139" t="str">
        <f t="shared" si="138"/>
        <v/>
      </c>
      <c r="CP148" s="41" t="str">
        <f>IF($CM148="", "", COUNTIF($CM$11:$CM$3035, "&lt;"&amp;$CM148)+1+COUNTIF($CM$11:$CM148, $CM148)-1)</f>
        <v/>
      </c>
    </row>
    <row r="149" spans="1:94" x14ac:dyDescent="0.25">
      <c r="A149" s="40"/>
      <c r="B149" s="82" t="str">
        <f>IF($I149="", "", IFERROR(INDEX('Job Database'!$AE$11:$AE$3035, MATCH($I149, 'Job Database'!$X$11:$X$3035, 0)), ""))</f>
        <v/>
      </c>
      <c r="C149" s="69" t="str">
        <f>IF($I149="", "", IF(COUNTIF('Job Database'!$X$11:$X$3035, $I149)=0, $AC$5, $AC$4))</f>
        <v/>
      </c>
      <c r="D149" s="40"/>
      <c r="E149" s="85" t="str">
        <f>IF($I149="", "", IF(IFERROR(INDEX('Job Database'!$M$11:$M$3035, MATCH($I149, 'Job Database'!$X$11:$X$3035, 0)), "")="", "", IFERROR(INDEX('Job Database'!$M$11:$M$3035, MATCH($I149, 'Job Database'!$X$11:$X$3035, 0)), "")))</f>
        <v/>
      </c>
      <c r="F149" s="40"/>
      <c r="G149" s="88" t="str">
        <f t="shared" si="112"/>
        <v/>
      </c>
      <c r="H149" s="40"/>
      <c r="I149" s="24"/>
      <c r="J149" s="34"/>
      <c r="K149" s="106"/>
      <c r="L149" s="79"/>
      <c r="M149" s="34"/>
      <c r="N149" s="79"/>
      <c r="O149" s="31"/>
      <c r="P149" s="53"/>
      <c r="Q149" s="40"/>
      <c r="S149" s="41" t="str">
        <f t="shared" si="100"/>
        <v/>
      </c>
      <c r="T149" s="41" t="str">
        <f t="shared" si="101"/>
        <v/>
      </c>
      <c r="U149" s="41" t="str">
        <f t="shared" si="113"/>
        <v/>
      </c>
      <c r="W149" s="74" t="str">
        <f>IF('Job Database'!$X149="", "", 'Job Database'!$X149)</f>
        <v/>
      </c>
      <c r="Y149" s="41" t="str">
        <f>IF($W149="", "", IF(COUNTIF($I$11:$I$3035, $W149)&gt;0, "", MAX($Y$10:$Y148)+1))</f>
        <v/>
      </c>
      <c r="Z149" s="41">
        <v>139</v>
      </c>
      <c r="AA149" s="58" t="str">
        <f t="shared" si="114"/>
        <v/>
      </c>
      <c r="AC149" s="41" t="str">
        <f t="shared" si="102"/>
        <v/>
      </c>
      <c r="AE149" s="41" t="str">
        <f t="shared" si="115"/>
        <v/>
      </c>
      <c r="AJ149" s="154" t="str">
        <f t="shared" si="116"/>
        <v/>
      </c>
      <c r="AL149" s="120" t="str">
        <f t="shared" si="117"/>
        <v/>
      </c>
      <c r="AM149" s="104" t="str">
        <f t="shared" si="118"/>
        <v/>
      </c>
      <c r="AN149" s="104" t="str">
        <f t="shared" si="119"/>
        <v/>
      </c>
      <c r="AO149" s="104" t="str">
        <f t="shared" si="103"/>
        <v/>
      </c>
      <c r="AP149" s="104" t="str">
        <f t="shared" si="104"/>
        <v/>
      </c>
      <c r="AQ149" s="121" t="str">
        <f t="shared" si="120"/>
        <v/>
      </c>
      <c r="AS149" s="88" t="str">
        <f t="shared" si="105"/>
        <v/>
      </c>
      <c r="AT149" s="68" t="str">
        <f t="shared" si="121"/>
        <v/>
      </c>
      <c r="AU149" s="68" t="str">
        <f t="shared" si="122"/>
        <v/>
      </c>
      <c r="AV149" s="68" t="str">
        <f t="shared" si="123"/>
        <v/>
      </c>
      <c r="AW149" s="88" t="str">
        <f t="shared" si="106"/>
        <v/>
      </c>
      <c r="AZ149" s="88" t="str">
        <f t="shared" si="107"/>
        <v/>
      </c>
      <c r="BA149" s="68" t="str">
        <f t="shared" si="108"/>
        <v/>
      </c>
      <c r="BB149" s="68" t="str">
        <f t="shared" si="109"/>
        <v/>
      </c>
      <c r="BC149" s="68" t="str">
        <f t="shared" si="110"/>
        <v/>
      </c>
      <c r="BD149" s="69" t="str">
        <f t="shared" si="111"/>
        <v/>
      </c>
      <c r="BE149" s="69" t="str">
        <f t="shared" si="124"/>
        <v/>
      </c>
      <c r="BT149" s="138" t="str">
        <f t="shared" ca="1" si="125"/>
        <v/>
      </c>
      <c r="BU149" s="139" t="str">
        <f t="shared" ca="1" si="126"/>
        <v/>
      </c>
      <c r="BW149" s="138" t="str">
        <f t="shared" si="127"/>
        <v/>
      </c>
      <c r="BX149" s="104" t="str">
        <f t="shared" si="128"/>
        <v/>
      </c>
      <c r="BY149" s="139" t="str">
        <f t="shared" si="129"/>
        <v/>
      </c>
      <c r="CA149" s="138" t="str">
        <f t="shared" si="130"/>
        <v/>
      </c>
      <c r="CB149" s="104" t="str">
        <f t="shared" si="131"/>
        <v/>
      </c>
      <c r="CC149" s="139" t="str">
        <f t="shared" si="132"/>
        <v/>
      </c>
      <c r="CE149" s="162" t="str">
        <f t="shared" si="133"/>
        <v/>
      </c>
      <c r="CF149" s="163" t="str">
        <f t="shared" si="134"/>
        <v/>
      </c>
      <c r="CG149" s="164" t="str">
        <f t="shared" si="135"/>
        <v/>
      </c>
      <c r="CI149" s="162" t="str">
        <f t="shared" si="136"/>
        <v/>
      </c>
      <c r="CJ149" s="163" t="str">
        <f t="shared" si="98"/>
        <v/>
      </c>
      <c r="CK149" s="164" t="str">
        <f t="shared" si="99"/>
        <v/>
      </c>
      <c r="CM149" s="169" t="str">
        <f t="shared" si="137"/>
        <v/>
      </c>
      <c r="CN149" s="139" t="str">
        <f t="shared" si="138"/>
        <v/>
      </c>
      <c r="CP149" s="41" t="str">
        <f>IF($CM149="", "", COUNTIF($CM$11:$CM$3035, "&lt;"&amp;$CM149)+1+COUNTIF($CM$11:$CM149, $CM149)-1)</f>
        <v/>
      </c>
    </row>
    <row r="150" spans="1:94" x14ac:dyDescent="0.25">
      <c r="A150" s="40"/>
      <c r="B150" s="82" t="str">
        <f>IF($I150="", "", IFERROR(INDEX('Job Database'!$AE$11:$AE$3035, MATCH($I150, 'Job Database'!$X$11:$X$3035, 0)), ""))</f>
        <v/>
      </c>
      <c r="C150" s="69" t="str">
        <f>IF($I150="", "", IF(COUNTIF('Job Database'!$X$11:$X$3035, $I150)=0, $AC$5, $AC$4))</f>
        <v/>
      </c>
      <c r="D150" s="40"/>
      <c r="E150" s="85" t="str">
        <f>IF($I150="", "", IF(IFERROR(INDEX('Job Database'!$M$11:$M$3035, MATCH($I150, 'Job Database'!$X$11:$X$3035, 0)), "")="", "", IFERROR(INDEX('Job Database'!$M$11:$M$3035, MATCH($I150, 'Job Database'!$X$11:$X$3035, 0)), "")))</f>
        <v/>
      </c>
      <c r="F150" s="40"/>
      <c r="G150" s="88" t="str">
        <f t="shared" si="112"/>
        <v/>
      </c>
      <c r="H150" s="40"/>
      <c r="I150" s="24"/>
      <c r="J150" s="34"/>
      <c r="K150" s="106"/>
      <c r="L150" s="79"/>
      <c r="M150" s="34"/>
      <c r="N150" s="79"/>
      <c r="O150" s="31"/>
      <c r="P150" s="53"/>
      <c r="Q150" s="40"/>
      <c r="S150" s="41" t="str">
        <f t="shared" si="100"/>
        <v/>
      </c>
      <c r="T150" s="41" t="str">
        <f t="shared" si="101"/>
        <v/>
      </c>
      <c r="U150" s="41" t="str">
        <f t="shared" si="113"/>
        <v/>
      </c>
      <c r="W150" s="74" t="str">
        <f>IF('Job Database'!$X150="", "", 'Job Database'!$X150)</f>
        <v/>
      </c>
      <c r="Y150" s="41" t="str">
        <f>IF($W150="", "", IF(COUNTIF($I$11:$I$3035, $W150)&gt;0, "", MAX($Y$10:$Y149)+1))</f>
        <v/>
      </c>
      <c r="Z150" s="41">
        <v>140</v>
      </c>
      <c r="AA150" s="58" t="str">
        <f t="shared" si="114"/>
        <v/>
      </c>
      <c r="AC150" s="41" t="str">
        <f t="shared" si="102"/>
        <v/>
      </c>
      <c r="AE150" s="41" t="str">
        <f t="shared" si="115"/>
        <v/>
      </c>
      <c r="AJ150" s="154" t="str">
        <f t="shared" si="116"/>
        <v/>
      </c>
      <c r="AL150" s="120" t="str">
        <f t="shared" si="117"/>
        <v/>
      </c>
      <c r="AM150" s="104" t="str">
        <f t="shared" si="118"/>
        <v/>
      </c>
      <c r="AN150" s="104" t="str">
        <f t="shared" si="119"/>
        <v/>
      </c>
      <c r="AO150" s="104" t="str">
        <f t="shared" si="103"/>
        <v/>
      </c>
      <c r="AP150" s="104" t="str">
        <f t="shared" si="104"/>
        <v/>
      </c>
      <c r="AQ150" s="121" t="str">
        <f t="shared" si="120"/>
        <v/>
      </c>
      <c r="AS150" s="88" t="str">
        <f t="shared" si="105"/>
        <v/>
      </c>
      <c r="AT150" s="68" t="str">
        <f t="shared" si="121"/>
        <v/>
      </c>
      <c r="AU150" s="68" t="str">
        <f t="shared" si="122"/>
        <v/>
      </c>
      <c r="AV150" s="68" t="str">
        <f t="shared" si="123"/>
        <v/>
      </c>
      <c r="AW150" s="88" t="str">
        <f t="shared" si="106"/>
        <v/>
      </c>
      <c r="AZ150" s="88" t="str">
        <f t="shared" si="107"/>
        <v/>
      </c>
      <c r="BA150" s="68" t="str">
        <f t="shared" si="108"/>
        <v/>
      </c>
      <c r="BB150" s="68" t="str">
        <f t="shared" si="109"/>
        <v/>
      </c>
      <c r="BC150" s="68" t="str">
        <f t="shared" si="110"/>
        <v/>
      </c>
      <c r="BD150" s="69" t="str">
        <f t="shared" si="111"/>
        <v/>
      </c>
      <c r="BE150" s="69" t="str">
        <f t="shared" si="124"/>
        <v/>
      </c>
      <c r="BT150" s="138" t="str">
        <f t="shared" ca="1" si="125"/>
        <v/>
      </c>
      <c r="BU150" s="139" t="str">
        <f t="shared" ca="1" si="126"/>
        <v/>
      </c>
      <c r="BW150" s="138" t="str">
        <f t="shared" si="127"/>
        <v/>
      </c>
      <c r="BX150" s="104" t="str">
        <f t="shared" si="128"/>
        <v/>
      </c>
      <c r="BY150" s="139" t="str">
        <f t="shared" si="129"/>
        <v/>
      </c>
      <c r="CA150" s="138" t="str">
        <f t="shared" si="130"/>
        <v/>
      </c>
      <c r="CB150" s="104" t="str">
        <f t="shared" si="131"/>
        <v/>
      </c>
      <c r="CC150" s="139" t="str">
        <f t="shared" si="132"/>
        <v/>
      </c>
      <c r="CE150" s="162" t="str">
        <f t="shared" si="133"/>
        <v/>
      </c>
      <c r="CF150" s="163" t="str">
        <f t="shared" si="134"/>
        <v/>
      </c>
      <c r="CG150" s="164" t="str">
        <f t="shared" si="135"/>
        <v/>
      </c>
      <c r="CI150" s="162" t="str">
        <f t="shared" si="136"/>
        <v/>
      </c>
      <c r="CJ150" s="163" t="str">
        <f t="shared" si="98"/>
        <v/>
      </c>
      <c r="CK150" s="164" t="str">
        <f t="shared" si="99"/>
        <v/>
      </c>
      <c r="CM150" s="169" t="str">
        <f t="shared" si="137"/>
        <v/>
      </c>
      <c r="CN150" s="139" t="str">
        <f t="shared" si="138"/>
        <v/>
      </c>
      <c r="CP150" s="41" t="str">
        <f>IF($CM150="", "", COUNTIF($CM$11:$CM$3035, "&lt;"&amp;$CM150)+1+COUNTIF($CM$11:$CM150, $CM150)-1)</f>
        <v/>
      </c>
    </row>
    <row r="151" spans="1:94" x14ac:dyDescent="0.25">
      <c r="A151" s="40"/>
      <c r="B151" s="82" t="str">
        <f>IF($I151="", "", IFERROR(INDEX('Job Database'!$AE$11:$AE$3035, MATCH($I151, 'Job Database'!$X$11:$X$3035, 0)), ""))</f>
        <v/>
      </c>
      <c r="C151" s="69" t="str">
        <f>IF($I151="", "", IF(COUNTIF('Job Database'!$X$11:$X$3035, $I151)=0, $AC$5, $AC$4))</f>
        <v/>
      </c>
      <c r="D151" s="40"/>
      <c r="E151" s="85" t="str">
        <f>IF($I151="", "", IF(IFERROR(INDEX('Job Database'!$M$11:$M$3035, MATCH($I151, 'Job Database'!$X$11:$X$3035, 0)), "")="", "", IFERROR(INDEX('Job Database'!$M$11:$M$3035, MATCH($I151, 'Job Database'!$X$11:$X$3035, 0)), "")))</f>
        <v/>
      </c>
      <c r="F151" s="40"/>
      <c r="G151" s="88" t="str">
        <f t="shared" si="112"/>
        <v/>
      </c>
      <c r="H151" s="40"/>
      <c r="I151" s="24"/>
      <c r="J151" s="34"/>
      <c r="K151" s="106"/>
      <c r="L151" s="79"/>
      <c r="M151" s="34"/>
      <c r="N151" s="79"/>
      <c r="O151" s="31"/>
      <c r="P151" s="53"/>
      <c r="Q151" s="40"/>
      <c r="S151" s="41" t="str">
        <f t="shared" si="100"/>
        <v/>
      </c>
      <c r="T151" s="41" t="str">
        <f t="shared" si="101"/>
        <v/>
      </c>
      <c r="U151" s="41" t="str">
        <f t="shared" si="113"/>
        <v/>
      </c>
      <c r="W151" s="74" t="str">
        <f>IF('Job Database'!$X151="", "", 'Job Database'!$X151)</f>
        <v/>
      </c>
      <c r="Y151" s="41" t="str">
        <f>IF($W151="", "", IF(COUNTIF($I$11:$I$3035, $W151)&gt;0, "", MAX($Y$10:$Y150)+1))</f>
        <v/>
      </c>
      <c r="Z151" s="41">
        <v>141</v>
      </c>
      <c r="AA151" s="58" t="str">
        <f t="shared" si="114"/>
        <v/>
      </c>
      <c r="AC151" s="41" t="str">
        <f t="shared" si="102"/>
        <v/>
      </c>
      <c r="AE151" s="41" t="str">
        <f t="shared" si="115"/>
        <v/>
      </c>
      <c r="AJ151" s="154" t="str">
        <f t="shared" si="116"/>
        <v/>
      </c>
      <c r="AL151" s="120" t="str">
        <f t="shared" si="117"/>
        <v/>
      </c>
      <c r="AM151" s="104" t="str">
        <f t="shared" si="118"/>
        <v/>
      </c>
      <c r="AN151" s="104" t="str">
        <f t="shared" si="119"/>
        <v/>
      </c>
      <c r="AO151" s="104" t="str">
        <f t="shared" si="103"/>
        <v/>
      </c>
      <c r="AP151" s="104" t="str">
        <f t="shared" si="104"/>
        <v/>
      </c>
      <c r="AQ151" s="121" t="str">
        <f t="shared" si="120"/>
        <v/>
      </c>
      <c r="AS151" s="88" t="str">
        <f t="shared" si="105"/>
        <v/>
      </c>
      <c r="AT151" s="68" t="str">
        <f t="shared" si="121"/>
        <v/>
      </c>
      <c r="AU151" s="68" t="str">
        <f t="shared" si="122"/>
        <v/>
      </c>
      <c r="AV151" s="68" t="str">
        <f t="shared" si="123"/>
        <v/>
      </c>
      <c r="AW151" s="88" t="str">
        <f t="shared" si="106"/>
        <v/>
      </c>
      <c r="AZ151" s="88" t="str">
        <f t="shared" si="107"/>
        <v/>
      </c>
      <c r="BA151" s="68" t="str">
        <f t="shared" si="108"/>
        <v/>
      </c>
      <c r="BB151" s="68" t="str">
        <f t="shared" si="109"/>
        <v/>
      </c>
      <c r="BC151" s="68" t="str">
        <f t="shared" si="110"/>
        <v/>
      </c>
      <c r="BD151" s="69" t="str">
        <f t="shared" si="111"/>
        <v/>
      </c>
      <c r="BE151" s="69" t="str">
        <f t="shared" si="124"/>
        <v/>
      </c>
      <c r="BT151" s="138" t="str">
        <f t="shared" ca="1" si="125"/>
        <v/>
      </c>
      <c r="BU151" s="139" t="str">
        <f t="shared" ca="1" si="126"/>
        <v/>
      </c>
      <c r="BW151" s="138" t="str">
        <f t="shared" si="127"/>
        <v/>
      </c>
      <c r="BX151" s="104" t="str">
        <f t="shared" si="128"/>
        <v/>
      </c>
      <c r="BY151" s="139" t="str">
        <f t="shared" si="129"/>
        <v/>
      </c>
      <c r="CA151" s="138" t="str">
        <f t="shared" si="130"/>
        <v/>
      </c>
      <c r="CB151" s="104" t="str">
        <f t="shared" si="131"/>
        <v/>
      </c>
      <c r="CC151" s="139" t="str">
        <f t="shared" si="132"/>
        <v/>
      </c>
      <c r="CE151" s="162" t="str">
        <f t="shared" si="133"/>
        <v/>
      </c>
      <c r="CF151" s="163" t="str">
        <f t="shared" si="134"/>
        <v/>
      </c>
      <c r="CG151" s="164" t="str">
        <f t="shared" si="135"/>
        <v/>
      </c>
      <c r="CI151" s="162" t="str">
        <f t="shared" si="136"/>
        <v/>
      </c>
      <c r="CJ151" s="163" t="str">
        <f t="shared" si="98"/>
        <v/>
      </c>
      <c r="CK151" s="164" t="str">
        <f t="shared" si="99"/>
        <v/>
      </c>
      <c r="CM151" s="169" t="str">
        <f t="shared" si="137"/>
        <v/>
      </c>
      <c r="CN151" s="139" t="str">
        <f t="shared" si="138"/>
        <v/>
      </c>
      <c r="CP151" s="41" t="str">
        <f>IF($CM151="", "", COUNTIF($CM$11:$CM$3035, "&lt;"&amp;$CM151)+1+COUNTIF($CM$11:$CM151, $CM151)-1)</f>
        <v/>
      </c>
    </row>
    <row r="152" spans="1:94" x14ac:dyDescent="0.25">
      <c r="A152" s="40"/>
      <c r="B152" s="82" t="str">
        <f>IF($I152="", "", IFERROR(INDEX('Job Database'!$AE$11:$AE$3035, MATCH($I152, 'Job Database'!$X$11:$X$3035, 0)), ""))</f>
        <v/>
      </c>
      <c r="C152" s="69" t="str">
        <f>IF($I152="", "", IF(COUNTIF('Job Database'!$X$11:$X$3035, $I152)=0, $AC$5, $AC$4))</f>
        <v/>
      </c>
      <c r="D152" s="40"/>
      <c r="E152" s="85" t="str">
        <f>IF($I152="", "", IF(IFERROR(INDEX('Job Database'!$M$11:$M$3035, MATCH($I152, 'Job Database'!$X$11:$X$3035, 0)), "")="", "", IFERROR(INDEX('Job Database'!$M$11:$M$3035, MATCH($I152, 'Job Database'!$X$11:$X$3035, 0)), "")))</f>
        <v/>
      </c>
      <c r="F152" s="40"/>
      <c r="G152" s="88" t="str">
        <f t="shared" si="112"/>
        <v/>
      </c>
      <c r="H152" s="40"/>
      <c r="I152" s="24"/>
      <c r="J152" s="34"/>
      <c r="K152" s="106"/>
      <c r="L152" s="79"/>
      <c r="M152" s="34"/>
      <c r="N152" s="79"/>
      <c r="O152" s="31"/>
      <c r="P152" s="53"/>
      <c r="Q152" s="40"/>
      <c r="S152" s="41" t="str">
        <f t="shared" si="100"/>
        <v/>
      </c>
      <c r="T152" s="41" t="str">
        <f t="shared" si="101"/>
        <v/>
      </c>
      <c r="U152" s="41" t="str">
        <f t="shared" si="113"/>
        <v/>
      </c>
      <c r="W152" s="74" t="str">
        <f>IF('Job Database'!$X152="", "", 'Job Database'!$X152)</f>
        <v/>
      </c>
      <c r="Y152" s="41" t="str">
        <f>IF($W152="", "", IF(COUNTIF($I$11:$I$3035, $W152)&gt;0, "", MAX($Y$10:$Y151)+1))</f>
        <v/>
      </c>
      <c r="Z152" s="41">
        <v>142</v>
      </c>
      <c r="AA152" s="58" t="str">
        <f t="shared" si="114"/>
        <v/>
      </c>
      <c r="AC152" s="41" t="str">
        <f t="shared" si="102"/>
        <v/>
      </c>
      <c r="AE152" s="41" t="str">
        <f t="shared" si="115"/>
        <v/>
      </c>
      <c r="AJ152" s="154" t="str">
        <f t="shared" si="116"/>
        <v/>
      </c>
      <c r="AL152" s="120" t="str">
        <f t="shared" si="117"/>
        <v/>
      </c>
      <c r="AM152" s="104" t="str">
        <f t="shared" si="118"/>
        <v/>
      </c>
      <c r="AN152" s="104" t="str">
        <f t="shared" si="119"/>
        <v/>
      </c>
      <c r="AO152" s="104" t="str">
        <f t="shared" si="103"/>
        <v/>
      </c>
      <c r="AP152" s="104" t="str">
        <f t="shared" si="104"/>
        <v/>
      </c>
      <c r="AQ152" s="121" t="str">
        <f t="shared" si="120"/>
        <v/>
      </c>
      <c r="AS152" s="88" t="str">
        <f t="shared" si="105"/>
        <v/>
      </c>
      <c r="AT152" s="68" t="str">
        <f t="shared" si="121"/>
        <v/>
      </c>
      <c r="AU152" s="68" t="str">
        <f t="shared" si="122"/>
        <v/>
      </c>
      <c r="AV152" s="68" t="str">
        <f t="shared" si="123"/>
        <v/>
      </c>
      <c r="AW152" s="88" t="str">
        <f t="shared" si="106"/>
        <v/>
      </c>
      <c r="AZ152" s="88" t="str">
        <f t="shared" si="107"/>
        <v/>
      </c>
      <c r="BA152" s="68" t="str">
        <f t="shared" si="108"/>
        <v/>
      </c>
      <c r="BB152" s="68" t="str">
        <f t="shared" si="109"/>
        <v/>
      </c>
      <c r="BC152" s="68" t="str">
        <f t="shared" si="110"/>
        <v/>
      </c>
      <c r="BD152" s="69" t="str">
        <f t="shared" si="111"/>
        <v/>
      </c>
      <c r="BE152" s="69" t="str">
        <f t="shared" si="124"/>
        <v/>
      </c>
      <c r="BT152" s="138" t="str">
        <f t="shared" ca="1" si="125"/>
        <v/>
      </c>
      <c r="BU152" s="139" t="str">
        <f t="shared" ca="1" si="126"/>
        <v/>
      </c>
      <c r="BW152" s="138" t="str">
        <f t="shared" si="127"/>
        <v/>
      </c>
      <c r="BX152" s="104" t="str">
        <f t="shared" si="128"/>
        <v/>
      </c>
      <c r="BY152" s="139" t="str">
        <f t="shared" si="129"/>
        <v/>
      </c>
      <c r="CA152" s="138" t="str">
        <f t="shared" si="130"/>
        <v/>
      </c>
      <c r="CB152" s="104" t="str">
        <f t="shared" si="131"/>
        <v/>
      </c>
      <c r="CC152" s="139" t="str">
        <f t="shared" si="132"/>
        <v/>
      </c>
      <c r="CE152" s="162" t="str">
        <f t="shared" si="133"/>
        <v/>
      </c>
      <c r="CF152" s="163" t="str">
        <f t="shared" si="134"/>
        <v/>
      </c>
      <c r="CG152" s="164" t="str">
        <f t="shared" si="135"/>
        <v/>
      </c>
      <c r="CI152" s="162" t="str">
        <f t="shared" si="136"/>
        <v/>
      </c>
      <c r="CJ152" s="163" t="str">
        <f t="shared" si="98"/>
        <v/>
      </c>
      <c r="CK152" s="164" t="str">
        <f t="shared" si="99"/>
        <v/>
      </c>
      <c r="CM152" s="169" t="str">
        <f t="shared" si="137"/>
        <v/>
      </c>
      <c r="CN152" s="139" t="str">
        <f t="shared" si="138"/>
        <v/>
      </c>
      <c r="CP152" s="41" t="str">
        <f>IF($CM152="", "", COUNTIF($CM$11:$CM$3035, "&lt;"&amp;$CM152)+1+COUNTIF($CM$11:$CM152, $CM152)-1)</f>
        <v/>
      </c>
    </row>
    <row r="153" spans="1:94" x14ac:dyDescent="0.25">
      <c r="A153" s="40"/>
      <c r="B153" s="82" t="str">
        <f>IF($I153="", "", IFERROR(INDEX('Job Database'!$AE$11:$AE$3035, MATCH($I153, 'Job Database'!$X$11:$X$3035, 0)), ""))</f>
        <v/>
      </c>
      <c r="C153" s="69" t="str">
        <f>IF($I153="", "", IF(COUNTIF('Job Database'!$X$11:$X$3035, $I153)=0, $AC$5, $AC$4))</f>
        <v/>
      </c>
      <c r="D153" s="40"/>
      <c r="E153" s="85" t="str">
        <f>IF($I153="", "", IF(IFERROR(INDEX('Job Database'!$M$11:$M$3035, MATCH($I153, 'Job Database'!$X$11:$X$3035, 0)), "")="", "", IFERROR(INDEX('Job Database'!$M$11:$M$3035, MATCH($I153, 'Job Database'!$X$11:$X$3035, 0)), "")))</f>
        <v/>
      </c>
      <c r="F153" s="40"/>
      <c r="G153" s="88" t="str">
        <f t="shared" si="112"/>
        <v/>
      </c>
      <c r="H153" s="40"/>
      <c r="I153" s="24"/>
      <c r="J153" s="34"/>
      <c r="K153" s="106"/>
      <c r="L153" s="79"/>
      <c r="M153" s="34"/>
      <c r="N153" s="79"/>
      <c r="O153" s="31"/>
      <c r="P153" s="53"/>
      <c r="Q153" s="40"/>
      <c r="S153" s="41" t="str">
        <f t="shared" si="100"/>
        <v/>
      </c>
      <c r="T153" s="41" t="str">
        <f t="shared" si="101"/>
        <v/>
      </c>
      <c r="U153" s="41" t="str">
        <f t="shared" si="113"/>
        <v/>
      </c>
      <c r="W153" s="74" t="str">
        <f>IF('Job Database'!$X153="", "", 'Job Database'!$X153)</f>
        <v/>
      </c>
      <c r="Y153" s="41" t="str">
        <f>IF($W153="", "", IF(COUNTIF($I$11:$I$3035, $W153)&gt;0, "", MAX($Y$10:$Y152)+1))</f>
        <v/>
      </c>
      <c r="Z153" s="41">
        <v>143</v>
      </c>
      <c r="AA153" s="58" t="str">
        <f t="shared" si="114"/>
        <v/>
      </c>
      <c r="AC153" s="41" t="str">
        <f t="shared" si="102"/>
        <v/>
      </c>
      <c r="AE153" s="41" t="str">
        <f t="shared" si="115"/>
        <v/>
      </c>
      <c r="AJ153" s="154" t="str">
        <f t="shared" si="116"/>
        <v/>
      </c>
      <c r="AL153" s="120" t="str">
        <f t="shared" si="117"/>
        <v/>
      </c>
      <c r="AM153" s="104" t="str">
        <f t="shared" si="118"/>
        <v/>
      </c>
      <c r="AN153" s="104" t="str">
        <f t="shared" si="119"/>
        <v/>
      </c>
      <c r="AO153" s="104" t="str">
        <f t="shared" si="103"/>
        <v/>
      </c>
      <c r="AP153" s="104" t="str">
        <f t="shared" si="104"/>
        <v/>
      </c>
      <c r="AQ153" s="121" t="str">
        <f t="shared" si="120"/>
        <v/>
      </c>
      <c r="AS153" s="88" t="str">
        <f t="shared" si="105"/>
        <v/>
      </c>
      <c r="AT153" s="68" t="str">
        <f t="shared" si="121"/>
        <v/>
      </c>
      <c r="AU153" s="68" t="str">
        <f t="shared" si="122"/>
        <v/>
      </c>
      <c r="AV153" s="68" t="str">
        <f t="shared" si="123"/>
        <v/>
      </c>
      <c r="AW153" s="88" t="str">
        <f t="shared" si="106"/>
        <v/>
      </c>
      <c r="AZ153" s="88" t="str">
        <f t="shared" si="107"/>
        <v/>
      </c>
      <c r="BA153" s="68" t="str">
        <f t="shared" si="108"/>
        <v/>
      </c>
      <c r="BB153" s="68" t="str">
        <f t="shared" si="109"/>
        <v/>
      </c>
      <c r="BC153" s="68" t="str">
        <f t="shared" si="110"/>
        <v/>
      </c>
      <c r="BD153" s="69" t="str">
        <f t="shared" si="111"/>
        <v/>
      </c>
      <c r="BE153" s="69" t="str">
        <f t="shared" si="124"/>
        <v/>
      </c>
      <c r="BT153" s="138" t="str">
        <f t="shared" ca="1" si="125"/>
        <v/>
      </c>
      <c r="BU153" s="139" t="str">
        <f t="shared" ca="1" si="126"/>
        <v/>
      </c>
      <c r="BW153" s="138" t="str">
        <f t="shared" si="127"/>
        <v/>
      </c>
      <c r="BX153" s="104" t="str">
        <f t="shared" si="128"/>
        <v/>
      </c>
      <c r="BY153" s="139" t="str">
        <f t="shared" si="129"/>
        <v/>
      </c>
      <c r="CA153" s="138" t="str">
        <f t="shared" si="130"/>
        <v/>
      </c>
      <c r="CB153" s="104" t="str">
        <f t="shared" si="131"/>
        <v/>
      </c>
      <c r="CC153" s="139" t="str">
        <f t="shared" si="132"/>
        <v/>
      </c>
      <c r="CE153" s="162" t="str">
        <f t="shared" si="133"/>
        <v/>
      </c>
      <c r="CF153" s="163" t="str">
        <f t="shared" si="134"/>
        <v/>
      </c>
      <c r="CG153" s="164" t="str">
        <f t="shared" si="135"/>
        <v/>
      </c>
      <c r="CI153" s="162" t="str">
        <f t="shared" si="136"/>
        <v/>
      </c>
      <c r="CJ153" s="163" t="str">
        <f t="shared" si="98"/>
        <v/>
      </c>
      <c r="CK153" s="164" t="str">
        <f t="shared" si="99"/>
        <v/>
      </c>
      <c r="CM153" s="169" t="str">
        <f t="shared" si="137"/>
        <v/>
      </c>
      <c r="CN153" s="139" t="str">
        <f t="shared" si="138"/>
        <v/>
      </c>
      <c r="CP153" s="41" t="str">
        <f>IF($CM153="", "", COUNTIF($CM$11:$CM$3035, "&lt;"&amp;$CM153)+1+COUNTIF($CM$11:$CM153, $CM153)-1)</f>
        <v/>
      </c>
    </row>
    <row r="154" spans="1:94" x14ac:dyDescent="0.25">
      <c r="A154" s="40"/>
      <c r="B154" s="82" t="str">
        <f>IF($I154="", "", IFERROR(INDEX('Job Database'!$AE$11:$AE$3035, MATCH($I154, 'Job Database'!$X$11:$X$3035, 0)), ""))</f>
        <v/>
      </c>
      <c r="C154" s="69" t="str">
        <f>IF($I154="", "", IF(COUNTIF('Job Database'!$X$11:$X$3035, $I154)=0, $AC$5, $AC$4))</f>
        <v/>
      </c>
      <c r="D154" s="40"/>
      <c r="E154" s="85" t="str">
        <f>IF($I154="", "", IF(IFERROR(INDEX('Job Database'!$M$11:$M$3035, MATCH($I154, 'Job Database'!$X$11:$X$3035, 0)), "")="", "", IFERROR(INDEX('Job Database'!$M$11:$M$3035, MATCH($I154, 'Job Database'!$X$11:$X$3035, 0)), "")))</f>
        <v/>
      </c>
      <c r="F154" s="40"/>
      <c r="G154" s="88" t="str">
        <f t="shared" si="112"/>
        <v/>
      </c>
      <c r="H154" s="40"/>
      <c r="I154" s="24"/>
      <c r="J154" s="34"/>
      <c r="K154" s="106"/>
      <c r="L154" s="79"/>
      <c r="M154" s="34"/>
      <c r="N154" s="79"/>
      <c r="O154" s="31"/>
      <c r="P154" s="53"/>
      <c r="Q154" s="40"/>
      <c r="S154" s="41" t="str">
        <f t="shared" si="100"/>
        <v/>
      </c>
      <c r="T154" s="41" t="str">
        <f t="shared" si="101"/>
        <v/>
      </c>
      <c r="U154" s="41" t="str">
        <f t="shared" si="113"/>
        <v/>
      </c>
      <c r="W154" s="74" t="str">
        <f>IF('Job Database'!$X154="", "", 'Job Database'!$X154)</f>
        <v/>
      </c>
      <c r="Y154" s="41" t="str">
        <f>IF($W154="", "", IF(COUNTIF($I$11:$I$3035, $W154)&gt;0, "", MAX($Y$10:$Y153)+1))</f>
        <v/>
      </c>
      <c r="Z154" s="41">
        <v>144</v>
      </c>
      <c r="AA154" s="58" t="str">
        <f t="shared" si="114"/>
        <v/>
      </c>
      <c r="AC154" s="41" t="str">
        <f t="shared" si="102"/>
        <v/>
      </c>
      <c r="AE154" s="41" t="str">
        <f t="shared" si="115"/>
        <v/>
      </c>
      <c r="AJ154" s="154" t="str">
        <f t="shared" si="116"/>
        <v/>
      </c>
      <c r="AL154" s="120" t="str">
        <f t="shared" si="117"/>
        <v/>
      </c>
      <c r="AM154" s="104" t="str">
        <f t="shared" si="118"/>
        <v/>
      </c>
      <c r="AN154" s="104" t="str">
        <f t="shared" si="119"/>
        <v/>
      </c>
      <c r="AO154" s="104" t="str">
        <f t="shared" si="103"/>
        <v/>
      </c>
      <c r="AP154" s="104" t="str">
        <f t="shared" si="104"/>
        <v/>
      </c>
      <c r="AQ154" s="121" t="str">
        <f t="shared" si="120"/>
        <v/>
      </c>
      <c r="AS154" s="88" t="str">
        <f t="shared" si="105"/>
        <v/>
      </c>
      <c r="AT154" s="68" t="str">
        <f t="shared" si="121"/>
        <v/>
      </c>
      <c r="AU154" s="68" t="str">
        <f t="shared" si="122"/>
        <v/>
      </c>
      <c r="AV154" s="68" t="str">
        <f t="shared" si="123"/>
        <v/>
      </c>
      <c r="AW154" s="88" t="str">
        <f t="shared" si="106"/>
        <v/>
      </c>
      <c r="AZ154" s="88" t="str">
        <f t="shared" si="107"/>
        <v/>
      </c>
      <c r="BA154" s="68" t="str">
        <f t="shared" si="108"/>
        <v/>
      </c>
      <c r="BB154" s="68" t="str">
        <f t="shared" si="109"/>
        <v/>
      </c>
      <c r="BC154" s="68" t="str">
        <f t="shared" si="110"/>
        <v/>
      </c>
      <c r="BD154" s="69" t="str">
        <f t="shared" si="111"/>
        <v/>
      </c>
      <c r="BE154" s="69" t="str">
        <f t="shared" si="124"/>
        <v/>
      </c>
      <c r="BT154" s="138" t="str">
        <f t="shared" ca="1" si="125"/>
        <v/>
      </c>
      <c r="BU154" s="139" t="str">
        <f t="shared" ca="1" si="126"/>
        <v/>
      </c>
      <c r="BW154" s="138" t="str">
        <f t="shared" si="127"/>
        <v/>
      </c>
      <c r="BX154" s="104" t="str">
        <f t="shared" si="128"/>
        <v/>
      </c>
      <c r="BY154" s="139" t="str">
        <f t="shared" si="129"/>
        <v/>
      </c>
      <c r="CA154" s="138" t="str">
        <f t="shared" si="130"/>
        <v/>
      </c>
      <c r="CB154" s="104" t="str">
        <f t="shared" si="131"/>
        <v/>
      </c>
      <c r="CC154" s="139" t="str">
        <f t="shared" si="132"/>
        <v/>
      </c>
      <c r="CE154" s="162" t="str">
        <f t="shared" si="133"/>
        <v/>
      </c>
      <c r="CF154" s="163" t="str">
        <f t="shared" si="134"/>
        <v/>
      </c>
      <c r="CG154" s="164" t="str">
        <f t="shared" si="135"/>
        <v/>
      </c>
      <c r="CI154" s="162" t="str">
        <f t="shared" si="136"/>
        <v/>
      </c>
      <c r="CJ154" s="163" t="str">
        <f t="shared" si="98"/>
        <v/>
      </c>
      <c r="CK154" s="164" t="str">
        <f t="shared" si="99"/>
        <v/>
      </c>
      <c r="CM154" s="169" t="str">
        <f t="shared" si="137"/>
        <v/>
      </c>
      <c r="CN154" s="139" t="str">
        <f t="shared" si="138"/>
        <v/>
      </c>
      <c r="CP154" s="41" t="str">
        <f>IF($CM154="", "", COUNTIF($CM$11:$CM$3035, "&lt;"&amp;$CM154)+1+COUNTIF($CM$11:$CM154, $CM154)-1)</f>
        <v/>
      </c>
    </row>
    <row r="155" spans="1:94" x14ac:dyDescent="0.25">
      <c r="A155" s="40"/>
      <c r="B155" s="82" t="str">
        <f>IF($I155="", "", IFERROR(INDEX('Job Database'!$AE$11:$AE$3035, MATCH($I155, 'Job Database'!$X$11:$X$3035, 0)), ""))</f>
        <v/>
      </c>
      <c r="C155" s="69" t="str">
        <f>IF($I155="", "", IF(COUNTIF('Job Database'!$X$11:$X$3035, $I155)=0, $AC$5, $AC$4))</f>
        <v/>
      </c>
      <c r="D155" s="40"/>
      <c r="E155" s="85" t="str">
        <f>IF($I155="", "", IF(IFERROR(INDEX('Job Database'!$M$11:$M$3035, MATCH($I155, 'Job Database'!$X$11:$X$3035, 0)), "")="", "", IFERROR(INDEX('Job Database'!$M$11:$M$3035, MATCH($I155, 'Job Database'!$X$11:$X$3035, 0)), "")))</f>
        <v/>
      </c>
      <c r="F155" s="40"/>
      <c r="G155" s="88" t="str">
        <f t="shared" si="112"/>
        <v/>
      </c>
      <c r="H155" s="40"/>
      <c r="I155" s="24"/>
      <c r="J155" s="34"/>
      <c r="K155" s="106"/>
      <c r="L155" s="79"/>
      <c r="M155" s="34"/>
      <c r="N155" s="79"/>
      <c r="O155" s="31"/>
      <c r="P155" s="53"/>
      <c r="Q155" s="40"/>
      <c r="S155" s="41" t="str">
        <f t="shared" si="100"/>
        <v/>
      </c>
      <c r="T155" s="41" t="str">
        <f t="shared" si="101"/>
        <v/>
      </c>
      <c r="U155" s="41" t="str">
        <f t="shared" si="113"/>
        <v/>
      </c>
      <c r="W155" s="74" t="str">
        <f>IF('Job Database'!$X155="", "", 'Job Database'!$X155)</f>
        <v/>
      </c>
      <c r="Y155" s="41" t="str">
        <f>IF($W155="", "", IF(COUNTIF($I$11:$I$3035, $W155)&gt;0, "", MAX($Y$10:$Y154)+1))</f>
        <v/>
      </c>
      <c r="Z155" s="41">
        <v>145</v>
      </c>
      <c r="AA155" s="58" t="str">
        <f t="shared" si="114"/>
        <v/>
      </c>
      <c r="AC155" s="41" t="str">
        <f t="shared" si="102"/>
        <v/>
      </c>
      <c r="AE155" s="41" t="str">
        <f t="shared" si="115"/>
        <v/>
      </c>
      <c r="AJ155" s="154" t="str">
        <f t="shared" si="116"/>
        <v/>
      </c>
      <c r="AL155" s="120" t="str">
        <f t="shared" si="117"/>
        <v/>
      </c>
      <c r="AM155" s="104" t="str">
        <f t="shared" si="118"/>
        <v/>
      </c>
      <c r="AN155" s="104" t="str">
        <f t="shared" si="119"/>
        <v/>
      </c>
      <c r="AO155" s="104" t="str">
        <f t="shared" si="103"/>
        <v/>
      </c>
      <c r="AP155" s="104" t="str">
        <f t="shared" si="104"/>
        <v/>
      </c>
      <c r="AQ155" s="121" t="str">
        <f t="shared" si="120"/>
        <v/>
      </c>
      <c r="AS155" s="88" t="str">
        <f t="shared" si="105"/>
        <v/>
      </c>
      <c r="AT155" s="68" t="str">
        <f t="shared" si="121"/>
        <v/>
      </c>
      <c r="AU155" s="68" t="str">
        <f t="shared" si="122"/>
        <v/>
      </c>
      <c r="AV155" s="68" t="str">
        <f t="shared" si="123"/>
        <v/>
      </c>
      <c r="AW155" s="88" t="str">
        <f t="shared" si="106"/>
        <v/>
      </c>
      <c r="AZ155" s="88" t="str">
        <f t="shared" si="107"/>
        <v/>
      </c>
      <c r="BA155" s="68" t="str">
        <f t="shared" si="108"/>
        <v/>
      </c>
      <c r="BB155" s="68" t="str">
        <f t="shared" si="109"/>
        <v/>
      </c>
      <c r="BC155" s="68" t="str">
        <f t="shared" si="110"/>
        <v/>
      </c>
      <c r="BD155" s="69" t="str">
        <f t="shared" si="111"/>
        <v/>
      </c>
      <c r="BE155" s="69" t="str">
        <f t="shared" si="124"/>
        <v/>
      </c>
      <c r="BT155" s="138" t="str">
        <f t="shared" ca="1" si="125"/>
        <v/>
      </c>
      <c r="BU155" s="139" t="str">
        <f t="shared" ca="1" si="126"/>
        <v/>
      </c>
      <c r="BW155" s="138" t="str">
        <f t="shared" si="127"/>
        <v/>
      </c>
      <c r="BX155" s="104" t="str">
        <f t="shared" si="128"/>
        <v/>
      </c>
      <c r="BY155" s="139" t="str">
        <f t="shared" si="129"/>
        <v/>
      </c>
      <c r="CA155" s="138" t="str">
        <f t="shared" si="130"/>
        <v/>
      </c>
      <c r="CB155" s="104" t="str">
        <f t="shared" si="131"/>
        <v/>
      </c>
      <c r="CC155" s="139" t="str">
        <f t="shared" si="132"/>
        <v/>
      </c>
      <c r="CE155" s="162" t="str">
        <f t="shared" si="133"/>
        <v/>
      </c>
      <c r="CF155" s="163" t="str">
        <f t="shared" si="134"/>
        <v/>
      </c>
      <c r="CG155" s="164" t="str">
        <f t="shared" si="135"/>
        <v/>
      </c>
      <c r="CI155" s="162" t="str">
        <f t="shared" si="136"/>
        <v/>
      </c>
      <c r="CJ155" s="163" t="str">
        <f t="shared" ref="CJ155:CJ218" si="139">IF(CB155="", "", M155)</f>
        <v/>
      </c>
      <c r="CK155" s="164" t="str">
        <f t="shared" ref="CK155:CK218" si="140">IF(CC155="", "", N155)</f>
        <v/>
      </c>
      <c r="CM155" s="169" t="str">
        <f t="shared" si="137"/>
        <v/>
      </c>
      <c r="CN155" s="139" t="str">
        <f t="shared" si="138"/>
        <v/>
      </c>
      <c r="CP155" s="41" t="str">
        <f>IF($CM155="", "", COUNTIF($CM$11:$CM$3035, "&lt;"&amp;$CM155)+1+COUNTIF($CM$11:$CM155, $CM155)-1)</f>
        <v/>
      </c>
    </row>
    <row r="156" spans="1:94" x14ac:dyDescent="0.25">
      <c r="A156" s="40"/>
      <c r="B156" s="82" t="str">
        <f>IF($I156="", "", IFERROR(INDEX('Job Database'!$AE$11:$AE$3035, MATCH($I156, 'Job Database'!$X$11:$X$3035, 0)), ""))</f>
        <v/>
      </c>
      <c r="C156" s="69" t="str">
        <f>IF($I156="", "", IF(COUNTIF('Job Database'!$X$11:$X$3035, $I156)=0, $AC$5, $AC$4))</f>
        <v/>
      </c>
      <c r="D156" s="40"/>
      <c r="E156" s="85" t="str">
        <f>IF($I156="", "", IF(IFERROR(INDEX('Job Database'!$M$11:$M$3035, MATCH($I156, 'Job Database'!$X$11:$X$3035, 0)), "")="", "", IFERROR(INDEX('Job Database'!$M$11:$M$3035, MATCH($I156, 'Job Database'!$X$11:$X$3035, 0)), "")))</f>
        <v/>
      </c>
      <c r="F156" s="40"/>
      <c r="G156" s="88" t="str">
        <f t="shared" si="112"/>
        <v/>
      </c>
      <c r="H156" s="40"/>
      <c r="I156" s="24"/>
      <c r="J156" s="34"/>
      <c r="K156" s="106"/>
      <c r="L156" s="79"/>
      <c r="M156" s="34"/>
      <c r="N156" s="79"/>
      <c r="O156" s="31"/>
      <c r="P156" s="53"/>
      <c r="Q156" s="40"/>
      <c r="S156" s="41" t="str">
        <f t="shared" si="100"/>
        <v/>
      </c>
      <c r="T156" s="41" t="str">
        <f t="shared" si="101"/>
        <v/>
      </c>
      <c r="U156" s="41" t="str">
        <f t="shared" si="113"/>
        <v/>
      </c>
      <c r="W156" s="74" t="str">
        <f>IF('Job Database'!$X156="", "", 'Job Database'!$X156)</f>
        <v/>
      </c>
      <c r="Y156" s="41" t="str">
        <f>IF($W156="", "", IF(COUNTIF($I$11:$I$3035, $W156)&gt;0, "", MAX($Y$10:$Y155)+1))</f>
        <v/>
      </c>
      <c r="Z156" s="41">
        <v>146</v>
      </c>
      <c r="AA156" s="58" t="str">
        <f t="shared" si="114"/>
        <v/>
      </c>
      <c r="AC156" s="41" t="str">
        <f t="shared" si="102"/>
        <v/>
      </c>
      <c r="AE156" s="41" t="str">
        <f t="shared" si="115"/>
        <v/>
      </c>
      <c r="AJ156" s="154" t="str">
        <f t="shared" si="116"/>
        <v/>
      </c>
      <c r="AL156" s="120" t="str">
        <f t="shared" si="117"/>
        <v/>
      </c>
      <c r="AM156" s="104" t="str">
        <f t="shared" si="118"/>
        <v/>
      </c>
      <c r="AN156" s="104" t="str">
        <f t="shared" si="119"/>
        <v/>
      </c>
      <c r="AO156" s="104" t="str">
        <f t="shared" si="103"/>
        <v/>
      </c>
      <c r="AP156" s="104" t="str">
        <f t="shared" si="104"/>
        <v/>
      </c>
      <c r="AQ156" s="121" t="str">
        <f t="shared" si="120"/>
        <v/>
      </c>
      <c r="AS156" s="88" t="str">
        <f t="shared" si="105"/>
        <v/>
      </c>
      <c r="AT156" s="68" t="str">
        <f t="shared" si="121"/>
        <v/>
      </c>
      <c r="AU156" s="68" t="str">
        <f t="shared" si="122"/>
        <v/>
      </c>
      <c r="AV156" s="68" t="str">
        <f t="shared" si="123"/>
        <v/>
      </c>
      <c r="AW156" s="88" t="str">
        <f t="shared" si="106"/>
        <v/>
      </c>
      <c r="AZ156" s="88" t="str">
        <f t="shared" si="107"/>
        <v/>
      </c>
      <c r="BA156" s="68" t="str">
        <f t="shared" si="108"/>
        <v/>
      </c>
      <c r="BB156" s="68" t="str">
        <f t="shared" si="109"/>
        <v/>
      </c>
      <c r="BC156" s="68" t="str">
        <f t="shared" si="110"/>
        <v/>
      </c>
      <c r="BD156" s="69" t="str">
        <f t="shared" si="111"/>
        <v/>
      </c>
      <c r="BE156" s="69" t="str">
        <f t="shared" si="124"/>
        <v/>
      </c>
      <c r="BT156" s="138" t="str">
        <f t="shared" ca="1" si="125"/>
        <v/>
      </c>
      <c r="BU156" s="139" t="str">
        <f t="shared" ca="1" si="126"/>
        <v/>
      </c>
      <c r="BW156" s="138" t="str">
        <f t="shared" si="127"/>
        <v/>
      </c>
      <c r="BX156" s="104" t="str">
        <f t="shared" si="128"/>
        <v/>
      </c>
      <c r="BY156" s="139" t="str">
        <f t="shared" si="129"/>
        <v/>
      </c>
      <c r="CA156" s="138" t="str">
        <f t="shared" si="130"/>
        <v/>
      </c>
      <c r="CB156" s="104" t="str">
        <f t="shared" si="131"/>
        <v/>
      </c>
      <c r="CC156" s="139" t="str">
        <f t="shared" si="132"/>
        <v/>
      </c>
      <c r="CE156" s="162" t="str">
        <f t="shared" si="133"/>
        <v/>
      </c>
      <c r="CF156" s="163" t="str">
        <f t="shared" si="134"/>
        <v/>
      </c>
      <c r="CG156" s="164" t="str">
        <f t="shared" si="135"/>
        <v/>
      </c>
      <c r="CI156" s="162" t="str">
        <f t="shared" si="136"/>
        <v/>
      </c>
      <c r="CJ156" s="163" t="str">
        <f t="shared" si="139"/>
        <v/>
      </c>
      <c r="CK156" s="164" t="str">
        <f t="shared" si="140"/>
        <v/>
      </c>
      <c r="CM156" s="169" t="str">
        <f t="shared" si="137"/>
        <v/>
      </c>
      <c r="CN156" s="139" t="str">
        <f t="shared" si="138"/>
        <v/>
      </c>
      <c r="CP156" s="41" t="str">
        <f>IF($CM156="", "", COUNTIF($CM$11:$CM$3035, "&lt;"&amp;$CM156)+1+COUNTIF($CM$11:$CM156, $CM156)-1)</f>
        <v/>
      </c>
    </row>
    <row r="157" spans="1:94" x14ac:dyDescent="0.25">
      <c r="A157" s="40"/>
      <c r="B157" s="82" t="str">
        <f>IF($I157="", "", IFERROR(INDEX('Job Database'!$AE$11:$AE$3035, MATCH($I157, 'Job Database'!$X$11:$X$3035, 0)), ""))</f>
        <v/>
      </c>
      <c r="C157" s="69" t="str">
        <f>IF($I157="", "", IF(COUNTIF('Job Database'!$X$11:$X$3035, $I157)=0, $AC$5, $AC$4))</f>
        <v/>
      </c>
      <c r="D157" s="40"/>
      <c r="E157" s="85" t="str">
        <f>IF($I157="", "", IF(IFERROR(INDEX('Job Database'!$M$11:$M$3035, MATCH($I157, 'Job Database'!$X$11:$X$3035, 0)), "")="", "", IFERROR(INDEX('Job Database'!$M$11:$M$3035, MATCH($I157, 'Job Database'!$X$11:$X$3035, 0)), "")))</f>
        <v/>
      </c>
      <c r="F157" s="40"/>
      <c r="G157" s="88" t="str">
        <f t="shared" si="112"/>
        <v/>
      </c>
      <c r="H157" s="40"/>
      <c r="I157" s="24"/>
      <c r="J157" s="34"/>
      <c r="K157" s="106"/>
      <c r="L157" s="79"/>
      <c r="M157" s="34"/>
      <c r="N157" s="79"/>
      <c r="O157" s="31"/>
      <c r="P157" s="53"/>
      <c r="Q157" s="40"/>
      <c r="S157" s="41" t="str">
        <f t="shared" si="100"/>
        <v/>
      </c>
      <c r="T157" s="41" t="str">
        <f t="shared" si="101"/>
        <v/>
      </c>
      <c r="U157" s="41" t="str">
        <f t="shared" si="113"/>
        <v/>
      </c>
      <c r="W157" s="74" t="str">
        <f>IF('Job Database'!$X157="", "", 'Job Database'!$X157)</f>
        <v/>
      </c>
      <c r="Y157" s="41" t="str">
        <f>IF($W157="", "", IF(COUNTIF($I$11:$I$3035, $W157)&gt;0, "", MAX($Y$10:$Y156)+1))</f>
        <v/>
      </c>
      <c r="Z157" s="41">
        <v>147</v>
      </c>
      <c r="AA157" s="58" t="str">
        <f t="shared" si="114"/>
        <v/>
      </c>
      <c r="AC157" s="41" t="str">
        <f t="shared" si="102"/>
        <v/>
      </c>
      <c r="AE157" s="41" t="str">
        <f t="shared" si="115"/>
        <v/>
      </c>
      <c r="AJ157" s="154" t="str">
        <f t="shared" si="116"/>
        <v/>
      </c>
      <c r="AL157" s="120" t="str">
        <f t="shared" si="117"/>
        <v/>
      </c>
      <c r="AM157" s="104" t="str">
        <f t="shared" si="118"/>
        <v/>
      </c>
      <c r="AN157" s="104" t="str">
        <f t="shared" si="119"/>
        <v/>
      </c>
      <c r="AO157" s="104" t="str">
        <f t="shared" si="103"/>
        <v/>
      </c>
      <c r="AP157" s="104" t="str">
        <f t="shared" si="104"/>
        <v/>
      </c>
      <c r="AQ157" s="121" t="str">
        <f t="shared" si="120"/>
        <v/>
      </c>
      <c r="AS157" s="88" t="str">
        <f t="shared" si="105"/>
        <v/>
      </c>
      <c r="AT157" s="68" t="str">
        <f t="shared" si="121"/>
        <v/>
      </c>
      <c r="AU157" s="68" t="str">
        <f t="shared" si="122"/>
        <v/>
      </c>
      <c r="AV157" s="68" t="str">
        <f t="shared" si="123"/>
        <v/>
      </c>
      <c r="AW157" s="88" t="str">
        <f t="shared" si="106"/>
        <v/>
      </c>
      <c r="AZ157" s="88" t="str">
        <f t="shared" si="107"/>
        <v/>
      </c>
      <c r="BA157" s="68" t="str">
        <f t="shared" si="108"/>
        <v/>
      </c>
      <c r="BB157" s="68" t="str">
        <f t="shared" si="109"/>
        <v/>
      </c>
      <c r="BC157" s="68" t="str">
        <f t="shared" si="110"/>
        <v/>
      </c>
      <c r="BD157" s="69" t="str">
        <f t="shared" si="111"/>
        <v/>
      </c>
      <c r="BE157" s="69" t="str">
        <f t="shared" si="124"/>
        <v/>
      </c>
      <c r="BT157" s="138" t="str">
        <f t="shared" ca="1" si="125"/>
        <v/>
      </c>
      <c r="BU157" s="139" t="str">
        <f t="shared" ca="1" si="126"/>
        <v/>
      </c>
      <c r="BW157" s="138" t="str">
        <f t="shared" si="127"/>
        <v/>
      </c>
      <c r="BX157" s="104" t="str">
        <f t="shared" si="128"/>
        <v/>
      </c>
      <c r="BY157" s="139" t="str">
        <f t="shared" si="129"/>
        <v/>
      </c>
      <c r="CA157" s="138" t="str">
        <f t="shared" si="130"/>
        <v/>
      </c>
      <c r="CB157" s="104" t="str">
        <f t="shared" si="131"/>
        <v/>
      </c>
      <c r="CC157" s="139" t="str">
        <f t="shared" si="132"/>
        <v/>
      </c>
      <c r="CE157" s="162" t="str">
        <f t="shared" si="133"/>
        <v/>
      </c>
      <c r="CF157" s="163" t="str">
        <f t="shared" si="134"/>
        <v/>
      </c>
      <c r="CG157" s="164" t="str">
        <f t="shared" si="135"/>
        <v/>
      </c>
      <c r="CI157" s="162" t="str">
        <f t="shared" si="136"/>
        <v/>
      </c>
      <c r="CJ157" s="163" t="str">
        <f t="shared" si="139"/>
        <v/>
      </c>
      <c r="CK157" s="164" t="str">
        <f t="shared" si="140"/>
        <v/>
      </c>
      <c r="CM157" s="169" t="str">
        <f t="shared" si="137"/>
        <v/>
      </c>
      <c r="CN157" s="139" t="str">
        <f t="shared" si="138"/>
        <v/>
      </c>
      <c r="CP157" s="41" t="str">
        <f>IF($CM157="", "", COUNTIF($CM$11:$CM$3035, "&lt;"&amp;$CM157)+1+COUNTIF($CM$11:$CM157, $CM157)-1)</f>
        <v/>
      </c>
    </row>
    <row r="158" spans="1:94" x14ac:dyDescent="0.25">
      <c r="A158" s="40"/>
      <c r="B158" s="82" t="str">
        <f>IF($I158="", "", IFERROR(INDEX('Job Database'!$AE$11:$AE$3035, MATCH($I158, 'Job Database'!$X$11:$X$3035, 0)), ""))</f>
        <v/>
      </c>
      <c r="C158" s="69" t="str">
        <f>IF($I158="", "", IF(COUNTIF('Job Database'!$X$11:$X$3035, $I158)=0, $AC$5, $AC$4))</f>
        <v/>
      </c>
      <c r="D158" s="40"/>
      <c r="E158" s="85" t="str">
        <f>IF($I158="", "", IF(IFERROR(INDEX('Job Database'!$M$11:$M$3035, MATCH($I158, 'Job Database'!$X$11:$X$3035, 0)), "")="", "", IFERROR(INDEX('Job Database'!$M$11:$M$3035, MATCH($I158, 'Job Database'!$X$11:$X$3035, 0)), "")))</f>
        <v/>
      </c>
      <c r="F158" s="40"/>
      <c r="G158" s="88" t="str">
        <f t="shared" si="112"/>
        <v/>
      </c>
      <c r="H158" s="40"/>
      <c r="I158" s="24"/>
      <c r="J158" s="34"/>
      <c r="K158" s="106"/>
      <c r="L158" s="79"/>
      <c r="M158" s="34"/>
      <c r="N158" s="79"/>
      <c r="O158" s="31"/>
      <c r="P158" s="53"/>
      <c r="Q158" s="40"/>
      <c r="S158" s="41" t="str">
        <f t="shared" si="100"/>
        <v/>
      </c>
      <c r="T158" s="41" t="str">
        <f t="shared" si="101"/>
        <v/>
      </c>
      <c r="U158" s="41" t="str">
        <f t="shared" si="113"/>
        <v/>
      </c>
      <c r="W158" s="74" t="str">
        <f>IF('Job Database'!$X158="", "", 'Job Database'!$X158)</f>
        <v/>
      </c>
      <c r="Y158" s="41" t="str">
        <f>IF($W158="", "", IF(COUNTIF($I$11:$I$3035, $W158)&gt;0, "", MAX($Y$10:$Y157)+1))</f>
        <v/>
      </c>
      <c r="Z158" s="41">
        <v>148</v>
      </c>
      <c r="AA158" s="58" t="str">
        <f t="shared" si="114"/>
        <v/>
      </c>
      <c r="AC158" s="41" t="str">
        <f t="shared" si="102"/>
        <v/>
      </c>
      <c r="AE158" s="41" t="str">
        <f t="shared" si="115"/>
        <v/>
      </c>
      <c r="AJ158" s="154" t="str">
        <f t="shared" si="116"/>
        <v/>
      </c>
      <c r="AL158" s="120" t="str">
        <f t="shared" si="117"/>
        <v/>
      </c>
      <c r="AM158" s="104" t="str">
        <f t="shared" si="118"/>
        <v/>
      </c>
      <c r="AN158" s="104" t="str">
        <f t="shared" si="119"/>
        <v/>
      </c>
      <c r="AO158" s="104" t="str">
        <f t="shared" si="103"/>
        <v/>
      </c>
      <c r="AP158" s="104" t="str">
        <f t="shared" si="104"/>
        <v/>
      </c>
      <c r="AQ158" s="121" t="str">
        <f t="shared" si="120"/>
        <v/>
      </c>
      <c r="AS158" s="88" t="str">
        <f t="shared" si="105"/>
        <v/>
      </c>
      <c r="AT158" s="68" t="str">
        <f t="shared" si="121"/>
        <v/>
      </c>
      <c r="AU158" s="68" t="str">
        <f t="shared" si="122"/>
        <v/>
      </c>
      <c r="AV158" s="68" t="str">
        <f t="shared" si="123"/>
        <v/>
      </c>
      <c r="AW158" s="88" t="str">
        <f t="shared" si="106"/>
        <v/>
      </c>
      <c r="AZ158" s="88" t="str">
        <f t="shared" si="107"/>
        <v/>
      </c>
      <c r="BA158" s="68" t="str">
        <f t="shared" si="108"/>
        <v/>
      </c>
      <c r="BB158" s="68" t="str">
        <f t="shared" si="109"/>
        <v/>
      </c>
      <c r="BC158" s="68" t="str">
        <f t="shared" si="110"/>
        <v/>
      </c>
      <c r="BD158" s="69" t="str">
        <f t="shared" si="111"/>
        <v/>
      </c>
      <c r="BE158" s="69" t="str">
        <f t="shared" si="124"/>
        <v/>
      </c>
      <c r="BT158" s="138" t="str">
        <f t="shared" ca="1" si="125"/>
        <v/>
      </c>
      <c r="BU158" s="139" t="str">
        <f t="shared" ca="1" si="126"/>
        <v/>
      </c>
      <c r="BW158" s="138" t="str">
        <f t="shared" si="127"/>
        <v/>
      </c>
      <c r="BX158" s="104" t="str">
        <f t="shared" si="128"/>
        <v/>
      </c>
      <c r="BY158" s="139" t="str">
        <f t="shared" si="129"/>
        <v/>
      </c>
      <c r="CA158" s="138" t="str">
        <f t="shared" si="130"/>
        <v/>
      </c>
      <c r="CB158" s="104" t="str">
        <f t="shared" si="131"/>
        <v/>
      </c>
      <c r="CC158" s="139" t="str">
        <f t="shared" si="132"/>
        <v/>
      </c>
      <c r="CE158" s="162" t="str">
        <f t="shared" si="133"/>
        <v/>
      </c>
      <c r="CF158" s="163" t="str">
        <f t="shared" si="134"/>
        <v/>
      </c>
      <c r="CG158" s="164" t="str">
        <f t="shared" si="135"/>
        <v/>
      </c>
      <c r="CI158" s="162" t="str">
        <f t="shared" si="136"/>
        <v/>
      </c>
      <c r="CJ158" s="163" t="str">
        <f t="shared" si="139"/>
        <v/>
      </c>
      <c r="CK158" s="164" t="str">
        <f t="shared" si="140"/>
        <v/>
      </c>
      <c r="CM158" s="169" t="str">
        <f t="shared" si="137"/>
        <v/>
      </c>
      <c r="CN158" s="139" t="str">
        <f t="shared" si="138"/>
        <v/>
      </c>
      <c r="CP158" s="41" t="str">
        <f>IF($CM158="", "", COUNTIF($CM$11:$CM$3035, "&lt;"&amp;$CM158)+1+COUNTIF($CM$11:$CM158, $CM158)-1)</f>
        <v/>
      </c>
    </row>
    <row r="159" spans="1:94" x14ac:dyDescent="0.25">
      <c r="A159" s="40"/>
      <c r="B159" s="82" t="str">
        <f>IF($I159="", "", IFERROR(INDEX('Job Database'!$AE$11:$AE$3035, MATCH($I159, 'Job Database'!$X$11:$X$3035, 0)), ""))</f>
        <v/>
      </c>
      <c r="C159" s="69" t="str">
        <f>IF($I159="", "", IF(COUNTIF('Job Database'!$X$11:$X$3035, $I159)=0, $AC$5, $AC$4))</f>
        <v/>
      </c>
      <c r="D159" s="40"/>
      <c r="E159" s="85" t="str">
        <f>IF($I159="", "", IF(IFERROR(INDEX('Job Database'!$M$11:$M$3035, MATCH($I159, 'Job Database'!$X$11:$X$3035, 0)), "")="", "", IFERROR(INDEX('Job Database'!$M$11:$M$3035, MATCH($I159, 'Job Database'!$X$11:$X$3035, 0)), "")))</f>
        <v/>
      </c>
      <c r="F159" s="40"/>
      <c r="G159" s="88" t="str">
        <f t="shared" si="112"/>
        <v/>
      </c>
      <c r="H159" s="40"/>
      <c r="I159" s="24"/>
      <c r="J159" s="34"/>
      <c r="K159" s="106"/>
      <c r="L159" s="79"/>
      <c r="M159" s="34"/>
      <c r="N159" s="79"/>
      <c r="O159" s="31"/>
      <c r="P159" s="53"/>
      <c r="Q159" s="40"/>
      <c r="S159" s="41" t="str">
        <f t="shared" si="100"/>
        <v/>
      </c>
      <c r="T159" s="41" t="str">
        <f t="shared" si="101"/>
        <v/>
      </c>
      <c r="U159" s="41" t="str">
        <f t="shared" si="113"/>
        <v/>
      </c>
      <c r="W159" s="74" t="str">
        <f>IF('Job Database'!$X159="", "", 'Job Database'!$X159)</f>
        <v/>
      </c>
      <c r="Y159" s="41" t="str">
        <f>IF($W159="", "", IF(COUNTIF($I$11:$I$3035, $W159)&gt;0, "", MAX($Y$10:$Y158)+1))</f>
        <v/>
      </c>
      <c r="Z159" s="41">
        <v>149</v>
      </c>
      <c r="AA159" s="58" t="str">
        <f t="shared" si="114"/>
        <v/>
      </c>
      <c r="AC159" s="41" t="str">
        <f t="shared" si="102"/>
        <v/>
      </c>
      <c r="AE159" s="41" t="str">
        <f t="shared" si="115"/>
        <v/>
      </c>
      <c r="AJ159" s="154" t="str">
        <f t="shared" si="116"/>
        <v/>
      </c>
      <c r="AL159" s="120" t="str">
        <f t="shared" si="117"/>
        <v/>
      </c>
      <c r="AM159" s="104" t="str">
        <f t="shared" si="118"/>
        <v/>
      </c>
      <c r="AN159" s="104" t="str">
        <f t="shared" si="119"/>
        <v/>
      </c>
      <c r="AO159" s="104" t="str">
        <f t="shared" si="103"/>
        <v/>
      </c>
      <c r="AP159" s="104" t="str">
        <f t="shared" si="104"/>
        <v/>
      </c>
      <c r="AQ159" s="121" t="str">
        <f t="shared" si="120"/>
        <v/>
      </c>
      <c r="AS159" s="88" t="str">
        <f t="shared" si="105"/>
        <v/>
      </c>
      <c r="AT159" s="68" t="str">
        <f t="shared" si="121"/>
        <v/>
      </c>
      <c r="AU159" s="68" t="str">
        <f t="shared" si="122"/>
        <v/>
      </c>
      <c r="AV159" s="68" t="str">
        <f t="shared" si="123"/>
        <v/>
      </c>
      <c r="AW159" s="88" t="str">
        <f t="shared" si="106"/>
        <v/>
      </c>
      <c r="AZ159" s="88" t="str">
        <f t="shared" si="107"/>
        <v/>
      </c>
      <c r="BA159" s="68" t="str">
        <f t="shared" si="108"/>
        <v/>
      </c>
      <c r="BB159" s="68" t="str">
        <f t="shared" si="109"/>
        <v/>
      </c>
      <c r="BC159" s="68" t="str">
        <f t="shared" si="110"/>
        <v/>
      </c>
      <c r="BD159" s="69" t="str">
        <f t="shared" si="111"/>
        <v/>
      </c>
      <c r="BE159" s="69" t="str">
        <f t="shared" si="124"/>
        <v/>
      </c>
      <c r="BT159" s="138" t="str">
        <f t="shared" ca="1" si="125"/>
        <v/>
      </c>
      <c r="BU159" s="139" t="str">
        <f t="shared" ca="1" si="126"/>
        <v/>
      </c>
      <c r="BW159" s="138" t="str">
        <f t="shared" si="127"/>
        <v/>
      </c>
      <c r="BX159" s="104" t="str">
        <f t="shared" si="128"/>
        <v/>
      </c>
      <c r="BY159" s="139" t="str">
        <f t="shared" si="129"/>
        <v/>
      </c>
      <c r="CA159" s="138" t="str">
        <f t="shared" si="130"/>
        <v/>
      </c>
      <c r="CB159" s="104" t="str">
        <f t="shared" si="131"/>
        <v/>
      </c>
      <c r="CC159" s="139" t="str">
        <f t="shared" si="132"/>
        <v/>
      </c>
      <c r="CE159" s="162" t="str">
        <f t="shared" si="133"/>
        <v/>
      </c>
      <c r="CF159" s="163" t="str">
        <f t="shared" si="134"/>
        <v/>
      </c>
      <c r="CG159" s="164" t="str">
        <f t="shared" si="135"/>
        <v/>
      </c>
      <c r="CI159" s="162" t="str">
        <f t="shared" si="136"/>
        <v/>
      </c>
      <c r="CJ159" s="163" t="str">
        <f t="shared" si="139"/>
        <v/>
      </c>
      <c r="CK159" s="164" t="str">
        <f t="shared" si="140"/>
        <v/>
      </c>
      <c r="CM159" s="169" t="str">
        <f t="shared" si="137"/>
        <v/>
      </c>
      <c r="CN159" s="139" t="str">
        <f t="shared" si="138"/>
        <v/>
      </c>
      <c r="CP159" s="41" t="str">
        <f>IF($CM159="", "", COUNTIF($CM$11:$CM$3035, "&lt;"&amp;$CM159)+1+COUNTIF($CM$11:$CM159, $CM159)-1)</f>
        <v/>
      </c>
    </row>
    <row r="160" spans="1:94" x14ac:dyDescent="0.25">
      <c r="A160" s="40"/>
      <c r="B160" s="82" t="str">
        <f>IF($I160="", "", IFERROR(INDEX('Job Database'!$AE$11:$AE$3035, MATCH($I160, 'Job Database'!$X$11:$X$3035, 0)), ""))</f>
        <v/>
      </c>
      <c r="C160" s="69" t="str">
        <f>IF($I160="", "", IF(COUNTIF('Job Database'!$X$11:$X$3035, $I160)=0, $AC$5, $AC$4))</f>
        <v/>
      </c>
      <c r="D160" s="40"/>
      <c r="E160" s="85" t="str">
        <f>IF($I160="", "", IF(IFERROR(INDEX('Job Database'!$M$11:$M$3035, MATCH($I160, 'Job Database'!$X$11:$X$3035, 0)), "")="", "", IFERROR(INDEX('Job Database'!$M$11:$M$3035, MATCH($I160, 'Job Database'!$X$11:$X$3035, 0)), "")))</f>
        <v/>
      </c>
      <c r="F160" s="40"/>
      <c r="G160" s="88" t="str">
        <f t="shared" si="112"/>
        <v/>
      </c>
      <c r="H160" s="40"/>
      <c r="I160" s="24"/>
      <c r="J160" s="34"/>
      <c r="K160" s="106"/>
      <c r="L160" s="79"/>
      <c r="M160" s="34"/>
      <c r="N160" s="79"/>
      <c r="O160" s="31"/>
      <c r="P160" s="53"/>
      <c r="Q160" s="40"/>
      <c r="S160" s="41" t="str">
        <f t="shared" si="100"/>
        <v/>
      </c>
      <c r="T160" s="41" t="str">
        <f t="shared" si="101"/>
        <v/>
      </c>
      <c r="U160" s="41" t="str">
        <f t="shared" si="113"/>
        <v/>
      </c>
      <c r="W160" s="74" t="str">
        <f>IF('Job Database'!$X160="", "", 'Job Database'!$X160)</f>
        <v/>
      </c>
      <c r="Y160" s="41" t="str">
        <f>IF($W160="", "", IF(COUNTIF($I$11:$I$3035, $W160)&gt;0, "", MAX($Y$10:$Y159)+1))</f>
        <v/>
      </c>
      <c r="Z160" s="41">
        <v>150</v>
      </c>
      <c r="AA160" s="58" t="str">
        <f t="shared" si="114"/>
        <v/>
      </c>
      <c r="AC160" s="41" t="str">
        <f t="shared" si="102"/>
        <v/>
      </c>
      <c r="AE160" s="41" t="str">
        <f t="shared" si="115"/>
        <v/>
      </c>
      <c r="AJ160" s="154" t="str">
        <f t="shared" si="116"/>
        <v/>
      </c>
      <c r="AL160" s="120" t="str">
        <f t="shared" si="117"/>
        <v/>
      </c>
      <c r="AM160" s="104" t="str">
        <f t="shared" si="118"/>
        <v/>
      </c>
      <c r="AN160" s="104" t="str">
        <f t="shared" si="119"/>
        <v/>
      </c>
      <c r="AO160" s="104" t="str">
        <f t="shared" si="103"/>
        <v/>
      </c>
      <c r="AP160" s="104" t="str">
        <f t="shared" si="104"/>
        <v/>
      </c>
      <c r="AQ160" s="121" t="str">
        <f t="shared" si="120"/>
        <v/>
      </c>
      <c r="AS160" s="88" t="str">
        <f t="shared" si="105"/>
        <v/>
      </c>
      <c r="AT160" s="68" t="str">
        <f t="shared" si="121"/>
        <v/>
      </c>
      <c r="AU160" s="68" t="str">
        <f t="shared" si="122"/>
        <v/>
      </c>
      <c r="AV160" s="68" t="str">
        <f t="shared" si="123"/>
        <v/>
      </c>
      <c r="AW160" s="88" t="str">
        <f t="shared" si="106"/>
        <v/>
      </c>
      <c r="AZ160" s="88" t="str">
        <f t="shared" si="107"/>
        <v/>
      </c>
      <c r="BA160" s="68" t="str">
        <f t="shared" si="108"/>
        <v/>
      </c>
      <c r="BB160" s="68" t="str">
        <f t="shared" si="109"/>
        <v/>
      </c>
      <c r="BC160" s="68" t="str">
        <f t="shared" si="110"/>
        <v/>
      </c>
      <c r="BD160" s="69" t="str">
        <f t="shared" si="111"/>
        <v/>
      </c>
      <c r="BE160" s="69" t="str">
        <f t="shared" si="124"/>
        <v/>
      </c>
      <c r="BT160" s="138" t="str">
        <f t="shared" ca="1" si="125"/>
        <v/>
      </c>
      <c r="BU160" s="139" t="str">
        <f t="shared" ca="1" si="126"/>
        <v/>
      </c>
      <c r="BW160" s="138" t="str">
        <f t="shared" si="127"/>
        <v/>
      </c>
      <c r="BX160" s="104" t="str">
        <f t="shared" si="128"/>
        <v/>
      </c>
      <c r="BY160" s="139" t="str">
        <f t="shared" si="129"/>
        <v/>
      </c>
      <c r="CA160" s="138" t="str">
        <f t="shared" si="130"/>
        <v/>
      </c>
      <c r="CB160" s="104" t="str">
        <f t="shared" si="131"/>
        <v/>
      </c>
      <c r="CC160" s="139" t="str">
        <f t="shared" si="132"/>
        <v/>
      </c>
      <c r="CE160" s="162" t="str">
        <f t="shared" si="133"/>
        <v/>
      </c>
      <c r="CF160" s="163" t="str">
        <f t="shared" si="134"/>
        <v/>
      </c>
      <c r="CG160" s="164" t="str">
        <f t="shared" si="135"/>
        <v/>
      </c>
      <c r="CI160" s="162" t="str">
        <f t="shared" si="136"/>
        <v/>
      </c>
      <c r="CJ160" s="163" t="str">
        <f t="shared" si="139"/>
        <v/>
      </c>
      <c r="CK160" s="164" t="str">
        <f t="shared" si="140"/>
        <v/>
      </c>
      <c r="CM160" s="169" t="str">
        <f t="shared" si="137"/>
        <v/>
      </c>
      <c r="CN160" s="139" t="str">
        <f t="shared" si="138"/>
        <v/>
      </c>
      <c r="CP160" s="41" t="str">
        <f>IF($CM160="", "", COUNTIF($CM$11:$CM$3035, "&lt;"&amp;$CM160)+1+COUNTIF($CM$11:$CM160, $CM160)-1)</f>
        <v/>
      </c>
    </row>
    <row r="161" spans="1:94" x14ac:dyDescent="0.25">
      <c r="A161" s="40"/>
      <c r="B161" s="82" t="str">
        <f>IF($I161="", "", IFERROR(INDEX('Job Database'!$AE$11:$AE$3035, MATCH($I161, 'Job Database'!$X$11:$X$3035, 0)), ""))</f>
        <v/>
      </c>
      <c r="C161" s="69" t="str">
        <f>IF($I161="", "", IF(COUNTIF('Job Database'!$X$11:$X$3035, $I161)=0, $AC$5, $AC$4))</f>
        <v/>
      </c>
      <c r="D161" s="40"/>
      <c r="E161" s="85" t="str">
        <f>IF($I161="", "", IF(IFERROR(INDEX('Job Database'!$M$11:$M$3035, MATCH($I161, 'Job Database'!$X$11:$X$3035, 0)), "")="", "", IFERROR(INDEX('Job Database'!$M$11:$M$3035, MATCH($I161, 'Job Database'!$X$11:$X$3035, 0)), "")))</f>
        <v/>
      </c>
      <c r="F161" s="40"/>
      <c r="G161" s="88" t="str">
        <f t="shared" si="112"/>
        <v/>
      </c>
      <c r="H161" s="40"/>
      <c r="I161" s="24"/>
      <c r="J161" s="34"/>
      <c r="K161" s="106"/>
      <c r="L161" s="79"/>
      <c r="M161" s="34"/>
      <c r="N161" s="79"/>
      <c r="O161" s="31"/>
      <c r="P161" s="53"/>
      <c r="Q161" s="40"/>
      <c r="S161" s="41" t="str">
        <f t="shared" si="100"/>
        <v/>
      </c>
      <c r="T161" s="41" t="str">
        <f t="shared" si="101"/>
        <v/>
      </c>
      <c r="U161" s="41" t="str">
        <f t="shared" si="113"/>
        <v/>
      </c>
      <c r="W161" s="74" t="str">
        <f>IF('Job Database'!$X161="", "", 'Job Database'!$X161)</f>
        <v/>
      </c>
      <c r="Y161" s="41" t="str">
        <f>IF($W161="", "", IF(COUNTIF($I$11:$I$3035, $W161)&gt;0, "", MAX($Y$10:$Y160)+1))</f>
        <v/>
      </c>
      <c r="Z161" s="41">
        <v>151</v>
      </c>
      <c r="AA161" s="58" t="str">
        <f t="shared" si="114"/>
        <v/>
      </c>
      <c r="AC161" s="41" t="str">
        <f t="shared" si="102"/>
        <v/>
      </c>
      <c r="AE161" s="41" t="str">
        <f t="shared" si="115"/>
        <v/>
      </c>
      <c r="AJ161" s="154" t="str">
        <f t="shared" si="116"/>
        <v/>
      </c>
      <c r="AL161" s="120" t="str">
        <f t="shared" si="117"/>
        <v/>
      </c>
      <c r="AM161" s="104" t="str">
        <f t="shared" si="118"/>
        <v/>
      </c>
      <c r="AN161" s="104" t="str">
        <f t="shared" si="119"/>
        <v/>
      </c>
      <c r="AO161" s="104" t="str">
        <f t="shared" si="103"/>
        <v/>
      </c>
      <c r="AP161" s="104" t="str">
        <f t="shared" si="104"/>
        <v/>
      </c>
      <c r="AQ161" s="121" t="str">
        <f t="shared" si="120"/>
        <v/>
      </c>
      <c r="AS161" s="88" t="str">
        <f t="shared" si="105"/>
        <v/>
      </c>
      <c r="AT161" s="68" t="str">
        <f t="shared" si="121"/>
        <v/>
      </c>
      <c r="AU161" s="68" t="str">
        <f t="shared" si="122"/>
        <v/>
      </c>
      <c r="AV161" s="68" t="str">
        <f t="shared" si="123"/>
        <v/>
      </c>
      <c r="AW161" s="88" t="str">
        <f t="shared" si="106"/>
        <v/>
      </c>
      <c r="AZ161" s="88" t="str">
        <f t="shared" si="107"/>
        <v/>
      </c>
      <c r="BA161" s="68" t="str">
        <f t="shared" si="108"/>
        <v/>
      </c>
      <c r="BB161" s="68" t="str">
        <f t="shared" si="109"/>
        <v/>
      </c>
      <c r="BC161" s="68" t="str">
        <f t="shared" si="110"/>
        <v/>
      </c>
      <c r="BD161" s="69" t="str">
        <f t="shared" si="111"/>
        <v/>
      </c>
      <c r="BE161" s="69" t="str">
        <f t="shared" si="124"/>
        <v/>
      </c>
      <c r="BT161" s="138" t="str">
        <f t="shared" ca="1" si="125"/>
        <v/>
      </c>
      <c r="BU161" s="139" t="str">
        <f t="shared" ca="1" si="126"/>
        <v/>
      </c>
      <c r="BW161" s="138" t="str">
        <f t="shared" si="127"/>
        <v/>
      </c>
      <c r="BX161" s="104" t="str">
        <f t="shared" si="128"/>
        <v/>
      </c>
      <c r="BY161" s="139" t="str">
        <f t="shared" si="129"/>
        <v/>
      </c>
      <c r="CA161" s="138" t="str">
        <f t="shared" si="130"/>
        <v/>
      </c>
      <c r="CB161" s="104" t="str">
        <f t="shared" si="131"/>
        <v/>
      </c>
      <c r="CC161" s="139" t="str">
        <f t="shared" si="132"/>
        <v/>
      </c>
      <c r="CE161" s="162" t="str">
        <f t="shared" si="133"/>
        <v/>
      </c>
      <c r="CF161" s="163" t="str">
        <f t="shared" si="134"/>
        <v/>
      </c>
      <c r="CG161" s="164" t="str">
        <f t="shared" si="135"/>
        <v/>
      </c>
      <c r="CI161" s="162" t="str">
        <f t="shared" si="136"/>
        <v/>
      </c>
      <c r="CJ161" s="163" t="str">
        <f t="shared" si="139"/>
        <v/>
      </c>
      <c r="CK161" s="164" t="str">
        <f t="shared" si="140"/>
        <v/>
      </c>
      <c r="CM161" s="169" t="str">
        <f t="shared" si="137"/>
        <v/>
      </c>
      <c r="CN161" s="139" t="str">
        <f t="shared" si="138"/>
        <v/>
      </c>
      <c r="CP161" s="41" t="str">
        <f>IF($CM161="", "", COUNTIF($CM$11:$CM$3035, "&lt;"&amp;$CM161)+1+COUNTIF($CM$11:$CM161, $CM161)-1)</f>
        <v/>
      </c>
    </row>
    <row r="162" spans="1:94" x14ac:dyDescent="0.25">
      <c r="A162" s="40"/>
      <c r="B162" s="82" t="str">
        <f>IF($I162="", "", IFERROR(INDEX('Job Database'!$AE$11:$AE$3035, MATCH($I162, 'Job Database'!$X$11:$X$3035, 0)), ""))</f>
        <v/>
      </c>
      <c r="C162" s="69" t="str">
        <f>IF($I162="", "", IF(COUNTIF('Job Database'!$X$11:$X$3035, $I162)=0, $AC$5, $AC$4))</f>
        <v/>
      </c>
      <c r="D162" s="40"/>
      <c r="E162" s="85" t="str">
        <f>IF($I162="", "", IF(IFERROR(INDEX('Job Database'!$M$11:$M$3035, MATCH($I162, 'Job Database'!$X$11:$X$3035, 0)), "")="", "", IFERROR(INDEX('Job Database'!$M$11:$M$3035, MATCH($I162, 'Job Database'!$X$11:$X$3035, 0)), "")))</f>
        <v/>
      </c>
      <c r="F162" s="40"/>
      <c r="G162" s="88" t="str">
        <f t="shared" si="112"/>
        <v/>
      </c>
      <c r="H162" s="40"/>
      <c r="I162" s="24"/>
      <c r="J162" s="34"/>
      <c r="K162" s="106"/>
      <c r="L162" s="79"/>
      <c r="M162" s="34"/>
      <c r="N162" s="79"/>
      <c r="O162" s="31"/>
      <c r="P162" s="53"/>
      <c r="Q162" s="40"/>
      <c r="S162" s="41" t="str">
        <f t="shared" si="100"/>
        <v/>
      </c>
      <c r="T162" s="41" t="str">
        <f t="shared" si="101"/>
        <v/>
      </c>
      <c r="U162" s="41" t="str">
        <f t="shared" si="113"/>
        <v/>
      </c>
      <c r="W162" s="74" t="str">
        <f>IF('Job Database'!$X162="", "", 'Job Database'!$X162)</f>
        <v/>
      </c>
      <c r="Y162" s="41" t="str">
        <f>IF($W162="", "", IF(COUNTIF($I$11:$I$3035, $W162)&gt;0, "", MAX($Y$10:$Y161)+1))</f>
        <v/>
      </c>
      <c r="Z162" s="41">
        <v>152</v>
      </c>
      <c r="AA162" s="58" t="str">
        <f t="shared" si="114"/>
        <v/>
      </c>
      <c r="AC162" s="41" t="str">
        <f t="shared" si="102"/>
        <v/>
      </c>
      <c r="AE162" s="41" t="str">
        <f t="shared" si="115"/>
        <v/>
      </c>
      <c r="AJ162" s="154" t="str">
        <f t="shared" si="116"/>
        <v/>
      </c>
      <c r="AL162" s="120" t="str">
        <f t="shared" si="117"/>
        <v/>
      </c>
      <c r="AM162" s="104" t="str">
        <f t="shared" si="118"/>
        <v/>
      </c>
      <c r="AN162" s="104" t="str">
        <f t="shared" si="119"/>
        <v/>
      </c>
      <c r="AO162" s="104" t="str">
        <f t="shared" si="103"/>
        <v/>
      </c>
      <c r="AP162" s="104" t="str">
        <f t="shared" si="104"/>
        <v/>
      </c>
      <c r="AQ162" s="121" t="str">
        <f t="shared" si="120"/>
        <v/>
      </c>
      <c r="AS162" s="88" t="str">
        <f t="shared" si="105"/>
        <v/>
      </c>
      <c r="AT162" s="68" t="str">
        <f t="shared" si="121"/>
        <v/>
      </c>
      <c r="AU162" s="68" t="str">
        <f t="shared" si="122"/>
        <v/>
      </c>
      <c r="AV162" s="68" t="str">
        <f t="shared" si="123"/>
        <v/>
      </c>
      <c r="AW162" s="88" t="str">
        <f t="shared" si="106"/>
        <v/>
      </c>
      <c r="AZ162" s="88" t="str">
        <f t="shared" si="107"/>
        <v/>
      </c>
      <c r="BA162" s="68" t="str">
        <f t="shared" si="108"/>
        <v/>
      </c>
      <c r="BB162" s="68" t="str">
        <f t="shared" si="109"/>
        <v/>
      </c>
      <c r="BC162" s="68" t="str">
        <f t="shared" si="110"/>
        <v/>
      </c>
      <c r="BD162" s="69" t="str">
        <f t="shared" si="111"/>
        <v/>
      </c>
      <c r="BE162" s="69" t="str">
        <f t="shared" si="124"/>
        <v/>
      </c>
      <c r="BT162" s="138" t="str">
        <f t="shared" ca="1" si="125"/>
        <v/>
      </c>
      <c r="BU162" s="139" t="str">
        <f t="shared" ca="1" si="126"/>
        <v/>
      </c>
      <c r="BW162" s="138" t="str">
        <f t="shared" si="127"/>
        <v/>
      </c>
      <c r="BX162" s="104" t="str">
        <f t="shared" si="128"/>
        <v/>
      </c>
      <c r="BY162" s="139" t="str">
        <f t="shared" si="129"/>
        <v/>
      </c>
      <c r="CA162" s="138" t="str">
        <f t="shared" si="130"/>
        <v/>
      </c>
      <c r="CB162" s="104" t="str">
        <f t="shared" si="131"/>
        <v/>
      </c>
      <c r="CC162" s="139" t="str">
        <f t="shared" si="132"/>
        <v/>
      </c>
      <c r="CE162" s="162" t="str">
        <f t="shared" si="133"/>
        <v/>
      </c>
      <c r="CF162" s="163" t="str">
        <f t="shared" si="134"/>
        <v/>
      </c>
      <c r="CG162" s="164" t="str">
        <f t="shared" si="135"/>
        <v/>
      </c>
      <c r="CI162" s="162" t="str">
        <f t="shared" si="136"/>
        <v/>
      </c>
      <c r="CJ162" s="163" t="str">
        <f t="shared" si="139"/>
        <v/>
      </c>
      <c r="CK162" s="164" t="str">
        <f t="shared" si="140"/>
        <v/>
      </c>
      <c r="CM162" s="169" t="str">
        <f t="shared" si="137"/>
        <v/>
      </c>
      <c r="CN162" s="139" t="str">
        <f t="shared" si="138"/>
        <v/>
      </c>
      <c r="CP162" s="41" t="str">
        <f>IF($CM162="", "", COUNTIF($CM$11:$CM$3035, "&lt;"&amp;$CM162)+1+COUNTIF($CM$11:$CM162, $CM162)-1)</f>
        <v/>
      </c>
    </row>
    <row r="163" spans="1:94" x14ac:dyDescent="0.25">
      <c r="A163" s="40"/>
      <c r="B163" s="82" t="str">
        <f>IF($I163="", "", IFERROR(INDEX('Job Database'!$AE$11:$AE$3035, MATCH($I163, 'Job Database'!$X$11:$X$3035, 0)), ""))</f>
        <v/>
      </c>
      <c r="C163" s="69" t="str">
        <f>IF($I163="", "", IF(COUNTIF('Job Database'!$X$11:$X$3035, $I163)=0, $AC$5, $AC$4))</f>
        <v/>
      </c>
      <c r="D163" s="40"/>
      <c r="E163" s="85" t="str">
        <f>IF($I163="", "", IF(IFERROR(INDEX('Job Database'!$M$11:$M$3035, MATCH($I163, 'Job Database'!$X$11:$X$3035, 0)), "")="", "", IFERROR(INDEX('Job Database'!$M$11:$M$3035, MATCH($I163, 'Job Database'!$X$11:$X$3035, 0)), "")))</f>
        <v/>
      </c>
      <c r="F163" s="40"/>
      <c r="G163" s="88" t="str">
        <f t="shared" si="112"/>
        <v/>
      </c>
      <c r="H163" s="40"/>
      <c r="I163" s="24"/>
      <c r="J163" s="34"/>
      <c r="K163" s="106"/>
      <c r="L163" s="79"/>
      <c r="M163" s="34"/>
      <c r="N163" s="79"/>
      <c r="O163" s="31"/>
      <c r="P163" s="53"/>
      <c r="Q163" s="40"/>
      <c r="S163" s="41" t="str">
        <f t="shared" si="100"/>
        <v/>
      </c>
      <c r="T163" s="41" t="str">
        <f t="shared" si="101"/>
        <v/>
      </c>
      <c r="U163" s="41" t="str">
        <f t="shared" si="113"/>
        <v/>
      </c>
      <c r="W163" s="74" t="str">
        <f>IF('Job Database'!$X163="", "", 'Job Database'!$X163)</f>
        <v/>
      </c>
      <c r="Y163" s="41" t="str">
        <f>IF($W163="", "", IF(COUNTIF($I$11:$I$3035, $W163)&gt;0, "", MAX($Y$10:$Y162)+1))</f>
        <v/>
      </c>
      <c r="Z163" s="41">
        <v>153</v>
      </c>
      <c r="AA163" s="58" t="str">
        <f t="shared" si="114"/>
        <v/>
      </c>
      <c r="AC163" s="41" t="str">
        <f t="shared" si="102"/>
        <v/>
      </c>
      <c r="AE163" s="41" t="str">
        <f t="shared" si="115"/>
        <v/>
      </c>
      <c r="AJ163" s="154" t="str">
        <f t="shared" si="116"/>
        <v/>
      </c>
      <c r="AL163" s="120" t="str">
        <f t="shared" si="117"/>
        <v/>
      </c>
      <c r="AM163" s="104" t="str">
        <f t="shared" si="118"/>
        <v/>
      </c>
      <c r="AN163" s="104" t="str">
        <f t="shared" si="119"/>
        <v/>
      </c>
      <c r="AO163" s="104" t="str">
        <f t="shared" si="103"/>
        <v/>
      </c>
      <c r="AP163" s="104" t="str">
        <f t="shared" si="104"/>
        <v/>
      </c>
      <c r="AQ163" s="121" t="str">
        <f t="shared" si="120"/>
        <v/>
      </c>
      <c r="AS163" s="88" t="str">
        <f t="shared" si="105"/>
        <v/>
      </c>
      <c r="AT163" s="68" t="str">
        <f t="shared" si="121"/>
        <v/>
      </c>
      <c r="AU163" s="68" t="str">
        <f t="shared" si="122"/>
        <v/>
      </c>
      <c r="AV163" s="68" t="str">
        <f t="shared" si="123"/>
        <v/>
      </c>
      <c r="AW163" s="88" t="str">
        <f t="shared" si="106"/>
        <v/>
      </c>
      <c r="AZ163" s="88" t="str">
        <f t="shared" si="107"/>
        <v/>
      </c>
      <c r="BA163" s="68" t="str">
        <f t="shared" si="108"/>
        <v/>
      </c>
      <c r="BB163" s="68" t="str">
        <f t="shared" si="109"/>
        <v/>
      </c>
      <c r="BC163" s="68" t="str">
        <f t="shared" si="110"/>
        <v/>
      </c>
      <c r="BD163" s="69" t="str">
        <f t="shared" si="111"/>
        <v/>
      </c>
      <c r="BE163" s="69" t="str">
        <f t="shared" si="124"/>
        <v/>
      </c>
      <c r="BT163" s="138" t="str">
        <f t="shared" ca="1" si="125"/>
        <v/>
      </c>
      <c r="BU163" s="139" t="str">
        <f t="shared" ca="1" si="126"/>
        <v/>
      </c>
      <c r="BW163" s="138" t="str">
        <f t="shared" si="127"/>
        <v/>
      </c>
      <c r="BX163" s="104" t="str">
        <f t="shared" si="128"/>
        <v/>
      </c>
      <c r="BY163" s="139" t="str">
        <f t="shared" si="129"/>
        <v/>
      </c>
      <c r="CA163" s="138" t="str">
        <f t="shared" si="130"/>
        <v/>
      </c>
      <c r="CB163" s="104" t="str">
        <f t="shared" si="131"/>
        <v/>
      </c>
      <c r="CC163" s="139" t="str">
        <f t="shared" si="132"/>
        <v/>
      </c>
      <c r="CE163" s="162" t="str">
        <f t="shared" si="133"/>
        <v/>
      </c>
      <c r="CF163" s="163" t="str">
        <f t="shared" si="134"/>
        <v/>
      </c>
      <c r="CG163" s="164" t="str">
        <f t="shared" si="135"/>
        <v/>
      </c>
      <c r="CI163" s="162" t="str">
        <f t="shared" si="136"/>
        <v/>
      </c>
      <c r="CJ163" s="163" t="str">
        <f t="shared" si="139"/>
        <v/>
      </c>
      <c r="CK163" s="164" t="str">
        <f t="shared" si="140"/>
        <v/>
      </c>
      <c r="CM163" s="169" t="str">
        <f t="shared" si="137"/>
        <v/>
      </c>
      <c r="CN163" s="139" t="str">
        <f t="shared" si="138"/>
        <v/>
      </c>
      <c r="CP163" s="41" t="str">
        <f>IF($CM163="", "", COUNTIF($CM$11:$CM$3035, "&lt;"&amp;$CM163)+1+COUNTIF($CM$11:$CM163, $CM163)-1)</f>
        <v/>
      </c>
    </row>
    <row r="164" spans="1:94" x14ac:dyDescent="0.25">
      <c r="A164" s="40"/>
      <c r="B164" s="82" t="str">
        <f>IF($I164="", "", IFERROR(INDEX('Job Database'!$AE$11:$AE$3035, MATCH($I164, 'Job Database'!$X$11:$X$3035, 0)), ""))</f>
        <v/>
      </c>
      <c r="C164" s="69" t="str">
        <f>IF($I164="", "", IF(COUNTIF('Job Database'!$X$11:$X$3035, $I164)=0, $AC$5, $AC$4))</f>
        <v/>
      </c>
      <c r="D164" s="40"/>
      <c r="E164" s="85" t="str">
        <f>IF($I164="", "", IF(IFERROR(INDEX('Job Database'!$M$11:$M$3035, MATCH($I164, 'Job Database'!$X$11:$X$3035, 0)), "")="", "", IFERROR(INDEX('Job Database'!$M$11:$M$3035, MATCH($I164, 'Job Database'!$X$11:$X$3035, 0)), "")))</f>
        <v/>
      </c>
      <c r="F164" s="40"/>
      <c r="G164" s="88" t="str">
        <f t="shared" si="112"/>
        <v/>
      </c>
      <c r="H164" s="40"/>
      <c r="I164" s="24"/>
      <c r="J164" s="34"/>
      <c r="K164" s="106"/>
      <c r="L164" s="79"/>
      <c r="M164" s="34"/>
      <c r="N164" s="79"/>
      <c r="O164" s="31"/>
      <c r="P164" s="53"/>
      <c r="Q164" s="40"/>
      <c r="S164" s="41" t="str">
        <f t="shared" si="100"/>
        <v/>
      </c>
      <c r="T164" s="41" t="str">
        <f t="shared" si="101"/>
        <v/>
      </c>
      <c r="U164" s="41" t="str">
        <f t="shared" si="113"/>
        <v/>
      </c>
      <c r="W164" s="74" t="str">
        <f>IF('Job Database'!$X164="", "", 'Job Database'!$X164)</f>
        <v/>
      </c>
      <c r="Y164" s="41" t="str">
        <f>IF($W164="", "", IF(COUNTIF($I$11:$I$3035, $W164)&gt;0, "", MAX($Y$10:$Y163)+1))</f>
        <v/>
      </c>
      <c r="Z164" s="41">
        <v>154</v>
      </c>
      <c r="AA164" s="58" t="str">
        <f t="shared" si="114"/>
        <v/>
      </c>
      <c r="AC164" s="41" t="str">
        <f t="shared" si="102"/>
        <v/>
      </c>
      <c r="AE164" s="41" t="str">
        <f t="shared" si="115"/>
        <v/>
      </c>
      <c r="AJ164" s="154" t="str">
        <f t="shared" si="116"/>
        <v/>
      </c>
      <c r="AL164" s="120" t="str">
        <f t="shared" si="117"/>
        <v/>
      </c>
      <c r="AM164" s="104" t="str">
        <f t="shared" si="118"/>
        <v/>
      </c>
      <c r="AN164" s="104" t="str">
        <f t="shared" si="119"/>
        <v/>
      </c>
      <c r="AO164" s="104" t="str">
        <f t="shared" si="103"/>
        <v/>
      </c>
      <c r="AP164" s="104" t="str">
        <f t="shared" si="104"/>
        <v/>
      </c>
      <c r="AQ164" s="121" t="str">
        <f t="shared" si="120"/>
        <v/>
      </c>
      <c r="AS164" s="88" t="str">
        <f t="shared" si="105"/>
        <v/>
      </c>
      <c r="AT164" s="68" t="str">
        <f t="shared" si="121"/>
        <v/>
      </c>
      <c r="AU164" s="68" t="str">
        <f t="shared" si="122"/>
        <v/>
      </c>
      <c r="AV164" s="68" t="str">
        <f t="shared" si="123"/>
        <v/>
      </c>
      <c r="AW164" s="88" t="str">
        <f t="shared" si="106"/>
        <v/>
      </c>
      <c r="AZ164" s="88" t="str">
        <f t="shared" si="107"/>
        <v/>
      </c>
      <c r="BA164" s="68" t="str">
        <f t="shared" si="108"/>
        <v/>
      </c>
      <c r="BB164" s="68" t="str">
        <f t="shared" si="109"/>
        <v/>
      </c>
      <c r="BC164" s="68" t="str">
        <f t="shared" si="110"/>
        <v/>
      </c>
      <c r="BD164" s="69" t="str">
        <f t="shared" si="111"/>
        <v/>
      </c>
      <c r="BE164" s="69" t="str">
        <f t="shared" si="124"/>
        <v/>
      </c>
      <c r="BT164" s="138" t="str">
        <f t="shared" ca="1" si="125"/>
        <v/>
      </c>
      <c r="BU164" s="139" t="str">
        <f t="shared" ca="1" si="126"/>
        <v/>
      </c>
      <c r="BW164" s="138" t="str">
        <f t="shared" si="127"/>
        <v/>
      </c>
      <c r="BX164" s="104" t="str">
        <f t="shared" si="128"/>
        <v/>
      </c>
      <c r="BY164" s="139" t="str">
        <f t="shared" si="129"/>
        <v/>
      </c>
      <c r="CA164" s="138" t="str">
        <f t="shared" si="130"/>
        <v/>
      </c>
      <c r="CB164" s="104" t="str">
        <f t="shared" si="131"/>
        <v/>
      </c>
      <c r="CC164" s="139" t="str">
        <f t="shared" si="132"/>
        <v/>
      </c>
      <c r="CE164" s="162" t="str">
        <f t="shared" si="133"/>
        <v/>
      </c>
      <c r="CF164" s="163" t="str">
        <f t="shared" si="134"/>
        <v/>
      </c>
      <c r="CG164" s="164" t="str">
        <f t="shared" si="135"/>
        <v/>
      </c>
      <c r="CI164" s="162" t="str">
        <f t="shared" si="136"/>
        <v/>
      </c>
      <c r="CJ164" s="163" t="str">
        <f t="shared" si="139"/>
        <v/>
      </c>
      <c r="CK164" s="164" t="str">
        <f t="shared" si="140"/>
        <v/>
      </c>
      <c r="CM164" s="169" t="str">
        <f t="shared" si="137"/>
        <v/>
      </c>
      <c r="CN164" s="139" t="str">
        <f t="shared" si="138"/>
        <v/>
      </c>
      <c r="CP164" s="41" t="str">
        <f>IF($CM164="", "", COUNTIF($CM$11:$CM$3035, "&lt;"&amp;$CM164)+1+COUNTIF($CM$11:$CM164, $CM164)-1)</f>
        <v/>
      </c>
    </row>
    <row r="165" spans="1:94" x14ac:dyDescent="0.25">
      <c r="A165" s="40"/>
      <c r="B165" s="82" t="str">
        <f>IF($I165="", "", IFERROR(INDEX('Job Database'!$AE$11:$AE$3035, MATCH($I165, 'Job Database'!$X$11:$X$3035, 0)), ""))</f>
        <v/>
      </c>
      <c r="C165" s="69" t="str">
        <f>IF($I165="", "", IF(COUNTIF('Job Database'!$X$11:$X$3035, $I165)=0, $AC$5, $AC$4))</f>
        <v/>
      </c>
      <c r="D165" s="40"/>
      <c r="E165" s="85" t="str">
        <f>IF($I165="", "", IF(IFERROR(INDEX('Job Database'!$M$11:$M$3035, MATCH($I165, 'Job Database'!$X$11:$X$3035, 0)), "")="", "", IFERROR(INDEX('Job Database'!$M$11:$M$3035, MATCH($I165, 'Job Database'!$X$11:$X$3035, 0)), "")))</f>
        <v/>
      </c>
      <c r="F165" s="40"/>
      <c r="G165" s="88" t="str">
        <f t="shared" si="112"/>
        <v/>
      </c>
      <c r="H165" s="40"/>
      <c r="I165" s="24"/>
      <c r="J165" s="34"/>
      <c r="K165" s="106"/>
      <c r="L165" s="79"/>
      <c r="M165" s="34"/>
      <c r="N165" s="79"/>
      <c r="O165" s="31"/>
      <c r="P165" s="53"/>
      <c r="Q165" s="40"/>
      <c r="S165" s="41" t="str">
        <f t="shared" si="100"/>
        <v/>
      </c>
      <c r="T165" s="41" t="str">
        <f t="shared" si="101"/>
        <v/>
      </c>
      <c r="U165" s="41" t="str">
        <f t="shared" si="113"/>
        <v/>
      </c>
      <c r="W165" s="74" t="str">
        <f>IF('Job Database'!$X165="", "", 'Job Database'!$X165)</f>
        <v/>
      </c>
      <c r="Y165" s="41" t="str">
        <f>IF($W165="", "", IF(COUNTIF($I$11:$I$3035, $W165)&gt;0, "", MAX($Y$10:$Y164)+1))</f>
        <v/>
      </c>
      <c r="Z165" s="41">
        <v>155</v>
      </c>
      <c r="AA165" s="58" t="str">
        <f t="shared" si="114"/>
        <v/>
      </c>
      <c r="AC165" s="41" t="str">
        <f t="shared" si="102"/>
        <v/>
      </c>
      <c r="AE165" s="41" t="str">
        <f t="shared" si="115"/>
        <v/>
      </c>
      <c r="AJ165" s="154" t="str">
        <f t="shared" si="116"/>
        <v/>
      </c>
      <c r="AL165" s="120" t="str">
        <f t="shared" si="117"/>
        <v/>
      </c>
      <c r="AM165" s="104" t="str">
        <f t="shared" si="118"/>
        <v/>
      </c>
      <c r="AN165" s="104" t="str">
        <f t="shared" si="119"/>
        <v/>
      </c>
      <c r="AO165" s="104" t="str">
        <f t="shared" si="103"/>
        <v/>
      </c>
      <c r="AP165" s="104" t="str">
        <f t="shared" si="104"/>
        <v/>
      </c>
      <c r="AQ165" s="121" t="str">
        <f t="shared" si="120"/>
        <v/>
      </c>
      <c r="AS165" s="88" t="str">
        <f t="shared" si="105"/>
        <v/>
      </c>
      <c r="AT165" s="68" t="str">
        <f t="shared" si="121"/>
        <v/>
      </c>
      <c r="AU165" s="68" t="str">
        <f t="shared" si="122"/>
        <v/>
      </c>
      <c r="AV165" s="68" t="str">
        <f t="shared" si="123"/>
        <v/>
      </c>
      <c r="AW165" s="88" t="str">
        <f t="shared" si="106"/>
        <v/>
      </c>
      <c r="AZ165" s="88" t="str">
        <f t="shared" si="107"/>
        <v/>
      </c>
      <c r="BA165" s="68" t="str">
        <f t="shared" si="108"/>
        <v/>
      </c>
      <c r="BB165" s="68" t="str">
        <f t="shared" si="109"/>
        <v/>
      </c>
      <c r="BC165" s="68" t="str">
        <f t="shared" si="110"/>
        <v/>
      </c>
      <c r="BD165" s="69" t="str">
        <f t="shared" si="111"/>
        <v/>
      </c>
      <c r="BE165" s="69" t="str">
        <f t="shared" si="124"/>
        <v/>
      </c>
      <c r="BT165" s="138" t="str">
        <f t="shared" ca="1" si="125"/>
        <v/>
      </c>
      <c r="BU165" s="139" t="str">
        <f t="shared" ca="1" si="126"/>
        <v/>
      </c>
      <c r="BW165" s="138" t="str">
        <f t="shared" si="127"/>
        <v/>
      </c>
      <c r="BX165" s="104" t="str">
        <f t="shared" si="128"/>
        <v/>
      </c>
      <c r="BY165" s="139" t="str">
        <f t="shared" si="129"/>
        <v/>
      </c>
      <c r="CA165" s="138" t="str">
        <f t="shared" si="130"/>
        <v/>
      </c>
      <c r="CB165" s="104" t="str">
        <f t="shared" si="131"/>
        <v/>
      </c>
      <c r="CC165" s="139" t="str">
        <f t="shared" si="132"/>
        <v/>
      </c>
      <c r="CE165" s="162" t="str">
        <f t="shared" si="133"/>
        <v/>
      </c>
      <c r="CF165" s="163" t="str">
        <f t="shared" si="134"/>
        <v/>
      </c>
      <c r="CG165" s="164" t="str">
        <f t="shared" si="135"/>
        <v/>
      </c>
      <c r="CI165" s="162" t="str">
        <f t="shared" si="136"/>
        <v/>
      </c>
      <c r="CJ165" s="163" t="str">
        <f t="shared" si="139"/>
        <v/>
      </c>
      <c r="CK165" s="164" t="str">
        <f t="shared" si="140"/>
        <v/>
      </c>
      <c r="CM165" s="169" t="str">
        <f t="shared" si="137"/>
        <v/>
      </c>
      <c r="CN165" s="139" t="str">
        <f t="shared" si="138"/>
        <v/>
      </c>
      <c r="CP165" s="41" t="str">
        <f>IF($CM165="", "", COUNTIF($CM$11:$CM$3035, "&lt;"&amp;$CM165)+1+COUNTIF($CM$11:$CM165, $CM165)-1)</f>
        <v/>
      </c>
    </row>
    <row r="166" spans="1:94" x14ac:dyDescent="0.25">
      <c r="A166" s="40"/>
      <c r="B166" s="82" t="str">
        <f>IF($I166="", "", IFERROR(INDEX('Job Database'!$AE$11:$AE$3035, MATCH($I166, 'Job Database'!$X$11:$X$3035, 0)), ""))</f>
        <v/>
      </c>
      <c r="C166" s="69" t="str">
        <f>IF($I166="", "", IF(COUNTIF('Job Database'!$X$11:$X$3035, $I166)=0, $AC$5, $AC$4))</f>
        <v/>
      </c>
      <c r="D166" s="40"/>
      <c r="E166" s="85" t="str">
        <f>IF($I166="", "", IF(IFERROR(INDEX('Job Database'!$M$11:$M$3035, MATCH($I166, 'Job Database'!$X$11:$X$3035, 0)), "")="", "", IFERROR(INDEX('Job Database'!$M$11:$M$3035, MATCH($I166, 'Job Database'!$X$11:$X$3035, 0)), "")))</f>
        <v/>
      </c>
      <c r="F166" s="40"/>
      <c r="G166" s="88" t="str">
        <f t="shared" si="112"/>
        <v/>
      </c>
      <c r="H166" s="40"/>
      <c r="I166" s="24"/>
      <c r="J166" s="34"/>
      <c r="K166" s="106"/>
      <c r="L166" s="79"/>
      <c r="M166" s="34"/>
      <c r="N166" s="79"/>
      <c r="O166" s="31"/>
      <c r="P166" s="53"/>
      <c r="Q166" s="40"/>
      <c r="S166" s="41" t="str">
        <f t="shared" si="100"/>
        <v/>
      </c>
      <c r="T166" s="41" t="str">
        <f t="shared" si="101"/>
        <v/>
      </c>
      <c r="U166" s="41" t="str">
        <f t="shared" si="113"/>
        <v/>
      </c>
      <c r="W166" s="74" t="str">
        <f>IF('Job Database'!$X166="", "", 'Job Database'!$X166)</f>
        <v/>
      </c>
      <c r="Y166" s="41" t="str">
        <f>IF($W166="", "", IF(COUNTIF($I$11:$I$3035, $W166)&gt;0, "", MAX($Y$10:$Y165)+1))</f>
        <v/>
      </c>
      <c r="Z166" s="41">
        <v>156</v>
      </c>
      <c r="AA166" s="58" t="str">
        <f t="shared" si="114"/>
        <v/>
      </c>
      <c r="AC166" s="41" t="str">
        <f t="shared" si="102"/>
        <v/>
      </c>
      <c r="AE166" s="41" t="str">
        <f t="shared" si="115"/>
        <v/>
      </c>
      <c r="AJ166" s="154" t="str">
        <f t="shared" si="116"/>
        <v/>
      </c>
      <c r="AL166" s="120" t="str">
        <f t="shared" si="117"/>
        <v/>
      </c>
      <c r="AM166" s="104" t="str">
        <f t="shared" si="118"/>
        <v/>
      </c>
      <c r="AN166" s="104" t="str">
        <f t="shared" si="119"/>
        <v/>
      </c>
      <c r="AO166" s="104" t="str">
        <f t="shared" si="103"/>
        <v/>
      </c>
      <c r="AP166" s="104" t="str">
        <f t="shared" si="104"/>
        <v/>
      </c>
      <c r="AQ166" s="121" t="str">
        <f t="shared" si="120"/>
        <v/>
      </c>
      <c r="AS166" s="88" t="str">
        <f t="shared" si="105"/>
        <v/>
      </c>
      <c r="AT166" s="68" t="str">
        <f t="shared" si="121"/>
        <v/>
      </c>
      <c r="AU166" s="68" t="str">
        <f t="shared" si="122"/>
        <v/>
      </c>
      <c r="AV166" s="68" t="str">
        <f t="shared" si="123"/>
        <v/>
      </c>
      <c r="AW166" s="88" t="str">
        <f t="shared" si="106"/>
        <v/>
      </c>
      <c r="AZ166" s="88" t="str">
        <f t="shared" si="107"/>
        <v/>
      </c>
      <c r="BA166" s="68" t="str">
        <f t="shared" si="108"/>
        <v/>
      </c>
      <c r="BB166" s="68" t="str">
        <f t="shared" si="109"/>
        <v/>
      </c>
      <c r="BC166" s="68" t="str">
        <f t="shared" si="110"/>
        <v/>
      </c>
      <c r="BD166" s="69" t="str">
        <f t="shared" si="111"/>
        <v/>
      </c>
      <c r="BE166" s="69" t="str">
        <f t="shared" si="124"/>
        <v/>
      </c>
      <c r="BT166" s="138" t="str">
        <f t="shared" ca="1" si="125"/>
        <v/>
      </c>
      <c r="BU166" s="139" t="str">
        <f t="shared" ca="1" si="126"/>
        <v/>
      </c>
      <c r="BW166" s="138" t="str">
        <f t="shared" si="127"/>
        <v/>
      </c>
      <c r="BX166" s="104" t="str">
        <f t="shared" si="128"/>
        <v/>
      </c>
      <c r="BY166" s="139" t="str">
        <f t="shared" si="129"/>
        <v/>
      </c>
      <c r="CA166" s="138" t="str">
        <f t="shared" si="130"/>
        <v/>
      </c>
      <c r="CB166" s="104" t="str">
        <f t="shared" si="131"/>
        <v/>
      </c>
      <c r="CC166" s="139" t="str">
        <f t="shared" si="132"/>
        <v/>
      </c>
      <c r="CE166" s="162" t="str">
        <f t="shared" si="133"/>
        <v/>
      </c>
      <c r="CF166" s="163" t="str">
        <f t="shared" si="134"/>
        <v/>
      </c>
      <c r="CG166" s="164" t="str">
        <f t="shared" si="135"/>
        <v/>
      </c>
      <c r="CI166" s="162" t="str">
        <f t="shared" si="136"/>
        <v/>
      </c>
      <c r="CJ166" s="163" t="str">
        <f t="shared" si="139"/>
        <v/>
      </c>
      <c r="CK166" s="164" t="str">
        <f t="shared" si="140"/>
        <v/>
      </c>
      <c r="CM166" s="169" t="str">
        <f t="shared" si="137"/>
        <v/>
      </c>
      <c r="CN166" s="139" t="str">
        <f t="shared" si="138"/>
        <v/>
      </c>
      <c r="CP166" s="41" t="str">
        <f>IF($CM166="", "", COUNTIF($CM$11:$CM$3035, "&lt;"&amp;$CM166)+1+COUNTIF($CM$11:$CM166, $CM166)-1)</f>
        <v/>
      </c>
    </row>
    <row r="167" spans="1:94" x14ac:dyDescent="0.25">
      <c r="A167" s="40"/>
      <c r="B167" s="82" t="str">
        <f>IF($I167="", "", IFERROR(INDEX('Job Database'!$AE$11:$AE$3035, MATCH($I167, 'Job Database'!$X$11:$X$3035, 0)), ""))</f>
        <v/>
      </c>
      <c r="C167" s="69" t="str">
        <f>IF($I167="", "", IF(COUNTIF('Job Database'!$X$11:$X$3035, $I167)=0, $AC$5, $AC$4))</f>
        <v/>
      </c>
      <c r="D167" s="40"/>
      <c r="E167" s="85" t="str">
        <f>IF($I167="", "", IF(IFERROR(INDEX('Job Database'!$M$11:$M$3035, MATCH($I167, 'Job Database'!$X$11:$X$3035, 0)), "")="", "", IFERROR(INDEX('Job Database'!$M$11:$M$3035, MATCH($I167, 'Job Database'!$X$11:$X$3035, 0)), "")))</f>
        <v/>
      </c>
      <c r="F167" s="40"/>
      <c r="G167" s="88" t="str">
        <f t="shared" si="112"/>
        <v/>
      </c>
      <c r="H167" s="40"/>
      <c r="I167" s="24"/>
      <c r="J167" s="34"/>
      <c r="K167" s="106"/>
      <c r="L167" s="79"/>
      <c r="M167" s="34"/>
      <c r="N167" s="79"/>
      <c r="O167" s="31"/>
      <c r="P167" s="53"/>
      <c r="Q167" s="40"/>
      <c r="S167" s="41" t="str">
        <f t="shared" si="100"/>
        <v/>
      </c>
      <c r="T167" s="41" t="str">
        <f t="shared" si="101"/>
        <v/>
      </c>
      <c r="U167" s="41" t="str">
        <f t="shared" si="113"/>
        <v/>
      </c>
      <c r="W167" s="74" t="str">
        <f>IF('Job Database'!$X167="", "", 'Job Database'!$X167)</f>
        <v/>
      </c>
      <c r="Y167" s="41" t="str">
        <f>IF($W167="", "", IF(COUNTIF($I$11:$I$3035, $W167)&gt;0, "", MAX($Y$10:$Y166)+1))</f>
        <v/>
      </c>
      <c r="Z167" s="41">
        <v>157</v>
      </c>
      <c r="AA167" s="58" t="str">
        <f t="shared" si="114"/>
        <v/>
      </c>
      <c r="AC167" s="41" t="str">
        <f t="shared" si="102"/>
        <v/>
      </c>
      <c r="AE167" s="41" t="str">
        <f t="shared" si="115"/>
        <v/>
      </c>
      <c r="AJ167" s="154" t="str">
        <f t="shared" si="116"/>
        <v/>
      </c>
      <c r="AL167" s="120" t="str">
        <f t="shared" si="117"/>
        <v/>
      </c>
      <c r="AM167" s="104" t="str">
        <f t="shared" si="118"/>
        <v/>
      </c>
      <c r="AN167" s="104" t="str">
        <f t="shared" si="119"/>
        <v/>
      </c>
      <c r="AO167" s="104" t="str">
        <f t="shared" si="103"/>
        <v/>
      </c>
      <c r="AP167" s="104" t="str">
        <f t="shared" si="104"/>
        <v/>
      </c>
      <c r="AQ167" s="121" t="str">
        <f t="shared" si="120"/>
        <v/>
      </c>
      <c r="AS167" s="88" t="str">
        <f t="shared" si="105"/>
        <v/>
      </c>
      <c r="AT167" s="68" t="str">
        <f t="shared" si="121"/>
        <v/>
      </c>
      <c r="AU167" s="68" t="str">
        <f t="shared" si="122"/>
        <v/>
      </c>
      <c r="AV167" s="68" t="str">
        <f t="shared" si="123"/>
        <v/>
      </c>
      <c r="AW167" s="88" t="str">
        <f t="shared" si="106"/>
        <v/>
      </c>
      <c r="AZ167" s="88" t="str">
        <f t="shared" si="107"/>
        <v/>
      </c>
      <c r="BA167" s="68" t="str">
        <f t="shared" si="108"/>
        <v/>
      </c>
      <c r="BB167" s="68" t="str">
        <f t="shared" si="109"/>
        <v/>
      </c>
      <c r="BC167" s="68" t="str">
        <f t="shared" si="110"/>
        <v/>
      </c>
      <c r="BD167" s="69" t="str">
        <f t="shared" si="111"/>
        <v/>
      </c>
      <c r="BE167" s="69" t="str">
        <f t="shared" si="124"/>
        <v/>
      </c>
      <c r="BT167" s="138" t="str">
        <f t="shared" ca="1" si="125"/>
        <v/>
      </c>
      <c r="BU167" s="139" t="str">
        <f t="shared" ca="1" si="126"/>
        <v/>
      </c>
      <c r="BW167" s="138" t="str">
        <f t="shared" si="127"/>
        <v/>
      </c>
      <c r="BX167" s="104" t="str">
        <f t="shared" si="128"/>
        <v/>
      </c>
      <c r="BY167" s="139" t="str">
        <f t="shared" si="129"/>
        <v/>
      </c>
      <c r="CA167" s="138" t="str">
        <f t="shared" si="130"/>
        <v/>
      </c>
      <c r="CB167" s="104" t="str">
        <f t="shared" si="131"/>
        <v/>
      </c>
      <c r="CC167" s="139" t="str">
        <f t="shared" si="132"/>
        <v/>
      </c>
      <c r="CE167" s="162" t="str">
        <f t="shared" si="133"/>
        <v/>
      </c>
      <c r="CF167" s="163" t="str">
        <f t="shared" si="134"/>
        <v/>
      </c>
      <c r="CG167" s="164" t="str">
        <f t="shared" si="135"/>
        <v/>
      </c>
      <c r="CI167" s="162" t="str">
        <f t="shared" si="136"/>
        <v/>
      </c>
      <c r="CJ167" s="163" t="str">
        <f t="shared" si="139"/>
        <v/>
      </c>
      <c r="CK167" s="164" t="str">
        <f t="shared" si="140"/>
        <v/>
      </c>
      <c r="CM167" s="169" t="str">
        <f t="shared" si="137"/>
        <v/>
      </c>
      <c r="CN167" s="139" t="str">
        <f t="shared" si="138"/>
        <v/>
      </c>
      <c r="CP167" s="41" t="str">
        <f>IF($CM167="", "", COUNTIF($CM$11:$CM$3035, "&lt;"&amp;$CM167)+1+COUNTIF($CM$11:$CM167, $CM167)-1)</f>
        <v/>
      </c>
    </row>
    <row r="168" spans="1:94" x14ac:dyDescent="0.25">
      <c r="A168" s="40"/>
      <c r="B168" s="82" t="str">
        <f>IF($I168="", "", IFERROR(INDEX('Job Database'!$AE$11:$AE$3035, MATCH($I168, 'Job Database'!$X$11:$X$3035, 0)), ""))</f>
        <v/>
      </c>
      <c r="C168" s="69" t="str">
        <f>IF($I168="", "", IF(COUNTIF('Job Database'!$X$11:$X$3035, $I168)=0, $AC$5, $AC$4))</f>
        <v/>
      </c>
      <c r="D168" s="40"/>
      <c r="E168" s="85" t="str">
        <f>IF($I168="", "", IF(IFERROR(INDEX('Job Database'!$M$11:$M$3035, MATCH($I168, 'Job Database'!$X$11:$X$3035, 0)), "")="", "", IFERROR(INDEX('Job Database'!$M$11:$M$3035, MATCH($I168, 'Job Database'!$X$11:$X$3035, 0)), "")))</f>
        <v/>
      </c>
      <c r="F168" s="40"/>
      <c r="G168" s="88" t="str">
        <f t="shared" si="112"/>
        <v/>
      </c>
      <c r="H168" s="40"/>
      <c r="I168" s="24"/>
      <c r="J168" s="34"/>
      <c r="K168" s="106"/>
      <c r="L168" s="79"/>
      <c r="M168" s="34"/>
      <c r="N168" s="79"/>
      <c r="O168" s="31"/>
      <c r="P168" s="53"/>
      <c r="Q168" s="40"/>
      <c r="S168" s="41" t="str">
        <f t="shared" si="100"/>
        <v/>
      </c>
      <c r="T168" s="41" t="str">
        <f t="shared" si="101"/>
        <v/>
      </c>
      <c r="U168" s="41" t="str">
        <f t="shared" si="113"/>
        <v/>
      </c>
      <c r="W168" s="74" t="str">
        <f>IF('Job Database'!$X168="", "", 'Job Database'!$X168)</f>
        <v/>
      </c>
      <c r="Y168" s="41" t="str">
        <f>IF($W168="", "", IF(COUNTIF($I$11:$I$3035, $W168)&gt;0, "", MAX($Y$10:$Y167)+1))</f>
        <v/>
      </c>
      <c r="Z168" s="41">
        <v>158</v>
      </c>
      <c r="AA168" s="58" t="str">
        <f t="shared" si="114"/>
        <v/>
      </c>
      <c r="AC168" s="41" t="str">
        <f t="shared" si="102"/>
        <v/>
      </c>
      <c r="AE168" s="41" t="str">
        <f t="shared" si="115"/>
        <v/>
      </c>
      <c r="AJ168" s="154" t="str">
        <f t="shared" si="116"/>
        <v/>
      </c>
      <c r="AL168" s="120" t="str">
        <f t="shared" si="117"/>
        <v/>
      </c>
      <c r="AM168" s="104" t="str">
        <f t="shared" si="118"/>
        <v/>
      </c>
      <c r="AN168" s="104" t="str">
        <f t="shared" si="119"/>
        <v/>
      </c>
      <c r="AO168" s="104" t="str">
        <f t="shared" si="103"/>
        <v/>
      </c>
      <c r="AP168" s="104" t="str">
        <f t="shared" si="104"/>
        <v/>
      </c>
      <c r="AQ168" s="121" t="str">
        <f t="shared" si="120"/>
        <v/>
      </c>
      <c r="AS168" s="88" t="str">
        <f t="shared" si="105"/>
        <v/>
      </c>
      <c r="AT168" s="68" t="str">
        <f t="shared" si="121"/>
        <v/>
      </c>
      <c r="AU168" s="68" t="str">
        <f t="shared" si="122"/>
        <v/>
      </c>
      <c r="AV168" s="68" t="str">
        <f t="shared" si="123"/>
        <v/>
      </c>
      <c r="AW168" s="88" t="str">
        <f t="shared" si="106"/>
        <v/>
      </c>
      <c r="AZ168" s="88" t="str">
        <f t="shared" si="107"/>
        <v/>
      </c>
      <c r="BA168" s="68" t="str">
        <f t="shared" si="108"/>
        <v/>
      </c>
      <c r="BB168" s="68" t="str">
        <f t="shared" si="109"/>
        <v/>
      </c>
      <c r="BC168" s="68" t="str">
        <f t="shared" si="110"/>
        <v/>
      </c>
      <c r="BD168" s="69" t="str">
        <f t="shared" si="111"/>
        <v/>
      </c>
      <c r="BE168" s="69" t="str">
        <f t="shared" si="124"/>
        <v/>
      </c>
      <c r="BT168" s="138" t="str">
        <f t="shared" ca="1" si="125"/>
        <v/>
      </c>
      <c r="BU168" s="139" t="str">
        <f t="shared" ca="1" si="126"/>
        <v/>
      </c>
      <c r="BW168" s="138" t="str">
        <f t="shared" si="127"/>
        <v/>
      </c>
      <c r="BX168" s="104" t="str">
        <f t="shared" si="128"/>
        <v/>
      </c>
      <c r="BY168" s="139" t="str">
        <f t="shared" si="129"/>
        <v/>
      </c>
      <c r="CA168" s="138" t="str">
        <f t="shared" si="130"/>
        <v/>
      </c>
      <c r="CB168" s="104" t="str">
        <f t="shared" si="131"/>
        <v/>
      </c>
      <c r="CC168" s="139" t="str">
        <f t="shared" si="132"/>
        <v/>
      </c>
      <c r="CE168" s="162" t="str">
        <f t="shared" si="133"/>
        <v/>
      </c>
      <c r="CF168" s="163" t="str">
        <f t="shared" si="134"/>
        <v/>
      </c>
      <c r="CG168" s="164" t="str">
        <f t="shared" si="135"/>
        <v/>
      </c>
      <c r="CI168" s="162" t="str">
        <f t="shared" si="136"/>
        <v/>
      </c>
      <c r="CJ168" s="163" t="str">
        <f t="shared" si="139"/>
        <v/>
      </c>
      <c r="CK168" s="164" t="str">
        <f t="shared" si="140"/>
        <v/>
      </c>
      <c r="CM168" s="169" t="str">
        <f t="shared" si="137"/>
        <v/>
      </c>
      <c r="CN168" s="139" t="str">
        <f t="shared" si="138"/>
        <v/>
      </c>
      <c r="CP168" s="41" t="str">
        <f>IF($CM168="", "", COUNTIF($CM$11:$CM$3035, "&lt;"&amp;$CM168)+1+COUNTIF($CM$11:$CM168, $CM168)-1)</f>
        <v/>
      </c>
    </row>
    <row r="169" spans="1:94" x14ac:dyDescent="0.25">
      <c r="A169" s="40"/>
      <c r="B169" s="82" t="str">
        <f>IF($I169="", "", IFERROR(INDEX('Job Database'!$AE$11:$AE$3035, MATCH($I169, 'Job Database'!$X$11:$X$3035, 0)), ""))</f>
        <v/>
      </c>
      <c r="C169" s="69" t="str">
        <f>IF($I169="", "", IF(COUNTIF('Job Database'!$X$11:$X$3035, $I169)=0, $AC$5, $AC$4))</f>
        <v/>
      </c>
      <c r="D169" s="40"/>
      <c r="E169" s="85" t="str">
        <f>IF($I169="", "", IF(IFERROR(INDEX('Job Database'!$M$11:$M$3035, MATCH($I169, 'Job Database'!$X$11:$X$3035, 0)), "")="", "", IFERROR(INDEX('Job Database'!$M$11:$M$3035, MATCH($I169, 'Job Database'!$X$11:$X$3035, 0)), "")))</f>
        <v/>
      </c>
      <c r="F169" s="40"/>
      <c r="G169" s="88" t="str">
        <f t="shared" si="112"/>
        <v/>
      </c>
      <c r="H169" s="40"/>
      <c r="I169" s="24"/>
      <c r="J169" s="34"/>
      <c r="K169" s="106"/>
      <c r="L169" s="79"/>
      <c r="M169" s="34"/>
      <c r="N169" s="79"/>
      <c r="O169" s="31"/>
      <c r="P169" s="53"/>
      <c r="Q169" s="40"/>
      <c r="S169" s="41" t="str">
        <f t="shared" si="100"/>
        <v/>
      </c>
      <c r="T169" s="41" t="str">
        <f t="shared" si="101"/>
        <v/>
      </c>
      <c r="U169" s="41" t="str">
        <f t="shared" si="113"/>
        <v/>
      </c>
      <c r="W169" s="74" t="str">
        <f>IF('Job Database'!$X169="", "", 'Job Database'!$X169)</f>
        <v/>
      </c>
      <c r="Y169" s="41" t="str">
        <f>IF($W169="", "", IF(COUNTIF($I$11:$I$3035, $W169)&gt;0, "", MAX($Y$10:$Y168)+1))</f>
        <v/>
      </c>
      <c r="Z169" s="41">
        <v>159</v>
      </c>
      <c r="AA169" s="58" t="str">
        <f t="shared" si="114"/>
        <v/>
      </c>
      <c r="AC169" s="41" t="str">
        <f t="shared" si="102"/>
        <v/>
      </c>
      <c r="AE169" s="41" t="str">
        <f t="shared" si="115"/>
        <v/>
      </c>
      <c r="AJ169" s="154" t="str">
        <f t="shared" si="116"/>
        <v/>
      </c>
      <c r="AL169" s="120" t="str">
        <f t="shared" si="117"/>
        <v/>
      </c>
      <c r="AM169" s="104" t="str">
        <f t="shared" si="118"/>
        <v/>
      </c>
      <c r="AN169" s="104" t="str">
        <f t="shared" si="119"/>
        <v/>
      </c>
      <c r="AO169" s="104" t="str">
        <f t="shared" si="103"/>
        <v/>
      </c>
      <c r="AP169" s="104" t="str">
        <f t="shared" si="104"/>
        <v/>
      </c>
      <c r="AQ169" s="121" t="str">
        <f t="shared" si="120"/>
        <v/>
      </c>
      <c r="AS169" s="88" t="str">
        <f t="shared" si="105"/>
        <v/>
      </c>
      <c r="AT169" s="68" t="str">
        <f t="shared" si="121"/>
        <v/>
      </c>
      <c r="AU169" s="68" t="str">
        <f t="shared" si="122"/>
        <v/>
      </c>
      <c r="AV169" s="68" t="str">
        <f t="shared" si="123"/>
        <v/>
      </c>
      <c r="AW169" s="88" t="str">
        <f t="shared" si="106"/>
        <v/>
      </c>
      <c r="AZ169" s="88" t="str">
        <f t="shared" si="107"/>
        <v/>
      </c>
      <c r="BA169" s="68" t="str">
        <f t="shared" si="108"/>
        <v/>
      </c>
      <c r="BB169" s="68" t="str">
        <f t="shared" si="109"/>
        <v/>
      </c>
      <c r="BC169" s="68" t="str">
        <f t="shared" si="110"/>
        <v/>
      </c>
      <c r="BD169" s="69" t="str">
        <f t="shared" si="111"/>
        <v/>
      </c>
      <c r="BE169" s="69" t="str">
        <f t="shared" si="124"/>
        <v/>
      </c>
      <c r="BT169" s="138" t="str">
        <f t="shared" ca="1" si="125"/>
        <v/>
      </c>
      <c r="BU169" s="139" t="str">
        <f t="shared" ca="1" si="126"/>
        <v/>
      </c>
      <c r="BW169" s="138" t="str">
        <f t="shared" si="127"/>
        <v/>
      </c>
      <c r="BX169" s="104" t="str">
        <f t="shared" si="128"/>
        <v/>
      </c>
      <c r="BY169" s="139" t="str">
        <f t="shared" si="129"/>
        <v/>
      </c>
      <c r="CA169" s="138" t="str">
        <f t="shared" si="130"/>
        <v/>
      </c>
      <c r="CB169" s="104" t="str">
        <f t="shared" si="131"/>
        <v/>
      </c>
      <c r="CC169" s="139" t="str">
        <f t="shared" si="132"/>
        <v/>
      </c>
      <c r="CE169" s="162" t="str">
        <f t="shared" si="133"/>
        <v/>
      </c>
      <c r="CF169" s="163" t="str">
        <f t="shared" si="134"/>
        <v/>
      </c>
      <c r="CG169" s="164" t="str">
        <f t="shared" si="135"/>
        <v/>
      </c>
      <c r="CI169" s="162" t="str">
        <f t="shared" si="136"/>
        <v/>
      </c>
      <c r="CJ169" s="163" t="str">
        <f t="shared" si="139"/>
        <v/>
      </c>
      <c r="CK169" s="164" t="str">
        <f t="shared" si="140"/>
        <v/>
      </c>
      <c r="CM169" s="169" t="str">
        <f t="shared" si="137"/>
        <v/>
      </c>
      <c r="CN169" s="139" t="str">
        <f t="shared" si="138"/>
        <v/>
      </c>
      <c r="CP169" s="41" t="str">
        <f>IF($CM169="", "", COUNTIF($CM$11:$CM$3035, "&lt;"&amp;$CM169)+1+COUNTIF($CM$11:$CM169, $CM169)-1)</f>
        <v/>
      </c>
    </row>
    <row r="170" spans="1:94" x14ac:dyDescent="0.25">
      <c r="A170" s="40"/>
      <c r="B170" s="82" t="str">
        <f>IF($I170="", "", IFERROR(INDEX('Job Database'!$AE$11:$AE$3035, MATCH($I170, 'Job Database'!$X$11:$X$3035, 0)), ""))</f>
        <v/>
      </c>
      <c r="C170" s="69" t="str">
        <f>IF($I170="", "", IF(COUNTIF('Job Database'!$X$11:$X$3035, $I170)=0, $AC$5, $AC$4))</f>
        <v/>
      </c>
      <c r="D170" s="40"/>
      <c r="E170" s="85" t="str">
        <f>IF($I170="", "", IF(IFERROR(INDEX('Job Database'!$M$11:$M$3035, MATCH($I170, 'Job Database'!$X$11:$X$3035, 0)), "")="", "", IFERROR(INDEX('Job Database'!$M$11:$M$3035, MATCH($I170, 'Job Database'!$X$11:$X$3035, 0)), "")))</f>
        <v/>
      </c>
      <c r="F170" s="40"/>
      <c r="G170" s="88" t="str">
        <f t="shared" si="112"/>
        <v/>
      </c>
      <c r="H170" s="40"/>
      <c r="I170" s="24"/>
      <c r="J170" s="34"/>
      <c r="K170" s="106"/>
      <c r="L170" s="79"/>
      <c r="M170" s="34"/>
      <c r="N170" s="79"/>
      <c r="O170" s="31"/>
      <c r="P170" s="53"/>
      <c r="Q170" s="40"/>
      <c r="S170" s="41" t="str">
        <f t="shared" si="100"/>
        <v/>
      </c>
      <c r="T170" s="41" t="str">
        <f t="shared" si="101"/>
        <v/>
      </c>
      <c r="U170" s="41" t="str">
        <f t="shared" si="113"/>
        <v/>
      </c>
      <c r="W170" s="74" t="str">
        <f>IF('Job Database'!$X170="", "", 'Job Database'!$X170)</f>
        <v/>
      </c>
      <c r="Y170" s="41" t="str">
        <f>IF($W170="", "", IF(COUNTIF($I$11:$I$3035, $W170)&gt;0, "", MAX($Y$10:$Y169)+1))</f>
        <v/>
      </c>
      <c r="Z170" s="41">
        <v>160</v>
      </c>
      <c r="AA170" s="58" t="str">
        <f t="shared" si="114"/>
        <v/>
      </c>
      <c r="AC170" s="41" t="str">
        <f t="shared" si="102"/>
        <v/>
      </c>
      <c r="AE170" s="41" t="str">
        <f t="shared" si="115"/>
        <v/>
      </c>
      <c r="AJ170" s="154" t="str">
        <f t="shared" si="116"/>
        <v/>
      </c>
      <c r="AL170" s="120" t="str">
        <f t="shared" si="117"/>
        <v/>
      </c>
      <c r="AM170" s="104" t="str">
        <f t="shared" si="118"/>
        <v/>
      </c>
      <c r="AN170" s="104" t="str">
        <f t="shared" si="119"/>
        <v/>
      </c>
      <c r="AO170" s="104" t="str">
        <f t="shared" si="103"/>
        <v/>
      </c>
      <c r="AP170" s="104" t="str">
        <f t="shared" si="104"/>
        <v/>
      </c>
      <c r="AQ170" s="121" t="str">
        <f t="shared" si="120"/>
        <v/>
      </c>
      <c r="AS170" s="88" t="str">
        <f t="shared" si="105"/>
        <v/>
      </c>
      <c r="AT170" s="68" t="str">
        <f t="shared" si="121"/>
        <v/>
      </c>
      <c r="AU170" s="68" t="str">
        <f t="shared" si="122"/>
        <v/>
      </c>
      <c r="AV170" s="68" t="str">
        <f t="shared" si="123"/>
        <v/>
      </c>
      <c r="AW170" s="88" t="str">
        <f t="shared" si="106"/>
        <v/>
      </c>
      <c r="AZ170" s="88" t="str">
        <f t="shared" si="107"/>
        <v/>
      </c>
      <c r="BA170" s="68" t="str">
        <f t="shared" si="108"/>
        <v/>
      </c>
      <c r="BB170" s="68" t="str">
        <f t="shared" si="109"/>
        <v/>
      </c>
      <c r="BC170" s="68" t="str">
        <f t="shared" si="110"/>
        <v/>
      </c>
      <c r="BD170" s="69" t="str">
        <f t="shared" si="111"/>
        <v/>
      </c>
      <c r="BE170" s="69" t="str">
        <f t="shared" si="124"/>
        <v/>
      </c>
      <c r="BT170" s="138" t="str">
        <f t="shared" ca="1" si="125"/>
        <v/>
      </c>
      <c r="BU170" s="139" t="str">
        <f t="shared" ca="1" si="126"/>
        <v/>
      </c>
      <c r="BW170" s="138" t="str">
        <f t="shared" si="127"/>
        <v/>
      </c>
      <c r="BX170" s="104" t="str">
        <f t="shared" si="128"/>
        <v/>
      </c>
      <c r="BY170" s="139" t="str">
        <f t="shared" si="129"/>
        <v/>
      </c>
      <c r="CA170" s="138" t="str">
        <f t="shared" si="130"/>
        <v/>
      </c>
      <c r="CB170" s="104" t="str">
        <f t="shared" si="131"/>
        <v/>
      </c>
      <c r="CC170" s="139" t="str">
        <f t="shared" si="132"/>
        <v/>
      </c>
      <c r="CE170" s="162" t="str">
        <f t="shared" si="133"/>
        <v/>
      </c>
      <c r="CF170" s="163" t="str">
        <f t="shared" si="134"/>
        <v/>
      </c>
      <c r="CG170" s="164" t="str">
        <f t="shared" si="135"/>
        <v/>
      </c>
      <c r="CI170" s="162" t="str">
        <f t="shared" si="136"/>
        <v/>
      </c>
      <c r="CJ170" s="163" t="str">
        <f t="shared" si="139"/>
        <v/>
      </c>
      <c r="CK170" s="164" t="str">
        <f t="shared" si="140"/>
        <v/>
      </c>
      <c r="CM170" s="169" t="str">
        <f t="shared" si="137"/>
        <v/>
      </c>
      <c r="CN170" s="139" t="str">
        <f t="shared" si="138"/>
        <v/>
      </c>
      <c r="CP170" s="41" t="str">
        <f>IF($CM170="", "", COUNTIF($CM$11:$CM$3035, "&lt;"&amp;$CM170)+1+COUNTIF($CM$11:$CM170, $CM170)-1)</f>
        <v/>
      </c>
    </row>
    <row r="171" spans="1:94" x14ac:dyDescent="0.25">
      <c r="A171" s="40"/>
      <c r="B171" s="82" t="str">
        <f>IF($I171="", "", IFERROR(INDEX('Job Database'!$AE$11:$AE$3035, MATCH($I171, 'Job Database'!$X$11:$X$3035, 0)), ""))</f>
        <v/>
      </c>
      <c r="C171" s="69" t="str">
        <f>IF($I171="", "", IF(COUNTIF('Job Database'!$X$11:$X$3035, $I171)=0, $AC$5, $AC$4))</f>
        <v/>
      </c>
      <c r="D171" s="40"/>
      <c r="E171" s="85" t="str">
        <f>IF($I171="", "", IF(IFERROR(INDEX('Job Database'!$M$11:$M$3035, MATCH($I171, 'Job Database'!$X$11:$X$3035, 0)), "")="", "", IFERROR(INDEX('Job Database'!$M$11:$M$3035, MATCH($I171, 'Job Database'!$X$11:$X$3035, 0)), "")))</f>
        <v/>
      </c>
      <c r="F171" s="40"/>
      <c r="G171" s="88" t="str">
        <f t="shared" si="112"/>
        <v/>
      </c>
      <c r="H171" s="40"/>
      <c r="I171" s="24"/>
      <c r="J171" s="34"/>
      <c r="K171" s="106"/>
      <c r="L171" s="79"/>
      <c r="M171" s="34"/>
      <c r="N171" s="79"/>
      <c r="O171" s="31"/>
      <c r="P171" s="53"/>
      <c r="Q171" s="40"/>
      <c r="S171" s="41" t="str">
        <f t="shared" si="100"/>
        <v/>
      </c>
      <c r="T171" s="41" t="str">
        <f t="shared" si="101"/>
        <v/>
      </c>
      <c r="U171" s="41" t="str">
        <f t="shared" si="113"/>
        <v/>
      </c>
      <c r="W171" s="74" t="str">
        <f>IF('Job Database'!$X171="", "", 'Job Database'!$X171)</f>
        <v/>
      </c>
      <c r="Y171" s="41" t="str">
        <f>IF($W171="", "", IF(COUNTIF($I$11:$I$3035, $W171)&gt;0, "", MAX($Y$10:$Y170)+1))</f>
        <v/>
      </c>
      <c r="Z171" s="41">
        <v>161</v>
      </c>
      <c r="AA171" s="58" t="str">
        <f t="shared" si="114"/>
        <v/>
      </c>
      <c r="AC171" s="41" t="str">
        <f t="shared" si="102"/>
        <v/>
      </c>
      <c r="AE171" s="41" t="str">
        <f t="shared" si="115"/>
        <v/>
      </c>
      <c r="AJ171" s="154" t="str">
        <f t="shared" si="116"/>
        <v/>
      </c>
      <c r="AL171" s="120" t="str">
        <f t="shared" si="117"/>
        <v/>
      </c>
      <c r="AM171" s="104" t="str">
        <f t="shared" si="118"/>
        <v/>
      </c>
      <c r="AN171" s="104" t="str">
        <f t="shared" si="119"/>
        <v/>
      </c>
      <c r="AO171" s="104" t="str">
        <f t="shared" si="103"/>
        <v/>
      </c>
      <c r="AP171" s="104" t="str">
        <f t="shared" si="104"/>
        <v/>
      </c>
      <c r="AQ171" s="121" t="str">
        <f t="shared" si="120"/>
        <v/>
      </c>
      <c r="AS171" s="88" t="str">
        <f t="shared" si="105"/>
        <v/>
      </c>
      <c r="AT171" s="68" t="str">
        <f t="shared" si="121"/>
        <v/>
      </c>
      <c r="AU171" s="68" t="str">
        <f t="shared" si="122"/>
        <v/>
      </c>
      <c r="AV171" s="68" t="str">
        <f t="shared" si="123"/>
        <v/>
      </c>
      <c r="AW171" s="88" t="str">
        <f t="shared" si="106"/>
        <v/>
      </c>
      <c r="AZ171" s="88" t="str">
        <f t="shared" si="107"/>
        <v/>
      </c>
      <c r="BA171" s="68" t="str">
        <f t="shared" si="108"/>
        <v/>
      </c>
      <c r="BB171" s="68" t="str">
        <f t="shared" si="109"/>
        <v/>
      </c>
      <c r="BC171" s="68" t="str">
        <f t="shared" si="110"/>
        <v/>
      </c>
      <c r="BD171" s="69" t="str">
        <f t="shared" si="111"/>
        <v/>
      </c>
      <c r="BE171" s="69" t="str">
        <f t="shared" si="124"/>
        <v/>
      </c>
      <c r="BT171" s="138" t="str">
        <f t="shared" ca="1" si="125"/>
        <v/>
      </c>
      <c r="BU171" s="139" t="str">
        <f t="shared" ca="1" si="126"/>
        <v/>
      </c>
      <c r="BW171" s="138" t="str">
        <f t="shared" si="127"/>
        <v/>
      </c>
      <c r="BX171" s="104" t="str">
        <f t="shared" si="128"/>
        <v/>
      </c>
      <c r="BY171" s="139" t="str">
        <f t="shared" si="129"/>
        <v/>
      </c>
      <c r="CA171" s="138" t="str">
        <f t="shared" si="130"/>
        <v/>
      </c>
      <c r="CB171" s="104" t="str">
        <f t="shared" si="131"/>
        <v/>
      </c>
      <c r="CC171" s="139" t="str">
        <f t="shared" si="132"/>
        <v/>
      </c>
      <c r="CE171" s="162" t="str">
        <f t="shared" si="133"/>
        <v/>
      </c>
      <c r="CF171" s="163" t="str">
        <f t="shared" si="134"/>
        <v/>
      </c>
      <c r="CG171" s="164" t="str">
        <f t="shared" si="135"/>
        <v/>
      </c>
      <c r="CI171" s="162" t="str">
        <f t="shared" si="136"/>
        <v/>
      </c>
      <c r="CJ171" s="163" t="str">
        <f t="shared" si="139"/>
        <v/>
      </c>
      <c r="CK171" s="164" t="str">
        <f t="shared" si="140"/>
        <v/>
      </c>
      <c r="CM171" s="169" t="str">
        <f t="shared" si="137"/>
        <v/>
      </c>
      <c r="CN171" s="139" t="str">
        <f t="shared" si="138"/>
        <v/>
      </c>
      <c r="CP171" s="41" t="str">
        <f>IF($CM171="", "", COUNTIF($CM$11:$CM$3035, "&lt;"&amp;$CM171)+1+COUNTIF($CM$11:$CM171, $CM171)-1)</f>
        <v/>
      </c>
    </row>
    <row r="172" spans="1:94" x14ac:dyDescent="0.25">
      <c r="A172" s="40"/>
      <c r="B172" s="82" t="str">
        <f>IF($I172="", "", IFERROR(INDEX('Job Database'!$AE$11:$AE$3035, MATCH($I172, 'Job Database'!$X$11:$X$3035, 0)), ""))</f>
        <v/>
      </c>
      <c r="C172" s="69" t="str">
        <f>IF($I172="", "", IF(COUNTIF('Job Database'!$X$11:$X$3035, $I172)=0, $AC$5, $AC$4))</f>
        <v/>
      </c>
      <c r="D172" s="40"/>
      <c r="E172" s="85" t="str">
        <f>IF($I172="", "", IF(IFERROR(INDEX('Job Database'!$M$11:$M$3035, MATCH($I172, 'Job Database'!$X$11:$X$3035, 0)), "")="", "", IFERROR(INDEX('Job Database'!$M$11:$M$3035, MATCH($I172, 'Job Database'!$X$11:$X$3035, 0)), "")))</f>
        <v/>
      </c>
      <c r="F172" s="40"/>
      <c r="G172" s="88" t="str">
        <f t="shared" si="112"/>
        <v/>
      </c>
      <c r="H172" s="40"/>
      <c r="I172" s="24"/>
      <c r="J172" s="34"/>
      <c r="K172" s="106"/>
      <c r="L172" s="79"/>
      <c r="M172" s="34"/>
      <c r="N172" s="79"/>
      <c r="O172" s="31"/>
      <c r="P172" s="53"/>
      <c r="Q172" s="40"/>
      <c r="S172" s="41" t="str">
        <f t="shared" si="100"/>
        <v/>
      </c>
      <c r="T172" s="41" t="str">
        <f t="shared" si="101"/>
        <v/>
      </c>
      <c r="U172" s="41" t="str">
        <f t="shared" si="113"/>
        <v/>
      </c>
      <c r="W172" s="74" t="str">
        <f>IF('Job Database'!$X172="", "", 'Job Database'!$X172)</f>
        <v/>
      </c>
      <c r="Y172" s="41" t="str">
        <f>IF($W172="", "", IF(COUNTIF($I$11:$I$3035, $W172)&gt;0, "", MAX($Y$10:$Y171)+1))</f>
        <v/>
      </c>
      <c r="Z172" s="41">
        <v>162</v>
      </c>
      <c r="AA172" s="58" t="str">
        <f t="shared" si="114"/>
        <v/>
      </c>
      <c r="AC172" s="41" t="str">
        <f t="shared" si="102"/>
        <v/>
      </c>
      <c r="AE172" s="41" t="str">
        <f t="shared" si="115"/>
        <v/>
      </c>
      <c r="AJ172" s="154" t="str">
        <f t="shared" si="116"/>
        <v/>
      </c>
      <c r="AL172" s="120" t="str">
        <f t="shared" si="117"/>
        <v/>
      </c>
      <c r="AM172" s="104" t="str">
        <f t="shared" si="118"/>
        <v/>
      </c>
      <c r="AN172" s="104" t="str">
        <f t="shared" si="119"/>
        <v/>
      </c>
      <c r="AO172" s="104" t="str">
        <f t="shared" si="103"/>
        <v/>
      </c>
      <c r="AP172" s="104" t="str">
        <f t="shared" si="104"/>
        <v/>
      </c>
      <c r="AQ172" s="121" t="str">
        <f t="shared" si="120"/>
        <v/>
      </c>
      <c r="AS172" s="88" t="str">
        <f t="shared" si="105"/>
        <v/>
      </c>
      <c r="AT172" s="68" t="str">
        <f t="shared" si="121"/>
        <v/>
      </c>
      <c r="AU172" s="68" t="str">
        <f t="shared" si="122"/>
        <v/>
      </c>
      <c r="AV172" s="68" t="str">
        <f t="shared" si="123"/>
        <v/>
      </c>
      <c r="AW172" s="88" t="str">
        <f t="shared" si="106"/>
        <v/>
      </c>
      <c r="AZ172" s="88" t="str">
        <f t="shared" si="107"/>
        <v/>
      </c>
      <c r="BA172" s="68" t="str">
        <f t="shared" si="108"/>
        <v/>
      </c>
      <c r="BB172" s="68" t="str">
        <f t="shared" si="109"/>
        <v/>
      </c>
      <c r="BC172" s="68" t="str">
        <f t="shared" si="110"/>
        <v/>
      </c>
      <c r="BD172" s="69" t="str">
        <f t="shared" si="111"/>
        <v/>
      </c>
      <c r="BE172" s="69" t="str">
        <f t="shared" si="124"/>
        <v/>
      </c>
      <c r="BT172" s="138" t="str">
        <f t="shared" ca="1" si="125"/>
        <v/>
      </c>
      <c r="BU172" s="139" t="str">
        <f t="shared" ca="1" si="126"/>
        <v/>
      </c>
      <c r="BW172" s="138" t="str">
        <f t="shared" si="127"/>
        <v/>
      </c>
      <c r="BX172" s="104" t="str">
        <f t="shared" si="128"/>
        <v/>
      </c>
      <c r="BY172" s="139" t="str">
        <f t="shared" si="129"/>
        <v/>
      </c>
      <c r="CA172" s="138" t="str">
        <f t="shared" si="130"/>
        <v/>
      </c>
      <c r="CB172" s="104" t="str">
        <f t="shared" si="131"/>
        <v/>
      </c>
      <c r="CC172" s="139" t="str">
        <f t="shared" si="132"/>
        <v/>
      </c>
      <c r="CE172" s="162" t="str">
        <f t="shared" si="133"/>
        <v/>
      </c>
      <c r="CF172" s="163" t="str">
        <f t="shared" si="134"/>
        <v/>
      </c>
      <c r="CG172" s="164" t="str">
        <f t="shared" si="135"/>
        <v/>
      </c>
      <c r="CI172" s="162" t="str">
        <f t="shared" si="136"/>
        <v/>
      </c>
      <c r="CJ172" s="163" t="str">
        <f t="shared" si="139"/>
        <v/>
      </c>
      <c r="CK172" s="164" t="str">
        <f t="shared" si="140"/>
        <v/>
      </c>
      <c r="CM172" s="169" t="str">
        <f t="shared" si="137"/>
        <v/>
      </c>
      <c r="CN172" s="139" t="str">
        <f t="shared" si="138"/>
        <v/>
      </c>
      <c r="CP172" s="41" t="str">
        <f>IF($CM172="", "", COUNTIF($CM$11:$CM$3035, "&lt;"&amp;$CM172)+1+COUNTIF($CM$11:$CM172, $CM172)-1)</f>
        <v/>
      </c>
    </row>
    <row r="173" spans="1:94" x14ac:dyDescent="0.25">
      <c r="A173" s="40"/>
      <c r="B173" s="82" t="str">
        <f>IF($I173="", "", IFERROR(INDEX('Job Database'!$AE$11:$AE$3035, MATCH($I173, 'Job Database'!$X$11:$X$3035, 0)), ""))</f>
        <v/>
      </c>
      <c r="C173" s="69" t="str">
        <f>IF($I173="", "", IF(COUNTIF('Job Database'!$X$11:$X$3035, $I173)=0, $AC$5, $AC$4))</f>
        <v/>
      </c>
      <c r="D173" s="40"/>
      <c r="E173" s="85" t="str">
        <f>IF($I173="", "", IF(IFERROR(INDEX('Job Database'!$M$11:$M$3035, MATCH($I173, 'Job Database'!$X$11:$X$3035, 0)), "")="", "", IFERROR(INDEX('Job Database'!$M$11:$M$3035, MATCH($I173, 'Job Database'!$X$11:$X$3035, 0)), "")))</f>
        <v/>
      </c>
      <c r="F173" s="40"/>
      <c r="G173" s="88" t="str">
        <f t="shared" si="112"/>
        <v/>
      </c>
      <c r="H173" s="40"/>
      <c r="I173" s="24"/>
      <c r="J173" s="34"/>
      <c r="K173" s="106"/>
      <c r="L173" s="79"/>
      <c r="M173" s="34"/>
      <c r="N173" s="79"/>
      <c r="O173" s="31"/>
      <c r="P173" s="53"/>
      <c r="Q173" s="40"/>
      <c r="S173" s="41" t="str">
        <f t="shared" si="100"/>
        <v/>
      </c>
      <c r="T173" s="41" t="str">
        <f t="shared" si="101"/>
        <v/>
      </c>
      <c r="U173" s="41" t="str">
        <f t="shared" si="113"/>
        <v/>
      </c>
      <c r="W173" s="74" t="str">
        <f>IF('Job Database'!$X173="", "", 'Job Database'!$X173)</f>
        <v/>
      </c>
      <c r="Y173" s="41" t="str">
        <f>IF($W173="", "", IF(COUNTIF($I$11:$I$3035, $W173)&gt;0, "", MAX($Y$10:$Y172)+1))</f>
        <v/>
      </c>
      <c r="Z173" s="41">
        <v>163</v>
      </c>
      <c r="AA173" s="58" t="str">
        <f t="shared" si="114"/>
        <v/>
      </c>
      <c r="AC173" s="41" t="str">
        <f t="shared" si="102"/>
        <v/>
      </c>
      <c r="AE173" s="41" t="str">
        <f t="shared" si="115"/>
        <v/>
      </c>
      <c r="AJ173" s="154" t="str">
        <f t="shared" si="116"/>
        <v/>
      </c>
      <c r="AL173" s="120" t="str">
        <f t="shared" si="117"/>
        <v/>
      </c>
      <c r="AM173" s="104" t="str">
        <f t="shared" si="118"/>
        <v/>
      </c>
      <c r="AN173" s="104" t="str">
        <f t="shared" si="119"/>
        <v/>
      </c>
      <c r="AO173" s="104" t="str">
        <f t="shared" si="103"/>
        <v/>
      </c>
      <c r="AP173" s="104" t="str">
        <f t="shared" si="104"/>
        <v/>
      </c>
      <c r="AQ173" s="121" t="str">
        <f t="shared" si="120"/>
        <v/>
      </c>
      <c r="AS173" s="88" t="str">
        <f t="shared" si="105"/>
        <v/>
      </c>
      <c r="AT173" s="68" t="str">
        <f t="shared" si="121"/>
        <v/>
      </c>
      <c r="AU173" s="68" t="str">
        <f t="shared" si="122"/>
        <v/>
      </c>
      <c r="AV173" s="68" t="str">
        <f t="shared" si="123"/>
        <v/>
      </c>
      <c r="AW173" s="88" t="str">
        <f t="shared" si="106"/>
        <v/>
      </c>
      <c r="AZ173" s="88" t="str">
        <f t="shared" si="107"/>
        <v/>
      </c>
      <c r="BA173" s="68" t="str">
        <f t="shared" si="108"/>
        <v/>
      </c>
      <c r="BB173" s="68" t="str">
        <f t="shared" si="109"/>
        <v/>
      </c>
      <c r="BC173" s="68" t="str">
        <f t="shared" si="110"/>
        <v/>
      </c>
      <c r="BD173" s="69" t="str">
        <f t="shared" si="111"/>
        <v/>
      </c>
      <c r="BE173" s="69" t="str">
        <f t="shared" si="124"/>
        <v/>
      </c>
      <c r="BT173" s="138" t="str">
        <f t="shared" ca="1" si="125"/>
        <v/>
      </c>
      <c r="BU173" s="139" t="str">
        <f t="shared" ca="1" si="126"/>
        <v/>
      </c>
      <c r="BW173" s="138" t="str">
        <f t="shared" si="127"/>
        <v/>
      </c>
      <c r="BX173" s="104" t="str">
        <f t="shared" si="128"/>
        <v/>
      </c>
      <c r="BY173" s="139" t="str">
        <f t="shared" si="129"/>
        <v/>
      </c>
      <c r="CA173" s="138" t="str">
        <f t="shared" si="130"/>
        <v/>
      </c>
      <c r="CB173" s="104" t="str">
        <f t="shared" si="131"/>
        <v/>
      </c>
      <c r="CC173" s="139" t="str">
        <f t="shared" si="132"/>
        <v/>
      </c>
      <c r="CE173" s="162" t="str">
        <f t="shared" si="133"/>
        <v/>
      </c>
      <c r="CF173" s="163" t="str">
        <f t="shared" si="134"/>
        <v/>
      </c>
      <c r="CG173" s="164" t="str">
        <f t="shared" si="135"/>
        <v/>
      </c>
      <c r="CI173" s="162" t="str">
        <f t="shared" si="136"/>
        <v/>
      </c>
      <c r="CJ173" s="163" t="str">
        <f t="shared" si="139"/>
        <v/>
      </c>
      <c r="CK173" s="164" t="str">
        <f t="shared" si="140"/>
        <v/>
      </c>
      <c r="CM173" s="169" t="str">
        <f t="shared" si="137"/>
        <v/>
      </c>
      <c r="CN173" s="139" t="str">
        <f t="shared" si="138"/>
        <v/>
      </c>
      <c r="CP173" s="41" t="str">
        <f>IF($CM173="", "", COUNTIF($CM$11:$CM$3035, "&lt;"&amp;$CM173)+1+COUNTIF($CM$11:$CM173, $CM173)-1)</f>
        <v/>
      </c>
    </row>
    <row r="174" spans="1:94" x14ac:dyDescent="0.25">
      <c r="A174" s="40"/>
      <c r="B174" s="82" t="str">
        <f>IF($I174="", "", IFERROR(INDEX('Job Database'!$AE$11:$AE$3035, MATCH($I174, 'Job Database'!$X$11:$X$3035, 0)), ""))</f>
        <v/>
      </c>
      <c r="C174" s="69" t="str">
        <f>IF($I174="", "", IF(COUNTIF('Job Database'!$X$11:$X$3035, $I174)=0, $AC$5, $AC$4))</f>
        <v/>
      </c>
      <c r="D174" s="40"/>
      <c r="E174" s="85" t="str">
        <f>IF($I174="", "", IF(IFERROR(INDEX('Job Database'!$M$11:$M$3035, MATCH($I174, 'Job Database'!$X$11:$X$3035, 0)), "")="", "", IFERROR(INDEX('Job Database'!$M$11:$M$3035, MATCH($I174, 'Job Database'!$X$11:$X$3035, 0)), "")))</f>
        <v/>
      </c>
      <c r="F174" s="40"/>
      <c r="G174" s="88" t="str">
        <f t="shared" si="112"/>
        <v/>
      </c>
      <c r="H174" s="40"/>
      <c r="I174" s="24"/>
      <c r="J174" s="34"/>
      <c r="K174" s="106"/>
      <c r="L174" s="79"/>
      <c r="M174" s="34"/>
      <c r="N174" s="79"/>
      <c r="O174" s="31"/>
      <c r="P174" s="53"/>
      <c r="Q174" s="40"/>
      <c r="S174" s="41" t="str">
        <f t="shared" si="100"/>
        <v/>
      </c>
      <c r="T174" s="41" t="str">
        <f t="shared" si="101"/>
        <v/>
      </c>
      <c r="U174" s="41" t="str">
        <f t="shared" si="113"/>
        <v/>
      </c>
      <c r="W174" s="74" t="str">
        <f>IF('Job Database'!$X174="", "", 'Job Database'!$X174)</f>
        <v/>
      </c>
      <c r="Y174" s="41" t="str">
        <f>IF($W174="", "", IF(COUNTIF($I$11:$I$3035, $W174)&gt;0, "", MAX($Y$10:$Y173)+1))</f>
        <v/>
      </c>
      <c r="Z174" s="41">
        <v>164</v>
      </c>
      <c r="AA174" s="58" t="str">
        <f t="shared" si="114"/>
        <v/>
      </c>
      <c r="AC174" s="41" t="str">
        <f t="shared" si="102"/>
        <v/>
      </c>
      <c r="AE174" s="41" t="str">
        <f t="shared" si="115"/>
        <v/>
      </c>
      <c r="AJ174" s="154" t="str">
        <f t="shared" si="116"/>
        <v/>
      </c>
      <c r="AL174" s="120" t="str">
        <f t="shared" si="117"/>
        <v/>
      </c>
      <c r="AM174" s="104" t="str">
        <f t="shared" si="118"/>
        <v/>
      </c>
      <c r="AN174" s="104" t="str">
        <f t="shared" si="119"/>
        <v/>
      </c>
      <c r="AO174" s="104" t="str">
        <f t="shared" si="103"/>
        <v/>
      </c>
      <c r="AP174" s="104" t="str">
        <f t="shared" si="104"/>
        <v/>
      </c>
      <c r="AQ174" s="121" t="str">
        <f t="shared" si="120"/>
        <v/>
      </c>
      <c r="AS174" s="88" t="str">
        <f t="shared" si="105"/>
        <v/>
      </c>
      <c r="AT174" s="68" t="str">
        <f t="shared" si="121"/>
        <v/>
      </c>
      <c r="AU174" s="68" t="str">
        <f t="shared" si="122"/>
        <v/>
      </c>
      <c r="AV174" s="68" t="str">
        <f t="shared" si="123"/>
        <v/>
      </c>
      <c r="AW174" s="88" t="str">
        <f t="shared" si="106"/>
        <v/>
      </c>
      <c r="AZ174" s="88" t="str">
        <f t="shared" si="107"/>
        <v/>
      </c>
      <c r="BA174" s="68" t="str">
        <f t="shared" si="108"/>
        <v/>
      </c>
      <c r="BB174" s="68" t="str">
        <f t="shared" si="109"/>
        <v/>
      </c>
      <c r="BC174" s="68" t="str">
        <f t="shared" si="110"/>
        <v/>
      </c>
      <c r="BD174" s="69" t="str">
        <f t="shared" si="111"/>
        <v/>
      </c>
      <c r="BE174" s="69" t="str">
        <f t="shared" si="124"/>
        <v/>
      </c>
      <c r="BT174" s="138" t="str">
        <f t="shared" ca="1" si="125"/>
        <v/>
      </c>
      <c r="BU174" s="139" t="str">
        <f t="shared" ca="1" si="126"/>
        <v/>
      </c>
      <c r="BW174" s="138" t="str">
        <f t="shared" si="127"/>
        <v/>
      </c>
      <c r="BX174" s="104" t="str">
        <f t="shared" si="128"/>
        <v/>
      </c>
      <c r="BY174" s="139" t="str">
        <f t="shared" si="129"/>
        <v/>
      </c>
      <c r="CA174" s="138" t="str">
        <f t="shared" si="130"/>
        <v/>
      </c>
      <c r="CB174" s="104" t="str">
        <f t="shared" si="131"/>
        <v/>
      </c>
      <c r="CC174" s="139" t="str">
        <f t="shared" si="132"/>
        <v/>
      </c>
      <c r="CE174" s="162" t="str">
        <f t="shared" si="133"/>
        <v/>
      </c>
      <c r="CF174" s="163" t="str">
        <f t="shared" si="134"/>
        <v/>
      </c>
      <c r="CG174" s="164" t="str">
        <f t="shared" si="135"/>
        <v/>
      </c>
      <c r="CI174" s="162" t="str">
        <f t="shared" si="136"/>
        <v/>
      </c>
      <c r="CJ174" s="163" t="str">
        <f t="shared" si="139"/>
        <v/>
      </c>
      <c r="CK174" s="164" t="str">
        <f t="shared" si="140"/>
        <v/>
      </c>
      <c r="CM174" s="169" t="str">
        <f t="shared" si="137"/>
        <v/>
      </c>
      <c r="CN174" s="139" t="str">
        <f t="shared" si="138"/>
        <v/>
      </c>
      <c r="CP174" s="41" t="str">
        <f>IF($CM174="", "", COUNTIF($CM$11:$CM$3035, "&lt;"&amp;$CM174)+1+COUNTIF($CM$11:$CM174, $CM174)-1)</f>
        <v/>
      </c>
    </row>
    <row r="175" spans="1:94" x14ac:dyDescent="0.25">
      <c r="A175" s="40"/>
      <c r="B175" s="82" t="str">
        <f>IF($I175="", "", IFERROR(INDEX('Job Database'!$AE$11:$AE$3035, MATCH($I175, 'Job Database'!$X$11:$X$3035, 0)), ""))</f>
        <v/>
      </c>
      <c r="C175" s="69" t="str">
        <f>IF($I175="", "", IF(COUNTIF('Job Database'!$X$11:$X$3035, $I175)=0, $AC$5, $AC$4))</f>
        <v/>
      </c>
      <c r="D175" s="40"/>
      <c r="E175" s="85" t="str">
        <f>IF($I175="", "", IF(IFERROR(INDEX('Job Database'!$M$11:$M$3035, MATCH($I175, 'Job Database'!$X$11:$X$3035, 0)), "")="", "", IFERROR(INDEX('Job Database'!$M$11:$M$3035, MATCH($I175, 'Job Database'!$X$11:$X$3035, 0)), "")))</f>
        <v/>
      </c>
      <c r="F175" s="40"/>
      <c r="G175" s="88" t="str">
        <f t="shared" si="112"/>
        <v/>
      </c>
      <c r="H175" s="40"/>
      <c r="I175" s="24"/>
      <c r="J175" s="34"/>
      <c r="K175" s="106"/>
      <c r="L175" s="79"/>
      <c r="M175" s="34"/>
      <c r="N175" s="79"/>
      <c r="O175" s="31"/>
      <c r="P175" s="53"/>
      <c r="Q175" s="40"/>
      <c r="S175" s="41" t="str">
        <f t="shared" si="100"/>
        <v/>
      </c>
      <c r="T175" s="41" t="str">
        <f t="shared" si="101"/>
        <v/>
      </c>
      <c r="U175" s="41" t="str">
        <f t="shared" si="113"/>
        <v/>
      </c>
      <c r="W175" s="74" t="str">
        <f>IF('Job Database'!$X175="", "", 'Job Database'!$X175)</f>
        <v/>
      </c>
      <c r="Y175" s="41" t="str">
        <f>IF($W175="", "", IF(COUNTIF($I$11:$I$3035, $W175)&gt;0, "", MAX($Y$10:$Y174)+1))</f>
        <v/>
      </c>
      <c r="Z175" s="41">
        <v>165</v>
      </c>
      <c r="AA175" s="58" t="str">
        <f t="shared" si="114"/>
        <v/>
      </c>
      <c r="AC175" s="41" t="str">
        <f t="shared" si="102"/>
        <v/>
      </c>
      <c r="AE175" s="41" t="str">
        <f t="shared" si="115"/>
        <v/>
      </c>
      <c r="AJ175" s="154" t="str">
        <f t="shared" si="116"/>
        <v/>
      </c>
      <c r="AL175" s="120" t="str">
        <f t="shared" si="117"/>
        <v/>
      </c>
      <c r="AM175" s="104" t="str">
        <f t="shared" si="118"/>
        <v/>
      </c>
      <c r="AN175" s="104" t="str">
        <f t="shared" si="119"/>
        <v/>
      </c>
      <c r="AO175" s="104" t="str">
        <f t="shared" si="103"/>
        <v/>
      </c>
      <c r="AP175" s="104" t="str">
        <f t="shared" si="104"/>
        <v/>
      </c>
      <c r="AQ175" s="121" t="str">
        <f t="shared" si="120"/>
        <v/>
      </c>
      <c r="AS175" s="88" t="str">
        <f t="shared" si="105"/>
        <v/>
      </c>
      <c r="AT175" s="68" t="str">
        <f t="shared" si="121"/>
        <v/>
      </c>
      <c r="AU175" s="68" t="str">
        <f t="shared" si="122"/>
        <v/>
      </c>
      <c r="AV175" s="68" t="str">
        <f t="shared" si="123"/>
        <v/>
      </c>
      <c r="AW175" s="88" t="str">
        <f t="shared" si="106"/>
        <v/>
      </c>
      <c r="AZ175" s="88" t="str">
        <f t="shared" si="107"/>
        <v/>
      </c>
      <c r="BA175" s="68" t="str">
        <f t="shared" si="108"/>
        <v/>
      </c>
      <c r="BB175" s="68" t="str">
        <f t="shared" si="109"/>
        <v/>
      </c>
      <c r="BC175" s="68" t="str">
        <f t="shared" si="110"/>
        <v/>
      </c>
      <c r="BD175" s="69" t="str">
        <f t="shared" si="111"/>
        <v/>
      </c>
      <c r="BE175" s="69" t="str">
        <f t="shared" si="124"/>
        <v/>
      </c>
      <c r="BT175" s="138" t="str">
        <f t="shared" ca="1" si="125"/>
        <v/>
      </c>
      <c r="BU175" s="139" t="str">
        <f t="shared" ca="1" si="126"/>
        <v/>
      </c>
      <c r="BW175" s="138" t="str">
        <f t="shared" si="127"/>
        <v/>
      </c>
      <c r="BX175" s="104" t="str">
        <f t="shared" si="128"/>
        <v/>
      </c>
      <c r="BY175" s="139" t="str">
        <f t="shared" si="129"/>
        <v/>
      </c>
      <c r="CA175" s="138" t="str">
        <f t="shared" si="130"/>
        <v/>
      </c>
      <c r="CB175" s="104" t="str">
        <f t="shared" si="131"/>
        <v/>
      </c>
      <c r="CC175" s="139" t="str">
        <f t="shared" si="132"/>
        <v/>
      </c>
      <c r="CE175" s="162" t="str">
        <f t="shared" si="133"/>
        <v/>
      </c>
      <c r="CF175" s="163" t="str">
        <f t="shared" si="134"/>
        <v/>
      </c>
      <c r="CG175" s="164" t="str">
        <f t="shared" si="135"/>
        <v/>
      </c>
      <c r="CI175" s="162" t="str">
        <f t="shared" si="136"/>
        <v/>
      </c>
      <c r="CJ175" s="163" t="str">
        <f t="shared" si="139"/>
        <v/>
      </c>
      <c r="CK175" s="164" t="str">
        <f t="shared" si="140"/>
        <v/>
      </c>
      <c r="CM175" s="169" t="str">
        <f t="shared" si="137"/>
        <v/>
      </c>
      <c r="CN175" s="139" t="str">
        <f t="shared" si="138"/>
        <v/>
      </c>
      <c r="CP175" s="41" t="str">
        <f>IF($CM175="", "", COUNTIF($CM$11:$CM$3035, "&lt;"&amp;$CM175)+1+COUNTIF($CM$11:$CM175, $CM175)-1)</f>
        <v/>
      </c>
    </row>
    <row r="176" spans="1:94" x14ac:dyDescent="0.25">
      <c r="A176" s="40"/>
      <c r="B176" s="82" t="str">
        <f>IF($I176="", "", IFERROR(INDEX('Job Database'!$AE$11:$AE$3035, MATCH($I176, 'Job Database'!$X$11:$X$3035, 0)), ""))</f>
        <v/>
      </c>
      <c r="C176" s="69" t="str">
        <f>IF($I176="", "", IF(COUNTIF('Job Database'!$X$11:$X$3035, $I176)=0, $AC$5, $AC$4))</f>
        <v/>
      </c>
      <c r="D176" s="40"/>
      <c r="E176" s="85" t="str">
        <f>IF($I176="", "", IF(IFERROR(INDEX('Job Database'!$M$11:$M$3035, MATCH($I176, 'Job Database'!$X$11:$X$3035, 0)), "")="", "", IFERROR(INDEX('Job Database'!$M$11:$M$3035, MATCH($I176, 'Job Database'!$X$11:$X$3035, 0)), "")))</f>
        <v/>
      </c>
      <c r="F176" s="40"/>
      <c r="G176" s="88" t="str">
        <f t="shared" si="112"/>
        <v/>
      </c>
      <c r="H176" s="40"/>
      <c r="I176" s="24"/>
      <c r="J176" s="34"/>
      <c r="K176" s="106"/>
      <c r="L176" s="79"/>
      <c r="M176" s="34"/>
      <c r="N176" s="79"/>
      <c r="O176" s="31"/>
      <c r="P176" s="53"/>
      <c r="Q176" s="40"/>
      <c r="S176" s="41" t="str">
        <f t="shared" si="100"/>
        <v/>
      </c>
      <c r="T176" s="41" t="str">
        <f t="shared" si="101"/>
        <v/>
      </c>
      <c r="U176" s="41" t="str">
        <f t="shared" si="113"/>
        <v/>
      </c>
      <c r="W176" s="74" t="str">
        <f>IF('Job Database'!$X176="", "", 'Job Database'!$X176)</f>
        <v/>
      </c>
      <c r="Y176" s="41" t="str">
        <f>IF($W176="", "", IF(COUNTIF($I$11:$I$3035, $W176)&gt;0, "", MAX($Y$10:$Y175)+1))</f>
        <v/>
      </c>
      <c r="Z176" s="41">
        <v>166</v>
      </c>
      <c r="AA176" s="58" t="str">
        <f t="shared" si="114"/>
        <v/>
      </c>
      <c r="AC176" s="41" t="str">
        <f t="shared" si="102"/>
        <v/>
      </c>
      <c r="AE176" s="41" t="str">
        <f t="shared" si="115"/>
        <v/>
      </c>
      <c r="AJ176" s="154" t="str">
        <f t="shared" si="116"/>
        <v/>
      </c>
      <c r="AL176" s="120" t="str">
        <f t="shared" si="117"/>
        <v/>
      </c>
      <c r="AM176" s="104" t="str">
        <f t="shared" si="118"/>
        <v/>
      </c>
      <c r="AN176" s="104" t="str">
        <f t="shared" si="119"/>
        <v/>
      </c>
      <c r="AO176" s="104" t="str">
        <f t="shared" si="103"/>
        <v/>
      </c>
      <c r="AP176" s="104" t="str">
        <f t="shared" si="104"/>
        <v/>
      </c>
      <c r="AQ176" s="121" t="str">
        <f t="shared" si="120"/>
        <v/>
      </c>
      <c r="AS176" s="88" t="str">
        <f t="shared" si="105"/>
        <v/>
      </c>
      <c r="AT176" s="68" t="str">
        <f t="shared" si="121"/>
        <v/>
      </c>
      <c r="AU176" s="68" t="str">
        <f t="shared" si="122"/>
        <v/>
      </c>
      <c r="AV176" s="68" t="str">
        <f t="shared" si="123"/>
        <v/>
      </c>
      <c r="AW176" s="88" t="str">
        <f t="shared" si="106"/>
        <v/>
      </c>
      <c r="AZ176" s="88" t="str">
        <f t="shared" si="107"/>
        <v/>
      </c>
      <c r="BA176" s="68" t="str">
        <f t="shared" si="108"/>
        <v/>
      </c>
      <c r="BB176" s="68" t="str">
        <f t="shared" si="109"/>
        <v/>
      </c>
      <c r="BC176" s="68" t="str">
        <f t="shared" si="110"/>
        <v/>
      </c>
      <c r="BD176" s="69" t="str">
        <f t="shared" si="111"/>
        <v/>
      </c>
      <c r="BE176" s="69" t="str">
        <f t="shared" si="124"/>
        <v/>
      </c>
      <c r="BT176" s="138" t="str">
        <f t="shared" ca="1" si="125"/>
        <v/>
      </c>
      <c r="BU176" s="139" t="str">
        <f t="shared" ca="1" si="126"/>
        <v/>
      </c>
      <c r="BW176" s="138" t="str">
        <f t="shared" si="127"/>
        <v/>
      </c>
      <c r="BX176" s="104" t="str">
        <f t="shared" si="128"/>
        <v/>
      </c>
      <c r="BY176" s="139" t="str">
        <f t="shared" si="129"/>
        <v/>
      </c>
      <c r="CA176" s="138" t="str">
        <f t="shared" si="130"/>
        <v/>
      </c>
      <c r="CB176" s="104" t="str">
        <f t="shared" si="131"/>
        <v/>
      </c>
      <c r="CC176" s="139" t="str">
        <f t="shared" si="132"/>
        <v/>
      </c>
      <c r="CE176" s="162" t="str">
        <f t="shared" si="133"/>
        <v/>
      </c>
      <c r="CF176" s="163" t="str">
        <f t="shared" si="134"/>
        <v/>
      </c>
      <c r="CG176" s="164" t="str">
        <f t="shared" si="135"/>
        <v/>
      </c>
      <c r="CI176" s="162" t="str">
        <f t="shared" si="136"/>
        <v/>
      </c>
      <c r="CJ176" s="163" t="str">
        <f t="shared" si="139"/>
        <v/>
      </c>
      <c r="CK176" s="164" t="str">
        <f t="shared" si="140"/>
        <v/>
      </c>
      <c r="CM176" s="169" t="str">
        <f t="shared" si="137"/>
        <v/>
      </c>
      <c r="CN176" s="139" t="str">
        <f t="shared" si="138"/>
        <v/>
      </c>
      <c r="CP176" s="41" t="str">
        <f>IF($CM176="", "", COUNTIF($CM$11:$CM$3035, "&lt;"&amp;$CM176)+1+COUNTIF($CM$11:$CM176, $CM176)-1)</f>
        <v/>
      </c>
    </row>
    <row r="177" spans="1:94" x14ac:dyDescent="0.25">
      <c r="A177" s="40"/>
      <c r="B177" s="82" t="str">
        <f>IF($I177="", "", IFERROR(INDEX('Job Database'!$AE$11:$AE$3035, MATCH($I177, 'Job Database'!$X$11:$X$3035, 0)), ""))</f>
        <v/>
      </c>
      <c r="C177" s="69" t="str">
        <f>IF($I177="", "", IF(COUNTIF('Job Database'!$X$11:$X$3035, $I177)=0, $AC$5, $AC$4))</f>
        <v/>
      </c>
      <c r="D177" s="40"/>
      <c r="E177" s="85" t="str">
        <f>IF($I177="", "", IF(IFERROR(INDEX('Job Database'!$M$11:$M$3035, MATCH($I177, 'Job Database'!$X$11:$X$3035, 0)), "")="", "", IFERROR(INDEX('Job Database'!$M$11:$M$3035, MATCH($I177, 'Job Database'!$X$11:$X$3035, 0)), "")))</f>
        <v/>
      </c>
      <c r="F177" s="40"/>
      <c r="G177" s="88" t="str">
        <f t="shared" si="112"/>
        <v/>
      </c>
      <c r="H177" s="40"/>
      <c r="I177" s="24"/>
      <c r="J177" s="34"/>
      <c r="K177" s="106"/>
      <c r="L177" s="79"/>
      <c r="M177" s="34"/>
      <c r="N177" s="79"/>
      <c r="O177" s="31"/>
      <c r="P177" s="53"/>
      <c r="Q177" s="40"/>
      <c r="S177" s="41" t="str">
        <f t="shared" si="100"/>
        <v/>
      </c>
      <c r="T177" s="41" t="str">
        <f t="shared" si="101"/>
        <v/>
      </c>
      <c r="U177" s="41" t="str">
        <f t="shared" si="113"/>
        <v/>
      </c>
      <c r="W177" s="74" t="str">
        <f>IF('Job Database'!$X177="", "", 'Job Database'!$X177)</f>
        <v/>
      </c>
      <c r="Y177" s="41" t="str">
        <f>IF($W177="", "", IF(COUNTIF($I$11:$I$3035, $W177)&gt;0, "", MAX($Y$10:$Y176)+1))</f>
        <v/>
      </c>
      <c r="Z177" s="41">
        <v>167</v>
      </c>
      <c r="AA177" s="58" t="str">
        <f t="shared" si="114"/>
        <v/>
      </c>
      <c r="AC177" s="41" t="str">
        <f t="shared" si="102"/>
        <v/>
      </c>
      <c r="AE177" s="41" t="str">
        <f t="shared" si="115"/>
        <v/>
      </c>
      <c r="AJ177" s="154" t="str">
        <f t="shared" si="116"/>
        <v/>
      </c>
      <c r="AL177" s="120" t="str">
        <f t="shared" si="117"/>
        <v/>
      </c>
      <c r="AM177" s="104" t="str">
        <f t="shared" si="118"/>
        <v/>
      </c>
      <c r="AN177" s="104" t="str">
        <f t="shared" si="119"/>
        <v/>
      </c>
      <c r="AO177" s="104" t="str">
        <f t="shared" si="103"/>
        <v/>
      </c>
      <c r="AP177" s="104" t="str">
        <f t="shared" si="104"/>
        <v/>
      </c>
      <c r="AQ177" s="121" t="str">
        <f t="shared" si="120"/>
        <v/>
      </c>
      <c r="AS177" s="88" t="str">
        <f t="shared" si="105"/>
        <v/>
      </c>
      <c r="AT177" s="68" t="str">
        <f t="shared" si="121"/>
        <v/>
      </c>
      <c r="AU177" s="68" t="str">
        <f t="shared" si="122"/>
        <v/>
      </c>
      <c r="AV177" s="68" t="str">
        <f t="shared" si="123"/>
        <v/>
      </c>
      <c r="AW177" s="88" t="str">
        <f t="shared" si="106"/>
        <v/>
      </c>
      <c r="AZ177" s="88" t="str">
        <f t="shared" si="107"/>
        <v/>
      </c>
      <c r="BA177" s="68" t="str">
        <f t="shared" si="108"/>
        <v/>
      </c>
      <c r="BB177" s="68" t="str">
        <f t="shared" si="109"/>
        <v/>
      </c>
      <c r="BC177" s="68" t="str">
        <f t="shared" si="110"/>
        <v/>
      </c>
      <c r="BD177" s="69" t="str">
        <f t="shared" si="111"/>
        <v/>
      </c>
      <c r="BE177" s="69" t="str">
        <f t="shared" si="124"/>
        <v/>
      </c>
      <c r="BT177" s="138" t="str">
        <f t="shared" ca="1" si="125"/>
        <v/>
      </c>
      <c r="BU177" s="139" t="str">
        <f t="shared" ca="1" si="126"/>
        <v/>
      </c>
      <c r="BW177" s="138" t="str">
        <f t="shared" si="127"/>
        <v/>
      </c>
      <c r="BX177" s="104" t="str">
        <f t="shared" si="128"/>
        <v/>
      </c>
      <c r="BY177" s="139" t="str">
        <f t="shared" si="129"/>
        <v/>
      </c>
      <c r="CA177" s="138" t="str">
        <f t="shared" si="130"/>
        <v/>
      </c>
      <c r="CB177" s="104" t="str">
        <f t="shared" si="131"/>
        <v/>
      </c>
      <c r="CC177" s="139" t="str">
        <f t="shared" si="132"/>
        <v/>
      </c>
      <c r="CE177" s="162" t="str">
        <f t="shared" si="133"/>
        <v/>
      </c>
      <c r="CF177" s="163" t="str">
        <f t="shared" si="134"/>
        <v/>
      </c>
      <c r="CG177" s="164" t="str">
        <f t="shared" si="135"/>
        <v/>
      </c>
      <c r="CI177" s="162" t="str">
        <f t="shared" si="136"/>
        <v/>
      </c>
      <c r="CJ177" s="163" t="str">
        <f t="shared" si="139"/>
        <v/>
      </c>
      <c r="CK177" s="164" t="str">
        <f t="shared" si="140"/>
        <v/>
      </c>
      <c r="CM177" s="169" t="str">
        <f t="shared" si="137"/>
        <v/>
      </c>
      <c r="CN177" s="139" t="str">
        <f t="shared" si="138"/>
        <v/>
      </c>
      <c r="CP177" s="41" t="str">
        <f>IF($CM177="", "", COUNTIF($CM$11:$CM$3035, "&lt;"&amp;$CM177)+1+COUNTIF($CM$11:$CM177, $CM177)-1)</f>
        <v/>
      </c>
    </row>
    <row r="178" spans="1:94" x14ac:dyDescent="0.25">
      <c r="A178" s="40"/>
      <c r="B178" s="82" t="str">
        <f>IF($I178="", "", IFERROR(INDEX('Job Database'!$AE$11:$AE$3035, MATCH($I178, 'Job Database'!$X$11:$X$3035, 0)), ""))</f>
        <v/>
      </c>
      <c r="C178" s="69" t="str">
        <f>IF($I178="", "", IF(COUNTIF('Job Database'!$X$11:$X$3035, $I178)=0, $AC$5, $AC$4))</f>
        <v/>
      </c>
      <c r="D178" s="40"/>
      <c r="E178" s="85" t="str">
        <f>IF($I178="", "", IF(IFERROR(INDEX('Job Database'!$M$11:$M$3035, MATCH($I178, 'Job Database'!$X$11:$X$3035, 0)), "")="", "", IFERROR(INDEX('Job Database'!$M$11:$M$3035, MATCH($I178, 'Job Database'!$X$11:$X$3035, 0)), "")))</f>
        <v/>
      </c>
      <c r="F178" s="40"/>
      <c r="G178" s="88" t="str">
        <f t="shared" si="112"/>
        <v/>
      </c>
      <c r="H178" s="40"/>
      <c r="I178" s="24"/>
      <c r="J178" s="34"/>
      <c r="K178" s="106"/>
      <c r="L178" s="79"/>
      <c r="M178" s="34"/>
      <c r="N178" s="79"/>
      <c r="O178" s="31"/>
      <c r="P178" s="53"/>
      <c r="Q178" s="40"/>
      <c r="S178" s="41" t="str">
        <f t="shared" si="100"/>
        <v/>
      </c>
      <c r="T178" s="41" t="str">
        <f t="shared" si="101"/>
        <v/>
      </c>
      <c r="U178" s="41" t="str">
        <f t="shared" si="113"/>
        <v/>
      </c>
      <c r="W178" s="74" t="str">
        <f>IF('Job Database'!$X178="", "", 'Job Database'!$X178)</f>
        <v/>
      </c>
      <c r="Y178" s="41" t="str">
        <f>IF($W178="", "", IF(COUNTIF($I$11:$I$3035, $W178)&gt;0, "", MAX($Y$10:$Y177)+1))</f>
        <v/>
      </c>
      <c r="Z178" s="41">
        <v>168</v>
      </c>
      <c r="AA178" s="58" t="str">
        <f t="shared" si="114"/>
        <v/>
      </c>
      <c r="AC178" s="41" t="str">
        <f t="shared" si="102"/>
        <v/>
      </c>
      <c r="AE178" s="41" t="str">
        <f t="shared" si="115"/>
        <v/>
      </c>
      <c r="AJ178" s="154" t="str">
        <f t="shared" si="116"/>
        <v/>
      </c>
      <c r="AL178" s="120" t="str">
        <f t="shared" si="117"/>
        <v/>
      </c>
      <c r="AM178" s="104" t="str">
        <f t="shared" si="118"/>
        <v/>
      </c>
      <c r="AN178" s="104" t="str">
        <f t="shared" si="119"/>
        <v/>
      </c>
      <c r="AO178" s="104" t="str">
        <f t="shared" si="103"/>
        <v/>
      </c>
      <c r="AP178" s="104" t="str">
        <f t="shared" si="104"/>
        <v/>
      </c>
      <c r="AQ178" s="121" t="str">
        <f t="shared" si="120"/>
        <v/>
      </c>
      <c r="AS178" s="88" t="str">
        <f t="shared" si="105"/>
        <v/>
      </c>
      <c r="AT178" s="68" t="str">
        <f t="shared" si="121"/>
        <v/>
      </c>
      <c r="AU178" s="68" t="str">
        <f t="shared" si="122"/>
        <v/>
      </c>
      <c r="AV178" s="68" t="str">
        <f t="shared" si="123"/>
        <v/>
      </c>
      <c r="AW178" s="88" t="str">
        <f t="shared" si="106"/>
        <v/>
      </c>
      <c r="AZ178" s="88" t="str">
        <f t="shared" si="107"/>
        <v/>
      </c>
      <c r="BA178" s="68" t="str">
        <f t="shared" si="108"/>
        <v/>
      </c>
      <c r="BB178" s="68" t="str">
        <f t="shared" si="109"/>
        <v/>
      </c>
      <c r="BC178" s="68" t="str">
        <f t="shared" si="110"/>
        <v/>
      </c>
      <c r="BD178" s="69" t="str">
        <f t="shared" si="111"/>
        <v/>
      </c>
      <c r="BE178" s="69" t="str">
        <f t="shared" si="124"/>
        <v/>
      </c>
      <c r="BT178" s="138" t="str">
        <f t="shared" ca="1" si="125"/>
        <v/>
      </c>
      <c r="BU178" s="139" t="str">
        <f t="shared" ca="1" si="126"/>
        <v/>
      </c>
      <c r="BW178" s="138" t="str">
        <f t="shared" si="127"/>
        <v/>
      </c>
      <c r="BX178" s="104" t="str">
        <f t="shared" si="128"/>
        <v/>
      </c>
      <c r="BY178" s="139" t="str">
        <f t="shared" si="129"/>
        <v/>
      </c>
      <c r="CA178" s="138" t="str">
        <f t="shared" si="130"/>
        <v/>
      </c>
      <c r="CB178" s="104" t="str">
        <f t="shared" si="131"/>
        <v/>
      </c>
      <c r="CC178" s="139" t="str">
        <f t="shared" si="132"/>
        <v/>
      </c>
      <c r="CE178" s="162" t="str">
        <f t="shared" si="133"/>
        <v/>
      </c>
      <c r="CF178" s="163" t="str">
        <f t="shared" si="134"/>
        <v/>
      </c>
      <c r="CG178" s="164" t="str">
        <f t="shared" si="135"/>
        <v/>
      </c>
      <c r="CI178" s="162" t="str">
        <f t="shared" si="136"/>
        <v/>
      </c>
      <c r="CJ178" s="163" t="str">
        <f t="shared" si="139"/>
        <v/>
      </c>
      <c r="CK178" s="164" t="str">
        <f t="shared" si="140"/>
        <v/>
      </c>
      <c r="CM178" s="169" t="str">
        <f t="shared" si="137"/>
        <v/>
      </c>
      <c r="CN178" s="139" t="str">
        <f t="shared" si="138"/>
        <v/>
      </c>
      <c r="CP178" s="41" t="str">
        <f>IF($CM178="", "", COUNTIF($CM$11:$CM$3035, "&lt;"&amp;$CM178)+1+COUNTIF($CM$11:$CM178, $CM178)-1)</f>
        <v/>
      </c>
    </row>
    <row r="179" spans="1:94" x14ac:dyDescent="0.25">
      <c r="A179" s="40"/>
      <c r="B179" s="82" t="str">
        <f>IF($I179="", "", IFERROR(INDEX('Job Database'!$AE$11:$AE$3035, MATCH($I179, 'Job Database'!$X$11:$X$3035, 0)), ""))</f>
        <v/>
      </c>
      <c r="C179" s="69" t="str">
        <f>IF($I179="", "", IF(COUNTIF('Job Database'!$X$11:$X$3035, $I179)=0, $AC$5, $AC$4))</f>
        <v/>
      </c>
      <c r="D179" s="40"/>
      <c r="E179" s="85" t="str">
        <f>IF($I179="", "", IF(IFERROR(INDEX('Job Database'!$M$11:$M$3035, MATCH($I179, 'Job Database'!$X$11:$X$3035, 0)), "")="", "", IFERROR(INDEX('Job Database'!$M$11:$M$3035, MATCH($I179, 'Job Database'!$X$11:$X$3035, 0)), "")))</f>
        <v/>
      </c>
      <c r="F179" s="40"/>
      <c r="G179" s="88" t="str">
        <f t="shared" si="112"/>
        <v/>
      </c>
      <c r="H179" s="40"/>
      <c r="I179" s="24"/>
      <c r="J179" s="34"/>
      <c r="K179" s="106"/>
      <c r="L179" s="79"/>
      <c r="M179" s="34"/>
      <c r="N179" s="79"/>
      <c r="O179" s="31"/>
      <c r="P179" s="53"/>
      <c r="Q179" s="40"/>
      <c r="S179" s="41" t="str">
        <f t="shared" si="100"/>
        <v/>
      </c>
      <c r="T179" s="41" t="str">
        <f t="shared" si="101"/>
        <v/>
      </c>
      <c r="U179" s="41" t="str">
        <f t="shared" si="113"/>
        <v/>
      </c>
      <c r="W179" s="74" t="str">
        <f>IF('Job Database'!$X179="", "", 'Job Database'!$X179)</f>
        <v/>
      </c>
      <c r="Y179" s="41" t="str">
        <f>IF($W179="", "", IF(COUNTIF($I$11:$I$3035, $W179)&gt;0, "", MAX($Y$10:$Y178)+1))</f>
        <v/>
      </c>
      <c r="Z179" s="41">
        <v>169</v>
      </c>
      <c r="AA179" s="58" t="str">
        <f t="shared" si="114"/>
        <v/>
      </c>
      <c r="AC179" s="41" t="str">
        <f t="shared" si="102"/>
        <v/>
      </c>
      <c r="AE179" s="41" t="str">
        <f t="shared" si="115"/>
        <v/>
      </c>
      <c r="AJ179" s="154" t="str">
        <f t="shared" si="116"/>
        <v/>
      </c>
      <c r="AL179" s="120" t="str">
        <f t="shared" si="117"/>
        <v/>
      </c>
      <c r="AM179" s="104" t="str">
        <f t="shared" si="118"/>
        <v/>
      </c>
      <c r="AN179" s="104" t="str">
        <f t="shared" si="119"/>
        <v/>
      </c>
      <c r="AO179" s="104" t="str">
        <f t="shared" si="103"/>
        <v/>
      </c>
      <c r="AP179" s="104" t="str">
        <f t="shared" si="104"/>
        <v/>
      </c>
      <c r="AQ179" s="121" t="str">
        <f t="shared" si="120"/>
        <v/>
      </c>
      <c r="AS179" s="88" t="str">
        <f t="shared" si="105"/>
        <v/>
      </c>
      <c r="AT179" s="68" t="str">
        <f t="shared" si="121"/>
        <v/>
      </c>
      <c r="AU179" s="68" t="str">
        <f t="shared" si="122"/>
        <v/>
      </c>
      <c r="AV179" s="68" t="str">
        <f t="shared" si="123"/>
        <v/>
      </c>
      <c r="AW179" s="88" t="str">
        <f t="shared" si="106"/>
        <v/>
      </c>
      <c r="AZ179" s="88" t="str">
        <f t="shared" si="107"/>
        <v/>
      </c>
      <c r="BA179" s="68" t="str">
        <f t="shared" si="108"/>
        <v/>
      </c>
      <c r="BB179" s="68" t="str">
        <f t="shared" si="109"/>
        <v/>
      </c>
      <c r="BC179" s="68" t="str">
        <f t="shared" si="110"/>
        <v/>
      </c>
      <c r="BD179" s="69" t="str">
        <f t="shared" si="111"/>
        <v/>
      </c>
      <c r="BE179" s="69" t="str">
        <f t="shared" si="124"/>
        <v/>
      </c>
      <c r="BT179" s="138" t="str">
        <f t="shared" ca="1" si="125"/>
        <v/>
      </c>
      <c r="BU179" s="139" t="str">
        <f t="shared" ca="1" si="126"/>
        <v/>
      </c>
      <c r="BW179" s="138" t="str">
        <f t="shared" si="127"/>
        <v/>
      </c>
      <c r="BX179" s="104" t="str">
        <f t="shared" si="128"/>
        <v/>
      </c>
      <c r="BY179" s="139" t="str">
        <f t="shared" si="129"/>
        <v/>
      </c>
      <c r="CA179" s="138" t="str">
        <f t="shared" si="130"/>
        <v/>
      </c>
      <c r="CB179" s="104" t="str">
        <f t="shared" si="131"/>
        <v/>
      </c>
      <c r="CC179" s="139" t="str">
        <f t="shared" si="132"/>
        <v/>
      </c>
      <c r="CE179" s="162" t="str">
        <f t="shared" si="133"/>
        <v/>
      </c>
      <c r="CF179" s="163" t="str">
        <f t="shared" si="134"/>
        <v/>
      </c>
      <c r="CG179" s="164" t="str">
        <f t="shared" si="135"/>
        <v/>
      </c>
      <c r="CI179" s="162" t="str">
        <f t="shared" si="136"/>
        <v/>
      </c>
      <c r="CJ179" s="163" t="str">
        <f t="shared" si="139"/>
        <v/>
      </c>
      <c r="CK179" s="164" t="str">
        <f t="shared" si="140"/>
        <v/>
      </c>
      <c r="CM179" s="169" t="str">
        <f t="shared" si="137"/>
        <v/>
      </c>
      <c r="CN179" s="139" t="str">
        <f t="shared" si="138"/>
        <v/>
      </c>
      <c r="CP179" s="41" t="str">
        <f>IF($CM179="", "", COUNTIF($CM$11:$CM$3035, "&lt;"&amp;$CM179)+1+COUNTIF($CM$11:$CM179, $CM179)-1)</f>
        <v/>
      </c>
    </row>
    <row r="180" spans="1:94" x14ac:dyDescent="0.25">
      <c r="A180" s="40"/>
      <c r="B180" s="82" t="str">
        <f>IF($I180="", "", IFERROR(INDEX('Job Database'!$AE$11:$AE$3035, MATCH($I180, 'Job Database'!$X$11:$X$3035, 0)), ""))</f>
        <v/>
      </c>
      <c r="C180" s="69" t="str">
        <f>IF($I180="", "", IF(COUNTIF('Job Database'!$X$11:$X$3035, $I180)=0, $AC$5, $AC$4))</f>
        <v/>
      </c>
      <c r="D180" s="40"/>
      <c r="E180" s="85" t="str">
        <f>IF($I180="", "", IF(IFERROR(INDEX('Job Database'!$M$11:$M$3035, MATCH($I180, 'Job Database'!$X$11:$X$3035, 0)), "")="", "", IFERROR(INDEX('Job Database'!$M$11:$M$3035, MATCH($I180, 'Job Database'!$X$11:$X$3035, 0)), "")))</f>
        <v/>
      </c>
      <c r="F180" s="40"/>
      <c r="G180" s="88" t="str">
        <f t="shared" si="112"/>
        <v/>
      </c>
      <c r="H180" s="40"/>
      <c r="I180" s="24"/>
      <c r="J180" s="34"/>
      <c r="K180" s="106"/>
      <c r="L180" s="79"/>
      <c r="M180" s="34"/>
      <c r="N180" s="79"/>
      <c r="O180" s="31"/>
      <c r="P180" s="53"/>
      <c r="Q180" s="40"/>
      <c r="S180" s="41" t="str">
        <f t="shared" si="100"/>
        <v/>
      </c>
      <c r="T180" s="41" t="str">
        <f t="shared" si="101"/>
        <v/>
      </c>
      <c r="U180" s="41" t="str">
        <f t="shared" si="113"/>
        <v/>
      </c>
      <c r="W180" s="74" t="str">
        <f>IF('Job Database'!$X180="", "", 'Job Database'!$X180)</f>
        <v/>
      </c>
      <c r="Y180" s="41" t="str">
        <f>IF($W180="", "", IF(COUNTIF($I$11:$I$3035, $W180)&gt;0, "", MAX($Y$10:$Y179)+1))</f>
        <v/>
      </c>
      <c r="Z180" s="41">
        <v>170</v>
      </c>
      <c r="AA180" s="58" t="str">
        <f t="shared" si="114"/>
        <v/>
      </c>
      <c r="AC180" s="41" t="str">
        <f t="shared" si="102"/>
        <v/>
      </c>
      <c r="AE180" s="41" t="str">
        <f t="shared" si="115"/>
        <v/>
      </c>
      <c r="AJ180" s="154" t="str">
        <f t="shared" si="116"/>
        <v/>
      </c>
      <c r="AL180" s="120" t="str">
        <f t="shared" si="117"/>
        <v/>
      </c>
      <c r="AM180" s="104" t="str">
        <f t="shared" si="118"/>
        <v/>
      </c>
      <c r="AN180" s="104" t="str">
        <f t="shared" si="119"/>
        <v/>
      </c>
      <c r="AO180" s="104" t="str">
        <f t="shared" si="103"/>
        <v/>
      </c>
      <c r="AP180" s="104" t="str">
        <f t="shared" si="104"/>
        <v/>
      </c>
      <c r="AQ180" s="121" t="str">
        <f t="shared" si="120"/>
        <v/>
      </c>
      <c r="AS180" s="88" t="str">
        <f t="shared" si="105"/>
        <v/>
      </c>
      <c r="AT180" s="68" t="str">
        <f t="shared" si="121"/>
        <v/>
      </c>
      <c r="AU180" s="68" t="str">
        <f t="shared" si="122"/>
        <v/>
      </c>
      <c r="AV180" s="68" t="str">
        <f t="shared" si="123"/>
        <v/>
      </c>
      <c r="AW180" s="88" t="str">
        <f t="shared" si="106"/>
        <v/>
      </c>
      <c r="AZ180" s="88" t="str">
        <f t="shared" si="107"/>
        <v/>
      </c>
      <c r="BA180" s="68" t="str">
        <f t="shared" si="108"/>
        <v/>
      </c>
      <c r="BB180" s="68" t="str">
        <f t="shared" si="109"/>
        <v/>
      </c>
      <c r="BC180" s="68" t="str">
        <f t="shared" si="110"/>
        <v/>
      </c>
      <c r="BD180" s="69" t="str">
        <f t="shared" si="111"/>
        <v/>
      </c>
      <c r="BE180" s="69" t="str">
        <f t="shared" si="124"/>
        <v/>
      </c>
      <c r="BT180" s="138" t="str">
        <f t="shared" ca="1" si="125"/>
        <v/>
      </c>
      <c r="BU180" s="139" t="str">
        <f t="shared" ca="1" si="126"/>
        <v/>
      </c>
      <c r="BW180" s="138" t="str">
        <f t="shared" si="127"/>
        <v/>
      </c>
      <c r="BX180" s="104" t="str">
        <f t="shared" si="128"/>
        <v/>
      </c>
      <c r="BY180" s="139" t="str">
        <f t="shared" si="129"/>
        <v/>
      </c>
      <c r="CA180" s="138" t="str">
        <f t="shared" si="130"/>
        <v/>
      </c>
      <c r="CB180" s="104" t="str">
        <f t="shared" si="131"/>
        <v/>
      </c>
      <c r="CC180" s="139" t="str">
        <f t="shared" si="132"/>
        <v/>
      </c>
      <c r="CE180" s="162" t="str">
        <f t="shared" si="133"/>
        <v/>
      </c>
      <c r="CF180" s="163" t="str">
        <f t="shared" si="134"/>
        <v/>
      </c>
      <c r="CG180" s="164" t="str">
        <f t="shared" si="135"/>
        <v/>
      </c>
      <c r="CI180" s="162" t="str">
        <f t="shared" si="136"/>
        <v/>
      </c>
      <c r="CJ180" s="163" t="str">
        <f t="shared" si="139"/>
        <v/>
      </c>
      <c r="CK180" s="164" t="str">
        <f t="shared" si="140"/>
        <v/>
      </c>
      <c r="CM180" s="169" t="str">
        <f t="shared" si="137"/>
        <v/>
      </c>
      <c r="CN180" s="139" t="str">
        <f t="shared" si="138"/>
        <v/>
      </c>
      <c r="CP180" s="41" t="str">
        <f>IF($CM180="", "", COUNTIF($CM$11:$CM$3035, "&lt;"&amp;$CM180)+1+COUNTIF($CM$11:$CM180, $CM180)-1)</f>
        <v/>
      </c>
    </row>
    <row r="181" spans="1:94" x14ac:dyDescent="0.25">
      <c r="A181" s="40"/>
      <c r="B181" s="82" t="str">
        <f>IF($I181="", "", IFERROR(INDEX('Job Database'!$AE$11:$AE$3035, MATCH($I181, 'Job Database'!$X$11:$X$3035, 0)), ""))</f>
        <v/>
      </c>
      <c r="C181" s="69" t="str">
        <f>IF($I181="", "", IF(COUNTIF('Job Database'!$X$11:$X$3035, $I181)=0, $AC$5, $AC$4))</f>
        <v/>
      </c>
      <c r="D181" s="40"/>
      <c r="E181" s="85" t="str">
        <f>IF($I181="", "", IF(IFERROR(INDEX('Job Database'!$M$11:$M$3035, MATCH($I181, 'Job Database'!$X$11:$X$3035, 0)), "")="", "", IFERROR(INDEX('Job Database'!$M$11:$M$3035, MATCH($I181, 'Job Database'!$X$11:$X$3035, 0)), "")))</f>
        <v/>
      </c>
      <c r="F181" s="40"/>
      <c r="G181" s="88" t="str">
        <f t="shared" si="112"/>
        <v/>
      </c>
      <c r="H181" s="40"/>
      <c r="I181" s="24"/>
      <c r="J181" s="34"/>
      <c r="K181" s="106"/>
      <c r="L181" s="79"/>
      <c r="M181" s="34"/>
      <c r="N181" s="79"/>
      <c r="O181" s="31"/>
      <c r="P181" s="53"/>
      <c r="Q181" s="40"/>
      <c r="S181" s="41" t="str">
        <f t="shared" si="100"/>
        <v/>
      </c>
      <c r="T181" s="41" t="str">
        <f t="shared" si="101"/>
        <v/>
      </c>
      <c r="U181" s="41" t="str">
        <f t="shared" si="113"/>
        <v/>
      </c>
      <c r="W181" s="74" t="str">
        <f>IF('Job Database'!$X181="", "", 'Job Database'!$X181)</f>
        <v/>
      </c>
      <c r="Y181" s="41" t="str">
        <f>IF($W181="", "", IF(COUNTIF($I$11:$I$3035, $W181)&gt;0, "", MAX($Y$10:$Y180)+1))</f>
        <v/>
      </c>
      <c r="Z181" s="41">
        <v>171</v>
      </c>
      <c r="AA181" s="58" t="str">
        <f t="shared" si="114"/>
        <v/>
      </c>
      <c r="AC181" s="41" t="str">
        <f t="shared" si="102"/>
        <v/>
      </c>
      <c r="AE181" s="41" t="str">
        <f t="shared" si="115"/>
        <v/>
      </c>
      <c r="AJ181" s="154" t="str">
        <f t="shared" si="116"/>
        <v/>
      </c>
      <c r="AL181" s="120" t="str">
        <f t="shared" si="117"/>
        <v/>
      </c>
      <c r="AM181" s="104" t="str">
        <f t="shared" si="118"/>
        <v/>
      </c>
      <c r="AN181" s="104" t="str">
        <f t="shared" si="119"/>
        <v/>
      </c>
      <c r="AO181" s="104" t="str">
        <f t="shared" si="103"/>
        <v/>
      </c>
      <c r="AP181" s="104" t="str">
        <f t="shared" si="104"/>
        <v/>
      </c>
      <c r="AQ181" s="121" t="str">
        <f t="shared" si="120"/>
        <v/>
      </c>
      <c r="AS181" s="88" t="str">
        <f t="shared" si="105"/>
        <v/>
      </c>
      <c r="AT181" s="68" t="str">
        <f t="shared" si="121"/>
        <v/>
      </c>
      <c r="AU181" s="68" t="str">
        <f t="shared" si="122"/>
        <v/>
      </c>
      <c r="AV181" s="68" t="str">
        <f t="shared" si="123"/>
        <v/>
      </c>
      <c r="AW181" s="88" t="str">
        <f t="shared" si="106"/>
        <v/>
      </c>
      <c r="AZ181" s="88" t="str">
        <f t="shared" si="107"/>
        <v/>
      </c>
      <c r="BA181" s="68" t="str">
        <f t="shared" si="108"/>
        <v/>
      </c>
      <c r="BB181" s="68" t="str">
        <f t="shared" si="109"/>
        <v/>
      </c>
      <c r="BC181" s="68" t="str">
        <f t="shared" si="110"/>
        <v/>
      </c>
      <c r="BD181" s="69" t="str">
        <f t="shared" si="111"/>
        <v/>
      </c>
      <c r="BE181" s="69" t="str">
        <f t="shared" si="124"/>
        <v/>
      </c>
      <c r="BT181" s="138" t="str">
        <f t="shared" ca="1" si="125"/>
        <v/>
      </c>
      <c r="BU181" s="139" t="str">
        <f t="shared" ca="1" si="126"/>
        <v/>
      </c>
      <c r="BW181" s="138" t="str">
        <f t="shared" si="127"/>
        <v/>
      </c>
      <c r="BX181" s="104" t="str">
        <f t="shared" si="128"/>
        <v/>
      </c>
      <c r="BY181" s="139" t="str">
        <f t="shared" si="129"/>
        <v/>
      </c>
      <c r="CA181" s="138" t="str">
        <f t="shared" si="130"/>
        <v/>
      </c>
      <c r="CB181" s="104" t="str">
        <f t="shared" si="131"/>
        <v/>
      </c>
      <c r="CC181" s="139" t="str">
        <f t="shared" si="132"/>
        <v/>
      </c>
      <c r="CE181" s="162" t="str">
        <f t="shared" si="133"/>
        <v/>
      </c>
      <c r="CF181" s="163" t="str">
        <f t="shared" si="134"/>
        <v/>
      </c>
      <c r="CG181" s="164" t="str">
        <f t="shared" si="135"/>
        <v/>
      </c>
      <c r="CI181" s="162" t="str">
        <f t="shared" si="136"/>
        <v/>
      </c>
      <c r="CJ181" s="163" t="str">
        <f t="shared" si="139"/>
        <v/>
      </c>
      <c r="CK181" s="164" t="str">
        <f t="shared" si="140"/>
        <v/>
      </c>
      <c r="CM181" s="169" t="str">
        <f t="shared" si="137"/>
        <v/>
      </c>
      <c r="CN181" s="139" t="str">
        <f t="shared" si="138"/>
        <v/>
      </c>
      <c r="CP181" s="41" t="str">
        <f>IF($CM181="", "", COUNTIF($CM$11:$CM$3035, "&lt;"&amp;$CM181)+1+COUNTIF($CM$11:$CM181, $CM181)-1)</f>
        <v/>
      </c>
    </row>
    <row r="182" spans="1:94" x14ac:dyDescent="0.25">
      <c r="A182" s="40"/>
      <c r="B182" s="82" t="str">
        <f>IF($I182="", "", IFERROR(INDEX('Job Database'!$AE$11:$AE$3035, MATCH($I182, 'Job Database'!$X$11:$X$3035, 0)), ""))</f>
        <v/>
      </c>
      <c r="C182" s="69" t="str">
        <f>IF($I182="", "", IF(COUNTIF('Job Database'!$X$11:$X$3035, $I182)=0, $AC$5, $AC$4))</f>
        <v/>
      </c>
      <c r="D182" s="40"/>
      <c r="E182" s="85" t="str">
        <f>IF($I182="", "", IF(IFERROR(INDEX('Job Database'!$M$11:$M$3035, MATCH($I182, 'Job Database'!$X$11:$X$3035, 0)), "")="", "", IFERROR(INDEX('Job Database'!$M$11:$M$3035, MATCH($I182, 'Job Database'!$X$11:$X$3035, 0)), "")))</f>
        <v/>
      </c>
      <c r="F182" s="40"/>
      <c r="G182" s="88" t="str">
        <f t="shared" si="112"/>
        <v/>
      </c>
      <c r="H182" s="40"/>
      <c r="I182" s="24"/>
      <c r="J182" s="34"/>
      <c r="K182" s="106"/>
      <c r="L182" s="79"/>
      <c r="M182" s="34"/>
      <c r="N182" s="79"/>
      <c r="O182" s="31"/>
      <c r="P182" s="53"/>
      <c r="Q182" s="40"/>
      <c r="S182" s="41" t="str">
        <f t="shared" si="100"/>
        <v/>
      </c>
      <c r="T182" s="41" t="str">
        <f t="shared" si="101"/>
        <v/>
      </c>
      <c r="U182" s="41" t="str">
        <f t="shared" si="113"/>
        <v/>
      </c>
      <c r="W182" s="74" t="str">
        <f>IF('Job Database'!$X182="", "", 'Job Database'!$X182)</f>
        <v/>
      </c>
      <c r="Y182" s="41" t="str">
        <f>IF($W182="", "", IF(COUNTIF($I$11:$I$3035, $W182)&gt;0, "", MAX($Y$10:$Y181)+1))</f>
        <v/>
      </c>
      <c r="Z182" s="41">
        <v>172</v>
      </c>
      <c r="AA182" s="58" t="str">
        <f t="shared" si="114"/>
        <v/>
      </c>
      <c r="AC182" s="41" t="str">
        <f t="shared" si="102"/>
        <v/>
      </c>
      <c r="AE182" s="41" t="str">
        <f t="shared" si="115"/>
        <v/>
      </c>
      <c r="AJ182" s="154" t="str">
        <f t="shared" si="116"/>
        <v/>
      </c>
      <c r="AL182" s="120" t="str">
        <f t="shared" si="117"/>
        <v/>
      </c>
      <c r="AM182" s="104" t="str">
        <f t="shared" si="118"/>
        <v/>
      </c>
      <c r="AN182" s="104" t="str">
        <f t="shared" si="119"/>
        <v/>
      </c>
      <c r="AO182" s="104" t="str">
        <f t="shared" si="103"/>
        <v/>
      </c>
      <c r="AP182" s="104" t="str">
        <f t="shared" si="104"/>
        <v/>
      </c>
      <c r="AQ182" s="121" t="str">
        <f t="shared" si="120"/>
        <v/>
      </c>
      <c r="AS182" s="88" t="str">
        <f t="shared" si="105"/>
        <v/>
      </c>
      <c r="AT182" s="68" t="str">
        <f t="shared" si="121"/>
        <v/>
      </c>
      <c r="AU182" s="68" t="str">
        <f t="shared" si="122"/>
        <v/>
      </c>
      <c r="AV182" s="68" t="str">
        <f t="shared" si="123"/>
        <v/>
      </c>
      <c r="AW182" s="88" t="str">
        <f t="shared" si="106"/>
        <v/>
      </c>
      <c r="AZ182" s="88" t="str">
        <f t="shared" si="107"/>
        <v/>
      </c>
      <c r="BA182" s="68" t="str">
        <f t="shared" si="108"/>
        <v/>
      </c>
      <c r="BB182" s="68" t="str">
        <f t="shared" si="109"/>
        <v/>
      </c>
      <c r="BC182" s="68" t="str">
        <f t="shared" si="110"/>
        <v/>
      </c>
      <c r="BD182" s="69" t="str">
        <f t="shared" si="111"/>
        <v/>
      </c>
      <c r="BE182" s="69" t="str">
        <f t="shared" si="124"/>
        <v/>
      </c>
      <c r="BT182" s="138" t="str">
        <f t="shared" ca="1" si="125"/>
        <v/>
      </c>
      <c r="BU182" s="139" t="str">
        <f t="shared" ca="1" si="126"/>
        <v/>
      </c>
      <c r="BW182" s="138" t="str">
        <f t="shared" si="127"/>
        <v/>
      </c>
      <c r="BX182" s="104" t="str">
        <f t="shared" si="128"/>
        <v/>
      </c>
      <c r="BY182" s="139" t="str">
        <f t="shared" si="129"/>
        <v/>
      </c>
      <c r="CA182" s="138" t="str">
        <f t="shared" si="130"/>
        <v/>
      </c>
      <c r="CB182" s="104" t="str">
        <f t="shared" si="131"/>
        <v/>
      </c>
      <c r="CC182" s="139" t="str">
        <f t="shared" si="132"/>
        <v/>
      </c>
      <c r="CE182" s="162" t="str">
        <f t="shared" si="133"/>
        <v/>
      </c>
      <c r="CF182" s="163" t="str">
        <f t="shared" si="134"/>
        <v/>
      </c>
      <c r="CG182" s="164" t="str">
        <f t="shared" si="135"/>
        <v/>
      </c>
      <c r="CI182" s="162" t="str">
        <f t="shared" si="136"/>
        <v/>
      </c>
      <c r="CJ182" s="163" t="str">
        <f t="shared" si="139"/>
        <v/>
      </c>
      <c r="CK182" s="164" t="str">
        <f t="shared" si="140"/>
        <v/>
      </c>
      <c r="CM182" s="169" t="str">
        <f t="shared" si="137"/>
        <v/>
      </c>
      <c r="CN182" s="139" t="str">
        <f t="shared" si="138"/>
        <v/>
      </c>
      <c r="CP182" s="41" t="str">
        <f>IF($CM182="", "", COUNTIF($CM$11:$CM$3035, "&lt;"&amp;$CM182)+1+COUNTIF($CM$11:$CM182, $CM182)-1)</f>
        <v/>
      </c>
    </row>
    <row r="183" spans="1:94" x14ac:dyDescent="0.25">
      <c r="A183" s="40"/>
      <c r="B183" s="82" t="str">
        <f>IF($I183="", "", IFERROR(INDEX('Job Database'!$AE$11:$AE$3035, MATCH($I183, 'Job Database'!$X$11:$X$3035, 0)), ""))</f>
        <v/>
      </c>
      <c r="C183" s="69" t="str">
        <f>IF($I183="", "", IF(COUNTIF('Job Database'!$X$11:$X$3035, $I183)=0, $AC$5, $AC$4))</f>
        <v/>
      </c>
      <c r="D183" s="40"/>
      <c r="E183" s="85" t="str">
        <f>IF($I183="", "", IF(IFERROR(INDEX('Job Database'!$M$11:$M$3035, MATCH($I183, 'Job Database'!$X$11:$X$3035, 0)), "")="", "", IFERROR(INDEX('Job Database'!$M$11:$M$3035, MATCH($I183, 'Job Database'!$X$11:$X$3035, 0)), "")))</f>
        <v/>
      </c>
      <c r="F183" s="40"/>
      <c r="G183" s="88" t="str">
        <f t="shared" si="112"/>
        <v/>
      </c>
      <c r="H183" s="40"/>
      <c r="I183" s="24"/>
      <c r="J183" s="34"/>
      <c r="K183" s="106"/>
      <c r="L183" s="79"/>
      <c r="M183" s="34"/>
      <c r="N183" s="79"/>
      <c r="O183" s="31"/>
      <c r="P183" s="53"/>
      <c r="Q183" s="40"/>
      <c r="S183" s="41" t="str">
        <f t="shared" si="100"/>
        <v/>
      </c>
      <c r="T183" s="41" t="str">
        <f t="shared" si="101"/>
        <v/>
      </c>
      <c r="U183" s="41" t="str">
        <f t="shared" si="113"/>
        <v/>
      </c>
      <c r="W183" s="74" t="str">
        <f>IF('Job Database'!$X183="", "", 'Job Database'!$X183)</f>
        <v/>
      </c>
      <c r="Y183" s="41" t="str">
        <f>IF($W183="", "", IF(COUNTIF($I$11:$I$3035, $W183)&gt;0, "", MAX($Y$10:$Y182)+1))</f>
        <v/>
      </c>
      <c r="Z183" s="41">
        <v>173</v>
      </c>
      <c r="AA183" s="58" t="str">
        <f t="shared" si="114"/>
        <v/>
      </c>
      <c r="AC183" s="41" t="str">
        <f t="shared" si="102"/>
        <v/>
      </c>
      <c r="AE183" s="41" t="str">
        <f t="shared" si="115"/>
        <v/>
      </c>
      <c r="AJ183" s="154" t="str">
        <f t="shared" si="116"/>
        <v/>
      </c>
      <c r="AL183" s="120" t="str">
        <f t="shared" si="117"/>
        <v/>
      </c>
      <c r="AM183" s="104" t="str">
        <f t="shared" si="118"/>
        <v/>
      </c>
      <c r="AN183" s="104" t="str">
        <f t="shared" si="119"/>
        <v/>
      </c>
      <c r="AO183" s="104" t="str">
        <f t="shared" si="103"/>
        <v/>
      </c>
      <c r="AP183" s="104" t="str">
        <f t="shared" si="104"/>
        <v/>
      </c>
      <c r="AQ183" s="121" t="str">
        <f t="shared" si="120"/>
        <v/>
      </c>
      <c r="AS183" s="88" t="str">
        <f t="shared" si="105"/>
        <v/>
      </c>
      <c r="AT183" s="68" t="str">
        <f t="shared" si="121"/>
        <v/>
      </c>
      <c r="AU183" s="68" t="str">
        <f t="shared" si="122"/>
        <v/>
      </c>
      <c r="AV183" s="68" t="str">
        <f t="shared" si="123"/>
        <v/>
      </c>
      <c r="AW183" s="88" t="str">
        <f t="shared" si="106"/>
        <v/>
      </c>
      <c r="AZ183" s="88" t="str">
        <f t="shared" si="107"/>
        <v/>
      </c>
      <c r="BA183" s="68" t="str">
        <f t="shared" si="108"/>
        <v/>
      </c>
      <c r="BB183" s="68" t="str">
        <f t="shared" si="109"/>
        <v/>
      </c>
      <c r="BC183" s="68" t="str">
        <f t="shared" si="110"/>
        <v/>
      </c>
      <c r="BD183" s="69" t="str">
        <f t="shared" si="111"/>
        <v/>
      </c>
      <c r="BE183" s="69" t="str">
        <f t="shared" si="124"/>
        <v/>
      </c>
      <c r="BT183" s="138" t="str">
        <f t="shared" ca="1" si="125"/>
        <v/>
      </c>
      <c r="BU183" s="139" t="str">
        <f t="shared" ca="1" si="126"/>
        <v/>
      </c>
      <c r="BW183" s="138" t="str">
        <f t="shared" si="127"/>
        <v/>
      </c>
      <c r="BX183" s="104" t="str">
        <f t="shared" si="128"/>
        <v/>
      </c>
      <c r="BY183" s="139" t="str">
        <f t="shared" si="129"/>
        <v/>
      </c>
      <c r="CA183" s="138" t="str">
        <f t="shared" si="130"/>
        <v/>
      </c>
      <c r="CB183" s="104" t="str">
        <f t="shared" si="131"/>
        <v/>
      </c>
      <c r="CC183" s="139" t="str">
        <f t="shared" si="132"/>
        <v/>
      </c>
      <c r="CE183" s="162" t="str">
        <f t="shared" si="133"/>
        <v/>
      </c>
      <c r="CF183" s="163" t="str">
        <f t="shared" si="134"/>
        <v/>
      </c>
      <c r="CG183" s="164" t="str">
        <f t="shared" si="135"/>
        <v/>
      </c>
      <c r="CI183" s="162" t="str">
        <f t="shared" si="136"/>
        <v/>
      </c>
      <c r="CJ183" s="163" t="str">
        <f t="shared" si="139"/>
        <v/>
      </c>
      <c r="CK183" s="164" t="str">
        <f t="shared" si="140"/>
        <v/>
      </c>
      <c r="CM183" s="169" t="str">
        <f t="shared" si="137"/>
        <v/>
      </c>
      <c r="CN183" s="139" t="str">
        <f t="shared" si="138"/>
        <v/>
      </c>
      <c r="CP183" s="41" t="str">
        <f>IF($CM183="", "", COUNTIF($CM$11:$CM$3035, "&lt;"&amp;$CM183)+1+COUNTIF($CM$11:$CM183, $CM183)-1)</f>
        <v/>
      </c>
    </row>
    <row r="184" spans="1:94" x14ac:dyDescent="0.25">
      <c r="A184" s="40"/>
      <c r="B184" s="82" t="str">
        <f>IF($I184="", "", IFERROR(INDEX('Job Database'!$AE$11:$AE$3035, MATCH($I184, 'Job Database'!$X$11:$X$3035, 0)), ""))</f>
        <v/>
      </c>
      <c r="C184" s="69" t="str">
        <f>IF($I184="", "", IF(COUNTIF('Job Database'!$X$11:$X$3035, $I184)=0, $AC$5, $AC$4))</f>
        <v/>
      </c>
      <c r="D184" s="40"/>
      <c r="E184" s="85" t="str">
        <f>IF($I184="", "", IF(IFERROR(INDEX('Job Database'!$M$11:$M$3035, MATCH($I184, 'Job Database'!$X$11:$X$3035, 0)), "")="", "", IFERROR(INDEX('Job Database'!$M$11:$M$3035, MATCH($I184, 'Job Database'!$X$11:$X$3035, 0)), "")))</f>
        <v/>
      </c>
      <c r="F184" s="40"/>
      <c r="G184" s="88" t="str">
        <f t="shared" si="112"/>
        <v/>
      </c>
      <c r="H184" s="40"/>
      <c r="I184" s="24"/>
      <c r="J184" s="34"/>
      <c r="K184" s="106"/>
      <c r="L184" s="79"/>
      <c r="M184" s="34"/>
      <c r="N184" s="79"/>
      <c r="O184" s="31"/>
      <c r="P184" s="53"/>
      <c r="Q184" s="40"/>
      <c r="S184" s="41" t="str">
        <f t="shared" si="100"/>
        <v/>
      </c>
      <c r="T184" s="41" t="str">
        <f t="shared" si="101"/>
        <v/>
      </c>
      <c r="U184" s="41" t="str">
        <f t="shared" si="113"/>
        <v/>
      </c>
      <c r="W184" s="74" t="str">
        <f>IF('Job Database'!$X184="", "", 'Job Database'!$X184)</f>
        <v/>
      </c>
      <c r="Y184" s="41" t="str">
        <f>IF($W184="", "", IF(COUNTIF($I$11:$I$3035, $W184)&gt;0, "", MAX($Y$10:$Y183)+1))</f>
        <v/>
      </c>
      <c r="Z184" s="41">
        <v>174</v>
      </c>
      <c r="AA184" s="58" t="str">
        <f t="shared" si="114"/>
        <v/>
      </c>
      <c r="AC184" s="41" t="str">
        <f t="shared" si="102"/>
        <v/>
      </c>
      <c r="AE184" s="41" t="str">
        <f t="shared" si="115"/>
        <v/>
      </c>
      <c r="AJ184" s="154" t="str">
        <f t="shared" si="116"/>
        <v/>
      </c>
      <c r="AL184" s="120" t="str">
        <f t="shared" si="117"/>
        <v/>
      </c>
      <c r="AM184" s="104" t="str">
        <f t="shared" si="118"/>
        <v/>
      </c>
      <c r="AN184" s="104" t="str">
        <f t="shared" si="119"/>
        <v/>
      </c>
      <c r="AO184" s="104" t="str">
        <f t="shared" si="103"/>
        <v/>
      </c>
      <c r="AP184" s="104" t="str">
        <f t="shared" si="104"/>
        <v/>
      </c>
      <c r="AQ184" s="121" t="str">
        <f t="shared" si="120"/>
        <v/>
      </c>
      <c r="AS184" s="88" t="str">
        <f t="shared" si="105"/>
        <v/>
      </c>
      <c r="AT184" s="68" t="str">
        <f t="shared" si="121"/>
        <v/>
      </c>
      <c r="AU184" s="68" t="str">
        <f t="shared" si="122"/>
        <v/>
      </c>
      <c r="AV184" s="68" t="str">
        <f t="shared" si="123"/>
        <v/>
      </c>
      <c r="AW184" s="88" t="str">
        <f t="shared" si="106"/>
        <v/>
      </c>
      <c r="AZ184" s="88" t="str">
        <f t="shared" si="107"/>
        <v/>
      </c>
      <c r="BA184" s="68" t="str">
        <f t="shared" si="108"/>
        <v/>
      </c>
      <c r="BB184" s="68" t="str">
        <f t="shared" si="109"/>
        <v/>
      </c>
      <c r="BC184" s="68" t="str">
        <f t="shared" si="110"/>
        <v/>
      </c>
      <c r="BD184" s="69" t="str">
        <f t="shared" si="111"/>
        <v/>
      </c>
      <c r="BE184" s="69" t="str">
        <f t="shared" si="124"/>
        <v/>
      </c>
      <c r="BT184" s="138" t="str">
        <f t="shared" ca="1" si="125"/>
        <v/>
      </c>
      <c r="BU184" s="139" t="str">
        <f t="shared" ca="1" si="126"/>
        <v/>
      </c>
      <c r="BW184" s="138" t="str">
        <f t="shared" si="127"/>
        <v/>
      </c>
      <c r="BX184" s="104" t="str">
        <f t="shared" si="128"/>
        <v/>
      </c>
      <c r="BY184" s="139" t="str">
        <f t="shared" si="129"/>
        <v/>
      </c>
      <c r="CA184" s="138" t="str">
        <f t="shared" si="130"/>
        <v/>
      </c>
      <c r="CB184" s="104" t="str">
        <f t="shared" si="131"/>
        <v/>
      </c>
      <c r="CC184" s="139" t="str">
        <f t="shared" si="132"/>
        <v/>
      </c>
      <c r="CE184" s="162" t="str">
        <f t="shared" si="133"/>
        <v/>
      </c>
      <c r="CF184" s="163" t="str">
        <f t="shared" si="134"/>
        <v/>
      </c>
      <c r="CG184" s="164" t="str">
        <f t="shared" si="135"/>
        <v/>
      </c>
      <c r="CI184" s="162" t="str">
        <f t="shared" si="136"/>
        <v/>
      </c>
      <c r="CJ184" s="163" t="str">
        <f t="shared" si="139"/>
        <v/>
      </c>
      <c r="CK184" s="164" t="str">
        <f t="shared" si="140"/>
        <v/>
      </c>
      <c r="CM184" s="169" t="str">
        <f t="shared" si="137"/>
        <v/>
      </c>
      <c r="CN184" s="139" t="str">
        <f t="shared" si="138"/>
        <v/>
      </c>
      <c r="CP184" s="41" t="str">
        <f>IF($CM184="", "", COUNTIF($CM$11:$CM$3035, "&lt;"&amp;$CM184)+1+COUNTIF($CM$11:$CM184, $CM184)-1)</f>
        <v/>
      </c>
    </row>
    <row r="185" spans="1:94" x14ac:dyDescent="0.25">
      <c r="A185" s="40"/>
      <c r="B185" s="82" t="str">
        <f>IF($I185="", "", IFERROR(INDEX('Job Database'!$AE$11:$AE$3035, MATCH($I185, 'Job Database'!$X$11:$X$3035, 0)), ""))</f>
        <v/>
      </c>
      <c r="C185" s="69" t="str">
        <f>IF($I185="", "", IF(COUNTIF('Job Database'!$X$11:$X$3035, $I185)=0, $AC$5, $AC$4))</f>
        <v/>
      </c>
      <c r="D185" s="40"/>
      <c r="E185" s="85" t="str">
        <f>IF($I185="", "", IF(IFERROR(INDEX('Job Database'!$M$11:$M$3035, MATCH($I185, 'Job Database'!$X$11:$X$3035, 0)), "")="", "", IFERROR(INDEX('Job Database'!$M$11:$M$3035, MATCH($I185, 'Job Database'!$X$11:$X$3035, 0)), "")))</f>
        <v/>
      </c>
      <c r="F185" s="40"/>
      <c r="G185" s="88" t="str">
        <f t="shared" si="112"/>
        <v/>
      </c>
      <c r="H185" s="40"/>
      <c r="I185" s="24"/>
      <c r="J185" s="34"/>
      <c r="K185" s="106"/>
      <c r="L185" s="79"/>
      <c r="M185" s="34"/>
      <c r="N185" s="79"/>
      <c r="O185" s="31"/>
      <c r="P185" s="53"/>
      <c r="Q185" s="40"/>
      <c r="S185" s="41" t="str">
        <f t="shared" si="100"/>
        <v/>
      </c>
      <c r="T185" s="41" t="str">
        <f t="shared" si="101"/>
        <v/>
      </c>
      <c r="U185" s="41" t="str">
        <f t="shared" si="113"/>
        <v/>
      </c>
      <c r="W185" s="74" t="str">
        <f>IF('Job Database'!$X185="", "", 'Job Database'!$X185)</f>
        <v/>
      </c>
      <c r="Y185" s="41" t="str">
        <f>IF($W185="", "", IF(COUNTIF($I$11:$I$3035, $W185)&gt;0, "", MAX($Y$10:$Y184)+1))</f>
        <v/>
      </c>
      <c r="Z185" s="41">
        <v>175</v>
      </c>
      <c r="AA185" s="58" t="str">
        <f t="shared" si="114"/>
        <v/>
      </c>
      <c r="AC185" s="41" t="str">
        <f t="shared" si="102"/>
        <v/>
      </c>
      <c r="AE185" s="41" t="str">
        <f t="shared" si="115"/>
        <v/>
      </c>
      <c r="AJ185" s="154" t="str">
        <f t="shared" si="116"/>
        <v/>
      </c>
      <c r="AL185" s="120" t="str">
        <f t="shared" si="117"/>
        <v/>
      </c>
      <c r="AM185" s="104" t="str">
        <f t="shared" si="118"/>
        <v/>
      </c>
      <c r="AN185" s="104" t="str">
        <f t="shared" si="119"/>
        <v/>
      </c>
      <c r="AO185" s="104" t="str">
        <f t="shared" si="103"/>
        <v/>
      </c>
      <c r="AP185" s="104" t="str">
        <f t="shared" si="104"/>
        <v/>
      </c>
      <c r="AQ185" s="121" t="str">
        <f t="shared" si="120"/>
        <v/>
      </c>
      <c r="AS185" s="88" t="str">
        <f t="shared" si="105"/>
        <v/>
      </c>
      <c r="AT185" s="68" t="str">
        <f t="shared" si="121"/>
        <v/>
      </c>
      <c r="AU185" s="68" t="str">
        <f t="shared" si="122"/>
        <v/>
      </c>
      <c r="AV185" s="68" t="str">
        <f t="shared" si="123"/>
        <v/>
      </c>
      <c r="AW185" s="88" t="str">
        <f t="shared" si="106"/>
        <v/>
      </c>
      <c r="AZ185" s="88" t="str">
        <f t="shared" si="107"/>
        <v/>
      </c>
      <c r="BA185" s="68" t="str">
        <f t="shared" si="108"/>
        <v/>
      </c>
      <c r="BB185" s="68" t="str">
        <f t="shared" si="109"/>
        <v/>
      </c>
      <c r="BC185" s="68" t="str">
        <f t="shared" si="110"/>
        <v/>
      </c>
      <c r="BD185" s="69" t="str">
        <f t="shared" si="111"/>
        <v/>
      </c>
      <c r="BE185" s="69" t="str">
        <f t="shared" si="124"/>
        <v/>
      </c>
      <c r="BT185" s="138" t="str">
        <f t="shared" ca="1" si="125"/>
        <v/>
      </c>
      <c r="BU185" s="139" t="str">
        <f t="shared" ca="1" si="126"/>
        <v/>
      </c>
      <c r="BW185" s="138" t="str">
        <f t="shared" si="127"/>
        <v/>
      </c>
      <c r="BX185" s="104" t="str">
        <f t="shared" si="128"/>
        <v/>
      </c>
      <c r="BY185" s="139" t="str">
        <f t="shared" si="129"/>
        <v/>
      </c>
      <c r="CA185" s="138" t="str">
        <f t="shared" si="130"/>
        <v/>
      </c>
      <c r="CB185" s="104" t="str">
        <f t="shared" si="131"/>
        <v/>
      </c>
      <c r="CC185" s="139" t="str">
        <f t="shared" si="132"/>
        <v/>
      </c>
      <c r="CE185" s="162" t="str">
        <f t="shared" si="133"/>
        <v/>
      </c>
      <c r="CF185" s="163" t="str">
        <f t="shared" si="134"/>
        <v/>
      </c>
      <c r="CG185" s="164" t="str">
        <f t="shared" si="135"/>
        <v/>
      </c>
      <c r="CI185" s="162" t="str">
        <f t="shared" si="136"/>
        <v/>
      </c>
      <c r="CJ185" s="163" t="str">
        <f t="shared" si="139"/>
        <v/>
      </c>
      <c r="CK185" s="164" t="str">
        <f t="shared" si="140"/>
        <v/>
      </c>
      <c r="CM185" s="169" t="str">
        <f t="shared" si="137"/>
        <v/>
      </c>
      <c r="CN185" s="139" t="str">
        <f t="shared" si="138"/>
        <v/>
      </c>
      <c r="CP185" s="41" t="str">
        <f>IF($CM185="", "", COUNTIF($CM$11:$CM$3035, "&lt;"&amp;$CM185)+1+COUNTIF($CM$11:$CM185, $CM185)-1)</f>
        <v/>
      </c>
    </row>
    <row r="186" spans="1:94" x14ac:dyDescent="0.25">
      <c r="A186" s="40"/>
      <c r="B186" s="82" t="str">
        <f>IF($I186="", "", IFERROR(INDEX('Job Database'!$AE$11:$AE$3035, MATCH($I186, 'Job Database'!$X$11:$X$3035, 0)), ""))</f>
        <v/>
      </c>
      <c r="C186" s="69" t="str">
        <f>IF($I186="", "", IF(COUNTIF('Job Database'!$X$11:$X$3035, $I186)=0, $AC$5, $AC$4))</f>
        <v/>
      </c>
      <c r="D186" s="40"/>
      <c r="E186" s="85" t="str">
        <f>IF($I186="", "", IF(IFERROR(INDEX('Job Database'!$M$11:$M$3035, MATCH($I186, 'Job Database'!$X$11:$X$3035, 0)), "")="", "", IFERROR(INDEX('Job Database'!$M$11:$M$3035, MATCH($I186, 'Job Database'!$X$11:$X$3035, 0)), "")))</f>
        <v/>
      </c>
      <c r="F186" s="40"/>
      <c r="G186" s="88" t="str">
        <f t="shared" si="112"/>
        <v/>
      </c>
      <c r="H186" s="40"/>
      <c r="I186" s="24"/>
      <c r="J186" s="34"/>
      <c r="K186" s="106"/>
      <c r="L186" s="79"/>
      <c r="M186" s="34"/>
      <c r="N186" s="79"/>
      <c r="O186" s="31"/>
      <c r="P186" s="53"/>
      <c r="Q186" s="40"/>
      <c r="S186" s="41" t="str">
        <f t="shared" si="100"/>
        <v/>
      </c>
      <c r="T186" s="41" t="str">
        <f t="shared" si="101"/>
        <v/>
      </c>
      <c r="U186" s="41" t="str">
        <f t="shared" si="113"/>
        <v/>
      </c>
      <c r="W186" s="74" t="str">
        <f>IF('Job Database'!$X186="", "", 'Job Database'!$X186)</f>
        <v/>
      </c>
      <c r="Y186" s="41" t="str">
        <f>IF($W186="", "", IF(COUNTIF($I$11:$I$3035, $W186)&gt;0, "", MAX($Y$10:$Y185)+1))</f>
        <v/>
      </c>
      <c r="Z186" s="41">
        <v>176</v>
      </c>
      <c r="AA186" s="58" t="str">
        <f t="shared" si="114"/>
        <v/>
      </c>
      <c r="AC186" s="41" t="str">
        <f t="shared" si="102"/>
        <v/>
      </c>
      <c r="AE186" s="41" t="str">
        <f t="shared" si="115"/>
        <v/>
      </c>
      <c r="AJ186" s="154" t="str">
        <f t="shared" si="116"/>
        <v/>
      </c>
      <c r="AL186" s="120" t="str">
        <f t="shared" si="117"/>
        <v/>
      </c>
      <c r="AM186" s="104" t="str">
        <f t="shared" si="118"/>
        <v/>
      </c>
      <c r="AN186" s="104" t="str">
        <f t="shared" si="119"/>
        <v/>
      </c>
      <c r="AO186" s="104" t="str">
        <f t="shared" si="103"/>
        <v/>
      </c>
      <c r="AP186" s="104" t="str">
        <f t="shared" si="104"/>
        <v/>
      </c>
      <c r="AQ186" s="121" t="str">
        <f t="shared" si="120"/>
        <v/>
      </c>
      <c r="AS186" s="88" t="str">
        <f t="shared" si="105"/>
        <v/>
      </c>
      <c r="AT186" s="68" t="str">
        <f t="shared" si="121"/>
        <v/>
      </c>
      <c r="AU186" s="68" t="str">
        <f t="shared" si="122"/>
        <v/>
      </c>
      <c r="AV186" s="68" t="str">
        <f t="shared" si="123"/>
        <v/>
      </c>
      <c r="AW186" s="88" t="str">
        <f t="shared" si="106"/>
        <v/>
      </c>
      <c r="AZ186" s="88" t="str">
        <f t="shared" si="107"/>
        <v/>
      </c>
      <c r="BA186" s="68" t="str">
        <f t="shared" si="108"/>
        <v/>
      </c>
      <c r="BB186" s="68" t="str">
        <f t="shared" si="109"/>
        <v/>
      </c>
      <c r="BC186" s="68" t="str">
        <f t="shared" si="110"/>
        <v/>
      </c>
      <c r="BD186" s="69" t="str">
        <f t="shared" si="111"/>
        <v/>
      </c>
      <c r="BE186" s="69" t="str">
        <f t="shared" si="124"/>
        <v/>
      </c>
      <c r="BT186" s="138" t="str">
        <f t="shared" ca="1" si="125"/>
        <v/>
      </c>
      <c r="BU186" s="139" t="str">
        <f t="shared" ca="1" si="126"/>
        <v/>
      </c>
      <c r="BW186" s="138" t="str">
        <f t="shared" si="127"/>
        <v/>
      </c>
      <c r="BX186" s="104" t="str">
        <f t="shared" si="128"/>
        <v/>
      </c>
      <c r="BY186" s="139" t="str">
        <f t="shared" si="129"/>
        <v/>
      </c>
      <c r="CA186" s="138" t="str">
        <f t="shared" si="130"/>
        <v/>
      </c>
      <c r="CB186" s="104" t="str">
        <f t="shared" si="131"/>
        <v/>
      </c>
      <c r="CC186" s="139" t="str">
        <f t="shared" si="132"/>
        <v/>
      </c>
      <c r="CE186" s="162" t="str">
        <f t="shared" si="133"/>
        <v/>
      </c>
      <c r="CF186" s="163" t="str">
        <f t="shared" si="134"/>
        <v/>
      </c>
      <c r="CG186" s="164" t="str">
        <f t="shared" si="135"/>
        <v/>
      </c>
      <c r="CI186" s="162" t="str">
        <f t="shared" si="136"/>
        <v/>
      </c>
      <c r="CJ186" s="163" t="str">
        <f t="shared" si="139"/>
        <v/>
      </c>
      <c r="CK186" s="164" t="str">
        <f t="shared" si="140"/>
        <v/>
      </c>
      <c r="CM186" s="169" t="str">
        <f t="shared" si="137"/>
        <v/>
      </c>
      <c r="CN186" s="139" t="str">
        <f t="shared" si="138"/>
        <v/>
      </c>
      <c r="CP186" s="41" t="str">
        <f>IF($CM186="", "", COUNTIF($CM$11:$CM$3035, "&lt;"&amp;$CM186)+1+COUNTIF($CM$11:$CM186, $CM186)-1)</f>
        <v/>
      </c>
    </row>
    <row r="187" spans="1:94" x14ac:dyDescent="0.25">
      <c r="A187" s="40"/>
      <c r="B187" s="82" t="str">
        <f>IF($I187="", "", IFERROR(INDEX('Job Database'!$AE$11:$AE$3035, MATCH($I187, 'Job Database'!$X$11:$X$3035, 0)), ""))</f>
        <v/>
      </c>
      <c r="C187" s="69" t="str">
        <f>IF($I187="", "", IF(COUNTIF('Job Database'!$X$11:$X$3035, $I187)=0, $AC$5, $AC$4))</f>
        <v/>
      </c>
      <c r="D187" s="40"/>
      <c r="E187" s="85" t="str">
        <f>IF($I187="", "", IF(IFERROR(INDEX('Job Database'!$M$11:$M$3035, MATCH($I187, 'Job Database'!$X$11:$X$3035, 0)), "")="", "", IFERROR(INDEX('Job Database'!$M$11:$M$3035, MATCH($I187, 'Job Database'!$X$11:$X$3035, 0)), "")))</f>
        <v/>
      </c>
      <c r="F187" s="40"/>
      <c r="G187" s="88" t="str">
        <f t="shared" si="112"/>
        <v/>
      </c>
      <c r="H187" s="40"/>
      <c r="I187" s="24"/>
      <c r="J187" s="34"/>
      <c r="K187" s="106"/>
      <c r="L187" s="79"/>
      <c r="M187" s="34"/>
      <c r="N187" s="79"/>
      <c r="O187" s="31"/>
      <c r="P187" s="53"/>
      <c r="Q187" s="40"/>
      <c r="S187" s="41" t="str">
        <f t="shared" si="100"/>
        <v/>
      </c>
      <c r="T187" s="41" t="str">
        <f t="shared" si="101"/>
        <v/>
      </c>
      <c r="U187" s="41" t="str">
        <f t="shared" si="113"/>
        <v/>
      </c>
      <c r="W187" s="74" t="str">
        <f>IF('Job Database'!$X187="", "", 'Job Database'!$X187)</f>
        <v/>
      </c>
      <c r="Y187" s="41" t="str">
        <f>IF($W187="", "", IF(COUNTIF($I$11:$I$3035, $W187)&gt;0, "", MAX($Y$10:$Y186)+1))</f>
        <v/>
      </c>
      <c r="Z187" s="41">
        <v>177</v>
      </c>
      <c r="AA187" s="58" t="str">
        <f t="shared" si="114"/>
        <v/>
      </c>
      <c r="AC187" s="41" t="str">
        <f t="shared" si="102"/>
        <v/>
      </c>
      <c r="AE187" s="41" t="str">
        <f t="shared" si="115"/>
        <v/>
      </c>
      <c r="AJ187" s="154" t="str">
        <f t="shared" si="116"/>
        <v/>
      </c>
      <c r="AL187" s="120" t="str">
        <f t="shared" si="117"/>
        <v/>
      </c>
      <c r="AM187" s="104" t="str">
        <f t="shared" si="118"/>
        <v/>
      </c>
      <c r="AN187" s="104" t="str">
        <f t="shared" si="119"/>
        <v/>
      </c>
      <c r="AO187" s="104" t="str">
        <f t="shared" si="103"/>
        <v/>
      </c>
      <c r="AP187" s="104" t="str">
        <f t="shared" si="104"/>
        <v/>
      </c>
      <c r="AQ187" s="121" t="str">
        <f t="shared" si="120"/>
        <v/>
      </c>
      <c r="AS187" s="88" t="str">
        <f t="shared" si="105"/>
        <v/>
      </c>
      <c r="AT187" s="68" t="str">
        <f t="shared" si="121"/>
        <v/>
      </c>
      <c r="AU187" s="68" t="str">
        <f t="shared" si="122"/>
        <v/>
      </c>
      <c r="AV187" s="68" t="str">
        <f t="shared" si="123"/>
        <v/>
      </c>
      <c r="AW187" s="88" t="str">
        <f t="shared" si="106"/>
        <v/>
      </c>
      <c r="AZ187" s="88" t="str">
        <f t="shared" si="107"/>
        <v/>
      </c>
      <c r="BA187" s="68" t="str">
        <f t="shared" si="108"/>
        <v/>
      </c>
      <c r="BB187" s="68" t="str">
        <f t="shared" si="109"/>
        <v/>
      </c>
      <c r="BC187" s="68" t="str">
        <f t="shared" si="110"/>
        <v/>
      </c>
      <c r="BD187" s="69" t="str">
        <f t="shared" si="111"/>
        <v/>
      </c>
      <c r="BE187" s="69" t="str">
        <f t="shared" si="124"/>
        <v/>
      </c>
      <c r="BT187" s="138" t="str">
        <f t="shared" ca="1" si="125"/>
        <v/>
      </c>
      <c r="BU187" s="139" t="str">
        <f t="shared" ca="1" si="126"/>
        <v/>
      </c>
      <c r="BW187" s="138" t="str">
        <f t="shared" si="127"/>
        <v/>
      </c>
      <c r="BX187" s="104" t="str">
        <f t="shared" si="128"/>
        <v/>
      </c>
      <c r="BY187" s="139" t="str">
        <f t="shared" si="129"/>
        <v/>
      </c>
      <c r="CA187" s="138" t="str">
        <f t="shared" si="130"/>
        <v/>
      </c>
      <c r="CB187" s="104" t="str">
        <f t="shared" si="131"/>
        <v/>
      </c>
      <c r="CC187" s="139" t="str">
        <f t="shared" si="132"/>
        <v/>
      </c>
      <c r="CE187" s="162" t="str">
        <f t="shared" si="133"/>
        <v/>
      </c>
      <c r="CF187" s="163" t="str">
        <f t="shared" si="134"/>
        <v/>
      </c>
      <c r="CG187" s="164" t="str">
        <f t="shared" si="135"/>
        <v/>
      </c>
      <c r="CI187" s="162" t="str">
        <f t="shared" si="136"/>
        <v/>
      </c>
      <c r="CJ187" s="163" t="str">
        <f t="shared" si="139"/>
        <v/>
      </c>
      <c r="CK187" s="164" t="str">
        <f t="shared" si="140"/>
        <v/>
      </c>
      <c r="CM187" s="169" t="str">
        <f t="shared" si="137"/>
        <v/>
      </c>
      <c r="CN187" s="139" t="str">
        <f t="shared" si="138"/>
        <v/>
      </c>
      <c r="CP187" s="41" t="str">
        <f>IF($CM187="", "", COUNTIF($CM$11:$CM$3035, "&lt;"&amp;$CM187)+1+COUNTIF($CM$11:$CM187, $CM187)-1)</f>
        <v/>
      </c>
    </row>
    <row r="188" spans="1:94" x14ac:dyDescent="0.25">
      <c r="A188" s="40"/>
      <c r="B188" s="82" t="str">
        <f>IF($I188="", "", IFERROR(INDEX('Job Database'!$AE$11:$AE$3035, MATCH($I188, 'Job Database'!$X$11:$X$3035, 0)), ""))</f>
        <v/>
      </c>
      <c r="C188" s="69" t="str">
        <f>IF($I188="", "", IF(COUNTIF('Job Database'!$X$11:$X$3035, $I188)=0, $AC$5, $AC$4))</f>
        <v/>
      </c>
      <c r="D188" s="40"/>
      <c r="E188" s="85" t="str">
        <f>IF($I188="", "", IF(IFERROR(INDEX('Job Database'!$M$11:$M$3035, MATCH($I188, 'Job Database'!$X$11:$X$3035, 0)), "")="", "", IFERROR(INDEX('Job Database'!$M$11:$M$3035, MATCH($I188, 'Job Database'!$X$11:$X$3035, 0)), "")))</f>
        <v/>
      </c>
      <c r="F188" s="40"/>
      <c r="G188" s="88" t="str">
        <f t="shared" si="112"/>
        <v/>
      </c>
      <c r="H188" s="40"/>
      <c r="I188" s="24"/>
      <c r="J188" s="34"/>
      <c r="K188" s="106"/>
      <c r="L188" s="79"/>
      <c r="M188" s="34"/>
      <c r="N188" s="79"/>
      <c r="O188" s="31"/>
      <c r="P188" s="53"/>
      <c r="Q188" s="40"/>
      <c r="S188" s="41" t="str">
        <f t="shared" si="100"/>
        <v/>
      </c>
      <c r="T188" s="41" t="str">
        <f t="shared" si="101"/>
        <v/>
      </c>
      <c r="U188" s="41" t="str">
        <f t="shared" si="113"/>
        <v/>
      </c>
      <c r="W188" s="74" t="str">
        <f>IF('Job Database'!$X188="", "", 'Job Database'!$X188)</f>
        <v/>
      </c>
      <c r="Y188" s="41" t="str">
        <f>IF($W188="", "", IF(COUNTIF($I$11:$I$3035, $W188)&gt;0, "", MAX($Y$10:$Y187)+1))</f>
        <v/>
      </c>
      <c r="Z188" s="41">
        <v>178</v>
      </c>
      <c r="AA188" s="58" t="str">
        <f t="shared" si="114"/>
        <v/>
      </c>
      <c r="AC188" s="41" t="str">
        <f t="shared" si="102"/>
        <v/>
      </c>
      <c r="AE188" s="41" t="str">
        <f t="shared" si="115"/>
        <v/>
      </c>
      <c r="AJ188" s="154" t="str">
        <f t="shared" si="116"/>
        <v/>
      </c>
      <c r="AL188" s="120" t="str">
        <f t="shared" si="117"/>
        <v/>
      </c>
      <c r="AM188" s="104" t="str">
        <f t="shared" si="118"/>
        <v/>
      </c>
      <c r="AN188" s="104" t="str">
        <f t="shared" si="119"/>
        <v/>
      </c>
      <c r="AO188" s="104" t="str">
        <f t="shared" si="103"/>
        <v/>
      </c>
      <c r="AP188" s="104" t="str">
        <f t="shared" si="104"/>
        <v/>
      </c>
      <c r="AQ188" s="121" t="str">
        <f t="shared" si="120"/>
        <v/>
      </c>
      <c r="AS188" s="88" t="str">
        <f t="shared" si="105"/>
        <v/>
      </c>
      <c r="AT188" s="68" t="str">
        <f t="shared" si="121"/>
        <v/>
      </c>
      <c r="AU188" s="68" t="str">
        <f t="shared" si="122"/>
        <v/>
      </c>
      <c r="AV188" s="68" t="str">
        <f t="shared" si="123"/>
        <v/>
      </c>
      <c r="AW188" s="88" t="str">
        <f t="shared" si="106"/>
        <v/>
      </c>
      <c r="AZ188" s="88" t="str">
        <f t="shared" si="107"/>
        <v/>
      </c>
      <c r="BA188" s="68" t="str">
        <f t="shared" si="108"/>
        <v/>
      </c>
      <c r="BB188" s="68" t="str">
        <f t="shared" si="109"/>
        <v/>
      </c>
      <c r="BC188" s="68" t="str">
        <f t="shared" si="110"/>
        <v/>
      </c>
      <c r="BD188" s="69" t="str">
        <f t="shared" si="111"/>
        <v/>
      </c>
      <c r="BE188" s="69" t="str">
        <f t="shared" si="124"/>
        <v/>
      </c>
      <c r="BT188" s="138" t="str">
        <f t="shared" ca="1" si="125"/>
        <v/>
      </c>
      <c r="BU188" s="139" t="str">
        <f t="shared" ca="1" si="126"/>
        <v/>
      </c>
      <c r="BW188" s="138" t="str">
        <f t="shared" si="127"/>
        <v/>
      </c>
      <c r="BX188" s="104" t="str">
        <f t="shared" si="128"/>
        <v/>
      </c>
      <c r="BY188" s="139" t="str">
        <f t="shared" si="129"/>
        <v/>
      </c>
      <c r="CA188" s="138" t="str">
        <f t="shared" si="130"/>
        <v/>
      </c>
      <c r="CB188" s="104" t="str">
        <f t="shared" si="131"/>
        <v/>
      </c>
      <c r="CC188" s="139" t="str">
        <f t="shared" si="132"/>
        <v/>
      </c>
      <c r="CE188" s="162" t="str">
        <f t="shared" si="133"/>
        <v/>
      </c>
      <c r="CF188" s="163" t="str">
        <f t="shared" si="134"/>
        <v/>
      </c>
      <c r="CG188" s="164" t="str">
        <f t="shared" si="135"/>
        <v/>
      </c>
      <c r="CI188" s="162" t="str">
        <f t="shared" si="136"/>
        <v/>
      </c>
      <c r="CJ188" s="163" t="str">
        <f t="shared" si="139"/>
        <v/>
      </c>
      <c r="CK188" s="164" t="str">
        <f t="shared" si="140"/>
        <v/>
      </c>
      <c r="CM188" s="169" t="str">
        <f t="shared" si="137"/>
        <v/>
      </c>
      <c r="CN188" s="139" t="str">
        <f t="shared" si="138"/>
        <v/>
      </c>
      <c r="CP188" s="41" t="str">
        <f>IF($CM188="", "", COUNTIF($CM$11:$CM$3035, "&lt;"&amp;$CM188)+1+COUNTIF($CM$11:$CM188, $CM188)-1)</f>
        <v/>
      </c>
    </row>
    <row r="189" spans="1:94" x14ac:dyDescent="0.25">
      <c r="A189" s="40"/>
      <c r="B189" s="82" t="str">
        <f>IF($I189="", "", IFERROR(INDEX('Job Database'!$AE$11:$AE$3035, MATCH($I189, 'Job Database'!$X$11:$X$3035, 0)), ""))</f>
        <v/>
      </c>
      <c r="C189" s="69" t="str">
        <f>IF($I189="", "", IF(COUNTIF('Job Database'!$X$11:$X$3035, $I189)=0, $AC$5, $AC$4))</f>
        <v/>
      </c>
      <c r="D189" s="40"/>
      <c r="E189" s="85" t="str">
        <f>IF($I189="", "", IF(IFERROR(INDEX('Job Database'!$M$11:$M$3035, MATCH($I189, 'Job Database'!$X$11:$X$3035, 0)), "")="", "", IFERROR(INDEX('Job Database'!$M$11:$M$3035, MATCH($I189, 'Job Database'!$X$11:$X$3035, 0)), "")))</f>
        <v/>
      </c>
      <c r="F189" s="40"/>
      <c r="G189" s="88" t="str">
        <f t="shared" si="112"/>
        <v/>
      </c>
      <c r="H189" s="40"/>
      <c r="I189" s="24"/>
      <c r="J189" s="34"/>
      <c r="K189" s="106"/>
      <c r="L189" s="79"/>
      <c r="M189" s="34"/>
      <c r="N189" s="79"/>
      <c r="O189" s="31"/>
      <c r="P189" s="53"/>
      <c r="Q189" s="40"/>
      <c r="S189" s="41" t="str">
        <f t="shared" si="100"/>
        <v/>
      </c>
      <c r="T189" s="41" t="str">
        <f t="shared" si="101"/>
        <v/>
      </c>
      <c r="U189" s="41" t="str">
        <f t="shared" si="113"/>
        <v/>
      </c>
      <c r="W189" s="74" t="str">
        <f>IF('Job Database'!$X189="", "", 'Job Database'!$X189)</f>
        <v/>
      </c>
      <c r="Y189" s="41" t="str">
        <f>IF($W189="", "", IF(COUNTIF($I$11:$I$3035, $W189)&gt;0, "", MAX($Y$10:$Y188)+1))</f>
        <v/>
      </c>
      <c r="Z189" s="41">
        <v>179</v>
      </c>
      <c r="AA189" s="58" t="str">
        <f t="shared" si="114"/>
        <v/>
      </c>
      <c r="AC189" s="41" t="str">
        <f t="shared" si="102"/>
        <v/>
      </c>
      <c r="AE189" s="41" t="str">
        <f t="shared" si="115"/>
        <v/>
      </c>
      <c r="AJ189" s="154" t="str">
        <f t="shared" si="116"/>
        <v/>
      </c>
      <c r="AL189" s="120" t="str">
        <f t="shared" si="117"/>
        <v/>
      </c>
      <c r="AM189" s="104" t="str">
        <f t="shared" si="118"/>
        <v/>
      </c>
      <c r="AN189" s="104" t="str">
        <f t="shared" si="119"/>
        <v/>
      </c>
      <c r="AO189" s="104" t="str">
        <f t="shared" si="103"/>
        <v/>
      </c>
      <c r="AP189" s="104" t="str">
        <f t="shared" si="104"/>
        <v/>
      </c>
      <c r="AQ189" s="121" t="str">
        <f t="shared" si="120"/>
        <v/>
      </c>
      <c r="AS189" s="88" t="str">
        <f t="shared" si="105"/>
        <v/>
      </c>
      <c r="AT189" s="68" t="str">
        <f t="shared" si="121"/>
        <v/>
      </c>
      <c r="AU189" s="68" t="str">
        <f t="shared" si="122"/>
        <v/>
      </c>
      <c r="AV189" s="68" t="str">
        <f t="shared" si="123"/>
        <v/>
      </c>
      <c r="AW189" s="88" t="str">
        <f t="shared" si="106"/>
        <v/>
      </c>
      <c r="AZ189" s="88" t="str">
        <f t="shared" si="107"/>
        <v/>
      </c>
      <c r="BA189" s="68" t="str">
        <f t="shared" si="108"/>
        <v/>
      </c>
      <c r="BB189" s="68" t="str">
        <f t="shared" si="109"/>
        <v/>
      </c>
      <c r="BC189" s="68" t="str">
        <f t="shared" si="110"/>
        <v/>
      </c>
      <c r="BD189" s="69" t="str">
        <f t="shared" si="111"/>
        <v/>
      </c>
      <c r="BE189" s="69" t="str">
        <f t="shared" si="124"/>
        <v/>
      </c>
      <c r="BT189" s="138" t="str">
        <f t="shared" ca="1" si="125"/>
        <v/>
      </c>
      <c r="BU189" s="139" t="str">
        <f t="shared" ca="1" si="126"/>
        <v/>
      </c>
      <c r="BW189" s="138" t="str">
        <f t="shared" si="127"/>
        <v/>
      </c>
      <c r="BX189" s="104" t="str">
        <f t="shared" si="128"/>
        <v/>
      </c>
      <c r="BY189" s="139" t="str">
        <f t="shared" si="129"/>
        <v/>
      </c>
      <c r="CA189" s="138" t="str">
        <f t="shared" si="130"/>
        <v/>
      </c>
      <c r="CB189" s="104" t="str">
        <f t="shared" si="131"/>
        <v/>
      </c>
      <c r="CC189" s="139" t="str">
        <f t="shared" si="132"/>
        <v/>
      </c>
      <c r="CE189" s="162" t="str">
        <f t="shared" si="133"/>
        <v/>
      </c>
      <c r="CF189" s="163" t="str">
        <f t="shared" si="134"/>
        <v/>
      </c>
      <c r="CG189" s="164" t="str">
        <f t="shared" si="135"/>
        <v/>
      </c>
      <c r="CI189" s="162" t="str">
        <f t="shared" si="136"/>
        <v/>
      </c>
      <c r="CJ189" s="163" t="str">
        <f t="shared" si="139"/>
        <v/>
      </c>
      <c r="CK189" s="164" t="str">
        <f t="shared" si="140"/>
        <v/>
      </c>
      <c r="CM189" s="169" t="str">
        <f t="shared" si="137"/>
        <v/>
      </c>
      <c r="CN189" s="139" t="str">
        <f t="shared" si="138"/>
        <v/>
      </c>
      <c r="CP189" s="41" t="str">
        <f>IF($CM189="", "", COUNTIF($CM$11:$CM$3035, "&lt;"&amp;$CM189)+1+COUNTIF($CM$11:$CM189, $CM189)-1)</f>
        <v/>
      </c>
    </row>
    <row r="190" spans="1:94" x14ac:dyDescent="0.25">
      <c r="A190" s="40"/>
      <c r="B190" s="82" t="str">
        <f>IF($I190="", "", IFERROR(INDEX('Job Database'!$AE$11:$AE$3035, MATCH($I190, 'Job Database'!$X$11:$X$3035, 0)), ""))</f>
        <v/>
      </c>
      <c r="C190" s="69" t="str">
        <f>IF($I190="", "", IF(COUNTIF('Job Database'!$X$11:$X$3035, $I190)=0, $AC$5, $AC$4))</f>
        <v/>
      </c>
      <c r="D190" s="40"/>
      <c r="E190" s="85" t="str">
        <f>IF($I190="", "", IF(IFERROR(INDEX('Job Database'!$M$11:$M$3035, MATCH($I190, 'Job Database'!$X$11:$X$3035, 0)), "")="", "", IFERROR(INDEX('Job Database'!$M$11:$M$3035, MATCH($I190, 'Job Database'!$X$11:$X$3035, 0)), "")))</f>
        <v/>
      </c>
      <c r="F190" s="40"/>
      <c r="G190" s="88" t="str">
        <f t="shared" si="112"/>
        <v/>
      </c>
      <c r="H190" s="40"/>
      <c r="I190" s="24"/>
      <c r="J190" s="34"/>
      <c r="K190" s="106"/>
      <c r="L190" s="79"/>
      <c r="M190" s="34"/>
      <c r="N190" s="79"/>
      <c r="O190" s="31"/>
      <c r="P190" s="53"/>
      <c r="Q190" s="40"/>
      <c r="S190" s="41" t="str">
        <f t="shared" si="100"/>
        <v/>
      </c>
      <c r="T190" s="41" t="str">
        <f t="shared" si="101"/>
        <v/>
      </c>
      <c r="U190" s="41" t="str">
        <f t="shared" si="113"/>
        <v/>
      </c>
      <c r="W190" s="74" t="str">
        <f>IF('Job Database'!$X190="", "", 'Job Database'!$X190)</f>
        <v/>
      </c>
      <c r="Y190" s="41" t="str">
        <f>IF($W190="", "", IF(COUNTIF($I$11:$I$3035, $W190)&gt;0, "", MAX($Y$10:$Y189)+1))</f>
        <v/>
      </c>
      <c r="Z190" s="41">
        <v>180</v>
      </c>
      <c r="AA190" s="58" t="str">
        <f t="shared" si="114"/>
        <v/>
      </c>
      <c r="AC190" s="41" t="str">
        <f t="shared" si="102"/>
        <v/>
      </c>
      <c r="AE190" s="41" t="str">
        <f t="shared" si="115"/>
        <v/>
      </c>
      <c r="AJ190" s="154" t="str">
        <f t="shared" si="116"/>
        <v/>
      </c>
      <c r="AL190" s="120" t="str">
        <f t="shared" si="117"/>
        <v/>
      </c>
      <c r="AM190" s="104" t="str">
        <f t="shared" si="118"/>
        <v/>
      </c>
      <c r="AN190" s="104" t="str">
        <f t="shared" si="119"/>
        <v/>
      </c>
      <c r="AO190" s="104" t="str">
        <f t="shared" si="103"/>
        <v/>
      </c>
      <c r="AP190" s="104" t="str">
        <f t="shared" si="104"/>
        <v/>
      </c>
      <c r="AQ190" s="121" t="str">
        <f t="shared" si="120"/>
        <v/>
      </c>
      <c r="AS190" s="88" t="str">
        <f t="shared" si="105"/>
        <v/>
      </c>
      <c r="AT190" s="68" t="str">
        <f t="shared" si="121"/>
        <v/>
      </c>
      <c r="AU190" s="68" t="str">
        <f t="shared" si="122"/>
        <v/>
      </c>
      <c r="AV190" s="68" t="str">
        <f t="shared" si="123"/>
        <v/>
      </c>
      <c r="AW190" s="88" t="str">
        <f t="shared" si="106"/>
        <v/>
      </c>
      <c r="AZ190" s="88" t="str">
        <f t="shared" si="107"/>
        <v/>
      </c>
      <c r="BA190" s="68" t="str">
        <f t="shared" si="108"/>
        <v/>
      </c>
      <c r="BB190" s="68" t="str">
        <f t="shared" si="109"/>
        <v/>
      </c>
      <c r="BC190" s="68" t="str">
        <f t="shared" si="110"/>
        <v/>
      </c>
      <c r="BD190" s="69" t="str">
        <f t="shared" si="111"/>
        <v/>
      </c>
      <c r="BE190" s="69" t="str">
        <f t="shared" si="124"/>
        <v/>
      </c>
      <c r="BT190" s="138" t="str">
        <f t="shared" ca="1" si="125"/>
        <v/>
      </c>
      <c r="BU190" s="139" t="str">
        <f t="shared" ca="1" si="126"/>
        <v/>
      </c>
      <c r="BW190" s="138" t="str">
        <f t="shared" si="127"/>
        <v/>
      </c>
      <c r="BX190" s="104" t="str">
        <f t="shared" si="128"/>
        <v/>
      </c>
      <c r="BY190" s="139" t="str">
        <f t="shared" si="129"/>
        <v/>
      </c>
      <c r="CA190" s="138" t="str">
        <f t="shared" si="130"/>
        <v/>
      </c>
      <c r="CB190" s="104" t="str">
        <f t="shared" si="131"/>
        <v/>
      </c>
      <c r="CC190" s="139" t="str">
        <f t="shared" si="132"/>
        <v/>
      </c>
      <c r="CE190" s="162" t="str">
        <f t="shared" si="133"/>
        <v/>
      </c>
      <c r="CF190" s="163" t="str">
        <f t="shared" si="134"/>
        <v/>
      </c>
      <c r="CG190" s="164" t="str">
        <f t="shared" si="135"/>
        <v/>
      </c>
      <c r="CI190" s="162" t="str">
        <f t="shared" si="136"/>
        <v/>
      </c>
      <c r="CJ190" s="163" t="str">
        <f t="shared" si="139"/>
        <v/>
      </c>
      <c r="CK190" s="164" t="str">
        <f t="shared" si="140"/>
        <v/>
      </c>
      <c r="CM190" s="169" t="str">
        <f t="shared" si="137"/>
        <v/>
      </c>
      <c r="CN190" s="139" t="str">
        <f t="shared" si="138"/>
        <v/>
      </c>
      <c r="CP190" s="41" t="str">
        <f>IF($CM190="", "", COUNTIF($CM$11:$CM$3035, "&lt;"&amp;$CM190)+1+COUNTIF($CM$11:$CM190, $CM190)-1)</f>
        <v/>
      </c>
    </row>
    <row r="191" spans="1:94" x14ac:dyDescent="0.25">
      <c r="A191" s="40"/>
      <c r="B191" s="82" t="str">
        <f>IF($I191="", "", IFERROR(INDEX('Job Database'!$AE$11:$AE$3035, MATCH($I191, 'Job Database'!$X$11:$X$3035, 0)), ""))</f>
        <v/>
      </c>
      <c r="C191" s="69" t="str">
        <f>IF($I191="", "", IF(COUNTIF('Job Database'!$X$11:$X$3035, $I191)=0, $AC$5, $AC$4))</f>
        <v/>
      </c>
      <c r="D191" s="40"/>
      <c r="E191" s="85" t="str">
        <f>IF($I191="", "", IF(IFERROR(INDEX('Job Database'!$M$11:$M$3035, MATCH($I191, 'Job Database'!$X$11:$X$3035, 0)), "")="", "", IFERROR(INDEX('Job Database'!$M$11:$M$3035, MATCH($I191, 'Job Database'!$X$11:$X$3035, 0)), "")))</f>
        <v/>
      </c>
      <c r="F191" s="40"/>
      <c r="G191" s="88" t="str">
        <f t="shared" si="112"/>
        <v/>
      </c>
      <c r="H191" s="40"/>
      <c r="I191" s="24"/>
      <c r="J191" s="34"/>
      <c r="K191" s="106"/>
      <c r="L191" s="79"/>
      <c r="M191" s="34"/>
      <c r="N191" s="79"/>
      <c r="O191" s="31"/>
      <c r="P191" s="53"/>
      <c r="Q191" s="40"/>
      <c r="S191" s="41" t="str">
        <f t="shared" si="100"/>
        <v/>
      </c>
      <c r="T191" s="41" t="str">
        <f t="shared" si="101"/>
        <v/>
      </c>
      <c r="U191" s="41" t="str">
        <f t="shared" si="113"/>
        <v/>
      </c>
      <c r="W191" s="74" t="str">
        <f>IF('Job Database'!$X191="", "", 'Job Database'!$X191)</f>
        <v/>
      </c>
      <c r="Y191" s="41" t="str">
        <f>IF($W191="", "", IF(COUNTIF($I$11:$I$3035, $W191)&gt;0, "", MAX($Y$10:$Y190)+1))</f>
        <v/>
      </c>
      <c r="Z191" s="41">
        <v>181</v>
      </c>
      <c r="AA191" s="58" t="str">
        <f t="shared" si="114"/>
        <v/>
      </c>
      <c r="AC191" s="41" t="str">
        <f t="shared" si="102"/>
        <v/>
      </c>
      <c r="AE191" s="41" t="str">
        <f t="shared" si="115"/>
        <v/>
      </c>
      <c r="AJ191" s="154" t="str">
        <f t="shared" si="116"/>
        <v/>
      </c>
      <c r="AL191" s="120" t="str">
        <f t="shared" si="117"/>
        <v/>
      </c>
      <c r="AM191" s="104" t="str">
        <f t="shared" si="118"/>
        <v/>
      </c>
      <c r="AN191" s="104" t="str">
        <f t="shared" si="119"/>
        <v/>
      </c>
      <c r="AO191" s="104" t="str">
        <f t="shared" si="103"/>
        <v/>
      </c>
      <c r="AP191" s="104" t="str">
        <f t="shared" si="104"/>
        <v/>
      </c>
      <c r="AQ191" s="121" t="str">
        <f t="shared" si="120"/>
        <v/>
      </c>
      <c r="AS191" s="88" t="str">
        <f t="shared" si="105"/>
        <v/>
      </c>
      <c r="AT191" s="68" t="str">
        <f t="shared" si="121"/>
        <v/>
      </c>
      <c r="AU191" s="68" t="str">
        <f t="shared" si="122"/>
        <v/>
      </c>
      <c r="AV191" s="68" t="str">
        <f t="shared" si="123"/>
        <v/>
      </c>
      <c r="AW191" s="88" t="str">
        <f t="shared" si="106"/>
        <v/>
      </c>
      <c r="AZ191" s="88" t="str">
        <f t="shared" si="107"/>
        <v/>
      </c>
      <c r="BA191" s="68" t="str">
        <f t="shared" si="108"/>
        <v/>
      </c>
      <c r="BB191" s="68" t="str">
        <f t="shared" si="109"/>
        <v/>
      </c>
      <c r="BC191" s="68" t="str">
        <f t="shared" si="110"/>
        <v/>
      </c>
      <c r="BD191" s="69" t="str">
        <f t="shared" si="111"/>
        <v/>
      </c>
      <c r="BE191" s="69" t="str">
        <f t="shared" si="124"/>
        <v/>
      </c>
      <c r="BT191" s="138" t="str">
        <f t="shared" ca="1" si="125"/>
        <v/>
      </c>
      <c r="BU191" s="139" t="str">
        <f t="shared" ca="1" si="126"/>
        <v/>
      </c>
      <c r="BW191" s="138" t="str">
        <f t="shared" si="127"/>
        <v/>
      </c>
      <c r="BX191" s="104" t="str">
        <f t="shared" si="128"/>
        <v/>
      </c>
      <c r="BY191" s="139" t="str">
        <f t="shared" si="129"/>
        <v/>
      </c>
      <c r="CA191" s="138" t="str">
        <f t="shared" si="130"/>
        <v/>
      </c>
      <c r="CB191" s="104" t="str">
        <f t="shared" si="131"/>
        <v/>
      </c>
      <c r="CC191" s="139" t="str">
        <f t="shared" si="132"/>
        <v/>
      </c>
      <c r="CE191" s="162" t="str">
        <f t="shared" si="133"/>
        <v/>
      </c>
      <c r="CF191" s="163" t="str">
        <f t="shared" si="134"/>
        <v/>
      </c>
      <c r="CG191" s="164" t="str">
        <f t="shared" si="135"/>
        <v/>
      </c>
      <c r="CI191" s="162" t="str">
        <f t="shared" si="136"/>
        <v/>
      </c>
      <c r="CJ191" s="163" t="str">
        <f t="shared" si="139"/>
        <v/>
      </c>
      <c r="CK191" s="164" t="str">
        <f t="shared" si="140"/>
        <v/>
      </c>
      <c r="CM191" s="169" t="str">
        <f t="shared" si="137"/>
        <v/>
      </c>
      <c r="CN191" s="139" t="str">
        <f t="shared" si="138"/>
        <v/>
      </c>
      <c r="CP191" s="41" t="str">
        <f>IF($CM191="", "", COUNTIF($CM$11:$CM$3035, "&lt;"&amp;$CM191)+1+COUNTIF($CM$11:$CM191, $CM191)-1)</f>
        <v/>
      </c>
    </row>
    <row r="192" spans="1:94" x14ac:dyDescent="0.25">
      <c r="A192" s="40"/>
      <c r="B192" s="82" t="str">
        <f>IF($I192="", "", IFERROR(INDEX('Job Database'!$AE$11:$AE$3035, MATCH($I192, 'Job Database'!$X$11:$X$3035, 0)), ""))</f>
        <v/>
      </c>
      <c r="C192" s="69" t="str">
        <f>IF($I192="", "", IF(COUNTIF('Job Database'!$X$11:$X$3035, $I192)=0, $AC$5, $AC$4))</f>
        <v/>
      </c>
      <c r="D192" s="40"/>
      <c r="E192" s="85" t="str">
        <f>IF($I192="", "", IF(IFERROR(INDEX('Job Database'!$M$11:$M$3035, MATCH($I192, 'Job Database'!$X$11:$X$3035, 0)), "")="", "", IFERROR(INDEX('Job Database'!$M$11:$M$3035, MATCH($I192, 'Job Database'!$X$11:$X$3035, 0)), "")))</f>
        <v/>
      </c>
      <c r="F192" s="40"/>
      <c r="G192" s="88" t="str">
        <f t="shared" si="112"/>
        <v/>
      </c>
      <c r="H192" s="40"/>
      <c r="I192" s="24"/>
      <c r="J192" s="34"/>
      <c r="K192" s="106"/>
      <c r="L192" s="79"/>
      <c r="M192" s="34"/>
      <c r="N192" s="79"/>
      <c r="O192" s="31"/>
      <c r="P192" s="53"/>
      <c r="Q192" s="40"/>
      <c r="S192" s="41" t="str">
        <f t="shared" si="100"/>
        <v/>
      </c>
      <c r="T192" s="41" t="str">
        <f t="shared" si="101"/>
        <v/>
      </c>
      <c r="U192" s="41" t="str">
        <f t="shared" si="113"/>
        <v/>
      </c>
      <c r="W192" s="74" t="str">
        <f>IF('Job Database'!$X192="", "", 'Job Database'!$X192)</f>
        <v/>
      </c>
      <c r="Y192" s="41" t="str">
        <f>IF($W192="", "", IF(COUNTIF($I$11:$I$3035, $W192)&gt;0, "", MAX($Y$10:$Y191)+1))</f>
        <v/>
      </c>
      <c r="Z192" s="41">
        <v>182</v>
      </c>
      <c r="AA192" s="58" t="str">
        <f t="shared" si="114"/>
        <v/>
      </c>
      <c r="AC192" s="41" t="str">
        <f t="shared" si="102"/>
        <v/>
      </c>
      <c r="AE192" s="41" t="str">
        <f t="shared" si="115"/>
        <v/>
      </c>
      <c r="AJ192" s="154" t="str">
        <f t="shared" si="116"/>
        <v/>
      </c>
      <c r="AL192" s="120" t="str">
        <f t="shared" si="117"/>
        <v/>
      </c>
      <c r="AM192" s="104" t="str">
        <f t="shared" si="118"/>
        <v/>
      </c>
      <c r="AN192" s="104" t="str">
        <f t="shared" si="119"/>
        <v/>
      </c>
      <c r="AO192" s="104" t="str">
        <f t="shared" si="103"/>
        <v/>
      </c>
      <c r="AP192" s="104" t="str">
        <f t="shared" si="104"/>
        <v/>
      </c>
      <c r="AQ192" s="121" t="str">
        <f t="shared" si="120"/>
        <v/>
      </c>
      <c r="AS192" s="88" t="str">
        <f t="shared" si="105"/>
        <v/>
      </c>
      <c r="AT192" s="68" t="str">
        <f t="shared" si="121"/>
        <v/>
      </c>
      <c r="AU192" s="68" t="str">
        <f t="shared" si="122"/>
        <v/>
      </c>
      <c r="AV192" s="68" t="str">
        <f t="shared" si="123"/>
        <v/>
      </c>
      <c r="AW192" s="88" t="str">
        <f t="shared" si="106"/>
        <v/>
      </c>
      <c r="AZ192" s="88" t="str">
        <f t="shared" si="107"/>
        <v/>
      </c>
      <c r="BA192" s="68" t="str">
        <f t="shared" si="108"/>
        <v/>
      </c>
      <c r="BB192" s="68" t="str">
        <f t="shared" si="109"/>
        <v/>
      </c>
      <c r="BC192" s="68" t="str">
        <f t="shared" si="110"/>
        <v/>
      </c>
      <c r="BD192" s="69" t="str">
        <f t="shared" si="111"/>
        <v/>
      </c>
      <c r="BE192" s="69" t="str">
        <f t="shared" si="124"/>
        <v/>
      </c>
      <c r="BT192" s="138" t="str">
        <f t="shared" ca="1" si="125"/>
        <v/>
      </c>
      <c r="BU192" s="139" t="str">
        <f t="shared" ca="1" si="126"/>
        <v/>
      </c>
      <c r="BW192" s="138" t="str">
        <f t="shared" si="127"/>
        <v/>
      </c>
      <c r="BX192" s="104" t="str">
        <f t="shared" si="128"/>
        <v/>
      </c>
      <c r="BY192" s="139" t="str">
        <f t="shared" si="129"/>
        <v/>
      </c>
      <c r="CA192" s="138" t="str">
        <f t="shared" si="130"/>
        <v/>
      </c>
      <c r="CB192" s="104" t="str">
        <f t="shared" si="131"/>
        <v/>
      </c>
      <c r="CC192" s="139" t="str">
        <f t="shared" si="132"/>
        <v/>
      </c>
      <c r="CE192" s="162" t="str">
        <f t="shared" si="133"/>
        <v/>
      </c>
      <c r="CF192" s="163" t="str">
        <f t="shared" si="134"/>
        <v/>
      </c>
      <c r="CG192" s="164" t="str">
        <f t="shared" si="135"/>
        <v/>
      </c>
      <c r="CI192" s="162" t="str">
        <f t="shared" si="136"/>
        <v/>
      </c>
      <c r="CJ192" s="163" t="str">
        <f t="shared" si="139"/>
        <v/>
      </c>
      <c r="CK192" s="164" t="str">
        <f t="shared" si="140"/>
        <v/>
      </c>
      <c r="CM192" s="169" t="str">
        <f t="shared" si="137"/>
        <v/>
      </c>
      <c r="CN192" s="139" t="str">
        <f t="shared" si="138"/>
        <v/>
      </c>
      <c r="CP192" s="41" t="str">
        <f>IF($CM192="", "", COUNTIF($CM$11:$CM$3035, "&lt;"&amp;$CM192)+1+COUNTIF($CM$11:$CM192, $CM192)-1)</f>
        <v/>
      </c>
    </row>
    <row r="193" spans="1:94" x14ac:dyDescent="0.25">
      <c r="A193" s="40"/>
      <c r="B193" s="82" t="str">
        <f>IF($I193="", "", IFERROR(INDEX('Job Database'!$AE$11:$AE$3035, MATCH($I193, 'Job Database'!$X$11:$X$3035, 0)), ""))</f>
        <v/>
      </c>
      <c r="C193" s="69" t="str">
        <f>IF($I193="", "", IF(COUNTIF('Job Database'!$X$11:$X$3035, $I193)=0, $AC$5, $AC$4))</f>
        <v/>
      </c>
      <c r="D193" s="40"/>
      <c r="E193" s="85" t="str">
        <f>IF($I193="", "", IF(IFERROR(INDEX('Job Database'!$M$11:$M$3035, MATCH($I193, 'Job Database'!$X$11:$X$3035, 0)), "")="", "", IFERROR(INDEX('Job Database'!$M$11:$M$3035, MATCH($I193, 'Job Database'!$X$11:$X$3035, 0)), "")))</f>
        <v/>
      </c>
      <c r="F193" s="40"/>
      <c r="G193" s="88" t="str">
        <f t="shared" si="112"/>
        <v/>
      </c>
      <c r="H193" s="40"/>
      <c r="I193" s="24"/>
      <c r="J193" s="34"/>
      <c r="K193" s="106"/>
      <c r="L193" s="79"/>
      <c r="M193" s="34"/>
      <c r="N193" s="79"/>
      <c r="O193" s="31"/>
      <c r="P193" s="53"/>
      <c r="Q193" s="40"/>
      <c r="S193" s="41" t="str">
        <f t="shared" si="100"/>
        <v/>
      </c>
      <c r="T193" s="41" t="str">
        <f t="shared" si="101"/>
        <v/>
      </c>
      <c r="U193" s="41" t="str">
        <f t="shared" si="113"/>
        <v/>
      </c>
      <c r="W193" s="74" t="str">
        <f>IF('Job Database'!$X193="", "", 'Job Database'!$X193)</f>
        <v/>
      </c>
      <c r="Y193" s="41" t="str">
        <f>IF($W193="", "", IF(COUNTIF($I$11:$I$3035, $W193)&gt;0, "", MAX($Y$10:$Y192)+1))</f>
        <v/>
      </c>
      <c r="Z193" s="41">
        <v>183</v>
      </c>
      <c r="AA193" s="58" t="str">
        <f t="shared" si="114"/>
        <v/>
      </c>
      <c r="AC193" s="41" t="str">
        <f t="shared" si="102"/>
        <v/>
      </c>
      <c r="AE193" s="41" t="str">
        <f t="shared" si="115"/>
        <v/>
      </c>
      <c r="AJ193" s="154" t="str">
        <f t="shared" si="116"/>
        <v/>
      </c>
      <c r="AL193" s="120" t="str">
        <f t="shared" si="117"/>
        <v/>
      </c>
      <c r="AM193" s="104" t="str">
        <f t="shared" si="118"/>
        <v/>
      </c>
      <c r="AN193" s="104" t="str">
        <f t="shared" si="119"/>
        <v/>
      </c>
      <c r="AO193" s="104" t="str">
        <f t="shared" si="103"/>
        <v/>
      </c>
      <c r="AP193" s="104" t="str">
        <f t="shared" si="104"/>
        <v/>
      </c>
      <c r="AQ193" s="121" t="str">
        <f t="shared" si="120"/>
        <v/>
      </c>
      <c r="AS193" s="88" t="str">
        <f t="shared" si="105"/>
        <v/>
      </c>
      <c r="AT193" s="68" t="str">
        <f t="shared" si="121"/>
        <v/>
      </c>
      <c r="AU193" s="68" t="str">
        <f t="shared" si="122"/>
        <v/>
      </c>
      <c r="AV193" s="68" t="str">
        <f t="shared" si="123"/>
        <v/>
      </c>
      <c r="AW193" s="88" t="str">
        <f t="shared" si="106"/>
        <v/>
      </c>
      <c r="AZ193" s="88" t="str">
        <f t="shared" si="107"/>
        <v/>
      </c>
      <c r="BA193" s="68" t="str">
        <f t="shared" si="108"/>
        <v/>
      </c>
      <c r="BB193" s="68" t="str">
        <f t="shared" si="109"/>
        <v/>
      </c>
      <c r="BC193" s="68" t="str">
        <f t="shared" si="110"/>
        <v/>
      </c>
      <c r="BD193" s="69" t="str">
        <f t="shared" si="111"/>
        <v/>
      </c>
      <c r="BE193" s="69" t="str">
        <f t="shared" si="124"/>
        <v/>
      </c>
      <c r="BT193" s="138" t="str">
        <f t="shared" ca="1" si="125"/>
        <v/>
      </c>
      <c r="BU193" s="139" t="str">
        <f t="shared" ca="1" si="126"/>
        <v/>
      </c>
      <c r="BW193" s="138" t="str">
        <f t="shared" si="127"/>
        <v/>
      </c>
      <c r="BX193" s="104" t="str">
        <f t="shared" si="128"/>
        <v/>
      </c>
      <c r="BY193" s="139" t="str">
        <f t="shared" si="129"/>
        <v/>
      </c>
      <c r="CA193" s="138" t="str">
        <f t="shared" si="130"/>
        <v/>
      </c>
      <c r="CB193" s="104" t="str">
        <f t="shared" si="131"/>
        <v/>
      </c>
      <c r="CC193" s="139" t="str">
        <f t="shared" si="132"/>
        <v/>
      </c>
      <c r="CE193" s="162" t="str">
        <f t="shared" si="133"/>
        <v/>
      </c>
      <c r="CF193" s="163" t="str">
        <f t="shared" si="134"/>
        <v/>
      </c>
      <c r="CG193" s="164" t="str">
        <f t="shared" si="135"/>
        <v/>
      </c>
      <c r="CI193" s="162" t="str">
        <f t="shared" si="136"/>
        <v/>
      </c>
      <c r="CJ193" s="163" t="str">
        <f t="shared" si="139"/>
        <v/>
      </c>
      <c r="CK193" s="164" t="str">
        <f t="shared" si="140"/>
        <v/>
      </c>
      <c r="CM193" s="169" t="str">
        <f t="shared" si="137"/>
        <v/>
      </c>
      <c r="CN193" s="139" t="str">
        <f t="shared" si="138"/>
        <v/>
      </c>
      <c r="CP193" s="41" t="str">
        <f>IF($CM193="", "", COUNTIF($CM$11:$CM$3035, "&lt;"&amp;$CM193)+1+COUNTIF($CM$11:$CM193, $CM193)-1)</f>
        <v/>
      </c>
    </row>
    <row r="194" spans="1:94" x14ac:dyDescent="0.25">
      <c r="A194" s="40"/>
      <c r="B194" s="82" t="str">
        <f>IF($I194="", "", IFERROR(INDEX('Job Database'!$AE$11:$AE$3035, MATCH($I194, 'Job Database'!$X$11:$X$3035, 0)), ""))</f>
        <v/>
      </c>
      <c r="C194" s="69" t="str">
        <f>IF($I194="", "", IF(COUNTIF('Job Database'!$X$11:$X$3035, $I194)=0, $AC$5, $AC$4))</f>
        <v/>
      </c>
      <c r="D194" s="40"/>
      <c r="E194" s="85" t="str">
        <f>IF($I194="", "", IF(IFERROR(INDEX('Job Database'!$M$11:$M$3035, MATCH($I194, 'Job Database'!$X$11:$X$3035, 0)), "")="", "", IFERROR(INDEX('Job Database'!$M$11:$M$3035, MATCH($I194, 'Job Database'!$X$11:$X$3035, 0)), "")))</f>
        <v/>
      </c>
      <c r="F194" s="40"/>
      <c r="G194" s="88" t="str">
        <f t="shared" si="112"/>
        <v/>
      </c>
      <c r="H194" s="40"/>
      <c r="I194" s="24"/>
      <c r="J194" s="34"/>
      <c r="K194" s="106"/>
      <c r="L194" s="79"/>
      <c r="M194" s="34"/>
      <c r="N194" s="79"/>
      <c r="O194" s="31"/>
      <c r="P194" s="53"/>
      <c r="Q194" s="40"/>
      <c r="S194" s="41" t="str">
        <f t="shared" si="100"/>
        <v/>
      </c>
      <c r="T194" s="41" t="str">
        <f t="shared" si="101"/>
        <v/>
      </c>
      <c r="U194" s="41" t="str">
        <f t="shared" si="113"/>
        <v/>
      </c>
      <c r="W194" s="74" t="str">
        <f>IF('Job Database'!$X194="", "", 'Job Database'!$X194)</f>
        <v/>
      </c>
      <c r="Y194" s="41" t="str">
        <f>IF($W194="", "", IF(COUNTIF($I$11:$I$3035, $W194)&gt;0, "", MAX($Y$10:$Y193)+1))</f>
        <v/>
      </c>
      <c r="Z194" s="41">
        <v>184</v>
      </c>
      <c r="AA194" s="58" t="str">
        <f t="shared" si="114"/>
        <v/>
      </c>
      <c r="AC194" s="41" t="str">
        <f t="shared" si="102"/>
        <v/>
      </c>
      <c r="AE194" s="41" t="str">
        <f t="shared" si="115"/>
        <v/>
      </c>
      <c r="AJ194" s="154" t="str">
        <f t="shared" si="116"/>
        <v/>
      </c>
      <c r="AL194" s="120" t="str">
        <f t="shared" si="117"/>
        <v/>
      </c>
      <c r="AM194" s="104" t="str">
        <f t="shared" si="118"/>
        <v/>
      </c>
      <c r="AN194" s="104" t="str">
        <f t="shared" si="119"/>
        <v/>
      </c>
      <c r="AO194" s="104" t="str">
        <f t="shared" si="103"/>
        <v/>
      </c>
      <c r="AP194" s="104" t="str">
        <f t="shared" si="104"/>
        <v/>
      </c>
      <c r="AQ194" s="121" t="str">
        <f t="shared" si="120"/>
        <v/>
      </c>
      <c r="AS194" s="88" t="str">
        <f t="shared" si="105"/>
        <v/>
      </c>
      <c r="AT194" s="68" t="str">
        <f t="shared" si="121"/>
        <v/>
      </c>
      <c r="AU194" s="68" t="str">
        <f t="shared" si="122"/>
        <v/>
      </c>
      <c r="AV194" s="68" t="str">
        <f t="shared" si="123"/>
        <v/>
      </c>
      <c r="AW194" s="88" t="str">
        <f t="shared" si="106"/>
        <v/>
      </c>
      <c r="AZ194" s="88" t="str">
        <f t="shared" si="107"/>
        <v/>
      </c>
      <c r="BA194" s="68" t="str">
        <f t="shared" si="108"/>
        <v/>
      </c>
      <c r="BB194" s="68" t="str">
        <f t="shared" si="109"/>
        <v/>
      </c>
      <c r="BC194" s="68" t="str">
        <f t="shared" si="110"/>
        <v/>
      </c>
      <c r="BD194" s="69" t="str">
        <f t="shared" si="111"/>
        <v/>
      </c>
      <c r="BE194" s="69" t="str">
        <f t="shared" si="124"/>
        <v/>
      </c>
      <c r="BT194" s="138" t="str">
        <f t="shared" ca="1" si="125"/>
        <v/>
      </c>
      <c r="BU194" s="139" t="str">
        <f t="shared" ca="1" si="126"/>
        <v/>
      </c>
      <c r="BW194" s="138" t="str">
        <f t="shared" si="127"/>
        <v/>
      </c>
      <c r="BX194" s="104" t="str">
        <f t="shared" si="128"/>
        <v/>
      </c>
      <c r="BY194" s="139" t="str">
        <f t="shared" si="129"/>
        <v/>
      </c>
      <c r="CA194" s="138" t="str">
        <f t="shared" si="130"/>
        <v/>
      </c>
      <c r="CB194" s="104" t="str">
        <f t="shared" si="131"/>
        <v/>
      </c>
      <c r="CC194" s="139" t="str">
        <f t="shared" si="132"/>
        <v/>
      </c>
      <c r="CE194" s="162" t="str">
        <f t="shared" si="133"/>
        <v/>
      </c>
      <c r="CF194" s="163" t="str">
        <f t="shared" si="134"/>
        <v/>
      </c>
      <c r="CG194" s="164" t="str">
        <f t="shared" si="135"/>
        <v/>
      </c>
      <c r="CI194" s="162" t="str">
        <f t="shared" si="136"/>
        <v/>
      </c>
      <c r="CJ194" s="163" t="str">
        <f t="shared" si="139"/>
        <v/>
      </c>
      <c r="CK194" s="164" t="str">
        <f t="shared" si="140"/>
        <v/>
      </c>
      <c r="CM194" s="169" t="str">
        <f t="shared" si="137"/>
        <v/>
      </c>
      <c r="CN194" s="139" t="str">
        <f t="shared" si="138"/>
        <v/>
      </c>
      <c r="CP194" s="41" t="str">
        <f>IF($CM194="", "", COUNTIF($CM$11:$CM$3035, "&lt;"&amp;$CM194)+1+COUNTIF($CM$11:$CM194, $CM194)-1)</f>
        <v/>
      </c>
    </row>
    <row r="195" spans="1:94" x14ac:dyDescent="0.25">
      <c r="A195" s="40"/>
      <c r="B195" s="82" t="str">
        <f>IF($I195="", "", IFERROR(INDEX('Job Database'!$AE$11:$AE$3035, MATCH($I195, 'Job Database'!$X$11:$X$3035, 0)), ""))</f>
        <v/>
      </c>
      <c r="C195" s="69" t="str">
        <f>IF($I195="", "", IF(COUNTIF('Job Database'!$X$11:$X$3035, $I195)=0, $AC$5, $AC$4))</f>
        <v/>
      </c>
      <c r="D195" s="40"/>
      <c r="E195" s="85" t="str">
        <f>IF($I195="", "", IF(IFERROR(INDEX('Job Database'!$M$11:$M$3035, MATCH($I195, 'Job Database'!$X$11:$X$3035, 0)), "")="", "", IFERROR(INDEX('Job Database'!$M$11:$M$3035, MATCH($I195, 'Job Database'!$X$11:$X$3035, 0)), "")))</f>
        <v/>
      </c>
      <c r="F195" s="40"/>
      <c r="G195" s="88" t="str">
        <f t="shared" si="112"/>
        <v/>
      </c>
      <c r="H195" s="40"/>
      <c r="I195" s="24"/>
      <c r="J195" s="34"/>
      <c r="K195" s="106"/>
      <c r="L195" s="79"/>
      <c r="M195" s="34"/>
      <c r="N195" s="79"/>
      <c r="O195" s="31"/>
      <c r="P195" s="53"/>
      <c r="Q195" s="40"/>
      <c r="S195" s="41" t="str">
        <f t="shared" si="100"/>
        <v/>
      </c>
      <c r="T195" s="41" t="str">
        <f t="shared" si="101"/>
        <v/>
      </c>
      <c r="U195" s="41" t="str">
        <f t="shared" si="113"/>
        <v/>
      </c>
      <c r="W195" s="74" t="str">
        <f>IF('Job Database'!$X195="", "", 'Job Database'!$X195)</f>
        <v/>
      </c>
      <c r="Y195" s="41" t="str">
        <f>IF($W195="", "", IF(COUNTIF($I$11:$I$3035, $W195)&gt;0, "", MAX($Y$10:$Y194)+1))</f>
        <v/>
      </c>
      <c r="Z195" s="41">
        <v>185</v>
      </c>
      <c r="AA195" s="58" t="str">
        <f t="shared" si="114"/>
        <v/>
      </c>
      <c r="AC195" s="41" t="str">
        <f t="shared" si="102"/>
        <v/>
      </c>
      <c r="AE195" s="41" t="str">
        <f t="shared" si="115"/>
        <v/>
      </c>
      <c r="AJ195" s="154" t="str">
        <f t="shared" si="116"/>
        <v/>
      </c>
      <c r="AL195" s="120" t="str">
        <f t="shared" si="117"/>
        <v/>
      </c>
      <c r="AM195" s="104" t="str">
        <f t="shared" si="118"/>
        <v/>
      </c>
      <c r="AN195" s="104" t="str">
        <f t="shared" si="119"/>
        <v/>
      </c>
      <c r="AO195" s="104" t="str">
        <f t="shared" si="103"/>
        <v/>
      </c>
      <c r="AP195" s="104" t="str">
        <f t="shared" si="104"/>
        <v/>
      </c>
      <c r="AQ195" s="121" t="str">
        <f t="shared" si="120"/>
        <v/>
      </c>
      <c r="AS195" s="88" t="str">
        <f t="shared" si="105"/>
        <v/>
      </c>
      <c r="AT195" s="68" t="str">
        <f t="shared" si="121"/>
        <v/>
      </c>
      <c r="AU195" s="68" t="str">
        <f t="shared" si="122"/>
        <v/>
      </c>
      <c r="AV195" s="68" t="str">
        <f t="shared" si="123"/>
        <v/>
      </c>
      <c r="AW195" s="88" t="str">
        <f t="shared" si="106"/>
        <v/>
      </c>
      <c r="AZ195" s="88" t="str">
        <f t="shared" si="107"/>
        <v/>
      </c>
      <c r="BA195" s="68" t="str">
        <f t="shared" si="108"/>
        <v/>
      </c>
      <c r="BB195" s="68" t="str">
        <f t="shared" si="109"/>
        <v/>
      </c>
      <c r="BC195" s="68" t="str">
        <f t="shared" si="110"/>
        <v/>
      </c>
      <c r="BD195" s="69" t="str">
        <f t="shared" si="111"/>
        <v/>
      </c>
      <c r="BE195" s="69" t="str">
        <f t="shared" si="124"/>
        <v/>
      </c>
      <c r="BT195" s="138" t="str">
        <f t="shared" ca="1" si="125"/>
        <v/>
      </c>
      <c r="BU195" s="139" t="str">
        <f t="shared" ca="1" si="126"/>
        <v/>
      </c>
      <c r="BW195" s="138" t="str">
        <f t="shared" si="127"/>
        <v/>
      </c>
      <c r="BX195" s="104" t="str">
        <f t="shared" si="128"/>
        <v/>
      </c>
      <c r="BY195" s="139" t="str">
        <f t="shared" si="129"/>
        <v/>
      </c>
      <c r="CA195" s="138" t="str">
        <f t="shared" si="130"/>
        <v/>
      </c>
      <c r="CB195" s="104" t="str">
        <f t="shared" si="131"/>
        <v/>
      </c>
      <c r="CC195" s="139" t="str">
        <f t="shared" si="132"/>
        <v/>
      </c>
      <c r="CE195" s="162" t="str">
        <f t="shared" si="133"/>
        <v/>
      </c>
      <c r="CF195" s="163" t="str">
        <f t="shared" si="134"/>
        <v/>
      </c>
      <c r="CG195" s="164" t="str">
        <f t="shared" si="135"/>
        <v/>
      </c>
      <c r="CI195" s="162" t="str">
        <f t="shared" si="136"/>
        <v/>
      </c>
      <c r="CJ195" s="163" t="str">
        <f t="shared" si="139"/>
        <v/>
      </c>
      <c r="CK195" s="164" t="str">
        <f t="shared" si="140"/>
        <v/>
      </c>
      <c r="CM195" s="169" t="str">
        <f t="shared" si="137"/>
        <v/>
      </c>
      <c r="CN195" s="139" t="str">
        <f t="shared" si="138"/>
        <v/>
      </c>
      <c r="CP195" s="41" t="str">
        <f>IF($CM195="", "", COUNTIF($CM$11:$CM$3035, "&lt;"&amp;$CM195)+1+COUNTIF($CM$11:$CM195, $CM195)-1)</f>
        <v/>
      </c>
    </row>
    <row r="196" spans="1:94" x14ac:dyDescent="0.25">
      <c r="A196" s="40"/>
      <c r="B196" s="82" t="str">
        <f>IF($I196="", "", IFERROR(INDEX('Job Database'!$AE$11:$AE$3035, MATCH($I196, 'Job Database'!$X$11:$X$3035, 0)), ""))</f>
        <v/>
      </c>
      <c r="C196" s="69" t="str">
        <f>IF($I196="", "", IF(COUNTIF('Job Database'!$X$11:$X$3035, $I196)=0, $AC$5, $AC$4))</f>
        <v/>
      </c>
      <c r="D196" s="40"/>
      <c r="E196" s="85" t="str">
        <f>IF($I196="", "", IF(IFERROR(INDEX('Job Database'!$M$11:$M$3035, MATCH($I196, 'Job Database'!$X$11:$X$3035, 0)), "")="", "", IFERROR(INDEX('Job Database'!$M$11:$M$3035, MATCH($I196, 'Job Database'!$X$11:$X$3035, 0)), "")))</f>
        <v/>
      </c>
      <c r="F196" s="40"/>
      <c r="G196" s="88" t="str">
        <f t="shared" si="112"/>
        <v/>
      </c>
      <c r="H196" s="40"/>
      <c r="I196" s="24"/>
      <c r="J196" s="34"/>
      <c r="K196" s="106"/>
      <c r="L196" s="79"/>
      <c r="M196" s="34"/>
      <c r="N196" s="79"/>
      <c r="O196" s="31"/>
      <c r="P196" s="53"/>
      <c r="Q196" s="40"/>
      <c r="S196" s="41" t="str">
        <f t="shared" si="100"/>
        <v/>
      </c>
      <c r="T196" s="41" t="str">
        <f t="shared" si="101"/>
        <v/>
      </c>
      <c r="U196" s="41" t="str">
        <f t="shared" si="113"/>
        <v/>
      </c>
      <c r="W196" s="74" t="str">
        <f>IF('Job Database'!$X196="", "", 'Job Database'!$X196)</f>
        <v/>
      </c>
      <c r="Y196" s="41" t="str">
        <f>IF($W196="", "", IF(COUNTIF($I$11:$I$3035, $W196)&gt;0, "", MAX($Y$10:$Y195)+1))</f>
        <v/>
      </c>
      <c r="Z196" s="41">
        <v>186</v>
      </c>
      <c r="AA196" s="58" t="str">
        <f t="shared" si="114"/>
        <v/>
      </c>
      <c r="AC196" s="41" t="str">
        <f t="shared" si="102"/>
        <v/>
      </c>
      <c r="AE196" s="41" t="str">
        <f t="shared" si="115"/>
        <v/>
      </c>
      <c r="AJ196" s="154" t="str">
        <f t="shared" si="116"/>
        <v/>
      </c>
      <c r="AL196" s="120" t="str">
        <f t="shared" si="117"/>
        <v/>
      </c>
      <c r="AM196" s="104" t="str">
        <f t="shared" si="118"/>
        <v/>
      </c>
      <c r="AN196" s="104" t="str">
        <f t="shared" si="119"/>
        <v/>
      </c>
      <c r="AO196" s="104" t="str">
        <f t="shared" si="103"/>
        <v/>
      </c>
      <c r="AP196" s="104" t="str">
        <f t="shared" si="104"/>
        <v/>
      </c>
      <c r="AQ196" s="121" t="str">
        <f t="shared" si="120"/>
        <v/>
      </c>
      <c r="AS196" s="88" t="str">
        <f t="shared" si="105"/>
        <v/>
      </c>
      <c r="AT196" s="68" t="str">
        <f t="shared" si="121"/>
        <v/>
      </c>
      <c r="AU196" s="68" t="str">
        <f t="shared" si="122"/>
        <v/>
      </c>
      <c r="AV196" s="68" t="str">
        <f t="shared" si="123"/>
        <v/>
      </c>
      <c r="AW196" s="88" t="str">
        <f t="shared" si="106"/>
        <v/>
      </c>
      <c r="AZ196" s="88" t="str">
        <f t="shared" si="107"/>
        <v/>
      </c>
      <c r="BA196" s="68" t="str">
        <f t="shared" si="108"/>
        <v/>
      </c>
      <c r="BB196" s="68" t="str">
        <f t="shared" si="109"/>
        <v/>
      </c>
      <c r="BC196" s="68" t="str">
        <f t="shared" si="110"/>
        <v/>
      </c>
      <c r="BD196" s="69" t="str">
        <f t="shared" si="111"/>
        <v/>
      </c>
      <c r="BE196" s="69" t="str">
        <f t="shared" si="124"/>
        <v/>
      </c>
      <c r="BT196" s="138" t="str">
        <f t="shared" ca="1" si="125"/>
        <v/>
      </c>
      <c r="BU196" s="139" t="str">
        <f t="shared" ca="1" si="126"/>
        <v/>
      </c>
      <c r="BW196" s="138" t="str">
        <f t="shared" si="127"/>
        <v/>
      </c>
      <c r="BX196" s="104" t="str">
        <f t="shared" si="128"/>
        <v/>
      </c>
      <c r="BY196" s="139" t="str">
        <f t="shared" si="129"/>
        <v/>
      </c>
      <c r="CA196" s="138" t="str">
        <f t="shared" si="130"/>
        <v/>
      </c>
      <c r="CB196" s="104" t="str">
        <f t="shared" si="131"/>
        <v/>
      </c>
      <c r="CC196" s="139" t="str">
        <f t="shared" si="132"/>
        <v/>
      </c>
      <c r="CE196" s="162" t="str">
        <f t="shared" si="133"/>
        <v/>
      </c>
      <c r="CF196" s="163" t="str">
        <f t="shared" si="134"/>
        <v/>
      </c>
      <c r="CG196" s="164" t="str">
        <f t="shared" si="135"/>
        <v/>
      </c>
      <c r="CI196" s="162" t="str">
        <f t="shared" si="136"/>
        <v/>
      </c>
      <c r="CJ196" s="163" t="str">
        <f t="shared" si="139"/>
        <v/>
      </c>
      <c r="CK196" s="164" t="str">
        <f t="shared" si="140"/>
        <v/>
      </c>
      <c r="CM196" s="169" t="str">
        <f t="shared" si="137"/>
        <v/>
      </c>
      <c r="CN196" s="139" t="str">
        <f t="shared" si="138"/>
        <v/>
      </c>
      <c r="CP196" s="41" t="str">
        <f>IF($CM196="", "", COUNTIF($CM$11:$CM$3035, "&lt;"&amp;$CM196)+1+COUNTIF($CM$11:$CM196, $CM196)-1)</f>
        <v/>
      </c>
    </row>
    <row r="197" spans="1:94" x14ac:dyDescent="0.25">
      <c r="A197" s="40"/>
      <c r="B197" s="82" t="str">
        <f>IF($I197="", "", IFERROR(INDEX('Job Database'!$AE$11:$AE$3035, MATCH($I197, 'Job Database'!$X$11:$X$3035, 0)), ""))</f>
        <v/>
      </c>
      <c r="C197" s="69" t="str">
        <f>IF($I197="", "", IF(COUNTIF('Job Database'!$X$11:$X$3035, $I197)=0, $AC$5, $AC$4))</f>
        <v/>
      </c>
      <c r="D197" s="40"/>
      <c r="E197" s="85" t="str">
        <f>IF($I197="", "", IF(IFERROR(INDEX('Job Database'!$M$11:$M$3035, MATCH($I197, 'Job Database'!$X$11:$X$3035, 0)), "")="", "", IFERROR(INDEX('Job Database'!$M$11:$M$3035, MATCH($I197, 'Job Database'!$X$11:$X$3035, 0)), "")))</f>
        <v/>
      </c>
      <c r="F197" s="40"/>
      <c r="G197" s="88" t="str">
        <f t="shared" si="112"/>
        <v/>
      </c>
      <c r="H197" s="40"/>
      <c r="I197" s="24"/>
      <c r="J197" s="34"/>
      <c r="K197" s="106"/>
      <c r="L197" s="79"/>
      <c r="M197" s="34"/>
      <c r="N197" s="79"/>
      <c r="O197" s="31"/>
      <c r="P197" s="53"/>
      <c r="Q197" s="40"/>
      <c r="S197" s="41" t="str">
        <f t="shared" si="100"/>
        <v/>
      </c>
      <c r="T197" s="41" t="str">
        <f t="shared" si="101"/>
        <v/>
      </c>
      <c r="U197" s="41" t="str">
        <f t="shared" si="113"/>
        <v/>
      </c>
      <c r="W197" s="74" t="str">
        <f>IF('Job Database'!$X197="", "", 'Job Database'!$X197)</f>
        <v/>
      </c>
      <c r="Y197" s="41" t="str">
        <f>IF($W197="", "", IF(COUNTIF($I$11:$I$3035, $W197)&gt;0, "", MAX($Y$10:$Y196)+1))</f>
        <v/>
      </c>
      <c r="Z197" s="41">
        <v>187</v>
      </c>
      <c r="AA197" s="58" t="str">
        <f t="shared" si="114"/>
        <v/>
      </c>
      <c r="AC197" s="41" t="str">
        <f t="shared" si="102"/>
        <v/>
      </c>
      <c r="AE197" s="41" t="str">
        <f t="shared" si="115"/>
        <v/>
      </c>
      <c r="AJ197" s="154" t="str">
        <f t="shared" si="116"/>
        <v/>
      </c>
      <c r="AL197" s="120" t="str">
        <f t="shared" si="117"/>
        <v/>
      </c>
      <c r="AM197" s="104" t="str">
        <f t="shared" si="118"/>
        <v/>
      </c>
      <c r="AN197" s="104" t="str">
        <f t="shared" si="119"/>
        <v/>
      </c>
      <c r="AO197" s="104" t="str">
        <f t="shared" si="103"/>
        <v/>
      </c>
      <c r="AP197" s="104" t="str">
        <f t="shared" si="104"/>
        <v/>
      </c>
      <c r="AQ197" s="121" t="str">
        <f t="shared" si="120"/>
        <v/>
      </c>
      <c r="AS197" s="88" t="str">
        <f t="shared" si="105"/>
        <v/>
      </c>
      <c r="AT197" s="68" t="str">
        <f t="shared" si="121"/>
        <v/>
      </c>
      <c r="AU197" s="68" t="str">
        <f t="shared" si="122"/>
        <v/>
      </c>
      <c r="AV197" s="68" t="str">
        <f t="shared" si="123"/>
        <v/>
      </c>
      <c r="AW197" s="88" t="str">
        <f t="shared" si="106"/>
        <v/>
      </c>
      <c r="AZ197" s="88" t="str">
        <f t="shared" si="107"/>
        <v/>
      </c>
      <c r="BA197" s="68" t="str">
        <f t="shared" si="108"/>
        <v/>
      </c>
      <c r="BB197" s="68" t="str">
        <f t="shared" si="109"/>
        <v/>
      </c>
      <c r="BC197" s="68" t="str">
        <f t="shared" si="110"/>
        <v/>
      </c>
      <c r="BD197" s="69" t="str">
        <f t="shared" si="111"/>
        <v/>
      </c>
      <c r="BE197" s="69" t="str">
        <f t="shared" si="124"/>
        <v/>
      </c>
      <c r="BT197" s="138" t="str">
        <f t="shared" ca="1" si="125"/>
        <v/>
      </c>
      <c r="BU197" s="139" t="str">
        <f t="shared" ca="1" si="126"/>
        <v/>
      </c>
      <c r="BW197" s="138" t="str">
        <f t="shared" si="127"/>
        <v/>
      </c>
      <c r="BX197" s="104" t="str">
        <f t="shared" si="128"/>
        <v/>
      </c>
      <c r="BY197" s="139" t="str">
        <f t="shared" si="129"/>
        <v/>
      </c>
      <c r="CA197" s="138" t="str">
        <f t="shared" si="130"/>
        <v/>
      </c>
      <c r="CB197" s="104" t="str">
        <f t="shared" si="131"/>
        <v/>
      </c>
      <c r="CC197" s="139" t="str">
        <f t="shared" si="132"/>
        <v/>
      </c>
      <c r="CE197" s="162" t="str">
        <f t="shared" si="133"/>
        <v/>
      </c>
      <c r="CF197" s="163" t="str">
        <f t="shared" si="134"/>
        <v/>
      </c>
      <c r="CG197" s="164" t="str">
        <f t="shared" si="135"/>
        <v/>
      </c>
      <c r="CI197" s="162" t="str">
        <f t="shared" si="136"/>
        <v/>
      </c>
      <c r="CJ197" s="163" t="str">
        <f t="shared" si="139"/>
        <v/>
      </c>
      <c r="CK197" s="164" t="str">
        <f t="shared" si="140"/>
        <v/>
      </c>
      <c r="CM197" s="169" t="str">
        <f t="shared" si="137"/>
        <v/>
      </c>
      <c r="CN197" s="139" t="str">
        <f t="shared" si="138"/>
        <v/>
      </c>
      <c r="CP197" s="41" t="str">
        <f>IF($CM197="", "", COUNTIF($CM$11:$CM$3035, "&lt;"&amp;$CM197)+1+COUNTIF($CM$11:$CM197, $CM197)-1)</f>
        <v/>
      </c>
    </row>
    <row r="198" spans="1:94" x14ac:dyDescent="0.25">
      <c r="A198" s="40"/>
      <c r="B198" s="82" t="str">
        <f>IF($I198="", "", IFERROR(INDEX('Job Database'!$AE$11:$AE$3035, MATCH($I198, 'Job Database'!$X$11:$X$3035, 0)), ""))</f>
        <v/>
      </c>
      <c r="C198" s="69" t="str">
        <f>IF($I198="", "", IF(COUNTIF('Job Database'!$X$11:$X$3035, $I198)=0, $AC$5, $AC$4))</f>
        <v/>
      </c>
      <c r="D198" s="40"/>
      <c r="E198" s="85" t="str">
        <f>IF($I198="", "", IF(IFERROR(INDEX('Job Database'!$M$11:$M$3035, MATCH($I198, 'Job Database'!$X$11:$X$3035, 0)), "")="", "", IFERROR(INDEX('Job Database'!$M$11:$M$3035, MATCH($I198, 'Job Database'!$X$11:$X$3035, 0)), "")))</f>
        <v/>
      </c>
      <c r="F198" s="40"/>
      <c r="G198" s="88" t="str">
        <f t="shared" si="112"/>
        <v/>
      </c>
      <c r="H198" s="40"/>
      <c r="I198" s="24"/>
      <c r="J198" s="34"/>
      <c r="K198" s="106"/>
      <c r="L198" s="79"/>
      <c r="M198" s="34"/>
      <c r="N198" s="79"/>
      <c r="O198" s="31"/>
      <c r="P198" s="53"/>
      <c r="Q198" s="40"/>
      <c r="S198" s="41" t="str">
        <f t="shared" si="100"/>
        <v/>
      </c>
      <c r="T198" s="41" t="str">
        <f t="shared" si="101"/>
        <v/>
      </c>
      <c r="U198" s="41" t="str">
        <f t="shared" si="113"/>
        <v/>
      </c>
      <c r="W198" s="74" t="str">
        <f>IF('Job Database'!$X198="", "", 'Job Database'!$X198)</f>
        <v/>
      </c>
      <c r="Y198" s="41" t="str">
        <f>IF($W198="", "", IF(COUNTIF($I$11:$I$3035, $W198)&gt;0, "", MAX($Y$10:$Y197)+1))</f>
        <v/>
      </c>
      <c r="Z198" s="41">
        <v>188</v>
      </c>
      <c r="AA198" s="58" t="str">
        <f t="shared" si="114"/>
        <v/>
      </c>
      <c r="AC198" s="41" t="str">
        <f t="shared" si="102"/>
        <v/>
      </c>
      <c r="AE198" s="41" t="str">
        <f t="shared" si="115"/>
        <v/>
      </c>
      <c r="AJ198" s="154" t="str">
        <f t="shared" si="116"/>
        <v/>
      </c>
      <c r="AL198" s="120" t="str">
        <f t="shared" si="117"/>
        <v/>
      </c>
      <c r="AM198" s="104" t="str">
        <f t="shared" si="118"/>
        <v/>
      </c>
      <c r="AN198" s="104" t="str">
        <f t="shared" si="119"/>
        <v/>
      </c>
      <c r="AO198" s="104" t="str">
        <f t="shared" si="103"/>
        <v/>
      </c>
      <c r="AP198" s="104" t="str">
        <f t="shared" si="104"/>
        <v/>
      </c>
      <c r="AQ198" s="121" t="str">
        <f t="shared" si="120"/>
        <v/>
      </c>
      <c r="AS198" s="88" t="str">
        <f t="shared" si="105"/>
        <v/>
      </c>
      <c r="AT198" s="68" t="str">
        <f t="shared" si="121"/>
        <v/>
      </c>
      <c r="AU198" s="68" t="str">
        <f t="shared" si="122"/>
        <v/>
      </c>
      <c r="AV198" s="68" t="str">
        <f t="shared" si="123"/>
        <v/>
      </c>
      <c r="AW198" s="88" t="str">
        <f t="shared" si="106"/>
        <v/>
      </c>
      <c r="AZ198" s="88" t="str">
        <f t="shared" si="107"/>
        <v/>
      </c>
      <c r="BA198" s="68" t="str">
        <f t="shared" si="108"/>
        <v/>
      </c>
      <c r="BB198" s="68" t="str">
        <f t="shared" si="109"/>
        <v/>
      </c>
      <c r="BC198" s="68" t="str">
        <f t="shared" si="110"/>
        <v/>
      </c>
      <c r="BD198" s="69" t="str">
        <f t="shared" si="111"/>
        <v/>
      </c>
      <c r="BE198" s="69" t="str">
        <f t="shared" si="124"/>
        <v/>
      </c>
      <c r="BT198" s="138" t="str">
        <f t="shared" ca="1" si="125"/>
        <v/>
      </c>
      <c r="BU198" s="139" t="str">
        <f t="shared" ca="1" si="126"/>
        <v/>
      </c>
      <c r="BW198" s="138" t="str">
        <f t="shared" si="127"/>
        <v/>
      </c>
      <c r="BX198" s="104" t="str">
        <f t="shared" si="128"/>
        <v/>
      </c>
      <c r="BY198" s="139" t="str">
        <f t="shared" si="129"/>
        <v/>
      </c>
      <c r="CA198" s="138" t="str">
        <f t="shared" si="130"/>
        <v/>
      </c>
      <c r="CB198" s="104" t="str">
        <f t="shared" si="131"/>
        <v/>
      </c>
      <c r="CC198" s="139" t="str">
        <f t="shared" si="132"/>
        <v/>
      </c>
      <c r="CE198" s="162" t="str">
        <f t="shared" si="133"/>
        <v/>
      </c>
      <c r="CF198" s="163" t="str">
        <f t="shared" si="134"/>
        <v/>
      </c>
      <c r="CG198" s="164" t="str">
        <f t="shared" si="135"/>
        <v/>
      </c>
      <c r="CI198" s="162" t="str">
        <f t="shared" si="136"/>
        <v/>
      </c>
      <c r="CJ198" s="163" t="str">
        <f t="shared" si="139"/>
        <v/>
      </c>
      <c r="CK198" s="164" t="str">
        <f t="shared" si="140"/>
        <v/>
      </c>
      <c r="CM198" s="169" t="str">
        <f t="shared" si="137"/>
        <v/>
      </c>
      <c r="CN198" s="139" t="str">
        <f t="shared" si="138"/>
        <v/>
      </c>
      <c r="CP198" s="41" t="str">
        <f>IF($CM198="", "", COUNTIF($CM$11:$CM$3035, "&lt;"&amp;$CM198)+1+COUNTIF($CM$11:$CM198, $CM198)-1)</f>
        <v/>
      </c>
    </row>
    <row r="199" spans="1:94" x14ac:dyDescent="0.25">
      <c r="A199" s="40"/>
      <c r="B199" s="82" t="str">
        <f>IF($I199="", "", IFERROR(INDEX('Job Database'!$AE$11:$AE$3035, MATCH($I199, 'Job Database'!$X$11:$X$3035, 0)), ""))</f>
        <v/>
      </c>
      <c r="C199" s="69" t="str">
        <f>IF($I199="", "", IF(COUNTIF('Job Database'!$X$11:$X$3035, $I199)=0, $AC$5, $AC$4))</f>
        <v/>
      </c>
      <c r="D199" s="40"/>
      <c r="E199" s="85" t="str">
        <f>IF($I199="", "", IF(IFERROR(INDEX('Job Database'!$M$11:$M$3035, MATCH($I199, 'Job Database'!$X$11:$X$3035, 0)), "")="", "", IFERROR(INDEX('Job Database'!$M$11:$M$3035, MATCH($I199, 'Job Database'!$X$11:$X$3035, 0)), "")))</f>
        <v/>
      </c>
      <c r="F199" s="40"/>
      <c r="G199" s="88" t="str">
        <f t="shared" si="112"/>
        <v/>
      </c>
      <c r="H199" s="40"/>
      <c r="I199" s="24"/>
      <c r="J199" s="34"/>
      <c r="K199" s="106"/>
      <c r="L199" s="79"/>
      <c r="M199" s="34"/>
      <c r="N199" s="79"/>
      <c r="O199" s="31"/>
      <c r="P199" s="53"/>
      <c r="Q199" s="40"/>
      <c r="S199" s="41" t="str">
        <f t="shared" si="100"/>
        <v/>
      </c>
      <c r="T199" s="41" t="str">
        <f t="shared" si="101"/>
        <v/>
      </c>
      <c r="U199" s="41" t="str">
        <f t="shared" si="113"/>
        <v/>
      </c>
      <c r="W199" s="74" t="str">
        <f>IF('Job Database'!$X199="", "", 'Job Database'!$X199)</f>
        <v/>
      </c>
      <c r="Y199" s="41" t="str">
        <f>IF($W199="", "", IF(COUNTIF($I$11:$I$3035, $W199)&gt;0, "", MAX($Y$10:$Y198)+1))</f>
        <v/>
      </c>
      <c r="Z199" s="41">
        <v>189</v>
      </c>
      <c r="AA199" s="58" t="str">
        <f t="shared" si="114"/>
        <v/>
      </c>
      <c r="AC199" s="41" t="str">
        <f t="shared" si="102"/>
        <v/>
      </c>
      <c r="AE199" s="41" t="str">
        <f t="shared" si="115"/>
        <v/>
      </c>
      <c r="AJ199" s="154" t="str">
        <f t="shared" si="116"/>
        <v/>
      </c>
      <c r="AL199" s="120" t="str">
        <f t="shared" si="117"/>
        <v/>
      </c>
      <c r="AM199" s="104" t="str">
        <f t="shared" si="118"/>
        <v/>
      </c>
      <c r="AN199" s="104" t="str">
        <f t="shared" si="119"/>
        <v/>
      </c>
      <c r="AO199" s="104" t="str">
        <f t="shared" si="103"/>
        <v/>
      </c>
      <c r="AP199" s="104" t="str">
        <f t="shared" si="104"/>
        <v/>
      </c>
      <c r="AQ199" s="121" t="str">
        <f t="shared" si="120"/>
        <v/>
      </c>
      <c r="AS199" s="88" t="str">
        <f t="shared" si="105"/>
        <v/>
      </c>
      <c r="AT199" s="68" t="str">
        <f t="shared" si="121"/>
        <v/>
      </c>
      <c r="AU199" s="68" t="str">
        <f t="shared" si="122"/>
        <v/>
      </c>
      <c r="AV199" s="68" t="str">
        <f t="shared" si="123"/>
        <v/>
      </c>
      <c r="AW199" s="88" t="str">
        <f t="shared" si="106"/>
        <v/>
      </c>
      <c r="AZ199" s="88" t="str">
        <f t="shared" si="107"/>
        <v/>
      </c>
      <c r="BA199" s="68" t="str">
        <f t="shared" si="108"/>
        <v/>
      </c>
      <c r="BB199" s="68" t="str">
        <f t="shared" si="109"/>
        <v/>
      </c>
      <c r="BC199" s="68" t="str">
        <f t="shared" si="110"/>
        <v/>
      </c>
      <c r="BD199" s="69" t="str">
        <f t="shared" si="111"/>
        <v/>
      </c>
      <c r="BE199" s="69" t="str">
        <f t="shared" si="124"/>
        <v/>
      </c>
      <c r="BT199" s="138" t="str">
        <f t="shared" ca="1" si="125"/>
        <v/>
      </c>
      <c r="BU199" s="139" t="str">
        <f t="shared" ca="1" si="126"/>
        <v/>
      </c>
      <c r="BW199" s="138" t="str">
        <f t="shared" si="127"/>
        <v/>
      </c>
      <c r="BX199" s="104" t="str">
        <f t="shared" si="128"/>
        <v/>
      </c>
      <c r="BY199" s="139" t="str">
        <f t="shared" si="129"/>
        <v/>
      </c>
      <c r="CA199" s="138" t="str">
        <f t="shared" si="130"/>
        <v/>
      </c>
      <c r="CB199" s="104" t="str">
        <f t="shared" si="131"/>
        <v/>
      </c>
      <c r="CC199" s="139" t="str">
        <f t="shared" si="132"/>
        <v/>
      </c>
      <c r="CE199" s="162" t="str">
        <f t="shared" si="133"/>
        <v/>
      </c>
      <c r="CF199" s="163" t="str">
        <f t="shared" si="134"/>
        <v/>
      </c>
      <c r="CG199" s="164" t="str">
        <f t="shared" si="135"/>
        <v/>
      </c>
      <c r="CI199" s="162" t="str">
        <f t="shared" si="136"/>
        <v/>
      </c>
      <c r="CJ199" s="163" t="str">
        <f t="shared" si="139"/>
        <v/>
      </c>
      <c r="CK199" s="164" t="str">
        <f t="shared" si="140"/>
        <v/>
      </c>
      <c r="CM199" s="169" t="str">
        <f t="shared" si="137"/>
        <v/>
      </c>
      <c r="CN199" s="139" t="str">
        <f t="shared" si="138"/>
        <v/>
      </c>
      <c r="CP199" s="41" t="str">
        <f>IF($CM199="", "", COUNTIF($CM$11:$CM$3035, "&lt;"&amp;$CM199)+1+COUNTIF($CM$11:$CM199, $CM199)-1)</f>
        <v/>
      </c>
    </row>
    <row r="200" spans="1:94" x14ac:dyDescent="0.25">
      <c r="A200" s="40"/>
      <c r="B200" s="82" t="str">
        <f>IF($I200="", "", IFERROR(INDEX('Job Database'!$AE$11:$AE$3035, MATCH($I200, 'Job Database'!$X$11:$X$3035, 0)), ""))</f>
        <v/>
      </c>
      <c r="C200" s="69" t="str">
        <f>IF($I200="", "", IF(COUNTIF('Job Database'!$X$11:$X$3035, $I200)=0, $AC$5, $AC$4))</f>
        <v/>
      </c>
      <c r="D200" s="40"/>
      <c r="E200" s="85" t="str">
        <f>IF($I200="", "", IF(IFERROR(INDEX('Job Database'!$M$11:$M$3035, MATCH($I200, 'Job Database'!$X$11:$X$3035, 0)), "")="", "", IFERROR(INDEX('Job Database'!$M$11:$M$3035, MATCH($I200, 'Job Database'!$X$11:$X$3035, 0)), "")))</f>
        <v/>
      </c>
      <c r="F200" s="40"/>
      <c r="G200" s="88" t="str">
        <f t="shared" si="112"/>
        <v/>
      </c>
      <c r="H200" s="40"/>
      <c r="I200" s="24"/>
      <c r="J200" s="34"/>
      <c r="K200" s="106"/>
      <c r="L200" s="79"/>
      <c r="M200" s="34"/>
      <c r="N200" s="79"/>
      <c r="O200" s="31"/>
      <c r="P200" s="53"/>
      <c r="Q200" s="40"/>
      <c r="S200" s="41" t="str">
        <f t="shared" si="100"/>
        <v/>
      </c>
      <c r="T200" s="41" t="str">
        <f t="shared" si="101"/>
        <v/>
      </c>
      <c r="U200" s="41" t="str">
        <f t="shared" si="113"/>
        <v/>
      </c>
      <c r="W200" s="74" t="str">
        <f>IF('Job Database'!$X200="", "", 'Job Database'!$X200)</f>
        <v/>
      </c>
      <c r="Y200" s="41" t="str">
        <f>IF($W200="", "", IF(COUNTIF($I$11:$I$3035, $W200)&gt;0, "", MAX($Y$10:$Y199)+1))</f>
        <v/>
      </c>
      <c r="Z200" s="41">
        <v>190</v>
      </c>
      <c r="AA200" s="58" t="str">
        <f t="shared" si="114"/>
        <v/>
      </c>
      <c r="AC200" s="41" t="str">
        <f t="shared" si="102"/>
        <v/>
      </c>
      <c r="AE200" s="41" t="str">
        <f t="shared" si="115"/>
        <v/>
      </c>
      <c r="AJ200" s="154" t="str">
        <f t="shared" si="116"/>
        <v/>
      </c>
      <c r="AL200" s="120" t="str">
        <f t="shared" si="117"/>
        <v/>
      </c>
      <c r="AM200" s="104" t="str">
        <f t="shared" si="118"/>
        <v/>
      </c>
      <c r="AN200" s="104" t="str">
        <f t="shared" si="119"/>
        <v/>
      </c>
      <c r="AO200" s="104" t="str">
        <f t="shared" si="103"/>
        <v/>
      </c>
      <c r="AP200" s="104" t="str">
        <f t="shared" si="104"/>
        <v/>
      </c>
      <c r="AQ200" s="121" t="str">
        <f t="shared" si="120"/>
        <v/>
      </c>
      <c r="AS200" s="88" t="str">
        <f t="shared" si="105"/>
        <v/>
      </c>
      <c r="AT200" s="68" t="str">
        <f t="shared" si="121"/>
        <v/>
      </c>
      <c r="AU200" s="68" t="str">
        <f t="shared" si="122"/>
        <v/>
      </c>
      <c r="AV200" s="68" t="str">
        <f t="shared" si="123"/>
        <v/>
      </c>
      <c r="AW200" s="88" t="str">
        <f t="shared" si="106"/>
        <v/>
      </c>
      <c r="AZ200" s="88" t="str">
        <f t="shared" si="107"/>
        <v/>
      </c>
      <c r="BA200" s="68" t="str">
        <f t="shared" si="108"/>
        <v/>
      </c>
      <c r="BB200" s="68" t="str">
        <f t="shared" si="109"/>
        <v/>
      </c>
      <c r="BC200" s="68" t="str">
        <f t="shared" si="110"/>
        <v/>
      </c>
      <c r="BD200" s="69" t="str">
        <f t="shared" si="111"/>
        <v/>
      </c>
      <c r="BE200" s="69" t="str">
        <f t="shared" si="124"/>
        <v/>
      </c>
      <c r="BT200" s="138" t="str">
        <f t="shared" ca="1" si="125"/>
        <v/>
      </c>
      <c r="BU200" s="139" t="str">
        <f t="shared" ca="1" si="126"/>
        <v/>
      </c>
      <c r="BW200" s="138" t="str">
        <f t="shared" si="127"/>
        <v/>
      </c>
      <c r="BX200" s="104" t="str">
        <f t="shared" si="128"/>
        <v/>
      </c>
      <c r="BY200" s="139" t="str">
        <f t="shared" si="129"/>
        <v/>
      </c>
      <c r="CA200" s="138" t="str">
        <f t="shared" si="130"/>
        <v/>
      </c>
      <c r="CB200" s="104" t="str">
        <f t="shared" si="131"/>
        <v/>
      </c>
      <c r="CC200" s="139" t="str">
        <f t="shared" si="132"/>
        <v/>
      </c>
      <c r="CE200" s="162" t="str">
        <f t="shared" si="133"/>
        <v/>
      </c>
      <c r="CF200" s="163" t="str">
        <f t="shared" si="134"/>
        <v/>
      </c>
      <c r="CG200" s="164" t="str">
        <f t="shared" si="135"/>
        <v/>
      </c>
      <c r="CI200" s="162" t="str">
        <f t="shared" si="136"/>
        <v/>
      </c>
      <c r="CJ200" s="163" t="str">
        <f t="shared" si="139"/>
        <v/>
      </c>
      <c r="CK200" s="164" t="str">
        <f t="shared" si="140"/>
        <v/>
      </c>
      <c r="CM200" s="169" t="str">
        <f t="shared" si="137"/>
        <v/>
      </c>
      <c r="CN200" s="139" t="str">
        <f t="shared" si="138"/>
        <v/>
      </c>
      <c r="CP200" s="41" t="str">
        <f>IF($CM200="", "", COUNTIF($CM$11:$CM$3035, "&lt;"&amp;$CM200)+1+COUNTIF($CM$11:$CM200, $CM200)-1)</f>
        <v/>
      </c>
    </row>
    <row r="201" spans="1:94" x14ac:dyDescent="0.25">
      <c r="A201" s="40"/>
      <c r="B201" s="82" t="str">
        <f>IF($I201="", "", IFERROR(INDEX('Job Database'!$AE$11:$AE$3035, MATCH($I201, 'Job Database'!$X$11:$X$3035, 0)), ""))</f>
        <v/>
      </c>
      <c r="C201" s="69" t="str">
        <f>IF($I201="", "", IF(COUNTIF('Job Database'!$X$11:$X$3035, $I201)=0, $AC$5, $AC$4))</f>
        <v/>
      </c>
      <c r="D201" s="40"/>
      <c r="E201" s="85" t="str">
        <f>IF($I201="", "", IF(IFERROR(INDEX('Job Database'!$M$11:$M$3035, MATCH($I201, 'Job Database'!$X$11:$X$3035, 0)), "")="", "", IFERROR(INDEX('Job Database'!$M$11:$M$3035, MATCH($I201, 'Job Database'!$X$11:$X$3035, 0)), "")))</f>
        <v/>
      </c>
      <c r="F201" s="40"/>
      <c r="G201" s="88" t="str">
        <f t="shared" si="112"/>
        <v/>
      </c>
      <c r="H201" s="40"/>
      <c r="I201" s="24"/>
      <c r="J201" s="34"/>
      <c r="K201" s="106"/>
      <c r="L201" s="79"/>
      <c r="M201" s="34"/>
      <c r="N201" s="79"/>
      <c r="O201" s="31"/>
      <c r="P201" s="53"/>
      <c r="Q201" s="40"/>
      <c r="S201" s="41" t="str">
        <f t="shared" si="100"/>
        <v/>
      </c>
      <c r="T201" s="41" t="str">
        <f t="shared" si="101"/>
        <v/>
      </c>
      <c r="U201" s="41" t="str">
        <f t="shared" si="113"/>
        <v/>
      </c>
      <c r="W201" s="74" t="str">
        <f>IF('Job Database'!$X201="", "", 'Job Database'!$X201)</f>
        <v/>
      </c>
      <c r="Y201" s="41" t="str">
        <f>IF($W201="", "", IF(COUNTIF($I$11:$I$3035, $W201)&gt;0, "", MAX($Y$10:$Y200)+1))</f>
        <v/>
      </c>
      <c r="Z201" s="41">
        <v>191</v>
      </c>
      <c r="AA201" s="58" t="str">
        <f t="shared" si="114"/>
        <v/>
      </c>
      <c r="AC201" s="41" t="str">
        <f t="shared" si="102"/>
        <v/>
      </c>
      <c r="AE201" s="41" t="str">
        <f t="shared" si="115"/>
        <v/>
      </c>
      <c r="AJ201" s="154" t="str">
        <f t="shared" si="116"/>
        <v/>
      </c>
      <c r="AL201" s="120" t="str">
        <f t="shared" si="117"/>
        <v/>
      </c>
      <c r="AM201" s="104" t="str">
        <f t="shared" si="118"/>
        <v/>
      </c>
      <c r="AN201" s="104" t="str">
        <f t="shared" si="119"/>
        <v/>
      </c>
      <c r="AO201" s="104" t="str">
        <f t="shared" si="103"/>
        <v/>
      </c>
      <c r="AP201" s="104" t="str">
        <f t="shared" si="104"/>
        <v/>
      </c>
      <c r="AQ201" s="121" t="str">
        <f t="shared" si="120"/>
        <v/>
      </c>
      <c r="AS201" s="88" t="str">
        <f t="shared" si="105"/>
        <v/>
      </c>
      <c r="AT201" s="68" t="str">
        <f t="shared" si="121"/>
        <v/>
      </c>
      <c r="AU201" s="68" t="str">
        <f t="shared" si="122"/>
        <v/>
      </c>
      <c r="AV201" s="68" t="str">
        <f t="shared" si="123"/>
        <v/>
      </c>
      <c r="AW201" s="88" t="str">
        <f t="shared" si="106"/>
        <v/>
      </c>
      <c r="AZ201" s="88" t="str">
        <f t="shared" si="107"/>
        <v/>
      </c>
      <c r="BA201" s="68" t="str">
        <f t="shared" si="108"/>
        <v/>
      </c>
      <c r="BB201" s="68" t="str">
        <f t="shared" si="109"/>
        <v/>
      </c>
      <c r="BC201" s="68" t="str">
        <f t="shared" si="110"/>
        <v/>
      </c>
      <c r="BD201" s="69" t="str">
        <f t="shared" si="111"/>
        <v/>
      </c>
      <c r="BE201" s="69" t="str">
        <f t="shared" si="124"/>
        <v/>
      </c>
      <c r="BT201" s="138" t="str">
        <f t="shared" ca="1" si="125"/>
        <v/>
      </c>
      <c r="BU201" s="139" t="str">
        <f t="shared" ca="1" si="126"/>
        <v/>
      </c>
      <c r="BW201" s="138" t="str">
        <f t="shared" si="127"/>
        <v/>
      </c>
      <c r="BX201" s="104" t="str">
        <f t="shared" si="128"/>
        <v/>
      </c>
      <c r="BY201" s="139" t="str">
        <f t="shared" si="129"/>
        <v/>
      </c>
      <c r="CA201" s="138" t="str">
        <f t="shared" si="130"/>
        <v/>
      </c>
      <c r="CB201" s="104" t="str">
        <f t="shared" si="131"/>
        <v/>
      </c>
      <c r="CC201" s="139" t="str">
        <f t="shared" si="132"/>
        <v/>
      </c>
      <c r="CE201" s="162" t="str">
        <f t="shared" si="133"/>
        <v/>
      </c>
      <c r="CF201" s="163" t="str">
        <f t="shared" si="134"/>
        <v/>
      </c>
      <c r="CG201" s="164" t="str">
        <f t="shared" si="135"/>
        <v/>
      </c>
      <c r="CI201" s="162" t="str">
        <f t="shared" si="136"/>
        <v/>
      </c>
      <c r="CJ201" s="163" t="str">
        <f t="shared" si="139"/>
        <v/>
      </c>
      <c r="CK201" s="164" t="str">
        <f t="shared" si="140"/>
        <v/>
      </c>
      <c r="CM201" s="169" t="str">
        <f t="shared" si="137"/>
        <v/>
      </c>
      <c r="CN201" s="139" t="str">
        <f t="shared" si="138"/>
        <v/>
      </c>
      <c r="CP201" s="41" t="str">
        <f>IF($CM201="", "", COUNTIF($CM$11:$CM$3035, "&lt;"&amp;$CM201)+1+COUNTIF($CM$11:$CM201, $CM201)-1)</f>
        <v/>
      </c>
    </row>
    <row r="202" spans="1:94" x14ac:dyDescent="0.25">
      <c r="A202" s="40"/>
      <c r="B202" s="82" t="str">
        <f>IF($I202="", "", IFERROR(INDEX('Job Database'!$AE$11:$AE$3035, MATCH($I202, 'Job Database'!$X$11:$X$3035, 0)), ""))</f>
        <v/>
      </c>
      <c r="C202" s="69" t="str">
        <f>IF($I202="", "", IF(COUNTIF('Job Database'!$X$11:$X$3035, $I202)=0, $AC$5, $AC$4))</f>
        <v/>
      </c>
      <c r="D202" s="40"/>
      <c r="E202" s="85" t="str">
        <f>IF($I202="", "", IF(IFERROR(INDEX('Job Database'!$M$11:$M$3035, MATCH($I202, 'Job Database'!$X$11:$X$3035, 0)), "")="", "", IFERROR(INDEX('Job Database'!$M$11:$M$3035, MATCH($I202, 'Job Database'!$X$11:$X$3035, 0)), "")))</f>
        <v/>
      </c>
      <c r="F202" s="40"/>
      <c r="G202" s="88" t="str">
        <f t="shared" si="112"/>
        <v/>
      </c>
      <c r="H202" s="40"/>
      <c r="I202" s="24"/>
      <c r="J202" s="34"/>
      <c r="K202" s="106"/>
      <c r="L202" s="79"/>
      <c r="M202" s="34"/>
      <c r="N202" s="79"/>
      <c r="O202" s="31"/>
      <c r="P202" s="53"/>
      <c r="Q202" s="40"/>
      <c r="S202" s="41" t="str">
        <f t="shared" si="100"/>
        <v/>
      </c>
      <c r="T202" s="41" t="str">
        <f t="shared" si="101"/>
        <v/>
      </c>
      <c r="U202" s="41" t="str">
        <f t="shared" si="113"/>
        <v/>
      </c>
      <c r="W202" s="74" t="str">
        <f>IF('Job Database'!$X202="", "", 'Job Database'!$X202)</f>
        <v/>
      </c>
      <c r="Y202" s="41" t="str">
        <f>IF($W202="", "", IF(COUNTIF($I$11:$I$3035, $W202)&gt;0, "", MAX($Y$10:$Y201)+1))</f>
        <v/>
      </c>
      <c r="Z202" s="41">
        <v>192</v>
      </c>
      <c r="AA202" s="58" t="str">
        <f t="shared" si="114"/>
        <v/>
      </c>
      <c r="AC202" s="41" t="str">
        <f t="shared" si="102"/>
        <v/>
      </c>
      <c r="AE202" s="41" t="str">
        <f t="shared" si="115"/>
        <v/>
      </c>
      <c r="AJ202" s="154" t="str">
        <f t="shared" si="116"/>
        <v/>
      </c>
      <c r="AL202" s="120" t="str">
        <f t="shared" si="117"/>
        <v/>
      </c>
      <c r="AM202" s="104" t="str">
        <f t="shared" si="118"/>
        <v/>
      </c>
      <c r="AN202" s="104" t="str">
        <f t="shared" si="119"/>
        <v/>
      </c>
      <c r="AO202" s="104" t="str">
        <f t="shared" si="103"/>
        <v/>
      </c>
      <c r="AP202" s="104" t="str">
        <f t="shared" si="104"/>
        <v/>
      </c>
      <c r="AQ202" s="121" t="str">
        <f t="shared" si="120"/>
        <v/>
      </c>
      <c r="AS202" s="88" t="str">
        <f t="shared" si="105"/>
        <v/>
      </c>
      <c r="AT202" s="68" t="str">
        <f t="shared" si="121"/>
        <v/>
      </c>
      <c r="AU202" s="68" t="str">
        <f t="shared" si="122"/>
        <v/>
      </c>
      <c r="AV202" s="68" t="str">
        <f t="shared" si="123"/>
        <v/>
      </c>
      <c r="AW202" s="88" t="str">
        <f t="shared" si="106"/>
        <v/>
      </c>
      <c r="AZ202" s="88" t="str">
        <f t="shared" si="107"/>
        <v/>
      </c>
      <c r="BA202" s="68" t="str">
        <f t="shared" si="108"/>
        <v/>
      </c>
      <c r="BB202" s="68" t="str">
        <f t="shared" si="109"/>
        <v/>
      </c>
      <c r="BC202" s="68" t="str">
        <f t="shared" si="110"/>
        <v/>
      </c>
      <c r="BD202" s="69" t="str">
        <f t="shared" si="111"/>
        <v/>
      </c>
      <c r="BE202" s="69" t="str">
        <f t="shared" si="124"/>
        <v/>
      </c>
      <c r="BT202" s="138" t="str">
        <f t="shared" ca="1" si="125"/>
        <v/>
      </c>
      <c r="BU202" s="139" t="str">
        <f t="shared" ca="1" si="126"/>
        <v/>
      </c>
      <c r="BW202" s="138" t="str">
        <f t="shared" si="127"/>
        <v/>
      </c>
      <c r="BX202" s="104" t="str">
        <f t="shared" si="128"/>
        <v/>
      </c>
      <c r="BY202" s="139" t="str">
        <f t="shared" si="129"/>
        <v/>
      </c>
      <c r="CA202" s="138" t="str">
        <f t="shared" si="130"/>
        <v/>
      </c>
      <c r="CB202" s="104" t="str">
        <f t="shared" si="131"/>
        <v/>
      </c>
      <c r="CC202" s="139" t="str">
        <f t="shared" si="132"/>
        <v/>
      </c>
      <c r="CE202" s="162" t="str">
        <f t="shared" si="133"/>
        <v/>
      </c>
      <c r="CF202" s="163" t="str">
        <f t="shared" si="134"/>
        <v/>
      </c>
      <c r="CG202" s="164" t="str">
        <f t="shared" si="135"/>
        <v/>
      </c>
      <c r="CI202" s="162" t="str">
        <f t="shared" si="136"/>
        <v/>
      </c>
      <c r="CJ202" s="163" t="str">
        <f t="shared" si="139"/>
        <v/>
      </c>
      <c r="CK202" s="164" t="str">
        <f t="shared" si="140"/>
        <v/>
      </c>
      <c r="CM202" s="169" t="str">
        <f t="shared" si="137"/>
        <v/>
      </c>
      <c r="CN202" s="139" t="str">
        <f t="shared" si="138"/>
        <v/>
      </c>
      <c r="CP202" s="41" t="str">
        <f>IF($CM202="", "", COUNTIF($CM$11:$CM$3035, "&lt;"&amp;$CM202)+1+COUNTIF($CM$11:$CM202, $CM202)-1)</f>
        <v/>
      </c>
    </row>
    <row r="203" spans="1:94" x14ac:dyDescent="0.25">
      <c r="A203" s="40"/>
      <c r="B203" s="82" t="str">
        <f>IF($I203="", "", IFERROR(INDEX('Job Database'!$AE$11:$AE$3035, MATCH($I203, 'Job Database'!$X$11:$X$3035, 0)), ""))</f>
        <v/>
      </c>
      <c r="C203" s="69" t="str">
        <f>IF($I203="", "", IF(COUNTIF('Job Database'!$X$11:$X$3035, $I203)=0, $AC$5, $AC$4))</f>
        <v/>
      </c>
      <c r="D203" s="40"/>
      <c r="E203" s="85" t="str">
        <f>IF($I203="", "", IF(IFERROR(INDEX('Job Database'!$M$11:$M$3035, MATCH($I203, 'Job Database'!$X$11:$X$3035, 0)), "")="", "", IFERROR(INDEX('Job Database'!$M$11:$M$3035, MATCH($I203, 'Job Database'!$X$11:$X$3035, 0)), "")))</f>
        <v/>
      </c>
      <c r="F203" s="40"/>
      <c r="G203" s="88" t="str">
        <f t="shared" si="112"/>
        <v/>
      </c>
      <c r="H203" s="40"/>
      <c r="I203" s="24"/>
      <c r="J203" s="34"/>
      <c r="K203" s="106"/>
      <c r="L203" s="79"/>
      <c r="M203" s="34"/>
      <c r="N203" s="79"/>
      <c r="O203" s="31"/>
      <c r="P203" s="53"/>
      <c r="Q203" s="40"/>
      <c r="S203" s="41" t="str">
        <f t="shared" ref="S203:S266" si="141">IF($K203="", "", IF($AG$5&lt;=$K203, "X", ""))</f>
        <v/>
      </c>
      <c r="T203" s="41" t="str">
        <f t="shared" ref="T203:T266" si="142">IF($K203="", "", IF($AG$5&gt;$K203, "X", ""))</f>
        <v/>
      </c>
      <c r="U203" s="41" t="str">
        <f t="shared" si="113"/>
        <v/>
      </c>
      <c r="W203" s="74" t="str">
        <f>IF('Job Database'!$X203="", "", 'Job Database'!$X203)</f>
        <v/>
      </c>
      <c r="Y203" s="41" t="str">
        <f>IF($W203="", "", IF(COUNTIF($I$11:$I$3035, $W203)&gt;0, "", MAX($Y$10:$Y202)+1))</f>
        <v/>
      </c>
      <c r="Z203" s="41">
        <v>193</v>
      </c>
      <c r="AA203" s="58" t="str">
        <f t="shared" si="114"/>
        <v/>
      </c>
      <c r="AC203" s="41" t="str">
        <f t="shared" ref="AC203:AC266" si="143">IF($I203="", "", IF(COUNTIF($W$11:$W$3035, $I203)=0, "X", ""))</f>
        <v/>
      </c>
      <c r="AE203" s="41" t="str">
        <f t="shared" si="115"/>
        <v/>
      </c>
      <c r="AJ203" s="154" t="str">
        <f t="shared" si="116"/>
        <v/>
      </c>
      <c r="AL203" s="120" t="str">
        <f t="shared" si="117"/>
        <v/>
      </c>
      <c r="AM203" s="104" t="str">
        <f t="shared" si="118"/>
        <v/>
      </c>
      <c r="AN203" s="104" t="str">
        <f t="shared" si="119"/>
        <v/>
      </c>
      <c r="AO203" s="104" t="str">
        <f t="shared" ref="AO203:AO266" si="144">IF(COUNTIF($AZ203:$BE203, $AZ$5)&gt;0, "X", "")</f>
        <v/>
      </c>
      <c r="AP203" s="104" t="str">
        <f t="shared" ref="AP203:AP266" si="145">IF(COUNTIF($AZ203:$BE203, $AZ$4)&gt;0, "X", "")</f>
        <v/>
      </c>
      <c r="AQ203" s="121" t="str">
        <f t="shared" si="120"/>
        <v/>
      </c>
      <c r="AS203" s="88" t="str">
        <f t="shared" ref="AS203:AS266" si="146">IF(OR(NOT(J203=""), E203="", NOT($O203=""), NOT($P203="")), "", NETWORKDAYS(E203, $AG$5, $BJ$34:$BJ$57))</f>
        <v/>
      </c>
      <c r="AT203" s="68" t="str">
        <f t="shared" si="121"/>
        <v/>
      </c>
      <c r="AU203" s="68" t="str">
        <f t="shared" si="122"/>
        <v/>
      </c>
      <c r="AV203" s="68" t="str">
        <f t="shared" si="123"/>
        <v/>
      </c>
      <c r="AW203" s="88" t="str">
        <f t="shared" ref="AW203:AW266" si="147">IF(OR(NOT(O203=""), N203="", NOT($O203=""), NOT($P203="")), "", NETWORKDAYS(N203, $AG$5, $BJ$34:$BJ$57))</f>
        <v/>
      </c>
      <c r="AZ203" s="88" t="str">
        <f t="shared" ref="AZ203:AZ266" si="148">IF(OR(AS203="", $U203="X"), "", IF(AS203&gt;=AS$7, $AZ$4, IF(AS203&gt;=AS$9, $AZ$5, "")))</f>
        <v/>
      </c>
      <c r="BA203" s="68" t="str">
        <f t="shared" ref="BA203:BA266" si="149">IF(OR(AT203="", $U203="X"), "", IF(AT203&gt;=AT$7, $AZ$4, IF(AT203&gt;=AT$9, $AZ$5, "")))</f>
        <v/>
      </c>
      <c r="BB203" s="68" t="str">
        <f t="shared" ref="BB203:BB266" si="150">IF(OR(AU203="", $U203="X"), "", IF(AU203&gt;=AU$7, $AZ$4, IF(AU203&gt;=AU$9, $AZ$5, "")))</f>
        <v/>
      </c>
      <c r="BC203" s="68" t="str">
        <f t="shared" ref="BC203:BC266" si="151">IF(OR(AV203="", $U203="X"), "", IF(AV203&gt;=AV$7, $AZ$4, IF(AV203&gt;=AV$9, $AZ$5, "")))</f>
        <v/>
      </c>
      <c r="BD203" s="69" t="str">
        <f t="shared" ref="BD203:BD266" si="152">IF(OR(AW203="", $U203="X"), "", IF(AW203&gt;=AW$7, $AZ$4, IF(AW203&gt;=AW$9, $AZ$5, "")))</f>
        <v/>
      </c>
      <c r="BE203" s="69" t="str">
        <f t="shared" si="124"/>
        <v/>
      </c>
      <c r="BT203" s="138" t="str">
        <f t="shared" ca="1" si="125"/>
        <v/>
      </c>
      <c r="BU203" s="139" t="str">
        <f t="shared" ca="1" si="126"/>
        <v/>
      </c>
      <c r="BW203" s="138" t="str">
        <f t="shared" si="127"/>
        <v/>
      </c>
      <c r="BX203" s="104" t="str">
        <f t="shared" si="128"/>
        <v/>
      </c>
      <c r="BY203" s="139" t="str">
        <f t="shared" si="129"/>
        <v/>
      </c>
      <c r="CA203" s="138" t="str">
        <f t="shared" si="130"/>
        <v/>
      </c>
      <c r="CB203" s="104" t="str">
        <f t="shared" si="131"/>
        <v/>
      </c>
      <c r="CC203" s="139" t="str">
        <f t="shared" si="132"/>
        <v/>
      </c>
      <c r="CE203" s="162" t="str">
        <f t="shared" si="133"/>
        <v/>
      </c>
      <c r="CF203" s="163" t="str">
        <f t="shared" si="134"/>
        <v/>
      </c>
      <c r="CG203" s="164" t="str">
        <f t="shared" si="135"/>
        <v/>
      </c>
      <c r="CI203" s="162" t="str">
        <f t="shared" si="136"/>
        <v/>
      </c>
      <c r="CJ203" s="163" t="str">
        <f t="shared" si="139"/>
        <v/>
      </c>
      <c r="CK203" s="164" t="str">
        <f t="shared" si="140"/>
        <v/>
      </c>
      <c r="CM203" s="169" t="str">
        <f t="shared" si="137"/>
        <v/>
      </c>
      <c r="CN203" s="139" t="str">
        <f t="shared" si="138"/>
        <v/>
      </c>
      <c r="CP203" s="41" t="str">
        <f>IF($CM203="", "", COUNTIF($CM$11:$CM$3035, "&lt;"&amp;$CM203)+1+COUNTIF($CM$11:$CM203, $CM203)-1)</f>
        <v/>
      </c>
    </row>
    <row r="204" spans="1:94" x14ac:dyDescent="0.25">
      <c r="A204" s="40"/>
      <c r="B204" s="82" t="str">
        <f>IF($I204="", "", IFERROR(INDEX('Job Database'!$AE$11:$AE$3035, MATCH($I204, 'Job Database'!$X$11:$X$3035, 0)), ""))</f>
        <v/>
      </c>
      <c r="C204" s="69" t="str">
        <f>IF($I204="", "", IF(COUNTIF('Job Database'!$X$11:$X$3035, $I204)=0, $AC$5, $AC$4))</f>
        <v/>
      </c>
      <c r="D204" s="40"/>
      <c r="E204" s="85" t="str">
        <f>IF($I204="", "", IF(IFERROR(INDEX('Job Database'!$M$11:$M$3035, MATCH($I204, 'Job Database'!$X$11:$X$3035, 0)), "")="", "", IFERROR(INDEX('Job Database'!$M$11:$M$3035, MATCH($I204, 'Job Database'!$X$11:$X$3035, 0)), "")))</f>
        <v/>
      </c>
      <c r="F204" s="40"/>
      <c r="G204" s="88" t="str">
        <f t="shared" ref="G204:G267" si="153">$AJ204</f>
        <v/>
      </c>
      <c r="H204" s="40"/>
      <c r="I204" s="24"/>
      <c r="J204" s="34"/>
      <c r="K204" s="106"/>
      <c r="L204" s="79"/>
      <c r="M204" s="34"/>
      <c r="N204" s="79"/>
      <c r="O204" s="31"/>
      <c r="P204" s="53"/>
      <c r="Q204" s="40"/>
      <c r="S204" s="41" t="str">
        <f t="shared" si="141"/>
        <v/>
      </c>
      <c r="T204" s="41" t="str">
        <f t="shared" si="142"/>
        <v/>
      </c>
      <c r="U204" s="41" t="str">
        <f t="shared" ref="U204:U267" si="154">IF(OR($S204="X", $T204="X"), "X", "")</f>
        <v/>
      </c>
      <c r="W204" s="74" t="str">
        <f>IF('Job Database'!$X204="", "", 'Job Database'!$X204)</f>
        <v/>
      </c>
      <c r="Y204" s="41" t="str">
        <f>IF($W204="", "", IF(COUNTIF($I$11:$I$3035, $W204)&gt;0, "", MAX($Y$10:$Y203)+1))</f>
        <v/>
      </c>
      <c r="Z204" s="41">
        <v>194</v>
      </c>
      <c r="AA204" s="58" t="str">
        <f t="shared" ref="AA204:AA267" si="155">IFERROR(INDEX($W$11:$W$3035, MATCH($Z204, $Y$11:$Y$3035, 0)), "")</f>
        <v/>
      </c>
      <c r="AC204" s="41" t="str">
        <f t="shared" si="143"/>
        <v/>
      </c>
      <c r="AE204" s="41" t="str">
        <f t="shared" ref="AE204:AE267" si="156">IF($I204="", "", IF(COUNTIF($I$11:$I$3035, $I204)&gt;1, "X", ""))</f>
        <v/>
      </c>
      <c r="AJ204" s="154" t="str">
        <f t="shared" ref="AJ204:AJ267" si="157">IFERROR(INDEX($AL$10:$AQ$10, $AK$10, MATCH("X", $AL204:$AQ204, 0)), "")</f>
        <v/>
      </c>
      <c r="AL204" s="120" t="str">
        <f t="shared" ref="AL204:AL267" si="158">IF(AND(OR($O204=$AG$15, $O204=$AG$16), $P204=$AH$11), "X", "")</f>
        <v/>
      </c>
      <c r="AM204" s="104" t="str">
        <f t="shared" ref="AM204:AM267" si="159">IF(AND(OR($O204=$AG$15, $O204=$AG$16), $P204=$AH$13), "X", "")</f>
        <v/>
      </c>
      <c r="AN204" s="104" t="str">
        <f t="shared" ref="AN204:AN267" si="160">IF(AND(AL204="", AM204="", AP204="", AQ204="", AO204="", NOT($I204="")), "X", "")</f>
        <v/>
      </c>
      <c r="AO204" s="104" t="str">
        <f t="shared" si="144"/>
        <v/>
      </c>
      <c r="AP204" s="104" t="str">
        <f t="shared" si="145"/>
        <v/>
      </c>
      <c r="AQ204" s="121" t="str">
        <f t="shared" ref="AQ204:AQ267" si="161">IF(COUNTIF($AG$11:$AG$14, $O204)&gt;0, "X", "")</f>
        <v/>
      </c>
      <c r="AS204" s="88" t="str">
        <f t="shared" si="146"/>
        <v/>
      </c>
      <c r="AT204" s="68" t="str">
        <f t="shared" ref="AT204:AT267" si="162">IF(OR($J204="", NOT(L204=""), NOT($O204=""), NOT($P204="")), "", NETWORKDAYS($J204, $AG$5, $BJ$34:$BJ$57))</f>
        <v/>
      </c>
      <c r="AU204" s="68" t="str">
        <f t="shared" ref="AU204:AU267" si="163">IF(OR($L204="", NOT(M204=""), NOT($O204=""), NOT($P204="")), "", NETWORKDAYS($L204, $AG$5, $BJ$34:$BJ$57))</f>
        <v/>
      </c>
      <c r="AV204" s="68" t="str">
        <f t="shared" ref="AV204:AV267" si="164">IF(OR($M204="", NOT(N204=""), NOT($O204=""), NOT($P204="")), "", NETWORKDAYS($M204, $AG$5, $BJ$34:$BJ$57))</f>
        <v/>
      </c>
      <c r="AW204" s="88" t="str">
        <f t="shared" si="147"/>
        <v/>
      </c>
      <c r="AZ204" s="88" t="str">
        <f t="shared" si="148"/>
        <v/>
      </c>
      <c r="BA204" s="68" t="str">
        <f t="shared" si="149"/>
        <v/>
      </c>
      <c r="BB204" s="68" t="str">
        <f t="shared" si="150"/>
        <v/>
      </c>
      <c r="BC204" s="68" t="str">
        <f t="shared" si="151"/>
        <v/>
      </c>
      <c r="BD204" s="69" t="str">
        <f t="shared" si="152"/>
        <v/>
      </c>
      <c r="BE204" s="69" t="str">
        <f t="shared" ref="BE204:BE267" si="165">BD204</f>
        <v/>
      </c>
      <c r="BT204" s="138" t="str">
        <f t="shared" ref="BT204:BT267" ca="1" si="166">IF($BU204="X", "", IF(COUNTIF($CA204:$CC204, "X")&gt;0, "X", ""))</f>
        <v/>
      </c>
      <c r="BU204" s="139" t="str">
        <f t="shared" ref="BU204:BU267" ca="1" si="167">IF(OR($L204=$AG$5, $M204=$AG$5, $N204=$AG$5), "X", "")</f>
        <v/>
      </c>
      <c r="BW204" s="138" t="str">
        <f t="shared" ref="BW204:BW267" si="168">IF(L204="", "", NETWORKDAYS($AG$5, L204, $BJ$34:$BJ$57))</f>
        <v/>
      </c>
      <c r="BX204" s="104" t="str">
        <f t="shared" ref="BX204:BX267" si="169">IF(M204="", "", NETWORKDAYS($AG$5, M204, $BJ$34:$BJ$57))</f>
        <v/>
      </c>
      <c r="BY204" s="139" t="str">
        <f t="shared" ref="BY204:BY267" si="170">IF(N204="", "", NETWORKDAYS($AG$5, N204, $BJ$34:$BJ$57))</f>
        <v/>
      </c>
      <c r="CA204" s="138" t="str">
        <f t="shared" ref="CA204:CA267" si="171">IF(BW204&lt;0, "", IF(BW204&lt;=$CA$9, "X", ""))</f>
        <v/>
      </c>
      <c r="CB204" s="104" t="str">
        <f t="shared" ref="CB204:CB267" si="172">IF(BX204&lt;0, "", IF(BX204&lt;=$CA$9, "X", ""))</f>
        <v/>
      </c>
      <c r="CC204" s="139" t="str">
        <f t="shared" ref="CC204:CC267" si="173">IF(BY204&lt;0, "", IF(BY204&lt;=$CA$9, "X", ""))</f>
        <v/>
      </c>
      <c r="CE204" s="162" t="str">
        <f t="shared" ref="CE204:CE267" si="174">IF(L204="", "", IF(L204=$AG$5, L204, ""))</f>
        <v/>
      </c>
      <c r="CF204" s="163" t="str">
        <f t="shared" ref="CF204:CF267" si="175">IF(M204="", "", IF(M204=$AG$5, M204, ""))</f>
        <v/>
      </c>
      <c r="CG204" s="164" t="str">
        <f t="shared" ref="CG204:CG267" si="176">IF(N204="", "", IF(N204=$AG$5, N204, ""))</f>
        <v/>
      </c>
      <c r="CI204" s="162" t="str">
        <f t="shared" ref="CI204:CI267" si="177">IF(CA204="", "", L204)</f>
        <v/>
      </c>
      <c r="CJ204" s="163" t="str">
        <f t="shared" si="139"/>
        <v/>
      </c>
      <c r="CK204" s="164" t="str">
        <f t="shared" si="140"/>
        <v/>
      </c>
      <c r="CM204" s="169" t="str">
        <f t="shared" ref="CM204:CM267" si="178">IF(NOT($CE204=""), $CE204, IF(NOT($CF204=""), $CF204, IF(NOT($CG204=""), $CG204, IF(NOT($CI204=""), $CI204, IF(NOT($CJ204=""), $CJ204, IF(NOT($CK204=""), $CK204, ""))))))</f>
        <v/>
      </c>
      <c r="CN204" s="139" t="str">
        <f t="shared" ref="CN204:CN267" si="179">IF(NOT($CE204=""), "TODAY - 1st Interview", IF(NOT($CF204=""), "TODAY - 2nd Interview", IF(NOT($CG204=""), "TODAY - 3rd Interview", IF(NOT($CI204=""), "Alert - 1st Interview", IF(NOT($CJ204=""), "Alert - 2nd Interview", IF(NOT($CK204=""), "Alert - 3rd Interview", ""))))))</f>
        <v/>
      </c>
      <c r="CP204" s="41" t="str">
        <f>IF($CM204="", "", COUNTIF($CM$11:$CM$3035, "&lt;"&amp;$CM204)+1+COUNTIF($CM$11:$CM204, $CM204)-1)</f>
        <v/>
      </c>
    </row>
    <row r="205" spans="1:94" x14ac:dyDescent="0.25">
      <c r="A205" s="40"/>
      <c r="B205" s="82" t="str">
        <f>IF($I205="", "", IFERROR(INDEX('Job Database'!$AE$11:$AE$3035, MATCH($I205, 'Job Database'!$X$11:$X$3035, 0)), ""))</f>
        <v/>
      </c>
      <c r="C205" s="69" t="str">
        <f>IF($I205="", "", IF(COUNTIF('Job Database'!$X$11:$X$3035, $I205)=0, $AC$5, $AC$4))</f>
        <v/>
      </c>
      <c r="D205" s="40"/>
      <c r="E205" s="85" t="str">
        <f>IF($I205="", "", IF(IFERROR(INDEX('Job Database'!$M$11:$M$3035, MATCH($I205, 'Job Database'!$X$11:$X$3035, 0)), "")="", "", IFERROR(INDEX('Job Database'!$M$11:$M$3035, MATCH($I205, 'Job Database'!$X$11:$X$3035, 0)), "")))</f>
        <v/>
      </c>
      <c r="F205" s="40"/>
      <c r="G205" s="88" t="str">
        <f t="shared" si="153"/>
        <v/>
      </c>
      <c r="H205" s="40"/>
      <c r="I205" s="24"/>
      <c r="J205" s="34"/>
      <c r="K205" s="106"/>
      <c r="L205" s="79"/>
      <c r="M205" s="34"/>
      <c r="N205" s="79"/>
      <c r="O205" s="31"/>
      <c r="P205" s="53"/>
      <c r="Q205" s="40"/>
      <c r="S205" s="41" t="str">
        <f t="shared" si="141"/>
        <v/>
      </c>
      <c r="T205" s="41" t="str">
        <f t="shared" si="142"/>
        <v/>
      </c>
      <c r="U205" s="41" t="str">
        <f t="shared" si="154"/>
        <v/>
      </c>
      <c r="W205" s="74" t="str">
        <f>IF('Job Database'!$X205="", "", 'Job Database'!$X205)</f>
        <v/>
      </c>
      <c r="Y205" s="41" t="str">
        <f>IF($W205="", "", IF(COUNTIF($I$11:$I$3035, $W205)&gt;0, "", MAX($Y$10:$Y204)+1))</f>
        <v/>
      </c>
      <c r="Z205" s="41">
        <v>195</v>
      </c>
      <c r="AA205" s="58" t="str">
        <f t="shared" si="155"/>
        <v/>
      </c>
      <c r="AC205" s="41" t="str">
        <f t="shared" si="143"/>
        <v/>
      </c>
      <c r="AE205" s="41" t="str">
        <f t="shared" si="156"/>
        <v/>
      </c>
      <c r="AJ205" s="154" t="str">
        <f t="shared" si="157"/>
        <v/>
      </c>
      <c r="AL205" s="120" t="str">
        <f t="shared" si="158"/>
        <v/>
      </c>
      <c r="AM205" s="104" t="str">
        <f t="shared" si="159"/>
        <v/>
      </c>
      <c r="AN205" s="104" t="str">
        <f t="shared" si="160"/>
        <v/>
      </c>
      <c r="AO205" s="104" t="str">
        <f t="shared" si="144"/>
        <v/>
      </c>
      <c r="AP205" s="104" t="str">
        <f t="shared" si="145"/>
        <v/>
      </c>
      <c r="AQ205" s="121" t="str">
        <f t="shared" si="161"/>
        <v/>
      </c>
      <c r="AS205" s="88" t="str">
        <f t="shared" si="146"/>
        <v/>
      </c>
      <c r="AT205" s="68" t="str">
        <f t="shared" si="162"/>
        <v/>
      </c>
      <c r="AU205" s="68" t="str">
        <f t="shared" si="163"/>
        <v/>
      </c>
      <c r="AV205" s="68" t="str">
        <f t="shared" si="164"/>
        <v/>
      </c>
      <c r="AW205" s="88" t="str">
        <f t="shared" si="147"/>
        <v/>
      </c>
      <c r="AZ205" s="88" t="str">
        <f t="shared" si="148"/>
        <v/>
      </c>
      <c r="BA205" s="68" t="str">
        <f t="shared" si="149"/>
        <v/>
      </c>
      <c r="BB205" s="68" t="str">
        <f t="shared" si="150"/>
        <v/>
      </c>
      <c r="BC205" s="68" t="str">
        <f t="shared" si="151"/>
        <v/>
      </c>
      <c r="BD205" s="69" t="str">
        <f t="shared" si="152"/>
        <v/>
      </c>
      <c r="BE205" s="69" t="str">
        <f t="shared" si="165"/>
        <v/>
      </c>
      <c r="BT205" s="138" t="str">
        <f t="shared" ca="1" si="166"/>
        <v/>
      </c>
      <c r="BU205" s="139" t="str">
        <f t="shared" ca="1" si="167"/>
        <v/>
      </c>
      <c r="BW205" s="138" t="str">
        <f t="shared" si="168"/>
        <v/>
      </c>
      <c r="BX205" s="104" t="str">
        <f t="shared" si="169"/>
        <v/>
      </c>
      <c r="BY205" s="139" t="str">
        <f t="shared" si="170"/>
        <v/>
      </c>
      <c r="CA205" s="138" t="str">
        <f t="shared" si="171"/>
        <v/>
      </c>
      <c r="CB205" s="104" t="str">
        <f t="shared" si="172"/>
        <v/>
      </c>
      <c r="CC205" s="139" t="str">
        <f t="shared" si="173"/>
        <v/>
      </c>
      <c r="CE205" s="162" t="str">
        <f t="shared" si="174"/>
        <v/>
      </c>
      <c r="CF205" s="163" t="str">
        <f t="shared" si="175"/>
        <v/>
      </c>
      <c r="CG205" s="164" t="str">
        <f t="shared" si="176"/>
        <v/>
      </c>
      <c r="CI205" s="162" t="str">
        <f t="shared" si="177"/>
        <v/>
      </c>
      <c r="CJ205" s="163" t="str">
        <f t="shared" si="139"/>
        <v/>
      </c>
      <c r="CK205" s="164" t="str">
        <f t="shared" si="140"/>
        <v/>
      </c>
      <c r="CM205" s="169" t="str">
        <f t="shared" si="178"/>
        <v/>
      </c>
      <c r="CN205" s="139" t="str">
        <f t="shared" si="179"/>
        <v/>
      </c>
      <c r="CP205" s="41" t="str">
        <f>IF($CM205="", "", COUNTIF($CM$11:$CM$3035, "&lt;"&amp;$CM205)+1+COUNTIF($CM$11:$CM205, $CM205)-1)</f>
        <v/>
      </c>
    </row>
    <row r="206" spans="1:94" x14ac:dyDescent="0.25">
      <c r="A206" s="40"/>
      <c r="B206" s="82" t="str">
        <f>IF($I206="", "", IFERROR(INDEX('Job Database'!$AE$11:$AE$3035, MATCH($I206, 'Job Database'!$X$11:$X$3035, 0)), ""))</f>
        <v/>
      </c>
      <c r="C206" s="69" t="str">
        <f>IF($I206="", "", IF(COUNTIF('Job Database'!$X$11:$X$3035, $I206)=0, $AC$5, $AC$4))</f>
        <v/>
      </c>
      <c r="D206" s="40"/>
      <c r="E206" s="85" t="str">
        <f>IF($I206="", "", IF(IFERROR(INDEX('Job Database'!$M$11:$M$3035, MATCH($I206, 'Job Database'!$X$11:$X$3035, 0)), "")="", "", IFERROR(INDEX('Job Database'!$M$11:$M$3035, MATCH($I206, 'Job Database'!$X$11:$X$3035, 0)), "")))</f>
        <v/>
      </c>
      <c r="F206" s="40"/>
      <c r="G206" s="88" t="str">
        <f t="shared" si="153"/>
        <v/>
      </c>
      <c r="H206" s="40"/>
      <c r="I206" s="24"/>
      <c r="J206" s="34"/>
      <c r="K206" s="106"/>
      <c r="L206" s="79"/>
      <c r="M206" s="34"/>
      <c r="N206" s="79"/>
      <c r="O206" s="31"/>
      <c r="P206" s="53"/>
      <c r="Q206" s="40"/>
      <c r="S206" s="41" t="str">
        <f t="shared" si="141"/>
        <v/>
      </c>
      <c r="T206" s="41" t="str">
        <f t="shared" si="142"/>
        <v/>
      </c>
      <c r="U206" s="41" t="str">
        <f t="shared" si="154"/>
        <v/>
      </c>
      <c r="W206" s="74" t="str">
        <f>IF('Job Database'!$X206="", "", 'Job Database'!$X206)</f>
        <v/>
      </c>
      <c r="Y206" s="41" t="str">
        <f>IF($W206="", "", IF(COUNTIF($I$11:$I$3035, $W206)&gt;0, "", MAX($Y$10:$Y205)+1))</f>
        <v/>
      </c>
      <c r="Z206" s="41">
        <v>196</v>
      </c>
      <c r="AA206" s="58" t="str">
        <f t="shared" si="155"/>
        <v/>
      </c>
      <c r="AC206" s="41" t="str">
        <f t="shared" si="143"/>
        <v/>
      </c>
      <c r="AE206" s="41" t="str">
        <f t="shared" si="156"/>
        <v/>
      </c>
      <c r="AJ206" s="154" t="str">
        <f t="shared" si="157"/>
        <v/>
      </c>
      <c r="AL206" s="120" t="str">
        <f t="shared" si="158"/>
        <v/>
      </c>
      <c r="AM206" s="104" t="str">
        <f t="shared" si="159"/>
        <v/>
      </c>
      <c r="AN206" s="104" t="str">
        <f t="shared" si="160"/>
        <v/>
      </c>
      <c r="AO206" s="104" t="str">
        <f t="shared" si="144"/>
        <v/>
      </c>
      <c r="AP206" s="104" t="str">
        <f t="shared" si="145"/>
        <v/>
      </c>
      <c r="AQ206" s="121" t="str">
        <f t="shared" si="161"/>
        <v/>
      </c>
      <c r="AS206" s="88" t="str">
        <f t="shared" si="146"/>
        <v/>
      </c>
      <c r="AT206" s="68" t="str">
        <f t="shared" si="162"/>
        <v/>
      </c>
      <c r="AU206" s="68" t="str">
        <f t="shared" si="163"/>
        <v/>
      </c>
      <c r="AV206" s="68" t="str">
        <f t="shared" si="164"/>
        <v/>
      </c>
      <c r="AW206" s="88" t="str">
        <f t="shared" si="147"/>
        <v/>
      </c>
      <c r="AZ206" s="88" t="str">
        <f t="shared" si="148"/>
        <v/>
      </c>
      <c r="BA206" s="68" t="str">
        <f t="shared" si="149"/>
        <v/>
      </c>
      <c r="BB206" s="68" t="str">
        <f t="shared" si="150"/>
        <v/>
      </c>
      <c r="BC206" s="68" t="str">
        <f t="shared" si="151"/>
        <v/>
      </c>
      <c r="BD206" s="69" t="str">
        <f t="shared" si="152"/>
        <v/>
      </c>
      <c r="BE206" s="69" t="str">
        <f t="shared" si="165"/>
        <v/>
      </c>
      <c r="BT206" s="138" t="str">
        <f t="shared" ca="1" si="166"/>
        <v/>
      </c>
      <c r="BU206" s="139" t="str">
        <f t="shared" ca="1" si="167"/>
        <v/>
      </c>
      <c r="BW206" s="138" t="str">
        <f t="shared" si="168"/>
        <v/>
      </c>
      <c r="BX206" s="104" t="str">
        <f t="shared" si="169"/>
        <v/>
      </c>
      <c r="BY206" s="139" t="str">
        <f t="shared" si="170"/>
        <v/>
      </c>
      <c r="CA206" s="138" t="str">
        <f t="shared" si="171"/>
        <v/>
      </c>
      <c r="CB206" s="104" t="str">
        <f t="shared" si="172"/>
        <v/>
      </c>
      <c r="CC206" s="139" t="str">
        <f t="shared" si="173"/>
        <v/>
      </c>
      <c r="CE206" s="162" t="str">
        <f t="shared" si="174"/>
        <v/>
      </c>
      <c r="CF206" s="163" t="str">
        <f t="shared" si="175"/>
        <v/>
      </c>
      <c r="CG206" s="164" t="str">
        <f t="shared" si="176"/>
        <v/>
      </c>
      <c r="CI206" s="162" t="str">
        <f t="shared" si="177"/>
        <v/>
      </c>
      <c r="CJ206" s="163" t="str">
        <f t="shared" si="139"/>
        <v/>
      </c>
      <c r="CK206" s="164" t="str">
        <f t="shared" si="140"/>
        <v/>
      </c>
      <c r="CM206" s="169" t="str">
        <f t="shared" si="178"/>
        <v/>
      </c>
      <c r="CN206" s="139" t="str">
        <f t="shared" si="179"/>
        <v/>
      </c>
      <c r="CP206" s="41" t="str">
        <f>IF($CM206="", "", COUNTIF($CM$11:$CM$3035, "&lt;"&amp;$CM206)+1+COUNTIF($CM$11:$CM206, $CM206)-1)</f>
        <v/>
      </c>
    </row>
    <row r="207" spans="1:94" x14ac:dyDescent="0.25">
      <c r="A207" s="40"/>
      <c r="B207" s="82" t="str">
        <f>IF($I207="", "", IFERROR(INDEX('Job Database'!$AE$11:$AE$3035, MATCH($I207, 'Job Database'!$X$11:$X$3035, 0)), ""))</f>
        <v/>
      </c>
      <c r="C207" s="69" t="str">
        <f>IF($I207="", "", IF(COUNTIF('Job Database'!$X$11:$X$3035, $I207)=0, $AC$5, $AC$4))</f>
        <v/>
      </c>
      <c r="D207" s="40"/>
      <c r="E207" s="85" t="str">
        <f>IF($I207="", "", IF(IFERROR(INDEX('Job Database'!$M$11:$M$3035, MATCH($I207, 'Job Database'!$X$11:$X$3035, 0)), "")="", "", IFERROR(INDEX('Job Database'!$M$11:$M$3035, MATCH($I207, 'Job Database'!$X$11:$X$3035, 0)), "")))</f>
        <v/>
      </c>
      <c r="F207" s="40"/>
      <c r="G207" s="88" t="str">
        <f t="shared" si="153"/>
        <v/>
      </c>
      <c r="H207" s="40"/>
      <c r="I207" s="24"/>
      <c r="J207" s="34"/>
      <c r="K207" s="106"/>
      <c r="L207" s="79"/>
      <c r="M207" s="34"/>
      <c r="N207" s="79"/>
      <c r="O207" s="31"/>
      <c r="P207" s="53"/>
      <c r="Q207" s="40"/>
      <c r="S207" s="41" t="str">
        <f t="shared" si="141"/>
        <v/>
      </c>
      <c r="T207" s="41" t="str">
        <f t="shared" si="142"/>
        <v/>
      </c>
      <c r="U207" s="41" t="str">
        <f t="shared" si="154"/>
        <v/>
      </c>
      <c r="W207" s="74" t="str">
        <f>IF('Job Database'!$X207="", "", 'Job Database'!$X207)</f>
        <v/>
      </c>
      <c r="Y207" s="41" t="str">
        <f>IF($W207="", "", IF(COUNTIF($I$11:$I$3035, $W207)&gt;0, "", MAX($Y$10:$Y206)+1))</f>
        <v/>
      </c>
      <c r="Z207" s="41">
        <v>197</v>
      </c>
      <c r="AA207" s="58" t="str">
        <f t="shared" si="155"/>
        <v/>
      </c>
      <c r="AC207" s="41" t="str">
        <f t="shared" si="143"/>
        <v/>
      </c>
      <c r="AE207" s="41" t="str">
        <f t="shared" si="156"/>
        <v/>
      </c>
      <c r="AJ207" s="154" t="str">
        <f t="shared" si="157"/>
        <v/>
      </c>
      <c r="AL207" s="120" t="str">
        <f t="shared" si="158"/>
        <v/>
      </c>
      <c r="AM207" s="104" t="str">
        <f t="shared" si="159"/>
        <v/>
      </c>
      <c r="AN207" s="104" t="str">
        <f t="shared" si="160"/>
        <v/>
      </c>
      <c r="AO207" s="104" t="str">
        <f t="shared" si="144"/>
        <v/>
      </c>
      <c r="AP207" s="104" t="str">
        <f t="shared" si="145"/>
        <v/>
      </c>
      <c r="AQ207" s="121" t="str">
        <f t="shared" si="161"/>
        <v/>
      </c>
      <c r="AS207" s="88" t="str">
        <f t="shared" si="146"/>
        <v/>
      </c>
      <c r="AT207" s="68" t="str">
        <f t="shared" si="162"/>
        <v/>
      </c>
      <c r="AU207" s="68" t="str">
        <f t="shared" si="163"/>
        <v/>
      </c>
      <c r="AV207" s="68" t="str">
        <f t="shared" si="164"/>
        <v/>
      </c>
      <c r="AW207" s="88" t="str">
        <f t="shared" si="147"/>
        <v/>
      </c>
      <c r="AZ207" s="88" t="str">
        <f t="shared" si="148"/>
        <v/>
      </c>
      <c r="BA207" s="68" t="str">
        <f t="shared" si="149"/>
        <v/>
      </c>
      <c r="BB207" s="68" t="str">
        <f t="shared" si="150"/>
        <v/>
      </c>
      <c r="BC207" s="68" t="str">
        <f t="shared" si="151"/>
        <v/>
      </c>
      <c r="BD207" s="69" t="str">
        <f t="shared" si="152"/>
        <v/>
      </c>
      <c r="BE207" s="69" t="str">
        <f t="shared" si="165"/>
        <v/>
      </c>
      <c r="BT207" s="138" t="str">
        <f t="shared" ca="1" si="166"/>
        <v/>
      </c>
      <c r="BU207" s="139" t="str">
        <f t="shared" ca="1" si="167"/>
        <v/>
      </c>
      <c r="BW207" s="138" t="str">
        <f t="shared" si="168"/>
        <v/>
      </c>
      <c r="BX207" s="104" t="str">
        <f t="shared" si="169"/>
        <v/>
      </c>
      <c r="BY207" s="139" t="str">
        <f t="shared" si="170"/>
        <v/>
      </c>
      <c r="CA207" s="138" t="str">
        <f t="shared" si="171"/>
        <v/>
      </c>
      <c r="CB207" s="104" t="str">
        <f t="shared" si="172"/>
        <v/>
      </c>
      <c r="CC207" s="139" t="str">
        <f t="shared" si="173"/>
        <v/>
      </c>
      <c r="CE207" s="162" t="str">
        <f t="shared" si="174"/>
        <v/>
      </c>
      <c r="CF207" s="163" t="str">
        <f t="shared" si="175"/>
        <v/>
      </c>
      <c r="CG207" s="164" t="str">
        <f t="shared" si="176"/>
        <v/>
      </c>
      <c r="CI207" s="162" t="str">
        <f t="shared" si="177"/>
        <v/>
      </c>
      <c r="CJ207" s="163" t="str">
        <f t="shared" si="139"/>
        <v/>
      </c>
      <c r="CK207" s="164" t="str">
        <f t="shared" si="140"/>
        <v/>
      </c>
      <c r="CM207" s="169" t="str">
        <f t="shared" si="178"/>
        <v/>
      </c>
      <c r="CN207" s="139" t="str">
        <f t="shared" si="179"/>
        <v/>
      </c>
      <c r="CP207" s="41" t="str">
        <f>IF($CM207="", "", COUNTIF($CM$11:$CM$3035, "&lt;"&amp;$CM207)+1+COUNTIF($CM$11:$CM207, $CM207)-1)</f>
        <v/>
      </c>
    </row>
    <row r="208" spans="1:94" x14ac:dyDescent="0.25">
      <c r="A208" s="40"/>
      <c r="B208" s="82" t="str">
        <f>IF($I208="", "", IFERROR(INDEX('Job Database'!$AE$11:$AE$3035, MATCH($I208, 'Job Database'!$X$11:$X$3035, 0)), ""))</f>
        <v/>
      </c>
      <c r="C208" s="69" t="str">
        <f>IF($I208="", "", IF(COUNTIF('Job Database'!$X$11:$X$3035, $I208)=0, $AC$5, $AC$4))</f>
        <v/>
      </c>
      <c r="D208" s="40"/>
      <c r="E208" s="85" t="str">
        <f>IF($I208="", "", IF(IFERROR(INDEX('Job Database'!$M$11:$M$3035, MATCH($I208, 'Job Database'!$X$11:$X$3035, 0)), "")="", "", IFERROR(INDEX('Job Database'!$M$11:$M$3035, MATCH($I208, 'Job Database'!$X$11:$X$3035, 0)), "")))</f>
        <v/>
      </c>
      <c r="F208" s="40"/>
      <c r="G208" s="88" t="str">
        <f t="shared" si="153"/>
        <v/>
      </c>
      <c r="H208" s="40"/>
      <c r="I208" s="24"/>
      <c r="J208" s="34"/>
      <c r="K208" s="106"/>
      <c r="L208" s="79"/>
      <c r="M208" s="34"/>
      <c r="N208" s="79"/>
      <c r="O208" s="31"/>
      <c r="P208" s="53"/>
      <c r="Q208" s="40"/>
      <c r="S208" s="41" t="str">
        <f t="shared" si="141"/>
        <v/>
      </c>
      <c r="T208" s="41" t="str">
        <f t="shared" si="142"/>
        <v/>
      </c>
      <c r="U208" s="41" t="str">
        <f t="shared" si="154"/>
        <v/>
      </c>
      <c r="W208" s="74" t="str">
        <f>IF('Job Database'!$X208="", "", 'Job Database'!$X208)</f>
        <v/>
      </c>
      <c r="Y208" s="41" t="str">
        <f>IF($W208="", "", IF(COUNTIF($I$11:$I$3035, $W208)&gt;0, "", MAX($Y$10:$Y207)+1))</f>
        <v/>
      </c>
      <c r="Z208" s="41">
        <v>198</v>
      </c>
      <c r="AA208" s="58" t="str">
        <f t="shared" si="155"/>
        <v/>
      </c>
      <c r="AC208" s="41" t="str">
        <f t="shared" si="143"/>
        <v/>
      </c>
      <c r="AE208" s="41" t="str">
        <f t="shared" si="156"/>
        <v/>
      </c>
      <c r="AJ208" s="154" t="str">
        <f t="shared" si="157"/>
        <v/>
      </c>
      <c r="AL208" s="120" t="str">
        <f t="shared" si="158"/>
        <v/>
      </c>
      <c r="AM208" s="104" t="str">
        <f t="shared" si="159"/>
        <v/>
      </c>
      <c r="AN208" s="104" t="str">
        <f t="shared" si="160"/>
        <v/>
      </c>
      <c r="AO208" s="104" t="str">
        <f t="shared" si="144"/>
        <v/>
      </c>
      <c r="AP208" s="104" t="str">
        <f t="shared" si="145"/>
        <v/>
      </c>
      <c r="AQ208" s="121" t="str">
        <f t="shared" si="161"/>
        <v/>
      </c>
      <c r="AS208" s="88" t="str">
        <f t="shared" si="146"/>
        <v/>
      </c>
      <c r="AT208" s="68" t="str">
        <f t="shared" si="162"/>
        <v/>
      </c>
      <c r="AU208" s="68" t="str">
        <f t="shared" si="163"/>
        <v/>
      </c>
      <c r="AV208" s="68" t="str">
        <f t="shared" si="164"/>
        <v/>
      </c>
      <c r="AW208" s="88" t="str">
        <f t="shared" si="147"/>
        <v/>
      </c>
      <c r="AZ208" s="88" t="str">
        <f t="shared" si="148"/>
        <v/>
      </c>
      <c r="BA208" s="68" t="str">
        <f t="shared" si="149"/>
        <v/>
      </c>
      <c r="BB208" s="68" t="str">
        <f t="shared" si="150"/>
        <v/>
      </c>
      <c r="BC208" s="68" t="str">
        <f t="shared" si="151"/>
        <v/>
      </c>
      <c r="BD208" s="69" t="str">
        <f t="shared" si="152"/>
        <v/>
      </c>
      <c r="BE208" s="69" t="str">
        <f t="shared" si="165"/>
        <v/>
      </c>
      <c r="BT208" s="138" t="str">
        <f t="shared" ca="1" si="166"/>
        <v/>
      </c>
      <c r="BU208" s="139" t="str">
        <f t="shared" ca="1" si="167"/>
        <v/>
      </c>
      <c r="BW208" s="138" t="str">
        <f t="shared" si="168"/>
        <v/>
      </c>
      <c r="BX208" s="104" t="str">
        <f t="shared" si="169"/>
        <v/>
      </c>
      <c r="BY208" s="139" t="str">
        <f t="shared" si="170"/>
        <v/>
      </c>
      <c r="CA208" s="138" t="str">
        <f t="shared" si="171"/>
        <v/>
      </c>
      <c r="CB208" s="104" t="str">
        <f t="shared" si="172"/>
        <v/>
      </c>
      <c r="CC208" s="139" t="str">
        <f t="shared" si="173"/>
        <v/>
      </c>
      <c r="CE208" s="162" t="str">
        <f t="shared" si="174"/>
        <v/>
      </c>
      <c r="CF208" s="163" t="str">
        <f t="shared" si="175"/>
        <v/>
      </c>
      <c r="CG208" s="164" t="str">
        <f t="shared" si="176"/>
        <v/>
      </c>
      <c r="CI208" s="162" t="str">
        <f t="shared" si="177"/>
        <v/>
      </c>
      <c r="CJ208" s="163" t="str">
        <f t="shared" si="139"/>
        <v/>
      </c>
      <c r="CK208" s="164" t="str">
        <f t="shared" si="140"/>
        <v/>
      </c>
      <c r="CM208" s="169" t="str">
        <f t="shared" si="178"/>
        <v/>
      </c>
      <c r="CN208" s="139" t="str">
        <f t="shared" si="179"/>
        <v/>
      </c>
      <c r="CP208" s="41" t="str">
        <f>IF($CM208="", "", COUNTIF($CM$11:$CM$3035, "&lt;"&amp;$CM208)+1+COUNTIF($CM$11:$CM208, $CM208)-1)</f>
        <v/>
      </c>
    </row>
    <row r="209" spans="1:94" x14ac:dyDescent="0.25">
      <c r="A209" s="40"/>
      <c r="B209" s="82" t="str">
        <f>IF($I209="", "", IFERROR(INDEX('Job Database'!$AE$11:$AE$3035, MATCH($I209, 'Job Database'!$X$11:$X$3035, 0)), ""))</f>
        <v/>
      </c>
      <c r="C209" s="69" t="str">
        <f>IF($I209="", "", IF(COUNTIF('Job Database'!$X$11:$X$3035, $I209)=0, $AC$5, $AC$4))</f>
        <v/>
      </c>
      <c r="D209" s="40"/>
      <c r="E209" s="85" t="str">
        <f>IF($I209="", "", IF(IFERROR(INDEX('Job Database'!$M$11:$M$3035, MATCH($I209, 'Job Database'!$X$11:$X$3035, 0)), "")="", "", IFERROR(INDEX('Job Database'!$M$11:$M$3035, MATCH($I209, 'Job Database'!$X$11:$X$3035, 0)), "")))</f>
        <v/>
      </c>
      <c r="F209" s="40"/>
      <c r="G209" s="88" t="str">
        <f t="shared" si="153"/>
        <v/>
      </c>
      <c r="H209" s="40"/>
      <c r="I209" s="24"/>
      <c r="J209" s="34"/>
      <c r="K209" s="106"/>
      <c r="L209" s="79"/>
      <c r="M209" s="34"/>
      <c r="N209" s="79"/>
      <c r="O209" s="31"/>
      <c r="P209" s="53"/>
      <c r="Q209" s="40"/>
      <c r="S209" s="41" t="str">
        <f t="shared" si="141"/>
        <v/>
      </c>
      <c r="T209" s="41" t="str">
        <f t="shared" si="142"/>
        <v/>
      </c>
      <c r="U209" s="41" t="str">
        <f t="shared" si="154"/>
        <v/>
      </c>
      <c r="W209" s="74" t="str">
        <f>IF('Job Database'!$X209="", "", 'Job Database'!$X209)</f>
        <v/>
      </c>
      <c r="Y209" s="41" t="str">
        <f>IF($W209="", "", IF(COUNTIF($I$11:$I$3035, $W209)&gt;0, "", MAX($Y$10:$Y208)+1))</f>
        <v/>
      </c>
      <c r="Z209" s="41">
        <v>199</v>
      </c>
      <c r="AA209" s="58" t="str">
        <f t="shared" si="155"/>
        <v/>
      </c>
      <c r="AC209" s="41" t="str">
        <f t="shared" si="143"/>
        <v/>
      </c>
      <c r="AE209" s="41" t="str">
        <f t="shared" si="156"/>
        <v/>
      </c>
      <c r="AJ209" s="154" t="str">
        <f t="shared" si="157"/>
        <v/>
      </c>
      <c r="AL209" s="120" t="str">
        <f t="shared" si="158"/>
        <v/>
      </c>
      <c r="AM209" s="104" t="str">
        <f t="shared" si="159"/>
        <v/>
      </c>
      <c r="AN209" s="104" t="str">
        <f t="shared" si="160"/>
        <v/>
      </c>
      <c r="AO209" s="104" t="str">
        <f t="shared" si="144"/>
        <v/>
      </c>
      <c r="AP209" s="104" t="str">
        <f t="shared" si="145"/>
        <v/>
      </c>
      <c r="AQ209" s="121" t="str">
        <f t="shared" si="161"/>
        <v/>
      </c>
      <c r="AS209" s="88" t="str">
        <f t="shared" si="146"/>
        <v/>
      </c>
      <c r="AT209" s="68" t="str">
        <f t="shared" si="162"/>
        <v/>
      </c>
      <c r="AU209" s="68" t="str">
        <f t="shared" si="163"/>
        <v/>
      </c>
      <c r="AV209" s="68" t="str">
        <f t="shared" si="164"/>
        <v/>
      </c>
      <c r="AW209" s="88" t="str">
        <f t="shared" si="147"/>
        <v/>
      </c>
      <c r="AZ209" s="88" t="str">
        <f t="shared" si="148"/>
        <v/>
      </c>
      <c r="BA209" s="68" t="str">
        <f t="shared" si="149"/>
        <v/>
      </c>
      <c r="BB209" s="68" t="str">
        <f t="shared" si="150"/>
        <v/>
      </c>
      <c r="BC209" s="68" t="str">
        <f t="shared" si="151"/>
        <v/>
      </c>
      <c r="BD209" s="69" t="str">
        <f t="shared" si="152"/>
        <v/>
      </c>
      <c r="BE209" s="69" t="str">
        <f t="shared" si="165"/>
        <v/>
      </c>
      <c r="BT209" s="138" t="str">
        <f t="shared" ca="1" si="166"/>
        <v/>
      </c>
      <c r="BU209" s="139" t="str">
        <f t="shared" ca="1" si="167"/>
        <v/>
      </c>
      <c r="BW209" s="138" t="str">
        <f t="shared" si="168"/>
        <v/>
      </c>
      <c r="BX209" s="104" t="str">
        <f t="shared" si="169"/>
        <v/>
      </c>
      <c r="BY209" s="139" t="str">
        <f t="shared" si="170"/>
        <v/>
      </c>
      <c r="CA209" s="138" t="str">
        <f t="shared" si="171"/>
        <v/>
      </c>
      <c r="CB209" s="104" t="str">
        <f t="shared" si="172"/>
        <v/>
      </c>
      <c r="CC209" s="139" t="str">
        <f t="shared" si="173"/>
        <v/>
      </c>
      <c r="CE209" s="162" t="str">
        <f t="shared" si="174"/>
        <v/>
      </c>
      <c r="CF209" s="163" t="str">
        <f t="shared" si="175"/>
        <v/>
      </c>
      <c r="CG209" s="164" t="str">
        <f t="shared" si="176"/>
        <v/>
      </c>
      <c r="CI209" s="162" t="str">
        <f t="shared" si="177"/>
        <v/>
      </c>
      <c r="CJ209" s="163" t="str">
        <f t="shared" si="139"/>
        <v/>
      </c>
      <c r="CK209" s="164" t="str">
        <f t="shared" si="140"/>
        <v/>
      </c>
      <c r="CM209" s="169" t="str">
        <f t="shared" si="178"/>
        <v/>
      </c>
      <c r="CN209" s="139" t="str">
        <f t="shared" si="179"/>
        <v/>
      </c>
      <c r="CP209" s="41" t="str">
        <f>IF($CM209="", "", COUNTIF($CM$11:$CM$3035, "&lt;"&amp;$CM209)+1+COUNTIF($CM$11:$CM209, $CM209)-1)</f>
        <v/>
      </c>
    </row>
    <row r="210" spans="1:94" x14ac:dyDescent="0.25">
      <c r="A210" s="40"/>
      <c r="B210" s="82" t="str">
        <f>IF($I210="", "", IFERROR(INDEX('Job Database'!$AE$11:$AE$3035, MATCH($I210, 'Job Database'!$X$11:$X$3035, 0)), ""))</f>
        <v/>
      </c>
      <c r="C210" s="69" t="str">
        <f>IF($I210="", "", IF(COUNTIF('Job Database'!$X$11:$X$3035, $I210)=0, $AC$5, $AC$4))</f>
        <v/>
      </c>
      <c r="D210" s="40"/>
      <c r="E210" s="85" t="str">
        <f>IF($I210="", "", IF(IFERROR(INDEX('Job Database'!$M$11:$M$3035, MATCH($I210, 'Job Database'!$X$11:$X$3035, 0)), "")="", "", IFERROR(INDEX('Job Database'!$M$11:$M$3035, MATCH($I210, 'Job Database'!$X$11:$X$3035, 0)), "")))</f>
        <v/>
      </c>
      <c r="F210" s="40"/>
      <c r="G210" s="88" t="str">
        <f t="shared" si="153"/>
        <v/>
      </c>
      <c r="H210" s="40"/>
      <c r="I210" s="24"/>
      <c r="J210" s="34"/>
      <c r="K210" s="106"/>
      <c r="L210" s="79"/>
      <c r="M210" s="34"/>
      <c r="N210" s="79"/>
      <c r="O210" s="31"/>
      <c r="P210" s="53"/>
      <c r="Q210" s="40"/>
      <c r="S210" s="41" t="str">
        <f t="shared" si="141"/>
        <v/>
      </c>
      <c r="T210" s="41" t="str">
        <f t="shared" si="142"/>
        <v/>
      </c>
      <c r="U210" s="41" t="str">
        <f t="shared" si="154"/>
        <v/>
      </c>
      <c r="W210" s="74" t="str">
        <f>IF('Job Database'!$X210="", "", 'Job Database'!$X210)</f>
        <v/>
      </c>
      <c r="Y210" s="41" t="str">
        <f>IF($W210="", "", IF(COUNTIF($I$11:$I$3035, $W210)&gt;0, "", MAX($Y$10:$Y209)+1))</f>
        <v/>
      </c>
      <c r="Z210" s="41">
        <v>200</v>
      </c>
      <c r="AA210" s="58" t="str">
        <f t="shared" si="155"/>
        <v/>
      </c>
      <c r="AC210" s="41" t="str">
        <f t="shared" si="143"/>
        <v/>
      </c>
      <c r="AE210" s="41" t="str">
        <f t="shared" si="156"/>
        <v/>
      </c>
      <c r="AJ210" s="154" t="str">
        <f t="shared" si="157"/>
        <v/>
      </c>
      <c r="AL210" s="120" t="str">
        <f t="shared" si="158"/>
        <v/>
      </c>
      <c r="AM210" s="104" t="str">
        <f t="shared" si="159"/>
        <v/>
      </c>
      <c r="AN210" s="104" t="str">
        <f t="shared" si="160"/>
        <v/>
      </c>
      <c r="AO210" s="104" t="str">
        <f t="shared" si="144"/>
        <v/>
      </c>
      <c r="AP210" s="104" t="str">
        <f t="shared" si="145"/>
        <v/>
      </c>
      <c r="AQ210" s="121" t="str">
        <f t="shared" si="161"/>
        <v/>
      </c>
      <c r="AS210" s="88" t="str">
        <f t="shared" si="146"/>
        <v/>
      </c>
      <c r="AT210" s="68" t="str">
        <f t="shared" si="162"/>
        <v/>
      </c>
      <c r="AU210" s="68" t="str">
        <f t="shared" si="163"/>
        <v/>
      </c>
      <c r="AV210" s="68" t="str">
        <f t="shared" si="164"/>
        <v/>
      </c>
      <c r="AW210" s="88" t="str">
        <f t="shared" si="147"/>
        <v/>
      </c>
      <c r="AZ210" s="88" t="str">
        <f t="shared" si="148"/>
        <v/>
      </c>
      <c r="BA210" s="68" t="str">
        <f t="shared" si="149"/>
        <v/>
      </c>
      <c r="BB210" s="68" t="str">
        <f t="shared" si="150"/>
        <v/>
      </c>
      <c r="BC210" s="68" t="str">
        <f t="shared" si="151"/>
        <v/>
      </c>
      <c r="BD210" s="69" t="str">
        <f t="shared" si="152"/>
        <v/>
      </c>
      <c r="BE210" s="69" t="str">
        <f t="shared" si="165"/>
        <v/>
      </c>
      <c r="BT210" s="138" t="str">
        <f t="shared" ca="1" si="166"/>
        <v/>
      </c>
      <c r="BU210" s="139" t="str">
        <f t="shared" ca="1" si="167"/>
        <v/>
      </c>
      <c r="BW210" s="138" t="str">
        <f t="shared" si="168"/>
        <v/>
      </c>
      <c r="BX210" s="104" t="str">
        <f t="shared" si="169"/>
        <v/>
      </c>
      <c r="BY210" s="139" t="str">
        <f t="shared" si="170"/>
        <v/>
      </c>
      <c r="CA210" s="138" t="str">
        <f t="shared" si="171"/>
        <v/>
      </c>
      <c r="CB210" s="104" t="str">
        <f t="shared" si="172"/>
        <v/>
      </c>
      <c r="CC210" s="139" t="str">
        <f t="shared" si="173"/>
        <v/>
      </c>
      <c r="CE210" s="162" t="str">
        <f t="shared" si="174"/>
        <v/>
      </c>
      <c r="CF210" s="163" t="str">
        <f t="shared" si="175"/>
        <v/>
      </c>
      <c r="CG210" s="164" t="str">
        <f t="shared" si="176"/>
        <v/>
      </c>
      <c r="CI210" s="162" t="str">
        <f t="shared" si="177"/>
        <v/>
      </c>
      <c r="CJ210" s="163" t="str">
        <f t="shared" si="139"/>
        <v/>
      </c>
      <c r="CK210" s="164" t="str">
        <f t="shared" si="140"/>
        <v/>
      </c>
      <c r="CM210" s="169" t="str">
        <f t="shared" si="178"/>
        <v/>
      </c>
      <c r="CN210" s="139" t="str">
        <f t="shared" si="179"/>
        <v/>
      </c>
      <c r="CP210" s="41" t="str">
        <f>IF($CM210="", "", COUNTIF($CM$11:$CM$3035, "&lt;"&amp;$CM210)+1+COUNTIF($CM$11:$CM210, $CM210)-1)</f>
        <v/>
      </c>
    </row>
    <row r="211" spans="1:94" x14ac:dyDescent="0.25">
      <c r="A211" s="40"/>
      <c r="B211" s="82" t="str">
        <f>IF($I211="", "", IFERROR(INDEX('Job Database'!$AE$11:$AE$3035, MATCH($I211, 'Job Database'!$X$11:$X$3035, 0)), ""))</f>
        <v/>
      </c>
      <c r="C211" s="69" t="str">
        <f>IF($I211="", "", IF(COUNTIF('Job Database'!$X$11:$X$3035, $I211)=0, $AC$5, $AC$4))</f>
        <v/>
      </c>
      <c r="D211" s="40"/>
      <c r="E211" s="85" t="str">
        <f>IF($I211="", "", IF(IFERROR(INDEX('Job Database'!$M$11:$M$3035, MATCH($I211, 'Job Database'!$X$11:$X$3035, 0)), "")="", "", IFERROR(INDEX('Job Database'!$M$11:$M$3035, MATCH($I211, 'Job Database'!$X$11:$X$3035, 0)), "")))</f>
        <v/>
      </c>
      <c r="F211" s="40"/>
      <c r="G211" s="88" t="str">
        <f t="shared" si="153"/>
        <v/>
      </c>
      <c r="H211" s="40"/>
      <c r="I211" s="24"/>
      <c r="J211" s="34"/>
      <c r="K211" s="106"/>
      <c r="L211" s="79"/>
      <c r="M211" s="34"/>
      <c r="N211" s="79"/>
      <c r="O211" s="31"/>
      <c r="P211" s="53"/>
      <c r="Q211" s="40"/>
      <c r="S211" s="41" t="str">
        <f t="shared" si="141"/>
        <v/>
      </c>
      <c r="T211" s="41" t="str">
        <f t="shared" si="142"/>
        <v/>
      </c>
      <c r="U211" s="41" t="str">
        <f t="shared" si="154"/>
        <v/>
      </c>
      <c r="W211" s="74" t="str">
        <f>IF('Job Database'!$X211="", "", 'Job Database'!$X211)</f>
        <v/>
      </c>
      <c r="Y211" s="41" t="str">
        <f>IF($W211="", "", IF(COUNTIF($I$11:$I$3035, $W211)&gt;0, "", MAX($Y$10:$Y210)+1))</f>
        <v/>
      </c>
      <c r="Z211" s="41">
        <v>201</v>
      </c>
      <c r="AA211" s="58" t="str">
        <f t="shared" si="155"/>
        <v/>
      </c>
      <c r="AC211" s="41" t="str">
        <f t="shared" si="143"/>
        <v/>
      </c>
      <c r="AE211" s="41" t="str">
        <f t="shared" si="156"/>
        <v/>
      </c>
      <c r="AJ211" s="154" t="str">
        <f t="shared" si="157"/>
        <v/>
      </c>
      <c r="AL211" s="120" t="str">
        <f t="shared" si="158"/>
        <v/>
      </c>
      <c r="AM211" s="104" t="str">
        <f t="shared" si="159"/>
        <v/>
      </c>
      <c r="AN211" s="104" t="str">
        <f t="shared" si="160"/>
        <v/>
      </c>
      <c r="AO211" s="104" t="str">
        <f t="shared" si="144"/>
        <v/>
      </c>
      <c r="AP211" s="104" t="str">
        <f t="shared" si="145"/>
        <v/>
      </c>
      <c r="AQ211" s="121" t="str">
        <f t="shared" si="161"/>
        <v/>
      </c>
      <c r="AS211" s="88" t="str">
        <f t="shared" si="146"/>
        <v/>
      </c>
      <c r="AT211" s="68" t="str">
        <f t="shared" si="162"/>
        <v/>
      </c>
      <c r="AU211" s="68" t="str">
        <f t="shared" si="163"/>
        <v/>
      </c>
      <c r="AV211" s="68" t="str">
        <f t="shared" si="164"/>
        <v/>
      </c>
      <c r="AW211" s="88" t="str">
        <f t="shared" si="147"/>
        <v/>
      </c>
      <c r="AZ211" s="88" t="str">
        <f t="shared" si="148"/>
        <v/>
      </c>
      <c r="BA211" s="68" t="str">
        <f t="shared" si="149"/>
        <v/>
      </c>
      <c r="BB211" s="68" t="str">
        <f t="shared" si="150"/>
        <v/>
      </c>
      <c r="BC211" s="68" t="str">
        <f t="shared" si="151"/>
        <v/>
      </c>
      <c r="BD211" s="69" t="str">
        <f t="shared" si="152"/>
        <v/>
      </c>
      <c r="BE211" s="69" t="str">
        <f t="shared" si="165"/>
        <v/>
      </c>
      <c r="BT211" s="138" t="str">
        <f t="shared" ca="1" si="166"/>
        <v/>
      </c>
      <c r="BU211" s="139" t="str">
        <f t="shared" ca="1" si="167"/>
        <v/>
      </c>
      <c r="BW211" s="138" t="str">
        <f t="shared" si="168"/>
        <v/>
      </c>
      <c r="BX211" s="104" t="str">
        <f t="shared" si="169"/>
        <v/>
      </c>
      <c r="BY211" s="139" t="str">
        <f t="shared" si="170"/>
        <v/>
      </c>
      <c r="CA211" s="138" t="str">
        <f t="shared" si="171"/>
        <v/>
      </c>
      <c r="CB211" s="104" t="str">
        <f t="shared" si="172"/>
        <v/>
      </c>
      <c r="CC211" s="139" t="str">
        <f t="shared" si="173"/>
        <v/>
      </c>
      <c r="CE211" s="162" t="str">
        <f t="shared" si="174"/>
        <v/>
      </c>
      <c r="CF211" s="163" t="str">
        <f t="shared" si="175"/>
        <v/>
      </c>
      <c r="CG211" s="164" t="str">
        <f t="shared" si="176"/>
        <v/>
      </c>
      <c r="CI211" s="162" t="str">
        <f t="shared" si="177"/>
        <v/>
      </c>
      <c r="CJ211" s="163" t="str">
        <f t="shared" si="139"/>
        <v/>
      </c>
      <c r="CK211" s="164" t="str">
        <f t="shared" si="140"/>
        <v/>
      </c>
      <c r="CM211" s="169" t="str">
        <f t="shared" si="178"/>
        <v/>
      </c>
      <c r="CN211" s="139" t="str">
        <f t="shared" si="179"/>
        <v/>
      </c>
      <c r="CP211" s="41" t="str">
        <f>IF($CM211="", "", COUNTIF($CM$11:$CM$3035, "&lt;"&amp;$CM211)+1+COUNTIF($CM$11:$CM211, $CM211)-1)</f>
        <v/>
      </c>
    </row>
    <row r="212" spans="1:94" x14ac:dyDescent="0.25">
      <c r="A212" s="40"/>
      <c r="B212" s="82" t="str">
        <f>IF($I212="", "", IFERROR(INDEX('Job Database'!$AE$11:$AE$3035, MATCH($I212, 'Job Database'!$X$11:$X$3035, 0)), ""))</f>
        <v/>
      </c>
      <c r="C212" s="69" t="str">
        <f>IF($I212="", "", IF(COUNTIF('Job Database'!$X$11:$X$3035, $I212)=0, $AC$5, $AC$4))</f>
        <v/>
      </c>
      <c r="D212" s="40"/>
      <c r="E212" s="85" t="str">
        <f>IF($I212="", "", IF(IFERROR(INDEX('Job Database'!$M$11:$M$3035, MATCH($I212, 'Job Database'!$X$11:$X$3035, 0)), "")="", "", IFERROR(INDEX('Job Database'!$M$11:$M$3035, MATCH($I212, 'Job Database'!$X$11:$X$3035, 0)), "")))</f>
        <v/>
      </c>
      <c r="F212" s="40"/>
      <c r="G212" s="88" t="str">
        <f t="shared" si="153"/>
        <v/>
      </c>
      <c r="H212" s="40"/>
      <c r="I212" s="24"/>
      <c r="J212" s="34"/>
      <c r="K212" s="106"/>
      <c r="L212" s="79"/>
      <c r="M212" s="34"/>
      <c r="N212" s="79"/>
      <c r="O212" s="31"/>
      <c r="P212" s="53"/>
      <c r="Q212" s="40"/>
      <c r="S212" s="41" t="str">
        <f t="shared" si="141"/>
        <v/>
      </c>
      <c r="T212" s="41" t="str">
        <f t="shared" si="142"/>
        <v/>
      </c>
      <c r="U212" s="41" t="str">
        <f t="shared" si="154"/>
        <v/>
      </c>
      <c r="W212" s="74" t="str">
        <f>IF('Job Database'!$X212="", "", 'Job Database'!$X212)</f>
        <v/>
      </c>
      <c r="Y212" s="41" t="str">
        <f>IF($W212="", "", IF(COUNTIF($I$11:$I$3035, $W212)&gt;0, "", MAX($Y$10:$Y211)+1))</f>
        <v/>
      </c>
      <c r="Z212" s="41">
        <v>202</v>
      </c>
      <c r="AA212" s="58" t="str">
        <f t="shared" si="155"/>
        <v/>
      </c>
      <c r="AC212" s="41" t="str">
        <f t="shared" si="143"/>
        <v/>
      </c>
      <c r="AE212" s="41" t="str">
        <f t="shared" si="156"/>
        <v/>
      </c>
      <c r="AJ212" s="154" t="str">
        <f t="shared" si="157"/>
        <v/>
      </c>
      <c r="AL212" s="120" t="str">
        <f t="shared" si="158"/>
        <v/>
      </c>
      <c r="AM212" s="104" t="str">
        <f t="shared" si="159"/>
        <v/>
      </c>
      <c r="AN212" s="104" t="str">
        <f t="shared" si="160"/>
        <v/>
      </c>
      <c r="AO212" s="104" t="str">
        <f t="shared" si="144"/>
        <v/>
      </c>
      <c r="AP212" s="104" t="str">
        <f t="shared" si="145"/>
        <v/>
      </c>
      <c r="AQ212" s="121" t="str">
        <f t="shared" si="161"/>
        <v/>
      </c>
      <c r="AS212" s="88" t="str">
        <f t="shared" si="146"/>
        <v/>
      </c>
      <c r="AT212" s="68" t="str">
        <f t="shared" si="162"/>
        <v/>
      </c>
      <c r="AU212" s="68" t="str">
        <f t="shared" si="163"/>
        <v/>
      </c>
      <c r="AV212" s="68" t="str">
        <f t="shared" si="164"/>
        <v/>
      </c>
      <c r="AW212" s="88" t="str">
        <f t="shared" si="147"/>
        <v/>
      </c>
      <c r="AZ212" s="88" t="str">
        <f t="shared" si="148"/>
        <v/>
      </c>
      <c r="BA212" s="68" t="str">
        <f t="shared" si="149"/>
        <v/>
      </c>
      <c r="BB212" s="68" t="str">
        <f t="shared" si="150"/>
        <v/>
      </c>
      <c r="BC212" s="68" t="str">
        <f t="shared" si="151"/>
        <v/>
      </c>
      <c r="BD212" s="69" t="str">
        <f t="shared" si="152"/>
        <v/>
      </c>
      <c r="BE212" s="69" t="str">
        <f t="shared" si="165"/>
        <v/>
      </c>
      <c r="BT212" s="138" t="str">
        <f t="shared" ca="1" si="166"/>
        <v/>
      </c>
      <c r="BU212" s="139" t="str">
        <f t="shared" ca="1" si="167"/>
        <v/>
      </c>
      <c r="BW212" s="138" t="str">
        <f t="shared" si="168"/>
        <v/>
      </c>
      <c r="BX212" s="104" t="str">
        <f t="shared" si="169"/>
        <v/>
      </c>
      <c r="BY212" s="139" t="str">
        <f t="shared" si="170"/>
        <v/>
      </c>
      <c r="CA212" s="138" t="str">
        <f t="shared" si="171"/>
        <v/>
      </c>
      <c r="CB212" s="104" t="str">
        <f t="shared" si="172"/>
        <v/>
      </c>
      <c r="CC212" s="139" t="str">
        <f t="shared" si="173"/>
        <v/>
      </c>
      <c r="CE212" s="162" t="str">
        <f t="shared" si="174"/>
        <v/>
      </c>
      <c r="CF212" s="163" t="str">
        <f t="shared" si="175"/>
        <v/>
      </c>
      <c r="CG212" s="164" t="str">
        <f t="shared" si="176"/>
        <v/>
      </c>
      <c r="CI212" s="162" t="str">
        <f t="shared" si="177"/>
        <v/>
      </c>
      <c r="CJ212" s="163" t="str">
        <f t="shared" si="139"/>
        <v/>
      </c>
      <c r="CK212" s="164" t="str">
        <f t="shared" si="140"/>
        <v/>
      </c>
      <c r="CM212" s="169" t="str">
        <f t="shared" si="178"/>
        <v/>
      </c>
      <c r="CN212" s="139" t="str">
        <f t="shared" si="179"/>
        <v/>
      </c>
      <c r="CP212" s="41" t="str">
        <f>IF($CM212="", "", COUNTIF($CM$11:$CM$3035, "&lt;"&amp;$CM212)+1+COUNTIF($CM$11:$CM212, $CM212)-1)</f>
        <v/>
      </c>
    </row>
    <row r="213" spans="1:94" x14ac:dyDescent="0.25">
      <c r="A213" s="40"/>
      <c r="B213" s="82" t="str">
        <f>IF($I213="", "", IFERROR(INDEX('Job Database'!$AE$11:$AE$3035, MATCH($I213, 'Job Database'!$X$11:$X$3035, 0)), ""))</f>
        <v/>
      </c>
      <c r="C213" s="69" t="str">
        <f>IF($I213="", "", IF(COUNTIF('Job Database'!$X$11:$X$3035, $I213)=0, $AC$5, $AC$4))</f>
        <v/>
      </c>
      <c r="D213" s="40"/>
      <c r="E213" s="85" t="str">
        <f>IF($I213="", "", IF(IFERROR(INDEX('Job Database'!$M$11:$M$3035, MATCH($I213, 'Job Database'!$X$11:$X$3035, 0)), "")="", "", IFERROR(INDEX('Job Database'!$M$11:$M$3035, MATCH($I213, 'Job Database'!$X$11:$X$3035, 0)), "")))</f>
        <v/>
      </c>
      <c r="F213" s="40"/>
      <c r="G213" s="88" t="str">
        <f t="shared" si="153"/>
        <v/>
      </c>
      <c r="H213" s="40"/>
      <c r="I213" s="24"/>
      <c r="J213" s="34"/>
      <c r="K213" s="106"/>
      <c r="L213" s="79"/>
      <c r="M213" s="34"/>
      <c r="N213" s="79"/>
      <c r="O213" s="31"/>
      <c r="P213" s="53"/>
      <c r="Q213" s="40"/>
      <c r="S213" s="41" t="str">
        <f t="shared" si="141"/>
        <v/>
      </c>
      <c r="T213" s="41" t="str">
        <f t="shared" si="142"/>
        <v/>
      </c>
      <c r="U213" s="41" t="str">
        <f t="shared" si="154"/>
        <v/>
      </c>
      <c r="W213" s="74" t="str">
        <f>IF('Job Database'!$X213="", "", 'Job Database'!$X213)</f>
        <v/>
      </c>
      <c r="Y213" s="41" t="str">
        <f>IF($W213="", "", IF(COUNTIF($I$11:$I$3035, $W213)&gt;0, "", MAX($Y$10:$Y212)+1))</f>
        <v/>
      </c>
      <c r="Z213" s="41">
        <v>203</v>
      </c>
      <c r="AA213" s="58" t="str">
        <f t="shared" si="155"/>
        <v/>
      </c>
      <c r="AC213" s="41" t="str">
        <f t="shared" si="143"/>
        <v/>
      </c>
      <c r="AE213" s="41" t="str">
        <f t="shared" si="156"/>
        <v/>
      </c>
      <c r="AJ213" s="154" t="str">
        <f t="shared" si="157"/>
        <v/>
      </c>
      <c r="AL213" s="120" t="str">
        <f t="shared" si="158"/>
        <v/>
      </c>
      <c r="AM213" s="104" t="str">
        <f t="shared" si="159"/>
        <v/>
      </c>
      <c r="AN213" s="104" t="str">
        <f t="shared" si="160"/>
        <v/>
      </c>
      <c r="AO213" s="104" t="str">
        <f t="shared" si="144"/>
        <v/>
      </c>
      <c r="AP213" s="104" t="str">
        <f t="shared" si="145"/>
        <v/>
      </c>
      <c r="AQ213" s="121" t="str">
        <f t="shared" si="161"/>
        <v/>
      </c>
      <c r="AS213" s="88" t="str">
        <f t="shared" si="146"/>
        <v/>
      </c>
      <c r="AT213" s="68" t="str">
        <f t="shared" si="162"/>
        <v/>
      </c>
      <c r="AU213" s="68" t="str">
        <f t="shared" si="163"/>
        <v/>
      </c>
      <c r="AV213" s="68" t="str">
        <f t="shared" si="164"/>
        <v/>
      </c>
      <c r="AW213" s="88" t="str">
        <f t="shared" si="147"/>
        <v/>
      </c>
      <c r="AZ213" s="88" t="str">
        <f t="shared" si="148"/>
        <v/>
      </c>
      <c r="BA213" s="68" t="str">
        <f t="shared" si="149"/>
        <v/>
      </c>
      <c r="BB213" s="68" t="str">
        <f t="shared" si="150"/>
        <v/>
      </c>
      <c r="BC213" s="68" t="str">
        <f t="shared" si="151"/>
        <v/>
      </c>
      <c r="BD213" s="69" t="str">
        <f t="shared" si="152"/>
        <v/>
      </c>
      <c r="BE213" s="69" t="str">
        <f t="shared" si="165"/>
        <v/>
      </c>
      <c r="BT213" s="138" t="str">
        <f t="shared" ca="1" si="166"/>
        <v/>
      </c>
      <c r="BU213" s="139" t="str">
        <f t="shared" ca="1" si="167"/>
        <v/>
      </c>
      <c r="BW213" s="138" t="str">
        <f t="shared" si="168"/>
        <v/>
      </c>
      <c r="BX213" s="104" t="str">
        <f t="shared" si="169"/>
        <v/>
      </c>
      <c r="BY213" s="139" t="str">
        <f t="shared" si="170"/>
        <v/>
      </c>
      <c r="CA213" s="138" t="str">
        <f t="shared" si="171"/>
        <v/>
      </c>
      <c r="CB213" s="104" t="str">
        <f t="shared" si="172"/>
        <v/>
      </c>
      <c r="CC213" s="139" t="str">
        <f t="shared" si="173"/>
        <v/>
      </c>
      <c r="CE213" s="162" t="str">
        <f t="shared" si="174"/>
        <v/>
      </c>
      <c r="CF213" s="163" t="str">
        <f t="shared" si="175"/>
        <v/>
      </c>
      <c r="CG213" s="164" t="str">
        <f t="shared" si="176"/>
        <v/>
      </c>
      <c r="CI213" s="162" t="str">
        <f t="shared" si="177"/>
        <v/>
      </c>
      <c r="CJ213" s="163" t="str">
        <f t="shared" si="139"/>
        <v/>
      </c>
      <c r="CK213" s="164" t="str">
        <f t="shared" si="140"/>
        <v/>
      </c>
      <c r="CM213" s="169" t="str">
        <f t="shared" si="178"/>
        <v/>
      </c>
      <c r="CN213" s="139" t="str">
        <f t="shared" si="179"/>
        <v/>
      </c>
      <c r="CP213" s="41" t="str">
        <f>IF($CM213="", "", COUNTIF($CM$11:$CM$3035, "&lt;"&amp;$CM213)+1+COUNTIF($CM$11:$CM213, $CM213)-1)</f>
        <v/>
      </c>
    </row>
    <row r="214" spans="1:94" x14ac:dyDescent="0.25">
      <c r="A214" s="40"/>
      <c r="B214" s="82" t="str">
        <f>IF($I214="", "", IFERROR(INDEX('Job Database'!$AE$11:$AE$3035, MATCH($I214, 'Job Database'!$X$11:$X$3035, 0)), ""))</f>
        <v/>
      </c>
      <c r="C214" s="69" t="str">
        <f>IF($I214="", "", IF(COUNTIF('Job Database'!$X$11:$X$3035, $I214)=0, $AC$5, $AC$4))</f>
        <v/>
      </c>
      <c r="D214" s="40"/>
      <c r="E214" s="85" t="str">
        <f>IF($I214="", "", IF(IFERROR(INDEX('Job Database'!$M$11:$M$3035, MATCH($I214, 'Job Database'!$X$11:$X$3035, 0)), "")="", "", IFERROR(INDEX('Job Database'!$M$11:$M$3035, MATCH($I214, 'Job Database'!$X$11:$X$3035, 0)), "")))</f>
        <v/>
      </c>
      <c r="F214" s="40"/>
      <c r="G214" s="88" t="str">
        <f t="shared" si="153"/>
        <v/>
      </c>
      <c r="H214" s="40"/>
      <c r="I214" s="24"/>
      <c r="J214" s="34"/>
      <c r="K214" s="106"/>
      <c r="L214" s="79"/>
      <c r="M214" s="34"/>
      <c r="N214" s="79"/>
      <c r="O214" s="31"/>
      <c r="P214" s="53"/>
      <c r="Q214" s="40"/>
      <c r="S214" s="41" t="str">
        <f t="shared" si="141"/>
        <v/>
      </c>
      <c r="T214" s="41" t="str">
        <f t="shared" si="142"/>
        <v/>
      </c>
      <c r="U214" s="41" t="str">
        <f t="shared" si="154"/>
        <v/>
      </c>
      <c r="W214" s="74" t="str">
        <f>IF('Job Database'!$X214="", "", 'Job Database'!$X214)</f>
        <v/>
      </c>
      <c r="Y214" s="41" t="str">
        <f>IF($W214="", "", IF(COUNTIF($I$11:$I$3035, $W214)&gt;0, "", MAX($Y$10:$Y213)+1))</f>
        <v/>
      </c>
      <c r="Z214" s="41">
        <v>204</v>
      </c>
      <c r="AA214" s="58" t="str">
        <f t="shared" si="155"/>
        <v/>
      </c>
      <c r="AC214" s="41" t="str">
        <f t="shared" si="143"/>
        <v/>
      </c>
      <c r="AE214" s="41" t="str">
        <f t="shared" si="156"/>
        <v/>
      </c>
      <c r="AJ214" s="154" t="str">
        <f t="shared" si="157"/>
        <v/>
      </c>
      <c r="AL214" s="120" t="str">
        <f t="shared" si="158"/>
        <v/>
      </c>
      <c r="AM214" s="104" t="str">
        <f t="shared" si="159"/>
        <v/>
      </c>
      <c r="AN214" s="104" t="str">
        <f t="shared" si="160"/>
        <v/>
      </c>
      <c r="AO214" s="104" t="str">
        <f t="shared" si="144"/>
        <v/>
      </c>
      <c r="AP214" s="104" t="str">
        <f t="shared" si="145"/>
        <v/>
      </c>
      <c r="AQ214" s="121" t="str">
        <f t="shared" si="161"/>
        <v/>
      </c>
      <c r="AS214" s="88" t="str">
        <f t="shared" si="146"/>
        <v/>
      </c>
      <c r="AT214" s="68" t="str">
        <f t="shared" si="162"/>
        <v/>
      </c>
      <c r="AU214" s="68" t="str">
        <f t="shared" si="163"/>
        <v/>
      </c>
      <c r="AV214" s="68" t="str">
        <f t="shared" si="164"/>
        <v/>
      </c>
      <c r="AW214" s="88" t="str">
        <f t="shared" si="147"/>
        <v/>
      </c>
      <c r="AZ214" s="88" t="str">
        <f t="shared" si="148"/>
        <v/>
      </c>
      <c r="BA214" s="68" t="str">
        <f t="shared" si="149"/>
        <v/>
      </c>
      <c r="BB214" s="68" t="str">
        <f t="shared" si="150"/>
        <v/>
      </c>
      <c r="BC214" s="68" t="str">
        <f t="shared" si="151"/>
        <v/>
      </c>
      <c r="BD214" s="69" t="str">
        <f t="shared" si="152"/>
        <v/>
      </c>
      <c r="BE214" s="69" t="str">
        <f t="shared" si="165"/>
        <v/>
      </c>
      <c r="BT214" s="138" t="str">
        <f t="shared" ca="1" si="166"/>
        <v/>
      </c>
      <c r="BU214" s="139" t="str">
        <f t="shared" ca="1" si="167"/>
        <v/>
      </c>
      <c r="BW214" s="138" t="str">
        <f t="shared" si="168"/>
        <v/>
      </c>
      <c r="BX214" s="104" t="str">
        <f t="shared" si="169"/>
        <v/>
      </c>
      <c r="BY214" s="139" t="str">
        <f t="shared" si="170"/>
        <v/>
      </c>
      <c r="CA214" s="138" t="str">
        <f t="shared" si="171"/>
        <v/>
      </c>
      <c r="CB214" s="104" t="str">
        <f t="shared" si="172"/>
        <v/>
      </c>
      <c r="CC214" s="139" t="str">
        <f t="shared" si="173"/>
        <v/>
      </c>
      <c r="CE214" s="162" t="str">
        <f t="shared" si="174"/>
        <v/>
      </c>
      <c r="CF214" s="163" t="str">
        <f t="shared" si="175"/>
        <v/>
      </c>
      <c r="CG214" s="164" t="str">
        <f t="shared" si="176"/>
        <v/>
      </c>
      <c r="CI214" s="162" t="str">
        <f t="shared" si="177"/>
        <v/>
      </c>
      <c r="CJ214" s="163" t="str">
        <f t="shared" si="139"/>
        <v/>
      </c>
      <c r="CK214" s="164" t="str">
        <f t="shared" si="140"/>
        <v/>
      </c>
      <c r="CM214" s="169" t="str">
        <f t="shared" si="178"/>
        <v/>
      </c>
      <c r="CN214" s="139" t="str">
        <f t="shared" si="179"/>
        <v/>
      </c>
      <c r="CP214" s="41" t="str">
        <f>IF($CM214="", "", COUNTIF($CM$11:$CM$3035, "&lt;"&amp;$CM214)+1+COUNTIF($CM$11:$CM214, $CM214)-1)</f>
        <v/>
      </c>
    </row>
    <row r="215" spans="1:94" x14ac:dyDescent="0.25">
      <c r="A215" s="40"/>
      <c r="B215" s="82" t="str">
        <f>IF($I215="", "", IFERROR(INDEX('Job Database'!$AE$11:$AE$3035, MATCH($I215, 'Job Database'!$X$11:$X$3035, 0)), ""))</f>
        <v/>
      </c>
      <c r="C215" s="69" t="str">
        <f>IF($I215="", "", IF(COUNTIF('Job Database'!$X$11:$X$3035, $I215)=0, $AC$5, $AC$4))</f>
        <v/>
      </c>
      <c r="D215" s="40"/>
      <c r="E215" s="85" t="str">
        <f>IF($I215="", "", IF(IFERROR(INDEX('Job Database'!$M$11:$M$3035, MATCH($I215, 'Job Database'!$X$11:$X$3035, 0)), "")="", "", IFERROR(INDEX('Job Database'!$M$11:$M$3035, MATCH($I215, 'Job Database'!$X$11:$X$3035, 0)), "")))</f>
        <v/>
      </c>
      <c r="F215" s="40"/>
      <c r="G215" s="88" t="str">
        <f t="shared" si="153"/>
        <v/>
      </c>
      <c r="H215" s="40"/>
      <c r="I215" s="24"/>
      <c r="J215" s="34"/>
      <c r="K215" s="106"/>
      <c r="L215" s="79"/>
      <c r="M215" s="34"/>
      <c r="N215" s="79"/>
      <c r="O215" s="31"/>
      <c r="P215" s="53"/>
      <c r="Q215" s="40"/>
      <c r="S215" s="41" t="str">
        <f t="shared" si="141"/>
        <v/>
      </c>
      <c r="T215" s="41" t="str">
        <f t="shared" si="142"/>
        <v/>
      </c>
      <c r="U215" s="41" t="str">
        <f t="shared" si="154"/>
        <v/>
      </c>
      <c r="W215" s="74" t="str">
        <f>IF('Job Database'!$X215="", "", 'Job Database'!$X215)</f>
        <v/>
      </c>
      <c r="Y215" s="41" t="str">
        <f>IF($W215="", "", IF(COUNTIF($I$11:$I$3035, $W215)&gt;0, "", MAX($Y$10:$Y214)+1))</f>
        <v/>
      </c>
      <c r="Z215" s="41">
        <v>205</v>
      </c>
      <c r="AA215" s="58" t="str">
        <f t="shared" si="155"/>
        <v/>
      </c>
      <c r="AC215" s="41" t="str">
        <f t="shared" si="143"/>
        <v/>
      </c>
      <c r="AE215" s="41" t="str">
        <f t="shared" si="156"/>
        <v/>
      </c>
      <c r="AJ215" s="154" t="str">
        <f t="shared" si="157"/>
        <v/>
      </c>
      <c r="AL215" s="120" t="str">
        <f t="shared" si="158"/>
        <v/>
      </c>
      <c r="AM215" s="104" t="str">
        <f t="shared" si="159"/>
        <v/>
      </c>
      <c r="AN215" s="104" t="str">
        <f t="shared" si="160"/>
        <v/>
      </c>
      <c r="AO215" s="104" t="str">
        <f t="shared" si="144"/>
        <v/>
      </c>
      <c r="AP215" s="104" t="str">
        <f t="shared" si="145"/>
        <v/>
      </c>
      <c r="AQ215" s="121" t="str">
        <f t="shared" si="161"/>
        <v/>
      </c>
      <c r="AS215" s="88" t="str">
        <f t="shared" si="146"/>
        <v/>
      </c>
      <c r="AT215" s="68" t="str">
        <f t="shared" si="162"/>
        <v/>
      </c>
      <c r="AU215" s="68" t="str">
        <f t="shared" si="163"/>
        <v/>
      </c>
      <c r="AV215" s="68" t="str">
        <f t="shared" si="164"/>
        <v/>
      </c>
      <c r="AW215" s="88" t="str">
        <f t="shared" si="147"/>
        <v/>
      </c>
      <c r="AZ215" s="88" t="str">
        <f t="shared" si="148"/>
        <v/>
      </c>
      <c r="BA215" s="68" t="str">
        <f t="shared" si="149"/>
        <v/>
      </c>
      <c r="BB215" s="68" t="str">
        <f t="shared" si="150"/>
        <v/>
      </c>
      <c r="BC215" s="68" t="str">
        <f t="shared" si="151"/>
        <v/>
      </c>
      <c r="BD215" s="69" t="str">
        <f t="shared" si="152"/>
        <v/>
      </c>
      <c r="BE215" s="69" t="str">
        <f t="shared" si="165"/>
        <v/>
      </c>
      <c r="BT215" s="138" t="str">
        <f t="shared" ca="1" si="166"/>
        <v/>
      </c>
      <c r="BU215" s="139" t="str">
        <f t="shared" ca="1" si="167"/>
        <v/>
      </c>
      <c r="BW215" s="138" t="str">
        <f t="shared" si="168"/>
        <v/>
      </c>
      <c r="BX215" s="104" t="str">
        <f t="shared" si="169"/>
        <v/>
      </c>
      <c r="BY215" s="139" t="str">
        <f t="shared" si="170"/>
        <v/>
      </c>
      <c r="CA215" s="138" t="str">
        <f t="shared" si="171"/>
        <v/>
      </c>
      <c r="CB215" s="104" t="str">
        <f t="shared" si="172"/>
        <v/>
      </c>
      <c r="CC215" s="139" t="str">
        <f t="shared" si="173"/>
        <v/>
      </c>
      <c r="CE215" s="162" t="str">
        <f t="shared" si="174"/>
        <v/>
      </c>
      <c r="CF215" s="163" t="str">
        <f t="shared" si="175"/>
        <v/>
      </c>
      <c r="CG215" s="164" t="str">
        <f t="shared" si="176"/>
        <v/>
      </c>
      <c r="CI215" s="162" t="str">
        <f t="shared" si="177"/>
        <v/>
      </c>
      <c r="CJ215" s="163" t="str">
        <f t="shared" si="139"/>
        <v/>
      </c>
      <c r="CK215" s="164" t="str">
        <f t="shared" si="140"/>
        <v/>
      </c>
      <c r="CM215" s="169" t="str">
        <f t="shared" si="178"/>
        <v/>
      </c>
      <c r="CN215" s="139" t="str">
        <f t="shared" si="179"/>
        <v/>
      </c>
      <c r="CP215" s="41" t="str">
        <f>IF($CM215="", "", COUNTIF($CM$11:$CM$3035, "&lt;"&amp;$CM215)+1+COUNTIF($CM$11:$CM215, $CM215)-1)</f>
        <v/>
      </c>
    </row>
    <row r="216" spans="1:94" x14ac:dyDescent="0.25">
      <c r="A216" s="40"/>
      <c r="B216" s="82" t="str">
        <f>IF($I216="", "", IFERROR(INDEX('Job Database'!$AE$11:$AE$3035, MATCH($I216, 'Job Database'!$X$11:$X$3035, 0)), ""))</f>
        <v/>
      </c>
      <c r="C216" s="69" t="str">
        <f>IF($I216="", "", IF(COUNTIF('Job Database'!$X$11:$X$3035, $I216)=0, $AC$5, $AC$4))</f>
        <v/>
      </c>
      <c r="D216" s="40"/>
      <c r="E216" s="85" t="str">
        <f>IF($I216="", "", IF(IFERROR(INDEX('Job Database'!$M$11:$M$3035, MATCH($I216, 'Job Database'!$X$11:$X$3035, 0)), "")="", "", IFERROR(INDEX('Job Database'!$M$11:$M$3035, MATCH($I216, 'Job Database'!$X$11:$X$3035, 0)), "")))</f>
        <v/>
      </c>
      <c r="F216" s="40"/>
      <c r="G216" s="88" t="str">
        <f t="shared" si="153"/>
        <v/>
      </c>
      <c r="H216" s="40"/>
      <c r="I216" s="24"/>
      <c r="J216" s="34"/>
      <c r="K216" s="106"/>
      <c r="L216" s="79"/>
      <c r="M216" s="34"/>
      <c r="N216" s="79"/>
      <c r="O216" s="31"/>
      <c r="P216" s="53"/>
      <c r="Q216" s="40"/>
      <c r="S216" s="41" t="str">
        <f t="shared" si="141"/>
        <v/>
      </c>
      <c r="T216" s="41" t="str">
        <f t="shared" si="142"/>
        <v/>
      </c>
      <c r="U216" s="41" t="str">
        <f t="shared" si="154"/>
        <v/>
      </c>
      <c r="W216" s="74" t="str">
        <f>IF('Job Database'!$X216="", "", 'Job Database'!$X216)</f>
        <v/>
      </c>
      <c r="Y216" s="41" t="str">
        <f>IF($W216="", "", IF(COUNTIF($I$11:$I$3035, $W216)&gt;0, "", MAX($Y$10:$Y215)+1))</f>
        <v/>
      </c>
      <c r="Z216" s="41">
        <v>206</v>
      </c>
      <c r="AA216" s="58" t="str">
        <f t="shared" si="155"/>
        <v/>
      </c>
      <c r="AC216" s="41" t="str">
        <f t="shared" si="143"/>
        <v/>
      </c>
      <c r="AE216" s="41" t="str">
        <f t="shared" si="156"/>
        <v/>
      </c>
      <c r="AJ216" s="154" t="str">
        <f t="shared" si="157"/>
        <v/>
      </c>
      <c r="AL216" s="120" t="str">
        <f t="shared" si="158"/>
        <v/>
      </c>
      <c r="AM216" s="104" t="str">
        <f t="shared" si="159"/>
        <v/>
      </c>
      <c r="AN216" s="104" t="str">
        <f t="shared" si="160"/>
        <v/>
      </c>
      <c r="AO216" s="104" t="str">
        <f t="shared" si="144"/>
        <v/>
      </c>
      <c r="AP216" s="104" t="str">
        <f t="shared" si="145"/>
        <v/>
      </c>
      <c r="AQ216" s="121" t="str">
        <f t="shared" si="161"/>
        <v/>
      </c>
      <c r="AS216" s="88" t="str">
        <f t="shared" si="146"/>
        <v/>
      </c>
      <c r="AT216" s="68" t="str">
        <f t="shared" si="162"/>
        <v/>
      </c>
      <c r="AU216" s="68" t="str">
        <f t="shared" si="163"/>
        <v/>
      </c>
      <c r="AV216" s="68" t="str">
        <f t="shared" si="164"/>
        <v/>
      </c>
      <c r="AW216" s="88" t="str">
        <f t="shared" si="147"/>
        <v/>
      </c>
      <c r="AZ216" s="88" t="str">
        <f t="shared" si="148"/>
        <v/>
      </c>
      <c r="BA216" s="68" t="str">
        <f t="shared" si="149"/>
        <v/>
      </c>
      <c r="BB216" s="68" t="str">
        <f t="shared" si="150"/>
        <v/>
      </c>
      <c r="BC216" s="68" t="str">
        <f t="shared" si="151"/>
        <v/>
      </c>
      <c r="BD216" s="69" t="str">
        <f t="shared" si="152"/>
        <v/>
      </c>
      <c r="BE216" s="69" t="str">
        <f t="shared" si="165"/>
        <v/>
      </c>
      <c r="BT216" s="138" t="str">
        <f t="shared" ca="1" si="166"/>
        <v/>
      </c>
      <c r="BU216" s="139" t="str">
        <f t="shared" ca="1" si="167"/>
        <v/>
      </c>
      <c r="BW216" s="138" t="str">
        <f t="shared" si="168"/>
        <v/>
      </c>
      <c r="BX216" s="104" t="str">
        <f t="shared" si="169"/>
        <v/>
      </c>
      <c r="BY216" s="139" t="str">
        <f t="shared" si="170"/>
        <v/>
      </c>
      <c r="CA216" s="138" t="str">
        <f t="shared" si="171"/>
        <v/>
      </c>
      <c r="CB216" s="104" t="str">
        <f t="shared" si="172"/>
        <v/>
      </c>
      <c r="CC216" s="139" t="str">
        <f t="shared" si="173"/>
        <v/>
      </c>
      <c r="CE216" s="162" t="str">
        <f t="shared" si="174"/>
        <v/>
      </c>
      <c r="CF216" s="163" t="str">
        <f t="shared" si="175"/>
        <v/>
      </c>
      <c r="CG216" s="164" t="str">
        <f t="shared" si="176"/>
        <v/>
      </c>
      <c r="CI216" s="162" t="str">
        <f t="shared" si="177"/>
        <v/>
      </c>
      <c r="CJ216" s="163" t="str">
        <f t="shared" si="139"/>
        <v/>
      </c>
      <c r="CK216" s="164" t="str">
        <f t="shared" si="140"/>
        <v/>
      </c>
      <c r="CM216" s="169" t="str">
        <f t="shared" si="178"/>
        <v/>
      </c>
      <c r="CN216" s="139" t="str">
        <f t="shared" si="179"/>
        <v/>
      </c>
      <c r="CP216" s="41" t="str">
        <f>IF($CM216="", "", COUNTIF($CM$11:$CM$3035, "&lt;"&amp;$CM216)+1+COUNTIF($CM$11:$CM216, $CM216)-1)</f>
        <v/>
      </c>
    </row>
    <row r="217" spans="1:94" x14ac:dyDescent="0.25">
      <c r="A217" s="40"/>
      <c r="B217" s="82" t="str">
        <f>IF($I217="", "", IFERROR(INDEX('Job Database'!$AE$11:$AE$3035, MATCH($I217, 'Job Database'!$X$11:$X$3035, 0)), ""))</f>
        <v/>
      </c>
      <c r="C217" s="69" t="str">
        <f>IF($I217="", "", IF(COUNTIF('Job Database'!$X$11:$X$3035, $I217)=0, $AC$5, $AC$4))</f>
        <v/>
      </c>
      <c r="D217" s="40"/>
      <c r="E217" s="85" t="str">
        <f>IF($I217="", "", IF(IFERROR(INDEX('Job Database'!$M$11:$M$3035, MATCH($I217, 'Job Database'!$X$11:$X$3035, 0)), "")="", "", IFERROR(INDEX('Job Database'!$M$11:$M$3035, MATCH($I217, 'Job Database'!$X$11:$X$3035, 0)), "")))</f>
        <v/>
      </c>
      <c r="F217" s="40"/>
      <c r="G217" s="88" t="str">
        <f t="shared" si="153"/>
        <v/>
      </c>
      <c r="H217" s="40"/>
      <c r="I217" s="24"/>
      <c r="J217" s="34"/>
      <c r="K217" s="106"/>
      <c r="L217" s="79"/>
      <c r="M217" s="34"/>
      <c r="N217" s="79"/>
      <c r="O217" s="31"/>
      <c r="P217" s="53"/>
      <c r="Q217" s="40"/>
      <c r="S217" s="41" t="str">
        <f t="shared" si="141"/>
        <v/>
      </c>
      <c r="T217" s="41" t="str">
        <f t="shared" si="142"/>
        <v/>
      </c>
      <c r="U217" s="41" t="str">
        <f t="shared" si="154"/>
        <v/>
      </c>
      <c r="W217" s="74" t="str">
        <f>IF('Job Database'!$X217="", "", 'Job Database'!$X217)</f>
        <v/>
      </c>
      <c r="Y217" s="41" t="str">
        <f>IF($W217="", "", IF(COUNTIF($I$11:$I$3035, $W217)&gt;0, "", MAX($Y$10:$Y216)+1))</f>
        <v/>
      </c>
      <c r="Z217" s="41">
        <v>207</v>
      </c>
      <c r="AA217" s="58" t="str">
        <f t="shared" si="155"/>
        <v/>
      </c>
      <c r="AC217" s="41" t="str">
        <f t="shared" si="143"/>
        <v/>
      </c>
      <c r="AE217" s="41" t="str">
        <f t="shared" si="156"/>
        <v/>
      </c>
      <c r="AJ217" s="154" t="str">
        <f t="shared" si="157"/>
        <v/>
      </c>
      <c r="AL217" s="120" t="str">
        <f t="shared" si="158"/>
        <v/>
      </c>
      <c r="AM217" s="104" t="str">
        <f t="shared" si="159"/>
        <v/>
      </c>
      <c r="AN217" s="104" t="str">
        <f t="shared" si="160"/>
        <v/>
      </c>
      <c r="AO217" s="104" t="str">
        <f t="shared" si="144"/>
        <v/>
      </c>
      <c r="AP217" s="104" t="str">
        <f t="shared" si="145"/>
        <v/>
      </c>
      <c r="AQ217" s="121" t="str">
        <f t="shared" si="161"/>
        <v/>
      </c>
      <c r="AS217" s="88" t="str">
        <f t="shared" si="146"/>
        <v/>
      </c>
      <c r="AT217" s="68" t="str">
        <f t="shared" si="162"/>
        <v/>
      </c>
      <c r="AU217" s="68" t="str">
        <f t="shared" si="163"/>
        <v/>
      </c>
      <c r="AV217" s="68" t="str">
        <f t="shared" si="164"/>
        <v/>
      </c>
      <c r="AW217" s="88" t="str">
        <f t="shared" si="147"/>
        <v/>
      </c>
      <c r="AZ217" s="88" t="str">
        <f t="shared" si="148"/>
        <v/>
      </c>
      <c r="BA217" s="68" t="str">
        <f t="shared" si="149"/>
        <v/>
      </c>
      <c r="BB217" s="68" t="str">
        <f t="shared" si="150"/>
        <v/>
      </c>
      <c r="BC217" s="68" t="str">
        <f t="shared" si="151"/>
        <v/>
      </c>
      <c r="BD217" s="69" t="str">
        <f t="shared" si="152"/>
        <v/>
      </c>
      <c r="BE217" s="69" t="str">
        <f t="shared" si="165"/>
        <v/>
      </c>
      <c r="BT217" s="138" t="str">
        <f t="shared" ca="1" si="166"/>
        <v/>
      </c>
      <c r="BU217" s="139" t="str">
        <f t="shared" ca="1" si="167"/>
        <v/>
      </c>
      <c r="BW217" s="138" t="str">
        <f t="shared" si="168"/>
        <v/>
      </c>
      <c r="BX217" s="104" t="str">
        <f t="shared" si="169"/>
        <v/>
      </c>
      <c r="BY217" s="139" t="str">
        <f t="shared" si="170"/>
        <v/>
      </c>
      <c r="CA217" s="138" t="str">
        <f t="shared" si="171"/>
        <v/>
      </c>
      <c r="CB217" s="104" t="str">
        <f t="shared" si="172"/>
        <v/>
      </c>
      <c r="CC217" s="139" t="str">
        <f t="shared" si="173"/>
        <v/>
      </c>
      <c r="CE217" s="162" t="str">
        <f t="shared" si="174"/>
        <v/>
      </c>
      <c r="CF217" s="163" t="str">
        <f t="shared" si="175"/>
        <v/>
      </c>
      <c r="CG217" s="164" t="str">
        <f t="shared" si="176"/>
        <v/>
      </c>
      <c r="CI217" s="162" t="str">
        <f t="shared" si="177"/>
        <v/>
      </c>
      <c r="CJ217" s="163" t="str">
        <f t="shared" si="139"/>
        <v/>
      </c>
      <c r="CK217" s="164" t="str">
        <f t="shared" si="140"/>
        <v/>
      </c>
      <c r="CM217" s="169" t="str">
        <f t="shared" si="178"/>
        <v/>
      </c>
      <c r="CN217" s="139" t="str">
        <f t="shared" si="179"/>
        <v/>
      </c>
      <c r="CP217" s="41" t="str">
        <f>IF($CM217="", "", COUNTIF($CM$11:$CM$3035, "&lt;"&amp;$CM217)+1+COUNTIF($CM$11:$CM217, $CM217)-1)</f>
        <v/>
      </c>
    </row>
    <row r="218" spans="1:94" x14ac:dyDescent="0.25">
      <c r="A218" s="40"/>
      <c r="B218" s="82" t="str">
        <f>IF($I218="", "", IFERROR(INDEX('Job Database'!$AE$11:$AE$3035, MATCH($I218, 'Job Database'!$X$11:$X$3035, 0)), ""))</f>
        <v/>
      </c>
      <c r="C218" s="69" t="str">
        <f>IF($I218="", "", IF(COUNTIF('Job Database'!$X$11:$X$3035, $I218)=0, $AC$5, $AC$4))</f>
        <v/>
      </c>
      <c r="D218" s="40"/>
      <c r="E218" s="85" t="str">
        <f>IF($I218="", "", IF(IFERROR(INDEX('Job Database'!$M$11:$M$3035, MATCH($I218, 'Job Database'!$X$11:$X$3035, 0)), "")="", "", IFERROR(INDEX('Job Database'!$M$11:$M$3035, MATCH($I218, 'Job Database'!$X$11:$X$3035, 0)), "")))</f>
        <v/>
      </c>
      <c r="F218" s="40"/>
      <c r="G218" s="88" t="str">
        <f t="shared" si="153"/>
        <v/>
      </c>
      <c r="H218" s="40"/>
      <c r="I218" s="24"/>
      <c r="J218" s="34"/>
      <c r="K218" s="106"/>
      <c r="L218" s="79"/>
      <c r="M218" s="34"/>
      <c r="N218" s="79"/>
      <c r="O218" s="31"/>
      <c r="P218" s="53"/>
      <c r="Q218" s="40"/>
      <c r="S218" s="41" t="str">
        <f t="shared" si="141"/>
        <v/>
      </c>
      <c r="T218" s="41" t="str">
        <f t="shared" si="142"/>
        <v/>
      </c>
      <c r="U218" s="41" t="str">
        <f t="shared" si="154"/>
        <v/>
      </c>
      <c r="W218" s="74" t="str">
        <f>IF('Job Database'!$X218="", "", 'Job Database'!$X218)</f>
        <v/>
      </c>
      <c r="Y218" s="41" t="str">
        <f>IF($W218="", "", IF(COUNTIF($I$11:$I$3035, $W218)&gt;0, "", MAX($Y$10:$Y217)+1))</f>
        <v/>
      </c>
      <c r="Z218" s="41">
        <v>208</v>
      </c>
      <c r="AA218" s="58" t="str">
        <f t="shared" si="155"/>
        <v/>
      </c>
      <c r="AC218" s="41" t="str">
        <f t="shared" si="143"/>
        <v/>
      </c>
      <c r="AE218" s="41" t="str">
        <f t="shared" si="156"/>
        <v/>
      </c>
      <c r="AJ218" s="154" t="str">
        <f t="shared" si="157"/>
        <v/>
      </c>
      <c r="AL218" s="120" t="str">
        <f t="shared" si="158"/>
        <v/>
      </c>
      <c r="AM218" s="104" t="str">
        <f t="shared" si="159"/>
        <v/>
      </c>
      <c r="AN218" s="104" t="str">
        <f t="shared" si="160"/>
        <v/>
      </c>
      <c r="AO218" s="104" t="str">
        <f t="shared" si="144"/>
        <v/>
      </c>
      <c r="AP218" s="104" t="str">
        <f t="shared" si="145"/>
        <v/>
      </c>
      <c r="AQ218" s="121" t="str">
        <f t="shared" si="161"/>
        <v/>
      </c>
      <c r="AS218" s="88" t="str">
        <f t="shared" si="146"/>
        <v/>
      </c>
      <c r="AT218" s="68" t="str">
        <f t="shared" si="162"/>
        <v/>
      </c>
      <c r="AU218" s="68" t="str">
        <f t="shared" si="163"/>
        <v/>
      </c>
      <c r="AV218" s="68" t="str">
        <f t="shared" si="164"/>
        <v/>
      </c>
      <c r="AW218" s="88" t="str">
        <f t="shared" si="147"/>
        <v/>
      </c>
      <c r="AZ218" s="88" t="str">
        <f t="shared" si="148"/>
        <v/>
      </c>
      <c r="BA218" s="68" t="str">
        <f t="shared" si="149"/>
        <v/>
      </c>
      <c r="BB218" s="68" t="str">
        <f t="shared" si="150"/>
        <v/>
      </c>
      <c r="BC218" s="68" t="str">
        <f t="shared" si="151"/>
        <v/>
      </c>
      <c r="BD218" s="69" t="str">
        <f t="shared" si="152"/>
        <v/>
      </c>
      <c r="BE218" s="69" t="str">
        <f t="shared" si="165"/>
        <v/>
      </c>
      <c r="BT218" s="138" t="str">
        <f t="shared" ca="1" si="166"/>
        <v/>
      </c>
      <c r="BU218" s="139" t="str">
        <f t="shared" ca="1" si="167"/>
        <v/>
      </c>
      <c r="BW218" s="138" t="str">
        <f t="shared" si="168"/>
        <v/>
      </c>
      <c r="BX218" s="104" t="str">
        <f t="shared" si="169"/>
        <v/>
      </c>
      <c r="BY218" s="139" t="str">
        <f t="shared" si="170"/>
        <v/>
      </c>
      <c r="CA218" s="138" t="str">
        <f t="shared" si="171"/>
        <v/>
      </c>
      <c r="CB218" s="104" t="str">
        <f t="shared" si="172"/>
        <v/>
      </c>
      <c r="CC218" s="139" t="str">
        <f t="shared" si="173"/>
        <v/>
      </c>
      <c r="CE218" s="162" t="str">
        <f t="shared" si="174"/>
        <v/>
      </c>
      <c r="CF218" s="163" t="str">
        <f t="shared" si="175"/>
        <v/>
      </c>
      <c r="CG218" s="164" t="str">
        <f t="shared" si="176"/>
        <v/>
      </c>
      <c r="CI218" s="162" t="str">
        <f t="shared" si="177"/>
        <v/>
      </c>
      <c r="CJ218" s="163" t="str">
        <f t="shared" si="139"/>
        <v/>
      </c>
      <c r="CK218" s="164" t="str">
        <f t="shared" si="140"/>
        <v/>
      </c>
      <c r="CM218" s="169" t="str">
        <f t="shared" si="178"/>
        <v/>
      </c>
      <c r="CN218" s="139" t="str">
        <f t="shared" si="179"/>
        <v/>
      </c>
      <c r="CP218" s="41" t="str">
        <f>IF($CM218="", "", COUNTIF($CM$11:$CM$3035, "&lt;"&amp;$CM218)+1+COUNTIF($CM$11:$CM218, $CM218)-1)</f>
        <v/>
      </c>
    </row>
    <row r="219" spans="1:94" x14ac:dyDescent="0.25">
      <c r="A219" s="40"/>
      <c r="B219" s="82" t="str">
        <f>IF($I219="", "", IFERROR(INDEX('Job Database'!$AE$11:$AE$3035, MATCH($I219, 'Job Database'!$X$11:$X$3035, 0)), ""))</f>
        <v/>
      </c>
      <c r="C219" s="69" t="str">
        <f>IF($I219="", "", IF(COUNTIF('Job Database'!$X$11:$X$3035, $I219)=0, $AC$5, $AC$4))</f>
        <v/>
      </c>
      <c r="D219" s="40"/>
      <c r="E219" s="85" t="str">
        <f>IF($I219="", "", IF(IFERROR(INDEX('Job Database'!$M$11:$M$3035, MATCH($I219, 'Job Database'!$X$11:$X$3035, 0)), "")="", "", IFERROR(INDEX('Job Database'!$M$11:$M$3035, MATCH($I219, 'Job Database'!$X$11:$X$3035, 0)), "")))</f>
        <v/>
      </c>
      <c r="F219" s="40"/>
      <c r="G219" s="88" t="str">
        <f t="shared" si="153"/>
        <v/>
      </c>
      <c r="H219" s="40"/>
      <c r="I219" s="24"/>
      <c r="J219" s="34"/>
      <c r="K219" s="106"/>
      <c r="L219" s="79"/>
      <c r="M219" s="34"/>
      <c r="N219" s="79"/>
      <c r="O219" s="31"/>
      <c r="P219" s="53"/>
      <c r="Q219" s="40"/>
      <c r="S219" s="41" t="str">
        <f t="shared" si="141"/>
        <v/>
      </c>
      <c r="T219" s="41" t="str">
        <f t="shared" si="142"/>
        <v/>
      </c>
      <c r="U219" s="41" t="str">
        <f t="shared" si="154"/>
        <v/>
      </c>
      <c r="W219" s="74" t="str">
        <f>IF('Job Database'!$X219="", "", 'Job Database'!$X219)</f>
        <v/>
      </c>
      <c r="Y219" s="41" t="str">
        <f>IF($W219="", "", IF(COUNTIF($I$11:$I$3035, $W219)&gt;0, "", MAX($Y$10:$Y218)+1))</f>
        <v/>
      </c>
      <c r="Z219" s="41">
        <v>209</v>
      </c>
      <c r="AA219" s="58" t="str">
        <f t="shared" si="155"/>
        <v/>
      </c>
      <c r="AC219" s="41" t="str">
        <f t="shared" si="143"/>
        <v/>
      </c>
      <c r="AE219" s="41" t="str">
        <f t="shared" si="156"/>
        <v/>
      </c>
      <c r="AJ219" s="154" t="str">
        <f t="shared" si="157"/>
        <v/>
      </c>
      <c r="AL219" s="120" t="str">
        <f t="shared" si="158"/>
        <v/>
      </c>
      <c r="AM219" s="104" t="str">
        <f t="shared" si="159"/>
        <v/>
      </c>
      <c r="AN219" s="104" t="str">
        <f t="shared" si="160"/>
        <v/>
      </c>
      <c r="AO219" s="104" t="str">
        <f t="shared" si="144"/>
        <v/>
      </c>
      <c r="AP219" s="104" t="str">
        <f t="shared" si="145"/>
        <v/>
      </c>
      <c r="AQ219" s="121" t="str">
        <f t="shared" si="161"/>
        <v/>
      </c>
      <c r="AS219" s="88" t="str">
        <f t="shared" si="146"/>
        <v/>
      </c>
      <c r="AT219" s="68" t="str">
        <f t="shared" si="162"/>
        <v/>
      </c>
      <c r="AU219" s="68" t="str">
        <f t="shared" si="163"/>
        <v/>
      </c>
      <c r="AV219" s="68" t="str">
        <f t="shared" si="164"/>
        <v/>
      </c>
      <c r="AW219" s="88" t="str">
        <f t="shared" si="147"/>
        <v/>
      </c>
      <c r="AZ219" s="88" t="str">
        <f t="shared" si="148"/>
        <v/>
      </c>
      <c r="BA219" s="68" t="str">
        <f t="shared" si="149"/>
        <v/>
      </c>
      <c r="BB219" s="68" t="str">
        <f t="shared" si="150"/>
        <v/>
      </c>
      <c r="BC219" s="68" t="str">
        <f t="shared" si="151"/>
        <v/>
      </c>
      <c r="BD219" s="69" t="str">
        <f t="shared" si="152"/>
        <v/>
      </c>
      <c r="BE219" s="69" t="str">
        <f t="shared" si="165"/>
        <v/>
      </c>
      <c r="BT219" s="138" t="str">
        <f t="shared" ca="1" si="166"/>
        <v/>
      </c>
      <c r="BU219" s="139" t="str">
        <f t="shared" ca="1" si="167"/>
        <v/>
      </c>
      <c r="BW219" s="138" t="str">
        <f t="shared" si="168"/>
        <v/>
      </c>
      <c r="BX219" s="104" t="str">
        <f t="shared" si="169"/>
        <v/>
      </c>
      <c r="BY219" s="139" t="str">
        <f t="shared" si="170"/>
        <v/>
      </c>
      <c r="CA219" s="138" t="str">
        <f t="shared" si="171"/>
        <v/>
      </c>
      <c r="CB219" s="104" t="str">
        <f t="shared" si="172"/>
        <v/>
      </c>
      <c r="CC219" s="139" t="str">
        <f t="shared" si="173"/>
        <v/>
      </c>
      <c r="CE219" s="162" t="str">
        <f t="shared" si="174"/>
        <v/>
      </c>
      <c r="CF219" s="163" t="str">
        <f t="shared" si="175"/>
        <v/>
      </c>
      <c r="CG219" s="164" t="str">
        <f t="shared" si="176"/>
        <v/>
      </c>
      <c r="CI219" s="162" t="str">
        <f t="shared" si="177"/>
        <v/>
      </c>
      <c r="CJ219" s="163" t="str">
        <f t="shared" ref="CJ219:CJ282" si="180">IF(CB219="", "", M219)</f>
        <v/>
      </c>
      <c r="CK219" s="164" t="str">
        <f t="shared" ref="CK219:CK282" si="181">IF(CC219="", "", N219)</f>
        <v/>
      </c>
      <c r="CM219" s="169" t="str">
        <f t="shared" si="178"/>
        <v/>
      </c>
      <c r="CN219" s="139" t="str">
        <f t="shared" si="179"/>
        <v/>
      </c>
      <c r="CP219" s="41" t="str">
        <f>IF($CM219="", "", COUNTIF($CM$11:$CM$3035, "&lt;"&amp;$CM219)+1+COUNTIF($CM$11:$CM219, $CM219)-1)</f>
        <v/>
      </c>
    </row>
    <row r="220" spans="1:94" x14ac:dyDescent="0.25">
      <c r="A220" s="40"/>
      <c r="B220" s="82" t="str">
        <f>IF($I220="", "", IFERROR(INDEX('Job Database'!$AE$11:$AE$3035, MATCH($I220, 'Job Database'!$X$11:$X$3035, 0)), ""))</f>
        <v/>
      </c>
      <c r="C220" s="69" t="str">
        <f>IF($I220="", "", IF(COUNTIF('Job Database'!$X$11:$X$3035, $I220)=0, $AC$5, $AC$4))</f>
        <v/>
      </c>
      <c r="D220" s="40"/>
      <c r="E220" s="85" t="str">
        <f>IF($I220="", "", IF(IFERROR(INDEX('Job Database'!$M$11:$M$3035, MATCH($I220, 'Job Database'!$X$11:$X$3035, 0)), "")="", "", IFERROR(INDEX('Job Database'!$M$11:$M$3035, MATCH($I220, 'Job Database'!$X$11:$X$3035, 0)), "")))</f>
        <v/>
      </c>
      <c r="F220" s="40"/>
      <c r="G220" s="88" t="str">
        <f t="shared" si="153"/>
        <v/>
      </c>
      <c r="H220" s="40"/>
      <c r="I220" s="24"/>
      <c r="J220" s="34"/>
      <c r="K220" s="106"/>
      <c r="L220" s="79"/>
      <c r="M220" s="34"/>
      <c r="N220" s="79"/>
      <c r="O220" s="31"/>
      <c r="P220" s="53"/>
      <c r="Q220" s="40"/>
      <c r="S220" s="41" t="str">
        <f t="shared" si="141"/>
        <v/>
      </c>
      <c r="T220" s="41" t="str">
        <f t="shared" si="142"/>
        <v/>
      </c>
      <c r="U220" s="41" t="str">
        <f t="shared" si="154"/>
        <v/>
      </c>
      <c r="W220" s="74" t="str">
        <f>IF('Job Database'!$X220="", "", 'Job Database'!$X220)</f>
        <v/>
      </c>
      <c r="Y220" s="41" t="str">
        <f>IF($W220="", "", IF(COUNTIF($I$11:$I$3035, $W220)&gt;0, "", MAX($Y$10:$Y219)+1))</f>
        <v/>
      </c>
      <c r="Z220" s="41">
        <v>210</v>
      </c>
      <c r="AA220" s="58" t="str">
        <f t="shared" si="155"/>
        <v/>
      </c>
      <c r="AC220" s="41" t="str">
        <f t="shared" si="143"/>
        <v/>
      </c>
      <c r="AE220" s="41" t="str">
        <f t="shared" si="156"/>
        <v/>
      </c>
      <c r="AJ220" s="154" t="str">
        <f t="shared" si="157"/>
        <v/>
      </c>
      <c r="AL220" s="120" t="str">
        <f t="shared" si="158"/>
        <v/>
      </c>
      <c r="AM220" s="104" t="str">
        <f t="shared" si="159"/>
        <v/>
      </c>
      <c r="AN220" s="104" t="str">
        <f t="shared" si="160"/>
        <v/>
      </c>
      <c r="AO220" s="104" t="str">
        <f t="shared" si="144"/>
        <v/>
      </c>
      <c r="AP220" s="104" t="str">
        <f t="shared" si="145"/>
        <v/>
      </c>
      <c r="AQ220" s="121" t="str">
        <f t="shared" si="161"/>
        <v/>
      </c>
      <c r="AS220" s="88" t="str">
        <f t="shared" si="146"/>
        <v/>
      </c>
      <c r="AT220" s="68" t="str">
        <f t="shared" si="162"/>
        <v/>
      </c>
      <c r="AU220" s="68" t="str">
        <f t="shared" si="163"/>
        <v/>
      </c>
      <c r="AV220" s="68" t="str">
        <f t="shared" si="164"/>
        <v/>
      </c>
      <c r="AW220" s="88" t="str">
        <f t="shared" si="147"/>
        <v/>
      </c>
      <c r="AZ220" s="88" t="str">
        <f t="shared" si="148"/>
        <v/>
      </c>
      <c r="BA220" s="68" t="str">
        <f t="shared" si="149"/>
        <v/>
      </c>
      <c r="BB220" s="68" t="str">
        <f t="shared" si="150"/>
        <v/>
      </c>
      <c r="BC220" s="68" t="str">
        <f t="shared" si="151"/>
        <v/>
      </c>
      <c r="BD220" s="69" t="str">
        <f t="shared" si="152"/>
        <v/>
      </c>
      <c r="BE220" s="69" t="str">
        <f t="shared" si="165"/>
        <v/>
      </c>
      <c r="BT220" s="138" t="str">
        <f t="shared" ca="1" si="166"/>
        <v/>
      </c>
      <c r="BU220" s="139" t="str">
        <f t="shared" ca="1" si="167"/>
        <v/>
      </c>
      <c r="BW220" s="138" t="str">
        <f t="shared" si="168"/>
        <v/>
      </c>
      <c r="BX220" s="104" t="str">
        <f t="shared" si="169"/>
        <v/>
      </c>
      <c r="BY220" s="139" t="str">
        <f t="shared" si="170"/>
        <v/>
      </c>
      <c r="CA220" s="138" t="str">
        <f t="shared" si="171"/>
        <v/>
      </c>
      <c r="CB220" s="104" t="str">
        <f t="shared" si="172"/>
        <v/>
      </c>
      <c r="CC220" s="139" t="str">
        <f t="shared" si="173"/>
        <v/>
      </c>
      <c r="CE220" s="162" t="str">
        <f t="shared" si="174"/>
        <v/>
      </c>
      <c r="CF220" s="163" t="str">
        <f t="shared" si="175"/>
        <v/>
      </c>
      <c r="CG220" s="164" t="str">
        <f t="shared" si="176"/>
        <v/>
      </c>
      <c r="CI220" s="162" t="str">
        <f t="shared" si="177"/>
        <v/>
      </c>
      <c r="CJ220" s="163" t="str">
        <f t="shared" si="180"/>
        <v/>
      </c>
      <c r="CK220" s="164" t="str">
        <f t="shared" si="181"/>
        <v/>
      </c>
      <c r="CM220" s="169" t="str">
        <f t="shared" si="178"/>
        <v/>
      </c>
      <c r="CN220" s="139" t="str">
        <f t="shared" si="179"/>
        <v/>
      </c>
      <c r="CP220" s="41" t="str">
        <f>IF($CM220="", "", COUNTIF($CM$11:$CM$3035, "&lt;"&amp;$CM220)+1+COUNTIF($CM$11:$CM220, $CM220)-1)</f>
        <v/>
      </c>
    </row>
    <row r="221" spans="1:94" x14ac:dyDescent="0.25">
      <c r="A221" s="40"/>
      <c r="B221" s="82" t="str">
        <f>IF($I221="", "", IFERROR(INDEX('Job Database'!$AE$11:$AE$3035, MATCH($I221, 'Job Database'!$X$11:$X$3035, 0)), ""))</f>
        <v/>
      </c>
      <c r="C221" s="69" t="str">
        <f>IF($I221="", "", IF(COUNTIF('Job Database'!$X$11:$X$3035, $I221)=0, $AC$5, $AC$4))</f>
        <v/>
      </c>
      <c r="D221" s="40"/>
      <c r="E221" s="85" t="str">
        <f>IF($I221="", "", IF(IFERROR(INDEX('Job Database'!$M$11:$M$3035, MATCH($I221, 'Job Database'!$X$11:$X$3035, 0)), "")="", "", IFERROR(INDEX('Job Database'!$M$11:$M$3035, MATCH($I221, 'Job Database'!$X$11:$X$3035, 0)), "")))</f>
        <v/>
      </c>
      <c r="F221" s="40"/>
      <c r="G221" s="88" t="str">
        <f t="shared" si="153"/>
        <v/>
      </c>
      <c r="H221" s="40"/>
      <c r="I221" s="24"/>
      <c r="J221" s="34"/>
      <c r="K221" s="106"/>
      <c r="L221" s="79"/>
      <c r="M221" s="34"/>
      <c r="N221" s="79"/>
      <c r="O221" s="31"/>
      <c r="P221" s="53"/>
      <c r="Q221" s="40"/>
      <c r="S221" s="41" t="str">
        <f t="shared" si="141"/>
        <v/>
      </c>
      <c r="T221" s="41" t="str">
        <f t="shared" si="142"/>
        <v/>
      </c>
      <c r="U221" s="41" t="str">
        <f t="shared" si="154"/>
        <v/>
      </c>
      <c r="W221" s="74" t="str">
        <f>IF('Job Database'!$X221="", "", 'Job Database'!$X221)</f>
        <v/>
      </c>
      <c r="Y221" s="41" t="str">
        <f>IF($W221="", "", IF(COUNTIF($I$11:$I$3035, $W221)&gt;0, "", MAX($Y$10:$Y220)+1))</f>
        <v/>
      </c>
      <c r="Z221" s="41">
        <v>211</v>
      </c>
      <c r="AA221" s="58" t="str">
        <f t="shared" si="155"/>
        <v/>
      </c>
      <c r="AC221" s="41" t="str">
        <f t="shared" si="143"/>
        <v/>
      </c>
      <c r="AE221" s="41" t="str">
        <f t="shared" si="156"/>
        <v/>
      </c>
      <c r="AJ221" s="154" t="str">
        <f t="shared" si="157"/>
        <v/>
      </c>
      <c r="AL221" s="120" t="str">
        <f t="shared" si="158"/>
        <v/>
      </c>
      <c r="AM221" s="104" t="str">
        <f t="shared" si="159"/>
        <v/>
      </c>
      <c r="AN221" s="104" t="str">
        <f t="shared" si="160"/>
        <v/>
      </c>
      <c r="AO221" s="104" t="str">
        <f t="shared" si="144"/>
        <v/>
      </c>
      <c r="AP221" s="104" t="str">
        <f t="shared" si="145"/>
        <v/>
      </c>
      <c r="AQ221" s="121" t="str">
        <f t="shared" si="161"/>
        <v/>
      </c>
      <c r="AS221" s="88" t="str">
        <f t="shared" si="146"/>
        <v/>
      </c>
      <c r="AT221" s="68" t="str">
        <f t="shared" si="162"/>
        <v/>
      </c>
      <c r="AU221" s="68" t="str">
        <f t="shared" si="163"/>
        <v/>
      </c>
      <c r="AV221" s="68" t="str">
        <f t="shared" si="164"/>
        <v/>
      </c>
      <c r="AW221" s="88" t="str">
        <f t="shared" si="147"/>
        <v/>
      </c>
      <c r="AZ221" s="88" t="str">
        <f t="shared" si="148"/>
        <v/>
      </c>
      <c r="BA221" s="68" t="str">
        <f t="shared" si="149"/>
        <v/>
      </c>
      <c r="BB221" s="68" t="str">
        <f t="shared" si="150"/>
        <v/>
      </c>
      <c r="BC221" s="68" t="str">
        <f t="shared" si="151"/>
        <v/>
      </c>
      <c r="BD221" s="69" t="str">
        <f t="shared" si="152"/>
        <v/>
      </c>
      <c r="BE221" s="69" t="str">
        <f t="shared" si="165"/>
        <v/>
      </c>
      <c r="BT221" s="138" t="str">
        <f t="shared" ca="1" si="166"/>
        <v/>
      </c>
      <c r="BU221" s="139" t="str">
        <f t="shared" ca="1" si="167"/>
        <v/>
      </c>
      <c r="BW221" s="138" t="str">
        <f t="shared" si="168"/>
        <v/>
      </c>
      <c r="BX221" s="104" t="str">
        <f t="shared" si="169"/>
        <v/>
      </c>
      <c r="BY221" s="139" t="str">
        <f t="shared" si="170"/>
        <v/>
      </c>
      <c r="CA221" s="138" t="str">
        <f t="shared" si="171"/>
        <v/>
      </c>
      <c r="CB221" s="104" t="str">
        <f t="shared" si="172"/>
        <v/>
      </c>
      <c r="CC221" s="139" t="str">
        <f t="shared" si="173"/>
        <v/>
      </c>
      <c r="CE221" s="162" t="str">
        <f t="shared" si="174"/>
        <v/>
      </c>
      <c r="CF221" s="163" t="str">
        <f t="shared" si="175"/>
        <v/>
      </c>
      <c r="CG221" s="164" t="str">
        <f t="shared" si="176"/>
        <v/>
      </c>
      <c r="CI221" s="162" t="str">
        <f t="shared" si="177"/>
        <v/>
      </c>
      <c r="CJ221" s="163" t="str">
        <f t="shared" si="180"/>
        <v/>
      </c>
      <c r="CK221" s="164" t="str">
        <f t="shared" si="181"/>
        <v/>
      </c>
      <c r="CM221" s="169" t="str">
        <f t="shared" si="178"/>
        <v/>
      </c>
      <c r="CN221" s="139" t="str">
        <f t="shared" si="179"/>
        <v/>
      </c>
      <c r="CP221" s="41" t="str">
        <f>IF($CM221="", "", COUNTIF($CM$11:$CM$3035, "&lt;"&amp;$CM221)+1+COUNTIF($CM$11:$CM221, $CM221)-1)</f>
        <v/>
      </c>
    </row>
    <row r="222" spans="1:94" x14ac:dyDescent="0.25">
      <c r="A222" s="40"/>
      <c r="B222" s="82" t="str">
        <f>IF($I222="", "", IFERROR(INDEX('Job Database'!$AE$11:$AE$3035, MATCH($I222, 'Job Database'!$X$11:$X$3035, 0)), ""))</f>
        <v/>
      </c>
      <c r="C222" s="69" t="str">
        <f>IF($I222="", "", IF(COUNTIF('Job Database'!$X$11:$X$3035, $I222)=0, $AC$5, $AC$4))</f>
        <v/>
      </c>
      <c r="D222" s="40"/>
      <c r="E222" s="85" t="str">
        <f>IF($I222="", "", IF(IFERROR(INDEX('Job Database'!$M$11:$M$3035, MATCH($I222, 'Job Database'!$X$11:$X$3035, 0)), "")="", "", IFERROR(INDEX('Job Database'!$M$11:$M$3035, MATCH($I222, 'Job Database'!$X$11:$X$3035, 0)), "")))</f>
        <v/>
      </c>
      <c r="F222" s="40"/>
      <c r="G222" s="88" t="str">
        <f t="shared" si="153"/>
        <v/>
      </c>
      <c r="H222" s="40"/>
      <c r="I222" s="24"/>
      <c r="J222" s="34"/>
      <c r="K222" s="106"/>
      <c r="L222" s="79"/>
      <c r="M222" s="34"/>
      <c r="N222" s="79"/>
      <c r="O222" s="31"/>
      <c r="P222" s="53"/>
      <c r="Q222" s="40"/>
      <c r="S222" s="41" t="str">
        <f t="shared" si="141"/>
        <v/>
      </c>
      <c r="T222" s="41" t="str">
        <f t="shared" si="142"/>
        <v/>
      </c>
      <c r="U222" s="41" t="str">
        <f t="shared" si="154"/>
        <v/>
      </c>
      <c r="W222" s="74" t="str">
        <f>IF('Job Database'!$X222="", "", 'Job Database'!$X222)</f>
        <v/>
      </c>
      <c r="Y222" s="41" t="str">
        <f>IF($W222="", "", IF(COUNTIF($I$11:$I$3035, $W222)&gt;0, "", MAX($Y$10:$Y221)+1))</f>
        <v/>
      </c>
      <c r="Z222" s="41">
        <v>212</v>
      </c>
      <c r="AA222" s="58" t="str">
        <f t="shared" si="155"/>
        <v/>
      </c>
      <c r="AC222" s="41" t="str">
        <f t="shared" si="143"/>
        <v/>
      </c>
      <c r="AE222" s="41" t="str">
        <f t="shared" si="156"/>
        <v/>
      </c>
      <c r="AJ222" s="154" t="str">
        <f t="shared" si="157"/>
        <v/>
      </c>
      <c r="AL222" s="120" t="str">
        <f t="shared" si="158"/>
        <v/>
      </c>
      <c r="AM222" s="104" t="str">
        <f t="shared" si="159"/>
        <v/>
      </c>
      <c r="AN222" s="104" t="str">
        <f t="shared" si="160"/>
        <v/>
      </c>
      <c r="AO222" s="104" t="str">
        <f t="shared" si="144"/>
        <v/>
      </c>
      <c r="AP222" s="104" t="str">
        <f t="shared" si="145"/>
        <v/>
      </c>
      <c r="AQ222" s="121" t="str">
        <f t="shared" si="161"/>
        <v/>
      </c>
      <c r="AS222" s="88" t="str">
        <f t="shared" si="146"/>
        <v/>
      </c>
      <c r="AT222" s="68" t="str">
        <f t="shared" si="162"/>
        <v/>
      </c>
      <c r="AU222" s="68" t="str">
        <f t="shared" si="163"/>
        <v/>
      </c>
      <c r="AV222" s="68" t="str">
        <f t="shared" si="164"/>
        <v/>
      </c>
      <c r="AW222" s="88" t="str">
        <f t="shared" si="147"/>
        <v/>
      </c>
      <c r="AZ222" s="88" t="str">
        <f t="shared" si="148"/>
        <v/>
      </c>
      <c r="BA222" s="68" t="str">
        <f t="shared" si="149"/>
        <v/>
      </c>
      <c r="BB222" s="68" t="str">
        <f t="shared" si="150"/>
        <v/>
      </c>
      <c r="BC222" s="68" t="str">
        <f t="shared" si="151"/>
        <v/>
      </c>
      <c r="BD222" s="69" t="str">
        <f t="shared" si="152"/>
        <v/>
      </c>
      <c r="BE222" s="69" t="str">
        <f t="shared" si="165"/>
        <v/>
      </c>
      <c r="BT222" s="138" t="str">
        <f t="shared" ca="1" si="166"/>
        <v/>
      </c>
      <c r="BU222" s="139" t="str">
        <f t="shared" ca="1" si="167"/>
        <v/>
      </c>
      <c r="BW222" s="138" t="str">
        <f t="shared" si="168"/>
        <v/>
      </c>
      <c r="BX222" s="104" t="str">
        <f t="shared" si="169"/>
        <v/>
      </c>
      <c r="BY222" s="139" t="str">
        <f t="shared" si="170"/>
        <v/>
      </c>
      <c r="CA222" s="138" t="str">
        <f t="shared" si="171"/>
        <v/>
      </c>
      <c r="CB222" s="104" t="str">
        <f t="shared" si="172"/>
        <v/>
      </c>
      <c r="CC222" s="139" t="str">
        <f t="shared" si="173"/>
        <v/>
      </c>
      <c r="CE222" s="162" t="str">
        <f t="shared" si="174"/>
        <v/>
      </c>
      <c r="CF222" s="163" t="str">
        <f t="shared" si="175"/>
        <v/>
      </c>
      <c r="CG222" s="164" t="str">
        <f t="shared" si="176"/>
        <v/>
      </c>
      <c r="CI222" s="162" t="str">
        <f t="shared" si="177"/>
        <v/>
      </c>
      <c r="CJ222" s="163" t="str">
        <f t="shared" si="180"/>
        <v/>
      </c>
      <c r="CK222" s="164" t="str">
        <f t="shared" si="181"/>
        <v/>
      </c>
      <c r="CM222" s="169" t="str">
        <f t="shared" si="178"/>
        <v/>
      </c>
      <c r="CN222" s="139" t="str">
        <f t="shared" si="179"/>
        <v/>
      </c>
      <c r="CP222" s="41" t="str">
        <f>IF($CM222="", "", COUNTIF($CM$11:$CM$3035, "&lt;"&amp;$CM222)+1+COUNTIF($CM$11:$CM222, $CM222)-1)</f>
        <v/>
      </c>
    </row>
    <row r="223" spans="1:94" x14ac:dyDescent="0.25">
      <c r="A223" s="40"/>
      <c r="B223" s="82" t="str">
        <f>IF($I223="", "", IFERROR(INDEX('Job Database'!$AE$11:$AE$3035, MATCH($I223, 'Job Database'!$X$11:$X$3035, 0)), ""))</f>
        <v/>
      </c>
      <c r="C223" s="69" t="str">
        <f>IF($I223="", "", IF(COUNTIF('Job Database'!$X$11:$X$3035, $I223)=0, $AC$5, $AC$4))</f>
        <v/>
      </c>
      <c r="D223" s="40"/>
      <c r="E223" s="85" t="str">
        <f>IF($I223="", "", IF(IFERROR(INDEX('Job Database'!$M$11:$M$3035, MATCH($I223, 'Job Database'!$X$11:$X$3035, 0)), "")="", "", IFERROR(INDEX('Job Database'!$M$11:$M$3035, MATCH($I223, 'Job Database'!$X$11:$X$3035, 0)), "")))</f>
        <v/>
      </c>
      <c r="F223" s="40"/>
      <c r="G223" s="88" t="str">
        <f t="shared" si="153"/>
        <v/>
      </c>
      <c r="H223" s="40"/>
      <c r="I223" s="24"/>
      <c r="J223" s="34"/>
      <c r="K223" s="106"/>
      <c r="L223" s="79"/>
      <c r="M223" s="34"/>
      <c r="N223" s="79"/>
      <c r="O223" s="31"/>
      <c r="P223" s="53"/>
      <c r="Q223" s="40"/>
      <c r="S223" s="41" t="str">
        <f t="shared" si="141"/>
        <v/>
      </c>
      <c r="T223" s="41" t="str">
        <f t="shared" si="142"/>
        <v/>
      </c>
      <c r="U223" s="41" t="str">
        <f t="shared" si="154"/>
        <v/>
      </c>
      <c r="W223" s="74" t="str">
        <f>IF('Job Database'!$X223="", "", 'Job Database'!$X223)</f>
        <v/>
      </c>
      <c r="Y223" s="41" t="str">
        <f>IF($W223="", "", IF(COUNTIF($I$11:$I$3035, $W223)&gt;0, "", MAX($Y$10:$Y222)+1))</f>
        <v/>
      </c>
      <c r="Z223" s="41">
        <v>213</v>
      </c>
      <c r="AA223" s="58" t="str">
        <f t="shared" si="155"/>
        <v/>
      </c>
      <c r="AC223" s="41" t="str">
        <f t="shared" si="143"/>
        <v/>
      </c>
      <c r="AE223" s="41" t="str">
        <f t="shared" si="156"/>
        <v/>
      </c>
      <c r="AJ223" s="154" t="str">
        <f t="shared" si="157"/>
        <v/>
      </c>
      <c r="AL223" s="120" t="str">
        <f t="shared" si="158"/>
        <v/>
      </c>
      <c r="AM223" s="104" t="str">
        <f t="shared" si="159"/>
        <v/>
      </c>
      <c r="AN223" s="104" t="str">
        <f t="shared" si="160"/>
        <v/>
      </c>
      <c r="AO223" s="104" t="str">
        <f t="shared" si="144"/>
        <v/>
      </c>
      <c r="AP223" s="104" t="str">
        <f t="shared" si="145"/>
        <v/>
      </c>
      <c r="AQ223" s="121" t="str">
        <f t="shared" si="161"/>
        <v/>
      </c>
      <c r="AS223" s="88" t="str">
        <f t="shared" si="146"/>
        <v/>
      </c>
      <c r="AT223" s="68" t="str">
        <f t="shared" si="162"/>
        <v/>
      </c>
      <c r="AU223" s="68" t="str">
        <f t="shared" si="163"/>
        <v/>
      </c>
      <c r="AV223" s="68" t="str">
        <f t="shared" si="164"/>
        <v/>
      </c>
      <c r="AW223" s="88" t="str">
        <f t="shared" si="147"/>
        <v/>
      </c>
      <c r="AZ223" s="88" t="str">
        <f t="shared" si="148"/>
        <v/>
      </c>
      <c r="BA223" s="68" t="str">
        <f t="shared" si="149"/>
        <v/>
      </c>
      <c r="BB223" s="68" t="str">
        <f t="shared" si="150"/>
        <v/>
      </c>
      <c r="BC223" s="68" t="str">
        <f t="shared" si="151"/>
        <v/>
      </c>
      <c r="BD223" s="69" t="str">
        <f t="shared" si="152"/>
        <v/>
      </c>
      <c r="BE223" s="69" t="str">
        <f t="shared" si="165"/>
        <v/>
      </c>
      <c r="BT223" s="138" t="str">
        <f t="shared" ca="1" si="166"/>
        <v/>
      </c>
      <c r="BU223" s="139" t="str">
        <f t="shared" ca="1" si="167"/>
        <v/>
      </c>
      <c r="BW223" s="138" t="str">
        <f t="shared" si="168"/>
        <v/>
      </c>
      <c r="BX223" s="104" t="str">
        <f t="shared" si="169"/>
        <v/>
      </c>
      <c r="BY223" s="139" t="str">
        <f t="shared" si="170"/>
        <v/>
      </c>
      <c r="CA223" s="138" t="str">
        <f t="shared" si="171"/>
        <v/>
      </c>
      <c r="CB223" s="104" t="str">
        <f t="shared" si="172"/>
        <v/>
      </c>
      <c r="CC223" s="139" t="str">
        <f t="shared" si="173"/>
        <v/>
      </c>
      <c r="CE223" s="162" t="str">
        <f t="shared" si="174"/>
        <v/>
      </c>
      <c r="CF223" s="163" t="str">
        <f t="shared" si="175"/>
        <v/>
      </c>
      <c r="CG223" s="164" t="str">
        <f t="shared" si="176"/>
        <v/>
      </c>
      <c r="CI223" s="162" t="str">
        <f t="shared" si="177"/>
        <v/>
      </c>
      <c r="CJ223" s="163" t="str">
        <f t="shared" si="180"/>
        <v/>
      </c>
      <c r="CK223" s="164" t="str">
        <f t="shared" si="181"/>
        <v/>
      </c>
      <c r="CM223" s="169" t="str">
        <f t="shared" si="178"/>
        <v/>
      </c>
      <c r="CN223" s="139" t="str">
        <f t="shared" si="179"/>
        <v/>
      </c>
      <c r="CP223" s="41" t="str">
        <f>IF($CM223="", "", COUNTIF($CM$11:$CM$3035, "&lt;"&amp;$CM223)+1+COUNTIF($CM$11:$CM223, $CM223)-1)</f>
        <v/>
      </c>
    </row>
    <row r="224" spans="1:94" x14ac:dyDescent="0.25">
      <c r="A224" s="40"/>
      <c r="B224" s="82" t="str">
        <f>IF($I224="", "", IFERROR(INDEX('Job Database'!$AE$11:$AE$3035, MATCH($I224, 'Job Database'!$X$11:$X$3035, 0)), ""))</f>
        <v/>
      </c>
      <c r="C224" s="69" t="str">
        <f>IF($I224="", "", IF(COUNTIF('Job Database'!$X$11:$X$3035, $I224)=0, $AC$5, $AC$4))</f>
        <v/>
      </c>
      <c r="D224" s="40"/>
      <c r="E224" s="85" t="str">
        <f>IF($I224="", "", IF(IFERROR(INDEX('Job Database'!$M$11:$M$3035, MATCH($I224, 'Job Database'!$X$11:$X$3035, 0)), "")="", "", IFERROR(INDEX('Job Database'!$M$11:$M$3035, MATCH($I224, 'Job Database'!$X$11:$X$3035, 0)), "")))</f>
        <v/>
      </c>
      <c r="F224" s="40"/>
      <c r="G224" s="88" t="str">
        <f t="shared" si="153"/>
        <v/>
      </c>
      <c r="H224" s="40"/>
      <c r="I224" s="24"/>
      <c r="J224" s="34"/>
      <c r="K224" s="106"/>
      <c r="L224" s="79"/>
      <c r="M224" s="34"/>
      <c r="N224" s="79"/>
      <c r="O224" s="31"/>
      <c r="P224" s="53"/>
      <c r="Q224" s="40"/>
      <c r="S224" s="41" t="str">
        <f t="shared" si="141"/>
        <v/>
      </c>
      <c r="T224" s="41" t="str">
        <f t="shared" si="142"/>
        <v/>
      </c>
      <c r="U224" s="41" t="str">
        <f t="shared" si="154"/>
        <v/>
      </c>
      <c r="W224" s="74" t="str">
        <f>IF('Job Database'!$X224="", "", 'Job Database'!$X224)</f>
        <v/>
      </c>
      <c r="Y224" s="41" t="str">
        <f>IF($W224="", "", IF(COUNTIF($I$11:$I$3035, $W224)&gt;0, "", MAX($Y$10:$Y223)+1))</f>
        <v/>
      </c>
      <c r="Z224" s="41">
        <v>214</v>
      </c>
      <c r="AA224" s="58" t="str">
        <f t="shared" si="155"/>
        <v/>
      </c>
      <c r="AC224" s="41" t="str">
        <f t="shared" si="143"/>
        <v/>
      </c>
      <c r="AE224" s="41" t="str">
        <f t="shared" si="156"/>
        <v/>
      </c>
      <c r="AJ224" s="154" t="str">
        <f t="shared" si="157"/>
        <v/>
      </c>
      <c r="AL224" s="120" t="str">
        <f t="shared" si="158"/>
        <v/>
      </c>
      <c r="AM224" s="104" t="str">
        <f t="shared" si="159"/>
        <v/>
      </c>
      <c r="AN224" s="104" t="str">
        <f t="shared" si="160"/>
        <v/>
      </c>
      <c r="AO224" s="104" t="str">
        <f t="shared" si="144"/>
        <v/>
      </c>
      <c r="AP224" s="104" t="str">
        <f t="shared" si="145"/>
        <v/>
      </c>
      <c r="AQ224" s="121" t="str">
        <f t="shared" si="161"/>
        <v/>
      </c>
      <c r="AS224" s="88" t="str">
        <f t="shared" si="146"/>
        <v/>
      </c>
      <c r="AT224" s="68" t="str">
        <f t="shared" si="162"/>
        <v/>
      </c>
      <c r="AU224" s="68" t="str">
        <f t="shared" si="163"/>
        <v/>
      </c>
      <c r="AV224" s="68" t="str">
        <f t="shared" si="164"/>
        <v/>
      </c>
      <c r="AW224" s="88" t="str">
        <f t="shared" si="147"/>
        <v/>
      </c>
      <c r="AZ224" s="88" t="str">
        <f t="shared" si="148"/>
        <v/>
      </c>
      <c r="BA224" s="68" t="str">
        <f t="shared" si="149"/>
        <v/>
      </c>
      <c r="BB224" s="68" t="str">
        <f t="shared" si="150"/>
        <v/>
      </c>
      <c r="BC224" s="68" t="str">
        <f t="shared" si="151"/>
        <v/>
      </c>
      <c r="BD224" s="69" t="str">
        <f t="shared" si="152"/>
        <v/>
      </c>
      <c r="BE224" s="69" t="str">
        <f t="shared" si="165"/>
        <v/>
      </c>
      <c r="BT224" s="138" t="str">
        <f t="shared" ca="1" si="166"/>
        <v/>
      </c>
      <c r="BU224" s="139" t="str">
        <f t="shared" ca="1" si="167"/>
        <v/>
      </c>
      <c r="BW224" s="138" t="str">
        <f t="shared" si="168"/>
        <v/>
      </c>
      <c r="BX224" s="104" t="str">
        <f t="shared" si="169"/>
        <v/>
      </c>
      <c r="BY224" s="139" t="str">
        <f t="shared" si="170"/>
        <v/>
      </c>
      <c r="CA224" s="138" t="str">
        <f t="shared" si="171"/>
        <v/>
      </c>
      <c r="CB224" s="104" t="str">
        <f t="shared" si="172"/>
        <v/>
      </c>
      <c r="CC224" s="139" t="str">
        <f t="shared" si="173"/>
        <v/>
      </c>
      <c r="CE224" s="162" t="str">
        <f t="shared" si="174"/>
        <v/>
      </c>
      <c r="CF224" s="163" t="str">
        <f t="shared" si="175"/>
        <v/>
      </c>
      <c r="CG224" s="164" t="str">
        <f t="shared" si="176"/>
        <v/>
      </c>
      <c r="CI224" s="162" t="str">
        <f t="shared" si="177"/>
        <v/>
      </c>
      <c r="CJ224" s="163" t="str">
        <f t="shared" si="180"/>
        <v/>
      </c>
      <c r="CK224" s="164" t="str">
        <f t="shared" si="181"/>
        <v/>
      </c>
      <c r="CM224" s="169" t="str">
        <f t="shared" si="178"/>
        <v/>
      </c>
      <c r="CN224" s="139" t="str">
        <f t="shared" si="179"/>
        <v/>
      </c>
      <c r="CP224" s="41" t="str">
        <f>IF($CM224="", "", COUNTIF($CM$11:$CM$3035, "&lt;"&amp;$CM224)+1+COUNTIF($CM$11:$CM224, $CM224)-1)</f>
        <v/>
      </c>
    </row>
    <row r="225" spans="1:94" x14ac:dyDescent="0.25">
      <c r="A225" s="40"/>
      <c r="B225" s="82" t="str">
        <f>IF($I225="", "", IFERROR(INDEX('Job Database'!$AE$11:$AE$3035, MATCH($I225, 'Job Database'!$X$11:$X$3035, 0)), ""))</f>
        <v/>
      </c>
      <c r="C225" s="69" t="str">
        <f>IF($I225="", "", IF(COUNTIF('Job Database'!$X$11:$X$3035, $I225)=0, $AC$5, $AC$4))</f>
        <v/>
      </c>
      <c r="D225" s="40"/>
      <c r="E225" s="85" t="str">
        <f>IF($I225="", "", IF(IFERROR(INDEX('Job Database'!$M$11:$M$3035, MATCH($I225, 'Job Database'!$X$11:$X$3035, 0)), "")="", "", IFERROR(INDEX('Job Database'!$M$11:$M$3035, MATCH($I225, 'Job Database'!$X$11:$X$3035, 0)), "")))</f>
        <v/>
      </c>
      <c r="F225" s="40"/>
      <c r="G225" s="88" t="str">
        <f t="shared" si="153"/>
        <v/>
      </c>
      <c r="H225" s="40"/>
      <c r="I225" s="24"/>
      <c r="J225" s="34"/>
      <c r="K225" s="106"/>
      <c r="L225" s="79"/>
      <c r="M225" s="34"/>
      <c r="N225" s="79"/>
      <c r="O225" s="31"/>
      <c r="P225" s="53"/>
      <c r="Q225" s="40"/>
      <c r="S225" s="41" t="str">
        <f t="shared" si="141"/>
        <v/>
      </c>
      <c r="T225" s="41" t="str">
        <f t="shared" si="142"/>
        <v/>
      </c>
      <c r="U225" s="41" t="str">
        <f t="shared" si="154"/>
        <v/>
      </c>
      <c r="W225" s="74" t="str">
        <f>IF('Job Database'!$X225="", "", 'Job Database'!$X225)</f>
        <v/>
      </c>
      <c r="Y225" s="41" t="str">
        <f>IF($W225="", "", IF(COUNTIF($I$11:$I$3035, $W225)&gt;0, "", MAX($Y$10:$Y224)+1))</f>
        <v/>
      </c>
      <c r="Z225" s="41">
        <v>215</v>
      </c>
      <c r="AA225" s="58" t="str">
        <f t="shared" si="155"/>
        <v/>
      </c>
      <c r="AC225" s="41" t="str">
        <f t="shared" si="143"/>
        <v/>
      </c>
      <c r="AE225" s="41" t="str">
        <f t="shared" si="156"/>
        <v/>
      </c>
      <c r="AJ225" s="154" t="str">
        <f t="shared" si="157"/>
        <v/>
      </c>
      <c r="AL225" s="120" t="str">
        <f t="shared" si="158"/>
        <v/>
      </c>
      <c r="AM225" s="104" t="str">
        <f t="shared" si="159"/>
        <v/>
      </c>
      <c r="AN225" s="104" t="str">
        <f t="shared" si="160"/>
        <v/>
      </c>
      <c r="AO225" s="104" t="str">
        <f t="shared" si="144"/>
        <v/>
      </c>
      <c r="AP225" s="104" t="str">
        <f t="shared" si="145"/>
        <v/>
      </c>
      <c r="AQ225" s="121" t="str">
        <f t="shared" si="161"/>
        <v/>
      </c>
      <c r="AS225" s="88" t="str">
        <f t="shared" si="146"/>
        <v/>
      </c>
      <c r="AT225" s="68" t="str">
        <f t="shared" si="162"/>
        <v/>
      </c>
      <c r="AU225" s="68" t="str">
        <f t="shared" si="163"/>
        <v/>
      </c>
      <c r="AV225" s="68" t="str">
        <f t="shared" si="164"/>
        <v/>
      </c>
      <c r="AW225" s="88" t="str">
        <f t="shared" si="147"/>
        <v/>
      </c>
      <c r="AZ225" s="88" t="str">
        <f t="shared" si="148"/>
        <v/>
      </c>
      <c r="BA225" s="68" t="str">
        <f t="shared" si="149"/>
        <v/>
      </c>
      <c r="BB225" s="68" t="str">
        <f t="shared" si="150"/>
        <v/>
      </c>
      <c r="BC225" s="68" t="str">
        <f t="shared" si="151"/>
        <v/>
      </c>
      <c r="BD225" s="69" t="str">
        <f t="shared" si="152"/>
        <v/>
      </c>
      <c r="BE225" s="69" t="str">
        <f t="shared" si="165"/>
        <v/>
      </c>
      <c r="BT225" s="138" t="str">
        <f t="shared" ca="1" si="166"/>
        <v/>
      </c>
      <c r="BU225" s="139" t="str">
        <f t="shared" ca="1" si="167"/>
        <v/>
      </c>
      <c r="BW225" s="138" t="str">
        <f t="shared" si="168"/>
        <v/>
      </c>
      <c r="BX225" s="104" t="str">
        <f t="shared" si="169"/>
        <v/>
      </c>
      <c r="BY225" s="139" t="str">
        <f t="shared" si="170"/>
        <v/>
      </c>
      <c r="CA225" s="138" t="str">
        <f t="shared" si="171"/>
        <v/>
      </c>
      <c r="CB225" s="104" t="str">
        <f t="shared" si="172"/>
        <v/>
      </c>
      <c r="CC225" s="139" t="str">
        <f t="shared" si="173"/>
        <v/>
      </c>
      <c r="CE225" s="162" t="str">
        <f t="shared" si="174"/>
        <v/>
      </c>
      <c r="CF225" s="163" t="str">
        <f t="shared" si="175"/>
        <v/>
      </c>
      <c r="CG225" s="164" t="str">
        <f t="shared" si="176"/>
        <v/>
      </c>
      <c r="CI225" s="162" t="str">
        <f t="shared" si="177"/>
        <v/>
      </c>
      <c r="CJ225" s="163" t="str">
        <f t="shared" si="180"/>
        <v/>
      </c>
      <c r="CK225" s="164" t="str">
        <f t="shared" si="181"/>
        <v/>
      </c>
      <c r="CM225" s="169" t="str">
        <f t="shared" si="178"/>
        <v/>
      </c>
      <c r="CN225" s="139" t="str">
        <f t="shared" si="179"/>
        <v/>
      </c>
      <c r="CP225" s="41" t="str">
        <f>IF($CM225="", "", COUNTIF($CM$11:$CM$3035, "&lt;"&amp;$CM225)+1+COUNTIF($CM$11:$CM225, $CM225)-1)</f>
        <v/>
      </c>
    </row>
    <row r="226" spans="1:94" x14ac:dyDescent="0.25">
      <c r="A226" s="40"/>
      <c r="B226" s="82" t="str">
        <f>IF($I226="", "", IFERROR(INDEX('Job Database'!$AE$11:$AE$3035, MATCH($I226, 'Job Database'!$X$11:$X$3035, 0)), ""))</f>
        <v/>
      </c>
      <c r="C226" s="69" t="str">
        <f>IF($I226="", "", IF(COUNTIF('Job Database'!$X$11:$X$3035, $I226)=0, $AC$5, $AC$4))</f>
        <v/>
      </c>
      <c r="D226" s="40"/>
      <c r="E226" s="85" t="str">
        <f>IF($I226="", "", IF(IFERROR(INDEX('Job Database'!$M$11:$M$3035, MATCH($I226, 'Job Database'!$X$11:$X$3035, 0)), "")="", "", IFERROR(INDEX('Job Database'!$M$11:$M$3035, MATCH($I226, 'Job Database'!$X$11:$X$3035, 0)), "")))</f>
        <v/>
      </c>
      <c r="F226" s="40"/>
      <c r="G226" s="88" t="str">
        <f t="shared" si="153"/>
        <v/>
      </c>
      <c r="H226" s="40"/>
      <c r="I226" s="24"/>
      <c r="J226" s="34"/>
      <c r="K226" s="106"/>
      <c r="L226" s="79"/>
      <c r="M226" s="34"/>
      <c r="N226" s="79"/>
      <c r="O226" s="31"/>
      <c r="P226" s="53"/>
      <c r="Q226" s="40"/>
      <c r="S226" s="41" t="str">
        <f t="shared" si="141"/>
        <v/>
      </c>
      <c r="T226" s="41" t="str">
        <f t="shared" si="142"/>
        <v/>
      </c>
      <c r="U226" s="41" t="str">
        <f t="shared" si="154"/>
        <v/>
      </c>
      <c r="W226" s="74" t="str">
        <f>IF('Job Database'!$X226="", "", 'Job Database'!$X226)</f>
        <v/>
      </c>
      <c r="Y226" s="41" t="str">
        <f>IF($W226="", "", IF(COUNTIF($I$11:$I$3035, $W226)&gt;0, "", MAX($Y$10:$Y225)+1))</f>
        <v/>
      </c>
      <c r="Z226" s="41">
        <v>216</v>
      </c>
      <c r="AA226" s="58" t="str">
        <f t="shared" si="155"/>
        <v/>
      </c>
      <c r="AC226" s="41" t="str">
        <f t="shared" si="143"/>
        <v/>
      </c>
      <c r="AE226" s="41" t="str">
        <f t="shared" si="156"/>
        <v/>
      </c>
      <c r="AJ226" s="154" t="str">
        <f t="shared" si="157"/>
        <v/>
      </c>
      <c r="AL226" s="120" t="str">
        <f t="shared" si="158"/>
        <v/>
      </c>
      <c r="AM226" s="104" t="str">
        <f t="shared" si="159"/>
        <v/>
      </c>
      <c r="AN226" s="104" t="str">
        <f t="shared" si="160"/>
        <v/>
      </c>
      <c r="AO226" s="104" t="str">
        <f t="shared" si="144"/>
        <v/>
      </c>
      <c r="AP226" s="104" t="str">
        <f t="shared" si="145"/>
        <v/>
      </c>
      <c r="AQ226" s="121" t="str">
        <f t="shared" si="161"/>
        <v/>
      </c>
      <c r="AS226" s="88" t="str">
        <f t="shared" si="146"/>
        <v/>
      </c>
      <c r="AT226" s="68" t="str">
        <f t="shared" si="162"/>
        <v/>
      </c>
      <c r="AU226" s="68" t="str">
        <f t="shared" si="163"/>
        <v/>
      </c>
      <c r="AV226" s="68" t="str">
        <f t="shared" si="164"/>
        <v/>
      </c>
      <c r="AW226" s="88" t="str">
        <f t="shared" si="147"/>
        <v/>
      </c>
      <c r="AZ226" s="88" t="str">
        <f t="shared" si="148"/>
        <v/>
      </c>
      <c r="BA226" s="68" t="str">
        <f t="shared" si="149"/>
        <v/>
      </c>
      <c r="BB226" s="68" t="str">
        <f t="shared" si="150"/>
        <v/>
      </c>
      <c r="BC226" s="68" t="str">
        <f t="shared" si="151"/>
        <v/>
      </c>
      <c r="BD226" s="69" t="str">
        <f t="shared" si="152"/>
        <v/>
      </c>
      <c r="BE226" s="69" t="str">
        <f t="shared" si="165"/>
        <v/>
      </c>
      <c r="BT226" s="138" t="str">
        <f t="shared" ca="1" si="166"/>
        <v/>
      </c>
      <c r="BU226" s="139" t="str">
        <f t="shared" ca="1" si="167"/>
        <v/>
      </c>
      <c r="BW226" s="138" t="str">
        <f t="shared" si="168"/>
        <v/>
      </c>
      <c r="BX226" s="104" t="str">
        <f t="shared" si="169"/>
        <v/>
      </c>
      <c r="BY226" s="139" t="str">
        <f t="shared" si="170"/>
        <v/>
      </c>
      <c r="CA226" s="138" t="str">
        <f t="shared" si="171"/>
        <v/>
      </c>
      <c r="CB226" s="104" t="str">
        <f t="shared" si="172"/>
        <v/>
      </c>
      <c r="CC226" s="139" t="str">
        <f t="shared" si="173"/>
        <v/>
      </c>
      <c r="CE226" s="162" t="str">
        <f t="shared" si="174"/>
        <v/>
      </c>
      <c r="CF226" s="163" t="str">
        <f t="shared" si="175"/>
        <v/>
      </c>
      <c r="CG226" s="164" t="str">
        <f t="shared" si="176"/>
        <v/>
      </c>
      <c r="CI226" s="162" t="str">
        <f t="shared" si="177"/>
        <v/>
      </c>
      <c r="CJ226" s="163" t="str">
        <f t="shared" si="180"/>
        <v/>
      </c>
      <c r="CK226" s="164" t="str">
        <f t="shared" si="181"/>
        <v/>
      </c>
      <c r="CM226" s="169" t="str">
        <f t="shared" si="178"/>
        <v/>
      </c>
      <c r="CN226" s="139" t="str">
        <f t="shared" si="179"/>
        <v/>
      </c>
      <c r="CP226" s="41" t="str">
        <f>IF($CM226="", "", COUNTIF($CM$11:$CM$3035, "&lt;"&amp;$CM226)+1+COUNTIF($CM$11:$CM226, $CM226)-1)</f>
        <v/>
      </c>
    </row>
    <row r="227" spans="1:94" x14ac:dyDescent="0.25">
      <c r="A227" s="40"/>
      <c r="B227" s="82" t="str">
        <f>IF($I227="", "", IFERROR(INDEX('Job Database'!$AE$11:$AE$3035, MATCH($I227, 'Job Database'!$X$11:$X$3035, 0)), ""))</f>
        <v/>
      </c>
      <c r="C227" s="69" t="str">
        <f>IF($I227="", "", IF(COUNTIF('Job Database'!$X$11:$X$3035, $I227)=0, $AC$5, $AC$4))</f>
        <v/>
      </c>
      <c r="D227" s="40"/>
      <c r="E227" s="85" t="str">
        <f>IF($I227="", "", IF(IFERROR(INDEX('Job Database'!$M$11:$M$3035, MATCH($I227, 'Job Database'!$X$11:$X$3035, 0)), "")="", "", IFERROR(INDEX('Job Database'!$M$11:$M$3035, MATCH($I227, 'Job Database'!$X$11:$X$3035, 0)), "")))</f>
        <v/>
      </c>
      <c r="F227" s="40"/>
      <c r="G227" s="88" t="str">
        <f t="shared" si="153"/>
        <v/>
      </c>
      <c r="H227" s="40"/>
      <c r="I227" s="24"/>
      <c r="J227" s="34"/>
      <c r="K227" s="106"/>
      <c r="L227" s="79"/>
      <c r="M227" s="34"/>
      <c r="N227" s="79"/>
      <c r="O227" s="31"/>
      <c r="P227" s="53"/>
      <c r="Q227" s="40"/>
      <c r="S227" s="41" t="str">
        <f t="shared" si="141"/>
        <v/>
      </c>
      <c r="T227" s="41" t="str">
        <f t="shared" si="142"/>
        <v/>
      </c>
      <c r="U227" s="41" t="str">
        <f t="shared" si="154"/>
        <v/>
      </c>
      <c r="W227" s="74" t="str">
        <f>IF('Job Database'!$X227="", "", 'Job Database'!$X227)</f>
        <v/>
      </c>
      <c r="Y227" s="41" t="str">
        <f>IF($W227="", "", IF(COUNTIF($I$11:$I$3035, $W227)&gt;0, "", MAX($Y$10:$Y226)+1))</f>
        <v/>
      </c>
      <c r="Z227" s="41">
        <v>217</v>
      </c>
      <c r="AA227" s="58" t="str">
        <f t="shared" si="155"/>
        <v/>
      </c>
      <c r="AC227" s="41" t="str">
        <f t="shared" si="143"/>
        <v/>
      </c>
      <c r="AE227" s="41" t="str">
        <f t="shared" si="156"/>
        <v/>
      </c>
      <c r="AJ227" s="154" t="str">
        <f t="shared" si="157"/>
        <v/>
      </c>
      <c r="AL227" s="120" t="str">
        <f t="shared" si="158"/>
        <v/>
      </c>
      <c r="AM227" s="104" t="str">
        <f t="shared" si="159"/>
        <v/>
      </c>
      <c r="AN227" s="104" t="str">
        <f t="shared" si="160"/>
        <v/>
      </c>
      <c r="AO227" s="104" t="str">
        <f t="shared" si="144"/>
        <v/>
      </c>
      <c r="AP227" s="104" t="str">
        <f t="shared" si="145"/>
        <v/>
      </c>
      <c r="AQ227" s="121" t="str">
        <f t="shared" si="161"/>
        <v/>
      </c>
      <c r="AS227" s="88" t="str">
        <f t="shared" si="146"/>
        <v/>
      </c>
      <c r="AT227" s="68" t="str">
        <f t="shared" si="162"/>
        <v/>
      </c>
      <c r="AU227" s="68" t="str">
        <f t="shared" si="163"/>
        <v/>
      </c>
      <c r="AV227" s="68" t="str">
        <f t="shared" si="164"/>
        <v/>
      </c>
      <c r="AW227" s="88" t="str">
        <f t="shared" si="147"/>
        <v/>
      </c>
      <c r="AZ227" s="88" t="str">
        <f t="shared" si="148"/>
        <v/>
      </c>
      <c r="BA227" s="68" t="str">
        <f t="shared" si="149"/>
        <v/>
      </c>
      <c r="BB227" s="68" t="str">
        <f t="shared" si="150"/>
        <v/>
      </c>
      <c r="BC227" s="68" t="str">
        <f t="shared" si="151"/>
        <v/>
      </c>
      <c r="BD227" s="69" t="str">
        <f t="shared" si="152"/>
        <v/>
      </c>
      <c r="BE227" s="69" t="str">
        <f t="shared" si="165"/>
        <v/>
      </c>
      <c r="BT227" s="138" t="str">
        <f t="shared" ca="1" si="166"/>
        <v/>
      </c>
      <c r="BU227" s="139" t="str">
        <f t="shared" ca="1" si="167"/>
        <v/>
      </c>
      <c r="BW227" s="138" t="str">
        <f t="shared" si="168"/>
        <v/>
      </c>
      <c r="BX227" s="104" t="str">
        <f t="shared" si="169"/>
        <v/>
      </c>
      <c r="BY227" s="139" t="str">
        <f t="shared" si="170"/>
        <v/>
      </c>
      <c r="CA227" s="138" t="str">
        <f t="shared" si="171"/>
        <v/>
      </c>
      <c r="CB227" s="104" t="str">
        <f t="shared" si="172"/>
        <v/>
      </c>
      <c r="CC227" s="139" t="str">
        <f t="shared" si="173"/>
        <v/>
      </c>
      <c r="CE227" s="162" t="str">
        <f t="shared" si="174"/>
        <v/>
      </c>
      <c r="CF227" s="163" t="str">
        <f t="shared" si="175"/>
        <v/>
      </c>
      <c r="CG227" s="164" t="str">
        <f t="shared" si="176"/>
        <v/>
      </c>
      <c r="CI227" s="162" t="str">
        <f t="shared" si="177"/>
        <v/>
      </c>
      <c r="CJ227" s="163" t="str">
        <f t="shared" si="180"/>
        <v/>
      </c>
      <c r="CK227" s="164" t="str">
        <f t="shared" si="181"/>
        <v/>
      </c>
      <c r="CM227" s="169" t="str">
        <f t="shared" si="178"/>
        <v/>
      </c>
      <c r="CN227" s="139" t="str">
        <f t="shared" si="179"/>
        <v/>
      </c>
      <c r="CP227" s="41" t="str">
        <f>IF($CM227="", "", COUNTIF($CM$11:$CM$3035, "&lt;"&amp;$CM227)+1+COUNTIF($CM$11:$CM227, $CM227)-1)</f>
        <v/>
      </c>
    </row>
    <row r="228" spans="1:94" x14ac:dyDescent="0.25">
      <c r="A228" s="40"/>
      <c r="B228" s="82" t="str">
        <f>IF($I228="", "", IFERROR(INDEX('Job Database'!$AE$11:$AE$3035, MATCH($I228, 'Job Database'!$X$11:$X$3035, 0)), ""))</f>
        <v/>
      </c>
      <c r="C228" s="69" t="str">
        <f>IF($I228="", "", IF(COUNTIF('Job Database'!$X$11:$X$3035, $I228)=0, $AC$5, $AC$4))</f>
        <v/>
      </c>
      <c r="D228" s="40"/>
      <c r="E228" s="85" t="str">
        <f>IF($I228="", "", IF(IFERROR(INDEX('Job Database'!$M$11:$M$3035, MATCH($I228, 'Job Database'!$X$11:$X$3035, 0)), "")="", "", IFERROR(INDEX('Job Database'!$M$11:$M$3035, MATCH($I228, 'Job Database'!$X$11:$X$3035, 0)), "")))</f>
        <v/>
      </c>
      <c r="F228" s="40"/>
      <c r="G228" s="88" t="str">
        <f t="shared" si="153"/>
        <v/>
      </c>
      <c r="H228" s="40"/>
      <c r="I228" s="24"/>
      <c r="J228" s="34"/>
      <c r="K228" s="106"/>
      <c r="L228" s="79"/>
      <c r="M228" s="34"/>
      <c r="N228" s="79"/>
      <c r="O228" s="31"/>
      <c r="P228" s="53"/>
      <c r="Q228" s="40"/>
      <c r="S228" s="41" t="str">
        <f t="shared" si="141"/>
        <v/>
      </c>
      <c r="T228" s="41" t="str">
        <f t="shared" si="142"/>
        <v/>
      </c>
      <c r="U228" s="41" t="str">
        <f t="shared" si="154"/>
        <v/>
      </c>
      <c r="W228" s="74" t="str">
        <f>IF('Job Database'!$X228="", "", 'Job Database'!$X228)</f>
        <v/>
      </c>
      <c r="Y228" s="41" t="str">
        <f>IF($W228="", "", IF(COUNTIF($I$11:$I$3035, $W228)&gt;0, "", MAX($Y$10:$Y227)+1))</f>
        <v/>
      </c>
      <c r="Z228" s="41">
        <v>218</v>
      </c>
      <c r="AA228" s="58" t="str">
        <f t="shared" si="155"/>
        <v/>
      </c>
      <c r="AC228" s="41" t="str">
        <f t="shared" si="143"/>
        <v/>
      </c>
      <c r="AE228" s="41" t="str">
        <f t="shared" si="156"/>
        <v/>
      </c>
      <c r="AJ228" s="154" t="str">
        <f t="shared" si="157"/>
        <v/>
      </c>
      <c r="AL228" s="120" t="str">
        <f t="shared" si="158"/>
        <v/>
      </c>
      <c r="AM228" s="104" t="str">
        <f t="shared" si="159"/>
        <v/>
      </c>
      <c r="AN228" s="104" t="str">
        <f t="shared" si="160"/>
        <v/>
      </c>
      <c r="AO228" s="104" t="str">
        <f t="shared" si="144"/>
        <v/>
      </c>
      <c r="AP228" s="104" t="str">
        <f t="shared" si="145"/>
        <v/>
      </c>
      <c r="AQ228" s="121" t="str">
        <f t="shared" si="161"/>
        <v/>
      </c>
      <c r="AS228" s="88" t="str">
        <f t="shared" si="146"/>
        <v/>
      </c>
      <c r="AT228" s="68" t="str">
        <f t="shared" si="162"/>
        <v/>
      </c>
      <c r="AU228" s="68" t="str">
        <f t="shared" si="163"/>
        <v/>
      </c>
      <c r="AV228" s="68" t="str">
        <f t="shared" si="164"/>
        <v/>
      </c>
      <c r="AW228" s="88" t="str">
        <f t="shared" si="147"/>
        <v/>
      </c>
      <c r="AZ228" s="88" t="str">
        <f t="shared" si="148"/>
        <v/>
      </c>
      <c r="BA228" s="68" t="str">
        <f t="shared" si="149"/>
        <v/>
      </c>
      <c r="BB228" s="68" t="str">
        <f t="shared" si="150"/>
        <v/>
      </c>
      <c r="BC228" s="68" t="str">
        <f t="shared" si="151"/>
        <v/>
      </c>
      <c r="BD228" s="69" t="str">
        <f t="shared" si="152"/>
        <v/>
      </c>
      <c r="BE228" s="69" t="str">
        <f t="shared" si="165"/>
        <v/>
      </c>
      <c r="BT228" s="138" t="str">
        <f t="shared" ca="1" si="166"/>
        <v/>
      </c>
      <c r="BU228" s="139" t="str">
        <f t="shared" ca="1" si="167"/>
        <v/>
      </c>
      <c r="BW228" s="138" t="str">
        <f t="shared" si="168"/>
        <v/>
      </c>
      <c r="BX228" s="104" t="str">
        <f t="shared" si="169"/>
        <v/>
      </c>
      <c r="BY228" s="139" t="str">
        <f t="shared" si="170"/>
        <v/>
      </c>
      <c r="CA228" s="138" t="str">
        <f t="shared" si="171"/>
        <v/>
      </c>
      <c r="CB228" s="104" t="str">
        <f t="shared" si="172"/>
        <v/>
      </c>
      <c r="CC228" s="139" t="str">
        <f t="shared" si="173"/>
        <v/>
      </c>
      <c r="CE228" s="162" t="str">
        <f t="shared" si="174"/>
        <v/>
      </c>
      <c r="CF228" s="163" t="str">
        <f t="shared" si="175"/>
        <v/>
      </c>
      <c r="CG228" s="164" t="str">
        <f t="shared" si="176"/>
        <v/>
      </c>
      <c r="CI228" s="162" t="str">
        <f t="shared" si="177"/>
        <v/>
      </c>
      <c r="CJ228" s="163" t="str">
        <f t="shared" si="180"/>
        <v/>
      </c>
      <c r="CK228" s="164" t="str">
        <f t="shared" si="181"/>
        <v/>
      </c>
      <c r="CM228" s="169" t="str">
        <f t="shared" si="178"/>
        <v/>
      </c>
      <c r="CN228" s="139" t="str">
        <f t="shared" si="179"/>
        <v/>
      </c>
      <c r="CP228" s="41" t="str">
        <f>IF($CM228="", "", COUNTIF($CM$11:$CM$3035, "&lt;"&amp;$CM228)+1+COUNTIF($CM$11:$CM228, $CM228)-1)</f>
        <v/>
      </c>
    </row>
    <row r="229" spans="1:94" x14ac:dyDescent="0.25">
      <c r="A229" s="40"/>
      <c r="B229" s="82" t="str">
        <f>IF($I229="", "", IFERROR(INDEX('Job Database'!$AE$11:$AE$3035, MATCH($I229, 'Job Database'!$X$11:$X$3035, 0)), ""))</f>
        <v/>
      </c>
      <c r="C229" s="69" t="str">
        <f>IF($I229="", "", IF(COUNTIF('Job Database'!$X$11:$X$3035, $I229)=0, $AC$5, $AC$4))</f>
        <v/>
      </c>
      <c r="D229" s="40"/>
      <c r="E229" s="85" t="str">
        <f>IF($I229="", "", IF(IFERROR(INDEX('Job Database'!$M$11:$M$3035, MATCH($I229, 'Job Database'!$X$11:$X$3035, 0)), "")="", "", IFERROR(INDEX('Job Database'!$M$11:$M$3035, MATCH($I229, 'Job Database'!$X$11:$X$3035, 0)), "")))</f>
        <v/>
      </c>
      <c r="F229" s="40"/>
      <c r="G229" s="88" t="str">
        <f t="shared" si="153"/>
        <v/>
      </c>
      <c r="H229" s="40"/>
      <c r="I229" s="24"/>
      <c r="J229" s="34"/>
      <c r="K229" s="106"/>
      <c r="L229" s="79"/>
      <c r="M229" s="34"/>
      <c r="N229" s="79"/>
      <c r="O229" s="31"/>
      <c r="P229" s="53"/>
      <c r="Q229" s="40"/>
      <c r="S229" s="41" t="str">
        <f t="shared" si="141"/>
        <v/>
      </c>
      <c r="T229" s="41" t="str">
        <f t="shared" si="142"/>
        <v/>
      </c>
      <c r="U229" s="41" t="str">
        <f t="shared" si="154"/>
        <v/>
      </c>
      <c r="W229" s="74" t="str">
        <f>IF('Job Database'!$X229="", "", 'Job Database'!$X229)</f>
        <v/>
      </c>
      <c r="Y229" s="41" t="str">
        <f>IF($W229="", "", IF(COUNTIF($I$11:$I$3035, $W229)&gt;0, "", MAX($Y$10:$Y228)+1))</f>
        <v/>
      </c>
      <c r="Z229" s="41">
        <v>219</v>
      </c>
      <c r="AA229" s="58" t="str">
        <f t="shared" si="155"/>
        <v/>
      </c>
      <c r="AC229" s="41" t="str">
        <f t="shared" si="143"/>
        <v/>
      </c>
      <c r="AE229" s="41" t="str">
        <f t="shared" si="156"/>
        <v/>
      </c>
      <c r="AJ229" s="154" t="str">
        <f t="shared" si="157"/>
        <v/>
      </c>
      <c r="AL229" s="120" t="str">
        <f t="shared" si="158"/>
        <v/>
      </c>
      <c r="AM229" s="104" t="str">
        <f t="shared" si="159"/>
        <v/>
      </c>
      <c r="AN229" s="104" t="str">
        <f t="shared" si="160"/>
        <v/>
      </c>
      <c r="AO229" s="104" t="str">
        <f t="shared" si="144"/>
        <v/>
      </c>
      <c r="AP229" s="104" t="str">
        <f t="shared" si="145"/>
        <v/>
      </c>
      <c r="AQ229" s="121" t="str">
        <f t="shared" si="161"/>
        <v/>
      </c>
      <c r="AS229" s="88" t="str">
        <f t="shared" si="146"/>
        <v/>
      </c>
      <c r="AT229" s="68" t="str">
        <f t="shared" si="162"/>
        <v/>
      </c>
      <c r="AU229" s="68" t="str">
        <f t="shared" si="163"/>
        <v/>
      </c>
      <c r="AV229" s="68" t="str">
        <f t="shared" si="164"/>
        <v/>
      </c>
      <c r="AW229" s="88" t="str">
        <f t="shared" si="147"/>
        <v/>
      </c>
      <c r="AZ229" s="88" t="str">
        <f t="shared" si="148"/>
        <v/>
      </c>
      <c r="BA229" s="68" t="str">
        <f t="shared" si="149"/>
        <v/>
      </c>
      <c r="BB229" s="68" t="str">
        <f t="shared" si="150"/>
        <v/>
      </c>
      <c r="BC229" s="68" t="str">
        <f t="shared" si="151"/>
        <v/>
      </c>
      <c r="BD229" s="69" t="str">
        <f t="shared" si="152"/>
        <v/>
      </c>
      <c r="BE229" s="69" t="str">
        <f t="shared" si="165"/>
        <v/>
      </c>
      <c r="BT229" s="138" t="str">
        <f t="shared" ca="1" si="166"/>
        <v/>
      </c>
      <c r="BU229" s="139" t="str">
        <f t="shared" ca="1" si="167"/>
        <v/>
      </c>
      <c r="BW229" s="138" t="str">
        <f t="shared" si="168"/>
        <v/>
      </c>
      <c r="BX229" s="104" t="str">
        <f t="shared" si="169"/>
        <v/>
      </c>
      <c r="BY229" s="139" t="str">
        <f t="shared" si="170"/>
        <v/>
      </c>
      <c r="CA229" s="138" t="str">
        <f t="shared" si="171"/>
        <v/>
      </c>
      <c r="CB229" s="104" t="str">
        <f t="shared" si="172"/>
        <v/>
      </c>
      <c r="CC229" s="139" t="str">
        <f t="shared" si="173"/>
        <v/>
      </c>
      <c r="CE229" s="162" t="str">
        <f t="shared" si="174"/>
        <v/>
      </c>
      <c r="CF229" s="163" t="str">
        <f t="shared" si="175"/>
        <v/>
      </c>
      <c r="CG229" s="164" t="str">
        <f t="shared" si="176"/>
        <v/>
      </c>
      <c r="CI229" s="162" t="str">
        <f t="shared" si="177"/>
        <v/>
      </c>
      <c r="CJ229" s="163" t="str">
        <f t="shared" si="180"/>
        <v/>
      </c>
      <c r="CK229" s="164" t="str">
        <f t="shared" si="181"/>
        <v/>
      </c>
      <c r="CM229" s="169" t="str">
        <f t="shared" si="178"/>
        <v/>
      </c>
      <c r="CN229" s="139" t="str">
        <f t="shared" si="179"/>
        <v/>
      </c>
      <c r="CP229" s="41" t="str">
        <f>IF($CM229="", "", COUNTIF($CM$11:$CM$3035, "&lt;"&amp;$CM229)+1+COUNTIF($CM$11:$CM229, $CM229)-1)</f>
        <v/>
      </c>
    </row>
    <row r="230" spans="1:94" x14ac:dyDescent="0.25">
      <c r="A230" s="40"/>
      <c r="B230" s="82" t="str">
        <f>IF($I230="", "", IFERROR(INDEX('Job Database'!$AE$11:$AE$3035, MATCH($I230, 'Job Database'!$X$11:$X$3035, 0)), ""))</f>
        <v/>
      </c>
      <c r="C230" s="69" t="str">
        <f>IF($I230="", "", IF(COUNTIF('Job Database'!$X$11:$X$3035, $I230)=0, $AC$5, $AC$4))</f>
        <v/>
      </c>
      <c r="D230" s="40"/>
      <c r="E230" s="85" t="str">
        <f>IF($I230="", "", IF(IFERROR(INDEX('Job Database'!$M$11:$M$3035, MATCH($I230, 'Job Database'!$X$11:$X$3035, 0)), "")="", "", IFERROR(INDEX('Job Database'!$M$11:$M$3035, MATCH($I230, 'Job Database'!$X$11:$X$3035, 0)), "")))</f>
        <v/>
      </c>
      <c r="F230" s="40"/>
      <c r="G230" s="88" t="str">
        <f t="shared" si="153"/>
        <v/>
      </c>
      <c r="H230" s="40"/>
      <c r="I230" s="24"/>
      <c r="J230" s="34"/>
      <c r="K230" s="106"/>
      <c r="L230" s="79"/>
      <c r="M230" s="34"/>
      <c r="N230" s="79"/>
      <c r="O230" s="31"/>
      <c r="P230" s="53"/>
      <c r="Q230" s="40"/>
      <c r="S230" s="41" t="str">
        <f t="shared" si="141"/>
        <v/>
      </c>
      <c r="T230" s="41" t="str">
        <f t="shared" si="142"/>
        <v/>
      </c>
      <c r="U230" s="41" t="str">
        <f t="shared" si="154"/>
        <v/>
      </c>
      <c r="W230" s="74" t="str">
        <f>IF('Job Database'!$X230="", "", 'Job Database'!$X230)</f>
        <v/>
      </c>
      <c r="Y230" s="41" t="str">
        <f>IF($W230="", "", IF(COUNTIF($I$11:$I$3035, $W230)&gt;0, "", MAX($Y$10:$Y229)+1))</f>
        <v/>
      </c>
      <c r="Z230" s="41">
        <v>220</v>
      </c>
      <c r="AA230" s="58" t="str">
        <f t="shared" si="155"/>
        <v/>
      </c>
      <c r="AC230" s="41" t="str">
        <f t="shared" si="143"/>
        <v/>
      </c>
      <c r="AE230" s="41" t="str">
        <f t="shared" si="156"/>
        <v/>
      </c>
      <c r="AJ230" s="154" t="str">
        <f t="shared" si="157"/>
        <v/>
      </c>
      <c r="AL230" s="120" t="str">
        <f t="shared" si="158"/>
        <v/>
      </c>
      <c r="AM230" s="104" t="str">
        <f t="shared" si="159"/>
        <v/>
      </c>
      <c r="AN230" s="104" t="str">
        <f t="shared" si="160"/>
        <v/>
      </c>
      <c r="AO230" s="104" t="str">
        <f t="shared" si="144"/>
        <v/>
      </c>
      <c r="AP230" s="104" t="str">
        <f t="shared" si="145"/>
        <v/>
      </c>
      <c r="AQ230" s="121" t="str">
        <f t="shared" si="161"/>
        <v/>
      </c>
      <c r="AS230" s="88" t="str">
        <f t="shared" si="146"/>
        <v/>
      </c>
      <c r="AT230" s="68" t="str">
        <f t="shared" si="162"/>
        <v/>
      </c>
      <c r="AU230" s="68" t="str">
        <f t="shared" si="163"/>
        <v/>
      </c>
      <c r="AV230" s="68" t="str">
        <f t="shared" si="164"/>
        <v/>
      </c>
      <c r="AW230" s="88" t="str">
        <f t="shared" si="147"/>
        <v/>
      </c>
      <c r="AZ230" s="88" t="str">
        <f t="shared" si="148"/>
        <v/>
      </c>
      <c r="BA230" s="68" t="str">
        <f t="shared" si="149"/>
        <v/>
      </c>
      <c r="BB230" s="68" t="str">
        <f t="shared" si="150"/>
        <v/>
      </c>
      <c r="BC230" s="68" t="str">
        <f t="shared" si="151"/>
        <v/>
      </c>
      <c r="BD230" s="69" t="str">
        <f t="shared" si="152"/>
        <v/>
      </c>
      <c r="BE230" s="69" t="str">
        <f t="shared" si="165"/>
        <v/>
      </c>
      <c r="BT230" s="138" t="str">
        <f t="shared" ca="1" si="166"/>
        <v/>
      </c>
      <c r="BU230" s="139" t="str">
        <f t="shared" ca="1" si="167"/>
        <v/>
      </c>
      <c r="BW230" s="138" t="str">
        <f t="shared" si="168"/>
        <v/>
      </c>
      <c r="BX230" s="104" t="str">
        <f t="shared" si="169"/>
        <v/>
      </c>
      <c r="BY230" s="139" t="str">
        <f t="shared" si="170"/>
        <v/>
      </c>
      <c r="CA230" s="138" t="str">
        <f t="shared" si="171"/>
        <v/>
      </c>
      <c r="CB230" s="104" t="str">
        <f t="shared" si="172"/>
        <v/>
      </c>
      <c r="CC230" s="139" t="str">
        <f t="shared" si="173"/>
        <v/>
      </c>
      <c r="CE230" s="162" t="str">
        <f t="shared" si="174"/>
        <v/>
      </c>
      <c r="CF230" s="163" t="str">
        <f t="shared" si="175"/>
        <v/>
      </c>
      <c r="CG230" s="164" t="str">
        <f t="shared" si="176"/>
        <v/>
      </c>
      <c r="CI230" s="162" t="str">
        <f t="shared" si="177"/>
        <v/>
      </c>
      <c r="CJ230" s="163" t="str">
        <f t="shared" si="180"/>
        <v/>
      </c>
      <c r="CK230" s="164" t="str">
        <f t="shared" si="181"/>
        <v/>
      </c>
      <c r="CM230" s="169" t="str">
        <f t="shared" si="178"/>
        <v/>
      </c>
      <c r="CN230" s="139" t="str">
        <f t="shared" si="179"/>
        <v/>
      </c>
      <c r="CP230" s="41" t="str">
        <f>IF($CM230="", "", COUNTIF($CM$11:$CM$3035, "&lt;"&amp;$CM230)+1+COUNTIF($CM$11:$CM230, $CM230)-1)</f>
        <v/>
      </c>
    </row>
    <row r="231" spans="1:94" x14ac:dyDescent="0.25">
      <c r="A231" s="40"/>
      <c r="B231" s="82" t="str">
        <f>IF($I231="", "", IFERROR(INDEX('Job Database'!$AE$11:$AE$3035, MATCH($I231, 'Job Database'!$X$11:$X$3035, 0)), ""))</f>
        <v/>
      </c>
      <c r="C231" s="69" t="str">
        <f>IF($I231="", "", IF(COUNTIF('Job Database'!$X$11:$X$3035, $I231)=0, $AC$5, $AC$4))</f>
        <v/>
      </c>
      <c r="D231" s="40"/>
      <c r="E231" s="85" t="str">
        <f>IF($I231="", "", IF(IFERROR(INDEX('Job Database'!$M$11:$M$3035, MATCH($I231, 'Job Database'!$X$11:$X$3035, 0)), "")="", "", IFERROR(INDEX('Job Database'!$M$11:$M$3035, MATCH($I231, 'Job Database'!$X$11:$X$3035, 0)), "")))</f>
        <v/>
      </c>
      <c r="F231" s="40"/>
      <c r="G231" s="88" t="str">
        <f t="shared" si="153"/>
        <v/>
      </c>
      <c r="H231" s="40"/>
      <c r="I231" s="24"/>
      <c r="J231" s="34"/>
      <c r="K231" s="106"/>
      <c r="L231" s="79"/>
      <c r="M231" s="34"/>
      <c r="N231" s="79"/>
      <c r="O231" s="31"/>
      <c r="P231" s="53"/>
      <c r="Q231" s="40"/>
      <c r="S231" s="41" t="str">
        <f t="shared" si="141"/>
        <v/>
      </c>
      <c r="T231" s="41" t="str">
        <f t="shared" si="142"/>
        <v/>
      </c>
      <c r="U231" s="41" t="str">
        <f t="shared" si="154"/>
        <v/>
      </c>
      <c r="W231" s="74" t="str">
        <f>IF('Job Database'!$X231="", "", 'Job Database'!$X231)</f>
        <v/>
      </c>
      <c r="Y231" s="41" t="str">
        <f>IF($W231="", "", IF(COUNTIF($I$11:$I$3035, $W231)&gt;0, "", MAX($Y$10:$Y230)+1))</f>
        <v/>
      </c>
      <c r="Z231" s="41">
        <v>221</v>
      </c>
      <c r="AA231" s="58" t="str">
        <f t="shared" si="155"/>
        <v/>
      </c>
      <c r="AC231" s="41" t="str">
        <f t="shared" si="143"/>
        <v/>
      </c>
      <c r="AE231" s="41" t="str">
        <f t="shared" si="156"/>
        <v/>
      </c>
      <c r="AJ231" s="154" t="str">
        <f t="shared" si="157"/>
        <v/>
      </c>
      <c r="AL231" s="120" t="str">
        <f t="shared" si="158"/>
        <v/>
      </c>
      <c r="AM231" s="104" t="str">
        <f t="shared" si="159"/>
        <v/>
      </c>
      <c r="AN231" s="104" t="str">
        <f t="shared" si="160"/>
        <v/>
      </c>
      <c r="AO231" s="104" t="str">
        <f t="shared" si="144"/>
        <v/>
      </c>
      <c r="AP231" s="104" t="str">
        <f t="shared" si="145"/>
        <v/>
      </c>
      <c r="AQ231" s="121" t="str">
        <f t="shared" si="161"/>
        <v/>
      </c>
      <c r="AS231" s="88" t="str">
        <f t="shared" si="146"/>
        <v/>
      </c>
      <c r="AT231" s="68" t="str">
        <f t="shared" si="162"/>
        <v/>
      </c>
      <c r="AU231" s="68" t="str">
        <f t="shared" si="163"/>
        <v/>
      </c>
      <c r="AV231" s="68" t="str">
        <f t="shared" si="164"/>
        <v/>
      </c>
      <c r="AW231" s="88" t="str">
        <f t="shared" si="147"/>
        <v/>
      </c>
      <c r="AZ231" s="88" t="str">
        <f t="shared" si="148"/>
        <v/>
      </c>
      <c r="BA231" s="68" t="str">
        <f t="shared" si="149"/>
        <v/>
      </c>
      <c r="BB231" s="68" t="str">
        <f t="shared" si="150"/>
        <v/>
      </c>
      <c r="BC231" s="68" t="str">
        <f t="shared" si="151"/>
        <v/>
      </c>
      <c r="BD231" s="69" t="str">
        <f t="shared" si="152"/>
        <v/>
      </c>
      <c r="BE231" s="69" t="str">
        <f t="shared" si="165"/>
        <v/>
      </c>
      <c r="BT231" s="138" t="str">
        <f t="shared" ca="1" si="166"/>
        <v/>
      </c>
      <c r="BU231" s="139" t="str">
        <f t="shared" ca="1" si="167"/>
        <v/>
      </c>
      <c r="BW231" s="138" t="str">
        <f t="shared" si="168"/>
        <v/>
      </c>
      <c r="BX231" s="104" t="str">
        <f t="shared" si="169"/>
        <v/>
      </c>
      <c r="BY231" s="139" t="str">
        <f t="shared" si="170"/>
        <v/>
      </c>
      <c r="CA231" s="138" t="str">
        <f t="shared" si="171"/>
        <v/>
      </c>
      <c r="CB231" s="104" t="str">
        <f t="shared" si="172"/>
        <v/>
      </c>
      <c r="CC231" s="139" t="str">
        <f t="shared" si="173"/>
        <v/>
      </c>
      <c r="CE231" s="162" t="str">
        <f t="shared" si="174"/>
        <v/>
      </c>
      <c r="CF231" s="163" t="str">
        <f t="shared" si="175"/>
        <v/>
      </c>
      <c r="CG231" s="164" t="str">
        <f t="shared" si="176"/>
        <v/>
      </c>
      <c r="CI231" s="162" t="str">
        <f t="shared" si="177"/>
        <v/>
      </c>
      <c r="CJ231" s="163" t="str">
        <f t="shared" si="180"/>
        <v/>
      </c>
      <c r="CK231" s="164" t="str">
        <f t="shared" si="181"/>
        <v/>
      </c>
      <c r="CM231" s="169" t="str">
        <f t="shared" si="178"/>
        <v/>
      </c>
      <c r="CN231" s="139" t="str">
        <f t="shared" si="179"/>
        <v/>
      </c>
      <c r="CP231" s="41" t="str">
        <f>IF($CM231="", "", COUNTIF($CM$11:$CM$3035, "&lt;"&amp;$CM231)+1+COUNTIF($CM$11:$CM231, $CM231)-1)</f>
        <v/>
      </c>
    </row>
    <row r="232" spans="1:94" x14ac:dyDescent="0.25">
      <c r="A232" s="40"/>
      <c r="B232" s="82" t="str">
        <f>IF($I232="", "", IFERROR(INDEX('Job Database'!$AE$11:$AE$3035, MATCH($I232, 'Job Database'!$X$11:$X$3035, 0)), ""))</f>
        <v/>
      </c>
      <c r="C232" s="69" t="str">
        <f>IF($I232="", "", IF(COUNTIF('Job Database'!$X$11:$X$3035, $I232)=0, $AC$5, $AC$4))</f>
        <v/>
      </c>
      <c r="D232" s="40"/>
      <c r="E232" s="85" t="str">
        <f>IF($I232="", "", IF(IFERROR(INDEX('Job Database'!$M$11:$M$3035, MATCH($I232, 'Job Database'!$X$11:$X$3035, 0)), "")="", "", IFERROR(INDEX('Job Database'!$M$11:$M$3035, MATCH($I232, 'Job Database'!$X$11:$X$3035, 0)), "")))</f>
        <v/>
      </c>
      <c r="F232" s="40"/>
      <c r="G232" s="88" t="str">
        <f t="shared" si="153"/>
        <v/>
      </c>
      <c r="H232" s="40"/>
      <c r="I232" s="24"/>
      <c r="J232" s="34"/>
      <c r="K232" s="106"/>
      <c r="L232" s="79"/>
      <c r="M232" s="34"/>
      <c r="N232" s="79"/>
      <c r="O232" s="31"/>
      <c r="P232" s="53"/>
      <c r="Q232" s="40"/>
      <c r="S232" s="41" t="str">
        <f t="shared" si="141"/>
        <v/>
      </c>
      <c r="T232" s="41" t="str">
        <f t="shared" si="142"/>
        <v/>
      </c>
      <c r="U232" s="41" t="str">
        <f t="shared" si="154"/>
        <v/>
      </c>
      <c r="W232" s="74" t="str">
        <f>IF('Job Database'!$X232="", "", 'Job Database'!$X232)</f>
        <v/>
      </c>
      <c r="Y232" s="41" t="str">
        <f>IF($W232="", "", IF(COUNTIF($I$11:$I$3035, $W232)&gt;0, "", MAX($Y$10:$Y231)+1))</f>
        <v/>
      </c>
      <c r="Z232" s="41">
        <v>222</v>
      </c>
      <c r="AA232" s="58" t="str">
        <f t="shared" si="155"/>
        <v/>
      </c>
      <c r="AC232" s="41" t="str">
        <f t="shared" si="143"/>
        <v/>
      </c>
      <c r="AE232" s="41" t="str">
        <f t="shared" si="156"/>
        <v/>
      </c>
      <c r="AJ232" s="154" t="str">
        <f t="shared" si="157"/>
        <v/>
      </c>
      <c r="AL232" s="120" t="str">
        <f t="shared" si="158"/>
        <v/>
      </c>
      <c r="AM232" s="104" t="str">
        <f t="shared" si="159"/>
        <v/>
      </c>
      <c r="AN232" s="104" t="str">
        <f t="shared" si="160"/>
        <v/>
      </c>
      <c r="AO232" s="104" t="str">
        <f t="shared" si="144"/>
        <v/>
      </c>
      <c r="AP232" s="104" t="str">
        <f t="shared" si="145"/>
        <v/>
      </c>
      <c r="AQ232" s="121" t="str">
        <f t="shared" si="161"/>
        <v/>
      </c>
      <c r="AS232" s="88" t="str">
        <f t="shared" si="146"/>
        <v/>
      </c>
      <c r="AT232" s="68" t="str">
        <f t="shared" si="162"/>
        <v/>
      </c>
      <c r="AU232" s="68" t="str">
        <f t="shared" si="163"/>
        <v/>
      </c>
      <c r="AV232" s="68" t="str">
        <f t="shared" si="164"/>
        <v/>
      </c>
      <c r="AW232" s="88" t="str">
        <f t="shared" si="147"/>
        <v/>
      </c>
      <c r="AZ232" s="88" t="str">
        <f t="shared" si="148"/>
        <v/>
      </c>
      <c r="BA232" s="68" t="str">
        <f t="shared" si="149"/>
        <v/>
      </c>
      <c r="BB232" s="68" t="str">
        <f t="shared" si="150"/>
        <v/>
      </c>
      <c r="BC232" s="68" t="str">
        <f t="shared" si="151"/>
        <v/>
      </c>
      <c r="BD232" s="69" t="str">
        <f t="shared" si="152"/>
        <v/>
      </c>
      <c r="BE232" s="69" t="str">
        <f t="shared" si="165"/>
        <v/>
      </c>
      <c r="BT232" s="138" t="str">
        <f t="shared" ca="1" si="166"/>
        <v/>
      </c>
      <c r="BU232" s="139" t="str">
        <f t="shared" ca="1" si="167"/>
        <v/>
      </c>
      <c r="BW232" s="138" t="str">
        <f t="shared" si="168"/>
        <v/>
      </c>
      <c r="BX232" s="104" t="str">
        <f t="shared" si="169"/>
        <v/>
      </c>
      <c r="BY232" s="139" t="str">
        <f t="shared" si="170"/>
        <v/>
      </c>
      <c r="CA232" s="138" t="str">
        <f t="shared" si="171"/>
        <v/>
      </c>
      <c r="CB232" s="104" t="str">
        <f t="shared" si="172"/>
        <v/>
      </c>
      <c r="CC232" s="139" t="str">
        <f t="shared" si="173"/>
        <v/>
      </c>
      <c r="CE232" s="162" t="str">
        <f t="shared" si="174"/>
        <v/>
      </c>
      <c r="CF232" s="163" t="str">
        <f t="shared" si="175"/>
        <v/>
      </c>
      <c r="CG232" s="164" t="str">
        <f t="shared" si="176"/>
        <v/>
      </c>
      <c r="CI232" s="162" t="str">
        <f t="shared" si="177"/>
        <v/>
      </c>
      <c r="CJ232" s="163" t="str">
        <f t="shared" si="180"/>
        <v/>
      </c>
      <c r="CK232" s="164" t="str">
        <f t="shared" si="181"/>
        <v/>
      </c>
      <c r="CM232" s="169" t="str">
        <f t="shared" si="178"/>
        <v/>
      </c>
      <c r="CN232" s="139" t="str">
        <f t="shared" si="179"/>
        <v/>
      </c>
      <c r="CP232" s="41" t="str">
        <f>IF($CM232="", "", COUNTIF($CM$11:$CM$3035, "&lt;"&amp;$CM232)+1+COUNTIF($CM$11:$CM232, $CM232)-1)</f>
        <v/>
      </c>
    </row>
    <row r="233" spans="1:94" x14ac:dyDescent="0.25">
      <c r="A233" s="40"/>
      <c r="B233" s="82" t="str">
        <f>IF($I233="", "", IFERROR(INDEX('Job Database'!$AE$11:$AE$3035, MATCH($I233, 'Job Database'!$X$11:$X$3035, 0)), ""))</f>
        <v/>
      </c>
      <c r="C233" s="69" t="str">
        <f>IF($I233="", "", IF(COUNTIF('Job Database'!$X$11:$X$3035, $I233)=0, $AC$5, $AC$4))</f>
        <v/>
      </c>
      <c r="D233" s="40"/>
      <c r="E233" s="85" t="str">
        <f>IF($I233="", "", IF(IFERROR(INDEX('Job Database'!$M$11:$M$3035, MATCH($I233, 'Job Database'!$X$11:$X$3035, 0)), "")="", "", IFERROR(INDEX('Job Database'!$M$11:$M$3035, MATCH($I233, 'Job Database'!$X$11:$X$3035, 0)), "")))</f>
        <v/>
      </c>
      <c r="F233" s="40"/>
      <c r="G233" s="88" t="str">
        <f t="shared" si="153"/>
        <v/>
      </c>
      <c r="H233" s="40"/>
      <c r="I233" s="24"/>
      <c r="J233" s="34"/>
      <c r="K233" s="106"/>
      <c r="L233" s="79"/>
      <c r="M233" s="34"/>
      <c r="N233" s="79"/>
      <c r="O233" s="31"/>
      <c r="P233" s="53"/>
      <c r="Q233" s="40"/>
      <c r="S233" s="41" t="str">
        <f t="shared" si="141"/>
        <v/>
      </c>
      <c r="T233" s="41" t="str">
        <f t="shared" si="142"/>
        <v/>
      </c>
      <c r="U233" s="41" t="str">
        <f t="shared" si="154"/>
        <v/>
      </c>
      <c r="W233" s="74" t="str">
        <f>IF('Job Database'!$X233="", "", 'Job Database'!$X233)</f>
        <v/>
      </c>
      <c r="Y233" s="41" t="str">
        <f>IF($W233="", "", IF(COUNTIF($I$11:$I$3035, $W233)&gt;0, "", MAX($Y$10:$Y232)+1))</f>
        <v/>
      </c>
      <c r="Z233" s="41">
        <v>223</v>
      </c>
      <c r="AA233" s="58" t="str">
        <f t="shared" si="155"/>
        <v/>
      </c>
      <c r="AC233" s="41" t="str">
        <f t="shared" si="143"/>
        <v/>
      </c>
      <c r="AE233" s="41" t="str">
        <f t="shared" si="156"/>
        <v/>
      </c>
      <c r="AJ233" s="154" t="str">
        <f t="shared" si="157"/>
        <v/>
      </c>
      <c r="AL233" s="120" t="str">
        <f t="shared" si="158"/>
        <v/>
      </c>
      <c r="AM233" s="104" t="str">
        <f t="shared" si="159"/>
        <v/>
      </c>
      <c r="AN233" s="104" t="str">
        <f t="shared" si="160"/>
        <v/>
      </c>
      <c r="AO233" s="104" t="str">
        <f t="shared" si="144"/>
        <v/>
      </c>
      <c r="AP233" s="104" t="str">
        <f t="shared" si="145"/>
        <v/>
      </c>
      <c r="AQ233" s="121" t="str">
        <f t="shared" si="161"/>
        <v/>
      </c>
      <c r="AS233" s="88" t="str">
        <f t="shared" si="146"/>
        <v/>
      </c>
      <c r="AT233" s="68" t="str">
        <f t="shared" si="162"/>
        <v/>
      </c>
      <c r="AU233" s="68" t="str">
        <f t="shared" si="163"/>
        <v/>
      </c>
      <c r="AV233" s="68" t="str">
        <f t="shared" si="164"/>
        <v/>
      </c>
      <c r="AW233" s="88" t="str">
        <f t="shared" si="147"/>
        <v/>
      </c>
      <c r="AZ233" s="88" t="str">
        <f t="shared" si="148"/>
        <v/>
      </c>
      <c r="BA233" s="68" t="str">
        <f t="shared" si="149"/>
        <v/>
      </c>
      <c r="BB233" s="68" t="str">
        <f t="shared" si="150"/>
        <v/>
      </c>
      <c r="BC233" s="68" t="str">
        <f t="shared" si="151"/>
        <v/>
      </c>
      <c r="BD233" s="69" t="str">
        <f t="shared" si="152"/>
        <v/>
      </c>
      <c r="BE233" s="69" t="str">
        <f t="shared" si="165"/>
        <v/>
      </c>
      <c r="BT233" s="138" t="str">
        <f t="shared" ca="1" si="166"/>
        <v/>
      </c>
      <c r="BU233" s="139" t="str">
        <f t="shared" ca="1" si="167"/>
        <v/>
      </c>
      <c r="BW233" s="138" t="str">
        <f t="shared" si="168"/>
        <v/>
      </c>
      <c r="BX233" s="104" t="str">
        <f t="shared" si="169"/>
        <v/>
      </c>
      <c r="BY233" s="139" t="str">
        <f t="shared" si="170"/>
        <v/>
      </c>
      <c r="CA233" s="138" t="str">
        <f t="shared" si="171"/>
        <v/>
      </c>
      <c r="CB233" s="104" t="str">
        <f t="shared" si="172"/>
        <v/>
      </c>
      <c r="CC233" s="139" t="str">
        <f t="shared" si="173"/>
        <v/>
      </c>
      <c r="CE233" s="162" t="str">
        <f t="shared" si="174"/>
        <v/>
      </c>
      <c r="CF233" s="163" t="str">
        <f t="shared" si="175"/>
        <v/>
      </c>
      <c r="CG233" s="164" t="str">
        <f t="shared" si="176"/>
        <v/>
      </c>
      <c r="CI233" s="162" t="str">
        <f t="shared" si="177"/>
        <v/>
      </c>
      <c r="CJ233" s="163" t="str">
        <f t="shared" si="180"/>
        <v/>
      </c>
      <c r="CK233" s="164" t="str">
        <f t="shared" si="181"/>
        <v/>
      </c>
      <c r="CM233" s="169" t="str">
        <f t="shared" si="178"/>
        <v/>
      </c>
      <c r="CN233" s="139" t="str">
        <f t="shared" si="179"/>
        <v/>
      </c>
      <c r="CP233" s="41" t="str">
        <f>IF($CM233="", "", COUNTIF($CM$11:$CM$3035, "&lt;"&amp;$CM233)+1+COUNTIF($CM$11:$CM233, $CM233)-1)</f>
        <v/>
      </c>
    </row>
    <row r="234" spans="1:94" x14ac:dyDescent="0.25">
      <c r="A234" s="40"/>
      <c r="B234" s="82" t="str">
        <f>IF($I234="", "", IFERROR(INDEX('Job Database'!$AE$11:$AE$3035, MATCH($I234, 'Job Database'!$X$11:$X$3035, 0)), ""))</f>
        <v/>
      </c>
      <c r="C234" s="69" t="str">
        <f>IF($I234="", "", IF(COUNTIF('Job Database'!$X$11:$X$3035, $I234)=0, $AC$5, $AC$4))</f>
        <v/>
      </c>
      <c r="D234" s="40"/>
      <c r="E234" s="85" t="str">
        <f>IF($I234="", "", IF(IFERROR(INDEX('Job Database'!$M$11:$M$3035, MATCH($I234, 'Job Database'!$X$11:$X$3035, 0)), "")="", "", IFERROR(INDEX('Job Database'!$M$11:$M$3035, MATCH($I234, 'Job Database'!$X$11:$X$3035, 0)), "")))</f>
        <v/>
      </c>
      <c r="F234" s="40"/>
      <c r="G234" s="88" t="str">
        <f t="shared" si="153"/>
        <v/>
      </c>
      <c r="H234" s="40"/>
      <c r="I234" s="24"/>
      <c r="J234" s="34"/>
      <c r="K234" s="106"/>
      <c r="L234" s="79"/>
      <c r="M234" s="34"/>
      <c r="N234" s="79"/>
      <c r="O234" s="31"/>
      <c r="P234" s="53"/>
      <c r="Q234" s="40"/>
      <c r="S234" s="41" t="str">
        <f t="shared" si="141"/>
        <v/>
      </c>
      <c r="T234" s="41" t="str">
        <f t="shared" si="142"/>
        <v/>
      </c>
      <c r="U234" s="41" t="str">
        <f t="shared" si="154"/>
        <v/>
      </c>
      <c r="W234" s="74" t="str">
        <f>IF('Job Database'!$X234="", "", 'Job Database'!$X234)</f>
        <v/>
      </c>
      <c r="Y234" s="41" t="str">
        <f>IF($W234="", "", IF(COUNTIF($I$11:$I$3035, $W234)&gt;0, "", MAX($Y$10:$Y233)+1))</f>
        <v/>
      </c>
      <c r="Z234" s="41">
        <v>224</v>
      </c>
      <c r="AA234" s="58" t="str">
        <f t="shared" si="155"/>
        <v/>
      </c>
      <c r="AC234" s="41" t="str">
        <f t="shared" si="143"/>
        <v/>
      </c>
      <c r="AE234" s="41" t="str">
        <f t="shared" si="156"/>
        <v/>
      </c>
      <c r="AJ234" s="154" t="str">
        <f t="shared" si="157"/>
        <v/>
      </c>
      <c r="AL234" s="120" t="str">
        <f t="shared" si="158"/>
        <v/>
      </c>
      <c r="AM234" s="104" t="str">
        <f t="shared" si="159"/>
        <v/>
      </c>
      <c r="AN234" s="104" t="str">
        <f t="shared" si="160"/>
        <v/>
      </c>
      <c r="AO234" s="104" t="str">
        <f t="shared" si="144"/>
        <v/>
      </c>
      <c r="AP234" s="104" t="str">
        <f t="shared" si="145"/>
        <v/>
      </c>
      <c r="AQ234" s="121" t="str">
        <f t="shared" si="161"/>
        <v/>
      </c>
      <c r="AS234" s="88" t="str">
        <f t="shared" si="146"/>
        <v/>
      </c>
      <c r="AT234" s="68" t="str">
        <f t="shared" si="162"/>
        <v/>
      </c>
      <c r="AU234" s="68" t="str">
        <f t="shared" si="163"/>
        <v/>
      </c>
      <c r="AV234" s="68" t="str">
        <f t="shared" si="164"/>
        <v/>
      </c>
      <c r="AW234" s="88" t="str">
        <f t="shared" si="147"/>
        <v/>
      </c>
      <c r="AZ234" s="88" t="str">
        <f t="shared" si="148"/>
        <v/>
      </c>
      <c r="BA234" s="68" t="str">
        <f t="shared" si="149"/>
        <v/>
      </c>
      <c r="BB234" s="68" t="str">
        <f t="shared" si="150"/>
        <v/>
      </c>
      <c r="BC234" s="68" t="str">
        <f t="shared" si="151"/>
        <v/>
      </c>
      <c r="BD234" s="69" t="str">
        <f t="shared" si="152"/>
        <v/>
      </c>
      <c r="BE234" s="69" t="str">
        <f t="shared" si="165"/>
        <v/>
      </c>
      <c r="BT234" s="138" t="str">
        <f t="shared" ca="1" si="166"/>
        <v/>
      </c>
      <c r="BU234" s="139" t="str">
        <f t="shared" ca="1" si="167"/>
        <v/>
      </c>
      <c r="BW234" s="138" t="str">
        <f t="shared" si="168"/>
        <v/>
      </c>
      <c r="BX234" s="104" t="str">
        <f t="shared" si="169"/>
        <v/>
      </c>
      <c r="BY234" s="139" t="str">
        <f t="shared" si="170"/>
        <v/>
      </c>
      <c r="CA234" s="138" t="str">
        <f t="shared" si="171"/>
        <v/>
      </c>
      <c r="CB234" s="104" t="str">
        <f t="shared" si="172"/>
        <v/>
      </c>
      <c r="CC234" s="139" t="str">
        <f t="shared" si="173"/>
        <v/>
      </c>
      <c r="CE234" s="162" t="str">
        <f t="shared" si="174"/>
        <v/>
      </c>
      <c r="CF234" s="163" t="str">
        <f t="shared" si="175"/>
        <v/>
      </c>
      <c r="CG234" s="164" t="str">
        <f t="shared" si="176"/>
        <v/>
      </c>
      <c r="CI234" s="162" t="str">
        <f t="shared" si="177"/>
        <v/>
      </c>
      <c r="CJ234" s="163" t="str">
        <f t="shared" si="180"/>
        <v/>
      </c>
      <c r="CK234" s="164" t="str">
        <f t="shared" si="181"/>
        <v/>
      </c>
      <c r="CM234" s="169" t="str">
        <f t="shared" si="178"/>
        <v/>
      </c>
      <c r="CN234" s="139" t="str">
        <f t="shared" si="179"/>
        <v/>
      </c>
      <c r="CP234" s="41" t="str">
        <f>IF($CM234="", "", COUNTIF($CM$11:$CM$3035, "&lt;"&amp;$CM234)+1+COUNTIF($CM$11:$CM234, $CM234)-1)</f>
        <v/>
      </c>
    </row>
    <row r="235" spans="1:94" x14ac:dyDescent="0.25">
      <c r="A235" s="40"/>
      <c r="B235" s="82" t="str">
        <f>IF($I235="", "", IFERROR(INDEX('Job Database'!$AE$11:$AE$3035, MATCH($I235, 'Job Database'!$X$11:$X$3035, 0)), ""))</f>
        <v/>
      </c>
      <c r="C235" s="69" t="str">
        <f>IF($I235="", "", IF(COUNTIF('Job Database'!$X$11:$X$3035, $I235)=0, $AC$5, $AC$4))</f>
        <v/>
      </c>
      <c r="D235" s="40"/>
      <c r="E235" s="85" t="str">
        <f>IF($I235="", "", IF(IFERROR(INDEX('Job Database'!$M$11:$M$3035, MATCH($I235, 'Job Database'!$X$11:$X$3035, 0)), "")="", "", IFERROR(INDEX('Job Database'!$M$11:$M$3035, MATCH($I235, 'Job Database'!$X$11:$X$3035, 0)), "")))</f>
        <v/>
      </c>
      <c r="F235" s="40"/>
      <c r="G235" s="88" t="str">
        <f t="shared" si="153"/>
        <v/>
      </c>
      <c r="H235" s="40"/>
      <c r="I235" s="24"/>
      <c r="J235" s="34"/>
      <c r="K235" s="106"/>
      <c r="L235" s="79"/>
      <c r="M235" s="34"/>
      <c r="N235" s="79"/>
      <c r="O235" s="31"/>
      <c r="P235" s="53"/>
      <c r="Q235" s="40"/>
      <c r="S235" s="41" t="str">
        <f t="shared" si="141"/>
        <v/>
      </c>
      <c r="T235" s="41" t="str">
        <f t="shared" si="142"/>
        <v/>
      </c>
      <c r="U235" s="41" t="str">
        <f t="shared" si="154"/>
        <v/>
      </c>
      <c r="W235" s="74" t="str">
        <f>IF('Job Database'!$X235="", "", 'Job Database'!$X235)</f>
        <v/>
      </c>
      <c r="Y235" s="41" t="str">
        <f>IF($W235="", "", IF(COUNTIF($I$11:$I$3035, $W235)&gt;0, "", MAX($Y$10:$Y234)+1))</f>
        <v/>
      </c>
      <c r="Z235" s="41">
        <v>225</v>
      </c>
      <c r="AA235" s="58" t="str">
        <f t="shared" si="155"/>
        <v/>
      </c>
      <c r="AC235" s="41" t="str">
        <f t="shared" si="143"/>
        <v/>
      </c>
      <c r="AE235" s="41" t="str">
        <f t="shared" si="156"/>
        <v/>
      </c>
      <c r="AJ235" s="154" t="str">
        <f t="shared" si="157"/>
        <v/>
      </c>
      <c r="AL235" s="120" t="str">
        <f t="shared" si="158"/>
        <v/>
      </c>
      <c r="AM235" s="104" t="str">
        <f t="shared" si="159"/>
        <v/>
      </c>
      <c r="AN235" s="104" t="str">
        <f t="shared" si="160"/>
        <v/>
      </c>
      <c r="AO235" s="104" t="str">
        <f t="shared" si="144"/>
        <v/>
      </c>
      <c r="AP235" s="104" t="str">
        <f t="shared" si="145"/>
        <v/>
      </c>
      <c r="AQ235" s="121" t="str">
        <f t="shared" si="161"/>
        <v/>
      </c>
      <c r="AS235" s="88" t="str">
        <f t="shared" si="146"/>
        <v/>
      </c>
      <c r="AT235" s="68" t="str">
        <f t="shared" si="162"/>
        <v/>
      </c>
      <c r="AU235" s="68" t="str">
        <f t="shared" si="163"/>
        <v/>
      </c>
      <c r="AV235" s="68" t="str">
        <f t="shared" si="164"/>
        <v/>
      </c>
      <c r="AW235" s="88" t="str">
        <f t="shared" si="147"/>
        <v/>
      </c>
      <c r="AZ235" s="88" t="str">
        <f t="shared" si="148"/>
        <v/>
      </c>
      <c r="BA235" s="68" t="str">
        <f t="shared" si="149"/>
        <v/>
      </c>
      <c r="BB235" s="68" t="str">
        <f t="shared" si="150"/>
        <v/>
      </c>
      <c r="BC235" s="68" t="str">
        <f t="shared" si="151"/>
        <v/>
      </c>
      <c r="BD235" s="69" t="str">
        <f t="shared" si="152"/>
        <v/>
      </c>
      <c r="BE235" s="69" t="str">
        <f t="shared" si="165"/>
        <v/>
      </c>
      <c r="BT235" s="138" t="str">
        <f t="shared" ca="1" si="166"/>
        <v/>
      </c>
      <c r="BU235" s="139" t="str">
        <f t="shared" ca="1" si="167"/>
        <v/>
      </c>
      <c r="BW235" s="138" t="str">
        <f t="shared" si="168"/>
        <v/>
      </c>
      <c r="BX235" s="104" t="str">
        <f t="shared" si="169"/>
        <v/>
      </c>
      <c r="BY235" s="139" t="str">
        <f t="shared" si="170"/>
        <v/>
      </c>
      <c r="CA235" s="138" t="str">
        <f t="shared" si="171"/>
        <v/>
      </c>
      <c r="CB235" s="104" t="str">
        <f t="shared" si="172"/>
        <v/>
      </c>
      <c r="CC235" s="139" t="str">
        <f t="shared" si="173"/>
        <v/>
      </c>
      <c r="CE235" s="162" t="str">
        <f t="shared" si="174"/>
        <v/>
      </c>
      <c r="CF235" s="163" t="str">
        <f t="shared" si="175"/>
        <v/>
      </c>
      <c r="CG235" s="164" t="str">
        <f t="shared" si="176"/>
        <v/>
      </c>
      <c r="CI235" s="162" t="str">
        <f t="shared" si="177"/>
        <v/>
      </c>
      <c r="CJ235" s="163" t="str">
        <f t="shared" si="180"/>
        <v/>
      </c>
      <c r="CK235" s="164" t="str">
        <f t="shared" si="181"/>
        <v/>
      </c>
      <c r="CM235" s="169" t="str">
        <f t="shared" si="178"/>
        <v/>
      </c>
      <c r="CN235" s="139" t="str">
        <f t="shared" si="179"/>
        <v/>
      </c>
      <c r="CP235" s="41" t="str">
        <f>IF($CM235="", "", COUNTIF($CM$11:$CM$3035, "&lt;"&amp;$CM235)+1+COUNTIF($CM$11:$CM235, $CM235)-1)</f>
        <v/>
      </c>
    </row>
    <row r="236" spans="1:94" x14ac:dyDescent="0.25">
      <c r="A236" s="40"/>
      <c r="B236" s="82" t="str">
        <f>IF($I236="", "", IFERROR(INDEX('Job Database'!$AE$11:$AE$3035, MATCH($I236, 'Job Database'!$X$11:$X$3035, 0)), ""))</f>
        <v/>
      </c>
      <c r="C236" s="69" t="str">
        <f>IF($I236="", "", IF(COUNTIF('Job Database'!$X$11:$X$3035, $I236)=0, $AC$5, $AC$4))</f>
        <v/>
      </c>
      <c r="D236" s="40"/>
      <c r="E236" s="85" t="str">
        <f>IF($I236="", "", IF(IFERROR(INDEX('Job Database'!$M$11:$M$3035, MATCH($I236, 'Job Database'!$X$11:$X$3035, 0)), "")="", "", IFERROR(INDEX('Job Database'!$M$11:$M$3035, MATCH($I236, 'Job Database'!$X$11:$X$3035, 0)), "")))</f>
        <v/>
      </c>
      <c r="F236" s="40"/>
      <c r="G236" s="88" t="str">
        <f t="shared" si="153"/>
        <v/>
      </c>
      <c r="H236" s="40"/>
      <c r="I236" s="24"/>
      <c r="J236" s="34"/>
      <c r="K236" s="106"/>
      <c r="L236" s="79"/>
      <c r="M236" s="34"/>
      <c r="N236" s="79"/>
      <c r="O236" s="31"/>
      <c r="P236" s="53"/>
      <c r="Q236" s="40"/>
      <c r="S236" s="41" t="str">
        <f t="shared" si="141"/>
        <v/>
      </c>
      <c r="T236" s="41" t="str">
        <f t="shared" si="142"/>
        <v/>
      </c>
      <c r="U236" s="41" t="str">
        <f t="shared" si="154"/>
        <v/>
      </c>
      <c r="W236" s="74" t="str">
        <f>IF('Job Database'!$X236="", "", 'Job Database'!$X236)</f>
        <v/>
      </c>
      <c r="Y236" s="41" t="str">
        <f>IF($W236="", "", IF(COUNTIF($I$11:$I$3035, $W236)&gt;0, "", MAX($Y$10:$Y235)+1))</f>
        <v/>
      </c>
      <c r="Z236" s="41">
        <v>226</v>
      </c>
      <c r="AA236" s="58" t="str">
        <f t="shared" si="155"/>
        <v/>
      </c>
      <c r="AC236" s="41" t="str">
        <f t="shared" si="143"/>
        <v/>
      </c>
      <c r="AE236" s="41" t="str">
        <f t="shared" si="156"/>
        <v/>
      </c>
      <c r="AJ236" s="154" t="str">
        <f t="shared" si="157"/>
        <v/>
      </c>
      <c r="AL236" s="120" t="str">
        <f t="shared" si="158"/>
        <v/>
      </c>
      <c r="AM236" s="104" t="str">
        <f t="shared" si="159"/>
        <v/>
      </c>
      <c r="AN236" s="104" t="str">
        <f t="shared" si="160"/>
        <v/>
      </c>
      <c r="AO236" s="104" t="str">
        <f t="shared" si="144"/>
        <v/>
      </c>
      <c r="AP236" s="104" t="str">
        <f t="shared" si="145"/>
        <v/>
      </c>
      <c r="AQ236" s="121" t="str">
        <f t="shared" si="161"/>
        <v/>
      </c>
      <c r="AS236" s="88" t="str">
        <f t="shared" si="146"/>
        <v/>
      </c>
      <c r="AT236" s="68" t="str">
        <f t="shared" si="162"/>
        <v/>
      </c>
      <c r="AU236" s="68" t="str">
        <f t="shared" si="163"/>
        <v/>
      </c>
      <c r="AV236" s="68" t="str">
        <f t="shared" si="164"/>
        <v/>
      </c>
      <c r="AW236" s="88" t="str">
        <f t="shared" si="147"/>
        <v/>
      </c>
      <c r="AZ236" s="88" t="str">
        <f t="shared" si="148"/>
        <v/>
      </c>
      <c r="BA236" s="68" t="str">
        <f t="shared" si="149"/>
        <v/>
      </c>
      <c r="BB236" s="68" t="str">
        <f t="shared" si="150"/>
        <v/>
      </c>
      <c r="BC236" s="68" t="str">
        <f t="shared" si="151"/>
        <v/>
      </c>
      <c r="BD236" s="69" t="str">
        <f t="shared" si="152"/>
        <v/>
      </c>
      <c r="BE236" s="69" t="str">
        <f t="shared" si="165"/>
        <v/>
      </c>
      <c r="BT236" s="138" t="str">
        <f t="shared" ca="1" si="166"/>
        <v/>
      </c>
      <c r="BU236" s="139" t="str">
        <f t="shared" ca="1" si="167"/>
        <v/>
      </c>
      <c r="BW236" s="138" t="str">
        <f t="shared" si="168"/>
        <v/>
      </c>
      <c r="BX236" s="104" t="str">
        <f t="shared" si="169"/>
        <v/>
      </c>
      <c r="BY236" s="139" t="str">
        <f t="shared" si="170"/>
        <v/>
      </c>
      <c r="CA236" s="138" t="str">
        <f t="shared" si="171"/>
        <v/>
      </c>
      <c r="CB236" s="104" t="str">
        <f t="shared" si="172"/>
        <v/>
      </c>
      <c r="CC236" s="139" t="str">
        <f t="shared" si="173"/>
        <v/>
      </c>
      <c r="CE236" s="162" t="str">
        <f t="shared" si="174"/>
        <v/>
      </c>
      <c r="CF236" s="163" t="str">
        <f t="shared" si="175"/>
        <v/>
      </c>
      <c r="CG236" s="164" t="str">
        <f t="shared" si="176"/>
        <v/>
      </c>
      <c r="CI236" s="162" t="str">
        <f t="shared" si="177"/>
        <v/>
      </c>
      <c r="CJ236" s="163" t="str">
        <f t="shared" si="180"/>
        <v/>
      </c>
      <c r="CK236" s="164" t="str">
        <f t="shared" si="181"/>
        <v/>
      </c>
      <c r="CM236" s="169" t="str">
        <f t="shared" si="178"/>
        <v/>
      </c>
      <c r="CN236" s="139" t="str">
        <f t="shared" si="179"/>
        <v/>
      </c>
      <c r="CP236" s="41" t="str">
        <f>IF($CM236="", "", COUNTIF($CM$11:$CM$3035, "&lt;"&amp;$CM236)+1+COUNTIF($CM$11:$CM236, $CM236)-1)</f>
        <v/>
      </c>
    </row>
    <row r="237" spans="1:94" x14ac:dyDescent="0.25">
      <c r="A237" s="40"/>
      <c r="B237" s="82" t="str">
        <f>IF($I237="", "", IFERROR(INDEX('Job Database'!$AE$11:$AE$3035, MATCH($I237, 'Job Database'!$X$11:$X$3035, 0)), ""))</f>
        <v/>
      </c>
      <c r="C237" s="69" t="str">
        <f>IF($I237="", "", IF(COUNTIF('Job Database'!$X$11:$X$3035, $I237)=0, $AC$5, $AC$4))</f>
        <v/>
      </c>
      <c r="D237" s="40"/>
      <c r="E237" s="85" t="str">
        <f>IF($I237="", "", IF(IFERROR(INDEX('Job Database'!$M$11:$M$3035, MATCH($I237, 'Job Database'!$X$11:$X$3035, 0)), "")="", "", IFERROR(INDEX('Job Database'!$M$11:$M$3035, MATCH($I237, 'Job Database'!$X$11:$X$3035, 0)), "")))</f>
        <v/>
      </c>
      <c r="F237" s="40"/>
      <c r="G237" s="88" t="str">
        <f t="shared" si="153"/>
        <v/>
      </c>
      <c r="H237" s="40"/>
      <c r="I237" s="24"/>
      <c r="J237" s="34"/>
      <c r="K237" s="106"/>
      <c r="L237" s="79"/>
      <c r="M237" s="34"/>
      <c r="N237" s="79"/>
      <c r="O237" s="31"/>
      <c r="P237" s="53"/>
      <c r="Q237" s="40"/>
      <c r="S237" s="41" t="str">
        <f t="shared" si="141"/>
        <v/>
      </c>
      <c r="T237" s="41" t="str">
        <f t="shared" si="142"/>
        <v/>
      </c>
      <c r="U237" s="41" t="str">
        <f t="shared" si="154"/>
        <v/>
      </c>
      <c r="W237" s="74" t="str">
        <f>IF('Job Database'!$X237="", "", 'Job Database'!$X237)</f>
        <v/>
      </c>
      <c r="Y237" s="41" t="str">
        <f>IF($W237="", "", IF(COUNTIF($I$11:$I$3035, $W237)&gt;0, "", MAX($Y$10:$Y236)+1))</f>
        <v/>
      </c>
      <c r="Z237" s="41">
        <v>227</v>
      </c>
      <c r="AA237" s="58" t="str">
        <f t="shared" si="155"/>
        <v/>
      </c>
      <c r="AC237" s="41" t="str">
        <f t="shared" si="143"/>
        <v/>
      </c>
      <c r="AE237" s="41" t="str">
        <f t="shared" si="156"/>
        <v/>
      </c>
      <c r="AJ237" s="154" t="str">
        <f t="shared" si="157"/>
        <v/>
      </c>
      <c r="AL237" s="120" t="str">
        <f t="shared" si="158"/>
        <v/>
      </c>
      <c r="AM237" s="104" t="str">
        <f t="shared" si="159"/>
        <v/>
      </c>
      <c r="AN237" s="104" t="str">
        <f t="shared" si="160"/>
        <v/>
      </c>
      <c r="AO237" s="104" t="str">
        <f t="shared" si="144"/>
        <v/>
      </c>
      <c r="AP237" s="104" t="str">
        <f t="shared" si="145"/>
        <v/>
      </c>
      <c r="AQ237" s="121" t="str">
        <f t="shared" si="161"/>
        <v/>
      </c>
      <c r="AS237" s="88" t="str">
        <f t="shared" si="146"/>
        <v/>
      </c>
      <c r="AT237" s="68" t="str">
        <f t="shared" si="162"/>
        <v/>
      </c>
      <c r="AU237" s="68" t="str">
        <f t="shared" si="163"/>
        <v/>
      </c>
      <c r="AV237" s="68" t="str">
        <f t="shared" si="164"/>
        <v/>
      </c>
      <c r="AW237" s="88" t="str">
        <f t="shared" si="147"/>
        <v/>
      </c>
      <c r="AZ237" s="88" t="str">
        <f t="shared" si="148"/>
        <v/>
      </c>
      <c r="BA237" s="68" t="str">
        <f t="shared" si="149"/>
        <v/>
      </c>
      <c r="BB237" s="68" t="str">
        <f t="shared" si="150"/>
        <v/>
      </c>
      <c r="BC237" s="68" t="str">
        <f t="shared" si="151"/>
        <v/>
      </c>
      <c r="BD237" s="69" t="str">
        <f t="shared" si="152"/>
        <v/>
      </c>
      <c r="BE237" s="69" t="str">
        <f t="shared" si="165"/>
        <v/>
      </c>
      <c r="BT237" s="138" t="str">
        <f t="shared" ca="1" si="166"/>
        <v/>
      </c>
      <c r="BU237" s="139" t="str">
        <f t="shared" ca="1" si="167"/>
        <v/>
      </c>
      <c r="BW237" s="138" t="str">
        <f t="shared" si="168"/>
        <v/>
      </c>
      <c r="BX237" s="104" t="str">
        <f t="shared" si="169"/>
        <v/>
      </c>
      <c r="BY237" s="139" t="str">
        <f t="shared" si="170"/>
        <v/>
      </c>
      <c r="CA237" s="138" t="str">
        <f t="shared" si="171"/>
        <v/>
      </c>
      <c r="CB237" s="104" t="str">
        <f t="shared" si="172"/>
        <v/>
      </c>
      <c r="CC237" s="139" t="str">
        <f t="shared" si="173"/>
        <v/>
      </c>
      <c r="CE237" s="162" t="str">
        <f t="shared" si="174"/>
        <v/>
      </c>
      <c r="CF237" s="163" t="str">
        <f t="shared" si="175"/>
        <v/>
      </c>
      <c r="CG237" s="164" t="str">
        <f t="shared" si="176"/>
        <v/>
      </c>
      <c r="CI237" s="162" t="str">
        <f t="shared" si="177"/>
        <v/>
      </c>
      <c r="CJ237" s="163" t="str">
        <f t="shared" si="180"/>
        <v/>
      </c>
      <c r="CK237" s="164" t="str">
        <f t="shared" si="181"/>
        <v/>
      </c>
      <c r="CM237" s="169" t="str">
        <f t="shared" si="178"/>
        <v/>
      </c>
      <c r="CN237" s="139" t="str">
        <f t="shared" si="179"/>
        <v/>
      </c>
      <c r="CP237" s="41" t="str">
        <f>IF($CM237="", "", COUNTIF($CM$11:$CM$3035, "&lt;"&amp;$CM237)+1+COUNTIF($CM$11:$CM237, $CM237)-1)</f>
        <v/>
      </c>
    </row>
    <row r="238" spans="1:94" x14ac:dyDescent="0.25">
      <c r="A238" s="40"/>
      <c r="B238" s="82" t="str">
        <f>IF($I238="", "", IFERROR(INDEX('Job Database'!$AE$11:$AE$3035, MATCH($I238, 'Job Database'!$X$11:$X$3035, 0)), ""))</f>
        <v/>
      </c>
      <c r="C238" s="69" t="str">
        <f>IF($I238="", "", IF(COUNTIF('Job Database'!$X$11:$X$3035, $I238)=0, $AC$5, $AC$4))</f>
        <v/>
      </c>
      <c r="D238" s="40"/>
      <c r="E238" s="85" t="str">
        <f>IF($I238="", "", IF(IFERROR(INDEX('Job Database'!$M$11:$M$3035, MATCH($I238, 'Job Database'!$X$11:$X$3035, 0)), "")="", "", IFERROR(INDEX('Job Database'!$M$11:$M$3035, MATCH($I238, 'Job Database'!$X$11:$X$3035, 0)), "")))</f>
        <v/>
      </c>
      <c r="F238" s="40"/>
      <c r="G238" s="88" t="str">
        <f t="shared" si="153"/>
        <v/>
      </c>
      <c r="H238" s="40"/>
      <c r="I238" s="24"/>
      <c r="J238" s="34"/>
      <c r="K238" s="106"/>
      <c r="L238" s="79"/>
      <c r="M238" s="34"/>
      <c r="N238" s="79"/>
      <c r="O238" s="31"/>
      <c r="P238" s="53"/>
      <c r="Q238" s="40"/>
      <c r="S238" s="41" t="str">
        <f t="shared" si="141"/>
        <v/>
      </c>
      <c r="T238" s="41" t="str">
        <f t="shared" si="142"/>
        <v/>
      </c>
      <c r="U238" s="41" t="str">
        <f t="shared" si="154"/>
        <v/>
      </c>
      <c r="W238" s="74" t="str">
        <f>IF('Job Database'!$X238="", "", 'Job Database'!$X238)</f>
        <v/>
      </c>
      <c r="Y238" s="41" t="str">
        <f>IF($W238="", "", IF(COUNTIF($I$11:$I$3035, $W238)&gt;0, "", MAX($Y$10:$Y237)+1))</f>
        <v/>
      </c>
      <c r="Z238" s="41">
        <v>228</v>
      </c>
      <c r="AA238" s="58" t="str">
        <f t="shared" si="155"/>
        <v/>
      </c>
      <c r="AC238" s="41" t="str">
        <f t="shared" si="143"/>
        <v/>
      </c>
      <c r="AE238" s="41" t="str">
        <f t="shared" si="156"/>
        <v/>
      </c>
      <c r="AJ238" s="154" t="str">
        <f t="shared" si="157"/>
        <v/>
      </c>
      <c r="AL238" s="120" t="str">
        <f t="shared" si="158"/>
        <v/>
      </c>
      <c r="AM238" s="104" t="str">
        <f t="shared" si="159"/>
        <v/>
      </c>
      <c r="AN238" s="104" t="str">
        <f t="shared" si="160"/>
        <v/>
      </c>
      <c r="AO238" s="104" t="str">
        <f t="shared" si="144"/>
        <v/>
      </c>
      <c r="AP238" s="104" t="str">
        <f t="shared" si="145"/>
        <v/>
      </c>
      <c r="AQ238" s="121" t="str">
        <f t="shared" si="161"/>
        <v/>
      </c>
      <c r="AS238" s="88" t="str">
        <f t="shared" si="146"/>
        <v/>
      </c>
      <c r="AT238" s="68" t="str">
        <f t="shared" si="162"/>
        <v/>
      </c>
      <c r="AU238" s="68" t="str">
        <f t="shared" si="163"/>
        <v/>
      </c>
      <c r="AV238" s="68" t="str">
        <f t="shared" si="164"/>
        <v/>
      </c>
      <c r="AW238" s="88" t="str">
        <f t="shared" si="147"/>
        <v/>
      </c>
      <c r="AZ238" s="88" t="str">
        <f t="shared" si="148"/>
        <v/>
      </c>
      <c r="BA238" s="68" t="str">
        <f t="shared" si="149"/>
        <v/>
      </c>
      <c r="BB238" s="68" t="str">
        <f t="shared" si="150"/>
        <v/>
      </c>
      <c r="BC238" s="68" t="str">
        <f t="shared" si="151"/>
        <v/>
      </c>
      <c r="BD238" s="69" t="str">
        <f t="shared" si="152"/>
        <v/>
      </c>
      <c r="BE238" s="69" t="str">
        <f t="shared" si="165"/>
        <v/>
      </c>
      <c r="BT238" s="138" t="str">
        <f t="shared" ca="1" si="166"/>
        <v/>
      </c>
      <c r="BU238" s="139" t="str">
        <f t="shared" ca="1" si="167"/>
        <v/>
      </c>
      <c r="BW238" s="138" t="str">
        <f t="shared" si="168"/>
        <v/>
      </c>
      <c r="BX238" s="104" t="str">
        <f t="shared" si="169"/>
        <v/>
      </c>
      <c r="BY238" s="139" t="str">
        <f t="shared" si="170"/>
        <v/>
      </c>
      <c r="CA238" s="138" t="str">
        <f t="shared" si="171"/>
        <v/>
      </c>
      <c r="CB238" s="104" t="str">
        <f t="shared" si="172"/>
        <v/>
      </c>
      <c r="CC238" s="139" t="str">
        <f t="shared" si="173"/>
        <v/>
      </c>
      <c r="CE238" s="162" t="str">
        <f t="shared" si="174"/>
        <v/>
      </c>
      <c r="CF238" s="163" t="str">
        <f t="shared" si="175"/>
        <v/>
      </c>
      <c r="CG238" s="164" t="str">
        <f t="shared" si="176"/>
        <v/>
      </c>
      <c r="CI238" s="162" t="str">
        <f t="shared" si="177"/>
        <v/>
      </c>
      <c r="CJ238" s="163" t="str">
        <f t="shared" si="180"/>
        <v/>
      </c>
      <c r="CK238" s="164" t="str">
        <f t="shared" si="181"/>
        <v/>
      </c>
      <c r="CM238" s="169" t="str">
        <f t="shared" si="178"/>
        <v/>
      </c>
      <c r="CN238" s="139" t="str">
        <f t="shared" si="179"/>
        <v/>
      </c>
      <c r="CP238" s="41" t="str">
        <f>IF($CM238="", "", COUNTIF($CM$11:$CM$3035, "&lt;"&amp;$CM238)+1+COUNTIF($CM$11:$CM238, $CM238)-1)</f>
        <v/>
      </c>
    </row>
    <row r="239" spans="1:94" x14ac:dyDescent="0.25">
      <c r="A239" s="40"/>
      <c r="B239" s="82" t="str">
        <f>IF($I239="", "", IFERROR(INDEX('Job Database'!$AE$11:$AE$3035, MATCH($I239, 'Job Database'!$X$11:$X$3035, 0)), ""))</f>
        <v/>
      </c>
      <c r="C239" s="69" t="str">
        <f>IF($I239="", "", IF(COUNTIF('Job Database'!$X$11:$X$3035, $I239)=0, $AC$5, $AC$4))</f>
        <v/>
      </c>
      <c r="D239" s="40"/>
      <c r="E239" s="85" t="str">
        <f>IF($I239="", "", IF(IFERROR(INDEX('Job Database'!$M$11:$M$3035, MATCH($I239, 'Job Database'!$X$11:$X$3035, 0)), "")="", "", IFERROR(INDEX('Job Database'!$M$11:$M$3035, MATCH($I239, 'Job Database'!$X$11:$X$3035, 0)), "")))</f>
        <v/>
      </c>
      <c r="F239" s="40"/>
      <c r="G239" s="88" t="str">
        <f t="shared" si="153"/>
        <v/>
      </c>
      <c r="H239" s="40"/>
      <c r="I239" s="24"/>
      <c r="J239" s="34"/>
      <c r="K239" s="106"/>
      <c r="L239" s="79"/>
      <c r="M239" s="34"/>
      <c r="N239" s="79"/>
      <c r="O239" s="31"/>
      <c r="P239" s="53"/>
      <c r="Q239" s="40"/>
      <c r="S239" s="41" t="str">
        <f t="shared" si="141"/>
        <v/>
      </c>
      <c r="T239" s="41" t="str">
        <f t="shared" si="142"/>
        <v/>
      </c>
      <c r="U239" s="41" t="str">
        <f t="shared" si="154"/>
        <v/>
      </c>
      <c r="W239" s="74" t="str">
        <f>IF('Job Database'!$X239="", "", 'Job Database'!$X239)</f>
        <v/>
      </c>
      <c r="Y239" s="41" t="str">
        <f>IF($W239="", "", IF(COUNTIF($I$11:$I$3035, $W239)&gt;0, "", MAX($Y$10:$Y238)+1))</f>
        <v/>
      </c>
      <c r="Z239" s="41">
        <v>229</v>
      </c>
      <c r="AA239" s="58" t="str">
        <f t="shared" si="155"/>
        <v/>
      </c>
      <c r="AC239" s="41" t="str">
        <f t="shared" si="143"/>
        <v/>
      </c>
      <c r="AE239" s="41" t="str">
        <f t="shared" si="156"/>
        <v/>
      </c>
      <c r="AJ239" s="154" t="str">
        <f t="shared" si="157"/>
        <v/>
      </c>
      <c r="AL239" s="120" t="str">
        <f t="shared" si="158"/>
        <v/>
      </c>
      <c r="AM239" s="104" t="str">
        <f t="shared" si="159"/>
        <v/>
      </c>
      <c r="AN239" s="104" t="str">
        <f t="shared" si="160"/>
        <v/>
      </c>
      <c r="AO239" s="104" t="str">
        <f t="shared" si="144"/>
        <v/>
      </c>
      <c r="AP239" s="104" t="str">
        <f t="shared" si="145"/>
        <v/>
      </c>
      <c r="AQ239" s="121" t="str">
        <f t="shared" si="161"/>
        <v/>
      </c>
      <c r="AS239" s="88" t="str">
        <f t="shared" si="146"/>
        <v/>
      </c>
      <c r="AT239" s="68" t="str">
        <f t="shared" si="162"/>
        <v/>
      </c>
      <c r="AU239" s="68" t="str">
        <f t="shared" si="163"/>
        <v/>
      </c>
      <c r="AV239" s="68" t="str">
        <f t="shared" si="164"/>
        <v/>
      </c>
      <c r="AW239" s="88" t="str">
        <f t="shared" si="147"/>
        <v/>
      </c>
      <c r="AZ239" s="88" t="str">
        <f t="shared" si="148"/>
        <v/>
      </c>
      <c r="BA239" s="68" t="str">
        <f t="shared" si="149"/>
        <v/>
      </c>
      <c r="BB239" s="68" t="str">
        <f t="shared" si="150"/>
        <v/>
      </c>
      <c r="BC239" s="68" t="str">
        <f t="shared" si="151"/>
        <v/>
      </c>
      <c r="BD239" s="69" t="str">
        <f t="shared" si="152"/>
        <v/>
      </c>
      <c r="BE239" s="69" t="str">
        <f t="shared" si="165"/>
        <v/>
      </c>
      <c r="BT239" s="138" t="str">
        <f t="shared" ca="1" si="166"/>
        <v/>
      </c>
      <c r="BU239" s="139" t="str">
        <f t="shared" ca="1" si="167"/>
        <v/>
      </c>
      <c r="BW239" s="138" t="str">
        <f t="shared" si="168"/>
        <v/>
      </c>
      <c r="BX239" s="104" t="str">
        <f t="shared" si="169"/>
        <v/>
      </c>
      <c r="BY239" s="139" t="str">
        <f t="shared" si="170"/>
        <v/>
      </c>
      <c r="CA239" s="138" t="str">
        <f t="shared" si="171"/>
        <v/>
      </c>
      <c r="CB239" s="104" t="str">
        <f t="shared" si="172"/>
        <v/>
      </c>
      <c r="CC239" s="139" t="str">
        <f t="shared" si="173"/>
        <v/>
      </c>
      <c r="CE239" s="162" t="str">
        <f t="shared" si="174"/>
        <v/>
      </c>
      <c r="CF239" s="163" t="str">
        <f t="shared" si="175"/>
        <v/>
      </c>
      <c r="CG239" s="164" t="str">
        <f t="shared" si="176"/>
        <v/>
      </c>
      <c r="CI239" s="162" t="str">
        <f t="shared" si="177"/>
        <v/>
      </c>
      <c r="CJ239" s="163" t="str">
        <f t="shared" si="180"/>
        <v/>
      </c>
      <c r="CK239" s="164" t="str">
        <f t="shared" si="181"/>
        <v/>
      </c>
      <c r="CM239" s="169" t="str">
        <f t="shared" si="178"/>
        <v/>
      </c>
      <c r="CN239" s="139" t="str">
        <f t="shared" si="179"/>
        <v/>
      </c>
      <c r="CP239" s="41" t="str">
        <f>IF($CM239="", "", COUNTIF($CM$11:$CM$3035, "&lt;"&amp;$CM239)+1+COUNTIF($CM$11:$CM239, $CM239)-1)</f>
        <v/>
      </c>
    </row>
    <row r="240" spans="1:94" x14ac:dyDescent="0.25">
      <c r="A240" s="40"/>
      <c r="B240" s="82" t="str">
        <f>IF($I240="", "", IFERROR(INDEX('Job Database'!$AE$11:$AE$3035, MATCH($I240, 'Job Database'!$X$11:$X$3035, 0)), ""))</f>
        <v/>
      </c>
      <c r="C240" s="69" t="str">
        <f>IF($I240="", "", IF(COUNTIF('Job Database'!$X$11:$X$3035, $I240)=0, $AC$5, $AC$4))</f>
        <v/>
      </c>
      <c r="D240" s="40"/>
      <c r="E240" s="85" t="str">
        <f>IF($I240="", "", IF(IFERROR(INDEX('Job Database'!$M$11:$M$3035, MATCH($I240, 'Job Database'!$X$11:$X$3035, 0)), "")="", "", IFERROR(INDEX('Job Database'!$M$11:$M$3035, MATCH($I240, 'Job Database'!$X$11:$X$3035, 0)), "")))</f>
        <v/>
      </c>
      <c r="F240" s="40"/>
      <c r="G240" s="88" t="str">
        <f t="shared" si="153"/>
        <v/>
      </c>
      <c r="H240" s="40"/>
      <c r="I240" s="24"/>
      <c r="J240" s="34"/>
      <c r="K240" s="106"/>
      <c r="L240" s="79"/>
      <c r="M240" s="34"/>
      <c r="N240" s="79"/>
      <c r="O240" s="31"/>
      <c r="P240" s="53"/>
      <c r="Q240" s="40"/>
      <c r="S240" s="41" t="str">
        <f t="shared" si="141"/>
        <v/>
      </c>
      <c r="T240" s="41" t="str">
        <f t="shared" si="142"/>
        <v/>
      </c>
      <c r="U240" s="41" t="str">
        <f t="shared" si="154"/>
        <v/>
      </c>
      <c r="W240" s="74" t="str">
        <f>IF('Job Database'!$X240="", "", 'Job Database'!$X240)</f>
        <v/>
      </c>
      <c r="Y240" s="41" t="str">
        <f>IF($W240="", "", IF(COUNTIF($I$11:$I$3035, $W240)&gt;0, "", MAX($Y$10:$Y239)+1))</f>
        <v/>
      </c>
      <c r="Z240" s="41">
        <v>230</v>
      </c>
      <c r="AA240" s="58" t="str">
        <f t="shared" si="155"/>
        <v/>
      </c>
      <c r="AC240" s="41" t="str">
        <f t="shared" si="143"/>
        <v/>
      </c>
      <c r="AE240" s="41" t="str">
        <f t="shared" si="156"/>
        <v/>
      </c>
      <c r="AJ240" s="154" t="str">
        <f t="shared" si="157"/>
        <v/>
      </c>
      <c r="AL240" s="120" t="str">
        <f t="shared" si="158"/>
        <v/>
      </c>
      <c r="AM240" s="104" t="str">
        <f t="shared" si="159"/>
        <v/>
      </c>
      <c r="AN240" s="104" t="str">
        <f t="shared" si="160"/>
        <v/>
      </c>
      <c r="AO240" s="104" t="str">
        <f t="shared" si="144"/>
        <v/>
      </c>
      <c r="AP240" s="104" t="str">
        <f t="shared" si="145"/>
        <v/>
      </c>
      <c r="AQ240" s="121" t="str">
        <f t="shared" si="161"/>
        <v/>
      </c>
      <c r="AS240" s="88" t="str">
        <f t="shared" si="146"/>
        <v/>
      </c>
      <c r="AT240" s="68" t="str">
        <f t="shared" si="162"/>
        <v/>
      </c>
      <c r="AU240" s="68" t="str">
        <f t="shared" si="163"/>
        <v/>
      </c>
      <c r="AV240" s="68" t="str">
        <f t="shared" si="164"/>
        <v/>
      </c>
      <c r="AW240" s="88" t="str">
        <f t="shared" si="147"/>
        <v/>
      </c>
      <c r="AZ240" s="88" t="str">
        <f t="shared" si="148"/>
        <v/>
      </c>
      <c r="BA240" s="68" t="str">
        <f t="shared" si="149"/>
        <v/>
      </c>
      <c r="BB240" s="68" t="str">
        <f t="shared" si="150"/>
        <v/>
      </c>
      <c r="BC240" s="68" t="str">
        <f t="shared" si="151"/>
        <v/>
      </c>
      <c r="BD240" s="69" t="str">
        <f t="shared" si="152"/>
        <v/>
      </c>
      <c r="BE240" s="69" t="str">
        <f t="shared" si="165"/>
        <v/>
      </c>
      <c r="BT240" s="138" t="str">
        <f t="shared" ca="1" si="166"/>
        <v/>
      </c>
      <c r="BU240" s="139" t="str">
        <f t="shared" ca="1" si="167"/>
        <v/>
      </c>
      <c r="BW240" s="138" t="str">
        <f t="shared" si="168"/>
        <v/>
      </c>
      <c r="BX240" s="104" t="str">
        <f t="shared" si="169"/>
        <v/>
      </c>
      <c r="BY240" s="139" t="str">
        <f t="shared" si="170"/>
        <v/>
      </c>
      <c r="CA240" s="138" t="str">
        <f t="shared" si="171"/>
        <v/>
      </c>
      <c r="CB240" s="104" t="str">
        <f t="shared" si="172"/>
        <v/>
      </c>
      <c r="CC240" s="139" t="str">
        <f t="shared" si="173"/>
        <v/>
      </c>
      <c r="CE240" s="162" t="str">
        <f t="shared" si="174"/>
        <v/>
      </c>
      <c r="CF240" s="163" t="str">
        <f t="shared" si="175"/>
        <v/>
      </c>
      <c r="CG240" s="164" t="str">
        <f t="shared" si="176"/>
        <v/>
      </c>
      <c r="CI240" s="162" t="str">
        <f t="shared" si="177"/>
        <v/>
      </c>
      <c r="CJ240" s="163" t="str">
        <f t="shared" si="180"/>
        <v/>
      </c>
      <c r="CK240" s="164" t="str">
        <f t="shared" si="181"/>
        <v/>
      </c>
      <c r="CM240" s="169" t="str">
        <f t="shared" si="178"/>
        <v/>
      </c>
      <c r="CN240" s="139" t="str">
        <f t="shared" si="179"/>
        <v/>
      </c>
      <c r="CP240" s="41" t="str">
        <f>IF($CM240="", "", COUNTIF($CM$11:$CM$3035, "&lt;"&amp;$CM240)+1+COUNTIF($CM$11:$CM240, $CM240)-1)</f>
        <v/>
      </c>
    </row>
    <row r="241" spans="1:94" x14ac:dyDescent="0.25">
      <c r="A241" s="40"/>
      <c r="B241" s="82" t="str">
        <f>IF($I241="", "", IFERROR(INDEX('Job Database'!$AE$11:$AE$3035, MATCH($I241, 'Job Database'!$X$11:$X$3035, 0)), ""))</f>
        <v/>
      </c>
      <c r="C241" s="69" t="str">
        <f>IF($I241="", "", IF(COUNTIF('Job Database'!$X$11:$X$3035, $I241)=0, $AC$5, $AC$4))</f>
        <v/>
      </c>
      <c r="D241" s="40"/>
      <c r="E241" s="85" t="str">
        <f>IF($I241="", "", IF(IFERROR(INDEX('Job Database'!$M$11:$M$3035, MATCH($I241, 'Job Database'!$X$11:$X$3035, 0)), "")="", "", IFERROR(INDEX('Job Database'!$M$11:$M$3035, MATCH($I241, 'Job Database'!$X$11:$X$3035, 0)), "")))</f>
        <v/>
      </c>
      <c r="F241" s="40"/>
      <c r="G241" s="88" t="str">
        <f t="shared" si="153"/>
        <v/>
      </c>
      <c r="H241" s="40"/>
      <c r="I241" s="24"/>
      <c r="J241" s="34"/>
      <c r="K241" s="106"/>
      <c r="L241" s="79"/>
      <c r="M241" s="34"/>
      <c r="N241" s="79"/>
      <c r="O241" s="31"/>
      <c r="P241" s="53"/>
      <c r="Q241" s="40"/>
      <c r="S241" s="41" t="str">
        <f t="shared" si="141"/>
        <v/>
      </c>
      <c r="T241" s="41" t="str">
        <f t="shared" si="142"/>
        <v/>
      </c>
      <c r="U241" s="41" t="str">
        <f t="shared" si="154"/>
        <v/>
      </c>
      <c r="W241" s="74" t="str">
        <f>IF('Job Database'!$X241="", "", 'Job Database'!$X241)</f>
        <v/>
      </c>
      <c r="Y241" s="41" t="str">
        <f>IF($W241="", "", IF(COUNTIF($I$11:$I$3035, $W241)&gt;0, "", MAX($Y$10:$Y240)+1))</f>
        <v/>
      </c>
      <c r="Z241" s="41">
        <v>231</v>
      </c>
      <c r="AA241" s="58" t="str">
        <f t="shared" si="155"/>
        <v/>
      </c>
      <c r="AC241" s="41" t="str">
        <f t="shared" si="143"/>
        <v/>
      </c>
      <c r="AE241" s="41" t="str">
        <f t="shared" si="156"/>
        <v/>
      </c>
      <c r="AJ241" s="154" t="str">
        <f t="shared" si="157"/>
        <v/>
      </c>
      <c r="AL241" s="120" t="str">
        <f t="shared" si="158"/>
        <v/>
      </c>
      <c r="AM241" s="104" t="str">
        <f t="shared" si="159"/>
        <v/>
      </c>
      <c r="AN241" s="104" t="str">
        <f t="shared" si="160"/>
        <v/>
      </c>
      <c r="AO241" s="104" t="str">
        <f t="shared" si="144"/>
        <v/>
      </c>
      <c r="AP241" s="104" t="str">
        <f t="shared" si="145"/>
        <v/>
      </c>
      <c r="AQ241" s="121" t="str">
        <f t="shared" si="161"/>
        <v/>
      </c>
      <c r="AS241" s="88" t="str">
        <f t="shared" si="146"/>
        <v/>
      </c>
      <c r="AT241" s="68" t="str">
        <f t="shared" si="162"/>
        <v/>
      </c>
      <c r="AU241" s="68" t="str">
        <f t="shared" si="163"/>
        <v/>
      </c>
      <c r="AV241" s="68" t="str">
        <f t="shared" si="164"/>
        <v/>
      </c>
      <c r="AW241" s="88" t="str">
        <f t="shared" si="147"/>
        <v/>
      </c>
      <c r="AZ241" s="88" t="str">
        <f t="shared" si="148"/>
        <v/>
      </c>
      <c r="BA241" s="68" t="str">
        <f t="shared" si="149"/>
        <v/>
      </c>
      <c r="BB241" s="68" t="str">
        <f t="shared" si="150"/>
        <v/>
      </c>
      <c r="BC241" s="68" t="str">
        <f t="shared" si="151"/>
        <v/>
      </c>
      <c r="BD241" s="69" t="str">
        <f t="shared" si="152"/>
        <v/>
      </c>
      <c r="BE241" s="69" t="str">
        <f t="shared" si="165"/>
        <v/>
      </c>
      <c r="BT241" s="138" t="str">
        <f t="shared" ca="1" si="166"/>
        <v/>
      </c>
      <c r="BU241" s="139" t="str">
        <f t="shared" ca="1" si="167"/>
        <v/>
      </c>
      <c r="BW241" s="138" t="str">
        <f t="shared" si="168"/>
        <v/>
      </c>
      <c r="BX241" s="104" t="str">
        <f t="shared" si="169"/>
        <v/>
      </c>
      <c r="BY241" s="139" t="str">
        <f t="shared" si="170"/>
        <v/>
      </c>
      <c r="CA241" s="138" t="str">
        <f t="shared" si="171"/>
        <v/>
      </c>
      <c r="CB241" s="104" t="str">
        <f t="shared" si="172"/>
        <v/>
      </c>
      <c r="CC241" s="139" t="str">
        <f t="shared" si="173"/>
        <v/>
      </c>
      <c r="CE241" s="162" t="str">
        <f t="shared" si="174"/>
        <v/>
      </c>
      <c r="CF241" s="163" t="str">
        <f t="shared" si="175"/>
        <v/>
      </c>
      <c r="CG241" s="164" t="str">
        <f t="shared" si="176"/>
        <v/>
      </c>
      <c r="CI241" s="162" t="str">
        <f t="shared" si="177"/>
        <v/>
      </c>
      <c r="CJ241" s="163" t="str">
        <f t="shared" si="180"/>
        <v/>
      </c>
      <c r="CK241" s="164" t="str">
        <f t="shared" si="181"/>
        <v/>
      </c>
      <c r="CM241" s="169" t="str">
        <f t="shared" si="178"/>
        <v/>
      </c>
      <c r="CN241" s="139" t="str">
        <f t="shared" si="179"/>
        <v/>
      </c>
      <c r="CP241" s="41" t="str">
        <f>IF($CM241="", "", COUNTIF($CM$11:$CM$3035, "&lt;"&amp;$CM241)+1+COUNTIF($CM$11:$CM241, $CM241)-1)</f>
        <v/>
      </c>
    </row>
    <row r="242" spans="1:94" x14ac:dyDescent="0.25">
      <c r="A242" s="40"/>
      <c r="B242" s="82" t="str">
        <f>IF($I242="", "", IFERROR(INDEX('Job Database'!$AE$11:$AE$3035, MATCH($I242, 'Job Database'!$X$11:$X$3035, 0)), ""))</f>
        <v/>
      </c>
      <c r="C242" s="69" t="str">
        <f>IF($I242="", "", IF(COUNTIF('Job Database'!$X$11:$X$3035, $I242)=0, $AC$5, $AC$4))</f>
        <v/>
      </c>
      <c r="D242" s="40"/>
      <c r="E242" s="85" t="str">
        <f>IF($I242="", "", IF(IFERROR(INDEX('Job Database'!$M$11:$M$3035, MATCH($I242, 'Job Database'!$X$11:$X$3035, 0)), "")="", "", IFERROR(INDEX('Job Database'!$M$11:$M$3035, MATCH($I242, 'Job Database'!$X$11:$X$3035, 0)), "")))</f>
        <v/>
      </c>
      <c r="F242" s="40"/>
      <c r="G242" s="88" t="str">
        <f t="shared" si="153"/>
        <v/>
      </c>
      <c r="H242" s="40"/>
      <c r="I242" s="24"/>
      <c r="J242" s="34"/>
      <c r="K242" s="106"/>
      <c r="L242" s="79"/>
      <c r="M242" s="34"/>
      <c r="N242" s="79"/>
      <c r="O242" s="31"/>
      <c r="P242" s="53"/>
      <c r="Q242" s="40"/>
      <c r="S242" s="41" t="str">
        <f t="shared" si="141"/>
        <v/>
      </c>
      <c r="T242" s="41" t="str">
        <f t="shared" si="142"/>
        <v/>
      </c>
      <c r="U242" s="41" t="str">
        <f t="shared" si="154"/>
        <v/>
      </c>
      <c r="W242" s="74" t="str">
        <f>IF('Job Database'!$X242="", "", 'Job Database'!$X242)</f>
        <v/>
      </c>
      <c r="Y242" s="41" t="str">
        <f>IF($W242="", "", IF(COUNTIF($I$11:$I$3035, $W242)&gt;0, "", MAX($Y$10:$Y241)+1))</f>
        <v/>
      </c>
      <c r="Z242" s="41">
        <v>232</v>
      </c>
      <c r="AA242" s="58" t="str">
        <f t="shared" si="155"/>
        <v/>
      </c>
      <c r="AC242" s="41" t="str">
        <f t="shared" si="143"/>
        <v/>
      </c>
      <c r="AE242" s="41" t="str">
        <f t="shared" si="156"/>
        <v/>
      </c>
      <c r="AJ242" s="154" t="str">
        <f t="shared" si="157"/>
        <v/>
      </c>
      <c r="AL242" s="120" t="str">
        <f t="shared" si="158"/>
        <v/>
      </c>
      <c r="AM242" s="104" t="str">
        <f t="shared" si="159"/>
        <v/>
      </c>
      <c r="AN242" s="104" t="str">
        <f t="shared" si="160"/>
        <v/>
      </c>
      <c r="AO242" s="104" t="str">
        <f t="shared" si="144"/>
        <v/>
      </c>
      <c r="AP242" s="104" t="str">
        <f t="shared" si="145"/>
        <v/>
      </c>
      <c r="AQ242" s="121" t="str">
        <f t="shared" si="161"/>
        <v/>
      </c>
      <c r="AS242" s="88" t="str">
        <f t="shared" si="146"/>
        <v/>
      </c>
      <c r="AT242" s="68" t="str">
        <f t="shared" si="162"/>
        <v/>
      </c>
      <c r="AU242" s="68" t="str">
        <f t="shared" si="163"/>
        <v/>
      </c>
      <c r="AV242" s="68" t="str">
        <f t="shared" si="164"/>
        <v/>
      </c>
      <c r="AW242" s="88" t="str">
        <f t="shared" si="147"/>
        <v/>
      </c>
      <c r="AZ242" s="88" t="str">
        <f t="shared" si="148"/>
        <v/>
      </c>
      <c r="BA242" s="68" t="str">
        <f t="shared" si="149"/>
        <v/>
      </c>
      <c r="BB242" s="68" t="str">
        <f t="shared" si="150"/>
        <v/>
      </c>
      <c r="BC242" s="68" t="str">
        <f t="shared" si="151"/>
        <v/>
      </c>
      <c r="BD242" s="69" t="str">
        <f t="shared" si="152"/>
        <v/>
      </c>
      <c r="BE242" s="69" t="str">
        <f t="shared" si="165"/>
        <v/>
      </c>
      <c r="BT242" s="138" t="str">
        <f t="shared" ca="1" si="166"/>
        <v/>
      </c>
      <c r="BU242" s="139" t="str">
        <f t="shared" ca="1" si="167"/>
        <v/>
      </c>
      <c r="BW242" s="138" t="str">
        <f t="shared" si="168"/>
        <v/>
      </c>
      <c r="BX242" s="104" t="str">
        <f t="shared" si="169"/>
        <v/>
      </c>
      <c r="BY242" s="139" t="str">
        <f t="shared" si="170"/>
        <v/>
      </c>
      <c r="CA242" s="138" t="str">
        <f t="shared" si="171"/>
        <v/>
      </c>
      <c r="CB242" s="104" t="str">
        <f t="shared" si="172"/>
        <v/>
      </c>
      <c r="CC242" s="139" t="str">
        <f t="shared" si="173"/>
        <v/>
      </c>
      <c r="CE242" s="162" t="str">
        <f t="shared" si="174"/>
        <v/>
      </c>
      <c r="CF242" s="163" t="str">
        <f t="shared" si="175"/>
        <v/>
      </c>
      <c r="CG242" s="164" t="str">
        <f t="shared" si="176"/>
        <v/>
      </c>
      <c r="CI242" s="162" t="str">
        <f t="shared" si="177"/>
        <v/>
      </c>
      <c r="CJ242" s="163" t="str">
        <f t="shared" si="180"/>
        <v/>
      </c>
      <c r="CK242" s="164" t="str">
        <f t="shared" si="181"/>
        <v/>
      </c>
      <c r="CM242" s="169" t="str">
        <f t="shared" si="178"/>
        <v/>
      </c>
      <c r="CN242" s="139" t="str">
        <f t="shared" si="179"/>
        <v/>
      </c>
      <c r="CP242" s="41" t="str">
        <f>IF($CM242="", "", COUNTIF($CM$11:$CM$3035, "&lt;"&amp;$CM242)+1+COUNTIF($CM$11:$CM242, $CM242)-1)</f>
        <v/>
      </c>
    </row>
    <row r="243" spans="1:94" x14ac:dyDescent="0.25">
      <c r="A243" s="40"/>
      <c r="B243" s="82" t="str">
        <f>IF($I243="", "", IFERROR(INDEX('Job Database'!$AE$11:$AE$3035, MATCH($I243, 'Job Database'!$X$11:$X$3035, 0)), ""))</f>
        <v/>
      </c>
      <c r="C243" s="69" t="str">
        <f>IF($I243="", "", IF(COUNTIF('Job Database'!$X$11:$X$3035, $I243)=0, $AC$5, $AC$4))</f>
        <v/>
      </c>
      <c r="D243" s="40"/>
      <c r="E243" s="85" t="str">
        <f>IF($I243="", "", IF(IFERROR(INDEX('Job Database'!$M$11:$M$3035, MATCH($I243, 'Job Database'!$X$11:$X$3035, 0)), "")="", "", IFERROR(INDEX('Job Database'!$M$11:$M$3035, MATCH($I243, 'Job Database'!$X$11:$X$3035, 0)), "")))</f>
        <v/>
      </c>
      <c r="F243" s="40"/>
      <c r="G243" s="88" t="str">
        <f t="shared" si="153"/>
        <v/>
      </c>
      <c r="H243" s="40"/>
      <c r="I243" s="24"/>
      <c r="J243" s="34"/>
      <c r="K243" s="106"/>
      <c r="L243" s="79"/>
      <c r="M243" s="34"/>
      <c r="N243" s="79"/>
      <c r="O243" s="31"/>
      <c r="P243" s="53"/>
      <c r="Q243" s="40"/>
      <c r="S243" s="41" t="str">
        <f t="shared" si="141"/>
        <v/>
      </c>
      <c r="T243" s="41" t="str">
        <f t="shared" si="142"/>
        <v/>
      </c>
      <c r="U243" s="41" t="str">
        <f t="shared" si="154"/>
        <v/>
      </c>
      <c r="W243" s="74" t="str">
        <f>IF('Job Database'!$X243="", "", 'Job Database'!$X243)</f>
        <v/>
      </c>
      <c r="Y243" s="41" t="str">
        <f>IF($W243="", "", IF(COUNTIF($I$11:$I$3035, $W243)&gt;0, "", MAX($Y$10:$Y242)+1))</f>
        <v/>
      </c>
      <c r="Z243" s="41">
        <v>233</v>
      </c>
      <c r="AA243" s="58" t="str">
        <f t="shared" si="155"/>
        <v/>
      </c>
      <c r="AC243" s="41" t="str">
        <f t="shared" si="143"/>
        <v/>
      </c>
      <c r="AE243" s="41" t="str">
        <f t="shared" si="156"/>
        <v/>
      </c>
      <c r="AJ243" s="154" t="str">
        <f t="shared" si="157"/>
        <v/>
      </c>
      <c r="AL243" s="120" t="str">
        <f t="shared" si="158"/>
        <v/>
      </c>
      <c r="AM243" s="104" t="str">
        <f t="shared" si="159"/>
        <v/>
      </c>
      <c r="AN243" s="104" t="str">
        <f t="shared" si="160"/>
        <v/>
      </c>
      <c r="AO243" s="104" t="str">
        <f t="shared" si="144"/>
        <v/>
      </c>
      <c r="AP243" s="104" t="str">
        <f t="shared" si="145"/>
        <v/>
      </c>
      <c r="AQ243" s="121" t="str">
        <f t="shared" si="161"/>
        <v/>
      </c>
      <c r="AS243" s="88" t="str">
        <f t="shared" si="146"/>
        <v/>
      </c>
      <c r="AT243" s="68" t="str">
        <f t="shared" si="162"/>
        <v/>
      </c>
      <c r="AU243" s="68" t="str">
        <f t="shared" si="163"/>
        <v/>
      </c>
      <c r="AV243" s="68" t="str">
        <f t="shared" si="164"/>
        <v/>
      </c>
      <c r="AW243" s="88" t="str">
        <f t="shared" si="147"/>
        <v/>
      </c>
      <c r="AZ243" s="88" t="str">
        <f t="shared" si="148"/>
        <v/>
      </c>
      <c r="BA243" s="68" t="str">
        <f t="shared" si="149"/>
        <v/>
      </c>
      <c r="BB243" s="68" t="str">
        <f t="shared" si="150"/>
        <v/>
      </c>
      <c r="BC243" s="68" t="str">
        <f t="shared" si="151"/>
        <v/>
      </c>
      <c r="BD243" s="69" t="str">
        <f t="shared" si="152"/>
        <v/>
      </c>
      <c r="BE243" s="69" t="str">
        <f t="shared" si="165"/>
        <v/>
      </c>
      <c r="BT243" s="138" t="str">
        <f t="shared" ca="1" si="166"/>
        <v/>
      </c>
      <c r="BU243" s="139" t="str">
        <f t="shared" ca="1" si="167"/>
        <v/>
      </c>
      <c r="BW243" s="138" t="str">
        <f t="shared" si="168"/>
        <v/>
      </c>
      <c r="BX243" s="104" t="str">
        <f t="shared" si="169"/>
        <v/>
      </c>
      <c r="BY243" s="139" t="str">
        <f t="shared" si="170"/>
        <v/>
      </c>
      <c r="CA243" s="138" t="str">
        <f t="shared" si="171"/>
        <v/>
      </c>
      <c r="CB243" s="104" t="str">
        <f t="shared" si="172"/>
        <v/>
      </c>
      <c r="CC243" s="139" t="str">
        <f t="shared" si="173"/>
        <v/>
      </c>
      <c r="CE243" s="162" t="str">
        <f t="shared" si="174"/>
        <v/>
      </c>
      <c r="CF243" s="163" t="str">
        <f t="shared" si="175"/>
        <v/>
      </c>
      <c r="CG243" s="164" t="str">
        <f t="shared" si="176"/>
        <v/>
      </c>
      <c r="CI243" s="162" t="str">
        <f t="shared" si="177"/>
        <v/>
      </c>
      <c r="CJ243" s="163" t="str">
        <f t="shared" si="180"/>
        <v/>
      </c>
      <c r="CK243" s="164" t="str">
        <f t="shared" si="181"/>
        <v/>
      </c>
      <c r="CM243" s="169" t="str">
        <f t="shared" si="178"/>
        <v/>
      </c>
      <c r="CN243" s="139" t="str">
        <f t="shared" si="179"/>
        <v/>
      </c>
      <c r="CP243" s="41" t="str">
        <f>IF($CM243="", "", COUNTIF($CM$11:$CM$3035, "&lt;"&amp;$CM243)+1+COUNTIF($CM$11:$CM243, $CM243)-1)</f>
        <v/>
      </c>
    </row>
    <row r="244" spans="1:94" x14ac:dyDescent="0.25">
      <c r="A244" s="40"/>
      <c r="B244" s="82" t="str">
        <f>IF($I244="", "", IFERROR(INDEX('Job Database'!$AE$11:$AE$3035, MATCH($I244, 'Job Database'!$X$11:$X$3035, 0)), ""))</f>
        <v/>
      </c>
      <c r="C244" s="69" t="str">
        <f>IF($I244="", "", IF(COUNTIF('Job Database'!$X$11:$X$3035, $I244)=0, $AC$5, $AC$4))</f>
        <v/>
      </c>
      <c r="D244" s="40"/>
      <c r="E244" s="85" t="str">
        <f>IF($I244="", "", IF(IFERROR(INDEX('Job Database'!$M$11:$M$3035, MATCH($I244, 'Job Database'!$X$11:$X$3035, 0)), "")="", "", IFERROR(INDEX('Job Database'!$M$11:$M$3035, MATCH($I244, 'Job Database'!$X$11:$X$3035, 0)), "")))</f>
        <v/>
      </c>
      <c r="F244" s="40"/>
      <c r="G244" s="88" t="str">
        <f t="shared" si="153"/>
        <v/>
      </c>
      <c r="H244" s="40"/>
      <c r="I244" s="24"/>
      <c r="J244" s="34"/>
      <c r="K244" s="106"/>
      <c r="L244" s="79"/>
      <c r="M244" s="34"/>
      <c r="N244" s="79"/>
      <c r="O244" s="31"/>
      <c r="P244" s="53"/>
      <c r="Q244" s="40"/>
      <c r="S244" s="41" t="str">
        <f t="shared" si="141"/>
        <v/>
      </c>
      <c r="T244" s="41" t="str">
        <f t="shared" si="142"/>
        <v/>
      </c>
      <c r="U244" s="41" t="str">
        <f t="shared" si="154"/>
        <v/>
      </c>
      <c r="W244" s="74" t="str">
        <f>IF('Job Database'!$X244="", "", 'Job Database'!$X244)</f>
        <v/>
      </c>
      <c r="Y244" s="41" t="str">
        <f>IF($W244="", "", IF(COUNTIF($I$11:$I$3035, $W244)&gt;0, "", MAX($Y$10:$Y243)+1))</f>
        <v/>
      </c>
      <c r="Z244" s="41">
        <v>234</v>
      </c>
      <c r="AA244" s="58" t="str">
        <f t="shared" si="155"/>
        <v/>
      </c>
      <c r="AC244" s="41" t="str">
        <f t="shared" si="143"/>
        <v/>
      </c>
      <c r="AE244" s="41" t="str">
        <f t="shared" si="156"/>
        <v/>
      </c>
      <c r="AJ244" s="154" t="str">
        <f t="shared" si="157"/>
        <v/>
      </c>
      <c r="AL244" s="120" t="str">
        <f t="shared" si="158"/>
        <v/>
      </c>
      <c r="AM244" s="104" t="str">
        <f t="shared" si="159"/>
        <v/>
      </c>
      <c r="AN244" s="104" t="str">
        <f t="shared" si="160"/>
        <v/>
      </c>
      <c r="AO244" s="104" t="str">
        <f t="shared" si="144"/>
        <v/>
      </c>
      <c r="AP244" s="104" t="str">
        <f t="shared" si="145"/>
        <v/>
      </c>
      <c r="AQ244" s="121" t="str">
        <f t="shared" si="161"/>
        <v/>
      </c>
      <c r="AS244" s="88" t="str">
        <f t="shared" si="146"/>
        <v/>
      </c>
      <c r="AT244" s="68" t="str">
        <f t="shared" si="162"/>
        <v/>
      </c>
      <c r="AU244" s="68" t="str">
        <f t="shared" si="163"/>
        <v/>
      </c>
      <c r="AV244" s="68" t="str">
        <f t="shared" si="164"/>
        <v/>
      </c>
      <c r="AW244" s="88" t="str">
        <f t="shared" si="147"/>
        <v/>
      </c>
      <c r="AZ244" s="88" t="str">
        <f t="shared" si="148"/>
        <v/>
      </c>
      <c r="BA244" s="68" t="str">
        <f t="shared" si="149"/>
        <v/>
      </c>
      <c r="BB244" s="68" t="str">
        <f t="shared" si="150"/>
        <v/>
      </c>
      <c r="BC244" s="68" t="str">
        <f t="shared" si="151"/>
        <v/>
      </c>
      <c r="BD244" s="69" t="str">
        <f t="shared" si="152"/>
        <v/>
      </c>
      <c r="BE244" s="69" t="str">
        <f t="shared" si="165"/>
        <v/>
      </c>
      <c r="BT244" s="138" t="str">
        <f t="shared" ca="1" si="166"/>
        <v/>
      </c>
      <c r="BU244" s="139" t="str">
        <f t="shared" ca="1" si="167"/>
        <v/>
      </c>
      <c r="BW244" s="138" t="str">
        <f t="shared" si="168"/>
        <v/>
      </c>
      <c r="BX244" s="104" t="str">
        <f t="shared" si="169"/>
        <v/>
      </c>
      <c r="BY244" s="139" t="str">
        <f t="shared" si="170"/>
        <v/>
      </c>
      <c r="CA244" s="138" t="str">
        <f t="shared" si="171"/>
        <v/>
      </c>
      <c r="CB244" s="104" t="str">
        <f t="shared" si="172"/>
        <v/>
      </c>
      <c r="CC244" s="139" t="str">
        <f t="shared" si="173"/>
        <v/>
      </c>
      <c r="CE244" s="162" t="str">
        <f t="shared" si="174"/>
        <v/>
      </c>
      <c r="CF244" s="163" t="str">
        <f t="shared" si="175"/>
        <v/>
      </c>
      <c r="CG244" s="164" t="str">
        <f t="shared" si="176"/>
        <v/>
      </c>
      <c r="CI244" s="162" t="str">
        <f t="shared" si="177"/>
        <v/>
      </c>
      <c r="CJ244" s="163" t="str">
        <f t="shared" si="180"/>
        <v/>
      </c>
      <c r="CK244" s="164" t="str">
        <f t="shared" si="181"/>
        <v/>
      </c>
      <c r="CM244" s="169" t="str">
        <f t="shared" si="178"/>
        <v/>
      </c>
      <c r="CN244" s="139" t="str">
        <f t="shared" si="179"/>
        <v/>
      </c>
      <c r="CP244" s="41" t="str">
        <f>IF($CM244="", "", COUNTIF($CM$11:$CM$3035, "&lt;"&amp;$CM244)+1+COUNTIF($CM$11:$CM244, $CM244)-1)</f>
        <v/>
      </c>
    </row>
    <row r="245" spans="1:94" x14ac:dyDescent="0.25">
      <c r="A245" s="40"/>
      <c r="B245" s="82" t="str">
        <f>IF($I245="", "", IFERROR(INDEX('Job Database'!$AE$11:$AE$3035, MATCH($I245, 'Job Database'!$X$11:$X$3035, 0)), ""))</f>
        <v/>
      </c>
      <c r="C245" s="69" t="str">
        <f>IF($I245="", "", IF(COUNTIF('Job Database'!$X$11:$X$3035, $I245)=0, $AC$5, $AC$4))</f>
        <v/>
      </c>
      <c r="D245" s="40"/>
      <c r="E245" s="85" t="str">
        <f>IF($I245="", "", IF(IFERROR(INDEX('Job Database'!$M$11:$M$3035, MATCH($I245, 'Job Database'!$X$11:$X$3035, 0)), "")="", "", IFERROR(INDEX('Job Database'!$M$11:$M$3035, MATCH($I245, 'Job Database'!$X$11:$X$3035, 0)), "")))</f>
        <v/>
      </c>
      <c r="F245" s="40"/>
      <c r="G245" s="88" t="str">
        <f t="shared" si="153"/>
        <v/>
      </c>
      <c r="H245" s="40"/>
      <c r="I245" s="24"/>
      <c r="J245" s="34"/>
      <c r="K245" s="106"/>
      <c r="L245" s="79"/>
      <c r="M245" s="34"/>
      <c r="N245" s="79"/>
      <c r="O245" s="31"/>
      <c r="P245" s="53"/>
      <c r="Q245" s="40"/>
      <c r="S245" s="41" t="str">
        <f t="shared" si="141"/>
        <v/>
      </c>
      <c r="T245" s="41" t="str">
        <f t="shared" si="142"/>
        <v/>
      </c>
      <c r="U245" s="41" t="str">
        <f t="shared" si="154"/>
        <v/>
      </c>
      <c r="W245" s="74" t="str">
        <f>IF('Job Database'!$X245="", "", 'Job Database'!$X245)</f>
        <v/>
      </c>
      <c r="Y245" s="41" t="str">
        <f>IF($W245="", "", IF(COUNTIF($I$11:$I$3035, $W245)&gt;0, "", MAX($Y$10:$Y244)+1))</f>
        <v/>
      </c>
      <c r="Z245" s="41">
        <v>235</v>
      </c>
      <c r="AA245" s="58" t="str">
        <f t="shared" si="155"/>
        <v/>
      </c>
      <c r="AC245" s="41" t="str">
        <f t="shared" si="143"/>
        <v/>
      </c>
      <c r="AE245" s="41" t="str">
        <f t="shared" si="156"/>
        <v/>
      </c>
      <c r="AJ245" s="154" t="str">
        <f t="shared" si="157"/>
        <v/>
      </c>
      <c r="AL245" s="120" t="str">
        <f t="shared" si="158"/>
        <v/>
      </c>
      <c r="AM245" s="104" t="str">
        <f t="shared" si="159"/>
        <v/>
      </c>
      <c r="AN245" s="104" t="str">
        <f t="shared" si="160"/>
        <v/>
      </c>
      <c r="AO245" s="104" t="str">
        <f t="shared" si="144"/>
        <v/>
      </c>
      <c r="AP245" s="104" t="str">
        <f t="shared" si="145"/>
        <v/>
      </c>
      <c r="AQ245" s="121" t="str">
        <f t="shared" si="161"/>
        <v/>
      </c>
      <c r="AS245" s="88" t="str">
        <f t="shared" si="146"/>
        <v/>
      </c>
      <c r="AT245" s="68" t="str">
        <f t="shared" si="162"/>
        <v/>
      </c>
      <c r="AU245" s="68" t="str">
        <f t="shared" si="163"/>
        <v/>
      </c>
      <c r="AV245" s="68" t="str">
        <f t="shared" si="164"/>
        <v/>
      </c>
      <c r="AW245" s="88" t="str">
        <f t="shared" si="147"/>
        <v/>
      </c>
      <c r="AZ245" s="88" t="str">
        <f t="shared" si="148"/>
        <v/>
      </c>
      <c r="BA245" s="68" t="str">
        <f t="shared" si="149"/>
        <v/>
      </c>
      <c r="BB245" s="68" t="str">
        <f t="shared" si="150"/>
        <v/>
      </c>
      <c r="BC245" s="68" t="str">
        <f t="shared" si="151"/>
        <v/>
      </c>
      <c r="BD245" s="69" t="str">
        <f t="shared" si="152"/>
        <v/>
      </c>
      <c r="BE245" s="69" t="str">
        <f t="shared" si="165"/>
        <v/>
      </c>
      <c r="BT245" s="138" t="str">
        <f t="shared" ca="1" si="166"/>
        <v/>
      </c>
      <c r="BU245" s="139" t="str">
        <f t="shared" ca="1" si="167"/>
        <v/>
      </c>
      <c r="BW245" s="138" t="str">
        <f t="shared" si="168"/>
        <v/>
      </c>
      <c r="BX245" s="104" t="str">
        <f t="shared" si="169"/>
        <v/>
      </c>
      <c r="BY245" s="139" t="str">
        <f t="shared" si="170"/>
        <v/>
      </c>
      <c r="CA245" s="138" t="str">
        <f t="shared" si="171"/>
        <v/>
      </c>
      <c r="CB245" s="104" t="str">
        <f t="shared" si="172"/>
        <v/>
      </c>
      <c r="CC245" s="139" t="str">
        <f t="shared" si="173"/>
        <v/>
      </c>
      <c r="CE245" s="162" t="str">
        <f t="shared" si="174"/>
        <v/>
      </c>
      <c r="CF245" s="163" t="str">
        <f t="shared" si="175"/>
        <v/>
      </c>
      <c r="CG245" s="164" t="str">
        <f t="shared" si="176"/>
        <v/>
      </c>
      <c r="CI245" s="162" t="str">
        <f t="shared" si="177"/>
        <v/>
      </c>
      <c r="CJ245" s="163" t="str">
        <f t="shared" si="180"/>
        <v/>
      </c>
      <c r="CK245" s="164" t="str">
        <f t="shared" si="181"/>
        <v/>
      </c>
      <c r="CM245" s="169" t="str">
        <f t="shared" si="178"/>
        <v/>
      </c>
      <c r="CN245" s="139" t="str">
        <f t="shared" si="179"/>
        <v/>
      </c>
      <c r="CP245" s="41" t="str">
        <f>IF($CM245="", "", COUNTIF($CM$11:$CM$3035, "&lt;"&amp;$CM245)+1+COUNTIF($CM$11:$CM245, $CM245)-1)</f>
        <v/>
      </c>
    </row>
    <row r="246" spans="1:94" x14ac:dyDescent="0.25">
      <c r="A246" s="40"/>
      <c r="B246" s="82" t="str">
        <f>IF($I246="", "", IFERROR(INDEX('Job Database'!$AE$11:$AE$3035, MATCH($I246, 'Job Database'!$X$11:$X$3035, 0)), ""))</f>
        <v/>
      </c>
      <c r="C246" s="69" t="str">
        <f>IF($I246="", "", IF(COUNTIF('Job Database'!$X$11:$X$3035, $I246)=0, $AC$5, $AC$4))</f>
        <v/>
      </c>
      <c r="D246" s="40"/>
      <c r="E246" s="85" t="str">
        <f>IF($I246="", "", IF(IFERROR(INDEX('Job Database'!$M$11:$M$3035, MATCH($I246, 'Job Database'!$X$11:$X$3035, 0)), "")="", "", IFERROR(INDEX('Job Database'!$M$11:$M$3035, MATCH($I246, 'Job Database'!$X$11:$X$3035, 0)), "")))</f>
        <v/>
      </c>
      <c r="F246" s="40"/>
      <c r="G246" s="88" t="str">
        <f t="shared" si="153"/>
        <v/>
      </c>
      <c r="H246" s="40"/>
      <c r="I246" s="24"/>
      <c r="J246" s="34"/>
      <c r="K246" s="106"/>
      <c r="L246" s="79"/>
      <c r="M246" s="34"/>
      <c r="N246" s="79"/>
      <c r="O246" s="31"/>
      <c r="P246" s="53"/>
      <c r="Q246" s="40"/>
      <c r="S246" s="41" t="str">
        <f t="shared" si="141"/>
        <v/>
      </c>
      <c r="T246" s="41" t="str">
        <f t="shared" si="142"/>
        <v/>
      </c>
      <c r="U246" s="41" t="str">
        <f t="shared" si="154"/>
        <v/>
      </c>
      <c r="W246" s="74" t="str">
        <f>IF('Job Database'!$X246="", "", 'Job Database'!$X246)</f>
        <v/>
      </c>
      <c r="Y246" s="41" t="str">
        <f>IF($W246="", "", IF(COUNTIF($I$11:$I$3035, $W246)&gt;0, "", MAX($Y$10:$Y245)+1))</f>
        <v/>
      </c>
      <c r="Z246" s="41">
        <v>236</v>
      </c>
      <c r="AA246" s="58" t="str">
        <f t="shared" si="155"/>
        <v/>
      </c>
      <c r="AC246" s="41" t="str">
        <f t="shared" si="143"/>
        <v/>
      </c>
      <c r="AE246" s="41" t="str">
        <f t="shared" si="156"/>
        <v/>
      </c>
      <c r="AJ246" s="154" t="str">
        <f t="shared" si="157"/>
        <v/>
      </c>
      <c r="AL246" s="120" t="str">
        <f t="shared" si="158"/>
        <v/>
      </c>
      <c r="AM246" s="104" t="str">
        <f t="shared" si="159"/>
        <v/>
      </c>
      <c r="AN246" s="104" t="str">
        <f t="shared" si="160"/>
        <v/>
      </c>
      <c r="AO246" s="104" t="str">
        <f t="shared" si="144"/>
        <v/>
      </c>
      <c r="AP246" s="104" t="str">
        <f t="shared" si="145"/>
        <v/>
      </c>
      <c r="AQ246" s="121" t="str">
        <f t="shared" si="161"/>
        <v/>
      </c>
      <c r="AS246" s="88" t="str">
        <f t="shared" si="146"/>
        <v/>
      </c>
      <c r="AT246" s="68" t="str">
        <f t="shared" si="162"/>
        <v/>
      </c>
      <c r="AU246" s="68" t="str">
        <f t="shared" si="163"/>
        <v/>
      </c>
      <c r="AV246" s="68" t="str">
        <f t="shared" si="164"/>
        <v/>
      </c>
      <c r="AW246" s="88" t="str">
        <f t="shared" si="147"/>
        <v/>
      </c>
      <c r="AZ246" s="88" t="str">
        <f t="shared" si="148"/>
        <v/>
      </c>
      <c r="BA246" s="68" t="str">
        <f t="shared" si="149"/>
        <v/>
      </c>
      <c r="BB246" s="68" t="str">
        <f t="shared" si="150"/>
        <v/>
      </c>
      <c r="BC246" s="68" t="str">
        <f t="shared" si="151"/>
        <v/>
      </c>
      <c r="BD246" s="69" t="str">
        <f t="shared" si="152"/>
        <v/>
      </c>
      <c r="BE246" s="69" t="str">
        <f t="shared" si="165"/>
        <v/>
      </c>
      <c r="BT246" s="138" t="str">
        <f t="shared" ca="1" si="166"/>
        <v/>
      </c>
      <c r="BU246" s="139" t="str">
        <f t="shared" ca="1" si="167"/>
        <v/>
      </c>
      <c r="BW246" s="138" t="str">
        <f t="shared" si="168"/>
        <v/>
      </c>
      <c r="BX246" s="104" t="str">
        <f t="shared" si="169"/>
        <v/>
      </c>
      <c r="BY246" s="139" t="str">
        <f t="shared" si="170"/>
        <v/>
      </c>
      <c r="CA246" s="138" t="str">
        <f t="shared" si="171"/>
        <v/>
      </c>
      <c r="CB246" s="104" t="str">
        <f t="shared" si="172"/>
        <v/>
      </c>
      <c r="CC246" s="139" t="str">
        <f t="shared" si="173"/>
        <v/>
      </c>
      <c r="CE246" s="162" t="str">
        <f t="shared" si="174"/>
        <v/>
      </c>
      <c r="CF246" s="163" t="str">
        <f t="shared" si="175"/>
        <v/>
      </c>
      <c r="CG246" s="164" t="str">
        <f t="shared" si="176"/>
        <v/>
      </c>
      <c r="CI246" s="162" t="str">
        <f t="shared" si="177"/>
        <v/>
      </c>
      <c r="CJ246" s="163" t="str">
        <f t="shared" si="180"/>
        <v/>
      </c>
      <c r="CK246" s="164" t="str">
        <f t="shared" si="181"/>
        <v/>
      </c>
      <c r="CM246" s="169" t="str">
        <f t="shared" si="178"/>
        <v/>
      </c>
      <c r="CN246" s="139" t="str">
        <f t="shared" si="179"/>
        <v/>
      </c>
      <c r="CP246" s="41" t="str">
        <f>IF($CM246="", "", COUNTIF($CM$11:$CM$3035, "&lt;"&amp;$CM246)+1+COUNTIF($CM$11:$CM246, $CM246)-1)</f>
        <v/>
      </c>
    </row>
    <row r="247" spans="1:94" x14ac:dyDescent="0.25">
      <c r="A247" s="40"/>
      <c r="B247" s="82" t="str">
        <f>IF($I247="", "", IFERROR(INDEX('Job Database'!$AE$11:$AE$3035, MATCH($I247, 'Job Database'!$X$11:$X$3035, 0)), ""))</f>
        <v/>
      </c>
      <c r="C247" s="69" t="str">
        <f>IF($I247="", "", IF(COUNTIF('Job Database'!$X$11:$X$3035, $I247)=0, $AC$5, $AC$4))</f>
        <v/>
      </c>
      <c r="D247" s="40"/>
      <c r="E247" s="85" t="str">
        <f>IF($I247="", "", IF(IFERROR(INDEX('Job Database'!$M$11:$M$3035, MATCH($I247, 'Job Database'!$X$11:$X$3035, 0)), "")="", "", IFERROR(INDEX('Job Database'!$M$11:$M$3035, MATCH($I247, 'Job Database'!$X$11:$X$3035, 0)), "")))</f>
        <v/>
      </c>
      <c r="F247" s="40"/>
      <c r="G247" s="88" t="str">
        <f t="shared" si="153"/>
        <v/>
      </c>
      <c r="H247" s="40"/>
      <c r="I247" s="24"/>
      <c r="J247" s="34"/>
      <c r="K247" s="106"/>
      <c r="L247" s="79"/>
      <c r="M247" s="34"/>
      <c r="N247" s="79"/>
      <c r="O247" s="31"/>
      <c r="P247" s="53"/>
      <c r="Q247" s="40"/>
      <c r="S247" s="41" t="str">
        <f t="shared" si="141"/>
        <v/>
      </c>
      <c r="T247" s="41" t="str">
        <f t="shared" si="142"/>
        <v/>
      </c>
      <c r="U247" s="41" t="str">
        <f t="shared" si="154"/>
        <v/>
      </c>
      <c r="W247" s="74" t="str">
        <f>IF('Job Database'!$X247="", "", 'Job Database'!$X247)</f>
        <v/>
      </c>
      <c r="Y247" s="41" t="str">
        <f>IF($W247="", "", IF(COUNTIF($I$11:$I$3035, $W247)&gt;0, "", MAX($Y$10:$Y246)+1))</f>
        <v/>
      </c>
      <c r="Z247" s="41">
        <v>237</v>
      </c>
      <c r="AA247" s="58" t="str">
        <f t="shared" si="155"/>
        <v/>
      </c>
      <c r="AC247" s="41" t="str">
        <f t="shared" si="143"/>
        <v/>
      </c>
      <c r="AE247" s="41" t="str">
        <f t="shared" si="156"/>
        <v/>
      </c>
      <c r="AJ247" s="154" t="str">
        <f t="shared" si="157"/>
        <v/>
      </c>
      <c r="AL247" s="120" t="str">
        <f t="shared" si="158"/>
        <v/>
      </c>
      <c r="AM247" s="104" t="str">
        <f t="shared" si="159"/>
        <v/>
      </c>
      <c r="AN247" s="104" t="str">
        <f t="shared" si="160"/>
        <v/>
      </c>
      <c r="AO247" s="104" t="str">
        <f t="shared" si="144"/>
        <v/>
      </c>
      <c r="AP247" s="104" t="str">
        <f t="shared" si="145"/>
        <v/>
      </c>
      <c r="AQ247" s="121" t="str">
        <f t="shared" si="161"/>
        <v/>
      </c>
      <c r="AS247" s="88" t="str">
        <f t="shared" si="146"/>
        <v/>
      </c>
      <c r="AT247" s="68" t="str">
        <f t="shared" si="162"/>
        <v/>
      </c>
      <c r="AU247" s="68" t="str">
        <f t="shared" si="163"/>
        <v/>
      </c>
      <c r="AV247" s="68" t="str">
        <f t="shared" si="164"/>
        <v/>
      </c>
      <c r="AW247" s="88" t="str">
        <f t="shared" si="147"/>
        <v/>
      </c>
      <c r="AZ247" s="88" t="str">
        <f t="shared" si="148"/>
        <v/>
      </c>
      <c r="BA247" s="68" t="str">
        <f t="shared" si="149"/>
        <v/>
      </c>
      <c r="BB247" s="68" t="str">
        <f t="shared" si="150"/>
        <v/>
      </c>
      <c r="BC247" s="68" t="str">
        <f t="shared" si="151"/>
        <v/>
      </c>
      <c r="BD247" s="69" t="str">
        <f t="shared" si="152"/>
        <v/>
      </c>
      <c r="BE247" s="69" t="str">
        <f t="shared" si="165"/>
        <v/>
      </c>
      <c r="BT247" s="138" t="str">
        <f t="shared" ca="1" si="166"/>
        <v/>
      </c>
      <c r="BU247" s="139" t="str">
        <f t="shared" ca="1" si="167"/>
        <v/>
      </c>
      <c r="BW247" s="138" t="str">
        <f t="shared" si="168"/>
        <v/>
      </c>
      <c r="BX247" s="104" t="str">
        <f t="shared" si="169"/>
        <v/>
      </c>
      <c r="BY247" s="139" t="str">
        <f t="shared" si="170"/>
        <v/>
      </c>
      <c r="CA247" s="138" t="str">
        <f t="shared" si="171"/>
        <v/>
      </c>
      <c r="CB247" s="104" t="str">
        <f t="shared" si="172"/>
        <v/>
      </c>
      <c r="CC247" s="139" t="str">
        <f t="shared" si="173"/>
        <v/>
      </c>
      <c r="CE247" s="162" t="str">
        <f t="shared" si="174"/>
        <v/>
      </c>
      <c r="CF247" s="163" t="str">
        <f t="shared" si="175"/>
        <v/>
      </c>
      <c r="CG247" s="164" t="str">
        <f t="shared" si="176"/>
        <v/>
      </c>
      <c r="CI247" s="162" t="str">
        <f t="shared" si="177"/>
        <v/>
      </c>
      <c r="CJ247" s="163" t="str">
        <f t="shared" si="180"/>
        <v/>
      </c>
      <c r="CK247" s="164" t="str">
        <f t="shared" si="181"/>
        <v/>
      </c>
      <c r="CM247" s="169" t="str">
        <f t="shared" si="178"/>
        <v/>
      </c>
      <c r="CN247" s="139" t="str">
        <f t="shared" si="179"/>
        <v/>
      </c>
      <c r="CP247" s="41" t="str">
        <f>IF($CM247="", "", COUNTIF($CM$11:$CM$3035, "&lt;"&amp;$CM247)+1+COUNTIF($CM$11:$CM247, $CM247)-1)</f>
        <v/>
      </c>
    </row>
    <row r="248" spans="1:94" x14ac:dyDescent="0.25">
      <c r="A248" s="40"/>
      <c r="B248" s="82" t="str">
        <f>IF($I248="", "", IFERROR(INDEX('Job Database'!$AE$11:$AE$3035, MATCH($I248, 'Job Database'!$X$11:$X$3035, 0)), ""))</f>
        <v/>
      </c>
      <c r="C248" s="69" t="str">
        <f>IF($I248="", "", IF(COUNTIF('Job Database'!$X$11:$X$3035, $I248)=0, $AC$5, $AC$4))</f>
        <v/>
      </c>
      <c r="D248" s="40"/>
      <c r="E248" s="85" t="str">
        <f>IF($I248="", "", IF(IFERROR(INDEX('Job Database'!$M$11:$M$3035, MATCH($I248, 'Job Database'!$X$11:$X$3035, 0)), "")="", "", IFERROR(INDEX('Job Database'!$M$11:$M$3035, MATCH($I248, 'Job Database'!$X$11:$X$3035, 0)), "")))</f>
        <v/>
      </c>
      <c r="F248" s="40"/>
      <c r="G248" s="88" t="str">
        <f t="shared" si="153"/>
        <v/>
      </c>
      <c r="H248" s="40"/>
      <c r="I248" s="24"/>
      <c r="J248" s="34"/>
      <c r="K248" s="106"/>
      <c r="L248" s="79"/>
      <c r="M248" s="34"/>
      <c r="N248" s="79"/>
      <c r="O248" s="31"/>
      <c r="P248" s="53"/>
      <c r="Q248" s="40"/>
      <c r="S248" s="41" t="str">
        <f t="shared" si="141"/>
        <v/>
      </c>
      <c r="T248" s="41" t="str">
        <f t="shared" si="142"/>
        <v/>
      </c>
      <c r="U248" s="41" t="str">
        <f t="shared" si="154"/>
        <v/>
      </c>
      <c r="W248" s="74" t="str">
        <f>IF('Job Database'!$X248="", "", 'Job Database'!$X248)</f>
        <v/>
      </c>
      <c r="Y248" s="41" t="str">
        <f>IF($W248="", "", IF(COUNTIF($I$11:$I$3035, $W248)&gt;0, "", MAX($Y$10:$Y247)+1))</f>
        <v/>
      </c>
      <c r="Z248" s="41">
        <v>238</v>
      </c>
      <c r="AA248" s="58" t="str">
        <f t="shared" si="155"/>
        <v/>
      </c>
      <c r="AC248" s="41" t="str">
        <f t="shared" si="143"/>
        <v/>
      </c>
      <c r="AE248" s="41" t="str">
        <f t="shared" si="156"/>
        <v/>
      </c>
      <c r="AJ248" s="154" t="str">
        <f t="shared" si="157"/>
        <v/>
      </c>
      <c r="AL248" s="120" t="str">
        <f t="shared" si="158"/>
        <v/>
      </c>
      <c r="AM248" s="104" t="str">
        <f t="shared" si="159"/>
        <v/>
      </c>
      <c r="AN248" s="104" t="str">
        <f t="shared" si="160"/>
        <v/>
      </c>
      <c r="AO248" s="104" t="str">
        <f t="shared" si="144"/>
        <v/>
      </c>
      <c r="AP248" s="104" t="str">
        <f t="shared" si="145"/>
        <v/>
      </c>
      <c r="AQ248" s="121" t="str">
        <f t="shared" si="161"/>
        <v/>
      </c>
      <c r="AS248" s="88" t="str">
        <f t="shared" si="146"/>
        <v/>
      </c>
      <c r="AT248" s="68" t="str">
        <f t="shared" si="162"/>
        <v/>
      </c>
      <c r="AU248" s="68" t="str">
        <f t="shared" si="163"/>
        <v/>
      </c>
      <c r="AV248" s="68" t="str">
        <f t="shared" si="164"/>
        <v/>
      </c>
      <c r="AW248" s="88" t="str">
        <f t="shared" si="147"/>
        <v/>
      </c>
      <c r="AZ248" s="88" t="str">
        <f t="shared" si="148"/>
        <v/>
      </c>
      <c r="BA248" s="68" t="str">
        <f t="shared" si="149"/>
        <v/>
      </c>
      <c r="BB248" s="68" t="str">
        <f t="shared" si="150"/>
        <v/>
      </c>
      <c r="BC248" s="68" t="str">
        <f t="shared" si="151"/>
        <v/>
      </c>
      <c r="BD248" s="69" t="str">
        <f t="shared" si="152"/>
        <v/>
      </c>
      <c r="BE248" s="69" t="str">
        <f t="shared" si="165"/>
        <v/>
      </c>
      <c r="BT248" s="138" t="str">
        <f t="shared" ca="1" si="166"/>
        <v/>
      </c>
      <c r="BU248" s="139" t="str">
        <f t="shared" ca="1" si="167"/>
        <v/>
      </c>
      <c r="BW248" s="138" t="str">
        <f t="shared" si="168"/>
        <v/>
      </c>
      <c r="BX248" s="104" t="str">
        <f t="shared" si="169"/>
        <v/>
      </c>
      <c r="BY248" s="139" t="str">
        <f t="shared" si="170"/>
        <v/>
      </c>
      <c r="CA248" s="138" t="str">
        <f t="shared" si="171"/>
        <v/>
      </c>
      <c r="CB248" s="104" t="str">
        <f t="shared" si="172"/>
        <v/>
      </c>
      <c r="CC248" s="139" t="str">
        <f t="shared" si="173"/>
        <v/>
      </c>
      <c r="CE248" s="162" t="str">
        <f t="shared" si="174"/>
        <v/>
      </c>
      <c r="CF248" s="163" t="str">
        <f t="shared" si="175"/>
        <v/>
      </c>
      <c r="CG248" s="164" t="str">
        <f t="shared" si="176"/>
        <v/>
      </c>
      <c r="CI248" s="162" t="str">
        <f t="shared" si="177"/>
        <v/>
      </c>
      <c r="CJ248" s="163" t="str">
        <f t="shared" si="180"/>
        <v/>
      </c>
      <c r="CK248" s="164" t="str">
        <f t="shared" si="181"/>
        <v/>
      </c>
      <c r="CM248" s="169" t="str">
        <f t="shared" si="178"/>
        <v/>
      </c>
      <c r="CN248" s="139" t="str">
        <f t="shared" si="179"/>
        <v/>
      </c>
      <c r="CP248" s="41" t="str">
        <f>IF($CM248="", "", COUNTIF($CM$11:$CM$3035, "&lt;"&amp;$CM248)+1+COUNTIF($CM$11:$CM248, $CM248)-1)</f>
        <v/>
      </c>
    </row>
    <row r="249" spans="1:94" x14ac:dyDescent="0.25">
      <c r="A249" s="40"/>
      <c r="B249" s="82" t="str">
        <f>IF($I249="", "", IFERROR(INDEX('Job Database'!$AE$11:$AE$3035, MATCH($I249, 'Job Database'!$X$11:$X$3035, 0)), ""))</f>
        <v/>
      </c>
      <c r="C249" s="69" t="str">
        <f>IF($I249="", "", IF(COUNTIF('Job Database'!$X$11:$X$3035, $I249)=0, $AC$5, $AC$4))</f>
        <v/>
      </c>
      <c r="D249" s="40"/>
      <c r="E249" s="85" t="str">
        <f>IF($I249="", "", IF(IFERROR(INDEX('Job Database'!$M$11:$M$3035, MATCH($I249, 'Job Database'!$X$11:$X$3035, 0)), "")="", "", IFERROR(INDEX('Job Database'!$M$11:$M$3035, MATCH($I249, 'Job Database'!$X$11:$X$3035, 0)), "")))</f>
        <v/>
      </c>
      <c r="F249" s="40"/>
      <c r="G249" s="88" t="str">
        <f t="shared" si="153"/>
        <v/>
      </c>
      <c r="H249" s="40"/>
      <c r="I249" s="24"/>
      <c r="J249" s="34"/>
      <c r="K249" s="106"/>
      <c r="L249" s="79"/>
      <c r="M249" s="34"/>
      <c r="N249" s="79"/>
      <c r="O249" s="31"/>
      <c r="P249" s="53"/>
      <c r="Q249" s="40"/>
      <c r="S249" s="41" t="str">
        <f t="shared" si="141"/>
        <v/>
      </c>
      <c r="T249" s="41" t="str">
        <f t="shared" si="142"/>
        <v/>
      </c>
      <c r="U249" s="41" t="str">
        <f t="shared" si="154"/>
        <v/>
      </c>
      <c r="W249" s="74" t="str">
        <f>IF('Job Database'!$X249="", "", 'Job Database'!$X249)</f>
        <v/>
      </c>
      <c r="Y249" s="41" t="str">
        <f>IF($W249="", "", IF(COUNTIF($I$11:$I$3035, $W249)&gt;0, "", MAX($Y$10:$Y248)+1))</f>
        <v/>
      </c>
      <c r="Z249" s="41">
        <v>239</v>
      </c>
      <c r="AA249" s="58" t="str">
        <f t="shared" si="155"/>
        <v/>
      </c>
      <c r="AC249" s="41" t="str">
        <f t="shared" si="143"/>
        <v/>
      </c>
      <c r="AE249" s="41" t="str">
        <f t="shared" si="156"/>
        <v/>
      </c>
      <c r="AJ249" s="154" t="str">
        <f t="shared" si="157"/>
        <v/>
      </c>
      <c r="AL249" s="120" t="str">
        <f t="shared" si="158"/>
        <v/>
      </c>
      <c r="AM249" s="104" t="str">
        <f t="shared" si="159"/>
        <v/>
      </c>
      <c r="AN249" s="104" t="str">
        <f t="shared" si="160"/>
        <v/>
      </c>
      <c r="AO249" s="104" t="str">
        <f t="shared" si="144"/>
        <v/>
      </c>
      <c r="AP249" s="104" t="str">
        <f t="shared" si="145"/>
        <v/>
      </c>
      <c r="AQ249" s="121" t="str">
        <f t="shared" si="161"/>
        <v/>
      </c>
      <c r="AS249" s="88" t="str">
        <f t="shared" si="146"/>
        <v/>
      </c>
      <c r="AT249" s="68" t="str">
        <f t="shared" si="162"/>
        <v/>
      </c>
      <c r="AU249" s="68" t="str">
        <f t="shared" si="163"/>
        <v/>
      </c>
      <c r="AV249" s="68" t="str">
        <f t="shared" si="164"/>
        <v/>
      </c>
      <c r="AW249" s="88" t="str">
        <f t="shared" si="147"/>
        <v/>
      </c>
      <c r="AZ249" s="88" t="str">
        <f t="shared" si="148"/>
        <v/>
      </c>
      <c r="BA249" s="68" t="str">
        <f t="shared" si="149"/>
        <v/>
      </c>
      <c r="BB249" s="68" t="str">
        <f t="shared" si="150"/>
        <v/>
      </c>
      <c r="BC249" s="68" t="str">
        <f t="shared" si="151"/>
        <v/>
      </c>
      <c r="BD249" s="69" t="str">
        <f t="shared" si="152"/>
        <v/>
      </c>
      <c r="BE249" s="69" t="str">
        <f t="shared" si="165"/>
        <v/>
      </c>
      <c r="BT249" s="138" t="str">
        <f t="shared" ca="1" si="166"/>
        <v/>
      </c>
      <c r="BU249" s="139" t="str">
        <f t="shared" ca="1" si="167"/>
        <v/>
      </c>
      <c r="BW249" s="138" t="str">
        <f t="shared" si="168"/>
        <v/>
      </c>
      <c r="BX249" s="104" t="str">
        <f t="shared" si="169"/>
        <v/>
      </c>
      <c r="BY249" s="139" t="str">
        <f t="shared" si="170"/>
        <v/>
      </c>
      <c r="CA249" s="138" t="str">
        <f t="shared" si="171"/>
        <v/>
      </c>
      <c r="CB249" s="104" t="str">
        <f t="shared" si="172"/>
        <v/>
      </c>
      <c r="CC249" s="139" t="str">
        <f t="shared" si="173"/>
        <v/>
      </c>
      <c r="CE249" s="162" t="str">
        <f t="shared" si="174"/>
        <v/>
      </c>
      <c r="CF249" s="163" t="str">
        <f t="shared" si="175"/>
        <v/>
      </c>
      <c r="CG249" s="164" t="str">
        <f t="shared" si="176"/>
        <v/>
      </c>
      <c r="CI249" s="162" t="str">
        <f t="shared" si="177"/>
        <v/>
      </c>
      <c r="CJ249" s="163" t="str">
        <f t="shared" si="180"/>
        <v/>
      </c>
      <c r="CK249" s="164" t="str">
        <f t="shared" si="181"/>
        <v/>
      </c>
      <c r="CM249" s="169" t="str">
        <f t="shared" si="178"/>
        <v/>
      </c>
      <c r="CN249" s="139" t="str">
        <f t="shared" si="179"/>
        <v/>
      </c>
      <c r="CP249" s="41" t="str">
        <f>IF($CM249="", "", COUNTIF($CM$11:$CM$3035, "&lt;"&amp;$CM249)+1+COUNTIF($CM$11:$CM249, $CM249)-1)</f>
        <v/>
      </c>
    </row>
    <row r="250" spans="1:94" x14ac:dyDescent="0.25">
      <c r="A250" s="40"/>
      <c r="B250" s="82" t="str">
        <f>IF($I250="", "", IFERROR(INDEX('Job Database'!$AE$11:$AE$3035, MATCH($I250, 'Job Database'!$X$11:$X$3035, 0)), ""))</f>
        <v/>
      </c>
      <c r="C250" s="69" t="str">
        <f>IF($I250="", "", IF(COUNTIF('Job Database'!$X$11:$X$3035, $I250)=0, $AC$5, $AC$4))</f>
        <v/>
      </c>
      <c r="D250" s="40"/>
      <c r="E250" s="85" t="str">
        <f>IF($I250="", "", IF(IFERROR(INDEX('Job Database'!$M$11:$M$3035, MATCH($I250, 'Job Database'!$X$11:$X$3035, 0)), "")="", "", IFERROR(INDEX('Job Database'!$M$11:$M$3035, MATCH($I250, 'Job Database'!$X$11:$X$3035, 0)), "")))</f>
        <v/>
      </c>
      <c r="F250" s="40"/>
      <c r="G250" s="88" t="str">
        <f t="shared" si="153"/>
        <v/>
      </c>
      <c r="H250" s="40"/>
      <c r="I250" s="24"/>
      <c r="J250" s="34"/>
      <c r="K250" s="106"/>
      <c r="L250" s="79"/>
      <c r="M250" s="34"/>
      <c r="N250" s="79"/>
      <c r="O250" s="31"/>
      <c r="P250" s="53"/>
      <c r="Q250" s="40"/>
      <c r="S250" s="41" t="str">
        <f t="shared" si="141"/>
        <v/>
      </c>
      <c r="T250" s="41" t="str">
        <f t="shared" si="142"/>
        <v/>
      </c>
      <c r="U250" s="41" t="str">
        <f t="shared" si="154"/>
        <v/>
      </c>
      <c r="W250" s="74" t="str">
        <f>IF('Job Database'!$X250="", "", 'Job Database'!$X250)</f>
        <v/>
      </c>
      <c r="Y250" s="41" t="str">
        <f>IF($W250="", "", IF(COUNTIF($I$11:$I$3035, $W250)&gt;0, "", MAX($Y$10:$Y249)+1))</f>
        <v/>
      </c>
      <c r="Z250" s="41">
        <v>240</v>
      </c>
      <c r="AA250" s="58" t="str">
        <f t="shared" si="155"/>
        <v/>
      </c>
      <c r="AC250" s="41" t="str">
        <f t="shared" si="143"/>
        <v/>
      </c>
      <c r="AE250" s="41" t="str">
        <f t="shared" si="156"/>
        <v/>
      </c>
      <c r="AJ250" s="154" t="str">
        <f t="shared" si="157"/>
        <v/>
      </c>
      <c r="AL250" s="120" t="str">
        <f t="shared" si="158"/>
        <v/>
      </c>
      <c r="AM250" s="104" t="str">
        <f t="shared" si="159"/>
        <v/>
      </c>
      <c r="AN250" s="104" t="str">
        <f t="shared" si="160"/>
        <v/>
      </c>
      <c r="AO250" s="104" t="str">
        <f t="shared" si="144"/>
        <v/>
      </c>
      <c r="AP250" s="104" t="str">
        <f t="shared" si="145"/>
        <v/>
      </c>
      <c r="AQ250" s="121" t="str">
        <f t="shared" si="161"/>
        <v/>
      </c>
      <c r="AS250" s="88" t="str">
        <f t="shared" si="146"/>
        <v/>
      </c>
      <c r="AT250" s="68" t="str">
        <f t="shared" si="162"/>
        <v/>
      </c>
      <c r="AU250" s="68" t="str">
        <f t="shared" si="163"/>
        <v/>
      </c>
      <c r="AV250" s="68" t="str">
        <f t="shared" si="164"/>
        <v/>
      </c>
      <c r="AW250" s="88" t="str">
        <f t="shared" si="147"/>
        <v/>
      </c>
      <c r="AZ250" s="88" t="str">
        <f t="shared" si="148"/>
        <v/>
      </c>
      <c r="BA250" s="68" t="str">
        <f t="shared" si="149"/>
        <v/>
      </c>
      <c r="BB250" s="68" t="str">
        <f t="shared" si="150"/>
        <v/>
      </c>
      <c r="BC250" s="68" t="str">
        <f t="shared" si="151"/>
        <v/>
      </c>
      <c r="BD250" s="69" t="str">
        <f t="shared" si="152"/>
        <v/>
      </c>
      <c r="BE250" s="69" t="str">
        <f t="shared" si="165"/>
        <v/>
      </c>
      <c r="BT250" s="138" t="str">
        <f t="shared" ca="1" si="166"/>
        <v/>
      </c>
      <c r="BU250" s="139" t="str">
        <f t="shared" ca="1" si="167"/>
        <v/>
      </c>
      <c r="BW250" s="138" t="str">
        <f t="shared" si="168"/>
        <v/>
      </c>
      <c r="BX250" s="104" t="str">
        <f t="shared" si="169"/>
        <v/>
      </c>
      <c r="BY250" s="139" t="str">
        <f t="shared" si="170"/>
        <v/>
      </c>
      <c r="CA250" s="138" t="str">
        <f t="shared" si="171"/>
        <v/>
      </c>
      <c r="CB250" s="104" t="str">
        <f t="shared" si="172"/>
        <v/>
      </c>
      <c r="CC250" s="139" t="str">
        <f t="shared" si="173"/>
        <v/>
      </c>
      <c r="CE250" s="162" t="str">
        <f t="shared" si="174"/>
        <v/>
      </c>
      <c r="CF250" s="163" t="str">
        <f t="shared" si="175"/>
        <v/>
      </c>
      <c r="CG250" s="164" t="str">
        <f t="shared" si="176"/>
        <v/>
      </c>
      <c r="CI250" s="162" t="str">
        <f t="shared" si="177"/>
        <v/>
      </c>
      <c r="CJ250" s="163" t="str">
        <f t="shared" si="180"/>
        <v/>
      </c>
      <c r="CK250" s="164" t="str">
        <f t="shared" si="181"/>
        <v/>
      </c>
      <c r="CM250" s="169" t="str">
        <f t="shared" si="178"/>
        <v/>
      </c>
      <c r="CN250" s="139" t="str">
        <f t="shared" si="179"/>
        <v/>
      </c>
      <c r="CP250" s="41" t="str">
        <f>IF($CM250="", "", COUNTIF($CM$11:$CM$3035, "&lt;"&amp;$CM250)+1+COUNTIF($CM$11:$CM250, $CM250)-1)</f>
        <v/>
      </c>
    </row>
    <row r="251" spans="1:94" x14ac:dyDescent="0.25">
      <c r="A251" s="40"/>
      <c r="B251" s="82" t="str">
        <f>IF($I251="", "", IFERROR(INDEX('Job Database'!$AE$11:$AE$3035, MATCH($I251, 'Job Database'!$X$11:$X$3035, 0)), ""))</f>
        <v/>
      </c>
      <c r="C251" s="69" t="str">
        <f>IF($I251="", "", IF(COUNTIF('Job Database'!$X$11:$X$3035, $I251)=0, $AC$5, $AC$4))</f>
        <v/>
      </c>
      <c r="D251" s="40"/>
      <c r="E251" s="85" t="str">
        <f>IF($I251="", "", IF(IFERROR(INDEX('Job Database'!$M$11:$M$3035, MATCH($I251, 'Job Database'!$X$11:$X$3035, 0)), "")="", "", IFERROR(INDEX('Job Database'!$M$11:$M$3035, MATCH($I251, 'Job Database'!$X$11:$X$3035, 0)), "")))</f>
        <v/>
      </c>
      <c r="F251" s="40"/>
      <c r="G251" s="88" t="str">
        <f t="shared" si="153"/>
        <v/>
      </c>
      <c r="H251" s="40"/>
      <c r="I251" s="24"/>
      <c r="J251" s="34"/>
      <c r="K251" s="106"/>
      <c r="L251" s="79"/>
      <c r="M251" s="34"/>
      <c r="N251" s="79"/>
      <c r="O251" s="31"/>
      <c r="P251" s="53"/>
      <c r="Q251" s="40"/>
      <c r="S251" s="41" t="str">
        <f t="shared" si="141"/>
        <v/>
      </c>
      <c r="T251" s="41" t="str">
        <f t="shared" si="142"/>
        <v/>
      </c>
      <c r="U251" s="41" t="str">
        <f t="shared" si="154"/>
        <v/>
      </c>
      <c r="W251" s="74" t="str">
        <f>IF('Job Database'!$X251="", "", 'Job Database'!$X251)</f>
        <v/>
      </c>
      <c r="Y251" s="41" t="str">
        <f>IF($W251="", "", IF(COUNTIF($I$11:$I$3035, $W251)&gt;0, "", MAX($Y$10:$Y250)+1))</f>
        <v/>
      </c>
      <c r="Z251" s="41">
        <v>241</v>
      </c>
      <c r="AA251" s="58" t="str">
        <f t="shared" si="155"/>
        <v/>
      </c>
      <c r="AC251" s="41" t="str">
        <f t="shared" si="143"/>
        <v/>
      </c>
      <c r="AE251" s="41" t="str">
        <f t="shared" si="156"/>
        <v/>
      </c>
      <c r="AJ251" s="154" t="str">
        <f t="shared" si="157"/>
        <v/>
      </c>
      <c r="AL251" s="120" t="str">
        <f t="shared" si="158"/>
        <v/>
      </c>
      <c r="AM251" s="104" t="str">
        <f t="shared" si="159"/>
        <v/>
      </c>
      <c r="AN251" s="104" t="str">
        <f t="shared" si="160"/>
        <v/>
      </c>
      <c r="AO251" s="104" t="str">
        <f t="shared" si="144"/>
        <v/>
      </c>
      <c r="AP251" s="104" t="str">
        <f t="shared" si="145"/>
        <v/>
      </c>
      <c r="AQ251" s="121" t="str">
        <f t="shared" si="161"/>
        <v/>
      </c>
      <c r="AS251" s="88" t="str">
        <f t="shared" si="146"/>
        <v/>
      </c>
      <c r="AT251" s="68" t="str">
        <f t="shared" si="162"/>
        <v/>
      </c>
      <c r="AU251" s="68" t="str">
        <f t="shared" si="163"/>
        <v/>
      </c>
      <c r="AV251" s="68" t="str">
        <f t="shared" si="164"/>
        <v/>
      </c>
      <c r="AW251" s="88" t="str">
        <f t="shared" si="147"/>
        <v/>
      </c>
      <c r="AZ251" s="88" t="str">
        <f t="shared" si="148"/>
        <v/>
      </c>
      <c r="BA251" s="68" t="str">
        <f t="shared" si="149"/>
        <v/>
      </c>
      <c r="BB251" s="68" t="str">
        <f t="shared" si="150"/>
        <v/>
      </c>
      <c r="BC251" s="68" t="str">
        <f t="shared" si="151"/>
        <v/>
      </c>
      <c r="BD251" s="69" t="str">
        <f t="shared" si="152"/>
        <v/>
      </c>
      <c r="BE251" s="69" t="str">
        <f t="shared" si="165"/>
        <v/>
      </c>
      <c r="BT251" s="138" t="str">
        <f t="shared" ca="1" si="166"/>
        <v/>
      </c>
      <c r="BU251" s="139" t="str">
        <f t="shared" ca="1" si="167"/>
        <v/>
      </c>
      <c r="BW251" s="138" t="str">
        <f t="shared" si="168"/>
        <v/>
      </c>
      <c r="BX251" s="104" t="str">
        <f t="shared" si="169"/>
        <v/>
      </c>
      <c r="BY251" s="139" t="str">
        <f t="shared" si="170"/>
        <v/>
      </c>
      <c r="CA251" s="138" t="str">
        <f t="shared" si="171"/>
        <v/>
      </c>
      <c r="CB251" s="104" t="str">
        <f t="shared" si="172"/>
        <v/>
      </c>
      <c r="CC251" s="139" t="str">
        <f t="shared" si="173"/>
        <v/>
      </c>
      <c r="CE251" s="162" t="str">
        <f t="shared" si="174"/>
        <v/>
      </c>
      <c r="CF251" s="163" t="str">
        <f t="shared" si="175"/>
        <v/>
      </c>
      <c r="CG251" s="164" t="str">
        <f t="shared" si="176"/>
        <v/>
      </c>
      <c r="CI251" s="162" t="str">
        <f t="shared" si="177"/>
        <v/>
      </c>
      <c r="CJ251" s="163" t="str">
        <f t="shared" si="180"/>
        <v/>
      </c>
      <c r="CK251" s="164" t="str">
        <f t="shared" si="181"/>
        <v/>
      </c>
      <c r="CM251" s="169" t="str">
        <f t="shared" si="178"/>
        <v/>
      </c>
      <c r="CN251" s="139" t="str">
        <f t="shared" si="179"/>
        <v/>
      </c>
      <c r="CP251" s="41" t="str">
        <f>IF($CM251="", "", COUNTIF($CM$11:$CM$3035, "&lt;"&amp;$CM251)+1+COUNTIF($CM$11:$CM251, $CM251)-1)</f>
        <v/>
      </c>
    </row>
    <row r="252" spans="1:94" x14ac:dyDescent="0.25">
      <c r="A252" s="40"/>
      <c r="B252" s="82" t="str">
        <f>IF($I252="", "", IFERROR(INDEX('Job Database'!$AE$11:$AE$3035, MATCH($I252, 'Job Database'!$X$11:$X$3035, 0)), ""))</f>
        <v/>
      </c>
      <c r="C252" s="69" t="str">
        <f>IF($I252="", "", IF(COUNTIF('Job Database'!$X$11:$X$3035, $I252)=0, $AC$5, $AC$4))</f>
        <v/>
      </c>
      <c r="D252" s="40"/>
      <c r="E252" s="85" t="str">
        <f>IF($I252="", "", IF(IFERROR(INDEX('Job Database'!$M$11:$M$3035, MATCH($I252, 'Job Database'!$X$11:$X$3035, 0)), "")="", "", IFERROR(INDEX('Job Database'!$M$11:$M$3035, MATCH($I252, 'Job Database'!$X$11:$X$3035, 0)), "")))</f>
        <v/>
      </c>
      <c r="F252" s="40"/>
      <c r="G252" s="88" t="str">
        <f t="shared" si="153"/>
        <v/>
      </c>
      <c r="H252" s="40"/>
      <c r="I252" s="24"/>
      <c r="J252" s="34"/>
      <c r="K252" s="106"/>
      <c r="L252" s="79"/>
      <c r="M252" s="34"/>
      <c r="N252" s="79"/>
      <c r="O252" s="31"/>
      <c r="P252" s="53"/>
      <c r="Q252" s="40"/>
      <c r="S252" s="41" t="str">
        <f t="shared" si="141"/>
        <v/>
      </c>
      <c r="T252" s="41" t="str">
        <f t="shared" si="142"/>
        <v/>
      </c>
      <c r="U252" s="41" t="str">
        <f t="shared" si="154"/>
        <v/>
      </c>
      <c r="W252" s="74" t="str">
        <f>IF('Job Database'!$X252="", "", 'Job Database'!$X252)</f>
        <v/>
      </c>
      <c r="Y252" s="41" t="str">
        <f>IF($W252="", "", IF(COUNTIF($I$11:$I$3035, $W252)&gt;0, "", MAX($Y$10:$Y251)+1))</f>
        <v/>
      </c>
      <c r="Z252" s="41">
        <v>242</v>
      </c>
      <c r="AA252" s="58" t="str">
        <f t="shared" si="155"/>
        <v/>
      </c>
      <c r="AC252" s="41" t="str">
        <f t="shared" si="143"/>
        <v/>
      </c>
      <c r="AE252" s="41" t="str">
        <f t="shared" si="156"/>
        <v/>
      </c>
      <c r="AJ252" s="154" t="str">
        <f t="shared" si="157"/>
        <v/>
      </c>
      <c r="AL252" s="120" t="str">
        <f t="shared" si="158"/>
        <v/>
      </c>
      <c r="AM252" s="104" t="str">
        <f t="shared" si="159"/>
        <v/>
      </c>
      <c r="AN252" s="104" t="str">
        <f t="shared" si="160"/>
        <v/>
      </c>
      <c r="AO252" s="104" t="str">
        <f t="shared" si="144"/>
        <v/>
      </c>
      <c r="AP252" s="104" t="str">
        <f t="shared" si="145"/>
        <v/>
      </c>
      <c r="AQ252" s="121" t="str">
        <f t="shared" si="161"/>
        <v/>
      </c>
      <c r="AS252" s="88" t="str">
        <f t="shared" si="146"/>
        <v/>
      </c>
      <c r="AT252" s="68" t="str">
        <f t="shared" si="162"/>
        <v/>
      </c>
      <c r="AU252" s="68" t="str">
        <f t="shared" si="163"/>
        <v/>
      </c>
      <c r="AV252" s="68" t="str">
        <f t="shared" si="164"/>
        <v/>
      </c>
      <c r="AW252" s="88" t="str">
        <f t="shared" si="147"/>
        <v/>
      </c>
      <c r="AZ252" s="88" t="str">
        <f t="shared" si="148"/>
        <v/>
      </c>
      <c r="BA252" s="68" t="str">
        <f t="shared" si="149"/>
        <v/>
      </c>
      <c r="BB252" s="68" t="str">
        <f t="shared" si="150"/>
        <v/>
      </c>
      <c r="BC252" s="68" t="str">
        <f t="shared" si="151"/>
        <v/>
      </c>
      <c r="BD252" s="69" t="str">
        <f t="shared" si="152"/>
        <v/>
      </c>
      <c r="BE252" s="69" t="str">
        <f t="shared" si="165"/>
        <v/>
      </c>
      <c r="BT252" s="138" t="str">
        <f t="shared" ca="1" si="166"/>
        <v/>
      </c>
      <c r="BU252" s="139" t="str">
        <f t="shared" ca="1" si="167"/>
        <v/>
      </c>
      <c r="BW252" s="138" t="str">
        <f t="shared" si="168"/>
        <v/>
      </c>
      <c r="BX252" s="104" t="str">
        <f t="shared" si="169"/>
        <v/>
      </c>
      <c r="BY252" s="139" t="str">
        <f t="shared" si="170"/>
        <v/>
      </c>
      <c r="CA252" s="138" t="str">
        <f t="shared" si="171"/>
        <v/>
      </c>
      <c r="CB252" s="104" t="str">
        <f t="shared" si="172"/>
        <v/>
      </c>
      <c r="CC252" s="139" t="str">
        <f t="shared" si="173"/>
        <v/>
      </c>
      <c r="CE252" s="162" t="str">
        <f t="shared" si="174"/>
        <v/>
      </c>
      <c r="CF252" s="163" t="str">
        <f t="shared" si="175"/>
        <v/>
      </c>
      <c r="CG252" s="164" t="str">
        <f t="shared" si="176"/>
        <v/>
      </c>
      <c r="CI252" s="162" t="str">
        <f t="shared" si="177"/>
        <v/>
      </c>
      <c r="CJ252" s="163" t="str">
        <f t="shared" si="180"/>
        <v/>
      </c>
      <c r="CK252" s="164" t="str">
        <f t="shared" si="181"/>
        <v/>
      </c>
      <c r="CM252" s="169" t="str">
        <f t="shared" si="178"/>
        <v/>
      </c>
      <c r="CN252" s="139" t="str">
        <f t="shared" si="179"/>
        <v/>
      </c>
      <c r="CP252" s="41" t="str">
        <f>IF($CM252="", "", COUNTIF($CM$11:$CM$3035, "&lt;"&amp;$CM252)+1+COUNTIF($CM$11:$CM252, $CM252)-1)</f>
        <v/>
      </c>
    </row>
    <row r="253" spans="1:94" x14ac:dyDescent="0.25">
      <c r="A253" s="40"/>
      <c r="B253" s="82" t="str">
        <f>IF($I253="", "", IFERROR(INDEX('Job Database'!$AE$11:$AE$3035, MATCH($I253, 'Job Database'!$X$11:$X$3035, 0)), ""))</f>
        <v/>
      </c>
      <c r="C253" s="69" t="str">
        <f>IF($I253="", "", IF(COUNTIF('Job Database'!$X$11:$X$3035, $I253)=0, $AC$5, $AC$4))</f>
        <v/>
      </c>
      <c r="D253" s="40"/>
      <c r="E253" s="85" t="str">
        <f>IF($I253="", "", IF(IFERROR(INDEX('Job Database'!$M$11:$M$3035, MATCH($I253, 'Job Database'!$X$11:$X$3035, 0)), "")="", "", IFERROR(INDEX('Job Database'!$M$11:$M$3035, MATCH($I253, 'Job Database'!$X$11:$X$3035, 0)), "")))</f>
        <v/>
      </c>
      <c r="F253" s="40"/>
      <c r="G253" s="88" t="str">
        <f t="shared" si="153"/>
        <v/>
      </c>
      <c r="H253" s="40"/>
      <c r="I253" s="24"/>
      <c r="J253" s="34"/>
      <c r="K253" s="106"/>
      <c r="L253" s="79"/>
      <c r="M253" s="34"/>
      <c r="N253" s="79"/>
      <c r="O253" s="31"/>
      <c r="P253" s="53"/>
      <c r="Q253" s="40"/>
      <c r="S253" s="41" t="str">
        <f t="shared" si="141"/>
        <v/>
      </c>
      <c r="T253" s="41" t="str">
        <f t="shared" si="142"/>
        <v/>
      </c>
      <c r="U253" s="41" t="str">
        <f t="shared" si="154"/>
        <v/>
      </c>
      <c r="W253" s="74" t="str">
        <f>IF('Job Database'!$X253="", "", 'Job Database'!$X253)</f>
        <v/>
      </c>
      <c r="Y253" s="41" t="str">
        <f>IF($W253="", "", IF(COUNTIF($I$11:$I$3035, $W253)&gt;0, "", MAX($Y$10:$Y252)+1))</f>
        <v/>
      </c>
      <c r="Z253" s="41">
        <v>243</v>
      </c>
      <c r="AA253" s="58" t="str">
        <f t="shared" si="155"/>
        <v/>
      </c>
      <c r="AC253" s="41" t="str">
        <f t="shared" si="143"/>
        <v/>
      </c>
      <c r="AE253" s="41" t="str">
        <f t="shared" si="156"/>
        <v/>
      </c>
      <c r="AJ253" s="154" t="str">
        <f t="shared" si="157"/>
        <v/>
      </c>
      <c r="AL253" s="120" t="str">
        <f t="shared" si="158"/>
        <v/>
      </c>
      <c r="AM253" s="104" t="str">
        <f t="shared" si="159"/>
        <v/>
      </c>
      <c r="AN253" s="104" t="str">
        <f t="shared" si="160"/>
        <v/>
      </c>
      <c r="AO253" s="104" t="str">
        <f t="shared" si="144"/>
        <v/>
      </c>
      <c r="AP253" s="104" t="str">
        <f t="shared" si="145"/>
        <v/>
      </c>
      <c r="AQ253" s="121" t="str">
        <f t="shared" si="161"/>
        <v/>
      </c>
      <c r="AS253" s="88" t="str">
        <f t="shared" si="146"/>
        <v/>
      </c>
      <c r="AT253" s="68" t="str">
        <f t="shared" si="162"/>
        <v/>
      </c>
      <c r="AU253" s="68" t="str">
        <f t="shared" si="163"/>
        <v/>
      </c>
      <c r="AV253" s="68" t="str">
        <f t="shared" si="164"/>
        <v/>
      </c>
      <c r="AW253" s="88" t="str">
        <f t="shared" si="147"/>
        <v/>
      </c>
      <c r="AZ253" s="88" t="str">
        <f t="shared" si="148"/>
        <v/>
      </c>
      <c r="BA253" s="68" t="str">
        <f t="shared" si="149"/>
        <v/>
      </c>
      <c r="BB253" s="68" t="str">
        <f t="shared" si="150"/>
        <v/>
      </c>
      <c r="BC253" s="68" t="str">
        <f t="shared" si="151"/>
        <v/>
      </c>
      <c r="BD253" s="69" t="str">
        <f t="shared" si="152"/>
        <v/>
      </c>
      <c r="BE253" s="69" t="str">
        <f t="shared" si="165"/>
        <v/>
      </c>
      <c r="BT253" s="138" t="str">
        <f t="shared" ca="1" si="166"/>
        <v/>
      </c>
      <c r="BU253" s="139" t="str">
        <f t="shared" ca="1" si="167"/>
        <v/>
      </c>
      <c r="BW253" s="138" t="str">
        <f t="shared" si="168"/>
        <v/>
      </c>
      <c r="BX253" s="104" t="str">
        <f t="shared" si="169"/>
        <v/>
      </c>
      <c r="BY253" s="139" t="str">
        <f t="shared" si="170"/>
        <v/>
      </c>
      <c r="CA253" s="138" t="str">
        <f t="shared" si="171"/>
        <v/>
      </c>
      <c r="CB253" s="104" t="str">
        <f t="shared" si="172"/>
        <v/>
      </c>
      <c r="CC253" s="139" t="str">
        <f t="shared" si="173"/>
        <v/>
      </c>
      <c r="CE253" s="162" t="str">
        <f t="shared" si="174"/>
        <v/>
      </c>
      <c r="CF253" s="163" t="str">
        <f t="shared" si="175"/>
        <v/>
      </c>
      <c r="CG253" s="164" t="str">
        <f t="shared" si="176"/>
        <v/>
      </c>
      <c r="CI253" s="162" t="str">
        <f t="shared" si="177"/>
        <v/>
      </c>
      <c r="CJ253" s="163" t="str">
        <f t="shared" si="180"/>
        <v/>
      </c>
      <c r="CK253" s="164" t="str">
        <f t="shared" si="181"/>
        <v/>
      </c>
      <c r="CM253" s="169" t="str">
        <f t="shared" si="178"/>
        <v/>
      </c>
      <c r="CN253" s="139" t="str">
        <f t="shared" si="179"/>
        <v/>
      </c>
      <c r="CP253" s="41" t="str">
        <f>IF($CM253="", "", COUNTIF($CM$11:$CM$3035, "&lt;"&amp;$CM253)+1+COUNTIF($CM$11:$CM253, $CM253)-1)</f>
        <v/>
      </c>
    </row>
    <row r="254" spans="1:94" x14ac:dyDescent="0.25">
      <c r="A254" s="40"/>
      <c r="B254" s="82" t="str">
        <f>IF($I254="", "", IFERROR(INDEX('Job Database'!$AE$11:$AE$3035, MATCH($I254, 'Job Database'!$X$11:$X$3035, 0)), ""))</f>
        <v/>
      </c>
      <c r="C254" s="69" t="str">
        <f>IF($I254="", "", IF(COUNTIF('Job Database'!$X$11:$X$3035, $I254)=0, $AC$5, $AC$4))</f>
        <v/>
      </c>
      <c r="D254" s="40"/>
      <c r="E254" s="85" t="str">
        <f>IF($I254="", "", IF(IFERROR(INDEX('Job Database'!$M$11:$M$3035, MATCH($I254, 'Job Database'!$X$11:$X$3035, 0)), "")="", "", IFERROR(INDEX('Job Database'!$M$11:$M$3035, MATCH($I254, 'Job Database'!$X$11:$X$3035, 0)), "")))</f>
        <v/>
      </c>
      <c r="F254" s="40"/>
      <c r="G254" s="88" t="str">
        <f t="shared" si="153"/>
        <v/>
      </c>
      <c r="H254" s="40"/>
      <c r="I254" s="24"/>
      <c r="J254" s="34"/>
      <c r="K254" s="106"/>
      <c r="L254" s="79"/>
      <c r="M254" s="34"/>
      <c r="N254" s="79"/>
      <c r="O254" s="31"/>
      <c r="P254" s="53"/>
      <c r="Q254" s="40"/>
      <c r="S254" s="41" t="str">
        <f t="shared" si="141"/>
        <v/>
      </c>
      <c r="T254" s="41" t="str">
        <f t="shared" si="142"/>
        <v/>
      </c>
      <c r="U254" s="41" t="str">
        <f t="shared" si="154"/>
        <v/>
      </c>
      <c r="W254" s="74" t="str">
        <f>IF('Job Database'!$X254="", "", 'Job Database'!$X254)</f>
        <v/>
      </c>
      <c r="Y254" s="41" t="str">
        <f>IF($W254="", "", IF(COUNTIF($I$11:$I$3035, $W254)&gt;0, "", MAX($Y$10:$Y253)+1))</f>
        <v/>
      </c>
      <c r="Z254" s="41">
        <v>244</v>
      </c>
      <c r="AA254" s="58" t="str">
        <f t="shared" si="155"/>
        <v/>
      </c>
      <c r="AC254" s="41" t="str">
        <f t="shared" si="143"/>
        <v/>
      </c>
      <c r="AE254" s="41" t="str">
        <f t="shared" si="156"/>
        <v/>
      </c>
      <c r="AJ254" s="154" t="str">
        <f t="shared" si="157"/>
        <v/>
      </c>
      <c r="AL254" s="120" t="str">
        <f t="shared" si="158"/>
        <v/>
      </c>
      <c r="AM254" s="104" t="str">
        <f t="shared" si="159"/>
        <v/>
      </c>
      <c r="AN254" s="104" t="str">
        <f t="shared" si="160"/>
        <v/>
      </c>
      <c r="AO254" s="104" t="str">
        <f t="shared" si="144"/>
        <v/>
      </c>
      <c r="AP254" s="104" t="str">
        <f t="shared" si="145"/>
        <v/>
      </c>
      <c r="AQ254" s="121" t="str">
        <f t="shared" si="161"/>
        <v/>
      </c>
      <c r="AS254" s="88" t="str">
        <f t="shared" si="146"/>
        <v/>
      </c>
      <c r="AT254" s="68" t="str">
        <f t="shared" si="162"/>
        <v/>
      </c>
      <c r="AU254" s="68" t="str">
        <f t="shared" si="163"/>
        <v/>
      </c>
      <c r="AV254" s="68" t="str">
        <f t="shared" si="164"/>
        <v/>
      </c>
      <c r="AW254" s="88" t="str">
        <f t="shared" si="147"/>
        <v/>
      </c>
      <c r="AZ254" s="88" t="str">
        <f t="shared" si="148"/>
        <v/>
      </c>
      <c r="BA254" s="68" t="str">
        <f t="shared" si="149"/>
        <v/>
      </c>
      <c r="BB254" s="68" t="str">
        <f t="shared" si="150"/>
        <v/>
      </c>
      <c r="BC254" s="68" t="str">
        <f t="shared" si="151"/>
        <v/>
      </c>
      <c r="BD254" s="69" t="str">
        <f t="shared" si="152"/>
        <v/>
      </c>
      <c r="BE254" s="69" t="str">
        <f t="shared" si="165"/>
        <v/>
      </c>
      <c r="BT254" s="138" t="str">
        <f t="shared" ca="1" si="166"/>
        <v/>
      </c>
      <c r="BU254" s="139" t="str">
        <f t="shared" ca="1" si="167"/>
        <v/>
      </c>
      <c r="BW254" s="138" t="str">
        <f t="shared" si="168"/>
        <v/>
      </c>
      <c r="BX254" s="104" t="str">
        <f t="shared" si="169"/>
        <v/>
      </c>
      <c r="BY254" s="139" t="str">
        <f t="shared" si="170"/>
        <v/>
      </c>
      <c r="CA254" s="138" t="str">
        <f t="shared" si="171"/>
        <v/>
      </c>
      <c r="CB254" s="104" t="str">
        <f t="shared" si="172"/>
        <v/>
      </c>
      <c r="CC254" s="139" t="str">
        <f t="shared" si="173"/>
        <v/>
      </c>
      <c r="CE254" s="162" t="str">
        <f t="shared" si="174"/>
        <v/>
      </c>
      <c r="CF254" s="163" t="str">
        <f t="shared" si="175"/>
        <v/>
      </c>
      <c r="CG254" s="164" t="str">
        <f t="shared" si="176"/>
        <v/>
      </c>
      <c r="CI254" s="162" t="str">
        <f t="shared" si="177"/>
        <v/>
      </c>
      <c r="CJ254" s="163" t="str">
        <f t="shared" si="180"/>
        <v/>
      </c>
      <c r="CK254" s="164" t="str">
        <f t="shared" si="181"/>
        <v/>
      </c>
      <c r="CM254" s="169" t="str">
        <f t="shared" si="178"/>
        <v/>
      </c>
      <c r="CN254" s="139" t="str">
        <f t="shared" si="179"/>
        <v/>
      </c>
      <c r="CP254" s="41" t="str">
        <f>IF($CM254="", "", COUNTIF($CM$11:$CM$3035, "&lt;"&amp;$CM254)+1+COUNTIF($CM$11:$CM254, $CM254)-1)</f>
        <v/>
      </c>
    </row>
    <row r="255" spans="1:94" x14ac:dyDescent="0.25">
      <c r="A255" s="40"/>
      <c r="B255" s="82" t="str">
        <f>IF($I255="", "", IFERROR(INDEX('Job Database'!$AE$11:$AE$3035, MATCH($I255, 'Job Database'!$X$11:$X$3035, 0)), ""))</f>
        <v/>
      </c>
      <c r="C255" s="69" t="str">
        <f>IF($I255="", "", IF(COUNTIF('Job Database'!$X$11:$X$3035, $I255)=0, $AC$5, $AC$4))</f>
        <v/>
      </c>
      <c r="D255" s="40"/>
      <c r="E255" s="85" t="str">
        <f>IF($I255="", "", IF(IFERROR(INDEX('Job Database'!$M$11:$M$3035, MATCH($I255, 'Job Database'!$X$11:$X$3035, 0)), "")="", "", IFERROR(INDEX('Job Database'!$M$11:$M$3035, MATCH($I255, 'Job Database'!$X$11:$X$3035, 0)), "")))</f>
        <v/>
      </c>
      <c r="F255" s="40"/>
      <c r="G255" s="88" t="str">
        <f t="shared" si="153"/>
        <v/>
      </c>
      <c r="H255" s="40"/>
      <c r="I255" s="24"/>
      <c r="J255" s="34"/>
      <c r="K255" s="106"/>
      <c r="L255" s="79"/>
      <c r="M255" s="34"/>
      <c r="N255" s="79"/>
      <c r="O255" s="31"/>
      <c r="P255" s="53"/>
      <c r="Q255" s="40"/>
      <c r="S255" s="41" t="str">
        <f t="shared" si="141"/>
        <v/>
      </c>
      <c r="T255" s="41" t="str">
        <f t="shared" si="142"/>
        <v/>
      </c>
      <c r="U255" s="41" t="str">
        <f t="shared" si="154"/>
        <v/>
      </c>
      <c r="W255" s="74" t="str">
        <f>IF('Job Database'!$X255="", "", 'Job Database'!$X255)</f>
        <v/>
      </c>
      <c r="Y255" s="41" t="str">
        <f>IF($W255="", "", IF(COUNTIF($I$11:$I$3035, $W255)&gt;0, "", MAX($Y$10:$Y254)+1))</f>
        <v/>
      </c>
      <c r="Z255" s="41">
        <v>245</v>
      </c>
      <c r="AA255" s="58" t="str">
        <f t="shared" si="155"/>
        <v/>
      </c>
      <c r="AC255" s="41" t="str">
        <f t="shared" si="143"/>
        <v/>
      </c>
      <c r="AE255" s="41" t="str">
        <f t="shared" si="156"/>
        <v/>
      </c>
      <c r="AJ255" s="154" t="str">
        <f t="shared" si="157"/>
        <v/>
      </c>
      <c r="AL255" s="120" t="str">
        <f t="shared" si="158"/>
        <v/>
      </c>
      <c r="AM255" s="104" t="str">
        <f t="shared" si="159"/>
        <v/>
      </c>
      <c r="AN255" s="104" t="str">
        <f t="shared" si="160"/>
        <v/>
      </c>
      <c r="AO255" s="104" t="str">
        <f t="shared" si="144"/>
        <v/>
      </c>
      <c r="AP255" s="104" t="str">
        <f t="shared" si="145"/>
        <v/>
      </c>
      <c r="AQ255" s="121" t="str">
        <f t="shared" si="161"/>
        <v/>
      </c>
      <c r="AS255" s="88" t="str">
        <f t="shared" si="146"/>
        <v/>
      </c>
      <c r="AT255" s="68" t="str">
        <f t="shared" si="162"/>
        <v/>
      </c>
      <c r="AU255" s="68" t="str">
        <f t="shared" si="163"/>
        <v/>
      </c>
      <c r="AV255" s="68" t="str">
        <f t="shared" si="164"/>
        <v/>
      </c>
      <c r="AW255" s="88" t="str">
        <f t="shared" si="147"/>
        <v/>
      </c>
      <c r="AZ255" s="88" t="str">
        <f t="shared" si="148"/>
        <v/>
      </c>
      <c r="BA255" s="68" t="str">
        <f t="shared" si="149"/>
        <v/>
      </c>
      <c r="BB255" s="68" t="str">
        <f t="shared" si="150"/>
        <v/>
      </c>
      <c r="BC255" s="68" t="str">
        <f t="shared" si="151"/>
        <v/>
      </c>
      <c r="BD255" s="69" t="str">
        <f t="shared" si="152"/>
        <v/>
      </c>
      <c r="BE255" s="69" t="str">
        <f t="shared" si="165"/>
        <v/>
      </c>
      <c r="BT255" s="138" t="str">
        <f t="shared" ca="1" si="166"/>
        <v/>
      </c>
      <c r="BU255" s="139" t="str">
        <f t="shared" ca="1" si="167"/>
        <v/>
      </c>
      <c r="BW255" s="138" t="str">
        <f t="shared" si="168"/>
        <v/>
      </c>
      <c r="BX255" s="104" t="str">
        <f t="shared" si="169"/>
        <v/>
      </c>
      <c r="BY255" s="139" t="str">
        <f t="shared" si="170"/>
        <v/>
      </c>
      <c r="CA255" s="138" t="str">
        <f t="shared" si="171"/>
        <v/>
      </c>
      <c r="CB255" s="104" t="str">
        <f t="shared" si="172"/>
        <v/>
      </c>
      <c r="CC255" s="139" t="str">
        <f t="shared" si="173"/>
        <v/>
      </c>
      <c r="CE255" s="162" t="str">
        <f t="shared" si="174"/>
        <v/>
      </c>
      <c r="CF255" s="163" t="str">
        <f t="shared" si="175"/>
        <v/>
      </c>
      <c r="CG255" s="164" t="str">
        <f t="shared" si="176"/>
        <v/>
      </c>
      <c r="CI255" s="162" t="str">
        <f t="shared" si="177"/>
        <v/>
      </c>
      <c r="CJ255" s="163" t="str">
        <f t="shared" si="180"/>
        <v/>
      </c>
      <c r="CK255" s="164" t="str">
        <f t="shared" si="181"/>
        <v/>
      </c>
      <c r="CM255" s="169" t="str">
        <f t="shared" si="178"/>
        <v/>
      </c>
      <c r="CN255" s="139" t="str">
        <f t="shared" si="179"/>
        <v/>
      </c>
      <c r="CP255" s="41" t="str">
        <f>IF($CM255="", "", COUNTIF($CM$11:$CM$3035, "&lt;"&amp;$CM255)+1+COUNTIF($CM$11:$CM255, $CM255)-1)</f>
        <v/>
      </c>
    </row>
    <row r="256" spans="1:94" x14ac:dyDescent="0.25">
      <c r="A256" s="40"/>
      <c r="B256" s="82" t="str">
        <f>IF($I256="", "", IFERROR(INDEX('Job Database'!$AE$11:$AE$3035, MATCH($I256, 'Job Database'!$X$11:$X$3035, 0)), ""))</f>
        <v/>
      </c>
      <c r="C256" s="69" t="str">
        <f>IF($I256="", "", IF(COUNTIF('Job Database'!$X$11:$X$3035, $I256)=0, $AC$5, $AC$4))</f>
        <v/>
      </c>
      <c r="D256" s="40"/>
      <c r="E256" s="85" t="str">
        <f>IF($I256="", "", IF(IFERROR(INDEX('Job Database'!$M$11:$M$3035, MATCH($I256, 'Job Database'!$X$11:$X$3035, 0)), "")="", "", IFERROR(INDEX('Job Database'!$M$11:$M$3035, MATCH($I256, 'Job Database'!$X$11:$X$3035, 0)), "")))</f>
        <v/>
      </c>
      <c r="F256" s="40"/>
      <c r="G256" s="88" t="str">
        <f t="shared" si="153"/>
        <v/>
      </c>
      <c r="H256" s="40"/>
      <c r="I256" s="24"/>
      <c r="J256" s="34"/>
      <c r="K256" s="106"/>
      <c r="L256" s="79"/>
      <c r="M256" s="34"/>
      <c r="N256" s="79"/>
      <c r="O256" s="31"/>
      <c r="P256" s="53"/>
      <c r="Q256" s="40"/>
      <c r="S256" s="41" t="str">
        <f t="shared" si="141"/>
        <v/>
      </c>
      <c r="T256" s="41" t="str">
        <f t="shared" si="142"/>
        <v/>
      </c>
      <c r="U256" s="41" t="str">
        <f t="shared" si="154"/>
        <v/>
      </c>
      <c r="W256" s="74" t="str">
        <f>IF('Job Database'!$X256="", "", 'Job Database'!$X256)</f>
        <v/>
      </c>
      <c r="Y256" s="41" t="str">
        <f>IF($W256="", "", IF(COUNTIF($I$11:$I$3035, $W256)&gt;0, "", MAX($Y$10:$Y255)+1))</f>
        <v/>
      </c>
      <c r="Z256" s="41">
        <v>246</v>
      </c>
      <c r="AA256" s="58" t="str">
        <f t="shared" si="155"/>
        <v/>
      </c>
      <c r="AC256" s="41" t="str">
        <f t="shared" si="143"/>
        <v/>
      </c>
      <c r="AE256" s="41" t="str">
        <f t="shared" si="156"/>
        <v/>
      </c>
      <c r="AJ256" s="154" t="str">
        <f t="shared" si="157"/>
        <v/>
      </c>
      <c r="AL256" s="120" t="str">
        <f t="shared" si="158"/>
        <v/>
      </c>
      <c r="AM256" s="104" t="str">
        <f t="shared" si="159"/>
        <v/>
      </c>
      <c r="AN256" s="104" t="str">
        <f t="shared" si="160"/>
        <v/>
      </c>
      <c r="AO256" s="104" t="str">
        <f t="shared" si="144"/>
        <v/>
      </c>
      <c r="AP256" s="104" t="str">
        <f t="shared" si="145"/>
        <v/>
      </c>
      <c r="AQ256" s="121" t="str">
        <f t="shared" si="161"/>
        <v/>
      </c>
      <c r="AS256" s="88" t="str">
        <f t="shared" si="146"/>
        <v/>
      </c>
      <c r="AT256" s="68" t="str">
        <f t="shared" si="162"/>
        <v/>
      </c>
      <c r="AU256" s="68" t="str">
        <f t="shared" si="163"/>
        <v/>
      </c>
      <c r="AV256" s="68" t="str">
        <f t="shared" si="164"/>
        <v/>
      </c>
      <c r="AW256" s="88" t="str">
        <f t="shared" si="147"/>
        <v/>
      </c>
      <c r="AZ256" s="88" t="str">
        <f t="shared" si="148"/>
        <v/>
      </c>
      <c r="BA256" s="68" t="str">
        <f t="shared" si="149"/>
        <v/>
      </c>
      <c r="BB256" s="68" t="str">
        <f t="shared" si="150"/>
        <v/>
      </c>
      <c r="BC256" s="68" t="str">
        <f t="shared" si="151"/>
        <v/>
      </c>
      <c r="BD256" s="69" t="str">
        <f t="shared" si="152"/>
        <v/>
      </c>
      <c r="BE256" s="69" t="str">
        <f t="shared" si="165"/>
        <v/>
      </c>
      <c r="BT256" s="138" t="str">
        <f t="shared" ca="1" si="166"/>
        <v/>
      </c>
      <c r="BU256" s="139" t="str">
        <f t="shared" ca="1" si="167"/>
        <v/>
      </c>
      <c r="BW256" s="138" t="str">
        <f t="shared" si="168"/>
        <v/>
      </c>
      <c r="BX256" s="104" t="str">
        <f t="shared" si="169"/>
        <v/>
      </c>
      <c r="BY256" s="139" t="str">
        <f t="shared" si="170"/>
        <v/>
      </c>
      <c r="CA256" s="138" t="str">
        <f t="shared" si="171"/>
        <v/>
      </c>
      <c r="CB256" s="104" t="str">
        <f t="shared" si="172"/>
        <v/>
      </c>
      <c r="CC256" s="139" t="str">
        <f t="shared" si="173"/>
        <v/>
      </c>
      <c r="CE256" s="162" t="str">
        <f t="shared" si="174"/>
        <v/>
      </c>
      <c r="CF256" s="163" t="str">
        <f t="shared" si="175"/>
        <v/>
      </c>
      <c r="CG256" s="164" t="str">
        <f t="shared" si="176"/>
        <v/>
      </c>
      <c r="CI256" s="162" t="str">
        <f t="shared" si="177"/>
        <v/>
      </c>
      <c r="CJ256" s="163" t="str">
        <f t="shared" si="180"/>
        <v/>
      </c>
      <c r="CK256" s="164" t="str">
        <f t="shared" si="181"/>
        <v/>
      </c>
      <c r="CM256" s="169" t="str">
        <f t="shared" si="178"/>
        <v/>
      </c>
      <c r="CN256" s="139" t="str">
        <f t="shared" si="179"/>
        <v/>
      </c>
      <c r="CP256" s="41" t="str">
        <f>IF($CM256="", "", COUNTIF($CM$11:$CM$3035, "&lt;"&amp;$CM256)+1+COUNTIF($CM$11:$CM256, $CM256)-1)</f>
        <v/>
      </c>
    </row>
    <row r="257" spans="1:94" x14ac:dyDescent="0.25">
      <c r="A257" s="40"/>
      <c r="B257" s="82" t="str">
        <f>IF($I257="", "", IFERROR(INDEX('Job Database'!$AE$11:$AE$3035, MATCH($I257, 'Job Database'!$X$11:$X$3035, 0)), ""))</f>
        <v/>
      </c>
      <c r="C257" s="69" t="str">
        <f>IF($I257="", "", IF(COUNTIF('Job Database'!$X$11:$X$3035, $I257)=0, $AC$5, $AC$4))</f>
        <v/>
      </c>
      <c r="D257" s="40"/>
      <c r="E257" s="85" t="str">
        <f>IF($I257="", "", IF(IFERROR(INDEX('Job Database'!$M$11:$M$3035, MATCH($I257, 'Job Database'!$X$11:$X$3035, 0)), "")="", "", IFERROR(INDEX('Job Database'!$M$11:$M$3035, MATCH($I257, 'Job Database'!$X$11:$X$3035, 0)), "")))</f>
        <v/>
      </c>
      <c r="F257" s="40"/>
      <c r="G257" s="88" t="str">
        <f t="shared" si="153"/>
        <v/>
      </c>
      <c r="H257" s="40"/>
      <c r="I257" s="24"/>
      <c r="J257" s="34"/>
      <c r="K257" s="106"/>
      <c r="L257" s="79"/>
      <c r="M257" s="34"/>
      <c r="N257" s="79"/>
      <c r="O257" s="31"/>
      <c r="P257" s="53"/>
      <c r="Q257" s="40"/>
      <c r="S257" s="41" t="str">
        <f t="shared" si="141"/>
        <v/>
      </c>
      <c r="T257" s="41" t="str">
        <f t="shared" si="142"/>
        <v/>
      </c>
      <c r="U257" s="41" t="str">
        <f t="shared" si="154"/>
        <v/>
      </c>
      <c r="W257" s="74" t="str">
        <f>IF('Job Database'!$X257="", "", 'Job Database'!$X257)</f>
        <v/>
      </c>
      <c r="Y257" s="41" t="str">
        <f>IF($W257="", "", IF(COUNTIF($I$11:$I$3035, $W257)&gt;0, "", MAX($Y$10:$Y256)+1))</f>
        <v/>
      </c>
      <c r="Z257" s="41">
        <v>247</v>
      </c>
      <c r="AA257" s="58" t="str">
        <f t="shared" si="155"/>
        <v/>
      </c>
      <c r="AC257" s="41" t="str">
        <f t="shared" si="143"/>
        <v/>
      </c>
      <c r="AE257" s="41" t="str">
        <f t="shared" si="156"/>
        <v/>
      </c>
      <c r="AJ257" s="154" t="str">
        <f t="shared" si="157"/>
        <v/>
      </c>
      <c r="AL257" s="120" t="str">
        <f t="shared" si="158"/>
        <v/>
      </c>
      <c r="AM257" s="104" t="str">
        <f t="shared" si="159"/>
        <v/>
      </c>
      <c r="AN257" s="104" t="str">
        <f t="shared" si="160"/>
        <v/>
      </c>
      <c r="AO257" s="104" t="str">
        <f t="shared" si="144"/>
        <v/>
      </c>
      <c r="AP257" s="104" t="str">
        <f t="shared" si="145"/>
        <v/>
      </c>
      <c r="AQ257" s="121" t="str">
        <f t="shared" si="161"/>
        <v/>
      </c>
      <c r="AS257" s="88" t="str">
        <f t="shared" si="146"/>
        <v/>
      </c>
      <c r="AT257" s="68" t="str">
        <f t="shared" si="162"/>
        <v/>
      </c>
      <c r="AU257" s="68" t="str">
        <f t="shared" si="163"/>
        <v/>
      </c>
      <c r="AV257" s="68" t="str">
        <f t="shared" si="164"/>
        <v/>
      </c>
      <c r="AW257" s="88" t="str">
        <f t="shared" si="147"/>
        <v/>
      </c>
      <c r="AZ257" s="88" t="str">
        <f t="shared" si="148"/>
        <v/>
      </c>
      <c r="BA257" s="68" t="str">
        <f t="shared" si="149"/>
        <v/>
      </c>
      <c r="BB257" s="68" t="str">
        <f t="shared" si="150"/>
        <v/>
      </c>
      <c r="BC257" s="68" t="str">
        <f t="shared" si="151"/>
        <v/>
      </c>
      <c r="BD257" s="69" t="str">
        <f t="shared" si="152"/>
        <v/>
      </c>
      <c r="BE257" s="69" t="str">
        <f t="shared" si="165"/>
        <v/>
      </c>
      <c r="BT257" s="138" t="str">
        <f t="shared" ca="1" si="166"/>
        <v/>
      </c>
      <c r="BU257" s="139" t="str">
        <f t="shared" ca="1" si="167"/>
        <v/>
      </c>
      <c r="BW257" s="138" t="str">
        <f t="shared" si="168"/>
        <v/>
      </c>
      <c r="BX257" s="104" t="str">
        <f t="shared" si="169"/>
        <v/>
      </c>
      <c r="BY257" s="139" t="str">
        <f t="shared" si="170"/>
        <v/>
      </c>
      <c r="CA257" s="138" t="str">
        <f t="shared" si="171"/>
        <v/>
      </c>
      <c r="CB257" s="104" t="str">
        <f t="shared" si="172"/>
        <v/>
      </c>
      <c r="CC257" s="139" t="str">
        <f t="shared" si="173"/>
        <v/>
      </c>
      <c r="CE257" s="162" t="str">
        <f t="shared" si="174"/>
        <v/>
      </c>
      <c r="CF257" s="163" t="str">
        <f t="shared" si="175"/>
        <v/>
      </c>
      <c r="CG257" s="164" t="str">
        <f t="shared" si="176"/>
        <v/>
      </c>
      <c r="CI257" s="162" t="str">
        <f t="shared" si="177"/>
        <v/>
      </c>
      <c r="CJ257" s="163" t="str">
        <f t="shared" si="180"/>
        <v/>
      </c>
      <c r="CK257" s="164" t="str">
        <f t="shared" si="181"/>
        <v/>
      </c>
      <c r="CM257" s="169" t="str">
        <f t="shared" si="178"/>
        <v/>
      </c>
      <c r="CN257" s="139" t="str">
        <f t="shared" si="179"/>
        <v/>
      </c>
      <c r="CP257" s="41" t="str">
        <f>IF($CM257="", "", COUNTIF($CM$11:$CM$3035, "&lt;"&amp;$CM257)+1+COUNTIF($CM$11:$CM257, $CM257)-1)</f>
        <v/>
      </c>
    </row>
    <row r="258" spans="1:94" x14ac:dyDescent="0.25">
      <c r="A258" s="40"/>
      <c r="B258" s="82" t="str">
        <f>IF($I258="", "", IFERROR(INDEX('Job Database'!$AE$11:$AE$3035, MATCH($I258, 'Job Database'!$X$11:$X$3035, 0)), ""))</f>
        <v/>
      </c>
      <c r="C258" s="69" t="str">
        <f>IF($I258="", "", IF(COUNTIF('Job Database'!$X$11:$X$3035, $I258)=0, $AC$5, $AC$4))</f>
        <v/>
      </c>
      <c r="D258" s="40"/>
      <c r="E258" s="85" t="str">
        <f>IF($I258="", "", IF(IFERROR(INDEX('Job Database'!$M$11:$M$3035, MATCH($I258, 'Job Database'!$X$11:$X$3035, 0)), "")="", "", IFERROR(INDEX('Job Database'!$M$11:$M$3035, MATCH($I258, 'Job Database'!$X$11:$X$3035, 0)), "")))</f>
        <v/>
      </c>
      <c r="F258" s="40"/>
      <c r="G258" s="88" t="str">
        <f t="shared" si="153"/>
        <v/>
      </c>
      <c r="H258" s="40"/>
      <c r="I258" s="24"/>
      <c r="J258" s="34"/>
      <c r="K258" s="106"/>
      <c r="L258" s="79"/>
      <c r="M258" s="34"/>
      <c r="N258" s="79"/>
      <c r="O258" s="31"/>
      <c r="P258" s="53"/>
      <c r="Q258" s="40"/>
      <c r="S258" s="41" t="str">
        <f t="shared" si="141"/>
        <v/>
      </c>
      <c r="T258" s="41" t="str">
        <f t="shared" si="142"/>
        <v/>
      </c>
      <c r="U258" s="41" t="str">
        <f t="shared" si="154"/>
        <v/>
      </c>
      <c r="W258" s="74" t="str">
        <f>IF('Job Database'!$X258="", "", 'Job Database'!$X258)</f>
        <v/>
      </c>
      <c r="Y258" s="41" t="str">
        <f>IF($W258="", "", IF(COUNTIF($I$11:$I$3035, $W258)&gt;0, "", MAX($Y$10:$Y257)+1))</f>
        <v/>
      </c>
      <c r="Z258" s="41">
        <v>248</v>
      </c>
      <c r="AA258" s="58" t="str">
        <f t="shared" si="155"/>
        <v/>
      </c>
      <c r="AC258" s="41" t="str">
        <f t="shared" si="143"/>
        <v/>
      </c>
      <c r="AE258" s="41" t="str">
        <f t="shared" si="156"/>
        <v/>
      </c>
      <c r="AJ258" s="154" t="str">
        <f t="shared" si="157"/>
        <v/>
      </c>
      <c r="AL258" s="120" t="str">
        <f t="shared" si="158"/>
        <v/>
      </c>
      <c r="AM258" s="104" t="str">
        <f t="shared" si="159"/>
        <v/>
      </c>
      <c r="AN258" s="104" t="str">
        <f t="shared" si="160"/>
        <v/>
      </c>
      <c r="AO258" s="104" t="str">
        <f t="shared" si="144"/>
        <v/>
      </c>
      <c r="AP258" s="104" t="str">
        <f t="shared" si="145"/>
        <v/>
      </c>
      <c r="AQ258" s="121" t="str">
        <f t="shared" si="161"/>
        <v/>
      </c>
      <c r="AS258" s="88" t="str">
        <f t="shared" si="146"/>
        <v/>
      </c>
      <c r="AT258" s="68" t="str">
        <f t="shared" si="162"/>
        <v/>
      </c>
      <c r="AU258" s="68" t="str">
        <f t="shared" si="163"/>
        <v/>
      </c>
      <c r="AV258" s="68" t="str">
        <f t="shared" si="164"/>
        <v/>
      </c>
      <c r="AW258" s="88" t="str">
        <f t="shared" si="147"/>
        <v/>
      </c>
      <c r="AZ258" s="88" t="str">
        <f t="shared" si="148"/>
        <v/>
      </c>
      <c r="BA258" s="68" t="str">
        <f t="shared" si="149"/>
        <v/>
      </c>
      <c r="BB258" s="68" t="str">
        <f t="shared" si="150"/>
        <v/>
      </c>
      <c r="BC258" s="68" t="str">
        <f t="shared" si="151"/>
        <v/>
      </c>
      <c r="BD258" s="69" t="str">
        <f t="shared" si="152"/>
        <v/>
      </c>
      <c r="BE258" s="69" t="str">
        <f t="shared" si="165"/>
        <v/>
      </c>
      <c r="BT258" s="138" t="str">
        <f t="shared" ca="1" si="166"/>
        <v/>
      </c>
      <c r="BU258" s="139" t="str">
        <f t="shared" ca="1" si="167"/>
        <v/>
      </c>
      <c r="BW258" s="138" t="str">
        <f t="shared" si="168"/>
        <v/>
      </c>
      <c r="BX258" s="104" t="str">
        <f t="shared" si="169"/>
        <v/>
      </c>
      <c r="BY258" s="139" t="str">
        <f t="shared" si="170"/>
        <v/>
      </c>
      <c r="CA258" s="138" t="str">
        <f t="shared" si="171"/>
        <v/>
      </c>
      <c r="CB258" s="104" t="str">
        <f t="shared" si="172"/>
        <v/>
      </c>
      <c r="CC258" s="139" t="str">
        <f t="shared" si="173"/>
        <v/>
      </c>
      <c r="CE258" s="162" t="str">
        <f t="shared" si="174"/>
        <v/>
      </c>
      <c r="CF258" s="163" t="str">
        <f t="shared" si="175"/>
        <v/>
      </c>
      <c r="CG258" s="164" t="str">
        <f t="shared" si="176"/>
        <v/>
      </c>
      <c r="CI258" s="162" t="str">
        <f t="shared" si="177"/>
        <v/>
      </c>
      <c r="CJ258" s="163" t="str">
        <f t="shared" si="180"/>
        <v/>
      </c>
      <c r="CK258" s="164" t="str">
        <f t="shared" si="181"/>
        <v/>
      </c>
      <c r="CM258" s="169" t="str">
        <f t="shared" si="178"/>
        <v/>
      </c>
      <c r="CN258" s="139" t="str">
        <f t="shared" si="179"/>
        <v/>
      </c>
      <c r="CP258" s="41" t="str">
        <f>IF($CM258="", "", COUNTIF($CM$11:$CM$3035, "&lt;"&amp;$CM258)+1+COUNTIF($CM$11:$CM258, $CM258)-1)</f>
        <v/>
      </c>
    </row>
    <row r="259" spans="1:94" x14ac:dyDescent="0.25">
      <c r="A259" s="40"/>
      <c r="B259" s="82" t="str">
        <f>IF($I259="", "", IFERROR(INDEX('Job Database'!$AE$11:$AE$3035, MATCH($I259, 'Job Database'!$X$11:$X$3035, 0)), ""))</f>
        <v/>
      </c>
      <c r="C259" s="69" t="str">
        <f>IF($I259="", "", IF(COUNTIF('Job Database'!$X$11:$X$3035, $I259)=0, $AC$5, $AC$4))</f>
        <v/>
      </c>
      <c r="D259" s="40"/>
      <c r="E259" s="85" t="str">
        <f>IF($I259="", "", IF(IFERROR(INDEX('Job Database'!$M$11:$M$3035, MATCH($I259, 'Job Database'!$X$11:$X$3035, 0)), "")="", "", IFERROR(INDEX('Job Database'!$M$11:$M$3035, MATCH($I259, 'Job Database'!$X$11:$X$3035, 0)), "")))</f>
        <v/>
      </c>
      <c r="F259" s="40"/>
      <c r="G259" s="88" t="str">
        <f t="shared" si="153"/>
        <v/>
      </c>
      <c r="H259" s="40"/>
      <c r="I259" s="24"/>
      <c r="J259" s="34"/>
      <c r="K259" s="106"/>
      <c r="L259" s="79"/>
      <c r="M259" s="34"/>
      <c r="N259" s="79"/>
      <c r="O259" s="31"/>
      <c r="P259" s="53"/>
      <c r="Q259" s="40"/>
      <c r="S259" s="41" t="str">
        <f t="shared" si="141"/>
        <v/>
      </c>
      <c r="T259" s="41" t="str">
        <f t="shared" si="142"/>
        <v/>
      </c>
      <c r="U259" s="41" t="str">
        <f t="shared" si="154"/>
        <v/>
      </c>
      <c r="W259" s="74" t="str">
        <f>IF('Job Database'!$X259="", "", 'Job Database'!$X259)</f>
        <v/>
      </c>
      <c r="Y259" s="41" t="str">
        <f>IF($W259="", "", IF(COUNTIF($I$11:$I$3035, $W259)&gt;0, "", MAX($Y$10:$Y258)+1))</f>
        <v/>
      </c>
      <c r="Z259" s="41">
        <v>249</v>
      </c>
      <c r="AA259" s="58" t="str">
        <f t="shared" si="155"/>
        <v/>
      </c>
      <c r="AC259" s="41" t="str">
        <f t="shared" si="143"/>
        <v/>
      </c>
      <c r="AE259" s="41" t="str">
        <f t="shared" si="156"/>
        <v/>
      </c>
      <c r="AJ259" s="154" t="str">
        <f t="shared" si="157"/>
        <v/>
      </c>
      <c r="AL259" s="120" t="str">
        <f t="shared" si="158"/>
        <v/>
      </c>
      <c r="AM259" s="104" t="str">
        <f t="shared" si="159"/>
        <v/>
      </c>
      <c r="AN259" s="104" t="str">
        <f t="shared" si="160"/>
        <v/>
      </c>
      <c r="AO259" s="104" t="str">
        <f t="shared" si="144"/>
        <v/>
      </c>
      <c r="AP259" s="104" t="str">
        <f t="shared" si="145"/>
        <v/>
      </c>
      <c r="AQ259" s="121" t="str">
        <f t="shared" si="161"/>
        <v/>
      </c>
      <c r="AS259" s="88" t="str">
        <f t="shared" si="146"/>
        <v/>
      </c>
      <c r="AT259" s="68" t="str">
        <f t="shared" si="162"/>
        <v/>
      </c>
      <c r="AU259" s="68" t="str">
        <f t="shared" si="163"/>
        <v/>
      </c>
      <c r="AV259" s="68" t="str">
        <f t="shared" si="164"/>
        <v/>
      </c>
      <c r="AW259" s="88" t="str">
        <f t="shared" si="147"/>
        <v/>
      </c>
      <c r="AZ259" s="88" t="str">
        <f t="shared" si="148"/>
        <v/>
      </c>
      <c r="BA259" s="68" t="str">
        <f t="shared" si="149"/>
        <v/>
      </c>
      <c r="BB259" s="68" t="str">
        <f t="shared" si="150"/>
        <v/>
      </c>
      <c r="BC259" s="68" t="str">
        <f t="shared" si="151"/>
        <v/>
      </c>
      <c r="BD259" s="69" t="str">
        <f t="shared" si="152"/>
        <v/>
      </c>
      <c r="BE259" s="69" t="str">
        <f t="shared" si="165"/>
        <v/>
      </c>
      <c r="BT259" s="138" t="str">
        <f t="shared" ca="1" si="166"/>
        <v/>
      </c>
      <c r="BU259" s="139" t="str">
        <f t="shared" ca="1" si="167"/>
        <v/>
      </c>
      <c r="BW259" s="138" t="str">
        <f t="shared" si="168"/>
        <v/>
      </c>
      <c r="BX259" s="104" t="str">
        <f t="shared" si="169"/>
        <v/>
      </c>
      <c r="BY259" s="139" t="str">
        <f t="shared" si="170"/>
        <v/>
      </c>
      <c r="CA259" s="138" t="str">
        <f t="shared" si="171"/>
        <v/>
      </c>
      <c r="CB259" s="104" t="str">
        <f t="shared" si="172"/>
        <v/>
      </c>
      <c r="CC259" s="139" t="str">
        <f t="shared" si="173"/>
        <v/>
      </c>
      <c r="CE259" s="162" t="str">
        <f t="shared" si="174"/>
        <v/>
      </c>
      <c r="CF259" s="163" t="str">
        <f t="shared" si="175"/>
        <v/>
      </c>
      <c r="CG259" s="164" t="str">
        <f t="shared" si="176"/>
        <v/>
      </c>
      <c r="CI259" s="162" t="str">
        <f t="shared" si="177"/>
        <v/>
      </c>
      <c r="CJ259" s="163" t="str">
        <f t="shared" si="180"/>
        <v/>
      </c>
      <c r="CK259" s="164" t="str">
        <f t="shared" si="181"/>
        <v/>
      </c>
      <c r="CM259" s="169" t="str">
        <f t="shared" si="178"/>
        <v/>
      </c>
      <c r="CN259" s="139" t="str">
        <f t="shared" si="179"/>
        <v/>
      </c>
      <c r="CP259" s="41" t="str">
        <f>IF($CM259="", "", COUNTIF($CM$11:$CM$3035, "&lt;"&amp;$CM259)+1+COUNTIF($CM$11:$CM259, $CM259)-1)</f>
        <v/>
      </c>
    </row>
    <row r="260" spans="1:94" x14ac:dyDescent="0.25">
      <c r="A260" s="40"/>
      <c r="B260" s="82" t="str">
        <f>IF($I260="", "", IFERROR(INDEX('Job Database'!$AE$11:$AE$3035, MATCH($I260, 'Job Database'!$X$11:$X$3035, 0)), ""))</f>
        <v/>
      </c>
      <c r="C260" s="69" t="str">
        <f>IF($I260="", "", IF(COUNTIF('Job Database'!$X$11:$X$3035, $I260)=0, $AC$5, $AC$4))</f>
        <v/>
      </c>
      <c r="D260" s="40"/>
      <c r="E260" s="85" t="str">
        <f>IF($I260="", "", IF(IFERROR(INDEX('Job Database'!$M$11:$M$3035, MATCH($I260, 'Job Database'!$X$11:$X$3035, 0)), "")="", "", IFERROR(INDEX('Job Database'!$M$11:$M$3035, MATCH($I260, 'Job Database'!$X$11:$X$3035, 0)), "")))</f>
        <v/>
      </c>
      <c r="F260" s="40"/>
      <c r="G260" s="88" t="str">
        <f t="shared" si="153"/>
        <v/>
      </c>
      <c r="H260" s="40"/>
      <c r="I260" s="24"/>
      <c r="J260" s="34"/>
      <c r="K260" s="106"/>
      <c r="L260" s="79"/>
      <c r="M260" s="34"/>
      <c r="N260" s="79"/>
      <c r="O260" s="31"/>
      <c r="P260" s="53"/>
      <c r="Q260" s="40"/>
      <c r="S260" s="41" t="str">
        <f t="shared" si="141"/>
        <v/>
      </c>
      <c r="T260" s="41" t="str">
        <f t="shared" si="142"/>
        <v/>
      </c>
      <c r="U260" s="41" t="str">
        <f t="shared" si="154"/>
        <v/>
      </c>
      <c r="W260" s="74" t="str">
        <f>IF('Job Database'!$X260="", "", 'Job Database'!$X260)</f>
        <v/>
      </c>
      <c r="Y260" s="41" t="str">
        <f>IF($W260="", "", IF(COUNTIF($I$11:$I$3035, $W260)&gt;0, "", MAX($Y$10:$Y259)+1))</f>
        <v/>
      </c>
      <c r="Z260" s="41">
        <v>250</v>
      </c>
      <c r="AA260" s="58" t="str">
        <f t="shared" si="155"/>
        <v/>
      </c>
      <c r="AC260" s="41" t="str">
        <f t="shared" si="143"/>
        <v/>
      </c>
      <c r="AE260" s="41" t="str">
        <f t="shared" si="156"/>
        <v/>
      </c>
      <c r="AJ260" s="154" t="str">
        <f t="shared" si="157"/>
        <v/>
      </c>
      <c r="AL260" s="120" t="str">
        <f t="shared" si="158"/>
        <v/>
      </c>
      <c r="AM260" s="104" t="str">
        <f t="shared" si="159"/>
        <v/>
      </c>
      <c r="AN260" s="104" t="str">
        <f t="shared" si="160"/>
        <v/>
      </c>
      <c r="AO260" s="104" t="str">
        <f t="shared" si="144"/>
        <v/>
      </c>
      <c r="AP260" s="104" t="str">
        <f t="shared" si="145"/>
        <v/>
      </c>
      <c r="AQ260" s="121" t="str">
        <f t="shared" si="161"/>
        <v/>
      </c>
      <c r="AS260" s="88" t="str">
        <f t="shared" si="146"/>
        <v/>
      </c>
      <c r="AT260" s="68" t="str">
        <f t="shared" si="162"/>
        <v/>
      </c>
      <c r="AU260" s="68" t="str">
        <f t="shared" si="163"/>
        <v/>
      </c>
      <c r="AV260" s="68" t="str">
        <f t="shared" si="164"/>
        <v/>
      </c>
      <c r="AW260" s="88" t="str">
        <f t="shared" si="147"/>
        <v/>
      </c>
      <c r="AZ260" s="88" t="str">
        <f t="shared" si="148"/>
        <v/>
      </c>
      <c r="BA260" s="68" t="str">
        <f t="shared" si="149"/>
        <v/>
      </c>
      <c r="BB260" s="68" t="str">
        <f t="shared" si="150"/>
        <v/>
      </c>
      <c r="BC260" s="68" t="str">
        <f t="shared" si="151"/>
        <v/>
      </c>
      <c r="BD260" s="69" t="str">
        <f t="shared" si="152"/>
        <v/>
      </c>
      <c r="BE260" s="69" t="str">
        <f t="shared" si="165"/>
        <v/>
      </c>
      <c r="BT260" s="138" t="str">
        <f t="shared" ca="1" si="166"/>
        <v/>
      </c>
      <c r="BU260" s="139" t="str">
        <f t="shared" ca="1" si="167"/>
        <v/>
      </c>
      <c r="BW260" s="138" t="str">
        <f t="shared" si="168"/>
        <v/>
      </c>
      <c r="BX260" s="104" t="str">
        <f t="shared" si="169"/>
        <v/>
      </c>
      <c r="BY260" s="139" t="str">
        <f t="shared" si="170"/>
        <v/>
      </c>
      <c r="CA260" s="138" t="str">
        <f t="shared" si="171"/>
        <v/>
      </c>
      <c r="CB260" s="104" t="str">
        <f t="shared" si="172"/>
        <v/>
      </c>
      <c r="CC260" s="139" t="str">
        <f t="shared" si="173"/>
        <v/>
      </c>
      <c r="CE260" s="162" t="str">
        <f t="shared" si="174"/>
        <v/>
      </c>
      <c r="CF260" s="163" t="str">
        <f t="shared" si="175"/>
        <v/>
      </c>
      <c r="CG260" s="164" t="str">
        <f t="shared" si="176"/>
        <v/>
      </c>
      <c r="CI260" s="162" t="str">
        <f t="shared" si="177"/>
        <v/>
      </c>
      <c r="CJ260" s="163" t="str">
        <f t="shared" si="180"/>
        <v/>
      </c>
      <c r="CK260" s="164" t="str">
        <f t="shared" si="181"/>
        <v/>
      </c>
      <c r="CM260" s="169" t="str">
        <f t="shared" si="178"/>
        <v/>
      </c>
      <c r="CN260" s="139" t="str">
        <f t="shared" si="179"/>
        <v/>
      </c>
      <c r="CP260" s="41" t="str">
        <f>IF($CM260="", "", COUNTIF($CM$11:$CM$3035, "&lt;"&amp;$CM260)+1+COUNTIF($CM$11:$CM260, $CM260)-1)</f>
        <v/>
      </c>
    </row>
    <row r="261" spans="1:94" x14ac:dyDescent="0.25">
      <c r="A261" s="40"/>
      <c r="B261" s="82" t="str">
        <f>IF($I261="", "", IFERROR(INDEX('Job Database'!$AE$11:$AE$3035, MATCH($I261, 'Job Database'!$X$11:$X$3035, 0)), ""))</f>
        <v/>
      </c>
      <c r="C261" s="69" t="str">
        <f>IF($I261="", "", IF(COUNTIF('Job Database'!$X$11:$X$3035, $I261)=0, $AC$5, $AC$4))</f>
        <v/>
      </c>
      <c r="D261" s="40"/>
      <c r="E261" s="85" t="str">
        <f>IF($I261="", "", IF(IFERROR(INDEX('Job Database'!$M$11:$M$3035, MATCH($I261, 'Job Database'!$X$11:$X$3035, 0)), "")="", "", IFERROR(INDEX('Job Database'!$M$11:$M$3035, MATCH($I261, 'Job Database'!$X$11:$X$3035, 0)), "")))</f>
        <v/>
      </c>
      <c r="F261" s="40"/>
      <c r="G261" s="88" t="str">
        <f t="shared" si="153"/>
        <v/>
      </c>
      <c r="H261" s="40"/>
      <c r="I261" s="24"/>
      <c r="J261" s="34"/>
      <c r="K261" s="106"/>
      <c r="L261" s="79"/>
      <c r="M261" s="34"/>
      <c r="N261" s="79"/>
      <c r="O261" s="31"/>
      <c r="P261" s="53"/>
      <c r="Q261" s="40"/>
      <c r="S261" s="41" t="str">
        <f t="shared" si="141"/>
        <v/>
      </c>
      <c r="T261" s="41" t="str">
        <f t="shared" si="142"/>
        <v/>
      </c>
      <c r="U261" s="41" t="str">
        <f t="shared" si="154"/>
        <v/>
      </c>
      <c r="W261" s="74" t="str">
        <f>IF('Job Database'!$X261="", "", 'Job Database'!$X261)</f>
        <v/>
      </c>
      <c r="Y261" s="41" t="str">
        <f>IF($W261="", "", IF(COUNTIF($I$11:$I$3035, $W261)&gt;0, "", MAX($Y$10:$Y260)+1))</f>
        <v/>
      </c>
      <c r="Z261" s="41">
        <v>251</v>
      </c>
      <c r="AA261" s="58" t="str">
        <f t="shared" si="155"/>
        <v/>
      </c>
      <c r="AC261" s="41" t="str">
        <f t="shared" si="143"/>
        <v/>
      </c>
      <c r="AE261" s="41" t="str">
        <f t="shared" si="156"/>
        <v/>
      </c>
      <c r="AJ261" s="154" t="str">
        <f t="shared" si="157"/>
        <v/>
      </c>
      <c r="AL261" s="120" t="str">
        <f t="shared" si="158"/>
        <v/>
      </c>
      <c r="AM261" s="104" t="str">
        <f t="shared" si="159"/>
        <v/>
      </c>
      <c r="AN261" s="104" t="str">
        <f t="shared" si="160"/>
        <v/>
      </c>
      <c r="AO261" s="104" t="str">
        <f t="shared" si="144"/>
        <v/>
      </c>
      <c r="AP261" s="104" t="str">
        <f t="shared" si="145"/>
        <v/>
      </c>
      <c r="AQ261" s="121" t="str">
        <f t="shared" si="161"/>
        <v/>
      </c>
      <c r="AS261" s="88" t="str">
        <f t="shared" si="146"/>
        <v/>
      </c>
      <c r="AT261" s="68" t="str">
        <f t="shared" si="162"/>
        <v/>
      </c>
      <c r="AU261" s="68" t="str">
        <f t="shared" si="163"/>
        <v/>
      </c>
      <c r="AV261" s="68" t="str">
        <f t="shared" si="164"/>
        <v/>
      </c>
      <c r="AW261" s="88" t="str">
        <f t="shared" si="147"/>
        <v/>
      </c>
      <c r="AZ261" s="88" t="str">
        <f t="shared" si="148"/>
        <v/>
      </c>
      <c r="BA261" s="68" t="str">
        <f t="shared" si="149"/>
        <v/>
      </c>
      <c r="BB261" s="68" t="str">
        <f t="shared" si="150"/>
        <v/>
      </c>
      <c r="BC261" s="68" t="str">
        <f t="shared" si="151"/>
        <v/>
      </c>
      <c r="BD261" s="69" t="str">
        <f t="shared" si="152"/>
        <v/>
      </c>
      <c r="BE261" s="69" t="str">
        <f t="shared" si="165"/>
        <v/>
      </c>
      <c r="BT261" s="138" t="str">
        <f t="shared" ca="1" si="166"/>
        <v/>
      </c>
      <c r="BU261" s="139" t="str">
        <f t="shared" ca="1" si="167"/>
        <v/>
      </c>
      <c r="BW261" s="138" t="str">
        <f t="shared" si="168"/>
        <v/>
      </c>
      <c r="BX261" s="104" t="str">
        <f t="shared" si="169"/>
        <v/>
      </c>
      <c r="BY261" s="139" t="str">
        <f t="shared" si="170"/>
        <v/>
      </c>
      <c r="CA261" s="138" t="str">
        <f t="shared" si="171"/>
        <v/>
      </c>
      <c r="CB261" s="104" t="str">
        <f t="shared" si="172"/>
        <v/>
      </c>
      <c r="CC261" s="139" t="str">
        <f t="shared" si="173"/>
        <v/>
      </c>
      <c r="CE261" s="162" t="str">
        <f t="shared" si="174"/>
        <v/>
      </c>
      <c r="CF261" s="163" t="str">
        <f t="shared" si="175"/>
        <v/>
      </c>
      <c r="CG261" s="164" t="str">
        <f t="shared" si="176"/>
        <v/>
      </c>
      <c r="CI261" s="162" t="str">
        <f t="shared" si="177"/>
        <v/>
      </c>
      <c r="CJ261" s="163" t="str">
        <f t="shared" si="180"/>
        <v/>
      </c>
      <c r="CK261" s="164" t="str">
        <f t="shared" si="181"/>
        <v/>
      </c>
      <c r="CM261" s="169" t="str">
        <f t="shared" si="178"/>
        <v/>
      </c>
      <c r="CN261" s="139" t="str">
        <f t="shared" si="179"/>
        <v/>
      </c>
      <c r="CP261" s="41" t="str">
        <f>IF($CM261="", "", COUNTIF($CM$11:$CM$3035, "&lt;"&amp;$CM261)+1+COUNTIF($CM$11:$CM261, $CM261)-1)</f>
        <v/>
      </c>
    </row>
    <row r="262" spans="1:94" x14ac:dyDescent="0.25">
      <c r="A262" s="40"/>
      <c r="B262" s="82" t="str">
        <f>IF($I262="", "", IFERROR(INDEX('Job Database'!$AE$11:$AE$3035, MATCH($I262, 'Job Database'!$X$11:$X$3035, 0)), ""))</f>
        <v/>
      </c>
      <c r="C262" s="69" t="str">
        <f>IF($I262="", "", IF(COUNTIF('Job Database'!$X$11:$X$3035, $I262)=0, $AC$5, $AC$4))</f>
        <v/>
      </c>
      <c r="D262" s="40"/>
      <c r="E262" s="85" t="str">
        <f>IF($I262="", "", IF(IFERROR(INDEX('Job Database'!$M$11:$M$3035, MATCH($I262, 'Job Database'!$X$11:$X$3035, 0)), "")="", "", IFERROR(INDEX('Job Database'!$M$11:$M$3035, MATCH($I262, 'Job Database'!$X$11:$X$3035, 0)), "")))</f>
        <v/>
      </c>
      <c r="F262" s="40"/>
      <c r="G262" s="88" t="str">
        <f t="shared" si="153"/>
        <v/>
      </c>
      <c r="H262" s="40"/>
      <c r="I262" s="24"/>
      <c r="J262" s="34"/>
      <c r="K262" s="106"/>
      <c r="L262" s="79"/>
      <c r="M262" s="34"/>
      <c r="N262" s="79"/>
      <c r="O262" s="31"/>
      <c r="P262" s="53"/>
      <c r="Q262" s="40"/>
      <c r="S262" s="41" t="str">
        <f t="shared" si="141"/>
        <v/>
      </c>
      <c r="T262" s="41" t="str">
        <f t="shared" si="142"/>
        <v/>
      </c>
      <c r="U262" s="41" t="str">
        <f t="shared" si="154"/>
        <v/>
      </c>
      <c r="W262" s="74" t="str">
        <f>IF('Job Database'!$X262="", "", 'Job Database'!$X262)</f>
        <v/>
      </c>
      <c r="Y262" s="41" t="str">
        <f>IF($W262="", "", IF(COUNTIF($I$11:$I$3035, $W262)&gt;0, "", MAX($Y$10:$Y261)+1))</f>
        <v/>
      </c>
      <c r="Z262" s="41">
        <v>252</v>
      </c>
      <c r="AA262" s="58" t="str">
        <f t="shared" si="155"/>
        <v/>
      </c>
      <c r="AC262" s="41" t="str">
        <f t="shared" si="143"/>
        <v/>
      </c>
      <c r="AE262" s="41" t="str">
        <f t="shared" si="156"/>
        <v/>
      </c>
      <c r="AJ262" s="154" t="str">
        <f t="shared" si="157"/>
        <v/>
      </c>
      <c r="AL262" s="120" t="str">
        <f t="shared" si="158"/>
        <v/>
      </c>
      <c r="AM262" s="104" t="str">
        <f t="shared" si="159"/>
        <v/>
      </c>
      <c r="AN262" s="104" t="str">
        <f t="shared" si="160"/>
        <v/>
      </c>
      <c r="AO262" s="104" t="str">
        <f t="shared" si="144"/>
        <v/>
      </c>
      <c r="AP262" s="104" t="str">
        <f t="shared" si="145"/>
        <v/>
      </c>
      <c r="AQ262" s="121" t="str">
        <f t="shared" si="161"/>
        <v/>
      </c>
      <c r="AS262" s="88" t="str">
        <f t="shared" si="146"/>
        <v/>
      </c>
      <c r="AT262" s="68" t="str">
        <f t="shared" si="162"/>
        <v/>
      </c>
      <c r="AU262" s="68" t="str">
        <f t="shared" si="163"/>
        <v/>
      </c>
      <c r="AV262" s="68" t="str">
        <f t="shared" si="164"/>
        <v/>
      </c>
      <c r="AW262" s="88" t="str">
        <f t="shared" si="147"/>
        <v/>
      </c>
      <c r="AZ262" s="88" t="str">
        <f t="shared" si="148"/>
        <v/>
      </c>
      <c r="BA262" s="68" t="str">
        <f t="shared" si="149"/>
        <v/>
      </c>
      <c r="BB262" s="68" t="str">
        <f t="shared" si="150"/>
        <v/>
      </c>
      <c r="BC262" s="68" t="str">
        <f t="shared" si="151"/>
        <v/>
      </c>
      <c r="BD262" s="69" t="str">
        <f t="shared" si="152"/>
        <v/>
      </c>
      <c r="BE262" s="69" t="str">
        <f t="shared" si="165"/>
        <v/>
      </c>
      <c r="BT262" s="138" t="str">
        <f t="shared" ca="1" si="166"/>
        <v/>
      </c>
      <c r="BU262" s="139" t="str">
        <f t="shared" ca="1" si="167"/>
        <v/>
      </c>
      <c r="BW262" s="138" t="str">
        <f t="shared" si="168"/>
        <v/>
      </c>
      <c r="BX262" s="104" t="str">
        <f t="shared" si="169"/>
        <v/>
      </c>
      <c r="BY262" s="139" t="str">
        <f t="shared" si="170"/>
        <v/>
      </c>
      <c r="CA262" s="138" t="str">
        <f t="shared" si="171"/>
        <v/>
      </c>
      <c r="CB262" s="104" t="str">
        <f t="shared" si="172"/>
        <v/>
      </c>
      <c r="CC262" s="139" t="str">
        <f t="shared" si="173"/>
        <v/>
      </c>
      <c r="CE262" s="162" t="str">
        <f t="shared" si="174"/>
        <v/>
      </c>
      <c r="CF262" s="163" t="str">
        <f t="shared" si="175"/>
        <v/>
      </c>
      <c r="CG262" s="164" t="str">
        <f t="shared" si="176"/>
        <v/>
      </c>
      <c r="CI262" s="162" t="str">
        <f t="shared" si="177"/>
        <v/>
      </c>
      <c r="CJ262" s="163" t="str">
        <f t="shared" si="180"/>
        <v/>
      </c>
      <c r="CK262" s="164" t="str">
        <f t="shared" si="181"/>
        <v/>
      </c>
      <c r="CM262" s="169" t="str">
        <f t="shared" si="178"/>
        <v/>
      </c>
      <c r="CN262" s="139" t="str">
        <f t="shared" si="179"/>
        <v/>
      </c>
      <c r="CP262" s="41" t="str">
        <f>IF($CM262="", "", COUNTIF($CM$11:$CM$3035, "&lt;"&amp;$CM262)+1+COUNTIF($CM$11:$CM262, $CM262)-1)</f>
        <v/>
      </c>
    </row>
    <row r="263" spans="1:94" x14ac:dyDescent="0.25">
      <c r="A263" s="40"/>
      <c r="B263" s="82" t="str">
        <f>IF($I263="", "", IFERROR(INDEX('Job Database'!$AE$11:$AE$3035, MATCH($I263, 'Job Database'!$X$11:$X$3035, 0)), ""))</f>
        <v/>
      </c>
      <c r="C263" s="69" t="str">
        <f>IF($I263="", "", IF(COUNTIF('Job Database'!$X$11:$X$3035, $I263)=0, $AC$5, $AC$4))</f>
        <v/>
      </c>
      <c r="D263" s="40"/>
      <c r="E263" s="85" t="str">
        <f>IF($I263="", "", IF(IFERROR(INDEX('Job Database'!$M$11:$M$3035, MATCH($I263, 'Job Database'!$X$11:$X$3035, 0)), "")="", "", IFERROR(INDEX('Job Database'!$M$11:$M$3035, MATCH($I263, 'Job Database'!$X$11:$X$3035, 0)), "")))</f>
        <v/>
      </c>
      <c r="F263" s="40"/>
      <c r="G263" s="88" t="str">
        <f t="shared" si="153"/>
        <v/>
      </c>
      <c r="H263" s="40"/>
      <c r="I263" s="24"/>
      <c r="J263" s="34"/>
      <c r="K263" s="106"/>
      <c r="L263" s="79"/>
      <c r="M263" s="34"/>
      <c r="N263" s="79"/>
      <c r="O263" s="31"/>
      <c r="P263" s="53"/>
      <c r="Q263" s="40"/>
      <c r="S263" s="41" t="str">
        <f t="shared" si="141"/>
        <v/>
      </c>
      <c r="T263" s="41" t="str">
        <f t="shared" si="142"/>
        <v/>
      </c>
      <c r="U263" s="41" t="str">
        <f t="shared" si="154"/>
        <v/>
      </c>
      <c r="W263" s="74" t="str">
        <f>IF('Job Database'!$X263="", "", 'Job Database'!$X263)</f>
        <v/>
      </c>
      <c r="Y263" s="41" t="str">
        <f>IF($W263="", "", IF(COUNTIF($I$11:$I$3035, $W263)&gt;0, "", MAX($Y$10:$Y262)+1))</f>
        <v/>
      </c>
      <c r="Z263" s="41">
        <v>253</v>
      </c>
      <c r="AA263" s="58" t="str">
        <f t="shared" si="155"/>
        <v/>
      </c>
      <c r="AC263" s="41" t="str">
        <f t="shared" si="143"/>
        <v/>
      </c>
      <c r="AE263" s="41" t="str">
        <f t="shared" si="156"/>
        <v/>
      </c>
      <c r="AJ263" s="154" t="str">
        <f t="shared" si="157"/>
        <v/>
      </c>
      <c r="AL263" s="120" t="str">
        <f t="shared" si="158"/>
        <v/>
      </c>
      <c r="AM263" s="104" t="str">
        <f t="shared" si="159"/>
        <v/>
      </c>
      <c r="AN263" s="104" t="str">
        <f t="shared" si="160"/>
        <v/>
      </c>
      <c r="AO263" s="104" t="str">
        <f t="shared" si="144"/>
        <v/>
      </c>
      <c r="AP263" s="104" t="str">
        <f t="shared" si="145"/>
        <v/>
      </c>
      <c r="AQ263" s="121" t="str">
        <f t="shared" si="161"/>
        <v/>
      </c>
      <c r="AS263" s="88" t="str">
        <f t="shared" si="146"/>
        <v/>
      </c>
      <c r="AT263" s="68" t="str">
        <f t="shared" si="162"/>
        <v/>
      </c>
      <c r="AU263" s="68" t="str">
        <f t="shared" si="163"/>
        <v/>
      </c>
      <c r="AV263" s="68" t="str">
        <f t="shared" si="164"/>
        <v/>
      </c>
      <c r="AW263" s="88" t="str">
        <f t="shared" si="147"/>
        <v/>
      </c>
      <c r="AZ263" s="88" t="str">
        <f t="shared" si="148"/>
        <v/>
      </c>
      <c r="BA263" s="68" t="str">
        <f t="shared" si="149"/>
        <v/>
      </c>
      <c r="BB263" s="68" t="str">
        <f t="shared" si="150"/>
        <v/>
      </c>
      <c r="BC263" s="68" t="str">
        <f t="shared" si="151"/>
        <v/>
      </c>
      <c r="BD263" s="69" t="str">
        <f t="shared" si="152"/>
        <v/>
      </c>
      <c r="BE263" s="69" t="str">
        <f t="shared" si="165"/>
        <v/>
      </c>
      <c r="BT263" s="138" t="str">
        <f t="shared" ca="1" si="166"/>
        <v/>
      </c>
      <c r="BU263" s="139" t="str">
        <f t="shared" ca="1" si="167"/>
        <v/>
      </c>
      <c r="BW263" s="138" t="str">
        <f t="shared" si="168"/>
        <v/>
      </c>
      <c r="BX263" s="104" t="str">
        <f t="shared" si="169"/>
        <v/>
      </c>
      <c r="BY263" s="139" t="str">
        <f t="shared" si="170"/>
        <v/>
      </c>
      <c r="CA263" s="138" t="str">
        <f t="shared" si="171"/>
        <v/>
      </c>
      <c r="CB263" s="104" t="str">
        <f t="shared" si="172"/>
        <v/>
      </c>
      <c r="CC263" s="139" t="str">
        <f t="shared" si="173"/>
        <v/>
      </c>
      <c r="CE263" s="162" t="str">
        <f t="shared" si="174"/>
        <v/>
      </c>
      <c r="CF263" s="163" t="str">
        <f t="shared" si="175"/>
        <v/>
      </c>
      <c r="CG263" s="164" t="str">
        <f t="shared" si="176"/>
        <v/>
      </c>
      <c r="CI263" s="162" t="str">
        <f t="shared" si="177"/>
        <v/>
      </c>
      <c r="CJ263" s="163" t="str">
        <f t="shared" si="180"/>
        <v/>
      </c>
      <c r="CK263" s="164" t="str">
        <f t="shared" si="181"/>
        <v/>
      </c>
      <c r="CM263" s="169" t="str">
        <f t="shared" si="178"/>
        <v/>
      </c>
      <c r="CN263" s="139" t="str">
        <f t="shared" si="179"/>
        <v/>
      </c>
      <c r="CP263" s="41" t="str">
        <f>IF($CM263="", "", COUNTIF($CM$11:$CM$3035, "&lt;"&amp;$CM263)+1+COUNTIF($CM$11:$CM263, $CM263)-1)</f>
        <v/>
      </c>
    </row>
    <row r="264" spans="1:94" x14ac:dyDescent="0.25">
      <c r="A264" s="40"/>
      <c r="B264" s="82" t="str">
        <f>IF($I264="", "", IFERROR(INDEX('Job Database'!$AE$11:$AE$3035, MATCH($I264, 'Job Database'!$X$11:$X$3035, 0)), ""))</f>
        <v/>
      </c>
      <c r="C264" s="69" t="str">
        <f>IF($I264="", "", IF(COUNTIF('Job Database'!$X$11:$X$3035, $I264)=0, $AC$5, $AC$4))</f>
        <v/>
      </c>
      <c r="D264" s="40"/>
      <c r="E264" s="85" t="str">
        <f>IF($I264="", "", IF(IFERROR(INDEX('Job Database'!$M$11:$M$3035, MATCH($I264, 'Job Database'!$X$11:$X$3035, 0)), "")="", "", IFERROR(INDEX('Job Database'!$M$11:$M$3035, MATCH($I264, 'Job Database'!$X$11:$X$3035, 0)), "")))</f>
        <v/>
      </c>
      <c r="F264" s="40"/>
      <c r="G264" s="88" t="str">
        <f t="shared" si="153"/>
        <v/>
      </c>
      <c r="H264" s="40"/>
      <c r="I264" s="24"/>
      <c r="J264" s="34"/>
      <c r="K264" s="106"/>
      <c r="L264" s="79"/>
      <c r="M264" s="34"/>
      <c r="N264" s="79"/>
      <c r="O264" s="31"/>
      <c r="P264" s="53"/>
      <c r="Q264" s="40"/>
      <c r="S264" s="41" t="str">
        <f t="shared" si="141"/>
        <v/>
      </c>
      <c r="T264" s="41" t="str">
        <f t="shared" si="142"/>
        <v/>
      </c>
      <c r="U264" s="41" t="str">
        <f t="shared" si="154"/>
        <v/>
      </c>
      <c r="W264" s="74" t="str">
        <f>IF('Job Database'!$X264="", "", 'Job Database'!$X264)</f>
        <v/>
      </c>
      <c r="Y264" s="41" t="str">
        <f>IF($W264="", "", IF(COUNTIF($I$11:$I$3035, $W264)&gt;0, "", MAX($Y$10:$Y263)+1))</f>
        <v/>
      </c>
      <c r="Z264" s="41">
        <v>254</v>
      </c>
      <c r="AA264" s="58" t="str">
        <f t="shared" si="155"/>
        <v/>
      </c>
      <c r="AC264" s="41" t="str">
        <f t="shared" si="143"/>
        <v/>
      </c>
      <c r="AE264" s="41" t="str">
        <f t="shared" si="156"/>
        <v/>
      </c>
      <c r="AJ264" s="154" t="str">
        <f t="shared" si="157"/>
        <v/>
      </c>
      <c r="AL264" s="120" t="str">
        <f t="shared" si="158"/>
        <v/>
      </c>
      <c r="AM264" s="104" t="str">
        <f t="shared" si="159"/>
        <v/>
      </c>
      <c r="AN264" s="104" t="str">
        <f t="shared" si="160"/>
        <v/>
      </c>
      <c r="AO264" s="104" t="str">
        <f t="shared" si="144"/>
        <v/>
      </c>
      <c r="AP264" s="104" t="str">
        <f t="shared" si="145"/>
        <v/>
      </c>
      <c r="AQ264" s="121" t="str">
        <f t="shared" si="161"/>
        <v/>
      </c>
      <c r="AS264" s="88" t="str">
        <f t="shared" si="146"/>
        <v/>
      </c>
      <c r="AT264" s="68" t="str">
        <f t="shared" si="162"/>
        <v/>
      </c>
      <c r="AU264" s="68" t="str">
        <f t="shared" si="163"/>
        <v/>
      </c>
      <c r="AV264" s="68" t="str">
        <f t="shared" si="164"/>
        <v/>
      </c>
      <c r="AW264" s="88" t="str">
        <f t="shared" si="147"/>
        <v/>
      </c>
      <c r="AZ264" s="88" t="str">
        <f t="shared" si="148"/>
        <v/>
      </c>
      <c r="BA264" s="68" t="str">
        <f t="shared" si="149"/>
        <v/>
      </c>
      <c r="BB264" s="68" t="str">
        <f t="shared" si="150"/>
        <v/>
      </c>
      <c r="BC264" s="68" t="str">
        <f t="shared" si="151"/>
        <v/>
      </c>
      <c r="BD264" s="69" t="str">
        <f t="shared" si="152"/>
        <v/>
      </c>
      <c r="BE264" s="69" t="str">
        <f t="shared" si="165"/>
        <v/>
      </c>
      <c r="BT264" s="138" t="str">
        <f t="shared" ca="1" si="166"/>
        <v/>
      </c>
      <c r="BU264" s="139" t="str">
        <f t="shared" ca="1" si="167"/>
        <v/>
      </c>
      <c r="BW264" s="138" t="str">
        <f t="shared" si="168"/>
        <v/>
      </c>
      <c r="BX264" s="104" t="str">
        <f t="shared" si="169"/>
        <v/>
      </c>
      <c r="BY264" s="139" t="str">
        <f t="shared" si="170"/>
        <v/>
      </c>
      <c r="CA264" s="138" t="str">
        <f t="shared" si="171"/>
        <v/>
      </c>
      <c r="CB264" s="104" t="str">
        <f t="shared" si="172"/>
        <v/>
      </c>
      <c r="CC264" s="139" t="str">
        <f t="shared" si="173"/>
        <v/>
      </c>
      <c r="CE264" s="162" t="str">
        <f t="shared" si="174"/>
        <v/>
      </c>
      <c r="CF264" s="163" t="str">
        <f t="shared" si="175"/>
        <v/>
      </c>
      <c r="CG264" s="164" t="str">
        <f t="shared" si="176"/>
        <v/>
      </c>
      <c r="CI264" s="162" t="str">
        <f t="shared" si="177"/>
        <v/>
      </c>
      <c r="CJ264" s="163" t="str">
        <f t="shared" si="180"/>
        <v/>
      </c>
      <c r="CK264" s="164" t="str">
        <f t="shared" si="181"/>
        <v/>
      </c>
      <c r="CM264" s="169" t="str">
        <f t="shared" si="178"/>
        <v/>
      </c>
      <c r="CN264" s="139" t="str">
        <f t="shared" si="179"/>
        <v/>
      </c>
      <c r="CP264" s="41" t="str">
        <f>IF($CM264="", "", COUNTIF($CM$11:$CM$3035, "&lt;"&amp;$CM264)+1+COUNTIF($CM$11:$CM264, $CM264)-1)</f>
        <v/>
      </c>
    </row>
    <row r="265" spans="1:94" x14ac:dyDescent="0.25">
      <c r="A265" s="40"/>
      <c r="B265" s="82" t="str">
        <f>IF($I265="", "", IFERROR(INDEX('Job Database'!$AE$11:$AE$3035, MATCH($I265, 'Job Database'!$X$11:$X$3035, 0)), ""))</f>
        <v/>
      </c>
      <c r="C265" s="69" t="str">
        <f>IF($I265="", "", IF(COUNTIF('Job Database'!$X$11:$X$3035, $I265)=0, $AC$5, $AC$4))</f>
        <v/>
      </c>
      <c r="D265" s="40"/>
      <c r="E265" s="85" t="str">
        <f>IF($I265="", "", IF(IFERROR(INDEX('Job Database'!$M$11:$M$3035, MATCH($I265, 'Job Database'!$X$11:$X$3035, 0)), "")="", "", IFERROR(INDEX('Job Database'!$M$11:$M$3035, MATCH($I265, 'Job Database'!$X$11:$X$3035, 0)), "")))</f>
        <v/>
      </c>
      <c r="F265" s="40"/>
      <c r="G265" s="88" t="str">
        <f t="shared" si="153"/>
        <v/>
      </c>
      <c r="H265" s="40"/>
      <c r="I265" s="24"/>
      <c r="J265" s="34"/>
      <c r="K265" s="106"/>
      <c r="L265" s="79"/>
      <c r="M265" s="34"/>
      <c r="N265" s="79"/>
      <c r="O265" s="31"/>
      <c r="P265" s="53"/>
      <c r="Q265" s="40"/>
      <c r="S265" s="41" t="str">
        <f t="shared" si="141"/>
        <v/>
      </c>
      <c r="T265" s="41" t="str">
        <f t="shared" si="142"/>
        <v/>
      </c>
      <c r="U265" s="41" t="str">
        <f t="shared" si="154"/>
        <v/>
      </c>
      <c r="W265" s="74" t="str">
        <f>IF('Job Database'!$X265="", "", 'Job Database'!$X265)</f>
        <v/>
      </c>
      <c r="Y265" s="41" t="str">
        <f>IF($W265="", "", IF(COUNTIF($I$11:$I$3035, $W265)&gt;0, "", MAX($Y$10:$Y264)+1))</f>
        <v/>
      </c>
      <c r="Z265" s="41">
        <v>255</v>
      </c>
      <c r="AA265" s="58" t="str">
        <f t="shared" si="155"/>
        <v/>
      </c>
      <c r="AC265" s="41" t="str">
        <f t="shared" si="143"/>
        <v/>
      </c>
      <c r="AE265" s="41" t="str">
        <f t="shared" si="156"/>
        <v/>
      </c>
      <c r="AJ265" s="154" t="str">
        <f t="shared" si="157"/>
        <v/>
      </c>
      <c r="AL265" s="120" t="str">
        <f t="shared" si="158"/>
        <v/>
      </c>
      <c r="AM265" s="104" t="str">
        <f t="shared" si="159"/>
        <v/>
      </c>
      <c r="AN265" s="104" t="str">
        <f t="shared" si="160"/>
        <v/>
      </c>
      <c r="AO265" s="104" t="str">
        <f t="shared" si="144"/>
        <v/>
      </c>
      <c r="AP265" s="104" t="str">
        <f t="shared" si="145"/>
        <v/>
      </c>
      <c r="AQ265" s="121" t="str">
        <f t="shared" si="161"/>
        <v/>
      </c>
      <c r="AS265" s="88" t="str">
        <f t="shared" si="146"/>
        <v/>
      </c>
      <c r="AT265" s="68" t="str">
        <f t="shared" si="162"/>
        <v/>
      </c>
      <c r="AU265" s="68" t="str">
        <f t="shared" si="163"/>
        <v/>
      </c>
      <c r="AV265" s="68" t="str">
        <f t="shared" si="164"/>
        <v/>
      </c>
      <c r="AW265" s="88" t="str">
        <f t="shared" si="147"/>
        <v/>
      </c>
      <c r="AZ265" s="88" t="str">
        <f t="shared" si="148"/>
        <v/>
      </c>
      <c r="BA265" s="68" t="str">
        <f t="shared" si="149"/>
        <v/>
      </c>
      <c r="BB265" s="68" t="str">
        <f t="shared" si="150"/>
        <v/>
      </c>
      <c r="BC265" s="68" t="str">
        <f t="shared" si="151"/>
        <v/>
      </c>
      <c r="BD265" s="69" t="str">
        <f t="shared" si="152"/>
        <v/>
      </c>
      <c r="BE265" s="69" t="str">
        <f t="shared" si="165"/>
        <v/>
      </c>
      <c r="BT265" s="138" t="str">
        <f t="shared" ca="1" si="166"/>
        <v/>
      </c>
      <c r="BU265" s="139" t="str">
        <f t="shared" ca="1" si="167"/>
        <v/>
      </c>
      <c r="BW265" s="138" t="str">
        <f t="shared" si="168"/>
        <v/>
      </c>
      <c r="BX265" s="104" t="str">
        <f t="shared" si="169"/>
        <v/>
      </c>
      <c r="BY265" s="139" t="str">
        <f t="shared" si="170"/>
        <v/>
      </c>
      <c r="CA265" s="138" t="str">
        <f t="shared" si="171"/>
        <v/>
      </c>
      <c r="CB265" s="104" t="str">
        <f t="shared" si="172"/>
        <v/>
      </c>
      <c r="CC265" s="139" t="str">
        <f t="shared" si="173"/>
        <v/>
      </c>
      <c r="CE265" s="162" t="str">
        <f t="shared" si="174"/>
        <v/>
      </c>
      <c r="CF265" s="163" t="str">
        <f t="shared" si="175"/>
        <v/>
      </c>
      <c r="CG265" s="164" t="str">
        <f t="shared" si="176"/>
        <v/>
      </c>
      <c r="CI265" s="162" t="str">
        <f t="shared" si="177"/>
        <v/>
      </c>
      <c r="CJ265" s="163" t="str">
        <f t="shared" si="180"/>
        <v/>
      </c>
      <c r="CK265" s="164" t="str">
        <f t="shared" si="181"/>
        <v/>
      </c>
      <c r="CM265" s="169" t="str">
        <f t="shared" si="178"/>
        <v/>
      </c>
      <c r="CN265" s="139" t="str">
        <f t="shared" si="179"/>
        <v/>
      </c>
      <c r="CP265" s="41" t="str">
        <f>IF($CM265="", "", COUNTIF($CM$11:$CM$3035, "&lt;"&amp;$CM265)+1+COUNTIF($CM$11:$CM265, $CM265)-1)</f>
        <v/>
      </c>
    </row>
    <row r="266" spans="1:94" x14ac:dyDescent="0.25">
      <c r="A266" s="40"/>
      <c r="B266" s="82" t="str">
        <f>IF($I266="", "", IFERROR(INDEX('Job Database'!$AE$11:$AE$3035, MATCH($I266, 'Job Database'!$X$11:$X$3035, 0)), ""))</f>
        <v/>
      </c>
      <c r="C266" s="69" t="str">
        <f>IF($I266="", "", IF(COUNTIF('Job Database'!$X$11:$X$3035, $I266)=0, $AC$5, $AC$4))</f>
        <v/>
      </c>
      <c r="D266" s="40"/>
      <c r="E266" s="85" t="str">
        <f>IF($I266="", "", IF(IFERROR(INDEX('Job Database'!$M$11:$M$3035, MATCH($I266, 'Job Database'!$X$11:$X$3035, 0)), "")="", "", IFERROR(INDEX('Job Database'!$M$11:$M$3035, MATCH($I266, 'Job Database'!$X$11:$X$3035, 0)), "")))</f>
        <v/>
      </c>
      <c r="F266" s="40"/>
      <c r="G266" s="88" t="str">
        <f t="shared" si="153"/>
        <v/>
      </c>
      <c r="H266" s="40"/>
      <c r="I266" s="24"/>
      <c r="J266" s="34"/>
      <c r="K266" s="106"/>
      <c r="L266" s="79"/>
      <c r="M266" s="34"/>
      <c r="N266" s="79"/>
      <c r="O266" s="31"/>
      <c r="P266" s="53"/>
      <c r="Q266" s="40"/>
      <c r="S266" s="41" t="str">
        <f t="shared" si="141"/>
        <v/>
      </c>
      <c r="T266" s="41" t="str">
        <f t="shared" si="142"/>
        <v/>
      </c>
      <c r="U266" s="41" t="str">
        <f t="shared" si="154"/>
        <v/>
      </c>
      <c r="W266" s="74" t="str">
        <f>IF('Job Database'!$X266="", "", 'Job Database'!$X266)</f>
        <v/>
      </c>
      <c r="Y266" s="41" t="str">
        <f>IF($W266="", "", IF(COUNTIF($I$11:$I$3035, $W266)&gt;0, "", MAX($Y$10:$Y265)+1))</f>
        <v/>
      </c>
      <c r="Z266" s="41">
        <v>256</v>
      </c>
      <c r="AA266" s="58" t="str">
        <f t="shared" si="155"/>
        <v/>
      </c>
      <c r="AC266" s="41" t="str">
        <f t="shared" si="143"/>
        <v/>
      </c>
      <c r="AE266" s="41" t="str">
        <f t="shared" si="156"/>
        <v/>
      </c>
      <c r="AJ266" s="154" t="str">
        <f t="shared" si="157"/>
        <v/>
      </c>
      <c r="AL266" s="120" t="str">
        <f t="shared" si="158"/>
        <v/>
      </c>
      <c r="AM266" s="104" t="str">
        <f t="shared" si="159"/>
        <v/>
      </c>
      <c r="AN266" s="104" t="str">
        <f t="shared" si="160"/>
        <v/>
      </c>
      <c r="AO266" s="104" t="str">
        <f t="shared" si="144"/>
        <v/>
      </c>
      <c r="AP266" s="104" t="str">
        <f t="shared" si="145"/>
        <v/>
      </c>
      <c r="AQ266" s="121" t="str">
        <f t="shared" si="161"/>
        <v/>
      </c>
      <c r="AS266" s="88" t="str">
        <f t="shared" si="146"/>
        <v/>
      </c>
      <c r="AT266" s="68" t="str">
        <f t="shared" si="162"/>
        <v/>
      </c>
      <c r="AU266" s="68" t="str">
        <f t="shared" si="163"/>
        <v/>
      </c>
      <c r="AV266" s="68" t="str">
        <f t="shared" si="164"/>
        <v/>
      </c>
      <c r="AW266" s="88" t="str">
        <f t="shared" si="147"/>
        <v/>
      </c>
      <c r="AZ266" s="88" t="str">
        <f t="shared" si="148"/>
        <v/>
      </c>
      <c r="BA266" s="68" t="str">
        <f t="shared" si="149"/>
        <v/>
      </c>
      <c r="BB266" s="68" t="str">
        <f t="shared" si="150"/>
        <v/>
      </c>
      <c r="BC266" s="68" t="str">
        <f t="shared" si="151"/>
        <v/>
      </c>
      <c r="BD266" s="69" t="str">
        <f t="shared" si="152"/>
        <v/>
      </c>
      <c r="BE266" s="69" t="str">
        <f t="shared" si="165"/>
        <v/>
      </c>
      <c r="BT266" s="138" t="str">
        <f t="shared" ca="1" si="166"/>
        <v/>
      </c>
      <c r="BU266" s="139" t="str">
        <f t="shared" ca="1" si="167"/>
        <v/>
      </c>
      <c r="BW266" s="138" t="str">
        <f t="shared" si="168"/>
        <v/>
      </c>
      <c r="BX266" s="104" t="str">
        <f t="shared" si="169"/>
        <v/>
      </c>
      <c r="BY266" s="139" t="str">
        <f t="shared" si="170"/>
        <v/>
      </c>
      <c r="CA266" s="138" t="str">
        <f t="shared" si="171"/>
        <v/>
      </c>
      <c r="CB266" s="104" t="str">
        <f t="shared" si="172"/>
        <v/>
      </c>
      <c r="CC266" s="139" t="str">
        <f t="shared" si="173"/>
        <v/>
      </c>
      <c r="CE266" s="162" t="str">
        <f t="shared" si="174"/>
        <v/>
      </c>
      <c r="CF266" s="163" t="str">
        <f t="shared" si="175"/>
        <v/>
      </c>
      <c r="CG266" s="164" t="str">
        <f t="shared" si="176"/>
        <v/>
      </c>
      <c r="CI266" s="162" t="str">
        <f t="shared" si="177"/>
        <v/>
      </c>
      <c r="CJ266" s="163" t="str">
        <f t="shared" si="180"/>
        <v/>
      </c>
      <c r="CK266" s="164" t="str">
        <f t="shared" si="181"/>
        <v/>
      </c>
      <c r="CM266" s="169" t="str">
        <f t="shared" si="178"/>
        <v/>
      </c>
      <c r="CN266" s="139" t="str">
        <f t="shared" si="179"/>
        <v/>
      </c>
      <c r="CP266" s="41" t="str">
        <f>IF($CM266="", "", COUNTIF($CM$11:$CM$3035, "&lt;"&amp;$CM266)+1+COUNTIF($CM$11:$CM266, $CM266)-1)</f>
        <v/>
      </c>
    </row>
    <row r="267" spans="1:94" x14ac:dyDescent="0.25">
      <c r="A267" s="40"/>
      <c r="B267" s="82" t="str">
        <f>IF($I267="", "", IFERROR(INDEX('Job Database'!$AE$11:$AE$3035, MATCH($I267, 'Job Database'!$X$11:$X$3035, 0)), ""))</f>
        <v/>
      </c>
      <c r="C267" s="69" t="str">
        <f>IF($I267="", "", IF(COUNTIF('Job Database'!$X$11:$X$3035, $I267)=0, $AC$5, $AC$4))</f>
        <v/>
      </c>
      <c r="D267" s="40"/>
      <c r="E267" s="85" t="str">
        <f>IF($I267="", "", IF(IFERROR(INDEX('Job Database'!$M$11:$M$3035, MATCH($I267, 'Job Database'!$X$11:$X$3035, 0)), "")="", "", IFERROR(INDEX('Job Database'!$M$11:$M$3035, MATCH($I267, 'Job Database'!$X$11:$X$3035, 0)), "")))</f>
        <v/>
      </c>
      <c r="F267" s="40"/>
      <c r="G267" s="88" t="str">
        <f t="shared" si="153"/>
        <v/>
      </c>
      <c r="H267" s="40"/>
      <c r="I267" s="24"/>
      <c r="J267" s="34"/>
      <c r="K267" s="106"/>
      <c r="L267" s="79"/>
      <c r="M267" s="34"/>
      <c r="N267" s="79"/>
      <c r="O267" s="31"/>
      <c r="P267" s="53"/>
      <c r="Q267" s="40"/>
      <c r="S267" s="41" t="str">
        <f t="shared" ref="S267:S330" si="182">IF($K267="", "", IF($AG$5&lt;=$K267, "X", ""))</f>
        <v/>
      </c>
      <c r="T267" s="41" t="str">
        <f t="shared" ref="T267:T330" si="183">IF($K267="", "", IF($AG$5&gt;$K267, "X", ""))</f>
        <v/>
      </c>
      <c r="U267" s="41" t="str">
        <f t="shared" si="154"/>
        <v/>
      </c>
      <c r="W267" s="74" t="str">
        <f>IF('Job Database'!$X267="", "", 'Job Database'!$X267)</f>
        <v/>
      </c>
      <c r="Y267" s="41" t="str">
        <f>IF($W267="", "", IF(COUNTIF($I$11:$I$3035, $W267)&gt;0, "", MAX($Y$10:$Y266)+1))</f>
        <v/>
      </c>
      <c r="Z267" s="41">
        <v>257</v>
      </c>
      <c r="AA267" s="58" t="str">
        <f t="shared" si="155"/>
        <v/>
      </c>
      <c r="AC267" s="41" t="str">
        <f t="shared" ref="AC267:AC330" si="184">IF($I267="", "", IF(COUNTIF($W$11:$W$3035, $I267)=0, "X", ""))</f>
        <v/>
      </c>
      <c r="AE267" s="41" t="str">
        <f t="shared" si="156"/>
        <v/>
      </c>
      <c r="AJ267" s="154" t="str">
        <f t="shared" si="157"/>
        <v/>
      </c>
      <c r="AL267" s="120" t="str">
        <f t="shared" si="158"/>
        <v/>
      </c>
      <c r="AM267" s="104" t="str">
        <f t="shared" si="159"/>
        <v/>
      </c>
      <c r="AN267" s="104" t="str">
        <f t="shared" si="160"/>
        <v/>
      </c>
      <c r="AO267" s="104" t="str">
        <f t="shared" ref="AO267:AO330" si="185">IF(COUNTIF($AZ267:$BE267, $AZ$5)&gt;0, "X", "")</f>
        <v/>
      </c>
      <c r="AP267" s="104" t="str">
        <f t="shared" ref="AP267:AP330" si="186">IF(COUNTIF($AZ267:$BE267, $AZ$4)&gt;0, "X", "")</f>
        <v/>
      </c>
      <c r="AQ267" s="121" t="str">
        <f t="shared" si="161"/>
        <v/>
      </c>
      <c r="AS267" s="88" t="str">
        <f t="shared" ref="AS267:AS330" si="187">IF(OR(NOT(J267=""), E267="", NOT($O267=""), NOT($P267="")), "", NETWORKDAYS(E267, $AG$5, $BJ$34:$BJ$57))</f>
        <v/>
      </c>
      <c r="AT267" s="68" t="str">
        <f t="shared" si="162"/>
        <v/>
      </c>
      <c r="AU267" s="68" t="str">
        <f t="shared" si="163"/>
        <v/>
      </c>
      <c r="AV267" s="68" t="str">
        <f t="shared" si="164"/>
        <v/>
      </c>
      <c r="AW267" s="88" t="str">
        <f t="shared" ref="AW267:AW330" si="188">IF(OR(NOT(O267=""), N267="", NOT($O267=""), NOT($P267="")), "", NETWORKDAYS(N267, $AG$5, $BJ$34:$BJ$57))</f>
        <v/>
      </c>
      <c r="AZ267" s="88" t="str">
        <f t="shared" ref="AZ267:AZ330" si="189">IF(OR(AS267="", $U267="X"), "", IF(AS267&gt;=AS$7, $AZ$4, IF(AS267&gt;=AS$9, $AZ$5, "")))</f>
        <v/>
      </c>
      <c r="BA267" s="68" t="str">
        <f t="shared" ref="BA267:BA330" si="190">IF(OR(AT267="", $U267="X"), "", IF(AT267&gt;=AT$7, $AZ$4, IF(AT267&gt;=AT$9, $AZ$5, "")))</f>
        <v/>
      </c>
      <c r="BB267" s="68" t="str">
        <f t="shared" ref="BB267:BB330" si="191">IF(OR(AU267="", $U267="X"), "", IF(AU267&gt;=AU$7, $AZ$4, IF(AU267&gt;=AU$9, $AZ$5, "")))</f>
        <v/>
      </c>
      <c r="BC267" s="68" t="str">
        <f t="shared" ref="BC267:BC330" si="192">IF(OR(AV267="", $U267="X"), "", IF(AV267&gt;=AV$7, $AZ$4, IF(AV267&gt;=AV$9, $AZ$5, "")))</f>
        <v/>
      </c>
      <c r="BD267" s="69" t="str">
        <f t="shared" ref="BD267:BD330" si="193">IF(OR(AW267="", $U267="X"), "", IF(AW267&gt;=AW$7, $AZ$4, IF(AW267&gt;=AW$9, $AZ$5, "")))</f>
        <v/>
      </c>
      <c r="BE267" s="69" t="str">
        <f t="shared" si="165"/>
        <v/>
      </c>
      <c r="BT267" s="138" t="str">
        <f t="shared" ca="1" si="166"/>
        <v/>
      </c>
      <c r="BU267" s="139" t="str">
        <f t="shared" ca="1" si="167"/>
        <v/>
      </c>
      <c r="BW267" s="138" t="str">
        <f t="shared" si="168"/>
        <v/>
      </c>
      <c r="BX267" s="104" t="str">
        <f t="shared" si="169"/>
        <v/>
      </c>
      <c r="BY267" s="139" t="str">
        <f t="shared" si="170"/>
        <v/>
      </c>
      <c r="CA267" s="138" t="str">
        <f t="shared" si="171"/>
        <v/>
      </c>
      <c r="CB267" s="104" t="str">
        <f t="shared" si="172"/>
        <v/>
      </c>
      <c r="CC267" s="139" t="str">
        <f t="shared" si="173"/>
        <v/>
      </c>
      <c r="CE267" s="162" t="str">
        <f t="shared" si="174"/>
        <v/>
      </c>
      <c r="CF267" s="163" t="str">
        <f t="shared" si="175"/>
        <v/>
      </c>
      <c r="CG267" s="164" t="str">
        <f t="shared" si="176"/>
        <v/>
      </c>
      <c r="CI267" s="162" t="str">
        <f t="shared" si="177"/>
        <v/>
      </c>
      <c r="CJ267" s="163" t="str">
        <f t="shared" si="180"/>
        <v/>
      </c>
      <c r="CK267" s="164" t="str">
        <f t="shared" si="181"/>
        <v/>
      </c>
      <c r="CM267" s="169" t="str">
        <f t="shared" si="178"/>
        <v/>
      </c>
      <c r="CN267" s="139" t="str">
        <f t="shared" si="179"/>
        <v/>
      </c>
      <c r="CP267" s="41" t="str">
        <f>IF($CM267="", "", COUNTIF($CM$11:$CM$3035, "&lt;"&amp;$CM267)+1+COUNTIF($CM$11:$CM267, $CM267)-1)</f>
        <v/>
      </c>
    </row>
    <row r="268" spans="1:94" x14ac:dyDescent="0.25">
      <c r="A268" s="40"/>
      <c r="B268" s="82" t="str">
        <f>IF($I268="", "", IFERROR(INDEX('Job Database'!$AE$11:$AE$3035, MATCH($I268, 'Job Database'!$X$11:$X$3035, 0)), ""))</f>
        <v/>
      </c>
      <c r="C268" s="69" t="str">
        <f>IF($I268="", "", IF(COUNTIF('Job Database'!$X$11:$X$3035, $I268)=0, $AC$5, $AC$4))</f>
        <v/>
      </c>
      <c r="D268" s="40"/>
      <c r="E268" s="85" t="str">
        <f>IF($I268="", "", IF(IFERROR(INDEX('Job Database'!$M$11:$M$3035, MATCH($I268, 'Job Database'!$X$11:$X$3035, 0)), "")="", "", IFERROR(INDEX('Job Database'!$M$11:$M$3035, MATCH($I268, 'Job Database'!$X$11:$X$3035, 0)), "")))</f>
        <v/>
      </c>
      <c r="F268" s="40"/>
      <c r="G268" s="88" t="str">
        <f t="shared" ref="G268:G331" si="194">$AJ268</f>
        <v/>
      </c>
      <c r="H268" s="40"/>
      <c r="I268" s="24"/>
      <c r="J268" s="34"/>
      <c r="K268" s="106"/>
      <c r="L268" s="79"/>
      <c r="M268" s="34"/>
      <c r="N268" s="79"/>
      <c r="O268" s="31"/>
      <c r="P268" s="53"/>
      <c r="Q268" s="40"/>
      <c r="S268" s="41" t="str">
        <f t="shared" si="182"/>
        <v/>
      </c>
      <c r="T268" s="41" t="str">
        <f t="shared" si="183"/>
        <v/>
      </c>
      <c r="U268" s="41" t="str">
        <f t="shared" ref="U268:U331" si="195">IF(OR($S268="X", $T268="X"), "X", "")</f>
        <v/>
      </c>
      <c r="W268" s="74" t="str">
        <f>IF('Job Database'!$X268="", "", 'Job Database'!$X268)</f>
        <v/>
      </c>
      <c r="Y268" s="41" t="str">
        <f>IF($W268="", "", IF(COUNTIF($I$11:$I$3035, $W268)&gt;0, "", MAX($Y$10:$Y267)+1))</f>
        <v/>
      </c>
      <c r="Z268" s="41">
        <v>258</v>
      </c>
      <c r="AA268" s="58" t="str">
        <f t="shared" ref="AA268:AA331" si="196">IFERROR(INDEX($W$11:$W$3035, MATCH($Z268, $Y$11:$Y$3035, 0)), "")</f>
        <v/>
      </c>
      <c r="AC268" s="41" t="str">
        <f t="shared" si="184"/>
        <v/>
      </c>
      <c r="AE268" s="41" t="str">
        <f t="shared" ref="AE268:AE331" si="197">IF($I268="", "", IF(COUNTIF($I$11:$I$3035, $I268)&gt;1, "X", ""))</f>
        <v/>
      </c>
      <c r="AJ268" s="154" t="str">
        <f t="shared" ref="AJ268:AJ331" si="198">IFERROR(INDEX($AL$10:$AQ$10, $AK$10, MATCH("X", $AL268:$AQ268, 0)), "")</f>
        <v/>
      </c>
      <c r="AL268" s="120" t="str">
        <f t="shared" ref="AL268:AL331" si="199">IF(AND(OR($O268=$AG$15, $O268=$AG$16), $P268=$AH$11), "X", "")</f>
        <v/>
      </c>
      <c r="AM268" s="104" t="str">
        <f t="shared" ref="AM268:AM331" si="200">IF(AND(OR($O268=$AG$15, $O268=$AG$16), $P268=$AH$13), "X", "")</f>
        <v/>
      </c>
      <c r="AN268" s="104" t="str">
        <f t="shared" ref="AN268:AN331" si="201">IF(AND(AL268="", AM268="", AP268="", AQ268="", AO268="", NOT($I268="")), "X", "")</f>
        <v/>
      </c>
      <c r="AO268" s="104" t="str">
        <f t="shared" si="185"/>
        <v/>
      </c>
      <c r="AP268" s="104" t="str">
        <f t="shared" si="186"/>
        <v/>
      </c>
      <c r="AQ268" s="121" t="str">
        <f t="shared" ref="AQ268:AQ331" si="202">IF(COUNTIF($AG$11:$AG$14, $O268)&gt;0, "X", "")</f>
        <v/>
      </c>
      <c r="AS268" s="88" t="str">
        <f t="shared" si="187"/>
        <v/>
      </c>
      <c r="AT268" s="68" t="str">
        <f t="shared" ref="AT268:AT331" si="203">IF(OR($J268="", NOT(L268=""), NOT($O268=""), NOT($P268="")), "", NETWORKDAYS($J268, $AG$5, $BJ$34:$BJ$57))</f>
        <v/>
      </c>
      <c r="AU268" s="68" t="str">
        <f t="shared" ref="AU268:AU331" si="204">IF(OR($L268="", NOT(M268=""), NOT($O268=""), NOT($P268="")), "", NETWORKDAYS($L268, $AG$5, $BJ$34:$BJ$57))</f>
        <v/>
      </c>
      <c r="AV268" s="68" t="str">
        <f t="shared" ref="AV268:AV331" si="205">IF(OR($M268="", NOT(N268=""), NOT($O268=""), NOT($P268="")), "", NETWORKDAYS($M268, $AG$5, $BJ$34:$BJ$57))</f>
        <v/>
      </c>
      <c r="AW268" s="88" t="str">
        <f t="shared" si="188"/>
        <v/>
      </c>
      <c r="AZ268" s="88" t="str">
        <f t="shared" si="189"/>
        <v/>
      </c>
      <c r="BA268" s="68" t="str">
        <f t="shared" si="190"/>
        <v/>
      </c>
      <c r="BB268" s="68" t="str">
        <f t="shared" si="191"/>
        <v/>
      </c>
      <c r="BC268" s="68" t="str">
        <f t="shared" si="192"/>
        <v/>
      </c>
      <c r="BD268" s="69" t="str">
        <f t="shared" si="193"/>
        <v/>
      </c>
      <c r="BE268" s="69" t="str">
        <f t="shared" ref="BE268:BE331" si="206">BD268</f>
        <v/>
      </c>
      <c r="BT268" s="138" t="str">
        <f t="shared" ref="BT268:BT331" ca="1" si="207">IF($BU268="X", "", IF(COUNTIF($CA268:$CC268, "X")&gt;0, "X", ""))</f>
        <v/>
      </c>
      <c r="BU268" s="139" t="str">
        <f t="shared" ref="BU268:BU331" ca="1" si="208">IF(OR($L268=$AG$5, $M268=$AG$5, $N268=$AG$5), "X", "")</f>
        <v/>
      </c>
      <c r="BW268" s="138" t="str">
        <f t="shared" ref="BW268:BW331" si="209">IF(L268="", "", NETWORKDAYS($AG$5, L268, $BJ$34:$BJ$57))</f>
        <v/>
      </c>
      <c r="BX268" s="104" t="str">
        <f t="shared" ref="BX268:BX331" si="210">IF(M268="", "", NETWORKDAYS($AG$5, M268, $BJ$34:$BJ$57))</f>
        <v/>
      </c>
      <c r="BY268" s="139" t="str">
        <f t="shared" ref="BY268:BY331" si="211">IF(N268="", "", NETWORKDAYS($AG$5, N268, $BJ$34:$BJ$57))</f>
        <v/>
      </c>
      <c r="CA268" s="138" t="str">
        <f t="shared" ref="CA268:CA331" si="212">IF(BW268&lt;0, "", IF(BW268&lt;=$CA$9, "X", ""))</f>
        <v/>
      </c>
      <c r="CB268" s="104" t="str">
        <f t="shared" ref="CB268:CB331" si="213">IF(BX268&lt;0, "", IF(BX268&lt;=$CA$9, "X", ""))</f>
        <v/>
      </c>
      <c r="CC268" s="139" t="str">
        <f t="shared" ref="CC268:CC331" si="214">IF(BY268&lt;0, "", IF(BY268&lt;=$CA$9, "X", ""))</f>
        <v/>
      </c>
      <c r="CE268" s="162" t="str">
        <f t="shared" ref="CE268:CE331" si="215">IF(L268="", "", IF(L268=$AG$5, L268, ""))</f>
        <v/>
      </c>
      <c r="CF268" s="163" t="str">
        <f t="shared" ref="CF268:CF331" si="216">IF(M268="", "", IF(M268=$AG$5, M268, ""))</f>
        <v/>
      </c>
      <c r="CG268" s="164" t="str">
        <f t="shared" ref="CG268:CG331" si="217">IF(N268="", "", IF(N268=$AG$5, N268, ""))</f>
        <v/>
      </c>
      <c r="CI268" s="162" t="str">
        <f t="shared" ref="CI268:CI331" si="218">IF(CA268="", "", L268)</f>
        <v/>
      </c>
      <c r="CJ268" s="163" t="str">
        <f t="shared" si="180"/>
        <v/>
      </c>
      <c r="CK268" s="164" t="str">
        <f t="shared" si="181"/>
        <v/>
      </c>
      <c r="CM268" s="169" t="str">
        <f t="shared" ref="CM268:CM331" si="219">IF(NOT($CE268=""), $CE268, IF(NOT($CF268=""), $CF268, IF(NOT($CG268=""), $CG268, IF(NOT($CI268=""), $CI268, IF(NOT($CJ268=""), $CJ268, IF(NOT($CK268=""), $CK268, ""))))))</f>
        <v/>
      </c>
      <c r="CN268" s="139" t="str">
        <f t="shared" ref="CN268:CN331" si="220">IF(NOT($CE268=""), "TODAY - 1st Interview", IF(NOT($CF268=""), "TODAY - 2nd Interview", IF(NOT($CG268=""), "TODAY - 3rd Interview", IF(NOT($CI268=""), "Alert - 1st Interview", IF(NOT($CJ268=""), "Alert - 2nd Interview", IF(NOT($CK268=""), "Alert - 3rd Interview", ""))))))</f>
        <v/>
      </c>
      <c r="CP268" s="41" t="str">
        <f>IF($CM268="", "", COUNTIF($CM$11:$CM$3035, "&lt;"&amp;$CM268)+1+COUNTIF($CM$11:$CM268, $CM268)-1)</f>
        <v/>
      </c>
    </row>
    <row r="269" spans="1:94" x14ac:dyDescent="0.25">
      <c r="A269" s="40"/>
      <c r="B269" s="82" t="str">
        <f>IF($I269="", "", IFERROR(INDEX('Job Database'!$AE$11:$AE$3035, MATCH($I269, 'Job Database'!$X$11:$X$3035, 0)), ""))</f>
        <v/>
      </c>
      <c r="C269" s="69" t="str">
        <f>IF($I269="", "", IF(COUNTIF('Job Database'!$X$11:$X$3035, $I269)=0, $AC$5, $AC$4))</f>
        <v/>
      </c>
      <c r="D269" s="40"/>
      <c r="E269" s="85" t="str">
        <f>IF($I269="", "", IF(IFERROR(INDEX('Job Database'!$M$11:$M$3035, MATCH($I269, 'Job Database'!$X$11:$X$3035, 0)), "")="", "", IFERROR(INDEX('Job Database'!$M$11:$M$3035, MATCH($I269, 'Job Database'!$X$11:$X$3035, 0)), "")))</f>
        <v/>
      </c>
      <c r="F269" s="40"/>
      <c r="G269" s="88" t="str">
        <f t="shared" si="194"/>
        <v/>
      </c>
      <c r="H269" s="40"/>
      <c r="I269" s="24"/>
      <c r="J269" s="34"/>
      <c r="K269" s="106"/>
      <c r="L269" s="79"/>
      <c r="M269" s="34"/>
      <c r="N269" s="79"/>
      <c r="O269" s="31"/>
      <c r="P269" s="53"/>
      <c r="Q269" s="40"/>
      <c r="S269" s="41" t="str">
        <f t="shared" si="182"/>
        <v/>
      </c>
      <c r="T269" s="41" t="str">
        <f t="shared" si="183"/>
        <v/>
      </c>
      <c r="U269" s="41" t="str">
        <f t="shared" si="195"/>
        <v/>
      </c>
      <c r="W269" s="74" t="str">
        <f>IF('Job Database'!$X269="", "", 'Job Database'!$X269)</f>
        <v/>
      </c>
      <c r="Y269" s="41" t="str">
        <f>IF($W269="", "", IF(COUNTIF($I$11:$I$3035, $W269)&gt;0, "", MAX($Y$10:$Y268)+1))</f>
        <v/>
      </c>
      <c r="Z269" s="41">
        <v>259</v>
      </c>
      <c r="AA269" s="58" t="str">
        <f t="shared" si="196"/>
        <v/>
      </c>
      <c r="AC269" s="41" t="str">
        <f t="shared" si="184"/>
        <v/>
      </c>
      <c r="AE269" s="41" t="str">
        <f t="shared" si="197"/>
        <v/>
      </c>
      <c r="AJ269" s="154" t="str">
        <f t="shared" si="198"/>
        <v/>
      </c>
      <c r="AL269" s="120" t="str">
        <f t="shared" si="199"/>
        <v/>
      </c>
      <c r="AM269" s="104" t="str">
        <f t="shared" si="200"/>
        <v/>
      </c>
      <c r="AN269" s="104" t="str">
        <f t="shared" si="201"/>
        <v/>
      </c>
      <c r="AO269" s="104" t="str">
        <f t="shared" si="185"/>
        <v/>
      </c>
      <c r="AP269" s="104" t="str">
        <f t="shared" si="186"/>
        <v/>
      </c>
      <c r="AQ269" s="121" t="str">
        <f t="shared" si="202"/>
        <v/>
      </c>
      <c r="AS269" s="88" t="str">
        <f t="shared" si="187"/>
        <v/>
      </c>
      <c r="AT269" s="68" t="str">
        <f t="shared" si="203"/>
        <v/>
      </c>
      <c r="AU269" s="68" t="str">
        <f t="shared" si="204"/>
        <v/>
      </c>
      <c r="AV269" s="68" t="str">
        <f t="shared" si="205"/>
        <v/>
      </c>
      <c r="AW269" s="88" t="str">
        <f t="shared" si="188"/>
        <v/>
      </c>
      <c r="AZ269" s="88" t="str">
        <f t="shared" si="189"/>
        <v/>
      </c>
      <c r="BA269" s="68" t="str">
        <f t="shared" si="190"/>
        <v/>
      </c>
      <c r="BB269" s="68" t="str">
        <f t="shared" si="191"/>
        <v/>
      </c>
      <c r="BC269" s="68" t="str">
        <f t="shared" si="192"/>
        <v/>
      </c>
      <c r="BD269" s="69" t="str">
        <f t="shared" si="193"/>
        <v/>
      </c>
      <c r="BE269" s="69" t="str">
        <f t="shared" si="206"/>
        <v/>
      </c>
      <c r="BT269" s="138" t="str">
        <f t="shared" ca="1" si="207"/>
        <v/>
      </c>
      <c r="BU269" s="139" t="str">
        <f t="shared" ca="1" si="208"/>
        <v/>
      </c>
      <c r="BW269" s="138" t="str">
        <f t="shared" si="209"/>
        <v/>
      </c>
      <c r="BX269" s="104" t="str">
        <f t="shared" si="210"/>
        <v/>
      </c>
      <c r="BY269" s="139" t="str">
        <f t="shared" si="211"/>
        <v/>
      </c>
      <c r="CA269" s="138" t="str">
        <f t="shared" si="212"/>
        <v/>
      </c>
      <c r="CB269" s="104" t="str">
        <f t="shared" si="213"/>
        <v/>
      </c>
      <c r="CC269" s="139" t="str">
        <f t="shared" si="214"/>
        <v/>
      </c>
      <c r="CE269" s="162" t="str">
        <f t="shared" si="215"/>
        <v/>
      </c>
      <c r="CF269" s="163" t="str">
        <f t="shared" si="216"/>
        <v/>
      </c>
      <c r="CG269" s="164" t="str">
        <f t="shared" si="217"/>
        <v/>
      </c>
      <c r="CI269" s="162" t="str">
        <f t="shared" si="218"/>
        <v/>
      </c>
      <c r="CJ269" s="163" t="str">
        <f t="shared" si="180"/>
        <v/>
      </c>
      <c r="CK269" s="164" t="str">
        <f t="shared" si="181"/>
        <v/>
      </c>
      <c r="CM269" s="169" t="str">
        <f t="shared" si="219"/>
        <v/>
      </c>
      <c r="CN269" s="139" t="str">
        <f t="shared" si="220"/>
        <v/>
      </c>
      <c r="CP269" s="41" t="str">
        <f>IF($CM269="", "", COUNTIF($CM$11:$CM$3035, "&lt;"&amp;$CM269)+1+COUNTIF($CM$11:$CM269, $CM269)-1)</f>
        <v/>
      </c>
    </row>
    <row r="270" spans="1:94" x14ac:dyDescent="0.25">
      <c r="A270" s="40"/>
      <c r="B270" s="82" t="str">
        <f>IF($I270="", "", IFERROR(INDEX('Job Database'!$AE$11:$AE$3035, MATCH($I270, 'Job Database'!$X$11:$X$3035, 0)), ""))</f>
        <v/>
      </c>
      <c r="C270" s="69" t="str">
        <f>IF($I270="", "", IF(COUNTIF('Job Database'!$X$11:$X$3035, $I270)=0, $AC$5, $AC$4))</f>
        <v/>
      </c>
      <c r="D270" s="40"/>
      <c r="E270" s="85" t="str">
        <f>IF($I270="", "", IF(IFERROR(INDEX('Job Database'!$M$11:$M$3035, MATCH($I270, 'Job Database'!$X$11:$X$3035, 0)), "")="", "", IFERROR(INDEX('Job Database'!$M$11:$M$3035, MATCH($I270, 'Job Database'!$X$11:$X$3035, 0)), "")))</f>
        <v/>
      </c>
      <c r="F270" s="40"/>
      <c r="G270" s="88" t="str">
        <f t="shared" si="194"/>
        <v/>
      </c>
      <c r="H270" s="40"/>
      <c r="I270" s="24"/>
      <c r="J270" s="34"/>
      <c r="K270" s="106"/>
      <c r="L270" s="79"/>
      <c r="M270" s="34"/>
      <c r="N270" s="79"/>
      <c r="O270" s="31"/>
      <c r="P270" s="53"/>
      <c r="Q270" s="40"/>
      <c r="S270" s="41" t="str">
        <f t="shared" si="182"/>
        <v/>
      </c>
      <c r="T270" s="41" t="str">
        <f t="shared" si="183"/>
        <v/>
      </c>
      <c r="U270" s="41" t="str">
        <f t="shared" si="195"/>
        <v/>
      </c>
      <c r="W270" s="74" t="str">
        <f>IF('Job Database'!$X270="", "", 'Job Database'!$X270)</f>
        <v/>
      </c>
      <c r="Y270" s="41" t="str">
        <f>IF($W270="", "", IF(COUNTIF($I$11:$I$3035, $W270)&gt;0, "", MAX($Y$10:$Y269)+1))</f>
        <v/>
      </c>
      <c r="Z270" s="41">
        <v>260</v>
      </c>
      <c r="AA270" s="58" t="str">
        <f t="shared" si="196"/>
        <v/>
      </c>
      <c r="AC270" s="41" t="str">
        <f t="shared" si="184"/>
        <v/>
      </c>
      <c r="AE270" s="41" t="str">
        <f t="shared" si="197"/>
        <v/>
      </c>
      <c r="AJ270" s="154" t="str">
        <f t="shared" si="198"/>
        <v/>
      </c>
      <c r="AL270" s="120" t="str">
        <f t="shared" si="199"/>
        <v/>
      </c>
      <c r="AM270" s="104" t="str">
        <f t="shared" si="200"/>
        <v/>
      </c>
      <c r="AN270" s="104" t="str">
        <f t="shared" si="201"/>
        <v/>
      </c>
      <c r="AO270" s="104" t="str">
        <f t="shared" si="185"/>
        <v/>
      </c>
      <c r="AP270" s="104" t="str">
        <f t="shared" si="186"/>
        <v/>
      </c>
      <c r="AQ270" s="121" t="str">
        <f t="shared" si="202"/>
        <v/>
      </c>
      <c r="AS270" s="88" t="str">
        <f t="shared" si="187"/>
        <v/>
      </c>
      <c r="AT270" s="68" t="str">
        <f t="shared" si="203"/>
        <v/>
      </c>
      <c r="AU270" s="68" t="str">
        <f t="shared" si="204"/>
        <v/>
      </c>
      <c r="AV270" s="68" t="str">
        <f t="shared" si="205"/>
        <v/>
      </c>
      <c r="AW270" s="88" t="str">
        <f t="shared" si="188"/>
        <v/>
      </c>
      <c r="AZ270" s="88" t="str">
        <f t="shared" si="189"/>
        <v/>
      </c>
      <c r="BA270" s="68" t="str">
        <f t="shared" si="190"/>
        <v/>
      </c>
      <c r="BB270" s="68" t="str">
        <f t="shared" si="191"/>
        <v/>
      </c>
      <c r="BC270" s="68" t="str">
        <f t="shared" si="192"/>
        <v/>
      </c>
      <c r="BD270" s="69" t="str">
        <f t="shared" si="193"/>
        <v/>
      </c>
      <c r="BE270" s="69" t="str">
        <f t="shared" si="206"/>
        <v/>
      </c>
      <c r="BT270" s="138" t="str">
        <f t="shared" ca="1" si="207"/>
        <v/>
      </c>
      <c r="BU270" s="139" t="str">
        <f t="shared" ca="1" si="208"/>
        <v/>
      </c>
      <c r="BW270" s="138" t="str">
        <f t="shared" si="209"/>
        <v/>
      </c>
      <c r="BX270" s="104" t="str">
        <f t="shared" si="210"/>
        <v/>
      </c>
      <c r="BY270" s="139" t="str">
        <f t="shared" si="211"/>
        <v/>
      </c>
      <c r="CA270" s="138" t="str">
        <f t="shared" si="212"/>
        <v/>
      </c>
      <c r="CB270" s="104" t="str">
        <f t="shared" si="213"/>
        <v/>
      </c>
      <c r="CC270" s="139" t="str">
        <f t="shared" si="214"/>
        <v/>
      </c>
      <c r="CE270" s="162" t="str">
        <f t="shared" si="215"/>
        <v/>
      </c>
      <c r="CF270" s="163" t="str">
        <f t="shared" si="216"/>
        <v/>
      </c>
      <c r="CG270" s="164" t="str">
        <f t="shared" si="217"/>
        <v/>
      </c>
      <c r="CI270" s="162" t="str">
        <f t="shared" si="218"/>
        <v/>
      </c>
      <c r="CJ270" s="163" t="str">
        <f t="shared" si="180"/>
        <v/>
      </c>
      <c r="CK270" s="164" t="str">
        <f t="shared" si="181"/>
        <v/>
      </c>
      <c r="CM270" s="169" t="str">
        <f t="shared" si="219"/>
        <v/>
      </c>
      <c r="CN270" s="139" t="str">
        <f t="shared" si="220"/>
        <v/>
      </c>
      <c r="CP270" s="41" t="str">
        <f>IF($CM270="", "", COUNTIF($CM$11:$CM$3035, "&lt;"&amp;$CM270)+1+COUNTIF($CM$11:$CM270, $CM270)-1)</f>
        <v/>
      </c>
    </row>
    <row r="271" spans="1:94" x14ac:dyDescent="0.25">
      <c r="A271" s="40"/>
      <c r="B271" s="82" t="str">
        <f>IF($I271="", "", IFERROR(INDEX('Job Database'!$AE$11:$AE$3035, MATCH($I271, 'Job Database'!$X$11:$X$3035, 0)), ""))</f>
        <v/>
      </c>
      <c r="C271" s="69" t="str">
        <f>IF($I271="", "", IF(COUNTIF('Job Database'!$X$11:$X$3035, $I271)=0, $AC$5, $AC$4))</f>
        <v/>
      </c>
      <c r="D271" s="40"/>
      <c r="E271" s="85" t="str">
        <f>IF($I271="", "", IF(IFERROR(INDEX('Job Database'!$M$11:$M$3035, MATCH($I271, 'Job Database'!$X$11:$X$3035, 0)), "")="", "", IFERROR(INDEX('Job Database'!$M$11:$M$3035, MATCH($I271, 'Job Database'!$X$11:$X$3035, 0)), "")))</f>
        <v/>
      </c>
      <c r="F271" s="40"/>
      <c r="G271" s="88" t="str">
        <f t="shared" si="194"/>
        <v/>
      </c>
      <c r="H271" s="40"/>
      <c r="I271" s="24"/>
      <c r="J271" s="34"/>
      <c r="K271" s="106"/>
      <c r="L271" s="79"/>
      <c r="M271" s="34"/>
      <c r="N271" s="79"/>
      <c r="O271" s="31"/>
      <c r="P271" s="53"/>
      <c r="Q271" s="40"/>
      <c r="S271" s="41" t="str">
        <f t="shared" si="182"/>
        <v/>
      </c>
      <c r="T271" s="41" t="str">
        <f t="shared" si="183"/>
        <v/>
      </c>
      <c r="U271" s="41" t="str">
        <f t="shared" si="195"/>
        <v/>
      </c>
      <c r="W271" s="74" t="str">
        <f>IF('Job Database'!$X271="", "", 'Job Database'!$X271)</f>
        <v/>
      </c>
      <c r="Y271" s="41" t="str">
        <f>IF($W271="", "", IF(COUNTIF($I$11:$I$3035, $W271)&gt;0, "", MAX($Y$10:$Y270)+1))</f>
        <v/>
      </c>
      <c r="Z271" s="41">
        <v>261</v>
      </c>
      <c r="AA271" s="58" t="str">
        <f t="shared" si="196"/>
        <v/>
      </c>
      <c r="AC271" s="41" t="str">
        <f t="shared" si="184"/>
        <v/>
      </c>
      <c r="AE271" s="41" t="str">
        <f t="shared" si="197"/>
        <v/>
      </c>
      <c r="AJ271" s="154" t="str">
        <f t="shared" si="198"/>
        <v/>
      </c>
      <c r="AL271" s="120" t="str">
        <f t="shared" si="199"/>
        <v/>
      </c>
      <c r="AM271" s="104" t="str">
        <f t="shared" si="200"/>
        <v/>
      </c>
      <c r="AN271" s="104" t="str">
        <f t="shared" si="201"/>
        <v/>
      </c>
      <c r="AO271" s="104" t="str">
        <f t="shared" si="185"/>
        <v/>
      </c>
      <c r="AP271" s="104" t="str">
        <f t="shared" si="186"/>
        <v/>
      </c>
      <c r="AQ271" s="121" t="str">
        <f t="shared" si="202"/>
        <v/>
      </c>
      <c r="AS271" s="88" t="str">
        <f t="shared" si="187"/>
        <v/>
      </c>
      <c r="AT271" s="68" t="str">
        <f t="shared" si="203"/>
        <v/>
      </c>
      <c r="AU271" s="68" t="str">
        <f t="shared" si="204"/>
        <v/>
      </c>
      <c r="AV271" s="68" t="str">
        <f t="shared" si="205"/>
        <v/>
      </c>
      <c r="AW271" s="88" t="str">
        <f t="shared" si="188"/>
        <v/>
      </c>
      <c r="AZ271" s="88" t="str">
        <f t="shared" si="189"/>
        <v/>
      </c>
      <c r="BA271" s="68" t="str">
        <f t="shared" si="190"/>
        <v/>
      </c>
      <c r="BB271" s="68" t="str">
        <f t="shared" si="191"/>
        <v/>
      </c>
      <c r="BC271" s="68" t="str">
        <f t="shared" si="192"/>
        <v/>
      </c>
      <c r="BD271" s="69" t="str">
        <f t="shared" si="193"/>
        <v/>
      </c>
      <c r="BE271" s="69" t="str">
        <f t="shared" si="206"/>
        <v/>
      </c>
      <c r="BT271" s="138" t="str">
        <f t="shared" ca="1" si="207"/>
        <v/>
      </c>
      <c r="BU271" s="139" t="str">
        <f t="shared" ca="1" si="208"/>
        <v/>
      </c>
      <c r="BW271" s="138" t="str">
        <f t="shared" si="209"/>
        <v/>
      </c>
      <c r="BX271" s="104" t="str">
        <f t="shared" si="210"/>
        <v/>
      </c>
      <c r="BY271" s="139" t="str">
        <f t="shared" si="211"/>
        <v/>
      </c>
      <c r="CA271" s="138" t="str">
        <f t="shared" si="212"/>
        <v/>
      </c>
      <c r="CB271" s="104" t="str">
        <f t="shared" si="213"/>
        <v/>
      </c>
      <c r="CC271" s="139" t="str">
        <f t="shared" si="214"/>
        <v/>
      </c>
      <c r="CE271" s="162" t="str">
        <f t="shared" si="215"/>
        <v/>
      </c>
      <c r="CF271" s="163" t="str">
        <f t="shared" si="216"/>
        <v/>
      </c>
      <c r="CG271" s="164" t="str">
        <f t="shared" si="217"/>
        <v/>
      </c>
      <c r="CI271" s="162" t="str">
        <f t="shared" si="218"/>
        <v/>
      </c>
      <c r="CJ271" s="163" t="str">
        <f t="shared" si="180"/>
        <v/>
      </c>
      <c r="CK271" s="164" t="str">
        <f t="shared" si="181"/>
        <v/>
      </c>
      <c r="CM271" s="169" t="str">
        <f t="shared" si="219"/>
        <v/>
      </c>
      <c r="CN271" s="139" t="str">
        <f t="shared" si="220"/>
        <v/>
      </c>
      <c r="CP271" s="41" t="str">
        <f>IF($CM271="", "", COUNTIF($CM$11:$CM$3035, "&lt;"&amp;$CM271)+1+COUNTIF($CM$11:$CM271, $CM271)-1)</f>
        <v/>
      </c>
    </row>
    <row r="272" spans="1:94" x14ac:dyDescent="0.25">
      <c r="A272" s="40"/>
      <c r="B272" s="82" t="str">
        <f>IF($I272="", "", IFERROR(INDEX('Job Database'!$AE$11:$AE$3035, MATCH($I272, 'Job Database'!$X$11:$X$3035, 0)), ""))</f>
        <v/>
      </c>
      <c r="C272" s="69" t="str">
        <f>IF($I272="", "", IF(COUNTIF('Job Database'!$X$11:$X$3035, $I272)=0, $AC$5, $AC$4))</f>
        <v/>
      </c>
      <c r="D272" s="40"/>
      <c r="E272" s="85" t="str">
        <f>IF($I272="", "", IF(IFERROR(INDEX('Job Database'!$M$11:$M$3035, MATCH($I272, 'Job Database'!$X$11:$X$3035, 0)), "")="", "", IFERROR(INDEX('Job Database'!$M$11:$M$3035, MATCH($I272, 'Job Database'!$X$11:$X$3035, 0)), "")))</f>
        <v/>
      </c>
      <c r="F272" s="40"/>
      <c r="G272" s="88" t="str">
        <f t="shared" si="194"/>
        <v/>
      </c>
      <c r="H272" s="40"/>
      <c r="I272" s="24"/>
      <c r="J272" s="34"/>
      <c r="K272" s="106"/>
      <c r="L272" s="79"/>
      <c r="M272" s="34"/>
      <c r="N272" s="79"/>
      <c r="O272" s="31"/>
      <c r="P272" s="53"/>
      <c r="Q272" s="40"/>
      <c r="S272" s="41" t="str">
        <f t="shared" si="182"/>
        <v/>
      </c>
      <c r="T272" s="41" t="str">
        <f t="shared" si="183"/>
        <v/>
      </c>
      <c r="U272" s="41" t="str">
        <f t="shared" si="195"/>
        <v/>
      </c>
      <c r="W272" s="74" t="str">
        <f>IF('Job Database'!$X272="", "", 'Job Database'!$X272)</f>
        <v/>
      </c>
      <c r="Y272" s="41" t="str">
        <f>IF($W272="", "", IF(COUNTIF($I$11:$I$3035, $W272)&gt;0, "", MAX($Y$10:$Y271)+1))</f>
        <v/>
      </c>
      <c r="Z272" s="41">
        <v>262</v>
      </c>
      <c r="AA272" s="58" t="str">
        <f t="shared" si="196"/>
        <v/>
      </c>
      <c r="AC272" s="41" t="str">
        <f t="shared" si="184"/>
        <v/>
      </c>
      <c r="AE272" s="41" t="str">
        <f t="shared" si="197"/>
        <v/>
      </c>
      <c r="AJ272" s="154" t="str">
        <f t="shared" si="198"/>
        <v/>
      </c>
      <c r="AL272" s="120" t="str">
        <f t="shared" si="199"/>
        <v/>
      </c>
      <c r="AM272" s="104" t="str">
        <f t="shared" si="200"/>
        <v/>
      </c>
      <c r="AN272" s="104" t="str">
        <f t="shared" si="201"/>
        <v/>
      </c>
      <c r="AO272" s="104" t="str">
        <f t="shared" si="185"/>
        <v/>
      </c>
      <c r="AP272" s="104" t="str">
        <f t="shared" si="186"/>
        <v/>
      </c>
      <c r="AQ272" s="121" t="str">
        <f t="shared" si="202"/>
        <v/>
      </c>
      <c r="AS272" s="88" t="str">
        <f t="shared" si="187"/>
        <v/>
      </c>
      <c r="AT272" s="68" t="str">
        <f t="shared" si="203"/>
        <v/>
      </c>
      <c r="AU272" s="68" t="str">
        <f t="shared" si="204"/>
        <v/>
      </c>
      <c r="AV272" s="68" t="str">
        <f t="shared" si="205"/>
        <v/>
      </c>
      <c r="AW272" s="88" t="str">
        <f t="shared" si="188"/>
        <v/>
      </c>
      <c r="AZ272" s="88" t="str">
        <f t="shared" si="189"/>
        <v/>
      </c>
      <c r="BA272" s="68" t="str">
        <f t="shared" si="190"/>
        <v/>
      </c>
      <c r="BB272" s="68" t="str">
        <f t="shared" si="191"/>
        <v/>
      </c>
      <c r="BC272" s="68" t="str">
        <f t="shared" si="192"/>
        <v/>
      </c>
      <c r="BD272" s="69" t="str">
        <f t="shared" si="193"/>
        <v/>
      </c>
      <c r="BE272" s="69" t="str">
        <f t="shared" si="206"/>
        <v/>
      </c>
      <c r="BT272" s="138" t="str">
        <f t="shared" ca="1" si="207"/>
        <v/>
      </c>
      <c r="BU272" s="139" t="str">
        <f t="shared" ca="1" si="208"/>
        <v/>
      </c>
      <c r="BW272" s="138" t="str">
        <f t="shared" si="209"/>
        <v/>
      </c>
      <c r="BX272" s="104" t="str">
        <f t="shared" si="210"/>
        <v/>
      </c>
      <c r="BY272" s="139" t="str">
        <f t="shared" si="211"/>
        <v/>
      </c>
      <c r="CA272" s="138" t="str">
        <f t="shared" si="212"/>
        <v/>
      </c>
      <c r="CB272" s="104" t="str">
        <f t="shared" si="213"/>
        <v/>
      </c>
      <c r="CC272" s="139" t="str">
        <f t="shared" si="214"/>
        <v/>
      </c>
      <c r="CE272" s="162" t="str">
        <f t="shared" si="215"/>
        <v/>
      </c>
      <c r="CF272" s="163" t="str">
        <f t="shared" si="216"/>
        <v/>
      </c>
      <c r="CG272" s="164" t="str">
        <f t="shared" si="217"/>
        <v/>
      </c>
      <c r="CI272" s="162" t="str">
        <f t="shared" si="218"/>
        <v/>
      </c>
      <c r="CJ272" s="163" t="str">
        <f t="shared" si="180"/>
        <v/>
      </c>
      <c r="CK272" s="164" t="str">
        <f t="shared" si="181"/>
        <v/>
      </c>
      <c r="CM272" s="169" t="str">
        <f t="shared" si="219"/>
        <v/>
      </c>
      <c r="CN272" s="139" t="str">
        <f t="shared" si="220"/>
        <v/>
      </c>
      <c r="CP272" s="41" t="str">
        <f>IF($CM272="", "", COUNTIF($CM$11:$CM$3035, "&lt;"&amp;$CM272)+1+COUNTIF($CM$11:$CM272, $CM272)-1)</f>
        <v/>
      </c>
    </row>
    <row r="273" spans="1:94" x14ac:dyDescent="0.25">
      <c r="A273" s="40"/>
      <c r="B273" s="82" t="str">
        <f>IF($I273="", "", IFERROR(INDEX('Job Database'!$AE$11:$AE$3035, MATCH($I273, 'Job Database'!$X$11:$X$3035, 0)), ""))</f>
        <v/>
      </c>
      <c r="C273" s="69" t="str">
        <f>IF($I273="", "", IF(COUNTIF('Job Database'!$X$11:$X$3035, $I273)=0, $AC$5, $AC$4))</f>
        <v/>
      </c>
      <c r="D273" s="40"/>
      <c r="E273" s="85" t="str">
        <f>IF($I273="", "", IF(IFERROR(INDEX('Job Database'!$M$11:$M$3035, MATCH($I273, 'Job Database'!$X$11:$X$3035, 0)), "")="", "", IFERROR(INDEX('Job Database'!$M$11:$M$3035, MATCH($I273, 'Job Database'!$X$11:$X$3035, 0)), "")))</f>
        <v/>
      </c>
      <c r="F273" s="40"/>
      <c r="G273" s="88" t="str">
        <f t="shared" si="194"/>
        <v/>
      </c>
      <c r="H273" s="40"/>
      <c r="I273" s="24"/>
      <c r="J273" s="34"/>
      <c r="K273" s="106"/>
      <c r="L273" s="79"/>
      <c r="M273" s="34"/>
      <c r="N273" s="79"/>
      <c r="O273" s="31"/>
      <c r="P273" s="53"/>
      <c r="Q273" s="40"/>
      <c r="S273" s="41" t="str">
        <f t="shared" si="182"/>
        <v/>
      </c>
      <c r="T273" s="41" t="str">
        <f t="shared" si="183"/>
        <v/>
      </c>
      <c r="U273" s="41" t="str">
        <f t="shared" si="195"/>
        <v/>
      </c>
      <c r="W273" s="74" t="str">
        <f>IF('Job Database'!$X273="", "", 'Job Database'!$X273)</f>
        <v/>
      </c>
      <c r="Y273" s="41" t="str">
        <f>IF($W273="", "", IF(COUNTIF($I$11:$I$3035, $W273)&gt;0, "", MAX($Y$10:$Y272)+1))</f>
        <v/>
      </c>
      <c r="Z273" s="41">
        <v>263</v>
      </c>
      <c r="AA273" s="58" t="str">
        <f t="shared" si="196"/>
        <v/>
      </c>
      <c r="AC273" s="41" t="str">
        <f t="shared" si="184"/>
        <v/>
      </c>
      <c r="AE273" s="41" t="str">
        <f t="shared" si="197"/>
        <v/>
      </c>
      <c r="AJ273" s="154" t="str">
        <f t="shared" si="198"/>
        <v/>
      </c>
      <c r="AL273" s="120" t="str">
        <f t="shared" si="199"/>
        <v/>
      </c>
      <c r="AM273" s="104" t="str">
        <f t="shared" si="200"/>
        <v/>
      </c>
      <c r="AN273" s="104" t="str">
        <f t="shared" si="201"/>
        <v/>
      </c>
      <c r="AO273" s="104" t="str">
        <f t="shared" si="185"/>
        <v/>
      </c>
      <c r="AP273" s="104" t="str">
        <f t="shared" si="186"/>
        <v/>
      </c>
      <c r="AQ273" s="121" t="str">
        <f t="shared" si="202"/>
        <v/>
      </c>
      <c r="AS273" s="88" t="str">
        <f t="shared" si="187"/>
        <v/>
      </c>
      <c r="AT273" s="68" t="str">
        <f t="shared" si="203"/>
        <v/>
      </c>
      <c r="AU273" s="68" t="str">
        <f t="shared" si="204"/>
        <v/>
      </c>
      <c r="AV273" s="68" t="str">
        <f t="shared" si="205"/>
        <v/>
      </c>
      <c r="AW273" s="88" t="str">
        <f t="shared" si="188"/>
        <v/>
      </c>
      <c r="AZ273" s="88" t="str">
        <f t="shared" si="189"/>
        <v/>
      </c>
      <c r="BA273" s="68" t="str">
        <f t="shared" si="190"/>
        <v/>
      </c>
      <c r="BB273" s="68" t="str">
        <f t="shared" si="191"/>
        <v/>
      </c>
      <c r="BC273" s="68" t="str">
        <f t="shared" si="192"/>
        <v/>
      </c>
      <c r="BD273" s="69" t="str">
        <f t="shared" si="193"/>
        <v/>
      </c>
      <c r="BE273" s="69" t="str">
        <f t="shared" si="206"/>
        <v/>
      </c>
      <c r="BT273" s="138" t="str">
        <f t="shared" ca="1" si="207"/>
        <v/>
      </c>
      <c r="BU273" s="139" t="str">
        <f t="shared" ca="1" si="208"/>
        <v/>
      </c>
      <c r="BW273" s="138" t="str">
        <f t="shared" si="209"/>
        <v/>
      </c>
      <c r="BX273" s="104" t="str">
        <f t="shared" si="210"/>
        <v/>
      </c>
      <c r="BY273" s="139" t="str">
        <f t="shared" si="211"/>
        <v/>
      </c>
      <c r="CA273" s="138" t="str">
        <f t="shared" si="212"/>
        <v/>
      </c>
      <c r="CB273" s="104" t="str">
        <f t="shared" si="213"/>
        <v/>
      </c>
      <c r="CC273" s="139" t="str">
        <f t="shared" si="214"/>
        <v/>
      </c>
      <c r="CE273" s="162" t="str">
        <f t="shared" si="215"/>
        <v/>
      </c>
      <c r="CF273" s="163" t="str">
        <f t="shared" si="216"/>
        <v/>
      </c>
      <c r="CG273" s="164" t="str">
        <f t="shared" si="217"/>
        <v/>
      </c>
      <c r="CI273" s="162" t="str">
        <f t="shared" si="218"/>
        <v/>
      </c>
      <c r="CJ273" s="163" t="str">
        <f t="shared" si="180"/>
        <v/>
      </c>
      <c r="CK273" s="164" t="str">
        <f t="shared" si="181"/>
        <v/>
      </c>
      <c r="CM273" s="169" t="str">
        <f t="shared" si="219"/>
        <v/>
      </c>
      <c r="CN273" s="139" t="str">
        <f t="shared" si="220"/>
        <v/>
      </c>
      <c r="CP273" s="41" t="str">
        <f>IF($CM273="", "", COUNTIF($CM$11:$CM$3035, "&lt;"&amp;$CM273)+1+COUNTIF($CM$11:$CM273, $CM273)-1)</f>
        <v/>
      </c>
    </row>
    <row r="274" spans="1:94" x14ac:dyDescent="0.25">
      <c r="A274" s="40"/>
      <c r="B274" s="82" t="str">
        <f>IF($I274="", "", IFERROR(INDEX('Job Database'!$AE$11:$AE$3035, MATCH($I274, 'Job Database'!$X$11:$X$3035, 0)), ""))</f>
        <v/>
      </c>
      <c r="C274" s="69" t="str">
        <f>IF($I274="", "", IF(COUNTIF('Job Database'!$X$11:$X$3035, $I274)=0, $AC$5, $AC$4))</f>
        <v/>
      </c>
      <c r="D274" s="40"/>
      <c r="E274" s="85" t="str">
        <f>IF($I274="", "", IF(IFERROR(INDEX('Job Database'!$M$11:$M$3035, MATCH($I274, 'Job Database'!$X$11:$X$3035, 0)), "")="", "", IFERROR(INDEX('Job Database'!$M$11:$M$3035, MATCH($I274, 'Job Database'!$X$11:$X$3035, 0)), "")))</f>
        <v/>
      </c>
      <c r="F274" s="40"/>
      <c r="G274" s="88" t="str">
        <f t="shared" si="194"/>
        <v/>
      </c>
      <c r="H274" s="40"/>
      <c r="I274" s="24"/>
      <c r="J274" s="34"/>
      <c r="K274" s="106"/>
      <c r="L274" s="79"/>
      <c r="M274" s="34"/>
      <c r="N274" s="79"/>
      <c r="O274" s="31"/>
      <c r="P274" s="53"/>
      <c r="Q274" s="40"/>
      <c r="S274" s="41" t="str">
        <f t="shared" si="182"/>
        <v/>
      </c>
      <c r="T274" s="41" t="str">
        <f t="shared" si="183"/>
        <v/>
      </c>
      <c r="U274" s="41" t="str">
        <f t="shared" si="195"/>
        <v/>
      </c>
      <c r="W274" s="74" t="str">
        <f>IF('Job Database'!$X274="", "", 'Job Database'!$X274)</f>
        <v/>
      </c>
      <c r="Y274" s="41" t="str">
        <f>IF($W274="", "", IF(COUNTIF($I$11:$I$3035, $W274)&gt;0, "", MAX($Y$10:$Y273)+1))</f>
        <v/>
      </c>
      <c r="Z274" s="41">
        <v>264</v>
      </c>
      <c r="AA274" s="58" t="str">
        <f t="shared" si="196"/>
        <v/>
      </c>
      <c r="AC274" s="41" t="str">
        <f t="shared" si="184"/>
        <v/>
      </c>
      <c r="AE274" s="41" t="str">
        <f t="shared" si="197"/>
        <v/>
      </c>
      <c r="AJ274" s="154" t="str">
        <f t="shared" si="198"/>
        <v/>
      </c>
      <c r="AL274" s="120" t="str">
        <f t="shared" si="199"/>
        <v/>
      </c>
      <c r="AM274" s="104" t="str">
        <f t="shared" si="200"/>
        <v/>
      </c>
      <c r="AN274" s="104" t="str">
        <f t="shared" si="201"/>
        <v/>
      </c>
      <c r="AO274" s="104" t="str">
        <f t="shared" si="185"/>
        <v/>
      </c>
      <c r="AP274" s="104" t="str">
        <f t="shared" si="186"/>
        <v/>
      </c>
      <c r="AQ274" s="121" t="str">
        <f t="shared" si="202"/>
        <v/>
      </c>
      <c r="AS274" s="88" t="str">
        <f t="shared" si="187"/>
        <v/>
      </c>
      <c r="AT274" s="68" t="str">
        <f t="shared" si="203"/>
        <v/>
      </c>
      <c r="AU274" s="68" t="str">
        <f t="shared" si="204"/>
        <v/>
      </c>
      <c r="AV274" s="68" t="str">
        <f t="shared" si="205"/>
        <v/>
      </c>
      <c r="AW274" s="88" t="str">
        <f t="shared" si="188"/>
        <v/>
      </c>
      <c r="AZ274" s="88" t="str">
        <f t="shared" si="189"/>
        <v/>
      </c>
      <c r="BA274" s="68" t="str">
        <f t="shared" si="190"/>
        <v/>
      </c>
      <c r="BB274" s="68" t="str">
        <f t="shared" si="191"/>
        <v/>
      </c>
      <c r="BC274" s="68" t="str">
        <f t="shared" si="192"/>
        <v/>
      </c>
      <c r="BD274" s="69" t="str">
        <f t="shared" si="193"/>
        <v/>
      </c>
      <c r="BE274" s="69" t="str">
        <f t="shared" si="206"/>
        <v/>
      </c>
      <c r="BT274" s="138" t="str">
        <f t="shared" ca="1" si="207"/>
        <v/>
      </c>
      <c r="BU274" s="139" t="str">
        <f t="shared" ca="1" si="208"/>
        <v/>
      </c>
      <c r="BW274" s="138" t="str">
        <f t="shared" si="209"/>
        <v/>
      </c>
      <c r="BX274" s="104" t="str">
        <f t="shared" si="210"/>
        <v/>
      </c>
      <c r="BY274" s="139" t="str">
        <f t="shared" si="211"/>
        <v/>
      </c>
      <c r="CA274" s="138" t="str">
        <f t="shared" si="212"/>
        <v/>
      </c>
      <c r="CB274" s="104" t="str">
        <f t="shared" si="213"/>
        <v/>
      </c>
      <c r="CC274" s="139" t="str">
        <f t="shared" si="214"/>
        <v/>
      </c>
      <c r="CE274" s="162" t="str">
        <f t="shared" si="215"/>
        <v/>
      </c>
      <c r="CF274" s="163" t="str">
        <f t="shared" si="216"/>
        <v/>
      </c>
      <c r="CG274" s="164" t="str">
        <f t="shared" si="217"/>
        <v/>
      </c>
      <c r="CI274" s="162" t="str">
        <f t="shared" si="218"/>
        <v/>
      </c>
      <c r="CJ274" s="163" t="str">
        <f t="shared" si="180"/>
        <v/>
      </c>
      <c r="CK274" s="164" t="str">
        <f t="shared" si="181"/>
        <v/>
      </c>
      <c r="CM274" s="169" t="str">
        <f t="shared" si="219"/>
        <v/>
      </c>
      <c r="CN274" s="139" t="str">
        <f t="shared" si="220"/>
        <v/>
      </c>
      <c r="CP274" s="41" t="str">
        <f>IF($CM274="", "", COUNTIF($CM$11:$CM$3035, "&lt;"&amp;$CM274)+1+COUNTIF($CM$11:$CM274, $CM274)-1)</f>
        <v/>
      </c>
    </row>
    <row r="275" spans="1:94" x14ac:dyDescent="0.25">
      <c r="A275" s="40"/>
      <c r="B275" s="82" t="str">
        <f>IF($I275="", "", IFERROR(INDEX('Job Database'!$AE$11:$AE$3035, MATCH($I275, 'Job Database'!$X$11:$X$3035, 0)), ""))</f>
        <v/>
      </c>
      <c r="C275" s="69" t="str">
        <f>IF($I275="", "", IF(COUNTIF('Job Database'!$X$11:$X$3035, $I275)=0, $AC$5, $AC$4))</f>
        <v/>
      </c>
      <c r="D275" s="40"/>
      <c r="E275" s="85" t="str">
        <f>IF($I275="", "", IF(IFERROR(INDEX('Job Database'!$M$11:$M$3035, MATCH($I275, 'Job Database'!$X$11:$X$3035, 0)), "")="", "", IFERROR(INDEX('Job Database'!$M$11:$M$3035, MATCH($I275, 'Job Database'!$X$11:$X$3035, 0)), "")))</f>
        <v/>
      </c>
      <c r="F275" s="40"/>
      <c r="G275" s="88" t="str">
        <f t="shared" si="194"/>
        <v/>
      </c>
      <c r="H275" s="40"/>
      <c r="I275" s="24"/>
      <c r="J275" s="34"/>
      <c r="K275" s="106"/>
      <c r="L275" s="79"/>
      <c r="M275" s="34"/>
      <c r="N275" s="79"/>
      <c r="O275" s="31"/>
      <c r="P275" s="53"/>
      <c r="Q275" s="40"/>
      <c r="S275" s="41" t="str">
        <f t="shared" si="182"/>
        <v/>
      </c>
      <c r="T275" s="41" t="str">
        <f t="shared" si="183"/>
        <v/>
      </c>
      <c r="U275" s="41" t="str">
        <f t="shared" si="195"/>
        <v/>
      </c>
      <c r="W275" s="74" t="str">
        <f>IF('Job Database'!$X275="", "", 'Job Database'!$X275)</f>
        <v/>
      </c>
      <c r="Y275" s="41" t="str">
        <f>IF($W275="", "", IF(COUNTIF($I$11:$I$3035, $W275)&gt;0, "", MAX($Y$10:$Y274)+1))</f>
        <v/>
      </c>
      <c r="Z275" s="41">
        <v>265</v>
      </c>
      <c r="AA275" s="58" t="str">
        <f t="shared" si="196"/>
        <v/>
      </c>
      <c r="AC275" s="41" t="str">
        <f t="shared" si="184"/>
        <v/>
      </c>
      <c r="AE275" s="41" t="str">
        <f t="shared" si="197"/>
        <v/>
      </c>
      <c r="AJ275" s="154" t="str">
        <f t="shared" si="198"/>
        <v/>
      </c>
      <c r="AL275" s="120" t="str">
        <f t="shared" si="199"/>
        <v/>
      </c>
      <c r="AM275" s="104" t="str">
        <f t="shared" si="200"/>
        <v/>
      </c>
      <c r="AN275" s="104" t="str">
        <f t="shared" si="201"/>
        <v/>
      </c>
      <c r="AO275" s="104" t="str">
        <f t="shared" si="185"/>
        <v/>
      </c>
      <c r="AP275" s="104" t="str">
        <f t="shared" si="186"/>
        <v/>
      </c>
      <c r="AQ275" s="121" t="str">
        <f t="shared" si="202"/>
        <v/>
      </c>
      <c r="AS275" s="88" t="str">
        <f t="shared" si="187"/>
        <v/>
      </c>
      <c r="AT275" s="68" t="str">
        <f t="shared" si="203"/>
        <v/>
      </c>
      <c r="AU275" s="68" t="str">
        <f t="shared" si="204"/>
        <v/>
      </c>
      <c r="AV275" s="68" t="str">
        <f t="shared" si="205"/>
        <v/>
      </c>
      <c r="AW275" s="88" t="str">
        <f t="shared" si="188"/>
        <v/>
      </c>
      <c r="AZ275" s="88" t="str">
        <f t="shared" si="189"/>
        <v/>
      </c>
      <c r="BA275" s="68" t="str">
        <f t="shared" si="190"/>
        <v/>
      </c>
      <c r="BB275" s="68" t="str">
        <f t="shared" si="191"/>
        <v/>
      </c>
      <c r="BC275" s="68" t="str">
        <f t="shared" si="192"/>
        <v/>
      </c>
      <c r="BD275" s="69" t="str">
        <f t="shared" si="193"/>
        <v/>
      </c>
      <c r="BE275" s="69" t="str">
        <f t="shared" si="206"/>
        <v/>
      </c>
      <c r="BT275" s="138" t="str">
        <f t="shared" ca="1" si="207"/>
        <v/>
      </c>
      <c r="BU275" s="139" t="str">
        <f t="shared" ca="1" si="208"/>
        <v/>
      </c>
      <c r="BW275" s="138" t="str">
        <f t="shared" si="209"/>
        <v/>
      </c>
      <c r="BX275" s="104" t="str">
        <f t="shared" si="210"/>
        <v/>
      </c>
      <c r="BY275" s="139" t="str">
        <f t="shared" si="211"/>
        <v/>
      </c>
      <c r="CA275" s="138" t="str">
        <f t="shared" si="212"/>
        <v/>
      </c>
      <c r="CB275" s="104" t="str">
        <f t="shared" si="213"/>
        <v/>
      </c>
      <c r="CC275" s="139" t="str">
        <f t="shared" si="214"/>
        <v/>
      </c>
      <c r="CE275" s="162" t="str">
        <f t="shared" si="215"/>
        <v/>
      </c>
      <c r="CF275" s="163" t="str">
        <f t="shared" si="216"/>
        <v/>
      </c>
      <c r="CG275" s="164" t="str">
        <f t="shared" si="217"/>
        <v/>
      </c>
      <c r="CI275" s="162" t="str">
        <f t="shared" si="218"/>
        <v/>
      </c>
      <c r="CJ275" s="163" t="str">
        <f t="shared" si="180"/>
        <v/>
      </c>
      <c r="CK275" s="164" t="str">
        <f t="shared" si="181"/>
        <v/>
      </c>
      <c r="CM275" s="169" t="str">
        <f t="shared" si="219"/>
        <v/>
      </c>
      <c r="CN275" s="139" t="str">
        <f t="shared" si="220"/>
        <v/>
      </c>
      <c r="CP275" s="41" t="str">
        <f>IF($CM275="", "", COUNTIF($CM$11:$CM$3035, "&lt;"&amp;$CM275)+1+COUNTIF($CM$11:$CM275, $CM275)-1)</f>
        <v/>
      </c>
    </row>
    <row r="276" spans="1:94" x14ac:dyDescent="0.25">
      <c r="A276" s="40"/>
      <c r="B276" s="82" t="str">
        <f>IF($I276="", "", IFERROR(INDEX('Job Database'!$AE$11:$AE$3035, MATCH($I276, 'Job Database'!$X$11:$X$3035, 0)), ""))</f>
        <v/>
      </c>
      <c r="C276" s="69" t="str">
        <f>IF($I276="", "", IF(COUNTIF('Job Database'!$X$11:$X$3035, $I276)=0, $AC$5, $AC$4))</f>
        <v/>
      </c>
      <c r="D276" s="40"/>
      <c r="E276" s="85" t="str">
        <f>IF($I276="", "", IF(IFERROR(INDEX('Job Database'!$M$11:$M$3035, MATCH($I276, 'Job Database'!$X$11:$X$3035, 0)), "")="", "", IFERROR(INDEX('Job Database'!$M$11:$M$3035, MATCH($I276, 'Job Database'!$X$11:$X$3035, 0)), "")))</f>
        <v/>
      </c>
      <c r="F276" s="40"/>
      <c r="G276" s="88" t="str">
        <f t="shared" si="194"/>
        <v/>
      </c>
      <c r="H276" s="40"/>
      <c r="I276" s="24"/>
      <c r="J276" s="34"/>
      <c r="K276" s="106"/>
      <c r="L276" s="79"/>
      <c r="M276" s="34"/>
      <c r="N276" s="79"/>
      <c r="O276" s="31"/>
      <c r="P276" s="53"/>
      <c r="Q276" s="40"/>
      <c r="S276" s="41" t="str">
        <f t="shared" si="182"/>
        <v/>
      </c>
      <c r="T276" s="41" t="str">
        <f t="shared" si="183"/>
        <v/>
      </c>
      <c r="U276" s="41" t="str">
        <f t="shared" si="195"/>
        <v/>
      </c>
      <c r="W276" s="74" t="str">
        <f>IF('Job Database'!$X276="", "", 'Job Database'!$X276)</f>
        <v/>
      </c>
      <c r="Y276" s="41" t="str">
        <f>IF($W276="", "", IF(COUNTIF($I$11:$I$3035, $W276)&gt;0, "", MAX($Y$10:$Y275)+1))</f>
        <v/>
      </c>
      <c r="Z276" s="41">
        <v>266</v>
      </c>
      <c r="AA276" s="58" t="str">
        <f t="shared" si="196"/>
        <v/>
      </c>
      <c r="AC276" s="41" t="str">
        <f t="shared" si="184"/>
        <v/>
      </c>
      <c r="AE276" s="41" t="str">
        <f t="shared" si="197"/>
        <v/>
      </c>
      <c r="AJ276" s="154" t="str">
        <f t="shared" si="198"/>
        <v/>
      </c>
      <c r="AL276" s="120" t="str">
        <f t="shared" si="199"/>
        <v/>
      </c>
      <c r="AM276" s="104" t="str">
        <f t="shared" si="200"/>
        <v/>
      </c>
      <c r="AN276" s="104" t="str">
        <f t="shared" si="201"/>
        <v/>
      </c>
      <c r="AO276" s="104" t="str">
        <f t="shared" si="185"/>
        <v/>
      </c>
      <c r="AP276" s="104" t="str">
        <f t="shared" si="186"/>
        <v/>
      </c>
      <c r="AQ276" s="121" t="str">
        <f t="shared" si="202"/>
        <v/>
      </c>
      <c r="AS276" s="88" t="str">
        <f t="shared" si="187"/>
        <v/>
      </c>
      <c r="AT276" s="68" t="str">
        <f t="shared" si="203"/>
        <v/>
      </c>
      <c r="AU276" s="68" t="str">
        <f t="shared" si="204"/>
        <v/>
      </c>
      <c r="AV276" s="68" t="str">
        <f t="shared" si="205"/>
        <v/>
      </c>
      <c r="AW276" s="88" t="str">
        <f t="shared" si="188"/>
        <v/>
      </c>
      <c r="AZ276" s="88" t="str">
        <f t="shared" si="189"/>
        <v/>
      </c>
      <c r="BA276" s="68" t="str">
        <f t="shared" si="190"/>
        <v/>
      </c>
      <c r="BB276" s="68" t="str">
        <f t="shared" si="191"/>
        <v/>
      </c>
      <c r="BC276" s="68" t="str">
        <f t="shared" si="192"/>
        <v/>
      </c>
      <c r="BD276" s="69" t="str">
        <f t="shared" si="193"/>
        <v/>
      </c>
      <c r="BE276" s="69" t="str">
        <f t="shared" si="206"/>
        <v/>
      </c>
      <c r="BT276" s="138" t="str">
        <f t="shared" ca="1" si="207"/>
        <v/>
      </c>
      <c r="BU276" s="139" t="str">
        <f t="shared" ca="1" si="208"/>
        <v/>
      </c>
      <c r="BW276" s="138" t="str">
        <f t="shared" si="209"/>
        <v/>
      </c>
      <c r="BX276" s="104" t="str">
        <f t="shared" si="210"/>
        <v/>
      </c>
      <c r="BY276" s="139" t="str">
        <f t="shared" si="211"/>
        <v/>
      </c>
      <c r="CA276" s="138" t="str">
        <f t="shared" si="212"/>
        <v/>
      </c>
      <c r="CB276" s="104" t="str">
        <f t="shared" si="213"/>
        <v/>
      </c>
      <c r="CC276" s="139" t="str">
        <f t="shared" si="214"/>
        <v/>
      </c>
      <c r="CE276" s="162" t="str">
        <f t="shared" si="215"/>
        <v/>
      </c>
      <c r="CF276" s="163" t="str">
        <f t="shared" si="216"/>
        <v/>
      </c>
      <c r="CG276" s="164" t="str">
        <f t="shared" si="217"/>
        <v/>
      </c>
      <c r="CI276" s="162" t="str">
        <f t="shared" si="218"/>
        <v/>
      </c>
      <c r="CJ276" s="163" t="str">
        <f t="shared" si="180"/>
        <v/>
      </c>
      <c r="CK276" s="164" t="str">
        <f t="shared" si="181"/>
        <v/>
      </c>
      <c r="CM276" s="169" t="str">
        <f t="shared" si="219"/>
        <v/>
      </c>
      <c r="CN276" s="139" t="str">
        <f t="shared" si="220"/>
        <v/>
      </c>
      <c r="CP276" s="41" t="str">
        <f>IF($CM276="", "", COUNTIF($CM$11:$CM$3035, "&lt;"&amp;$CM276)+1+COUNTIF($CM$11:$CM276, $CM276)-1)</f>
        <v/>
      </c>
    </row>
    <row r="277" spans="1:94" x14ac:dyDescent="0.25">
      <c r="A277" s="40"/>
      <c r="B277" s="82" t="str">
        <f>IF($I277="", "", IFERROR(INDEX('Job Database'!$AE$11:$AE$3035, MATCH($I277, 'Job Database'!$X$11:$X$3035, 0)), ""))</f>
        <v/>
      </c>
      <c r="C277" s="69" t="str">
        <f>IF($I277="", "", IF(COUNTIF('Job Database'!$X$11:$X$3035, $I277)=0, $AC$5, $AC$4))</f>
        <v/>
      </c>
      <c r="D277" s="40"/>
      <c r="E277" s="85" t="str">
        <f>IF($I277="", "", IF(IFERROR(INDEX('Job Database'!$M$11:$M$3035, MATCH($I277, 'Job Database'!$X$11:$X$3035, 0)), "")="", "", IFERROR(INDEX('Job Database'!$M$11:$M$3035, MATCH($I277, 'Job Database'!$X$11:$X$3035, 0)), "")))</f>
        <v/>
      </c>
      <c r="F277" s="40"/>
      <c r="G277" s="88" t="str">
        <f t="shared" si="194"/>
        <v/>
      </c>
      <c r="H277" s="40"/>
      <c r="I277" s="24"/>
      <c r="J277" s="34"/>
      <c r="K277" s="106"/>
      <c r="L277" s="79"/>
      <c r="M277" s="34"/>
      <c r="N277" s="79"/>
      <c r="O277" s="31"/>
      <c r="P277" s="53"/>
      <c r="Q277" s="40"/>
      <c r="S277" s="41" t="str">
        <f t="shared" si="182"/>
        <v/>
      </c>
      <c r="T277" s="41" t="str">
        <f t="shared" si="183"/>
        <v/>
      </c>
      <c r="U277" s="41" t="str">
        <f t="shared" si="195"/>
        <v/>
      </c>
      <c r="W277" s="74" t="str">
        <f>IF('Job Database'!$X277="", "", 'Job Database'!$X277)</f>
        <v/>
      </c>
      <c r="Y277" s="41" t="str">
        <f>IF($W277="", "", IF(COUNTIF($I$11:$I$3035, $W277)&gt;0, "", MAX($Y$10:$Y276)+1))</f>
        <v/>
      </c>
      <c r="Z277" s="41">
        <v>267</v>
      </c>
      <c r="AA277" s="58" t="str">
        <f t="shared" si="196"/>
        <v/>
      </c>
      <c r="AC277" s="41" t="str">
        <f t="shared" si="184"/>
        <v/>
      </c>
      <c r="AE277" s="41" t="str">
        <f t="shared" si="197"/>
        <v/>
      </c>
      <c r="AJ277" s="154" t="str">
        <f t="shared" si="198"/>
        <v/>
      </c>
      <c r="AL277" s="120" t="str">
        <f t="shared" si="199"/>
        <v/>
      </c>
      <c r="AM277" s="104" t="str">
        <f t="shared" si="200"/>
        <v/>
      </c>
      <c r="AN277" s="104" t="str">
        <f t="shared" si="201"/>
        <v/>
      </c>
      <c r="AO277" s="104" t="str">
        <f t="shared" si="185"/>
        <v/>
      </c>
      <c r="AP277" s="104" t="str">
        <f t="shared" si="186"/>
        <v/>
      </c>
      <c r="AQ277" s="121" t="str">
        <f t="shared" si="202"/>
        <v/>
      </c>
      <c r="AS277" s="88" t="str">
        <f t="shared" si="187"/>
        <v/>
      </c>
      <c r="AT277" s="68" t="str">
        <f t="shared" si="203"/>
        <v/>
      </c>
      <c r="AU277" s="68" t="str">
        <f t="shared" si="204"/>
        <v/>
      </c>
      <c r="AV277" s="68" t="str">
        <f t="shared" si="205"/>
        <v/>
      </c>
      <c r="AW277" s="88" t="str">
        <f t="shared" si="188"/>
        <v/>
      </c>
      <c r="AZ277" s="88" t="str">
        <f t="shared" si="189"/>
        <v/>
      </c>
      <c r="BA277" s="68" t="str">
        <f t="shared" si="190"/>
        <v/>
      </c>
      <c r="BB277" s="68" t="str">
        <f t="shared" si="191"/>
        <v/>
      </c>
      <c r="BC277" s="68" t="str">
        <f t="shared" si="192"/>
        <v/>
      </c>
      <c r="BD277" s="69" t="str">
        <f t="shared" si="193"/>
        <v/>
      </c>
      <c r="BE277" s="69" t="str">
        <f t="shared" si="206"/>
        <v/>
      </c>
      <c r="BT277" s="138" t="str">
        <f t="shared" ca="1" si="207"/>
        <v/>
      </c>
      <c r="BU277" s="139" t="str">
        <f t="shared" ca="1" si="208"/>
        <v/>
      </c>
      <c r="BW277" s="138" t="str">
        <f t="shared" si="209"/>
        <v/>
      </c>
      <c r="BX277" s="104" t="str">
        <f t="shared" si="210"/>
        <v/>
      </c>
      <c r="BY277" s="139" t="str">
        <f t="shared" si="211"/>
        <v/>
      </c>
      <c r="CA277" s="138" t="str">
        <f t="shared" si="212"/>
        <v/>
      </c>
      <c r="CB277" s="104" t="str">
        <f t="shared" si="213"/>
        <v/>
      </c>
      <c r="CC277" s="139" t="str">
        <f t="shared" si="214"/>
        <v/>
      </c>
      <c r="CE277" s="162" t="str">
        <f t="shared" si="215"/>
        <v/>
      </c>
      <c r="CF277" s="163" t="str">
        <f t="shared" si="216"/>
        <v/>
      </c>
      <c r="CG277" s="164" t="str">
        <f t="shared" si="217"/>
        <v/>
      </c>
      <c r="CI277" s="162" t="str">
        <f t="shared" si="218"/>
        <v/>
      </c>
      <c r="CJ277" s="163" t="str">
        <f t="shared" si="180"/>
        <v/>
      </c>
      <c r="CK277" s="164" t="str">
        <f t="shared" si="181"/>
        <v/>
      </c>
      <c r="CM277" s="169" t="str">
        <f t="shared" si="219"/>
        <v/>
      </c>
      <c r="CN277" s="139" t="str">
        <f t="shared" si="220"/>
        <v/>
      </c>
      <c r="CP277" s="41" t="str">
        <f>IF($CM277="", "", COUNTIF($CM$11:$CM$3035, "&lt;"&amp;$CM277)+1+COUNTIF($CM$11:$CM277, $CM277)-1)</f>
        <v/>
      </c>
    </row>
    <row r="278" spans="1:94" x14ac:dyDescent="0.25">
      <c r="A278" s="40"/>
      <c r="B278" s="82" t="str">
        <f>IF($I278="", "", IFERROR(INDEX('Job Database'!$AE$11:$AE$3035, MATCH($I278, 'Job Database'!$X$11:$X$3035, 0)), ""))</f>
        <v/>
      </c>
      <c r="C278" s="69" t="str">
        <f>IF($I278="", "", IF(COUNTIF('Job Database'!$X$11:$X$3035, $I278)=0, $AC$5, $AC$4))</f>
        <v/>
      </c>
      <c r="D278" s="40"/>
      <c r="E278" s="85" t="str">
        <f>IF($I278="", "", IF(IFERROR(INDEX('Job Database'!$M$11:$M$3035, MATCH($I278, 'Job Database'!$X$11:$X$3035, 0)), "")="", "", IFERROR(INDEX('Job Database'!$M$11:$M$3035, MATCH($I278, 'Job Database'!$X$11:$X$3035, 0)), "")))</f>
        <v/>
      </c>
      <c r="F278" s="40"/>
      <c r="G278" s="88" t="str">
        <f t="shared" si="194"/>
        <v/>
      </c>
      <c r="H278" s="40"/>
      <c r="I278" s="24"/>
      <c r="J278" s="34"/>
      <c r="K278" s="106"/>
      <c r="L278" s="79"/>
      <c r="M278" s="34"/>
      <c r="N278" s="79"/>
      <c r="O278" s="31"/>
      <c r="P278" s="53"/>
      <c r="Q278" s="40"/>
      <c r="S278" s="41" t="str">
        <f t="shared" si="182"/>
        <v/>
      </c>
      <c r="T278" s="41" t="str">
        <f t="shared" si="183"/>
        <v/>
      </c>
      <c r="U278" s="41" t="str">
        <f t="shared" si="195"/>
        <v/>
      </c>
      <c r="W278" s="74" t="str">
        <f>IF('Job Database'!$X278="", "", 'Job Database'!$X278)</f>
        <v/>
      </c>
      <c r="Y278" s="41" t="str">
        <f>IF($W278="", "", IF(COUNTIF($I$11:$I$3035, $W278)&gt;0, "", MAX($Y$10:$Y277)+1))</f>
        <v/>
      </c>
      <c r="Z278" s="41">
        <v>268</v>
      </c>
      <c r="AA278" s="58" t="str">
        <f t="shared" si="196"/>
        <v/>
      </c>
      <c r="AC278" s="41" t="str">
        <f t="shared" si="184"/>
        <v/>
      </c>
      <c r="AE278" s="41" t="str">
        <f t="shared" si="197"/>
        <v/>
      </c>
      <c r="AJ278" s="154" t="str">
        <f t="shared" si="198"/>
        <v/>
      </c>
      <c r="AL278" s="120" t="str">
        <f t="shared" si="199"/>
        <v/>
      </c>
      <c r="AM278" s="104" t="str">
        <f t="shared" si="200"/>
        <v/>
      </c>
      <c r="AN278" s="104" t="str">
        <f t="shared" si="201"/>
        <v/>
      </c>
      <c r="AO278" s="104" t="str">
        <f t="shared" si="185"/>
        <v/>
      </c>
      <c r="AP278" s="104" t="str">
        <f t="shared" si="186"/>
        <v/>
      </c>
      <c r="AQ278" s="121" t="str">
        <f t="shared" si="202"/>
        <v/>
      </c>
      <c r="AS278" s="88" t="str">
        <f t="shared" si="187"/>
        <v/>
      </c>
      <c r="AT278" s="68" t="str">
        <f t="shared" si="203"/>
        <v/>
      </c>
      <c r="AU278" s="68" t="str">
        <f t="shared" si="204"/>
        <v/>
      </c>
      <c r="AV278" s="68" t="str">
        <f t="shared" si="205"/>
        <v/>
      </c>
      <c r="AW278" s="88" t="str">
        <f t="shared" si="188"/>
        <v/>
      </c>
      <c r="AZ278" s="88" t="str">
        <f t="shared" si="189"/>
        <v/>
      </c>
      <c r="BA278" s="68" t="str">
        <f t="shared" si="190"/>
        <v/>
      </c>
      <c r="BB278" s="68" t="str">
        <f t="shared" si="191"/>
        <v/>
      </c>
      <c r="BC278" s="68" t="str">
        <f t="shared" si="192"/>
        <v/>
      </c>
      <c r="BD278" s="69" t="str">
        <f t="shared" si="193"/>
        <v/>
      </c>
      <c r="BE278" s="69" t="str">
        <f t="shared" si="206"/>
        <v/>
      </c>
      <c r="BT278" s="138" t="str">
        <f t="shared" ca="1" si="207"/>
        <v/>
      </c>
      <c r="BU278" s="139" t="str">
        <f t="shared" ca="1" si="208"/>
        <v/>
      </c>
      <c r="BW278" s="138" t="str">
        <f t="shared" si="209"/>
        <v/>
      </c>
      <c r="BX278" s="104" t="str">
        <f t="shared" si="210"/>
        <v/>
      </c>
      <c r="BY278" s="139" t="str">
        <f t="shared" si="211"/>
        <v/>
      </c>
      <c r="CA278" s="138" t="str">
        <f t="shared" si="212"/>
        <v/>
      </c>
      <c r="CB278" s="104" t="str">
        <f t="shared" si="213"/>
        <v/>
      </c>
      <c r="CC278" s="139" t="str">
        <f t="shared" si="214"/>
        <v/>
      </c>
      <c r="CE278" s="162" t="str">
        <f t="shared" si="215"/>
        <v/>
      </c>
      <c r="CF278" s="163" t="str">
        <f t="shared" si="216"/>
        <v/>
      </c>
      <c r="CG278" s="164" t="str">
        <f t="shared" si="217"/>
        <v/>
      </c>
      <c r="CI278" s="162" t="str">
        <f t="shared" si="218"/>
        <v/>
      </c>
      <c r="CJ278" s="163" t="str">
        <f t="shared" si="180"/>
        <v/>
      </c>
      <c r="CK278" s="164" t="str">
        <f t="shared" si="181"/>
        <v/>
      </c>
      <c r="CM278" s="169" t="str">
        <f t="shared" si="219"/>
        <v/>
      </c>
      <c r="CN278" s="139" t="str">
        <f t="shared" si="220"/>
        <v/>
      </c>
      <c r="CP278" s="41" t="str">
        <f>IF($CM278="", "", COUNTIF($CM$11:$CM$3035, "&lt;"&amp;$CM278)+1+COUNTIF($CM$11:$CM278, $CM278)-1)</f>
        <v/>
      </c>
    </row>
    <row r="279" spans="1:94" x14ac:dyDescent="0.25">
      <c r="A279" s="40"/>
      <c r="B279" s="82" t="str">
        <f>IF($I279="", "", IFERROR(INDEX('Job Database'!$AE$11:$AE$3035, MATCH($I279, 'Job Database'!$X$11:$X$3035, 0)), ""))</f>
        <v/>
      </c>
      <c r="C279" s="69" t="str">
        <f>IF($I279="", "", IF(COUNTIF('Job Database'!$X$11:$X$3035, $I279)=0, $AC$5, $AC$4))</f>
        <v/>
      </c>
      <c r="D279" s="40"/>
      <c r="E279" s="85" t="str">
        <f>IF($I279="", "", IF(IFERROR(INDEX('Job Database'!$M$11:$M$3035, MATCH($I279, 'Job Database'!$X$11:$X$3035, 0)), "")="", "", IFERROR(INDEX('Job Database'!$M$11:$M$3035, MATCH($I279, 'Job Database'!$X$11:$X$3035, 0)), "")))</f>
        <v/>
      </c>
      <c r="F279" s="40"/>
      <c r="G279" s="88" t="str">
        <f t="shared" si="194"/>
        <v/>
      </c>
      <c r="H279" s="40"/>
      <c r="I279" s="24"/>
      <c r="J279" s="34"/>
      <c r="K279" s="106"/>
      <c r="L279" s="79"/>
      <c r="M279" s="34"/>
      <c r="N279" s="79"/>
      <c r="O279" s="31"/>
      <c r="P279" s="53"/>
      <c r="Q279" s="40"/>
      <c r="S279" s="41" t="str">
        <f t="shared" si="182"/>
        <v/>
      </c>
      <c r="T279" s="41" t="str">
        <f t="shared" si="183"/>
        <v/>
      </c>
      <c r="U279" s="41" t="str">
        <f t="shared" si="195"/>
        <v/>
      </c>
      <c r="W279" s="74" t="str">
        <f>IF('Job Database'!$X279="", "", 'Job Database'!$X279)</f>
        <v/>
      </c>
      <c r="Y279" s="41" t="str">
        <f>IF($W279="", "", IF(COUNTIF($I$11:$I$3035, $W279)&gt;0, "", MAX($Y$10:$Y278)+1))</f>
        <v/>
      </c>
      <c r="Z279" s="41">
        <v>269</v>
      </c>
      <c r="AA279" s="58" t="str">
        <f t="shared" si="196"/>
        <v/>
      </c>
      <c r="AC279" s="41" t="str">
        <f t="shared" si="184"/>
        <v/>
      </c>
      <c r="AE279" s="41" t="str">
        <f t="shared" si="197"/>
        <v/>
      </c>
      <c r="AJ279" s="154" t="str">
        <f t="shared" si="198"/>
        <v/>
      </c>
      <c r="AL279" s="120" t="str">
        <f t="shared" si="199"/>
        <v/>
      </c>
      <c r="AM279" s="104" t="str">
        <f t="shared" si="200"/>
        <v/>
      </c>
      <c r="AN279" s="104" t="str">
        <f t="shared" si="201"/>
        <v/>
      </c>
      <c r="AO279" s="104" t="str">
        <f t="shared" si="185"/>
        <v/>
      </c>
      <c r="AP279" s="104" t="str">
        <f t="shared" si="186"/>
        <v/>
      </c>
      <c r="AQ279" s="121" t="str">
        <f t="shared" si="202"/>
        <v/>
      </c>
      <c r="AS279" s="88" t="str">
        <f t="shared" si="187"/>
        <v/>
      </c>
      <c r="AT279" s="68" t="str">
        <f t="shared" si="203"/>
        <v/>
      </c>
      <c r="AU279" s="68" t="str">
        <f t="shared" si="204"/>
        <v/>
      </c>
      <c r="AV279" s="68" t="str">
        <f t="shared" si="205"/>
        <v/>
      </c>
      <c r="AW279" s="88" t="str">
        <f t="shared" si="188"/>
        <v/>
      </c>
      <c r="AZ279" s="88" t="str">
        <f t="shared" si="189"/>
        <v/>
      </c>
      <c r="BA279" s="68" t="str">
        <f t="shared" si="190"/>
        <v/>
      </c>
      <c r="BB279" s="68" t="str">
        <f t="shared" si="191"/>
        <v/>
      </c>
      <c r="BC279" s="68" t="str">
        <f t="shared" si="192"/>
        <v/>
      </c>
      <c r="BD279" s="69" t="str">
        <f t="shared" si="193"/>
        <v/>
      </c>
      <c r="BE279" s="69" t="str">
        <f t="shared" si="206"/>
        <v/>
      </c>
      <c r="BT279" s="138" t="str">
        <f t="shared" ca="1" si="207"/>
        <v/>
      </c>
      <c r="BU279" s="139" t="str">
        <f t="shared" ca="1" si="208"/>
        <v/>
      </c>
      <c r="BW279" s="138" t="str">
        <f t="shared" si="209"/>
        <v/>
      </c>
      <c r="BX279" s="104" t="str">
        <f t="shared" si="210"/>
        <v/>
      </c>
      <c r="BY279" s="139" t="str">
        <f t="shared" si="211"/>
        <v/>
      </c>
      <c r="CA279" s="138" t="str">
        <f t="shared" si="212"/>
        <v/>
      </c>
      <c r="CB279" s="104" t="str">
        <f t="shared" si="213"/>
        <v/>
      </c>
      <c r="CC279" s="139" t="str">
        <f t="shared" si="214"/>
        <v/>
      </c>
      <c r="CE279" s="162" t="str">
        <f t="shared" si="215"/>
        <v/>
      </c>
      <c r="CF279" s="163" t="str">
        <f t="shared" si="216"/>
        <v/>
      </c>
      <c r="CG279" s="164" t="str">
        <f t="shared" si="217"/>
        <v/>
      </c>
      <c r="CI279" s="162" t="str">
        <f t="shared" si="218"/>
        <v/>
      </c>
      <c r="CJ279" s="163" t="str">
        <f t="shared" si="180"/>
        <v/>
      </c>
      <c r="CK279" s="164" t="str">
        <f t="shared" si="181"/>
        <v/>
      </c>
      <c r="CM279" s="169" t="str">
        <f t="shared" si="219"/>
        <v/>
      </c>
      <c r="CN279" s="139" t="str">
        <f t="shared" si="220"/>
        <v/>
      </c>
      <c r="CP279" s="41" t="str">
        <f>IF($CM279="", "", COUNTIF($CM$11:$CM$3035, "&lt;"&amp;$CM279)+1+COUNTIF($CM$11:$CM279, $CM279)-1)</f>
        <v/>
      </c>
    </row>
    <row r="280" spans="1:94" x14ac:dyDescent="0.25">
      <c r="A280" s="40"/>
      <c r="B280" s="82" t="str">
        <f>IF($I280="", "", IFERROR(INDEX('Job Database'!$AE$11:$AE$3035, MATCH($I280, 'Job Database'!$X$11:$X$3035, 0)), ""))</f>
        <v/>
      </c>
      <c r="C280" s="69" t="str">
        <f>IF($I280="", "", IF(COUNTIF('Job Database'!$X$11:$X$3035, $I280)=0, $AC$5, $AC$4))</f>
        <v/>
      </c>
      <c r="D280" s="40"/>
      <c r="E280" s="85" t="str">
        <f>IF($I280="", "", IF(IFERROR(INDEX('Job Database'!$M$11:$M$3035, MATCH($I280, 'Job Database'!$X$11:$X$3035, 0)), "")="", "", IFERROR(INDEX('Job Database'!$M$11:$M$3035, MATCH($I280, 'Job Database'!$X$11:$X$3035, 0)), "")))</f>
        <v/>
      </c>
      <c r="F280" s="40"/>
      <c r="G280" s="88" t="str">
        <f t="shared" si="194"/>
        <v/>
      </c>
      <c r="H280" s="40"/>
      <c r="I280" s="24"/>
      <c r="J280" s="34"/>
      <c r="K280" s="106"/>
      <c r="L280" s="79"/>
      <c r="M280" s="34"/>
      <c r="N280" s="79"/>
      <c r="O280" s="31"/>
      <c r="P280" s="53"/>
      <c r="Q280" s="40"/>
      <c r="S280" s="41" t="str">
        <f t="shared" si="182"/>
        <v/>
      </c>
      <c r="T280" s="41" t="str">
        <f t="shared" si="183"/>
        <v/>
      </c>
      <c r="U280" s="41" t="str">
        <f t="shared" si="195"/>
        <v/>
      </c>
      <c r="W280" s="74" t="str">
        <f>IF('Job Database'!$X280="", "", 'Job Database'!$X280)</f>
        <v/>
      </c>
      <c r="Y280" s="41" t="str">
        <f>IF($W280="", "", IF(COUNTIF($I$11:$I$3035, $W280)&gt;0, "", MAX($Y$10:$Y279)+1))</f>
        <v/>
      </c>
      <c r="Z280" s="41">
        <v>270</v>
      </c>
      <c r="AA280" s="58" t="str">
        <f t="shared" si="196"/>
        <v/>
      </c>
      <c r="AC280" s="41" t="str">
        <f t="shared" si="184"/>
        <v/>
      </c>
      <c r="AE280" s="41" t="str">
        <f t="shared" si="197"/>
        <v/>
      </c>
      <c r="AJ280" s="154" t="str">
        <f t="shared" si="198"/>
        <v/>
      </c>
      <c r="AL280" s="120" t="str">
        <f t="shared" si="199"/>
        <v/>
      </c>
      <c r="AM280" s="104" t="str">
        <f t="shared" si="200"/>
        <v/>
      </c>
      <c r="AN280" s="104" t="str">
        <f t="shared" si="201"/>
        <v/>
      </c>
      <c r="AO280" s="104" t="str">
        <f t="shared" si="185"/>
        <v/>
      </c>
      <c r="AP280" s="104" t="str">
        <f t="shared" si="186"/>
        <v/>
      </c>
      <c r="AQ280" s="121" t="str">
        <f t="shared" si="202"/>
        <v/>
      </c>
      <c r="AS280" s="88" t="str">
        <f t="shared" si="187"/>
        <v/>
      </c>
      <c r="AT280" s="68" t="str">
        <f t="shared" si="203"/>
        <v/>
      </c>
      <c r="AU280" s="68" t="str">
        <f t="shared" si="204"/>
        <v/>
      </c>
      <c r="AV280" s="68" t="str">
        <f t="shared" si="205"/>
        <v/>
      </c>
      <c r="AW280" s="88" t="str">
        <f t="shared" si="188"/>
        <v/>
      </c>
      <c r="AZ280" s="88" t="str">
        <f t="shared" si="189"/>
        <v/>
      </c>
      <c r="BA280" s="68" t="str">
        <f t="shared" si="190"/>
        <v/>
      </c>
      <c r="BB280" s="68" t="str">
        <f t="shared" si="191"/>
        <v/>
      </c>
      <c r="BC280" s="68" t="str">
        <f t="shared" si="192"/>
        <v/>
      </c>
      <c r="BD280" s="69" t="str">
        <f t="shared" si="193"/>
        <v/>
      </c>
      <c r="BE280" s="69" t="str">
        <f t="shared" si="206"/>
        <v/>
      </c>
      <c r="BT280" s="138" t="str">
        <f t="shared" ca="1" si="207"/>
        <v/>
      </c>
      <c r="BU280" s="139" t="str">
        <f t="shared" ca="1" si="208"/>
        <v/>
      </c>
      <c r="BW280" s="138" t="str">
        <f t="shared" si="209"/>
        <v/>
      </c>
      <c r="BX280" s="104" t="str">
        <f t="shared" si="210"/>
        <v/>
      </c>
      <c r="BY280" s="139" t="str">
        <f t="shared" si="211"/>
        <v/>
      </c>
      <c r="CA280" s="138" t="str">
        <f t="shared" si="212"/>
        <v/>
      </c>
      <c r="CB280" s="104" t="str">
        <f t="shared" si="213"/>
        <v/>
      </c>
      <c r="CC280" s="139" t="str">
        <f t="shared" si="214"/>
        <v/>
      </c>
      <c r="CE280" s="162" t="str">
        <f t="shared" si="215"/>
        <v/>
      </c>
      <c r="CF280" s="163" t="str">
        <f t="shared" si="216"/>
        <v/>
      </c>
      <c r="CG280" s="164" t="str">
        <f t="shared" si="217"/>
        <v/>
      </c>
      <c r="CI280" s="162" t="str">
        <f t="shared" si="218"/>
        <v/>
      </c>
      <c r="CJ280" s="163" t="str">
        <f t="shared" si="180"/>
        <v/>
      </c>
      <c r="CK280" s="164" t="str">
        <f t="shared" si="181"/>
        <v/>
      </c>
      <c r="CM280" s="169" t="str">
        <f t="shared" si="219"/>
        <v/>
      </c>
      <c r="CN280" s="139" t="str">
        <f t="shared" si="220"/>
        <v/>
      </c>
      <c r="CP280" s="41" t="str">
        <f>IF($CM280="", "", COUNTIF($CM$11:$CM$3035, "&lt;"&amp;$CM280)+1+COUNTIF($CM$11:$CM280, $CM280)-1)</f>
        <v/>
      </c>
    </row>
    <row r="281" spans="1:94" x14ac:dyDescent="0.25">
      <c r="A281" s="40"/>
      <c r="B281" s="82" t="str">
        <f>IF($I281="", "", IFERROR(INDEX('Job Database'!$AE$11:$AE$3035, MATCH($I281, 'Job Database'!$X$11:$X$3035, 0)), ""))</f>
        <v/>
      </c>
      <c r="C281" s="69" t="str">
        <f>IF($I281="", "", IF(COUNTIF('Job Database'!$X$11:$X$3035, $I281)=0, $AC$5, $AC$4))</f>
        <v/>
      </c>
      <c r="D281" s="40"/>
      <c r="E281" s="85" t="str">
        <f>IF($I281="", "", IF(IFERROR(INDEX('Job Database'!$M$11:$M$3035, MATCH($I281, 'Job Database'!$X$11:$X$3035, 0)), "")="", "", IFERROR(INDEX('Job Database'!$M$11:$M$3035, MATCH($I281, 'Job Database'!$X$11:$X$3035, 0)), "")))</f>
        <v/>
      </c>
      <c r="F281" s="40"/>
      <c r="G281" s="88" t="str">
        <f t="shared" si="194"/>
        <v/>
      </c>
      <c r="H281" s="40"/>
      <c r="I281" s="24"/>
      <c r="J281" s="34"/>
      <c r="K281" s="106"/>
      <c r="L281" s="79"/>
      <c r="M281" s="34"/>
      <c r="N281" s="79"/>
      <c r="O281" s="31"/>
      <c r="P281" s="53"/>
      <c r="Q281" s="40"/>
      <c r="S281" s="41" t="str">
        <f t="shared" si="182"/>
        <v/>
      </c>
      <c r="T281" s="41" t="str">
        <f t="shared" si="183"/>
        <v/>
      </c>
      <c r="U281" s="41" t="str">
        <f t="shared" si="195"/>
        <v/>
      </c>
      <c r="W281" s="74" t="str">
        <f>IF('Job Database'!$X281="", "", 'Job Database'!$X281)</f>
        <v/>
      </c>
      <c r="Y281" s="41" t="str">
        <f>IF($W281="", "", IF(COUNTIF($I$11:$I$3035, $W281)&gt;0, "", MAX($Y$10:$Y280)+1))</f>
        <v/>
      </c>
      <c r="Z281" s="41">
        <v>271</v>
      </c>
      <c r="AA281" s="58" t="str">
        <f t="shared" si="196"/>
        <v/>
      </c>
      <c r="AC281" s="41" t="str">
        <f t="shared" si="184"/>
        <v/>
      </c>
      <c r="AE281" s="41" t="str">
        <f t="shared" si="197"/>
        <v/>
      </c>
      <c r="AJ281" s="154" t="str">
        <f t="shared" si="198"/>
        <v/>
      </c>
      <c r="AL281" s="120" t="str">
        <f t="shared" si="199"/>
        <v/>
      </c>
      <c r="AM281" s="104" t="str">
        <f t="shared" si="200"/>
        <v/>
      </c>
      <c r="AN281" s="104" t="str">
        <f t="shared" si="201"/>
        <v/>
      </c>
      <c r="AO281" s="104" t="str">
        <f t="shared" si="185"/>
        <v/>
      </c>
      <c r="AP281" s="104" t="str">
        <f t="shared" si="186"/>
        <v/>
      </c>
      <c r="AQ281" s="121" t="str">
        <f t="shared" si="202"/>
        <v/>
      </c>
      <c r="AS281" s="88" t="str">
        <f t="shared" si="187"/>
        <v/>
      </c>
      <c r="AT281" s="68" t="str">
        <f t="shared" si="203"/>
        <v/>
      </c>
      <c r="AU281" s="68" t="str">
        <f t="shared" si="204"/>
        <v/>
      </c>
      <c r="AV281" s="68" t="str">
        <f t="shared" si="205"/>
        <v/>
      </c>
      <c r="AW281" s="88" t="str">
        <f t="shared" si="188"/>
        <v/>
      </c>
      <c r="AZ281" s="88" t="str">
        <f t="shared" si="189"/>
        <v/>
      </c>
      <c r="BA281" s="68" t="str">
        <f t="shared" si="190"/>
        <v/>
      </c>
      <c r="BB281" s="68" t="str">
        <f t="shared" si="191"/>
        <v/>
      </c>
      <c r="BC281" s="68" t="str">
        <f t="shared" si="192"/>
        <v/>
      </c>
      <c r="BD281" s="69" t="str">
        <f t="shared" si="193"/>
        <v/>
      </c>
      <c r="BE281" s="69" t="str">
        <f t="shared" si="206"/>
        <v/>
      </c>
      <c r="BT281" s="138" t="str">
        <f t="shared" ca="1" si="207"/>
        <v/>
      </c>
      <c r="BU281" s="139" t="str">
        <f t="shared" ca="1" si="208"/>
        <v/>
      </c>
      <c r="BW281" s="138" t="str">
        <f t="shared" si="209"/>
        <v/>
      </c>
      <c r="BX281" s="104" t="str">
        <f t="shared" si="210"/>
        <v/>
      </c>
      <c r="BY281" s="139" t="str">
        <f t="shared" si="211"/>
        <v/>
      </c>
      <c r="CA281" s="138" t="str">
        <f t="shared" si="212"/>
        <v/>
      </c>
      <c r="CB281" s="104" t="str">
        <f t="shared" si="213"/>
        <v/>
      </c>
      <c r="CC281" s="139" t="str">
        <f t="shared" si="214"/>
        <v/>
      </c>
      <c r="CE281" s="162" t="str">
        <f t="shared" si="215"/>
        <v/>
      </c>
      <c r="CF281" s="163" t="str">
        <f t="shared" si="216"/>
        <v/>
      </c>
      <c r="CG281" s="164" t="str">
        <f t="shared" si="217"/>
        <v/>
      </c>
      <c r="CI281" s="162" t="str">
        <f t="shared" si="218"/>
        <v/>
      </c>
      <c r="CJ281" s="163" t="str">
        <f t="shared" si="180"/>
        <v/>
      </c>
      <c r="CK281" s="164" t="str">
        <f t="shared" si="181"/>
        <v/>
      </c>
      <c r="CM281" s="169" t="str">
        <f t="shared" si="219"/>
        <v/>
      </c>
      <c r="CN281" s="139" t="str">
        <f t="shared" si="220"/>
        <v/>
      </c>
      <c r="CP281" s="41" t="str">
        <f>IF($CM281="", "", COUNTIF($CM$11:$CM$3035, "&lt;"&amp;$CM281)+1+COUNTIF($CM$11:$CM281, $CM281)-1)</f>
        <v/>
      </c>
    </row>
    <row r="282" spans="1:94" x14ac:dyDescent="0.25">
      <c r="A282" s="40"/>
      <c r="B282" s="82" t="str">
        <f>IF($I282="", "", IFERROR(INDEX('Job Database'!$AE$11:$AE$3035, MATCH($I282, 'Job Database'!$X$11:$X$3035, 0)), ""))</f>
        <v/>
      </c>
      <c r="C282" s="69" t="str">
        <f>IF($I282="", "", IF(COUNTIF('Job Database'!$X$11:$X$3035, $I282)=0, $AC$5, $AC$4))</f>
        <v/>
      </c>
      <c r="D282" s="40"/>
      <c r="E282" s="85" t="str">
        <f>IF($I282="", "", IF(IFERROR(INDEX('Job Database'!$M$11:$M$3035, MATCH($I282, 'Job Database'!$X$11:$X$3035, 0)), "")="", "", IFERROR(INDEX('Job Database'!$M$11:$M$3035, MATCH($I282, 'Job Database'!$X$11:$X$3035, 0)), "")))</f>
        <v/>
      </c>
      <c r="F282" s="40"/>
      <c r="G282" s="88" t="str">
        <f t="shared" si="194"/>
        <v/>
      </c>
      <c r="H282" s="40"/>
      <c r="I282" s="24"/>
      <c r="J282" s="34"/>
      <c r="K282" s="106"/>
      <c r="L282" s="79"/>
      <c r="M282" s="34"/>
      <c r="N282" s="79"/>
      <c r="O282" s="31"/>
      <c r="P282" s="53"/>
      <c r="Q282" s="40"/>
      <c r="S282" s="41" t="str">
        <f t="shared" si="182"/>
        <v/>
      </c>
      <c r="T282" s="41" t="str">
        <f t="shared" si="183"/>
        <v/>
      </c>
      <c r="U282" s="41" t="str">
        <f t="shared" si="195"/>
        <v/>
      </c>
      <c r="W282" s="74" t="str">
        <f>IF('Job Database'!$X282="", "", 'Job Database'!$X282)</f>
        <v/>
      </c>
      <c r="Y282" s="41" t="str">
        <f>IF($W282="", "", IF(COUNTIF($I$11:$I$3035, $W282)&gt;0, "", MAX($Y$10:$Y281)+1))</f>
        <v/>
      </c>
      <c r="Z282" s="41">
        <v>272</v>
      </c>
      <c r="AA282" s="58" t="str">
        <f t="shared" si="196"/>
        <v/>
      </c>
      <c r="AC282" s="41" t="str">
        <f t="shared" si="184"/>
        <v/>
      </c>
      <c r="AE282" s="41" t="str">
        <f t="shared" si="197"/>
        <v/>
      </c>
      <c r="AJ282" s="154" t="str">
        <f t="shared" si="198"/>
        <v/>
      </c>
      <c r="AL282" s="120" t="str">
        <f t="shared" si="199"/>
        <v/>
      </c>
      <c r="AM282" s="104" t="str">
        <f t="shared" si="200"/>
        <v/>
      </c>
      <c r="AN282" s="104" t="str">
        <f t="shared" si="201"/>
        <v/>
      </c>
      <c r="AO282" s="104" t="str">
        <f t="shared" si="185"/>
        <v/>
      </c>
      <c r="AP282" s="104" t="str">
        <f t="shared" si="186"/>
        <v/>
      </c>
      <c r="AQ282" s="121" t="str">
        <f t="shared" si="202"/>
        <v/>
      </c>
      <c r="AS282" s="88" t="str">
        <f t="shared" si="187"/>
        <v/>
      </c>
      <c r="AT282" s="68" t="str">
        <f t="shared" si="203"/>
        <v/>
      </c>
      <c r="AU282" s="68" t="str">
        <f t="shared" si="204"/>
        <v/>
      </c>
      <c r="AV282" s="68" t="str">
        <f t="shared" si="205"/>
        <v/>
      </c>
      <c r="AW282" s="88" t="str">
        <f t="shared" si="188"/>
        <v/>
      </c>
      <c r="AZ282" s="88" t="str">
        <f t="shared" si="189"/>
        <v/>
      </c>
      <c r="BA282" s="68" t="str">
        <f t="shared" si="190"/>
        <v/>
      </c>
      <c r="BB282" s="68" t="str">
        <f t="shared" si="191"/>
        <v/>
      </c>
      <c r="BC282" s="68" t="str">
        <f t="shared" si="192"/>
        <v/>
      </c>
      <c r="BD282" s="69" t="str">
        <f t="shared" si="193"/>
        <v/>
      </c>
      <c r="BE282" s="69" t="str">
        <f t="shared" si="206"/>
        <v/>
      </c>
      <c r="BT282" s="138" t="str">
        <f t="shared" ca="1" si="207"/>
        <v/>
      </c>
      <c r="BU282" s="139" t="str">
        <f t="shared" ca="1" si="208"/>
        <v/>
      </c>
      <c r="BW282" s="138" t="str">
        <f t="shared" si="209"/>
        <v/>
      </c>
      <c r="BX282" s="104" t="str">
        <f t="shared" si="210"/>
        <v/>
      </c>
      <c r="BY282" s="139" t="str">
        <f t="shared" si="211"/>
        <v/>
      </c>
      <c r="CA282" s="138" t="str">
        <f t="shared" si="212"/>
        <v/>
      </c>
      <c r="CB282" s="104" t="str">
        <f t="shared" si="213"/>
        <v/>
      </c>
      <c r="CC282" s="139" t="str">
        <f t="shared" si="214"/>
        <v/>
      </c>
      <c r="CE282" s="162" t="str">
        <f t="shared" si="215"/>
        <v/>
      </c>
      <c r="CF282" s="163" t="str">
        <f t="shared" si="216"/>
        <v/>
      </c>
      <c r="CG282" s="164" t="str">
        <f t="shared" si="217"/>
        <v/>
      </c>
      <c r="CI282" s="162" t="str">
        <f t="shared" si="218"/>
        <v/>
      </c>
      <c r="CJ282" s="163" t="str">
        <f t="shared" si="180"/>
        <v/>
      </c>
      <c r="CK282" s="164" t="str">
        <f t="shared" si="181"/>
        <v/>
      </c>
      <c r="CM282" s="169" t="str">
        <f t="shared" si="219"/>
        <v/>
      </c>
      <c r="CN282" s="139" t="str">
        <f t="shared" si="220"/>
        <v/>
      </c>
      <c r="CP282" s="41" t="str">
        <f>IF($CM282="", "", COUNTIF($CM$11:$CM$3035, "&lt;"&amp;$CM282)+1+COUNTIF($CM$11:$CM282, $CM282)-1)</f>
        <v/>
      </c>
    </row>
    <row r="283" spans="1:94" x14ac:dyDescent="0.25">
      <c r="A283" s="40"/>
      <c r="B283" s="82" t="str">
        <f>IF($I283="", "", IFERROR(INDEX('Job Database'!$AE$11:$AE$3035, MATCH($I283, 'Job Database'!$X$11:$X$3035, 0)), ""))</f>
        <v/>
      </c>
      <c r="C283" s="69" t="str">
        <f>IF($I283="", "", IF(COUNTIF('Job Database'!$X$11:$X$3035, $I283)=0, $AC$5, $AC$4))</f>
        <v/>
      </c>
      <c r="D283" s="40"/>
      <c r="E283" s="85" t="str">
        <f>IF($I283="", "", IF(IFERROR(INDEX('Job Database'!$M$11:$M$3035, MATCH($I283, 'Job Database'!$X$11:$X$3035, 0)), "")="", "", IFERROR(INDEX('Job Database'!$M$11:$M$3035, MATCH($I283, 'Job Database'!$X$11:$X$3035, 0)), "")))</f>
        <v/>
      </c>
      <c r="F283" s="40"/>
      <c r="G283" s="88" t="str">
        <f t="shared" si="194"/>
        <v/>
      </c>
      <c r="H283" s="40"/>
      <c r="I283" s="24"/>
      <c r="J283" s="34"/>
      <c r="K283" s="106"/>
      <c r="L283" s="79"/>
      <c r="M283" s="34"/>
      <c r="N283" s="79"/>
      <c r="O283" s="31"/>
      <c r="P283" s="53"/>
      <c r="Q283" s="40"/>
      <c r="S283" s="41" t="str">
        <f t="shared" si="182"/>
        <v/>
      </c>
      <c r="T283" s="41" t="str">
        <f t="shared" si="183"/>
        <v/>
      </c>
      <c r="U283" s="41" t="str">
        <f t="shared" si="195"/>
        <v/>
      </c>
      <c r="W283" s="74" t="str">
        <f>IF('Job Database'!$X283="", "", 'Job Database'!$X283)</f>
        <v/>
      </c>
      <c r="Y283" s="41" t="str">
        <f>IF($W283="", "", IF(COUNTIF($I$11:$I$3035, $W283)&gt;0, "", MAX($Y$10:$Y282)+1))</f>
        <v/>
      </c>
      <c r="Z283" s="41">
        <v>273</v>
      </c>
      <c r="AA283" s="58" t="str">
        <f t="shared" si="196"/>
        <v/>
      </c>
      <c r="AC283" s="41" t="str">
        <f t="shared" si="184"/>
        <v/>
      </c>
      <c r="AE283" s="41" t="str">
        <f t="shared" si="197"/>
        <v/>
      </c>
      <c r="AJ283" s="154" t="str">
        <f t="shared" si="198"/>
        <v/>
      </c>
      <c r="AL283" s="120" t="str">
        <f t="shared" si="199"/>
        <v/>
      </c>
      <c r="AM283" s="104" t="str">
        <f t="shared" si="200"/>
        <v/>
      </c>
      <c r="AN283" s="104" t="str">
        <f t="shared" si="201"/>
        <v/>
      </c>
      <c r="AO283" s="104" t="str">
        <f t="shared" si="185"/>
        <v/>
      </c>
      <c r="AP283" s="104" t="str">
        <f t="shared" si="186"/>
        <v/>
      </c>
      <c r="AQ283" s="121" t="str">
        <f t="shared" si="202"/>
        <v/>
      </c>
      <c r="AS283" s="88" t="str">
        <f t="shared" si="187"/>
        <v/>
      </c>
      <c r="AT283" s="68" t="str">
        <f t="shared" si="203"/>
        <v/>
      </c>
      <c r="AU283" s="68" t="str">
        <f t="shared" si="204"/>
        <v/>
      </c>
      <c r="AV283" s="68" t="str">
        <f t="shared" si="205"/>
        <v/>
      </c>
      <c r="AW283" s="88" t="str">
        <f t="shared" si="188"/>
        <v/>
      </c>
      <c r="AZ283" s="88" t="str">
        <f t="shared" si="189"/>
        <v/>
      </c>
      <c r="BA283" s="68" t="str">
        <f t="shared" si="190"/>
        <v/>
      </c>
      <c r="BB283" s="68" t="str">
        <f t="shared" si="191"/>
        <v/>
      </c>
      <c r="BC283" s="68" t="str">
        <f t="shared" si="192"/>
        <v/>
      </c>
      <c r="BD283" s="69" t="str">
        <f t="shared" si="193"/>
        <v/>
      </c>
      <c r="BE283" s="69" t="str">
        <f t="shared" si="206"/>
        <v/>
      </c>
      <c r="BT283" s="138" t="str">
        <f t="shared" ca="1" si="207"/>
        <v/>
      </c>
      <c r="BU283" s="139" t="str">
        <f t="shared" ca="1" si="208"/>
        <v/>
      </c>
      <c r="BW283" s="138" t="str">
        <f t="shared" si="209"/>
        <v/>
      </c>
      <c r="BX283" s="104" t="str">
        <f t="shared" si="210"/>
        <v/>
      </c>
      <c r="BY283" s="139" t="str">
        <f t="shared" si="211"/>
        <v/>
      </c>
      <c r="CA283" s="138" t="str">
        <f t="shared" si="212"/>
        <v/>
      </c>
      <c r="CB283" s="104" t="str">
        <f t="shared" si="213"/>
        <v/>
      </c>
      <c r="CC283" s="139" t="str">
        <f t="shared" si="214"/>
        <v/>
      </c>
      <c r="CE283" s="162" t="str">
        <f t="shared" si="215"/>
        <v/>
      </c>
      <c r="CF283" s="163" t="str">
        <f t="shared" si="216"/>
        <v/>
      </c>
      <c r="CG283" s="164" t="str">
        <f t="shared" si="217"/>
        <v/>
      </c>
      <c r="CI283" s="162" t="str">
        <f t="shared" si="218"/>
        <v/>
      </c>
      <c r="CJ283" s="163" t="str">
        <f t="shared" ref="CJ283:CJ346" si="221">IF(CB283="", "", M283)</f>
        <v/>
      </c>
      <c r="CK283" s="164" t="str">
        <f t="shared" ref="CK283:CK346" si="222">IF(CC283="", "", N283)</f>
        <v/>
      </c>
      <c r="CM283" s="169" t="str">
        <f t="shared" si="219"/>
        <v/>
      </c>
      <c r="CN283" s="139" t="str">
        <f t="shared" si="220"/>
        <v/>
      </c>
      <c r="CP283" s="41" t="str">
        <f>IF($CM283="", "", COUNTIF($CM$11:$CM$3035, "&lt;"&amp;$CM283)+1+COUNTIF($CM$11:$CM283, $CM283)-1)</f>
        <v/>
      </c>
    </row>
    <row r="284" spans="1:94" x14ac:dyDescent="0.25">
      <c r="A284" s="40"/>
      <c r="B284" s="82" t="str">
        <f>IF($I284="", "", IFERROR(INDEX('Job Database'!$AE$11:$AE$3035, MATCH($I284, 'Job Database'!$X$11:$X$3035, 0)), ""))</f>
        <v/>
      </c>
      <c r="C284" s="69" t="str">
        <f>IF($I284="", "", IF(COUNTIF('Job Database'!$X$11:$X$3035, $I284)=0, $AC$5, $AC$4))</f>
        <v/>
      </c>
      <c r="D284" s="40"/>
      <c r="E284" s="85" t="str">
        <f>IF($I284="", "", IF(IFERROR(INDEX('Job Database'!$M$11:$M$3035, MATCH($I284, 'Job Database'!$X$11:$X$3035, 0)), "")="", "", IFERROR(INDEX('Job Database'!$M$11:$M$3035, MATCH($I284, 'Job Database'!$X$11:$X$3035, 0)), "")))</f>
        <v/>
      </c>
      <c r="F284" s="40"/>
      <c r="G284" s="88" t="str">
        <f t="shared" si="194"/>
        <v/>
      </c>
      <c r="H284" s="40"/>
      <c r="I284" s="24"/>
      <c r="J284" s="34"/>
      <c r="K284" s="106"/>
      <c r="L284" s="79"/>
      <c r="M284" s="34"/>
      <c r="N284" s="79"/>
      <c r="O284" s="31"/>
      <c r="P284" s="53"/>
      <c r="Q284" s="40"/>
      <c r="S284" s="41" t="str">
        <f t="shared" si="182"/>
        <v/>
      </c>
      <c r="T284" s="41" t="str">
        <f t="shared" si="183"/>
        <v/>
      </c>
      <c r="U284" s="41" t="str">
        <f t="shared" si="195"/>
        <v/>
      </c>
      <c r="W284" s="74" t="str">
        <f>IF('Job Database'!$X284="", "", 'Job Database'!$X284)</f>
        <v/>
      </c>
      <c r="Y284" s="41" t="str">
        <f>IF($W284="", "", IF(COUNTIF($I$11:$I$3035, $W284)&gt;0, "", MAX($Y$10:$Y283)+1))</f>
        <v/>
      </c>
      <c r="Z284" s="41">
        <v>274</v>
      </c>
      <c r="AA284" s="58" t="str">
        <f t="shared" si="196"/>
        <v/>
      </c>
      <c r="AC284" s="41" t="str">
        <f t="shared" si="184"/>
        <v/>
      </c>
      <c r="AE284" s="41" t="str">
        <f t="shared" si="197"/>
        <v/>
      </c>
      <c r="AJ284" s="154" t="str">
        <f t="shared" si="198"/>
        <v/>
      </c>
      <c r="AL284" s="120" t="str">
        <f t="shared" si="199"/>
        <v/>
      </c>
      <c r="AM284" s="104" t="str">
        <f t="shared" si="200"/>
        <v/>
      </c>
      <c r="AN284" s="104" t="str">
        <f t="shared" si="201"/>
        <v/>
      </c>
      <c r="AO284" s="104" t="str">
        <f t="shared" si="185"/>
        <v/>
      </c>
      <c r="AP284" s="104" t="str">
        <f t="shared" si="186"/>
        <v/>
      </c>
      <c r="AQ284" s="121" t="str">
        <f t="shared" si="202"/>
        <v/>
      </c>
      <c r="AS284" s="88" t="str">
        <f t="shared" si="187"/>
        <v/>
      </c>
      <c r="AT284" s="68" t="str">
        <f t="shared" si="203"/>
        <v/>
      </c>
      <c r="AU284" s="68" t="str">
        <f t="shared" si="204"/>
        <v/>
      </c>
      <c r="AV284" s="68" t="str">
        <f t="shared" si="205"/>
        <v/>
      </c>
      <c r="AW284" s="88" t="str">
        <f t="shared" si="188"/>
        <v/>
      </c>
      <c r="AZ284" s="88" t="str">
        <f t="shared" si="189"/>
        <v/>
      </c>
      <c r="BA284" s="68" t="str">
        <f t="shared" si="190"/>
        <v/>
      </c>
      <c r="BB284" s="68" t="str">
        <f t="shared" si="191"/>
        <v/>
      </c>
      <c r="BC284" s="68" t="str">
        <f t="shared" si="192"/>
        <v/>
      </c>
      <c r="BD284" s="69" t="str">
        <f t="shared" si="193"/>
        <v/>
      </c>
      <c r="BE284" s="69" t="str">
        <f t="shared" si="206"/>
        <v/>
      </c>
      <c r="BT284" s="138" t="str">
        <f t="shared" ca="1" si="207"/>
        <v/>
      </c>
      <c r="BU284" s="139" t="str">
        <f t="shared" ca="1" si="208"/>
        <v/>
      </c>
      <c r="BW284" s="138" t="str">
        <f t="shared" si="209"/>
        <v/>
      </c>
      <c r="BX284" s="104" t="str">
        <f t="shared" si="210"/>
        <v/>
      </c>
      <c r="BY284" s="139" t="str">
        <f t="shared" si="211"/>
        <v/>
      </c>
      <c r="CA284" s="138" t="str">
        <f t="shared" si="212"/>
        <v/>
      </c>
      <c r="CB284" s="104" t="str">
        <f t="shared" si="213"/>
        <v/>
      </c>
      <c r="CC284" s="139" t="str">
        <f t="shared" si="214"/>
        <v/>
      </c>
      <c r="CE284" s="162" t="str">
        <f t="shared" si="215"/>
        <v/>
      </c>
      <c r="CF284" s="163" t="str">
        <f t="shared" si="216"/>
        <v/>
      </c>
      <c r="CG284" s="164" t="str">
        <f t="shared" si="217"/>
        <v/>
      </c>
      <c r="CI284" s="162" t="str">
        <f t="shared" si="218"/>
        <v/>
      </c>
      <c r="CJ284" s="163" t="str">
        <f t="shared" si="221"/>
        <v/>
      </c>
      <c r="CK284" s="164" t="str">
        <f t="shared" si="222"/>
        <v/>
      </c>
      <c r="CM284" s="169" t="str">
        <f t="shared" si="219"/>
        <v/>
      </c>
      <c r="CN284" s="139" t="str">
        <f t="shared" si="220"/>
        <v/>
      </c>
      <c r="CP284" s="41" t="str">
        <f>IF($CM284="", "", COUNTIF($CM$11:$CM$3035, "&lt;"&amp;$CM284)+1+COUNTIF($CM$11:$CM284, $CM284)-1)</f>
        <v/>
      </c>
    </row>
    <row r="285" spans="1:94" x14ac:dyDescent="0.25">
      <c r="A285" s="40"/>
      <c r="B285" s="82" t="str">
        <f>IF($I285="", "", IFERROR(INDEX('Job Database'!$AE$11:$AE$3035, MATCH($I285, 'Job Database'!$X$11:$X$3035, 0)), ""))</f>
        <v/>
      </c>
      <c r="C285" s="69" t="str">
        <f>IF($I285="", "", IF(COUNTIF('Job Database'!$X$11:$X$3035, $I285)=0, $AC$5, $AC$4))</f>
        <v/>
      </c>
      <c r="D285" s="40"/>
      <c r="E285" s="85" t="str">
        <f>IF($I285="", "", IF(IFERROR(INDEX('Job Database'!$M$11:$M$3035, MATCH($I285, 'Job Database'!$X$11:$X$3035, 0)), "")="", "", IFERROR(INDEX('Job Database'!$M$11:$M$3035, MATCH($I285, 'Job Database'!$X$11:$X$3035, 0)), "")))</f>
        <v/>
      </c>
      <c r="F285" s="40"/>
      <c r="G285" s="88" t="str">
        <f t="shared" si="194"/>
        <v/>
      </c>
      <c r="H285" s="40"/>
      <c r="I285" s="24"/>
      <c r="J285" s="34"/>
      <c r="K285" s="106"/>
      <c r="L285" s="79"/>
      <c r="M285" s="34"/>
      <c r="N285" s="79"/>
      <c r="O285" s="31"/>
      <c r="P285" s="53"/>
      <c r="Q285" s="40"/>
      <c r="S285" s="41" t="str">
        <f t="shared" si="182"/>
        <v/>
      </c>
      <c r="T285" s="41" t="str">
        <f t="shared" si="183"/>
        <v/>
      </c>
      <c r="U285" s="41" t="str">
        <f t="shared" si="195"/>
        <v/>
      </c>
      <c r="W285" s="74" t="str">
        <f>IF('Job Database'!$X285="", "", 'Job Database'!$X285)</f>
        <v/>
      </c>
      <c r="Y285" s="41" t="str">
        <f>IF($W285="", "", IF(COUNTIF($I$11:$I$3035, $W285)&gt;0, "", MAX($Y$10:$Y284)+1))</f>
        <v/>
      </c>
      <c r="Z285" s="41">
        <v>275</v>
      </c>
      <c r="AA285" s="58" t="str">
        <f t="shared" si="196"/>
        <v/>
      </c>
      <c r="AC285" s="41" t="str">
        <f t="shared" si="184"/>
        <v/>
      </c>
      <c r="AE285" s="41" t="str">
        <f t="shared" si="197"/>
        <v/>
      </c>
      <c r="AJ285" s="154" t="str">
        <f t="shared" si="198"/>
        <v/>
      </c>
      <c r="AL285" s="120" t="str">
        <f t="shared" si="199"/>
        <v/>
      </c>
      <c r="AM285" s="104" t="str">
        <f t="shared" si="200"/>
        <v/>
      </c>
      <c r="AN285" s="104" t="str">
        <f t="shared" si="201"/>
        <v/>
      </c>
      <c r="AO285" s="104" t="str">
        <f t="shared" si="185"/>
        <v/>
      </c>
      <c r="AP285" s="104" t="str">
        <f t="shared" si="186"/>
        <v/>
      </c>
      <c r="AQ285" s="121" t="str">
        <f t="shared" si="202"/>
        <v/>
      </c>
      <c r="AS285" s="88" t="str">
        <f t="shared" si="187"/>
        <v/>
      </c>
      <c r="AT285" s="68" t="str">
        <f t="shared" si="203"/>
        <v/>
      </c>
      <c r="AU285" s="68" t="str">
        <f t="shared" si="204"/>
        <v/>
      </c>
      <c r="AV285" s="68" t="str">
        <f t="shared" si="205"/>
        <v/>
      </c>
      <c r="AW285" s="88" t="str">
        <f t="shared" si="188"/>
        <v/>
      </c>
      <c r="AZ285" s="88" t="str">
        <f t="shared" si="189"/>
        <v/>
      </c>
      <c r="BA285" s="68" t="str">
        <f t="shared" si="190"/>
        <v/>
      </c>
      <c r="BB285" s="68" t="str">
        <f t="shared" si="191"/>
        <v/>
      </c>
      <c r="BC285" s="68" t="str">
        <f t="shared" si="192"/>
        <v/>
      </c>
      <c r="BD285" s="69" t="str">
        <f t="shared" si="193"/>
        <v/>
      </c>
      <c r="BE285" s="69" t="str">
        <f t="shared" si="206"/>
        <v/>
      </c>
      <c r="BT285" s="138" t="str">
        <f t="shared" ca="1" si="207"/>
        <v/>
      </c>
      <c r="BU285" s="139" t="str">
        <f t="shared" ca="1" si="208"/>
        <v/>
      </c>
      <c r="BW285" s="138" t="str">
        <f t="shared" si="209"/>
        <v/>
      </c>
      <c r="BX285" s="104" t="str">
        <f t="shared" si="210"/>
        <v/>
      </c>
      <c r="BY285" s="139" t="str">
        <f t="shared" si="211"/>
        <v/>
      </c>
      <c r="CA285" s="138" t="str">
        <f t="shared" si="212"/>
        <v/>
      </c>
      <c r="CB285" s="104" t="str">
        <f t="shared" si="213"/>
        <v/>
      </c>
      <c r="CC285" s="139" t="str">
        <f t="shared" si="214"/>
        <v/>
      </c>
      <c r="CE285" s="162" t="str">
        <f t="shared" si="215"/>
        <v/>
      </c>
      <c r="CF285" s="163" t="str">
        <f t="shared" si="216"/>
        <v/>
      </c>
      <c r="CG285" s="164" t="str">
        <f t="shared" si="217"/>
        <v/>
      </c>
      <c r="CI285" s="162" t="str">
        <f t="shared" si="218"/>
        <v/>
      </c>
      <c r="CJ285" s="163" t="str">
        <f t="shared" si="221"/>
        <v/>
      </c>
      <c r="CK285" s="164" t="str">
        <f t="shared" si="222"/>
        <v/>
      </c>
      <c r="CM285" s="169" t="str">
        <f t="shared" si="219"/>
        <v/>
      </c>
      <c r="CN285" s="139" t="str">
        <f t="shared" si="220"/>
        <v/>
      </c>
      <c r="CP285" s="41" t="str">
        <f>IF($CM285="", "", COUNTIF($CM$11:$CM$3035, "&lt;"&amp;$CM285)+1+COUNTIF($CM$11:$CM285, $CM285)-1)</f>
        <v/>
      </c>
    </row>
    <row r="286" spans="1:94" x14ac:dyDescent="0.25">
      <c r="A286" s="40"/>
      <c r="B286" s="82" t="str">
        <f>IF($I286="", "", IFERROR(INDEX('Job Database'!$AE$11:$AE$3035, MATCH($I286, 'Job Database'!$X$11:$X$3035, 0)), ""))</f>
        <v/>
      </c>
      <c r="C286" s="69" t="str">
        <f>IF($I286="", "", IF(COUNTIF('Job Database'!$X$11:$X$3035, $I286)=0, $AC$5, $AC$4))</f>
        <v/>
      </c>
      <c r="D286" s="40"/>
      <c r="E286" s="85" t="str">
        <f>IF($I286="", "", IF(IFERROR(INDEX('Job Database'!$M$11:$M$3035, MATCH($I286, 'Job Database'!$X$11:$X$3035, 0)), "")="", "", IFERROR(INDEX('Job Database'!$M$11:$M$3035, MATCH($I286, 'Job Database'!$X$11:$X$3035, 0)), "")))</f>
        <v/>
      </c>
      <c r="F286" s="40"/>
      <c r="G286" s="88" t="str">
        <f t="shared" si="194"/>
        <v/>
      </c>
      <c r="H286" s="40"/>
      <c r="I286" s="24"/>
      <c r="J286" s="34"/>
      <c r="K286" s="106"/>
      <c r="L286" s="79"/>
      <c r="M286" s="34"/>
      <c r="N286" s="79"/>
      <c r="O286" s="31"/>
      <c r="P286" s="53"/>
      <c r="Q286" s="40"/>
      <c r="S286" s="41" t="str">
        <f t="shared" si="182"/>
        <v/>
      </c>
      <c r="T286" s="41" t="str">
        <f t="shared" si="183"/>
        <v/>
      </c>
      <c r="U286" s="41" t="str">
        <f t="shared" si="195"/>
        <v/>
      </c>
      <c r="W286" s="74" t="str">
        <f>IF('Job Database'!$X286="", "", 'Job Database'!$X286)</f>
        <v/>
      </c>
      <c r="Y286" s="41" t="str">
        <f>IF($W286="", "", IF(COUNTIF($I$11:$I$3035, $W286)&gt;0, "", MAX($Y$10:$Y285)+1))</f>
        <v/>
      </c>
      <c r="Z286" s="41">
        <v>276</v>
      </c>
      <c r="AA286" s="58" t="str">
        <f t="shared" si="196"/>
        <v/>
      </c>
      <c r="AC286" s="41" t="str">
        <f t="shared" si="184"/>
        <v/>
      </c>
      <c r="AE286" s="41" t="str">
        <f t="shared" si="197"/>
        <v/>
      </c>
      <c r="AJ286" s="154" t="str">
        <f t="shared" si="198"/>
        <v/>
      </c>
      <c r="AL286" s="120" t="str">
        <f t="shared" si="199"/>
        <v/>
      </c>
      <c r="AM286" s="104" t="str">
        <f t="shared" si="200"/>
        <v/>
      </c>
      <c r="AN286" s="104" t="str">
        <f t="shared" si="201"/>
        <v/>
      </c>
      <c r="AO286" s="104" t="str">
        <f t="shared" si="185"/>
        <v/>
      </c>
      <c r="AP286" s="104" t="str">
        <f t="shared" si="186"/>
        <v/>
      </c>
      <c r="AQ286" s="121" t="str">
        <f t="shared" si="202"/>
        <v/>
      </c>
      <c r="AS286" s="88" t="str">
        <f t="shared" si="187"/>
        <v/>
      </c>
      <c r="AT286" s="68" t="str">
        <f t="shared" si="203"/>
        <v/>
      </c>
      <c r="AU286" s="68" t="str">
        <f t="shared" si="204"/>
        <v/>
      </c>
      <c r="AV286" s="68" t="str">
        <f t="shared" si="205"/>
        <v/>
      </c>
      <c r="AW286" s="88" t="str">
        <f t="shared" si="188"/>
        <v/>
      </c>
      <c r="AZ286" s="88" t="str">
        <f t="shared" si="189"/>
        <v/>
      </c>
      <c r="BA286" s="68" t="str">
        <f t="shared" si="190"/>
        <v/>
      </c>
      <c r="BB286" s="68" t="str">
        <f t="shared" si="191"/>
        <v/>
      </c>
      <c r="BC286" s="68" t="str">
        <f t="shared" si="192"/>
        <v/>
      </c>
      <c r="BD286" s="69" t="str">
        <f t="shared" si="193"/>
        <v/>
      </c>
      <c r="BE286" s="69" t="str">
        <f t="shared" si="206"/>
        <v/>
      </c>
      <c r="BT286" s="138" t="str">
        <f t="shared" ca="1" si="207"/>
        <v/>
      </c>
      <c r="BU286" s="139" t="str">
        <f t="shared" ca="1" si="208"/>
        <v/>
      </c>
      <c r="BW286" s="138" t="str">
        <f t="shared" si="209"/>
        <v/>
      </c>
      <c r="BX286" s="104" t="str">
        <f t="shared" si="210"/>
        <v/>
      </c>
      <c r="BY286" s="139" t="str">
        <f t="shared" si="211"/>
        <v/>
      </c>
      <c r="CA286" s="138" t="str">
        <f t="shared" si="212"/>
        <v/>
      </c>
      <c r="CB286" s="104" t="str">
        <f t="shared" si="213"/>
        <v/>
      </c>
      <c r="CC286" s="139" t="str">
        <f t="shared" si="214"/>
        <v/>
      </c>
      <c r="CE286" s="162" t="str">
        <f t="shared" si="215"/>
        <v/>
      </c>
      <c r="CF286" s="163" t="str">
        <f t="shared" si="216"/>
        <v/>
      </c>
      <c r="CG286" s="164" t="str">
        <f t="shared" si="217"/>
        <v/>
      </c>
      <c r="CI286" s="162" t="str">
        <f t="shared" si="218"/>
        <v/>
      </c>
      <c r="CJ286" s="163" t="str">
        <f t="shared" si="221"/>
        <v/>
      </c>
      <c r="CK286" s="164" t="str">
        <f t="shared" si="222"/>
        <v/>
      </c>
      <c r="CM286" s="169" t="str">
        <f t="shared" si="219"/>
        <v/>
      </c>
      <c r="CN286" s="139" t="str">
        <f t="shared" si="220"/>
        <v/>
      </c>
      <c r="CP286" s="41" t="str">
        <f>IF($CM286="", "", COUNTIF($CM$11:$CM$3035, "&lt;"&amp;$CM286)+1+COUNTIF($CM$11:$CM286, $CM286)-1)</f>
        <v/>
      </c>
    </row>
    <row r="287" spans="1:94" x14ac:dyDescent="0.25">
      <c r="A287" s="40"/>
      <c r="B287" s="82" t="str">
        <f>IF($I287="", "", IFERROR(INDEX('Job Database'!$AE$11:$AE$3035, MATCH($I287, 'Job Database'!$X$11:$X$3035, 0)), ""))</f>
        <v/>
      </c>
      <c r="C287" s="69" t="str">
        <f>IF($I287="", "", IF(COUNTIF('Job Database'!$X$11:$X$3035, $I287)=0, $AC$5, $AC$4))</f>
        <v/>
      </c>
      <c r="D287" s="40"/>
      <c r="E287" s="85" t="str">
        <f>IF($I287="", "", IF(IFERROR(INDEX('Job Database'!$M$11:$M$3035, MATCH($I287, 'Job Database'!$X$11:$X$3035, 0)), "")="", "", IFERROR(INDEX('Job Database'!$M$11:$M$3035, MATCH($I287, 'Job Database'!$X$11:$X$3035, 0)), "")))</f>
        <v/>
      </c>
      <c r="F287" s="40"/>
      <c r="G287" s="88" t="str">
        <f t="shared" si="194"/>
        <v/>
      </c>
      <c r="H287" s="40"/>
      <c r="I287" s="24"/>
      <c r="J287" s="34"/>
      <c r="K287" s="106"/>
      <c r="L287" s="79"/>
      <c r="M287" s="34"/>
      <c r="N287" s="79"/>
      <c r="O287" s="31"/>
      <c r="P287" s="53"/>
      <c r="Q287" s="40"/>
      <c r="S287" s="41" t="str">
        <f t="shared" si="182"/>
        <v/>
      </c>
      <c r="T287" s="41" t="str">
        <f t="shared" si="183"/>
        <v/>
      </c>
      <c r="U287" s="41" t="str">
        <f t="shared" si="195"/>
        <v/>
      </c>
      <c r="W287" s="74" t="str">
        <f>IF('Job Database'!$X287="", "", 'Job Database'!$X287)</f>
        <v/>
      </c>
      <c r="Y287" s="41" t="str">
        <f>IF($W287="", "", IF(COUNTIF($I$11:$I$3035, $W287)&gt;0, "", MAX($Y$10:$Y286)+1))</f>
        <v/>
      </c>
      <c r="Z287" s="41">
        <v>277</v>
      </c>
      <c r="AA287" s="58" t="str">
        <f t="shared" si="196"/>
        <v/>
      </c>
      <c r="AC287" s="41" t="str">
        <f t="shared" si="184"/>
        <v/>
      </c>
      <c r="AE287" s="41" t="str">
        <f t="shared" si="197"/>
        <v/>
      </c>
      <c r="AJ287" s="154" t="str">
        <f t="shared" si="198"/>
        <v/>
      </c>
      <c r="AL287" s="120" t="str">
        <f t="shared" si="199"/>
        <v/>
      </c>
      <c r="AM287" s="104" t="str">
        <f t="shared" si="200"/>
        <v/>
      </c>
      <c r="AN287" s="104" t="str">
        <f t="shared" si="201"/>
        <v/>
      </c>
      <c r="AO287" s="104" t="str">
        <f t="shared" si="185"/>
        <v/>
      </c>
      <c r="AP287" s="104" t="str">
        <f t="shared" si="186"/>
        <v/>
      </c>
      <c r="AQ287" s="121" t="str">
        <f t="shared" si="202"/>
        <v/>
      </c>
      <c r="AS287" s="88" t="str">
        <f t="shared" si="187"/>
        <v/>
      </c>
      <c r="AT287" s="68" t="str">
        <f t="shared" si="203"/>
        <v/>
      </c>
      <c r="AU287" s="68" t="str">
        <f t="shared" si="204"/>
        <v/>
      </c>
      <c r="AV287" s="68" t="str">
        <f t="shared" si="205"/>
        <v/>
      </c>
      <c r="AW287" s="88" t="str">
        <f t="shared" si="188"/>
        <v/>
      </c>
      <c r="AZ287" s="88" t="str">
        <f t="shared" si="189"/>
        <v/>
      </c>
      <c r="BA287" s="68" t="str">
        <f t="shared" si="190"/>
        <v/>
      </c>
      <c r="BB287" s="68" t="str">
        <f t="shared" si="191"/>
        <v/>
      </c>
      <c r="BC287" s="68" t="str">
        <f t="shared" si="192"/>
        <v/>
      </c>
      <c r="BD287" s="69" t="str">
        <f t="shared" si="193"/>
        <v/>
      </c>
      <c r="BE287" s="69" t="str">
        <f t="shared" si="206"/>
        <v/>
      </c>
      <c r="BT287" s="138" t="str">
        <f t="shared" ca="1" si="207"/>
        <v/>
      </c>
      <c r="BU287" s="139" t="str">
        <f t="shared" ca="1" si="208"/>
        <v/>
      </c>
      <c r="BW287" s="138" t="str">
        <f t="shared" si="209"/>
        <v/>
      </c>
      <c r="BX287" s="104" t="str">
        <f t="shared" si="210"/>
        <v/>
      </c>
      <c r="BY287" s="139" t="str">
        <f t="shared" si="211"/>
        <v/>
      </c>
      <c r="CA287" s="138" t="str">
        <f t="shared" si="212"/>
        <v/>
      </c>
      <c r="CB287" s="104" t="str">
        <f t="shared" si="213"/>
        <v/>
      </c>
      <c r="CC287" s="139" t="str">
        <f t="shared" si="214"/>
        <v/>
      </c>
      <c r="CE287" s="162" t="str">
        <f t="shared" si="215"/>
        <v/>
      </c>
      <c r="CF287" s="163" t="str">
        <f t="shared" si="216"/>
        <v/>
      </c>
      <c r="CG287" s="164" t="str">
        <f t="shared" si="217"/>
        <v/>
      </c>
      <c r="CI287" s="162" t="str">
        <f t="shared" si="218"/>
        <v/>
      </c>
      <c r="CJ287" s="163" t="str">
        <f t="shared" si="221"/>
        <v/>
      </c>
      <c r="CK287" s="164" t="str">
        <f t="shared" si="222"/>
        <v/>
      </c>
      <c r="CM287" s="169" t="str">
        <f t="shared" si="219"/>
        <v/>
      </c>
      <c r="CN287" s="139" t="str">
        <f t="shared" si="220"/>
        <v/>
      </c>
      <c r="CP287" s="41" t="str">
        <f>IF($CM287="", "", COUNTIF($CM$11:$CM$3035, "&lt;"&amp;$CM287)+1+COUNTIF($CM$11:$CM287, $CM287)-1)</f>
        <v/>
      </c>
    </row>
    <row r="288" spans="1:94" x14ac:dyDescent="0.25">
      <c r="A288" s="40"/>
      <c r="B288" s="82" t="str">
        <f>IF($I288="", "", IFERROR(INDEX('Job Database'!$AE$11:$AE$3035, MATCH($I288, 'Job Database'!$X$11:$X$3035, 0)), ""))</f>
        <v/>
      </c>
      <c r="C288" s="69" t="str">
        <f>IF($I288="", "", IF(COUNTIF('Job Database'!$X$11:$X$3035, $I288)=0, $AC$5, $AC$4))</f>
        <v/>
      </c>
      <c r="D288" s="40"/>
      <c r="E288" s="85" t="str">
        <f>IF($I288="", "", IF(IFERROR(INDEX('Job Database'!$M$11:$M$3035, MATCH($I288, 'Job Database'!$X$11:$X$3035, 0)), "")="", "", IFERROR(INDEX('Job Database'!$M$11:$M$3035, MATCH($I288, 'Job Database'!$X$11:$X$3035, 0)), "")))</f>
        <v/>
      </c>
      <c r="F288" s="40"/>
      <c r="G288" s="88" t="str">
        <f t="shared" si="194"/>
        <v/>
      </c>
      <c r="H288" s="40"/>
      <c r="I288" s="24"/>
      <c r="J288" s="34"/>
      <c r="K288" s="106"/>
      <c r="L288" s="79"/>
      <c r="M288" s="34"/>
      <c r="N288" s="79"/>
      <c r="O288" s="31"/>
      <c r="P288" s="53"/>
      <c r="Q288" s="40"/>
      <c r="S288" s="41" t="str">
        <f t="shared" si="182"/>
        <v/>
      </c>
      <c r="T288" s="41" t="str">
        <f t="shared" si="183"/>
        <v/>
      </c>
      <c r="U288" s="41" t="str">
        <f t="shared" si="195"/>
        <v/>
      </c>
      <c r="W288" s="74" t="str">
        <f>IF('Job Database'!$X288="", "", 'Job Database'!$X288)</f>
        <v/>
      </c>
      <c r="Y288" s="41" t="str">
        <f>IF($W288="", "", IF(COUNTIF($I$11:$I$3035, $W288)&gt;0, "", MAX($Y$10:$Y287)+1))</f>
        <v/>
      </c>
      <c r="Z288" s="41">
        <v>278</v>
      </c>
      <c r="AA288" s="58" t="str">
        <f t="shared" si="196"/>
        <v/>
      </c>
      <c r="AC288" s="41" t="str">
        <f t="shared" si="184"/>
        <v/>
      </c>
      <c r="AE288" s="41" t="str">
        <f t="shared" si="197"/>
        <v/>
      </c>
      <c r="AJ288" s="154" t="str">
        <f t="shared" si="198"/>
        <v/>
      </c>
      <c r="AL288" s="120" t="str">
        <f t="shared" si="199"/>
        <v/>
      </c>
      <c r="AM288" s="104" t="str">
        <f t="shared" si="200"/>
        <v/>
      </c>
      <c r="AN288" s="104" t="str">
        <f t="shared" si="201"/>
        <v/>
      </c>
      <c r="AO288" s="104" t="str">
        <f t="shared" si="185"/>
        <v/>
      </c>
      <c r="AP288" s="104" t="str">
        <f t="shared" si="186"/>
        <v/>
      </c>
      <c r="AQ288" s="121" t="str">
        <f t="shared" si="202"/>
        <v/>
      </c>
      <c r="AS288" s="88" t="str">
        <f t="shared" si="187"/>
        <v/>
      </c>
      <c r="AT288" s="68" t="str">
        <f t="shared" si="203"/>
        <v/>
      </c>
      <c r="AU288" s="68" t="str">
        <f t="shared" si="204"/>
        <v/>
      </c>
      <c r="AV288" s="68" t="str">
        <f t="shared" si="205"/>
        <v/>
      </c>
      <c r="AW288" s="88" t="str">
        <f t="shared" si="188"/>
        <v/>
      </c>
      <c r="AZ288" s="88" t="str">
        <f t="shared" si="189"/>
        <v/>
      </c>
      <c r="BA288" s="68" t="str">
        <f t="shared" si="190"/>
        <v/>
      </c>
      <c r="BB288" s="68" t="str">
        <f t="shared" si="191"/>
        <v/>
      </c>
      <c r="BC288" s="68" t="str">
        <f t="shared" si="192"/>
        <v/>
      </c>
      <c r="BD288" s="69" t="str">
        <f t="shared" si="193"/>
        <v/>
      </c>
      <c r="BE288" s="69" t="str">
        <f t="shared" si="206"/>
        <v/>
      </c>
      <c r="BT288" s="138" t="str">
        <f t="shared" ca="1" si="207"/>
        <v/>
      </c>
      <c r="BU288" s="139" t="str">
        <f t="shared" ca="1" si="208"/>
        <v/>
      </c>
      <c r="BW288" s="138" t="str">
        <f t="shared" si="209"/>
        <v/>
      </c>
      <c r="BX288" s="104" t="str">
        <f t="shared" si="210"/>
        <v/>
      </c>
      <c r="BY288" s="139" t="str">
        <f t="shared" si="211"/>
        <v/>
      </c>
      <c r="CA288" s="138" t="str">
        <f t="shared" si="212"/>
        <v/>
      </c>
      <c r="CB288" s="104" t="str">
        <f t="shared" si="213"/>
        <v/>
      </c>
      <c r="CC288" s="139" t="str">
        <f t="shared" si="214"/>
        <v/>
      </c>
      <c r="CE288" s="162" t="str">
        <f t="shared" si="215"/>
        <v/>
      </c>
      <c r="CF288" s="163" t="str">
        <f t="shared" si="216"/>
        <v/>
      </c>
      <c r="CG288" s="164" t="str">
        <f t="shared" si="217"/>
        <v/>
      </c>
      <c r="CI288" s="162" t="str">
        <f t="shared" si="218"/>
        <v/>
      </c>
      <c r="CJ288" s="163" t="str">
        <f t="shared" si="221"/>
        <v/>
      </c>
      <c r="CK288" s="164" t="str">
        <f t="shared" si="222"/>
        <v/>
      </c>
      <c r="CM288" s="169" t="str">
        <f t="shared" si="219"/>
        <v/>
      </c>
      <c r="CN288" s="139" t="str">
        <f t="shared" si="220"/>
        <v/>
      </c>
      <c r="CP288" s="41" t="str">
        <f>IF($CM288="", "", COUNTIF($CM$11:$CM$3035, "&lt;"&amp;$CM288)+1+COUNTIF($CM$11:$CM288, $CM288)-1)</f>
        <v/>
      </c>
    </row>
    <row r="289" spans="1:94" x14ac:dyDescent="0.25">
      <c r="A289" s="40"/>
      <c r="B289" s="82" t="str">
        <f>IF($I289="", "", IFERROR(INDEX('Job Database'!$AE$11:$AE$3035, MATCH($I289, 'Job Database'!$X$11:$X$3035, 0)), ""))</f>
        <v/>
      </c>
      <c r="C289" s="69" t="str">
        <f>IF($I289="", "", IF(COUNTIF('Job Database'!$X$11:$X$3035, $I289)=0, $AC$5, $AC$4))</f>
        <v/>
      </c>
      <c r="D289" s="40"/>
      <c r="E289" s="85" t="str">
        <f>IF($I289="", "", IF(IFERROR(INDEX('Job Database'!$M$11:$M$3035, MATCH($I289, 'Job Database'!$X$11:$X$3035, 0)), "")="", "", IFERROR(INDEX('Job Database'!$M$11:$M$3035, MATCH($I289, 'Job Database'!$X$11:$X$3035, 0)), "")))</f>
        <v/>
      </c>
      <c r="F289" s="40"/>
      <c r="G289" s="88" t="str">
        <f t="shared" si="194"/>
        <v/>
      </c>
      <c r="H289" s="40"/>
      <c r="I289" s="24"/>
      <c r="J289" s="34"/>
      <c r="K289" s="106"/>
      <c r="L289" s="79"/>
      <c r="M289" s="34"/>
      <c r="N289" s="79"/>
      <c r="O289" s="31"/>
      <c r="P289" s="53"/>
      <c r="Q289" s="40"/>
      <c r="S289" s="41" t="str">
        <f t="shared" si="182"/>
        <v/>
      </c>
      <c r="T289" s="41" t="str">
        <f t="shared" si="183"/>
        <v/>
      </c>
      <c r="U289" s="41" t="str">
        <f t="shared" si="195"/>
        <v/>
      </c>
      <c r="W289" s="74" t="str">
        <f>IF('Job Database'!$X289="", "", 'Job Database'!$X289)</f>
        <v/>
      </c>
      <c r="Y289" s="41" t="str">
        <f>IF($W289="", "", IF(COUNTIF($I$11:$I$3035, $W289)&gt;0, "", MAX($Y$10:$Y288)+1))</f>
        <v/>
      </c>
      <c r="Z289" s="41">
        <v>279</v>
      </c>
      <c r="AA289" s="58" t="str">
        <f t="shared" si="196"/>
        <v/>
      </c>
      <c r="AC289" s="41" t="str">
        <f t="shared" si="184"/>
        <v/>
      </c>
      <c r="AE289" s="41" t="str">
        <f t="shared" si="197"/>
        <v/>
      </c>
      <c r="AJ289" s="154" t="str">
        <f t="shared" si="198"/>
        <v/>
      </c>
      <c r="AL289" s="120" t="str">
        <f t="shared" si="199"/>
        <v/>
      </c>
      <c r="AM289" s="104" t="str">
        <f t="shared" si="200"/>
        <v/>
      </c>
      <c r="AN289" s="104" t="str">
        <f t="shared" si="201"/>
        <v/>
      </c>
      <c r="AO289" s="104" t="str">
        <f t="shared" si="185"/>
        <v/>
      </c>
      <c r="AP289" s="104" t="str">
        <f t="shared" si="186"/>
        <v/>
      </c>
      <c r="AQ289" s="121" t="str">
        <f t="shared" si="202"/>
        <v/>
      </c>
      <c r="AS289" s="88" t="str">
        <f t="shared" si="187"/>
        <v/>
      </c>
      <c r="AT289" s="68" t="str">
        <f t="shared" si="203"/>
        <v/>
      </c>
      <c r="AU289" s="68" t="str">
        <f t="shared" si="204"/>
        <v/>
      </c>
      <c r="AV289" s="68" t="str">
        <f t="shared" si="205"/>
        <v/>
      </c>
      <c r="AW289" s="88" t="str">
        <f t="shared" si="188"/>
        <v/>
      </c>
      <c r="AZ289" s="88" t="str">
        <f t="shared" si="189"/>
        <v/>
      </c>
      <c r="BA289" s="68" t="str">
        <f t="shared" si="190"/>
        <v/>
      </c>
      <c r="BB289" s="68" t="str">
        <f t="shared" si="191"/>
        <v/>
      </c>
      <c r="BC289" s="68" t="str">
        <f t="shared" si="192"/>
        <v/>
      </c>
      <c r="BD289" s="69" t="str">
        <f t="shared" si="193"/>
        <v/>
      </c>
      <c r="BE289" s="69" t="str">
        <f t="shared" si="206"/>
        <v/>
      </c>
      <c r="BT289" s="138" t="str">
        <f t="shared" ca="1" si="207"/>
        <v/>
      </c>
      <c r="BU289" s="139" t="str">
        <f t="shared" ca="1" si="208"/>
        <v/>
      </c>
      <c r="BW289" s="138" t="str">
        <f t="shared" si="209"/>
        <v/>
      </c>
      <c r="BX289" s="104" t="str">
        <f t="shared" si="210"/>
        <v/>
      </c>
      <c r="BY289" s="139" t="str">
        <f t="shared" si="211"/>
        <v/>
      </c>
      <c r="CA289" s="138" t="str">
        <f t="shared" si="212"/>
        <v/>
      </c>
      <c r="CB289" s="104" t="str">
        <f t="shared" si="213"/>
        <v/>
      </c>
      <c r="CC289" s="139" t="str">
        <f t="shared" si="214"/>
        <v/>
      </c>
      <c r="CE289" s="162" t="str">
        <f t="shared" si="215"/>
        <v/>
      </c>
      <c r="CF289" s="163" t="str">
        <f t="shared" si="216"/>
        <v/>
      </c>
      <c r="CG289" s="164" t="str">
        <f t="shared" si="217"/>
        <v/>
      </c>
      <c r="CI289" s="162" t="str">
        <f t="shared" si="218"/>
        <v/>
      </c>
      <c r="CJ289" s="163" t="str">
        <f t="shared" si="221"/>
        <v/>
      </c>
      <c r="CK289" s="164" t="str">
        <f t="shared" si="222"/>
        <v/>
      </c>
      <c r="CM289" s="169" t="str">
        <f t="shared" si="219"/>
        <v/>
      </c>
      <c r="CN289" s="139" t="str">
        <f t="shared" si="220"/>
        <v/>
      </c>
      <c r="CP289" s="41" t="str">
        <f>IF($CM289="", "", COUNTIF($CM$11:$CM$3035, "&lt;"&amp;$CM289)+1+COUNTIF($CM$11:$CM289, $CM289)-1)</f>
        <v/>
      </c>
    </row>
    <row r="290" spans="1:94" x14ac:dyDescent="0.25">
      <c r="A290" s="40"/>
      <c r="B290" s="82" t="str">
        <f>IF($I290="", "", IFERROR(INDEX('Job Database'!$AE$11:$AE$3035, MATCH($I290, 'Job Database'!$X$11:$X$3035, 0)), ""))</f>
        <v/>
      </c>
      <c r="C290" s="69" t="str">
        <f>IF($I290="", "", IF(COUNTIF('Job Database'!$X$11:$X$3035, $I290)=0, $AC$5, $AC$4))</f>
        <v/>
      </c>
      <c r="D290" s="40"/>
      <c r="E290" s="85" t="str">
        <f>IF($I290="", "", IF(IFERROR(INDEX('Job Database'!$M$11:$M$3035, MATCH($I290, 'Job Database'!$X$11:$X$3035, 0)), "")="", "", IFERROR(INDEX('Job Database'!$M$11:$M$3035, MATCH($I290, 'Job Database'!$X$11:$X$3035, 0)), "")))</f>
        <v/>
      </c>
      <c r="F290" s="40"/>
      <c r="G290" s="88" t="str">
        <f t="shared" si="194"/>
        <v/>
      </c>
      <c r="H290" s="40"/>
      <c r="I290" s="24"/>
      <c r="J290" s="34"/>
      <c r="K290" s="106"/>
      <c r="L290" s="79"/>
      <c r="M290" s="34"/>
      <c r="N290" s="79"/>
      <c r="O290" s="31"/>
      <c r="P290" s="53"/>
      <c r="Q290" s="40"/>
      <c r="S290" s="41" t="str">
        <f t="shared" si="182"/>
        <v/>
      </c>
      <c r="T290" s="41" t="str">
        <f t="shared" si="183"/>
        <v/>
      </c>
      <c r="U290" s="41" t="str">
        <f t="shared" si="195"/>
        <v/>
      </c>
      <c r="W290" s="74" t="str">
        <f>IF('Job Database'!$X290="", "", 'Job Database'!$X290)</f>
        <v/>
      </c>
      <c r="Y290" s="41" t="str">
        <f>IF($W290="", "", IF(COUNTIF($I$11:$I$3035, $W290)&gt;0, "", MAX($Y$10:$Y289)+1))</f>
        <v/>
      </c>
      <c r="Z290" s="41">
        <v>280</v>
      </c>
      <c r="AA290" s="58" t="str">
        <f t="shared" si="196"/>
        <v/>
      </c>
      <c r="AC290" s="41" t="str">
        <f t="shared" si="184"/>
        <v/>
      </c>
      <c r="AE290" s="41" t="str">
        <f t="shared" si="197"/>
        <v/>
      </c>
      <c r="AJ290" s="154" t="str">
        <f t="shared" si="198"/>
        <v/>
      </c>
      <c r="AL290" s="120" t="str">
        <f t="shared" si="199"/>
        <v/>
      </c>
      <c r="AM290" s="104" t="str">
        <f t="shared" si="200"/>
        <v/>
      </c>
      <c r="AN290" s="104" t="str">
        <f t="shared" si="201"/>
        <v/>
      </c>
      <c r="AO290" s="104" t="str">
        <f t="shared" si="185"/>
        <v/>
      </c>
      <c r="AP290" s="104" t="str">
        <f t="shared" si="186"/>
        <v/>
      </c>
      <c r="AQ290" s="121" t="str">
        <f t="shared" si="202"/>
        <v/>
      </c>
      <c r="AS290" s="88" t="str">
        <f t="shared" si="187"/>
        <v/>
      </c>
      <c r="AT290" s="68" t="str">
        <f t="shared" si="203"/>
        <v/>
      </c>
      <c r="AU290" s="68" t="str">
        <f t="shared" si="204"/>
        <v/>
      </c>
      <c r="AV290" s="68" t="str">
        <f t="shared" si="205"/>
        <v/>
      </c>
      <c r="AW290" s="88" t="str">
        <f t="shared" si="188"/>
        <v/>
      </c>
      <c r="AZ290" s="88" t="str">
        <f t="shared" si="189"/>
        <v/>
      </c>
      <c r="BA290" s="68" t="str">
        <f t="shared" si="190"/>
        <v/>
      </c>
      <c r="BB290" s="68" t="str">
        <f t="shared" si="191"/>
        <v/>
      </c>
      <c r="BC290" s="68" t="str">
        <f t="shared" si="192"/>
        <v/>
      </c>
      <c r="BD290" s="69" t="str">
        <f t="shared" si="193"/>
        <v/>
      </c>
      <c r="BE290" s="69" t="str">
        <f t="shared" si="206"/>
        <v/>
      </c>
      <c r="BT290" s="138" t="str">
        <f t="shared" ca="1" si="207"/>
        <v/>
      </c>
      <c r="BU290" s="139" t="str">
        <f t="shared" ca="1" si="208"/>
        <v/>
      </c>
      <c r="BW290" s="138" t="str">
        <f t="shared" si="209"/>
        <v/>
      </c>
      <c r="BX290" s="104" t="str">
        <f t="shared" si="210"/>
        <v/>
      </c>
      <c r="BY290" s="139" t="str">
        <f t="shared" si="211"/>
        <v/>
      </c>
      <c r="CA290" s="138" t="str">
        <f t="shared" si="212"/>
        <v/>
      </c>
      <c r="CB290" s="104" t="str">
        <f t="shared" si="213"/>
        <v/>
      </c>
      <c r="CC290" s="139" t="str">
        <f t="shared" si="214"/>
        <v/>
      </c>
      <c r="CE290" s="162" t="str">
        <f t="shared" si="215"/>
        <v/>
      </c>
      <c r="CF290" s="163" t="str">
        <f t="shared" si="216"/>
        <v/>
      </c>
      <c r="CG290" s="164" t="str">
        <f t="shared" si="217"/>
        <v/>
      </c>
      <c r="CI290" s="162" t="str">
        <f t="shared" si="218"/>
        <v/>
      </c>
      <c r="CJ290" s="163" t="str">
        <f t="shared" si="221"/>
        <v/>
      </c>
      <c r="CK290" s="164" t="str">
        <f t="shared" si="222"/>
        <v/>
      </c>
      <c r="CM290" s="169" t="str">
        <f t="shared" si="219"/>
        <v/>
      </c>
      <c r="CN290" s="139" t="str">
        <f t="shared" si="220"/>
        <v/>
      </c>
      <c r="CP290" s="41" t="str">
        <f>IF($CM290="", "", COUNTIF($CM$11:$CM$3035, "&lt;"&amp;$CM290)+1+COUNTIF($CM$11:$CM290, $CM290)-1)</f>
        <v/>
      </c>
    </row>
    <row r="291" spans="1:94" x14ac:dyDescent="0.25">
      <c r="A291" s="40"/>
      <c r="B291" s="82" t="str">
        <f>IF($I291="", "", IFERROR(INDEX('Job Database'!$AE$11:$AE$3035, MATCH($I291, 'Job Database'!$X$11:$X$3035, 0)), ""))</f>
        <v/>
      </c>
      <c r="C291" s="69" t="str">
        <f>IF($I291="", "", IF(COUNTIF('Job Database'!$X$11:$X$3035, $I291)=0, $AC$5, $AC$4))</f>
        <v/>
      </c>
      <c r="D291" s="40"/>
      <c r="E291" s="85" t="str">
        <f>IF($I291="", "", IF(IFERROR(INDEX('Job Database'!$M$11:$M$3035, MATCH($I291, 'Job Database'!$X$11:$X$3035, 0)), "")="", "", IFERROR(INDEX('Job Database'!$M$11:$M$3035, MATCH($I291, 'Job Database'!$X$11:$X$3035, 0)), "")))</f>
        <v/>
      </c>
      <c r="F291" s="40"/>
      <c r="G291" s="88" t="str">
        <f t="shared" si="194"/>
        <v/>
      </c>
      <c r="H291" s="40"/>
      <c r="I291" s="24"/>
      <c r="J291" s="34"/>
      <c r="K291" s="106"/>
      <c r="L291" s="79"/>
      <c r="M291" s="34"/>
      <c r="N291" s="79"/>
      <c r="O291" s="31"/>
      <c r="P291" s="53"/>
      <c r="Q291" s="40"/>
      <c r="S291" s="41" t="str">
        <f t="shared" si="182"/>
        <v/>
      </c>
      <c r="T291" s="41" t="str">
        <f t="shared" si="183"/>
        <v/>
      </c>
      <c r="U291" s="41" t="str">
        <f t="shared" si="195"/>
        <v/>
      </c>
      <c r="W291" s="74" t="str">
        <f>IF('Job Database'!$X291="", "", 'Job Database'!$X291)</f>
        <v/>
      </c>
      <c r="Y291" s="41" t="str">
        <f>IF($W291="", "", IF(COUNTIF($I$11:$I$3035, $W291)&gt;0, "", MAX($Y$10:$Y290)+1))</f>
        <v/>
      </c>
      <c r="Z291" s="41">
        <v>281</v>
      </c>
      <c r="AA291" s="58" t="str">
        <f t="shared" si="196"/>
        <v/>
      </c>
      <c r="AC291" s="41" t="str">
        <f t="shared" si="184"/>
        <v/>
      </c>
      <c r="AE291" s="41" t="str">
        <f t="shared" si="197"/>
        <v/>
      </c>
      <c r="AJ291" s="154" t="str">
        <f t="shared" si="198"/>
        <v/>
      </c>
      <c r="AL291" s="120" t="str">
        <f t="shared" si="199"/>
        <v/>
      </c>
      <c r="AM291" s="104" t="str">
        <f t="shared" si="200"/>
        <v/>
      </c>
      <c r="AN291" s="104" t="str">
        <f t="shared" si="201"/>
        <v/>
      </c>
      <c r="AO291" s="104" t="str">
        <f t="shared" si="185"/>
        <v/>
      </c>
      <c r="AP291" s="104" t="str">
        <f t="shared" si="186"/>
        <v/>
      </c>
      <c r="AQ291" s="121" t="str">
        <f t="shared" si="202"/>
        <v/>
      </c>
      <c r="AS291" s="88" t="str">
        <f t="shared" si="187"/>
        <v/>
      </c>
      <c r="AT291" s="68" t="str">
        <f t="shared" si="203"/>
        <v/>
      </c>
      <c r="AU291" s="68" t="str">
        <f t="shared" si="204"/>
        <v/>
      </c>
      <c r="AV291" s="68" t="str">
        <f t="shared" si="205"/>
        <v/>
      </c>
      <c r="AW291" s="88" t="str">
        <f t="shared" si="188"/>
        <v/>
      </c>
      <c r="AZ291" s="88" t="str">
        <f t="shared" si="189"/>
        <v/>
      </c>
      <c r="BA291" s="68" t="str">
        <f t="shared" si="190"/>
        <v/>
      </c>
      <c r="BB291" s="68" t="str">
        <f t="shared" si="191"/>
        <v/>
      </c>
      <c r="BC291" s="68" t="str">
        <f t="shared" si="192"/>
        <v/>
      </c>
      <c r="BD291" s="69" t="str">
        <f t="shared" si="193"/>
        <v/>
      </c>
      <c r="BE291" s="69" t="str">
        <f t="shared" si="206"/>
        <v/>
      </c>
      <c r="BT291" s="138" t="str">
        <f t="shared" ca="1" si="207"/>
        <v/>
      </c>
      <c r="BU291" s="139" t="str">
        <f t="shared" ca="1" si="208"/>
        <v/>
      </c>
      <c r="BW291" s="138" t="str">
        <f t="shared" si="209"/>
        <v/>
      </c>
      <c r="BX291" s="104" t="str">
        <f t="shared" si="210"/>
        <v/>
      </c>
      <c r="BY291" s="139" t="str">
        <f t="shared" si="211"/>
        <v/>
      </c>
      <c r="CA291" s="138" t="str">
        <f t="shared" si="212"/>
        <v/>
      </c>
      <c r="CB291" s="104" t="str">
        <f t="shared" si="213"/>
        <v/>
      </c>
      <c r="CC291" s="139" t="str">
        <f t="shared" si="214"/>
        <v/>
      </c>
      <c r="CE291" s="162" t="str">
        <f t="shared" si="215"/>
        <v/>
      </c>
      <c r="CF291" s="163" t="str">
        <f t="shared" si="216"/>
        <v/>
      </c>
      <c r="CG291" s="164" t="str">
        <f t="shared" si="217"/>
        <v/>
      </c>
      <c r="CI291" s="162" t="str">
        <f t="shared" si="218"/>
        <v/>
      </c>
      <c r="CJ291" s="163" t="str">
        <f t="shared" si="221"/>
        <v/>
      </c>
      <c r="CK291" s="164" t="str">
        <f t="shared" si="222"/>
        <v/>
      </c>
      <c r="CM291" s="169" t="str">
        <f t="shared" si="219"/>
        <v/>
      </c>
      <c r="CN291" s="139" t="str">
        <f t="shared" si="220"/>
        <v/>
      </c>
      <c r="CP291" s="41" t="str">
        <f>IF($CM291="", "", COUNTIF($CM$11:$CM$3035, "&lt;"&amp;$CM291)+1+COUNTIF($CM$11:$CM291, $CM291)-1)</f>
        <v/>
      </c>
    </row>
    <row r="292" spans="1:94" x14ac:dyDescent="0.25">
      <c r="A292" s="40"/>
      <c r="B292" s="82" t="str">
        <f>IF($I292="", "", IFERROR(INDEX('Job Database'!$AE$11:$AE$3035, MATCH($I292, 'Job Database'!$X$11:$X$3035, 0)), ""))</f>
        <v/>
      </c>
      <c r="C292" s="69" t="str">
        <f>IF($I292="", "", IF(COUNTIF('Job Database'!$X$11:$X$3035, $I292)=0, $AC$5, $AC$4))</f>
        <v/>
      </c>
      <c r="D292" s="40"/>
      <c r="E292" s="85" t="str">
        <f>IF($I292="", "", IF(IFERROR(INDEX('Job Database'!$M$11:$M$3035, MATCH($I292, 'Job Database'!$X$11:$X$3035, 0)), "")="", "", IFERROR(INDEX('Job Database'!$M$11:$M$3035, MATCH($I292, 'Job Database'!$X$11:$X$3035, 0)), "")))</f>
        <v/>
      </c>
      <c r="F292" s="40"/>
      <c r="G292" s="88" t="str">
        <f t="shared" si="194"/>
        <v/>
      </c>
      <c r="H292" s="40"/>
      <c r="I292" s="24"/>
      <c r="J292" s="34"/>
      <c r="K292" s="106"/>
      <c r="L292" s="79"/>
      <c r="M292" s="34"/>
      <c r="N292" s="79"/>
      <c r="O292" s="31"/>
      <c r="P292" s="53"/>
      <c r="Q292" s="40"/>
      <c r="S292" s="41" t="str">
        <f t="shared" si="182"/>
        <v/>
      </c>
      <c r="T292" s="41" t="str">
        <f t="shared" si="183"/>
        <v/>
      </c>
      <c r="U292" s="41" t="str">
        <f t="shared" si="195"/>
        <v/>
      </c>
      <c r="W292" s="74" t="str">
        <f>IF('Job Database'!$X292="", "", 'Job Database'!$X292)</f>
        <v/>
      </c>
      <c r="Y292" s="41" t="str">
        <f>IF($W292="", "", IF(COUNTIF($I$11:$I$3035, $W292)&gt;0, "", MAX($Y$10:$Y291)+1))</f>
        <v/>
      </c>
      <c r="Z292" s="41">
        <v>282</v>
      </c>
      <c r="AA292" s="58" t="str">
        <f t="shared" si="196"/>
        <v/>
      </c>
      <c r="AC292" s="41" t="str">
        <f t="shared" si="184"/>
        <v/>
      </c>
      <c r="AE292" s="41" t="str">
        <f t="shared" si="197"/>
        <v/>
      </c>
      <c r="AJ292" s="154" t="str">
        <f t="shared" si="198"/>
        <v/>
      </c>
      <c r="AL292" s="120" t="str">
        <f t="shared" si="199"/>
        <v/>
      </c>
      <c r="AM292" s="104" t="str">
        <f t="shared" si="200"/>
        <v/>
      </c>
      <c r="AN292" s="104" t="str">
        <f t="shared" si="201"/>
        <v/>
      </c>
      <c r="AO292" s="104" t="str">
        <f t="shared" si="185"/>
        <v/>
      </c>
      <c r="AP292" s="104" t="str">
        <f t="shared" si="186"/>
        <v/>
      </c>
      <c r="AQ292" s="121" t="str">
        <f t="shared" si="202"/>
        <v/>
      </c>
      <c r="AS292" s="88" t="str">
        <f t="shared" si="187"/>
        <v/>
      </c>
      <c r="AT292" s="68" t="str">
        <f t="shared" si="203"/>
        <v/>
      </c>
      <c r="AU292" s="68" t="str">
        <f t="shared" si="204"/>
        <v/>
      </c>
      <c r="AV292" s="68" t="str">
        <f t="shared" si="205"/>
        <v/>
      </c>
      <c r="AW292" s="88" t="str">
        <f t="shared" si="188"/>
        <v/>
      </c>
      <c r="AZ292" s="88" t="str">
        <f t="shared" si="189"/>
        <v/>
      </c>
      <c r="BA292" s="68" t="str">
        <f t="shared" si="190"/>
        <v/>
      </c>
      <c r="BB292" s="68" t="str">
        <f t="shared" si="191"/>
        <v/>
      </c>
      <c r="BC292" s="68" t="str">
        <f t="shared" si="192"/>
        <v/>
      </c>
      <c r="BD292" s="69" t="str">
        <f t="shared" si="193"/>
        <v/>
      </c>
      <c r="BE292" s="69" t="str">
        <f t="shared" si="206"/>
        <v/>
      </c>
      <c r="BT292" s="138" t="str">
        <f t="shared" ca="1" si="207"/>
        <v/>
      </c>
      <c r="BU292" s="139" t="str">
        <f t="shared" ca="1" si="208"/>
        <v/>
      </c>
      <c r="BW292" s="138" t="str">
        <f t="shared" si="209"/>
        <v/>
      </c>
      <c r="BX292" s="104" t="str">
        <f t="shared" si="210"/>
        <v/>
      </c>
      <c r="BY292" s="139" t="str">
        <f t="shared" si="211"/>
        <v/>
      </c>
      <c r="CA292" s="138" t="str">
        <f t="shared" si="212"/>
        <v/>
      </c>
      <c r="CB292" s="104" t="str">
        <f t="shared" si="213"/>
        <v/>
      </c>
      <c r="CC292" s="139" t="str">
        <f t="shared" si="214"/>
        <v/>
      </c>
      <c r="CE292" s="162" t="str">
        <f t="shared" si="215"/>
        <v/>
      </c>
      <c r="CF292" s="163" t="str">
        <f t="shared" si="216"/>
        <v/>
      </c>
      <c r="CG292" s="164" t="str">
        <f t="shared" si="217"/>
        <v/>
      </c>
      <c r="CI292" s="162" t="str">
        <f t="shared" si="218"/>
        <v/>
      </c>
      <c r="CJ292" s="163" t="str">
        <f t="shared" si="221"/>
        <v/>
      </c>
      <c r="CK292" s="164" t="str">
        <f t="shared" si="222"/>
        <v/>
      </c>
      <c r="CM292" s="169" t="str">
        <f t="shared" si="219"/>
        <v/>
      </c>
      <c r="CN292" s="139" t="str">
        <f t="shared" si="220"/>
        <v/>
      </c>
      <c r="CP292" s="41" t="str">
        <f>IF($CM292="", "", COUNTIF($CM$11:$CM$3035, "&lt;"&amp;$CM292)+1+COUNTIF($CM$11:$CM292, $CM292)-1)</f>
        <v/>
      </c>
    </row>
    <row r="293" spans="1:94" x14ac:dyDescent="0.25">
      <c r="A293" s="40"/>
      <c r="B293" s="82" t="str">
        <f>IF($I293="", "", IFERROR(INDEX('Job Database'!$AE$11:$AE$3035, MATCH($I293, 'Job Database'!$X$11:$X$3035, 0)), ""))</f>
        <v/>
      </c>
      <c r="C293" s="69" t="str">
        <f>IF($I293="", "", IF(COUNTIF('Job Database'!$X$11:$X$3035, $I293)=0, $AC$5, $AC$4))</f>
        <v/>
      </c>
      <c r="D293" s="40"/>
      <c r="E293" s="85" t="str">
        <f>IF($I293="", "", IF(IFERROR(INDEX('Job Database'!$M$11:$M$3035, MATCH($I293, 'Job Database'!$X$11:$X$3035, 0)), "")="", "", IFERROR(INDEX('Job Database'!$M$11:$M$3035, MATCH($I293, 'Job Database'!$X$11:$X$3035, 0)), "")))</f>
        <v/>
      </c>
      <c r="F293" s="40"/>
      <c r="G293" s="88" t="str">
        <f t="shared" si="194"/>
        <v/>
      </c>
      <c r="H293" s="40"/>
      <c r="I293" s="24"/>
      <c r="J293" s="34"/>
      <c r="K293" s="106"/>
      <c r="L293" s="79"/>
      <c r="M293" s="34"/>
      <c r="N293" s="79"/>
      <c r="O293" s="31"/>
      <c r="P293" s="53"/>
      <c r="Q293" s="40"/>
      <c r="S293" s="41" t="str">
        <f t="shared" si="182"/>
        <v/>
      </c>
      <c r="T293" s="41" t="str">
        <f t="shared" si="183"/>
        <v/>
      </c>
      <c r="U293" s="41" t="str">
        <f t="shared" si="195"/>
        <v/>
      </c>
      <c r="W293" s="74" t="str">
        <f>IF('Job Database'!$X293="", "", 'Job Database'!$X293)</f>
        <v/>
      </c>
      <c r="Y293" s="41" t="str">
        <f>IF($W293="", "", IF(COUNTIF($I$11:$I$3035, $W293)&gt;0, "", MAX($Y$10:$Y292)+1))</f>
        <v/>
      </c>
      <c r="Z293" s="41">
        <v>283</v>
      </c>
      <c r="AA293" s="58" t="str">
        <f t="shared" si="196"/>
        <v/>
      </c>
      <c r="AC293" s="41" t="str">
        <f t="shared" si="184"/>
        <v/>
      </c>
      <c r="AE293" s="41" t="str">
        <f t="shared" si="197"/>
        <v/>
      </c>
      <c r="AJ293" s="154" t="str">
        <f t="shared" si="198"/>
        <v/>
      </c>
      <c r="AL293" s="120" t="str">
        <f t="shared" si="199"/>
        <v/>
      </c>
      <c r="AM293" s="104" t="str">
        <f t="shared" si="200"/>
        <v/>
      </c>
      <c r="AN293" s="104" t="str">
        <f t="shared" si="201"/>
        <v/>
      </c>
      <c r="AO293" s="104" t="str">
        <f t="shared" si="185"/>
        <v/>
      </c>
      <c r="AP293" s="104" t="str">
        <f t="shared" si="186"/>
        <v/>
      </c>
      <c r="AQ293" s="121" t="str">
        <f t="shared" si="202"/>
        <v/>
      </c>
      <c r="AS293" s="88" t="str">
        <f t="shared" si="187"/>
        <v/>
      </c>
      <c r="AT293" s="68" t="str">
        <f t="shared" si="203"/>
        <v/>
      </c>
      <c r="AU293" s="68" t="str">
        <f t="shared" si="204"/>
        <v/>
      </c>
      <c r="AV293" s="68" t="str">
        <f t="shared" si="205"/>
        <v/>
      </c>
      <c r="AW293" s="88" t="str">
        <f t="shared" si="188"/>
        <v/>
      </c>
      <c r="AZ293" s="88" t="str">
        <f t="shared" si="189"/>
        <v/>
      </c>
      <c r="BA293" s="68" t="str">
        <f t="shared" si="190"/>
        <v/>
      </c>
      <c r="BB293" s="68" t="str">
        <f t="shared" si="191"/>
        <v/>
      </c>
      <c r="BC293" s="68" t="str">
        <f t="shared" si="192"/>
        <v/>
      </c>
      <c r="BD293" s="69" t="str">
        <f t="shared" si="193"/>
        <v/>
      </c>
      <c r="BE293" s="69" t="str">
        <f t="shared" si="206"/>
        <v/>
      </c>
      <c r="BT293" s="138" t="str">
        <f t="shared" ca="1" si="207"/>
        <v/>
      </c>
      <c r="BU293" s="139" t="str">
        <f t="shared" ca="1" si="208"/>
        <v/>
      </c>
      <c r="BW293" s="138" t="str">
        <f t="shared" si="209"/>
        <v/>
      </c>
      <c r="BX293" s="104" t="str">
        <f t="shared" si="210"/>
        <v/>
      </c>
      <c r="BY293" s="139" t="str">
        <f t="shared" si="211"/>
        <v/>
      </c>
      <c r="CA293" s="138" t="str">
        <f t="shared" si="212"/>
        <v/>
      </c>
      <c r="CB293" s="104" t="str">
        <f t="shared" si="213"/>
        <v/>
      </c>
      <c r="CC293" s="139" t="str">
        <f t="shared" si="214"/>
        <v/>
      </c>
      <c r="CE293" s="162" t="str">
        <f t="shared" si="215"/>
        <v/>
      </c>
      <c r="CF293" s="163" t="str">
        <f t="shared" si="216"/>
        <v/>
      </c>
      <c r="CG293" s="164" t="str">
        <f t="shared" si="217"/>
        <v/>
      </c>
      <c r="CI293" s="162" t="str">
        <f t="shared" si="218"/>
        <v/>
      </c>
      <c r="CJ293" s="163" t="str">
        <f t="shared" si="221"/>
        <v/>
      </c>
      <c r="CK293" s="164" t="str">
        <f t="shared" si="222"/>
        <v/>
      </c>
      <c r="CM293" s="169" t="str">
        <f t="shared" si="219"/>
        <v/>
      </c>
      <c r="CN293" s="139" t="str">
        <f t="shared" si="220"/>
        <v/>
      </c>
      <c r="CP293" s="41" t="str">
        <f>IF($CM293="", "", COUNTIF($CM$11:$CM$3035, "&lt;"&amp;$CM293)+1+COUNTIF($CM$11:$CM293, $CM293)-1)</f>
        <v/>
      </c>
    </row>
    <row r="294" spans="1:94" x14ac:dyDescent="0.25">
      <c r="A294" s="40"/>
      <c r="B294" s="82" t="str">
        <f>IF($I294="", "", IFERROR(INDEX('Job Database'!$AE$11:$AE$3035, MATCH($I294, 'Job Database'!$X$11:$X$3035, 0)), ""))</f>
        <v/>
      </c>
      <c r="C294" s="69" t="str">
        <f>IF($I294="", "", IF(COUNTIF('Job Database'!$X$11:$X$3035, $I294)=0, $AC$5, $AC$4))</f>
        <v/>
      </c>
      <c r="D294" s="40"/>
      <c r="E294" s="85" t="str">
        <f>IF($I294="", "", IF(IFERROR(INDEX('Job Database'!$M$11:$M$3035, MATCH($I294, 'Job Database'!$X$11:$X$3035, 0)), "")="", "", IFERROR(INDEX('Job Database'!$M$11:$M$3035, MATCH($I294, 'Job Database'!$X$11:$X$3035, 0)), "")))</f>
        <v/>
      </c>
      <c r="F294" s="40"/>
      <c r="G294" s="88" t="str">
        <f t="shared" si="194"/>
        <v/>
      </c>
      <c r="H294" s="40"/>
      <c r="I294" s="24"/>
      <c r="J294" s="34"/>
      <c r="K294" s="106"/>
      <c r="L294" s="79"/>
      <c r="M294" s="34"/>
      <c r="N294" s="79"/>
      <c r="O294" s="31"/>
      <c r="P294" s="53"/>
      <c r="Q294" s="40"/>
      <c r="S294" s="41" t="str">
        <f t="shared" si="182"/>
        <v/>
      </c>
      <c r="T294" s="41" t="str">
        <f t="shared" si="183"/>
        <v/>
      </c>
      <c r="U294" s="41" t="str">
        <f t="shared" si="195"/>
        <v/>
      </c>
      <c r="W294" s="74" t="str">
        <f>IF('Job Database'!$X294="", "", 'Job Database'!$X294)</f>
        <v/>
      </c>
      <c r="Y294" s="41" t="str">
        <f>IF($W294="", "", IF(COUNTIF($I$11:$I$3035, $W294)&gt;0, "", MAX($Y$10:$Y293)+1))</f>
        <v/>
      </c>
      <c r="Z294" s="41">
        <v>284</v>
      </c>
      <c r="AA294" s="58" t="str">
        <f t="shared" si="196"/>
        <v/>
      </c>
      <c r="AC294" s="41" t="str">
        <f t="shared" si="184"/>
        <v/>
      </c>
      <c r="AE294" s="41" t="str">
        <f t="shared" si="197"/>
        <v/>
      </c>
      <c r="AJ294" s="154" t="str">
        <f t="shared" si="198"/>
        <v/>
      </c>
      <c r="AL294" s="120" t="str">
        <f t="shared" si="199"/>
        <v/>
      </c>
      <c r="AM294" s="104" t="str">
        <f t="shared" si="200"/>
        <v/>
      </c>
      <c r="AN294" s="104" t="str">
        <f t="shared" si="201"/>
        <v/>
      </c>
      <c r="AO294" s="104" t="str">
        <f t="shared" si="185"/>
        <v/>
      </c>
      <c r="AP294" s="104" t="str">
        <f t="shared" si="186"/>
        <v/>
      </c>
      <c r="AQ294" s="121" t="str">
        <f t="shared" si="202"/>
        <v/>
      </c>
      <c r="AS294" s="88" t="str">
        <f t="shared" si="187"/>
        <v/>
      </c>
      <c r="AT294" s="68" t="str">
        <f t="shared" si="203"/>
        <v/>
      </c>
      <c r="AU294" s="68" t="str">
        <f t="shared" si="204"/>
        <v/>
      </c>
      <c r="AV294" s="68" t="str">
        <f t="shared" si="205"/>
        <v/>
      </c>
      <c r="AW294" s="88" t="str">
        <f t="shared" si="188"/>
        <v/>
      </c>
      <c r="AZ294" s="88" t="str">
        <f t="shared" si="189"/>
        <v/>
      </c>
      <c r="BA294" s="68" t="str">
        <f t="shared" si="190"/>
        <v/>
      </c>
      <c r="BB294" s="68" t="str">
        <f t="shared" si="191"/>
        <v/>
      </c>
      <c r="BC294" s="68" t="str">
        <f t="shared" si="192"/>
        <v/>
      </c>
      <c r="BD294" s="69" t="str">
        <f t="shared" si="193"/>
        <v/>
      </c>
      <c r="BE294" s="69" t="str">
        <f t="shared" si="206"/>
        <v/>
      </c>
      <c r="BT294" s="138" t="str">
        <f t="shared" ca="1" si="207"/>
        <v/>
      </c>
      <c r="BU294" s="139" t="str">
        <f t="shared" ca="1" si="208"/>
        <v/>
      </c>
      <c r="BW294" s="138" t="str">
        <f t="shared" si="209"/>
        <v/>
      </c>
      <c r="BX294" s="104" t="str">
        <f t="shared" si="210"/>
        <v/>
      </c>
      <c r="BY294" s="139" t="str">
        <f t="shared" si="211"/>
        <v/>
      </c>
      <c r="CA294" s="138" t="str">
        <f t="shared" si="212"/>
        <v/>
      </c>
      <c r="CB294" s="104" t="str">
        <f t="shared" si="213"/>
        <v/>
      </c>
      <c r="CC294" s="139" t="str">
        <f t="shared" si="214"/>
        <v/>
      </c>
      <c r="CE294" s="162" t="str">
        <f t="shared" si="215"/>
        <v/>
      </c>
      <c r="CF294" s="163" t="str">
        <f t="shared" si="216"/>
        <v/>
      </c>
      <c r="CG294" s="164" t="str">
        <f t="shared" si="217"/>
        <v/>
      </c>
      <c r="CI294" s="162" t="str">
        <f t="shared" si="218"/>
        <v/>
      </c>
      <c r="CJ294" s="163" t="str">
        <f t="shared" si="221"/>
        <v/>
      </c>
      <c r="CK294" s="164" t="str">
        <f t="shared" si="222"/>
        <v/>
      </c>
      <c r="CM294" s="169" t="str">
        <f t="shared" si="219"/>
        <v/>
      </c>
      <c r="CN294" s="139" t="str">
        <f t="shared" si="220"/>
        <v/>
      </c>
      <c r="CP294" s="41" t="str">
        <f>IF($CM294="", "", COUNTIF($CM$11:$CM$3035, "&lt;"&amp;$CM294)+1+COUNTIF($CM$11:$CM294, $CM294)-1)</f>
        <v/>
      </c>
    </row>
    <row r="295" spans="1:94" x14ac:dyDescent="0.25">
      <c r="A295" s="40"/>
      <c r="B295" s="82" t="str">
        <f>IF($I295="", "", IFERROR(INDEX('Job Database'!$AE$11:$AE$3035, MATCH($I295, 'Job Database'!$X$11:$X$3035, 0)), ""))</f>
        <v/>
      </c>
      <c r="C295" s="69" t="str">
        <f>IF($I295="", "", IF(COUNTIF('Job Database'!$X$11:$X$3035, $I295)=0, $AC$5, $AC$4))</f>
        <v/>
      </c>
      <c r="D295" s="40"/>
      <c r="E295" s="85" t="str">
        <f>IF($I295="", "", IF(IFERROR(INDEX('Job Database'!$M$11:$M$3035, MATCH($I295, 'Job Database'!$X$11:$X$3035, 0)), "")="", "", IFERROR(INDEX('Job Database'!$M$11:$M$3035, MATCH($I295, 'Job Database'!$X$11:$X$3035, 0)), "")))</f>
        <v/>
      </c>
      <c r="F295" s="40"/>
      <c r="G295" s="88" t="str">
        <f t="shared" si="194"/>
        <v/>
      </c>
      <c r="H295" s="40"/>
      <c r="I295" s="24"/>
      <c r="J295" s="34"/>
      <c r="K295" s="106"/>
      <c r="L295" s="79"/>
      <c r="M295" s="34"/>
      <c r="N295" s="79"/>
      <c r="O295" s="31"/>
      <c r="P295" s="53"/>
      <c r="Q295" s="40"/>
      <c r="S295" s="41" t="str">
        <f t="shared" si="182"/>
        <v/>
      </c>
      <c r="T295" s="41" t="str">
        <f t="shared" si="183"/>
        <v/>
      </c>
      <c r="U295" s="41" t="str">
        <f t="shared" si="195"/>
        <v/>
      </c>
      <c r="W295" s="74" t="str">
        <f>IF('Job Database'!$X295="", "", 'Job Database'!$X295)</f>
        <v/>
      </c>
      <c r="Y295" s="41" t="str">
        <f>IF($W295="", "", IF(COUNTIF($I$11:$I$3035, $W295)&gt;0, "", MAX($Y$10:$Y294)+1))</f>
        <v/>
      </c>
      <c r="Z295" s="41">
        <v>285</v>
      </c>
      <c r="AA295" s="58" t="str">
        <f t="shared" si="196"/>
        <v/>
      </c>
      <c r="AC295" s="41" t="str">
        <f t="shared" si="184"/>
        <v/>
      </c>
      <c r="AE295" s="41" t="str">
        <f t="shared" si="197"/>
        <v/>
      </c>
      <c r="AJ295" s="154" t="str">
        <f t="shared" si="198"/>
        <v/>
      </c>
      <c r="AL295" s="120" t="str">
        <f t="shared" si="199"/>
        <v/>
      </c>
      <c r="AM295" s="104" t="str">
        <f t="shared" si="200"/>
        <v/>
      </c>
      <c r="AN295" s="104" t="str">
        <f t="shared" si="201"/>
        <v/>
      </c>
      <c r="AO295" s="104" t="str">
        <f t="shared" si="185"/>
        <v/>
      </c>
      <c r="AP295" s="104" t="str">
        <f t="shared" si="186"/>
        <v/>
      </c>
      <c r="AQ295" s="121" t="str">
        <f t="shared" si="202"/>
        <v/>
      </c>
      <c r="AS295" s="88" t="str">
        <f t="shared" si="187"/>
        <v/>
      </c>
      <c r="AT295" s="68" t="str">
        <f t="shared" si="203"/>
        <v/>
      </c>
      <c r="AU295" s="68" t="str">
        <f t="shared" si="204"/>
        <v/>
      </c>
      <c r="AV295" s="68" t="str">
        <f t="shared" si="205"/>
        <v/>
      </c>
      <c r="AW295" s="88" t="str">
        <f t="shared" si="188"/>
        <v/>
      </c>
      <c r="AZ295" s="88" t="str">
        <f t="shared" si="189"/>
        <v/>
      </c>
      <c r="BA295" s="68" t="str">
        <f t="shared" si="190"/>
        <v/>
      </c>
      <c r="BB295" s="68" t="str">
        <f t="shared" si="191"/>
        <v/>
      </c>
      <c r="BC295" s="68" t="str">
        <f t="shared" si="192"/>
        <v/>
      </c>
      <c r="BD295" s="69" t="str">
        <f t="shared" si="193"/>
        <v/>
      </c>
      <c r="BE295" s="69" t="str">
        <f t="shared" si="206"/>
        <v/>
      </c>
      <c r="BT295" s="138" t="str">
        <f t="shared" ca="1" si="207"/>
        <v/>
      </c>
      <c r="BU295" s="139" t="str">
        <f t="shared" ca="1" si="208"/>
        <v/>
      </c>
      <c r="BW295" s="138" t="str">
        <f t="shared" si="209"/>
        <v/>
      </c>
      <c r="BX295" s="104" t="str">
        <f t="shared" si="210"/>
        <v/>
      </c>
      <c r="BY295" s="139" t="str">
        <f t="shared" si="211"/>
        <v/>
      </c>
      <c r="CA295" s="138" t="str">
        <f t="shared" si="212"/>
        <v/>
      </c>
      <c r="CB295" s="104" t="str">
        <f t="shared" si="213"/>
        <v/>
      </c>
      <c r="CC295" s="139" t="str">
        <f t="shared" si="214"/>
        <v/>
      </c>
      <c r="CE295" s="162" t="str">
        <f t="shared" si="215"/>
        <v/>
      </c>
      <c r="CF295" s="163" t="str">
        <f t="shared" si="216"/>
        <v/>
      </c>
      <c r="CG295" s="164" t="str">
        <f t="shared" si="217"/>
        <v/>
      </c>
      <c r="CI295" s="162" t="str">
        <f t="shared" si="218"/>
        <v/>
      </c>
      <c r="CJ295" s="163" t="str">
        <f t="shared" si="221"/>
        <v/>
      </c>
      <c r="CK295" s="164" t="str">
        <f t="shared" si="222"/>
        <v/>
      </c>
      <c r="CM295" s="169" t="str">
        <f t="shared" si="219"/>
        <v/>
      </c>
      <c r="CN295" s="139" t="str">
        <f t="shared" si="220"/>
        <v/>
      </c>
      <c r="CP295" s="41" t="str">
        <f>IF($CM295="", "", COUNTIF($CM$11:$CM$3035, "&lt;"&amp;$CM295)+1+COUNTIF($CM$11:$CM295, $CM295)-1)</f>
        <v/>
      </c>
    </row>
    <row r="296" spans="1:94" x14ac:dyDescent="0.25">
      <c r="A296" s="40"/>
      <c r="B296" s="82" t="str">
        <f>IF($I296="", "", IFERROR(INDEX('Job Database'!$AE$11:$AE$3035, MATCH($I296, 'Job Database'!$X$11:$X$3035, 0)), ""))</f>
        <v/>
      </c>
      <c r="C296" s="69" t="str">
        <f>IF($I296="", "", IF(COUNTIF('Job Database'!$X$11:$X$3035, $I296)=0, $AC$5, $AC$4))</f>
        <v/>
      </c>
      <c r="D296" s="40"/>
      <c r="E296" s="85" t="str">
        <f>IF($I296="", "", IF(IFERROR(INDEX('Job Database'!$M$11:$M$3035, MATCH($I296, 'Job Database'!$X$11:$X$3035, 0)), "")="", "", IFERROR(INDEX('Job Database'!$M$11:$M$3035, MATCH($I296, 'Job Database'!$X$11:$X$3035, 0)), "")))</f>
        <v/>
      </c>
      <c r="F296" s="40"/>
      <c r="G296" s="88" t="str">
        <f t="shared" si="194"/>
        <v/>
      </c>
      <c r="H296" s="40"/>
      <c r="I296" s="24"/>
      <c r="J296" s="34"/>
      <c r="K296" s="106"/>
      <c r="L296" s="79"/>
      <c r="M296" s="34"/>
      <c r="N296" s="79"/>
      <c r="O296" s="31"/>
      <c r="P296" s="53"/>
      <c r="Q296" s="40"/>
      <c r="S296" s="41" t="str">
        <f t="shared" si="182"/>
        <v/>
      </c>
      <c r="T296" s="41" t="str">
        <f t="shared" si="183"/>
        <v/>
      </c>
      <c r="U296" s="41" t="str">
        <f t="shared" si="195"/>
        <v/>
      </c>
      <c r="W296" s="74" t="str">
        <f>IF('Job Database'!$X296="", "", 'Job Database'!$X296)</f>
        <v/>
      </c>
      <c r="Y296" s="41" t="str">
        <f>IF($W296="", "", IF(COUNTIF($I$11:$I$3035, $W296)&gt;0, "", MAX($Y$10:$Y295)+1))</f>
        <v/>
      </c>
      <c r="Z296" s="41">
        <v>286</v>
      </c>
      <c r="AA296" s="58" t="str">
        <f t="shared" si="196"/>
        <v/>
      </c>
      <c r="AC296" s="41" t="str">
        <f t="shared" si="184"/>
        <v/>
      </c>
      <c r="AE296" s="41" t="str">
        <f t="shared" si="197"/>
        <v/>
      </c>
      <c r="AJ296" s="154" t="str">
        <f t="shared" si="198"/>
        <v/>
      </c>
      <c r="AL296" s="120" t="str">
        <f t="shared" si="199"/>
        <v/>
      </c>
      <c r="AM296" s="104" t="str">
        <f t="shared" si="200"/>
        <v/>
      </c>
      <c r="AN296" s="104" t="str">
        <f t="shared" si="201"/>
        <v/>
      </c>
      <c r="AO296" s="104" t="str">
        <f t="shared" si="185"/>
        <v/>
      </c>
      <c r="AP296" s="104" t="str">
        <f t="shared" si="186"/>
        <v/>
      </c>
      <c r="AQ296" s="121" t="str">
        <f t="shared" si="202"/>
        <v/>
      </c>
      <c r="AS296" s="88" t="str">
        <f t="shared" si="187"/>
        <v/>
      </c>
      <c r="AT296" s="68" t="str">
        <f t="shared" si="203"/>
        <v/>
      </c>
      <c r="AU296" s="68" t="str">
        <f t="shared" si="204"/>
        <v/>
      </c>
      <c r="AV296" s="68" t="str">
        <f t="shared" si="205"/>
        <v/>
      </c>
      <c r="AW296" s="88" t="str">
        <f t="shared" si="188"/>
        <v/>
      </c>
      <c r="AZ296" s="88" t="str">
        <f t="shared" si="189"/>
        <v/>
      </c>
      <c r="BA296" s="68" t="str">
        <f t="shared" si="190"/>
        <v/>
      </c>
      <c r="BB296" s="68" t="str">
        <f t="shared" si="191"/>
        <v/>
      </c>
      <c r="BC296" s="68" t="str">
        <f t="shared" si="192"/>
        <v/>
      </c>
      <c r="BD296" s="69" t="str">
        <f t="shared" si="193"/>
        <v/>
      </c>
      <c r="BE296" s="69" t="str">
        <f t="shared" si="206"/>
        <v/>
      </c>
      <c r="BT296" s="138" t="str">
        <f t="shared" ca="1" si="207"/>
        <v/>
      </c>
      <c r="BU296" s="139" t="str">
        <f t="shared" ca="1" si="208"/>
        <v/>
      </c>
      <c r="BW296" s="138" t="str">
        <f t="shared" si="209"/>
        <v/>
      </c>
      <c r="BX296" s="104" t="str">
        <f t="shared" si="210"/>
        <v/>
      </c>
      <c r="BY296" s="139" t="str">
        <f t="shared" si="211"/>
        <v/>
      </c>
      <c r="CA296" s="138" t="str">
        <f t="shared" si="212"/>
        <v/>
      </c>
      <c r="CB296" s="104" t="str">
        <f t="shared" si="213"/>
        <v/>
      </c>
      <c r="CC296" s="139" t="str">
        <f t="shared" si="214"/>
        <v/>
      </c>
      <c r="CE296" s="162" t="str">
        <f t="shared" si="215"/>
        <v/>
      </c>
      <c r="CF296" s="163" t="str">
        <f t="shared" si="216"/>
        <v/>
      </c>
      <c r="CG296" s="164" t="str">
        <f t="shared" si="217"/>
        <v/>
      </c>
      <c r="CI296" s="162" t="str">
        <f t="shared" si="218"/>
        <v/>
      </c>
      <c r="CJ296" s="163" t="str">
        <f t="shared" si="221"/>
        <v/>
      </c>
      <c r="CK296" s="164" t="str">
        <f t="shared" si="222"/>
        <v/>
      </c>
      <c r="CM296" s="169" t="str">
        <f t="shared" si="219"/>
        <v/>
      </c>
      <c r="CN296" s="139" t="str">
        <f t="shared" si="220"/>
        <v/>
      </c>
      <c r="CP296" s="41" t="str">
        <f>IF($CM296="", "", COUNTIF($CM$11:$CM$3035, "&lt;"&amp;$CM296)+1+COUNTIF($CM$11:$CM296, $CM296)-1)</f>
        <v/>
      </c>
    </row>
    <row r="297" spans="1:94" x14ac:dyDescent="0.25">
      <c r="A297" s="40"/>
      <c r="B297" s="82" t="str">
        <f>IF($I297="", "", IFERROR(INDEX('Job Database'!$AE$11:$AE$3035, MATCH($I297, 'Job Database'!$X$11:$X$3035, 0)), ""))</f>
        <v/>
      </c>
      <c r="C297" s="69" t="str">
        <f>IF($I297="", "", IF(COUNTIF('Job Database'!$X$11:$X$3035, $I297)=0, $AC$5, $AC$4))</f>
        <v/>
      </c>
      <c r="D297" s="40"/>
      <c r="E297" s="85" t="str">
        <f>IF($I297="", "", IF(IFERROR(INDEX('Job Database'!$M$11:$M$3035, MATCH($I297, 'Job Database'!$X$11:$X$3035, 0)), "")="", "", IFERROR(INDEX('Job Database'!$M$11:$M$3035, MATCH($I297, 'Job Database'!$X$11:$X$3035, 0)), "")))</f>
        <v/>
      </c>
      <c r="F297" s="40"/>
      <c r="G297" s="88" t="str">
        <f t="shared" si="194"/>
        <v/>
      </c>
      <c r="H297" s="40"/>
      <c r="I297" s="24"/>
      <c r="J297" s="34"/>
      <c r="K297" s="106"/>
      <c r="L297" s="79"/>
      <c r="M297" s="34"/>
      <c r="N297" s="79"/>
      <c r="O297" s="31"/>
      <c r="P297" s="53"/>
      <c r="Q297" s="40"/>
      <c r="S297" s="41" t="str">
        <f t="shared" si="182"/>
        <v/>
      </c>
      <c r="T297" s="41" t="str">
        <f t="shared" si="183"/>
        <v/>
      </c>
      <c r="U297" s="41" t="str">
        <f t="shared" si="195"/>
        <v/>
      </c>
      <c r="W297" s="74" t="str">
        <f>IF('Job Database'!$X297="", "", 'Job Database'!$X297)</f>
        <v/>
      </c>
      <c r="Y297" s="41" t="str">
        <f>IF($W297="", "", IF(COUNTIF($I$11:$I$3035, $W297)&gt;0, "", MAX($Y$10:$Y296)+1))</f>
        <v/>
      </c>
      <c r="Z297" s="41">
        <v>287</v>
      </c>
      <c r="AA297" s="58" t="str">
        <f t="shared" si="196"/>
        <v/>
      </c>
      <c r="AC297" s="41" t="str">
        <f t="shared" si="184"/>
        <v/>
      </c>
      <c r="AE297" s="41" t="str">
        <f t="shared" si="197"/>
        <v/>
      </c>
      <c r="AJ297" s="154" t="str">
        <f t="shared" si="198"/>
        <v/>
      </c>
      <c r="AL297" s="120" t="str">
        <f t="shared" si="199"/>
        <v/>
      </c>
      <c r="AM297" s="104" t="str">
        <f t="shared" si="200"/>
        <v/>
      </c>
      <c r="AN297" s="104" t="str">
        <f t="shared" si="201"/>
        <v/>
      </c>
      <c r="AO297" s="104" t="str">
        <f t="shared" si="185"/>
        <v/>
      </c>
      <c r="AP297" s="104" t="str">
        <f t="shared" si="186"/>
        <v/>
      </c>
      <c r="AQ297" s="121" t="str">
        <f t="shared" si="202"/>
        <v/>
      </c>
      <c r="AS297" s="88" t="str">
        <f t="shared" si="187"/>
        <v/>
      </c>
      <c r="AT297" s="68" t="str">
        <f t="shared" si="203"/>
        <v/>
      </c>
      <c r="AU297" s="68" t="str">
        <f t="shared" si="204"/>
        <v/>
      </c>
      <c r="AV297" s="68" t="str">
        <f t="shared" si="205"/>
        <v/>
      </c>
      <c r="AW297" s="88" t="str">
        <f t="shared" si="188"/>
        <v/>
      </c>
      <c r="AZ297" s="88" t="str">
        <f t="shared" si="189"/>
        <v/>
      </c>
      <c r="BA297" s="68" t="str">
        <f t="shared" si="190"/>
        <v/>
      </c>
      <c r="BB297" s="68" t="str">
        <f t="shared" si="191"/>
        <v/>
      </c>
      <c r="BC297" s="68" t="str">
        <f t="shared" si="192"/>
        <v/>
      </c>
      <c r="BD297" s="69" t="str">
        <f t="shared" si="193"/>
        <v/>
      </c>
      <c r="BE297" s="69" t="str">
        <f t="shared" si="206"/>
        <v/>
      </c>
      <c r="BT297" s="138" t="str">
        <f t="shared" ca="1" si="207"/>
        <v/>
      </c>
      <c r="BU297" s="139" t="str">
        <f t="shared" ca="1" si="208"/>
        <v/>
      </c>
      <c r="BW297" s="138" t="str">
        <f t="shared" si="209"/>
        <v/>
      </c>
      <c r="BX297" s="104" t="str">
        <f t="shared" si="210"/>
        <v/>
      </c>
      <c r="BY297" s="139" t="str">
        <f t="shared" si="211"/>
        <v/>
      </c>
      <c r="CA297" s="138" t="str">
        <f t="shared" si="212"/>
        <v/>
      </c>
      <c r="CB297" s="104" t="str">
        <f t="shared" si="213"/>
        <v/>
      </c>
      <c r="CC297" s="139" t="str">
        <f t="shared" si="214"/>
        <v/>
      </c>
      <c r="CE297" s="162" t="str">
        <f t="shared" si="215"/>
        <v/>
      </c>
      <c r="CF297" s="163" t="str">
        <f t="shared" si="216"/>
        <v/>
      </c>
      <c r="CG297" s="164" t="str">
        <f t="shared" si="217"/>
        <v/>
      </c>
      <c r="CI297" s="162" t="str">
        <f t="shared" si="218"/>
        <v/>
      </c>
      <c r="CJ297" s="163" t="str">
        <f t="shared" si="221"/>
        <v/>
      </c>
      <c r="CK297" s="164" t="str">
        <f t="shared" si="222"/>
        <v/>
      </c>
      <c r="CM297" s="169" t="str">
        <f t="shared" si="219"/>
        <v/>
      </c>
      <c r="CN297" s="139" t="str">
        <f t="shared" si="220"/>
        <v/>
      </c>
      <c r="CP297" s="41" t="str">
        <f>IF($CM297="", "", COUNTIF($CM$11:$CM$3035, "&lt;"&amp;$CM297)+1+COUNTIF($CM$11:$CM297, $CM297)-1)</f>
        <v/>
      </c>
    </row>
    <row r="298" spans="1:94" x14ac:dyDescent="0.25">
      <c r="A298" s="40"/>
      <c r="B298" s="82" t="str">
        <f>IF($I298="", "", IFERROR(INDEX('Job Database'!$AE$11:$AE$3035, MATCH($I298, 'Job Database'!$X$11:$X$3035, 0)), ""))</f>
        <v/>
      </c>
      <c r="C298" s="69" t="str">
        <f>IF($I298="", "", IF(COUNTIF('Job Database'!$X$11:$X$3035, $I298)=0, $AC$5, $AC$4))</f>
        <v/>
      </c>
      <c r="D298" s="40"/>
      <c r="E298" s="85" t="str">
        <f>IF($I298="", "", IF(IFERROR(INDEX('Job Database'!$M$11:$M$3035, MATCH($I298, 'Job Database'!$X$11:$X$3035, 0)), "")="", "", IFERROR(INDEX('Job Database'!$M$11:$M$3035, MATCH($I298, 'Job Database'!$X$11:$X$3035, 0)), "")))</f>
        <v/>
      </c>
      <c r="F298" s="40"/>
      <c r="G298" s="88" t="str">
        <f t="shared" si="194"/>
        <v/>
      </c>
      <c r="H298" s="40"/>
      <c r="I298" s="24"/>
      <c r="J298" s="34"/>
      <c r="K298" s="106"/>
      <c r="L298" s="79"/>
      <c r="M298" s="34"/>
      <c r="N298" s="79"/>
      <c r="O298" s="31"/>
      <c r="P298" s="53"/>
      <c r="Q298" s="40"/>
      <c r="S298" s="41" t="str">
        <f t="shared" si="182"/>
        <v/>
      </c>
      <c r="T298" s="41" t="str">
        <f t="shared" si="183"/>
        <v/>
      </c>
      <c r="U298" s="41" t="str">
        <f t="shared" si="195"/>
        <v/>
      </c>
      <c r="W298" s="74" t="str">
        <f>IF('Job Database'!$X298="", "", 'Job Database'!$X298)</f>
        <v/>
      </c>
      <c r="Y298" s="41" t="str">
        <f>IF($W298="", "", IF(COUNTIF($I$11:$I$3035, $W298)&gt;0, "", MAX($Y$10:$Y297)+1))</f>
        <v/>
      </c>
      <c r="Z298" s="41">
        <v>288</v>
      </c>
      <c r="AA298" s="58" t="str">
        <f t="shared" si="196"/>
        <v/>
      </c>
      <c r="AC298" s="41" t="str">
        <f t="shared" si="184"/>
        <v/>
      </c>
      <c r="AE298" s="41" t="str">
        <f t="shared" si="197"/>
        <v/>
      </c>
      <c r="AJ298" s="154" t="str">
        <f t="shared" si="198"/>
        <v/>
      </c>
      <c r="AL298" s="120" t="str">
        <f t="shared" si="199"/>
        <v/>
      </c>
      <c r="AM298" s="104" t="str">
        <f t="shared" si="200"/>
        <v/>
      </c>
      <c r="AN298" s="104" t="str">
        <f t="shared" si="201"/>
        <v/>
      </c>
      <c r="AO298" s="104" t="str">
        <f t="shared" si="185"/>
        <v/>
      </c>
      <c r="AP298" s="104" t="str">
        <f t="shared" si="186"/>
        <v/>
      </c>
      <c r="AQ298" s="121" t="str">
        <f t="shared" si="202"/>
        <v/>
      </c>
      <c r="AS298" s="88" t="str">
        <f t="shared" si="187"/>
        <v/>
      </c>
      <c r="AT298" s="68" t="str">
        <f t="shared" si="203"/>
        <v/>
      </c>
      <c r="AU298" s="68" t="str">
        <f t="shared" si="204"/>
        <v/>
      </c>
      <c r="AV298" s="68" t="str">
        <f t="shared" si="205"/>
        <v/>
      </c>
      <c r="AW298" s="88" t="str">
        <f t="shared" si="188"/>
        <v/>
      </c>
      <c r="AZ298" s="88" t="str">
        <f t="shared" si="189"/>
        <v/>
      </c>
      <c r="BA298" s="68" t="str">
        <f t="shared" si="190"/>
        <v/>
      </c>
      <c r="BB298" s="68" t="str">
        <f t="shared" si="191"/>
        <v/>
      </c>
      <c r="BC298" s="68" t="str">
        <f t="shared" si="192"/>
        <v/>
      </c>
      <c r="BD298" s="69" t="str">
        <f t="shared" si="193"/>
        <v/>
      </c>
      <c r="BE298" s="69" t="str">
        <f t="shared" si="206"/>
        <v/>
      </c>
      <c r="BT298" s="138" t="str">
        <f t="shared" ca="1" si="207"/>
        <v/>
      </c>
      <c r="BU298" s="139" t="str">
        <f t="shared" ca="1" si="208"/>
        <v/>
      </c>
      <c r="BW298" s="138" t="str">
        <f t="shared" si="209"/>
        <v/>
      </c>
      <c r="BX298" s="104" t="str">
        <f t="shared" si="210"/>
        <v/>
      </c>
      <c r="BY298" s="139" t="str">
        <f t="shared" si="211"/>
        <v/>
      </c>
      <c r="CA298" s="138" t="str">
        <f t="shared" si="212"/>
        <v/>
      </c>
      <c r="CB298" s="104" t="str">
        <f t="shared" si="213"/>
        <v/>
      </c>
      <c r="CC298" s="139" t="str">
        <f t="shared" si="214"/>
        <v/>
      </c>
      <c r="CE298" s="162" t="str">
        <f t="shared" si="215"/>
        <v/>
      </c>
      <c r="CF298" s="163" t="str">
        <f t="shared" si="216"/>
        <v/>
      </c>
      <c r="CG298" s="164" t="str">
        <f t="shared" si="217"/>
        <v/>
      </c>
      <c r="CI298" s="162" t="str">
        <f t="shared" si="218"/>
        <v/>
      </c>
      <c r="CJ298" s="163" t="str">
        <f t="shared" si="221"/>
        <v/>
      </c>
      <c r="CK298" s="164" t="str">
        <f t="shared" si="222"/>
        <v/>
      </c>
      <c r="CM298" s="169" t="str">
        <f t="shared" si="219"/>
        <v/>
      </c>
      <c r="CN298" s="139" t="str">
        <f t="shared" si="220"/>
        <v/>
      </c>
      <c r="CP298" s="41" t="str">
        <f>IF($CM298="", "", COUNTIF($CM$11:$CM$3035, "&lt;"&amp;$CM298)+1+COUNTIF($CM$11:$CM298, $CM298)-1)</f>
        <v/>
      </c>
    </row>
    <row r="299" spans="1:94" x14ac:dyDescent="0.25">
      <c r="A299" s="40"/>
      <c r="B299" s="82" t="str">
        <f>IF($I299="", "", IFERROR(INDEX('Job Database'!$AE$11:$AE$3035, MATCH($I299, 'Job Database'!$X$11:$X$3035, 0)), ""))</f>
        <v/>
      </c>
      <c r="C299" s="69" t="str">
        <f>IF($I299="", "", IF(COUNTIF('Job Database'!$X$11:$X$3035, $I299)=0, $AC$5, $AC$4))</f>
        <v/>
      </c>
      <c r="D299" s="40"/>
      <c r="E299" s="85" t="str">
        <f>IF($I299="", "", IF(IFERROR(INDEX('Job Database'!$M$11:$M$3035, MATCH($I299, 'Job Database'!$X$11:$X$3035, 0)), "")="", "", IFERROR(INDEX('Job Database'!$M$11:$M$3035, MATCH($I299, 'Job Database'!$X$11:$X$3035, 0)), "")))</f>
        <v/>
      </c>
      <c r="F299" s="40"/>
      <c r="G299" s="88" t="str">
        <f t="shared" si="194"/>
        <v/>
      </c>
      <c r="H299" s="40"/>
      <c r="I299" s="24"/>
      <c r="J299" s="34"/>
      <c r="K299" s="106"/>
      <c r="L299" s="79"/>
      <c r="M299" s="34"/>
      <c r="N299" s="79"/>
      <c r="O299" s="31"/>
      <c r="P299" s="53"/>
      <c r="Q299" s="40"/>
      <c r="S299" s="41" t="str">
        <f t="shared" si="182"/>
        <v/>
      </c>
      <c r="T299" s="41" t="str">
        <f t="shared" si="183"/>
        <v/>
      </c>
      <c r="U299" s="41" t="str">
        <f t="shared" si="195"/>
        <v/>
      </c>
      <c r="W299" s="74" t="str">
        <f>IF('Job Database'!$X299="", "", 'Job Database'!$X299)</f>
        <v/>
      </c>
      <c r="Y299" s="41" t="str">
        <f>IF($W299="", "", IF(COUNTIF($I$11:$I$3035, $W299)&gt;0, "", MAX($Y$10:$Y298)+1))</f>
        <v/>
      </c>
      <c r="Z299" s="41">
        <v>289</v>
      </c>
      <c r="AA299" s="58" t="str">
        <f t="shared" si="196"/>
        <v/>
      </c>
      <c r="AC299" s="41" t="str">
        <f t="shared" si="184"/>
        <v/>
      </c>
      <c r="AE299" s="41" t="str">
        <f t="shared" si="197"/>
        <v/>
      </c>
      <c r="AJ299" s="154" t="str">
        <f t="shared" si="198"/>
        <v/>
      </c>
      <c r="AL299" s="120" t="str">
        <f t="shared" si="199"/>
        <v/>
      </c>
      <c r="AM299" s="104" t="str">
        <f t="shared" si="200"/>
        <v/>
      </c>
      <c r="AN299" s="104" t="str">
        <f t="shared" si="201"/>
        <v/>
      </c>
      <c r="AO299" s="104" t="str">
        <f t="shared" si="185"/>
        <v/>
      </c>
      <c r="AP299" s="104" t="str">
        <f t="shared" si="186"/>
        <v/>
      </c>
      <c r="AQ299" s="121" t="str">
        <f t="shared" si="202"/>
        <v/>
      </c>
      <c r="AS299" s="88" t="str">
        <f t="shared" si="187"/>
        <v/>
      </c>
      <c r="AT299" s="68" t="str">
        <f t="shared" si="203"/>
        <v/>
      </c>
      <c r="AU299" s="68" t="str">
        <f t="shared" si="204"/>
        <v/>
      </c>
      <c r="AV299" s="68" t="str">
        <f t="shared" si="205"/>
        <v/>
      </c>
      <c r="AW299" s="88" t="str">
        <f t="shared" si="188"/>
        <v/>
      </c>
      <c r="AZ299" s="88" t="str">
        <f t="shared" si="189"/>
        <v/>
      </c>
      <c r="BA299" s="68" t="str">
        <f t="shared" si="190"/>
        <v/>
      </c>
      <c r="BB299" s="68" t="str">
        <f t="shared" si="191"/>
        <v/>
      </c>
      <c r="BC299" s="68" t="str">
        <f t="shared" si="192"/>
        <v/>
      </c>
      <c r="BD299" s="69" t="str">
        <f t="shared" si="193"/>
        <v/>
      </c>
      <c r="BE299" s="69" t="str">
        <f t="shared" si="206"/>
        <v/>
      </c>
      <c r="BT299" s="138" t="str">
        <f t="shared" ca="1" si="207"/>
        <v/>
      </c>
      <c r="BU299" s="139" t="str">
        <f t="shared" ca="1" si="208"/>
        <v/>
      </c>
      <c r="BW299" s="138" t="str">
        <f t="shared" si="209"/>
        <v/>
      </c>
      <c r="BX299" s="104" t="str">
        <f t="shared" si="210"/>
        <v/>
      </c>
      <c r="BY299" s="139" t="str">
        <f t="shared" si="211"/>
        <v/>
      </c>
      <c r="CA299" s="138" t="str">
        <f t="shared" si="212"/>
        <v/>
      </c>
      <c r="CB299" s="104" t="str">
        <f t="shared" si="213"/>
        <v/>
      </c>
      <c r="CC299" s="139" t="str">
        <f t="shared" si="214"/>
        <v/>
      </c>
      <c r="CE299" s="162" t="str">
        <f t="shared" si="215"/>
        <v/>
      </c>
      <c r="CF299" s="163" t="str">
        <f t="shared" si="216"/>
        <v/>
      </c>
      <c r="CG299" s="164" t="str">
        <f t="shared" si="217"/>
        <v/>
      </c>
      <c r="CI299" s="162" t="str">
        <f t="shared" si="218"/>
        <v/>
      </c>
      <c r="CJ299" s="163" t="str">
        <f t="shared" si="221"/>
        <v/>
      </c>
      <c r="CK299" s="164" t="str">
        <f t="shared" si="222"/>
        <v/>
      </c>
      <c r="CM299" s="169" t="str">
        <f t="shared" si="219"/>
        <v/>
      </c>
      <c r="CN299" s="139" t="str">
        <f t="shared" si="220"/>
        <v/>
      </c>
      <c r="CP299" s="41" t="str">
        <f>IF($CM299="", "", COUNTIF($CM$11:$CM$3035, "&lt;"&amp;$CM299)+1+COUNTIF($CM$11:$CM299, $CM299)-1)</f>
        <v/>
      </c>
    </row>
    <row r="300" spans="1:94" x14ac:dyDescent="0.25">
      <c r="A300" s="40"/>
      <c r="B300" s="82" t="str">
        <f>IF($I300="", "", IFERROR(INDEX('Job Database'!$AE$11:$AE$3035, MATCH($I300, 'Job Database'!$X$11:$X$3035, 0)), ""))</f>
        <v/>
      </c>
      <c r="C300" s="69" t="str">
        <f>IF($I300="", "", IF(COUNTIF('Job Database'!$X$11:$X$3035, $I300)=0, $AC$5, $AC$4))</f>
        <v/>
      </c>
      <c r="D300" s="40"/>
      <c r="E300" s="85" t="str">
        <f>IF($I300="", "", IF(IFERROR(INDEX('Job Database'!$M$11:$M$3035, MATCH($I300, 'Job Database'!$X$11:$X$3035, 0)), "")="", "", IFERROR(INDEX('Job Database'!$M$11:$M$3035, MATCH($I300, 'Job Database'!$X$11:$X$3035, 0)), "")))</f>
        <v/>
      </c>
      <c r="F300" s="40"/>
      <c r="G300" s="88" t="str">
        <f t="shared" si="194"/>
        <v/>
      </c>
      <c r="H300" s="40"/>
      <c r="I300" s="24"/>
      <c r="J300" s="34"/>
      <c r="K300" s="106"/>
      <c r="L300" s="79"/>
      <c r="M300" s="34"/>
      <c r="N300" s="79"/>
      <c r="O300" s="31"/>
      <c r="P300" s="53"/>
      <c r="Q300" s="40"/>
      <c r="S300" s="41" t="str">
        <f t="shared" si="182"/>
        <v/>
      </c>
      <c r="T300" s="41" t="str">
        <f t="shared" si="183"/>
        <v/>
      </c>
      <c r="U300" s="41" t="str">
        <f t="shared" si="195"/>
        <v/>
      </c>
      <c r="W300" s="74" t="str">
        <f>IF('Job Database'!$X300="", "", 'Job Database'!$X300)</f>
        <v/>
      </c>
      <c r="Y300" s="41" t="str">
        <f>IF($W300="", "", IF(COUNTIF($I$11:$I$3035, $W300)&gt;0, "", MAX($Y$10:$Y299)+1))</f>
        <v/>
      </c>
      <c r="Z300" s="41">
        <v>290</v>
      </c>
      <c r="AA300" s="58" t="str">
        <f t="shared" si="196"/>
        <v/>
      </c>
      <c r="AC300" s="41" t="str">
        <f t="shared" si="184"/>
        <v/>
      </c>
      <c r="AE300" s="41" t="str">
        <f t="shared" si="197"/>
        <v/>
      </c>
      <c r="AJ300" s="154" t="str">
        <f t="shared" si="198"/>
        <v/>
      </c>
      <c r="AL300" s="120" t="str">
        <f t="shared" si="199"/>
        <v/>
      </c>
      <c r="AM300" s="104" t="str">
        <f t="shared" si="200"/>
        <v/>
      </c>
      <c r="AN300" s="104" t="str">
        <f t="shared" si="201"/>
        <v/>
      </c>
      <c r="AO300" s="104" t="str">
        <f t="shared" si="185"/>
        <v/>
      </c>
      <c r="AP300" s="104" t="str">
        <f t="shared" si="186"/>
        <v/>
      </c>
      <c r="AQ300" s="121" t="str">
        <f t="shared" si="202"/>
        <v/>
      </c>
      <c r="AS300" s="88" t="str">
        <f t="shared" si="187"/>
        <v/>
      </c>
      <c r="AT300" s="68" t="str">
        <f t="shared" si="203"/>
        <v/>
      </c>
      <c r="AU300" s="68" t="str">
        <f t="shared" si="204"/>
        <v/>
      </c>
      <c r="AV300" s="68" t="str">
        <f t="shared" si="205"/>
        <v/>
      </c>
      <c r="AW300" s="88" t="str">
        <f t="shared" si="188"/>
        <v/>
      </c>
      <c r="AZ300" s="88" t="str">
        <f t="shared" si="189"/>
        <v/>
      </c>
      <c r="BA300" s="68" t="str">
        <f t="shared" si="190"/>
        <v/>
      </c>
      <c r="BB300" s="68" t="str">
        <f t="shared" si="191"/>
        <v/>
      </c>
      <c r="BC300" s="68" t="str">
        <f t="shared" si="192"/>
        <v/>
      </c>
      <c r="BD300" s="69" t="str">
        <f t="shared" si="193"/>
        <v/>
      </c>
      <c r="BE300" s="69" t="str">
        <f t="shared" si="206"/>
        <v/>
      </c>
      <c r="BT300" s="138" t="str">
        <f t="shared" ca="1" si="207"/>
        <v/>
      </c>
      <c r="BU300" s="139" t="str">
        <f t="shared" ca="1" si="208"/>
        <v/>
      </c>
      <c r="BW300" s="138" t="str">
        <f t="shared" si="209"/>
        <v/>
      </c>
      <c r="BX300" s="104" t="str">
        <f t="shared" si="210"/>
        <v/>
      </c>
      <c r="BY300" s="139" t="str">
        <f t="shared" si="211"/>
        <v/>
      </c>
      <c r="CA300" s="138" t="str">
        <f t="shared" si="212"/>
        <v/>
      </c>
      <c r="CB300" s="104" t="str">
        <f t="shared" si="213"/>
        <v/>
      </c>
      <c r="CC300" s="139" t="str">
        <f t="shared" si="214"/>
        <v/>
      </c>
      <c r="CE300" s="162" t="str">
        <f t="shared" si="215"/>
        <v/>
      </c>
      <c r="CF300" s="163" t="str">
        <f t="shared" si="216"/>
        <v/>
      </c>
      <c r="CG300" s="164" t="str">
        <f t="shared" si="217"/>
        <v/>
      </c>
      <c r="CI300" s="162" t="str">
        <f t="shared" si="218"/>
        <v/>
      </c>
      <c r="CJ300" s="163" t="str">
        <f t="shared" si="221"/>
        <v/>
      </c>
      <c r="CK300" s="164" t="str">
        <f t="shared" si="222"/>
        <v/>
      </c>
      <c r="CM300" s="169" t="str">
        <f t="shared" si="219"/>
        <v/>
      </c>
      <c r="CN300" s="139" t="str">
        <f t="shared" si="220"/>
        <v/>
      </c>
      <c r="CP300" s="41" t="str">
        <f>IF($CM300="", "", COUNTIF($CM$11:$CM$3035, "&lt;"&amp;$CM300)+1+COUNTIF($CM$11:$CM300, $CM300)-1)</f>
        <v/>
      </c>
    </row>
    <row r="301" spans="1:94" x14ac:dyDescent="0.25">
      <c r="A301" s="40"/>
      <c r="B301" s="82" t="str">
        <f>IF($I301="", "", IFERROR(INDEX('Job Database'!$AE$11:$AE$3035, MATCH($I301, 'Job Database'!$X$11:$X$3035, 0)), ""))</f>
        <v/>
      </c>
      <c r="C301" s="69" t="str">
        <f>IF($I301="", "", IF(COUNTIF('Job Database'!$X$11:$X$3035, $I301)=0, $AC$5, $AC$4))</f>
        <v/>
      </c>
      <c r="D301" s="40"/>
      <c r="E301" s="85" t="str">
        <f>IF($I301="", "", IF(IFERROR(INDEX('Job Database'!$M$11:$M$3035, MATCH($I301, 'Job Database'!$X$11:$X$3035, 0)), "")="", "", IFERROR(INDEX('Job Database'!$M$11:$M$3035, MATCH($I301, 'Job Database'!$X$11:$X$3035, 0)), "")))</f>
        <v/>
      </c>
      <c r="F301" s="40"/>
      <c r="G301" s="88" t="str">
        <f t="shared" si="194"/>
        <v/>
      </c>
      <c r="H301" s="40"/>
      <c r="I301" s="24"/>
      <c r="J301" s="34"/>
      <c r="K301" s="106"/>
      <c r="L301" s="79"/>
      <c r="M301" s="34"/>
      <c r="N301" s="79"/>
      <c r="O301" s="31"/>
      <c r="P301" s="53"/>
      <c r="Q301" s="40"/>
      <c r="S301" s="41" t="str">
        <f t="shared" si="182"/>
        <v/>
      </c>
      <c r="T301" s="41" t="str">
        <f t="shared" si="183"/>
        <v/>
      </c>
      <c r="U301" s="41" t="str">
        <f t="shared" si="195"/>
        <v/>
      </c>
      <c r="W301" s="74" t="str">
        <f>IF('Job Database'!$X301="", "", 'Job Database'!$X301)</f>
        <v/>
      </c>
      <c r="Y301" s="41" t="str">
        <f>IF($W301="", "", IF(COUNTIF($I$11:$I$3035, $W301)&gt;0, "", MAX($Y$10:$Y300)+1))</f>
        <v/>
      </c>
      <c r="Z301" s="41">
        <v>291</v>
      </c>
      <c r="AA301" s="58" t="str">
        <f t="shared" si="196"/>
        <v/>
      </c>
      <c r="AC301" s="41" t="str">
        <f t="shared" si="184"/>
        <v/>
      </c>
      <c r="AE301" s="41" t="str">
        <f t="shared" si="197"/>
        <v/>
      </c>
      <c r="AJ301" s="154" t="str">
        <f t="shared" si="198"/>
        <v/>
      </c>
      <c r="AL301" s="120" t="str">
        <f t="shared" si="199"/>
        <v/>
      </c>
      <c r="AM301" s="104" t="str">
        <f t="shared" si="200"/>
        <v/>
      </c>
      <c r="AN301" s="104" t="str">
        <f t="shared" si="201"/>
        <v/>
      </c>
      <c r="AO301" s="104" t="str">
        <f t="shared" si="185"/>
        <v/>
      </c>
      <c r="AP301" s="104" t="str">
        <f t="shared" si="186"/>
        <v/>
      </c>
      <c r="AQ301" s="121" t="str">
        <f t="shared" si="202"/>
        <v/>
      </c>
      <c r="AS301" s="88" t="str">
        <f t="shared" si="187"/>
        <v/>
      </c>
      <c r="AT301" s="68" t="str">
        <f t="shared" si="203"/>
        <v/>
      </c>
      <c r="AU301" s="68" t="str">
        <f t="shared" si="204"/>
        <v/>
      </c>
      <c r="AV301" s="68" t="str">
        <f t="shared" si="205"/>
        <v/>
      </c>
      <c r="AW301" s="88" t="str">
        <f t="shared" si="188"/>
        <v/>
      </c>
      <c r="AZ301" s="88" t="str">
        <f t="shared" si="189"/>
        <v/>
      </c>
      <c r="BA301" s="68" t="str">
        <f t="shared" si="190"/>
        <v/>
      </c>
      <c r="BB301" s="68" t="str">
        <f t="shared" si="191"/>
        <v/>
      </c>
      <c r="BC301" s="68" t="str">
        <f t="shared" si="192"/>
        <v/>
      </c>
      <c r="BD301" s="69" t="str">
        <f t="shared" si="193"/>
        <v/>
      </c>
      <c r="BE301" s="69" t="str">
        <f t="shared" si="206"/>
        <v/>
      </c>
      <c r="BT301" s="138" t="str">
        <f t="shared" ca="1" si="207"/>
        <v/>
      </c>
      <c r="BU301" s="139" t="str">
        <f t="shared" ca="1" si="208"/>
        <v/>
      </c>
      <c r="BW301" s="138" t="str">
        <f t="shared" si="209"/>
        <v/>
      </c>
      <c r="BX301" s="104" t="str">
        <f t="shared" si="210"/>
        <v/>
      </c>
      <c r="BY301" s="139" t="str">
        <f t="shared" si="211"/>
        <v/>
      </c>
      <c r="CA301" s="138" t="str">
        <f t="shared" si="212"/>
        <v/>
      </c>
      <c r="CB301" s="104" t="str">
        <f t="shared" si="213"/>
        <v/>
      </c>
      <c r="CC301" s="139" t="str">
        <f t="shared" si="214"/>
        <v/>
      </c>
      <c r="CE301" s="162" t="str">
        <f t="shared" si="215"/>
        <v/>
      </c>
      <c r="CF301" s="163" t="str">
        <f t="shared" si="216"/>
        <v/>
      </c>
      <c r="CG301" s="164" t="str">
        <f t="shared" si="217"/>
        <v/>
      </c>
      <c r="CI301" s="162" t="str">
        <f t="shared" si="218"/>
        <v/>
      </c>
      <c r="CJ301" s="163" t="str">
        <f t="shared" si="221"/>
        <v/>
      </c>
      <c r="CK301" s="164" t="str">
        <f t="shared" si="222"/>
        <v/>
      </c>
      <c r="CM301" s="169" t="str">
        <f t="shared" si="219"/>
        <v/>
      </c>
      <c r="CN301" s="139" t="str">
        <f t="shared" si="220"/>
        <v/>
      </c>
      <c r="CP301" s="41" t="str">
        <f>IF($CM301="", "", COUNTIF($CM$11:$CM$3035, "&lt;"&amp;$CM301)+1+COUNTIF($CM$11:$CM301, $CM301)-1)</f>
        <v/>
      </c>
    </row>
    <row r="302" spans="1:94" x14ac:dyDescent="0.25">
      <c r="A302" s="40"/>
      <c r="B302" s="82" t="str">
        <f>IF($I302="", "", IFERROR(INDEX('Job Database'!$AE$11:$AE$3035, MATCH($I302, 'Job Database'!$X$11:$X$3035, 0)), ""))</f>
        <v/>
      </c>
      <c r="C302" s="69" t="str">
        <f>IF($I302="", "", IF(COUNTIF('Job Database'!$X$11:$X$3035, $I302)=0, $AC$5, $AC$4))</f>
        <v/>
      </c>
      <c r="D302" s="40"/>
      <c r="E302" s="85" t="str">
        <f>IF($I302="", "", IF(IFERROR(INDEX('Job Database'!$M$11:$M$3035, MATCH($I302, 'Job Database'!$X$11:$X$3035, 0)), "")="", "", IFERROR(INDEX('Job Database'!$M$11:$M$3035, MATCH($I302, 'Job Database'!$X$11:$X$3035, 0)), "")))</f>
        <v/>
      </c>
      <c r="F302" s="40"/>
      <c r="G302" s="88" t="str">
        <f t="shared" si="194"/>
        <v/>
      </c>
      <c r="H302" s="40"/>
      <c r="I302" s="24"/>
      <c r="J302" s="34"/>
      <c r="K302" s="106"/>
      <c r="L302" s="79"/>
      <c r="M302" s="34"/>
      <c r="N302" s="79"/>
      <c r="O302" s="31"/>
      <c r="P302" s="53"/>
      <c r="Q302" s="40"/>
      <c r="S302" s="41" t="str">
        <f t="shared" si="182"/>
        <v/>
      </c>
      <c r="T302" s="41" t="str">
        <f t="shared" si="183"/>
        <v/>
      </c>
      <c r="U302" s="41" t="str">
        <f t="shared" si="195"/>
        <v/>
      </c>
      <c r="W302" s="74" t="str">
        <f>IF('Job Database'!$X302="", "", 'Job Database'!$X302)</f>
        <v/>
      </c>
      <c r="Y302" s="41" t="str">
        <f>IF($W302="", "", IF(COUNTIF($I$11:$I$3035, $W302)&gt;0, "", MAX($Y$10:$Y301)+1))</f>
        <v/>
      </c>
      <c r="Z302" s="41">
        <v>292</v>
      </c>
      <c r="AA302" s="58" t="str">
        <f t="shared" si="196"/>
        <v/>
      </c>
      <c r="AC302" s="41" t="str">
        <f t="shared" si="184"/>
        <v/>
      </c>
      <c r="AE302" s="41" t="str">
        <f t="shared" si="197"/>
        <v/>
      </c>
      <c r="AJ302" s="154" t="str">
        <f t="shared" si="198"/>
        <v/>
      </c>
      <c r="AL302" s="120" t="str">
        <f t="shared" si="199"/>
        <v/>
      </c>
      <c r="AM302" s="104" t="str">
        <f t="shared" si="200"/>
        <v/>
      </c>
      <c r="AN302" s="104" t="str">
        <f t="shared" si="201"/>
        <v/>
      </c>
      <c r="AO302" s="104" t="str">
        <f t="shared" si="185"/>
        <v/>
      </c>
      <c r="AP302" s="104" t="str">
        <f t="shared" si="186"/>
        <v/>
      </c>
      <c r="AQ302" s="121" t="str">
        <f t="shared" si="202"/>
        <v/>
      </c>
      <c r="AS302" s="88" t="str">
        <f t="shared" si="187"/>
        <v/>
      </c>
      <c r="AT302" s="68" t="str">
        <f t="shared" si="203"/>
        <v/>
      </c>
      <c r="AU302" s="68" t="str">
        <f t="shared" si="204"/>
        <v/>
      </c>
      <c r="AV302" s="68" t="str">
        <f t="shared" si="205"/>
        <v/>
      </c>
      <c r="AW302" s="88" t="str">
        <f t="shared" si="188"/>
        <v/>
      </c>
      <c r="AZ302" s="88" t="str">
        <f t="shared" si="189"/>
        <v/>
      </c>
      <c r="BA302" s="68" t="str">
        <f t="shared" si="190"/>
        <v/>
      </c>
      <c r="BB302" s="68" t="str">
        <f t="shared" si="191"/>
        <v/>
      </c>
      <c r="BC302" s="68" t="str">
        <f t="shared" si="192"/>
        <v/>
      </c>
      <c r="BD302" s="69" t="str">
        <f t="shared" si="193"/>
        <v/>
      </c>
      <c r="BE302" s="69" t="str">
        <f t="shared" si="206"/>
        <v/>
      </c>
      <c r="BT302" s="138" t="str">
        <f t="shared" ca="1" si="207"/>
        <v/>
      </c>
      <c r="BU302" s="139" t="str">
        <f t="shared" ca="1" si="208"/>
        <v/>
      </c>
      <c r="BW302" s="138" t="str">
        <f t="shared" si="209"/>
        <v/>
      </c>
      <c r="BX302" s="104" t="str">
        <f t="shared" si="210"/>
        <v/>
      </c>
      <c r="BY302" s="139" t="str">
        <f t="shared" si="211"/>
        <v/>
      </c>
      <c r="CA302" s="138" t="str">
        <f t="shared" si="212"/>
        <v/>
      </c>
      <c r="CB302" s="104" t="str">
        <f t="shared" si="213"/>
        <v/>
      </c>
      <c r="CC302" s="139" t="str">
        <f t="shared" si="214"/>
        <v/>
      </c>
      <c r="CE302" s="162" t="str">
        <f t="shared" si="215"/>
        <v/>
      </c>
      <c r="CF302" s="163" t="str">
        <f t="shared" si="216"/>
        <v/>
      </c>
      <c r="CG302" s="164" t="str">
        <f t="shared" si="217"/>
        <v/>
      </c>
      <c r="CI302" s="162" t="str">
        <f t="shared" si="218"/>
        <v/>
      </c>
      <c r="CJ302" s="163" t="str">
        <f t="shared" si="221"/>
        <v/>
      </c>
      <c r="CK302" s="164" t="str">
        <f t="shared" si="222"/>
        <v/>
      </c>
      <c r="CM302" s="169" t="str">
        <f t="shared" si="219"/>
        <v/>
      </c>
      <c r="CN302" s="139" t="str">
        <f t="shared" si="220"/>
        <v/>
      </c>
      <c r="CP302" s="41" t="str">
        <f>IF($CM302="", "", COUNTIF($CM$11:$CM$3035, "&lt;"&amp;$CM302)+1+COUNTIF($CM$11:$CM302, $CM302)-1)</f>
        <v/>
      </c>
    </row>
    <row r="303" spans="1:94" x14ac:dyDescent="0.25">
      <c r="A303" s="40"/>
      <c r="B303" s="82" t="str">
        <f>IF($I303="", "", IFERROR(INDEX('Job Database'!$AE$11:$AE$3035, MATCH($I303, 'Job Database'!$X$11:$X$3035, 0)), ""))</f>
        <v/>
      </c>
      <c r="C303" s="69" t="str">
        <f>IF($I303="", "", IF(COUNTIF('Job Database'!$X$11:$X$3035, $I303)=0, $AC$5, $AC$4))</f>
        <v/>
      </c>
      <c r="D303" s="40"/>
      <c r="E303" s="85" t="str">
        <f>IF($I303="", "", IF(IFERROR(INDEX('Job Database'!$M$11:$M$3035, MATCH($I303, 'Job Database'!$X$11:$X$3035, 0)), "")="", "", IFERROR(INDEX('Job Database'!$M$11:$M$3035, MATCH($I303, 'Job Database'!$X$11:$X$3035, 0)), "")))</f>
        <v/>
      </c>
      <c r="F303" s="40"/>
      <c r="G303" s="88" t="str">
        <f t="shared" si="194"/>
        <v/>
      </c>
      <c r="H303" s="40"/>
      <c r="I303" s="24"/>
      <c r="J303" s="34"/>
      <c r="K303" s="106"/>
      <c r="L303" s="79"/>
      <c r="M303" s="34"/>
      <c r="N303" s="79"/>
      <c r="O303" s="31"/>
      <c r="P303" s="53"/>
      <c r="Q303" s="40"/>
      <c r="S303" s="41" t="str">
        <f t="shared" si="182"/>
        <v/>
      </c>
      <c r="T303" s="41" t="str">
        <f t="shared" si="183"/>
        <v/>
      </c>
      <c r="U303" s="41" t="str">
        <f t="shared" si="195"/>
        <v/>
      </c>
      <c r="W303" s="74" t="str">
        <f>IF('Job Database'!$X303="", "", 'Job Database'!$X303)</f>
        <v/>
      </c>
      <c r="Y303" s="41" t="str">
        <f>IF($W303="", "", IF(COUNTIF($I$11:$I$3035, $W303)&gt;0, "", MAX($Y$10:$Y302)+1))</f>
        <v/>
      </c>
      <c r="Z303" s="41">
        <v>293</v>
      </c>
      <c r="AA303" s="58" t="str">
        <f t="shared" si="196"/>
        <v/>
      </c>
      <c r="AC303" s="41" t="str">
        <f t="shared" si="184"/>
        <v/>
      </c>
      <c r="AE303" s="41" t="str">
        <f t="shared" si="197"/>
        <v/>
      </c>
      <c r="AJ303" s="154" t="str">
        <f t="shared" si="198"/>
        <v/>
      </c>
      <c r="AL303" s="120" t="str">
        <f t="shared" si="199"/>
        <v/>
      </c>
      <c r="AM303" s="104" t="str">
        <f t="shared" si="200"/>
        <v/>
      </c>
      <c r="AN303" s="104" t="str">
        <f t="shared" si="201"/>
        <v/>
      </c>
      <c r="AO303" s="104" t="str">
        <f t="shared" si="185"/>
        <v/>
      </c>
      <c r="AP303" s="104" t="str">
        <f t="shared" si="186"/>
        <v/>
      </c>
      <c r="AQ303" s="121" t="str">
        <f t="shared" si="202"/>
        <v/>
      </c>
      <c r="AS303" s="88" t="str">
        <f t="shared" si="187"/>
        <v/>
      </c>
      <c r="AT303" s="68" t="str">
        <f t="shared" si="203"/>
        <v/>
      </c>
      <c r="AU303" s="68" t="str">
        <f t="shared" si="204"/>
        <v/>
      </c>
      <c r="AV303" s="68" t="str">
        <f t="shared" si="205"/>
        <v/>
      </c>
      <c r="AW303" s="88" t="str">
        <f t="shared" si="188"/>
        <v/>
      </c>
      <c r="AZ303" s="88" t="str">
        <f t="shared" si="189"/>
        <v/>
      </c>
      <c r="BA303" s="68" t="str">
        <f t="shared" si="190"/>
        <v/>
      </c>
      <c r="BB303" s="68" t="str">
        <f t="shared" si="191"/>
        <v/>
      </c>
      <c r="BC303" s="68" t="str">
        <f t="shared" si="192"/>
        <v/>
      </c>
      <c r="BD303" s="69" t="str">
        <f t="shared" si="193"/>
        <v/>
      </c>
      <c r="BE303" s="69" t="str">
        <f t="shared" si="206"/>
        <v/>
      </c>
      <c r="BT303" s="138" t="str">
        <f t="shared" ca="1" si="207"/>
        <v/>
      </c>
      <c r="BU303" s="139" t="str">
        <f t="shared" ca="1" si="208"/>
        <v/>
      </c>
      <c r="BW303" s="138" t="str">
        <f t="shared" si="209"/>
        <v/>
      </c>
      <c r="BX303" s="104" t="str">
        <f t="shared" si="210"/>
        <v/>
      </c>
      <c r="BY303" s="139" t="str">
        <f t="shared" si="211"/>
        <v/>
      </c>
      <c r="CA303" s="138" t="str">
        <f t="shared" si="212"/>
        <v/>
      </c>
      <c r="CB303" s="104" t="str">
        <f t="shared" si="213"/>
        <v/>
      </c>
      <c r="CC303" s="139" t="str">
        <f t="shared" si="214"/>
        <v/>
      </c>
      <c r="CE303" s="162" t="str">
        <f t="shared" si="215"/>
        <v/>
      </c>
      <c r="CF303" s="163" t="str">
        <f t="shared" si="216"/>
        <v/>
      </c>
      <c r="CG303" s="164" t="str">
        <f t="shared" si="217"/>
        <v/>
      </c>
      <c r="CI303" s="162" t="str">
        <f t="shared" si="218"/>
        <v/>
      </c>
      <c r="CJ303" s="163" t="str">
        <f t="shared" si="221"/>
        <v/>
      </c>
      <c r="CK303" s="164" t="str">
        <f t="shared" si="222"/>
        <v/>
      </c>
      <c r="CM303" s="169" t="str">
        <f t="shared" si="219"/>
        <v/>
      </c>
      <c r="CN303" s="139" t="str">
        <f t="shared" si="220"/>
        <v/>
      </c>
      <c r="CP303" s="41" t="str">
        <f>IF($CM303="", "", COUNTIF($CM$11:$CM$3035, "&lt;"&amp;$CM303)+1+COUNTIF($CM$11:$CM303, $CM303)-1)</f>
        <v/>
      </c>
    </row>
    <row r="304" spans="1:94" x14ac:dyDescent="0.25">
      <c r="A304" s="40"/>
      <c r="B304" s="82" t="str">
        <f>IF($I304="", "", IFERROR(INDEX('Job Database'!$AE$11:$AE$3035, MATCH($I304, 'Job Database'!$X$11:$X$3035, 0)), ""))</f>
        <v/>
      </c>
      <c r="C304" s="69" t="str">
        <f>IF($I304="", "", IF(COUNTIF('Job Database'!$X$11:$X$3035, $I304)=0, $AC$5, $AC$4))</f>
        <v/>
      </c>
      <c r="D304" s="40"/>
      <c r="E304" s="85" t="str">
        <f>IF($I304="", "", IF(IFERROR(INDEX('Job Database'!$M$11:$M$3035, MATCH($I304, 'Job Database'!$X$11:$X$3035, 0)), "")="", "", IFERROR(INDEX('Job Database'!$M$11:$M$3035, MATCH($I304, 'Job Database'!$X$11:$X$3035, 0)), "")))</f>
        <v/>
      </c>
      <c r="F304" s="40"/>
      <c r="G304" s="88" t="str">
        <f t="shared" si="194"/>
        <v/>
      </c>
      <c r="H304" s="40"/>
      <c r="I304" s="24"/>
      <c r="J304" s="34"/>
      <c r="K304" s="106"/>
      <c r="L304" s="79"/>
      <c r="M304" s="34"/>
      <c r="N304" s="79"/>
      <c r="O304" s="31"/>
      <c r="P304" s="53"/>
      <c r="Q304" s="40"/>
      <c r="S304" s="41" t="str">
        <f t="shared" si="182"/>
        <v/>
      </c>
      <c r="T304" s="41" t="str">
        <f t="shared" si="183"/>
        <v/>
      </c>
      <c r="U304" s="41" t="str">
        <f t="shared" si="195"/>
        <v/>
      </c>
      <c r="W304" s="74" t="str">
        <f>IF('Job Database'!$X304="", "", 'Job Database'!$X304)</f>
        <v/>
      </c>
      <c r="Y304" s="41" t="str">
        <f>IF($W304="", "", IF(COUNTIF($I$11:$I$3035, $W304)&gt;0, "", MAX($Y$10:$Y303)+1))</f>
        <v/>
      </c>
      <c r="Z304" s="41">
        <v>294</v>
      </c>
      <c r="AA304" s="58" t="str">
        <f t="shared" si="196"/>
        <v/>
      </c>
      <c r="AC304" s="41" t="str">
        <f t="shared" si="184"/>
        <v/>
      </c>
      <c r="AE304" s="41" t="str">
        <f t="shared" si="197"/>
        <v/>
      </c>
      <c r="AJ304" s="154" t="str">
        <f t="shared" si="198"/>
        <v/>
      </c>
      <c r="AL304" s="120" t="str">
        <f t="shared" si="199"/>
        <v/>
      </c>
      <c r="AM304" s="104" t="str">
        <f t="shared" si="200"/>
        <v/>
      </c>
      <c r="AN304" s="104" t="str">
        <f t="shared" si="201"/>
        <v/>
      </c>
      <c r="AO304" s="104" t="str">
        <f t="shared" si="185"/>
        <v/>
      </c>
      <c r="AP304" s="104" t="str">
        <f t="shared" si="186"/>
        <v/>
      </c>
      <c r="AQ304" s="121" t="str">
        <f t="shared" si="202"/>
        <v/>
      </c>
      <c r="AS304" s="88" t="str">
        <f t="shared" si="187"/>
        <v/>
      </c>
      <c r="AT304" s="68" t="str">
        <f t="shared" si="203"/>
        <v/>
      </c>
      <c r="AU304" s="68" t="str">
        <f t="shared" si="204"/>
        <v/>
      </c>
      <c r="AV304" s="68" t="str">
        <f t="shared" si="205"/>
        <v/>
      </c>
      <c r="AW304" s="88" t="str">
        <f t="shared" si="188"/>
        <v/>
      </c>
      <c r="AZ304" s="88" t="str">
        <f t="shared" si="189"/>
        <v/>
      </c>
      <c r="BA304" s="68" t="str">
        <f t="shared" si="190"/>
        <v/>
      </c>
      <c r="BB304" s="68" t="str">
        <f t="shared" si="191"/>
        <v/>
      </c>
      <c r="BC304" s="68" t="str">
        <f t="shared" si="192"/>
        <v/>
      </c>
      <c r="BD304" s="69" t="str">
        <f t="shared" si="193"/>
        <v/>
      </c>
      <c r="BE304" s="69" t="str">
        <f t="shared" si="206"/>
        <v/>
      </c>
      <c r="BT304" s="138" t="str">
        <f t="shared" ca="1" si="207"/>
        <v/>
      </c>
      <c r="BU304" s="139" t="str">
        <f t="shared" ca="1" si="208"/>
        <v/>
      </c>
      <c r="BW304" s="138" t="str">
        <f t="shared" si="209"/>
        <v/>
      </c>
      <c r="BX304" s="104" t="str">
        <f t="shared" si="210"/>
        <v/>
      </c>
      <c r="BY304" s="139" t="str">
        <f t="shared" si="211"/>
        <v/>
      </c>
      <c r="CA304" s="138" t="str">
        <f t="shared" si="212"/>
        <v/>
      </c>
      <c r="CB304" s="104" t="str">
        <f t="shared" si="213"/>
        <v/>
      </c>
      <c r="CC304" s="139" t="str">
        <f t="shared" si="214"/>
        <v/>
      </c>
      <c r="CE304" s="162" t="str">
        <f t="shared" si="215"/>
        <v/>
      </c>
      <c r="CF304" s="163" t="str">
        <f t="shared" si="216"/>
        <v/>
      </c>
      <c r="CG304" s="164" t="str">
        <f t="shared" si="217"/>
        <v/>
      </c>
      <c r="CI304" s="162" t="str">
        <f t="shared" si="218"/>
        <v/>
      </c>
      <c r="CJ304" s="163" t="str">
        <f t="shared" si="221"/>
        <v/>
      </c>
      <c r="CK304" s="164" t="str">
        <f t="shared" si="222"/>
        <v/>
      </c>
      <c r="CM304" s="169" t="str">
        <f t="shared" si="219"/>
        <v/>
      </c>
      <c r="CN304" s="139" t="str">
        <f t="shared" si="220"/>
        <v/>
      </c>
      <c r="CP304" s="41" t="str">
        <f>IF($CM304="", "", COUNTIF($CM$11:$CM$3035, "&lt;"&amp;$CM304)+1+COUNTIF($CM$11:$CM304, $CM304)-1)</f>
        <v/>
      </c>
    </row>
    <row r="305" spans="1:94" x14ac:dyDescent="0.25">
      <c r="A305" s="40"/>
      <c r="B305" s="82" t="str">
        <f>IF($I305="", "", IFERROR(INDEX('Job Database'!$AE$11:$AE$3035, MATCH($I305, 'Job Database'!$X$11:$X$3035, 0)), ""))</f>
        <v/>
      </c>
      <c r="C305" s="69" t="str">
        <f>IF($I305="", "", IF(COUNTIF('Job Database'!$X$11:$X$3035, $I305)=0, $AC$5, $AC$4))</f>
        <v/>
      </c>
      <c r="D305" s="40"/>
      <c r="E305" s="85" t="str">
        <f>IF($I305="", "", IF(IFERROR(INDEX('Job Database'!$M$11:$M$3035, MATCH($I305, 'Job Database'!$X$11:$X$3035, 0)), "")="", "", IFERROR(INDEX('Job Database'!$M$11:$M$3035, MATCH($I305, 'Job Database'!$X$11:$X$3035, 0)), "")))</f>
        <v/>
      </c>
      <c r="F305" s="40"/>
      <c r="G305" s="88" t="str">
        <f t="shared" si="194"/>
        <v/>
      </c>
      <c r="H305" s="40"/>
      <c r="I305" s="24"/>
      <c r="J305" s="34"/>
      <c r="K305" s="106"/>
      <c r="L305" s="79"/>
      <c r="M305" s="34"/>
      <c r="N305" s="79"/>
      <c r="O305" s="31"/>
      <c r="P305" s="53"/>
      <c r="Q305" s="40"/>
      <c r="S305" s="41" t="str">
        <f t="shared" si="182"/>
        <v/>
      </c>
      <c r="T305" s="41" t="str">
        <f t="shared" si="183"/>
        <v/>
      </c>
      <c r="U305" s="41" t="str">
        <f t="shared" si="195"/>
        <v/>
      </c>
      <c r="W305" s="74" t="str">
        <f>IF('Job Database'!$X305="", "", 'Job Database'!$X305)</f>
        <v/>
      </c>
      <c r="Y305" s="41" t="str">
        <f>IF($W305="", "", IF(COUNTIF($I$11:$I$3035, $W305)&gt;0, "", MAX($Y$10:$Y304)+1))</f>
        <v/>
      </c>
      <c r="Z305" s="41">
        <v>295</v>
      </c>
      <c r="AA305" s="58" t="str">
        <f t="shared" si="196"/>
        <v/>
      </c>
      <c r="AC305" s="41" t="str">
        <f t="shared" si="184"/>
        <v/>
      </c>
      <c r="AE305" s="41" t="str">
        <f t="shared" si="197"/>
        <v/>
      </c>
      <c r="AJ305" s="154" t="str">
        <f t="shared" si="198"/>
        <v/>
      </c>
      <c r="AL305" s="120" t="str">
        <f t="shared" si="199"/>
        <v/>
      </c>
      <c r="AM305" s="104" t="str">
        <f t="shared" si="200"/>
        <v/>
      </c>
      <c r="AN305" s="104" t="str">
        <f t="shared" si="201"/>
        <v/>
      </c>
      <c r="AO305" s="104" t="str">
        <f t="shared" si="185"/>
        <v/>
      </c>
      <c r="AP305" s="104" t="str">
        <f t="shared" si="186"/>
        <v/>
      </c>
      <c r="AQ305" s="121" t="str">
        <f t="shared" si="202"/>
        <v/>
      </c>
      <c r="AS305" s="88" t="str">
        <f t="shared" si="187"/>
        <v/>
      </c>
      <c r="AT305" s="68" t="str">
        <f t="shared" si="203"/>
        <v/>
      </c>
      <c r="AU305" s="68" t="str">
        <f t="shared" si="204"/>
        <v/>
      </c>
      <c r="AV305" s="68" t="str">
        <f t="shared" si="205"/>
        <v/>
      </c>
      <c r="AW305" s="88" t="str">
        <f t="shared" si="188"/>
        <v/>
      </c>
      <c r="AZ305" s="88" t="str">
        <f t="shared" si="189"/>
        <v/>
      </c>
      <c r="BA305" s="68" t="str">
        <f t="shared" si="190"/>
        <v/>
      </c>
      <c r="BB305" s="68" t="str">
        <f t="shared" si="191"/>
        <v/>
      </c>
      <c r="BC305" s="68" t="str">
        <f t="shared" si="192"/>
        <v/>
      </c>
      <c r="BD305" s="69" t="str">
        <f t="shared" si="193"/>
        <v/>
      </c>
      <c r="BE305" s="69" t="str">
        <f t="shared" si="206"/>
        <v/>
      </c>
      <c r="BT305" s="138" t="str">
        <f t="shared" ca="1" si="207"/>
        <v/>
      </c>
      <c r="BU305" s="139" t="str">
        <f t="shared" ca="1" si="208"/>
        <v/>
      </c>
      <c r="BW305" s="138" t="str">
        <f t="shared" si="209"/>
        <v/>
      </c>
      <c r="BX305" s="104" t="str">
        <f t="shared" si="210"/>
        <v/>
      </c>
      <c r="BY305" s="139" t="str">
        <f t="shared" si="211"/>
        <v/>
      </c>
      <c r="CA305" s="138" t="str">
        <f t="shared" si="212"/>
        <v/>
      </c>
      <c r="CB305" s="104" t="str">
        <f t="shared" si="213"/>
        <v/>
      </c>
      <c r="CC305" s="139" t="str">
        <f t="shared" si="214"/>
        <v/>
      </c>
      <c r="CE305" s="162" t="str">
        <f t="shared" si="215"/>
        <v/>
      </c>
      <c r="CF305" s="163" t="str">
        <f t="shared" si="216"/>
        <v/>
      </c>
      <c r="CG305" s="164" t="str">
        <f t="shared" si="217"/>
        <v/>
      </c>
      <c r="CI305" s="162" t="str">
        <f t="shared" si="218"/>
        <v/>
      </c>
      <c r="CJ305" s="163" t="str">
        <f t="shared" si="221"/>
        <v/>
      </c>
      <c r="CK305" s="164" t="str">
        <f t="shared" si="222"/>
        <v/>
      </c>
      <c r="CM305" s="169" t="str">
        <f t="shared" si="219"/>
        <v/>
      </c>
      <c r="CN305" s="139" t="str">
        <f t="shared" si="220"/>
        <v/>
      </c>
      <c r="CP305" s="41" t="str">
        <f>IF($CM305="", "", COUNTIF($CM$11:$CM$3035, "&lt;"&amp;$CM305)+1+COUNTIF($CM$11:$CM305, $CM305)-1)</f>
        <v/>
      </c>
    </row>
    <row r="306" spans="1:94" x14ac:dyDescent="0.25">
      <c r="A306" s="40"/>
      <c r="B306" s="82" t="str">
        <f>IF($I306="", "", IFERROR(INDEX('Job Database'!$AE$11:$AE$3035, MATCH($I306, 'Job Database'!$X$11:$X$3035, 0)), ""))</f>
        <v/>
      </c>
      <c r="C306" s="69" t="str">
        <f>IF($I306="", "", IF(COUNTIF('Job Database'!$X$11:$X$3035, $I306)=0, $AC$5, $AC$4))</f>
        <v/>
      </c>
      <c r="D306" s="40"/>
      <c r="E306" s="85" t="str">
        <f>IF($I306="", "", IF(IFERROR(INDEX('Job Database'!$M$11:$M$3035, MATCH($I306, 'Job Database'!$X$11:$X$3035, 0)), "")="", "", IFERROR(INDEX('Job Database'!$M$11:$M$3035, MATCH($I306, 'Job Database'!$X$11:$X$3035, 0)), "")))</f>
        <v/>
      </c>
      <c r="F306" s="40"/>
      <c r="G306" s="88" t="str">
        <f t="shared" si="194"/>
        <v/>
      </c>
      <c r="H306" s="40"/>
      <c r="I306" s="24"/>
      <c r="J306" s="34"/>
      <c r="K306" s="106"/>
      <c r="L306" s="79"/>
      <c r="M306" s="34"/>
      <c r="N306" s="79"/>
      <c r="O306" s="31"/>
      <c r="P306" s="53"/>
      <c r="Q306" s="40"/>
      <c r="S306" s="41" t="str">
        <f t="shared" si="182"/>
        <v/>
      </c>
      <c r="T306" s="41" t="str">
        <f t="shared" si="183"/>
        <v/>
      </c>
      <c r="U306" s="41" t="str">
        <f t="shared" si="195"/>
        <v/>
      </c>
      <c r="W306" s="74" t="str">
        <f>IF('Job Database'!$X306="", "", 'Job Database'!$X306)</f>
        <v/>
      </c>
      <c r="Y306" s="41" t="str">
        <f>IF($W306="", "", IF(COUNTIF($I$11:$I$3035, $W306)&gt;0, "", MAX($Y$10:$Y305)+1))</f>
        <v/>
      </c>
      <c r="Z306" s="41">
        <v>296</v>
      </c>
      <c r="AA306" s="58" t="str">
        <f t="shared" si="196"/>
        <v/>
      </c>
      <c r="AC306" s="41" t="str">
        <f t="shared" si="184"/>
        <v/>
      </c>
      <c r="AE306" s="41" t="str">
        <f t="shared" si="197"/>
        <v/>
      </c>
      <c r="AJ306" s="154" t="str">
        <f t="shared" si="198"/>
        <v/>
      </c>
      <c r="AL306" s="120" t="str">
        <f t="shared" si="199"/>
        <v/>
      </c>
      <c r="AM306" s="104" t="str">
        <f t="shared" si="200"/>
        <v/>
      </c>
      <c r="AN306" s="104" t="str">
        <f t="shared" si="201"/>
        <v/>
      </c>
      <c r="AO306" s="104" t="str">
        <f t="shared" si="185"/>
        <v/>
      </c>
      <c r="AP306" s="104" t="str">
        <f t="shared" si="186"/>
        <v/>
      </c>
      <c r="AQ306" s="121" t="str">
        <f t="shared" si="202"/>
        <v/>
      </c>
      <c r="AS306" s="88" t="str">
        <f t="shared" si="187"/>
        <v/>
      </c>
      <c r="AT306" s="68" t="str">
        <f t="shared" si="203"/>
        <v/>
      </c>
      <c r="AU306" s="68" t="str">
        <f t="shared" si="204"/>
        <v/>
      </c>
      <c r="AV306" s="68" t="str">
        <f t="shared" si="205"/>
        <v/>
      </c>
      <c r="AW306" s="88" t="str">
        <f t="shared" si="188"/>
        <v/>
      </c>
      <c r="AZ306" s="88" t="str">
        <f t="shared" si="189"/>
        <v/>
      </c>
      <c r="BA306" s="68" t="str">
        <f t="shared" si="190"/>
        <v/>
      </c>
      <c r="BB306" s="68" t="str">
        <f t="shared" si="191"/>
        <v/>
      </c>
      <c r="BC306" s="68" t="str">
        <f t="shared" si="192"/>
        <v/>
      </c>
      <c r="BD306" s="69" t="str">
        <f t="shared" si="193"/>
        <v/>
      </c>
      <c r="BE306" s="69" t="str">
        <f t="shared" si="206"/>
        <v/>
      </c>
      <c r="BT306" s="138" t="str">
        <f t="shared" ca="1" si="207"/>
        <v/>
      </c>
      <c r="BU306" s="139" t="str">
        <f t="shared" ca="1" si="208"/>
        <v/>
      </c>
      <c r="BW306" s="138" t="str">
        <f t="shared" si="209"/>
        <v/>
      </c>
      <c r="BX306" s="104" t="str">
        <f t="shared" si="210"/>
        <v/>
      </c>
      <c r="BY306" s="139" t="str">
        <f t="shared" si="211"/>
        <v/>
      </c>
      <c r="CA306" s="138" t="str">
        <f t="shared" si="212"/>
        <v/>
      </c>
      <c r="CB306" s="104" t="str">
        <f t="shared" si="213"/>
        <v/>
      </c>
      <c r="CC306" s="139" t="str">
        <f t="shared" si="214"/>
        <v/>
      </c>
      <c r="CE306" s="162" t="str">
        <f t="shared" si="215"/>
        <v/>
      </c>
      <c r="CF306" s="163" t="str">
        <f t="shared" si="216"/>
        <v/>
      </c>
      <c r="CG306" s="164" t="str">
        <f t="shared" si="217"/>
        <v/>
      </c>
      <c r="CI306" s="162" t="str">
        <f t="shared" si="218"/>
        <v/>
      </c>
      <c r="CJ306" s="163" t="str">
        <f t="shared" si="221"/>
        <v/>
      </c>
      <c r="CK306" s="164" t="str">
        <f t="shared" si="222"/>
        <v/>
      </c>
      <c r="CM306" s="169" t="str">
        <f t="shared" si="219"/>
        <v/>
      </c>
      <c r="CN306" s="139" t="str">
        <f t="shared" si="220"/>
        <v/>
      </c>
      <c r="CP306" s="41" t="str">
        <f>IF($CM306="", "", COUNTIF($CM$11:$CM$3035, "&lt;"&amp;$CM306)+1+COUNTIF($CM$11:$CM306, $CM306)-1)</f>
        <v/>
      </c>
    </row>
    <row r="307" spans="1:94" x14ac:dyDescent="0.25">
      <c r="A307" s="40"/>
      <c r="B307" s="82" t="str">
        <f>IF($I307="", "", IFERROR(INDEX('Job Database'!$AE$11:$AE$3035, MATCH($I307, 'Job Database'!$X$11:$X$3035, 0)), ""))</f>
        <v/>
      </c>
      <c r="C307" s="69" t="str">
        <f>IF($I307="", "", IF(COUNTIF('Job Database'!$X$11:$X$3035, $I307)=0, $AC$5, $AC$4))</f>
        <v/>
      </c>
      <c r="D307" s="40"/>
      <c r="E307" s="85" t="str">
        <f>IF($I307="", "", IF(IFERROR(INDEX('Job Database'!$M$11:$M$3035, MATCH($I307, 'Job Database'!$X$11:$X$3035, 0)), "")="", "", IFERROR(INDEX('Job Database'!$M$11:$M$3035, MATCH($I307, 'Job Database'!$X$11:$X$3035, 0)), "")))</f>
        <v/>
      </c>
      <c r="F307" s="40"/>
      <c r="G307" s="88" t="str">
        <f t="shared" si="194"/>
        <v/>
      </c>
      <c r="H307" s="40"/>
      <c r="I307" s="24"/>
      <c r="J307" s="34"/>
      <c r="K307" s="106"/>
      <c r="L307" s="79"/>
      <c r="M307" s="34"/>
      <c r="N307" s="79"/>
      <c r="O307" s="31"/>
      <c r="P307" s="53"/>
      <c r="Q307" s="40"/>
      <c r="S307" s="41" t="str">
        <f t="shared" si="182"/>
        <v/>
      </c>
      <c r="T307" s="41" t="str">
        <f t="shared" si="183"/>
        <v/>
      </c>
      <c r="U307" s="41" t="str">
        <f t="shared" si="195"/>
        <v/>
      </c>
      <c r="W307" s="74" t="str">
        <f>IF('Job Database'!$X307="", "", 'Job Database'!$X307)</f>
        <v/>
      </c>
      <c r="Y307" s="41" t="str">
        <f>IF($W307="", "", IF(COUNTIF($I$11:$I$3035, $W307)&gt;0, "", MAX($Y$10:$Y306)+1))</f>
        <v/>
      </c>
      <c r="Z307" s="41">
        <v>297</v>
      </c>
      <c r="AA307" s="58" t="str">
        <f t="shared" si="196"/>
        <v/>
      </c>
      <c r="AC307" s="41" t="str">
        <f t="shared" si="184"/>
        <v/>
      </c>
      <c r="AE307" s="41" t="str">
        <f t="shared" si="197"/>
        <v/>
      </c>
      <c r="AJ307" s="154" t="str">
        <f t="shared" si="198"/>
        <v/>
      </c>
      <c r="AL307" s="120" t="str">
        <f t="shared" si="199"/>
        <v/>
      </c>
      <c r="AM307" s="104" t="str">
        <f t="shared" si="200"/>
        <v/>
      </c>
      <c r="AN307" s="104" t="str">
        <f t="shared" si="201"/>
        <v/>
      </c>
      <c r="AO307" s="104" t="str">
        <f t="shared" si="185"/>
        <v/>
      </c>
      <c r="AP307" s="104" t="str">
        <f t="shared" si="186"/>
        <v/>
      </c>
      <c r="AQ307" s="121" t="str">
        <f t="shared" si="202"/>
        <v/>
      </c>
      <c r="AS307" s="88" t="str">
        <f t="shared" si="187"/>
        <v/>
      </c>
      <c r="AT307" s="68" t="str">
        <f t="shared" si="203"/>
        <v/>
      </c>
      <c r="AU307" s="68" t="str">
        <f t="shared" si="204"/>
        <v/>
      </c>
      <c r="AV307" s="68" t="str">
        <f t="shared" si="205"/>
        <v/>
      </c>
      <c r="AW307" s="88" t="str">
        <f t="shared" si="188"/>
        <v/>
      </c>
      <c r="AZ307" s="88" t="str">
        <f t="shared" si="189"/>
        <v/>
      </c>
      <c r="BA307" s="68" t="str">
        <f t="shared" si="190"/>
        <v/>
      </c>
      <c r="BB307" s="68" t="str">
        <f t="shared" si="191"/>
        <v/>
      </c>
      <c r="BC307" s="68" t="str">
        <f t="shared" si="192"/>
        <v/>
      </c>
      <c r="BD307" s="69" t="str">
        <f t="shared" si="193"/>
        <v/>
      </c>
      <c r="BE307" s="69" t="str">
        <f t="shared" si="206"/>
        <v/>
      </c>
      <c r="BT307" s="138" t="str">
        <f t="shared" ca="1" si="207"/>
        <v/>
      </c>
      <c r="BU307" s="139" t="str">
        <f t="shared" ca="1" si="208"/>
        <v/>
      </c>
      <c r="BW307" s="138" t="str">
        <f t="shared" si="209"/>
        <v/>
      </c>
      <c r="BX307" s="104" t="str">
        <f t="shared" si="210"/>
        <v/>
      </c>
      <c r="BY307" s="139" t="str">
        <f t="shared" si="211"/>
        <v/>
      </c>
      <c r="CA307" s="138" t="str">
        <f t="shared" si="212"/>
        <v/>
      </c>
      <c r="CB307" s="104" t="str">
        <f t="shared" si="213"/>
        <v/>
      </c>
      <c r="CC307" s="139" t="str">
        <f t="shared" si="214"/>
        <v/>
      </c>
      <c r="CE307" s="162" t="str">
        <f t="shared" si="215"/>
        <v/>
      </c>
      <c r="CF307" s="163" t="str">
        <f t="shared" si="216"/>
        <v/>
      </c>
      <c r="CG307" s="164" t="str">
        <f t="shared" si="217"/>
        <v/>
      </c>
      <c r="CI307" s="162" t="str">
        <f t="shared" si="218"/>
        <v/>
      </c>
      <c r="CJ307" s="163" t="str">
        <f t="shared" si="221"/>
        <v/>
      </c>
      <c r="CK307" s="164" t="str">
        <f t="shared" si="222"/>
        <v/>
      </c>
      <c r="CM307" s="169" t="str">
        <f t="shared" si="219"/>
        <v/>
      </c>
      <c r="CN307" s="139" t="str">
        <f t="shared" si="220"/>
        <v/>
      </c>
      <c r="CP307" s="41" t="str">
        <f>IF($CM307="", "", COUNTIF($CM$11:$CM$3035, "&lt;"&amp;$CM307)+1+COUNTIF($CM$11:$CM307, $CM307)-1)</f>
        <v/>
      </c>
    </row>
    <row r="308" spans="1:94" x14ac:dyDescent="0.25">
      <c r="A308" s="40"/>
      <c r="B308" s="82" t="str">
        <f>IF($I308="", "", IFERROR(INDEX('Job Database'!$AE$11:$AE$3035, MATCH($I308, 'Job Database'!$X$11:$X$3035, 0)), ""))</f>
        <v/>
      </c>
      <c r="C308" s="69" t="str">
        <f>IF($I308="", "", IF(COUNTIF('Job Database'!$X$11:$X$3035, $I308)=0, $AC$5, $AC$4))</f>
        <v/>
      </c>
      <c r="D308" s="40"/>
      <c r="E308" s="85" t="str">
        <f>IF($I308="", "", IF(IFERROR(INDEX('Job Database'!$M$11:$M$3035, MATCH($I308, 'Job Database'!$X$11:$X$3035, 0)), "")="", "", IFERROR(INDEX('Job Database'!$M$11:$M$3035, MATCH($I308, 'Job Database'!$X$11:$X$3035, 0)), "")))</f>
        <v/>
      </c>
      <c r="F308" s="40"/>
      <c r="G308" s="88" t="str">
        <f t="shared" si="194"/>
        <v/>
      </c>
      <c r="H308" s="40"/>
      <c r="I308" s="24"/>
      <c r="J308" s="34"/>
      <c r="K308" s="106"/>
      <c r="L308" s="79"/>
      <c r="M308" s="34"/>
      <c r="N308" s="79"/>
      <c r="O308" s="31"/>
      <c r="P308" s="53"/>
      <c r="Q308" s="40"/>
      <c r="S308" s="41" t="str">
        <f t="shared" si="182"/>
        <v/>
      </c>
      <c r="T308" s="41" t="str">
        <f t="shared" si="183"/>
        <v/>
      </c>
      <c r="U308" s="41" t="str">
        <f t="shared" si="195"/>
        <v/>
      </c>
      <c r="W308" s="74" t="str">
        <f>IF('Job Database'!$X308="", "", 'Job Database'!$X308)</f>
        <v/>
      </c>
      <c r="Y308" s="41" t="str">
        <f>IF($W308="", "", IF(COUNTIF($I$11:$I$3035, $W308)&gt;0, "", MAX($Y$10:$Y307)+1))</f>
        <v/>
      </c>
      <c r="Z308" s="41">
        <v>298</v>
      </c>
      <c r="AA308" s="58" t="str">
        <f t="shared" si="196"/>
        <v/>
      </c>
      <c r="AC308" s="41" t="str">
        <f t="shared" si="184"/>
        <v/>
      </c>
      <c r="AE308" s="41" t="str">
        <f t="shared" si="197"/>
        <v/>
      </c>
      <c r="AJ308" s="154" t="str">
        <f t="shared" si="198"/>
        <v/>
      </c>
      <c r="AL308" s="120" t="str">
        <f t="shared" si="199"/>
        <v/>
      </c>
      <c r="AM308" s="104" t="str">
        <f t="shared" si="200"/>
        <v/>
      </c>
      <c r="AN308" s="104" t="str">
        <f t="shared" si="201"/>
        <v/>
      </c>
      <c r="AO308" s="104" t="str">
        <f t="shared" si="185"/>
        <v/>
      </c>
      <c r="AP308" s="104" t="str">
        <f t="shared" si="186"/>
        <v/>
      </c>
      <c r="AQ308" s="121" t="str">
        <f t="shared" si="202"/>
        <v/>
      </c>
      <c r="AS308" s="88" t="str">
        <f t="shared" si="187"/>
        <v/>
      </c>
      <c r="AT308" s="68" t="str">
        <f t="shared" si="203"/>
        <v/>
      </c>
      <c r="AU308" s="68" t="str">
        <f t="shared" si="204"/>
        <v/>
      </c>
      <c r="AV308" s="68" t="str">
        <f t="shared" si="205"/>
        <v/>
      </c>
      <c r="AW308" s="88" t="str">
        <f t="shared" si="188"/>
        <v/>
      </c>
      <c r="AZ308" s="88" t="str">
        <f t="shared" si="189"/>
        <v/>
      </c>
      <c r="BA308" s="68" t="str">
        <f t="shared" si="190"/>
        <v/>
      </c>
      <c r="BB308" s="68" t="str">
        <f t="shared" si="191"/>
        <v/>
      </c>
      <c r="BC308" s="68" t="str">
        <f t="shared" si="192"/>
        <v/>
      </c>
      <c r="BD308" s="69" t="str">
        <f t="shared" si="193"/>
        <v/>
      </c>
      <c r="BE308" s="69" t="str">
        <f t="shared" si="206"/>
        <v/>
      </c>
      <c r="BT308" s="138" t="str">
        <f t="shared" ca="1" si="207"/>
        <v/>
      </c>
      <c r="BU308" s="139" t="str">
        <f t="shared" ca="1" si="208"/>
        <v/>
      </c>
      <c r="BW308" s="138" t="str">
        <f t="shared" si="209"/>
        <v/>
      </c>
      <c r="BX308" s="104" t="str">
        <f t="shared" si="210"/>
        <v/>
      </c>
      <c r="BY308" s="139" t="str">
        <f t="shared" si="211"/>
        <v/>
      </c>
      <c r="CA308" s="138" t="str">
        <f t="shared" si="212"/>
        <v/>
      </c>
      <c r="CB308" s="104" t="str">
        <f t="shared" si="213"/>
        <v/>
      </c>
      <c r="CC308" s="139" t="str">
        <f t="shared" si="214"/>
        <v/>
      </c>
      <c r="CE308" s="162" t="str">
        <f t="shared" si="215"/>
        <v/>
      </c>
      <c r="CF308" s="163" t="str">
        <f t="shared" si="216"/>
        <v/>
      </c>
      <c r="CG308" s="164" t="str">
        <f t="shared" si="217"/>
        <v/>
      </c>
      <c r="CI308" s="162" t="str">
        <f t="shared" si="218"/>
        <v/>
      </c>
      <c r="CJ308" s="163" t="str">
        <f t="shared" si="221"/>
        <v/>
      </c>
      <c r="CK308" s="164" t="str">
        <f t="shared" si="222"/>
        <v/>
      </c>
      <c r="CM308" s="169" t="str">
        <f t="shared" si="219"/>
        <v/>
      </c>
      <c r="CN308" s="139" t="str">
        <f t="shared" si="220"/>
        <v/>
      </c>
      <c r="CP308" s="41" t="str">
        <f>IF($CM308="", "", COUNTIF($CM$11:$CM$3035, "&lt;"&amp;$CM308)+1+COUNTIF($CM$11:$CM308, $CM308)-1)</f>
        <v/>
      </c>
    </row>
    <row r="309" spans="1:94" x14ac:dyDescent="0.25">
      <c r="A309" s="40"/>
      <c r="B309" s="82" t="str">
        <f>IF($I309="", "", IFERROR(INDEX('Job Database'!$AE$11:$AE$3035, MATCH($I309, 'Job Database'!$X$11:$X$3035, 0)), ""))</f>
        <v/>
      </c>
      <c r="C309" s="69" t="str">
        <f>IF($I309="", "", IF(COUNTIF('Job Database'!$X$11:$X$3035, $I309)=0, $AC$5, $AC$4))</f>
        <v/>
      </c>
      <c r="D309" s="40"/>
      <c r="E309" s="85" t="str">
        <f>IF($I309="", "", IF(IFERROR(INDEX('Job Database'!$M$11:$M$3035, MATCH($I309, 'Job Database'!$X$11:$X$3035, 0)), "")="", "", IFERROR(INDEX('Job Database'!$M$11:$M$3035, MATCH($I309, 'Job Database'!$X$11:$X$3035, 0)), "")))</f>
        <v/>
      </c>
      <c r="F309" s="40"/>
      <c r="G309" s="88" t="str">
        <f t="shared" si="194"/>
        <v/>
      </c>
      <c r="H309" s="40"/>
      <c r="I309" s="24"/>
      <c r="J309" s="34"/>
      <c r="K309" s="106"/>
      <c r="L309" s="79"/>
      <c r="M309" s="34"/>
      <c r="N309" s="79"/>
      <c r="O309" s="31"/>
      <c r="P309" s="53"/>
      <c r="Q309" s="40"/>
      <c r="S309" s="41" t="str">
        <f t="shared" si="182"/>
        <v/>
      </c>
      <c r="T309" s="41" t="str">
        <f t="shared" si="183"/>
        <v/>
      </c>
      <c r="U309" s="41" t="str">
        <f t="shared" si="195"/>
        <v/>
      </c>
      <c r="W309" s="74" t="str">
        <f>IF('Job Database'!$X309="", "", 'Job Database'!$X309)</f>
        <v/>
      </c>
      <c r="Y309" s="41" t="str">
        <f>IF($W309="", "", IF(COUNTIF($I$11:$I$3035, $W309)&gt;0, "", MAX($Y$10:$Y308)+1))</f>
        <v/>
      </c>
      <c r="Z309" s="41">
        <v>299</v>
      </c>
      <c r="AA309" s="58" t="str">
        <f t="shared" si="196"/>
        <v/>
      </c>
      <c r="AC309" s="41" t="str">
        <f t="shared" si="184"/>
        <v/>
      </c>
      <c r="AE309" s="41" t="str">
        <f t="shared" si="197"/>
        <v/>
      </c>
      <c r="AJ309" s="154" t="str">
        <f t="shared" si="198"/>
        <v/>
      </c>
      <c r="AL309" s="120" t="str">
        <f t="shared" si="199"/>
        <v/>
      </c>
      <c r="AM309" s="104" t="str">
        <f t="shared" si="200"/>
        <v/>
      </c>
      <c r="AN309" s="104" t="str">
        <f t="shared" si="201"/>
        <v/>
      </c>
      <c r="AO309" s="104" t="str">
        <f t="shared" si="185"/>
        <v/>
      </c>
      <c r="AP309" s="104" t="str">
        <f t="shared" si="186"/>
        <v/>
      </c>
      <c r="AQ309" s="121" t="str">
        <f t="shared" si="202"/>
        <v/>
      </c>
      <c r="AS309" s="88" t="str">
        <f t="shared" si="187"/>
        <v/>
      </c>
      <c r="AT309" s="68" t="str">
        <f t="shared" si="203"/>
        <v/>
      </c>
      <c r="AU309" s="68" t="str">
        <f t="shared" si="204"/>
        <v/>
      </c>
      <c r="AV309" s="68" t="str">
        <f t="shared" si="205"/>
        <v/>
      </c>
      <c r="AW309" s="88" t="str">
        <f t="shared" si="188"/>
        <v/>
      </c>
      <c r="AZ309" s="88" t="str">
        <f t="shared" si="189"/>
        <v/>
      </c>
      <c r="BA309" s="68" t="str">
        <f t="shared" si="190"/>
        <v/>
      </c>
      <c r="BB309" s="68" t="str">
        <f t="shared" si="191"/>
        <v/>
      </c>
      <c r="BC309" s="68" t="str">
        <f t="shared" si="192"/>
        <v/>
      </c>
      <c r="BD309" s="69" t="str">
        <f t="shared" si="193"/>
        <v/>
      </c>
      <c r="BE309" s="69" t="str">
        <f t="shared" si="206"/>
        <v/>
      </c>
      <c r="BT309" s="138" t="str">
        <f t="shared" ca="1" si="207"/>
        <v/>
      </c>
      <c r="BU309" s="139" t="str">
        <f t="shared" ca="1" si="208"/>
        <v/>
      </c>
      <c r="BW309" s="138" t="str">
        <f t="shared" si="209"/>
        <v/>
      </c>
      <c r="BX309" s="104" t="str">
        <f t="shared" si="210"/>
        <v/>
      </c>
      <c r="BY309" s="139" t="str">
        <f t="shared" si="211"/>
        <v/>
      </c>
      <c r="CA309" s="138" t="str">
        <f t="shared" si="212"/>
        <v/>
      </c>
      <c r="CB309" s="104" t="str">
        <f t="shared" si="213"/>
        <v/>
      </c>
      <c r="CC309" s="139" t="str">
        <f t="shared" si="214"/>
        <v/>
      </c>
      <c r="CE309" s="162" t="str">
        <f t="shared" si="215"/>
        <v/>
      </c>
      <c r="CF309" s="163" t="str">
        <f t="shared" si="216"/>
        <v/>
      </c>
      <c r="CG309" s="164" t="str">
        <f t="shared" si="217"/>
        <v/>
      </c>
      <c r="CI309" s="162" t="str">
        <f t="shared" si="218"/>
        <v/>
      </c>
      <c r="CJ309" s="163" t="str">
        <f t="shared" si="221"/>
        <v/>
      </c>
      <c r="CK309" s="164" t="str">
        <f t="shared" si="222"/>
        <v/>
      </c>
      <c r="CM309" s="169" t="str">
        <f t="shared" si="219"/>
        <v/>
      </c>
      <c r="CN309" s="139" t="str">
        <f t="shared" si="220"/>
        <v/>
      </c>
      <c r="CP309" s="41" t="str">
        <f>IF($CM309="", "", COUNTIF($CM$11:$CM$3035, "&lt;"&amp;$CM309)+1+COUNTIF($CM$11:$CM309, $CM309)-1)</f>
        <v/>
      </c>
    </row>
    <row r="310" spans="1:94" x14ac:dyDescent="0.25">
      <c r="A310" s="40"/>
      <c r="B310" s="82" t="str">
        <f>IF($I310="", "", IFERROR(INDEX('Job Database'!$AE$11:$AE$3035, MATCH($I310, 'Job Database'!$X$11:$X$3035, 0)), ""))</f>
        <v/>
      </c>
      <c r="C310" s="69" t="str">
        <f>IF($I310="", "", IF(COUNTIF('Job Database'!$X$11:$X$3035, $I310)=0, $AC$5, $AC$4))</f>
        <v/>
      </c>
      <c r="D310" s="40"/>
      <c r="E310" s="85" t="str">
        <f>IF($I310="", "", IF(IFERROR(INDEX('Job Database'!$M$11:$M$3035, MATCH($I310, 'Job Database'!$X$11:$X$3035, 0)), "")="", "", IFERROR(INDEX('Job Database'!$M$11:$M$3035, MATCH($I310, 'Job Database'!$X$11:$X$3035, 0)), "")))</f>
        <v/>
      </c>
      <c r="F310" s="40"/>
      <c r="G310" s="88" t="str">
        <f t="shared" si="194"/>
        <v/>
      </c>
      <c r="H310" s="40"/>
      <c r="I310" s="24"/>
      <c r="J310" s="34"/>
      <c r="K310" s="106"/>
      <c r="L310" s="79"/>
      <c r="M310" s="34"/>
      <c r="N310" s="79"/>
      <c r="O310" s="31"/>
      <c r="P310" s="53"/>
      <c r="Q310" s="40"/>
      <c r="S310" s="41" t="str">
        <f t="shared" si="182"/>
        <v/>
      </c>
      <c r="T310" s="41" t="str">
        <f t="shared" si="183"/>
        <v/>
      </c>
      <c r="U310" s="41" t="str">
        <f t="shared" si="195"/>
        <v/>
      </c>
      <c r="W310" s="74" t="str">
        <f>IF('Job Database'!$X310="", "", 'Job Database'!$X310)</f>
        <v/>
      </c>
      <c r="Y310" s="41" t="str">
        <f>IF($W310="", "", IF(COUNTIF($I$11:$I$3035, $W310)&gt;0, "", MAX($Y$10:$Y309)+1))</f>
        <v/>
      </c>
      <c r="Z310" s="41">
        <v>300</v>
      </c>
      <c r="AA310" s="58" t="str">
        <f t="shared" si="196"/>
        <v/>
      </c>
      <c r="AC310" s="41" t="str">
        <f t="shared" si="184"/>
        <v/>
      </c>
      <c r="AE310" s="41" t="str">
        <f t="shared" si="197"/>
        <v/>
      </c>
      <c r="AJ310" s="154" t="str">
        <f t="shared" si="198"/>
        <v/>
      </c>
      <c r="AL310" s="120" t="str">
        <f t="shared" si="199"/>
        <v/>
      </c>
      <c r="AM310" s="104" t="str">
        <f t="shared" si="200"/>
        <v/>
      </c>
      <c r="AN310" s="104" t="str">
        <f t="shared" si="201"/>
        <v/>
      </c>
      <c r="AO310" s="104" t="str">
        <f t="shared" si="185"/>
        <v/>
      </c>
      <c r="AP310" s="104" t="str">
        <f t="shared" si="186"/>
        <v/>
      </c>
      <c r="AQ310" s="121" t="str">
        <f t="shared" si="202"/>
        <v/>
      </c>
      <c r="AS310" s="88" t="str">
        <f t="shared" si="187"/>
        <v/>
      </c>
      <c r="AT310" s="68" t="str">
        <f t="shared" si="203"/>
        <v/>
      </c>
      <c r="AU310" s="68" t="str">
        <f t="shared" si="204"/>
        <v/>
      </c>
      <c r="AV310" s="68" t="str">
        <f t="shared" si="205"/>
        <v/>
      </c>
      <c r="AW310" s="88" t="str">
        <f t="shared" si="188"/>
        <v/>
      </c>
      <c r="AZ310" s="88" t="str">
        <f t="shared" si="189"/>
        <v/>
      </c>
      <c r="BA310" s="68" t="str">
        <f t="shared" si="190"/>
        <v/>
      </c>
      <c r="BB310" s="68" t="str">
        <f t="shared" si="191"/>
        <v/>
      </c>
      <c r="BC310" s="68" t="str">
        <f t="shared" si="192"/>
        <v/>
      </c>
      <c r="BD310" s="69" t="str">
        <f t="shared" si="193"/>
        <v/>
      </c>
      <c r="BE310" s="69" t="str">
        <f t="shared" si="206"/>
        <v/>
      </c>
      <c r="BT310" s="138" t="str">
        <f t="shared" ca="1" si="207"/>
        <v/>
      </c>
      <c r="BU310" s="139" t="str">
        <f t="shared" ca="1" si="208"/>
        <v/>
      </c>
      <c r="BW310" s="138" t="str">
        <f t="shared" si="209"/>
        <v/>
      </c>
      <c r="BX310" s="104" t="str">
        <f t="shared" si="210"/>
        <v/>
      </c>
      <c r="BY310" s="139" t="str">
        <f t="shared" si="211"/>
        <v/>
      </c>
      <c r="CA310" s="138" t="str">
        <f t="shared" si="212"/>
        <v/>
      </c>
      <c r="CB310" s="104" t="str">
        <f t="shared" si="213"/>
        <v/>
      </c>
      <c r="CC310" s="139" t="str">
        <f t="shared" si="214"/>
        <v/>
      </c>
      <c r="CE310" s="162" t="str">
        <f t="shared" si="215"/>
        <v/>
      </c>
      <c r="CF310" s="163" t="str">
        <f t="shared" si="216"/>
        <v/>
      </c>
      <c r="CG310" s="164" t="str">
        <f t="shared" si="217"/>
        <v/>
      </c>
      <c r="CI310" s="162" t="str">
        <f t="shared" si="218"/>
        <v/>
      </c>
      <c r="CJ310" s="163" t="str">
        <f t="shared" si="221"/>
        <v/>
      </c>
      <c r="CK310" s="164" t="str">
        <f t="shared" si="222"/>
        <v/>
      </c>
      <c r="CM310" s="169" t="str">
        <f t="shared" si="219"/>
        <v/>
      </c>
      <c r="CN310" s="139" t="str">
        <f t="shared" si="220"/>
        <v/>
      </c>
      <c r="CP310" s="41" t="str">
        <f>IF($CM310="", "", COUNTIF($CM$11:$CM$3035, "&lt;"&amp;$CM310)+1+COUNTIF($CM$11:$CM310, $CM310)-1)</f>
        <v/>
      </c>
    </row>
    <row r="311" spans="1:94" x14ac:dyDescent="0.25">
      <c r="A311" s="40"/>
      <c r="B311" s="82" t="str">
        <f>IF($I311="", "", IFERROR(INDEX('Job Database'!$AE$11:$AE$3035, MATCH($I311, 'Job Database'!$X$11:$X$3035, 0)), ""))</f>
        <v/>
      </c>
      <c r="C311" s="69" t="str">
        <f>IF($I311="", "", IF(COUNTIF('Job Database'!$X$11:$X$3035, $I311)=0, $AC$5, $AC$4))</f>
        <v/>
      </c>
      <c r="D311" s="40"/>
      <c r="E311" s="85" t="str">
        <f>IF($I311="", "", IF(IFERROR(INDEX('Job Database'!$M$11:$M$3035, MATCH($I311, 'Job Database'!$X$11:$X$3035, 0)), "")="", "", IFERROR(INDEX('Job Database'!$M$11:$M$3035, MATCH($I311, 'Job Database'!$X$11:$X$3035, 0)), "")))</f>
        <v/>
      </c>
      <c r="F311" s="40"/>
      <c r="G311" s="88" t="str">
        <f t="shared" si="194"/>
        <v/>
      </c>
      <c r="H311" s="40"/>
      <c r="I311" s="24"/>
      <c r="J311" s="34"/>
      <c r="K311" s="106"/>
      <c r="L311" s="79"/>
      <c r="M311" s="34"/>
      <c r="N311" s="79"/>
      <c r="O311" s="31"/>
      <c r="P311" s="53"/>
      <c r="Q311" s="40"/>
      <c r="S311" s="41" t="str">
        <f t="shared" si="182"/>
        <v/>
      </c>
      <c r="T311" s="41" t="str">
        <f t="shared" si="183"/>
        <v/>
      </c>
      <c r="U311" s="41" t="str">
        <f t="shared" si="195"/>
        <v/>
      </c>
      <c r="W311" s="74" t="str">
        <f>IF('Job Database'!$X311="", "", 'Job Database'!$X311)</f>
        <v/>
      </c>
      <c r="Y311" s="41" t="str">
        <f>IF($W311="", "", IF(COUNTIF($I$11:$I$3035, $W311)&gt;0, "", MAX($Y$10:$Y310)+1))</f>
        <v/>
      </c>
      <c r="Z311" s="41">
        <v>301</v>
      </c>
      <c r="AA311" s="58" t="str">
        <f t="shared" si="196"/>
        <v/>
      </c>
      <c r="AC311" s="41" t="str">
        <f t="shared" si="184"/>
        <v/>
      </c>
      <c r="AE311" s="41" t="str">
        <f t="shared" si="197"/>
        <v/>
      </c>
      <c r="AJ311" s="154" t="str">
        <f t="shared" si="198"/>
        <v/>
      </c>
      <c r="AL311" s="120" t="str">
        <f t="shared" si="199"/>
        <v/>
      </c>
      <c r="AM311" s="104" t="str">
        <f t="shared" si="200"/>
        <v/>
      </c>
      <c r="AN311" s="104" t="str">
        <f t="shared" si="201"/>
        <v/>
      </c>
      <c r="AO311" s="104" t="str">
        <f t="shared" si="185"/>
        <v/>
      </c>
      <c r="AP311" s="104" t="str">
        <f t="shared" si="186"/>
        <v/>
      </c>
      <c r="AQ311" s="121" t="str">
        <f t="shared" si="202"/>
        <v/>
      </c>
      <c r="AS311" s="88" t="str">
        <f t="shared" si="187"/>
        <v/>
      </c>
      <c r="AT311" s="68" t="str">
        <f t="shared" si="203"/>
        <v/>
      </c>
      <c r="AU311" s="68" t="str">
        <f t="shared" si="204"/>
        <v/>
      </c>
      <c r="AV311" s="68" t="str">
        <f t="shared" si="205"/>
        <v/>
      </c>
      <c r="AW311" s="88" t="str">
        <f t="shared" si="188"/>
        <v/>
      </c>
      <c r="AZ311" s="88" t="str">
        <f t="shared" si="189"/>
        <v/>
      </c>
      <c r="BA311" s="68" t="str">
        <f t="shared" si="190"/>
        <v/>
      </c>
      <c r="BB311" s="68" t="str">
        <f t="shared" si="191"/>
        <v/>
      </c>
      <c r="BC311" s="68" t="str">
        <f t="shared" si="192"/>
        <v/>
      </c>
      <c r="BD311" s="69" t="str">
        <f t="shared" si="193"/>
        <v/>
      </c>
      <c r="BE311" s="69" t="str">
        <f t="shared" si="206"/>
        <v/>
      </c>
      <c r="BT311" s="138" t="str">
        <f t="shared" ca="1" si="207"/>
        <v/>
      </c>
      <c r="BU311" s="139" t="str">
        <f t="shared" ca="1" si="208"/>
        <v/>
      </c>
      <c r="BW311" s="138" t="str">
        <f t="shared" si="209"/>
        <v/>
      </c>
      <c r="BX311" s="104" t="str">
        <f t="shared" si="210"/>
        <v/>
      </c>
      <c r="BY311" s="139" t="str">
        <f t="shared" si="211"/>
        <v/>
      </c>
      <c r="CA311" s="138" t="str">
        <f t="shared" si="212"/>
        <v/>
      </c>
      <c r="CB311" s="104" t="str">
        <f t="shared" si="213"/>
        <v/>
      </c>
      <c r="CC311" s="139" t="str">
        <f t="shared" si="214"/>
        <v/>
      </c>
      <c r="CE311" s="162" t="str">
        <f t="shared" si="215"/>
        <v/>
      </c>
      <c r="CF311" s="163" t="str">
        <f t="shared" si="216"/>
        <v/>
      </c>
      <c r="CG311" s="164" t="str">
        <f t="shared" si="217"/>
        <v/>
      </c>
      <c r="CI311" s="162" t="str">
        <f t="shared" si="218"/>
        <v/>
      </c>
      <c r="CJ311" s="163" t="str">
        <f t="shared" si="221"/>
        <v/>
      </c>
      <c r="CK311" s="164" t="str">
        <f t="shared" si="222"/>
        <v/>
      </c>
      <c r="CM311" s="169" t="str">
        <f t="shared" si="219"/>
        <v/>
      </c>
      <c r="CN311" s="139" t="str">
        <f t="shared" si="220"/>
        <v/>
      </c>
      <c r="CP311" s="41" t="str">
        <f>IF($CM311="", "", COUNTIF($CM$11:$CM$3035, "&lt;"&amp;$CM311)+1+COUNTIF($CM$11:$CM311, $CM311)-1)</f>
        <v/>
      </c>
    </row>
    <row r="312" spans="1:94" x14ac:dyDescent="0.25">
      <c r="A312" s="40"/>
      <c r="B312" s="82" t="str">
        <f>IF($I312="", "", IFERROR(INDEX('Job Database'!$AE$11:$AE$3035, MATCH($I312, 'Job Database'!$X$11:$X$3035, 0)), ""))</f>
        <v/>
      </c>
      <c r="C312" s="69" t="str">
        <f>IF($I312="", "", IF(COUNTIF('Job Database'!$X$11:$X$3035, $I312)=0, $AC$5, $AC$4))</f>
        <v/>
      </c>
      <c r="D312" s="40"/>
      <c r="E312" s="85" t="str">
        <f>IF($I312="", "", IF(IFERROR(INDEX('Job Database'!$M$11:$M$3035, MATCH($I312, 'Job Database'!$X$11:$X$3035, 0)), "")="", "", IFERROR(INDEX('Job Database'!$M$11:$M$3035, MATCH($I312, 'Job Database'!$X$11:$X$3035, 0)), "")))</f>
        <v/>
      </c>
      <c r="F312" s="40"/>
      <c r="G312" s="88" t="str">
        <f t="shared" si="194"/>
        <v/>
      </c>
      <c r="H312" s="40"/>
      <c r="I312" s="24"/>
      <c r="J312" s="34"/>
      <c r="K312" s="106"/>
      <c r="L312" s="79"/>
      <c r="M312" s="34"/>
      <c r="N312" s="79"/>
      <c r="O312" s="31"/>
      <c r="P312" s="53"/>
      <c r="Q312" s="40"/>
      <c r="S312" s="41" t="str">
        <f t="shared" si="182"/>
        <v/>
      </c>
      <c r="T312" s="41" t="str">
        <f t="shared" si="183"/>
        <v/>
      </c>
      <c r="U312" s="41" t="str">
        <f t="shared" si="195"/>
        <v/>
      </c>
      <c r="W312" s="74" t="str">
        <f>IF('Job Database'!$X312="", "", 'Job Database'!$X312)</f>
        <v/>
      </c>
      <c r="Y312" s="41" t="str">
        <f>IF($W312="", "", IF(COUNTIF($I$11:$I$3035, $W312)&gt;0, "", MAX($Y$10:$Y311)+1))</f>
        <v/>
      </c>
      <c r="Z312" s="41">
        <v>302</v>
      </c>
      <c r="AA312" s="58" t="str">
        <f t="shared" si="196"/>
        <v/>
      </c>
      <c r="AC312" s="41" t="str">
        <f t="shared" si="184"/>
        <v/>
      </c>
      <c r="AE312" s="41" t="str">
        <f t="shared" si="197"/>
        <v/>
      </c>
      <c r="AJ312" s="154" t="str">
        <f t="shared" si="198"/>
        <v/>
      </c>
      <c r="AL312" s="120" t="str">
        <f t="shared" si="199"/>
        <v/>
      </c>
      <c r="AM312" s="104" t="str">
        <f t="shared" si="200"/>
        <v/>
      </c>
      <c r="AN312" s="104" t="str">
        <f t="shared" si="201"/>
        <v/>
      </c>
      <c r="AO312" s="104" t="str">
        <f t="shared" si="185"/>
        <v/>
      </c>
      <c r="AP312" s="104" t="str">
        <f t="shared" si="186"/>
        <v/>
      </c>
      <c r="AQ312" s="121" t="str">
        <f t="shared" si="202"/>
        <v/>
      </c>
      <c r="AS312" s="88" t="str">
        <f t="shared" si="187"/>
        <v/>
      </c>
      <c r="AT312" s="68" t="str">
        <f t="shared" si="203"/>
        <v/>
      </c>
      <c r="AU312" s="68" t="str">
        <f t="shared" si="204"/>
        <v/>
      </c>
      <c r="AV312" s="68" t="str">
        <f t="shared" si="205"/>
        <v/>
      </c>
      <c r="AW312" s="88" t="str">
        <f t="shared" si="188"/>
        <v/>
      </c>
      <c r="AZ312" s="88" t="str">
        <f t="shared" si="189"/>
        <v/>
      </c>
      <c r="BA312" s="68" t="str">
        <f t="shared" si="190"/>
        <v/>
      </c>
      <c r="BB312" s="68" t="str">
        <f t="shared" si="191"/>
        <v/>
      </c>
      <c r="BC312" s="68" t="str">
        <f t="shared" si="192"/>
        <v/>
      </c>
      <c r="BD312" s="69" t="str">
        <f t="shared" si="193"/>
        <v/>
      </c>
      <c r="BE312" s="69" t="str">
        <f t="shared" si="206"/>
        <v/>
      </c>
      <c r="BT312" s="138" t="str">
        <f t="shared" ca="1" si="207"/>
        <v/>
      </c>
      <c r="BU312" s="139" t="str">
        <f t="shared" ca="1" si="208"/>
        <v/>
      </c>
      <c r="BW312" s="138" t="str">
        <f t="shared" si="209"/>
        <v/>
      </c>
      <c r="BX312" s="104" t="str">
        <f t="shared" si="210"/>
        <v/>
      </c>
      <c r="BY312" s="139" t="str">
        <f t="shared" si="211"/>
        <v/>
      </c>
      <c r="CA312" s="138" t="str">
        <f t="shared" si="212"/>
        <v/>
      </c>
      <c r="CB312" s="104" t="str">
        <f t="shared" si="213"/>
        <v/>
      </c>
      <c r="CC312" s="139" t="str">
        <f t="shared" si="214"/>
        <v/>
      </c>
      <c r="CE312" s="162" t="str">
        <f t="shared" si="215"/>
        <v/>
      </c>
      <c r="CF312" s="163" t="str">
        <f t="shared" si="216"/>
        <v/>
      </c>
      <c r="CG312" s="164" t="str">
        <f t="shared" si="217"/>
        <v/>
      </c>
      <c r="CI312" s="162" t="str">
        <f t="shared" si="218"/>
        <v/>
      </c>
      <c r="CJ312" s="163" t="str">
        <f t="shared" si="221"/>
        <v/>
      </c>
      <c r="CK312" s="164" t="str">
        <f t="shared" si="222"/>
        <v/>
      </c>
      <c r="CM312" s="169" t="str">
        <f t="shared" si="219"/>
        <v/>
      </c>
      <c r="CN312" s="139" t="str">
        <f t="shared" si="220"/>
        <v/>
      </c>
      <c r="CP312" s="41" t="str">
        <f>IF($CM312="", "", COUNTIF($CM$11:$CM$3035, "&lt;"&amp;$CM312)+1+COUNTIF($CM$11:$CM312, $CM312)-1)</f>
        <v/>
      </c>
    </row>
    <row r="313" spans="1:94" x14ac:dyDescent="0.25">
      <c r="A313" s="40"/>
      <c r="B313" s="82" t="str">
        <f>IF($I313="", "", IFERROR(INDEX('Job Database'!$AE$11:$AE$3035, MATCH($I313, 'Job Database'!$X$11:$X$3035, 0)), ""))</f>
        <v/>
      </c>
      <c r="C313" s="69" t="str">
        <f>IF($I313="", "", IF(COUNTIF('Job Database'!$X$11:$X$3035, $I313)=0, $AC$5, $AC$4))</f>
        <v/>
      </c>
      <c r="D313" s="40"/>
      <c r="E313" s="85" t="str">
        <f>IF($I313="", "", IF(IFERROR(INDEX('Job Database'!$M$11:$M$3035, MATCH($I313, 'Job Database'!$X$11:$X$3035, 0)), "")="", "", IFERROR(INDEX('Job Database'!$M$11:$M$3035, MATCH($I313, 'Job Database'!$X$11:$X$3035, 0)), "")))</f>
        <v/>
      </c>
      <c r="F313" s="40"/>
      <c r="G313" s="88" t="str">
        <f t="shared" si="194"/>
        <v/>
      </c>
      <c r="H313" s="40"/>
      <c r="I313" s="24"/>
      <c r="J313" s="34"/>
      <c r="K313" s="106"/>
      <c r="L313" s="79"/>
      <c r="M313" s="34"/>
      <c r="N313" s="79"/>
      <c r="O313" s="31"/>
      <c r="P313" s="53"/>
      <c r="Q313" s="40"/>
      <c r="S313" s="41" t="str">
        <f t="shared" si="182"/>
        <v/>
      </c>
      <c r="T313" s="41" t="str">
        <f t="shared" si="183"/>
        <v/>
      </c>
      <c r="U313" s="41" t="str">
        <f t="shared" si="195"/>
        <v/>
      </c>
      <c r="W313" s="74" t="str">
        <f>IF('Job Database'!$X313="", "", 'Job Database'!$X313)</f>
        <v/>
      </c>
      <c r="Y313" s="41" t="str">
        <f>IF($W313="", "", IF(COUNTIF($I$11:$I$3035, $W313)&gt;0, "", MAX($Y$10:$Y312)+1))</f>
        <v/>
      </c>
      <c r="Z313" s="41">
        <v>303</v>
      </c>
      <c r="AA313" s="58" t="str">
        <f t="shared" si="196"/>
        <v/>
      </c>
      <c r="AC313" s="41" t="str">
        <f t="shared" si="184"/>
        <v/>
      </c>
      <c r="AE313" s="41" t="str">
        <f t="shared" si="197"/>
        <v/>
      </c>
      <c r="AJ313" s="154" t="str">
        <f t="shared" si="198"/>
        <v/>
      </c>
      <c r="AL313" s="120" t="str">
        <f t="shared" si="199"/>
        <v/>
      </c>
      <c r="AM313" s="104" t="str">
        <f t="shared" si="200"/>
        <v/>
      </c>
      <c r="AN313" s="104" t="str">
        <f t="shared" si="201"/>
        <v/>
      </c>
      <c r="AO313" s="104" t="str">
        <f t="shared" si="185"/>
        <v/>
      </c>
      <c r="AP313" s="104" t="str">
        <f t="shared" si="186"/>
        <v/>
      </c>
      <c r="AQ313" s="121" t="str">
        <f t="shared" si="202"/>
        <v/>
      </c>
      <c r="AS313" s="88" t="str">
        <f t="shared" si="187"/>
        <v/>
      </c>
      <c r="AT313" s="68" t="str">
        <f t="shared" si="203"/>
        <v/>
      </c>
      <c r="AU313" s="68" t="str">
        <f t="shared" si="204"/>
        <v/>
      </c>
      <c r="AV313" s="68" t="str">
        <f t="shared" si="205"/>
        <v/>
      </c>
      <c r="AW313" s="88" t="str">
        <f t="shared" si="188"/>
        <v/>
      </c>
      <c r="AZ313" s="88" t="str">
        <f t="shared" si="189"/>
        <v/>
      </c>
      <c r="BA313" s="68" t="str">
        <f t="shared" si="190"/>
        <v/>
      </c>
      <c r="BB313" s="68" t="str">
        <f t="shared" si="191"/>
        <v/>
      </c>
      <c r="BC313" s="68" t="str">
        <f t="shared" si="192"/>
        <v/>
      </c>
      <c r="BD313" s="69" t="str">
        <f t="shared" si="193"/>
        <v/>
      </c>
      <c r="BE313" s="69" t="str">
        <f t="shared" si="206"/>
        <v/>
      </c>
      <c r="BT313" s="138" t="str">
        <f t="shared" ca="1" si="207"/>
        <v/>
      </c>
      <c r="BU313" s="139" t="str">
        <f t="shared" ca="1" si="208"/>
        <v/>
      </c>
      <c r="BW313" s="138" t="str">
        <f t="shared" si="209"/>
        <v/>
      </c>
      <c r="BX313" s="104" t="str">
        <f t="shared" si="210"/>
        <v/>
      </c>
      <c r="BY313" s="139" t="str">
        <f t="shared" si="211"/>
        <v/>
      </c>
      <c r="CA313" s="138" t="str">
        <f t="shared" si="212"/>
        <v/>
      </c>
      <c r="CB313" s="104" t="str">
        <f t="shared" si="213"/>
        <v/>
      </c>
      <c r="CC313" s="139" t="str">
        <f t="shared" si="214"/>
        <v/>
      </c>
      <c r="CE313" s="162" t="str">
        <f t="shared" si="215"/>
        <v/>
      </c>
      <c r="CF313" s="163" t="str">
        <f t="shared" si="216"/>
        <v/>
      </c>
      <c r="CG313" s="164" t="str">
        <f t="shared" si="217"/>
        <v/>
      </c>
      <c r="CI313" s="162" t="str">
        <f t="shared" si="218"/>
        <v/>
      </c>
      <c r="CJ313" s="163" t="str">
        <f t="shared" si="221"/>
        <v/>
      </c>
      <c r="CK313" s="164" t="str">
        <f t="shared" si="222"/>
        <v/>
      </c>
      <c r="CM313" s="169" t="str">
        <f t="shared" si="219"/>
        <v/>
      </c>
      <c r="CN313" s="139" t="str">
        <f t="shared" si="220"/>
        <v/>
      </c>
      <c r="CP313" s="41" t="str">
        <f>IF($CM313="", "", COUNTIF($CM$11:$CM$3035, "&lt;"&amp;$CM313)+1+COUNTIF($CM$11:$CM313, $CM313)-1)</f>
        <v/>
      </c>
    </row>
    <row r="314" spans="1:94" x14ac:dyDescent="0.25">
      <c r="A314" s="40"/>
      <c r="B314" s="82" t="str">
        <f>IF($I314="", "", IFERROR(INDEX('Job Database'!$AE$11:$AE$3035, MATCH($I314, 'Job Database'!$X$11:$X$3035, 0)), ""))</f>
        <v/>
      </c>
      <c r="C314" s="69" t="str">
        <f>IF($I314="", "", IF(COUNTIF('Job Database'!$X$11:$X$3035, $I314)=0, $AC$5, $AC$4))</f>
        <v/>
      </c>
      <c r="D314" s="40"/>
      <c r="E314" s="85" t="str">
        <f>IF($I314="", "", IF(IFERROR(INDEX('Job Database'!$M$11:$M$3035, MATCH($I314, 'Job Database'!$X$11:$X$3035, 0)), "")="", "", IFERROR(INDEX('Job Database'!$M$11:$M$3035, MATCH($I314, 'Job Database'!$X$11:$X$3035, 0)), "")))</f>
        <v/>
      </c>
      <c r="F314" s="40"/>
      <c r="G314" s="88" t="str">
        <f t="shared" si="194"/>
        <v/>
      </c>
      <c r="H314" s="40"/>
      <c r="I314" s="24"/>
      <c r="J314" s="34"/>
      <c r="K314" s="106"/>
      <c r="L314" s="79"/>
      <c r="M314" s="34"/>
      <c r="N314" s="79"/>
      <c r="O314" s="31"/>
      <c r="P314" s="53"/>
      <c r="Q314" s="40"/>
      <c r="S314" s="41" t="str">
        <f t="shared" si="182"/>
        <v/>
      </c>
      <c r="T314" s="41" t="str">
        <f t="shared" si="183"/>
        <v/>
      </c>
      <c r="U314" s="41" t="str">
        <f t="shared" si="195"/>
        <v/>
      </c>
      <c r="W314" s="74" t="str">
        <f>IF('Job Database'!$X314="", "", 'Job Database'!$X314)</f>
        <v/>
      </c>
      <c r="Y314" s="41" t="str">
        <f>IF($W314="", "", IF(COUNTIF($I$11:$I$3035, $W314)&gt;0, "", MAX($Y$10:$Y313)+1))</f>
        <v/>
      </c>
      <c r="Z314" s="41">
        <v>304</v>
      </c>
      <c r="AA314" s="58" t="str">
        <f t="shared" si="196"/>
        <v/>
      </c>
      <c r="AC314" s="41" t="str">
        <f t="shared" si="184"/>
        <v/>
      </c>
      <c r="AE314" s="41" t="str">
        <f t="shared" si="197"/>
        <v/>
      </c>
      <c r="AJ314" s="154" t="str">
        <f t="shared" si="198"/>
        <v/>
      </c>
      <c r="AL314" s="120" t="str">
        <f t="shared" si="199"/>
        <v/>
      </c>
      <c r="AM314" s="104" t="str">
        <f t="shared" si="200"/>
        <v/>
      </c>
      <c r="AN314" s="104" t="str">
        <f t="shared" si="201"/>
        <v/>
      </c>
      <c r="AO314" s="104" t="str">
        <f t="shared" si="185"/>
        <v/>
      </c>
      <c r="AP314" s="104" t="str">
        <f t="shared" si="186"/>
        <v/>
      </c>
      <c r="AQ314" s="121" t="str">
        <f t="shared" si="202"/>
        <v/>
      </c>
      <c r="AS314" s="88" t="str">
        <f t="shared" si="187"/>
        <v/>
      </c>
      <c r="AT314" s="68" t="str">
        <f t="shared" si="203"/>
        <v/>
      </c>
      <c r="AU314" s="68" t="str">
        <f t="shared" si="204"/>
        <v/>
      </c>
      <c r="AV314" s="68" t="str">
        <f t="shared" si="205"/>
        <v/>
      </c>
      <c r="AW314" s="88" t="str">
        <f t="shared" si="188"/>
        <v/>
      </c>
      <c r="AZ314" s="88" t="str">
        <f t="shared" si="189"/>
        <v/>
      </c>
      <c r="BA314" s="68" t="str">
        <f t="shared" si="190"/>
        <v/>
      </c>
      <c r="BB314" s="68" t="str">
        <f t="shared" si="191"/>
        <v/>
      </c>
      <c r="BC314" s="68" t="str">
        <f t="shared" si="192"/>
        <v/>
      </c>
      <c r="BD314" s="69" t="str">
        <f t="shared" si="193"/>
        <v/>
      </c>
      <c r="BE314" s="69" t="str">
        <f t="shared" si="206"/>
        <v/>
      </c>
      <c r="BT314" s="138" t="str">
        <f t="shared" ca="1" si="207"/>
        <v/>
      </c>
      <c r="BU314" s="139" t="str">
        <f t="shared" ca="1" si="208"/>
        <v/>
      </c>
      <c r="BW314" s="138" t="str">
        <f t="shared" si="209"/>
        <v/>
      </c>
      <c r="BX314" s="104" t="str">
        <f t="shared" si="210"/>
        <v/>
      </c>
      <c r="BY314" s="139" t="str">
        <f t="shared" si="211"/>
        <v/>
      </c>
      <c r="CA314" s="138" t="str">
        <f t="shared" si="212"/>
        <v/>
      </c>
      <c r="CB314" s="104" t="str">
        <f t="shared" si="213"/>
        <v/>
      </c>
      <c r="CC314" s="139" t="str">
        <f t="shared" si="214"/>
        <v/>
      </c>
      <c r="CE314" s="162" t="str">
        <f t="shared" si="215"/>
        <v/>
      </c>
      <c r="CF314" s="163" t="str">
        <f t="shared" si="216"/>
        <v/>
      </c>
      <c r="CG314" s="164" t="str">
        <f t="shared" si="217"/>
        <v/>
      </c>
      <c r="CI314" s="162" t="str">
        <f t="shared" si="218"/>
        <v/>
      </c>
      <c r="CJ314" s="163" t="str">
        <f t="shared" si="221"/>
        <v/>
      </c>
      <c r="CK314" s="164" t="str">
        <f t="shared" si="222"/>
        <v/>
      </c>
      <c r="CM314" s="169" t="str">
        <f t="shared" si="219"/>
        <v/>
      </c>
      <c r="CN314" s="139" t="str">
        <f t="shared" si="220"/>
        <v/>
      </c>
      <c r="CP314" s="41" t="str">
        <f>IF($CM314="", "", COUNTIF($CM$11:$CM$3035, "&lt;"&amp;$CM314)+1+COUNTIF($CM$11:$CM314, $CM314)-1)</f>
        <v/>
      </c>
    </row>
    <row r="315" spans="1:94" x14ac:dyDescent="0.25">
      <c r="A315" s="40"/>
      <c r="B315" s="82" t="str">
        <f>IF($I315="", "", IFERROR(INDEX('Job Database'!$AE$11:$AE$3035, MATCH($I315, 'Job Database'!$X$11:$X$3035, 0)), ""))</f>
        <v/>
      </c>
      <c r="C315" s="69" t="str">
        <f>IF($I315="", "", IF(COUNTIF('Job Database'!$X$11:$X$3035, $I315)=0, $AC$5, $AC$4))</f>
        <v/>
      </c>
      <c r="D315" s="40"/>
      <c r="E315" s="85" t="str">
        <f>IF($I315="", "", IF(IFERROR(INDEX('Job Database'!$M$11:$M$3035, MATCH($I315, 'Job Database'!$X$11:$X$3035, 0)), "")="", "", IFERROR(INDEX('Job Database'!$M$11:$M$3035, MATCH($I315, 'Job Database'!$X$11:$X$3035, 0)), "")))</f>
        <v/>
      </c>
      <c r="F315" s="40"/>
      <c r="G315" s="88" t="str">
        <f t="shared" si="194"/>
        <v/>
      </c>
      <c r="H315" s="40"/>
      <c r="I315" s="24"/>
      <c r="J315" s="34"/>
      <c r="K315" s="106"/>
      <c r="L315" s="79"/>
      <c r="M315" s="34"/>
      <c r="N315" s="79"/>
      <c r="O315" s="31"/>
      <c r="P315" s="53"/>
      <c r="Q315" s="40"/>
      <c r="S315" s="41" t="str">
        <f t="shared" si="182"/>
        <v/>
      </c>
      <c r="T315" s="41" t="str">
        <f t="shared" si="183"/>
        <v/>
      </c>
      <c r="U315" s="41" t="str">
        <f t="shared" si="195"/>
        <v/>
      </c>
      <c r="W315" s="74" t="str">
        <f>IF('Job Database'!$X315="", "", 'Job Database'!$X315)</f>
        <v/>
      </c>
      <c r="Y315" s="41" t="str">
        <f>IF($W315="", "", IF(COUNTIF($I$11:$I$3035, $W315)&gt;0, "", MAX($Y$10:$Y314)+1))</f>
        <v/>
      </c>
      <c r="Z315" s="41">
        <v>305</v>
      </c>
      <c r="AA315" s="58" t="str">
        <f t="shared" si="196"/>
        <v/>
      </c>
      <c r="AC315" s="41" t="str">
        <f t="shared" si="184"/>
        <v/>
      </c>
      <c r="AE315" s="41" t="str">
        <f t="shared" si="197"/>
        <v/>
      </c>
      <c r="AJ315" s="154" t="str">
        <f t="shared" si="198"/>
        <v/>
      </c>
      <c r="AL315" s="120" t="str">
        <f t="shared" si="199"/>
        <v/>
      </c>
      <c r="AM315" s="104" t="str">
        <f t="shared" si="200"/>
        <v/>
      </c>
      <c r="AN315" s="104" t="str">
        <f t="shared" si="201"/>
        <v/>
      </c>
      <c r="AO315" s="104" t="str">
        <f t="shared" si="185"/>
        <v/>
      </c>
      <c r="AP315" s="104" t="str">
        <f t="shared" si="186"/>
        <v/>
      </c>
      <c r="AQ315" s="121" t="str">
        <f t="shared" si="202"/>
        <v/>
      </c>
      <c r="AS315" s="88" t="str">
        <f t="shared" si="187"/>
        <v/>
      </c>
      <c r="AT315" s="68" t="str">
        <f t="shared" si="203"/>
        <v/>
      </c>
      <c r="AU315" s="68" t="str">
        <f t="shared" si="204"/>
        <v/>
      </c>
      <c r="AV315" s="68" t="str">
        <f t="shared" si="205"/>
        <v/>
      </c>
      <c r="AW315" s="88" t="str">
        <f t="shared" si="188"/>
        <v/>
      </c>
      <c r="AZ315" s="88" t="str">
        <f t="shared" si="189"/>
        <v/>
      </c>
      <c r="BA315" s="68" t="str">
        <f t="shared" si="190"/>
        <v/>
      </c>
      <c r="BB315" s="68" t="str">
        <f t="shared" si="191"/>
        <v/>
      </c>
      <c r="BC315" s="68" t="str">
        <f t="shared" si="192"/>
        <v/>
      </c>
      <c r="BD315" s="69" t="str">
        <f t="shared" si="193"/>
        <v/>
      </c>
      <c r="BE315" s="69" t="str">
        <f t="shared" si="206"/>
        <v/>
      </c>
      <c r="BT315" s="138" t="str">
        <f t="shared" ca="1" si="207"/>
        <v/>
      </c>
      <c r="BU315" s="139" t="str">
        <f t="shared" ca="1" si="208"/>
        <v/>
      </c>
      <c r="BW315" s="138" t="str">
        <f t="shared" si="209"/>
        <v/>
      </c>
      <c r="BX315" s="104" t="str">
        <f t="shared" si="210"/>
        <v/>
      </c>
      <c r="BY315" s="139" t="str">
        <f t="shared" si="211"/>
        <v/>
      </c>
      <c r="CA315" s="138" t="str">
        <f t="shared" si="212"/>
        <v/>
      </c>
      <c r="CB315" s="104" t="str">
        <f t="shared" si="213"/>
        <v/>
      </c>
      <c r="CC315" s="139" t="str">
        <f t="shared" si="214"/>
        <v/>
      </c>
      <c r="CE315" s="162" t="str">
        <f t="shared" si="215"/>
        <v/>
      </c>
      <c r="CF315" s="163" t="str">
        <f t="shared" si="216"/>
        <v/>
      </c>
      <c r="CG315" s="164" t="str">
        <f t="shared" si="217"/>
        <v/>
      </c>
      <c r="CI315" s="162" t="str">
        <f t="shared" si="218"/>
        <v/>
      </c>
      <c r="CJ315" s="163" t="str">
        <f t="shared" si="221"/>
        <v/>
      </c>
      <c r="CK315" s="164" t="str">
        <f t="shared" si="222"/>
        <v/>
      </c>
      <c r="CM315" s="169" t="str">
        <f t="shared" si="219"/>
        <v/>
      </c>
      <c r="CN315" s="139" t="str">
        <f t="shared" si="220"/>
        <v/>
      </c>
      <c r="CP315" s="41" t="str">
        <f>IF($CM315="", "", COUNTIF($CM$11:$CM$3035, "&lt;"&amp;$CM315)+1+COUNTIF($CM$11:$CM315, $CM315)-1)</f>
        <v/>
      </c>
    </row>
    <row r="316" spans="1:94" x14ac:dyDescent="0.25">
      <c r="A316" s="40"/>
      <c r="B316" s="82" t="str">
        <f>IF($I316="", "", IFERROR(INDEX('Job Database'!$AE$11:$AE$3035, MATCH($I316, 'Job Database'!$X$11:$X$3035, 0)), ""))</f>
        <v/>
      </c>
      <c r="C316" s="69" t="str">
        <f>IF($I316="", "", IF(COUNTIF('Job Database'!$X$11:$X$3035, $I316)=0, $AC$5, $AC$4))</f>
        <v/>
      </c>
      <c r="D316" s="40"/>
      <c r="E316" s="85" t="str">
        <f>IF($I316="", "", IF(IFERROR(INDEX('Job Database'!$M$11:$M$3035, MATCH($I316, 'Job Database'!$X$11:$X$3035, 0)), "")="", "", IFERROR(INDEX('Job Database'!$M$11:$M$3035, MATCH($I316, 'Job Database'!$X$11:$X$3035, 0)), "")))</f>
        <v/>
      </c>
      <c r="F316" s="40"/>
      <c r="G316" s="88" t="str">
        <f t="shared" si="194"/>
        <v/>
      </c>
      <c r="H316" s="40"/>
      <c r="I316" s="24"/>
      <c r="J316" s="34"/>
      <c r="K316" s="106"/>
      <c r="L316" s="79"/>
      <c r="M316" s="34"/>
      <c r="N316" s="79"/>
      <c r="O316" s="31"/>
      <c r="P316" s="53"/>
      <c r="Q316" s="40"/>
      <c r="S316" s="41" t="str">
        <f t="shared" si="182"/>
        <v/>
      </c>
      <c r="T316" s="41" t="str">
        <f t="shared" si="183"/>
        <v/>
      </c>
      <c r="U316" s="41" t="str">
        <f t="shared" si="195"/>
        <v/>
      </c>
      <c r="W316" s="74" t="str">
        <f>IF('Job Database'!$X316="", "", 'Job Database'!$X316)</f>
        <v/>
      </c>
      <c r="Y316" s="41" t="str">
        <f>IF($W316="", "", IF(COUNTIF($I$11:$I$3035, $W316)&gt;0, "", MAX($Y$10:$Y315)+1))</f>
        <v/>
      </c>
      <c r="Z316" s="41">
        <v>306</v>
      </c>
      <c r="AA316" s="58" t="str">
        <f t="shared" si="196"/>
        <v/>
      </c>
      <c r="AC316" s="41" t="str">
        <f t="shared" si="184"/>
        <v/>
      </c>
      <c r="AE316" s="41" t="str">
        <f t="shared" si="197"/>
        <v/>
      </c>
      <c r="AJ316" s="154" t="str">
        <f t="shared" si="198"/>
        <v/>
      </c>
      <c r="AL316" s="120" t="str">
        <f t="shared" si="199"/>
        <v/>
      </c>
      <c r="AM316" s="104" t="str">
        <f t="shared" si="200"/>
        <v/>
      </c>
      <c r="AN316" s="104" t="str">
        <f t="shared" si="201"/>
        <v/>
      </c>
      <c r="AO316" s="104" t="str">
        <f t="shared" si="185"/>
        <v/>
      </c>
      <c r="AP316" s="104" t="str">
        <f t="shared" si="186"/>
        <v/>
      </c>
      <c r="AQ316" s="121" t="str">
        <f t="shared" si="202"/>
        <v/>
      </c>
      <c r="AS316" s="88" t="str">
        <f t="shared" si="187"/>
        <v/>
      </c>
      <c r="AT316" s="68" t="str">
        <f t="shared" si="203"/>
        <v/>
      </c>
      <c r="AU316" s="68" t="str">
        <f t="shared" si="204"/>
        <v/>
      </c>
      <c r="AV316" s="68" t="str">
        <f t="shared" si="205"/>
        <v/>
      </c>
      <c r="AW316" s="88" t="str">
        <f t="shared" si="188"/>
        <v/>
      </c>
      <c r="AZ316" s="88" t="str">
        <f t="shared" si="189"/>
        <v/>
      </c>
      <c r="BA316" s="68" t="str">
        <f t="shared" si="190"/>
        <v/>
      </c>
      <c r="BB316" s="68" t="str">
        <f t="shared" si="191"/>
        <v/>
      </c>
      <c r="BC316" s="68" t="str">
        <f t="shared" si="192"/>
        <v/>
      </c>
      <c r="BD316" s="69" t="str">
        <f t="shared" si="193"/>
        <v/>
      </c>
      <c r="BE316" s="69" t="str">
        <f t="shared" si="206"/>
        <v/>
      </c>
      <c r="BT316" s="138" t="str">
        <f t="shared" ca="1" si="207"/>
        <v/>
      </c>
      <c r="BU316" s="139" t="str">
        <f t="shared" ca="1" si="208"/>
        <v/>
      </c>
      <c r="BW316" s="138" t="str">
        <f t="shared" si="209"/>
        <v/>
      </c>
      <c r="BX316" s="104" t="str">
        <f t="shared" si="210"/>
        <v/>
      </c>
      <c r="BY316" s="139" t="str">
        <f t="shared" si="211"/>
        <v/>
      </c>
      <c r="CA316" s="138" t="str">
        <f t="shared" si="212"/>
        <v/>
      </c>
      <c r="CB316" s="104" t="str">
        <f t="shared" si="213"/>
        <v/>
      </c>
      <c r="CC316" s="139" t="str">
        <f t="shared" si="214"/>
        <v/>
      </c>
      <c r="CE316" s="162" t="str">
        <f t="shared" si="215"/>
        <v/>
      </c>
      <c r="CF316" s="163" t="str">
        <f t="shared" si="216"/>
        <v/>
      </c>
      <c r="CG316" s="164" t="str">
        <f t="shared" si="217"/>
        <v/>
      </c>
      <c r="CI316" s="162" t="str">
        <f t="shared" si="218"/>
        <v/>
      </c>
      <c r="CJ316" s="163" t="str">
        <f t="shared" si="221"/>
        <v/>
      </c>
      <c r="CK316" s="164" t="str">
        <f t="shared" si="222"/>
        <v/>
      </c>
      <c r="CM316" s="169" t="str">
        <f t="shared" si="219"/>
        <v/>
      </c>
      <c r="CN316" s="139" t="str">
        <f t="shared" si="220"/>
        <v/>
      </c>
      <c r="CP316" s="41" t="str">
        <f>IF($CM316="", "", COUNTIF($CM$11:$CM$3035, "&lt;"&amp;$CM316)+1+COUNTIF($CM$11:$CM316, $CM316)-1)</f>
        <v/>
      </c>
    </row>
    <row r="317" spans="1:94" x14ac:dyDescent="0.25">
      <c r="A317" s="40"/>
      <c r="B317" s="82" t="str">
        <f>IF($I317="", "", IFERROR(INDEX('Job Database'!$AE$11:$AE$3035, MATCH($I317, 'Job Database'!$X$11:$X$3035, 0)), ""))</f>
        <v/>
      </c>
      <c r="C317" s="69" t="str">
        <f>IF($I317="", "", IF(COUNTIF('Job Database'!$X$11:$X$3035, $I317)=0, $AC$5, $AC$4))</f>
        <v/>
      </c>
      <c r="D317" s="40"/>
      <c r="E317" s="85" t="str">
        <f>IF($I317="", "", IF(IFERROR(INDEX('Job Database'!$M$11:$M$3035, MATCH($I317, 'Job Database'!$X$11:$X$3035, 0)), "")="", "", IFERROR(INDEX('Job Database'!$M$11:$M$3035, MATCH($I317, 'Job Database'!$X$11:$X$3035, 0)), "")))</f>
        <v/>
      </c>
      <c r="F317" s="40"/>
      <c r="G317" s="88" t="str">
        <f t="shared" si="194"/>
        <v/>
      </c>
      <c r="H317" s="40"/>
      <c r="I317" s="24"/>
      <c r="J317" s="34"/>
      <c r="K317" s="106"/>
      <c r="L317" s="79"/>
      <c r="M317" s="34"/>
      <c r="N317" s="79"/>
      <c r="O317" s="31"/>
      <c r="P317" s="53"/>
      <c r="Q317" s="40"/>
      <c r="S317" s="41" t="str">
        <f t="shared" si="182"/>
        <v/>
      </c>
      <c r="T317" s="41" t="str">
        <f t="shared" si="183"/>
        <v/>
      </c>
      <c r="U317" s="41" t="str">
        <f t="shared" si="195"/>
        <v/>
      </c>
      <c r="W317" s="74" t="str">
        <f>IF('Job Database'!$X317="", "", 'Job Database'!$X317)</f>
        <v/>
      </c>
      <c r="Y317" s="41" t="str">
        <f>IF($W317="", "", IF(COUNTIF($I$11:$I$3035, $W317)&gt;0, "", MAX($Y$10:$Y316)+1))</f>
        <v/>
      </c>
      <c r="Z317" s="41">
        <v>307</v>
      </c>
      <c r="AA317" s="58" t="str">
        <f t="shared" si="196"/>
        <v/>
      </c>
      <c r="AC317" s="41" t="str">
        <f t="shared" si="184"/>
        <v/>
      </c>
      <c r="AE317" s="41" t="str">
        <f t="shared" si="197"/>
        <v/>
      </c>
      <c r="AJ317" s="154" t="str">
        <f t="shared" si="198"/>
        <v/>
      </c>
      <c r="AL317" s="120" t="str">
        <f t="shared" si="199"/>
        <v/>
      </c>
      <c r="AM317" s="104" t="str">
        <f t="shared" si="200"/>
        <v/>
      </c>
      <c r="AN317" s="104" t="str">
        <f t="shared" si="201"/>
        <v/>
      </c>
      <c r="AO317" s="104" t="str">
        <f t="shared" si="185"/>
        <v/>
      </c>
      <c r="AP317" s="104" t="str">
        <f t="shared" si="186"/>
        <v/>
      </c>
      <c r="AQ317" s="121" t="str">
        <f t="shared" si="202"/>
        <v/>
      </c>
      <c r="AS317" s="88" t="str">
        <f t="shared" si="187"/>
        <v/>
      </c>
      <c r="AT317" s="68" t="str">
        <f t="shared" si="203"/>
        <v/>
      </c>
      <c r="AU317" s="68" t="str">
        <f t="shared" si="204"/>
        <v/>
      </c>
      <c r="AV317" s="68" t="str">
        <f t="shared" si="205"/>
        <v/>
      </c>
      <c r="AW317" s="88" t="str">
        <f t="shared" si="188"/>
        <v/>
      </c>
      <c r="AZ317" s="88" t="str">
        <f t="shared" si="189"/>
        <v/>
      </c>
      <c r="BA317" s="68" t="str">
        <f t="shared" si="190"/>
        <v/>
      </c>
      <c r="BB317" s="68" t="str">
        <f t="shared" si="191"/>
        <v/>
      </c>
      <c r="BC317" s="68" t="str">
        <f t="shared" si="192"/>
        <v/>
      </c>
      <c r="BD317" s="69" t="str">
        <f t="shared" si="193"/>
        <v/>
      </c>
      <c r="BE317" s="69" t="str">
        <f t="shared" si="206"/>
        <v/>
      </c>
      <c r="BT317" s="138" t="str">
        <f t="shared" ca="1" si="207"/>
        <v/>
      </c>
      <c r="BU317" s="139" t="str">
        <f t="shared" ca="1" si="208"/>
        <v/>
      </c>
      <c r="BW317" s="138" t="str">
        <f t="shared" si="209"/>
        <v/>
      </c>
      <c r="BX317" s="104" t="str">
        <f t="shared" si="210"/>
        <v/>
      </c>
      <c r="BY317" s="139" t="str">
        <f t="shared" si="211"/>
        <v/>
      </c>
      <c r="CA317" s="138" t="str">
        <f t="shared" si="212"/>
        <v/>
      </c>
      <c r="CB317" s="104" t="str">
        <f t="shared" si="213"/>
        <v/>
      </c>
      <c r="CC317" s="139" t="str">
        <f t="shared" si="214"/>
        <v/>
      </c>
      <c r="CE317" s="162" t="str">
        <f t="shared" si="215"/>
        <v/>
      </c>
      <c r="CF317" s="163" t="str">
        <f t="shared" si="216"/>
        <v/>
      </c>
      <c r="CG317" s="164" t="str">
        <f t="shared" si="217"/>
        <v/>
      </c>
      <c r="CI317" s="162" t="str">
        <f t="shared" si="218"/>
        <v/>
      </c>
      <c r="CJ317" s="163" t="str">
        <f t="shared" si="221"/>
        <v/>
      </c>
      <c r="CK317" s="164" t="str">
        <f t="shared" si="222"/>
        <v/>
      </c>
      <c r="CM317" s="169" t="str">
        <f t="shared" si="219"/>
        <v/>
      </c>
      <c r="CN317" s="139" t="str">
        <f t="shared" si="220"/>
        <v/>
      </c>
      <c r="CP317" s="41" t="str">
        <f>IF($CM317="", "", COUNTIF($CM$11:$CM$3035, "&lt;"&amp;$CM317)+1+COUNTIF($CM$11:$CM317, $CM317)-1)</f>
        <v/>
      </c>
    </row>
    <row r="318" spans="1:94" x14ac:dyDescent="0.25">
      <c r="A318" s="40"/>
      <c r="B318" s="82" t="str">
        <f>IF($I318="", "", IFERROR(INDEX('Job Database'!$AE$11:$AE$3035, MATCH($I318, 'Job Database'!$X$11:$X$3035, 0)), ""))</f>
        <v/>
      </c>
      <c r="C318" s="69" t="str">
        <f>IF($I318="", "", IF(COUNTIF('Job Database'!$X$11:$X$3035, $I318)=0, $AC$5, $AC$4))</f>
        <v/>
      </c>
      <c r="D318" s="40"/>
      <c r="E318" s="85" t="str">
        <f>IF($I318="", "", IF(IFERROR(INDEX('Job Database'!$M$11:$M$3035, MATCH($I318, 'Job Database'!$X$11:$X$3035, 0)), "")="", "", IFERROR(INDEX('Job Database'!$M$11:$M$3035, MATCH($I318, 'Job Database'!$X$11:$X$3035, 0)), "")))</f>
        <v/>
      </c>
      <c r="F318" s="40"/>
      <c r="G318" s="88" t="str">
        <f t="shared" si="194"/>
        <v/>
      </c>
      <c r="H318" s="40"/>
      <c r="I318" s="24"/>
      <c r="J318" s="34"/>
      <c r="K318" s="106"/>
      <c r="L318" s="79"/>
      <c r="M318" s="34"/>
      <c r="N318" s="79"/>
      <c r="O318" s="31"/>
      <c r="P318" s="53"/>
      <c r="Q318" s="40"/>
      <c r="S318" s="41" t="str">
        <f t="shared" si="182"/>
        <v/>
      </c>
      <c r="T318" s="41" t="str">
        <f t="shared" si="183"/>
        <v/>
      </c>
      <c r="U318" s="41" t="str">
        <f t="shared" si="195"/>
        <v/>
      </c>
      <c r="W318" s="74" t="str">
        <f>IF('Job Database'!$X318="", "", 'Job Database'!$X318)</f>
        <v/>
      </c>
      <c r="Y318" s="41" t="str">
        <f>IF($W318="", "", IF(COUNTIF($I$11:$I$3035, $W318)&gt;0, "", MAX($Y$10:$Y317)+1))</f>
        <v/>
      </c>
      <c r="Z318" s="41">
        <v>308</v>
      </c>
      <c r="AA318" s="58" t="str">
        <f t="shared" si="196"/>
        <v/>
      </c>
      <c r="AC318" s="41" t="str">
        <f t="shared" si="184"/>
        <v/>
      </c>
      <c r="AE318" s="41" t="str">
        <f t="shared" si="197"/>
        <v/>
      </c>
      <c r="AJ318" s="154" t="str">
        <f t="shared" si="198"/>
        <v/>
      </c>
      <c r="AL318" s="120" t="str">
        <f t="shared" si="199"/>
        <v/>
      </c>
      <c r="AM318" s="104" t="str">
        <f t="shared" si="200"/>
        <v/>
      </c>
      <c r="AN318" s="104" t="str">
        <f t="shared" si="201"/>
        <v/>
      </c>
      <c r="AO318" s="104" t="str">
        <f t="shared" si="185"/>
        <v/>
      </c>
      <c r="AP318" s="104" t="str">
        <f t="shared" si="186"/>
        <v/>
      </c>
      <c r="AQ318" s="121" t="str">
        <f t="shared" si="202"/>
        <v/>
      </c>
      <c r="AS318" s="88" t="str">
        <f t="shared" si="187"/>
        <v/>
      </c>
      <c r="AT318" s="68" t="str">
        <f t="shared" si="203"/>
        <v/>
      </c>
      <c r="AU318" s="68" t="str">
        <f t="shared" si="204"/>
        <v/>
      </c>
      <c r="AV318" s="68" t="str">
        <f t="shared" si="205"/>
        <v/>
      </c>
      <c r="AW318" s="88" t="str">
        <f t="shared" si="188"/>
        <v/>
      </c>
      <c r="AZ318" s="88" t="str">
        <f t="shared" si="189"/>
        <v/>
      </c>
      <c r="BA318" s="68" t="str">
        <f t="shared" si="190"/>
        <v/>
      </c>
      <c r="BB318" s="68" t="str">
        <f t="shared" si="191"/>
        <v/>
      </c>
      <c r="BC318" s="68" t="str">
        <f t="shared" si="192"/>
        <v/>
      </c>
      <c r="BD318" s="69" t="str">
        <f t="shared" si="193"/>
        <v/>
      </c>
      <c r="BE318" s="69" t="str">
        <f t="shared" si="206"/>
        <v/>
      </c>
      <c r="BT318" s="138" t="str">
        <f t="shared" ca="1" si="207"/>
        <v/>
      </c>
      <c r="BU318" s="139" t="str">
        <f t="shared" ca="1" si="208"/>
        <v/>
      </c>
      <c r="BW318" s="138" t="str">
        <f t="shared" si="209"/>
        <v/>
      </c>
      <c r="BX318" s="104" t="str">
        <f t="shared" si="210"/>
        <v/>
      </c>
      <c r="BY318" s="139" t="str">
        <f t="shared" si="211"/>
        <v/>
      </c>
      <c r="CA318" s="138" t="str">
        <f t="shared" si="212"/>
        <v/>
      </c>
      <c r="CB318" s="104" t="str">
        <f t="shared" si="213"/>
        <v/>
      </c>
      <c r="CC318" s="139" t="str">
        <f t="shared" si="214"/>
        <v/>
      </c>
      <c r="CE318" s="162" t="str">
        <f t="shared" si="215"/>
        <v/>
      </c>
      <c r="CF318" s="163" t="str">
        <f t="shared" si="216"/>
        <v/>
      </c>
      <c r="CG318" s="164" t="str">
        <f t="shared" si="217"/>
        <v/>
      </c>
      <c r="CI318" s="162" t="str">
        <f t="shared" si="218"/>
        <v/>
      </c>
      <c r="CJ318" s="163" t="str">
        <f t="shared" si="221"/>
        <v/>
      </c>
      <c r="CK318" s="164" t="str">
        <f t="shared" si="222"/>
        <v/>
      </c>
      <c r="CM318" s="169" t="str">
        <f t="shared" si="219"/>
        <v/>
      </c>
      <c r="CN318" s="139" t="str">
        <f t="shared" si="220"/>
        <v/>
      </c>
      <c r="CP318" s="41" t="str">
        <f>IF($CM318="", "", COUNTIF($CM$11:$CM$3035, "&lt;"&amp;$CM318)+1+COUNTIF($CM$11:$CM318, $CM318)-1)</f>
        <v/>
      </c>
    </row>
    <row r="319" spans="1:94" x14ac:dyDescent="0.25">
      <c r="A319" s="40"/>
      <c r="B319" s="82" t="str">
        <f>IF($I319="", "", IFERROR(INDEX('Job Database'!$AE$11:$AE$3035, MATCH($I319, 'Job Database'!$X$11:$X$3035, 0)), ""))</f>
        <v/>
      </c>
      <c r="C319" s="69" t="str">
        <f>IF($I319="", "", IF(COUNTIF('Job Database'!$X$11:$X$3035, $I319)=0, $AC$5, $AC$4))</f>
        <v/>
      </c>
      <c r="D319" s="40"/>
      <c r="E319" s="85" t="str">
        <f>IF($I319="", "", IF(IFERROR(INDEX('Job Database'!$M$11:$M$3035, MATCH($I319, 'Job Database'!$X$11:$X$3035, 0)), "")="", "", IFERROR(INDEX('Job Database'!$M$11:$M$3035, MATCH($I319, 'Job Database'!$X$11:$X$3035, 0)), "")))</f>
        <v/>
      </c>
      <c r="F319" s="40"/>
      <c r="G319" s="88" t="str">
        <f t="shared" si="194"/>
        <v/>
      </c>
      <c r="H319" s="40"/>
      <c r="I319" s="24"/>
      <c r="J319" s="34"/>
      <c r="K319" s="106"/>
      <c r="L319" s="79"/>
      <c r="M319" s="34"/>
      <c r="N319" s="79"/>
      <c r="O319" s="31"/>
      <c r="P319" s="53"/>
      <c r="Q319" s="40"/>
      <c r="S319" s="41" t="str">
        <f t="shared" si="182"/>
        <v/>
      </c>
      <c r="T319" s="41" t="str">
        <f t="shared" si="183"/>
        <v/>
      </c>
      <c r="U319" s="41" t="str">
        <f t="shared" si="195"/>
        <v/>
      </c>
      <c r="W319" s="74" t="str">
        <f>IF('Job Database'!$X319="", "", 'Job Database'!$X319)</f>
        <v/>
      </c>
      <c r="Y319" s="41" t="str">
        <f>IF($W319="", "", IF(COUNTIF($I$11:$I$3035, $W319)&gt;0, "", MAX($Y$10:$Y318)+1))</f>
        <v/>
      </c>
      <c r="Z319" s="41">
        <v>309</v>
      </c>
      <c r="AA319" s="58" t="str">
        <f t="shared" si="196"/>
        <v/>
      </c>
      <c r="AC319" s="41" t="str">
        <f t="shared" si="184"/>
        <v/>
      </c>
      <c r="AE319" s="41" t="str">
        <f t="shared" si="197"/>
        <v/>
      </c>
      <c r="AJ319" s="154" t="str">
        <f t="shared" si="198"/>
        <v/>
      </c>
      <c r="AL319" s="120" t="str">
        <f t="shared" si="199"/>
        <v/>
      </c>
      <c r="AM319" s="104" t="str">
        <f t="shared" si="200"/>
        <v/>
      </c>
      <c r="AN319" s="104" t="str">
        <f t="shared" si="201"/>
        <v/>
      </c>
      <c r="AO319" s="104" t="str">
        <f t="shared" si="185"/>
        <v/>
      </c>
      <c r="AP319" s="104" t="str">
        <f t="shared" si="186"/>
        <v/>
      </c>
      <c r="AQ319" s="121" t="str">
        <f t="shared" si="202"/>
        <v/>
      </c>
      <c r="AS319" s="88" t="str">
        <f t="shared" si="187"/>
        <v/>
      </c>
      <c r="AT319" s="68" t="str">
        <f t="shared" si="203"/>
        <v/>
      </c>
      <c r="AU319" s="68" t="str">
        <f t="shared" si="204"/>
        <v/>
      </c>
      <c r="AV319" s="68" t="str">
        <f t="shared" si="205"/>
        <v/>
      </c>
      <c r="AW319" s="88" t="str">
        <f t="shared" si="188"/>
        <v/>
      </c>
      <c r="AZ319" s="88" t="str">
        <f t="shared" si="189"/>
        <v/>
      </c>
      <c r="BA319" s="68" t="str">
        <f t="shared" si="190"/>
        <v/>
      </c>
      <c r="BB319" s="68" t="str">
        <f t="shared" si="191"/>
        <v/>
      </c>
      <c r="BC319" s="68" t="str">
        <f t="shared" si="192"/>
        <v/>
      </c>
      <c r="BD319" s="69" t="str">
        <f t="shared" si="193"/>
        <v/>
      </c>
      <c r="BE319" s="69" t="str">
        <f t="shared" si="206"/>
        <v/>
      </c>
      <c r="BT319" s="138" t="str">
        <f t="shared" ca="1" si="207"/>
        <v/>
      </c>
      <c r="BU319" s="139" t="str">
        <f t="shared" ca="1" si="208"/>
        <v/>
      </c>
      <c r="BW319" s="138" t="str">
        <f t="shared" si="209"/>
        <v/>
      </c>
      <c r="BX319" s="104" t="str">
        <f t="shared" si="210"/>
        <v/>
      </c>
      <c r="BY319" s="139" t="str">
        <f t="shared" si="211"/>
        <v/>
      </c>
      <c r="CA319" s="138" t="str">
        <f t="shared" si="212"/>
        <v/>
      </c>
      <c r="CB319" s="104" t="str">
        <f t="shared" si="213"/>
        <v/>
      </c>
      <c r="CC319" s="139" t="str">
        <f t="shared" si="214"/>
        <v/>
      </c>
      <c r="CE319" s="162" t="str">
        <f t="shared" si="215"/>
        <v/>
      </c>
      <c r="CF319" s="163" t="str">
        <f t="shared" si="216"/>
        <v/>
      </c>
      <c r="CG319" s="164" t="str">
        <f t="shared" si="217"/>
        <v/>
      </c>
      <c r="CI319" s="162" t="str">
        <f t="shared" si="218"/>
        <v/>
      </c>
      <c r="CJ319" s="163" t="str">
        <f t="shared" si="221"/>
        <v/>
      </c>
      <c r="CK319" s="164" t="str">
        <f t="shared" si="222"/>
        <v/>
      </c>
      <c r="CM319" s="169" t="str">
        <f t="shared" si="219"/>
        <v/>
      </c>
      <c r="CN319" s="139" t="str">
        <f t="shared" si="220"/>
        <v/>
      </c>
      <c r="CP319" s="41" t="str">
        <f>IF($CM319="", "", COUNTIF($CM$11:$CM$3035, "&lt;"&amp;$CM319)+1+COUNTIF($CM$11:$CM319, $CM319)-1)</f>
        <v/>
      </c>
    </row>
    <row r="320" spans="1:94" x14ac:dyDescent="0.25">
      <c r="A320" s="40"/>
      <c r="B320" s="82" t="str">
        <f>IF($I320="", "", IFERROR(INDEX('Job Database'!$AE$11:$AE$3035, MATCH($I320, 'Job Database'!$X$11:$X$3035, 0)), ""))</f>
        <v/>
      </c>
      <c r="C320" s="69" t="str">
        <f>IF($I320="", "", IF(COUNTIF('Job Database'!$X$11:$X$3035, $I320)=0, $AC$5, $AC$4))</f>
        <v/>
      </c>
      <c r="D320" s="40"/>
      <c r="E320" s="85" t="str">
        <f>IF($I320="", "", IF(IFERROR(INDEX('Job Database'!$M$11:$M$3035, MATCH($I320, 'Job Database'!$X$11:$X$3035, 0)), "")="", "", IFERROR(INDEX('Job Database'!$M$11:$M$3035, MATCH($I320, 'Job Database'!$X$11:$X$3035, 0)), "")))</f>
        <v/>
      </c>
      <c r="F320" s="40"/>
      <c r="G320" s="88" t="str">
        <f t="shared" si="194"/>
        <v/>
      </c>
      <c r="H320" s="40"/>
      <c r="I320" s="24"/>
      <c r="J320" s="34"/>
      <c r="K320" s="106"/>
      <c r="L320" s="79"/>
      <c r="M320" s="34"/>
      <c r="N320" s="79"/>
      <c r="O320" s="31"/>
      <c r="P320" s="53"/>
      <c r="Q320" s="40"/>
      <c r="S320" s="41" t="str">
        <f t="shared" si="182"/>
        <v/>
      </c>
      <c r="T320" s="41" t="str">
        <f t="shared" si="183"/>
        <v/>
      </c>
      <c r="U320" s="41" t="str">
        <f t="shared" si="195"/>
        <v/>
      </c>
      <c r="W320" s="74" t="str">
        <f>IF('Job Database'!$X320="", "", 'Job Database'!$X320)</f>
        <v/>
      </c>
      <c r="Y320" s="41" t="str">
        <f>IF($W320="", "", IF(COUNTIF($I$11:$I$3035, $W320)&gt;0, "", MAX($Y$10:$Y319)+1))</f>
        <v/>
      </c>
      <c r="Z320" s="41">
        <v>310</v>
      </c>
      <c r="AA320" s="58" t="str">
        <f t="shared" si="196"/>
        <v/>
      </c>
      <c r="AC320" s="41" t="str">
        <f t="shared" si="184"/>
        <v/>
      </c>
      <c r="AE320" s="41" t="str">
        <f t="shared" si="197"/>
        <v/>
      </c>
      <c r="AJ320" s="154" t="str">
        <f t="shared" si="198"/>
        <v/>
      </c>
      <c r="AL320" s="120" t="str">
        <f t="shared" si="199"/>
        <v/>
      </c>
      <c r="AM320" s="104" t="str">
        <f t="shared" si="200"/>
        <v/>
      </c>
      <c r="AN320" s="104" t="str">
        <f t="shared" si="201"/>
        <v/>
      </c>
      <c r="AO320" s="104" t="str">
        <f t="shared" si="185"/>
        <v/>
      </c>
      <c r="AP320" s="104" t="str">
        <f t="shared" si="186"/>
        <v/>
      </c>
      <c r="AQ320" s="121" t="str">
        <f t="shared" si="202"/>
        <v/>
      </c>
      <c r="AS320" s="88" t="str">
        <f t="shared" si="187"/>
        <v/>
      </c>
      <c r="AT320" s="68" t="str">
        <f t="shared" si="203"/>
        <v/>
      </c>
      <c r="AU320" s="68" t="str">
        <f t="shared" si="204"/>
        <v/>
      </c>
      <c r="AV320" s="68" t="str">
        <f t="shared" si="205"/>
        <v/>
      </c>
      <c r="AW320" s="88" t="str">
        <f t="shared" si="188"/>
        <v/>
      </c>
      <c r="AZ320" s="88" t="str">
        <f t="shared" si="189"/>
        <v/>
      </c>
      <c r="BA320" s="68" t="str">
        <f t="shared" si="190"/>
        <v/>
      </c>
      <c r="BB320" s="68" t="str">
        <f t="shared" si="191"/>
        <v/>
      </c>
      <c r="BC320" s="68" t="str">
        <f t="shared" si="192"/>
        <v/>
      </c>
      <c r="BD320" s="69" t="str">
        <f t="shared" si="193"/>
        <v/>
      </c>
      <c r="BE320" s="69" t="str">
        <f t="shared" si="206"/>
        <v/>
      </c>
      <c r="BT320" s="138" t="str">
        <f t="shared" ca="1" si="207"/>
        <v/>
      </c>
      <c r="BU320" s="139" t="str">
        <f t="shared" ca="1" si="208"/>
        <v/>
      </c>
      <c r="BW320" s="138" t="str">
        <f t="shared" si="209"/>
        <v/>
      </c>
      <c r="BX320" s="104" t="str">
        <f t="shared" si="210"/>
        <v/>
      </c>
      <c r="BY320" s="139" t="str">
        <f t="shared" si="211"/>
        <v/>
      </c>
      <c r="CA320" s="138" t="str">
        <f t="shared" si="212"/>
        <v/>
      </c>
      <c r="CB320" s="104" t="str">
        <f t="shared" si="213"/>
        <v/>
      </c>
      <c r="CC320" s="139" t="str">
        <f t="shared" si="214"/>
        <v/>
      </c>
      <c r="CE320" s="162" t="str">
        <f t="shared" si="215"/>
        <v/>
      </c>
      <c r="CF320" s="163" t="str">
        <f t="shared" si="216"/>
        <v/>
      </c>
      <c r="CG320" s="164" t="str">
        <f t="shared" si="217"/>
        <v/>
      </c>
      <c r="CI320" s="162" t="str">
        <f t="shared" si="218"/>
        <v/>
      </c>
      <c r="CJ320" s="163" t="str">
        <f t="shared" si="221"/>
        <v/>
      </c>
      <c r="CK320" s="164" t="str">
        <f t="shared" si="222"/>
        <v/>
      </c>
      <c r="CM320" s="169" t="str">
        <f t="shared" si="219"/>
        <v/>
      </c>
      <c r="CN320" s="139" t="str">
        <f t="shared" si="220"/>
        <v/>
      </c>
      <c r="CP320" s="41" t="str">
        <f>IF($CM320="", "", COUNTIF($CM$11:$CM$3035, "&lt;"&amp;$CM320)+1+COUNTIF($CM$11:$CM320, $CM320)-1)</f>
        <v/>
      </c>
    </row>
    <row r="321" spans="1:94" x14ac:dyDescent="0.25">
      <c r="A321" s="40"/>
      <c r="B321" s="82" t="str">
        <f>IF($I321="", "", IFERROR(INDEX('Job Database'!$AE$11:$AE$3035, MATCH($I321, 'Job Database'!$X$11:$X$3035, 0)), ""))</f>
        <v/>
      </c>
      <c r="C321" s="69" t="str">
        <f>IF($I321="", "", IF(COUNTIF('Job Database'!$X$11:$X$3035, $I321)=0, $AC$5, $AC$4))</f>
        <v/>
      </c>
      <c r="D321" s="40"/>
      <c r="E321" s="85" t="str">
        <f>IF($I321="", "", IF(IFERROR(INDEX('Job Database'!$M$11:$M$3035, MATCH($I321, 'Job Database'!$X$11:$X$3035, 0)), "")="", "", IFERROR(INDEX('Job Database'!$M$11:$M$3035, MATCH($I321, 'Job Database'!$X$11:$X$3035, 0)), "")))</f>
        <v/>
      </c>
      <c r="F321" s="40"/>
      <c r="G321" s="88" t="str">
        <f t="shared" si="194"/>
        <v/>
      </c>
      <c r="H321" s="40"/>
      <c r="I321" s="24"/>
      <c r="J321" s="34"/>
      <c r="K321" s="106"/>
      <c r="L321" s="79"/>
      <c r="M321" s="34"/>
      <c r="N321" s="79"/>
      <c r="O321" s="31"/>
      <c r="P321" s="53"/>
      <c r="Q321" s="40"/>
      <c r="S321" s="41" t="str">
        <f t="shared" si="182"/>
        <v/>
      </c>
      <c r="T321" s="41" t="str">
        <f t="shared" si="183"/>
        <v/>
      </c>
      <c r="U321" s="41" t="str">
        <f t="shared" si="195"/>
        <v/>
      </c>
      <c r="W321" s="74" t="str">
        <f>IF('Job Database'!$X321="", "", 'Job Database'!$X321)</f>
        <v/>
      </c>
      <c r="Y321" s="41" t="str">
        <f>IF($W321="", "", IF(COUNTIF($I$11:$I$3035, $W321)&gt;0, "", MAX($Y$10:$Y320)+1))</f>
        <v/>
      </c>
      <c r="Z321" s="41">
        <v>311</v>
      </c>
      <c r="AA321" s="58" t="str">
        <f t="shared" si="196"/>
        <v/>
      </c>
      <c r="AC321" s="41" t="str">
        <f t="shared" si="184"/>
        <v/>
      </c>
      <c r="AE321" s="41" t="str">
        <f t="shared" si="197"/>
        <v/>
      </c>
      <c r="AJ321" s="154" t="str">
        <f t="shared" si="198"/>
        <v/>
      </c>
      <c r="AL321" s="120" t="str">
        <f t="shared" si="199"/>
        <v/>
      </c>
      <c r="AM321" s="104" t="str">
        <f t="shared" si="200"/>
        <v/>
      </c>
      <c r="AN321" s="104" t="str">
        <f t="shared" si="201"/>
        <v/>
      </c>
      <c r="AO321" s="104" t="str">
        <f t="shared" si="185"/>
        <v/>
      </c>
      <c r="AP321" s="104" t="str">
        <f t="shared" si="186"/>
        <v/>
      </c>
      <c r="AQ321" s="121" t="str">
        <f t="shared" si="202"/>
        <v/>
      </c>
      <c r="AS321" s="88" t="str">
        <f t="shared" si="187"/>
        <v/>
      </c>
      <c r="AT321" s="68" t="str">
        <f t="shared" si="203"/>
        <v/>
      </c>
      <c r="AU321" s="68" t="str">
        <f t="shared" si="204"/>
        <v/>
      </c>
      <c r="AV321" s="68" t="str">
        <f t="shared" si="205"/>
        <v/>
      </c>
      <c r="AW321" s="88" t="str">
        <f t="shared" si="188"/>
        <v/>
      </c>
      <c r="AZ321" s="88" t="str">
        <f t="shared" si="189"/>
        <v/>
      </c>
      <c r="BA321" s="68" t="str">
        <f t="shared" si="190"/>
        <v/>
      </c>
      <c r="BB321" s="68" t="str">
        <f t="shared" si="191"/>
        <v/>
      </c>
      <c r="BC321" s="68" t="str">
        <f t="shared" si="192"/>
        <v/>
      </c>
      <c r="BD321" s="69" t="str">
        <f t="shared" si="193"/>
        <v/>
      </c>
      <c r="BE321" s="69" t="str">
        <f t="shared" si="206"/>
        <v/>
      </c>
      <c r="BT321" s="138" t="str">
        <f t="shared" ca="1" si="207"/>
        <v/>
      </c>
      <c r="BU321" s="139" t="str">
        <f t="shared" ca="1" si="208"/>
        <v/>
      </c>
      <c r="BW321" s="138" t="str">
        <f t="shared" si="209"/>
        <v/>
      </c>
      <c r="BX321" s="104" t="str">
        <f t="shared" si="210"/>
        <v/>
      </c>
      <c r="BY321" s="139" t="str">
        <f t="shared" si="211"/>
        <v/>
      </c>
      <c r="CA321" s="138" t="str">
        <f t="shared" si="212"/>
        <v/>
      </c>
      <c r="CB321" s="104" t="str">
        <f t="shared" si="213"/>
        <v/>
      </c>
      <c r="CC321" s="139" t="str">
        <f t="shared" si="214"/>
        <v/>
      </c>
      <c r="CE321" s="162" t="str">
        <f t="shared" si="215"/>
        <v/>
      </c>
      <c r="CF321" s="163" t="str">
        <f t="shared" si="216"/>
        <v/>
      </c>
      <c r="CG321" s="164" t="str">
        <f t="shared" si="217"/>
        <v/>
      </c>
      <c r="CI321" s="162" t="str">
        <f t="shared" si="218"/>
        <v/>
      </c>
      <c r="CJ321" s="163" t="str">
        <f t="shared" si="221"/>
        <v/>
      </c>
      <c r="CK321" s="164" t="str">
        <f t="shared" si="222"/>
        <v/>
      </c>
      <c r="CM321" s="169" t="str">
        <f t="shared" si="219"/>
        <v/>
      </c>
      <c r="CN321" s="139" t="str">
        <f t="shared" si="220"/>
        <v/>
      </c>
      <c r="CP321" s="41" t="str">
        <f>IF($CM321="", "", COUNTIF($CM$11:$CM$3035, "&lt;"&amp;$CM321)+1+COUNTIF($CM$11:$CM321, $CM321)-1)</f>
        <v/>
      </c>
    </row>
    <row r="322" spans="1:94" x14ac:dyDescent="0.25">
      <c r="A322" s="40"/>
      <c r="B322" s="82" t="str">
        <f>IF($I322="", "", IFERROR(INDEX('Job Database'!$AE$11:$AE$3035, MATCH($I322, 'Job Database'!$X$11:$X$3035, 0)), ""))</f>
        <v/>
      </c>
      <c r="C322" s="69" t="str">
        <f>IF($I322="", "", IF(COUNTIF('Job Database'!$X$11:$X$3035, $I322)=0, $AC$5, $AC$4))</f>
        <v/>
      </c>
      <c r="D322" s="40"/>
      <c r="E322" s="85" t="str">
        <f>IF($I322="", "", IF(IFERROR(INDEX('Job Database'!$M$11:$M$3035, MATCH($I322, 'Job Database'!$X$11:$X$3035, 0)), "")="", "", IFERROR(INDEX('Job Database'!$M$11:$M$3035, MATCH($I322, 'Job Database'!$X$11:$X$3035, 0)), "")))</f>
        <v/>
      </c>
      <c r="F322" s="40"/>
      <c r="G322" s="88" t="str">
        <f t="shared" si="194"/>
        <v/>
      </c>
      <c r="H322" s="40"/>
      <c r="I322" s="24"/>
      <c r="J322" s="34"/>
      <c r="K322" s="106"/>
      <c r="L322" s="79"/>
      <c r="M322" s="34"/>
      <c r="N322" s="79"/>
      <c r="O322" s="31"/>
      <c r="P322" s="53"/>
      <c r="Q322" s="40"/>
      <c r="S322" s="41" t="str">
        <f t="shared" si="182"/>
        <v/>
      </c>
      <c r="T322" s="41" t="str">
        <f t="shared" si="183"/>
        <v/>
      </c>
      <c r="U322" s="41" t="str">
        <f t="shared" si="195"/>
        <v/>
      </c>
      <c r="W322" s="74" t="str">
        <f>IF('Job Database'!$X322="", "", 'Job Database'!$X322)</f>
        <v/>
      </c>
      <c r="Y322" s="41" t="str">
        <f>IF($W322="", "", IF(COUNTIF($I$11:$I$3035, $W322)&gt;0, "", MAX($Y$10:$Y321)+1))</f>
        <v/>
      </c>
      <c r="Z322" s="41">
        <v>312</v>
      </c>
      <c r="AA322" s="58" t="str">
        <f t="shared" si="196"/>
        <v/>
      </c>
      <c r="AC322" s="41" t="str">
        <f t="shared" si="184"/>
        <v/>
      </c>
      <c r="AE322" s="41" t="str">
        <f t="shared" si="197"/>
        <v/>
      </c>
      <c r="AJ322" s="154" t="str">
        <f t="shared" si="198"/>
        <v/>
      </c>
      <c r="AL322" s="120" t="str">
        <f t="shared" si="199"/>
        <v/>
      </c>
      <c r="AM322" s="104" t="str">
        <f t="shared" si="200"/>
        <v/>
      </c>
      <c r="AN322" s="104" t="str">
        <f t="shared" si="201"/>
        <v/>
      </c>
      <c r="AO322" s="104" t="str">
        <f t="shared" si="185"/>
        <v/>
      </c>
      <c r="AP322" s="104" t="str">
        <f t="shared" si="186"/>
        <v/>
      </c>
      <c r="AQ322" s="121" t="str">
        <f t="shared" si="202"/>
        <v/>
      </c>
      <c r="AS322" s="88" t="str">
        <f t="shared" si="187"/>
        <v/>
      </c>
      <c r="AT322" s="68" t="str">
        <f t="shared" si="203"/>
        <v/>
      </c>
      <c r="AU322" s="68" t="str">
        <f t="shared" si="204"/>
        <v/>
      </c>
      <c r="AV322" s="68" t="str">
        <f t="shared" si="205"/>
        <v/>
      </c>
      <c r="AW322" s="88" t="str">
        <f t="shared" si="188"/>
        <v/>
      </c>
      <c r="AZ322" s="88" t="str">
        <f t="shared" si="189"/>
        <v/>
      </c>
      <c r="BA322" s="68" t="str">
        <f t="shared" si="190"/>
        <v/>
      </c>
      <c r="BB322" s="68" t="str">
        <f t="shared" si="191"/>
        <v/>
      </c>
      <c r="BC322" s="68" t="str">
        <f t="shared" si="192"/>
        <v/>
      </c>
      <c r="BD322" s="69" t="str">
        <f t="shared" si="193"/>
        <v/>
      </c>
      <c r="BE322" s="69" t="str">
        <f t="shared" si="206"/>
        <v/>
      </c>
      <c r="BT322" s="138" t="str">
        <f t="shared" ca="1" si="207"/>
        <v/>
      </c>
      <c r="BU322" s="139" t="str">
        <f t="shared" ca="1" si="208"/>
        <v/>
      </c>
      <c r="BW322" s="138" t="str">
        <f t="shared" si="209"/>
        <v/>
      </c>
      <c r="BX322" s="104" t="str">
        <f t="shared" si="210"/>
        <v/>
      </c>
      <c r="BY322" s="139" t="str">
        <f t="shared" si="211"/>
        <v/>
      </c>
      <c r="CA322" s="138" t="str">
        <f t="shared" si="212"/>
        <v/>
      </c>
      <c r="CB322" s="104" t="str">
        <f t="shared" si="213"/>
        <v/>
      </c>
      <c r="CC322" s="139" t="str">
        <f t="shared" si="214"/>
        <v/>
      </c>
      <c r="CE322" s="162" t="str">
        <f t="shared" si="215"/>
        <v/>
      </c>
      <c r="CF322" s="163" t="str">
        <f t="shared" si="216"/>
        <v/>
      </c>
      <c r="CG322" s="164" t="str">
        <f t="shared" si="217"/>
        <v/>
      </c>
      <c r="CI322" s="162" t="str">
        <f t="shared" si="218"/>
        <v/>
      </c>
      <c r="CJ322" s="163" t="str">
        <f t="shared" si="221"/>
        <v/>
      </c>
      <c r="CK322" s="164" t="str">
        <f t="shared" si="222"/>
        <v/>
      </c>
      <c r="CM322" s="169" t="str">
        <f t="shared" si="219"/>
        <v/>
      </c>
      <c r="CN322" s="139" t="str">
        <f t="shared" si="220"/>
        <v/>
      </c>
      <c r="CP322" s="41" t="str">
        <f>IF($CM322="", "", COUNTIF($CM$11:$CM$3035, "&lt;"&amp;$CM322)+1+COUNTIF($CM$11:$CM322, $CM322)-1)</f>
        <v/>
      </c>
    </row>
    <row r="323" spans="1:94" x14ac:dyDescent="0.25">
      <c r="A323" s="40"/>
      <c r="B323" s="82" t="str">
        <f>IF($I323="", "", IFERROR(INDEX('Job Database'!$AE$11:$AE$3035, MATCH($I323, 'Job Database'!$X$11:$X$3035, 0)), ""))</f>
        <v/>
      </c>
      <c r="C323" s="69" t="str">
        <f>IF($I323="", "", IF(COUNTIF('Job Database'!$X$11:$X$3035, $I323)=0, $AC$5, $AC$4))</f>
        <v/>
      </c>
      <c r="D323" s="40"/>
      <c r="E323" s="85" t="str">
        <f>IF($I323="", "", IF(IFERROR(INDEX('Job Database'!$M$11:$M$3035, MATCH($I323, 'Job Database'!$X$11:$X$3035, 0)), "")="", "", IFERROR(INDEX('Job Database'!$M$11:$M$3035, MATCH($I323, 'Job Database'!$X$11:$X$3035, 0)), "")))</f>
        <v/>
      </c>
      <c r="F323" s="40"/>
      <c r="G323" s="88" t="str">
        <f t="shared" si="194"/>
        <v/>
      </c>
      <c r="H323" s="40"/>
      <c r="I323" s="24"/>
      <c r="J323" s="34"/>
      <c r="K323" s="106"/>
      <c r="L323" s="79"/>
      <c r="M323" s="34"/>
      <c r="N323" s="79"/>
      <c r="O323" s="31"/>
      <c r="P323" s="53"/>
      <c r="Q323" s="40"/>
      <c r="S323" s="41" t="str">
        <f t="shared" si="182"/>
        <v/>
      </c>
      <c r="T323" s="41" t="str">
        <f t="shared" si="183"/>
        <v/>
      </c>
      <c r="U323" s="41" t="str">
        <f t="shared" si="195"/>
        <v/>
      </c>
      <c r="W323" s="74" t="str">
        <f>IF('Job Database'!$X323="", "", 'Job Database'!$X323)</f>
        <v/>
      </c>
      <c r="Y323" s="41" t="str">
        <f>IF($W323="", "", IF(COUNTIF($I$11:$I$3035, $W323)&gt;0, "", MAX($Y$10:$Y322)+1))</f>
        <v/>
      </c>
      <c r="Z323" s="41">
        <v>313</v>
      </c>
      <c r="AA323" s="58" t="str">
        <f t="shared" si="196"/>
        <v/>
      </c>
      <c r="AC323" s="41" t="str">
        <f t="shared" si="184"/>
        <v/>
      </c>
      <c r="AE323" s="41" t="str">
        <f t="shared" si="197"/>
        <v/>
      </c>
      <c r="AJ323" s="154" t="str">
        <f t="shared" si="198"/>
        <v/>
      </c>
      <c r="AL323" s="120" t="str">
        <f t="shared" si="199"/>
        <v/>
      </c>
      <c r="AM323" s="104" t="str">
        <f t="shared" si="200"/>
        <v/>
      </c>
      <c r="AN323" s="104" t="str">
        <f t="shared" si="201"/>
        <v/>
      </c>
      <c r="AO323" s="104" t="str">
        <f t="shared" si="185"/>
        <v/>
      </c>
      <c r="AP323" s="104" t="str">
        <f t="shared" si="186"/>
        <v/>
      </c>
      <c r="AQ323" s="121" t="str">
        <f t="shared" si="202"/>
        <v/>
      </c>
      <c r="AS323" s="88" t="str">
        <f t="shared" si="187"/>
        <v/>
      </c>
      <c r="AT323" s="68" t="str">
        <f t="shared" si="203"/>
        <v/>
      </c>
      <c r="AU323" s="68" t="str">
        <f t="shared" si="204"/>
        <v/>
      </c>
      <c r="AV323" s="68" t="str">
        <f t="shared" si="205"/>
        <v/>
      </c>
      <c r="AW323" s="88" t="str">
        <f t="shared" si="188"/>
        <v/>
      </c>
      <c r="AZ323" s="88" t="str">
        <f t="shared" si="189"/>
        <v/>
      </c>
      <c r="BA323" s="68" t="str">
        <f t="shared" si="190"/>
        <v/>
      </c>
      <c r="BB323" s="68" t="str">
        <f t="shared" si="191"/>
        <v/>
      </c>
      <c r="BC323" s="68" t="str">
        <f t="shared" si="192"/>
        <v/>
      </c>
      <c r="BD323" s="69" t="str">
        <f t="shared" si="193"/>
        <v/>
      </c>
      <c r="BE323" s="69" t="str">
        <f t="shared" si="206"/>
        <v/>
      </c>
      <c r="BT323" s="138" t="str">
        <f t="shared" ca="1" si="207"/>
        <v/>
      </c>
      <c r="BU323" s="139" t="str">
        <f t="shared" ca="1" si="208"/>
        <v/>
      </c>
      <c r="BW323" s="138" t="str">
        <f t="shared" si="209"/>
        <v/>
      </c>
      <c r="BX323" s="104" t="str">
        <f t="shared" si="210"/>
        <v/>
      </c>
      <c r="BY323" s="139" t="str">
        <f t="shared" si="211"/>
        <v/>
      </c>
      <c r="CA323" s="138" t="str">
        <f t="shared" si="212"/>
        <v/>
      </c>
      <c r="CB323" s="104" t="str">
        <f t="shared" si="213"/>
        <v/>
      </c>
      <c r="CC323" s="139" t="str">
        <f t="shared" si="214"/>
        <v/>
      </c>
      <c r="CE323" s="162" t="str">
        <f t="shared" si="215"/>
        <v/>
      </c>
      <c r="CF323" s="163" t="str">
        <f t="shared" si="216"/>
        <v/>
      </c>
      <c r="CG323" s="164" t="str">
        <f t="shared" si="217"/>
        <v/>
      </c>
      <c r="CI323" s="162" t="str">
        <f t="shared" si="218"/>
        <v/>
      </c>
      <c r="CJ323" s="163" t="str">
        <f t="shared" si="221"/>
        <v/>
      </c>
      <c r="CK323" s="164" t="str">
        <f t="shared" si="222"/>
        <v/>
      </c>
      <c r="CM323" s="169" t="str">
        <f t="shared" si="219"/>
        <v/>
      </c>
      <c r="CN323" s="139" t="str">
        <f t="shared" si="220"/>
        <v/>
      </c>
      <c r="CP323" s="41" t="str">
        <f>IF($CM323="", "", COUNTIF($CM$11:$CM$3035, "&lt;"&amp;$CM323)+1+COUNTIF($CM$11:$CM323, $CM323)-1)</f>
        <v/>
      </c>
    </row>
    <row r="324" spans="1:94" x14ac:dyDescent="0.25">
      <c r="A324" s="40"/>
      <c r="B324" s="82" t="str">
        <f>IF($I324="", "", IFERROR(INDEX('Job Database'!$AE$11:$AE$3035, MATCH($I324, 'Job Database'!$X$11:$X$3035, 0)), ""))</f>
        <v/>
      </c>
      <c r="C324" s="69" t="str">
        <f>IF($I324="", "", IF(COUNTIF('Job Database'!$X$11:$X$3035, $I324)=0, $AC$5, $AC$4))</f>
        <v/>
      </c>
      <c r="D324" s="40"/>
      <c r="E324" s="85" t="str">
        <f>IF($I324="", "", IF(IFERROR(INDEX('Job Database'!$M$11:$M$3035, MATCH($I324, 'Job Database'!$X$11:$X$3035, 0)), "")="", "", IFERROR(INDEX('Job Database'!$M$11:$M$3035, MATCH($I324, 'Job Database'!$X$11:$X$3035, 0)), "")))</f>
        <v/>
      </c>
      <c r="F324" s="40"/>
      <c r="G324" s="88" t="str">
        <f t="shared" si="194"/>
        <v/>
      </c>
      <c r="H324" s="40"/>
      <c r="I324" s="24"/>
      <c r="J324" s="34"/>
      <c r="K324" s="106"/>
      <c r="L324" s="79"/>
      <c r="M324" s="34"/>
      <c r="N324" s="79"/>
      <c r="O324" s="31"/>
      <c r="P324" s="53"/>
      <c r="Q324" s="40"/>
      <c r="S324" s="41" t="str">
        <f t="shared" si="182"/>
        <v/>
      </c>
      <c r="T324" s="41" t="str">
        <f t="shared" si="183"/>
        <v/>
      </c>
      <c r="U324" s="41" t="str">
        <f t="shared" si="195"/>
        <v/>
      </c>
      <c r="W324" s="74" t="str">
        <f>IF('Job Database'!$X324="", "", 'Job Database'!$X324)</f>
        <v/>
      </c>
      <c r="Y324" s="41" t="str">
        <f>IF($W324="", "", IF(COUNTIF($I$11:$I$3035, $W324)&gt;0, "", MAX($Y$10:$Y323)+1))</f>
        <v/>
      </c>
      <c r="Z324" s="41">
        <v>314</v>
      </c>
      <c r="AA324" s="58" t="str">
        <f t="shared" si="196"/>
        <v/>
      </c>
      <c r="AC324" s="41" t="str">
        <f t="shared" si="184"/>
        <v/>
      </c>
      <c r="AE324" s="41" t="str">
        <f t="shared" si="197"/>
        <v/>
      </c>
      <c r="AJ324" s="154" t="str">
        <f t="shared" si="198"/>
        <v/>
      </c>
      <c r="AL324" s="120" t="str">
        <f t="shared" si="199"/>
        <v/>
      </c>
      <c r="AM324" s="104" t="str">
        <f t="shared" si="200"/>
        <v/>
      </c>
      <c r="AN324" s="104" t="str">
        <f t="shared" si="201"/>
        <v/>
      </c>
      <c r="AO324" s="104" t="str">
        <f t="shared" si="185"/>
        <v/>
      </c>
      <c r="AP324" s="104" t="str">
        <f t="shared" si="186"/>
        <v/>
      </c>
      <c r="AQ324" s="121" t="str">
        <f t="shared" si="202"/>
        <v/>
      </c>
      <c r="AS324" s="88" t="str">
        <f t="shared" si="187"/>
        <v/>
      </c>
      <c r="AT324" s="68" t="str">
        <f t="shared" si="203"/>
        <v/>
      </c>
      <c r="AU324" s="68" t="str">
        <f t="shared" si="204"/>
        <v/>
      </c>
      <c r="AV324" s="68" t="str">
        <f t="shared" si="205"/>
        <v/>
      </c>
      <c r="AW324" s="88" t="str">
        <f t="shared" si="188"/>
        <v/>
      </c>
      <c r="AZ324" s="88" t="str">
        <f t="shared" si="189"/>
        <v/>
      </c>
      <c r="BA324" s="68" t="str">
        <f t="shared" si="190"/>
        <v/>
      </c>
      <c r="BB324" s="68" t="str">
        <f t="shared" si="191"/>
        <v/>
      </c>
      <c r="BC324" s="68" t="str">
        <f t="shared" si="192"/>
        <v/>
      </c>
      <c r="BD324" s="69" t="str">
        <f t="shared" si="193"/>
        <v/>
      </c>
      <c r="BE324" s="69" t="str">
        <f t="shared" si="206"/>
        <v/>
      </c>
      <c r="BT324" s="138" t="str">
        <f t="shared" ca="1" si="207"/>
        <v/>
      </c>
      <c r="BU324" s="139" t="str">
        <f t="shared" ca="1" si="208"/>
        <v/>
      </c>
      <c r="BW324" s="138" t="str">
        <f t="shared" si="209"/>
        <v/>
      </c>
      <c r="BX324" s="104" t="str">
        <f t="shared" si="210"/>
        <v/>
      </c>
      <c r="BY324" s="139" t="str">
        <f t="shared" si="211"/>
        <v/>
      </c>
      <c r="CA324" s="138" t="str">
        <f t="shared" si="212"/>
        <v/>
      </c>
      <c r="CB324" s="104" t="str">
        <f t="shared" si="213"/>
        <v/>
      </c>
      <c r="CC324" s="139" t="str">
        <f t="shared" si="214"/>
        <v/>
      </c>
      <c r="CE324" s="162" t="str">
        <f t="shared" si="215"/>
        <v/>
      </c>
      <c r="CF324" s="163" t="str">
        <f t="shared" si="216"/>
        <v/>
      </c>
      <c r="CG324" s="164" t="str">
        <f t="shared" si="217"/>
        <v/>
      </c>
      <c r="CI324" s="162" t="str">
        <f t="shared" si="218"/>
        <v/>
      </c>
      <c r="CJ324" s="163" t="str">
        <f t="shared" si="221"/>
        <v/>
      </c>
      <c r="CK324" s="164" t="str">
        <f t="shared" si="222"/>
        <v/>
      </c>
      <c r="CM324" s="169" t="str">
        <f t="shared" si="219"/>
        <v/>
      </c>
      <c r="CN324" s="139" t="str">
        <f t="shared" si="220"/>
        <v/>
      </c>
      <c r="CP324" s="41" t="str">
        <f>IF($CM324="", "", COUNTIF($CM$11:$CM$3035, "&lt;"&amp;$CM324)+1+COUNTIF($CM$11:$CM324, $CM324)-1)</f>
        <v/>
      </c>
    </row>
    <row r="325" spans="1:94" x14ac:dyDescent="0.25">
      <c r="A325" s="40"/>
      <c r="B325" s="82" t="str">
        <f>IF($I325="", "", IFERROR(INDEX('Job Database'!$AE$11:$AE$3035, MATCH($I325, 'Job Database'!$X$11:$X$3035, 0)), ""))</f>
        <v/>
      </c>
      <c r="C325" s="69" t="str">
        <f>IF($I325="", "", IF(COUNTIF('Job Database'!$X$11:$X$3035, $I325)=0, $AC$5, $AC$4))</f>
        <v/>
      </c>
      <c r="D325" s="40"/>
      <c r="E325" s="85" t="str">
        <f>IF($I325="", "", IF(IFERROR(INDEX('Job Database'!$M$11:$M$3035, MATCH($I325, 'Job Database'!$X$11:$X$3035, 0)), "")="", "", IFERROR(INDEX('Job Database'!$M$11:$M$3035, MATCH($I325, 'Job Database'!$X$11:$X$3035, 0)), "")))</f>
        <v/>
      </c>
      <c r="F325" s="40"/>
      <c r="G325" s="88" t="str">
        <f t="shared" si="194"/>
        <v/>
      </c>
      <c r="H325" s="40"/>
      <c r="I325" s="24"/>
      <c r="J325" s="34"/>
      <c r="K325" s="106"/>
      <c r="L325" s="79"/>
      <c r="M325" s="34"/>
      <c r="N325" s="79"/>
      <c r="O325" s="31"/>
      <c r="P325" s="53"/>
      <c r="Q325" s="40"/>
      <c r="S325" s="41" t="str">
        <f t="shared" si="182"/>
        <v/>
      </c>
      <c r="T325" s="41" t="str">
        <f t="shared" si="183"/>
        <v/>
      </c>
      <c r="U325" s="41" t="str">
        <f t="shared" si="195"/>
        <v/>
      </c>
      <c r="W325" s="74" t="str">
        <f>IF('Job Database'!$X325="", "", 'Job Database'!$X325)</f>
        <v/>
      </c>
      <c r="Y325" s="41" t="str">
        <f>IF($W325="", "", IF(COUNTIF($I$11:$I$3035, $W325)&gt;0, "", MAX($Y$10:$Y324)+1))</f>
        <v/>
      </c>
      <c r="Z325" s="41">
        <v>315</v>
      </c>
      <c r="AA325" s="58" t="str">
        <f t="shared" si="196"/>
        <v/>
      </c>
      <c r="AC325" s="41" t="str">
        <f t="shared" si="184"/>
        <v/>
      </c>
      <c r="AE325" s="41" t="str">
        <f t="shared" si="197"/>
        <v/>
      </c>
      <c r="AJ325" s="154" t="str">
        <f t="shared" si="198"/>
        <v/>
      </c>
      <c r="AL325" s="120" t="str">
        <f t="shared" si="199"/>
        <v/>
      </c>
      <c r="AM325" s="104" t="str">
        <f t="shared" si="200"/>
        <v/>
      </c>
      <c r="AN325" s="104" t="str">
        <f t="shared" si="201"/>
        <v/>
      </c>
      <c r="AO325" s="104" t="str">
        <f t="shared" si="185"/>
        <v/>
      </c>
      <c r="AP325" s="104" t="str">
        <f t="shared" si="186"/>
        <v/>
      </c>
      <c r="AQ325" s="121" t="str">
        <f t="shared" si="202"/>
        <v/>
      </c>
      <c r="AS325" s="88" t="str">
        <f t="shared" si="187"/>
        <v/>
      </c>
      <c r="AT325" s="68" t="str">
        <f t="shared" si="203"/>
        <v/>
      </c>
      <c r="AU325" s="68" t="str">
        <f t="shared" si="204"/>
        <v/>
      </c>
      <c r="AV325" s="68" t="str">
        <f t="shared" si="205"/>
        <v/>
      </c>
      <c r="AW325" s="88" t="str">
        <f t="shared" si="188"/>
        <v/>
      </c>
      <c r="AZ325" s="88" t="str">
        <f t="shared" si="189"/>
        <v/>
      </c>
      <c r="BA325" s="68" t="str">
        <f t="shared" si="190"/>
        <v/>
      </c>
      <c r="BB325" s="68" t="str">
        <f t="shared" si="191"/>
        <v/>
      </c>
      <c r="BC325" s="68" t="str">
        <f t="shared" si="192"/>
        <v/>
      </c>
      <c r="BD325" s="69" t="str">
        <f t="shared" si="193"/>
        <v/>
      </c>
      <c r="BE325" s="69" t="str">
        <f t="shared" si="206"/>
        <v/>
      </c>
      <c r="BT325" s="138" t="str">
        <f t="shared" ca="1" si="207"/>
        <v/>
      </c>
      <c r="BU325" s="139" t="str">
        <f t="shared" ca="1" si="208"/>
        <v/>
      </c>
      <c r="BW325" s="138" t="str">
        <f t="shared" si="209"/>
        <v/>
      </c>
      <c r="BX325" s="104" t="str">
        <f t="shared" si="210"/>
        <v/>
      </c>
      <c r="BY325" s="139" t="str">
        <f t="shared" si="211"/>
        <v/>
      </c>
      <c r="CA325" s="138" t="str">
        <f t="shared" si="212"/>
        <v/>
      </c>
      <c r="CB325" s="104" t="str">
        <f t="shared" si="213"/>
        <v/>
      </c>
      <c r="CC325" s="139" t="str">
        <f t="shared" si="214"/>
        <v/>
      </c>
      <c r="CE325" s="162" t="str">
        <f t="shared" si="215"/>
        <v/>
      </c>
      <c r="CF325" s="163" t="str">
        <f t="shared" si="216"/>
        <v/>
      </c>
      <c r="CG325" s="164" t="str">
        <f t="shared" si="217"/>
        <v/>
      </c>
      <c r="CI325" s="162" t="str">
        <f t="shared" si="218"/>
        <v/>
      </c>
      <c r="CJ325" s="163" t="str">
        <f t="shared" si="221"/>
        <v/>
      </c>
      <c r="CK325" s="164" t="str">
        <f t="shared" si="222"/>
        <v/>
      </c>
      <c r="CM325" s="169" t="str">
        <f t="shared" si="219"/>
        <v/>
      </c>
      <c r="CN325" s="139" t="str">
        <f t="shared" si="220"/>
        <v/>
      </c>
      <c r="CP325" s="41" t="str">
        <f>IF($CM325="", "", COUNTIF($CM$11:$CM$3035, "&lt;"&amp;$CM325)+1+COUNTIF($CM$11:$CM325, $CM325)-1)</f>
        <v/>
      </c>
    </row>
    <row r="326" spans="1:94" x14ac:dyDescent="0.25">
      <c r="A326" s="40"/>
      <c r="B326" s="82" t="str">
        <f>IF($I326="", "", IFERROR(INDEX('Job Database'!$AE$11:$AE$3035, MATCH($I326, 'Job Database'!$X$11:$X$3035, 0)), ""))</f>
        <v/>
      </c>
      <c r="C326" s="69" t="str">
        <f>IF($I326="", "", IF(COUNTIF('Job Database'!$X$11:$X$3035, $I326)=0, $AC$5, $AC$4))</f>
        <v/>
      </c>
      <c r="D326" s="40"/>
      <c r="E326" s="85" t="str">
        <f>IF($I326="", "", IF(IFERROR(INDEX('Job Database'!$M$11:$M$3035, MATCH($I326, 'Job Database'!$X$11:$X$3035, 0)), "")="", "", IFERROR(INDEX('Job Database'!$M$11:$M$3035, MATCH($I326, 'Job Database'!$X$11:$X$3035, 0)), "")))</f>
        <v/>
      </c>
      <c r="F326" s="40"/>
      <c r="G326" s="88" t="str">
        <f t="shared" si="194"/>
        <v/>
      </c>
      <c r="H326" s="40"/>
      <c r="I326" s="24"/>
      <c r="J326" s="34"/>
      <c r="K326" s="106"/>
      <c r="L326" s="79"/>
      <c r="M326" s="34"/>
      <c r="N326" s="79"/>
      <c r="O326" s="31"/>
      <c r="P326" s="53"/>
      <c r="Q326" s="40"/>
      <c r="S326" s="41" t="str">
        <f t="shared" si="182"/>
        <v/>
      </c>
      <c r="T326" s="41" t="str">
        <f t="shared" si="183"/>
        <v/>
      </c>
      <c r="U326" s="41" t="str">
        <f t="shared" si="195"/>
        <v/>
      </c>
      <c r="W326" s="74" t="str">
        <f>IF('Job Database'!$X326="", "", 'Job Database'!$X326)</f>
        <v/>
      </c>
      <c r="Y326" s="41" t="str">
        <f>IF($W326="", "", IF(COUNTIF($I$11:$I$3035, $W326)&gt;0, "", MAX($Y$10:$Y325)+1))</f>
        <v/>
      </c>
      <c r="Z326" s="41">
        <v>316</v>
      </c>
      <c r="AA326" s="58" t="str">
        <f t="shared" si="196"/>
        <v/>
      </c>
      <c r="AC326" s="41" t="str">
        <f t="shared" si="184"/>
        <v/>
      </c>
      <c r="AE326" s="41" t="str">
        <f t="shared" si="197"/>
        <v/>
      </c>
      <c r="AJ326" s="154" t="str">
        <f t="shared" si="198"/>
        <v/>
      </c>
      <c r="AL326" s="120" t="str">
        <f t="shared" si="199"/>
        <v/>
      </c>
      <c r="AM326" s="104" t="str">
        <f t="shared" si="200"/>
        <v/>
      </c>
      <c r="AN326" s="104" t="str">
        <f t="shared" si="201"/>
        <v/>
      </c>
      <c r="AO326" s="104" t="str">
        <f t="shared" si="185"/>
        <v/>
      </c>
      <c r="AP326" s="104" t="str">
        <f t="shared" si="186"/>
        <v/>
      </c>
      <c r="AQ326" s="121" t="str">
        <f t="shared" si="202"/>
        <v/>
      </c>
      <c r="AS326" s="88" t="str">
        <f t="shared" si="187"/>
        <v/>
      </c>
      <c r="AT326" s="68" t="str">
        <f t="shared" si="203"/>
        <v/>
      </c>
      <c r="AU326" s="68" t="str">
        <f t="shared" si="204"/>
        <v/>
      </c>
      <c r="AV326" s="68" t="str">
        <f t="shared" si="205"/>
        <v/>
      </c>
      <c r="AW326" s="88" t="str">
        <f t="shared" si="188"/>
        <v/>
      </c>
      <c r="AZ326" s="88" t="str">
        <f t="shared" si="189"/>
        <v/>
      </c>
      <c r="BA326" s="68" t="str">
        <f t="shared" si="190"/>
        <v/>
      </c>
      <c r="BB326" s="68" t="str">
        <f t="shared" si="191"/>
        <v/>
      </c>
      <c r="BC326" s="68" t="str">
        <f t="shared" si="192"/>
        <v/>
      </c>
      <c r="BD326" s="69" t="str">
        <f t="shared" si="193"/>
        <v/>
      </c>
      <c r="BE326" s="69" t="str">
        <f t="shared" si="206"/>
        <v/>
      </c>
      <c r="BT326" s="138" t="str">
        <f t="shared" ca="1" si="207"/>
        <v/>
      </c>
      <c r="BU326" s="139" t="str">
        <f t="shared" ca="1" si="208"/>
        <v/>
      </c>
      <c r="BW326" s="138" t="str">
        <f t="shared" si="209"/>
        <v/>
      </c>
      <c r="BX326" s="104" t="str">
        <f t="shared" si="210"/>
        <v/>
      </c>
      <c r="BY326" s="139" t="str">
        <f t="shared" si="211"/>
        <v/>
      </c>
      <c r="CA326" s="138" t="str">
        <f t="shared" si="212"/>
        <v/>
      </c>
      <c r="CB326" s="104" t="str">
        <f t="shared" si="213"/>
        <v/>
      </c>
      <c r="CC326" s="139" t="str">
        <f t="shared" si="214"/>
        <v/>
      </c>
      <c r="CE326" s="162" t="str">
        <f t="shared" si="215"/>
        <v/>
      </c>
      <c r="CF326" s="163" t="str">
        <f t="shared" si="216"/>
        <v/>
      </c>
      <c r="CG326" s="164" t="str">
        <f t="shared" si="217"/>
        <v/>
      </c>
      <c r="CI326" s="162" t="str">
        <f t="shared" si="218"/>
        <v/>
      </c>
      <c r="CJ326" s="163" t="str">
        <f t="shared" si="221"/>
        <v/>
      </c>
      <c r="CK326" s="164" t="str">
        <f t="shared" si="222"/>
        <v/>
      </c>
      <c r="CM326" s="169" t="str">
        <f t="shared" si="219"/>
        <v/>
      </c>
      <c r="CN326" s="139" t="str">
        <f t="shared" si="220"/>
        <v/>
      </c>
      <c r="CP326" s="41" t="str">
        <f>IF($CM326="", "", COUNTIF($CM$11:$CM$3035, "&lt;"&amp;$CM326)+1+COUNTIF($CM$11:$CM326, $CM326)-1)</f>
        <v/>
      </c>
    </row>
    <row r="327" spans="1:94" x14ac:dyDescent="0.25">
      <c r="A327" s="40"/>
      <c r="B327" s="82" t="str">
        <f>IF($I327="", "", IFERROR(INDEX('Job Database'!$AE$11:$AE$3035, MATCH($I327, 'Job Database'!$X$11:$X$3035, 0)), ""))</f>
        <v/>
      </c>
      <c r="C327" s="69" t="str">
        <f>IF($I327="", "", IF(COUNTIF('Job Database'!$X$11:$X$3035, $I327)=0, $AC$5, $AC$4))</f>
        <v/>
      </c>
      <c r="D327" s="40"/>
      <c r="E327" s="85" t="str">
        <f>IF($I327="", "", IF(IFERROR(INDEX('Job Database'!$M$11:$M$3035, MATCH($I327, 'Job Database'!$X$11:$X$3035, 0)), "")="", "", IFERROR(INDEX('Job Database'!$M$11:$M$3035, MATCH($I327, 'Job Database'!$X$11:$X$3035, 0)), "")))</f>
        <v/>
      </c>
      <c r="F327" s="40"/>
      <c r="G327" s="88" t="str">
        <f t="shared" si="194"/>
        <v/>
      </c>
      <c r="H327" s="40"/>
      <c r="I327" s="24"/>
      <c r="J327" s="34"/>
      <c r="K327" s="106"/>
      <c r="L327" s="79"/>
      <c r="M327" s="34"/>
      <c r="N327" s="79"/>
      <c r="O327" s="31"/>
      <c r="P327" s="53"/>
      <c r="Q327" s="40"/>
      <c r="S327" s="41" t="str">
        <f t="shared" si="182"/>
        <v/>
      </c>
      <c r="T327" s="41" t="str">
        <f t="shared" si="183"/>
        <v/>
      </c>
      <c r="U327" s="41" t="str">
        <f t="shared" si="195"/>
        <v/>
      </c>
      <c r="W327" s="74" t="str">
        <f>IF('Job Database'!$X327="", "", 'Job Database'!$X327)</f>
        <v/>
      </c>
      <c r="Y327" s="41" t="str">
        <f>IF($W327="", "", IF(COUNTIF($I$11:$I$3035, $W327)&gt;0, "", MAX($Y$10:$Y326)+1))</f>
        <v/>
      </c>
      <c r="Z327" s="41">
        <v>317</v>
      </c>
      <c r="AA327" s="58" t="str">
        <f t="shared" si="196"/>
        <v/>
      </c>
      <c r="AC327" s="41" t="str">
        <f t="shared" si="184"/>
        <v/>
      </c>
      <c r="AE327" s="41" t="str">
        <f t="shared" si="197"/>
        <v/>
      </c>
      <c r="AJ327" s="154" t="str">
        <f t="shared" si="198"/>
        <v/>
      </c>
      <c r="AL327" s="120" t="str">
        <f t="shared" si="199"/>
        <v/>
      </c>
      <c r="AM327" s="104" t="str">
        <f t="shared" si="200"/>
        <v/>
      </c>
      <c r="AN327" s="104" t="str">
        <f t="shared" si="201"/>
        <v/>
      </c>
      <c r="AO327" s="104" t="str">
        <f t="shared" si="185"/>
        <v/>
      </c>
      <c r="AP327" s="104" t="str">
        <f t="shared" si="186"/>
        <v/>
      </c>
      <c r="AQ327" s="121" t="str">
        <f t="shared" si="202"/>
        <v/>
      </c>
      <c r="AS327" s="88" t="str">
        <f t="shared" si="187"/>
        <v/>
      </c>
      <c r="AT327" s="68" t="str">
        <f t="shared" si="203"/>
        <v/>
      </c>
      <c r="AU327" s="68" t="str">
        <f t="shared" si="204"/>
        <v/>
      </c>
      <c r="AV327" s="68" t="str">
        <f t="shared" si="205"/>
        <v/>
      </c>
      <c r="AW327" s="88" t="str">
        <f t="shared" si="188"/>
        <v/>
      </c>
      <c r="AZ327" s="88" t="str">
        <f t="shared" si="189"/>
        <v/>
      </c>
      <c r="BA327" s="68" t="str">
        <f t="shared" si="190"/>
        <v/>
      </c>
      <c r="BB327" s="68" t="str">
        <f t="shared" si="191"/>
        <v/>
      </c>
      <c r="BC327" s="68" t="str">
        <f t="shared" si="192"/>
        <v/>
      </c>
      <c r="BD327" s="69" t="str">
        <f t="shared" si="193"/>
        <v/>
      </c>
      <c r="BE327" s="69" t="str">
        <f t="shared" si="206"/>
        <v/>
      </c>
      <c r="BT327" s="138" t="str">
        <f t="shared" ca="1" si="207"/>
        <v/>
      </c>
      <c r="BU327" s="139" t="str">
        <f t="shared" ca="1" si="208"/>
        <v/>
      </c>
      <c r="BW327" s="138" t="str">
        <f t="shared" si="209"/>
        <v/>
      </c>
      <c r="BX327" s="104" t="str">
        <f t="shared" si="210"/>
        <v/>
      </c>
      <c r="BY327" s="139" t="str">
        <f t="shared" si="211"/>
        <v/>
      </c>
      <c r="CA327" s="138" t="str">
        <f t="shared" si="212"/>
        <v/>
      </c>
      <c r="CB327" s="104" t="str">
        <f t="shared" si="213"/>
        <v/>
      </c>
      <c r="CC327" s="139" t="str">
        <f t="shared" si="214"/>
        <v/>
      </c>
      <c r="CE327" s="162" t="str">
        <f t="shared" si="215"/>
        <v/>
      </c>
      <c r="CF327" s="163" t="str">
        <f t="shared" si="216"/>
        <v/>
      </c>
      <c r="CG327" s="164" t="str">
        <f t="shared" si="217"/>
        <v/>
      </c>
      <c r="CI327" s="162" t="str">
        <f t="shared" si="218"/>
        <v/>
      </c>
      <c r="CJ327" s="163" t="str">
        <f t="shared" si="221"/>
        <v/>
      </c>
      <c r="CK327" s="164" t="str">
        <f t="shared" si="222"/>
        <v/>
      </c>
      <c r="CM327" s="169" t="str">
        <f t="shared" si="219"/>
        <v/>
      </c>
      <c r="CN327" s="139" t="str">
        <f t="shared" si="220"/>
        <v/>
      </c>
      <c r="CP327" s="41" t="str">
        <f>IF($CM327="", "", COUNTIF($CM$11:$CM$3035, "&lt;"&amp;$CM327)+1+COUNTIF($CM$11:$CM327, $CM327)-1)</f>
        <v/>
      </c>
    </row>
    <row r="328" spans="1:94" x14ac:dyDescent="0.25">
      <c r="A328" s="40"/>
      <c r="B328" s="82" t="str">
        <f>IF($I328="", "", IFERROR(INDEX('Job Database'!$AE$11:$AE$3035, MATCH($I328, 'Job Database'!$X$11:$X$3035, 0)), ""))</f>
        <v/>
      </c>
      <c r="C328" s="69" t="str">
        <f>IF($I328="", "", IF(COUNTIF('Job Database'!$X$11:$X$3035, $I328)=0, $AC$5, $AC$4))</f>
        <v/>
      </c>
      <c r="D328" s="40"/>
      <c r="E328" s="85" t="str">
        <f>IF($I328="", "", IF(IFERROR(INDEX('Job Database'!$M$11:$M$3035, MATCH($I328, 'Job Database'!$X$11:$X$3035, 0)), "")="", "", IFERROR(INDEX('Job Database'!$M$11:$M$3035, MATCH($I328, 'Job Database'!$X$11:$X$3035, 0)), "")))</f>
        <v/>
      </c>
      <c r="F328" s="40"/>
      <c r="G328" s="88" t="str">
        <f t="shared" si="194"/>
        <v/>
      </c>
      <c r="H328" s="40"/>
      <c r="I328" s="24"/>
      <c r="J328" s="34"/>
      <c r="K328" s="106"/>
      <c r="L328" s="79"/>
      <c r="M328" s="34"/>
      <c r="N328" s="79"/>
      <c r="O328" s="31"/>
      <c r="P328" s="53"/>
      <c r="Q328" s="40"/>
      <c r="S328" s="41" t="str">
        <f t="shared" si="182"/>
        <v/>
      </c>
      <c r="T328" s="41" t="str">
        <f t="shared" si="183"/>
        <v/>
      </c>
      <c r="U328" s="41" t="str">
        <f t="shared" si="195"/>
        <v/>
      </c>
      <c r="W328" s="74" t="str">
        <f>IF('Job Database'!$X328="", "", 'Job Database'!$X328)</f>
        <v/>
      </c>
      <c r="Y328" s="41" t="str">
        <f>IF($W328="", "", IF(COUNTIF($I$11:$I$3035, $W328)&gt;0, "", MAX($Y$10:$Y327)+1))</f>
        <v/>
      </c>
      <c r="Z328" s="41">
        <v>318</v>
      </c>
      <c r="AA328" s="58" t="str">
        <f t="shared" si="196"/>
        <v/>
      </c>
      <c r="AC328" s="41" t="str">
        <f t="shared" si="184"/>
        <v/>
      </c>
      <c r="AE328" s="41" t="str">
        <f t="shared" si="197"/>
        <v/>
      </c>
      <c r="AJ328" s="154" t="str">
        <f t="shared" si="198"/>
        <v/>
      </c>
      <c r="AL328" s="120" t="str">
        <f t="shared" si="199"/>
        <v/>
      </c>
      <c r="AM328" s="104" t="str">
        <f t="shared" si="200"/>
        <v/>
      </c>
      <c r="AN328" s="104" t="str">
        <f t="shared" si="201"/>
        <v/>
      </c>
      <c r="AO328" s="104" t="str">
        <f t="shared" si="185"/>
        <v/>
      </c>
      <c r="AP328" s="104" t="str">
        <f t="shared" si="186"/>
        <v/>
      </c>
      <c r="AQ328" s="121" t="str">
        <f t="shared" si="202"/>
        <v/>
      </c>
      <c r="AS328" s="88" t="str">
        <f t="shared" si="187"/>
        <v/>
      </c>
      <c r="AT328" s="68" t="str">
        <f t="shared" si="203"/>
        <v/>
      </c>
      <c r="AU328" s="68" t="str">
        <f t="shared" si="204"/>
        <v/>
      </c>
      <c r="AV328" s="68" t="str">
        <f t="shared" si="205"/>
        <v/>
      </c>
      <c r="AW328" s="88" t="str">
        <f t="shared" si="188"/>
        <v/>
      </c>
      <c r="AZ328" s="88" t="str">
        <f t="shared" si="189"/>
        <v/>
      </c>
      <c r="BA328" s="68" t="str">
        <f t="shared" si="190"/>
        <v/>
      </c>
      <c r="BB328" s="68" t="str">
        <f t="shared" si="191"/>
        <v/>
      </c>
      <c r="BC328" s="68" t="str">
        <f t="shared" si="192"/>
        <v/>
      </c>
      <c r="BD328" s="69" t="str">
        <f t="shared" si="193"/>
        <v/>
      </c>
      <c r="BE328" s="69" t="str">
        <f t="shared" si="206"/>
        <v/>
      </c>
      <c r="BT328" s="138" t="str">
        <f t="shared" ca="1" si="207"/>
        <v/>
      </c>
      <c r="BU328" s="139" t="str">
        <f t="shared" ca="1" si="208"/>
        <v/>
      </c>
      <c r="BW328" s="138" t="str">
        <f t="shared" si="209"/>
        <v/>
      </c>
      <c r="BX328" s="104" t="str">
        <f t="shared" si="210"/>
        <v/>
      </c>
      <c r="BY328" s="139" t="str">
        <f t="shared" si="211"/>
        <v/>
      </c>
      <c r="CA328" s="138" t="str">
        <f t="shared" si="212"/>
        <v/>
      </c>
      <c r="CB328" s="104" t="str">
        <f t="shared" si="213"/>
        <v/>
      </c>
      <c r="CC328" s="139" t="str">
        <f t="shared" si="214"/>
        <v/>
      </c>
      <c r="CE328" s="162" t="str">
        <f t="shared" si="215"/>
        <v/>
      </c>
      <c r="CF328" s="163" t="str">
        <f t="shared" si="216"/>
        <v/>
      </c>
      <c r="CG328" s="164" t="str">
        <f t="shared" si="217"/>
        <v/>
      </c>
      <c r="CI328" s="162" t="str">
        <f t="shared" si="218"/>
        <v/>
      </c>
      <c r="CJ328" s="163" t="str">
        <f t="shared" si="221"/>
        <v/>
      </c>
      <c r="CK328" s="164" t="str">
        <f t="shared" si="222"/>
        <v/>
      </c>
      <c r="CM328" s="169" t="str">
        <f t="shared" si="219"/>
        <v/>
      </c>
      <c r="CN328" s="139" t="str">
        <f t="shared" si="220"/>
        <v/>
      </c>
      <c r="CP328" s="41" t="str">
        <f>IF($CM328="", "", COUNTIF($CM$11:$CM$3035, "&lt;"&amp;$CM328)+1+COUNTIF($CM$11:$CM328, $CM328)-1)</f>
        <v/>
      </c>
    </row>
    <row r="329" spans="1:94" x14ac:dyDescent="0.25">
      <c r="A329" s="40"/>
      <c r="B329" s="82" t="str">
        <f>IF($I329="", "", IFERROR(INDEX('Job Database'!$AE$11:$AE$3035, MATCH($I329, 'Job Database'!$X$11:$X$3035, 0)), ""))</f>
        <v/>
      </c>
      <c r="C329" s="69" t="str">
        <f>IF($I329="", "", IF(COUNTIF('Job Database'!$X$11:$X$3035, $I329)=0, $AC$5, $AC$4))</f>
        <v/>
      </c>
      <c r="D329" s="40"/>
      <c r="E329" s="85" t="str">
        <f>IF($I329="", "", IF(IFERROR(INDEX('Job Database'!$M$11:$M$3035, MATCH($I329, 'Job Database'!$X$11:$X$3035, 0)), "")="", "", IFERROR(INDEX('Job Database'!$M$11:$M$3035, MATCH($I329, 'Job Database'!$X$11:$X$3035, 0)), "")))</f>
        <v/>
      </c>
      <c r="F329" s="40"/>
      <c r="G329" s="88" t="str">
        <f t="shared" si="194"/>
        <v/>
      </c>
      <c r="H329" s="40"/>
      <c r="I329" s="24"/>
      <c r="J329" s="34"/>
      <c r="K329" s="106"/>
      <c r="L329" s="79"/>
      <c r="M329" s="34"/>
      <c r="N329" s="79"/>
      <c r="O329" s="31"/>
      <c r="P329" s="53"/>
      <c r="Q329" s="40"/>
      <c r="S329" s="41" t="str">
        <f t="shared" si="182"/>
        <v/>
      </c>
      <c r="T329" s="41" t="str">
        <f t="shared" si="183"/>
        <v/>
      </c>
      <c r="U329" s="41" t="str">
        <f t="shared" si="195"/>
        <v/>
      </c>
      <c r="W329" s="74" t="str">
        <f>IF('Job Database'!$X329="", "", 'Job Database'!$X329)</f>
        <v/>
      </c>
      <c r="Y329" s="41" t="str">
        <f>IF($W329="", "", IF(COUNTIF($I$11:$I$3035, $W329)&gt;0, "", MAX($Y$10:$Y328)+1))</f>
        <v/>
      </c>
      <c r="Z329" s="41">
        <v>319</v>
      </c>
      <c r="AA329" s="58" t="str">
        <f t="shared" si="196"/>
        <v/>
      </c>
      <c r="AC329" s="41" t="str">
        <f t="shared" si="184"/>
        <v/>
      </c>
      <c r="AE329" s="41" t="str">
        <f t="shared" si="197"/>
        <v/>
      </c>
      <c r="AJ329" s="154" t="str">
        <f t="shared" si="198"/>
        <v/>
      </c>
      <c r="AL329" s="120" t="str">
        <f t="shared" si="199"/>
        <v/>
      </c>
      <c r="AM329" s="104" t="str">
        <f t="shared" si="200"/>
        <v/>
      </c>
      <c r="AN329" s="104" t="str">
        <f t="shared" si="201"/>
        <v/>
      </c>
      <c r="AO329" s="104" t="str">
        <f t="shared" si="185"/>
        <v/>
      </c>
      <c r="AP329" s="104" t="str">
        <f t="shared" si="186"/>
        <v/>
      </c>
      <c r="AQ329" s="121" t="str">
        <f t="shared" si="202"/>
        <v/>
      </c>
      <c r="AS329" s="88" t="str">
        <f t="shared" si="187"/>
        <v/>
      </c>
      <c r="AT329" s="68" t="str">
        <f t="shared" si="203"/>
        <v/>
      </c>
      <c r="AU329" s="68" t="str">
        <f t="shared" si="204"/>
        <v/>
      </c>
      <c r="AV329" s="68" t="str">
        <f t="shared" si="205"/>
        <v/>
      </c>
      <c r="AW329" s="88" t="str">
        <f t="shared" si="188"/>
        <v/>
      </c>
      <c r="AZ329" s="88" t="str">
        <f t="shared" si="189"/>
        <v/>
      </c>
      <c r="BA329" s="68" t="str">
        <f t="shared" si="190"/>
        <v/>
      </c>
      <c r="BB329" s="68" t="str">
        <f t="shared" si="191"/>
        <v/>
      </c>
      <c r="BC329" s="68" t="str">
        <f t="shared" si="192"/>
        <v/>
      </c>
      <c r="BD329" s="69" t="str">
        <f t="shared" si="193"/>
        <v/>
      </c>
      <c r="BE329" s="69" t="str">
        <f t="shared" si="206"/>
        <v/>
      </c>
      <c r="BT329" s="138" t="str">
        <f t="shared" ca="1" si="207"/>
        <v/>
      </c>
      <c r="BU329" s="139" t="str">
        <f t="shared" ca="1" si="208"/>
        <v/>
      </c>
      <c r="BW329" s="138" t="str">
        <f t="shared" si="209"/>
        <v/>
      </c>
      <c r="BX329" s="104" t="str">
        <f t="shared" si="210"/>
        <v/>
      </c>
      <c r="BY329" s="139" t="str">
        <f t="shared" si="211"/>
        <v/>
      </c>
      <c r="CA329" s="138" t="str">
        <f t="shared" si="212"/>
        <v/>
      </c>
      <c r="CB329" s="104" t="str">
        <f t="shared" si="213"/>
        <v/>
      </c>
      <c r="CC329" s="139" t="str">
        <f t="shared" si="214"/>
        <v/>
      </c>
      <c r="CE329" s="162" t="str">
        <f t="shared" si="215"/>
        <v/>
      </c>
      <c r="CF329" s="163" t="str">
        <f t="shared" si="216"/>
        <v/>
      </c>
      <c r="CG329" s="164" t="str">
        <f t="shared" si="217"/>
        <v/>
      </c>
      <c r="CI329" s="162" t="str">
        <f t="shared" si="218"/>
        <v/>
      </c>
      <c r="CJ329" s="163" t="str">
        <f t="shared" si="221"/>
        <v/>
      </c>
      <c r="CK329" s="164" t="str">
        <f t="shared" si="222"/>
        <v/>
      </c>
      <c r="CM329" s="169" t="str">
        <f t="shared" si="219"/>
        <v/>
      </c>
      <c r="CN329" s="139" t="str">
        <f t="shared" si="220"/>
        <v/>
      </c>
      <c r="CP329" s="41" t="str">
        <f>IF($CM329="", "", COUNTIF($CM$11:$CM$3035, "&lt;"&amp;$CM329)+1+COUNTIF($CM$11:$CM329, $CM329)-1)</f>
        <v/>
      </c>
    </row>
    <row r="330" spans="1:94" x14ac:dyDescent="0.25">
      <c r="A330" s="40"/>
      <c r="B330" s="82" t="str">
        <f>IF($I330="", "", IFERROR(INDEX('Job Database'!$AE$11:$AE$3035, MATCH($I330, 'Job Database'!$X$11:$X$3035, 0)), ""))</f>
        <v/>
      </c>
      <c r="C330" s="69" t="str">
        <f>IF($I330="", "", IF(COUNTIF('Job Database'!$X$11:$X$3035, $I330)=0, $AC$5, $AC$4))</f>
        <v/>
      </c>
      <c r="D330" s="40"/>
      <c r="E330" s="85" t="str">
        <f>IF($I330="", "", IF(IFERROR(INDEX('Job Database'!$M$11:$M$3035, MATCH($I330, 'Job Database'!$X$11:$X$3035, 0)), "")="", "", IFERROR(INDEX('Job Database'!$M$11:$M$3035, MATCH($I330, 'Job Database'!$X$11:$X$3035, 0)), "")))</f>
        <v/>
      </c>
      <c r="F330" s="40"/>
      <c r="G330" s="88" t="str">
        <f t="shared" si="194"/>
        <v/>
      </c>
      <c r="H330" s="40"/>
      <c r="I330" s="24"/>
      <c r="J330" s="34"/>
      <c r="K330" s="106"/>
      <c r="L330" s="79"/>
      <c r="M330" s="34"/>
      <c r="N330" s="79"/>
      <c r="O330" s="31"/>
      <c r="P330" s="53"/>
      <c r="Q330" s="40"/>
      <c r="S330" s="41" t="str">
        <f t="shared" si="182"/>
        <v/>
      </c>
      <c r="T330" s="41" t="str">
        <f t="shared" si="183"/>
        <v/>
      </c>
      <c r="U330" s="41" t="str">
        <f t="shared" si="195"/>
        <v/>
      </c>
      <c r="W330" s="74" t="str">
        <f>IF('Job Database'!$X330="", "", 'Job Database'!$X330)</f>
        <v/>
      </c>
      <c r="Y330" s="41" t="str">
        <f>IF($W330="", "", IF(COUNTIF($I$11:$I$3035, $W330)&gt;0, "", MAX($Y$10:$Y329)+1))</f>
        <v/>
      </c>
      <c r="Z330" s="41">
        <v>320</v>
      </c>
      <c r="AA330" s="58" t="str">
        <f t="shared" si="196"/>
        <v/>
      </c>
      <c r="AC330" s="41" t="str">
        <f t="shared" si="184"/>
        <v/>
      </c>
      <c r="AE330" s="41" t="str">
        <f t="shared" si="197"/>
        <v/>
      </c>
      <c r="AJ330" s="154" t="str">
        <f t="shared" si="198"/>
        <v/>
      </c>
      <c r="AL330" s="120" t="str">
        <f t="shared" si="199"/>
        <v/>
      </c>
      <c r="AM330" s="104" t="str">
        <f t="shared" si="200"/>
        <v/>
      </c>
      <c r="AN330" s="104" t="str">
        <f t="shared" si="201"/>
        <v/>
      </c>
      <c r="AO330" s="104" t="str">
        <f t="shared" si="185"/>
        <v/>
      </c>
      <c r="AP330" s="104" t="str">
        <f t="shared" si="186"/>
        <v/>
      </c>
      <c r="AQ330" s="121" t="str">
        <f t="shared" si="202"/>
        <v/>
      </c>
      <c r="AS330" s="88" t="str">
        <f t="shared" si="187"/>
        <v/>
      </c>
      <c r="AT330" s="68" t="str">
        <f t="shared" si="203"/>
        <v/>
      </c>
      <c r="AU330" s="68" t="str">
        <f t="shared" si="204"/>
        <v/>
      </c>
      <c r="AV330" s="68" t="str">
        <f t="shared" si="205"/>
        <v/>
      </c>
      <c r="AW330" s="88" t="str">
        <f t="shared" si="188"/>
        <v/>
      </c>
      <c r="AZ330" s="88" t="str">
        <f t="shared" si="189"/>
        <v/>
      </c>
      <c r="BA330" s="68" t="str">
        <f t="shared" si="190"/>
        <v/>
      </c>
      <c r="BB330" s="68" t="str">
        <f t="shared" si="191"/>
        <v/>
      </c>
      <c r="BC330" s="68" t="str">
        <f t="shared" si="192"/>
        <v/>
      </c>
      <c r="BD330" s="69" t="str">
        <f t="shared" si="193"/>
        <v/>
      </c>
      <c r="BE330" s="69" t="str">
        <f t="shared" si="206"/>
        <v/>
      </c>
      <c r="BT330" s="138" t="str">
        <f t="shared" ca="1" si="207"/>
        <v/>
      </c>
      <c r="BU330" s="139" t="str">
        <f t="shared" ca="1" si="208"/>
        <v/>
      </c>
      <c r="BW330" s="138" t="str">
        <f t="shared" si="209"/>
        <v/>
      </c>
      <c r="BX330" s="104" t="str">
        <f t="shared" si="210"/>
        <v/>
      </c>
      <c r="BY330" s="139" t="str">
        <f t="shared" si="211"/>
        <v/>
      </c>
      <c r="CA330" s="138" t="str">
        <f t="shared" si="212"/>
        <v/>
      </c>
      <c r="CB330" s="104" t="str">
        <f t="shared" si="213"/>
        <v/>
      </c>
      <c r="CC330" s="139" t="str">
        <f t="shared" si="214"/>
        <v/>
      </c>
      <c r="CE330" s="162" t="str">
        <f t="shared" si="215"/>
        <v/>
      </c>
      <c r="CF330" s="163" t="str">
        <f t="shared" si="216"/>
        <v/>
      </c>
      <c r="CG330" s="164" t="str">
        <f t="shared" si="217"/>
        <v/>
      </c>
      <c r="CI330" s="162" t="str">
        <f t="shared" si="218"/>
        <v/>
      </c>
      <c r="CJ330" s="163" t="str">
        <f t="shared" si="221"/>
        <v/>
      </c>
      <c r="CK330" s="164" t="str">
        <f t="shared" si="222"/>
        <v/>
      </c>
      <c r="CM330" s="169" t="str">
        <f t="shared" si="219"/>
        <v/>
      </c>
      <c r="CN330" s="139" t="str">
        <f t="shared" si="220"/>
        <v/>
      </c>
      <c r="CP330" s="41" t="str">
        <f>IF($CM330="", "", COUNTIF($CM$11:$CM$3035, "&lt;"&amp;$CM330)+1+COUNTIF($CM$11:$CM330, $CM330)-1)</f>
        <v/>
      </c>
    </row>
    <row r="331" spans="1:94" x14ac:dyDescent="0.25">
      <c r="A331" s="40"/>
      <c r="B331" s="82" t="str">
        <f>IF($I331="", "", IFERROR(INDEX('Job Database'!$AE$11:$AE$3035, MATCH($I331, 'Job Database'!$X$11:$X$3035, 0)), ""))</f>
        <v/>
      </c>
      <c r="C331" s="69" t="str">
        <f>IF($I331="", "", IF(COUNTIF('Job Database'!$X$11:$X$3035, $I331)=0, $AC$5, $AC$4))</f>
        <v/>
      </c>
      <c r="D331" s="40"/>
      <c r="E331" s="85" t="str">
        <f>IF($I331="", "", IF(IFERROR(INDEX('Job Database'!$M$11:$M$3035, MATCH($I331, 'Job Database'!$X$11:$X$3035, 0)), "")="", "", IFERROR(INDEX('Job Database'!$M$11:$M$3035, MATCH($I331, 'Job Database'!$X$11:$X$3035, 0)), "")))</f>
        <v/>
      </c>
      <c r="F331" s="40"/>
      <c r="G331" s="88" t="str">
        <f t="shared" si="194"/>
        <v/>
      </c>
      <c r="H331" s="40"/>
      <c r="I331" s="24"/>
      <c r="J331" s="34"/>
      <c r="K331" s="106"/>
      <c r="L331" s="79"/>
      <c r="M331" s="34"/>
      <c r="N331" s="79"/>
      <c r="O331" s="31"/>
      <c r="P331" s="53"/>
      <c r="Q331" s="40"/>
      <c r="S331" s="41" t="str">
        <f t="shared" ref="S331:S394" si="223">IF($K331="", "", IF($AG$5&lt;=$K331, "X", ""))</f>
        <v/>
      </c>
      <c r="T331" s="41" t="str">
        <f t="shared" ref="T331:T394" si="224">IF($K331="", "", IF($AG$5&gt;$K331, "X", ""))</f>
        <v/>
      </c>
      <c r="U331" s="41" t="str">
        <f t="shared" si="195"/>
        <v/>
      </c>
      <c r="W331" s="74" t="str">
        <f>IF('Job Database'!$X331="", "", 'Job Database'!$X331)</f>
        <v/>
      </c>
      <c r="Y331" s="41" t="str">
        <f>IF($W331="", "", IF(COUNTIF($I$11:$I$3035, $W331)&gt;0, "", MAX($Y$10:$Y330)+1))</f>
        <v/>
      </c>
      <c r="Z331" s="41">
        <v>321</v>
      </c>
      <c r="AA331" s="58" t="str">
        <f t="shared" si="196"/>
        <v/>
      </c>
      <c r="AC331" s="41" t="str">
        <f t="shared" ref="AC331:AC394" si="225">IF($I331="", "", IF(COUNTIF($W$11:$W$3035, $I331)=0, "X", ""))</f>
        <v/>
      </c>
      <c r="AE331" s="41" t="str">
        <f t="shared" si="197"/>
        <v/>
      </c>
      <c r="AJ331" s="154" t="str">
        <f t="shared" si="198"/>
        <v/>
      </c>
      <c r="AL331" s="120" t="str">
        <f t="shared" si="199"/>
        <v/>
      </c>
      <c r="AM331" s="104" t="str">
        <f t="shared" si="200"/>
        <v/>
      </c>
      <c r="AN331" s="104" t="str">
        <f t="shared" si="201"/>
        <v/>
      </c>
      <c r="AO331" s="104" t="str">
        <f t="shared" ref="AO331:AO394" si="226">IF(COUNTIF($AZ331:$BE331, $AZ$5)&gt;0, "X", "")</f>
        <v/>
      </c>
      <c r="AP331" s="104" t="str">
        <f t="shared" ref="AP331:AP394" si="227">IF(COUNTIF($AZ331:$BE331, $AZ$4)&gt;0, "X", "")</f>
        <v/>
      </c>
      <c r="AQ331" s="121" t="str">
        <f t="shared" si="202"/>
        <v/>
      </c>
      <c r="AS331" s="88" t="str">
        <f t="shared" ref="AS331:AS394" si="228">IF(OR(NOT(J331=""), E331="", NOT($O331=""), NOT($P331="")), "", NETWORKDAYS(E331, $AG$5, $BJ$34:$BJ$57))</f>
        <v/>
      </c>
      <c r="AT331" s="68" t="str">
        <f t="shared" si="203"/>
        <v/>
      </c>
      <c r="AU331" s="68" t="str">
        <f t="shared" si="204"/>
        <v/>
      </c>
      <c r="AV331" s="68" t="str">
        <f t="shared" si="205"/>
        <v/>
      </c>
      <c r="AW331" s="88" t="str">
        <f t="shared" ref="AW331:AW394" si="229">IF(OR(NOT(O331=""), N331="", NOT($O331=""), NOT($P331="")), "", NETWORKDAYS(N331, $AG$5, $BJ$34:$BJ$57))</f>
        <v/>
      </c>
      <c r="AZ331" s="88" t="str">
        <f t="shared" ref="AZ331:AZ394" si="230">IF(OR(AS331="", $U331="X"), "", IF(AS331&gt;=AS$7, $AZ$4, IF(AS331&gt;=AS$9, $AZ$5, "")))</f>
        <v/>
      </c>
      <c r="BA331" s="68" t="str">
        <f t="shared" ref="BA331:BA394" si="231">IF(OR(AT331="", $U331="X"), "", IF(AT331&gt;=AT$7, $AZ$4, IF(AT331&gt;=AT$9, $AZ$5, "")))</f>
        <v/>
      </c>
      <c r="BB331" s="68" t="str">
        <f t="shared" ref="BB331:BB394" si="232">IF(OR(AU331="", $U331="X"), "", IF(AU331&gt;=AU$7, $AZ$4, IF(AU331&gt;=AU$9, $AZ$5, "")))</f>
        <v/>
      </c>
      <c r="BC331" s="68" t="str">
        <f t="shared" ref="BC331:BC394" si="233">IF(OR(AV331="", $U331="X"), "", IF(AV331&gt;=AV$7, $AZ$4, IF(AV331&gt;=AV$9, $AZ$5, "")))</f>
        <v/>
      </c>
      <c r="BD331" s="69" t="str">
        <f t="shared" ref="BD331:BD394" si="234">IF(OR(AW331="", $U331="X"), "", IF(AW331&gt;=AW$7, $AZ$4, IF(AW331&gt;=AW$9, $AZ$5, "")))</f>
        <v/>
      </c>
      <c r="BE331" s="69" t="str">
        <f t="shared" si="206"/>
        <v/>
      </c>
      <c r="BT331" s="138" t="str">
        <f t="shared" ca="1" si="207"/>
        <v/>
      </c>
      <c r="BU331" s="139" t="str">
        <f t="shared" ca="1" si="208"/>
        <v/>
      </c>
      <c r="BW331" s="138" t="str">
        <f t="shared" si="209"/>
        <v/>
      </c>
      <c r="BX331" s="104" t="str">
        <f t="shared" si="210"/>
        <v/>
      </c>
      <c r="BY331" s="139" t="str">
        <f t="shared" si="211"/>
        <v/>
      </c>
      <c r="CA331" s="138" t="str">
        <f t="shared" si="212"/>
        <v/>
      </c>
      <c r="CB331" s="104" t="str">
        <f t="shared" si="213"/>
        <v/>
      </c>
      <c r="CC331" s="139" t="str">
        <f t="shared" si="214"/>
        <v/>
      </c>
      <c r="CE331" s="162" t="str">
        <f t="shared" si="215"/>
        <v/>
      </c>
      <c r="CF331" s="163" t="str">
        <f t="shared" si="216"/>
        <v/>
      </c>
      <c r="CG331" s="164" t="str">
        <f t="shared" si="217"/>
        <v/>
      </c>
      <c r="CI331" s="162" t="str">
        <f t="shared" si="218"/>
        <v/>
      </c>
      <c r="CJ331" s="163" t="str">
        <f t="shared" si="221"/>
        <v/>
      </c>
      <c r="CK331" s="164" t="str">
        <f t="shared" si="222"/>
        <v/>
      </c>
      <c r="CM331" s="169" t="str">
        <f t="shared" si="219"/>
        <v/>
      </c>
      <c r="CN331" s="139" t="str">
        <f t="shared" si="220"/>
        <v/>
      </c>
      <c r="CP331" s="41" t="str">
        <f>IF($CM331="", "", COUNTIF($CM$11:$CM$3035, "&lt;"&amp;$CM331)+1+COUNTIF($CM$11:$CM331, $CM331)-1)</f>
        <v/>
      </c>
    </row>
    <row r="332" spans="1:94" x14ac:dyDescent="0.25">
      <c r="A332" s="40"/>
      <c r="B332" s="82" t="str">
        <f>IF($I332="", "", IFERROR(INDEX('Job Database'!$AE$11:$AE$3035, MATCH($I332, 'Job Database'!$X$11:$X$3035, 0)), ""))</f>
        <v/>
      </c>
      <c r="C332" s="69" t="str">
        <f>IF($I332="", "", IF(COUNTIF('Job Database'!$X$11:$X$3035, $I332)=0, $AC$5, $AC$4))</f>
        <v/>
      </c>
      <c r="D332" s="40"/>
      <c r="E332" s="85" t="str">
        <f>IF($I332="", "", IF(IFERROR(INDEX('Job Database'!$M$11:$M$3035, MATCH($I332, 'Job Database'!$X$11:$X$3035, 0)), "")="", "", IFERROR(INDEX('Job Database'!$M$11:$M$3035, MATCH($I332, 'Job Database'!$X$11:$X$3035, 0)), "")))</f>
        <v/>
      </c>
      <c r="F332" s="40"/>
      <c r="G332" s="88" t="str">
        <f t="shared" ref="G332:G395" si="235">$AJ332</f>
        <v/>
      </c>
      <c r="H332" s="40"/>
      <c r="I332" s="24"/>
      <c r="J332" s="34"/>
      <c r="K332" s="106"/>
      <c r="L332" s="79"/>
      <c r="M332" s="34"/>
      <c r="N332" s="79"/>
      <c r="O332" s="31"/>
      <c r="P332" s="53"/>
      <c r="Q332" s="40"/>
      <c r="S332" s="41" t="str">
        <f t="shared" si="223"/>
        <v/>
      </c>
      <c r="T332" s="41" t="str">
        <f t="shared" si="224"/>
        <v/>
      </c>
      <c r="U332" s="41" t="str">
        <f t="shared" ref="U332:U395" si="236">IF(OR($S332="X", $T332="X"), "X", "")</f>
        <v/>
      </c>
      <c r="W332" s="74" t="str">
        <f>IF('Job Database'!$X332="", "", 'Job Database'!$X332)</f>
        <v/>
      </c>
      <c r="Y332" s="41" t="str">
        <f>IF($W332="", "", IF(COUNTIF($I$11:$I$3035, $W332)&gt;0, "", MAX($Y$10:$Y331)+1))</f>
        <v/>
      </c>
      <c r="Z332" s="41">
        <v>322</v>
      </c>
      <c r="AA332" s="58" t="str">
        <f t="shared" ref="AA332:AA395" si="237">IFERROR(INDEX($W$11:$W$3035, MATCH($Z332, $Y$11:$Y$3035, 0)), "")</f>
        <v/>
      </c>
      <c r="AC332" s="41" t="str">
        <f t="shared" si="225"/>
        <v/>
      </c>
      <c r="AE332" s="41" t="str">
        <f t="shared" ref="AE332:AE395" si="238">IF($I332="", "", IF(COUNTIF($I$11:$I$3035, $I332)&gt;1, "X", ""))</f>
        <v/>
      </c>
      <c r="AJ332" s="154" t="str">
        <f t="shared" ref="AJ332:AJ395" si="239">IFERROR(INDEX($AL$10:$AQ$10, $AK$10, MATCH("X", $AL332:$AQ332, 0)), "")</f>
        <v/>
      </c>
      <c r="AL332" s="120" t="str">
        <f t="shared" ref="AL332:AL395" si="240">IF(AND(OR($O332=$AG$15, $O332=$AG$16), $P332=$AH$11), "X", "")</f>
        <v/>
      </c>
      <c r="AM332" s="104" t="str">
        <f t="shared" ref="AM332:AM395" si="241">IF(AND(OR($O332=$AG$15, $O332=$AG$16), $P332=$AH$13), "X", "")</f>
        <v/>
      </c>
      <c r="AN332" s="104" t="str">
        <f t="shared" ref="AN332:AN395" si="242">IF(AND(AL332="", AM332="", AP332="", AQ332="", AO332="", NOT($I332="")), "X", "")</f>
        <v/>
      </c>
      <c r="AO332" s="104" t="str">
        <f t="shared" si="226"/>
        <v/>
      </c>
      <c r="AP332" s="104" t="str">
        <f t="shared" si="227"/>
        <v/>
      </c>
      <c r="AQ332" s="121" t="str">
        <f t="shared" ref="AQ332:AQ395" si="243">IF(COUNTIF($AG$11:$AG$14, $O332)&gt;0, "X", "")</f>
        <v/>
      </c>
      <c r="AS332" s="88" t="str">
        <f t="shared" si="228"/>
        <v/>
      </c>
      <c r="AT332" s="68" t="str">
        <f t="shared" ref="AT332:AT395" si="244">IF(OR($J332="", NOT(L332=""), NOT($O332=""), NOT($P332="")), "", NETWORKDAYS($J332, $AG$5, $BJ$34:$BJ$57))</f>
        <v/>
      </c>
      <c r="AU332" s="68" t="str">
        <f t="shared" ref="AU332:AU395" si="245">IF(OR($L332="", NOT(M332=""), NOT($O332=""), NOT($P332="")), "", NETWORKDAYS($L332, $AG$5, $BJ$34:$BJ$57))</f>
        <v/>
      </c>
      <c r="AV332" s="68" t="str">
        <f t="shared" ref="AV332:AV395" si="246">IF(OR($M332="", NOT(N332=""), NOT($O332=""), NOT($P332="")), "", NETWORKDAYS($M332, $AG$5, $BJ$34:$BJ$57))</f>
        <v/>
      </c>
      <c r="AW332" s="88" t="str">
        <f t="shared" si="229"/>
        <v/>
      </c>
      <c r="AZ332" s="88" t="str">
        <f t="shared" si="230"/>
        <v/>
      </c>
      <c r="BA332" s="68" t="str">
        <f t="shared" si="231"/>
        <v/>
      </c>
      <c r="BB332" s="68" t="str">
        <f t="shared" si="232"/>
        <v/>
      </c>
      <c r="BC332" s="68" t="str">
        <f t="shared" si="233"/>
        <v/>
      </c>
      <c r="BD332" s="69" t="str">
        <f t="shared" si="234"/>
        <v/>
      </c>
      <c r="BE332" s="69" t="str">
        <f t="shared" ref="BE332:BE395" si="247">BD332</f>
        <v/>
      </c>
      <c r="BT332" s="138" t="str">
        <f t="shared" ref="BT332:BT395" ca="1" si="248">IF($BU332="X", "", IF(COUNTIF($CA332:$CC332, "X")&gt;0, "X", ""))</f>
        <v/>
      </c>
      <c r="BU332" s="139" t="str">
        <f t="shared" ref="BU332:BU395" ca="1" si="249">IF(OR($L332=$AG$5, $M332=$AG$5, $N332=$AG$5), "X", "")</f>
        <v/>
      </c>
      <c r="BW332" s="138" t="str">
        <f t="shared" ref="BW332:BW395" si="250">IF(L332="", "", NETWORKDAYS($AG$5, L332, $BJ$34:$BJ$57))</f>
        <v/>
      </c>
      <c r="BX332" s="104" t="str">
        <f t="shared" ref="BX332:BX395" si="251">IF(M332="", "", NETWORKDAYS($AG$5, M332, $BJ$34:$BJ$57))</f>
        <v/>
      </c>
      <c r="BY332" s="139" t="str">
        <f t="shared" ref="BY332:BY395" si="252">IF(N332="", "", NETWORKDAYS($AG$5, N332, $BJ$34:$BJ$57))</f>
        <v/>
      </c>
      <c r="CA332" s="138" t="str">
        <f t="shared" ref="CA332:CA395" si="253">IF(BW332&lt;0, "", IF(BW332&lt;=$CA$9, "X", ""))</f>
        <v/>
      </c>
      <c r="CB332" s="104" t="str">
        <f t="shared" ref="CB332:CB395" si="254">IF(BX332&lt;0, "", IF(BX332&lt;=$CA$9, "X", ""))</f>
        <v/>
      </c>
      <c r="CC332" s="139" t="str">
        <f t="shared" ref="CC332:CC395" si="255">IF(BY332&lt;0, "", IF(BY332&lt;=$CA$9, "X", ""))</f>
        <v/>
      </c>
      <c r="CE332" s="162" t="str">
        <f t="shared" ref="CE332:CE395" si="256">IF(L332="", "", IF(L332=$AG$5, L332, ""))</f>
        <v/>
      </c>
      <c r="CF332" s="163" t="str">
        <f t="shared" ref="CF332:CF395" si="257">IF(M332="", "", IF(M332=$AG$5, M332, ""))</f>
        <v/>
      </c>
      <c r="CG332" s="164" t="str">
        <f t="shared" ref="CG332:CG395" si="258">IF(N332="", "", IF(N332=$AG$5, N332, ""))</f>
        <v/>
      </c>
      <c r="CI332" s="162" t="str">
        <f t="shared" ref="CI332:CI395" si="259">IF(CA332="", "", L332)</f>
        <v/>
      </c>
      <c r="CJ332" s="163" t="str">
        <f t="shared" si="221"/>
        <v/>
      </c>
      <c r="CK332" s="164" t="str">
        <f t="shared" si="222"/>
        <v/>
      </c>
      <c r="CM332" s="169" t="str">
        <f t="shared" ref="CM332:CM395" si="260">IF(NOT($CE332=""), $CE332, IF(NOT($CF332=""), $CF332, IF(NOT($CG332=""), $CG332, IF(NOT($CI332=""), $CI332, IF(NOT($CJ332=""), $CJ332, IF(NOT($CK332=""), $CK332, ""))))))</f>
        <v/>
      </c>
      <c r="CN332" s="139" t="str">
        <f t="shared" ref="CN332:CN395" si="261">IF(NOT($CE332=""), "TODAY - 1st Interview", IF(NOT($CF332=""), "TODAY - 2nd Interview", IF(NOT($CG332=""), "TODAY - 3rd Interview", IF(NOT($CI332=""), "Alert - 1st Interview", IF(NOT($CJ332=""), "Alert - 2nd Interview", IF(NOT($CK332=""), "Alert - 3rd Interview", ""))))))</f>
        <v/>
      </c>
      <c r="CP332" s="41" t="str">
        <f>IF($CM332="", "", COUNTIF($CM$11:$CM$3035, "&lt;"&amp;$CM332)+1+COUNTIF($CM$11:$CM332, $CM332)-1)</f>
        <v/>
      </c>
    </row>
    <row r="333" spans="1:94" x14ac:dyDescent="0.25">
      <c r="A333" s="40"/>
      <c r="B333" s="82" t="str">
        <f>IF($I333="", "", IFERROR(INDEX('Job Database'!$AE$11:$AE$3035, MATCH($I333, 'Job Database'!$X$11:$X$3035, 0)), ""))</f>
        <v/>
      </c>
      <c r="C333" s="69" t="str">
        <f>IF($I333="", "", IF(COUNTIF('Job Database'!$X$11:$X$3035, $I333)=0, $AC$5, $AC$4))</f>
        <v/>
      </c>
      <c r="D333" s="40"/>
      <c r="E333" s="85" t="str">
        <f>IF($I333="", "", IF(IFERROR(INDEX('Job Database'!$M$11:$M$3035, MATCH($I333, 'Job Database'!$X$11:$X$3035, 0)), "")="", "", IFERROR(INDEX('Job Database'!$M$11:$M$3035, MATCH($I333, 'Job Database'!$X$11:$X$3035, 0)), "")))</f>
        <v/>
      </c>
      <c r="F333" s="40"/>
      <c r="G333" s="88" t="str">
        <f t="shared" si="235"/>
        <v/>
      </c>
      <c r="H333" s="40"/>
      <c r="I333" s="24"/>
      <c r="J333" s="34"/>
      <c r="K333" s="106"/>
      <c r="L333" s="79"/>
      <c r="M333" s="34"/>
      <c r="N333" s="79"/>
      <c r="O333" s="31"/>
      <c r="P333" s="53"/>
      <c r="Q333" s="40"/>
      <c r="S333" s="41" t="str">
        <f t="shared" si="223"/>
        <v/>
      </c>
      <c r="T333" s="41" t="str">
        <f t="shared" si="224"/>
        <v/>
      </c>
      <c r="U333" s="41" t="str">
        <f t="shared" si="236"/>
        <v/>
      </c>
      <c r="W333" s="74" t="str">
        <f>IF('Job Database'!$X333="", "", 'Job Database'!$X333)</f>
        <v/>
      </c>
      <c r="Y333" s="41" t="str">
        <f>IF($W333="", "", IF(COUNTIF($I$11:$I$3035, $W333)&gt;0, "", MAX($Y$10:$Y332)+1))</f>
        <v/>
      </c>
      <c r="Z333" s="41">
        <v>323</v>
      </c>
      <c r="AA333" s="58" t="str">
        <f t="shared" si="237"/>
        <v/>
      </c>
      <c r="AC333" s="41" t="str">
        <f t="shared" si="225"/>
        <v/>
      </c>
      <c r="AE333" s="41" t="str">
        <f t="shared" si="238"/>
        <v/>
      </c>
      <c r="AJ333" s="154" t="str">
        <f t="shared" si="239"/>
        <v/>
      </c>
      <c r="AL333" s="120" t="str">
        <f t="shared" si="240"/>
        <v/>
      </c>
      <c r="AM333" s="104" t="str">
        <f t="shared" si="241"/>
        <v/>
      </c>
      <c r="AN333" s="104" t="str">
        <f t="shared" si="242"/>
        <v/>
      </c>
      <c r="AO333" s="104" t="str">
        <f t="shared" si="226"/>
        <v/>
      </c>
      <c r="AP333" s="104" t="str">
        <f t="shared" si="227"/>
        <v/>
      </c>
      <c r="AQ333" s="121" t="str">
        <f t="shared" si="243"/>
        <v/>
      </c>
      <c r="AS333" s="88" t="str">
        <f t="shared" si="228"/>
        <v/>
      </c>
      <c r="AT333" s="68" t="str">
        <f t="shared" si="244"/>
        <v/>
      </c>
      <c r="AU333" s="68" t="str">
        <f t="shared" si="245"/>
        <v/>
      </c>
      <c r="AV333" s="68" t="str">
        <f t="shared" si="246"/>
        <v/>
      </c>
      <c r="AW333" s="88" t="str">
        <f t="shared" si="229"/>
        <v/>
      </c>
      <c r="AZ333" s="88" t="str">
        <f t="shared" si="230"/>
        <v/>
      </c>
      <c r="BA333" s="68" t="str">
        <f t="shared" si="231"/>
        <v/>
      </c>
      <c r="BB333" s="68" t="str">
        <f t="shared" si="232"/>
        <v/>
      </c>
      <c r="BC333" s="68" t="str">
        <f t="shared" si="233"/>
        <v/>
      </c>
      <c r="BD333" s="69" t="str">
        <f t="shared" si="234"/>
        <v/>
      </c>
      <c r="BE333" s="69" t="str">
        <f t="shared" si="247"/>
        <v/>
      </c>
      <c r="BT333" s="138" t="str">
        <f t="shared" ca="1" si="248"/>
        <v/>
      </c>
      <c r="BU333" s="139" t="str">
        <f t="shared" ca="1" si="249"/>
        <v/>
      </c>
      <c r="BW333" s="138" t="str">
        <f t="shared" si="250"/>
        <v/>
      </c>
      <c r="BX333" s="104" t="str">
        <f t="shared" si="251"/>
        <v/>
      </c>
      <c r="BY333" s="139" t="str">
        <f t="shared" si="252"/>
        <v/>
      </c>
      <c r="CA333" s="138" t="str">
        <f t="shared" si="253"/>
        <v/>
      </c>
      <c r="CB333" s="104" t="str">
        <f t="shared" si="254"/>
        <v/>
      </c>
      <c r="CC333" s="139" t="str">
        <f t="shared" si="255"/>
        <v/>
      </c>
      <c r="CE333" s="162" t="str">
        <f t="shared" si="256"/>
        <v/>
      </c>
      <c r="CF333" s="163" t="str">
        <f t="shared" si="257"/>
        <v/>
      </c>
      <c r="CG333" s="164" t="str">
        <f t="shared" si="258"/>
        <v/>
      </c>
      <c r="CI333" s="162" t="str">
        <f t="shared" si="259"/>
        <v/>
      </c>
      <c r="CJ333" s="163" t="str">
        <f t="shared" si="221"/>
        <v/>
      </c>
      <c r="CK333" s="164" t="str">
        <f t="shared" si="222"/>
        <v/>
      </c>
      <c r="CM333" s="169" t="str">
        <f t="shared" si="260"/>
        <v/>
      </c>
      <c r="CN333" s="139" t="str">
        <f t="shared" si="261"/>
        <v/>
      </c>
      <c r="CP333" s="41" t="str">
        <f>IF($CM333="", "", COUNTIF($CM$11:$CM$3035, "&lt;"&amp;$CM333)+1+COUNTIF($CM$11:$CM333, $CM333)-1)</f>
        <v/>
      </c>
    </row>
    <row r="334" spans="1:94" x14ac:dyDescent="0.25">
      <c r="A334" s="40"/>
      <c r="B334" s="82" t="str">
        <f>IF($I334="", "", IFERROR(INDEX('Job Database'!$AE$11:$AE$3035, MATCH($I334, 'Job Database'!$X$11:$X$3035, 0)), ""))</f>
        <v/>
      </c>
      <c r="C334" s="69" t="str">
        <f>IF($I334="", "", IF(COUNTIF('Job Database'!$X$11:$X$3035, $I334)=0, $AC$5, $AC$4))</f>
        <v/>
      </c>
      <c r="D334" s="40"/>
      <c r="E334" s="85" t="str">
        <f>IF($I334="", "", IF(IFERROR(INDEX('Job Database'!$M$11:$M$3035, MATCH($I334, 'Job Database'!$X$11:$X$3035, 0)), "")="", "", IFERROR(INDEX('Job Database'!$M$11:$M$3035, MATCH($I334, 'Job Database'!$X$11:$X$3035, 0)), "")))</f>
        <v/>
      </c>
      <c r="F334" s="40"/>
      <c r="G334" s="88" t="str">
        <f t="shared" si="235"/>
        <v/>
      </c>
      <c r="H334" s="40"/>
      <c r="I334" s="24"/>
      <c r="J334" s="34"/>
      <c r="K334" s="106"/>
      <c r="L334" s="79"/>
      <c r="M334" s="34"/>
      <c r="N334" s="79"/>
      <c r="O334" s="31"/>
      <c r="P334" s="53"/>
      <c r="Q334" s="40"/>
      <c r="S334" s="41" t="str">
        <f t="shared" si="223"/>
        <v/>
      </c>
      <c r="T334" s="41" t="str">
        <f t="shared" si="224"/>
        <v/>
      </c>
      <c r="U334" s="41" t="str">
        <f t="shared" si="236"/>
        <v/>
      </c>
      <c r="W334" s="74" t="str">
        <f>IF('Job Database'!$X334="", "", 'Job Database'!$X334)</f>
        <v/>
      </c>
      <c r="Y334" s="41" t="str">
        <f>IF($W334="", "", IF(COUNTIF($I$11:$I$3035, $W334)&gt;0, "", MAX($Y$10:$Y333)+1))</f>
        <v/>
      </c>
      <c r="Z334" s="41">
        <v>324</v>
      </c>
      <c r="AA334" s="58" t="str">
        <f t="shared" si="237"/>
        <v/>
      </c>
      <c r="AC334" s="41" t="str">
        <f t="shared" si="225"/>
        <v/>
      </c>
      <c r="AE334" s="41" t="str">
        <f t="shared" si="238"/>
        <v/>
      </c>
      <c r="AJ334" s="154" t="str">
        <f t="shared" si="239"/>
        <v/>
      </c>
      <c r="AL334" s="120" t="str">
        <f t="shared" si="240"/>
        <v/>
      </c>
      <c r="AM334" s="104" t="str">
        <f t="shared" si="241"/>
        <v/>
      </c>
      <c r="AN334" s="104" t="str">
        <f t="shared" si="242"/>
        <v/>
      </c>
      <c r="AO334" s="104" t="str">
        <f t="shared" si="226"/>
        <v/>
      </c>
      <c r="AP334" s="104" t="str">
        <f t="shared" si="227"/>
        <v/>
      </c>
      <c r="AQ334" s="121" t="str">
        <f t="shared" si="243"/>
        <v/>
      </c>
      <c r="AS334" s="88" t="str">
        <f t="shared" si="228"/>
        <v/>
      </c>
      <c r="AT334" s="68" t="str">
        <f t="shared" si="244"/>
        <v/>
      </c>
      <c r="AU334" s="68" t="str">
        <f t="shared" si="245"/>
        <v/>
      </c>
      <c r="AV334" s="68" t="str">
        <f t="shared" si="246"/>
        <v/>
      </c>
      <c r="AW334" s="88" t="str">
        <f t="shared" si="229"/>
        <v/>
      </c>
      <c r="AZ334" s="88" t="str">
        <f t="shared" si="230"/>
        <v/>
      </c>
      <c r="BA334" s="68" t="str">
        <f t="shared" si="231"/>
        <v/>
      </c>
      <c r="BB334" s="68" t="str">
        <f t="shared" si="232"/>
        <v/>
      </c>
      <c r="BC334" s="68" t="str">
        <f t="shared" si="233"/>
        <v/>
      </c>
      <c r="BD334" s="69" t="str">
        <f t="shared" si="234"/>
        <v/>
      </c>
      <c r="BE334" s="69" t="str">
        <f t="shared" si="247"/>
        <v/>
      </c>
      <c r="BT334" s="138" t="str">
        <f t="shared" ca="1" si="248"/>
        <v/>
      </c>
      <c r="BU334" s="139" t="str">
        <f t="shared" ca="1" si="249"/>
        <v/>
      </c>
      <c r="BW334" s="138" t="str">
        <f t="shared" si="250"/>
        <v/>
      </c>
      <c r="BX334" s="104" t="str">
        <f t="shared" si="251"/>
        <v/>
      </c>
      <c r="BY334" s="139" t="str">
        <f t="shared" si="252"/>
        <v/>
      </c>
      <c r="CA334" s="138" t="str">
        <f t="shared" si="253"/>
        <v/>
      </c>
      <c r="CB334" s="104" t="str">
        <f t="shared" si="254"/>
        <v/>
      </c>
      <c r="CC334" s="139" t="str">
        <f t="shared" si="255"/>
        <v/>
      </c>
      <c r="CE334" s="162" t="str">
        <f t="shared" si="256"/>
        <v/>
      </c>
      <c r="CF334" s="163" t="str">
        <f t="shared" si="257"/>
        <v/>
      </c>
      <c r="CG334" s="164" t="str">
        <f t="shared" si="258"/>
        <v/>
      </c>
      <c r="CI334" s="162" t="str">
        <f t="shared" si="259"/>
        <v/>
      </c>
      <c r="CJ334" s="163" t="str">
        <f t="shared" si="221"/>
        <v/>
      </c>
      <c r="CK334" s="164" t="str">
        <f t="shared" si="222"/>
        <v/>
      </c>
      <c r="CM334" s="169" t="str">
        <f t="shared" si="260"/>
        <v/>
      </c>
      <c r="CN334" s="139" t="str">
        <f t="shared" si="261"/>
        <v/>
      </c>
      <c r="CP334" s="41" t="str">
        <f>IF($CM334="", "", COUNTIF($CM$11:$CM$3035, "&lt;"&amp;$CM334)+1+COUNTIF($CM$11:$CM334, $CM334)-1)</f>
        <v/>
      </c>
    </row>
    <row r="335" spans="1:94" x14ac:dyDescent="0.25">
      <c r="A335" s="40"/>
      <c r="B335" s="82" t="str">
        <f>IF($I335="", "", IFERROR(INDEX('Job Database'!$AE$11:$AE$3035, MATCH($I335, 'Job Database'!$X$11:$X$3035, 0)), ""))</f>
        <v/>
      </c>
      <c r="C335" s="69" t="str">
        <f>IF($I335="", "", IF(COUNTIF('Job Database'!$X$11:$X$3035, $I335)=0, $AC$5, $AC$4))</f>
        <v/>
      </c>
      <c r="D335" s="40"/>
      <c r="E335" s="85" t="str">
        <f>IF($I335="", "", IF(IFERROR(INDEX('Job Database'!$M$11:$M$3035, MATCH($I335, 'Job Database'!$X$11:$X$3035, 0)), "")="", "", IFERROR(INDEX('Job Database'!$M$11:$M$3035, MATCH($I335, 'Job Database'!$X$11:$X$3035, 0)), "")))</f>
        <v/>
      </c>
      <c r="F335" s="40"/>
      <c r="G335" s="88" t="str">
        <f t="shared" si="235"/>
        <v/>
      </c>
      <c r="H335" s="40"/>
      <c r="I335" s="24"/>
      <c r="J335" s="34"/>
      <c r="K335" s="106"/>
      <c r="L335" s="79"/>
      <c r="M335" s="34"/>
      <c r="N335" s="79"/>
      <c r="O335" s="31"/>
      <c r="P335" s="53"/>
      <c r="Q335" s="40"/>
      <c r="S335" s="41" t="str">
        <f t="shared" si="223"/>
        <v/>
      </c>
      <c r="T335" s="41" t="str">
        <f t="shared" si="224"/>
        <v/>
      </c>
      <c r="U335" s="41" t="str">
        <f t="shared" si="236"/>
        <v/>
      </c>
      <c r="W335" s="74" t="str">
        <f>IF('Job Database'!$X335="", "", 'Job Database'!$X335)</f>
        <v/>
      </c>
      <c r="Y335" s="41" t="str">
        <f>IF($W335="", "", IF(COUNTIF($I$11:$I$3035, $W335)&gt;0, "", MAX($Y$10:$Y334)+1))</f>
        <v/>
      </c>
      <c r="Z335" s="41">
        <v>325</v>
      </c>
      <c r="AA335" s="58" t="str">
        <f t="shared" si="237"/>
        <v/>
      </c>
      <c r="AC335" s="41" t="str">
        <f t="shared" si="225"/>
        <v/>
      </c>
      <c r="AE335" s="41" t="str">
        <f t="shared" si="238"/>
        <v/>
      </c>
      <c r="AJ335" s="154" t="str">
        <f t="shared" si="239"/>
        <v/>
      </c>
      <c r="AL335" s="120" t="str">
        <f t="shared" si="240"/>
        <v/>
      </c>
      <c r="AM335" s="104" t="str">
        <f t="shared" si="241"/>
        <v/>
      </c>
      <c r="AN335" s="104" t="str">
        <f t="shared" si="242"/>
        <v/>
      </c>
      <c r="AO335" s="104" t="str">
        <f t="shared" si="226"/>
        <v/>
      </c>
      <c r="AP335" s="104" t="str">
        <f t="shared" si="227"/>
        <v/>
      </c>
      <c r="AQ335" s="121" t="str">
        <f t="shared" si="243"/>
        <v/>
      </c>
      <c r="AS335" s="88" t="str">
        <f t="shared" si="228"/>
        <v/>
      </c>
      <c r="AT335" s="68" t="str">
        <f t="shared" si="244"/>
        <v/>
      </c>
      <c r="AU335" s="68" t="str">
        <f t="shared" si="245"/>
        <v/>
      </c>
      <c r="AV335" s="68" t="str">
        <f t="shared" si="246"/>
        <v/>
      </c>
      <c r="AW335" s="88" t="str">
        <f t="shared" si="229"/>
        <v/>
      </c>
      <c r="AZ335" s="88" t="str">
        <f t="shared" si="230"/>
        <v/>
      </c>
      <c r="BA335" s="68" t="str">
        <f t="shared" si="231"/>
        <v/>
      </c>
      <c r="BB335" s="68" t="str">
        <f t="shared" si="232"/>
        <v/>
      </c>
      <c r="BC335" s="68" t="str">
        <f t="shared" si="233"/>
        <v/>
      </c>
      <c r="BD335" s="69" t="str">
        <f t="shared" si="234"/>
        <v/>
      </c>
      <c r="BE335" s="69" t="str">
        <f t="shared" si="247"/>
        <v/>
      </c>
      <c r="BT335" s="138" t="str">
        <f t="shared" ca="1" si="248"/>
        <v/>
      </c>
      <c r="BU335" s="139" t="str">
        <f t="shared" ca="1" si="249"/>
        <v/>
      </c>
      <c r="BW335" s="138" t="str">
        <f t="shared" si="250"/>
        <v/>
      </c>
      <c r="BX335" s="104" t="str">
        <f t="shared" si="251"/>
        <v/>
      </c>
      <c r="BY335" s="139" t="str">
        <f t="shared" si="252"/>
        <v/>
      </c>
      <c r="CA335" s="138" t="str">
        <f t="shared" si="253"/>
        <v/>
      </c>
      <c r="CB335" s="104" t="str">
        <f t="shared" si="254"/>
        <v/>
      </c>
      <c r="CC335" s="139" t="str">
        <f t="shared" si="255"/>
        <v/>
      </c>
      <c r="CE335" s="162" t="str">
        <f t="shared" si="256"/>
        <v/>
      </c>
      <c r="CF335" s="163" t="str">
        <f t="shared" si="257"/>
        <v/>
      </c>
      <c r="CG335" s="164" t="str">
        <f t="shared" si="258"/>
        <v/>
      </c>
      <c r="CI335" s="162" t="str">
        <f t="shared" si="259"/>
        <v/>
      </c>
      <c r="CJ335" s="163" t="str">
        <f t="shared" si="221"/>
        <v/>
      </c>
      <c r="CK335" s="164" t="str">
        <f t="shared" si="222"/>
        <v/>
      </c>
      <c r="CM335" s="169" t="str">
        <f t="shared" si="260"/>
        <v/>
      </c>
      <c r="CN335" s="139" t="str">
        <f t="shared" si="261"/>
        <v/>
      </c>
      <c r="CP335" s="41" t="str">
        <f>IF($CM335="", "", COUNTIF($CM$11:$CM$3035, "&lt;"&amp;$CM335)+1+COUNTIF($CM$11:$CM335, $CM335)-1)</f>
        <v/>
      </c>
    </row>
    <row r="336" spans="1:94" x14ac:dyDescent="0.25">
      <c r="A336" s="40"/>
      <c r="B336" s="82" t="str">
        <f>IF($I336="", "", IFERROR(INDEX('Job Database'!$AE$11:$AE$3035, MATCH($I336, 'Job Database'!$X$11:$X$3035, 0)), ""))</f>
        <v/>
      </c>
      <c r="C336" s="69" t="str">
        <f>IF($I336="", "", IF(COUNTIF('Job Database'!$X$11:$X$3035, $I336)=0, $AC$5, $AC$4))</f>
        <v/>
      </c>
      <c r="D336" s="40"/>
      <c r="E336" s="85" t="str">
        <f>IF($I336="", "", IF(IFERROR(INDEX('Job Database'!$M$11:$M$3035, MATCH($I336, 'Job Database'!$X$11:$X$3035, 0)), "")="", "", IFERROR(INDEX('Job Database'!$M$11:$M$3035, MATCH($I336, 'Job Database'!$X$11:$X$3035, 0)), "")))</f>
        <v/>
      </c>
      <c r="F336" s="40"/>
      <c r="G336" s="88" t="str">
        <f t="shared" si="235"/>
        <v/>
      </c>
      <c r="H336" s="40"/>
      <c r="I336" s="24"/>
      <c r="J336" s="34"/>
      <c r="K336" s="106"/>
      <c r="L336" s="79"/>
      <c r="M336" s="34"/>
      <c r="N336" s="79"/>
      <c r="O336" s="31"/>
      <c r="P336" s="53"/>
      <c r="Q336" s="40"/>
      <c r="S336" s="41" t="str">
        <f t="shared" si="223"/>
        <v/>
      </c>
      <c r="T336" s="41" t="str">
        <f t="shared" si="224"/>
        <v/>
      </c>
      <c r="U336" s="41" t="str">
        <f t="shared" si="236"/>
        <v/>
      </c>
      <c r="W336" s="74" t="str">
        <f>IF('Job Database'!$X336="", "", 'Job Database'!$X336)</f>
        <v/>
      </c>
      <c r="Y336" s="41" t="str">
        <f>IF($W336="", "", IF(COUNTIF($I$11:$I$3035, $W336)&gt;0, "", MAX($Y$10:$Y335)+1))</f>
        <v/>
      </c>
      <c r="Z336" s="41">
        <v>326</v>
      </c>
      <c r="AA336" s="58" t="str">
        <f t="shared" si="237"/>
        <v/>
      </c>
      <c r="AC336" s="41" t="str">
        <f t="shared" si="225"/>
        <v/>
      </c>
      <c r="AE336" s="41" t="str">
        <f t="shared" si="238"/>
        <v/>
      </c>
      <c r="AJ336" s="154" t="str">
        <f t="shared" si="239"/>
        <v/>
      </c>
      <c r="AL336" s="120" t="str">
        <f t="shared" si="240"/>
        <v/>
      </c>
      <c r="AM336" s="104" t="str">
        <f t="shared" si="241"/>
        <v/>
      </c>
      <c r="AN336" s="104" t="str">
        <f t="shared" si="242"/>
        <v/>
      </c>
      <c r="AO336" s="104" t="str">
        <f t="shared" si="226"/>
        <v/>
      </c>
      <c r="AP336" s="104" t="str">
        <f t="shared" si="227"/>
        <v/>
      </c>
      <c r="AQ336" s="121" t="str">
        <f t="shared" si="243"/>
        <v/>
      </c>
      <c r="AS336" s="88" t="str">
        <f t="shared" si="228"/>
        <v/>
      </c>
      <c r="AT336" s="68" t="str">
        <f t="shared" si="244"/>
        <v/>
      </c>
      <c r="AU336" s="68" t="str">
        <f t="shared" si="245"/>
        <v/>
      </c>
      <c r="AV336" s="68" t="str">
        <f t="shared" si="246"/>
        <v/>
      </c>
      <c r="AW336" s="88" t="str">
        <f t="shared" si="229"/>
        <v/>
      </c>
      <c r="AZ336" s="88" t="str">
        <f t="shared" si="230"/>
        <v/>
      </c>
      <c r="BA336" s="68" t="str">
        <f t="shared" si="231"/>
        <v/>
      </c>
      <c r="BB336" s="68" t="str">
        <f t="shared" si="232"/>
        <v/>
      </c>
      <c r="BC336" s="68" t="str">
        <f t="shared" si="233"/>
        <v/>
      </c>
      <c r="BD336" s="69" t="str">
        <f t="shared" si="234"/>
        <v/>
      </c>
      <c r="BE336" s="69" t="str">
        <f t="shared" si="247"/>
        <v/>
      </c>
      <c r="BT336" s="138" t="str">
        <f t="shared" ca="1" si="248"/>
        <v/>
      </c>
      <c r="BU336" s="139" t="str">
        <f t="shared" ca="1" si="249"/>
        <v/>
      </c>
      <c r="BW336" s="138" t="str">
        <f t="shared" si="250"/>
        <v/>
      </c>
      <c r="BX336" s="104" t="str">
        <f t="shared" si="251"/>
        <v/>
      </c>
      <c r="BY336" s="139" t="str">
        <f t="shared" si="252"/>
        <v/>
      </c>
      <c r="CA336" s="138" t="str">
        <f t="shared" si="253"/>
        <v/>
      </c>
      <c r="CB336" s="104" t="str">
        <f t="shared" si="254"/>
        <v/>
      </c>
      <c r="CC336" s="139" t="str">
        <f t="shared" si="255"/>
        <v/>
      </c>
      <c r="CE336" s="162" t="str">
        <f t="shared" si="256"/>
        <v/>
      </c>
      <c r="CF336" s="163" t="str">
        <f t="shared" si="257"/>
        <v/>
      </c>
      <c r="CG336" s="164" t="str">
        <f t="shared" si="258"/>
        <v/>
      </c>
      <c r="CI336" s="162" t="str">
        <f t="shared" si="259"/>
        <v/>
      </c>
      <c r="CJ336" s="163" t="str">
        <f t="shared" si="221"/>
        <v/>
      </c>
      <c r="CK336" s="164" t="str">
        <f t="shared" si="222"/>
        <v/>
      </c>
      <c r="CM336" s="169" t="str">
        <f t="shared" si="260"/>
        <v/>
      </c>
      <c r="CN336" s="139" t="str">
        <f t="shared" si="261"/>
        <v/>
      </c>
      <c r="CP336" s="41" t="str">
        <f>IF($CM336="", "", COUNTIF($CM$11:$CM$3035, "&lt;"&amp;$CM336)+1+COUNTIF($CM$11:$CM336, $CM336)-1)</f>
        <v/>
      </c>
    </row>
    <row r="337" spans="1:94" x14ac:dyDescent="0.25">
      <c r="A337" s="40"/>
      <c r="B337" s="82" t="str">
        <f>IF($I337="", "", IFERROR(INDEX('Job Database'!$AE$11:$AE$3035, MATCH($I337, 'Job Database'!$X$11:$X$3035, 0)), ""))</f>
        <v/>
      </c>
      <c r="C337" s="69" t="str">
        <f>IF($I337="", "", IF(COUNTIF('Job Database'!$X$11:$X$3035, $I337)=0, $AC$5, $AC$4))</f>
        <v/>
      </c>
      <c r="D337" s="40"/>
      <c r="E337" s="85" t="str">
        <f>IF($I337="", "", IF(IFERROR(INDEX('Job Database'!$M$11:$M$3035, MATCH($I337, 'Job Database'!$X$11:$X$3035, 0)), "")="", "", IFERROR(INDEX('Job Database'!$M$11:$M$3035, MATCH($I337, 'Job Database'!$X$11:$X$3035, 0)), "")))</f>
        <v/>
      </c>
      <c r="F337" s="40"/>
      <c r="G337" s="88" t="str">
        <f t="shared" si="235"/>
        <v/>
      </c>
      <c r="H337" s="40"/>
      <c r="I337" s="24"/>
      <c r="J337" s="34"/>
      <c r="K337" s="106"/>
      <c r="L337" s="79"/>
      <c r="M337" s="34"/>
      <c r="N337" s="79"/>
      <c r="O337" s="31"/>
      <c r="P337" s="53"/>
      <c r="Q337" s="40"/>
      <c r="S337" s="41" t="str">
        <f t="shared" si="223"/>
        <v/>
      </c>
      <c r="T337" s="41" t="str">
        <f t="shared" si="224"/>
        <v/>
      </c>
      <c r="U337" s="41" t="str">
        <f t="shared" si="236"/>
        <v/>
      </c>
      <c r="W337" s="74" t="str">
        <f>IF('Job Database'!$X337="", "", 'Job Database'!$X337)</f>
        <v/>
      </c>
      <c r="Y337" s="41" t="str">
        <f>IF($W337="", "", IF(COUNTIF($I$11:$I$3035, $W337)&gt;0, "", MAX($Y$10:$Y336)+1))</f>
        <v/>
      </c>
      <c r="Z337" s="41">
        <v>327</v>
      </c>
      <c r="AA337" s="58" t="str">
        <f t="shared" si="237"/>
        <v/>
      </c>
      <c r="AC337" s="41" t="str">
        <f t="shared" si="225"/>
        <v/>
      </c>
      <c r="AE337" s="41" t="str">
        <f t="shared" si="238"/>
        <v/>
      </c>
      <c r="AJ337" s="154" t="str">
        <f t="shared" si="239"/>
        <v/>
      </c>
      <c r="AL337" s="120" t="str">
        <f t="shared" si="240"/>
        <v/>
      </c>
      <c r="AM337" s="104" t="str">
        <f t="shared" si="241"/>
        <v/>
      </c>
      <c r="AN337" s="104" t="str">
        <f t="shared" si="242"/>
        <v/>
      </c>
      <c r="AO337" s="104" t="str">
        <f t="shared" si="226"/>
        <v/>
      </c>
      <c r="AP337" s="104" t="str">
        <f t="shared" si="227"/>
        <v/>
      </c>
      <c r="AQ337" s="121" t="str">
        <f t="shared" si="243"/>
        <v/>
      </c>
      <c r="AS337" s="88" t="str">
        <f t="shared" si="228"/>
        <v/>
      </c>
      <c r="AT337" s="68" t="str">
        <f t="shared" si="244"/>
        <v/>
      </c>
      <c r="AU337" s="68" t="str">
        <f t="shared" si="245"/>
        <v/>
      </c>
      <c r="AV337" s="68" t="str">
        <f t="shared" si="246"/>
        <v/>
      </c>
      <c r="AW337" s="88" t="str">
        <f t="shared" si="229"/>
        <v/>
      </c>
      <c r="AZ337" s="88" t="str">
        <f t="shared" si="230"/>
        <v/>
      </c>
      <c r="BA337" s="68" t="str">
        <f t="shared" si="231"/>
        <v/>
      </c>
      <c r="BB337" s="68" t="str">
        <f t="shared" si="232"/>
        <v/>
      </c>
      <c r="BC337" s="68" t="str">
        <f t="shared" si="233"/>
        <v/>
      </c>
      <c r="BD337" s="69" t="str">
        <f t="shared" si="234"/>
        <v/>
      </c>
      <c r="BE337" s="69" t="str">
        <f t="shared" si="247"/>
        <v/>
      </c>
      <c r="BT337" s="138" t="str">
        <f t="shared" ca="1" si="248"/>
        <v/>
      </c>
      <c r="BU337" s="139" t="str">
        <f t="shared" ca="1" si="249"/>
        <v/>
      </c>
      <c r="BW337" s="138" t="str">
        <f t="shared" si="250"/>
        <v/>
      </c>
      <c r="BX337" s="104" t="str">
        <f t="shared" si="251"/>
        <v/>
      </c>
      <c r="BY337" s="139" t="str">
        <f t="shared" si="252"/>
        <v/>
      </c>
      <c r="CA337" s="138" t="str">
        <f t="shared" si="253"/>
        <v/>
      </c>
      <c r="CB337" s="104" t="str">
        <f t="shared" si="254"/>
        <v/>
      </c>
      <c r="CC337" s="139" t="str">
        <f t="shared" si="255"/>
        <v/>
      </c>
      <c r="CE337" s="162" t="str">
        <f t="shared" si="256"/>
        <v/>
      </c>
      <c r="CF337" s="163" t="str">
        <f t="shared" si="257"/>
        <v/>
      </c>
      <c r="CG337" s="164" t="str">
        <f t="shared" si="258"/>
        <v/>
      </c>
      <c r="CI337" s="162" t="str">
        <f t="shared" si="259"/>
        <v/>
      </c>
      <c r="CJ337" s="163" t="str">
        <f t="shared" si="221"/>
        <v/>
      </c>
      <c r="CK337" s="164" t="str">
        <f t="shared" si="222"/>
        <v/>
      </c>
      <c r="CM337" s="169" t="str">
        <f t="shared" si="260"/>
        <v/>
      </c>
      <c r="CN337" s="139" t="str">
        <f t="shared" si="261"/>
        <v/>
      </c>
      <c r="CP337" s="41" t="str">
        <f>IF($CM337="", "", COUNTIF($CM$11:$CM$3035, "&lt;"&amp;$CM337)+1+COUNTIF($CM$11:$CM337, $CM337)-1)</f>
        <v/>
      </c>
    </row>
    <row r="338" spans="1:94" x14ac:dyDescent="0.25">
      <c r="A338" s="40"/>
      <c r="B338" s="82" t="str">
        <f>IF($I338="", "", IFERROR(INDEX('Job Database'!$AE$11:$AE$3035, MATCH($I338, 'Job Database'!$X$11:$X$3035, 0)), ""))</f>
        <v/>
      </c>
      <c r="C338" s="69" t="str">
        <f>IF($I338="", "", IF(COUNTIF('Job Database'!$X$11:$X$3035, $I338)=0, $AC$5, $AC$4))</f>
        <v/>
      </c>
      <c r="D338" s="40"/>
      <c r="E338" s="85" t="str">
        <f>IF($I338="", "", IF(IFERROR(INDEX('Job Database'!$M$11:$M$3035, MATCH($I338, 'Job Database'!$X$11:$X$3035, 0)), "")="", "", IFERROR(INDEX('Job Database'!$M$11:$M$3035, MATCH($I338, 'Job Database'!$X$11:$X$3035, 0)), "")))</f>
        <v/>
      </c>
      <c r="F338" s="40"/>
      <c r="G338" s="88" t="str">
        <f t="shared" si="235"/>
        <v/>
      </c>
      <c r="H338" s="40"/>
      <c r="I338" s="24"/>
      <c r="J338" s="34"/>
      <c r="K338" s="106"/>
      <c r="L338" s="79"/>
      <c r="M338" s="34"/>
      <c r="N338" s="79"/>
      <c r="O338" s="31"/>
      <c r="P338" s="53"/>
      <c r="Q338" s="40"/>
      <c r="S338" s="41" t="str">
        <f t="shared" si="223"/>
        <v/>
      </c>
      <c r="T338" s="41" t="str">
        <f t="shared" si="224"/>
        <v/>
      </c>
      <c r="U338" s="41" t="str">
        <f t="shared" si="236"/>
        <v/>
      </c>
      <c r="W338" s="74" t="str">
        <f>IF('Job Database'!$X338="", "", 'Job Database'!$X338)</f>
        <v/>
      </c>
      <c r="Y338" s="41" t="str">
        <f>IF($W338="", "", IF(COUNTIF($I$11:$I$3035, $W338)&gt;0, "", MAX($Y$10:$Y337)+1))</f>
        <v/>
      </c>
      <c r="Z338" s="41">
        <v>328</v>
      </c>
      <c r="AA338" s="58" t="str">
        <f t="shared" si="237"/>
        <v/>
      </c>
      <c r="AC338" s="41" t="str">
        <f t="shared" si="225"/>
        <v/>
      </c>
      <c r="AE338" s="41" t="str">
        <f t="shared" si="238"/>
        <v/>
      </c>
      <c r="AJ338" s="154" t="str">
        <f t="shared" si="239"/>
        <v/>
      </c>
      <c r="AL338" s="120" t="str">
        <f t="shared" si="240"/>
        <v/>
      </c>
      <c r="AM338" s="104" t="str">
        <f t="shared" si="241"/>
        <v/>
      </c>
      <c r="AN338" s="104" t="str">
        <f t="shared" si="242"/>
        <v/>
      </c>
      <c r="AO338" s="104" t="str">
        <f t="shared" si="226"/>
        <v/>
      </c>
      <c r="AP338" s="104" t="str">
        <f t="shared" si="227"/>
        <v/>
      </c>
      <c r="AQ338" s="121" t="str">
        <f t="shared" si="243"/>
        <v/>
      </c>
      <c r="AS338" s="88" t="str">
        <f t="shared" si="228"/>
        <v/>
      </c>
      <c r="AT338" s="68" t="str">
        <f t="shared" si="244"/>
        <v/>
      </c>
      <c r="AU338" s="68" t="str">
        <f t="shared" si="245"/>
        <v/>
      </c>
      <c r="AV338" s="68" t="str">
        <f t="shared" si="246"/>
        <v/>
      </c>
      <c r="AW338" s="88" t="str">
        <f t="shared" si="229"/>
        <v/>
      </c>
      <c r="AZ338" s="88" t="str">
        <f t="shared" si="230"/>
        <v/>
      </c>
      <c r="BA338" s="68" t="str">
        <f t="shared" si="231"/>
        <v/>
      </c>
      <c r="BB338" s="68" t="str">
        <f t="shared" si="232"/>
        <v/>
      </c>
      <c r="BC338" s="68" t="str">
        <f t="shared" si="233"/>
        <v/>
      </c>
      <c r="BD338" s="69" t="str">
        <f t="shared" si="234"/>
        <v/>
      </c>
      <c r="BE338" s="69" t="str">
        <f t="shared" si="247"/>
        <v/>
      </c>
      <c r="BT338" s="138" t="str">
        <f t="shared" ca="1" si="248"/>
        <v/>
      </c>
      <c r="BU338" s="139" t="str">
        <f t="shared" ca="1" si="249"/>
        <v/>
      </c>
      <c r="BW338" s="138" t="str">
        <f t="shared" si="250"/>
        <v/>
      </c>
      <c r="BX338" s="104" t="str">
        <f t="shared" si="251"/>
        <v/>
      </c>
      <c r="BY338" s="139" t="str">
        <f t="shared" si="252"/>
        <v/>
      </c>
      <c r="CA338" s="138" t="str">
        <f t="shared" si="253"/>
        <v/>
      </c>
      <c r="CB338" s="104" t="str">
        <f t="shared" si="254"/>
        <v/>
      </c>
      <c r="CC338" s="139" t="str">
        <f t="shared" si="255"/>
        <v/>
      </c>
      <c r="CE338" s="162" t="str">
        <f t="shared" si="256"/>
        <v/>
      </c>
      <c r="CF338" s="163" t="str">
        <f t="shared" si="257"/>
        <v/>
      </c>
      <c r="CG338" s="164" t="str">
        <f t="shared" si="258"/>
        <v/>
      </c>
      <c r="CI338" s="162" t="str">
        <f t="shared" si="259"/>
        <v/>
      </c>
      <c r="CJ338" s="163" t="str">
        <f t="shared" si="221"/>
        <v/>
      </c>
      <c r="CK338" s="164" t="str">
        <f t="shared" si="222"/>
        <v/>
      </c>
      <c r="CM338" s="169" t="str">
        <f t="shared" si="260"/>
        <v/>
      </c>
      <c r="CN338" s="139" t="str">
        <f t="shared" si="261"/>
        <v/>
      </c>
      <c r="CP338" s="41" t="str">
        <f>IF($CM338="", "", COUNTIF($CM$11:$CM$3035, "&lt;"&amp;$CM338)+1+COUNTIF($CM$11:$CM338, $CM338)-1)</f>
        <v/>
      </c>
    </row>
    <row r="339" spans="1:94" x14ac:dyDescent="0.25">
      <c r="A339" s="40"/>
      <c r="B339" s="82" t="str">
        <f>IF($I339="", "", IFERROR(INDEX('Job Database'!$AE$11:$AE$3035, MATCH($I339, 'Job Database'!$X$11:$X$3035, 0)), ""))</f>
        <v/>
      </c>
      <c r="C339" s="69" t="str">
        <f>IF($I339="", "", IF(COUNTIF('Job Database'!$X$11:$X$3035, $I339)=0, $AC$5, $AC$4))</f>
        <v/>
      </c>
      <c r="D339" s="40"/>
      <c r="E339" s="85" t="str">
        <f>IF($I339="", "", IF(IFERROR(INDEX('Job Database'!$M$11:$M$3035, MATCH($I339, 'Job Database'!$X$11:$X$3035, 0)), "")="", "", IFERROR(INDEX('Job Database'!$M$11:$M$3035, MATCH($I339, 'Job Database'!$X$11:$X$3035, 0)), "")))</f>
        <v/>
      </c>
      <c r="F339" s="40"/>
      <c r="G339" s="88" t="str">
        <f t="shared" si="235"/>
        <v/>
      </c>
      <c r="H339" s="40"/>
      <c r="I339" s="24"/>
      <c r="J339" s="34"/>
      <c r="K339" s="106"/>
      <c r="L339" s="79"/>
      <c r="M339" s="34"/>
      <c r="N339" s="79"/>
      <c r="O339" s="31"/>
      <c r="P339" s="53"/>
      <c r="Q339" s="40"/>
      <c r="S339" s="41" t="str">
        <f t="shared" si="223"/>
        <v/>
      </c>
      <c r="T339" s="41" t="str">
        <f t="shared" si="224"/>
        <v/>
      </c>
      <c r="U339" s="41" t="str">
        <f t="shared" si="236"/>
        <v/>
      </c>
      <c r="W339" s="74" t="str">
        <f>IF('Job Database'!$X339="", "", 'Job Database'!$X339)</f>
        <v/>
      </c>
      <c r="Y339" s="41" t="str">
        <f>IF($W339="", "", IF(COUNTIF($I$11:$I$3035, $W339)&gt;0, "", MAX($Y$10:$Y338)+1))</f>
        <v/>
      </c>
      <c r="Z339" s="41">
        <v>329</v>
      </c>
      <c r="AA339" s="58" t="str">
        <f t="shared" si="237"/>
        <v/>
      </c>
      <c r="AC339" s="41" t="str">
        <f t="shared" si="225"/>
        <v/>
      </c>
      <c r="AE339" s="41" t="str">
        <f t="shared" si="238"/>
        <v/>
      </c>
      <c r="AJ339" s="154" t="str">
        <f t="shared" si="239"/>
        <v/>
      </c>
      <c r="AL339" s="120" t="str">
        <f t="shared" si="240"/>
        <v/>
      </c>
      <c r="AM339" s="104" t="str">
        <f t="shared" si="241"/>
        <v/>
      </c>
      <c r="AN339" s="104" t="str">
        <f t="shared" si="242"/>
        <v/>
      </c>
      <c r="AO339" s="104" t="str">
        <f t="shared" si="226"/>
        <v/>
      </c>
      <c r="AP339" s="104" t="str">
        <f t="shared" si="227"/>
        <v/>
      </c>
      <c r="AQ339" s="121" t="str">
        <f t="shared" si="243"/>
        <v/>
      </c>
      <c r="AS339" s="88" t="str">
        <f t="shared" si="228"/>
        <v/>
      </c>
      <c r="AT339" s="68" t="str">
        <f t="shared" si="244"/>
        <v/>
      </c>
      <c r="AU339" s="68" t="str">
        <f t="shared" si="245"/>
        <v/>
      </c>
      <c r="AV339" s="68" t="str">
        <f t="shared" si="246"/>
        <v/>
      </c>
      <c r="AW339" s="88" t="str">
        <f t="shared" si="229"/>
        <v/>
      </c>
      <c r="AZ339" s="88" t="str">
        <f t="shared" si="230"/>
        <v/>
      </c>
      <c r="BA339" s="68" t="str">
        <f t="shared" si="231"/>
        <v/>
      </c>
      <c r="BB339" s="68" t="str">
        <f t="shared" si="232"/>
        <v/>
      </c>
      <c r="BC339" s="68" t="str">
        <f t="shared" si="233"/>
        <v/>
      </c>
      <c r="BD339" s="69" t="str">
        <f t="shared" si="234"/>
        <v/>
      </c>
      <c r="BE339" s="69" t="str">
        <f t="shared" si="247"/>
        <v/>
      </c>
      <c r="BT339" s="138" t="str">
        <f t="shared" ca="1" si="248"/>
        <v/>
      </c>
      <c r="BU339" s="139" t="str">
        <f t="shared" ca="1" si="249"/>
        <v/>
      </c>
      <c r="BW339" s="138" t="str">
        <f t="shared" si="250"/>
        <v/>
      </c>
      <c r="BX339" s="104" t="str">
        <f t="shared" si="251"/>
        <v/>
      </c>
      <c r="BY339" s="139" t="str">
        <f t="shared" si="252"/>
        <v/>
      </c>
      <c r="CA339" s="138" t="str">
        <f t="shared" si="253"/>
        <v/>
      </c>
      <c r="CB339" s="104" t="str">
        <f t="shared" si="254"/>
        <v/>
      </c>
      <c r="CC339" s="139" t="str">
        <f t="shared" si="255"/>
        <v/>
      </c>
      <c r="CE339" s="162" t="str">
        <f t="shared" si="256"/>
        <v/>
      </c>
      <c r="CF339" s="163" t="str">
        <f t="shared" si="257"/>
        <v/>
      </c>
      <c r="CG339" s="164" t="str">
        <f t="shared" si="258"/>
        <v/>
      </c>
      <c r="CI339" s="162" t="str">
        <f t="shared" si="259"/>
        <v/>
      </c>
      <c r="CJ339" s="163" t="str">
        <f t="shared" si="221"/>
        <v/>
      </c>
      <c r="CK339" s="164" t="str">
        <f t="shared" si="222"/>
        <v/>
      </c>
      <c r="CM339" s="169" t="str">
        <f t="shared" si="260"/>
        <v/>
      </c>
      <c r="CN339" s="139" t="str">
        <f t="shared" si="261"/>
        <v/>
      </c>
      <c r="CP339" s="41" t="str">
        <f>IF($CM339="", "", COUNTIF($CM$11:$CM$3035, "&lt;"&amp;$CM339)+1+COUNTIF($CM$11:$CM339, $CM339)-1)</f>
        <v/>
      </c>
    </row>
    <row r="340" spans="1:94" x14ac:dyDescent="0.25">
      <c r="A340" s="40"/>
      <c r="B340" s="82" t="str">
        <f>IF($I340="", "", IFERROR(INDEX('Job Database'!$AE$11:$AE$3035, MATCH($I340, 'Job Database'!$X$11:$X$3035, 0)), ""))</f>
        <v/>
      </c>
      <c r="C340" s="69" t="str">
        <f>IF($I340="", "", IF(COUNTIF('Job Database'!$X$11:$X$3035, $I340)=0, $AC$5, $AC$4))</f>
        <v/>
      </c>
      <c r="D340" s="40"/>
      <c r="E340" s="85" t="str">
        <f>IF($I340="", "", IF(IFERROR(INDEX('Job Database'!$M$11:$M$3035, MATCH($I340, 'Job Database'!$X$11:$X$3035, 0)), "")="", "", IFERROR(INDEX('Job Database'!$M$11:$M$3035, MATCH($I340, 'Job Database'!$X$11:$X$3035, 0)), "")))</f>
        <v/>
      </c>
      <c r="F340" s="40"/>
      <c r="G340" s="88" t="str">
        <f t="shared" si="235"/>
        <v/>
      </c>
      <c r="H340" s="40"/>
      <c r="I340" s="24"/>
      <c r="J340" s="34"/>
      <c r="K340" s="106"/>
      <c r="L340" s="79"/>
      <c r="M340" s="34"/>
      <c r="N340" s="79"/>
      <c r="O340" s="31"/>
      <c r="P340" s="53"/>
      <c r="Q340" s="40"/>
      <c r="S340" s="41" t="str">
        <f t="shared" si="223"/>
        <v/>
      </c>
      <c r="T340" s="41" t="str">
        <f t="shared" si="224"/>
        <v/>
      </c>
      <c r="U340" s="41" t="str">
        <f t="shared" si="236"/>
        <v/>
      </c>
      <c r="W340" s="74" t="str">
        <f>IF('Job Database'!$X340="", "", 'Job Database'!$X340)</f>
        <v/>
      </c>
      <c r="Y340" s="41" t="str">
        <f>IF($W340="", "", IF(COUNTIF($I$11:$I$3035, $W340)&gt;0, "", MAX($Y$10:$Y339)+1))</f>
        <v/>
      </c>
      <c r="Z340" s="41">
        <v>330</v>
      </c>
      <c r="AA340" s="58" t="str">
        <f t="shared" si="237"/>
        <v/>
      </c>
      <c r="AC340" s="41" t="str">
        <f t="shared" si="225"/>
        <v/>
      </c>
      <c r="AE340" s="41" t="str">
        <f t="shared" si="238"/>
        <v/>
      </c>
      <c r="AJ340" s="154" t="str">
        <f t="shared" si="239"/>
        <v/>
      </c>
      <c r="AL340" s="120" t="str">
        <f t="shared" si="240"/>
        <v/>
      </c>
      <c r="AM340" s="104" t="str">
        <f t="shared" si="241"/>
        <v/>
      </c>
      <c r="AN340" s="104" t="str">
        <f t="shared" si="242"/>
        <v/>
      </c>
      <c r="AO340" s="104" t="str">
        <f t="shared" si="226"/>
        <v/>
      </c>
      <c r="AP340" s="104" t="str">
        <f t="shared" si="227"/>
        <v/>
      </c>
      <c r="AQ340" s="121" t="str">
        <f t="shared" si="243"/>
        <v/>
      </c>
      <c r="AS340" s="88" t="str">
        <f t="shared" si="228"/>
        <v/>
      </c>
      <c r="AT340" s="68" t="str">
        <f t="shared" si="244"/>
        <v/>
      </c>
      <c r="AU340" s="68" t="str">
        <f t="shared" si="245"/>
        <v/>
      </c>
      <c r="AV340" s="68" t="str">
        <f t="shared" si="246"/>
        <v/>
      </c>
      <c r="AW340" s="88" t="str">
        <f t="shared" si="229"/>
        <v/>
      </c>
      <c r="AZ340" s="88" t="str">
        <f t="shared" si="230"/>
        <v/>
      </c>
      <c r="BA340" s="68" t="str">
        <f t="shared" si="231"/>
        <v/>
      </c>
      <c r="BB340" s="68" t="str">
        <f t="shared" si="232"/>
        <v/>
      </c>
      <c r="BC340" s="68" t="str">
        <f t="shared" si="233"/>
        <v/>
      </c>
      <c r="BD340" s="69" t="str">
        <f t="shared" si="234"/>
        <v/>
      </c>
      <c r="BE340" s="69" t="str">
        <f t="shared" si="247"/>
        <v/>
      </c>
      <c r="BT340" s="138" t="str">
        <f t="shared" ca="1" si="248"/>
        <v/>
      </c>
      <c r="BU340" s="139" t="str">
        <f t="shared" ca="1" si="249"/>
        <v/>
      </c>
      <c r="BW340" s="138" t="str">
        <f t="shared" si="250"/>
        <v/>
      </c>
      <c r="BX340" s="104" t="str">
        <f t="shared" si="251"/>
        <v/>
      </c>
      <c r="BY340" s="139" t="str">
        <f t="shared" si="252"/>
        <v/>
      </c>
      <c r="CA340" s="138" t="str">
        <f t="shared" si="253"/>
        <v/>
      </c>
      <c r="CB340" s="104" t="str">
        <f t="shared" si="254"/>
        <v/>
      </c>
      <c r="CC340" s="139" t="str">
        <f t="shared" si="255"/>
        <v/>
      </c>
      <c r="CE340" s="162" t="str">
        <f t="shared" si="256"/>
        <v/>
      </c>
      <c r="CF340" s="163" t="str">
        <f t="shared" si="257"/>
        <v/>
      </c>
      <c r="CG340" s="164" t="str">
        <f t="shared" si="258"/>
        <v/>
      </c>
      <c r="CI340" s="162" t="str">
        <f t="shared" si="259"/>
        <v/>
      </c>
      <c r="CJ340" s="163" t="str">
        <f t="shared" si="221"/>
        <v/>
      </c>
      <c r="CK340" s="164" t="str">
        <f t="shared" si="222"/>
        <v/>
      </c>
      <c r="CM340" s="169" t="str">
        <f t="shared" si="260"/>
        <v/>
      </c>
      <c r="CN340" s="139" t="str">
        <f t="shared" si="261"/>
        <v/>
      </c>
      <c r="CP340" s="41" t="str">
        <f>IF($CM340="", "", COUNTIF($CM$11:$CM$3035, "&lt;"&amp;$CM340)+1+COUNTIF($CM$11:$CM340, $CM340)-1)</f>
        <v/>
      </c>
    </row>
    <row r="341" spans="1:94" x14ac:dyDescent="0.25">
      <c r="A341" s="40"/>
      <c r="B341" s="82" t="str">
        <f>IF($I341="", "", IFERROR(INDEX('Job Database'!$AE$11:$AE$3035, MATCH($I341, 'Job Database'!$X$11:$X$3035, 0)), ""))</f>
        <v/>
      </c>
      <c r="C341" s="69" t="str">
        <f>IF($I341="", "", IF(COUNTIF('Job Database'!$X$11:$X$3035, $I341)=0, $AC$5, $AC$4))</f>
        <v/>
      </c>
      <c r="D341" s="40"/>
      <c r="E341" s="85" t="str">
        <f>IF($I341="", "", IF(IFERROR(INDEX('Job Database'!$M$11:$M$3035, MATCH($I341, 'Job Database'!$X$11:$X$3035, 0)), "")="", "", IFERROR(INDEX('Job Database'!$M$11:$M$3035, MATCH($I341, 'Job Database'!$X$11:$X$3035, 0)), "")))</f>
        <v/>
      </c>
      <c r="F341" s="40"/>
      <c r="G341" s="88" t="str">
        <f t="shared" si="235"/>
        <v/>
      </c>
      <c r="H341" s="40"/>
      <c r="I341" s="24"/>
      <c r="J341" s="34"/>
      <c r="K341" s="106"/>
      <c r="L341" s="79"/>
      <c r="M341" s="34"/>
      <c r="N341" s="79"/>
      <c r="O341" s="31"/>
      <c r="P341" s="53"/>
      <c r="Q341" s="40"/>
      <c r="S341" s="41" t="str">
        <f t="shared" si="223"/>
        <v/>
      </c>
      <c r="T341" s="41" t="str">
        <f t="shared" si="224"/>
        <v/>
      </c>
      <c r="U341" s="41" t="str">
        <f t="shared" si="236"/>
        <v/>
      </c>
      <c r="W341" s="74" t="str">
        <f>IF('Job Database'!$X341="", "", 'Job Database'!$X341)</f>
        <v/>
      </c>
      <c r="Y341" s="41" t="str">
        <f>IF($W341="", "", IF(COUNTIF($I$11:$I$3035, $W341)&gt;0, "", MAX($Y$10:$Y340)+1))</f>
        <v/>
      </c>
      <c r="Z341" s="41">
        <v>331</v>
      </c>
      <c r="AA341" s="58" t="str">
        <f t="shared" si="237"/>
        <v/>
      </c>
      <c r="AC341" s="41" t="str">
        <f t="shared" si="225"/>
        <v/>
      </c>
      <c r="AE341" s="41" t="str">
        <f t="shared" si="238"/>
        <v/>
      </c>
      <c r="AJ341" s="154" t="str">
        <f t="shared" si="239"/>
        <v/>
      </c>
      <c r="AL341" s="120" t="str">
        <f t="shared" si="240"/>
        <v/>
      </c>
      <c r="AM341" s="104" t="str">
        <f t="shared" si="241"/>
        <v/>
      </c>
      <c r="AN341" s="104" t="str">
        <f t="shared" si="242"/>
        <v/>
      </c>
      <c r="AO341" s="104" t="str">
        <f t="shared" si="226"/>
        <v/>
      </c>
      <c r="AP341" s="104" t="str">
        <f t="shared" si="227"/>
        <v/>
      </c>
      <c r="AQ341" s="121" t="str">
        <f t="shared" si="243"/>
        <v/>
      </c>
      <c r="AS341" s="88" t="str">
        <f t="shared" si="228"/>
        <v/>
      </c>
      <c r="AT341" s="68" t="str">
        <f t="shared" si="244"/>
        <v/>
      </c>
      <c r="AU341" s="68" t="str">
        <f t="shared" si="245"/>
        <v/>
      </c>
      <c r="AV341" s="68" t="str">
        <f t="shared" si="246"/>
        <v/>
      </c>
      <c r="AW341" s="88" t="str">
        <f t="shared" si="229"/>
        <v/>
      </c>
      <c r="AZ341" s="88" t="str">
        <f t="shared" si="230"/>
        <v/>
      </c>
      <c r="BA341" s="68" t="str">
        <f t="shared" si="231"/>
        <v/>
      </c>
      <c r="BB341" s="68" t="str">
        <f t="shared" si="232"/>
        <v/>
      </c>
      <c r="BC341" s="68" t="str">
        <f t="shared" si="233"/>
        <v/>
      </c>
      <c r="BD341" s="69" t="str">
        <f t="shared" si="234"/>
        <v/>
      </c>
      <c r="BE341" s="69" t="str">
        <f t="shared" si="247"/>
        <v/>
      </c>
      <c r="BT341" s="138" t="str">
        <f t="shared" ca="1" si="248"/>
        <v/>
      </c>
      <c r="BU341" s="139" t="str">
        <f t="shared" ca="1" si="249"/>
        <v/>
      </c>
      <c r="BW341" s="138" t="str">
        <f t="shared" si="250"/>
        <v/>
      </c>
      <c r="BX341" s="104" t="str">
        <f t="shared" si="251"/>
        <v/>
      </c>
      <c r="BY341" s="139" t="str">
        <f t="shared" si="252"/>
        <v/>
      </c>
      <c r="CA341" s="138" t="str">
        <f t="shared" si="253"/>
        <v/>
      </c>
      <c r="CB341" s="104" t="str">
        <f t="shared" si="254"/>
        <v/>
      </c>
      <c r="CC341" s="139" t="str">
        <f t="shared" si="255"/>
        <v/>
      </c>
      <c r="CE341" s="162" t="str">
        <f t="shared" si="256"/>
        <v/>
      </c>
      <c r="CF341" s="163" t="str">
        <f t="shared" si="257"/>
        <v/>
      </c>
      <c r="CG341" s="164" t="str">
        <f t="shared" si="258"/>
        <v/>
      </c>
      <c r="CI341" s="162" t="str">
        <f t="shared" si="259"/>
        <v/>
      </c>
      <c r="CJ341" s="163" t="str">
        <f t="shared" si="221"/>
        <v/>
      </c>
      <c r="CK341" s="164" t="str">
        <f t="shared" si="222"/>
        <v/>
      </c>
      <c r="CM341" s="169" t="str">
        <f t="shared" si="260"/>
        <v/>
      </c>
      <c r="CN341" s="139" t="str">
        <f t="shared" si="261"/>
        <v/>
      </c>
      <c r="CP341" s="41" t="str">
        <f>IF($CM341="", "", COUNTIF($CM$11:$CM$3035, "&lt;"&amp;$CM341)+1+COUNTIF($CM$11:$CM341, $CM341)-1)</f>
        <v/>
      </c>
    </row>
    <row r="342" spans="1:94" x14ac:dyDescent="0.25">
      <c r="A342" s="40"/>
      <c r="B342" s="82" t="str">
        <f>IF($I342="", "", IFERROR(INDEX('Job Database'!$AE$11:$AE$3035, MATCH($I342, 'Job Database'!$X$11:$X$3035, 0)), ""))</f>
        <v/>
      </c>
      <c r="C342" s="69" t="str">
        <f>IF($I342="", "", IF(COUNTIF('Job Database'!$X$11:$X$3035, $I342)=0, $AC$5, $AC$4))</f>
        <v/>
      </c>
      <c r="D342" s="40"/>
      <c r="E342" s="85" t="str">
        <f>IF($I342="", "", IF(IFERROR(INDEX('Job Database'!$M$11:$M$3035, MATCH($I342, 'Job Database'!$X$11:$X$3035, 0)), "")="", "", IFERROR(INDEX('Job Database'!$M$11:$M$3035, MATCH($I342, 'Job Database'!$X$11:$X$3035, 0)), "")))</f>
        <v/>
      </c>
      <c r="F342" s="40"/>
      <c r="G342" s="88" t="str">
        <f t="shared" si="235"/>
        <v/>
      </c>
      <c r="H342" s="40"/>
      <c r="I342" s="24"/>
      <c r="J342" s="34"/>
      <c r="K342" s="106"/>
      <c r="L342" s="79"/>
      <c r="M342" s="34"/>
      <c r="N342" s="79"/>
      <c r="O342" s="31"/>
      <c r="P342" s="53"/>
      <c r="Q342" s="40"/>
      <c r="S342" s="41" t="str">
        <f t="shared" si="223"/>
        <v/>
      </c>
      <c r="T342" s="41" t="str">
        <f t="shared" si="224"/>
        <v/>
      </c>
      <c r="U342" s="41" t="str">
        <f t="shared" si="236"/>
        <v/>
      </c>
      <c r="W342" s="74" t="str">
        <f>IF('Job Database'!$X342="", "", 'Job Database'!$X342)</f>
        <v/>
      </c>
      <c r="Y342" s="41" t="str">
        <f>IF($W342="", "", IF(COUNTIF($I$11:$I$3035, $W342)&gt;0, "", MAX($Y$10:$Y341)+1))</f>
        <v/>
      </c>
      <c r="Z342" s="41">
        <v>332</v>
      </c>
      <c r="AA342" s="58" t="str">
        <f t="shared" si="237"/>
        <v/>
      </c>
      <c r="AC342" s="41" t="str">
        <f t="shared" si="225"/>
        <v/>
      </c>
      <c r="AE342" s="41" t="str">
        <f t="shared" si="238"/>
        <v/>
      </c>
      <c r="AJ342" s="154" t="str">
        <f t="shared" si="239"/>
        <v/>
      </c>
      <c r="AL342" s="120" t="str">
        <f t="shared" si="240"/>
        <v/>
      </c>
      <c r="AM342" s="104" t="str">
        <f t="shared" si="241"/>
        <v/>
      </c>
      <c r="AN342" s="104" t="str">
        <f t="shared" si="242"/>
        <v/>
      </c>
      <c r="AO342" s="104" t="str">
        <f t="shared" si="226"/>
        <v/>
      </c>
      <c r="AP342" s="104" t="str">
        <f t="shared" si="227"/>
        <v/>
      </c>
      <c r="AQ342" s="121" t="str">
        <f t="shared" si="243"/>
        <v/>
      </c>
      <c r="AS342" s="88" t="str">
        <f t="shared" si="228"/>
        <v/>
      </c>
      <c r="AT342" s="68" t="str">
        <f t="shared" si="244"/>
        <v/>
      </c>
      <c r="AU342" s="68" t="str">
        <f t="shared" si="245"/>
        <v/>
      </c>
      <c r="AV342" s="68" t="str">
        <f t="shared" si="246"/>
        <v/>
      </c>
      <c r="AW342" s="88" t="str">
        <f t="shared" si="229"/>
        <v/>
      </c>
      <c r="AZ342" s="88" t="str">
        <f t="shared" si="230"/>
        <v/>
      </c>
      <c r="BA342" s="68" t="str">
        <f t="shared" si="231"/>
        <v/>
      </c>
      <c r="BB342" s="68" t="str">
        <f t="shared" si="232"/>
        <v/>
      </c>
      <c r="BC342" s="68" t="str">
        <f t="shared" si="233"/>
        <v/>
      </c>
      <c r="BD342" s="69" t="str">
        <f t="shared" si="234"/>
        <v/>
      </c>
      <c r="BE342" s="69" t="str">
        <f t="shared" si="247"/>
        <v/>
      </c>
      <c r="BT342" s="138" t="str">
        <f t="shared" ca="1" si="248"/>
        <v/>
      </c>
      <c r="BU342" s="139" t="str">
        <f t="shared" ca="1" si="249"/>
        <v/>
      </c>
      <c r="BW342" s="138" t="str">
        <f t="shared" si="250"/>
        <v/>
      </c>
      <c r="BX342" s="104" t="str">
        <f t="shared" si="251"/>
        <v/>
      </c>
      <c r="BY342" s="139" t="str">
        <f t="shared" si="252"/>
        <v/>
      </c>
      <c r="CA342" s="138" t="str">
        <f t="shared" si="253"/>
        <v/>
      </c>
      <c r="CB342" s="104" t="str">
        <f t="shared" si="254"/>
        <v/>
      </c>
      <c r="CC342" s="139" t="str">
        <f t="shared" si="255"/>
        <v/>
      </c>
      <c r="CE342" s="162" t="str">
        <f t="shared" si="256"/>
        <v/>
      </c>
      <c r="CF342" s="163" t="str">
        <f t="shared" si="257"/>
        <v/>
      </c>
      <c r="CG342" s="164" t="str">
        <f t="shared" si="258"/>
        <v/>
      </c>
      <c r="CI342" s="162" t="str">
        <f t="shared" si="259"/>
        <v/>
      </c>
      <c r="CJ342" s="163" t="str">
        <f t="shared" si="221"/>
        <v/>
      </c>
      <c r="CK342" s="164" t="str">
        <f t="shared" si="222"/>
        <v/>
      </c>
      <c r="CM342" s="169" t="str">
        <f t="shared" si="260"/>
        <v/>
      </c>
      <c r="CN342" s="139" t="str">
        <f t="shared" si="261"/>
        <v/>
      </c>
      <c r="CP342" s="41" t="str">
        <f>IF($CM342="", "", COUNTIF($CM$11:$CM$3035, "&lt;"&amp;$CM342)+1+COUNTIF($CM$11:$CM342, $CM342)-1)</f>
        <v/>
      </c>
    </row>
    <row r="343" spans="1:94" x14ac:dyDescent="0.25">
      <c r="A343" s="40"/>
      <c r="B343" s="82" t="str">
        <f>IF($I343="", "", IFERROR(INDEX('Job Database'!$AE$11:$AE$3035, MATCH($I343, 'Job Database'!$X$11:$X$3035, 0)), ""))</f>
        <v/>
      </c>
      <c r="C343" s="69" t="str">
        <f>IF($I343="", "", IF(COUNTIF('Job Database'!$X$11:$X$3035, $I343)=0, $AC$5, $AC$4))</f>
        <v/>
      </c>
      <c r="D343" s="40"/>
      <c r="E343" s="85" t="str">
        <f>IF($I343="", "", IF(IFERROR(INDEX('Job Database'!$M$11:$M$3035, MATCH($I343, 'Job Database'!$X$11:$X$3035, 0)), "")="", "", IFERROR(INDEX('Job Database'!$M$11:$M$3035, MATCH($I343, 'Job Database'!$X$11:$X$3035, 0)), "")))</f>
        <v/>
      </c>
      <c r="F343" s="40"/>
      <c r="G343" s="88" t="str">
        <f t="shared" si="235"/>
        <v/>
      </c>
      <c r="H343" s="40"/>
      <c r="I343" s="24"/>
      <c r="J343" s="34"/>
      <c r="K343" s="106"/>
      <c r="L343" s="79"/>
      <c r="M343" s="34"/>
      <c r="N343" s="79"/>
      <c r="O343" s="31"/>
      <c r="P343" s="53"/>
      <c r="Q343" s="40"/>
      <c r="S343" s="41" t="str">
        <f t="shared" si="223"/>
        <v/>
      </c>
      <c r="T343" s="41" t="str">
        <f t="shared" si="224"/>
        <v/>
      </c>
      <c r="U343" s="41" t="str">
        <f t="shared" si="236"/>
        <v/>
      </c>
      <c r="W343" s="74" t="str">
        <f>IF('Job Database'!$X343="", "", 'Job Database'!$X343)</f>
        <v/>
      </c>
      <c r="Y343" s="41" t="str">
        <f>IF($W343="", "", IF(COUNTIF($I$11:$I$3035, $W343)&gt;0, "", MAX($Y$10:$Y342)+1))</f>
        <v/>
      </c>
      <c r="Z343" s="41">
        <v>333</v>
      </c>
      <c r="AA343" s="58" t="str">
        <f t="shared" si="237"/>
        <v/>
      </c>
      <c r="AC343" s="41" t="str">
        <f t="shared" si="225"/>
        <v/>
      </c>
      <c r="AE343" s="41" t="str">
        <f t="shared" si="238"/>
        <v/>
      </c>
      <c r="AJ343" s="154" t="str">
        <f t="shared" si="239"/>
        <v/>
      </c>
      <c r="AL343" s="120" t="str">
        <f t="shared" si="240"/>
        <v/>
      </c>
      <c r="AM343" s="104" t="str">
        <f t="shared" si="241"/>
        <v/>
      </c>
      <c r="AN343" s="104" t="str">
        <f t="shared" si="242"/>
        <v/>
      </c>
      <c r="AO343" s="104" t="str">
        <f t="shared" si="226"/>
        <v/>
      </c>
      <c r="AP343" s="104" t="str">
        <f t="shared" si="227"/>
        <v/>
      </c>
      <c r="AQ343" s="121" t="str">
        <f t="shared" si="243"/>
        <v/>
      </c>
      <c r="AS343" s="88" t="str">
        <f t="shared" si="228"/>
        <v/>
      </c>
      <c r="AT343" s="68" t="str">
        <f t="shared" si="244"/>
        <v/>
      </c>
      <c r="AU343" s="68" t="str">
        <f t="shared" si="245"/>
        <v/>
      </c>
      <c r="AV343" s="68" t="str">
        <f t="shared" si="246"/>
        <v/>
      </c>
      <c r="AW343" s="88" t="str">
        <f t="shared" si="229"/>
        <v/>
      </c>
      <c r="AZ343" s="88" t="str">
        <f t="shared" si="230"/>
        <v/>
      </c>
      <c r="BA343" s="68" t="str">
        <f t="shared" si="231"/>
        <v/>
      </c>
      <c r="BB343" s="68" t="str">
        <f t="shared" si="232"/>
        <v/>
      </c>
      <c r="BC343" s="68" t="str">
        <f t="shared" si="233"/>
        <v/>
      </c>
      <c r="BD343" s="69" t="str">
        <f t="shared" si="234"/>
        <v/>
      </c>
      <c r="BE343" s="69" t="str">
        <f t="shared" si="247"/>
        <v/>
      </c>
      <c r="BT343" s="138" t="str">
        <f t="shared" ca="1" si="248"/>
        <v/>
      </c>
      <c r="BU343" s="139" t="str">
        <f t="shared" ca="1" si="249"/>
        <v/>
      </c>
      <c r="BW343" s="138" t="str">
        <f t="shared" si="250"/>
        <v/>
      </c>
      <c r="BX343" s="104" t="str">
        <f t="shared" si="251"/>
        <v/>
      </c>
      <c r="BY343" s="139" t="str">
        <f t="shared" si="252"/>
        <v/>
      </c>
      <c r="CA343" s="138" t="str">
        <f t="shared" si="253"/>
        <v/>
      </c>
      <c r="CB343" s="104" t="str">
        <f t="shared" si="254"/>
        <v/>
      </c>
      <c r="CC343" s="139" t="str">
        <f t="shared" si="255"/>
        <v/>
      </c>
      <c r="CE343" s="162" t="str">
        <f t="shared" si="256"/>
        <v/>
      </c>
      <c r="CF343" s="163" t="str">
        <f t="shared" si="257"/>
        <v/>
      </c>
      <c r="CG343" s="164" t="str">
        <f t="shared" si="258"/>
        <v/>
      </c>
      <c r="CI343" s="162" t="str">
        <f t="shared" si="259"/>
        <v/>
      </c>
      <c r="CJ343" s="163" t="str">
        <f t="shared" si="221"/>
        <v/>
      </c>
      <c r="CK343" s="164" t="str">
        <f t="shared" si="222"/>
        <v/>
      </c>
      <c r="CM343" s="169" t="str">
        <f t="shared" si="260"/>
        <v/>
      </c>
      <c r="CN343" s="139" t="str">
        <f t="shared" si="261"/>
        <v/>
      </c>
      <c r="CP343" s="41" t="str">
        <f>IF($CM343="", "", COUNTIF($CM$11:$CM$3035, "&lt;"&amp;$CM343)+1+COUNTIF($CM$11:$CM343, $CM343)-1)</f>
        <v/>
      </c>
    </row>
    <row r="344" spans="1:94" x14ac:dyDescent="0.25">
      <c r="A344" s="40"/>
      <c r="B344" s="82" t="str">
        <f>IF($I344="", "", IFERROR(INDEX('Job Database'!$AE$11:$AE$3035, MATCH($I344, 'Job Database'!$X$11:$X$3035, 0)), ""))</f>
        <v/>
      </c>
      <c r="C344" s="69" t="str">
        <f>IF($I344="", "", IF(COUNTIF('Job Database'!$X$11:$X$3035, $I344)=0, $AC$5, $AC$4))</f>
        <v/>
      </c>
      <c r="D344" s="40"/>
      <c r="E344" s="85" t="str">
        <f>IF($I344="", "", IF(IFERROR(INDEX('Job Database'!$M$11:$M$3035, MATCH($I344, 'Job Database'!$X$11:$X$3035, 0)), "")="", "", IFERROR(INDEX('Job Database'!$M$11:$M$3035, MATCH($I344, 'Job Database'!$X$11:$X$3035, 0)), "")))</f>
        <v/>
      </c>
      <c r="F344" s="40"/>
      <c r="G344" s="88" t="str">
        <f t="shared" si="235"/>
        <v/>
      </c>
      <c r="H344" s="40"/>
      <c r="I344" s="24"/>
      <c r="J344" s="34"/>
      <c r="K344" s="106"/>
      <c r="L344" s="79"/>
      <c r="M344" s="34"/>
      <c r="N344" s="79"/>
      <c r="O344" s="31"/>
      <c r="P344" s="53"/>
      <c r="Q344" s="40"/>
      <c r="S344" s="41" t="str">
        <f t="shared" si="223"/>
        <v/>
      </c>
      <c r="T344" s="41" t="str">
        <f t="shared" si="224"/>
        <v/>
      </c>
      <c r="U344" s="41" t="str">
        <f t="shared" si="236"/>
        <v/>
      </c>
      <c r="W344" s="74" t="str">
        <f>IF('Job Database'!$X344="", "", 'Job Database'!$X344)</f>
        <v/>
      </c>
      <c r="Y344" s="41" t="str">
        <f>IF($W344="", "", IF(COUNTIF($I$11:$I$3035, $W344)&gt;0, "", MAX($Y$10:$Y343)+1))</f>
        <v/>
      </c>
      <c r="Z344" s="41">
        <v>334</v>
      </c>
      <c r="AA344" s="58" t="str">
        <f t="shared" si="237"/>
        <v/>
      </c>
      <c r="AC344" s="41" t="str">
        <f t="shared" si="225"/>
        <v/>
      </c>
      <c r="AE344" s="41" t="str">
        <f t="shared" si="238"/>
        <v/>
      </c>
      <c r="AJ344" s="154" t="str">
        <f t="shared" si="239"/>
        <v/>
      </c>
      <c r="AL344" s="120" t="str">
        <f t="shared" si="240"/>
        <v/>
      </c>
      <c r="AM344" s="104" t="str">
        <f t="shared" si="241"/>
        <v/>
      </c>
      <c r="AN344" s="104" t="str">
        <f t="shared" si="242"/>
        <v/>
      </c>
      <c r="AO344" s="104" t="str">
        <f t="shared" si="226"/>
        <v/>
      </c>
      <c r="AP344" s="104" t="str">
        <f t="shared" si="227"/>
        <v/>
      </c>
      <c r="AQ344" s="121" t="str">
        <f t="shared" si="243"/>
        <v/>
      </c>
      <c r="AS344" s="88" t="str">
        <f t="shared" si="228"/>
        <v/>
      </c>
      <c r="AT344" s="68" t="str">
        <f t="shared" si="244"/>
        <v/>
      </c>
      <c r="AU344" s="68" t="str">
        <f t="shared" si="245"/>
        <v/>
      </c>
      <c r="AV344" s="68" t="str">
        <f t="shared" si="246"/>
        <v/>
      </c>
      <c r="AW344" s="88" t="str">
        <f t="shared" si="229"/>
        <v/>
      </c>
      <c r="AZ344" s="88" t="str">
        <f t="shared" si="230"/>
        <v/>
      </c>
      <c r="BA344" s="68" t="str">
        <f t="shared" si="231"/>
        <v/>
      </c>
      <c r="BB344" s="68" t="str">
        <f t="shared" si="232"/>
        <v/>
      </c>
      <c r="BC344" s="68" t="str">
        <f t="shared" si="233"/>
        <v/>
      </c>
      <c r="BD344" s="69" t="str">
        <f t="shared" si="234"/>
        <v/>
      </c>
      <c r="BE344" s="69" t="str">
        <f t="shared" si="247"/>
        <v/>
      </c>
      <c r="BT344" s="138" t="str">
        <f t="shared" ca="1" si="248"/>
        <v/>
      </c>
      <c r="BU344" s="139" t="str">
        <f t="shared" ca="1" si="249"/>
        <v/>
      </c>
      <c r="BW344" s="138" t="str">
        <f t="shared" si="250"/>
        <v/>
      </c>
      <c r="BX344" s="104" t="str">
        <f t="shared" si="251"/>
        <v/>
      </c>
      <c r="BY344" s="139" t="str">
        <f t="shared" si="252"/>
        <v/>
      </c>
      <c r="CA344" s="138" t="str">
        <f t="shared" si="253"/>
        <v/>
      </c>
      <c r="CB344" s="104" t="str">
        <f t="shared" si="254"/>
        <v/>
      </c>
      <c r="CC344" s="139" t="str">
        <f t="shared" si="255"/>
        <v/>
      </c>
      <c r="CE344" s="162" t="str">
        <f t="shared" si="256"/>
        <v/>
      </c>
      <c r="CF344" s="163" t="str">
        <f t="shared" si="257"/>
        <v/>
      </c>
      <c r="CG344" s="164" t="str">
        <f t="shared" si="258"/>
        <v/>
      </c>
      <c r="CI344" s="162" t="str">
        <f t="shared" si="259"/>
        <v/>
      </c>
      <c r="CJ344" s="163" t="str">
        <f t="shared" si="221"/>
        <v/>
      </c>
      <c r="CK344" s="164" t="str">
        <f t="shared" si="222"/>
        <v/>
      </c>
      <c r="CM344" s="169" t="str">
        <f t="shared" si="260"/>
        <v/>
      </c>
      <c r="CN344" s="139" t="str">
        <f t="shared" si="261"/>
        <v/>
      </c>
      <c r="CP344" s="41" t="str">
        <f>IF($CM344="", "", COUNTIF($CM$11:$CM$3035, "&lt;"&amp;$CM344)+1+COUNTIF($CM$11:$CM344, $CM344)-1)</f>
        <v/>
      </c>
    </row>
    <row r="345" spans="1:94" x14ac:dyDescent="0.25">
      <c r="A345" s="40"/>
      <c r="B345" s="82" t="str">
        <f>IF($I345="", "", IFERROR(INDEX('Job Database'!$AE$11:$AE$3035, MATCH($I345, 'Job Database'!$X$11:$X$3035, 0)), ""))</f>
        <v/>
      </c>
      <c r="C345" s="69" t="str">
        <f>IF($I345="", "", IF(COUNTIF('Job Database'!$X$11:$X$3035, $I345)=0, $AC$5, $AC$4))</f>
        <v/>
      </c>
      <c r="D345" s="40"/>
      <c r="E345" s="85" t="str">
        <f>IF($I345="", "", IF(IFERROR(INDEX('Job Database'!$M$11:$M$3035, MATCH($I345, 'Job Database'!$X$11:$X$3035, 0)), "")="", "", IFERROR(INDEX('Job Database'!$M$11:$M$3035, MATCH($I345, 'Job Database'!$X$11:$X$3035, 0)), "")))</f>
        <v/>
      </c>
      <c r="F345" s="40"/>
      <c r="G345" s="88" t="str">
        <f t="shared" si="235"/>
        <v/>
      </c>
      <c r="H345" s="40"/>
      <c r="I345" s="24"/>
      <c r="J345" s="34"/>
      <c r="K345" s="106"/>
      <c r="L345" s="79"/>
      <c r="M345" s="34"/>
      <c r="N345" s="79"/>
      <c r="O345" s="31"/>
      <c r="P345" s="53"/>
      <c r="Q345" s="40"/>
      <c r="S345" s="41" t="str">
        <f t="shared" si="223"/>
        <v/>
      </c>
      <c r="T345" s="41" t="str">
        <f t="shared" si="224"/>
        <v/>
      </c>
      <c r="U345" s="41" t="str">
        <f t="shared" si="236"/>
        <v/>
      </c>
      <c r="W345" s="74" t="str">
        <f>IF('Job Database'!$X345="", "", 'Job Database'!$X345)</f>
        <v/>
      </c>
      <c r="Y345" s="41" t="str">
        <f>IF($W345="", "", IF(COUNTIF($I$11:$I$3035, $W345)&gt;0, "", MAX($Y$10:$Y344)+1))</f>
        <v/>
      </c>
      <c r="Z345" s="41">
        <v>335</v>
      </c>
      <c r="AA345" s="58" t="str">
        <f t="shared" si="237"/>
        <v/>
      </c>
      <c r="AC345" s="41" t="str">
        <f t="shared" si="225"/>
        <v/>
      </c>
      <c r="AE345" s="41" t="str">
        <f t="shared" si="238"/>
        <v/>
      </c>
      <c r="AJ345" s="154" t="str">
        <f t="shared" si="239"/>
        <v/>
      </c>
      <c r="AL345" s="120" t="str">
        <f t="shared" si="240"/>
        <v/>
      </c>
      <c r="AM345" s="104" t="str">
        <f t="shared" si="241"/>
        <v/>
      </c>
      <c r="AN345" s="104" t="str">
        <f t="shared" si="242"/>
        <v/>
      </c>
      <c r="AO345" s="104" t="str">
        <f t="shared" si="226"/>
        <v/>
      </c>
      <c r="AP345" s="104" t="str">
        <f t="shared" si="227"/>
        <v/>
      </c>
      <c r="AQ345" s="121" t="str">
        <f t="shared" si="243"/>
        <v/>
      </c>
      <c r="AS345" s="88" t="str">
        <f t="shared" si="228"/>
        <v/>
      </c>
      <c r="AT345" s="68" t="str">
        <f t="shared" si="244"/>
        <v/>
      </c>
      <c r="AU345" s="68" t="str">
        <f t="shared" si="245"/>
        <v/>
      </c>
      <c r="AV345" s="68" t="str">
        <f t="shared" si="246"/>
        <v/>
      </c>
      <c r="AW345" s="88" t="str">
        <f t="shared" si="229"/>
        <v/>
      </c>
      <c r="AZ345" s="88" t="str">
        <f t="shared" si="230"/>
        <v/>
      </c>
      <c r="BA345" s="68" t="str">
        <f t="shared" si="231"/>
        <v/>
      </c>
      <c r="BB345" s="68" t="str">
        <f t="shared" si="232"/>
        <v/>
      </c>
      <c r="BC345" s="68" t="str">
        <f t="shared" si="233"/>
        <v/>
      </c>
      <c r="BD345" s="69" t="str">
        <f t="shared" si="234"/>
        <v/>
      </c>
      <c r="BE345" s="69" t="str">
        <f t="shared" si="247"/>
        <v/>
      </c>
      <c r="BT345" s="138" t="str">
        <f t="shared" ca="1" si="248"/>
        <v/>
      </c>
      <c r="BU345" s="139" t="str">
        <f t="shared" ca="1" si="249"/>
        <v/>
      </c>
      <c r="BW345" s="138" t="str">
        <f t="shared" si="250"/>
        <v/>
      </c>
      <c r="BX345" s="104" t="str">
        <f t="shared" si="251"/>
        <v/>
      </c>
      <c r="BY345" s="139" t="str">
        <f t="shared" si="252"/>
        <v/>
      </c>
      <c r="CA345" s="138" t="str">
        <f t="shared" si="253"/>
        <v/>
      </c>
      <c r="CB345" s="104" t="str">
        <f t="shared" si="254"/>
        <v/>
      </c>
      <c r="CC345" s="139" t="str">
        <f t="shared" si="255"/>
        <v/>
      </c>
      <c r="CE345" s="162" t="str">
        <f t="shared" si="256"/>
        <v/>
      </c>
      <c r="CF345" s="163" t="str">
        <f t="shared" si="257"/>
        <v/>
      </c>
      <c r="CG345" s="164" t="str">
        <f t="shared" si="258"/>
        <v/>
      </c>
      <c r="CI345" s="162" t="str">
        <f t="shared" si="259"/>
        <v/>
      </c>
      <c r="CJ345" s="163" t="str">
        <f t="shared" si="221"/>
        <v/>
      </c>
      <c r="CK345" s="164" t="str">
        <f t="shared" si="222"/>
        <v/>
      </c>
      <c r="CM345" s="169" t="str">
        <f t="shared" si="260"/>
        <v/>
      </c>
      <c r="CN345" s="139" t="str">
        <f t="shared" si="261"/>
        <v/>
      </c>
      <c r="CP345" s="41" t="str">
        <f>IF($CM345="", "", COUNTIF($CM$11:$CM$3035, "&lt;"&amp;$CM345)+1+COUNTIF($CM$11:$CM345, $CM345)-1)</f>
        <v/>
      </c>
    </row>
    <row r="346" spans="1:94" x14ac:dyDescent="0.25">
      <c r="A346" s="40"/>
      <c r="B346" s="82" t="str">
        <f>IF($I346="", "", IFERROR(INDEX('Job Database'!$AE$11:$AE$3035, MATCH($I346, 'Job Database'!$X$11:$X$3035, 0)), ""))</f>
        <v/>
      </c>
      <c r="C346" s="69" t="str">
        <f>IF($I346="", "", IF(COUNTIF('Job Database'!$X$11:$X$3035, $I346)=0, $AC$5, $AC$4))</f>
        <v/>
      </c>
      <c r="D346" s="40"/>
      <c r="E346" s="85" t="str">
        <f>IF($I346="", "", IF(IFERROR(INDEX('Job Database'!$M$11:$M$3035, MATCH($I346, 'Job Database'!$X$11:$X$3035, 0)), "")="", "", IFERROR(INDEX('Job Database'!$M$11:$M$3035, MATCH($I346, 'Job Database'!$X$11:$X$3035, 0)), "")))</f>
        <v/>
      </c>
      <c r="F346" s="40"/>
      <c r="G346" s="88" t="str">
        <f t="shared" si="235"/>
        <v/>
      </c>
      <c r="H346" s="40"/>
      <c r="I346" s="24"/>
      <c r="J346" s="34"/>
      <c r="K346" s="106"/>
      <c r="L346" s="79"/>
      <c r="M346" s="34"/>
      <c r="N346" s="79"/>
      <c r="O346" s="31"/>
      <c r="P346" s="53"/>
      <c r="Q346" s="40"/>
      <c r="S346" s="41" t="str">
        <f t="shared" si="223"/>
        <v/>
      </c>
      <c r="T346" s="41" t="str">
        <f t="shared" si="224"/>
        <v/>
      </c>
      <c r="U346" s="41" t="str">
        <f t="shared" si="236"/>
        <v/>
      </c>
      <c r="W346" s="74" t="str">
        <f>IF('Job Database'!$X346="", "", 'Job Database'!$X346)</f>
        <v/>
      </c>
      <c r="Y346" s="41" t="str">
        <f>IF($W346="", "", IF(COUNTIF($I$11:$I$3035, $W346)&gt;0, "", MAX($Y$10:$Y345)+1))</f>
        <v/>
      </c>
      <c r="Z346" s="41">
        <v>336</v>
      </c>
      <c r="AA346" s="58" t="str">
        <f t="shared" si="237"/>
        <v/>
      </c>
      <c r="AC346" s="41" t="str">
        <f t="shared" si="225"/>
        <v/>
      </c>
      <c r="AE346" s="41" t="str">
        <f t="shared" si="238"/>
        <v/>
      </c>
      <c r="AJ346" s="154" t="str">
        <f t="shared" si="239"/>
        <v/>
      </c>
      <c r="AL346" s="120" t="str">
        <f t="shared" si="240"/>
        <v/>
      </c>
      <c r="AM346" s="104" t="str">
        <f t="shared" si="241"/>
        <v/>
      </c>
      <c r="AN346" s="104" t="str">
        <f t="shared" si="242"/>
        <v/>
      </c>
      <c r="AO346" s="104" t="str">
        <f t="shared" si="226"/>
        <v/>
      </c>
      <c r="AP346" s="104" t="str">
        <f t="shared" si="227"/>
        <v/>
      </c>
      <c r="AQ346" s="121" t="str">
        <f t="shared" si="243"/>
        <v/>
      </c>
      <c r="AS346" s="88" t="str">
        <f t="shared" si="228"/>
        <v/>
      </c>
      <c r="AT346" s="68" t="str">
        <f t="shared" si="244"/>
        <v/>
      </c>
      <c r="AU346" s="68" t="str">
        <f t="shared" si="245"/>
        <v/>
      </c>
      <c r="AV346" s="68" t="str">
        <f t="shared" si="246"/>
        <v/>
      </c>
      <c r="AW346" s="88" t="str">
        <f t="shared" si="229"/>
        <v/>
      </c>
      <c r="AZ346" s="88" t="str">
        <f t="shared" si="230"/>
        <v/>
      </c>
      <c r="BA346" s="68" t="str">
        <f t="shared" si="231"/>
        <v/>
      </c>
      <c r="BB346" s="68" t="str">
        <f t="shared" si="232"/>
        <v/>
      </c>
      <c r="BC346" s="68" t="str">
        <f t="shared" si="233"/>
        <v/>
      </c>
      <c r="BD346" s="69" t="str">
        <f t="shared" si="234"/>
        <v/>
      </c>
      <c r="BE346" s="69" t="str">
        <f t="shared" si="247"/>
        <v/>
      </c>
      <c r="BT346" s="138" t="str">
        <f t="shared" ca="1" si="248"/>
        <v/>
      </c>
      <c r="BU346" s="139" t="str">
        <f t="shared" ca="1" si="249"/>
        <v/>
      </c>
      <c r="BW346" s="138" t="str">
        <f t="shared" si="250"/>
        <v/>
      </c>
      <c r="BX346" s="104" t="str">
        <f t="shared" si="251"/>
        <v/>
      </c>
      <c r="BY346" s="139" t="str">
        <f t="shared" si="252"/>
        <v/>
      </c>
      <c r="CA346" s="138" t="str">
        <f t="shared" si="253"/>
        <v/>
      </c>
      <c r="CB346" s="104" t="str">
        <f t="shared" si="254"/>
        <v/>
      </c>
      <c r="CC346" s="139" t="str">
        <f t="shared" si="255"/>
        <v/>
      </c>
      <c r="CE346" s="162" t="str">
        <f t="shared" si="256"/>
        <v/>
      </c>
      <c r="CF346" s="163" t="str">
        <f t="shared" si="257"/>
        <v/>
      </c>
      <c r="CG346" s="164" t="str">
        <f t="shared" si="258"/>
        <v/>
      </c>
      <c r="CI346" s="162" t="str">
        <f t="shared" si="259"/>
        <v/>
      </c>
      <c r="CJ346" s="163" t="str">
        <f t="shared" si="221"/>
        <v/>
      </c>
      <c r="CK346" s="164" t="str">
        <f t="shared" si="222"/>
        <v/>
      </c>
      <c r="CM346" s="169" t="str">
        <f t="shared" si="260"/>
        <v/>
      </c>
      <c r="CN346" s="139" t="str">
        <f t="shared" si="261"/>
        <v/>
      </c>
      <c r="CP346" s="41" t="str">
        <f>IF($CM346="", "", COUNTIF($CM$11:$CM$3035, "&lt;"&amp;$CM346)+1+COUNTIF($CM$11:$CM346, $CM346)-1)</f>
        <v/>
      </c>
    </row>
    <row r="347" spans="1:94" x14ac:dyDescent="0.25">
      <c r="A347" s="40"/>
      <c r="B347" s="82" t="str">
        <f>IF($I347="", "", IFERROR(INDEX('Job Database'!$AE$11:$AE$3035, MATCH($I347, 'Job Database'!$X$11:$X$3035, 0)), ""))</f>
        <v/>
      </c>
      <c r="C347" s="69" t="str">
        <f>IF($I347="", "", IF(COUNTIF('Job Database'!$X$11:$X$3035, $I347)=0, $AC$5, $AC$4))</f>
        <v/>
      </c>
      <c r="D347" s="40"/>
      <c r="E347" s="85" t="str">
        <f>IF($I347="", "", IF(IFERROR(INDEX('Job Database'!$M$11:$M$3035, MATCH($I347, 'Job Database'!$X$11:$X$3035, 0)), "")="", "", IFERROR(INDEX('Job Database'!$M$11:$M$3035, MATCH($I347, 'Job Database'!$X$11:$X$3035, 0)), "")))</f>
        <v/>
      </c>
      <c r="F347" s="40"/>
      <c r="G347" s="88" t="str">
        <f t="shared" si="235"/>
        <v/>
      </c>
      <c r="H347" s="40"/>
      <c r="I347" s="24"/>
      <c r="J347" s="34"/>
      <c r="K347" s="106"/>
      <c r="L347" s="79"/>
      <c r="M347" s="34"/>
      <c r="N347" s="79"/>
      <c r="O347" s="31"/>
      <c r="P347" s="53"/>
      <c r="Q347" s="40"/>
      <c r="S347" s="41" t="str">
        <f t="shared" si="223"/>
        <v/>
      </c>
      <c r="T347" s="41" t="str">
        <f t="shared" si="224"/>
        <v/>
      </c>
      <c r="U347" s="41" t="str">
        <f t="shared" si="236"/>
        <v/>
      </c>
      <c r="W347" s="74" t="str">
        <f>IF('Job Database'!$X347="", "", 'Job Database'!$X347)</f>
        <v/>
      </c>
      <c r="Y347" s="41" t="str">
        <f>IF($W347="", "", IF(COUNTIF($I$11:$I$3035, $W347)&gt;0, "", MAX($Y$10:$Y346)+1))</f>
        <v/>
      </c>
      <c r="Z347" s="41">
        <v>337</v>
      </c>
      <c r="AA347" s="58" t="str">
        <f t="shared" si="237"/>
        <v/>
      </c>
      <c r="AC347" s="41" t="str">
        <f t="shared" si="225"/>
        <v/>
      </c>
      <c r="AE347" s="41" t="str">
        <f t="shared" si="238"/>
        <v/>
      </c>
      <c r="AJ347" s="154" t="str">
        <f t="shared" si="239"/>
        <v/>
      </c>
      <c r="AL347" s="120" t="str">
        <f t="shared" si="240"/>
        <v/>
      </c>
      <c r="AM347" s="104" t="str">
        <f t="shared" si="241"/>
        <v/>
      </c>
      <c r="AN347" s="104" t="str">
        <f t="shared" si="242"/>
        <v/>
      </c>
      <c r="AO347" s="104" t="str">
        <f t="shared" si="226"/>
        <v/>
      </c>
      <c r="AP347" s="104" t="str">
        <f t="shared" si="227"/>
        <v/>
      </c>
      <c r="AQ347" s="121" t="str">
        <f t="shared" si="243"/>
        <v/>
      </c>
      <c r="AS347" s="88" t="str">
        <f t="shared" si="228"/>
        <v/>
      </c>
      <c r="AT347" s="68" t="str">
        <f t="shared" si="244"/>
        <v/>
      </c>
      <c r="AU347" s="68" t="str">
        <f t="shared" si="245"/>
        <v/>
      </c>
      <c r="AV347" s="68" t="str">
        <f t="shared" si="246"/>
        <v/>
      </c>
      <c r="AW347" s="88" t="str">
        <f t="shared" si="229"/>
        <v/>
      </c>
      <c r="AZ347" s="88" t="str">
        <f t="shared" si="230"/>
        <v/>
      </c>
      <c r="BA347" s="68" t="str">
        <f t="shared" si="231"/>
        <v/>
      </c>
      <c r="BB347" s="68" t="str">
        <f t="shared" si="232"/>
        <v/>
      </c>
      <c r="BC347" s="68" t="str">
        <f t="shared" si="233"/>
        <v/>
      </c>
      <c r="BD347" s="69" t="str">
        <f t="shared" si="234"/>
        <v/>
      </c>
      <c r="BE347" s="69" t="str">
        <f t="shared" si="247"/>
        <v/>
      </c>
      <c r="BT347" s="138" t="str">
        <f t="shared" ca="1" si="248"/>
        <v/>
      </c>
      <c r="BU347" s="139" t="str">
        <f t="shared" ca="1" si="249"/>
        <v/>
      </c>
      <c r="BW347" s="138" t="str">
        <f t="shared" si="250"/>
        <v/>
      </c>
      <c r="BX347" s="104" t="str">
        <f t="shared" si="251"/>
        <v/>
      </c>
      <c r="BY347" s="139" t="str">
        <f t="shared" si="252"/>
        <v/>
      </c>
      <c r="CA347" s="138" t="str">
        <f t="shared" si="253"/>
        <v/>
      </c>
      <c r="CB347" s="104" t="str">
        <f t="shared" si="254"/>
        <v/>
      </c>
      <c r="CC347" s="139" t="str">
        <f t="shared" si="255"/>
        <v/>
      </c>
      <c r="CE347" s="162" t="str">
        <f t="shared" si="256"/>
        <v/>
      </c>
      <c r="CF347" s="163" t="str">
        <f t="shared" si="257"/>
        <v/>
      </c>
      <c r="CG347" s="164" t="str">
        <f t="shared" si="258"/>
        <v/>
      </c>
      <c r="CI347" s="162" t="str">
        <f t="shared" si="259"/>
        <v/>
      </c>
      <c r="CJ347" s="163" t="str">
        <f t="shared" ref="CJ347:CJ410" si="262">IF(CB347="", "", M347)</f>
        <v/>
      </c>
      <c r="CK347" s="164" t="str">
        <f t="shared" ref="CK347:CK410" si="263">IF(CC347="", "", N347)</f>
        <v/>
      </c>
      <c r="CM347" s="169" t="str">
        <f t="shared" si="260"/>
        <v/>
      </c>
      <c r="CN347" s="139" t="str">
        <f t="shared" si="261"/>
        <v/>
      </c>
      <c r="CP347" s="41" t="str">
        <f>IF($CM347="", "", COUNTIF($CM$11:$CM$3035, "&lt;"&amp;$CM347)+1+COUNTIF($CM$11:$CM347, $CM347)-1)</f>
        <v/>
      </c>
    </row>
    <row r="348" spans="1:94" x14ac:dyDescent="0.25">
      <c r="A348" s="40"/>
      <c r="B348" s="82" t="str">
        <f>IF($I348="", "", IFERROR(INDEX('Job Database'!$AE$11:$AE$3035, MATCH($I348, 'Job Database'!$X$11:$X$3035, 0)), ""))</f>
        <v/>
      </c>
      <c r="C348" s="69" t="str">
        <f>IF($I348="", "", IF(COUNTIF('Job Database'!$X$11:$X$3035, $I348)=0, $AC$5, $AC$4))</f>
        <v/>
      </c>
      <c r="D348" s="40"/>
      <c r="E348" s="85" t="str">
        <f>IF($I348="", "", IF(IFERROR(INDEX('Job Database'!$M$11:$M$3035, MATCH($I348, 'Job Database'!$X$11:$X$3035, 0)), "")="", "", IFERROR(INDEX('Job Database'!$M$11:$M$3035, MATCH($I348, 'Job Database'!$X$11:$X$3035, 0)), "")))</f>
        <v/>
      </c>
      <c r="F348" s="40"/>
      <c r="G348" s="88" t="str">
        <f t="shared" si="235"/>
        <v/>
      </c>
      <c r="H348" s="40"/>
      <c r="I348" s="24"/>
      <c r="J348" s="34"/>
      <c r="K348" s="106"/>
      <c r="L348" s="79"/>
      <c r="M348" s="34"/>
      <c r="N348" s="79"/>
      <c r="O348" s="31"/>
      <c r="P348" s="53"/>
      <c r="Q348" s="40"/>
      <c r="S348" s="41" t="str">
        <f t="shared" si="223"/>
        <v/>
      </c>
      <c r="T348" s="41" t="str">
        <f t="shared" si="224"/>
        <v/>
      </c>
      <c r="U348" s="41" t="str">
        <f t="shared" si="236"/>
        <v/>
      </c>
      <c r="W348" s="74" t="str">
        <f>IF('Job Database'!$X348="", "", 'Job Database'!$X348)</f>
        <v/>
      </c>
      <c r="Y348" s="41" t="str">
        <f>IF($W348="", "", IF(COUNTIF($I$11:$I$3035, $W348)&gt;0, "", MAX($Y$10:$Y347)+1))</f>
        <v/>
      </c>
      <c r="Z348" s="41">
        <v>338</v>
      </c>
      <c r="AA348" s="58" t="str">
        <f t="shared" si="237"/>
        <v/>
      </c>
      <c r="AC348" s="41" t="str">
        <f t="shared" si="225"/>
        <v/>
      </c>
      <c r="AE348" s="41" t="str">
        <f t="shared" si="238"/>
        <v/>
      </c>
      <c r="AJ348" s="154" t="str">
        <f t="shared" si="239"/>
        <v/>
      </c>
      <c r="AL348" s="120" t="str">
        <f t="shared" si="240"/>
        <v/>
      </c>
      <c r="AM348" s="104" t="str">
        <f t="shared" si="241"/>
        <v/>
      </c>
      <c r="AN348" s="104" t="str">
        <f t="shared" si="242"/>
        <v/>
      </c>
      <c r="AO348" s="104" t="str">
        <f t="shared" si="226"/>
        <v/>
      </c>
      <c r="AP348" s="104" t="str">
        <f t="shared" si="227"/>
        <v/>
      </c>
      <c r="AQ348" s="121" t="str">
        <f t="shared" si="243"/>
        <v/>
      </c>
      <c r="AS348" s="88" t="str">
        <f t="shared" si="228"/>
        <v/>
      </c>
      <c r="AT348" s="68" t="str">
        <f t="shared" si="244"/>
        <v/>
      </c>
      <c r="AU348" s="68" t="str">
        <f t="shared" si="245"/>
        <v/>
      </c>
      <c r="AV348" s="68" t="str">
        <f t="shared" si="246"/>
        <v/>
      </c>
      <c r="AW348" s="88" t="str">
        <f t="shared" si="229"/>
        <v/>
      </c>
      <c r="AZ348" s="88" t="str">
        <f t="shared" si="230"/>
        <v/>
      </c>
      <c r="BA348" s="68" t="str">
        <f t="shared" si="231"/>
        <v/>
      </c>
      <c r="BB348" s="68" t="str">
        <f t="shared" si="232"/>
        <v/>
      </c>
      <c r="BC348" s="68" t="str">
        <f t="shared" si="233"/>
        <v/>
      </c>
      <c r="BD348" s="69" t="str">
        <f t="shared" si="234"/>
        <v/>
      </c>
      <c r="BE348" s="69" t="str">
        <f t="shared" si="247"/>
        <v/>
      </c>
      <c r="BT348" s="138" t="str">
        <f t="shared" ca="1" si="248"/>
        <v/>
      </c>
      <c r="BU348" s="139" t="str">
        <f t="shared" ca="1" si="249"/>
        <v/>
      </c>
      <c r="BW348" s="138" t="str">
        <f t="shared" si="250"/>
        <v/>
      </c>
      <c r="BX348" s="104" t="str">
        <f t="shared" si="251"/>
        <v/>
      </c>
      <c r="BY348" s="139" t="str">
        <f t="shared" si="252"/>
        <v/>
      </c>
      <c r="CA348" s="138" t="str">
        <f t="shared" si="253"/>
        <v/>
      </c>
      <c r="CB348" s="104" t="str">
        <f t="shared" si="254"/>
        <v/>
      </c>
      <c r="CC348" s="139" t="str">
        <f t="shared" si="255"/>
        <v/>
      </c>
      <c r="CE348" s="162" t="str">
        <f t="shared" si="256"/>
        <v/>
      </c>
      <c r="CF348" s="163" t="str">
        <f t="shared" si="257"/>
        <v/>
      </c>
      <c r="CG348" s="164" t="str">
        <f t="shared" si="258"/>
        <v/>
      </c>
      <c r="CI348" s="162" t="str">
        <f t="shared" si="259"/>
        <v/>
      </c>
      <c r="CJ348" s="163" t="str">
        <f t="shared" si="262"/>
        <v/>
      </c>
      <c r="CK348" s="164" t="str">
        <f t="shared" si="263"/>
        <v/>
      </c>
      <c r="CM348" s="169" t="str">
        <f t="shared" si="260"/>
        <v/>
      </c>
      <c r="CN348" s="139" t="str">
        <f t="shared" si="261"/>
        <v/>
      </c>
      <c r="CP348" s="41" t="str">
        <f>IF($CM348="", "", COUNTIF($CM$11:$CM$3035, "&lt;"&amp;$CM348)+1+COUNTIF($CM$11:$CM348, $CM348)-1)</f>
        <v/>
      </c>
    </row>
    <row r="349" spans="1:94" x14ac:dyDescent="0.25">
      <c r="A349" s="40"/>
      <c r="B349" s="82" t="str">
        <f>IF($I349="", "", IFERROR(INDEX('Job Database'!$AE$11:$AE$3035, MATCH($I349, 'Job Database'!$X$11:$X$3035, 0)), ""))</f>
        <v/>
      </c>
      <c r="C349" s="69" t="str">
        <f>IF($I349="", "", IF(COUNTIF('Job Database'!$X$11:$X$3035, $I349)=0, $AC$5, $AC$4))</f>
        <v/>
      </c>
      <c r="D349" s="40"/>
      <c r="E349" s="85" t="str">
        <f>IF($I349="", "", IF(IFERROR(INDEX('Job Database'!$M$11:$M$3035, MATCH($I349, 'Job Database'!$X$11:$X$3035, 0)), "")="", "", IFERROR(INDEX('Job Database'!$M$11:$M$3035, MATCH($I349, 'Job Database'!$X$11:$X$3035, 0)), "")))</f>
        <v/>
      </c>
      <c r="F349" s="40"/>
      <c r="G349" s="88" t="str">
        <f t="shared" si="235"/>
        <v/>
      </c>
      <c r="H349" s="40"/>
      <c r="I349" s="24"/>
      <c r="J349" s="34"/>
      <c r="K349" s="106"/>
      <c r="L349" s="79"/>
      <c r="M349" s="34"/>
      <c r="N349" s="79"/>
      <c r="O349" s="31"/>
      <c r="P349" s="53"/>
      <c r="Q349" s="40"/>
      <c r="S349" s="41" t="str">
        <f t="shared" si="223"/>
        <v/>
      </c>
      <c r="T349" s="41" t="str">
        <f t="shared" si="224"/>
        <v/>
      </c>
      <c r="U349" s="41" t="str">
        <f t="shared" si="236"/>
        <v/>
      </c>
      <c r="W349" s="74" t="str">
        <f>IF('Job Database'!$X349="", "", 'Job Database'!$X349)</f>
        <v/>
      </c>
      <c r="Y349" s="41" t="str">
        <f>IF($W349="", "", IF(COUNTIF($I$11:$I$3035, $W349)&gt;0, "", MAX($Y$10:$Y348)+1))</f>
        <v/>
      </c>
      <c r="Z349" s="41">
        <v>339</v>
      </c>
      <c r="AA349" s="58" t="str">
        <f t="shared" si="237"/>
        <v/>
      </c>
      <c r="AC349" s="41" t="str">
        <f t="shared" si="225"/>
        <v/>
      </c>
      <c r="AE349" s="41" t="str">
        <f t="shared" si="238"/>
        <v/>
      </c>
      <c r="AJ349" s="154" t="str">
        <f t="shared" si="239"/>
        <v/>
      </c>
      <c r="AL349" s="120" t="str">
        <f t="shared" si="240"/>
        <v/>
      </c>
      <c r="AM349" s="104" t="str">
        <f t="shared" si="241"/>
        <v/>
      </c>
      <c r="AN349" s="104" t="str">
        <f t="shared" si="242"/>
        <v/>
      </c>
      <c r="AO349" s="104" t="str">
        <f t="shared" si="226"/>
        <v/>
      </c>
      <c r="AP349" s="104" t="str">
        <f t="shared" si="227"/>
        <v/>
      </c>
      <c r="AQ349" s="121" t="str">
        <f t="shared" si="243"/>
        <v/>
      </c>
      <c r="AS349" s="88" t="str">
        <f t="shared" si="228"/>
        <v/>
      </c>
      <c r="AT349" s="68" t="str">
        <f t="shared" si="244"/>
        <v/>
      </c>
      <c r="AU349" s="68" t="str">
        <f t="shared" si="245"/>
        <v/>
      </c>
      <c r="AV349" s="68" t="str">
        <f t="shared" si="246"/>
        <v/>
      </c>
      <c r="AW349" s="88" t="str">
        <f t="shared" si="229"/>
        <v/>
      </c>
      <c r="AZ349" s="88" t="str">
        <f t="shared" si="230"/>
        <v/>
      </c>
      <c r="BA349" s="68" t="str">
        <f t="shared" si="231"/>
        <v/>
      </c>
      <c r="BB349" s="68" t="str">
        <f t="shared" si="232"/>
        <v/>
      </c>
      <c r="BC349" s="68" t="str">
        <f t="shared" si="233"/>
        <v/>
      </c>
      <c r="BD349" s="69" t="str">
        <f t="shared" si="234"/>
        <v/>
      </c>
      <c r="BE349" s="69" t="str">
        <f t="shared" si="247"/>
        <v/>
      </c>
      <c r="BT349" s="138" t="str">
        <f t="shared" ca="1" si="248"/>
        <v/>
      </c>
      <c r="BU349" s="139" t="str">
        <f t="shared" ca="1" si="249"/>
        <v/>
      </c>
      <c r="BW349" s="138" t="str">
        <f t="shared" si="250"/>
        <v/>
      </c>
      <c r="BX349" s="104" t="str">
        <f t="shared" si="251"/>
        <v/>
      </c>
      <c r="BY349" s="139" t="str">
        <f t="shared" si="252"/>
        <v/>
      </c>
      <c r="CA349" s="138" t="str">
        <f t="shared" si="253"/>
        <v/>
      </c>
      <c r="CB349" s="104" t="str">
        <f t="shared" si="254"/>
        <v/>
      </c>
      <c r="CC349" s="139" t="str">
        <f t="shared" si="255"/>
        <v/>
      </c>
      <c r="CE349" s="162" t="str">
        <f t="shared" si="256"/>
        <v/>
      </c>
      <c r="CF349" s="163" t="str">
        <f t="shared" si="257"/>
        <v/>
      </c>
      <c r="CG349" s="164" t="str">
        <f t="shared" si="258"/>
        <v/>
      </c>
      <c r="CI349" s="162" t="str">
        <f t="shared" si="259"/>
        <v/>
      </c>
      <c r="CJ349" s="163" t="str">
        <f t="shared" si="262"/>
        <v/>
      </c>
      <c r="CK349" s="164" t="str">
        <f t="shared" si="263"/>
        <v/>
      </c>
      <c r="CM349" s="169" t="str">
        <f t="shared" si="260"/>
        <v/>
      </c>
      <c r="CN349" s="139" t="str">
        <f t="shared" si="261"/>
        <v/>
      </c>
      <c r="CP349" s="41" t="str">
        <f>IF($CM349="", "", COUNTIF($CM$11:$CM$3035, "&lt;"&amp;$CM349)+1+COUNTIF($CM$11:$CM349, $CM349)-1)</f>
        <v/>
      </c>
    </row>
    <row r="350" spans="1:94" x14ac:dyDescent="0.25">
      <c r="A350" s="40"/>
      <c r="B350" s="82" t="str">
        <f>IF($I350="", "", IFERROR(INDEX('Job Database'!$AE$11:$AE$3035, MATCH($I350, 'Job Database'!$X$11:$X$3035, 0)), ""))</f>
        <v/>
      </c>
      <c r="C350" s="69" t="str">
        <f>IF($I350="", "", IF(COUNTIF('Job Database'!$X$11:$X$3035, $I350)=0, $AC$5, $AC$4))</f>
        <v/>
      </c>
      <c r="D350" s="40"/>
      <c r="E350" s="85" t="str">
        <f>IF($I350="", "", IF(IFERROR(INDEX('Job Database'!$M$11:$M$3035, MATCH($I350, 'Job Database'!$X$11:$X$3035, 0)), "")="", "", IFERROR(INDEX('Job Database'!$M$11:$M$3035, MATCH($I350, 'Job Database'!$X$11:$X$3035, 0)), "")))</f>
        <v/>
      </c>
      <c r="F350" s="40"/>
      <c r="G350" s="88" t="str">
        <f t="shared" si="235"/>
        <v/>
      </c>
      <c r="H350" s="40"/>
      <c r="I350" s="24"/>
      <c r="J350" s="34"/>
      <c r="K350" s="106"/>
      <c r="L350" s="79"/>
      <c r="M350" s="34"/>
      <c r="N350" s="79"/>
      <c r="O350" s="31"/>
      <c r="P350" s="53"/>
      <c r="Q350" s="40"/>
      <c r="S350" s="41" t="str">
        <f t="shared" si="223"/>
        <v/>
      </c>
      <c r="T350" s="41" t="str">
        <f t="shared" si="224"/>
        <v/>
      </c>
      <c r="U350" s="41" t="str">
        <f t="shared" si="236"/>
        <v/>
      </c>
      <c r="W350" s="74" t="str">
        <f>IF('Job Database'!$X350="", "", 'Job Database'!$X350)</f>
        <v/>
      </c>
      <c r="Y350" s="41" t="str">
        <f>IF($W350="", "", IF(COUNTIF($I$11:$I$3035, $W350)&gt;0, "", MAX($Y$10:$Y349)+1))</f>
        <v/>
      </c>
      <c r="Z350" s="41">
        <v>340</v>
      </c>
      <c r="AA350" s="58" t="str">
        <f t="shared" si="237"/>
        <v/>
      </c>
      <c r="AC350" s="41" t="str">
        <f t="shared" si="225"/>
        <v/>
      </c>
      <c r="AE350" s="41" t="str">
        <f t="shared" si="238"/>
        <v/>
      </c>
      <c r="AJ350" s="154" t="str">
        <f t="shared" si="239"/>
        <v/>
      </c>
      <c r="AL350" s="120" t="str">
        <f t="shared" si="240"/>
        <v/>
      </c>
      <c r="AM350" s="104" t="str">
        <f t="shared" si="241"/>
        <v/>
      </c>
      <c r="AN350" s="104" t="str">
        <f t="shared" si="242"/>
        <v/>
      </c>
      <c r="AO350" s="104" t="str">
        <f t="shared" si="226"/>
        <v/>
      </c>
      <c r="AP350" s="104" t="str">
        <f t="shared" si="227"/>
        <v/>
      </c>
      <c r="AQ350" s="121" t="str">
        <f t="shared" si="243"/>
        <v/>
      </c>
      <c r="AS350" s="88" t="str">
        <f t="shared" si="228"/>
        <v/>
      </c>
      <c r="AT350" s="68" t="str">
        <f t="shared" si="244"/>
        <v/>
      </c>
      <c r="AU350" s="68" t="str">
        <f t="shared" si="245"/>
        <v/>
      </c>
      <c r="AV350" s="68" t="str">
        <f t="shared" si="246"/>
        <v/>
      </c>
      <c r="AW350" s="88" t="str">
        <f t="shared" si="229"/>
        <v/>
      </c>
      <c r="AZ350" s="88" t="str">
        <f t="shared" si="230"/>
        <v/>
      </c>
      <c r="BA350" s="68" t="str">
        <f t="shared" si="231"/>
        <v/>
      </c>
      <c r="BB350" s="68" t="str">
        <f t="shared" si="232"/>
        <v/>
      </c>
      <c r="BC350" s="68" t="str">
        <f t="shared" si="233"/>
        <v/>
      </c>
      <c r="BD350" s="69" t="str">
        <f t="shared" si="234"/>
        <v/>
      </c>
      <c r="BE350" s="69" t="str">
        <f t="shared" si="247"/>
        <v/>
      </c>
      <c r="BT350" s="138" t="str">
        <f t="shared" ca="1" si="248"/>
        <v/>
      </c>
      <c r="BU350" s="139" t="str">
        <f t="shared" ca="1" si="249"/>
        <v/>
      </c>
      <c r="BW350" s="138" t="str">
        <f t="shared" si="250"/>
        <v/>
      </c>
      <c r="BX350" s="104" t="str">
        <f t="shared" si="251"/>
        <v/>
      </c>
      <c r="BY350" s="139" t="str">
        <f t="shared" si="252"/>
        <v/>
      </c>
      <c r="CA350" s="138" t="str">
        <f t="shared" si="253"/>
        <v/>
      </c>
      <c r="CB350" s="104" t="str">
        <f t="shared" si="254"/>
        <v/>
      </c>
      <c r="CC350" s="139" t="str">
        <f t="shared" si="255"/>
        <v/>
      </c>
      <c r="CE350" s="162" t="str">
        <f t="shared" si="256"/>
        <v/>
      </c>
      <c r="CF350" s="163" t="str">
        <f t="shared" si="257"/>
        <v/>
      </c>
      <c r="CG350" s="164" t="str">
        <f t="shared" si="258"/>
        <v/>
      </c>
      <c r="CI350" s="162" t="str">
        <f t="shared" si="259"/>
        <v/>
      </c>
      <c r="CJ350" s="163" t="str">
        <f t="shared" si="262"/>
        <v/>
      </c>
      <c r="CK350" s="164" t="str">
        <f t="shared" si="263"/>
        <v/>
      </c>
      <c r="CM350" s="169" t="str">
        <f t="shared" si="260"/>
        <v/>
      </c>
      <c r="CN350" s="139" t="str">
        <f t="shared" si="261"/>
        <v/>
      </c>
      <c r="CP350" s="41" t="str">
        <f>IF($CM350="", "", COUNTIF($CM$11:$CM$3035, "&lt;"&amp;$CM350)+1+COUNTIF($CM$11:$CM350, $CM350)-1)</f>
        <v/>
      </c>
    </row>
    <row r="351" spans="1:94" x14ac:dyDescent="0.25">
      <c r="A351" s="40"/>
      <c r="B351" s="82" t="str">
        <f>IF($I351="", "", IFERROR(INDEX('Job Database'!$AE$11:$AE$3035, MATCH($I351, 'Job Database'!$X$11:$X$3035, 0)), ""))</f>
        <v/>
      </c>
      <c r="C351" s="69" t="str">
        <f>IF($I351="", "", IF(COUNTIF('Job Database'!$X$11:$X$3035, $I351)=0, $AC$5, $AC$4))</f>
        <v/>
      </c>
      <c r="D351" s="40"/>
      <c r="E351" s="85" t="str">
        <f>IF($I351="", "", IF(IFERROR(INDEX('Job Database'!$M$11:$M$3035, MATCH($I351, 'Job Database'!$X$11:$X$3035, 0)), "")="", "", IFERROR(INDEX('Job Database'!$M$11:$M$3035, MATCH($I351, 'Job Database'!$X$11:$X$3035, 0)), "")))</f>
        <v/>
      </c>
      <c r="F351" s="40"/>
      <c r="G351" s="88" t="str">
        <f t="shared" si="235"/>
        <v/>
      </c>
      <c r="H351" s="40"/>
      <c r="I351" s="24"/>
      <c r="J351" s="34"/>
      <c r="K351" s="106"/>
      <c r="L351" s="79"/>
      <c r="M351" s="34"/>
      <c r="N351" s="79"/>
      <c r="O351" s="31"/>
      <c r="P351" s="53"/>
      <c r="Q351" s="40"/>
      <c r="S351" s="41" t="str">
        <f t="shared" si="223"/>
        <v/>
      </c>
      <c r="T351" s="41" t="str">
        <f t="shared" si="224"/>
        <v/>
      </c>
      <c r="U351" s="41" t="str">
        <f t="shared" si="236"/>
        <v/>
      </c>
      <c r="W351" s="74" t="str">
        <f>IF('Job Database'!$X351="", "", 'Job Database'!$X351)</f>
        <v/>
      </c>
      <c r="Y351" s="41" t="str">
        <f>IF($W351="", "", IF(COUNTIF($I$11:$I$3035, $W351)&gt;0, "", MAX($Y$10:$Y350)+1))</f>
        <v/>
      </c>
      <c r="Z351" s="41">
        <v>341</v>
      </c>
      <c r="AA351" s="58" t="str">
        <f t="shared" si="237"/>
        <v/>
      </c>
      <c r="AC351" s="41" t="str">
        <f t="shared" si="225"/>
        <v/>
      </c>
      <c r="AE351" s="41" t="str">
        <f t="shared" si="238"/>
        <v/>
      </c>
      <c r="AJ351" s="154" t="str">
        <f t="shared" si="239"/>
        <v/>
      </c>
      <c r="AL351" s="120" t="str">
        <f t="shared" si="240"/>
        <v/>
      </c>
      <c r="AM351" s="104" t="str">
        <f t="shared" si="241"/>
        <v/>
      </c>
      <c r="AN351" s="104" t="str">
        <f t="shared" si="242"/>
        <v/>
      </c>
      <c r="AO351" s="104" t="str">
        <f t="shared" si="226"/>
        <v/>
      </c>
      <c r="AP351" s="104" t="str">
        <f t="shared" si="227"/>
        <v/>
      </c>
      <c r="AQ351" s="121" t="str">
        <f t="shared" si="243"/>
        <v/>
      </c>
      <c r="AS351" s="88" t="str">
        <f t="shared" si="228"/>
        <v/>
      </c>
      <c r="AT351" s="68" t="str">
        <f t="shared" si="244"/>
        <v/>
      </c>
      <c r="AU351" s="68" t="str">
        <f t="shared" si="245"/>
        <v/>
      </c>
      <c r="AV351" s="68" t="str">
        <f t="shared" si="246"/>
        <v/>
      </c>
      <c r="AW351" s="88" t="str">
        <f t="shared" si="229"/>
        <v/>
      </c>
      <c r="AZ351" s="88" t="str">
        <f t="shared" si="230"/>
        <v/>
      </c>
      <c r="BA351" s="68" t="str">
        <f t="shared" si="231"/>
        <v/>
      </c>
      <c r="BB351" s="68" t="str">
        <f t="shared" si="232"/>
        <v/>
      </c>
      <c r="BC351" s="68" t="str">
        <f t="shared" si="233"/>
        <v/>
      </c>
      <c r="BD351" s="69" t="str">
        <f t="shared" si="234"/>
        <v/>
      </c>
      <c r="BE351" s="69" t="str">
        <f t="shared" si="247"/>
        <v/>
      </c>
      <c r="BT351" s="138" t="str">
        <f t="shared" ca="1" si="248"/>
        <v/>
      </c>
      <c r="BU351" s="139" t="str">
        <f t="shared" ca="1" si="249"/>
        <v/>
      </c>
      <c r="BW351" s="138" t="str">
        <f t="shared" si="250"/>
        <v/>
      </c>
      <c r="BX351" s="104" t="str">
        <f t="shared" si="251"/>
        <v/>
      </c>
      <c r="BY351" s="139" t="str">
        <f t="shared" si="252"/>
        <v/>
      </c>
      <c r="CA351" s="138" t="str">
        <f t="shared" si="253"/>
        <v/>
      </c>
      <c r="CB351" s="104" t="str">
        <f t="shared" si="254"/>
        <v/>
      </c>
      <c r="CC351" s="139" t="str">
        <f t="shared" si="255"/>
        <v/>
      </c>
      <c r="CE351" s="162" t="str">
        <f t="shared" si="256"/>
        <v/>
      </c>
      <c r="CF351" s="163" t="str">
        <f t="shared" si="257"/>
        <v/>
      </c>
      <c r="CG351" s="164" t="str">
        <f t="shared" si="258"/>
        <v/>
      </c>
      <c r="CI351" s="162" t="str">
        <f t="shared" si="259"/>
        <v/>
      </c>
      <c r="CJ351" s="163" t="str">
        <f t="shared" si="262"/>
        <v/>
      </c>
      <c r="CK351" s="164" t="str">
        <f t="shared" si="263"/>
        <v/>
      </c>
      <c r="CM351" s="169" t="str">
        <f t="shared" si="260"/>
        <v/>
      </c>
      <c r="CN351" s="139" t="str">
        <f t="shared" si="261"/>
        <v/>
      </c>
      <c r="CP351" s="41" t="str">
        <f>IF($CM351="", "", COUNTIF($CM$11:$CM$3035, "&lt;"&amp;$CM351)+1+COUNTIF($CM$11:$CM351, $CM351)-1)</f>
        <v/>
      </c>
    </row>
    <row r="352" spans="1:94" x14ac:dyDescent="0.25">
      <c r="A352" s="40"/>
      <c r="B352" s="82" t="str">
        <f>IF($I352="", "", IFERROR(INDEX('Job Database'!$AE$11:$AE$3035, MATCH($I352, 'Job Database'!$X$11:$X$3035, 0)), ""))</f>
        <v/>
      </c>
      <c r="C352" s="69" t="str">
        <f>IF($I352="", "", IF(COUNTIF('Job Database'!$X$11:$X$3035, $I352)=0, $AC$5, $AC$4))</f>
        <v/>
      </c>
      <c r="D352" s="40"/>
      <c r="E352" s="85" t="str">
        <f>IF($I352="", "", IF(IFERROR(INDEX('Job Database'!$M$11:$M$3035, MATCH($I352, 'Job Database'!$X$11:$X$3035, 0)), "")="", "", IFERROR(INDEX('Job Database'!$M$11:$M$3035, MATCH($I352, 'Job Database'!$X$11:$X$3035, 0)), "")))</f>
        <v/>
      </c>
      <c r="F352" s="40"/>
      <c r="G352" s="88" t="str">
        <f t="shared" si="235"/>
        <v/>
      </c>
      <c r="H352" s="40"/>
      <c r="I352" s="24"/>
      <c r="J352" s="34"/>
      <c r="K352" s="106"/>
      <c r="L352" s="79"/>
      <c r="M352" s="34"/>
      <c r="N352" s="79"/>
      <c r="O352" s="31"/>
      <c r="P352" s="53"/>
      <c r="Q352" s="40"/>
      <c r="S352" s="41" t="str">
        <f t="shared" si="223"/>
        <v/>
      </c>
      <c r="T352" s="41" t="str">
        <f t="shared" si="224"/>
        <v/>
      </c>
      <c r="U352" s="41" t="str">
        <f t="shared" si="236"/>
        <v/>
      </c>
      <c r="W352" s="74" t="str">
        <f>IF('Job Database'!$X352="", "", 'Job Database'!$X352)</f>
        <v/>
      </c>
      <c r="Y352" s="41" t="str">
        <f>IF($W352="", "", IF(COUNTIF($I$11:$I$3035, $W352)&gt;0, "", MAX($Y$10:$Y351)+1))</f>
        <v/>
      </c>
      <c r="Z352" s="41">
        <v>342</v>
      </c>
      <c r="AA352" s="58" t="str">
        <f t="shared" si="237"/>
        <v/>
      </c>
      <c r="AC352" s="41" t="str">
        <f t="shared" si="225"/>
        <v/>
      </c>
      <c r="AE352" s="41" t="str">
        <f t="shared" si="238"/>
        <v/>
      </c>
      <c r="AJ352" s="154" t="str">
        <f t="shared" si="239"/>
        <v/>
      </c>
      <c r="AL352" s="120" t="str">
        <f t="shared" si="240"/>
        <v/>
      </c>
      <c r="AM352" s="104" t="str">
        <f t="shared" si="241"/>
        <v/>
      </c>
      <c r="AN352" s="104" t="str">
        <f t="shared" si="242"/>
        <v/>
      </c>
      <c r="AO352" s="104" t="str">
        <f t="shared" si="226"/>
        <v/>
      </c>
      <c r="AP352" s="104" t="str">
        <f t="shared" si="227"/>
        <v/>
      </c>
      <c r="AQ352" s="121" t="str">
        <f t="shared" si="243"/>
        <v/>
      </c>
      <c r="AS352" s="88" t="str">
        <f t="shared" si="228"/>
        <v/>
      </c>
      <c r="AT352" s="68" t="str">
        <f t="shared" si="244"/>
        <v/>
      </c>
      <c r="AU352" s="68" t="str">
        <f t="shared" si="245"/>
        <v/>
      </c>
      <c r="AV352" s="68" t="str">
        <f t="shared" si="246"/>
        <v/>
      </c>
      <c r="AW352" s="88" t="str">
        <f t="shared" si="229"/>
        <v/>
      </c>
      <c r="AZ352" s="88" t="str">
        <f t="shared" si="230"/>
        <v/>
      </c>
      <c r="BA352" s="68" t="str">
        <f t="shared" si="231"/>
        <v/>
      </c>
      <c r="BB352" s="68" t="str">
        <f t="shared" si="232"/>
        <v/>
      </c>
      <c r="BC352" s="68" t="str">
        <f t="shared" si="233"/>
        <v/>
      </c>
      <c r="BD352" s="69" t="str">
        <f t="shared" si="234"/>
        <v/>
      </c>
      <c r="BE352" s="69" t="str">
        <f t="shared" si="247"/>
        <v/>
      </c>
      <c r="BT352" s="138" t="str">
        <f t="shared" ca="1" si="248"/>
        <v/>
      </c>
      <c r="BU352" s="139" t="str">
        <f t="shared" ca="1" si="249"/>
        <v/>
      </c>
      <c r="BW352" s="138" t="str">
        <f t="shared" si="250"/>
        <v/>
      </c>
      <c r="BX352" s="104" t="str">
        <f t="shared" si="251"/>
        <v/>
      </c>
      <c r="BY352" s="139" t="str">
        <f t="shared" si="252"/>
        <v/>
      </c>
      <c r="CA352" s="138" t="str">
        <f t="shared" si="253"/>
        <v/>
      </c>
      <c r="CB352" s="104" t="str">
        <f t="shared" si="254"/>
        <v/>
      </c>
      <c r="CC352" s="139" t="str">
        <f t="shared" si="255"/>
        <v/>
      </c>
      <c r="CE352" s="162" t="str">
        <f t="shared" si="256"/>
        <v/>
      </c>
      <c r="CF352" s="163" t="str">
        <f t="shared" si="257"/>
        <v/>
      </c>
      <c r="CG352" s="164" t="str">
        <f t="shared" si="258"/>
        <v/>
      </c>
      <c r="CI352" s="162" t="str">
        <f t="shared" si="259"/>
        <v/>
      </c>
      <c r="CJ352" s="163" t="str">
        <f t="shared" si="262"/>
        <v/>
      </c>
      <c r="CK352" s="164" t="str">
        <f t="shared" si="263"/>
        <v/>
      </c>
      <c r="CM352" s="169" t="str">
        <f t="shared" si="260"/>
        <v/>
      </c>
      <c r="CN352" s="139" t="str">
        <f t="shared" si="261"/>
        <v/>
      </c>
      <c r="CP352" s="41" t="str">
        <f>IF($CM352="", "", COUNTIF($CM$11:$CM$3035, "&lt;"&amp;$CM352)+1+COUNTIF($CM$11:$CM352, $CM352)-1)</f>
        <v/>
      </c>
    </row>
    <row r="353" spans="1:94" x14ac:dyDescent="0.25">
      <c r="A353" s="40"/>
      <c r="B353" s="82" t="str">
        <f>IF($I353="", "", IFERROR(INDEX('Job Database'!$AE$11:$AE$3035, MATCH($I353, 'Job Database'!$X$11:$X$3035, 0)), ""))</f>
        <v/>
      </c>
      <c r="C353" s="69" t="str">
        <f>IF($I353="", "", IF(COUNTIF('Job Database'!$X$11:$X$3035, $I353)=0, $AC$5, $AC$4))</f>
        <v/>
      </c>
      <c r="D353" s="40"/>
      <c r="E353" s="85" t="str">
        <f>IF($I353="", "", IF(IFERROR(INDEX('Job Database'!$M$11:$M$3035, MATCH($I353, 'Job Database'!$X$11:$X$3035, 0)), "")="", "", IFERROR(INDEX('Job Database'!$M$11:$M$3035, MATCH($I353, 'Job Database'!$X$11:$X$3035, 0)), "")))</f>
        <v/>
      </c>
      <c r="F353" s="40"/>
      <c r="G353" s="88" t="str">
        <f t="shared" si="235"/>
        <v/>
      </c>
      <c r="H353" s="40"/>
      <c r="I353" s="24"/>
      <c r="J353" s="34"/>
      <c r="K353" s="106"/>
      <c r="L353" s="79"/>
      <c r="M353" s="34"/>
      <c r="N353" s="79"/>
      <c r="O353" s="31"/>
      <c r="P353" s="53"/>
      <c r="Q353" s="40"/>
      <c r="S353" s="41" t="str">
        <f t="shared" si="223"/>
        <v/>
      </c>
      <c r="T353" s="41" t="str">
        <f t="shared" si="224"/>
        <v/>
      </c>
      <c r="U353" s="41" t="str">
        <f t="shared" si="236"/>
        <v/>
      </c>
      <c r="W353" s="74" t="str">
        <f>IF('Job Database'!$X353="", "", 'Job Database'!$X353)</f>
        <v/>
      </c>
      <c r="Y353" s="41" t="str">
        <f>IF($W353="", "", IF(COUNTIF($I$11:$I$3035, $W353)&gt;0, "", MAX($Y$10:$Y352)+1))</f>
        <v/>
      </c>
      <c r="Z353" s="41">
        <v>343</v>
      </c>
      <c r="AA353" s="58" t="str">
        <f t="shared" si="237"/>
        <v/>
      </c>
      <c r="AC353" s="41" t="str">
        <f t="shared" si="225"/>
        <v/>
      </c>
      <c r="AE353" s="41" t="str">
        <f t="shared" si="238"/>
        <v/>
      </c>
      <c r="AJ353" s="154" t="str">
        <f t="shared" si="239"/>
        <v/>
      </c>
      <c r="AL353" s="120" t="str">
        <f t="shared" si="240"/>
        <v/>
      </c>
      <c r="AM353" s="104" t="str">
        <f t="shared" si="241"/>
        <v/>
      </c>
      <c r="AN353" s="104" t="str">
        <f t="shared" si="242"/>
        <v/>
      </c>
      <c r="AO353" s="104" t="str">
        <f t="shared" si="226"/>
        <v/>
      </c>
      <c r="AP353" s="104" t="str">
        <f t="shared" si="227"/>
        <v/>
      </c>
      <c r="AQ353" s="121" t="str">
        <f t="shared" si="243"/>
        <v/>
      </c>
      <c r="AS353" s="88" t="str">
        <f t="shared" si="228"/>
        <v/>
      </c>
      <c r="AT353" s="68" t="str">
        <f t="shared" si="244"/>
        <v/>
      </c>
      <c r="AU353" s="68" t="str">
        <f t="shared" si="245"/>
        <v/>
      </c>
      <c r="AV353" s="68" t="str">
        <f t="shared" si="246"/>
        <v/>
      </c>
      <c r="AW353" s="88" t="str">
        <f t="shared" si="229"/>
        <v/>
      </c>
      <c r="AZ353" s="88" t="str">
        <f t="shared" si="230"/>
        <v/>
      </c>
      <c r="BA353" s="68" t="str">
        <f t="shared" si="231"/>
        <v/>
      </c>
      <c r="BB353" s="68" t="str">
        <f t="shared" si="232"/>
        <v/>
      </c>
      <c r="BC353" s="68" t="str">
        <f t="shared" si="233"/>
        <v/>
      </c>
      <c r="BD353" s="69" t="str">
        <f t="shared" si="234"/>
        <v/>
      </c>
      <c r="BE353" s="69" t="str">
        <f t="shared" si="247"/>
        <v/>
      </c>
      <c r="BT353" s="138" t="str">
        <f t="shared" ca="1" si="248"/>
        <v/>
      </c>
      <c r="BU353" s="139" t="str">
        <f t="shared" ca="1" si="249"/>
        <v/>
      </c>
      <c r="BW353" s="138" t="str">
        <f t="shared" si="250"/>
        <v/>
      </c>
      <c r="BX353" s="104" t="str">
        <f t="shared" si="251"/>
        <v/>
      </c>
      <c r="BY353" s="139" t="str">
        <f t="shared" si="252"/>
        <v/>
      </c>
      <c r="CA353" s="138" t="str">
        <f t="shared" si="253"/>
        <v/>
      </c>
      <c r="CB353" s="104" t="str">
        <f t="shared" si="254"/>
        <v/>
      </c>
      <c r="CC353" s="139" t="str">
        <f t="shared" si="255"/>
        <v/>
      </c>
      <c r="CE353" s="162" t="str">
        <f t="shared" si="256"/>
        <v/>
      </c>
      <c r="CF353" s="163" t="str">
        <f t="shared" si="257"/>
        <v/>
      </c>
      <c r="CG353" s="164" t="str">
        <f t="shared" si="258"/>
        <v/>
      </c>
      <c r="CI353" s="162" t="str">
        <f t="shared" si="259"/>
        <v/>
      </c>
      <c r="CJ353" s="163" t="str">
        <f t="shared" si="262"/>
        <v/>
      </c>
      <c r="CK353" s="164" t="str">
        <f t="shared" si="263"/>
        <v/>
      </c>
      <c r="CM353" s="169" t="str">
        <f t="shared" si="260"/>
        <v/>
      </c>
      <c r="CN353" s="139" t="str">
        <f t="shared" si="261"/>
        <v/>
      </c>
      <c r="CP353" s="41" t="str">
        <f>IF($CM353="", "", COUNTIF($CM$11:$CM$3035, "&lt;"&amp;$CM353)+1+COUNTIF($CM$11:$CM353, $CM353)-1)</f>
        <v/>
      </c>
    </row>
    <row r="354" spans="1:94" x14ac:dyDescent="0.25">
      <c r="A354" s="40"/>
      <c r="B354" s="82" t="str">
        <f>IF($I354="", "", IFERROR(INDEX('Job Database'!$AE$11:$AE$3035, MATCH($I354, 'Job Database'!$X$11:$X$3035, 0)), ""))</f>
        <v/>
      </c>
      <c r="C354" s="69" t="str">
        <f>IF($I354="", "", IF(COUNTIF('Job Database'!$X$11:$X$3035, $I354)=0, $AC$5, $AC$4))</f>
        <v/>
      </c>
      <c r="D354" s="40"/>
      <c r="E354" s="85" t="str">
        <f>IF($I354="", "", IF(IFERROR(INDEX('Job Database'!$M$11:$M$3035, MATCH($I354, 'Job Database'!$X$11:$X$3035, 0)), "")="", "", IFERROR(INDEX('Job Database'!$M$11:$M$3035, MATCH($I354, 'Job Database'!$X$11:$X$3035, 0)), "")))</f>
        <v/>
      </c>
      <c r="F354" s="40"/>
      <c r="G354" s="88" t="str">
        <f t="shared" si="235"/>
        <v/>
      </c>
      <c r="H354" s="40"/>
      <c r="I354" s="24"/>
      <c r="J354" s="34"/>
      <c r="K354" s="106"/>
      <c r="L354" s="79"/>
      <c r="M354" s="34"/>
      <c r="N354" s="79"/>
      <c r="O354" s="31"/>
      <c r="P354" s="53"/>
      <c r="Q354" s="40"/>
      <c r="S354" s="41" t="str">
        <f t="shared" si="223"/>
        <v/>
      </c>
      <c r="T354" s="41" t="str">
        <f t="shared" si="224"/>
        <v/>
      </c>
      <c r="U354" s="41" t="str">
        <f t="shared" si="236"/>
        <v/>
      </c>
      <c r="W354" s="74" t="str">
        <f>IF('Job Database'!$X354="", "", 'Job Database'!$X354)</f>
        <v/>
      </c>
      <c r="Y354" s="41" t="str">
        <f>IF($W354="", "", IF(COUNTIF($I$11:$I$3035, $W354)&gt;0, "", MAX($Y$10:$Y353)+1))</f>
        <v/>
      </c>
      <c r="Z354" s="41">
        <v>344</v>
      </c>
      <c r="AA354" s="58" t="str">
        <f t="shared" si="237"/>
        <v/>
      </c>
      <c r="AC354" s="41" t="str">
        <f t="shared" si="225"/>
        <v/>
      </c>
      <c r="AE354" s="41" t="str">
        <f t="shared" si="238"/>
        <v/>
      </c>
      <c r="AJ354" s="154" t="str">
        <f t="shared" si="239"/>
        <v/>
      </c>
      <c r="AL354" s="120" t="str">
        <f t="shared" si="240"/>
        <v/>
      </c>
      <c r="AM354" s="104" t="str">
        <f t="shared" si="241"/>
        <v/>
      </c>
      <c r="AN354" s="104" t="str">
        <f t="shared" si="242"/>
        <v/>
      </c>
      <c r="AO354" s="104" t="str">
        <f t="shared" si="226"/>
        <v/>
      </c>
      <c r="AP354" s="104" t="str">
        <f t="shared" si="227"/>
        <v/>
      </c>
      <c r="AQ354" s="121" t="str">
        <f t="shared" si="243"/>
        <v/>
      </c>
      <c r="AS354" s="88" t="str">
        <f t="shared" si="228"/>
        <v/>
      </c>
      <c r="AT354" s="68" t="str">
        <f t="shared" si="244"/>
        <v/>
      </c>
      <c r="AU354" s="68" t="str">
        <f t="shared" si="245"/>
        <v/>
      </c>
      <c r="AV354" s="68" t="str">
        <f t="shared" si="246"/>
        <v/>
      </c>
      <c r="AW354" s="88" t="str">
        <f t="shared" si="229"/>
        <v/>
      </c>
      <c r="AZ354" s="88" t="str">
        <f t="shared" si="230"/>
        <v/>
      </c>
      <c r="BA354" s="68" t="str">
        <f t="shared" si="231"/>
        <v/>
      </c>
      <c r="BB354" s="68" t="str">
        <f t="shared" si="232"/>
        <v/>
      </c>
      <c r="BC354" s="68" t="str">
        <f t="shared" si="233"/>
        <v/>
      </c>
      <c r="BD354" s="69" t="str">
        <f t="shared" si="234"/>
        <v/>
      </c>
      <c r="BE354" s="69" t="str">
        <f t="shared" si="247"/>
        <v/>
      </c>
      <c r="BT354" s="138" t="str">
        <f t="shared" ca="1" si="248"/>
        <v/>
      </c>
      <c r="BU354" s="139" t="str">
        <f t="shared" ca="1" si="249"/>
        <v/>
      </c>
      <c r="BW354" s="138" t="str">
        <f t="shared" si="250"/>
        <v/>
      </c>
      <c r="BX354" s="104" t="str">
        <f t="shared" si="251"/>
        <v/>
      </c>
      <c r="BY354" s="139" t="str">
        <f t="shared" si="252"/>
        <v/>
      </c>
      <c r="CA354" s="138" t="str">
        <f t="shared" si="253"/>
        <v/>
      </c>
      <c r="CB354" s="104" t="str">
        <f t="shared" si="254"/>
        <v/>
      </c>
      <c r="CC354" s="139" t="str">
        <f t="shared" si="255"/>
        <v/>
      </c>
      <c r="CE354" s="162" t="str">
        <f t="shared" si="256"/>
        <v/>
      </c>
      <c r="CF354" s="163" t="str">
        <f t="shared" si="257"/>
        <v/>
      </c>
      <c r="CG354" s="164" t="str">
        <f t="shared" si="258"/>
        <v/>
      </c>
      <c r="CI354" s="162" t="str">
        <f t="shared" si="259"/>
        <v/>
      </c>
      <c r="CJ354" s="163" t="str">
        <f t="shared" si="262"/>
        <v/>
      </c>
      <c r="CK354" s="164" t="str">
        <f t="shared" si="263"/>
        <v/>
      </c>
      <c r="CM354" s="169" t="str">
        <f t="shared" si="260"/>
        <v/>
      </c>
      <c r="CN354" s="139" t="str">
        <f t="shared" si="261"/>
        <v/>
      </c>
      <c r="CP354" s="41" t="str">
        <f>IF($CM354="", "", COUNTIF($CM$11:$CM$3035, "&lt;"&amp;$CM354)+1+COUNTIF($CM$11:$CM354, $CM354)-1)</f>
        <v/>
      </c>
    </row>
    <row r="355" spans="1:94" x14ac:dyDescent="0.25">
      <c r="A355" s="40"/>
      <c r="B355" s="82" t="str">
        <f>IF($I355="", "", IFERROR(INDEX('Job Database'!$AE$11:$AE$3035, MATCH($I355, 'Job Database'!$X$11:$X$3035, 0)), ""))</f>
        <v/>
      </c>
      <c r="C355" s="69" t="str">
        <f>IF($I355="", "", IF(COUNTIF('Job Database'!$X$11:$X$3035, $I355)=0, $AC$5, $AC$4))</f>
        <v/>
      </c>
      <c r="D355" s="40"/>
      <c r="E355" s="85" t="str">
        <f>IF($I355="", "", IF(IFERROR(INDEX('Job Database'!$M$11:$M$3035, MATCH($I355, 'Job Database'!$X$11:$X$3035, 0)), "")="", "", IFERROR(INDEX('Job Database'!$M$11:$M$3035, MATCH($I355, 'Job Database'!$X$11:$X$3035, 0)), "")))</f>
        <v/>
      </c>
      <c r="F355" s="40"/>
      <c r="G355" s="88" t="str">
        <f t="shared" si="235"/>
        <v/>
      </c>
      <c r="H355" s="40"/>
      <c r="I355" s="24"/>
      <c r="J355" s="34"/>
      <c r="K355" s="106"/>
      <c r="L355" s="79"/>
      <c r="M355" s="34"/>
      <c r="N355" s="79"/>
      <c r="O355" s="31"/>
      <c r="P355" s="53"/>
      <c r="Q355" s="40"/>
      <c r="S355" s="41" t="str">
        <f t="shared" si="223"/>
        <v/>
      </c>
      <c r="T355" s="41" t="str">
        <f t="shared" si="224"/>
        <v/>
      </c>
      <c r="U355" s="41" t="str">
        <f t="shared" si="236"/>
        <v/>
      </c>
      <c r="W355" s="74" t="str">
        <f>IF('Job Database'!$X355="", "", 'Job Database'!$X355)</f>
        <v/>
      </c>
      <c r="Y355" s="41" t="str">
        <f>IF($W355="", "", IF(COUNTIF($I$11:$I$3035, $W355)&gt;0, "", MAX($Y$10:$Y354)+1))</f>
        <v/>
      </c>
      <c r="Z355" s="41">
        <v>345</v>
      </c>
      <c r="AA355" s="58" t="str">
        <f t="shared" si="237"/>
        <v/>
      </c>
      <c r="AC355" s="41" t="str">
        <f t="shared" si="225"/>
        <v/>
      </c>
      <c r="AE355" s="41" t="str">
        <f t="shared" si="238"/>
        <v/>
      </c>
      <c r="AJ355" s="154" t="str">
        <f t="shared" si="239"/>
        <v/>
      </c>
      <c r="AL355" s="120" t="str">
        <f t="shared" si="240"/>
        <v/>
      </c>
      <c r="AM355" s="104" t="str">
        <f t="shared" si="241"/>
        <v/>
      </c>
      <c r="AN355" s="104" t="str">
        <f t="shared" si="242"/>
        <v/>
      </c>
      <c r="AO355" s="104" t="str">
        <f t="shared" si="226"/>
        <v/>
      </c>
      <c r="AP355" s="104" t="str">
        <f t="shared" si="227"/>
        <v/>
      </c>
      <c r="AQ355" s="121" t="str">
        <f t="shared" si="243"/>
        <v/>
      </c>
      <c r="AS355" s="88" t="str">
        <f t="shared" si="228"/>
        <v/>
      </c>
      <c r="AT355" s="68" t="str">
        <f t="shared" si="244"/>
        <v/>
      </c>
      <c r="AU355" s="68" t="str">
        <f t="shared" si="245"/>
        <v/>
      </c>
      <c r="AV355" s="68" t="str">
        <f t="shared" si="246"/>
        <v/>
      </c>
      <c r="AW355" s="88" t="str">
        <f t="shared" si="229"/>
        <v/>
      </c>
      <c r="AZ355" s="88" t="str">
        <f t="shared" si="230"/>
        <v/>
      </c>
      <c r="BA355" s="68" t="str">
        <f t="shared" si="231"/>
        <v/>
      </c>
      <c r="BB355" s="68" t="str">
        <f t="shared" si="232"/>
        <v/>
      </c>
      <c r="BC355" s="68" t="str">
        <f t="shared" si="233"/>
        <v/>
      </c>
      <c r="BD355" s="69" t="str">
        <f t="shared" si="234"/>
        <v/>
      </c>
      <c r="BE355" s="69" t="str">
        <f t="shared" si="247"/>
        <v/>
      </c>
      <c r="BT355" s="138" t="str">
        <f t="shared" ca="1" si="248"/>
        <v/>
      </c>
      <c r="BU355" s="139" t="str">
        <f t="shared" ca="1" si="249"/>
        <v/>
      </c>
      <c r="BW355" s="138" t="str">
        <f t="shared" si="250"/>
        <v/>
      </c>
      <c r="BX355" s="104" t="str">
        <f t="shared" si="251"/>
        <v/>
      </c>
      <c r="BY355" s="139" t="str">
        <f t="shared" si="252"/>
        <v/>
      </c>
      <c r="CA355" s="138" t="str">
        <f t="shared" si="253"/>
        <v/>
      </c>
      <c r="CB355" s="104" t="str">
        <f t="shared" si="254"/>
        <v/>
      </c>
      <c r="CC355" s="139" t="str">
        <f t="shared" si="255"/>
        <v/>
      </c>
      <c r="CE355" s="162" t="str">
        <f t="shared" si="256"/>
        <v/>
      </c>
      <c r="CF355" s="163" t="str">
        <f t="shared" si="257"/>
        <v/>
      </c>
      <c r="CG355" s="164" t="str">
        <f t="shared" si="258"/>
        <v/>
      </c>
      <c r="CI355" s="162" t="str">
        <f t="shared" si="259"/>
        <v/>
      </c>
      <c r="CJ355" s="163" t="str">
        <f t="shared" si="262"/>
        <v/>
      </c>
      <c r="CK355" s="164" t="str">
        <f t="shared" si="263"/>
        <v/>
      </c>
      <c r="CM355" s="169" t="str">
        <f t="shared" si="260"/>
        <v/>
      </c>
      <c r="CN355" s="139" t="str">
        <f t="shared" si="261"/>
        <v/>
      </c>
      <c r="CP355" s="41" t="str">
        <f>IF($CM355="", "", COUNTIF($CM$11:$CM$3035, "&lt;"&amp;$CM355)+1+COUNTIF($CM$11:$CM355, $CM355)-1)</f>
        <v/>
      </c>
    </row>
    <row r="356" spans="1:94" x14ac:dyDescent="0.25">
      <c r="A356" s="40"/>
      <c r="B356" s="82" t="str">
        <f>IF($I356="", "", IFERROR(INDEX('Job Database'!$AE$11:$AE$3035, MATCH($I356, 'Job Database'!$X$11:$X$3035, 0)), ""))</f>
        <v/>
      </c>
      <c r="C356" s="69" t="str">
        <f>IF($I356="", "", IF(COUNTIF('Job Database'!$X$11:$X$3035, $I356)=0, $AC$5, $AC$4))</f>
        <v/>
      </c>
      <c r="D356" s="40"/>
      <c r="E356" s="85" t="str">
        <f>IF($I356="", "", IF(IFERROR(INDEX('Job Database'!$M$11:$M$3035, MATCH($I356, 'Job Database'!$X$11:$X$3035, 0)), "")="", "", IFERROR(INDEX('Job Database'!$M$11:$M$3035, MATCH($I356, 'Job Database'!$X$11:$X$3035, 0)), "")))</f>
        <v/>
      </c>
      <c r="F356" s="40"/>
      <c r="G356" s="88" t="str">
        <f t="shared" si="235"/>
        <v/>
      </c>
      <c r="H356" s="40"/>
      <c r="I356" s="24"/>
      <c r="J356" s="34"/>
      <c r="K356" s="106"/>
      <c r="L356" s="79"/>
      <c r="M356" s="34"/>
      <c r="N356" s="79"/>
      <c r="O356" s="31"/>
      <c r="P356" s="53"/>
      <c r="Q356" s="40"/>
      <c r="S356" s="41" t="str">
        <f t="shared" si="223"/>
        <v/>
      </c>
      <c r="T356" s="41" t="str">
        <f t="shared" si="224"/>
        <v/>
      </c>
      <c r="U356" s="41" t="str">
        <f t="shared" si="236"/>
        <v/>
      </c>
      <c r="W356" s="74" t="str">
        <f>IF('Job Database'!$X356="", "", 'Job Database'!$X356)</f>
        <v/>
      </c>
      <c r="Y356" s="41" t="str">
        <f>IF($W356="", "", IF(COUNTIF($I$11:$I$3035, $W356)&gt;0, "", MAX($Y$10:$Y355)+1))</f>
        <v/>
      </c>
      <c r="Z356" s="41">
        <v>346</v>
      </c>
      <c r="AA356" s="58" t="str">
        <f t="shared" si="237"/>
        <v/>
      </c>
      <c r="AC356" s="41" t="str">
        <f t="shared" si="225"/>
        <v/>
      </c>
      <c r="AE356" s="41" t="str">
        <f t="shared" si="238"/>
        <v/>
      </c>
      <c r="AJ356" s="154" t="str">
        <f t="shared" si="239"/>
        <v/>
      </c>
      <c r="AL356" s="120" t="str">
        <f t="shared" si="240"/>
        <v/>
      </c>
      <c r="AM356" s="104" t="str">
        <f t="shared" si="241"/>
        <v/>
      </c>
      <c r="AN356" s="104" t="str">
        <f t="shared" si="242"/>
        <v/>
      </c>
      <c r="AO356" s="104" t="str">
        <f t="shared" si="226"/>
        <v/>
      </c>
      <c r="AP356" s="104" t="str">
        <f t="shared" si="227"/>
        <v/>
      </c>
      <c r="AQ356" s="121" t="str">
        <f t="shared" si="243"/>
        <v/>
      </c>
      <c r="AS356" s="88" t="str">
        <f t="shared" si="228"/>
        <v/>
      </c>
      <c r="AT356" s="68" t="str">
        <f t="shared" si="244"/>
        <v/>
      </c>
      <c r="AU356" s="68" t="str">
        <f t="shared" si="245"/>
        <v/>
      </c>
      <c r="AV356" s="68" t="str">
        <f t="shared" si="246"/>
        <v/>
      </c>
      <c r="AW356" s="88" t="str">
        <f t="shared" si="229"/>
        <v/>
      </c>
      <c r="AZ356" s="88" t="str">
        <f t="shared" si="230"/>
        <v/>
      </c>
      <c r="BA356" s="68" t="str">
        <f t="shared" si="231"/>
        <v/>
      </c>
      <c r="BB356" s="68" t="str">
        <f t="shared" si="232"/>
        <v/>
      </c>
      <c r="BC356" s="68" t="str">
        <f t="shared" si="233"/>
        <v/>
      </c>
      <c r="BD356" s="69" t="str">
        <f t="shared" si="234"/>
        <v/>
      </c>
      <c r="BE356" s="69" t="str">
        <f t="shared" si="247"/>
        <v/>
      </c>
      <c r="BT356" s="138" t="str">
        <f t="shared" ca="1" si="248"/>
        <v/>
      </c>
      <c r="BU356" s="139" t="str">
        <f t="shared" ca="1" si="249"/>
        <v/>
      </c>
      <c r="BW356" s="138" t="str">
        <f t="shared" si="250"/>
        <v/>
      </c>
      <c r="BX356" s="104" t="str">
        <f t="shared" si="251"/>
        <v/>
      </c>
      <c r="BY356" s="139" t="str">
        <f t="shared" si="252"/>
        <v/>
      </c>
      <c r="CA356" s="138" t="str">
        <f t="shared" si="253"/>
        <v/>
      </c>
      <c r="CB356" s="104" t="str">
        <f t="shared" si="254"/>
        <v/>
      </c>
      <c r="CC356" s="139" t="str">
        <f t="shared" si="255"/>
        <v/>
      </c>
      <c r="CE356" s="162" t="str">
        <f t="shared" si="256"/>
        <v/>
      </c>
      <c r="CF356" s="163" t="str">
        <f t="shared" si="257"/>
        <v/>
      </c>
      <c r="CG356" s="164" t="str">
        <f t="shared" si="258"/>
        <v/>
      </c>
      <c r="CI356" s="162" t="str">
        <f t="shared" si="259"/>
        <v/>
      </c>
      <c r="CJ356" s="163" t="str">
        <f t="shared" si="262"/>
        <v/>
      </c>
      <c r="CK356" s="164" t="str">
        <f t="shared" si="263"/>
        <v/>
      </c>
      <c r="CM356" s="169" t="str">
        <f t="shared" si="260"/>
        <v/>
      </c>
      <c r="CN356" s="139" t="str">
        <f t="shared" si="261"/>
        <v/>
      </c>
      <c r="CP356" s="41" t="str">
        <f>IF($CM356="", "", COUNTIF($CM$11:$CM$3035, "&lt;"&amp;$CM356)+1+COUNTIF($CM$11:$CM356, $CM356)-1)</f>
        <v/>
      </c>
    </row>
    <row r="357" spans="1:94" x14ac:dyDescent="0.25">
      <c r="A357" s="40"/>
      <c r="B357" s="82" t="str">
        <f>IF($I357="", "", IFERROR(INDEX('Job Database'!$AE$11:$AE$3035, MATCH($I357, 'Job Database'!$X$11:$X$3035, 0)), ""))</f>
        <v/>
      </c>
      <c r="C357" s="69" t="str">
        <f>IF($I357="", "", IF(COUNTIF('Job Database'!$X$11:$X$3035, $I357)=0, $AC$5, $AC$4))</f>
        <v/>
      </c>
      <c r="D357" s="40"/>
      <c r="E357" s="85" t="str">
        <f>IF($I357="", "", IF(IFERROR(INDEX('Job Database'!$M$11:$M$3035, MATCH($I357, 'Job Database'!$X$11:$X$3035, 0)), "")="", "", IFERROR(INDEX('Job Database'!$M$11:$M$3035, MATCH($I357, 'Job Database'!$X$11:$X$3035, 0)), "")))</f>
        <v/>
      </c>
      <c r="F357" s="40"/>
      <c r="G357" s="88" t="str">
        <f t="shared" si="235"/>
        <v/>
      </c>
      <c r="H357" s="40"/>
      <c r="I357" s="24"/>
      <c r="J357" s="34"/>
      <c r="K357" s="106"/>
      <c r="L357" s="79"/>
      <c r="M357" s="34"/>
      <c r="N357" s="79"/>
      <c r="O357" s="31"/>
      <c r="P357" s="53"/>
      <c r="Q357" s="40"/>
      <c r="S357" s="41" t="str">
        <f t="shared" si="223"/>
        <v/>
      </c>
      <c r="T357" s="41" t="str">
        <f t="shared" si="224"/>
        <v/>
      </c>
      <c r="U357" s="41" t="str">
        <f t="shared" si="236"/>
        <v/>
      </c>
      <c r="W357" s="74" t="str">
        <f>IF('Job Database'!$X357="", "", 'Job Database'!$X357)</f>
        <v/>
      </c>
      <c r="Y357" s="41" t="str">
        <f>IF($W357="", "", IF(COUNTIF($I$11:$I$3035, $W357)&gt;0, "", MAX($Y$10:$Y356)+1))</f>
        <v/>
      </c>
      <c r="Z357" s="41">
        <v>347</v>
      </c>
      <c r="AA357" s="58" t="str">
        <f t="shared" si="237"/>
        <v/>
      </c>
      <c r="AC357" s="41" t="str">
        <f t="shared" si="225"/>
        <v/>
      </c>
      <c r="AE357" s="41" t="str">
        <f t="shared" si="238"/>
        <v/>
      </c>
      <c r="AJ357" s="154" t="str">
        <f t="shared" si="239"/>
        <v/>
      </c>
      <c r="AL357" s="120" t="str">
        <f t="shared" si="240"/>
        <v/>
      </c>
      <c r="AM357" s="104" t="str">
        <f t="shared" si="241"/>
        <v/>
      </c>
      <c r="AN357" s="104" t="str">
        <f t="shared" si="242"/>
        <v/>
      </c>
      <c r="AO357" s="104" t="str">
        <f t="shared" si="226"/>
        <v/>
      </c>
      <c r="AP357" s="104" t="str">
        <f t="shared" si="227"/>
        <v/>
      </c>
      <c r="AQ357" s="121" t="str">
        <f t="shared" si="243"/>
        <v/>
      </c>
      <c r="AS357" s="88" t="str">
        <f t="shared" si="228"/>
        <v/>
      </c>
      <c r="AT357" s="68" t="str">
        <f t="shared" si="244"/>
        <v/>
      </c>
      <c r="AU357" s="68" t="str">
        <f t="shared" si="245"/>
        <v/>
      </c>
      <c r="AV357" s="68" t="str">
        <f t="shared" si="246"/>
        <v/>
      </c>
      <c r="AW357" s="88" t="str">
        <f t="shared" si="229"/>
        <v/>
      </c>
      <c r="AZ357" s="88" t="str">
        <f t="shared" si="230"/>
        <v/>
      </c>
      <c r="BA357" s="68" t="str">
        <f t="shared" si="231"/>
        <v/>
      </c>
      <c r="BB357" s="68" t="str">
        <f t="shared" si="232"/>
        <v/>
      </c>
      <c r="BC357" s="68" t="str">
        <f t="shared" si="233"/>
        <v/>
      </c>
      <c r="BD357" s="69" t="str">
        <f t="shared" si="234"/>
        <v/>
      </c>
      <c r="BE357" s="69" t="str">
        <f t="shared" si="247"/>
        <v/>
      </c>
      <c r="BT357" s="138" t="str">
        <f t="shared" ca="1" si="248"/>
        <v/>
      </c>
      <c r="BU357" s="139" t="str">
        <f t="shared" ca="1" si="249"/>
        <v/>
      </c>
      <c r="BW357" s="138" t="str">
        <f t="shared" si="250"/>
        <v/>
      </c>
      <c r="BX357" s="104" t="str">
        <f t="shared" si="251"/>
        <v/>
      </c>
      <c r="BY357" s="139" t="str">
        <f t="shared" si="252"/>
        <v/>
      </c>
      <c r="CA357" s="138" t="str">
        <f t="shared" si="253"/>
        <v/>
      </c>
      <c r="CB357" s="104" t="str">
        <f t="shared" si="254"/>
        <v/>
      </c>
      <c r="CC357" s="139" t="str">
        <f t="shared" si="255"/>
        <v/>
      </c>
      <c r="CE357" s="162" t="str">
        <f t="shared" si="256"/>
        <v/>
      </c>
      <c r="CF357" s="163" t="str">
        <f t="shared" si="257"/>
        <v/>
      </c>
      <c r="CG357" s="164" t="str">
        <f t="shared" si="258"/>
        <v/>
      </c>
      <c r="CI357" s="162" t="str">
        <f t="shared" si="259"/>
        <v/>
      </c>
      <c r="CJ357" s="163" t="str">
        <f t="shared" si="262"/>
        <v/>
      </c>
      <c r="CK357" s="164" t="str">
        <f t="shared" si="263"/>
        <v/>
      </c>
      <c r="CM357" s="169" t="str">
        <f t="shared" si="260"/>
        <v/>
      </c>
      <c r="CN357" s="139" t="str">
        <f t="shared" si="261"/>
        <v/>
      </c>
      <c r="CP357" s="41" t="str">
        <f>IF($CM357="", "", COUNTIF($CM$11:$CM$3035, "&lt;"&amp;$CM357)+1+COUNTIF($CM$11:$CM357, $CM357)-1)</f>
        <v/>
      </c>
    </row>
    <row r="358" spans="1:94" x14ac:dyDescent="0.25">
      <c r="A358" s="40"/>
      <c r="B358" s="82" t="str">
        <f>IF($I358="", "", IFERROR(INDEX('Job Database'!$AE$11:$AE$3035, MATCH($I358, 'Job Database'!$X$11:$X$3035, 0)), ""))</f>
        <v/>
      </c>
      <c r="C358" s="69" t="str">
        <f>IF($I358="", "", IF(COUNTIF('Job Database'!$X$11:$X$3035, $I358)=0, $AC$5, $AC$4))</f>
        <v/>
      </c>
      <c r="D358" s="40"/>
      <c r="E358" s="85" t="str">
        <f>IF($I358="", "", IF(IFERROR(INDEX('Job Database'!$M$11:$M$3035, MATCH($I358, 'Job Database'!$X$11:$X$3035, 0)), "")="", "", IFERROR(INDEX('Job Database'!$M$11:$M$3035, MATCH($I358, 'Job Database'!$X$11:$X$3035, 0)), "")))</f>
        <v/>
      </c>
      <c r="F358" s="40"/>
      <c r="G358" s="88" t="str">
        <f t="shared" si="235"/>
        <v/>
      </c>
      <c r="H358" s="40"/>
      <c r="I358" s="24"/>
      <c r="J358" s="34"/>
      <c r="K358" s="106"/>
      <c r="L358" s="79"/>
      <c r="M358" s="34"/>
      <c r="N358" s="79"/>
      <c r="O358" s="31"/>
      <c r="P358" s="53"/>
      <c r="Q358" s="40"/>
      <c r="S358" s="41" t="str">
        <f t="shared" si="223"/>
        <v/>
      </c>
      <c r="T358" s="41" t="str">
        <f t="shared" si="224"/>
        <v/>
      </c>
      <c r="U358" s="41" t="str">
        <f t="shared" si="236"/>
        <v/>
      </c>
      <c r="W358" s="74" t="str">
        <f>IF('Job Database'!$X358="", "", 'Job Database'!$X358)</f>
        <v/>
      </c>
      <c r="Y358" s="41" t="str">
        <f>IF($W358="", "", IF(COUNTIF($I$11:$I$3035, $W358)&gt;0, "", MAX($Y$10:$Y357)+1))</f>
        <v/>
      </c>
      <c r="Z358" s="41">
        <v>348</v>
      </c>
      <c r="AA358" s="58" t="str">
        <f t="shared" si="237"/>
        <v/>
      </c>
      <c r="AC358" s="41" t="str">
        <f t="shared" si="225"/>
        <v/>
      </c>
      <c r="AE358" s="41" t="str">
        <f t="shared" si="238"/>
        <v/>
      </c>
      <c r="AJ358" s="154" t="str">
        <f t="shared" si="239"/>
        <v/>
      </c>
      <c r="AL358" s="120" t="str">
        <f t="shared" si="240"/>
        <v/>
      </c>
      <c r="AM358" s="104" t="str">
        <f t="shared" si="241"/>
        <v/>
      </c>
      <c r="AN358" s="104" t="str">
        <f t="shared" si="242"/>
        <v/>
      </c>
      <c r="AO358" s="104" t="str">
        <f t="shared" si="226"/>
        <v/>
      </c>
      <c r="AP358" s="104" t="str">
        <f t="shared" si="227"/>
        <v/>
      </c>
      <c r="AQ358" s="121" t="str">
        <f t="shared" si="243"/>
        <v/>
      </c>
      <c r="AS358" s="88" t="str">
        <f t="shared" si="228"/>
        <v/>
      </c>
      <c r="AT358" s="68" t="str">
        <f t="shared" si="244"/>
        <v/>
      </c>
      <c r="AU358" s="68" t="str">
        <f t="shared" si="245"/>
        <v/>
      </c>
      <c r="AV358" s="68" t="str">
        <f t="shared" si="246"/>
        <v/>
      </c>
      <c r="AW358" s="88" t="str">
        <f t="shared" si="229"/>
        <v/>
      </c>
      <c r="AZ358" s="88" t="str">
        <f t="shared" si="230"/>
        <v/>
      </c>
      <c r="BA358" s="68" t="str">
        <f t="shared" si="231"/>
        <v/>
      </c>
      <c r="BB358" s="68" t="str">
        <f t="shared" si="232"/>
        <v/>
      </c>
      <c r="BC358" s="68" t="str">
        <f t="shared" si="233"/>
        <v/>
      </c>
      <c r="BD358" s="69" t="str">
        <f t="shared" si="234"/>
        <v/>
      </c>
      <c r="BE358" s="69" t="str">
        <f t="shared" si="247"/>
        <v/>
      </c>
      <c r="BT358" s="138" t="str">
        <f t="shared" ca="1" si="248"/>
        <v/>
      </c>
      <c r="BU358" s="139" t="str">
        <f t="shared" ca="1" si="249"/>
        <v/>
      </c>
      <c r="BW358" s="138" t="str">
        <f t="shared" si="250"/>
        <v/>
      </c>
      <c r="BX358" s="104" t="str">
        <f t="shared" si="251"/>
        <v/>
      </c>
      <c r="BY358" s="139" t="str">
        <f t="shared" si="252"/>
        <v/>
      </c>
      <c r="CA358" s="138" t="str">
        <f t="shared" si="253"/>
        <v/>
      </c>
      <c r="CB358" s="104" t="str">
        <f t="shared" si="254"/>
        <v/>
      </c>
      <c r="CC358" s="139" t="str">
        <f t="shared" si="255"/>
        <v/>
      </c>
      <c r="CE358" s="162" t="str">
        <f t="shared" si="256"/>
        <v/>
      </c>
      <c r="CF358" s="163" t="str">
        <f t="shared" si="257"/>
        <v/>
      </c>
      <c r="CG358" s="164" t="str">
        <f t="shared" si="258"/>
        <v/>
      </c>
      <c r="CI358" s="162" t="str">
        <f t="shared" si="259"/>
        <v/>
      </c>
      <c r="CJ358" s="163" t="str">
        <f t="shared" si="262"/>
        <v/>
      </c>
      <c r="CK358" s="164" t="str">
        <f t="shared" si="263"/>
        <v/>
      </c>
      <c r="CM358" s="169" t="str">
        <f t="shared" si="260"/>
        <v/>
      </c>
      <c r="CN358" s="139" t="str">
        <f t="shared" si="261"/>
        <v/>
      </c>
      <c r="CP358" s="41" t="str">
        <f>IF($CM358="", "", COUNTIF($CM$11:$CM$3035, "&lt;"&amp;$CM358)+1+COUNTIF($CM$11:$CM358, $CM358)-1)</f>
        <v/>
      </c>
    </row>
    <row r="359" spans="1:94" x14ac:dyDescent="0.25">
      <c r="A359" s="40"/>
      <c r="B359" s="82" t="str">
        <f>IF($I359="", "", IFERROR(INDEX('Job Database'!$AE$11:$AE$3035, MATCH($I359, 'Job Database'!$X$11:$X$3035, 0)), ""))</f>
        <v/>
      </c>
      <c r="C359" s="69" t="str">
        <f>IF($I359="", "", IF(COUNTIF('Job Database'!$X$11:$X$3035, $I359)=0, $AC$5, $AC$4))</f>
        <v/>
      </c>
      <c r="D359" s="40"/>
      <c r="E359" s="85" t="str">
        <f>IF($I359="", "", IF(IFERROR(INDEX('Job Database'!$M$11:$M$3035, MATCH($I359, 'Job Database'!$X$11:$X$3035, 0)), "")="", "", IFERROR(INDEX('Job Database'!$M$11:$M$3035, MATCH($I359, 'Job Database'!$X$11:$X$3035, 0)), "")))</f>
        <v/>
      </c>
      <c r="F359" s="40"/>
      <c r="G359" s="88" t="str">
        <f t="shared" si="235"/>
        <v/>
      </c>
      <c r="H359" s="40"/>
      <c r="I359" s="24"/>
      <c r="J359" s="34"/>
      <c r="K359" s="106"/>
      <c r="L359" s="79"/>
      <c r="M359" s="34"/>
      <c r="N359" s="79"/>
      <c r="O359" s="31"/>
      <c r="P359" s="53"/>
      <c r="Q359" s="40"/>
      <c r="S359" s="41" t="str">
        <f t="shared" si="223"/>
        <v/>
      </c>
      <c r="T359" s="41" t="str">
        <f t="shared" si="224"/>
        <v/>
      </c>
      <c r="U359" s="41" t="str">
        <f t="shared" si="236"/>
        <v/>
      </c>
      <c r="W359" s="74" t="str">
        <f>IF('Job Database'!$X359="", "", 'Job Database'!$X359)</f>
        <v/>
      </c>
      <c r="Y359" s="41" t="str">
        <f>IF($W359="", "", IF(COUNTIF($I$11:$I$3035, $W359)&gt;0, "", MAX($Y$10:$Y358)+1))</f>
        <v/>
      </c>
      <c r="Z359" s="41">
        <v>349</v>
      </c>
      <c r="AA359" s="58" t="str">
        <f t="shared" si="237"/>
        <v/>
      </c>
      <c r="AC359" s="41" t="str">
        <f t="shared" si="225"/>
        <v/>
      </c>
      <c r="AE359" s="41" t="str">
        <f t="shared" si="238"/>
        <v/>
      </c>
      <c r="AJ359" s="154" t="str">
        <f t="shared" si="239"/>
        <v/>
      </c>
      <c r="AL359" s="120" t="str">
        <f t="shared" si="240"/>
        <v/>
      </c>
      <c r="AM359" s="104" t="str">
        <f t="shared" si="241"/>
        <v/>
      </c>
      <c r="AN359" s="104" t="str">
        <f t="shared" si="242"/>
        <v/>
      </c>
      <c r="AO359" s="104" t="str">
        <f t="shared" si="226"/>
        <v/>
      </c>
      <c r="AP359" s="104" t="str">
        <f t="shared" si="227"/>
        <v/>
      </c>
      <c r="AQ359" s="121" t="str">
        <f t="shared" si="243"/>
        <v/>
      </c>
      <c r="AS359" s="88" t="str">
        <f t="shared" si="228"/>
        <v/>
      </c>
      <c r="AT359" s="68" t="str">
        <f t="shared" si="244"/>
        <v/>
      </c>
      <c r="AU359" s="68" t="str">
        <f t="shared" si="245"/>
        <v/>
      </c>
      <c r="AV359" s="68" t="str">
        <f t="shared" si="246"/>
        <v/>
      </c>
      <c r="AW359" s="88" t="str">
        <f t="shared" si="229"/>
        <v/>
      </c>
      <c r="AZ359" s="88" t="str">
        <f t="shared" si="230"/>
        <v/>
      </c>
      <c r="BA359" s="68" t="str">
        <f t="shared" si="231"/>
        <v/>
      </c>
      <c r="BB359" s="68" t="str">
        <f t="shared" si="232"/>
        <v/>
      </c>
      <c r="BC359" s="68" t="str">
        <f t="shared" si="233"/>
        <v/>
      </c>
      <c r="BD359" s="69" t="str">
        <f t="shared" si="234"/>
        <v/>
      </c>
      <c r="BE359" s="69" t="str">
        <f t="shared" si="247"/>
        <v/>
      </c>
      <c r="BT359" s="138" t="str">
        <f t="shared" ca="1" si="248"/>
        <v/>
      </c>
      <c r="BU359" s="139" t="str">
        <f t="shared" ca="1" si="249"/>
        <v/>
      </c>
      <c r="BW359" s="138" t="str">
        <f t="shared" si="250"/>
        <v/>
      </c>
      <c r="BX359" s="104" t="str">
        <f t="shared" si="251"/>
        <v/>
      </c>
      <c r="BY359" s="139" t="str">
        <f t="shared" si="252"/>
        <v/>
      </c>
      <c r="CA359" s="138" t="str">
        <f t="shared" si="253"/>
        <v/>
      </c>
      <c r="CB359" s="104" t="str">
        <f t="shared" si="254"/>
        <v/>
      </c>
      <c r="CC359" s="139" t="str">
        <f t="shared" si="255"/>
        <v/>
      </c>
      <c r="CE359" s="162" t="str">
        <f t="shared" si="256"/>
        <v/>
      </c>
      <c r="CF359" s="163" t="str">
        <f t="shared" si="257"/>
        <v/>
      </c>
      <c r="CG359" s="164" t="str">
        <f t="shared" si="258"/>
        <v/>
      </c>
      <c r="CI359" s="162" t="str">
        <f t="shared" si="259"/>
        <v/>
      </c>
      <c r="CJ359" s="163" t="str">
        <f t="shared" si="262"/>
        <v/>
      </c>
      <c r="CK359" s="164" t="str">
        <f t="shared" si="263"/>
        <v/>
      </c>
      <c r="CM359" s="169" t="str">
        <f t="shared" si="260"/>
        <v/>
      </c>
      <c r="CN359" s="139" t="str">
        <f t="shared" si="261"/>
        <v/>
      </c>
      <c r="CP359" s="41" t="str">
        <f>IF($CM359="", "", COUNTIF($CM$11:$CM$3035, "&lt;"&amp;$CM359)+1+COUNTIF($CM$11:$CM359, $CM359)-1)</f>
        <v/>
      </c>
    </row>
    <row r="360" spans="1:94" x14ac:dyDescent="0.25">
      <c r="A360" s="40"/>
      <c r="B360" s="82" t="str">
        <f>IF($I360="", "", IFERROR(INDEX('Job Database'!$AE$11:$AE$3035, MATCH($I360, 'Job Database'!$X$11:$X$3035, 0)), ""))</f>
        <v/>
      </c>
      <c r="C360" s="69" t="str">
        <f>IF($I360="", "", IF(COUNTIF('Job Database'!$X$11:$X$3035, $I360)=0, $AC$5, $AC$4))</f>
        <v/>
      </c>
      <c r="D360" s="40"/>
      <c r="E360" s="85" t="str">
        <f>IF($I360="", "", IF(IFERROR(INDEX('Job Database'!$M$11:$M$3035, MATCH($I360, 'Job Database'!$X$11:$X$3035, 0)), "")="", "", IFERROR(INDEX('Job Database'!$M$11:$M$3035, MATCH($I360, 'Job Database'!$X$11:$X$3035, 0)), "")))</f>
        <v/>
      </c>
      <c r="F360" s="40"/>
      <c r="G360" s="88" t="str">
        <f t="shared" si="235"/>
        <v/>
      </c>
      <c r="H360" s="40"/>
      <c r="I360" s="24"/>
      <c r="J360" s="34"/>
      <c r="K360" s="106"/>
      <c r="L360" s="79"/>
      <c r="M360" s="34"/>
      <c r="N360" s="79"/>
      <c r="O360" s="31"/>
      <c r="P360" s="53"/>
      <c r="Q360" s="40"/>
      <c r="S360" s="41" t="str">
        <f t="shared" si="223"/>
        <v/>
      </c>
      <c r="T360" s="41" t="str">
        <f t="shared" si="224"/>
        <v/>
      </c>
      <c r="U360" s="41" t="str">
        <f t="shared" si="236"/>
        <v/>
      </c>
      <c r="W360" s="74" t="str">
        <f>IF('Job Database'!$X360="", "", 'Job Database'!$X360)</f>
        <v/>
      </c>
      <c r="Y360" s="41" t="str">
        <f>IF($W360="", "", IF(COUNTIF($I$11:$I$3035, $W360)&gt;0, "", MAX($Y$10:$Y359)+1))</f>
        <v/>
      </c>
      <c r="Z360" s="41">
        <v>350</v>
      </c>
      <c r="AA360" s="58" t="str">
        <f t="shared" si="237"/>
        <v/>
      </c>
      <c r="AC360" s="41" t="str">
        <f t="shared" si="225"/>
        <v/>
      </c>
      <c r="AE360" s="41" t="str">
        <f t="shared" si="238"/>
        <v/>
      </c>
      <c r="AJ360" s="154" t="str">
        <f t="shared" si="239"/>
        <v/>
      </c>
      <c r="AL360" s="120" t="str">
        <f t="shared" si="240"/>
        <v/>
      </c>
      <c r="AM360" s="104" t="str">
        <f t="shared" si="241"/>
        <v/>
      </c>
      <c r="AN360" s="104" t="str">
        <f t="shared" si="242"/>
        <v/>
      </c>
      <c r="AO360" s="104" t="str">
        <f t="shared" si="226"/>
        <v/>
      </c>
      <c r="AP360" s="104" t="str">
        <f t="shared" si="227"/>
        <v/>
      </c>
      <c r="AQ360" s="121" t="str">
        <f t="shared" si="243"/>
        <v/>
      </c>
      <c r="AS360" s="88" t="str">
        <f t="shared" si="228"/>
        <v/>
      </c>
      <c r="AT360" s="68" t="str">
        <f t="shared" si="244"/>
        <v/>
      </c>
      <c r="AU360" s="68" t="str">
        <f t="shared" si="245"/>
        <v/>
      </c>
      <c r="AV360" s="68" t="str">
        <f t="shared" si="246"/>
        <v/>
      </c>
      <c r="AW360" s="88" t="str">
        <f t="shared" si="229"/>
        <v/>
      </c>
      <c r="AZ360" s="88" t="str">
        <f t="shared" si="230"/>
        <v/>
      </c>
      <c r="BA360" s="68" t="str">
        <f t="shared" si="231"/>
        <v/>
      </c>
      <c r="BB360" s="68" t="str">
        <f t="shared" si="232"/>
        <v/>
      </c>
      <c r="BC360" s="68" t="str">
        <f t="shared" si="233"/>
        <v/>
      </c>
      <c r="BD360" s="69" t="str">
        <f t="shared" si="234"/>
        <v/>
      </c>
      <c r="BE360" s="69" t="str">
        <f t="shared" si="247"/>
        <v/>
      </c>
      <c r="BT360" s="138" t="str">
        <f t="shared" ca="1" si="248"/>
        <v/>
      </c>
      <c r="BU360" s="139" t="str">
        <f t="shared" ca="1" si="249"/>
        <v/>
      </c>
      <c r="BW360" s="138" t="str">
        <f t="shared" si="250"/>
        <v/>
      </c>
      <c r="BX360" s="104" t="str">
        <f t="shared" si="251"/>
        <v/>
      </c>
      <c r="BY360" s="139" t="str">
        <f t="shared" si="252"/>
        <v/>
      </c>
      <c r="CA360" s="138" t="str">
        <f t="shared" si="253"/>
        <v/>
      </c>
      <c r="CB360" s="104" t="str">
        <f t="shared" si="254"/>
        <v/>
      </c>
      <c r="CC360" s="139" t="str">
        <f t="shared" si="255"/>
        <v/>
      </c>
      <c r="CE360" s="162" t="str">
        <f t="shared" si="256"/>
        <v/>
      </c>
      <c r="CF360" s="163" t="str">
        <f t="shared" si="257"/>
        <v/>
      </c>
      <c r="CG360" s="164" t="str">
        <f t="shared" si="258"/>
        <v/>
      </c>
      <c r="CI360" s="162" t="str">
        <f t="shared" si="259"/>
        <v/>
      </c>
      <c r="CJ360" s="163" t="str">
        <f t="shared" si="262"/>
        <v/>
      </c>
      <c r="CK360" s="164" t="str">
        <f t="shared" si="263"/>
        <v/>
      </c>
      <c r="CM360" s="169" t="str">
        <f t="shared" si="260"/>
        <v/>
      </c>
      <c r="CN360" s="139" t="str">
        <f t="shared" si="261"/>
        <v/>
      </c>
      <c r="CP360" s="41" t="str">
        <f>IF($CM360="", "", COUNTIF($CM$11:$CM$3035, "&lt;"&amp;$CM360)+1+COUNTIF($CM$11:$CM360, $CM360)-1)</f>
        <v/>
      </c>
    </row>
    <row r="361" spans="1:94" x14ac:dyDescent="0.25">
      <c r="A361" s="40"/>
      <c r="B361" s="82" t="str">
        <f>IF($I361="", "", IFERROR(INDEX('Job Database'!$AE$11:$AE$3035, MATCH($I361, 'Job Database'!$X$11:$X$3035, 0)), ""))</f>
        <v/>
      </c>
      <c r="C361" s="69" t="str">
        <f>IF($I361="", "", IF(COUNTIF('Job Database'!$X$11:$X$3035, $I361)=0, $AC$5, $AC$4))</f>
        <v/>
      </c>
      <c r="D361" s="40"/>
      <c r="E361" s="85" t="str">
        <f>IF($I361="", "", IF(IFERROR(INDEX('Job Database'!$M$11:$M$3035, MATCH($I361, 'Job Database'!$X$11:$X$3035, 0)), "")="", "", IFERROR(INDEX('Job Database'!$M$11:$M$3035, MATCH($I361, 'Job Database'!$X$11:$X$3035, 0)), "")))</f>
        <v/>
      </c>
      <c r="F361" s="40"/>
      <c r="G361" s="88" t="str">
        <f t="shared" si="235"/>
        <v/>
      </c>
      <c r="H361" s="40"/>
      <c r="I361" s="24"/>
      <c r="J361" s="34"/>
      <c r="K361" s="106"/>
      <c r="L361" s="79"/>
      <c r="M361" s="34"/>
      <c r="N361" s="79"/>
      <c r="O361" s="31"/>
      <c r="P361" s="53"/>
      <c r="Q361" s="40"/>
      <c r="S361" s="41" t="str">
        <f t="shared" si="223"/>
        <v/>
      </c>
      <c r="T361" s="41" t="str">
        <f t="shared" si="224"/>
        <v/>
      </c>
      <c r="U361" s="41" t="str">
        <f t="shared" si="236"/>
        <v/>
      </c>
      <c r="W361" s="74" t="str">
        <f>IF('Job Database'!$X361="", "", 'Job Database'!$X361)</f>
        <v/>
      </c>
      <c r="Y361" s="41" t="str">
        <f>IF($W361="", "", IF(COUNTIF($I$11:$I$3035, $W361)&gt;0, "", MAX($Y$10:$Y360)+1))</f>
        <v/>
      </c>
      <c r="Z361" s="41">
        <v>351</v>
      </c>
      <c r="AA361" s="58" t="str">
        <f t="shared" si="237"/>
        <v/>
      </c>
      <c r="AC361" s="41" t="str">
        <f t="shared" si="225"/>
        <v/>
      </c>
      <c r="AE361" s="41" t="str">
        <f t="shared" si="238"/>
        <v/>
      </c>
      <c r="AJ361" s="154" t="str">
        <f t="shared" si="239"/>
        <v/>
      </c>
      <c r="AL361" s="120" t="str">
        <f t="shared" si="240"/>
        <v/>
      </c>
      <c r="AM361" s="104" t="str">
        <f t="shared" si="241"/>
        <v/>
      </c>
      <c r="AN361" s="104" t="str">
        <f t="shared" si="242"/>
        <v/>
      </c>
      <c r="AO361" s="104" t="str">
        <f t="shared" si="226"/>
        <v/>
      </c>
      <c r="AP361" s="104" t="str">
        <f t="shared" si="227"/>
        <v/>
      </c>
      <c r="AQ361" s="121" t="str">
        <f t="shared" si="243"/>
        <v/>
      </c>
      <c r="AS361" s="88" t="str">
        <f t="shared" si="228"/>
        <v/>
      </c>
      <c r="AT361" s="68" t="str">
        <f t="shared" si="244"/>
        <v/>
      </c>
      <c r="AU361" s="68" t="str">
        <f t="shared" si="245"/>
        <v/>
      </c>
      <c r="AV361" s="68" t="str">
        <f t="shared" si="246"/>
        <v/>
      </c>
      <c r="AW361" s="88" t="str">
        <f t="shared" si="229"/>
        <v/>
      </c>
      <c r="AZ361" s="88" t="str">
        <f t="shared" si="230"/>
        <v/>
      </c>
      <c r="BA361" s="68" t="str">
        <f t="shared" si="231"/>
        <v/>
      </c>
      <c r="BB361" s="68" t="str">
        <f t="shared" si="232"/>
        <v/>
      </c>
      <c r="BC361" s="68" t="str">
        <f t="shared" si="233"/>
        <v/>
      </c>
      <c r="BD361" s="69" t="str">
        <f t="shared" si="234"/>
        <v/>
      </c>
      <c r="BE361" s="69" t="str">
        <f t="shared" si="247"/>
        <v/>
      </c>
      <c r="BT361" s="138" t="str">
        <f t="shared" ca="1" si="248"/>
        <v/>
      </c>
      <c r="BU361" s="139" t="str">
        <f t="shared" ca="1" si="249"/>
        <v/>
      </c>
      <c r="BW361" s="138" t="str">
        <f t="shared" si="250"/>
        <v/>
      </c>
      <c r="BX361" s="104" t="str">
        <f t="shared" si="251"/>
        <v/>
      </c>
      <c r="BY361" s="139" t="str">
        <f t="shared" si="252"/>
        <v/>
      </c>
      <c r="CA361" s="138" t="str">
        <f t="shared" si="253"/>
        <v/>
      </c>
      <c r="CB361" s="104" t="str">
        <f t="shared" si="254"/>
        <v/>
      </c>
      <c r="CC361" s="139" t="str">
        <f t="shared" si="255"/>
        <v/>
      </c>
      <c r="CE361" s="162" t="str">
        <f t="shared" si="256"/>
        <v/>
      </c>
      <c r="CF361" s="163" t="str">
        <f t="shared" si="257"/>
        <v/>
      </c>
      <c r="CG361" s="164" t="str">
        <f t="shared" si="258"/>
        <v/>
      </c>
      <c r="CI361" s="162" t="str">
        <f t="shared" si="259"/>
        <v/>
      </c>
      <c r="CJ361" s="163" t="str">
        <f t="shared" si="262"/>
        <v/>
      </c>
      <c r="CK361" s="164" t="str">
        <f t="shared" si="263"/>
        <v/>
      </c>
      <c r="CM361" s="169" t="str">
        <f t="shared" si="260"/>
        <v/>
      </c>
      <c r="CN361" s="139" t="str">
        <f t="shared" si="261"/>
        <v/>
      </c>
      <c r="CP361" s="41" t="str">
        <f>IF($CM361="", "", COUNTIF($CM$11:$CM$3035, "&lt;"&amp;$CM361)+1+COUNTIF($CM$11:$CM361, $CM361)-1)</f>
        <v/>
      </c>
    </row>
    <row r="362" spans="1:94" x14ac:dyDescent="0.25">
      <c r="A362" s="40"/>
      <c r="B362" s="82" t="str">
        <f>IF($I362="", "", IFERROR(INDEX('Job Database'!$AE$11:$AE$3035, MATCH($I362, 'Job Database'!$X$11:$X$3035, 0)), ""))</f>
        <v/>
      </c>
      <c r="C362" s="69" t="str">
        <f>IF($I362="", "", IF(COUNTIF('Job Database'!$X$11:$X$3035, $I362)=0, $AC$5, $AC$4))</f>
        <v/>
      </c>
      <c r="D362" s="40"/>
      <c r="E362" s="85" t="str">
        <f>IF($I362="", "", IF(IFERROR(INDEX('Job Database'!$M$11:$M$3035, MATCH($I362, 'Job Database'!$X$11:$X$3035, 0)), "")="", "", IFERROR(INDEX('Job Database'!$M$11:$M$3035, MATCH($I362, 'Job Database'!$X$11:$X$3035, 0)), "")))</f>
        <v/>
      </c>
      <c r="F362" s="40"/>
      <c r="G362" s="88" t="str">
        <f t="shared" si="235"/>
        <v/>
      </c>
      <c r="H362" s="40"/>
      <c r="I362" s="24"/>
      <c r="J362" s="34"/>
      <c r="K362" s="106"/>
      <c r="L362" s="79"/>
      <c r="M362" s="34"/>
      <c r="N362" s="79"/>
      <c r="O362" s="31"/>
      <c r="P362" s="53"/>
      <c r="Q362" s="40"/>
      <c r="S362" s="41" t="str">
        <f t="shared" si="223"/>
        <v/>
      </c>
      <c r="T362" s="41" t="str">
        <f t="shared" si="224"/>
        <v/>
      </c>
      <c r="U362" s="41" t="str">
        <f t="shared" si="236"/>
        <v/>
      </c>
      <c r="W362" s="74" t="str">
        <f>IF('Job Database'!$X362="", "", 'Job Database'!$X362)</f>
        <v/>
      </c>
      <c r="Y362" s="41" t="str">
        <f>IF($W362="", "", IF(COUNTIF($I$11:$I$3035, $W362)&gt;0, "", MAX($Y$10:$Y361)+1))</f>
        <v/>
      </c>
      <c r="Z362" s="41">
        <v>352</v>
      </c>
      <c r="AA362" s="58" t="str">
        <f t="shared" si="237"/>
        <v/>
      </c>
      <c r="AC362" s="41" t="str">
        <f t="shared" si="225"/>
        <v/>
      </c>
      <c r="AE362" s="41" t="str">
        <f t="shared" si="238"/>
        <v/>
      </c>
      <c r="AJ362" s="154" t="str">
        <f t="shared" si="239"/>
        <v/>
      </c>
      <c r="AL362" s="120" t="str">
        <f t="shared" si="240"/>
        <v/>
      </c>
      <c r="AM362" s="104" t="str">
        <f t="shared" si="241"/>
        <v/>
      </c>
      <c r="AN362" s="104" t="str">
        <f t="shared" si="242"/>
        <v/>
      </c>
      <c r="AO362" s="104" t="str">
        <f t="shared" si="226"/>
        <v/>
      </c>
      <c r="AP362" s="104" t="str">
        <f t="shared" si="227"/>
        <v/>
      </c>
      <c r="AQ362" s="121" t="str">
        <f t="shared" si="243"/>
        <v/>
      </c>
      <c r="AS362" s="88" t="str">
        <f t="shared" si="228"/>
        <v/>
      </c>
      <c r="AT362" s="68" t="str">
        <f t="shared" si="244"/>
        <v/>
      </c>
      <c r="AU362" s="68" t="str">
        <f t="shared" si="245"/>
        <v/>
      </c>
      <c r="AV362" s="68" t="str">
        <f t="shared" si="246"/>
        <v/>
      </c>
      <c r="AW362" s="88" t="str">
        <f t="shared" si="229"/>
        <v/>
      </c>
      <c r="AZ362" s="88" t="str">
        <f t="shared" si="230"/>
        <v/>
      </c>
      <c r="BA362" s="68" t="str">
        <f t="shared" si="231"/>
        <v/>
      </c>
      <c r="BB362" s="68" t="str">
        <f t="shared" si="232"/>
        <v/>
      </c>
      <c r="BC362" s="68" t="str">
        <f t="shared" si="233"/>
        <v/>
      </c>
      <c r="BD362" s="69" t="str">
        <f t="shared" si="234"/>
        <v/>
      </c>
      <c r="BE362" s="69" t="str">
        <f t="shared" si="247"/>
        <v/>
      </c>
      <c r="BT362" s="138" t="str">
        <f t="shared" ca="1" si="248"/>
        <v/>
      </c>
      <c r="BU362" s="139" t="str">
        <f t="shared" ca="1" si="249"/>
        <v/>
      </c>
      <c r="BW362" s="138" t="str">
        <f t="shared" si="250"/>
        <v/>
      </c>
      <c r="BX362" s="104" t="str">
        <f t="shared" si="251"/>
        <v/>
      </c>
      <c r="BY362" s="139" t="str">
        <f t="shared" si="252"/>
        <v/>
      </c>
      <c r="CA362" s="138" t="str">
        <f t="shared" si="253"/>
        <v/>
      </c>
      <c r="CB362" s="104" t="str">
        <f t="shared" si="254"/>
        <v/>
      </c>
      <c r="CC362" s="139" t="str">
        <f t="shared" si="255"/>
        <v/>
      </c>
      <c r="CE362" s="162" t="str">
        <f t="shared" si="256"/>
        <v/>
      </c>
      <c r="CF362" s="163" t="str">
        <f t="shared" si="257"/>
        <v/>
      </c>
      <c r="CG362" s="164" t="str">
        <f t="shared" si="258"/>
        <v/>
      </c>
      <c r="CI362" s="162" t="str">
        <f t="shared" si="259"/>
        <v/>
      </c>
      <c r="CJ362" s="163" t="str">
        <f t="shared" si="262"/>
        <v/>
      </c>
      <c r="CK362" s="164" t="str">
        <f t="shared" si="263"/>
        <v/>
      </c>
      <c r="CM362" s="169" t="str">
        <f t="shared" si="260"/>
        <v/>
      </c>
      <c r="CN362" s="139" t="str">
        <f t="shared" si="261"/>
        <v/>
      </c>
      <c r="CP362" s="41" t="str">
        <f>IF($CM362="", "", COUNTIF($CM$11:$CM$3035, "&lt;"&amp;$CM362)+1+COUNTIF($CM$11:$CM362, $CM362)-1)</f>
        <v/>
      </c>
    </row>
    <row r="363" spans="1:94" x14ac:dyDescent="0.25">
      <c r="A363" s="40"/>
      <c r="B363" s="82" t="str">
        <f>IF($I363="", "", IFERROR(INDEX('Job Database'!$AE$11:$AE$3035, MATCH($I363, 'Job Database'!$X$11:$X$3035, 0)), ""))</f>
        <v/>
      </c>
      <c r="C363" s="69" t="str">
        <f>IF($I363="", "", IF(COUNTIF('Job Database'!$X$11:$X$3035, $I363)=0, $AC$5, $AC$4))</f>
        <v/>
      </c>
      <c r="D363" s="40"/>
      <c r="E363" s="85" t="str">
        <f>IF($I363="", "", IF(IFERROR(INDEX('Job Database'!$M$11:$M$3035, MATCH($I363, 'Job Database'!$X$11:$X$3035, 0)), "")="", "", IFERROR(INDEX('Job Database'!$M$11:$M$3035, MATCH($I363, 'Job Database'!$X$11:$X$3035, 0)), "")))</f>
        <v/>
      </c>
      <c r="F363" s="40"/>
      <c r="G363" s="88" t="str">
        <f t="shared" si="235"/>
        <v/>
      </c>
      <c r="H363" s="40"/>
      <c r="I363" s="24"/>
      <c r="J363" s="34"/>
      <c r="K363" s="106"/>
      <c r="L363" s="79"/>
      <c r="M363" s="34"/>
      <c r="N363" s="79"/>
      <c r="O363" s="31"/>
      <c r="P363" s="53"/>
      <c r="Q363" s="40"/>
      <c r="S363" s="41" t="str">
        <f t="shared" si="223"/>
        <v/>
      </c>
      <c r="T363" s="41" t="str">
        <f t="shared" si="224"/>
        <v/>
      </c>
      <c r="U363" s="41" t="str">
        <f t="shared" si="236"/>
        <v/>
      </c>
      <c r="W363" s="74" t="str">
        <f>IF('Job Database'!$X363="", "", 'Job Database'!$X363)</f>
        <v/>
      </c>
      <c r="Y363" s="41" t="str">
        <f>IF($W363="", "", IF(COUNTIF($I$11:$I$3035, $W363)&gt;0, "", MAX($Y$10:$Y362)+1))</f>
        <v/>
      </c>
      <c r="Z363" s="41">
        <v>353</v>
      </c>
      <c r="AA363" s="58" t="str">
        <f t="shared" si="237"/>
        <v/>
      </c>
      <c r="AC363" s="41" t="str">
        <f t="shared" si="225"/>
        <v/>
      </c>
      <c r="AE363" s="41" t="str">
        <f t="shared" si="238"/>
        <v/>
      </c>
      <c r="AJ363" s="154" t="str">
        <f t="shared" si="239"/>
        <v/>
      </c>
      <c r="AL363" s="120" t="str">
        <f t="shared" si="240"/>
        <v/>
      </c>
      <c r="AM363" s="104" t="str">
        <f t="shared" si="241"/>
        <v/>
      </c>
      <c r="AN363" s="104" t="str">
        <f t="shared" si="242"/>
        <v/>
      </c>
      <c r="AO363" s="104" t="str">
        <f t="shared" si="226"/>
        <v/>
      </c>
      <c r="AP363" s="104" t="str">
        <f t="shared" si="227"/>
        <v/>
      </c>
      <c r="AQ363" s="121" t="str">
        <f t="shared" si="243"/>
        <v/>
      </c>
      <c r="AS363" s="88" t="str">
        <f t="shared" si="228"/>
        <v/>
      </c>
      <c r="AT363" s="68" t="str">
        <f t="shared" si="244"/>
        <v/>
      </c>
      <c r="AU363" s="68" t="str">
        <f t="shared" si="245"/>
        <v/>
      </c>
      <c r="AV363" s="68" t="str">
        <f t="shared" si="246"/>
        <v/>
      </c>
      <c r="AW363" s="88" t="str">
        <f t="shared" si="229"/>
        <v/>
      </c>
      <c r="AZ363" s="88" t="str">
        <f t="shared" si="230"/>
        <v/>
      </c>
      <c r="BA363" s="68" t="str">
        <f t="shared" si="231"/>
        <v/>
      </c>
      <c r="BB363" s="68" t="str">
        <f t="shared" si="232"/>
        <v/>
      </c>
      <c r="BC363" s="68" t="str">
        <f t="shared" si="233"/>
        <v/>
      </c>
      <c r="BD363" s="69" t="str">
        <f t="shared" si="234"/>
        <v/>
      </c>
      <c r="BE363" s="69" t="str">
        <f t="shared" si="247"/>
        <v/>
      </c>
      <c r="BT363" s="138" t="str">
        <f t="shared" ca="1" si="248"/>
        <v/>
      </c>
      <c r="BU363" s="139" t="str">
        <f t="shared" ca="1" si="249"/>
        <v/>
      </c>
      <c r="BW363" s="138" t="str">
        <f t="shared" si="250"/>
        <v/>
      </c>
      <c r="BX363" s="104" t="str">
        <f t="shared" si="251"/>
        <v/>
      </c>
      <c r="BY363" s="139" t="str">
        <f t="shared" si="252"/>
        <v/>
      </c>
      <c r="CA363" s="138" t="str">
        <f t="shared" si="253"/>
        <v/>
      </c>
      <c r="CB363" s="104" t="str">
        <f t="shared" si="254"/>
        <v/>
      </c>
      <c r="CC363" s="139" t="str">
        <f t="shared" si="255"/>
        <v/>
      </c>
      <c r="CE363" s="162" t="str">
        <f t="shared" si="256"/>
        <v/>
      </c>
      <c r="CF363" s="163" t="str">
        <f t="shared" si="257"/>
        <v/>
      </c>
      <c r="CG363" s="164" t="str">
        <f t="shared" si="258"/>
        <v/>
      </c>
      <c r="CI363" s="162" t="str">
        <f t="shared" si="259"/>
        <v/>
      </c>
      <c r="CJ363" s="163" t="str">
        <f t="shared" si="262"/>
        <v/>
      </c>
      <c r="CK363" s="164" t="str">
        <f t="shared" si="263"/>
        <v/>
      </c>
      <c r="CM363" s="169" t="str">
        <f t="shared" si="260"/>
        <v/>
      </c>
      <c r="CN363" s="139" t="str">
        <f t="shared" si="261"/>
        <v/>
      </c>
      <c r="CP363" s="41" t="str">
        <f>IF($CM363="", "", COUNTIF($CM$11:$CM$3035, "&lt;"&amp;$CM363)+1+COUNTIF($CM$11:$CM363, $CM363)-1)</f>
        <v/>
      </c>
    </row>
    <row r="364" spans="1:94" x14ac:dyDescent="0.25">
      <c r="A364" s="40"/>
      <c r="B364" s="82" t="str">
        <f>IF($I364="", "", IFERROR(INDEX('Job Database'!$AE$11:$AE$3035, MATCH($I364, 'Job Database'!$X$11:$X$3035, 0)), ""))</f>
        <v/>
      </c>
      <c r="C364" s="69" t="str">
        <f>IF($I364="", "", IF(COUNTIF('Job Database'!$X$11:$X$3035, $I364)=0, $AC$5, $AC$4))</f>
        <v/>
      </c>
      <c r="D364" s="40"/>
      <c r="E364" s="85" t="str">
        <f>IF($I364="", "", IF(IFERROR(INDEX('Job Database'!$M$11:$M$3035, MATCH($I364, 'Job Database'!$X$11:$X$3035, 0)), "")="", "", IFERROR(INDEX('Job Database'!$M$11:$M$3035, MATCH($I364, 'Job Database'!$X$11:$X$3035, 0)), "")))</f>
        <v/>
      </c>
      <c r="F364" s="40"/>
      <c r="G364" s="88" t="str">
        <f t="shared" si="235"/>
        <v/>
      </c>
      <c r="H364" s="40"/>
      <c r="I364" s="24"/>
      <c r="J364" s="34"/>
      <c r="K364" s="106"/>
      <c r="L364" s="79"/>
      <c r="M364" s="34"/>
      <c r="N364" s="79"/>
      <c r="O364" s="31"/>
      <c r="P364" s="53"/>
      <c r="Q364" s="40"/>
      <c r="S364" s="41" t="str">
        <f t="shared" si="223"/>
        <v/>
      </c>
      <c r="T364" s="41" t="str">
        <f t="shared" si="224"/>
        <v/>
      </c>
      <c r="U364" s="41" t="str">
        <f t="shared" si="236"/>
        <v/>
      </c>
      <c r="W364" s="74" t="str">
        <f>IF('Job Database'!$X364="", "", 'Job Database'!$X364)</f>
        <v/>
      </c>
      <c r="Y364" s="41" t="str">
        <f>IF($W364="", "", IF(COUNTIF($I$11:$I$3035, $W364)&gt;0, "", MAX($Y$10:$Y363)+1))</f>
        <v/>
      </c>
      <c r="Z364" s="41">
        <v>354</v>
      </c>
      <c r="AA364" s="58" t="str">
        <f t="shared" si="237"/>
        <v/>
      </c>
      <c r="AC364" s="41" t="str">
        <f t="shared" si="225"/>
        <v/>
      </c>
      <c r="AE364" s="41" t="str">
        <f t="shared" si="238"/>
        <v/>
      </c>
      <c r="AJ364" s="154" t="str">
        <f t="shared" si="239"/>
        <v/>
      </c>
      <c r="AL364" s="120" t="str">
        <f t="shared" si="240"/>
        <v/>
      </c>
      <c r="AM364" s="104" t="str">
        <f t="shared" si="241"/>
        <v/>
      </c>
      <c r="AN364" s="104" t="str">
        <f t="shared" si="242"/>
        <v/>
      </c>
      <c r="AO364" s="104" t="str">
        <f t="shared" si="226"/>
        <v/>
      </c>
      <c r="AP364" s="104" t="str">
        <f t="shared" si="227"/>
        <v/>
      </c>
      <c r="AQ364" s="121" t="str">
        <f t="shared" si="243"/>
        <v/>
      </c>
      <c r="AS364" s="88" t="str">
        <f t="shared" si="228"/>
        <v/>
      </c>
      <c r="AT364" s="68" t="str">
        <f t="shared" si="244"/>
        <v/>
      </c>
      <c r="AU364" s="68" t="str">
        <f t="shared" si="245"/>
        <v/>
      </c>
      <c r="AV364" s="68" t="str">
        <f t="shared" si="246"/>
        <v/>
      </c>
      <c r="AW364" s="88" t="str">
        <f t="shared" si="229"/>
        <v/>
      </c>
      <c r="AZ364" s="88" t="str">
        <f t="shared" si="230"/>
        <v/>
      </c>
      <c r="BA364" s="68" t="str">
        <f t="shared" si="231"/>
        <v/>
      </c>
      <c r="BB364" s="68" t="str">
        <f t="shared" si="232"/>
        <v/>
      </c>
      <c r="BC364" s="68" t="str">
        <f t="shared" si="233"/>
        <v/>
      </c>
      <c r="BD364" s="69" t="str">
        <f t="shared" si="234"/>
        <v/>
      </c>
      <c r="BE364" s="69" t="str">
        <f t="shared" si="247"/>
        <v/>
      </c>
      <c r="BT364" s="138" t="str">
        <f t="shared" ca="1" si="248"/>
        <v/>
      </c>
      <c r="BU364" s="139" t="str">
        <f t="shared" ca="1" si="249"/>
        <v/>
      </c>
      <c r="BW364" s="138" t="str">
        <f t="shared" si="250"/>
        <v/>
      </c>
      <c r="BX364" s="104" t="str">
        <f t="shared" si="251"/>
        <v/>
      </c>
      <c r="BY364" s="139" t="str">
        <f t="shared" si="252"/>
        <v/>
      </c>
      <c r="CA364" s="138" t="str">
        <f t="shared" si="253"/>
        <v/>
      </c>
      <c r="CB364" s="104" t="str">
        <f t="shared" si="254"/>
        <v/>
      </c>
      <c r="CC364" s="139" t="str">
        <f t="shared" si="255"/>
        <v/>
      </c>
      <c r="CE364" s="162" t="str">
        <f t="shared" si="256"/>
        <v/>
      </c>
      <c r="CF364" s="163" t="str">
        <f t="shared" si="257"/>
        <v/>
      </c>
      <c r="CG364" s="164" t="str">
        <f t="shared" si="258"/>
        <v/>
      </c>
      <c r="CI364" s="162" t="str">
        <f t="shared" si="259"/>
        <v/>
      </c>
      <c r="CJ364" s="163" t="str">
        <f t="shared" si="262"/>
        <v/>
      </c>
      <c r="CK364" s="164" t="str">
        <f t="shared" si="263"/>
        <v/>
      </c>
      <c r="CM364" s="169" t="str">
        <f t="shared" si="260"/>
        <v/>
      </c>
      <c r="CN364" s="139" t="str">
        <f t="shared" si="261"/>
        <v/>
      </c>
      <c r="CP364" s="41" t="str">
        <f>IF($CM364="", "", COUNTIF($CM$11:$CM$3035, "&lt;"&amp;$CM364)+1+COUNTIF($CM$11:$CM364, $CM364)-1)</f>
        <v/>
      </c>
    </row>
    <row r="365" spans="1:94" x14ac:dyDescent="0.25">
      <c r="A365" s="40"/>
      <c r="B365" s="82" t="str">
        <f>IF($I365="", "", IFERROR(INDEX('Job Database'!$AE$11:$AE$3035, MATCH($I365, 'Job Database'!$X$11:$X$3035, 0)), ""))</f>
        <v/>
      </c>
      <c r="C365" s="69" t="str">
        <f>IF($I365="", "", IF(COUNTIF('Job Database'!$X$11:$X$3035, $I365)=0, $AC$5, $AC$4))</f>
        <v/>
      </c>
      <c r="D365" s="40"/>
      <c r="E365" s="85" t="str">
        <f>IF($I365="", "", IF(IFERROR(INDEX('Job Database'!$M$11:$M$3035, MATCH($I365, 'Job Database'!$X$11:$X$3035, 0)), "")="", "", IFERROR(INDEX('Job Database'!$M$11:$M$3035, MATCH($I365, 'Job Database'!$X$11:$X$3035, 0)), "")))</f>
        <v/>
      </c>
      <c r="F365" s="40"/>
      <c r="G365" s="88" t="str">
        <f t="shared" si="235"/>
        <v/>
      </c>
      <c r="H365" s="40"/>
      <c r="I365" s="24"/>
      <c r="J365" s="34"/>
      <c r="K365" s="106"/>
      <c r="L365" s="79"/>
      <c r="M365" s="34"/>
      <c r="N365" s="79"/>
      <c r="O365" s="31"/>
      <c r="P365" s="53"/>
      <c r="Q365" s="40"/>
      <c r="S365" s="41" t="str">
        <f t="shared" si="223"/>
        <v/>
      </c>
      <c r="T365" s="41" t="str">
        <f t="shared" si="224"/>
        <v/>
      </c>
      <c r="U365" s="41" t="str">
        <f t="shared" si="236"/>
        <v/>
      </c>
      <c r="W365" s="74" t="str">
        <f>IF('Job Database'!$X365="", "", 'Job Database'!$X365)</f>
        <v/>
      </c>
      <c r="Y365" s="41" t="str">
        <f>IF($W365="", "", IF(COUNTIF($I$11:$I$3035, $W365)&gt;0, "", MAX($Y$10:$Y364)+1))</f>
        <v/>
      </c>
      <c r="Z365" s="41">
        <v>355</v>
      </c>
      <c r="AA365" s="58" t="str">
        <f t="shared" si="237"/>
        <v/>
      </c>
      <c r="AC365" s="41" t="str">
        <f t="shared" si="225"/>
        <v/>
      </c>
      <c r="AE365" s="41" t="str">
        <f t="shared" si="238"/>
        <v/>
      </c>
      <c r="AJ365" s="154" t="str">
        <f t="shared" si="239"/>
        <v/>
      </c>
      <c r="AL365" s="120" t="str">
        <f t="shared" si="240"/>
        <v/>
      </c>
      <c r="AM365" s="104" t="str">
        <f t="shared" si="241"/>
        <v/>
      </c>
      <c r="AN365" s="104" t="str">
        <f t="shared" si="242"/>
        <v/>
      </c>
      <c r="AO365" s="104" t="str">
        <f t="shared" si="226"/>
        <v/>
      </c>
      <c r="AP365" s="104" t="str">
        <f t="shared" si="227"/>
        <v/>
      </c>
      <c r="AQ365" s="121" t="str">
        <f t="shared" si="243"/>
        <v/>
      </c>
      <c r="AS365" s="88" t="str">
        <f t="shared" si="228"/>
        <v/>
      </c>
      <c r="AT365" s="68" t="str">
        <f t="shared" si="244"/>
        <v/>
      </c>
      <c r="AU365" s="68" t="str">
        <f t="shared" si="245"/>
        <v/>
      </c>
      <c r="AV365" s="68" t="str">
        <f t="shared" si="246"/>
        <v/>
      </c>
      <c r="AW365" s="88" t="str">
        <f t="shared" si="229"/>
        <v/>
      </c>
      <c r="AZ365" s="88" t="str">
        <f t="shared" si="230"/>
        <v/>
      </c>
      <c r="BA365" s="68" t="str">
        <f t="shared" si="231"/>
        <v/>
      </c>
      <c r="BB365" s="68" t="str">
        <f t="shared" si="232"/>
        <v/>
      </c>
      <c r="BC365" s="68" t="str">
        <f t="shared" si="233"/>
        <v/>
      </c>
      <c r="BD365" s="69" t="str">
        <f t="shared" si="234"/>
        <v/>
      </c>
      <c r="BE365" s="69" t="str">
        <f t="shared" si="247"/>
        <v/>
      </c>
      <c r="BT365" s="138" t="str">
        <f t="shared" ca="1" si="248"/>
        <v/>
      </c>
      <c r="BU365" s="139" t="str">
        <f t="shared" ca="1" si="249"/>
        <v/>
      </c>
      <c r="BW365" s="138" t="str">
        <f t="shared" si="250"/>
        <v/>
      </c>
      <c r="BX365" s="104" t="str">
        <f t="shared" si="251"/>
        <v/>
      </c>
      <c r="BY365" s="139" t="str">
        <f t="shared" si="252"/>
        <v/>
      </c>
      <c r="CA365" s="138" t="str">
        <f t="shared" si="253"/>
        <v/>
      </c>
      <c r="CB365" s="104" t="str">
        <f t="shared" si="254"/>
        <v/>
      </c>
      <c r="CC365" s="139" t="str">
        <f t="shared" si="255"/>
        <v/>
      </c>
      <c r="CE365" s="162" t="str">
        <f t="shared" si="256"/>
        <v/>
      </c>
      <c r="CF365" s="163" t="str">
        <f t="shared" si="257"/>
        <v/>
      </c>
      <c r="CG365" s="164" t="str">
        <f t="shared" si="258"/>
        <v/>
      </c>
      <c r="CI365" s="162" t="str">
        <f t="shared" si="259"/>
        <v/>
      </c>
      <c r="CJ365" s="163" t="str">
        <f t="shared" si="262"/>
        <v/>
      </c>
      <c r="CK365" s="164" t="str">
        <f t="shared" si="263"/>
        <v/>
      </c>
      <c r="CM365" s="169" t="str">
        <f t="shared" si="260"/>
        <v/>
      </c>
      <c r="CN365" s="139" t="str">
        <f t="shared" si="261"/>
        <v/>
      </c>
      <c r="CP365" s="41" t="str">
        <f>IF($CM365="", "", COUNTIF($CM$11:$CM$3035, "&lt;"&amp;$CM365)+1+COUNTIF($CM$11:$CM365, $CM365)-1)</f>
        <v/>
      </c>
    </row>
    <row r="366" spans="1:94" x14ac:dyDescent="0.25">
      <c r="A366" s="40"/>
      <c r="B366" s="82" t="str">
        <f>IF($I366="", "", IFERROR(INDEX('Job Database'!$AE$11:$AE$3035, MATCH($I366, 'Job Database'!$X$11:$X$3035, 0)), ""))</f>
        <v/>
      </c>
      <c r="C366" s="69" t="str">
        <f>IF($I366="", "", IF(COUNTIF('Job Database'!$X$11:$X$3035, $I366)=0, $AC$5, $AC$4))</f>
        <v/>
      </c>
      <c r="D366" s="40"/>
      <c r="E366" s="85" t="str">
        <f>IF($I366="", "", IF(IFERROR(INDEX('Job Database'!$M$11:$M$3035, MATCH($I366, 'Job Database'!$X$11:$X$3035, 0)), "")="", "", IFERROR(INDEX('Job Database'!$M$11:$M$3035, MATCH($I366, 'Job Database'!$X$11:$X$3035, 0)), "")))</f>
        <v/>
      </c>
      <c r="F366" s="40"/>
      <c r="G366" s="88" t="str">
        <f t="shared" si="235"/>
        <v/>
      </c>
      <c r="H366" s="40"/>
      <c r="I366" s="24"/>
      <c r="J366" s="34"/>
      <c r="K366" s="106"/>
      <c r="L366" s="79"/>
      <c r="M366" s="34"/>
      <c r="N366" s="79"/>
      <c r="O366" s="31"/>
      <c r="P366" s="53"/>
      <c r="Q366" s="40"/>
      <c r="S366" s="41" t="str">
        <f t="shared" si="223"/>
        <v/>
      </c>
      <c r="T366" s="41" t="str">
        <f t="shared" si="224"/>
        <v/>
      </c>
      <c r="U366" s="41" t="str">
        <f t="shared" si="236"/>
        <v/>
      </c>
      <c r="W366" s="74" t="str">
        <f>IF('Job Database'!$X366="", "", 'Job Database'!$X366)</f>
        <v/>
      </c>
      <c r="Y366" s="41" t="str">
        <f>IF($W366="", "", IF(COUNTIF($I$11:$I$3035, $W366)&gt;0, "", MAX($Y$10:$Y365)+1))</f>
        <v/>
      </c>
      <c r="Z366" s="41">
        <v>356</v>
      </c>
      <c r="AA366" s="58" t="str">
        <f t="shared" si="237"/>
        <v/>
      </c>
      <c r="AC366" s="41" t="str">
        <f t="shared" si="225"/>
        <v/>
      </c>
      <c r="AE366" s="41" t="str">
        <f t="shared" si="238"/>
        <v/>
      </c>
      <c r="AJ366" s="154" t="str">
        <f t="shared" si="239"/>
        <v/>
      </c>
      <c r="AL366" s="120" t="str">
        <f t="shared" si="240"/>
        <v/>
      </c>
      <c r="AM366" s="104" t="str">
        <f t="shared" si="241"/>
        <v/>
      </c>
      <c r="AN366" s="104" t="str">
        <f t="shared" si="242"/>
        <v/>
      </c>
      <c r="AO366" s="104" t="str">
        <f t="shared" si="226"/>
        <v/>
      </c>
      <c r="AP366" s="104" t="str">
        <f t="shared" si="227"/>
        <v/>
      </c>
      <c r="AQ366" s="121" t="str">
        <f t="shared" si="243"/>
        <v/>
      </c>
      <c r="AS366" s="88" t="str">
        <f t="shared" si="228"/>
        <v/>
      </c>
      <c r="AT366" s="68" t="str">
        <f t="shared" si="244"/>
        <v/>
      </c>
      <c r="AU366" s="68" t="str">
        <f t="shared" si="245"/>
        <v/>
      </c>
      <c r="AV366" s="68" t="str">
        <f t="shared" si="246"/>
        <v/>
      </c>
      <c r="AW366" s="88" t="str">
        <f t="shared" si="229"/>
        <v/>
      </c>
      <c r="AZ366" s="88" t="str">
        <f t="shared" si="230"/>
        <v/>
      </c>
      <c r="BA366" s="68" t="str">
        <f t="shared" si="231"/>
        <v/>
      </c>
      <c r="BB366" s="68" t="str">
        <f t="shared" si="232"/>
        <v/>
      </c>
      <c r="BC366" s="68" t="str">
        <f t="shared" si="233"/>
        <v/>
      </c>
      <c r="BD366" s="69" t="str">
        <f t="shared" si="234"/>
        <v/>
      </c>
      <c r="BE366" s="69" t="str">
        <f t="shared" si="247"/>
        <v/>
      </c>
      <c r="BT366" s="138" t="str">
        <f t="shared" ca="1" si="248"/>
        <v/>
      </c>
      <c r="BU366" s="139" t="str">
        <f t="shared" ca="1" si="249"/>
        <v/>
      </c>
      <c r="BW366" s="138" t="str">
        <f t="shared" si="250"/>
        <v/>
      </c>
      <c r="BX366" s="104" t="str">
        <f t="shared" si="251"/>
        <v/>
      </c>
      <c r="BY366" s="139" t="str">
        <f t="shared" si="252"/>
        <v/>
      </c>
      <c r="CA366" s="138" t="str">
        <f t="shared" si="253"/>
        <v/>
      </c>
      <c r="CB366" s="104" t="str">
        <f t="shared" si="254"/>
        <v/>
      </c>
      <c r="CC366" s="139" t="str">
        <f t="shared" si="255"/>
        <v/>
      </c>
      <c r="CE366" s="162" t="str">
        <f t="shared" si="256"/>
        <v/>
      </c>
      <c r="CF366" s="163" t="str">
        <f t="shared" si="257"/>
        <v/>
      </c>
      <c r="CG366" s="164" t="str">
        <f t="shared" si="258"/>
        <v/>
      </c>
      <c r="CI366" s="162" t="str">
        <f t="shared" si="259"/>
        <v/>
      </c>
      <c r="CJ366" s="163" t="str">
        <f t="shared" si="262"/>
        <v/>
      </c>
      <c r="CK366" s="164" t="str">
        <f t="shared" si="263"/>
        <v/>
      </c>
      <c r="CM366" s="169" t="str">
        <f t="shared" si="260"/>
        <v/>
      </c>
      <c r="CN366" s="139" t="str">
        <f t="shared" si="261"/>
        <v/>
      </c>
      <c r="CP366" s="41" t="str">
        <f>IF($CM366="", "", COUNTIF($CM$11:$CM$3035, "&lt;"&amp;$CM366)+1+COUNTIF($CM$11:$CM366, $CM366)-1)</f>
        <v/>
      </c>
    </row>
    <row r="367" spans="1:94" x14ac:dyDescent="0.25">
      <c r="A367" s="40"/>
      <c r="B367" s="82" t="str">
        <f>IF($I367="", "", IFERROR(INDEX('Job Database'!$AE$11:$AE$3035, MATCH($I367, 'Job Database'!$X$11:$X$3035, 0)), ""))</f>
        <v/>
      </c>
      <c r="C367" s="69" t="str">
        <f>IF($I367="", "", IF(COUNTIF('Job Database'!$X$11:$X$3035, $I367)=0, $AC$5, $AC$4))</f>
        <v/>
      </c>
      <c r="D367" s="40"/>
      <c r="E367" s="85" t="str">
        <f>IF($I367="", "", IF(IFERROR(INDEX('Job Database'!$M$11:$M$3035, MATCH($I367, 'Job Database'!$X$11:$X$3035, 0)), "")="", "", IFERROR(INDEX('Job Database'!$M$11:$M$3035, MATCH($I367, 'Job Database'!$X$11:$X$3035, 0)), "")))</f>
        <v/>
      </c>
      <c r="F367" s="40"/>
      <c r="G367" s="88" t="str">
        <f t="shared" si="235"/>
        <v/>
      </c>
      <c r="H367" s="40"/>
      <c r="I367" s="24"/>
      <c r="J367" s="34"/>
      <c r="K367" s="106"/>
      <c r="L367" s="79"/>
      <c r="M367" s="34"/>
      <c r="N367" s="79"/>
      <c r="O367" s="31"/>
      <c r="P367" s="53"/>
      <c r="Q367" s="40"/>
      <c r="S367" s="41" t="str">
        <f t="shared" si="223"/>
        <v/>
      </c>
      <c r="T367" s="41" t="str">
        <f t="shared" si="224"/>
        <v/>
      </c>
      <c r="U367" s="41" t="str">
        <f t="shared" si="236"/>
        <v/>
      </c>
      <c r="W367" s="74" t="str">
        <f>IF('Job Database'!$X367="", "", 'Job Database'!$X367)</f>
        <v/>
      </c>
      <c r="Y367" s="41" t="str">
        <f>IF($W367="", "", IF(COUNTIF($I$11:$I$3035, $W367)&gt;0, "", MAX($Y$10:$Y366)+1))</f>
        <v/>
      </c>
      <c r="Z367" s="41">
        <v>357</v>
      </c>
      <c r="AA367" s="58" t="str">
        <f t="shared" si="237"/>
        <v/>
      </c>
      <c r="AC367" s="41" t="str">
        <f t="shared" si="225"/>
        <v/>
      </c>
      <c r="AE367" s="41" t="str">
        <f t="shared" si="238"/>
        <v/>
      </c>
      <c r="AJ367" s="154" t="str">
        <f t="shared" si="239"/>
        <v/>
      </c>
      <c r="AL367" s="120" t="str">
        <f t="shared" si="240"/>
        <v/>
      </c>
      <c r="AM367" s="104" t="str">
        <f t="shared" si="241"/>
        <v/>
      </c>
      <c r="AN367" s="104" t="str">
        <f t="shared" si="242"/>
        <v/>
      </c>
      <c r="AO367" s="104" t="str">
        <f t="shared" si="226"/>
        <v/>
      </c>
      <c r="AP367" s="104" t="str">
        <f t="shared" si="227"/>
        <v/>
      </c>
      <c r="AQ367" s="121" t="str">
        <f t="shared" si="243"/>
        <v/>
      </c>
      <c r="AS367" s="88" t="str">
        <f t="shared" si="228"/>
        <v/>
      </c>
      <c r="AT367" s="68" t="str">
        <f t="shared" si="244"/>
        <v/>
      </c>
      <c r="AU367" s="68" t="str">
        <f t="shared" si="245"/>
        <v/>
      </c>
      <c r="AV367" s="68" t="str">
        <f t="shared" si="246"/>
        <v/>
      </c>
      <c r="AW367" s="88" t="str">
        <f t="shared" si="229"/>
        <v/>
      </c>
      <c r="AZ367" s="88" t="str">
        <f t="shared" si="230"/>
        <v/>
      </c>
      <c r="BA367" s="68" t="str">
        <f t="shared" si="231"/>
        <v/>
      </c>
      <c r="BB367" s="68" t="str">
        <f t="shared" si="232"/>
        <v/>
      </c>
      <c r="BC367" s="68" t="str">
        <f t="shared" si="233"/>
        <v/>
      </c>
      <c r="BD367" s="69" t="str">
        <f t="shared" si="234"/>
        <v/>
      </c>
      <c r="BE367" s="69" t="str">
        <f t="shared" si="247"/>
        <v/>
      </c>
      <c r="BT367" s="138" t="str">
        <f t="shared" ca="1" si="248"/>
        <v/>
      </c>
      <c r="BU367" s="139" t="str">
        <f t="shared" ca="1" si="249"/>
        <v/>
      </c>
      <c r="BW367" s="138" t="str">
        <f t="shared" si="250"/>
        <v/>
      </c>
      <c r="BX367" s="104" t="str">
        <f t="shared" si="251"/>
        <v/>
      </c>
      <c r="BY367" s="139" t="str">
        <f t="shared" si="252"/>
        <v/>
      </c>
      <c r="CA367" s="138" t="str">
        <f t="shared" si="253"/>
        <v/>
      </c>
      <c r="CB367" s="104" t="str">
        <f t="shared" si="254"/>
        <v/>
      </c>
      <c r="CC367" s="139" t="str">
        <f t="shared" si="255"/>
        <v/>
      </c>
      <c r="CE367" s="162" t="str">
        <f t="shared" si="256"/>
        <v/>
      </c>
      <c r="CF367" s="163" t="str">
        <f t="shared" si="257"/>
        <v/>
      </c>
      <c r="CG367" s="164" t="str">
        <f t="shared" si="258"/>
        <v/>
      </c>
      <c r="CI367" s="162" t="str">
        <f t="shared" si="259"/>
        <v/>
      </c>
      <c r="CJ367" s="163" t="str">
        <f t="shared" si="262"/>
        <v/>
      </c>
      <c r="CK367" s="164" t="str">
        <f t="shared" si="263"/>
        <v/>
      </c>
      <c r="CM367" s="169" t="str">
        <f t="shared" si="260"/>
        <v/>
      </c>
      <c r="CN367" s="139" t="str">
        <f t="shared" si="261"/>
        <v/>
      </c>
      <c r="CP367" s="41" t="str">
        <f>IF($CM367="", "", COUNTIF($CM$11:$CM$3035, "&lt;"&amp;$CM367)+1+COUNTIF($CM$11:$CM367, $CM367)-1)</f>
        <v/>
      </c>
    </row>
    <row r="368" spans="1:94" x14ac:dyDescent="0.25">
      <c r="A368" s="40"/>
      <c r="B368" s="82" t="str">
        <f>IF($I368="", "", IFERROR(INDEX('Job Database'!$AE$11:$AE$3035, MATCH($I368, 'Job Database'!$X$11:$X$3035, 0)), ""))</f>
        <v/>
      </c>
      <c r="C368" s="69" t="str">
        <f>IF($I368="", "", IF(COUNTIF('Job Database'!$X$11:$X$3035, $I368)=0, $AC$5, $AC$4))</f>
        <v/>
      </c>
      <c r="D368" s="40"/>
      <c r="E368" s="85" t="str">
        <f>IF($I368="", "", IF(IFERROR(INDEX('Job Database'!$M$11:$M$3035, MATCH($I368, 'Job Database'!$X$11:$X$3035, 0)), "")="", "", IFERROR(INDEX('Job Database'!$M$11:$M$3035, MATCH($I368, 'Job Database'!$X$11:$X$3035, 0)), "")))</f>
        <v/>
      </c>
      <c r="F368" s="40"/>
      <c r="G368" s="88" t="str">
        <f t="shared" si="235"/>
        <v/>
      </c>
      <c r="H368" s="40"/>
      <c r="I368" s="24"/>
      <c r="J368" s="34"/>
      <c r="K368" s="106"/>
      <c r="L368" s="79"/>
      <c r="M368" s="34"/>
      <c r="N368" s="79"/>
      <c r="O368" s="31"/>
      <c r="P368" s="53"/>
      <c r="Q368" s="40"/>
      <c r="S368" s="41" t="str">
        <f t="shared" si="223"/>
        <v/>
      </c>
      <c r="T368" s="41" t="str">
        <f t="shared" si="224"/>
        <v/>
      </c>
      <c r="U368" s="41" t="str">
        <f t="shared" si="236"/>
        <v/>
      </c>
      <c r="W368" s="74" t="str">
        <f>IF('Job Database'!$X368="", "", 'Job Database'!$X368)</f>
        <v/>
      </c>
      <c r="Y368" s="41" t="str">
        <f>IF($W368="", "", IF(COUNTIF($I$11:$I$3035, $W368)&gt;0, "", MAX($Y$10:$Y367)+1))</f>
        <v/>
      </c>
      <c r="Z368" s="41">
        <v>358</v>
      </c>
      <c r="AA368" s="58" t="str">
        <f t="shared" si="237"/>
        <v/>
      </c>
      <c r="AC368" s="41" t="str">
        <f t="shared" si="225"/>
        <v/>
      </c>
      <c r="AE368" s="41" t="str">
        <f t="shared" si="238"/>
        <v/>
      </c>
      <c r="AJ368" s="154" t="str">
        <f t="shared" si="239"/>
        <v/>
      </c>
      <c r="AL368" s="120" t="str">
        <f t="shared" si="240"/>
        <v/>
      </c>
      <c r="AM368" s="104" t="str">
        <f t="shared" si="241"/>
        <v/>
      </c>
      <c r="AN368" s="104" t="str">
        <f t="shared" si="242"/>
        <v/>
      </c>
      <c r="AO368" s="104" t="str">
        <f t="shared" si="226"/>
        <v/>
      </c>
      <c r="AP368" s="104" t="str">
        <f t="shared" si="227"/>
        <v/>
      </c>
      <c r="AQ368" s="121" t="str">
        <f t="shared" si="243"/>
        <v/>
      </c>
      <c r="AS368" s="88" t="str">
        <f t="shared" si="228"/>
        <v/>
      </c>
      <c r="AT368" s="68" t="str">
        <f t="shared" si="244"/>
        <v/>
      </c>
      <c r="AU368" s="68" t="str">
        <f t="shared" si="245"/>
        <v/>
      </c>
      <c r="AV368" s="68" t="str">
        <f t="shared" si="246"/>
        <v/>
      </c>
      <c r="AW368" s="88" t="str">
        <f t="shared" si="229"/>
        <v/>
      </c>
      <c r="AZ368" s="88" t="str">
        <f t="shared" si="230"/>
        <v/>
      </c>
      <c r="BA368" s="68" t="str">
        <f t="shared" si="231"/>
        <v/>
      </c>
      <c r="BB368" s="68" t="str">
        <f t="shared" si="232"/>
        <v/>
      </c>
      <c r="BC368" s="68" t="str">
        <f t="shared" si="233"/>
        <v/>
      </c>
      <c r="BD368" s="69" t="str">
        <f t="shared" si="234"/>
        <v/>
      </c>
      <c r="BE368" s="69" t="str">
        <f t="shared" si="247"/>
        <v/>
      </c>
      <c r="BT368" s="138" t="str">
        <f t="shared" ca="1" si="248"/>
        <v/>
      </c>
      <c r="BU368" s="139" t="str">
        <f t="shared" ca="1" si="249"/>
        <v/>
      </c>
      <c r="BW368" s="138" t="str">
        <f t="shared" si="250"/>
        <v/>
      </c>
      <c r="BX368" s="104" t="str">
        <f t="shared" si="251"/>
        <v/>
      </c>
      <c r="BY368" s="139" t="str">
        <f t="shared" si="252"/>
        <v/>
      </c>
      <c r="CA368" s="138" t="str">
        <f t="shared" si="253"/>
        <v/>
      </c>
      <c r="CB368" s="104" t="str">
        <f t="shared" si="254"/>
        <v/>
      </c>
      <c r="CC368" s="139" t="str">
        <f t="shared" si="255"/>
        <v/>
      </c>
      <c r="CE368" s="162" t="str">
        <f t="shared" si="256"/>
        <v/>
      </c>
      <c r="CF368" s="163" t="str">
        <f t="shared" si="257"/>
        <v/>
      </c>
      <c r="CG368" s="164" t="str">
        <f t="shared" si="258"/>
        <v/>
      </c>
      <c r="CI368" s="162" t="str">
        <f t="shared" si="259"/>
        <v/>
      </c>
      <c r="CJ368" s="163" t="str">
        <f t="shared" si="262"/>
        <v/>
      </c>
      <c r="CK368" s="164" t="str">
        <f t="shared" si="263"/>
        <v/>
      </c>
      <c r="CM368" s="169" t="str">
        <f t="shared" si="260"/>
        <v/>
      </c>
      <c r="CN368" s="139" t="str">
        <f t="shared" si="261"/>
        <v/>
      </c>
      <c r="CP368" s="41" t="str">
        <f>IF($CM368="", "", COUNTIF($CM$11:$CM$3035, "&lt;"&amp;$CM368)+1+COUNTIF($CM$11:$CM368, $CM368)-1)</f>
        <v/>
      </c>
    </row>
    <row r="369" spans="1:94" x14ac:dyDescent="0.25">
      <c r="A369" s="40"/>
      <c r="B369" s="82" t="str">
        <f>IF($I369="", "", IFERROR(INDEX('Job Database'!$AE$11:$AE$3035, MATCH($I369, 'Job Database'!$X$11:$X$3035, 0)), ""))</f>
        <v/>
      </c>
      <c r="C369" s="69" t="str">
        <f>IF($I369="", "", IF(COUNTIF('Job Database'!$X$11:$X$3035, $I369)=0, $AC$5, $AC$4))</f>
        <v/>
      </c>
      <c r="D369" s="40"/>
      <c r="E369" s="85" t="str">
        <f>IF($I369="", "", IF(IFERROR(INDEX('Job Database'!$M$11:$M$3035, MATCH($I369, 'Job Database'!$X$11:$X$3035, 0)), "")="", "", IFERROR(INDEX('Job Database'!$M$11:$M$3035, MATCH($I369, 'Job Database'!$X$11:$X$3035, 0)), "")))</f>
        <v/>
      </c>
      <c r="F369" s="40"/>
      <c r="G369" s="88" t="str">
        <f t="shared" si="235"/>
        <v/>
      </c>
      <c r="H369" s="40"/>
      <c r="I369" s="24"/>
      <c r="J369" s="34"/>
      <c r="K369" s="106"/>
      <c r="L369" s="79"/>
      <c r="M369" s="34"/>
      <c r="N369" s="79"/>
      <c r="O369" s="31"/>
      <c r="P369" s="53"/>
      <c r="Q369" s="40"/>
      <c r="S369" s="41" t="str">
        <f t="shared" si="223"/>
        <v/>
      </c>
      <c r="T369" s="41" t="str">
        <f t="shared" si="224"/>
        <v/>
      </c>
      <c r="U369" s="41" t="str">
        <f t="shared" si="236"/>
        <v/>
      </c>
      <c r="W369" s="74" t="str">
        <f>IF('Job Database'!$X369="", "", 'Job Database'!$X369)</f>
        <v/>
      </c>
      <c r="Y369" s="41" t="str">
        <f>IF($W369="", "", IF(COUNTIF($I$11:$I$3035, $W369)&gt;0, "", MAX($Y$10:$Y368)+1))</f>
        <v/>
      </c>
      <c r="Z369" s="41">
        <v>359</v>
      </c>
      <c r="AA369" s="58" t="str">
        <f t="shared" si="237"/>
        <v/>
      </c>
      <c r="AC369" s="41" t="str">
        <f t="shared" si="225"/>
        <v/>
      </c>
      <c r="AE369" s="41" t="str">
        <f t="shared" si="238"/>
        <v/>
      </c>
      <c r="AJ369" s="154" t="str">
        <f t="shared" si="239"/>
        <v/>
      </c>
      <c r="AL369" s="120" t="str">
        <f t="shared" si="240"/>
        <v/>
      </c>
      <c r="AM369" s="104" t="str">
        <f t="shared" si="241"/>
        <v/>
      </c>
      <c r="AN369" s="104" t="str">
        <f t="shared" si="242"/>
        <v/>
      </c>
      <c r="AO369" s="104" t="str">
        <f t="shared" si="226"/>
        <v/>
      </c>
      <c r="AP369" s="104" t="str">
        <f t="shared" si="227"/>
        <v/>
      </c>
      <c r="AQ369" s="121" t="str">
        <f t="shared" si="243"/>
        <v/>
      </c>
      <c r="AS369" s="88" t="str">
        <f t="shared" si="228"/>
        <v/>
      </c>
      <c r="AT369" s="68" t="str">
        <f t="shared" si="244"/>
        <v/>
      </c>
      <c r="AU369" s="68" t="str">
        <f t="shared" si="245"/>
        <v/>
      </c>
      <c r="AV369" s="68" t="str">
        <f t="shared" si="246"/>
        <v/>
      </c>
      <c r="AW369" s="88" t="str">
        <f t="shared" si="229"/>
        <v/>
      </c>
      <c r="AZ369" s="88" t="str">
        <f t="shared" si="230"/>
        <v/>
      </c>
      <c r="BA369" s="68" t="str">
        <f t="shared" si="231"/>
        <v/>
      </c>
      <c r="BB369" s="68" t="str">
        <f t="shared" si="232"/>
        <v/>
      </c>
      <c r="BC369" s="68" t="str">
        <f t="shared" si="233"/>
        <v/>
      </c>
      <c r="BD369" s="69" t="str">
        <f t="shared" si="234"/>
        <v/>
      </c>
      <c r="BE369" s="69" t="str">
        <f t="shared" si="247"/>
        <v/>
      </c>
      <c r="BT369" s="138" t="str">
        <f t="shared" ca="1" si="248"/>
        <v/>
      </c>
      <c r="BU369" s="139" t="str">
        <f t="shared" ca="1" si="249"/>
        <v/>
      </c>
      <c r="BW369" s="138" t="str">
        <f t="shared" si="250"/>
        <v/>
      </c>
      <c r="BX369" s="104" t="str">
        <f t="shared" si="251"/>
        <v/>
      </c>
      <c r="BY369" s="139" t="str">
        <f t="shared" si="252"/>
        <v/>
      </c>
      <c r="CA369" s="138" t="str">
        <f t="shared" si="253"/>
        <v/>
      </c>
      <c r="CB369" s="104" t="str">
        <f t="shared" si="254"/>
        <v/>
      </c>
      <c r="CC369" s="139" t="str">
        <f t="shared" si="255"/>
        <v/>
      </c>
      <c r="CE369" s="162" t="str">
        <f t="shared" si="256"/>
        <v/>
      </c>
      <c r="CF369" s="163" t="str">
        <f t="shared" si="257"/>
        <v/>
      </c>
      <c r="CG369" s="164" t="str">
        <f t="shared" si="258"/>
        <v/>
      </c>
      <c r="CI369" s="162" t="str">
        <f t="shared" si="259"/>
        <v/>
      </c>
      <c r="CJ369" s="163" t="str">
        <f t="shared" si="262"/>
        <v/>
      </c>
      <c r="CK369" s="164" t="str">
        <f t="shared" si="263"/>
        <v/>
      </c>
      <c r="CM369" s="169" t="str">
        <f t="shared" si="260"/>
        <v/>
      </c>
      <c r="CN369" s="139" t="str">
        <f t="shared" si="261"/>
        <v/>
      </c>
      <c r="CP369" s="41" t="str">
        <f>IF($CM369="", "", COUNTIF($CM$11:$CM$3035, "&lt;"&amp;$CM369)+1+COUNTIF($CM$11:$CM369, $CM369)-1)</f>
        <v/>
      </c>
    </row>
    <row r="370" spans="1:94" x14ac:dyDescent="0.25">
      <c r="A370" s="40"/>
      <c r="B370" s="82" t="str">
        <f>IF($I370="", "", IFERROR(INDEX('Job Database'!$AE$11:$AE$3035, MATCH($I370, 'Job Database'!$X$11:$X$3035, 0)), ""))</f>
        <v/>
      </c>
      <c r="C370" s="69" t="str">
        <f>IF($I370="", "", IF(COUNTIF('Job Database'!$X$11:$X$3035, $I370)=0, $AC$5, $AC$4))</f>
        <v/>
      </c>
      <c r="D370" s="40"/>
      <c r="E370" s="85" t="str">
        <f>IF($I370="", "", IF(IFERROR(INDEX('Job Database'!$M$11:$M$3035, MATCH($I370, 'Job Database'!$X$11:$X$3035, 0)), "")="", "", IFERROR(INDEX('Job Database'!$M$11:$M$3035, MATCH($I370, 'Job Database'!$X$11:$X$3035, 0)), "")))</f>
        <v/>
      </c>
      <c r="F370" s="40"/>
      <c r="G370" s="88" t="str">
        <f t="shared" si="235"/>
        <v/>
      </c>
      <c r="H370" s="40"/>
      <c r="I370" s="24"/>
      <c r="J370" s="34"/>
      <c r="K370" s="106"/>
      <c r="L370" s="79"/>
      <c r="M370" s="34"/>
      <c r="N370" s="79"/>
      <c r="O370" s="31"/>
      <c r="P370" s="53"/>
      <c r="Q370" s="40"/>
      <c r="S370" s="41" t="str">
        <f t="shared" si="223"/>
        <v/>
      </c>
      <c r="T370" s="41" t="str">
        <f t="shared" si="224"/>
        <v/>
      </c>
      <c r="U370" s="41" t="str">
        <f t="shared" si="236"/>
        <v/>
      </c>
      <c r="W370" s="74" t="str">
        <f>IF('Job Database'!$X370="", "", 'Job Database'!$X370)</f>
        <v/>
      </c>
      <c r="Y370" s="41" t="str">
        <f>IF($W370="", "", IF(COUNTIF($I$11:$I$3035, $W370)&gt;0, "", MAX($Y$10:$Y369)+1))</f>
        <v/>
      </c>
      <c r="Z370" s="41">
        <v>360</v>
      </c>
      <c r="AA370" s="58" t="str">
        <f t="shared" si="237"/>
        <v/>
      </c>
      <c r="AC370" s="41" t="str">
        <f t="shared" si="225"/>
        <v/>
      </c>
      <c r="AE370" s="41" t="str">
        <f t="shared" si="238"/>
        <v/>
      </c>
      <c r="AJ370" s="154" t="str">
        <f t="shared" si="239"/>
        <v/>
      </c>
      <c r="AL370" s="120" t="str">
        <f t="shared" si="240"/>
        <v/>
      </c>
      <c r="AM370" s="104" t="str">
        <f t="shared" si="241"/>
        <v/>
      </c>
      <c r="AN370" s="104" t="str">
        <f t="shared" si="242"/>
        <v/>
      </c>
      <c r="AO370" s="104" t="str">
        <f t="shared" si="226"/>
        <v/>
      </c>
      <c r="AP370" s="104" t="str">
        <f t="shared" si="227"/>
        <v/>
      </c>
      <c r="AQ370" s="121" t="str">
        <f t="shared" si="243"/>
        <v/>
      </c>
      <c r="AS370" s="88" t="str">
        <f t="shared" si="228"/>
        <v/>
      </c>
      <c r="AT370" s="68" t="str">
        <f t="shared" si="244"/>
        <v/>
      </c>
      <c r="AU370" s="68" t="str">
        <f t="shared" si="245"/>
        <v/>
      </c>
      <c r="AV370" s="68" t="str">
        <f t="shared" si="246"/>
        <v/>
      </c>
      <c r="AW370" s="88" t="str">
        <f t="shared" si="229"/>
        <v/>
      </c>
      <c r="AZ370" s="88" t="str">
        <f t="shared" si="230"/>
        <v/>
      </c>
      <c r="BA370" s="68" t="str">
        <f t="shared" si="231"/>
        <v/>
      </c>
      <c r="BB370" s="68" t="str">
        <f t="shared" si="232"/>
        <v/>
      </c>
      <c r="BC370" s="68" t="str">
        <f t="shared" si="233"/>
        <v/>
      </c>
      <c r="BD370" s="69" t="str">
        <f t="shared" si="234"/>
        <v/>
      </c>
      <c r="BE370" s="69" t="str">
        <f t="shared" si="247"/>
        <v/>
      </c>
      <c r="BT370" s="138" t="str">
        <f t="shared" ca="1" si="248"/>
        <v/>
      </c>
      <c r="BU370" s="139" t="str">
        <f t="shared" ca="1" si="249"/>
        <v/>
      </c>
      <c r="BW370" s="138" t="str">
        <f t="shared" si="250"/>
        <v/>
      </c>
      <c r="BX370" s="104" t="str">
        <f t="shared" si="251"/>
        <v/>
      </c>
      <c r="BY370" s="139" t="str">
        <f t="shared" si="252"/>
        <v/>
      </c>
      <c r="CA370" s="138" t="str">
        <f t="shared" si="253"/>
        <v/>
      </c>
      <c r="CB370" s="104" t="str">
        <f t="shared" si="254"/>
        <v/>
      </c>
      <c r="CC370" s="139" t="str">
        <f t="shared" si="255"/>
        <v/>
      </c>
      <c r="CE370" s="162" t="str">
        <f t="shared" si="256"/>
        <v/>
      </c>
      <c r="CF370" s="163" t="str">
        <f t="shared" si="257"/>
        <v/>
      </c>
      <c r="CG370" s="164" t="str">
        <f t="shared" si="258"/>
        <v/>
      </c>
      <c r="CI370" s="162" t="str">
        <f t="shared" si="259"/>
        <v/>
      </c>
      <c r="CJ370" s="163" t="str">
        <f t="shared" si="262"/>
        <v/>
      </c>
      <c r="CK370" s="164" t="str">
        <f t="shared" si="263"/>
        <v/>
      </c>
      <c r="CM370" s="169" t="str">
        <f t="shared" si="260"/>
        <v/>
      </c>
      <c r="CN370" s="139" t="str">
        <f t="shared" si="261"/>
        <v/>
      </c>
      <c r="CP370" s="41" t="str">
        <f>IF($CM370="", "", COUNTIF($CM$11:$CM$3035, "&lt;"&amp;$CM370)+1+COUNTIF($CM$11:$CM370, $CM370)-1)</f>
        <v/>
      </c>
    </row>
    <row r="371" spans="1:94" x14ac:dyDescent="0.25">
      <c r="A371" s="40"/>
      <c r="B371" s="82" t="str">
        <f>IF($I371="", "", IFERROR(INDEX('Job Database'!$AE$11:$AE$3035, MATCH($I371, 'Job Database'!$X$11:$X$3035, 0)), ""))</f>
        <v/>
      </c>
      <c r="C371" s="69" t="str">
        <f>IF($I371="", "", IF(COUNTIF('Job Database'!$X$11:$X$3035, $I371)=0, $AC$5, $AC$4))</f>
        <v/>
      </c>
      <c r="D371" s="40"/>
      <c r="E371" s="85" t="str">
        <f>IF($I371="", "", IF(IFERROR(INDEX('Job Database'!$M$11:$M$3035, MATCH($I371, 'Job Database'!$X$11:$X$3035, 0)), "")="", "", IFERROR(INDEX('Job Database'!$M$11:$M$3035, MATCH($I371, 'Job Database'!$X$11:$X$3035, 0)), "")))</f>
        <v/>
      </c>
      <c r="F371" s="40"/>
      <c r="G371" s="88" t="str">
        <f t="shared" si="235"/>
        <v/>
      </c>
      <c r="H371" s="40"/>
      <c r="I371" s="24"/>
      <c r="J371" s="34"/>
      <c r="K371" s="106"/>
      <c r="L371" s="79"/>
      <c r="M371" s="34"/>
      <c r="N371" s="79"/>
      <c r="O371" s="31"/>
      <c r="P371" s="53"/>
      <c r="Q371" s="40"/>
      <c r="S371" s="41" t="str">
        <f t="shared" si="223"/>
        <v/>
      </c>
      <c r="T371" s="41" t="str">
        <f t="shared" si="224"/>
        <v/>
      </c>
      <c r="U371" s="41" t="str">
        <f t="shared" si="236"/>
        <v/>
      </c>
      <c r="W371" s="74" t="str">
        <f>IF('Job Database'!$X371="", "", 'Job Database'!$X371)</f>
        <v/>
      </c>
      <c r="Y371" s="41" t="str">
        <f>IF($W371="", "", IF(COUNTIF($I$11:$I$3035, $W371)&gt;0, "", MAX($Y$10:$Y370)+1))</f>
        <v/>
      </c>
      <c r="Z371" s="41">
        <v>361</v>
      </c>
      <c r="AA371" s="58" t="str">
        <f t="shared" si="237"/>
        <v/>
      </c>
      <c r="AC371" s="41" t="str">
        <f t="shared" si="225"/>
        <v/>
      </c>
      <c r="AE371" s="41" t="str">
        <f t="shared" si="238"/>
        <v/>
      </c>
      <c r="AJ371" s="154" t="str">
        <f t="shared" si="239"/>
        <v/>
      </c>
      <c r="AL371" s="120" t="str">
        <f t="shared" si="240"/>
        <v/>
      </c>
      <c r="AM371" s="104" t="str">
        <f t="shared" si="241"/>
        <v/>
      </c>
      <c r="AN371" s="104" t="str">
        <f t="shared" si="242"/>
        <v/>
      </c>
      <c r="AO371" s="104" t="str">
        <f t="shared" si="226"/>
        <v/>
      </c>
      <c r="AP371" s="104" t="str">
        <f t="shared" si="227"/>
        <v/>
      </c>
      <c r="AQ371" s="121" t="str">
        <f t="shared" si="243"/>
        <v/>
      </c>
      <c r="AS371" s="88" t="str">
        <f t="shared" si="228"/>
        <v/>
      </c>
      <c r="AT371" s="68" t="str">
        <f t="shared" si="244"/>
        <v/>
      </c>
      <c r="AU371" s="68" t="str">
        <f t="shared" si="245"/>
        <v/>
      </c>
      <c r="AV371" s="68" t="str">
        <f t="shared" si="246"/>
        <v/>
      </c>
      <c r="AW371" s="88" t="str">
        <f t="shared" si="229"/>
        <v/>
      </c>
      <c r="AZ371" s="88" t="str">
        <f t="shared" si="230"/>
        <v/>
      </c>
      <c r="BA371" s="68" t="str">
        <f t="shared" si="231"/>
        <v/>
      </c>
      <c r="BB371" s="68" t="str">
        <f t="shared" si="232"/>
        <v/>
      </c>
      <c r="BC371" s="68" t="str">
        <f t="shared" si="233"/>
        <v/>
      </c>
      <c r="BD371" s="69" t="str">
        <f t="shared" si="234"/>
        <v/>
      </c>
      <c r="BE371" s="69" t="str">
        <f t="shared" si="247"/>
        <v/>
      </c>
      <c r="BT371" s="138" t="str">
        <f t="shared" ca="1" si="248"/>
        <v/>
      </c>
      <c r="BU371" s="139" t="str">
        <f t="shared" ca="1" si="249"/>
        <v/>
      </c>
      <c r="BW371" s="138" t="str">
        <f t="shared" si="250"/>
        <v/>
      </c>
      <c r="BX371" s="104" t="str">
        <f t="shared" si="251"/>
        <v/>
      </c>
      <c r="BY371" s="139" t="str">
        <f t="shared" si="252"/>
        <v/>
      </c>
      <c r="CA371" s="138" t="str">
        <f t="shared" si="253"/>
        <v/>
      </c>
      <c r="CB371" s="104" t="str">
        <f t="shared" si="254"/>
        <v/>
      </c>
      <c r="CC371" s="139" t="str">
        <f t="shared" si="255"/>
        <v/>
      </c>
      <c r="CE371" s="162" t="str">
        <f t="shared" si="256"/>
        <v/>
      </c>
      <c r="CF371" s="163" t="str">
        <f t="shared" si="257"/>
        <v/>
      </c>
      <c r="CG371" s="164" t="str">
        <f t="shared" si="258"/>
        <v/>
      </c>
      <c r="CI371" s="162" t="str">
        <f t="shared" si="259"/>
        <v/>
      </c>
      <c r="CJ371" s="163" t="str">
        <f t="shared" si="262"/>
        <v/>
      </c>
      <c r="CK371" s="164" t="str">
        <f t="shared" si="263"/>
        <v/>
      </c>
      <c r="CM371" s="169" t="str">
        <f t="shared" si="260"/>
        <v/>
      </c>
      <c r="CN371" s="139" t="str">
        <f t="shared" si="261"/>
        <v/>
      </c>
      <c r="CP371" s="41" t="str">
        <f>IF($CM371="", "", COUNTIF($CM$11:$CM$3035, "&lt;"&amp;$CM371)+1+COUNTIF($CM$11:$CM371, $CM371)-1)</f>
        <v/>
      </c>
    </row>
    <row r="372" spans="1:94" x14ac:dyDescent="0.25">
      <c r="A372" s="40"/>
      <c r="B372" s="82" t="str">
        <f>IF($I372="", "", IFERROR(INDEX('Job Database'!$AE$11:$AE$3035, MATCH($I372, 'Job Database'!$X$11:$X$3035, 0)), ""))</f>
        <v/>
      </c>
      <c r="C372" s="69" t="str">
        <f>IF($I372="", "", IF(COUNTIF('Job Database'!$X$11:$X$3035, $I372)=0, $AC$5, $AC$4))</f>
        <v/>
      </c>
      <c r="D372" s="40"/>
      <c r="E372" s="85" t="str">
        <f>IF($I372="", "", IF(IFERROR(INDEX('Job Database'!$M$11:$M$3035, MATCH($I372, 'Job Database'!$X$11:$X$3035, 0)), "")="", "", IFERROR(INDEX('Job Database'!$M$11:$M$3035, MATCH($I372, 'Job Database'!$X$11:$X$3035, 0)), "")))</f>
        <v/>
      </c>
      <c r="F372" s="40"/>
      <c r="G372" s="88" t="str">
        <f t="shared" si="235"/>
        <v/>
      </c>
      <c r="H372" s="40"/>
      <c r="I372" s="24"/>
      <c r="J372" s="34"/>
      <c r="K372" s="106"/>
      <c r="L372" s="79"/>
      <c r="M372" s="34"/>
      <c r="N372" s="79"/>
      <c r="O372" s="31"/>
      <c r="P372" s="53"/>
      <c r="Q372" s="40"/>
      <c r="S372" s="41" t="str">
        <f t="shared" si="223"/>
        <v/>
      </c>
      <c r="T372" s="41" t="str">
        <f t="shared" si="224"/>
        <v/>
      </c>
      <c r="U372" s="41" t="str">
        <f t="shared" si="236"/>
        <v/>
      </c>
      <c r="W372" s="74" t="str">
        <f>IF('Job Database'!$X372="", "", 'Job Database'!$X372)</f>
        <v/>
      </c>
      <c r="Y372" s="41" t="str">
        <f>IF($W372="", "", IF(COUNTIF($I$11:$I$3035, $W372)&gt;0, "", MAX($Y$10:$Y371)+1))</f>
        <v/>
      </c>
      <c r="Z372" s="41">
        <v>362</v>
      </c>
      <c r="AA372" s="58" t="str">
        <f t="shared" si="237"/>
        <v/>
      </c>
      <c r="AC372" s="41" t="str">
        <f t="shared" si="225"/>
        <v/>
      </c>
      <c r="AE372" s="41" t="str">
        <f t="shared" si="238"/>
        <v/>
      </c>
      <c r="AJ372" s="154" t="str">
        <f t="shared" si="239"/>
        <v/>
      </c>
      <c r="AL372" s="120" t="str">
        <f t="shared" si="240"/>
        <v/>
      </c>
      <c r="AM372" s="104" t="str">
        <f t="shared" si="241"/>
        <v/>
      </c>
      <c r="AN372" s="104" t="str">
        <f t="shared" si="242"/>
        <v/>
      </c>
      <c r="AO372" s="104" t="str">
        <f t="shared" si="226"/>
        <v/>
      </c>
      <c r="AP372" s="104" t="str">
        <f t="shared" si="227"/>
        <v/>
      </c>
      <c r="AQ372" s="121" t="str">
        <f t="shared" si="243"/>
        <v/>
      </c>
      <c r="AS372" s="88" t="str">
        <f t="shared" si="228"/>
        <v/>
      </c>
      <c r="AT372" s="68" t="str">
        <f t="shared" si="244"/>
        <v/>
      </c>
      <c r="AU372" s="68" t="str">
        <f t="shared" si="245"/>
        <v/>
      </c>
      <c r="AV372" s="68" t="str">
        <f t="shared" si="246"/>
        <v/>
      </c>
      <c r="AW372" s="88" t="str">
        <f t="shared" si="229"/>
        <v/>
      </c>
      <c r="AZ372" s="88" t="str">
        <f t="shared" si="230"/>
        <v/>
      </c>
      <c r="BA372" s="68" t="str">
        <f t="shared" si="231"/>
        <v/>
      </c>
      <c r="BB372" s="68" t="str">
        <f t="shared" si="232"/>
        <v/>
      </c>
      <c r="BC372" s="68" t="str">
        <f t="shared" si="233"/>
        <v/>
      </c>
      <c r="BD372" s="69" t="str">
        <f t="shared" si="234"/>
        <v/>
      </c>
      <c r="BE372" s="69" t="str">
        <f t="shared" si="247"/>
        <v/>
      </c>
      <c r="BT372" s="138" t="str">
        <f t="shared" ca="1" si="248"/>
        <v/>
      </c>
      <c r="BU372" s="139" t="str">
        <f t="shared" ca="1" si="249"/>
        <v/>
      </c>
      <c r="BW372" s="138" t="str">
        <f t="shared" si="250"/>
        <v/>
      </c>
      <c r="BX372" s="104" t="str">
        <f t="shared" si="251"/>
        <v/>
      </c>
      <c r="BY372" s="139" t="str">
        <f t="shared" si="252"/>
        <v/>
      </c>
      <c r="CA372" s="138" t="str">
        <f t="shared" si="253"/>
        <v/>
      </c>
      <c r="CB372" s="104" t="str">
        <f t="shared" si="254"/>
        <v/>
      </c>
      <c r="CC372" s="139" t="str">
        <f t="shared" si="255"/>
        <v/>
      </c>
      <c r="CE372" s="162" t="str">
        <f t="shared" si="256"/>
        <v/>
      </c>
      <c r="CF372" s="163" t="str">
        <f t="shared" si="257"/>
        <v/>
      </c>
      <c r="CG372" s="164" t="str">
        <f t="shared" si="258"/>
        <v/>
      </c>
      <c r="CI372" s="162" t="str">
        <f t="shared" si="259"/>
        <v/>
      </c>
      <c r="CJ372" s="163" t="str">
        <f t="shared" si="262"/>
        <v/>
      </c>
      <c r="CK372" s="164" t="str">
        <f t="shared" si="263"/>
        <v/>
      </c>
      <c r="CM372" s="169" t="str">
        <f t="shared" si="260"/>
        <v/>
      </c>
      <c r="CN372" s="139" t="str">
        <f t="shared" si="261"/>
        <v/>
      </c>
      <c r="CP372" s="41" t="str">
        <f>IF($CM372="", "", COUNTIF($CM$11:$CM$3035, "&lt;"&amp;$CM372)+1+COUNTIF($CM$11:$CM372, $CM372)-1)</f>
        <v/>
      </c>
    </row>
    <row r="373" spans="1:94" x14ac:dyDescent="0.25">
      <c r="A373" s="40"/>
      <c r="B373" s="82" t="str">
        <f>IF($I373="", "", IFERROR(INDEX('Job Database'!$AE$11:$AE$3035, MATCH($I373, 'Job Database'!$X$11:$X$3035, 0)), ""))</f>
        <v/>
      </c>
      <c r="C373" s="69" t="str">
        <f>IF($I373="", "", IF(COUNTIF('Job Database'!$X$11:$X$3035, $I373)=0, $AC$5, $AC$4))</f>
        <v/>
      </c>
      <c r="D373" s="40"/>
      <c r="E373" s="85" t="str">
        <f>IF($I373="", "", IF(IFERROR(INDEX('Job Database'!$M$11:$M$3035, MATCH($I373, 'Job Database'!$X$11:$X$3035, 0)), "")="", "", IFERROR(INDEX('Job Database'!$M$11:$M$3035, MATCH($I373, 'Job Database'!$X$11:$X$3035, 0)), "")))</f>
        <v/>
      </c>
      <c r="F373" s="40"/>
      <c r="G373" s="88" t="str">
        <f t="shared" si="235"/>
        <v/>
      </c>
      <c r="H373" s="40"/>
      <c r="I373" s="24"/>
      <c r="J373" s="34"/>
      <c r="K373" s="106"/>
      <c r="L373" s="79"/>
      <c r="M373" s="34"/>
      <c r="N373" s="79"/>
      <c r="O373" s="31"/>
      <c r="P373" s="53"/>
      <c r="Q373" s="40"/>
      <c r="S373" s="41" t="str">
        <f t="shared" si="223"/>
        <v/>
      </c>
      <c r="T373" s="41" t="str">
        <f t="shared" si="224"/>
        <v/>
      </c>
      <c r="U373" s="41" t="str">
        <f t="shared" si="236"/>
        <v/>
      </c>
      <c r="W373" s="74" t="str">
        <f>IF('Job Database'!$X373="", "", 'Job Database'!$X373)</f>
        <v/>
      </c>
      <c r="Y373" s="41" t="str">
        <f>IF($W373="", "", IF(COUNTIF($I$11:$I$3035, $W373)&gt;0, "", MAX($Y$10:$Y372)+1))</f>
        <v/>
      </c>
      <c r="Z373" s="41">
        <v>363</v>
      </c>
      <c r="AA373" s="58" t="str">
        <f t="shared" si="237"/>
        <v/>
      </c>
      <c r="AC373" s="41" t="str">
        <f t="shared" si="225"/>
        <v/>
      </c>
      <c r="AE373" s="41" t="str">
        <f t="shared" si="238"/>
        <v/>
      </c>
      <c r="AJ373" s="154" t="str">
        <f t="shared" si="239"/>
        <v/>
      </c>
      <c r="AL373" s="120" t="str">
        <f t="shared" si="240"/>
        <v/>
      </c>
      <c r="AM373" s="104" t="str">
        <f t="shared" si="241"/>
        <v/>
      </c>
      <c r="AN373" s="104" t="str">
        <f t="shared" si="242"/>
        <v/>
      </c>
      <c r="AO373" s="104" t="str">
        <f t="shared" si="226"/>
        <v/>
      </c>
      <c r="AP373" s="104" t="str">
        <f t="shared" si="227"/>
        <v/>
      </c>
      <c r="AQ373" s="121" t="str">
        <f t="shared" si="243"/>
        <v/>
      </c>
      <c r="AS373" s="88" t="str">
        <f t="shared" si="228"/>
        <v/>
      </c>
      <c r="AT373" s="68" t="str">
        <f t="shared" si="244"/>
        <v/>
      </c>
      <c r="AU373" s="68" t="str">
        <f t="shared" si="245"/>
        <v/>
      </c>
      <c r="AV373" s="68" t="str">
        <f t="shared" si="246"/>
        <v/>
      </c>
      <c r="AW373" s="88" t="str">
        <f t="shared" si="229"/>
        <v/>
      </c>
      <c r="AZ373" s="88" t="str">
        <f t="shared" si="230"/>
        <v/>
      </c>
      <c r="BA373" s="68" t="str">
        <f t="shared" si="231"/>
        <v/>
      </c>
      <c r="BB373" s="68" t="str">
        <f t="shared" si="232"/>
        <v/>
      </c>
      <c r="BC373" s="68" t="str">
        <f t="shared" si="233"/>
        <v/>
      </c>
      <c r="BD373" s="69" t="str">
        <f t="shared" si="234"/>
        <v/>
      </c>
      <c r="BE373" s="69" t="str">
        <f t="shared" si="247"/>
        <v/>
      </c>
      <c r="BT373" s="138" t="str">
        <f t="shared" ca="1" si="248"/>
        <v/>
      </c>
      <c r="BU373" s="139" t="str">
        <f t="shared" ca="1" si="249"/>
        <v/>
      </c>
      <c r="BW373" s="138" t="str">
        <f t="shared" si="250"/>
        <v/>
      </c>
      <c r="BX373" s="104" t="str">
        <f t="shared" si="251"/>
        <v/>
      </c>
      <c r="BY373" s="139" t="str">
        <f t="shared" si="252"/>
        <v/>
      </c>
      <c r="CA373" s="138" t="str">
        <f t="shared" si="253"/>
        <v/>
      </c>
      <c r="CB373" s="104" t="str">
        <f t="shared" si="254"/>
        <v/>
      </c>
      <c r="CC373" s="139" t="str">
        <f t="shared" si="255"/>
        <v/>
      </c>
      <c r="CE373" s="162" t="str">
        <f t="shared" si="256"/>
        <v/>
      </c>
      <c r="CF373" s="163" t="str">
        <f t="shared" si="257"/>
        <v/>
      </c>
      <c r="CG373" s="164" t="str">
        <f t="shared" si="258"/>
        <v/>
      </c>
      <c r="CI373" s="162" t="str">
        <f t="shared" si="259"/>
        <v/>
      </c>
      <c r="CJ373" s="163" t="str">
        <f t="shared" si="262"/>
        <v/>
      </c>
      <c r="CK373" s="164" t="str">
        <f t="shared" si="263"/>
        <v/>
      </c>
      <c r="CM373" s="169" t="str">
        <f t="shared" si="260"/>
        <v/>
      </c>
      <c r="CN373" s="139" t="str">
        <f t="shared" si="261"/>
        <v/>
      </c>
      <c r="CP373" s="41" t="str">
        <f>IF($CM373="", "", COUNTIF($CM$11:$CM$3035, "&lt;"&amp;$CM373)+1+COUNTIF($CM$11:$CM373, $CM373)-1)</f>
        <v/>
      </c>
    </row>
    <row r="374" spans="1:94" x14ac:dyDescent="0.25">
      <c r="A374" s="40"/>
      <c r="B374" s="82" t="str">
        <f>IF($I374="", "", IFERROR(INDEX('Job Database'!$AE$11:$AE$3035, MATCH($I374, 'Job Database'!$X$11:$X$3035, 0)), ""))</f>
        <v/>
      </c>
      <c r="C374" s="69" t="str">
        <f>IF($I374="", "", IF(COUNTIF('Job Database'!$X$11:$X$3035, $I374)=0, $AC$5, $AC$4))</f>
        <v/>
      </c>
      <c r="D374" s="40"/>
      <c r="E374" s="85" t="str">
        <f>IF($I374="", "", IF(IFERROR(INDEX('Job Database'!$M$11:$M$3035, MATCH($I374, 'Job Database'!$X$11:$X$3035, 0)), "")="", "", IFERROR(INDEX('Job Database'!$M$11:$M$3035, MATCH($I374, 'Job Database'!$X$11:$X$3035, 0)), "")))</f>
        <v/>
      </c>
      <c r="F374" s="40"/>
      <c r="G374" s="88" t="str">
        <f t="shared" si="235"/>
        <v/>
      </c>
      <c r="H374" s="40"/>
      <c r="I374" s="24"/>
      <c r="J374" s="34"/>
      <c r="K374" s="106"/>
      <c r="L374" s="79"/>
      <c r="M374" s="34"/>
      <c r="N374" s="79"/>
      <c r="O374" s="31"/>
      <c r="P374" s="53"/>
      <c r="Q374" s="40"/>
      <c r="S374" s="41" t="str">
        <f t="shared" si="223"/>
        <v/>
      </c>
      <c r="T374" s="41" t="str">
        <f t="shared" si="224"/>
        <v/>
      </c>
      <c r="U374" s="41" t="str">
        <f t="shared" si="236"/>
        <v/>
      </c>
      <c r="W374" s="74" t="str">
        <f>IF('Job Database'!$X374="", "", 'Job Database'!$X374)</f>
        <v/>
      </c>
      <c r="Y374" s="41" t="str">
        <f>IF($W374="", "", IF(COUNTIF($I$11:$I$3035, $W374)&gt;0, "", MAX($Y$10:$Y373)+1))</f>
        <v/>
      </c>
      <c r="Z374" s="41">
        <v>364</v>
      </c>
      <c r="AA374" s="58" t="str">
        <f t="shared" si="237"/>
        <v/>
      </c>
      <c r="AC374" s="41" t="str">
        <f t="shared" si="225"/>
        <v/>
      </c>
      <c r="AE374" s="41" t="str">
        <f t="shared" si="238"/>
        <v/>
      </c>
      <c r="AJ374" s="154" t="str">
        <f t="shared" si="239"/>
        <v/>
      </c>
      <c r="AL374" s="120" t="str">
        <f t="shared" si="240"/>
        <v/>
      </c>
      <c r="AM374" s="104" t="str">
        <f t="shared" si="241"/>
        <v/>
      </c>
      <c r="AN374" s="104" t="str">
        <f t="shared" si="242"/>
        <v/>
      </c>
      <c r="AO374" s="104" t="str">
        <f t="shared" si="226"/>
        <v/>
      </c>
      <c r="AP374" s="104" t="str">
        <f t="shared" si="227"/>
        <v/>
      </c>
      <c r="AQ374" s="121" t="str">
        <f t="shared" si="243"/>
        <v/>
      </c>
      <c r="AS374" s="88" t="str">
        <f t="shared" si="228"/>
        <v/>
      </c>
      <c r="AT374" s="68" t="str">
        <f t="shared" si="244"/>
        <v/>
      </c>
      <c r="AU374" s="68" t="str">
        <f t="shared" si="245"/>
        <v/>
      </c>
      <c r="AV374" s="68" t="str">
        <f t="shared" si="246"/>
        <v/>
      </c>
      <c r="AW374" s="88" t="str">
        <f t="shared" si="229"/>
        <v/>
      </c>
      <c r="AZ374" s="88" t="str">
        <f t="shared" si="230"/>
        <v/>
      </c>
      <c r="BA374" s="68" t="str">
        <f t="shared" si="231"/>
        <v/>
      </c>
      <c r="BB374" s="68" t="str">
        <f t="shared" si="232"/>
        <v/>
      </c>
      <c r="BC374" s="68" t="str">
        <f t="shared" si="233"/>
        <v/>
      </c>
      <c r="BD374" s="69" t="str">
        <f t="shared" si="234"/>
        <v/>
      </c>
      <c r="BE374" s="69" t="str">
        <f t="shared" si="247"/>
        <v/>
      </c>
      <c r="BT374" s="138" t="str">
        <f t="shared" ca="1" si="248"/>
        <v/>
      </c>
      <c r="BU374" s="139" t="str">
        <f t="shared" ca="1" si="249"/>
        <v/>
      </c>
      <c r="BW374" s="138" t="str">
        <f t="shared" si="250"/>
        <v/>
      </c>
      <c r="BX374" s="104" t="str">
        <f t="shared" si="251"/>
        <v/>
      </c>
      <c r="BY374" s="139" t="str">
        <f t="shared" si="252"/>
        <v/>
      </c>
      <c r="CA374" s="138" t="str">
        <f t="shared" si="253"/>
        <v/>
      </c>
      <c r="CB374" s="104" t="str">
        <f t="shared" si="254"/>
        <v/>
      </c>
      <c r="CC374" s="139" t="str">
        <f t="shared" si="255"/>
        <v/>
      </c>
      <c r="CE374" s="162" t="str">
        <f t="shared" si="256"/>
        <v/>
      </c>
      <c r="CF374" s="163" t="str">
        <f t="shared" si="257"/>
        <v/>
      </c>
      <c r="CG374" s="164" t="str">
        <f t="shared" si="258"/>
        <v/>
      </c>
      <c r="CI374" s="162" t="str">
        <f t="shared" si="259"/>
        <v/>
      </c>
      <c r="CJ374" s="163" t="str">
        <f t="shared" si="262"/>
        <v/>
      </c>
      <c r="CK374" s="164" t="str">
        <f t="shared" si="263"/>
        <v/>
      </c>
      <c r="CM374" s="169" t="str">
        <f t="shared" si="260"/>
        <v/>
      </c>
      <c r="CN374" s="139" t="str">
        <f t="shared" si="261"/>
        <v/>
      </c>
      <c r="CP374" s="41" t="str">
        <f>IF($CM374="", "", COUNTIF($CM$11:$CM$3035, "&lt;"&amp;$CM374)+1+COUNTIF($CM$11:$CM374, $CM374)-1)</f>
        <v/>
      </c>
    </row>
    <row r="375" spans="1:94" x14ac:dyDescent="0.25">
      <c r="A375" s="40"/>
      <c r="B375" s="82" t="str">
        <f>IF($I375="", "", IFERROR(INDEX('Job Database'!$AE$11:$AE$3035, MATCH($I375, 'Job Database'!$X$11:$X$3035, 0)), ""))</f>
        <v/>
      </c>
      <c r="C375" s="69" t="str">
        <f>IF($I375="", "", IF(COUNTIF('Job Database'!$X$11:$X$3035, $I375)=0, $AC$5, $AC$4))</f>
        <v/>
      </c>
      <c r="D375" s="40"/>
      <c r="E375" s="85" t="str">
        <f>IF($I375="", "", IF(IFERROR(INDEX('Job Database'!$M$11:$M$3035, MATCH($I375, 'Job Database'!$X$11:$X$3035, 0)), "")="", "", IFERROR(INDEX('Job Database'!$M$11:$M$3035, MATCH($I375, 'Job Database'!$X$11:$X$3035, 0)), "")))</f>
        <v/>
      </c>
      <c r="F375" s="40"/>
      <c r="G375" s="88" t="str">
        <f t="shared" si="235"/>
        <v/>
      </c>
      <c r="H375" s="40"/>
      <c r="I375" s="24"/>
      <c r="J375" s="34"/>
      <c r="K375" s="106"/>
      <c r="L375" s="79"/>
      <c r="M375" s="34"/>
      <c r="N375" s="79"/>
      <c r="O375" s="31"/>
      <c r="P375" s="53"/>
      <c r="Q375" s="40"/>
      <c r="S375" s="41" t="str">
        <f t="shared" si="223"/>
        <v/>
      </c>
      <c r="T375" s="41" t="str">
        <f t="shared" si="224"/>
        <v/>
      </c>
      <c r="U375" s="41" t="str">
        <f t="shared" si="236"/>
        <v/>
      </c>
      <c r="W375" s="74" t="str">
        <f>IF('Job Database'!$X375="", "", 'Job Database'!$X375)</f>
        <v/>
      </c>
      <c r="Y375" s="41" t="str">
        <f>IF($W375="", "", IF(COUNTIF($I$11:$I$3035, $W375)&gt;0, "", MAX($Y$10:$Y374)+1))</f>
        <v/>
      </c>
      <c r="Z375" s="41">
        <v>365</v>
      </c>
      <c r="AA375" s="58" t="str">
        <f t="shared" si="237"/>
        <v/>
      </c>
      <c r="AC375" s="41" t="str">
        <f t="shared" si="225"/>
        <v/>
      </c>
      <c r="AE375" s="41" t="str">
        <f t="shared" si="238"/>
        <v/>
      </c>
      <c r="AJ375" s="154" t="str">
        <f t="shared" si="239"/>
        <v/>
      </c>
      <c r="AL375" s="120" t="str">
        <f t="shared" si="240"/>
        <v/>
      </c>
      <c r="AM375" s="104" t="str">
        <f t="shared" si="241"/>
        <v/>
      </c>
      <c r="AN375" s="104" t="str">
        <f t="shared" si="242"/>
        <v/>
      </c>
      <c r="AO375" s="104" t="str">
        <f t="shared" si="226"/>
        <v/>
      </c>
      <c r="AP375" s="104" t="str">
        <f t="shared" si="227"/>
        <v/>
      </c>
      <c r="AQ375" s="121" t="str">
        <f t="shared" si="243"/>
        <v/>
      </c>
      <c r="AS375" s="88" t="str">
        <f t="shared" si="228"/>
        <v/>
      </c>
      <c r="AT375" s="68" t="str">
        <f t="shared" si="244"/>
        <v/>
      </c>
      <c r="AU375" s="68" t="str">
        <f t="shared" si="245"/>
        <v/>
      </c>
      <c r="AV375" s="68" t="str">
        <f t="shared" si="246"/>
        <v/>
      </c>
      <c r="AW375" s="88" t="str">
        <f t="shared" si="229"/>
        <v/>
      </c>
      <c r="AZ375" s="88" t="str">
        <f t="shared" si="230"/>
        <v/>
      </c>
      <c r="BA375" s="68" t="str">
        <f t="shared" si="231"/>
        <v/>
      </c>
      <c r="BB375" s="68" t="str">
        <f t="shared" si="232"/>
        <v/>
      </c>
      <c r="BC375" s="68" t="str">
        <f t="shared" si="233"/>
        <v/>
      </c>
      <c r="BD375" s="69" t="str">
        <f t="shared" si="234"/>
        <v/>
      </c>
      <c r="BE375" s="69" t="str">
        <f t="shared" si="247"/>
        <v/>
      </c>
      <c r="BT375" s="138" t="str">
        <f t="shared" ca="1" si="248"/>
        <v/>
      </c>
      <c r="BU375" s="139" t="str">
        <f t="shared" ca="1" si="249"/>
        <v/>
      </c>
      <c r="BW375" s="138" t="str">
        <f t="shared" si="250"/>
        <v/>
      </c>
      <c r="BX375" s="104" t="str">
        <f t="shared" si="251"/>
        <v/>
      </c>
      <c r="BY375" s="139" t="str">
        <f t="shared" si="252"/>
        <v/>
      </c>
      <c r="CA375" s="138" t="str">
        <f t="shared" si="253"/>
        <v/>
      </c>
      <c r="CB375" s="104" t="str">
        <f t="shared" si="254"/>
        <v/>
      </c>
      <c r="CC375" s="139" t="str">
        <f t="shared" si="255"/>
        <v/>
      </c>
      <c r="CE375" s="162" t="str">
        <f t="shared" si="256"/>
        <v/>
      </c>
      <c r="CF375" s="163" t="str">
        <f t="shared" si="257"/>
        <v/>
      </c>
      <c r="CG375" s="164" t="str">
        <f t="shared" si="258"/>
        <v/>
      </c>
      <c r="CI375" s="162" t="str">
        <f t="shared" si="259"/>
        <v/>
      </c>
      <c r="CJ375" s="163" t="str">
        <f t="shared" si="262"/>
        <v/>
      </c>
      <c r="CK375" s="164" t="str">
        <f t="shared" si="263"/>
        <v/>
      </c>
      <c r="CM375" s="169" t="str">
        <f t="shared" si="260"/>
        <v/>
      </c>
      <c r="CN375" s="139" t="str">
        <f t="shared" si="261"/>
        <v/>
      </c>
      <c r="CP375" s="41" t="str">
        <f>IF($CM375="", "", COUNTIF($CM$11:$CM$3035, "&lt;"&amp;$CM375)+1+COUNTIF($CM$11:$CM375, $CM375)-1)</f>
        <v/>
      </c>
    </row>
    <row r="376" spans="1:94" x14ac:dyDescent="0.25">
      <c r="A376" s="40"/>
      <c r="B376" s="82" t="str">
        <f>IF($I376="", "", IFERROR(INDEX('Job Database'!$AE$11:$AE$3035, MATCH($I376, 'Job Database'!$X$11:$X$3035, 0)), ""))</f>
        <v/>
      </c>
      <c r="C376" s="69" t="str">
        <f>IF($I376="", "", IF(COUNTIF('Job Database'!$X$11:$X$3035, $I376)=0, $AC$5, $AC$4))</f>
        <v/>
      </c>
      <c r="D376" s="40"/>
      <c r="E376" s="85" t="str">
        <f>IF($I376="", "", IF(IFERROR(INDEX('Job Database'!$M$11:$M$3035, MATCH($I376, 'Job Database'!$X$11:$X$3035, 0)), "")="", "", IFERROR(INDEX('Job Database'!$M$11:$M$3035, MATCH($I376, 'Job Database'!$X$11:$X$3035, 0)), "")))</f>
        <v/>
      </c>
      <c r="F376" s="40"/>
      <c r="G376" s="88" t="str">
        <f t="shared" si="235"/>
        <v/>
      </c>
      <c r="H376" s="40"/>
      <c r="I376" s="24"/>
      <c r="J376" s="34"/>
      <c r="K376" s="106"/>
      <c r="L376" s="79"/>
      <c r="M376" s="34"/>
      <c r="N376" s="79"/>
      <c r="O376" s="31"/>
      <c r="P376" s="53"/>
      <c r="Q376" s="40"/>
      <c r="S376" s="41" t="str">
        <f t="shared" si="223"/>
        <v/>
      </c>
      <c r="T376" s="41" t="str">
        <f t="shared" si="224"/>
        <v/>
      </c>
      <c r="U376" s="41" t="str">
        <f t="shared" si="236"/>
        <v/>
      </c>
      <c r="W376" s="74" t="str">
        <f>IF('Job Database'!$X376="", "", 'Job Database'!$X376)</f>
        <v/>
      </c>
      <c r="Y376" s="41" t="str">
        <f>IF($W376="", "", IF(COUNTIF($I$11:$I$3035, $W376)&gt;0, "", MAX($Y$10:$Y375)+1))</f>
        <v/>
      </c>
      <c r="Z376" s="41">
        <v>366</v>
      </c>
      <c r="AA376" s="58" t="str">
        <f t="shared" si="237"/>
        <v/>
      </c>
      <c r="AC376" s="41" t="str">
        <f t="shared" si="225"/>
        <v/>
      </c>
      <c r="AE376" s="41" t="str">
        <f t="shared" si="238"/>
        <v/>
      </c>
      <c r="AJ376" s="154" t="str">
        <f t="shared" si="239"/>
        <v/>
      </c>
      <c r="AL376" s="120" t="str">
        <f t="shared" si="240"/>
        <v/>
      </c>
      <c r="AM376" s="104" t="str">
        <f t="shared" si="241"/>
        <v/>
      </c>
      <c r="AN376" s="104" t="str">
        <f t="shared" si="242"/>
        <v/>
      </c>
      <c r="AO376" s="104" t="str">
        <f t="shared" si="226"/>
        <v/>
      </c>
      <c r="AP376" s="104" t="str">
        <f t="shared" si="227"/>
        <v/>
      </c>
      <c r="AQ376" s="121" t="str">
        <f t="shared" si="243"/>
        <v/>
      </c>
      <c r="AS376" s="88" t="str">
        <f t="shared" si="228"/>
        <v/>
      </c>
      <c r="AT376" s="68" t="str">
        <f t="shared" si="244"/>
        <v/>
      </c>
      <c r="AU376" s="68" t="str">
        <f t="shared" si="245"/>
        <v/>
      </c>
      <c r="AV376" s="68" t="str">
        <f t="shared" si="246"/>
        <v/>
      </c>
      <c r="AW376" s="88" t="str">
        <f t="shared" si="229"/>
        <v/>
      </c>
      <c r="AZ376" s="88" t="str">
        <f t="shared" si="230"/>
        <v/>
      </c>
      <c r="BA376" s="68" t="str">
        <f t="shared" si="231"/>
        <v/>
      </c>
      <c r="BB376" s="68" t="str">
        <f t="shared" si="232"/>
        <v/>
      </c>
      <c r="BC376" s="68" t="str">
        <f t="shared" si="233"/>
        <v/>
      </c>
      <c r="BD376" s="69" t="str">
        <f t="shared" si="234"/>
        <v/>
      </c>
      <c r="BE376" s="69" t="str">
        <f t="shared" si="247"/>
        <v/>
      </c>
      <c r="BT376" s="138" t="str">
        <f t="shared" ca="1" si="248"/>
        <v/>
      </c>
      <c r="BU376" s="139" t="str">
        <f t="shared" ca="1" si="249"/>
        <v/>
      </c>
      <c r="BW376" s="138" t="str">
        <f t="shared" si="250"/>
        <v/>
      </c>
      <c r="BX376" s="104" t="str">
        <f t="shared" si="251"/>
        <v/>
      </c>
      <c r="BY376" s="139" t="str">
        <f t="shared" si="252"/>
        <v/>
      </c>
      <c r="CA376" s="138" t="str">
        <f t="shared" si="253"/>
        <v/>
      </c>
      <c r="CB376" s="104" t="str">
        <f t="shared" si="254"/>
        <v/>
      </c>
      <c r="CC376" s="139" t="str">
        <f t="shared" si="255"/>
        <v/>
      </c>
      <c r="CE376" s="162" t="str">
        <f t="shared" si="256"/>
        <v/>
      </c>
      <c r="CF376" s="163" t="str">
        <f t="shared" si="257"/>
        <v/>
      </c>
      <c r="CG376" s="164" t="str">
        <f t="shared" si="258"/>
        <v/>
      </c>
      <c r="CI376" s="162" t="str">
        <f t="shared" si="259"/>
        <v/>
      </c>
      <c r="CJ376" s="163" t="str">
        <f t="shared" si="262"/>
        <v/>
      </c>
      <c r="CK376" s="164" t="str">
        <f t="shared" si="263"/>
        <v/>
      </c>
      <c r="CM376" s="169" t="str">
        <f t="shared" si="260"/>
        <v/>
      </c>
      <c r="CN376" s="139" t="str">
        <f t="shared" si="261"/>
        <v/>
      </c>
      <c r="CP376" s="41" t="str">
        <f>IF($CM376="", "", COUNTIF($CM$11:$CM$3035, "&lt;"&amp;$CM376)+1+COUNTIF($CM$11:$CM376, $CM376)-1)</f>
        <v/>
      </c>
    </row>
    <row r="377" spans="1:94" x14ac:dyDescent="0.25">
      <c r="A377" s="40"/>
      <c r="B377" s="82" t="str">
        <f>IF($I377="", "", IFERROR(INDEX('Job Database'!$AE$11:$AE$3035, MATCH($I377, 'Job Database'!$X$11:$X$3035, 0)), ""))</f>
        <v/>
      </c>
      <c r="C377" s="69" t="str">
        <f>IF($I377="", "", IF(COUNTIF('Job Database'!$X$11:$X$3035, $I377)=0, $AC$5, $AC$4))</f>
        <v/>
      </c>
      <c r="D377" s="40"/>
      <c r="E377" s="85" t="str">
        <f>IF($I377="", "", IF(IFERROR(INDEX('Job Database'!$M$11:$M$3035, MATCH($I377, 'Job Database'!$X$11:$X$3035, 0)), "")="", "", IFERROR(INDEX('Job Database'!$M$11:$M$3035, MATCH($I377, 'Job Database'!$X$11:$X$3035, 0)), "")))</f>
        <v/>
      </c>
      <c r="F377" s="40"/>
      <c r="G377" s="88" t="str">
        <f t="shared" si="235"/>
        <v/>
      </c>
      <c r="H377" s="40"/>
      <c r="I377" s="24"/>
      <c r="J377" s="34"/>
      <c r="K377" s="106"/>
      <c r="L377" s="79"/>
      <c r="M377" s="34"/>
      <c r="N377" s="79"/>
      <c r="O377" s="31"/>
      <c r="P377" s="53"/>
      <c r="Q377" s="40"/>
      <c r="S377" s="41" t="str">
        <f t="shared" si="223"/>
        <v/>
      </c>
      <c r="T377" s="41" t="str">
        <f t="shared" si="224"/>
        <v/>
      </c>
      <c r="U377" s="41" t="str">
        <f t="shared" si="236"/>
        <v/>
      </c>
      <c r="W377" s="74" t="str">
        <f>IF('Job Database'!$X377="", "", 'Job Database'!$X377)</f>
        <v/>
      </c>
      <c r="Y377" s="41" t="str">
        <f>IF($W377="", "", IF(COUNTIF($I$11:$I$3035, $W377)&gt;0, "", MAX($Y$10:$Y376)+1))</f>
        <v/>
      </c>
      <c r="Z377" s="41">
        <v>367</v>
      </c>
      <c r="AA377" s="58" t="str">
        <f t="shared" si="237"/>
        <v/>
      </c>
      <c r="AC377" s="41" t="str">
        <f t="shared" si="225"/>
        <v/>
      </c>
      <c r="AE377" s="41" t="str">
        <f t="shared" si="238"/>
        <v/>
      </c>
      <c r="AJ377" s="154" t="str">
        <f t="shared" si="239"/>
        <v/>
      </c>
      <c r="AL377" s="120" t="str">
        <f t="shared" si="240"/>
        <v/>
      </c>
      <c r="AM377" s="104" t="str">
        <f t="shared" si="241"/>
        <v/>
      </c>
      <c r="AN377" s="104" t="str">
        <f t="shared" si="242"/>
        <v/>
      </c>
      <c r="AO377" s="104" t="str">
        <f t="shared" si="226"/>
        <v/>
      </c>
      <c r="AP377" s="104" t="str">
        <f t="shared" si="227"/>
        <v/>
      </c>
      <c r="AQ377" s="121" t="str">
        <f t="shared" si="243"/>
        <v/>
      </c>
      <c r="AS377" s="88" t="str">
        <f t="shared" si="228"/>
        <v/>
      </c>
      <c r="AT377" s="68" t="str">
        <f t="shared" si="244"/>
        <v/>
      </c>
      <c r="AU377" s="68" t="str">
        <f t="shared" si="245"/>
        <v/>
      </c>
      <c r="AV377" s="68" t="str">
        <f t="shared" si="246"/>
        <v/>
      </c>
      <c r="AW377" s="88" t="str">
        <f t="shared" si="229"/>
        <v/>
      </c>
      <c r="AZ377" s="88" t="str">
        <f t="shared" si="230"/>
        <v/>
      </c>
      <c r="BA377" s="68" t="str">
        <f t="shared" si="231"/>
        <v/>
      </c>
      <c r="BB377" s="68" t="str">
        <f t="shared" si="232"/>
        <v/>
      </c>
      <c r="BC377" s="68" t="str">
        <f t="shared" si="233"/>
        <v/>
      </c>
      <c r="BD377" s="69" t="str">
        <f t="shared" si="234"/>
        <v/>
      </c>
      <c r="BE377" s="69" t="str">
        <f t="shared" si="247"/>
        <v/>
      </c>
      <c r="BT377" s="138" t="str">
        <f t="shared" ca="1" si="248"/>
        <v/>
      </c>
      <c r="BU377" s="139" t="str">
        <f t="shared" ca="1" si="249"/>
        <v/>
      </c>
      <c r="BW377" s="138" t="str">
        <f t="shared" si="250"/>
        <v/>
      </c>
      <c r="BX377" s="104" t="str">
        <f t="shared" si="251"/>
        <v/>
      </c>
      <c r="BY377" s="139" t="str">
        <f t="shared" si="252"/>
        <v/>
      </c>
      <c r="CA377" s="138" t="str">
        <f t="shared" si="253"/>
        <v/>
      </c>
      <c r="CB377" s="104" t="str">
        <f t="shared" si="254"/>
        <v/>
      </c>
      <c r="CC377" s="139" t="str">
        <f t="shared" si="255"/>
        <v/>
      </c>
      <c r="CE377" s="162" t="str">
        <f t="shared" si="256"/>
        <v/>
      </c>
      <c r="CF377" s="163" t="str">
        <f t="shared" si="257"/>
        <v/>
      </c>
      <c r="CG377" s="164" t="str">
        <f t="shared" si="258"/>
        <v/>
      </c>
      <c r="CI377" s="162" t="str">
        <f t="shared" si="259"/>
        <v/>
      </c>
      <c r="CJ377" s="163" t="str">
        <f t="shared" si="262"/>
        <v/>
      </c>
      <c r="CK377" s="164" t="str">
        <f t="shared" si="263"/>
        <v/>
      </c>
      <c r="CM377" s="169" t="str">
        <f t="shared" si="260"/>
        <v/>
      </c>
      <c r="CN377" s="139" t="str">
        <f t="shared" si="261"/>
        <v/>
      </c>
      <c r="CP377" s="41" t="str">
        <f>IF($CM377="", "", COUNTIF($CM$11:$CM$3035, "&lt;"&amp;$CM377)+1+COUNTIF($CM$11:$CM377, $CM377)-1)</f>
        <v/>
      </c>
    </row>
    <row r="378" spans="1:94" x14ac:dyDescent="0.25">
      <c r="A378" s="40"/>
      <c r="B378" s="82" t="str">
        <f>IF($I378="", "", IFERROR(INDEX('Job Database'!$AE$11:$AE$3035, MATCH($I378, 'Job Database'!$X$11:$X$3035, 0)), ""))</f>
        <v/>
      </c>
      <c r="C378" s="69" t="str">
        <f>IF($I378="", "", IF(COUNTIF('Job Database'!$X$11:$X$3035, $I378)=0, $AC$5, $AC$4))</f>
        <v/>
      </c>
      <c r="D378" s="40"/>
      <c r="E378" s="85" t="str">
        <f>IF($I378="", "", IF(IFERROR(INDEX('Job Database'!$M$11:$M$3035, MATCH($I378, 'Job Database'!$X$11:$X$3035, 0)), "")="", "", IFERROR(INDEX('Job Database'!$M$11:$M$3035, MATCH($I378, 'Job Database'!$X$11:$X$3035, 0)), "")))</f>
        <v/>
      </c>
      <c r="F378" s="40"/>
      <c r="G378" s="88" t="str">
        <f t="shared" si="235"/>
        <v/>
      </c>
      <c r="H378" s="40"/>
      <c r="I378" s="24"/>
      <c r="J378" s="34"/>
      <c r="K378" s="106"/>
      <c r="L378" s="79"/>
      <c r="M378" s="34"/>
      <c r="N378" s="79"/>
      <c r="O378" s="31"/>
      <c r="P378" s="53"/>
      <c r="Q378" s="40"/>
      <c r="S378" s="41" t="str">
        <f t="shared" si="223"/>
        <v/>
      </c>
      <c r="T378" s="41" t="str">
        <f t="shared" si="224"/>
        <v/>
      </c>
      <c r="U378" s="41" t="str">
        <f t="shared" si="236"/>
        <v/>
      </c>
      <c r="W378" s="74" t="str">
        <f>IF('Job Database'!$X378="", "", 'Job Database'!$X378)</f>
        <v/>
      </c>
      <c r="Y378" s="41" t="str">
        <f>IF($W378="", "", IF(COUNTIF($I$11:$I$3035, $W378)&gt;0, "", MAX($Y$10:$Y377)+1))</f>
        <v/>
      </c>
      <c r="Z378" s="41">
        <v>368</v>
      </c>
      <c r="AA378" s="58" t="str">
        <f t="shared" si="237"/>
        <v/>
      </c>
      <c r="AC378" s="41" t="str">
        <f t="shared" si="225"/>
        <v/>
      </c>
      <c r="AE378" s="41" t="str">
        <f t="shared" si="238"/>
        <v/>
      </c>
      <c r="AJ378" s="154" t="str">
        <f t="shared" si="239"/>
        <v/>
      </c>
      <c r="AL378" s="120" t="str">
        <f t="shared" si="240"/>
        <v/>
      </c>
      <c r="AM378" s="104" t="str">
        <f t="shared" si="241"/>
        <v/>
      </c>
      <c r="AN378" s="104" t="str">
        <f t="shared" si="242"/>
        <v/>
      </c>
      <c r="AO378" s="104" t="str">
        <f t="shared" si="226"/>
        <v/>
      </c>
      <c r="AP378" s="104" t="str">
        <f t="shared" si="227"/>
        <v/>
      </c>
      <c r="AQ378" s="121" t="str">
        <f t="shared" si="243"/>
        <v/>
      </c>
      <c r="AS378" s="88" t="str">
        <f t="shared" si="228"/>
        <v/>
      </c>
      <c r="AT378" s="68" t="str">
        <f t="shared" si="244"/>
        <v/>
      </c>
      <c r="AU378" s="68" t="str">
        <f t="shared" si="245"/>
        <v/>
      </c>
      <c r="AV378" s="68" t="str">
        <f t="shared" si="246"/>
        <v/>
      </c>
      <c r="AW378" s="88" t="str">
        <f t="shared" si="229"/>
        <v/>
      </c>
      <c r="AZ378" s="88" t="str">
        <f t="shared" si="230"/>
        <v/>
      </c>
      <c r="BA378" s="68" t="str">
        <f t="shared" si="231"/>
        <v/>
      </c>
      <c r="BB378" s="68" t="str">
        <f t="shared" si="232"/>
        <v/>
      </c>
      <c r="BC378" s="68" t="str">
        <f t="shared" si="233"/>
        <v/>
      </c>
      <c r="BD378" s="69" t="str">
        <f t="shared" si="234"/>
        <v/>
      </c>
      <c r="BE378" s="69" t="str">
        <f t="shared" si="247"/>
        <v/>
      </c>
      <c r="BT378" s="138" t="str">
        <f t="shared" ca="1" si="248"/>
        <v/>
      </c>
      <c r="BU378" s="139" t="str">
        <f t="shared" ca="1" si="249"/>
        <v/>
      </c>
      <c r="BW378" s="138" t="str">
        <f t="shared" si="250"/>
        <v/>
      </c>
      <c r="BX378" s="104" t="str">
        <f t="shared" si="251"/>
        <v/>
      </c>
      <c r="BY378" s="139" t="str">
        <f t="shared" si="252"/>
        <v/>
      </c>
      <c r="CA378" s="138" t="str">
        <f t="shared" si="253"/>
        <v/>
      </c>
      <c r="CB378" s="104" t="str">
        <f t="shared" si="254"/>
        <v/>
      </c>
      <c r="CC378" s="139" t="str">
        <f t="shared" si="255"/>
        <v/>
      </c>
      <c r="CE378" s="162" t="str">
        <f t="shared" si="256"/>
        <v/>
      </c>
      <c r="CF378" s="163" t="str">
        <f t="shared" si="257"/>
        <v/>
      </c>
      <c r="CG378" s="164" t="str">
        <f t="shared" si="258"/>
        <v/>
      </c>
      <c r="CI378" s="162" t="str">
        <f t="shared" si="259"/>
        <v/>
      </c>
      <c r="CJ378" s="163" t="str">
        <f t="shared" si="262"/>
        <v/>
      </c>
      <c r="CK378" s="164" t="str">
        <f t="shared" si="263"/>
        <v/>
      </c>
      <c r="CM378" s="169" t="str">
        <f t="shared" si="260"/>
        <v/>
      </c>
      <c r="CN378" s="139" t="str">
        <f t="shared" si="261"/>
        <v/>
      </c>
      <c r="CP378" s="41" t="str">
        <f>IF($CM378="", "", COUNTIF($CM$11:$CM$3035, "&lt;"&amp;$CM378)+1+COUNTIF($CM$11:$CM378, $CM378)-1)</f>
        <v/>
      </c>
    </row>
    <row r="379" spans="1:94" x14ac:dyDescent="0.25">
      <c r="A379" s="40"/>
      <c r="B379" s="82" t="str">
        <f>IF($I379="", "", IFERROR(INDEX('Job Database'!$AE$11:$AE$3035, MATCH($I379, 'Job Database'!$X$11:$X$3035, 0)), ""))</f>
        <v/>
      </c>
      <c r="C379" s="69" t="str">
        <f>IF($I379="", "", IF(COUNTIF('Job Database'!$X$11:$X$3035, $I379)=0, $AC$5, $AC$4))</f>
        <v/>
      </c>
      <c r="D379" s="40"/>
      <c r="E379" s="85" t="str">
        <f>IF($I379="", "", IF(IFERROR(INDEX('Job Database'!$M$11:$M$3035, MATCH($I379, 'Job Database'!$X$11:$X$3035, 0)), "")="", "", IFERROR(INDEX('Job Database'!$M$11:$M$3035, MATCH($I379, 'Job Database'!$X$11:$X$3035, 0)), "")))</f>
        <v/>
      </c>
      <c r="F379" s="40"/>
      <c r="G379" s="88" t="str">
        <f t="shared" si="235"/>
        <v/>
      </c>
      <c r="H379" s="40"/>
      <c r="I379" s="24"/>
      <c r="J379" s="34"/>
      <c r="K379" s="106"/>
      <c r="L379" s="79"/>
      <c r="M379" s="34"/>
      <c r="N379" s="79"/>
      <c r="O379" s="31"/>
      <c r="P379" s="53"/>
      <c r="Q379" s="40"/>
      <c r="S379" s="41" t="str">
        <f t="shared" si="223"/>
        <v/>
      </c>
      <c r="T379" s="41" t="str">
        <f t="shared" si="224"/>
        <v/>
      </c>
      <c r="U379" s="41" t="str">
        <f t="shared" si="236"/>
        <v/>
      </c>
      <c r="W379" s="74" t="str">
        <f>IF('Job Database'!$X379="", "", 'Job Database'!$X379)</f>
        <v/>
      </c>
      <c r="Y379" s="41" t="str">
        <f>IF($W379="", "", IF(COUNTIF($I$11:$I$3035, $W379)&gt;0, "", MAX($Y$10:$Y378)+1))</f>
        <v/>
      </c>
      <c r="Z379" s="41">
        <v>369</v>
      </c>
      <c r="AA379" s="58" t="str">
        <f t="shared" si="237"/>
        <v/>
      </c>
      <c r="AC379" s="41" t="str">
        <f t="shared" si="225"/>
        <v/>
      </c>
      <c r="AE379" s="41" t="str">
        <f t="shared" si="238"/>
        <v/>
      </c>
      <c r="AJ379" s="154" t="str">
        <f t="shared" si="239"/>
        <v/>
      </c>
      <c r="AL379" s="120" t="str">
        <f t="shared" si="240"/>
        <v/>
      </c>
      <c r="AM379" s="104" t="str">
        <f t="shared" si="241"/>
        <v/>
      </c>
      <c r="AN379" s="104" t="str">
        <f t="shared" si="242"/>
        <v/>
      </c>
      <c r="AO379" s="104" t="str">
        <f t="shared" si="226"/>
        <v/>
      </c>
      <c r="AP379" s="104" t="str">
        <f t="shared" si="227"/>
        <v/>
      </c>
      <c r="AQ379" s="121" t="str">
        <f t="shared" si="243"/>
        <v/>
      </c>
      <c r="AS379" s="88" t="str">
        <f t="shared" si="228"/>
        <v/>
      </c>
      <c r="AT379" s="68" t="str">
        <f t="shared" si="244"/>
        <v/>
      </c>
      <c r="AU379" s="68" t="str">
        <f t="shared" si="245"/>
        <v/>
      </c>
      <c r="AV379" s="68" t="str">
        <f t="shared" si="246"/>
        <v/>
      </c>
      <c r="AW379" s="88" t="str">
        <f t="shared" si="229"/>
        <v/>
      </c>
      <c r="AZ379" s="88" t="str">
        <f t="shared" si="230"/>
        <v/>
      </c>
      <c r="BA379" s="68" t="str">
        <f t="shared" si="231"/>
        <v/>
      </c>
      <c r="BB379" s="68" t="str">
        <f t="shared" si="232"/>
        <v/>
      </c>
      <c r="BC379" s="68" t="str">
        <f t="shared" si="233"/>
        <v/>
      </c>
      <c r="BD379" s="69" t="str">
        <f t="shared" si="234"/>
        <v/>
      </c>
      <c r="BE379" s="69" t="str">
        <f t="shared" si="247"/>
        <v/>
      </c>
      <c r="BT379" s="138" t="str">
        <f t="shared" ca="1" si="248"/>
        <v/>
      </c>
      <c r="BU379" s="139" t="str">
        <f t="shared" ca="1" si="249"/>
        <v/>
      </c>
      <c r="BW379" s="138" t="str">
        <f t="shared" si="250"/>
        <v/>
      </c>
      <c r="BX379" s="104" t="str">
        <f t="shared" si="251"/>
        <v/>
      </c>
      <c r="BY379" s="139" t="str">
        <f t="shared" si="252"/>
        <v/>
      </c>
      <c r="CA379" s="138" t="str">
        <f t="shared" si="253"/>
        <v/>
      </c>
      <c r="CB379" s="104" t="str">
        <f t="shared" si="254"/>
        <v/>
      </c>
      <c r="CC379" s="139" t="str">
        <f t="shared" si="255"/>
        <v/>
      </c>
      <c r="CE379" s="162" t="str">
        <f t="shared" si="256"/>
        <v/>
      </c>
      <c r="CF379" s="163" t="str">
        <f t="shared" si="257"/>
        <v/>
      </c>
      <c r="CG379" s="164" t="str">
        <f t="shared" si="258"/>
        <v/>
      </c>
      <c r="CI379" s="162" t="str">
        <f t="shared" si="259"/>
        <v/>
      </c>
      <c r="CJ379" s="163" t="str">
        <f t="shared" si="262"/>
        <v/>
      </c>
      <c r="CK379" s="164" t="str">
        <f t="shared" si="263"/>
        <v/>
      </c>
      <c r="CM379" s="169" t="str">
        <f t="shared" si="260"/>
        <v/>
      </c>
      <c r="CN379" s="139" t="str">
        <f t="shared" si="261"/>
        <v/>
      </c>
      <c r="CP379" s="41" t="str">
        <f>IF($CM379="", "", COUNTIF($CM$11:$CM$3035, "&lt;"&amp;$CM379)+1+COUNTIF($CM$11:$CM379, $CM379)-1)</f>
        <v/>
      </c>
    </row>
    <row r="380" spans="1:94" x14ac:dyDescent="0.25">
      <c r="A380" s="40"/>
      <c r="B380" s="82" t="str">
        <f>IF($I380="", "", IFERROR(INDEX('Job Database'!$AE$11:$AE$3035, MATCH($I380, 'Job Database'!$X$11:$X$3035, 0)), ""))</f>
        <v/>
      </c>
      <c r="C380" s="69" t="str">
        <f>IF($I380="", "", IF(COUNTIF('Job Database'!$X$11:$X$3035, $I380)=0, $AC$5, $AC$4))</f>
        <v/>
      </c>
      <c r="D380" s="40"/>
      <c r="E380" s="85" t="str">
        <f>IF($I380="", "", IF(IFERROR(INDEX('Job Database'!$M$11:$M$3035, MATCH($I380, 'Job Database'!$X$11:$X$3035, 0)), "")="", "", IFERROR(INDEX('Job Database'!$M$11:$M$3035, MATCH($I380, 'Job Database'!$X$11:$X$3035, 0)), "")))</f>
        <v/>
      </c>
      <c r="F380" s="40"/>
      <c r="G380" s="88" t="str">
        <f t="shared" si="235"/>
        <v/>
      </c>
      <c r="H380" s="40"/>
      <c r="I380" s="24"/>
      <c r="J380" s="34"/>
      <c r="K380" s="106"/>
      <c r="L380" s="79"/>
      <c r="M380" s="34"/>
      <c r="N380" s="79"/>
      <c r="O380" s="31"/>
      <c r="P380" s="53"/>
      <c r="Q380" s="40"/>
      <c r="S380" s="41" t="str">
        <f t="shared" si="223"/>
        <v/>
      </c>
      <c r="T380" s="41" t="str">
        <f t="shared" si="224"/>
        <v/>
      </c>
      <c r="U380" s="41" t="str">
        <f t="shared" si="236"/>
        <v/>
      </c>
      <c r="W380" s="74" t="str">
        <f>IF('Job Database'!$X380="", "", 'Job Database'!$X380)</f>
        <v/>
      </c>
      <c r="Y380" s="41" t="str">
        <f>IF($W380="", "", IF(COUNTIF($I$11:$I$3035, $W380)&gt;0, "", MAX($Y$10:$Y379)+1))</f>
        <v/>
      </c>
      <c r="Z380" s="41">
        <v>370</v>
      </c>
      <c r="AA380" s="58" t="str">
        <f t="shared" si="237"/>
        <v/>
      </c>
      <c r="AC380" s="41" t="str">
        <f t="shared" si="225"/>
        <v/>
      </c>
      <c r="AE380" s="41" t="str">
        <f t="shared" si="238"/>
        <v/>
      </c>
      <c r="AJ380" s="154" t="str">
        <f t="shared" si="239"/>
        <v/>
      </c>
      <c r="AL380" s="120" t="str">
        <f t="shared" si="240"/>
        <v/>
      </c>
      <c r="AM380" s="104" t="str">
        <f t="shared" si="241"/>
        <v/>
      </c>
      <c r="AN380" s="104" t="str">
        <f t="shared" si="242"/>
        <v/>
      </c>
      <c r="AO380" s="104" t="str">
        <f t="shared" si="226"/>
        <v/>
      </c>
      <c r="AP380" s="104" t="str">
        <f t="shared" si="227"/>
        <v/>
      </c>
      <c r="AQ380" s="121" t="str">
        <f t="shared" si="243"/>
        <v/>
      </c>
      <c r="AS380" s="88" t="str">
        <f t="shared" si="228"/>
        <v/>
      </c>
      <c r="AT380" s="68" t="str">
        <f t="shared" si="244"/>
        <v/>
      </c>
      <c r="AU380" s="68" t="str">
        <f t="shared" si="245"/>
        <v/>
      </c>
      <c r="AV380" s="68" t="str">
        <f t="shared" si="246"/>
        <v/>
      </c>
      <c r="AW380" s="88" t="str">
        <f t="shared" si="229"/>
        <v/>
      </c>
      <c r="AZ380" s="88" t="str">
        <f t="shared" si="230"/>
        <v/>
      </c>
      <c r="BA380" s="68" t="str">
        <f t="shared" si="231"/>
        <v/>
      </c>
      <c r="BB380" s="68" t="str">
        <f t="shared" si="232"/>
        <v/>
      </c>
      <c r="BC380" s="68" t="str">
        <f t="shared" si="233"/>
        <v/>
      </c>
      <c r="BD380" s="69" t="str">
        <f t="shared" si="234"/>
        <v/>
      </c>
      <c r="BE380" s="69" t="str">
        <f t="shared" si="247"/>
        <v/>
      </c>
      <c r="BT380" s="138" t="str">
        <f t="shared" ca="1" si="248"/>
        <v/>
      </c>
      <c r="BU380" s="139" t="str">
        <f t="shared" ca="1" si="249"/>
        <v/>
      </c>
      <c r="BW380" s="138" t="str">
        <f t="shared" si="250"/>
        <v/>
      </c>
      <c r="BX380" s="104" t="str">
        <f t="shared" si="251"/>
        <v/>
      </c>
      <c r="BY380" s="139" t="str">
        <f t="shared" si="252"/>
        <v/>
      </c>
      <c r="CA380" s="138" t="str">
        <f t="shared" si="253"/>
        <v/>
      </c>
      <c r="CB380" s="104" t="str">
        <f t="shared" si="254"/>
        <v/>
      </c>
      <c r="CC380" s="139" t="str">
        <f t="shared" si="255"/>
        <v/>
      </c>
      <c r="CE380" s="162" t="str">
        <f t="shared" si="256"/>
        <v/>
      </c>
      <c r="CF380" s="163" t="str">
        <f t="shared" si="257"/>
        <v/>
      </c>
      <c r="CG380" s="164" t="str">
        <f t="shared" si="258"/>
        <v/>
      </c>
      <c r="CI380" s="162" t="str">
        <f t="shared" si="259"/>
        <v/>
      </c>
      <c r="CJ380" s="163" t="str">
        <f t="shared" si="262"/>
        <v/>
      </c>
      <c r="CK380" s="164" t="str">
        <f t="shared" si="263"/>
        <v/>
      </c>
      <c r="CM380" s="169" t="str">
        <f t="shared" si="260"/>
        <v/>
      </c>
      <c r="CN380" s="139" t="str">
        <f t="shared" si="261"/>
        <v/>
      </c>
      <c r="CP380" s="41" t="str">
        <f>IF($CM380="", "", COUNTIF($CM$11:$CM$3035, "&lt;"&amp;$CM380)+1+COUNTIF($CM$11:$CM380, $CM380)-1)</f>
        <v/>
      </c>
    </row>
    <row r="381" spans="1:94" x14ac:dyDescent="0.25">
      <c r="A381" s="40"/>
      <c r="B381" s="82" t="str">
        <f>IF($I381="", "", IFERROR(INDEX('Job Database'!$AE$11:$AE$3035, MATCH($I381, 'Job Database'!$X$11:$X$3035, 0)), ""))</f>
        <v/>
      </c>
      <c r="C381" s="69" t="str">
        <f>IF($I381="", "", IF(COUNTIF('Job Database'!$X$11:$X$3035, $I381)=0, $AC$5, $AC$4))</f>
        <v/>
      </c>
      <c r="D381" s="40"/>
      <c r="E381" s="85" t="str">
        <f>IF($I381="", "", IF(IFERROR(INDEX('Job Database'!$M$11:$M$3035, MATCH($I381, 'Job Database'!$X$11:$X$3035, 0)), "")="", "", IFERROR(INDEX('Job Database'!$M$11:$M$3035, MATCH($I381, 'Job Database'!$X$11:$X$3035, 0)), "")))</f>
        <v/>
      </c>
      <c r="F381" s="40"/>
      <c r="G381" s="88" t="str">
        <f t="shared" si="235"/>
        <v/>
      </c>
      <c r="H381" s="40"/>
      <c r="I381" s="24"/>
      <c r="J381" s="34"/>
      <c r="K381" s="106"/>
      <c r="L381" s="79"/>
      <c r="M381" s="34"/>
      <c r="N381" s="79"/>
      <c r="O381" s="31"/>
      <c r="P381" s="53"/>
      <c r="Q381" s="40"/>
      <c r="S381" s="41" t="str">
        <f t="shared" si="223"/>
        <v/>
      </c>
      <c r="T381" s="41" t="str">
        <f t="shared" si="224"/>
        <v/>
      </c>
      <c r="U381" s="41" t="str">
        <f t="shared" si="236"/>
        <v/>
      </c>
      <c r="W381" s="74" t="str">
        <f>IF('Job Database'!$X381="", "", 'Job Database'!$X381)</f>
        <v/>
      </c>
      <c r="Y381" s="41" t="str">
        <f>IF($W381="", "", IF(COUNTIF($I$11:$I$3035, $W381)&gt;0, "", MAX($Y$10:$Y380)+1))</f>
        <v/>
      </c>
      <c r="Z381" s="41">
        <v>371</v>
      </c>
      <c r="AA381" s="58" t="str">
        <f t="shared" si="237"/>
        <v/>
      </c>
      <c r="AC381" s="41" t="str">
        <f t="shared" si="225"/>
        <v/>
      </c>
      <c r="AE381" s="41" t="str">
        <f t="shared" si="238"/>
        <v/>
      </c>
      <c r="AJ381" s="154" t="str">
        <f t="shared" si="239"/>
        <v/>
      </c>
      <c r="AL381" s="120" t="str">
        <f t="shared" si="240"/>
        <v/>
      </c>
      <c r="AM381" s="104" t="str">
        <f t="shared" si="241"/>
        <v/>
      </c>
      <c r="AN381" s="104" t="str">
        <f t="shared" si="242"/>
        <v/>
      </c>
      <c r="AO381" s="104" t="str">
        <f t="shared" si="226"/>
        <v/>
      </c>
      <c r="AP381" s="104" t="str">
        <f t="shared" si="227"/>
        <v/>
      </c>
      <c r="AQ381" s="121" t="str">
        <f t="shared" si="243"/>
        <v/>
      </c>
      <c r="AS381" s="88" t="str">
        <f t="shared" si="228"/>
        <v/>
      </c>
      <c r="AT381" s="68" t="str">
        <f t="shared" si="244"/>
        <v/>
      </c>
      <c r="AU381" s="68" t="str">
        <f t="shared" si="245"/>
        <v/>
      </c>
      <c r="AV381" s="68" t="str">
        <f t="shared" si="246"/>
        <v/>
      </c>
      <c r="AW381" s="88" t="str">
        <f t="shared" si="229"/>
        <v/>
      </c>
      <c r="AZ381" s="88" t="str">
        <f t="shared" si="230"/>
        <v/>
      </c>
      <c r="BA381" s="68" t="str">
        <f t="shared" si="231"/>
        <v/>
      </c>
      <c r="BB381" s="68" t="str">
        <f t="shared" si="232"/>
        <v/>
      </c>
      <c r="BC381" s="68" t="str">
        <f t="shared" si="233"/>
        <v/>
      </c>
      <c r="BD381" s="69" t="str">
        <f t="shared" si="234"/>
        <v/>
      </c>
      <c r="BE381" s="69" t="str">
        <f t="shared" si="247"/>
        <v/>
      </c>
      <c r="BT381" s="138" t="str">
        <f t="shared" ca="1" si="248"/>
        <v/>
      </c>
      <c r="BU381" s="139" t="str">
        <f t="shared" ca="1" si="249"/>
        <v/>
      </c>
      <c r="BW381" s="138" t="str">
        <f t="shared" si="250"/>
        <v/>
      </c>
      <c r="BX381" s="104" t="str">
        <f t="shared" si="251"/>
        <v/>
      </c>
      <c r="BY381" s="139" t="str">
        <f t="shared" si="252"/>
        <v/>
      </c>
      <c r="CA381" s="138" t="str">
        <f t="shared" si="253"/>
        <v/>
      </c>
      <c r="CB381" s="104" t="str">
        <f t="shared" si="254"/>
        <v/>
      </c>
      <c r="CC381" s="139" t="str">
        <f t="shared" si="255"/>
        <v/>
      </c>
      <c r="CE381" s="162" t="str">
        <f t="shared" si="256"/>
        <v/>
      </c>
      <c r="CF381" s="163" t="str">
        <f t="shared" si="257"/>
        <v/>
      </c>
      <c r="CG381" s="164" t="str">
        <f t="shared" si="258"/>
        <v/>
      </c>
      <c r="CI381" s="162" t="str">
        <f t="shared" si="259"/>
        <v/>
      </c>
      <c r="CJ381" s="163" t="str">
        <f t="shared" si="262"/>
        <v/>
      </c>
      <c r="CK381" s="164" t="str">
        <f t="shared" si="263"/>
        <v/>
      </c>
      <c r="CM381" s="169" t="str">
        <f t="shared" si="260"/>
        <v/>
      </c>
      <c r="CN381" s="139" t="str">
        <f t="shared" si="261"/>
        <v/>
      </c>
      <c r="CP381" s="41" t="str">
        <f>IF($CM381="", "", COUNTIF($CM$11:$CM$3035, "&lt;"&amp;$CM381)+1+COUNTIF($CM$11:$CM381, $CM381)-1)</f>
        <v/>
      </c>
    </row>
    <row r="382" spans="1:94" x14ac:dyDescent="0.25">
      <c r="A382" s="40"/>
      <c r="B382" s="82" t="str">
        <f>IF($I382="", "", IFERROR(INDEX('Job Database'!$AE$11:$AE$3035, MATCH($I382, 'Job Database'!$X$11:$X$3035, 0)), ""))</f>
        <v/>
      </c>
      <c r="C382" s="69" t="str">
        <f>IF($I382="", "", IF(COUNTIF('Job Database'!$X$11:$X$3035, $I382)=0, $AC$5, $AC$4))</f>
        <v/>
      </c>
      <c r="D382" s="40"/>
      <c r="E382" s="85" t="str">
        <f>IF($I382="", "", IF(IFERROR(INDEX('Job Database'!$M$11:$M$3035, MATCH($I382, 'Job Database'!$X$11:$X$3035, 0)), "")="", "", IFERROR(INDEX('Job Database'!$M$11:$M$3035, MATCH($I382, 'Job Database'!$X$11:$X$3035, 0)), "")))</f>
        <v/>
      </c>
      <c r="F382" s="40"/>
      <c r="G382" s="88" t="str">
        <f t="shared" si="235"/>
        <v/>
      </c>
      <c r="H382" s="40"/>
      <c r="I382" s="24"/>
      <c r="J382" s="34"/>
      <c r="K382" s="106"/>
      <c r="L382" s="79"/>
      <c r="M382" s="34"/>
      <c r="N382" s="79"/>
      <c r="O382" s="31"/>
      <c r="P382" s="53"/>
      <c r="Q382" s="40"/>
      <c r="S382" s="41" t="str">
        <f t="shared" si="223"/>
        <v/>
      </c>
      <c r="T382" s="41" t="str">
        <f t="shared" si="224"/>
        <v/>
      </c>
      <c r="U382" s="41" t="str">
        <f t="shared" si="236"/>
        <v/>
      </c>
      <c r="W382" s="74" t="str">
        <f>IF('Job Database'!$X382="", "", 'Job Database'!$X382)</f>
        <v/>
      </c>
      <c r="Y382" s="41" t="str">
        <f>IF($W382="", "", IF(COUNTIF($I$11:$I$3035, $W382)&gt;0, "", MAX($Y$10:$Y381)+1))</f>
        <v/>
      </c>
      <c r="Z382" s="41">
        <v>372</v>
      </c>
      <c r="AA382" s="58" t="str">
        <f t="shared" si="237"/>
        <v/>
      </c>
      <c r="AC382" s="41" t="str">
        <f t="shared" si="225"/>
        <v/>
      </c>
      <c r="AE382" s="41" t="str">
        <f t="shared" si="238"/>
        <v/>
      </c>
      <c r="AJ382" s="154" t="str">
        <f t="shared" si="239"/>
        <v/>
      </c>
      <c r="AL382" s="120" t="str">
        <f t="shared" si="240"/>
        <v/>
      </c>
      <c r="AM382" s="104" t="str">
        <f t="shared" si="241"/>
        <v/>
      </c>
      <c r="AN382" s="104" t="str">
        <f t="shared" si="242"/>
        <v/>
      </c>
      <c r="AO382" s="104" t="str">
        <f t="shared" si="226"/>
        <v/>
      </c>
      <c r="AP382" s="104" t="str">
        <f t="shared" si="227"/>
        <v/>
      </c>
      <c r="AQ382" s="121" t="str">
        <f t="shared" si="243"/>
        <v/>
      </c>
      <c r="AS382" s="88" t="str">
        <f t="shared" si="228"/>
        <v/>
      </c>
      <c r="AT382" s="68" t="str">
        <f t="shared" si="244"/>
        <v/>
      </c>
      <c r="AU382" s="68" t="str">
        <f t="shared" si="245"/>
        <v/>
      </c>
      <c r="AV382" s="68" t="str">
        <f t="shared" si="246"/>
        <v/>
      </c>
      <c r="AW382" s="88" t="str">
        <f t="shared" si="229"/>
        <v/>
      </c>
      <c r="AZ382" s="88" t="str">
        <f t="shared" si="230"/>
        <v/>
      </c>
      <c r="BA382" s="68" t="str">
        <f t="shared" si="231"/>
        <v/>
      </c>
      <c r="BB382" s="68" t="str">
        <f t="shared" si="232"/>
        <v/>
      </c>
      <c r="BC382" s="68" t="str">
        <f t="shared" si="233"/>
        <v/>
      </c>
      <c r="BD382" s="69" t="str">
        <f t="shared" si="234"/>
        <v/>
      </c>
      <c r="BE382" s="69" t="str">
        <f t="shared" si="247"/>
        <v/>
      </c>
      <c r="BT382" s="138" t="str">
        <f t="shared" ca="1" si="248"/>
        <v/>
      </c>
      <c r="BU382" s="139" t="str">
        <f t="shared" ca="1" si="249"/>
        <v/>
      </c>
      <c r="BW382" s="138" t="str">
        <f t="shared" si="250"/>
        <v/>
      </c>
      <c r="BX382" s="104" t="str">
        <f t="shared" si="251"/>
        <v/>
      </c>
      <c r="BY382" s="139" t="str">
        <f t="shared" si="252"/>
        <v/>
      </c>
      <c r="CA382" s="138" t="str">
        <f t="shared" si="253"/>
        <v/>
      </c>
      <c r="CB382" s="104" t="str">
        <f t="shared" si="254"/>
        <v/>
      </c>
      <c r="CC382" s="139" t="str">
        <f t="shared" si="255"/>
        <v/>
      </c>
      <c r="CE382" s="162" t="str">
        <f t="shared" si="256"/>
        <v/>
      </c>
      <c r="CF382" s="163" t="str">
        <f t="shared" si="257"/>
        <v/>
      </c>
      <c r="CG382" s="164" t="str">
        <f t="shared" si="258"/>
        <v/>
      </c>
      <c r="CI382" s="162" t="str">
        <f t="shared" si="259"/>
        <v/>
      </c>
      <c r="CJ382" s="163" t="str">
        <f t="shared" si="262"/>
        <v/>
      </c>
      <c r="CK382" s="164" t="str">
        <f t="shared" si="263"/>
        <v/>
      </c>
      <c r="CM382" s="169" t="str">
        <f t="shared" si="260"/>
        <v/>
      </c>
      <c r="CN382" s="139" t="str">
        <f t="shared" si="261"/>
        <v/>
      </c>
      <c r="CP382" s="41" t="str">
        <f>IF($CM382="", "", COUNTIF($CM$11:$CM$3035, "&lt;"&amp;$CM382)+1+COUNTIF($CM$11:$CM382, $CM382)-1)</f>
        <v/>
      </c>
    </row>
    <row r="383" spans="1:94" x14ac:dyDescent="0.25">
      <c r="A383" s="40"/>
      <c r="B383" s="82" t="str">
        <f>IF($I383="", "", IFERROR(INDEX('Job Database'!$AE$11:$AE$3035, MATCH($I383, 'Job Database'!$X$11:$X$3035, 0)), ""))</f>
        <v/>
      </c>
      <c r="C383" s="69" t="str">
        <f>IF($I383="", "", IF(COUNTIF('Job Database'!$X$11:$X$3035, $I383)=0, $AC$5, $AC$4))</f>
        <v/>
      </c>
      <c r="D383" s="40"/>
      <c r="E383" s="85" t="str">
        <f>IF($I383="", "", IF(IFERROR(INDEX('Job Database'!$M$11:$M$3035, MATCH($I383, 'Job Database'!$X$11:$X$3035, 0)), "")="", "", IFERROR(INDEX('Job Database'!$M$11:$M$3035, MATCH($I383, 'Job Database'!$X$11:$X$3035, 0)), "")))</f>
        <v/>
      </c>
      <c r="F383" s="40"/>
      <c r="G383" s="88" t="str">
        <f t="shared" si="235"/>
        <v/>
      </c>
      <c r="H383" s="40"/>
      <c r="I383" s="24"/>
      <c r="J383" s="34"/>
      <c r="K383" s="106"/>
      <c r="L383" s="79"/>
      <c r="M383" s="34"/>
      <c r="N383" s="79"/>
      <c r="O383" s="31"/>
      <c r="P383" s="53"/>
      <c r="Q383" s="40"/>
      <c r="S383" s="41" t="str">
        <f t="shared" si="223"/>
        <v/>
      </c>
      <c r="T383" s="41" t="str">
        <f t="shared" si="224"/>
        <v/>
      </c>
      <c r="U383" s="41" t="str">
        <f t="shared" si="236"/>
        <v/>
      </c>
      <c r="W383" s="74" t="str">
        <f>IF('Job Database'!$X383="", "", 'Job Database'!$X383)</f>
        <v/>
      </c>
      <c r="Y383" s="41" t="str">
        <f>IF($W383="", "", IF(COUNTIF($I$11:$I$3035, $W383)&gt;0, "", MAX($Y$10:$Y382)+1))</f>
        <v/>
      </c>
      <c r="Z383" s="41">
        <v>373</v>
      </c>
      <c r="AA383" s="58" t="str">
        <f t="shared" si="237"/>
        <v/>
      </c>
      <c r="AC383" s="41" t="str">
        <f t="shared" si="225"/>
        <v/>
      </c>
      <c r="AE383" s="41" t="str">
        <f t="shared" si="238"/>
        <v/>
      </c>
      <c r="AJ383" s="154" t="str">
        <f t="shared" si="239"/>
        <v/>
      </c>
      <c r="AL383" s="120" t="str">
        <f t="shared" si="240"/>
        <v/>
      </c>
      <c r="AM383" s="104" t="str">
        <f t="shared" si="241"/>
        <v/>
      </c>
      <c r="AN383" s="104" t="str">
        <f t="shared" si="242"/>
        <v/>
      </c>
      <c r="AO383" s="104" t="str">
        <f t="shared" si="226"/>
        <v/>
      </c>
      <c r="AP383" s="104" t="str">
        <f t="shared" si="227"/>
        <v/>
      </c>
      <c r="AQ383" s="121" t="str">
        <f t="shared" si="243"/>
        <v/>
      </c>
      <c r="AS383" s="88" t="str">
        <f t="shared" si="228"/>
        <v/>
      </c>
      <c r="AT383" s="68" t="str">
        <f t="shared" si="244"/>
        <v/>
      </c>
      <c r="AU383" s="68" t="str">
        <f t="shared" si="245"/>
        <v/>
      </c>
      <c r="AV383" s="68" t="str">
        <f t="shared" si="246"/>
        <v/>
      </c>
      <c r="AW383" s="88" t="str">
        <f t="shared" si="229"/>
        <v/>
      </c>
      <c r="AZ383" s="88" t="str">
        <f t="shared" si="230"/>
        <v/>
      </c>
      <c r="BA383" s="68" t="str">
        <f t="shared" si="231"/>
        <v/>
      </c>
      <c r="BB383" s="68" t="str">
        <f t="shared" si="232"/>
        <v/>
      </c>
      <c r="BC383" s="68" t="str">
        <f t="shared" si="233"/>
        <v/>
      </c>
      <c r="BD383" s="69" t="str">
        <f t="shared" si="234"/>
        <v/>
      </c>
      <c r="BE383" s="69" t="str">
        <f t="shared" si="247"/>
        <v/>
      </c>
      <c r="BT383" s="138" t="str">
        <f t="shared" ca="1" si="248"/>
        <v/>
      </c>
      <c r="BU383" s="139" t="str">
        <f t="shared" ca="1" si="249"/>
        <v/>
      </c>
      <c r="BW383" s="138" t="str">
        <f t="shared" si="250"/>
        <v/>
      </c>
      <c r="BX383" s="104" t="str">
        <f t="shared" si="251"/>
        <v/>
      </c>
      <c r="BY383" s="139" t="str">
        <f t="shared" si="252"/>
        <v/>
      </c>
      <c r="CA383" s="138" t="str">
        <f t="shared" si="253"/>
        <v/>
      </c>
      <c r="CB383" s="104" t="str">
        <f t="shared" si="254"/>
        <v/>
      </c>
      <c r="CC383" s="139" t="str">
        <f t="shared" si="255"/>
        <v/>
      </c>
      <c r="CE383" s="162" t="str">
        <f t="shared" si="256"/>
        <v/>
      </c>
      <c r="CF383" s="163" t="str">
        <f t="shared" si="257"/>
        <v/>
      </c>
      <c r="CG383" s="164" t="str">
        <f t="shared" si="258"/>
        <v/>
      </c>
      <c r="CI383" s="162" t="str">
        <f t="shared" si="259"/>
        <v/>
      </c>
      <c r="CJ383" s="163" t="str">
        <f t="shared" si="262"/>
        <v/>
      </c>
      <c r="CK383" s="164" t="str">
        <f t="shared" si="263"/>
        <v/>
      </c>
      <c r="CM383" s="169" t="str">
        <f t="shared" si="260"/>
        <v/>
      </c>
      <c r="CN383" s="139" t="str">
        <f t="shared" si="261"/>
        <v/>
      </c>
      <c r="CP383" s="41" t="str">
        <f>IF($CM383="", "", COUNTIF($CM$11:$CM$3035, "&lt;"&amp;$CM383)+1+COUNTIF($CM$11:$CM383, $CM383)-1)</f>
        <v/>
      </c>
    </row>
    <row r="384" spans="1:94" x14ac:dyDescent="0.25">
      <c r="A384" s="40"/>
      <c r="B384" s="82" t="str">
        <f>IF($I384="", "", IFERROR(INDEX('Job Database'!$AE$11:$AE$3035, MATCH($I384, 'Job Database'!$X$11:$X$3035, 0)), ""))</f>
        <v/>
      </c>
      <c r="C384" s="69" t="str">
        <f>IF($I384="", "", IF(COUNTIF('Job Database'!$X$11:$X$3035, $I384)=0, $AC$5, $AC$4))</f>
        <v/>
      </c>
      <c r="D384" s="40"/>
      <c r="E384" s="85" t="str">
        <f>IF($I384="", "", IF(IFERROR(INDEX('Job Database'!$M$11:$M$3035, MATCH($I384, 'Job Database'!$X$11:$X$3035, 0)), "")="", "", IFERROR(INDEX('Job Database'!$M$11:$M$3035, MATCH($I384, 'Job Database'!$X$11:$X$3035, 0)), "")))</f>
        <v/>
      </c>
      <c r="F384" s="40"/>
      <c r="G384" s="88" t="str">
        <f t="shared" si="235"/>
        <v/>
      </c>
      <c r="H384" s="40"/>
      <c r="I384" s="24"/>
      <c r="J384" s="34"/>
      <c r="K384" s="106"/>
      <c r="L384" s="79"/>
      <c r="M384" s="34"/>
      <c r="N384" s="79"/>
      <c r="O384" s="31"/>
      <c r="P384" s="53"/>
      <c r="Q384" s="40"/>
      <c r="S384" s="41" t="str">
        <f t="shared" si="223"/>
        <v/>
      </c>
      <c r="T384" s="41" t="str">
        <f t="shared" si="224"/>
        <v/>
      </c>
      <c r="U384" s="41" t="str">
        <f t="shared" si="236"/>
        <v/>
      </c>
      <c r="W384" s="74" t="str">
        <f>IF('Job Database'!$X384="", "", 'Job Database'!$X384)</f>
        <v/>
      </c>
      <c r="Y384" s="41" t="str">
        <f>IF($W384="", "", IF(COUNTIF($I$11:$I$3035, $W384)&gt;0, "", MAX($Y$10:$Y383)+1))</f>
        <v/>
      </c>
      <c r="Z384" s="41">
        <v>374</v>
      </c>
      <c r="AA384" s="58" t="str">
        <f t="shared" si="237"/>
        <v/>
      </c>
      <c r="AC384" s="41" t="str">
        <f t="shared" si="225"/>
        <v/>
      </c>
      <c r="AE384" s="41" t="str">
        <f t="shared" si="238"/>
        <v/>
      </c>
      <c r="AJ384" s="154" t="str">
        <f t="shared" si="239"/>
        <v/>
      </c>
      <c r="AL384" s="120" t="str">
        <f t="shared" si="240"/>
        <v/>
      </c>
      <c r="AM384" s="104" t="str">
        <f t="shared" si="241"/>
        <v/>
      </c>
      <c r="AN384" s="104" t="str">
        <f t="shared" si="242"/>
        <v/>
      </c>
      <c r="AO384" s="104" t="str">
        <f t="shared" si="226"/>
        <v/>
      </c>
      <c r="AP384" s="104" t="str">
        <f t="shared" si="227"/>
        <v/>
      </c>
      <c r="AQ384" s="121" t="str">
        <f t="shared" si="243"/>
        <v/>
      </c>
      <c r="AS384" s="88" t="str">
        <f t="shared" si="228"/>
        <v/>
      </c>
      <c r="AT384" s="68" t="str">
        <f t="shared" si="244"/>
        <v/>
      </c>
      <c r="AU384" s="68" t="str">
        <f t="shared" si="245"/>
        <v/>
      </c>
      <c r="AV384" s="68" t="str">
        <f t="shared" si="246"/>
        <v/>
      </c>
      <c r="AW384" s="88" t="str">
        <f t="shared" si="229"/>
        <v/>
      </c>
      <c r="AZ384" s="88" t="str">
        <f t="shared" si="230"/>
        <v/>
      </c>
      <c r="BA384" s="68" t="str">
        <f t="shared" si="231"/>
        <v/>
      </c>
      <c r="BB384" s="68" t="str">
        <f t="shared" si="232"/>
        <v/>
      </c>
      <c r="BC384" s="68" t="str">
        <f t="shared" si="233"/>
        <v/>
      </c>
      <c r="BD384" s="69" t="str">
        <f t="shared" si="234"/>
        <v/>
      </c>
      <c r="BE384" s="69" t="str">
        <f t="shared" si="247"/>
        <v/>
      </c>
      <c r="BT384" s="138" t="str">
        <f t="shared" ca="1" si="248"/>
        <v/>
      </c>
      <c r="BU384" s="139" t="str">
        <f t="shared" ca="1" si="249"/>
        <v/>
      </c>
      <c r="BW384" s="138" t="str">
        <f t="shared" si="250"/>
        <v/>
      </c>
      <c r="BX384" s="104" t="str">
        <f t="shared" si="251"/>
        <v/>
      </c>
      <c r="BY384" s="139" t="str">
        <f t="shared" si="252"/>
        <v/>
      </c>
      <c r="CA384" s="138" t="str">
        <f t="shared" si="253"/>
        <v/>
      </c>
      <c r="CB384" s="104" t="str">
        <f t="shared" si="254"/>
        <v/>
      </c>
      <c r="CC384" s="139" t="str">
        <f t="shared" si="255"/>
        <v/>
      </c>
      <c r="CE384" s="162" t="str">
        <f t="shared" si="256"/>
        <v/>
      </c>
      <c r="CF384" s="163" t="str">
        <f t="shared" si="257"/>
        <v/>
      </c>
      <c r="CG384" s="164" t="str">
        <f t="shared" si="258"/>
        <v/>
      </c>
      <c r="CI384" s="162" t="str">
        <f t="shared" si="259"/>
        <v/>
      </c>
      <c r="CJ384" s="163" t="str">
        <f t="shared" si="262"/>
        <v/>
      </c>
      <c r="CK384" s="164" t="str">
        <f t="shared" si="263"/>
        <v/>
      </c>
      <c r="CM384" s="169" t="str">
        <f t="shared" si="260"/>
        <v/>
      </c>
      <c r="CN384" s="139" t="str">
        <f t="shared" si="261"/>
        <v/>
      </c>
      <c r="CP384" s="41" t="str">
        <f>IF($CM384="", "", COUNTIF($CM$11:$CM$3035, "&lt;"&amp;$CM384)+1+COUNTIF($CM$11:$CM384, $CM384)-1)</f>
        <v/>
      </c>
    </row>
    <row r="385" spans="1:94" x14ac:dyDescent="0.25">
      <c r="A385" s="40"/>
      <c r="B385" s="82" t="str">
        <f>IF($I385="", "", IFERROR(INDEX('Job Database'!$AE$11:$AE$3035, MATCH($I385, 'Job Database'!$X$11:$X$3035, 0)), ""))</f>
        <v/>
      </c>
      <c r="C385" s="69" t="str">
        <f>IF($I385="", "", IF(COUNTIF('Job Database'!$X$11:$X$3035, $I385)=0, $AC$5, $AC$4))</f>
        <v/>
      </c>
      <c r="D385" s="40"/>
      <c r="E385" s="85" t="str">
        <f>IF($I385="", "", IF(IFERROR(INDEX('Job Database'!$M$11:$M$3035, MATCH($I385, 'Job Database'!$X$11:$X$3035, 0)), "")="", "", IFERROR(INDEX('Job Database'!$M$11:$M$3035, MATCH($I385, 'Job Database'!$X$11:$X$3035, 0)), "")))</f>
        <v/>
      </c>
      <c r="F385" s="40"/>
      <c r="G385" s="88" t="str">
        <f t="shared" si="235"/>
        <v/>
      </c>
      <c r="H385" s="40"/>
      <c r="I385" s="24"/>
      <c r="J385" s="34"/>
      <c r="K385" s="106"/>
      <c r="L385" s="79"/>
      <c r="M385" s="34"/>
      <c r="N385" s="79"/>
      <c r="O385" s="31"/>
      <c r="P385" s="53"/>
      <c r="Q385" s="40"/>
      <c r="S385" s="41" t="str">
        <f t="shared" si="223"/>
        <v/>
      </c>
      <c r="T385" s="41" t="str">
        <f t="shared" si="224"/>
        <v/>
      </c>
      <c r="U385" s="41" t="str">
        <f t="shared" si="236"/>
        <v/>
      </c>
      <c r="W385" s="74" t="str">
        <f>IF('Job Database'!$X385="", "", 'Job Database'!$X385)</f>
        <v/>
      </c>
      <c r="Y385" s="41" t="str">
        <f>IF($W385="", "", IF(COUNTIF($I$11:$I$3035, $W385)&gt;0, "", MAX($Y$10:$Y384)+1))</f>
        <v/>
      </c>
      <c r="Z385" s="41">
        <v>375</v>
      </c>
      <c r="AA385" s="58" t="str">
        <f t="shared" si="237"/>
        <v/>
      </c>
      <c r="AC385" s="41" t="str">
        <f t="shared" si="225"/>
        <v/>
      </c>
      <c r="AE385" s="41" t="str">
        <f t="shared" si="238"/>
        <v/>
      </c>
      <c r="AJ385" s="154" t="str">
        <f t="shared" si="239"/>
        <v/>
      </c>
      <c r="AL385" s="120" t="str">
        <f t="shared" si="240"/>
        <v/>
      </c>
      <c r="AM385" s="104" t="str">
        <f t="shared" si="241"/>
        <v/>
      </c>
      <c r="AN385" s="104" t="str">
        <f t="shared" si="242"/>
        <v/>
      </c>
      <c r="AO385" s="104" t="str">
        <f t="shared" si="226"/>
        <v/>
      </c>
      <c r="AP385" s="104" t="str">
        <f t="shared" si="227"/>
        <v/>
      </c>
      <c r="AQ385" s="121" t="str">
        <f t="shared" si="243"/>
        <v/>
      </c>
      <c r="AS385" s="88" t="str">
        <f t="shared" si="228"/>
        <v/>
      </c>
      <c r="AT385" s="68" t="str">
        <f t="shared" si="244"/>
        <v/>
      </c>
      <c r="AU385" s="68" t="str">
        <f t="shared" si="245"/>
        <v/>
      </c>
      <c r="AV385" s="68" t="str">
        <f t="shared" si="246"/>
        <v/>
      </c>
      <c r="AW385" s="88" t="str">
        <f t="shared" si="229"/>
        <v/>
      </c>
      <c r="AZ385" s="88" t="str">
        <f t="shared" si="230"/>
        <v/>
      </c>
      <c r="BA385" s="68" t="str">
        <f t="shared" si="231"/>
        <v/>
      </c>
      <c r="BB385" s="68" t="str">
        <f t="shared" si="232"/>
        <v/>
      </c>
      <c r="BC385" s="68" t="str">
        <f t="shared" si="233"/>
        <v/>
      </c>
      <c r="BD385" s="69" t="str">
        <f t="shared" si="234"/>
        <v/>
      </c>
      <c r="BE385" s="69" t="str">
        <f t="shared" si="247"/>
        <v/>
      </c>
      <c r="BT385" s="138" t="str">
        <f t="shared" ca="1" si="248"/>
        <v/>
      </c>
      <c r="BU385" s="139" t="str">
        <f t="shared" ca="1" si="249"/>
        <v/>
      </c>
      <c r="BW385" s="138" t="str">
        <f t="shared" si="250"/>
        <v/>
      </c>
      <c r="BX385" s="104" t="str">
        <f t="shared" si="251"/>
        <v/>
      </c>
      <c r="BY385" s="139" t="str">
        <f t="shared" si="252"/>
        <v/>
      </c>
      <c r="CA385" s="138" t="str">
        <f t="shared" si="253"/>
        <v/>
      </c>
      <c r="CB385" s="104" t="str">
        <f t="shared" si="254"/>
        <v/>
      </c>
      <c r="CC385" s="139" t="str">
        <f t="shared" si="255"/>
        <v/>
      </c>
      <c r="CE385" s="162" t="str">
        <f t="shared" si="256"/>
        <v/>
      </c>
      <c r="CF385" s="163" t="str">
        <f t="shared" si="257"/>
        <v/>
      </c>
      <c r="CG385" s="164" t="str">
        <f t="shared" si="258"/>
        <v/>
      </c>
      <c r="CI385" s="162" t="str">
        <f t="shared" si="259"/>
        <v/>
      </c>
      <c r="CJ385" s="163" t="str">
        <f t="shared" si="262"/>
        <v/>
      </c>
      <c r="CK385" s="164" t="str">
        <f t="shared" si="263"/>
        <v/>
      </c>
      <c r="CM385" s="169" t="str">
        <f t="shared" si="260"/>
        <v/>
      </c>
      <c r="CN385" s="139" t="str">
        <f t="shared" si="261"/>
        <v/>
      </c>
      <c r="CP385" s="41" t="str">
        <f>IF($CM385="", "", COUNTIF($CM$11:$CM$3035, "&lt;"&amp;$CM385)+1+COUNTIF($CM$11:$CM385, $CM385)-1)</f>
        <v/>
      </c>
    </row>
    <row r="386" spans="1:94" x14ac:dyDescent="0.25">
      <c r="A386" s="40"/>
      <c r="B386" s="82" t="str">
        <f>IF($I386="", "", IFERROR(INDEX('Job Database'!$AE$11:$AE$3035, MATCH($I386, 'Job Database'!$X$11:$X$3035, 0)), ""))</f>
        <v/>
      </c>
      <c r="C386" s="69" t="str">
        <f>IF($I386="", "", IF(COUNTIF('Job Database'!$X$11:$X$3035, $I386)=0, $AC$5, $AC$4))</f>
        <v/>
      </c>
      <c r="D386" s="40"/>
      <c r="E386" s="85" t="str">
        <f>IF($I386="", "", IF(IFERROR(INDEX('Job Database'!$M$11:$M$3035, MATCH($I386, 'Job Database'!$X$11:$X$3035, 0)), "")="", "", IFERROR(INDEX('Job Database'!$M$11:$M$3035, MATCH($I386, 'Job Database'!$X$11:$X$3035, 0)), "")))</f>
        <v/>
      </c>
      <c r="F386" s="40"/>
      <c r="G386" s="88" t="str">
        <f t="shared" si="235"/>
        <v/>
      </c>
      <c r="H386" s="40"/>
      <c r="I386" s="24"/>
      <c r="J386" s="34"/>
      <c r="K386" s="106"/>
      <c r="L386" s="79"/>
      <c r="M386" s="34"/>
      <c r="N386" s="79"/>
      <c r="O386" s="31"/>
      <c r="P386" s="53"/>
      <c r="Q386" s="40"/>
      <c r="S386" s="41" t="str">
        <f t="shared" si="223"/>
        <v/>
      </c>
      <c r="T386" s="41" t="str">
        <f t="shared" si="224"/>
        <v/>
      </c>
      <c r="U386" s="41" t="str">
        <f t="shared" si="236"/>
        <v/>
      </c>
      <c r="W386" s="74" t="str">
        <f>IF('Job Database'!$X386="", "", 'Job Database'!$X386)</f>
        <v/>
      </c>
      <c r="Y386" s="41" t="str">
        <f>IF($W386="", "", IF(COUNTIF($I$11:$I$3035, $W386)&gt;0, "", MAX($Y$10:$Y385)+1))</f>
        <v/>
      </c>
      <c r="Z386" s="41">
        <v>376</v>
      </c>
      <c r="AA386" s="58" t="str">
        <f t="shared" si="237"/>
        <v/>
      </c>
      <c r="AC386" s="41" t="str">
        <f t="shared" si="225"/>
        <v/>
      </c>
      <c r="AE386" s="41" t="str">
        <f t="shared" si="238"/>
        <v/>
      </c>
      <c r="AJ386" s="154" t="str">
        <f t="shared" si="239"/>
        <v/>
      </c>
      <c r="AL386" s="120" t="str">
        <f t="shared" si="240"/>
        <v/>
      </c>
      <c r="AM386" s="104" t="str">
        <f t="shared" si="241"/>
        <v/>
      </c>
      <c r="AN386" s="104" t="str">
        <f t="shared" si="242"/>
        <v/>
      </c>
      <c r="AO386" s="104" t="str">
        <f t="shared" si="226"/>
        <v/>
      </c>
      <c r="AP386" s="104" t="str">
        <f t="shared" si="227"/>
        <v/>
      </c>
      <c r="AQ386" s="121" t="str">
        <f t="shared" si="243"/>
        <v/>
      </c>
      <c r="AS386" s="88" t="str">
        <f t="shared" si="228"/>
        <v/>
      </c>
      <c r="AT386" s="68" t="str">
        <f t="shared" si="244"/>
        <v/>
      </c>
      <c r="AU386" s="68" t="str">
        <f t="shared" si="245"/>
        <v/>
      </c>
      <c r="AV386" s="68" t="str">
        <f t="shared" si="246"/>
        <v/>
      </c>
      <c r="AW386" s="88" t="str">
        <f t="shared" si="229"/>
        <v/>
      </c>
      <c r="AZ386" s="88" t="str">
        <f t="shared" si="230"/>
        <v/>
      </c>
      <c r="BA386" s="68" t="str">
        <f t="shared" si="231"/>
        <v/>
      </c>
      <c r="BB386" s="68" t="str">
        <f t="shared" si="232"/>
        <v/>
      </c>
      <c r="BC386" s="68" t="str">
        <f t="shared" si="233"/>
        <v/>
      </c>
      <c r="BD386" s="69" t="str">
        <f t="shared" si="234"/>
        <v/>
      </c>
      <c r="BE386" s="69" t="str">
        <f t="shared" si="247"/>
        <v/>
      </c>
      <c r="BT386" s="138" t="str">
        <f t="shared" ca="1" si="248"/>
        <v/>
      </c>
      <c r="BU386" s="139" t="str">
        <f t="shared" ca="1" si="249"/>
        <v/>
      </c>
      <c r="BW386" s="138" t="str">
        <f t="shared" si="250"/>
        <v/>
      </c>
      <c r="BX386" s="104" t="str">
        <f t="shared" si="251"/>
        <v/>
      </c>
      <c r="BY386" s="139" t="str">
        <f t="shared" si="252"/>
        <v/>
      </c>
      <c r="CA386" s="138" t="str">
        <f t="shared" si="253"/>
        <v/>
      </c>
      <c r="CB386" s="104" t="str">
        <f t="shared" si="254"/>
        <v/>
      </c>
      <c r="CC386" s="139" t="str">
        <f t="shared" si="255"/>
        <v/>
      </c>
      <c r="CE386" s="162" t="str">
        <f t="shared" si="256"/>
        <v/>
      </c>
      <c r="CF386" s="163" t="str">
        <f t="shared" si="257"/>
        <v/>
      </c>
      <c r="CG386" s="164" t="str">
        <f t="shared" si="258"/>
        <v/>
      </c>
      <c r="CI386" s="162" t="str">
        <f t="shared" si="259"/>
        <v/>
      </c>
      <c r="CJ386" s="163" t="str">
        <f t="shared" si="262"/>
        <v/>
      </c>
      <c r="CK386" s="164" t="str">
        <f t="shared" si="263"/>
        <v/>
      </c>
      <c r="CM386" s="169" t="str">
        <f t="shared" si="260"/>
        <v/>
      </c>
      <c r="CN386" s="139" t="str">
        <f t="shared" si="261"/>
        <v/>
      </c>
      <c r="CP386" s="41" t="str">
        <f>IF($CM386="", "", COUNTIF($CM$11:$CM$3035, "&lt;"&amp;$CM386)+1+COUNTIF($CM$11:$CM386, $CM386)-1)</f>
        <v/>
      </c>
    </row>
    <row r="387" spans="1:94" x14ac:dyDescent="0.25">
      <c r="A387" s="40"/>
      <c r="B387" s="82" t="str">
        <f>IF($I387="", "", IFERROR(INDEX('Job Database'!$AE$11:$AE$3035, MATCH($I387, 'Job Database'!$X$11:$X$3035, 0)), ""))</f>
        <v/>
      </c>
      <c r="C387" s="69" t="str">
        <f>IF($I387="", "", IF(COUNTIF('Job Database'!$X$11:$X$3035, $I387)=0, $AC$5, $AC$4))</f>
        <v/>
      </c>
      <c r="D387" s="40"/>
      <c r="E387" s="85" t="str">
        <f>IF($I387="", "", IF(IFERROR(INDEX('Job Database'!$M$11:$M$3035, MATCH($I387, 'Job Database'!$X$11:$X$3035, 0)), "")="", "", IFERROR(INDEX('Job Database'!$M$11:$M$3035, MATCH($I387, 'Job Database'!$X$11:$X$3035, 0)), "")))</f>
        <v/>
      </c>
      <c r="F387" s="40"/>
      <c r="G387" s="88" t="str">
        <f t="shared" si="235"/>
        <v/>
      </c>
      <c r="H387" s="40"/>
      <c r="I387" s="24"/>
      <c r="J387" s="34"/>
      <c r="K387" s="106"/>
      <c r="L387" s="79"/>
      <c r="M387" s="34"/>
      <c r="N387" s="79"/>
      <c r="O387" s="31"/>
      <c r="P387" s="53"/>
      <c r="Q387" s="40"/>
      <c r="S387" s="41" t="str">
        <f t="shared" si="223"/>
        <v/>
      </c>
      <c r="T387" s="41" t="str">
        <f t="shared" si="224"/>
        <v/>
      </c>
      <c r="U387" s="41" t="str">
        <f t="shared" si="236"/>
        <v/>
      </c>
      <c r="W387" s="74" t="str">
        <f>IF('Job Database'!$X387="", "", 'Job Database'!$X387)</f>
        <v/>
      </c>
      <c r="Y387" s="41" t="str">
        <f>IF($W387="", "", IF(COUNTIF($I$11:$I$3035, $W387)&gt;0, "", MAX($Y$10:$Y386)+1))</f>
        <v/>
      </c>
      <c r="Z387" s="41">
        <v>377</v>
      </c>
      <c r="AA387" s="58" t="str">
        <f t="shared" si="237"/>
        <v/>
      </c>
      <c r="AC387" s="41" t="str">
        <f t="shared" si="225"/>
        <v/>
      </c>
      <c r="AE387" s="41" t="str">
        <f t="shared" si="238"/>
        <v/>
      </c>
      <c r="AJ387" s="154" t="str">
        <f t="shared" si="239"/>
        <v/>
      </c>
      <c r="AL387" s="120" t="str">
        <f t="shared" si="240"/>
        <v/>
      </c>
      <c r="AM387" s="104" t="str">
        <f t="shared" si="241"/>
        <v/>
      </c>
      <c r="AN387" s="104" t="str">
        <f t="shared" si="242"/>
        <v/>
      </c>
      <c r="AO387" s="104" t="str">
        <f t="shared" si="226"/>
        <v/>
      </c>
      <c r="AP387" s="104" t="str">
        <f t="shared" si="227"/>
        <v/>
      </c>
      <c r="AQ387" s="121" t="str">
        <f t="shared" si="243"/>
        <v/>
      </c>
      <c r="AS387" s="88" t="str">
        <f t="shared" si="228"/>
        <v/>
      </c>
      <c r="AT387" s="68" t="str">
        <f t="shared" si="244"/>
        <v/>
      </c>
      <c r="AU387" s="68" t="str">
        <f t="shared" si="245"/>
        <v/>
      </c>
      <c r="AV387" s="68" t="str">
        <f t="shared" si="246"/>
        <v/>
      </c>
      <c r="AW387" s="88" t="str">
        <f t="shared" si="229"/>
        <v/>
      </c>
      <c r="AZ387" s="88" t="str">
        <f t="shared" si="230"/>
        <v/>
      </c>
      <c r="BA387" s="68" t="str">
        <f t="shared" si="231"/>
        <v/>
      </c>
      <c r="BB387" s="68" t="str">
        <f t="shared" si="232"/>
        <v/>
      </c>
      <c r="BC387" s="68" t="str">
        <f t="shared" si="233"/>
        <v/>
      </c>
      <c r="BD387" s="69" t="str">
        <f t="shared" si="234"/>
        <v/>
      </c>
      <c r="BE387" s="69" t="str">
        <f t="shared" si="247"/>
        <v/>
      </c>
      <c r="BT387" s="138" t="str">
        <f t="shared" ca="1" si="248"/>
        <v/>
      </c>
      <c r="BU387" s="139" t="str">
        <f t="shared" ca="1" si="249"/>
        <v/>
      </c>
      <c r="BW387" s="138" t="str">
        <f t="shared" si="250"/>
        <v/>
      </c>
      <c r="BX387" s="104" t="str">
        <f t="shared" si="251"/>
        <v/>
      </c>
      <c r="BY387" s="139" t="str">
        <f t="shared" si="252"/>
        <v/>
      </c>
      <c r="CA387" s="138" t="str">
        <f t="shared" si="253"/>
        <v/>
      </c>
      <c r="CB387" s="104" t="str">
        <f t="shared" si="254"/>
        <v/>
      </c>
      <c r="CC387" s="139" t="str">
        <f t="shared" si="255"/>
        <v/>
      </c>
      <c r="CE387" s="162" t="str">
        <f t="shared" si="256"/>
        <v/>
      </c>
      <c r="CF387" s="163" t="str">
        <f t="shared" si="257"/>
        <v/>
      </c>
      <c r="CG387" s="164" t="str">
        <f t="shared" si="258"/>
        <v/>
      </c>
      <c r="CI387" s="162" t="str">
        <f t="shared" si="259"/>
        <v/>
      </c>
      <c r="CJ387" s="163" t="str">
        <f t="shared" si="262"/>
        <v/>
      </c>
      <c r="CK387" s="164" t="str">
        <f t="shared" si="263"/>
        <v/>
      </c>
      <c r="CM387" s="169" t="str">
        <f t="shared" si="260"/>
        <v/>
      </c>
      <c r="CN387" s="139" t="str">
        <f t="shared" si="261"/>
        <v/>
      </c>
      <c r="CP387" s="41" t="str">
        <f>IF($CM387="", "", COUNTIF($CM$11:$CM$3035, "&lt;"&amp;$CM387)+1+COUNTIF($CM$11:$CM387, $CM387)-1)</f>
        <v/>
      </c>
    </row>
    <row r="388" spans="1:94" x14ac:dyDescent="0.25">
      <c r="A388" s="40"/>
      <c r="B388" s="82" t="str">
        <f>IF($I388="", "", IFERROR(INDEX('Job Database'!$AE$11:$AE$3035, MATCH($I388, 'Job Database'!$X$11:$X$3035, 0)), ""))</f>
        <v/>
      </c>
      <c r="C388" s="69" t="str">
        <f>IF($I388="", "", IF(COUNTIF('Job Database'!$X$11:$X$3035, $I388)=0, $AC$5, $AC$4))</f>
        <v/>
      </c>
      <c r="D388" s="40"/>
      <c r="E388" s="85" t="str">
        <f>IF($I388="", "", IF(IFERROR(INDEX('Job Database'!$M$11:$M$3035, MATCH($I388, 'Job Database'!$X$11:$X$3035, 0)), "")="", "", IFERROR(INDEX('Job Database'!$M$11:$M$3035, MATCH($I388, 'Job Database'!$X$11:$X$3035, 0)), "")))</f>
        <v/>
      </c>
      <c r="F388" s="40"/>
      <c r="G388" s="88" t="str">
        <f t="shared" si="235"/>
        <v/>
      </c>
      <c r="H388" s="40"/>
      <c r="I388" s="24"/>
      <c r="J388" s="34"/>
      <c r="K388" s="106"/>
      <c r="L388" s="79"/>
      <c r="M388" s="34"/>
      <c r="N388" s="79"/>
      <c r="O388" s="31"/>
      <c r="P388" s="53"/>
      <c r="Q388" s="40"/>
      <c r="S388" s="41" t="str">
        <f t="shared" si="223"/>
        <v/>
      </c>
      <c r="T388" s="41" t="str">
        <f t="shared" si="224"/>
        <v/>
      </c>
      <c r="U388" s="41" t="str">
        <f t="shared" si="236"/>
        <v/>
      </c>
      <c r="W388" s="74" t="str">
        <f>IF('Job Database'!$X388="", "", 'Job Database'!$X388)</f>
        <v/>
      </c>
      <c r="Y388" s="41" t="str">
        <f>IF($W388="", "", IF(COUNTIF($I$11:$I$3035, $W388)&gt;0, "", MAX($Y$10:$Y387)+1))</f>
        <v/>
      </c>
      <c r="Z388" s="41">
        <v>378</v>
      </c>
      <c r="AA388" s="58" t="str">
        <f t="shared" si="237"/>
        <v/>
      </c>
      <c r="AC388" s="41" t="str">
        <f t="shared" si="225"/>
        <v/>
      </c>
      <c r="AE388" s="41" t="str">
        <f t="shared" si="238"/>
        <v/>
      </c>
      <c r="AJ388" s="154" t="str">
        <f t="shared" si="239"/>
        <v/>
      </c>
      <c r="AL388" s="120" t="str">
        <f t="shared" si="240"/>
        <v/>
      </c>
      <c r="AM388" s="104" t="str">
        <f t="shared" si="241"/>
        <v/>
      </c>
      <c r="AN388" s="104" t="str">
        <f t="shared" si="242"/>
        <v/>
      </c>
      <c r="AO388" s="104" t="str">
        <f t="shared" si="226"/>
        <v/>
      </c>
      <c r="AP388" s="104" t="str">
        <f t="shared" si="227"/>
        <v/>
      </c>
      <c r="AQ388" s="121" t="str">
        <f t="shared" si="243"/>
        <v/>
      </c>
      <c r="AS388" s="88" t="str">
        <f t="shared" si="228"/>
        <v/>
      </c>
      <c r="AT388" s="68" t="str">
        <f t="shared" si="244"/>
        <v/>
      </c>
      <c r="AU388" s="68" t="str">
        <f t="shared" si="245"/>
        <v/>
      </c>
      <c r="AV388" s="68" t="str">
        <f t="shared" si="246"/>
        <v/>
      </c>
      <c r="AW388" s="88" t="str">
        <f t="shared" si="229"/>
        <v/>
      </c>
      <c r="AZ388" s="88" t="str">
        <f t="shared" si="230"/>
        <v/>
      </c>
      <c r="BA388" s="68" t="str">
        <f t="shared" si="231"/>
        <v/>
      </c>
      <c r="BB388" s="68" t="str">
        <f t="shared" si="232"/>
        <v/>
      </c>
      <c r="BC388" s="68" t="str">
        <f t="shared" si="233"/>
        <v/>
      </c>
      <c r="BD388" s="69" t="str">
        <f t="shared" si="234"/>
        <v/>
      </c>
      <c r="BE388" s="69" t="str">
        <f t="shared" si="247"/>
        <v/>
      </c>
      <c r="BT388" s="138" t="str">
        <f t="shared" ca="1" si="248"/>
        <v/>
      </c>
      <c r="BU388" s="139" t="str">
        <f t="shared" ca="1" si="249"/>
        <v/>
      </c>
      <c r="BW388" s="138" t="str">
        <f t="shared" si="250"/>
        <v/>
      </c>
      <c r="BX388" s="104" t="str">
        <f t="shared" si="251"/>
        <v/>
      </c>
      <c r="BY388" s="139" t="str">
        <f t="shared" si="252"/>
        <v/>
      </c>
      <c r="CA388" s="138" t="str">
        <f t="shared" si="253"/>
        <v/>
      </c>
      <c r="CB388" s="104" t="str">
        <f t="shared" si="254"/>
        <v/>
      </c>
      <c r="CC388" s="139" t="str">
        <f t="shared" si="255"/>
        <v/>
      </c>
      <c r="CE388" s="162" t="str">
        <f t="shared" si="256"/>
        <v/>
      </c>
      <c r="CF388" s="163" t="str">
        <f t="shared" si="257"/>
        <v/>
      </c>
      <c r="CG388" s="164" t="str">
        <f t="shared" si="258"/>
        <v/>
      </c>
      <c r="CI388" s="162" t="str">
        <f t="shared" si="259"/>
        <v/>
      </c>
      <c r="CJ388" s="163" t="str">
        <f t="shared" si="262"/>
        <v/>
      </c>
      <c r="CK388" s="164" t="str">
        <f t="shared" si="263"/>
        <v/>
      </c>
      <c r="CM388" s="169" t="str">
        <f t="shared" si="260"/>
        <v/>
      </c>
      <c r="CN388" s="139" t="str">
        <f t="shared" si="261"/>
        <v/>
      </c>
      <c r="CP388" s="41" t="str">
        <f>IF($CM388="", "", COUNTIF($CM$11:$CM$3035, "&lt;"&amp;$CM388)+1+COUNTIF($CM$11:$CM388, $CM388)-1)</f>
        <v/>
      </c>
    </row>
    <row r="389" spans="1:94" x14ac:dyDescent="0.25">
      <c r="A389" s="40"/>
      <c r="B389" s="82" t="str">
        <f>IF($I389="", "", IFERROR(INDEX('Job Database'!$AE$11:$AE$3035, MATCH($I389, 'Job Database'!$X$11:$X$3035, 0)), ""))</f>
        <v/>
      </c>
      <c r="C389" s="69" t="str">
        <f>IF($I389="", "", IF(COUNTIF('Job Database'!$X$11:$X$3035, $I389)=0, $AC$5, $AC$4))</f>
        <v/>
      </c>
      <c r="D389" s="40"/>
      <c r="E389" s="85" t="str">
        <f>IF($I389="", "", IF(IFERROR(INDEX('Job Database'!$M$11:$M$3035, MATCH($I389, 'Job Database'!$X$11:$X$3035, 0)), "")="", "", IFERROR(INDEX('Job Database'!$M$11:$M$3035, MATCH($I389, 'Job Database'!$X$11:$X$3035, 0)), "")))</f>
        <v/>
      </c>
      <c r="F389" s="40"/>
      <c r="G389" s="88" t="str">
        <f t="shared" si="235"/>
        <v/>
      </c>
      <c r="H389" s="40"/>
      <c r="I389" s="24"/>
      <c r="J389" s="34"/>
      <c r="K389" s="106"/>
      <c r="L389" s="79"/>
      <c r="M389" s="34"/>
      <c r="N389" s="79"/>
      <c r="O389" s="31"/>
      <c r="P389" s="53"/>
      <c r="Q389" s="40"/>
      <c r="S389" s="41" t="str">
        <f t="shared" si="223"/>
        <v/>
      </c>
      <c r="T389" s="41" t="str">
        <f t="shared" si="224"/>
        <v/>
      </c>
      <c r="U389" s="41" t="str">
        <f t="shared" si="236"/>
        <v/>
      </c>
      <c r="W389" s="74" t="str">
        <f>IF('Job Database'!$X389="", "", 'Job Database'!$X389)</f>
        <v/>
      </c>
      <c r="Y389" s="41" t="str">
        <f>IF($W389="", "", IF(COUNTIF($I$11:$I$3035, $W389)&gt;0, "", MAX($Y$10:$Y388)+1))</f>
        <v/>
      </c>
      <c r="Z389" s="41">
        <v>379</v>
      </c>
      <c r="AA389" s="58" t="str">
        <f t="shared" si="237"/>
        <v/>
      </c>
      <c r="AC389" s="41" t="str">
        <f t="shared" si="225"/>
        <v/>
      </c>
      <c r="AE389" s="41" t="str">
        <f t="shared" si="238"/>
        <v/>
      </c>
      <c r="AJ389" s="154" t="str">
        <f t="shared" si="239"/>
        <v/>
      </c>
      <c r="AL389" s="120" t="str">
        <f t="shared" si="240"/>
        <v/>
      </c>
      <c r="AM389" s="104" t="str">
        <f t="shared" si="241"/>
        <v/>
      </c>
      <c r="AN389" s="104" t="str">
        <f t="shared" si="242"/>
        <v/>
      </c>
      <c r="AO389" s="104" t="str">
        <f t="shared" si="226"/>
        <v/>
      </c>
      <c r="AP389" s="104" t="str">
        <f t="shared" si="227"/>
        <v/>
      </c>
      <c r="AQ389" s="121" t="str">
        <f t="shared" si="243"/>
        <v/>
      </c>
      <c r="AS389" s="88" t="str">
        <f t="shared" si="228"/>
        <v/>
      </c>
      <c r="AT389" s="68" t="str">
        <f t="shared" si="244"/>
        <v/>
      </c>
      <c r="AU389" s="68" t="str">
        <f t="shared" si="245"/>
        <v/>
      </c>
      <c r="AV389" s="68" t="str">
        <f t="shared" si="246"/>
        <v/>
      </c>
      <c r="AW389" s="88" t="str">
        <f t="shared" si="229"/>
        <v/>
      </c>
      <c r="AZ389" s="88" t="str">
        <f t="shared" si="230"/>
        <v/>
      </c>
      <c r="BA389" s="68" t="str">
        <f t="shared" si="231"/>
        <v/>
      </c>
      <c r="BB389" s="68" t="str">
        <f t="shared" si="232"/>
        <v/>
      </c>
      <c r="BC389" s="68" t="str">
        <f t="shared" si="233"/>
        <v/>
      </c>
      <c r="BD389" s="69" t="str">
        <f t="shared" si="234"/>
        <v/>
      </c>
      <c r="BE389" s="69" t="str">
        <f t="shared" si="247"/>
        <v/>
      </c>
      <c r="BT389" s="138" t="str">
        <f t="shared" ca="1" si="248"/>
        <v/>
      </c>
      <c r="BU389" s="139" t="str">
        <f t="shared" ca="1" si="249"/>
        <v/>
      </c>
      <c r="BW389" s="138" t="str">
        <f t="shared" si="250"/>
        <v/>
      </c>
      <c r="BX389" s="104" t="str">
        <f t="shared" si="251"/>
        <v/>
      </c>
      <c r="BY389" s="139" t="str">
        <f t="shared" si="252"/>
        <v/>
      </c>
      <c r="CA389" s="138" t="str">
        <f t="shared" si="253"/>
        <v/>
      </c>
      <c r="CB389" s="104" t="str">
        <f t="shared" si="254"/>
        <v/>
      </c>
      <c r="CC389" s="139" t="str">
        <f t="shared" si="255"/>
        <v/>
      </c>
      <c r="CE389" s="162" t="str">
        <f t="shared" si="256"/>
        <v/>
      </c>
      <c r="CF389" s="163" t="str">
        <f t="shared" si="257"/>
        <v/>
      </c>
      <c r="CG389" s="164" t="str">
        <f t="shared" si="258"/>
        <v/>
      </c>
      <c r="CI389" s="162" t="str">
        <f t="shared" si="259"/>
        <v/>
      </c>
      <c r="CJ389" s="163" t="str">
        <f t="shared" si="262"/>
        <v/>
      </c>
      <c r="CK389" s="164" t="str">
        <f t="shared" si="263"/>
        <v/>
      </c>
      <c r="CM389" s="169" t="str">
        <f t="shared" si="260"/>
        <v/>
      </c>
      <c r="CN389" s="139" t="str">
        <f t="shared" si="261"/>
        <v/>
      </c>
      <c r="CP389" s="41" t="str">
        <f>IF($CM389="", "", COUNTIF($CM$11:$CM$3035, "&lt;"&amp;$CM389)+1+COUNTIF($CM$11:$CM389, $CM389)-1)</f>
        <v/>
      </c>
    </row>
    <row r="390" spans="1:94" x14ac:dyDescent="0.25">
      <c r="A390" s="40"/>
      <c r="B390" s="82" t="str">
        <f>IF($I390="", "", IFERROR(INDEX('Job Database'!$AE$11:$AE$3035, MATCH($I390, 'Job Database'!$X$11:$X$3035, 0)), ""))</f>
        <v/>
      </c>
      <c r="C390" s="69" t="str">
        <f>IF($I390="", "", IF(COUNTIF('Job Database'!$X$11:$X$3035, $I390)=0, $AC$5, $AC$4))</f>
        <v/>
      </c>
      <c r="D390" s="40"/>
      <c r="E390" s="85" t="str">
        <f>IF($I390="", "", IF(IFERROR(INDEX('Job Database'!$M$11:$M$3035, MATCH($I390, 'Job Database'!$X$11:$X$3035, 0)), "")="", "", IFERROR(INDEX('Job Database'!$M$11:$M$3035, MATCH($I390, 'Job Database'!$X$11:$X$3035, 0)), "")))</f>
        <v/>
      </c>
      <c r="F390" s="40"/>
      <c r="G390" s="88" t="str">
        <f t="shared" si="235"/>
        <v/>
      </c>
      <c r="H390" s="40"/>
      <c r="I390" s="24"/>
      <c r="J390" s="34"/>
      <c r="K390" s="106"/>
      <c r="L390" s="79"/>
      <c r="M390" s="34"/>
      <c r="N390" s="79"/>
      <c r="O390" s="31"/>
      <c r="P390" s="53"/>
      <c r="Q390" s="40"/>
      <c r="S390" s="41" t="str">
        <f t="shared" si="223"/>
        <v/>
      </c>
      <c r="T390" s="41" t="str">
        <f t="shared" si="224"/>
        <v/>
      </c>
      <c r="U390" s="41" t="str">
        <f t="shared" si="236"/>
        <v/>
      </c>
      <c r="W390" s="74" t="str">
        <f>IF('Job Database'!$X390="", "", 'Job Database'!$X390)</f>
        <v/>
      </c>
      <c r="Y390" s="41" t="str">
        <f>IF($W390="", "", IF(COUNTIF($I$11:$I$3035, $W390)&gt;0, "", MAX($Y$10:$Y389)+1))</f>
        <v/>
      </c>
      <c r="Z390" s="41">
        <v>380</v>
      </c>
      <c r="AA390" s="58" t="str">
        <f t="shared" si="237"/>
        <v/>
      </c>
      <c r="AC390" s="41" t="str">
        <f t="shared" si="225"/>
        <v/>
      </c>
      <c r="AE390" s="41" t="str">
        <f t="shared" si="238"/>
        <v/>
      </c>
      <c r="AJ390" s="154" t="str">
        <f t="shared" si="239"/>
        <v/>
      </c>
      <c r="AL390" s="120" t="str">
        <f t="shared" si="240"/>
        <v/>
      </c>
      <c r="AM390" s="104" t="str">
        <f t="shared" si="241"/>
        <v/>
      </c>
      <c r="AN390" s="104" t="str">
        <f t="shared" si="242"/>
        <v/>
      </c>
      <c r="AO390" s="104" t="str">
        <f t="shared" si="226"/>
        <v/>
      </c>
      <c r="AP390" s="104" t="str">
        <f t="shared" si="227"/>
        <v/>
      </c>
      <c r="AQ390" s="121" t="str">
        <f t="shared" si="243"/>
        <v/>
      </c>
      <c r="AS390" s="88" t="str">
        <f t="shared" si="228"/>
        <v/>
      </c>
      <c r="AT390" s="68" t="str">
        <f t="shared" si="244"/>
        <v/>
      </c>
      <c r="AU390" s="68" t="str">
        <f t="shared" si="245"/>
        <v/>
      </c>
      <c r="AV390" s="68" t="str">
        <f t="shared" si="246"/>
        <v/>
      </c>
      <c r="AW390" s="88" t="str">
        <f t="shared" si="229"/>
        <v/>
      </c>
      <c r="AZ390" s="88" t="str">
        <f t="shared" si="230"/>
        <v/>
      </c>
      <c r="BA390" s="68" t="str">
        <f t="shared" si="231"/>
        <v/>
      </c>
      <c r="BB390" s="68" t="str">
        <f t="shared" si="232"/>
        <v/>
      </c>
      <c r="BC390" s="68" t="str">
        <f t="shared" si="233"/>
        <v/>
      </c>
      <c r="BD390" s="69" t="str">
        <f t="shared" si="234"/>
        <v/>
      </c>
      <c r="BE390" s="69" t="str">
        <f t="shared" si="247"/>
        <v/>
      </c>
      <c r="BT390" s="138" t="str">
        <f t="shared" ca="1" si="248"/>
        <v/>
      </c>
      <c r="BU390" s="139" t="str">
        <f t="shared" ca="1" si="249"/>
        <v/>
      </c>
      <c r="BW390" s="138" t="str">
        <f t="shared" si="250"/>
        <v/>
      </c>
      <c r="BX390" s="104" t="str">
        <f t="shared" si="251"/>
        <v/>
      </c>
      <c r="BY390" s="139" t="str">
        <f t="shared" si="252"/>
        <v/>
      </c>
      <c r="CA390" s="138" t="str">
        <f t="shared" si="253"/>
        <v/>
      </c>
      <c r="CB390" s="104" t="str">
        <f t="shared" si="254"/>
        <v/>
      </c>
      <c r="CC390" s="139" t="str">
        <f t="shared" si="255"/>
        <v/>
      </c>
      <c r="CE390" s="162" t="str">
        <f t="shared" si="256"/>
        <v/>
      </c>
      <c r="CF390" s="163" t="str">
        <f t="shared" si="257"/>
        <v/>
      </c>
      <c r="CG390" s="164" t="str">
        <f t="shared" si="258"/>
        <v/>
      </c>
      <c r="CI390" s="162" t="str">
        <f t="shared" si="259"/>
        <v/>
      </c>
      <c r="CJ390" s="163" t="str">
        <f t="shared" si="262"/>
        <v/>
      </c>
      <c r="CK390" s="164" t="str">
        <f t="shared" si="263"/>
        <v/>
      </c>
      <c r="CM390" s="169" t="str">
        <f t="shared" si="260"/>
        <v/>
      </c>
      <c r="CN390" s="139" t="str">
        <f t="shared" si="261"/>
        <v/>
      </c>
      <c r="CP390" s="41" t="str">
        <f>IF($CM390="", "", COUNTIF($CM$11:$CM$3035, "&lt;"&amp;$CM390)+1+COUNTIF($CM$11:$CM390, $CM390)-1)</f>
        <v/>
      </c>
    </row>
    <row r="391" spans="1:94" x14ac:dyDescent="0.25">
      <c r="A391" s="40"/>
      <c r="B391" s="82" t="str">
        <f>IF($I391="", "", IFERROR(INDEX('Job Database'!$AE$11:$AE$3035, MATCH($I391, 'Job Database'!$X$11:$X$3035, 0)), ""))</f>
        <v/>
      </c>
      <c r="C391" s="69" t="str">
        <f>IF($I391="", "", IF(COUNTIF('Job Database'!$X$11:$X$3035, $I391)=0, $AC$5, $AC$4))</f>
        <v/>
      </c>
      <c r="D391" s="40"/>
      <c r="E391" s="85" t="str">
        <f>IF($I391="", "", IF(IFERROR(INDEX('Job Database'!$M$11:$M$3035, MATCH($I391, 'Job Database'!$X$11:$X$3035, 0)), "")="", "", IFERROR(INDEX('Job Database'!$M$11:$M$3035, MATCH($I391, 'Job Database'!$X$11:$X$3035, 0)), "")))</f>
        <v/>
      </c>
      <c r="F391" s="40"/>
      <c r="G391" s="88" t="str">
        <f t="shared" si="235"/>
        <v/>
      </c>
      <c r="H391" s="40"/>
      <c r="I391" s="24"/>
      <c r="J391" s="34"/>
      <c r="K391" s="106"/>
      <c r="L391" s="79"/>
      <c r="M391" s="34"/>
      <c r="N391" s="79"/>
      <c r="O391" s="31"/>
      <c r="P391" s="53"/>
      <c r="Q391" s="40"/>
      <c r="S391" s="41" t="str">
        <f t="shared" si="223"/>
        <v/>
      </c>
      <c r="T391" s="41" t="str">
        <f t="shared" si="224"/>
        <v/>
      </c>
      <c r="U391" s="41" t="str">
        <f t="shared" si="236"/>
        <v/>
      </c>
      <c r="W391" s="74" t="str">
        <f>IF('Job Database'!$X391="", "", 'Job Database'!$X391)</f>
        <v/>
      </c>
      <c r="Y391" s="41" t="str">
        <f>IF($W391="", "", IF(COUNTIF($I$11:$I$3035, $W391)&gt;0, "", MAX($Y$10:$Y390)+1))</f>
        <v/>
      </c>
      <c r="Z391" s="41">
        <v>381</v>
      </c>
      <c r="AA391" s="58" t="str">
        <f t="shared" si="237"/>
        <v/>
      </c>
      <c r="AC391" s="41" t="str">
        <f t="shared" si="225"/>
        <v/>
      </c>
      <c r="AE391" s="41" t="str">
        <f t="shared" si="238"/>
        <v/>
      </c>
      <c r="AJ391" s="154" t="str">
        <f t="shared" si="239"/>
        <v/>
      </c>
      <c r="AL391" s="120" t="str">
        <f t="shared" si="240"/>
        <v/>
      </c>
      <c r="AM391" s="104" t="str">
        <f t="shared" si="241"/>
        <v/>
      </c>
      <c r="AN391" s="104" t="str">
        <f t="shared" si="242"/>
        <v/>
      </c>
      <c r="AO391" s="104" t="str">
        <f t="shared" si="226"/>
        <v/>
      </c>
      <c r="AP391" s="104" t="str">
        <f t="shared" si="227"/>
        <v/>
      </c>
      <c r="AQ391" s="121" t="str">
        <f t="shared" si="243"/>
        <v/>
      </c>
      <c r="AS391" s="88" t="str">
        <f t="shared" si="228"/>
        <v/>
      </c>
      <c r="AT391" s="68" t="str">
        <f t="shared" si="244"/>
        <v/>
      </c>
      <c r="AU391" s="68" t="str">
        <f t="shared" si="245"/>
        <v/>
      </c>
      <c r="AV391" s="68" t="str">
        <f t="shared" si="246"/>
        <v/>
      </c>
      <c r="AW391" s="88" t="str">
        <f t="shared" si="229"/>
        <v/>
      </c>
      <c r="AZ391" s="88" t="str">
        <f t="shared" si="230"/>
        <v/>
      </c>
      <c r="BA391" s="68" t="str">
        <f t="shared" si="231"/>
        <v/>
      </c>
      <c r="BB391" s="68" t="str">
        <f t="shared" si="232"/>
        <v/>
      </c>
      <c r="BC391" s="68" t="str">
        <f t="shared" si="233"/>
        <v/>
      </c>
      <c r="BD391" s="69" t="str">
        <f t="shared" si="234"/>
        <v/>
      </c>
      <c r="BE391" s="69" t="str">
        <f t="shared" si="247"/>
        <v/>
      </c>
      <c r="BT391" s="138" t="str">
        <f t="shared" ca="1" si="248"/>
        <v/>
      </c>
      <c r="BU391" s="139" t="str">
        <f t="shared" ca="1" si="249"/>
        <v/>
      </c>
      <c r="BW391" s="138" t="str">
        <f t="shared" si="250"/>
        <v/>
      </c>
      <c r="BX391" s="104" t="str">
        <f t="shared" si="251"/>
        <v/>
      </c>
      <c r="BY391" s="139" t="str">
        <f t="shared" si="252"/>
        <v/>
      </c>
      <c r="CA391" s="138" t="str">
        <f t="shared" si="253"/>
        <v/>
      </c>
      <c r="CB391" s="104" t="str">
        <f t="shared" si="254"/>
        <v/>
      </c>
      <c r="CC391" s="139" t="str">
        <f t="shared" si="255"/>
        <v/>
      </c>
      <c r="CE391" s="162" t="str">
        <f t="shared" si="256"/>
        <v/>
      </c>
      <c r="CF391" s="163" t="str">
        <f t="shared" si="257"/>
        <v/>
      </c>
      <c r="CG391" s="164" t="str">
        <f t="shared" si="258"/>
        <v/>
      </c>
      <c r="CI391" s="162" t="str">
        <f t="shared" si="259"/>
        <v/>
      </c>
      <c r="CJ391" s="163" t="str">
        <f t="shared" si="262"/>
        <v/>
      </c>
      <c r="CK391" s="164" t="str">
        <f t="shared" si="263"/>
        <v/>
      </c>
      <c r="CM391" s="169" t="str">
        <f t="shared" si="260"/>
        <v/>
      </c>
      <c r="CN391" s="139" t="str">
        <f t="shared" si="261"/>
        <v/>
      </c>
      <c r="CP391" s="41" t="str">
        <f>IF($CM391="", "", COUNTIF($CM$11:$CM$3035, "&lt;"&amp;$CM391)+1+COUNTIF($CM$11:$CM391, $CM391)-1)</f>
        <v/>
      </c>
    </row>
    <row r="392" spans="1:94" x14ac:dyDescent="0.25">
      <c r="A392" s="40"/>
      <c r="B392" s="82" t="str">
        <f>IF($I392="", "", IFERROR(INDEX('Job Database'!$AE$11:$AE$3035, MATCH($I392, 'Job Database'!$X$11:$X$3035, 0)), ""))</f>
        <v/>
      </c>
      <c r="C392" s="69" t="str">
        <f>IF($I392="", "", IF(COUNTIF('Job Database'!$X$11:$X$3035, $I392)=0, $AC$5, $AC$4))</f>
        <v/>
      </c>
      <c r="D392" s="40"/>
      <c r="E392" s="85" t="str">
        <f>IF($I392="", "", IF(IFERROR(INDEX('Job Database'!$M$11:$M$3035, MATCH($I392, 'Job Database'!$X$11:$X$3035, 0)), "")="", "", IFERROR(INDEX('Job Database'!$M$11:$M$3035, MATCH($I392, 'Job Database'!$X$11:$X$3035, 0)), "")))</f>
        <v/>
      </c>
      <c r="F392" s="40"/>
      <c r="G392" s="88" t="str">
        <f t="shared" si="235"/>
        <v/>
      </c>
      <c r="H392" s="40"/>
      <c r="I392" s="24"/>
      <c r="J392" s="34"/>
      <c r="K392" s="106"/>
      <c r="L392" s="79"/>
      <c r="M392" s="34"/>
      <c r="N392" s="79"/>
      <c r="O392" s="31"/>
      <c r="P392" s="53"/>
      <c r="Q392" s="40"/>
      <c r="S392" s="41" t="str">
        <f t="shared" si="223"/>
        <v/>
      </c>
      <c r="T392" s="41" t="str">
        <f t="shared" si="224"/>
        <v/>
      </c>
      <c r="U392" s="41" t="str">
        <f t="shared" si="236"/>
        <v/>
      </c>
      <c r="W392" s="74" t="str">
        <f>IF('Job Database'!$X392="", "", 'Job Database'!$X392)</f>
        <v/>
      </c>
      <c r="Y392" s="41" t="str">
        <f>IF($W392="", "", IF(COUNTIF($I$11:$I$3035, $W392)&gt;0, "", MAX($Y$10:$Y391)+1))</f>
        <v/>
      </c>
      <c r="Z392" s="41">
        <v>382</v>
      </c>
      <c r="AA392" s="58" t="str">
        <f t="shared" si="237"/>
        <v/>
      </c>
      <c r="AC392" s="41" t="str">
        <f t="shared" si="225"/>
        <v/>
      </c>
      <c r="AE392" s="41" t="str">
        <f t="shared" si="238"/>
        <v/>
      </c>
      <c r="AJ392" s="154" t="str">
        <f t="shared" si="239"/>
        <v/>
      </c>
      <c r="AL392" s="120" t="str">
        <f t="shared" si="240"/>
        <v/>
      </c>
      <c r="AM392" s="104" t="str">
        <f t="shared" si="241"/>
        <v/>
      </c>
      <c r="AN392" s="104" t="str">
        <f t="shared" si="242"/>
        <v/>
      </c>
      <c r="AO392" s="104" t="str">
        <f t="shared" si="226"/>
        <v/>
      </c>
      <c r="AP392" s="104" t="str">
        <f t="shared" si="227"/>
        <v/>
      </c>
      <c r="AQ392" s="121" t="str">
        <f t="shared" si="243"/>
        <v/>
      </c>
      <c r="AS392" s="88" t="str">
        <f t="shared" si="228"/>
        <v/>
      </c>
      <c r="AT392" s="68" t="str">
        <f t="shared" si="244"/>
        <v/>
      </c>
      <c r="AU392" s="68" t="str">
        <f t="shared" si="245"/>
        <v/>
      </c>
      <c r="AV392" s="68" t="str">
        <f t="shared" si="246"/>
        <v/>
      </c>
      <c r="AW392" s="88" t="str">
        <f t="shared" si="229"/>
        <v/>
      </c>
      <c r="AZ392" s="88" t="str">
        <f t="shared" si="230"/>
        <v/>
      </c>
      <c r="BA392" s="68" t="str">
        <f t="shared" si="231"/>
        <v/>
      </c>
      <c r="BB392" s="68" t="str">
        <f t="shared" si="232"/>
        <v/>
      </c>
      <c r="BC392" s="68" t="str">
        <f t="shared" si="233"/>
        <v/>
      </c>
      <c r="BD392" s="69" t="str">
        <f t="shared" si="234"/>
        <v/>
      </c>
      <c r="BE392" s="69" t="str">
        <f t="shared" si="247"/>
        <v/>
      </c>
      <c r="BT392" s="138" t="str">
        <f t="shared" ca="1" si="248"/>
        <v/>
      </c>
      <c r="BU392" s="139" t="str">
        <f t="shared" ca="1" si="249"/>
        <v/>
      </c>
      <c r="BW392" s="138" t="str">
        <f t="shared" si="250"/>
        <v/>
      </c>
      <c r="BX392" s="104" t="str">
        <f t="shared" si="251"/>
        <v/>
      </c>
      <c r="BY392" s="139" t="str">
        <f t="shared" si="252"/>
        <v/>
      </c>
      <c r="CA392" s="138" t="str">
        <f t="shared" si="253"/>
        <v/>
      </c>
      <c r="CB392" s="104" t="str">
        <f t="shared" si="254"/>
        <v/>
      </c>
      <c r="CC392" s="139" t="str">
        <f t="shared" si="255"/>
        <v/>
      </c>
      <c r="CE392" s="162" t="str">
        <f t="shared" si="256"/>
        <v/>
      </c>
      <c r="CF392" s="163" t="str">
        <f t="shared" si="257"/>
        <v/>
      </c>
      <c r="CG392" s="164" t="str">
        <f t="shared" si="258"/>
        <v/>
      </c>
      <c r="CI392" s="162" t="str">
        <f t="shared" si="259"/>
        <v/>
      </c>
      <c r="CJ392" s="163" t="str">
        <f t="shared" si="262"/>
        <v/>
      </c>
      <c r="CK392" s="164" t="str">
        <f t="shared" si="263"/>
        <v/>
      </c>
      <c r="CM392" s="169" t="str">
        <f t="shared" si="260"/>
        <v/>
      </c>
      <c r="CN392" s="139" t="str">
        <f t="shared" si="261"/>
        <v/>
      </c>
      <c r="CP392" s="41" t="str">
        <f>IF($CM392="", "", COUNTIF($CM$11:$CM$3035, "&lt;"&amp;$CM392)+1+COUNTIF($CM$11:$CM392, $CM392)-1)</f>
        <v/>
      </c>
    </row>
    <row r="393" spans="1:94" x14ac:dyDescent="0.25">
      <c r="A393" s="40"/>
      <c r="B393" s="82" t="str">
        <f>IF($I393="", "", IFERROR(INDEX('Job Database'!$AE$11:$AE$3035, MATCH($I393, 'Job Database'!$X$11:$X$3035, 0)), ""))</f>
        <v/>
      </c>
      <c r="C393" s="69" t="str">
        <f>IF($I393="", "", IF(COUNTIF('Job Database'!$X$11:$X$3035, $I393)=0, $AC$5, $AC$4))</f>
        <v/>
      </c>
      <c r="D393" s="40"/>
      <c r="E393" s="85" t="str">
        <f>IF($I393="", "", IF(IFERROR(INDEX('Job Database'!$M$11:$M$3035, MATCH($I393, 'Job Database'!$X$11:$X$3035, 0)), "")="", "", IFERROR(INDEX('Job Database'!$M$11:$M$3035, MATCH($I393, 'Job Database'!$X$11:$X$3035, 0)), "")))</f>
        <v/>
      </c>
      <c r="F393" s="40"/>
      <c r="G393" s="88" t="str">
        <f t="shared" si="235"/>
        <v/>
      </c>
      <c r="H393" s="40"/>
      <c r="I393" s="24"/>
      <c r="J393" s="34"/>
      <c r="K393" s="106"/>
      <c r="L393" s="79"/>
      <c r="M393" s="34"/>
      <c r="N393" s="79"/>
      <c r="O393" s="31"/>
      <c r="P393" s="53"/>
      <c r="Q393" s="40"/>
      <c r="S393" s="41" t="str">
        <f t="shared" si="223"/>
        <v/>
      </c>
      <c r="T393" s="41" t="str">
        <f t="shared" si="224"/>
        <v/>
      </c>
      <c r="U393" s="41" t="str">
        <f t="shared" si="236"/>
        <v/>
      </c>
      <c r="W393" s="74" t="str">
        <f>IF('Job Database'!$X393="", "", 'Job Database'!$X393)</f>
        <v/>
      </c>
      <c r="Y393" s="41" t="str">
        <f>IF($W393="", "", IF(COUNTIF($I$11:$I$3035, $W393)&gt;0, "", MAX($Y$10:$Y392)+1))</f>
        <v/>
      </c>
      <c r="Z393" s="41">
        <v>383</v>
      </c>
      <c r="AA393" s="58" t="str">
        <f t="shared" si="237"/>
        <v/>
      </c>
      <c r="AC393" s="41" t="str">
        <f t="shared" si="225"/>
        <v/>
      </c>
      <c r="AE393" s="41" t="str">
        <f t="shared" si="238"/>
        <v/>
      </c>
      <c r="AJ393" s="154" t="str">
        <f t="shared" si="239"/>
        <v/>
      </c>
      <c r="AL393" s="120" t="str">
        <f t="shared" si="240"/>
        <v/>
      </c>
      <c r="AM393" s="104" t="str">
        <f t="shared" si="241"/>
        <v/>
      </c>
      <c r="AN393" s="104" t="str">
        <f t="shared" si="242"/>
        <v/>
      </c>
      <c r="AO393" s="104" t="str">
        <f t="shared" si="226"/>
        <v/>
      </c>
      <c r="AP393" s="104" t="str">
        <f t="shared" si="227"/>
        <v/>
      </c>
      <c r="AQ393" s="121" t="str">
        <f t="shared" si="243"/>
        <v/>
      </c>
      <c r="AS393" s="88" t="str">
        <f t="shared" si="228"/>
        <v/>
      </c>
      <c r="AT393" s="68" t="str">
        <f t="shared" si="244"/>
        <v/>
      </c>
      <c r="AU393" s="68" t="str">
        <f t="shared" si="245"/>
        <v/>
      </c>
      <c r="AV393" s="68" t="str">
        <f t="shared" si="246"/>
        <v/>
      </c>
      <c r="AW393" s="88" t="str">
        <f t="shared" si="229"/>
        <v/>
      </c>
      <c r="AZ393" s="88" t="str">
        <f t="shared" si="230"/>
        <v/>
      </c>
      <c r="BA393" s="68" t="str">
        <f t="shared" si="231"/>
        <v/>
      </c>
      <c r="BB393" s="68" t="str">
        <f t="shared" si="232"/>
        <v/>
      </c>
      <c r="BC393" s="68" t="str">
        <f t="shared" si="233"/>
        <v/>
      </c>
      <c r="BD393" s="69" t="str">
        <f t="shared" si="234"/>
        <v/>
      </c>
      <c r="BE393" s="69" t="str">
        <f t="shared" si="247"/>
        <v/>
      </c>
      <c r="BT393" s="138" t="str">
        <f t="shared" ca="1" si="248"/>
        <v/>
      </c>
      <c r="BU393" s="139" t="str">
        <f t="shared" ca="1" si="249"/>
        <v/>
      </c>
      <c r="BW393" s="138" t="str">
        <f t="shared" si="250"/>
        <v/>
      </c>
      <c r="BX393" s="104" t="str">
        <f t="shared" si="251"/>
        <v/>
      </c>
      <c r="BY393" s="139" t="str">
        <f t="shared" si="252"/>
        <v/>
      </c>
      <c r="CA393" s="138" t="str">
        <f t="shared" si="253"/>
        <v/>
      </c>
      <c r="CB393" s="104" t="str">
        <f t="shared" si="254"/>
        <v/>
      </c>
      <c r="CC393" s="139" t="str">
        <f t="shared" si="255"/>
        <v/>
      </c>
      <c r="CE393" s="162" t="str">
        <f t="shared" si="256"/>
        <v/>
      </c>
      <c r="CF393" s="163" t="str">
        <f t="shared" si="257"/>
        <v/>
      </c>
      <c r="CG393" s="164" t="str">
        <f t="shared" si="258"/>
        <v/>
      </c>
      <c r="CI393" s="162" t="str">
        <f t="shared" si="259"/>
        <v/>
      </c>
      <c r="CJ393" s="163" t="str">
        <f t="shared" si="262"/>
        <v/>
      </c>
      <c r="CK393" s="164" t="str">
        <f t="shared" si="263"/>
        <v/>
      </c>
      <c r="CM393" s="169" t="str">
        <f t="shared" si="260"/>
        <v/>
      </c>
      <c r="CN393" s="139" t="str">
        <f t="shared" si="261"/>
        <v/>
      </c>
      <c r="CP393" s="41" t="str">
        <f>IF($CM393="", "", COUNTIF($CM$11:$CM$3035, "&lt;"&amp;$CM393)+1+COUNTIF($CM$11:$CM393, $CM393)-1)</f>
        <v/>
      </c>
    </row>
    <row r="394" spans="1:94" x14ac:dyDescent="0.25">
      <c r="A394" s="40"/>
      <c r="B394" s="82" t="str">
        <f>IF($I394="", "", IFERROR(INDEX('Job Database'!$AE$11:$AE$3035, MATCH($I394, 'Job Database'!$X$11:$X$3035, 0)), ""))</f>
        <v/>
      </c>
      <c r="C394" s="69" t="str">
        <f>IF($I394="", "", IF(COUNTIF('Job Database'!$X$11:$X$3035, $I394)=0, $AC$5, $AC$4))</f>
        <v/>
      </c>
      <c r="D394" s="40"/>
      <c r="E394" s="85" t="str">
        <f>IF($I394="", "", IF(IFERROR(INDEX('Job Database'!$M$11:$M$3035, MATCH($I394, 'Job Database'!$X$11:$X$3035, 0)), "")="", "", IFERROR(INDEX('Job Database'!$M$11:$M$3035, MATCH($I394, 'Job Database'!$X$11:$X$3035, 0)), "")))</f>
        <v/>
      </c>
      <c r="F394" s="40"/>
      <c r="G394" s="88" t="str">
        <f t="shared" si="235"/>
        <v/>
      </c>
      <c r="H394" s="40"/>
      <c r="I394" s="24"/>
      <c r="J394" s="34"/>
      <c r="K394" s="106"/>
      <c r="L394" s="79"/>
      <c r="M394" s="34"/>
      <c r="N394" s="79"/>
      <c r="O394" s="31"/>
      <c r="P394" s="53"/>
      <c r="Q394" s="40"/>
      <c r="S394" s="41" t="str">
        <f t="shared" si="223"/>
        <v/>
      </c>
      <c r="T394" s="41" t="str">
        <f t="shared" si="224"/>
        <v/>
      </c>
      <c r="U394" s="41" t="str">
        <f t="shared" si="236"/>
        <v/>
      </c>
      <c r="W394" s="74" t="str">
        <f>IF('Job Database'!$X394="", "", 'Job Database'!$X394)</f>
        <v/>
      </c>
      <c r="Y394" s="41" t="str">
        <f>IF($W394="", "", IF(COUNTIF($I$11:$I$3035, $W394)&gt;0, "", MAX($Y$10:$Y393)+1))</f>
        <v/>
      </c>
      <c r="Z394" s="41">
        <v>384</v>
      </c>
      <c r="AA394" s="58" t="str">
        <f t="shared" si="237"/>
        <v/>
      </c>
      <c r="AC394" s="41" t="str">
        <f t="shared" si="225"/>
        <v/>
      </c>
      <c r="AE394" s="41" t="str">
        <f t="shared" si="238"/>
        <v/>
      </c>
      <c r="AJ394" s="154" t="str">
        <f t="shared" si="239"/>
        <v/>
      </c>
      <c r="AL394" s="120" t="str">
        <f t="shared" si="240"/>
        <v/>
      </c>
      <c r="AM394" s="104" t="str">
        <f t="shared" si="241"/>
        <v/>
      </c>
      <c r="AN394" s="104" t="str">
        <f t="shared" si="242"/>
        <v/>
      </c>
      <c r="AO394" s="104" t="str">
        <f t="shared" si="226"/>
        <v/>
      </c>
      <c r="AP394" s="104" t="str">
        <f t="shared" si="227"/>
        <v/>
      </c>
      <c r="AQ394" s="121" t="str">
        <f t="shared" si="243"/>
        <v/>
      </c>
      <c r="AS394" s="88" t="str">
        <f t="shared" si="228"/>
        <v/>
      </c>
      <c r="AT394" s="68" t="str">
        <f t="shared" si="244"/>
        <v/>
      </c>
      <c r="AU394" s="68" t="str">
        <f t="shared" si="245"/>
        <v/>
      </c>
      <c r="AV394" s="68" t="str">
        <f t="shared" si="246"/>
        <v/>
      </c>
      <c r="AW394" s="88" t="str">
        <f t="shared" si="229"/>
        <v/>
      </c>
      <c r="AZ394" s="88" t="str">
        <f t="shared" si="230"/>
        <v/>
      </c>
      <c r="BA394" s="68" t="str">
        <f t="shared" si="231"/>
        <v/>
      </c>
      <c r="BB394" s="68" t="str">
        <f t="shared" si="232"/>
        <v/>
      </c>
      <c r="BC394" s="68" t="str">
        <f t="shared" si="233"/>
        <v/>
      </c>
      <c r="BD394" s="69" t="str">
        <f t="shared" si="234"/>
        <v/>
      </c>
      <c r="BE394" s="69" t="str">
        <f t="shared" si="247"/>
        <v/>
      </c>
      <c r="BT394" s="138" t="str">
        <f t="shared" ca="1" si="248"/>
        <v/>
      </c>
      <c r="BU394" s="139" t="str">
        <f t="shared" ca="1" si="249"/>
        <v/>
      </c>
      <c r="BW394" s="138" t="str">
        <f t="shared" si="250"/>
        <v/>
      </c>
      <c r="BX394" s="104" t="str">
        <f t="shared" si="251"/>
        <v/>
      </c>
      <c r="BY394" s="139" t="str">
        <f t="shared" si="252"/>
        <v/>
      </c>
      <c r="CA394" s="138" t="str">
        <f t="shared" si="253"/>
        <v/>
      </c>
      <c r="CB394" s="104" t="str">
        <f t="shared" si="254"/>
        <v/>
      </c>
      <c r="CC394" s="139" t="str">
        <f t="shared" si="255"/>
        <v/>
      </c>
      <c r="CE394" s="162" t="str">
        <f t="shared" si="256"/>
        <v/>
      </c>
      <c r="CF394" s="163" t="str">
        <f t="shared" si="257"/>
        <v/>
      </c>
      <c r="CG394" s="164" t="str">
        <f t="shared" si="258"/>
        <v/>
      </c>
      <c r="CI394" s="162" t="str">
        <f t="shared" si="259"/>
        <v/>
      </c>
      <c r="CJ394" s="163" t="str">
        <f t="shared" si="262"/>
        <v/>
      </c>
      <c r="CK394" s="164" t="str">
        <f t="shared" si="263"/>
        <v/>
      </c>
      <c r="CM394" s="169" t="str">
        <f t="shared" si="260"/>
        <v/>
      </c>
      <c r="CN394" s="139" t="str">
        <f t="shared" si="261"/>
        <v/>
      </c>
      <c r="CP394" s="41" t="str">
        <f>IF($CM394="", "", COUNTIF($CM$11:$CM$3035, "&lt;"&amp;$CM394)+1+COUNTIF($CM$11:$CM394, $CM394)-1)</f>
        <v/>
      </c>
    </row>
    <row r="395" spans="1:94" x14ac:dyDescent="0.25">
      <c r="A395" s="40"/>
      <c r="B395" s="82" t="str">
        <f>IF($I395="", "", IFERROR(INDEX('Job Database'!$AE$11:$AE$3035, MATCH($I395, 'Job Database'!$X$11:$X$3035, 0)), ""))</f>
        <v/>
      </c>
      <c r="C395" s="69" t="str">
        <f>IF($I395="", "", IF(COUNTIF('Job Database'!$X$11:$X$3035, $I395)=0, $AC$5, $AC$4))</f>
        <v/>
      </c>
      <c r="D395" s="40"/>
      <c r="E395" s="85" t="str">
        <f>IF($I395="", "", IF(IFERROR(INDEX('Job Database'!$M$11:$M$3035, MATCH($I395, 'Job Database'!$X$11:$X$3035, 0)), "")="", "", IFERROR(INDEX('Job Database'!$M$11:$M$3035, MATCH($I395, 'Job Database'!$X$11:$X$3035, 0)), "")))</f>
        <v/>
      </c>
      <c r="F395" s="40"/>
      <c r="G395" s="88" t="str">
        <f t="shared" si="235"/>
        <v/>
      </c>
      <c r="H395" s="40"/>
      <c r="I395" s="24"/>
      <c r="J395" s="34"/>
      <c r="K395" s="106"/>
      <c r="L395" s="79"/>
      <c r="M395" s="34"/>
      <c r="N395" s="79"/>
      <c r="O395" s="31"/>
      <c r="P395" s="53"/>
      <c r="Q395" s="40"/>
      <c r="S395" s="41" t="str">
        <f t="shared" ref="S395:S458" si="264">IF($K395="", "", IF($AG$5&lt;=$K395, "X", ""))</f>
        <v/>
      </c>
      <c r="T395" s="41" t="str">
        <f t="shared" ref="T395:T458" si="265">IF($K395="", "", IF($AG$5&gt;$K395, "X", ""))</f>
        <v/>
      </c>
      <c r="U395" s="41" t="str">
        <f t="shared" si="236"/>
        <v/>
      </c>
      <c r="W395" s="74" t="str">
        <f>IF('Job Database'!$X395="", "", 'Job Database'!$X395)</f>
        <v/>
      </c>
      <c r="Y395" s="41" t="str">
        <f>IF($W395="", "", IF(COUNTIF($I$11:$I$3035, $W395)&gt;0, "", MAX($Y$10:$Y394)+1))</f>
        <v/>
      </c>
      <c r="Z395" s="41">
        <v>385</v>
      </c>
      <c r="AA395" s="58" t="str">
        <f t="shared" si="237"/>
        <v/>
      </c>
      <c r="AC395" s="41" t="str">
        <f t="shared" ref="AC395:AC458" si="266">IF($I395="", "", IF(COUNTIF($W$11:$W$3035, $I395)=0, "X", ""))</f>
        <v/>
      </c>
      <c r="AE395" s="41" t="str">
        <f t="shared" si="238"/>
        <v/>
      </c>
      <c r="AJ395" s="154" t="str">
        <f t="shared" si="239"/>
        <v/>
      </c>
      <c r="AL395" s="120" t="str">
        <f t="shared" si="240"/>
        <v/>
      </c>
      <c r="AM395" s="104" t="str">
        <f t="shared" si="241"/>
        <v/>
      </c>
      <c r="AN395" s="104" t="str">
        <f t="shared" si="242"/>
        <v/>
      </c>
      <c r="AO395" s="104" t="str">
        <f t="shared" ref="AO395:AO458" si="267">IF(COUNTIF($AZ395:$BE395, $AZ$5)&gt;0, "X", "")</f>
        <v/>
      </c>
      <c r="AP395" s="104" t="str">
        <f t="shared" ref="AP395:AP458" si="268">IF(COUNTIF($AZ395:$BE395, $AZ$4)&gt;0, "X", "")</f>
        <v/>
      </c>
      <c r="AQ395" s="121" t="str">
        <f t="shared" si="243"/>
        <v/>
      </c>
      <c r="AS395" s="88" t="str">
        <f t="shared" ref="AS395:AS458" si="269">IF(OR(NOT(J395=""), E395="", NOT($O395=""), NOT($P395="")), "", NETWORKDAYS(E395, $AG$5, $BJ$34:$BJ$57))</f>
        <v/>
      </c>
      <c r="AT395" s="68" t="str">
        <f t="shared" si="244"/>
        <v/>
      </c>
      <c r="AU395" s="68" t="str">
        <f t="shared" si="245"/>
        <v/>
      </c>
      <c r="AV395" s="68" t="str">
        <f t="shared" si="246"/>
        <v/>
      </c>
      <c r="AW395" s="88" t="str">
        <f t="shared" ref="AW395:AW458" si="270">IF(OR(NOT(O395=""), N395="", NOT($O395=""), NOT($P395="")), "", NETWORKDAYS(N395, $AG$5, $BJ$34:$BJ$57))</f>
        <v/>
      </c>
      <c r="AZ395" s="88" t="str">
        <f t="shared" ref="AZ395:AZ458" si="271">IF(OR(AS395="", $U395="X"), "", IF(AS395&gt;=AS$7, $AZ$4, IF(AS395&gt;=AS$9, $AZ$5, "")))</f>
        <v/>
      </c>
      <c r="BA395" s="68" t="str">
        <f t="shared" ref="BA395:BA458" si="272">IF(OR(AT395="", $U395="X"), "", IF(AT395&gt;=AT$7, $AZ$4, IF(AT395&gt;=AT$9, $AZ$5, "")))</f>
        <v/>
      </c>
      <c r="BB395" s="68" t="str">
        <f t="shared" ref="BB395:BB458" si="273">IF(OR(AU395="", $U395="X"), "", IF(AU395&gt;=AU$7, $AZ$4, IF(AU395&gt;=AU$9, $AZ$5, "")))</f>
        <v/>
      </c>
      <c r="BC395" s="68" t="str">
        <f t="shared" ref="BC395:BC458" si="274">IF(OR(AV395="", $U395="X"), "", IF(AV395&gt;=AV$7, $AZ$4, IF(AV395&gt;=AV$9, $AZ$5, "")))</f>
        <v/>
      </c>
      <c r="BD395" s="69" t="str">
        <f t="shared" ref="BD395:BD458" si="275">IF(OR(AW395="", $U395="X"), "", IF(AW395&gt;=AW$7, $AZ$4, IF(AW395&gt;=AW$9, $AZ$5, "")))</f>
        <v/>
      </c>
      <c r="BE395" s="69" t="str">
        <f t="shared" si="247"/>
        <v/>
      </c>
      <c r="BT395" s="138" t="str">
        <f t="shared" ca="1" si="248"/>
        <v/>
      </c>
      <c r="BU395" s="139" t="str">
        <f t="shared" ca="1" si="249"/>
        <v/>
      </c>
      <c r="BW395" s="138" t="str">
        <f t="shared" si="250"/>
        <v/>
      </c>
      <c r="BX395" s="104" t="str">
        <f t="shared" si="251"/>
        <v/>
      </c>
      <c r="BY395" s="139" t="str">
        <f t="shared" si="252"/>
        <v/>
      </c>
      <c r="CA395" s="138" t="str">
        <f t="shared" si="253"/>
        <v/>
      </c>
      <c r="CB395" s="104" t="str">
        <f t="shared" si="254"/>
        <v/>
      </c>
      <c r="CC395" s="139" t="str">
        <f t="shared" si="255"/>
        <v/>
      </c>
      <c r="CE395" s="162" t="str">
        <f t="shared" si="256"/>
        <v/>
      </c>
      <c r="CF395" s="163" t="str">
        <f t="shared" si="257"/>
        <v/>
      </c>
      <c r="CG395" s="164" t="str">
        <f t="shared" si="258"/>
        <v/>
      </c>
      <c r="CI395" s="162" t="str">
        <f t="shared" si="259"/>
        <v/>
      </c>
      <c r="CJ395" s="163" t="str">
        <f t="shared" si="262"/>
        <v/>
      </c>
      <c r="CK395" s="164" t="str">
        <f t="shared" si="263"/>
        <v/>
      </c>
      <c r="CM395" s="169" t="str">
        <f t="shared" si="260"/>
        <v/>
      </c>
      <c r="CN395" s="139" t="str">
        <f t="shared" si="261"/>
        <v/>
      </c>
      <c r="CP395" s="41" t="str">
        <f>IF($CM395="", "", COUNTIF($CM$11:$CM$3035, "&lt;"&amp;$CM395)+1+COUNTIF($CM$11:$CM395, $CM395)-1)</f>
        <v/>
      </c>
    </row>
    <row r="396" spans="1:94" x14ac:dyDescent="0.25">
      <c r="A396" s="40"/>
      <c r="B396" s="82" t="str">
        <f>IF($I396="", "", IFERROR(INDEX('Job Database'!$AE$11:$AE$3035, MATCH($I396, 'Job Database'!$X$11:$X$3035, 0)), ""))</f>
        <v/>
      </c>
      <c r="C396" s="69" t="str">
        <f>IF($I396="", "", IF(COUNTIF('Job Database'!$X$11:$X$3035, $I396)=0, $AC$5, $AC$4))</f>
        <v/>
      </c>
      <c r="D396" s="40"/>
      <c r="E396" s="85" t="str">
        <f>IF($I396="", "", IF(IFERROR(INDEX('Job Database'!$M$11:$M$3035, MATCH($I396, 'Job Database'!$X$11:$X$3035, 0)), "")="", "", IFERROR(INDEX('Job Database'!$M$11:$M$3035, MATCH($I396, 'Job Database'!$X$11:$X$3035, 0)), "")))</f>
        <v/>
      </c>
      <c r="F396" s="40"/>
      <c r="G396" s="88" t="str">
        <f t="shared" ref="G396:G459" si="276">$AJ396</f>
        <v/>
      </c>
      <c r="H396" s="40"/>
      <c r="I396" s="24"/>
      <c r="J396" s="34"/>
      <c r="K396" s="106"/>
      <c r="L396" s="79"/>
      <c r="M396" s="34"/>
      <c r="N396" s="79"/>
      <c r="O396" s="31"/>
      <c r="P396" s="53"/>
      <c r="Q396" s="40"/>
      <c r="S396" s="41" t="str">
        <f t="shared" si="264"/>
        <v/>
      </c>
      <c r="T396" s="41" t="str">
        <f t="shared" si="265"/>
        <v/>
      </c>
      <c r="U396" s="41" t="str">
        <f t="shared" ref="U396:U459" si="277">IF(OR($S396="X", $T396="X"), "X", "")</f>
        <v/>
      </c>
      <c r="W396" s="74" t="str">
        <f>IF('Job Database'!$X396="", "", 'Job Database'!$X396)</f>
        <v/>
      </c>
      <c r="Y396" s="41" t="str">
        <f>IF($W396="", "", IF(COUNTIF($I$11:$I$3035, $W396)&gt;0, "", MAX($Y$10:$Y395)+1))</f>
        <v/>
      </c>
      <c r="Z396" s="41">
        <v>386</v>
      </c>
      <c r="AA396" s="58" t="str">
        <f t="shared" ref="AA396:AA459" si="278">IFERROR(INDEX($W$11:$W$3035, MATCH($Z396, $Y$11:$Y$3035, 0)), "")</f>
        <v/>
      </c>
      <c r="AC396" s="41" t="str">
        <f t="shared" si="266"/>
        <v/>
      </c>
      <c r="AE396" s="41" t="str">
        <f t="shared" ref="AE396:AE459" si="279">IF($I396="", "", IF(COUNTIF($I$11:$I$3035, $I396)&gt;1, "X", ""))</f>
        <v/>
      </c>
      <c r="AJ396" s="154" t="str">
        <f t="shared" ref="AJ396:AJ459" si="280">IFERROR(INDEX($AL$10:$AQ$10, $AK$10, MATCH("X", $AL396:$AQ396, 0)), "")</f>
        <v/>
      </c>
      <c r="AL396" s="120" t="str">
        <f t="shared" ref="AL396:AL459" si="281">IF(AND(OR($O396=$AG$15, $O396=$AG$16), $P396=$AH$11), "X", "")</f>
        <v/>
      </c>
      <c r="AM396" s="104" t="str">
        <f t="shared" ref="AM396:AM459" si="282">IF(AND(OR($O396=$AG$15, $O396=$AG$16), $P396=$AH$13), "X", "")</f>
        <v/>
      </c>
      <c r="AN396" s="104" t="str">
        <f t="shared" ref="AN396:AN459" si="283">IF(AND(AL396="", AM396="", AP396="", AQ396="", AO396="", NOT($I396="")), "X", "")</f>
        <v/>
      </c>
      <c r="AO396" s="104" t="str">
        <f t="shared" si="267"/>
        <v/>
      </c>
      <c r="AP396" s="104" t="str">
        <f t="shared" si="268"/>
        <v/>
      </c>
      <c r="AQ396" s="121" t="str">
        <f t="shared" ref="AQ396:AQ459" si="284">IF(COUNTIF($AG$11:$AG$14, $O396)&gt;0, "X", "")</f>
        <v/>
      </c>
      <c r="AS396" s="88" t="str">
        <f t="shared" si="269"/>
        <v/>
      </c>
      <c r="AT396" s="68" t="str">
        <f t="shared" ref="AT396:AT459" si="285">IF(OR($J396="", NOT(L396=""), NOT($O396=""), NOT($P396="")), "", NETWORKDAYS($J396, $AG$5, $BJ$34:$BJ$57))</f>
        <v/>
      </c>
      <c r="AU396" s="68" t="str">
        <f t="shared" ref="AU396:AU459" si="286">IF(OR($L396="", NOT(M396=""), NOT($O396=""), NOT($P396="")), "", NETWORKDAYS($L396, $AG$5, $BJ$34:$BJ$57))</f>
        <v/>
      </c>
      <c r="AV396" s="68" t="str">
        <f t="shared" ref="AV396:AV459" si="287">IF(OR($M396="", NOT(N396=""), NOT($O396=""), NOT($P396="")), "", NETWORKDAYS($M396, $AG$5, $BJ$34:$BJ$57))</f>
        <v/>
      </c>
      <c r="AW396" s="88" t="str">
        <f t="shared" si="270"/>
        <v/>
      </c>
      <c r="AZ396" s="88" t="str">
        <f t="shared" si="271"/>
        <v/>
      </c>
      <c r="BA396" s="68" t="str">
        <f t="shared" si="272"/>
        <v/>
      </c>
      <c r="BB396" s="68" t="str">
        <f t="shared" si="273"/>
        <v/>
      </c>
      <c r="BC396" s="68" t="str">
        <f t="shared" si="274"/>
        <v/>
      </c>
      <c r="BD396" s="69" t="str">
        <f t="shared" si="275"/>
        <v/>
      </c>
      <c r="BE396" s="69" t="str">
        <f t="shared" ref="BE396:BE459" si="288">BD396</f>
        <v/>
      </c>
      <c r="BT396" s="138" t="str">
        <f t="shared" ref="BT396:BT459" ca="1" si="289">IF($BU396="X", "", IF(COUNTIF($CA396:$CC396, "X")&gt;0, "X", ""))</f>
        <v/>
      </c>
      <c r="BU396" s="139" t="str">
        <f t="shared" ref="BU396:BU459" ca="1" si="290">IF(OR($L396=$AG$5, $M396=$AG$5, $N396=$AG$5), "X", "")</f>
        <v/>
      </c>
      <c r="BW396" s="138" t="str">
        <f t="shared" ref="BW396:BW459" si="291">IF(L396="", "", NETWORKDAYS($AG$5, L396, $BJ$34:$BJ$57))</f>
        <v/>
      </c>
      <c r="BX396" s="104" t="str">
        <f t="shared" ref="BX396:BX459" si="292">IF(M396="", "", NETWORKDAYS($AG$5, M396, $BJ$34:$BJ$57))</f>
        <v/>
      </c>
      <c r="BY396" s="139" t="str">
        <f t="shared" ref="BY396:BY459" si="293">IF(N396="", "", NETWORKDAYS($AG$5, N396, $BJ$34:$BJ$57))</f>
        <v/>
      </c>
      <c r="CA396" s="138" t="str">
        <f t="shared" ref="CA396:CA459" si="294">IF(BW396&lt;0, "", IF(BW396&lt;=$CA$9, "X", ""))</f>
        <v/>
      </c>
      <c r="CB396" s="104" t="str">
        <f t="shared" ref="CB396:CB459" si="295">IF(BX396&lt;0, "", IF(BX396&lt;=$CA$9, "X", ""))</f>
        <v/>
      </c>
      <c r="CC396" s="139" t="str">
        <f t="shared" ref="CC396:CC459" si="296">IF(BY396&lt;0, "", IF(BY396&lt;=$CA$9, "X", ""))</f>
        <v/>
      </c>
      <c r="CE396" s="162" t="str">
        <f t="shared" ref="CE396:CE459" si="297">IF(L396="", "", IF(L396=$AG$5, L396, ""))</f>
        <v/>
      </c>
      <c r="CF396" s="163" t="str">
        <f t="shared" ref="CF396:CF459" si="298">IF(M396="", "", IF(M396=$AG$5, M396, ""))</f>
        <v/>
      </c>
      <c r="CG396" s="164" t="str">
        <f t="shared" ref="CG396:CG459" si="299">IF(N396="", "", IF(N396=$AG$5, N396, ""))</f>
        <v/>
      </c>
      <c r="CI396" s="162" t="str">
        <f t="shared" ref="CI396:CI459" si="300">IF(CA396="", "", L396)</f>
        <v/>
      </c>
      <c r="CJ396" s="163" t="str">
        <f t="shared" si="262"/>
        <v/>
      </c>
      <c r="CK396" s="164" t="str">
        <f t="shared" si="263"/>
        <v/>
      </c>
      <c r="CM396" s="169" t="str">
        <f t="shared" ref="CM396:CM459" si="301">IF(NOT($CE396=""), $CE396, IF(NOT($CF396=""), $CF396, IF(NOT($CG396=""), $CG396, IF(NOT($CI396=""), $CI396, IF(NOT($CJ396=""), $CJ396, IF(NOT($CK396=""), $CK396, ""))))))</f>
        <v/>
      </c>
      <c r="CN396" s="139" t="str">
        <f t="shared" ref="CN396:CN459" si="302">IF(NOT($CE396=""), "TODAY - 1st Interview", IF(NOT($CF396=""), "TODAY - 2nd Interview", IF(NOT($CG396=""), "TODAY - 3rd Interview", IF(NOT($CI396=""), "Alert - 1st Interview", IF(NOT($CJ396=""), "Alert - 2nd Interview", IF(NOT($CK396=""), "Alert - 3rd Interview", ""))))))</f>
        <v/>
      </c>
      <c r="CP396" s="41" t="str">
        <f>IF($CM396="", "", COUNTIF($CM$11:$CM$3035, "&lt;"&amp;$CM396)+1+COUNTIF($CM$11:$CM396, $CM396)-1)</f>
        <v/>
      </c>
    </row>
    <row r="397" spans="1:94" x14ac:dyDescent="0.25">
      <c r="A397" s="40"/>
      <c r="B397" s="82" t="str">
        <f>IF($I397="", "", IFERROR(INDEX('Job Database'!$AE$11:$AE$3035, MATCH($I397, 'Job Database'!$X$11:$X$3035, 0)), ""))</f>
        <v/>
      </c>
      <c r="C397" s="69" t="str">
        <f>IF($I397="", "", IF(COUNTIF('Job Database'!$X$11:$X$3035, $I397)=0, $AC$5, $AC$4))</f>
        <v/>
      </c>
      <c r="D397" s="40"/>
      <c r="E397" s="85" t="str">
        <f>IF($I397="", "", IF(IFERROR(INDEX('Job Database'!$M$11:$M$3035, MATCH($I397, 'Job Database'!$X$11:$X$3035, 0)), "")="", "", IFERROR(INDEX('Job Database'!$M$11:$M$3035, MATCH($I397, 'Job Database'!$X$11:$X$3035, 0)), "")))</f>
        <v/>
      </c>
      <c r="F397" s="40"/>
      <c r="G397" s="88" t="str">
        <f t="shared" si="276"/>
        <v/>
      </c>
      <c r="H397" s="40"/>
      <c r="I397" s="24"/>
      <c r="J397" s="34"/>
      <c r="K397" s="106"/>
      <c r="L397" s="79"/>
      <c r="M397" s="34"/>
      <c r="N397" s="79"/>
      <c r="O397" s="31"/>
      <c r="P397" s="53"/>
      <c r="Q397" s="40"/>
      <c r="S397" s="41" t="str">
        <f t="shared" si="264"/>
        <v/>
      </c>
      <c r="T397" s="41" t="str">
        <f t="shared" si="265"/>
        <v/>
      </c>
      <c r="U397" s="41" t="str">
        <f t="shared" si="277"/>
        <v/>
      </c>
      <c r="W397" s="74" t="str">
        <f>IF('Job Database'!$X397="", "", 'Job Database'!$X397)</f>
        <v/>
      </c>
      <c r="Y397" s="41" t="str">
        <f>IF($W397="", "", IF(COUNTIF($I$11:$I$3035, $W397)&gt;0, "", MAX($Y$10:$Y396)+1))</f>
        <v/>
      </c>
      <c r="Z397" s="41">
        <v>387</v>
      </c>
      <c r="AA397" s="58" t="str">
        <f t="shared" si="278"/>
        <v/>
      </c>
      <c r="AC397" s="41" t="str">
        <f t="shared" si="266"/>
        <v/>
      </c>
      <c r="AE397" s="41" t="str">
        <f t="shared" si="279"/>
        <v/>
      </c>
      <c r="AJ397" s="154" t="str">
        <f t="shared" si="280"/>
        <v/>
      </c>
      <c r="AL397" s="120" t="str">
        <f t="shared" si="281"/>
        <v/>
      </c>
      <c r="AM397" s="104" t="str">
        <f t="shared" si="282"/>
        <v/>
      </c>
      <c r="AN397" s="104" t="str">
        <f t="shared" si="283"/>
        <v/>
      </c>
      <c r="AO397" s="104" t="str">
        <f t="shared" si="267"/>
        <v/>
      </c>
      <c r="AP397" s="104" t="str">
        <f t="shared" si="268"/>
        <v/>
      </c>
      <c r="AQ397" s="121" t="str">
        <f t="shared" si="284"/>
        <v/>
      </c>
      <c r="AS397" s="88" t="str">
        <f t="shared" si="269"/>
        <v/>
      </c>
      <c r="AT397" s="68" t="str">
        <f t="shared" si="285"/>
        <v/>
      </c>
      <c r="AU397" s="68" t="str">
        <f t="shared" si="286"/>
        <v/>
      </c>
      <c r="AV397" s="68" t="str">
        <f t="shared" si="287"/>
        <v/>
      </c>
      <c r="AW397" s="88" t="str">
        <f t="shared" si="270"/>
        <v/>
      </c>
      <c r="AZ397" s="88" t="str">
        <f t="shared" si="271"/>
        <v/>
      </c>
      <c r="BA397" s="68" t="str">
        <f t="shared" si="272"/>
        <v/>
      </c>
      <c r="BB397" s="68" t="str">
        <f t="shared" si="273"/>
        <v/>
      </c>
      <c r="BC397" s="68" t="str">
        <f t="shared" si="274"/>
        <v/>
      </c>
      <c r="BD397" s="69" t="str">
        <f t="shared" si="275"/>
        <v/>
      </c>
      <c r="BE397" s="69" t="str">
        <f t="shared" si="288"/>
        <v/>
      </c>
      <c r="BT397" s="138" t="str">
        <f t="shared" ca="1" si="289"/>
        <v/>
      </c>
      <c r="BU397" s="139" t="str">
        <f t="shared" ca="1" si="290"/>
        <v/>
      </c>
      <c r="BW397" s="138" t="str">
        <f t="shared" si="291"/>
        <v/>
      </c>
      <c r="BX397" s="104" t="str">
        <f t="shared" si="292"/>
        <v/>
      </c>
      <c r="BY397" s="139" t="str">
        <f t="shared" si="293"/>
        <v/>
      </c>
      <c r="CA397" s="138" t="str">
        <f t="shared" si="294"/>
        <v/>
      </c>
      <c r="CB397" s="104" t="str">
        <f t="shared" si="295"/>
        <v/>
      </c>
      <c r="CC397" s="139" t="str">
        <f t="shared" si="296"/>
        <v/>
      </c>
      <c r="CE397" s="162" t="str">
        <f t="shared" si="297"/>
        <v/>
      </c>
      <c r="CF397" s="163" t="str">
        <f t="shared" si="298"/>
        <v/>
      </c>
      <c r="CG397" s="164" t="str">
        <f t="shared" si="299"/>
        <v/>
      </c>
      <c r="CI397" s="162" t="str">
        <f t="shared" si="300"/>
        <v/>
      </c>
      <c r="CJ397" s="163" t="str">
        <f t="shared" si="262"/>
        <v/>
      </c>
      <c r="CK397" s="164" t="str">
        <f t="shared" si="263"/>
        <v/>
      </c>
      <c r="CM397" s="169" t="str">
        <f t="shared" si="301"/>
        <v/>
      </c>
      <c r="CN397" s="139" t="str">
        <f t="shared" si="302"/>
        <v/>
      </c>
      <c r="CP397" s="41" t="str">
        <f>IF($CM397="", "", COUNTIF($CM$11:$CM$3035, "&lt;"&amp;$CM397)+1+COUNTIF($CM$11:$CM397, $CM397)-1)</f>
        <v/>
      </c>
    </row>
    <row r="398" spans="1:94" x14ac:dyDescent="0.25">
      <c r="A398" s="40"/>
      <c r="B398" s="82" t="str">
        <f>IF($I398="", "", IFERROR(INDEX('Job Database'!$AE$11:$AE$3035, MATCH($I398, 'Job Database'!$X$11:$X$3035, 0)), ""))</f>
        <v/>
      </c>
      <c r="C398" s="69" t="str">
        <f>IF($I398="", "", IF(COUNTIF('Job Database'!$X$11:$X$3035, $I398)=0, $AC$5, $AC$4))</f>
        <v/>
      </c>
      <c r="D398" s="40"/>
      <c r="E398" s="85" t="str">
        <f>IF($I398="", "", IF(IFERROR(INDEX('Job Database'!$M$11:$M$3035, MATCH($I398, 'Job Database'!$X$11:$X$3035, 0)), "")="", "", IFERROR(INDEX('Job Database'!$M$11:$M$3035, MATCH($I398, 'Job Database'!$X$11:$X$3035, 0)), "")))</f>
        <v/>
      </c>
      <c r="F398" s="40"/>
      <c r="G398" s="88" t="str">
        <f t="shared" si="276"/>
        <v/>
      </c>
      <c r="H398" s="40"/>
      <c r="I398" s="24"/>
      <c r="J398" s="34"/>
      <c r="K398" s="106"/>
      <c r="L398" s="79"/>
      <c r="M398" s="34"/>
      <c r="N398" s="79"/>
      <c r="O398" s="31"/>
      <c r="P398" s="53"/>
      <c r="Q398" s="40"/>
      <c r="S398" s="41" t="str">
        <f t="shared" si="264"/>
        <v/>
      </c>
      <c r="T398" s="41" t="str">
        <f t="shared" si="265"/>
        <v/>
      </c>
      <c r="U398" s="41" t="str">
        <f t="shared" si="277"/>
        <v/>
      </c>
      <c r="W398" s="74" t="str">
        <f>IF('Job Database'!$X398="", "", 'Job Database'!$X398)</f>
        <v/>
      </c>
      <c r="Y398" s="41" t="str">
        <f>IF($W398="", "", IF(COUNTIF($I$11:$I$3035, $W398)&gt;0, "", MAX($Y$10:$Y397)+1))</f>
        <v/>
      </c>
      <c r="Z398" s="41">
        <v>388</v>
      </c>
      <c r="AA398" s="58" t="str">
        <f t="shared" si="278"/>
        <v/>
      </c>
      <c r="AC398" s="41" t="str">
        <f t="shared" si="266"/>
        <v/>
      </c>
      <c r="AE398" s="41" t="str">
        <f t="shared" si="279"/>
        <v/>
      </c>
      <c r="AJ398" s="154" t="str">
        <f t="shared" si="280"/>
        <v/>
      </c>
      <c r="AL398" s="120" t="str">
        <f t="shared" si="281"/>
        <v/>
      </c>
      <c r="AM398" s="104" t="str">
        <f t="shared" si="282"/>
        <v/>
      </c>
      <c r="AN398" s="104" t="str">
        <f t="shared" si="283"/>
        <v/>
      </c>
      <c r="AO398" s="104" t="str">
        <f t="shared" si="267"/>
        <v/>
      </c>
      <c r="AP398" s="104" t="str">
        <f t="shared" si="268"/>
        <v/>
      </c>
      <c r="AQ398" s="121" t="str">
        <f t="shared" si="284"/>
        <v/>
      </c>
      <c r="AS398" s="88" t="str">
        <f t="shared" si="269"/>
        <v/>
      </c>
      <c r="AT398" s="68" t="str">
        <f t="shared" si="285"/>
        <v/>
      </c>
      <c r="AU398" s="68" t="str">
        <f t="shared" si="286"/>
        <v/>
      </c>
      <c r="AV398" s="68" t="str">
        <f t="shared" si="287"/>
        <v/>
      </c>
      <c r="AW398" s="88" t="str">
        <f t="shared" si="270"/>
        <v/>
      </c>
      <c r="AZ398" s="88" t="str">
        <f t="shared" si="271"/>
        <v/>
      </c>
      <c r="BA398" s="68" t="str">
        <f t="shared" si="272"/>
        <v/>
      </c>
      <c r="BB398" s="68" t="str">
        <f t="shared" si="273"/>
        <v/>
      </c>
      <c r="BC398" s="68" t="str">
        <f t="shared" si="274"/>
        <v/>
      </c>
      <c r="BD398" s="69" t="str">
        <f t="shared" si="275"/>
        <v/>
      </c>
      <c r="BE398" s="69" t="str">
        <f t="shared" si="288"/>
        <v/>
      </c>
      <c r="BT398" s="138" t="str">
        <f t="shared" ca="1" si="289"/>
        <v/>
      </c>
      <c r="BU398" s="139" t="str">
        <f t="shared" ca="1" si="290"/>
        <v/>
      </c>
      <c r="BW398" s="138" t="str">
        <f t="shared" si="291"/>
        <v/>
      </c>
      <c r="BX398" s="104" t="str">
        <f t="shared" si="292"/>
        <v/>
      </c>
      <c r="BY398" s="139" t="str">
        <f t="shared" si="293"/>
        <v/>
      </c>
      <c r="CA398" s="138" t="str">
        <f t="shared" si="294"/>
        <v/>
      </c>
      <c r="CB398" s="104" t="str">
        <f t="shared" si="295"/>
        <v/>
      </c>
      <c r="CC398" s="139" t="str">
        <f t="shared" si="296"/>
        <v/>
      </c>
      <c r="CE398" s="162" t="str">
        <f t="shared" si="297"/>
        <v/>
      </c>
      <c r="CF398" s="163" t="str">
        <f t="shared" si="298"/>
        <v/>
      </c>
      <c r="CG398" s="164" t="str">
        <f t="shared" si="299"/>
        <v/>
      </c>
      <c r="CI398" s="162" t="str">
        <f t="shared" si="300"/>
        <v/>
      </c>
      <c r="CJ398" s="163" t="str">
        <f t="shared" si="262"/>
        <v/>
      </c>
      <c r="CK398" s="164" t="str">
        <f t="shared" si="263"/>
        <v/>
      </c>
      <c r="CM398" s="169" t="str">
        <f t="shared" si="301"/>
        <v/>
      </c>
      <c r="CN398" s="139" t="str">
        <f t="shared" si="302"/>
        <v/>
      </c>
      <c r="CP398" s="41" t="str">
        <f>IF($CM398="", "", COUNTIF($CM$11:$CM$3035, "&lt;"&amp;$CM398)+1+COUNTIF($CM$11:$CM398, $CM398)-1)</f>
        <v/>
      </c>
    </row>
    <row r="399" spans="1:94" x14ac:dyDescent="0.25">
      <c r="A399" s="40"/>
      <c r="B399" s="82" t="str">
        <f>IF($I399="", "", IFERROR(INDEX('Job Database'!$AE$11:$AE$3035, MATCH($I399, 'Job Database'!$X$11:$X$3035, 0)), ""))</f>
        <v/>
      </c>
      <c r="C399" s="69" t="str">
        <f>IF($I399="", "", IF(COUNTIF('Job Database'!$X$11:$X$3035, $I399)=0, $AC$5, $AC$4))</f>
        <v/>
      </c>
      <c r="D399" s="40"/>
      <c r="E399" s="85" t="str">
        <f>IF($I399="", "", IF(IFERROR(INDEX('Job Database'!$M$11:$M$3035, MATCH($I399, 'Job Database'!$X$11:$X$3035, 0)), "")="", "", IFERROR(INDEX('Job Database'!$M$11:$M$3035, MATCH($I399, 'Job Database'!$X$11:$X$3035, 0)), "")))</f>
        <v/>
      </c>
      <c r="F399" s="40"/>
      <c r="G399" s="88" t="str">
        <f t="shared" si="276"/>
        <v/>
      </c>
      <c r="H399" s="40"/>
      <c r="I399" s="24"/>
      <c r="J399" s="34"/>
      <c r="K399" s="106"/>
      <c r="L399" s="79"/>
      <c r="M399" s="34"/>
      <c r="N399" s="79"/>
      <c r="O399" s="31"/>
      <c r="P399" s="53"/>
      <c r="Q399" s="40"/>
      <c r="S399" s="41" t="str">
        <f t="shared" si="264"/>
        <v/>
      </c>
      <c r="T399" s="41" t="str">
        <f t="shared" si="265"/>
        <v/>
      </c>
      <c r="U399" s="41" t="str">
        <f t="shared" si="277"/>
        <v/>
      </c>
      <c r="W399" s="74" t="str">
        <f>IF('Job Database'!$X399="", "", 'Job Database'!$X399)</f>
        <v/>
      </c>
      <c r="Y399" s="41" t="str">
        <f>IF($W399="", "", IF(COUNTIF($I$11:$I$3035, $W399)&gt;0, "", MAX($Y$10:$Y398)+1))</f>
        <v/>
      </c>
      <c r="Z399" s="41">
        <v>389</v>
      </c>
      <c r="AA399" s="58" t="str">
        <f t="shared" si="278"/>
        <v/>
      </c>
      <c r="AC399" s="41" t="str">
        <f t="shared" si="266"/>
        <v/>
      </c>
      <c r="AE399" s="41" t="str">
        <f t="shared" si="279"/>
        <v/>
      </c>
      <c r="AJ399" s="154" t="str">
        <f t="shared" si="280"/>
        <v/>
      </c>
      <c r="AL399" s="120" t="str">
        <f t="shared" si="281"/>
        <v/>
      </c>
      <c r="AM399" s="104" t="str">
        <f t="shared" si="282"/>
        <v/>
      </c>
      <c r="AN399" s="104" t="str">
        <f t="shared" si="283"/>
        <v/>
      </c>
      <c r="AO399" s="104" t="str">
        <f t="shared" si="267"/>
        <v/>
      </c>
      <c r="AP399" s="104" t="str">
        <f t="shared" si="268"/>
        <v/>
      </c>
      <c r="AQ399" s="121" t="str">
        <f t="shared" si="284"/>
        <v/>
      </c>
      <c r="AS399" s="88" t="str">
        <f t="shared" si="269"/>
        <v/>
      </c>
      <c r="AT399" s="68" t="str">
        <f t="shared" si="285"/>
        <v/>
      </c>
      <c r="AU399" s="68" t="str">
        <f t="shared" si="286"/>
        <v/>
      </c>
      <c r="AV399" s="68" t="str">
        <f t="shared" si="287"/>
        <v/>
      </c>
      <c r="AW399" s="88" t="str">
        <f t="shared" si="270"/>
        <v/>
      </c>
      <c r="AZ399" s="88" t="str">
        <f t="shared" si="271"/>
        <v/>
      </c>
      <c r="BA399" s="68" t="str">
        <f t="shared" si="272"/>
        <v/>
      </c>
      <c r="BB399" s="68" t="str">
        <f t="shared" si="273"/>
        <v/>
      </c>
      <c r="BC399" s="68" t="str">
        <f t="shared" si="274"/>
        <v/>
      </c>
      <c r="BD399" s="69" t="str">
        <f t="shared" si="275"/>
        <v/>
      </c>
      <c r="BE399" s="69" t="str">
        <f t="shared" si="288"/>
        <v/>
      </c>
      <c r="BT399" s="138" t="str">
        <f t="shared" ca="1" si="289"/>
        <v/>
      </c>
      <c r="BU399" s="139" t="str">
        <f t="shared" ca="1" si="290"/>
        <v/>
      </c>
      <c r="BW399" s="138" t="str">
        <f t="shared" si="291"/>
        <v/>
      </c>
      <c r="BX399" s="104" t="str">
        <f t="shared" si="292"/>
        <v/>
      </c>
      <c r="BY399" s="139" t="str">
        <f t="shared" si="293"/>
        <v/>
      </c>
      <c r="CA399" s="138" t="str">
        <f t="shared" si="294"/>
        <v/>
      </c>
      <c r="CB399" s="104" t="str">
        <f t="shared" si="295"/>
        <v/>
      </c>
      <c r="CC399" s="139" t="str">
        <f t="shared" si="296"/>
        <v/>
      </c>
      <c r="CE399" s="162" t="str">
        <f t="shared" si="297"/>
        <v/>
      </c>
      <c r="CF399" s="163" t="str">
        <f t="shared" si="298"/>
        <v/>
      </c>
      <c r="CG399" s="164" t="str">
        <f t="shared" si="299"/>
        <v/>
      </c>
      <c r="CI399" s="162" t="str">
        <f t="shared" si="300"/>
        <v/>
      </c>
      <c r="CJ399" s="163" t="str">
        <f t="shared" si="262"/>
        <v/>
      </c>
      <c r="CK399" s="164" t="str">
        <f t="shared" si="263"/>
        <v/>
      </c>
      <c r="CM399" s="169" t="str">
        <f t="shared" si="301"/>
        <v/>
      </c>
      <c r="CN399" s="139" t="str">
        <f t="shared" si="302"/>
        <v/>
      </c>
      <c r="CP399" s="41" t="str">
        <f>IF($CM399="", "", COUNTIF($CM$11:$CM$3035, "&lt;"&amp;$CM399)+1+COUNTIF($CM$11:$CM399, $CM399)-1)</f>
        <v/>
      </c>
    </row>
    <row r="400" spans="1:94" x14ac:dyDescent="0.25">
      <c r="A400" s="40"/>
      <c r="B400" s="82" t="str">
        <f>IF($I400="", "", IFERROR(INDEX('Job Database'!$AE$11:$AE$3035, MATCH($I400, 'Job Database'!$X$11:$X$3035, 0)), ""))</f>
        <v/>
      </c>
      <c r="C400" s="69" t="str">
        <f>IF($I400="", "", IF(COUNTIF('Job Database'!$X$11:$X$3035, $I400)=0, $AC$5, $AC$4))</f>
        <v/>
      </c>
      <c r="D400" s="40"/>
      <c r="E400" s="85" t="str">
        <f>IF($I400="", "", IF(IFERROR(INDEX('Job Database'!$M$11:$M$3035, MATCH($I400, 'Job Database'!$X$11:$X$3035, 0)), "")="", "", IFERROR(INDEX('Job Database'!$M$11:$M$3035, MATCH($I400, 'Job Database'!$X$11:$X$3035, 0)), "")))</f>
        <v/>
      </c>
      <c r="F400" s="40"/>
      <c r="G400" s="88" t="str">
        <f t="shared" si="276"/>
        <v/>
      </c>
      <c r="H400" s="40"/>
      <c r="I400" s="24"/>
      <c r="J400" s="34"/>
      <c r="K400" s="106"/>
      <c r="L400" s="79"/>
      <c r="M400" s="34"/>
      <c r="N400" s="79"/>
      <c r="O400" s="31"/>
      <c r="P400" s="53"/>
      <c r="Q400" s="40"/>
      <c r="S400" s="41" t="str">
        <f t="shared" si="264"/>
        <v/>
      </c>
      <c r="T400" s="41" t="str">
        <f t="shared" si="265"/>
        <v/>
      </c>
      <c r="U400" s="41" t="str">
        <f t="shared" si="277"/>
        <v/>
      </c>
      <c r="W400" s="74" t="str">
        <f>IF('Job Database'!$X400="", "", 'Job Database'!$X400)</f>
        <v/>
      </c>
      <c r="Y400" s="41" t="str">
        <f>IF($W400="", "", IF(COUNTIF($I$11:$I$3035, $W400)&gt;0, "", MAX($Y$10:$Y399)+1))</f>
        <v/>
      </c>
      <c r="Z400" s="41">
        <v>390</v>
      </c>
      <c r="AA400" s="58" t="str">
        <f t="shared" si="278"/>
        <v/>
      </c>
      <c r="AC400" s="41" t="str">
        <f t="shared" si="266"/>
        <v/>
      </c>
      <c r="AE400" s="41" t="str">
        <f t="shared" si="279"/>
        <v/>
      </c>
      <c r="AJ400" s="154" t="str">
        <f t="shared" si="280"/>
        <v/>
      </c>
      <c r="AL400" s="120" t="str">
        <f t="shared" si="281"/>
        <v/>
      </c>
      <c r="AM400" s="104" t="str">
        <f t="shared" si="282"/>
        <v/>
      </c>
      <c r="AN400" s="104" t="str">
        <f t="shared" si="283"/>
        <v/>
      </c>
      <c r="AO400" s="104" t="str">
        <f t="shared" si="267"/>
        <v/>
      </c>
      <c r="AP400" s="104" t="str">
        <f t="shared" si="268"/>
        <v/>
      </c>
      <c r="AQ400" s="121" t="str">
        <f t="shared" si="284"/>
        <v/>
      </c>
      <c r="AS400" s="88" t="str">
        <f t="shared" si="269"/>
        <v/>
      </c>
      <c r="AT400" s="68" t="str">
        <f t="shared" si="285"/>
        <v/>
      </c>
      <c r="AU400" s="68" t="str">
        <f t="shared" si="286"/>
        <v/>
      </c>
      <c r="AV400" s="68" t="str">
        <f t="shared" si="287"/>
        <v/>
      </c>
      <c r="AW400" s="88" t="str">
        <f t="shared" si="270"/>
        <v/>
      </c>
      <c r="AZ400" s="88" t="str">
        <f t="shared" si="271"/>
        <v/>
      </c>
      <c r="BA400" s="68" t="str">
        <f t="shared" si="272"/>
        <v/>
      </c>
      <c r="BB400" s="68" t="str">
        <f t="shared" si="273"/>
        <v/>
      </c>
      <c r="BC400" s="68" t="str">
        <f t="shared" si="274"/>
        <v/>
      </c>
      <c r="BD400" s="69" t="str">
        <f t="shared" si="275"/>
        <v/>
      </c>
      <c r="BE400" s="69" t="str">
        <f t="shared" si="288"/>
        <v/>
      </c>
      <c r="BT400" s="138" t="str">
        <f t="shared" ca="1" si="289"/>
        <v/>
      </c>
      <c r="BU400" s="139" t="str">
        <f t="shared" ca="1" si="290"/>
        <v/>
      </c>
      <c r="BW400" s="138" t="str">
        <f t="shared" si="291"/>
        <v/>
      </c>
      <c r="BX400" s="104" t="str">
        <f t="shared" si="292"/>
        <v/>
      </c>
      <c r="BY400" s="139" t="str">
        <f t="shared" si="293"/>
        <v/>
      </c>
      <c r="CA400" s="138" t="str">
        <f t="shared" si="294"/>
        <v/>
      </c>
      <c r="CB400" s="104" t="str">
        <f t="shared" si="295"/>
        <v/>
      </c>
      <c r="CC400" s="139" t="str">
        <f t="shared" si="296"/>
        <v/>
      </c>
      <c r="CE400" s="162" t="str">
        <f t="shared" si="297"/>
        <v/>
      </c>
      <c r="CF400" s="163" t="str">
        <f t="shared" si="298"/>
        <v/>
      </c>
      <c r="CG400" s="164" t="str">
        <f t="shared" si="299"/>
        <v/>
      </c>
      <c r="CI400" s="162" t="str">
        <f t="shared" si="300"/>
        <v/>
      </c>
      <c r="CJ400" s="163" t="str">
        <f t="shared" si="262"/>
        <v/>
      </c>
      <c r="CK400" s="164" t="str">
        <f t="shared" si="263"/>
        <v/>
      </c>
      <c r="CM400" s="169" t="str">
        <f t="shared" si="301"/>
        <v/>
      </c>
      <c r="CN400" s="139" t="str">
        <f t="shared" si="302"/>
        <v/>
      </c>
      <c r="CP400" s="41" t="str">
        <f>IF($CM400="", "", COUNTIF($CM$11:$CM$3035, "&lt;"&amp;$CM400)+1+COUNTIF($CM$11:$CM400, $CM400)-1)</f>
        <v/>
      </c>
    </row>
    <row r="401" spans="1:94" x14ac:dyDescent="0.25">
      <c r="A401" s="40"/>
      <c r="B401" s="82" t="str">
        <f>IF($I401="", "", IFERROR(INDEX('Job Database'!$AE$11:$AE$3035, MATCH($I401, 'Job Database'!$X$11:$X$3035, 0)), ""))</f>
        <v/>
      </c>
      <c r="C401" s="69" t="str">
        <f>IF($I401="", "", IF(COUNTIF('Job Database'!$X$11:$X$3035, $I401)=0, $AC$5, $AC$4))</f>
        <v/>
      </c>
      <c r="D401" s="40"/>
      <c r="E401" s="85" t="str">
        <f>IF($I401="", "", IF(IFERROR(INDEX('Job Database'!$M$11:$M$3035, MATCH($I401, 'Job Database'!$X$11:$X$3035, 0)), "")="", "", IFERROR(INDEX('Job Database'!$M$11:$M$3035, MATCH($I401, 'Job Database'!$X$11:$X$3035, 0)), "")))</f>
        <v/>
      </c>
      <c r="F401" s="40"/>
      <c r="G401" s="88" t="str">
        <f t="shared" si="276"/>
        <v/>
      </c>
      <c r="H401" s="40"/>
      <c r="I401" s="24"/>
      <c r="J401" s="34"/>
      <c r="K401" s="106"/>
      <c r="L401" s="79"/>
      <c r="M401" s="34"/>
      <c r="N401" s="79"/>
      <c r="O401" s="31"/>
      <c r="P401" s="53"/>
      <c r="Q401" s="40"/>
      <c r="S401" s="41" t="str">
        <f t="shared" si="264"/>
        <v/>
      </c>
      <c r="T401" s="41" t="str">
        <f t="shared" si="265"/>
        <v/>
      </c>
      <c r="U401" s="41" t="str">
        <f t="shared" si="277"/>
        <v/>
      </c>
      <c r="W401" s="74" t="str">
        <f>IF('Job Database'!$X401="", "", 'Job Database'!$X401)</f>
        <v/>
      </c>
      <c r="Y401" s="41" t="str">
        <f>IF($W401="", "", IF(COUNTIF($I$11:$I$3035, $W401)&gt;0, "", MAX($Y$10:$Y400)+1))</f>
        <v/>
      </c>
      <c r="Z401" s="41">
        <v>391</v>
      </c>
      <c r="AA401" s="58" t="str">
        <f t="shared" si="278"/>
        <v/>
      </c>
      <c r="AC401" s="41" t="str">
        <f t="shared" si="266"/>
        <v/>
      </c>
      <c r="AE401" s="41" t="str">
        <f t="shared" si="279"/>
        <v/>
      </c>
      <c r="AJ401" s="154" t="str">
        <f t="shared" si="280"/>
        <v/>
      </c>
      <c r="AL401" s="120" t="str">
        <f t="shared" si="281"/>
        <v/>
      </c>
      <c r="AM401" s="104" t="str">
        <f t="shared" si="282"/>
        <v/>
      </c>
      <c r="AN401" s="104" t="str">
        <f t="shared" si="283"/>
        <v/>
      </c>
      <c r="AO401" s="104" t="str">
        <f t="shared" si="267"/>
        <v/>
      </c>
      <c r="AP401" s="104" t="str">
        <f t="shared" si="268"/>
        <v/>
      </c>
      <c r="AQ401" s="121" t="str">
        <f t="shared" si="284"/>
        <v/>
      </c>
      <c r="AS401" s="88" t="str">
        <f t="shared" si="269"/>
        <v/>
      </c>
      <c r="AT401" s="68" t="str">
        <f t="shared" si="285"/>
        <v/>
      </c>
      <c r="AU401" s="68" t="str">
        <f t="shared" si="286"/>
        <v/>
      </c>
      <c r="AV401" s="68" t="str">
        <f t="shared" si="287"/>
        <v/>
      </c>
      <c r="AW401" s="88" t="str">
        <f t="shared" si="270"/>
        <v/>
      </c>
      <c r="AZ401" s="88" t="str">
        <f t="shared" si="271"/>
        <v/>
      </c>
      <c r="BA401" s="68" t="str">
        <f t="shared" si="272"/>
        <v/>
      </c>
      <c r="BB401" s="68" t="str">
        <f t="shared" si="273"/>
        <v/>
      </c>
      <c r="BC401" s="68" t="str">
        <f t="shared" si="274"/>
        <v/>
      </c>
      <c r="BD401" s="69" t="str">
        <f t="shared" si="275"/>
        <v/>
      </c>
      <c r="BE401" s="69" t="str">
        <f t="shared" si="288"/>
        <v/>
      </c>
      <c r="BT401" s="138" t="str">
        <f t="shared" ca="1" si="289"/>
        <v/>
      </c>
      <c r="BU401" s="139" t="str">
        <f t="shared" ca="1" si="290"/>
        <v/>
      </c>
      <c r="BW401" s="138" t="str">
        <f t="shared" si="291"/>
        <v/>
      </c>
      <c r="BX401" s="104" t="str">
        <f t="shared" si="292"/>
        <v/>
      </c>
      <c r="BY401" s="139" t="str">
        <f t="shared" si="293"/>
        <v/>
      </c>
      <c r="CA401" s="138" t="str">
        <f t="shared" si="294"/>
        <v/>
      </c>
      <c r="CB401" s="104" t="str">
        <f t="shared" si="295"/>
        <v/>
      </c>
      <c r="CC401" s="139" t="str">
        <f t="shared" si="296"/>
        <v/>
      </c>
      <c r="CE401" s="162" t="str">
        <f t="shared" si="297"/>
        <v/>
      </c>
      <c r="CF401" s="163" t="str">
        <f t="shared" si="298"/>
        <v/>
      </c>
      <c r="CG401" s="164" t="str">
        <f t="shared" si="299"/>
        <v/>
      </c>
      <c r="CI401" s="162" t="str">
        <f t="shared" si="300"/>
        <v/>
      </c>
      <c r="CJ401" s="163" t="str">
        <f t="shared" si="262"/>
        <v/>
      </c>
      <c r="CK401" s="164" t="str">
        <f t="shared" si="263"/>
        <v/>
      </c>
      <c r="CM401" s="169" t="str">
        <f t="shared" si="301"/>
        <v/>
      </c>
      <c r="CN401" s="139" t="str">
        <f t="shared" si="302"/>
        <v/>
      </c>
      <c r="CP401" s="41" t="str">
        <f>IF($CM401="", "", COUNTIF($CM$11:$CM$3035, "&lt;"&amp;$CM401)+1+COUNTIF($CM$11:$CM401, $CM401)-1)</f>
        <v/>
      </c>
    </row>
    <row r="402" spans="1:94" x14ac:dyDescent="0.25">
      <c r="A402" s="40"/>
      <c r="B402" s="82" t="str">
        <f>IF($I402="", "", IFERROR(INDEX('Job Database'!$AE$11:$AE$3035, MATCH($I402, 'Job Database'!$X$11:$X$3035, 0)), ""))</f>
        <v/>
      </c>
      <c r="C402" s="69" t="str">
        <f>IF($I402="", "", IF(COUNTIF('Job Database'!$X$11:$X$3035, $I402)=0, $AC$5, $AC$4))</f>
        <v/>
      </c>
      <c r="D402" s="40"/>
      <c r="E402" s="85" t="str">
        <f>IF($I402="", "", IF(IFERROR(INDEX('Job Database'!$M$11:$M$3035, MATCH($I402, 'Job Database'!$X$11:$X$3035, 0)), "")="", "", IFERROR(INDEX('Job Database'!$M$11:$M$3035, MATCH($I402, 'Job Database'!$X$11:$X$3035, 0)), "")))</f>
        <v/>
      </c>
      <c r="F402" s="40"/>
      <c r="G402" s="88" t="str">
        <f t="shared" si="276"/>
        <v/>
      </c>
      <c r="H402" s="40"/>
      <c r="I402" s="24"/>
      <c r="J402" s="34"/>
      <c r="K402" s="106"/>
      <c r="L402" s="79"/>
      <c r="M402" s="34"/>
      <c r="N402" s="79"/>
      <c r="O402" s="31"/>
      <c r="P402" s="53"/>
      <c r="Q402" s="40"/>
      <c r="S402" s="41" t="str">
        <f t="shared" si="264"/>
        <v/>
      </c>
      <c r="T402" s="41" t="str">
        <f t="shared" si="265"/>
        <v/>
      </c>
      <c r="U402" s="41" t="str">
        <f t="shared" si="277"/>
        <v/>
      </c>
      <c r="W402" s="74" t="str">
        <f>IF('Job Database'!$X402="", "", 'Job Database'!$X402)</f>
        <v/>
      </c>
      <c r="Y402" s="41" t="str">
        <f>IF($W402="", "", IF(COUNTIF($I$11:$I$3035, $W402)&gt;0, "", MAX($Y$10:$Y401)+1))</f>
        <v/>
      </c>
      <c r="Z402" s="41">
        <v>392</v>
      </c>
      <c r="AA402" s="58" t="str">
        <f t="shared" si="278"/>
        <v/>
      </c>
      <c r="AC402" s="41" t="str">
        <f t="shared" si="266"/>
        <v/>
      </c>
      <c r="AE402" s="41" t="str">
        <f t="shared" si="279"/>
        <v/>
      </c>
      <c r="AJ402" s="154" t="str">
        <f t="shared" si="280"/>
        <v/>
      </c>
      <c r="AL402" s="120" t="str">
        <f t="shared" si="281"/>
        <v/>
      </c>
      <c r="AM402" s="104" t="str">
        <f t="shared" si="282"/>
        <v/>
      </c>
      <c r="AN402" s="104" t="str">
        <f t="shared" si="283"/>
        <v/>
      </c>
      <c r="AO402" s="104" t="str">
        <f t="shared" si="267"/>
        <v/>
      </c>
      <c r="AP402" s="104" t="str">
        <f t="shared" si="268"/>
        <v/>
      </c>
      <c r="AQ402" s="121" t="str">
        <f t="shared" si="284"/>
        <v/>
      </c>
      <c r="AS402" s="88" t="str">
        <f t="shared" si="269"/>
        <v/>
      </c>
      <c r="AT402" s="68" t="str">
        <f t="shared" si="285"/>
        <v/>
      </c>
      <c r="AU402" s="68" t="str">
        <f t="shared" si="286"/>
        <v/>
      </c>
      <c r="AV402" s="68" t="str">
        <f t="shared" si="287"/>
        <v/>
      </c>
      <c r="AW402" s="88" t="str">
        <f t="shared" si="270"/>
        <v/>
      </c>
      <c r="AZ402" s="88" t="str">
        <f t="shared" si="271"/>
        <v/>
      </c>
      <c r="BA402" s="68" t="str">
        <f t="shared" si="272"/>
        <v/>
      </c>
      <c r="BB402" s="68" t="str">
        <f t="shared" si="273"/>
        <v/>
      </c>
      <c r="BC402" s="68" t="str">
        <f t="shared" si="274"/>
        <v/>
      </c>
      <c r="BD402" s="69" t="str">
        <f t="shared" si="275"/>
        <v/>
      </c>
      <c r="BE402" s="69" t="str">
        <f t="shared" si="288"/>
        <v/>
      </c>
      <c r="BT402" s="138" t="str">
        <f t="shared" ca="1" si="289"/>
        <v/>
      </c>
      <c r="BU402" s="139" t="str">
        <f t="shared" ca="1" si="290"/>
        <v/>
      </c>
      <c r="BW402" s="138" t="str">
        <f t="shared" si="291"/>
        <v/>
      </c>
      <c r="BX402" s="104" t="str">
        <f t="shared" si="292"/>
        <v/>
      </c>
      <c r="BY402" s="139" t="str">
        <f t="shared" si="293"/>
        <v/>
      </c>
      <c r="CA402" s="138" t="str">
        <f t="shared" si="294"/>
        <v/>
      </c>
      <c r="CB402" s="104" t="str">
        <f t="shared" si="295"/>
        <v/>
      </c>
      <c r="CC402" s="139" t="str">
        <f t="shared" si="296"/>
        <v/>
      </c>
      <c r="CE402" s="162" t="str">
        <f t="shared" si="297"/>
        <v/>
      </c>
      <c r="CF402" s="163" t="str">
        <f t="shared" si="298"/>
        <v/>
      </c>
      <c r="CG402" s="164" t="str">
        <f t="shared" si="299"/>
        <v/>
      </c>
      <c r="CI402" s="162" t="str">
        <f t="shared" si="300"/>
        <v/>
      </c>
      <c r="CJ402" s="163" t="str">
        <f t="shared" si="262"/>
        <v/>
      </c>
      <c r="CK402" s="164" t="str">
        <f t="shared" si="263"/>
        <v/>
      </c>
      <c r="CM402" s="169" t="str">
        <f t="shared" si="301"/>
        <v/>
      </c>
      <c r="CN402" s="139" t="str">
        <f t="shared" si="302"/>
        <v/>
      </c>
      <c r="CP402" s="41" t="str">
        <f>IF($CM402="", "", COUNTIF($CM$11:$CM$3035, "&lt;"&amp;$CM402)+1+COUNTIF($CM$11:$CM402, $CM402)-1)</f>
        <v/>
      </c>
    </row>
    <row r="403" spans="1:94" x14ac:dyDescent="0.25">
      <c r="A403" s="40"/>
      <c r="B403" s="82" t="str">
        <f>IF($I403="", "", IFERROR(INDEX('Job Database'!$AE$11:$AE$3035, MATCH($I403, 'Job Database'!$X$11:$X$3035, 0)), ""))</f>
        <v/>
      </c>
      <c r="C403" s="69" t="str">
        <f>IF($I403="", "", IF(COUNTIF('Job Database'!$X$11:$X$3035, $I403)=0, $AC$5, $AC$4))</f>
        <v/>
      </c>
      <c r="D403" s="40"/>
      <c r="E403" s="85" t="str">
        <f>IF($I403="", "", IF(IFERROR(INDEX('Job Database'!$M$11:$M$3035, MATCH($I403, 'Job Database'!$X$11:$X$3035, 0)), "")="", "", IFERROR(INDEX('Job Database'!$M$11:$M$3035, MATCH($I403, 'Job Database'!$X$11:$X$3035, 0)), "")))</f>
        <v/>
      </c>
      <c r="F403" s="40"/>
      <c r="G403" s="88" t="str">
        <f t="shared" si="276"/>
        <v/>
      </c>
      <c r="H403" s="40"/>
      <c r="I403" s="24"/>
      <c r="J403" s="34"/>
      <c r="K403" s="106"/>
      <c r="L403" s="79"/>
      <c r="M403" s="34"/>
      <c r="N403" s="79"/>
      <c r="O403" s="31"/>
      <c r="P403" s="53"/>
      <c r="Q403" s="40"/>
      <c r="S403" s="41" t="str">
        <f t="shared" si="264"/>
        <v/>
      </c>
      <c r="T403" s="41" t="str">
        <f t="shared" si="265"/>
        <v/>
      </c>
      <c r="U403" s="41" t="str">
        <f t="shared" si="277"/>
        <v/>
      </c>
      <c r="W403" s="74" t="str">
        <f>IF('Job Database'!$X403="", "", 'Job Database'!$X403)</f>
        <v/>
      </c>
      <c r="Y403" s="41" t="str">
        <f>IF($W403="", "", IF(COUNTIF($I$11:$I$3035, $W403)&gt;0, "", MAX($Y$10:$Y402)+1))</f>
        <v/>
      </c>
      <c r="Z403" s="41">
        <v>393</v>
      </c>
      <c r="AA403" s="58" t="str">
        <f t="shared" si="278"/>
        <v/>
      </c>
      <c r="AC403" s="41" t="str">
        <f t="shared" si="266"/>
        <v/>
      </c>
      <c r="AE403" s="41" t="str">
        <f t="shared" si="279"/>
        <v/>
      </c>
      <c r="AJ403" s="154" t="str">
        <f t="shared" si="280"/>
        <v/>
      </c>
      <c r="AL403" s="120" t="str">
        <f t="shared" si="281"/>
        <v/>
      </c>
      <c r="AM403" s="104" t="str">
        <f t="shared" si="282"/>
        <v/>
      </c>
      <c r="AN403" s="104" t="str">
        <f t="shared" si="283"/>
        <v/>
      </c>
      <c r="AO403" s="104" t="str">
        <f t="shared" si="267"/>
        <v/>
      </c>
      <c r="AP403" s="104" t="str">
        <f t="shared" si="268"/>
        <v/>
      </c>
      <c r="AQ403" s="121" t="str">
        <f t="shared" si="284"/>
        <v/>
      </c>
      <c r="AS403" s="88" t="str">
        <f t="shared" si="269"/>
        <v/>
      </c>
      <c r="AT403" s="68" t="str">
        <f t="shared" si="285"/>
        <v/>
      </c>
      <c r="AU403" s="68" t="str">
        <f t="shared" si="286"/>
        <v/>
      </c>
      <c r="AV403" s="68" t="str">
        <f t="shared" si="287"/>
        <v/>
      </c>
      <c r="AW403" s="88" t="str">
        <f t="shared" si="270"/>
        <v/>
      </c>
      <c r="AZ403" s="88" t="str">
        <f t="shared" si="271"/>
        <v/>
      </c>
      <c r="BA403" s="68" t="str">
        <f t="shared" si="272"/>
        <v/>
      </c>
      <c r="BB403" s="68" t="str">
        <f t="shared" si="273"/>
        <v/>
      </c>
      <c r="BC403" s="68" t="str">
        <f t="shared" si="274"/>
        <v/>
      </c>
      <c r="BD403" s="69" t="str">
        <f t="shared" si="275"/>
        <v/>
      </c>
      <c r="BE403" s="69" t="str">
        <f t="shared" si="288"/>
        <v/>
      </c>
      <c r="BT403" s="138" t="str">
        <f t="shared" ca="1" si="289"/>
        <v/>
      </c>
      <c r="BU403" s="139" t="str">
        <f t="shared" ca="1" si="290"/>
        <v/>
      </c>
      <c r="BW403" s="138" t="str">
        <f t="shared" si="291"/>
        <v/>
      </c>
      <c r="BX403" s="104" t="str">
        <f t="shared" si="292"/>
        <v/>
      </c>
      <c r="BY403" s="139" t="str">
        <f t="shared" si="293"/>
        <v/>
      </c>
      <c r="CA403" s="138" t="str">
        <f t="shared" si="294"/>
        <v/>
      </c>
      <c r="CB403" s="104" t="str">
        <f t="shared" si="295"/>
        <v/>
      </c>
      <c r="CC403" s="139" t="str">
        <f t="shared" si="296"/>
        <v/>
      </c>
      <c r="CE403" s="162" t="str">
        <f t="shared" si="297"/>
        <v/>
      </c>
      <c r="CF403" s="163" t="str">
        <f t="shared" si="298"/>
        <v/>
      </c>
      <c r="CG403" s="164" t="str">
        <f t="shared" si="299"/>
        <v/>
      </c>
      <c r="CI403" s="162" t="str">
        <f t="shared" si="300"/>
        <v/>
      </c>
      <c r="CJ403" s="163" t="str">
        <f t="shared" si="262"/>
        <v/>
      </c>
      <c r="CK403" s="164" t="str">
        <f t="shared" si="263"/>
        <v/>
      </c>
      <c r="CM403" s="169" t="str">
        <f t="shared" si="301"/>
        <v/>
      </c>
      <c r="CN403" s="139" t="str">
        <f t="shared" si="302"/>
        <v/>
      </c>
      <c r="CP403" s="41" t="str">
        <f>IF($CM403="", "", COUNTIF($CM$11:$CM$3035, "&lt;"&amp;$CM403)+1+COUNTIF($CM$11:$CM403, $CM403)-1)</f>
        <v/>
      </c>
    </row>
    <row r="404" spans="1:94" x14ac:dyDescent="0.25">
      <c r="A404" s="40"/>
      <c r="B404" s="82" t="str">
        <f>IF($I404="", "", IFERROR(INDEX('Job Database'!$AE$11:$AE$3035, MATCH($I404, 'Job Database'!$X$11:$X$3035, 0)), ""))</f>
        <v/>
      </c>
      <c r="C404" s="69" t="str">
        <f>IF($I404="", "", IF(COUNTIF('Job Database'!$X$11:$X$3035, $I404)=0, $AC$5, $AC$4))</f>
        <v/>
      </c>
      <c r="D404" s="40"/>
      <c r="E404" s="85" t="str">
        <f>IF($I404="", "", IF(IFERROR(INDEX('Job Database'!$M$11:$M$3035, MATCH($I404, 'Job Database'!$X$11:$X$3035, 0)), "")="", "", IFERROR(INDEX('Job Database'!$M$11:$M$3035, MATCH($I404, 'Job Database'!$X$11:$X$3035, 0)), "")))</f>
        <v/>
      </c>
      <c r="F404" s="40"/>
      <c r="G404" s="88" t="str">
        <f t="shared" si="276"/>
        <v/>
      </c>
      <c r="H404" s="40"/>
      <c r="I404" s="24"/>
      <c r="J404" s="34"/>
      <c r="K404" s="106"/>
      <c r="L404" s="79"/>
      <c r="M404" s="34"/>
      <c r="N404" s="79"/>
      <c r="O404" s="31"/>
      <c r="P404" s="53"/>
      <c r="Q404" s="40"/>
      <c r="S404" s="41" t="str">
        <f t="shared" si="264"/>
        <v/>
      </c>
      <c r="T404" s="41" t="str">
        <f t="shared" si="265"/>
        <v/>
      </c>
      <c r="U404" s="41" t="str">
        <f t="shared" si="277"/>
        <v/>
      </c>
      <c r="W404" s="74" t="str">
        <f>IF('Job Database'!$X404="", "", 'Job Database'!$X404)</f>
        <v/>
      </c>
      <c r="Y404" s="41" t="str">
        <f>IF($W404="", "", IF(COUNTIF($I$11:$I$3035, $W404)&gt;0, "", MAX($Y$10:$Y403)+1))</f>
        <v/>
      </c>
      <c r="Z404" s="41">
        <v>394</v>
      </c>
      <c r="AA404" s="58" t="str">
        <f t="shared" si="278"/>
        <v/>
      </c>
      <c r="AC404" s="41" t="str">
        <f t="shared" si="266"/>
        <v/>
      </c>
      <c r="AE404" s="41" t="str">
        <f t="shared" si="279"/>
        <v/>
      </c>
      <c r="AJ404" s="154" t="str">
        <f t="shared" si="280"/>
        <v/>
      </c>
      <c r="AL404" s="120" t="str">
        <f t="shared" si="281"/>
        <v/>
      </c>
      <c r="AM404" s="104" t="str">
        <f t="shared" si="282"/>
        <v/>
      </c>
      <c r="AN404" s="104" t="str">
        <f t="shared" si="283"/>
        <v/>
      </c>
      <c r="AO404" s="104" t="str">
        <f t="shared" si="267"/>
        <v/>
      </c>
      <c r="AP404" s="104" t="str">
        <f t="shared" si="268"/>
        <v/>
      </c>
      <c r="AQ404" s="121" t="str">
        <f t="shared" si="284"/>
        <v/>
      </c>
      <c r="AS404" s="88" t="str">
        <f t="shared" si="269"/>
        <v/>
      </c>
      <c r="AT404" s="68" t="str">
        <f t="shared" si="285"/>
        <v/>
      </c>
      <c r="AU404" s="68" t="str">
        <f t="shared" si="286"/>
        <v/>
      </c>
      <c r="AV404" s="68" t="str">
        <f t="shared" si="287"/>
        <v/>
      </c>
      <c r="AW404" s="88" t="str">
        <f t="shared" si="270"/>
        <v/>
      </c>
      <c r="AZ404" s="88" t="str">
        <f t="shared" si="271"/>
        <v/>
      </c>
      <c r="BA404" s="68" t="str">
        <f t="shared" si="272"/>
        <v/>
      </c>
      <c r="BB404" s="68" t="str">
        <f t="shared" si="273"/>
        <v/>
      </c>
      <c r="BC404" s="68" t="str">
        <f t="shared" si="274"/>
        <v/>
      </c>
      <c r="BD404" s="69" t="str">
        <f t="shared" si="275"/>
        <v/>
      </c>
      <c r="BE404" s="69" t="str">
        <f t="shared" si="288"/>
        <v/>
      </c>
      <c r="BT404" s="138" t="str">
        <f t="shared" ca="1" si="289"/>
        <v/>
      </c>
      <c r="BU404" s="139" t="str">
        <f t="shared" ca="1" si="290"/>
        <v/>
      </c>
      <c r="BW404" s="138" t="str">
        <f t="shared" si="291"/>
        <v/>
      </c>
      <c r="BX404" s="104" t="str">
        <f t="shared" si="292"/>
        <v/>
      </c>
      <c r="BY404" s="139" t="str">
        <f t="shared" si="293"/>
        <v/>
      </c>
      <c r="CA404" s="138" t="str">
        <f t="shared" si="294"/>
        <v/>
      </c>
      <c r="CB404" s="104" t="str">
        <f t="shared" si="295"/>
        <v/>
      </c>
      <c r="CC404" s="139" t="str">
        <f t="shared" si="296"/>
        <v/>
      </c>
      <c r="CE404" s="162" t="str">
        <f t="shared" si="297"/>
        <v/>
      </c>
      <c r="CF404" s="163" t="str">
        <f t="shared" si="298"/>
        <v/>
      </c>
      <c r="CG404" s="164" t="str">
        <f t="shared" si="299"/>
        <v/>
      </c>
      <c r="CI404" s="162" t="str">
        <f t="shared" si="300"/>
        <v/>
      </c>
      <c r="CJ404" s="163" t="str">
        <f t="shared" si="262"/>
        <v/>
      </c>
      <c r="CK404" s="164" t="str">
        <f t="shared" si="263"/>
        <v/>
      </c>
      <c r="CM404" s="169" t="str">
        <f t="shared" si="301"/>
        <v/>
      </c>
      <c r="CN404" s="139" t="str">
        <f t="shared" si="302"/>
        <v/>
      </c>
      <c r="CP404" s="41" t="str">
        <f>IF($CM404="", "", COUNTIF($CM$11:$CM$3035, "&lt;"&amp;$CM404)+1+COUNTIF($CM$11:$CM404, $CM404)-1)</f>
        <v/>
      </c>
    </row>
    <row r="405" spans="1:94" x14ac:dyDescent="0.25">
      <c r="A405" s="40"/>
      <c r="B405" s="82" t="str">
        <f>IF($I405="", "", IFERROR(INDEX('Job Database'!$AE$11:$AE$3035, MATCH($I405, 'Job Database'!$X$11:$X$3035, 0)), ""))</f>
        <v/>
      </c>
      <c r="C405" s="69" t="str">
        <f>IF($I405="", "", IF(COUNTIF('Job Database'!$X$11:$X$3035, $I405)=0, $AC$5, $AC$4))</f>
        <v/>
      </c>
      <c r="D405" s="40"/>
      <c r="E405" s="85" t="str">
        <f>IF($I405="", "", IF(IFERROR(INDEX('Job Database'!$M$11:$M$3035, MATCH($I405, 'Job Database'!$X$11:$X$3035, 0)), "")="", "", IFERROR(INDEX('Job Database'!$M$11:$M$3035, MATCH($I405, 'Job Database'!$X$11:$X$3035, 0)), "")))</f>
        <v/>
      </c>
      <c r="F405" s="40"/>
      <c r="G405" s="88" t="str">
        <f t="shared" si="276"/>
        <v/>
      </c>
      <c r="H405" s="40"/>
      <c r="I405" s="24"/>
      <c r="J405" s="34"/>
      <c r="K405" s="106"/>
      <c r="L405" s="79"/>
      <c r="M405" s="34"/>
      <c r="N405" s="79"/>
      <c r="O405" s="31"/>
      <c r="P405" s="53"/>
      <c r="Q405" s="40"/>
      <c r="S405" s="41" t="str">
        <f t="shared" si="264"/>
        <v/>
      </c>
      <c r="T405" s="41" t="str">
        <f t="shared" si="265"/>
        <v/>
      </c>
      <c r="U405" s="41" t="str">
        <f t="shared" si="277"/>
        <v/>
      </c>
      <c r="W405" s="74" t="str">
        <f>IF('Job Database'!$X405="", "", 'Job Database'!$X405)</f>
        <v/>
      </c>
      <c r="Y405" s="41" t="str">
        <f>IF($W405="", "", IF(COUNTIF($I$11:$I$3035, $W405)&gt;0, "", MAX($Y$10:$Y404)+1))</f>
        <v/>
      </c>
      <c r="Z405" s="41">
        <v>395</v>
      </c>
      <c r="AA405" s="58" t="str">
        <f t="shared" si="278"/>
        <v/>
      </c>
      <c r="AC405" s="41" t="str">
        <f t="shared" si="266"/>
        <v/>
      </c>
      <c r="AE405" s="41" t="str">
        <f t="shared" si="279"/>
        <v/>
      </c>
      <c r="AJ405" s="154" t="str">
        <f t="shared" si="280"/>
        <v/>
      </c>
      <c r="AL405" s="120" t="str">
        <f t="shared" si="281"/>
        <v/>
      </c>
      <c r="AM405" s="104" t="str">
        <f t="shared" si="282"/>
        <v/>
      </c>
      <c r="AN405" s="104" t="str">
        <f t="shared" si="283"/>
        <v/>
      </c>
      <c r="AO405" s="104" t="str">
        <f t="shared" si="267"/>
        <v/>
      </c>
      <c r="AP405" s="104" t="str">
        <f t="shared" si="268"/>
        <v/>
      </c>
      <c r="AQ405" s="121" t="str">
        <f t="shared" si="284"/>
        <v/>
      </c>
      <c r="AS405" s="88" t="str">
        <f t="shared" si="269"/>
        <v/>
      </c>
      <c r="AT405" s="68" t="str">
        <f t="shared" si="285"/>
        <v/>
      </c>
      <c r="AU405" s="68" t="str">
        <f t="shared" si="286"/>
        <v/>
      </c>
      <c r="AV405" s="68" t="str">
        <f t="shared" si="287"/>
        <v/>
      </c>
      <c r="AW405" s="88" t="str">
        <f t="shared" si="270"/>
        <v/>
      </c>
      <c r="AZ405" s="88" t="str">
        <f t="shared" si="271"/>
        <v/>
      </c>
      <c r="BA405" s="68" t="str">
        <f t="shared" si="272"/>
        <v/>
      </c>
      <c r="BB405" s="68" t="str">
        <f t="shared" si="273"/>
        <v/>
      </c>
      <c r="BC405" s="68" t="str">
        <f t="shared" si="274"/>
        <v/>
      </c>
      <c r="BD405" s="69" t="str">
        <f t="shared" si="275"/>
        <v/>
      </c>
      <c r="BE405" s="69" t="str">
        <f t="shared" si="288"/>
        <v/>
      </c>
      <c r="BT405" s="138" t="str">
        <f t="shared" ca="1" si="289"/>
        <v/>
      </c>
      <c r="BU405" s="139" t="str">
        <f t="shared" ca="1" si="290"/>
        <v/>
      </c>
      <c r="BW405" s="138" t="str">
        <f t="shared" si="291"/>
        <v/>
      </c>
      <c r="BX405" s="104" t="str">
        <f t="shared" si="292"/>
        <v/>
      </c>
      <c r="BY405" s="139" t="str">
        <f t="shared" si="293"/>
        <v/>
      </c>
      <c r="CA405" s="138" t="str">
        <f t="shared" si="294"/>
        <v/>
      </c>
      <c r="CB405" s="104" t="str">
        <f t="shared" si="295"/>
        <v/>
      </c>
      <c r="CC405" s="139" t="str">
        <f t="shared" si="296"/>
        <v/>
      </c>
      <c r="CE405" s="162" t="str">
        <f t="shared" si="297"/>
        <v/>
      </c>
      <c r="CF405" s="163" t="str">
        <f t="shared" si="298"/>
        <v/>
      </c>
      <c r="CG405" s="164" t="str">
        <f t="shared" si="299"/>
        <v/>
      </c>
      <c r="CI405" s="162" t="str">
        <f t="shared" si="300"/>
        <v/>
      </c>
      <c r="CJ405" s="163" t="str">
        <f t="shared" si="262"/>
        <v/>
      </c>
      <c r="CK405" s="164" t="str">
        <f t="shared" si="263"/>
        <v/>
      </c>
      <c r="CM405" s="169" t="str">
        <f t="shared" si="301"/>
        <v/>
      </c>
      <c r="CN405" s="139" t="str">
        <f t="shared" si="302"/>
        <v/>
      </c>
      <c r="CP405" s="41" t="str">
        <f>IF($CM405="", "", COUNTIF($CM$11:$CM$3035, "&lt;"&amp;$CM405)+1+COUNTIF($CM$11:$CM405, $CM405)-1)</f>
        <v/>
      </c>
    </row>
    <row r="406" spans="1:94" x14ac:dyDescent="0.25">
      <c r="A406" s="40"/>
      <c r="B406" s="82" t="str">
        <f>IF($I406="", "", IFERROR(INDEX('Job Database'!$AE$11:$AE$3035, MATCH($I406, 'Job Database'!$X$11:$X$3035, 0)), ""))</f>
        <v/>
      </c>
      <c r="C406" s="69" t="str">
        <f>IF($I406="", "", IF(COUNTIF('Job Database'!$X$11:$X$3035, $I406)=0, $AC$5, $AC$4))</f>
        <v/>
      </c>
      <c r="D406" s="40"/>
      <c r="E406" s="85" t="str">
        <f>IF($I406="", "", IF(IFERROR(INDEX('Job Database'!$M$11:$M$3035, MATCH($I406, 'Job Database'!$X$11:$X$3035, 0)), "")="", "", IFERROR(INDEX('Job Database'!$M$11:$M$3035, MATCH($I406, 'Job Database'!$X$11:$X$3035, 0)), "")))</f>
        <v/>
      </c>
      <c r="F406" s="40"/>
      <c r="G406" s="88" t="str">
        <f t="shared" si="276"/>
        <v/>
      </c>
      <c r="H406" s="40"/>
      <c r="I406" s="24"/>
      <c r="J406" s="34"/>
      <c r="K406" s="106"/>
      <c r="L406" s="79"/>
      <c r="M406" s="34"/>
      <c r="N406" s="79"/>
      <c r="O406" s="31"/>
      <c r="P406" s="53"/>
      <c r="Q406" s="40"/>
      <c r="S406" s="41" t="str">
        <f t="shared" si="264"/>
        <v/>
      </c>
      <c r="T406" s="41" t="str">
        <f t="shared" si="265"/>
        <v/>
      </c>
      <c r="U406" s="41" t="str">
        <f t="shared" si="277"/>
        <v/>
      </c>
      <c r="W406" s="74" t="str">
        <f>IF('Job Database'!$X406="", "", 'Job Database'!$X406)</f>
        <v/>
      </c>
      <c r="Y406" s="41" t="str">
        <f>IF($W406="", "", IF(COUNTIF($I$11:$I$3035, $W406)&gt;0, "", MAX($Y$10:$Y405)+1))</f>
        <v/>
      </c>
      <c r="Z406" s="41">
        <v>396</v>
      </c>
      <c r="AA406" s="58" t="str">
        <f t="shared" si="278"/>
        <v/>
      </c>
      <c r="AC406" s="41" t="str">
        <f t="shared" si="266"/>
        <v/>
      </c>
      <c r="AE406" s="41" t="str">
        <f t="shared" si="279"/>
        <v/>
      </c>
      <c r="AJ406" s="154" t="str">
        <f t="shared" si="280"/>
        <v/>
      </c>
      <c r="AL406" s="120" t="str">
        <f t="shared" si="281"/>
        <v/>
      </c>
      <c r="AM406" s="104" t="str">
        <f t="shared" si="282"/>
        <v/>
      </c>
      <c r="AN406" s="104" t="str">
        <f t="shared" si="283"/>
        <v/>
      </c>
      <c r="AO406" s="104" t="str">
        <f t="shared" si="267"/>
        <v/>
      </c>
      <c r="AP406" s="104" t="str">
        <f t="shared" si="268"/>
        <v/>
      </c>
      <c r="AQ406" s="121" t="str">
        <f t="shared" si="284"/>
        <v/>
      </c>
      <c r="AS406" s="88" t="str">
        <f t="shared" si="269"/>
        <v/>
      </c>
      <c r="AT406" s="68" t="str">
        <f t="shared" si="285"/>
        <v/>
      </c>
      <c r="AU406" s="68" t="str">
        <f t="shared" si="286"/>
        <v/>
      </c>
      <c r="AV406" s="68" t="str">
        <f t="shared" si="287"/>
        <v/>
      </c>
      <c r="AW406" s="88" t="str">
        <f t="shared" si="270"/>
        <v/>
      </c>
      <c r="AZ406" s="88" t="str">
        <f t="shared" si="271"/>
        <v/>
      </c>
      <c r="BA406" s="68" t="str">
        <f t="shared" si="272"/>
        <v/>
      </c>
      <c r="BB406" s="68" t="str">
        <f t="shared" si="273"/>
        <v/>
      </c>
      <c r="BC406" s="68" t="str">
        <f t="shared" si="274"/>
        <v/>
      </c>
      <c r="BD406" s="69" t="str">
        <f t="shared" si="275"/>
        <v/>
      </c>
      <c r="BE406" s="69" t="str">
        <f t="shared" si="288"/>
        <v/>
      </c>
      <c r="BT406" s="138" t="str">
        <f t="shared" ca="1" si="289"/>
        <v/>
      </c>
      <c r="BU406" s="139" t="str">
        <f t="shared" ca="1" si="290"/>
        <v/>
      </c>
      <c r="BW406" s="138" t="str">
        <f t="shared" si="291"/>
        <v/>
      </c>
      <c r="BX406" s="104" t="str">
        <f t="shared" si="292"/>
        <v/>
      </c>
      <c r="BY406" s="139" t="str">
        <f t="shared" si="293"/>
        <v/>
      </c>
      <c r="CA406" s="138" t="str">
        <f t="shared" si="294"/>
        <v/>
      </c>
      <c r="CB406" s="104" t="str">
        <f t="shared" si="295"/>
        <v/>
      </c>
      <c r="CC406" s="139" t="str">
        <f t="shared" si="296"/>
        <v/>
      </c>
      <c r="CE406" s="162" t="str">
        <f t="shared" si="297"/>
        <v/>
      </c>
      <c r="CF406" s="163" t="str">
        <f t="shared" si="298"/>
        <v/>
      </c>
      <c r="CG406" s="164" t="str">
        <f t="shared" si="299"/>
        <v/>
      </c>
      <c r="CI406" s="162" t="str">
        <f t="shared" si="300"/>
        <v/>
      </c>
      <c r="CJ406" s="163" t="str">
        <f t="shared" si="262"/>
        <v/>
      </c>
      <c r="CK406" s="164" t="str">
        <f t="shared" si="263"/>
        <v/>
      </c>
      <c r="CM406" s="169" t="str">
        <f t="shared" si="301"/>
        <v/>
      </c>
      <c r="CN406" s="139" t="str">
        <f t="shared" si="302"/>
        <v/>
      </c>
      <c r="CP406" s="41" t="str">
        <f>IF($CM406="", "", COUNTIF($CM$11:$CM$3035, "&lt;"&amp;$CM406)+1+COUNTIF($CM$11:$CM406, $CM406)-1)</f>
        <v/>
      </c>
    </row>
    <row r="407" spans="1:94" x14ac:dyDescent="0.25">
      <c r="A407" s="40"/>
      <c r="B407" s="82" t="str">
        <f>IF($I407="", "", IFERROR(INDEX('Job Database'!$AE$11:$AE$3035, MATCH($I407, 'Job Database'!$X$11:$X$3035, 0)), ""))</f>
        <v/>
      </c>
      <c r="C407" s="69" t="str">
        <f>IF($I407="", "", IF(COUNTIF('Job Database'!$X$11:$X$3035, $I407)=0, $AC$5, $AC$4))</f>
        <v/>
      </c>
      <c r="D407" s="40"/>
      <c r="E407" s="85" t="str">
        <f>IF($I407="", "", IF(IFERROR(INDEX('Job Database'!$M$11:$M$3035, MATCH($I407, 'Job Database'!$X$11:$X$3035, 0)), "")="", "", IFERROR(INDEX('Job Database'!$M$11:$M$3035, MATCH($I407, 'Job Database'!$X$11:$X$3035, 0)), "")))</f>
        <v/>
      </c>
      <c r="F407" s="40"/>
      <c r="G407" s="88" t="str">
        <f t="shared" si="276"/>
        <v/>
      </c>
      <c r="H407" s="40"/>
      <c r="I407" s="24"/>
      <c r="J407" s="34"/>
      <c r="K407" s="106"/>
      <c r="L407" s="79"/>
      <c r="M407" s="34"/>
      <c r="N407" s="79"/>
      <c r="O407" s="31"/>
      <c r="P407" s="53"/>
      <c r="Q407" s="40"/>
      <c r="S407" s="41" t="str">
        <f t="shared" si="264"/>
        <v/>
      </c>
      <c r="T407" s="41" t="str">
        <f t="shared" si="265"/>
        <v/>
      </c>
      <c r="U407" s="41" t="str">
        <f t="shared" si="277"/>
        <v/>
      </c>
      <c r="W407" s="74" t="str">
        <f>IF('Job Database'!$X407="", "", 'Job Database'!$X407)</f>
        <v/>
      </c>
      <c r="Y407" s="41" t="str">
        <f>IF($W407="", "", IF(COUNTIF($I$11:$I$3035, $W407)&gt;0, "", MAX($Y$10:$Y406)+1))</f>
        <v/>
      </c>
      <c r="Z407" s="41">
        <v>397</v>
      </c>
      <c r="AA407" s="58" t="str">
        <f t="shared" si="278"/>
        <v/>
      </c>
      <c r="AC407" s="41" t="str">
        <f t="shared" si="266"/>
        <v/>
      </c>
      <c r="AE407" s="41" t="str">
        <f t="shared" si="279"/>
        <v/>
      </c>
      <c r="AJ407" s="154" t="str">
        <f t="shared" si="280"/>
        <v/>
      </c>
      <c r="AL407" s="120" t="str">
        <f t="shared" si="281"/>
        <v/>
      </c>
      <c r="AM407" s="104" t="str">
        <f t="shared" si="282"/>
        <v/>
      </c>
      <c r="AN407" s="104" t="str">
        <f t="shared" si="283"/>
        <v/>
      </c>
      <c r="AO407" s="104" t="str">
        <f t="shared" si="267"/>
        <v/>
      </c>
      <c r="AP407" s="104" t="str">
        <f t="shared" si="268"/>
        <v/>
      </c>
      <c r="AQ407" s="121" t="str">
        <f t="shared" si="284"/>
        <v/>
      </c>
      <c r="AS407" s="88" t="str">
        <f t="shared" si="269"/>
        <v/>
      </c>
      <c r="AT407" s="68" t="str">
        <f t="shared" si="285"/>
        <v/>
      </c>
      <c r="AU407" s="68" t="str">
        <f t="shared" si="286"/>
        <v/>
      </c>
      <c r="AV407" s="68" t="str">
        <f t="shared" si="287"/>
        <v/>
      </c>
      <c r="AW407" s="88" t="str">
        <f t="shared" si="270"/>
        <v/>
      </c>
      <c r="AZ407" s="88" t="str">
        <f t="shared" si="271"/>
        <v/>
      </c>
      <c r="BA407" s="68" t="str">
        <f t="shared" si="272"/>
        <v/>
      </c>
      <c r="BB407" s="68" t="str">
        <f t="shared" si="273"/>
        <v/>
      </c>
      <c r="BC407" s="68" t="str">
        <f t="shared" si="274"/>
        <v/>
      </c>
      <c r="BD407" s="69" t="str">
        <f t="shared" si="275"/>
        <v/>
      </c>
      <c r="BE407" s="69" t="str">
        <f t="shared" si="288"/>
        <v/>
      </c>
      <c r="BT407" s="138" t="str">
        <f t="shared" ca="1" si="289"/>
        <v/>
      </c>
      <c r="BU407" s="139" t="str">
        <f t="shared" ca="1" si="290"/>
        <v/>
      </c>
      <c r="BW407" s="138" t="str">
        <f t="shared" si="291"/>
        <v/>
      </c>
      <c r="BX407" s="104" t="str">
        <f t="shared" si="292"/>
        <v/>
      </c>
      <c r="BY407" s="139" t="str">
        <f t="shared" si="293"/>
        <v/>
      </c>
      <c r="CA407" s="138" t="str">
        <f t="shared" si="294"/>
        <v/>
      </c>
      <c r="CB407" s="104" t="str">
        <f t="shared" si="295"/>
        <v/>
      </c>
      <c r="CC407" s="139" t="str">
        <f t="shared" si="296"/>
        <v/>
      </c>
      <c r="CE407" s="162" t="str">
        <f t="shared" si="297"/>
        <v/>
      </c>
      <c r="CF407" s="163" t="str">
        <f t="shared" si="298"/>
        <v/>
      </c>
      <c r="CG407" s="164" t="str">
        <f t="shared" si="299"/>
        <v/>
      </c>
      <c r="CI407" s="162" t="str">
        <f t="shared" si="300"/>
        <v/>
      </c>
      <c r="CJ407" s="163" t="str">
        <f t="shared" si="262"/>
        <v/>
      </c>
      <c r="CK407" s="164" t="str">
        <f t="shared" si="263"/>
        <v/>
      </c>
      <c r="CM407" s="169" t="str">
        <f t="shared" si="301"/>
        <v/>
      </c>
      <c r="CN407" s="139" t="str">
        <f t="shared" si="302"/>
        <v/>
      </c>
      <c r="CP407" s="41" t="str">
        <f>IF($CM407="", "", COUNTIF($CM$11:$CM$3035, "&lt;"&amp;$CM407)+1+COUNTIF($CM$11:$CM407, $CM407)-1)</f>
        <v/>
      </c>
    </row>
    <row r="408" spans="1:94" x14ac:dyDescent="0.25">
      <c r="A408" s="40"/>
      <c r="B408" s="82" t="str">
        <f>IF($I408="", "", IFERROR(INDEX('Job Database'!$AE$11:$AE$3035, MATCH($I408, 'Job Database'!$X$11:$X$3035, 0)), ""))</f>
        <v/>
      </c>
      <c r="C408" s="69" t="str">
        <f>IF($I408="", "", IF(COUNTIF('Job Database'!$X$11:$X$3035, $I408)=0, $AC$5, $AC$4))</f>
        <v/>
      </c>
      <c r="D408" s="40"/>
      <c r="E408" s="85" t="str">
        <f>IF($I408="", "", IF(IFERROR(INDEX('Job Database'!$M$11:$M$3035, MATCH($I408, 'Job Database'!$X$11:$X$3035, 0)), "")="", "", IFERROR(INDEX('Job Database'!$M$11:$M$3035, MATCH($I408, 'Job Database'!$X$11:$X$3035, 0)), "")))</f>
        <v/>
      </c>
      <c r="F408" s="40"/>
      <c r="G408" s="88" t="str">
        <f t="shared" si="276"/>
        <v/>
      </c>
      <c r="H408" s="40"/>
      <c r="I408" s="24"/>
      <c r="J408" s="34"/>
      <c r="K408" s="106"/>
      <c r="L408" s="79"/>
      <c r="M408" s="34"/>
      <c r="N408" s="79"/>
      <c r="O408" s="31"/>
      <c r="P408" s="53"/>
      <c r="Q408" s="40"/>
      <c r="S408" s="41" t="str">
        <f t="shared" si="264"/>
        <v/>
      </c>
      <c r="T408" s="41" t="str">
        <f t="shared" si="265"/>
        <v/>
      </c>
      <c r="U408" s="41" t="str">
        <f t="shared" si="277"/>
        <v/>
      </c>
      <c r="W408" s="74" t="str">
        <f>IF('Job Database'!$X408="", "", 'Job Database'!$X408)</f>
        <v/>
      </c>
      <c r="Y408" s="41" t="str">
        <f>IF($W408="", "", IF(COUNTIF($I$11:$I$3035, $W408)&gt;0, "", MAX($Y$10:$Y407)+1))</f>
        <v/>
      </c>
      <c r="Z408" s="41">
        <v>398</v>
      </c>
      <c r="AA408" s="58" t="str">
        <f t="shared" si="278"/>
        <v/>
      </c>
      <c r="AC408" s="41" t="str">
        <f t="shared" si="266"/>
        <v/>
      </c>
      <c r="AE408" s="41" t="str">
        <f t="shared" si="279"/>
        <v/>
      </c>
      <c r="AJ408" s="154" t="str">
        <f t="shared" si="280"/>
        <v/>
      </c>
      <c r="AL408" s="120" t="str">
        <f t="shared" si="281"/>
        <v/>
      </c>
      <c r="AM408" s="104" t="str">
        <f t="shared" si="282"/>
        <v/>
      </c>
      <c r="AN408" s="104" t="str">
        <f t="shared" si="283"/>
        <v/>
      </c>
      <c r="AO408" s="104" t="str">
        <f t="shared" si="267"/>
        <v/>
      </c>
      <c r="AP408" s="104" t="str">
        <f t="shared" si="268"/>
        <v/>
      </c>
      <c r="AQ408" s="121" t="str">
        <f t="shared" si="284"/>
        <v/>
      </c>
      <c r="AS408" s="88" t="str">
        <f t="shared" si="269"/>
        <v/>
      </c>
      <c r="AT408" s="68" t="str">
        <f t="shared" si="285"/>
        <v/>
      </c>
      <c r="AU408" s="68" t="str">
        <f t="shared" si="286"/>
        <v/>
      </c>
      <c r="AV408" s="68" t="str">
        <f t="shared" si="287"/>
        <v/>
      </c>
      <c r="AW408" s="88" t="str">
        <f t="shared" si="270"/>
        <v/>
      </c>
      <c r="AZ408" s="88" t="str">
        <f t="shared" si="271"/>
        <v/>
      </c>
      <c r="BA408" s="68" t="str">
        <f t="shared" si="272"/>
        <v/>
      </c>
      <c r="BB408" s="68" t="str">
        <f t="shared" si="273"/>
        <v/>
      </c>
      <c r="BC408" s="68" t="str">
        <f t="shared" si="274"/>
        <v/>
      </c>
      <c r="BD408" s="69" t="str">
        <f t="shared" si="275"/>
        <v/>
      </c>
      <c r="BE408" s="69" t="str">
        <f t="shared" si="288"/>
        <v/>
      </c>
      <c r="BT408" s="138" t="str">
        <f t="shared" ca="1" si="289"/>
        <v/>
      </c>
      <c r="BU408" s="139" t="str">
        <f t="shared" ca="1" si="290"/>
        <v/>
      </c>
      <c r="BW408" s="138" t="str">
        <f t="shared" si="291"/>
        <v/>
      </c>
      <c r="BX408" s="104" t="str">
        <f t="shared" si="292"/>
        <v/>
      </c>
      <c r="BY408" s="139" t="str">
        <f t="shared" si="293"/>
        <v/>
      </c>
      <c r="CA408" s="138" t="str">
        <f t="shared" si="294"/>
        <v/>
      </c>
      <c r="CB408" s="104" t="str">
        <f t="shared" si="295"/>
        <v/>
      </c>
      <c r="CC408" s="139" t="str">
        <f t="shared" si="296"/>
        <v/>
      </c>
      <c r="CE408" s="162" t="str">
        <f t="shared" si="297"/>
        <v/>
      </c>
      <c r="CF408" s="163" t="str">
        <f t="shared" si="298"/>
        <v/>
      </c>
      <c r="CG408" s="164" t="str">
        <f t="shared" si="299"/>
        <v/>
      </c>
      <c r="CI408" s="162" t="str">
        <f t="shared" si="300"/>
        <v/>
      </c>
      <c r="CJ408" s="163" t="str">
        <f t="shared" si="262"/>
        <v/>
      </c>
      <c r="CK408" s="164" t="str">
        <f t="shared" si="263"/>
        <v/>
      </c>
      <c r="CM408" s="169" t="str">
        <f t="shared" si="301"/>
        <v/>
      </c>
      <c r="CN408" s="139" t="str">
        <f t="shared" si="302"/>
        <v/>
      </c>
      <c r="CP408" s="41" t="str">
        <f>IF($CM408="", "", COUNTIF($CM$11:$CM$3035, "&lt;"&amp;$CM408)+1+COUNTIF($CM$11:$CM408, $CM408)-1)</f>
        <v/>
      </c>
    </row>
    <row r="409" spans="1:94" x14ac:dyDescent="0.25">
      <c r="A409" s="40"/>
      <c r="B409" s="82" t="str">
        <f>IF($I409="", "", IFERROR(INDEX('Job Database'!$AE$11:$AE$3035, MATCH($I409, 'Job Database'!$X$11:$X$3035, 0)), ""))</f>
        <v/>
      </c>
      <c r="C409" s="69" t="str">
        <f>IF($I409="", "", IF(COUNTIF('Job Database'!$X$11:$X$3035, $I409)=0, $AC$5, $AC$4))</f>
        <v/>
      </c>
      <c r="D409" s="40"/>
      <c r="E409" s="85" t="str">
        <f>IF($I409="", "", IF(IFERROR(INDEX('Job Database'!$M$11:$M$3035, MATCH($I409, 'Job Database'!$X$11:$X$3035, 0)), "")="", "", IFERROR(INDEX('Job Database'!$M$11:$M$3035, MATCH($I409, 'Job Database'!$X$11:$X$3035, 0)), "")))</f>
        <v/>
      </c>
      <c r="F409" s="40"/>
      <c r="G409" s="88" t="str">
        <f t="shared" si="276"/>
        <v/>
      </c>
      <c r="H409" s="40"/>
      <c r="I409" s="24"/>
      <c r="J409" s="34"/>
      <c r="K409" s="106"/>
      <c r="L409" s="79"/>
      <c r="M409" s="34"/>
      <c r="N409" s="79"/>
      <c r="O409" s="31"/>
      <c r="P409" s="53"/>
      <c r="Q409" s="40"/>
      <c r="S409" s="41" t="str">
        <f t="shared" si="264"/>
        <v/>
      </c>
      <c r="T409" s="41" t="str">
        <f t="shared" si="265"/>
        <v/>
      </c>
      <c r="U409" s="41" t="str">
        <f t="shared" si="277"/>
        <v/>
      </c>
      <c r="W409" s="74" t="str">
        <f>IF('Job Database'!$X409="", "", 'Job Database'!$X409)</f>
        <v/>
      </c>
      <c r="Y409" s="41" t="str">
        <f>IF($W409="", "", IF(COUNTIF($I$11:$I$3035, $W409)&gt;0, "", MAX($Y$10:$Y408)+1))</f>
        <v/>
      </c>
      <c r="Z409" s="41">
        <v>399</v>
      </c>
      <c r="AA409" s="58" t="str">
        <f t="shared" si="278"/>
        <v/>
      </c>
      <c r="AC409" s="41" t="str">
        <f t="shared" si="266"/>
        <v/>
      </c>
      <c r="AE409" s="41" t="str">
        <f t="shared" si="279"/>
        <v/>
      </c>
      <c r="AJ409" s="154" t="str">
        <f t="shared" si="280"/>
        <v/>
      </c>
      <c r="AL409" s="120" t="str">
        <f t="shared" si="281"/>
        <v/>
      </c>
      <c r="AM409" s="104" t="str">
        <f t="shared" si="282"/>
        <v/>
      </c>
      <c r="AN409" s="104" t="str">
        <f t="shared" si="283"/>
        <v/>
      </c>
      <c r="AO409" s="104" t="str">
        <f t="shared" si="267"/>
        <v/>
      </c>
      <c r="AP409" s="104" t="str">
        <f t="shared" si="268"/>
        <v/>
      </c>
      <c r="AQ409" s="121" t="str">
        <f t="shared" si="284"/>
        <v/>
      </c>
      <c r="AS409" s="88" t="str">
        <f t="shared" si="269"/>
        <v/>
      </c>
      <c r="AT409" s="68" t="str">
        <f t="shared" si="285"/>
        <v/>
      </c>
      <c r="AU409" s="68" t="str">
        <f t="shared" si="286"/>
        <v/>
      </c>
      <c r="AV409" s="68" t="str">
        <f t="shared" si="287"/>
        <v/>
      </c>
      <c r="AW409" s="88" t="str">
        <f t="shared" si="270"/>
        <v/>
      </c>
      <c r="AZ409" s="88" t="str">
        <f t="shared" si="271"/>
        <v/>
      </c>
      <c r="BA409" s="68" t="str">
        <f t="shared" si="272"/>
        <v/>
      </c>
      <c r="BB409" s="68" t="str">
        <f t="shared" si="273"/>
        <v/>
      </c>
      <c r="BC409" s="68" t="str">
        <f t="shared" si="274"/>
        <v/>
      </c>
      <c r="BD409" s="69" t="str">
        <f t="shared" si="275"/>
        <v/>
      </c>
      <c r="BE409" s="69" t="str">
        <f t="shared" si="288"/>
        <v/>
      </c>
      <c r="BT409" s="138" t="str">
        <f t="shared" ca="1" si="289"/>
        <v/>
      </c>
      <c r="BU409" s="139" t="str">
        <f t="shared" ca="1" si="290"/>
        <v/>
      </c>
      <c r="BW409" s="138" t="str">
        <f t="shared" si="291"/>
        <v/>
      </c>
      <c r="BX409" s="104" t="str">
        <f t="shared" si="292"/>
        <v/>
      </c>
      <c r="BY409" s="139" t="str">
        <f t="shared" si="293"/>
        <v/>
      </c>
      <c r="CA409" s="138" t="str">
        <f t="shared" si="294"/>
        <v/>
      </c>
      <c r="CB409" s="104" t="str">
        <f t="shared" si="295"/>
        <v/>
      </c>
      <c r="CC409" s="139" t="str">
        <f t="shared" si="296"/>
        <v/>
      </c>
      <c r="CE409" s="162" t="str">
        <f t="shared" si="297"/>
        <v/>
      </c>
      <c r="CF409" s="163" t="str">
        <f t="shared" si="298"/>
        <v/>
      </c>
      <c r="CG409" s="164" t="str">
        <f t="shared" si="299"/>
        <v/>
      </c>
      <c r="CI409" s="162" t="str">
        <f t="shared" si="300"/>
        <v/>
      </c>
      <c r="CJ409" s="163" t="str">
        <f t="shared" si="262"/>
        <v/>
      </c>
      <c r="CK409" s="164" t="str">
        <f t="shared" si="263"/>
        <v/>
      </c>
      <c r="CM409" s="169" t="str">
        <f t="shared" si="301"/>
        <v/>
      </c>
      <c r="CN409" s="139" t="str">
        <f t="shared" si="302"/>
        <v/>
      </c>
      <c r="CP409" s="41" t="str">
        <f>IF($CM409="", "", COUNTIF($CM$11:$CM$3035, "&lt;"&amp;$CM409)+1+COUNTIF($CM$11:$CM409, $CM409)-1)</f>
        <v/>
      </c>
    </row>
    <row r="410" spans="1:94" x14ac:dyDescent="0.25">
      <c r="A410" s="40"/>
      <c r="B410" s="82" t="str">
        <f>IF($I410="", "", IFERROR(INDEX('Job Database'!$AE$11:$AE$3035, MATCH($I410, 'Job Database'!$X$11:$X$3035, 0)), ""))</f>
        <v/>
      </c>
      <c r="C410" s="69" t="str">
        <f>IF($I410="", "", IF(COUNTIF('Job Database'!$X$11:$X$3035, $I410)=0, $AC$5, $AC$4))</f>
        <v/>
      </c>
      <c r="D410" s="40"/>
      <c r="E410" s="85" t="str">
        <f>IF($I410="", "", IF(IFERROR(INDEX('Job Database'!$M$11:$M$3035, MATCH($I410, 'Job Database'!$X$11:$X$3035, 0)), "")="", "", IFERROR(INDEX('Job Database'!$M$11:$M$3035, MATCH($I410, 'Job Database'!$X$11:$X$3035, 0)), "")))</f>
        <v/>
      </c>
      <c r="F410" s="40"/>
      <c r="G410" s="88" t="str">
        <f t="shared" si="276"/>
        <v/>
      </c>
      <c r="H410" s="40"/>
      <c r="I410" s="24"/>
      <c r="J410" s="34"/>
      <c r="K410" s="106"/>
      <c r="L410" s="79"/>
      <c r="M410" s="34"/>
      <c r="N410" s="79"/>
      <c r="O410" s="31"/>
      <c r="P410" s="53"/>
      <c r="Q410" s="40"/>
      <c r="S410" s="41" t="str">
        <f t="shared" si="264"/>
        <v/>
      </c>
      <c r="T410" s="41" t="str">
        <f t="shared" si="265"/>
        <v/>
      </c>
      <c r="U410" s="41" t="str">
        <f t="shared" si="277"/>
        <v/>
      </c>
      <c r="W410" s="74" t="str">
        <f>IF('Job Database'!$X410="", "", 'Job Database'!$X410)</f>
        <v/>
      </c>
      <c r="Y410" s="41" t="str">
        <f>IF($W410="", "", IF(COUNTIF($I$11:$I$3035, $W410)&gt;0, "", MAX($Y$10:$Y409)+1))</f>
        <v/>
      </c>
      <c r="Z410" s="41">
        <v>400</v>
      </c>
      <c r="AA410" s="58" t="str">
        <f t="shared" si="278"/>
        <v/>
      </c>
      <c r="AC410" s="41" t="str">
        <f t="shared" si="266"/>
        <v/>
      </c>
      <c r="AE410" s="41" t="str">
        <f t="shared" si="279"/>
        <v/>
      </c>
      <c r="AJ410" s="154" t="str">
        <f t="shared" si="280"/>
        <v/>
      </c>
      <c r="AL410" s="120" t="str">
        <f t="shared" si="281"/>
        <v/>
      </c>
      <c r="AM410" s="104" t="str">
        <f t="shared" si="282"/>
        <v/>
      </c>
      <c r="AN410" s="104" t="str">
        <f t="shared" si="283"/>
        <v/>
      </c>
      <c r="AO410" s="104" t="str">
        <f t="shared" si="267"/>
        <v/>
      </c>
      <c r="AP410" s="104" t="str">
        <f t="shared" si="268"/>
        <v/>
      </c>
      <c r="AQ410" s="121" t="str">
        <f t="shared" si="284"/>
        <v/>
      </c>
      <c r="AS410" s="88" t="str">
        <f t="shared" si="269"/>
        <v/>
      </c>
      <c r="AT410" s="68" t="str">
        <f t="shared" si="285"/>
        <v/>
      </c>
      <c r="AU410" s="68" t="str">
        <f t="shared" si="286"/>
        <v/>
      </c>
      <c r="AV410" s="68" t="str">
        <f t="shared" si="287"/>
        <v/>
      </c>
      <c r="AW410" s="88" t="str">
        <f t="shared" si="270"/>
        <v/>
      </c>
      <c r="AZ410" s="88" t="str">
        <f t="shared" si="271"/>
        <v/>
      </c>
      <c r="BA410" s="68" t="str">
        <f t="shared" si="272"/>
        <v/>
      </c>
      <c r="BB410" s="68" t="str">
        <f t="shared" si="273"/>
        <v/>
      </c>
      <c r="BC410" s="68" t="str">
        <f t="shared" si="274"/>
        <v/>
      </c>
      <c r="BD410" s="69" t="str">
        <f t="shared" si="275"/>
        <v/>
      </c>
      <c r="BE410" s="69" t="str">
        <f t="shared" si="288"/>
        <v/>
      </c>
      <c r="BT410" s="138" t="str">
        <f t="shared" ca="1" si="289"/>
        <v/>
      </c>
      <c r="BU410" s="139" t="str">
        <f t="shared" ca="1" si="290"/>
        <v/>
      </c>
      <c r="BW410" s="138" t="str">
        <f t="shared" si="291"/>
        <v/>
      </c>
      <c r="BX410" s="104" t="str">
        <f t="shared" si="292"/>
        <v/>
      </c>
      <c r="BY410" s="139" t="str">
        <f t="shared" si="293"/>
        <v/>
      </c>
      <c r="CA410" s="138" t="str">
        <f t="shared" si="294"/>
        <v/>
      </c>
      <c r="CB410" s="104" t="str">
        <f t="shared" si="295"/>
        <v/>
      </c>
      <c r="CC410" s="139" t="str">
        <f t="shared" si="296"/>
        <v/>
      </c>
      <c r="CE410" s="162" t="str">
        <f t="shared" si="297"/>
        <v/>
      </c>
      <c r="CF410" s="163" t="str">
        <f t="shared" si="298"/>
        <v/>
      </c>
      <c r="CG410" s="164" t="str">
        <f t="shared" si="299"/>
        <v/>
      </c>
      <c r="CI410" s="162" t="str">
        <f t="shared" si="300"/>
        <v/>
      </c>
      <c r="CJ410" s="163" t="str">
        <f t="shared" si="262"/>
        <v/>
      </c>
      <c r="CK410" s="164" t="str">
        <f t="shared" si="263"/>
        <v/>
      </c>
      <c r="CM410" s="169" t="str">
        <f t="shared" si="301"/>
        <v/>
      </c>
      <c r="CN410" s="139" t="str">
        <f t="shared" si="302"/>
        <v/>
      </c>
      <c r="CP410" s="41" t="str">
        <f>IF($CM410="", "", COUNTIF($CM$11:$CM$3035, "&lt;"&amp;$CM410)+1+COUNTIF($CM$11:$CM410, $CM410)-1)</f>
        <v/>
      </c>
    </row>
    <row r="411" spans="1:94" x14ac:dyDescent="0.25">
      <c r="A411" s="40"/>
      <c r="B411" s="82" t="str">
        <f>IF($I411="", "", IFERROR(INDEX('Job Database'!$AE$11:$AE$3035, MATCH($I411, 'Job Database'!$X$11:$X$3035, 0)), ""))</f>
        <v/>
      </c>
      <c r="C411" s="69" t="str">
        <f>IF($I411="", "", IF(COUNTIF('Job Database'!$X$11:$X$3035, $I411)=0, $AC$5, $AC$4))</f>
        <v/>
      </c>
      <c r="D411" s="40"/>
      <c r="E411" s="85" t="str">
        <f>IF($I411="", "", IF(IFERROR(INDEX('Job Database'!$M$11:$M$3035, MATCH($I411, 'Job Database'!$X$11:$X$3035, 0)), "")="", "", IFERROR(INDEX('Job Database'!$M$11:$M$3035, MATCH($I411, 'Job Database'!$X$11:$X$3035, 0)), "")))</f>
        <v/>
      </c>
      <c r="F411" s="40"/>
      <c r="G411" s="88" t="str">
        <f t="shared" si="276"/>
        <v/>
      </c>
      <c r="H411" s="40"/>
      <c r="I411" s="24"/>
      <c r="J411" s="34"/>
      <c r="K411" s="106"/>
      <c r="L411" s="79"/>
      <c r="M411" s="34"/>
      <c r="N411" s="79"/>
      <c r="O411" s="31"/>
      <c r="P411" s="53"/>
      <c r="Q411" s="40"/>
      <c r="S411" s="41" t="str">
        <f t="shared" si="264"/>
        <v/>
      </c>
      <c r="T411" s="41" t="str">
        <f t="shared" si="265"/>
        <v/>
      </c>
      <c r="U411" s="41" t="str">
        <f t="shared" si="277"/>
        <v/>
      </c>
      <c r="W411" s="74" t="str">
        <f>IF('Job Database'!$X411="", "", 'Job Database'!$X411)</f>
        <v/>
      </c>
      <c r="Y411" s="41" t="str">
        <f>IF($W411="", "", IF(COUNTIF($I$11:$I$3035, $W411)&gt;0, "", MAX($Y$10:$Y410)+1))</f>
        <v/>
      </c>
      <c r="Z411" s="41">
        <v>401</v>
      </c>
      <c r="AA411" s="58" t="str">
        <f t="shared" si="278"/>
        <v/>
      </c>
      <c r="AC411" s="41" t="str">
        <f t="shared" si="266"/>
        <v/>
      </c>
      <c r="AE411" s="41" t="str">
        <f t="shared" si="279"/>
        <v/>
      </c>
      <c r="AJ411" s="154" t="str">
        <f t="shared" si="280"/>
        <v/>
      </c>
      <c r="AL411" s="120" t="str">
        <f t="shared" si="281"/>
        <v/>
      </c>
      <c r="AM411" s="104" t="str">
        <f t="shared" si="282"/>
        <v/>
      </c>
      <c r="AN411" s="104" t="str">
        <f t="shared" si="283"/>
        <v/>
      </c>
      <c r="AO411" s="104" t="str">
        <f t="shared" si="267"/>
        <v/>
      </c>
      <c r="AP411" s="104" t="str">
        <f t="shared" si="268"/>
        <v/>
      </c>
      <c r="AQ411" s="121" t="str">
        <f t="shared" si="284"/>
        <v/>
      </c>
      <c r="AS411" s="88" t="str">
        <f t="shared" si="269"/>
        <v/>
      </c>
      <c r="AT411" s="68" t="str">
        <f t="shared" si="285"/>
        <v/>
      </c>
      <c r="AU411" s="68" t="str">
        <f t="shared" si="286"/>
        <v/>
      </c>
      <c r="AV411" s="68" t="str">
        <f t="shared" si="287"/>
        <v/>
      </c>
      <c r="AW411" s="88" t="str">
        <f t="shared" si="270"/>
        <v/>
      </c>
      <c r="AZ411" s="88" t="str">
        <f t="shared" si="271"/>
        <v/>
      </c>
      <c r="BA411" s="68" t="str">
        <f t="shared" si="272"/>
        <v/>
      </c>
      <c r="BB411" s="68" t="str">
        <f t="shared" si="273"/>
        <v/>
      </c>
      <c r="BC411" s="68" t="str">
        <f t="shared" si="274"/>
        <v/>
      </c>
      <c r="BD411" s="69" t="str">
        <f t="shared" si="275"/>
        <v/>
      </c>
      <c r="BE411" s="69" t="str">
        <f t="shared" si="288"/>
        <v/>
      </c>
      <c r="BT411" s="138" t="str">
        <f t="shared" ca="1" si="289"/>
        <v/>
      </c>
      <c r="BU411" s="139" t="str">
        <f t="shared" ca="1" si="290"/>
        <v/>
      </c>
      <c r="BW411" s="138" t="str">
        <f t="shared" si="291"/>
        <v/>
      </c>
      <c r="BX411" s="104" t="str">
        <f t="shared" si="292"/>
        <v/>
      </c>
      <c r="BY411" s="139" t="str">
        <f t="shared" si="293"/>
        <v/>
      </c>
      <c r="CA411" s="138" t="str">
        <f t="shared" si="294"/>
        <v/>
      </c>
      <c r="CB411" s="104" t="str">
        <f t="shared" si="295"/>
        <v/>
      </c>
      <c r="CC411" s="139" t="str">
        <f t="shared" si="296"/>
        <v/>
      </c>
      <c r="CE411" s="162" t="str">
        <f t="shared" si="297"/>
        <v/>
      </c>
      <c r="CF411" s="163" t="str">
        <f t="shared" si="298"/>
        <v/>
      </c>
      <c r="CG411" s="164" t="str">
        <f t="shared" si="299"/>
        <v/>
      </c>
      <c r="CI411" s="162" t="str">
        <f t="shared" si="300"/>
        <v/>
      </c>
      <c r="CJ411" s="163" t="str">
        <f t="shared" ref="CJ411:CJ474" si="303">IF(CB411="", "", M411)</f>
        <v/>
      </c>
      <c r="CK411" s="164" t="str">
        <f t="shared" ref="CK411:CK474" si="304">IF(CC411="", "", N411)</f>
        <v/>
      </c>
      <c r="CM411" s="169" t="str">
        <f t="shared" si="301"/>
        <v/>
      </c>
      <c r="CN411" s="139" t="str">
        <f t="shared" si="302"/>
        <v/>
      </c>
      <c r="CP411" s="41" t="str">
        <f>IF($CM411="", "", COUNTIF($CM$11:$CM$3035, "&lt;"&amp;$CM411)+1+COUNTIF($CM$11:$CM411, $CM411)-1)</f>
        <v/>
      </c>
    </row>
    <row r="412" spans="1:94" x14ac:dyDescent="0.25">
      <c r="A412" s="40"/>
      <c r="B412" s="82" t="str">
        <f>IF($I412="", "", IFERROR(INDEX('Job Database'!$AE$11:$AE$3035, MATCH($I412, 'Job Database'!$X$11:$X$3035, 0)), ""))</f>
        <v/>
      </c>
      <c r="C412" s="69" t="str">
        <f>IF($I412="", "", IF(COUNTIF('Job Database'!$X$11:$X$3035, $I412)=0, $AC$5, $AC$4))</f>
        <v/>
      </c>
      <c r="D412" s="40"/>
      <c r="E412" s="85" t="str">
        <f>IF($I412="", "", IF(IFERROR(INDEX('Job Database'!$M$11:$M$3035, MATCH($I412, 'Job Database'!$X$11:$X$3035, 0)), "")="", "", IFERROR(INDEX('Job Database'!$M$11:$M$3035, MATCH($I412, 'Job Database'!$X$11:$X$3035, 0)), "")))</f>
        <v/>
      </c>
      <c r="F412" s="40"/>
      <c r="G412" s="88" t="str">
        <f t="shared" si="276"/>
        <v/>
      </c>
      <c r="H412" s="40"/>
      <c r="I412" s="24"/>
      <c r="J412" s="34"/>
      <c r="K412" s="106"/>
      <c r="L412" s="79"/>
      <c r="M412" s="34"/>
      <c r="N412" s="79"/>
      <c r="O412" s="31"/>
      <c r="P412" s="53"/>
      <c r="Q412" s="40"/>
      <c r="S412" s="41" t="str">
        <f t="shared" si="264"/>
        <v/>
      </c>
      <c r="T412" s="41" t="str">
        <f t="shared" si="265"/>
        <v/>
      </c>
      <c r="U412" s="41" t="str">
        <f t="shared" si="277"/>
        <v/>
      </c>
      <c r="W412" s="74" t="str">
        <f>IF('Job Database'!$X412="", "", 'Job Database'!$X412)</f>
        <v/>
      </c>
      <c r="Y412" s="41" t="str">
        <f>IF($W412="", "", IF(COUNTIF($I$11:$I$3035, $W412)&gt;0, "", MAX($Y$10:$Y411)+1))</f>
        <v/>
      </c>
      <c r="Z412" s="41">
        <v>402</v>
      </c>
      <c r="AA412" s="58" t="str">
        <f t="shared" si="278"/>
        <v/>
      </c>
      <c r="AC412" s="41" t="str">
        <f t="shared" si="266"/>
        <v/>
      </c>
      <c r="AE412" s="41" t="str">
        <f t="shared" si="279"/>
        <v/>
      </c>
      <c r="AJ412" s="154" t="str">
        <f t="shared" si="280"/>
        <v/>
      </c>
      <c r="AL412" s="120" t="str">
        <f t="shared" si="281"/>
        <v/>
      </c>
      <c r="AM412" s="104" t="str">
        <f t="shared" si="282"/>
        <v/>
      </c>
      <c r="AN412" s="104" t="str">
        <f t="shared" si="283"/>
        <v/>
      </c>
      <c r="AO412" s="104" t="str">
        <f t="shared" si="267"/>
        <v/>
      </c>
      <c r="AP412" s="104" t="str">
        <f t="shared" si="268"/>
        <v/>
      </c>
      <c r="AQ412" s="121" t="str">
        <f t="shared" si="284"/>
        <v/>
      </c>
      <c r="AS412" s="88" t="str">
        <f t="shared" si="269"/>
        <v/>
      </c>
      <c r="AT412" s="68" t="str">
        <f t="shared" si="285"/>
        <v/>
      </c>
      <c r="AU412" s="68" t="str">
        <f t="shared" si="286"/>
        <v/>
      </c>
      <c r="AV412" s="68" t="str">
        <f t="shared" si="287"/>
        <v/>
      </c>
      <c r="AW412" s="88" t="str">
        <f t="shared" si="270"/>
        <v/>
      </c>
      <c r="AZ412" s="88" t="str">
        <f t="shared" si="271"/>
        <v/>
      </c>
      <c r="BA412" s="68" t="str">
        <f t="shared" si="272"/>
        <v/>
      </c>
      <c r="BB412" s="68" t="str">
        <f t="shared" si="273"/>
        <v/>
      </c>
      <c r="BC412" s="68" t="str">
        <f t="shared" si="274"/>
        <v/>
      </c>
      <c r="BD412" s="69" t="str">
        <f t="shared" si="275"/>
        <v/>
      </c>
      <c r="BE412" s="69" t="str">
        <f t="shared" si="288"/>
        <v/>
      </c>
      <c r="BT412" s="138" t="str">
        <f t="shared" ca="1" si="289"/>
        <v/>
      </c>
      <c r="BU412" s="139" t="str">
        <f t="shared" ca="1" si="290"/>
        <v/>
      </c>
      <c r="BW412" s="138" t="str">
        <f t="shared" si="291"/>
        <v/>
      </c>
      <c r="BX412" s="104" t="str">
        <f t="shared" si="292"/>
        <v/>
      </c>
      <c r="BY412" s="139" t="str">
        <f t="shared" si="293"/>
        <v/>
      </c>
      <c r="CA412" s="138" t="str">
        <f t="shared" si="294"/>
        <v/>
      </c>
      <c r="CB412" s="104" t="str">
        <f t="shared" si="295"/>
        <v/>
      </c>
      <c r="CC412" s="139" t="str">
        <f t="shared" si="296"/>
        <v/>
      </c>
      <c r="CE412" s="162" t="str">
        <f t="shared" si="297"/>
        <v/>
      </c>
      <c r="CF412" s="163" t="str">
        <f t="shared" si="298"/>
        <v/>
      </c>
      <c r="CG412" s="164" t="str">
        <f t="shared" si="299"/>
        <v/>
      </c>
      <c r="CI412" s="162" t="str">
        <f t="shared" si="300"/>
        <v/>
      </c>
      <c r="CJ412" s="163" t="str">
        <f t="shared" si="303"/>
        <v/>
      </c>
      <c r="CK412" s="164" t="str">
        <f t="shared" si="304"/>
        <v/>
      </c>
      <c r="CM412" s="169" t="str">
        <f t="shared" si="301"/>
        <v/>
      </c>
      <c r="CN412" s="139" t="str">
        <f t="shared" si="302"/>
        <v/>
      </c>
      <c r="CP412" s="41" t="str">
        <f>IF($CM412="", "", COUNTIF($CM$11:$CM$3035, "&lt;"&amp;$CM412)+1+COUNTIF($CM$11:$CM412, $CM412)-1)</f>
        <v/>
      </c>
    </row>
    <row r="413" spans="1:94" x14ac:dyDescent="0.25">
      <c r="A413" s="40"/>
      <c r="B413" s="82" t="str">
        <f>IF($I413="", "", IFERROR(INDEX('Job Database'!$AE$11:$AE$3035, MATCH($I413, 'Job Database'!$X$11:$X$3035, 0)), ""))</f>
        <v/>
      </c>
      <c r="C413" s="69" t="str">
        <f>IF($I413="", "", IF(COUNTIF('Job Database'!$X$11:$X$3035, $I413)=0, $AC$5, $AC$4))</f>
        <v/>
      </c>
      <c r="D413" s="40"/>
      <c r="E413" s="85" t="str">
        <f>IF($I413="", "", IF(IFERROR(INDEX('Job Database'!$M$11:$M$3035, MATCH($I413, 'Job Database'!$X$11:$X$3035, 0)), "")="", "", IFERROR(INDEX('Job Database'!$M$11:$M$3035, MATCH($I413, 'Job Database'!$X$11:$X$3035, 0)), "")))</f>
        <v/>
      </c>
      <c r="F413" s="40"/>
      <c r="G413" s="88" t="str">
        <f t="shared" si="276"/>
        <v/>
      </c>
      <c r="H413" s="40"/>
      <c r="I413" s="24"/>
      <c r="J413" s="34"/>
      <c r="K413" s="106"/>
      <c r="L413" s="79"/>
      <c r="M413" s="34"/>
      <c r="N413" s="79"/>
      <c r="O413" s="31"/>
      <c r="P413" s="53"/>
      <c r="Q413" s="40"/>
      <c r="S413" s="41" t="str">
        <f t="shared" si="264"/>
        <v/>
      </c>
      <c r="T413" s="41" t="str">
        <f t="shared" si="265"/>
        <v/>
      </c>
      <c r="U413" s="41" t="str">
        <f t="shared" si="277"/>
        <v/>
      </c>
      <c r="W413" s="74" t="str">
        <f>IF('Job Database'!$X413="", "", 'Job Database'!$X413)</f>
        <v/>
      </c>
      <c r="Y413" s="41" t="str">
        <f>IF($W413="", "", IF(COUNTIF($I$11:$I$3035, $W413)&gt;0, "", MAX($Y$10:$Y412)+1))</f>
        <v/>
      </c>
      <c r="Z413" s="41">
        <v>403</v>
      </c>
      <c r="AA413" s="58" t="str">
        <f t="shared" si="278"/>
        <v/>
      </c>
      <c r="AC413" s="41" t="str">
        <f t="shared" si="266"/>
        <v/>
      </c>
      <c r="AE413" s="41" t="str">
        <f t="shared" si="279"/>
        <v/>
      </c>
      <c r="AJ413" s="154" t="str">
        <f t="shared" si="280"/>
        <v/>
      </c>
      <c r="AL413" s="120" t="str">
        <f t="shared" si="281"/>
        <v/>
      </c>
      <c r="AM413" s="104" t="str">
        <f t="shared" si="282"/>
        <v/>
      </c>
      <c r="AN413" s="104" t="str">
        <f t="shared" si="283"/>
        <v/>
      </c>
      <c r="AO413" s="104" t="str">
        <f t="shared" si="267"/>
        <v/>
      </c>
      <c r="AP413" s="104" t="str">
        <f t="shared" si="268"/>
        <v/>
      </c>
      <c r="AQ413" s="121" t="str">
        <f t="shared" si="284"/>
        <v/>
      </c>
      <c r="AS413" s="88" t="str">
        <f t="shared" si="269"/>
        <v/>
      </c>
      <c r="AT413" s="68" t="str">
        <f t="shared" si="285"/>
        <v/>
      </c>
      <c r="AU413" s="68" t="str">
        <f t="shared" si="286"/>
        <v/>
      </c>
      <c r="AV413" s="68" t="str">
        <f t="shared" si="287"/>
        <v/>
      </c>
      <c r="AW413" s="88" t="str">
        <f t="shared" si="270"/>
        <v/>
      </c>
      <c r="AZ413" s="88" t="str">
        <f t="shared" si="271"/>
        <v/>
      </c>
      <c r="BA413" s="68" t="str">
        <f t="shared" si="272"/>
        <v/>
      </c>
      <c r="BB413" s="68" t="str">
        <f t="shared" si="273"/>
        <v/>
      </c>
      <c r="BC413" s="68" t="str">
        <f t="shared" si="274"/>
        <v/>
      </c>
      <c r="BD413" s="69" t="str">
        <f t="shared" si="275"/>
        <v/>
      </c>
      <c r="BE413" s="69" t="str">
        <f t="shared" si="288"/>
        <v/>
      </c>
      <c r="BT413" s="138" t="str">
        <f t="shared" ca="1" si="289"/>
        <v/>
      </c>
      <c r="BU413" s="139" t="str">
        <f t="shared" ca="1" si="290"/>
        <v/>
      </c>
      <c r="BW413" s="138" t="str">
        <f t="shared" si="291"/>
        <v/>
      </c>
      <c r="BX413" s="104" t="str">
        <f t="shared" si="292"/>
        <v/>
      </c>
      <c r="BY413" s="139" t="str">
        <f t="shared" si="293"/>
        <v/>
      </c>
      <c r="CA413" s="138" t="str">
        <f t="shared" si="294"/>
        <v/>
      </c>
      <c r="CB413" s="104" t="str">
        <f t="shared" si="295"/>
        <v/>
      </c>
      <c r="CC413" s="139" t="str">
        <f t="shared" si="296"/>
        <v/>
      </c>
      <c r="CE413" s="162" t="str">
        <f t="shared" si="297"/>
        <v/>
      </c>
      <c r="CF413" s="163" t="str">
        <f t="shared" si="298"/>
        <v/>
      </c>
      <c r="CG413" s="164" t="str">
        <f t="shared" si="299"/>
        <v/>
      </c>
      <c r="CI413" s="162" t="str">
        <f t="shared" si="300"/>
        <v/>
      </c>
      <c r="CJ413" s="163" t="str">
        <f t="shared" si="303"/>
        <v/>
      </c>
      <c r="CK413" s="164" t="str">
        <f t="shared" si="304"/>
        <v/>
      </c>
      <c r="CM413" s="169" t="str">
        <f t="shared" si="301"/>
        <v/>
      </c>
      <c r="CN413" s="139" t="str">
        <f t="shared" si="302"/>
        <v/>
      </c>
      <c r="CP413" s="41" t="str">
        <f>IF($CM413="", "", COUNTIF($CM$11:$CM$3035, "&lt;"&amp;$CM413)+1+COUNTIF($CM$11:$CM413, $CM413)-1)</f>
        <v/>
      </c>
    </row>
    <row r="414" spans="1:94" x14ac:dyDescent="0.25">
      <c r="A414" s="40"/>
      <c r="B414" s="82" t="str">
        <f>IF($I414="", "", IFERROR(INDEX('Job Database'!$AE$11:$AE$3035, MATCH($I414, 'Job Database'!$X$11:$X$3035, 0)), ""))</f>
        <v/>
      </c>
      <c r="C414" s="69" t="str">
        <f>IF($I414="", "", IF(COUNTIF('Job Database'!$X$11:$X$3035, $I414)=0, $AC$5, $AC$4))</f>
        <v/>
      </c>
      <c r="D414" s="40"/>
      <c r="E414" s="85" t="str">
        <f>IF($I414="", "", IF(IFERROR(INDEX('Job Database'!$M$11:$M$3035, MATCH($I414, 'Job Database'!$X$11:$X$3035, 0)), "")="", "", IFERROR(INDEX('Job Database'!$M$11:$M$3035, MATCH($I414, 'Job Database'!$X$11:$X$3035, 0)), "")))</f>
        <v/>
      </c>
      <c r="F414" s="40"/>
      <c r="G414" s="88" t="str">
        <f t="shared" si="276"/>
        <v/>
      </c>
      <c r="H414" s="40"/>
      <c r="I414" s="24"/>
      <c r="J414" s="34"/>
      <c r="K414" s="106"/>
      <c r="L414" s="79"/>
      <c r="M414" s="34"/>
      <c r="N414" s="79"/>
      <c r="O414" s="31"/>
      <c r="P414" s="53"/>
      <c r="Q414" s="40"/>
      <c r="S414" s="41" t="str">
        <f t="shared" si="264"/>
        <v/>
      </c>
      <c r="T414" s="41" t="str">
        <f t="shared" si="265"/>
        <v/>
      </c>
      <c r="U414" s="41" t="str">
        <f t="shared" si="277"/>
        <v/>
      </c>
      <c r="W414" s="74" t="str">
        <f>IF('Job Database'!$X414="", "", 'Job Database'!$X414)</f>
        <v/>
      </c>
      <c r="Y414" s="41" t="str">
        <f>IF($W414="", "", IF(COUNTIF($I$11:$I$3035, $W414)&gt;0, "", MAX($Y$10:$Y413)+1))</f>
        <v/>
      </c>
      <c r="Z414" s="41">
        <v>404</v>
      </c>
      <c r="AA414" s="58" t="str">
        <f t="shared" si="278"/>
        <v/>
      </c>
      <c r="AC414" s="41" t="str">
        <f t="shared" si="266"/>
        <v/>
      </c>
      <c r="AE414" s="41" t="str">
        <f t="shared" si="279"/>
        <v/>
      </c>
      <c r="AJ414" s="154" t="str">
        <f t="shared" si="280"/>
        <v/>
      </c>
      <c r="AL414" s="120" t="str">
        <f t="shared" si="281"/>
        <v/>
      </c>
      <c r="AM414" s="104" t="str">
        <f t="shared" si="282"/>
        <v/>
      </c>
      <c r="AN414" s="104" t="str">
        <f t="shared" si="283"/>
        <v/>
      </c>
      <c r="AO414" s="104" t="str">
        <f t="shared" si="267"/>
        <v/>
      </c>
      <c r="AP414" s="104" t="str">
        <f t="shared" si="268"/>
        <v/>
      </c>
      <c r="AQ414" s="121" t="str">
        <f t="shared" si="284"/>
        <v/>
      </c>
      <c r="AS414" s="88" t="str">
        <f t="shared" si="269"/>
        <v/>
      </c>
      <c r="AT414" s="68" t="str">
        <f t="shared" si="285"/>
        <v/>
      </c>
      <c r="AU414" s="68" t="str">
        <f t="shared" si="286"/>
        <v/>
      </c>
      <c r="AV414" s="68" t="str">
        <f t="shared" si="287"/>
        <v/>
      </c>
      <c r="AW414" s="88" t="str">
        <f t="shared" si="270"/>
        <v/>
      </c>
      <c r="AZ414" s="88" t="str">
        <f t="shared" si="271"/>
        <v/>
      </c>
      <c r="BA414" s="68" t="str">
        <f t="shared" si="272"/>
        <v/>
      </c>
      <c r="BB414" s="68" t="str">
        <f t="shared" si="273"/>
        <v/>
      </c>
      <c r="BC414" s="68" t="str">
        <f t="shared" si="274"/>
        <v/>
      </c>
      <c r="BD414" s="69" t="str">
        <f t="shared" si="275"/>
        <v/>
      </c>
      <c r="BE414" s="69" t="str">
        <f t="shared" si="288"/>
        <v/>
      </c>
      <c r="BT414" s="138" t="str">
        <f t="shared" ca="1" si="289"/>
        <v/>
      </c>
      <c r="BU414" s="139" t="str">
        <f t="shared" ca="1" si="290"/>
        <v/>
      </c>
      <c r="BW414" s="138" t="str">
        <f t="shared" si="291"/>
        <v/>
      </c>
      <c r="BX414" s="104" t="str">
        <f t="shared" si="292"/>
        <v/>
      </c>
      <c r="BY414" s="139" t="str">
        <f t="shared" si="293"/>
        <v/>
      </c>
      <c r="CA414" s="138" t="str">
        <f t="shared" si="294"/>
        <v/>
      </c>
      <c r="CB414" s="104" t="str">
        <f t="shared" si="295"/>
        <v/>
      </c>
      <c r="CC414" s="139" t="str">
        <f t="shared" si="296"/>
        <v/>
      </c>
      <c r="CE414" s="162" t="str">
        <f t="shared" si="297"/>
        <v/>
      </c>
      <c r="CF414" s="163" t="str">
        <f t="shared" si="298"/>
        <v/>
      </c>
      <c r="CG414" s="164" t="str">
        <f t="shared" si="299"/>
        <v/>
      </c>
      <c r="CI414" s="162" t="str">
        <f t="shared" si="300"/>
        <v/>
      </c>
      <c r="CJ414" s="163" t="str">
        <f t="shared" si="303"/>
        <v/>
      </c>
      <c r="CK414" s="164" t="str">
        <f t="shared" si="304"/>
        <v/>
      </c>
      <c r="CM414" s="169" t="str">
        <f t="shared" si="301"/>
        <v/>
      </c>
      <c r="CN414" s="139" t="str">
        <f t="shared" si="302"/>
        <v/>
      </c>
      <c r="CP414" s="41" t="str">
        <f>IF($CM414="", "", COUNTIF($CM$11:$CM$3035, "&lt;"&amp;$CM414)+1+COUNTIF($CM$11:$CM414, $CM414)-1)</f>
        <v/>
      </c>
    </row>
    <row r="415" spans="1:94" x14ac:dyDescent="0.25">
      <c r="A415" s="40"/>
      <c r="B415" s="82" t="str">
        <f>IF($I415="", "", IFERROR(INDEX('Job Database'!$AE$11:$AE$3035, MATCH($I415, 'Job Database'!$X$11:$X$3035, 0)), ""))</f>
        <v/>
      </c>
      <c r="C415" s="69" t="str">
        <f>IF($I415="", "", IF(COUNTIF('Job Database'!$X$11:$X$3035, $I415)=0, $AC$5, $AC$4))</f>
        <v/>
      </c>
      <c r="D415" s="40"/>
      <c r="E415" s="85" t="str">
        <f>IF($I415="", "", IF(IFERROR(INDEX('Job Database'!$M$11:$M$3035, MATCH($I415, 'Job Database'!$X$11:$X$3035, 0)), "")="", "", IFERROR(INDEX('Job Database'!$M$11:$M$3035, MATCH($I415, 'Job Database'!$X$11:$X$3035, 0)), "")))</f>
        <v/>
      </c>
      <c r="F415" s="40"/>
      <c r="G415" s="88" t="str">
        <f t="shared" si="276"/>
        <v/>
      </c>
      <c r="H415" s="40"/>
      <c r="I415" s="24"/>
      <c r="J415" s="34"/>
      <c r="K415" s="106"/>
      <c r="L415" s="79"/>
      <c r="M415" s="34"/>
      <c r="N415" s="79"/>
      <c r="O415" s="31"/>
      <c r="P415" s="53"/>
      <c r="Q415" s="40"/>
      <c r="S415" s="41" t="str">
        <f t="shared" si="264"/>
        <v/>
      </c>
      <c r="T415" s="41" t="str">
        <f t="shared" si="265"/>
        <v/>
      </c>
      <c r="U415" s="41" t="str">
        <f t="shared" si="277"/>
        <v/>
      </c>
      <c r="W415" s="74" t="str">
        <f>IF('Job Database'!$X415="", "", 'Job Database'!$X415)</f>
        <v/>
      </c>
      <c r="Y415" s="41" t="str">
        <f>IF($W415="", "", IF(COUNTIF($I$11:$I$3035, $W415)&gt;0, "", MAX($Y$10:$Y414)+1))</f>
        <v/>
      </c>
      <c r="Z415" s="41">
        <v>405</v>
      </c>
      <c r="AA415" s="58" t="str">
        <f t="shared" si="278"/>
        <v/>
      </c>
      <c r="AC415" s="41" t="str">
        <f t="shared" si="266"/>
        <v/>
      </c>
      <c r="AE415" s="41" t="str">
        <f t="shared" si="279"/>
        <v/>
      </c>
      <c r="AJ415" s="154" t="str">
        <f t="shared" si="280"/>
        <v/>
      </c>
      <c r="AL415" s="120" t="str">
        <f t="shared" si="281"/>
        <v/>
      </c>
      <c r="AM415" s="104" t="str">
        <f t="shared" si="282"/>
        <v/>
      </c>
      <c r="AN415" s="104" t="str">
        <f t="shared" si="283"/>
        <v/>
      </c>
      <c r="AO415" s="104" t="str">
        <f t="shared" si="267"/>
        <v/>
      </c>
      <c r="AP415" s="104" t="str">
        <f t="shared" si="268"/>
        <v/>
      </c>
      <c r="AQ415" s="121" t="str">
        <f t="shared" si="284"/>
        <v/>
      </c>
      <c r="AS415" s="88" t="str">
        <f t="shared" si="269"/>
        <v/>
      </c>
      <c r="AT415" s="68" t="str">
        <f t="shared" si="285"/>
        <v/>
      </c>
      <c r="AU415" s="68" t="str">
        <f t="shared" si="286"/>
        <v/>
      </c>
      <c r="AV415" s="68" t="str">
        <f t="shared" si="287"/>
        <v/>
      </c>
      <c r="AW415" s="88" t="str">
        <f t="shared" si="270"/>
        <v/>
      </c>
      <c r="AZ415" s="88" t="str">
        <f t="shared" si="271"/>
        <v/>
      </c>
      <c r="BA415" s="68" t="str">
        <f t="shared" si="272"/>
        <v/>
      </c>
      <c r="BB415" s="68" t="str">
        <f t="shared" si="273"/>
        <v/>
      </c>
      <c r="BC415" s="68" t="str">
        <f t="shared" si="274"/>
        <v/>
      </c>
      <c r="BD415" s="69" t="str">
        <f t="shared" si="275"/>
        <v/>
      </c>
      <c r="BE415" s="69" t="str">
        <f t="shared" si="288"/>
        <v/>
      </c>
      <c r="BT415" s="138" t="str">
        <f t="shared" ca="1" si="289"/>
        <v/>
      </c>
      <c r="BU415" s="139" t="str">
        <f t="shared" ca="1" si="290"/>
        <v/>
      </c>
      <c r="BW415" s="138" t="str">
        <f t="shared" si="291"/>
        <v/>
      </c>
      <c r="BX415" s="104" t="str">
        <f t="shared" si="292"/>
        <v/>
      </c>
      <c r="BY415" s="139" t="str">
        <f t="shared" si="293"/>
        <v/>
      </c>
      <c r="CA415" s="138" t="str">
        <f t="shared" si="294"/>
        <v/>
      </c>
      <c r="CB415" s="104" t="str">
        <f t="shared" si="295"/>
        <v/>
      </c>
      <c r="CC415" s="139" t="str">
        <f t="shared" si="296"/>
        <v/>
      </c>
      <c r="CE415" s="162" t="str">
        <f t="shared" si="297"/>
        <v/>
      </c>
      <c r="CF415" s="163" t="str">
        <f t="shared" si="298"/>
        <v/>
      </c>
      <c r="CG415" s="164" t="str">
        <f t="shared" si="299"/>
        <v/>
      </c>
      <c r="CI415" s="162" t="str">
        <f t="shared" si="300"/>
        <v/>
      </c>
      <c r="CJ415" s="163" t="str">
        <f t="shared" si="303"/>
        <v/>
      </c>
      <c r="CK415" s="164" t="str">
        <f t="shared" si="304"/>
        <v/>
      </c>
      <c r="CM415" s="169" t="str">
        <f t="shared" si="301"/>
        <v/>
      </c>
      <c r="CN415" s="139" t="str">
        <f t="shared" si="302"/>
        <v/>
      </c>
      <c r="CP415" s="41" t="str">
        <f>IF($CM415="", "", COUNTIF($CM$11:$CM$3035, "&lt;"&amp;$CM415)+1+COUNTIF($CM$11:$CM415, $CM415)-1)</f>
        <v/>
      </c>
    </row>
    <row r="416" spans="1:94" x14ac:dyDescent="0.25">
      <c r="A416" s="40"/>
      <c r="B416" s="82" t="str">
        <f>IF($I416="", "", IFERROR(INDEX('Job Database'!$AE$11:$AE$3035, MATCH($I416, 'Job Database'!$X$11:$X$3035, 0)), ""))</f>
        <v/>
      </c>
      <c r="C416" s="69" t="str">
        <f>IF($I416="", "", IF(COUNTIF('Job Database'!$X$11:$X$3035, $I416)=0, $AC$5, $AC$4))</f>
        <v/>
      </c>
      <c r="D416" s="40"/>
      <c r="E416" s="85" t="str">
        <f>IF($I416="", "", IF(IFERROR(INDEX('Job Database'!$M$11:$M$3035, MATCH($I416, 'Job Database'!$X$11:$X$3035, 0)), "")="", "", IFERROR(INDEX('Job Database'!$M$11:$M$3035, MATCH($I416, 'Job Database'!$X$11:$X$3035, 0)), "")))</f>
        <v/>
      </c>
      <c r="F416" s="40"/>
      <c r="G416" s="88" t="str">
        <f t="shared" si="276"/>
        <v/>
      </c>
      <c r="H416" s="40"/>
      <c r="I416" s="24"/>
      <c r="J416" s="34"/>
      <c r="K416" s="106"/>
      <c r="L416" s="79"/>
      <c r="M416" s="34"/>
      <c r="N416" s="79"/>
      <c r="O416" s="31"/>
      <c r="P416" s="53"/>
      <c r="Q416" s="40"/>
      <c r="S416" s="41" t="str">
        <f t="shared" si="264"/>
        <v/>
      </c>
      <c r="T416" s="41" t="str">
        <f t="shared" si="265"/>
        <v/>
      </c>
      <c r="U416" s="41" t="str">
        <f t="shared" si="277"/>
        <v/>
      </c>
      <c r="W416" s="74" t="str">
        <f>IF('Job Database'!$X416="", "", 'Job Database'!$X416)</f>
        <v/>
      </c>
      <c r="Y416" s="41" t="str">
        <f>IF($W416="", "", IF(COUNTIF($I$11:$I$3035, $W416)&gt;0, "", MAX($Y$10:$Y415)+1))</f>
        <v/>
      </c>
      <c r="Z416" s="41">
        <v>406</v>
      </c>
      <c r="AA416" s="58" t="str">
        <f t="shared" si="278"/>
        <v/>
      </c>
      <c r="AC416" s="41" t="str">
        <f t="shared" si="266"/>
        <v/>
      </c>
      <c r="AE416" s="41" t="str">
        <f t="shared" si="279"/>
        <v/>
      </c>
      <c r="AJ416" s="154" t="str">
        <f t="shared" si="280"/>
        <v/>
      </c>
      <c r="AL416" s="120" t="str">
        <f t="shared" si="281"/>
        <v/>
      </c>
      <c r="AM416" s="104" t="str">
        <f t="shared" si="282"/>
        <v/>
      </c>
      <c r="AN416" s="104" t="str">
        <f t="shared" si="283"/>
        <v/>
      </c>
      <c r="AO416" s="104" t="str">
        <f t="shared" si="267"/>
        <v/>
      </c>
      <c r="AP416" s="104" t="str">
        <f t="shared" si="268"/>
        <v/>
      </c>
      <c r="AQ416" s="121" t="str">
        <f t="shared" si="284"/>
        <v/>
      </c>
      <c r="AS416" s="88" t="str">
        <f t="shared" si="269"/>
        <v/>
      </c>
      <c r="AT416" s="68" t="str">
        <f t="shared" si="285"/>
        <v/>
      </c>
      <c r="AU416" s="68" t="str">
        <f t="shared" si="286"/>
        <v/>
      </c>
      <c r="AV416" s="68" t="str">
        <f t="shared" si="287"/>
        <v/>
      </c>
      <c r="AW416" s="88" t="str">
        <f t="shared" si="270"/>
        <v/>
      </c>
      <c r="AZ416" s="88" t="str">
        <f t="shared" si="271"/>
        <v/>
      </c>
      <c r="BA416" s="68" t="str">
        <f t="shared" si="272"/>
        <v/>
      </c>
      <c r="BB416" s="68" t="str">
        <f t="shared" si="273"/>
        <v/>
      </c>
      <c r="BC416" s="68" t="str">
        <f t="shared" si="274"/>
        <v/>
      </c>
      <c r="BD416" s="69" t="str">
        <f t="shared" si="275"/>
        <v/>
      </c>
      <c r="BE416" s="69" t="str">
        <f t="shared" si="288"/>
        <v/>
      </c>
      <c r="BT416" s="138" t="str">
        <f t="shared" ca="1" si="289"/>
        <v/>
      </c>
      <c r="BU416" s="139" t="str">
        <f t="shared" ca="1" si="290"/>
        <v/>
      </c>
      <c r="BW416" s="138" t="str">
        <f t="shared" si="291"/>
        <v/>
      </c>
      <c r="BX416" s="104" t="str">
        <f t="shared" si="292"/>
        <v/>
      </c>
      <c r="BY416" s="139" t="str">
        <f t="shared" si="293"/>
        <v/>
      </c>
      <c r="CA416" s="138" t="str">
        <f t="shared" si="294"/>
        <v/>
      </c>
      <c r="CB416" s="104" t="str">
        <f t="shared" si="295"/>
        <v/>
      </c>
      <c r="CC416" s="139" t="str">
        <f t="shared" si="296"/>
        <v/>
      </c>
      <c r="CE416" s="162" t="str">
        <f t="shared" si="297"/>
        <v/>
      </c>
      <c r="CF416" s="163" t="str">
        <f t="shared" si="298"/>
        <v/>
      </c>
      <c r="CG416" s="164" t="str">
        <f t="shared" si="299"/>
        <v/>
      </c>
      <c r="CI416" s="162" t="str">
        <f t="shared" si="300"/>
        <v/>
      </c>
      <c r="CJ416" s="163" t="str">
        <f t="shared" si="303"/>
        <v/>
      </c>
      <c r="CK416" s="164" t="str">
        <f t="shared" si="304"/>
        <v/>
      </c>
      <c r="CM416" s="169" t="str">
        <f t="shared" si="301"/>
        <v/>
      </c>
      <c r="CN416" s="139" t="str">
        <f t="shared" si="302"/>
        <v/>
      </c>
      <c r="CP416" s="41" t="str">
        <f>IF($CM416="", "", COUNTIF($CM$11:$CM$3035, "&lt;"&amp;$CM416)+1+COUNTIF($CM$11:$CM416, $CM416)-1)</f>
        <v/>
      </c>
    </row>
    <row r="417" spans="1:94" x14ac:dyDescent="0.25">
      <c r="A417" s="40"/>
      <c r="B417" s="82" t="str">
        <f>IF($I417="", "", IFERROR(INDEX('Job Database'!$AE$11:$AE$3035, MATCH($I417, 'Job Database'!$X$11:$X$3035, 0)), ""))</f>
        <v/>
      </c>
      <c r="C417" s="69" t="str">
        <f>IF($I417="", "", IF(COUNTIF('Job Database'!$X$11:$X$3035, $I417)=0, $AC$5, $AC$4))</f>
        <v/>
      </c>
      <c r="D417" s="40"/>
      <c r="E417" s="85" t="str">
        <f>IF($I417="", "", IF(IFERROR(INDEX('Job Database'!$M$11:$M$3035, MATCH($I417, 'Job Database'!$X$11:$X$3035, 0)), "")="", "", IFERROR(INDEX('Job Database'!$M$11:$M$3035, MATCH($I417, 'Job Database'!$X$11:$X$3035, 0)), "")))</f>
        <v/>
      </c>
      <c r="F417" s="40"/>
      <c r="G417" s="88" t="str">
        <f t="shared" si="276"/>
        <v/>
      </c>
      <c r="H417" s="40"/>
      <c r="I417" s="24"/>
      <c r="J417" s="34"/>
      <c r="K417" s="106"/>
      <c r="L417" s="79"/>
      <c r="M417" s="34"/>
      <c r="N417" s="79"/>
      <c r="O417" s="31"/>
      <c r="P417" s="53"/>
      <c r="Q417" s="40"/>
      <c r="S417" s="41" t="str">
        <f t="shared" si="264"/>
        <v/>
      </c>
      <c r="T417" s="41" t="str">
        <f t="shared" si="265"/>
        <v/>
      </c>
      <c r="U417" s="41" t="str">
        <f t="shared" si="277"/>
        <v/>
      </c>
      <c r="W417" s="74" t="str">
        <f>IF('Job Database'!$X417="", "", 'Job Database'!$X417)</f>
        <v/>
      </c>
      <c r="Y417" s="41" t="str">
        <f>IF($W417="", "", IF(COUNTIF($I$11:$I$3035, $W417)&gt;0, "", MAX($Y$10:$Y416)+1))</f>
        <v/>
      </c>
      <c r="Z417" s="41">
        <v>407</v>
      </c>
      <c r="AA417" s="58" t="str">
        <f t="shared" si="278"/>
        <v/>
      </c>
      <c r="AC417" s="41" t="str">
        <f t="shared" si="266"/>
        <v/>
      </c>
      <c r="AE417" s="41" t="str">
        <f t="shared" si="279"/>
        <v/>
      </c>
      <c r="AJ417" s="154" t="str">
        <f t="shared" si="280"/>
        <v/>
      </c>
      <c r="AL417" s="120" t="str">
        <f t="shared" si="281"/>
        <v/>
      </c>
      <c r="AM417" s="104" t="str">
        <f t="shared" si="282"/>
        <v/>
      </c>
      <c r="AN417" s="104" t="str">
        <f t="shared" si="283"/>
        <v/>
      </c>
      <c r="AO417" s="104" t="str">
        <f t="shared" si="267"/>
        <v/>
      </c>
      <c r="AP417" s="104" t="str">
        <f t="shared" si="268"/>
        <v/>
      </c>
      <c r="AQ417" s="121" t="str">
        <f t="shared" si="284"/>
        <v/>
      </c>
      <c r="AS417" s="88" t="str">
        <f t="shared" si="269"/>
        <v/>
      </c>
      <c r="AT417" s="68" t="str">
        <f t="shared" si="285"/>
        <v/>
      </c>
      <c r="AU417" s="68" t="str">
        <f t="shared" si="286"/>
        <v/>
      </c>
      <c r="AV417" s="68" t="str">
        <f t="shared" si="287"/>
        <v/>
      </c>
      <c r="AW417" s="88" t="str">
        <f t="shared" si="270"/>
        <v/>
      </c>
      <c r="AZ417" s="88" t="str">
        <f t="shared" si="271"/>
        <v/>
      </c>
      <c r="BA417" s="68" t="str">
        <f t="shared" si="272"/>
        <v/>
      </c>
      <c r="BB417" s="68" t="str">
        <f t="shared" si="273"/>
        <v/>
      </c>
      <c r="BC417" s="68" t="str">
        <f t="shared" si="274"/>
        <v/>
      </c>
      <c r="BD417" s="69" t="str">
        <f t="shared" si="275"/>
        <v/>
      </c>
      <c r="BE417" s="69" t="str">
        <f t="shared" si="288"/>
        <v/>
      </c>
      <c r="BT417" s="138" t="str">
        <f t="shared" ca="1" si="289"/>
        <v/>
      </c>
      <c r="BU417" s="139" t="str">
        <f t="shared" ca="1" si="290"/>
        <v/>
      </c>
      <c r="BW417" s="138" t="str">
        <f t="shared" si="291"/>
        <v/>
      </c>
      <c r="BX417" s="104" t="str">
        <f t="shared" si="292"/>
        <v/>
      </c>
      <c r="BY417" s="139" t="str">
        <f t="shared" si="293"/>
        <v/>
      </c>
      <c r="CA417" s="138" t="str">
        <f t="shared" si="294"/>
        <v/>
      </c>
      <c r="CB417" s="104" t="str">
        <f t="shared" si="295"/>
        <v/>
      </c>
      <c r="CC417" s="139" t="str">
        <f t="shared" si="296"/>
        <v/>
      </c>
      <c r="CE417" s="162" t="str">
        <f t="shared" si="297"/>
        <v/>
      </c>
      <c r="CF417" s="163" t="str">
        <f t="shared" si="298"/>
        <v/>
      </c>
      <c r="CG417" s="164" t="str">
        <f t="shared" si="299"/>
        <v/>
      </c>
      <c r="CI417" s="162" t="str">
        <f t="shared" si="300"/>
        <v/>
      </c>
      <c r="CJ417" s="163" t="str">
        <f t="shared" si="303"/>
        <v/>
      </c>
      <c r="CK417" s="164" t="str">
        <f t="shared" si="304"/>
        <v/>
      </c>
      <c r="CM417" s="169" t="str">
        <f t="shared" si="301"/>
        <v/>
      </c>
      <c r="CN417" s="139" t="str">
        <f t="shared" si="302"/>
        <v/>
      </c>
      <c r="CP417" s="41" t="str">
        <f>IF($CM417="", "", COUNTIF($CM$11:$CM$3035, "&lt;"&amp;$CM417)+1+COUNTIF($CM$11:$CM417, $CM417)-1)</f>
        <v/>
      </c>
    </row>
    <row r="418" spans="1:94" x14ac:dyDescent="0.25">
      <c r="A418" s="40"/>
      <c r="B418" s="82" t="str">
        <f>IF($I418="", "", IFERROR(INDEX('Job Database'!$AE$11:$AE$3035, MATCH($I418, 'Job Database'!$X$11:$X$3035, 0)), ""))</f>
        <v/>
      </c>
      <c r="C418" s="69" t="str">
        <f>IF($I418="", "", IF(COUNTIF('Job Database'!$X$11:$X$3035, $I418)=0, $AC$5, $AC$4))</f>
        <v/>
      </c>
      <c r="D418" s="40"/>
      <c r="E418" s="85" t="str">
        <f>IF($I418="", "", IF(IFERROR(INDEX('Job Database'!$M$11:$M$3035, MATCH($I418, 'Job Database'!$X$11:$X$3035, 0)), "")="", "", IFERROR(INDEX('Job Database'!$M$11:$M$3035, MATCH($I418, 'Job Database'!$X$11:$X$3035, 0)), "")))</f>
        <v/>
      </c>
      <c r="F418" s="40"/>
      <c r="G418" s="88" t="str">
        <f t="shared" si="276"/>
        <v/>
      </c>
      <c r="H418" s="40"/>
      <c r="I418" s="24"/>
      <c r="J418" s="34"/>
      <c r="K418" s="106"/>
      <c r="L418" s="79"/>
      <c r="M418" s="34"/>
      <c r="N418" s="79"/>
      <c r="O418" s="31"/>
      <c r="P418" s="53"/>
      <c r="Q418" s="40"/>
      <c r="S418" s="41" t="str">
        <f t="shared" si="264"/>
        <v/>
      </c>
      <c r="T418" s="41" t="str">
        <f t="shared" si="265"/>
        <v/>
      </c>
      <c r="U418" s="41" t="str">
        <f t="shared" si="277"/>
        <v/>
      </c>
      <c r="W418" s="74" t="str">
        <f>IF('Job Database'!$X418="", "", 'Job Database'!$X418)</f>
        <v/>
      </c>
      <c r="Y418" s="41" t="str">
        <f>IF($W418="", "", IF(COUNTIF($I$11:$I$3035, $W418)&gt;0, "", MAX($Y$10:$Y417)+1))</f>
        <v/>
      </c>
      <c r="Z418" s="41">
        <v>408</v>
      </c>
      <c r="AA418" s="58" t="str">
        <f t="shared" si="278"/>
        <v/>
      </c>
      <c r="AC418" s="41" t="str">
        <f t="shared" si="266"/>
        <v/>
      </c>
      <c r="AE418" s="41" t="str">
        <f t="shared" si="279"/>
        <v/>
      </c>
      <c r="AJ418" s="154" t="str">
        <f t="shared" si="280"/>
        <v/>
      </c>
      <c r="AL418" s="120" t="str">
        <f t="shared" si="281"/>
        <v/>
      </c>
      <c r="AM418" s="104" t="str">
        <f t="shared" si="282"/>
        <v/>
      </c>
      <c r="AN418" s="104" t="str">
        <f t="shared" si="283"/>
        <v/>
      </c>
      <c r="AO418" s="104" t="str">
        <f t="shared" si="267"/>
        <v/>
      </c>
      <c r="AP418" s="104" t="str">
        <f t="shared" si="268"/>
        <v/>
      </c>
      <c r="AQ418" s="121" t="str">
        <f t="shared" si="284"/>
        <v/>
      </c>
      <c r="AS418" s="88" t="str">
        <f t="shared" si="269"/>
        <v/>
      </c>
      <c r="AT418" s="68" t="str">
        <f t="shared" si="285"/>
        <v/>
      </c>
      <c r="AU418" s="68" t="str">
        <f t="shared" si="286"/>
        <v/>
      </c>
      <c r="AV418" s="68" t="str">
        <f t="shared" si="287"/>
        <v/>
      </c>
      <c r="AW418" s="88" t="str">
        <f t="shared" si="270"/>
        <v/>
      </c>
      <c r="AZ418" s="88" t="str">
        <f t="shared" si="271"/>
        <v/>
      </c>
      <c r="BA418" s="68" t="str">
        <f t="shared" si="272"/>
        <v/>
      </c>
      <c r="BB418" s="68" t="str">
        <f t="shared" si="273"/>
        <v/>
      </c>
      <c r="BC418" s="68" t="str">
        <f t="shared" si="274"/>
        <v/>
      </c>
      <c r="BD418" s="69" t="str">
        <f t="shared" si="275"/>
        <v/>
      </c>
      <c r="BE418" s="69" t="str">
        <f t="shared" si="288"/>
        <v/>
      </c>
      <c r="BT418" s="138" t="str">
        <f t="shared" ca="1" si="289"/>
        <v/>
      </c>
      <c r="BU418" s="139" t="str">
        <f t="shared" ca="1" si="290"/>
        <v/>
      </c>
      <c r="BW418" s="138" t="str">
        <f t="shared" si="291"/>
        <v/>
      </c>
      <c r="BX418" s="104" t="str">
        <f t="shared" si="292"/>
        <v/>
      </c>
      <c r="BY418" s="139" t="str">
        <f t="shared" si="293"/>
        <v/>
      </c>
      <c r="CA418" s="138" t="str">
        <f t="shared" si="294"/>
        <v/>
      </c>
      <c r="CB418" s="104" t="str">
        <f t="shared" si="295"/>
        <v/>
      </c>
      <c r="CC418" s="139" t="str">
        <f t="shared" si="296"/>
        <v/>
      </c>
      <c r="CE418" s="162" t="str">
        <f t="shared" si="297"/>
        <v/>
      </c>
      <c r="CF418" s="163" t="str">
        <f t="shared" si="298"/>
        <v/>
      </c>
      <c r="CG418" s="164" t="str">
        <f t="shared" si="299"/>
        <v/>
      </c>
      <c r="CI418" s="162" t="str">
        <f t="shared" si="300"/>
        <v/>
      </c>
      <c r="CJ418" s="163" t="str">
        <f t="shared" si="303"/>
        <v/>
      </c>
      <c r="CK418" s="164" t="str">
        <f t="shared" si="304"/>
        <v/>
      </c>
      <c r="CM418" s="169" t="str">
        <f t="shared" si="301"/>
        <v/>
      </c>
      <c r="CN418" s="139" t="str">
        <f t="shared" si="302"/>
        <v/>
      </c>
      <c r="CP418" s="41" t="str">
        <f>IF($CM418="", "", COUNTIF($CM$11:$CM$3035, "&lt;"&amp;$CM418)+1+COUNTIF($CM$11:$CM418, $CM418)-1)</f>
        <v/>
      </c>
    </row>
    <row r="419" spans="1:94" x14ac:dyDescent="0.25">
      <c r="A419" s="40"/>
      <c r="B419" s="82" t="str">
        <f>IF($I419="", "", IFERROR(INDEX('Job Database'!$AE$11:$AE$3035, MATCH($I419, 'Job Database'!$X$11:$X$3035, 0)), ""))</f>
        <v/>
      </c>
      <c r="C419" s="69" t="str">
        <f>IF($I419="", "", IF(COUNTIF('Job Database'!$X$11:$X$3035, $I419)=0, $AC$5, $AC$4))</f>
        <v/>
      </c>
      <c r="D419" s="40"/>
      <c r="E419" s="85" t="str">
        <f>IF($I419="", "", IF(IFERROR(INDEX('Job Database'!$M$11:$M$3035, MATCH($I419, 'Job Database'!$X$11:$X$3035, 0)), "")="", "", IFERROR(INDEX('Job Database'!$M$11:$M$3035, MATCH($I419, 'Job Database'!$X$11:$X$3035, 0)), "")))</f>
        <v/>
      </c>
      <c r="F419" s="40"/>
      <c r="G419" s="88" t="str">
        <f t="shared" si="276"/>
        <v/>
      </c>
      <c r="H419" s="40"/>
      <c r="I419" s="24"/>
      <c r="J419" s="34"/>
      <c r="K419" s="106"/>
      <c r="L419" s="79"/>
      <c r="M419" s="34"/>
      <c r="N419" s="79"/>
      <c r="O419" s="31"/>
      <c r="P419" s="53"/>
      <c r="Q419" s="40"/>
      <c r="S419" s="41" t="str">
        <f t="shared" si="264"/>
        <v/>
      </c>
      <c r="T419" s="41" t="str">
        <f t="shared" si="265"/>
        <v/>
      </c>
      <c r="U419" s="41" t="str">
        <f t="shared" si="277"/>
        <v/>
      </c>
      <c r="W419" s="74" t="str">
        <f>IF('Job Database'!$X419="", "", 'Job Database'!$X419)</f>
        <v/>
      </c>
      <c r="Y419" s="41" t="str">
        <f>IF($W419="", "", IF(COUNTIF($I$11:$I$3035, $W419)&gt;0, "", MAX($Y$10:$Y418)+1))</f>
        <v/>
      </c>
      <c r="Z419" s="41">
        <v>409</v>
      </c>
      <c r="AA419" s="58" t="str">
        <f t="shared" si="278"/>
        <v/>
      </c>
      <c r="AC419" s="41" t="str">
        <f t="shared" si="266"/>
        <v/>
      </c>
      <c r="AE419" s="41" t="str">
        <f t="shared" si="279"/>
        <v/>
      </c>
      <c r="AJ419" s="154" t="str">
        <f t="shared" si="280"/>
        <v/>
      </c>
      <c r="AL419" s="120" t="str">
        <f t="shared" si="281"/>
        <v/>
      </c>
      <c r="AM419" s="104" t="str">
        <f t="shared" si="282"/>
        <v/>
      </c>
      <c r="AN419" s="104" t="str">
        <f t="shared" si="283"/>
        <v/>
      </c>
      <c r="AO419" s="104" t="str">
        <f t="shared" si="267"/>
        <v/>
      </c>
      <c r="AP419" s="104" t="str">
        <f t="shared" si="268"/>
        <v/>
      </c>
      <c r="AQ419" s="121" t="str">
        <f t="shared" si="284"/>
        <v/>
      </c>
      <c r="AS419" s="88" t="str">
        <f t="shared" si="269"/>
        <v/>
      </c>
      <c r="AT419" s="68" t="str">
        <f t="shared" si="285"/>
        <v/>
      </c>
      <c r="AU419" s="68" t="str">
        <f t="shared" si="286"/>
        <v/>
      </c>
      <c r="AV419" s="68" t="str">
        <f t="shared" si="287"/>
        <v/>
      </c>
      <c r="AW419" s="88" t="str">
        <f t="shared" si="270"/>
        <v/>
      </c>
      <c r="AZ419" s="88" t="str">
        <f t="shared" si="271"/>
        <v/>
      </c>
      <c r="BA419" s="68" t="str">
        <f t="shared" si="272"/>
        <v/>
      </c>
      <c r="BB419" s="68" t="str">
        <f t="shared" si="273"/>
        <v/>
      </c>
      <c r="BC419" s="68" t="str">
        <f t="shared" si="274"/>
        <v/>
      </c>
      <c r="BD419" s="69" t="str">
        <f t="shared" si="275"/>
        <v/>
      </c>
      <c r="BE419" s="69" t="str">
        <f t="shared" si="288"/>
        <v/>
      </c>
      <c r="BT419" s="138" t="str">
        <f t="shared" ca="1" si="289"/>
        <v/>
      </c>
      <c r="BU419" s="139" t="str">
        <f t="shared" ca="1" si="290"/>
        <v/>
      </c>
      <c r="BW419" s="138" t="str">
        <f t="shared" si="291"/>
        <v/>
      </c>
      <c r="BX419" s="104" t="str">
        <f t="shared" si="292"/>
        <v/>
      </c>
      <c r="BY419" s="139" t="str">
        <f t="shared" si="293"/>
        <v/>
      </c>
      <c r="CA419" s="138" t="str">
        <f t="shared" si="294"/>
        <v/>
      </c>
      <c r="CB419" s="104" t="str">
        <f t="shared" si="295"/>
        <v/>
      </c>
      <c r="CC419" s="139" t="str">
        <f t="shared" si="296"/>
        <v/>
      </c>
      <c r="CE419" s="162" t="str">
        <f t="shared" si="297"/>
        <v/>
      </c>
      <c r="CF419" s="163" t="str">
        <f t="shared" si="298"/>
        <v/>
      </c>
      <c r="CG419" s="164" t="str">
        <f t="shared" si="299"/>
        <v/>
      </c>
      <c r="CI419" s="162" t="str">
        <f t="shared" si="300"/>
        <v/>
      </c>
      <c r="CJ419" s="163" t="str">
        <f t="shared" si="303"/>
        <v/>
      </c>
      <c r="CK419" s="164" t="str">
        <f t="shared" si="304"/>
        <v/>
      </c>
      <c r="CM419" s="169" t="str">
        <f t="shared" si="301"/>
        <v/>
      </c>
      <c r="CN419" s="139" t="str">
        <f t="shared" si="302"/>
        <v/>
      </c>
      <c r="CP419" s="41" t="str">
        <f>IF($CM419="", "", COUNTIF($CM$11:$CM$3035, "&lt;"&amp;$CM419)+1+COUNTIF($CM$11:$CM419, $CM419)-1)</f>
        <v/>
      </c>
    </row>
    <row r="420" spans="1:94" x14ac:dyDescent="0.25">
      <c r="A420" s="40"/>
      <c r="B420" s="82" t="str">
        <f>IF($I420="", "", IFERROR(INDEX('Job Database'!$AE$11:$AE$3035, MATCH($I420, 'Job Database'!$X$11:$X$3035, 0)), ""))</f>
        <v/>
      </c>
      <c r="C420" s="69" t="str">
        <f>IF($I420="", "", IF(COUNTIF('Job Database'!$X$11:$X$3035, $I420)=0, $AC$5, $AC$4))</f>
        <v/>
      </c>
      <c r="D420" s="40"/>
      <c r="E420" s="85" t="str">
        <f>IF($I420="", "", IF(IFERROR(INDEX('Job Database'!$M$11:$M$3035, MATCH($I420, 'Job Database'!$X$11:$X$3035, 0)), "")="", "", IFERROR(INDEX('Job Database'!$M$11:$M$3035, MATCH($I420, 'Job Database'!$X$11:$X$3035, 0)), "")))</f>
        <v/>
      </c>
      <c r="F420" s="40"/>
      <c r="G420" s="88" t="str">
        <f t="shared" si="276"/>
        <v/>
      </c>
      <c r="H420" s="40"/>
      <c r="I420" s="24"/>
      <c r="J420" s="34"/>
      <c r="K420" s="106"/>
      <c r="L420" s="79"/>
      <c r="M420" s="34"/>
      <c r="N420" s="79"/>
      <c r="O420" s="31"/>
      <c r="P420" s="53"/>
      <c r="Q420" s="40"/>
      <c r="S420" s="41" t="str">
        <f t="shared" si="264"/>
        <v/>
      </c>
      <c r="T420" s="41" t="str">
        <f t="shared" si="265"/>
        <v/>
      </c>
      <c r="U420" s="41" t="str">
        <f t="shared" si="277"/>
        <v/>
      </c>
      <c r="W420" s="74" t="str">
        <f>IF('Job Database'!$X420="", "", 'Job Database'!$X420)</f>
        <v/>
      </c>
      <c r="Y420" s="41" t="str">
        <f>IF($W420="", "", IF(COUNTIF($I$11:$I$3035, $W420)&gt;0, "", MAX($Y$10:$Y419)+1))</f>
        <v/>
      </c>
      <c r="Z420" s="41">
        <v>410</v>
      </c>
      <c r="AA420" s="58" t="str">
        <f t="shared" si="278"/>
        <v/>
      </c>
      <c r="AC420" s="41" t="str">
        <f t="shared" si="266"/>
        <v/>
      </c>
      <c r="AE420" s="41" t="str">
        <f t="shared" si="279"/>
        <v/>
      </c>
      <c r="AJ420" s="154" t="str">
        <f t="shared" si="280"/>
        <v/>
      </c>
      <c r="AL420" s="120" t="str">
        <f t="shared" si="281"/>
        <v/>
      </c>
      <c r="AM420" s="104" t="str">
        <f t="shared" si="282"/>
        <v/>
      </c>
      <c r="AN420" s="104" t="str">
        <f t="shared" si="283"/>
        <v/>
      </c>
      <c r="AO420" s="104" t="str">
        <f t="shared" si="267"/>
        <v/>
      </c>
      <c r="AP420" s="104" t="str">
        <f t="shared" si="268"/>
        <v/>
      </c>
      <c r="AQ420" s="121" t="str">
        <f t="shared" si="284"/>
        <v/>
      </c>
      <c r="AS420" s="88" t="str">
        <f t="shared" si="269"/>
        <v/>
      </c>
      <c r="AT420" s="68" t="str">
        <f t="shared" si="285"/>
        <v/>
      </c>
      <c r="AU420" s="68" t="str">
        <f t="shared" si="286"/>
        <v/>
      </c>
      <c r="AV420" s="68" t="str">
        <f t="shared" si="287"/>
        <v/>
      </c>
      <c r="AW420" s="88" t="str">
        <f t="shared" si="270"/>
        <v/>
      </c>
      <c r="AZ420" s="88" t="str">
        <f t="shared" si="271"/>
        <v/>
      </c>
      <c r="BA420" s="68" t="str">
        <f t="shared" si="272"/>
        <v/>
      </c>
      <c r="BB420" s="68" t="str">
        <f t="shared" si="273"/>
        <v/>
      </c>
      <c r="BC420" s="68" t="str">
        <f t="shared" si="274"/>
        <v/>
      </c>
      <c r="BD420" s="69" t="str">
        <f t="shared" si="275"/>
        <v/>
      </c>
      <c r="BE420" s="69" t="str">
        <f t="shared" si="288"/>
        <v/>
      </c>
      <c r="BT420" s="138" t="str">
        <f t="shared" ca="1" si="289"/>
        <v/>
      </c>
      <c r="BU420" s="139" t="str">
        <f t="shared" ca="1" si="290"/>
        <v/>
      </c>
      <c r="BW420" s="138" t="str">
        <f t="shared" si="291"/>
        <v/>
      </c>
      <c r="BX420" s="104" t="str">
        <f t="shared" si="292"/>
        <v/>
      </c>
      <c r="BY420" s="139" t="str">
        <f t="shared" si="293"/>
        <v/>
      </c>
      <c r="CA420" s="138" t="str">
        <f t="shared" si="294"/>
        <v/>
      </c>
      <c r="CB420" s="104" t="str">
        <f t="shared" si="295"/>
        <v/>
      </c>
      <c r="CC420" s="139" t="str">
        <f t="shared" si="296"/>
        <v/>
      </c>
      <c r="CE420" s="162" t="str">
        <f t="shared" si="297"/>
        <v/>
      </c>
      <c r="CF420" s="163" t="str">
        <f t="shared" si="298"/>
        <v/>
      </c>
      <c r="CG420" s="164" t="str">
        <f t="shared" si="299"/>
        <v/>
      </c>
      <c r="CI420" s="162" t="str">
        <f t="shared" si="300"/>
        <v/>
      </c>
      <c r="CJ420" s="163" t="str">
        <f t="shared" si="303"/>
        <v/>
      </c>
      <c r="CK420" s="164" t="str">
        <f t="shared" si="304"/>
        <v/>
      </c>
      <c r="CM420" s="169" t="str">
        <f t="shared" si="301"/>
        <v/>
      </c>
      <c r="CN420" s="139" t="str">
        <f t="shared" si="302"/>
        <v/>
      </c>
      <c r="CP420" s="41" t="str">
        <f>IF($CM420="", "", COUNTIF($CM$11:$CM$3035, "&lt;"&amp;$CM420)+1+COUNTIF($CM$11:$CM420, $CM420)-1)</f>
        <v/>
      </c>
    </row>
    <row r="421" spans="1:94" x14ac:dyDescent="0.25">
      <c r="A421" s="40"/>
      <c r="B421" s="82" t="str">
        <f>IF($I421="", "", IFERROR(INDEX('Job Database'!$AE$11:$AE$3035, MATCH($I421, 'Job Database'!$X$11:$X$3035, 0)), ""))</f>
        <v/>
      </c>
      <c r="C421" s="69" t="str">
        <f>IF($I421="", "", IF(COUNTIF('Job Database'!$X$11:$X$3035, $I421)=0, $AC$5, $AC$4))</f>
        <v/>
      </c>
      <c r="D421" s="40"/>
      <c r="E421" s="85" t="str">
        <f>IF($I421="", "", IF(IFERROR(INDEX('Job Database'!$M$11:$M$3035, MATCH($I421, 'Job Database'!$X$11:$X$3035, 0)), "")="", "", IFERROR(INDEX('Job Database'!$M$11:$M$3035, MATCH($I421, 'Job Database'!$X$11:$X$3035, 0)), "")))</f>
        <v/>
      </c>
      <c r="F421" s="40"/>
      <c r="G421" s="88" t="str">
        <f t="shared" si="276"/>
        <v/>
      </c>
      <c r="H421" s="40"/>
      <c r="I421" s="24"/>
      <c r="J421" s="34"/>
      <c r="K421" s="106"/>
      <c r="L421" s="79"/>
      <c r="M421" s="34"/>
      <c r="N421" s="79"/>
      <c r="O421" s="31"/>
      <c r="P421" s="53"/>
      <c r="Q421" s="40"/>
      <c r="S421" s="41" t="str">
        <f t="shared" si="264"/>
        <v/>
      </c>
      <c r="T421" s="41" t="str">
        <f t="shared" si="265"/>
        <v/>
      </c>
      <c r="U421" s="41" t="str">
        <f t="shared" si="277"/>
        <v/>
      </c>
      <c r="W421" s="74" t="str">
        <f>IF('Job Database'!$X421="", "", 'Job Database'!$X421)</f>
        <v/>
      </c>
      <c r="Y421" s="41" t="str">
        <f>IF($W421="", "", IF(COUNTIF($I$11:$I$3035, $W421)&gt;0, "", MAX($Y$10:$Y420)+1))</f>
        <v/>
      </c>
      <c r="Z421" s="41">
        <v>411</v>
      </c>
      <c r="AA421" s="58" t="str">
        <f t="shared" si="278"/>
        <v/>
      </c>
      <c r="AC421" s="41" t="str">
        <f t="shared" si="266"/>
        <v/>
      </c>
      <c r="AE421" s="41" t="str">
        <f t="shared" si="279"/>
        <v/>
      </c>
      <c r="AJ421" s="154" t="str">
        <f t="shared" si="280"/>
        <v/>
      </c>
      <c r="AL421" s="120" t="str">
        <f t="shared" si="281"/>
        <v/>
      </c>
      <c r="AM421" s="104" t="str">
        <f t="shared" si="282"/>
        <v/>
      </c>
      <c r="AN421" s="104" t="str">
        <f t="shared" si="283"/>
        <v/>
      </c>
      <c r="AO421" s="104" t="str">
        <f t="shared" si="267"/>
        <v/>
      </c>
      <c r="AP421" s="104" t="str">
        <f t="shared" si="268"/>
        <v/>
      </c>
      <c r="AQ421" s="121" t="str">
        <f t="shared" si="284"/>
        <v/>
      </c>
      <c r="AS421" s="88" t="str">
        <f t="shared" si="269"/>
        <v/>
      </c>
      <c r="AT421" s="68" t="str">
        <f t="shared" si="285"/>
        <v/>
      </c>
      <c r="AU421" s="68" t="str">
        <f t="shared" si="286"/>
        <v/>
      </c>
      <c r="AV421" s="68" t="str">
        <f t="shared" si="287"/>
        <v/>
      </c>
      <c r="AW421" s="88" t="str">
        <f t="shared" si="270"/>
        <v/>
      </c>
      <c r="AZ421" s="88" t="str">
        <f t="shared" si="271"/>
        <v/>
      </c>
      <c r="BA421" s="68" t="str">
        <f t="shared" si="272"/>
        <v/>
      </c>
      <c r="BB421" s="68" t="str">
        <f t="shared" si="273"/>
        <v/>
      </c>
      <c r="BC421" s="68" t="str">
        <f t="shared" si="274"/>
        <v/>
      </c>
      <c r="BD421" s="69" t="str">
        <f t="shared" si="275"/>
        <v/>
      </c>
      <c r="BE421" s="69" t="str">
        <f t="shared" si="288"/>
        <v/>
      </c>
      <c r="BT421" s="138" t="str">
        <f t="shared" ca="1" si="289"/>
        <v/>
      </c>
      <c r="BU421" s="139" t="str">
        <f t="shared" ca="1" si="290"/>
        <v/>
      </c>
      <c r="BW421" s="138" t="str">
        <f t="shared" si="291"/>
        <v/>
      </c>
      <c r="BX421" s="104" t="str">
        <f t="shared" si="292"/>
        <v/>
      </c>
      <c r="BY421" s="139" t="str">
        <f t="shared" si="293"/>
        <v/>
      </c>
      <c r="CA421" s="138" t="str">
        <f t="shared" si="294"/>
        <v/>
      </c>
      <c r="CB421" s="104" t="str">
        <f t="shared" si="295"/>
        <v/>
      </c>
      <c r="CC421" s="139" t="str">
        <f t="shared" si="296"/>
        <v/>
      </c>
      <c r="CE421" s="162" t="str">
        <f t="shared" si="297"/>
        <v/>
      </c>
      <c r="CF421" s="163" t="str">
        <f t="shared" si="298"/>
        <v/>
      </c>
      <c r="CG421" s="164" t="str">
        <f t="shared" si="299"/>
        <v/>
      </c>
      <c r="CI421" s="162" t="str">
        <f t="shared" si="300"/>
        <v/>
      </c>
      <c r="CJ421" s="163" t="str">
        <f t="shared" si="303"/>
        <v/>
      </c>
      <c r="CK421" s="164" t="str">
        <f t="shared" si="304"/>
        <v/>
      </c>
      <c r="CM421" s="169" t="str">
        <f t="shared" si="301"/>
        <v/>
      </c>
      <c r="CN421" s="139" t="str">
        <f t="shared" si="302"/>
        <v/>
      </c>
      <c r="CP421" s="41" t="str">
        <f>IF($CM421="", "", COUNTIF($CM$11:$CM$3035, "&lt;"&amp;$CM421)+1+COUNTIF($CM$11:$CM421, $CM421)-1)</f>
        <v/>
      </c>
    </row>
    <row r="422" spans="1:94" x14ac:dyDescent="0.25">
      <c r="A422" s="40"/>
      <c r="B422" s="82" t="str">
        <f>IF($I422="", "", IFERROR(INDEX('Job Database'!$AE$11:$AE$3035, MATCH($I422, 'Job Database'!$X$11:$X$3035, 0)), ""))</f>
        <v/>
      </c>
      <c r="C422" s="69" t="str">
        <f>IF($I422="", "", IF(COUNTIF('Job Database'!$X$11:$X$3035, $I422)=0, $AC$5, $AC$4))</f>
        <v/>
      </c>
      <c r="D422" s="40"/>
      <c r="E422" s="85" t="str">
        <f>IF($I422="", "", IF(IFERROR(INDEX('Job Database'!$M$11:$M$3035, MATCH($I422, 'Job Database'!$X$11:$X$3035, 0)), "")="", "", IFERROR(INDEX('Job Database'!$M$11:$M$3035, MATCH($I422, 'Job Database'!$X$11:$X$3035, 0)), "")))</f>
        <v/>
      </c>
      <c r="F422" s="40"/>
      <c r="G422" s="88" t="str">
        <f t="shared" si="276"/>
        <v/>
      </c>
      <c r="H422" s="40"/>
      <c r="I422" s="24"/>
      <c r="J422" s="34"/>
      <c r="K422" s="106"/>
      <c r="L422" s="79"/>
      <c r="M422" s="34"/>
      <c r="N422" s="79"/>
      <c r="O422" s="31"/>
      <c r="P422" s="53"/>
      <c r="Q422" s="40"/>
      <c r="S422" s="41" t="str">
        <f t="shared" si="264"/>
        <v/>
      </c>
      <c r="T422" s="41" t="str">
        <f t="shared" si="265"/>
        <v/>
      </c>
      <c r="U422" s="41" t="str">
        <f t="shared" si="277"/>
        <v/>
      </c>
      <c r="W422" s="74" t="str">
        <f>IF('Job Database'!$X422="", "", 'Job Database'!$X422)</f>
        <v/>
      </c>
      <c r="Y422" s="41" t="str">
        <f>IF($W422="", "", IF(COUNTIF($I$11:$I$3035, $W422)&gt;0, "", MAX($Y$10:$Y421)+1))</f>
        <v/>
      </c>
      <c r="Z422" s="41">
        <v>412</v>
      </c>
      <c r="AA422" s="58" t="str">
        <f t="shared" si="278"/>
        <v/>
      </c>
      <c r="AC422" s="41" t="str">
        <f t="shared" si="266"/>
        <v/>
      </c>
      <c r="AE422" s="41" t="str">
        <f t="shared" si="279"/>
        <v/>
      </c>
      <c r="AJ422" s="154" t="str">
        <f t="shared" si="280"/>
        <v/>
      </c>
      <c r="AL422" s="120" t="str">
        <f t="shared" si="281"/>
        <v/>
      </c>
      <c r="AM422" s="104" t="str">
        <f t="shared" si="282"/>
        <v/>
      </c>
      <c r="AN422" s="104" t="str">
        <f t="shared" si="283"/>
        <v/>
      </c>
      <c r="AO422" s="104" t="str">
        <f t="shared" si="267"/>
        <v/>
      </c>
      <c r="AP422" s="104" t="str">
        <f t="shared" si="268"/>
        <v/>
      </c>
      <c r="AQ422" s="121" t="str">
        <f t="shared" si="284"/>
        <v/>
      </c>
      <c r="AS422" s="88" t="str">
        <f t="shared" si="269"/>
        <v/>
      </c>
      <c r="AT422" s="68" t="str">
        <f t="shared" si="285"/>
        <v/>
      </c>
      <c r="AU422" s="68" t="str">
        <f t="shared" si="286"/>
        <v/>
      </c>
      <c r="AV422" s="68" t="str">
        <f t="shared" si="287"/>
        <v/>
      </c>
      <c r="AW422" s="88" t="str">
        <f t="shared" si="270"/>
        <v/>
      </c>
      <c r="AZ422" s="88" t="str">
        <f t="shared" si="271"/>
        <v/>
      </c>
      <c r="BA422" s="68" t="str">
        <f t="shared" si="272"/>
        <v/>
      </c>
      <c r="BB422" s="68" t="str">
        <f t="shared" si="273"/>
        <v/>
      </c>
      <c r="BC422" s="68" t="str">
        <f t="shared" si="274"/>
        <v/>
      </c>
      <c r="BD422" s="69" t="str">
        <f t="shared" si="275"/>
        <v/>
      </c>
      <c r="BE422" s="69" t="str">
        <f t="shared" si="288"/>
        <v/>
      </c>
      <c r="BT422" s="138" t="str">
        <f t="shared" ca="1" si="289"/>
        <v/>
      </c>
      <c r="BU422" s="139" t="str">
        <f t="shared" ca="1" si="290"/>
        <v/>
      </c>
      <c r="BW422" s="138" t="str">
        <f t="shared" si="291"/>
        <v/>
      </c>
      <c r="BX422" s="104" t="str">
        <f t="shared" si="292"/>
        <v/>
      </c>
      <c r="BY422" s="139" t="str">
        <f t="shared" si="293"/>
        <v/>
      </c>
      <c r="CA422" s="138" t="str">
        <f t="shared" si="294"/>
        <v/>
      </c>
      <c r="CB422" s="104" t="str">
        <f t="shared" si="295"/>
        <v/>
      </c>
      <c r="CC422" s="139" t="str">
        <f t="shared" si="296"/>
        <v/>
      </c>
      <c r="CE422" s="162" t="str">
        <f t="shared" si="297"/>
        <v/>
      </c>
      <c r="CF422" s="163" t="str">
        <f t="shared" si="298"/>
        <v/>
      </c>
      <c r="CG422" s="164" t="str">
        <f t="shared" si="299"/>
        <v/>
      </c>
      <c r="CI422" s="162" t="str">
        <f t="shared" si="300"/>
        <v/>
      </c>
      <c r="CJ422" s="163" t="str">
        <f t="shared" si="303"/>
        <v/>
      </c>
      <c r="CK422" s="164" t="str">
        <f t="shared" si="304"/>
        <v/>
      </c>
      <c r="CM422" s="169" t="str">
        <f t="shared" si="301"/>
        <v/>
      </c>
      <c r="CN422" s="139" t="str">
        <f t="shared" si="302"/>
        <v/>
      </c>
      <c r="CP422" s="41" t="str">
        <f>IF($CM422="", "", COUNTIF($CM$11:$CM$3035, "&lt;"&amp;$CM422)+1+COUNTIF($CM$11:$CM422, $CM422)-1)</f>
        <v/>
      </c>
    </row>
    <row r="423" spans="1:94" x14ac:dyDescent="0.25">
      <c r="A423" s="40"/>
      <c r="B423" s="82" t="str">
        <f>IF($I423="", "", IFERROR(INDEX('Job Database'!$AE$11:$AE$3035, MATCH($I423, 'Job Database'!$X$11:$X$3035, 0)), ""))</f>
        <v/>
      </c>
      <c r="C423" s="69" t="str">
        <f>IF($I423="", "", IF(COUNTIF('Job Database'!$X$11:$X$3035, $I423)=0, $AC$5, $AC$4))</f>
        <v/>
      </c>
      <c r="D423" s="40"/>
      <c r="E423" s="85" t="str">
        <f>IF($I423="", "", IF(IFERROR(INDEX('Job Database'!$M$11:$M$3035, MATCH($I423, 'Job Database'!$X$11:$X$3035, 0)), "")="", "", IFERROR(INDEX('Job Database'!$M$11:$M$3035, MATCH($I423, 'Job Database'!$X$11:$X$3035, 0)), "")))</f>
        <v/>
      </c>
      <c r="F423" s="40"/>
      <c r="G423" s="88" t="str">
        <f t="shared" si="276"/>
        <v/>
      </c>
      <c r="H423" s="40"/>
      <c r="I423" s="24"/>
      <c r="J423" s="34"/>
      <c r="K423" s="106"/>
      <c r="L423" s="79"/>
      <c r="M423" s="34"/>
      <c r="N423" s="79"/>
      <c r="O423" s="31"/>
      <c r="P423" s="53"/>
      <c r="Q423" s="40"/>
      <c r="S423" s="41" t="str">
        <f t="shared" si="264"/>
        <v/>
      </c>
      <c r="T423" s="41" t="str">
        <f t="shared" si="265"/>
        <v/>
      </c>
      <c r="U423" s="41" t="str">
        <f t="shared" si="277"/>
        <v/>
      </c>
      <c r="W423" s="74" t="str">
        <f>IF('Job Database'!$X423="", "", 'Job Database'!$X423)</f>
        <v/>
      </c>
      <c r="Y423" s="41" t="str">
        <f>IF($W423="", "", IF(COUNTIF($I$11:$I$3035, $W423)&gt;0, "", MAX($Y$10:$Y422)+1))</f>
        <v/>
      </c>
      <c r="Z423" s="41">
        <v>413</v>
      </c>
      <c r="AA423" s="58" t="str">
        <f t="shared" si="278"/>
        <v/>
      </c>
      <c r="AC423" s="41" t="str">
        <f t="shared" si="266"/>
        <v/>
      </c>
      <c r="AE423" s="41" t="str">
        <f t="shared" si="279"/>
        <v/>
      </c>
      <c r="AJ423" s="154" t="str">
        <f t="shared" si="280"/>
        <v/>
      </c>
      <c r="AL423" s="120" t="str">
        <f t="shared" si="281"/>
        <v/>
      </c>
      <c r="AM423" s="104" t="str">
        <f t="shared" si="282"/>
        <v/>
      </c>
      <c r="AN423" s="104" t="str">
        <f t="shared" si="283"/>
        <v/>
      </c>
      <c r="AO423" s="104" t="str">
        <f t="shared" si="267"/>
        <v/>
      </c>
      <c r="AP423" s="104" t="str">
        <f t="shared" si="268"/>
        <v/>
      </c>
      <c r="AQ423" s="121" t="str">
        <f t="shared" si="284"/>
        <v/>
      </c>
      <c r="AS423" s="88" t="str">
        <f t="shared" si="269"/>
        <v/>
      </c>
      <c r="AT423" s="68" t="str">
        <f t="shared" si="285"/>
        <v/>
      </c>
      <c r="AU423" s="68" t="str">
        <f t="shared" si="286"/>
        <v/>
      </c>
      <c r="AV423" s="68" t="str">
        <f t="shared" si="287"/>
        <v/>
      </c>
      <c r="AW423" s="88" t="str">
        <f t="shared" si="270"/>
        <v/>
      </c>
      <c r="AZ423" s="88" t="str">
        <f t="shared" si="271"/>
        <v/>
      </c>
      <c r="BA423" s="68" t="str">
        <f t="shared" si="272"/>
        <v/>
      </c>
      <c r="BB423" s="68" t="str">
        <f t="shared" si="273"/>
        <v/>
      </c>
      <c r="BC423" s="68" t="str">
        <f t="shared" si="274"/>
        <v/>
      </c>
      <c r="BD423" s="69" t="str">
        <f t="shared" si="275"/>
        <v/>
      </c>
      <c r="BE423" s="69" t="str">
        <f t="shared" si="288"/>
        <v/>
      </c>
      <c r="BT423" s="138" t="str">
        <f t="shared" ca="1" si="289"/>
        <v/>
      </c>
      <c r="BU423" s="139" t="str">
        <f t="shared" ca="1" si="290"/>
        <v/>
      </c>
      <c r="BW423" s="138" t="str">
        <f t="shared" si="291"/>
        <v/>
      </c>
      <c r="BX423" s="104" t="str">
        <f t="shared" si="292"/>
        <v/>
      </c>
      <c r="BY423" s="139" t="str">
        <f t="shared" si="293"/>
        <v/>
      </c>
      <c r="CA423" s="138" t="str">
        <f t="shared" si="294"/>
        <v/>
      </c>
      <c r="CB423" s="104" t="str">
        <f t="shared" si="295"/>
        <v/>
      </c>
      <c r="CC423" s="139" t="str">
        <f t="shared" si="296"/>
        <v/>
      </c>
      <c r="CE423" s="162" t="str">
        <f t="shared" si="297"/>
        <v/>
      </c>
      <c r="CF423" s="163" t="str">
        <f t="shared" si="298"/>
        <v/>
      </c>
      <c r="CG423" s="164" t="str">
        <f t="shared" si="299"/>
        <v/>
      </c>
      <c r="CI423" s="162" t="str">
        <f t="shared" si="300"/>
        <v/>
      </c>
      <c r="CJ423" s="163" t="str">
        <f t="shared" si="303"/>
        <v/>
      </c>
      <c r="CK423" s="164" t="str">
        <f t="shared" si="304"/>
        <v/>
      </c>
      <c r="CM423" s="169" t="str">
        <f t="shared" si="301"/>
        <v/>
      </c>
      <c r="CN423" s="139" t="str">
        <f t="shared" si="302"/>
        <v/>
      </c>
      <c r="CP423" s="41" t="str">
        <f>IF($CM423="", "", COUNTIF($CM$11:$CM$3035, "&lt;"&amp;$CM423)+1+COUNTIF($CM$11:$CM423, $CM423)-1)</f>
        <v/>
      </c>
    </row>
    <row r="424" spans="1:94" x14ac:dyDescent="0.25">
      <c r="A424" s="40"/>
      <c r="B424" s="82" t="str">
        <f>IF($I424="", "", IFERROR(INDEX('Job Database'!$AE$11:$AE$3035, MATCH($I424, 'Job Database'!$X$11:$X$3035, 0)), ""))</f>
        <v/>
      </c>
      <c r="C424" s="69" t="str">
        <f>IF($I424="", "", IF(COUNTIF('Job Database'!$X$11:$X$3035, $I424)=0, $AC$5, $AC$4))</f>
        <v/>
      </c>
      <c r="D424" s="40"/>
      <c r="E424" s="85" t="str">
        <f>IF($I424="", "", IF(IFERROR(INDEX('Job Database'!$M$11:$M$3035, MATCH($I424, 'Job Database'!$X$11:$X$3035, 0)), "")="", "", IFERROR(INDEX('Job Database'!$M$11:$M$3035, MATCH($I424, 'Job Database'!$X$11:$X$3035, 0)), "")))</f>
        <v/>
      </c>
      <c r="F424" s="40"/>
      <c r="G424" s="88" t="str">
        <f t="shared" si="276"/>
        <v/>
      </c>
      <c r="H424" s="40"/>
      <c r="I424" s="24"/>
      <c r="J424" s="34"/>
      <c r="K424" s="106"/>
      <c r="L424" s="79"/>
      <c r="M424" s="34"/>
      <c r="N424" s="79"/>
      <c r="O424" s="31"/>
      <c r="P424" s="53"/>
      <c r="Q424" s="40"/>
      <c r="S424" s="41" t="str">
        <f t="shared" si="264"/>
        <v/>
      </c>
      <c r="T424" s="41" t="str">
        <f t="shared" si="265"/>
        <v/>
      </c>
      <c r="U424" s="41" t="str">
        <f t="shared" si="277"/>
        <v/>
      </c>
      <c r="W424" s="74" t="str">
        <f>IF('Job Database'!$X424="", "", 'Job Database'!$X424)</f>
        <v/>
      </c>
      <c r="Y424" s="41" t="str">
        <f>IF($W424="", "", IF(COUNTIF($I$11:$I$3035, $W424)&gt;0, "", MAX($Y$10:$Y423)+1))</f>
        <v/>
      </c>
      <c r="Z424" s="41">
        <v>414</v>
      </c>
      <c r="AA424" s="58" t="str">
        <f t="shared" si="278"/>
        <v/>
      </c>
      <c r="AC424" s="41" t="str">
        <f t="shared" si="266"/>
        <v/>
      </c>
      <c r="AE424" s="41" t="str">
        <f t="shared" si="279"/>
        <v/>
      </c>
      <c r="AJ424" s="154" t="str">
        <f t="shared" si="280"/>
        <v/>
      </c>
      <c r="AL424" s="120" t="str">
        <f t="shared" si="281"/>
        <v/>
      </c>
      <c r="AM424" s="104" t="str">
        <f t="shared" si="282"/>
        <v/>
      </c>
      <c r="AN424" s="104" t="str">
        <f t="shared" si="283"/>
        <v/>
      </c>
      <c r="AO424" s="104" t="str">
        <f t="shared" si="267"/>
        <v/>
      </c>
      <c r="AP424" s="104" t="str">
        <f t="shared" si="268"/>
        <v/>
      </c>
      <c r="AQ424" s="121" t="str">
        <f t="shared" si="284"/>
        <v/>
      </c>
      <c r="AS424" s="88" t="str">
        <f t="shared" si="269"/>
        <v/>
      </c>
      <c r="AT424" s="68" t="str">
        <f t="shared" si="285"/>
        <v/>
      </c>
      <c r="AU424" s="68" t="str">
        <f t="shared" si="286"/>
        <v/>
      </c>
      <c r="AV424" s="68" t="str">
        <f t="shared" si="287"/>
        <v/>
      </c>
      <c r="AW424" s="88" t="str">
        <f t="shared" si="270"/>
        <v/>
      </c>
      <c r="AZ424" s="88" t="str">
        <f t="shared" si="271"/>
        <v/>
      </c>
      <c r="BA424" s="68" t="str">
        <f t="shared" si="272"/>
        <v/>
      </c>
      <c r="BB424" s="68" t="str">
        <f t="shared" si="273"/>
        <v/>
      </c>
      <c r="BC424" s="68" t="str">
        <f t="shared" si="274"/>
        <v/>
      </c>
      <c r="BD424" s="69" t="str">
        <f t="shared" si="275"/>
        <v/>
      </c>
      <c r="BE424" s="69" t="str">
        <f t="shared" si="288"/>
        <v/>
      </c>
      <c r="BT424" s="138" t="str">
        <f t="shared" ca="1" si="289"/>
        <v/>
      </c>
      <c r="BU424" s="139" t="str">
        <f t="shared" ca="1" si="290"/>
        <v/>
      </c>
      <c r="BW424" s="138" t="str">
        <f t="shared" si="291"/>
        <v/>
      </c>
      <c r="BX424" s="104" t="str">
        <f t="shared" si="292"/>
        <v/>
      </c>
      <c r="BY424" s="139" t="str">
        <f t="shared" si="293"/>
        <v/>
      </c>
      <c r="CA424" s="138" t="str">
        <f t="shared" si="294"/>
        <v/>
      </c>
      <c r="CB424" s="104" t="str">
        <f t="shared" si="295"/>
        <v/>
      </c>
      <c r="CC424" s="139" t="str">
        <f t="shared" si="296"/>
        <v/>
      </c>
      <c r="CE424" s="162" t="str">
        <f t="shared" si="297"/>
        <v/>
      </c>
      <c r="CF424" s="163" t="str">
        <f t="shared" si="298"/>
        <v/>
      </c>
      <c r="CG424" s="164" t="str">
        <f t="shared" si="299"/>
        <v/>
      </c>
      <c r="CI424" s="162" t="str">
        <f t="shared" si="300"/>
        <v/>
      </c>
      <c r="CJ424" s="163" t="str">
        <f t="shared" si="303"/>
        <v/>
      </c>
      <c r="CK424" s="164" t="str">
        <f t="shared" si="304"/>
        <v/>
      </c>
      <c r="CM424" s="169" t="str">
        <f t="shared" si="301"/>
        <v/>
      </c>
      <c r="CN424" s="139" t="str">
        <f t="shared" si="302"/>
        <v/>
      </c>
      <c r="CP424" s="41" t="str">
        <f>IF($CM424="", "", COUNTIF($CM$11:$CM$3035, "&lt;"&amp;$CM424)+1+COUNTIF($CM$11:$CM424, $CM424)-1)</f>
        <v/>
      </c>
    </row>
    <row r="425" spans="1:94" x14ac:dyDescent="0.25">
      <c r="A425" s="40"/>
      <c r="B425" s="82" t="str">
        <f>IF($I425="", "", IFERROR(INDEX('Job Database'!$AE$11:$AE$3035, MATCH($I425, 'Job Database'!$X$11:$X$3035, 0)), ""))</f>
        <v/>
      </c>
      <c r="C425" s="69" t="str">
        <f>IF($I425="", "", IF(COUNTIF('Job Database'!$X$11:$X$3035, $I425)=0, $AC$5, $AC$4))</f>
        <v/>
      </c>
      <c r="D425" s="40"/>
      <c r="E425" s="85" t="str">
        <f>IF($I425="", "", IF(IFERROR(INDEX('Job Database'!$M$11:$M$3035, MATCH($I425, 'Job Database'!$X$11:$X$3035, 0)), "")="", "", IFERROR(INDEX('Job Database'!$M$11:$M$3035, MATCH($I425, 'Job Database'!$X$11:$X$3035, 0)), "")))</f>
        <v/>
      </c>
      <c r="F425" s="40"/>
      <c r="G425" s="88" t="str">
        <f t="shared" si="276"/>
        <v/>
      </c>
      <c r="H425" s="40"/>
      <c r="I425" s="24"/>
      <c r="J425" s="34"/>
      <c r="K425" s="106"/>
      <c r="L425" s="79"/>
      <c r="M425" s="34"/>
      <c r="N425" s="79"/>
      <c r="O425" s="31"/>
      <c r="P425" s="53"/>
      <c r="Q425" s="40"/>
      <c r="S425" s="41" t="str">
        <f t="shared" si="264"/>
        <v/>
      </c>
      <c r="T425" s="41" t="str">
        <f t="shared" si="265"/>
        <v/>
      </c>
      <c r="U425" s="41" t="str">
        <f t="shared" si="277"/>
        <v/>
      </c>
      <c r="W425" s="74" t="str">
        <f>IF('Job Database'!$X425="", "", 'Job Database'!$X425)</f>
        <v/>
      </c>
      <c r="Y425" s="41" t="str">
        <f>IF($W425="", "", IF(COUNTIF($I$11:$I$3035, $W425)&gt;0, "", MAX($Y$10:$Y424)+1))</f>
        <v/>
      </c>
      <c r="Z425" s="41">
        <v>415</v>
      </c>
      <c r="AA425" s="58" t="str">
        <f t="shared" si="278"/>
        <v/>
      </c>
      <c r="AC425" s="41" t="str">
        <f t="shared" si="266"/>
        <v/>
      </c>
      <c r="AE425" s="41" t="str">
        <f t="shared" si="279"/>
        <v/>
      </c>
      <c r="AJ425" s="154" t="str">
        <f t="shared" si="280"/>
        <v/>
      </c>
      <c r="AL425" s="120" t="str">
        <f t="shared" si="281"/>
        <v/>
      </c>
      <c r="AM425" s="104" t="str">
        <f t="shared" si="282"/>
        <v/>
      </c>
      <c r="AN425" s="104" t="str">
        <f t="shared" si="283"/>
        <v/>
      </c>
      <c r="AO425" s="104" t="str">
        <f t="shared" si="267"/>
        <v/>
      </c>
      <c r="AP425" s="104" t="str">
        <f t="shared" si="268"/>
        <v/>
      </c>
      <c r="AQ425" s="121" t="str">
        <f t="shared" si="284"/>
        <v/>
      </c>
      <c r="AS425" s="88" t="str">
        <f t="shared" si="269"/>
        <v/>
      </c>
      <c r="AT425" s="68" t="str">
        <f t="shared" si="285"/>
        <v/>
      </c>
      <c r="AU425" s="68" t="str">
        <f t="shared" si="286"/>
        <v/>
      </c>
      <c r="AV425" s="68" t="str">
        <f t="shared" si="287"/>
        <v/>
      </c>
      <c r="AW425" s="88" t="str">
        <f t="shared" si="270"/>
        <v/>
      </c>
      <c r="AZ425" s="88" t="str">
        <f t="shared" si="271"/>
        <v/>
      </c>
      <c r="BA425" s="68" t="str">
        <f t="shared" si="272"/>
        <v/>
      </c>
      <c r="BB425" s="68" t="str">
        <f t="shared" si="273"/>
        <v/>
      </c>
      <c r="BC425" s="68" t="str">
        <f t="shared" si="274"/>
        <v/>
      </c>
      <c r="BD425" s="69" t="str">
        <f t="shared" si="275"/>
        <v/>
      </c>
      <c r="BE425" s="69" t="str">
        <f t="shared" si="288"/>
        <v/>
      </c>
      <c r="BT425" s="138" t="str">
        <f t="shared" ca="1" si="289"/>
        <v/>
      </c>
      <c r="BU425" s="139" t="str">
        <f t="shared" ca="1" si="290"/>
        <v/>
      </c>
      <c r="BW425" s="138" t="str">
        <f t="shared" si="291"/>
        <v/>
      </c>
      <c r="BX425" s="104" t="str">
        <f t="shared" si="292"/>
        <v/>
      </c>
      <c r="BY425" s="139" t="str">
        <f t="shared" si="293"/>
        <v/>
      </c>
      <c r="CA425" s="138" t="str">
        <f t="shared" si="294"/>
        <v/>
      </c>
      <c r="CB425" s="104" t="str">
        <f t="shared" si="295"/>
        <v/>
      </c>
      <c r="CC425" s="139" t="str">
        <f t="shared" si="296"/>
        <v/>
      </c>
      <c r="CE425" s="162" t="str">
        <f t="shared" si="297"/>
        <v/>
      </c>
      <c r="CF425" s="163" t="str">
        <f t="shared" si="298"/>
        <v/>
      </c>
      <c r="CG425" s="164" t="str">
        <f t="shared" si="299"/>
        <v/>
      </c>
      <c r="CI425" s="162" t="str">
        <f t="shared" si="300"/>
        <v/>
      </c>
      <c r="CJ425" s="163" t="str">
        <f t="shared" si="303"/>
        <v/>
      </c>
      <c r="CK425" s="164" t="str">
        <f t="shared" si="304"/>
        <v/>
      </c>
      <c r="CM425" s="169" t="str">
        <f t="shared" si="301"/>
        <v/>
      </c>
      <c r="CN425" s="139" t="str">
        <f t="shared" si="302"/>
        <v/>
      </c>
      <c r="CP425" s="41" t="str">
        <f>IF($CM425="", "", COUNTIF($CM$11:$CM$3035, "&lt;"&amp;$CM425)+1+COUNTIF($CM$11:$CM425, $CM425)-1)</f>
        <v/>
      </c>
    </row>
    <row r="426" spans="1:94" x14ac:dyDescent="0.25">
      <c r="A426" s="40"/>
      <c r="B426" s="82" t="str">
        <f>IF($I426="", "", IFERROR(INDEX('Job Database'!$AE$11:$AE$3035, MATCH($I426, 'Job Database'!$X$11:$X$3035, 0)), ""))</f>
        <v/>
      </c>
      <c r="C426" s="69" t="str">
        <f>IF($I426="", "", IF(COUNTIF('Job Database'!$X$11:$X$3035, $I426)=0, $AC$5, $AC$4))</f>
        <v/>
      </c>
      <c r="D426" s="40"/>
      <c r="E426" s="85" t="str">
        <f>IF($I426="", "", IF(IFERROR(INDEX('Job Database'!$M$11:$M$3035, MATCH($I426, 'Job Database'!$X$11:$X$3035, 0)), "")="", "", IFERROR(INDEX('Job Database'!$M$11:$M$3035, MATCH($I426, 'Job Database'!$X$11:$X$3035, 0)), "")))</f>
        <v/>
      </c>
      <c r="F426" s="40"/>
      <c r="G426" s="88" t="str">
        <f t="shared" si="276"/>
        <v/>
      </c>
      <c r="H426" s="40"/>
      <c r="I426" s="24"/>
      <c r="J426" s="34"/>
      <c r="K426" s="106"/>
      <c r="L426" s="79"/>
      <c r="M426" s="34"/>
      <c r="N426" s="79"/>
      <c r="O426" s="31"/>
      <c r="P426" s="53"/>
      <c r="Q426" s="40"/>
      <c r="S426" s="41" t="str">
        <f t="shared" si="264"/>
        <v/>
      </c>
      <c r="T426" s="41" t="str">
        <f t="shared" si="265"/>
        <v/>
      </c>
      <c r="U426" s="41" t="str">
        <f t="shared" si="277"/>
        <v/>
      </c>
      <c r="W426" s="74" t="str">
        <f>IF('Job Database'!$X426="", "", 'Job Database'!$X426)</f>
        <v/>
      </c>
      <c r="Y426" s="41" t="str">
        <f>IF($W426="", "", IF(COUNTIF($I$11:$I$3035, $W426)&gt;0, "", MAX($Y$10:$Y425)+1))</f>
        <v/>
      </c>
      <c r="Z426" s="41">
        <v>416</v>
      </c>
      <c r="AA426" s="58" t="str">
        <f t="shared" si="278"/>
        <v/>
      </c>
      <c r="AC426" s="41" t="str">
        <f t="shared" si="266"/>
        <v/>
      </c>
      <c r="AE426" s="41" t="str">
        <f t="shared" si="279"/>
        <v/>
      </c>
      <c r="AJ426" s="154" t="str">
        <f t="shared" si="280"/>
        <v/>
      </c>
      <c r="AL426" s="120" t="str">
        <f t="shared" si="281"/>
        <v/>
      </c>
      <c r="AM426" s="104" t="str">
        <f t="shared" si="282"/>
        <v/>
      </c>
      <c r="AN426" s="104" t="str">
        <f t="shared" si="283"/>
        <v/>
      </c>
      <c r="AO426" s="104" t="str">
        <f t="shared" si="267"/>
        <v/>
      </c>
      <c r="AP426" s="104" t="str">
        <f t="shared" si="268"/>
        <v/>
      </c>
      <c r="AQ426" s="121" t="str">
        <f t="shared" si="284"/>
        <v/>
      </c>
      <c r="AS426" s="88" t="str">
        <f t="shared" si="269"/>
        <v/>
      </c>
      <c r="AT426" s="68" t="str">
        <f t="shared" si="285"/>
        <v/>
      </c>
      <c r="AU426" s="68" t="str">
        <f t="shared" si="286"/>
        <v/>
      </c>
      <c r="AV426" s="68" t="str">
        <f t="shared" si="287"/>
        <v/>
      </c>
      <c r="AW426" s="88" t="str">
        <f t="shared" si="270"/>
        <v/>
      </c>
      <c r="AZ426" s="88" t="str">
        <f t="shared" si="271"/>
        <v/>
      </c>
      <c r="BA426" s="68" t="str">
        <f t="shared" si="272"/>
        <v/>
      </c>
      <c r="BB426" s="68" t="str">
        <f t="shared" si="273"/>
        <v/>
      </c>
      <c r="BC426" s="68" t="str">
        <f t="shared" si="274"/>
        <v/>
      </c>
      <c r="BD426" s="69" t="str">
        <f t="shared" si="275"/>
        <v/>
      </c>
      <c r="BE426" s="69" t="str">
        <f t="shared" si="288"/>
        <v/>
      </c>
      <c r="BT426" s="138" t="str">
        <f t="shared" ca="1" si="289"/>
        <v/>
      </c>
      <c r="BU426" s="139" t="str">
        <f t="shared" ca="1" si="290"/>
        <v/>
      </c>
      <c r="BW426" s="138" t="str">
        <f t="shared" si="291"/>
        <v/>
      </c>
      <c r="BX426" s="104" t="str">
        <f t="shared" si="292"/>
        <v/>
      </c>
      <c r="BY426" s="139" t="str">
        <f t="shared" si="293"/>
        <v/>
      </c>
      <c r="CA426" s="138" t="str">
        <f t="shared" si="294"/>
        <v/>
      </c>
      <c r="CB426" s="104" t="str">
        <f t="shared" si="295"/>
        <v/>
      </c>
      <c r="CC426" s="139" t="str">
        <f t="shared" si="296"/>
        <v/>
      </c>
      <c r="CE426" s="162" t="str">
        <f t="shared" si="297"/>
        <v/>
      </c>
      <c r="CF426" s="163" t="str">
        <f t="shared" si="298"/>
        <v/>
      </c>
      <c r="CG426" s="164" t="str">
        <f t="shared" si="299"/>
        <v/>
      </c>
      <c r="CI426" s="162" t="str">
        <f t="shared" si="300"/>
        <v/>
      </c>
      <c r="CJ426" s="163" t="str">
        <f t="shared" si="303"/>
        <v/>
      </c>
      <c r="CK426" s="164" t="str">
        <f t="shared" si="304"/>
        <v/>
      </c>
      <c r="CM426" s="169" t="str">
        <f t="shared" si="301"/>
        <v/>
      </c>
      <c r="CN426" s="139" t="str">
        <f t="shared" si="302"/>
        <v/>
      </c>
      <c r="CP426" s="41" t="str">
        <f>IF($CM426="", "", COUNTIF($CM$11:$CM$3035, "&lt;"&amp;$CM426)+1+COUNTIF($CM$11:$CM426, $CM426)-1)</f>
        <v/>
      </c>
    </row>
    <row r="427" spans="1:94" x14ac:dyDescent="0.25">
      <c r="A427" s="40"/>
      <c r="B427" s="82" t="str">
        <f>IF($I427="", "", IFERROR(INDEX('Job Database'!$AE$11:$AE$3035, MATCH($I427, 'Job Database'!$X$11:$X$3035, 0)), ""))</f>
        <v/>
      </c>
      <c r="C427" s="69" t="str">
        <f>IF($I427="", "", IF(COUNTIF('Job Database'!$X$11:$X$3035, $I427)=0, $AC$5, $AC$4))</f>
        <v/>
      </c>
      <c r="D427" s="40"/>
      <c r="E427" s="85" t="str">
        <f>IF($I427="", "", IF(IFERROR(INDEX('Job Database'!$M$11:$M$3035, MATCH($I427, 'Job Database'!$X$11:$X$3035, 0)), "")="", "", IFERROR(INDEX('Job Database'!$M$11:$M$3035, MATCH($I427, 'Job Database'!$X$11:$X$3035, 0)), "")))</f>
        <v/>
      </c>
      <c r="F427" s="40"/>
      <c r="G427" s="88" t="str">
        <f t="shared" si="276"/>
        <v/>
      </c>
      <c r="H427" s="40"/>
      <c r="I427" s="24"/>
      <c r="J427" s="34"/>
      <c r="K427" s="106"/>
      <c r="L427" s="79"/>
      <c r="M427" s="34"/>
      <c r="N427" s="79"/>
      <c r="O427" s="31"/>
      <c r="P427" s="53"/>
      <c r="Q427" s="40"/>
      <c r="S427" s="41" t="str">
        <f t="shared" si="264"/>
        <v/>
      </c>
      <c r="T427" s="41" t="str">
        <f t="shared" si="265"/>
        <v/>
      </c>
      <c r="U427" s="41" t="str">
        <f t="shared" si="277"/>
        <v/>
      </c>
      <c r="W427" s="74" t="str">
        <f>IF('Job Database'!$X427="", "", 'Job Database'!$X427)</f>
        <v/>
      </c>
      <c r="Y427" s="41" t="str">
        <f>IF($W427="", "", IF(COUNTIF($I$11:$I$3035, $W427)&gt;0, "", MAX($Y$10:$Y426)+1))</f>
        <v/>
      </c>
      <c r="Z427" s="41">
        <v>417</v>
      </c>
      <c r="AA427" s="58" t="str">
        <f t="shared" si="278"/>
        <v/>
      </c>
      <c r="AC427" s="41" t="str">
        <f t="shared" si="266"/>
        <v/>
      </c>
      <c r="AE427" s="41" t="str">
        <f t="shared" si="279"/>
        <v/>
      </c>
      <c r="AJ427" s="154" t="str">
        <f t="shared" si="280"/>
        <v/>
      </c>
      <c r="AL427" s="120" t="str">
        <f t="shared" si="281"/>
        <v/>
      </c>
      <c r="AM427" s="104" t="str">
        <f t="shared" si="282"/>
        <v/>
      </c>
      <c r="AN427" s="104" t="str">
        <f t="shared" si="283"/>
        <v/>
      </c>
      <c r="AO427" s="104" t="str">
        <f t="shared" si="267"/>
        <v/>
      </c>
      <c r="AP427" s="104" t="str">
        <f t="shared" si="268"/>
        <v/>
      </c>
      <c r="AQ427" s="121" t="str">
        <f t="shared" si="284"/>
        <v/>
      </c>
      <c r="AS427" s="88" t="str">
        <f t="shared" si="269"/>
        <v/>
      </c>
      <c r="AT427" s="68" t="str">
        <f t="shared" si="285"/>
        <v/>
      </c>
      <c r="AU427" s="68" t="str">
        <f t="shared" si="286"/>
        <v/>
      </c>
      <c r="AV427" s="68" t="str">
        <f t="shared" si="287"/>
        <v/>
      </c>
      <c r="AW427" s="88" t="str">
        <f t="shared" si="270"/>
        <v/>
      </c>
      <c r="AZ427" s="88" t="str">
        <f t="shared" si="271"/>
        <v/>
      </c>
      <c r="BA427" s="68" t="str">
        <f t="shared" si="272"/>
        <v/>
      </c>
      <c r="BB427" s="68" t="str">
        <f t="shared" si="273"/>
        <v/>
      </c>
      <c r="BC427" s="68" t="str">
        <f t="shared" si="274"/>
        <v/>
      </c>
      <c r="BD427" s="69" t="str">
        <f t="shared" si="275"/>
        <v/>
      </c>
      <c r="BE427" s="69" t="str">
        <f t="shared" si="288"/>
        <v/>
      </c>
      <c r="BT427" s="138" t="str">
        <f t="shared" ca="1" si="289"/>
        <v/>
      </c>
      <c r="BU427" s="139" t="str">
        <f t="shared" ca="1" si="290"/>
        <v/>
      </c>
      <c r="BW427" s="138" t="str">
        <f t="shared" si="291"/>
        <v/>
      </c>
      <c r="BX427" s="104" t="str">
        <f t="shared" si="292"/>
        <v/>
      </c>
      <c r="BY427" s="139" t="str">
        <f t="shared" si="293"/>
        <v/>
      </c>
      <c r="CA427" s="138" t="str">
        <f t="shared" si="294"/>
        <v/>
      </c>
      <c r="CB427" s="104" t="str">
        <f t="shared" si="295"/>
        <v/>
      </c>
      <c r="CC427" s="139" t="str">
        <f t="shared" si="296"/>
        <v/>
      </c>
      <c r="CE427" s="162" t="str">
        <f t="shared" si="297"/>
        <v/>
      </c>
      <c r="CF427" s="163" t="str">
        <f t="shared" si="298"/>
        <v/>
      </c>
      <c r="CG427" s="164" t="str">
        <f t="shared" si="299"/>
        <v/>
      </c>
      <c r="CI427" s="162" t="str">
        <f t="shared" si="300"/>
        <v/>
      </c>
      <c r="CJ427" s="163" t="str">
        <f t="shared" si="303"/>
        <v/>
      </c>
      <c r="CK427" s="164" t="str">
        <f t="shared" si="304"/>
        <v/>
      </c>
      <c r="CM427" s="169" t="str">
        <f t="shared" si="301"/>
        <v/>
      </c>
      <c r="CN427" s="139" t="str">
        <f t="shared" si="302"/>
        <v/>
      </c>
      <c r="CP427" s="41" t="str">
        <f>IF($CM427="", "", COUNTIF($CM$11:$CM$3035, "&lt;"&amp;$CM427)+1+COUNTIF($CM$11:$CM427, $CM427)-1)</f>
        <v/>
      </c>
    </row>
    <row r="428" spans="1:94" x14ac:dyDescent="0.25">
      <c r="A428" s="40"/>
      <c r="B428" s="82" t="str">
        <f>IF($I428="", "", IFERROR(INDEX('Job Database'!$AE$11:$AE$3035, MATCH($I428, 'Job Database'!$X$11:$X$3035, 0)), ""))</f>
        <v/>
      </c>
      <c r="C428" s="69" t="str">
        <f>IF($I428="", "", IF(COUNTIF('Job Database'!$X$11:$X$3035, $I428)=0, $AC$5, $AC$4))</f>
        <v/>
      </c>
      <c r="D428" s="40"/>
      <c r="E428" s="85" t="str">
        <f>IF($I428="", "", IF(IFERROR(INDEX('Job Database'!$M$11:$M$3035, MATCH($I428, 'Job Database'!$X$11:$X$3035, 0)), "")="", "", IFERROR(INDEX('Job Database'!$M$11:$M$3035, MATCH($I428, 'Job Database'!$X$11:$X$3035, 0)), "")))</f>
        <v/>
      </c>
      <c r="F428" s="40"/>
      <c r="G428" s="88" t="str">
        <f t="shared" si="276"/>
        <v/>
      </c>
      <c r="H428" s="40"/>
      <c r="I428" s="24"/>
      <c r="J428" s="34"/>
      <c r="K428" s="106"/>
      <c r="L428" s="79"/>
      <c r="M428" s="34"/>
      <c r="N428" s="79"/>
      <c r="O428" s="31"/>
      <c r="P428" s="53"/>
      <c r="Q428" s="40"/>
      <c r="S428" s="41" t="str">
        <f t="shared" si="264"/>
        <v/>
      </c>
      <c r="T428" s="41" t="str">
        <f t="shared" si="265"/>
        <v/>
      </c>
      <c r="U428" s="41" t="str">
        <f t="shared" si="277"/>
        <v/>
      </c>
      <c r="W428" s="74" t="str">
        <f>IF('Job Database'!$X428="", "", 'Job Database'!$X428)</f>
        <v/>
      </c>
      <c r="Y428" s="41" t="str">
        <f>IF($W428="", "", IF(COUNTIF($I$11:$I$3035, $W428)&gt;0, "", MAX($Y$10:$Y427)+1))</f>
        <v/>
      </c>
      <c r="Z428" s="41">
        <v>418</v>
      </c>
      <c r="AA428" s="58" t="str">
        <f t="shared" si="278"/>
        <v/>
      </c>
      <c r="AC428" s="41" t="str">
        <f t="shared" si="266"/>
        <v/>
      </c>
      <c r="AE428" s="41" t="str">
        <f t="shared" si="279"/>
        <v/>
      </c>
      <c r="AJ428" s="154" t="str">
        <f t="shared" si="280"/>
        <v/>
      </c>
      <c r="AL428" s="120" t="str">
        <f t="shared" si="281"/>
        <v/>
      </c>
      <c r="AM428" s="104" t="str">
        <f t="shared" si="282"/>
        <v/>
      </c>
      <c r="AN428" s="104" t="str">
        <f t="shared" si="283"/>
        <v/>
      </c>
      <c r="AO428" s="104" t="str">
        <f t="shared" si="267"/>
        <v/>
      </c>
      <c r="AP428" s="104" t="str">
        <f t="shared" si="268"/>
        <v/>
      </c>
      <c r="AQ428" s="121" t="str">
        <f t="shared" si="284"/>
        <v/>
      </c>
      <c r="AS428" s="88" t="str">
        <f t="shared" si="269"/>
        <v/>
      </c>
      <c r="AT428" s="68" t="str">
        <f t="shared" si="285"/>
        <v/>
      </c>
      <c r="AU428" s="68" t="str">
        <f t="shared" si="286"/>
        <v/>
      </c>
      <c r="AV428" s="68" t="str">
        <f t="shared" si="287"/>
        <v/>
      </c>
      <c r="AW428" s="88" t="str">
        <f t="shared" si="270"/>
        <v/>
      </c>
      <c r="AZ428" s="88" t="str">
        <f t="shared" si="271"/>
        <v/>
      </c>
      <c r="BA428" s="68" t="str">
        <f t="shared" si="272"/>
        <v/>
      </c>
      <c r="BB428" s="68" t="str">
        <f t="shared" si="273"/>
        <v/>
      </c>
      <c r="BC428" s="68" t="str">
        <f t="shared" si="274"/>
        <v/>
      </c>
      <c r="BD428" s="69" t="str">
        <f t="shared" si="275"/>
        <v/>
      </c>
      <c r="BE428" s="69" t="str">
        <f t="shared" si="288"/>
        <v/>
      </c>
      <c r="BT428" s="138" t="str">
        <f t="shared" ca="1" si="289"/>
        <v/>
      </c>
      <c r="BU428" s="139" t="str">
        <f t="shared" ca="1" si="290"/>
        <v/>
      </c>
      <c r="BW428" s="138" t="str">
        <f t="shared" si="291"/>
        <v/>
      </c>
      <c r="BX428" s="104" t="str">
        <f t="shared" si="292"/>
        <v/>
      </c>
      <c r="BY428" s="139" t="str">
        <f t="shared" si="293"/>
        <v/>
      </c>
      <c r="CA428" s="138" t="str">
        <f t="shared" si="294"/>
        <v/>
      </c>
      <c r="CB428" s="104" t="str">
        <f t="shared" si="295"/>
        <v/>
      </c>
      <c r="CC428" s="139" t="str">
        <f t="shared" si="296"/>
        <v/>
      </c>
      <c r="CE428" s="162" t="str">
        <f t="shared" si="297"/>
        <v/>
      </c>
      <c r="CF428" s="163" t="str">
        <f t="shared" si="298"/>
        <v/>
      </c>
      <c r="CG428" s="164" t="str">
        <f t="shared" si="299"/>
        <v/>
      </c>
      <c r="CI428" s="162" t="str">
        <f t="shared" si="300"/>
        <v/>
      </c>
      <c r="CJ428" s="163" t="str">
        <f t="shared" si="303"/>
        <v/>
      </c>
      <c r="CK428" s="164" t="str">
        <f t="shared" si="304"/>
        <v/>
      </c>
      <c r="CM428" s="169" t="str">
        <f t="shared" si="301"/>
        <v/>
      </c>
      <c r="CN428" s="139" t="str">
        <f t="shared" si="302"/>
        <v/>
      </c>
      <c r="CP428" s="41" t="str">
        <f>IF($CM428="", "", COUNTIF($CM$11:$CM$3035, "&lt;"&amp;$CM428)+1+COUNTIF($CM$11:$CM428, $CM428)-1)</f>
        <v/>
      </c>
    </row>
    <row r="429" spans="1:94" x14ac:dyDescent="0.25">
      <c r="A429" s="40"/>
      <c r="B429" s="82" t="str">
        <f>IF($I429="", "", IFERROR(INDEX('Job Database'!$AE$11:$AE$3035, MATCH($I429, 'Job Database'!$X$11:$X$3035, 0)), ""))</f>
        <v/>
      </c>
      <c r="C429" s="69" t="str">
        <f>IF($I429="", "", IF(COUNTIF('Job Database'!$X$11:$X$3035, $I429)=0, $AC$5, $AC$4))</f>
        <v/>
      </c>
      <c r="D429" s="40"/>
      <c r="E429" s="85" t="str">
        <f>IF($I429="", "", IF(IFERROR(INDEX('Job Database'!$M$11:$M$3035, MATCH($I429, 'Job Database'!$X$11:$X$3035, 0)), "")="", "", IFERROR(INDEX('Job Database'!$M$11:$M$3035, MATCH($I429, 'Job Database'!$X$11:$X$3035, 0)), "")))</f>
        <v/>
      </c>
      <c r="F429" s="40"/>
      <c r="G429" s="88" t="str">
        <f t="shared" si="276"/>
        <v/>
      </c>
      <c r="H429" s="40"/>
      <c r="I429" s="24"/>
      <c r="J429" s="34"/>
      <c r="K429" s="106"/>
      <c r="L429" s="79"/>
      <c r="M429" s="34"/>
      <c r="N429" s="79"/>
      <c r="O429" s="31"/>
      <c r="P429" s="53"/>
      <c r="Q429" s="40"/>
      <c r="S429" s="41" t="str">
        <f t="shared" si="264"/>
        <v/>
      </c>
      <c r="T429" s="41" t="str">
        <f t="shared" si="265"/>
        <v/>
      </c>
      <c r="U429" s="41" t="str">
        <f t="shared" si="277"/>
        <v/>
      </c>
      <c r="W429" s="74" t="str">
        <f>IF('Job Database'!$X429="", "", 'Job Database'!$X429)</f>
        <v/>
      </c>
      <c r="Y429" s="41" t="str">
        <f>IF($W429="", "", IF(COUNTIF($I$11:$I$3035, $W429)&gt;0, "", MAX($Y$10:$Y428)+1))</f>
        <v/>
      </c>
      <c r="Z429" s="41">
        <v>419</v>
      </c>
      <c r="AA429" s="58" t="str">
        <f t="shared" si="278"/>
        <v/>
      </c>
      <c r="AC429" s="41" t="str">
        <f t="shared" si="266"/>
        <v/>
      </c>
      <c r="AE429" s="41" t="str">
        <f t="shared" si="279"/>
        <v/>
      </c>
      <c r="AJ429" s="154" t="str">
        <f t="shared" si="280"/>
        <v/>
      </c>
      <c r="AL429" s="120" t="str">
        <f t="shared" si="281"/>
        <v/>
      </c>
      <c r="AM429" s="104" t="str">
        <f t="shared" si="282"/>
        <v/>
      </c>
      <c r="AN429" s="104" t="str">
        <f t="shared" si="283"/>
        <v/>
      </c>
      <c r="AO429" s="104" t="str">
        <f t="shared" si="267"/>
        <v/>
      </c>
      <c r="AP429" s="104" t="str">
        <f t="shared" si="268"/>
        <v/>
      </c>
      <c r="AQ429" s="121" t="str">
        <f t="shared" si="284"/>
        <v/>
      </c>
      <c r="AS429" s="88" t="str">
        <f t="shared" si="269"/>
        <v/>
      </c>
      <c r="AT429" s="68" t="str">
        <f t="shared" si="285"/>
        <v/>
      </c>
      <c r="AU429" s="68" t="str">
        <f t="shared" si="286"/>
        <v/>
      </c>
      <c r="AV429" s="68" t="str">
        <f t="shared" si="287"/>
        <v/>
      </c>
      <c r="AW429" s="88" t="str">
        <f t="shared" si="270"/>
        <v/>
      </c>
      <c r="AZ429" s="88" t="str">
        <f t="shared" si="271"/>
        <v/>
      </c>
      <c r="BA429" s="68" t="str">
        <f t="shared" si="272"/>
        <v/>
      </c>
      <c r="BB429" s="68" t="str">
        <f t="shared" si="273"/>
        <v/>
      </c>
      <c r="BC429" s="68" t="str">
        <f t="shared" si="274"/>
        <v/>
      </c>
      <c r="BD429" s="69" t="str">
        <f t="shared" si="275"/>
        <v/>
      </c>
      <c r="BE429" s="69" t="str">
        <f t="shared" si="288"/>
        <v/>
      </c>
      <c r="BT429" s="138" t="str">
        <f t="shared" ca="1" si="289"/>
        <v/>
      </c>
      <c r="BU429" s="139" t="str">
        <f t="shared" ca="1" si="290"/>
        <v/>
      </c>
      <c r="BW429" s="138" t="str">
        <f t="shared" si="291"/>
        <v/>
      </c>
      <c r="BX429" s="104" t="str">
        <f t="shared" si="292"/>
        <v/>
      </c>
      <c r="BY429" s="139" t="str">
        <f t="shared" si="293"/>
        <v/>
      </c>
      <c r="CA429" s="138" t="str">
        <f t="shared" si="294"/>
        <v/>
      </c>
      <c r="CB429" s="104" t="str">
        <f t="shared" si="295"/>
        <v/>
      </c>
      <c r="CC429" s="139" t="str">
        <f t="shared" si="296"/>
        <v/>
      </c>
      <c r="CE429" s="162" t="str">
        <f t="shared" si="297"/>
        <v/>
      </c>
      <c r="CF429" s="163" t="str">
        <f t="shared" si="298"/>
        <v/>
      </c>
      <c r="CG429" s="164" t="str">
        <f t="shared" si="299"/>
        <v/>
      </c>
      <c r="CI429" s="162" t="str">
        <f t="shared" si="300"/>
        <v/>
      </c>
      <c r="CJ429" s="163" t="str">
        <f t="shared" si="303"/>
        <v/>
      </c>
      <c r="CK429" s="164" t="str">
        <f t="shared" si="304"/>
        <v/>
      </c>
      <c r="CM429" s="169" t="str">
        <f t="shared" si="301"/>
        <v/>
      </c>
      <c r="CN429" s="139" t="str">
        <f t="shared" si="302"/>
        <v/>
      </c>
      <c r="CP429" s="41" t="str">
        <f>IF($CM429="", "", COUNTIF($CM$11:$CM$3035, "&lt;"&amp;$CM429)+1+COUNTIF($CM$11:$CM429, $CM429)-1)</f>
        <v/>
      </c>
    </row>
    <row r="430" spans="1:94" x14ac:dyDescent="0.25">
      <c r="A430" s="40"/>
      <c r="B430" s="82" t="str">
        <f>IF($I430="", "", IFERROR(INDEX('Job Database'!$AE$11:$AE$3035, MATCH($I430, 'Job Database'!$X$11:$X$3035, 0)), ""))</f>
        <v/>
      </c>
      <c r="C430" s="69" t="str">
        <f>IF($I430="", "", IF(COUNTIF('Job Database'!$X$11:$X$3035, $I430)=0, $AC$5, $AC$4))</f>
        <v/>
      </c>
      <c r="D430" s="40"/>
      <c r="E430" s="85" t="str">
        <f>IF($I430="", "", IF(IFERROR(INDEX('Job Database'!$M$11:$M$3035, MATCH($I430, 'Job Database'!$X$11:$X$3035, 0)), "")="", "", IFERROR(INDEX('Job Database'!$M$11:$M$3035, MATCH($I430, 'Job Database'!$X$11:$X$3035, 0)), "")))</f>
        <v/>
      </c>
      <c r="F430" s="40"/>
      <c r="G430" s="88" t="str">
        <f t="shared" si="276"/>
        <v/>
      </c>
      <c r="H430" s="40"/>
      <c r="I430" s="24"/>
      <c r="J430" s="34"/>
      <c r="K430" s="106"/>
      <c r="L430" s="79"/>
      <c r="M430" s="34"/>
      <c r="N430" s="79"/>
      <c r="O430" s="31"/>
      <c r="P430" s="53"/>
      <c r="Q430" s="40"/>
      <c r="S430" s="41" t="str">
        <f t="shared" si="264"/>
        <v/>
      </c>
      <c r="T430" s="41" t="str">
        <f t="shared" si="265"/>
        <v/>
      </c>
      <c r="U430" s="41" t="str">
        <f t="shared" si="277"/>
        <v/>
      </c>
      <c r="W430" s="74" t="str">
        <f>IF('Job Database'!$X430="", "", 'Job Database'!$X430)</f>
        <v/>
      </c>
      <c r="Y430" s="41" t="str">
        <f>IF($W430="", "", IF(COUNTIF($I$11:$I$3035, $W430)&gt;0, "", MAX($Y$10:$Y429)+1))</f>
        <v/>
      </c>
      <c r="Z430" s="41">
        <v>420</v>
      </c>
      <c r="AA430" s="58" t="str">
        <f t="shared" si="278"/>
        <v/>
      </c>
      <c r="AC430" s="41" t="str">
        <f t="shared" si="266"/>
        <v/>
      </c>
      <c r="AE430" s="41" t="str">
        <f t="shared" si="279"/>
        <v/>
      </c>
      <c r="AJ430" s="154" t="str">
        <f t="shared" si="280"/>
        <v/>
      </c>
      <c r="AL430" s="120" t="str">
        <f t="shared" si="281"/>
        <v/>
      </c>
      <c r="AM430" s="104" t="str">
        <f t="shared" si="282"/>
        <v/>
      </c>
      <c r="AN430" s="104" t="str">
        <f t="shared" si="283"/>
        <v/>
      </c>
      <c r="AO430" s="104" t="str">
        <f t="shared" si="267"/>
        <v/>
      </c>
      <c r="AP430" s="104" t="str">
        <f t="shared" si="268"/>
        <v/>
      </c>
      <c r="AQ430" s="121" t="str">
        <f t="shared" si="284"/>
        <v/>
      </c>
      <c r="AS430" s="88" t="str">
        <f t="shared" si="269"/>
        <v/>
      </c>
      <c r="AT430" s="68" t="str">
        <f t="shared" si="285"/>
        <v/>
      </c>
      <c r="AU430" s="68" t="str">
        <f t="shared" si="286"/>
        <v/>
      </c>
      <c r="AV430" s="68" t="str">
        <f t="shared" si="287"/>
        <v/>
      </c>
      <c r="AW430" s="88" t="str">
        <f t="shared" si="270"/>
        <v/>
      </c>
      <c r="AZ430" s="88" t="str">
        <f t="shared" si="271"/>
        <v/>
      </c>
      <c r="BA430" s="68" t="str">
        <f t="shared" si="272"/>
        <v/>
      </c>
      <c r="BB430" s="68" t="str">
        <f t="shared" si="273"/>
        <v/>
      </c>
      <c r="BC430" s="68" t="str">
        <f t="shared" si="274"/>
        <v/>
      </c>
      <c r="BD430" s="69" t="str">
        <f t="shared" si="275"/>
        <v/>
      </c>
      <c r="BE430" s="69" t="str">
        <f t="shared" si="288"/>
        <v/>
      </c>
      <c r="BT430" s="138" t="str">
        <f t="shared" ca="1" si="289"/>
        <v/>
      </c>
      <c r="BU430" s="139" t="str">
        <f t="shared" ca="1" si="290"/>
        <v/>
      </c>
      <c r="BW430" s="138" t="str">
        <f t="shared" si="291"/>
        <v/>
      </c>
      <c r="BX430" s="104" t="str">
        <f t="shared" si="292"/>
        <v/>
      </c>
      <c r="BY430" s="139" t="str">
        <f t="shared" si="293"/>
        <v/>
      </c>
      <c r="CA430" s="138" t="str">
        <f t="shared" si="294"/>
        <v/>
      </c>
      <c r="CB430" s="104" t="str">
        <f t="shared" si="295"/>
        <v/>
      </c>
      <c r="CC430" s="139" t="str">
        <f t="shared" si="296"/>
        <v/>
      </c>
      <c r="CE430" s="162" t="str">
        <f t="shared" si="297"/>
        <v/>
      </c>
      <c r="CF430" s="163" t="str">
        <f t="shared" si="298"/>
        <v/>
      </c>
      <c r="CG430" s="164" t="str">
        <f t="shared" si="299"/>
        <v/>
      </c>
      <c r="CI430" s="162" t="str">
        <f t="shared" si="300"/>
        <v/>
      </c>
      <c r="CJ430" s="163" t="str">
        <f t="shared" si="303"/>
        <v/>
      </c>
      <c r="CK430" s="164" t="str">
        <f t="shared" si="304"/>
        <v/>
      </c>
      <c r="CM430" s="169" t="str">
        <f t="shared" si="301"/>
        <v/>
      </c>
      <c r="CN430" s="139" t="str">
        <f t="shared" si="302"/>
        <v/>
      </c>
      <c r="CP430" s="41" t="str">
        <f>IF($CM430="", "", COUNTIF($CM$11:$CM$3035, "&lt;"&amp;$CM430)+1+COUNTIF($CM$11:$CM430, $CM430)-1)</f>
        <v/>
      </c>
    </row>
    <row r="431" spans="1:94" x14ac:dyDescent="0.25">
      <c r="A431" s="40"/>
      <c r="B431" s="82" t="str">
        <f>IF($I431="", "", IFERROR(INDEX('Job Database'!$AE$11:$AE$3035, MATCH($I431, 'Job Database'!$X$11:$X$3035, 0)), ""))</f>
        <v/>
      </c>
      <c r="C431" s="69" t="str">
        <f>IF($I431="", "", IF(COUNTIF('Job Database'!$X$11:$X$3035, $I431)=0, $AC$5, $AC$4))</f>
        <v/>
      </c>
      <c r="D431" s="40"/>
      <c r="E431" s="85" t="str">
        <f>IF($I431="", "", IF(IFERROR(INDEX('Job Database'!$M$11:$M$3035, MATCH($I431, 'Job Database'!$X$11:$X$3035, 0)), "")="", "", IFERROR(INDEX('Job Database'!$M$11:$M$3035, MATCH($I431, 'Job Database'!$X$11:$X$3035, 0)), "")))</f>
        <v/>
      </c>
      <c r="F431" s="40"/>
      <c r="G431" s="88" t="str">
        <f t="shared" si="276"/>
        <v/>
      </c>
      <c r="H431" s="40"/>
      <c r="I431" s="24"/>
      <c r="J431" s="34"/>
      <c r="K431" s="106"/>
      <c r="L431" s="79"/>
      <c r="M431" s="34"/>
      <c r="N431" s="79"/>
      <c r="O431" s="31"/>
      <c r="P431" s="53"/>
      <c r="Q431" s="40"/>
      <c r="S431" s="41" t="str">
        <f t="shared" si="264"/>
        <v/>
      </c>
      <c r="T431" s="41" t="str">
        <f t="shared" si="265"/>
        <v/>
      </c>
      <c r="U431" s="41" t="str">
        <f t="shared" si="277"/>
        <v/>
      </c>
      <c r="W431" s="74" t="str">
        <f>IF('Job Database'!$X431="", "", 'Job Database'!$X431)</f>
        <v/>
      </c>
      <c r="Y431" s="41" t="str">
        <f>IF($W431="", "", IF(COUNTIF($I$11:$I$3035, $W431)&gt;0, "", MAX($Y$10:$Y430)+1))</f>
        <v/>
      </c>
      <c r="Z431" s="41">
        <v>421</v>
      </c>
      <c r="AA431" s="58" t="str">
        <f t="shared" si="278"/>
        <v/>
      </c>
      <c r="AC431" s="41" t="str">
        <f t="shared" si="266"/>
        <v/>
      </c>
      <c r="AE431" s="41" t="str">
        <f t="shared" si="279"/>
        <v/>
      </c>
      <c r="AJ431" s="154" t="str">
        <f t="shared" si="280"/>
        <v/>
      </c>
      <c r="AL431" s="120" t="str">
        <f t="shared" si="281"/>
        <v/>
      </c>
      <c r="AM431" s="104" t="str">
        <f t="shared" si="282"/>
        <v/>
      </c>
      <c r="AN431" s="104" t="str">
        <f t="shared" si="283"/>
        <v/>
      </c>
      <c r="AO431" s="104" t="str">
        <f t="shared" si="267"/>
        <v/>
      </c>
      <c r="AP431" s="104" t="str">
        <f t="shared" si="268"/>
        <v/>
      </c>
      <c r="AQ431" s="121" t="str">
        <f t="shared" si="284"/>
        <v/>
      </c>
      <c r="AS431" s="88" t="str">
        <f t="shared" si="269"/>
        <v/>
      </c>
      <c r="AT431" s="68" t="str">
        <f t="shared" si="285"/>
        <v/>
      </c>
      <c r="AU431" s="68" t="str">
        <f t="shared" si="286"/>
        <v/>
      </c>
      <c r="AV431" s="68" t="str">
        <f t="shared" si="287"/>
        <v/>
      </c>
      <c r="AW431" s="88" t="str">
        <f t="shared" si="270"/>
        <v/>
      </c>
      <c r="AZ431" s="88" t="str">
        <f t="shared" si="271"/>
        <v/>
      </c>
      <c r="BA431" s="68" t="str">
        <f t="shared" si="272"/>
        <v/>
      </c>
      <c r="BB431" s="68" t="str">
        <f t="shared" si="273"/>
        <v/>
      </c>
      <c r="BC431" s="68" t="str">
        <f t="shared" si="274"/>
        <v/>
      </c>
      <c r="BD431" s="69" t="str">
        <f t="shared" si="275"/>
        <v/>
      </c>
      <c r="BE431" s="69" t="str">
        <f t="shared" si="288"/>
        <v/>
      </c>
      <c r="BT431" s="138" t="str">
        <f t="shared" ca="1" si="289"/>
        <v/>
      </c>
      <c r="BU431" s="139" t="str">
        <f t="shared" ca="1" si="290"/>
        <v/>
      </c>
      <c r="BW431" s="138" t="str">
        <f t="shared" si="291"/>
        <v/>
      </c>
      <c r="BX431" s="104" t="str">
        <f t="shared" si="292"/>
        <v/>
      </c>
      <c r="BY431" s="139" t="str">
        <f t="shared" si="293"/>
        <v/>
      </c>
      <c r="CA431" s="138" t="str">
        <f t="shared" si="294"/>
        <v/>
      </c>
      <c r="CB431" s="104" t="str">
        <f t="shared" si="295"/>
        <v/>
      </c>
      <c r="CC431" s="139" t="str">
        <f t="shared" si="296"/>
        <v/>
      </c>
      <c r="CE431" s="162" t="str">
        <f t="shared" si="297"/>
        <v/>
      </c>
      <c r="CF431" s="163" t="str">
        <f t="shared" si="298"/>
        <v/>
      </c>
      <c r="CG431" s="164" t="str">
        <f t="shared" si="299"/>
        <v/>
      </c>
      <c r="CI431" s="162" t="str">
        <f t="shared" si="300"/>
        <v/>
      </c>
      <c r="CJ431" s="163" t="str">
        <f t="shared" si="303"/>
        <v/>
      </c>
      <c r="CK431" s="164" t="str">
        <f t="shared" si="304"/>
        <v/>
      </c>
      <c r="CM431" s="169" t="str">
        <f t="shared" si="301"/>
        <v/>
      </c>
      <c r="CN431" s="139" t="str">
        <f t="shared" si="302"/>
        <v/>
      </c>
      <c r="CP431" s="41" t="str">
        <f>IF($CM431="", "", COUNTIF($CM$11:$CM$3035, "&lt;"&amp;$CM431)+1+COUNTIF($CM$11:$CM431, $CM431)-1)</f>
        <v/>
      </c>
    </row>
    <row r="432" spans="1:94" x14ac:dyDescent="0.25">
      <c r="A432" s="40"/>
      <c r="B432" s="82" t="str">
        <f>IF($I432="", "", IFERROR(INDEX('Job Database'!$AE$11:$AE$3035, MATCH($I432, 'Job Database'!$X$11:$X$3035, 0)), ""))</f>
        <v/>
      </c>
      <c r="C432" s="69" t="str">
        <f>IF($I432="", "", IF(COUNTIF('Job Database'!$X$11:$X$3035, $I432)=0, $AC$5, $AC$4))</f>
        <v/>
      </c>
      <c r="D432" s="40"/>
      <c r="E432" s="85" t="str">
        <f>IF($I432="", "", IF(IFERROR(INDEX('Job Database'!$M$11:$M$3035, MATCH($I432, 'Job Database'!$X$11:$X$3035, 0)), "")="", "", IFERROR(INDEX('Job Database'!$M$11:$M$3035, MATCH($I432, 'Job Database'!$X$11:$X$3035, 0)), "")))</f>
        <v/>
      </c>
      <c r="F432" s="40"/>
      <c r="G432" s="88" t="str">
        <f t="shared" si="276"/>
        <v/>
      </c>
      <c r="H432" s="40"/>
      <c r="I432" s="24"/>
      <c r="J432" s="34"/>
      <c r="K432" s="106"/>
      <c r="L432" s="79"/>
      <c r="M432" s="34"/>
      <c r="N432" s="79"/>
      <c r="O432" s="31"/>
      <c r="P432" s="53"/>
      <c r="Q432" s="40"/>
      <c r="S432" s="41" t="str">
        <f t="shared" si="264"/>
        <v/>
      </c>
      <c r="T432" s="41" t="str">
        <f t="shared" si="265"/>
        <v/>
      </c>
      <c r="U432" s="41" t="str">
        <f t="shared" si="277"/>
        <v/>
      </c>
      <c r="W432" s="74" t="str">
        <f>IF('Job Database'!$X432="", "", 'Job Database'!$X432)</f>
        <v/>
      </c>
      <c r="Y432" s="41" t="str">
        <f>IF($W432="", "", IF(COUNTIF($I$11:$I$3035, $W432)&gt;0, "", MAX($Y$10:$Y431)+1))</f>
        <v/>
      </c>
      <c r="Z432" s="41">
        <v>422</v>
      </c>
      <c r="AA432" s="58" t="str">
        <f t="shared" si="278"/>
        <v/>
      </c>
      <c r="AC432" s="41" t="str">
        <f t="shared" si="266"/>
        <v/>
      </c>
      <c r="AE432" s="41" t="str">
        <f t="shared" si="279"/>
        <v/>
      </c>
      <c r="AJ432" s="154" t="str">
        <f t="shared" si="280"/>
        <v/>
      </c>
      <c r="AL432" s="120" t="str">
        <f t="shared" si="281"/>
        <v/>
      </c>
      <c r="AM432" s="104" t="str">
        <f t="shared" si="282"/>
        <v/>
      </c>
      <c r="AN432" s="104" t="str">
        <f t="shared" si="283"/>
        <v/>
      </c>
      <c r="AO432" s="104" t="str">
        <f t="shared" si="267"/>
        <v/>
      </c>
      <c r="AP432" s="104" t="str">
        <f t="shared" si="268"/>
        <v/>
      </c>
      <c r="AQ432" s="121" t="str">
        <f t="shared" si="284"/>
        <v/>
      </c>
      <c r="AS432" s="88" t="str">
        <f t="shared" si="269"/>
        <v/>
      </c>
      <c r="AT432" s="68" t="str">
        <f t="shared" si="285"/>
        <v/>
      </c>
      <c r="AU432" s="68" t="str">
        <f t="shared" si="286"/>
        <v/>
      </c>
      <c r="AV432" s="68" t="str">
        <f t="shared" si="287"/>
        <v/>
      </c>
      <c r="AW432" s="88" t="str">
        <f t="shared" si="270"/>
        <v/>
      </c>
      <c r="AZ432" s="88" t="str">
        <f t="shared" si="271"/>
        <v/>
      </c>
      <c r="BA432" s="68" t="str">
        <f t="shared" si="272"/>
        <v/>
      </c>
      <c r="BB432" s="68" t="str">
        <f t="shared" si="273"/>
        <v/>
      </c>
      <c r="BC432" s="68" t="str">
        <f t="shared" si="274"/>
        <v/>
      </c>
      <c r="BD432" s="69" t="str">
        <f t="shared" si="275"/>
        <v/>
      </c>
      <c r="BE432" s="69" t="str">
        <f t="shared" si="288"/>
        <v/>
      </c>
      <c r="BT432" s="138" t="str">
        <f t="shared" ca="1" si="289"/>
        <v/>
      </c>
      <c r="BU432" s="139" t="str">
        <f t="shared" ca="1" si="290"/>
        <v/>
      </c>
      <c r="BW432" s="138" t="str">
        <f t="shared" si="291"/>
        <v/>
      </c>
      <c r="BX432" s="104" t="str">
        <f t="shared" si="292"/>
        <v/>
      </c>
      <c r="BY432" s="139" t="str">
        <f t="shared" si="293"/>
        <v/>
      </c>
      <c r="CA432" s="138" t="str">
        <f t="shared" si="294"/>
        <v/>
      </c>
      <c r="CB432" s="104" t="str">
        <f t="shared" si="295"/>
        <v/>
      </c>
      <c r="CC432" s="139" t="str">
        <f t="shared" si="296"/>
        <v/>
      </c>
      <c r="CE432" s="162" t="str">
        <f t="shared" si="297"/>
        <v/>
      </c>
      <c r="CF432" s="163" t="str">
        <f t="shared" si="298"/>
        <v/>
      </c>
      <c r="CG432" s="164" t="str">
        <f t="shared" si="299"/>
        <v/>
      </c>
      <c r="CI432" s="162" t="str">
        <f t="shared" si="300"/>
        <v/>
      </c>
      <c r="CJ432" s="163" t="str">
        <f t="shared" si="303"/>
        <v/>
      </c>
      <c r="CK432" s="164" t="str">
        <f t="shared" si="304"/>
        <v/>
      </c>
      <c r="CM432" s="169" t="str">
        <f t="shared" si="301"/>
        <v/>
      </c>
      <c r="CN432" s="139" t="str">
        <f t="shared" si="302"/>
        <v/>
      </c>
      <c r="CP432" s="41" t="str">
        <f>IF($CM432="", "", COUNTIF($CM$11:$CM$3035, "&lt;"&amp;$CM432)+1+COUNTIF($CM$11:$CM432, $CM432)-1)</f>
        <v/>
      </c>
    </row>
    <row r="433" spans="1:94" x14ac:dyDescent="0.25">
      <c r="A433" s="40"/>
      <c r="B433" s="82" t="str">
        <f>IF($I433="", "", IFERROR(INDEX('Job Database'!$AE$11:$AE$3035, MATCH($I433, 'Job Database'!$X$11:$X$3035, 0)), ""))</f>
        <v/>
      </c>
      <c r="C433" s="69" t="str">
        <f>IF($I433="", "", IF(COUNTIF('Job Database'!$X$11:$X$3035, $I433)=0, $AC$5, $AC$4))</f>
        <v/>
      </c>
      <c r="D433" s="40"/>
      <c r="E433" s="85" t="str">
        <f>IF($I433="", "", IF(IFERROR(INDEX('Job Database'!$M$11:$M$3035, MATCH($I433, 'Job Database'!$X$11:$X$3035, 0)), "")="", "", IFERROR(INDEX('Job Database'!$M$11:$M$3035, MATCH($I433, 'Job Database'!$X$11:$X$3035, 0)), "")))</f>
        <v/>
      </c>
      <c r="F433" s="40"/>
      <c r="G433" s="88" t="str">
        <f t="shared" si="276"/>
        <v/>
      </c>
      <c r="H433" s="40"/>
      <c r="I433" s="24"/>
      <c r="J433" s="34"/>
      <c r="K433" s="106"/>
      <c r="L433" s="79"/>
      <c r="M433" s="34"/>
      <c r="N433" s="79"/>
      <c r="O433" s="31"/>
      <c r="P433" s="53"/>
      <c r="Q433" s="40"/>
      <c r="S433" s="41" t="str">
        <f t="shared" si="264"/>
        <v/>
      </c>
      <c r="T433" s="41" t="str">
        <f t="shared" si="265"/>
        <v/>
      </c>
      <c r="U433" s="41" t="str">
        <f t="shared" si="277"/>
        <v/>
      </c>
      <c r="W433" s="74" t="str">
        <f>IF('Job Database'!$X433="", "", 'Job Database'!$X433)</f>
        <v/>
      </c>
      <c r="Y433" s="41" t="str">
        <f>IF($W433="", "", IF(COUNTIF($I$11:$I$3035, $W433)&gt;0, "", MAX($Y$10:$Y432)+1))</f>
        <v/>
      </c>
      <c r="Z433" s="41">
        <v>423</v>
      </c>
      <c r="AA433" s="58" t="str">
        <f t="shared" si="278"/>
        <v/>
      </c>
      <c r="AC433" s="41" t="str">
        <f t="shared" si="266"/>
        <v/>
      </c>
      <c r="AE433" s="41" t="str">
        <f t="shared" si="279"/>
        <v/>
      </c>
      <c r="AJ433" s="154" t="str">
        <f t="shared" si="280"/>
        <v/>
      </c>
      <c r="AL433" s="120" t="str">
        <f t="shared" si="281"/>
        <v/>
      </c>
      <c r="AM433" s="104" t="str">
        <f t="shared" si="282"/>
        <v/>
      </c>
      <c r="AN433" s="104" t="str">
        <f t="shared" si="283"/>
        <v/>
      </c>
      <c r="AO433" s="104" t="str">
        <f t="shared" si="267"/>
        <v/>
      </c>
      <c r="AP433" s="104" t="str">
        <f t="shared" si="268"/>
        <v/>
      </c>
      <c r="AQ433" s="121" t="str">
        <f t="shared" si="284"/>
        <v/>
      </c>
      <c r="AS433" s="88" t="str">
        <f t="shared" si="269"/>
        <v/>
      </c>
      <c r="AT433" s="68" t="str">
        <f t="shared" si="285"/>
        <v/>
      </c>
      <c r="AU433" s="68" t="str">
        <f t="shared" si="286"/>
        <v/>
      </c>
      <c r="AV433" s="68" t="str">
        <f t="shared" si="287"/>
        <v/>
      </c>
      <c r="AW433" s="88" t="str">
        <f t="shared" si="270"/>
        <v/>
      </c>
      <c r="AZ433" s="88" t="str">
        <f t="shared" si="271"/>
        <v/>
      </c>
      <c r="BA433" s="68" t="str">
        <f t="shared" si="272"/>
        <v/>
      </c>
      <c r="BB433" s="68" t="str">
        <f t="shared" si="273"/>
        <v/>
      </c>
      <c r="BC433" s="68" t="str">
        <f t="shared" si="274"/>
        <v/>
      </c>
      <c r="BD433" s="69" t="str">
        <f t="shared" si="275"/>
        <v/>
      </c>
      <c r="BE433" s="69" t="str">
        <f t="shared" si="288"/>
        <v/>
      </c>
      <c r="BT433" s="138" t="str">
        <f t="shared" ca="1" si="289"/>
        <v/>
      </c>
      <c r="BU433" s="139" t="str">
        <f t="shared" ca="1" si="290"/>
        <v/>
      </c>
      <c r="BW433" s="138" t="str">
        <f t="shared" si="291"/>
        <v/>
      </c>
      <c r="BX433" s="104" t="str">
        <f t="shared" si="292"/>
        <v/>
      </c>
      <c r="BY433" s="139" t="str">
        <f t="shared" si="293"/>
        <v/>
      </c>
      <c r="CA433" s="138" t="str">
        <f t="shared" si="294"/>
        <v/>
      </c>
      <c r="CB433" s="104" t="str">
        <f t="shared" si="295"/>
        <v/>
      </c>
      <c r="CC433" s="139" t="str">
        <f t="shared" si="296"/>
        <v/>
      </c>
      <c r="CE433" s="162" t="str">
        <f t="shared" si="297"/>
        <v/>
      </c>
      <c r="CF433" s="163" t="str">
        <f t="shared" si="298"/>
        <v/>
      </c>
      <c r="CG433" s="164" t="str">
        <f t="shared" si="299"/>
        <v/>
      </c>
      <c r="CI433" s="162" t="str">
        <f t="shared" si="300"/>
        <v/>
      </c>
      <c r="CJ433" s="163" t="str">
        <f t="shared" si="303"/>
        <v/>
      </c>
      <c r="CK433" s="164" t="str">
        <f t="shared" si="304"/>
        <v/>
      </c>
      <c r="CM433" s="169" t="str">
        <f t="shared" si="301"/>
        <v/>
      </c>
      <c r="CN433" s="139" t="str">
        <f t="shared" si="302"/>
        <v/>
      </c>
      <c r="CP433" s="41" t="str">
        <f>IF($CM433="", "", COUNTIF($CM$11:$CM$3035, "&lt;"&amp;$CM433)+1+COUNTIF($CM$11:$CM433, $CM433)-1)</f>
        <v/>
      </c>
    </row>
    <row r="434" spans="1:94" x14ac:dyDescent="0.25">
      <c r="A434" s="40"/>
      <c r="B434" s="82" t="str">
        <f>IF($I434="", "", IFERROR(INDEX('Job Database'!$AE$11:$AE$3035, MATCH($I434, 'Job Database'!$X$11:$X$3035, 0)), ""))</f>
        <v/>
      </c>
      <c r="C434" s="69" t="str">
        <f>IF($I434="", "", IF(COUNTIF('Job Database'!$X$11:$X$3035, $I434)=0, $AC$5, $AC$4))</f>
        <v/>
      </c>
      <c r="D434" s="40"/>
      <c r="E434" s="85" t="str">
        <f>IF($I434="", "", IF(IFERROR(INDEX('Job Database'!$M$11:$M$3035, MATCH($I434, 'Job Database'!$X$11:$X$3035, 0)), "")="", "", IFERROR(INDEX('Job Database'!$M$11:$M$3035, MATCH($I434, 'Job Database'!$X$11:$X$3035, 0)), "")))</f>
        <v/>
      </c>
      <c r="F434" s="40"/>
      <c r="G434" s="88" t="str">
        <f t="shared" si="276"/>
        <v/>
      </c>
      <c r="H434" s="40"/>
      <c r="I434" s="24"/>
      <c r="J434" s="34"/>
      <c r="K434" s="106"/>
      <c r="L434" s="79"/>
      <c r="M434" s="34"/>
      <c r="N434" s="79"/>
      <c r="O434" s="31"/>
      <c r="P434" s="53"/>
      <c r="Q434" s="40"/>
      <c r="S434" s="41" t="str">
        <f t="shared" si="264"/>
        <v/>
      </c>
      <c r="T434" s="41" t="str">
        <f t="shared" si="265"/>
        <v/>
      </c>
      <c r="U434" s="41" t="str">
        <f t="shared" si="277"/>
        <v/>
      </c>
      <c r="W434" s="74" t="str">
        <f>IF('Job Database'!$X434="", "", 'Job Database'!$X434)</f>
        <v/>
      </c>
      <c r="Y434" s="41" t="str">
        <f>IF($W434="", "", IF(COUNTIF($I$11:$I$3035, $W434)&gt;0, "", MAX($Y$10:$Y433)+1))</f>
        <v/>
      </c>
      <c r="Z434" s="41">
        <v>424</v>
      </c>
      <c r="AA434" s="58" t="str">
        <f t="shared" si="278"/>
        <v/>
      </c>
      <c r="AC434" s="41" t="str">
        <f t="shared" si="266"/>
        <v/>
      </c>
      <c r="AE434" s="41" t="str">
        <f t="shared" si="279"/>
        <v/>
      </c>
      <c r="AJ434" s="154" t="str">
        <f t="shared" si="280"/>
        <v/>
      </c>
      <c r="AL434" s="120" t="str">
        <f t="shared" si="281"/>
        <v/>
      </c>
      <c r="AM434" s="104" t="str">
        <f t="shared" si="282"/>
        <v/>
      </c>
      <c r="AN434" s="104" t="str">
        <f t="shared" si="283"/>
        <v/>
      </c>
      <c r="AO434" s="104" t="str">
        <f t="shared" si="267"/>
        <v/>
      </c>
      <c r="AP434" s="104" t="str">
        <f t="shared" si="268"/>
        <v/>
      </c>
      <c r="AQ434" s="121" t="str">
        <f t="shared" si="284"/>
        <v/>
      </c>
      <c r="AS434" s="88" t="str">
        <f t="shared" si="269"/>
        <v/>
      </c>
      <c r="AT434" s="68" t="str">
        <f t="shared" si="285"/>
        <v/>
      </c>
      <c r="AU434" s="68" t="str">
        <f t="shared" si="286"/>
        <v/>
      </c>
      <c r="AV434" s="68" t="str">
        <f t="shared" si="287"/>
        <v/>
      </c>
      <c r="AW434" s="88" t="str">
        <f t="shared" si="270"/>
        <v/>
      </c>
      <c r="AZ434" s="88" t="str">
        <f t="shared" si="271"/>
        <v/>
      </c>
      <c r="BA434" s="68" t="str">
        <f t="shared" si="272"/>
        <v/>
      </c>
      <c r="BB434" s="68" t="str">
        <f t="shared" si="273"/>
        <v/>
      </c>
      <c r="BC434" s="68" t="str">
        <f t="shared" si="274"/>
        <v/>
      </c>
      <c r="BD434" s="69" t="str">
        <f t="shared" si="275"/>
        <v/>
      </c>
      <c r="BE434" s="69" t="str">
        <f t="shared" si="288"/>
        <v/>
      </c>
      <c r="BT434" s="138" t="str">
        <f t="shared" ca="1" si="289"/>
        <v/>
      </c>
      <c r="BU434" s="139" t="str">
        <f t="shared" ca="1" si="290"/>
        <v/>
      </c>
      <c r="BW434" s="138" t="str">
        <f t="shared" si="291"/>
        <v/>
      </c>
      <c r="BX434" s="104" t="str">
        <f t="shared" si="292"/>
        <v/>
      </c>
      <c r="BY434" s="139" t="str">
        <f t="shared" si="293"/>
        <v/>
      </c>
      <c r="CA434" s="138" t="str">
        <f t="shared" si="294"/>
        <v/>
      </c>
      <c r="CB434" s="104" t="str">
        <f t="shared" si="295"/>
        <v/>
      </c>
      <c r="CC434" s="139" t="str">
        <f t="shared" si="296"/>
        <v/>
      </c>
      <c r="CE434" s="162" t="str">
        <f t="shared" si="297"/>
        <v/>
      </c>
      <c r="CF434" s="163" t="str">
        <f t="shared" si="298"/>
        <v/>
      </c>
      <c r="CG434" s="164" t="str">
        <f t="shared" si="299"/>
        <v/>
      </c>
      <c r="CI434" s="162" t="str">
        <f t="shared" si="300"/>
        <v/>
      </c>
      <c r="CJ434" s="163" t="str">
        <f t="shared" si="303"/>
        <v/>
      </c>
      <c r="CK434" s="164" t="str">
        <f t="shared" si="304"/>
        <v/>
      </c>
      <c r="CM434" s="169" t="str">
        <f t="shared" si="301"/>
        <v/>
      </c>
      <c r="CN434" s="139" t="str">
        <f t="shared" si="302"/>
        <v/>
      </c>
      <c r="CP434" s="41" t="str">
        <f>IF($CM434="", "", COUNTIF($CM$11:$CM$3035, "&lt;"&amp;$CM434)+1+COUNTIF($CM$11:$CM434, $CM434)-1)</f>
        <v/>
      </c>
    </row>
    <row r="435" spans="1:94" x14ac:dyDescent="0.25">
      <c r="A435" s="40"/>
      <c r="B435" s="82" t="str">
        <f>IF($I435="", "", IFERROR(INDEX('Job Database'!$AE$11:$AE$3035, MATCH($I435, 'Job Database'!$X$11:$X$3035, 0)), ""))</f>
        <v/>
      </c>
      <c r="C435" s="69" t="str">
        <f>IF($I435="", "", IF(COUNTIF('Job Database'!$X$11:$X$3035, $I435)=0, $AC$5, $AC$4))</f>
        <v/>
      </c>
      <c r="D435" s="40"/>
      <c r="E435" s="85" t="str">
        <f>IF($I435="", "", IF(IFERROR(INDEX('Job Database'!$M$11:$M$3035, MATCH($I435, 'Job Database'!$X$11:$X$3035, 0)), "")="", "", IFERROR(INDEX('Job Database'!$M$11:$M$3035, MATCH($I435, 'Job Database'!$X$11:$X$3035, 0)), "")))</f>
        <v/>
      </c>
      <c r="F435" s="40"/>
      <c r="G435" s="88" t="str">
        <f t="shared" si="276"/>
        <v/>
      </c>
      <c r="H435" s="40"/>
      <c r="I435" s="24"/>
      <c r="J435" s="34"/>
      <c r="K435" s="106"/>
      <c r="L435" s="79"/>
      <c r="M435" s="34"/>
      <c r="N435" s="79"/>
      <c r="O435" s="31"/>
      <c r="P435" s="53"/>
      <c r="Q435" s="40"/>
      <c r="S435" s="41" t="str">
        <f t="shared" si="264"/>
        <v/>
      </c>
      <c r="T435" s="41" t="str">
        <f t="shared" si="265"/>
        <v/>
      </c>
      <c r="U435" s="41" t="str">
        <f t="shared" si="277"/>
        <v/>
      </c>
      <c r="W435" s="74" t="str">
        <f>IF('Job Database'!$X435="", "", 'Job Database'!$X435)</f>
        <v/>
      </c>
      <c r="Y435" s="41" t="str">
        <f>IF($W435="", "", IF(COUNTIF($I$11:$I$3035, $W435)&gt;0, "", MAX($Y$10:$Y434)+1))</f>
        <v/>
      </c>
      <c r="Z435" s="41">
        <v>425</v>
      </c>
      <c r="AA435" s="58" t="str">
        <f t="shared" si="278"/>
        <v/>
      </c>
      <c r="AC435" s="41" t="str">
        <f t="shared" si="266"/>
        <v/>
      </c>
      <c r="AE435" s="41" t="str">
        <f t="shared" si="279"/>
        <v/>
      </c>
      <c r="AJ435" s="154" t="str">
        <f t="shared" si="280"/>
        <v/>
      </c>
      <c r="AL435" s="120" t="str">
        <f t="shared" si="281"/>
        <v/>
      </c>
      <c r="AM435" s="104" t="str">
        <f t="shared" si="282"/>
        <v/>
      </c>
      <c r="AN435" s="104" t="str">
        <f t="shared" si="283"/>
        <v/>
      </c>
      <c r="AO435" s="104" t="str">
        <f t="shared" si="267"/>
        <v/>
      </c>
      <c r="AP435" s="104" t="str">
        <f t="shared" si="268"/>
        <v/>
      </c>
      <c r="AQ435" s="121" t="str">
        <f t="shared" si="284"/>
        <v/>
      </c>
      <c r="AS435" s="88" t="str">
        <f t="shared" si="269"/>
        <v/>
      </c>
      <c r="AT435" s="68" t="str">
        <f t="shared" si="285"/>
        <v/>
      </c>
      <c r="AU435" s="68" t="str">
        <f t="shared" si="286"/>
        <v/>
      </c>
      <c r="AV435" s="68" t="str">
        <f t="shared" si="287"/>
        <v/>
      </c>
      <c r="AW435" s="88" t="str">
        <f t="shared" si="270"/>
        <v/>
      </c>
      <c r="AZ435" s="88" t="str">
        <f t="shared" si="271"/>
        <v/>
      </c>
      <c r="BA435" s="68" t="str">
        <f t="shared" si="272"/>
        <v/>
      </c>
      <c r="BB435" s="68" t="str">
        <f t="shared" si="273"/>
        <v/>
      </c>
      <c r="BC435" s="68" t="str">
        <f t="shared" si="274"/>
        <v/>
      </c>
      <c r="BD435" s="69" t="str">
        <f t="shared" si="275"/>
        <v/>
      </c>
      <c r="BE435" s="69" t="str">
        <f t="shared" si="288"/>
        <v/>
      </c>
      <c r="BT435" s="138" t="str">
        <f t="shared" ca="1" si="289"/>
        <v/>
      </c>
      <c r="BU435" s="139" t="str">
        <f t="shared" ca="1" si="290"/>
        <v/>
      </c>
      <c r="BW435" s="138" t="str">
        <f t="shared" si="291"/>
        <v/>
      </c>
      <c r="BX435" s="104" t="str">
        <f t="shared" si="292"/>
        <v/>
      </c>
      <c r="BY435" s="139" t="str">
        <f t="shared" si="293"/>
        <v/>
      </c>
      <c r="CA435" s="138" t="str">
        <f t="shared" si="294"/>
        <v/>
      </c>
      <c r="CB435" s="104" t="str">
        <f t="shared" si="295"/>
        <v/>
      </c>
      <c r="CC435" s="139" t="str">
        <f t="shared" si="296"/>
        <v/>
      </c>
      <c r="CE435" s="162" t="str">
        <f t="shared" si="297"/>
        <v/>
      </c>
      <c r="CF435" s="163" t="str">
        <f t="shared" si="298"/>
        <v/>
      </c>
      <c r="CG435" s="164" t="str">
        <f t="shared" si="299"/>
        <v/>
      </c>
      <c r="CI435" s="162" t="str">
        <f t="shared" si="300"/>
        <v/>
      </c>
      <c r="CJ435" s="163" t="str">
        <f t="shared" si="303"/>
        <v/>
      </c>
      <c r="CK435" s="164" t="str">
        <f t="shared" si="304"/>
        <v/>
      </c>
      <c r="CM435" s="169" t="str">
        <f t="shared" si="301"/>
        <v/>
      </c>
      <c r="CN435" s="139" t="str">
        <f t="shared" si="302"/>
        <v/>
      </c>
      <c r="CP435" s="41" t="str">
        <f>IF($CM435="", "", COUNTIF($CM$11:$CM$3035, "&lt;"&amp;$CM435)+1+COUNTIF($CM$11:$CM435, $CM435)-1)</f>
        <v/>
      </c>
    </row>
    <row r="436" spans="1:94" x14ac:dyDescent="0.25">
      <c r="A436" s="40"/>
      <c r="B436" s="82" t="str">
        <f>IF($I436="", "", IFERROR(INDEX('Job Database'!$AE$11:$AE$3035, MATCH($I436, 'Job Database'!$X$11:$X$3035, 0)), ""))</f>
        <v/>
      </c>
      <c r="C436" s="69" t="str">
        <f>IF($I436="", "", IF(COUNTIF('Job Database'!$X$11:$X$3035, $I436)=0, $AC$5, $AC$4))</f>
        <v/>
      </c>
      <c r="D436" s="40"/>
      <c r="E436" s="85" t="str">
        <f>IF($I436="", "", IF(IFERROR(INDEX('Job Database'!$M$11:$M$3035, MATCH($I436, 'Job Database'!$X$11:$X$3035, 0)), "")="", "", IFERROR(INDEX('Job Database'!$M$11:$M$3035, MATCH($I436, 'Job Database'!$X$11:$X$3035, 0)), "")))</f>
        <v/>
      </c>
      <c r="F436" s="40"/>
      <c r="G436" s="88" t="str">
        <f t="shared" si="276"/>
        <v/>
      </c>
      <c r="H436" s="40"/>
      <c r="I436" s="24"/>
      <c r="J436" s="34"/>
      <c r="K436" s="106"/>
      <c r="L436" s="79"/>
      <c r="M436" s="34"/>
      <c r="N436" s="79"/>
      <c r="O436" s="31"/>
      <c r="P436" s="53"/>
      <c r="Q436" s="40"/>
      <c r="S436" s="41" t="str">
        <f t="shared" si="264"/>
        <v/>
      </c>
      <c r="T436" s="41" t="str">
        <f t="shared" si="265"/>
        <v/>
      </c>
      <c r="U436" s="41" t="str">
        <f t="shared" si="277"/>
        <v/>
      </c>
      <c r="W436" s="74" t="str">
        <f>IF('Job Database'!$X436="", "", 'Job Database'!$X436)</f>
        <v/>
      </c>
      <c r="Y436" s="41" t="str">
        <f>IF($W436="", "", IF(COUNTIF($I$11:$I$3035, $W436)&gt;0, "", MAX($Y$10:$Y435)+1))</f>
        <v/>
      </c>
      <c r="Z436" s="41">
        <v>426</v>
      </c>
      <c r="AA436" s="58" t="str">
        <f t="shared" si="278"/>
        <v/>
      </c>
      <c r="AC436" s="41" t="str">
        <f t="shared" si="266"/>
        <v/>
      </c>
      <c r="AE436" s="41" t="str">
        <f t="shared" si="279"/>
        <v/>
      </c>
      <c r="AJ436" s="154" t="str">
        <f t="shared" si="280"/>
        <v/>
      </c>
      <c r="AL436" s="120" t="str">
        <f t="shared" si="281"/>
        <v/>
      </c>
      <c r="AM436" s="104" t="str">
        <f t="shared" si="282"/>
        <v/>
      </c>
      <c r="AN436" s="104" t="str">
        <f t="shared" si="283"/>
        <v/>
      </c>
      <c r="AO436" s="104" t="str">
        <f t="shared" si="267"/>
        <v/>
      </c>
      <c r="AP436" s="104" t="str">
        <f t="shared" si="268"/>
        <v/>
      </c>
      <c r="AQ436" s="121" t="str">
        <f t="shared" si="284"/>
        <v/>
      </c>
      <c r="AS436" s="88" t="str">
        <f t="shared" si="269"/>
        <v/>
      </c>
      <c r="AT436" s="68" t="str">
        <f t="shared" si="285"/>
        <v/>
      </c>
      <c r="AU436" s="68" t="str">
        <f t="shared" si="286"/>
        <v/>
      </c>
      <c r="AV436" s="68" t="str">
        <f t="shared" si="287"/>
        <v/>
      </c>
      <c r="AW436" s="88" t="str">
        <f t="shared" si="270"/>
        <v/>
      </c>
      <c r="AZ436" s="88" t="str">
        <f t="shared" si="271"/>
        <v/>
      </c>
      <c r="BA436" s="68" t="str">
        <f t="shared" si="272"/>
        <v/>
      </c>
      <c r="BB436" s="68" t="str">
        <f t="shared" si="273"/>
        <v/>
      </c>
      <c r="BC436" s="68" t="str">
        <f t="shared" si="274"/>
        <v/>
      </c>
      <c r="BD436" s="69" t="str">
        <f t="shared" si="275"/>
        <v/>
      </c>
      <c r="BE436" s="69" t="str">
        <f t="shared" si="288"/>
        <v/>
      </c>
      <c r="BT436" s="138" t="str">
        <f t="shared" ca="1" si="289"/>
        <v/>
      </c>
      <c r="BU436" s="139" t="str">
        <f t="shared" ca="1" si="290"/>
        <v/>
      </c>
      <c r="BW436" s="138" t="str">
        <f t="shared" si="291"/>
        <v/>
      </c>
      <c r="BX436" s="104" t="str">
        <f t="shared" si="292"/>
        <v/>
      </c>
      <c r="BY436" s="139" t="str">
        <f t="shared" si="293"/>
        <v/>
      </c>
      <c r="CA436" s="138" t="str">
        <f t="shared" si="294"/>
        <v/>
      </c>
      <c r="CB436" s="104" t="str">
        <f t="shared" si="295"/>
        <v/>
      </c>
      <c r="CC436" s="139" t="str">
        <f t="shared" si="296"/>
        <v/>
      </c>
      <c r="CE436" s="162" t="str">
        <f t="shared" si="297"/>
        <v/>
      </c>
      <c r="CF436" s="163" t="str">
        <f t="shared" si="298"/>
        <v/>
      </c>
      <c r="CG436" s="164" t="str">
        <f t="shared" si="299"/>
        <v/>
      </c>
      <c r="CI436" s="162" t="str">
        <f t="shared" si="300"/>
        <v/>
      </c>
      <c r="CJ436" s="163" t="str">
        <f t="shared" si="303"/>
        <v/>
      </c>
      <c r="CK436" s="164" t="str">
        <f t="shared" si="304"/>
        <v/>
      </c>
      <c r="CM436" s="169" t="str">
        <f t="shared" si="301"/>
        <v/>
      </c>
      <c r="CN436" s="139" t="str">
        <f t="shared" si="302"/>
        <v/>
      </c>
      <c r="CP436" s="41" t="str">
        <f>IF($CM436="", "", COUNTIF($CM$11:$CM$3035, "&lt;"&amp;$CM436)+1+COUNTIF($CM$11:$CM436, $CM436)-1)</f>
        <v/>
      </c>
    </row>
    <row r="437" spans="1:94" x14ac:dyDescent="0.25">
      <c r="A437" s="40"/>
      <c r="B437" s="82" t="str">
        <f>IF($I437="", "", IFERROR(INDEX('Job Database'!$AE$11:$AE$3035, MATCH($I437, 'Job Database'!$X$11:$X$3035, 0)), ""))</f>
        <v/>
      </c>
      <c r="C437" s="69" t="str">
        <f>IF($I437="", "", IF(COUNTIF('Job Database'!$X$11:$X$3035, $I437)=0, $AC$5, $AC$4))</f>
        <v/>
      </c>
      <c r="D437" s="40"/>
      <c r="E437" s="85" t="str">
        <f>IF($I437="", "", IF(IFERROR(INDEX('Job Database'!$M$11:$M$3035, MATCH($I437, 'Job Database'!$X$11:$X$3035, 0)), "")="", "", IFERROR(INDEX('Job Database'!$M$11:$M$3035, MATCH($I437, 'Job Database'!$X$11:$X$3035, 0)), "")))</f>
        <v/>
      </c>
      <c r="F437" s="40"/>
      <c r="G437" s="88" t="str">
        <f t="shared" si="276"/>
        <v/>
      </c>
      <c r="H437" s="40"/>
      <c r="I437" s="24"/>
      <c r="J437" s="34"/>
      <c r="K437" s="106"/>
      <c r="L437" s="79"/>
      <c r="M437" s="34"/>
      <c r="N437" s="79"/>
      <c r="O437" s="31"/>
      <c r="P437" s="53"/>
      <c r="Q437" s="40"/>
      <c r="S437" s="41" t="str">
        <f t="shared" si="264"/>
        <v/>
      </c>
      <c r="T437" s="41" t="str">
        <f t="shared" si="265"/>
        <v/>
      </c>
      <c r="U437" s="41" t="str">
        <f t="shared" si="277"/>
        <v/>
      </c>
      <c r="W437" s="74" t="str">
        <f>IF('Job Database'!$X437="", "", 'Job Database'!$X437)</f>
        <v/>
      </c>
      <c r="Y437" s="41" t="str">
        <f>IF($W437="", "", IF(COUNTIF($I$11:$I$3035, $W437)&gt;0, "", MAX($Y$10:$Y436)+1))</f>
        <v/>
      </c>
      <c r="Z437" s="41">
        <v>427</v>
      </c>
      <c r="AA437" s="58" t="str">
        <f t="shared" si="278"/>
        <v/>
      </c>
      <c r="AC437" s="41" t="str">
        <f t="shared" si="266"/>
        <v/>
      </c>
      <c r="AE437" s="41" t="str">
        <f t="shared" si="279"/>
        <v/>
      </c>
      <c r="AJ437" s="154" t="str">
        <f t="shared" si="280"/>
        <v/>
      </c>
      <c r="AL437" s="120" t="str">
        <f t="shared" si="281"/>
        <v/>
      </c>
      <c r="AM437" s="104" t="str">
        <f t="shared" si="282"/>
        <v/>
      </c>
      <c r="AN437" s="104" t="str">
        <f t="shared" si="283"/>
        <v/>
      </c>
      <c r="AO437" s="104" t="str">
        <f t="shared" si="267"/>
        <v/>
      </c>
      <c r="AP437" s="104" t="str">
        <f t="shared" si="268"/>
        <v/>
      </c>
      <c r="AQ437" s="121" t="str">
        <f t="shared" si="284"/>
        <v/>
      </c>
      <c r="AS437" s="88" t="str">
        <f t="shared" si="269"/>
        <v/>
      </c>
      <c r="AT437" s="68" t="str">
        <f t="shared" si="285"/>
        <v/>
      </c>
      <c r="AU437" s="68" t="str">
        <f t="shared" si="286"/>
        <v/>
      </c>
      <c r="AV437" s="68" t="str">
        <f t="shared" si="287"/>
        <v/>
      </c>
      <c r="AW437" s="88" t="str">
        <f t="shared" si="270"/>
        <v/>
      </c>
      <c r="AZ437" s="88" t="str">
        <f t="shared" si="271"/>
        <v/>
      </c>
      <c r="BA437" s="68" t="str">
        <f t="shared" si="272"/>
        <v/>
      </c>
      <c r="BB437" s="68" t="str">
        <f t="shared" si="273"/>
        <v/>
      </c>
      <c r="BC437" s="68" t="str">
        <f t="shared" si="274"/>
        <v/>
      </c>
      <c r="BD437" s="69" t="str">
        <f t="shared" si="275"/>
        <v/>
      </c>
      <c r="BE437" s="69" t="str">
        <f t="shared" si="288"/>
        <v/>
      </c>
      <c r="BT437" s="138" t="str">
        <f t="shared" ca="1" si="289"/>
        <v/>
      </c>
      <c r="BU437" s="139" t="str">
        <f t="shared" ca="1" si="290"/>
        <v/>
      </c>
      <c r="BW437" s="138" t="str">
        <f t="shared" si="291"/>
        <v/>
      </c>
      <c r="BX437" s="104" t="str">
        <f t="shared" si="292"/>
        <v/>
      </c>
      <c r="BY437" s="139" t="str">
        <f t="shared" si="293"/>
        <v/>
      </c>
      <c r="CA437" s="138" t="str">
        <f t="shared" si="294"/>
        <v/>
      </c>
      <c r="CB437" s="104" t="str">
        <f t="shared" si="295"/>
        <v/>
      </c>
      <c r="CC437" s="139" t="str">
        <f t="shared" si="296"/>
        <v/>
      </c>
      <c r="CE437" s="162" t="str">
        <f t="shared" si="297"/>
        <v/>
      </c>
      <c r="CF437" s="163" t="str">
        <f t="shared" si="298"/>
        <v/>
      </c>
      <c r="CG437" s="164" t="str">
        <f t="shared" si="299"/>
        <v/>
      </c>
      <c r="CI437" s="162" t="str">
        <f t="shared" si="300"/>
        <v/>
      </c>
      <c r="CJ437" s="163" t="str">
        <f t="shared" si="303"/>
        <v/>
      </c>
      <c r="CK437" s="164" t="str">
        <f t="shared" si="304"/>
        <v/>
      </c>
      <c r="CM437" s="169" t="str">
        <f t="shared" si="301"/>
        <v/>
      </c>
      <c r="CN437" s="139" t="str">
        <f t="shared" si="302"/>
        <v/>
      </c>
      <c r="CP437" s="41" t="str">
        <f>IF($CM437="", "", COUNTIF($CM$11:$CM$3035, "&lt;"&amp;$CM437)+1+COUNTIF($CM$11:$CM437, $CM437)-1)</f>
        <v/>
      </c>
    </row>
    <row r="438" spans="1:94" x14ac:dyDescent="0.25">
      <c r="A438" s="40"/>
      <c r="B438" s="82" t="str">
        <f>IF($I438="", "", IFERROR(INDEX('Job Database'!$AE$11:$AE$3035, MATCH($I438, 'Job Database'!$X$11:$X$3035, 0)), ""))</f>
        <v/>
      </c>
      <c r="C438" s="69" t="str">
        <f>IF($I438="", "", IF(COUNTIF('Job Database'!$X$11:$X$3035, $I438)=0, $AC$5, $AC$4))</f>
        <v/>
      </c>
      <c r="D438" s="40"/>
      <c r="E438" s="85" t="str">
        <f>IF($I438="", "", IF(IFERROR(INDEX('Job Database'!$M$11:$M$3035, MATCH($I438, 'Job Database'!$X$11:$X$3035, 0)), "")="", "", IFERROR(INDEX('Job Database'!$M$11:$M$3035, MATCH($I438, 'Job Database'!$X$11:$X$3035, 0)), "")))</f>
        <v/>
      </c>
      <c r="F438" s="40"/>
      <c r="G438" s="88" t="str">
        <f t="shared" si="276"/>
        <v/>
      </c>
      <c r="H438" s="40"/>
      <c r="I438" s="24"/>
      <c r="J438" s="34"/>
      <c r="K438" s="106"/>
      <c r="L438" s="79"/>
      <c r="M438" s="34"/>
      <c r="N438" s="79"/>
      <c r="O438" s="31"/>
      <c r="P438" s="53"/>
      <c r="Q438" s="40"/>
      <c r="S438" s="41" t="str">
        <f t="shared" si="264"/>
        <v/>
      </c>
      <c r="T438" s="41" t="str">
        <f t="shared" si="265"/>
        <v/>
      </c>
      <c r="U438" s="41" t="str">
        <f t="shared" si="277"/>
        <v/>
      </c>
      <c r="W438" s="74" t="str">
        <f>IF('Job Database'!$X438="", "", 'Job Database'!$X438)</f>
        <v/>
      </c>
      <c r="Y438" s="41" t="str">
        <f>IF($W438="", "", IF(COUNTIF($I$11:$I$3035, $W438)&gt;0, "", MAX($Y$10:$Y437)+1))</f>
        <v/>
      </c>
      <c r="Z438" s="41">
        <v>428</v>
      </c>
      <c r="AA438" s="58" t="str">
        <f t="shared" si="278"/>
        <v/>
      </c>
      <c r="AC438" s="41" t="str">
        <f t="shared" si="266"/>
        <v/>
      </c>
      <c r="AE438" s="41" t="str">
        <f t="shared" si="279"/>
        <v/>
      </c>
      <c r="AJ438" s="154" t="str">
        <f t="shared" si="280"/>
        <v/>
      </c>
      <c r="AL438" s="120" t="str">
        <f t="shared" si="281"/>
        <v/>
      </c>
      <c r="AM438" s="104" t="str">
        <f t="shared" si="282"/>
        <v/>
      </c>
      <c r="AN438" s="104" t="str">
        <f t="shared" si="283"/>
        <v/>
      </c>
      <c r="AO438" s="104" t="str">
        <f t="shared" si="267"/>
        <v/>
      </c>
      <c r="AP438" s="104" t="str">
        <f t="shared" si="268"/>
        <v/>
      </c>
      <c r="AQ438" s="121" t="str">
        <f t="shared" si="284"/>
        <v/>
      </c>
      <c r="AS438" s="88" t="str">
        <f t="shared" si="269"/>
        <v/>
      </c>
      <c r="AT438" s="68" t="str">
        <f t="shared" si="285"/>
        <v/>
      </c>
      <c r="AU438" s="68" t="str">
        <f t="shared" si="286"/>
        <v/>
      </c>
      <c r="AV438" s="68" t="str">
        <f t="shared" si="287"/>
        <v/>
      </c>
      <c r="AW438" s="88" t="str">
        <f t="shared" si="270"/>
        <v/>
      </c>
      <c r="AZ438" s="88" t="str">
        <f t="shared" si="271"/>
        <v/>
      </c>
      <c r="BA438" s="68" t="str">
        <f t="shared" si="272"/>
        <v/>
      </c>
      <c r="BB438" s="68" t="str">
        <f t="shared" si="273"/>
        <v/>
      </c>
      <c r="BC438" s="68" t="str">
        <f t="shared" si="274"/>
        <v/>
      </c>
      <c r="BD438" s="69" t="str">
        <f t="shared" si="275"/>
        <v/>
      </c>
      <c r="BE438" s="69" t="str">
        <f t="shared" si="288"/>
        <v/>
      </c>
      <c r="BT438" s="138" t="str">
        <f t="shared" ca="1" si="289"/>
        <v/>
      </c>
      <c r="BU438" s="139" t="str">
        <f t="shared" ca="1" si="290"/>
        <v/>
      </c>
      <c r="BW438" s="138" t="str">
        <f t="shared" si="291"/>
        <v/>
      </c>
      <c r="BX438" s="104" t="str">
        <f t="shared" si="292"/>
        <v/>
      </c>
      <c r="BY438" s="139" t="str">
        <f t="shared" si="293"/>
        <v/>
      </c>
      <c r="CA438" s="138" t="str">
        <f t="shared" si="294"/>
        <v/>
      </c>
      <c r="CB438" s="104" t="str">
        <f t="shared" si="295"/>
        <v/>
      </c>
      <c r="CC438" s="139" t="str">
        <f t="shared" si="296"/>
        <v/>
      </c>
      <c r="CE438" s="162" t="str">
        <f t="shared" si="297"/>
        <v/>
      </c>
      <c r="CF438" s="163" t="str">
        <f t="shared" si="298"/>
        <v/>
      </c>
      <c r="CG438" s="164" t="str">
        <f t="shared" si="299"/>
        <v/>
      </c>
      <c r="CI438" s="162" t="str">
        <f t="shared" si="300"/>
        <v/>
      </c>
      <c r="CJ438" s="163" t="str">
        <f t="shared" si="303"/>
        <v/>
      </c>
      <c r="CK438" s="164" t="str">
        <f t="shared" si="304"/>
        <v/>
      </c>
      <c r="CM438" s="169" t="str">
        <f t="shared" si="301"/>
        <v/>
      </c>
      <c r="CN438" s="139" t="str">
        <f t="shared" si="302"/>
        <v/>
      </c>
      <c r="CP438" s="41" t="str">
        <f>IF($CM438="", "", COUNTIF($CM$11:$CM$3035, "&lt;"&amp;$CM438)+1+COUNTIF($CM$11:$CM438, $CM438)-1)</f>
        <v/>
      </c>
    </row>
    <row r="439" spans="1:94" x14ac:dyDescent="0.25">
      <c r="A439" s="40"/>
      <c r="B439" s="82" t="str">
        <f>IF($I439="", "", IFERROR(INDEX('Job Database'!$AE$11:$AE$3035, MATCH($I439, 'Job Database'!$X$11:$X$3035, 0)), ""))</f>
        <v/>
      </c>
      <c r="C439" s="69" t="str">
        <f>IF($I439="", "", IF(COUNTIF('Job Database'!$X$11:$X$3035, $I439)=0, $AC$5, $AC$4))</f>
        <v/>
      </c>
      <c r="D439" s="40"/>
      <c r="E439" s="85" t="str">
        <f>IF($I439="", "", IF(IFERROR(INDEX('Job Database'!$M$11:$M$3035, MATCH($I439, 'Job Database'!$X$11:$X$3035, 0)), "")="", "", IFERROR(INDEX('Job Database'!$M$11:$M$3035, MATCH($I439, 'Job Database'!$X$11:$X$3035, 0)), "")))</f>
        <v/>
      </c>
      <c r="F439" s="40"/>
      <c r="G439" s="88" t="str">
        <f t="shared" si="276"/>
        <v/>
      </c>
      <c r="H439" s="40"/>
      <c r="I439" s="24"/>
      <c r="J439" s="34"/>
      <c r="K439" s="106"/>
      <c r="L439" s="79"/>
      <c r="M439" s="34"/>
      <c r="N439" s="79"/>
      <c r="O439" s="31"/>
      <c r="P439" s="53"/>
      <c r="Q439" s="40"/>
      <c r="S439" s="41" t="str">
        <f t="shared" si="264"/>
        <v/>
      </c>
      <c r="T439" s="41" t="str">
        <f t="shared" si="265"/>
        <v/>
      </c>
      <c r="U439" s="41" t="str">
        <f t="shared" si="277"/>
        <v/>
      </c>
      <c r="W439" s="74" t="str">
        <f>IF('Job Database'!$X439="", "", 'Job Database'!$X439)</f>
        <v/>
      </c>
      <c r="Y439" s="41" t="str">
        <f>IF($W439="", "", IF(COUNTIF($I$11:$I$3035, $W439)&gt;0, "", MAX($Y$10:$Y438)+1))</f>
        <v/>
      </c>
      <c r="Z439" s="41">
        <v>429</v>
      </c>
      <c r="AA439" s="58" t="str">
        <f t="shared" si="278"/>
        <v/>
      </c>
      <c r="AC439" s="41" t="str">
        <f t="shared" si="266"/>
        <v/>
      </c>
      <c r="AE439" s="41" t="str">
        <f t="shared" si="279"/>
        <v/>
      </c>
      <c r="AJ439" s="154" t="str">
        <f t="shared" si="280"/>
        <v/>
      </c>
      <c r="AL439" s="120" t="str">
        <f t="shared" si="281"/>
        <v/>
      </c>
      <c r="AM439" s="104" t="str">
        <f t="shared" si="282"/>
        <v/>
      </c>
      <c r="AN439" s="104" t="str">
        <f t="shared" si="283"/>
        <v/>
      </c>
      <c r="AO439" s="104" t="str">
        <f t="shared" si="267"/>
        <v/>
      </c>
      <c r="AP439" s="104" t="str">
        <f t="shared" si="268"/>
        <v/>
      </c>
      <c r="AQ439" s="121" t="str">
        <f t="shared" si="284"/>
        <v/>
      </c>
      <c r="AS439" s="88" t="str">
        <f t="shared" si="269"/>
        <v/>
      </c>
      <c r="AT439" s="68" t="str">
        <f t="shared" si="285"/>
        <v/>
      </c>
      <c r="AU439" s="68" t="str">
        <f t="shared" si="286"/>
        <v/>
      </c>
      <c r="AV439" s="68" t="str">
        <f t="shared" si="287"/>
        <v/>
      </c>
      <c r="AW439" s="88" t="str">
        <f t="shared" si="270"/>
        <v/>
      </c>
      <c r="AZ439" s="88" t="str">
        <f t="shared" si="271"/>
        <v/>
      </c>
      <c r="BA439" s="68" t="str">
        <f t="shared" si="272"/>
        <v/>
      </c>
      <c r="BB439" s="68" t="str">
        <f t="shared" si="273"/>
        <v/>
      </c>
      <c r="BC439" s="68" t="str">
        <f t="shared" si="274"/>
        <v/>
      </c>
      <c r="BD439" s="69" t="str">
        <f t="shared" si="275"/>
        <v/>
      </c>
      <c r="BE439" s="69" t="str">
        <f t="shared" si="288"/>
        <v/>
      </c>
      <c r="BT439" s="138" t="str">
        <f t="shared" ca="1" si="289"/>
        <v/>
      </c>
      <c r="BU439" s="139" t="str">
        <f t="shared" ca="1" si="290"/>
        <v/>
      </c>
      <c r="BW439" s="138" t="str">
        <f t="shared" si="291"/>
        <v/>
      </c>
      <c r="BX439" s="104" t="str">
        <f t="shared" si="292"/>
        <v/>
      </c>
      <c r="BY439" s="139" t="str">
        <f t="shared" si="293"/>
        <v/>
      </c>
      <c r="CA439" s="138" t="str">
        <f t="shared" si="294"/>
        <v/>
      </c>
      <c r="CB439" s="104" t="str">
        <f t="shared" si="295"/>
        <v/>
      </c>
      <c r="CC439" s="139" t="str">
        <f t="shared" si="296"/>
        <v/>
      </c>
      <c r="CE439" s="162" t="str">
        <f t="shared" si="297"/>
        <v/>
      </c>
      <c r="CF439" s="163" t="str">
        <f t="shared" si="298"/>
        <v/>
      </c>
      <c r="CG439" s="164" t="str">
        <f t="shared" si="299"/>
        <v/>
      </c>
      <c r="CI439" s="162" t="str">
        <f t="shared" si="300"/>
        <v/>
      </c>
      <c r="CJ439" s="163" t="str">
        <f t="shared" si="303"/>
        <v/>
      </c>
      <c r="CK439" s="164" t="str">
        <f t="shared" si="304"/>
        <v/>
      </c>
      <c r="CM439" s="169" t="str">
        <f t="shared" si="301"/>
        <v/>
      </c>
      <c r="CN439" s="139" t="str">
        <f t="shared" si="302"/>
        <v/>
      </c>
      <c r="CP439" s="41" t="str">
        <f>IF($CM439="", "", COUNTIF($CM$11:$CM$3035, "&lt;"&amp;$CM439)+1+COUNTIF($CM$11:$CM439, $CM439)-1)</f>
        <v/>
      </c>
    </row>
    <row r="440" spans="1:94" x14ac:dyDescent="0.25">
      <c r="A440" s="40"/>
      <c r="B440" s="82" t="str">
        <f>IF($I440="", "", IFERROR(INDEX('Job Database'!$AE$11:$AE$3035, MATCH($I440, 'Job Database'!$X$11:$X$3035, 0)), ""))</f>
        <v/>
      </c>
      <c r="C440" s="69" t="str">
        <f>IF($I440="", "", IF(COUNTIF('Job Database'!$X$11:$X$3035, $I440)=0, $AC$5, $AC$4))</f>
        <v/>
      </c>
      <c r="D440" s="40"/>
      <c r="E440" s="85" t="str">
        <f>IF($I440="", "", IF(IFERROR(INDEX('Job Database'!$M$11:$M$3035, MATCH($I440, 'Job Database'!$X$11:$X$3035, 0)), "")="", "", IFERROR(INDEX('Job Database'!$M$11:$M$3035, MATCH($I440, 'Job Database'!$X$11:$X$3035, 0)), "")))</f>
        <v/>
      </c>
      <c r="F440" s="40"/>
      <c r="G440" s="88" t="str">
        <f t="shared" si="276"/>
        <v/>
      </c>
      <c r="H440" s="40"/>
      <c r="I440" s="24"/>
      <c r="J440" s="34"/>
      <c r="K440" s="106"/>
      <c r="L440" s="79"/>
      <c r="M440" s="34"/>
      <c r="N440" s="79"/>
      <c r="O440" s="31"/>
      <c r="P440" s="53"/>
      <c r="Q440" s="40"/>
      <c r="S440" s="41" t="str">
        <f t="shared" si="264"/>
        <v/>
      </c>
      <c r="T440" s="41" t="str">
        <f t="shared" si="265"/>
        <v/>
      </c>
      <c r="U440" s="41" t="str">
        <f t="shared" si="277"/>
        <v/>
      </c>
      <c r="W440" s="74" t="str">
        <f>IF('Job Database'!$X440="", "", 'Job Database'!$X440)</f>
        <v/>
      </c>
      <c r="Y440" s="41" t="str">
        <f>IF($W440="", "", IF(COUNTIF($I$11:$I$3035, $W440)&gt;0, "", MAX($Y$10:$Y439)+1))</f>
        <v/>
      </c>
      <c r="Z440" s="41">
        <v>430</v>
      </c>
      <c r="AA440" s="58" t="str">
        <f t="shared" si="278"/>
        <v/>
      </c>
      <c r="AC440" s="41" t="str">
        <f t="shared" si="266"/>
        <v/>
      </c>
      <c r="AE440" s="41" t="str">
        <f t="shared" si="279"/>
        <v/>
      </c>
      <c r="AJ440" s="154" t="str">
        <f t="shared" si="280"/>
        <v/>
      </c>
      <c r="AL440" s="120" t="str">
        <f t="shared" si="281"/>
        <v/>
      </c>
      <c r="AM440" s="104" t="str">
        <f t="shared" si="282"/>
        <v/>
      </c>
      <c r="AN440" s="104" t="str">
        <f t="shared" si="283"/>
        <v/>
      </c>
      <c r="AO440" s="104" t="str">
        <f t="shared" si="267"/>
        <v/>
      </c>
      <c r="AP440" s="104" t="str">
        <f t="shared" si="268"/>
        <v/>
      </c>
      <c r="AQ440" s="121" t="str">
        <f t="shared" si="284"/>
        <v/>
      </c>
      <c r="AS440" s="88" t="str">
        <f t="shared" si="269"/>
        <v/>
      </c>
      <c r="AT440" s="68" t="str">
        <f t="shared" si="285"/>
        <v/>
      </c>
      <c r="AU440" s="68" t="str">
        <f t="shared" si="286"/>
        <v/>
      </c>
      <c r="AV440" s="68" t="str">
        <f t="shared" si="287"/>
        <v/>
      </c>
      <c r="AW440" s="88" t="str">
        <f t="shared" si="270"/>
        <v/>
      </c>
      <c r="AZ440" s="88" t="str">
        <f t="shared" si="271"/>
        <v/>
      </c>
      <c r="BA440" s="68" t="str">
        <f t="shared" si="272"/>
        <v/>
      </c>
      <c r="BB440" s="68" t="str">
        <f t="shared" si="273"/>
        <v/>
      </c>
      <c r="BC440" s="68" t="str">
        <f t="shared" si="274"/>
        <v/>
      </c>
      <c r="BD440" s="69" t="str">
        <f t="shared" si="275"/>
        <v/>
      </c>
      <c r="BE440" s="69" t="str">
        <f t="shared" si="288"/>
        <v/>
      </c>
      <c r="BT440" s="138" t="str">
        <f t="shared" ca="1" si="289"/>
        <v/>
      </c>
      <c r="BU440" s="139" t="str">
        <f t="shared" ca="1" si="290"/>
        <v/>
      </c>
      <c r="BW440" s="138" t="str">
        <f t="shared" si="291"/>
        <v/>
      </c>
      <c r="BX440" s="104" t="str">
        <f t="shared" si="292"/>
        <v/>
      </c>
      <c r="BY440" s="139" t="str">
        <f t="shared" si="293"/>
        <v/>
      </c>
      <c r="CA440" s="138" t="str">
        <f t="shared" si="294"/>
        <v/>
      </c>
      <c r="CB440" s="104" t="str">
        <f t="shared" si="295"/>
        <v/>
      </c>
      <c r="CC440" s="139" t="str">
        <f t="shared" si="296"/>
        <v/>
      </c>
      <c r="CE440" s="162" t="str">
        <f t="shared" si="297"/>
        <v/>
      </c>
      <c r="CF440" s="163" t="str">
        <f t="shared" si="298"/>
        <v/>
      </c>
      <c r="CG440" s="164" t="str">
        <f t="shared" si="299"/>
        <v/>
      </c>
      <c r="CI440" s="162" t="str">
        <f t="shared" si="300"/>
        <v/>
      </c>
      <c r="CJ440" s="163" t="str">
        <f t="shared" si="303"/>
        <v/>
      </c>
      <c r="CK440" s="164" t="str">
        <f t="shared" si="304"/>
        <v/>
      </c>
      <c r="CM440" s="169" t="str">
        <f t="shared" si="301"/>
        <v/>
      </c>
      <c r="CN440" s="139" t="str">
        <f t="shared" si="302"/>
        <v/>
      </c>
      <c r="CP440" s="41" t="str">
        <f>IF($CM440="", "", COUNTIF($CM$11:$CM$3035, "&lt;"&amp;$CM440)+1+COUNTIF($CM$11:$CM440, $CM440)-1)</f>
        <v/>
      </c>
    </row>
    <row r="441" spans="1:94" x14ac:dyDescent="0.25">
      <c r="A441" s="40"/>
      <c r="B441" s="82" t="str">
        <f>IF($I441="", "", IFERROR(INDEX('Job Database'!$AE$11:$AE$3035, MATCH($I441, 'Job Database'!$X$11:$X$3035, 0)), ""))</f>
        <v/>
      </c>
      <c r="C441" s="69" t="str">
        <f>IF($I441="", "", IF(COUNTIF('Job Database'!$X$11:$X$3035, $I441)=0, $AC$5, $AC$4))</f>
        <v/>
      </c>
      <c r="D441" s="40"/>
      <c r="E441" s="85" t="str">
        <f>IF($I441="", "", IF(IFERROR(INDEX('Job Database'!$M$11:$M$3035, MATCH($I441, 'Job Database'!$X$11:$X$3035, 0)), "")="", "", IFERROR(INDEX('Job Database'!$M$11:$M$3035, MATCH($I441, 'Job Database'!$X$11:$X$3035, 0)), "")))</f>
        <v/>
      </c>
      <c r="F441" s="40"/>
      <c r="G441" s="88" t="str">
        <f t="shared" si="276"/>
        <v/>
      </c>
      <c r="H441" s="40"/>
      <c r="I441" s="24"/>
      <c r="J441" s="34"/>
      <c r="K441" s="106"/>
      <c r="L441" s="79"/>
      <c r="M441" s="34"/>
      <c r="N441" s="79"/>
      <c r="O441" s="31"/>
      <c r="P441" s="53"/>
      <c r="Q441" s="40"/>
      <c r="S441" s="41" t="str">
        <f t="shared" si="264"/>
        <v/>
      </c>
      <c r="T441" s="41" t="str">
        <f t="shared" si="265"/>
        <v/>
      </c>
      <c r="U441" s="41" t="str">
        <f t="shared" si="277"/>
        <v/>
      </c>
      <c r="W441" s="74" t="str">
        <f>IF('Job Database'!$X441="", "", 'Job Database'!$X441)</f>
        <v/>
      </c>
      <c r="Y441" s="41" t="str">
        <f>IF($W441="", "", IF(COUNTIF($I$11:$I$3035, $W441)&gt;0, "", MAX($Y$10:$Y440)+1))</f>
        <v/>
      </c>
      <c r="Z441" s="41">
        <v>431</v>
      </c>
      <c r="AA441" s="58" t="str">
        <f t="shared" si="278"/>
        <v/>
      </c>
      <c r="AC441" s="41" t="str">
        <f t="shared" si="266"/>
        <v/>
      </c>
      <c r="AE441" s="41" t="str">
        <f t="shared" si="279"/>
        <v/>
      </c>
      <c r="AJ441" s="154" t="str">
        <f t="shared" si="280"/>
        <v/>
      </c>
      <c r="AL441" s="120" t="str">
        <f t="shared" si="281"/>
        <v/>
      </c>
      <c r="AM441" s="104" t="str">
        <f t="shared" si="282"/>
        <v/>
      </c>
      <c r="AN441" s="104" t="str">
        <f t="shared" si="283"/>
        <v/>
      </c>
      <c r="AO441" s="104" t="str">
        <f t="shared" si="267"/>
        <v/>
      </c>
      <c r="AP441" s="104" t="str">
        <f t="shared" si="268"/>
        <v/>
      </c>
      <c r="AQ441" s="121" t="str">
        <f t="shared" si="284"/>
        <v/>
      </c>
      <c r="AS441" s="88" t="str">
        <f t="shared" si="269"/>
        <v/>
      </c>
      <c r="AT441" s="68" t="str">
        <f t="shared" si="285"/>
        <v/>
      </c>
      <c r="AU441" s="68" t="str">
        <f t="shared" si="286"/>
        <v/>
      </c>
      <c r="AV441" s="68" t="str">
        <f t="shared" si="287"/>
        <v/>
      </c>
      <c r="AW441" s="88" t="str">
        <f t="shared" si="270"/>
        <v/>
      </c>
      <c r="AZ441" s="88" t="str">
        <f t="shared" si="271"/>
        <v/>
      </c>
      <c r="BA441" s="68" t="str">
        <f t="shared" si="272"/>
        <v/>
      </c>
      <c r="BB441" s="68" t="str">
        <f t="shared" si="273"/>
        <v/>
      </c>
      <c r="BC441" s="68" t="str">
        <f t="shared" si="274"/>
        <v/>
      </c>
      <c r="BD441" s="69" t="str">
        <f t="shared" si="275"/>
        <v/>
      </c>
      <c r="BE441" s="69" t="str">
        <f t="shared" si="288"/>
        <v/>
      </c>
      <c r="BT441" s="138" t="str">
        <f t="shared" ca="1" si="289"/>
        <v/>
      </c>
      <c r="BU441" s="139" t="str">
        <f t="shared" ca="1" si="290"/>
        <v/>
      </c>
      <c r="BW441" s="138" t="str">
        <f t="shared" si="291"/>
        <v/>
      </c>
      <c r="BX441" s="104" t="str">
        <f t="shared" si="292"/>
        <v/>
      </c>
      <c r="BY441" s="139" t="str">
        <f t="shared" si="293"/>
        <v/>
      </c>
      <c r="CA441" s="138" t="str">
        <f t="shared" si="294"/>
        <v/>
      </c>
      <c r="CB441" s="104" t="str">
        <f t="shared" si="295"/>
        <v/>
      </c>
      <c r="CC441" s="139" t="str">
        <f t="shared" si="296"/>
        <v/>
      </c>
      <c r="CE441" s="162" t="str">
        <f t="shared" si="297"/>
        <v/>
      </c>
      <c r="CF441" s="163" t="str">
        <f t="shared" si="298"/>
        <v/>
      </c>
      <c r="CG441" s="164" t="str">
        <f t="shared" si="299"/>
        <v/>
      </c>
      <c r="CI441" s="162" t="str">
        <f t="shared" si="300"/>
        <v/>
      </c>
      <c r="CJ441" s="163" t="str">
        <f t="shared" si="303"/>
        <v/>
      </c>
      <c r="CK441" s="164" t="str">
        <f t="shared" si="304"/>
        <v/>
      </c>
      <c r="CM441" s="169" t="str">
        <f t="shared" si="301"/>
        <v/>
      </c>
      <c r="CN441" s="139" t="str">
        <f t="shared" si="302"/>
        <v/>
      </c>
      <c r="CP441" s="41" t="str">
        <f>IF($CM441="", "", COUNTIF($CM$11:$CM$3035, "&lt;"&amp;$CM441)+1+COUNTIF($CM$11:$CM441, $CM441)-1)</f>
        <v/>
      </c>
    </row>
    <row r="442" spans="1:94" x14ac:dyDescent="0.25">
      <c r="A442" s="40"/>
      <c r="B442" s="82" t="str">
        <f>IF($I442="", "", IFERROR(INDEX('Job Database'!$AE$11:$AE$3035, MATCH($I442, 'Job Database'!$X$11:$X$3035, 0)), ""))</f>
        <v/>
      </c>
      <c r="C442" s="69" t="str">
        <f>IF($I442="", "", IF(COUNTIF('Job Database'!$X$11:$X$3035, $I442)=0, $AC$5, $AC$4))</f>
        <v/>
      </c>
      <c r="D442" s="40"/>
      <c r="E442" s="85" t="str">
        <f>IF($I442="", "", IF(IFERROR(INDEX('Job Database'!$M$11:$M$3035, MATCH($I442, 'Job Database'!$X$11:$X$3035, 0)), "")="", "", IFERROR(INDEX('Job Database'!$M$11:$M$3035, MATCH($I442, 'Job Database'!$X$11:$X$3035, 0)), "")))</f>
        <v/>
      </c>
      <c r="F442" s="40"/>
      <c r="G442" s="88" t="str">
        <f t="shared" si="276"/>
        <v/>
      </c>
      <c r="H442" s="40"/>
      <c r="I442" s="24"/>
      <c r="J442" s="34"/>
      <c r="K442" s="106"/>
      <c r="L442" s="79"/>
      <c r="M442" s="34"/>
      <c r="N442" s="79"/>
      <c r="O442" s="31"/>
      <c r="P442" s="53"/>
      <c r="Q442" s="40"/>
      <c r="S442" s="41" t="str">
        <f t="shared" si="264"/>
        <v/>
      </c>
      <c r="T442" s="41" t="str">
        <f t="shared" si="265"/>
        <v/>
      </c>
      <c r="U442" s="41" t="str">
        <f t="shared" si="277"/>
        <v/>
      </c>
      <c r="W442" s="74" t="str">
        <f>IF('Job Database'!$X442="", "", 'Job Database'!$X442)</f>
        <v/>
      </c>
      <c r="Y442" s="41" t="str">
        <f>IF($W442="", "", IF(COUNTIF($I$11:$I$3035, $W442)&gt;0, "", MAX($Y$10:$Y441)+1))</f>
        <v/>
      </c>
      <c r="Z442" s="41">
        <v>432</v>
      </c>
      <c r="AA442" s="58" t="str">
        <f t="shared" si="278"/>
        <v/>
      </c>
      <c r="AC442" s="41" t="str">
        <f t="shared" si="266"/>
        <v/>
      </c>
      <c r="AE442" s="41" t="str">
        <f t="shared" si="279"/>
        <v/>
      </c>
      <c r="AJ442" s="154" t="str">
        <f t="shared" si="280"/>
        <v/>
      </c>
      <c r="AL442" s="120" t="str">
        <f t="shared" si="281"/>
        <v/>
      </c>
      <c r="AM442" s="104" t="str">
        <f t="shared" si="282"/>
        <v/>
      </c>
      <c r="AN442" s="104" t="str">
        <f t="shared" si="283"/>
        <v/>
      </c>
      <c r="AO442" s="104" t="str">
        <f t="shared" si="267"/>
        <v/>
      </c>
      <c r="AP442" s="104" t="str">
        <f t="shared" si="268"/>
        <v/>
      </c>
      <c r="AQ442" s="121" t="str">
        <f t="shared" si="284"/>
        <v/>
      </c>
      <c r="AS442" s="88" t="str">
        <f t="shared" si="269"/>
        <v/>
      </c>
      <c r="AT442" s="68" t="str">
        <f t="shared" si="285"/>
        <v/>
      </c>
      <c r="AU442" s="68" t="str">
        <f t="shared" si="286"/>
        <v/>
      </c>
      <c r="AV442" s="68" t="str">
        <f t="shared" si="287"/>
        <v/>
      </c>
      <c r="AW442" s="88" t="str">
        <f t="shared" si="270"/>
        <v/>
      </c>
      <c r="AZ442" s="88" t="str">
        <f t="shared" si="271"/>
        <v/>
      </c>
      <c r="BA442" s="68" t="str">
        <f t="shared" si="272"/>
        <v/>
      </c>
      <c r="BB442" s="68" t="str">
        <f t="shared" si="273"/>
        <v/>
      </c>
      <c r="BC442" s="68" t="str">
        <f t="shared" si="274"/>
        <v/>
      </c>
      <c r="BD442" s="69" t="str">
        <f t="shared" si="275"/>
        <v/>
      </c>
      <c r="BE442" s="69" t="str">
        <f t="shared" si="288"/>
        <v/>
      </c>
      <c r="BT442" s="138" t="str">
        <f t="shared" ca="1" si="289"/>
        <v/>
      </c>
      <c r="BU442" s="139" t="str">
        <f t="shared" ca="1" si="290"/>
        <v/>
      </c>
      <c r="BW442" s="138" t="str">
        <f t="shared" si="291"/>
        <v/>
      </c>
      <c r="BX442" s="104" t="str">
        <f t="shared" si="292"/>
        <v/>
      </c>
      <c r="BY442" s="139" t="str">
        <f t="shared" si="293"/>
        <v/>
      </c>
      <c r="CA442" s="138" t="str">
        <f t="shared" si="294"/>
        <v/>
      </c>
      <c r="CB442" s="104" t="str">
        <f t="shared" si="295"/>
        <v/>
      </c>
      <c r="CC442" s="139" t="str">
        <f t="shared" si="296"/>
        <v/>
      </c>
      <c r="CE442" s="162" t="str">
        <f t="shared" si="297"/>
        <v/>
      </c>
      <c r="CF442" s="163" t="str">
        <f t="shared" si="298"/>
        <v/>
      </c>
      <c r="CG442" s="164" t="str">
        <f t="shared" si="299"/>
        <v/>
      </c>
      <c r="CI442" s="162" t="str">
        <f t="shared" si="300"/>
        <v/>
      </c>
      <c r="CJ442" s="163" t="str">
        <f t="shared" si="303"/>
        <v/>
      </c>
      <c r="CK442" s="164" t="str">
        <f t="shared" si="304"/>
        <v/>
      </c>
      <c r="CM442" s="169" t="str">
        <f t="shared" si="301"/>
        <v/>
      </c>
      <c r="CN442" s="139" t="str">
        <f t="shared" si="302"/>
        <v/>
      </c>
      <c r="CP442" s="41" t="str">
        <f>IF($CM442="", "", COUNTIF($CM$11:$CM$3035, "&lt;"&amp;$CM442)+1+COUNTIF($CM$11:$CM442, $CM442)-1)</f>
        <v/>
      </c>
    </row>
    <row r="443" spans="1:94" x14ac:dyDescent="0.25">
      <c r="A443" s="40"/>
      <c r="B443" s="82" t="str">
        <f>IF($I443="", "", IFERROR(INDEX('Job Database'!$AE$11:$AE$3035, MATCH($I443, 'Job Database'!$X$11:$X$3035, 0)), ""))</f>
        <v/>
      </c>
      <c r="C443" s="69" t="str">
        <f>IF($I443="", "", IF(COUNTIF('Job Database'!$X$11:$X$3035, $I443)=0, $AC$5, $AC$4))</f>
        <v/>
      </c>
      <c r="D443" s="40"/>
      <c r="E443" s="85" t="str">
        <f>IF($I443="", "", IF(IFERROR(INDEX('Job Database'!$M$11:$M$3035, MATCH($I443, 'Job Database'!$X$11:$X$3035, 0)), "")="", "", IFERROR(INDEX('Job Database'!$M$11:$M$3035, MATCH($I443, 'Job Database'!$X$11:$X$3035, 0)), "")))</f>
        <v/>
      </c>
      <c r="F443" s="40"/>
      <c r="G443" s="88" t="str">
        <f t="shared" si="276"/>
        <v/>
      </c>
      <c r="H443" s="40"/>
      <c r="I443" s="24"/>
      <c r="J443" s="34"/>
      <c r="K443" s="106"/>
      <c r="L443" s="79"/>
      <c r="M443" s="34"/>
      <c r="N443" s="79"/>
      <c r="O443" s="31"/>
      <c r="P443" s="53"/>
      <c r="Q443" s="40"/>
      <c r="S443" s="41" t="str">
        <f t="shared" si="264"/>
        <v/>
      </c>
      <c r="T443" s="41" t="str">
        <f t="shared" si="265"/>
        <v/>
      </c>
      <c r="U443" s="41" t="str">
        <f t="shared" si="277"/>
        <v/>
      </c>
      <c r="W443" s="74" t="str">
        <f>IF('Job Database'!$X443="", "", 'Job Database'!$X443)</f>
        <v/>
      </c>
      <c r="Y443" s="41" t="str">
        <f>IF($W443="", "", IF(COUNTIF($I$11:$I$3035, $W443)&gt;0, "", MAX($Y$10:$Y442)+1))</f>
        <v/>
      </c>
      <c r="Z443" s="41">
        <v>433</v>
      </c>
      <c r="AA443" s="58" t="str">
        <f t="shared" si="278"/>
        <v/>
      </c>
      <c r="AC443" s="41" t="str">
        <f t="shared" si="266"/>
        <v/>
      </c>
      <c r="AE443" s="41" t="str">
        <f t="shared" si="279"/>
        <v/>
      </c>
      <c r="AJ443" s="154" t="str">
        <f t="shared" si="280"/>
        <v/>
      </c>
      <c r="AL443" s="120" t="str">
        <f t="shared" si="281"/>
        <v/>
      </c>
      <c r="AM443" s="104" t="str">
        <f t="shared" si="282"/>
        <v/>
      </c>
      <c r="AN443" s="104" t="str">
        <f t="shared" si="283"/>
        <v/>
      </c>
      <c r="AO443" s="104" t="str">
        <f t="shared" si="267"/>
        <v/>
      </c>
      <c r="AP443" s="104" t="str">
        <f t="shared" si="268"/>
        <v/>
      </c>
      <c r="AQ443" s="121" t="str">
        <f t="shared" si="284"/>
        <v/>
      </c>
      <c r="AS443" s="88" t="str">
        <f t="shared" si="269"/>
        <v/>
      </c>
      <c r="AT443" s="68" t="str">
        <f t="shared" si="285"/>
        <v/>
      </c>
      <c r="AU443" s="68" t="str">
        <f t="shared" si="286"/>
        <v/>
      </c>
      <c r="AV443" s="68" t="str">
        <f t="shared" si="287"/>
        <v/>
      </c>
      <c r="AW443" s="88" t="str">
        <f t="shared" si="270"/>
        <v/>
      </c>
      <c r="AZ443" s="88" t="str">
        <f t="shared" si="271"/>
        <v/>
      </c>
      <c r="BA443" s="68" t="str">
        <f t="shared" si="272"/>
        <v/>
      </c>
      <c r="BB443" s="68" t="str">
        <f t="shared" si="273"/>
        <v/>
      </c>
      <c r="BC443" s="68" t="str">
        <f t="shared" si="274"/>
        <v/>
      </c>
      <c r="BD443" s="69" t="str">
        <f t="shared" si="275"/>
        <v/>
      </c>
      <c r="BE443" s="69" t="str">
        <f t="shared" si="288"/>
        <v/>
      </c>
      <c r="BT443" s="138" t="str">
        <f t="shared" ca="1" si="289"/>
        <v/>
      </c>
      <c r="BU443" s="139" t="str">
        <f t="shared" ca="1" si="290"/>
        <v/>
      </c>
      <c r="BW443" s="138" t="str">
        <f t="shared" si="291"/>
        <v/>
      </c>
      <c r="BX443" s="104" t="str">
        <f t="shared" si="292"/>
        <v/>
      </c>
      <c r="BY443" s="139" t="str">
        <f t="shared" si="293"/>
        <v/>
      </c>
      <c r="CA443" s="138" t="str">
        <f t="shared" si="294"/>
        <v/>
      </c>
      <c r="CB443" s="104" t="str">
        <f t="shared" si="295"/>
        <v/>
      </c>
      <c r="CC443" s="139" t="str">
        <f t="shared" si="296"/>
        <v/>
      </c>
      <c r="CE443" s="162" t="str">
        <f t="shared" si="297"/>
        <v/>
      </c>
      <c r="CF443" s="163" t="str">
        <f t="shared" si="298"/>
        <v/>
      </c>
      <c r="CG443" s="164" t="str">
        <f t="shared" si="299"/>
        <v/>
      </c>
      <c r="CI443" s="162" t="str">
        <f t="shared" si="300"/>
        <v/>
      </c>
      <c r="CJ443" s="163" t="str">
        <f t="shared" si="303"/>
        <v/>
      </c>
      <c r="CK443" s="164" t="str">
        <f t="shared" si="304"/>
        <v/>
      </c>
      <c r="CM443" s="169" t="str">
        <f t="shared" si="301"/>
        <v/>
      </c>
      <c r="CN443" s="139" t="str">
        <f t="shared" si="302"/>
        <v/>
      </c>
      <c r="CP443" s="41" t="str">
        <f>IF($CM443="", "", COUNTIF($CM$11:$CM$3035, "&lt;"&amp;$CM443)+1+COUNTIF($CM$11:$CM443, $CM443)-1)</f>
        <v/>
      </c>
    </row>
    <row r="444" spans="1:94" x14ac:dyDescent="0.25">
      <c r="A444" s="40"/>
      <c r="B444" s="82" t="str">
        <f>IF($I444="", "", IFERROR(INDEX('Job Database'!$AE$11:$AE$3035, MATCH($I444, 'Job Database'!$X$11:$X$3035, 0)), ""))</f>
        <v/>
      </c>
      <c r="C444" s="69" t="str">
        <f>IF($I444="", "", IF(COUNTIF('Job Database'!$X$11:$X$3035, $I444)=0, $AC$5, $AC$4))</f>
        <v/>
      </c>
      <c r="D444" s="40"/>
      <c r="E444" s="85" t="str">
        <f>IF($I444="", "", IF(IFERROR(INDEX('Job Database'!$M$11:$M$3035, MATCH($I444, 'Job Database'!$X$11:$X$3035, 0)), "")="", "", IFERROR(INDEX('Job Database'!$M$11:$M$3035, MATCH($I444, 'Job Database'!$X$11:$X$3035, 0)), "")))</f>
        <v/>
      </c>
      <c r="F444" s="40"/>
      <c r="G444" s="88" t="str">
        <f t="shared" si="276"/>
        <v/>
      </c>
      <c r="H444" s="40"/>
      <c r="I444" s="24"/>
      <c r="J444" s="34"/>
      <c r="K444" s="106"/>
      <c r="L444" s="79"/>
      <c r="M444" s="34"/>
      <c r="N444" s="79"/>
      <c r="O444" s="31"/>
      <c r="P444" s="53"/>
      <c r="Q444" s="40"/>
      <c r="S444" s="41" t="str">
        <f t="shared" si="264"/>
        <v/>
      </c>
      <c r="T444" s="41" t="str">
        <f t="shared" si="265"/>
        <v/>
      </c>
      <c r="U444" s="41" t="str">
        <f t="shared" si="277"/>
        <v/>
      </c>
      <c r="W444" s="74" t="str">
        <f>IF('Job Database'!$X444="", "", 'Job Database'!$X444)</f>
        <v/>
      </c>
      <c r="Y444" s="41" t="str">
        <f>IF($W444="", "", IF(COUNTIF($I$11:$I$3035, $W444)&gt;0, "", MAX($Y$10:$Y443)+1))</f>
        <v/>
      </c>
      <c r="Z444" s="41">
        <v>434</v>
      </c>
      <c r="AA444" s="58" t="str">
        <f t="shared" si="278"/>
        <v/>
      </c>
      <c r="AC444" s="41" t="str">
        <f t="shared" si="266"/>
        <v/>
      </c>
      <c r="AE444" s="41" t="str">
        <f t="shared" si="279"/>
        <v/>
      </c>
      <c r="AJ444" s="154" t="str">
        <f t="shared" si="280"/>
        <v/>
      </c>
      <c r="AL444" s="120" t="str">
        <f t="shared" si="281"/>
        <v/>
      </c>
      <c r="AM444" s="104" t="str">
        <f t="shared" si="282"/>
        <v/>
      </c>
      <c r="AN444" s="104" t="str">
        <f t="shared" si="283"/>
        <v/>
      </c>
      <c r="AO444" s="104" t="str">
        <f t="shared" si="267"/>
        <v/>
      </c>
      <c r="AP444" s="104" t="str">
        <f t="shared" si="268"/>
        <v/>
      </c>
      <c r="AQ444" s="121" t="str">
        <f t="shared" si="284"/>
        <v/>
      </c>
      <c r="AS444" s="88" t="str">
        <f t="shared" si="269"/>
        <v/>
      </c>
      <c r="AT444" s="68" t="str">
        <f t="shared" si="285"/>
        <v/>
      </c>
      <c r="AU444" s="68" t="str">
        <f t="shared" si="286"/>
        <v/>
      </c>
      <c r="AV444" s="68" t="str">
        <f t="shared" si="287"/>
        <v/>
      </c>
      <c r="AW444" s="88" t="str">
        <f t="shared" si="270"/>
        <v/>
      </c>
      <c r="AZ444" s="88" t="str">
        <f t="shared" si="271"/>
        <v/>
      </c>
      <c r="BA444" s="68" t="str">
        <f t="shared" si="272"/>
        <v/>
      </c>
      <c r="BB444" s="68" t="str">
        <f t="shared" si="273"/>
        <v/>
      </c>
      <c r="BC444" s="68" t="str">
        <f t="shared" si="274"/>
        <v/>
      </c>
      <c r="BD444" s="69" t="str">
        <f t="shared" si="275"/>
        <v/>
      </c>
      <c r="BE444" s="69" t="str">
        <f t="shared" si="288"/>
        <v/>
      </c>
      <c r="BT444" s="138" t="str">
        <f t="shared" ca="1" si="289"/>
        <v/>
      </c>
      <c r="BU444" s="139" t="str">
        <f t="shared" ca="1" si="290"/>
        <v/>
      </c>
      <c r="BW444" s="138" t="str">
        <f t="shared" si="291"/>
        <v/>
      </c>
      <c r="BX444" s="104" t="str">
        <f t="shared" si="292"/>
        <v/>
      </c>
      <c r="BY444" s="139" t="str">
        <f t="shared" si="293"/>
        <v/>
      </c>
      <c r="CA444" s="138" t="str">
        <f t="shared" si="294"/>
        <v/>
      </c>
      <c r="CB444" s="104" t="str">
        <f t="shared" si="295"/>
        <v/>
      </c>
      <c r="CC444" s="139" t="str">
        <f t="shared" si="296"/>
        <v/>
      </c>
      <c r="CE444" s="162" t="str">
        <f t="shared" si="297"/>
        <v/>
      </c>
      <c r="CF444" s="163" t="str">
        <f t="shared" si="298"/>
        <v/>
      </c>
      <c r="CG444" s="164" t="str">
        <f t="shared" si="299"/>
        <v/>
      </c>
      <c r="CI444" s="162" t="str">
        <f t="shared" si="300"/>
        <v/>
      </c>
      <c r="CJ444" s="163" t="str">
        <f t="shared" si="303"/>
        <v/>
      </c>
      <c r="CK444" s="164" t="str">
        <f t="shared" si="304"/>
        <v/>
      </c>
      <c r="CM444" s="169" t="str">
        <f t="shared" si="301"/>
        <v/>
      </c>
      <c r="CN444" s="139" t="str">
        <f t="shared" si="302"/>
        <v/>
      </c>
      <c r="CP444" s="41" t="str">
        <f>IF($CM444="", "", COUNTIF($CM$11:$CM$3035, "&lt;"&amp;$CM444)+1+COUNTIF($CM$11:$CM444, $CM444)-1)</f>
        <v/>
      </c>
    </row>
    <row r="445" spans="1:94" x14ac:dyDescent="0.25">
      <c r="A445" s="40"/>
      <c r="B445" s="82" t="str">
        <f>IF($I445="", "", IFERROR(INDEX('Job Database'!$AE$11:$AE$3035, MATCH($I445, 'Job Database'!$X$11:$X$3035, 0)), ""))</f>
        <v/>
      </c>
      <c r="C445" s="69" t="str">
        <f>IF($I445="", "", IF(COUNTIF('Job Database'!$X$11:$X$3035, $I445)=0, $AC$5, $AC$4))</f>
        <v/>
      </c>
      <c r="D445" s="40"/>
      <c r="E445" s="85" t="str">
        <f>IF($I445="", "", IF(IFERROR(INDEX('Job Database'!$M$11:$M$3035, MATCH($I445, 'Job Database'!$X$11:$X$3035, 0)), "")="", "", IFERROR(INDEX('Job Database'!$M$11:$M$3035, MATCH($I445, 'Job Database'!$X$11:$X$3035, 0)), "")))</f>
        <v/>
      </c>
      <c r="F445" s="40"/>
      <c r="G445" s="88" t="str">
        <f t="shared" si="276"/>
        <v/>
      </c>
      <c r="H445" s="40"/>
      <c r="I445" s="24"/>
      <c r="J445" s="34"/>
      <c r="K445" s="106"/>
      <c r="L445" s="79"/>
      <c r="M445" s="34"/>
      <c r="N445" s="79"/>
      <c r="O445" s="31"/>
      <c r="P445" s="53"/>
      <c r="Q445" s="40"/>
      <c r="S445" s="41" t="str">
        <f t="shared" si="264"/>
        <v/>
      </c>
      <c r="T445" s="41" t="str">
        <f t="shared" si="265"/>
        <v/>
      </c>
      <c r="U445" s="41" t="str">
        <f t="shared" si="277"/>
        <v/>
      </c>
      <c r="W445" s="74" t="str">
        <f>IF('Job Database'!$X445="", "", 'Job Database'!$X445)</f>
        <v/>
      </c>
      <c r="Y445" s="41" t="str">
        <f>IF($W445="", "", IF(COUNTIF($I$11:$I$3035, $W445)&gt;0, "", MAX($Y$10:$Y444)+1))</f>
        <v/>
      </c>
      <c r="Z445" s="41">
        <v>435</v>
      </c>
      <c r="AA445" s="58" t="str">
        <f t="shared" si="278"/>
        <v/>
      </c>
      <c r="AC445" s="41" t="str">
        <f t="shared" si="266"/>
        <v/>
      </c>
      <c r="AE445" s="41" t="str">
        <f t="shared" si="279"/>
        <v/>
      </c>
      <c r="AJ445" s="154" t="str">
        <f t="shared" si="280"/>
        <v/>
      </c>
      <c r="AL445" s="120" t="str">
        <f t="shared" si="281"/>
        <v/>
      </c>
      <c r="AM445" s="104" t="str">
        <f t="shared" si="282"/>
        <v/>
      </c>
      <c r="AN445" s="104" t="str">
        <f t="shared" si="283"/>
        <v/>
      </c>
      <c r="AO445" s="104" t="str">
        <f t="shared" si="267"/>
        <v/>
      </c>
      <c r="AP445" s="104" t="str">
        <f t="shared" si="268"/>
        <v/>
      </c>
      <c r="AQ445" s="121" t="str">
        <f t="shared" si="284"/>
        <v/>
      </c>
      <c r="AS445" s="88" t="str">
        <f t="shared" si="269"/>
        <v/>
      </c>
      <c r="AT445" s="68" t="str">
        <f t="shared" si="285"/>
        <v/>
      </c>
      <c r="AU445" s="68" t="str">
        <f t="shared" si="286"/>
        <v/>
      </c>
      <c r="AV445" s="68" t="str">
        <f t="shared" si="287"/>
        <v/>
      </c>
      <c r="AW445" s="88" t="str">
        <f t="shared" si="270"/>
        <v/>
      </c>
      <c r="AZ445" s="88" t="str">
        <f t="shared" si="271"/>
        <v/>
      </c>
      <c r="BA445" s="68" t="str">
        <f t="shared" si="272"/>
        <v/>
      </c>
      <c r="BB445" s="68" t="str">
        <f t="shared" si="273"/>
        <v/>
      </c>
      <c r="BC445" s="68" t="str">
        <f t="shared" si="274"/>
        <v/>
      </c>
      <c r="BD445" s="69" t="str">
        <f t="shared" si="275"/>
        <v/>
      </c>
      <c r="BE445" s="69" t="str">
        <f t="shared" si="288"/>
        <v/>
      </c>
      <c r="BT445" s="138" t="str">
        <f t="shared" ca="1" si="289"/>
        <v/>
      </c>
      <c r="BU445" s="139" t="str">
        <f t="shared" ca="1" si="290"/>
        <v/>
      </c>
      <c r="BW445" s="138" t="str">
        <f t="shared" si="291"/>
        <v/>
      </c>
      <c r="BX445" s="104" t="str">
        <f t="shared" si="292"/>
        <v/>
      </c>
      <c r="BY445" s="139" t="str">
        <f t="shared" si="293"/>
        <v/>
      </c>
      <c r="CA445" s="138" t="str">
        <f t="shared" si="294"/>
        <v/>
      </c>
      <c r="CB445" s="104" t="str">
        <f t="shared" si="295"/>
        <v/>
      </c>
      <c r="CC445" s="139" t="str">
        <f t="shared" si="296"/>
        <v/>
      </c>
      <c r="CE445" s="162" t="str">
        <f t="shared" si="297"/>
        <v/>
      </c>
      <c r="CF445" s="163" t="str">
        <f t="shared" si="298"/>
        <v/>
      </c>
      <c r="CG445" s="164" t="str">
        <f t="shared" si="299"/>
        <v/>
      </c>
      <c r="CI445" s="162" t="str">
        <f t="shared" si="300"/>
        <v/>
      </c>
      <c r="CJ445" s="163" t="str">
        <f t="shared" si="303"/>
        <v/>
      </c>
      <c r="CK445" s="164" t="str">
        <f t="shared" si="304"/>
        <v/>
      </c>
      <c r="CM445" s="169" t="str">
        <f t="shared" si="301"/>
        <v/>
      </c>
      <c r="CN445" s="139" t="str">
        <f t="shared" si="302"/>
        <v/>
      </c>
      <c r="CP445" s="41" t="str">
        <f>IF($CM445="", "", COUNTIF($CM$11:$CM$3035, "&lt;"&amp;$CM445)+1+COUNTIF($CM$11:$CM445, $CM445)-1)</f>
        <v/>
      </c>
    </row>
    <row r="446" spans="1:94" x14ac:dyDescent="0.25">
      <c r="A446" s="40"/>
      <c r="B446" s="82" t="str">
        <f>IF($I446="", "", IFERROR(INDEX('Job Database'!$AE$11:$AE$3035, MATCH($I446, 'Job Database'!$X$11:$X$3035, 0)), ""))</f>
        <v/>
      </c>
      <c r="C446" s="69" t="str">
        <f>IF($I446="", "", IF(COUNTIF('Job Database'!$X$11:$X$3035, $I446)=0, $AC$5, $AC$4))</f>
        <v/>
      </c>
      <c r="D446" s="40"/>
      <c r="E446" s="85" t="str">
        <f>IF($I446="", "", IF(IFERROR(INDEX('Job Database'!$M$11:$M$3035, MATCH($I446, 'Job Database'!$X$11:$X$3035, 0)), "")="", "", IFERROR(INDEX('Job Database'!$M$11:$M$3035, MATCH($I446, 'Job Database'!$X$11:$X$3035, 0)), "")))</f>
        <v/>
      </c>
      <c r="F446" s="40"/>
      <c r="G446" s="88" t="str">
        <f t="shared" si="276"/>
        <v/>
      </c>
      <c r="H446" s="40"/>
      <c r="I446" s="24"/>
      <c r="J446" s="34"/>
      <c r="K446" s="106"/>
      <c r="L446" s="79"/>
      <c r="M446" s="34"/>
      <c r="N446" s="79"/>
      <c r="O446" s="31"/>
      <c r="P446" s="53"/>
      <c r="Q446" s="40"/>
      <c r="S446" s="41" t="str">
        <f t="shared" si="264"/>
        <v/>
      </c>
      <c r="T446" s="41" t="str">
        <f t="shared" si="265"/>
        <v/>
      </c>
      <c r="U446" s="41" t="str">
        <f t="shared" si="277"/>
        <v/>
      </c>
      <c r="W446" s="74" t="str">
        <f>IF('Job Database'!$X446="", "", 'Job Database'!$X446)</f>
        <v/>
      </c>
      <c r="Y446" s="41" t="str">
        <f>IF($W446="", "", IF(COUNTIF($I$11:$I$3035, $W446)&gt;0, "", MAX($Y$10:$Y445)+1))</f>
        <v/>
      </c>
      <c r="Z446" s="41">
        <v>436</v>
      </c>
      <c r="AA446" s="58" t="str">
        <f t="shared" si="278"/>
        <v/>
      </c>
      <c r="AC446" s="41" t="str">
        <f t="shared" si="266"/>
        <v/>
      </c>
      <c r="AE446" s="41" t="str">
        <f t="shared" si="279"/>
        <v/>
      </c>
      <c r="AJ446" s="154" t="str">
        <f t="shared" si="280"/>
        <v/>
      </c>
      <c r="AL446" s="120" t="str">
        <f t="shared" si="281"/>
        <v/>
      </c>
      <c r="AM446" s="104" t="str">
        <f t="shared" si="282"/>
        <v/>
      </c>
      <c r="AN446" s="104" t="str">
        <f t="shared" si="283"/>
        <v/>
      </c>
      <c r="AO446" s="104" t="str">
        <f t="shared" si="267"/>
        <v/>
      </c>
      <c r="AP446" s="104" t="str">
        <f t="shared" si="268"/>
        <v/>
      </c>
      <c r="AQ446" s="121" t="str">
        <f t="shared" si="284"/>
        <v/>
      </c>
      <c r="AS446" s="88" t="str">
        <f t="shared" si="269"/>
        <v/>
      </c>
      <c r="AT446" s="68" t="str">
        <f t="shared" si="285"/>
        <v/>
      </c>
      <c r="AU446" s="68" t="str">
        <f t="shared" si="286"/>
        <v/>
      </c>
      <c r="AV446" s="68" t="str">
        <f t="shared" si="287"/>
        <v/>
      </c>
      <c r="AW446" s="88" t="str">
        <f t="shared" si="270"/>
        <v/>
      </c>
      <c r="AZ446" s="88" t="str">
        <f t="shared" si="271"/>
        <v/>
      </c>
      <c r="BA446" s="68" t="str">
        <f t="shared" si="272"/>
        <v/>
      </c>
      <c r="BB446" s="68" t="str">
        <f t="shared" si="273"/>
        <v/>
      </c>
      <c r="BC446" s="68" t="str">
        <f t="shared" si="274"/>
        <v/>
      </c>
      <c r="BD446" s="69" t="str">
        <f t="shared" si="275"/>
        <v/>
      </c>
      <c r="BE446" s="69" t="str">
        <f t="shared" si="288"/>
        <v/>
      </c>
      <c r="BT446" s="138" t="str">
        <f t="shared" ca="1" si="289"/>
        <v/>
      </c>
      <c r="BU446" s="139" t="str">
        <f t="shared" ca="1" si="290"/>
        <v/>
      </c>
      <c r="BW446" s="138" t="str">
        <f t="shared" si="291"/>
        <v/>
      </c>
      <c r="BX446" s="104" t="str">
        <f t="shared" si="292"/>
        <v/>
      </c>
      <c r="BY446" s="139" t="str">
        <f t="shared" si="293"/>
        <v/>
      </c>
      <c r="CA446" s="138" t="str">
        <f t="shared" si="294"/>
        <v/>
      </c>
      <c r="CB446" s="104" t="str">
        <f t="shared" si="295"/>
        <v/>
      </c>
      <c r="CC446" s="139" t="str">
        <f t="shared" si="296"/>
        <v/>
      </c>
      <c r="CE446" s="162" t="str">
        <f t="shared" si="297"/>
        <v/>
      </c>
      <c r="CF446" s="163" t="str">
        <f t="shared" si="298"/>
        <v/>
      </c>
      <c r="CG446" s="164" t="str">
        <f t="shared" si="299"/>
        <v/>
      </c>
      <c r="CI446" s="162" t="str">
        <f t="shared" si="300"/>
        <v/>
      </c>
      <c r="CJ446" s="163" t="str">
        <f t="shared" si="303"/>
        <v/>
      </c>
      <c r="CK446" s="164" t="str">
        <f t="shared" si="304"/>
        <v/>
      </c>
      <c r="CM446" s="169" t="str">
        <f t="shared" si="301"/>
        <v/>
      </c>
      <c r="CN446" s="139" t="str">
        <f t="shared" si="302"/>
        <v/>
      </c>
      <c r="CP446" s="41" t="str">
        <f>IF($CM446="", "", COUNTIF($CM$11:$CM$3035, "&lt;"&amp;$CM446)+1+COUNTIF($CM$11:$CM446, $CM446)-1)</f>
        <v/>
      </c>
    </row>
    <row r="447" spans="1:94" x14ac:dyDescent="0.25">
      <c r="A447" s="40"/>
      <c r="B447" s="82" t="str">
        <f>IF($I447="", "", IFERROR(INDEX('Job Database'!$AE$11:$AE$3035, MATCH($I447, 'Job Database'!$X$11:$X$3035, 0)), ""))</f>
        <v/>
      </c>
      <c r="C447" s="69" t="str">
        <f>IF($I447="", "", IF(COUNTIF('Job Database'!$X$11:$X$3035, $I447)=0, $AC$5, $AC$4))</f>
        <v/>
      </c>
      <c r="D447" s="40"/>
      <c r="E447" s="85" t="str">
        <f>IF($I447="", "", IF(IFERROR(INDEX('Job Database'!$M$11:$M$3035, MATCH($I447, 'Job Database'!$X$11:$X$3035, 0)), "")="", "", IFERROR(INDEX('Job Database'!$M$11:$M$3035, MATCH($I447, 'Job Database'!$X$11:$X$3035, 0)), "")))</f>
        <v/>
      </c>
      <c r="F447" s="40"/>
      <c r="G447" s="88" t="str">
        <f t="shared" si="276"/>
        <v/>
      </c>
      <c r="H447" s="40"/>
      <c r="I447" s="24"/>
      <c r="J447" s="34"/>
      <c r="K447" s="106"/>
      <c r="L447" s="79"/>
      <c r="M447" s="34"/>
      <c r="N447" s="79"/>
      <c r="O447" s="31"/>
      <c r="P447" s="53"/>
      <c r="Q447" s="40"/>
      <c r="S447" s="41" t="str">
        <f t="shared" si="264"/>
        <v/>
      </c>
      <c r="T447" s="41" t="str">
        <f t="shared" si="265"/>
        <v/>
      </c>
      <c r="U447" s="41" t="str">
        <f t="shared" si="277"/>
        <v/>
      </c>
      <c r="W447" s="74" t="str">
        <f>IF('Job Database'!$X447="", "", 'Job Database'!$X447)</f>
        <v/>
      </c>
      <c r="Y447" s="41" t="str">
        <f>IF($W447="", "", IF(COUNTIF($I$11:$I$3035, $W447)&gt;0, "", MAX($Y$10:$Y446)+1))</f>
        <v/>
      </c>
      <c r="Z447" s="41">
        <v>437</v>
      </c>
      <c r="AA447" s="58" t="str">
        <f t="shared" si="278"/>
        <v/>
      </c>
      <c r="AC447" s="41" t="str">
        <f t="shared" si="266"/>
        <v/>
      </c>
      <c r="AE447" s="41" t="str">
        <f t="shared" si="279"/>
        <v/>
      </c>
      <c r="AJ447" s="154" t="str">
        <f t="shared" si="280"/>
        <v/>
      </c>
      <c r="AL447" s="120" t="str">
        <f t="shared" si="281"/>
        <v/>
      </c>
      <c r="AM447" s="104" t="str">
        <f t="shared" si="282"/>
        <v/>
      </c>
      <c r="AN447" s="104" t="str">
        <f t="shared" si="283"/>
        <v/>
      </c>
      <c r="AO447" s="104" t="str">
        <f t="shared" si="267"/>
        <v/>
      </c>
      <c r="AP447" s="104" t="str">
        <f t="shared" si="268"/>
        <v/>
      </c>
      <c r="AQ447" s="121" t="str">
        <f t="shared" si="284"/>
        <v/>
      </c>
      <c r="AS447" s="88" t="str">
        <f t="shared" si="269"/>
        <v/>
      </c>
      <c r="AT447" s="68" t="str">
        <f t="shared" si="285"/>
        <v/>
      </c>
      <c r="AU447" s="68" t="str">
        <f t="shared" si="286"/>
        <v/>
      </c>
      <c r="AV447" s="68" t="str">
        <f t="shared" si="287"/>
        <v/>
      </c>
      <c r="AW447" s="88" t="str">
        <f t="shared" si="270"/>
        <v/>
      </c>
      <c r="AZ447" s="88" t="str">
        <f t="shared" si="271"/>
        <v/>
      </c>
      <c r="BA447" s="68" t="str">
        <f t="shared" si="272"/>
        <v/>
      </c>
      <c r="BB447" s="68" t="str">
        <f t="shared" si="273"/>
        <v/>
      </c>
      <c r="BC447" s="68" t="str">
        <f t="shared" si="274"/>
        <v/>
      </c>
      <c r="BD447" s="69" t="str">
        <f t="shared" si="275"/>
        <v/>
      </c>
      <c r="BE447" s="69" t="str">
        <f t="shared" si="288"/>
        <v/>
      </c>
      <c r="BT447" s="138" t="str">
        <f t="shared" ca="1" si="289"/>
        <v/>
      </c>
      <c r="BU447" s="139" t="str">
        <f t="shared" ca="1" si="290"/>
        <v/>
      </c>
      <c r="BW447" s="138" t="str">
        <f t="shared" si="291"/>
        <v/>
      </c>
      <c r="BX447" s="104" t="str">
        <f t="shared" si="292"/>
        <v/>
      </c>
      <c r="BY447" s="139" t="str">
        <f t="shared" si="293"/>
        <v/>
      </c>
      <c r="CA447" s="138" t="str">
        <f t="shared" si="294"/>
        <v/>
      </c>
      <c r="CB447" s="104" t="str">
        <f t="shared" si="295"/>
        <v/>
      </c>
      <c r="CC447" s="139" t="str">
        <f t="shared" si="296"/>
        <v/>
      </c>
      <c r="CE447" s="162" t="str">
        <f t="shared" si="297"/>
        <v/>
      </c>
      <c r="CF447" s="163" t="str">
        <f t="shared" si="298"/>
        <v/>
      </c>
      <c r="CG447" s="164" t="str">
        <f t="shared" si="299"/>
        <v/>
      </c>
      <c r="CI447" s="162" t="str">
        <f t="shared" si="300"/>
        <v/>
      </c>
      <c r="CJ447" s="163" t="str">
        <f t="shared" si="303"/>
        <v/>
      </c>
      <c r="CK447" s="164" t="str">
        <f t="shared" si="304"/>
        <v/>
      </c>
      <c r="CM447" s="169" t="str">
        <f t="shared" si="301"/>
        <v/>
      </c>
      <c r="CN447" s="139" t="str">
        <f t="shared" si="302"/>
        <v/>
      </c>
      <c r="CP447" s="41" t="str">
        <f>IF($CM447="", "", COUNTIF($CM$11:$CM$3035, "&lt;"&amp;$CM447)+1+COUNTIF($CM$11:$CM447, $CM447)-1)</f>
        <v/>
      </c>
    </row>
    <row r="448" spans="1:94" x14ac:dyDescent="0.25">
      <c r="A448" s="40"/>
      <c r="B448" s="82" t="str">
        <f>IF($I448="", "", IFERROR(INDEX('Job Database'!$AE$11:$AE$3035, MATCH($I448, 'Job Database'!$X$11:$X$3035, 0)), ""))</f>
        <v/>
      </c>
      <c r="C448" s="69" t="str">
        <f>IF($I448="", "", IF(COUNTIF('Job Database'!$X$11:$X$3035, $I448)=0, $AC$5, $AC$4))</f>
        <v/>
      </c>
      <c r="D448" s="40"/>
      <c r="E448" s="85" t="str">
        <f>IF($I448="", "", IF(IFERROR(INDEX('Job Database'!$M$11:$M$3035, MATCH($I448, 'Job Database'!$X$11:$X$3035, 0)), "")="", "", IFERROR(INDEX('Job Database'!$M$11:$M$3035, MATCH($I448, 'Job Database'!$X$11:$X$3035, 0)), "")))</f>
        <v/>
      </c>
      <c r="F448" s="40"/>
      <c r="G448" s="88" t="str">
        <f t="shared" si="276"/>
        <v/>
      </c>
      <c r="H448" s="40"/>
      <c r="I448" s="24"/>
      <c r="J448" s="34"/>
      <c r="K448" s="106"/>
      <c r="L448" s="79"/>
      <c r="M448" s="34"/>
      <c r="N448" s="79"/>
      <c r="O448" s="31"/>
      <c r="P448" s="53"/>
      <c r="Q448" s="40"/>
      <c r="S448" s="41" t="str">
        <f t="shared" si="264"/>
        <v/>
      </c>
      <c r="T448" s="41" t="str">
        <f t="shared" si="265"/>
        <v/>
      </c>
      <c r="U448" s="41" t="str">
        <f t="shared" si="277"/>
        <v/>
      </c>
      <c r="W448" s="74" t="str">
        <f>IF('Job Database'!$X448="", "", 'Job Database'!$X448)</f>
        <v/>
      </c>
      <c r="Y448" s="41" t="str">
        <f>IF($W448="", "", IF(COUNTIF($I$11:$I$3035, $W448)&gt;0, "", MAX($Y$10:$Y447)+1))</f>
        <v/>
      </c>
      <c r="Z448" s="41">
        <v>438</v>
      </c>
      <c r="AA448" s="58" t="str">
        <f t="shared" si="278"/>
        <v/>
      </c>
      <c r="AC448" s="41" t="str">
        <f t="shared" si="266"/>
        <v/>
      </c>
      <c r="AE448" s="41" t="str">
        <f t="shared" si="279"/>
        <v/>
      </c>
      <c r="AJ448" s="154" t="str">
        <f t="shared" si="280"/>
        <v/>
      </c>
      <c r="AL448" s="120" t="str">
        <f t="shared" si="281"/>
        <v/>
      </c>
      <c r="AM448" s="104" t="str">
        <f t="shared" si="282"/>
        <v/>
      </c>
      <c r="AN448" s="104" t="str">
        <f t="shared" si="283"/>
        <v/>
      </c>
      <c r="AO448" s="104" t="str">
        <f t="shared" si="267"/>
        <v/>
      </c>
      <c r="AP448" s="104" t="str">
        <f t="shared" si="268"/>
        <v/>
      </c>
      <c r="AQ448" s="121" t="str">
        <f t="shared" si="284"/>
        <v/>
      </c>
      <c r="AS448" s="88" t="str">
        <f t="shared" si="269"/>
        <v/>
      </c>
      <c r="AT448" s="68" t="str">
        <f t="shared" si="285"/>
        <v/>
      </c>
      <c r="AU448" s="68" t="str">
        <f t="shared" si="286"/>
        <v/>
      </c>
      <c r="AV448" s="68" t="str">
        <f t="shared" si="287"/>
        <v/>
      </c>
      <c r="AW448" s="88" t="str">
        <f t="shared" si="270"/>
        <v/>
      </c>
      <c r="AZ448" s="88" t="str">
        <f t="shared" si="271"/>
        <v/>
      </c>
      <c r="BA448" s="68" t="str">
        <f t="shared" si="272"/>
        <v/>
      </c>
      <c r="BB448" s="68" t="str">
        <f t="shared" si="273"/>
        <v/>
      </c>
      <c r="BC448" s="68" t="str">
        <f t="shared" si="274"/>
        <v/>
      </c>
      <c r="BD448" s="69" t="str">
        <f t="shared" si="275"/>
        <v/>
      </c>
      <c r="BE448" s="69" t="str">
        <f t="shared" si="288"/>
        <v/>
      </c>
      <c r="BT448" s="138" t="str">
        <f t="shared" ca="1" si="289"/>
        <v/>
      </c>
      <c r="BU448" s="139" t="str">
        <f t="shared" ca="1" si="290"/>
        <v/>
      </c>
      <c r="BW448" s="138" t="str">
        <f t="shared" si="291"/>
        <v/>
      </c>
      <c r="BX448" s="104" t="str">
        <f t="shared" si="292"/>
        <v/>
      </c>
      <c r="BY448" s="139" t="str">
        <f t="shared" si="293"/>
        <v/>
      </c>
      <c r="CA448" s="138" t="str">
        <f t="shared" si="294"/>
        <v/>
      </c>
      <c r="CB448" s="104" t="str">
        <f t="shared" si="295"/>
        <v/>
      </c>
      <c r="CC448" s="139" t="str">
        <f t="shared" si="296"/>
        <v/>
      </c>
      <c r="CE448" s="162" t="str">
        <f t="shared" si="297"/>
        <v/>
      </c>
      <c r="CF448" s="163" t="str">
        <f t="shared" si="298"/>
        <v/>
      </c>
      <c r="CG448" s="164" t="str">
        <f t="shared" si="299"/>
        <v/>
      </c>
      <c r="CI448" s="162" t="str">
        <f t="shared" si="300"/>
        <v/>
      </c>
      <c r="CJ448" s="163" t="str">
        <f t="shared" si="303"/>
        <v/>
      </c>
      <c r="CK448" s="164" t="str">
        <f t="shared" si="304"/>
        <v/>
      </c>
      <c r="CM448" s="169" t="str">
        <f t="shared" si="301"/>
        <v/>
      </c>
      <c r="CN448" s="139" t="str">
        <f t="shared" si="302"/>
        <v/>
      </c>
      <c r="CP448" s="41" t="str">
        <f>IF($CM448="", "", COUNTIF($CM$11:$CM$3035, "&lt;"&amp;$CM448)+1+COUNTIF($CM$11:$CM448, $CM448)-1)</f>
        <v/>
      </c>
    </row>
    <row r="449" spans="1:94" x14ac:dyDescent="0.25">
      <c r="A449" s="40"/>
      <c r="B449" s="82" t="str">
        <f>IF($I449="", "", IFERROR(INDEX('Job Database'!$AE$11:$AE$3035, MATCH($I449, 'Job Database'!$X$11:$X$3035, 0)), ""))</f>
        <v/>
      </c>
      <c r="C449" s="69" t="str">
        <f>IF($I449="", "", IF(COUNTIF('Job Database'!$X$11:$X$3035, $I449)=0, $AC$5, $AC$4))</f>
        <v/>
      </c>
      <c r="D449" s="40"/>
      <c r="E449" s="85" t="str">
        <f>IF($I449="", "", IF(IFERROR(INDEX('Job Database'!$M$11:$M$3035, MATCH($I449, 'Job Database'!$X$11:$X$3035, 0)), "")="", "", IFERROR(INDEX('Job Database'!$M$11:$M$3035, MATCH($I449, 'Job Database'!$X$11:$X$3035, 0)), "")))</f>
        <v/>
      </c>
      <c r="F449" s="40"/>
      <c r="G449" s="88" t="str">
        <f t="shared" si="276"/>
        <v/>
      </c>
      <c r="H449" s="40"/>
      <c r="I449" s="24"/>
      <c r="J449" s="34"/>
      <c r="K449" s="106"/>
      <c r="L449" s="79"/>
      <c r="M449" s="34"/>
      <c r="N449" s="79"/>
      <c r="O449" s="31"/>
      <c r="P449" s="53"/>
      <c r="Q449" s="40"/>
      <c r="S449" s="41" t="str">
        <f t="shared" si="264"/>
        <v/>
      </c>
      <c r="T449" s="41" t="str">
        <f t="shared" si="265"/>
        <v/>
      </c>
      <c r="U449" s="41" t="str">
        <f t="shared" si="277"/>
        <v/>
      </c>
      <c r="W449" s="74" t="str">
        <f>IF('Job Database'!$X449="", "", 'Job Database'!$X449)</f>
        <v/>
      </c>
      <c r="Y449" s="41" t="str">
        <f>IF($W449="", "", IF(COUNTIF($I$11:$I$3035, $W449)&gt;0, "", MAX($Y$10:$Y448)+1))</f>
        <v/>
      </c>
      <c r="Z449" s="41">
        <v>439</v>
      </c>
      <c r="AA449" s="58" t="str">
        <f t="shared" si="278"/>
        <v/>
      </c>
      <c r="AC449" s="41" t="str">
        <f t="shared" si="266"/>
        <v/>
      </c>
      <c r="AE449" s="41" t="str">
        <f t="shared" si="279"/>
        <v/>
      </c>
      <c r="AJ449" s="154" t="str">
        <f t="shared" si="280"/>
        <v/>
      </c>
      <c r="AL449" s="120" t="str">
        <f t="shared" si="281"/>
        <v/>
      </c>
      <c r="AM449" s="104" t="str">
        <f t="shared" si="282"/>
        <v/>
      </c>
      <c r="AN449" s="104" t="str">
        <f t="shared" si="283"/>
        <v/>
      </c>
      <c r="AO449" s="104" t="str">
        <f t="shared" si="267"/>
        <v/>
      </c>
      <c r="AP449" s="104" t="str">
        <f t="shared" si="268"/>
        <v/>
      </c>
      <c r="AQ449" s="121" t="str">
        <f t="shared" si="284"/>
        <v/>
      </c>
      <c r="AS449" s="88" t="str">
        <f t="shared" si="269"/>
        <v/>
      </c>
      <c r="AT449" s="68" t="str">
        <f t="shared" si="285"/>
        <v/>
      </c>
      <c r="AU449" s="68" t="str">
        <f t="shared" si="286"/>
        <v/>
      </c>
      <c r="AV449" s="68" t="str">
        <f t="shared" si="287"/>
        <v/>
      </c>
      <c r="AW449" s="88" t="str">
        <f t="shared" si="270"/>
        <v/>
      </c>
      <c r="AZ449" s="88" t="str">
        <f t="shared" si="271"/>
        <v/>
      </c>
      <c r="BA449" s="68" t="str">
        <f t="shared" si="272"/>
        <v/>
      </c>
      <c r="BB449" s="68" t="str">
        <f t="shared" si="273"/>
        <v/>
      </c>
      <c r="BC449" s="68" t="str">
        <f t="shared" si="274"/>
        <v/>
      </c>
      <c r="BD449" s="69" t="str">
        <f t="shared" si="275"/>
        <v/>
      </c>
      <c r="BE449" s="69" t="str">
        <f t="shared" si="288"/>
        <v/>
      </c>
      <c r="BT449" s="138" t="str">
        <f t="shared" ca="1" si="289"/>
        <v/>
      </c>
      <c r="BU449" s="139" t="str">
        <f t="shared" ca="1" si="290"/>
        <v/>
      </c>
      <c r="BW449" s="138" t="str">
        <f t="shared" si="291"/>
        <v/>
      </c>
      <c r="BX449" s="104" t="str">
        <f t="shared" si="292"/>
        <v/>
      </c>
      <c r="BY449" s="139" t="str">
        <f t="shared" si="293"/>
        <v/>
      </c>
      <c r="CA449" s="138" t="str">
        <f t="shared" si="294"/>
        <v/>
      </c>
      <c r="CB449" s="104" t="str">
        <f t="shared" si="295"/>
        <v/>
      </c>
      <c r="CC449" s="139" t="str">
        <f t="shared" si="296"/>
        <v/>
      </c>
      <c r="CE449" s="162" t="str">
        <f t="shared" si="297"/>
        <v/>
      </c>
      <c r="CF449" s="163" t="str">
        <f t="shared" si="298"/>
        <v/>
      </c>
      <c r="CG449" s="164" t="str">
        <f t="shared" si="299"/>
        <v/>
      </c>
      <c r="CI449" s="162" t="str">
        <f t="shared" si="300"/>
        <v/>
      </c>
      <c r="CJ449" s="163" t="str">
        <f t="shared" si="303"/>
        <v/>
      </c>
      <c r="CK449" s="164" t="str">
        <f t="shared" si="304"/>
        <v/>
      </c>
      <c r="CM449" s="169" t="str">
        <f t="shared" si="301"/>
        <v/>
      </c>
      <c r="CN449" s="139" t="str">
        <f t="shared" si="302"/>
        <v/>
      </c>
      <c r="CP449" s="41" t="str">
        <f>IF($CM449="", "", COUNTIF($CM$11:$CM$3035, "&lt;"&amp;$CM449)+1+COUNTIF($CM$11:$CM449, $CM449)-1)</f>
        <v/>
      </c>
    </row>
    <row r="450" spans="1:94" x14ac:dyDescent="0.25">
      <c r="A450" s="40"/>
      <c r="B450" s="82" t="str">
        <f>IF($I450="", "", IFERROR(INDEX('Job Database'!$AE$11:$AE$3035, MATCH($I450, 'Job Database'!$X$11:$X$3035, 0)), ""))</f>
        <v/>
      </c>
      <c r="C450" s="69" t="str">
        <f>IF($I450="", "", IF(COUNTIF('Job Database'!$X$11:$X$3035, $I450)=0, $AC$5, $AC$4))</f>
        <v/>
      </c>
      <c r="D450" s="40"/>
      <c r="E450" s="85" t="str">
        <f>IF($I450="", "", IF(IFERROR(INDEX('Job Database'!$M$11:$M$3035, MATCH($I450, 'Job Database'!$X$11:$X$3035, 0)), "")="", "", IFERROR(INDEX('Job Database'!$M$11:$M$3035, MATCH($I450, 'Job Database'!$X$11:$X$3035, 0)), "")))</f>
        <v/>
      </c>
      <c r="F450" s="40"/>
      <c r="G450" s="88" t="str">
        <f t="shared" si="276"/>
        <v/>
      </c>
      <c r="H450" s="40"/>
      <c r="I450" s="24"/>
      <c r="J450" s="34"/>
      <c r="K450" s="106"/>
      <c r="L450" s="79"/>
      <c r="M450" s="34"/>
      <c r="N450" s="79"/>
      <c r="O450" s="31"/>
      <c r="P450" s="53"/>
      <c r="Q450" s="40"/>
      <c r="S450" s="41" t="str">
        <f t="shared" si="264"/>
        <v/>
      </c>
      <c r="T450" s="41" t="str">
        <f t="shared" si="265"/>
        <v/>
      </c>
      <c r="U450" s="41" t="str">
        <f t="shared" si="277"/>
        <v/>
      </c>
      <c r="W450" s="74" t="str">
        <f>IF('Job Database'!$X450="", "", 'Job Database'!$X450)</f>
        <v/>
      </c>
      <c r="Y450" s="41" t="str">
        <f>IF($W450="", "", IF(COUNTIF($I$11:$I$3035, $W450)&gt;0, "", MAX($Y$10:$Y449)+1))</f>
        <v/>
      </c>
      <c r="Z450" s="41">
        <v>440</v>
      </c>
      <c r="AA450" s="58" t="str">
        <f t="shared" si="278"/>
        <v/>
      </c>
      <c r="AC450" s="41" t="str">
        <f t="shared" si="266"/>
        <v/>
      </c>
      <c r="AE450" s="41" t="str">
        <f t="shared" si="279"/>
        <v/>
      </c>
      <c r="AJ450" s="154" t="str">
        <f t="shared" si="280"/>
        <v/>
      </c>
      <c r="AL450" s="120" t="str">
        <f t="shared" si="281"/>
        <v/>
      </c>
      <c r="AM450" s="104" t="str">
        <f t="shared" si="282"/>
        <v/>
      </c>
      <c r="AN450" s="104" t="str">
        <f t="shared" si="283"/>
        <v/>
      </c>
      <c r="AO450" s="104" t="str">
        <f t="shared" si="267"/>
        <v/>
      </c>
      <c r="AP450" s="104" t="str">
        <f t="shared" si="268"/>
        <v/>
      </c>
      <c r="AQ450" s="121" t="str">
        <f t="shared" si="284"/>
        <v/>
      </c>
      <c r="AS450" s="88" t="str">
        <f t="shared" si="269"/>
        <v/>
      </c>
      <c r="AT450" s="68" t="str">
        <f t="shared" si="285"/>
        <v/>
      </c>
      <c r="AU450" s="68" t="str">
        <f t="shared" si="286"/>
        <v/>
      </c>
      <c r="AV450" s="68" t="str">
        <f t="shared" si="287"/>
        <v/>
      </c>
      <c r="AW450" s="88" t="str">
        <f t="shared" si="270"/>
        <v/>
      </c>
      <c r="AZ450" s="88" t="str">
        <f t="shared" si="271"/>
        <v/>
      </c>
      <c r="BA450" s="68" t="str">
        <f t="shared" si="272"/>
        <v/>
      </c>
      <c r="BB450" s="68" t="str">
        <f t="shared" si="273"/>
        <v/>
      </c>
      <c r="BC450" s="68" t="str">
        <f t="shared" si="274"/>
        <v/>
      </c>
      <c r="BD450" s="69" t="str">
        <f t="shared" si="275"/>
        <v/>
      </c>
      <c r="BE450" s="69" t="str">
        <f t="shared" si="288"/>
        <v/>
      </c>
      <c r="BT450" s="138" t="str">
        <f t="shared" ca="1" si="289"/>
        <v/>
      </c>
      <c r="BU450" s="139" t="str">
        <f t="shared" ca="1" si="290"/>
        <v/>
      </c>
      <c r="BW450" s="138" t="str">
        <f t="shared" si="291"/>
        <v/>
      </c>
      <c r="BX450" s="104" t="str">
        <f t="shared" si="292"/>
        <v/>
      </c>
      <c r="BY450" s="139" t="str">
        <f t="shared" si="293"/>
        <v/>
      </c>
      <c r="CA450" s="138" t="str">
        <f t="shared" si="294"/>
        <v/>
      </c>
      <c r="CB450" s="104" t="str">
        <f t="shared" si="295"/>
        <v/>
      </c>
      <c r="CC450" s="139" t="str">
        <f t="shared" si="296"/>
        <v/>
      </c>
      <c r="CE450" s="162" t="str">
        <f t="shared" si="297"/>
        <v/>
      </c>
      <c r="CF450" s="163" t="str">
        <f t="shared" si="298"/>
        <v/>
      </c>
      <c r="CG450" s="164" t="str">
        <f t="shared" si="299"/>
        <v/>
      </c>
      <c r="CI450" s="162" t="str">
        <f t="shared" si="300"/>
        <v/>
      </c>
      <c r="CJ450" s="163" t="str">
        <f t="shared" si="303"/>
        <v/>
      </c>
      <c r="CK450" s="164" t="str">
        <f t="shared" si="304"/>
        <v/>
      </c>
      <c r="CM450" s="169" t="str">
        <f t="shared" si="301"/>
        <v/>
      </c>
      <c r="CN450" s="139" t="str">
        <f t="shared" si="302"/>
        <v/>
      </c>
      <c r="CP450" s="41" t="str">
        <f>IF($CM450="", "", COUNTIF($CM$11:$CM$3035, "&lt;"&amp;$CM450)+1+COUNTIF($CM$11:$CM450, $CM450)-1)</f>
        <v/>
      </c>
    </row>
    <row r="451" spans="1:94" x14ac:dyDescent="0.25">
      <c r="A451" s="40"/>
      <c r="B451" s="82" t="str">
        <f>IF($I451="", "", IFERROR(INDEX('Job Database'!$AE$11:$AE$3035, MATCH($I451, 'Job Database'!$X$11:$X$3035, 0)), ""))</f>
        <v/>
      </c>
      <c r="C451" s="69" t="str">
        <f>IF($I451="", "", IF(COUNTIF('Job Database'!$X$11:$X$3035, $I451)=0, $AC$5, $AC$4))</f>
        <v/>
      </c>
      <c r="D451" s="40"/>
      <c r="E451" s="85" t="str">
        <f>IF($I451="", "", IF(IFERROR(INDEX('Job Database'!$M$11:$M$3035, MATCH($I451, 'Job Database'!$X$11:$X$3035, 0)), "")="", "", IFERROR(INDEX('Job Database'!$M$11:$M$3035, MATCH($I451, 'Job Database'!$X$11:$X$3035, 0)), "")))</f>
        <v/>
      </c>
      <c r="F451" s="40"/>
      <c r="G451" s="88" t="str">
        <f t="shared" si="276"/>
        <v/>
      </c>
      <c r="H451" s="40"/>
      <c r="I451" s="24"/>
      <c r="J451" s="34"/>
      <c r="K451" s="106"/>
      <c r="L451" s="79"/>
      <c r="M451" s="34"/>
      <c r="N451" s="79"/>
      <c r="O451" s="31"/>
      <c r="P451" s="53"/>
      <c r="Q451" s="40"/>
      <c r="S451" s="41" t="str">
        <f t="shared" si="264"/>
        <v/>
      </c>
      <c r="T451" s="41" t="str">
        <f t="shared" si="265"/>
        <v/>
      </c>
      <c r="U451" s="41" t="str">
        <f t="shared" si="277"/>
        <v/>
      </c>
      <c r="W451" s="74" t="str">
        <f>IF('Job Database'!$X451="", "", 'Job Database'!$X451)</f>
        <v/>
      </c>
      <c r="Y451" s="41" t="str">
        <f>IF($W451="", "", IF(COUNTIF($I$11:$I$3035, $W451)&gt;0, "", MAX($Y$10:$Y450)+1))</f>
        <v/>
      </c>
      <c r="Z451" s="41">
        <v>441</v>
      </c>
      <c r="AA451" s="58" t="str">
        <f t="shared" si="278"/>
        <v/>
      </c>
      <c r="AC451" s="41" t="str">
        <f t="shared" si="266"/>
        <v/>
      </c>
      <c r="AE451" s="41" t="str">
        <f t="shared" si="279"/>
        <v/>
      </c>
      <c r="AJ451" s="154" t="str">
        <f t="shared" si="280"/>
        <v/>
      </c>
      <c r="AL451" s="120" t="str">
        <f t="shared" si="281"/>
        <v/>
      </c>
      <c r="AM451" s="104" t="str">
        <f t="shared" si="282"/>
        <v/>
      </c>
      <c r="AN451" s="104" t="str">
        <f t="shared" si="283"/>
        <v/>
      </c>
      <c r="AO451" s="104" t="str">
        <f t="shared" si="267"/>
        <v/>
      </c>
      <c r="AP451" s="104" t="str">
        <f t="shared" si="268"/>
        <v/>
      </c>
      <c r="AQ451" s="121" t="str">
        <f t="shared" si="284"/>
        <v/>
      </c>
      <c r="AS451" s="88" t="str">
        <f t="shared" si="269"/>
        <v/>
      </c>
      <c r="AT451" s="68" t="str">
        <f t="shared" si="285"/>
        <v/>
      </c>
      <c r="AU451" s="68" t="str">
        <f t="shared" si="286"/>
        <v/>
      </c>
      <c r="AV451" s="68" t="str">
        <f t="shared" si="287"/>
        <v/>
      </c>
      <c r="AW451" s="88" t="str">
        <f t="shared" si="270"/>
        <v/>
      </c>
      <c r="AZ451" s="88" t="str">
        <f t="shared" si="271"/>
        <v/>
      </c>
      <c r="BA451" s="68" t="str">
        <f t="shared" si="272"/>
        <v/>
      </c>
      <c r="BB451" s="68" t="str">
        <f t="shared" si="273"/>
        <v/>
      </c>
      <c r="BC451" s="68" t="str">
        <f t="shared" si="274"/>
        <v/>
      </c>
      <c r="BD451" s="69" t="str">
        <f t="shared" si="275"/>
        <v/>
      </c>
      <c r="BE451" s="69" t="str">
        <f t="shared" si="288"/>
        <v/>
      </c>
      <c r="BT451" s="138" t="str">
        <f t="shared" ca="1" si="289"/>
        <v/>
      </c>
      <c r="BU451" s="139" t="str">
        <f t="shared" ca="1" si="290"/>
        <v/>
      </c>
      <c r="BW451" s="138" t="str">
        <f t="shared" si="291"/>
        <v/>
      </c>
      <c r="BX451" s="104" t="str">
        <f t="shared" si="292"/>
        <v/>
      </c>
      <c r="BY451" s="139" t="str">
        <f t="shared" si="293"/>
        <v/>
      </c>
      <c r="CA451" s="138" t="str">
        <f t="shared" si="294"/>
        <v/>
      </c>
      <c r="CB451" s="104" t="str">
        <f t="shared" si="295"/>
        <v/>
      </c>
      <c r="CC451" s="139" t="str">
        <f t="shared" si="296"/>
        <v/>
      </c>
      <c r="CE451" s="162" t="str">
        <f t="shared" si="297"/>
        <v/>
      </c>
      <c r="CF451" s="163" t="str">
        <f t="shared" si="298"/>
        <v/>
      </c>
      <c r="CG451" s="164" t="str">
        <f t="shared" si="299"/>
        <v/>
      </c>
      <c r="CI451" s="162" t="str">
        <f t="shared" si="300"/>
        <v/>
      </c>
      <c r="CJ451" s="163" t="str">
        <f t="shared" si="303"/>
        <v/>
      </c>
      <c r="CK451" s="164" t="str">
        <f t="shared" si="304"/>
        <v/>
      </c>
      <c r="CM451" s="169" t="str">
        <f t="shared" si="301"/>
        <v/>
      </c>
      <c r="CN451" s="139" t="str">
        <f t="shared" si="302"/>
        <v/>
      </c>
      <c r="CP451" s="41" t="str">
        <f>IF($CM451="", "", COUNTIF($CM$11:$CM$3035, "&lt;"&amp;$CM451)+1+COUNTIF($CM$11:$CM451, $CM451)-1)</f>
        <v/>
      </c>
    </row>
    <row r="452" spans="1:94" x14ac:dyDescent="0.25">
      <c r="A452" s="40"/>
      <c r="B452" s="82" t="str">
        <f>IF($I452="", "", IFERROR(INDEX('Job Database'!$AE$11:$AE$3035, MATCH($I452, 'Job Database'!$X$11:$X$3035, 0)), ""))</f>
        <v/>
      </c>
      <c r="C452" s="69" t="str">
        <f>IF($I452="", "", IF(COUNTIF('Job Database'!$X$11:$X$3035, $I452)=0, $AC$5, $AC$4))</f>
        <v/>
      </c>
      <c r="D452" s="40"/>
      <c r="E452" s="85" t="str">
        <f>IF($I452="", "", IF(IFERROR(INDEX('Job Database'!$M$11:$M$3035, MATCH($I452, 'Job Database'!$X$11:$X$3035, 0)), "")="", "", IFERROR(INDEX('Job Database'!$M$11:$M$3035, MATCH($I452, 'Job Database'!$X$11:$X$3035, 0)), "")))</f>
        <v/>
      </c>
      <c r="F452" s="40"/>
      <c r="G452" s="88" t="str">
        <f t="shared" si="276"/>
        <v/>
      </c>
      <c r="H452" s="40"/>
      <c r="I452" s="24"/>
      <c r="J452" s="34"/>
      <c r="K452" s="106"/>
      <c r="L452" s="79"/>
      <c r="M452" s="34"/>
      <c r="N452" s="79"/>
      <c r="O452" s="31"/>
      <c r="P452" s="53"/>
      <c r="Q452" s="40"/>
      <c r="S452" s="41" t="str">
        <f t="shared" si="264"/>
        <v/>
      </c>
      <c r="T452" s="41" t="str">
        <f t="shared" si="265"/>
        <v/>
      </c>
      <c r="U452" s="41" t="str">
        <f t="shared" si="277"/>
        <v/>
      </c>
      <c r="W452" s="74" t="str">
        <f>IF('Job Database'!$X452="", "", 'Job Database'!$X452)</f>
        <v/>
      </c>
      <c r="Y452" s="41" t="str">
        <f>IF($W452="", "", IF(COUNTIF($I$11:$I$3035, $W452)&gt;0, "", MAX($Y$10:$Y451)+1))</f>
        <v/>
      </c>
      <c r="Z452" s="41">
        <v>442</v>
      </c>
      <c r="AA452" s="58" t="str">
        <f t="shared" si="278"/>
        <v/>
      </c>
      <c r="AC452" s="41" t="str">
        <f t="shared" si="266"/>
        <v/>
      </c>
      <c r="AE452" s="41" t="str">
        <f t="shared" si="279"/>
        <v/>
      </c>
      <c r="AJ452" s="154" t="str">
        <f t="shared" si="280"/>
        <v/>
      </c>
      <c r="AL452" s="120" t="str">
        <f t="shared" si="281"/>
        <v/>
      </c>
      <c r="AM452" s="104" t="str">
        <f t="shared" si="282"/>
        <v/>
      </c>
      <c r="AN452" s="104" t="str">
        <f t="shared" si="283"/>
        <v/>
      </c>
      <c r="AO452" s="104" t="str">
        <f t="shared" si="267"/>
        <v/>
      </c>
      <c r="AP452" s="104" t="str">
        <f t="shared" si="268"/>
        <v/>
      </c>
      <c r="AQ452" s="121" t="str">
        <f t="shared" si="284"/>
        <v/>
      </c>
      <c r="AS452" s="88" t="str">
        <f t="shared" si="269"/>
        <v/>
      </c>
      <c r="AT452" s="68" t="str">
        <f t="shared" si="285"/>
        <v/>
      </c>
      <c r="AU452" s="68" t="str">
        <f t="shared" si="286"/>
        <v/>
      </c>
      <c r="AV452" s="68" t="str">
        <f t="shared" si="287"/>
        <v/>
      </c>
      <c r="AW452" s="88" t="str">
        <f t="shared" si="270"/>
        <v/>
      </c>
      <c r="AZ452" s="88" t="str">
        <f t="shared" si="271"/>
        <v/>
      </c>
      <c r="BA452" s="68" t="str">
        <f t="shared" si="272"/>
        <v/>
      </c>
      <c r="BB452" s="68" t="str">
        <f t="shared" si="273"/>
        <v/>
      </c>
      <c r="BC452" s="68" t="str">
        <f t="shared" si="274"/>
        <v/>
      </c>
      <c r="BD452" s="69" t="str">
        <f t="shared" si="275"/>
        <v/>
      </c>
      <c r="BE452" s="69" t="str">
        <f t="shared" si="288"/>
        <v/>
      </c>
      <c r="BT452" s="138" t="str">
        <f t="shared" ca="1" si="289"/>
        <v/>
      </c>
      <c r="BU452" s="139" t="str">
        <f t="shared" ca="1" si="290"/>
        <v/>
      </c>
      <c r="BW452" s="138" t="str">
        <f t="shared" si="291"/>
        <v/>
      </c>
      <c r="BX452" s="104" t="str">
        <f t="shared" si="292"/>
        <v/>
      </c>
      <c r="BY452" s="139" t="str">
        <f t="shared" si="293"/>
        <v/>
      </c>
      <c r="CA452" s="138" t="str">
        <f t="shared" si="294"/>
        <v/>
      </c>
      <c r="CB452" s="104" t="str">
        <f t="shared" si="295"/>
        <v/>
      </c>
      <c r="CC452" s="139" t="str">
        <f t="shared" si="296"/>
        <v/>
      </c>
      <c r="CE452" s="162" t="str">
        <f t="shared" si="297"/>
        <v/>
      </c>
      <c r="CF452" s="163" t="str">
        <f t="shared" si="298"/>
        <v/>
      </c>
      <c r="CG452" s="164" t="str">
        <f t="shared" si="299"/>
        <v/>
      </c>
      <c r="CI452" s="162" t="str">
        <f t="shared" si="300"/>
        <v/>
      </c>
      <c r="CJ452" s="163" t="str">
        <f t="shared" si="303"/>
        <v/>
      </c>
      <c r="CK452" s="164" t="str">
        <f t="shared" si="304"/>
        <v/>
      </c>
      <c r="CM452" s="169" t="str">
        <f t="shared" si="301"/>
        <v/>
      </c>
      <c r="CN452" s="139" t="str">
        <f t="shared" si="302"/>
        <v/>
      </c>
      <c r="CP452" s="41" t="str">
        <f>IF($CM452="", "", COUNTIF($CM$11:$CM$3035, "&lt;"&amp;$CM452)+1+COUNTIF($CM$11:$CM452, $CM452)-1)</f>
        <v/>
      </c>
    </row>
    <row r="453" spans="1:94" x14ac:dyDescent="0.25">
      <c r="A453" s="40"/>
      <c r="B453" s="82" t="str">
        <f>IF($I453="", "", IFERROR(INDEX('Job Database'!$AE$11:$AE$3035, MATCH($I453, 'Job Database'!$X$11:$X$3035, 0)), ""))</f>
        <v/>
      </c>
      <c r="C453" s="69" t="str">
        <f>IF($I453="", "", IF(COUNTIF('Job Database'!$X$11:$X$3035, $I453)=0, $AC$5, $AC$4))</f>
        <v/>
      </c>
      <c r="D453" s="40"/>
      <c r="E453" s="85" t="str">
        <f>IF($I453="", "", IF(IFERROR(INDEX('Job Database'!$M$11:$M$3035, MATCH($I453, 'Job Database'!$X$11:$X$3035, 0)), "")="", "", IFERROR(INDEX('Job Database'!$M$11:$M$3035, MATCH($I453, 'Job Database'!$X$11:$X$3035, 0)), "")))</f>
        <v/>
      </c>
      <c r="F453" s="40"/>
      <c r="G453" s="88" t="str">
        <f t="shared" si="276"/>
        <v/>
      </c>
      <c r="H453" s="40"/>
      <c r="I453" s="24"/>
      <c r="J453" s="34"/>
      <c r="K453" s="106"/>
      <c r="L453" s="79"/>
      <c r="M453" s="34"/>
      <c r="N453" s="79"/>
      <c r="O453" s="31"/>
      <c r="P453" s="53"/>
      <c r="Q453" s="40"/>
      <c r="S453" s="41" t="str">
        <f t="shared" si="264"/>
        <v/>
      </c>
      <c r="T453" s="41" t="str">
        <f t="shared" si="265"/>
        <v/>
      </c>
      <c r="U453" s="41" t="str">
        <f t="shared" si="277"/>
        <v/>
      </c>
      <c r="W453" s="74" t="str">
        <f>IF('Job Database'!$X453="", "", 'Job Database'!$X453)</f>
        <v/>
      </c>
      <c r="Y453" s="41" t="str">
        <f>IF($W453="", "", IF(COUNTIF($I$11:$I$3035, $W453)&gt;0, "", MAX($Y$10:$Y452)+1))</f>
        <v/>
      </c>
      <c r="Z453" s="41">
        <v>443</v>
      </c>
      <c r="AA453" s="58" t="str">
        <f t="shared" si="278"/>
        <v/>
      </c>
      <c r="AC453" s="41" t="str">
        <f t="shared" si="266"/>
        <v/>
      </c>
      <c r="AE453" s="41" t="str">
        <f t="shared" si="279"/>
        <v/>
      </c>
      <c r="AJ453" s="154" t="str">
        <f t="shared" si="280"/>
        <v/>
      </c>
      <c r="AL453" s="120" t="str">
        <f t="shared" si="281"/>
        <v/>
      </c>
      <c r="AM453" s="104" t="str">
        <f t="shared" si="282"/>
        <v/>
      </c>
      <c r="AN453" s="104" t="str">
        <f t="shared" si="283"/>
        <v/>
      </c>
      <c r="AO453" s="104" t="str">
        <f t="shared" si="267"/>
        <v/>
      </c>
      <c r="AP453" s="104" t="str">
        <f t="shared" si="268"/>
        <v/>
      </c>
      <c r="AQ453" s="121" t="str">
        <f t="shared" si="284"/>
        <v/>
      </c>
      <c r="AS453" s="88" t="str">
        <f t="shared" si="269"/>
        <v/>
      </c>
      <c r="AT453" s="68" t="str">
        <f t="shared" si="285"/>
        <v/>
      </c>
      <c r="AU453" s="68" t="str">
        <f t="shared" si="286"/>
        <v/>
      </c>
      <c r="AV453" s="68" t="str">
        <f t="shared" si="287"/>
        <v/>
      </c>
      <c r="AW453" s="88" t="str">
        <f t="shared" si="270"/>
        <v/>
      </c>
      <c r="AZ453" s="88" t="str">
        <f t="shared" si="271"/>
        <v/>
      </c>
      <c r="BA453" s="68" t="str">
        <f t="shared" si="272"/>
        <v/>
      </c>
      <c r="BB453" s="68" t="str">
        <f t="shared" si="273"/>
        <v/>
      </c>
      <c r="BC453" s="68" t="str">
        <f t="shared" si="274"/>
        <v/>
      </c>
      <c r="BD453" s="69" t="str">
        <f t="shared" si="275"/>
        <v/>
      </c>
      <c r="BE453" s="69" t="str">
        <f t="shared" si="288"/>
        <v/>
      </c>
      <c r="BT453" s="138" t="str">
        <f t="shared" ca="1" si="289"/>
        <v/>
      </c>
      <c r="BU453" s="139" t="str">
        <f t="shared" ca="1" si="290"/>
        <v/>
      </c>
      <c r="BW453" s="138" t="str">
        <f t="shared" si="291"/>
        <v/>
      </c>
      <c r="BX453" s="104" t="str">
        <f t="shared" si="292"/>
        <v/>
      </c>
      <c r="BY453" s="139" t="str">
        <f t="shared" si="293"/>
        <v/>
      </c>
      <c r="CA453" s="138" t="str">
        <f t="shared" si="294"/>
        <v/>
      </c>
      <c r="CB453" s="104" t="str">
        <f t="shared" si="295"/>
        <v/>
      </c>
      <c r="CC453" s="139" t="str">
        <f t="shared" si="296"/>
        <v/>
      </c>
      <c r="CE453" s="162" t="str">
        <f t="shared" si="297"/>
        <v/>
      </c>
      <c r="CF453" s="163" t="str">
        <f t="shared" si="298"/>
        <v/>
      </c>
      <c r="CG453" s="164" t="str">
        <f t="shared" si="299"/>
        <v/>
      </c>
      <c r="CI453" s="162" t="str">
        <f t="shared" si="300"/>
        <v/>
      </c>
      <c r="CJ453" s="163" t="str">
        <f t="shared" si="303"/>
        <v/>
      </c>
      <c r="CK453" s="164" t="str">
        <f t="shared" si="304"/>
        <v/>
      </c>
      <c r="CM453" s="169" t="str">
        <f t="shared" si="301"/>
        <v/>
      </c>
      <c r="CN453" s="139" t="str">
        <f t="shared" si="302"/>
        <v/>
      </c>
      <c r="CP453" s="41" t="str">
        <f>IF($CM453="", "", COUNTIF($CM$11:$CM$3035, "&lt;"&amp;$CM453)+1+COUNTIF($CM$11:$CM453, $CM453)-1)</f>
        <v/>
      </c>
    </row>
    <row r="454" spans="1:94" x14ac:dyDescent="0.25">
      <c r="A454" s="40"/>
      <c r="B454" s="82" t="str">
        <f>IF($I454="", "", IFERROR(INDEX('Job Database'!$AE$11:$AE$3035, MATCH($I454, 'Job Database'!$X$11:$X$3035, 0)), ""))</f>
        <v/>
      </c>
      <c r="C454" s="69" t="str">
        <f>IF($I454="", "", IF(COUNTIF('Job Database'!$X$11:$X$3035, $I454)=0, $AC$5, $AC$4))</f>
        <v/>
      </c>
      <c r="D454" s="40"/>
      <c r="E454" s="85" t="str">
        <f>IF($I454="", "", IF(IFERROR(INDEX('Job Database'!$M$11:$M$3035, MATCH($I454, 'Job Database'!$X$11:$X$3035, 0)), "")="", "", IFERROR(INDEX('Job Database'!$M$11:$M$3035, MATCH($I454, 'Job Database'!$X$11:$X$3035, 0)), "")))</f>
        <v/>
      </c>
      <c r="F454" s="40"/>
      <c r="G454" s="88" t="str">
        <f t="shared" si="276"/>
        <v/>
      </c>
      <c r="H454" s="40"/>
      <c r="I454" s="24"/>
      <c r="J454" s="34"/>
      <c r="K454" s="106"/>
      <c r="L454" s="79"/>
      <c r="M454" s="34"/>
      <c r="N454" s="79"/>
      <c r="O454" s="31"/>
      <c r="P454" s="53"/>
      <c r="Q454" s="40"/>
      <c r="S454" s="41" t="str">
        <f t="shared" si="264"/>
        <v/>
      </c>
      <c r="T454" s="41" t="str">
        <f t="shared" si="265"/>
        <v/>
      </c>
      <c r="U454" s="41" t="str">
        <f t="shared" si="277"/>
        <v/>
      </c>
      <c r="W454" s="74" t="str">
        <f>IF('Job Database'!$X454="", "", 'Job Database'!$X454)</f>
        <v/>
      </c>
      <c r="Y454" s="41" t="str">
        <f>IF($W454="", "", IF(COUNTIF($I$11:$I$3035, $W454)&gt;0, "", MAX($Y$10:$Y453)+1))</f>
        <v/>
      </c>
      <c r="Z454" s="41">
        <v>444</v>
      </c>
      <c r="AA454" s="58" t="str">
        <f t="shared" si="278"/>
        <v/>
      </c>
      <c r="AC454" s="41" t="str">
        <f t="shared" si="266"/>
        <v/>
      </c>
      <c r="AE454" s="41" t="str">
        <f t="shared" si="279"/>
        <v/>
      </c>
      <c r="AJ454" s="154" t="str">
        <f t="shared" si="280"/>
        <v/>
      </c>
      <c r="AL454" s="120" t="str">
        <f t="shared" si="281"/>
        <v/>
      </c>
      <c r="AM454" s="104" t="str">
        <f t="shared" si="282"/>
        <v/>
      </c>
      <c r="AN454" s="104" t="str">
        <f t="shared" si="283"/>
        <v/>
      </c>
      <c r="AO454" s="104" t="str">
        <f t="shared" si="267"/>
        <v/>
      </c>
      <c r="AP454" s="104" t="str">
        <f t="shared" si="268"/>
        <v/>
      </c>
      <c r="AQ454" s="121" t="str">
        <f t="shared" si="284"/>
        <v/>
      </c>
      <c r="AS454" s="88" t="str">
        <f t="shared" si="269"/>
        <v/>
      </c>
      <c r="AT454" s="68" t="str">
        <f t="shared" si="285"/>
        <v/>
      </c>
      <c r="AU454" s="68" t="str">
        <f t="shared" si="286"/>
        <v/>
      </c>
      <c r="AV454" s="68" t="str">
        <f t="shared" si="287"/>
        <v/>
      </c>
      <c r="AW454" s="88" t="str">
        <f t="shared" si="270"/>
        <v/>
      </c>
      <c r="AZ454" s="88" t="str">
        <f t="shared" si="271"/>
        <v/>
      </c>
      <c r="BA454" s="68" t="str">
        <f t="shared" si="272"/>
        <v/>
      </c>
      <c r="BB454" s="68" t="str">
        <f t="shared" si="273"/>
        <v/>
      </c>
      <c r="BC454" s="68" t="str">
        <f t="shared" si="274"/>
        <v/>
      </c>
      <c r="BD454" s="69" t="str">
        <f t="shared" si="275"/>
        <v/>
      </c>
      <c r="BE454" s="69" t="str">
        <f t="shared" si="288"/>
        <v/>
      </c>
      <c r="BT454" s="138" t="str">
        <f t="shared" ca="1" si="289"/>
        <v/>
      </c>
      <c r="BU454" s="139" t="str">
        <f t="shared" ca="1" si="290"/>
        <v/>
      </c>
      <c r="BW454" s="138" t="str">
        <f t="shared" si="291"/>
        <v/>
      </c>
      <c r="BX454" s="104" t="str">
        <f t="shared" si="292"/>
        <v/>
      </c>
      <c r="BY454" s="139" t="str">
        <f t="shared" si="293"/>
        <v/>
      </c>
      <c r="CA454" s="138" t="str">
        <f t="shared" si="294"/>
        <v/>
      </c>
      <c r="CB454" s="104" t="str">
        <f t="shared" si="295"/>
        <v/>
      </c>
      <c r="CC454" s="139" t="str">
        <f t="shared" si="296"/>
        <v/>
      </c>
      <c r="CE454" s="162" t="str">
        <f t="shared" si="297"/>
        <v/>
      </c>
      <c r="CF454" s="163" t="str">
        <f t="shared" si="298"/>
        <v/>
      </c>
      <c r="CG454" s="164" t="str">
        <f t="shared" si="299"/>
        <v/>
      </c>
      <c r="CI454" s="162" t="str">
        <f t="shared" si="300"/>
        <v/>
      </c>
      <c r="CJ454" s="163" t="str">
        <f t="shared" si="303"/>
        <v/>
      </c>
      <c r="CK454" s="164" t="str">
        <f t="shared" si="304"/>
        <v/>
      </c>
      <c r="CM454" s="169" t="str">
        <f t="shared" si="301"/>
        <v/>
      </c>
      <c r="CN454" s="139" t="str">
        <f t="shared" si="302"/>
        <v/>
      </c>
      <c r="CP454" s="41" t="str">
        <f>IF($CM454="", "", COUNTIF($CM$11:$CM$3035, "&lt;"&amp;$CM454)+1+COUNTIF($CM$11:$CM454, $CM454)-1)</f>
        <v/>
      </c>
    </row>
    <row r="455" spans="1:94" x14ac:dyDescent="0.25">
      <c r="A455" s="40"/>
      <c r="B455" s="82" t="str">
        <f>IF($I455="", "", IFERROR(INDEX('Job Database'!$AE$11:$AE$3035, MATCH($I455, 'Job Database'!$X$11:$X$3035, 0)), ""))</f>
        <v/>
      </c>
      <c r="C455" s="69" t="str">
        <f>IF($I455="", "", IF(COUNTIF('Job Database'!$X$11:$X$3035, $I455)=0, $AC$5, $AC$4))</f>
        <v/>
      </c>
      <c r="D455" s="40"/>
      <c r="E455" s="85" t="str">
        <f>IF($I455="", "", IF(IFERROR(INDEX('Job Database'!$M$11:$M$3035, MATCH($I455, 'Job Database'!$X$11:$X$3035, 0)), "")="", "", IFERROR(INDEX('Job Database'!$M$11:$M$3035, MATCH($I455, 'Job Database'!$X$11:$X$3035, 0)), "")))</f>
        <v/>
      </c>
      <c r="F455" s="40"/>
      <c r="G455" s="88" t="str">
        <f t="shared" si="276"/>
        <v/>
      </c>
      <c r="H455" s="40"/>
      <c r="I455" s="24"/>
      <c r="J455" s="34"/>
      <c r="K455" s="106"/>
      <c r="L455" s="79"/>
      <c r="M455" s="34"/>
      <c r="N455" s="79"/>
      <c r="O455" s="31"/>
      <c r="P455" s="53"/>
      <c r="Q455" s="40"/>
      <c r="S455" s="41" t="str">
        <f t="shared" si="264"/>
        <v/>
      </c>
      <c r="T455" s="41" t="str">
        <f t="shared" si="265"/>
        <v/>
      </c>
      <c r="U455" s="41" t="str">
        <f t="shared" si="277"/>
        <v/>
      </c>
      <c r="W455" s="74" t="str">
        <f>IF('Job Database'!$X455="", "", 'Job Database'!$X455)</f>
        <v/>
      </c>
      <c r="Y455" s="41" t="str">
        <f>IF($W455="", "", IF(COUNTIF($I$11:$I$3035, $W455)&gt;0, "", MAX($Y$10:$Y454)+1))</f>
        <v/>
      </c>
      <c r="Z455" s="41">
        <v>445</v>
      </c>
      <c r="AA455" s="58" t="str">
        <f t="shared" si="278"/>
        <v/>
      </c>
      <c r="AC455" s="41" t="str">
        <f t="shared" si="266"/>
        <v/>
      </c>
      <c r="AE455" s="41" t="str">
        <f t="shared" si="279"/>
        <v/>
      </c>
      <c r="AJ455" s="154" t="str">
        <f t="shared" si="280"/>
        <v/>
      </c>
      <c r="AL455" s="120" t="str">
        <f t="shared" si="281"/>
        <v/>
      </c>
      <c r="AM455" s="104" t="str">
        <f t="shared" si="282"/>
        <v/>
      </c>
      <c r="AN455" s="104" t="str">
        <f t="shared" si="283"/>
        <v/>
      </c>
      <c r="AO455" s="104" t="str">
        <f t="shared" si="267"/>
        <v/>
      </c>
      <c r="AP455" s="104" t="str">
        <f t="shared" si="268"/>
        <v/>
      </c>
      <c r="AQ455" s="121" t="str">
        <f t="shared" si="284"/>
        <v/>
      </c>
      <c r="AS455" s="88" t="str">
        <f t="shared" si="269"/>
        <v/>
      </c>
      <c r="AT455" s="68" t="str">
        <f t="shared" si="285"/>
        <v/>
      </c>
      <c r="AU455" s="68" t="str">
        <f t="shared" si="286"/>
        <v/>
      </c>
      <c r="AV455" s="68" t="str">
        <f t="shared" si="287"/>
        <v/>
      </c>
      <c r="AW455" s="88" t="str">
        <f t="shared" si="270"/>
        <v/>
      </c>
      <c r="AZ455" s="88" t="str">
        <f t="shared" si="271"/>
        <v/>
      </c>
      <c r="BA455" s="68" t="str">
        <f t="shared" si="272"/>
        <v/>
      </c>
      <c r="BB455" s="68" t="str">
        <f t="shared" si="273"/>
        <v/>
      </c>
      <c r="BC455" s="68" t="str">
        <f t="shared" si="274"/>
        <v/>
      </c>
      <c r="BD455" s="69" t="str">
        <f t="shared" si="275"/>
        <v/>
      </c>
      <c r="BE455" s="69" t="str">
        <f t="shared" si="288"/>
        <v/>
      </c>
      <c r="BT455" s="138" t="str">
        <f t="shared" ca="1" si="289"/>
        <v/>
      </c>
      <c r="BU455" s="139" t="str">
        <f t="shared" ca="1" si="290"/>
        <v/>
      </c>
      <c r="BW455" s="138" t="str">
        <f t="shared" si="291"/>
        <v/>
      </c>
      <c r="BX455" s="104" t="str">
        <f t="shared" si="292"/>
        <v/>
      </c>
      <c r="BY455" s="139" t="str">
        <f t="shared" si="293"/>
        <v/>
      </c>
      <c r="CA455" s="138" t="str">
        <f t="shared" si="294"/>
        <v/>
      </c>
      <c r="CB455" s="104" t="str">
        <f t="shared" si="295"/>
        <v/>
      </c>
      <c r="CC455" s="139" t="str">
        <f t="shared" si="296"/>
        <v/>
      </c>
      <c r="CE455" s="162" t="str">
        <f t="shared" si="297"/>
        <v/>
      </c>
      <c r="CF455" s="163" t="str">
        <f t="shared" si="298"/>
        <v/>
      </c>
      <c r="CG455" s="164" t="str">
        <f t="shared" si="299"/>
        <v/>
      </c>
      <c r="CI455" s="162" t="str">
        <f t="shared" si="300"/>
        <v/>
      </c>
      <c r="CJ455" s="163" t="str">
        <f t="shared" si="303"/>
        <v/>
      </c>
      <c r="CK455" s="164" t="str">
        <f t="shared" si="304"/>
        <v/>
      </c>
      <c r="CM455" s="169" t="str">
        <f t="shared" si="301"/>
        <v/>
      </c>
      <c r="CN455" s="139" t="str">
        <f t="shared" si="302"/>
        <v/>
      </c>
      <c r="CP455" s="41" t="str">
        <f>IF($CM455="", "", COUNTIF($CM$11:$CM$3035, "&lt;"&amp;$CM455)+1+COUNTIF($CM$11:$CM455, $CM455)-1)</f>
        <v/>
      </c>
    </row>
    <row r="456" spans="1:94" x14ac:dyDescent="0.25">
      <c r="A456" s="40"/>
      <c r="B456" s="82" t="str">
        <f>IF($I456="", "", IFERROR(INDEX('Job Database'!$AE$11:$AE$3035, MATCH($I456, 'Job Database'!$X$11:$X$3035, 0)), ""))</f>
        <v/>
      </c>
      <c r="C456" s="69" t="str">
        <f>IF($I456="", "", IF(COUNTIF('Job Database'!$X$11:$X$3035, $I456)=0, $AC$5, $AC$4))</f>
        <v/>
      </c>
      <c r="D456" s="40"/>
      <c r="E456" s="85" t="str">
        <f>IF($I456="", "", IF(IFERROR(INDEX('Job Database'!$M$11:$M$3035, MATCH($I456, 'Job Database'!$X$11:$X$3035, 0)), "")="", "", IFERROR(INDEX('Job Database'!$M$11:$M$3035, MATCH($I456, 'Job Database'!$X$11:$X$3035, 0)), "")))</f>
        <v/>
      </c>
      <c r="F456" s="40"/>
      <c r="G456" s="88" t="str">
        <f t="shared" si="276"/>
        <v/>
      </c>
      <c r="H456" s="40"/>
      <c r="I456" s="24"/>
      <c r="J456" s="34"/>
      <c r="K456" s="106"/>
      <c r="L456" s="79"/>
      <c r="M456" s="34"/>
      <c r="N456" s="79"/>
      <c r="O456" s="31"/>
      <c r="P456" s="53"/>
      <c r="Q456" s="40"/>
      <c r="S456" s="41" t="str">
        <f t="shared" si="264"/>
        <v/>
      </c>
      <c r="T456" s="41" t="str">
        <f t="shared" si="265"/>
        <v/>
      </c>
      <c r="U456" s="41" t="str">
        <f t="shared" si="277"/>
        <v/>
      </c>
      <c r="W456" s="74" t="str">
        <f>IF('Job Database'!$X456="", "", 'Job Database'!$X456)</f>
        <v/>
      </c>
      <c r="Y456" s="41" t="str">
        <f>IF($W456="", "", IF(COUNTIF($I$11:$I$3035, $W456)&gt;0, "", MAX($Y$10:$Y455)+1))</f>
        <v/>
      </c>
      <c r="Z456" s="41">
        <v>446</v>
      </c>
      <c r="AA456" s="58" t="str">
        <f t="shared" si="278"/>
        <v/>
      </c>
      <c r="AC456" s="41" t="str">
        <f t="shared" si="266"/>
        <v/>
      </c>
      <c r="AE456" s="41" t="str">
        <f t="shared" si="279"/>
        <v/>
      </c>
      <c r="AJ456" s="154" t="str">
        <f t="shared" si="280"/>
        <v/>
      </c>
      <c r="AL456" s="120" t="str">
        <f t="shared" si="281"/>
        <v/>
      </c>
      <c r="AM456" s="104" t="str">
        <f t="shared" si="282"/>
        <v/>
      </c>
      <c r="AN456" s="104" t="str">
        <f t="shared" si="283"/>
        <v/>
      </c>
      <c r="AO456" s="104" t="str">
        <f t="shared" si="267"/>
        <v/>
      </c>
      <c r="AP456" s="104" t="str">
        <f t="shared" si="268"/>
        <v/>
      </c>
      <c r="AQ456" s="121" t="str">
        <f t="shared" si="284"/>
        <v/>
      </c>
      <c r="AS456" s="88" t="str">
        <f t="shared" si="269"/>
        <v/>
      </c>
      <c r="AT456" s="68" t="str">
        <f t="shared" si="285"/>
        <v/>
      </c>
      <c r="AU456" s="68" t="str">
        <f t="shared" si="286"/>
        <v/>
      </c>
      <c r="AV456" s="68" t="str">
        <f t="shared" si="287"/>
        <v/>
      </c>
      <c r="AW456" s="88" t="str">
        <f t="shared" si="270"/>
        <v/>
      </c>
      <c r="AZ456" s="88" t="str">
        <f t="shared" si="271"/>
        <v/>
      </c>
      <c r="BA456" s="68" t="str">
        <f t="shared" si="272"/>
        <v/>
      </c>
      <c r="BB456" s="68" t="str">
        <f t="shared" si="273"/>
        <v/>
      </c>
      <c r="BC456" s="68" t="str">
        <f t="shared" si="274"/>
        <v/>
      </c>
      <c r="BD456" s="69" t="str">
        <f t="shared" si="275"/>
        <v/>
      </c>
      <c r="BE456" s="69" t="str">
        <f t="shared" si="288"/>
        <v/>
      </c>
      <c r="BT456" s="138" t="str">
        <f t="shared" ca="1" si="289"/>
        <v/>
      </c>
      <c r="BU456" s="139" t="str">
        <f t="shared" ca="1" si="290"/>
        <v/>
      </c>
      <c r="BW456" s="138" t="str">
        <f t="shared" si="291"/>
        <v/>
      </c>
      <c r="BX456" s="104" t="str">
        <f t="shared" si="292"/>
        <v/>
      </c>
      <c r="BY456" s="139" t="str">
        <f t="shared" si="293"/>
        <v/>
      </c>
      <c r="CA456" s="138" t="str">
        <f t="shared" si="294"/>
        <v/>
      </c>
      <c r="CB456" s="104" t="str">
        <f t="shared" si="295"/>
        <v/>
      </c>
      <c r="CC456" s="139" t="str">
        <f t="shared" si="296"/>
        <v/>
      </c>
      <c r="CE456" s="162" t="str">
        <f t="shared" si="297"/>
        <v/>
      </c>
      <c r="CF456" s="163" t="str">
        <f t="shared" si="298"/>
        <v/>
      </c>
      <c r="CG456" s="164" t="str">
        <f t="shared" si="299"/>
        <v/>
      </c>
      <c r="CI456" s="162" t="str">
        <f t="shared" si="300"/>
        <v/>
      </c>
      <c r="CJ456" s="163" t="str">
        <f t="shared" si="303"/>
        <v/>
      </c>
      <c r="CK456" s="164" t="str">
        <f t="shared" si="304"/>
        <v/>
      </c>
      <c r="CM456" s="169" t="str">
        <f t="shared" si="301"/>
        <v/>
      </c>
      <c r="CN456" s="139" t="str">
        <f t="shared" si="302"/>
        <v/>
      </c>
      <c r="CP456" s="41" t="str">
        <f>IF($CM456="", "", COUNTIF($CM$11:$CM$3035, "&lt;"&amp;$CM456)+1+COUNTIF($CM$11:$CM456, $CM456)-1)</f>
        <v/>
      </c>
    </row>
    <row r="457" spans="1:94" x14ac:dyDescent="0.25">
      <c r="A457" s="40"/>
      <c r="B457" s="82" t="str">
        <f>IF($I457="", "", IFERROR(INDEX('Job Database'!$AE$11:$AE$3035, MATCH($I457, 'Job Database'!$X$11:$X$3035, 0)), ""))</f>
        <v/>
      </c>
      <c r="C457" s="69" t="str">
        <f>IF($I457="", "", IF(COUNTIF('Job Database'!$X$11:$X$3035, $I457)=0, $AC$5, $AC$4))</f>
        <v/>
      </c>
      <c r="D457" s="40"/>
      <c r="E457" s="85" t="str">
        <f>IF($I457="", "", IF(IFERROR(INDEX('Job Database'!$M$11:$M$3035, MATCH($I457, 'Job Database'!$X$11:$X$3035, 0)), "")="", "", IFERROR(INDEX('Job Database'!$M$11:$M$3035, MATCH($I457, 'Job Database'!$X$11:$X$3035, 0)), "")))</f>
        <v/>
      </c>
      <c r="F457" s="40"/>
      <c r="G457" s="88" t="str">
        <f t="shared" si="276"/>
        <v/>
      </c>
      <c r="H457" s="40"/>
      <c r="I457" s="24"/>
      <c r="J457" s="34"/>
      <c r="K457" s="106"/>
      <c r="L457" s="79"/>
      <c r="M457" s="34"/>
      <c r="N457" s="79"/>
      <c r="O457" s="31"/>
      <c r="P457" s="53"/>
      <c r="Q457" s="40"/>
      <c r="S457" s="41" t="str">
        <f t="shared" si="264"/>
        <v/>
      </c>
      <c r="T457" s="41" t="str">
        <f t="shared" si="265"/>
        <v/>
      </c>
      <c r="U457" s="41" t="str">
        <f t="shared" si="277"/>
        <v/>
      </c>
      <c r="W457" s="74" t="str">
        <f>IF('Job Database'!$X457="", "", 'Job Database'!$X457)</f>
        <v/>
      </c>
      <c r="Y457" s="41" t="str">
        <f>IF($W457="", "", IF(COUNTIF($I$11:$I$3035, $W457)&gt;0, "", MAX($Y$10:$Y456)+1))</f>
        <v/>
      </c>
      <c r="Z457" s="41">
        <v>447</v>
      </c>
      <c r="AA457" s="58" t="str">
        <f t="shared" si="278"/>
        <v/>
      </c>
      <c r="AC457" s="41" t="str">
        <f t="shared" si="266"/>
        <v/>
      </c>
      <c r="AE457" s="41" t="str">
        <f t="shared" si="279"/>
        <v/>
      </c>
      <c r="AJ457" s="154" t="str">
        <f t="shared" si="280"/>
        <v/>
      </c>
      <c r="AL457" s="120" t="str">
        <f t="shared" si="281"/>
        <v/>
      </c>
      <c r="AM457" s="104" t="str">
        <f t="shared" si="282"/>
        <v/>
      </c>
      <c r="AN457" s="104" t="str">
        <f t="shared" si="283"/>
        <v/>
      </c>
      <c r="AO457" s="104" t="str">
        <f t="shared" si="267"/>
        <v/>
      </c>
      <c r="AP457" s="104" t="str">
        <f t="shared" si="268"/>
        <v/>
      </c>
      <c r="AQ457" s="121" t="str">
        <f t="shared" si="284"/>
        <v/>
      </c>
      <c r="AS457" s="88" t="str">
        <f t="shared" si="269"/>
        <v/>
      </c>
      <c r="AT457" s="68" t="str">
        <f t="shared" si="285"/>
        <v/>
      </c>
      <c r="AU457" s="68" t="str">
        <f t="shared" si="286"/>
        <v/>
      </c>
      <c r="AV457" s="68" t="str">
        <f t="shared" si="287"/>
        <v/>
      </c>
      <c r="AW457" s="88" t="str">
        <f t="shared" si="270"/>
        <v/>
      </c>
      <c r="AZ457" s="88" t="str">
        <f t="shared" si="271"/>
        <v/>
      </c>
      <c r="BA457" s="68" t="str">
        <f t="shared" si="272"/>
        <v/>
      </c>
      <c r="BB457" s="68" t="str">
        <f t="shared" si="273"/>
        <v/>
      </c>
      <c r="BC457" s="68" t="str">
        <f t="shared" si="274"/>
        <v/>
      </c>
      <c r="BD457" s="69" t="str">
        <f t="shared" si="275"/>
        <v/>
      </c>
      <c r="BE457" s="69" t="str">
        <f t="shared" si="288"/>
        <v/>
      </c>
      <c r="BT457" s="138" t="str">
        <f t="shared" ca="1" si="289"/>
        <v/>
      </c>
      <c r="BU457" s="139" t="str">
        <f t="shared" ca="1" si="290"/>
        <v/>
      </c>
      <c r="BW457" s="138" t="str">
        <f t="shared" si="291"/>
        <v/>
      </c>
      <c r="BX457" s="104" t="str">
        <f t="shared" si="292"/>
        <v/>
      </c>
      <c r="BY457" s="139" t="str">
        <f t="shared" si="293"/>
        <v/>
      </c>
      <c r="CA457" s="138" t="str">
        <f t="shared" si="294"/>
        <v/>
      </c>
      <c r="CB457" s="104" t="str">
        <f t="shared" si="295"/>
        <v/>
      </c>
      <c r="CC457" s="139" t="str">
        <f t="shared" si="296"/>
        <v/>
      </c>
      <c r="CE457" s="162" t="str">
        <f t="shared" si="297"/>
        <v/>
      </c>
      <c r="CF457" s="163" t="str">
        <f t="shared" si="298"/>
        <v/>
      </c>
      <c r="CG457" s="164" t="str">
        <f t="shared" si="299"/>
        <v/>
      </c>
      <c r="CI457" s="162" t="str">
        <f t="shared" si="300"/>
        <v/>
      </c>
      <c r="CJ457" s="163" t="str">
        <f t="shared" si="303"/>
        <v/>
      </c>
      <c r="CK457" s="164" t="str">
        <f t="shared" si="304"/>
        <v/>
      </c>
      <c r="CM457" s="169" t="str">
        <f t="shared" si="301"/>
        <v/>
      </c>
      <c r="CN457" s="139" t="str">
        <f t="shared" si="302"/>
        <v/>
      </c>
      <c r="CP457" s="41" t="str">
        <f>IF($CM457="", "", COUNTIF($CM$11:$CM$3035, "&lt;"&amp;$CM457)+1+COUNTIF($CM$11:$CM457, $CM457)-1)</f>
        <v/>
      </c>
    </row>
    <row r="458" spans="1:94" x14ac:dyDescent="0.25">
      <c r="A458" s="40"/>
      <c r="B458" s="82" t="str">
        <f>IF($I458="", "", IFERROR(INDEX('Job Database'!$AE$11:$AE$3035, MATCH($I458, 'Job Database'!$X$11:$X$3035, 0)), ""))</f>
        <v/>
      </c>
      <c r="C458" s="69" t="str">
        <f>IF($I458="", "", IF(COUNTIF('Job Database'!$X$11:$X$3035, $I458)=0, $AC$5, $AC$4))</f>
        <v/>
      </c>
      <c r="D458" s="40"/>
      <c r="E458" s="85" t="str">
        <f>IF($I458="", "", IF(IFERROR(INDEX('Job Database'!$M$11:$M$3035, MATCH($I458, 'Job Database'!$X$11:$X$3035, 0)), "")="", "", IFERROR(INDEX('Job Database'!$M$11:$M$3035, MATCH($I458, 'Job Database'!$X$11:$X$3035, 0)), "")))</f>
        <v/>
      </c>
      <c r="F458" s="40"/>
      <c r="G458" s="88" t="str">
        <f t="shared" si="276"/>
        <v/>
      </c>
      <c r="H458" s="40"/>
      <c r="I458" s="24"/>
      <c r="J458" s="34"/>
      <c r="K458" s="106"/>
      <c r="L458" s="79"/>
      <c r="M458" s="34"/>
      <c r="N458" s="79"/>
      <c r="O458" s="31"/>
      <c r="P458" s="53"/>
      <c r="Q458" s="40"/>
      <c r="S458" s="41" t="str">
        <f t="shared" si="264"/>
        <v/>
      </c>
      <c r="T458" s="41" t="str">
        <f t="shared" si="265"/>
        <v/>
      </c>
      <c r="U458" s="41" t="str">
        <f t="shared" si="277"/>
        <v/>
      </c>
      <c r="W458" s="74" t="str">
        <f>IF('Job Database'!$X458="", "", 'Job Database'!$X458)</f>
        <v/>
      </c>
      <c r="Y458" s="41" t="str">
        <f>IF($W458="", "", IF(COUNTIF($I$11:$I$3035, $W458)&gt;0, "", MAX($Y$10:$Y457)+1))</f>
        <v/>
      </c>
      <c r="Z458" s="41">
        <v>448</v>
      </c>
      <c r="AA458" s="58" t="str">
        <f t="shared" si="278"/>
        <v/>
      </c>
      <c r="AC458" s="41" t="str">
        <f t="shared" si="266"/>
        <v/>
      </c>
      <c r="AE458" s="41" t="str">
        <f t="shared" si="279"/>
        <v/>
      </c>
      <c r="AJ458" s="154" t="str">
        <f t="shared" si="280"/>
        <v/>
      </c>
      <c r="AL458" s="120" t="str">
        <f t="shared" si="281"/>
        <v/>
      </c>
      <c r="AM458" s="104" t="str">
        <f t="shared" si="282"/>
        <v/>
      </c>
      <c r="AN458" s="104" t="str">
        <f t="shared" si="283"/>
        <v/>
      </c>
      <c r="AO458" s="104" t="str">
        <f t="shared" si="267"/>
        <v/>
      </c>
      <c r="AP458" s="104" t="str">
        <f t="shared" si="268"/>
        <v/>
      </c>
      <c r="AQ458" s="121" t="str">
        <f t="shared" si="284"/>
        <v/>
      </c>
      <c r="AS458" s="88" t="str">
        <f t="shared" si="269"/>
        <v/>
      </c>
      <c r="AT458" s="68" t="str">
        <f t="shared" si="285"/>
        <v/>
      </c>
      <c r="AU458" s="68" t="str">
        <f t="shared" si="286"/>
        <v/>
      </c>
      <c r="AV458" s="68" t="str">
        <f t="shared" si="287"/>
        <v/>
      </c>
      <c r="AW458" s="88" t="str">
        <f t="shared" si="270"/>
        <v/>
      </c>
      <c r="AZ458" s="88" t="str">
        <f t="shared" si="271"/>
        <v/>
      </c>
      <c r="BA458" s="68" t="str">
        <f t="shared" si="272"/>
        <v/>
      </c>
      <c r="BB458" s="68" t="str">
        <f t="shared" si="273"/>
        <v/>
      </c>
      <c r="BC458" s="68" t="str">
        <f t="shared" si="274"/>
        <v/>
      </c>
      <c r="BD458" s="69" t="str">
        <f t="shared" si="275"/>
        <v/>
      </c>
      <c r="BE458" s="69" t="str">
        <f t="shared" si="288"/>
        <v/>
      </c>
      <c r="BT458" s="138" t="str">
        <f t="shared" ca="1" si="289"/>
        <v/>
      </c>
      <c r="BU458" s="139" t="str">
        <f t="shared" ca="1" si="290"/>
        <v/>
      </c>
      <c r="BW458" s="138" t="str">
        <f t="shared" si="291"/>
        <v/>
      </c>
      <c r="BX458" s="104" t="str">
        <f t="shared" si="292"/>
        <v/>
      </c>
      <c r="BY458" s="139" t="str">
        <f t="shared" si="293"/>
        <v/>
      </c>
      <c r="CA458" s="138" t="str">
        <f t="shared" si="294"/>
        <v/>
      </c>
      <c r="CB458" s="104" t="str">
        <f t="shared" si="295"/>
        <v/>
      </c>
      <c r="CC458" s="139" t="str">
        <f t="shared" si="296"/>
        <v/>
      </c>
      <c r="CE458" s="162" t="str">
        <f t="shared" si="297"/>
        <v/>
      </c>
      <c r="CF458" s="163" t="str">
        <f t="shared" si="298"/>
        <v/>
      </c>
      <c r="CG458" s="164" t="str">
        <f t="shared" si="299"/>
        <v/>
      </c>
      <c r="CI458" s="162" t="str">
        <f t="shared" si="300"/>
        <v/>
      </c>
      <c r="CJ458" s="163" t="str">
        <f t="shared" si="303"/>
        <v/>
      </c>
      <c r="CK458" s="164" t="str">
        <f t="shared" si="304"/>
        <v/>
      </c>
      <c r="CM458" s="169" t="str">
        <f t="shared" si="301"/>
        <v/>
      </c>
      <c r="CN458" s="139" t="str">
        <f t="shared" si="302"/>
        <v/>
      </c>
      <c r="CP458" s="41" t="str">
        <f>IF($CM458="", "", COUNTIF($CM$11:$CM$3035, "&lt;"&amp;$CM458)+1+COUNTIF($CM$11:$CM458, $CM458)-1)</f>
        <v/>
      </c>
    </row>
    <row r="459" spans="1:94" x14ac:dyDescent="0.25">
      <c r="A459" s="40"/>
      <c r="B459" s="82" t="str">
        <f>IF($I459="", "", IFERROR(INDEX('Job Database'!$AE$11:$AE$3035, MATCH($I459, 'Job Database'!$X$11:$X$3035, 0)), ""))</f>
        <v/>
      </c>
      <c r="C459" s="69" t="str">
        <f>IF($I459="", "", IF(COUNTIF('Job Database'!$X$11:$X$3035, $I459)=0, $AC$5, $AC$4))</f>
        <v/>
      </c>
      <c r="D459" s="40"/>
      <c r="E459" s="85" t="str">
        <f>IF($I459="", "", IF(IFERROR(INDEX('Job Database'!$M$11:$M$3035, MATCH($I459, 'Job Database'!$X$11:$X$3035, 0)), "")="", "", IFERROR(INDEX('Job Database'!$M$11:$M$3035, MATCH($I459, 'Job Database'!$X$11:$X$3035, 0)), "")))</f>
        <v/>
      </c>
      <c r="F459" s="40"/>
      <c r="G459" s="88" t="str">
        <f t="shared" si="276"/>
        <v/>
      </c>
      <c r="H459" s="40"/>
      <c r="I459" s="24"/>
      <c r="J459" s="34"/>
      <c r="K459" s="106"/>
      <c r="L459" s="79"/>
      <c r="M459" s="34"/>
      <c r="N459" s="79"/>
      <c r="O459" s="31"/>
      <c r="P459" s="53"/>
      <c r="Q459" s="40"/>
      <c r="S459" s="41" t="str">
        <f t="shared" ref="S459:S522" si="305">IF($K459="", "", IF($AG$5&lt;=$K459, "X", ""))</f>
        <v/>
      </c>
      <c r="T459" s="41" t="str">
        <f t="shared" ref="T459:T522" si="306">IF($K459="", "", IF($AG$5&gt;$K459, "X", ""))</f>
        <v/>
      </c>
      <c r="U459" s="41" t="str">
        <f t="shared" si="277"/>
        <v/>
      </c>
      <c r="W459" s="74" t="str">
        <f>IF('Job Database'!$X459="", "", 'Job Database'!$X459)</f>
        <v/>
      </c>
      <c r="Y459" s="41" t="str">
        <f>IF($W459="", "", IF(COUNTIF($I$11:$I$3035, $W459)&gt;0, "", MAX($Y$10:$Y458)+1))</f>
        <v/>
      </c>
      <c r="Z459" s="41">
        <v>449</v>
      </c>
      <c r="AA459" s="58" t="str">
        <f t="shared" si="278"/>
        <v/>
      </c>
      <c r="AC459" s="41" t="str">
        <f t="shared" ref="AC459:AC522" si="307">IF($I459="", "", IF(COUNTIF($W$11:$W$3035, $I459)=0, "X", ""))</f>
        <v/>
      </c>
      <c r="AE459" s="41" t="str">
        <f t="shared" si="279"/>
        <v/>
      </c>
      <c r="AJ459" s="154" t="str">
        <f t="shared" si="280"/>
        <v/>
      </c>
      <c r="AL459" s="120" t="str">
        <f t="shared" si="281"/>
        <v/>
      </c>
      <c r="AM459" s="104" t="str">
        <f t="shared" si="282"/>
        <v/>
      </c>
      <c r="AN459" s="104" t="str">
        <f t="shared" si="283"/>
        <v/>
      </c>
      <c r="AO459" s="104" t="str">
        <f t="shared" ref="AO459:AO522" si="308">IF(COUNTIF($AZ459:$BE459, $AZ$5)&gt;0, "X", "")</f>
        <v/>
      </c>
      <c r="AP459" s="104" t="str">
        <f t="shared" ref="AP459:AP522" si="309">IF(COUNTIF($AZ459:$BE459, $AZ$4)&gt;0, "X", "")</f>
        <v/>
      </c>
      <c r="AQ459" s="121" t="str">
        <f t="shared" si="284"/>
        <v/>
      </c>
      <c r="AS459" s="88" t="str">
        <f t="shared" ref="AS459:AS522" si="310">IF(OR(NOT(J459=""), E459="", NOT($O459=""), NOT($P459="")), "", NETWORKDAYS(E459, $AG$5, $BJ$34:$BJ$57))</f>
        <v/>
      </c>
      <c r="AT459" s="68" t="str">
        <f t="shared" si="285"/>
        <v/>
      </c>
      <c r="AU459" s="68" t="str">
        <f t="shared" si="286"/>
        <v/>
      </c>
      <c r="AV459" s="68" t="str">
        <f t="shared" si="287"/>
        <v/>
      </c>
      <c r="AW459" s="88" t="str">
        <f t="shared" ref="AW459:AW522" si="311">IF(OR(NOT(O459=""), N459="", NOT($O459=""), NOT($P459="")), "", NETWORKDAYS(N459, $AG$5, $BJ$34:$BJ$57))</f>
        <v/>
      </c>
      <c r="AZ459" s="88" t="str">
        <f t="shared" ref="AZ459:AZ522" si="312">IF(OR(AS459="", $U459="X"), "", IF(AS459&gt;=AS$7, $AZ$4, IF(AS459&gt;=AS$9, $AZ$5, "")))</f>
        <v/>
      </c>
      <c r="BA459" s="68" t="str">
        <f t="shared" ref="BA459:BA522" si="313">IF(OR(AT459="", $U459="X"), "", IF(AT459&gt;=AT$7, $AZ$4, IF(AT459&gt;=AT$9, $AZ$5, "")))</f>
        <v/>
      </c>
      <c r="BB459" s="68" t="str">
        <f t="shared" ref="BB459:BB522" si="314">IF(OR(AU459="", $U459="X"), "", IF(AU459&gt;=AU$7, $AZ$4, IF(AU459&gt;=AU$9, $AZ$5, "")))</f>
        <v/>
      </c>
      <c r="BC459" s="68" t="str">
        <f t="shared" ref="BC459:BC522" si="315">IF(OR(AV459="", $U459="X"), "", IF(AV459&gt;=AV$7, $AZ$4, IF(AV459&gt;=AV$9, $AZ$5, "")))</f>
        <v/>
      </c>
      <c r="BD459" s="69" t="str">
        <f t="shared" ref="BD459:BD522" si="316">IF(OR(AW459="", $U459="X"), "", IF(AW459&gt;=AW$7, $AZ$4, IF(AW459&gt;=AW$9, $AZ$5, "")))</f>
        <v/>
      </c>
      <c r="BE459" s="69" t="str">
        <f t="shared" si="288"/>
        <v/>
      </c>
      <c r="BT459" s="138" t="str">
        <f t="shared" ca="1" si="289"/>
        <v/>
      </c>
      <c r="BU459" s="139" t="str">
        <f t="shared" ca="1" si="290"/>
        <v/>
      </c>
      <c r="BW459" s="138" t="str">
        <f t="shared" si="291"/>
        <v/>
      </c>
      <c r="BX459" s="104" t="str">
        <f t="shared" si="292"/>
        <v/>
      </c>
      <c r="BY459" s="139" t="str">
        <f t="shared" si="293"/>
        <v/>
      </c>
      <c r="CA459" s="138" t="str">
        <f t="shared" si="294"/>
        <v/>
      </c>
      <c r="CB459" s="104" t="str">
        <f t="shared" si="295"/>
        <v/>
      </c>
      <c r="CC459" s="139" t="str">
        <f t="shared" si="296"/>
        <v/>
      </c>
      <c r="CE459" s="162" t="str">
        <f t="shared" si="297"/>
        <v/>
      </c>
      <c r="CF459" s="163" t="str">
        <f t="shared" si="298"/>
        <v/>
      </c>
      <c r="CG459" s="164" t="str">
        <f t="shared" si="299"/>
        <v/>
      </c>
      <c r="CI459" s="162" t="str">
        <f t="shared" si="300"/>
        <v/>
      </c>
      <c r="CJ459" s="163" t="str">
        <f t="shared" si="303"/>
        <v/>
      </c>
      <c r="CK459" s="164" t="str">
        <f t="shared" si="304"/>
        <v/>
      </c>
      <c r="CM459" s="169" t="str">
        <f t="shared" si="301"/>
        <v/>
      </c>
      <c r="CN459" s="139" t="str">
        <f t="shared" si="302"/>
        <v/>
      </c>
      <c r="CP459" s="41" t="str">
        <f>IF($CM459="", "", COUNTIF($CM$11:$CM$3035, "&lt;"&amp;$CM459)+1+COUNTIF($CM$11:$CM459, $CM459)-1)</f>
        <v/>
      </c>
    </row>
    <row r="460" spans="1:94" x14ac:dyDescent="0.25">
      <c r="A460" s="40"/>
      <c r="B460" s="82" t="str">
        <f>IF($I460="", "", IFERROR(INDEX('Job Database'!$AE$11:$AE$3035, MATCH($I460, 'Job Database'!$X$11:$X$3035, 0)), ""))</f>
        <v/>
      </c>
      <c r="C460" s="69" t="str">
        <f>IF($I460="", "", IF(COUNTIF('Job Database'!$X$11:$X$3035, $I460)=0, $AC$5, $AC$4))</f>
        <v/>
      </c>
      <c r="D460" s="40"/>
      <c r="E460" s="85" t="str">
        <f>IF($I460="", "", IF(IFERROR(INDEX('Job Database'!$M$11:$M$3035, MATCH($I460, 'Job Database'!$X$11:$X$3035, 0)), "")="", "", IFERROR(INDEX('Job Database'!$M$11:$M$3035, MATCH($I460, 'Job Database'!$X$11:$X$3035, 0)), "")))</f>
        <v/>
      </c>
      <c r="F460" s="40"/>
      <c r="G460" s="88" t="str">
        <f t="shared" ref="G460:G523" si="317">$AJ460</f>
        <v/>
      </c>
      <c r="H460" s="40"/>
      <c r="I460" s="24"/>
      <c r="J460" s="34"/>
      <c r="K460" s="106"/>
      <c r="L460" s="79"/>
      <c r="M460" s="34"/>
      <c r="N460" s="79"/>
      <c r="O460" s="31"/>
      <c r="P460" s="53"/>
      <c r="Q460" s="40"/>
      <c r="S460" s="41" t="str">
        <f t="shared" si="305"/>
        <v/>
      </c>
      <c r="T460" s="41" t="str">
        <f t="shared" si="306"/>
        <v/>
      </c>
      <c r="U460" s="41" t="str">
        <f t="shared" ref="U460:U523" si="318">IF(OR($S460="X", $T460="X"), "X", "")</f>
        <v/>
      </c>
      <c r="W460" s="74" t="str">
        <f>IF('Job Database'!$X460="", "", 'Job Database'!$X460)</f>
        <v/>
      </c>
      <c r="Y460" s="41" t="str">
        <f>IF($W460="", "", IF(COUNTIF($I$11:$I$3035, $W460)&gt;0, "", MAX($Y$10:$Y459)+1))</f>
        <v/>
      </c>
      <c r="Z460" s="41">
        <v>450</v>
      </c>
      <c r="AA460" s="58" t="str">
        <f t="shared" ref="AA460:AA523" si="319">IFERROR(INDEX($W$11:$W$3035, MATCH($Z460, $Y$11:$Y$3035, 0)), "")</f>
        <v/>
      </c>
      <c r="AC460" s="41" t="str">
        <f t="shared" si="307"/>
        <v/>
      </c>
      <c r="AE460" s="41" t="str">
        <f t="shared" ref="AE460:AE523" si="320">IF($I460="", "", IF(COUNTIF($I$11:$I$3035, $I460)&gt;1, "X", ""))</f>
        <v/>
      </c>
      <c r="AJ460" s="154" t="str">
        <f t="shared" ref="AJ460:AJ523" si="321">IFERROR(INDEX($AL$10:$AQ$10, $AK$10, MATCH("X", $AL460:$AQ460, 0)), "")</f>
        <v/>
      </c>
      <c r="AL460" s="120" t="str">
        <f t="shared" ref="AL460:AL523" si="322">IF(AND(OR($O460=$AG$15, $O460=$AG$16), $P460=$AH$11), "X", "")</f>
        <v/>
      </c>
      <c r="AM460" s="104" t="str">
        <f t="shared" ref="AM460:AM523" si="323">IF(AND(OR($O460=$AG$15, $O460=$AG$16), $P460=$AH$13), "X", "")</f>
        <v/>
      </c>
      <c r="AN460" s="104" t="str">
        <f t="shared" ref="AN460:AN523" si="324">IF(AND(AL460="", AM460="", AP460="", AQ460="", AO460="", NOT($I460="")), "X", "")</f>
        <v/>
      </c>
      <c r="AO460" s="104" t="str">
        <f t="shared" si="308"/>
        <v/>
      </c>
      <c r="AP460" s="104" t="str">
        <f t="shared" si="309"/>
        <v/>
      </c>
      <c r="AQ460" s="121" t="str">
        <f t="shared" ref="AQ460:AQ523" si="325">IF(COUNTIF($AG$11:$AG$14, $O460)&gt;0, "X", "")</f>
        <v/>
      </c>
      <c r="AS460" s="88" t="str">
        <f t="shared" si="310"/>
        <v/>
      </c>
      <c r="AT460" s="68" t="str">
        <f t="shared" ref="AT460:AT523" si="326">IF(OR($J460="", NOT(L460=""), NOT($O460=""), NOT($P460="")), "", NETWORKDAYS($J460, $AG$5, $BJ$34:$BJ$57))</f>
        <v/>
      </c>
      <c r="AU460" s="68" t="str">
        <f t="shared" ref="AU460:AU523" si="327">IF(OR($L460="", NOT(M460=""), NOT($O460=""), NOT($P460="")), "", NETWORKDAYS($L460, $AG$5, $BJ$34:$BJ$57))</f>
        <v/>
      </c>
      <c r="AV460" s="68" t="str">
        <f t="shared" ref="AV460:AV523" si="328">IF(OR($M460="", NOT(N460=""), NOT($O460=""), NOT($P460="")), "", NETWORKDAYS($M460, $AG$5, $BJ$34:$BJ$57))</f>
        <v/>
      </c>
      <c r="AW460" s="88" t="str">
        <f t="shared" si="311"/>
        <v/>
      </c>
      <c r="AZ460" s="88" t="str">
        <f t="shared" si="312"/>
        <v/>
      </c>
      <c r="BA460" s="68" t="str">
        <f t="shared" si="313"/>
        <v/>
      </c>
      <c r="BB460" s="68" t="str">
        <f t="shared" si="314"/>
        <v/>
      </c>
      <c r="BC460" s="68" t="str">
        <f t="shared" si="315"/>
        <v/>
      </c>
      <c r="BD460" s="69" t="str">
        <f t="shared" si="316"/>
        <v/>
      </c>
      <c r="BE460" s="69" t="str">
        <f t="shared" ref="BE460:BE523" si="329">BD460</f>
        <v/>
      </c>
      <c r="BT460" s="138" t="str">
        <f t="shared" ref="BT460:BT523" ca="1" si="330">IF($BU460="X", "", IF(COUNTIF($CA460:$CC460, "X")&gt;0, "X", ""))</f>
        <v/>
      </c>
      <c r="BU460" s="139" t="str">
        <f t="shared" ref="BU460:BU523" ca="1" si="331">IF(OR($L460=$AG$5, $M460=$AG$5, $N460=$AG$5), "X", "")</f>
        <v/>
      </c>
      <c r="BW460" s="138" t="str">
        <f t="shared" ref="BW460:BW523" si="332">IF(L460="", "", NETWORKDAYS($AG$5, L460, $BJ$34:$BJ$57))</f>
        <v/>
      </c>
      <c r="BX460" s="104" t="str">
        <f t="shared" ref="BX460:BX523" si="333">IF(M460="", "", NETWORKDAYS($AG$5, M460, $BJ$34:$BJ$57))</f>
        <v/>
      </c>
      <c r="BY460" s="139" t="str">
        <f t="shared" ref="BY460:BY523" si="334">IF(N460="", "", NETWORKDAYS($AG$5, N460, $BJ$34:$BJ$57))</f>
        <v/>
      </c>
      <c r="CA460" s="138" t="str">
        <f t="shared" ref="CA460:CA523" si="335">IF(BW460&lt;0, "", IF(BW460&lt;=$CA$9, "X", ""))</f>
        <v/>
      </c>
      <c r="CB460" s="104" t="str">
        <f t="shared" ref="CB460:CB523" si="336">IF(BX460&lt;0, "", IF(BX460&lt;=$CA$9, "X", ""))</f>
        <v/>
      </c>
      <c r="CC460" s="139" t="str">
        <f t="shared" ref="CC460:CC523" si="337">IF(BY460&lt;0, "", IF(BY460&lt;=$CA$9, "X", ""))</f>
        <v/>
      </c>
      <c r="CE460" s="162" t="str">
        <f t="shared" ref="CE460:CE523" si="338">IF(L460="", "", IF(L460=$AG$5, L460, ""))</f>
        <v/>
      </c>
      <c r="CF460" s="163" t="str">
        <f t="shared" ref="CF460:CF523" si="339">IF(M460="", "", IF(M460=$AG$5, M460, ""))</f>
        <v/>
      </c>
      <c r="CG460" s="164" t="str">
        <f t="shared" ref="CG460:CG523" si="340">IF(N460="", "", IF(N460=$AG$5, N460, ""))</f>
        <v/>
      </c>
      <c r="CI460" s="162" t="str">
        <f t="shared" ref="CI460:CI523" si="341">IF(CA460="", "", L460)</f>
        <v/>
      </c>
      <c r="CJ460" s="163" t="str">
        <f t="shared" si="303"/>
        <v/>
      </c>
      <c r="CK460" s="164" t="str">
        <f t="shared" si="304"/>
        <v/>
      </c>
      <c r="CM460" s="169" t="str">
        <f t="shared" ref="CM460:CM523" si="342">IF(NOT($CE460=""), $CE460, IF(NOT($CF460=""), $CF460, IF(NOT($CG460=""), $CG460, IF(NOT($CI460=""), $CI460, IF(NOT($CJ460=""), $CJ460, IF(NOT($CK460=""), $CK460, ""))))))</f>
        <v/>
      </c>
      <c r="CN460" s="139" t="str">
        <f t="shared" ref="CN460:CN523" si="343">IF(NOT($CE460=""), "TODAY - 1st Interview", IF(NOT($CF460=""), "TODAY - 2nd Interview", IF(NOT($CG460=""), "TODAY - 3rd Interview", IF(NOT($CI460=""), "Alert - 1st Interview", IF(NOT($CJ460=""), "Alert - 2nd Interview", IF(NOT($CK460=""), "Alert - 3rd Interview", ""))))))</f>
        <v/>
      </c>
      <c r="CP460" s="41" t="str">
        <f>IF($CM460="", "", COUNTIF($CM$11:$CM$3035, "&lt;"&amp;$CM460)+1+COUNTIF($CM$11:$CM460, $CM460)-1)</f>
        <v/>
      </c>
    </row>
    <row r="461" spans="1:94" x14ac:dyDescent="0.25">
      <c r="A461" s="40"/>
      <c r="B461" s="82" t="str">
        <f>IF($I461="", "", IFERROR(INDEX('Job Database'!$AE$11:$AE$3035, MATCH($I461, 'Job Database'!$X$11:$X$3035, 0)), ""))</f>
        <v/>
      </c>
      <c r="C461" s="69" t="str">
        <f>IF($I461="", "", IF(COUNTIF('Job Database'!$X$11:$X$3035, $I461)=0, $AC$5, $AC$4))</f>
        <v/>
      </c>
      <c r="D461" s="40"/>
      <c r="E461" s="85" t="str">
        <f>IF($I461="", "", IF(IFERROR(INDEX('Job Database'!$M$11:$M$3035, MATCH($I461, 'Job Database'!$X$11:$X$3035, 0)), "")="", "", IFERROR(INDEX('Job Database'!$M$11:$M$3035, MATCH($I461, 'Job Database'!$X$11:$X$3035, 0)), "")))</f>
        <v/>
      </c>
      <c r="F461" s="40"/>
      <c r="G461" s="88" t="str">
        <f t="shared" si="317"/>
        <v/>
      </c>
      <c r="H461" s="40"/>
      <c r="I461" s="24"/>
      <c r="J461" s="34"/>
      <c r="K461" s="106"/>
      <c r="L461" s="79"/>
      <c r="M461" s="34"/>
      <c r="N461" s="79"/>
      <c r="O461" s="31"/>
      <c r="P461" s="53"/>
      <c r="Q461" s="40"/>
      <c r="S461" s="41" t="str">
        <f t="shared" si="305"/>
        <v/>
      </c>
      <c r="T461" s="41" t="str">
        <f t="shared" si="306"/>
        <v/>
      </c>
      <c r="U461" s="41" t="str">
        <f t="shared" si="318"/>
        <v/>
      </c>
      <c r="W461" s="74" t="str">
        <f>IF('Job Database'!$X461="", "", 'Job Database'!$X461)</f>
        <v/>
      </c>
      <c r="Y461" s="41" t="str">
        <f>IF($W461="", "", IF(COUNTIF($I$11:$I$3035, $W461)&gt;0, "", MAX($Y$10:$Y460)+1))</f>
        <v/>
      </c>
      <c r="Z461" s="41">
        <v>451</v>
      </c>
      <c r="AA461" s="58" t="str">
        <f t="shared" si="319"/>
        <v/>
      </c>
      <c r="AC461" s="41" t="str">
        <f t="shared" si="307"/>
        <v/>
      </c>
      <c r="AE461" s="41" t="str">
        <f t="shared" si="320"/>
        <v/>
      </c>
      <c r="AJ461" s="154" t="str">
        <f t="shared" si="321"/>
        <v/>
      </c>
      <c r="AL461" s="120" t="str">
        <f t="shared" si="322"/>
        <v/>
      </c>
      <c r="AM461" s="104" t="str">
        <f t="shared" si="323"/>
        <v/>
      </c>
      <c r="AN461" s="104" t="str">
        <f t="shared" si="324"/>
        <v/>
      </c>
      <c r="AO461" s="104" t="str">
        <f t="shared" si="308"/>
        <v/>
      </c>
      <c r="AP461" s="104" t="str">
        <f t="shared" si="309"/>
        <v/>
      </c>
      <c r="AQ461" s="121" t="str">
        <f t="shared" si="325"/>
        <v/>
      </c>
      <c r="AS461" s="88" t="str">
        <f t="shared" si="310"/>
        <v/>
      </c>
      <c r="AT461" s="68" t="str">
        <f t="shared" si="326"/>
        <v/>
      </c>
      <c r="AU461" s="68" t="str">
        <f t="shared" si="327"/>
        <v/>
      </c>
      <c r="AV461" s="68" t="str">
        <f t="shared" si="328"/>
        <v/>
      </c>
      <c r="AW461" s="88" t="str">
        <f t="shared" si="311"/>
        <v/>
      </c>
      <c r="AZ461" s="88" t="str">
        <f t="shared" si="312"/>
        <v/>
      </c>
      <c r="BA461" s="68" t="str">
        <f t="shared" si="313"/>
        <v/>
      </c>
      <c r="BB461" s="68" t="str">
        <f t="shared" si="314"/>
        <v/>
      </c>
      <c r="BC461" s="68" t="str">
        <f t="shared" si="315"/>
        <v/>
      </c>
      <c r="BD461" s="69" t="str">
        <f t="shared" si="316"/>
        <v/>
      </c>
      <c r="BE461" s="69" t="str">
        <f t="shared" si="329"/>
        <v/>
      </c>
      <c r="BT461" s="138" t="str">
        <f t="shared" ca="1" si="330"/>
        <v/>
      </c>
      <c r="BU461" s="139" t="str">
        <f t="shared" ca="1" si="331"/>
        <v/>
      </c>
      <c r="BW461" s="138" t="str">
        <f t="shared" si="332"/>
        <v/>
      </c>
      <c r="BX461" s="104" t="str">
        <f t="shared" si="333"/>
        <v/>
      </c>
      <c r="BY461" s="139" t="str">
        <f t="shared" si="334"/>
        <v/>
      </c>
      <c r="CA461" s="138" t="str">
        <f t="shared" si="335"/>
        <v/>
      </c>
      <c r="CB461" s="104" t="str">
        <f t="shared" si="336"/>
        <v/>
      </c>
      <c r="CC461" s="139" t="str">
        <f t="shared" si="337"/>
        <v/>
      </c>
      <c r="CE461" s="162" t="str">
        <f t="shared" si="338"/>
        <v/>
      </c>
      <c r="CF461" s="163" t="str">
        <f t="shared" si="339"/>
        <v/>
      </c>
      <c r="CG461" s="164" t="str">
        <f t="shared" si="340"/>
        <v/>
      </c>
      <c r="CI461" s="162" t="str">
        <f t="shared" si="341"/>
        <v/>
      </c>
      <c r="CJ461" s="163" t="str">
        <f t="shared" si="303"/>
        <v/>
      </c>
      <c r="CK461" s="164" t="str">
        <f t="shared" si="304"/>
        <v/>
      </c>
      <c r="CM461" s="169" t="str">
        <f t="shared" si="342"/>
        <v/>
      </c>
      <c r="CN461" s="139" t="str">
        <f t="shared" si="343"/>
        <v/>
      </c>
      <c r="CP461" s="41" t="str">
        <f>IF($CM461="", "", COUNTIF($CM$11:$CM$3035, "&lt;"&amp;$CM461)+1+COUNTIF($CM$11:$CM461, $CM461)-1)</f>
        <v/>
      </c>
    </row>
    <row r="462" spans="1:94" x14ac:dyDescent="0.25">
      <c r="A462" s="40"/>
      <c r="B462" s="82" t="str">
        <f>IF($I462="", "", IFERROR(INDEX('Job Database'!$AE$11:$AE$3035, MATCH($I462, 'Job Database'!$X$11:$X$3035, 0)), ""))</f>
        <v/>
      </c>
      <c r="C462" s="69" t="str">
        <f>IF($I462="", "", IF(COUNTIF('Job Database'!$X$11:$X$3035, $I462)=0, $AC$5, $AC$4))</f>
        <v/>
      </c>
      <c r="D462" s="40"/>
      <c r="E462" s="85" t="str">
        <f>IF($I462="", "", IF(IFERROR(INDEX('Job Database'!$M$11:$M$3035, MATCH($I462, 'Job Database'!$X$11:$X$3035, 0)), "")="", "", IFERROR(INDEX('Job Database'!$M$11:$M$3035, MATCH($I462, 'Job Database'!$X$11:$X$3035, 0)), "")))</f>
        <v/>
      </c>
      <c r="F462" s="40"/>
      <c r="G462" s="88" t="str">
        <f t="shared" si="317"/>
        <v/>
      </c>
      <c r="H462" s="40"/>
      <c r="I462" s="24"/>
      <c r="J462" s="34"/>
      <c r="K462" s="106"/>
      <c r="L462" s="79"/>
      <c r="M462" s="34"/>
      <c r="N462" s="79"/>
      <c r="O462" s="31"/>
      <c r="P462" s="53"/>
      <c r="Q462" s="40"/>
      <c r="S462" s="41" t="str">
        <f t="shared" si="305"/>
        <v/>
      </c>
      <c r="T462" s="41" t="str">
        <f t="shared" si="306"/>
        <v/>
      </c>
      <c r="U462" s="41" t="str">
        <f t="shared" si="318"/>
        <v/>
      </c>
      <c r="W462" s="74" t="str">
        <f>IF('Job Database'!$X462="", "", 'Job Database'!$X462)</f>
        <v/>
      </c>
      <c r="Y462" s="41" t="str">
        <f>IF($W462="", "", IF(COUNTIF($I$11:$I$3035, $W462)&gt;0, "", MAX($Y$10:$Y461)+1))</f>
        <v/>
      </c>
      <c r="Z462" s="41">
        <v>452</v>
      </c>
      <c r="AA462" s="58" t="str">
        <f t="shared" si="319"/>
        <v/>
      </c>
      <c r="AC462" s="41" t="str">
        <f t="shared" si="307"/>
        <v/>
      </c>
      <c r="AE462" s="41" t="str">
        <f t="shared" si="320"/>
        <v/>
      </c>
      <c r="AJ462" s="154" t="str">
        <f t="shared" si="321"/>
        <v/>
      </c>
      <c r="AL462" s="120" t="str">
        <f t="shared" si="322"/>
        <v/>
      </c>
      <c r="AM462" s="104" t="str">
        <f t="shared" si="323"/>
        <v/>
      </c>
      <c r="AN462" s="104" t="str">
        <f t="shared" si="324"/>
        <v/>
      </c>
      <c r="AO462" s="104" t="str">
        <f t="shared" si="308"/>
        <v/>
      </c>
      <c r="AP462" s="104" t="str">
        <f t="shared" si="309"/>
        <v/>
      </c>
      <c r="AQ462" s="121" t="str">
        <f t="shared" si="325"/>
        <v/>
      </c>
      <c r="AS462" s="88" t="str">
        <f t="shared" si="310"/>
        <v/>
      </c>
      <c r="AT462" s="68" t="str">
        <f t="shared" si="326"/>
        <v/>
      </c>
      <c r="AU462" s="68" t="str">
        <f t="shared" si="327"/>
        <v/>
      </c>
      <c r="AV462" s="68" t="str">
        <f t="shared" si="328"/>
        <v/>
      </c>
      <c r="AW462" s="88" t="str">
        <f t="shared" si="311"/>
        <v/>
      </c>
      <c r="AZ462" s="88" t="str">
        <f t="shared" si="312"/>
        <v/>
      </c>
      <c r="BA462" s="68" t="str">
        <f t="shared" si="313"/>
        <v/>
      </c>
      <c r="BB462" s="68" t="str">
        <f t="shared" si="314"/>
        <v/>
      </c>
      <c r="BC462" s="68" t="str">
        <f t="shared" si="315"/>
        <v/>
      </c>
      <c r="BD462" s="69" t="str">
        <f t="shared" si="316"/>
        <v/>
      </c>
      <c r="BE462" s="69" t="str">
        <f t="shared" si="329"/>
        <v/>
      </c>
      <c r="BT462" s="138" t="str">
        <f t="shared" ca="1" si="330"/>
        <v/>
      </c>
      <c r="BU462" s="139" t="str">
        <f t="shared" ca="1" si="331"/>
        <v/>
      </c>
      <c r="BW462" s="138" t="str">
        <f t="shared" si="332"/>
        <v/>
      </c>
      <c r="BX462" s="104" t="str">
        <f t="shared" si="333"/>
        <v/>
      </c>
      <c r="BY462" s="139" t="str">
        <f t="shared" si="334"/>
        <v/>
      </c>
      <c r="CA462" s="138" t="str">
        <f t="shared" si="335"/>
        <v/>
      </c>
      <c r="CB462" s="104" t="str">
        <f t="shared" si="336"/>
        <v/>
      </c>
      <c r="CC462" s="139" t="str">
        <f t="shared" si="337"/>
        <v/>
      </c>
      <c r="CE462" s="162" t="str">
        <f t="shared" si="338"/>
        <v/>
      </c>
      <c r="CF462" s="163" t="str">
        <f t="shared" si="339"/>
        <v/>
      </c>
      <c r="CG462" s="164" t="str">
        <f t="shared" si="340"/>
        <v/>
      </c>
      <c r="CI462" s="162" t="str">
        <f t="shared" si="341"/>
        <v/>
      </c>
      <c r="CJ462" s="163" t="str">
        <f t="shared" si="303"/>
        <v/>
      </c>
      <c r="CK462" s="164" t="str">
        <f t="shared" si="304"/>
        <v/>
      </c>
      <c r="CM462" s="169" t="str">
        <f t="shared" si="342"/>
        <v/>
      </c>
      <c r="CN462" s="139" t="str">
        <f t="shared" si="343"/>
        <v/>
      </c>
      <c r="CP462" s="41" t="str">
        <f>IF($CM462="", "", COUNTIF($CM$11:$CM$3035, "&lt;"&amp;$CM462)+1+COUNTIF($CM$11:$CM462, $CM462)-1)</f>
        <v/>
      </c>
    </row>
    <row r="463" spans="1:94" x14ac:dyDescent="0.25">
      <c r="A463" s="40"/>
      <c r="B463" s="82" t="str">
        <f>IF($I463="", "", IFERROR(INDEX('Job Database'!$AE$11:$AE$3035, MATCH($I463, 'Job Database'!$X$11:$X$3035, 0)), ""))</f>
        <v/>
      </c>
      <c r="C463" s="69" t="str">
        <f>IF($I463="", "", IF(COUNTIF('Job Database'!$X$11:$X$3035, $I463)=0, $AC$5, $AC$4))</f>
        <v/>
      </c>
      <c r="D463" s="40"/>
      <c r="E463" s="85" t="str">
        <f>IF($I463="", "", IF(IFERROR(INDEX('Job Database'!$M$11:$M$3035, MATCH($I463, 'Job Database'!$X$11:$X$3035, 0)), "")="", "", IFERROR(INDEX('Job Database'!$M$11:$M$3035, MATCH($I463, 'Job Database'!$X$11:$X$3035, 0)), "")))</f>
        <v/>
      </c>
      <c r="F463" s="40"/>
      <c r="G463" s="88" t="str">
        <f t="shared" si="317"/>
        <v/>
      </c>
      <c r="H463" s="40"/>
      <c r="I463" s="24"/>
      <c r="J463" s="34"/>
      <c r="K463" s="106"/>
      <c r="L463" s="79"/>
      <c r="M463" s="34"/>
      <c r="N463" s="79"/>
      <c r="O463" s="31"/>
      <c r="P463" s="53"/>
      <c r="Q463" s="40"/>
      <c r="S463" s="41" t="str">
        <f t="shared" si="305"/>
        <v/>
      </c>
      <c r="T463" s="41" t="str">
        <f t="shared" si="306"/>
        <v/>
      </c>
      <c r="U463" s="41" t="str">
        <f t="shared" si="318"/>
        <v/>
      </c>
      <c r="W463" s="74" t="str">
        <f>IF('Job Database'!$X463="", "", 'Job Database'!$X463)</f>
        <v/>
      </c>
      <c r="Y463" s="41" t="str">
        <f>IF($W463="", "", IF(COUNTIF($I$11:$I$3035, $W463)&gt;0, "", MAX($Y$10:$Y462)+1))</f>
        <v/>
      </c>
      <c r="Z463" s="41">
        <v>453</v>
      </c>
      <c r="AA463" s="58" t="str">
        <f t="shared" si="319"/>
        <v/>
      </c>
      <c r="AC463" s="41" t="str">
        <f t="shared" si="307"/>
        <v/>
      </c>
      <c r="AE463" s="41" t="str">
        <f t="shared" si="320"/>
        <v/>
      </c>
      <c r="AJ463" s="154" t="str">
        <f t="shared" si="321"/>
        <v/>
      </c>
      <c r="AL463" s="120" t="str">
        <f t="shared" si="322"/>
        <v/>
      </c>
      <c r="AM463" s="104" t="str">
        <f t="shared" si="323"/>
        <v/>
      </c>
      <c r="AN463" s="104" t="str">
        <f t="shared" si="324"/>
        <v/>
      </c>
      <c r="AO463" s="104" t="str">
        <f t="shared" si="308"/>
        <v/>
      </c>
      <c r="AP463" s="104" t="str">
        <f t="shared" si="309"/>
        <v/>
      </c>
      <c r="AQ463" s="121" t="str">
        <f t="shared" si="325"/>
        <v/>
      </c>
      <c r="AS463" s="88" t="str">
        <f t="shared" si="310"/>
        <v/>
      </c>
      <c r="AT463" s="68" t="str">
        <f t="shared" si="326"/>
        <v/>
      </c>
      <c r="AU463" s="68" t="str">
        <f t="shared" si="327"/>
        <v/>
      </c>
      <c r="AV463" s="68" t="str">
        <f t="shared" si="328"/>
        <v/>
      </c>
      <c r="AW463" s="88" t="str">
        <f t="shared" si="311"/>
        <v/>
      </c>
      <c r="AZ463" s="88" t="str">
        <f t="shared" si="312"/>
        <v/>
      </c>
      <c r="BA463" s="68" t="str">
        <f t="shared" si="313"/>
        <v/>
      </c>
      <c r="BB463" s="68" t="str">
        <f t="shared" si="314"/>
        <v/>
      </c>
      <c r="BC463" s="68" t="str">
        <f t="shared" si="315"/>
        <v/>
      </c>
      <c r="BD463" s="69" t="str">
        <f t="shared" si="316"/>
        <v/>
      </c>
      <c r="BE463" s="69" t="str">
        <f t="shared" si="329"/>
        <v/>
      </c>
      <c r="BT463" s="138" t="str">
        <f t="shared" ca="1" si="330"/>
        <v/>
      </c>
      <c r="BU463" s="139" t="str">
        <f t="shared" ca="1" si="331"/>
        <v/>
      </c>
      <c r="BW463" s="138" t="str">
        <f t="shared" si="332"/>
        <v/>
      </c>
      <c r="BX463" s="104" t="str">
        <f t="shared" si="333"/>
        <v/>
      </c>
      <c r="BY463" s="139" t="str">
        <f t="shared" si="334"/>
        <v/>
      </c>
      <c r="CA463" s="138" t="str">
        <f t="shared" si="335"/>
        <v/>
      </c>
      <c r="CB463" s="104" t="str">
        <f t="shared" si="336"/>
        <v/>
      </c>
      <c r="CC463" s="139" t="str">
        <f t="shared" si="337"/>
        <v/>
      </c>
      <c r="CE463" s="162" t="str">
        <f t="shared" si="338"/>
        <v/>
      </c>
      <c r="CF463" s="163" t="str">
        <f t="shared" si="339"/>
        <v/>
      </c>
      <c r="CG463" s="164" t="str">
        <f t="shared" si="340"/>
        <v/>
      </c>
      <c r="CI463" s="162" t="str">
        <f t="shared" si="341"/>
        <v/>
      </c>
      <c r="CJ463" s="163" t="str">
        <f t="shared" si="303"/>
        <v/>
      </c>
      <c r="CK463" s="164" t="str">
        <f t="shared" si="304"/>
        <v/>
      </c>
      <c r="CM463" s="169" t="str">
        <f t="shared" si="342"/>
        <v/>
      </c>
      <c r="CN463" s="139" t="str">
        <f t="shared" si="343"/>
        <v/>
      </c>
      <c r="CP463" s="41" t="str">
        <f>IF($CM463="", "", COUNTIF($CM$11:$CM$3035, "&lt;"&amp;$CM463)+1+COUNTIF($CM$11:$CM463, $CM463)-1)</f>
        <v/>
      </c>
    </row>
    <row r="464" spans="1:94" x14ac:dyDescent="0.25">
      <c r="A464" s="40"/>
      <c r="B464" s="82" t="str">
        <f>IF($I464="", "", IFERROR(INDEX('Job Database'!$AE$11:$AE$3035, MATCH($I464, 'Job Database'!$X$11:$X$3035, 0)), ""))</f>
        <v/>
      </c>
      <c r="C464" s="69" t="str">
        <f>IF($I464="", "", IF(COUNTIF('Job Database'!$X$11:$X$3035, $I464)=0, $AC$5, $AC$4))</f>
        <v/>
      </c>
      <c r="D464" s="40"/>
      <c r="E464" s="85" t="str">
        <f>IF($I464="", "", IF(IFERROR(INDEX('Job Database'!$M$11:$M$3035, MATCH($I464, 'Job Database'!$X$11:$X$3035, 0)), "")="", "", IFERROR(INDEX('Job Database'!$M$11:$M$3035, MATCH($I464, 'Job Database'!$X$11:$X$3035, 0)), "")))</f>
        <v/>
      </c>
      <c r="F464" s="40"/>
      <c r="G464" s="88" t="str">
        <f t="shared" si="317"/>
        <v/>
      </c>
      <c r="H464" s="40"/>
      <c r="I464" s="24"/>
      <c r="J464" s="34"/>
      <c r="K464" s="106"/>
      <c r="L464" s="79"/>
      <c r="M464" s="34"/>
      <c r="N464" s="79"/>
      <c r="O464" s="31"/>
      <c r="P464" s="53"/>
      <c r="Q464" s="40"/>
      <c r="S464" s="41" t="str">
        <f t="shared" si="305"/>
        <v/>
      </c>
      <c r="T464" s="41" t="str">
        <f t="shared" si="306"/>
        <v/>
      </c>
      <c r="U464" s="41" t="str">
        <f t="shared" si="318"/>
        <v/>
      </c>
      <c r="W464" s="74" t="str">
        <f>IF('Job Database'!$X464="", "", 'Job Database'!$X464)</f>
        <v/>
      </c>
      <c r="Y464" s="41" t="str">
        <f>IF($W464="", "", IF(COUNTIF($I$11:$I$3035, $W464)&gt;0, "", MAX($Y$10:$Y463)+1))</f>
        <v/>
      </c>
      <c r="Z464" s="41">
        <v>454</v>
      </c>
      <c r="AA464" s="58" t="str">
        <f t="shared" si="319"/>
        <v/>
      </c>
      <c r="AC464" s="41" t="str">
        <f t="shared" si="307"/>
        <v/>
      </c>
      <c r="AE464" s="41" t="str">
        <f t="shared" si="320"/>
        <v/>
      </c>
      <c r="AJ464" s="154" t="str">
        <f t="shared" si="321"/>
        <v/>
      </c>
      <c r="AL464" s="120" t="str">
        <f t="shared" si="322"/>
        <v/>
      </c>
      <c r="AM464" s="104" t="str">
        <f t="shared" si="323"/>
        <v/>
      </c>
      <c r="AN464" s="104" t="str">
        <f t="shared" si="324"/>
        <v/>
      </c>
      <c r="AO464" s="104" t="str">
        <f t="shared" si="308"/>
        <v/>
      </c>
      <c r="AP464" s="104" t="str">
        <f t="shared" si="309"/>
        <v/>
      </c>
      <c r="AQ464" s="121" t="str">
        <f t="shared" si="325"/>
        <v/>
      </c>
      <c r="AS464" s="88" t="str">
        <f t="shared" si="310"/>
        <v/>
      </c>
      <c r="AT464" s="68" t="str">
        <f t="shared" si="326"/>
        <v/>
      </c>
      <c r="AU464" s="68" t="str">
        <f t="shared" si="327"/>
        <v/>
      </c>
      <c r="AV464" s="68" t="str">
        <f t="shared" si="328"/>
        <v/>
      </c>
      <c r="AW464" s="88" t="str">
        <f t="shared" si="311"/>
        <v/>
      </c>
      <c r="AZ464" s="88" t="str">
        <f t="shared" si="312"/>
        <v/>
      </c>
      <c r="BA464" s="68" t="str">
        <f t="shared" si="313"/>
        <v/>
      </c>
      <c r="BB464" s="68" t="str">
        <f t="shared" si="314"/>
        <v/>
      </c>
      <c r="BC464" s="68" t="str">
        <f t="shared" si="315"/>
        <v/>
      </c>
      <c r="BD464" s="69" t="str">
        <f t="shared" si="316"/>
        <v/>
      </c>
      <c r="BE464" s="69" t="str">
        <f t="shared" si="329"/>
        <v/>
      </c>
      <c r="BT464" s="138" t="str">
        <f t="shared" ca="1" si="330"/>
        <v/>
      </c>
      <c r="BU464" s="139" t="str">
        <f t="shared" ca="1" si="331"/>
        <v/>
      </c>
      <c r="BW464" s="138" t="str">
        <f t="shared" si="332"/>
        <v/>
      </c>
      <c r="BX464" s="104" t="str">
        <f t="shared" si="333"/>
        <v/>
      </c>
      <c r="BY464" s="139" t="str">
        <f t="shared" si="334"/>
        <v/>
      </c>
      <c r="CA464" s="138" t="str">
        <f t="shared" si="335"/>
        <v/>
      </c>
      <c r="CB464" s="104" t="str">
        <f t="shared" si="336"/>
        <v/>
      </c>
      <c r="CC464" s="139" t="str">
        <f t="shared" si="337"/>
        <v/>
      </c>
      <c r="CE464" s="162" t="str">
        <f t="shared" si="338"/>
        <v/>
      </c>
      <c r="CF464" s="163" t="str">
        <f t="shared" si="339"/>
        <v/>
      </c>
      <c r="CG464" s="164" t="str">
        <f t="shared" si="340"/>
        <v/>
      </c>
      <c r="CI464" s="162" t="str">
        <f t="shared" si="341"/>
        <v/>
      </c>
      <c r="CJ464" s="163" t="str">
        <f t="shared" si="303"/>
        <v/>
      </c>
      <c r="CK464" s="164" t="str">
        <f t="shared" si="304"/>
        <v/>
      </c>
      <c r="CM464" s="169" t="str">
        <f t="shared" si="342"/>
        <v/>
      </c>
      <c r="CN464" s="139" t="str">
        <f t="shared" si="343"/>
        <v/>
      </c>
      <c r="CP464" s="41" t="str">
        <f>IF($CM464="", "", COUNTIF($CM$11:$CM$3035, "&lt;"&amp;$CM464)+1+COUNTIF($CM$11:$CM464, $CM464)-1)</f>
        <v/>
      </c>
    </row>
    <row r="465" spans="1:94" x14ac:dyDescent="0.25">
      <c r="A465" s="40"/>
      <c r="B465" s="82" t="str">
        <f>IF($I465="", "", IFERROR(INDEX('Job Database'!$AE$11:$AE$3035, MATCH($I465, 'Job Database'!$X$11:$X$3035, 0)), ""))</f>
        <v/>
      </c>
      <c r="C465" s="69" t="str">
        <f>IF($I465="", "", IF(COUNTIF('Job Database'!$X$11:$X$3035, $I465)=0, $AC$5, $AC$4))</f>
        <v/>
      </c>
      <c r="D465" s="40"/>
      <c r="E465" s="85" t="str">
        <f>IF($I465="", "", IF(IFERROR(INDEX('Job Database'!$M$11:$M$3035, MATCH($I465, 'Job Database'!$X$11:$X$3035, 0)), "")="", "", IFERROR(INDEX('Job Database'!$M$11:$M$3035, MATCH($I465, 'Job Database'!$X$11:$X$3035, 0)), "")))</f>
        <v/>
      </c>
      <c r="F465" s="40"/>
      <c r="G465" s="88" t="str">
        <f t="shared" si="317"/>
        <v/>
      </c>
      <c r="H465" s="40"/>
      <c r="I465" s="24"/>
      <c r="J465" s="34"/>
      <c r="K465" s="106"/>
      <c r="L465" s="79"/>
      <c r="M465" s="34"/>
      <c r="N465" s="79"/>
      <c r="O465" s="31"/>
      <c r="P465" s="53"/>
      <c r="Q465" s="40"/>
      <c r="S465" s="41" t="str">
        <f t="shared" si="305"/>
        <v/>
      </c>
      <c r="T465" s="41" t="str">
        <f t="shared" si="306"/>
        <v/>
      </c>
      <c r="U465" s="41" t="str">
        <f t="shared" si="318"/>
        <v/>
      </c>
      <c r="W465" s="74" t="str">
        <f>IF('Job Database'!$X465="", "", 'Job Database'!$X465)</f>
        <v/>
      </c>
      <c r="Y465" s="41" t="str">
        <f>IF($W465="", "", IF(COUNTIF($I$11:$I$3035, $W465)&gt;0, "", MAX($Y$10:$Y464)+1))</f>
        <v/>
      </c>
      <c r="Z465" s="41">
        <v>455</v>
      </c>
      <c r="AA465" s="58" t="str">
        <f t="shared" si="319"/>
        <v/>
      </c>
      <c r="AC465" s="41" t="str">
        <f t="shared" si="307"/>
        <v/>
      </c>
      <c r="AE465" s="41" t="str">
        <f t="shared" si="320"/>
        <v/>
      </c>
      <c r="AJ465" s="154" t="str">
        <f t="shared" si="321"/>
        <v/>
      </c>
      <c r="AL465" s="120" t="str">
        <f t="shared" si="322"/>
        <v/>
      </c>
      <c r="AM465" s="104" t="str">
        <f t="shared" si="323"/>
        <v/>
      </c>
      <c r="AN465" s="104" t="str">
        <f t="shared" si="324"/>
        <v/>
      </c>
      <c r="AO465" s="104" t="str">
        <f t="shared" si="308"/>
        <v/>
      </c>
      <c r="AP465" s="104" t="str">
        <f t="shared" si="309"/>
        <v/>
      </c>
      <c r="AQ465" s="121" t="str">
        <f t="shared" si="325"/>
        <v/>
      </c>
      <c r="AS465" s="88" t="str">
        <f t="shared" si="310"/>
        <v/>
      </c>
      <c r="AT465" s="68" t="str">
        <f t="shared" si="326"/>
        <v/>
      </c>
      <c r="AU465" s="68" t="str">
        <f t="shared" si="327"/>
        <v/>
      </c>
      <c r="AV465" s="68" t="str">
        <f t="shared" si="328"/>
        <v/>
      </c>
      <c r="AW465" s="88" t="str">
        <f t="shared" si="311"/>
        <v/>
      </c>
      <c r="AZ465" s="88" t="str">
        <f t="shared" si="312"/>
        <v/>
      </c>
      <c r="BA465" s="68" t="str">
        <f t="shared" si="313"/>
        <v/>
      </c>
      <c r="BB465" s="68" t="str">
        <f t="shared" si="314"/>
        <v/>
      </c>
      <c r="BC465" s="68" t="str">
        <f t="shared" si="315"/>
        <v/>
      </c>
      <c r="BD465" s="69" t="str">
        <f t="shared" si="316"/>
        <v/>
      </c>
      <c r="BE465" s="69" t="str">
        <f t="shared" si="329"/>
        <v/>
      </c>
      <c r="BT465" s="138" t="str">
        <f t="shared" ca="1" si="330"/>
        <v/>
      </c>
      <c r="BU465" s="139" t="str">
        <f t="shared" ca="1" si="331"/>
        <v/>
      </c>
      <c r="BW465" s="138" t="str">
        <f t="shared" si="332"/>
        <v/>
      </c>
      <c r="BX465" s="104" t="str">
        <f t="shared" si="333"/>
        <v/>
      </c>
      <c r="BY465" s="139" t="str">
        <f t="shared" si="334"/>
        <v/>
      </c>
      <c r="CA465" s="138" t="str">
        <f t="shared" si="335"/>
        <v/>
      </c>
      <c r="CB465" s="104" t="str">
        <f t="shared" si="336"/>
        <v/>
      </c>
      <c r="CC465" s="139" t="str">
        <f t="shared" si="337"/>
        <v/>
      </c>
      <c r="CE465" s="162" t="str">
        <f t="shared" si="338"/>
        <v/>
      </c>
      <c r="CF465" s="163" t="str">
        <f t="shared" si="339"/>
        <v/>
      </c>
      <c r="CG465" s="164" t="str">
        <f t="shared" si="340"/>
        <v/>
      </c>
      <c r="CI465" s="162" t="str">
        <f t="shared" si="341"/>
        <v/>
      </c>
      <c r="CJ465" s="163" t="str">
        <f t="shared" si="303"/>
        <v/>
      </c>
      <c r="CK465" s="164" t="str">
        <f t="shared" si="304"/>
        <v/>
      </c>
      <c r="CM465" s="169" t="str">
        <f t="shared" si="342"/>
        <v/>
      </c>
      <c r="CN465" s="139" t="str">
        <f t="shared" si="343"/>
        <v/>
      </c>
      <c r="CP465" s="41" t="str">
        <f>IF($CM465="", "", COUNTIF($CM$11:$CM$3035, "&lt;"&amp;$CM465)+1+COUNTIF($CM$11:$CM465, $CM465)-1)</f>
        <v/>
      </c>
    </row>
    <row r="466" spans="1:94" x14ac:dyDescent="0.25">
      <c r="A466" s="40"/>
      <c r="B466" s="82" t="str">
        <f>IF($I466="", "", IFERROR(INDEX('Job Database'!$AE$11:$AE$3035, MATCH($I466, 'Job Database'!$X$11:$X$3035, 0)), ""))</f>
        <v/>
      </c>
      <c r="C466" s="69" t="str">
        <f>IF($I466="", "", IF(COUNTIF('Job Database'!$X$11:$X$3035, $I466)=0, $AC$5, $AC$4))</f>
        <v/>
      </c>
      <c r="D466" s="40"/>
      <c r="E466" s="85" t="str">
        <f>IF($I466="", "", IF(IFERROR(INDEX('Job Database'!$M$11:$M$3035, MATCH($I466, 'Job Database'!$X$11:$X$3035, 0)), "")="", "", IFERROR(INDEX('Job Database'!$M$11:$M$3035, MATCH($I466, 'Job Database'!$X$11:$X$3035, 0)), "")))</f>
        <v/>
      </c>
      <c r="F466" s="40"/>
      <c r="G466" s="88" t="str">
        <f t="shared" si="317"/>
        <v/>
      </c>
      <c r="H466" s="40"/>
      <c r="I466" s="24"/>
      <c r="J466" s="34"/>
      <c r="K466" s="106"/>
      <c r="L466" s="79"/>
      <c r="M466" s="34"/>
      <c r="N466" s="79"/>
      <c r="O466" s="31"/>
      <c r="P466" s="53"/>
      <c r="Q466" s="40"/>
      <c r="S466" s="41" t="str">
        <f t="shared" si="305"/>
        <v/>
      </c>
      <c r="T466" s="41" t="str">
        <f t="shared" si="306"/>
        <v/>
      </c>
      <c r="U466" s="41" t="str">
        <f t="shared" si="318"/>
        <v/>
      </c>
      <c r="W466" s="74" t="str">
        <f>IF('Job Database'!$X466="", "", 'Job Database'!$X466)</f>
        <v/>
      </c>
      <c r="Y466" s="41" t="str">
        <f>IF($W466="", "", IF(COUNTIF($I$11:$I$3035, $W466)&gt;0, "", MAX($Y$10:$Y465)+1))</f>
        <v/>
      </c>
      <c r="Z466" s="41">
        <v>456</v>
      </c>
      <c r="AA466" s="58" t="str">
        <f t="shared" si="319"/>
        <v/>
      </c>
      <c r="AC466" s="41" t="str">
        <f t="shared" si="307"/>
        <v/>
      </c>
      <c r="AE466" s="41" t="str">
        <f t="shared" si="320"/>
        <v/>
      </c>
      <c r="AJ466" s="154" t="str">
        <f t="shared" si="321"/>
        <v/>
      </c>
      <c r="AL466" s="120" t="str">
        <f t="shared" si="322"/>
        <v/>
      </c>
      <c r="AM466" s="104" t="str">
        <f t="shared" si="323"/>
        <v/>
      </c>
      <c r="AN466" s="104" t="str">
        <f t="shared" si="324"/>
        <v/>
      </c>
      <c r="AO466" s="104" t="str">
        <f t="shared" si="308"/>
        <v/>
      </c>
      <c r="AP466" s="104" t="str">
        <f t="shared" si="309"/>
        <v/>
      </c>
      <c r="AQ466" s="121" t="str">
        <f t="shared" si="325"/>
        <v/>
      </c>
      <c r="AS466" s="88" t="str">
        <f t="shared" si="310"/>
        <v/>
      </c>
      <c r="AT466" s="68" t="str">
        <f t="shared" si="326"/>
        <v/>
      </c>
      <c r="AU466" s="68" t="str">
        <f t="shared" si="327"/>
        <v/>
      </c>
      <c r="AV466" s="68" t="str">
        <f t="shared" si="328"/>
        <v/>
      </c>
      <c r="AW466" s="88" t="str">
        <f t="shared" si="311"/>
        <v/>
      </c>
      <c r="AZ466" s="88" t="str">
        <f t="shared" si="312"/>
        <v/>
      </c>
      <c r="BA466" s="68" t="str">
        <f t="shared" si="313"/>
        <v/>
      </c>
      <c r="BB466" s="68" t="str">
        <f t="shared" si="314"/>
        <v/>
      </c>
      <c r="BC466" s="68" t="str">
        <f t="shared" si="315"/>
        <v/>
      </c>
      <c r="BD466" s="69" t="str">
        <f t="shared" si="316"/>
        <v/>
      </c>
      <c r="BE466" s="69" t="str">
        <f t="shared" si="329"/>
        <v/>
      </c>
      <c r="BT466" s="138" t="str">
        <f t="shared" ca="1" si="330"/>
        <v/>
      </c>
      <c r="BU466" s="139" t="str">
        <f t="shared" ca="1" si="331"/>
        <v/>
      </c>
      <c r="BW466" s="138" t="str">
        <f t="shared" si="332"/>
        <v/>
      </c>
      <c r="BX466" s="104" t="str">
        <f t="shared" si="333"/>
        <v/>
      </c>
      <c r="BY466" s="139" t="str">
        <f t="shared" si="334"/>
        <v/>
      </c>
      <c r="CA466" s="138" t="str">
        <f t="shared" si="335"/>
        <v/>
      </c>
      <c r="CB466" s="104" t="str">
        <f t="shared" si="336"/>
        <v/>
      </c>
      <c r="CC466" s="139" t="str">
        <f t="shared" si="337"/>
        <v/>
      </c>
      <c r="CE466" s="162" t="str">
        <f t="shared" si="338"/>
        <v/>
      </c>
      <c r="CF466" s="163" t="str">
        <f t="shared" si="339"/>
        <v/>
      </c>
      <c r="CG466" s="164" t="str">
        <f t="shared" si="340"/>
        <v/>
      </c>
      <c r="CI466" s="162" t="str">
        <f t="shared" si="341"/>
        <v/>
      </c>
      <c r="CJ466" s="163" t="str">
        <f t="shared" si="303"/>
        <v/>
      </c>
      <c r="CK466" s="164" t="str">
        <f t="shared" si="304"/>
        <v/>
      </c>
      <c r="CM466" s="169" t="str">
        <f t="shared" si="342"/>
        <v/>
      </c>
      <c r="CN466" s="139" t="str">
        <f t="shared" si="343"/>
        <v/>
      </c>
      <c r="CP466" s="41" t="str">
        <f>IF($CM466="", "", COUNTIF($CM$11:$CM$3035, "&lt;"&amp;$CM466)+1+COUNTIF($CM$11:$CM466, $CM466)-1)</f>
        <v/>
      </c>
    </row>
    <row r="467" spans="1:94" x14ac:dyDescent="0.25">
      <c r="A467" s="40"/>
      <c r="B467" s="82" t="str">
        <f>IF($I467="", "", IFERROR(INDEX('Job Database'!$AE$11:$AE$3035, MATCH($I467, 'Job Database'!$X$11:$X$3035, 0)), ""))</f>
        <v/>
      </c>
      <c r="C467" s="69" t="str">
        <f>IF($I467="", "", IF(COUNTIF('Job Database'!$X$11:$X$3035, $I467)=0, $AC$5, $AC$4))</f>
        <v/>
      </c>
      <c r="D467" s="40"/>
      <c r="E467" s="85" t="str">
        <f>IF($I467="", "", IF(IFERROR(INDEX('Job Database'!$M$11:$M$3035, MATCH($I467, 'Job Database'!$X$11:$X$3035, 0)), "")="", "", IFERROR(INDEX('Job Database'!$M$11:$M$3035, MATCH($I467, 'Job Database'!$X$11:$X$3035, 0)), "")))</f>
        <v/>
      </c>
      <c r="F467" s="40"/>
      <c r="G467" s="88" t="str">
        <f t="shared" si="317"/>
        <v/>
      </c>
      <c r="H467" s="40"/>
      <c r="I467" s="24"/>
      <c r="J467" s="34"/>
      <c r="K467" s="106"/>
      <c r="L467" s="79"/>
      <c r="M467" s="34"/>
      <c r="N467" s="79"/>
      <c r="O467" s="31"/>
      <c r="P467" s="53"/>
      <c r="Q467" s="40"/>
      <c r="S467" s="41" t="str">
        <f t="shared" si="305"/>
        <v/>
      </c>
      <c r="T467" s="41" t="str">
        <f t="shared" si="306"/>
        <v/>
      </c>
      <c r="U467" s="41" t="str">
        <f t="shared" si="318"/>
        <v/>
      </c>
      <c r="W467" s="74" t="str">
        <f>IF('Job Database'!$X467="", "", 'Job Database'!$X467)</f>
        <v/>
      </c>
      <c r="Y467" s="41" t="str">
        <f>IF($W467="", "", IF(COUNTIF($I$11:$I$3035, $W467)&gt;0, "", MAX($Y$10:$Y466)+1))</f>
        <v/>
      </c>
      <c r="Z467" s="41">
        <v>457</v>
      </c>
      <c r="AA467" s="58" t="str">
        <f t="shared" si="319"/>
        <v/>
      </c>
      <c r="AC467" s="41" t="str">
        <f t="shared" si="307"/>
        <v/>
      </c>
      <c r="AE467" s="41" t="str">
        <f t="shared" si="320"/>
        <v/>
      </c>
      <c r="AJ467" s="154" t="str">
        <f t="shared" si="321"/>
        <v/>
      </c>
      <c r="AL467" s="120" t="str">
        <f t="shared" si="322"/>
        <v/>
      </c>
      <c r="AM467" s="104" t="str">
        <f t="shared" si="323"/>
        <v/>
      </c>
      <c r="AN467" s="104" t="str">
        <f t="shared" si="324"/>
        <v/>
      </c>
      <c r="AO467" s="104" t="str">
        <f t="shared" si="308"/>
        <v/>
      </c>
      <c r="AP467" s="104" t="str">
        <f t="shared" si="309"/>
        <v/>
      </c>
      <c r="AQ467" s="121" t="str">
        <f t="shared" si="325"/>
        <v/>
      </c>
      <c r="AS467" s="88" t="str">
        <f t="shared" si="310"/>
        <v/>
      </c>
      <c r="AT467" s="68" t="str">
        <f t="shared" si="326"/>
        <v/>
      </c>
      <c r="AU467" s="68" t="str">
        <f t="shared" si="327"/>
        <v/>
      </c>
      <c r="AV467" s="68" t="str">
        <f t="shared" si="328"/>
        <v/>
      </c>
      <c r="AW467" s="88" t="str">
        <f t="shared" si="311"/>
        <v/>
      </c>
      <c r="AZ467" s="88" t="str">
        <f t="shared" si="312"/>
        <v/>
      </c>
      <c r="BA467" s="68" t="str">
        <f t="shared" si="313"/>
        <v/>
      </c>
      <c r="BB467" s="68" t="str">
        <f t="shared" si="314"/>
        <v/>
      </c>
      <c r="BC467" s="68" t="str">
        <f t="shared" si="315"/>
        <v/>
      </c>
      <c r="BD467" s="69" t="str">
        <f t="shared" si="316"/>
        <v/>
      </c>
      <c r="BE467" s="69" t="str">
        <f t="shared" si="329"/>
        <v/>
      </c>
      <c r="BT467" s="138" t="str">
        <f t="shared" ca="1" si="330"/>
        <v/>
      </c>
      <c r="BU467" s="139" t="str">
        <f t="shared" ca="1" si="331"/>
        <v/>
      </c>
      <c r="BW467" s="138" t="str">
        <f t="shared" si="332"/>
        <v/>
      </c>
      <c r="BX467" s="104" t="str">
        <f t="shared" si="333"/>
        <v/>
      </c>
      <c r="BY467" s="139" t="str">
        <f t="shared" si="334"/>
        <v/>
      </c>
      <c r="CA467" s="138" t="str">
        <f t="shared" si="335"/>
        <v/>
      </c>
      <c r="CB467" s="104" t="str">
        <f t="shared" si="336"/>
        <v/>
      </c>
      <c r="CC467" s="139" t="str">
        <f t="shared" si="337"/>
        <v/>
      </c>
      <c r="CE467" s="162" t="str">
        <f t="shared" si="338"/>
        <v/>
      </c>
      <c r="CF467" s="163" t="str">
        <f t="shared" si="339"/>
        <v/>
      </c>
      <c r="CG467" s="164" t="str">
        <f t="shared" si="340"/>
        <v/>
      </c>
      <c r="CI467" s="162" t="str">
        <f t="shared" si="341"/>
        <v/>
      </c>
      <c r="CJ467" s="163" t="str">
        <f t="shared" si="303"/>
        <v/>
      </c>
      <c r="CK467" s="164" t="str">
        <f t="shared" si="304"/>
        <v/>
      </c>
      <c r="CM467" s="169" t="str">
        <f t="shared" si="342"/>
        <v/>
      </c>
      <c r="CN467" s="139" t="str">
        <f t="shared" si="343"/>
        <v/>
      </c>
      <c r="CP467" s="41" t="str">
        <f>IF($CM467="", "", COUNTIF($CM$11:$CM$3035, "&lt;"&amp;$CM467)+1+COUNTIF($CM$11:$CM467, $CM467)-1)</f>
        <v/>
      </c>
    </row>
    <row r="468" spans="1:94" x14ac:dyDescent="0.25">
      <c r="A468" s="40"/>
      <c r="B468" s="82" t="str">
        <f>IF($I468="", "", IFERROR(INDEX('Job Database'!$AE$11:$AE$3035, MATCH($I468, 'Job Database'!$X$11:$X$3035, 0)), ""))</f>
        <v/>
      </c>
      <c r="C468" s="69" t="str">
        <f>IF($I468="", "", IF(COUNTIF('Job Database'!$X$11:$X$3035, $I468)=0, $AC$5, $AC$4))</f>
        <v/>
      </c>
      <c r="D468" s="40"/>
      <c r="E468" s="85" t="str">
        <f>IF($I468="", "", IF(IFERROR(INDEX('Job Database'!$M$11:$M$3035, MATCH($I468, 'Job Database'!$X$11:$X$3035, 0)), "")="", "", IFERROR(INDEX('Job Database'!$M$11:$M$3035, MATCH($I468, 'Job Database'!$X$11:$X$3035, 0)), "")))</f>
        <v/>
      </c>
      <c r="F468" s="40"/>
      <c r="G468" s="88" t="str">
        <f t="shared" si="317"/>
        <v/>
      </c>
      <c r="H468" s="40"/>
      <c r="I468" s="24"/>
      <c r="J468" s="34"/>
      <c r="K468" s="106"/>
      <c r="L468" s="79"/>
      <c r="M468" s="34"/>
      <c r="N468" s="79"/>
      <c r="O468" s="31"/>
      <c r="P468" s="53"/>
      <c r="Q468" s="40"/>
      <c r="S468" s="41" t="str">
        <f t="shared" si="305"/>
        <v/>
      </c>
      <c r="T468" s="41" t="str">
        <f t="shared" si="306"/>
        <v/>
      </c>
      <c r="U468" s="41" t="str">
        <f t="shared" si="318"/>
        <v/>
      </c>
      <c r="W468" s="74" t="str">
        <f>IF('Job Database'!$X468="", "", 'Job Database'!$X468)</f>
        <v/>
      </c>
      <c r="Y468" s="41" t="str">
        <f>IF($W468="", "", IF(COUNTIF($I$11:$I$3035, $W468)&gt;0, "", MAX($Y$10:$Y467)+1))</f>
        <v/>
      </c>
      <c r="Z468" s="41">
        <v>458</v>
      </c>
      <c r="AA468" s="58" t="str">
        <f t="shared" si="319"/>
        <v/>
      </c>
      <c r="AC468" s="41" t="str">
        <f t="shared" si="307"/>
        <v/>
      </c>
      <c r="AE468" s="41" t="str">
        <f t="shared" si="320"/>
        <v/>
      </c>
      <c r="AJ468" s="154" t="str">
        <f t="shared" si="321"/>
        <v/>
      </c>
      <c r="AL468" s="120" t="str">
        <f t="shared" si="322"/>
        <v/>
      </c>
      <c r="AM468" s="104" t="str">
        <f t="shared" si="323"/>
        <v/>
      </c>
      <c r="AN468" s="104" t="str">
        <f t="shared" si="324"/>
        <v/>
      </c>
      <c r="AO468" s="104" t="str">
        <f t="shared" si="308"/>
        <v/>
      </c>
      <c r="AP468" s="104" t="str">
        <f t="shared" si="309"/>
        <v/>
      </c>
      <c r="AQ468" s="121" t="str">
        <f t="shared" si="325"/>
        <v/>
      </c>
      <c r="AS468" s="88" t="str">
        <f t="shared" si="310"/>
        <v/>
      </c>
      <c r="AT468" s="68" t="str">
        <f t="shared" si="326"/>
        <v/>
      </c>
      <c r="AU468" s="68" t="str">
        <f t="shared" si="327"/>
        <v/>
      </c>
      <c r="AV468" s="68" t="str">
        <f t="shared" si="328"/>
        <v/>
      </c>
      <c r="AW468" s="88" t="str">
        <f t="shared" si="311"/>
        <v/>
      </c>
      <c r="AZ468" s="88" t="str">
        <f t="shared" si="312"/>
        <v/>
      </c>
      <c r="BA468" s="68" t="str">
        <f t="shared" si="313"/>
        <v/>
      </c>
      <c r="BB468" s="68" t="str">
        <f t="shared" si="314"/>
        <v/>
      </c>
      <c r="BC468" s="68" t="str">
        <f t="shared" si="315"/>
        <v/>
      </c>
      <c r="BD468" s="69" t="str">
        <f t="shared" si="316"/>
        <v/>
      </c>
      <c r="BE468" s="69" t="str">
        <f t="shared" si="329"/>
        <v/>
      </c>
      <c r="BT468" s="138" t="str">
        <f t="shared" ca="1" si="330"/>
        <v/>
      </c>
      <c r="BU468" s="139" t="str">
        <f t="shared" ca="1" si="331"/>
        <v/>
      </c>
      <c r="BW468" s="138" t="str">
        <f t="shared" si="332"/>
        <v/>
      </c>
      <c r="BX468" s="104" t="str">
        <f t="shared" si="333"/>
        <v/>
      </c>
      <c r="BY468" s="139" t="str">
        <f t="shared" si="334"/>
        <v/>
      </c>
      <c r="CA468" s="138" t="str">
        <f t="shared" si="335"/>
        <v/>
      </c>
      <c r="CB468" s="104" t="str">
        <f t="shared" si="336"/>
        <v/>
      </c>
      <c r="CC468" s="139" t="str">
        <f t="shared" si="337"/>
        <v/>
      </c>
      <c r="CE468" s="162" t="str">
        <f t="shared" si="338"/>
        <v/>
      </c>
      <c r="CF468" s="163" t="str">
        <f t="shared" si="339"/>
        <v/>
      </c>
      <c r="CG468" s="164" t="str">
        <f t="shared" si="340"/>
        <v/>
      </c>
      <c r="CI468" s="162" t="str">
        <f t="shared" si="341"/>
        <v/>
      </c>
      <c r="CJ468" s="163" t="str">
        <f t="shared" si="303"/>
        <v/>
      </c>
      <c r="CK468" s="164" t="str">
        <f t="shared" si="304"/>
        <v/>
      </c>
      <c r="CM468" s="169" t="str">
        <f t="shared" si="342"/>
        <v/>
      </c>
      <c r="CN468" s="139" t="str">
        <f t="shared" si="343"/>
        <v/>
      </c>
      <c r="CP468" s="41" t="str">
        <f>IF($CM468="", "", COUNTIF($CM$11:$CM$3035, "&lt;"&amp;$CM468)+1+COUNTIF($CM$11:$CM468, $CM468)-1)</f>
        <v/>
      </c>
    </row>
    <row r="469" spans="1:94" x14ac:dyDescent="0.25">
      <c r="A469" s="40"/>
      <c r="B469" s="82" t="str">
        <f>IF($I469="", "", IFERROR(INDEX('Job Database'!$AE$11:$AE$3035, MATCH($I469, 'Job Database'!$X$11:$X$3035, 0)), ""))</f>
        <v/>
      </c>
      <c r="C469" s="69" t="str">
        <f>IF($I469="", "", IF(COUNTIF('Job Database'!$X$11:$X$3035, $I469)=0, $AC$5, $AC$4))</f>
        <v/>
      </c>
      <c r="D469" s="40"/>
      <c r="E469" s="85" t="str">
        <f>IF($I469="", "", IF(IFERROR(INDEX('Job Database'!$M$11:$M$3035, MATCH($I469, 'Job Database'!$X$11:$X$3035, 0)), "")="", "", IFERROR(INDEX('Job Database'!$M$11:$M$3035, MATCH($I469, 'Job Database'!$X$11:$X$3035, 0)), "")))</f>
        <v/>
      </c>
      <c r="F469" s="40"/>
      <c r="G469" s="88" t="str">
        <f t="shared" si="317"/>
        <v/>
      </c>
      <c r="H469" s="40"/>
      <c r="I469" s="24"/>
      <c r="J469" s="34"/>
      <c r="K469" s="106"/>
      <c r="L469" s="79"/>
      <c r="M469" s="34"/>
      <c r="N469" s="79"/>
      <c r="O469" s="31"/>
      <c r="P469" s="53"/>
      <c r="Q469" s="40"/>
      <c r="S469" s="41" t="str">
        <f t="shared" si="305"/>
        <v/>
      </c>
      <c r="T469" s="41" t="str">
        <f t="shared" si="306"/>
        <v/>
      </c>
      <c r="U469" s="41" t="str">
        <f t="shared" si="318"/>
        <v/>
      </c>
      <c r="W469" s="74" t="str">
        <f>IF('Job Database'!$X469="", "", 'Job Database'!$X469)</f>
        <v/>
      </c>
      <c r="Y469" s="41" t="str">
        <f>IF($W469="", "", IF(COUNTIF($I$11:$I$3035, $W469)&gt;0, "", MAX($Y$10:$Y468)+1))</f>
        <v/>
      </c>
      <c r="Z469" s="41">
        <v>459</v>
      </c>
      <c r="AA469" s="58" t="str">
        <f t="shared" si="319"/>
        <v/>
      </c>
      <c r="AC469" s="41" t="str">
        <f t="shared" si="307"/>
        <v/>
      </c>
      <c r="AE469" s="41" t="str">
        <f t="shared" si="320"/>
        <v/>
      </c>
      <c r="AJ469" s="154" t="str">
        <f t="shared" si="321"/>
        <v/>
      </c>
      <c r="AL469" s="120" t="str">
        <f t="shared" si="322"/>
        <v/>
      </c>
      <c r="AM469" s="104" t="str">
        <f t="shared" si="323"/>
        <v/>
      </c>
      <c r="AN469" s="104" t="str">
        <f t="shared" si="324"/>
        <v/>
      </c>
      <c r="AO469" s="104" t="str">
        <f t="shared" si="308"/>
        <v/>
      </c>
      <c r="AP469" s="104" t="str">
        <f t="shared" si="309"/>
        <v/>
      </c>
      <c r="AQ469" s="121" t="str">
        <f t="shared" si="325"/>
        <v/>
      </c>
      <c r="AS469" s="88" t="str">
        <f t="shared" si="310"/>
        <v/>
      </c>
      <c r="AT469" s="68" t="str">
        <f t="shared" si="326"/>
        <v/>
      </c>
      <c r="AU469" s="68" t="str">
        <f t="shared" si="327"/>
        <v/>
      </c>
      <c r="AV469" s="68" t="str">
        <f t="shared" si="328"/>
        <v/>
      </c>
      <c r="AW469" s="88" t="str">
        <f t="shared" si="311"/>
        <v/>
      </c>
      <c r="AZ469" s="88" t="str">
        <f t="shared" si="312"/>
        <v/>
      </c>
      <c r="BA469" s="68" t="str">
        <f t="shared" si="313"/>
        <v/>
      </c>
      <c r="BB469" s="68" t="str">
        <f t="shared" si="314"/>
        <v/>
      </c>
      <c r="BC469" s="68" t="str">
        <f t="shared" si="315"/>
        <v/>
      </c>
      <c r="BD469" s="69" t="str">
        <f t="shared" si="316"/>
        <v/>
      </c>
      <c r="BE469" s="69" t="str">
        <f t="shared" si="329"/>
        <v/>
      </c>
      <c r="BT469" s="138" t="str">
        <f t="shared" ca="1" si="330"/>
        <v/>
      </c>
      <c r="BU469" s="139" t="str">
        <f t="shared" ca="1" si="331"/>
        <v/>
      </c>
      <c r="BW469" s="138" t="str">
        <f t="shared" si="332"/>
        <v/>
      </c>
      <c r="BX469" s="104" t="str">
        <f t="shared" si="333"/>
        <v/>
      </c>
      <c r="BY469" s="139" t="str">
        <f t="shared" si="334"/>
        <v/>
      </c>
      <c r="CA469" s="138" t="str">
        <f t="shared" si="335"/>
        <v/>
      </c>
      <c r="CB469" s="104" t="str">
        <f t="shared" si="336"/>
        <v/>
      </c>
      <c r="CC469" s="139" t="str">
        <f t="shared" si="337"/>
        <v/>
      </c>
      <c r="CE469" s="162" t="str">
        <f t="shared" si="338"/>
        <v/>
      </c>
      <c r="CF469" s="163" t="str">
        <f t="shared" si="339"/>
        <v/>
      </c>
      <c r="CG469" s="164" t="str">
        <f t="shared" si="340"/>
        <v/>
      </c>
      <c r="CI469" s="162" t="str">
        <f t="shared" si="341"/>
        <v/>
      </c>
      <c r="CJ469" s="163" t="str">
        <f t="shared" si="303"/>
        <v/>
      </c>
      <c r="CK469" s="164" t="str">
        <f t="shared" si="304"/>
        <v/>
      </c>
      <c r="CM469" s="169" t="str">
        <f t="shared" si="342"/>
        <v/>
      </c>
      <c r="CN469" s="139" t="str">
        <f t="shared" si="343"/>
        <v/>
      </c>
      <c r="CP469" s="41" t="str">
        <f>IF($CM469="", "", COUNTIF($CM$11:$CM$3035, "&lt;"&amp;$CM469)+1+COUNTIF($CM$11:$CM469, $CM469)-1)</f>
        <v/>
      </c>
    </row>
    <row r="470" spans="1:94" x14ac:dyDescent="0.25">
      <c r="A470" s="40"/>
      <c r="B470" s="82" t="str">
        <f>IF($I470="", "", IFERROR(INDEX('Job Database'!$AE$11:$AE$3035, MATCH($I470, 'Job Database'!$X$11:$X$3035, 0)), ""))</f>
        <v/>
      </c>
      <c r="C470" s="69" t="str">
        <f>IF($I470="", "", IF(COUNTIF('Job Database'!$X$11:$X$3035, $I470)=0, $AC$5, $AC$4))</f>
        <v/>
      </c>
      <c r="D470" s="40"/>
      <c r="E470" s="85" t="str">
        <f>IF($I470="", "", IF(IFERROR(INDEX('Job Database'!$M$11:$M$3035, MATCH($I470, 'Job Database'!$X$11:$X$3035, 0)), "")="", "", IFERROR(INDEX('Job Database'!$M$11:$M$3035, MATCH($I470, 'Job Database'!$X$11:$X$3035, 0)), "")))</f>
        <v/>
      </c>
      <c r="F470" s="40"/>
      <c r="G470" s="88" t="str">
        <f t="shared" si="317"/>
        <v/>
      </c>
      <c r="H470" s="40"/>
      <c r="I470" s="24"/>
      <c r="J470" s="34"/>
      <c r="K470" s="106"/>
      <c r="L470" s="79"/>
      <c r="M470" s="34"/>
      <c r="N470" s="79"/>
      <c r="O470" s="31"/>
      <c r="P470" s="53"/>
      <c r="Q470" s="40"/>
      <c r="S470" s="41" t="str">
        <f t="shared" si="305"/>
        <v/>
      </c>
      <c r="T470" s="41" t="str">
        <f t="shared" si="306"/>
        <v/>
      </c>
      <c r="U470" s="41" t="str">
        <f t="shared" si="318"/>
        <v/>
      </c>
      <c r="W470" s="74" t="str">
        <f>IF('Job Database'!$X470="", "", 'Job Database'!$X470)</f>
        <v/>
      </c>
      <c r="Y470" s="41" t="str">
        <f>IF($W470="", "", IF(COUNTIF($I$11:$I$3035, $W470)&gt;0, "", MAX($Y$10:$Y469)+1))</f>
        <v/>
      </c>
      <c r="Z470" s="41">
        <v>460</v>
      </c>
      <c r="AA470" s="58" t="str">
        <f t="shared" si="319"/>
        <v/>
      </c>
      <c r="AC470" s="41" t="str">
        <f t="shared" si="307"/>
        <v/>
      </c>
      <c r="AE470" s="41" t="str">
        <f t="shared" si="320"/>
        <v/>
      </c>
      <c r="AJ470" s="154" t="str">
        <f t="shared" si="321"/>
        <v/>
      </c>
      <c r="AL470" s="120" t="str">
        <f t="shared" si="322"/>
        <v/>
      </c>
      <c r="AM470" s="104" t="str">
        <f t="shared" si="323"/>
        <v/>
      </c>
      <c r="AN470" s="104" t="str">
        <f t="shared" si="324"/>
        <v/>
      </c>
      <c r="AO470" s="104" t="str">
        <f t="shared" si="308"/>
        <v/>
      </c>
      <c r="AP470" s="104" t="str">
        <f t="shared" si="309"/>
        <v/>
      </c>
      <c r="AQ470" s="121" t="str">
        <f t="shared" si="325"/>
        <v/>
      </c>
      <c r="AS470" s="88" t="str">
        <f t="shared" si="310"/>
        <v/>
      </c>
      <c r="AT470" s="68" t="str">
        <f t="shared" si="326"/>
        <v/>
      </c>
      <c r="AU470" s="68" t="str">
        <f t="shared" si="327"/>
        <v/>
      </c>
      <c r="AV470" s="68" t="str">
        <f t="shared" si="328"/>
        <v/>
      </c>
      <c r="AW470" s="88" t="str">
        <f t="shared" si="311"/>
        <v/>
      </c>
      <c r="AZ470" s="88" t="str">
        <f t="shared" si="312"/>
        <v/>
      </c>
      <c r="BA470" s="68" t="str">
        <f t="shared" si="313"/>
        <v/>
      </c>
      <c r="BB470" s="68" t="str">
        <f t="shared" si="314"/>
        <v/>
      </c>
      <c r="BC470" s="68" t="str">
        <f t="shared" si="315"/>
        <v/>
      </c>
      <c r="BD470" s="69" t="str">
        <f t="shared" si="316"/>
        <v/>
      </c>
      <c r="BE470" s="69" t="str">
        <f t="shared" si="329"/>
        <v/>
      </c>
      <c r="BT470" s="138" t="str">
        <f t="shared" ca="1" si="330"/>
        <v/>
      </c>
      <c r="BU470" s="139" t="str">
        <f t="shared" ca="1" si="331"/>
        <v/>
      </c>
      <c r="BW470" s="138" t="str">
        <f t="shared" si="332"/>
        <v/>
      </c>
      <c r="BX470" s="104" t="str">
        <f t="shared" si="333"/>
        <v/>
      </c>
      <c r="BY470" s="139" t="str">
        <f t="shared" si="334"/>
        <v/>
      </c>
      <c r="CA470" s="138" t="str">
        <f t="shared" si="335"/>
        <v/>
      </c>
      <c r="CB470" s="104" t="str">
        <f t="shared" si="336"/>
        <v/>
      </c>
      <c r="CC470" s="139" t="str">
        <f t="shared" si="337"/>
        <v/>
      </c>
      <c r="CE470" s="162" t="str">
        <f t="shared" si="338"/>
        <v/>
      </c>
      <c r="CF470" s="163" t="str">
        <f t="shared" si="339"/>
        <v/>
      </c>
      <c r="CG470" s="164" t="str">
        <f t="shared" si="340"/>
        <v/>
      </c>
      <c r="CI470" s="162" t="str">
        <f t="shared" si="341"/>
        <v/>
      </c>
      <c r="CJ470" s="163" t="str">
        <f t="shared" si="303"/>
        <v/>
      </c>
      <c r="CK470" s="164" t="str">
        <f t="shared" si="304"/>
        <v/>
      </c>
      <c r="CM470" s="169" t="str">
        <f t="shared" si="342"/>
        <v/>
      </c>
      <c r="CN470" s="139" t="str">
        <f t="shared" si="343"/>
        <v/>
      </c>
      <c r="CP470" s="41" t="str">
        <f>IF($CM470="", "", COUNTIF($CM$11:$CM$3035, "&lt;"&amp;$CM470)+1+COUNTIF($CM$11:$CM470, $CM470)-1)</f>
        <v/>
      </c>
    </row>
    <row r="471" spans="1:94" x14ac:dyDescent="0.25">
      <c r="A471" s="40"/>
      <c r="B471" s="82" t="str">
        <f>IF($I471="", "", IFERROR(INDEX('Job Database'!$AE$11:$AE$3035, MATCH($I471, 'Job Database'!$X$11:$X$3035, 0)), ""))</f>
        <v/>
      </c>
      <c r="C471" s="69" t="str">
        <f>IF($I471="", "", IF(COUNTIF('Job Database'!$X$11:$X$3035, $I471)=0, $AC$5, $AC$4))</f>
        <v/>
      </c>
      <c r="D471" s="40"/>
      <c r="E471" s="85" t="str">
        <f>IF($I471="", "", IF(IFERROR(INDEX('Job Database'!$M$11:$M$3035, MATCH($I471, 'Job Database'!$X$11:$X$3035, 0)), "")="", "", IFERROR(INDEX('Job Database'!$M$11:$M$3035, MATCH($I471, 'Job Database'!$X$11:$X$3035, 0)), "")))</f>
        <v/>
      </c>
      <c r="F471" s="40"/>
      <c r="G471" s="88" t="str">
        <f t="shared" si="317"/>
        <v/>
      </c>
      <c r="H471" s="40"/>
      <c r="I471" s="24"/>
      <c r="J471" s="34"/>
      <c r="K471" s="106"/>
      <c r="L471" s="79"/>
      <c r="M471" s="34"/>
      <c r="N471" s="79"/>
      <c r="O471" s="31"/>
      <c r="P471" s="53"/>
      <c r="Q471" s="40"/>
      <c r="S471" s="41" t="str">
        <f t="shared" si="305"/>
        <v/>
      </c>
      <c r="T471" s="41" t="str">
        <f t="shared" si="306"/>
        <v/>
      </c>
      <c r="U471" s="41" t="str">
        <f t="shared" si="318"/>
        <v/>
      </c>
      <c r="W471" s="74" t="str">
        <f>IF('Job Database'!$X471="", "", 'Job Database'!$X471)</f>
        <v/>
      </c>
      <c r="Y471" s="41" t="str">
        <f>IF($W471="", "", IF(COUNTIF($I$11:$I$3035, $W471)&gt;0, "", MAX($Y$10:$Y470)+1))</f>
        <v/>
      </c>
      <c r="Z471" s="41">
        <v>461</v>
      </c>
      <c r="AA471" s="58" t="str">
        <f t="shared" si="319"/>
        <v/>
      </c>
      <c r="AC471" s="41" t="str">
        <f t="shared" si="307"/>
        <v/>
      </c>
      <c r="AE471" s="41" t="str">
        <f t="shared" si="320"/>
        <v/>
      </c>
      <c r="AJ471" s="154" t="str">
        <f t="shared" si="321"/>
        <v/>
      </c>
      <c r="AL471" s="120" t="str">
        <f t="shared" si="322"/>
        <v/>
      </c>
      <c r="AM471" s="104" t="str">
        <f t="shared" si="323"/>
        <v/>
      </c>
      <c r="AN471" s="104" t="str">
        <f t="shared" si="324"/>
        <v/>
      </c>
      <c r="AO471" s="104" t="str">
        <f t="shared" si="308"/>
        <v/>
      </c>
      <c r="AP471" s="104" t="str">
        <f t="shared" si="309"/>
        <v/>
      </c>
      <c r="AQ471" s="121" t="str">
        <f t="shared" si="325"/>
        <v/>
      </c>
      <c r="AS471" s="88" t="str">
        <f t="shared" si="310"/>
        <v/>
      </c>
      <c r="AT471" s="68" t="str">
        <f t="shared" si="326"/>
        <v/>
      </c>
      <c r="AU471" s="68" t="str">
        <f t="shared" si="327"/>
        <v/>
      </c>
      <c r="AV471" s="68" t="str">
        <f t="shared" si="328"/>
        <v/>
      </c>
      <c r="AW471" s="88" t="str">
        <f t="shared" si="311"/>
        <v/>
      </c>
      <c r="AZ471" s="88" t="str">
        <f t="shared" si="312"/>
        <v/>
      </c>
      <c r="BA471" s="68" t="str">
        <f t="shared" si="313"/>
        <v/>
      </c>
      <c r="BB471" s="68" t="str">
        <f t="shared" si="314"/>
        <v/>
      </c>
      <c r="BC471" s="68" t="str">
        <f t="shared" si="315"/>
        <v/>
      </c>
      <c r="BD471" s="69" t="str">
        <f t="shared" si="316"/>
        <v/>
      </c>
      <c r="BE471" s="69" t="str">
        <f t="shared" si="329"/>
        <v/>
      </c>
      <c r="BT471" s="138" t="str">
        <f t="shared" ca="1" si="330"/>
        <v/>
      </c>
      <c r="BU471" s="139" t="str">
        <f t="shared" ca="1" si="331"/>
        <v/>
      </c>
      <c r="BW471" s="138" t="str">
        <f t="shared" si="332"/>
        <v/>
      </c>
      <c r="BX471" s="104" t="str">
        <f t="shared" si="333"/>
        <v/>
      </c>
      <c r="BY471" s="139" t="str">
        <f t="shared" si="334"/>
        <v/>
      </c>
      <c r="CA471" s="138" t="str">
        <f t="shared" si="335"/>
        <v/>
      </c>
      <c r="CB471" s="104" t="str">
        <f t="shared" si="336"/>
        <v/>
      </c>
      <c r="CC471" s="139" t="str">
        <f t="shared" si="337"/>
        <v/>
      </c>
      <c r="CE471" s="162" t="str">
        <f t="shared" si="338"/>
        <v/>
      </c>
      <c r="CF471" s="163" t="str">
        <f t="shared" si="339"/>
        <v/>
      </c>
      <c r="CG471" s="164" t="str">
        <f t="shared" si="340"/>
        <v/>
      </c>
      <c r="CI471" s="162" t="str">
        <f t="shared" si="341"/>
        <v/>
      </c>
      <c r="CJ471" s="163" t="str">
        <f t="shared" si="303"/>
        <v/>
      </c>
      <c r="CK471" s="164" t="str">
        <f t="shared" si="304"/>
        <v/>
      </c>
      <c r="CM471" s="169" t="str">
        <f t="shared" si="342"/>
        <v/>
      </c>
      <c r="CN471" s="139" t="str">
        <f t="shared" si="343"/>
        <v/>
      </c>
      <c r="CP471" s="41" t="str">
        <f>IF($CM471="", "", COUNTIF($CM$11:$CM$3035, "&lt;"&amp;$CM471)+1+COUNTIF($CM$11:$CM471, $CM471)-1)</f>
        <v/>
      </c>
    </row>
    <row r="472" spans="1:94" x14ac:dyDescent="0.25">
      <c r="A472" s="40"/>
      <c r="B472" s="82" t="str">
        <f>IF($I472="", "", IFERROR(INDEX('Job Database'!$AE$11:$AE$3035, MATCH($I472, 'Job Database'!$X$11:$X$3035, 0)), ""))</f>
        <v/>
      </c>
      <c r="C472" s="69" t="str">
        <f>IF($I472="", "", IF(COUNTIF('Job Database'!$X$11:$X$3035, $I472)=0, $AC$5, $AC$4))</f>
        <v/>
      </c>
      <c r="D472" s="40"/>
      <c r="E472" s="85" t="str">
        <f>IF($I472="", "", IF(IFERROR(INDEX('Job Database'!$M$11:$M$3035, MATCH($I472, 'Job Database'!$X$11:$X$3035, 0)), "")="", "", IFERROR(INDEX('Job Database'!$M$11:$M$3035, MATCH($I472, 'Job Database'!$X$11:$X$3035, 0)), "")))</f>
        <v/>
      </c>
      <c r="F472" s="40"/>
      <c r="G472" s="88" t="str">
        <f t="shared" si="317"/>
        <v/>
      </c>
      <c r="H472" s="40"/>
      <c r="I472" s="24"/>
      <c r="J472" s="34"/>
      <c r="K472" s="106"/>
      <c r="L472" s="79"/>
      <c r="M472" s="34"/>
      <c r="N472" s="79"/>
      <c r="O472" s="31"/>
      <c r="P472" s="53"/>
      <c r="Q472" s="40"/>
      <c r="S472" s="41" t="str">
        <f t="shared" si="305"/>
        <v/>
      </c>
      <c r="T472" s="41" t="str">
        <f t="shared" si="306"/>
        <v/>
      </c>
      <c r="U472" s="41" t="str">
        <f t="shared" si="318"/>
        <v/>
      </c>
      <c r="W472" s="74" t="str">
        <f>IF('Job Database'!$X472="", "", 'Job Database'!$X472)</f>
        <v/>
      </c>
      <c r="Y472" s="41" t="str">
        <f>IF($W472="", "", IF(COUNTIF($I$11:$I$3035, $W472)&gt;0, "", MAX($Y$10:$Y471)+1))</f>
        <v/>
      </c>
      <c r="Z472" s="41">
        <v>462</v>
      </c>
      <c r="AA472" s="58" t="str">
        <f t="shared" si="319"/>
        <v/>
      </c>
      <c r="AC472" s="41" t="str">
        <f t="shared" si="307"/>
        <v/>
      </c>
      <c r="AE472" s="41" t="str">
        <f t="shared" si="320"/>
        <v/>
      </c>
      <c r="AJ472" s="154" t="str">
        <f t="shared" si="321"/>
        <v/>
      </c>
      <c r="AL472" s="120" t="str">
        <f t="shared" si="322"/>
        <v/>
      </c>
      <c r="AM472" s="104" t="str">
        <f t="shared" si="323"/>
        <v/>
      </c>
      <c r="AN472" s="104" t="str">
        <f t="shared" si="324"/>
        <v/>
      </c>
      <c r="AO472" s="104" t="str">
        <f t="shared" si="308"/>
        <v/>
      </c>
      <c r="AP472" s="104" t="str">
        <f t="shared" si="309"/>
        <v/>
      </c>
      <c r="AQ472" s="121" t="str">
        <f t="shared" si="325"/>
        <v/>
      </c>
      <c r="AS472" s="88" t="str">
        <f t="shared" si="310"/>
        <v/>
      </c>
      <c r="AT472" s="68" t="str">
        <f t="shared" si="326"/>
        <v/>
      </c>
      <c r="AU472" s="68" t="str">
        <f t="shared" si="327"/>
        <v/>
      </c>
      <c r="AV472" s="68" t="str">
        <f t="shared" si="328"/>
        <v/>
      </c>
      <c r="AW472" s="88" t="str">
        <f t="shared" si="311"/>
        <v/>
      </c>
      <c r="AZ472" s="88" t="str">
        <f t="shared" si="312"/>
        <v/>
      </c>
      <c r="BA472" s="68" t="str">
        <f t="shared" si="313"/>
        <v/>
      </c>
      <c r="BB472" s="68" t="str">
        <f t="shared" si="314"/>
        <v/>
      </c>
      <c r="BC472" s="68" t="str">
        <f t="shared" si="315"/>
        <v/>
      </c>
      <c r="BD472" s="69" t="str">
        <f t="shared" si="316"/>
        <v/>
      </c>
      <c r="BE472" s="69" t="str">
        <f t="shared" si="329"/>
        <v/>
      </c>
      <c r="BT472" s="138" t="str">
        <f t="shared" ca="1" si="330"/>
        <v/>
      </c>
      <c r="BU472" s="139" t="str">
        <f t="shared" ca="1" si="331"/>
        <v/>
      </c>
      <c r="BW472" s="138" t="str">
        <f t="shared" si="332"/>
        <v/>
      </c>
      <c r="BX472" s="104" t="str">
        <f t="shared" si="333"/>
        <v/>
      </c>
      <c r="BY472" s="139" t="str">
        <f t="shared" si="334"/>
        <v/>
      </c>
      <c r="CA472" s="138" t="str">
        <f t="shared" si="335"/>
        <v/>
      </c>
      <c r="CB472" s="104" t="str">
        <f t="shared" si="336"/>
        <v/>
      </c>
      <c r="CC472" s="139" t="str">
        <f t="shared" si="337"/>
        <v/>
      </c>
      <c r="CE472" s="162" t="str">
        <f t="shared" si="338"/>
        <v/>
      </c>
      <c r="CF472" s="163" t="str">
        <f t="shared" si="339"/>
        <v/>
      </c>
      <c r="CG472" s="164" t="str">
        <f t="shared" si="340"/>
        <v/>
      </c>
      <c r="CI472" s="162" t="str">
        <f t="shared" si="341"/>
        <v/>
      </c>
      <c r="CJ472" s="163" t="str">
        <f t="shared" si="303"/>
        <v/>
      </c>
      <c r="CK472" s="164" t="str">
        <f t="shared" si="304"/>
        <v/>
      </c>
      <c r="CM472" s="169" t="str">
        <f t="shared" si="342"/>
        <v/>
      </c>
      <c r="CN472" s="139" t="str">
        <f t="shared" si="343"/>
        <v/>
      </c>
      <c r="CP472" s="41" t="str">
        <f>IF($CM472="", "", COUNTIF($CM$11:$CM$3035, "&lt;"&amp;$CM472)+1+COUNTIF($CM$11:$CM472, $CM472)-1)</f>
        <v/>
      </c>
    </row>
    <row r="473" spans="1:94" x14ac:dyDescent="0.25">
      <c r="A473" s="40"/>
      <c r="B473" s="82" t="str">
        <f>IF($I473="", "", IFERROR(INDEX('Job Database'!$AE$11:$AE$3035, MATCH($I473, 'Job Database'!$X$11:$X$3035, 0)), ""))</f>
        <v/>
      </c>
      <c r="C473" s="69" t="str">
        <f>IF($I473="", "", IF(COUNTIF('Job Database'!$X$11:$X$3035, $I473)=0, $AC$5, $AC$4))</f>
        <v/>
      </c>
      <c r="D473" s="40"/>
      <c r="E473" s="85" t="str">
        <f>IF($I473="", "", IF(IFERROR(INDEX('Job Database'!$M$11:$M$3035, MATCH($I473, 'Job Database'!$X$11:$X$3035, 0)), "")="", "", IFERROR(INDEX('Job Database'!$M$11:$M$3035, MATCH($I473, 'Job Database'!$X$11:$X$3035, 0)), "")))</f>
        <v/>
      </c>
      <c r="F473" s="40"/>
      <c r="G473" s="88" t="str">
        <f t="shared" si="317"/>
        <v/>
      </c>
      <c r="H473" s="40"/>
      <c r="I473" s="24"/>
      <c r="J473" s="34"/>
      <c r="K473" s="106"/>
      <c r="L473" s="79"/>
      <c r="M473" s="34"/>
      <c r="N473" s="79"/>
      <c r="O473" s="31"/>
      <c r="P473" s="53"/>
      <c r="Q473" s="40"/>
      <c r="S473" s="41" t="str">
        <f t="shared" si="305"/>
        <v/>
      </c>
      <c r="T473" s="41" t="str">
        <f t="shared" si="306"/>
        <v/>
      </c>
      <c r="U473" s="41" t="str">
        <f t="shared" si="318"/>
        <v/>
      </c>
      <c r="W473" s="74" t="str">
        <f>IF('Job Database'!$X473="", "", 'Job Database'!$X473)</f>
        <v/>
      </c>
      <c r="Y473" s="41" t="str">
        <f>IF($W473="", "", IF(COUNTIF($I$11:$I$3035, $W473)&gt;0, "", MAX($Y$10:$Y472)+1))</f>
        <v/>
      </c>
      <c r="Z473" s="41">
        <v>463</v>
      </c>
      <c r="AA473" s="58" t="str">
        <f t="shared" si="319"/>
        <v/>
      </c>
      <c r="AC473" s="41" t="str">
        <f t="shared" si="307"/>
        <v/>
      </c>
      <c r="AE473" s="41" t="str">
        <f t="shared" si="320"/>
        <v/>
      </c>
      <c r="AJ473" s="154" t="str">
        <f t="shared" si="321"/>
        <v/>
      </c>
      <c r="AL473" s="120" t="str">
        <f t="shared" si="322"/>
        <v/>
      </c>
      <c r="AM473" s="104" t="str">
        <f t="shared" si="323"/>
        <v/>
      </c>
      <c r="AN473" s="104" t="str">
        <f t="shared" si="324"/>
        <v/>
      </c>
      <c r="AO473" s="104" t="str">
        <f t="shared" si="308"/>
        <v/>
      </c>
      <c r="AP473" s="104" t="str">
        <f t="shared" si="309"/>
        <v/>
      </c>
      <c r="AQ473" s="121" t="str">
        <f t="shared" si="325"/>
        <v/>
      </c>
      <c r="AS473" s="88" t="str">
        <f t="shared" si="310"/>
        <v/>
      </c>
      <c r="AT473" s="68" t="str">
        <f t="shared" si="326"/>
        <v/>
      </c>
      <c r="AU473" s="68" t="str">
        <f t="shared" si="327"/>
        <v/>
      </c>
      <c r="AV473" s="68" t="str">
        <f t="shared" si="328"/>
        <v/>
      </c>
      <c r="AW473" s="88" t="str">
        <f t="shared" si="311"/>
        <v/>
      </c>
      <c r="AZ473" s="88" t="str">
        <f t="shared" si="312"/>
        <v/>
      </c>
      <c r="BA473" s="68" t="str">
        <f t="shared" si="313"/>
        <v/>
      </c>
      <c r="BB473" s="68" t="str">
        <f t="shared" si="314"/>
        <v/>
      </c>
      <c r="BC473" s="68" t="str">
        <f t="shared" si="315"/>
        <v/>
      </c>
      <c r="BD473" s="69" t="str">
        <f t="shared" si="316"/>
        <v/>
      </c>
      <c r="BE473" s="69" t="str">
        <f t="shared" si="329"/>
        <v/>
      </c>
      <c r="BT473" s="138" t="str">
        <f t="shared" ca="1" si="330"/>
        <v/>
      </c>
      <c r="BU473" s="139" t="str">
        <f t="shared" ca="1" si="331"/>
        <v/>
      </c>
      <c r="BW473" s="138" t="str">
        <f t="shared" si="332"/>
        <v/>
      </c>
      <c r="BX473" s="104" t="str">
        <f t="shared" si="333"/>
        <v/>
      </c>
      <c r="BY473" s="139" t="str">
        <f t="shared" si="334"/>
        <v/>
      </c>
      <c r="CA473" s="138" t="str">
        <f t="shared" si="335"/>
        <v/>
      </c>
      <c r="CB473" s="104" t="str">
        <f t="shared" si="336"/>
        <v/>
      </c>
      <c r="CC473" s="139" t="str">
        <f t="shared" si="337"/>
        <v/>
      </c>
      <c r="CE473" s="162" t="str">
        <f t="shared" si="338"/>
        <v/>
      </c>
      <c r="CF473" s="163" t="str">
        <f t="shared" si="339"/>
        <v/>
      </c>
      <c r="CG473" s="164" t="str">
        <f t="shared" si="340"/>
        <v/>
      </c>
      <c r="CI473" s="162" t="str">
        <f t="shared" si="341"/>
        <v/>
      </c>
      <c r="CJ473" s="163" t="str">
        <f t="shared" si="303"/>
        <v/>
      </c>
      <c r="CK473" s="164" t="str">
        <f t="shared" si="304"/>
        <v/>
      </c>
      <c r="CM473" s="169" t="str">
        <f t="shared" si="342"/>
        <v/>
      </c>
      <c r="CN473" s="139" t="str">
        <f t="shared" si="343"/>
        <v/>
      </c>
      <c r="CP473" s="41" t="str">
        <f>IF($CM473="", "", COUNTIF($CM$11:$CM$3035, "&lt;"&amp;$CM473)+1+COUNTIF($CM$11:$CM473, $CM473)-1)</f>
        <v/>
      </c>
    </row>
    <row r="474" spans="1:94" x14ac:dyDescent="0.25">
      <c r="A474" s="40"/>
      <c r="B474" s="82" t="str">
        <f>IF($I474="", "", IFERROR(INDEX('Job Database'!$AE$11:$AE$3035, MATCH($I474, 'Job Database'!$X$11:$X$3035, 0)), ""))</f>
        <v/>
      </c>
      <c r="C474" s="69" t="str">
        <f>IF($I474="", "", IF(COUNTIF('Job Database'!$X$11:$X$3035, $I474)=0, $AC$5, $AC$4))</f>
        <v/>
      </c>
      <c r="D474" s="40"/>
      <c r="E474" s="85" t="str">
        <f>IF($I474="", "", IF(IFERROR(INDEX('Job Database'!$M$11:$M$3035, MATCH($I474, 'Job Database'!$X$11:$X$3035, 0)), "")="", "", IFERROR(INDEX('Job Database'!$M$11:$M$3035, MATCH($I474, 'Job Database'!$X$11:$X$3035, 0)), "")))</f>
        <v/>
      </c>
      <c r="F474" s="40"/>
      <c r="G474" s="88" t="str">
        <f t="shared" si="317"/>
        <v/>
      </c>
      <c r="H474" s="40"/>
      <c r="I474" s="24"/>
      <c r="J474" s="34"/>
      <c r="K474" s="106"/>
      <c r="L474" s="79"/>
      <c r="M474" s="34"/>
      <c r="N474" s="79"/>
      <c r="O474" s="31"/>
      <c r="P474" s="53"/>
      <c r="Q474" s="40"/>
      <c r="S474" s="41" t="str">
        <f t="shared" si="305"/>
        <v/>
      </c>
      <c r="T474" s="41" t="str">
        <f t="shared" si="306"/>
        <v/>
      </c>
      <c r="U474" s="41" t="str">
        <f t="shared" si="318"/>
        <v/>
      </c>
      <c r="W474" s="74" t="str">
        <f>IF('Job Database'!$X474="", "", 'Job Database'!$X474)</f>
        <v/>
      </c>
      <c r="Y474" s="41" t="str">
        <f>IF($W474="", "", IF(COUNTIF($I$11:$I$3035, $W474)&gt;0, "", MAX($Y$10:$Y473)+1))</f>
        <v/>
      </c>
      <c r="Z474" s="41">
        <v>464</v>
      </c>
      <c r="AA474" s="58" t="str">
        <f t="shared" si="319"/>
        <v/>
      </c>
      <c r="AC474" s="41" t="str">
        <f t="shared" si="307"/>
        <v/>
      </c>
      <c r="AE474" s="41" t="str">
        <f t="shared" si="320"/>
        <v/>
      </c>
      <c r="AJ474" s="154" t="str">
        <f t="shared" si="321"/>
        <v/>
      </c>
      <c r="AL474" s="120" t="str">
        <f t="shared" si="322"/>
        <v/>
      </c>
      <c r="AM474" s="104" t="str">
        <f t="shared" si="323"/>
        <v/>
      </c>
      <c r="AN474" s="104" t="str">
        <f t="shared" si="324"/>
        <v/>
      </c>
      <c r="AO474" s="104" t="str">
        <f t="shared" si="308"/>
        <v/>
      </c>
      <c r="AP474" s="104" t="str">
        <f t="shared" si="309"/>
        <v/>
      </c>
      <c r="AQ474" s="121" t="str">
        <f t="shared" si="325"/>
        <v/>
      </c>
      <c r="AS474" s="88" t="str">
        <f t="shared" si="310"/>
        <v/>
      </c>
      <c r="AT474" s="68" t="str">
        <f t="shared" si="326"/>
        <v/>
      </c>
      <c r="AU474" s="68" t="str">
        <f t="shared" si="327"/>
        <v/>
      </c>
      <c r="AV474" s="68" t="str">
        <f t="shared" si="328"/>
        <v/>
      </c>
      <c r="AW474" s="88" t="str">
        <f t="shared" si="311"/>
        <v/>
      </c>
      <c r="AZ474" s="88" t="str">
        <f t="shared" si="312"/>
        <v/>
      </c>
      <c r="BA474" s="68" t="str">
        <f t="shared" si="313"/>
        <v/>
      </c>
      <c r="BB474" s="68" t="str">
        <f t="shared" si="314"/>
        <v/>
      </c>
      <c r="BC474" s="68" t="str">
        <f t="shared" si="315"/>
        <v/>
      </c>
      <c r="BD474" s="69" t="str">
        <f t="shared" si="316"/>
        <v/>
      </c>
      <c r="BE474" s="69" t="str">
        <f t="shared" si="329"/>
        <v/>
      </c>
      <c r="BT474" s="138" t="str">
        <f t="shared" ca="1" si="330"/>
        <v/>
      </c>
      <c r="BU474" s="139" t="str">
        <f t="shared" ca="1" si="331"/>
        <v/>
      </c>
      <c r="BW474" s="138" t="str">
        <f t="shared" si="332"/>
        <v/>
      </c>
      <c r="BX474" s="104" t="str">
        <f t="shared" si="333"/>
        <v/>
      </c>
      <c r="BY474" s="139" t="str">
        <f t="shared" si="334"/>
        <v/>
      </c>
      <c r="CA474" s="138" t="str">
        <f t="shared" si="335"/>
        <v/>
      </c>
      <c r="CB474" s="104" t="str">
        <f t="shared" si="336"/>
        <v/>
      </c>
      <c r="CC474" s="139" t="str">
        <f t="shared" si="337"/>
        <v/>
      </c>
      <c r="CE474" s="162" t="str">
        <f t="shared" si="338"/>
        <v/>
      </c>
      <c r="CF474" s="163" t="str">
        <f t="shared" si="339"/>
        <v/>
      </c>
      <c r="CG474" s="164" t="str">
        <f t="shared" si="340"/>
        <v/>
      </c>
      <c r="CI474" s="162" t="str">
        <f t="shared" si="341"/>
        <v/>
      </c>
      <c r="CJ474" s="163" t="str">
        <f t="shared" si="303"/>
        <v/>
      </c>
      <c r="CK474" s="164" t="str">
        <f t="shared" si="304"/>
        <v/>
      </c>
      <c r="CM474" s="169" t="str">
        <f t="shared" si="342"/>
        <v/>
      </c>
      <c r="CN474" s="139" t="str">
        <f t="shared" si="343"/>
        <v/>
      </c>
      <c r="CP474" s="41" t="str">
        <f>IF($CM474="", "", COUNTIF($CM$11:$CM$3035, "&lt;"&amp;$CM474)+1+COUNTIF($CM$11:$CM474, $CM474)-1)</f>
        <v/>
      </c>
    </row>
    <row r="475" spans="1:94" x14ac:dyDescent="0.25">
      <c r="A475" s="40"/>
      <c r="B475" s="82" t="str">
        <f>IF($I475="", "", IFERROR(INDEX('Job Database'!$AE$11:$AE$3035, MATCH($I475, 'Job Database'!$X$11:$X$3035, 0)), ""))</f>
        <v/>
      </c>
      <c r="C475" s="69" t="str">
        <f>IF($I475="", "", IF(COUNTIF('Job Database'!$X$11:$X$3035, $I475)=0, $AC$5, $AC$4))</f>
        <v/>
      </c>
      <c r="D475" s="40"/>
      <c r="E475" s="85" t="str">
        <f>IF($I475="", "", IF(IFERROR(INDEX('Job Database'!$M$11:$M$3035, MATCH($I475, 'Job Database'!$X$11:$X$3035, 0)), "")="", "", IFERROR(INDEX('Job Database'!$M$11:$M$3035, MATCH($I475, 'Job Database'!$X$11:$X$3035, 0)), "")))</f>
        <v/>
      </c>
      <c r="F475" s="40"/>
      <c r="G475" s="88" t="str">
        <f t="shared" si="317"/>
        <v/>
      </c>
      <c r="H475" s="40"/>
      <c r="I475" s="24"/>
      <c r="J475" s="34"/>
      <c r="K475" s="106"/>
      <c r="L475" s="79"/>
      <c r="M475" s="34"/>
      <c r="N475" s="79"/>
      <c r="O475" s="31"/>
      <c r="P475" s="53"/>
      <c r="Q475" s="40"/>
      <c r="S475" s="41" t="str">
        <f t="shared" si="305"/>
        <v/>
      </c>
      <c r="T475" s="41" t="str">
        <f t="shared" si="306"/>
        <v/>
      </c>
      <c r="U475" s="41" t="str">
        <f t="shared" si="318"/>
        <v/>
      </c>
      <c r="W475" s="74" t="str">
        <f>IF('Job Database'!$X475="", "", 'Job Database'!$X475)</f>
        <v/>
      </c>
      <c r="Y475" s="41" t="str">
        <f>IF($W475="", "", IF(COUNTIF($I$11:$I$3035, $W475)&gt;0, "", MAX($Y$10:$Y474)+1))</f>
        <v/>
      </c>
      <c r="Z475" s="41">
        <v>465</v>
      </c>
      <c r="AA475" s="58" t="str">
        <f t="shared" si="319"/>
        <v/>
      </c>
      <c r="AC475" s="41" t="str">
        <f t="shared" si="307"/>
        <v/>
      </c>
      <c r="AE475" s="41" t="str">
        <f t="shared" si="320"/>
        <v/>
      </c>
      <c r="AJ475" s="154" t="str">
        <f t="shared" si="321"/>
        <v/>
      </c>
      <c r="AL475" s="120" t="str">
        <f t="shared" si="322"/>
        <v/>
      </c>
      <c r="AM475" s="104" t="str">
        <f t="shared" si="323"/>
        <v/>
      </c>
      <c r="AN475" s="104" t="str">
        <f t="shared" si="324"/>
        <v/>
      </c>
      <c r="AO475" s="104" t="str">
        <f t="shared" si="308"/>
        <v/>
      </c>
      <c r="AP475" s="104" t="str">
        <f t="shared" si="309"/>
        <v/>
      </c>
      <c r="AQ475" s="121" t="str">
        <f t="shared" si="325"/>
        <v/>
      </c>
      <c r="AS475" s="88" t="str">
        <f t="shared" si="310"/>
        <v/>
      </c>
      <c r="AT475" s="68" t="str">
        <f t="shared" si="326"/>
        <v/>
      </c>
      <c r="AU475" s="68" t="str">
        <f t="shared" si="327"/>
        <v/>
      </c>
      <c r="AV475" s="68" t="str">
        <f t="shared" si="328"/>
        <v/>
      </c>
      <c r="AW475" s="88" t="str">
        <f t="shared" si="311"/>
        <v/>
      </c>
      <c r="AZ475" s="88" t="str">
        <f t="shared" si="312"/>
        <v/>
      </c>
      <c r="BA475" s="68" t="str">
        <f t="shared" si="313"/>
        <v/>
      </c>
      <c r="BB475" s="68" t="str">
        <f t="shared" si="314"/>
        <v/>
      </c>
      <c r="BC475" s="68" t="str">
        <f t="shared" si="315"/>
        <v/>
      </c>
      <c r="BD475" s="69" t="str">
        <f t="shared" si="316"/>
        <v/>
      </c>
      <c r="BE475" s="69" t="str">
        <f t="shared" si="329"/>
        <v/>
      </c>
      <c r="BT475" s="138" t="str">
        <f t="shared" ca="1" si="330"/>
        <v/>
      </c>
      <c r="BU475" s="139" t="str">
        <f t="shared" ca="1" si="331"/>
        <v/>
      </c>
      <c r="BW475" s="138" t="str">
        <f t="shared" si="332"/>
        <v/>
      </c>
      <c r="BX475" s="104" t="str">
        <f t="shared" si="333"/>
        <v/>
      </c>
      <c r="BY475" s="139" t="str">
        <f t="shared" si="334"/>
        <v/>
      </c>
      <c r="CA475" s="138" t="str">
        <f t="shared" si="335"/>
        <v/>
      </c>
      <c r="CB475" s="104" t="str">
        <f t="shared" si="336"/>
        <v/>
      </c>
      <c r="CC475" s="139" t="str">
        <f t="shared" si="337"/>
        <v/>
      </c>
      <c r="CE475" s="162" t="str">
        <f t="shared" si="338"/>
        <v/>
      </c>
      <c r="CF475" s="163" t="str">
        <f t="shared" si="339"/>
        <v/>
      </c>
      <c r="CG475" s="164" t="str">
        <f t="shared" si="340"/>
        <v/>
      </c>
      <c r="CI475" s="162" t="str">
        <f t="shared" si="341"/>
        <v/>
      </c>
      <c r="CJ475" s="163" t="str">
        <f t="shared" ref="CJ475:CJ538" si="344">IF(CB475="", "", M475)</f>
        <v/>
      </c>
      <c r="CK475" s="164" t="str">
        <f t="shared" ref="CK475:CK538" si="345">IF(CC475="", "", N475)</f>
        <v/>
      </c>
      <c r="CM475" s="169" t="str">
        <f t="shared" si="342"/>
        <v/>
      </c>
      <c r="CN475" s="139" t="str">
        <f t="shared" si="343"/>
        <v/>
      </c>
      <c r="CP475" s="41" t="str">
        <f>IF($CM475="", "", COUNTIF($CM$11:$CM$3035, "&lt;"&amp;$CM475)+1+COUNTIF($CM$11:$CM475, $CM475)-1)</f>
        <v/>
      </c>
    </row>
    <row r="476" spans="1:94" x14ac:dyDescent="0.25">
      <c r="A476" s="40"/>
      <c r="B476" s="82" t="str">
        <f>IF($I476="", "", IFERROR(INDEX('Job Database'!$AE$11:$AE$3035, MATCH($I476, 'Job Database'!$X$11:$X$3035, 0)), ""))</f>
        <v/>
      </c>
      <c r="C476" s="69" t="str">
        <f>IF($I476="", "", IF(COUNTIF('Job Database'!$X$11:$X$3035, $I476)=0, $AC$5, $AC$4))</f>
        <v/>
      </c>
      <c r="D476" s="40"/>
      <c r="E476" s="85" t="str">
        <f>IF($I476="", "", IF(IFERROR(INDEX('Job Database'!$M$11:$M$3035, MATCH($I476, 'Job Database'!$X$11:$X$3035, 0)), "")="", "", IFERROR(INDEX('Job Database'!$M$11:$M$3035, MATCH($I476, 'Job Database'!$X$11:$X$3035, 0)), "")))</f>
        <v/>
      </c>
      <c r="F476" s="40"/>
      <c r="G476" s="88" t="str">
        <f t="shared" si="317"/>
        <v/>
      </c>
      <c r="H476" s="40"/>
      <c r="I476" s="24"/>
      <c r="J476" s="34"/>
      <c r="K476" s="106"/>
      <c r="L476" s="79"/>
      <c r="M476" s="34"/>
      <c r="N476" s="79"/>
      <c r="O476" s="31"/>
      <c r="P476" s="53"/>
      <c r="Q476" s="40"/>
      <c r="S476" s="41" t="str">
        <f t="shared" si="305"/>
        <v/>
      </c>
      <c r="T476" s="41" t="str">
        <f t="shared" si="306"/>
        <v/>
      </c>
      <c r="U476" s="41" t="str">
        <f t="shared" si="318"/>
        <v/>
      </c>
      <c r="W476" s="74" t="str">
        <f>IF('Job Database'!$X476="", "", 'Job Database'!$X476)</f>
        <v/>
      </c>
      <c r="Y476" s="41" t="str">
        <f>IF($W476="", "", IF(COUNTIF($I$11:$I$3035, $W476)&gt;0, "", MAX($Y$10:$Y475)+1))</f>
        <v/>
      </c>
      <c r="Z476" s="41">
        <v>466</v>
      </c>
      <c r="AA476" s="58" t="str">
        <f t="shared" si="319"/>
        <v/>
      </c>
      <c r="AC476" s="41" t="str">
        <f t="shared" si="307"/>
        <v/>
      </c>
      <c r="AE476" s="41" t="str">
        <f t="shared" si="320"/>
        <v/>
      </c>
      <c r="AJ476" s="154" t="str">
        <f t="shared" si="321"/>
        <v/>
      </c>
      <c r="AL476" s="120" t="str">
        <f t="shared" si="322"/>
        <v/>
      </c>
      <c r="AM476" s="104" t="str">
        <f t="shared" si="323"/>
        <v/>
      </c>
      <c r="AN476" s="104" t="str">
        <f t="shared" si="324"/>
        <v/>
      </c>
      <c r="AO476" s="104" t="str">
        <f t="shared" si="308"/>
        <v/>
      </c>
      <c r="AP476" s="104" t="str">
        <f t="shared" si="309"/>
        <v/>
      </c>
      <c r="AQ476" s="121" t="str">
        <f t="shared" si="325"/>
        <v/>
      </c>
      <c r="AS476" s="88" t="str">
        <f t="shared" si="310"/>
        <v/>
      </c>
      <c r="AT476" s="68" t="str">
        <f t="shared" si="326"/>
        <v/>
      </c>
      <c r="AU476" s="68" t="str">
        <f t="shared" si="327"/>
        <v/>
      </c>
      <c r="AV476" s="68" t="str">
        <f t="shared" si="328"/>
        <v/>
      </c>
      <c r="AW476" s="88" t="str">
        <f t="shared" si="311"/>
        <v/>
      </c>
      <c r="AZ476" s="88" t="str">
        <f t="shared" si="312"/>
        <v/>
      </c>
      <c r="BA476" s="68" t="str">
        <f t="shared" si="313"/>
        <v/>
      </c>
      <c r="BB476" s="68" t="str">
        <f t="shared" si="314"/>
        <v/>
      </c>
      <c r="BC476" s="68" t="str">
        <f t="shared" si="315"/>
        <v/>
      </c>
      <c r="BD476" s="69" t="str">
        <f t="shared" si="316"/>
        <v/>
      </c>
      <c r="BE476" s="69" t="str">
        <f t="shared" si="329"/>
        <v/>
      </c>
      <c r="BT476" s="138" t="str">
        <f t="shared" ca="1" si="330"/>
        <v/>
      </c>
      <c r="BU476" s="139" t="str">
        <f t="shared" ca="1" si="331"/>
        <v/>
      </c>
      <c r="BW476" s="138" t="str">
        <f t="shared" si="332"/>
        <v/>
      </c>
      <c r="BX476" s="104" t="str">
        <f t="shared" si="333"/>
        <v/>
      </c>
      <c r="BY476" s="139" t="str">
        <f t="shared" si="334"/>
        <v/>
      </c>
      <c r="CA476" s="138" t="str">
        <f t="shared" si="335"/>
        <v/>
      </c>
      <c r="CB476" s="104" t="str">
        <f t="shared" si="336"/>
        <v/>
      </c>
      <c r="CC476" s="139" t="str">
        <f t="shared" si="337"/>
        <v/>
      </c>
      <c r="CE476" s="162" t="str">
        <f t="shared" si="338"/>
        <v/>
      </c>
      <c r="CF476" s="163" t="str">
        <f t="shared" si="339"/>
        <v/>
      </c>
      <c r="CG476" s="164" t="str">
        <f t="shared" si="340"/>
        <v/>
      </c>
      <c r="CI476" s="162" t="str">
        <f t="shared" si="341"/>
        <v/>
      </c>
      <c r="CJ476" s="163" t="str">
        <f t="shared" si="344"/>
        <v/>
      </c>
      <c r="CK476" s="164" t="str">
        <f t="shared" si="345"/>
        <v/>
      </c>
      <c r="CM476" s="169" t="str">
        <f t="shared" si="342"/>
        <v/>
      </c>
      <c r="CN476" s="139" t="str">
        <f t="shared" si="343"/>
        <v/>
      </c>
      <c r="CP476" s="41" t="str">
        <f>IF($CM476="", "", COUNTIF($CM$11:$CM$3035, "&lt;"&amp;$CM476)+1+COUNTIF($CM$11:$CM476, $CM476)-1)</f>
        <v/>
      </c>
    </row>
    <row r="477" spans="1:94" x14ac:dyDescent="0.25">
      <c r="A477" s="40"/>
      <c r="B477" s="82" t="str">
        <f>IF($I477="", "", IFERROR(INDEX('Job Database'!$AE$11:$AE$3035, MATCH($I477, 'Job Database'!$X$11:$X$3035, 0)), ""))</f>
        <v/>
      </c>
      <c r="C477" s="69" t="str">
        <f>IF($I477="", "", IF(COUNTIF('Job Database'!$X$11:$X$3035, $I477)=0, $AC$5, $AC$4))</f>
        <v/>
      </c>
      <c r="D477" s="40"/>
      <c r="E477" s="85" t="str">
        <f>IF($I477="", "", IF(IFERROR(INDEX('Job Database'!$M$11:$M$3035, MATCH($I477, 'Job Database'!$X$11:$X$3035, 0)), "")="", "", IFERROR(INDEX('Job Database'!$M$11:$M$3035, MATCH($I477, 'Job Database'!$X$11:$X$3035, 0)), "")))</f>
        <v/>
      </c>
      <c r="F477" s="40"/>
      <c r="G477" s="88" t="str">
        <f t="shared" si="317"/>
        <v/>
      </c>
      <c r="H477" s="40"/>
      <c r="I477" s="24"/>
      <c r="J477" s="34"/>
      <c r="K477" s="106"/>
      <c r="L477" s="79"/>
      <c r="M477" s="34"/>
      <c r="N477" s="79"/>
      <c r="O477" s="31"/>
      <c r="P477" s="53"/>
      <c r="Q477" s="40"/>
      <c r="S477" s="41" t="str">
        <f t="shared" si="305"/>
        <v/>
      </c>
      <c r="T477" s="41" t="str">
        <f t="shared" si="306"/>
        <v/>
      </c>
      <c r="U477" s="41" t="str">
        <f t="shared" si="318"/>
        <v/>
      </c>
      <c r="W477" s="74" t="str">
        <f>IF('Job Database'!$X477="", "", 'Job Database'!$X477)</f>
        <v/>
      </c>
      <c r="Y477" s="41" t="str">
        <f>IF($W477="", "", IF(COUNTIF($I$11:$I$3035, $W477)&gt;0, "", MAX($Y$10:$Y476)+1))</f>
        <v/>
      </c>
      <c r="Z477" s="41">
        <v>467</v>
      </c>
      <c r="AA477" s="58" t="str">
        <f t="shared" si="319"/>
        <v/>
      </c>
      <c r="AC477" s="41" t="str">
        <f t="shared" si="307"/>
        <v/>
      </c>
      <c r="AE477" s="41" t="str">
        <f t="shared" si="320"/>
        <v/>
      </c>
      <c r="AJ477" s="154" t="str">
        <f t="shared" si="321"/>
        <v/>
      </c>
      <c r="AL477" s="120" t="str">
        <f t="shared" si="322"/>
        <v/>
      </c>
      <c r="AM477" s="104" t="str">
        <f t="shared" si="323"/>
        <v/>
      </c>
      <c r="AN477" s="104" t="str">
        <f t="shared" si="324"/>
        <v/>
      </c>
      <c r="AO477" s="104" t="str">
        <f t="shared" si="308"/>
        <v/>
      </c>
      <c r="AP477" s="104" t="str">
        <f t="shared" si="309"/>
        <v/>
      </c>
      <c r="AQ477" s="121" t="str">
        <f t="shared" si="325"/>
        <v/>
      </c>
      <c r="AS477" s="88" t="str">
        <f t="shared" si="310"/>
        <v/>
      </c>
      <c r="AT477" s="68" t="str">
        <f t="shared" si="326"/>
        <v/>
      </c>
      <c r="AU477" s="68" t="str">
        <f t="shared" si="327"/>
        <v/>
      </c>
      <c r="AV477" s="68" t="str">
        <f t="shared" si="328"/>
        <v/>
      </c>
      <c r="AW477" s="88" t="str">
        <f t="shared" si="311"/>
        <v/>
      </c>
      <c r="AZ477" s="88" t="str">
        <f t="shared" si="312"/>
        <v/>
      </c>
      <c r="BA477" s="68" t="str">
        <f t="shared" si="313"/>
        <v/>
      </c>
      <c r="BB477" s="68" t="str">
        <f t="shared" si="314"/>
        <v/>
      </c>
      <c r="BC477" s="68" t="str">
        <f t="shared" si="315"/>
        <v/>
      </c>
      <c r="BD477" s="69" t="str">
        <f t="shared" si="316"/>
        <v/>
      </c>
      <c r="BE477" s="69" t="str">
        <f t="shared" si="329"/>
        <v/>
      </c>
      <c r="BT477" s="138" t="str">
        <f t="shared" ca="1" si="330"/>
        <v/>
      </c>
      <c r="BU477" s="139" t="str">
        <f t="shared" ca="1" si="331"/>
        <v/>
      </c>
      <c r="BW477" s="138" t="str">
        <f t="shared" si="332"/>
        <v/>
      </c>
      <c r="BX477" s="104" t="str">
        <f t="shared" si="333"/>
        <v/>
      </c>
      <c r="BY477" s="139" t="str">
        <f t="shared" si="334"/>
        <v/>
      </c>
      <c r="CA477" s="138" t="str">
        <f t="shared" si="335"/>
        <v/>
      </c>
      <c r="CB477" s="104" t="str">
        <f t="shared" si="336"/>
        <v/>
      </c>
      <c r="CC477" s="139" t="str">
        <f t="shared" si="337"/>
        <v/>
      </c>
      <c r="CE477" s="162" t="str">
        <f t="shared" si="338"/>
        <v/>
      </c>
      <c r="CF477" s="163" t="str">
        <f t="shared" si="339"/>
        <v/>
      </c>
      <c r="CG477" s="164" t="str">
        <f t="shared" si="340"/>
        <v/>
      </c>
      <c r="CI477" s="162" t="str">
        <f t="shared" si="341"/>
        <v/>
      </c>
      <c r="CJ477" s="163" t="str">
        <f t="shared" si="344"/>
        <v/>
      </c>
      <c r="CK477" s="164" t="str">
        <f t="shared" si="345"/>
        <v/>
      </c>
      <c r="CM477" s="169" t="str">
        <f t="shared" si="342"/>
        <v/>
      </c>
      <c r="CN477" s="139" t="str">
        <f t="shared" si="343"/>
        <v/>
      </c>
      <c r="CP477" s="41" t="str">
        <f>IF($CM477="", "", COUNTIF($CM$11:$CM$3035, "&lt;"&amp;$CM477)+1+COUNTIF($CM$11:$CM477, $CM477)-1)</f>
        <v/>
      </c>
    </row>
    <row r="478" spans="1:94" x14ac:dyDescent="0.25">
      <c r="A478" s="40"/>
      <c r="B478" s="82" t="str">
        <f>IF($I478="", "", IFERROR(INDEX('Job Database'!$AE$11:$AE$3035, MATCH($I478, 'Job Database'!$X$11:$X$3035, 0)), ""))</f>
        <v/>
      </c>
      <c r="C478" s="69" t="str">
        <f>IF($I478="", "", IF(COUNTIF('Job Database'!$X$11:$X$3035, $I478)=0, $AC$5, $AC$4))</f>
        <v/>
      </c>
      <c r="D478" s="40"/>
      <c r="E478" s="85" t="str">
        <f>IF($I478="", "", IF(IFERROR(INDEX('Job Database'!$M$11:$M$3035, MATCH($I478, 'Job Database'!$X$11:$X$3035, 0)), "")="", "", IFERROR(INDEX('Job Database'!$M$11:$M$3035, MATCH($I478, 'Job Database'!$X$11:$X$3035, 0)), "")))</f>
        <v/>
      </c>
      <c r="F478" s="40"/>
      <c r="G478" s="88" t="str">
        <f t="shared" si="317"/>
        <v/>
      </c>
      <c r="H478" s="40"/>
      <c r="I478" s="24"/>
      <c r="J478" s="34"/>
      <c r="K478" s="106"/>
      <c r="L478" s="79"/>
      <c r="M478" s="34"/>
      <c r="N478" s="79"/>
      <c r="O478" s="31"/>
      <c r="P478" s="53"/>
      <c r="Q478" s="40"/>
      <c r="S478" s="41" t="str">
        <f t="shared" si="305"/>
        <v/>
      </c>
      <c r="T478" s="41" t="str">
        <f t="shared" si="306"/>
        <v/>
      </c>
      <c r="U478" s="41" t="str">
        <f t="shared" si="318"/>
        <v/>
      </c>
      <c r="W478" s="74" t="str">
        <f>IF('Job Database'!$X478="", "", 'Job Database'!$X478)</f>
        <v/>
      </c>
      <c r="Y478" s="41" t="str">
        <f>IF($W478="", "", IF(COUNTIF($I$11:$I$3035, $W478)&gt;0, "", MAX($Y$10:$Y477)+1))</f>
        <v/>
      </c>
      <c r="Z478" s="41">
        <v>468</v>
      </c>
      <c r="AA478" s="58" t="str">
        <f t="shared" si="319"/>
        <v/>
      </c>
      <c r="AC478" s="41" t="str">
        <f t="shared" si="307"/>
        <v/>
      </c>
      <c r="AE478" s="41" t="str">
        <f t="shared" si="320"/>
        <v/>
      </c>
      <c r="AJ478" s="154" t="str">
        <f t="shared" si="321"/>
        <v/>
      </c>
      <c r="AL478" s="120" t="str">
        <f t="shared" si="322"/>
        <v/>
      </c>
      <c r="AM478" s="104" t="str">
        <f t="shared" si="323"/>
        <v/>
      </c>
      <c r="AN478" s="104" t="str">
        <f t="shared" si="324"/>
        <v/>
      </c>
      <c r="AO478" s="104" t="str">
        <f t="shared" si="308"/>
        <v/>
      </c>
      <c r="AP478" s="104" t="str">
        <f t="shared" si="309"/>
        <v/>
      </c>
      <c r="AQ478" s="121" t="str">
        <f t="shared" si="325"/>
        <v/>
      </c>
      <c r="AS478" s="88" t="str">
        <f t="shared" si="310"/>
        <v/>
      </c>
      <c r="AT478" s="68" t="str">
        <f t="shared" si="326"/>
        <v/>
      </c>
      <c r="AU478" s="68" t="str">
        <f t="shared" si="327"/>
        <v/>
      </c>
      <c r="AV478" s="68" t="str">
        <f t="shared" si="328"/>
        <v/>
      </c>
      <c r="AW478" s="88" t="str">
        <f t="shared" si="311"/>
        <v/>
      </c>
      <c r="AZ478" s="88" t="str">
        <f t="shared" si="312"/>
        <v/>
      </c>
      <c r="BA478" s="68" t="str">
        <f t="shared" si="313"/>
        <v/>
      </c>
      <c r="BB478" s="68" t="str">
        <f t="shared" si="314"/>
        <v/>
      </c>
      <c r="BC478" s="68" t="str">
        <f t="shared" si="315"/>
        <v/>
      </c>
      <c r="BD478" s="69" t="str">
        <f t="shared" si="316"/>
        <v/>
      </c>
      <c r="BE478" s="69" t="str">
        <f t="shared" si="329"/>
        <v/>
      </c>
      <c r="BT478" s="138" t="str">
        <f t="shared" ca="1" si="330"/>
        <v/>
      </c>
      <c r="BU478" s="139" t="str">
        <f t="shared" ca="1" si="331"/>
        <v/>
      </c>
      <c r="BW478" s="138" t="str">
        <f t="shared" si="332"/>
        <v/>
      </c>
      <c r="BX478" s="104" t="str">
        <f t="shared" si="333"/>
        <v/>
      </c>
      <c r="BY478" s="139" t="str">
        <f t="shared" si="334"/>
        <v/>
      </c>
      <c r="CA478" s="138" t="str">
        <f t="shared" si="335"/>
        <v/>
      </c>
      <c r="CB478" s="104" t="str">
        <f t="shared" si="336"/>
        <v/>
      </c>
      <c r="CC478" s="139" t="str">
        <f t="shared" si="337"/>
        <v/>
      </c>
      <c r="CE478" s="162" t="str">
        <f t="shared" si="338"/>
        <v/>
      </c>
      <c r="CF478" s="163" t="str">
        <f t="shared" si="339"/>
        <v/>
      </c>
      <c r="CG478" s="164" t="str">
        <f t="shared" si="340"/>
        <v/>
      </c>
      <c r="CI478" s="162" t="str">
        <f t="shared" si="341"/>
        <v/>
      </c>
      <c r="CJ478" s="163" t="str">
        <f t="shared" si="344"/>
        <v/>
      </c>
      <c r="CK478" s="164" t="str">
        <f t="shared" si="345"/>
        <v/>
      </c>
      <c r="CM478" s="169" t="str">
        <f t="shared" si="342"/>
        <v/>
      </c>
      <c r="CN478" s="139" t="str">
        <f t="shared" si="343"/>
        <v/>
      </c>
      <c r="CP478" s="41" t="str">
        <f>IF($CM478="", "", COUNTIF($CM$11:$CM$3035, "&lt;"&amp;$CM478)+1+COUNTIF($CM$11:$CM478, $CM478)-1)</f>
        <v/>
      </c>
    </row>
    <row r="479" spans="1:94" x14ac:dyDescent="0.25">
      <c r="A479" s="40"/>
      <c r="B479" s="82" t="str">
        <f>IF($I479="", "", IFERROR(INDEX('Job Database'!$AE$11:$AE$3035, MATCH($I479, 'Job Database'!$X$11:$X$3035, 0)), ""))</f>
        <v/>
      </c>
      <c r="C479" s="69" t="str">
        <f>IF($I479="", "", IF(COUNTIF('Job Database'!$X$11:$X$3035, $I479)=0, $AC$5, $AC$4))</f>
        <v/>
      </c>
      <c r="D479" s="40"/>
      <c r="E479" s="85" t="str">
        <f>IF($I479="", "", IF(IFERROR(INDEX('Job Database'!$M$11:$M$3035, MATCH($I479, 'Job Database'!$X$11:$X$3035, 0)), "")="", "", IFERROR(INDEX('Job Database'!$M$11:$M$3035, MATCH($I479, 'Job Database'!$X$11:$X$3035, 0)), "")))</f>
        <v/>
      </c>
      <c r="F479" s="40"/>
      <c r="G479" s="88" t="str">
        <f t="shared" si="317"/>
        <v/>
      </c>
      <c r="H479" s="40"/>
      <c r="I479" s="24"/>
      <c r="J479" s="34"/>
      <c r="K479" s="106"/>
      <c r="L479" s="79"/>
      <c r="M479" s="34"/>
      <c r="N479" s="79"/>
      <c r="O479" s="31"/>
      <c r="P479" s="53"/>
      <c r="Q479" s="40"/>
      <c r="S479" s="41" t="str">
        <f t="shared" si="305"/>
        <v/>
      </c>
      <c r="T479" s="41" t="str">
        <f t="shared" si="306"/>
        <v/>
      </c>
      <c r="U479" s="41" t="str">
        <f t="shared" si="318"/>
        <v/>
      </c>
      <c r="W479" s="74" t="str">
        <f>IF('Job Database'!$X479="", "", 'Job Database'!$X479)</f>
        <v/>
      </c>
      <c r="Y479" s="41" t="str">
        <f>IF($W479="", "", IF(COUNTIF($I$11:$I$3035, $W479)&gt;0, "", MAX($Y$10:$Y478)+1))</f>
        <v/>
      </c>
      <c r="Z479" s="41">
        <v>469</v>
      </c>
      <c r="AA479" s="58" t="str">
        <f t="shared" si="319"/>
        <v/>
      </c>
      <c r="AC479" s="41" t="str">
        <f t="shared" si="307"/>
        <v/>
      </c>
      <c r="AE479" s="41" t="str">
        <f t="shared" si="320"/>
        <v/>
      </c>
      <c r="AJ479" s="154" t="str">
        <f t="shared" si="321"/>
        <v/>
      </c>
      <c r="AL479" s="120" t="str">
        <f t="shared" si="322"/>
        <v/>
      </c>
      <c r="AM479" s="104" t="str">
        <f t="shared" si="323"/>
        <v/>
      </c>
      <c r="AN479" s="104" t="str">
        <f t="shared" si="324"/>
        <v/>
      </c>
      <c r="AO479" s="104" t="str">
        <f t="shared" si="308"/>
        <v/>
      </c>
      <c r="AP479" s="104" t="str">
        <f t="shared" si="309"/>
        <v/>
      </c>
      <c r="AQ479" s="121" t="str">
        <f t="shared" si="325"/>
        <v/>
      </c>
      <c r="AS479" s="88" t="str">
        <f t="shared" si="310"/>
        <v/>
      </c>
      <c r="AT479" s="68" t="str">
        <f t="shared" si="326"/>
        <v/>
      </c>
      <c r="AU479" s="68" t="str">
        <f t="shared" si="327"/>
        <v/>
      </c>
      <c r="AV479" s="68" t="str">
        <f t="shared" si="328"/>
        <v/>
      </c>
      <c r="AW479" s="88" t="str">
        <f t="shared" si="311"/>
        <v/>
      </c>
      <c r="AZ479" s="88" t="str">
        <f t="shared" si="312"/>
        <v/>
      </c>
      <c r="BA479" s="68" t="str">
        <f t="shared" si="313"/>
        <v/>
      </c>
      <c r="BB479" s="68" t="str">
        <f t="shared" si="314"/>
        <v/>
      </c>
      <c r="BC479" s="68" t="str">
        <f t="shared" si="315"/>
        <v/>
      </c>
      <c r="BD479" s="69" t="str">
        <f t="shared" si="316"/>
        <v/>
      </c>
      <c r="BE479" s="69" t="str">
        <f t="shared" si="329"/>
        <v/>
      </c>
      <c r="BT479" s="138" t="str">
        <f t="shared" ca="1" si="330"/>
        <v/>
      </c>
      <c r="BU479" s="139" t="str">
        <f t="shared" ca="1" si="331"/>
        <v/>
      </c>
      <c r="BW479" s="138" t="str">
        <f t="shared" si="332"/>
        <v/>
      </c>
      <c r="BX479" s="104" t="str">
        <f t="shared" si="333"/>
        <v/>
      </c>
      <c r="BY479" s="139" t="str">
        <f t="shared" si="334"/>
        <v/>
      </c>
      <c r="CA479" s="138" t="str">
        <f t="shared" si="335"/>
        <v/>
      </c>
      <c r="CB479" s="104" t="str">
        <f t="shared" si="336"/>
        <v/>
      </c>
      <c r="CC479" s="139" t="str">
        <f t="shared" si="337"/>
        <v/>
      </c>
      <c r="CE479" s="162" t="str">
        <f t="shared" si="338"/>
        <v/>
      </c>
      <c r="CF479" s="163" t="str">
        <f t="shared" si="339"/>
        <v/>
      </c>
      <c r="CG479" s="164" t="str">
        <f t="shared" si="340"/>
        <v/>
      </c>
      <c r="CI479" s="162" t="str">
        <f t="shared" si="341"/>
        <v/>
      </c>
      <c r="CJ479" s="163" t="str">
        <f t="shared" si="344"/>
        <v/>
      </c>
      <c r="CK479" s="164" t="str">
        <f t="shared" si="345"/>
        <v/>
      </c>
      <c r="CM479" s="169" t="str">
        <f t="shared" si="342"/>
        <v/>
      </c>
      <c r="CN479" s="139" t="str">
        <f t="shared" si="343"/>
        <v/>
      </c>
      <c r="CP479" s="41" t="str">
        <f>IF($CM479="", "", COUNTIF($CM$11:$CM$3035, "&lt;"&amp;$CM479)+1+COUNTIF($CM$11:$CM479, $CM479)-1)</f>
        <v/>
      </c>
    </row>
    <row r="480" spans="1:94" x14ac:dyDescent="0.25">
      <c r="A480" s="40"/>
      <c r="B480" s="82" t="str">
        <f>IF($I480="", "", IFERROR(INDEX('Job Database'!$AE$11:$AE$3035, MATCH($I480, 'Job Database'!$X$11:$X$3035, 0)), ""))</f>
        <v/>
      </c>
      <c r="C480" s="69" t="str">
        <f>IF($I480="", "", IF(COUNTIF('Job Database'!$X$11:$X$3035, $I480)=0, $AC$5, $AC$4))</f>
        <v/>
      </c>
      <c r="D480" s="40"/>
      <c r="E480" s="85" t="str">
        <f>IF($I480="", "", IF(IFERROR(INDEX('Job Database'!$M$11:$M$3035, MATCH($I480, 'Job Database'!$X$11:$X$3035, 0)), "")="", "", IFERROR(INDEX('Job Database'!$M$11:$M$3035, MATCH($I480, 'Job Database'!$X$11:$X$3035, 0)), "")))</f>
        <v/>
      </c>
      <c r="F480" s="40"/>
      <c r="G480" s="88" t="str">
        <f t="shared" si="317"/>
        <v/>
      </c>
      <c r="H480" s="40"/>
      <c r="I480" s="24"/>
      <c r="J480" s="34"/>
      <c r="K480" s="106"/>
      <c r="L480" s="79"/>
      <c r="M480" s="34"/>
      <c r="N480" s="79"/>
      <c r="O480" s="31"/>
      <c r="P480" s="53"/>
      <c r="Q480" s="40"/>
      <c r="S480" s="41" t="str">
        <f t="shared" si="305"/>
        <v/>
      </c>
      <c r="T480" s="41" t="str">
        <f t="shared" si="306"/>
        <v/>
      </c>
      <c r="U480" s="41" t="str">
        <f t="shared" si="318"/>
        <v/>
      </c>
      <c r="W480" s="74" t="str">
        <f>IF('Job Database'!$X480="", "", 'Job Database'!$X480)</f>
        <v/>
      </c>
      <c r="Y480" s="41" t="str">
        <f>IF($W480="", "", IF(COUNTIF($I$11:$I$3035, $W480)&gt;0, "", MAX($Y$10:$Y479)+1))</f>
        <v/>
      </c>
      <c r="Z480" s="41">
        <v>470</v>
      </c>
      <c r="AA480" s="58" t="str">
        <f t="shared" si="319"/>
        <v/>
      </c>
      <c r="AC480" s="41" t="str">
        <f t="shared" si="307"/>
        <v/>
      </c>
      <c r="AE480" s="41" t="str">
        <f t="shared" si="320"/>
        <v/>
      </c>
      <c r="AJ480" s="154" t="str">
        <f t="shared" si="321"/>
        <v/>
      </c>
      <c r="AL480" s="120" t="str">
        <f t="shared" si="322"/>
        <v/>
      </c>
      <c r="AM480" s="104" t="str">
        <f t="shared" si="323"/>
        <v/>
      </c>
      <c r="AN480" s="104" t="str">
        <f t="shared" si="324"/>
        <v/>
      </c>
      <c r="AO480" s="104" t="str">
        <f t="shared" si="308"/>
        <v/>
      </c>
      <c r="AP480" s="104" t="str">
        <f t="shared" si="309"/>
        <v/>
      </c>
      <c r="AQ480" s="121" t="str">
        <f t="shared" si="325"/>
        <v/>
      </c>
      <c r="AS480" s="88" t="str">
        <f t="shared" si="310"/>
        <v/>
      </c>
      <c r="AT480" s="68" t="str">
        <f t="shared" si="326"/>
        <v/>
      </c>
      <c r="AU480" s="68" t="str">
        <f t="shared" si="327"/>
        <v/>
      </c>
      <c r="AV480" s="68" t="str">
        <f t="shared" si="328"/>
        <v/>
      </c>
      <c r="AW480" s="88" t="str">
        <f t="shared" si="311"/>
        <v/>
      </c>
      <c r="AZ480" s="88" t="str">
        <f t="shared" si="312"/>
        <v/>
      </c>
      <c r="BA480" s="68" t="str">
        <f t="shared" si="313"/>
        <v/>
      </c>
      <c r="BB480" s="68" t="str">
        <f t="shared" si="314"/>
        <v/>
      </c>
      <c r="BC480" s="68" t="str">
        <f t="shared" si="315"/>
        <v/>
      </c>
      <c r="BD480" s="69" t="str">
        <f t="shared" si="316"/>
        <v/>
      </c>
      <c r="BE480" s="69" t="str">
        <f t="shared" si="329"/>
        <v/>
      </c>
      <c r="BT480" s="138" t="str">
        <f t="shared" ca="1" si="330"/>
        <v/>
      </c>
      <c r="BU480" s="139" t="str">
        <f t="shared" ca="1" si="331"/>
        <v/>
      </c>
      <c r="BW480" s="138" t="str">
        <f t="shared" si="332"/>
        <v/>
      </c>
      <c r="BX480" s="104" t="str">
        <f t="shared" si="333"/>
        <v/>
      </c>
      <c r="BY480" s="139" t="str">
        <f t="shared" si="334"/>
        <v/>
      </c>
      <c r="CA480" s="138" t="str">
        <f t="shared" si="335"/>
        <v/>
      </c>
      <c r="CB480" s="104" t="str">
        <f t="shared" si="336"/>
        <v/>
      </c>
      <c r="CC480" s="139" t="str">
        <f t="shared" si="337"/>
        <v/>
      </c>
      <c r="CE480" s="162" t="str">
        <f t="shared" si="338"/>
        <v/>
      </c>
      <c r="CF480" s="163" t="str">
        <f t="shared" si="339"/>
        <v/>
      </c>
      <c r="CG480" s="164" t="str">
        <f t="shared" si="340"/>
        <v/>
      </c>
      <c r="CI480" s="162" t="str">
        <f t="shared" si="341"/>
        <v/>
      </c>
      <c r="CJ480" s="163" t="str">
        <f t="shared" si="344"/>
        <v/>
      </c>
      <c r="CK480" s="164" t="str">
        <f t="shared" si="345"/>
        <v/>
      </c>
      <c r="CM480" s="169" t="str">
        <f t="shared" si="342"/>
        <v/>
      </c>
      <c r="CN480" s="139" t="str">
        <f t="shared" si="343"/>
        <v/>
      </c>
      <c r="CP480" s="41" t="str">
        <f>IF($CM480="", "", COUNTIF($CM$11:$CM$3035, "&lt;"&amp;$CM480)+1+COUNTIF($CM$11:$CM480, $CM480)-1)</f>
        <v/>
      </c>
    </row>
    <row r="481" spans="1:94" x14ac:dyDescent="0.25">
      <c r="A481" s="40"/>
      <c r="B481" s="82" t="str">
        <f>IF($I481="", "", IFERROR(INDEX('Job Database'!$AE$11:$AE$3035, MATCH($I481, 'Job Database'!$X$11:$X$3035, 0)), ""))</f>
        <v/>
      </c>
      <c r="C481" s="69" t="str">
        <f>IF($I481="", "", IF(COUNTIF('Job Database'!$X$11:$X$3035, $I481)=0, $AC$5, $AC$4))</f>
        <v/>
      </c>
      <c r="D481" s="40"/>
      <c r="E481" s="85" t="str">
        <f>IF($I481="", "", IF(IFERROR(INDEX('Job Database'!$M$11:$M$3035, MATCH($I481, 'Job Database'!$X$11:$X$3035, 0)), "")="", "", IFERROR(INDEX('Job Database'!$M$11:$M$3035, MATCH($I481, 'Job Database'!$X$11:$X$3035, 0)), "")))</f>
        <v/>
      </c>
      <c r="F481" s="40"/>
      <c r="G481" s="88" t="str">
        <f t="shared" si="317"/>
        <v/>
      </c>
      <c r="H481" s="40"/>
      <c r="I481" s="24"/>
      <c r="J481" s="34"/>
      <c r="K481" s="106"/>
      <c r="L481" s="79"/>
      <c r="M481" s="34"/>
      <c r="N481" s="79"/>
      <c r="O481" s="31"/>
      <c r="P481" s="53"/>
      <c r="Q481" s="40"/>
      <c r="S481" s="41" t="str">
        <f t="shared" si="305"/>
        <v/>
      </c>
      <c r="T481" s="41" t="str">
        <f t="shared" si="306"/>
        <v/>
      </c>
      <c r="U481" s="41" t="str">
        <f t="shared" si="318"/>
        <v/>
      </c>
      <c r="W481" s="74" t="str">
        <f>IF('Job Database'!$X481="", "", 'Job Database'!$X481)</f>
        <v/>
      </c>
      <c r="Y481" s="41" t="str">
        <f>IF($W481="", "", IF(COUNTIF($I$11:$I$3035, $W481)&gt;0, "", MAX($Y$10:$Y480)+1))</f>
        <v/>
      </c>
      <c r="Z481" s="41">
        <v>471</v>
      </c>
      <c r="AA481" s="58" t="str">
        <f t="shared" si="319"/>
        <v/>
      </c>
      <c r="AC481" s="41" t="str">
        <f t="shared" si="307"/>
        <v/>
      </c>
      <c r="AE481" s="41" t="str">
        <f t="shared" si="320"/>
        <v/>
      </c>
      <c r="AJ481" s="154" t="str">
        <f t="shared" si="321"/>
        <v/>
      </c>
      <c r="AL481" s="120" t="str">
        <f t="shared" si="322"/>
        <v/>
      </c>
      <c r="AM481" s="104" t="str">
        <f t="shared" si="323"/>
        <v/>
      </c>
      <c r="AN481" s="104" t="str">
        <f t="shared" si="324"/>
        <v/>
      </c>
      <c r="AO481" s="104" t="str">
        <f t="shared" si="308"/>
        <v/>
      </c>
      <c r="AP481" s="104" t="str">
        <f t="shared" si="309"/>
        <v/>
      </c>
      <c r="AQ481" s="121" t="str">
        <f t="shared" si="325"/>
        <v/>
      </c>
      <c r="AS481" s="88" t="str">
        <f t="shared" si="310"/>
        <v/>
      </c>
      <c r="AT481" s="68" t="str">
        <f t="shared" si="326"/>
        <v/>
      </c>
      <c r="AU481" s="68" t="str">
        <f t="shared" si="327"/>
        <v/>
      </c>
      <c r="AV481" s="68" t="str">
        <f t="shared" si="328"/>
        <v/>
      </c>
      <c r="AW481" s="88" t="str">
        <f t="shared" si="311"/>
        <v/>
      </c>
      <c r="AZ481" s="88" t="str">
        <f t="shared" si="312"/>
        <v/>
      </c>
      <c r="BA481" s="68" t="str">
        <f t="shared" si="313"/>
        <v/>
      </c>
      <c r="BB481" s="68" t="str">
        <f t="shared" si="314"/>
        <v/>
      </c>
      <c r="BC481" s="68" t="str">
        <f t="shared" si="315"/>
        <v/>
      </c>
      <c r="BD481" s="69" t="str">
        <f t="shared" si="316"/>
        <v/>
      </c>
      <c r="BE481" s="69" t="str">
        <f t="shared" si="329"/>
        <v/>
      </c>
      <c r="BT481" s="138" t="str">
        <f t="shared" ca="1" si="330"/>
        <v/>
      </c>
      <c r="BU481" s="139" t="str">
        <f t="shared" ca="1" si="331"/>
        <v/>
      </c>
      <c r="BW481" s="138" t="str">
        <f t="shared" si="332"/>
        <v/>
      </c>
      <c r="BX481" s="104" t="str">
        <f t="shared" si="333"/>
        <v/>
      </c>
      <c r="BY481" s="139" t="str">
        <f t="shared" si="334"/>
        <v/>
      </c>
      <c r="CA481" s="138" t="str">
        <f t="shared" si="335"/>
        <v/>
      </c>
      <c r="CB481" s="104" t="str">
        <f t="shared" si="336"/>
        <v/>
      </c>
      <c r="CC481" s="139" t="str">
        <f t="shared" si="337"/>
        <v/>
      </c>
      <c r="CE481" s="162" t="str">
        <f t="shared" si="338"/>
        <v/>
      </c>
      <c r="CF481" s="163" t="str">
        <f t="shared" si="339"/>
        <v/>
      </c>
      <c r="CG481" s="164" t="str">
        <f t="shared" si="340"/>
        <v/>
      </c>
      <c r="CI481" s="162" t="str">
        <f t="shared" si="341"/>
        <v/>
      </c>
      <c r="CJ481" s="163" t="str">
        <f t="shared" si="344"/>
        <v/>
      </c>
      <c r="CK481" s="164" t="str">
        <f t="shared" si="345"/>
        <v/>
      </c>
      <c r="CM481" s="169" t="str">
        <f t="shared" si="342"/>
        <v/>
      </c>
      <c r="CN481" s="139" t="str">
        <f t="shared" si="343"/>
        <v/>
      </c>
      <c r="CP481" s="41" t="str">
        <f>IF($CM481="", "", COUNTIF($CM$11:$CM$3035, "&lt;"&amp;$CM481)+1+COUNTIF($CM$11:$CM481, $CM481)-1)</f>
        <v/>
      </c>
    </row>
    <row r="482" spans="1:94" x14ac:dyDescent="0.25">
      <c r="A482" s="40"/>
      <c r="B482" s="82" t="str">
        <f>IF($I482="", "", IFERROR(INDEX('Job Database'!$AE$11:$AE$3035, MATCH($I482, 'Job Database'!$X$11:$X$3035, 0)), ""))</f>
        <v/>
      </c>
      <c r="C482" s="69" t="str">
        <f>IF($I482="", "", IF(COUNTIF('Job Database'!$X$11:$X$3035, $I482)=0, $AC$5, $AC$4))</f>
        <v/>
      </c>
      <c r="D482" s="40"/>
      <c r="E482" s="85" t="str">
        <f>IF($I482="", "", IF(IFERROR(INDEX('Job Database'!$M$11:$M$3035, MATCH($I482, 'Job Database'!$X$11:$X$3035, 0)), "")="", "", IFERROR(INDEX('Job Database'!$M$11:$M$3035, MATCH($I482, 'Job Database'!$X$11:$X$3035, 0)), "")))</f>
        <v/>
      </c>
      <c r="F482" s="40"/>
      <c r="G482" s="88" t="str">
        <f t="shared" si="317"/>
        <v/>
      </c>
      <c r="H482" s="40"/>
      <c r="I482" s="24"/>
      <c r="J482" s="34"/>
      <c r="K482" s="106"/>
      <c r="L482" s="79"/>
      <c r="M482" s="34"/>
      <c r="N482" s="79"/>
      <c r="O482" s="31"/>
      <c r="P482" s="53"/>
      <c r="Q482" s="40"/>
      <c r="S482" s="41" t="str">
        <f t="shared" si="305"/>
        <v/>
      </c>
      <c r="T482" s="41" t="str">
        <f t="shared" si="306"/>
        <v/>
      </c>
      <c r="U482" s="41" t="str">
        <f t="shared" si="318"/>
        <v/>
      </c>
      <c r="W482" s="74" t="str">
        <f>IF('Job Database'!$X482="", "", 'Job Database'!$X482)</f>
        <v/>
      </c>
      <c r="Y482" s="41" t="str">
        <f>IF($W482="", "", IF(COUNTIF($I$11:$I$3035, $W482)&gt;0, "", MAX($Y$10:$Y481)+1))</f>
        <v/>
      </c>
      <c r="Z482" s="41">
        <v>472</v>
      </c>
      <c r="AA482" s="58" t="str">
        <f t="shared" si="319"/>
        <v/>
      </c>
      <c r="AC482" s="41" t="str">
        <f t="shared" si="307"/>
        <v/>
      </c>
      <c r="AE482" s="41" t="str">
        <f t="shared" si="320"/>
        <v/>
      </c>
      <c r="AJ482" s="154" t="str">
        <f t="shared" si="321"/>
        <v/>
      </c>
      <c r="AL482" s="120" t="str">
        <f t="shared" si="322"/>
        <v/>
      </c>
      <c r="AM482" s="104" t="str">
        <f t="shared" si="323"/>
        <v/>
      </c>
      <c r="AN482" s="104" t="str">
        <f t="shared" si="324"/>
        <v/>
      </c>
      <c r="AO482" s="104" t="str">
        <f t="shared" si="308"/>
        <v/>
      </c>
      <c r="AP482" s="104" t="str">
        <f t="shared" si="309"/>
        <v/>
      </c>
      <c r="AQ482" s="121" t="str">
        <f t="shared" si="325"/>
        <v/>
      </c>
      <c r="AS482" s="88" t="str">
        <f t="shared" si="310"/>
        <v/>
      </c>
      <c r="AT482" s="68" t="str">
        <f t="shared" si="326"/>
        <v/>
      </c>
      <c r="AU482" s="68" t="str">
        <f t="shared" si="327"/>
        <v/>
      </c>
      <c r="AV482" s="68" t="str">
        <f t="shared" si="328"/>
        <v/>
      </c>
      <c r="AW482" s="88" t="str">
        <f t="shared" si="311"/>
        <v/>
      </c>
      <c r="AZ482" s="88" t="str">
        <f t="shared" si="312"/>
        <v/>
      </c>
      <c r="BA482" s="68" t="str">
        <f t="shared" si="313"/>
        <v/>
      </c>
      <c r="BB482" s="68" t="str">
        <f t="shared" si="314"/>
        <v/>
      </c>
      <c r="BC482" s="68" t="str">
        <f t="shared" si="315"/>
        <v/>
      </c>
      <c r="BD482" s="69" t="str">
        <f t="shared" si="316"/>
        <v/>
      </c>
      <c r="BE482" s="69" t="str">
        <f t="shared" si="329"/>
        <v/>
      </c>
      <c r="BT482" s="138" t="str">
        <f t="shared" ca="1" si="330"/>
        <v/>
      </c>
      <c r="BU482" s="139" t="str">
        <f t="shared" ca="1" si="331"/>
        <v/>
      </c>
      <c r="BW482" s="138" t="str">
        <f t="shared" si="332"/>
        <v/>
      </c>
      <c r="BX482" s="104" t="str">
        <f t="shared" si="333"/>
        <v/>
      </c>
      <c r="BY482" s="139" t="str">
        <f t="shared" si="334"/>
        <v/>
      </c>
      <c r="CA482" s="138" t="str">
        <f t="shared" si="335"/>
        <v/>
      </c>
      <c r="CB482" s="104" t="str">
        <f t="shared" si="336"/>
        <v/>
      </c>
      <c r="CC482" s="139" t="str">
        <f t="shared" si="337"/>
        <v/>
      </c>
      <c r="CE482" s="162" t="str">
        <f t="shared" si="338"/>
        <v/>
      </c>
      <c r="CF482" s="163" t="str">
        <f t="shared" si="339"/>
        <v/>
      </c>
      <c r="CG482" s="164" t="str">
        <f t="shared" si="340"/>
        <v/>
      </c>
      <c r="CI482" s="162" t="str">
        <f t="shared" si="341"/>
        <v/>
      </c>
      <c r="CJ482" s="163" t="str">
        <f t="shared" si="344"/>
        <v/>
      </c>
      <c r="CK482" s="164" t="str">
        <f t="shared" si="345"/>
        <v/>
      </c>
      <c r="CM482" s="169" t="str">
        <f t="shared" si="342"/>
        <v/>
      </c>
      <c r="CN482" s="139" t="str">
        <f t="shared" si="343"/>
        <v/>
      </c>
      <c r="CP482" s="41" t="str">
        <f>IF($CM482="", "", COUNTIF($CM$11:$CM$3035, "&lt;"&amp;$CM482)+1+COUNTIF($CM$11:$CM482, $CM482)-1)</f>
        <v/>
      </c>
    </row>
    <row r="483" spans="1:94" x14ac:dyDescent="0.25">
      <c r="A483" s="40"/>
      <c r="B483" s="82" t="str">
        <f>IF($I483="", "", IFERROR(INDEX('Job Database'!$AE$11:$AE$3035, MATCH($I483, 'Job Database'!$X$11:$X$3035, 0)), ""))</f>
        <v/>
      </c>
      <c r="C483" s="69" t="str">
        <f>IF($I483="", "", IF(COUNTIF('Job Database'!$X$11:$X$3035, $I483)=0, $AC$5, $AC$4))</f>
        <v/>
      </c>
      <c r="D483" s="40"/>
      <c r="E483" s="85" t="str">
        <f>IF($I483="", "", IF(IFERROR(INDEX('Job Database'!$M$11:$M$3035, MATCH($I483, 'Job Database'!$X$11:$X$3035, 0)), "")="", "", IFERROR(INDEX('Job Database'!$M$11:$M$3035, MATCH($I483, 'Job Database'!$X$11:$X$3035, 0)), "")))</f>
        <v/>
      </c>
      <c r="F483" s="40"/>
      <c r="G483" s="88" t="str">
        <f t="shared" si="317"/>
        <v/>
      </c>
      <c r="H483" s="40"/>
      <c r="I483" s="24"/>
      <c r="J483" s="34"/>
      <c r="K483" s="106"/>
      <c r="L483" s="79"/>
      <c r="M483" s="34"/>
      <c r="N483" s="79"/>
      <c r="O483" s="31"/>
      <c r="P483" s="53"/>
      <c r="Q483" s="40"/>
      <c r="S483" s="41" t="str">
        <f t="shared" si="305"/>
        <v/>
      </c>
      <c r="T483" s="41" t="str">
        <f t="shared" si="306"/>
        <v/>
      </c>
      <c r="U483" s="41" t="str">
        <f t="shared" si="318"/>
        <v/>
      </c>
      <c r="W483" s="74" t="str">
        <f>IF('Job Database'!$X483="", "", 'Job Database'!$X483)</f>
        <v/>
      </c>
      <c r="Y483" s="41" t="str">
        <f>IF($W483="", "", IF(COUNTIF($I$11:$I$3035, $W483)&gt;0, "", MAX($Y$10:$Y482)+1))</f>
        <v/>
      </c>
      <c r="Z483" s="41">
        <v>473</v>
      </c>
      <c r="AA483" s="58" t="str">
        <f t="shared" si="319"/>
        <v/>
      </c>
      <c r="AC483" s="41" t="str">
        <f t="shared" si="307"/>
        <v/>
      </c>
      <c r="AE483" s="41" t="str">
        <f t="shared" si="320"/>
        <v/>
      </c>
      <c r="AJ483" s="154" t="str">
        <f t="shared" si="321"/>
        <v/>
      </c>
      <c r="AL483" s="120" t="str">
        <f t="shared" si="322"/>
        <v/>
      </c>
      <c r="AM483" s="104" t="str">
        <f t="shared" si="323"/>
        <v/>
      </c>
      <c r="AN483" s="104" t="str">
        <f t="shared" si="324"/>
        <v/>
      </c>
      <c r="AO483" s="104" t="str">
        <f t="shared" si="308"/>
        <v/>
      </c>
      <c r="AP483" s="104" t="str">
        <f t="shared" si="309"/>
        <v/>
      </c>
      <c r="AQ483" s="121" t="str">
        <f t="shared" si="325"/>
        <v/>
      </c>
      <c r="AS483" s="88" t="str">
        <f t="shared" si="310"/>
        <v/>
      </c>
      <c r="AT483" s="68" t="str">
        <f t="shared" si="326"/>
        <v/>
      </c>
      <c r="AU483" s="68" t="str">
        <f t="shared" si="327"/>
        <v/>
      </c>
      <c r="AV483" s="68" t="str">
        <f t="shared" si="328"/>
        <v/>
      </c>
      <c r="AW483" s="88" t="str">
        <f t="shared" si="311"/>
        <v/>
      </c>
      <c r="AZ483" s="88" t="str">
        <f t="shared" si="312"/>
        <v/>
      </c>
      <c r="BA483" s="68" t="str">
        <f t="shared" si="313"/>
        <v/>
      </c>
      <c r="BB483" s="68" t="str">
        <f t="shared" si="314"/>
        <v/>
      </c>
      <c r="BC483" s="68" t="str">
        <f t="shared" si="315"/>
        <v/>
      </c>
      <c r="BD483" s="69" t="str">
        <f t="shared" si="316"/>
        <v/>
      </c>
      <c r="BE483" s="69" t="str">
        <f t="shared" si="329"/>
        <v/>
      </c>
      <c r="BT483" s="138" t="str">
        <f t="shared" ca="1" si="330"/>
        <v/>
      </c>
      <c r="BU483" s="139" t="str">
        <f t="shared" ca="1" si="331"/>
        <v/>
      </c>
      <c r="BW483" s="138" t="str">
        <f t="shared" si="332"/>
        <v/>
      </c>
      <c r="BX483" s="104" t="str">
        <f t="shared" si="333"/>
        <v/>
      </c>
      <c r="BY483" s="139" t="str">
        <f t="shared" si="334"/>
        <v/>
      </c>
      <c r="CA483" s="138" t="str">
        <f t="shared" si="335"/>
        <v/>
      </c>
      <c r="CB483" s="104" t="str">
        <f t="shared" si="336"/>
        <v/>
      </c>
      <c r="CC483" s="139" t="str">
        <f t="shared" si="337"/>
        <v/>
      </c>
      <c r="CE483" s="162" t="str">
        <f t="shared" si="338"/>
        <v/>
      </c>
      <c r="CF483" s="163" t="str">
        <f t="shared" si="339"/>
        <v/>
      </c>
      <c r="CG483" s="164" t="str">
        <f t="shared" si="340"/>
        <v/>
      </c>
      <c r="CI483" s="162" t="str">
        <f t="shared" si="341"/>
        <v/>
      </c>
      <c r="CJ483" s="163" t="str">
        <f t="shared" si="344"/>
        <v/>
      </c>
      <c r="CK483" s="164" t="str">
        <f t="shared" si="345"/>
        <v/>
      </c>
      <c r="CM483" s="169" t="str">
        <f t="shared" si="342"/>
        <v/>
      </c>
      <c r="CN483" s="139" t="str">
        <f t="shared" si="343"/>
        <v/>
      </c>
      <c r="CP483" s="41" t="str">
        <f>IF($CM483="", "", COUNTIF($CM$11:$CM$3035, "&lt;"&amp;$CM483)+1+COUNTIF($CM$11:$CM483, $CM483)-1)</f>
        <v/>
      </c>
    </row>
    <row r="484" spans="1:94" x14ac:dyDescent="0.25">
      <c r="A484" s="40"/>
      <c r="B484" s="82" t="str">
        <f>IF($I484="", "", IFERROR(INDEX('Job Database'!$AE$11:$AE$3035, MATCH($I484, 'Job Database'!$X$11:$X$3035, 0)), ""))</f>
        <v/>
      </c>
      <c r="C484" s="69" t="str">
        <f>IF($I484="", "", IF(COUNTIF('Job Database'!$X$11:$X$3035, $I484)=0, $AC$5, $AC$4))</f>
        <v/>
      </c>
      <c r="D484" s="40"/>
      <c r="E484" s="85" t="str">
        <f>IF($I484="", "", IF(IFERROR(INDEX('Job Database'!$M$11:$M$3035, MATCH($I484, 'Job Database'!$X$11:$X$3035, 0)), "")="", "", IFERROR(INDEX('Job Database'!$M$11:$M$3035, MATCH($I484, 'Job Database'!$X$11:$X$3035, 0)), "")))</f>
        <v/>
      </c>
      <c r="F484" s="40"/>
      <c r="G484" s="88" t="str">
        <f t="shared" si="317"/>
        <v/>
      </c>
      <c r="H484" s="40"/>
      <c r="I484" s="24"/>
      <c r="J484" s="34"/>
      <c r="K484" s="106"/>
      <c r="L484" s="79"/>
      <c r="M484" s="34"/>
      <c r="N484" s="79"/>
      <c r="O484" s="31"/>
      <c r="P484" s="53"/>
      <c r="Q484" s="40"/>
      <c r="S484" s="41" t="str">
        <f t="shared" si="305"/>
        <v/>
      </c>
      <c r="T484" s="41" t="str">
        <f t="shared" si="306"/>
        <v/>
      </c>
      <c r="U484" s="41" t="str">
        <f t="shared" si="318"/>
        <v/>
      </c>
      <c r="W484" s="74" t="str">
        <f>IF('Job Database'!$X484="", "", 'Job Database'!$X484)</f>
        <v/>
      </c>
      <c r="Y484" s="41" t="str">
        <f>IF($W484="", "", IF(COUNTIF($I$11:$I$3035, $W484)&gt;0, "", MAX($Y$10:$Y483)+1))</f>
        <v/>
      </c>
      <c r="Z484" s="41">
        <v>474</v>
      </c>
      <c r="AA484" s="58" t="str">
        <f t="shared" si="319"/>
        <v/>
      </c>
      <c r="AC484" s="41" t="str">
        <f t="shared" si="307"/>
        <v/>
      </c>
      <c r="AE484" s="41" t="str">
        <f t="shared" si="320"/>
        <v/>
      </c>
      <c r="AJ484" s="154" t="str">
        <f t="shared" si="321"/>
        <v/>
      </c>
      <c r="AL484" s="120" t="str">
        <f t="shared" si="322"/>
        <v/>
      </c>
      <c r="AM484" s="104" t="str">
        <f t="shared" si="323"/>
        <v/>
      </c>
      <c r="AN484" s="104" t="str">
        <f t="shared" si="324"/>
        <v/>
      </c>
      <c r="AO484" s="104" t="str">
        <f t="shared" si="308"/>
        <v/>
      </c>
      <c r="AP484" s="104" t="str">
        <f t="shared" si="309"/>
        <v/>
      </c>
      <c r="AQ484" s="121" t="str">
        <f t="shared" si="325"/>
        <v/>
      </c>
      <c r="AS484" s="88" t="str">
        <f t="shared" si="310"/>
        <v/>
      </c>
      <c r="AT484" s="68" t="str">
        <f t="shared" si="326"/>
        <v/>
      </c>
      <c r="AU484" s="68" t="str">
        <f t="shared" si="327"/>
        <v/>
      </c>
      <c r="AV484" s="68" t="str">
        <f t="shared" si="328"/>
        <v/>
      </c>
      <c r="AW484" s="88" t="str">
        <f t="shared" si="311"/>
        <v/>
      </c>
      <c r="AZ484" s="88" t="str">
        <f t="shared" si="312"/>
        <v/>
      </c>
      <c r="BA484" s="68" t="str">
        <f t="shared" si="313"/>
        <v/>
      </c>
      <c r="BB484" s="68" t="str">
        <f t="shared" si="314"/>
        <v/>
      </c>
      <c r="BC484" s="68" t="str">
        <f t="shared" si="315"/>
        <v/>
      </c>
      <c r="BD484" s="69" t="str">
        <f t="shared" si="316"/>
        <v/>
      </c>
      <c r="BE484" s="69" t="str">
        <f t="shared" si="329"/>
        <v/>
      </c>
      <c r="BT484" s="138" t="str">
        <f t="shared" ca="1" si="330"/>
        <v/>
      </c>
      <c r="BU484" s="139" t="str">
        <f t="shared" ca="1" si="331"/>
        <v/>
      </c>
      <c r="BW484" s="138" t="str">
        <f t="shared" si="332"/>
        <v/>
      </c>
      <c r="BX484" s="104" t="str">
        <f t="shared" si="333"/>
        <v/>
      </c>
      <c r="BY484" s="139" t="str">
        <f t="shared" si="334"/>
        <v/>
      </c>
      <c r="CA484" s="138" t="str">
        <f t="shared" si="335"/>
        <v/>
      </c>
      <c r="CB484" s="104" t="str">
        <f t="shared" si="336"/>
        <v/>
      </c>
      <c r="CC484" s="139" t="str">
        <f t="shared" si="337"/>
        <v/>
      </c>
      <c r="CE484" s="162" t="str">
        <f t="shared" si="338"/>
        <v/>
      </c>
      <c r="CF484" s="163" t="str">
        <f t="shared" si="339"/>
        <v/>
      </c>
      <c r="CG484" s="164" t="str">
        <f t="shared" si="340"/>
        <v/>
      </c>
      <c r="CI484" s="162" t="str">
        <f t="shared" si="341"/>
        <v/>
      </c>
      <c r="CJ484" s="163" t="str">
        <f t="shared" si="344"/>
        <v/>
      </c>
      <c r="CK484" s="164" t="str">
        <f t="shared" si="345"/>
        <v/>
      </c>
      <c r="CM484" s="169" t="str">
        <f t="shared" si="342"/>
        <v/>
      </c>
      <c r="CN484" s="139" t="str">
        <f t="shared" si="343"/>
        <v/>
      </c>
      <c r="CP484" s="41" t="str">
        <f>IF($CM484="", "", COUNTIF($CM$11:$CM$3035, "&lt;"&amp;$CM484)+1+COUNTIF($CM$11:$CM484, $CM484)-1)</f>
        <v/>
      </c>
    </row>
    <row r="485" spans="1:94" x14ac:dyDescent="0.25">
      <c r="A485" s="40"/>
      <c r="B485" s="82" t="str">
        <f>IF($I485="", "", IFERROR(INDEX('Job Database'!$AE$11:$AE$3035, MATCH($I485, 'Job Database'!$X$11:$X$3035, 0)), ""))</f>
        <v/>
      </c>
      <c r="C485" s="69" t="str">
        <f>IF($I485="", "", IF(COUNTIF('Job Database'!$X$11:$X$3035, $I485)=0, $AC$5, $AC$4))</f>
        <v/>
      </c>
      <c r="D485" s="40"/>
      <c r="E485" s="85" t="str">
        <f>IF($I485="", "", IF(IFERROR(INDEX('Job Database'!$M$11:$M$3035, MATCH($I485, 'Job Database'!$X$11:$X$3035, 0)), "")="", "", IFERROR(INDEX('Job Database'!$M$11:$M$3035, MATCH($I485, 'Job Database'!$X$11:$X$3035, 0)), "")))</f>
        <v/>
      </c>
      <c r="F485" s="40"/>
      <c r="G485" s="88" t="str">
        <f t="shared" si="317"/>
        <v/>
      </c>
      <c r="H485" s="40"/>
      <c r="I485" s="24"/>
      <c r="J485" s="34"/>
      <c r="K485" s="106"/>
      <c r="L485" s="79"/>
      <c r="M485" s="34"/>
      <c r="N485" s="79"/>
      <c r="O485" s="31"/>
      <c r="P485" s="53"/>
      <c r="Q485" s="40"/>
      <c r="S485" s="41" t="str">
        <f t="shared" si="305"/>
        <v/>
      </c>
      <c r="T485" s="41" t="str">
        <f t="shared" si="306"/>
        <v/>
      </c>
      <c r="U485" s="41" t="str">
        <f t="shared" si="318"/>
        <v/>
      </c>
      <c r="W485" s="74" t="str">
        <f>IF('Job Database'!$X485="", "", 'Job Database'!$X485)</f>
        <v/>
      </c>
      <c r="Y485" s="41" t="str">
        <f>IF($W485="", "", IF(COUNTIF($I$11:$I$3035, $W485)&gt;0, "", MAX($Y$10:$Y484)+1))</f>
        <v/>
      </c>
      <c r="Z485" s="41">
        <v>475</v>
      </c>
      <c r="AA485" s="58" t="str">
        <f t="shared" si="319"/>
        <v/>
      </c>
      <c r="AC485" s="41" t="str">
        <f t="shared" si="307"/>
        <v/>
      </c>
      <c r="AE485" s="41" t="str">
        <f t="shared" si="320"/>
        <v/>
      </c>
      <c r="AJ485" s="154" t="str">
        <f t="shared" si="321"/>
        <v/>
      </c>
      <c r="AL485" s="120" t="str">
        <f t="shared" si="322"/>
        <v/>
      </c>
      <c r="AM485" s="104" t="str">
        <f t="shared" si="323"/>
        <v/>
      </c>
      <c r="AN485" s="104" t="str">
        <f t="shared" si="324"/>
        <v/>
      </c>
      <c r="AO485" s="104" t="str">
        <f t="shared" si="308"/>
        <v/>
      </c>
      <c r="AP485" s="104" t="str">
        <f t="shared" si="309"/>
        <v/>
      </c>
      <c r="AQ485" s="121" t="str">
        <f t="shared" si="325"/>
        <v/>
      </c>
      <c r="AS485" s="88" t="str">
        <f t="shared" si="310"/>
        <v/>
      </c>
      <c r="AT485" s="68" t="str">
        <f t="shared" si="326"/>
        <v/>
      </c>
      <c r="AU485" s="68" t="str">
        <f t="shared" si="327"/>
        <v/>
      </c>
      <c r="AV485" s="68" t="str">
        <f t="shared" si="328"/>
        <v/>
      </c>
      <c r="AW485" s="88" t="str">
        <f t="shared" si="311"/>
        <v/>
      </c>
      <c r="AZ485" s="88" t="str">
        <f t="shared" si="312"/>
        <v/>
      </c>
      <c r="BA485" s="68" t="str">
        <f t="shared" si="313"/>
        <v/>
      </c>
      <c r="BB485" s="68" t="str">
        <f t="shared" si="314"/>
        <v/>
      </c>
      <c r="BC485" s="68" t="str">
        <f t="shared" si="315"/>
        <v/>
      </c>
      <c r="BD485" s="69" t="str">
        <f t="shared" si="316"/>
        <v/>
      </c>
      <c r="BE485" s="69" t="str">
        <f t="shared" si="329"/>
        <v/>
      </c>
      <c r="BT485" s="138" t="str">
        <f t="shared" ca="1" si="330"/>
        <v/>
      </c>
      <c r="BU485" s="139" t="str">
        <f t="shared" ca="1" si="331"/>
        <v/>
      </c>
      <c r="BW485" s="138" t="str">
        <f t="shared" si="332"/>
        <v/>
      </c>
      <c r="BX485" s="104" t="str">
        <f t="shared" si="333"/>
        <v/>
      </c>
      <c r="BY485" s="139" t="str">
        <f t="shared" si="334"/>
        <v/>
      </c>
      <c r="CA485" s="138" t="str">
        <f t="shared" si="335"/>
        <v/>
      </c>
      <c r="CB485" s="104" t="str">
        <f t="shared" si="336"/>
        <v/>
      </c>
      <c r="CC485" s="139" t="str">
        <f t="shared" si="337"/>
        <v/>
      </c>
      <c r="CE485" s="162" t="str">
        <f t="shared" si="338"/>
        <v/>
      </c>
      <c r="CF485" s="163" t="str">
        <f t="shared" si="339"/>
        <v/>
      </c>
      <c r="CG485" s="164" t="str">
        <f t="shared" si="340"/>
        <v/>
      </c>
      <c r="CI485" s="162" t="str">
        <f t="shared" si="341"/>
        <v/>
      </c>
      <c r="CJ485" s="163" t="str">
        <f t="shared" si="344"/>
        <v/>
      </c>
      <c r="CK485" s="164" t="str">
        <f t="shared" si="345"/>
        <v/>
      </c>
      <c r="CM485" s="169" t="str">
        <f t="shared" si="342"/>
        <v/>
      </c>
      <c r="CN485" s="139" t="str">
        <f t="shared" si="343"/>
        <v/>
      </c>
      <c r="CP485" s="41" t="str">
        <f>IF($CM485="", "", COUNTIF($CM$11:$CM$3035, "&lt;"&amp;$CM485)+1+COUNTIF($CM$11:$CM485, $CM485)-1)</f>
        <v/>
      </c>
    </row>
    <row r="486" spans="1:94" x14ac:dyDescent="0.25">
      <c r="A486" s="40"/>
      <c r="B486" s="82" t="str">
        <f>IF($I486="", "", IFERROR(INDEX('Job Database'!$AE$11:$AE$3035, MATCH($I486, 'Job Database'!$X$11:$X$3035, 0)), ""))</f>
        <v/>
      </c>
      <c r="C486" s="69" t="str">
        <f>IF($I486="", "", IF(COUNTIF('Job Database'!$X$11:$X$3035, $I486)=0, $AC$5, $AC$4))</f>
        <v/>
      </c>
      <c r="D486" s="40"/>
      <c r="E486" s="85" t="str">
        <f>IF($I486="", "", IF(IFERROR(INDEX('Job Database'!$M$11:$M$3035, MATCH($I486, 'Job Database'!$X$11:$X$3035, 0)), "")="", "", IFERROR(INDEX('Job Database'!$M$11:$M$3035, MATCH($I486, 'Job Database'!$X$11:$X$3035, 0)), "")))</f>
        <v/>
      </c>
      <c r="F486" s="40"/>
      <c r="G486" s="88" t="str">
        <f t="shared" si="317"/>
        <v/>
      </c>
      <c r="H486" s="40"/>
      <c r="I486" s="24"/>
      <c r="J486" s="34"/>
      <c r="K486" s="106"/>
      <c r="L486" s="79"/>
      <c r="M486" s="34"/>
      <c r="N486" s="79"/>
      <c r="O486" s="31"/>
      <c r="P486" s="53"/>
      <c r="Q486" s="40"/>
      <c r="S486" s="41" t="str">
        <f t="shared" si="305"/>
        <v/>
      </c>
      <c r="T486" s="41" t="str">
        <f t="shared" si="306"/>
        <v/>
      </c>
      <c r="U486" s="41" t="str">
        <f t="shared" si="318"/>
        <v/>
      </c>
      <c r="W486" s="74" t="str">
        <f>IF('Job Database'!$X486="", "", 'Job Database'!$X486)</f>
        <v/>
      </c>
      <c r="Y486" s="41" t="str">
        <f>IF($W486="", "", IF(COUNTIF($I$11:$I$3035, $W486)&gt;0, "", MAX($Y$10:$Y485)+1))</f>
        <v/>
      </c>
      <c r="Z486" s="41">
        <v>476</v>
      </c>
      <c r="AA486" s="58" t="str">
        <f t="shared" si="319"/>
        <v/>
      </c>
      <c r="AC486" s="41" t="str">
        <f t="shared" si="307"/>
        <v/>
      </c>
      <c r="AE486" s="41" t="str">
        <f t="shared" si="320"/>
        <v/>
      </c>
      <c r="AJ486" s="154" t="str">
        <f t="shared" si="321"/>
        <v/>
      </c>
      <c r="AL486" s="120" t="str">
        <f t="shared" si="322"/>
        <v/>
      </c>
      <c r="AM486" s="104" t="str">
        <f t="shared" si="323"/>
        <v/>
      </c>
      <c r="AN486" s="104" t="str">
        <f t="shared" si="324"/>
        <v/>
      </c>
      <c r="AO486" s="104" t="str">
        <f t="shared" si="308"/>
        <v/>
      </c>
      <c r="AP486" s="104" t="str">
        <f t="shared" si="309"/>
        <v/>
      </c>
      <c r="AQ486" s="121" t="str">
        <f t="shared" si="325"/>
        <v/>
      </c>
      <c r="AS486" s="88" t="str">
        <f t="shared" si="310"/>
        <v/>
      </c>
      <c r="AT486" s="68" t="str">
        <f t="shared" si="326"/>
        <v/>
      </c>
      <c r="AU486" s="68" t="str">
        <f t="shared" si="327"/>
        <v/>
      </c>
      <c r="AV486" s="68" t="str">
        <f t="shared" si="328"/>
        <v/>
      </c>
      <c r="AW486" s="88" t="str">
        <f t="shared" si="311"/>
        <v/>
      </c>
      <c r="AZ486" s="88" t="str">
        <f t="shared" si="312"/>
        <v/>
      </c>
      <c r="BA486" s="68" t="str">
        <f t="shared" si="313"/>
        <v/>
      </c>
      <c r="BB486" s="68" t="str">
        <f t="shared" si="314"/>
        <v/>
      </c>
      <c r="BC486" s="68" t="str">
        <f t="shared" si="315"/>
        <v/>
      </c>
      <c r="BD486" s="69" t="str">
        <f t="shared" si="316"/>
        <v/>
      </c>
      <c r="BE486" s="69" t="str">
        <f t="shared" si="329"/>
        <v/>
      </c>
      <c r="BT486" s="138" t="str">
        <f t="shared" ca="1" si="330"/>
        <v/>
      </c>
      <c r="BU486" s="139" t="str">
        <f t="shared" ca="1" si="331"/>
        <v/>
      </c>
      <c r="BW486" s="138" t="str">
        <f t="shared" si="332"/>
        <v/>
      </c>
      <c r="BX486" s="104" t="str">
        <f t="shared" si="333"/>
        <v/>
      </c>
      <c r="BY486" s="139" t="str">
        <f t="shared" si="334"/>
        <v/>
      </c>
      <c r="CA486" s="138" t="str">
        <f t="shared" si="335"/>
        <v/>
      </c>
      <c r="CB486" s="104" t="str">
        <f t="shared" si="336"/>
        <v/>
      </c>
      <c r="CC486" s="139" t="str">
        <f t="shared" si="337"/>
        <v/>
      </c>
      <c r="CE486" s="162" t="str">
        <f t="shared" si="338"/>
        <v/>
      </c>
      <c r="CF486" s="163" t="str">
        <f t="shared" si="339"/>
        <v/>
      </c>
      <c r="CG486" s="164" t="str">
        <f t="shared" si="340"/>
        <v/>
      </c>
      <c r="CI486" s="162" t="str">
        <f t="shared" si="341"/>
        <v/>
      </c>
      <c r="CJ486" s="163" t="str">
        <f t="shared" si="344"/>
        <v/>
      </c>
      <c r="CK486" s="164" t="str">
        <f t="shared" si="345"/>
        <v/>
      </c>
      <c r="CM486" s="169" t="str">
        <f t="shared" si="342"/>
        <v/>
      </c>
      <c r="CN486" s="139" t="str">
        <f t="shared" si="343"/>
        <v/>
      </c>
      <c r="CP486" s="41" t="str">
        <f>IF($CM486="", "", COUNTIF($CM$11:$CM$3035, "&lt;"&amp;$CM486)+1+COUNTIF($CM$11:$CM486, $CM486)-1)</f>
        <v/>
      </c>
    </row>
    <row r="487" spans="1:94" x14ac:dyDescent="0.25">
      <c r="A487" s="40"/>
      <c r="B487" s="82" t="str">
        <f>IF($I487="", "", IFERROR(INDEX('Job Database'!$AE$11:$AE$3035, MATCH($I487, 'Job Database'!$X$11:$X$3035, 0)), ""))</f>
        <v/>
      </c>
      <c r="C487" s="69" t="str">
        <f>IF($I487="", "", IF(COUNTIF('Job Database'!$X$11:$X$3035, $I487)=0, $AC$5, $AC$4))</f>
        <v/>
      </c>
      <c r="D487" s="40"/>
      <c r="E487" s="85" t="str">
        <f>IF($I487="", "", IF(IFERROR(INDEX('Job Database'!$M$11:$M$3035, MATCH($I487, 'Job Database'!$X$11:$X$3035, 0)), "")="", "", IFERROR(INDEX('Job Database'!$M$11:$M$3035, MATCH($I487, 'Job Database'!$X$11:$X$3035, 0)), "")))</f>
        <v/>
      </c>
      <c r="F487" s="40"/>
      <c r="G487" s="88" t="str">
        <f t="shared" si="317"/>
        <v/>
      </c>
      <c r="H487" s="40"/>
      <c r="I487" s="24"/>
      <c r="J487" s="34"/>
      <c r="K487" s="106"/>
      <c r="L487" s="79"/>
      <c r="M487" s="34"/>
      <c r="N487" s="79"/>
      <c r="O487" s="31"/>
      <c r="P487" s="53"/>
      <c r="Q487" s="40"/>
      <c r="S487" s="41" t="str">
        <f t="shared" si="305"/>
        <v/>
      </c>
      <c r="T487" s="41" t="str">
        <f t="shared" si="306"/>
        <v/>
      </c>
      <c r="U487" s="41" t="str">
        <f t="shared" si="318"/>
        <v/>
      </c>
      <c r="W487" s="74" t="str">
        <f>IF('Job Database'!$X487="", "", 'Job Database'!$X487)</f>
        <v/>
      </c>
      <c r="Y487" s="41" t="str">
        <f>IF($W487="", "", IF(COUNTIF($I$11:$I$3035, $W487)&gt;0, "", MAX($Y$10:$Y486)+1))</f>
        <v/>
      </c>
      <c r="Z487" s="41">
        <v>477</v>
      </c>
      <c r="AA487" s="58" t="str">
        <f t="shared" si="319"/>
        <v/>
      </c>
      <c r="AC487" s="41" t="str">
        <f t="shared" si="307"/>
        <v/>
      </c>
      <c r="AE487" s="41" t="str">
        <f t="shared" si="320"/>
        <v/>
      </c>
      <c r="AJ487" s="154" t="str">
        <f t="shared" si="321"/>
        <v/>
      </c>
      <c r="AL487" s="120" t="str">
        <f t="shared" si="322"/>
        <v/>
      </c>
      <c r="AM487" s="104" t="str">
        <f t="shared" si="323"/>
        <v/>
      </c>
      <c r="AN487" s="104" t="str">
        <f t="shared" si="324"/>
        <v/>
      </c>
      <c r="AO487" s="104" t="str">
        <f t="shared" si="308"/>
        <v/>
      </c>
      <c r="AP487" s="104" t="str">
        <f t="shared" si="309"/>
        <v/>
      </c>
      <c r="AQ487" s="121" t="str">
        <f t="shared" si="325"/>
        <v/>
      </c>
      <c r="AS487" s="88" t="str">
        <f t="shared" si="310"/>
        <v/>
      </c>
      <c r="AT487" s="68" t="str">
        <f t="shared" si="326"/>
        <v/>
      </c>
      <c r="AU487" s="68" t="str">
        <f t="shared" si="327"/>
        <v/>
      </c>
      <c r="AV487" s="68" t="str">
        <f t="shared" si="328"/>
        <v/>
      </c>
      <c r="AW487" s="88" t="str">
        <f t="shared" si="311"/>
        <v/>
      </c>
      <c r="AZ487" s="88" t="str">
        <f t="shared" si="312"/>
        <v/>
      </c>
      <c r="BA487" s="68" t="str">
        <f t="shared" si="313"/>
        <v/>
      </c>
      <c r="BB487" s="68" t="str">
        <f t="shared" si="314"/>
        <v/>
      </c>
      <c r="BC487" s="68" t="str">
        <f t="shared" si="315"/>
        <v/>
      </c>
      <c r="BD487" s="69" t="str">
        <f t="shared" si="316"/>
        <v/>
      </c>
      <c r="BE487" s="69" t="str">
        <f t="shared" si="329"/>
        <v/>
      </c>
      <c r="BT487" s="138" t="str">
        <f t="shared" ca="1" si="330"/>
        <v/>
      </c>
      <c r="BU487" s="139" t="str">
        <f t="shared" ca="1" si="331"/>
        <v/>
      </c>
      <c r="BW487" s="138" t="str">
        <f t="shared" si="332"/>
        <v/>
      </c>
      <c r="BX487" s="104" t="str">
        <f t="shared" si="333"/>
        <v/>
      </c>
      <c r="BY487" s="139" t="str">
        <f t="shared" si="334"/>
        <v/>
      </c>
      <c r="CA487" s="138" t="str">
        <f t="shared" si="335"/>
        <v/>
      </c>
      <c r="CB487" s="104" t="str">
        <f t="shared" si="336"/>
        <v/>
      </c>
      <c r="CC487" s="139" t="str">
        <f t="shared" si="337"/>
        <v/>
      </c>
      <c r="CE487" s="162" t="str">
        <f t="shared" si="338"/>
        <v/>
      </c>
      <c r="CF487" s="163" t="str">
        <f t="shared" si="339"/>
        <v/>
      </c>
      <c r="CG487" s="164" t="str">
        <f t="shared" si="340"/>
        <v/>
      </c>
      <c r="CI487" s="162" t="str">
        <f t="shared" si="341"/>
        <v/>
      </c>
      <c r="CJ487" s="163" t="str">
        <f t="shared" si="344"/>
        <v/>
      </c>
      <c r="CK487" s="164" t="str">
        <f t="shared" si="345"/>
        <v/>
      </c>
      <c r="CM487" s="169" t="str">
        <f t="shared" si="342"/>
        <v/>
      </c>
      <c r="CN487" s="139" t="str">
        <f t="shared" si="343"/>
        <v/>
      </c>
      <c r="CP487" s="41" t="str">
        <f>IF($CM487="", "", COUNTIF($CM$11:$CM$3035, "&lt;"&amp;$CM487)+1+COUNTIF($CM$11:$CM487, $CM487)-1)</f>
        <v/>
      </c>
    </row>
    <row r="488" spans="1:94" x14ac:dyDescent="0.25">
      <c r="A488" s="40"/>
      <c r="B488" s="82" t="str">
        <f>IF($I488="", "", IFERROR(INDEX('Job Database'!$AE$11:$AE$3035, MATCH($I488, 'Job Database'!$X$11:$X$3035, 0)), ""))</f>
        <v/>
      </c>
      <c r="C488" s="69" t="str">
        <f>IF($I488="", "", IF(COUNTIF('Job Database'!$X$11:$X$3035, $I488)=0, $AC$5, $AC$4))</f>
        <v/>
      </c>
      <c r="D488" s="40"/>
      <c r="E488" s="85" t="str">
        <f>IF($I488="", "", IF(IFERROR(INDEX('Job Database'!$M$11:$M$3035, MATCH($I488, 'Job Database'!$X$11:$X$3035, 0)), "")="", "", IFERROR(INDEX('Job Database'!$M$11:$M$3035, MATCH($I488, 'Job Database'!$X$11:$X$3035, 0)), "")))</f>
        <v/>
      </c>
      <c r="F488" s="40"/>
      <c r="G488" s="88" t="str">
        <f t="shared" si="317"/>
        <v/>
      </c>
      <c r="H488" s="40"/>
      <c r="I488" s="24"/>
      <c r="J488" s="34"/>
      <c r="K488" s="106"/>
      <c r="L488" s="79"/>
      <c r="M488" s="34"/>
      <c r="N488" s="79"/>
      <c r="O488" s="31"/>
      <c r="P488" s="53"/>
      <c r="Q488" s="40"/>
      <c r="S488" s="41" t="str">
        <f t="shared" si="305"/>
        <v/>
      </c>
      <c r="T488" s="41" t="str">
        <f t="shared" si="306"/>
        <v/>
      </c>
      <c r="U488" s="41" t="str">
        <f t="shared" si="318"/>
        <v/>
      </c>
      <c r="W488" s="74" t="str">
        <f>IF('Job Database'!$X488="", "", 'Job Database'!$X488)</f>
        <v/>
      </c>
      <c r="Y488" s="41" t="str">
        <f>IF($W488="", "", IF(COUNTIF($I$11:$I$3035, $W488)&gt;0, "", MAX($Y$10:$Y487)+1))</f>
        <v/>
      </c>
      <c r="Z488" s="41">
        <v>478</v>
      </c>
      <c r="AA488" s="58" t="str">
        <f t="shared" si="319"/>
        <v/>
      </c>
      <c r="AC488" s="41" t="str">
        <f t="shared" si="307"/>
        <v/>
      </c>
      <c r="AE488" s="41" t="str">
        <f t="shared" si="320"/>
        <v/>
      </c>
      <c r="AJ488" s="154" t="str">
        <f t="shared" si="321"/>
        <v/>
      </c>
      <c r="AL488" s="120" t="str">
        <f t="shared" si="322"/>
        <v/>
      </c>
      <c r="AM488" s="104" t="str">
        <f t="shared" si="323"/>
        <v/>
      </c>
      <c r="AN488" s="104" t="str">
        <f t="shared" si="324"/>
        <v/>
      </c>
      <c r="AO488" s="104" t="str">
        <f t="shared" si="308"/>
        <v/>
      </c>
      <c r="AP488" s="104" t="str">
        <f t="shared" si="309"/>
        <v/>
      </c>
      <c r="AQ488" s="121" t="str">
        <f t="shared" si="325"/>
        <v/>
      </c>
      <c r="AS488" s="88" t="str">
        <f t="shared" si="310"/>
        <v/>
      </c>
      <c r="AT488" s="68" t="str">
        <f t="shared" si="326"/>
        <v/>
      </c>
      <c r="AU488" s="68" t="str">
        <f t="shared" si="327"/>
        <v/>
      </c>
      <c r="AV488" s="68" t="str">
        <f t="shared" si="328"/>
        <v/>
      </c>
      <c r="AW488" s="88" t="str">
        <f t="shared" si="311"/>
        <v/>
      </c>
      <c r="AZ488" s="88" t="str">
        <f t="shared" si="312"/>
        <v/>
      </c>
      <c r="BA488" s="68" t="str">
        <f t="shared" si="313"/>
        <v/>
      </c>
      <c r="BB488" s="68" t="str">
        <f t="shared" si="314"/>
        <v/>
      </c>
      <c r="BC488" s="68" t="str">
        <f t="shared" si="315"/>
        <v/>
      </c>
      <c r="BD488" s="69" t="str">
        <f t="shared" si="316"/>
        <v/>
      </c>
      <c r="BE488" s="69" t="str">
        <f t="shared" si="329"/>
        <v/>
      </c>
      <c r="BT488" s="138" t="str">
        <f t="shared" ca="1" si="330"/>
        <v/>
      </c>
      <c r="BU488" s="139" t="str">
        <f t="shared" ca="1" si="331"/>
        <v/>
      </c>
      <c r="BW488" s="138" t="str">
        <f t="shared" si="332"/>
        <v/>
      </c>
      <c r="BX488" s="104" t="str">
        <f t="shared" si="333"/>
        <v/>
      </c>
      <c r="BY488" s="139" t="str">
        <f t="shared" si="334"/>
        <v/>
      </c>
      <c r="CA488" s="138" t="str">
        <f t="shared" si="335"/>
        <v/>
      </c>
      <c r="CB488" s="104" t="str">
        <f t="shared" si="336"/>
        <v/>
      </c>
      <c r="CC488" s="139" t="str">
        <f t="shared" si="337"/>
        <v/>
      </c>
      <c r="CE488" s="162" t="str">
        <f t="shared" si="338"/>
        <v/>
      </c>
      <c r="CF488" s="163" t="str">
        <f t="shared" si="339"/>
        <v/>
      </c>
      <c r="CG488" s="164" t="str">
        <f t="shared" si="340"/>
        <v/>
      </c>
      <c r="CI488" s="162" t="str">
        <f t="shared" si="341"/>
        <v/>
      </c>
      <c r="CJ488" s="163" t="str">
        <f t="shared" si="344"/>
        <v/>
      </c>
      <c r="CK488" s="164" t="str">
        <f t="shared" si="345"/>
        <v/>
      </c>
      <c r="CM488" s="169" t="str">
        <f t="shared" si="342"/>
        <v/>
      </c>
      <c r="CN488" s="139" t="str">
        <f t="shared" si="343"/>
        <v/>
      </c>
      <c r="CP488" s="41" t="str">
        <f>IF($CM488="", "", COUNTIF($CM$11:$CM$3035, "&lt;"&amp;$CM488)+1+COUNTIF($CM$11:$CM488, $CM488)-1)</f>
        <v/>
      </c>
    </row>
    <row r="489" spans="1:94" x14ac:dyDescent="0.25">
      <c r="A489" s="40"/>
      <c r="B489" s="82" t="str">
        <f>IF($I489="", "", IFERROR(INDEX('Job Database'!$AE$11:$AE$3035, MATCH($I489, 'Job Database'!$X$11:$X$3035, 0)), ""))</f>
        <v/>
      </c>
      <c r="C489" s="69" t="str">
        <f>IF($I489="", "", IF(COUNTIF('Job Database'!$X$11:$X$3035, $I489)=0, $AC$5, $AC$4))</f>
        <v/>
      </c>
      <c r="D489" s="40"/>
      <c r="E489" s="85" t="str">
        <f>IF($I489="", "", IF(IFERROR(INDEX('Job Database'!$M$11:$M$3035, MATCH($I489, 'Job Database'!$X$11:$X$3035, 0)), "")="", "", IFERROR(INDEX('Job Database'!$M$11:$M$3035, MATCH($I489, 'Job Database'!$X$11:$X$3035, 0)), "")))</f>
        <v/>
      </c>
      <c r="F489" s="40"/>
      <c r="G489" s="88" t="str">
        <f t="shared" si="317"/>
        <v/>
      </c>
      <c r="H489" s="40"/>
      <c r="I489" s="24"/>
      <c r="J489" s="34"/>
      <c r="K489" s="106"/>
      <c r="L489" s="79"/>
      <c r="M489" s="34"/>
      <c r="N489" s="79"/>
      <c r="O489" s="31"/>
      <c r="P489" s="53"/>
      <c r="Q489" s="40"/>
      <c r="S489" s="41" t="str">
        <f t="shared" si="305"/>
        <v/>
      </c>
      <c r="T489" s="41" t="str">
        <f t="shared" si="306"/>
        <v/>
      </c>
      <c r="U489" s="41" t="str">
        <f t="shared" si="318"/>
        <v/>
      </c>
      <c r="W489" s="74" t="str">
        <f>IF('Job Database'!$X489="", "", 'Job Database'!$X489)</f>
        <v/>
      </c>
      <c r="Y489" s="41" t="str">
        <f>IF($W489="", "", IF(COUNTIF($I$11:$I$3035, $W489)&gt;0, "", MAX($Y$10:$Y488)+1))</f>
        <v/>
      </c>
      <c r="Z489" s="41">
        <v>479</v>
      </c>
      <c r="AA489" s="58" t="str">
        <f t="shared" si="319"/>
        <v/>
      </c>
      <c r="AC489" s="41" t="str">
        <f t="shared" si="307"/>
        <v/>
      </c>
      <c r="AE489" s="41" t="str">
        <f t="shared" si="320"/>
        <v/>
      </c>
      <c r="AJ489" s="154" t="str">
        <f t="shared" si="321"/>
        <v/>
      </c>
      <c r="AL489" s="120" t="str">
        <f t="shared" si="322"/>
        <v/>
      </c>
      <c r="AM489" s="104" t="str">
        <f t="shared" si="323"/>
        <v/>
      </c>
      <c r="AN489" s="104" t="str">
        <f t="shared" si="324"/>
        <v/>
      </c>
      <c r="AO489" s="104" t="str">
        <f t="shared" si="308"/>
        <v/>
      </c>
      <c r="AP489" s="104" t="str">
        <f t="shared" si="309"/>
        <v/>
      </c>
      <c r="AQ489" s="121" t="str">
        <f t="shared" si="325"/>
        <v/>
      </c>
      <c r="AS489" s="88" t="str">
        <f t="shared" si="310"/>
        <v/>
      </c>
      <c r="AT489" s="68" t="str">
        <f t="shared" si="326"/>
        <v/>
      </c>
      <c r="AU489" s="68" t="str">
        <f t="shared" si="327"/>
        <v/>
      </c>
      <c r="AV489" s="68" t="str">
        <f t="shared" si="328"/>
        <v/>
      </c>
      <c r="AW489" s="88" t="str">
        <f t="shared" si="311"/>
        <v/>
      </c>
      <c r="AZ489" s="88" t="str">
        <f t="shared" si="312"/>
        <v/>
      </c>
      <c r="BA489" s="68" t="str">
        <f t="shared" si="313"/>
        <v/>
      </c>
      <c r="BB489" s="68" t="str">
        <f t="shared" si="314"/>
        <v/>
      </c>
      <c r="BC489" s="68" t="str">
        <f t="shared" si="315"/>
        <v/>
      </c>
      <c r="BD489" s="69" t="str">
        <f t="shared" si="316"/>
        <v/>
      </c>
      <c r="BE489" s="69" t="str">
        <f t="shared" si="329"/>
        <v/>
      </c>
      <c r="BT489" s="138" t="str">
        <f t="shared" ca="1" si="330"/>
        <v/>
      </c>
      <c r="BU489" s="139" t="str">
        <f t="shared" ca="1" si="331"/>
        <v/>
      </c>
      <c r="BW489" s="138" t="str">
        <f t="shared" si="332"/>
        <v/>
      </c>
      <c r="BX489" s="104" t="str">
        <f t="shared" si="333"/>
        <v/>
      </c>
      <c r="BY489" s="139" t="str">
        <f t="shared" si="334"/>
        <v/>
      </c>
      <c r="CA489" s="138" t="str">
        <f t="shared" si="335"/>
        <v/>
      </c>
      <c r="CB489" s="104" t="str">
        <f t="shared" si="336"/>
        <v/>
      </c>
      <c r="CC489" s="139" t="str">
        <f t="shared" si="337"/>
        <v/>
      </c>
      <c r="CE489" s="162" t="str">
        <f t="shared" si="338"/>
        <v/>
      </c>
      <c r="CF489" s="163" t="str">
        <f t="shared" si="339"/>
        <v/>
      </c>
      <c r="CG489" s="164" t="str">
        <f t="shared" si="340"/>
        <v/>
      </c>
      <c r="CI489" s="162" t="str">
        <f t="shared" si="341"/>
        <v/>
      </c>
      <c r="CJ489" s="163" t="str">
        <f t="shared" si="344"/>
        <v/>
      </c>
      <c r="CK489" s="164" t="str">
        <f t="shared" si="345"/>
        <v/>
      </c>
      <c r="CM489" s="169" t="str">
        <f t="shared" si="342"/>
        <v/>
      </c>
      <c r="CN489" s="139" t="str">
        <f t="shared" si="343"/>
        <v/>
      </c>
      <c r="CP489" s="41" t="str">
        <f>IF($CM489="", "", COUNTIF($CM$11:$CM$3035, "&lt;"&amp;$CM489)+1+COUNTIF($CM$11:$CM489, $CM489)-1)</f>
        <v/>
      </c>
    </row>
    <row r="490" spans="1:94" x14ac:dyDescent="0.25">
      <c r="A490" s="40"/>
      <c r="B490" s="82" t="str">
        <f>IF($I490="", "", IFERROR(INDEX('Job Database'!$AE$11:$AE$3035, MATCH($I490, 'Job Database'!$X$11:$X$3035, 0)), ""))</f>
        <v/>
      </c>
      <c r="C490" s="69" t="str">
        <f>IF($I490="", "", IF(COUNTIF('Job Database'!$X$11:$X$3035, $I490)=0, $AC$5, $AC$4))</f>
        <v/>
      </c>
      <c r="D490" s="40"/>
      <c r="E490" s="85" t="str">
        <f>IF($I490="", "", IF(IFERROR(INDEX('Job Database'!$M$11:$M$3035, MATCH($I490, 'Job Database'!$X$11:$X$3035, 0)), "")="", "", IFERROR(INDEX('Job Database'!$M$11:$M$3035, MATCH($I490, 'Job Database'!$X$11:$X$3035, 0)), "")))</f>
        <v/>
      </c>
      <c r="F490" s="40"/>
      <c r="G490" s="88" t="str">
        <f t="shared" si="317"/>
        <v/>
      </c>
      <c r="H490" s="40"/>
      <c r="I490" s="24"/>
      <c r="J490" s="34"/>
      <c r="K490" s="106"/>
      <c r="L490" s="79"/>
      <c r="M490" s="34"/>
      <c r="N490" s="79"/>
      <c r="O490" s="31"/>
      <c r="P490" s="53"/>
      <c r="Q490" s="40"/>
      <c r="S490" s="41" t="str">
        <f t="shared" si="305"/>
        <v/>
      </c>
      <c r="T490" s="41" t="str">
        <f t="shared" si="306"/>
        <v/>
      </c>
      <c r="U490" s="41" t="str">
        <f t="shared" si="318"/>
        <v/>
      </c>
      <c r="W490" s="74" t="str">
        <f>IF('Job Database'!$X490="", "", 'Job Database'!$X490)</f>
        <v/>
      </c>
      <c r="Y490" s="41" t="str">
        <f>IF($W490="", "", IF(COUNTIF($I$11:$I$3035, $W490)&gt;0, "", MAX($Y$10:$Y489)+1))</f>
        <v/>
      </c>
      <c r="Z490" s="41">
        <v>480</v>
      </c>
      <c r="AA490" s="58" t="str">
        <f t="shared" si="319"/>
        <v/>
      </c>
      <c r="AC490" s="41" t="str">
        <f t="shared" si="307"/>
        <v/>
      </c>
      <c r="AE490" s="41" t="str">
        <f t="shared" si="320"/>
        <v/>
      </c>
      <c r="AJ490" s="154" t="str">
        <f t="shared" si="321"/>
        <v/>
      </c>
      <c r="AL490" s="120" t="str">
        <f t="shared" si="322"/>
        <v/>
      </c>
      <c r="AM490" s="104" t="str">
        <f t="shared" si="323"/>
        <v/>
      </c>
      <c r="AN490" s="104" t="str">
        <f t="shared" si="324"/>
        <v/>
      </c>
      <c r="AO490" s="104" t="str">
        <f t="shared" si="308"/>
        <v/>
      </c>
      <c r="AP490" s="104" t="str">
        <f t="shared" si="309"/>
        <v/>
      </c>
      <c r="AQ490" s="121" t="str">
        <f t="shared" si="325"/>
        <v/>
      </c>
      <c r="AS490" s="88" t="str">
        <f t="shared" si="310"/>
        <v/>
      </c>
      <c r="AT490" s="68" t="str">
        <f t="shared" si="326"/>
        <v/>
      </c>
      <c r="AU490" s="68" t="str">
        <f t="shared" si="327"/>
        <v/>
      </c>
      <c r="AV490" s="68" t="str">
        <f t="shared" si="328"/>
        <v/>
      </c>
      <c r="AW490" s="88" t="str">
        <f t="shared" si="311"/>
        <v/>
      </c>
      <c r="AZ490" s="88" t="str">
        <f t="shared" si="312"/>
        <v/>
      </c>
      <c r="BA490" s="68" t="str">
        <f t="shared" si="313"/>
        <v/>
      </c>
      <c r="BB490" s="68" t="str">
        <f t="shared" si="314"/>
        <v/>
      </c>
      <c r="BC490" s="68" t="str">
        <f t="shared" si="315"/>
        <v/>
      </c>
      <c r="BD490" s="69" t="str">
        <f t="shared" si="316"/>
        <v/>
      </c>
      <c r="BE490" s="69" t="str">
        <f t="shared" si="329"/>
        <v/>
      </c>
      <c r="BT490" s="138" t="str">
        <f t="shared" ca="1" si="330"/>
        <v/>
      </c>
      <c r="BU490" s="139" t="str">
        <f t="shared" ca="1" si="331"/>
        <v/>
      </c>
      <c r="BW490" s="138" t="str">
        <f t="shared" si="332"/>
        <v/>
      </c>
      <c r="BX490" s="104" t="str">
        <f t="shared" si="333"/>
        <v/>
      </c>
      <c r="BY490" s="139" t="str">
        <f t="shared" si="334"/>
        <v/>
      </c>
      <c r="CA490" s="138" t="str">
        <f t="shared" si="335"/>
        <v/>
      </c>
      <c r="CB490" s="104" t="str">
        <f t="shared" si="336"/>
        <v/>
      </c>
      <c r="CC490" s="139" t="str">
        <f t="shared" si="337"/>
        <v/>
      </c>
      <c r="CE490" s="162" t="str">
        <f t="shared" si="338"/>
        <v/>
      </c>
      <c r="CF490" s="163" t="str">
        <f t="shared" si="339"/>
        <v/>
      </c>
      <c r="CG490" s="164" t="str">
        <f t="shared" si="340"/>
        <v/>
      </c>
      <c r="CI490" s="162" t="str">
        <f t="shared" si="341"/>
        <v/>
      </c>
      <c r="CJ490" s="163" t="str">
        <f t="shared" si="344"/>
        <v/>
      </c>
      <c r="CK490" s="164" t="str">
        <f t="shared" si="345"/>
        <v/>
      </c>
      <c r="CM490" s="169" t="str">
        <f t="shared" si="342"/>
        <v/>
      </c>
      <c r="CN490" s="139" t="str">
        <f t="shared" si="343"/>
        <v/>
      </c>
      <c r="CP490" s="41" t="str">
        <f>IF($CM490="", "", COUNTIF($CM$11:$CM$3035, "&lt;"&amp;$CM490)+1+COUNTIF($CM$11:$CM490, $CM490)-1)</f>
        <v/>
      </c>
    </row>
    <row r="491" spans="1:94" x14ac:dyDescent="0.25">
      <c r="A491" s="40"/>
      <c r="B491" s="82" t="str">
        <f>IF($I491="", "", IFERROR(INDEX('Job Database'!$AE$11:$AE$3035, MATCH($I491, 'Job Database'!$X$11:$X$3035, 0)), ""))</f>
        <v/>
      </c>
      <c r="C491" s="69" t="str">
        <f>IF($I491="", "", IF(COUNTIF('Job Database'!$X$11:$X$3035, $I491)=0, $AC$5, $AC$4))</f>
        <v/>
      </c>
      <c r="D491" s="40"/>
      <c r="E491" s="85" t="str">
        <f>IF($I491="", "", IF(IFERROR(INDEX('Job Database'!$M$11:$M$3035, MATCH($I491, 'Job Database'!$X$11:$X$3035, 0)), "")="", "", IFERROR(INDEX('Job Database'!$M$11:$M$3035, MATCH($I491, 'Job Database'!$X$11:$X$3035, 0)), "")))</f>
        <v/>
      </c>
      <c r="F491" s="40"/>
      <c r="G491" s="88" t="str">
        <f t="shared" si="317"/>
        <v/>
      </c>
      <c r="H491" s="40"/>
      <c r="I491" s="24"/>
      <c r="J491" s="34"/>
      <c r="K491" s="106"/>
      <c r="L491" s="79"/>
      <c r="M491" s="34"/>
      <c r="N491" s="79"/>
      <c r="O491" s="31"/>
      <c r="P491" s="53"/>
      <c r="Q491" s="40"/>
      <c r="S491" s="41" t="str">
        <f t="shared" si="305"/>
        <v/>
      </c>
      <c r="T491" s="41" t="str">
        <f t="shared" si="306"/>
        <v/>
      </c>
      <c r="U491" s="41" t="str">
        <f t="shared" si="318"/>
        <v/>
      </c>
      <c r="W491" s="74" t="str">
        <f>IF('Job Database'!$X491="", "", 'Job Database'!$X491)</f>
        <v/>
      </c>
      <c r="Y491" s="41" t="str">
        <f>IF($W491="", "", IF(COUNTIF($I$11:$I$3035, $W491)&gt;0, "", MAX($Y$10:$Y490)+1))</f>
        <v/>
      </c>
      <c r="Z491" s="41">
        <v>481</v>
      </c>
      <c r="AA491" s="58" t="str">
        <f t="shared" si="319"/>
        <v/>
      </c>
      <c r="AC491" s="41" t="str">
        <f t="shared" si="307"/>
        <v/>
      </c>
      <c r="AE491" s="41" t="str">
        <f t="shared" si="320"/>
        <v/>
      </c>
      <c r="AJ491" s="154" t="str">
        <f t="shared" si="321"/>
        <v/>
      </c>
      <c r="AL491" s="120" t="str">
        <f t="shared" si="322"/>
        <v/>
      </c>
      <c r="AM491" s="104" t="str">
        <f t="shared" si="323"/>
        <v/>
      </c>
      <c r="AN491" s="104" t="str">
        <f t="shared" si="324"/>
        <v/>
      </c>
      <c r="AO491" s="104" t="str">
        <f t="shared" si="308"/>
        <v/>
      </c>
      <c r="AP491" s="104" t="str">
        <f t="shared" si="309"/>
        <v/>
      </c>
      <c r="AQ491" s="121" t="str">
        <f t="shared" si="325"/>
        <v/>
      </c>
      <c r="AS491" s="88" t="str">
        <f t="shared" si="310"/>
        <v/>
      </c>
      <c r="AT491" s="68" t="str">
        <f t="shared" si="326"/>
        <v/>
      </c>
      <c r="AU491" s="68" t="str">
        <f t="shared" si="327"/>
        <v/>
      </c>
      <c r="AV491" s="68" t="str">
        <f t="shared" si="328"/>
        <v/>
      </c>
      <c r="AW491" s="88" t="str">
        <f t="shared" si="311"/>
        <v/>
      </c>
      <c r="AZ491" s="88" t="str">
        <f t="shared" si="312"/>
        <v/>
      </c>
      <c r="BA491" s="68" t="str">
        <f t="shared" si="313"/>
        <v/>
      </c>
      <c r="BB491" s="68" t="str">
        <f t="shared" si="314"/>
        <v/>
      </c>
      <c r="BC491" s="68" t="str">
        <f t="shared" si="315"/>
        <v/>
      </c>
      <c r="BD491" s="69" t="str">
        <f t="shared" si="316"/>
        <v/>
      </c>
      <c r="BE491" s="69" t="str">
        <f t="shared" si="329"/>
        <v/>
      </c>
      <c r="BT491" s="138" t="str">
        <f t="shared" ca="1" si="330"/>
        <v/>
      </c>
      <c r="BU491" s="139" t="str">
        <f t="shared" ca="1" si="331"/>
        <v/>
      </c>
      <c r="BW491" s="138" t="str">
        <f t="shared" si="332"/>
        <v/>
      </c>
      <c r="BX491" s="104" t="str">
        <f t="shared" si="333"/>
        <v/>
      </c>
      <c r="BY491" s="139" t="str">
        <f t="shared" si="334"/>
        <v/>
      </c>
      <c r="CA491" s="138" t="str">
        <f t="shared" si="335"/>
        <v/>
      </c>
      <c r="CB491" s="104" t="str">
        <f t="shared" si="336"/>
        <v/>
      </c>
      <c r="CC491" s="139" t="str">
        <f t="shared" si="337"/>
        <v/>
      </c>
      <c r="CE491" s="162" t="str">
        <f t="shared" si="338"/>
        <v/>
      </c>
      <c r="CF491" s="163" t="str">
        <f t="shared" si="339"/>
        <v/>
      </c>
      <c r="CG491" s="164" t="str">
        <f t="shared" si="340"/>
        <v/>
      </c>
      <c r="CI491" s="162" t="str">
        <f t="shared" si="341"/>
        <v/>
      </c>
      <c r="CJ491" s="163" t="str">
        <f t="shared" si="344"/>
        <v/>
      </c>
      <c r="CK491" s="164" t="str">
        <f t="shared" si="345"/>
        <v/>
      </c>
      <c r="CM491" s="169" t="str">
        <f t="shared" si="342"/>
        <v/>
      </c>
      <c r="CN491" s="139" t="str">
        <f t="shared" si="343"/>
        <v/>
      </c>
      <c r="CP491" s="41" t="str">
        <f>IF($CM491="", "", COUNTIF($CM$11:$CM$3035, "&lt;"&amp;$CM491)+1+COUNTIF($CM$11:$CM491, $CM491)-1)</f>
        <v/>
      </c>
    </row>
    <row r="492" spans="1:94" x14ac:dyDescent="0.25">
      <c r="A492" s="40"/>
      <c r="B492" s="82" t="str">
        <f>IF($I492="", "", IFERROR(INDEX('Job Database'!$AE$11:$AE$3035, MATCH($I492, 'Job Database'!$X$11:$X$3035, 0)), ""))</f>
        <v/>
      </c>
      <c r="C492" s="69" t="str">
        <f>IF($I492="", "", IF(COUNTIF('Job Database'!$X$11:$X$3035, $I492)=0, $AC$5, $AC$4))</f>
        <v/>
      </c>
      <c r="D492" s="40"/>
      <c r="E492" s="85" t="str">
        <f>IF($I492="", "", IF(IFERROR(INDEX('Job Database'!$M$11:$M$3035, MATCH($I492, 'Job Database'!$X$11:$X$3035, 0)), "")="", "", IFERROR(INDEX('Job Database'!$M$11:$M$3035, MATCH($I492, 'Job Database'!$X$11:$X$3035, 0)), "")))</f>
        <v/>
      </c>
      <c r="F492" s="40"/>
      <c r="G492" s="88" t="str">
        <f t="shared" si="317"/>
        <v/>
      </c>
      <c r="H492" s="40"/>
      <c r="I492" s="24"/>
      <c r="J492" s="34"/>
      <c r="K492" s="106"/>
      <c r="L492" s="79"/>
      <c r="M492" s="34"/>
      <c r="N492" s="79"/>
      <c r="O492" s="31"/>
      <c r="P492" s="53"/>
      <c r="Q492" s="40"/>
      <c r="S492" s="41" t="str">
        <f t="shared" si="305"/>
        <v/>
      </c>
      <c r="T492" s="41" t="str">
        <f t="shared" si="306"/>
        <v/>
      </c>
      <c r="U492" s="41" t="str">
        <f t="shared" si="318"/>
        <v/>
      </c>
      <c r="W492" s="74" t="str">
        <f>IF('Job Database'!$X492="", "", 'Job Database'!$X492)</f>
        <v/>
      </c>
      <c r="Y492" s="41" t="str">
        <f>IF($W492="", "", IF(COUNTIF($I$11:$I$3035, $W492)&gt;0, "", MAX($Y$10:$Y491)+1))</f>
        <v/>
      </c>
      <c r="Z492" s="41">
        <v>482</v>
      </c>
      <c r="AA492" s="58" t="str">
        <f t="shared" si="319"/>
        <v/>
      </c>
      <c r="AC492" s="41" t="str">
        <f t="shared" si="307"/>
        <v/>
      </c>
      <c r="AE492" s="41" t="str">
        <f t="shared" si="320"/>
        <v/>
      </c>
      <c r="AJ492" s="154" t="str">
        <f t="shared" si="321"/>
        <v/>
      </c>
      <c r="AL492" s="120" t="str">
        <f t="shared" si="322"/>
        <v/>
      </c>
      <c r="AM492" s="104" t="str">
        <f t="shared" si="323"/>
        <v/>
      </c>
      <c r="AN492" s="104" t="str">
        <f t="shared" si="324"/>
        <v/>
      </c>
      <c r="AO492" s="104" t="str">
        <f t="shared" si="308"/>
        <v/>
      </c>
      <c r="AP492" s="104" t="str">
        <f t="shared" si="309"/>
        <v/>
      </c>
      <c r="AQ492" s="121" t="str">
        <f t="shared" si="325"/>
        <v/>
      </c>
      <c r="AS492" s="88" t="str">
        <f t="shared" si="310"/>
        <v/>
      </c>
      <c r="AT492" s="68" t="str">
        <f t="shared" si="326"/>
        <v/>
      </c>
      <c r="AU492" s="68" t="str">
        <f t="shared" si="327"/>
        <v/>
      </c>
      <c r="AV492" s="68" t="str">
        <f t="shared" si="328"/>
        <v/>
      </c>
      <c r="AW492" s="88" t="str">
        <f t="shared" si="311"/>
        <v/>
      </c>
      <c r="AZ492" s="88" t="str">
        <f t="shared" si="312"/>
        <v/>
      </c>
      <c r="BA492" s="68" t="str">
        <f t="shared" si="313"/>
        <v/>
      </c>
      <c r="BB492" s="68" t="str">
        <f t="shared" si="314"/>
        <v/>
      </c>
      <c r="BC492" s="68" t="str">
        <f t="shared" si="315"/>
        <v/>
      </c>
      <c r="BD492" s="69" t="str">
        <f t="shared" si="316"/>
        <v/>
      </c>
      <c r="BE492" s="69" t="str">
        <f t="shared" si="329"/>
        <v/>
      </c>
      <c r="BT492" s="138" t="str">
        <f t="shared" ca="1" si="330"/>
        <v/>
      </c>
      <c r="BU492" s="139" t="str">
        <f t="shared" ca="1" si="331"/>
        <v/>
      </c>
      <c r="BW492" s="138" t="str">
        <f t="shared" si="332"/>
        <v/>
      </c>
      <c r="BX492" s="104" t="str">
        <f t="shared" si="333"/>
        <v/>
      </c>
      <c r="BY492" s="139" t="str">
        <f t="shared" si="334"/>
        <v/>
      </c>
      <c r="CA492" s="138" t="str">
        <f t="shared" si="335"/>
        <v/>
      </c>
      <c r="CB492" s="104" t="str">
        <f t="shared" si="336"/>
        <v/>
      </c>
      <c r="CC492" s="139" t="str">
        <f t="shared" si="337"/>
        <v/>
      </c>
      <c r="CE492" s="162" t="str">
        <f t="shared" si="338"/>
        <v/>
      </c>
      <c r="CF492" s="163" t="str">
        <f t="shared" si="339"/>
        <v/>
      </c>
      <c r="CG492" s="164" t="str">
        <f t="shared" si="340"/>
        <v/>
      </c>
      <c r="CI492" s="162" t="str">
        <f t="shared" si="341"/>
        <v/>
      </c>
      <c r="CJ492" s="163" t="str">
        <f t="shared" si="344"/>
        <v/>
      </c>
      <c r="CK492" s="164" t="str">
        <f t="shared" si="345"/>
        <v/>
      </c>
      <c r="CM492" s="169" t="str">
        <f t="shared" si="342"/>
        <v/>
      </c>
      <c r="CN492" s="139" t="str">
        <f t="shared" si="343"/>
        <v/>
      </c>
      <c r="CP492" s="41" t="str">
        <f>IF($CM492="", "", COUNTIF($CM$11:$CM$3035, "&lt;"&amp;$CM492)+1+COUNTIF($CM$11:$CM492, $CM492)-1)</f>
        <v/>
      </c>
    </row>
    <row r="493" spans="1:94" x14ac:dyDescent="0.25">
      <c r="A493" s="40"/>
      <c r="B493" s="82" t="str">
        <f>IF($I493="", "", IFERROR(INDEX('Job Database'!$AE$11:$AE$3035, MATCH($I493, 'Job Database'!$X$11:$X$3035, 0)), ""))</f>
        <v/>
      </c>
      <c r="C493" s="69" t="str">
        <f>IF($I493="", "", IF(COUNTIF('Job Database'!$X$11:$X$3035, $I493)=0, $AC$5, $AC$4))</f>
        <v/>
      </c>
      <c r="D493" s="40"/>
      <c r="E493" s="85" t="str">
        <f>IF($I493="", "", IF(IFERROR(INDEX('Job Database'!$M$11:$M$3035, MATCH($I493, 'Job Database'!$X$11:$X$3035, 0)), "")="", "", IFERROR(INDEX('Job Database'!$M$11:$M$3035, MATCH($I493, 'Job Database'!$X$11:$X$3035, 0)), "")))</f>
        <v/>
      </c>
      <c r="F493" s="40"/>
      <c r="G493" s="88" t="str">
        <f t="shared" si="317"/>
        <v/>
      </c>
      <c r="H493" s="40"/>
      <c r="I493" s="24"/>
      <c r="J493" s="34"/>
      <c r="K493" s="106"/>
      <c r="L493" s="79"/>
      <c r="M493" s="34"/>
      <c r="N493" s="79"/>
      <c r="O493" s="31"/>
      <c r="P493" s="53"/>
      <c r="Q493" s="40"/>
      <c r="S493" s="41" t="str">
        <f t="shared" si="305"/>
        <v/>
      </c>
      <c r="T493" s="41" t="str">
        <f t="shared" si="306"/>
        <v/>
      </c>
      <c r="U493" s="41" t="str">
        <f t="shared" si="318"/>
        <v/>
      </c>
      <c r="W493" s="74" t="str">
        <f>IF('Job Database'!$X493="", "", 'Job Database'!$X493)</f>
        <v/>
      </c>
      <c r="Y493" s="41" t="str">
        <f>IF($W493="", "", IF(COUNTIF($I$11:$I$3035, $W493)&gt;0, "", MAX($Y$10:$Y492)+1))</f>
        <v/>
      </c>
      <c r="Z493" s="41">
        <v>483</v>
      </c>
      <c r="AA493" s="58" t="str">
        <f t="shared" si="319"/>
        <v/>
      </c>
      <c r="AC493" s="41" t="str">
        <f t="shared" si="307"/>
        <v/>
      </c>
      <c r="AE493" s="41" t="str">
        <f t="shared" si="320"/>
        <v/>
      </c>
      <c r="AJ493" s="154" t="str">
        <f t="shared" si="321"/>
        <v/>
      </c>
      <c r="AL493" s="120" t="str">
        <f t="shared" si="322"/>
        <v/>
      </c>
      <c r="AM493" s="104" t="str">
        <f t="shared" si="323"/>
        <v/>
      </c>
      <c r="AN493" s="104" t="str">
        <f t="shared" si="324"/>
        <v/>
      </c>
      <c r="AO493" s="104" t="str">
        <f t="shared" si="308"/>
        <v/>
      </c>
      <c r="AP493" s="104" t="str">
        <f t="shared" si="309"/>
        <v/>
      </c>
      <c r="AQ493" s="121" t="str">
        <f t="shared" si="325"/>
        <v/>
      </c>
      <c r="AS493" s="88" t="str">
        <f t="shared" si="310"/>
        <v/>
      </c>
      <c r="AT493" s="68" t="str">
        <f t="shared" si="326"/>
        <v/>
      </c>
      <c r="AU493" s="68" t="str">
        <f t="shared" si="327"/>
        <v/>
      </c>
      <c r="AV493" s="68" t="str">
        <f t="shared" si="328"/>
        <v/>
      </c>
      <c r="AW493" s="88" t="str">
        <f t="shared" si="311"/>
        <v/>
      </c>
      <c r="AZ493" s="88" t="str">
        <f t="shared" si="312"/>
        <v/>
      </c>
      <c r="BA493" s="68" t="str">
        <f t="shared" si="313"/>
        <v/>
      </c>
      <c r="BB493" s="68" t="str">
        <f t="shared" si="314"/>
        <v/>
      </c>
      <c r="BC493" s="68" t="str">
        <f t="shared" si="315"/>
        <v/>
      </c>
      <c r="BD493" s="69" t="str">
        <f t="shared" si="316"/>
        <v/>
      </c>
      <c r="BE493" s="69" t="str">
        <f t="shared" si="329"/>
        <v/>
      </c>
      <c r="BT493" s="138" t="str">
        <f t="shared" ca="1" si="330"/>
        <v/>
      </c>
      <c r="BU493" s="139" t="str">
        <f t="shared" ca="1" si="331"/>
        <v/>
      </c>
      <c r="BW493" s="138" t="str">
        <f t="shared" si="332"/>
        <v/>
      </c>
      <c r="BX493" s="104" t="str">
        <f t="shared" si="333"/>
        <v/>
      </c>
      <c r="BY493" s="139" t="str">
        <f t="shared" si="334"/>
        <v/>
      </c>
      <c r="CA493" s="138" t="str">
        <f t="shared" si="335"/>
        <v/>
      </c>
      <c r="CB493" s="104" t="str">
        <f t="shared" si="336"/>
        <v/>
      </c>
      <c r="CC493" s="139" t="str">
        <f t="shared" si="337"/>
        <v/>
      </c>
      <c r="CE493" s="162" t="str">
        <f t="shared" si="338"/>
        <v/>
      </c>
      <c r="CF493" s="163" t="str">
        <f t="shared" si="339"/>
        <v/>
      </c>
      <c r="CG493" s="164" t="str">
        <f t="shared" si="340"/>
        <v/>
      </c>
      <c r="CI493" s="162" t="str">
        <f t="shared" si="341"/>
        <v/>
      </c>
      <c r="CJ493" s="163" t="str">
        <f t="shared" si="344"/>
        <v/>
      </c>
      <c r="CK493" s="164" t="str">
        <f t="shared" si="345"/>
        <v/>
      </c>
      <c r="CM493" s="169" t="str">
        <f t="shared" si="342"/>
        <v/>
      </c>
      <c r="CN493" s="139" t="str">
        <f t="shared" si="343"/>
        <v/>
      </c>
      <c r="CP493" s="41" t="str">
        <f>IF($CM493="", "", COUNTIF($CM$11:$CM$3035, "&lt;"&amp;$CM493)+1+COUNTIF($CM$11:$CM493, $CM493)-1)</f>
        <v/>
      </c>
    </row>
    <row r="494" spans="1:94" x14ac:dyDescent="0.25">
      <c r="A494" s="40"/>
      <c r="B494" s="82" t="str">
        <f>IF($I494="", "", IFERROR(INDEX('Job Database'!$AE$11:$AE$3035, MATCH($I494, 'Job Database'!$X$11:$X$3035, 0)), ""))</f>
        <v/>
      </c>
      <c r="C494" s="69" t="str">
        <f>IF($I494="", "", IF(COUNTIF('Job Database'!$X$11:$X$3035, $I494)=0, $AC$5, $AC$4))</f>
        <v/>
      </c>
      <c r="D494" s="40"/>
      <c r="E494" s="85" t="str">
        <f>IF($I494="", "", IF(IFERROR(INDEX('Job Database'!$M$11:$M$3035, MATCH($I494, 'Job Database'!$X$11:$X$3035, 0)), "")="", "", IFERROR(INDEX('Job Database'!$M$11:$M$3035, MATCH($I494, 'Job Database'!$X$11:$X$3035, 0)), "")))</f>
        <v/>
      </c>
      <c r="F494" s="40"/>
      <c r="G494" s="88" t="str">
        <f t="shared" si="317"/>
        <v/>
      </c>
      <c r="H494" s="40"/>
      <c r="I494" s="24"/>
      <c r="J494" s="34"/>
      <c r="K494" s="106"/>
      <c r="L494" s="79"/>
      <c r="M494" s="34"/>
      <c r="N494" s="79"/>
      <c r="O494" s="31"/>
      <c r="P494" s="53"/>
      <c r="Q494" s="40"/>
      <c r="S494" s="41" t="str">
        <f t="shared" si="305"/>
        <v/>
      </c>
      <c r="T494" s="41" t="str">
        <f t="shared" si="306"/>
        <v/>
      </c>
      <c r="U494" s="41" t="str">
        <f t="shared" si="318"/>
        <v/>
      </c>
      <c r="W494" s="74" t="str">
        <f>IF('Job Database'!$X494="", "", 'Job Database'!$X494)</f>
        <v/>
      </c>
      <c r="Y494" s="41" t="str">
        <f>IF($W494="", "", IF(COUNTIF($I$11:$I$3035, $W494)&gt;0, "", MAX($Y$10:$Y493)+1))</f>
        <v/>
      </c>
      <c r="Z494" s="41">
        <v>484</v>
      </c>
      <c r="AA494" s="58" t="str">
        <f t="shared" si="319"/>
        <v/>
      </c>
      <c r="AC494" s="41" t="str">
        <f t="shared" si="307"/>
        <v/>
      </c>
      <c r="AE494" s="41" t="str">
        <f t="shared" si="320"/>
        <v/>
      </c>
      <c r="AJ494" s="154" t="str">
        <f t="shared" si="321"/>
        <v/>
      </c>
      <c r="AL494" s="120" t="str">
        <f t="shared" si="322"/>
        <v/>
      </c>
      <c r="AM494" s="104" t="str">
        <f t="shared" si="323"/>
        <v/>
      </c>
      <c r="AN494" s="104" t="str">
        <f t="shared" si="324"/>
        <v/>
      </c>
      <c r="AO494" s="104" t="str">
        <f t="shared" si="308"/>
        <v/>
      </c>
      <c r="AP494" s="104" t="str">
        <f t="shared" si="309"/>
        <v/>
      </c>
      <c r="AQ494" s="121" t="str">
        <f t="shared" si="325"/>
        <v/>
      </c>
      <c r="AS494" s="88" t="str">
        <f t="shared" si="310"/>
        <v/>
      </c>
      <c r="AT494" s="68" t="str">
        <f t="shared" si="326"/>
        <v/>
      </c>
      <c r="AU494" s="68" t="str">
        <f t="shared" si="327"/>
        <v/>
      </c>
      <c r="AV494" s="68" t="str">
        <f t="shared" si="328"/>
        <v/>
      </c>
      <c r="AW494" s="88" t="str">
        <f t="shared" si="311"/>
        <v/>
      </c>
      <c r="AZ494" s="88" t="str">
        <f t="shared" si="312"/>
        <v/>
      </c>
      <c r="BA494" s="68" t="str">
        <f t="shared" si="313"/>
        <v/>
      </c>
      <c r="BB494" s="68" t="str">
        <f t="shared" si="314"/>
        <v/>
      </c>
      <c r="BC494" s="68" t="str">
        <f t="shared" si="315"/>
        <v/>
      </c>
      <c r="BD494" s="69" t="str">
        <f t="shared" si="316"/>
        <v/>
      </c>
      <c r="BE494" s="69" t="str">
        <f t="shared" si="329"/>
        <v/>
      </c>
      <c r="BT494" s="138" t="str">
        <f t="shared" ca="1" si="330"/>
        <v/>
      </c>
      <c r="BU494" s="139" t="str">
        <f t="shared" ca="1" si="331"/>
        <v/>
      </c>
      <c r="BW494" s="138" t="str">
        <f t="shared" si="332"/>
        <v/>
      </c>
      <c r="BX494" s="104" t="str">
        <f t="shared" si="333"/>
        <v/>
      </c>
      <c r="BY494" s="139" t="str">
        <f t="shared" si="334"/>
        <v/>
      </c>
      <c r="CA494" s="138" t="str">
        <f t="shared" si="335"/>
        <v/>
      </c>
      <c r="CB494" s="104" t="str">
        <f t="shared" si="336"/>
        <v/>
      </c>
      <c r="CC494" s="139" t="str">
        <f t="shared" si="337"/>
        <v/>
      </c>
      <c r="CE494" s="162" t="str">
        <f t="shared" si="338"/>
        <v/>
      </c>
      <c r="CF494" s="163" t="str">
        <f t="shared" si="339"/>
        <v/>
      </c>
      <c r="CG494" s="164" t="str">
        <f t="shared" si="340"/>
        <v/>
      </c>
      <c r="CI494" s="162" t="str">
        <f t="shared" si="341"/>
        <v/>
      </c>
      <c r="CJ494" s="163" t="str">
        <f t="shared" si="344"/>
        <v/>
      </c>
      <c r="CK494" s="164" t="str">
        <f t="shared" si="345"/>
        <v/>
      </c>
      <c r="CM494" s="169" t="str">
        <f t="shared" si="342"/>
        <v/>
      </c>
      <c r="CN494" s="139" t="str">
        <f t="shared" si="343"/>
        <v/>
      </c>
      <c r="CP494" s="41" t="str">
        <f>IF($CM494="", "", COUNTIF($CM$11:$CM$3035, "&lt;"&amp;$CM494)+1+COUNTIF($CM$11:$CM494, $CM494)-1)</f>
        <v/>
      </c>
    </row>
    <row r="495" spans="1:94" x14ac:dyDescent="0.25">
      <c r="A495" s="40"/>
      <c r="B495" s="82" t="str">
        <f>IF($I495="", "", IFERROR(INDEX('Job Database'!$AE$11:$AE$3035, MATCH($I495, 'Job Database'!$X$11:$X$3035, 0)), ""))</f>
        <v/>
      </c>
      <c r="C495" s="69" t="str">
        <f>IF($I495="", "", IF(COUNTIF('Job Database'!$X$11:$X$3035, $I495)=0, $AC$5, $AC$4))</f>
        <v/>
      </c>
      <c r="D495" s="40"/>
      <c r="E495" s="85" t="str">
        <f>IF($I495="", "", IF(IFERROR(INDEX('Job Database'!$M$11:$M$3035, MATCH($I495, 'Job Database'!$X$11:$X$3035, 0)), "")="", "", IFERROR(INDEX('Job Database'!$M$11:$M$3035, MATCH($I495, 'Job Database'!$X$11:$X$3035, 0)), "")))</f>
        <v/>
      </c>
      <c r="F495" s="40"/>
      <c r="G495" s="88" t="str">
        <f t="shared" si="317"/>
        <v/>
      </c>
      <c r="H495" s="40"/>
      <c r="I495" s="24"/>
      <c r="J495" s="34"/>
      <c r="K495" s="106"/>
      <c r="L495" s="79"/>
      <c r="M495" s="34"/>
      <c r="N495" s="79"/>
      <c r="O495" s="31"/>
      <c r="P495" s="53"/>
      <c r="Q495" s="40"/>
      <c r="S495" s="41" t="str">
        <f t="shared" si="305"/>
        <v/>
      </c>
      <c r="T495" s="41" t="str">
        <f t="shared" si="306"/>
        <v/>
      </c>
      <c r="U495" s="41" t="str">
        <f t="shared" si="318"/>
        <v/>
      </c>
      <c r="W495" s="74" t="str">
        <f>IF('Job Database'!$X495="", "", 'Job Database'!$X495)</f>
        <v/>
      </c>
      <c r="Y495" s="41" t="str">
        <f>IF($W495="", "", IF(COUNTIF($I$11:$I$3035, $W495)&gt;0, "", MAX($Y$10:$Y494)+1))</f>
        <v/>
      </c>
      <c r="Z495" s="41">
        <v>485</v>
      </c>
      <c r="AA495" s="58" t="str">
        <f t="shared" si="319"/>
        <v/>
      </c>
      <c r="AC495" s="41" t="str">
        <f t="shared" si="307"/>
        <v/>
      </c>
      <c r="AE495" s="41" t="str">
        <f t="shared" si="320"/>
        <v/>
      </c>
      <c r="AJ495" s="154" t="str">
        <f t="shared" si="321"/>
        <v/>
      </c>
      <c r="AL495" s="120" t="str">
        <f t="shared" si="322"/>
        <v/>
      </c>
      <c r="AM495" s="104" t="str">
        <f t="shared" si="323"/>
        <v/>
      </c>
      <c r="AN495" s="104" t="str">
        <f t="shared" si="324"/>
        <v/>
      </c>
      <c r="AO495" s="104" t="str">
        <f t="shared" si="308"/>
        <v/>
      </c>
      <c r="AP495" s="104" t="str">
        <f t="shared" si="309"/>
        <v/>
      </c>
      <c r="AQ495" s="121" t="str">
        <f t="shared" si="325"/>
        <v/>
      </c>
      <c r="AS495" s="88" t="str">
        <f t="shared" si="310"/>
        <v/>
      </c>
      <c r="AT495" s="68" t="str">
        <f t="shared" si="326"/>
        <v/>
      </c>
      <c r="AU495" s="68" t="str">
        <f t="shared" si="327"/>
        <v/>
      </c>
      <c r="AV495" s="68" t="str">
        <f t="shared" si="328"/>
        <v/>
      </c>
      <c r="AW495" s="88" t="str">
        <f t="shared" si="311"/>
        <v/>
      </c>
      <c r="AZ495" s="88" t="str">
        <f t="shared" si="312"/>
        <v/>
      </c>
      <c r="BA495" s="68" t="str">
        <f t="shared" si="313"/>
        <v/>
      </c>
      <c r="BB495" s="68" t="str">
        <f t="shared" si="314"/>
        <v/>
      </c>
      <c r="BC495" s="68" t="str">
        <f t="shared" si="315"/>
        <v/>
      </c>
      <c r="BD495" s="69" t="str">
        <f t="shared" si="316"/>
        <v/>
      </c>
      <c r="BE495" s="69" t="str">
        <f t="shared" si="329"/>
        <v/>
      </c>
      <c r="BT495" s="138" t="str">
        <f t="shared" ca="1" si="330"/>
        <v/>
      </c>
      <c r="BU495" s="139" t="str">
        <f t="shared" ca="1" si="331"/>
        <v/>
      </c>
      <c r="BW495" s="138" t="str">
        <f t="shared" si="332"/>
        <v/>
      </c>
      <c r="BX495" s="104" t="str">
        <f t="shared" si="333"/>
        <v/>
      </c>
      <c r="BY495" s="139" t="str">
        <f t="shared" si="334"/>
        <v/>
      </c>
      <c r="CA495" s="138" t="str">
        <f t="shared" si="335"/>
        <v/>
      </c>
      <c r="CB495" s="104" t="str">
        <f t="shared" si="336"/>
        <v/>
      </c>
      <c r="CC495" s="139" t="str">
        <f t="shared" si="337"/>
        <v/>
      </c>
      <c r="CE495" s="162" t="str">
        <f t="shared" si="338"/>
        <v/>
      </c>
      <c r="CF495" s="163" t="str">
        <f t="shared" si="339"/>
        <v/>
      </c>
      <c r="CG495" s="164" t="str">
        <f t="shared" si="340"/>
        <v/>
      </c>
      <c r="CI495" s="162" t="str">
        <f t="shared" si="341"/>
        <v/>
      </c>
      <c r="CJ495" s="163" t="str">
        <f t="shared" si="344"/>
        <v/>
      </c>
      <c r="CK495" s="164" t="str">
        <f t="shared" si="345"/>
        <v/>
      </c>
      <c r="CM495" s="169" t="str">
        <f t="shared" si="342"/>
        <v/>
      </c>
      <c r="CN495" s="139" t="str">
        <f t="shared" si="343"/>
        <v/>
      </c>
      <c r="CP495" s="41" t="str">
        <f>IF($CM495="", "", COUNTIF($CM$11:$CM$3035, "&lt;"&amp;$CM495)+1+COUNTIF($CM$11:$CM495, $CM495)-1)</f>
        <v/>
      </c>
    </row>
    <row r="496" spans="1:94" x14ac:dyDescent="0.25">
      <c r="A496" s="40"/>
      <c r="B496" s="82" t="str">
        <f>IF($I496="", "", IFERROR(INDEX('Job Database'!$AE$11:$AE$3035, MATCH($I496, 'Job Database'!$X$11:$X$3035, 0)), ""))</f>
        <v/>
      </c>
      <c r="C496" s="69" t="str">
        <f>IF($I496="", "", IF(COUNTIF('Job Database'!$X$11:$X$3035, $I496)=0, $AC$5, $AC$4))</f>
        <v/>
      </c>
      <c r="D496" s="40"/>
      <c r="E496" s="85" t="str">
        <f>IF($I496="", "", IF(IFERROR(INDEX('Job Database'!$M$11:$M$3035, MATCH($I496, 'Job Database'!$X$11:$X$3035, 0)), "")="", "", IFERROR(INDEX('Job Database'!$M$11:$M$3035, MATCH($I496, 'Job Database'!$X$11:$X$3035, 0)), "")))</f>
        <v/>
      </c>
      <c r="F496" s="40"/>
      <c r="G496" s="88" t="str">
        <f t="shared" si="317"/>
        <v/>
      </c>
      <c r="H496" s="40"/>
      <c r="I496" s="24"/>
      <c r="J496" s="34"/>
      <c r="K496" s="106"/>
      <c r="L496" s="79"/>
      <c r="M496" s="34"/>
      <c r="N496" s="79"/>
      <c r="O496" s="31"/>
      <c r="P496" s="53"/>
      <c r="Q496" s="40"/>
      <c r="S496" s="41" t="str">
        <f t="shared" si="305"/>
        <v/>
      </c>
      <c r="T496" s="41" t="str">
        <f t="shared" si="306"/>
        <v/>
      </c>
      <c r="U496" s="41" t="str">
        <f t="shared" si="318"/>
        <v/>
      </c>
      <c r="W496" s="74" t="str">
        <f>IF('Job Database'!$X496="", "", 'Job Database'!$X496)</f>
        <v/>
      </c>
      <c r="Y496" s="41" t="str">
        <f>IF($W496="", "", IF(COUNTIF($I$11:$I$3035, $W496)&gt;0, "", MAX($Y$10:$Y495)+1))</f>
        <v/>
      </c>
      <c r="Z496" s="41">
        <v>486</v>
      </c>
      <c r="AA496" s="58" t="str">
        <f t="shared" si="319"/>
        <v/>
      </c>
      <c r="AC496" s="41" t="str">
        <f t="shared" si="307"/>
        <v/>
      </c>
      <c r="AE496" s="41" t="str">
        <f t="shared" si="320"/>
        <v/>
      </c>
      <c r="AJ496" s="154" t="str">
        <f t="shared" si="321"/>
        <v/>
      </c>
      <c r="AL496" s="120" t="str">
        <f t="shared" si="322"/>
        <v/>
      </c>
      <c r="AM496" s="104" t="str">
        <f t="shared" si="323"/>
        <v/>
      </c>
      <c r="AN496" s="104" t="str">
        <f t="shared" si="324"/>
        <v/>
      </c>
      <c r="AO496" s="104" t="str">
        <f t="shared" si="308"/>
        <v/>
      </c>
      <c r="AP496" s="104" t="str">
        <f t="shared" si="309"/>
        <v/>
      </c>
      <c r="AQ496" s="121" t="str">
        <f t="shared" si="325"/>
        <v/>
      </c>
      <c r="AS496" s="88" t="str">
        <f t="shared" si="310"/>
        <v/>
      </c>
      <c r="AT496" s="68" t="str">
        <f t="shared" si="326"/>
        <v/>
      </c>
      <c r="AU496" s="68" t="str">
        <f t="shared" si="327"/>
        <v/>
      </c>
      <c r="AV496" s="68" t="str">
        <f t="shared" si="328"/>
        <v/>
      </c>
      <c r="AW496" s="88" t="str">
        <f t="shared" si="311"/>
        <v/>
      </c>
      <c r="AZ496" s="88" t="str">
        <f t="shared" si="312"/>
        <v/>
      </c>
      <c r="BA496" s="68" t="str">
        <f t="shared" si="313"/>
        <v/>
      </c>
      <c r="BB496" s="68" t="str">
        <f t="shared" si="314"/>
        <v/>
      </c>
      <c r="BC496" s="68" t="str">
        <f t="shared" si="315"/>
        <v/>
      </c>
      <c r="BD496" s="69" t="str">
        <f t="shared" si="316"/>
        <v/>
      </c>
      <c r="BE496" s="69" t="str">
        <f t="shared" si="329"/>
        <v/>
      </c>
      <c r="BT496" s="138" t="str">
        <f t="shared" ca="1" si="330"/>
        <v/>
      </c>
      <c r="BU496" s="139" t="str">
        <f t="shared" ca="1" si="331"/>
        <v/>
      </c>
      <c r="BW496" s="138" t="str">
        <f t="shared" si="332"/>
        <v/>
      </c>
      <c r="BX496" s="104" t="str">
        <f t="shared" si="333"/>
        <v/>
      </c>
      <c r="BY496" s="139" t="str">
        <f t="shared" si="334"/>
        <v/>
      </c>
      <c r="CA496" s="138" t="str">
        <f t="shared" si="335"/>
        <v/>
      </c>
      <c r="CB496" s="104" t="str">
        <f t="shared" si="336"/>
        <v/>
      </c>
      <c r="CC496" s="139" t="str">
        <f t="shared" si="337"/>
        <v/>
      </c>
      <c r="CE496" s="162" t="str">
        <f t="shared" si="338"/>
        <v/>
      </c>
      <c r="CF496" s="163" t="str">
        <f t="shared" si="339"/>
        <v/>
      </c>
      <c r="CG496" s="164" t="str">
        <f t="shared" si="340"/>
        <v/>
      </c>
      <c r="CI496" s="162" t="str">
        <f t="shared" si="341"/>
        <v/>
      </c>
      <c r="CJ496" s="163" t="str">
        <f t="shared" si="344"/>
        <v/>
      </c>
      <c r="CK496" s="164" t="str">
        <f t="shared" si="345"/>
        <v/>
      </c>
      <c r="CM496" s="169" t="str">
        <f t="shared" si="342"/>
        <v/>
      </c>
      <c r="CN496" s="139" t="str">
        <f t="shared" si="343"/>
        <v/>
      </c>
      <c r="CP496" s="41" t="str">
        <f>IF($CM496="", "", COUNTIF($CM$11:$CM$3035, "&lt;"&amp;$CM496)+1+COUNTIF($CM$11:$CM496, $CM496)-1)</f>
        <v/>
      </c>
    </row>
    <row r="497" spans="1:94" x14ac:dyDescent="0.25">
      <c r="A497" s="40"/>
      <c r="B497" s="82" t="str">
        <f>IF($I497="", "", IFERROR(INDEX('Job Database'!$AE$11:$AE$3035, MATCH($I497, 'Job Database'!$X$11:$X$3035, 0)), ""))</f>
        <v/>
      </c>
      <c r="C497" s="69" t="str">
        <f>IF($I497="", "", IF(COUNTIF('Job Database'!$X$11:$X$3035, $I497)=0, $AC$5, $AC$4))</f>
        <v/>
      </c>
      <c r="D497" s="40"/>
      <c r="E497" s="85" t="str">
        <f>IF($I497="", "", IF(IFERROR(INDEX('Job Database'!$M$11:$M$3035, MATCH($I497, 'Job Database'!$X$11:$X$3035, 0)), "")="", "", IFERROR(INDEX('Job Database'!$M$11:$M$3035, MATCH($I497, 'Job Database'!$X$11:$X$3035, 0)), "")))</f>
        <v/>
      </c>
      <c r="F497" s="40"/>
      <c r="G497" s="88" t="str">
        <f t="shared" si="317"/>
        <v/>
      </c>
      <c r="H497" s="40"/>
      <c r="I497" s="24"/>
      <c r="J497" s="34"/>
      <c r="K497" s="106"/>
      <c r="L497" s="79"/>
      <c r="M497" s="34"/>
      <c r="N497" s="79"/>
      <c r="O497" s="31"/>
      <c r="P497" s="53"/>
      <c r="Q497" s="40"/>
      <c r="S497" s="41" t="str">
        <f t="shared" si="305"/>
        <v/>
      </c>
      <c r="T497" s="41" t="str">
        <f t="shared" si="306"/>
        <v/>
      </c>
      <c r="U497" s="41" t="str">
        <f t="shared" si="318"/>
        <v/>
      </c>
      <c r="W497" s="74" t="str">
        <f>IF('Job Database'!$X497="", "", 'Job Database'!$X497)</f>
        <v/>
      </c>
      <c r="Y497" s="41" t="str">
        <f>IF($W497="", "", IF(COUNTIF($I$11:$I$3035, $W497)&gt;0, "", MAX($Y$10:$Y496)+1))</f>
        <v/>
      </c>
      <c r="Z497" s="41">
        <v>487</v>
      </c>
      <c r="AA497" s="58" t="str">
        <f t="shared" si="319"/>
        <v/>
      </c>
      <c r="AC497" s="41" t="str">
        <f t="shared" si="307"/>
        <v/>
      </c>
      <c r="AE497" s="41" t="str">
        <f t="shared" si="320"/>
        <v/>
      </c>
      <c r="AJ497" s="154" t="str">
        <f t="shared" si="321"/>
        <v/>
      </c>
      <c r="AL497" s="120" t="str">
        <f t="shared" si="322"/>
        <v/>
      </c>
      <c r="AM497" s="104" t="str">
        <f t="shared" si="323"/>
        <v/>
      </c>
      <c r="AN497" s="104" t="str">
        <f t="shared" si="324"/>
        <v/>
      </c>
      <c r="AO497" s="104" t="str">
        <f t="shared" si="308"/>
        <v/>
      </c>
      <c r="AP497" s="104" t="str">
        <f t="shared" si="309"/>
        <v/>
      </c>
      <c r="AQ497" s="121" t="str">
        <f t="shared" si="325"/>
        <v/>
      </c>
      <c r="AS497" s="88" t="str">
        <f t="shared" si="310"/>
        <v/>
      </c>
      <c r="AT497" s="68" t="str">
        <f t="shared" si="326"/>
        <v/>
      </c>
      <c r="AU497" s="68" t="str">
        <f t="shared" si="327"/>
        <v/>
      </c>
      <c r="AV497" s="68" t="str">
        <f t="shared" si="328"/>
        <v/>
      </c>
      <c r="AW497" s="88" t="str">
        <f t="shared" si="311"/>
        <v/>
      </c>
      <c r="AZ497" s="88" t="str">
        <f t="shared" si="312"/>
        <v/>
      </c>
      <c r="BA497" s="68" t="str">
        <f t="shared" si="313"/>
        <v/>
      </c>
      <c r="BB497" s="68" t="str">
        <f t="shared" si="314"/>
        <v/>
      </c>
      <c r="BC497" s="68" t="str">
        <f t="shared" si="315"/>
        <v/>
      </c>
      <c r="BD497" s="69" t="str">
        <f t="shared" si="316"/>
        <v/>
      </c>
      <c r="BE497" s="69" t="str">
        <f t="shared" si="329"/>
        <v/>
      </c>
      <c r="BT497" s="138" t="str">
        <f t="shared" ca="1" si="330"/>
        <v/>
      </c>
      <c r="BU497" s="139" t="str">
        <f t="shared" ca="1" si="331"/>
        <v/>
      </c>
      <c r="BW497" s="138" t="str">
        <f t="shared" si="332"/>
        <v/>
      </c>
      <c r="BX497" s="104" t="str">
        <f t="shared" si="333"/>
        <v/>
      </c>
      <c r="BY497" s="139" t="str">
        <f t="shared" si="334"/>
        <v/>
      </c>
      <c r="CA497" s="138" t="str">
        <f t="shared" si="335"/>
        <v/>
      </c>
      <c r="CB497" s="104" t="str">
        <f t="shared" si="336"/>
        <v/>
      </c>
      <c r="CC497" s="139" t="str">
        <f t="shared" si="337"/>
        <v/>
      </c>
      <c r="CE497" s="162" t="str">
        <f t="shared" si="338"/>
        <v/>
      </c>
      <c r="CF497" s="163" t="str">
        <f t="shared" si="339"/>
        <v/>
      </c>
      <c r="CG497" s="164" t="str">
        <f t="shared" si="340"/>
        <v/>
      </c>
      <c r="CI497" s="162" t="str">
        <f t="shared" si="341"/>
        <v/>
      </c>
      <c r="CJ497" s="163" t="str">
        <f t="shared" si="344"/>
        <v/>
      </c>
      <c r="CK497" s="164" t="str">
        <f t="shared" si="345"/>
        <v/>
      </c>
      <c r="CM497" s="169" t="str">
        <f t="shared" si="342"/>
        <v/>
      </c>
      <c r="CN497" s="139" t="str">
        <f t="shared" si="343"/>
        <v/>
      </c>
      <c r="CP497" s="41" t="str">
        <f>IF($CM497="", "", COUNTIF($CM$11:$CM$3035, "&lt;"&amp;$CM497)+1+COUNTIF($CM$11:$CM497, $CM497)-1)</f>
        <v/>
      </c>
    </row>
    <row r="498" spans="1:94" x14ac:dyDescent="0.25">
      <c r="A498" s="40"/>
      <c r="B498" s="82" t="str">
        <f>IF($I498="", "", IFERROR(INDEX('Job Database'!$AE$11:$AE$3035, MATCH($I498, 'Job Database'!$X$11:$X$3035, 0)), ""))</f>
        <v/>
      </c>
      <c r="C498" s="69" t="str">
        <f>IF($I498="", "", IF(COUNTIF('Job Database'!$X$11:$X$3035, $I498)=0, $AC$5, $AC$4))</f>
        <v/>
      </c>
      <c r="D498" s="40"/>
      <c r="E498" s="85" t="str">
        <f>IF($I498="", "", IF(IFERROR(INDEX('Job Database'!$M$11:$M$3035, MATCH($I498, 'Job Database'!$X$11:$X$3035, 0)), "")="", "", IFERROR(INDEX('Job Database'!$M$11:$M$3035, MATCH($I498, 'Job Database'!$X$11:$X$3035, 0)), "")))</f>
        <v/>
      </c>
      <c r="F498" s="40"/>
      <c r="G498" s="88" t="str">
        <f t="shared" si="317"/>
        <v/>
      </c>
      <c r="H498" s="40"/>
      <c r="I498" s="24"/>
      <c r="J498" s="34"/>
      <c r="K498" s="106"/>
      <c r="L498" s="79"/>
      <c r="M498" s="34"/>
      <c r="N498" s="79"/>
      <c r="O498" s="31"/>
      <c r="P498" s="53"/>
      <c r="Q498" s="40"/>
      <c r="S498" s="41" t="str">
        <f t="shared" si="305"/>
        <v/>
      </c>
      <c r="T498" s="41" t="str">
        <f t="shared" si="306"/>
        <v/>
      </c>
      <c r="U498" s="41" t="str">
        <f t="shared" si="318"/>
        <v/>
      </c>
      <c r="W498" s="74" t="str">
        <f>IF('Job Database'!$X498="", "", 'Job Database'!$X498)</f>
        <v/>
      </c>
      <c r="Y498" s="41" t="str">
        <f>IF($W498="", "", IF(COUNTIF($I$11:$I$3035, $W498)&gt;0, "", MAX($Y$10:$Y497)+1))</f>
        <v/>
      </c>
      <c r="Z498" s="41">
        <v>488</v>
      </c>
      <c r="AA498" s="58" t="str">
        <f t="shared" si="319"/>
        <v/>
      </c>
      <c r="AC498" s="41" t="str">
        <f t="shared" si="307"/>
        <v/>
      </c>
      <c r="AE498" s="41" t="str">
        <f t="shared" si="320"/>
        <v/>
      </c>
      <c r="AJ498" s="154" t="str">
        <f t="shared" si="321"/>
        <v/>
      </c>
      <c r="AL498" s="120" t="str">
        <f t="shared" si="322"/>
        <v/>
      </c>
      <c r="AM498" s="104" t="str">
        <f t="shared" si="323"/>
        <v/>
      </c>
      <c r="AN498" s="104" t="str">
        <f t="shared" si="324"/>
        <v/>
      </c>
      <c r="AO498" s="104" t="str">
        <f t="shared" si="308"/>
        <v/>
      </c>
      <c r="AP498" s="104" t="str">
        <f t="shared" si="309"/>
        <v/>
      </c>
      <c r="AQ498" s="121" t="str">
        <f t="shared" si="325"/>
        <v/>
      </c>
      <c r="AS498" s="88" t="str">
        <f t="shared" si="310"/>
        <v/>
      </c>
      <c r="AT498" s="68" t="str">
        <f t="shared" si="326"/>
        <v/>
      </c>
      <c r="AU498" s="68" t="str">
        <f t="shared" si="327"/>
        <v/>
      </c>
      <c r="AV498" s="68" t="str">
        <f t="shared" si="328"/>
        <v/>
      </c>
      <c r="AW498" s="88" t="str">
        <f t="shared" si="311"/>
        <v/>
      </c>
      <c r="AZ498" s="88" t="str">
        <f t="shared" si="312"/>
        <v/>
      </c>
      <c r="BA498" s="68" t="str">
        <f t="shared" si="313"/>
        <v/>
      </c>
      <c r="BB498" s="68" t="str">
        <f t="shared" si="314"/>
        <v/>
      </c>
      <c r="BC498" s="68" t="str">
        <f t="shared" si="315"/>
        <v/>
      </c>
      <c r="BD498" s="69" t="str">
        <f t="shared" si="316"/>
        <v/>
      </c>
      <c r="BE498" s="69" t="str">
        <f t="shared" si="329"/>
        <v/>
      </c>
      <c r="BT498" s="138" t="str">
        <f t="shared" ca="1" si="330"/>
        <v/>
      </c>
      <c r="BU498" s="139" t="str">
        <f t="shared" ca="1" si="331"/>
        <v/>
      </c>
      <c r="BW498" s="138" t="str">
        <f t="shared" si="332"/>
        <v/>
      </c>
      <c r="BX498" s="104" t="str">
        <f t="shared" si="333"/>
        <v/>
      </c>
      <c r="BY498" s="139" t="str">
        <f t="shared" si="334"/>
        <v/>
      </c>
      <c r="CA498" s="138" t="str">
        <f t="shared" si="335"/>
        <v/>
      </c>
      <c r="CB498" s="104" t="str">
        <f t="shared" si="336"/>
        <v/>
      </c>
      <c r="CC498" s="139" t="str">
        <f t="shared" si="337"/>
        <v/>
      </c>
      <c r="CE498" s="162" t="str">
        <f t="shared" si="338"/>
        <v/>
      </c>
      <c r="CF498" s="163" t="str">
        <f t="shared" si="339"/>
        <v/>
      </c>
      <c r="CG498" s="164" t="str">
        <f t="shared" si="340"/>
        <v/>
      </c>
      <c r="CI498" s="162" t="str">
        <f t="shared" si="341"/>
        <v/>
      </c>
      <c r="CJ498" s="163" t="str">
        <f t="shared" si="344"/>
        <v/>
      </c>
      <c r="CK498" s="164" t="str">
        <f t="shared" si="345"/>
        <v/>
      </c>
      <c r="CM498" s="169" t="str">
        <f t="shared" si="342"/>
        <v/>
      </c>
      <c r="CN498" s="139" t="str">
        <f t="shared" si="343"/>
        <v/>
      </c>
      <c r="CP498" s="41" t="str">
        <f>IF($CM498="", "", COUNTIF($CM$11:$CM$3035, "&lt;"&amp;$CM498)+1+COUNTIF($CM$11:$CM498, $CM498)-1)</f>
        <v/>
      </c>
    </row>
    <row r="499" spans="1:94" x14ac:dyDescent="0.25">
      <c r="A499" s="40"/>
      <c r="B499" s="82" t="str">
        <f>IF($I499="", "", IFERROR(INDEX('Job Database'!$AE$11:$AE$3035, MATCH($I499, 'Job Database'!$X$11:$X$3035, 0)), ""))</f>
        <v/>
      </c>
      <c r="C499" s="69" t="str">
        <f>IF($I499="", "", IF(COUNTIF('Job Database'!$X$11:$X$3035, $I499)=0, $AC$5, $AC$4))</f>
        <v/>
      </c>
      <c r="D499" s="40"/>
      <c r="E499" s="85" t="str">
        <f>IF($I499="", "", IF(IFERROR(INDEX('Job Database'!$M$11:$M$3035, MATCH($I499, 'Job Database'!$X$11:$X$3035, 0)), "")="", "", IFERROR(INDEX('Job Database'!$M$11:$M$3035, MATCH($I499, 'Job Database'!$X$11:$X$3035, 0)), "")))</f>
        <v/>
      </c>
      <c r="F499" s="40"/>
      <c r="G499" s="88" t="str">
        <f t="shared" si="317"/>
        <v/>
      </c>
      <c r="H499" s="40"/>
      <c r="I499" s="24"/>
      <c r="J499" s="34"/>
      <c r="K499" s="106"/>
      <c r="L499" s="79"/>
      <c r="M499" s="34"/>
      <c r="N499" s="79"/>
      <c r="O499" s="31"/>
      <c r="P499" s="53"/>
      <c r="Q499" s="40"/>
      <c r="S499" s="41" t="str">
        <f t="shared" si="305"/>
        <v/>
      </c>
      <c r="T499" s="41" t="str">
        <f t="shared" si="306"/>
        <v/>
      </c>
      <c r="U499" s="41" t="str">
        <f t="shared" si="318"/>
        <v/>
      </c>
      <c r="W499" s="74" t="str">
        <f>IF('Job Database'!$X499="", "", 'Job Database'!$X499)</f>
        <v/>
      </c>
      <c r="Y499" s="41" t="str">
        <f>IF($W499="", "", IF(COUNTIF($I$11:$I$3035, $W499)&gt;0, "", MAX($Y$10:$Y498)+1))</f>
        <v/>
      </c>
      <c r="Z499" s="41">
        <v>489</v>
      </c>
      <c r="AA499" s="58" t="str">
        <f t="shared" si="319"/>
        <v/>
      </c>
      <c r="AC499" s="41" t="str">
        <f t="shared" si="307"/>
        <v/>
      </c>
      <c r="AE499" s="41" t="str">
        <f t="shared" si="320"/>
        <v/>
      </c>
      <c r="AJ499" s="154" t="str">
        <f t="shared" si="321"/>
        <v/>
      </c>
      <c r="AL499" s="120" t="str">
        <f t="shared" si="322"/>
        <v/>
      </c>
      <c r="AM499" s="104" t="str">
        <f t="shared" si="323"/>
        <v/>
      </c>
      <c r="AN499" s="104" t="str">
        <f t="shared" si="324"/>
        <v/>
      </c>
      <c r="AO499" s="104" t="str">
        <f t="shared" si="308"/>
        <v/>
      </c>
      <c r="AP499" s="104" t="str">
        <f t="shared" si="309"/>
        <v/>
      </c>
      <c r="AQ499" s="121" t="str">
        <f t="shared" si="325"/>
        <v/>
      </c>
      <c r="AS499" s="88" t="str">
        <f t="shared" si="310"/>
        <v/>
      </c>
      <c r="AT499" s="68" t="str">
        <f t="shared" si="326"/>
        <v/>
      </c>
      <c r="AU499" s="68" t="str">
        <f t="shared" si="327"/>
        <v/>
      </c>
      <c r="AV499" s="68" t="str">
        <f t="shared" si="328"/>
        <v/>
      </c>
      <c r="AW499" s="88" t="str">
        <f t="shared" si="311"/>
        <v/>
      </c>
      <c r="AZ499" s="88" t="str">
        <f t="shared" si="312"/>
        <v/>
      </c>
      <c r="BA499" s="68" t="str">
        <f t="shared" si="313"/>
        <v/>
      </c>
      <c r="BB499" s="68" t="str">
        <f t="shared" si="314"/>
        <v/>
      </c>
      <c r="BC499" s="68" t="str">
        <f t="shared" si="315"/>
        <v/>
      </c>
      <c r="BD499" s="69" t="str">
        <f t="shared" si="316"/>
        <v/>
      </c>
      <c r="BE499" s="69" t="str">
        <f t="shared" si="329"/>
        <v/>
      </c>
      <c r="BT499" s="138" t="str">
        <f t="shared" ca="1" si="330"/>
        <v/>
      </c>
      <c r="BU499" s="139" t="str">
        <f t="shared" ca="1" si="331"/>
        <v/>
      </c>
      <c r="BW499" s="138" t="str">
        <f t="shared" si="332"/>
        <v/>
      </c>
      <c r="BX499" s="104" t="str">
        <f t="shared" si="333"/>
        <v/>
      </c>
      <c r="BY499" s="139" t="str">
        <f t="shared" si="334"/>
        <v/>
      </c>
      <c r="CA499" s="138" t="str">
        <f t="shared" si="335"/>
        <v/>
      </c>
      <c r="CB499" s="104" t="str">
        <f t="shared" si="336"/>
        <v/>
      </c>
      <c r="CC499" s="139" t="str">
        <f t="shared" si="337"/>
        <v/>
      </c>
      <c r="CE499" s="162" t="str">
        <f t="shared" si="338"/>
        <v/>
      </c>
      <c r="CF499" s="163" t="str">
        <f t="shared" si="339"/>
        <v/>
      </c>
      <c r="CG499" s="164" t="str">
        <f t="shared" si="340"/>
        <v/>
      </c>
      <c r="CI499" s="162" t="str">
        <f t="shared" si="341"/>
        <v/>
      </c>
      <c r="CJ499" s="163" t="str">
        <f t="shared" si="344"/>
        <v/>
      </c>
      <c r="CK499" s="164" t="str">
        <f t="shared" si="345"/>
        <v/>
      </c>
      <c r="CM499" s="169" t="str">
        <f t="shared" si="342"/>
        <v/>
      </c>
      <c r="CN499" s="139" t="str">
        <f t="shared" si="343"/>
        <v/>
      </c>
      <c r="CP499" s="41" t="str">
        <f>IF($CM499="", "", COUNTIF($CM$11:$CM$3035, "&lt;"&amp;$CM499)+1+COUNTIF($CM$11:$CM499, $CM499)-1)</f>
        <v/>
      </c>
    </row>
    <row r="500" spans="1:94" x14ac:dyDescent="0.25">
      <c r="A500" s="40"/>
      <c r="B500" s="82" t="str">
        <f>IF($I500="", "", IFERROR(INDEX('Job Database'!$AE$11:$AE$3035, MATCH($I500, 'Job Database'!$X$11:$X$3035, 0)), ""))</f>
        <v/>
      </c>
      <c r="C500" s="69" t="str">
        <f>IF($I500="", "", IF(COUNTIF('Job Database'!$X$11:$X$3035, $I500)=0, $AC$5, $AC$4))</f>
        <v/>
      </c>
      <c r="D500" s="40"/>
      <c r="E500" s="85" t="str">
        <f>IF($I500="", "", IF(IFERROR(INDEX('Job Database'!$M$11:$M$3035, MATCH($I500, 'Job Database'!$X$11:$X$3035, 0)), "")="", "", IFERROR(INDEX('Job Database'!$M$11:$M$3035, MATCH($I500, 'Job Database'!$X$11:$X$3035, 0)), "")))</f>
        <v/>
      </c>
      <c r="F500" s="40"/>
      <c r="G500" s="88" t="str">
        <f t="shared" si="317"/>
        <v/>
      </c>
      <c r="H500" s="40"/>
      <c r="I500" s="24"/>
      <c r="J500" s="34"/>
      <c r="K500" s="106"/>
      <c r="L500" s="79"/>
      <c r="M500" s="34"/>
      <c r="N500" s="79"/>
      <c r="O500" s="31"/>
      <c r="P500" s="53"/>
      <c r="Q500" s="40"/>
      <c r="S500" s="41" t="str">
        <f t="shared" si="305"/>
        <v/>
      </c>
      <c r="T500" s="41" t="str">
        <f t="shared" si="306"/>
        <v/>
      </c>
      <c r="U500" s="41" t="str">
        <f t="shared" si="318"/>
        <v/>
      </c>
      <c r="W500" s="74" t="str">
        <f>IF('Job Database'!$X500="", "", 'Job Database'!$X500)</f>
        <v/>
      </c>
      <c r="Y500" s="41" t="str">
        <f>IF($W500="", "", IF(COUNTIF($I$11:$I$3035, $W500)&gt;0, "", MAX($Y$10:$Y499)+1))</f>
        <v/>
      </c>
      <c r="Z500" s="41">
        <v>490</v>
      </c>
      <c r="AA500" s="58" t="str">
        <f t="shared" si="319"/>
        <v/>
      </c>
      <c r="AC500" s="41" t="str">
        <f t="shared" si="307"/>
        <v/>
      </c>
      <c r="AE500" s="41" t="str">
        <f t="shared" si="320"/>
        <v/>
      </c>
      <c r="AJ500" s="154" t="str">
        <f t="shared" si="321"/>
        <v/>
      </c>
      <c r="AL500" s="120" t="str">
        <f t="shared" si="322"/>
        <v/>
      </c>
      <c r="AM500" s="104" t="str">
        <f t="shared" si="323"/>
        <v/>
      </c>
      <c r="AN500" s="104" t="str">
        <f t="shared" si="324"/>
        <v/>
      </c>
      <c r="AO500" s="104" t="str">
        <f t="shared" si="308"/>
        <v/>
      </c>
      <c r="AP500" s="104" t="str">
        <f t="shared" si="309"/>
        <v/>
      </c>
      <c r="AQ500" s="121" t="str">
        <f t="shared" si="325"/>
        <v/>
      </c>
      <c r="AS500" s="88" t="str">
        <f t="shared" si="310"/>
        <v/>
      </c>
      <c r="AT500" s="68" t="str">
        <f t="shared" si="326"/>
        <v/>
      </c>
      <c r="AU500" s="68" t="str">
        <f t="shared" si="327"/>
        <v/>
      </c>
      <c r="AV500" s="68" t="str">
        <f t="shared" si="328"/>
        <v/>
      </c>
      <c r="AW500" s="88" t="str">
        <f t="shared" si="311"/>
        <v/>
      </c>
      <c r="AZ500" s="88" t="str">
        <f t="shared" si="312"/>
        <v/>
      </c>
      <c r="BA500" s="68" t="str">
        <f t="shared" si="313"/>
        <v/>
      </c>
      <c r="BB500" s="68" t="str">
        <f t="shared" si="314"/>
        <v/>
      </c>
      <c r="BC500" s="68" t="str">
        <f t="shared" si="315"/>
        <v/>
      </c>
      <c r="BD500" s="69" t="str">
        <f t="shared" si="316"/>
        <v/>
      </c>
      <c r="BE500" s="69" t="str">
        <f t="shared" si="329"/>
        <v/>
      </c>
      <c r="BT500" s="138" t="str">
        <f t="shared" ca="1" si="330"/>
        <v/>
      </c>
      <c r="BU500" s="139" t="str">
        <f t="shared" ca="1" si="331"/>
        <v/>
      </c>
      <c r="BW500" s="138" t="str">
        <f t="shared" si="332"/>
        <v/>
      </c>
      <c r="BX500" s="104" t="str">
        <f t="shared" si="333"/>
        <v/>
      </c>
      <c r="BY500" s="139" t="str">
        <f t="shared" si="334"/>
        <v/>
      </c>
      <c r="CA500" s="138" t="str">
        <f t="shared" si="335"/>
        <v/>
      </c>
      <c r="CB500" s="104" t="str">
        <f t="shared" si="336"/>
        <v/>
      </c>
      <c r="CC500" s="139" t="str">
        <f t="shared" si="337"/>
        <v/>
      </c>
      <c r="CE500" s="162" t="str">
        <f t="shared" si="338"/>
        <v/>
      </c>
      <c r="CF500" s="163" t="str">
        <f t="shared" si="339"/>
        <v/>
      </c>
      <c r="CG500" s="164" t="str">
        <f t="shared" si="340"/>
        <v/>
      </c>
      <c r="CI500" s="162" t="str">
        <f t="shared" si="341"/>
        <v/>
      </c>
      <c r="CJ500" s="163" t="str">
        <f t="shared" si="344"/>
        <v/>
      </c>
      <c r="CK500" s="164" t="str">
        <f t="shared" si="345"/>
        <v/>
      </c>
      <c r="CM500" s="169" t="str">
        <f t="shared" si="342"/>
        <v/>
      </c>
      <c r="CN500" s="139" t="str">
        <f t="shared" si="343"/>
        <v/>
      </c>
      <c r="CP500" s="41" t="str">
        <f>IF($CM500="", "", COUNTIF($CM$11:$CM$3035, "&lt;"&amp;$CM500)+1+COUNTIF($CM$11:$CM500, $CM500)-1)</f>
        <v/>
      </c>
    </row>
    <row r="501" spans="1:94" x14ac:dyDescent="0.25">
      <c r="A501" s="40"/>
      <c r="B501" s="82" t="str">
        <f>IF($I501="", "", IFERROR(INDEX('Job Database'!$AE$11:$AE$3035, MATCH($I501, 'Job Database'!$X$11:$X$3035, 0)), ""))</f>
        <v/>
      </c>
      <c r="C501" s="69" t="str">
        <f>IF($I501="", "", IF(COUNTIF('Job Database'!$X$11:$X$3035, $I501)=0, $AC$5, $AC$4))</f>
        <v/>
      </c>
      <c r="D501" s="40"/>
      <c r="E501" s="85" t="str">
        <f>IF($I501="", "", IF(IFERROR(INDEX('Job Database'!$M$11:$M$3035, MATCH($I501, 'Job Database'!$X$11:$X$3035, 0)), "")="", "", IFERROR(INDEX('Job Database'!$M$11:$M$3035, MATCH($I501, 'Job Database'!$X$11:$X$3035, 0)), "")))</f>
        <v/>
      </c>
      <c r="F501" s="40"/>
      <c r="G501" s="88" t="str">
        <f t="shared" si="317"/>
        <v/>
      </c>
      <c r="H501" s="40"/>
      <c r="I501" s="24"/>
      <c r="J501" s="34"/>
      <c r="K501" s="106"/>
      <c r="L501" s="79"/>
      <c r="M501" s="34"/>
      <c r="N501" s="79"/>
      <c r="O501" s="31"/>
      <c r="P501" s="53"/>
      <c r="Q501" s="40"/>
      <c r="S501" s="41" t="str">
        <f t="shared" si="305"/>
        <v/>
      </c>
      <c r="T501" s="41" t="str">
        <f t="shared" si="306"/>
        <v/>
      </c>
      <c r="U501" s="41" t="str">
        <f t="shared" si="318"/>
        <v/>
      </c>
      <c r="W501" s="74" t="str">
        <f>IF('Job Database'!$X501="", "", 'Job Database'!$X501)</f>
        <v/>
      </c>
      <c r="Y501" s="41" t="str">
        <f>IF($W501="", "", IF(COUNTIF($I$11:$I$3035, $W501)&gt;0, "", MAX($Y$10:$Y500)+1))</f>
        <v/>
      </c>
      <c r="Z501" s="41">
        <v>491</v>
      </c>
      <c r="AA501" s="58" t="str">
        <f t="shared" si="319"/>
        <v/>
      </c>
      <c r="AC501" s="41" t="str">
        <f t="shared" si="307"/>
        <v/>
      </c>
      <c r="AE501" s="41" t="str">
        <f t="shared" si="320"/>
        <v/>
      </c>
      <c r="AJ501" s="154" t="str">
        <f t="shared" si="321"/>
        <v/>
      </c>
      <c r="AL501" s="120" t="str">
        <f t="shared" si="322"/>
        <v/>
      </c>
      <c r="AM501" s="104" t="str">
        <f t="shared" si="323"/>
        <v/>
      </c>
      <c r="AN501" s="104" t="str">
        <f t="shared" si="324"/>
        <v/>
      </c>
      <c r="AO501" s="104" t="str">
        <f t="shared" si="308"/>
        <v/>
      </c>
      <c r="AP501" s="104" t="str">
        <f t="shared" si="309"/>
        <v/>
      </c>
      <c r="AQ501" s="121" t="str">
        <f t="shared" si="325"/>
        <v/>
      </c>
      <c r="AS501" s="88" t="str">
        <f t="shared" si="310"/>
        <v/>
      </c>
      <c r="AT501" s="68" t="str">
        <f t="shared" si="326"/>
        <v/>
      </c>
      <c r="AU501" s="68" t="str">
        <f t="shared" si="327"/>
        <v/>
      </c>
      <c r="AV501" s="68" t="str">
        <f t="shared" si="328"/>
        <v/>
      </c>
      <c r="AW501" s="88" t="str">
        <f t="shared" si="311"/>
        <v/>
      </c>
      <c r="AZ501" s="88" t="str">
        <f t="shared" si="312"/>
        <v/>
      </c>
      <c r="BA501" s="68" t="str">
        <f t="shared" si="313"/>
        <v/>
      </c>
      <c r="BB501" s="68" t="str">
        <f t="shared" si="314"/>
        <v/>
      </c>
      <c r="BC501" s="68" t="str">
        <f t="shared" si="315"/>
        <v/>
      </c>
      <c r="BD501" s="69" t="str">
        <f t="shared" si="316"/>
        <v/>
      </c>
      <c r="BE501" s="69" t="str">
        <f t="shared" si="329"/>
        <v/>
      </c>
      <c r="BT501" s="138" t="str">
        <f t="shared" ca="1" si="330"/>
        <v/>
      </c>
      <c r="BU501" s="139" t="str">
        <f t="shared" ca="1" si="331"/>
        <v/>
      </c>
      <c r="BW501" s="138" t="str">
        <f t="shared" si="332"/>
        <v/>
      </c>
      <c r="BX501" s="104" t="str">
        <f t="shared" si="333"/>
        <v/>
      </c>
      <c r="BY501" s="139" t="str">
        <f t="shared" si="334"/>
        <v/>
      </c>
      <c r="CA501" s="138" t="str">
        <f t="shared" si="335"/>
        <v/>
      </c>
      <c r="CB501" s="104" t="str">
        <f t="shared" si="336"/>
        <v/>
      </c>
      <c r="CC501" s="139" t="str">
        <f t="shared" si="337"/>
        <v/>
      </c>
      <c r="CE501" s="162" t="str">
        <f t="shared" si="338"/>
        <v/>
      </c>
      <c r="CF501" s="163" t="str">
        <f t="shared" si="339"/>
        <v/>
      </c>
      <c r="CG501" s="164" t="str">
        <f t="shared" si="340"/>
        <v/>
      </c>
      <c r="CI501" s="162" t="str">
        <f t="shared" si="341"/>
        <v/>
      </c>
      <c r="CJ501" s="163" t="str">
        <f t="shared" si="344"/>
        <v/>
      </c>
      <c r="CK501" s="164" t="str">
        <f t="shared" si="345"/>
        <v/>
      </c>
      <c r="CM501" s="169" t="str">
        <f t="shared" si="342"/>
        <v/>
      </c>
      <c r="CN501" s="139" t="str">
        <f t="shared" si="343"/>
        <v/>
      </c>
      <c r="CP501" s="41" t="str">
        <f>IF($CM501="", "", COUNTIF($CM$11:$CM$3035, "&lt;"&amp;$CM501)+1+COUNTIF($CM$11:$CM501, $CM501)-1)</f>
        <v/>
      </c>
    </row>
    <row r="502" spans="1:94" x14ac:dyDescent="0.25">
      <c r="A502" s="40"/>
      <c r="B502" s="82" t="str">
        <f>IF($I502="", "", IFERROR(INDEX('Job Database'!$AE$11:$AE$3035, MATCH($I502, 'Job Database'!$X$11:$X$3035, 0)), ""))</f>
        <v/>
      </c>
      <c r="C502" s="69" t="str">
        <f>IF($I502="", "", IF(COUNTIF('Job Database'!$X$11:$X$3035, $I502)=0, $AC$5, $AC$4))</f>
        <v/>
      </c>
      <c r="D502" s="40"/>
      <c r="E502" s="85" t="str">
        <f>IF($I502="", "", IF(IFERROR(INDEX('Job Database'!$M$11:$M$3035, MATCH($I502, 'Job Database'!$X$11:$X$3035, 0)), "")="", "", IFERROR(INDEX('Job Database'!$M$11:$M$3035, MATCH($I502, 'Job Database'!$X$11:$X$3035, 0)), "")))</f>
        <v/>
      </c>
      <c r="F502" s="40"/>
      <c r="G502" s="88" t="str">
        <f t="shared" si="317"/>
        <v/>
      </c>
      <c r="H502" s="40"/>
      <c r="I502" s="24"/>
      <c r="J502" s="34"/>
      <c r="K502" s="106"/>
      <c r="L502" s="79"/>
      <c r="M502" s="34"/>
      <c r="N502" s="79"/>
      <c r="O502" s="31"/>
      <c r="P502" s="53"/>
      <c r="Q502" s="40"/>
      <c r="S502" s="41" t="str">
        <f t="shared" si="305"/>
        <v/>
      </c>
      <c r="T502" s="41" t="str">
        <f t="shared" si="306"/>
        <v/>
      </c>
      <c r="U502" s="41" t="str">
        <f t="shared" si="318"/>
        <v/>
      </c>
      <c r="W502" s="74" t="str">
        <f>IF('Job Database'!$X502="", "", 'Job Database'!$X502)</f>
        <v/>
      </c>
      <c r="Y502" s="41" t="str">
        <f>IF($W502="", "", IF(COUNTIF($I$11:$I$3035, $W502)&gt;0, "", MAX($Y$10:$Y501)+1))</f>
        <v/>
      </c>
      <c r="Z502" s="41">
        <v>492</v>
      </c>
      <c r="AA502" s="58" t="str">
        <f t="shared" si="319"/>
        <v/>
      </c>
      <c r="AC502" s="41" t="str">
        <f t="shared" si="307"/>
        <v/>
      </c>
      <c r="AE502" s="41" t="str">
        <f t="shared" si="320"/>
        <v/>
      </c>
      <c r="AJ502" s="154" t="str">
        <f t="shared" si="321"/>
        <v/>
      </c>
      <c r="AL502" s="120" t="str">
        <f t="shared" si="322"/>
        <v/>
      </c>
      <c r="AM502" s="104" t="str">
        <f t="shared" si="323"/>
        <v/>
      </c>
      <c r="AN502" s="104" t="str">
        <f t="shared" si="324"/>
        <v/>
      </c>
      <c r="AO502" s="104" t="str">
        <f t="shared" si="308"/>
        <v/>
      </c>
      <c r="AP502" s="104" t="str">
        <f t="shared" si="309"/>
        <v/>
      </c>
      <c r="AQ502" s="121" t="str">
        <f t="shared" si="325"/>
        <v/>
      </c>
      <c r="AS502" s="88" t="str">
        <f t="shared" si="310"/>
        <v/>
      </c>
      <c r="AT502" s="68" t="str">
        <f t="shared" si="326"/>
        <v/>
      </c>
      <c r="AU502" s="68" t="str">
        <f t="shared" si="327"/>
        <v/>
      </c>
      <c r="AV502" s="68" t="str">
        <f t="shared" si="328"/>
        <v/>
      </c>
      <c r="AW502" s="88" t="str">
        <f t="shared" si="311"/>
        <v/>
      </c>
      <c r="AZ502" s="88" t="str">
        <f t="shared" si="312"/>
        <v/>
      </c>
      <c r="BA502" s="68" t="str">
        <f t="shared" si="313"/>
        <v/>
      </c>
      <c r="BB502" s="68" t="str">
        <f t="shared" si="314"/>
        <v/>
      </c>
      <c r="BC502" s="68" t="str">
        <f t="shared" si="315"/>
        <v/>
      </c>
      <c r="BD502" s="69" t="str">
        <f t="shared" si="316"/>
        <v/>
      </c>
      <c r="BE502" s="69" t="str">
        <f t="shared" si="329"/>
        <v/>
      </c>
      <c r="BT502" s="138" t="str">
        <f t="shared" ca="1" si="330"/>
        <v/>
      </c>
      <c r="BU502" s="139" t="str">
        <f t="shared" ca="1" si="331"/>
        <v/>
      </c>
      <c r="BW502" s="138" t="str">
        <f t="shared" si="332"/>
        <v/>
      </c>
      <c r="BX502" s="104" t="str">
        <f t="shared" si="333"/>
        <v/>
      </c>
      <c r="BY502" s="139" t="str">
        <f t="shared" si="334"/>
        <v/>
      </c>
      <c r="CA502" s="138" t="str">
        <f t="shared" si="335"/>
        <v/>
      </c>
      <c r="CB502" s="104" t="str">
        <f t="shared" si="336"/>
        <v/>
      </c>
      <c r="CC502" s="139" t="str">
        <f t="shared" si="337"/>
        <v/>
      </c>
      <c r="CE502" s="162" t="str">
        <f t="shared" si="338"/>
        <v/>
      </c>
      <c r="CF502" s="163" t="str">
        <f t="shared" si="339"/>
        <v/>
      </c>
      <c r="CG502" s="164" t="str">
        <f t="shared" si="340"/>
        <v/>
      </c>
      <c r="CI502" s="162" t="str">
        <f t="shared" si="341"/>
        <v/>
      </c>
      <c r="CJ502" s="163" t="str">
        <f t="shared" si="344"/>
        <v/>
      </c>
      <c r="CK502" s="164" t="str">
        <f t="shared" si="345"/>
        <v/>
      </c>
      <c r="CM502" s="169" t="str">
        <f t="shared" si="342"/>
        <v/>
      </c>
      <c r="CN502" s="139" t="str">
        <f t="shared" si="343"/>
        <v/>
      </c>
      <c r="CP502" s="41" t="str">
        <f>IF($CM502="", "", COUNTIF($CM$11:$CM$3035, "&lt;"&amp;$CM502)+1+COUNTIF($CM$11:$CM502, $CM502)-1)</f>
        <v/>
      </c>
    </row>
    <row r="503" spans="1:94" x14ac:dyDescent="0.25">
      <c r="A503" s="40"/>
      <c r="B503" s="82" t="str">
        <f>IF($I503="", "", IFERROR(INDEX('Job Database'!$AE$11:$AE$3035, MATCH($I503, 'Job Database'!$X$11:$X$3035, 0)), ""))</f>
        <v/>
      </c>
      <c r="C503" s="69" t="str">
        <f>IF($I503="", "", IF(COUNTIF('Job Database'!$X$11:$X$3035, $I503)=0, $AC$5, $AC$4))</f>
        <v/>
      </c>
      <c r="D503" s="40"/>
      <c r="E503" s="85" t="str">
        <f>IF($I503="", "", IF(IFERROR(INDEX('Job Database'!$M$11:$M$3035, MATCH($I503, 'Job Database'!$X$11:$X$3035, 0)), "")="", "", IFERROR(INDEX('Job Database'!$M$11:$M$3035, MATCH($I503, 'Job Database'!$X$11:$X$3035, 0)), "")))</f>
        <v/>
      </c>
      <c r="F503" s="40"/>
      <c r="G503" s="88" t="str">
        <f t="shared" si="317"/>
        <v/>
      </c>
      <c r="H503" s="40"/>
      <c r="I503" s="24"/>
      <c r="J503" s="34"/>
      <c r="K503" s="106"/>
      <c r="L503" s="79"/>
      <c r="M503" s="34"/>
      <c r="N503" s="79"/>
      <c r="O503" s="31"/>
      <c r="P503" s="53"/>
      <c r="Q503" s="40"/>
      <c r="S503" s="41" t="str">
        <f t="shared" si="305"/>
        <v/>
      </c>
      <c r="T503" s="41" t="str">
        <f t="shared" si="306"/>
        <v/>
      </c>
      <c r="U503" s="41" t="str">
        <f t="shared" si="318"/>
        <v/>
      </c>
      <c r="W503" s="74" t="str">
        <f>IF('Job Database'!$X503="", "", 'Job Database'!$X503)</f>
        <v/>
      </c>
      <c r="Y503" s="41" t="str">
        <f>IF($W503="", "", IF(COUNTIF($I$11:$I$3035, $W503)&gt;0, "", MAX($Y$10:$Y502)+1))</f>
        <v/>
      </c>
      <c r="Z503" s="41">
        <v>493</v>
      </c>
      <c r="AA503" s="58" t="str">
        <f t="shared" si="319"/>
        <v/>
      </c>
      <c r="AC503" s="41" t="str">
        <f t="shared" si="307"/>
        <v/>
      </c>
      <c r="AE503" s="41" t="str">
        <f t="shared" si="320"/>
        <v/>
      </c>
      <c r="AJ503" s="154" t="str">
        <f t="shared" si="321"/>
        <v/>
      </c>
      <c r="AL503" s="120" t="str">
        <f t="shared" si="322"/>
        <v/>
      </c>
      <c r="AM503" s="104" t="str">
        <f t="shared" si="323"/>
        <v/>
      </c>
      <c r="AN503" s="104" t="str">
        <f t="shared" si="324"/>
        <v/>
      </c>
      <c r="AO503" s="104" t="str">
        <f t="shared" si="308"/>
        <v/>
      </c>
      <c r="AP503" s="104" t="str">
        <f t="shared" si="309"/>
        <v/>
      </c>
      <c r="AQ503" s="121" t="str">
        <f t="shared" si="325"/>
        <v/>
      </c>
      <c r="AS503" s="88" t="str">
        <f t="shared" si="310"/>
        <v/>
      </c>
      <c r="AT503" s="68" t="str">
        <f t="shared" si="326"/>
        <v/>
      </c>
      <c r="AU503" s="68" t="str">
        <f t="shared" si="327"/>
        <v/>
      </c>
      <c r="AV503" s="68" t="str">
        <f t="shared" si="328"/>
        <v/>
      </c>
      <c r="AW503" s="88" t="str">
        <f t="shared" si="311"/>
        <v/>
      </c>
      <c r="AZ503" s="88" t="str">
        <f t="shared" si="312"/>
        <v/>
      </c>
      <c r="BA503" s="68" t="str">
        <f t="shared" si="313"/>
        <v/>
      </c>
      <c r="BB503" s="68" t="str">
        <f t="shared" si="314"/>
        <v/>
      </c>
      <c r="BC503" s="68" t="str">
        <f t="shared" si="315"/>
        <v/>
      </c>
      <c r="BD503" s="69" t="str">
        <f t="shared" si="316"/>
        <v/>
      </c>
      <c r="BE503" s="69" t="str">
        <f t="shared" si="329"/>
        <v/>
      </c>
      <c r="BT503" s="138" t="str">
        <f t="shared" ca="1" si="330"/>
        <v/>
      </c>
      <c r="BU503" s="139" t="str">
        <f t="shared" ca="1" si="331"/>
        <v/>
      </c>
      <c r="BW503" s="138" t="str">
        <f t="shared" si="332"/>
        <v/>
      </c>
      <c r="BX503" s="104" t="str">
        <f t="shared" si="333"/>
        <v/>
      </c>
      <c r="BY503" s="139" t="str">
        <f t="shared" si="334"/>
        <v/>
      </c>
      <c r="CA503" s="138" t="str">
        <f t="shared" si="335"/>
        <v/>
      </c>
      <c r="CB503" s="104" t="str">
        <f t="shared" si="336"/>
        <v/>
      </c>
      <c r="CC503" s="139" t="str">
        <f t="shared" si="337"/>
        <v/>
      </c>
      <c r="CE503" s="162" t="str">
        <f t="shared" si="338"/>
        <v/>
      </c>
      <c r="CF503" s="163" t="str">
        <f t="shared" si="339"/>
        <v/>
      </c>
      <c r="CG503" s="164" t="str">
        <f t="shared" si="340"/>
        <v/>
      </c>
      <c r="CI503" s="162" t="str">
        <f t="shared" si="341"/>
        <v/>
      </c>
      <c r="CJ503" s="163" t="str">
        <f t="shared" si="344"/>
        <v/>
      </c>
      <c r="CK503" s="164" t="str">
        <f t="shared" si="345"/>
        <v/>
      </c>
      <c r="CM503" s="169" t="str">
        <f t="shared" si="342"/>
        <v/>
      </c>
      <c r="CN503" s="139" t="str">
        <f t="shared" si="343"/>
        <v/>
      </c>
      <c r="CP503" s="41" t="str">
        <f>IF($CM503="", "", COUNTIF($CM$11:$CM$3035, "&lt;"&amp;$CM503)+1+COUNTIF($CM$11:$CM503, $CM503)-1)</f>
        <v/>
      </c>
    </row>
    <row r="504" spans="1:94" x14ac:dyDescent="0.25">
      <c r="A504" s="40"/>
      <c r="B504" s="82" t="str">
        <f>IF($I504="", "", IFERROR(INDEX('Job Database'!$AE$11:$AE$3035, MATCH($I504, 'Job Database'!$X$11:$X$3035, 0)), ""))</f>
        <v/>
      </c>
      <c r="C504" s="69" t="str">
        <f>IF($I504="", "", IF(COUNTIF('Job Database'!$X$11:$X$3035, $I504)=0, $AC$5, $AC$4))</f>
        <v/>
      </c>
      <c r="D504" s="40"/>
      <c r="E504" s="85" t="str">
        <f>IF($I504="", "", IF(IFERROR(INDEX('Job Database'!$M$11:$M$3035, MATCH($I504, 'Job Database'!$X$11:$X$3035, 0)), "")="", "", IFERROR(INDEX('Job Database'!$M$11:$M$3035, MATCH($I504, 'Job Database'!$X$11:$X$3035, 0)), "")))</f>
        <v/>
      </c>
      <c r="F504" s="40"/>
      <c r="G504" s="88" t="str">
        <f t="shared" si="317"/>
        <v/>
      </c>
      <c r="H504" s="40"/>
      <c r="I504" s="24"/>
      <c r="J504" s="34"/>
      <c r="K504" s="106"/>
      <c r="L504" s="79"/>
      <c r="M504" s="34"/>
      <c r="N504" s="79"/>
      <c r="O504" s="31"/>
      <c r="P504" s="53"/>
      <c r="Q504" s="40"/>
      <c r="S504" s="41" t="str">
        <f t="shared" si="305"/>
        <v/>
      </c>
      <c r="T504" s="41" t="str">
        <f t="shared" si="306"/>
        <v/>
      </c>
      <c r="U504" s="41" t="str">
        <f t="shared" si="318"/>
        <v/>
      </c>
      <c r="W504" s="74" t="str">
        <f>IF('Job Database'!$X504="", "", 'Job Database'!$X504)</f>
        <v/>
      </c>
      <c r="Y504" s="41" t="str">
        <f>IF($W504="", "", IF(COUNTIF($I$11:$I$3035, $W504)&gt;0, "", MAX($Y$10:$Y503)+1))</f>
        <v/>
      </c>
      <c r="Z504" s="41">
        <v>494</v>
      </c>
      <c r="AA504" s="58" t="str">
        <f t="shared" si="319"/>
        <v/>
      </c>
      <c r="AC504" s="41" t="str">
        <f t="shared" si="307"/>
        <v/>
      </c>
      <c r="AE504" s="41" t="str">
        <f t="shared" si="320"/>
        <v/>
      </c>
      <c r="AJ504" s="154" t="str">
        <f t="shared" si="321"/>
        <v/>
      </c>
      <c r="AL504" s="120" t="str">
        <f t="shared" si="322"/>
        <v/>
      </c>
      <c r="AM504" s="104" t="str">
        <f t="shared" si="323"/>
        <v/>
      </c>
      <c r="AN504" s="104" t="str">
        <f t="shared" si="324"/>
        <v/>
      </c>
      <c r="AO504" s="104" t="str">
        <f t="shared" si="308"/>
        <v/>
      </c>
      <c r="AP504" s="104" t="str">
        <f t="shared" si="309"/>
        <v/>
      </c>
      <c r="AQ504" s="121" t="str">
        <f t="shared" si="325"/>
        <v/>
      </c>
      <c r="AS504" s="88" t="str">
        <f t="shared" si="310"/>
        <v/>
      </c>
      <c r="AT504" s="68" t="str">
        <f t="shared" si="326"/>
        <v/>
      </c>
      <c r="AU504" s="68" t="str">
        <f t="shared" si="327"/>
        <v/>
      </c>
      <c r="AV504" s="68" t="str">
        <f t="shared" si="328"/>
        <v/>
      </c>
      <c r="AW504" s="88" t="str">
        <f t="shared" si="311"/>
        <v/>
      </c>
      <c r="AZ504" s="88" t="str">
        <f t="shared" si="312"/>
        <v/>
      </c>
      <c r="BA504" s="68" t="str">
        <f t="shared" si="313"/>
        <v/>
      </c>
      <c r="BB504" s="68" t="str">
        <f t="shared" si="314"/>
        <v/>
      </c>
      <c r="BC504" s="68" t="str">
        <f t="shared" si="315"/>
        <v/>
      </c>
      <c r="BD504" s="69" t="str">
        <f t="shared" si="316"/>
        <v/>
      </c>
      <c r="BE504" s="69" t="str">
        <f t="shared" si="329"/>
        <v/>
      </c>
      <c r="BT504" s="138" t="str">
        <f t="shared" ca="1" si="330"/>
        <v/>
      </c>
      <c r="BU504" s="139" t="str">
        <f t="shared" ca="1" si="331"/>
        <v/>
      </c>
      <c r="BW504" s="138" t="str">
        <f t="shared" si="332"/>
        <v/>
      </c>
      <c r="BX504" s="104" t="str">
        <f t="shared" si="333"/>
        <v/>
      </c>
      <c r="BY504" s="139" t="str">
        <f t="shared" si="334"/>
        <v/>
      </c>
      <c r="CA504" s="138" t="str">
        <f t="shared" si="335"/>
        <v/>
      </c>
      <c r="CB504" s="104" t="str">
        <f t="shared" si="336"/>
        <v/>
      </c>
      <c r="CC504" s="139" t="str">
        <f t="shared" si="337"/>
        <v/>
      </c>
      <c r="CE504" s="162" t="str">
        <f t="shared" si="338"/>
        <v/>
      </c>
      <c r="CF504" s="163" t="str">
        <f t="shared" si="339"/>
        <v/>
      </c>
      <c r="CG504" s="164" t="str">
        <f t="shared" si="340"/>
        <v/>
      </c>
      <c r="CI504" s="162" t="str">
        <f t="shared" si="341"/>
        <v/>
      </c>
      <c r="CJ504" s="163" t="str">
        <f t="shared" si="344"/>
        <v/>
      </c>
      <c r="CK504" s="164" t="str">
        <f t="shared" si="345"/>
        <v/>
      </c>
      <c r="CM504" s="169" t="str">
        <f t="shared" si="342"/>
        <v/>
      </c>
      <c r="CN504" s="139" t="str">
        <f t="shared" si="343"/>
        <v/>
      </c>
      <c r="CP504" s="41" t="str">
        <f>IF($CM504="", "", COUNTIF($CM$11:$CM$3035, "&lt;"&amp;$CM504)+1+COUNTIF($CM$11:$CM504, $CM504)-1)</f>
        <v/>
      </c>
    </row>
    <row r="505" spans="1:94" x14ac:dyDescent="0.25">
      <c r="A505" s="40"/>
      <c r="B505" s="82" t="str">
        <f>IF($I505="", "", IFERROR(INDEX('Job Database'!$AE$11:$AE$3035, MATCH($I505, 'Job Database'!$X$11:$X$3035, 0)), ""))</f>
        <v/>
      </c>
      <c r="C505" s="69" t="str">
        <f>IF($I505="", "", IF(COUNTIF('Job Database'!$X$11:$X$3035, $I505)=0, $AC$5, $AC$4))</f>
        <v/>
      </c>
      <c r="D505" s="40"/>
      <c r="E505" s="85" t="str">
        <f>IF($I505="", "", IF(IFERROR(INDEX('Job Database'!$M$11:$M$3035, MATCH($I505, 'Job Database'!$X$11:$X$3035, 0)), "")="", "", IFERROR(INDEX('Job Database'!$M$11:$M$3035, MATCH($I505, 'Job Database'!$X$11:$X$3035, 0)), "")))</f>
        <v/>
      </c>
      <c r="F505" s="40"/>
      <c r="G505" s="88" t="str">
        <f t="shared" si="317"/>
        <v/>
      </c>
      <c r="H505" s="40"/>
      <c r="I505" s="24"/>
      <c r="J505" s="34"/>
      <c r="K505" s="106"/>
      <c r="L505" s="79"/>
      <c r="M505" s="34"/>
      <c r="N505" s="79"/>
      <c r="O505" s="31"/>
      <c r="P505" s="53"/>
      <c r="Q505" s="40"/>
      <c r="S505" s="41" t="str">
        <f t="shared" si="305"/>
        <v/>
      </c>
      <c r="T505" s="41" t="str">
        <f t="shared" si="306"/>
        <v/>
      </c>
      <c r="U505" s="41" t="str">
        <f t="shared" si="318"/>
        <v/>
      </c>
      <c r="W505" s="74" t="str">
        <f>IF('Job Database'!$X505="", "", 'Job Database'!$X505)</f>
        <v/>
      </c>
      <c r="Y505" s="41" t="str">
        <f>IF($W505="", "", IF(COUNTIF($I$11:$I$3035, $W505)&gt;0, "", MAX($Y$10:$Y504)+1))</f>
        <v/>
      </c>
      <c r="Z505" s="41">
        <v>495</v>
      </c>
      <c r="AA505" s="58" t="str">
        <f t="shared" si="319"/>
        <v/>
      </c>
      <c r="AC505" s="41" t="str">
        <f t="shared" si="307"/>
        <v/>
      </c>
      <c r="AE505" s="41" t="str">
        <f t="shared" si="320"/>
        <v/>
      </c>
      <c r="AJ505" s="154" t="str">
        <f t="shared" si="321"/>
        <v/>
      </c>
      <c r="AL505" s="120" t="str">
        <f t="shared" si="322"/>
        <v/>
      </c>
      <c r="AM505" s="104" t="str">
        <f t="shared" si="323"/>
        <v/>
      </c>
      <c r="AN505" s="104" t="str">
        <f t="shared" si="324"/>
        <v/>
      </c>
      <c r="AO505" s="104" t="str">
        <f t="shared" si="308"/>
        <v/>
      </c>
      <c r="AP505" s="104" t="str">
        <f t="shared" si="309"/>
        <v/>
      </c>
      <c r="AQ505" s="121" t="str">
        <f t="shared" si="325"/>
        <v/>
      </c>
      <c r="AS505" s="88" t="str">
        <f t="shared" si="310"/>
        <v/>
      </c>
      <c r="AT505" s="68" t="str">
        <f t="shared" si="326"/>
        <v/>
      </c>
      <c r="AU505" s="68" t="str">
        <f t="shared" si="327"/>
        <v/>
      </c>
      <c r="AV505" s="68" t="str">
        <f t="shared" si="328"/>
        <v/>
      </c>
      <c r="AW505" s="88" t="str">
        <f t="shared" si="311"/>
        <v/>
      </c>
      <c r="AZ505" s="88" t="str">
        <f t="shared" si="312"/>
        <v/>
      </c>
      <c r="BA505" s="68" t="str">
        <f t="shared" si="313"/>
        <v/>
      </c>
      <c r="BB505" s="68" t="str">
        <f t="shared" si="314"/>
        <v/>
      </c>
      <c r="BC505" s="68" t="str">
        <f t="shared" si="315"/>
        <v/>
      </c>
      <c r="BD505" s="69" t="str">
        <f t="shared" si="316"/>
        <v/>
      </c>
      <c r="BE505" s="69" t="str">
        <f t="shared" si="329"/>
        <v/>
      </c>
      <c r="BT505" s="138" t="str">
        <f t="shared" ca="1" si="330"/>
        <v/>
      </c>
      <c r="BU505" s="139" t="str">
        <f t="shared" ca="1" si="331"/>
        <v/>
      </c>
      <c r="BW505" s="138" t="str">
        <f t="shared" si="332"/>
        <v/>
      </c>
      <c r="BX505" s="104" t="str">
        <f t="shared" si="333"/>
        <v/>
      </c>
      <c r="BY505" s="139" t="str">
        <f t="shared" si="334"/>
        <v/>
      </c>
      <c r="CA505" s="138" t="str">
        <f t="shared" si="335"/>
        <v/>
      </c>
      <c r="CB505" s="104" t="str">
        <f t="shared" si="336"/>
        <v/>
      </c>
      <c r="CC505" s="139" t="str">
        <f t="shared" si="337"/>
        <v/>
      </c>
      <c r="CE505" s="162" t="str">
        <f t="shared" si="338"/>
        <v/>
      </c>
      <c r="CF505" s="163" t="str">
        <f t="shared" si="339"/>
        <v/>
      </c>
      <c r="CG505" s="164" t="str">
        <f t="shared" si="340"/>
        <v/>
      </c>
      <c r="CI505" s="162" t="str">
        <f t="shared" si="341"/>
        <v/>
      </c>
      <c r="CJ505" s="163" t="str">
        <f t="shared" si="344"/>
        <v/>
      </c>
      <c r="CK505" s="164" t="str">
        <f t="shared" si="345"/>
        <v/>
      </c>
      <c r="CM505" s="169" t="str">
        <f t="shared" si="342"/>
        <v/>
      </c>
      <c r="CN505" s="139" t="str">
        <f t="shared" si="343"/>
        <v/>
      </c>
      <c r="CP505" s="41" t="str">
        <f>IF($CM505="", "", COUNTIF($CM$11:$CM$3035, "&lt;"&amp;$CM505)+1+COUNTIF($CM$11:$CM505, $CM505)-1)</f>
        <v/>
      </c>
    </row>
    <row r="506" spans="1:94" x14ac:dyDescent="0.25">
      <c r="A506" s="40"/>
      <c r="B506" s="82" t="str">
        <f>IF($I506="", "", IFERROR(INDEX('Job Database'!$AE$11:$AE$3035, MATCH($I506, 'Job Database'!$X$11:$X$3035, 0)), ""))</f>
        <v/>
      </c>
      <c r="C506" s="69" t="str">
        <f>IF($I506="", "", IF(COUNTIF('Job Database'!$X$11:$X$3035, $I506)=0, $AC$5, $AC$4))</f>
        <v/>
      </c>
      <c r="D506" s="40"/>
      <c r="E506" s="85" t="str">
        <f>IF($I506="", "", IF(IFERROR(INDEX('Job Database'!$M$11:$M$3035, MATCH($I506, 'Job Database'!$X$11:$X$3035, 0)), "")="", "", IFERROR(INDEX('Job Database'!$M$11:$M$3035, MATCH($I506, 'Job Database'!$X$11:$X$3035, 0)), "")))</f>
        <v/>
      </c>
      <c r="F506" s="40"/>
      <c r="G506" s="88" t="str">
        <f t="shared" si="317"/>
        <v/>
      </c>
      <c r="H506" s="40"/>
      <c r="I506" s="24"/>
      <c r="J506" s="34"/>
      <c r="K506" s="106"/>
      <c r="L506" s="79"/>
      <c r="M506" s="34"/>
      <c r="N506" s="79"/>
      <c r="O506" s="31"/>
      <c r="P506" s="53"/>
      <c r="Q506" s="40"/>
      <c r="S506" s="41" t="str">
        <f t="shared" si="305"/>
        <v/>
      </c>
      <c r="T506" s="41" t="str">
        <f t="shared" si="306"/>
        <v/>
      </c>
      <c r="U506" s="41" t="str">
        <f t="shared" si="318"/>
        <v/>
      </c>
      <c r="W506" s="74" t="str">
        <f>IF('Job Database'!$X506="", "", 'Job Database'!$X506)</f>
        <v/>
      </c>
      <c r="Y506" s="41" t="str">
        <f>IF($W506="", "", IF(COUNTIF($I$11:$I$3035, $W506)&gt;0, "", MAX($Y$10:$Y505)+1))</f>
        <v/>
      </c>
      <c r="Z506" s="41">
        <v>496</v>
      </c>
      <c r="AA506" s="58" t="str">
        <f t="shared" si="319"/>
        <v/>
      </c>
      <c r="AC506" s="41" t="str">
        <f t="shared" si="307"/>
        <v/>
      </c>
      <c r="AE506" s="41" t="str">
        <f t="shared" si="320"/>
        <v/>
      </c>
      <c r="AJ506" s="154" t="str">
        <f t="shared" si="321"/>
        <v/>
      </c>
      <c r="AL506" s="120" t="str">
        <f t="shared" si="322"/>
        <v/>
      </c>
      <c r="AM506" s="104" t="str">
        <f t="shared" si="323"/>
        <v/>
      </c>
      <c r="AN506" s="104" t="str">
        <f t="shared" si="324"/>
        <v/>
      </c>
      <c r="AO506" s="104" t="str">
        <f t="shared" si="308"/>
        <v/>
      </c>
      <c r="AP506" s="104" t="str">
        <f t="shared" si="309"/>
        <v/>
      </c>
      <c r="AQ506" s="121" t="str">
        <f t="shared" si="325"/>
        <v/>
      </c>
      <c r="AS506" s="88" t="str">
        <f t="shared" si="310"/>
        <v/>
      </c>
      <c r="AT506" s="68" t="str">
        <f t="shared" si="326"/>
        <v/>
      </c>
      <c r="AU506" s="68" t="str">
        <f t="shared" si="327"/>
        <v/>
      </c>
      <c r="AV506" s="68" t="str">
        <f t="shared" si="328"/>
        <v/>
      </c>
      <c r="AW506" s="88" t="str">
        <f t="shared" si="311"/>
        <v/>
      </c>
      <c r="AZ506" s="88" t="str">
        <f t="shared" si="312"/>
        <v/>
      </c>
      <c r="BA506" s="68" t="str">
        <f t="shared" si="313"/>
        <v/>
      </c>
      <c r="BB506" s="68" t="str">
        <f t="shared" si="314"/>
        <v/>
      </c>
      <c r="BC506" s="68" t="str">
        <f t="shared" si="315"/>
        <v/>
      </c>
      <c r="BD506" s="69" t="str">
        <f t="shared" si="316"/>
        <v/>
      </c>
      <c r="BE506" s="69" t="str">
        <f t="shared" si="329"/>
        <v/>
      </c>
      <c r="BT506" s="138" t="str">
        <f t="shared" ca="1" si="330"/>
        <v/>
      </c>
      <c r="BU506" s="139" t="str">
        <f t="shared" ca="1" si="331"/>
        <v/>
      </c>
      <c r="BW506" s="138" t="str">
        <f t="shared" si="332"/>
        <v/>
      </c>
      <c r="BX506" s="104" t="str">
        <f t="shared" si="333"/>
        <v/>
      </c>
      <c r="BY506" s="139" t="str">
        <f t="shared" si="334"/>
        <v/>
      </c>
      <c r="CA506" s="138" t="str">
        <f t="shared" si="335"/>
        <v/>
      </c>
      <c r="CB506" s="104" t="str">
        <f t="shared" si="336"/>
        <v/>
      </c>
      <c r="CC506" s="139" t="str">
        <f t="shared" si="337"/>
        <v/>
      </c>
      <c r="CE506" s="162" t="str">
        <f t="shared" si="338"/>
        <v/>
      </c>
      <c r="CF506" s="163" t="str">
        <f t="shared" si="339"/>
        <v/>
      </c>
      <c r="CG506" s="164" t="str">
        <f t="shared" si="340"/>
        <v/>
      </c>
      <c r="CI506" s="162" t="str">
        <f t="shared" si="341"/>
        <v/>
      </c>
      <c r="CJ506" s="163" t="str">
        <f t="shared" si="344"/>
        <v/>
      </c>
      <c r="CK506" s="164" t="str">
        <f t="shared" si="345"/>
        <v/>
      </c>
      <c r="CM506" s="169" t="str">
        <f t="shared" si="342"/>
        <v/>
      </c>
      <c r="CN506" s="139" t="str">
        <f t="shared" si="343"/>
        <v/>
      </c>
      <c r="CP506" s="41" t="str">
        <f>IF($CM506="", "", COUNTIF($CM$11:$CM$3035, "&lt;"&amp;$CM506)+1+COUNTIF($CM$11:$CM506, $CM506)-1)</f>
        <v/>
      </c>
    </row>
    <row r="507" spans="1:94" x14ac:dyDescent="0.25">
      <c r="A507" s="40"/>
      <c r="B507" s="82" t="str">
        <f>IF($I507="", "", IFERROR(INDEX('Job Database'!$AE$11:$AE$3035, MATCH($I507, 'Job Database'!$X$11:$X$3035, 0)), ""))</f>
        <v/>
      </c>
      <c r="C507" s="69" t="str">
        <f>IF($I507="", "", IF(COUNTIF('Job Database'!$X$11:$X$3035, $I507)=0, $AC$5, $AC$4))</f>
        <v/>
      </c>
      <c r="D507" s="40"/>
      <c r="E507" s="85" t="str">
        <f>IF($I507="", "", IF(IFERROR(INDEX('Job Database'!$M$11:$M$3035, MATCH($I507, 'Job Database'!$X$11:$X$3035, 0)), "")="", "", IFERROR(INDEX('Job Database'!$M$11:$M$3035, MATCH($I507, 'Job Database'!$X$11:$X$3035, 0)), "")))</f>
        <v/>
      </c>
      <c r="F507" s="40"/>
      <c r="G507" s="88" t="str">
        <f t="shared" si="317"/>
        <v/>
      </c>
      <c r="H507" s="40"/>
      <c r="I507" s="24"/>
      <c r="J507" s="34"/>
      <c r="K507" s="106"/>
      <c r="L507" s="79"/>
      <c r="M507" s="34"/>
      <c r="N507" s="79"/>
      <c r="O507" s="31"/>
      <c r="P507" s="53"/>
      <c r="Q507" s="40"/>
      <c r="S507" s="41" t="str">
        <f t="shared" si="305"/>
        <v/>
      </c>
      <c r="T507" s="41" t="str">
        <f t="shared" si="306"/>
        <v/>
      </c>
      <c r="U507" s="41" t="str">
        <f t="shared" si="318"/>
        <v/>
      </c>
      <c r="W507" s="74" t="str">
        <f>IF('Job Database'!$X507="", "", 'Job Database'!$X507)</f>
        <v/>
      </c>
      <c r="Y507" s="41" t="str">
        <f>IF($W507="", "", IF(COUNTIF($I$11:$I$3035, $W507)&gt;0, "", MAX($Y$10:$Y506)+1))</f>
        <v/>
      </c>
      <c r="Z507" s="41">
        <v>497</v>
      </c>
      <c r="AA507" s="58" t="str">
        <f t="shared" si="319"/>
        <v/>
      </c>
      <c r="AC507" s="41" t="str">
        <f t="shared" si="307"/>
        <v/>
      </c>
      <c r="AE507" s="41" t="str">
        <f t="shared" si="320"/>
        <v/>
      </c>
      <c r="AJ507" s="154" t="str">
        <f t="shared" si="321"/>
        <v/>
      </c>
      <c r="AL507" s="120" t="str">
        <f t="shared" si="322"/>
        <v/>
      </c>
      <c r="AM507" s="104" t="str">
        <f t="shared" si="323"/>
        <v/>
      </c>
      <c r="AN507" s="104" t="str">
        <f t="shared" si="324"/>
        <v/>
      </c>
      <c r="AO507" s="104" t="str">
        <f t="shared" si="308"/>
        <v/>
      </c>
      <c r="AP507" s="104" t="str">
        <f t="shared" si="309"/>
        <v/>
      </c>
      <c r="AQ507" s="121" t="str">
        <f t="shared" si="325"/>
        <v/>
      </c>
      <c r="AS507" s="88" t="str">
        <f t="shared" si="310"/>
        <v/>
      </c>
      <c r="AT507" s="68" t="str">
        <f t="shared" si="326"/>
        <v/>
      </c>
      <c r="AU507" s="68" t="str">
        <f t="shared" si="327"/>
        <v/>
      </c>
      <c r="AV507" s="68" t="str">
        <f t="shared" si="328"/>
        <v/>
      </c>
      <c r="AW507" s="88" t="str">
        <f t="shared" si="311"/>
        <v/>
      </c>
      <c r="AZ507" s="88" t="str">
        <f t="shared" si="312"/>
        <v/>
      </c>
      <c r="BA507" s="68" t="str">
        <f t="shared" si="313"/>
        <v/>
      </c>
      <c r="BB507" s="68" t="str">
        <f t="shared" si="314"/>
        <v/>
      </c>
      <c r="BC507" s="68" t="str">
        <f t="shared" si="315"/>
        <v/>
      </c>
      <c r="BD507" s="69" t="str">
        <f t="shared" si="316"/>
        <v/>
      </c>
      <c r="BE507" s="69" t="str">
        <f t="shared" si="329"/>
        <v/>
      </c>
      <c r="BT507" s="138" t="str">
        <f t="shared" ca="1" si="330"/>
        <v/>
      </c>
      <c r="BU507" s="139" t="str">
        <f t="shared" ca="1" si="331"/>
        <v/>
      </c>
      <c r="BW507" s="138" t="str">
        <f t="shared" si="332"/>
        <v/>
      </c>
      <c r="BX507" s="104" t="str">
        <f t="shared" si="333"/>
        <v/>
      </c>
      <c r="BY507" s="139" t="str">
        <f t="shared" si="334"/>
        <v/>
      </c>
      <c r="CA507" s="138" t="str">
        <f t="shared" si="335"/>
        <v/>
      </c>
      <c r="CB507" s="104" t="str">
        <f t="shared" si="336"/>
        <v/>
      </c>
      <c r="CC507" s="139" t="str">
        <f t="shared" si="337"/>
        <v/>
      </c>
      <c r="CE507" s="162" t="str">
        <f t="shared" si="338"/>
        <v/>
      </c>
      <c r="CF507" s="163" t="str">
        <f t="shared" si="339"/>
        <v/>
      </c>
      <c r="CG507" s="164" t="str">
        <f t="shared" si="340"/>
        <v/>
      </c>
      <c r="CI507" s="162" t="str">
        <f t="shared" si="341"/>
        <v/>
      </c>
      <c r="CJ507" s="163" t="str">
        <f t="shared" si="344"/>
        <v/>
      </c>
      <c r="CK507" s="164" t="str">
        <f t="shared" si="345"/>
        <v/>
      </c>
      <c r="CM507" s="169" t="str">
        <f t="shared" si="342"/>
        <v/>
      </c>
      <c r="CN507" s="139" t="str">
        <f t="shared" si="343"/>
        <v/>
      </c>
      <c r="CP507" s="41" t="str">
        <f>IF($CM507="", "", COUNTIF($CM$11:$CM$3035, "&lt;"&amp;$CM507)+1+COUNTIF($CM$11:$CM507, $CM507)-1)</f>
        <v/>
      </c>
    </row>
    <row r="508" spans="1:94" x14ac:dyDescent="0.25">
      <c r="A508" s="40"/>
      <c r="B508" s="82" t="str">
        <f>IF($I508="", "", IFERROR(INDEX('Job Database'!$AE$11:$AE$3035, MATCH($I508, 'Job Database'!$X$11:$X$3035, 0)), ""))</f>
        <v/>
      </c>
      <c r="C508" s="69" t="str">
        <f>IF($I508="", "", IF(COUNTIF('Job Database'!$X$11:$X$3035, $I508)=0, $AC$5, $AC$4))</f>
        <v/>
      </c>
      <c r="D508" s="40"/>
      <c r="E508" s="85" t="str">
        <f>IF($I508="", "", IF(IFERROR(INDEX('Job Database'!$M$11:$M$3035, MATCH($I508, 'Job Database'!$X$11:$X$3035, 0)), "")="", "", IFERROR(INDEX('Job Database'!$M$11:$M$3035, MATCH($I508, 'Job Database'!$X$11:$X$3035, 0)), "")))</f>
        <v/>
      </c>
      <c r="F508" s="40"/>
      <c r="G508" s="88" t="str">
        <f t="shared" si="317"/>
        <v/>
      </c>
      <c r="H508" s="40"/>
      <c r="I508" s="24"/>
      <c r="J508" s="34"/>
      <c r="K508" s="106"/>
      <c r="L508" s="79"/>
      <c r="M508" s="34"/>
      <c r="N508" s="79"/>
      <c r="O508" s="31"/>
      <c r="P508" s="53"/>
      <c r="Q508" s="40"/>
      <c r="S508" s="41" t="str">
        <f t="shared" si="305"/>
        <v/>
      </c>
      <c r="T508" s="41" t="str">
        <f t="shared" si="306"/>
        <v/>
      </c>
      <c r="U508" s="41" t="str">
        <f t="shared" si="318"/>
        <v/>
      </c>
      <c r="W508" s="74" t="str">
        <f>IF('Job Database'!$X508="", "", 'Job Database'!$X508)</f>
        <v/>
      </c>
      <c r="Y508" s="41" t="str">
        <f>IF($W508="", "", IF(COUNTIF($I$11:$I$3035, $W508)&gt;0, "", MAX($Y$10:$Y507)+1))</f>
        <v/>
      </c>
      <c r="Z508" s="41">
        <v>498</v>
      </c>
      <c r="AA508" s="58" t="str">
        <f t="shared" si="319"/>
        <v/>
      </c>
      <c r="AC508" s="41" t="str">
        <f t="shared" si="307"/>
        <v/>
      </c>
      <c r="AE508" s="41" t="str">
        <f t="shared" si="320"/>
        <v/>
      </c>
      <c r="AJ508" s="154" t="str">
        <f t="shared" si="321"/>
        <v/>
      </c>
      <c r="AL508" s="120" t="str">
        <f t="shared" si="322"/>
        <v/>
      </c>
      <c r="AM508" s="104" t="str">
        <f t="shared" si="323"/>
        <v/>
      </c>
      <c r="AN508" s="104" t="str">
        <f t="shared" si="324"/>
        <v/>
      </c>
      <c r="AO508" s="104" t="str">
        <f t="shared" si="308"/>
        <v/>
      </c>
      <c r="AP508" s="104" t="str">
        <f t="shared" si="309"/>
        <v/>
      </c>
      <c r="AQ508" s="121" t="str">
        <f t="shared" si="325"/>
        <v/>
      </c>
      <c r="AS508" s="88" t="str">
        <f t="shared" si="310"/>
        <v/>
      </c>
      <c r="AT508" s="68" t="str">
        <f t="shared" si="326"/>
        <v/>
      </c>
      <c r="AU508" s="68" t="str">
        <f t="shared" si="327"/>
        <v/>
      </c>
      <c r="AV508" s="68" t="str">
        <f t="shared" si="328"/>
        <v/>
      </c>
      <c r="AW508" s="88" t="str">
        <f t="shared" si="311"/>
        <v/>
      </c>
      <c r="AZ508" s="88" t="str">
        <f t="shared" si="312"/>
        <v/>
      </c>
      <c r="BA508" s="68" t="str">
        <f t="shared" si="313"/>
        <v/>
      </c>
      <c r="BB508" s="68" t="str">
        <f t="shared" si="314"/>
        <v/>
      </c>
      <c r="BC508" s="68" t="str">
        <f t="shared" si="315"/>
        <v/>
      </c>
      <c r="BD508" s="69" t="str">
        <f t="shared" si="316"/>
        <v/>
      </c>
      <c r="BE508" s="69" t="str">
        <f t="shared" si="329"/>
        <v/>
      </c>
      <c r="BT508" s="138" t="str">
        <f t="shared" ca="1" si="330"/>
        <v/>
      </c>
      <c r="BU508" s="139" t="str">
        <f t="shared" ca="1" si="331"/>
        <v/>
      </c>
      <c r="BW508" s="138" t="str">
        <f t="shared" si="332"/>
        <v/>
      </c>
      <c r="BX508" s="104" t="str">
        <f t="shared" si="333"/>
        <v/>
      </c>
      <c r="BY508" s="139" t="str">
        <f t="shared" si="334"/>
        <v/>
      </c>
      <c r="CA508" s="138" t="str">
        <f t="shared" si="335"/>
        <v/>
      </c>
      <c r="CB508" s="104" t="str">
        <f t="shared" si="336"/>
        <v/>
      </c>
      <c r="CC508" s="139" t="str">
        <f t="shared" si="337"/>
        <v/>
      </c>
      <c r="CE508" s="162" t="str">
        <f t="shared" si="338"/>
        <v/>
      </c>
      <c r="CF508" s="163" t="str">
        <f t="shared" si="339"/>
        <v/>
      </c>
      <c r="CG508" s="164" t="str">
        <f t="shared" si="340"/>
        <v/>
      </c>
      <c r="CI508" s="162" t="str">
        <f t="shared" si="341"/>
        <v/>
      </c>
      <c r="CJ508" s="163" t="str">
        <f t="shared" si="344"/>
        <v/>
      </c>
      <c r="CK508" s="164" t="str">
        <f t="shared" si="345"/>
        <v/>
      </c>
      <c r="CM508" s="169" t="str">
        <f t="shared" si="342"/>
        <v/>
      </c>
      <c r="CN508" s="139" t="str">
        <f t="shared" si="343"/>
        <v/>
      </c>
      <c r="CP508" s="41" t="str">
        <f>IF($CM508="", "", COUNTIF($CM$11:$CM$3035, "&lt;"&amp;$CM508)+1+COUNTIF($CM$11:$CM508, $CM508)-1)</f>
        <v/>
      </c>
    </row>
    <row r="509" spans="1:94" x14ac:dyDescent="0.25">
      <c r="A509" s="40"/>
      <c r="B509" s="82" t="str">
        <f>IF($I509="", "", IFERROR(INDEX('Job Database'!$AE$11:$AE$3035, MATCH($I509, 'Job Database'!$X$11:$X$3035, 0)), ""))</f>
        <v/>
      </c>
      <c r="C509" s="69" t="str">
        <f>IF($I509="", "", IF(COUNTIF('Job Database'!$X$11:$X$3035, $I509)=0, $AC$5, $AC$4))</f>
        <v/>
      </c>
      <c r="D509" s="40"/>
      <c r="E509" s="85" t="str">
        <f>IF($I509="", "", IF(IFERROR(INDEX('Job Database'!$M$11:$M$3035, MATCH($I509, 'Job Database'!$X$11:$X$3035, 0)), "")="", "", IFERROR(INDEX('Job Database'!$M$11:$M$3035, MATCH($I509, 'Job Database'!$X$11:$X$3035, 0)), "")))</f>
        <v/>
      </c>
      <c r="F509" s="40"/>
      <c r="G509" s="88" t="str">
        <f t="shared" si="317"/>
        <v/>
      </c>
      <c r="H509" s="40"/>
      <c r="I509" s="24"/>
      <c r="J509" s="34"/>
      <c r="K509" s="106"/>
      <c r="L509" s="79"/>
      <c r="M509" s="34"/>
      <c r="N509" s="79"/>
      <c r="O509" s="31"/>
      <c r="P509" s="53"/>
      <c r="Q509" s="40"/>
      <c r="S509" s="41" t="str">
        <f t="shared" si="305"/>
        <v/>
      </c>
      <c r="T509" s="41" t="str">
        <f t="shared" si="306"/>
        <v/>
      </c>
      <c r="U509" s="41" t="str">
        <f t="shared" si="318"/>
        <v/>
      </c>
      <c r="W509" s="74" t="str">
        <f>IF('Job Database'!$X509="", "", 'Job Database'!$X509)</f>
        <v/>
      </c>
      <c r="Y509" s="41" t="str">
        <f>IF($W509="", "", IF(COUNTIF($I$11:$I$3035, $W509)&gt;0, "", MAX($Y$10:$Y508)+1))</f>
        <v/>
      </c>
      <c r="Z509" s="41">
        <v>499</v>
      </c>
      <c r="AA509" s="58" t="str">
        <f t="shared" si="319"/>
        <v/>
      </c>
      <c r="AC509" s="41" t="str">
        <f t="shared" si="307"/>
        <v/>
      </c>
      <c r="AE509" s="41" t="str">
        <f t="shared" si="320"/>
        <v/>
      </c>
      <c r="AJ509" s="154" t="str">
        <f t="shared" si="321"/>
        <v/>
      </c>
      <c r="AL509" s="120" t="str">
        <f t="shared" si="322"/>
        <v/>
      </c>
      <c r="AM509" s="104" t="str">
        <f t="shared" si="323"/>
        <v/>
      </c>
      <c r="AN509" s="104" t="str">
        <f t="shared" si="324"/>
        <v/>
      </c>
      <c r="AO509" s="104" t="str">
        <f t="shared" si="308"/>
        <v/>
      </c>
      <c r="AP509" s="104" t="str">
        <f t="shared" si="309"/>
        <v/>
      </c>
      <c r="AQ509" s="121" t="str">
        <f t="shared" si="325"/>
        <v/>
      </c>
      <c r="AS509" s="88" t="str">
        <f t="shared" si="310"/>
        <v/>
      </c>
      <c r="AT509" s="68" t="str">
        <f t="shared" si="326"/>
        <v/>
      </c>
      <c r="AU509" s="68" t="str">
        <f t="shared" si="327"/>
        <v/>
      </c>
      <c r="AV509" s="68" t="str">
        <f t="shared" si="328"/>
        <v/>
      </c>
      <c r="AW509" s="88" t="str">
        <f t="shared" si="311"/>
        <v/>
      </c>
      <c r="AZ509" s="88" t="str">
        <f t="shared" si="312"/>
        <v/>
      </c>
      <c r="BA509" s="68" t="str">
        <f t="shared" si="313"/>
        <v/>
      </c>
      <c r="BB509" s="68" t="str">
        <f t="shared" si="314"/>
        <v/>
      </c>
      <c r="BC509" s="68" t="str">
        <f t="shared" si="315"/>
        <v/>
      </c>
      <c r="BD509" s="69" t="str">
        <f t="shared" si="316"/>
        <v/>
      </c>
      <c r="BE509" s="69" t="str">
        <f t="shared" si="329"/>
        <v/>
      </c>
      <c r="BT509" s="138" t="str">
        <f t="shared" ca="1" si="330"/>
        <v/>
      </c>
      <c r="BU509" s="139" t="str">
        <f t="shared" ca="1" si="331"/>
        <v/>
      </c>
      <c r="BW509" s="138" t="str">
        <f t="shared" si="332"/>
        <v/>
      </c>
      <c r="BX509" s="104" t="str">
        <f t="shared" si="333"/>
        <v/>
      </c>
      <c r="BY509" s="139" t="str">
        <f t="shared" si="334"/>
        <v/>
      </c>
      <c r="CA509" s="138" t="str">
        <f t="shared" si="335"/>
        <v/>
      </c>
      <c r="CB509" s="104" t="str">
        <f t="shared" si="336"/>
        <v/>
      </c>
      <c r="CC509" s="139" t="str">
        <f t="shared" si="337"/>
        <v/>
      </c>
      <c r="CE509" s="162" t="str">
        <f t="shared" si="338"/>
        <v/>
      </c>
      <c r="CF509" s="163" t="str">
        <f t="shared" si="339"/>
        <v/>
      </c>
      <c r="CG509" s="164" t="str">
        <f t="shared" si="340"/>
        <v/>
      </c>
      <c r="CI509" s="162" t="str">
        <f t="shared" si="341"/>
        <v/>
      </c>
      <c r="CJ509" s="163" t="str">
        <f t="shared" si="344"/>
        <v/>
      </c>
      <c r="CK509" s="164" t="str">
        <f t="shared" si="345"/>
        <v/>
      </c>
      <c r="CM509" s="169" t="str">
        <f t="shared" si="342"/>
        <v/>
      </c>
      <c r="CN509" s="139" t="str">
        <f t="shared" si="343"/>
        <v/>
      </c>
      <c r="CP509" s="41" t="str">
        <f>IF($CM509="", "", COUNTIF($CM$11:$CM$3035, "&lt;"&amp;$CM509)+1+COUNTIF($CM$11:$CM509, $CM509)-1)</f>
        <v/>
      </c>
    </row>
    <row r="510" spans="1:94" x14ac:dyDescent="0.25">
      <c r="A510" s="40"/>
      <c r="B510" s="82" t="str">
        <f>IF($I510="", "", IFERROR(INDEX('Job Database'!$AE$11:$AE$3035, MATCH($I510, 'Job Database'!$X$11:$X$3035, 0)), ""))</f>
        <v/>
      </c>
      <c r="C510" s="69" t="str">
        <f>IF($I510="", "", IF(COUNTIF('Job Database'!$X$11:$X$3035, $I510)=0, $AC$5, $AC$4))</f>
        <v/>
      </c>
      <c r="D510" s="40"/>
      <c r="E510" s="85" t="str">
        <f>IF($I510="", "", IF(IFERROR(INDEX('Job Database'!$M$11:$M$3035, MATCH($I510, 'Job Database'!$X$11:$X$3035, 0)), "")="", "", IFERROR(INDEX('Job Database'!$M$11:$M$3035, MATCH($I510, 'Job Database'!$X$11:$X$3035, 0)), "")))</f>
        <v/>
      </c>
      <c r="F510" s="40"/>
      <c r="G510" s="88" t="str">
        <f t="shared" si="317"/>
        <v/>
      </c>
      <c r="H510" s="40"/>
      <c r="I510" s="24"/>
      <c r="J510" s="34"/>
      <c r="K510" s="106"/>
      <c r="L510" s="79"/>
      <c r="M510" s="34"/>
      <c r="N510" s="79"/>
      <c r="O510" s="31"/>
      <c r="P510" s="53"/>
      <c r="Q510" s="40"/>
      <c r="S510" s="41" t="str">
        <f t="shared" si="305"/>
        <v/>
      </c>
      <c r="T510" s="41" t="str">
        <f t="shared" si="306"/>
        <v/>
      </c>
      <c r="U510" s="41" t="str">
        <f t="shared" si="318"/>
        <v/>
      </c>
      <c r="W510" s="74" t="str">
        <f>IF('Job Database'!$X510="", "", 'Job Database'!$X510)</f>
        <v/>
      </c>
      <c r="Y510" s="41" t="str">
        <f>IF($W510="", "", IF(COUNTIF($I$11:$I$3035, $W510)&gt;0, "", MAX($Y$10:$Y509)+1))</f>
        <v/>
      </c>
      <c r="Z510" s="41">
        <v>500</v>
      </c>
      <c r="AA510" s="58" t="str">
        <f t="shared" si="319"/>
        <v/>
      </c>
      <c r="AC510" s="41" t="str">
        <f t="shared" si="307"/>
        <v/>
      </c>
      <c r="AE510" s="41" t="str">
        <f t="shared" si="320"/>
        <v/>
      </c>
      <c r="AJ510" s="154" t="str">
        <f t="shared" si="321"/>
        <v/>
      </c>
      <c r="AL510" s="120" t="str">
        <f t="shared" si="322"/>
        <v/>
      </c>
      <c r="AM510" s="104" t="str">
        <f t="shared" si="323"/>
        <v/>
      </c>
      <c r="AN510" s="104" t="str">
        <f t="shared" si="324"/>
        <v/>
      </c>
      <c r="AO510" s="104" t="str">
        <f t="shared" si="308"/>
        <v/>
      </c>
      <c r="AP510" s="104" t="str">
        <f t="shared" si="309"/>
        <v/>
      </c>
      <c r="AQ510" s="121" t="str">
        <f t="shared" si="325"/>
        <v/>
      </c>
      <c r="AS510" s="88" t="str">
        <f t="shared" si="310"/>
        <v/>
      </c>
      <c r="AT510" s="68" t="str">
        <f t="shared" si="326"/>
        <v/>
      </c>
      <c r="AU510" s="68" t="str">
        <f t="shared" si="327"/>
        <v/>
      </c>
      <c r="AV510" s="68" t="str">
        <f t="shared" si="328"/>
        <v/>
      </c>
      <c r="AW510" s="88" t="str">
        <f t="shared" si="311"/>
        <v/>
      </c>
      <c r="AZ510" s="88" t="str">
        <f t="shared" si="312"/>
        <v/>
      </c>
      <c r="BA510" s="68" t="str">
        <f t="shared" si="313"/>
        <v/>
      </c>
      <c r="BB510" s="68" t="str">
        <f t="shared" si="314"/>
        <v/>
      </c>
      <c r="BC510" s="68" t="str">
        <f t="shared" si="315"/>
        <v/>
      </c>
      <c r="BD510" s="69" t="str">
        <f t="shared" si="316"/>
        <v/>
      </c>
      <c r="BE510" s="69" t="str">
        <f t="shared" si="329"/>
        <v/>
      </c>
      <c r="BT510" s="138" t="str">
        <f t="shared" ca="1" si="330"/>
        <v/>
      </c>
      <c r="BU510" s="139" t="str">
        <f t="shared" ca="1" si="331"/>
        <v/>
      </c>
      <c r="BW510" s="138" t="str">
        <f t="shared" si="332"/>
        <v/>
      </c>
      <c r="BX510" s="104" t="str">
        <f t="shared" si="333"/>
        <v/>
      </c>
      <c r="BY510" s="139" t="str">
        <f t="shared" si="334"/>
        <v/>
      </c>
      <c r="CA510" s="138" t="str">
        <f t="shared" si="335"/>
        <v/>
      </c>
      <c r="CB510" s="104" t="str">
        <f t="shared" si="336"/>
        <v/>
      </c>
      <c r="CC510" s="139" t="str">
        <f t="shared" si="337"/>
        <v/>
      </c>
      <c r="CE510" s="162" t="str">
        <f t="shared" si="338"/>
        <v/>
      </c>
      <c r="CF510" s="163" t="str">
        <f t="shared" si="339"/>
        <v/>
      </c>
      <c r="CG510" s="164" t="str">
        <f t="shared" si="340"/>
        <v/>
      </c>
      <c r="CI510" s="162" t="str">
        <f t="shared" si="341"/>
        <v/>
      </c>
      <c r="CJ510" s="163" t="str">
        <f t="shared" si="344"/>
        <v/>
      </c>
      <c r="CK510" s="164" t="str">
        <f t="shared" si="345"/>
        <v/>
      </c>
      <c r="CM510" s="169" t="str">
        <f t="shared" si="342"/>
        <v/>
      </c>
      <c r="CN510" s="139" t="str">
        <f t="shared" si="343"/>
        <v/>
      </c>
      <c r="CP510" s="41" t="str">
        <f>IF($CM510="", "", COUNTIF($CM$11:$CM$3035, "&lt;"&amp;$CM510)+1+COUNTIF($CM$11:$CM510, $CM510)-1)</f>
        <v/>
      </c>
    </row>
    <row r="511" spans="1:94" x14ac:dyDescent="0.25">
      <c r="A511" s="40"/>
      <c r="B511" s="82" t="str">
        <f>IF($I511="", "", IFERROR(INDEX('Job Database'!$AE$11:$AE$3035, MATCH($I511, 'Job Database'!$X$11:$X$3035, 0)), ""))</f>
        <v/>
      </c>
      <c r="C511" s="69" t="str">
        <f>IF($I511="", "", IF(COUNTIF('Job Database'!$X$11:$X$3035, $I511)=0, $AC$5, $AC$4))</f>
        <v/>
      </c>
      <c r="D511" s="40"/>
      <c r="E511" s="85" t="str">
        <f>IF($I511="", "", IF(IFERROR(INDEX('Job Database'!$M$11:$M$3035, MATCH($I511, 'Job Database'!$X$11:$X$3035, 0)), "")="", "", IFERROR(INDEX('Job Database'!$M$11:$M$3035, MATCH($I511, 'Job Database'!$X$11:$X$3035, 0)), "")))</f>
        <v/>
      </c>
      <c r="F511" s="40"/>
      <c r="G511" s="88" t="str">
        <f t="shared" si="317"/>
        <v/>
      </c>
      <c r="H511" s="40"/>
      <c r="I511" s="24"/>
      <c r="J511" s="34"/>
      <c r="K511" s="106"/>
      <c r="L511" s="79"/>
      <c r="M511" s="34"/>
      <c r="N511" s="79"/>
      <c r="O511" s="31"/>
      <c r="P511" s="53"/>
      <c r="Q511" s="40"/>
      <c r="S511" s="41" t="str">
        <f t="shared" si="305"/>
        <v/>
      </c>
      <c r="T511" s="41" t="str">
        <f t="shared" si="306"/>
        <v/>
      </c>
      <c r="U511" s="41" t="str">
        <f t="shared" si="318"/>
        <v/>
      </c>
      <c r="W511" s="74" t="str">
        <f>IF('Job Database'!$X511="", "", 'Job Database'!$X511)</f>
        <v/>
      </c>
      <c r="Y511" s="41" t="str">
        <f>IF($W511="", "", IF(COUNTIF($I$11:$I$3035, $W511)&gt;0, "", MAX($Y$10:$Y510)+1))</f>
        <v/>
      </c>
      <c r="Z511" s="41">
        <v>501</v>
      </c>
      <c r="AA511" s="58" t="str">
        <f t="shared" si="319"/>
        <v/>
      </c>
      <c r="AC511" s="41" t="str">
        <f t="shared" si="307"/>
        <v/>
      </c>
      <c r="AE511" s="41" t="str">
        <f t="shared" si="320"/>
        <v/>
      </c>
      <c r="AJ511" s="154" t="str">
        <f t="shared" si="321"/>
        <v/>
      </c>
      <c r="AL511" s="120" t="str">
        <f t="shared" si="322"/>
        <v/>
      </c>
      <c r="AM511" s="104" t="str">
        <f t="shared" si="323"/>
        <v/>
      </c>
      <c r="AN511" s="104" t="str">
        <f t="shared" si="324"/>
        <v/>
      </c>
      <c r="AO511" s="104" t="str">
        <f t="shared" si="308"/>
        <v/>
      </c>
      <c r="AP511" s="104" t="str">
        <f t="shared" si="309"/>
        <v/>
      </c>
      <c r="AQ511" s="121" t="str">
        <f t="shared" si="325"/>
        <v/>
      </c>
      <c r="AS511" s="88" t="str">
        <f t="shared" si="310"/>
        <v/>
      </c>
      <c r="AT511" s="68" t="str">
        <f t="shared" si="326"/>
        <v/>
      </c>
      <c r="AU511" s="68" t="str">
        <f t="shared" si="327"/>
        <v/>
      </c>
      <c r="AV511" s="68" t="str">
        <f t="shared" si="328"/>
        <v/>
      </c>
      <c r="AW511" s="88" t="str">
        <f t="shared" si="311"/>
        <v/>
      </c>
      <c r="AZ511" s="88" t="str">
        <f t="shared" si="312"/>
        <v/>
      </c>
      <c r="BA511" s="68" t="str">
        <f t="shared" si="313"/>
        <v/>
      </c>
      <c r="BB511" s="68" t="str">
        <f t="shared" si="314"/>
        <v/>
      </c>
      <c r="BC511" s="68" t="str">
        <f t="shared" si="315"/>
        <v/>
      </c>
      <c r="BD511" s="69" t="str">
        <f t="shared" si="316"/>
        <v/>
      </c>
      <c r="BE511" s="69" t="str">
        <f t="shared" si="329"/>
        <v/>
      </c>
      <c r="BT511" s="138" t="str">
        <f t="shared" ca="1" si="330"/>
        <v/>
      </c>
      <c r="BU511" s="139" t="str">
        <f t="shared" ca="1" si="331"/>
        <v/>
      </c>
      <c r="BW511" s="138" t="str">
        <f t="shared" si="332"/>
        <v/>
      </c>
      <c r="BX511" s="104" t="str">
        <f t="shared" si="333"/>
        <v/>
      </c>
      <c r="BY511" s="139" t="str">
        <f t="shared" si="334"/>
        <v/>
      </c>
      <c r="CA511" s="138" t="str">
        <f t="shared" si="335"/>
        <v/>
      </c>
      <c r="CB511" s="104" t="str">
        <f t="shared" si="336"/>
        <v/>
      </c>
      <c r="CC511" s="139" t="str">
        <f t="shared" si="337"/>
        <v/>
      </c>
      <c r="CE511" s="162" t="str">
        <f t="shared" si="338"/>
        <v/>
      </c>
      <c r="CF511" s="163" t="str">
        <f t="shared" si="339"/>
        <v/>
      </c>
      <c r="CG511" s="164" t="str">
        <f t="shared" si="340"/>
        <v/>
      </c>
      <c r="CI511" s="162" t="str">
        <f t="shared" si="341"/>
        <v/>
      </c>
      <c r="CJ511" s="163" t="str">
        <f t="shared" si="344"/>
        <v/>
      </c>
      <c r="CK511" s="164" t="str">
        <f t="shared" si="345"/>
        <v/>
      </c>
      <c r="CM511" s="169" t="str">
        <f t="shared" si="342"/>
        <v/>
      </c>
      <c r="CN511" s="139" t="str">
        <f t="shared" si="343"/>
        <v/>
      </c>
      <c r="CP511" s="41" t="str">
        <f>IF($CM511="", "", COUNTIF($CM$11:$CM$3035, "&lt;"&amp;$CM511)+1+COUNTIF($CM$11:$CM511, $CM511)-1)</f>
        <v/>
      </c>
    </row>
    <row r="512" spans="1:94" x14ac:dyDescent="0.25">
      <c r="A512" s="40"/>
      <c r="B512" s="82" t="str">
        <f>IF($I512="", "", IFERROR(INDEX('Job Database'!$AE$11:$AE$3035, MATCH($I512, 'Job Database'!$X$11:$X$3035, 0)), ""))</f>
        <v/>
      </c>
      <c r="C512" s="69" t="str">
        <f>IF($I512="", "", IF(COUNTIF('Job Database'!$X$11:$X$3035, $I512)=0, $AC$5, $AC$4))</f>
        <v/>
      </c>
      <c r="D512" s="40"/>
      <c r="E512" s="85" t="str">
        <f>IF($I512="", "", IF(IFERROR(INDEX('Job Database'!$M$11:$M$3035, MATCH($I512, 'Job Database'!$X$11:$X$3035, 0)), "")="", "", IFERROR(INDEX('Job Database'!$M$11:$M$3035, MATCH($I512, 'Job Database'!$X$11:$X$3035, 0)), "")))</f>
        <v/>
      </c>
      <c r="F512" s="40"/>
      <c r="G512" s="88" t="str">
        <f t="shared" si="317"/>
        <v/>
      </c>
      <c r="H512" s="40"/>
      <c r="I512" s="24"/>
      <c r="J512" s="34"/>
      <c r="K512" s="106"/>
      <c r="L512" s="79"/>
      <c r="M512" s="34"/>
      <c r="N512" s="79"/>
      <c r="O512" s="31"/>
      <c r="P512" s="53"/>
      <c r="Q512" s="40"/>
      <c r="S512" s="41" t="str">
        <f t="shared" si="305"/>
        <v/>
      </c>
      <c r="T512" s="41" t="str">
        <f t="shared" si="306"/>
        <v/>
      </c>
      <c r="U512" s="41" t="str">
        <f t="shared" si="318"/>
        <v/>
      </c>
      <c r="W512" s="74" t="str">
        <f>IF('Job Database'!$X512="", "", 'Job Database'!$X512)</f>
        <v/>
      </c>
      <c r="Y512" s="41" t="str">
        <f>IF($W512="", "", IF(COUNTIF($I$11:$I$3035, $W512)&gt;0, "", MAX($Y$10:$Y511)+1))</f>
        <v/>
      </c>
      <c r="Z512" s="41">
        <v>502</v>
      </c>
      <c r="AA512" s="58" t="str">
        <f t="shared" si="319"/>
        <v/>
      </c>
      <c r="AC512" s="41" t="str">
        <f t="shared" si="307"/>
        <v/>
      </c>
      <c r="AE512" s="41" t="str">
        <f t="shared" si="320"/>
        <v/>
      </c>
      <c r="AJ512" s="154" t="str">
        <f t="shared" si="321"/>
        <v/>
      </c>
      <c r="AL512" s="120" t="str">
        <f t="shared" si="322"/>
        <v/>
      </c>
      <c r="AM512" s="104" t="str">
        <f t="shared" si="323"/>
        <v/>
      </c>
      <c r="AN512" s="104" t="str">
        <f t="shared" si="324"/>
        <v/>
      </c>
      <c r="AO512" s="104" t="str">
        <f t="shared" si="308"/>
        <v/>
      </c>
      <c r="AP512" s="104" t="str">
        <f t="shared" si="309"/>
        <v/>
      </c>
      <c r="AQ512" s="121" t="str">
        <f t="shared" si="325"/>
        <v/>
      </c>
      <c r="AS512" s="88" t="str">
        <f t="shared" si="310"/>
        <v/>
      </c>
      <c r="AT512" s="68" t="str">
        <f t="shared" si="326"/>
        <v/>
      </c>
      <c r="AU512" s="68" t="str">
        <f t="shared" si="327"/>
        <v/>
      </c>
      <c r="AV512" s="68" t="str">
        <f t="shared" si="328"/>
        <v/>
      </c>
      <c r="AW512" s="88" t="str">
        <f t="shared" si="311"/>
        <v/>
      </c>
      <c r="AZ512" s="88" t="str">
        <f t="shared" si="312"/>
        <v/>
      </c>
      <c r="BA512" s="68" t="str">
        <f t="shared" si="313"/>
        <v/>
      </c>
      <c r="BB512" s="68" t="str">
        <f t="shared" si="314"/>
        <v/>
      </c>
      <c r="BC512" s="68" t="str">
        <f t="shared" si="315"/>
        <v/>
      </c>
      <c r="BD512" s="69" t="str">
        <f t="shared" si="316"/>
        <v/>
      </c>
      <c r="BE512" s="69" t="str">
        <f t="shared" si="329"/>
        <v/>
      </c>
      <c r="BT512" s="138" t="str">
        <f t="shared" ca="1" si="330"/>
        <v/>
      </c>
      <c r="BU512" s="139" t="str">
        <f t="shared" ca="1" si="331"/>
        <v/>
      </c>
      <c r="BW512" s="138" t="str">
        <f t="shared" si="332"/>
        <v/>
      </c>
      <c r="BX512" s="104" t="str">
        <f t="shared" si="333"/>
        <v/>
      </c>
      <c r="BY512" s="139" t="str">
        <f t="shared" si="334"/>
        <v/>
      </c>
      <c r="CA512" s="138" t="str">
        <f t="shared" si="335"/>
        <v/>
      </c>
      <c r="CB512" s="104" t="str">
        <f t="shared" si="336"/>
        <v/>
      </c>
      <c r="CC512" s="139" t="str">
        <f t="shared" si="337"/>
        <v/>
      </c>
      <c r="CE512" s="162" t="str">
        <f t="shared" si="338"/>
        <v/>
      </c>
      <c r="CF512" s="163" t="str">
        <f t="shared" si="339"/>
        <v/>
      </c>
      <c r="CG512" s="164" t="str">
        <f t="shared" si="340"/>
        <v/>
      </c>
      <c r="CI512" s="162" t="str">
        <f t="shared" si="341"/>
        <v/>
      </c>
      <c r="CJ512" s="163" t="str">
        <f t="shared" si="344"/>
        <v/>
      </c>
      <c r="CK512" s="164" t="str">
        <f t="shared" si="345"/>
        <v/>
      </c>
      <c r="CM512" s="169" t="str">
        <f t="shared" si="342"/>
        <v/>
      </c>
      <c r="CN512" s="139" t="str">
        <f t="shared" si="343"/>
        <v/>
      </c>
      <c r="CP512" s="41" t="str">
        <f>IF($CM512="", "", COUNTIF($CM$11:$CM$3035, "&lt;"&amp;$CM512)+1+COUNTIF($CM$11:$CM512, $CM512)-1)</f>
        <v/>
      </c>
    </row>
    <row r="513" spans="1:94" x14ac:dyDescent="0.25">
      <c r="A513" s="40"/>
      <c r="B513" s="82" t="str">
        <f>IF($I513="", "", IFERROR(INDEX('Job Database'!$AE$11:$AE$3035, MATCH($I513, 'Job Database'!$X$11:$X$3035, 0)), ""))</f>
        <v/>
      </c>
      <c r="C513" s="69" t="str">
        <f>IF($I513="", "", IF(COUNTIF('Job Database'!$X$11:$X$3035, $I513)=0, $AC$5, $AC$4))</f>
        <v/>
      </c>
      <c r="D513" s="40"/>
      <c r="E513" s="85" t="str">
        <f>IF($I513="", "", IF(IFERROR(INDEX('Job Database'!$M$11:$M$3035, MATCH($I513, 'Job Database'!$X$11:$X$3035, 0)), "")="", "", IFERROR(INDEX('Job Database'!$M$11:$M$3035, MATCH($I513, 'Job Database'!$X$11:$X$3035, 0)), "")))</f>
        <v/>
      </c>
      <c r="F513" s="40"/>
      <c r="G513" s="88" t="str">
        <f t="shared" si="317"/>
        <v/>
      </c>
      <c r="H513" s="40"/>
      <c r="I513" s="24"/>
      <c r="J513" s="34"/>
      <c r="K513" s="106"/>
      <c r="L513" s="79"/>
      <c r="M513" s="34"/>
      <c r="N513" s="79"/>
      <c r="O513" s="31"/>
      <c r="P513" s="53"/>
      <c r="Q513" s="40"/>
      <c r="S513" s="41" t="str">
        <f t="shared" si="305"/>
        <v/>
      </c>
      <c r="T513" s="41" t="str">
        <f t="shared" si="306"/>
        <v/>
      </c>
      <c r="U513" s="41" t="str">
        <f t="shared" si="318"/>
        <v/>
      </c>
      <c r="W513" s="74" t="str">
        <f>IF('Job Database'!$X513="", "", 'Job Database'!$X513)</f>
        <v/>
      </c>
      <c r="Y513" s="41" t="str">
        <f>IF($W513="", "", IF(COUNTIF($I$11:$I$3035, $W513)&gt;0, "", MAX($Y$10:$Y512)+1))</f>
        <v/>
      </c>
      <c r="Z513" s="41">
        <v>503</v>
      </c>
      <c r="AA513" s="58" t="str">
        <f t="shared" si="319"/>
        <v/>
      </c>
      <c r="AC513" s="41" t="str">
        <f t="shared" si="307"/>
        <v/>
      </c>
      <c r="AE513" s="41" t="str">
        <f t="shared" si="320"/>
        <v/>
      </c>
      <c r="AJ513" s="154" t="str">
        <f t="shared" si="321"/>
        <v/>
      </c>
      <c r="AL513" s="120" t="str">
        <f t="shared" si="322"/>
        <v/>
      </c>
      <c r="AM513" s="104" t="str">
        <f t="shared" si="323"/>
        <v/>
      </c>
      <c r="AN513" s="104" t="str">
        <f t="shared" si="324"/>
        <v/>
      </c>
      <c r="AO513" s="104" t="str">
        <f t="shared" si="308"/>
        <v/>
      </c>
      <c r="AP513" s="104" t="str">
        <f t="shared" si="309"/>
        <v/>
      </c>
      <c r="AQ513" s="121" t="str">
        <f t="shared" si="325"/>
        <v/>
      </c>
      <c r="AS513" s="88" t="str">
        <f t="shared" si="310"/>
        <v/>
      </c>
      <c r="AT513" s="68" t="str">
        <f t="shared" si="326"/>
        <v/>
      </c>
      <c r="AU513" s="68" t="str">
        <f t="shared" si="327"/>
        <v/>
      </c>
      <c r="AV513" s="68" t="str">
        <f t="shared" si="328"/>
        <v/>
      </c>
      <c r="AW513" s="88" t="str">
        <f t="shared" si="311"/>
        <v/>
      </c>
      <c r="AZ513" s="88" t="str">
        <f t="shared" si="312"/>
        <v/>
      </c>
      <c r="BA513" s="68" t="str">
        <f t="shared" si="313"/>
        <v/>
      </c>
      <c r="BB513" s="68" t="str">
        <f t="shared" si="314"/>
        <v/>
      </c>
      <c r="BC513" s="68" t="str">
        <f t="shared" si="315"/>
        <v/>
      </c>
      <c r="BD513" s="69" t="str">
        <f t="shared" si="316"/>
        <v/>
      </c>
      <c r="BE513" s="69" t="str">
        <f t="shared" si="329"/>
        <v/>
      </c>
      <c r="BT513" s="138" t="str">
        <f t="shared" ca="1" si="330"/>
        <v/>
      </c>
      <c r="BU513" s="139" t="str">
        <f t="shared" ca="1" si="331"/>
        <v/>
      </c>
      <c r="BW513" s="138" t="str">
        <f t="shared" si="332"/>
        <v/>
      </c>
      <c r="BX513" s="104" t="str">
        <f t="shared" si="333"/>
        <v/>
      </c>
      <c r="BY513" s="139" t="str">
        <f t="shared" si="334"/>
        <v/>
      </c>
      <c r="CA513" s="138" t="str">
        <f t="shared" si="335"/>
        <v/>
      </c>
      <c r="CB513" s="104" t="str">
        <f t="shared" si="336"/>
        <v/>
      </c>
      <c r="CC513" s="139" t="str">
        <f t="shared" si="337"/>
        <v/>
      </c>
      <c r="CE513" s="162" t="str">
        <f t="shared" si="338"/>
        <v/>
      </c>
      <c r="CF513" s="163" t="str">
        <f t="shared" si="339"/>
        <v/>
      </c>
      <c r="CG513" s="164" t="str">
        <f t="shared" si="340"/>
        <v/>
      </c>
      <c r="CI513" s="162" t="str">
        <f t="shared" si="341"/>
        <v/>
      </c>
      <c r="CJ513" s="163" t="str">
        <f t="shared" si="344"/>
        <v/>
      </c>
      <c r="CK513" s="164" t="str">
        <f t="shared" si="345"/>
        <v/>
      </c>
      <c r="CM513" s="169" t="str">
        <f t="shared" si="342"/>
        <v/>
      </c>
      <c r="CN513" s="139" t="str">
        <f t="shared" si="343"/>
        <v/>
      </c>
      <c r="CP513" s="41" t="str">
        <f>IF($CM513="", "", COUNTIF($CM$11:$CM$3035, "&lt;"&amp;$CM513)+1+COUNTIF($CM$11:$CM513, $CM513)-1)</f>
        <v/>
      </c>
    </row>
    <row r="514" spans="1:94" x14ac:dyDescent="0.25">
      <c r="A514" s="40"/>
      <c r="B514" s="82" t="str">
        <f>IF($I514="", "", IFERROR(INDEX('Job Database'!$AE$11:$AE$3035, MATCH($I514, 'Job Database'!$X$11:$X$3035, 0)), ""))</f>
        <v/>
      </c>
      <c r="C514" s="69" t="str">
        <f>IF($I514="", "", IF(COUNTIF('Job Database'!$X$11:$X$3035, $I514)=0, $AC$5, $AC$4))</f>
        <v/>
      </c>
      <c r="D514" s="40"/>
      <c r="E514" s="85" t="str">
        <f>IF($I514="", "", IF(IFERROR(INDEX('Job Database'!$M$11:$M$3035, MATCH($I514, 'Job Database'!$X$11:$X$3035, 0)), "")="", "", IFERROR(INDEX('Job Database'!$M$11:$M$3035, MATCH($I514, 'Job Database'!$X$11:$X$3035, 0)), "")))</f>
        <v/>
      </c>
      <c r="F514" s="40"/>
      <c r="G514" s="88" t="str">
        <f t="shared" si="317"/>
        <v/>
      </c>
      <c r="H514" s="40"/>
      <c r="I514" s="24"/>
      <c r="J514" s="34"/>
      <c r="K514" s="106"/>
      <c r="L514" s="79"/>
      <c r="M514" s="34"/>
      <c r="N514" s="79"/>
      <c r="O514" s="31"/>
      <c r="P514" s="53"/>
      <c r="Q514" s="40"/>
      <c r="S514" s="41" t="str">
        <f t="shared" si="305"/>
        <v/>
      </c>
      <c r="T514" s="41" t="str">
        <f t="shared" si="306"/>
        <v/>
      </c>
      <c r="U514" s="41" t="str">
        <f t="shared" si="318"/>
        <v/>
      </c>
      <c r="W514" s="74" t="str">
        <f>IF('Job Database'!$X514="", "", 'Job Database'!$X514)</f>
        <v/>
      </c>
      <c r="Y514" s="41" t="str">
        <f>IF($W514="", "", IF(COUNTIF($I$11:$I$3035, $W514)&gt;0, "", MAX($Y$10:$Y513)+1))</f>
        <v/>
      </c>
      <c r="Z514" s="41">
        <v>504</v>
      </c>
      <c r="AA514" s="58" t="str">
        <f t="shared" si="319"/>
        <v/>
      </c>
      <c r="AC514" s="41" t="str">
        <f t="shared" si="307"/>
        <v/>
      </c>
      <c r="AE514" s="41" t="str">
        <f t="shared" si="320"/>
        <v/>
      </c>
      <c r="AJ514" s="154" t="str">
        <f t="shared" si="321"/>
        <v/>
      </c>
      <c r="AL514" s="120" t="str">
        <f t="shared" si="322"/>
        <v/>
      </c>
      <c r="AM514" s="104" t="str">
        <f t="shared" si="323"/>
        <v/>
      </c>
      <c r="AN514" s="104" t="str">
        <f t="shared" si="324"/>
        <v/>
      </c>
      <c r="AO514" s="104" t="str">
        <f t="shared" si="308"/>
        <v/>
      </c>
      <c r="AP514" s="104" t="str">
        <f t="shared" si="309"/>
        <v/>
      </c>
      <c r="AQ514" s="121" t="str">
        <f t="shared" si="325"/>
        <v/>
      </c>
      <c r="AS514" s="88" t="str">
        <f t="shared" si="310"/>
        <v/>
      </c>
      <c r="AT514" s="68" t="str">
        <f t="shared" si="326"/>
        <v/>
      </c>
      <c r="AU514" s="68" t="str">
        <f t="shared" si="327"/>
        <v/>
      </c>
      <c r="AV514" s="68" t="str">
        <f t="shared" si="328"/>
        <v/>
      </c>
      <c r="AW514" s="88" t="str">
        <f t="shared" si="311"/>
        <v/>
      </c>
      <c r="AZ514" s="88" t="str">
        <f t="shared" si="312"/>
        <v/>
      </c>
      <c r="BA514" s="68" t="str">
        <f t="shared" si="313"/>
        <v/>
      </c>
      <c r="BB514" s="68" t="str">
        <f t="shared" si="314"/>
        <v/>
      </c>
      <c r="BC514" s="68" t="str">
        <f t="shared" si="315"/>
        <v/>
      </c>
      <c r="BD514" s="69" t="str">
        <f t="shared" si="316"/>
        <v/>
      </c>
      <c r="BE514" s="69" t="str">
        <f t="shared" si="329"/>
        <v/>
      </c>
      <c r="BT514" s="138" t="str">
        <f t="shared" ca="1" si="330"/>
        <v/>
      </c>
      <c r="BU514" s="139" t="str">
        <f t="shared" ca="1" si="331"/>
        <v/>
      </c>
      <c r="BW514" s="138" t="str">
        <f t="shared" si="332"/>
        <v/>
      </c>
      <c r="BX514" s="104" t="str">
        <f t="shared" si="333"/>
        <v/>
      </c>
      <c r="BY514" s="139" t="str">
        <f t="shared" si="334"/>
        <v/>
      </c>
      <c r="CA514" s="138" t="str">
        <f t="shared" si="335"/>
        <v/>
      </c>
      <c r="CB514" s="104" t="str">
        <f t="shared" si="336"/>
        <v/>
      </c>
      <c r="CC514" s="139" t="str">
        <f t="shared" si="337"/>
        <v/>
      </c>
      <c r="CE514" s="162" t="str">
        <f t="shared" si="338"/>
        <v/>
      </c>
      <c r="CF514" s="163" t="str">
        <f t="shared" si="339"/>
        <v/>
      </c>
      <c r="CG514" s="164" t="str">
        <f t="shared" si="340"/>
        <v/>
      </c>
      <c r="CI514" s="162" t="str">
        <f t="shared" si="341"/>
        <v/>
      </c>
      <c r="CJ514" s="163" t="str">
        <f t="shared" si="344"/>
        <v/>
      </c>
      <c r="CK514" s="164" t="str">
        <f t="shared" si="345"/>
        <v/>
      </c>
      <c r="CM514" s="169" t="str">
        <f t="shared" si="342"/>
        <v/>
      </c>
      <c r="CN514" s="139" t="str">
        <f t="shared" si="343"/>
        <v/>
      </c>
      <c r="CP514" s="41" t="str">
        <f>IF($CM514="", "", COUNTIF($CM$11:$CM$3035, "&lt;"&amp;$CM514)+1+COUNTIF($CM$11:$CM514, $CM514)-1)</f>
        <v/>
      </c>
    </row>
    <row r="515" spans="1:94" x14ac:dyDescent="0.25">
      <c r="A515" s="40"/>
      <c r="B515" s="82" t="str">
        <f>IF($I515="", "", IFERROR(INDEX('Job Database'!$AE$11:$AE$3035, MATCH($I515, 'Job Database'!$X$11:$X$3035, 0)), ""))</f>
        <v/>
      </c>
      <c r="C515" s="69" t="str">
        <f>IF($I515="", "", IF(COUNTIF('Job Database'!$X$11:$X$3035, $I515)=0, $AC$5, $AC$4))</f>
        <v/>
      </c>
      <c r="D515" s="40"/>
      <c r="E515" s="85" t="str">
        <f>IF($I515="", "", IF(IFERROR(INDEX('Job Database'!$M$11:$M$3035, MATCH($I515, 'Job Database'!$X$11:$X$3035, 0)), "")="", "", IFERROR(INDEX('Job Database'!$M$11:$M$3035, MATCH($I515, 'Job Database'!$X$11:$X$3035, 0)), "")))</f>
        <v/>
      </c>
      <c r="F515" s="40"/>
      <c r="G515" s="88" t="str">
        <f t="shared" si="317"/>
        <v/>
      </c>
      <c r="H515" s="40"/>
      <c r="I515" s="24"/>
      <c r="J515" s="34"/>
      <c r="K515" s="106"/>
      <c r="L515" s="79"/>
      <c r="M515" s="34"/>
      <c r="N515" s="79"/>
      <c r="O515" s="31"/>
      <c r="P515" s="53"/>
      <c r="Q515" s="40"/>
      <c r="S515" s="41" t="str">
        <f t="shared" si="305"/>
        <v/>
      </c>
      <c r="T515" s="41" t="str">
        <f t="shared" si="306"/>
        <v/>
      </c>
      <c r="U515" s="41" t="str">
        <f t="shared" si="318"/>
        <v/>
      </c>
      <c r="W515" s="74" t="str">
        <f>IF('Job Database'!$X515="", "", 'Job Database'!$X515)</f>
        <v/>
      </c>
      <c r="Y515" s="41" t="str">
        <f>IF($W515="", "", IF(COUNTIF($I$11:$I$3035, $W515)&gt;0, "", MAX($Y$10:$Y514)+1))</f>
        <v/>
      </c>
      <c r="Z515" s="41">
        <v>505</v>
      </c>
      <c r="AA515" s="58" t="str">
        <f t="shared" si="319"/>
        <v/>
      </c>
      <c r="AC515" s="41" t="str">
        <f t="shared" si="307"/>
        <v/>
      </c>
      <c r="AE515" s="41" t="str">
        <f t="shared" si="320"/>
        <v/>
      </c>
      <c r="AJ515" s="154" t="str">
        <f t="shared" si="321"/>
        <v/>
      </c>
      <c r="AL515" s="120" t="str">
        <f t="shared" si="322"/>
        <v/>
      </c>
      <c r="AM515" s="104" t="str">
        <f t="shared" si="323"/>
        <v/>
      </c>
      <c r="AN515" s="104" t="str">
        <f t="shared" si="324"/>
        <v/>
      </c>
      <c r="AO515" s="104" t="str">
        <f t="shared" si="308"/>
        <v/>
      </c>
      <c r="AP515" s="104" t="str">
        <f t="shared" si="309"/>
        <v/>
      </c>
      <c r="AQ515" s="121" t="str">
        <f t="shared" si="325"/>
        <v/>
      </c>
      <c r="AS515" s="88" t="str">
        <f t="shared" si="310"/>
        <v/>
      </c>
      <c r="AT515" s="68" t="str">
        <f t="shared" si="326"/>
        <v/>
      </c>
      <c r="AU515" s="68" t="str">
        <f t="shared" si="327"/>
        <v/>
      </c>
      <c r="AV515" s="68" t="str">
        <f t="shared" si="328"/>
        <v/>
      </c>
      <c r="AW515" s="88" t="str">
        <f t="shared" si="311"/>
        <v/>
      </c>
      <c r="AZ515" s="88" t="str">
        <f t="shared" si="312"/>
        <v/>
      </c>
      <c r="BA515" s="68" t="str">
        <f t="shared" si="313"/>
        <v/>
      </c>
      <c r="BB515" s="68" t="str">
        <f t="shared" si="314"/>
        <v/>
      </c>
      <c r="BC515" s="68" t="str">
        <f t="shared" si="315"/>
        <v/>
      </c>
      <c r="BD515" s="69" t="str">
        <f t="shared" si="316"/>
        <v/>
      </c>
      <c r="BE515" s="69" t="str">
        <f t="shared" si="329"/>
        <v/>
      </c>
      <c r="BT515" s="138" t="str">
        <f t="shared" ca="1" si="330"/>
        <v/>
      </c>
      <c r="BU515" s="139" t="str">
        <f t="shared" ca="1" si="331"/>
        <v/>
      </c>
      <c r="BW515" s="138" t="str">
        <f t="shared" si="332"/>
        <v/>
      </c>
      <c r="BX515" s="104" t="str">
        <f t="shared" si="333"/>
        <v/>
      </c>
      <c r="BY515" s="139" t="str">
        <f t="shared" si="334"/>
        <v/>
      </c>
      <c r="CA515" s="138" t="str">
        <f t="shared" si="335"/>
        <v/>
      </c>
      <c r="CB515" s="104" t="str">
        <f t="shared" si="336"/>
        <v/>
      </c>
      <c r="CC515" s="139" t="str">
        <f t="shared" si="337"/>
        <v/>
      </c>
      <c r="CE515" s="162" t="str">
        <f t="shared" si="338"/>
        <v/>
      </c>
      <c r="CF515" s="163" t="str">
        <f t="shared" si="339"/>
        <v/>
      </c>
      <c r="CG515" s="164" t="str">
        <f t="shared" si="340"/>
        <v/>
      </c>
      <c r="CI515" s="162" t="str">
        <f t="shared" si="341"/>
        <v/>
      </c>
      <c r="CJ515" s="163" t="str">
        <f t="shared" si="344"/>
        <v/>
      </c>
      <c r="CK515" s="164" t="str">
        <f t="shared" si="345"/>
        <v/>
      </c>
      <c r="CM515" s="169" t="str">
        <f t="shared" si="342"/>
        <v/>
      </c>
      <c r="CN515" s="139" t="str">
        <f t="shared" si="343"/>
        <v/>
      </c>
      <c r="CP515" s="41" t="str">
        <f>IF($CM515="", "", COUNTIF($CM$11:$CM$3035, "&lt;"&amp;$CM515)+1+COUNTIF($CM$11:$CM515, $CM515)-1)</f>
        <v/>
      </c>
    </row>
    <row r="516" spans="1:94" x14ac:dyDescent="0.25">
      <c r="A516" s="40"/>
      <c r="B516" s="82" t="str">
        <f>IF($I516="", "", IFERROR(INDEX('Job Database'!$AE$11:$AE$3035, MATCH($I516, 'Job Database'!$X$11:$X$3035, 0)), ""))</f>
        <v/>
      </c>
      <c r="C516" s="69" t="str">
        <f>IF($I516="", "", IF(COUNTIF('Job Database'!$X$11:$X$3035, $I516)=0, $AC$5, $AC$4))</f>
        <v/>
      </c>
      <c r="D516" s="40"/>
      <c r="E516" s="85" t="str">
        <f>IF($I516="", "", IF(IFERROR(INDEX('Job Database'!$M$11:$M$3035, MATCH($I516, 'Job Database'!$X$11:$X$3035, 0)), "")="", "", IFERROR(INDEX('Job Database'!$M$11:$M$3035, MATCH($I516, 'Job Database'!$X$11:$X$3035, 0)), "")))</f>
        <v/>
      </c>
      <c r="F516" s="40"/>
      <c r="G516" s="88" t="str">
        <f t="shared" si="317"/>
        <v/>
      </c>
      <c r="H516" s="40"/>
      <c r="I516" s="24"/>
      <c r="J516" s="34"/>
      <c r="K516" s="106"/>
      <c r="L516" s="79"/>
      <c r="M516" s="34"/>
      <c r="N516" s="79"/>
      <c r="O516" s="31"/>
      <c r="P516" s="53"/>
      <c r="Q516" s="40"/>
      <c r="S516" s="41" t="str">
        <f t="shared" si="305"/>
        <v/>
      </c>
      <c r="T516" s="41" t="str">
        <f t="shared" si="306"/>
        <v/>
      </c>
      <c r="U516" s="41" t="str">
        <f t="shared" si="318"/>
        <v/>
      </c>
      <c r="W516" s="74" t="str">
        <f>IF('Job Database'!$X516="", "", 'Job Database'!$X516)</f>
        <v/>
      </c>
      <c r="Y516" s="41" t="str">
        <f>IF($W516="", "", IF(COUNTIF($I$11:$I$3035, $W516)&gt;0, "", MAX($Y$10:$Y515)+1))</f>
        <v/>
      </c>
      <c r="Z516" s="41">
        <v>506</v>
      </c>
      <c r="AA516" s="58" t="str">
        <f t="shared" si="319"/>
        <v/>
      </c>
      <c r="AC516" s="41" t="str">
        <f t="shared" si="307"/>
        <v/>
      </c>
      <c r="AE516" s="41" t="str">
        <f t="shared" si="320"/>
        <v/>
      </c>
      <c r="AJ516" s="154" t="str">
        <f t="shared" si="321"/>
        <v/>
      </c>
      <c r="AL516" s="120" t="str">
        <f t="shared" si="322"/>
        <v/>
      </c>
      <c r="AM516" s="104" t="str">
        <f t="shared" si="323"/>
        <v/>
      </c>
      <c r="AN516" s="104" t="str">
        <f t="shared" si="324"/>
        <v/>
      </c>
      <c r="AO516" s="104" t="str">
        <f t="shared" si="308"/>
        <v/>
      </c>
      <c r="AP516" s="104" t="str">
        <f t="shared" si="309"/>
        <v/>
      </c>
      <c r="AQ516" s="121" t="str">
        <f t="shared" si="325"/>
        <v/>
      </c>
      <c r="AS516" s="88" t="str">
        <f t="shared" si="310"/>
        <v/>
      </c>
      <c r="AT516" s="68" t="str">
        <f t="shared" si="326"/>
        <v/>
      </c>
      <c r="AU516" s="68" t="str">
        <f t="shared" si="327"/>
        <v/>
      </c>
      <c r="AV516" s="68" t="str">
        <f t="shared" si="328"/>
        <v/>
      </c>
      <c r="AW516" s="88" t="str">
        <f t="shared" si="311"/>
        <v/>
      </c>
      <c r="AZ516" s="88" t="str">
        <f t="shared" si="312"/>
        <v/>
      </c>
      <c r="BA516" s="68" t="str">
        <f t="shared" si="313"/>
        <v/>
      </c>
      <c r="BB516" s="68" t="str">
        <f t="shared" si="314"/>
        <v/>
      </c>
      <c r="BC516" s="68" t="str">
        <f t="shared" si="315"/>
        <v/>
      </c>
      <c r="BD516" s="69" t="str">
        <f t="shared" si="316"/>
        <v/>
      </c>
      <c r="BE516" s="69" t="str">
        <f t="shared" si="329"/>
        <v/>
      </c>
      <c r="BT516" s="138" t="str">
        <f t="shared" ca="1" si="330"/>
        <v/>
      </c>
      <c r="BU516" s="139" t="str">
        <f t="shared" ca="1" si="331"/>
        <v/>
      </c>
      <c r="BW516" s="138" t="str">
        <f t="shared" si="332"/>
        <v/>
      </c>
      <c r="BX516" s="104" t="str">
        <f t="shared" si="333"/>
        <v/>
      </c>
      <c r="BY516" s="139" t="str">
        <f t="shared" si="334"/>
        <v/>
      </c>
      <c r="CA516" s="138" t="str">
        <f t="shared" si="335"/>
        <v/>
      </c>
      <c r="CB516" s="104" t="str">
        <f t="shared" si="336"/>
        <v/>
      </c>
      <c r="CC516" s="139" t="str">
        <f t="shared" si="337"/>
        <v/>
      </c>
      <c r="CE516" s="162" t="str">
        <f t="shared" si="338"/>
        <v/>
      </c>
      <c r="CF516" s="163" t="str">
        <f t="shared" si="339"/>
        <v/>
      </c>
      <c r="CG516" s="164" t="str">
        <f t="shared" si="340"/>
        <v/>
      </c>
      <c r="CI516" s="162" t="str">
        <f t="shared" si="341"/>
        <v/>
      </c>
      <c r="CJ516" s="163" t="str">
        <f t="shared" si="344"/>
        <v/>
      </c>
      <c r="CK516" s="164" t="str">
        <f t="shared" si="345"/>
        <v/>
      </c>
      <c r="CM516" s="169" t="str">
        <f t="shared" si="342"/>
        <v/>
      </c>
      <c r="CN516" s="139" t="str">
        <f t="shared" si="343"/>
        <v/>
      </c>
      <c r="CP516" s="41" t="str">
        <f>IF($CM516="", "", COUNTIF($CM$11:$CM$3035, "&lt;"&amp;$CM516)+1+COUNTIF($CM$11:$CM516, $CM516)-1)</f>
        <v/>
      </c>
    </row>
    <row r="517" spans="1:94" x14ac:dyDescent="0.25">
      <c r="A517" s="40"/>
      <c r="B517" s="82" t="str">
        <f>IF($I517="", "", IFERROR(INDEX('Job Database'!$AE$11:$AE$3035, MATCH($I517, 'Job Database'!$X$11:$X$3035, 0)), ""))</f>
        <v/>
      </c>
      <c r="C517" s="69" t="str">
        <f>IF($I517="", "", IF(COUNTIF('Job Database'!$X$11:$X$3035, $I517)=0, $AC$5, $AC$4))</f>
        <v/>
      </c>
      <c r="D517" s="40"/>
      <c r="E517" s="85" t="str">
        <f>IF($I517="", "", IF(IFERROR(INDEX('Job Database'!$M$11:$M$3035, MATCH($I517, 'Job Database'!$X$11:$X$3035, 0)), "")="", "", IFERROR(INDEX('Job Database'!$M$11:$M$3035, MATCH($I517, 'Job Database'!$X$11:$X$3035, 0)), "")))</f>
        <v/>
      </c>
      <c r="F517" s="40"/>
      <c r="G517" s="88" t="str">
        <f t="shared" si="317"/>
        <v/>
      </c>
      <c r="H517" s="40"/>
      <c r="I517" s="24"/>
      <c r="J517" s="34"/>
      <c r="K517" s="106"/>
      <c r="L517" s="79"/>
      <c r="M517" s="34"/>
      <c r="N517" s="79"/>
      <c r="O517" s="31"/>
      <c r="P517" s="53"/>
      <c r="Q517" s="40"/>
      <c r="S517" s="41" t="str">
        <f t="shared" si="305"/>
        <v/>
      </c>
      <c r="T517" s="41" t="str">
        <f t="shared" si="306"/>
        <v/>
      </c>
      <c r="U517" s="41" t="str">
        <f t="shared" si="318"/>
        <v/>
      </c>
      <c r="W517" s="74" t="str">
        <f>IF('Job Database'!$X517="", "", 'Job Database'!$X517)</f>
        <v/>
      </c>
      <c r="Y517" s="41" t="str">
        <f>IF($W517="", "", IF(COUNTIF($I$11:$I$3035, $W517)&gt;0, "", MAX($Y$10:$Y516)+1))</f>
        <v/>
      </c>
      <c r="Z517" s="41">
        <v>507</v>
      </c>
      <c r="AA517" s="58" t="str">
        <f t="shared" si="319"/>
        <v/>
      </c>
      <c r="AC517" s="41" t="str">
        <f t="shared" si="307"/>
        <v/>
      </c>
      <c r="AE517" s="41" t="str">
        <f t="shared" si="320"/>
        <v/>
      </c>
      <c r="AJ517" s="154" t="str">
        <f t="shared" si="321"/>
        <v/>
      </c>
      <c r="AL517" s="120" t="str">
        <f t="shared" si="322"/>
        <v/>
      </c>
      <c r="AM517" s="104" t="str">
        <f t="shared" si="323"/>
        <v/>
      </c>
      <c r="AN517" s="104" t="str">
        <f t="shared" si="324"/>
        <v/>
      </c>
      <c r="AO517" s="104" t="str">
        <f t="shared" si="308"/>
        <v/>
      </c>
      <c r="AP517" s="104" t="str">
        <f t="shared" si="309"/>
        <v/>
      </c>
      <c r="AQ517" s="121" t="str">
        <f t="shared" si="325"/>
        <v/>
      </c>
      <c r="AS517" s="88" t="str">
        <f t="shared" si="310"/>
        <v/>
      </c>
      <c r="AT517" s="68" t="str">
        <f t="shared" si="326"/>
        <v/>
      </c>
      <c r="AU517" s="68" t="str">
        <f t="shared" si="327"/>
        <v/>
      </c>
      <c r="AV517" s="68" t="str">
        <f t="shared" si="328"/>
        <v/>
      </c>
      <c r="AW517" s="88" t="str">
        <f t="shared" si="311"/>
        <v/>
      </c>
      <c r="AZ517" s="88" t="str">
        <f t="shared" si="312"/>
        <v/>
      </c>
      <c r="BA517" s="68" t="str">
        <f t="shared" si="313"/>
        <v/>
      </c>
      <c r="BB517" s="68" t="str">
        <f t="shared" si="314"/>
        <v/>
      </c>
      <c r="BC517" s="68" t="str">
        <f t="shared" si="315"/>
        <v/>
      </c>
      <c r="BD517" s="69" t="str">
        <f t="shared" si="316"/>
        <v/>
      </c>
      <c r="BE517" s="69" t="str">
        <f t="shared" si="329"/>
        <v/>
      </c>
      <c r="BT517" s="138" t="str">
        <f t="shared" ca="1" si="330"/>
        <v/>
      </c>
      <c r="BU517" s="139" t="str">
        <f t="shared" ca="1" si="331"/>
        <v/>
      </c>
      <c r="BW517" s="138" t="str">
        <f t="shared" si="332"/>
        <v/>
      </c>
      <c r="BX517" s="104" t="str">
        <f t="shared" si="333"/>
        <v/>
      </c>
      <c r="BY517" s="139" t="str">
        <f t="shared" si="334"/>
        <v/>
      </c>
      <c r="CA517" s="138" t="str">
        <f t="shared" si="335"/>
        <v/>
      </c>
      <c r="CB517" s="104" t="str">
        <f t="shared" si="336"/>
        <v/>
      </c>
      <c r="CC517" s="139" t="str">
        <f t="shared" si="337"/>
        <v/>
      </c>
      <c r="CE517" s="162" t="str">
        <f t="shared" si="338"/>
        <v/>
      </c>
      <c r="CF517" s="163" t="str">
        <f t="shared" si="339"/>
        <v/>
      </c>
      <c r="CG517" s="164" t="str">
        <f t="shared" si="340"/>
        <v/>
      </c>
      <c r="CI517" s="162" t="str">
        <f t="shared" si="341"/>
        <v/>
      </c>
      <c r="CJ517" s="163" t="str">
        <f t="shared" si="344"/>
        <v/>
      </c>
      <c r="CK517" s="164" t="str">
        <f t="shared" si="345"/>
        <v/>
      </c>
      <c r="CM517" s="169" t="str">
        <f t="shared" si="342"/>
        <v/>
      </c>
      <c r="CN517" s="139" t="str">
        <f t="shared" si="343"/>
        <v/>
      </c>
      <c r="CP517" s="41" t="str">
        <f>IF($CM517="", "", COUNTIF($CM$11:$CM$3035, "&lt;"&amp;$CM517)+1+COUNTIF($CM$11:$CM517, $CM517)-1)</f>
        <v/>
      </c>
    </row>
    <row r="518" spans="1:94" x14ac:dyDescent="0.25">
      <c r="A518" s="40"/>
      <c r="B518" s="82" t="str">
        <f>IF($I518="", "", IFERROR(INDEX('Job Database'!$AE$11:$AE$3035, MATCH($I518, 'Job Database'!$X$11:$X$3035, 0)), ""))</f>
        <v/>
      </c>
      <c r="C518" s="69" t="str">
        <f>IF($I518="", "", IF(COUNTIF('Job Database'!$X$11:$X$3035, $I518)=0, $AC$5, $AC$4))</f>
        <v/>
      </c>
      <c r="D518" s="40"/>
      <c r="E518" s="85" t="str">
        <f>IF($I518="", "", IF(IFERROR(INDEX('Job Database'!$M$11:$M$3035, MATCH($I518, 'Job Database'!$X$11:$X$3035, 0)), "")="", "", IFERROR(INDEX('Job Database'!$M$11:$M$3035, MATCH($I518, 'Job Database'!$X$11:$X$3035, 0)), "")))</f>
        <v/>
      </c>
      <c r="F518" s="40"/>
      <c r="G518" s="88" t="str">
        <f t="shared" si="317"/>
        <v/>
      </c>
      <c r="H518" s="40"/>
      <c r="I518" s="24"/>
      <c r="J518" s="34"/>
      <c r="K518" s="106"/>
      <c r="L518" s="79"/>
      <c r="M518" s="34"/>
      <c r="N518" s="79"/>
      <c r="O518" s="31"/>
      <c r="P518" s="53"/>
      <c r="Q518" s="40"/>
      <c r="S518" s="41" t="str">
        <f t="shared" si="305"/>
        <v/>
      </c>
      <c r="T518" s="41" t="str">
        <f t="shared" si="306"/>
        <v/>
      </c>
      <c r="U518" s="41" t="str">
        <f t="shared" si="318"/>
        <v/>
      </c>
      <c r="W518" s="74" t="str">
        <f>IF('Job Database'!$X518="", "", 'Job Database'!$X518)</f>
        <v/>
      </c>
      <c r="Y518" s="41" t="str">
        <f>IF($W518="", "", IF(COUNTIF($I$11:$I$3035, $W518)&gt;0, "", MAX($Y$10:$Y517)+1))</f>
        <v/>
      </c>
      <c r="Z518" s="41">
        <v>508</v>
      </c>
      <c r="AA518" s="58" t="str">
        <f t="shared" si="319"/>
        <v/>
      </c>
      <c r="AC518" s="41" t="str">
        <f t="shared" si="307"/>
        <v/>
      </c>
      <c r="AE518" s="41" t="str">
        <f t="shared" si="320"/>
        <v/>
      </c>
      <c r="AJ518" s="154" t="str">
        <f t="shared" si="321"/>
        <v/>
      </c>
      <c r="AL518" s="120" t="str">
        <f t="shared" si="322"/>
        <v/>
      </c>
      <c r="AM518" s="104" t="str">
        <f t="shared" si="323"/>
        <v/>
      </c>
      <c r="AN518" s="104" t="str">
        <f t="shared" si="324"/>
        <v/>
      </c>
      <c r="AO518" s="104" t="str">
        <f t="shared" si="308"/>
        <v/>
      </c>
      <c r="AP518" s="104" t="str">
        <f t="shared" si="309"/>
        <v/>
      </c>
      <c r="AQ518" s="121" t="str">
        <f t="shared" si="325"/>
        <v/>
      </c>
      <c r="AS518" s="88" t="str">
        <f t="shared" si="310"/>
        <v/>
      </c>
      <c r="AT518" s="68" t="str">
        <f t="shared" si="326"/>
        <v/>
      </c>
      <c r="AU518" s="68" t="str">
        <f t="shared" si="327"/>
        <v/>
      </c>
      <c r="AV518" s="68" t="str">
        <f t="shared" si="328"/>
        <v/>
      </c>
      <c r="AW518" s="88" t="str">
        <f t="shared" si="311"/>
        <v/>
      </c>
      <c r="AZ518" s="88" t="str">
        <f t="shared" si="312"/>
        <v/>
      </c>
      <c r="BA518" s="68" t="str">
        <f t="shared" si="313"/>
        <v/>
      </c>
      <c r="BB518" s="68" t="str">
        <f t="shared" si="314"/>
        <v/>
      </c>
      <c r="BC518" s="68" t="str">
        <f t="shared" si="315"/>
        <v/>
      </c>
      <c r="BD518" s="69" t="str">
        <f t="shared" si="316"/>
        <v/>
      </c>
      <c r="BE518" s="69" t="str">
        <f t="shared" si="329"/>
        <v/>
      </c>
      <c r="BT518" s="138" t="str">
        <f t="shared" ca="1" si="330"/>
        <v/>
      </c>
      <c r="BU518" s="139" t="str">
        <f t="shared" ca="1" si="331"/>
        <v/>
      </c>
      <c r="BW518" s="138" t="str">
        <f t="shared" si="332"/>
        <v/>
      </c>
      <c r="BX518" s="104" t="str">
        <f t="shared" si="333"/>
        <v/>
      </c>
      <c r="BY518" s="139" t="str">
        <f t="shared" si="334"/>
        <v/>
      </c>
      <c r="CA518" s="138" t="str">
        <f t="shared" si="335"/>
        <v/>
      </c>
      <c r="CB518" s="104" t="str">
        <f t="shared" si="336"/>
        <v/>
      </c>
      <c r="CC518" s="139" t="str">
        <f t="shared" si="337"/>
        <v/>
      </c>
      <c r="CE518" s="162" t="str">
        <f t="shared" si="338"/>
        <v/>
      </c>
      <c r="CF518" s="163" t="str">
        <f t="shared" si="339"/>
        <v/>
      </c>
      <c r="CG518" s="164" t="str">
        <f t="shared" si="340"/>
        <v/>
      </c>
      <c r="CI518" s="162" t="str">
        <f t="shared" si="341"/>
        <v/>
      </c>
      <c r="CJ518" s="163" t="str">
        <f t="shared" si="344"/>
        <v/>
      </c>
      <c r="CK518" s="164" t="str">
        <f t="shared" si="345"/>
        <v/>
      </c>
      <c r="CM518" s="169" t="str">
        <f t="shared" si="342"/>
        <v/>
      </c>
      <c r="CN518" s="139" t="str">
        <f t="shared" si="343"/>
        <v/>
      </c>
      <c r="CP518" s="41" t="str">
        <f>IF($CM518="", "", COUNTIF($CM$11:$CM$3035, "&lt;"&amp;$CM518)+1+COUNTIF($CM$11:$CM518, $CM518)-1)</f>
        <v/>
      </c>
    </row>
    <row r="519" spans="1:94" x14ac:dyDescent="0.25">
      <c r="A519" s="40"/>
      <c r="B519" s="82" t="str">
        <f>IF($I519="", "", IFERROR(INDEX('Job Database'!$AE$11:$AE$3035, MATCH($I519, 'Job Database'!$X$11:$X$3035, 0)), ""))</f>
        <v/>
      </c>
      <c r="C519" s="69" t="str">
        <f>IF($I519="", "", IF(COUNTIF('Job Database'!$X$11:$X$3035, $I519)=0, $AC$5, $AC$4))</f>
        <v/>
      </c>
      <c r="D519" s="40"/>
      <c r="E519" s="85" t="str">
        <f>IF($I519="", "", IF(IFERROR(INDEX('Job Database'!$M$11:$M$3035, MATCH($I519, 'Job Database'!$X$11:$X$3035, 0)), "")="", "", IFERROR(INDEX('Job Database'!$M$11:$M$3035, MATCH($I519, 'Job Database'!$X$11:$X$3035, 0)), "")))</f>
        <v/>
      </c>
      <c r="F519" s="40"/>
      <c r="G519" s="88" t="str">
        <f t="shared" si="317"/>
        <v/>
      </c>
      <c r="H519" s="40"/>
      <c r="I519" s="24"/>
      <c r="J519" s="34"/>
      <c r="K519" s="106"/>
      <c r="L519" s="79"/>
      <c r="M519" s="34"/>
      <c r="N519" s="79"/>
      <c r="O519" s="31"/>
      <c r="P519" s="53"/>
      <c r="Q519" s="40"/>
      <c r="S519" s="41" t="str">
        <f t="shared" si="305"/>
        <v/>
      </c>
      <c r="T519" s="41" t="str">
        <f t="shared" si="306"/>
        <v/>
      </c>
      <c r="U519" s="41" t="str">
        <f t="shared" si="318"/>
        <v/>
      </c>
      <c r="W519" s="74" t="str">
        <f>IF('Job Database'!$X519="", "", 'Job Database'!$X519)</f>
        <v/>
      </c>
      <c r="Y519" s="41" t="str">
        <f>IF($W519="", "", IF(COUNTIF($I$11:$I$3035, $W519)&gt;0, "", MAX($Y$10:$Y518)+1))</f>
        <v/>
      </c>
      <c r="Z519" s="41">
        <v>509</v>
      </c>
      <c r="AA519" s="58" t="str">
        <f t="shared" si="319"/>
        <v/>
      </c>
      <c r="AC519" s="41" t="str">
        <f t="shared" si="307"/>
        <v/>
      </c>
      <c r="AE519" s="41" t="str">
        <f t="shared" si="320"/>
        <v/>
      </c>
      <c r="AJ519" s="154" t="str">
        <f t="shared" si="321"/>
        <v/>
      </c>
      <c r="AL519" s="120" t="str">
        <f t="shared" si="322"/>
        <v/>
      </c>
      <c r="AM519" s="104" t="str">
        <f t="shared" si="323"/>
        <v/>
      </c>
      <c r="AN519" s="104" t="str">
        <f t="shared" si="324"/>
        <v/>
      </c>
      <c r="AO519" s="104" t="str">
        <f t="shared" si="308"/>
        <v/>
      </c>
      <c r="AP519" s="104" t="str">
        <f t="shared" si="309"/>
        <v/>
      </c>
      <c r="AQ519" s="121" t="str">
        <f t="shared" si="325"/>
        <v/>
      </c>
      <c r="AS519" s="88" t="str">
        <f t="shared" si="310"/>
        <v/>
      </c>
      <c r="AT519" s="68" t="str">
        <f t="shared" si="326"/>
        <v/>
      </c>
      <c r="AU519" s="68" t="str">
        <f t="shared" si="327"/>
        <v/>
      </c>
      <c r="AV519" s="68" t="str">
        <f t="shared" si="328"/>
        <v/>
      </c>
      <c r="AW519" s="88" t="str">
        <f t="shared" si="311"/>
        <v/>
      </c>
      <c r="AZ519" s="88" t="str">
        <f t="shared" si="312"/>
        <v/>
      </c>
      <c r="BA519" s="68" t="str">
        <f t="shared" si="313"/>
        <v/>
      </c>
      <c r="BB519" s="68" t="str">
        <f t="shared" si="314"/>
        <v/>
      </c>
      <c r="BC519" s="68" t="str">
        <f t="shared" si="315"/>
        <v/>
      </c>
      <c r="BD519" s="69" t="str">
        <f t="shared" si="316"/>
        <v/>
      </c>
      <c r="BE519" s="69" t="str">
        <f t="shared" si="329"/>
        <v/>
      </c>
      <c r="BT519" s="138" t="str">
        <f t="shared" ca="1" si="330"/>
        <v/>
      </c>
      <c r="BU519" s="139" t="str">
        <f t="shared" ca="1" si="331"/>
        <v/>
      </c>
      <c r="BW519" s="138" t="str">
        <f t="shared" si="332"/>
        <v/>
      </c>
      <c r="BX519" s="104" t="str">
        <f t="shared" si="333"/>
        <v/>
      </c>
      <c r="BY519" s="139" t="str">
        <f t="shared" si="334"/>
        <v/>
      </c>
      <c r="CA519" s="138" t="str">
        <f t="shared" si="335"/>
        <v/>
      </c>
      <c r="CB519" s="104" t="str">
        <f t="shared" si="336"/>
        <v/>
      </c>
      <c r="CC519" s="139" t="str">
        <f t="shared" si="337"/>
        <v/>
      </c>
      <c r="CE519" s="162" t="str">
        <f t="shared" si="338"/>
        <v/>
      </c>
      <c r="CF519" s="163" t="str">
        <f t="shared" si="339"/>
        <v/>
      </c>
      <c r="CG519" s="164" t="str">
        <f t="shared" si="340"/>
        <v/>
      </c>
      <c r="CI519" s="162" t="str">
        <f t="shared" si="341"/>
        <v/>
      </c>
      <c r="CJ519" s="163" t="str">
        <f t="shared" si="344"/>
        <v/>
      </c>
      <c r="CK519" s="164" t="str">
        <f t="shared" si="345"/>
        <v/>
      </c>
      <c r="CM519" s="169" t="str">
        <f t="shared" si="342"/>
        <v/>
      </c>
      <c r="CN519" s="139" t="str">
        <f t="shared" si="343"/>
        <v/>
      </c>
      <c r="CP519" s="41" t="str">
        <f>IF($CM519="", "", COUNTIF($CM$11:$CM$3035, "&lt;"&amp;$CM519)+1+COUNTIF($CM$11:$CM519, $CM519)-1)</f>
        <v/>
      </c>
    </row>
    <row r="520" spans="1:94" x14ac:dyDescent="0.25">
      <c r="A520" s="40"/>
      <c r="B520" s="82" t="str">
        <f>IF($I520="", "", IFERROR(INDEX('Job Database'!$AE$11:$AE$3035, MATCH($I520, 'Job Database'!$X$11:$X$3035, 0)), ""))</f>
        <v/>
      </c>
      <c r="C520" s="69" t="str">
        <f>IF($I520="", "", IF(COUNTIF('Job Database'!$X$11:$X$3035, $I520)=0, $AC$5, $AC$4))</f>
        <v/>
      </c>
      <c r="D520" s="40"/>
      <c r="E520" s="85" t="str">
        <f>IF($I520="", "", IF(IFERROR(INDEX('Job Database'!$M$11:$M$3035, MATCH($I520, 'Job Database'!$X$11:$X$3035, 0)), "")="", "", IFERROR(INDEX('Job Database'!$M$11:$M$3035, MATCH($I520, 'Job Database'!$X$11:$X$3035, 0)), "")))</f>
        <v/>
      </c>
      <c r="F520" s="40"/>
      <c r="G520" s="88" t="str">
        <f t="shared" si="317"/>
        <v/>
      </c>
      <c r="H520" s="40"/>
      <c r="I520" s="24"/>
      <c r="J520" s="34"/>
      <c r="K520" s="106"/>
      <c r="L520" s="79"/>
      <c r="M520" s="34"/>
      <c r="N520" s="79"/>
      <c r="O520" s="31"/>
      <c r="P520" s="53"/>
      <c r="Q520" s="40"/>
      <c r="S520" s="41" t="str">
        <f t="shared" si="305"/>
        <v/>
      </c>
      <c r="T520" s="41" t="str">
        <f t="shared" si="306"/>
        <v/>
      </c>
      <c r="U520" s="41" t="str">
        <f t="shared" si="318"/>
        <v/>
      </c>
      <c r="W520" s="74" t="str">
        <f>IF('Job Database'!$X520="", "", 'Job Database'!$X520)</f>
        <v/>
      </c>
      <c r="Y520" s="41" t="str">
        <f>IF($W520="", "", IF(COUNTIF($I$11:$I$3035, $W520)&gt;0, "", MAX($Y$10:$Y519)+1))</f>
        <v/>
      </c>
      <c r="Z520" s="41">
        <v>510</v>
      </c>
      <c r="AA520" s="58" t="str">
        <f t="shared" si="319"/>
        <v/>
      </c>
      <c r="AC520" s="41" t="str">
        <f t="shared" si="307"/>
        <v/>
      </c>
      <c r="AE520" s="41" t="str">
        <f t="shared" si="320"/>
        <v/>
      </c>
      <c r="AJ520" s="154" t="str">
        <f t="shared" si="321"/>
        <v/>
      </c>
      <c r="AL520" s="120" t="str">
        <f t="shared" si="322"/>
        <v/>
      </c>
      <c r="AM520" s="104" t="str">
        <f t="shared" si="323"/>
        <v/>
      </c>
      <c r="AN520" s="104" t="str">
        <f t="shared" si="324"/>
        <v/>
      </c>
      <c r="AO520" s="104" t="str">
        <f t="shared" si="308"/>
        <v/>
      </c>
      <c r="AP520" s="104" t="str">
        <f t="shared" si="309"/>
        <v/>
      </c>
      <c r="AQ520" s="121" t="str">
        <f t="shared" si="325"/>
        <v/>
      </c>
      <c r="AS520" s="88" t="str">
        <f t="shared" si="310"/>
        <v/>
      </c>
      <c r="AT520" s="68" t="str">
        <f t="shared" si="326"/>
        <v/>
      </c>
      <c r="AU520" s="68" t="str">
        <f t="shared" si="327"/>
        <v/>
      </c>
      <c r="AV520" s="68" t="str">
        <f t="shared" si="328"/>
        <v/>
      </c>
      <c r="AW520" s="88" t="str">
        <f t="shared" si="311"/>
        <v/>
      </c>
      <c r="AZ520" s="88" t="str">
        <f t="shared" si="312"/>
        <v/>
      </c>
      <c r="BA520" s="68" t="str">
        <f t="shared" si="313"/>
        <v/>
      </c>
      <c r="BB520" s="68" t="str">
        <f t="shared" si="314"/>
        <v/>
      </c>
      <c r="BC520" s="68" t="str">
        <f t="shared" si="315"/>
        <v/>
      </c>
      <c r="BD520" s="69" t="str">
        <f t="shared" si="316"/>
        <v/>
      </c>
      <c r="BE520" s="69" t="str">
        <f t="shared" si="329"/>
        <v/>
      </c>
      <c r="BT520" s="138" t="str">
        <f t="shared" ca="1" si="330"/>
        <v/>
      </c>
      <c r="BU520" s="139" t="str">
        <f t="shared" ca="1" si="331"/>
        <v/>
      </c>
      <c r="BW520" s="138" t="str">
        <f t="shared" si="332"/>
        <v/>
      </c>
      <c r="BX520" s="104" t="str">
        <f t="shared" si="333"/>
        <v/>
      </c>
      <c r="BY520" s="139" t="str">
        <f t="shared" si="334"/>
        <v/>
      </c>
      <c r="CA520" s="138" t="str">
        <f t="shared" si="335"/>
        <v/>
      </c>
      <c r="CB520" s="104" t="str">
        <f t="shared" si="336"/>
        <v/>
      </c>
      <c r="CC520" s="139" t="str">
        <f t="shared" si="337"/>
        <v/>
      </c>
      <c r="CE520" s="162" t="str">
        <f t="shared" si="338"/>
        <v/>
      </c>
      <c r="CF520" s="163" t="str">
        <f t="shared" si="339"/>
        <v/>
      </c>
      <c r="CG520" s="164" t="str">
        <f t="shared" si="340"/>
        <v/>
      </c>
      <c r="CI520" s="162" t="str">
        <f t="shared" si="341"/>
        <v/>
      </c>
      <c r="CJ520" s="163" t="str">
        <f t="shared" si="344"/>
        <v/>
      </c>
      <c r="CK520" s="164" t="str">
        <f t="shared" si="345"/>
        <v/>
      </c>
      <c r="CM520" s="169" t="str">
        <f t="shared" si="342"/>
        <v/>
      </c>
      <c r="CN520" s="139" t="str">
        <f t="shared" si="343"/>
        <v/>
      </c>
      <c r="CP520" s="41" t="str">
        <f>IF($CM520="", "", COUNTIF($CM$11:$CM$3035, "&lt;"&amp;$CM520)+1+COUNTIF($CM$11:$CM520, $CM520)-1)</f>
        <v/>
      </c>
    </row>
    <row r="521" spans="1:94" x14ac:dyDescent="0.25">
      <c r="A521" s="40"/>
      <c r="B521" s="82" t="str">
        <f>IF($I521="", "", IFERROR(INDEX('Job Database'!$AE$11:$AE$3035, MATCH($I521, 'Job Database'!$X$11:$X$3035, 0)), ""))</f>
        <v/>
      </c>
      <c r="C521" s="69" t="str">
        <f>IF($I521="", "", IF(COUNTIF('Job Database'!$X$11:$X$3035, $I521)=0, $AC$5, $AC$4))</f>
        <v/>
      </c>
      <c r="D521" s="40"/>
      <c r="E521" s="85" t="str">
        <f>IF($I521="", "", IF(IFERROR(INDEX('Job Database'!$M$11:$M$3035, MATCH($I521, 'Job Database'!$X$11:$X$3035, 0)), "")="", "", IFERROR(INDEX('Job Database'!$M$11:$M$3035, MATCH($I521, 'Job Database'!$X$11:$X$3035, 0)), "")))</f>
        <v/>
      </c>
      <c r="F521" s="40"/>
      <c r="G521" s="88" t="str">
        <f t="shared" si="317"/>
        <v/>
      </c>
      <c r="H521" s="40"/>
      <c r="I521" s="24"/>
      <c r="J521" s="34"/>
      <c r="K521" s="106"/>
      <c r="L521" s="79"/>
      <c r="M521" s="34"/>
      <c r="N521" s="79"/>
      <c r="O521" s="31"/>
      <c r="P521" s="53"/>
      <c r="Q521" s="40"/>
      <c r="S521" s="41" t="str">
        <f t="shared" si="305"/>
        <v/>
      </c>
      <c r="T521" s="41" t="str">
        <f t="shared" si="306"/>
        <v/>
      </c>
      <c r="U521" s="41" t="str">
        <f t="shared" si="318"/>
        <v/>
      </c>
      <c r="W521" s="74" t="str">
        <f>IF('Job Database'!$X521="", "", 'Job Database'!$X521)</f>
        <v/>
      </c>
      <c r="Y521" s="41" t="str">
        <f>IF($W521="", "", IF(COUNTIF($I$11:$I$3035, $W521)&gt;0, "", MAX($Y$10:$Y520)+1))</f>
        <v/>
      </c>
      <c r="Z521" s="41">
        <v>511</v>
      </c>
      <c r="AA521" s="58" t="str">
        <f t="shared" si="319"/>
        <v/>
      </c>
      <c r="AC521" s="41" t="str">
        <f t="shared" si="307"/>
        <v/>
      </c>
      <c r="AE521" s="41" t="str">
        <f t="shared" si="320"/>
        <v/>
      </c>
      <c r="AJ521" s="154" t="str">
        <f t="shared" si="321"/>
        <v/>
      </c>
      <c r="AL521" s="120" t="str">
        <f t="shared" si="322"/>
        <v/>
      </c>
      <c r="AM521" s="104" t="str">
        <f t="shared" si="323"/>
        <v/>
      </c>
      <c r="AN521" s="104" t="str">
        <f t="shared" si="324"/>
        <v/>
      </c>
      <c r="AO521" s="104" t="str">
        <f t="shared" si="308"/>
        <v/>
      </c>
      <c r="AP521" s="104" t="str">
        <f t="shared" si="309"/>
        <v/>
      </c>
      <c r="AQ521" s="121" t="str">
        <f t="shared" si="325"/>
        <v/>
      </c>
      <c r="AS521" s="88" t="str">
        <f t="shared" si="310"/>
        <v/>
      </c>
      <c r="AT521" s="68" t="str">
        <f t="shared" si="326"/>
        <v/>
      </c>
      <c r="AU521" s="68" t="str">
        <f t="shared" si="327"/>
        <v/>
      </c>
      <c r="AV521" s="68" t="str">
        <f t="shared" si="328"/>
        <v/>
      </c>
      <c r="AW521" s="88" t="str">
        <f t="shared" si="311"/>
        <v/>
      </c>
      <c r="AZ521" s="88" t="str">
        <f t="shared" si="312"/>
        <v/>
      </c>
      <c r="BA521" s="68" t="str">
        <f t="shared" si="313"/>
        <v/>
      </c>
      <c r="BB521" s="68" t="str">
        <f t="shared" si="314"/>
        <v/>
      </c>
      <c r="BC521" s="68" t="str">
        <f t="shared" si="315"/>
        <v/>
      </c>
      <c r="BD521" s="69" t="str">
        <f t="shared" si="316"/>
        <v/>
      </c>
      <c r="BE521" s="69" t="str">
        <f t="shared" si="329"/>
        <v/>
      </c>
      <c r="BT521" s="138" t="str">
        <f t="shared" ca="1" si="330"/>
        <v/>
      </c>
      <c r="BU521" s="139" t="str">
        <f t="shared" ca="1" si="331"/>
        <v/>
      </c>
      <c r="BW521" s="138" t="str">
        <f t="shared" si="332"/>
        <v/>
      </c>
      <c r="BX521" s="104" t="str">
        <f t="shared" si="333"/>
        <v/>
      </c>
      <c r="BY521" s="139" t="str">
        <f t="shared" si="334"/>
        <v/>
      </c>
      <c r="CA521" s="138" t="str">
        <f t="shared" si="335"/>
        <v/>
      </c>
      <c r="CB521" s="104" t="str">
        <f t="shared" si="336"/>
        <v/>
      </c>
      <c r="CC521" s="139" t="str">
        <f t="shared" si="337"/>
        <v/>
      </c>
      <c r="CE521" s="162" t="str">
        <f t="shared" si="338"/>
        <v/>
      </c>
      <c r="CF521" s="163" t="str">
        <f t="shared" si="339"/>
        <v/>
      </c>
      <c r="CG521" s="164" t="str">
        <f t="shared" si="340"/>
        <v/>
      </c>
      <c r="CI521" s="162" t="str">
        <f t="shared" si="341"/>
        <v/>
      </c>
      <c r="CJ521" s="163" t="str">
        <f t="shared" si="344"/>
        <v/>
      </c>
      <c r="CK521" s="164" t="str">
        <f t="shared" si="345"/>
        <v/>
      </c>
      <c r="CM521" s="169" t="str">
        <f t="shared" si="342"/>
        <v/>
      </c>
      <c r="CN521" s="139" t="str">
        <f t="shared" si="343"/>
        <v/>
      </c>
      <c r="CP521" s="41" t="str">
        <f>IF($CM521="", "", COUNTIF($CM$11:$CM$3035, "&lt;"&amp;$CM521)+1+COUNTIF($CM$11:$CM521, $CM521)-1)</f>
        <v/>
      </c>
    </row>
    <row r="522" spans="1:94" x14ac:dyDescent="0.25">
      <c r="A522" s="40"/>
      <c r="B522" s="82" t="str">
        <f>IF($I522="", "", IFERROR(INDEX('Job Database'!$AE$11:$AE$3035, MATCH($I522, 'Job Database'!$X$11:$X$3035, 0)), ""))</f>
        <v/>
      </c>
      <c r="C522" s="69" t="str">
        <f>IF($I522="", "", IF(COUNTIF('Job Database'!$X$11:$X$3035, $I522)=0, $AC$5, $AC$4))</f>
        <v/>
      </c>
      <c r="D522" s="40"/>
      <c r="E522" s="85" t="str">
        <f>IF($I522="", "", IF(IFERROR(INDEX('Job Database'!$M$11:$M$3035, MATCH($I522, 'Job Database'!$X$11:$X$3035, 0)), "")="", "", IFERROR(INDEX('Job Database'!$M$11:$M$3035, MATCH($I522, 'Job Database'!$X$11:$X$3035, 0)), "")))</f>
        <v/>
      </c>
      <c r="F522" s="40"/>
      <c r="G522" s="88" t="str">
        <f t="shared" si="317"/>
        <v/>
      </c>
      <c r="H522" s="40"/>
      <c r="I522" s="24"/>
      <c r="J522" s="34"/>
      <c r="K522" s="106"/>
      <c r="L522" s="79"/>
      <c r="M522" s="34"/>
      <c r="N522" s="79"/>
      <c r="O522" s="31"/>
      <c r="P522" s="53"/>
      <c r="Q522" s="40"/>
      <c r="S522" s="41" t="str">
        <f t="shared" si="305"/>
        <v/>
      </c>
      <c r="T522" s="41" t="str">
        <f t="shared" si="306"/>
        <v/>
      </c>
      <c r="U522" s="41" t="str">
        <f t="shared" si="318"/>
        <v/>
      </c>
      <c r="W522" s="74" t="str">
        <f>IF('Job Database'!$X522="", "", 'Job Database'!$X522)</f>
        <v/>
      </c>
      <c r="Y522" s="41" t="str">
        <f>IF($W522="", "", IF(COUNTIF($I$11:$I$3035, $W522)&gt;0, "", MAX($Y$10:$Y521)+1))</f>
        <v/>
      </c>
      <c r="Z522" s="41">
        <v>512</v>
      </c>
      <c r="AA522" s="58" t="str">
        <f t="shared" si="319"/>
        <v/>
      </c>
      <c r="AC522" s="41" t="str">
        <f t="shared" si="307"/>
        <v/>
      </c>
      <c r="AE522" s="41" t="str">
        <f t="shared" si="320"/>
        <v/>
      </c>
      <c r="AJ522" s="154" t="str">
        <f t="shared" si="321"/>
        <v/>
      </c>
      <c r="AL522" s="120" t="str">
        <f t="shared" si="322"/>
        <v/>
      </c>
      <c r="AM522" s="104" t="str">
        <f t="shared" si="323"/>
        <v/>
      </c>
      <c r="AN522" s="104" t="str">
        <f t="shared" si="324"/>
        <v/>
      </c>
      <c r="AO522" s="104" t="str">
        <f t="shared" si="308"/>
        <v/>
      </c>
      <c r="AP522" s="104" t="str">
        <f t="shared" si="309"/>
        <v/>
      </c>
      <c r="AQ522" s="121" t="str">
        <f t="shared" si="325"/>
        <v/>
      </c>
      <c r="AS522" s="88" t="str">
        <f t="shared" si="310"/>
        <v/>
      </c>
      <c r="AT522" s="68" t="str">
        <f t="shared" si="326"/>
        <v/>
      </c>
      <c r="AU522" s="68" t="str">
        <f t="shared" si="327"/>
        <v/>
      </c>
      <c r="AV522" s="68" t="str">
        <f t="shared" si="328"/>
        <v/>
      </c>
      <c r="AW522" s="88" t="str">
        <f t="shared" si="311"/>
        <v/>
      </c>
      <c r="AZ522" s="88" t="str">
        <f t="shared" si="312"/>
        <v/>
      </c>
      <c r="BA522" s="68" t="str">
        <f t="shared" si="313"/>
        <v/>
      </c>
      <c r="BB522" s="68" t="str">
        <f t="shared" si="314"/>
        <v/>
      </c>
      <c r="BC522" s="68" t="str">
        <f t="shared" si="315"/>
        <v/>
      </c>
      <c r="BD522" s="69" t="str">
        <f t="shared" si="316"/>
        <v/>
      </c>
      <c r="BE522" s="69" t="str">
        <f t="shared" si="329"/>
        <v/>
      </c>
      <c r="BT522" s="138" t="str">
        <f t="shared" ca="1" si="330"/>
        <v/>
      </c>
      <c r="BU522" s="139" t="str">
        <f t="shared" ca="1" si="331"/>
        <v/>
      </c>
      <c r="BW522" s="138" t="str">
        <f t="shared" si="332"/>
        <v/>
      </c>
      <c r="BX522" s="104" t="str">
        <f t="shared" si="333"/>
        <v/>
      </c>
      <c r="BY522" s="139" t="str">
        <f t="shared" si="334"/>
        <v/>
      </c>
      <c r="CA522" s="138" t="str">
        <f t="shared" si="335"/>
        <v/>
      </c>
      <c r="CB522" s="104" t="str">
        <f t="shared" si="336"/>
        <v/>
      </c>
      <c r="CC522" s="139" t="str">
        <f t="shared" si="337"/>
        <v/>
      </c>
      <c r="CE522" s="162" t="str">
        <f t="shared" si="338"/>
        <v/>
      </c>
      <c r="CF522" s="163" t="str">
        <f t="shared" si="339"/>
        <v/>
      </c>
      <c r="CG522" s="164" t="str">
        <f t="shared" si="340"/>
        <v/>
      </c>
      <c r="CI522" s="162" t="str">
        <f t="shared" si="341"/>
        <v/>
      </c>
      <c r="CJ522" s="163" t="str">
        <f t="shared" si="344"/>
        <v/>
      </c>
      <c r="CK522" s="164" t="str">
        <f t="shared" si="345"/>
        <v/>
      </c>
      <c r="CM522" s="169" t="str">
        <f t="shared" si="342"/>
        <v/>
      </c>
      <c r="CN522" s="139" t="str">
        <f t="shared" si="343"/>
        <v/>
      </c>
      <c r="CP522" s="41" t="str">
        <f>IF($CM522="", "", COUNTIF($CM$11:$CM$3035, "&lt;"&amp;$CM522)+1+COUNTIF($CM$11:$CM522, $CM522)-1)</f>
        <v/>
      </c>
    </row>
    <row r="523" spans="1:94" x14ac:dyDescent="0.25">
      <c r="A523" s="40"/>
      <c r="B523" s="82" t="str">
        <f>IF($I523="", "", IFERROR(INDEX('Job Database'!$AE$11:$AE$3035, MATCH($I523, 'Job Database'!$X$11:$X$3035, 0)), ""))</f>
        <v/>
      </c>
      <c r="C523" s="69" t="str">
        <f>IF($I523="", "", IF(COUNTIF('Job Database'!$X$11:$X$3035, $I523)=0, $AC$5, $AC$4))</f>
        <v/>
      </c>
      <c r="D523" s="40"/>
      <c r="E523" s="85" t="str">
        <f>IF($I523="", "", IF(IFERROR(INDEX('Job Database'!$M$11:$M$3035, MATCH($I523, 'Job Database'!$X$11:$X$3035, 0)), "")="", "", IFERROR(INDEX('Job Database'!$M$11:$M$3035, MATCH($I523, 'Job Database'!$X$11:$X$3035, 0)), "")))</f>
        <v/>
      </c>
      <c r="F523" s="40"/>
      <c r="G523" s="88" t="str">
        <f t="shared" si="317"/>
        <v/>
      </c>
      <c r="H523" s="40"/>
      <c r="I523" s="24"/>
      <c r="J523" s="34"/>
      <c r="K523" s="106"/>
      <c r="L523" s="79"/>
      <c r="M523" s="34"/>
      <c r="N523" s="79"/>
      <c r="O523" s="31"/>
      <c r="P523" s="53"/>
      <c r="Q523" s="40"/>
      <c r="S523" s="41" t="str">
        <f t="shared" ref="S523:S586" si="346">IF($K523="", "", IF($AG$5&lt;=$K523, "X", ""))</f>
        <v/>
      </c>
      <c r="T523" s="41" t="str">
        <f t="shared" ref="T523:T586" si="347">IF($K523="", "", IF($AG$5&gt;$K523, "X", ""))</f>
        <v/>
      </c>
      <c r="U523" s="41" t="str">
        <f t="shared" si="318"/>
        <v/>
      </c>
      <c r="W523" s="74" t="str">
        <f>IF('Job Database'!$X523="", "", 'Job Database'!$X523)</f>
        <v/>
      </c>
      <c r="Y523" s="41" t="str">
        <f>IF($W523="", "", IF(COUNTIF($I$11:$I$3035, $W523)&gt;0, "", MAX($Y$10:$Y522)+1))</f>
        <v/>
      </c>
      <c r="Z523" s="41">
        <v>513</v>
      </c>
      <c r="AA523" s="58" t="str">
        <f t="shared" si="319"/>
        <v/>
      </c>
      <c r="AC523" s="41" t="str">
        <f t="shared" ref="AC523:AC586" si="348">IF($I523="", "", IF(COUNTIF($W$11:$W$3035, $I523)=0, "X", ""))</f>
        <v/>
      </c>
      <c r="AE523" s="41" t="str">
        <f t="shared" si="320"/>
        <v/>
      </c>
      <c r="AJ523" s="154" t="str">
        <f t="shared" si="321"/>
        <v/>
      </c>
      <c r="AL523" s="120" t="str">
        <f t="shared" si="322"/>
        <v/>
      </c>
      <c r="AM523" s="104" t="str">
        <f t="shared" si="323"/>
        <v/>
      </c>
      <c r="AN523" s="104" t="str">
        <f t="shared" si="324"/>
        <v/>
      </c>
      <c r="AO523" s="104" t="str">
        <f t="shared" ref="AO523:AO586" si="349">IF(COUNTIF($AZ523:$BE523, $AZ$5)&gt;0, "X", "")</f>
        <v/>
      </c>
      <c r="AP523" s="104" t="str">
        <f t="shared" ref="AP523:AP586" si="350">IF(COUNTIF($AZ523:$BE523, $AZ$4)&gt;0, "X", "")</f>
        <v/>
      </c>
      <c r="AQ523" s="121" t="str">
        <f t="shared" si="325"/>
        <v/>
      </c>
      <c r="AS523" s="88" t="str">
        <f t="shared" ref="AS523:AS586" si="351">IF(OR(NOT(J523=""), E523="", NOT($O523=""), NOT($P523="")), "", NETWORKDAYS(E523, $AG$5, $BJ$34:$BJ$57))</f>
        <v/>
      </c>
      <c r="AT523" s="68" t="str">
        <f t="shared" si="326"/>
        <v/>
      </c>
      <c r="AU523" s="68" t="str">
        <f t="shared" si="327"/>
        <v/>
      </c>
      <c r="AV523" s="68" t="str">
        <f t="shared" si="328"/>
        <v/>
      </c>
      <c r="AW523" s="88" t="str">
        <f t="shared" ref="AW523:AW586" si="352">IF(OR(NOT(O523=""), N523="", NOT($O523=""), NOT($P523="")), "", NETWORKDAYS(N523, $AG$5, $BJ$34:$BJ$57))</f>
        <v/>
      </c>
      <c r="AZ523" s="88" t="str">
        <f t="shared" ref="AZ523:AZ586" si="353">IF(OR(AS523="", $U523="X"), "", IF(AS523&gt;=AS$7, $AZ$4, IF(AS523&gt;=AS$9, $AZ$5, "")))</f>
        <v/>
      </c>
      <c r="BA523" s="68" t="str">
        <f t="shared" ref="BA523:BA586" si="354">IF(OR(AT523="", $U523="X"), "", IF(AT523&gt;=AT$7, $AZ$4, IF(AT523&gt;=AT$9, $AZ$5, "")))</f>
        <v/>
      </c>
      <c r="BB523" s="68" t="str">
        <f t="shared" ref="BB523:BB586" si="355">IF(OR(AU523="", $U523="X"), "", IF(AU523&gt;=AU$7, $AZ$4, IF(AU523&gt;=AU$9, $AZ$5, "")))</f>
        <v/>
      </c>
      <c r="BC523" s="68" t="str">
        <f t="shared" ref="BC523:BC586" si="356">IF(OR(AV523="", $U523="X"), "", IF(AV523&gt;=AV$7, $AZ$4, IF(AV523&gt;=AV$9, $AZ$5, "")))</f>
        <v/>
      </c>
      <c r="BD523" s="69" t="str">
        <f t="shared" ref="BD523:BD586" si="357">IF(OR(AW523="", $U523="X"), "", IF(AW523&gt;=AW$7, $AZ$4, IF(AW523&gt;=AW$9, $AZ$5, "")))</f>
        <v/>
      </c>
      <c r="BE523" s="69" t="str">
        <f t="shared" si="329"/>
        <v/>
      </c>
      <c r="BT523" s="138" t="str">
        <f t="shared" ca="1" si="330"/>
        <v/>
      </c>
      <c r="BU523" s="139" t="str">
        <f t="shared" ca="1" si="331"/>
        <v/>
      </c>
      <c r="BW523" s="138" t="str">
        <f t="shared" si="332"/>
        <v/>
      </c>
      <c r="BX523" s="104" t="str">
        <f t="shared" si="333"/>
        <v/>
      </c>
      <c r="BY523" s="139" t="str">
        <f t="shared" si="334"/>
        <v/>
      </c>
      <c r="CA523" s="138" t="str">
        <f t="shared" si="335"/>
        <v/>
      </c>
      <c r="CB523" s="104" t="str">
        <f t="shared" si="336"/>
        <v/>
      </c>
      <c r="CC523" s="139" t="str">
        <f t="shared" si="337"/>
        <v/>
      </c>
      <c r="CE523" s="162" t="str">
        <f t="shared" si="338"/>
        <v/>
      </c>
      <c r="CF523" s="163" t="str">
        <f t="shared" si="339"/>
        <v/>
      </c>
      <c r="CG523" s="164" t="str">
        <f t="shared" si="340"/>
        <v/>
      </c>
      <c r="CI523" s="162" t="str">
        <f t="shared" si="341"/>
        <v/>
      </c>
      <c r="CJ523" s="163" t="str">
        <f t="shared" si="344"/>
        <v/>
      </c>
      <c r="CK523" s="164" t="str">
        <f t="shared" si="345"/>
        <v/>
      </c>
      <c r="CM523" s="169" t="str">
        <f t="shared" si="342"/>
        <v/>
      </c>
      <c r="CN523" s="139" t="str">
        <f t="shared" si="343"/>
        <v/>
      </c>
      <c r="CP523" s="41" t="str">
        <f>IF($CM523="", "", COUNTIF($CM$11:$CM$3035, "&lt;"&amp;$CM523)+1+COUNTIF($CM$11:$CM523, $CM523)-1)</f>
        <v/>
      </c>
    </row>
    <row r="524" spans="1:94" x14ac:dyDescent="0.25">
      <c r="A524" s="40"/>
      <c r="B524" s="82" t="str">
        <f>IF($I524="", "", IFERROR(INDEX('Job Database'!$AE$11:$AE$3035, MATCH($I524, 'Job Database'!$X$11:$X$3035, 0)), ""))</f>
        <v/>
      </c>
      <c r="C524" s="69" t="str">
        <f>IF($I524="", "", IF(COUNTIF('Job Database'!$X$11:$X$3035, $I524)=0, $AC$5, $AC$4))</f>
        <v/>
      </c>
      <c r="D524" s="40"/>
      <c r="E524" s="85" t="str">
        <f>IF($I524="", "", IF(IFERROR(INDEX('Job Database'!$M$11:$M$3035, MATCH($I524, 'Job Database'!$X$11:$X$3035, 0)), "")="", "", IFERROR(INDEX('Job Database'!$M$11:$M$3035, MATCH($I524, 'Job Database'!$X$11:$X$3035, 0)), "")))</f>
        <v/>
      </c>
      <c r="F524" s="40"/>
      <c r="G524" s="88" t="str">
        <f t="shared" ref="G524:G587" si="358">$AJ524</f>
        <v/>
      </c>
      <c r="H524" s="40"/>
      <c r="I524" s="24"/>
      <c r="J524" s="34"/>
      <c r="K524" s="106"/>
      <c r="L524" s="79"/>
      <c r="M524" s="34"/>
      <c r="N524" s="79"/>
      <c r="O524" s="31"/>
      <c r="P524" s="53"/>
      <c r="Q524" s="40"/>
      <c r="S524" s="41" t="str">
        <f t="shared" si="346"/>
        <v/>
      </c>
      <c r="T524" s="41" t="str">
        <f t="shared" si="347"/>
        <v/>
      </c>
      <c r="U524" s="41" t="str">
        <f t="shared" ref="U524:U587" si="359">IF(OR($S524="X", $T524="X"), "X", "")</f>
        <v/>
      </c>
      <c r="W524" s="74" t="str">
        <f>IF('Job Database'!$X524="", "", 'Job Database'!$X524)</f>
        <v/>
      </c>
      <c r="Y524" s="41" t="str">
        <f>IF($W524="", "", IF(COUNTIF($I$11:$I$3035, $W524)&gt;0, "", MAX($Y$10:$Y523)+1))</f>
        <v/>
      </c>
      <c r="Z524" s="41">
        <v>514</v>
      </c>
      <c r="AA524" s="58" t="str">
        <f t="shared" ref="AA524:AA587" si="360">IFERROR(INDEX($W$11:$W$3035, MATCH($Z524, $Y$11:$Y$3035, 0)), "")</f>
        <v/>
      </c>
      <c r="AC524" s="41" t="str">
        <f t="shared" si="348"/>
        <v/>
      </c>
      <c r="AE524" s="41" t="str">
        <f t="shared" ref="AE524:AE587" si="361">IF($I524="", "", IF(COUNTIF($I$11:$I$3035, $I524)&gt;1, "X", ""))</f>
        <v/>
      </c>
      <c r="AJ524" s="154" t="str">
        <f t="shared" ref="AJ524:AJ587" si="362">IFERROR(INDEX($AL$10:$AQ$10, $AK$10, MATCH("X", $AL524:$AQ524, 0)), "")</f>
        <v/>
      </c>
      <c r="AL524" s="120" t="str">
        <f t="shared" ref="AL524:AL587" si="363">IF(AND(OR($O524=$AG$15, $O524=$AG$16), $P524=$AH$11), "X", "")</f>
        <v/>
      </c>
      <c r="AM524" s="104" t="str">
        <f t="shared" ref="AM524:AM587" si="364">IF(AND(OR($O524=$AG$15, $O524=$AG$16), $P524=$AH$13), "X", "")</f>
        <v/>
      </c>
      <c r="AN524" s="104" t="str">
        <f t="shared" ref="AN524:AN587" si="365">IF(AND(AL524="", AM524="", AP524="", AQ524="", AO524="", NOT($I524="")), "X", "")</f>
        <v/>
      </c>
      <c r="AO524" s="104" t="str">
        <f t="shared" si="349"/>
        <v/>
      </c>
      <c r="AP524" s="104" t="str">
        <f t="shared" si="350"/>
        <v/>
      </c>
      <c r="AQ524" s="121" t="str">
        <f t="shared" ref="AQ524:AQ587" si="366">IF(COUNTIF($AG$11:$AG$14, $O524)&gt;0, "X", "")</f>
        <v/>
      </c>
      <c r="AS524" s="88" t="str">
        <f t="shared" si="351"/>
        <v/>
      </c>
      <c r="AT524" s="68" t="str">
        <f t="shared" ref="AT524:AT587" si="367">IF(OR($J524="", NOT(L524=""), NOT($O524=""), NOT($P524="")), "", NETWORKDAYS($J524, $AG$5, $BJ$34:$BJ$57))</f>
        <v/>
      </c>
      <c r="AU524" s="68" t="str">
        <f t="shared" ref="AU524:AU587" si="368">IF(OR($L524="", NOT(M524=""), NOT($O524=""), NOT($P524="")), "", NETWORKDAYS($L524, $AG$5, $BJ$34:$BJ$57))</f>
        <v/>
      </c>
      <c r="AV524" s="68" t="str">
        <f t="shared" ref="AV524:AV587" si="369">IF(OR($M524="", NOT(N524=""), NOT($O524=""), NOT($P524="")), "", NETWORKDAYS($M524, $AG$5, $BJ$34:$BJ$57))</f>
        <v/>
      </c>
      <c r="AW524" s="88" t="str">
        <f t="shared" si="352"/>
        <v/>
      </c>
      <c r="AZ524" s="88" t="str">
        <f t="shared" si="353"/>
        <v/>
      </c>
      <c r="BA524" s="68" t="str">
        <f t="shared" si="354"/>
        <v/>
      </c>
      <c r="BB524" s="68" t="str">
        <f t="shared" si="355"/>
        <v/>
      </c>
      <c r="BC524" s="68" t="str">
        <f t="shared" si="356"/>
        <v/>
      </c>
      <c r="BD524" s="69" t="str">
        <f t="shared" si="357"/>
        <v/>
      </c>
      <c r="BE524" s="69" t="str">
        <f t="shared" ref="BE524:BE587" si="370">BD524</f>
        <v/>
      </c>
      <c r="BT524" s="138" t="str">
        <f t="shared" ref="BT524:BT587" ca="1" si="371">IF($BU524="X", "", IF(COUNTIF($CA524:$CC524, "X")&gt;0, "X", ""))</f>
        <v/>
      </c>
      <c r="BU524" s="139" t="str">
        <f t="shared" ref="BU524:BU587" ca="1" si="372">IF(OR($L524=$AG$5, $M524=$AG$5, $N524=$AG$5), "X", "")</f>
        <v/>
      </c>
      <c r="BW524" s="138" t="str">
        <f t="shared" ref="BW524:BW587" si="373">IF(L524="", "", NETWORKDAYS($AG$5, L524, $BJ$34:$BJ$57))</f>
        <v/>
      </c>
      <c r="BX524" s="104" t="str">
        <f t="shared" ref="BX524:BX587" si="374">IF(M524="", "", NETWORKDAYS($AG$5, M524, $BJ$34:$BJ$57))</f>
        <v/>
      </c>
      <c r="BY524" s="139" t="str">
        <f t="shared" ref="BY524:BY587" si="375">IF(N524="", "", NETWORKDAYS($AG$5, N524, $BJ$34:$BJ$57))</f>
        <v/>
      </c>
      <c r="CA524" s="138" t="str">
        <f t="shared" ref="CA524:CA587" si="376">IF(BW524&lt;0, "", IF(BW524&lt;=$CA$9, "X", ""))</f>
        <v/>
      </c>
      <c r="CB524" s="104" t="str">
        <f t="shared" ref="CB524:CB587" si="377">IF(BX524&lt;0, "", IF(BX524&lt;=$CA$9, "X", ""))</f>
        <v/>
      </c>
      <c r="CC524" s="139" t="str">
        <f t="shared" ref="CC524:CC587" si="378">IF(BY524&lt;0, "", IF(BY524&lt;=$CA$9, "X", ""))</f>
        <v/>
      </c>
      <c r="CE524" s="162" t="str">
        <f t="shared" ref="CE524:CE587" si="379">IF(L524="", "", IF(L524=$AG$5, L524, ""))</f>
        <v/>
      </c>
      <c r="CF524" s="163" t="str">
        <f t="shared" ref="CF524:CF587" si="380">IF(M524="", "", IF(M524=$AG$5, M524, ""))</f>
        <v/>
      </c>
      <c r="CG524" s="164" t="str">
        <f t="shared" ref="CG524:CG587" si="381">IF(N524="", "", IF(N524=$AG$5, N524, ""))</f>
        <v/>
      </c>
      <c r="CI524" s="162" t="str">
        <f t="shared" ref="CI524:CI587" si="382">IF(CA524="", "", L524)</f>
        <v/>
      </c>
      <c r="CJ524" s="163" t="str">
        <f t="shared" si="344"/>
        <v/>
      </c>
      <c r="CK524" s="164" t="str">
        <f t="shared" si="345"/>
        <v/>
      </c>
      <c r="CM524" s="169" t="str">
        <f t="shared" ref="CM524:CM587" si="383">IF(NOT($CE524=""), $CE524, IF(NOT($CF524=""), $CF524, IF(NOT($CG524=""), $CG524, IF(NOT($CI524=""), $CI524, IF(NOT($CJ524=""), $CJ524, IF(NOT($CK524=""), $CK524, ""))))))</f>
        <v/>
      </c>
      <c r="CN524" s="139" t="str">
        <f t="shared" ref="CN524:CN587" si="384">IF(NOT($CE524=""), "TODAY - 1st Interview", IF(NOT($CF524=""), "TODAY - 2nd Interview", IF(NOT($CG524=""), "TODAY - 3rd Interview", IF(NOT($CI524=""), "Alert - 1st Interview", IF(NOT($CJ524=""), "Alert - 2nd Interview", IF(NOT($CK524=""), "Alert - 3rd Interview", ""))))))</f>
        <v/>
      </c>
      <c r="CP524" s="41" t="str">
        <f>IF($CM524="", "", COUNTIF($CM$11:$CM$3035, "&lt;"&amp;$CM524)+1+COUNTIF($CM$11:$CM524, $CM524)-1)</f>
        <v/>
      </c>
    </row>
    <row r="525" spans="1:94" x14ac:dyDescent="0.25">
      <c r="A525" s="40"/>
      <c r="B525" s="82" t="str">
        <f>IF($I525="", "", IFERROR(INDEX('Job Database'!$AE$11:$AE$3035, MATCH($I525, 'Job Database'!$X$11:$X$3035, 0)), ""))</f>
        <v/>
      </c>
      <c r="C525" s="69" t="str">
        <f>IF($I525="", "", IF(COUNTIF('Job Database'!$X$11:$X$3035, $I525)=0, $AC$5, $AC$4))</f>
        <v/>
      </c>
      <c r="D525" s="40"/>
      <c r="E525" s="85" t="str">
        <f>IF($I525="", "", IF(IFERROR(INDEX('Job Database'!$M$11:$M$3035, MATCH($I525, 'Job Database'!$X$11:$X$3035, 0)), "")="", "", IFERROR(INDEX('Job Database'!$M$11:$M$3035, MATCH($I525, 'Job Database'!$X$11:$X$3035, 0)), "")))</f>
        <v/>
      </c>
      <c r="F525" s="40"/>
      <c r="G525" s="88" t="str">
        <f t="shared" si="358"/>
        <v/>
      </c>
      <c r="H525" s="40"/>
      <c r="I525" s="24"/>
      <c r="J525" s="34"/>
      <c r="K525" s="106"/>
      <c r="L525" s="79"/>
      <c r="M525" s="34"/>
      <c r="N525" s="79"/>
      <c r="O525" s="31"/>
      <c r="P525" s="53"/>
      <c r="Q525" s="40"/>
      <c r="S525" s="41" t="str">
        <f t="shared" si="346"/>
        <v/>
      </c>
      <c r="T525" s="41" t="str">
        <f t="shared" si="347"/>
        <v/>
      </c>
      <c r="U525" s="41" t="str">
        <f t="shared" si="359"/>
        <v/>
      </c>
      <c r="W525" s="74" t="str">
        <f>IF('Job Database'!$X525="", "", 'Job Database'!$X525)</f>
        <v/>
      </c>
      <c r="Y525" s="41" t="str">
        <f>IF($W525="", "", IF(COUNTIF($I$11:$I$3035, $W525)&gt;0, "", MAX($Y$10:$Y524)+1))</f>
        <v/>
      </c>
      <c r="Z525" s="41">
        <v>515</v>
      </c>
      <c r="AA525" s="58" t="str">
        <f t="shared" si="360"/>
        <v/>
      </c>
      <c r="AC525" s="41" t="str">
        <f t="shared" si="348"/>
        <v/>
      </c>
      <c r="AE525" s="41" t="str">
        <f t="shared" si="361"/>
        <v/>
      </c>
      <c r="AJ525" s="154" t="str">
        <f t="shared" si="362"/>
        <v/>
      </c>
      <c r="AL525" s="120" t="str">
        <f t="shared" si="363"/>
        <v/>
      </c>
      <c r="AM525" s="104" t="str">
        <f t="shared" si="364"/>
        <v/>
      </c>
      <c r="AN525" s="104" t="str">
        <f t="shared" si="365"/>
        <v/>
      </c>
      <c r="AO525" s="104" t="str">
        <f t="shared" si="349"/>
        <v/>
      </c>
      <c r="AP525" s="104" t="str">
        <f t="shared" si="350"/>
        <v/>
      </c>
      <c r="AQ525" s="121" t="str">
        <f t="shared" si="366"/>
        <v/>
      </c>
      <c r="AS525" s="88" t="str">
        <f t="shared" si="351"/>
        <v/>
      </c>
      <c r="AT525" s="68" t="str">
        <f t="shared" si="367"/>
        <v/>
      </c>
      <c r="AU525" s="68" t="str">
        <f t="shared" si="368"/>
        <v/>
      </c>
      <c r="AV525" s="68" t="str">
        <f t="shared" si="369"/>
        <v/>
      </c>
      <c r="AW525" s="88" t="str">
        <f t="shared" si="352"/>
        <v/>
      </c>
      <c r="AZ525" s="88" t="str">
        <f t="shared" si="353"/>
        <v/>
      </c>
      <c r="BA525" s="68" t="str">
        <f t="shared" si="354"/>
        <v/>
      </c>
      <c r="BB525" s="68" t="str">
        <f t="shared" si="355"/>
        <v/>
      </c>
      <c r="BC525" s="68" t="str">
        <f t="shared" si="356"/>
        <v/>
      </c>
      <c r="BD525" s="69" t="str">
        <f t="shared" si="357"/>
        <v/>
      </c>
      <c r="BE525" s="69" t="str">
        <f t="shared" si="370"/>
        <v/>
      </c>
      <c r="BT525" s="138" t="str">
        <f t="shared" ca="1" si="371"/>
        <v/>
      </c>
      <c r="BU525" s="139" t="str">
        <f t="shared" ca="1" si="372"/>
        <v/>
      </c>
      <c r="BW525" s="138" t="str">
        <f t="shared" si="373"/>
        <v/>
      </c>
      <c r="BX525" s="104" t="str">
        <f t="shared" si="374"/>
        <v/>
      </c>
      <c r="BY525" s="139" t="str">
        <f t="shared" si="375"/>
        <v/>
      </c>
      <c r="CA525" s="138" t="str">
        <f t="shared" si="376"/>
        <v/>
      </c>
      <c r="CB525" s="104" t="str">
        <f t="shared" si="377"/>
        <v/>
      </c>
      <c r="CC525" s="139" t="str">
        <f t="shared" si="378"/>
        <v/>
      </c>
      <c r="CE525" s="162" t="str">
        <f t="shared" si="379"/>
        <v/>
      </c>
      <c r="CF525" s="163" t="str">
        <f t="shared" si="380"/>
        <v/>
      </c>
      <c r="CG525" s="164" t="str">
        <f t="shared" si="381"/>
        <v/>
      </c>
      <c r="CI525" s="162" t="str">
        <f t="shared" si="382"/>
        <v/>
      </c>
      <c r="CJ525" s="163" t="str">
        <f t="shared" si="344"/>
        <v/>
      </c>
      <c r="CK525" s="164" t="str">
        <f t="shared" si="345"/>
        <v/>
      </c>
      <c r="CM525" s="169" t="str">
        <f t="shared" si="383"/>
        <v/>
      </c>
      <c r="CN525" s="139" t="str">
        <f t="shared" si="384"/>
        <v/>
      </c>
      <c r="CP525" s="41" t="str">
        <f>IF($CM525="", "", COUNTIF($CM$11:$CM$3035, "&lt;"&amp;$CM525)+1+COUNTIF($CM$11:$CM525, $CM525)-1)</f>
        <v/>
      </c>
    </row>
    <row r="526" spans="1:94" x14ac:dyDescent="0.25">
      <c r="A526" s="40"/>
      <c r="B526" s="82" t="str">
        <f>IF($I526="", "", IFERROR(INDEX('Job Database'!$AE$11:$AE$3035, MATCH($I526, 'Job Database'!$X$11:$X$3035, 0)), ""))</f>
        <v/>
      </c>
      <c r="C526" s="69" t="str">
        <f>IF($I526="", "", IF(COUNTIF('Job Database'!$X$11:$X$3035, $I526)=0, $AC$5, $AC$4))</f>
        <v/>
      </c>
      <c r="D526" s="40"/>
      <c r="E526" s="85" t="str">
        <f>IF($I526="", "", IF(IFERROR(INDEX('Job Database'!$M$11:$M$3035, MATCH($I526, 'Job Database'!$X$11:$X$3035, 0)), "")="", "", IFERROR(INDEX('Job Database'!$M$11:$M$3035, MATCH($I526, 'Job Database'!$X$11:$X$3035, 0)), "")))</f>
        <v/>
      </c>
      <c r="F526" s="40"/>
      <c r="G526" s="88" t="str">
        <f t="shared" si="358"/>
        <v/>
      </c>
      <c r="H526" s="40"/>
      <c r="I526" s="24"/>
      <c r="J526" s="34"/>
      <c r="K526" s="106"/>
      <c r="L526" s="79"/>
      <c r="M526" s="34"/>
      <c r="N526" s="79"/>
      <c r="O526" s="31"/>
      <c r="P526" s="53"/>
      <c r="Q526" s="40"/>
      <c r="S526" s="41" t="str">
        <f t="shared" si="346"/>
        <v/>
      </c>
      <c r="T526" s="41" t="str">
        <f t="shared" si="347"/>
        <v/>
      </c>
      <c r="U526" s="41" t="str">
        <f t="shared" si="359"/>
        <v/>
      </c>
      <c r="W526" s="74" t="str">
        <f>IF('Job Database'!$X526="", "", 'Job Database'!$X526)</f>
        <v/>
      </c>
      <c r="Y526" s="41" t="str">
        <f>IF($W526="", "", IF(COUNTIF($I$11:$I$3035, $W526)&gt;0, "", MAX($Y$10:$Y525)+1))</f>
        <v/>
      </c>
      <c r="Z526" s="41">
        <v>516</v>
      </c>
      <c r="AA526" s="58" t="str">
        <f t="shared" si="360"/>
        <v/>
      </c>
      <c r="AC526" s="41" t="str">
        <f t="shared" si="348"/>
        <v/>
      </c>
      <c r="AE526" s="41" t="str">
        <f t="shared" si="361"/>
        <v/>
      </c>
      <c r="AJ526" s="154" t="str">
        <f t="shared" si="362"/>
        <v/>
      </c>
      <c r="AL526" s="120" t="str">
        <f t="shared" si="363"/>
        <v/>
      </c>
      <c r="AM526" s="104" t="str">
        <f t="shared" si="364"/>
        <v/>
      </c>
      <c r="AN526" s="104" t="str">
        <f t="shared" si="365"/>
        <v/>
      </c>
      <c r="AO526" s="104" t="str">
        <f t="shared" si="349"/>
        <v/>
      </c>
      <c r="AP526" s="104" t="str">
        <f t="shared" si="350"/>
        <v/>
      </c>
      <c r="AQ526" s="121" t="str">
        <f t="shared" si="366"/>
        <v/>
      </c>
      <c r="AS526" s="88" t="str">
        <f t="shared" si="351"/>
        <v/>
      </c>
      <c r="AT526" s="68" t="str">
        <f t="shared" si="367"/>
        <v/>
      </c>
      <c r="AU526" s="68" t="str">
        <f t="shared" si="368"/>
        <v/>
      </c>
      <c r="AV526" s="68" t="str">
        <f t="shared" si="369"/>
        <v/>
      </c>
      <c r="AW526" s="88" t="str">
        <f t="shared" si="352"/>
        <v/>
      </c>
      <c r="AZ526" s="88" t="str">
        <f t="shared" si="353"/>
        <v/>
      </c>
      <c r="BA526" s="68" t="str">
        <f t="shared" si="354"/>
        <v/>
      </c>
      <c r="BB526" s="68" t="str">
        <f t="shared" si="355"/>
        <v/>
      </c>
      <c r="BC526" s="68" t="str">
        <f t="shared" si="356"/>
        <v/>
      </c>
      <c r="BD526" s="69" t="str">
        <f t="shared" si="357"/>
        <v/>
      </c>
      <c r="BE526" s="69" t="str">
        <f t="shared" si="370"/>
        <v/>
      </c>
      <c r="BT526" s="138" t="str">
        <f t="shared" ca="1" si="371"/>
        <v/>
      </c>
      <c r="BU526" s="139" t="str">
        <f t="shared" ca="1" si="372"/>
        <v/>
      </c>
      <c r="BW526" s="138" t="str">
        <f t="shared" si="373"/>
        <v/>
      </c>
      <c r="BX526" s="104" t="str">
        <f t="shared" si="374"/>
        <v/>
      </c>
      <c r="BY526" s="139" t="str">
        <f t="shared" si="375"/>
        <v/>
      </c>
      <c r="CA526" s="138" t="str">
        <f t="shared" si="376"/>
        <v/>
      </c>
      <c r="CB526" s="104" t="str">
        <f t="shared" si="377"/>
        <v/>
      </c>
      <c r="CC526" s="139" t="str">
        <f t="shared" si="378"/>
        <v/>
      </c>
      <c r="CE526" s="162" t="str">
        <f t="shared" si="379"/>
        <v/>
      </c>
      <c r="CF526" s="163" t="str">
        <f t="shared" si="380"/>
        <v/>
      </c>
      <c r="CG526" s="164" t="str">
        <f t="shared" si="381"/>
        <v/>
      </c>
      <c r="CI526" s="162" t="str">
        <f t="shared" si="382"/>
        <v/>
      </c>
      <c r="CJ526" s="163" t="str">
        <f t="shared" si="344"/>
        <v/>
      </c>
      <c r="CK526" s="164" t="str">
        <f t="shared" si="345"/>
        <v/>
      </c>
      <c r="CM526" s="169" t="str">
        <f t="shared" si="383"/>
        <v/>
      </c>
      <c r="CN526" s="139" t="str">
        <f t="shared" si="384"/>
        <v/>
      </c>
      <c r="CP526" s="41" t="str">
        <f>IF($CM526="", "", COUNTIF($CM$11:$CM$3035, "&lt;"&amp;$CM526)+1+COUNTIF($CM$11:$CM526, $CM526)-1)</f>
        <v/>
      </c>
    </row>
    <row r="527" spans="1:94" x14ac:dyDescent="0.25">
      <c r="A527" s="40"/>
      <c r="B527" s="82" t="str">
        <f>IF($I527="", "", IFERROR(INDEX('Job Database'!$AE$11:$AE$3035, MATCH($I527, 'Job Database'!$X$11:$X$3035, 0)), ""))</f>
        <v/>
      </c>
      <c r="C527" s="69" t="str">
        <f>IF($I527="", "", IF(COUNTIF('Job Database'!$X$11:$X$3035, $I527)=0, $AC$5, $AC$4))</f>
        <v/>
      </c>
      <c r="D527" s="40"/>
      <c r="E527" s="85" t="str">
        <f>IF($I527="", "", IF(IFERROR(INDEX('Job Database'!$M$11:$M$3035, MATCH($I527, 'Job Database'!$X$11:$X$3035, 0)), "")="", "", IFERROR(INDEX('Job Database'!$M$11:$M$3035, MATCH($I527, 'Job Database'!$X$11:$X$3035, 0)), "")))</f>
        <v/>
      </c>
      <c r="F527" s="40"/>
      <c r="G527" s="88" t="str">
        <f t="shared" si="358"/>
        <v/>
      </c>
      <c r="H527" s="40"/>
      <c r="I527" s="24"/>
      <c r="J527" s="34"/>
      <c r="K527" s="106"/>
      <c r="L527" s="79"/>
      <c r="M527" s="34"/>
      <c r="N527" s="79"/>
      <c r="O527" s="31"/>
      <c r="P527" s="53"/>
      <c r="Q527" s="40"/>
      <c r="S527" s="41" t="str">
        <f t="shared" si="346"/>
        <v/>
      </c>
      <c r="T527" s="41" t="str">
        <f t="shared" si="347"/>
        <v/>
      </c>
      <c r="U527" s="41" t="str">
        <f t="shared" si="359"/>
        <v/>
      </c>
      <c r="W527" s="74" t="str">
        <f>IF('Job Database'!$X527="", "", 'Job Database'!$X527)</f>
        <v/>
      </c>
      <c r="Y527" s="41" t="str">
        <f>IF($W527="", "", IF(COUNTIF($I$11:$I$3035, $W527)&gt;0, "", MAX($Y$10:$Y526)+1))</f>
        <v/>
      </c>
      <c r="Z527" s="41">
        <v>517</v>
      </c>
      <c r="AA527" s="58" t="str">
        <f t="shared" si="360"/>
        <v/>
      </c>
      <c r="AC527" s="41" t="str">
        <f t="shared" si="348"/>
        <v/>
      </c>
      <c r="AE527" s="41" t="str">
        <f t="shared" si="361"/>
        <v/>
      </c>
      <c r="AJ527" s="154" t="str">
        <f t="shared" si="362"/>
        <v/>
      </c>
      <c r="AL527" s="120" t="str">
        <f t="shared" si="363"/>
        <v/>
      </c>
      <c r="AM527" s="104" t="str">
        <f t="shared" si="364"/>
        <v/>
      </c>
      <c r="AN527" s="104" t="str">
        <f t="shared" si="365"/>
        <v/>
      </c>
      <c r="AO527" s="104" t="str">
        <f t="shared" si="349"/>
        <v/>
      </c>
      <c r="AP527" s="104" t="str">
        <f t="shared" si="350"/>
        <v/>
      </c>
      <c r="AQ527" s="121" t="str">
        <f t="shared" si="366"/>
        <v/>
      </c>
      <c r="AS527" s="88" t="str">
        <f t="shared" si="351"/>
        <v/>
      </c>
      <c r="AT527" s="68" t="str">
        <f t="shared" si="367"/>
        <v/>
      </c>
      <c r="AU527" s="68" t="str">
        <f t="shared" si="368"/>
        <v/>
      </c>
      <c r="AV527" s="68" t="str">
        <f t="shared" si="369"/>
        <v/>
      </c>
      <c r="AW527" s="88" t="str">
        <f t="shared" si="352"/>
        <v/>
      </c>
      <c r="AZ527" s="88" t="str">
        <f t="shared" si="353"/>
        <v/>
      </c>
      <c r="BA527" s="68" t="str">
        <f t="shared" si="354"/>
        <v/>
      </c>
      <c r="BB527" s="68" t="str">
        <f t="shared" si="355"/>
        <v/>
      </c>
      <c r="BC527" s="68" t="str">
        <f t="shared" si="356"/>
        <v/>
      </c>
      <c r="BD527" s="69" t="str">
        <f t="shared" si="357"/>
        <v/>
      </c>
      <c r="BE527" s="69" t="str">
        <f t="shared" si="370"/>
        <v/>
      </c>
      <c r="BT527" s="138" t="str">
        <f t="shared" ca="1" si="371"/>
        <v/>
      </c>
      <c r="BU527" s="139" t="str">
        <f t="shared" ca="1" si="372"/>
        <v/>
      </c>
      <c r="BW527" s="138" t="str">
        <f t="shared" si="373"/>
        <v/>
      </c>
      <c r="BX527" s="104" t="str">
        <f t="shared" si="374"/>
        <v/>
      </c>
      <c r="BY527" s="139" t="str">
        <f t="shared" si="375"/>
        <v/>
      </c>
      <c r="CA527" s="138" t="str">
        <f t="shared" si="376"/>
        <v/>
      </c>
      <c r="CB527" s="104" t="str">
        <f t="shared" si="377"/>
        <v/>
      </c>
      <c r="CC527" s="139" t="str">
        <f t="shared" si="378"/>
        <v/>
      </c>
      <c r="CE527" s="162" t="str">
        <f t="shared" si="379"/>
        <v/>
      </c>
      <c r="CF527" s="163" t="str">
        <f t="shared" si="380"/>
        <v/>
      </c>
      <c r="CG527" s="164" t="str">
        <f t="shared" si="381"/>
        <v/>
      </c>
      <c r="CI527" s="162" t="str">
        <f t="shared" si="382"/>
        <v/>
      </c>
      <c r="CJ527" s="163" t="str">
        <f t="shared" si="344"/>
        <v/>
      </c>
      <c r="CK527" s="164" t="str">
        <f t="shared" si="345"/>
        <v/>
      </c>
      <c r="CM527" s="169" t="str">
        <f t="shared" si="383"/>
        <v/>
      </c>
      <c r="CN527" s="139" t="str">
        <f t="shared" si="384"/>
        <v/>
      </c>
      <c r="CP527" s="41" t="str">
        <f>IF($CM527="", "", COUNTIF($CM$11:$CM$3035, "&lt;"&amp;$CM527)+1+COUNTIF($CM$11:$CM527, $CM527)-1)</f>
        <v/>
      </c>
    </row>
    <row r="528" spans="1:94" x14ac:dyDescent="0.25">
      <c r="A528" s="40"/>
      <c r="B528" s="82" t="str">
        <f>IF($I528="", "", IFERROR(INDEX('Job Database'!$AE$11:$AE$3035, MATCH($I528, 'Job Database'!$X$11:$X$3035, 0)), ""))</f>
        <v/>
      </c>
      <c r="C528" s="69" t="str">
        <f>IF($I528="", "", IF(COUNTIF('Job Database'!$X$11:$X$3035, $I528)=0, $AC$5, $AC$4))</f>
        <v/>
      </c>
      <c r="D528" s="40"/>
      <c r="E528" s="85" t="str">
        <f>IF($I528="", "", IF(IFERROR(INDEX('Job Database'!$M$11:$M$3035, MATCH($I528, 'Job Database'!$X$11:$X$3035, 0)), "")="", "", IFERROR(INDEX('Job Database'!$M$11:$M$3035, MATCH($I528, 'Job Database'!$X$11:$X$3035, 0)), "")))</f>
        <v/>
      </c>
      <c r="F528" s="40"/>
      <c r="G528" s="88" t="str">
        <f t="shared" si="358"/>
        <v/>
      </c>
      <c r="H528" s="40"/>
      <c r="I528" s="24"/>
      <c r="J528" s="34"/>
      <c r="K528" s="106"/>
      <c r="L528" s="79"/>
      <c r="M528" s="34"/>
      <c r="N528" s="79"/>
      <c r="O528" s="31"/>
      <c r="P528" s="53"/>
      <c r="Q528" s="40"/>
      <c r="S528" s="41" t="str">
        <f t="shared" si="346"/>
        <v/>
      </c>
      <c r="T528" s="41" t="str">
        <f t="shared" si="347"/>
        <v/>
      </c>
      <c r="U528" s="41" t="str">
        <f t="shared" si="359"/>
        <v/>
      </c>
      <c r="W528" s="74" t="str">
        <f>IF('Job Database'!$X528="", "", 'Job Database'!$X528)</f>
        <v/>
      </c>
      <c r="Y528" s="41" t="str">
        <f>IF($W528="", "", IF(COUNTIF($I$11:$I$3035, $W528)&gt;0, "", MAX($Y$10:$Y527)+1))</f>
        <v/>
      </c>
      <c r="Z528" s="41">
        <v>518</v>
      </c>
      <c r="AA528" s="58" t="str">
        <f t="shared" si="360"/>
        <v/>
      </c>
      <c r="AC528" s="41" t="str">
        <f t="shared" si="348"/>
        <v/>
      </c>
      <c r="AE528" s="41" t="str">
        <f t="shared" si="361"/>
        <v/>
      </c>
      <c r="AJ528" s="154" t="str">
        <f t="shared" si="362"/>
        <v/>
      </c>
      <c r="AL528" s="120" t="str">
        <f t="shared" si="363"/>
        <v/>
      </c>
      <c r="AM528" s="104" t="str">
        <f t="shared" si="364"/>
        <v/>
      </c>
      <c r="AN528" s="104" t="str">
        <f t="shared" si="365"/>
        <v/>
      </c>
      <c r="AO528" s="104" t="str">
        <f t="shared" si="349"/>
        <v/>
      </c>
      <c r="AP528" s="104" t="str">
        <f t="shared" si="350"/>
        <v/>
      </c>
      <c r="AQ528" s="121" t="str">
        <f t="shared" si="366"/>
        <v/>
      </c>
      <c r="AS528" s="88" t="str">
        <f t="shared" si="351"/>
        <v/>
      </c>
      <c r="AT528" s="68" t="str">
        <f t="shared" si="367"/>
        <v/>
      </c>
      <c r="AU528" s="68" t="str">
        <f t="shared" si="368"/>
        <v/>
      </c>
      <c r="AV528" s="68" t="str">
        <f t="shared" si="369"/>
        <v/>
      </c>
      <c r="AW528" s="88" t="str">
        <f t="shared" si="352"/>
        <v/>
      </c>
      <c r="AZ528" s="88" t="str">
        <f t="shared" si="353"/>
        <v/>
      </c>
      <c r="BA528" s="68" t="str">
        <f t="shared" si="354"/>
        <v/>
      </c>
      <c r="BB528" s="68" t="str">
        <f t="shared" si="355"/>
        <v/>
      </c>
      <c r="BC528" s="68" t="str">
        <f t="shared" si="356"/>
        <v/>
      </c>
      <c r="BD528" s="69" t="str">
        <f t="shared" si="357"/>
        <v/>
      </c>
      <c r="BE528" s="69" t="str">
        <f t="shared" si="370"/>
        <v/>
      </c>
      <c r="BT528" s="138" t="str">
        <f t="shared" ca="1" si="371"/>
        <v/>
      </c>
      <c r="BU528" s="139" t="str">
        <f t="shared" ca="1" si="372"/>
        <v/>
      </c>
      <c r="BW528" s="138" t="str">
        <f t="shared" si="373"/>
        <v/>
      </c>
      <c r="BX528" s="104" t="str">
        <f t="shared" si="374"/>
        <v/>
      </c>
      <c r="BY528" s="139" t="str">
        <f t="shared" si="375"/>
        <v/>
      </c>
      <c r="CA528" s="138" t="str">
        <f t="shared" si="376"/>
        <v/>
      </c>
      <c r="CB528" s="104" t="str">
        <f t="shared" si="377"/>
        <v/>
      </c>
      <c r="CC528" s="139" t="str">
        <f t="shared" si="378"/>
        <v/>
      </c>
      <c r="CE528" s="162" t="str">
        <f t="shared" si="379"/>
        <v/>
      </c>
      <c r="CF528" s="163" t="str">
        <f t="shared" si="380"/>
        <v/>
      </c>
      <c r="CG528" s="164" t="str">
        <f t="shared" si="381"/>
        <v/>
      </c>
      <c r="CI528" s="162" t="str">
        <f t="shared" si="382"/>
        <v/>
      </c>
      <c r="CJ528" s="163" t="str">
        <f t="shared" si="344"/>
        <v/>
      </c>
      <c r="CK528" s="164" t="str">
        <f t="shared" si="345"/>
        <v/>
      </c>
      <c r="CM528" s="169" t="str">
        <f t="shared" si="383"/>
        <v/>
      </c>
      <c r="CN528" s="139" t="str">
        <f t="shared" si="384"/>
        <v/>
      </c>
      <c r="CP528" s="41" t="str">
        <f>IF($CM528="", "", COUNTIF($CM$11:$CM$3035, "&lt;"&amp;$CM528)+1+COUNTIF($CM$11:$CM528, $CM528)-1)</f>
        <v/>
      </c>
    </row>
    <row r="529" spans="1:94" x14ac:dyDescent="0.25">
      <c r="A529" s="40"/>
      <c r="B529" s="82" t="str">
        <f>IF($I529="", "", IFERROR(INDEX('Job Database'!$AE$11:$AE$3035, MATCH($I529, 'Job Database'!$X$11:$X$3035, 0)), ""))</f>
        <v/>
      </c>
      <c r="C529" s="69" t="str">
        <f>IF($I529="", "", IF(COUNTIF('Job Database'!$X$11:$X$3035, $I529)=0, $AC$5, $AC$4))</f>
        <v/>
      </c>
      <c r="D529" s="40"/>
      <c r="E529" s="85" t="str">
        <f>IF($I529="", "", IF(IFERROR(INDEX('Job Database'!$M$11:$M$3035, MATCH($I529, 'Job Database'!$X$11:$X$3035, 0)), "")="", "", IFERROR(INDEX('Job Database'!$M$11:$M$3035, MATCH($I529, 'Job Database'!$X$11:$X$3035, 0)), "")))</f>
        <v/>
      </c>
      <c r="F529" s="40"/>
      <c r="G529" s="88" t="str">
        <f t="shared" si="358"/>
        <v/>
      </c>
      <c r="H529" s="40"/>
      <c r="I529" s="24"/>
      <c r="J529" s="34"/>
      <c r="K529" s="106"/>
      <c r="L529" s="79"/>
      <c r="M529" s="34"/>
      <c r="N529" s="79"/>
      <c r="O529" s="31"/>
      <c r="P529" s="53"/>
      <c r="Q529" s="40"/>
      <c r="S529" s="41" t="str">
        <f t="shared" si="346"/>
        <v/>
      </c>
      <c r="T529" s="41" t="str">
        <f t="shared" si="347"/>
        <v/>
      </c>
      <c r="U529" s="41" t="str">
        <f t="shared" si="359"/>
        <v/>
      </c>
      <c r="W529" s="74" t="str">
        <f>IF('Job Database'!$X529="", "", 'Job Database'!$X529)</f>
        <v/>
      </c>
      <c r="Y529" s="41" t="str">
        <f>IF($W529="", "", IF(COUNTIF($I$11:$I$3035, $W529)&gt;0, "", MAX($Y$10:$Y528)+1))</f>
        <v/>
      </c>
      <c r="Z529" s="41">
        <v>519</v>
      </c>
      <c r="AA529" s="58" t="str">
        <f t="shared" si="360"/>
        <v/>
      </c>
      <c r="AC529" s="41" t="str">
        <f t="shared" si="348"/>
        <v/>
      </c>
      <c r="AE529" s="41" t="str">
        <f t="shared" si="361"/>
        <v/>
      </c>
      <c r="AJ529" s="154" t="str">
        <f t="shared" si="362"/>
        <v/>
      </c>
      <c r="AL529" s="120" t="str">
        <f t="shared" si="363"/>
        <v/>
      </c>
      <c r="AM529" s="104" t="str">
        <f t="shared" si="364"/>
        <v/>
      </c>
      <c r="AN529" s="104" t="str">
        <f t="shared" si="365"/>
        <v/>
      </c>
      <c r="AO529" s="104" t="str">
        <f t="shared" si="349"/>
        <v/>
      </c>
      <c r="AP529" s="104" t="str">
        <f t="shared" si="350"/>
        <v/>
      </c>
      <c r="AQ529" s="121" t="str">
        <f t="shared" si="366"/>
        <v/>
      </c>
      <c r="AS529" s="88" t="str">
        <f t="shared" si="351"/>
        <v/>
      </c>
      <c r="AT529" s="68" t="str">
        <f t="shared" si="367"/>
        <v/>
      </c>
      <c r="AU529" s="68" t="str">
        <f t="shared" si="368"/>
        <v/>
      </c>
      <c r="AV529" s="68" t="str">
        <f t="shared" si="369"/>
        <v/>
      </c>
      <c r="AW529" s="88" t="str">
        <f t="shared" si="352"/>
        <v/>
      </c>
      <c r="AZ529" s="88" t="str">
        <f t="shared" si="353"/>
        <v/>
      </c>
      <c r="BA529" s="68" t="str">
        <f t="shared" si="354"/>
        <v/>
      </c>
      <c r="BB529" s="68" t="str">
        <f t="shared" si="355"/>
        <v/>
      </c>
      <c r="BC529" s="68" t="str">
        <f t="shared" si="356"/>
        <v/>
      </c>
      <c r="BD529" s="69" t="str">
        <f t="shared" si="357"/>
        <v/>
      </c>
      <c r="BE529" s="69" t="str">
        <f t="shared" si="370"/>
        <v/>
      </c>
      <c r="BT529" s="138" t="str">
        <f t="shared" ca="1" si="371"/>
        <v/>
      </c>
      <c r="BU529" s="139" t="str">
        <f t="shared" ca="1" si="372"/>
        <v/>
      </c>
      <c r="BW529" s="138" t="str">
        <f t="shared" si="373"/>
        <v/>
      </c>
      <c r="BX529" s="104" t="str">
        <f t="shared" si="374"/>
        <v/>
      </c>
      <c r="BY529" s="139" t="str">
        <f t="shared" si="375"/>
        <v/>
      </c>
      <c r="CA529" s="138" t="str">
        <f t="shared" si="376"/>
        <v/>
      </c>
      <c r="CB529" s="104" t="str">
        <f t="shared" si="377"/>
        <v/>
      </c>
      <c r="CC529" s="139" t="str">
        <f t="shared" si="378"/>
        <v/>
      </c>
      <c r="CE529" s="162" t="str">
        <f t="shared" si="379"/>
        <v/>
      </c>
      <c r="CF529" s="163" t="str">
        <f t="shared" si="380"/>
        <v/>
      </c>
      <c r="CG529" s="164" t="str">
        <f t="shared" si="381"/>
        <v/>
      </c>
      <c r="CI529" s="162" t="str">
        <f t="shared" si="382"/>
        <v/>
      </c>
      <c r="CJ529" s="163" t="str">
        <f t="shared" si="344"/>
        <v/>
      </c>
      <c r="CK529" s="164" t="str">
        <f t="shared" si="345"/>
        <v/>
      </c>
      <c r="CM529" s="169" t="str">
        <f t="shared" si="383"/>
        <v/>
      </c>
      <c r="CN529" s="139" t="str">
        <f t="shared" si="384"/>
        <v/>
      </c>
      <c r="CP529" s="41" t="str">
        <f>IF($CM529="", "", COUNTIF($CM$11:$CM$3035, "&lt;"&amp;$CM529)+1+COUNTIF($CM$11:$CM529, $CM529)-1)</f>
        <v/>
      </c>
    </row>
    <row r="530" spans="1:94" x14ac:dyDescent="0.25">
      <c r="A530" s="40"/>
      <c r="B530" s="82" t="str">
        <f>IF($I530="", "", IFERROR(INDEX('Job Database'!$AE$11:$AE$3035, MATCH($I530, 'Job Database'!$X$11:$X$3035, 0)), ""))</f>
        <v/>
      </c>
      <c r="C530" s="69" t="str">
        <f>IF($I530="", "", IF(COUNTIF('Job Database'!$X$11:$X$3035, $I530)=0, $AC$5, $AC$4))</f>
        <v/>
      </c>
      <c r="D530" s="40"/>
      <c r="E530" s="85" t="str">
        <f>IF($I530="", "", IF(IFERROR(INDEX('Job Database'!$M$11:$M$3035, MATCH($I530, 'Job Database'!$X$11:$X$3035, 0)), "")="", "", IFERROR(INDEX('Job Database'!$M$11:$M$3035, MATCH($I530, 'Job Database'!$X$11:$X$3035, 0)), "")))</f>
        <v/>
      </c>
      <c r="F530" s="40"/>
      <c r="G530" s="88" t="str">
        <f t="shared" si="358"/>
        <v/>
      </c>
      <c r="H530" s="40"/>
      <c r="I530" s="24"/>
      <c r="J530" s="34"/>
      <c r="K530" s="106"/>
      <c r="L530" s="79"/>
      <c r="M530" s="34"/>
      <c r="N530" s="79"/>
      <c r="O530" s="31"/>
      <c r="P530" s="53"/>
      <c r="Q530" s="40"/>
      <c r="S530" s="41" t="str">
        <f t="shared" si="346"/>
        <v/>
      </c>
      <c r="T530" s="41" t="str">
        <f t="shared" si="347"/>
        <v/>
      </c>
      <c r="U530" s="41" t="str">
        <f t="shared" si="359"/>
        <v/>
      </c>
      <c r="W530" s="74" t="str">
        <f>IF('Job Database'!$X530="", "", 'Job Database'!$X530)</f>
        <v/>
      </c>
      <c r="Y530" s="41" t="str">
        <f>IF($W530="", "", IF(COUNTIF($I$11:$I$3035, $W530)&gt;0, "", MAX($Y$10:$Y529)+1))</f>
        <v/>
      </c>
      <c r="Z530" s="41">
        <v>520</v>
      </c>
      <c r="AA530" s="58" t="str">
        <f t="shared" si="360"/>
        <v/>
      </c>
      <c r="AC530" s="41" t="str">
        <f t="shared" si="348"/>
        <v/>
      </c>
      <c r="AE530" s="41" t="str">
        <f t="shared" si="361"/>
        <v/>
      </c>
      <c r="AJ530" s="154" t="str">
        <f t="shared" si="362"/>
        <v/>
      </c>
      <c r="AL530" s="120" t="str">
        <f t="shared" si="363"/>
        <v/>
      </c>
      <c r="AM530" s="104" t="str">
        <f t="shared" si="364"/>
        <v/>
      </c>
      <c r="AN530" s="104" t="str">
        <f t="shared" si="365"/>
        <v/>
      </c>
      <c r="AO530" s="104" t="str">
        <f t="shared" si="349"/>
        <v/>
      </c>
      <c r="AP530" s="104" t="str">
        <f t="shared" si="350"/>
        <v/>
      </c>
      <c r="AQ530" s="121" t="str">
        <f t="shared" si="366"/>
        <v/>
      </c>
      <c r="AS530" s="88" t="str">
        <f t="shared" si="351"/>
        <v/>
      </c>
      <c r="AT530" s="68" t="str">
        <f t="shared" si="367"/>
        <v/>
      </c>
      <c r="AU530" s="68" t="str">
        <f t="shared" si="368"/>
        <v/>
      </c>
      <c r="AV530" s="68" t="str">
        <f t="shared" si="369"/>
        <v/>
      </c>
      <c r="AW530" s="88" t="str">
        <f t="shared" si="352"/>
        <v/>
      </c>
      <c r="AZ530" s="88" t="str">
        <f t="shared" si="353"/>
        <v/>
      </c>
      <c r="BA530" s="68" t="str">
        <f t="shared" si="354"/>
        <v/>
      </c>
      <c r="BB530" s="68" t="str">
        <f t="shared" si="355"/>
        <v/>
      </c>
      <c r="BC530" s="68" t="str">
        <f t="shared" si="356"/>
        <v/>
      </c>
      <c r="BD530" s="69" t="str">
        <f t="shared" si="357"/>
        <v/>
      </c>
      <c r="BE530" s="69" t="str">
        <f t="shared" si="370"/>
        <v/>
      </c>
      <c r="BT530" s="138" t="str">
        <f t="shared" ca="1" si="371"/>
        <v/>
      </c>
      <c r="BU530" s="139" t="str">
        <f t="shared" ca="1" si="372"/>
        <v/>
      </c>
      <c r="BW530" s="138" t="str">
        <f t="shared" si="373"/>
        <v/>
      </c>
      <c r="BX530" s="104" t="str">
        <f t="shared" si="374"/>
        <v/>
      </c>
      <c r="BY530" s="139" t="str">
        <f t="shared" si="375"/>
        <v/>
      </c>
      <c r="CA530" s="138" t="str">
        <f t="shared" si="376"/>
        <v/>
      </c>
      <c r="CB530" s="104" t="str">
        <f t="shared" si="377"/>
        <v/>
      </c>
      <c r="CC530" s="139" t="str">
        <f t="shared" si="378"/>
        <v/>
      </c>
      <c r="CE530" s="162" t="str">
        <f t="shared" si="379"/>
        <v/>
      </c>
      <c r="CF530" s="163" t="str">
        <f t="shared" si="380"/>
        <v/>
      </c>
      <c r="CG530" s="164" t="str">
        <f t="shared" si="381"/>
        <v/>
      </c>
      <c r="CI530" s="162" t="str">
        <f t="shared" si="382"/>
        <v/>
      </c>
      <c r="CJ530" s="163" t="str">
        <f t="shared" si="344"/>
        <v/>
      </c>
      <c r="CK530" s="164" t="str">
        <f t="shared" si="345"/>
        <v/>
      </c>
      <c r="CM530" s="169" t="str">
        <f t="shared" si="383"/>
        <v/>
      </c>
      <c r="CN530" s="139" t="str">
        <f t="shared" si="384"/>
        <v/>
      </c>
      <c r="CP530" s="41" t="str">
        <f>IF($CM530="", "", COUNTIF($CM$11:$CM$3035, "&lt;"&amp;$CM530)+1+COUNTIF($CM$11:$CM530, $CM530)-1)</f>
        <v/>
      </c>
    </row>
    <row r="531" spans="1:94" x14ac:dyDescent="0.25">
      <c r="A531" s="40"/>
      <c r="B531" s="82" t="str">
        <f>IF($I531="", "", IFERROR(INDEX('Job Database'!$AE$11:$AE$3035, MATCH($I531, 'Job Database'!$X$11:$X$3035, 0)), ""))</f>
        <v/>
      </c>
      <c r="C531" s="69" t="str">
        <f>IF($I531="", "", IF(COUNTIF('Job Database'!$X$11:$X$3035, $I531)=0, $AC$5, $AC$4))</f>
        <v/>
      </c>
      <c r="D531" s="40"/>
      <c r="E531" s="85" t="str">
        <f>IF($I531="", "", IF(IFERROR(INDEX('Job Database'!$M$11:$M$3035, MATCH($I531, 'Job Database'!$X$11:$X$3035, 0)), "")="", "", IFERROR(INDEX('Job Database'!$M$11:$M$3035, MATCH($I531, 'Job Database'!$X$11:$X$3035, 0)), "")))</f>
        <v/>
      </c>
      <c r="F531" s="40"/>
      <c r="G531" s="88" t="str">
        <f t="shared" si="358"/>
        <v/>
      </c>
      <c r="H531" s="40"/>
      <c r="I531" s="24"/>
      <c r="J531" s="34"/>
      <c r="K531" s="106"/>
      <c r="L531" s="79"/>
      <c r="M531" s="34"/>
      <c r="N531" s="79"/>
      <c r="O531" s="31"/>
      <c r="P531" s="53"/>
      <c r="Q531" s="40"/>
      <c r="S531" s="41" t="str">
        <f t="shared" si="346"/>
        <v/>
      </c>
      <c r="T531" s="41" t="str">
        <f t="shared" si="347"/>
        <v/>
      </c>
      <c r="U531" s="41" t="str">
        <f t="shared" si="359"/>
        <v/>
      </c>
      <c r="W531" s="74" t="str">
        <f>IF('Job Database'!$X531="", "", 'Job Database'!$X531)</f>
        <v/>
      </c>
      <c r="Y531" s="41" t="str">
        <f>IF($W531="", "", IF(COUNTIF($I$11:$I$3035, $W531)&gt;0, "", MAX($Y$10:$Y530)+1))</f>
        <v/>
      </c>
      <c r="Z531" s="41">
        <v>521</v>
      </c>
      <c r="AA531" s="58" t="str">
        <f t="shared" si="360"/>
        <v/>
      </c>
      <c r="AC531" s="41" t="str">
        <f t="shared" si="348"/>
        <v/>
      </c>
      <c r="AE531" s="41" t="str">
        <f t="shared" si="361"/>
        <v/>
      </c>
      <c r="AJ531" s="154" t="str">
        <f t="shared" si="362"/>
        <v/>
      </c>
      <c r="AL531" s="120" t="str">
        <f t="shared" si="363"/>
        <v/>
      </c>
      <c r="AM531" s="104" t="str">
        <f t="shared" si="364"/>
        <v/>
      </c>
      <c r="AN531" s="104" t="str">
        <f t="shared" si="365"/>
        <v/>
      </c>
      <c r="AO531" s="104" t="str">
        <f t="shared" si="349"/>
        <v/>
      </c>
      <c r="AP531" s="104" t="str">
        <f t="shared" si="350"/>
        <v/>
      </c>
      <c r="AQ531" s="121" t="str">
        <f t="shared" si="366"/>
        <v/>
      </c>
      <c r="AS531" s="88" t="str">
        <f t="shared" si="351"/>
        <v/>
      </c>
      <c r="AT531" s="68" t="str">
        <f t="shared" si="367"/>
        <v/>
      </c>
      <c r="AU531" s="68" t="str">
        <f t="shared" si="368"/>
        <v/>
      </c>
      <c r="AV531" s="68" t="str">
        <f t="shared" si="369"/>
        <v/>
      </c>
      <c r="AW531" s="88" t="str">
        <f t="shared" si="352"/>
        <v/>
      </c>
      <c r="AZ531" s="88" t="str">
        <f t="shared" si="353"/>
        <v/>
      </c>
      <c r="BA531" s="68" t="str">
        <f t="shared" si="354"/>
        <v/>
      </c>
      <c r="BB531" s="68" t="str">
        <f t="shared" si="355"/>
        <v/>
      </c>
      <c r="BC531" s="68" t="str">
        <f t="shared" si="356"/>
        <v/>
      </c>
      <c r="BD531" s="69" t="str">
        <f t="shared" si="357"/>
        <v/>
      </c>
      <c r="BE531" s="69" t="str">
        <f t="shared" si="370"/>
        <v/>
      </c>
      <c r="BT531" s="138" t="str">
        <f t="shared" ca="1" si="371"/>
        <v/>
      </c>
      <c r="BU531" s="139" t="str">
        <f t="shared" ca="1" si="372"/>
        <v/>
      </c>
      <c r="BW531" s="138" t="str">
        <f t="shared" si="373"/>
        <v/>
      </c>
      <c r="BX531" s="104" t="str">
        <f t="shared" si="374"/>
        <v/>
      </c>
      <c r="BY531" s="139" t="str">
        <f t="shared" si="375"/>
        <v/>
      </c>
      <c r="CA531" s="138" t="str">
        <f t="shared" si="376"/>
        <v/>
      </c>
      <c r="CB531" s="104" t="str">
        <f t="shared" si="377"/>
        <v/>
      </c>
      <c r="CC531" s="139" t="str">
        <f t="shared" si="378"/>
        <v/>
      </c>
      <c r="CE531" s="162" t="str">
        <f t="shared" si="379"/>
        <v/>
      </c>
      <c r="CF531" s="163" t="str">
        <f t="shared" si="380"/>
        <v/>
      </c>
      <c r="CG531" s="164" t="str">
        <f t="shared" si="381"/>
        <v/>
      </c>
      <c r="CI531" s="162" t="str">
        <f t="shared" si="382"/>
        <v/>
      </c>
      <c r="CJ531" s="163" t="str">
        <f t="shared" si="344"/>
        <v/>
      </c>
      <c r="CK531" s="164" t="str">
        <f t="shared" si="345"/>
        <v/>
      </c>
      <c r="CM531" s="169" t="str">
        <f t="shared" si="383"/>
        <v/>
      </c>
      <c r="CN531" s="139" t="str">
        <f t="shared" si="384"/>
        <v/>
      </c>
      <c r="CP531" s="41" t="str">
        <f>IF($CM531="", "", COUNTIF($CM$11:$CM$3035, "&lt;"&amp;$CM531)+1+COUNTIF($CM$11:$CM531, $CM531)-1)</f>
        <v/>
      </c>
    </row>
    <row r="532" spans="1:94" x14ac:dyDescent="0.25">
      <c r="A532" s="40"/>
      <c r="B532" s="82" t="str">
        <f>IF($I532="", "", IFERROR(INDEX('Job Database'!$AE$11:$AE$3035, MATCH($I532, 'Job Database'!$X$11:$X$3035, 0)), ""))</f>
        <v/>
      </c>
      <c r="C532" s="69" t="str">
        <f>IF($I532="", "", IF(COUNTIF('Job Database'!$X$11:$X$3035, $I532)=0, $AC$5, $AC$4))</f>
        <v/>
      </c>
      <c r="D532" s="40"/>
      <c r="E532" s="85" t="str">
        <f>IF($I532="", "", IF(IFERROR(INDEX('Job Database'!$M$11:$M$3035, MATCH($I532, 'Job Database'!$X$11:$X$3035, 0)), "")="", "", IFERROR(INDEX('Job Database'!$M$11:$M$3035, MATCH($I532, 'Job Database'!$X$11:$X$3035, 0)), "")))</f>
        <v/>
      </c>
      <c r="F532" s="40"/>
      <c r="G532" s="88" t="str">
        <f t="shared" si="358"/>
        <v/>
      </c>
      <c r="H532" s="40"/>
      <c r="I532" s="24"/>
      <c r="J532" s="34"/>
      <c r="K532" s="106"/>
      <c r="L532" s="79"/>
      <c r="M532" s="34"/>
      <c r="N532" s="79"/>
      <c r="O532" s="31"/>
      <c r="P532" s="53"/>
      <c r="Q532" s="40"/>
      <c r="S532" s="41" t="str">
        <f t="shared" si="346"/>
        <v/>
      </c>
      <c r="T532" s="41" t="str">
        <f t="shared" si="347"/>
        <v/>
      </c>
      <c r="U532" s="41" t="str">
        <f t="shared" si="359"/>
        <v/>
      </c>
      <c r="W532" s="74" t="str">
        <f>IF('Job Database'!$X532="", "", 'Job Database'!$X532)</f>
        <v/>
      </c>
      <c r="Y532" s="41" t="str">
        <f>IF($W532="", "", IF(COUNTIF($I$11:$I$3035, $W532)&gt;0, "", MAX($Y$10:$Y531)+1))</f>
        <v/>
      </c>
      <c r="Z532" s="41">
        <v>522</v>
      </c>
      <c r="AA532" s="58" t="str">
        <f t="shared" si="360"/>
        <v/>
      </c>
      <c r="AC532" s="41" t="str">
        <f t="shared" si="348"/>
        <v/>
      </c>
      <c r="AE532" s="41" t="str">
        <f t="shared" si="361"/>
        <v/>
      </c>
      <c r="AJ532" s="154" t="str">
        <f t="shared" si="362"/>
        <v/>
      </c>
      <c r="AL532" s="120" t="str">
        <f t="shared" si="363"/>
        <v/>
      </c>
      <c r="AM532" s="104" t="str">
        <f t="shared" si="364"/>
        <v/>
      </c>
      <c r="AN532" s="104" t="str">
        <f t="shared" si="365"/>
        <v/>
      </c>
      <c r="AO532" s="104" t="str">
        <f t="shared" si="349"/>
        <v/>
      </c>
      <c r="AP532" s="104" t="str">
        <f t="shared" si="350"/>
        <v/>
      </c>
      <c r="AQ532" s="121" t="str">
        <f t="shared" si="366"/>
        <v/>
      </c>
      <c r="AS532" s="88" t="str">
        <f t="shared" si="351"/>
        <v/>
      </c>
      <c r="AT532" s="68" t="str">
        <f t="shared" si="367"/>
        <v/>
      </c>
      <c r="AU532" s="68" t="str">
        <f t="shared" si="368"/>
        <v/>
      </c>
      <c r="AV532" s="68" t="str">
        <f t="shared" si="369"/>
        <v/>
      </c>
      <c r="AW532" s="88" t="str">
        <f t="shared" si="352"/>
        <v/>
      </c>
      <c r="AZ532" s="88" t="str">
        <f t="shared" si="353"/>
        <v/>
      </c>
      <c r="BA532" s="68" t="str">
        <f t="shared" si="354"/>
        <v/>
      </c>
      <c r="BB532" s="68" t="str">
        <f t="shared" si="355"/>
        <v/>
      </c>
      <c r="BC532" s="68" t="str">
        <f t="shared" si="356"/>
        <v/>
      </c>
      <c r="BD532" s="69" t="str">
        <f t="shared" si="357"/>
        <v/>
      </c>
      <c r="BE532" s="69" t="str">
        <f t="shared" si="370"/>
        <v/>
      </c>
      <c r="BT532" s="138" t="str">
        <f t="shared" ca="1" si="371"/>
        <v/>
      </c>
      <c r="BU532" s="139" t="str">
        <f t="shared" ca="1" si="372"/>
        <v/>
      </c>
      <c r="BW532" s="138" t="str">
        <f t="shared" si="373"/>
        <v/>
      </c>
      <c r="BX532" s="104" t="str">
        <f t="shared" si="374"/>
        <v/>
      </c>
      <c r="BY532" s="139" t="str">
        <f t="shared" si="375"/>
        <v/>
      </c>
      <c r="CA532" s="138" t="str">
        <f t="shared" si="376"/>
        <v/>
      </c>
      <c r="CB532" s="104" t="str">
        <f t="shared" si="377"/>
        <v/>
      </c>
      <c r="CC532" s="139" t="str">
        <f t="shared" si="378"/>
        <v/>
      </c>
      <c r="CE532" s="162" t="str">
        <f t="shared" si="379"/>
        <v/>
      </c>
      <c r="CF532" s="163" t="str">
        <f t="shared" si="380"/>
        <v/>
      </c>
      <c r="CG532" s="164" t="str">
        <f t="shared" si="381"/>
        <v/>
      </c>
      <c r="CI532" s="162" t="str">
        <f t="shared" si="382"/>
        <v/>
      </c>
      <c r="CJ532" s="163" t="str">
        <f t="shared" si="344"/>
        <v/>
      </c>
      <c r="CK532" s="164" t="str">
        <f t="shared" si="345"/>
        <v/>
      </c>
      <c r="CM532" s="169" t="str">
        <f t="shared" si="383"/>
        <v/>
      </c>
      <c r="CN532" s="139" t="str">
        <f t="shared" si="384"/>
        <v/>
      </c>
      <c r="CP532" s="41" t="str">
        <f>IF($CM532="", "", COUNTIF($CM$11:$CM$3035, "&lt;"&amp;$CM532)+1+COUNTIF($CM$11:$CM532, $CM532)-1)</f>
        <v/>
      </c>
    </row>
    <row r="533" spans="1:94" x14ac:dyDescent="0.25">
      <c r="A533" s="40"/>
      <c r="B533" s="82" t="str">
        <f>IF($I533="", "", IFERROR(INDEX('Job Database'!$AE$11:$AE$3035, MATCH($I533, 'Job Database'!$X$11:$X$3035, 0)), ""))</f>
        <v/>
      </c>
      <c r="C533" s="69" t="str">
        <f>IF($I533="", "", IF(COUNTIF('Job Database'!$X$11:$X$3035, $I533)=0, $AC$5, $AC$4))</f>
        <v/>
      </c>
      <c r="D533" s="40"/>
      <c r="E533" s="85" t="str">
        <f>IF($I533="", "", IF(IFERROR(INDEX('Job Database'!$M$11:$M$3035, MATCH($I533, 'Job Database'!$X$11:$X$3035, 0)), "")="", "", IFERROR(INDEX('Job Database'!$M$11:$M$3035, MATCH($I533, 'Job Database'!$X$11:$X$3035, 0)), "")))</f>
        <v/>
      </c>
      <c r="F533" s="40"/>
      <c r="G533" s="88" t="str">
        <f t="shared" si="358"/>
        <v/>
      </c>
      <c r="H533" s="40"/>
      <c r="I533" s="24"/>
      <c r="J533" s="34"/>
      <c r="K533" s="106"/>
      <c r="L533" s="79"/>
      <c r="M533" s="34"/>
      <c r="N533" s="79"/>
      <c r="O533" s="31"/>
      <c r="P533" s="53"/>
      <c r="Q533" s="40"/>
      <c r="S533" s="41" t="str">
        <f t="shared" si="346"/>
        <v/>
      </c>
      <c r="T533" s="41" t="str">
        <f t="shared" si="347"/>
        <v/>
      </c>
      <c r="U533" s="41" t="str">
        <f t="shared" si="359"/>
        <v/>
      </c>
      <c r="W533" s="74" t="str">
        <f>IF('Job Database'!$X533="", "", 'Job Database'!$X533)</f>
        <v/>
      </c>
      <c r="Y533" s="41" t="str">
        <f>IF($W533="", "", IF(COUNTIF($I$11:$I$3035, $W533)&gt;0, "", MAX($Y$10:$Y532)+1))</f>
        <v/>
      </c>
      <c r="Z533" s="41">
        <v>523</v>
      </c>
      <c r="AA533" s="58" t="str">
        <f t="shared" si="360"/>
        <v/>
      </c>
      <c r="AC533" s="41" t="str">
        <f t="shared" si="348"/>
        <v/>
      </c>
      <c r="AE533" s="41" t="str">
        <f t="shared" si="361"/>
        <v/>
      </c>
      <c r="AJ533" s="154" t="str">
        <f t="shared" si="362"/>
        <v/>
      </c>
      <c r="AL533" s="120" t="str">
        <f t="shared" si="363"/>
        <v/>
      </c>
      <c r="AM533" s="104" t="str">
        <f t="shared" si="364"/>
        <v/>
      </c>
      <c r="AN533" s="104" t="str">
        <f t="shared" si="365"/>
        <v/>
      </c>
      <c r="AO533" s="104" t="str">
        <f t="shared" si="349"/>
        <v/>
      </c>
      <c r="AP533" s="104" t="str">
        <f t="shared" si="350"/>
        <v/>
      </c>
      <c r="AQ533" s="121" t="str">
        <f t="shared" si="366"/>
        <v/>
      </c>
      <c r="AS533" s="88" t="str">
        <f t="shared" si="351"/>
        <v/>
      </c>
      <c r="AT533" s="68" t="str">
        <f t="shared" si="367"/>
        <v/>
      </c>
      <c r="AU533" s="68" t="str">
        <f t="shared" si="368"/>
        <v/>
      </c>
      <c r="AV533" s="68" t="str">
        <f t="shared" si="369"/>
        <v/>
      </c>
      <c r="AW533" s="88" t="str">
        <f t="shared" si="352"/>
        <v/>
      </c>
      <c r="AZ533" s="88" t="str">
        <f t="shared" si="353"/>
        <v/>
      </c>
      <c r="BA533" s="68" t="str">
        <f t="shared" si="354"/>
        <v/>
      </c>
      <c r="BB533" s="68" t="str">
        <f t="shared" si="355"/>
        <v/>
      </c>
      <c r="BC533" s="68" t="str">
        <f t="shared" si="356"/>
        <v/>
      </c>
      <c r="BD533" s="69" t="str">
        <f t="shared" si="357"/>
        <v/>
      </c>
      <c r="BE533" s="69" t="str">
        <f t="shared" si="370"/>
        <v/>
      </c>
      <c r="BT533" s="138" t="str">
        <f t="shared" ca="1" si="371"/>
        <v/>
      </c>
      <c r="BU533" s="139" t="str">
        <f t="shared" ca="1" si="372"/>
        <v/>
      </c>
      <c r="BW533" s="138" t="str">
        <f t="shared" si="373"/>
        <v/>
      </c>
      <c r="BX533" s="104" t="str">
        <f t="shared" si="374"/>
        <v/>
      </c>
      <c r="BY533" s="139" t="str">
        <f t="shared" si="375"/>
        <v/>
      </c>
      <c r="CA533" s="138" t="str">
        <f t="shared" si="376"/>
        <v/>
      </c>
      <c r="CB533" s="104" t="str">
        <f t="shared" si="377"/>
        <v/>
      </c>
      <c r="CC533" s="139" t="str">
        <f t="shared" si="378"/>
        <v/>
      </c>
      <c r="CE533" s="162" t="str">
        <f t="shared" si="379"/>
        <v/>
      </c>
      <c r="CF533" s="163" t="str">
        <f t="shared" si="380"/>
        <v/>
      </c>
      <c r="CG533" s="164" t="str">
        <f t="shared" si="381"/>
        <v/>
      </c>
      <c r="CI533" s="162" t="str">
        <f t="shared" si="382"/>
        <v/>
      </c>
      <c r="CJ533" s="163" t="str">
        <f t="shared" si="344"/>
        <v/>
      </c>
      <c r="CK533" s="164" t="str">
        <f t="shared" si="345"/>
        <v/>
      </c>
      <c r="CM533" s="169" t="str">
        <f t="shared" si="383"/>
        <v/>
      </c>
      <c r="CN533" s="139" t="str">
        <f t="shared" si="384"/>
        <v/>
      </c>
      <c r="CP533" s="41" t="str">
        <f>IF($CM533="", "", COUNTIF($CM$11:$CM$3035, "&lt;"&amp;$CM533)+1+COUNTIF($CM$11:$CM533, $CM533)-1)</f>
        <v/>
      </c>
    </row>
    <row r="534" spans="1:94" x14ac:dyDescent="0.25">
      <c r="A534" s="40"/>
      <c r="B534" s="82" t="str">
        <f>IF($I534="", "", IFERROR(INDEX('Job Database'!$AE$11:$AE$3035, MATCH($I534, 'Job Database'!$X$11:$X$3035, 0)), ""))</f>
        <v/>
      </c>
      <c r="C534" s="69" t="str">
        <f>IF($I534="", "", IF(COUNTIF('Job Database'!$X$11:$X$3035, $I534)=0, $AC$5, $AC$4))</f>
        <v/>
      </c>
      <c r="D534" s="40"/>
      <c r="E534" s="85" t="str">
        <f>IF($I534="", "", IF(IFERROR(INDEX('Job Database'!$M$11:$M$3035, MATCH($I534, 'Job Database'!$X$11:$X$3035, 0)), "")="", "", IFERROR(INDEX('Job Database'!$M$11:$M$3035, MATCH($I534, 'Job Database'!$X$11:$X$3035, 0)), "")))</f>
        <v/>
      </c>
      <c r="F534" s="40"/>
      <c r="G534" s="88" t="str">
        <f t="shared" si="358"/>
        <v/>
      </c>
      <c r="H534" s="40"/>
      <c r="I534" s="24"/>
      <c r="J534" s="34"/>
      <c r="K534" s="106"/>
      <c r="L534" s="79"/>
      <c r="M534" s="34"/>
      <c r="N534" s="79"/>
      <c r="O534" s="31"/>
      <c r="P534" s="53"/>
      <c r="Q534" s="40"/>
      <c r="S534" s="41" t="str">
        <f t="shared" si="346"/>
        <v/>
      </c>
      <c r="T534" s="41" t="str">
        <f t="shared" si="347"/>
        <v/>
      </c>
      <c r="U534" s="41" t="str">
        <f t="shared" si="359"/>
        <v/>
      </c>
      <c r="W534" s="74" t="str">
        <f>IF('Job Database'!$X534="", "", 'Job Database'!$X534)</f>
        <v/>
      </c>
      <c r="Y534" s="41" t="str">
        <f>IF($W534="", "", IF(COUNTIF($I$11:$I$3035, $W534)&gt;0, "", MAX($Y$10:$Y533)+1))</f>
        <v/>
      </c>
      <c r="Z534" s="41">
        <v>524</v>
      </c>
      <c r="AA534" s="58" t="str">
        <f t="shared" si="360"/>
        <v/>
      </c>
      <c r="AC534" s="41" t="str">
        <f t="shared" si="348"/>
        <v/>
      </c>
      <c r="AE534" s="41" t="str">
        <f t="shared" si="361"/>
        <v/>
      </c>
      <c r="AJ534" s="154" t="str">
        <f t="shared" si="362"/>
        <v/>
      </c>
      <c r="AL534" s="120" t="str">
        <f t="shared" si="363"/>
        <v/>
      </c>
      <c r="AM534" s="104" t="str">
        <f t="shared" si="364"/>
        <v/>
      </c>
      <c r="AN534" s="104" t="str">
        <f t="shared" si="365"/>
        <v/>
      </c>
      <c r="AO534" s="104" t="str">
        <f t="shared" si="349"/>
        <v/>
      </c>
      <c r="AP534" s="104" t="str">
        <f t="shared" si="350"/>
        <v/>
      </c>
      <c r="AQ534" s="121" t="str">
        <f t="shared" si="366"/>
        <v/>
      </c>
      <c r="AS534" s="88" t="str">
        <f t="shared" si="351"/>
        <v/>
      </c>
      <c r="AT534" s="68" t="str">
        <f t="shared" si="367"/>
        <v/>
      </c>
      <c r="AU534" s="68" t="str">
        <f t="shared" si="368"/>
        <v/>
      </c>
      <c r="AV534" s="68" t="str">
        <f t="shared" si="369"/>
        <v/>
      </c>
      <c r="AW534" s="88" t="str">
        <f t="shared" si="352"/>
        <v/>
      </c>
      <c r="AZ534" s="88" t="str">
        <f t="shared" si="353"/>
        <v/>
      </c>
      <c r="BA534" s="68" t="str">
        <f t="shared" si="354"/>
        <v/>
      </c>
      <c r="BB534" s="68" t="str">
        <f t="shared" si="355"/>
        <v/>
      </c>
      <c r="BC534" s="68" t="str">
        <f t="shared" si="356"/>
        <v/>
      </c>
      <c r="BD534" s="69" t="str">
        <f t="shared" si="357"/>
        <v/>
      </c>
      <c r="BE534" s="69" t="str">
        <f t="shared" si="370"/>
        <v/>
      </c>
      <c r="BT534" s="138" t="str">
        <f t="shared" ca="1" si="371"/>
        <v/>
      </c>
      <c r="BU534" s="139" t="str">
        <f t="shared" ca="1" si="372"/>
        <v/>
      </c>
      <c r="BW534" s="138" t="str">
        <f t="shared" si="373"/>
        <v/>
      </c>
      <c r="BX534" s="104" t="str">
        <f t="shared" si="374"/>
        <v/>
      </c>
      <c r="BY534" s="139" t="str">
        <f t="shared" si="375"/>
        <v/>
      </c>
      <c r="CA534" s="138" t="str">
        <f t="shared" si="376"/>
        <v/>
      </c>
      <c r="CB534" s="104" t="str">
        <f t="shared" si="377"/>
        <v/>
      </c>
      <c r="CC534" s="139" t="str">
        <f t="shared" si="378"/>
        <v/>
      </c>
      <c r="CE534" s="162" t="str">
        <f t="shared" si="379"/>
        <v/>
      </c>
      <c r="CF534" s="163" t="str">
        <f t="shared" si="380"/>
        <v/>
      </c>
      <c r="CG534" s="164" t="str">
        <f t="shared" si="381"/>
        <v/>
      </c>
      <c r="CI534" s="162" t="str">
        <f t="shared" si="382"/>
        <v/>
      </c>
      <c r="CJ534" s="163" t="str">
        <f t="shared" si="344"/>
        <v/>
      </c>
      <c r="CK534" s="164" t="str">
        <f t="shared" si="345"/>
        <v/>
      </c>
      <c r="CM534" s="169" t="str">
        <f t="shared" si="383"/>
        <v/>
      </c>
      <c r="CN534" s="139" t="str">
        <f t="shared" si="384"/>
        <v/>
      </c>
      <c r="CP534" s="41" t="str">
        <f>IF($CM534="", "", COUNTIF($CM$11:$CM$3035, "&lt;"&amp;$CM534)+1+COUNTIF($CM$11:$CM534, $CM534)-1)</f>
        <v/>
      </c>
    </row>
    <row r="535" spans="1:94" x14ac:dyDescent="0.25">
      <c r="A535" s="40"/>
      <c r="B535" s="82" t="str">
        <f>IF($I535="", "", IFERROR(INDEX('Job Database'!$AE$11:$AE$3035, MATCH($I535, 'Job Database'!$X$11:$X$3035, 0)), ""))</f>
        <v/>
      </c>
      <c r="C535" s="69" t="str">
        <f>IF($I535="", "", IF(COUNTIF('Job Database'!$X$11:$X$3035, $I535)=0, $AC$5, $AC$4))</f>
        <v/>
      </c>
      <c r="D535" s="40"/>
      <c r="E535" s="85" t="str">
        <f>IF($I535="", "", IF(IFERROR(INDEX('Job Database'!$M$11:$M$3035, MATCH($I535, 'Job Database'!$X$11:$X$3035, 0)), "")="", "", IFERROR(INDEX('Job Database'!$M$11:$M$3035, MATCH($I535, 'Job Database'!$X$11:$X$3035, 0)), "")))</f>
        <v/>
      </c>
      <c r="F535" s="40"/>
      <c r="G535" s="88" t="str">
        <f t="shared" si="358"/>
        <v/>
      </c>
      <c r="H535" s="40"/>
      <c r="I535" s="24"/>
      <c r="J535" s="34"/>
      <c r="K535" s="106"/>
      <c r="L535" s="79"/>
      <c r="M535" s="34"/>
      <c r="N535" s="79"/>
      <c r="O535" s="31"/>
      <c r="P535" s="53"/>
      <c r="Q535" s="40"/>
      <c r="S535" s="41" t="str">
        <f t="shared" si="346"/>
        <v/>
      </c>
      <c r="T535" s="41" t="str">
        <f t="shared" si="347"/>
        <v/>
      </c>
      <c r="U535" s="41" t="str">
        <f t="shared" si="359"/>
        <v/>
      </c>
      <c r="W535" s="74" t="str">
        <f>IF('Job Database'!$X535="", "", 'Job Database'!$X535)</f>
        <v/>
      </c>
      <c r="Y535" s="41" t="str">
        <f>IF($W535="", "", IF(COUNTIF($I$11:$I$3035, $W535)&gt;0, "", MAX($Y$10:$Y534)+1))</f>
        <v/>
      </c>
      <c r="Z535" s="41">
        <v>525</v>
      </c>
      <c r="AA535" s="58" t="str">
        <f t="shared" si="360"/>
        <v/>
      </c>
      <c r="AC535" s="41" t="str">
        <f t="shared" si="348"/>
        <v/>
      </c>
      <c r="AE535" s="41" t="str">
        <f t="shared" si="361"/>
        <v/>
      </c>
      <c r="AJ535" s="154" t="str">
        <f t="shared" si="362"/>
        <v/>
      </c>
      <c r="AL535" s="120" t="str">
        <f t="shared" si="363"/>
        <v/>
      </c>
      <c r="AM535" s="104" t="str">
        <f t="shared" si="364"/>
        <v/>
      </c>
      <c r="AN535" s="104" t="str">
        <f t="shared" si="365"/>
        <v/>
      </c>
      <c r="AO535" s="104" t="str">
        <f t="shared" si="349"/>
        <v/>
      </c>
      <c r="AP535" s="104" t="str">
        <f t="shared" si="350"/>
        <v/>
      </c>
      <c r="AQ535" s="121" t="str">
        <f t="shared" si="366"/>
        <v/>
      </c>
      <c r="AS535" s="88" t="str">
        <f t="shared" si="351"/>
        <v/>
      </c>
      <c r="AT535" s="68" t="str">
        <f t="shared" si="367"/>
        <v/>
      </c>
      <c r="AU535" s="68" t="str">
        <f t="shared" si="368"/>
        <v/>
      </c>
      <c r="AV535" s="68" t="str">
        <f t="shared" si="369"/>
        <v/>
      </c>
      <c r="AW535" s="88" t="str">
        <f t="shared" si="352"/>
        <v/>
      </c>
      <c r="AZ535" s="88" t="str">
        <f t="shared" si="353"/>
        <v/>
      </c>
      <c r="BA535" s="68" t="str">
        <f t="shared" si="354"/>
        <v/>
      </c>
      <c r="BB535" s="68" t="str">
        <f t="shared" si="355"/>
        <v/>
      </c>
      <c r="BC535" s="68" t="str">
        <f t="shared" si="356"/>
        <v/>
      </c>
      <c r="BD535" s="69" t="str">
        <f t="shared" si="357"/>
        <v/>
      </c>
      <c r="BE535" s="69" t="str">
        <f t="shared" si="370"/>
        <v/>
      </c>
      <c r="BT535" s="138" t="str">
        <f t="shared" ca="1" si="371"/>
        <v/>
      </c>
      <c r="BU535" s="139" t="str">
        <f t="shared" ca="1" si="372"/>
        <v/>
      </c>
      <c r="BW535" s="138" t="str">
        <f t="shared" si="373"/>
        <v/>
      </c>
      <c r="BX535" s="104" t="str">
        <f t="shared" si="374"/>
        <v/>
      </c>
      <c r="BY535" s="139" t="str">
        <f t="shared" si="375"/>
        <v/>
      </c>
      <c r="CA535" s="138" t="str">
        <f t="shared" si="376"/>
        <v/>
      </c>
      <c r="CB535" s="104" t="str">
        <f t="shared" si="377"/>
        <v/>
      </c>
      <c r="CC535" s="139" t="str">
        <f t="shared" si="378"/>
        <v/>
      </c>
      <c r="CE535" s="162" t="str">
        <f t="shared" si="379"/>
        <v/>
      </c>
      <c r="CF535" s="163" t="str">
        <f t="shared" si="380"/>
        <v/>
      </c>
      <c r="CG535" s="164" t="str">
        <f t="shared" si="381"/>
        <v/>
      </c>
      <c r="CI535" s="162" t="str">
        <f t="shared" si="382"/>
        <v/>
      </c>
      <c r="CJ535" s="163" t="str">
        <f t="shared" si="344"/>
        <v/>
      </c>
      <c r="CK535" s="164" t="str">
        <f t="shared" si="345"/>
        <v/>
      </c>
      <c r="CM535" s="169" t="str">
        <f t="shared" si="383"/>
        <v/>
      </c>
      <c r="CN535" s="139" t="str">
        <f t="shared" si="384"/>
        <v/>
      </c>
      <c r="CP535" s="41" t="str">
        <f>IF($CM535="", "", COUNTIF($CM$11:$CM$3035, "&lt;"&amp;$CM535)+1+COUNTIF($CM$11:$CM535, $CM535)-1)</f>
        <v/>
      </c>
    </row>
    <row r="536" spans="1:94" x14ac:dyDescent="0.25">
      <c r="A536" s="40"/>
      <c r="B536" s="82" t="str">
        <f>IF($I536="", "", IFERROR(INDEX('Job Database'!$AE$11:$AE$3035, MATCH($I536, 'Job Database'!$X$11:$X$3035, 0)), ""))</f>
        <v/>
      </c>
      <c r="C536" s="69" t="str">
        <f>IF($I536="", "", IF(COUNTIF('Job Database'!$X$11:$X$3035, $I536)=0, $AC$5, $AC$4))</f>
        <v/>
      </c>
      <c r="D536" s="40"/>
      <c r="E536" s="85" t="str">
        <f>IF($I536="", "", IF(IFERROR(INDEX('Job Database'!$M$11:$M$3035, MATCH($I536, 'Job Database'!$X$11:$X$3035, 0)), "")="", "", IFERROR(INDEX('Job Database'!$M$11:$M$3035, MATCH($I536, 'Job Database'!$X$11:$X$3035, 0)), "")))</f>
        <v/>
      </c>
      <c r="F536" s="40"/>
      <c r="G536" s="88" t="str">
        <f t="shared" si="358"/>
        <v/>
      </c>
      <c r="H536" s="40"/>
      <c r="I536" s="24"/>
      <c r="J536" s="34"/>
      <c r="K536" s="106"/>
      <c r="L536" s="79"/>
      <c r="M536" s="34"/>
      <c r="N536" s="79"/>
      <c r="O536" s="31"/>
      <c r="P536" s="53"/>
      <c r="Q536" s="40"/>
      <c r="S536" s="41" t="str">
        <f t="shared" si="346"/>
        <v/>
      </c>
      <c r="T536" s="41" t="str">
        <f t="shared" si="347"/>
        <v/>
      </c>
      <c r="U536" s="41" t="str">
        <f t="shared" si="359"/>
        <v/>
      </c>
      <c r="W536" s="74" t="str">
        <f>IF('Job Database'!$X536="", "", 'Job Database'!$X536)</f>
        <v/>
      </c>
      <c r="Y536" s="41" t="str">
        <f>IF($W536="", "", IF(COUNTIF($I$11:$I$3035, $W536)&gt;0, "", MAX($Y$10:$Y535)+1))</f>
        <v/>
      </c>
      <c r="Z536" s="41">
        <v>526</v>
      </c>
      <c r="AA536" s="58" t="str">
        <f t="shared" si="360"/>
        <v/>
      </c>
      <c r="AC536" s="41" t="str">
        <f t="shared" si="348"/>
        <v/>
      </c>
      <c r="AE536" s="41" t="str">
        <f t="shared" si="361"/>
        <v/>
      </c>
      <c r="AJ536" s="154" t="str">
        <f t="shared" si="362"/>
        <v/>
      </c>
      <c r="AL536" s="120" t="str">
        <f t="shared" si="363"/>
        <v/>
      </c>
      <c r="AM536" s="104" t="str">
        <f t="shared" si="364"/>
        <v/>
      </c>
      <c r="AN536" s="104" t="str">
        <f t="shared" si="365"/>
        <v/>
      </c>
      <c r="AO536" s="104" t="str">
        <f t="shared" si="349"/>
        <v/>
      </c>
      <c r="AP536" s="104" t="str">
        <f t="shared" si="350"/>
        <v/>
      </c>
      <c r="AQ536" s="121" t="str">
        <f t="shared" si="366"/>
        <v/>
      </c>
      <c r="AS536" s="88" t="str">
        <f t="shared" si="351"/>
        <v/>
      </c>
      <c r="AT536" s="68" t="str">
        <f t="shared" si="367"/>
        <v/>
      </c>
      <c r="AU536" s="68" t="str">
        <f t="shared" si="368"/>
        <v/>
      </c>
      <c r="AV536" s="68" t="str">
        <f t="shared" si="369"/>
        <v/>
      </c>
      <c r="AW536" s="88" t="str">
        <f t="shared" si="352"/>
        <v/>
      </c>
      <c r="AZ536" s="88" t="str">
        <f t="shared" si="353"/>
        <v/>
      </c>
      <c r="BA536" s="68" t="str">
        <f t="shared" si="354"/>
        <v/>
      </c>
      <c r="BB536" s="68" t="str">
        <f t="shared" si="355"/>
        <v/>
      </c>
      <c r="BC536" s="68" t="str">
        <f t="shared" si="356"/>
        <v/>
      </c>
      <c r="BD536" s="69" t="str">
        <f t="shared" si="357"/>
        <v/>
      </c>
      <c r="BE536" s="69" t="str">
        <f t="shared" si="370"/>
        <v/>
      </c>
      <c r="BT536" s="138" t="str">
        <f t="shared" ca="1" si="371"/>
        <v/>
      </c>
      <c r="BU536" s="139" t="str">
        <f t="shared" ca="1" si="372"/>
        <v/>
      </c>
      <c r="BW536" s="138" t="str">
        <f t="shared" si="373"/>
        <v/>
      </c>
      <c r="BX536" s="104" t="str">
        <f t="shared" si="374"/>
        <v/>
      </c>
      <c r="BY536" s="139" t="str">
        <f t="shared" si="375"/>
        <v/>
      </c>
      <c r="CA536" s="138" t="str">
        <f t="shared" si="376"/>
        <v/>
      </c>
      <c r="CB536" s="104" t="str">
        <f t="shared" si="377"/>
        <v/>
      </c>
      <c r="CC536" s="139" t="str">
        <f t="shared" si="378"/>
        <v/>
      </c>
      <c r="CE536" s="162" t="str">
        <f t="shared" si="379"/>
        <v/>
      </c>
      <c r="CF536" s="163" t="str">
        <f t="shared" si="380"/>
        <v/>
      </c>
      <c r="CG536" s="164" t="str">
        <f t="shared" si="381"/>
        <v/>
      </c>
      <c r="CI536" s="162" t="str">
        <f t="shared" si="382"/>
        <v/>
      </c>
      <c r="CJ536" s="163" t="str">
        <f t="shared" si="344"/>
        <v/>
      </c>
      <c r="CK536" s="164" t="str">
        <f t="shared" si="345"/>
        <v/>
      </c>
      <c r="CM536" s="169" t="str">
        <f t="shared" si="383"/>
        <v/>
      </c>
      <c r="CN536" s="139" t="str">
        <f t="shared" si="384"/>
        <v/>
      </c>
      <c r="CP536" s="41" t="str">
        <f>IF($CM536="", "", COUNTIF($CM$11:$CM$3035, "&lt;"&amp;$CM536)+1+COUNTIF($CM$11:$CM536, $CM536)-1)</f>
        <v/>
      </c>
    </row>
    <row r="537" spans="1:94" x14ac:dyDescent="0.25">
      <c r="A537" s="40"/>
      <c r="B537" s="82" t="str">
        <f>IF($I537="", "", IFERROR(INDEX('Job Database'!$AE$11:$AE$3035, MATCH($I537, 'Job Database'!$X$11:$X$3035, 0)), ""))</f>
        <v/>
      </c>
      <c r="C537" s="69" t="str">
        <f>IF($I537="", "", IF(COUNTIF('Job Database'!$X$11:$X$3035, $I537)=0, $AC$5, $AC$4))</f>
        <v/>
      </c>
      <c r="D537" s="40"/>
      <c r="E537" s="85" t="str">
        <f>IF($I537="", "", IF(IFERROR(INDEX('Job Database'!$M$11:$M$3035, MATCH($I537, 'Job Database'!$X$11:$X$3035, 0)), "")="", "", IFERROR(INDEX('Job Database'!$M$11:$M$3035, MATCH($I537, 'Job Database'!$X$11:$X$3035, 0)), "")))</f>
        <v/>
      </c>
      <c r="F537" s="40"/>
      <c r="G537" s="88" t="str">
        <f t="shared" si="358"/>
        <v/>
      </c>
      <c r="H537" s="40"/>
      <c r="I537" s="24"/>
      <c r="J537" s="34"/>
      <c r="K537" s="106"/>
      <c r="L537" s="79"/>
      <c r="M537" s="34"/>
      <c r="N537" s="79"/>
      <c r="O537" s="31"/>
      <c r="P537" s="53"/>
      <c r="Q537" s="40"/>
      <c r="S537" s="41" t="str">
        <f t="shared" si="346"/>
        <v/>
      </c>
      <c r="T537" s="41" t="str">
        <f t="shared" si="347"/>
        <v/>
      </c>
      <c r="U537" s="41" t="str">
        <f t="shared" si="359"/>
        <v/>
      </c>
      <c r="W537" s="74" t="str">
        <f>IF('Job Database'!$X537="", "", 'Job Database'!$X537)</f>
        <v/>
      </c>
      <c r="Y537" s="41" t="str">
        <f>IF($W537="", "", IF(COUNTIF($I$11:$I$3035, $W537)&gt;0, "", MAX($Y$10:$Y536)+1))</f>
        <v/>
      </c>
      <c r="Z537" s="41">
        <v>527</v>
      </c>
      <c r="AA537" s="58" t="str">
        <f t="shared" si="360"/>
        <v/>
      </c>
      <c r="AC537" s="41" t="str">
        <f t="shared" si="348"/>
        <v/>
      </c>
      <c r="AE537" s="41" t="str">
        <f t="shared" si="361"/>
        <v/>
      </c>
      <c r="AJ537" s="154" t="str">
        <f t="shared" si="362"/>
        <v/>
      </c>
      <c r="AL537" s="120" t="str">
        <f t="shared" si="363"/>
        <v/>
      </c>
      <c r="AM537" s="104" t="str">
        <f t="shared" si="364"/>
        <v/>
      </c>
      <c r="AN537" s="104" t="str">
        <f t="shared" si="365"/>
        <v/>
      </c>
      <c r="AO537" s="104" t="str">
        <f t="shared" si="349"/>
        <v/>
      </c>
      <c r="AP537" s="104" t="str">
        <f t="shared" si="350"/>
        <v/>
      </c>
      <c r="AQ537" s="121" t="str">
        <f t="shared" si="366"/>
        <v/>
      </c>
      <c r="AS537" s="88" t="str">
        <f t="shared" si="351"/>
        <v/>
      </c>
      <c r="AT537" s="68" t="str">
        <f t="shared" si="367"/>
        <v/>
      </c>
      <c r="AU537" s="68" t="str">
        <f t="shared" si="368"/>
        <v/>
      </c>
      <c r="AV537" s="68" t="str">
        <f t="shared" si="369"/>
        <v/>
      </c>
      <c r="AW537" s="88" t="str">
        <f t="shared" si="352"/>
        <v/>
      </c>
      <c r="AZ537" s="88" t="str">
        <f t="shared" si="353"/>
        <v/>
      </c>
      <c r="BA537" s="68" t="str">
        <f t="shared" si="354"/>
        <v/>
      </c>
      <c r="BB537" s="68" t="str">
        <f t="shared" si="355"/>
        <v/>
      </c>
      <c r="BC537" s="68" t="str">
        <f t="shared" si="356"/>
        <v/>
      </c>
      <c r="BD537" s="69" t="str">
        <f t="shared" si="357"/>
        <v/>
      </c>
      <c r="BE537" s="69" t="str">
        <f t="shared" si="370"/>
        <v/>
      </c>
      <c r="BT537" s="138" t="str">
        <f t="shared" ca="1" si="371"/>
        <v/>
      </c>
      <c r="BU537" s="139" t="str">
        <f t="shared" ca="1" si="372"/>
        <v/>
      </c>
      <c r="BW537" s="138" t="str">
        <f t="shared" si="373"/>
        <v/>
      </c>
      <c r="BX537" s="104" t="str">
        <f t="shared" si="374"/>
        <v/>
      </c>
      <c r="BY537" s="139" t="str">
        <f t="shared" si="375"/>
        <v/>
      </c>
      <c r="CA537" s="138" t="str">
        <f t="shared" si="376"/>
        <v/>
      </c>
      <c r="CB537" s="104" t="str">
        <f t="shared" si="377"/>
        <v/>
      </c>
      <c r="CC537" s="139" t="str">
        <f t="shared" si="378"/>
        <v/>
      </c>
      <c r="CE537" s="162" t="str">
        <f t="shared" si="379"/>
        <v/>
      </c>
      <c r="CF537" s="163" t="str">
        <f t="shared" si="380"/>
        <v/>
      </c>
      <c r="CG537" s="164" t="str">
        <f t="shared" si="381"/>
        <v/>
      </c>
      <c r="CI537" s="162" t="str">
        <f t="shared" si="382"/>
        <v/>
      </c>
      <c r="CJ537" s="163" t="str">
        <f t="shared" si="344"/>
        <v/>
      </c>
      <c r="CK537" s="164" t="str">
        <f t="shared" si="345"/>
        <v/>
      </c>
      <c r="CM537" s="169" t="str">
        <f t="shared" si="383"/>
        <v/>
      </c>
      <c r="CN537" s="139" t="str">
        <f t="shared" si="384"/>
        <v/>
      </c>
      <c r="CP537" s="41" t="str">
        <f>IF($CM537="", "", COUNTIF($CM$11:$CM$3035, "&lt;"&amp;$CM537)+1+COUNTIF($CM$11:$CM537, $CM537)-1)</f>
        <v/>
      </c>
    </row>
    <row r="538" spans="1:94" x14ac:dyDescent="0.25">
      <c r="A538" s="40"/>
      <c r="B538" s="82" t="str">
        <f>IF($I538="", "", IFERROR(INDEX('Job Database'!$AE$11:$AE$3035, MATCH($I538, 'Job Database'!$X$11:$X$3035, 0)), ""))</f>
        <v/>
      </c>
      <c r="C538" s="69" t="str">
        <f>IF($I538="", "", IF(COUNTIF('Job Database'!$X$11:$X$3035, $I538)=0, $AC$5, $AC$4))</f>
        <v/>
      </c>
      <c r="D538" s="40"/>
      <c r="E538" s="85" t="str">
        <f>IF($I538="", "", IF(IFERROR(INDEX('Job Database'!$M$11:$M$3035, MATCH($I538, 'Job Database'!$X$11:$X$3035, 0)), "")="", "", IFERROR(INDEX('Job Database'!$M$11:$M$3035, MATCH($I538, 'Job Database'!$X$11:$X$3035, 0)), "")))</f>
        <v/>
      </c>
      <c r="F538" s="40"/>
      <c r="G538" s="88" t="str">
        <f t="shared" si="358"/>
        <v/>
      </c>
      <c r="H538" s="40"/>
      <c r="I538" s="24"/>
      <c r="J538" s="34"/>
      <c r="K538" s="106"/>
      <c r="L538" s="79"/>
      <c r="M538" s="34"/>
      <c r="N538" s="79"/>
      <c r="O538" s="31"/>
      <c r="P538" s="53"/>
      <c r="Q538" s="40"/>
      <c r="S538" s="41" t="str">
        <f t="shared" si="346"/>
        <v/>
      </c>
      <c r="T538" s="41" t="str">
        <f t="shared" si="347"/>
        <v/>
      </c>
      <c r="U538" s="41" t="str">
        <f t="shared" si="359"/>
        <v/>
      </c>
      <c r="W538" s="74" t="str">
        <f>IF('Job Database'!$X538="", "", 'Job Database'!$X538)</f>
        <v/>
      </c>
      <c r="Y538" s="41" t="str">
        <f>IF($W538="", "", IF(COUNTIF($I$11:$I$3035, $W538)&gt;0, "", MAX($Y$10:$Y537)+1))</f>
        <v/>
      </c>
      <c r="Z538" s="41">
        <v>528</v>
      </c>
      <c r="AA538" s="58" t="str">
        <f t="shared" si="360"/>
        <v/>
      </c>
      <c r="AC538" s="41" t="str">
        <f t="shared" si="348"/>
        <v/>
      </c>
      <c r="AE538" s="41" t="str">
        <f t="shared" si="361"/>
        <v/>
      </c>
      <c r="AJ538" s="154" t="str">
        <f t="shared" si="362"/>
        <v/>
      </c>
      <c r="AL538" s="120" t="str">
        <f t="shared" si="363"/>
        <v/>
      </c>
      <c r="AM538" s="104" t="str">
        <f t="shared" si="364"/>
        <v/>
      </c>
      <c r="AN538" s="104" t="str">
        <f t="shared" si="365"/>
        <v/>
      </c>
      <c r="AO538" s="104" t="str">
        <f t="shared" si="349"/>
        <v/>
      </c>
      <c r="AP538" s="104" t="str">
        <f t="shared" si="350"/>
        <v/>
      </c>
      <c r="AQ538" s="121" t="str">
        <f t="shared" si="366"/>
        <v/>
      </c>
      <c r="AS538" s="88" t="str">
        <f t="shared" si="351"/>
        <v/>
      </c>
      <c r="AT538" s="68" t="str">
        <f t="shared" si="367"/>
        <v/>
      </c>
      <c r="AU538" s="68" t="str">
        <f t="shared" si="368"/>
        <v/>
      </c>
      <c r="AV538" s="68" t="str">
        <f t="shared" si="369"/>
        <v/>
      </c>
      <c r="AW538" s="88" t="str">
        <f t="shared" si="352"/>
        <v/>
      </c>
      <c r="AZ538" s="88" t="str">
        <f t="shared" si="353"/>
        <v/>
      </c>
      <c r="BA538" s="68" t="str">
        <f t="shared" si="354"/>
        <v/>
      </c>
      <c r="BB538" s="68" t="str">
        <f t="shared" si="355"/>
        <v/>
      </c>
      <c r="BC538" s="68" t="str">
        <f t="shared" si="356"/>
        <v/>
      </c>
      <c r="BD538" s="69" t="str">
        <f t="shared" si="357"/>
        <v/>
      </c>
      <c r="BE538" s="69" t="str">
        <f t="shared" si="370"/>
        <v/>
      </c>
      <c r="BT538" s="138" t="str">
        <f t="shared" ca="1" si="371"/>
        <v/>
      </c>
      <c r="BU538" s="139" t="str">
        <f t="shared" ca="1" si="372"/>
        <v/>
      </c>
      <c r="BW538" s="138" t="str">
        <f t="shared" si="373"/>
        <v/>
      </c>
      <c r="BX538" s="104" t="str">
        <f t="shared" si="374"/>
        <v/>
      </c>
      <c r="BY538" s="139" t="str">
        <f t="shared" si="375"/>
        <v/>
      </c>
      <c r="CA538" s="138" t="str">
        <f t="shared" si="376"/>
        <v/>
      </c>
      <c r="CB538" s="104" t="str">
        <f t="shared" si="377"/>
        <v/>
      </c>
      <c r="CC538" s="139" t="str">
        <f t="shared" si="378"/>
        <v/>
      </c>
      <c r="CE538" s="162" t="str">
        <f t="shared" si="379"/>
        <v/>
      </c>
      <c r="CF538" s="163" t="str">
        <f t="shared" si="380"/>
        <v/>
      </c>
      <c r="CG538" s="164" t="str">
        <f t="shared" si="381"/>
        <v/>
      </c>
      <c r="CI538" s="162" t="str">
        <f t="shared" si="382"/>
        <v/>
      </c>
      <c r="CJ538" s="163" t="str">
        <f t="shared" si="344"/>
        <v/>
      </c>
      <c r="CK538" s="164" t="str">
        <f t="shared" si="345"/>
        <v/>
      </c>
      <c r="CM538" s="169" t="str">
        <f t="shared" si="383"/>
        <v/>
      </c>
      <c r="CN538" s="139" t="str">
        <f t="shared" si="384"/>
        <v/>
      </c>
      <c r="CP538" s="41" t="str">
        <f>IF($CM538="", "", COUNTIF($CM$11:$CM$3035, "&lt;"&amp;$CM538)+1+COUNTIF($CM$11:$CM538, $CM538)-1)</f>
        <v/>
      </c>
    </row>
    <row r="539" spans="1:94" x14ac:dyDescent="0.25">
      <c r="A539" s="40"/>
      <c r="B539" s="82" t="str">
        <f>IF($I539="", "", IFERROR(INDEX('Job Database'!$AE$11:$AE$3035, MATCH($I539, 'Job Database'!$X$11:$X$3035, 0)), ""))</f>
        <v/>
      </c>
      <c r="C539" s="69" t="str">
        <f>IF($I539="", "", IF(COUNTIF('Job Database'!$X$11:$X$3035, $I539)=0, $AC$5, $AC$4))</f>
        <v/>
      </c>
      <c r="D539" s="40"/>
      <c r="E539" s="85" t="str">
        <f>IF($I539="", "", IF(IFERROR(INDEX('Job Database'!$M$11:$M$3035, MATCH($I539, 'Job Database'!$X$11:$X$3035, 0)), "")="", "", IFERROR(INDEX('Job Database'!$M$11:$M$3035, MATCH($I539, 'Job Database'!$X$11:$X$3035, 0)), "")))</f>
        <v/>
      </c>
      <c r="F539" s="40"/>
      <c r="G539" s="88" t="str">
        <f t="shared" si="358"/>
        <v/>
      </c>
      <c r="H539" s="40"/>
      <c r="I539" s="24"/>
      <c r="J539" s="34"/>
      <c r="K539" s="106"/>
      <c r="L539" s="79"/>
      <c r="M539" s="34"/>
      <c r="N539" s="79"/>
      <c r="O539" s="31"/>
      <c r="P539" s="53"/>
      <c r="Q539" s="40"/>
      <c r="S539" s="41" t="str">
        <f t="shared" si="346"/>
        <v/>
      </c>
      <c r="T539" s="41" t="str">
        <f t="shared" si="347"/>
        <v/>
      </c>
      <c r="U539" s="41" t="str">
        <f t="shared" si="359"/>
        <v/>
      </c>
      <c r="W539" s="74" t="str">
        <f>IF('Job Database'!$X539="", "", 'Job Database'!$X539)</f>
        <v/>
      </c>
      <c r="Y539" s="41" t="str">
        <f>IF($W539="", "", IF(COUNTIF($I$11:$I$3035, $W539)&gt;0, "", MAX($Y$10:$Y538)+1))</f>
        <v/>
      </c>
      <c r="Z539" s="41">
        <v>529</v>
      </c>
      <c r="AA539" s="58" t="str">
        <f t="shared" si="360"/>
        <v/>
      </c>
      <c r="AC539" s="41" t="str">
        <f t="shared" si="348"/>
        <v/>
      </c>
      <c r="AE539" s="41" t="str">
        <f t="shared" si="361"/>
        <v/>
      </c>
      <c r="AJ539" s="154" t="str">
        <f t="shared" si="362"/>
        <v/>
      </c>
      <c r="AL539" s="120" t="str">
        <f t="shared" si="363"/>
        <v/>
      </c>
      <c r="AM539" s="104" t="str">
        <f t="shared" si="364"/>
        <v/>
      </c>
      <c r="AN539" s="104" t="str">
        <f t="shared" si="365"/>
        <v/>
      </c>
      <c r="AO539" s="104" t="str">
        <f t="shared" si="349"/>
        <v/>
      </c>
      <c r="AP539" s="104" t="str">
        <f t="shared" si="350"/>
        <v/>
      </c>
      <c r="AQ539" s="121" t="str">
        <f t="shared" si="366"/>
        <v/>
      </c>
      <c r="AS539" s="88" t="str">
        <f t="shared" si="351"/>
        <v/>
      </c>
      <c r="AT539" s="68" t="str">
        <f t="shared" si="367"/>
        <v/>
      </c>
      <c r="AU539" s="68" t="str">
        <f t="shared" si="368"/>
        <v/>
      </c>
      <c r="AV539" s="68" t="str">
        <f t="shared" si="369"/>
        <v/>
      </c>
      <c r="AW539" s="88" t="str">
        <f t="shared" si="352"/>
        <v/>
      </c>
      <c r="AZ539" s="88" t="str">
        <f t="shared" si="353"/>
        <v/>
      </c>
      <c r="BA539" s="68" t="str">
        <f t="shared" si="354"/>
        <v/>
      </c>
      <c r="BB539" s="68" t="str">
        <f t="shared" si="355"/>
        <v/>
      </c>
      <c r="BC539" s="68" t="str">
        <f t="shared" si="356"/>
        <v/>
      </c>
      <c r="BD539" s="69" t="str">
        <f t="shared" si="357"/>
        <v/>
      </c>
      <c r="BE539" s="69" t="str">
        <f t="shared" si="370"/>
        <v/>
      </c>
      <c r="BT539" s="138" t="str">
        <f t="shared" ca="1" si="371"/>
        <v/>
      </c>
      <c r="BU539" s="139" t="str">
        <f t="shared" ca="1" si="372"/>
        <v/>
      </c>
      <c r="BW539" s="138" t="str">
        <f t="shared" si="373"/>
        <v/>
      </c>
      <c r="BX539" s="104" t="str">
        <f t="shared" si="374"/>
        <v/>
      </c>
      <c r="BY539" s="139" t="str">
        <f t="shared" si="375"/>
        <v/>
      </c>
      <c r="CA539" s="138" t="str">
        <f t="shared" si="376"/>
        <v/>
      </c>
      <c r="CB539" s="104" t="str">
        <f t="shared" si="377"/>
        <v/>
      </c>
      <c r="CC539" s="139" t="str">
        <f t="shared" si="378"/>
        <v/>
      </c>
      <c r="CE539" s="162" t="str">
        <f t="shared" si="379"/>
        <v/>
      </c>
      <c r="CF539" s="163" t="str">
        <f t="shared" si="380"/>
        <v/>
      </c>
      <c r="CG539" s="164" t="str">
        <f t="shared" si="381"/>
        <v/>
      </c>
      <c r="CI539" s="162" t="str">
        <f t="shared" si="382"/>
        <v/>
      </c>
      <c r="CJ539" s="163" t="str">
        <f t="shared" ref="CJ539:CJ602" si="385">IF(CB539="", "", M539)</f>
        <v/>
      </c>
      <c r="CK539" s="164" t="str">
        <f t="shared" ref="CK539:CK602" si="386">IF(CC539="", "", N539)</f>
        <v/>
      </c>
      <c r="CM539" s="169" t="str">
        <f t="shared" si="383"/>
        <v/>
      </c>
      <c r="CN539" s="139" t="str">
        <f t="shared" si="384"/>
        <v/>
      </c>
      <c r="CP539" s="41" t="str">
        <f>IF($CM539="", "", COUNTIF($CM$11:$CM$3035, "&lt;"&amp;$CM539)+1+COUNTIF($CM$11:$CM539, $CM539)-1)</f>
        <v/>
      </c>
    </row>
    <row r="540" spans="1:94" x14ac:dyDescent="0.25">
      <c r="A540" s="40"/>
      <c r="B540" s="82" t="str">
        <f>IF($I540="", "", IFERROR(INDEX('Job Database'!$AE$11:$AE$3035, MATCH($I540, 'Job Database'!$X$11:$X$3035, 0)), ""))</f>
        <v/>
      </c>
      <c r="C540" s="69" t="str">
        <f>IF($I540="", "", IF(COUNTIF('Job Database'!$X$11:$X$3035, $I540)=0, $AC$5, $AC$4))</f>
        <v/>
      </c>
      <c r="D540" s="40"/>
      <c r="E540" s="85" t="str">
        <f>IF($I540="", "", IF(IFERROR(INDEX('Job Database'!$M$11:$M$3035, MATCH($I540, 'Job Database'!$X$11:$X$3035, 0)), "")="", "", IFERROR(INDEX('Job Database'!$M$11:$M$3035, MATCH($I540, 'Job Database'!$X$11:$X$3035, 0)), "")))</f>
        <v/>
      </c>
      <c r="F540" s="40"/>
      <c r="G540" s="88" t="str">
        <f t="shared" si="358"/>
        <v/>
      </c>
      <c r="H540" s="40"/>
      <c r="I540" s="24"/>
      <c r="J540" s="34"/>
      <c r="K540" s="106"/>
      <c r="L540" s="79"/>
      <c r="M540" s="34"/>
      <c r="N540" s="79"/>
      <c r="O540" s="31"/>
      <c r="P540" s="53"/>
      <c r="Q540" s="40"/>
      <c r="S540" s="41" t="str">
        <f t="shared" si="346"/>
        <v/>
      </c>
      <c r="T540" s="41" t="str">
        <f t="shared" si="347"/>
        <v/>
      </c>
      <c r="U540" s="41" t="str">
        <f t="shared" si="359"/>
        <v/>
      </c>
      <c r="W540" s="74" t="str">
        <f>IF('Job Database'!$X540="", "", 'Job Database'!$X540)</f>
        <v/>
      </c>
      <c r="Y540" s="41" t="str">
        <f>IF($W540="", "", IF(COUNTIF($I$11:$I$3035, $W540)&gt;0, "", MAX($Y$10:$Y539)+1))</f>
        <v/>
      </c>
      <c r="Z540" s="41">
        <v>530</v>
      </c>
      <c r="AA540" s="58" t="str">
        <f t="shared" si="360"/>
        <v/>
      </c>
      <c r="AC540" s="41" t="str">
        <f t="shared" si="348"/>
        <v/>
      </c>
      <c r="AE540" s="41" t="str">
        <f t="shared" si="361"/>
        <v/>
      </c>
      <c r="AJ540" s="154" t="str">
        <f t="shared" si="362"/>
        <v/>
      </c>
      <c r="AL540" s="120" t="str">
        <f t="shared" si="363"/>
        <v/>
      </c>
      <c r="AM540" s="104" t="str">
        <f t="shared" si="364"/>
        <v/>
      </c>
      <c r="AN540" s="104" t="str">
        <f t="shared" si="365"/>
        <v/>
      </c>
      <c r="AO540" s="104" t="str">
        <f t="shared" si="349"/>
        <v/>
      </c>
      <c r="AP540" s="104" t="str">
        <f t="shared" si="350"/>
        <v/>
      </c>
      <c r="AQ540" s="121" t="str">
        <f t="shared" si="366"/>
        <v/>
      </c>
      <c r="AS540" s="88" t="str">
        <f t="shared" si="351"/>
        <v/>
      </c>
      <c r="AT540" s="68" t="str">
        <f t="shared" si="367"/>
        <v/>
      </c>
      <c r="AU540" s="68" t="str">
        <f t="shared" si="368"/>
        <v/>
      </c>
      <c r="AV540" s="68" t="str">
        <f t="shared" si="369"/>
        <v/>
      </c>
      <c r="AW540" s="88" t="str">
        <f t="shared" si="352"/>
        <v/>
      </c>
      <c r="AZ540" s="88" t="str">
        <f t="shared" si="353"/>
        <v/>
      </c>
      <c r="BA540" s="68" t="str">
        <f t="shared" si="354"/>
        <v/>
      </c>
      <c r="BB540" s="68" t="str">
        <f t="shared" si="355"/>
        <v/>
      </c>
      <c r="BC540" s="68" t="str">
        <f t="shared" si="356"/>
        <v/>
      </c>
      <c r="BD540" s="69" t="str">
        <f t="shared" si="357"/>
        <v/>
      </c>
      <c r="BE540" s="69" t="str">
        <f t="shared" si="370"/>
        <v/>
      </c>
      <c r="BT540" s="138" t="str">
        <f t="shared" ca="1" si="371"/>
        <v/>
      </c>
      <c r="BU540" s="139" t="str">
        <f t="shared" ca="1" si="372"/>
        <v/>
      </c>
      <c r="BW540" s="138" t="str">
        <f t="shared" si="373"/>
        <v/>
      </c>
      <c r="BX540" s="104" t="str">
        <f t="shared" si="374"/>
        <v/>
      </c>
      <c r="BY540" s="139" t="str">
        <f t="shared" si="375"/>
        <v/>
      </c>
      <c r="CA540" s="138" t="str">
        <f t="shared" si="376"/>
        <v/>
      </c>
      <c r="CB540" s="104" t="str">
        <f t="shared" si="377"/>
        <v/>
      </c>
      <c r="CC540" s="139" t="str">
        <f t="shared" si="378"/>
        <v/>
      </c>
      <c r="CE540" s="162" t="str">
        <f t="shared" si="379"/>
        <v/>
      </c>
      <c r="CF540" s="163" t="str">
        <f t="shared" si="380"/>
        <v/>
      </c>
      <c r="CG540" s="164" t="str">
        <f t="shared" si="381"/>
        <v/>
      </c>
      <c r="CI540" s="162" t="str">
        <f t="shared" si="382"/>
        <v/>
      </c>
      <c r="CJ540" s="163" t="str">
        <f t="shared" si="385"/>
        <v/>
      </c>
      <c r="CK540" s="164" t="str">
        <f t="shared" si="386"/>
        <v/>
      </c>
      <c r="CM540" s="169" t="str">
        <f t="shared" si="383"/>
        <v/>
      </c>
      <c r="CN540" s="139" t="str">
        <f t="shared" si="384"/>
        <v/>
      </c>
      <c r="CP540" s="41" t="str">
        <f>IF($CM540="", "", COUNTIF($CM$11:$CM$3035, "&lt;"&amp;$CM540)+1+COUNTIF($CM$11:$CM540, $CM540)-1)</f>
        <v/>
      </c>
    </row>
    <row r="541" spans="1:94" x14ac:dyDescent="0.25">
      <c r="A541" s="40"/>
      <c r="B541" s="82" t="str">
        <f>IF($I541="", "", IFERROR(INDEX('Job Database'!$AE$11:$AE$3035, MATCH($I541, 'Job Database'!$X$11:$X$3035, 0)), ""))</f>
        <v/>
      </c>
      <c r="C541" s="69" t="str">
        <f>IF($I541="", "", IF(COUNTIF('Job Database'!$X$11:$X$3035, $I541)=0, $AC$5, $AC$4))</f>
        <v/>
      </c>
      <c r="D541" s="40"/>
      <c r="E541" s="85" t="str">
        <f>IF($I541="", "", IF(IFERROR(INDEX('Job Database'!$M$11:$M$3035, MATCH($I541, 'Job Database'!$X$11:$X$3035, 0)), "")="", "", IFERROR(INDEX('Job Database'!$M$11:$M$3035, MATCH($I541, 'Job Database'!$X$11:$X$3035, 0)), "")))</f>
        <v/>
      </c>
      <c r="F541" s="40"/>
      <c r="G541" s="88" t="str">
        <f t="shared" si="358"/>
        <v/>
      </c>
      <c r="H541" s="40"/>
      <c r="I541" s="24"/>
      <c r="J541" s="34"/>
      <c r="K541" s="106"/>
      <c r="L541" s="79"/>
      <c r="M541" s="34"/>
      <c r="N541" s="79"/>
      <c r="O541" s="31"/>
      <c r="P541" s="53"/>
      <c r="Q541" s="40"/>
      <c r="S541" s="41" t="str">
        <f t="shared" si="346"/>
        <v/>
      </c>
      <c r="T541" s="41" t="str">
        <f t="shared" si="347"/>
        <v/>
      </c>
      <c r="U541" s="41" t="str">
        <f t="shared" si="359"/>
        <v/>
      </c>
      <c r="W541" s="74" t="str">
        <f>IF('Job Database'!$X541="", "", 'Job Database'!$X541)</f>
        <v/>
      </c>
      <c r="Y541" s="41" t="str">
        <f>IF($W541="", "", IF(COUNTIF($I$11:$I$3035, $W541)&gt;0, "", MAX($Y$10:$Y540)+1))</f>
        <v/>
      </c>
      <c r="Z541" s="41">
        <v>531</v>
      </c>
      <c r="AA541" s="58" t="str">
        <f t="shared" si="360"/>
        <v/>
      </c>
      <c r="AC541" s="41" t="str">
        <f t="shared" si="348"/>
        <v/>
      </c>
      <c r="AE541" s="41" t="str">
        <f t="shared" si="361"/>
        <v/>
      </c>
      <c r="AJ541" s="154" t="str">
        <f t="shared" si="362"/>
        <v/>
      </c>
      <c r="AL541" s="120" t="str">
        <f t="shared" si="363"/>
        <v/>
      </c>
      <c r="AM541" s="104" t="str">
        <f t="shared" si="364"/>
        <v/>
      </c>
      <c r="AN541" s="104" t="str">
        <f t="shared" si="365"/>
        <v/>
      </c>
      <c r="AO541" s="104" t="str">
        <f t="shared" si="349"/>
        <v/>
      </c>
      <c r="AP541" s="104" t="str">
        <f t="shared" si="350"/>
        <v/>
      </c>
      <c r="AQ541" s="121" t="str">
        <f t="shared" si="366"/>
        <v/>
      </c>
      <c r="AS541" s="88" t="str">
        <f t="shared" si="351"/>
        <v/>
      </c>
      <c r="AT541" s="68" t="str">
        <f t="shared" si="367"/>
        <v/>
      </c>
      <c r="AU541" s="68" t="str">
        <f t="shared" si="368"/>
        <v/>
      </c>
      <c r="AV541" s="68" t="str">
        <f t="shared" si="369"/>
        <v/>
      </c>
      <c r="AW541" s="88" t="str">
        <f t="shared" si="352"/>
        <v/>
      </c>
      <c r="AZ541" s="88" t="str">
        <f t="shared" si="353"/>
        <v/>
      </c>
      <c r="BA541" s="68" t="str">
        <f t="shared" si="354"/>
        <v/>
      </c>
      <c r="BB541" s="68" t="str">
        <f t="shared" si="355"/>
        <v/>
      </c>
      <c r="BC541" s="68" t="str">
        <f t="shared" si="356"/>
        <v/>
      </c>
      <c r="BD541" s="69" t="str">
        <f t="shared" si="357"/>
        <v/>
      </c>
      <c r="BE541" s="69" t="str">
        <f t="shared" si="370"/>
        <v/>
      </c>
      <c r="BT541" s="138" t="str">
        <f t="shared" ca="1" si="371"/>
        <v/>
      </c>
      <c r="BU541" s="139" t="str">
        <f t="shared" ca="1" si="372"/>
        <v/>
      </c>
      <c r="BW541" s="138" t="str">
        <f t="shared" si="373"/>
        <v/>
      </c>
      <c r="BX541" s="104" t="str">
        <f t="shared" si="374"/>
        <v/>
      </c>
      <c r="BY541" s="139" t="str">
        <f t="shared" si="375"/>
        <v/>
      </c>
      <c r="CA541" s="138" t="str">
        <f t="shared" si="376"/>
        <v/>
      </c>
      <c r="CB541" s="104" t="str">
        <f t="shared" si="377"/>
        <v/>
      </c>
      <c r="CC541" s="139" t="str">
        <f t="shared" si="378"/>
        <v/>
      </c>
      <c r="CE541" s="162" t="str">
        <f t="shared" si="379"/>
        <v/>
      </c>
      <c r="CF541" s="163" t="str">
        <f t="shared" si="380"/>
        <v/>
      </c>
      <c r="CG541" s="164" t="str">
        <f t="shared" si="381"/>
        <v/>
      </c>
      <c r="CI541" s="162" t="str">
        <f t="shared" si="382"/>
        <v/>
      </c>
      <c r="CJ541" s="163" t="str">
        <f t="shared" si="385"/>
        <v/>
      </c>
      <c r="CK541" s="164" t="str">
        <f t="shared" si="386"/>
        <v/>
      </c>
      <c r="CM541" s="169" t="str">
        <f t="shared" si="383"/>
        <v/>
      </c>
      <c r="CN541" s="139" t="str">
        <f t="shared" si="384"/>
        <v/>
      </c>
      <c r="CP541" s="41" t="str">
        <f>IF($CM541="", "", COUNTIF($CM$11:$CM$3035, "&lt;"&amp;$CM541)+1+COUNTIF($CM$11:$CM541, $CM541)-1)</f>
        <v/>
      </c>
    </row>
    <row r="542" spans="1:94" x14ac:dyDescent="0.25">
      <c r="A542" s="40"/>
      <c r="B542" s="82" t="str">
        <f>IF($I542="", "", IFERROR(INDEX('Job Database'!$AE$11:$AE$3035, MATCH($I542, 'Job Database'!$X$11:$X$3035, 0)), ""))</f>
        <v/>
      </c>
      <c r="C542" s="69" t="str">
        <f>IF($I542="", "", IF(COUNTIF('Job Database'!$X$11:$X$3035, $I542)=0, $AC$5, $AC$4))</f>
        <v/>
      </c>
      <c r="D542" s="40"/>
      <c r="E542" s="85" t="str">
        <f>IF($I542="", "", IF(IFERROR(INDEX('Job Database'!$M$11:$M$3035, MATCH($I542, 'Job Database'!$X$11:$X$3035, 0)), "")="", "", IFERROR(INDEX('Job Database'!$M$11:$M$3035, MATCH($I542, 'Job Database'!$X$11:$X$3035, 0)), "")))</f>
        <v/>
      </c>
      <c r="F542" s="40"/>
      <c r="G542" s="88" t="str">
        <f t="shared" si="358"/>
        <v/>
      </c>
      <c r="H542" s="40"/>
      <c r="I542" s="24"/>
      <c r="J542" s="34"/>
      <c r="K542" s="106"/>
      <c r="L542" s="79"/>
      <c r="M542" s="34"/>
      <c r="N542" s="79"/>
      <c r="O542" s="31"/>
      <c r="P542" s="53"/>
      <c r="Q542" s="40"/>
      <c r="S542" s="41" t="str">
        <f t="shared" si="346"/>
        <v/>
      </c>
      <c r="T542" s="41" t="str">
        <f t="shared" si="347"/>
        <v/>
      </c>
      <c r="U542" s="41" t="str">
        <f t="shared" si="359"/>
        <v/>
      </c>
      <c r="W542" s="74" t="str">
        <f>IF('Job Database'!$X542="", "", 'Job Database'!$X542)</f>
        <v/>
      </c>
      <c r="Y542" s="41" t="str">
        <f>IF($W542="", "", IF(COUNTIF($I$11:$I$3035, $W542)&gt;0, "", MAX($Y$10:$Y541)+1))</f>
        <v/>
      </c>
      <c r="Z542" s="41">
        <v>532</v>
      </c>
      <c r="AA542" s="58" t="str">
        <f t="shared" si="360"/>
        <v/>
      </c>
      <c r="AC542" s="41" t="str">
        <f t="shared" si="348"/>
        <v/>
      </c>
      <c r="AE542" s="41" t="str">
        <f t="shared" si="361"/>
        <v/>
      </c>
      <c r="AJ542" s="154" t="str">
        <f t="shared" si="362"/>
        <v/>
      </c>
      <c r="AL542" s="120" t="str">
        <f t="shared" si="363"/>
        <v/>
      </c>
      <c r="AM542" s="104" t="str">
        <f t="shared" si="364"/>
        <v/>
      </c>
      <c r="AN542" s="104" t="str">
        <f t="shared" si="365"/>
        <v/>
      </c>
      <c r="AO542" s="104" t="str">
        <f t="shared" si="349"/>
        <v/>
      </c>
      <c r="AP542" s="104" t="str">
        <f t="shared" si="350"/>
        <v/>
      </c>
      <c r="AQ542" s="121" t="str">
        <f t="shared" si="366"/>
        <v/>
      </c>
      <c r="AS542" s="88" t="str">
        <f t="shared" si="351"/>
        <v/>
      </c>
      <c r="AT542" s="68" t="str">
        <f t="shared" si="367"/>
        <v/>
      </c>
      <c r="AU542" s="68" t="str">
        <f t="shared" si="368"/>
        <v/>
      </c>
      <c r="AV542" s="68" t="str">
        <f t="shared" si="369"/>
        <v/>
      </c>
      <c r="AW542" s="88" t="str">
        <f t="shared" si="352"/>
        <v/>
      </c>
      <c r="AZ542" s="88" t="str">
        <f t="shared" si="353"/>
        <v/>
      </c>
      <c r="BA542" s="68" t="str">
        <f t="shared" si="354"/>
        <v/>
      </c>
      <c r="BB542" s="68" t="str">
        <f t="shared" si="355"/>
        <v/>
      </c>
      <c r="BC542" s="68" t="str">
        <f t="shared" si="356"/>
        <v/>
      </c>
      <c r="BD542" s="69" t="str">
        <f t="shared" si="357"/>
        <v/>
      </c>
      <c r="BE542" s="69" t="str">
        <f t="shared" si="370"/>
        <v/>
      </c>
      <c r="BT542" s="138" t="str">
        <f t="shared" ca="1" si="371"/>
        <v/>
      </c>
      <c r="BU542" s="139" t="str">
        <f t="shared" ca="1" si="372"/>
        <v/>
      </c>
      <c r="BW542" s="138" t="str">
        <f t="shared" si="373"/>
        <v/>
      </c>
      <c r="BX542" s="104" t="str">
        <f t="shared" si="374"/>
        <v/>
      </c>
      <c r="BY542" s="139" t="str">
        <f t="shared" si="375"/>
        <v/>
      </c>
      <c r="CA542" s="138" t="str">
        <f t="shared" si="376"/>
        <v/>
      </c>
      <c r="CB542" s="104" t="str">
        <f t="shared" si="377"/>
        <v/>
      </c>
      <c r="CC542" s="139" t="str">
        <f t="shared" si="378"/>
        <v/>
      </c>
      <c r="CE542" s="162" t="str">
        <f t="shared" si="379"/>
        <v/>
      </c>
      <c r="CF542" s="163" t="str">
        <f t="shared" si="380"/>
        <v/>
      </c>
      <c r="CG542" s="164" t="str">
        <f t="shared" si="381"/>
        <v/>
      </c>
      <c r="CI542" s="162" t="str">
        <f t="shared" si="382"/>
        <v/>
      </c>
      <c r="CJ542" s="163" t="str">
        <f t="shared" si="385"/>
        <v/>
      </c>
      <c r="CK542" s="164" t="str">
        <f t="shared" si="386"/>
        <v/>
      </c>
      <c r="CM542" s="169" t="str">
        <f t="shared" si="383"/>
        <v/>
      </c>
      <c r="CN542" s="139" t="str">
        <f t="shared" si="384"/>
        <v/>
      </c>
      <c r="CP542" s="41" t="str">
        <f>IF($CM542="", "", COUNTIF($CM$11:$CM$3035, "&lt;"&amp;$CM542)+1+COUNTIF($CM$11:$CM542, $CM542)-1)</f>
        <v/>
      </c>
    </row>
    <row r="543" spans="1:94" x14ac:dyDescent="0.25">
      <c r="A543" s="40"/>
      <c r="B543" s="82" t="str">
        <f>IF($I543="", "", IFERROR(INDEX('Job Database'!$AE$11:$AE$3035, MATCH($I543, 'Job Database'!$X$11:$X$3035, 0)), ""))</f>
        <v/>
      </c>
      <c r="C543" s="69" t="str">
        <f>IF($I543="", "", IF(COUNTIF('Job Database'!$X$11:$X$3035, $I543)=0, $AC$5, $AC$4))</f>
        <v/>
      </c>
      <c r="D543" s="40"/>
      <c r="E543" s="85" t="str">
        <f>IF($I543="", "", IF(IFERROR(INDEX('Job Database'!$M$11:$M$3035, MATCH($I543, 'Job Database'!$X$11:$X$3035, 0)), "")="", "", IFERROR(INDEX('Job Database'!$M$11:$M$3035, MATCH($I543, 'Job Database'!$X$11:$X$3035, 0)), "")))</f>
        <v/>
      </c>
      <c r="F543" s="40"/>
      <c r="G543" s="88" t="str">
        <f t="shared" si="358"/>
        <v/>
      </c>
      <c r="H543" s="40"/>
      <c r="I543" s="24"/>
      <c r="J543" s="34"/>
      <c r="K543" s="106"/>
      <c r="L543" s="79"/>
      <c r="M543" s="34"/>
      <c r="N543" s="79"/>
      <c r="O543" s="31"/>
      <c r="P543" s="53"/>
      <c r="Q543" s="40"/>
      <c r="S543" s="41" t="str">
        <f t="shared" si="346"/>
        <v/>
      </c>
      <c r="T543" s="41" t="str">
        <f t="shared" si="347"/>
        <v/>
      </c>
      <c r="U543" s="41" t="str">
        <f t="shared" si="359"/>
        <v/>
      </c>
      <c r="W543" s="74" t="str">
        <f>IF('Job Database'!$X543="", "", 'Job Database'!$X543)</f>
        <v/>
      </c>
      <c r="Y543" s="41" t="str">
        <f>IF($W543="", "", IF(COUNTIF($I$11:$I$3035, $W543)&gt;0, "", MAX($Y$10:$Y542)+1))</f>
        <v/>
      </c>
      <c r="Z543" s="41">
        <v>533</v>
      </c>
      <c r="AA543" s="58" t="str">
        <f t="shared" si="360"/>
        <v/>
      </c>
      <c r="AC543" s="41" t="str">
        <f t="shared" si="348"/>
        <v/>
      </c>
      <c r="AE543" s="41" t="str">
        <f t="shared" si="361"/>
        <v/>
      </c>
      <c r="AJ543" s="154" t="str">
        <f t="shared" si="362"/>
        <v/>
      </c>
      <c r="AL543" s="120" t="str">
        <f t="shared" si="363"/>
        <v/>
      </c>
      <c r="AM543" s="104" t="str">
        <f t="shared" si="364"/>
        <v/>
      </c>
      <c r="AN543" s="104" t="str">
        <f t="shared" si="365"/>
        <v/>
      </c>
      <c r="AO543" s="104" t="str">
        <f t="shared" si="349"/>
        <v/>
      </c>
      <c r="AP543" s="104" t="str">
        <f t="shared" si="350"/>
        <v/>
      </c>
      <c r="AQ543" s="121" t="str">
        <f t="shared" si="366"/>
        <v/>
      </c>
      <c r="AS543" s="88" t="str">
        <f t="shared" si="351"/>
        <v/>
      </c>
      <c r="AT543" s="68" t="str">
        <f t="shared" si="367"/>
        <v/>
      </c>
      <c r="AU543" s="68" t="str">
        <f t="shared" si="368"/>
        <v/>
      </c>
      <c r="AV543" s="68" t="str">
        <f t="shared" si="369"/>
        <v/>
      </c>
      <c r="AW543" s="88" t="str">
        <f t="shared" si="352"/>
        <v/>
      </c>
      <c r="AZ543" s="88" t="str">
        <f t="shared" si="353"/>
        <v/>
      </c>
      <c r="BA543" s="68" t="str">
        <f t="shared" si="354"/>
        <v/>
      </c>
      <c r="BB543" s="68" t="str">
        <f t="shared" si="355"/>
        <v/>
      </c>
      <c r="BC543" s="68" t="str">
        <f t="shared" si="356"/>
        <v/>
      </c>
      <c r="BD543" s="69" t="str">
        <f t="shared" si="357"/>
        <v/>
      </c>
      <c r="BE543" s="69" t="str">
        <f t="shared" si="370"/>
        <v/>
      </c>
      <c r="BT543" s="138" t="str">
        <f t="shared" ca="1" si="371"/>
        <v/>
      </c>
      <c r="BU543" s="139" t="str">
        <f t="shared" ca="1" si="372"/>
        <v/>
      </c>
      <c r="BW543" s="138" t="str">
        <f t="shared" si="373"/>
        <v/>
      </c>
      <c r="BX543" s="104" t="str">
        <f t="shared" si="374"/>
        <v/>
      </c>
      <c r="BY543" s="139" t="str">
        <f t="shared" si="375"/>
        <v/>
      </c>
      <c r="CA543" s="138" t="str">
        <f t="shared" si="376"/>
        <v/>
      </c>
      <c r="CB543" s="104" t="str">
        <f t="shared" si="377"/>
        <v/>
      </c>
      <c r="CC543" s="139" t="str">
        <f t="shared" si="378"/>
        <v/>
      </c>
      <c r="CE543" s="162" t="str">
        <f t="shared" si="379"/>
        <v/>
      </c>
      <c r="CF543" s="163" t="str">
        <f t="shared" si="380"/>
        <v/>
      </c>
      <c r="CG543" s="164" t="str">
        <f t="shared" si="381"/>
        <v/>
      </c>
      <c r="CI543" s="162" t="str">
        <f t="shared" si="382"/>
        <v/>
      </c>
      <c r="CJ543" s="163" t="str">
        <f t="shared" si="385"/>
        <v/>
      </c>
      <c r="CK543" s="164" t="str">
        <f t="shared" si="386"/>
        <v/>
      </c>
      <c r="CM543" s="169" t="str">
        <f t="shared" si="383"/>
        <v/>
      </c>
      <c r="CN543" s="139" t="str">
        <f t="shared" si="384"/>
        <v/>
      </c>
      <c r="CP543" s="41" t="str">
        <f>IF($CM543="", "", COUNTIF($CM$11:$CM$3035, "&lt;"&amp;$CM543)+1+COUNTIF($CM$11:$CM543, $CM543)-1)</f>
        <v/>
      </c>
    </row>
    <row r="544" spans="1:94" x14ac:dyDescent="0.25">
      <c r="A544" s="40"/>
      <c r="B544" s="82" t="str">
        <f>IF($I544="", "", IFERROR(INDEX('Job Database'!$AE$11:$AE$3035, MATCH($I544, 'Job Database'!$X$11:$X$3035, 0)), ""))</f>
        <v/>
      </c>
      <c r="C544" s="69" t="str">
        <f>IF($I544="", "", IF(COUNTIF('Job Database'!$X$11:$X$3035, $I544)=0, $AC$5, $AC$4))</f>
        <v/>
      </c>
      <c r="D544" s="40"/>
      <c r="E544" s="85" t="str">
        <f>IF($I544="", "", IF(IFERROR(INDEX('Job Database'!$M$11:$M$3035, MATCH($I544, 'Job Database'!$X$11:$X$3035, 0)), "")="", "", IFERROR(INDEX('Job Database'!$M$11:$M$3035, MATCH($I544, 'Job Database'!$X$11:$X$3035, 0)), "")))</f>
        <v/>
      </c>
      <c r="F544" s="40"/>
      <c r="G544" s="88" t="str">
        <f t="shared" si="358"/>
        <v/>
      </c>
      <c r="H544" s="40"/>
      <c r="I544" s="24"/>
      <c r="J544" s="34"/>
      <c r="K544" s="106"/>
      <c r="L544" s="79"/>
      <c r="M544" s="34"/>
      <c r="N544" s="79"/>
      <c r="O544" s="31"/>
      <c r="P544" s="53"/>
      <c r="Q544" s="40"/>
      <c r="S544" s="41" t="str">
        <f t="shared" si="346"/>
        <v/>
      </c>
      <c r="T544" s="41" t="str">
        <f t="shared" si="347"/>
        <v/>
      </c>
      <c r="U544" s="41" t="str">
        <f t="shared" si="359"/>
        <v/>
      </c>
      <c r="W544" s="74" t="str">
        <f>IF('Job Database'!$X544="", "", 'Job Database'!$X544)</f>
        <v/>
      </c>
      <c r="Y544" s="41" t="str">
        <f>IF($W544="", "", IF(COUNTIF($I$11:$I$3035, $W544)&gt;0, "", MAX($Y$10:$Y543)+1))</f>
        <v/>
      </c>
      <c r="Z544" s="41">
        <v>534</v>
      </c>
      <c r="AA544" s="58" t="str">
        <f t="shared" si="360"/>
        <v/>
      </c>
      <c r="AC544" s="41" t="str">
        <f t="shared" si="348"/>
        <v/>
      </c>
      <c r="AE544" s="41" t="str">
        <f t="shared" si="361"/>
        <v/>
      </c>
      <c r="AJ544" s="154" t="str">
        <f t="shared" si="362"/>
        <v/>
      </c>
      <c r="AL544" s="120" t="str">
        <f t="shared" si="363"/>
        <v/>
      </c>
      <c r="AM544" s="104" t="str">
        <f t="shared" si="364"/>
        <v/>
      </c>
      <c r="AN544" s="104" t="str">
        <f t="shared" si="365"/>
        <v/>
      </c>
      <c r="AO544" s="104" t="str">
        <f t="shared" si="349"/>
        <v/>
      </c>
      <c r="AP544" s="104" t="str">
        <f t="shared" si="350"/>
        <v/>
      </c>
      <c r="AQ544" s="121" t="str">
        <f t="shared" si="366"/>
        <v/>
      </c>
      <c r="AS544" s="88" t="str">
        <f t="shared" si="351"/>
        <v/>
      </c>
      <c r="AT544" s="68" t="str">
        <f t="shared" si="367"/>
        <v/>
      </c>
      <c r="AU544" s="68" t="str">
        <f t="shared" si="368"/>
        <v/>
      </c>
      <c r="AV544" s="68" t="str">
        <f t="shared" si="369"/>
        <v/>
      </c>
      <c r="AW544" s="88" t="str">
        <f t="shared" si="352"/>
        <v/>
      </c>
      <c r="AZ544" s="88" t="str">
        <f t="shared" si="353"/>
        <v/>
      </c>
      <c r="BA544" s="68" t="str">
        <f t="shared" si="354"/>
        <v/>
      </c>
      <c r="BB544" s="68" t="str">
        <f t="shared" si="355"/>
        <v/>
      </c>
      <c r="BC544" s="68" t="str">
        <f t="shared" si="356"/>
        <v/>
      </c>
      <c r="BD544" s="69" t="str">
        <f t="shared" si="357"/>
        <v/>
      </c>
      <c r="BE544" s="69" t="str">
        <f t="shared" si="370"/>
        <v/>
      </c>
      <c r="BT544" s="138" t="str">
        <f t="shared" ca="1" si="371"/>
        <v/>
      </c>
      <c r="BU544" s="139" t="str">
        <f t="shared" ca="1" si="372"/>
        <v/>
      </c>
      <c r="BW544" s="138" t="str">
        <f t="shared" si="373"/>
        <v/>
      </c>
      <c r="BX544" s="104" t="str">
        <f t="shared" si="374"/>
        <v/>
      </c>
      <c r="BY544" s="139" t="str">
        <f t="shared" si="375"/>
        <v/>
      </c>
      <c r="CA544" s="138" t="str">
        <f t="shared" si="376"/>
        <v/>
      </c>
      <c r="CB544" s="104" t="str">
        <f t="shared" si="377"/>
        <v/>
      </c>
      <c r="CC544" s="139" t="str">
        <f t="shared" si="378"/>
        <v/>
      </c>
      <c r="CE544" s="162" t="str">
        <f t="shared" si="379"/>
        <v/>
      </c>
      <c r="CF544" s="163" t="str">
        <f t="shared" si="380"/>
        <v/>
      </c>
      <c r="CG544" s="164" t="str">
        <f t="shared" si="381"/>
        <v/>
      </c>
      <c r="CI544" s="162" t="str">
        <f t="shared" si="382"/>
        <v/>
      </c>
      <c r="CJ544" s="163" t="str">
        <f t="shared" si="385"/>
        <v/>
      </c>
      <c r="CK544" s="164" t="str">
        <f t="shared" si="386"/>
        <v/>
      </c>
      <c r="CM544" s="169" t="str">
        <f t="shared" si="383"/>
        <v/>
      </c>
      <c r="CN544" s="139" t="str">
        <f t="shared" si="384"/>
        <v/>
      </c>
      <c r="CP544" s="41" t="str">
        <f>IF($CM544="", "", COUNTIF($CM$11:$CM$3035, "&lt;"&amp;$CM544)+1+COUNTIF($CM$11:$CM544, $CM544)-1)</f>
        <v/>
      </c>
    </row>
    <row r="545" spans="1:94" x14ac:dyDescent="0.25">
      <c r="A545" s="40"/>
      <c r="B545" s="82" t="str">
        <f>IF($I545="", "", IFERROR(INDEX('Job Database'!$AE$11:$AE$3035, MATCH($I545, 'Job Database'!$X$11:$X$3035, 0)), ""))</f>
        <v/>
      </c>
      <c r="C545" s="69" t="str">
        <f>IF($I545="", "", IF(COUNTIF('Job Database'!$X$11:$X$3035, $I545)=0, $AC$5, $AC$4))</f>
        <v/>
      </c>
      <c r="D545" s="40"/>
      <c r="E545" s="85" t="str">
        <f>IF($I545="", "", IF(IFERROR(INDEX('Job Database'!$M$11:$M$3035, MATCH($I545, 'Job Database'!$X$11:$X$3035, 0)), "")="", "", IFERROR(INDEX('Job Database'!$M$11:$M$3035, MATCH($I545, 'Job Database'!$X$11:$X$3035, 0)), "")))</f>
        <v/>
      </c>
      <c r="F545" s="40"/>
      <c r="G545" s="88" t="str">
        <f t="shared" si="358"/>
        <v/>
      </c>
      <c r="H545" s="40"/>
      <c r="I545" s="24"/>
      <c r="J545" s="34"/>
      <c r="K545" s="106"/>
      <c r="L545" s="79"/>
      <c r="M545" s="34"/>
      <c r="N545" s="79"/>
      <c r="O545" s="31"/>
      <c r="P545" s="53"/>
      <c r="Q545" s="40"/>
      <c r="S545" s="41" t="str">
        <f t="shared" si="346"/>
        <v/>
      </c>
      <c r="T545" s="41" t="str">
        <f t="shared" si="347"/>
        <v/>
      </c>
      <c r="U545" s="41" t="str">
        <f t="shared" si="359"/>
        <v/>
      </c>
      <c r="W545" s="74" t="str">
        <f>IF('Job Database'!$X545="", "", 'Job Database'!$X545)</f>
        <v/>
      </c>
      <c r="Y545" s="41" t="str">
        <f>IF($W545="", "", IF(COUNTIF($I$11:$I$3035, $W545)&gt;0, "", MAX($Y$10:$Y544)+1))</f>
        <v/>
      </c>
      <c r="Z545" s="41">
        <v>535</v>
      </c>
      <c r="AA545" s="58" t="str">
        <f t="shared" si="360"/>
        <v/>
      </c>
      <c r="AC545" s="41" t="str">
        <f t="shared" si="348"/>
        <v/>
      </c>
      <c r="AE545" s="41" t="str">
        <f t="shared" si="361"/>
        <v/>
      </c>
      <c r="AJ545" s="154" t="str">
        <f t="shared" si="362"/>
        <v/>
      </c>
      <c r="AL545" s="120" t="str">
        <f t="shared" si="363"/>
        <v/>
      </c>
      <c r="AM545" s="104" t="str">
        <f t="shared" si="364"/>
        <v/>
      </c>
      <c r="AN545" s="104" t="str">
        <f t="shared" si="365"/>
        <v/>
      </c>
      <c r="AO545" s="104" t="str">
        <f t="shared" si="349"/>
        <v/>
      </c>
      <c r="AP545" s="104" t="str">
        <f t="shared" si="350"/>
        <v/>
      </c>
      <c r="AQ545" s="121" t="str">
        <f t="shared" si="366"/>
        <v/>
      </c>
      <c r="AS545" s="88" t="str">
        <f t="shared" si="351"/>
        <v/>
      </c>
      <c r="AT545" s="68" t="str">
        <f t="shared" si="367"/>
        <v/>
      </c>
      <c r="AU545" s="68" t="str">
        <f t="shared" si="368"/>
        <v/>
      </c>
      <c r="AV545" s="68" t="str">
        <f t="shared" si="369"/>
        <v/>
      </c>
      <c r="AW545" s="88" t="str">
        <f t="shared" si="352"/>
        <v/>
      </c>
      <c r="AZ545" s="88" t="str">
        <f t="shared" si="353"/>
        <v/>
      </c>
      <c r="BA545" s="68" t="str">
        <f t="shared" si="354"/>
        <v/>
      </c>
      <c r="BB545" s="68" t="str">
        <f t="shared" si="355"/>
        <v/>
      </c>
      <c r="BC545" s="68" t="str">
        <f t="shared" si="356"/>
        <v/>
      </c>
      <c r="BD545" s="69" t="str">
        <f t="shared" si="357"/>
        <v/>
      </c>
      <c r="BE545" s="69" t="str">
        <f t="shared" si="370"/>
        <v/>
      </c>
      <c r="BT545" s="138" t="str">
        <f t="shared" ca="1" si="371"/>
        <v/>
      </c>
      <c r="BU545" s="139" t="str">
        <f t="shared" ca="1" si="372"/>
        <v/>
      </c>
      <c r="BW545" s="138" t="str">
        <f t="shared" si="373"/>
        <v/>
      </c>
      <c r="BX545" s="104" t="str">
        <f t="shared" si="374"/>
        <v/>
      </c>
      <c r="BY545" s="139" t="str">
        <f t="shared" si="375"/>
        <v/>
      </c>
      <c r="CA545" s="138" t="str">
        <f t="shared" si="376"/>
        <v/>
      </c>
      <c r="CB545" s="104" t="str">
        <f t="shared" si="377"/>
        <v/>
      </c>
      <c r="CC545" s="139" t="str">
        <f t="shared" si="378"/>
        <v/>
      </c>
      <c r="CE545" s="162" t="str">
        <f t="shared" si="379"/>
        <v/>
      </c>
      <c r="CF545" s="163" t="str">
        <f t="shared" si="380"/>
        <v/>
      </c>
      <c r="CG545" s="164" t="str">
        <f t="shared" si="381"/>
        <v/>
      </c>
      <c r="CI545" s="162" t="str">
        <f t="shared" si="382"/>
        <v/>
      </c>
      <c r="CJ545" s="163" t="str">
        <f t="shared" si="385"/>
        <v/>
      </c>
      <c r="CK545" s="164" t="str">
        <f t="shared" si="386"/>
        <v/>
      </c>
      <c r="CM545" s="169" t="str">
        <f t="shared" si="383"/>
        <v/>
      </c>
      <c r="CN545" s="139" t="str">
        <f t="shared" si="384"/>
        <v/>
      </c>
      <c r="CP545" s="41" t="str">
        <f>IF($CM545="", "", COUNTIF($CM$11:$CM$3035, "&lt;"&amp;$CM545)+1+COUNTIF($CM$11:$CM545, $CM545)-1)</f>
        <v/>
      </c>
    </row>
    <row r="546" spans="1:94" x14ac:dyDescent="0.25">
      <c r="A546" s="40"/>
      <c r="B546" s="82" t="str">
        <f>IF($I546="", "", IFERROR(INDEX('Job Database'!$AE$11:$AE$3035, MATCH($I546, 'Job Database'!$X$11:$X$3035, 0)), ""))</f>
        <v/>
      </c>
      <c r="C546" s="69" t="str">
        <f>IF($I546="", "", IF(COUNTIF('Job Database'!$X$11:$X$3035, $I546)=0, $AC$5, $AC$4))</f>
        <v/>
      </c>
      <c r="D546" s="40"/>
      <c r="E546" s="85" t="str">
        <f>IF($I546="", "", IF(IFERROR(INDEX('Job Database'!$M$11:$M$3035, MATCH($I546, 'Job Database'!$X$11:$X$3035, 0)), "")="", "", IFERROR(INDEX('Job Database'!$M$11:$M$3035, MATCH($I546, 'Job Database'!$X$11:$X$3035, 0)), "")))</f>
        <v/>
      </c>
      <c r="F546" s="40"/>
      <c r="G546" s="88" t="str">
        <f t="shared" si="358"/>
        <v/>
      </c>
      <c r="H546" s="40"/>
      <c r="I546" s="24"/>
      <c r="J546" s="34"/>
      <c r="K546" s="106"/>
      <c r="L546" s="79"/>
      <c r="M546" s="34"/>
      <c r="N546" s="79"/>
      <c r="O546" s="31"/>
      <c r="P546" s="53"/>
      <c r="Q546" s="40"/>
      <c r="S546" s="41" t="str">
        <f t="shared" si="346"/>
        <v/>
      </c>
      <c r="T546" s="41" t="str">
        <f t="shared" si="347"/>
        <v/>
      </c>
      <c r="U546" s="41" t="str">
        <f t="shared" si="359"/>
        <v/>
      </c>
      <c r="W546" s="74" t="str">
        <f>IF('Job Database'!$X546="", "", 'Job Database'!$X546)</f>
        <v/>
      </c>
      <c r="Y546" s="41" t="str">
        <f>IF($W546="", "", IF(COUNTIF($I$11:$I$3035, $W546)&gt;0, "", MAX($Y$10:$Y545)+1))</f>
        <v/>
      </c>
      <c r="Z546" s="41">
        <v>536</v>
      </c>
      <c r="AA546" s="58" t="str">
        <f t="shared" si="360"/>
        <v/>
      </c>
      <c r="AC546" s="41" t="str">
        <f t="shared" si="348"/>
        <v/>
      </c>
      <c r="AE546" s="41" t="str">
        <f t="shared" si="361"/>
        <v/>
      </c>
      <c r="AJ546" s="154" t="str">
        <f t="shared" si="362"/>
        <v/>
      </c>
      <c r="AL546" s="120" t="str">
        <f t="shared" si="363"/>
        <v/>
      </c>
      <c r="AM546" s="104" t="str">
        <f t="shared" si="364"/>
        <v/>
      </c>
      <c r="AN546" s="104" t="str">
        <f t="shared" si="365"/>
        <v/>
      </c>
      <c r="AO546" s="104" t="str">
        <f t="shared" si="349"/>
        <v/>
      </c>
      <c r="AP546" s="104" t="str">
        <f t="shared" si="350"/>
        <v/>
      </c>
      <c r="AQ546" s="121" t="str">
        <f t="shared" si="366"/>
        <v/>
      </c>
      <c r="AS546" s="88" t="str">
        <f t="shared" si="351"/>
        <v/>
      </c>
      <c r="AT546" s="68" t="str">
        <f t="shared" si="367"/>
        <v/>
      </c>
      <c r="AU546" s="68" t="str">
        <f t="shared" si="368"/>
        <v/>
      </c>
      <c r="AV546" s="68" t="str">
        <f t="shared" si="369"/>
        <v/>
      </c>
      <c r="AW546" s="88" t="str">
        <f t="shared" si="352"/>
        <v/>
      </c>
      <c r="AZ546" s="88" t="str">
        <f t="shared" si="353"/>
        <v/>
      </c>
      <c r="BA546" s="68" t="str">
        <f t="shared" si="354"/>
        <v/>
      </c>
      <c r="BB546" s="68" t="str">
        <f t="shared" si="355"/>
        <v/>
      </c>
      <c r="BC546" s="68" t="str">
        <f t="shared" si="356"/>
        <v/>
      </c>
      <c r="BD546" s="69" t="str">
        <f t="shared" si="357"/>
        <v/>
      </c>
      <c r="BE546" s="69" t="str">
        <f t="shared" si="370"/>
        <v/>
      </c>
      <c r="BT546" s="138" t="str">
        <f t="shared" ca="1" si="371"/>
        <v/>
      </c>
      <c r="BU546" s="139" t="str">
        <f t="shared" ca="1" si="372"/>
        <v/>
      </c>
      <c r="BW546" s="138" t="str">
        <f t="shared" si="373"/>
        <v/>
      </c>
      <c r="BX546" s="104" t="str">
        <f t="shared" si="374"/>
        <v/>
      </c>
      <c r="BY546" s="139" t="str">
        <f t="shared" si="375"/>
        <v/>
      </c>
      <c r="CA546" s="138" t="str">
        <f t="shared" si="376"/>
        <v/>
      </c>
      <c r="CB546" s="104" t="str">
        <f t="shared" si="377"/>
        <v/>
      </c>
      <c r="CC546" s="139" t="str">
        <f t="shared" si="378"/>
        <v/>
      </c>
      <c r="CE546" s="162" t="str">
        <f t="shared" si="379"/>
        <v/>
      </c>
      <c r="CF546" s="163" t="str">
        <f t="shared" si="380"/>
        <v/>
      </c>
      <c r="CG546" s="164" t="str">
        <f t="shared" si="381"/>
        <v/>
      </c>
      <c r="CI546" s="162" t="str">
        <f t="shared" si="382"/>
        <v/>
      </c>
      <c r="CJ546" s="163" t="str">
        <f t="shared" si="385"/>
        <v/>
      </c>
      <c r="CK546" s="164" t="str">
        <f t="shared" si="386"/>
        <v/>
      </c>
      <c r="CM546" s="169" t="str">
        <f t="shared" si="383"/>
        <v/>
      </c>
      <c r="CN546" s="139" t="str">
        <f t="shared" si="384"/>
        <v/>
      </c>
      <c r="CP546" s="41" t="str">
        <f>IF($CM546="", "", COUNTIF($CM$11:$CM$3035, "&lt;"&amp;$CM546)+1+COUNTIF($CM$11:$CM546, $CM546)-1)</f>
        <v/>
      </c>
    </row>
    <row r="547" spans="1:94" x14ac:dyDescent="0.25">
      <c r="A547" s="40"/>
      <c r="B547" s="82" t="str">
        <f>IF($I547="", "", IFERROR(INDEX('Job Database'!$AE$11:$AE$3035, MATCH($I547, 'Job Database'!$X$11:$X$3035, 0)), ""))</f>
        <v/>
      </c>
      <c r="C547" s="69" t="str">
        <f>IF($I547="", "", IF(COUNTIF('Job Database'!$X$11:$X$3035, $I547)=0, $AC$5, $AC$4))</f>
        <v/>
      </c>
      <c r="D547" s="40"/>
      <c r="E547" s="85" t="str">
        <f>IF($I547="", "", IF(IFERROR(INDEX('Job Database'!$M$11:$M$3035, MATCH($I547, 'Job Database'!$X$11:$X$3035, 0)), "")="", "", IFERROR(INDEX('Job Database'!$M$11:$M$3035, MATCH($I547, 'Job Database'!$X$11:$X$3035, 0)), "")))</f>
        <v/>
      </c>
      <c r="F547" s="40"/>
      <c r="G547" s="88" t="str">
        <f t="shared" si="358"/>
        <v/>
      </c>
      <c r="H547" s="40"/>
      <c r="I547" s="24"/>
      <c r="J547" s="34"/>
      <c r="K547" s="106"/>
      <c r="L547" s="79"/>
      <c r="M547" s="34"/>
      <c r="N547" s="79"/>
      <c r="O547" s="31"/>
      <c r="P547" s="53"/>
      <c r="Q547" s="40"/>
      <c r="S547" s="41" t="str">
        <f t="shared" si="346"/>
        <v/>
      </c>
      <c r="T547" s="41" t="str">
        <f t="shared" si="347"/>
        <v/>
      </c>
      <c r="U547" s="41" t="str">
        <f t="shared" si="359"/>
        <v/>
      </c>
      <c r="W547" s="74" t="str">
        <f>IF('Job Database'!$X547="", "", 'Job Database'!$X547)</f>
        <v/>
      </c>
      <c r="Y547" s="41" t="str">
        <f>IF($W547="", "", IF(COUNTIF($I$11:$I$3035, $W547)&gt;0, "", MAX($Y$10:$Y546)+1))</f>
        <v/>
      </c>
      <c r="Z547" s="41">
        <v>537</v>
      </c>
      <c r="AA547" s="58" t="str">
        <f t="shared" si="360"/>
        <v/>
      </c>
      <c r="AC547" s="41" t="str">
        <f t="shared" si="348"/>
        <v/>
      </c>
      <c r="AE547" s="41" t="str">
        <f t="shared" si="361"/>
        <v/>
      </c>
      <c r="AJ547" s="154" t="str">
        <f t="shared" si="362"/>
        <v/>
      </c>
      <c r="AL547" s="120" t="str">
        <f t="shared" si="363"/>
        <v/>
      </c>
      <c r="AM547" s="104" t="str">
        <f t="shared" si="364"/>
        <v/>
      </c>
      <c r="AN547" s="104" t="str">
        <f t="shared" si="365"/>
        <v/>
      </c>
      <c r="AO547" s="104" t="str">
        <f t="shared" si="349"/>
        <v/>
      </c>
      <c r="AP547" s="104" t="str">
        <f t="shared" si="350"/>
        <v/>
      </c>
      <c r="AQ547" s="121" t="str">
        <f t="shared" si="366"/>
        <v/>
      </c>
      <c r="AS547" s="88" t="str">
        <f t="shared" si="351"/>
        <v/>
      </c>
      <c r="AT547" s="68" t="str">
        <f t="shared" si="367"/>
        <v/>
      </c>
      <c r="AU547" s="68" t="str">
        <f t="shared" si="368"/>
        <v/>
      </c>
      <c r="AV547" s="68" t="str">
        <f t="shared" si="369"/>
        <v/>
      </c>
      <c r="AW547" s="88" t="str">
        <f t="shared" si="352"/>
        <v/>
      </c>
      <c r="AZ547" s="88" t="str">
        <f t="shared" si="353"/>
        <v/>
      </c>
      <c r="BA547" s="68" t="str">
        <f t="shared" si="354"/>
        <v/>
      </c>
      <c r="BB547" s="68" t="str">
        <f t="shared" si="355"/>
        <v/>
      </c>
      <c r="BC547" s="68" t="str">
        <f t="shared" si="356"/>
        <v/>
      </c>
      <c r="BD547" s="69" t="str">
        <f t="shared" si="357"/>
        <v/>
      </c>
      <c r="BE547" s="69" t="str">
        <f t="shared" si="370"/>
        <v/>
      </c>
      <c r="BT547" s="138" t="str">
        <f t="shared" ca="1" si="371"/>
        <v/>
      </c>
      <c r="BU547" s="139" t="str">
        <f t="shared" ca="1" si="372"/>
        <v/>
      </c>
      <c r="BW547" s="138" t="str">
        <f t="shared" si="373"/>
        <v/>
      </c>
      <c r="BX547" s="104" t="str">
        <f t="shared" si="374"/>
        <v/>
      </c>
      <c r="BY547" s="139" t="str">
        <f t="shared" si="375"/>
        <v/>
      </c>
      <c r="CA547" s="138" t="str">
        <f t="shared" si="376"/>
        <v/>
      </c>
      <c r="CB547" s="104" t="str">
        <f t="shared" si="377"/>
        <v/>
      </c>
      <c r="CC547" s="139" t="str">
        <f t="shared" si="378"/>
        <v/>
      </c>
      <c r="CE547" s="162" t="str">
        <f t="shared" si="379"/>
        <v/>
      </c>
      <c r="CF547" s="163" t="str">
        <f t="shared" si="380"/>
        <v/>
      </c>
      <c r="CG547" s="164" t="str">
        <f t="shared" si="381"/>
        <v/>
      </c>
      <c r="CI547" s="162" t="str">
        <f t="shared" si="382"/>
        <v/>
      </c>
      <c r="CJ547" s="163" t="str">
        <f t="shared" si="385"/>
        <v/>
      </c>
      <c r="CK547" s="164" t="str">
        <f t="shared" si="386"/>
        <v/>
      </c>
      <c r="CM547" s="169" t="str">
        <f t="shared" si="383"/>
        <v/>
      </c>
      <c r="CN547" s="139" t="str">
        <f t="shared" si="384"/>
        <v/>
      </c>
      <c r="CP547" s="41" t="str">
        <f>IF($CM547="", "", COUNTIF($CM$11:$CM$3035, "&lt;"&amp;$CM547)+1+COUNTIF($CM$11:$CM547, $CM547)-1)</f>
        <v/>
      </c>
    </row>
    <row r="548" spans="1:94" x14ac:dyDescent="0.25">
      <c r="A548" s="40"/>
      <c r="B548" s="82" t="str">
        <f>IF($I548="", "", IFERROR(INDEX('Job Database'!$AE$11:$AE$3035, MATCH($I548, 'Job Database'!$X$11:$X$3035, 0)), ""))</f>
        <v/>
      </c>
      <c r="C548" s="69" t="str">
        <f>IF($I548="", "", IF(COUNTIF('Job Database'!$X$11:$X$3035, $I548)=0, $AC$5, $AC$4))</f>
        <v/>
      </c>
      <c r="D548" s="40"/>
      <c r="E548" s="85" t="str">
        <f>IF($I548="", "", IF(IFERROR(INDEX('Job Database'!$M$11:$M$3035, MATCH($I548, 'Job Database'!$X$11:$X$3035, 0)), "")="", "", IFERROR(INDEX('Job Database'!$M$11:$M$3035, MATCH($I548, 'Job Database'!$X$11:$X$3035, 0)), "")))</f>
        <v/>
      </c>
      <c r="F548" s="40"/>
      <c r="G548" s="88" t="str">
        <f t="shared" si="358"/>
        <v/>
      </c>
      <c r="H548" s="40"/>
      <c r="I548" s="24"/>
      <c r="J548" s="34"/>
      <c r="K548" s="106"/>
      <c r="L548" s="79"/>
      <c r="M548" s="34"/>
      <c r="N548" s="79"/>
      <c r="O548" s="31"/>
      <c r="P548" s="53"/>
      <c r="Q548" s="40"/>
      <c r="S548" s="41" t="str">
        <f t="shared" si="346"/>
        <v/>
      </c>
      <c r="T548" s="41" t="str">
        <f t="shared" si="347"/>
        <v/>
      </c>
      <c r="U548" s="41" t="str">
        <f t="shared" si="359"/>
        <v/>
      </c>
      <c r="W548" s="74" t="str">
        <f>IF('Job Database'!$X548="", "", 'Job Database'!$X548)</f>
        <v/>
      </c>
      <c r="Y548" s="41" t="str">
        <f>IF($W548="", "", IF(COUNTIF($I$11:$I$3035, $W548)&gt;0, "", MAX($Y$10:$Y547)+1))</f>
        <v/>
      </c>
      <c r="Z548" s="41">
        <v>538</v>
      </c>
      <c r="AA548" s="58" t="str">
        <f t="shared" si="360"/>
        <v/>
      </c>
      <c r="AC548" s="41" t="str">
        <f t="shared" si="348"/>
        <v/>
      </c>
      <c r="AE548" s="41" t="str">
        <f t="shared" si="361"/>
        <v/>
      </c>
      <c r="AJ548" s="154" t="str">
        <f t="shared" si="362"/>
        <v/>
      </c>
      <c r="AL548" s="120" t="str">
        <f t="shared" si="363"/>
        <v/>
      </c>
      <c r="AM548" s="104" t="str">
        <f t="shared" si="364"/>
        <v/>
      </c>
      <c r="AN548" s="104" t="str">
        <f t="shared" si="365"/>
        <v/>
      </c>
      <c r="AO548" s="104" t="str">
        <f t="shared" si="349"/>
        <v/>
      </c>
      <c r="AP548" s="104" t="str">
        <f t="shared" si="350"/>
        <v/>
      </c>
      <c r="AQ548" s="121" t="str">
        <f t="shared" si="366"/>
        <v/>
      </c>
      <c r="AS548" s="88" t="str">
        <f t="shared" si="351"/>
        <v/>
      </c>
      <c r="AT548" s="68" t="str">
        <f t="shared" si="367"/>
        <v/>
      </c>
      <c r="AU548" s="68" t="str">
        <f t="shared" si="368"/>
        <v/>
      </c>
      <c r="AV548" s="68" t="str">
        <f t="shared" si="369"/>
        <v/>
      </c>
      <c r="AW548" s="88" t="str">
        <f t="shared" si="352"/>
        <v/>
      </c>
      <c r="AZ548" s="88" t="str">
        <f t="shared" si="353"/>
        <v/>
      </c>
      <c r="BA548" s="68" t="str">
        <f t="shared" si="354"/>
        <v/>
      </c>
      <c r="BB548" s="68" t="str">
        <f t="shared" si="355"/>
        <v/>
      </c>
      <c r="BC548" s="68" t="str">
        <f t="shared" si="356"/>
        <v/>
      </c>
      <c r="BD548" s="69" t="str">
        <f t="shared" si="357"/>
        <v/>
      </c>
      <c r="BE548" s="69" t="str">
        <f t="shared" si="370"/>
        <v/>
      </c>
      <c r="BT548" s="138" t="str">
        <f t="shared" ca="1" si="371"/>
        <v/>
      </c>
      <c r="BU548" s="139" t="str">
        <f t="shared" ca="1" si="372"/>
        <v/>
      </c>
      <c r="BW548" s="138" t="str">
        <f t="shared" si="373"/>
        <v/>
      </c>
      <c r="BX548" s="104" t="str">
        <f t="shared" si="374"/>
        <v/>
      </c>
      <c r="BY548" s="139" t="str">
        <f t="shared" si="375"/>
        <v/>
      </c>
      <c r="CA548" s="138" t="str">
        <f t="shared" si="376"/>
        <v/>
      </c>
      <c r="CB548" s="104" t="str">
        <f t="shared" si="377"/>
        <v/>
      </c>
      <c r="CC548" s="139" t="str">
        <f t="shared" si="378"/>
        <v/>
      </c>
      <c r="CE548" s="162" t="str">
        <f t="shared" si="379"/>
        <v/>
      </c>
      <c r="CF548" s="163" t="str">
        <f t="shared" si="380"/>
        <v/>
      </c>
      <c r="CG548" s="164" t="str">
        <f t="shared" si="381"/>
        <v/>
      </c>
      <c r="CI548" s="162" t="str">
        <f t="shared" si="382"/>
        <v/>
      </c>
      <c r="CJ548" s="163" t="str">
        <f t="shared" si="385"/>
        <v/>
      </c>
      <c r="CK548" s="164" t="str">
        <f t="shared" si="386"/>
        <v/>
      </c>
      <c r="CM548" s="169" t="str">
        <f t="shared" si="383"/>
        <v/>
      </c>
      <c r="CN548" s="139" t="str">
        <f t="shared" si="384"/>
        <v/>
      </c>
      <c r="CP548" s="41" t="str">
        <f>IF($CM548="", "", COUNTIF($CM$11:$CM$3035, "&lt;"&amp;$CM548)+1+COUNTIF($CM$11:$CM548, $CM548)-1)</f>
        <v/>
      </c>
    </row>
    <row r="549" spans="1:94" x14ac:dyDescent="0.25">
      <c r="A549" s="40"/>
      <c r="B549" s="82" t="str">
        <f>IF($I549="", "", IFERROR(INDEX('Job Database'!$AE$11:$AE$3035, MATCH($I549, 'Job Database'!$X$11:$X$3035, 0)), ""))</f>
        <v/>
      </c>
      <c r="C549" s="69" t="str">
        <f>IF($I549="", "", IF(COUNTIF('Job Database'!$X$11:$X$3035, $I549)=0, $AC$5, $AC$4))</f>
        <v/>
      </c>
      <c r="D549" s="40"/>
      <c r="E549" s="85" t="str">
        <f>IF($I549="", "", IF(IFERROR(INDEX('Job Database'!$M$11:$M$3035, MATCH($I549, 'Job Database'!$X$11:$X$3035, 0)), "")="", "", IFERROR(INDEX('Job Database'!$M$11:$M$3035, MATCH($I549, 'Job Database'!$X$11:$X$3035, 0)), "")))</f>
        <v/>
      </c>
      <c r="F549" s="40"/>
      <c r="G549" s="88" t="str">
        <f t="shared" si="358"/>
        <v/>
      </c>
      <c r="H549" s="40"/>
      <c r="I549" s="24"/>
      <c r="J549" s="34"/>
      <c r="K549" s="106"/>
      <c r="L549" s="79"/>
      <c r="M549" s="34"/>
      <c r="N549" s="79"/>
      <c r="O549" s="31"/>
      <c r="P549" s="53"/>
      <c r="Q549" s="40"/>
      <c r="S549" s="41" t="str">
        <f t="shared" si="346"/>
        <v/>
      </c>
      <c r="T549" s="41" t="str">
        <f t="shared" si="347"/>
        <v/>
      </c>
      <c r="U549" s="41" t="str">
        <f t="shared" si="359"/>
        <v/>
      </c>
      <c r="W549" s="74" t="str">
        <f>IF('Job Database'!$X549="", "", 'Job Database'!$X549)</f>
        <v/>
      </c>
      <c r="Y549" s="41" t="str">
        <f>IF($W549="", "", IF(COUNTIF($I$11:$I$3035, $W549)&gt;0, "", MAX($Y$10:$Y548)+1))</f>
        <v/>
      </c>
      <c r="Z549" s="41">
        <v>539</v>
      </c>
      <c r="AA549" s="58" t="str">
        <f t="shared" si="360"/>
        <v/>
      </c>
      <c r="AC549" s="41" t="str">
        <f t="shared" si="348"/>
        <v/>
      </c>
      <c r="AE549" s="41" t="str">
        <f t="shared" si="361"/>
        <v/>
      </c>
      <c r="AJ549" s="154" t="str">
        <f t="shared" si="362"/>
        <v/>
      </c>
      <c r="AL549" s="120" t="str">
        <f t="shared" si="363"/>
        <v/>
      </c>
      <c r="AM549" s="104" t="str">
        <f t="shared" si="364"/>
        <v/>
      </c>
      <c r="AN549" s="104" t="str">
        <f t="shared" si="365"/>
        <v/>
      </c>
      <c r="AO549" s="104" t="str">
        <f t="shared" si="349"/>
        <v/>
      </c>
      <c r="AP549" s="104" t="str">
        <f t="shared" si="350"/>
        <v/>
      </c>
      <c r="AQ549" s="121" t="str">
        <f t="shared" si="366"/>
        <v/>
      </c>
      <c r="AS549" s="88" t="str">
        <f t="shared" si="351"/>
        <v/>
      </c>
      <c r="AT549" s="68" t="str">
        <f t="shared" si="367"/>
        <v/>
      </c>
      <c r="AU549" s="68" t="str">
        <f t="shared" si="368"/>
        <v/>
      </c>
      <c r="AV549" s="68" t="str">
        <f t="shared" si="369"/>
        <v/>
      </c>
      <c r="AW549" s="88" t="str">
        <f t="shared" si="352"/>
        <v/>
      </c>
      <c r="AZ549" s="88" t="str">
        <f t="shared" si="353"/>
        <v/>
      </c>
      <c r="BA549" s="68" t="str">
        <f t="shared" si="354"/>
        <v/>
      </c>
      <c r="BB549" s="68" t="str">
        <f t="shared" si="355"/>
        <v/>
      </c>
      <c r="BC549" s="68" t="str">
        <f t="shared" si="356"/>
        <v/>
      </c>
      <c r="BD549" s="69" t="str">
        <f t="shared" si="357"/>
        <v/>
      </c>
      <c r="BE549" s="69" t="str">
        <f t="shared" si="370"/>
        <v/>
      </c>
      <c r="BT549" s="138" t="str">
        <f t="shared" ca="1" si="371"/>
        <v/>
      </c>
      <c r="BU549" s="139" t="str">
        <f t="shared" ca="1" si="372"/>
        <v/>
      </c>
      <c r="BW549" s="138" t="str">
        <f t="shared" si="373"/>
        <v/>
      </c>
      <c r="BX549" s="104" t="str">
        <f t="shared" si="374"/>
        <v/>
      </c>
      <c r="BY549" s="139" t="str">
        <f t="shared" si="375"/>
        <v/>
      </c>
      <c r="CA549" s="138" t="str">
        <f t="shared" si="376"/>
        <v/>
      </c>
      <c r="CB549" s="104" t="str">
        <f t="shared" si="377"/>
        <v/>
      </c>
      <c r="CC549" s="139" t="str">
        <f t="shared" si="378"/>
        <v/>
      </c>
      <c r="CE549" s="162" t="str">
        <f t="shared" si="379"/>
        <v/>
      </c>
      <c r="CF549" s="163" t="str">
        <f t="shared" si="380"/>
        <v/>
      </c>
      <c r="CG549" s="164" t="str">
        <f t="shared" si="381"/>
        <v/>
      </c>
      <c r="CI549" s="162" t="str">
        <f t="shared" si="382"/>
        <v/>
      </c>
      <c r="CJ549" s="163" t="str">
        <f t="shared" si="385"/>
        <v/>
      </c>
      <c r="CK549" s="164" t="str">
        <f t="shared" si="386"/>
        <v/>
      </c>
      <c r="CM549" s="169" t="str">
        <f t="shared" si="383"/>
        <v/>
      </c>
      <c r="CN549" s="139" t="str">
        <f t="shared" si="384"/>
        <v/>
      </c>
      <c r="CP549" s="41" t="str">
        <f>IF($CM549="", "", COUNTIF($CM$11:$CM$3035, "&lt;"&amp;$CM549)+1+COUNTIF($CM$11:$CM549, $CM549)-1)</f>
        <v/>
      </c>
    </row>
    <row r="550" spans="1:94" x14ac:dyDescent="0.25">
      <c r="A550" s="40"/>
      <c r="B550" s="82" t="str">
        <f>IF($I550="", "", IFERROR(INDEX('Job Database'!$AE$11:$AE$3035, MATCH($I550, 'Job Database'!$X$11:$X$3035, 0)), ""))</f>
        <v/>
      </c>
      <c r="C550" s="69" t="str">
        <f>IF($I550="", "", IF(COUNTIF('Job Database'!$X$11:$X$3035, $I550)=0, $AC$5, $AC$4))</f>
        <v/>
      </c>
      <c r="D550" s="40"/>
      <c r="E550" s="85" t="str">
        <f>IF($I550="", "", IF(IFERROR(INDEX('Job Database'!$M$11:$M$3035, MATCH($I550, 'Job Database'!$X$11:$X$3035, 0)), "")="", "", IFERROR(INDEX('Job Database'!$M$11:$M$3035, MATCH($I550, 'Job Database'!$X$11:$X$3035, 0)), "")))</f>
        <v/>
      </c>
      <c r="F550" s="40"/>
      <c r="G550" s="88" t="str">
        <f t="shared" si="358"/>
        <v/>
      </c>
      <c r="H550" s="40"/>
      <c r="I550" s="24"/>
      <c r="J550" s="34"/>
      <c r="K550" s="106"/>
      <c r="L550" s="79"/>
      <c r="M550" s="34"/>
      <c r="N550" s="79"/>
      <c r="O550" s="31"/>
      <c r="P550" s="53"/>
      <c r="Q550" s="40"/>
      <c r="S550" s="41" t="str">
        <f t="shared" si="346"/>
        <v/>
      </c>
      <c r="T550" s="41" t="str">
        <f t="shared" si="347"/>
        <v/>
      </c>
      <c r="U550" s="41" t="str">
        <f t="shared" si="359"/>
        <v/>
      </c>
      <c r="W550" s="74" t="str">
        <f>IF('Job Database'!$X550="", "", 'Job Database'!$X550)</f>
        <v/>
      </c>
      <c r="Y550" s="41" t="str">
        <f>IF($W550="", "", IF(COUNTIF($I$11:$I$3035, $W550)&gt;0, "", MAX($Y$10:$Y549)+1))</f>
        <v/>
      </c>
      <c r="Z550" s="41">
        <v>540</v>
      </c>
      <c r="AA550" s="58" t="str">
        <f t="shared" si="360"/>
        <v/>
      </c>
      <c r="AC550" s="41" t="str">
        <f t="shared" si="348"/>
        <v/>
      </c>
      <c r="AE550" s="41" t="str">
        <f t="shared" si="361"/>
        <v/>
      </c>
      <c r="AJ550" s="154" t="str">
        <f t="shared" si="362"/>
        <v/>
      </c>
      <c r="AL550" s="120" t="str">
        <f t="shared" si="363"/>
        <v/>
      </c>
      <c r="AM550" s="104" t="str">
        <f t="shared" si="364"/>
        <v/>
      </c>
      <c r="AN550" s="104" t="str">
        <f t="shared" si="365"/>
        <v/>
      </c>
      <c r="AO550" s="104" t="str">
        <f t="shared" si="349"/>
        <v/>
      </c>
      <c r="AP550" s="104" t="str">
        <f t="shared" si="350"/>
        <v/>
      </c>
      <c r="AQ550" s="121" t="str">
        <f t="shared" si="366"/>
        <v/>
      </c>
      <c r="AS550" s="88" t="str">
        <f t="shared" si="351"/>
        <v/>
      </c>
      <c r="AT550" s="68" t="str">
        <f t="shared" si="367"/>
        <v/>
      </c>
      <c r="AU550" s="68" t="str">
        <f t="shared" si="368"/>
        <v/>
      </c>
      <c r="AV550" s="68" t="str">
        <f t="shared" si="369"/>
        <v/>
      </c>
      <c r="AW550" s="88" t="str">
        <f t="shared" si="352"/>
        <v/>
      </c>
      <c r="AZ550" s="88" t="str">
        <f t="shared" si="353"/>
        <v/>
      </c>
      <c r="BA550" s="68" t="str">
        <f t="shared" si="354"/>
        <v/>
      </c>
      <c r="BB550" s="68" t="str">
        <f t="shared" si="355"/>
        <v/>
      </c>
      <c r="BC550" s="68" t="str">
        <f t="shared" si="356"/>
        <v/>
      </c>
      <c r="BD550" s="69" t="str">
        <f t="shared" si="357"/>
        <v/>
      </c>
      <c r="BE550" s="69" t="str">
        <f t="shared" si="370"/>
        <v/>
      </c>
      <c r="BT550" s="138" t="str">
        <f t="shared" ca="1" si="371"/>
        <v/>
      </c>
      <c r="BU550" s="139" t="str">
        <f t="shared" ca="1" si="372"/>
        <v/>
      </c>
      <c r="BW550" s="138" t="str">
        <f t="shared" si="373"/>
        <v/>
      </c>
      <c r="BX550" s="104" t="str">
        <f t="shared" si="374"/>
        <v/>
      </c>
      <c r="BY550" s="139" t="str">
        <f t="shared" si="375"/>
        <v/>
      </c>
      <c r="CA550" s="138" t="str">
        <f t="shared" si="376"/>
        <v/>
      </c>
      <c r="CB550" s="104" t="str">
        <f t="shared" si="377"/>
        <v/>
      </c>
      <c r="CC550" s="139" t="str">
        <f t="shared" si="378"/>
        <v/>
      </c>
      <c r="CE550" s="162" t="str">
        <f t="shared" si="379"/>
        <v/>
      </c>
      <c r="CF550" s="163" t="str">
        <f t="shared" si="380"/>
        <v/>
      </c>
      <c r="CG550" s="164" t="str">
        <f t="shared" si="381"/>
        <v/>
      </c>
      <c r="CI550" s="162" t="str">
        <f t="shared" si="382"/>
        <v/>
      </c>
      <c r="CJ550" s="163" t="str">
        <f t="shared" si="385"/>
        <v/>
      </c>
      <c r="CK550" s="164" t="str">
        <f t="shared" si="386"/>
        <v/>
      </c>
      <c r="CM550" s="169" t="str">
        <f t="shared" si="383"/>
        <v/>
      </c>
      <c r="CN550" s="139" t="str">
        <f t="shared" si="384"/>
        <v/>
      </c>
      <c r="CP550" s="41" t="str">
        <f>IF($CM550="", "", COUNTIF($CM$11:$CM$3035, "&lt;"&amp;$CM550)+1+COUNTIF($CM$11:$CM550, $CM550)-1)</f>
        <v/>
      </c>
    </row>
    <row r="551" spans="1:94" x14ac:dyDescent="0.25">
      <c r="A551" s="40"/>
      <c r="B551" s="82" t="str">
        <f>IF($I551="", "", IFERROR(INDEX('Job Database'!$AE$11:$AE$3035, MATCH($I551, 'Job Database'!$X$11:$X$3035, 0)), ""))</f>
        <v/>
      </c>
      <c r="C551" s="69" t="str">
        <f>IF($I551="", "", IF(COUNTIF('Job Database'!$X$11:$X$3035, $I551)=0, $AC$5, $AC$4))</f>
        <v/>
      </c>
      <c r="D551" s="40"/>
      <c r="E551" s="85" t="str">
        <f>IF($I551="", "", IF(IFERROR(INDEX('Job Database'!$M$11:$M$3035, MATCH($I551, 'Job Database'!$X$11:$X$3035, 0)), "")="", "", IFERROR(INDEX('Job Database'!$M$11:$M$3035, MATCH($I551, 'Job Database'!$X$11:$X$3035, 0)), "")))</f>
        <v/>
      </c>
      <c r="F551" s="40"/>
      <c r="G551" s="88" t="str">
        <f t="shared" si="358"/>
        <v/>
      </c>
      <c r="H551" s="40"/>
      <c r="I551" s="24"/>
      <c r="J551" s="34"/>
      <c r="K551" s="106"/>
      <c r="L551" s="79"/>
      <c r="M551" s="34"/>
      <c r="N551" s="79"/>
      <c r="O551" s="31"/>
      <c r="P551" s="53"/>
      <c r="Q551" s="40"/>
      <c r="S551" s="41" t="str">
        <f t="shared" si="346"/>
        <v/>
      </c>
      <c r="T551" s="41" t="str">
        <f t="shared" si="347"/>
        <v/>
      </c>
      <c r="U551" s="41" t="str">
        <f t="shared" si="359"/>
        <v/>
      </c>
      <c r="W551" s="74" t="str">
        <f>IF('Job Database'!$X551="", "", 'Job Database'!$X551)</f>
        <v/>
      </c>
      <c r="Y551" s="41" t="str">
        <f>IF($W551="", "", IF(COUNTIF($I$11:$I$3035, $W551)&gt;0, "", MAX($Y$10:$Y550)+1))</f>
        <v/>
      </c>
      <c r="Z551" s="41">
        <v>541</v>
      </c>
      <c r="AA551" s="58" t="str">
        <f t="shared" si="360"/>
        <v/>
      </c>
      <c r="AC551" s="41" t="str">
        <f t="shared" si="348"/>
        <v/>
      </c>
      <c r="AE551" s="41" t="str">
        <f t="shared" si="361"/>
        <v/>
      </c>
      <c r="AJ551" s="154" t="str">
        <f t="shared" si="362"/>
        <v/>
      </c>
      <c r="AL551" s="120" t="str">
        <f t="shared" si="363"/>
        <v/>
      </c>
      <c r="AM551" s="104" t="str">
        <f t="shared" si="364"/>
        <v/>
      </c>
      <c r="AN551" s="104" t="str">
        <f t="shared" si="365"/>
        <v/>
      </c>
      <c r="AO551" s="104" t="str">
        <f t="shared" si="349"/>
        <v/>
      </c>
      <c r="AP551" s="104" t="str">
        <f t="shared" si="350"/>
        <v/>
      </c>
      <c r="AQ551" s="121" t="str">
        <f t="shared" si="366"/>
        <v/>
      </c>
      <c r="AS551" s="88" t="str">
        <f t="shared" si="351"/>
        <v/>
      </c>
      <c r="AT551" s="68" t="str">
        <f t="shared" si="367"/>
        <v/>
      </c>
      <c r="AU551" s="68" t="str">
        <f t="shared" si="368"/>
        <v/>
      </c>
      <c r="AV551" s="68" t="str">
        <f t="shared" si="369"/>
        <v/>
      </c>
      <c r="AW551" s="88" t="str">
        <f t="shared" si="352"/>
        <v/>
      </c>
      <c r="AZ551" s="88" t="str">
        <f t="shared" si="353"/>
        <v/>
      </c>
      <c r="BA551" s="68" t="str">
        <f t="shared" si="354"/>
        <v/>
      </c>
      <c r="BB551" s="68" t="str">
        <f t="shared" si="355"/>
        <v/>
      </c>
      <c r="BC551" s="68" t="str">
        <f t="shared" si="356"/>
        <v/>
      </c>
      <c r="BD551" s="69" t="str">
        <f t="shared" si="357"/>
        <v/>
      </c>
      <c r="BE551" s="69" t="str">
        <f t="shared" si="370"/>
        <v/>
      </c>
      <c r="BT551" s="138" t="str">
        <f t="shared" ca="1" si="371"/>
        <v/>
      </c>
      <c r="BU551" s="139" t="str">
        <f t="shared" ca="1" si="372"/>
        <v/>
      </c>
      <c r="BW551" s="138" t="str">
        <f t="shared" si="373"/>
        <v/>
      </c>
      <c r="BX551" s="104" t="str">
        <f t="shared" si="374"/>
        <v/>
      </c>
      <c r="BY551" s="139" t="str">
        <f t="shared" si="375"/>
        <v/>
      </c>
      <c r="CA551" s="138" t="str">
        <f t="shared" si="376"/>
        <v/>
      </c>
      <c r="CB551" s="104" t="str">
        <f t="shared" si="377"/>
        <v/>
      </c>
      <c r="CC551" s="139" t="str">
        <f t="shared" si="378"/>
        <v/>
      </c>
      <c r="CE551" s="162" t="str">
        <f t="shared" si="379"/>
        <v/>
      </c>
      <c r="CF551" s="163" t="str">
        <f t="shared" si="380"/>
        <v/>
      </c>
      <c r="CG551" s="164" t="str">
        <f t="shared" si="381"/>
        <v/>
      </c>
      <c r="CI551" s="162" t="str">
        <f t="shared" si="382"/>
        <v/>
      </c>
      <c r="CJ551" s="163" t="str">
        <f t="shared" si="385"/>
        <v/>
      </c>
      <c r="CK551" s="164" t="str">
        <f t="shared" si="386"/>
        <v/>
      </c>
      <c r="CM551" s="169" t="str">
        <f t="shared" si="383"/>
        <v/>
      </c>
      <c r="CN551" s="139" t="str">
        <f t="shared" si="384"/>
        <v/>
      </c>
      <c r="CP551" s="41" t="str">
        <f>IF($CM551="", "", COUNTIF($CM$11:$CM$3035, "&lt;"&amp;$CM551)+1+COUNTIF($CM$11:$CM551, $CM551)-1)</f>
        <v/>
      </c>
    </row>
    <row r="552" spans="1:94" x14ac:dyDescent="0.25">
      <c r="A552" s="40"/>
      <c r="B552" s="82" t="str">
        <f>IF($I552="", "", IFERROR(INDEX('Job Database'!$AE$11:$AE$3035, MATCH($I552, 'Job Database'!$X$11:$X$3035, 0)), ""))</f>
        <v/>
      </c>
      <c r="C552" s="69" t="str">
        <f>IF($I552="", "", IF(COUNTIF('Job Database'!$X$11:$X$3035, $I552)=0, $AC$5, $AC$4))</f>
        <v/>
      </c>
      <c r="D552" s="40"/>
      <c r="E552" s="85" t="str">
        <f>IF($I552="", "", IF(IFERROR(INDEX('Job Database'!$M$11:$M$3035, MATCH($I552, 'Job Database'!$X$11:$X$3035, 0)), "")="", "", IFERROR(INDEX('Job Database'!$M$11:$M$3035, MATCH($I552, 'Job Database'!$X$11:$X$3035, 0)), "")))</f>
        <v/>
      </c>
      <c r="F552" s="40"/>
      <c r="G552" s="88" t="str">
        <f t="shared" si="358"/>
        <v/>
      </c>
      <c r="H552" s="40"/>
      <c r="I552" s="24"/>
      <c r="J552" s="34"/>
      <c r="K552" s="106"/>
      <c r="L552" s="79"/>
      <c r="M552" s="34"/>
      <c r="N552" s="79"/>
      <c r="O552" s="31"/>
      <c r="P552" s="53"/>
      <c r="Q552" s="40"/>
      <c r="S552" s="41" t="str">
        <f t="shared" si="346"/>
        <v/>
      </c>
      <c r="T552" s="41" t="str">
        <f t="shared" si="347"/>
        <v/>
      </c>
      <c r="U552" s="41" t="str">
        <f t="shared" si="359"/>
        <v/>
      </c>
      <c r="W552" s="74" t="str">
        <f>IF('Job Database'!$X552="", "", 'Job Database'!$X552)</f>
        <v/>
      </c>
      <c r="Y552" s="41" t="str">
        <f>IF($W552="", "", IF(COUNTIF($I$11:$I$3035, $W552)&gt;0, "", MAX($Y$10:$Y551)+1))</f>
        <v/>
      </c>
      <c r="Z552" s="41">
        <v>542</v>
      </c>
      <c r="AA552" s="58" t="str">
        <f t="shared" si="360"/>
        <v/>
      </c>
      <c r="AC552" s="41" t="str">
        <f t="shared" si="348"/>
        <v/>
      </c>
      <c r="AE552" s="41" t="str">
        <f t="shared" si="361"/>
        <v/>
      </c>
      <c r="AJ552" s="154" t="str">
        <f t="shared" si="362"/>
        <v/>
      </c>
      <c r="AL552" s="120" t="str">
        <f t="shared" si="363"/>
        <v/>
      </c>
      <c r="AM552" s="104" t="str">
        <f t="shared" si="364"/>
        <v/>
      </c>
      <c r="AN552" s="104" t="str">
        <f t="shared" si="365"/>
        <v/>
      </c>
      <c r="AO552" s="104" t="str">
        <f t="shared" si="349"/>
        <v/>
      </c>
      <c r="AP552" s="104" t="str">
        <f t="shared" si="350"/>
        <v/>
      </c>
      <c r="AQ552" s="121" t="str">
        <f t="shared" si="366"/>
        <v/>
      </c>
      <c r="AS552" s="88" t="str">
        <f t="shared" si="351"/>
        <v/>
      </c>
      <c r="AT552" s="68" t="str">
        <f t="shared" si="367"/>
        <v/>
      </c>
      <c r="AU552" s="68" t="str">
        <f t="shared" si="368"/>
        <v/>
      </c>
      <c r="AV552" s="68" t="str">
        <f t="shared" si="369"/>
        <v/>
      </c>
      <c r="AW552" s="88" t="str">
        <f t="shared" si="352"/>
        <v/>
      </c>
      <c r="AZ552" s="88" t="str">
        <f t="shared" si="353"/>
        <v/>
      </c>
      <c r="BA552" s="68" t="str">
        <f t="shared" si="354"/>
        <v/>
      </c>
      <c r="BB552" s="68" t="str">
        <f t="shared" si="355"/>
        <v/>
      </c>
      <c r="BC552" s="68" t="str">
        <f t="shared" si="356"/>
        <v/>
      </c>
      <c r="BD552" s="69" t="str">
        <f t="shared" si="357"/>
        <v/>
      </c>
      <c r="BE552" s="69" t="str">
        <f t="shared" si="370"/>
        <v/>
      </c>
      <c r="BT552" s="138" t="str">
        <f t="shared" ca="1" si="371"/>
        <v/>
      </c>
      <c r="BU552" s="139" t="str">
        <f t="shared" ca="1" si="372"/>
        <v/>
      </c>
      <c r="BW552" s="138" t="str">
        <f t="shared" si="373"/>
        <v/>
      </c>
      <c r="BX552" s="104" t="str">
        <f t="shared" si="374"/>
        <v/>
      </c>
      <c r="BY552" s="139" t="str">
        <f t="shared" si="375"/>
        <v/>
      </c>
      <c r="CA552" s="138" t="str">
        <f t="shared" si="376"/>
        <v/>
      </c>
      <c r="CB552" s="104" t="str">
        <f t="shared" si="377"/>
        <v/>
      </c>
      <c r="CC552" s="139" t="str">
        <f t="shared" si="378"/>
        <v/>
      </c>
      <c r="CE552" s="162" t="str">
        <f t="shared" si="379"/>
        <v/>
      </c>
      <c r="CF552" s="163" t="str">
        <f t="shared" si="380"/>
        <v/>
      </c>
      <c r="CG552" s="164" t="str">
        <f t="shared" si="381"/>
        <v/>
      </c>
      <c r="CI552" s="162" t="str">
        <f t="shared" si="382"/>
        <v/>
      </c>
      <c r="CJ552" s="163" t="str">
        <f t="shared" si="385"/>
        <v/>
      </c>
      <c r="CK552" s="164" t="str">
        <f t="shared" si="386"/>
        <v/>
      </c>
      <c r="CM552" s="169" t="str">
        <f t="shared" si="383"/>
        <v/>
      </c>
      <c r="CN552" s="139" t="str">
        <f t="shared" si="384"/>
        <v/>
      </c>
      <c r="CP552" s="41" t="str">
        <f>IF($CM552="", "", COUNTIF($CM$11:$CM$3035, "&lt;"&amp;$CM552)+1+COUNTIF($CM$11:$CM552, $CM552)-1)</f>
        <v/>
      </c>
    </row>
    <row r="553" spans="1:94" x14ac:dyDescent="0.25">
      <c r="A553" s="40"/>
      <c r="B553" s="82" t="str">
        <f>IF($I553="", "", IFERROR(INDEX('Job Database'!$AE$11:$AE$3035, MATCH($I553, 'Job Database'!$X$11:$X$3035, 0)), ""))</f>
        <v/>
      </c>
      <c r="C553" s="69" t="str">
        <f>IF($I553="", "", IF(COUNTIF('Job Database'!$X$11:$X$3035, $I553)=0, $AC$5, $AC$4))</f>
        <v/>
      </c>
      <c r="D553" s="40"/>
      <c r="E553" s="85" t="str">
        <f>IF($I553="", "", IF(IFERROR(INDEX('Job Database'!$M$11:$M$3035, MATCH($I553, 'Job Database'!$X$11:$X$3035, 0)), "")="", "", IFERROR(INDEX('Job Database'!$M$11:$M$3035, MATCH($I553, 'Job Database'!$X$11:$X$3035, 0)), "")))</f>
        <v/>
      </c>
      <c r="F553" s="40"/>
      <c r="G553" s="88" t="str">
        <f t="shared" si="358"/>
        <v/>
      </c>
      <c r="H553" s="40"/>
      <c r="I553" s="24"/>
      <c r="J553" s="34"/>
      <c r="K553" s="106"/>
      <c r="L553" s="79"/>
      <c r="M553" s="34"/>
      <c r="N553" s="79"/>
      <c r="O553" s="31"/>
      <c r="P553" s="53"/>
      <c r="Q553" s="40"/>
      <c r="S553" s="41" t="str">
        <f t="shared" si="346"/>
        <v/>
      </c>
      <c r="T553" s="41" t="str">
        <f t="shared" si="347"/>
        <v/>
      </c>
      <c r="U553" s="41" t="str">
        <f t="shared" si="359"/>
        <v/>
      </c>
      <c r="W553" s="74" t="str">
        <f>IF('Job Database'!$X553="", "", 'Job Database'!$X553)</f>
        <v/>
      </c>
      <c r="Y553" s="41" t="str">
        <f>IF($W553="", "", IF(COUNTIF($I$11:$I$3035, $W553)&gt;0, "", MAX($Y$10:$Y552)+1))</f>
        <v/>
      </c>
      <c r="Z553" s="41">
        <v>543</v>
      </c>
      <c r="AA553" s="58" t="str">
        <f t="shared" si="360"/>
        <v/>
      </c>
      <c r="AC553" s="41" t="str">
        <f t="shared" si="348"/>
        <v/>
      </c>
      <c r="AE553" s="41" t="str">
        <f t="shared" si="361"/>
        <v/>
      </c>
      <c r="AJ553" s="154" t="str">
        <f t="shared" si="362"/>
        <v/>
      </c>
      <c r="AL553" s="120" t="str">
        <f t="shared" si="363"/>
        <v/>
      </c>
      <c r="AM553" s="104" t="str">
        <f t="shared" si="364"/>
        <v/>
      </c>
      <c r="AN553" s="104" t="str">
        <f t="shared" si="365"/>
        <v/>
      </c>
      <c r="AO553" s="104" t="str">
        <f t="shared" si="349"/>
        <v/>
      </c>
      <c r="AP553" s="104" t="str">
        <f t="shared" si="350"/>
        <v/>
      </c>
      <c r="AQ553" s="121" t="str">
        <f t="shared" si="366"/>
        <v/>
      </c>
      <c r="AS553" s="88" t="str">
        <f t="shared" si="351"/>
        <v/>
      </c>
      <c r="AT553" s="68" t="str">
        <f t="shared" si="367"/>
        <v/>
      </c>
      <c r="AU553" s="68" t="str">
        <f t="shared" si="368"/>
        <v/>
      </c>
      <c r="AV553" s="68" t="str">
        <f t="shared" si="369"/>
        <v/>
      </c>
      <c r="AW553" s="88" t="str">
        <f t="shared" si="352"/>
        <v/>
      </c>
      <c r="AZ553" s="88" t="str">
        <f t="shared" si="353"/>
        <v/>
      </c>
      <c r="BA553" s="68" t="str">
        <f t="shared" si="354"/>
        <v/>
      </c>
      <c r="BB553" s="68" t="str">
        <f t="shared" si="355"/>
        <v/>
      </c>
      <c r="BC553" s="68" t="str">
        <f t="shared" si="356"/>
        <v/>
      </c>
      <c r="BD553" s="69" t="str">
        <f t="shared" si="357"/>
        <v/>
      </c>
      <c r="BE553" s="69" t="str">
        <f t="shared" si="370"/>
        <v/>
      </c>
      <c r="BT553" s="138" t="str">
        <f t="shared" ca="1" si="371"/>
        <v/>
      </c>
      <c r="BU553" s="139" t="str">
        <f t="shared" ca="1" si="372"/>
        <v/>
      </c>
      <c r="BW553" s="138" t="str">
        <f t="shared" si="373"/>
        <v/>
      </c>
      <c r="BX553" s="104" t="str">
        <f t="shared" si="374"/>
        <v/>
      </c>
      <c r="BY553" s="139" t="str">
        <f t="shared" si="375"/>
        <v/>
      </c>
      <c r="CA553" s="138" t="str">
        <f t="shared" si="376"/>
        <v/>
      </c>
      <c r="CB553" s="104" t="str">
        <f t="shared" si="377"/>
        <v/>
      </c>
      <c r="CC553" s="139" t="str">
        <f t="shared" si="378"/>
        <v/>
      </c>
      <c r="CE553" s="162" t="str">
        <f t="shared" si="379"/>
        <v/>
      </c>
      <c r="CF553" s="163" t="str">
        <f t="shared" si="380"/>
        <v/>
      </c>
      <c r="CG553" s="164" t="str">
        <f t="shared" si="381"/>
        <v/>
      </c>
      <c r="CI553" s="162" t="str">
        <f t="shared" si="382"/>
        <v/>
      </c>
      <c r="CJ553" s="163" t="str">
        <f t="shared" si="385"/>
        <v/>
      </c>
      <c r="CK553" s="164" t="str">
        <f t="shared" si="386"/>
        <v/>
      </c>
      <c r="CM553" s="169" t="str">
        <f t="shared" si="383"/>
        <v/>
      </c>
      <c r="CN553" s="139" t="str">
        <f t="shared" si="384"/>
        <v/>
      </c>
      <c r="CP553" s="41" t="str">
        <f>IF($CM553="", "", COUNTIF($CM$11:$CM$3035, "&lt;"&amp;$CM553)+1+COUNTIF($CM$11:$CM553, $CM553)-1)</f>
        <v/>
      </c>
    </row>
    <row r="554" spans="1:94" x14ac:dyDescent="0.25">
      <c r="A554" s="40"/>
      <c r="B554" s="82" t="str">
        <f>IF($I554="", "", IFERROR(INDEX('Job Database'!$AE$11:$AE$3035, MATCH($I554, 'Job Database'!$X$11:$X$3035, 0)), ""))</f>
        <v/>
      </c>
      <c r="C554" s="69" t="str">
        <f>IF($I554="", "", IF(COUNTIF('Job Database'!$X$11:$X$3035, $I554)=0, $AC$5, $AC$4))</f>
        <v/>
      </c>
      <c r="D554" s="40"/>
      <c r="E554" s="85" t="str">
        <f>IF($I554="", "", IF(IFERROR(INDEX('Job Database'!$M$11:$M$3035, MATCH($I554, 'Job Database'!$X$11:$X$3035, 0)), "")="", "", IFERROR(INDEX('Job Database'!$M$11:$M$3035, MATCH($I554, 'Job Database'!$X$11:$X$3035, 0)), "")))</f>
        <v/>
      </c>
      <c r="F554" s="40"/>
      <c r="G554" s="88" t="str">
        <f t="shared" si="358"/>
        <v/>
      </c>
      <c r="H554" s="40"/>
      <c r="I554" s="24"/>
      <c r="J554" s="34"/>
      <c r="K554" s="106"/>
      <c r="L554" s="79"/>
      <c r="M554" s="34"/>
      <c r="N554" s="79"/>
      <c r="O554" s="31"/>
      <c r="P554" s="53"/>
      <c r="Q554" s="40"/>
      <c r="S554" s="41" t="str">
        <f t="shared" si="346"/>
        <v/>
      </c>
      <c r="T554" s="41" t="str">
        <f t="shared" si="347"/>
        <v/>
      </c>
      <c r="U554" s="41" t="str">
        <f t="shared" si="359"/>
        <v/>
      </c>
      <c r="W554" s="74" t="str">
        <f>IF('Job Database'!$X554="", "", 'Job Database'!$X554)</f>
        <v/>
      </c>
      <c r="Y554" s="41" t="str">
        <f>IF($W554="", "", IF(COUNTIF($I$11:$I$3035, $W554)&gt;0, "", MAX($Y$10:$Y553)+1))</f>
        <v/>
      </c>
      <c r="Z554" s="41">
        <v>544</v>
      </c>
      <c r="AA554" s="58" t="str">
        <f t="shared" si="360"/>
        <v/>
      </c>
      <c r="AC554" s="41" t="str">
        <f t="shared" si="348"/>
        <v/>
      </c>
      <c r="AE554" s="41" t="str">
        <f t="shared" si="361"/>
        <v/>
      </c>
      <c r="AJ554" s="154" t="str">
        <f t="shared" si="362"/>
        <v/>
      </c>
      <c r="AL554" s="120" t="str">
        <f t="shared" si="363"/>
        <v/>
      </c>
      <c r="AM554" s="104" t="str">
        <f t="shared" si="364"/>
        <v/>
      </c>
      <c r="AN554" s="104" t="str">
        <f t="shared" si="365"/>
        <v/>
      </c>
      <c r="AO554" s="104" t="str">
        <f t="shared" si="349"/>
        <v/>
      </c>
      <c r="AP554" s="104" t="str">
        <f t="shared" si="350"/>
        <v/>
      </c>
      <c r="AQ554" s="121" t="str">
        <f t="shared" si="366"/>
        <v/>
      </c>
      <c r="AS554" s="88" t="str">
        <f t="shared" si="351"/>
        <v/>
      </c>
      <c r="AT554" s="68" t="str">
        <f t="shared" si="367"/>
        <v/>
      </c>
      <c r="AU554" s="68" t="str">
        <f t="shared" si="368"/>
        <v/>
      </c>
      <c r="AV554" s="68" t="str">
        <f t="shared" si="369"/>
        <v/>
      </c>
      <c r="AW554" s="88" t="str">
        <f t="shared" si="352"/>
        <v/>
      </c>
      <c r="AZ554" s="88" t="str">
        <f t="shared" si="353"/>
        <v/>
      </c>
      <c r="BA554" s="68" t="str">
        <f t="shared" si="354"/>
        <v/>
      </c>
      <c r="BB554" s="68" t="str">
        <f t="shared" si="355"/>
        <v/>
      </c>
      <c r="BC554" s="68" t="str">
        <f t="shared" si="356"/>
        <v/>
      </c>
      <c r="BD554" s="69" t="str">
        <f t="shared" si="357"/>
        <v/>
      </c>
      <c r="BE554" s="69" t="str">
        <f t="shared" si="370"/>
        <v/>
      </c>
      <c r="BT554" s="138" t="str">
        <f t="shared" ca="1" si="371"/>
        <v/>
      </c>
      <c r="BU554" s="139" t="str">
        <f t="shared" ca="1" si="372"/>
        <v/>
      </c>
      <c r="BW554" s="138" t="str">
        <f t="shared" si="373"/>
        <v/>
      </c>
      <c r="BX554" s="104" t="str">
        <f t="shared" si="374"/>
        <v/>
      </c>
      <c r="BY554" s="139" t="str">
        <f t="shared" si="375"/>
        <v/>
      </c>
      <c r="CA554" s="138" t="str">
        <f t="shared" si="376"/>
        <v/>
      </c>
      <c r="CB554" s="104" t="str">
        <f t="shared" si="377"/>
        <v/>
      </c>
      <c r="CC554" s="139" t="str">
        <f t="shared" si="378"/>
        <v/>
      </c>
      <c r="CE554" s="162" t="str">
        <f t="shared" si="379"/>
        <v/>
      </c>
      <c r="CF554" s="163" t="str">
        <f t="shared" si="380"/>
        <v/>
      </c>
      <c r="CG554" s="164" t="str">
        <f t="shared" si="381"/>
        <v/>
      </c>
      <c r="CI554" s="162" t="str">
        <f t="shared" si="382"/>
        <v/>
      </c>
      <c r="CJ554" s="163" t="str">
        <f t="shared" si="385"/>
        <v/>
      </c>
      <c r="CK554" s="164" t="str">
        <f t="shared" si="386"/>
        <v/>
      </c>
      <c r="CM554" s="169" t="str">
        <f t="shared" si="383"/>
        <v/>
      </c>
      <c r="CN554" s="139" t="str">
        <f t="shared" si="384"/>
        <v/>
      </c>
      <c r="CP554" s="41" t="str">
        <f>IF($CM554="", "", COUNTIF($CM$11:$CM$3035, "&lt;"&amp;$CM554)+1+COUNTIF($CM$11:$CM554, $CM554)-1)</f>
        <v/>
      </c>
    </row>
    <row r="555" spans="1:94" x14ac:dyDescent="0.25">
      <c r="A555" s="40"/>
      <c r="B555" s="82" t="str">
        <f>IF($I555="", "", IFERROR(INDEX('Job Database'!$AE$11:$AE$3035, MATCH($I555, 'Job Database'!$X$11:$X$3035, 0)), ""))</f>
        <v/>
      </c>
      <c r="C555" s="69" t="str">
        <f>IF($I555="", "", IF(COUNTIF('Job Database'!$X$11:$X$3035, $I555)=0, $AC$5, $AC$4))</f>
        <v/>
      </c>
      <c r="D555" s="40"/>
      <c r="E555" s="85" t="str">
        <f>IF($I555="", "", IF(IFERROR(INDEX('Job Database'!$M$11:$M$3035, MATCH($I555, 'Job Database'!$X$11:$X$3035, 0)), "")="", "", IFERROR(INDEX('Job Database'!$M$11:$M$3035, MATCH($I555, 'Job Database'!$X$11:$X$3035, 0)), "")))</f>
        <v/>
      </c>
      <c r="F555" s="40"/>
      <c r="G555" s="88" t="str">
        <f t="shared" si="358"/>
        <v/>
      </c>
      <c r="H555" s="40"/>
      <c r="I555" s="24"/>
      <c r="J555" s="34"/>
      <c r="K555" s="106"/>
      <c r="L555" s="79"/>
      <c r="M555" s="34"/>
      <c r="N555" s="79"/>
      <c r="O555" s="31"/>
      <c r="P555" s="53"/>
      <c r="Q555" s="40"/>
      <c r="S555" s="41" t="str">
        <f t="shared" si="346"/>
        <v/>
      </c>
      <c r="T555" s="41" t="str">
        <f t="shared" si="347"/>
        <v/>
      </c>
      <c r="U555" s="41" t="str">
        <f t="shared" si="359"/>
        <v/>
      </c>
      <c r="W555" s="74" t="str">
        <f>IF('Job Database'!$X555="", "", 'Job Database'!$X555)</f>
        <v/>
      </c>
      <c r="Y555" s="41" t="str">
        <f>IF($W555="", "", IF(COUNTIF($I$11:$I$3035, $W555)&gt;0, "", MAX($Y$10:$Y554)+1))</f>
        <v/>
      </c>
      <c r="Z555" s="41">
        <v>545</v>
      </c>
      <c r="AA555" s="58" t="str">
        <f t="shared" si="360"/>
        <v/>
      </c>
      <c r="AC555" s="41" t="str">
        <f t="shared" si="348"/>
        <v/>
      </c>
      <c r="AE555" s="41" t="str">
        <f t="shared" si="361"/>
        <v/>
      </c>
      <c r="AJ555" s="154" t="str">
        <f t="shared" si="362"/>
        <v/>
      </c>
      <c r="AL555" s="120" t="str">
        <f t="shared" si="363"/>
        <v/>
      </c>
      <c r="AM555" s="104" t="str">
        <f t="shared" si="364"/>
        <v/>
      </c>
      <c r="AN555" s="104" t="str">
        <f t="shared" si="365"/>
        <v/>
      </c>
      <c r="AO555" s="104" t="str">
        <f t="shared" si="349"/>
        <v/>
      </c>
      <c r="AP555" s="104" t="str">
        <f t="shared" si="350"/>
        <v/>
      </c>
      <c r="AQ555" s="121" t="str">
        <f t="shared" si="366"/>
        <v/>
      </c>
      <c r="AS555" s="88" t="str">
        <f t="shared" si="351"/>
        <v/>
      </c>
      <c r="AT555" s="68" t="str">
        <f t="shared" si="367"/>
        <v/>
      </c>
      <c r="AU555" s="68" t="str">
        <f t="shared" si="368"/>
        <v/>
      </c>
      <c r="AV555" s="68" t="str">
        <f t="shared" si="369"/>
        <v/>
      </c>
      <c r="AW555" s="88" t="str">
        <f t="shared" si="352"/>
        <v/>
      </c>
      <c r="AZ555" s="88" t="str">
        <f t="shared" si="353"/>
        <v/>
      </c>
      <c r="BA555" s="68" t="str">
        <f t="shared" si="354"/>
        <v/>
      </c>
      <c r="BB555" s="68" t="str">
        <f t="shared" si="355"/>
        <v/>
      </c>
      <c r="BC555" s="68" t="str">
        <f t="shared" si="356"/>
        <v/>
      </c>
      <c r="BD555" s="69" t="str">
        <f t="shared" si="357"/>
        <v/>
      </c>
      <c r="BE555" s="69" t="str">
        <f t="shared" si="370"/>
        <v/>
      </c>
      <c r="BT555" s="138" t="str">
        <f t="shared" ca="1" si="371"/>
        <v/>
      </c>
      <c r="BU555" s="139" t="str">
        <f t="shared" ca="1" si="372"/>
        <v/>
      </c>
      <c r="BW555" s="138" t="str">
        <f t="shared" si="373"/>
        <v/>
      </c>
      <c r="BX555" s="104" t="str">
        <f t="shared" si="374"/>
        <v/>
      </c>
      <c r="BY555" s="139" t="str">
        <f t="shared" si="375"/>
        <v/>
      </c>
      <c r="CA555" s="138" t="str">
        <f t="shared" si="376"/>
        <v/>
      </c>
      <c r="CB555" s="104" t="str">
        <f t="shared" si="377"/>
        <v/>
      </c>
      <c r="CC555" s="139" t="str">
        <f t="shared" si="378"/>
        <v/>
      </c>
      <c r="CE555" s="162" t="str">
        <f t="shared" si="379"/>
        <v/>
      </c>
      <c r="CF555" s="163" t="str">
        <f t="shared" si="380"/>
        <v/>
      </c>
      <c r="CG555" s="164" t="str">
        <f t="shared" si="381"/>
        <v/>
      </c>
      <c r="CI555" s="162" t="str">
        <f t="shared" si="382"/>
        <v/>
      </c>
      <c r="CJ555" s="163" t="str">
        <f t="shared" si="385"/>
        <v/>
      </c>
      <c r="CK555" s="164" t="str">
        <f t="shared" si="386"/>
        <v/>
      </c>
      <c r="CM555" s="169" t="str">
        <f t="shared" si="383"/>
        <v/>
      </c>
      <c r="CN555" s="139" t="str">
        <f t="shared" si="384"/>
        <v/>
      </c>
      <c r="CP555" s="41" t="str">
        <f>IF($CM555="", "", COUNTIF($CM$11:$CM$3035, "&lt;"&amp;$CM555)+1+COUNTIF($CM$11:$CM555, $CM555)-1)</f>
        <v/>
      </c>
    </row>
    <row r="556" spans="1:94" x14ac:dyDescent="0.25">
      <c r="A556" s="40"/>
      <c r="B556" s="82" t="str">
        <f>IF($I556="", "", IFERROR(INDEX('Job Database'!$AE$11:$AE$3035, MATCH($I556, 'Job Database'!$X$11:$X$3035, 0)), ""))</f>
        <v/>
      </c>
      <c r="C556" s="69" t="str">
        <f>IF($I556="", "", IF(COUNTIF('Job Database'!$X$11:$X$3035, $I556)=0, $AC$5, $AC$4))</f>
        <v/>
      </c>
      <c r="D556" s="40"/>
      <c r="E556" s="85" t="str">
        <f>IF($I556="", "", IF(IFERROR(INDEX('Job Database'!$M$11:$M$3035, MATCH($I556, 'Job Database'!$X$11:$X$3035, 0)), "")="", "", IFERROR(INDEX('Job Database'!$M$11:$M$3035, MATCH($I556, 'Job Database'!$X$11:$X$3035, 0)), "")))</f>
        <v/>
      </c>
      <c r="F556" s="40"/>
      <c r="G556" s="88" t="str">
        <f t="shared" si="358"/>
        <v/>
      </c>
      <c r="H556" s="40"/>
      <c r="I556" s="24"/>
      <c r="J556" s="34"/>
      <c r="K556" s="106"/>
      <c r="L556" s="79"/>
      <c r="M556" s="34"/>
      <c r="N556" s="79"/>
      <c r="O556" s="31"/>
      <c r="P556" s="53"/>
      <c r="Q556" s="40"/>
      <c r="S556" s="41" t="str">
        <f t="shared" si="346"/>
        <v/>
      </c>
      <c r="T556" s="41" t="str">
        <f t="shared" si="347"/>
        <v/>
      </c>
      <c r="U556" s="41" t="str">
        <f t="shared" si="359"/>
        <v/>
      </c>
      <c r="W556" s="74" t="str">
        <f>IF('Job Database'!$X556="", "", 'Job Database'!$X556)</f>
        <v/>
      </c>
      <c r="Y556" s="41" t="str">
        <f>IF($W556="", "", IF(COUNTIF($I$11:$I$3035, $W556)&gt;0, "", MAX($Y$10:$Y555)+1))</f>
        <v/>
      </c>
      <c r="Z556" s="41">
        <v>546</v>
      </c>
      <c r="AA556" s="58" t="str">
        <f t="shared" si="360"/>
        <v/>
      </c>
      <c r="AC556" s="41" t="str">
        <f t="shared" si="348"/>
        <v/>
      </c>
      <c r="AE556" s="41" t="str">
        <f t="shared" si="361"/>
        <v/>
      </c>
      <c r="AJ556" s="154" t="str">
        <f t="shared" si="362"/>
        <v/>
      </c>
      <c r="AL556" s="120" t="str">
        <f t="shared" si="363"/>
        <v/>
      </c>
      <c r="AM556" s="104" t="str">
        <f t="shared" si="364"/>
        <v/>
      </c>
      <c r="AN556" s="104" t="str">
        <f t="shared" si="365"/>
        <v/>
      </c>
      <c r="AO556" s="104" t="str">
        <f t="shared" si="349"/>
        <v/>
      </c>
      <c r="AP556" s="104" t="str">
        <f t="shared" si="350"/>
        <v/>
      </c>
      <c r="AQ556" s="121" t="str">
        <f t="shared" si="366"/>
        <v/>
      </c>
      <c r="AS556" s="88" t="str">
        <f t="shared" si="351"/>
        <v/>
      </c>
      <c r="AT556" s="68" t="str">
        <f t="shared" si="367"/>
        <v/>
      </c>
      <c r="AU556" s="68" t="str">
        <f t="shared" si="368"/>
        <v/>
      </c>
      <c r="AV556" s="68" t="str">
        <f t="shared" si="369"/>
        <v/>
      </c>
      <c r="AW556" s="88" t="str">
        <f t="shared" si="352"/>
        <v/>
      </c>
      <c r="AZ556" s="88" t="str">
        <f t="shared" si="353"/>
        <v/>
      </c>
      <c r="BA556" s="68" t="str">
        <f t="shared" si="354"/>
        <v/>
      </c>
      <c r="BB556" s="68" t="str">
        <f t="shared" si="355"/>
        <v/>
      </c>
      <c r="BC556" s="68" t="str">
        <f t="shared" si="356"/>
        <v/>
      </c>
      <c r="BD556" s="69" t="str">
        <f t="shared" si="357"/>
        <v/>
      </c>
      <c r="BE556" s="69" t="str">
        <f t="shared" si="370"/>
        <v/>
      </c>
      <c r="BT556" s="138" t="str">
        <f t="shared" ca="1" si="371"/>
        <v/>
      </c>
      <c r="BU556" s="139" t="str">
        <f t="shared" ca="1" si="372"/>
        <v/>
      </c>
      <c r="BW556" s="138" t="str">
        <f t="shared" si="373"/>
        <v/>
      </c>
      <c r="BX556" s="104" t="str">
        <f t="shared" si="374"/>
        <v/>
      </c>
      <c r="BY556" s="139" t="str">
        <f t="shared" si="375"/>
        <v/>
      </c>
      <c r="CA556" s="138" t="str">
        <f t="shared" si="376"/>
        <v/>
      </c>
      <c r="CB556" s="104" t="str">
        <f t="shared" si="377"/>
        <v/>
      </c>
      <c r="CC556" s="139" t="str">
        <f t="shared" si="378"/>
        <v/>
      </c>
      <c r="CE556" s="162" t="str">
        <f t="shared" si="379"/>
        <v/>
      </c>
      <c r="CF556" s="163" t="str">
        <f t="shared" si="380"/>
        <v/>
      </c>
      <c r="CG556" s="164" t="str">
        <f t="shared" si="381"/>
        <v/>
      </c>
      <c r="CI556" s="162" t="str">
        <f t="shared" si="382"/>
        <v/>
      </c>
      <c r="CJ556" s="163" t="str">
        <f t="shared" si="385"/>
        <v/>
      </c>
      <c r="CK556" s="164" t="str">
        <f t="shared" si="386"/>
        <v/>
      </c>
      <c r="CM556" s="169" t="str">
        <f t="shared" si="383"/>
        <v/>
      </c>
      <c r="CN556" s="139" t="str">
        <f t="shared" si="384"/>
        <v/>
      </c>
      <c r="CP556" s="41" t="str">
        <f>IF($CM556="", "", COUNTIF($CM$11:$CM$3035, "&lt;"&amp;$CM556)+1+COUNTIF($CM$11:$CM556, $CM556)-1)</f>
        <v/>
      </c>
    </row>
    <row r="557" spans="1:94" x14ac:dyDescent="0.25">
      <c r="A557" s="40"/>
      <c r="B557" s="82" t="str">
        <f>IF($I557="", "", IFERROR(INDEX('Job Database'!$AE$11:$AE$3035, MATCH($I557, 'Job Database'!$X$11:$X$3035, 0)), ""))</f>
        <v/>
      </c>
      <c r="C557" s="69" t="str">
        <f>IF($I557="", "", IF(COUNTIF('Job Database'!$X$11:$X$3035, $I557)=0, $AC$5, $AC$4))</f>
        <v/>
      </c>
      <c r="D557" s="40"/>
      <c r="E557" s="85" t="str">
        <f>IF($I557="", "", IF(IFERROR(INDEX('Job Database'!$M$11:$M$3035, MATCH($I557, 'Job Database'!$X$11:$X$3035, 0)), "")="", "", IFERROR(INDEX('Job Database'!$M$11:$M$3035, MATCH($I557, 'Job Database'!$X$11:$X$3035, 0)), "")))</f>
        <v/>
      </c>
      <c r="F557" s="40"/>
      <c r="G557" s="88" t="str">
        <f t="shared" si="358"/>
        <v/>
      </c>
      <c r="H557" s="40"/>
      <c r="I557" s="24"/>
      <c r="J557" s="34"/>
      <c r="K557" s="106"/>
      <c r="L557" s="79"/>
      <c r="M557" s="34"/>
      <c r="N557" s="79"/>
      <c r="O557" s="31"/>
      <c r="P557" s="53"/>
      <c r="Q557" s="40"/>
      <c r="S557" s="41" t="str">
        <f t="shared" si="346"/>
        <v/>
      </c>
      <c r="T557" s="41" t="str">
        <f t="shared" si="347"/>
        <v/>
      </c>
      <c r="U557" s="41" t="str">
        <f t="shared" si="359"/>
        <v/>
      </c>
      <c r="W557" s="74" t="str">
        <f>IF('Job Database'!$X557="", "", 'Job Database'!$X557)</f>
        <v/>
      </c>
      <c r="Y557" s="41" t="str">
        <f>IF($W557="", "", IF(COUNTIF($I$11:$I$3035, $W557)&gt;0, "", MAX($Y$10:$Y556)+1))</f>
        <v/>
      </c>
      <c r="Z557" s="41">
        <v>547</v>
      </c>
      <c r="AA557" s="58" t="str">
        <f t="shared" si="360"/>
        <v/>
      </c>
      <c r="AC557" s="41" t="str">
        <f t="shared" si="348"/>
        <v/>
      </c>
      <c r="AE557" s="41" t="str">
        <f t="shared" si="361"/>
        <v/>
      </c>
      <c r="AJ557" s="154" t="str">
        <f t="shared" si="362"/>
        <v/>
      </c>
      <c r="AL557" s="120" t="str">
        <f t="shared" si="363"/>
        <v/>
      </c>
      <c r="AM557" s="104" t="str">
        <f t="shared" si="364"/>
        <v/>
      </c>
      <c r="AN557" s="104" t="str">
        <f t="shared" si="365"/>
        <v/>
      </c>
      <c r="AO557" s="104" t="str">
        <f t="shared" si="349"/>
        <v/>
      </c>
      <c r="AP557" s="104" t="str">
        <f t="shared" si="350"/>
        <v/>
      </c>
      <c r="AQ557" s="121" t="str">
        <f t="shared" si="366"/>
        <v/>
      </c>
      <c r="AS557" s="88" t="str">
        <f t="shared" si="351"/>
        <v/>
      </c>
      <c r="AT557" s="68" t="str">
        <f t="shared" si="367"/>
        <v/>
      </c>
      <c r="AU557" s="68" t="str">
        <f t="shared" si="368"/>
        <v/>
      </c>
      <c r="AV557" s="68" t="str">
        <f t="shared" si="369"/>
        <v/>
      </c>
      <c r="AW557" s="88" t="str">
        <f t="shared" si="352"/>
        <v/>
      </c>
      <c r="AZ557" s="88" t="str">
        <f t="shared" si="353"/>
        <v/>
      </c>
      <c r="BA557" s="68" t="str">
        <f t="shared" si="354"/>
        <v/>
      </c>
      <c r="BB557" s="68" t="str">
        <f t="shared" si="355"/>
        <v/>
      </c>
      <c r="BC557" s="68" t="str">
        <f t="shared" si="356"/>
        <v/>
      </c>
      <c r="BD557" s="69" t="str">
        <f t="shared" si="357"/>
        <v/>
      </c>
      <c r="BE557" s="69" t="str">
        <f t="shared" si="370"/>
        <v/>
      </c>
      <c r="BT557" s="138" t="str">
        <f t="shared" ca="1" si="371"/>
        <v/>
      </c>
      <c r="BU557" s="139" t="str">
        <f t="shared" ca="1" si="372"/>
        <v/>
      </c>
      <c r="BW557" s="138" t="str">
        <f t="shared" si="373"/>
        <v/>
      </c>
      <c r="BX557" s="104" t="str">
        <f t="shared" si="374"/>
        <v/>
      </c>
      <c r="BY557" s="139" t="str">
        <f t="shared" si="375"/>
        <v/>
      </c>
      <c r="CA557" s="138" t="str">
        <f t="shared" si="376"/>
        <v/>
      </c>
      <c r="CB557" s="104" t="str">
        <f t="shared" si="377"/>
        <v/>
      </c>
      <c r="CC557" s="139" t="str">
        <f t="shared" si="378"/>
        <v/>
      </c>
      <c r="CE557" s="162" t="str">
        <f t="shared" si="379"/>
        <v/>
      </c>
      <c r="CF557" s="163" t="str">
        <f t="shared" si="380"/>
        <v/>
      </c>
      <c r="CG557" s="164" t="str">
        <f t="shared" si="381"/>
        <v/>
      </c>
      <c r="CI557" s="162" t="str">
        <f t="shared" si="382"/>
        <v/>
      </c>
      <c r="CJ557" s="163" t="str">
        <f t="shared" si="385"/>
        <v/>
      </c>
      <c r="CK557" s="164" t="str">
        <f t="shared" si="386"/>
        <v/>
      </c>
      <c r="CM557" s="169" t="str">
        <f t="shared" si="383"/>
        <v/>
      </c>
      <c r="CN557" s="139" t="str">
        <f t="shared" si="384"/>
        <v/>
      </c>
      <c r="CP557" s="41" t="str">
        <f>IF($CM557="", "", COUNTIF($CM$11:$CM$3035, "&lt;"&amp;$CM557)+1+COUNTIF($CM$11:$CM557, $CM557)-1)</f>
        <v/>
      </c>
    </row>
    <row r="558" spans="1:94" x14ac:dyDescent="0.25">
      <c r="A558" s="40"/>
      <c r="B558" s="82" t="str">
        <f>IF($I558="", "", IFERROR(INDEX('Job Database'!$AE$11:$AE$3035, MATCH($I558, 'Job Database'!$X$11:$X$3035, 0)), ""))</f>
        <v/>
      </c>
      <c r="C558" s="69" t="str">
        <f>IF($I558="", "", IF(COUNTIF('Job Database'!$X$11:$X$3035, $I558)=0, $AC$5, $AC$4))</f>
        <v/>
      </c>
      <c r="D558" s="40"/>
      <c r="E558" s="85" t="str">
        <f>IF($I558="", "", IF(IFERROR(INDEX('Job Database'!$M$11:$M$3035, MATCH($I558, 'Job Database'!$X$11:$X$3035, 0)), "")="", "", IFERROR(INDEX('Job Database'!$M$11:$M$3035, MATCH($I558, 'Job Database'!$X$11:$X$3035, 0)), "")))</f>
        <v/>
      </c>
      <c r="F558" s="40"/>
      <c r="G558" s="88" t="str">
        <f t="shared" si="358"/>
        <v/>
      </c>
      <c r="H558" s="40"/>
      <c r="I558" s="24"/>
      <c r="J558" s="34"/>
      <c r="K558" s="106"/>
      <c r="L558" s="79"/>
      <c r="M558" s="34"/>
      <c r="N558" s="79"/>
      <c r="O558" s="31"/>
      <c r="P558" s="53"/>
      <c r="Q558" s="40"/>
      <c r="S558" s="41" t="str">
        <f t="shared" si="346"/>
        <v/>
      </c>
      <c r="T558" s="41" t="str">
        <f t="shared" si="347"/>
        <v/>
      </c>
      <c r="U558" s="41" t="str">
        <f t="shared" si="359"/>
        <v/>
      </c>
      <c r="W558" s="74" t="str">
        <f>IF('Job Database'!$X558="", "", 'Job Database'!$X558)</f>
        <v/>
      </c>
      <c r="Y558" s="41" t="str">
        <f>IF($W558="", "", IF(COUNTIF($I$11:$I$3035, $W558)&gt;0, "", MAX($Y$10:$Y557)+1))</f>
        <v/>
      </c>
      <c r="Z558" s="41">
        <v>548</v>
      </c>
      <c r="AA558" s="58" t="str">
        <f t="shared" si="360"/>
        <v/>
      </c>
      <c r="AC558" s="41" t="str">
        <f t="shared" si="348"/>
        <v/>
      </c>
      <c r="AE558" s="41" t="str">
        <f t="shared" si="361"/>
        <v/>
      </c>
      <c r="AJ558" s="154" t="str">
        <f t="shared" si="362"/>
        <v/>
      </c>
      <c r="AL558" s="120" t="str">
        <f t="shared" si="363"/>
        <v/>
      </c>
      <c r="AM558" s="104" t="str">
        <f t="shared" si="364"/>
        <v/>
      </c>
      <c r="AN558" s="104" t="str">
        <f t="shared" si="365"/>
        <v/>
      </c>
      <c r="AO558" s="104" t="str">
        <f t="shared" si="349"/>
        <v/>
      </c>
      <c r="AP558" s="104" t="str">
        <f t="shared" si="350"/>
        <v/>
      </c>
      <c r="AQ558" s="121" t="str">
        <f t="shared" si="366"/>
        <v/>
      </c>
      <c r="AS558" s="88" t="str">
        <f t="shared" si="351"/>
        <v/>
      </c>
      <c r="AT558" s="68" t="str">
        <f t="shared" si="367"/>
        <v/>
      </c>
      <c r="AU558" s="68" t="str">
        <f t="shared" si="368"/>
        <v/>
      </c>
      <c r="AV558" s="68" t="str">
        <f t="shared" si="369"/>
        <v/>
      </c>
      <c r="AW558" s="88" t="str">
        <f t="shared" si="352"/>
        <v/>
      </c>
      <c r="AZ558" s="88" t="str">
        <f t="shared" si="353"/>
        <v/>
      </c>
      <c r="BA558" s="68" t="str">
        <f t="shared" si="354"/>
        <v/>
      </c>
      <c r="BB558" s="68" t="str">
        <f t="shared" si="355"/>
        <v/>
      </c>
      <c r="BC558" s="68" t="str">
        <f t="shared" si="356"/>
        <v/>
      </c>
      <c r="BD558" s="69" t="str">
        <f t="shared" si="357"/>
        <v/>
      </c>
      <c r="BE558" s="69" t="str">
        <f t="shared" si="370"/>
        <v/>
      </c>
      <c r="BT558" s="138" t="str">
        <f t="shared" ca="1" si="371"/>
        <v/>
      </c>
      <c r="BU558" s="139" t="str">
        <f t="shared" ca="1" si="372"/>
        <v/>
      </c>
      <c r="BW558" s="138" t="str">
        <f t="shared" si="373"/>
        <v/>
      </c>
      <c r="BX558" s="104" t="str">
        <f t="shared" si="374"/>
        <v/>
      </c>
      <c r="BY558" s="139" t="str">
        <f t="shared" si="375"/>
        <v/>
      </c>
      <c r="CA558" s="138" t="str">
        <f t="shared" si="376"/>
        <v/>
      </c>
      <c r="CB558" s="104" t="str">
        <f t="shared" si="377"/>
        <v/>
      </c>
      <c r="CC558" s="139" t="str">
        <f t="shared" si="378"/>
        <v/>
      </c>
      <c r="CE558" s="162" t="str">
        <f t="shared" si="379"/>
        <v/>
      </c>
      <c r="CF558" s="163" t="str">
        <f t="shared" si="380"/>
        <v/>
      </c>
      <c r="CG558" s="164" t="str">
        <f t="shared" si="381"/>
        <v/>
      </c>
      <c r="CI558" s="162" t="str">
        <f t="shared" si="382"/>
        <v/>
      </c>
      <c r="CJ558" s="163" t="str">
        <f t="shared" si="385"/>
        <v/>
      </c>
      <c r="CK558" s="164" t="str">
        <f t="shared" si="386"/>
        <v/>
      </c>
      <c r="CM558" s="169" t="str">
        <f t="shared" si="383"/>
        <v/>
      </c>
      <c r="CN558" s="139" t="str">
        <f t="shared" si="384"/>
        <v/>
      </c>
      <c r="CP558" s="41" t="str">
        <f>IF($CM558="", "", COUNTIF($CM$11:$CM$3035, "&lt;"&amp;$CM558)+1+COUNTIF($CM$11:$CM558, $CM558)-1)</f>
        <v/>
      </c>
    </row>
    <row r="559" spans="1:94" x14ac:dyDescent="0.25">
      <c r="A559" s="40"/>
      <c r="B559" s="82" t="str">
        <f>IF($I559="", "", IFERROR(INDEX('Job Database'!$AE$11:$AE$3035, MATCH($I559, 'Job Database'!$X$11:$X$3035, 0)), ""))</f>
        <v/>
      </c>
      <c r="C559" s="69" t="str">
        <f>IF($I559="", "", IF(COUNTIF('Job Database'!$X$11:$X$3035, $I559)=0, $AC$5, $AC$4))</f>
        <v/>
      </c>
      <c r="D559" s="40"/>
      <c r="E559" s="85" t="str">
        <f>IF($I559="", "", IF(IFERROR(INDEX('Job Database'!$M$11:$M$3035, MATCH($I559, 'Job Database'!$X$11:$X$3035, 0)), "")="", "", IFERROR(INDEX('Job Database'!$M$11:$M$3035, MATCH($I559, 'Job Database'!$X$11:$X$3035, 0)), "")))</f>
        <v/>
      </c>
      <c r="F559" s="40"/>
      <c r="G559" s="88" t="str">
        <f t="shared" si="358"/>
        <v/>
      </c>
      <c r="H559" s="40"/>
      <c r="I559" s="24"/>
      <c r="J559" s="34"/>
      <c r="K559" s="106"/>
      <c r="L559" s="79"/>
      <c r="M559" s="34"/>
      <c r="N559" s="79"/>
      <c r="O559" s="31"/>
      <c r="P559" s="53"/>
      <c r="Q559" s="40"/>
      <c r="S559" s="41" t="str">
        <f t="shared" si="346"/>
        <v/>
      </c>
      <c r="T559" s="41" t="str">
        <f t="shared" si="347"/>
        <v/>
      </c>
      <c r="U559" s="41" t="str">
        <f t="shared" si="359"/>
        <v/>
      </c>
      <c r="W559" s="74" t="str">
        <f>IF('Job Database'!$X559="", "", 'Job Database'!$X559)</f>
        <v/>
      </c>
      <c r="Y559" s="41" t="str">
        <f>IF($W559="", "", IF(COUNTIF($I$11:$I$3035, $W559)&gt;0, "", MAX($Y$10:$Y558)+1))</f>
        <v/>
      </c>
      <c r="Z559" s="41">
        <v>549</v>
      </c>
      <c r="AA559" s="58" t="str">
        <f t="shared" si="360"/>
        <v/>
      </c>
      <c r="AC559" s="41" t="str">
        <f t="shared" si="348"/>
        <v/>
      </c>
      <c r="AE559" s="41" t="str">
        <f t="shared" si="361"/>
        <v/>
      </c>
      <c r="AJ559" s="154" t="str">
        <f t="shared" si="362"/>
        <v/>
      </c>
      <c r="AL559" s="120" t="str">
        <f t="shared" si="363"/>
        <v/>
      </c>
      <c r="AM559" s="104" t="str">
        <f t="shared" si="364"/>
        <v/>
      </c>
      <c r="AN559" s="104" t="str">
        <f t="shared" si="365"/>
        <v/>
      </c>
      <c r="AO559" s="104" t="str">
        <f t="shared" si="349"/>
        <v/>
      </c>
      <c r="AP559" s="104" t="str">
        <f t="shared" si="350"/>
        <v/>
      </c>
      <c r="AQ559" s="121" t="str">
        <f t="shared" si="366"/>
        <v/>
      </c>
      <c r="AS559" s="88" t="str">
        <f t="shared" si="351"/>
        <v/>
      </c>
      <c r="AT559" s="68" t="str">
        <f t="shared" si="367"/>
        <v/>
      </c>
      <c r="AU559" s="68" t="str">
        <f t="shared" si="368"/>
        <v/>
      </c>
      <c r="AV559" s="68" t="str">
        <f t="shared" si="369"/>
        <v/>
      </c>
      <c r="AW559" s="88" t="str">
        <f t="shared" si="352"/>
        <v/>
      </c>
      <c r="AZ559" s="88" t="str">
        <f t="shared" si="353"/>
        <v/>
      </c>
      <c r="BA559" s="68" t="str">
        <f t="shared" si="354"/>
        <v/>
      </c>
      <c r="BB559" s="68" t="str">
        <f t="shared" si="355"/>
        <v/>
      </c>
      <c r="BC559" s="68" t="str">
        <f t="shared" si="356"/>
        <v/>
      </c>
      <c r="BD559" s="69" t="str">
        <f t="shared" si="357"/>
        <v/>
      </c>
      <c r="BE559" s="69" t="str">
        <f t="shared" si="370"/>
        <v/>
      </c>
      <c r="BT559" s="138" t="str">
        <f t="shared" ca="1" si="371"/>
        <v/>
      </c>
      <c r="BU559" s="139" t="str">
        <f t="shared" ca="1" si="372"/>
        <v/>
      </c>
      <c r="BW559" s="138" t="str">
        <f t="shared" si="373"/>
        <v/>
      </c>
      <c r="BX559" s="104" t="str">
        <f t="shared" si="374"/>
        <v/>
      </c>
      <c r="BY559" s="139" t="str">
        <f t="shared" si="375"/>
        <v/>
      </c>
      <c r="CA559" s="138" t="str">
        <f t="shared" si="376"/>
        <v/>
      </c>
      <c r="CB559" s="104" t="str">
        <f t="shared" si="377"/>
        <v/>
      </c>
      <c r="CC559" s="139" t="str">
        <f t="shared" si="378"/>
        <v/>
      </c>
      <c r="CE559" s="162" t="str">
        <f t="shared" si="379"/>
        <v/>
      </c>
      <c r="CF559" s="163" t="str">
        <f t="shared" si="380"/>
        <v/>
      </c>
      <c r="CG559" s="164" t="str">
        <f t="shared" si="381"/>
        <v/>
      </c>
      <c r="CI559" s="162" t="str">
        <f t="shared" si="382"/>
        <v/>
      </c>
      <c r="CJ559" s="163" t="str">
        <f t="shared" si="385"/>
        <v/>
      </c>
      <c r="CK559" s="164" t="str">
        <f t="shared" si="386"/>
        <v/>
      </c>
      <c r="CM559" s="169" t="str">
        <f t="shared" si="383"/>
        <v/>
      </c>
      <c r="CN559" s="139" t="str">
        <f t="shared" si="384"/>
        <v/>
      </c>
      <c r="CP559" s="41" t="str">
        <f>IF($CM559="", "", COUNTIF($CM$11:$CM$3035, "&lt;"&amp;$CM559)+1+COUNTIF($CM$11:$CM559, $CM559)-1)</f>
        <v/>
      </c>
    </row>
    <row r="560" spans="1:94" x14ac:dyDescent="0.25">
      <c r="A560" s="40"/>
      <c r="B560" s="82" t="str">
        <f>IF($I560="", "", IFERROR(INDEX('Job Database'!$AE$11:$AE$3035, MATCH($I560, 'Job Database'!$X$11:$X$3035, 0)), ""))</f>
        <v/>
      </c>
      <c r="C560" s="69" t="str">
        <f>IF($I560="", "", IF(COUNTIF('Job Database'!$X$11:$X$3035, $I560)=0, $AC$5, $AC$4))</f>
        <v/>
      </c>
      <c r="D560" s="40"/>
      <c r="E560" s="85" t="str">
        <f>IF($I560="", "", IF(IFERROR(INDEX('Job Database'!$M$11:$M$3035, MATCH($I560, 'Job Database'!$X$11:$X$3035, 0)), "")="", "", IFERROR(INDEX('Job Database'!$M$11:$M$3035, MATCH($I560, 'Job Database'!$X$11:$X$3035, 0)), "")))</f>
        <v/>
      </c>
      <c r="F560" s="40"/>
      <c r="G560" s="88" t="str">
        <f t="shared" si="358"/>
        <v/>
      </c>
      <c r="H560" s="40"/>
      <c r="I560" s="24"/>
      <c r="J560" s="34"/>
      <c r="K560" s="106"/>
      <c r="L560" s="79"/>
      <c r="M560" s="34"/>
      <c r="N560" s="79"/>
      <c r="O560" s="31"/>
      <c r="P560" s="53"/>
      <c r="Q560" s="40"/>
      <c r="S560" s="41" t="str">
        <f t="shared" si="346"/>
        <v/>
      </c>
      <c r="T560" s="41" t="str">
        <f t="shared" si="347"/>
        <v/>
      </c>
      <c r="U560" s="41" t="str">
        <f t="shared" si="359"/>
        <v/>
      </c>
      <c r="W560" s="74" t="str">
        <f>IF('Job Database'!$X560="", "", 'Job Database'!$X560)</f>
        <v/>
      </c>
      <c r="Y560" s="41" t="str">
        <f>IF($W560="", "", IF(COUNTIF($I$11:$I$3035, $W560)&gt;0, "", MAX($Y$10:$Y559)+1))</f>
        <v/>
      </c>
      <c r="Z560" s="41">
        <v>550</v>
      </c>
      <c r="AA560" s="58" t="str">
        <f t="shared" si="360"/>
        <v/>
      </c>
      <c r="AC560" s="41" t="str">
        <f t="shared" si="348"/>
        <v/>
      </c>
      <c r="AE560" s="41" t="str">
        <f t="shared" si="361"/>
        <v/>
      </c>
      <c r="AJ560" s="154" t="str">
        <f t="shared" si="362"/>
        <v/>
      </c>
      <c r="AL560" s="120" t="str">
        <f t="shared" si="363"/>
        <v/>
      </c>
      <c r="AM560" s="104" t="str">
        <f t="shared" si="364"/>
        <v/>
      </c>
      <c r="AN560" s="104" t="str">
        <f t="shared" si="365"/>
        <v/>
      </c>
      <c r="AO560" s="104" t="str">
        <f t="shared" si="349"/>
        <v/>
      </c>
      <c r="AP560" s="104" t="str">
        <f t="shared" si="350"/>
        <v/>
      </c>
      <c r="AQ560" s="121" t="str">
        <f t="shared" si="366"/>
        <v/>
      </c>
      <c r="AS560" s="88" t="str">
        <f t="shared" si="351"/>
        <v/>
      </c>
      <c r="AT560" s="68" t="str">
        <f t="shared" si="367"/>
        <v/>
      </c>
      <c r="AU560" s="68" t="str">
        <f t="shared" si="368"/>
        <v/>
      </c>
      <c r="AV560" s="68" t="str">
        <f t="shared" si="369"/>
        <v/>
      </c>
      <c r="AW560" s="88" t="str">
        <f t="shared" si="352"/>
        <v/>
      </c>
      <c r="AZ560" s="88" t="str">
        <f t="shared" si="353"/>
        <v/>
      </c>
      <c r="BA560" s="68" t="str">
        <f t="shared" si="354"/>
        <v/>
      </c>
      <c r="BB560" s="68" t="str">
        <f t="shared" si="355"/>
        <v/>
      </c>
      <c r="BC560" s="68" t="str">
        <f t="shared" si="356"/>
        <v/>
      </c>
      <c r="BD560" s="69" t="str">
        <f t="shared" si="357"/>
        <v/>
      </c>
      <c r="BE560" s="69" t="str">
        <f t="shared" si="370"/>
        <v/>
      </c>
      <c r="BT560" s="138" t="str">
        <f t="shared" ca="1" si="371"/>
        <v/>
      </c>
      <c r="BU560" s="139" t="str">
        <f t="shared" ca="1" si="372"/>
        <v/>
      </c>
      <c r="BW560" s="138" t="str">
        <f t="shared" si="373"/>
        <v/>
      </c>
      <c r="BX560" s="104" t="str">
        <f t="shared" si="374"/>
        <v/>
      </c>
      <c r="BY560" s="139" t="str">
        <f t="shared" si="375"/>
        <v/>
      </c>
      <c r="CA560" s="138" t="str">
        <f t="shared" si="376"/>
        <v/>
      </c>
      <c r="CB560" s="104" t="str">
        <f t="shared" si="377"/>
        <v/>
      </c>
      <c r="CC560" s="139" t="str">
        <f t="shared" si="378"/>
        <v/>
      </c>
      <c r="CE560" s="162" t="str">
        <f t="shared" si="379"/>
        <v/>
      </c>
      <c r="CF560" s="163" t="str">
        <f t="shared" si="380"/>
        <v/>
      </c>
      <c r="CG560" s="164" t="str">
        <f t="shared" si="381"/>
        <v/>
      </c>
      <c r="CI560" s="162" t="str">
        <f t="shared" si="382"/>
        <v/>
      </c>
      <c r="CJ560" s="163" t="str">
        <f t="shared" si="385"/>
        <v/>
      </c>
      <c r="CK560" s="164" t="str">
        <f t="shared" si="386"/>
        <v/>
      </c>
      <c r="CM560" s="169" t="str">
        <f t="shared" si="383"/>
        <v/>
      </c>
      <c r="CN560" s="139" t="str">
        <f t="shared" si="384"/>
        <v/>
      </c>
      <c r="CP560" s="41" t="str">
        <f>IF($CM560="", "", COUNTIF($CM$11:$CM$3035, "&lt;"&amp;$CM560)+1+COUNTIF($CM$11:$CM560, $CM560)-1)</f>
        <v/>
      </c>
    </row>
    <row r="561" spans="1:94" x14ac:dyDescent="0.25">
      <c r="A561" s="40"/>
      <c r="B561" s="82" t="str">
        <f>IF($I561="", "", IFERROR(INDEX('Job Database'!$AE$11:$AE$3035, MATCH($I561, 'Job Database'!$X$11:$X$3035, 0)), ""))</f>
        <v/>
      </c>
      <c r="C561" s="69" t="str">
        <f>IF($I561="", "", IF(COUNTIF('Job Database'!$X$11:$X$3035, $I561)=0, $AC$5, $AC$4))</f>
        <v/>
      </c>
      <c r="D561" s="40"/>
      <c r="E561" s="85" t="str">
        <f>IF($I561="", "", IF(IFERROR(INDEX('Job Database'!$M$11:$M$3035, MATCH($I561, 'Job Database'!$X$11:$X$3035, 0)), "")="", "", IFERROR(INDEX('Job Database'!$M$11:$M$3035, MATCH($I561, 'Job Database'!$X$11:$X$3035, 0)), "")))</f>
        <v/>
      </c>
      <c r="F561" s="40"/>
      <c r="G561" s="88" t="str">
        <f t="shared" si="358"/>
        <v/>
      </c>
      <c r="H561" s="40"/>
      <c r="I561" s="24"/>
      <c r="J561" s="34"/>
      <c r="K561" s="106"/>
      <c r="L561" s="79"/>
      <c r="M561" s="34"/>
      <c r="N561" s="79"/>
      <c r="O561" s="31"/>
      <c r="P561" s="53"/>
      <c r="Q561" s="40"/>
      <c r="S561" s="41" t="str">
        <f t="shared" si="346"/>
        <v/>
      </c>
      <c r="T561" s="41" t="str">
        <f t="shared" si="347"/>
        <v/>
      </c>
      <c r="U561" s="41" t="str">
        <f t="shared" si="359"/>
        <v/>
      </c>
      <c r="W561" s="74" t="str">
        <f>IF('Job Database'!$X561="", "", 'Job Database'!$X561)</f>
        <v/>
      </c>
      <c r="Y561" s="41" t="str">
        <f>IF($W561="", "", IF(COUNTIF($I$11:$I$3035, $W561)&gt;0, "", MAX($Y$10:$Y560)+1))</f>
        <v/>
      </c>
      <c r="Z561" s="41">
        <v>551</v>
      </c>
      <c r="AA561" s="58" t="str">
        <f t="shared" si="360"/>
        <v/>
      </c>
      <c r="AC561" s="41" t="str">
        <f t="shared" si="348"/>
        <v/>
      </c>
      <c r="AE561" s="41" t="str">
        <f t="shared" si="361"/>
        <v/>
      </c>
      <c r="AJ561" s="154" t="str">
        <f t="shared" si="362"/>
        <v/>
      </c>
      <c r="AL561" s="120" t="str">
        <f t="shared" si="363"/>
        <v/>
      </c>
      <c r="AM561" s="104" t="str">
        <f t="shared" si="364"/>
        <v/>
      </c>
      <c r="AN561" s="104" t="str">
        <f t="shared" si="365"/>
        <v/>
      </c>
      <c r="AO561" s="104" t="str">
        <f t="shared" si="349"/>
        <v/>
      </c>
      <c r="AP561" s="104" t="str">
        <f t="shared" si="350"/>
        <v/>
      </c>
      <c r="AQ561" s="121" t="str">
        <f t="shared" si="366"/>
        <v/>
      </c>
      <c r="AS561" s="88" t="str">
        <f t="shared" si="351"/>
        <v/>
      </c>
      <c r="AT561" s="68" t="str">
        <f t="shared" si="367"/>
        <v/>
      </c>
      <c r="AU561" s="68" t="str">
        <f t="shared" si="368"/>
        <v/>
      </c>
      <c r="AV561" s="68" t="str">
        <f t="shared" si="369"/>
        <v/>
      </c>
      <c r="AW561" s="88" t="str">
        <f t="shared" si="352"/>
        <v/>
      </c>
      <c r="AZ561" s="88" t="str">
        <f t="shared" si="353"/>
        <v/>
      </c>
      <c r="BA561" s="68" t="str">
        <f t="shared" si="354"/>
        <v/>
      </c>
      <c r="BB561" s="68" t="str">
        <f t="shared" si="355"/>
        <v/>
      </c>
      <c r="BC561" s="68" t="str">
        <f t="shared" si="356"/>
        <v/>
      </c>
      <c r="BD561" s="69" t="str">
        <f t="shared" si="357"/>
        <v/>
      </c>
      <c r="BE561" s="69" t="str">
        <f t="shared" si="370"/>
        <v/>
      </c>
      <c r="BT561" s="138" t="str">
        <f t="shared" ca="1" si="371"/>
        <v/>
      </c>
      <c r="BU561" s="139" t="str">
        <f t="shared" ca="1" si="372"/>
        <v/>
      </c>
      <c r="BW561" s="138" t="str">
        <f t="shared" si="373"/>
        <v/>
      </c>
      <c r="BX561" s="104" t="str">
        <f t="shared" si="374"/>
        <v/>
      </c>
      <c r="BY561" s="139" t="str">
        <f t="shared" si="375"/>
        <v/>
      </c>
      <c r="CA561" s="138" t="str">
        <f t="shared" si="376"/>
        <v/>
      </c>
      <c r="CB561" s="104" t="str">
        <f t="shared" si="377"/>
        <v/>
      </c>
      <c r="CC561" s="139" t="str">
        <f t="shared" si="378"/>
        <v/>
      </c>
      <c r="CE561" s="162" t="str">
        <f t="shared" si="379"/>
        <v/>
      </c>
      <c r="CF561" s="163" t="str">
        <f t="shared" si="380"/>
        <v/>
      </c>
      <c r="CG561" s="164" t="str">
        <f t="shared" si="381"/>
        <v/>
      </c>
      <c r="CI561" s="162" t="str">
        <f t="shared" si="382"/>
        <v/>
      </c>
      <c r="CJ561" s="163" t="str">
        <f t="shared" si="385"/>
        <v/>
      </c>
      <c r="CK561" s="164" t="str">
        <f t="shared" si="386"/>
        <v/>
      </c>
      <c r="CM561" s="169" t="str">
        <f t="shared" si="383"/>
        <v/>
      </c>
      <c r="CN561" s="139" t="str">
        <f t="shared" si="384"/>
        <v/>
      </c>
      <c r="CP561" s="41" t="str">
        <f>IF($CM561="", "", COUNTIF($CM$11:$CM$3035, "&lt;"&amp;$CM561)+1+COUNTIF($CM$11:$CM561, $CM561)-1)</f>
        <v/>
      </c>
    </row>
    <row r="562" spans="1:94" x14ac:dyDescent="0.25">
      <c r="A562" s="40"/>
      <c r="B562" s="82" t="str">
        <f>IF($I562="", "", IFERROR(INDEX('Job Database'!$AE$11:$AE$3035, MATCH($I562, 'Job Database'!$X$11:$X$3035, 0)), ""))</f>
        <v/>
      </c>
      <c r="C562" s="69" t="str">
        <f>IF($I562="", "", IF(COUNTIF('Job Database'!$X$11:$X$3035, $I562)=0, $AC$5, $AC$4))</f>
        <v/>
      </c>
      <c r="D562" s="40"/>
      <c r="E562" s="85" t="str">
        <f>IF($I562="", "", IF(IFERROR(INDEX('Job Database'!$M$11:$M$3035, MATCH($I562, 'Job Database'!$X$11:$X$3035, 0)), "")="", "", IFERROR(INDEX('Job Database'!$M$11:$M$3035, MATCH($I562, 'Job Database'!$X$11:$X$3035, 0)), "")))</f>
        <v/>
      </c>
      <c r="F562" s="40"/>
      <c r="G562" s="88" t="str">
        <f t="shared" si="358"/>
        <v/>
      </c>
      <c r="H562" s="40"/>
      <c r="I562" s="24"/>
      <c r="J562" s="34"/>
      <c r="K562" s="106"/>
      <c r="L562" s="79"/>
      <c r="M562" s="34"/>
      <c r="N562" s="79"/>
      <c r="O562" s="31"/>
      <c r="P562" s="53"/>
      <c r="Q562" s="40"/>
      <c r="S562" s="41" t="str">
        <f t="shared" si="346"/>
        <v/>
      </c>
      <c r="T562" s="41" t="str">
        <f t="shared" si="347"/>
        <v/>
      </c>
      <c r="U562" s="41" t="str">
        <f t="shared" si="359"/>
        <v/>
      </c>
      <c r="W562" s="74" t="str">
        <f>IF('Job Database'!$X562="", "", 'Job Database'!$X562)</f>
        <v/>
      </c>
      <c r="Y562" s="41" t="str">
        <f>IF($W562="", "", IF(COUNTIF($I$11:$I$3035, $W562)&gt;0, "", MAX($Y$10:$Y561)+1))</f>
        <v/>
      </c>
      <c r="Z562" s="41">
        <v>552</v>
      </c>
      <c r="AA562" s="58" t="str">
        <f t="shared" si="360"/>
        <v/>
      </c>
      <c r="AC562" s="41" t="str">
        <f t="shared" si="348"/>
        <v/>
      </c>
      <c r="AE562" s="41" t="str">
        <f t="shared" si="361"/>
        <v/>
      </c>
      <c r="AJ562" s="154" t="str">
        <f t="shared" si="362"/>
        <v/>
      </c>
      <c r="AL562" s="120" t="str">
        <f t="shared" si="363"/>
        <v/>
      </c>
      <c r="AM562" s="104" t="str">
        <f t="shared" si="364"/>
        <v/>
      </c>
      <c r="AN562" s="104" t="str">
        <f t="shared" si="365"/>
        <v/>
      </c>
      <c r="AO562" s="104" t="str">
        <f t="shared" si="349"/>
        <v/>
      </c>
      <c r="AP562" s="104" t="str">
        <f t="shared" si="350"/>
        <v/>
      </c>
      <c r="AQ562" s="121" t="str">
        <f t="shared" si="366"/>
        <v/>
      </c>
      <c r="AS562" s="88" t="str">
        <f t="shared" si="351"/>
        <v/>
      </c>
      <c r="AT562" s="68" t="str">
        <f t="shared" si="367"/>
        <v/>
      </c>
      <c r="AU562" s="68" t="str">
        <f t="shared" si="368"/>
        <v/>
      </c>
      <c r="AV562" s="68" t="str">
        <f t="shared" si="369"/>
        <v/>
      </c>
      <c r="AW562" s="88" t="str">
        <f t="shared" si="352"/>
        <v/>
      </c>
      <c r="AZ562" s="88" t="str">
        <f t="shared" si="353"/>
        <v/>
      </c>
      <c r="BA562" s="68" t="str">
        <f t="shared" si="354"/>
        <v/>
      </c>
      <c r="BB562" s="68" t="str">
        <f t="shared" si="355"/>
        <v/>
      </c>
      <c r="BC562" s="68" t="str">
        <f t="shared" si="356"/>
        <v/>
      </c>
      <c r="BD562" s="69" t="str">
        <f t="shared" si="357"/>
        <v/>
      </c>
      <c r="BE562" s="69" t="str">
        <f t="shared" si="370"/>
        <v/>
      </c>
      <c r="BT562" s="138" t="str">
        <f t="shared" ca="1" si="371"/>
        <v/>
      </c>
      <c r="BU562" s="139" t="str">
        <f t="shared" ca="1" si="372"/>
        <v/>
      </c>
      <c r="BW562" s="138" t="str">
        <f t="shared" si="373"/>
        <v/>
      </c>
      <c r="BX562" s="104" t="str">
        <f t="shared" si="374"/>
        <v/>
      </c>
      <c r="BY562" s="139" t="str">
        <f t="shared" si="375"/>
        <v/>
      </c>
      <c r="CA562" s="138" t="str">
        <f t="shared" si="376"/>
        <v/>
      </c>
      <c r="CB562" s="104" t="str">
        <f t="shared" si="377"/>
        <v/>
      </c>
      <c r="CC562" s="139" t="str">
        <f t="shared" si="378"/>
        <v/>
      </c>
      <c r="CE562" s="162" t="str">
        <f t="shared" si="379"/>
        <v/>
      </c>
      <c r="CF562" s="163" t="str">
        <f t="shared" si="380"/>
        <v/>
      </c>
      <c r="CG562" s="164" t="str">
        <f t="shared" si="381"/>
        <v/>
      </c>
      <c r="CI562" s="162" t="str">
        <f t="shared" si="382"/>
        <v/>
      </c>
      <c r="CJ562" s="163" t="str">
        <f t="shared" si="385"/>
        <v/>
      </c>
      <c r="CK562" s="164" t="str">
        <f t="shared" si="386"/>
        <v/>
      </c>
      <c r="CM562" s="169" t="str">
        <f t="shared" si="383"/>
        <v/>
      </c>
      <c r="CN562" s="139" t="str">
        <f t="shared" si="384"/>
        <v/>
      </c>
      <c r="CP562" s="41" t="str">
        <f>IF($CM562="", "", COUNTIF($CM$11:$CM$3035, "&lt;"&amp;$CM562)+1+COUNTIF($CM$11:$CM562, $CM562)-1)</f>
        <v/>
      </c>
    </row>
    <row r="563" spans="1:94" x14ac:dyDescent="0.25">
      <c r="A563" s="40"/>
      <c r="B563" s="82" t="str">
        <f>IF($I563="", "", IFERROR(INDEX('Job Database'!$AE$11:$AE$3035, MATCH($I563, 'Job Database'!$X$11:$X$3035, 0)), ""))</f>
        <v/>
      </c>
      <c r="C563" s="69" t="str">
        <f>IF($I563="", "", IF(COUNTIF('Job Database'!$X$11:$X$3035, $I563)=0, $AC$5, $AC$4))</f>
        <v/>
      </c>
      <c r="D563" s="40"/>
      <c r="E563" s="85" t="str">
        <f>IF($I563="", "", IF(IFERROR(INDEX('Job Database'!$M$11:$M$3035, MATCH($I563, 'Job Database'!$X$11:$X$3035, 0)), "")="", "", IFERROR(INDEX('Job Database'!$M$11:$M$3035, MATCH($I563, 'Job Database'!$X$11:$X$3035, 0)), "")))</f>
        <v/>
      </c>
      <c r="F563" s="40"/>
      <c r="G563" s="88" t="str">
        <f t="shared" si="358"/>
        <v/>
      </c>
      <c r="H563" s="40"/>
      <c r="I563" s="24"/>
      <c r="J563" s="34"/>
      <c r="K563" s="106"/>
      <c r="L563" s="79"/>
      <c r="M563" s="34"/>
      <c r="N563" s="79"/>
      <c r="O563" s="31"/>
      <c r="P563" s="53"/>
      <c r="Q563" s="40"/>
      <c r="S563" s="41" t="str">
        <f t="shared" si="346"/>
        <v/>
      </c>
      <c r="T563" s="41" t="str">
        <f t="shared" si="347"/>
        <v/>
      </c>
      <c r="U563" s="41" t="str">
        <f t="shared" si="359"/>
        <v/>
      </c>
      <c r="W563" s="74" t="str">
        <f>IF('Job Database'!$X563="", "", 'Job Database'!$X563)</f>
        <v/>
      </c>
      <c r="Y563" s="41" t="str">
        <f>IF($W563="", "", IF(COUNTIF($I$11:$I$3035, $W563)&gt;0, "", MAX($Y$10:$Y562)+1))</f>
        <v/>
      </c>
      <c r="Z563" s="41">
        <v>553</v>
      </c>
      <c r="AA563" s="58" t="str">
        <f t="shared" si="360"/>
        <v/>
      </c>
      <c r="AC563" s="41" t="str">
        <f t="shared" si="348"/>
        <v/>
      </c>
      <c r="AE563" s="41" t="str">
        <f t="shared" si="361"/>
        <v/>
      </c>
      <c r="AJ563" s="154" t="str">
        <f t="shared" si="362"/>
        <v/>
      </c>
      <c r="AL563" s="120" t="str">
        <f t="shared" si="363"/>
        <v/>
      </c>
      <c r="AM563" s="104" t="str">
        <f t="shared" si="364"/>
        <v/>
      </c>
      <c r="AN563" s="104" t="str">
        <f t="shared" si="365"/>
        <v/>
      </c>
      <c r="AO563" s="104" t="str">
        <f t="shared" si="349"/>
        <v/>
      </c>
      <c r="AP563" s="104" t="str">
        <f t="shared" si="350"/>
        <v/>
      </c>
      <c r="AQ563" s="121" t="str">
        <f t="shared" si="366"/>
        <v/>
      </c>
      <c r="AS563" s="88" t="str">
        <f t="shared" si="351"/>
        <v/>
      </c>
      <c r="AT563" s="68" t="str">
        <f t="shared" si="367"/>
        <v/>
      </c>
      <c r="AU563" s="68" t="str">
        <f t="shared" si="368"/>
        <v/>
      </c>
      <c r="AV563" s="68" t="str">
        <f t="shared" si="369"/>
        <v/>
      </c>
      <c r="AW563" s="88" t="str">
        <f t="shared" si="352"/>
        <v/>
      </c>
      <c r="AZ563" s="88" t="str">
        <f t="shared" si="353"/>
        <v/>
      </c>
      <c r="BA563" s="68" t="str">
        <f t="shared" si="354"/>
        <v/>
      </c>
      <c r="BB563" s="68" t="str">
        <f t="shared" si="355"/>
        <v/>
      </c>
      <c r="BC563" s="68" t="str">
        <f t="shared" si="356"/>
        <v/>
      </c>
      <c r="BD563" s="69" t="str">
        <f t="shared" si="357"/>
        <v/>
      </c>
      <c r="BE563" s="69" t="str">
        <f t="shared" si="370"/>
        <v/>
      </c>
      <c r="BT563" s="138" t="str">
        <f t="shared" ca="1" si="371"/>
        <v/>
      </c>
      <c r="BU563" s="139" t="str">
        <f t="shared" ca="1" si="372"/>
        <v/>
      </c>
      <c r="BW563" s="138" t="str">
        <f t="shared" si="373"/>
        <v/>
      </c>
      <c r="BX563" s="104" t="str">
        <f t="shared" si="374"/>
        <v/>
      </c>
      <c r="BY563" s="139" t="str">
        <f t="shared" si="375"/>
        <v/>
      </c>
      <c r="CA563" s="138" t="str">
        <f t="shared" si="376"/>
        <v/>
      </c>
      <c r="CB563" s="104" t="str">
        <f t="shared" si="377"/>
        <v/>
      </c>
      <c r="CC563" s="139" t="str">
        <f t="shared" si="378"/>
        <v/>
      </c>
      <c r="CE563" s="162" t="str">
        <f t="shared" si="379"/>
        <v/>
      </c>
      <c r="CF563" s="163" t="str">
        <f t="shared" si="380"/>
        <v/>
      </c>
      <c r="CG563" s="164" t="str">
        <f t="shared" si="381"/>
        <v/>
      </c>
      <c r="CI563" s="162" t="str">
        <f t="shared" si="382"/>
        <v/>
      </c>
      <c r="CJ563" s="163" t="str">
        <f t="shared" si="385"/>
        <v/>
      </c>
      <c r="CK563" s="164" t="str">
        <f t="shared" si="386"/>
        <v/>
      </c>
      <c r="CM563" s="169" t="str">
        <f t="shared" si="383"/>
        <v/>
      </c>
      <c r="CN563" s="139" t="str">
        <f t="shared" si="384"/>
        <v/>
      </c>
      <c r="CP563" s="41" t="str">
        <f>IF($CM563="", "", COUNTIF($CM$11:$CM$3035, "&lt;"&amp;$CM563)+1+COUNTIF($CM$11:$CM563, $CM563)-1)</f>
        <v/>
      </c>
    </row>
    <row r="564" spans="1:94" x14ac:dyDescent="0.25">
      <c r="A564" s="40"/>
      <c r="B564" s="82" t="str">
        <f>IF($I564="", "", IFERROR(INDEX('Job Database'!$AE$11:$AE$3035, MATCH($I564, 'Job Database'!$X$11:$X$3035, 0)), ""))</f>
        <v/>
      </c>
      <c r="C564" s="69" t="str">
        <f>IF($I564="", "", IF(COUNTIF('Job Database'!$X$11:$X$3035, $I564)=0, $AC$5, $AC$4))</f>
        <v/>
      </c>
      <c r="D564" s="40"/>
      <c r="E564" s="85" t="str">
        <f>IF($I564="", "", IF(IFERROR(INDEX('Job Database'!$M$11:$M$3035, MATCH($I564, 'Job Database'!$X$11:$X$3035, 0)), "")="", "", IFERROR(INDEX('Job Database'!$M$11:$M$3035, MATCH($I564, 'Job Database'!$X$11:$X$3035, 0)), "")))</f>
        <v/>
      </c>
      <c r="F564" s="40"/>
      <c r="G564" s="88" t="str">
        <f t="shared" si="358"/>
        <v/>
      </c>
      <c r="H564" s="40"/>
      <c r="I564" s="24"/>
      <c r="J564" s="34"/>
      <c r="K564" s="106"/>
      <c r="L564" s="79"/>
      <c r="M564" s="34"/>
      <c r="N564" s="79"/>
      <c r="O564" s="31"/>
      <c r="P564" s="53"/>
      <c r="Q564" s="40"/>
      <c r="S564" s="41" t="str">
        <f t="shared" si="346"/>
        <v/>
      </c>
      <c r="T564" s="41" t="str">
        <f t="shared" si="347"/>
        <v/>
      </c>
      <c r="U564" s="41" t="str">
        <f t="shared" si="359"/>
        <v/>
      </c>
      <c r="W564" s="74" t="str">
        <f>IF('Job Database'!$X564="", "", 'Job Database'!$X564)</f>
        <v/>
      </c>
      <c r="Y564" s="41" t="str">
        <f>IF($W564="", "", IF(COUNTIF($I$11:$I$3035, $W564)&gt;0, "", MAX($Y$10:$Y563)+1))</f>
        <v/>
      </c>
      <c r="Z564" s="41">
        <v>554</v>
      </c>
      <c r="AA564" s="58" t="str">
        <f t="shared" si="360"/>
        <v/>
      </c>
      <c r="AC564" s="41" t="str">
        <f t="shared" si="348"/>
        <v/>
      </c>
      <c r="AE564" s="41" t="str">
        <f t="shared" si="361"/>
        <v/>
      </c>
      <c r="AJ564" s="154" t="str">
        <f t="shared" si="362"/>
        <v/>
      </c>
      <c r="AL564" s="120" t="str">
        <f t="shared" si="363"/>
        <v/>
      </c>
      <c r="AM564" s="104" t="str">
        <f t="shared" si="364"/>
        <v/>
      </c>
      <c r="AN564" s="104" t="str">
        <f t="shared" si="365"/>
        <v/>
      </c>
      <c r="AO564" s="104" t="str">
        <f t="shared" si="349"/>
        <v/>
      </c>
      <c r="AP564" s="104" t="str">
        <f t="shared" si="350"/>
        <v/>
      </c>
      <c r="AQ564" s="121" t="str">
        <f t="shared" si="366"/>
        <v/>
      </c>
      <c r="AS564" s="88" t="str">
        <f t="shared" si="351"/>
        <v/>
      </c>
      <c r="AT564" s="68" t="str">
        <f t="shared" si="367"/>
        <v/>
      </c>
      <c r="AU564" s="68" t="str">
        <f t="shared" si="368"/>
        <v/>
      </c>
      <c r="AV564" s="68" t="str">
        <f t="shared" si="369"/>
        <v/>
      </c>
      <c r="AW564" s="88" t="str">
        <f t="shared" si="352"/>
        <v/>
      </c>
      <c r="AZ564" s="88" t="str">
        <f t="shared" si="353"/>
        <v/>
      </c>
      <c r="BA564" s="68" t="str">
        <f t="shared" si="354"/>
        <v/>
      </c>
      <c r="BB564" s="68" t="str">
        <f t="shared" si="355"/>
        <v/>
      </c>
      <c r="BC564" s="68" t="str">
        <f t="shared" si="356"/>
        <v/>
      </c>
      <c r="BD564" s="69" t="str">
        <f t="shared" si="357"/>
        <v/>
      </c>
      <c r="BE564" s="69" t="str">
        <f t="shared" si="370"/>
        <v/>
      </c>
      <c r="BT564" s="138" t="str">
        <f t="shared" ca="1" si="371"/>
        <v/>
      </c>
      <c r="BU564" s="139" t="str">
        <f t="shared" ca="1" si="372"/>
        <v/>
      </c>
      <c r="BW564" s="138" t="str">
        <f t="shared" si="373"/>
        <v/>
      </c>
      <c r="BX564" s="104" t="str">
        <f t="shared" si="374"/>
        <v/>
      </c>
      <c r="BY564" s="139" t="str">
        <f t="shared" si="375"/>
        <v/>
      </c>
      <c r="CA564" s="138" t="str">
        <f t="shared" si="376"/>
        <v/>
      </c>
      <c r="CB564" s="104" t="str">
        <f t="shared" si="377"/>
        <v/>
      </c>
      <c r="CC564" s="139" t="str">
        <f t="shared" si="378"/>
        <v/>
      </c>
      <c r="CE564" s="162" t="str">
        <f t="shared" si="379"/>
        <v/>
      </c>
      <c r="CF564" s="163" t="str">
        <f t="shared" si="380"/>
        <v/>
      </c>
      <c r="CG564" s="164" t="str">
        <f t="shared" si="381"/>
        <v/>
      </c>
      <c r="CI564" s="162" t="str">
        <f t="shared" si="382"/>
        <v/>
      </c>
      <c r="CJ564" s="163" t="str">
        <f t="shared" si="385"/>
        <v/>
      </c>
      <c r="CK564" s="164" t="str">
        <f t="shared" si="386"/>
        <v/>
      </c>
      <c r="CM564" s="169" t="str">
        <f t="shared" si="383"/>
        <v/>
      </c>
      <c r="CN564" s="139" t="str">
        <f t="shared" si="384"/>
        <v/>
      </c>
      <c r="CP564" s="41" t="str">
        <f>IF($CM564="", "", COUNTIF($CM$11:$CM$3035, "&lt;"&amp;$CM564)+1+COUNTIF($CM$11:$CM564, $CM564)-1)</f>
        <v/>
      </c>
    </row>
    <row r="565" spans="1:94" x14ac:dyDescent="0.25">
      <c r="A565" s="40"/>
      <c r="B565" s="82" t="str">
        <f>IF($I565="", "", IFERROR(INDEX('Job Database'!$AE$11:$AE$3035, MATCH($I565, 'Job Database'!$X$11:$X$3035, 0)), ""))</f>
        <v/>
      </c>
      <c r="C565" s="69" t="str">
        <f>IF($I565="", "", IF(COUNTIF('Job Database'!$X$11:$X$3035, $I565)=0, $AC$5, $AC$4))</f>
        <v/>
      </c>
      <c r="D565" s="40"/>
      <c r="E565" s="85" t="str">
        <f>IF($I565="", "", IF(IFERROR(INDEX('Job Database'!$M$11:$M$3035, MATCH($I565, 'Job Database'!$X$11:$X$3035, 0)), "")="", "", IFERROR(INDEX('Job Database'!$M$11:$M$3035, MATCH($I565, 'Job Database'!$X$11:$X$3035, 0)), "")))</f>
        <v/>
      </c>
      <c r="F565" s="40"/>
      <c r="G565" s="88" t="str">
        <f t="shared" si="358"/>
        <v/>
      </c>
      <c r="H565" s="40"/>
      <c r="I565" s="24"/>
      <c r="J565" s="34"/>
      <c r="K565" s="106"/>
      <c r="L565" s="79"/>
      <c r="M565" s="34"/>
      <c r="N565" s="79"/>
      <c r="O565" s="31"/>
      <c r="P565" s="53"/>
      <c r="Q565" s="40"/>
      <c r="S565" s="41" t="str">
        <f t="shared" si="346"/>
        <v/>
      </c>
      <c r="T565" s="41" t="str">
        <f t="shared" si="347"/>
        <v/>
      </c>
      <c r="U565" s="41" t="str">
        <f t="shared" si="359"/>
        <v/>
      </c>
      <c r="W565" s="74" t="str">
        <f>IF('Job Database'!$X565="", "", 'Job Database'!$X565)</f>
        <v/>
      </c>
      <c r="Y565" s="41" t="str">
        <f>IF($W565="", "", IF(COUNTIF($I$11:$I$3035, $W565)&gt;0, "", MAX($Y$10:$Y564)+1))</f>
        <v/>
      </c>
      <c r="Z565" s="41">
        <v>555</v>
      </c>
      <c r="AA565" s="58" t="str">
        <f t="shared" si="360"/>
        <v/>
      </c>
      <c r="AC565" s="41" t="str">
        <f t="shared" si="348"/>
        <v/>
      </c>
      <c r="AE565" s="41" t="str">
        <f t="shared" si="361"/>
        <v/>
      </c>
      <c r="AJ565" s="154" t="str">
        <f t="shared" si="362"/>
        <v/>
      </c>
      <c r="AL565" s="120" t="str">
        <f t="shared" si="363"/>
        <v/>
      </c>
      <c r="AM565" s="104" t="str">
        <f t="shared" si="364"/>
        <v/>
      </c>
      <c r="AN565" s="104" t="str">
        <f t="shared" si="365"/>
        <v/>
      </c>
      <c r="AO565" s="104" t="str">
        <f t="shared" si="349"/>
        <v/>
      </c>
      <c r="AP565" s="104" t="str">
        <f t="shared" si="350"/>
        <v/>
      </c>
      <c r="AQ565" s="121" t="str">
        <f t="shared" si="366"/>
        <v/>
      </c>
      <c r="AS565" s="88" t="str">
        <f t="shared" si="351"/>
        <v/>
      </c>
      <c r="AT565" s="68" t="str">
        <f t="shared" si="367"/>
        <v/>
      </c>
      <c r="AU565" s="68" t="str">
        <f t="shared" si="368"/>
        <v/>
      </c>
      <c r="AV565" s="68" t="str">
        <f t="shared" si="369"/>
        <v/>
      </c>
      <c r="AW565" s="88" t="str">
        <f t="shared" si="352"/>
        <v/>
      </c>
      <c r="AZ565" s="88" t="str">
        <f t="shared" si="353"/>
        <v/>
      </c>
      <c r="BA565" s="68" t="str">
        <f t="shared" si="354"/>
        <v/>
      </c>
      <c r="BB565" s="68" t="str">
        <f t="shared" si="355"/>
        <v/>
      </c>
      <c r="BC565" s="68" t="str">
        <f t="shared" si="356"/>
        <v/>
      </c>
      <c r="BD565" s="69" t="str">
        <f t="shared" si="357"/>
        <v/>
      </c>
      <c r="BE565" s="69" t="str">
        <f t="shared" si="370"/>
        <v/>
      </c>
      <c r="BT565" s="138" t="str">
        <f t="shared" ca="1" si="371"/>
        <v/>
      </c>
      <c r="BU565" s="139" t="str">
        <f t="shared" ca="1" si="372"/>
        <v/>
      </c>
      <c r="BW565" s="138" t="str">
        <f t="shared" si="373"/>
        <v/>
      </c>
      <c r="BX565" s="104" t="str">
        <f t="shared" si="374"/>
        <v/>
      </c>
      <c r="BY565" s="139" t="str">
        <f t="shared" si="375"/>
        <v/>
      </c>
      <c r="CA565" s="138" t="str">
        <f t="shared" si="376"/>
        <v/>
      </c>
      <c r="CB565" s="104" t="str">
        <f t="shared" si="377"/>
        <v/>
      </c>
      <c r="CC565" s="139" t="str">
        <f t="shared" si="378"/>
        <v/>
      </c>
      <c r="CE565" s="162" t="str">
        <f t="shared" si="379"/>
        <v/>
      </c>
      <c r="CF565" s="163" t="str">
        <f t="shared" si="380"/>
        <v/>
      </c>
      <c r="CG565" s="164" t="str">
        <f t="shared" si="381"/>
        <v/>
      </c>
      <c r="CI565" s="162" t="str">
        <f t="shared" si="382"/>
        <v/>
      </c>
      <c r="CJ565" s="163" t="str">
        <f t="shared" si="385"/>
        <v/>
      </c>
      <c r="CK565" s="164" t="str">
        <f t="shared" si="386"/>
        <v/>
      </c>
      <c r="CM565" s="169" t="str">
        <f t="shared" si="383"/>
        <v/>
      </c>
      <c r="CN565" s="139" t="str">
        <f t="shared" si="384"/>
        <v/>
      </c>
      <c r="CP565" s="41" t="str">
        <f>IF($CM565="", "", COUNTIF($CM$11:$CM$3035, "&lt;"&amp;$CM565)+1+COUNTIF($CM$11:$CM565, $CM565)-1)</f>
        <v/>
      </c>
    </row>
    <row r="566" spans="1:94" x14ac:dyDescent="0.25">
      <c r="A566" s="40"/>
      <c r="B566" s="82" t="str">
        <f>IF($I566="", "", IFERROR(INDEX('Job Database'!$AE$11:$AE$3035, MATCH($I566, 'Job Database'!$X$11:$X$3035, 0)), ""))</f>
        <v/>
      </c>
      <c r="C566" s="69" t="str">
        <f>IF($I566="", "", IF(COUNTIF('Job Database'!$X$11:$X$3035, $I566)=0, $AC$5, $AC$4))</f>
        <v/>
      </c>
      <c r="D566" s="40"/>
      <c r="E566" s="85" t="str">
        <f>IF($I566="", "", IF(IFERROR(INDEX('Job Database'!$M$11:$M$3035, MATCH($I566, 'Job Database'!$X$11:$X$3035, 0)), "")="", "", IFERROR(INDEX('Job Database'!$M$11:$M$3035, MATCH($I566, 'Job Database'!$X$11:$X$3035, 0)), "")))</f>
        <v/>
      </c>
      <c r="F566" s="40"/>
      <c r="G566" s="88" t="str">
        <f t="shared" si="358"/>
        <v/>
      </c>
      <c r="H566" s="40"/>
      <c r="I566" s="24"/>
      <c r="J566" s="34"/>
      <c r="K566" s="106"/>
      <c r="L566" s="79"/>
      <c r="M566" s="34"/>
      <c r="N566" s="79"/>
      <c r="O566" s="31"/>
      <c r="P566" s="53"/>
      <c r="Q566" s="40"/>
      <c r="S566" s="41" t="str">
        <f t="shared" si="346"/>
        <v/>
      </c>
      <c r="T566" s="41" t="str">
        <f t="shared" si="347"/>
        <v/>
      </c>
      <c r="U566" s="41" t="str">
        <f t="shared" si="359"/>
        <v/>
      </c>
      <c r="W566" s="74" t="str">
        <f>IF('Job Database'!$X566="", "", 'Job Database'!$X566)</f>
        <v/>
      </c>
      <c r="Y566" s="41" t="str">
        <f>IF($W566="", "", IF(COUNTIF($I$11:$I$3035, $W566)&gt;0, "", MAX($Y$10:$Y565)+1))</f>
        <v/>
      </c>
      <c r="Z566" s="41">
        <v>556</v>
      </c>
      <c r="AA566" s="58" t="str">
        <f t="shared" si="360"/>
        <v/>
      </c>
      <c r="AC566" s="41" t="str">
        <f t="shared" si="348"/>
        <v/>
      </c>
      <c r="AE566" s="41" t="str">
        <f t="shared" si="361"/>
        <v/>
      </c>
      <c r="AJ566" s="154" t="str">
        <f t="shared" si="362"/>
        <v/>
      </c>
      <c r="AL566" s="120" t="str">
        <f t="shared" si="363"/>
        <v/>
      </c>
      <c r="AM566" s="104" t="str">
        <f t="shared" si="364"/>
        <v/>
      </c>
      <c r="AN566" s="104" t="str">
        <f t="shared" si="365"/>
        <v/>
      </c>
      <c r="AO566" s="104" t="str">
        <f t="shared" si="349"/>
        <v/>
      </c>
      <c r="AP566" s="104" t="str">
        <f t="shared" si="350"/>
        <v/>
      </c>
      <c r="AQ566" s="121" t="str">
        <f t="shared" si="366"/>
        <v/>
      </c>
      <c r="AS566" s="88" t="str">
        <f t="shared" si="351"/>
        <v/>
      </c>
      <c r="AT566" s="68" t="str">
        <f t="shared" si="367"/>
        <v/>
      </c>
      <c r="AU566" s="68" t="str">
        <f t="shared" si="368"/>
        <v/>
      </c>
      <c r="AV566" s="68" t="str">
        <f t="shared" si="369"/>
        <v/>
      </c>
      <c r="AW566" s="88" t="str">
        <f t="shared" si="352"/>
        <v/>
      </c>
      <c r="AZ566" s="88" t="str">
        <f t="shared" si="353"/>
        <v/>
      </c>
      <c r="BA566" s="68" t="str">
        <f t="shared" si="354"/>
        <v/>
      </c>
      <c r="BB566" s="68" t="str">
        <f t="shared" si="355"/>
        <v/>
      </c>
      <c r="BC566" s="68" t="str">
        <f t="shared" si="356"/>
        <v/>
      </c>
      <c r="BD566" s="69" t="str">
        <f t="shared" si="357"/>
        <v/>
      </c>
      <c r="BE566" s="69" t="str">
        <f t="shared" si="370"/>
        <v/>
      </c>
      <c r="BT566" s="138" t="str">
        <f t="shared" ca="1" si="371"/>
        <v/>
      </c>
      <c r="BU566" s="139" t="str">
        <f t="shared" ca="1" si="372"/>
        <v/>
      </c>
      <c r="BW566" s="138" t="str">
        <f t="shared" si="373"/>
        <v/>
      </c>
      <c r="BX566" s="104" t="str">
        <f t="shared" si="374"/>
        <v/>
      </c>
      <c r="BY566" s="139" t="str">
        <f t="shared" si="375"/>
        <v/>
      </c>
      <c r="CA566" s="138" t="str">
        <f t="shared" si="376"/>
        <v/>
      </c>
      <c r="CB566" s="104" t="str">
        <f t="shared" si="377"/>
        <v/>
      </c>
      <c r="CC566" s="139" t="str">
        <f t="shared" si="378"/>
        <v/>
      </c>
      <c r="CE566" s="162" t="str">
        <f t="shared" si="379"/>
        <v/>
      </c>
      <c r="CF566" s="163" t="str">
        <f t="shared" si="380"/>
        <v/>
      </c>
      <c r="CG566" s="164" t="str">
        <f t="shared" si="381"/>
        <v/>
      </c>
      <c r="CI566" s="162" t="str">
        <f t="shared" si="382"/>
        <v/>
      </c>
      <c r="CJ566" s="163" t="str">
        <f t="shared" si="385"/>
        <v/>
      </c>
      <c r="CK566" s="164" t="str">
        <f t="shared" si="386"/>
        <v/>
      </c>
      <c r="CM566" s="169" t="str">
        <f t="shared" si="383"/>
        <v/>
      </c>
      <c r="CN566" s="139" t="str">
        <f t="shared" si="384"/>
        <v/>
      </c>
      <c r="CP566" s="41" t="str">
        <f>IF($CM566="", "", COUNTIF($CM$11:$CM$3035, "&lt;"&amp;$CM566)+1+COUNTIF($CM$11:$CM566, $CM566)-1)</f>
        <v/>
      </c>
    </row>
    <row r="567" spans="1:94" x14ac:dyDescent="0.25">
      <c r="A567" s="40"/>
      <c r="B567" s="82" t="str">
        <f>IF($I567="", "", IFERROR(INDEX('Job Database'!$AE$11:$AE$3035, MATCH($I567, 'Job Database'!$X$11:$X$3035, 0)), ""))</f>
        <v/>
      </c>
      <c r="C567" s="69" t="str">
        <f>IF($I567="", "", IF(COUNTIF('Job Database'!$X$11:$X$3035, $I567)=0, $AC$5, $AC$4))</f>
        <v/>
      </c>
      <c r="D567" s="40"/>
      <c r="E567" s="85" t="str">
        <f>IF($I567="", "", IF(IFERROR(INDEX('Job Database'!$M$11:$M$3035, MATCH($I567, 'Job Database'!$X$11:$X$3035, 0)), "")="", "", IFERROR(INDEX('Job Database'!$M$11:$M$3035, MATCH($I567, 'Job Database'!$X$11:$X$3035, 0)), "")))</f>
        <v/>
      </c>
      <c r="F567" s="40"/>
      <c r="G567" s="88" t="str">
        <f t="shared" si="358"/>
        <v/>
      </c>
      <c r="H567" s="40"/>
      <c r="I567" s="24"/>
      <c r="J567" s="34"/>
      <c r="K567" s="106"/>
      <c r="L567" s="79"/>
      <c r="M567" s="34"/>
      <c r="N567" s="79"/>
      <c r="O567" s="31"/>
      <c r="P567" s="53"/>
      <c r="Q567" s="40"/>
      <c r="S567" s="41" t="str">
        <f t="shared" si="346"/>
        <v/>
      </c>
      <c r="T567" s="41" t="str">
        <f t="shared" si="347"/>
        <v/>
      </c>
      <c r="U567" s="41" t="str">
        <f t="shared" si="359"/>
        <v/>
      </c>
      <c r="W567" s="74" t="str">
        <f>IF('Job Database'!$X567="", "", 'Job Database'!$X567)</f>
        <v/>
      </c>
      <c r="Y567" s="41" t="str">
        <f>IF($W567="", "", IF(COUNTIF($I$11:$I$3035, $W567)&gt;0, "", MAX($Y$10:$Y566)+1))</f>
        <v/>
      </c>
      <c r="Z567" s="41">
        <v>557</v>
      </c>
      <c r="AA567" s="58" t="str">
        <f t="shared" si="360"/>
        <v/>
      </c>
      <c r="AC567" s="41" t="str">
        <f t="shared" si="348"/>
        <v/>
      </c>
      <c r="AE567" s="41" t="str">
        <f t="shared" si="361"/>
        <v/>
      </c>
      <c r="AJ567" s="154" t="str">
        <f t="shared" si="362"/>
        <v/>
      </c>
      <c r="AL567" s="120" t="str">
        <f t="shared" si="363"/>
        <v/>
      </c>
      <c r="AM567" s="104" t="str">
        <f t="shared" si="364"/>
        <v/>
      </c>
      <c r="AN567" s="104" t="str">
        <f t="shared" si="365"/>
        <v/>
      </c>
      <c r="AO567" s="104" t="str">
        <f t="shared" si="349"/>
        <v/>
      </c>
      <c r="AP567" s="104" t="str">
        <f t="shared" si="350"/>
        <v/>
      </c>
      <c r="AQ567" s="121" t="str">
        <f t="shared" si="366"/>
        <v/>
      </c>
      <c r="AS567" s="88" t="str">
        <f t="shared" si="351"/>
        <v/>
      </c>
      <c r="AT567" s="68" t="str">
        <f t="shared" si="367"/>
        <v/>
      </c>
      <c r="AU567" s="68" t="str">
        <f t="shared" si="368"/>
        <v/>
      </c>
      <c r="AV567" s="68" t="str">
        <f t="shared" si="369"/>
        <v/>
      </c>
      <c r="AW567" s="88" t="str">
        <f t="shared" si="352"/>
        <v/>
      </c>
      <c r="AZ567" s="88" t="str">
        <f t="shared" si="353"/>
        <v/>
      </c>
      <c r="BA567" s="68" t="str">
        <f t="shared" si="354"/>
        <v/>
      </c>
      <c r="BB567" s="68" t="str">
        <f t="shared" si="355"/>
        <v/>
      </c>
      <c r="BC567" s="68" t="str">
        <f t="shared" si="356"/>
        <v/>
      </c>
      <c r="BD567" s="69" t="str">
        <f t="shared" si="357"/>
        <v/>
      </c>
      <c r="BE567" s="69" t="str">
        <f t="shared" si="370"/>
        <v/>
      </c>
      <c r="BT567" s="138" t="str">
        <f t="shared" ca="1" si="371"/>
        <v/>
      </c>
      <c r="BU567" s="139" t="str">
        <f t="shared" ca="1" si="372"/>
        <v/>
      </c>
      <c r="BW567" s="138" t="str">
        <f t="shared" si="373"/>
        <v/>
      </c>
      <c r="BX567" s="104" t="str">
        <f t="shared" si="374"/>
        <v/>
      </c>
      <c r="BY567" s="139" t="str">
        <f t="shared" si="375"/>
        <v/>
      </c>
      <c r="CA567" s="138" t="str">
        <f t="shared" si="376"/>
        <v/>
      </c>
      <c r="CB567" s="104" t="str">
        <f t="shared" si="377"/>
        <v/>
      </c>
      <c r="CC567" s="139" t="str">
        <f t="shared" si="378"/>
        <v/>
      </c>
      <c r="CE567" s="162" t="str">
        <f t="shared" si="379"/>
        <v/>
      </c>
      <c r="CF567" s="163" t="str">
        <f t="shared" si="380"/>
        <v/>
      </c>
      <c r="CG567" s="164" t="str">
        <f t="shared" si="381"/>
        <v/>
      </c>
      <c r="CI567" s="162" t="str">
        <f t="shared" si="382"/>
        <v/>
      </c>
      <c r="CJ567" s="163" t="str">
        <f t="shared" si="385"/>
        <v/>
      </c>
      <c r="CK567" s="164" t="str">
        <f t="shared" si="386"/>
        <v/>
      </c>
      <c r="CM567" s="169" t="str">
        <f t="shared" si="383"/>
        <v/>
      </c>
      <c r="CN567" s="139" t="str">
        <f t="shared" si="384"/>
        <v/>
      </c>
      <c r="CP567" s="41" t="str">
        <f>IF($CM567="", "", COUNTIF($CM$11:$CM$3035, "&lt;"&amp;$CM567)+1+COUNTIF($CM$11:$CM567, $CM567)-1)</f>
        <v/>
      </c>
    </row>
    <row r="568" spans="1:94" x14ac:dyDescent="0.25">
      <c r="A568" s="40"/>
      <c r="B568" s="82" t="str">
        <f>IF($I568="", "", IFERROR(INDEX('Job Database'!$AE$11:$AE$3035, MATCH($I568, 'Job Database'!$X$11:$X$3035, 0)), ""))</f>
        <v/>
      </c>
      <c r="C568" s="69" t="str">
        <f>IF($I568="", "", IF(COUNTIF('Job Database'!$X$11:$X$3035, $I568)=0, $AC$5, $AC$4))</f>
        <v/>
      </c>
      <c r="D568" s="40"/>
      <c r="E568" s="85" t="str">
        <f>IF($I568="", "", IF(IFERROR(INDEX('Job Database'!$M$11:$M$3035, MATCH($I568, 'Job Database'!$X$11:$X$3035, 0)), "")="", "", IFERROR(INDEX('Job Database'!$M$11:$M$3035, MATCH($I568, 'Job Database'!$X$11:$X$3035, 0)), "")))</f>
        <v/>
      </c>
      <c r="F568" s="40"/>
      <c r="G568" s="88" t="str">
        <f t="shared" si="358"/>
        <v/>
      </c>
      <c r="H568" s="40"/>
      <c r="I568" s="24"/>
      <c r="J568" s="34"/>
      <c r="K568" s="106"/>
      <c r="L568" s="79"/>
      <c r="M568" s="34"/>
      <c r="N568" s="79"/>
      <c r="O568" s="31"/>
      <c r="P568" s="53"/>
      <c r="Q568" s="40"/>
      <c r="S568" s="41" t="str">
        <f t="shared" si="346"/>
        <v/>
      </c>
      <c r="T568" s="41" t="str">
        <f t="shared" si="347"/>
        <v/>
      </c>
      <c r="U568" s="41" t="str">
        <f t="shared" si="359"/>
        <v/>
      </c>
      <c r="W568" s="74" t="str">
        <f>IF('Job Database'!$X568="", "", 'Job Database'!$X568)</f>
        <v/>
      </c>
      <c r="Y568" s="41" t="str">
        <f>IF($W568="", "", IF(COUNTIF($I$11:$I$3035, $W568)&gt;0, "", MAX($Y$10:$Y567)+1))</f>
        <v/>
      </c>
      <c r="Z568" s="41">
        <v>558</v>
      </c>
      <c r="AA568" s="58" t="str">
        <f t="shared" si="360"/>
        <v/>
      </c>
      <c r="AC568" s="41" t="str">
        <f t="shared" si="348"/>
        <v/>
      </c>
      <c r="AE568" s="41" t="str">
        <f t="shared" si="361"/>
        <v/>
      </c>
      <c r="AJ568" s="154" t="str">
        <f t="shared" si="362"/>
        <v/>
      </c>
      <c r="AL568" s="120" t="str">
        <f t="shared" si="363"/>
        <v/>
      </c>
      <c r="AM568" s="104" t="str">
        <f t="shared" si="364"/>
        <v/>
      </c>
      <c r="AN568" s="104" t="str">
        <f t="shared" si="365"/>
        <v/>
      </c>
      <c r="AO568" s="104" t="str">
        <f t="shared" si="349"/>
        <v/>
      </c>
      <c r="AP568" s="104" t="str">
        <f t="shared" si="350"/>
        <v/>
      </c>
      <c r="AQ568" s="121" t="str">
        <f t="shared" si="366"/>
        <v/>
      </c>
      <c r="AS568" s="88" t="str">
        <f t="shared" si="351"/>
        <v/>
      </c>
      <c r="AT568" s="68" t="str">
        <f t="shared" si="367"/>
        <v/>
      </c>
      <c r="AU568" s="68" t="str">
        <f t="shared" si="368"/>
        <v/>
      </c>
      <c r="AV568" s="68" t="str">
        <f t="shared" si="369"/>
        <v/>
      </c>
      <c r="AW568" s="88" t="str">
        <f t="shared" si="352"/>
        <v/>
      </c>
      <c r="AZ568" s="88" t="str">
        <f t="shared" si="353"/>
        <v/>
      </c>
      <c r="BA568" s="68" t="str">
        <f t="shared" si="354"/>
        <v/>
      </c>
      <c r="BB568" s="68" t="str">
        <f t="shared" si="355"/>
        <v/>
      </c>
      <c r="BC568" s="68" t="str">
        <f t="shared" si="356"/>
        <v/>
      </c>
      <c r="BD568" s="69" t="str">
        <f t="shared" si="357"/>
        <v/>
      </c>
      <c r="BE568" s="69" t="str">
        <f t="shared" si="370"/>
        <v/>
      </c>
      <c r="BT568" s="138" t="str">
        <f t="shared" ca="1" si="371"/>
        <v/>
      </c>
      <c r="BU568" s="139" t="str">
        <f t="shared" ca="1" si="372"/>
        <v/>
      </c>
      <c r="BW568" s="138" t="str">
        <f t="shared" si="373"/>
        <v/>
      </c>
      <c r="BX568" s="104" t="str">
        <f t="shared" si="374"/>
        <v/>
      </c>
      <c r="BY568" s="139" t="str">
        <f t="shared" si="375"/>
        <v/>
      </c>
      <c r="CA568" s="138" t="str">
        <f t="shared" si="376"/>
        <v/>
      </c>
      <c r="CB568" s="104" t="str">
        <f t="shared" si="377"/>
        <v/>
      </c>
      <c r="CC568" s="139" t="str">
        <f t="shared" si="378"/>
        <v/>
      </c>
      <c r="CE568" s="162" t="str">
        <f t="shared" si="379"/>
        <v/>
      </c>
      <c r="CF568" s="163" t="str">
        <f t="shared" si="380"/>
        <v/>
      </c>
      <c r="CG568" s="164" t="str">
        <f t="shared" si="381"/>
        <v/>
      </c>
      <c r="CI568" s="162" t="str">
        <f t="shared" si="382"/>
        <v/>
      </c>
      <c r="CJ568" s="163" t="str">
        <f t="shared" si="385"/>
        <v/>
      </c>
      <c r="CK568" s="164" t="str">
        <f t="shared" si="386"/>
        <v/>
      </c>
      <c r="CM568" s="169" t="str">
        <f t="shared" si="383"/>
        <v/>
      </c>
      <c r="CN568" s="139" t="str">
        <f t="shared" si="384"/>
        <v/>
      </c>
      <c r="CP568" s="41" t="str">
        <f>IF($CM568="", "", COUNTIF($CM$11:$CM$3035, "&lt;"&amp;$CM568)+1+COUNTIF($CM$11:$CM568, $CM568)-1)</f>
        <v/>
      </c>
    </row>
    <row r="569" spans="1:94" x14ac:dyDescent="0.25">
      <c r="A569" s="40"/>
      <c r="B569" s="82" t="str">
        <f>IF($I569="", "", IFERROR(INDEX('Job Database'!$AE$11:$AE$3035, MATCH($I569, 'Job Database'!$X$11:$X$3035, 0)), ""))</f>
        <v/>
      </c>
      <c r="C569" s="69" t="str">
        <f>IF($I569="", "", IF(COUNTIF('Job Database'!$X$11:$X$3035, $I569)=0, $AC$5, $AC$4))</f>
        <v/>
      </c>
      <c r="D569" s="40"/>
      <c r="E569" s="85" t="str">
        <f>IF($I569="", "", IF(IFERROR(INDEX('Job Database'!$M$11:$M$3035, MATCH($I569, 'Job Database'!$X$11:$X$3035, 0)), "")="", "", IFERROR(INDEX('Job Database'!$M$11:$M$3035, MATCH($I569, 'Job Database'!$X$11:$X$3035, 0)), "")))</f>
        <v/>
      </c>
      <c r="F569" s="40"/>
      <c r="G569" s="88" t="str">
        <f t="shared" si="358"/>
        <v/>
      </c>
      <c r="H569" s="40"/>
      <c r="I569" s="24"/>
      <c r="J569" s="34"/>
      <c r="K569" s="106"/>
      <c r="L569" s="79"/>
      <c r="M569" s="34"/>
      <c r="N569" s="79"/>
      <c r="O569" s="31"/>
      <c r="P569" s="53"/>
      <c r="Q569" s="40"/>
      <c r="S569" s="41" t="str">
        <f t="shared" si="346"/>
        <v/>
      </c>
      <c r="T569" s="41" t="str">
        <f t="shared" si="347"/>
        <v/>
      </c>
      <c r="U569" s="41" t="str">
        <f t="shared" si="359"/>
        <v/>
      </c>
      <c r="W569" s="74" t="str">
        <f>IF('Job Database'!$X569="", "", 'Job Database'!$X569)</f>
        <v/>
      </c>
      <c r="Y569" s="41" t="str">
        <f>IF($W569="", "", IF(COUNTIF($I$11:$I$3035, $W569)&gt;0, "", MAX($Y$10:$Y568)+1))</f>
        <v/>
      </c>
      <c r="Z569" s="41">
        <v>559</v>
      </c>
      <c r="AA569" s="58" t="str">
        <f t="shared" si="360"/>
        <v/>
      </c>
      <c r="AC569" s="41" t="str">
        <f t="shared" si="348"/>
        <v/>
      </c>
      <c r="AE569" s="41" t="str">
        <f t="shared" si="361"/>
        <v/>
      </c>
      <c r="AJ569" s="154" t="str">
        <f t="shared" si="362"/>
        <v/>
      </c>
      <c r="AL569" s="120" t="str">
        <f t="shared" si="363"/>
        <v/>
      </c>
      <c r="AM569" s="104" t="str">
        <f t="shared" si="364"/>
        <v/>
      </c>
      <c r="AN569" s="104" t="str">
        <f t="shared" si="365"/>
        <v/>
      </c>
      <c r="AO569" s="104" t="str">
        <f t="shared" si="349"/>
        <v/>
      </c>
      <c r="AP569" s="104" t="str">
        <f t="shared" si="350"/>
        <v/>
      </c>
      <c r="AQ569" s="121" t="str">
        <f t="shared" si="366"/>
        <v/>
      </c>
      <c r="AS569" s="88" t="str">
        <f t="shared" si="351"/>
        <v/>
      </c>
      <c r="AT569" s="68" t="str">
        <f t="shared" si="367"/>
        <v/>
      </c>
      <c r="AU569" s="68" t="str">
        <f t="shared" si="368"/>
        <v/>
      </c>
      <c r="AV569" s="68" t="str">
        <f t="shared" si="369"/>
        <v/>
      </c>
      <c r="AW569" s="88" t="str">
        <f t="shared" si="352"/>
        <v/>
      </c>
      <c r="AZ569" s="88" t="str">
        <f t="shared" si="353"/>
        <v/>
      </c>
      <c r="BA569" s="68" t="str">
        <f t="shared" si="354"/>
        <v/>
      </c>
      <c r="BB569" s="68" t="str">
        <f t="shared" si="355"/>
        <v/>
      </c>
      <c r="BC569" s="68" t="str">
        <f t="shared" si="356"/>
        <v/>
      </c>
      <c r="BD569" s="69" t="str">
        <f t="shared" si="357"/>
        <v/>
      </c>
      <c r="BE569" s="69" t="str">
        <f t="shared" si="370"/>
        <v/>
      </c>
      <c r="BT569" s="138" t="str">
        <f t="shared" ca="1" si="371"/>
        <v/>
      </c>
      <c r="BU569" s="139" t="str">
        <f t="shared" ca="1" si="372"/>
        <v/>
      </c>
      <c r="BW569" s="138" t="str">
        <f t="shared" si="373"/>
        <v/>
      </c>
      <c r="BX569" s="104" t="str">
        <f t="shared" si="374"/>
        <v/>
      </c>
      <c r="BY569" s="139" t="str">
        <f t="shared" si="375"/>
        <v/>
      </c>
      <c r="CA569" s="138" t="str">
        <f t="shared" si="376"/>
        <v/>
      </c>
      <c r="CB569" s="104" t="str">
        <f t="shared" si="377"/>
        <v/>
      </c>
      <c r="CC569" s="139" t="str">
        <f t="shared" si="378"/>
        <v/>
      </c>
      <c r="CE569" s="162" t="str">
        <f t="shared" si="379"/>
        <v/>
      </c>
      <c r="CF569" s="163" t="str">
        <f t="shared" si="380"/>
        <v/>
      </c>
      <c r="CG569" s="164" t="str">
        <f t="shared" si="381"/>
        <v/>
      </c>
      <c r="CI569" s="162" t="str">
        <f t="shared" si="382"/>
        <v/>
      </c>
      <c r="CJ569" s="163" t="str">
        <f t="shared" si="385"/>
        <v/>
      </c>
      <c r="CK569" s="164" t="str">
        <f t="shared" si="386"/>
        <v/>
      </c>
      <c r="CM569" s="169" t="str">
        <f t="shared" si="383"/>
        <v/>
      </c>
      <c r="CN569" s="139" t="str">
        <f t="shared" si="384"/>
        <v/>
      </c>
      <c r="CP569" s="41" t="str">
        <f>IF($CM569="", "", COUNTIF($CM$11:$CM$3035, "&lt;"&amp;$CM569)+1+COUNTIF($CM$11:$CM569, $CM569)-1)</f>
        <v/>
      </c>
    </row>
    <row r="570" spans="1:94" x14ac:dyDescent="0.25">
      <c r="A570" s="40"/>
      <c r="B570" s="82" t="str">
        <f>IF($I570="", "", IFERROR(INDEX('Job Database'!$AE$11:$AE$3035, MATCH($I570, 'Job Database'!$X$11:$X$3035, 0)), ""))</f>
        <v/>
      </c>
      <c r="C570" s="69" t="str">
        <f>IF($I570="", "", IF(COUNTIF('Job Database'!$X$11:$X$3035, $I570)=0, $AC$5, $AC$4))</f>
        <v/>
      </c>
      <c r="D570" s="40"/>
      <c r="E570" s="85" t="str">
        <f>IF($I570="", "", IF(IFERROR(INDEX('Job Database'!$M$11:$M$3035, MATCH($I570, 'Job Database'!$X$11:$X$3035, 0)), "")="", "", IFERROR(INDEX('Job Database'!$M$11:$M$3035, MATCH($I570, 'Job Database'!$X$11:$X$3035, 0)), "")))</f>
        <v/>
      </c>
      <c r="F570" s="40"/>
      <c r="G570" s="88" t="str">
        <f t="shared" si="358"/>
        <v/>
      </c>
      <c r="H570" s="40"/>
      <c r="I570" s="24"/>
      <c r="J570" s="34"/>
      <c r="K570" s="106"/>
      <c r="L570" s="79"/>
      <c r="M570" s="34"/>
      <c r="N570" s="79"/>
      <c r="O570" s="31"/>
      <c r="P570" s="53"/>
      <c r="Q570" s="40"/>
      <c r="S570" s="41" t="str">
        <f t="shared" si="346"/>
        <v/>
      </c>
      <c r="T570" s="41" t="str">
        <f t="shared" si="347"/>
        <v/>
      </c>
      <c r="U570" s="41" t="str">
        <f t="shared" si="359"/>
        <v/>
      </c>
      <c r="W570" s="74" t="str">
        <f>IF('Job Database'!$X570="", "", 'Job Database'!$X570)</f>
        <v/>
      </c>
      <c r="Y570" s="41" t="str">
        <f>IF($W570="", "", IF(COUNTIF($I$11:$I$3035, $W570)&gt;0, "", MAX($Y$10:$Y569)+1))</f>
        <v/>
      </c>
      <c r="Z570" s="41">
        <v>560</v>
      </c>
      <c r="AA570" s="58" t="str">
        <f t="shared" si="360"/>
        <v/>
      </c>
      <c r="AC570" s="41" t="str">
        <f t="shared" si="348"/>
        <v/>
      </c>
      <c r="AE570" s="41" t="str">
        <f t="shared" si="361"/>
        <v/>
      </c>
      <c r="AJ570" s="154" t="str">
        <f t="shared" si="362"/>
        <v/>
      </c>
      <c r="AL570" s="120" t="str">
        <f t="shared" si="363"/>
        <v/>
      </c>
      <c r="AM570" s="104" t="str">
        <f t="shared" si="364"/>
        <v/>
      </c>
      <c r="AN570" s="104" t="str">
        <f t="shared" si="365"/>
        <v/>
      </c>
      <c r="AO570" s="104" t="str">
        <f t="shared" si="349"/>
        <v/>
      </c>
      <c r="AP570" s="104" t="str">
        <f t="shared" si="350"/>
        <v/>
      </c>
      <c r="AQ570" s="121" t="str">
        <f t="shared" si="366"/>
        <v/>
      </c>
      <c r="AS570" s="88" t="str">
        <f t="shared" si="351"/>
        <v/>
      </c>
      <c r="AT570" s="68" t="str">
        <f t="shared" si="367"/>
        <v/>
      </c>
      <c r="AU570" s="68" t="str">
        <f t="shared" si="368"/>
        <v/>
      </c>
      <c r="AV570" s="68" t="str">
        <f t="shared" si="369"/>
        <v/>
      </c>
      <c r="AW570" s="88" t="str">
        <f t="shared" si="352"/>
        <v/>
      </c>
      <c r="AZ570" s="88" t="str">
        <f t="shared" si="353"/>
        <v/>
      </c>
      <c r="BA570" s="68" t="str">
        <f t="shared" si="354"/>
        <v/>
      </c>
      <c r="BB570" s="68" t="str">
        <f t="shared" si="355"/>
        <v/>
      </c>
      <c r="BC570" s="68" t="str">
        <f t="shared" si="356"/>
        <v/>
      </c>
      <c r="BD570" s="69" t="str">
        <f t="shared" si="357"/>
        <v/>
      </c>
      <c r="BE570" s="69" t="str">
        <f t="shared" si="370"/>
        <v/>
      </c>
      <c r="BT570" s="138" t="str">
        <f t="shared" ca="1" si="371"/>
        <v/>
      </c>
      <c r="BU570" s="139" t="str">
        <f t="shared" ca="1" si="372"/>
        <v/>
      </c>
      <c r="BW570" s="138" t="str">
        <f t="shared" si="373"/>
        <v/>
      </c>
      <c r="BX570" s="104" t="str">
        <f t="shared" si="374"/>
        <v/>
      </c>
      <c r="BY570" s="139" t="str">
        <f t="shared" si="375"/>
        <v/>
      </c>
      <c r="CA570" s="138" t="str">
        <f t="shared" si="376"/>
        <v/>
      </c>
      <c r="CB570" s="104" t="str">
        <f t="shared" si="377"/>
        <v/>
      </c>
      <c r="CC570" s="139" t="str">
        <f t="shared" si="378"/>
        <v/>
      </c>
      <c r="CE570" s="162" t="str">
        <f t="shared" si="379"/>
        <v/>
      </c>
      <c r="CF570" s="163" t="str">
        <f t="shared" si="380"/>
        <v/>
      </c>
      <c r="CG570" s="164" t="str">
        <f t="shared" si="381"/>
        <v/>
      </c>
      <c r="CI570" s="162" t="str">
        <f t="shared" si="382"/>
        <v/>
      </c>
      <c r="CJ570" s="163" t="str">
        <f t="shared" si="385"/>
        <v/>
      </c>
      <c r="CK570" s="164" t="str">
        <f t="shared" si="386"/>
        <v/>
      </c>
      <c r="CM570" s="169" t="str">
        <f t="shared" si="383"/>
        <v/>
      </c>
      <c r="CN570" s="139" t="str">
        <f t="shared" si="384"/>
        <v/>
      </c>
      <c r="CP570" s="41" t="str">
        <f>IF($CM570="", "", COUNTIF($CM$11:$CM$3035, "&lt;"&amp;$CM570)+1+COUNTIF($CM$11:$CM570, $CM570)-1)</f>
        <v/>
      </c>
    </row>
    <row r="571" spans="1:94" x14ac:dyDescent="0.25">
      <c r="A571" s="40"/>
      <c r="B571" s="82" t="str">
        <f>IF($I571="", "", IFERROR(INDEX('Job Database'!$AE$11:$AE$3035, MATCH($I571, 'Job Database'!$X$11:$X$3035, 0)), ""))</f>
        <v/>
      </c>
      <c r="C571" s="69" t="str">
        <f>IF($I571="", "", IF(COUNTIF('Job Database'!$X$11:$X$3035, $I571)=0, $AC$5, $AC$4))</f>
        <v/>
      </c>
      <c r="D571" s="40"/>
      <c r="E571" s="85" t="str">
        <f>IF($I571="", "", IF(IFERROR(INDEX('Job Database'!$M$11:$M$3035, MATCH($I571, 'Job Database'!$X$11:$X$3035, 0)), "")="", "", IFERROR(INDEX('Job Database'!$M$11:$M$3035, MATCH($I571, 'Job Database'!$X$11:$X$3035, 0)), "")))</f>
        <v/>
      </c>
      <c r="F571" s="40"/>
      <c r="G571" s="88" t="str">
        <f t="shared" si="358"/>
        <v/>
      </c>
      <c r="H571" s="40"/>
      <c r="I571" s="24"/>
      <c r="J571" s="34"/>
      <c r="K571" s="106"/>
      <c r="L571" s="79"/>
      <c r="M571" s="34"/>
      <c r="N571" s="79"/>
      <c r="O571" s="31"/>
      <c r="P571" s="53"/>
      <c r="Q571" s="40"/>
      <c r="S571" s="41" t="str">
        <f t="shared" si="346"/>
        <v/>
      </c>
      <c r="T571" s="41" t="str">
        <f t="shared" si="347"/>
        <v/>
      </c>
      <c r="U571" s="41" t="str">
        <f t="shared" si="359"/>
        <v/>
      </c>
      <c r="W571" s="74" t="str">
        <f>IF('Job Database'!$X571="", "", 'Job Database'!$X571)</f>
        <v/>
      </c>
      <c r="Y571" s="41" t="str">
        <f>IF($W571="", "", IF(COUNTIF($I$11:$I$3035, $W571)&gt;0, "", MAX($Y$10:$Y570)+1))</f>
        <v/>
      </c>
      <c r="Z571" s="41">
        <v>561</v>
      </c>
      <c r="AA571" s="58" t="str">
        <f t="shared" si="360"/>
        <v/>
      </c>
      <c r="AC571" s="41" t="str">
        <f t="shared" si="348"/>
        <v/>
      </c>
      <c r="AE571" s="41" t="str">
        <f t="shared" si="361"/>
        <v/>
      </c>
      <c r="AJ571" s="154" t="str">
        <f t="shared" si="362"/>
        <v/>
      </c>
      <c r="AL571" s="120" t="str">
        <f t="shared" si="363"/>
        <v/>
      </c>
      <c r="AM571" s="104" t="str">
        <f t="shared" si="364"/>
        <v/>
      </c>
      <c r="AN571" s="104" t="str">
        <f t="shared" si="365"/>
        <v/>
      </c>
      <c r="AO571" s="104" t="str">
        <f t="shared" si="349"/>
        <v/>
      </c>
      <c r="AP571" s="104" t="str">
        <f t="shared" si="350"/>
        <v/>
      </c>
      <c r="AQ571" s="121" t="str">
        <f t="shared" si="366"/>
        <v/>
      </c>
      <c r="AS571" s="88" t="str">
        <f t="shared" si="351"/>
        <v/>
      </c>
      <c r="AT571" s="68" t="str">
        <f t="shared" si="367"/>
        <v/>
      </c>
      <c r="AU571" s="68" t="str">
        <f t="shared" si="368"/>
        <v/>
      </c>
      <c r="AV571" s="68" t="str">
        <f t="shared" si="369"/>
        <v/>
      </c>
      <c r="AW571" s="88" t="str">
        <f t="shared" si="352"/>
        <v/>
      </c>
      <c r="AZ571" s="88" t="str">
        <f t="shared" si="353"/>
        <v/>
      </c>
      <c r="BA571" s="68" t="str">
        <f t="shared" si="354"/>
        <v/>
      </c>
      <c r="BB571" s="68" t="str">
        <f t="shared" si="355"/>
        <v/>
      </c>
      <c r="BC571" s="68" t="str">
        <f t="shared" si="356"/>
        <v/>
      </c>
      <c r="BD571" s="69" t="str">
        <f t="shared" si="357"/>
        <v/>
      </c>
      <c r="BE571" s="69" t="str">
        <f t="shared" si="370"/>
        <v/>
      </c>
      <c r="BT571" s="138" t="str">
        <f t="shared" ca="1" si="371"/>
        <v/>
      </c>
      <c r="BU571" s="139" t="str">
        <f t="shared" ca="1" si="372"/>
        <v/>
      </c>
      <c r="BW571" s="138" t="str">
        <f t="shared" si="373"/>
        <v/>
      </c>
      <c r="BX571" s="104" t="str">
        <f t="shared" si="374"/>
        <v/>
      </c>
      <c r="BY571" s="139" t="str">
        <f t="shared" si="375"/>
        <v/>
      </c>
      <c r="CA571" s="138" t="str">
        <f t="shared" si="376"/>
        <v/>
      </c>
      <c r="CB571" s="104" t="str">
        <f t="shared" si="377"/>
        <v/>
      </c>
      <c r="CC571" s="139" t="str">
        <f t="shared" si="378"/>
        <v/>
      </c>
      <c r="CE571" s="162" t="str">
        <f t="shared" si="379"/>
        <v/>
      </c>
      <c r="CF571" s="163" t="str">
        <f t="shared" si="380"/>
        <v/>
      </c>
      <c r="CG571" s="164" t="str">
        <f t="shared" si="381"/>
        <v/>
      </c>
      <c r="CI571" s="162" t="str">
        <f t="shared" si="382"/>
        <v/>
      </c>
      <c r="CJ571" s="163" t="str">
        <f t="shared" si="385"/>
        <v/>
      </c>
      <c r="CK571" s="164" t="str">
        <f t="shared" si="386"/>
        <v/>
      </c>
      <c r="CM571" s="169" t="str">
        <f t="shared" si="383"/>
        <v/>
      </c>
      <c r="CN571" s="139" t="str">
        <f t="shared" si="384"/>
        <v/>
      </c>
      <c r="CP571" s="41" t="str">
        <f>IF($CM571="", "", COUNTIF($CM$11:$CM$3035, "&lt;"&amp;$CM571)+1+COUNTIF($CM$11:$CM571, $CM571)-1)</f>
        <v/>
      </c>
    </row>
    <row r="572" spans="1:94" x14ac:dyDescent="0.25">
      <c r="A572" s="40"/>
      <c r="B572" s="82" t="str">
        <f>IF($I572="", "", IFERROR(INDEX('Job Database'!$AE$11:$AE$3035, MATCH($I572, 'Job Database'!$X$11:$X$3035, 0)), ""))</f>
        <v/>
      </c>
      <c r="C572" s="69" t="str">
        <f>IF($I572="", "", IF(COUNTIF('Job Database'!$X$11:$X$3035, $I572)=0, $AC$5, $AC$4))</f>
        <v/>
      </c>
      <c r="D572" s="40"/>
      <c r="E572" s="85" t="str">
        <f>IF($I572="", "", IF(IFERROR(INDEX('Job Database'!$M$11:$M$3035, MATCH($I572, 'Job Database'!$X$11:$X$3035, 0)), "")="", "", IFERROR(INDEX('Job Database'!$M$11:$M$3035, MATCH($I572, 'Job Database'!$X$11:$X$3035, 0)), "")))</f>
        <v/>
      </c>
      <c r="F572" s="40"/>
      <c r="G572" s="88" t="str">
        <f t="shared" si="358"/>
        <v/>
      </c>
      <c r="H572" s="40"/>
      <c r="I572" s="24"/>
      <c r="J572" s="34"/>
      <c r="K572" s="106"/>
      <c r="L572" s="79"/>
      <c r="M572" s="34"/>
      <c r="N572" s="79"/>
      <c r="O572" s="31"/>
      <c r="P572" s="53"/>
      <c r="Q572" s="40"/>
      <c r="S572" s="41" t="str">
        <f t="shared" si="346"/>
        <v/>
      </c>
      <c r="T572" s="41" t="str">
        <f t="shared" si="347"/>
        <v/>
      </c>
      <c r="U572" s="41" t="str">
        <f t="shared" si="359"/>
        <v/>
      </c>
      <c r="W572" s="74" t="str">
        <f>IF('Job Database'!$X572="", "", 'Job Database'!$X572)</f>
        <v/>
      </c>
      <c r="Y572" s="41" t="str">
        <f>IF($W572="", "", IF(COUNTIF($I$11:$I$3035, $W572)&gt;0, "", MAX($Y$10:$Y571)+1))</f>
        <v/>
      </c>
      <c r="Z572" s="41">
        <v>562</v>
      </c>
      <c r="AA572" s="58" t="str">
        <f t="shared" si="360"/>
        <v/>
      </c>
      <c r="AC572" s="41" t="str">
        <f t="shared" si="348"/>
        <v/>
      </c>
      <c r="AE572" s="41" t="str">
        <f t="shared" si="361"/>
        <v/>
      </c>
      <c r="AJ572" s="154" t="str">
        <f t="shared" si="362"/>
        <v/>
      </c>
      <c r="AL572" s="120" t="str">
        <f t="shared" si="363"/>
        <v/>
      </c>
      <c r="AM572" s="104" t="str">
        <f t="shared" si="364"/>
        <v/>
      </c>
      <c r="AN572" s="104" t="str">
        <f t="shared" si="365"/>
        <v/>
      </c>
      <c r="AO572" s="104" t="str">
        <f t="shared" si="349"/>
        <v/>
      </c>
      <c r="AP572" s="104" t="str">
        <f t="shared" si="350"/>
        <v/>
      </c>
      <c r="AQ572" s="121" t="str">
        <f t="shared" si="366"/>
        <v/>
      </c>
      <c r="AS572" s="88" t="str">
        <f t="shared" si="351"/>
        <v/>
      </c>
      <c r="AT572" s="68" t="str">
        <f t="shared" si="367"/>
        <v/>
      </c>
      <c r="AU572" s="68" t="str">
        <f t="shared" si="368"/>
        <v/>
      </c>
      <c r="AV572" s="68" t="str">
        <f t="shared" si="369"/>
        <v/>
      </c>
      <c r="AW572" s="88" t="str">
        <f t="shared" si="352"/>
        <v/>
      </c>
      <c r="AZ572" s="88" t="str">
        <f t="shared" si="353"/>
        <v/>
      </c>
      <c r="BA572" s="68" t="str">
        <f t="shared" si="354"/>
        <v/>
      </c>
      <c r="BB572" s="68" t="str">
        <f t="shared" si="355"/>
        <v/>
      </c>
      <c r="BC572" s="68" t="str">
        <f t="shared" si="356"/>
        <v/>
      </c>
      <c r="BD572" s="69" t="str">
        <f t="shared" si="357"/>
        <v/>
      </c>
      <c r="BE572" s="69" t="str">
        <f t="shared" si="370"/>
        <v/>
      </c>
      <c r="BT572" s="138" t="str">
        <f t="shared" ca="1" si="371"/>
        <v/>
      </c>
      <c r="BU572" s="139" t="str">
        <f t="shared" ca="1" si="372"/>
        <v/>
      </c>
      <c r="BW572" s="138" t="str">
        <f t="shared" si="373"/>
        <v/>
      </c>
      <c r="BX572" s="104" t="str">
        <f t="shared" si="374"/>
        <v/>
      </c>
      <c r="BY572" s="139" t="str">
        <f t="shared" si="375"/>
        <v/>
      </c>
      <c r="CA572" s="138" t="str">
        <f t="shared" si="376"/>
        <v/>
      </c>
      <c r="CB572" s="104" t="str">
        <f t="shared" si="377"/>
        <v/>
      </c>
      <c r="CC572" s="139" t="str">
        <f t="shared" si="378"/>
        <v/>
      </c>
      <c r="CE572" s="162" t="str">
        <f t="shared" si="379"/>
        <v/>
      </c>
      <c r="CF572" s="163" t="str">
        <f t="shared" si="380"/>
        <v/>
      </c>
      <c r="CG572" s="164" t="str">
        <f t="shared" si="381"/>
        <v/>
      </c>
      <c r="CI572" s="162" t="str">
        <f t="shared" si="382"/>
        <v/>
      </c>
      <c r="CJ572" s="163" t="str">
        <f t="shared" si="385"/>
        <v/>
      </c>
      <c r="CK572" s="164" t="str">
        <f t="shared" si="386"/>
        <v/>
      </c>
      <c r="CM572" s="169" t="str">
        <f t="shared" si="383"/>
        <v/>
      </c>
      <c r="CN572" s="139" t="str">
        <f t="shared" si="384"/>
        <v/>
      </c>
      <c r="CP572" s="41" t="str">
        <f>IF($CM572="", "", COUNTIF($CM$11:$CM$3035, "&lt;"&amp;$CM572)+1+COUNTIF($CM$11:$CM572, $CM572)-1)</f>
        <v/>
      </c>
    </row>
    <row r="573" spans="1:94" x14ac:dyDescent="0.25">
      <c r="A573" s="40"/>
      <c r="B573" s="82" t="str">
        <f>IF($I573="", "", IFERROR(INDEX('Job Database'!$AE$11:$AE$3035, MATCH($I573, 'Job Database'!$X$11:$X$3035, 0)), ""))</f>
        <v/>
      </c>
      <c r="C573" s="69" t="str">
        <f>IF($I573="", "", IF(COUNTIF('Job Database'!$X$11:$X$3035, $I573)=0, $AC$5, $AC$4))</f>
        <v/>
      </c>
      <c r="D573" s="40"/>
      <c r="E573" s="85" t="str">
        <f>IF($I573="", "", IF(IFERROR(INDEX('Job Database'!$M$11:$M$3035, MATCH($I573, 'Job Database'!$X$11:$X$3035, 0)), "")="", "", IFERROR(INDEX('Job Database'!$M$11:$M$3035, MATCH($I573, 'Job Database'!$X$11:$X$3035, 0)), "")))</f>
        <v/>
      </c>
      <c r="F573" s="40"/>
      <c r="G573" s="88" t="str">
        <f t="shared" si="358"/>
        <v/>
      </c>
      <c r="H573" s="40"/>
      <c r="I573" s="24"/>
      <c r="J573" s="34"/>
      <c r="K573" s="106"/>
      <c r="L573" s="79"/>
      <c r="M573" s="34"/>
      <c r="N573" s="79"/>
      <c r="O573" s="31"/>
      <c r="P573" s="53"/>
      <c r="Q573" s="40"/>
      <c r="S573" s="41" t="str">
        <f t="shared" si="346"/>
        <v/>
      </c>
      <c r="T573" s="41" t="str">
        <f t="shared" si="347"/>
        <v/>
      </c>
      <c r="U573" s="41" t="str">
        <f t="shared" si="359"/>
        <v/>
      </c>
      <c r="W573" s="74" t="str">
        <f>IF('Job Database'!$X573="", "", 'Job Database'!$X573)</f>
        <v/>
      </c>
      <c r="Y573" s="41" t="str">
        <f>IF($W573="", "", IF(COUNTIF($I$11:$I$3035, $W573)&gt;0, "", MAX($Y$10:$Y572)+1))</f>
        <v/>
      </c>
      <c r="Z573" s="41">
        <v>563</v>
      </c>
      <c r="AA573" s="58" t="str">
        <f t="shared" si="360"/>
        <v/>
      </c>
      <c r="AC573" s="41" t="str">
        <f t="shared" si="348"/>
        <v/>
      </c>
      <c r="AE573" s="41" t="str">
        <f t="shared" si="361"/>
        <v/>
      </c>
      <c r="AJ573" s="154" t="str">
        <f t="shared" si="362"/>
        <v/>
      </c>
      <c r="AL573" s="120" t="str">
        <f t="shared" si="363"/>
        <v/>
      </c>
      <c r="AM573" s="104" t="str">
        <f t="shared" si="364"/>
        <v/>
      </c>
      <c r="AN573" s="104" t="str">
        <f t="shared" si="365"/>
        <v/>
      </c>
      <c r="AO573" s="104" t="str">
        <f t="shared" si="349"/>
        <v/>
      </c>
      <c r="AP573" s="104" t="str">
        <f t="shared" si="350"/>
        <v/>
      </c>
      <c r="AQ573" s="121" t="str">
        <f t="shared" si="366"/>
        <v/>
      </c>
      <c r="AS573" s="88" t="str">
        <f t="shared" si="351"/>
        <v/>
      </c>
      <c r="AT573" s="68" t="str">
        <f t="shared" si="367"/>
        <v/>
      </c>
      <c r="AU573" s="68" t="str">
        <f t="shared" si="368"/>
        <v/>
      </c>
      <c r="AV573" s="68" t="str">
        <f t="shared" si="369"/>
        <v/>
      </c>
      <c r="AW573" s="88" t="str">
        <f t="shared" si="352"/>
        <v/>
      </c>
      <c r="AZ573" s="88" t="str">
        <f t="shared" si="353"/>
        <v/>
      </c>
      <c r="BA573" s="68" t="str">
        <f t="shared" si="354"/>
        <v/>
      </c>
      <c r="BB573" s="68" t="str">
        <f t="shared" si="355"/>
        <v/>
      </c>
      <c r="BC573" s="68" t="str">
        <f t="shared" si="356"/>
        <v/>
      </c>
      <c r="BD573" s="69" t="str">
        <f t="shared" si="357"/>
        <v/>
      </c>
      <c r="BE573" s="69" t="str">
        <f t="shared" si="370"/>
        <v/>
      </c>
      <c r="BT573" s="138" t="str">
        <f t="shared" ca="1" si="371"/>
        <v/>
      </c>
      <c r="BU573" s="139" t="str">
        <f t="shared" ca="1" si="372"/>
        <v/>
      </c>
      <c r="BW573" s="138" t="str">
        <f t="shared" si="373"/>
        <v/>
      </c>
      <c r="BX573" s="104" t="str">
        <f t="shared" si="374"/>
        <v/>
      </c>
      <c r="BY573" s="139" t="str">
        <f t="shared" si="375"/>
        <v/>
      </c>
      <c r="CA573" s="138" t="str">
        <f t="shared" si="376"/>
        <v/>
      </c>
      <c r="CB573" s="104" t="str">
        <f t="shared" si="377"/>
        <v/>
      </c>
      <c r="CC573" s="139" t="str">
        <f t="shared" si="378"/>
        <v/>
      </c>
      <c r="CE573" s="162" t="str">
        <f t="shared" si="379"/>
        <v/>
      </c>
      <c r="CF573" s="163" t="str">
        <f t="shared" si="380"/>
        <v/>
      </c>
      <c r="CG573" s="164" t="str">
        <f t="shared" si="381"/>
        <v/>
      </c>
      <c r="CI573" s="162" t="str">
        <f t="shared" si="382"/>
        <v/>
      </c>
      <c r="CJ573" s="163" t="str">
        <f t="shared" si="385"/>
        <v/>
      </c>
      <c r="CK573" s="164" t="str">
        <f t="shared" si="386"/>
        <v/>
      </c>
      <c r="CM573" s="169" t="str">
        <f t="shared" si="383"/>
        <v/>
      </c>
      <c r="CN573" s="139" t="str">
        <f t="shared" si="384"/>
        <v/>
      </c>
      <c r="CP573" s="41" t="str">
        <f>IF($CM573="", "", COUNTIF($CM$11:$CM$3035, "&lt;"&amp;$CM573)+1+COUNTIF($CM$11:$CM573, $CM573)-1)</f>
        <v/>
      </c>
    </row>
    <row r="574" spans="1:94" x14ac:dyDescent="0.25">
      <c r="A574" s="40"/>
      <c r="B574" s="82" t="str">
        <f>IF($I574="", "", IFERROR(INDEX('Job Database'!$AE$11:$AE$3035, MATCH($I574, 'Job Database'!$X$11:$X$3035, 0)), ""))</f>
        <v/>
      </c>
      <c r="C574" s="69" t="str">
        <f>IF($I574="", "", IF(COUNTIF('Job Database'!$X$11:$X$3035, $I574)=0, $AC$5, $AC$4))</f>
        <v/>
      </c>
      <c r="D574" s="40"/>
      <c r="E574" s="85" t="str">
        <f>IF($I574="", "", IF(IFERROR(INDEX('Job Database'!$M$11:$M$3035, MATCH($I574, 'Job Database'!$X$11:$X$3035, 0)), "")="", "", IFERROR(INDEX('Job Database'!$M$11:$M$3035, MATCH($I574, 'Job Database'!$X$11:$X$3035, 0)), "")))</f>
        <v/>
      </c>
      <c r="F574" s="40"/>
      <c r="G574" s="88" t="str">
        <f t="shared" si="358"/>
        <v/>
      </c>
      <c r="H574" s="40"/>
      <c r="I574" s="24"/>
      <c r="J574" s="34"/>
      <c r="K574" s="106"/>
      <c r="L574" s="79"/>
      <c r="M574" s="34"/>
      <c r="N574" s="79"/>
      <c r="O574" s="31"/>
      <c r="P574" s="53"/>
      <c r="Q574" s="40"/>
      <c r="S574" s="41" t="str">
        <f t="shared" si="346"/>
        <v/>
      </c>
      <c r="T574" s="41" t="str">
        <f t="shared" si="347"/>
        <v/>
      </c>
      <c r="U574" s="41" t="str">
        <f t="shared" si="359"/>
        <v/>
      </c>
      <c r="W574" s="74" t="str">
        <f>IF('Job Database'!$X574="", "", 'Job Database'!$X574)</f>
        <v/>
      </c>
      <c r="Y574" s="41" t="str">
        <f>IF($W574="", "", IF(COUNTIF($I$11:$I$3035, $W574)&gt;0, "", MAX($Y$10:$Y573)+1))</f>
        <v/>
      </c>
      <c r="Z574" s="41">
        <v>564</v>
      </c>
      <c r="AA574" s="58" t="str">
        <f t="shared" si="360"/>
        <v/>
      </c>
      <c r="AC574" s="41" t="str">
        <f t="shared" si="348"/>
        <v/>
      </c>
      <c r="AE574" s="41" t="str">
        <f t="shared" si="361"/>
        <v/>
      </c>
      <c r="AJ574" s="154" t="str">
        <f t="shared" si="362"/>
        <v/>
      </c>
      <c r="AL574" s="120" t="str">
        <f t="shared" si="363"/>
        <v/>
      </c>
      <c r="AM574" s="104" t="str">
        <f t="shared" si="364"/>
        <v/>
      </c>
      <c r="AN574" s="104" t="str">
        <f t="shared" si="365"/>
        <v/>
      </c>
      <c r="AO574" s="104" t="str">
        <f t="shared" si="349"/>
        <v/>
      </c>
      <c r="AP574" s="104" t="str">
        <f t="shared" si="350"/>
        <v/>
      </c>
      <c r="AQ574" s="121" t="str">
        <f t="shared" si="366"/>
        <v/>
      </c>
      <c r="AS574" s="88" t="str">
        <f t="shared" si="351"/>
        <v/>
      </c>
      <c r="AT574" s="68" t="str">
        <f t="shared" si="367"/>
        <v/>
      </c>
      <c r="AU574" s="68" t="str">
        <f t="shared" si="368"/>
        <v/>
      </c>
      <c r="AV574" s="68" t="str">
        <f t="shared" si="369"/>
        <v/>
      </c>
      <c r="AW574" s="88" t="str">
        <f t="shared" si="352"/>
        <v/>
      </c>
      <c r="AZ574" s="88" t="str">
        <f t="shared" si="353"/>
        <v/>
      </c>
      <c r="BA574" s="68" t="str">
        <f t="shared" si="354"/>
        <v/>
      </c>
      <c r="BB574" s="68" t="str">
        <f t="shared" si="355"/>
        <v/>
      </c>
      <c r="BC574" s="68" t="str">
        <f t="shared" si="356"/>
        <v/>
      </c>
      <c r="BD574" s="69" t="str">
        <f t="shared" si="357"/>
        <v/>
      </c>
      <c r="BE574" s="69" t="str">
        <f t="shared" si="370"/>
        <v/>
      </c>
      <c r="BT574" s="138" t="str">
        <f t="shared" ca="1" si="371"/>
        <v/>
      </c>
      <c r="BU574" s="139" t="str">
        <f t="shared" ca="1" si="372"/>
        <v/>
      </c>
      <c r="BW574" s="138" t="str">
        <f t="shared" si="373"/>
        <v/>
      </c>
      <c r="BX574" s="104" t="str">
        <f t="shared" si="374"/>
        <v/>
      </c>
      <c r="BY574" s="139" t="str">
        <f t="shared" si="375"/>
        <v/>
      </c>
      <c r="CA574" s="138" t="str">
        <f t="shared" si="376"/>
        <v/>
      </c>
      <c r="CB574" s="104" t="str">
        <f t="shared" si="377"/>
        <v/>
      </c>
      <c r="CC574" s="139" t="str">
        <f t="shared" si="378"/>
        <v/>
      </c>
      <c r="CE574" s="162" t="str">
        <f t="shared" si="379"/>
        <v/>
      </c>
      <c r="CF574" s="163" t="str">
        <f t="shared" si="380"/>
        <v/>
      </c>
      <c r="CG574" s="164" t="str">
        <f t="shared" si="381"/>
        <v/>
      </c>
      <c r="CI574" s="162" t="str">
        <f t="shared" si="382"/>
        <v/>
      </c>
      <c r="CJ574" s="163" t="str">
        <f t="shared" si="385"/>
        <v/>
      </c>
      <c r="CK574" s="164" t="str">
        <f t="shared" si="386"/>
        <v/>
      </c>
      <c r="CM574" s="169" t="str">
        <f t="shared" si="383"/>
        <v/>
      </c>
      <c r="CN574" s="139" t="str">
        <f t="shared" si="384"/>
        <v/>
      </c>
      <c r="CP574" s="41" t="str">
        <f>IF($CM574="", "", COUNTIF($CM$11:$CM$3035, "&lt;"&amp;$CM574)+1+COUNTIF($CM$11:$CM574, $CM574)-1)</f>
        <v/>
      </c>
    </row>
    <row r="575" spans="1:94" x14ac:dyDescent="0.25">
      <c r="A575" s="40"/>
      <c r="B575" s="82" t="str">
        <f>IF($I575="", "", IFERROR(INDEX('Job Database'!$AE$11:$AE$3035, MATCH($I575, 'Job Database'!$X$11:$X$3035, 0)), ""))</f>
        <v/>
      </c>
      <c r="C575" s="69" t="str">
        <f>IF($I575="", "", IF(COUNTIF('Job Database'!$X$11:$X$3035, $I575)=0, $AC$5, $AC$4))</f>
        <v/>
      </c>
      <c r="D575" s="40"/>
      <c r="E575" s="85" t="str">
        <f>IF($I575="", "", IF(IFERROR(INDEX('Job Database'!$M$11:$M$3035, MATCH($I575, 'Job Database'!$X$11:$X$3035, 0)), "")="", "", IFERROR(INDEX('Job Database'!$M$11:$M$3035, MATCH($I575, 'Job Database'!$X$11:$X$3035, 0)), "")))</f>
        <v/>
      </c>
      <c r="F575" s="40"/>
      <c r="G575" s="88" t="str">
        <f t="shared" si="358"/>
        <v/>
      </c>
      <c r="H575" s="40"/>
      <c r="I575" s="24"/>
      <c r="J575" s="34"/>
      <c r="K575" s="106"/>
      <c r="L575" s="79"/>
      <c r="M575" s="34"/>
      <c r="N575" s="79"/>
      <c r="O575" s="31"/>
      <c r="P575" s="53"/>
      <c r="Q575" s="40"/>
      <c r="S575" s="41" t="str">
        <f t="shared" si="346"/>
        <v/>
      </c>
      <c r="T575" s="41" t="str">
        <f t="shared" si="347"/>
        <v/>
      </c>
      <c r="U575" s="41" t="str">
        <f t="shared" si="359"/>
        <v/>
      </c>
      <c r="W575" s="74" t="str">
        <f>IF('Job Database'!$X575="", "", 'Job Database'!$X575)</f>
        <v/>
      </c>
      <c r="Y575" s="41" t="str">
        <f>IF($W575="", "", IF(COUNTIF($I$11:$I$3035, $W575)&gt;0, "", MAX($Y$10:$Y574)+1))</f>
        <v/>
      </c>
      <c r="Z575" s="41">
        <v>565</v>
      </c>
      <c r="AA575" s="58" t="str">
        <f t="shared" si="360"/>
        <v/>
      </c>
      <c r="AC575" s="41" t="str">
        <f t="shared" si="348"/>
        <v/>
      </c>
      <c r="AE575" s="41" t="str">
        <f t="shared" si="361"/>
        <v/>
      </c>
      <c r="AJ575" s="154" t="str">
        <f t="shared" si="362"/>
        <v/>
      </c>
      <c r="AL575" s="120" t="str">
        <f t="shared" si="363"/>
        <v/>
      </c>
      <c r="AM575" s="104" t="str">
        <f t="shared" si="364"/>
        <v/>
      </c>
      <c r="AN575" s="104" t="str">
        <f t="shared" si="365"/>
        <v/>
      </c>
      <c r="AO575" s="104" t="str">
        <f t="shared" si="349"/>
        <v/>
      </c>
      <c r="AP575" s="104" t="str">
        <f t="shared" si="350"/>
        <v/>
      </c>
      <c r="AQ575" s="121" t="str">
        <f t="shared" si="366"/>
        <v/>
      </c>
      <c r="AS575" s="88" t="str">
        <f t="shared" si="351"/>
        <v/>
      </c>
      <c r="AT575" s="68" t="str">
        <f t="shared" si="367"/>
        <v/>
      </c>
      <c r="AU575" s="68" t="str">
        <f t="shared" si="368"/>
        <v/>
      </c>
      <c r="AV575" s="68" t="str">
        <f t="shared" si="369"/>
        <v/>
      </c>
      <c r="AW575" s="88" t="str">
        <f t="shared" si="352"/>
        <v/>
      </c>
      <c r="AZ575" s="88" t="str">
        <f t="shared" si="353"/>
        <v/>
      </c>
      <c r="BA575" s="68" t="str">
        <f t="shared" si="354"/>
        <v/>
      </c>
      <c r="BB575" s="68" t="str">
        <f t="shared" si="355"/>
        <v/>
      </c>
      <c r="BC575" s="68" t="str">
        <f t="shared" si="356"/>
        <v/>
      </c>
      <c r="BD575" s="69" t="str">
        <f t="shared" si="357"/>
        <v/>
      </c>
      <c r="BE575" s="69" t="str">
        <f t="shared" si="370"/>
        <v/>
      </c>
      <c r="BT575" s="138" t="str">
        <f t="shared" ca="1" si="371"/>
        <v/>
      </c>
      <c r="BU575" s="139" t="str">
        <f t="shared" ca="1" si="372"/>
        <v/>
      </c>
      <c r="BW575" s="138" t="str">
        <f t="shared" si="373"/>
        <v/>
      </c>
      <c r="BX575" s="104" t="str">
        <f t="shared" si="374"/>
        <v/>
      </c>
      <c r="BY575" s="139" t="str">
        <f t="shared" si="375"/>
        <v/>
      </c>
      <c r="CA575" s="138" t="str">
        <f t="shared" si="376"/>
        <v/>
      </c>
      <c r="CB575" s="104" t="str">
        <f t="shared" si="377"/>
        <v/>
      </c>
      <c r="CC575" s="139" t="str">
        <f t="shared" si="378"/>
        <v/>
      </c>
      <c r="CE575" s="162" t="str">
        <f t="shared" si="379"/>
        <v/>
      </c>
      <c r="CF575" s="163" t="str">
        <f t="shared" si="380"/>
        <v/>
      </c>
      <c r="CG575" s="164" t="str">
        <f t="shared" si="381"/>
        <v/>
      </c>
      <c r="CI575" s="162" t="str">
        <f t="shared" si="382"/>
        <v/>
      </c>
      <c r="CJ575" s="163" t="str">
        <f t="shared" si="385"/>
        <v/>
      </c>
      <c r="CK575" s="164" t="str">
        <f t="shared" si="386"/>
        <v/>
      </c>
      <c r="CM575" s="169" t="str">
        <f t="shared" si="383"/>
        <v/>
      </c>
      <c r="CN575" s="139" t="str">
        <f t="shared" si="384"/>
        <v/>
      </c>
      <c r="CP575" s="41" t="str">
        <f>IF($CM575="", "", COUNTIF($CM$11:$CM$3035, "&lt;"&amp;$CM575)+1+COUNTIF($CM$11:$CM575, $CM575)-1)</f>
        <v/>
      </c>
    </row>
    <row r="576" spans="1:94" x14ac:dyDescent="0.25">
      <c r="A576" s="40"/>
      <c r="B576" s="82" t="str">
        <f>IF($I576="", "", IFERROR(INDEX('Job Database'!$AE$11:$AE$3035, MATCH($I576, 'Job Database'!$X$11:$X$3035, 0)), ""))</f>
        <v/>
      </c>
      <c r="C576" s="69" t="str">
        <f>IF($I576="", "", IF(COUNTIF('Job Database'!$X$11:$X$3035, $I576)=0, $AC$5, $AC$4))</f>
        <v/>
      </c>
      <c r="D576" s="40"/>
      <c r="E576" s="85" t="str">
        <f>IF($I576="", "", IF(IFERROR(INDEX('Job Database'!$M$11:$M$3035, MATCH($I576, 'Job Database'!$X$11:$X$3035, 0)), "")="", "", IFERROR(INDEX('Job Database'!$M$11:$M$3035, MATCH($I576, 'Job Database'!$X$11:$X$3035, 0)), "")))</f>
        <v/>
      </c>
      <c r="F576" s="40"/>
      <c r="G576" s="88" t="str">
        <f t="shared" si="358"/>
        <v/>
      </c>
      <c r="H576" s="40"/>
      <c r="I576" s="24"/>
      <c r="J576" s="34"/>
      <c r="K576" s="106"/>
      <c r="L576" s="79"/>
      <c r="M576" s="34"/>
      <c r="N576" s="79"/>
      <c r="O576" s="31"/>
      <c r="P576" s="53"/>
      <c r="Q576" s="40"/>
      <c r="S576" s="41" t="str">
        <f t="shared" si="346"/>
        <v/>
      </c>
      <c r="T576" s="41" t="str">
        <f t="shared" si="347"/>
        <v/>
      </c>
      <c r="U576" s="41" t="str">
        <f t="shared" si="359"/>
        <v/>
      </c>
      <c r="W576" s="74" t="str">
        <f>IF('Job Database'!$X576="", "", 'Job Database'!$X576)</f>
        <v/>
      </c>
      <c r="Y576" s="41" t="str">
        <f>IF($W576="", "", IF(COUNTIF($I$11:$I$3035, $W576)&gt;0, "", MAX($Y$10:$Y575)+1))</f>
        <v/>
      </c>
      <c r="Z576" s="41">
        <v>566</v>
      </c>
      <c r="AA576" s="58" t="str">
        <f t="shared" si="360"/>
        <v/>
      </c>
      <c r="AC576" s="41" t="str">
        <f t="shared" si="348"/>
        <v/>
      </c>
      <c r="AE576" s="41" t="str">
        <f t="shared" si="361"/>
        <v/>
      </c>
      <c r="AJ576" s="154" t="str">
        <f t="shared" si="362"/>
        <v/>
      </c>
      <c r="AL576" s="120" t="str">
        <f t="shared" si="363"/>
        <v/>
      </c>
      <c r="AM576" s="104" t="str">
        <f t="shared" si="364"/>
        <v/>
      </c>
      <c r="AN576" s="104" t="str">
        <f t="shared" si="365"/>
        <v/>
      </c>
      <c r="AO576" s="104" t="str">
        <f t="shared" si="349"/>
        <v/>
      </c>
      <c r="AP576" s="104" t="str">
        <f t="shared" si="350"/>
        <v/>
      </c>
      <c r="AQ576" s="121" t="str">
        <f t="shared" si="366"/>
        <v/>
      </c>
      <c r="AS576" s="88" t="str">
        <f t="shared" si="351"/>
        <v/>
      </c>
      <c r="AT576" s="68" t="str">
        <f t="shared" si="367"/>
        <v/>
      </c>
      <c r="AU576" s="68" t="str">
        <f t="shared" si="368"/>
        <v/>
      </c>
      <c r="AV576" s="68" t="str">
        <f t="shared" si="369"/>
        <v/>
      </c>
      <c r="AW576" s="88" t="str">
        <f t="shared" si="352"/>
        <v/>
      </c>
      <c r="AZ576" s="88" t="str">
        <f t="shared" si="353"/>
        <v/>
      </c>
      <c r="BA576" s="68" t="str">
        <f t="shared" si="354"/>
        <v/>
      </c>
      <c r="BB576" s="68" t="str">
        <f t="shared" si="355"/>
        <v/>
      </c>
      <c r="BC576" s="68" t="str">
        <f t="shared" si="356"/>
        <v/>
      </c>
      <c r="BD576" s="69" t="str">
        <f t="shared" si="357"/>
        <v/>
      </c>
      <c r="BE576" s="69" t="str">
        <f t="shared" si="370"/>
        <v/>
      </c>
      <c r="BT576" s="138" t="str">
        <f t="shared" ca="1" si="371"/>
        <v/>
      </c>
      <c r="BU576" s="139" t="str">
        <f t="shared" ca="1" si="372"/>
        <v/>
      </c>
      <c r="BW576" s="138" t="str">
        <f t="shared" si="373"/>
        <v/>
      </c>
      <c r="BX576" s="104" t="str">
        <f t="shared" si="374"/>
        <v/>
      </c>
      <c r="BY576" s="139" t="str">
        <f t="shared" si="375"/>
        <v/>
      </c>
      <c r="CA576" s="138" t="str">
        <f t="shared" si="376"/>
        <v/>
      </c>
      <c r="CB576" s="104" t="str">
        <f t="shared" si="377"/>
        <v/>
      </c>
      <c r="CC576" s="139" t="str">
        <f t="shared" si="378"/>
        <v/>
      </c>
      <c r="CE576" s="162" t="str">
        <f t="shared" si="379"/>
        <v/>
      </c>
      <c r="CF576" s="163" t="str">
        <f t="shared" si="380"/>
        <v/>
      </c>
      <c r="CG576" s="164" t="str">
        <f t="shared" si="381"/>
        <v/>
      </c>
      <c r="CI576" s="162" t="str">
        <f t="shared" si="382"/>
        <v/>
      </c>
      <c r="CJ576" s="163" t="str">
        <f t="shared" si="385"/>
        <v/>
      </c>
      <c r="CK576" s="164" t="str">
        <f t="shared" si="386"/>
        <v/>
      </c>
      <c r="CM576" s="169" t="str">
        <f t="shared" si="383"/>
        <v/>
      </c>
      <c r="CN576" s="139" t="str">
        <f t="shared" si="384"/>
        <v/>
      </c>
      <c r="CP576" s="41" t="str">
        <f>IF($CM576="", "", COUNTIF($CM$11:$CM$3035, "&lt;"&amp;$CM576)+1+COUNTIF($CM$11:$CM576, $CM576)-1)</f>
        <v/>
      </c>
    </row>
    <row r="577" spans="1:94" x14ac:dyDescent="0.25">
      <c r="A577" s="40"/>
      <c r="B577" s="82" t="str">
        <f>IF($I577="", "", IFERROR(INDEX('Job Database'!$AE$11:$AE$3035, MATCH($I577, 'Job Database'!$X$11:$X$3035, 0)), ""))</f>
        <v/>
      </c>
      <c r="C577" s="69" t="str">
        <f>IF($I577="", "", IF(COUNTIF('Job Database'!$X$11:$X$3035, $I577)=0, $AC$5, $AC$4))</f>
        <v/>
      </c>
      <c r="D577" s="40"/>
      <c r="E577" s="85" t="str">
        <f>IF($I577="", "", IF(IFERROR(INDEX('Job Database'!$M$11:$M$3035, MATCH($I577, 'Job Database'!$X$11:$X$3035, 0)), "")="", "", IFERROR(INDEX('Job Database'!$M$11:$M$3035, MATCH($I577, 'Job Database'!$X$11:$X$3035, 0)), "")))</f>
        <v/>
      </c>
      <c r="F577" s="40"/>
      <c r="G577" s="88" t="str">
        <f t="shared" si="358"/>
        <v/>
      </c>
      <c r="H577" s="40"/>
      <c r="I577" s="24"/>
      <c r="J577" s="34"/>
      <c r="K577" s="106"/>
      <c r="L577" s="79"/>
      <c r="M577" s="34"/>
      <c r="N577" s="79"/>
      <c r="O577" s="31"/>
      <c r="P577" s="53"/>
      <c r="Q577" s="40"/>
      <c r="S577" s="41" t="str">
        <f t="shared" si="346"/>
        <v/>
      </c>
      <c r="T577" s="41" t="str">
        <f t="shared" si="347"/>
        <v/>
      </c>
      <c r="U577" s="41" t="str">
        <f t="shared" si="359"/>
        <v/>
      </c>
      <c r="W577" s="74" t="str">
        <f>IF('Job Database'!$X577="", "", 'Job Database'!$X577)</f>
        <v/>
      </c>
      <c r="Y577" s="41" t="str">
        <f>IF($W577="", "", IF(COUNTIF($I$11:$I$3035, $W577)&gt;0, "", MAX($Y$10:$Y576)+1))</f>
        <v/>
      </c>
      <c r="Z577" s="41">
        <v>567</v>
      </c>
      <c r="AA577" s="58" t="str">
        <f t="shared" si="360"/>
        <v/>
      </c>
      <c r="AC577" s="41" t="str">
        <f t="shared" si="348"/>
        <v/>
      </c>
      <c r="AE577" s="41" t="str">
        <f t="shared" si="361"/>
        <v/>
      </c>
      <c r="AJ577" s="154" t="str">
        <f t="shared" si="362"/>
        <v/>
      </c>
      <c r="AL577" s="120" t="str">
        <f t="shared" si="363"/>
        <v/>
      </c>
      <c r="AM577" s="104" t="str">
        <f t="shared" si="364"/>
        <v/>
      </c>
      <c r="AN577" s="104" t="str">
        <f t="shared" si="365"/>
        <v/>
      </c>
      <c r="AO577" s="104" t="str">
        <f t="shared" si="349"/>
        <v/>
      </c>
      <c r="AP577" s="104" t="str">
        <f t="shared" si="350"/>
        <v/>
      </c>
      <c r="AQ577" s="121" t="str">
        <f t="shared" si="366"/>
        <v/>
      </c>
      <c r="AS577" s="88" t="str">
        <f t="shared" si="351"/>
        <v/>
      </c>
      <c r="AT577" s="68" t="str">
        <f t="shared" si="367"/>
        <v/>
      </c>
      <c r="AU577" s="68" t="str">
        <f t="shared" si="368"/>
        <v/>
      </c>
      <c r="AV577" s="68" t="str">
        <f t="shared" si="369"/>
        <v/>
      </c>
      <c r="AW577" s="88" t="str">
        <f t="shared" si="352"/>
        <v/>
      </c>
      <c r="AZ577" s="88" t="str">
        <f t="shared" si="353"/>
        <v/>
      </c>
      <c r="BA577" s="68" t="str">
        <f t="shared" si="354"/>
        <v/>
      </c>
      <c r="BB577" s="68" t="str">
        <f t="shared" si="355"/>
        <v/>
      </c>
      <c r="BC577" s="68" t="str">
        <f t="shared" si="356"/>
        <v/>
      </c>
      <c r="BD577" s="69" t="str">
        <f t="shared" si="357"/>
        <v/>
      </c>
      <c r="BE577" s="69" t="str">
        <f t="shared" si="370"/>
        <v/>
      </c>
      <c r="BT577" s="138" t="str">
        <f t="shared" ca="1" si="371"/>
        <v/>
      </c>
      <c r="BU577" s="139" t="str">
        <f t="shared" ca="1" si="372"/>
        <v/>
      </c>
      <c r="BW577" s="138" t="str">
        <f t="shared" si="373"/>
        <v/>
      </c>
      <c r="BX577" s="104" t="str">
        <f t="shared" si="374"/>
        <v/>
      </c>
      <c r="BY577" s="139" t="str">
        <f t="shared" si="375"/>
        <v/>
      </c>
      <c r="CA577" s="138" t="str">
        <f t="shared" si="376"/>
        <v/>
      </c>
      <c r="CB577" s="104" t="str">
        <f t="shared" si="377"/>
        <v/>
      </c>
      <c r="CC577" s="139" t="str">
        <f t="shared" si="378"/>
        <v/>
      </c>
      <c r="CE577" s="162" t="str">
        <f t="shared" si="379"/>
        <v/>
      </c>
      <c r="CF577" s="163" t="str">
        <f t="shared" si="380"/>
        <v/>
      </c>
      <c r="CG577" s="164" t="str">
        <f t="shared" si="381"/>
        <v/>
      </c>
      <c r="CI577" s="162" t="str">
        <f t="shared" si="382"/>
        <v/>
      </c>
      <c r="CJ577" s="163" t="str">
        <f t="shared" si="385"/>
        <v/>
      </c>
      <c r="CK577" s="164" t="str">
        <f t="shared" si="386"/>
        <v/>
      </c>
      <c r="CM577" s="169" t="str">
        <f t="shared" si="383"/>
        <v/>
      </c>
      <c r="CN577" s="139" t="str">
        <f t="shared" si="384"/>
        <v/>
      </c>
      <c r="CP577" s="41" t="str">
        <f>IF($CM577="", "", COUNTIF($CM$11:$CM$3035, "&lt;"&amp;$CM577)+1+COUNTIF($CM$11:$CM577, $CM577)-1)</f>
        <v/>
      </c>
    </row>
    <row r="578" spans="1:94" x14ac:dyDescent="0.25">
      <c r="A578" s="40"/>
      <c r="B578" s="82" t="str">
        <f>IF($I578="", "", IFERROR(INDEX('Job Database'!$AE$11:$AE$3035, MATCH($I578, 'Job Database'!$X$11:$X$3035, 0)), ""))</f>
        <v/>
      </c>
      <c r="C578" s="69" t="str">
        <f>IF($I578="", "", IF(COUNTIF('Job Database'!$X$11:$X$3035, $I578)=0, $AC$5, $AC$4))</f>
        <v/>
      </c>
      <c r="D578" s="40"/>
      <c r="E578" s="85" t="str">
        <f>IF($I578="", "", IF(IFERROR(INDEX('Job Database'!$M$11:$M$3035, MATCH($I578, 'Job Database'!$X$11:$X$3035, 0)), "")="", "", IFERROR(INDEX('Job Database'!$M$11:$M$3035, MATCH($I578, 'Job Database'!$X$11:$X$3035, 0)), "")))</f>
        <v/>
      </c>
      <c r="F578" s="40"/>
      <c r="G578" s="88" t="str">
        <f t="shared" si="358"/>
        <v/>
      </c>
      <c r="H578" s="40"/>
      <c r="I578" s="24"/>
      <c r="J578" s="34"/>
      <c r="K578" s="106"/>
      <c r="L578" s="79"/>
      <c r="M578" s="34"/>
      <c r="N578" s="79"/>
      <c r="O578" s="31"/>
      <c r="P578" s="53"/>
      <c r="Q578" s="40"/>
      <c r="S578" s="41" t="str">
        <f t="shared" si="346"/>
        <v/>
      </c>
      <c r="T578" s="41" t="str">
        <f t="shared" si="347"/>
        <v/>
      </c>
      <c r="U578" s="41" t="str">
        <f t="shared" si="359"/>
        <v/>
      </c>
      <c r="W578" s="74" t="str">
        <f>IF('Job Database'!$X578="", "", 'Job Database'!$X578)</f>
        <v/>
      </c>
      <c r="Y578" s="41" t="str">
        <f>IF($W578="", "", IF(COUNTIF($I$11:$I$3035, $W578)&gt;0, "", MAX($Y$10:$Y577)+1))</f>
        <v/>
      </c>
      <c r="Z578" s="41">
        <v>568</v>
      </c>
      <c r="AA578" s="58" t="str">
        <f t="shared" si="360"/>
        <v/>
      </c>
      <c r="AC578" s="41" t="str">
        <f t="shared" si="348"/>
        <v/>
      </c>
      <c r="AE578" s="41" t="str">
        <f t="shared" si="361"/>
        <v/>
      </c>
      <c r="AJ578" s="154" t="str">
        <f t="shared" si="362"/>
        <v/>
      </c>
      <c r="AL578" s="120" t="str">
        <f t="shared" si="363"/>
        <v/>
      </c>
      <c r="AM578" s="104" t="str">
        <f t="shared" si="364"/>
        <v/>
      </c>
      <c r="AN578" s="104" t="str">
        <f t="shared" si="365"/>
        <v/>
      </c>
      <c r="AO578" s="104" t="str">
        <f t="shared" si="349"/>
        <v/>
      </c>
      <c r="AP578" s="104" t="str">
        <f t="shared" si="350"/>
        <v/>
      </c>
      <c r="AQ578" s="121" t="str">
        <f t="shared" si="366"/>
        <v/>
      </c>
      <c r="AS578" s="88" t="str">
        <f t="shared" si="351"/>
        <v/>
      </c>
      <c r="AT578" s="68" t="str">
        <f t="shared" si="367"/>
        <v/>
      </c>
      <c r="AU578" s="68" t="str">
        <f t="shared" si="368"/>
        <v/>
      </c>
      <c r="AV578" s="68" t="str">
        <f t="shared" si="369"/>
        <v/>
      </c>
      <c r="AW578" s="88" t="str">
        <f t="shared" si="352"/>
        <v/>
      </c>
      <c r="AZ578" s="88" t="str">
        <f t="shared" si="353"/>
        <v/>
      </c>
      <c r="BA578" s="68" t="str">
        <f t="shared" si="354"/>
        <v/>
      </c>
      <c r="BB578" s="68" t="str">
        <f t="shared" si="355"/>
        <v/>
      </c>
      <c r="BC578" s="68" t="str">
        <f t="shared" si="356"/>
        <v/>
      </c>
      <c r="BD578" s="69" t="str">
        <f t="shared" si="357"/>
        <v/>
      </c>
      <c r="BE578" s="69" t="str">
        <f t="shared" si="370"/>
        <v/>
      </c>
      <c r="BT578" s="138" t="str">
        <f t="shared" ca="1" si="371"/>
        <v/>
      </c>
      <c r="BU578" s="139" t="str">
        <f t="shared" ca="1" si="372"/>
        <v/>
      </c>
      <c r="BW578" s="138" t="str">
        <f t="shared" si="373"/>
        <v/>
      </c>
      <c r="BX578" s="104" t="str">
        <f t="shared" si="374"/>
        <v/>
      </c>
      <c r="BY578" s="139" t="str">
        <f t="shared" si="375"/>
        <v/>
      </c>
      <c r="CA578" s="138" t="str">
        <f t="shared" si="376"/>
        <v/>
      </c>
      <c r="CB578" s="104" t="str">
        <f t="shared" si="377"/>
        <v/>
      </c>
      <c r="CC578" s="139" t="str">
        <f t="shared" si="378"/>
        <v/>
      </c>
      <c r="CE578" s="162" t="str">
        <f t="shared" si="379"/>
        <v/>
      </c>
      <c r="CF578" s="163" t="str">
        <f t="shared" si="380"/>
        <v/>
      </c>
      <c r="CG578" s="164" t="str">
        <f t="shared" si="381"/>
        <v/>
      </c>
      <c r="CI578" s="162" t="str">
        <f t="shared" si="382"/>
        <v/>
      </c>
      <c r="CJ578" s="163" t="str">
        <f t="shared" si="385"/>
        <v/>
      </c>
      <c r="CK578" s="164" t="str">
        <f t="shared" si="386"/>
        <v/>
      </c>
      <c r="CM578" s="169" t="str">
        <f t="shared" si="383"/>
        <v/>
      </c>
      <c r="CN578" s="139" t="str">
        <f t="shared" si="384"/>
        <v/>
      </c>
      <c r="CP578" s="41" t="str">
        <f>IF($CM578="", "", COUNTIF($CM$11:$CM$3035, "&lt;"&amp;$CM578)+1+COUNTIF($CM$11:$CM578, $CM578)-1)</f>
        <v/>
      </c>
    </row>
    <row r="579" spans="1:94" x14ac:dyDescent="0.25">
      <c r="A579" s="40"/>
      <c r="B579" s="82" t="str">
        <f>IF($I579="", "", IFERROR(INDEX('Job Database'!$AE$11:$AE$3035, MATCH($I579, 'Job Database'!$X$11:$X$3035, 0)), ""))</f>
        <v/>
      </c>
      <c r="C579" s="69" t="str">
        <f>IF($I579="", "", IF(COUNTIF('Job Database'!$X$11:$X$3035, $I579)=0, $AC$5, $AC$4))</f>
        <v/>
      </c>
      <c r="D579" s="40"/>
      <c r="E579" s="85" t="str">
        <f>IF($I579="", "", IF(IFERROR(INDEX('Job Database'!$M$11:$M$3035, MATCH($I579, 'Job Database'!$X$11:$X$3035, 0)), "")="", "", IFERROR(INDEX('Job Database'!$M$11:$M$3035, MATCH($I579, 'Job Database'!$X$11:$X$3035, 0)), "")))</f>
        <v/>
      </c>
      <c r="F579" s="40"/>
      <c r="G579" s="88" t="str">
        <f t="shared" si="358"/>
        <v/>
      </c>
      <c r="H579" s="40"/>
      <c r="I579" s="24"/>
      <c r="J579" s="34"/>
      <c r="K579" s="106"/>
      <c r="L579" s="79"/>
      <c r="M579" s="34"/>
      <c r="N579" s="79"/>
      <c r="O579" s="31"/>
      <c r="P579" s="53"/>
      <c r="Q579" s="40"/>
      <c r="S579" s="41" t="str">
        <f t="shared" si="346"/>
        <v/>
      </c>
      <c r="T579" s="41" t="str">
        <f t="shared" si="347"/>
        <v/>
      </c>
      <c r="U579" s="41" t="str">
        <f t="shared" si="359"/>
        <v/>
      </c>
      <c r="W579" s="74" t="str">
        <f>IF('Job Database'!$X579="", "", 'Job Database'!$X579)</f>
        <v/>
      </c>
      <c r="Y579" s="41" t="str">
        <f>IF($W579="", "", IF(COUNTIF($I$11:$I$3035, $W579)&gt;0, "", MAX($Y$10:$Y578)+1))</f>
        <v/>
      </c>
      <c r="Z579" s="41">
        <v>569</v>
      </c>
      <c r="AA579" s="58" t="str">
        <f t="shared" si="360"/>
        <v/>
      </c>
      <c r="AC579" s="41" t="str">
        <f t="shared" si="348"/>
        <v/>
      </c>
      <c r="AE579" s="41" t="str">
        <f t="shared" si="361"/>
        <v/>
      </c>
      <c r="AJ579" s="154" t="str">
        <f t="shared" si="362"/>
        <v/>
      </c>
      <c r="AL579" s="120" t="str">
        <f t="shared" si="363"/>
        <v/>
      </c>
      <c r="AM579" s="104" t="str">
        <f t="shared" si="364"/>
        <v/>
      </c>
      <c r="AN579" s="104" t="str">
        <f t="shared" si="365"/>
        <v/>
      </c>
      <c r="AO579" s="104" t="str">
        <f t="shared" si="349"/>
        <v/>
      </c>
      <c r="AP579" s="104" t="str">
        <f t="shared" si="350"/>
        <v/>
      </c>
      <c r="AQ579" s="121" t="str">
        <f t="shared" si="366"/>
        <v/>
      </c>
      <c r="AS579" s="88" t="str">
        <f t="shared" si="351"/>
        <v/>
      </c>
      <c r="AT579" s="68" t="str">
        <f t="shared" si="367"/>
        <v/>
      </c>
      <c r="AU579" s="68" t="str">
        <f t="shared" si="368"/>
        <v/>
      </c>
      <c r="AV579" s="68" t="str">
        <f t="shared" si="369"/>
        <v/>
      </c>
      <c r="AW579" s="88" t="str">
        <f t="shared" si="352"/>
        <v/>
      </c>
      <c r="AZ579" s="88" t="str">
        <f t="shared" si="353"/>
        <v/>
      </c>
      <c r="BA579" s="68" t="str">
        <f t="shared" si="354"/>
        <v/>
      </c>
      <c r="BB579" s="68" t="str">
        <f t="shared" si="355"/>
        <v/>
      </c>
      <c r="BC579" s="68" t="str">
        <f t="shared" si="356"/>
        <v/>
      </c>
      <c r="BD579" s="69" t="str">
        <f t="shared" si="357"/>
        <v/>
      </c>
      <c r="BE579" s="69" t="str">
        <f t="shared" si="370"/>
        <v/>
      </c>
      <c r="BT579" s="138" t="str">
        <f t="shared" ca="1" si="371"/>
        <v/>
      </c>
      <c r="BU579" s="139" t="str">
        <f t="shared" ca="1" si="372"/>
        <v/>
      </c>
      <c r="BW579" s="138" t="str">
        <f t="shared" si="373"/>
        <v/>
      </c>
      <c r="BX579" s="104" t="str">
        <f t="shared" si="374"/>
        <v/>
      </c>
      <c r="BY579" s="139" t="str">
        <f t="shared" si="375"/>
        <v/>
      </c>
      <c r="CA579" s="138" t="str">
        <f t="shared" si="376"/>
        <v/>
      </c>
      <c r="CB579" s="104" t="str">
        <f t="shared" si="377"/>
        <v/>
      </c>
      <c r="CC579" s="139" t="str">
        <f t="shared" si="378"/>
        <v/>
      </c>
      <c r="CE579" s="162" t="str">
        <f t="shared" si="379"/>
        <v/>
      </c>
      <c r="CF579" s="163" t="str">
        <f t="shared" si="380"/>
        <v/>
      </c>
      <c r="CG579" s="164" t="str">
        <f t="shared" si="381"/>
        <v/>
      </c>
      <c r="CI579" s="162" t="str">
        <f t="shared" si="382"/>
        <v/>
      </c>
      <c r="CJ579" s="163" t="str">
        <f t="shared" si="385"/>
        <v/>
      </c>
      <c r="CK579" s="164" t="str">
        <f t="shared" si="386"/>
        <v/>
      </c>
      <c r="CM579" s="169" t="str">
        <f t="shared" si="383"/>
        <v/>
      </c>
      <c r="CN579" s="139" t="str">
        <f t="shared" si="384"/>
        <v/>
      </c>
      <c r="CP579" s="41" t="str">
        <f>IF($CM579="", "", COUNTIF($CM$11:$CM$3035, "&lt;"&amp;$CM579)+1+COUNTIF($CM$11:$CM579, $CM579)-1)</f>
        <v/>
      </c>
    </row>
    <row r="580" spans="1:94" x14ac:dyDescent="0.25">
      <c r="A580" s="40"/>
      <c r="B580" s="82" t="str">
        <f>IF($I580="", "", IFERROR(INDEX('Job Database'!$AE$11:$AE$3035, MATCH($I580, 'Job Database'!$X$11:$X$3035, 0)), ""))</f>
        <v/>
      </c>
      <c r="C580" s="69" t="str">
        <f>IF($I580="", "", IF(COUNTIF('Job Database'!$X$11:$X$3035, $I580)=0, $AC$5, $AC$4))</f>
        <v/>
      </c>
      <c r="D580" s="40"/>
      <c r="E580" s="85" t="str">
        <f>IF($I580="", "", IF(IFERROR(INDEX('Job Database'!$M$11:$M$3035, MATCH($I580, 'Job Database'!$X$11:$X$3035, 0)), "")="", "", IFERROR(INDEX('Job Database'!$M$11:$M$3035, MATCH($I580, 'Job Database'!$X$11:$X$3035, 0)), "")))</f>
        <v/>
      </c>
      <c r="F580" s="40"/>
      <c r="G580" s="88" t="str">
        <f t="shared" si="358"/>
        <v/>
      </c>
      <c r="H580" s="40"/>
      <c r="I580" s="24"/>
      <c r="J580" s="34"/>
      <c r="K580" s="106"/>
      <c r="L580" s="79"/>
      <c r="M580" s="34"/>
      <c r="N580" s="79"/>
      <c r="O580" s="31"/>
      <c r="P580" s="53"/>
      <c r="Q580" s="40"/>
      <c r="S580" s="41" t="str">
        <f t="shared" si="346"/>
        <v/>
      </c>
      <c r="T580" s="41" t="str">
        <f t="shared" si="347"/>
        <v/>
      </c>
      <c r="U580" s="41" t="str">
        <f t="shared" si="359"/>
        <v/>
      </c>
      <c r="W580" s="74" t="str">
        <f>IF('Job Database'!$X580="", "", 'Job Database'!$X580)</f>
        <v/>
      </c>
      <c r="Y580" s="41" t="str">
        <f>IF($W580="", "", IF(COUNTIF($I$11:$I$3035, $W580)&gt;0, "", MAX($Y$10:$Y579)+1))</f>
        <v/>
      </c>
      <c r="Z580" s="41">
        <v>570</v>
      </c>
      <c r="AA580" s="58" t="str">
        <f t="shared" si="360"/>
        <v/>
      </c>
      <c r="AC580" s="41" t="str">
        <f t="shared" si="348"/>
        <v/>
      </c>
      <c r="AE580" s="41" t="str">
        <f t="shared" si="361"/>
        <v/>
      </c>
      <c r="AJ580" s="154" t="str">
        <f t="shared" si="362"/>
        <v/>
      </c>
      <c r="AL580" s="120" t="str">
        <f t="shared" si="363"/>
        <v/>
      </c>
      <c r="AM580" s="104" t="str">
        <f t="shared" si="364"/>
        <v/>
      </c>
      <c r="AN580" s="104" t="str">
        <f t="shared" si="365"/>
        <v/>
      </c>
      <c r="AO580" s="104" t="str">
        <f t="shared" si="349"/>
        <v/>
      </c>
      <c r="AP580" s="104" t="str">
        <f t="shared" si="350"/>
        <v/>
      </c>
      <c r="AQ580" s="121" t="str">
        <f t="shared" si="366"/>
        <v/>
      </c>
      <c r="AS580" s="88" t="str">
        <f t="shared" si="351"/>
        <v/>
      </c>
      <c r="AT580" s="68" t="str">
        <f t="shared" si="367"/>
        <v/>
      </c>
      <c r="AU580" s="68" t="str">
        <f t="shared" si="368"/>
        <v/>
      </c>
      <c r="AV580" s="68" t="str">
        <f t="shared" si="369"/>
        <v/>
      </c>
      <c r="AW580" s="88" t="str">
        <f t="shared" si="352"/>
        <v/>
      </c>
      <c r="AZ580" s="88" t="str">
        <f t="shared" si="353"/>
        <v/>
      </c>
      <c r="BA580" s="68" t="str">
        <f t="shared" si="354"/>
        <v/>
      </c>
      <c r="BB580" s="68" t="str">
        <f t="shared" si="355"/>
        <v/>
      </c>
      <c r="BC580" s="68" t="str">
        <f t="shared" si="356"/>
        <v/>
      </c>
      <c r="BD580" s="69" t="str">
        <f t="shared" si="357"/>
        <v/>
      </c>
      <c r="BE580" s="69" t="str">
        <f t="shared" si="370"/>
        <v/>
      </c>
      <c r="BT580" s="138" t="str">
        <f t="shared" ca="1" si="371"/>
        <v/>
      </c>
      <c r="BU580" s="139" t="str">
        <f t="shared" ca="1" si="372"/>
        <v/>
      </c>
      <c r="BW580" s="138" t="str">
        <f t="shared" si="373"/>
        <v/>
      </c>
      <c r="BX580" s="104" t="str">
        <f t="shared" si="374"/>
        <v/>
      </c>
      <c r="BY580" s="139" t="str">
        <f t="shared" si="375"/>
        <v/>
      </c>
      <c r="CA580" s="138" t="str">
        <f t="shared" si="376"/>
        <v/>
      </c>
      <c r="CB580" s="104" t="str">
        <f t="shared" si="377"/>
        <v/>
      </c>
      <c r="CC580" s="139" t="str">
        <f t="shared" si="378"/>
        <v/>
      </c>
      <c r="CE580" s="162" t="str">
        <f t="shared" si="379"/>
        <v/>
      </c>
      <c r="CF580" s="163" t="str">
        <f t="shared" si="380"/>
        <v/>
      </c>
      <c r="CG580" s="164" t="str">
        <f t="shared" si="381"/>
        <v/>
      </c>
      <c r="CI580" s="162" t="str">
        <f t="shared" si="382"/>
        <v/>
      </c>
      <c r="CJ580" s="163" t="str">
        <f t="shared" si="385"/>
        <v/>
      </c>
      <c r="CK580" s="164" t="str">
        <f t="shared" si="386"/>
        <v/>
      </c>
      <c r="CM580" s="169" t="str">
        <f t="shared" si="383"/>
        <v/>
      </c>
      <c r="CN580" s="139" t="str">
        <f t="shared" si="384"/>
        <v/>
      </c>
      <c r="CP580" s="41" t="str">
        <f>IF($CM580="", "", COUNTIF($CM$11:$CM$3035, "&lt;"&amp;$CM580)+1+COUNTIF($CM$11:$CM580, $CM580)-1)</f>
        <v/>
      </c>
    </row>
    <row r="581" spans="1:94" x14ac:dyDescent="0.25">
      <c r="A581" s="40"/>
      <c r="B581" s="82" t="str">
        <f>IF($I581="", "", IFERROR(INDEX('Job Database'!$AE$11:$AE$3035, MATCH($I581, 'Job Database'!$X$11:$X$3035, 0)), ""))</f>
        <v/>
      </c>
      <c r="C581" s="69" t="str">
        <f>IF($I581="", "", IF(COUNTIF('Job Database'!$X$11:$X$3035, $I581)=0, $AC$5, $AC$4))</f>
        <v/>
      </c>
      <c r="D581" s="40"/>
      <c r="E581" s="85" t="str">
        <f>IF($I581="", "", IF(IFERROR(INDEX('Job Database'!$M$11:$M$3035, MATCH($I581, 'Job Database'!$X$11:$X$3035, 0)), "")="", "", IFERROR(INDEX('Job Database'!$M$11:$M$3035, MATCH($I581, 'Job Database'!$X$11:$X$3035, 0)), "")))</f>
        <v/>
      </c>
      <c r="F581" s="40"/>
      <c r="G581" s="88" t="str">
        <f t="shared" si="358"/>
        <v/>
      </c>
      <c r="H581" s="40"/>
      <c r="I581" s="24"/>
      <c r="J581" s="34"/>
      <c r="K581" s="106"/>
      <c r="L581" s="79"/>
      <c r="M581" s="34"/>
      <c r="N581" s="79"/>
      <c r="O581" s="31"/>
      <c r="P581" s="53"/>
      <c r="Q581" s="40"/>
      <c r="S581" s="41" t="str">
        <f t="shared" si="346"/>
        <v/>
      </c>
      <c r="T581" s="41" t="str">
        <f t="shared" si="347"/>
        <v/>
      </c>
      <c r="U581" s="41" t="str">
        <f t="shared" si="359"/>
        <v/>
      </c>
      <c r="W581" s="74" t="str">
        <f>IF('Job Database'!$X581="", "", 'Job Database'!$X581)</f>
        <v/>
      </c>
      <c r="Y581" s="41" t="str">
        <f>IF($W581="", "", IF(COUNTIF($I$11:$I$3035, $W581)&gt;0, "", MAX($Y$10:$Y580)+1))</f>
        <v/>
      </c>
      <c r="Z581" s="41">
        <v>571</v>
      </c>
      <c r="AA581" s="58" t="str">
        <f t="shared" si="360"/>
        <v/>
      </c>
      <c r="AC581" s="41" t="str">
        <f t="shared" si="348"/>
        <v/>
      </c>
      <c r="AE581" s="41" t="str">
        <f t="shared" si="361"/>
        <v/>
      </c>
      <c r="AJ581" s="154" t="str">
        <f t="shared" si="362"/>
        <v/>
      </c>
      <c r="AL581" s="120" t="str">
        <f t="shared" si="363"/>
        <v/>
      </c>
      <c r="AM581" s="104" t="str">
        <f t="shared" si="364"/>
        <v/>
      </c>
      <c r="AN581" s="104" t="str">
        <f t="shared" si="365"/>
        <v/>
      </c>
      <c r="AO581" s="104" t="str">
        <f t="shared" si="349"/>
        <v/>
      </c>
      <c r="AP581" s="104" t="str">
        <f t="shared" si="350"/>
        <v/>
      </c>
      <c r="AQ581" s="121" t="str">
        <f t="shared" si="366"/>
        <v/>
      </c>
      <c r="AS581" s="88" t="str">
        <f t="shared" si="351"/>
        <v/>
      </c>
      <c r="AT581" s="68" t="str">
        <f t="shared" si="367"/>
        <v/>
      </c>
      <c r="AU581" s="68" t="str">
        <f t="shared" si="368"/>
        <v/>
      </c>
      <c r="AV581" s="68" t="str">
        <f t="shared" si="369"/>
        <v/>
      </c>
      <c r="AW581" s="88" t="str">
        <f t="shared" si="352"/>
        <v/>
      </c>
      <c r="AZ581" s="88" t="str">
        <f t="shared" si="353"/>
        <v/>
      </c>
      <c r="BA581" s="68" t="str">
        <f t="shared" si="354"/>
        <v/>
      </c>
      <c r="BB581" s="68" t="str">
        <f t="shared" si="355"/>
        <v/>
      </c>
      <c r="BC581" s="68" t="str">
        <f t="shared" si="356"/>
        <v/>
      </c>
      <c r="BD581" s="69" t="str">
        <f t="shared" si="357"/>
        <v/>
      </c>
      <c r="BE581" s="69" t="str">
        <f t="shared" si="370"/>
        <v/>
      </c>
      <c r="BT581" s="138" t="str">
        <f t="shared" ca="1" si="371"/>
        <v/>
      </c>
      <c r="BU581" s="139" t="str">
        <f t="shared" ca="1" si="372"/>
        <v/>
      </c>
      <c r="BW581" s="138" t="str">
        <f t="shared" si="373"/>
        <v/>
      </c>
      <c r="BX581" s="104" t="str">
        <f t="shared" si="374"/>
        <v/>
      </c>
      <c r="BY581" s="139" t="str">
        <f t="shared" si="375"/>
        <v/>
      </c>
      <c r="CA581" s="138" t="str">
        <f t="shared" si="376"/>
        <v/>
      </c>
      <c r="CB581" s="104" t="str">
        <f t="shared" si="377"/>
        <v/>
      </c>
      <c r="CC581" s="139" t="str">
        <f t="shared" si="378"/>
        <v/>
      </c>
      <c r="CE581" s="162" t="str">
        <f t="shared" si="379"/>
        <v/>
      </c>
      <c r="CF581" s="163" t="str">
        <f t="shared" si="380"/>
        <v/>
      </c>
      <c r="CG581" s="164" t="str">
        <f t="shared" si="381"/>
        <v/>
      </c>
      <c r="CI581" s="162" t="str">
        <f t="shared" si="382"/>
        <v/>
      </c>
      <c r="CJ581" s="163" t="str">
        <f t="shared" si="385"/>
        <v/>
      </c>
      <c r="CK581" s="164" t="str">
        <f t="shared" si="386"/>
        <v/>
      </c>
      <c r="CM581" s="169" t="str">
        <f t="shared" si="383"/>
        <v/>
      </c>
      <c r="CN581" s="139" t="str">
        <f t="shared" si="384"/>
        <v/>
      </c>
      <c r="CP581" s="41" t="str">
        <f>IF($CM581="", "", COUNTIF($CM$11:$CM$3035, "&lt;"&amp;$CM581)+1+COUNTIF($CM$11:$CM581, $CM581)-1)</f>
        <v/>
      </c>
    </row>
    <row r="582" spans="1:94" x14ac:dyDescent="0.25">
      <c r="A582" s="40"/>
      <c r="B582" s="82" t="str">
        <f>IF($I582="", "", IFERROR(INDEX('Job Database'!$AE$11:$AE$3035, MATCH($I582, 'Job Database'!$X$11:$X$3035, 0)), ""))</f>
        <v/>
      </c>
      <c r="C582" s="69" t="str">
        <f>IF($I582="", "", IF(COUNTIF('Job Database'!$X$11:$X$3035, $I582)=0, $AC$5, $AC$4))</f>
        <v/>
      </c>
      <c r="D582" s="40"/>
      <c r="E582" s="85" t="str">
        <f>IF($I582="", "", IF(IFERROR(INDEX('Job Database'!$M$11:$M$3035, MATCH($I582, 'Job Database'!$X$11:$X$3035, 0)), "")="", "", IFERROR(INDEX('Job Database'!$M$11:$M$3035, MATCH($I582, 'Job Database'!$X$11:$X$3035, 0)), "")))</f>
        <v/>
      </c>
      <c r="F582" s="40"/>
      <c r="G582" s="88" t="str">
        <f t="shared" si="358"/>
        <v/>
      </c>
      <c r="H582" s="40"/>
      <c r="I582" s="24"/>
      <c r="J582" s="34"/>
      <c r="K582" s="106"/>
      <c r="L582" s="79"/>
      <c r="M582" s="34"/>
      <c r="N582" s="79"/>
      <c r="O582" s="31"/>
      <c r="P582" s="53"/>
      <c r="Q582" s="40"/>
      <c r="S582" s="41" t="str">
        <f t="shared" si="346"/>
        <v/>
      </c>
      <c r="T582" s="41" t="str">
        <f t="shared" si="347"/>
        <v/>
      </c>
      <c r="U582" s="41" t="str">
        <f t="shared" si="359"/>
        <v/>
      </c>
      <c r="W582" s="74" t="str">
        <f>IF('Job Database'!$X582="", "", 'Job Database'!$X582)</f>
        <v/>
      </c>
      <c r="Y582" s="41" t="str">
        <f>IF($W582="", "", IF(COUNTIF($I$11:$I$3035, $W582)&gt;0, "", MAX($Y$10:$Y581)+1))</f>
        <v/>
      </c>
      <c r="Z582" s="41">
        <v>572</v>
      </c>
      <c r="AA582" s="58" t="str">
        <f t="shared" si="360"/>
        <v/>
      </c>
      <c r="AC582" s="41" t="str">
        <f t="shared" si="348"/>
        <v/>
      </c>
      <c r="AE582" s="41" t="str">
        <f t="shared" si="361"/>
        <v/>
      </c>
      <c r="AJ582" s="154" t="str">
        <f t="shared" si="362"/>
        <v/>
      </c>
      <c r="AL582" s="120" t="str">
        <f t="shared" si="363"/>
        <v/>
      </c>
      <c r="AM582" s="104" t="str">
        <f t="shared" si="364"/>
        <v/>
      </c>
      <c r="AN582" s="104" t="str">
        <f t="shared" si="365"/>
        <v/>
      </c>
      <c r="AO582" s="104" t="str">
        <f t="shared" si="349"/>
        <v/>
      </c>
      <c r="AP582" s="104" t="str">
        <f t="shared" si="350"/>
        <v/>
      </c>
      <c r="AQ582" s="121" t="str">
        <f t="shared" si="366"/>
        <v/>
      </c>
      <c r="AS582" s="88" t="str">
        <f t="shared" si="351"/>
        <v/>
      </c>
      <c r="AT582" s="68" t="str">
        <f t="shared" si="367"/>
        <v/>
      </c>
      <c r="AU582" s="68" t="str">
        <f t="shared" si="368"/>
        <v/>
      </c>
      <c r="AV582" s="68" t="str">
        <f t="shared" si="369"/>
        <v/>
      </c>
      <c r="AW582" s="88" t="str">
        <f t="shared" si="352"/>
        <v/>
      </c>
      <c r="AZ582" s="88" t="str">
        <f t="shared" si="353"/>
        <v/>
      </c>
      <c r="BA582" s="68" t="str">
        <f t="shared" si="354"/>
        <v/>
      </c>
      <c r="BB582" s="68" t="str">
        <f t="shared" si="355"/>
        <v/>
      </c>
      <c r="BC582" s="68" t="str">
        <f t="shared" si="356"/>
        <v/>
      </c>
      <c r="BD582" s="69" t="str">
        <f t="shared" si="357"/>
        <v/>
      </c>
      <c r="BE582" s="69" t="str">
        <f t="shared" si="370"/>
        <v/>
      </c>
      <c r="BT582" s="138" t="str">
        <f t="shared" ca="1" si="371"/>
        <v/>
      </c>
      <c r="BU582" s="139" t="str">
        <f t="shared" ca="1" si="372"/>
        <v/>
      </c>
      <c r="BW582" s="138" t="str">
        <f t="shared" si="373"/>
        <v/>
      </c>
      <c r="BX582" s="104" t="str">
        <f t="shared" si="374"/>
        <v/>
      </c>
      <c r="BY582" s="139" t="str">
        <f t="shared" si="375"/>
        <v/>
      </c>
      <c r="CA582" s="138" t="str">
        <f t="shared" si="376"/>
        <v/>
      </c>
      <c r="CB582" s="104" t="str">
        <f t="shared" si="377"/>
        <v/>
      </c>
      <c r="CC582" s="139" t="str">
        <f t="shared" si="378"/>
        <v/>
      </c>
      <c r="CE582" s="162" t="str">
        <f t="shared" si="379"/>
        <v/>
      </c>
      <c r="CF582" s="163" t="str">
        <f t="shared" si="380"/>
        <v/>
      </c>
      <c r="CG582" s="164" t="str">
        <f t="shared" si="381"/>
        <v/>
      </c>
      <c r="CI582" s="162" t="str">
        <f t="shared" si="382"/>
        <v/>
      </c>
      <c r="CJ582" s="163" t="str">
        <f t="shared" si="385"/>
        <v/>
      </c>
      <c r="CK582" s="164" t="str">
        <f t="shared" si="386"/>
        <v/>
      </c>
      <c r="CM582" s="169" t="str">
        <f t="shared" si="383"/>
        <v/>
      </c>
      <c r="CN582" s="139" t="str">
        <f t="shared" si="384"/>
        <v/>
      </c>
      <c r="CP582" s="41" t="str">
        <f>IF($CM582="", "", COUNTIF($CM$11:$CM$3035, "&lt;"&amp;$CM582)+1+COUNTIF($CM$11:$CM582, $CM582)-1)</f>
        <v/>
      </c>
    </row>
    <row r="583" spans="1:94" x14ac:dyDescent="0.25">
      <c r="A583" s="40"/>
      <c r="B583" s="82" t="str">
        <f>IF($I583="", "", IFERROR(INDEX('Job Database'!$AE$11:$AE$3035, MATCH($I583, 'Job Database'!$X$11:$X$3035, 0)), ""))</f>
        <v/>
      </c>
      <c r="C583" s="69" t="str">
        <f>IF($I583="", "", IF(COUNTIF('Job Database'!$X$11:$X$3035, $I583)=0, $AC$5, $AC$4))</f>
        <v/>
      </c>
      <c r="D583" s="40"/>
      <c r="E583" s="85" t="str">
        <f>IF($I583="", "", IF(IFERROR(INDEX('Job Database'!$M$11:$M$3035, MATCH($I583, 'Job Database'!$X$11:$X$3035, 0)), "")="", "", IFERROR(INDEX('Job Database'!$M$11:$M$3035, MATCH($I583, 'Job Database'!$X$11:$X$3035, 0)), "")))</f>
        <v/>
      </c>
      <c r="F583" s="40"/>
      <c r="G583" s="88" t="str">
        <f t="shared" si="358"/>
        <v/>
      </c>
      <c r="H583" s="40"/>
      <c r="I583" s="24"/>
      <c r="J583" s="34"/>
      <c r="K583" s="106"/>
      <c r="L583" s="79"/>
      <c r="M583" s="34"/>
      <c r="N583" s="79"/>
      <c r="O583" s="31"/>
      <c r="P583" s="53"/>
      <c r="Q583" s="40"/>
      <c r="S583" s="41" t="str">
        <f t="shared" si="346"/>
        <v/>
      </c>
      <c r="T583" s="41" t="str">
        <f t="shared" si="347"/>
        <v/>
      </c>
      <c r="U583" s="41" t="str">
        <f t="shared" si="359"/>
        <v/>
      </c>
      <c r="W583" s="74" t="str">
        <f>IF('Job Database'!$X583="", "", 'Job Database'!$X583)</f>
        <v/>
      </c>
      <c r="Y583" s="41" t="str">
        <f>IF($W583="", "", IF(COUNTIF($I$11:$I$3035, $W583)&gt;0, "", MAX($Y$10:$Y582)+1))</f>
        <v/>
      </c>
      <c r="Z583" s="41">
        <v>573</v>
      </c>
      <c r="AA583" s="58" t="str">
        <f t="shared" si="360"/>
        <v/>
      </c>
      <c r="AC583" s="41" t="str">
        <f t="shared" si="348"/>
        <v/>
      </c>
      <c r="AE583" s="41" t="str">
        <f t="shared" si="361"/>
        <v/>
      </c>
      <c r="AJ583" s="154" t="str">
        <f t="shared" si="362"/>
        <v/>
      </c>
      <c r="AL583" s="120" t="str">
        <f t="shared" si="363"/>
        <v/>
      </c>
      <c r="AM583" s="104" t="str">
        <f t="shared" si="364"/>
        <v/>
      </c>
      <c r="AN583" s="104" t="str">
        <f t="shared" si="365"/>
        <v/>
      </c>
      <c r="AO583" s="104" t="str">
        <f t="shared" si="349"/>
        <v/>
      </c>
      <c r="AP583" s="104" t="str">
        <f t="shared" si="350"/>
        <v/>
      </c>
      <c r="AQ583" s="121" t="str">
        <f t="shared" si="366"/>
        <v/>
      </c>
      <c r="AS583" s="88" t="str">
        <f t="shared" si="351"/>
        <v/>
      </c>
      <c r="AT583" s="68" t="str">
        <f t="shared" si="367"/>
        <v/>
      </c>
      <c r="AU583" s="68" t="str">
        <f t="shared" si="368"/>
        <v/>
      </c>
      <c r="AV583" s="68" t="str">
        <f t="shared" si="369"/>
        <v/>
      </c>
      <c r="AW583" s="88" t="str">
        <f t="shared" si="352"/>
        <v/>
      </c>
      <c r="AZ583" s="88" t="str">
        <f t="shared" si="353"/>
        <v/>
      </c>
      <c r="BA583" s="68" t="str">
        <f t="shared" si="354"/>
        <v/>
      </c>
      <c r="BB583" s="68" t="str">
        <f t="shared" si="355"/>
        <v/>
      </c>
      <c r="BC583" s="68" t="str">
        <f t="shared" si="356"/>
        <v/>
      </c>
      <c r="BD583" s="69" t="str">
        <f t="shared" si="357"/>
        <v/>
      </c>
      <c r="BE583" s="69" t="str">
        <f t="shared" si="370"/>
        <v/>
      </c>
      <c r="BT583" s="138" t="str">
        <f t="shared" ca="1" si="371"/>
        <v/>
      </c>
      <c r="BU583" s="139" t="str">
        <f t="shared" ca="1" si="372"/>
        <v/>
      </c>
      <c r="BW583" s="138" t="str">
        <f t="shared" si="373"/>
        <v/>
      </c>
      <c r="BX583" s="104" t="str">
        <f t="shared" si="374"/>
        <v/>
      </c>
      <c r="BY583" s="139" t="str">
        <f t="shared" si="375"/>
        <v/>
      </c>
      <c r="CA583" s="138" t="str">
        <f t="shared" si="376"/>
        <v/>
      </c>
      <c r="CB583" s="104" t="str">
        <f t="shared" si="377"/>
        <v/>
      </c>
      <c r="CC583" s="139" t="str">
        <f t="shared" si="378"/>
        <v/>
      </c>
      <c r="CE583" s="162" t="str">
        <f t="shared" si="379"/>
        <v/>
      </c>
      <c r="CF583" s="163" t="str">
        <f t="shared" si="380"/>
        <v/>
      </c>
      <c r="CG583" s="164" t="str">
        <f t="shared" si="381"/>
        <v/>
      </c>
      <c r="CI583" s="162" t="str">
        <f t="shared" si="382"/>
        <v/>
      </c>
      <c r="CJ583" s="163" t="str">
        <f t="shared" si="385"/>
        <v/>
      </c>
      <c r="CK583" s="164" t="str">
        <f t="shared" si="386"/>
        <v/>
      </c>
      <c r="CM583" s="169" t="str">
        <f t="shared" si="383"/>
        <v/>
      </c>
      <c r="CN583" s="139" t="str">
        <f t="shared" si="384"/>
        <v/>
      </c>
      <c r="CP583" s="41" t="str">
        <f>IF($CM583="", "", COUNTIF($CM$11:$CM$3035, "&lt;"&amp;$CM583)+1+COUNTIF($CM$11:$CM583, $CM583)-1)</f>
        <v/>
      </c>
    </row>
    <row r="584" spans="1:94" x14ac:dyDescent="0.25">
      <c r="A584" s="40"/>
      <c r="B584" s="82" t="str">
        <f>IF($I584="", "", IFERROR(INDEX('Job Database'!$AE$11:$AE$3035, MATCH($I584, 'Job Database'!$X$11:$X$3035, 0)), ""))</f>
        <v/>
      </c>
      <c r="C584" s="69" t="str">
        <f>IF($I584="", "", IF(COUNTIF('Job Database'!$X$11:$X$3035, $I584)=0, $AC$5, $AC$4))</f>
        <v/>
      </c>
      <c r="D584" s="40"/>
      <c r="E584" s="85" t="str">
        <f>IF($I584="", "", IF(IFERROR(INDEX('Job Database'!$M$11:$M$3035, MATCH($I584, 'Job Database'!$X$11:$X$3035, 0)), "")="", "", IFERROR(INDEX('Job Database'!$M$11:$M$3035, MATCH($I584, 'Job Database'!$X$11:$X$3035, 0)), "")))</f>
        <v/>
      </c>
      <c r="F584" s="40"/>
      <c r="G584" s="88" t="str">
        <f t="shared" si="358"/>
        <v/>
      </c>
      <c r="H584" s="40"/>
      <c r="I584" s="24"/>
      <c r="J584" s="34"/>
      <c r="K584" s="106"/>
      <c r="L584" s="79"/>
      <c r="M584" s="34"/>
      <c r="N584" s="79"/>
      <c r="O584" s="31"/>
      <c r="P584" s="53"/>
      <c r="Q584" s="40"/>
      <c r="S584" s="41" t="str">
        <f t="shared" si="346"/>
        <v/>
      </c>
      <c r="T584" s="41" t="str">
        <f t="shared" si="347"/>
        <v/>
      </c>
      <c r="U584" s="41" t="str">
        <f t="shared" si="359"/>
        <v/>
      </c>
      <c r="W584" s="74" t="str">
        <f>IF('Job Database'!$X584="", "", 'Job Database'!$X584)</f>
        <v/>
      </c>
      <c r="Y584" s="41" t="str">
        <f>IF($W584="", "", IF(COUNTIF($I$11:$I$3035, $W584)&gt;0, "", MAX($Y$10:$Y583)+1))</f>
        <v/>
      </c>
      <c r="Z584" s="41">
        <v>574</v>
      </c>
      <c r="AA584" s="58" t="str">
        <f t="shared" si="360"/>
        <v/>
      </c>
      <c r="AC584" s="41" t="str">
        <f t="shared" si="348"/>
        <v/>
      </c>
      <c r="AE584" s="41" t="str">
        <f t="shared" si="361"/>
        <v/>
      </c>
      <c r="AJ584" s="154" t="str">
        <f t="shared" si="362"/>
        <v/>
      </c>
      <c r="AL584" s="120" t="str">
        <f t="shared" si="363"/>
        <v/>
      </c>
      <c r="AM584" s="104" t="str">
        <f t="shared" si="364"/>
        <v/>
      </c>
      <c r="AN584" s="104" t="str">
        <f t="shared" si="365"/>
        <v/>
      </c>
      <c r="AO584" s="104" t="str">
        <f t="shared" si="349"/>
        <v/>
      </c>
      <c r="AP584" s="104" t="str">
        <f t="shared" si="350"/>
        <v/>
      </c>
      <c r="AQ584" s="121" t="str">
        <f t="shared" si="366"/>
        <v/>
      </c>
      <c r="AS584" s="88" t="str">
        <f t="shared" si="351"/>
        <v/>
      </c>
      <c r="AT584" s="68" t="str">
        <f t="shared" si="367"/>
        <v/>
      </c>
      <c r="AU584" s="68" t="str">
        <f t="shared" si="368"/>
        <v/>
      </c>
      <c r="AV584" s="68" t="str">
        <f t="shared" si="369"/>
        <v/>
      </c>
      <c r="AW584" s="88" t="str">
        <f t="shared" si="352"/>
        <v/>
      </c>
      <c r="AZ584" s="88" t="str">
        <f t="shared" si="353"/>
        <v/>
      </c>
      <c r="BA584" s="68" t="str">
        <f t="shared" si="354"/>
        <v/>
      </c>
      <c r="BB584" s="68" t="str">
        <f t="shared" si="355"/>
        <v/>
      </c>
      <c r="BC584" s="68" t="str">
        <f t="shared" si="356"/>
        <v/>
      </c>
      <c r="BD584" s="69" t="str">
        <f t="shared" si="357"/>
        <v/>
      </c>
      <c r="BE584" s="69" t="str">
        <f t="shared" si="370"/>
        <v/>
      </c>
      <c r="BT584" s="138" t="str">
        <f t="shared" ca="1" si="371"/>
        <v/>
      </c>
      <c r="BU584" s="139" t="str">
        <f t="shared" ca="1" si="372"/>
        <v/>
      </c>
      <c r="BW584" s="138" t="str">
        <f t="shared" si="373"/>
        <v/>
      </c>
      <c r="BX584" s="104" t="str">
        <f t="shared" si="374"/>
        <v/>
      </c>
      <c r="BY584" s="139" t="str">
        <f t="shared" si="375"/>
        <v/>
      </c>
      <c r="CA584" s="138" t="str">
        <f t="shared" si="376"/>
        <v/>
      </c>
      <c r="CB584" s="104" t="str">
        <f t="shared" si="377"/>
        <v/>
      </c>
      <c r="CC584" s="139" t="str">
        <f t="shared" si="378"/>
        <v/>
      </c>
      <c r="CE584" s="162" t="str">
        <f t="shared" si="379"/>
        <v/>
      </c>
      <c r="CF584" s="163" t="str">
        <f t="shared" si="380"/>
        <v/>
      </c>
      <c r="CG584" s="164" t="str">
        <f t="shared" si="381"/>
        <v/>
      </c>
      <c r="CI584" s="162" t="str">
        <f t="shared" si="382"/>
        <v/>
      </c>
      <c r="CJ584" s="163" t="str">
        <f t="shared" si="385"/>
        <v/>
      </c>
      <c r="CK584" s="164" t="str">
        <f t="shared" si="386"/>
        <v/>
      </c>
      <c r="CM584" s="169" t="str">
        <f t="shared" si="383"/>
        <v/>
      </c>
      <c r="CN584" s="139" t="str">
        <f t="shared" si="384"/>
        <v/>
      </c>
      <c r="CP584" s="41" t="str">
        <f>IF($CM584="", "", COUNTIF($CM$11:$CM$3035, "&lt;"&amp;$CM584)+1+COUNTIF($CM$11:$CM584, $CM584)-1)</f>
        <v/>
      </c>
    </row>
    <row r="585" spans="1:94" x14ac:dyDescent="0.25">
      <c r="A585" s="40"/>
      <c r="B585" s="82" t="str">
        <f>IF($I585="", "", IFERROR(INDEX('Job Database'!$AE$11:$AE$3035, MATCH($I585, 'Job Database'!$X$11:$X$3035, 0)), ""))</f>
        <v/>
      </c>
      <c r="C585" s="69" t="str">
        <f>IF($I585="", "", IF(COUNTIF('Job Database'!$X$11:$X$3035, $I585)=0, $AC$5, $AC$4))</f>
        <v/>
      </c>
      <c r="D585" s="40"/>
      <c r="E585" s="85" t="str">
        <f>IF($I585="", "", IF(IFERROR(INDEX('Job Database'!$M$11:$M$3035, MATCH($I585, 'Job Database'!$X$11:$X$3035, 0)), "")="", "", IFERROR(INDEX('Job Database'!$M$11:$M$3035, MATCH($I585, 'Job Database'!$X$11:$X$3035, 0)), "")))</f>
        <v/>
      </c>
      <c r="F585" s="40"/>
      <c r="G585" s="88" t="str">
        <f t="shared" si="358"/>
        <v/>
      </c>
      <c r="H585" s="40"/>
      <c r="I585" s="24"/>
      <c r="J585" s="34"/>
      <c r="K585" s="106"/>
      <c r="L585" s="79"/>
      <c r="M585" s="34"/>
      <c r="N585" s="79"/>
      <c r="O585" s="31"/>
      <c r="P585" s="53"/>
      <c r="Q585" s="40"/>
      <c r="S585" s="41" t="str">
        <f t="shared" si="346"/>
        <v/>
      </c>
      <c r="T585" s="41" t="str">
        <f t="shared" si="347"/>
        <v/>
      </c>
      <c r="U585" s="41" t="str">
        <f t="shared" si="359"/>
        <v/>
      </c>
      <c r="W585" s="74" t="str">
        <f>IF('Job Database'!$X585="", "", 'Job Database'!$X585)</f>
        <v/>
      </c>
      <c r="Y585" s="41" t="str">
        <f>IF($W585="", "", IF(COUNTIF($I$11:$I$3035, $W585)&gt;0, "", MAX($Y$10:$Y584)+1))</f>
        <v/>
      </c>
      <c r="Z585" s="41">
        <v>575</v>
      </c>
      <c r="AA585" s="58" t="str">
        <f t="shared" si="360"/>
        <v/>
      </c>
      <c r="AC585" s="41" t="str">
        <f t="shared" si="348"/>
        <v/>
      </c>
      <c r="AE585" s="41" t="str">
        <f t="shared" si="361"/>
        <v/>
      </c>
      <c r="AJ585" s="154" t="str">
        <f t="shared" si="362"/>
        <v/>
      </c>
      <c r="AL585" s="120" t="str">
        <f t="shared" si="363"/>
        <v/>
      </c>
      <c r="AM585" s="104" t="str">
        <f t="shared" si="364"/>
        <v/>
      </c>
      <c r="AN585" s="104" t="str">
        <f t="shared" si="365"/>
        <v/>
      </c>
      <c r="AO585" s="104" t="str">
        <f t="shared" si="349"/>
        <v/>
      </c>
      <c r="AP585" s="104" t="str">
        <f t="shared" si="350"/>
        <v/>
      </c>
      <c r="AQ585" s="121" t="str">
        <f t="shared" si="366"/>
        <v/>
      </c>
      <c r="AS585" s="88" t="str">
        <f t="shared" si="351"/>
        <v/>
      </c>
      <c r="AT585" s="68" t="str">
        <f t="shared" si="367"/>
        <v/>
      </c>
      <c r="AU585" s="68" t="str">
        <f t="shared" si="368"/>
        <v/>
      </c>
      <c r="AV585" s="68" t="str">
        <f t="shared" si="369"/>
        <v/>
      </c>
      <c r="AW585" s="88" t="str">
        <f t="shared" si="352"/>
        <v/>
      </c>
      <c r="AZ585" s="88" t="str">
        <f t="shared" si="353"/>
        <v/>
      </c>
      <c r="BA585" s="68" t="str">
        <f t="shared" si="354"/>
        <v/>
      </c>
      <c r="BB585" s="68" t="str">
        <f t="shared" si="355"/>
        <v/>
      </c>
      <c r="BC585" s="68" t="str">
        <f t="shared" si="356"/>
        <v/>
      </c>
      <c r="BD585" s="69" t="str">
        <f t="shared" si="357"/>
        <v/>
      </c>
      <c r="BE585" s="69" t="str">
        <f t="shared" si="370"/>
        <v/>
      </c>
      <c r="BT585" s="138" t="str">
        <f t="shared" ca="1" si="371"/>
        <v/>
      </c>
      <c r="BU585" s="139" t="str">
        <f t="shared" ca="1" si="372"/>
        <v/>
      </c>
      <c r="BW585" s="138" t="str">
        <f t="shared" si="373"/>
        <v/>
      </c>
      <c r="BX585" s="104" t="str">
        <f t="shared" si="374"/>
        <v/>
      </c>
      <c r="BY585" s="139" t="str">
        <f t="shared" si="375"/>
        <v/>
      </c>
      <c r="CA585" s="138" t="str">
        <f t="shared" si="376"/>
        <v/>
      </c>
      <c r="CB585" s="104" t="str">
        <f t="shared" si="377"/>
        <v/>
      </c>
      <c r="CC585" s="139" t="str">
        <f t="shared" si="378"/>
        <v/>
      </c>
      <c r="CE585" s="162" t="str">
        <f t="shared" si="379"/>
        <v/>
      </c>
      <c r="CF585" s="163" t="str">
        <f t="shared" si="380"/>
        <v/>
      </c>
      <c r="CG585" s="164" t="str">
        <f t="shared" si="381"/>
        <v/>
      </c>
      <c r="CI585" s="162" t="str">
        <f t="shared" si="382"/>
        <v/>
      </c>
      <c r="CJ585" s="163" t="str">
        <f t="shared" si="385"/>
        <v/>
      </c>
      <c r="CK585" s="164" t="str">
        <f t="shared" si="386"/>
        <v/>
      </c>
      <c r="CM585" s="169" t="str">
        <f t="shared" si="383"/>
        <v/>
      </c>
      <c r="CN585" s="139" t="str">
        <f t="shared" si="384"/>
        <v/>
      </c>
      <c r="CP585" s="41" t="str">
        <f>IF($CM585="", "", COUNTIF($CM$11:$CM$3035, "&lt;"&amp;$CM585)+1+COUNTIF($CM$11:$CM585, $CM585)-1)</f>
        <v/>
      </c>
    </row>
    <row r="586" spans="1:94" x14ac:dyDescent="0.25">
      <c r="A586" s="40"/>
      <c r="B586" s="82" t="str">
        <f>IF($I586="", "", IFERROR(INDEX('Job Database'!$AE$11:$AE$3035, MATCH($I586, 'Job Database'!$X$11:$X$3035, 0)), ""))</f>
        <v/>
      </c>
      <c r="C586" s="69" t="str">
        <f>IF($I586="", "", IF(COUNTIF('Job Database'!$X$11:$X$3035, $I586)=0, $AC$5, $AC$4))</f>
        <v/>
      </c>
      <c r="D586" s="40"/>
      <c r="E586" s="85" t="str">
        <f>IF($I586="", "", IF(IFERROR(INDEX('Job Database'!$M$11:$M$3035, MATCH($I586, 'Job Database'!$X$11:$X$3035, 0)), "")="", "", IFERROR(INDEX('Job Database'!$M$11:$M$3035, MATCH($I586, 'Job Database'!$X$11:$X$3035, 0)), "")))</f>
        <v/>
      </c>
      <c r="F586" s="40"/>
      <c r="G586" s="88" t="str">
        <f t="shared" si="358"/>
        <v/>
      </c>
      <c r="H586" s="40"/>
      <c r="I586" s="24"/>
      <c r="J586" s="34"/>
      <c r="K586" s="106"/>
      <c r="L586" s="79"/>
      <c r="M586" s="34"/>
      <c r="N586" s="79"/>
      <c r="O586" s="31"/>
      <c r="P586" s="53"/>
      <c r="Q586" s="40"/>
      <c r="S586" s="41" t="str">
        <f t="shared" si="346"/>
        <v/>
      </c>
      <c r="T586" s="41" t="str">
        <f t="shared" si="347"/>
        <v/>
      </c>
      <c r="U586" s="41" t="str">
        <f t="shared" si="359"/>
        <v/>
      </c>
      <c r="W586" s="74" t="str">
        <f>IF('Job Database'!$X586="", "", 'Job Database'!$X586)</f>
        <v/>
      </c>
      <c r="Y586" s="41" t="str">
        <f>IF($W586="", "", IF(COUNTIF($I$11:$I$3035, $W586)&gt;0, "", MAX($Y$10:$Y585)+1))</f>
        <v/>
      </c>
      <c r="Z586" s="41">
        <v>576</v>
      </c>
      <c r="AA586" s="58" t="str">
        <f t="shared" si="360"/>
        <v/>
      </c>
      <c r="AC586" s="41" t="str">
        <f t="shared" si="348"/>
        <v/>
      </c>
      <c r="AE586" s="41" t="str">
        <f t="shared" si="361"/>
        <v/>
      </c>
      <c r="AJ586" s="154" t="str">
        <f t="shared" si="362"/>
        <v/>
      </c>
      <c r="AL586" s="120" t="str">
        <f t="shared" si="363"/>
        <v/>
      </c>
      <c r="AM586" s="104" t="str">
        <f t="shared" si="364"/>
        <v/>
      </c>
      <c r="AN586" s="104" t="str">
        <f t="shared" si="365"/>
        <v/>
      </c>
      <c r="AO586" s="104" t="str">
        <f t="shared" si="349"/>
        <v/>
      </c>
      <c r="AP586" s="104" t="str">
        <f t="shared" si="350"/>
        <v/>
      </c>
      <c r="AQ586" s="121" t="str">
        <f t="shared" si="366"/>
        <v/>
      </c>
      <c r="AS586" s="88" t="str">
        <f t="shared" si="351"/>
        <v/>
      </c>
      <c r="AT586" s="68" t="str">
        <f t="shared" si="367"/>
        <v/>
      </c>
      <c r="AU586" s="68" t="str">
        <f t="shared" si="368"/>
        <v/>
      </c>
      <c r="AV586" s="68" t="str">
        <f t="shared" si="369"/>
        <v/>
      </c>
      <c r="AW586" s="88" t="str">
        <f t="shared" si="352"/>
        <v/>
      </c>
      <c r="AZ586" s="88" t="str">
        <f t="shared" si="353"/>
        <v/>
      </c>
      <c r="BA586" s="68" t="str">
        <f t="shared" si="354"/>
        <v/>
      </c>
      <c r="BB586" s="68" t="str">
        <f t="shared" si="355"/>
        <v/>
      </c>
      <c r="BC586" s="68" t="str">
        <f t="shared" si="356"/>
        <v/>
      </c>
      <c r="BD586" s="69" t="str">
        <f t="shared" si="357"/>
        <v/>
      </c>
      <c r="BE586" s="69" t="str">
        <f t="shared" si="370"/>
        <v/>
      </c>
      <c r="BT586" s="138" t="str">
        <f t="shared" ca="1" si="371"/>
        <v/>
      </c>
      <c r="BU586" s="139" t="str">
        <f t="shared" ca="1" si="372"/>
        <v/>
      </c>
      <c r="BW586" s="138" t="str">
        <f t="shared" si="373"/>
        <v/>
      </c>
      <c r="BX586" s="104" t="str">
        <f t="shared" si="374"/>
        <v/>
      </c>
      <c r="BY586" s="139" t="str">
        <f t="shared" si="375"/>
        <v/>
      </c>
      <c r="CA586" s="138" t="str">
        <f t="shared" si="376"/>
        <v/>
      </c>
      <c r="CB586" s="104" t="str">
        <f t="shared" si="377"/>
        <v/>
      </c>
      <c r="CC586" s="139" t="str">
        <f t="shared" si="378"/>
        <v/>
      </c>
      <c r="CE586" s="162" t="str">
        <f t="shared" si="379"/>
        <v/>
      </c>
      <c r="CF586" s="163" t="str">
        <f t="shared" si="380"/>
        <v/>
      </c>
      <c r="CG586" s="164" t="str">
        <f t="shared" si="381"/>
        <v/>
      </c>
      <c r="CI586" s="162" t="str">
        <f t="shared" si="382"/>
        <v/>
      </c>
      <c r="CJ586" s="163" t="str">
        <f t="shared" si="385"/>
        <v/>
      </c>
      <c r="CK586" s="164" t="str">
        <f t="shared" si="386"/>
        <v/>
      </c>
      <c r="CM586" s="169" t="str">
        <f t="shared" si="383"/>
        <v/>
      </c>
      <c r="CN586" s="139" t="str">
        <f t="shared" si="384"/>
        <v/>
      </c>
      <c r="CP586" s="41" t="str">
        <f>IF($CM586="", "", COUNTIF($CM$11:$CM$3035, "&lt;"&amp;$CM586)+1+COUNTIF($CM$11:$CM586, $CM586)-1)</f>
        <v/>
      </c>
    </row>
    <row r="587" spans="1:94" x14ac:dyDescent="0.25">
      <c r="A587" s="40"/>
      <c r="B587" s="82" t="str">
        <f>IF($I587="", "", IFERROR(INDEX('Job Database'!$AE$11:$AE$3035, MATCH($I587, 'Job Database'!$X$11:$X$3035, 0)), ""))</f>
        <v/>
      </c>
      <c r="C587" s="69" t="str">
        <f>IF($I587="", "", IF(COUNTIF('Job Database'!$X$11:$X$3035, $I587)=0, $AC$5, $AC$4))</f>
        <v/>
      </c>
      <c r="D587" s="40"/>
      <c r="E587" s="85" t="str">
        <f>IF($I587="", "", IF(IFERROR(INDEX('Job Database'!$M$11:$M$3035, MATCH($I587, 'Job Database'!$X$11:$X$3035, 0)), "")="", "", IFERROR(INDEX('Job Database'!$M$11:$M$3035, MATCH($I587, 'Job Database'!$X$11:$X$3035, 0)), "")))</f>
        <v/>
      </c>
      <c r="F587" s="40"/>
      <c r="G587" s="88" t="str">
        <f t="shared" si="358"/>
        <v/>
      </c>
      <c r="H587" s="40"/>
      <c r="I587" s="24"/>
      <c r="J587" s="34"/>
      <c r="K587" s="106"/>
      <c r="L587" s="79"/>
      <c r="M587" s="34"/>
      <c r="N587" s="79"/>
      <c r="O587" s="31"/>
      <c r="P587" s="53"/>
      <c r="Q587" s="40"/>
      <c r="S587" s="41" t="str">
        <f t="shared" ref="S587:S650" si="387">IF($K587="", "", IF($AG$5&lt;=$K587, "X", ""))</f>
        <v/>
      </c>
      <c r="T587" s="41" t="str">
        <f t="shared" ref="T587:T650" si="388">IF($K587="", "", IF($AG$5&gt;$K587, "X", ""))</f>
        <v/>
      </c>
      <c r="U587" s="41" t="str">
        <f t="shared" si="359"/>
        <v/>
      </c>
      <c r="W587" s="74" t="str">
        <f>IF('Job Database'!$X587="", "", 'Job Database'!$X587)</f>
        <v/>
      </c>
      <c r="Y587" s="41" t="str">
        <f>IF($W587="", "", IF(COUNTIF($I$11:$I$3035, $W587)&gt;0, "", MAX($Y$10:$Y586)+1))</f>
        <v/>
      </c>
      <c r="Z587" s="41">
        <v>577</v>
      </c>
      <c r="AA587" s="58" t="str">
        <f t="shared" si="360"/>
        <v/>
      </c>
      <c r="AC587" s="41" t="str">
        <f t="shared" ref="AC587:AC650" si="389">IF($I587="", "", IF(COUNTIF($W$11:$W$3035, $I587)=0, "X", ""))</f>
        <v/>
      </c>
      <c r="AE587" s="41" t="str">
        <f t="shared" si="361"/>
        <v/>
      </c>
      <c r="AJ587" s="154" t="str">
        <f t="shared" si="362"/>
        <v/>
      </c>
      <c r="AL587" s="120" t="str">
        <f t="shared" si="363"/>
        <v/>
      </c>
      <c r="AM587" s="104" t="str">
        <f t="shared" si="364"/>
        <v/>
      </c>
      <c r="AN587" s="104" t="str">
        <f t="shared" si="365"/>
        <v/>
      </c>
      <c r="AO587" s="104" t="str">
        <f t="shared" ref="AO587:AO650" si="390">IF(COUNTIF($AZ587:$BE587, $AZ$5)&gt;0, "X", "")</f>
        <v/>
      </c>
      <c r="AP587" s="104" t="str">
        <f t="shared" ref="AP587:AP650" si="391">IF(COUNTIF($AZ587:$BE587, $AZ$4)&gt;0, "X", "")</f>
        <v/>
      </c>
      <c r="AQ587" s="121" t="str">
        <f t="shared" si="366"/>
        <v/>
      </c>
      <c r="AS587" s="88" t="str">
        <f t="shared" ref="AS587:AS650" si="392">IF(OR(NOT(J587=""), E587="", NOT($O587=""), NOT($P587="")), "", NETWORKDAYS(E587, $AG$5, $BJ$34:$BJ$57))</f>
        <v/>
      </c>
      <c r="AT587" s="68" t="str">
        <f t="shared" si="367"/>
        <v/>
      </c>
      <c r="AU587" s="68" t="str">
        <f t="shared" si="368"/>
        <v/>
      </c>
      <c r="AV587" s="68" t="str">
        <f t="shared" si="369"/>
        <v/>
      </c>
      <c r="AW587" s="88" t="str">
        <f t="shared" ref="AW587:AW650" si="393">IF(OR(NOT(O587=""), N587="", NOT($O587=""), NOT($P587="")), "", NETWORKDAYS(N587, $AG$5, $BJ$34:$BJ$57))</f>
        <v/>
      </c>
      <c r="AZ587" s="88" t="str">
        <f t="shared" ref="AZ587:AZ650" si="394">IF(OR(AS587="", $U587="X"), "", IF(AS587&gt;=AS$7, $AZ$4, IF(AS587&gt;=AS$9, $AZ$5, "")))</f>
        <v/>
      </c>
      <c r="BA587" s="68" t="str">
        <f t="shared" ref="BA587:BA650" si="395">IF(OR(AT587="", $U587="X"), "", IF(AT587&gt;=AT$7, $AZ$4, IF(AT587&gt;=AT$9, $AZ$5, "")))</f>
        <v/>
      </c>
      <c r="BB587" s="68" t="str">
        <f t="shared" ref="BB587:BB650" si="396">IF(OR(AU587="", $U587="X"), "", IF(AU587&gt;=AU$7, $AZ$4, IF(AU587&gt;=AU$9, $AZ$5, "")))</f>
        <v/>
      </c>
      <c r="BC587" s="68" t="str">
        <f t="shared" ref="BC587:BC650" si="397">IF(OR(AV587="", $U587="X"), "", IF(AV587&gt;=AV$7, $AZ$4, IF(AV587&gt;=AV$9, $AZ$5, "")))</f>
        <v/>
      </c>
      <c r="BD587" s="69" t="str">
        <f t="shared" ref="BD587:BD650" si="398">IF(OR(AW587="", $U587="X"), "", IF(AW587&gt;=AW$7, $AZ$4, IF(AW587&gt;=AW$9, $AZ$5, "")))</f>
        <v/>
      </c>
      <c r="BE587" s="69" t="str">
        <f t="shared" si="370"/>
        <v/>
      </c>
      <c r="BT587" s="138" t="str">
        <f t="shared" ca="1" si="371"/>
        <v/>
      </c>
      <c r="BU587" s="139" t="str">
        <f t="shared" ca="1" si="372"/>
        <v/>
      </c>
      <c r="BW587" s="138" t="str">
        <f t="shared" si="373"/>
        <v/>
      </c>
      <c r="BX587" s="104" t="str">
        <f t="shared" si="374"/>
        <v/>
      </c>
      <c r="BY587" s="139" t="str">
        <f t="shared" si="375"/>
        <v/>
      </c>
      <c r="CA587" s="138" t="str">
        <f t="shared" si="376"/>
        <v/>
      </c>
      <c r="CB587" s="104" t="str">
        <f t="shared" si="377"/>
        <v/>
      </c>
      <c r="CC587" s="139" t="str">
        <f t="shared" si="378"/>
        <v/>
      </c>
      <c r="CE587" s="162" t="str">
        <f t="shared" si="379"/>
        <v/>
      </c>
      <c r="CF587" s="163" t="str">
        <f t="shared" si="380"/>
        <v/>
      </c>
      <c r="CG587" s="164" t="str">
        <f t="shared" si="381"/>
        <v/>
      </c>
      <c r="CI587" s="162" t="str">
        <f t="shared" si="382"/>
        <v/>
      </c>
      <c r="CJ587" s="163" t="str">
        <f t="shared" si="385"/>
        <v/>
      </c>
      <c r="CK587" s="164" t="str">
        <f t="shared" si="386"/>
        <v/>
      </c>
      <c r="CM587" s="169" t="str">
        <f t="shared" si="383"/>
        <v/>
      </c>
      <c r="CN587" s="139" t="str">
        <f t="shared" si="384"/>
        <v/>
      </c>
      <c r="CP587" s="41" t="str">
        <f>IF($CM587="", "", COUNTIF($CM$11:$CM$3035, "&lt;"&amp;$CM587)+1+COUNTIF($CM$11:$CM587, $CM587)-1)</f>
        <v/>
      </c>
    </row>
    <row r="588" spans="1:94" x14ac:dyDescent="0.25">
      <c r="A588" s="40"/>
      <c r="B588" s="82" t="str">
        <f>IF($I588="", "", IFERROR(INDEX('Job Database'!$AE$11:$AE$3035, MATCH($I588, 'Job Database'!$X$11:$X$3035, 0)), ""))</f>
        <v/>
      </c>
      <c r="C588" s="69" t="str">
        <f>IF($I588="", "", IF(COUNTIF('Job Database'!$X$11:$X$3035, $I588)=0, $AC$5, $AC$4))</f>
        <v/>
      </c>
      <c r="D588" s="40"/>
      <c r="E588" s="85" t="str">
        <f>IF($I588="", "", IF(IFERROR(INDEX('Job Database'!$M$11:$M$3035, MATCH($I588, 'Job Database'!$X$11:$X$3035, 0)), "")="", "", IFERROR(INDEX('Job Database'!$M$11:$M$3035, MATCH($I588, 'Job Database'!$X$11:$X$3035, 0)), "")))</f>
        <v/>
      </c>
      <c r="F588" s="40"/>
      <c r="G588" s="88" t="str">
        <f t="shared" ref="G588:G651" si="399">$AJ588</f>
        <v/>
      </c>
      <c r="H588" s="40"/>
      <c r="I588" s="24"/>
      <c r="J588" s="34"/>
      <c r="K588" s="106"/>
      <c r="L588" s="79"/>
      <c r="M588" s="34"/>
      <c r="N588" s="79"/>
      <c r="O588" s="31"/>
      <c r="P588" s="53"/>
      <c r="Q588" s="40"/>
      <c r="S588" s="41" t="str">
        <f t="shared" si="387"/>
        <v/>
      </c>
      <c r="T588" s="41" t="str">
        <f t="shared" si="388"/>
        <v/>
      </c>
      <c r="U588" s="41" t="str">
        <f t="shared" ref="U588:U651" si="400">IF(OR($S588="X", $T588="X"), "X", "")</f>
        <v/>
      </c>
      <c r="W588" s="74" t="str">
        <f>IF('Job Database'!$X588="", "", 'Job Database'!$X588)</f>
        <v/>
      </c>
      <c r="Y588" s="41" t="str">
        <f>IF($W588="", "", IF(COUNTIF($I$11:$I$3035, $W588)&gt;0, "", MAX($Y$10:$Y587)+1))</f>
        <v/>
      </c>
      <c r="Z588" s="41">
        <v>578</v>
      </c>
      <c r="AA588" s="58" t="str">
        <f t="shared" ref="AA588:AA651" si="401">IFERROR(INDEX($W$11:$W$3035, MATCH($Z588, $Y$11:$Y$3035, 0)), "")</f>
        <v/>
      </c>
      <c r="AC588" s="41" t="str">
        <f t="shared" si="389"/>
        <v/>
      </c>
      <c r="AE588" s="41" t="str">
        <f t="shared" ref="AE588:AE651" si="402">IF($I588="", "", IF(COUNTIF($I$11:$I$3035, $I588)&gt;1, "X", ""))</f>
        <v/>
      </c>
      <c r="AJ588" s="154" t="str">
        <f t="shared" ref="AJ588:AJ651" si="403">IFERROR(INDEX($AL$10:$AQ$10, $AK$10, MATCH("X", $AL588:$AQ588, 0)), "")</f>
        <v/>
      </c>
      <c r="AL588" s="120" t="str">
        <f t="shared" ref="AL588:AL651" si="404">IF(AND(OR($O588=$AG$15, $O588=$AG$16), $P588=$AH$11), "X", "")</f>
        <v/>
      </c>
      <c r="AM588" s="104" t="str">
        <f t="shared" ref="AM588:AM651" si="405">IF(AND(OR($O588=$AG$15, $O588=$AG$16), $P588=$AH$13), "X", "")</f>
        <v/>
      </c>
      <c r="AN588" s="104" t="str">
        <f t="shared" ref="AN588:AN651" si="406">IF(AND(AL588="", AM588="", AP588="", AQ588="", AO588="", NOT($I588="")), "X", "")</f>
        <v/>
      </c>
      <c r="AO588" s="104" t="str">
        <f t="shared" si="390"/>
        <v/>
      </c>
      <c r="AP588" s="104" t="str">
        <f t="shared" si="391"/>
        <v/>
      </c>
      <c r="AQ588" s="121" t="str">
        <f t="shared" ref="AQ588:AQ651" si="407">IF(COUNTIF($AG$11:$AG$14, $O588)&gt;0, "X", "")</f>
        <v/>
      </c>
      <c r="AS588" s="88" t="str">
        <f t="shared" si="392"/>
        <v/>
      </c>
      <c r="AT588" s="68" t="str">
        <f t="shared" ref="AT588:AT651" si="408">IF(OR($J588="", NOT(L588=""), NOT($O588=""), NOT($P588="")), "", NETWORKDAYS($J588, $AG$5, $BJ$34:$BJ$57))</f>
        <v/>
      </c>
      <c r="AU588" s="68" t="str">
        <f t="shared" ref="AU588:AU651" si="409">IF(OR($L588="", NOT(M588=""), NOT($O588=""), NOT($P588="")), "", NETWORKDAYS($L588, $AG$5, $BJ$34:$BJ$57))</f>
        <v/>
      </c>
      <c r="AV588" s="68" t="str">
        <f t="shared" ref="AV588:AV651" si="410">IF(OR($M588="", NOT(N588=""), NOT($O588=""), NOT($P588="")), "", NETWORKDAYS($M588, $AG$5, $BJ$34:$BJ$57))</f>
        <v/>
      </c>
      <c r="AW588" s="88" t="str">
        <f t="shared" si="393"/>
        <v/>
      </c>
      <c r="AZ588" s="88" t="str">
        <f t="shared" si="394"/>
        <v/>
      </c>
      <c r="BA588" s="68" t="str">
        <f t="shared" si="395"/>
        <v/>
      </c>
      <c r="BB588" s="68" t="str">
        <f t="shared" si="396"/>
        <v/>
      </c>
      <c r="BC588" s="68" t="str">
        <f t="shared" si="397"/>
        <v/>
      </c>
      <c r="BD588" s="69" t="str">
        <f t="shared" si="398"/>
        <v/>
      </c>
      <c r="BE588" s="69" t="str">
        <f t="shared" ref="BE588:BE651" si="411">BD588</f>
        <v/>
      </c>
      <c r="BT588" s="138" t="str">
        <f t="shared" ref="BT588:BT651" ca="1" si="412">IF($BU588="X", "", IF(COUNTIF($CA588:$CC588, "X")&gt;0, "X", ""))</f>
        <v/>
      </c>
      <c r="BU588" s="139" t="str">
        <f t="shared" ref="BU588:BU651" ca="1" si="413">IF(OR($L588=$AG$5, $M588=$AG$5, $N588=$AG$5), "X", "")</f>
        <v/>
      </c>
      <c r="BW588" s="138" t="str">
        <f t="shared" ref="BW588:BW651" si="414">IF(L588="", "", NETWORKDAYS($AG$5, L588, $BJ$34:$BJ$57))</f>
        <v/>
      </c>
      <c r="BX588" s="104" t="str">
        <f t="shared" ref="BX588:BX651" si="415">IF(M588="", "", NETWORKDAYS($AG$5, M588, $BJ$34:$BJ$57))</f>
        <v/>
      </c>
      <c r="BY588" s="139" t="str">
        <f t="shared" ref="BY588:BY651" si="416">IF(N588="", "", NETWORKDAYS($AG$5, N588, $BJ$34:$BJ$57))</f>
        <v/>
      </c>
      <c r="CA588" s="138" t="str">
        <f t="shared" ref="CA588:CA651" si="417">IF(BW588&lt;0, "", IF(BW588&lt;=$CA$9, "X", ""))</f>
        <v/>
      </c>
      <c r="CB588" s="104" t="str">
        <f t="shared" ref="CB588:CB651" si="418">IF(BX588&lt;0, "", IF(BX588&lt;=$CA$9, "X", ""))</f>
        <v/>
      </c>
      <c r="CC588" s="139" t="str">
        <f t="shared" ref="CC588:CC651" si="419">IF(BY588&lt;0, "", IF(BY588&lt;=$CA$9, "X", ""))</f>
        <v/>
      </c>
      <c r="CE588" s="162" t="str">
        <f t="shared" ref="CE588:CE651" si="420">IF(L588="", "", IF(L588=$AG$5, L588, ""))</f>
        <v/>
      </c>
      <c r="CF588" s="163" t="str">
        <f t="shared" ref="CF588:CF651" si="421">IF(M588="", "", IF(M588=$AG$5, M588, ""))</f>
        <v/>
      </c>
      <c r="CG588" s="164" t="str">
        <f t="shared" ref="CG588:CG651" si="422">IF(N588="", "", IF(N588=$AG$5, N588, ""))</f>
        <v/>
      </c>
      <c r="CI588" s="162" t="str">
        <f t="shared" ref="CI588:CI651" si="423">IF(CA588="", "", L588)</f>
        <v/>
      </c>
      <c r="CJ588" s="163" t="str">
        <f t="shared" si="385"/>
        <v/>
      </c>
      <c r="CK588" s="164" t="str">
        <f t="shared" si="386"/>
        <v/>
      </c>
      <c r="CM588" s="169" t="str">
        <f t="shared" ref="CM588:CM651" si="424">IF(NOT($CE588=""), $CE588, IF(NOT($CF588=""), $CF588, IF(NOT($CG588=""), $CG588, IF(NOT($CI588=""), $CI588, IF(NOT($CJ588=""), $CJ588, IF(NOT($CK588=""), $CK588, ""))))))</f>
        <v/>
      </c>
      <c r="CN588" s="139" t="str">
        <f t="shared" ref="CN588:CN651" si="425">IF(NOT($CE588=""), "TODAY - 1st Interview", IF(NOT($CF588=""), "TODAY - 2nd Interview", IF(NOT($CG588=""), "TODAY - 3rd Interview", IF(NOT($CI588=""), "Alert - 1st Interview", IF(NOT($CJ588=""), "Alert - 2nd Interview", IF(NOT($CK588=""), "Alert - 3rd Interview", ""))))))</f>
        <v/>
      </c>
      <c r="CP588" s="41" t="str">
        <f>IF($CM588="", "", COUNTIF($CM$11:$CM$3035, "&lt;"&amp;$CM588)+1+COUNTIF($CM$11:$CM588, $CM588)-1)</f>
        <v/>
      </c>
    </row>
    <row r="589" spans="1:94" x14ac:dyDescent="0.25">
      <c r="A589" s="40"/>
      <c r="B589" s="82" t="str">
        <f>IF($I589="", "", IFERROR(INDEX('Job Database'!$AE$11:$AE$3035, MATCH($I589, 'Job Database'!$X$11:$X$3035, 0)), ""))</f>
        <v/>
      </c>
      <c r="C589" s="69" t="str">
        <f>IF($I589="", "", IF(COUNTIF('Job Database'!$X$11:$X$3035, $I589)=0, $AC$5, $AC$4))</f>
        <v/>
      </c>
      <c r="D589" s="40"/>
      <c r="E589" s="85" t="str">
        <f>IF($I589="", "", IF(IFERROR(INDEX('Job Database'!$M$11:$M$3035, MATCH($I589, 'Job Database'!$X$11:$X$3035, 0)), "")="", "", IFERROR(INDEX('Job Database'!$M$11:$M$3035, MATCH($I589, 'Job Database'!$X$11:$X$3035, 0)), "")))</f>
        <v/>
      </c>
      <c r="F589" s="40"/>
      <c r="G589" s="88" t="str">
        <f t="shared" si="399"/>
        <v/>
      </c>
      <c r="H589" s="40"/>
      <c r="I589" s="24"/>
      <c r="J589" s="34"/>
      <c r="K589" s="106"/>
      <c r="L589" s="79"/>
      <c r="M589" s="34"/>
      <c r="N589" s="79"/>
      <c r="O589" s="31"/>
      <c r="P589" s="53"/>
      <c r="Q589" s="40"/>
      <c r="S589" s="41" t="str">
        <f t="shared" si="387"/>
        <v/>
      </c>
      <c r="T589" s="41" t="str">
        <f t="shared" si="388"/>
        <v/>
      </c>
      <c r="U589" s="41" t="str">
        <f t="shared" si="400"/>
        <v/>
      </c>
      <c r="W589" s="74" t="str">
        <f>IF('Job Database'!$X589="", "", 'Job Database'!$X589)</f>
        <v/>
      </c>
      <c r="Y589" s="41" t="str">
        <f>IF($W589="", "", IF(COUNTIF($I$11:$I$3035, $W589)&gt;0, "", MAX($Y$10:$Y588)+1))</f>
        <v/>
      </c>
      <c r="Z589" s="41">
        <v>579</v>
      </c>
      <c r="AA589" s="58" t="str">
        <f t="shared" si="401"/>
        <v/>
      </c>
      <c r="AC589" s="41" t="str">
        <f t="shared" si="389"/>
        <v/>
      </c>
      <c r="AE589" s="41" t="str">
        <f t="shared" si="402"/>
        <v/>
      </c>
      <c r="AJ589" s="154" t="str">
        <f t="shared" si="403"/>
        <v/>
      </c>
      <c r="AL589" s="120" t="str">
        <f t="shared" si="404"/>
        <v/>
      </c>
      <c r="AM589" s="104" t="str">
        <f t="shared" si="405"/>
        <v/>
      </c>
      <c r="AN589" s="104" t="str">
        <f t="shared" si="406"/>
        <v/>
      </c>
      <c r="AO589" s="104" t="str">
        <f t="shared" si="390"/>
        <v/>
      </c>
      <c r="AP589" s="104" t="str">
        <f t="shared" si="391"/>
        <v/>
      </c>
      <c r="AQ589" s="121" t="str">
        <f t="shared" si="407"/>
        <v/>
      </c>
      <c r="AS589" s="88" t="str">
        <f t="shared" si="392"/>
        <v/>
      </c>
      <c r="AT589" s="68" t="str">
        <f t="shared" si="408"/>
        <v/>
      </c>
      <c r="AU589" s="68" t="str">
        <f t="shared" si="409"/>
        <v/>
      </c>
      <c r="AV589" s="68" t="str">
        <f t="shared" si="410"/>
        <v/>
      </c>
      <c r="AW589" s="88" t="str">
        <f t="shared" si="393"/>
        <v/>
      </c>
      <c r="AZ589" s="88" t="str">
        <f t="shared" si="394"/>
        <v/>
      </c>
      <c r="BA589" s="68" t="str">
        <f t="shared" si="395"/>
        <v/>
      </c>
      <c r="BB589" s="68" t="str">
        <f t="shared" si="396"/>
        <v/>
      </c>
      <c r="BC589" s="68" t="str">
        <f t="shared" si="397"/>
        <v/>
      </c>
      <c r="BD589" s="69" t="str">
        <f t="shared" si="398"/>
        <v/>
      </c>
      <c r="BE589" s="69" t="str">
        <f t="shared" si="411"/>
        <v/>
      </c>
      <c r="BT589" s="138" t="str">
        <f t="shared" ca="1" si="412"/>
        <v/>
      </c>
      <c r="BU589" s="139" t="str">
        <f t="shared" ca="1" si="413"/>
        <v/>
      </c>
      <c r="BW589" s="138" t="str">
        <f t="shared" si="414"/>
        <v/>
      </c>
      <c r="BX589" s="104" t="str">
        <f t="shared" si="415"/>
        <v/>
      </c>
      <c r="BY589" s="139" t="str">
        <f t="shared" si="416"/>
        <v/>
      </c>
      <c r="CA589" s="138" t="str">
        <f t="shared" si="417"/>
        <v/>
      </c>
      <c r="CB589" s="104" t="str">
        <f t="shared" si="418"/>
        <v/>
      </c>
      <c r="CC589" s="139" t="str">
        <f t="shared" si="419"/>
        <v/>
      </c>
      <c r="CE589" s="162" t="str">
        <f t="shared" si="420"/>
        <v/>
      </c>
      <c r="CF589" s="163" t="str">
        <f t="shared" si="421"/>
        <v/>
      </c>
      <c r="CG589" s="164" t="str">
        <f t="shared" si="422"/>
        <v/>
      </c>
      <c r="CI589" s="162" t="str">
        <f t="shared" si="423"/>
        <v/>
      </c>
      <c r="CJ589" s="163" t="str">
        <f t="shared" si="385"/>
        <v/>
      </c>
      <c r="CK589" s="164" t="str">
        <f t="shared" si="386"/>
        <v/>
      </c>
      <c r="CM589" s="169" t="str">
        <f t="shared" si="424"/>
        <v/>
      </c>
      <c r="CN589" s="139" t="str">
        <f t="shared" si="425"/>
        <v/>
      </c>
      <c r="CP589" s="41" t="str">
        <f>IF($CM589="", "", COUNTIF($CM$11:$CM$3035, "&lt;"&amp;$CM589)+1+COUNTIF($CM$11:$CM589, $CM589)-1)</f>
        <v/>
      </c>
    </row>
    <row r="590" spans="1:94" x14ac:dyDescent="0.25">
      <c r="A590" s="40"/>
      <c r="B590" s="82" t="str">
        <f>IF($I590="", "", IFERROR(INDEX('Job Database'!$AE$11:$AE$3035, MATCH($I590, 'Job Database'!$X$11:$X$3035, 0)), ""))</f>
        <v/>
      </c>
      <c r="C590" s="69" t="str">
        <f>IF($I590="", "", IF(COUNTIF('Job Database'!$X$11:$X$3035, $I590)=0, $AC$5, $AC$4))</f>
        <v/>
      </c>
      <c r="D590" s="40"/>
      <c r="E590" s="85" t="str">
        <f>IF($I590="", "", IF(IFERROR(INDEX('Job Database'!$M$11:$M$3035, MATCH($I590, 'Job Database'!$X$11:$X$3035, 0)), "")="", "", IFERROR(INDEX('Job Database'!$M$11:$M$3035, MATCH($I590, 'Job Database'!$X$11:$X$3035, 0)), "")))</f>
        <v/>
      </c>
      <c r="F590" s="40"/>
      <c r="G590" s="88" t="str">
        <f t="shared" si="399"/>
        <v/>
      </c>
      <c r="H590" s="40"/>
      <c r="I590" s="24"/>
      <c r="J590" s="34"/>
      <c r="K590" s="106"/>
      <c r="L590" s="79"/>
      <c r="M590" s="34"/>
      <c r="N590" s="79"/>
      <c r="O590" s="31"/>
      <c r="P590" s="53"/>
      <c r="Q590" s="40"/>
      <c r="S590" s="41" t="str">
        <f t="shared" si="387"/>
        <v/>
      </c>
      <c r="T590" s="41" t="str">
        <f t="shared" si="388"/>
        <v/>
      </c>
      <c r="U590" s="41" t="str">
        <f t="shared" si="400"/>
        <v/>
      </c>
      <c r="W590" s="74" t="str">
        <f>IF('Job Database'!$X590="", "", 'Job Database'!$X590)</f>
        <v/>
      </c>
      <c r="Y590" s="41" t="str">
        <f>IF($W590="", "", IF(COUNTIF($I$11:$I$3035, $W590)&gt;0, "", MAX($Y$10:$Y589)+1))</f>
        <v/>
      </c>
      <c r="Z590" s="41">
        <v>580</v>
      </c>
      <c r="AA590" s="58" t="str">
        <f t="shared" si="401"/>
        <v/>
      </c>
      <c r="AC590" s="41" t="str">
        <f t="shared" si="389"/>
        <v/>
      </c>
      <c r="AE590" s="41" t="str">
        <f t="shared" si="402"/>
        <v/>
      </c>
      <c r="AJ590" s="154" t="str">
        <f t="shared" si="403"/>
        <v/>
      </c>
      <c r="AL590" s="120" t="str">
        <f t="shared" si="404"/>
        <v/>
      </c>
      <c r="AM590" s="104" t="str">
        <f t="shared" si="405"/>
        <v/>
      </c>
      <c r="AN590" s="104" t="str">
        <f t="shared" si="406"/>
        <v/>
      </c>
      <c r="AO590" s="104" t="str">
        <f t="shared" si="390"/>
        <v/>
      </c>
      <c r="AP590" s="104" t="str">
        <f t="shared" si="391"/>
        <v/>
      </c>
      <c r="AQ590" s="121" t="str">
        <f t="shared" si="407"/>
        <v/>
      </c>
      <c r="AS590" s="88" t="str">
        <f t="shared" si="392"/>
        <v/>
      </c>
      <c r="AT590" s="68" t="str">
        <f t="shared" si="408"/>
        <v/>
      </c>
      <c r="AU590" s="68" t="str">
        <f t="shared" si="409"/>
        <v/>
      </c>
      <c r="AV590" s="68" t="str">
        <f t="shared" si="410"/>
        <v/>
      </c>
      <c r="AW590" s="88" t="str">
        <f t="shared" si="393"/>
        <v/>
      </c>
      <c r="AZ590" s="88" t="str">
        <f t="shared" si="394"/>
        <v/>
      </c>
      <c r="BA590" s="68" t="str">
        <f t="shared" si="395"/>
        <v/>
      </c>
      <c r="BB590" s="68" t="str">
        <f t="shared" si="396"/>
        <v/>
      </c>
      <c r="BC590" s="68" t="str">
        <f t="shared" si="397"/>
        <v/>
      </c>
      <c r="BD590" s="69" t="str">
        <f t="shared" si="398"/>
        <v/>
      </c>
      <c r="BE590" s="69" t="str">
        <f t="shared" si="411"/>
        <v/>
      </c>
      <c r="BT590" s="138" t="str">
        <f t="shared" ca="1" si="412"/>
        <v/>
      </c>
      <c r="BU590" s="139" t="str">
        <f t="shared" ca="1" si="413"/>
        <v/>
      </c>
      <c r="BW590" s="138" t="str">
        <f t="shared" si="414"/>
        <v/>
      </c>
      <c r="BX590" s="104" t="str">
        <f t="shared" si="415"/>
        <v/>
      </c>
      <c r="BY590" s="139" t="str">
        <f t="shared" si="416"/>
        <v/>
      </c>
      <c r="CA590" s="138" t="str">
        <f t="shared" si="417"/>
        <v/>
      </c>
      <c r="CB590" s="104" t="str">
        <f t="shared" si="418"/>
        <v/>
      </c>
      <c r="CC590" s="139" t="str">
        <f t="shared" si="419"/>
        <v/>
      </c>
      <c r="CE590" s="162" t="str">
        <f t="shared" si="420"/>
        <v/>
      </c>
      <c r="CF590" s="163" t="str">
        <f t="shared" si="421"/>
        <v/>
      </c>
      <c r="CG590" s="164" t="str">
        <f t="shared" si="422"/>
        <v/>
      </c>
      <c r="CI590" s="162" t="str">
        <f t="shared" si="423"/>
        <v/>
      </c>
      <c r="CJ590" s="163" t="str">
        <f t="shared" si="385"/>
        <v/>
      </c>
      <c r="CK590" s="164" t="str">
        <f t="shared" si="386"/>
        <v/>
      </c>
      <c r="CM590" s="169" t="str">
        <f t="shared" si="424"/>
        <v/>
      </c>
      <c r="CN590" s="139" t="str">
        <f t="shared" si="425"/>
        <v/>
      </c>
      <c r="CP590" s="41" t="str">
        <f>IF($CM590="", "", COUNTIF($CM$11:$CM$3035, "&lt;"&amp;$CM590)+1+COUNTIF($CM$11:$CM590, $CM590)-1)</f>
        <v/>
      </c>
    </row>
    <row r="591" spans="1:94" x14ac:dyDescent="0.25">
      <c r="A591" s="40"/>
      <c r="B591" s="82" t="str">
        <f>IF($I591="", "", IFERROR(INDEX('Job Database'!$AE$11:$AE$3035, MATCH($I591, 'Job Database'!$X$11:$X$3035, 0)), ""))</f>
        <v/>
      </c>
      <c r="C591" s="69" t="str">
        <f>IF($I591="", "", IF(COUNTIF('Job Database'!$X$11:$X$3035, $I591)=0, $AC$5, $AC$4))</f>
        <v/>
      </c>
      <c r="D591" s="40"/>
      <c r="E591" s="85" t="str">
        <f>IF($I591="", "", IF(IFERROR(INDEX('Job Database'!$M$11:$M$3035, MATCH($I591, 'Job Database'!$X$11:$X$3035, 0)), "")="", "", IFERROR(INDEX('Job Database'!$M$11:$M$3035, MATCH($I591, 'Job Database'!$X$11:$X$3035, 0)), "")))</f>
        <v/>
      </c>
      <c r="F591" s="40"/>
      <c r="G591" s="88" t="str">
        <f t="shared" si="399"/>
        <v/>
      </c>
      <c r="H591" s="40"/>
      <c r="I591" s="24"/>
      <c r="J591" s="34"/>
      <c r="K591" s="106"/>
      <c r="L591" s="79"/>
      <c r="M591" s="34"/>
      <c r="N591" s="79"/>
      <c r="O591" s="31"/>
      <c r="P591" s="53"/>
      <c r="Q591" s="40"/>
      <c r="S591" s="41" t="str">
        <f t="shared" si="387"/>
        <v/>
      </c>
      <c r="T591" s="41" t="str">
        <f t="shared" si="388"/>
        <v/>
      </c>
      <c r="U591" s="41" t="str">
        <f t="shared" si="400"/>
        <v/>
      </c>
      <c r="W591" s="74" t="str">
        <f>IF('Job Database'!$X591="", "", 'Job Database'!$X591)</f>
        <v/>
      </c>
      <c r="Y591" s="41" t="str">
        <f>IF($W591="", "", IF(COUNTIF($I$11:$I$3035, $W591)&gt;0, "", MAX($Y$10:$Y590)+1))</f>
        <v/>
      </c>
      <c r="Z591" s="41">
        <v>581</v>
      </c>
      <c r="AA591" s="58" t="str">
        <f t="shared" si="401"/>
        <v/>
      </c>
      <c r="AC591" s="41" t="str">
        <f t="shared" si="389"/>
        <v/>
      </c>
      <c r="AE591" s="41" t="str">
        <f t="shared" si="402"/>
        <v/>
      </c>
      <c r="AJ591" s="154" t="str">
        <f t="shared" si="403"/>
        <v/>
      </c>
      <c r="AL591" s="120" t="str">
        <f t="shared" si="404"/>
        <v/>
      </c>
      <c r="AM591" s="104" t="str">
        <f t="shared" si="405"/>
        <v/>
      </c>
      <c r="AN591" s="104" t="str">
        <f t="shared" si="406"/>
        <v/>
      </c>
      <c r="AO591" s="104" t="str">
        <f t="shared" si="390"/>
        <v/>
      </c>
      <c r="AP591" s="104" t="str">
        <f t="shared" si="391"/>
        <v/>
      </c>
      <c r="AQ591" s="121" t="str">
        <f t="shared" si="407"/>
        <v/>
      </c>
      <c r="AS591" s="88" t="str">
        <f t="shared" si="392"/>
        <v/>
      </c>
      <c r="AT591" s="68" t="str">
        <f t="shared" si="408"/>
        <v/>
      </c>
      <c r="AU591" s="68" t="str">
        <f t="shared" si="409"/>
        <v/>
      </c>
      <c r="AV591" s="68" t="str">
        <f t="shared" si="410"/>
        <v/>
      </c>
      <c r="AW591" s="88" t="str">
        <f t="shared" si="393"/>
        <v/>
      </c>
      <c r="AZ591" s="88" t="str">
        <f t="shared" si="394"/>
        <v/>
      </c>
      <c r="BA591" s="68" t="str">
        <f t="shared" si="395"/>
        <v/>
      </c>
      <c r="BB591" s="68" t="str">
        <f t="shared" si="396"/>
        <v/>
      </c>
      <c r="BC591" s="68" t="str">
        <f t="shared" si="397"/>
        <v/>
      </c>
      <c r="BD591" s="69" t="str">
        <f t="shared" si="398"/>
        <v/>
      </c>
      <c r="BE591" s="69" t="str">
        <f t="shared" si="411"/>
        <v/>
      </c>
      <c r="BT591" s="138" t="str">
        <f t="shared" ca="1" si="412"/>
        <v/>
      </c>
      <c r="BU591" s="139" t="str">
        <f t="shared" ca="1" si="413"/>
        <v/>
      </c>
      <c r="BW591" s="138" t="str">
        <f t="shared" si="414"/>
        <v/>
      </c>
      <c r="BX591" s="104" t="str">
        <f t="shared" si="415"/>
        <v/>
      </c>
      <c r="BY591" s="139" t="str">
        <f t="shared" si="416"/>
        <v/>
      </c>
      <c r="CA591" s="138" t="str">
        <f t="shared" si="417"/>
        <v/>
      </c>
      <c r="CB591" s="104" t="str">
        <f t="shared" si="418"/>
        <v/>
      </c>
      <c r="CC591" s="139" t="str">
        <f t="shared" si="419"/>
        <v/>
      </c>
      <c r="CE591" s="162" t="str">
        <f t="shared" si="420"/>
        <v/>
      </c>
      <c r="CF591" s="163" t="str">
        <f t="shared" si="421"/>
        <v/>
      </c>
      <c r="CG591" s="164" t="str">
        <f t="shared" si="422"/>
        <v/>
      </c>
      <c r="CI591" s="162" t="str">
        <f t="shared" si="423"/>
        <v/>
      </c>
      <c r="CJ591" s="163" t="str">
        <f t="shared" si="385"/>
        <v/>
      </c>
      <c r="CK591" s="164" t="str">
        <f t="shared" si="386"/>
        <v/>
      </c>
      <c r="CM591" s="169" t="str">
        <f t="shared" si="424"/>
        <v/>
      </c>
      <c r="CN591" s="139" t="str">
        <f t="shared" si="425"/>
        <v/>
      </c>
      <c r="CP591" s="41" t="str">
        <f>IF($CM591="", "", COUNTIF($CM$11:$CM$3035, "&lt;"&amp;$CM591)+1+COUNTIF($CM$11:$CM591, $CM591)-1)</f>
        <v/>
      </c>
    </row>
    <row r="592" spans="1:94" x14ac:dyDescent="0.25">
      <c r="A592" s="40"/>
      <c r="B592" s="82" t="str">
        <f>IF($I592="", "", IFERROR(INDEX('Job Database'!$AE$11:$AE$3035, MATCH($I592, 'Job Database'!$X$11:$X$3035, 0)), ""))</f>
        <v/>
      </c>
      <c r="C592" s="69" t="str">
        <f>IF($I592="", "", IF(COUNTIF('Job Database'!$X$11:$X$3035, $I592)=0, $AC$5, $AC$4))</f>
        <v/>
      </c>
      <c r="D592" s="40"/>
      <c r="E592" s="85" t="str">
        <f>IF($I592="", "", IF(IFERROR(INDEX('Job Database'!$M$11:$M$3035, MATCH($I592, 'Job Database'!$X$11:$X$3035, 0)), "")="", "", IFERROR(INDEX('Job Database'!$M$11:$M$3035, MATCH($I592, 'Job Database'!$X$11:$X$3035, 0)), "")))</f>
        <v/>
      </c>
      <c r="F592" s="40"/>
      <c r="G592" s="88" t="str">
        <f t="shared" si="399"/>
        <v/>
      </c>
      <c r="H592" s="40"/>
      <c r="I592" s="24"/>
      <c r="J592" s="34"/>
      <c r="K592" s="106"/>
      <c r="L592" s="79"/>
      <c r="M592" s="34"/>
      <c r="N592" s="79"/>
      <c r="O592" s="31"/>
      <c r="P592" s="53"/>
      <c r="Q592" s="40"/>
      <c r="S592" s="41" t="str">
        <f t="shared" si="387"/>
        <v/>
      </c>
      <c r="T592" s="41" t="str">
        <f t="shared" si="388"/>
        <v/>
      </c>
      <c r="U592" s="41" t="str">
        <f t="shared" si="400"/>
        <v/>
      </c>
      <c r="W592" s="74" t="str">
        <f>IF('Job Database'!$X592="", "", 'Job Database'!$X592)</f>
        <v/>
      </c>
      <c r="Y592" s="41" t="str">
        <f>IF($W592="", "", IF(COUNTIF($I$11:$I$3035, $W592)&gt;0, "", MAX($Y$10:$Y591)+1))</f>
        <v/>
      </c>
      <c r="Z592" s="41">
        <v>582</v>
      </c>
      <c r="AA592" s="58" t="str">
        <f t="shared" si="401"/>
        <v/>
      </c>
      <c r="AC592" s="41" t="str">
        <f t="shared" si="389"/>
        <v/>
      </c>
      <c r="AE592" s="41" t="str">
        <f t="shared" si="402"/>
        <v/>
      </c>
      <c r="AJ592" s="154" t="str">
        <f t="shared" si="403"/>
        <v/>
      </c>
      <c r="AL592" s="120" t="str">
        <f t="shared" si="404"/>
        <v/>
      </c>
      <c r="AM592" s="104" t="str">
        <f t="shared" si="405"/>
        <v/>
      </c>
      <c r="AN592" s="104" t="str">
        <f t="shared" si="406"/>
        <v/>
      </c>
      <c r="AO592" s="104" t="str">
        <f t="shared" si="390"/>
        <v/>
      </c>
      <c r="AP592" s="104" t="str">
        <f t="shared" si="391"/>
        <v/>
      </c>
      <c r="AQ592" s="121" t="str">
        <f t="shared" si="407"/>
        <v/>
      </c>
      <c r="AS592" s="88" t="str">
        <f t="shared" si="392"/>
        <v/>
      </c>
      <c r="AT592" s="68" t="str">
        <f t="shared" si="408"/>
        <v/>
      </c>
      <c r="AU592" s="68" t="str">
        <f t="shared" si="409"/>
        <v/>
      </c>
      <c r="AV592" s="68" t="str">
        <f t="shared" si="410"/>
        <v/>
      </c>
      <c r="AW592" s="88" t="str">
        <f t="shared" si="393"/>
        <v/>
      </c>
      <c r="AZ592" s="88" t="str">
        <f t="shared" si="394"/>
        <v/>
      </c>
      <c r="BA592" s="68" t="str">
        <f t="shared" si="395"/>
        <v/>
      </c>
      <c r="BB592" s="68" t="str">
        <f t="shared" si="396"/>
        <v/>
      </c>
      <c r="BC592" s="68" t="str">
        <f t="shared" si="397"/>
        <v/>
      </c>
      <c r="BD592" s="69" t="str">
        <f t="shared" si="398"/>
        <v/>
      </c>
      <c r="BE592" s="69" t="str">
        <f t="shared" si="411"/>
        <v/>
      </c>
      <c r="BT592" s="138" t="str">
        <f t="shared" ca="1" si="412"/>
        <v/>
      </c>
      <c r="BU592" s="139" t="str">
        <f t="shared" ca="1" si="413"/>
        <v/>
      </c>
      <c r="BW592" s="138" t="str">
        <f t="shared" si="414"/>
        <v/>
      </c>
      <c r="BX592" s="104" t="str">
        <f t="shared" si="415"/>
        <v/>
      </c>
      <c r="BY592" s="139" t="str">
        <f t="shared" si="416"/>
        <v/>
      </c>
      <c r="CA592" s="138" t="str">
        <f t="shared" si="417"/>
        <v/>
      </c>
      <c r="CB592" s="104" t="str">
        <f t="shared" si="418"/>
        <v/>
      </c>
      <c r="CC592" s="139" t="str">
        <f t="shared" si="419"/>
        <v/>
      </c>
      <c r="CE592" s="162" t="str">
        <f t="shared" si="420"/>
        <v/>
      </c>
      <c r="CF592" s="163" t="str">
        <f t="shared" si="421"/>
        <v/>
      </c>
      <c r="CG592" s="164" t="str">
        <f t="shared" si="422"/>
        <v/>
      </c>
      <c r="CI592" s="162" t="str">
        <f t="shared" si="423"/>
        <v/>
      </c>
      <c r="CJ592" s="163" t="str">
        <f t="shared" si="385"/>
        <v/>
      </c>
      <c r="CK592" s="164" t="str">
        <f t="shared" si="386"/>
        <v/>
      </c>
      <c r="CM592" s="169" t="str">
        <f t="shared" si="424"/>
        <v/>
      </c>
      <c r="CN592" s="139" t="str">
        <f t="shared" si="425"/>
        <v/>
      </c>
      <c r="CP592" s="41" t="str">
        <f>IF($CM592="", "", COUNTIF($CM$11:$CM$3035, "&lt;"&amp;$CM592)+1+COUNTIF($CM$11:$CM592, $CM592)-1)</f>
        <v/>
      </c>
    </row>
    <row r="593" spans="1:94" x14ac:dyDescent="0.25">
      <c r="A593" s="40"/>
      <c r="B593" s="82" t="str">
        <f>IF($I593="", "", IFERROR(INDEX('Job Database'!$AE$11:$AE$3035, MATCH($I593, 'Job Database'!$X$11:$X$3035, 0)), ""))</f>
        <v/>
      </c>
      <c r="C593" s="69" t="str">
        <f>IF($I593="", "", IF(COUNTIF('Job Database'!$X$11:$X$3035, $I593)=0, $AC$5, $AC$4))</f>
        <v/>
      </c>
      <c r="D593" s="40"/>
      <c r="E593" s="85" t="str">
        <f>IF($I593="", "", IF(IFERROR(INDEX('Job Database'!$M$11:$M$3035, MATCH($I593, 'Job Database'!$X$11:$X$3035, 0)), "")="", "", IFERROR(INDEX('Job Database'!$M$11:$M$3035, MATCH($I593, 'Job Database'!$X$11:$X$3035, 0)), "")))</f>
        <v/>
      </c>
      <c r="F593" s="40"/>
      <c r="G593" s="88" t="str">
        <f t="shared" si="399"/>
        <v/>
      </c>
      <c r="H593" s="40"/>
      <c r="I593" s="24"/>
      <c r="J593" s="34"/>
      <c r="K593" s="106"/>
      <c r="L593" s="79"/>
      <c r="M593" s="34"/>
      <c r="N593" s="79"/>
      <c r="O593" s="31"/>
      <c r="P593" s="53"/>
      <c r="Q593" s="40"/>
      <c r="S593" s="41" t="str">
        <f t="shared" si="387"/>
        <v/>
      </c>
      <c r="T593" s="41" t="str">
        <f t="shared" si="388"/>
        <v/>
      </c>
      <c r="U593" s="41" t="str">
        <f t="shared" si="400"/>
        <v/>
      </c>
      <c r="W593" s="74" t="str">
        <f>IF('Job Database'!$X593="", "", 'Job Database'!$X593)</f>
        <v/>
      </c>
      <c r="Y593" s="41" t="str">
        <f>IF($W593="", "", IF(COUNTIF($I$11:$I$3035, $W593)&gt;0, "", MAX($Y$10:$Y592)+1))</f>
        <v/>
      </c>
      <c r="Z593" s="41">
        <v>583</v>
      </c>
      <c r="AA593" s="58" t="str">
        <f t="shared" si="401"/>
        <v/>
      </c>
      <c r="AC593" s="41" t="str">
        <f t="shared" si="389"/>
        <v/>
      </c>
      <c r="AE593" s="41" t="str">
        <f t="shared" si="402"/>
        <v/>
      </c>
      <c r="AJ593" s="154" t="str">
        <f t="shared" si="403"/>
        <v/>
      </c>
      <c r="AL593" s="120" t="str">
        <f t="shared" si="404"/>
        <v/>
      </c>
      <c r="AM593" s="104" t="str">
        <f t="shared" si="405"/>
        <v/>
      </c>
      <c r="AN593" s="104" t="str">
        <f t="shared" si="406"/>
        <v/>
      </c>
      <c r="AO593" s="104" t="str">
        <f t="shared" si="390"/>
        <v/>
      </c>
      <c r="AP593" s="104" t="str">
        <f t="shared" si="391"/>
        <v/>
      </c>
      <c r="AQ593" s="121" t="str">
        <f t="shared" si="407"/>
        <v/>
      </c>
      <c r="AS593" s="88" t="str">
        <f t="shared" si="392"/>
        <v/>
      </c>
      <c r="AT593" s="68" t="str">
        <f t="shared" si="408"/>
        <v/>
      </c>
      <c r="AU593" s="68" t="str">
        <f t="shared" si="409"/>
        <v/>
      </c>
      <c r="AV593" s="68" t="str">
        <f t="shared" si="410"/>
        <v/>
      </c>
      <c r="AW593" s="88" t="str">
        <f t="shared" si="393"/>
        <v/>
      </c>
      <c r="AZ593" s="88" t="str">
        <f t="shared" si="394"/>
        <v/>
      </c>
      <c r="BA593" s="68" t="str">
        <f t="shared" si="395"/>
        <v/>
      </c>
      <c r="BB593" s="68" t="str">
        <f t="shared" si="396"/>
        <v/>
      </c>
      <c r="BC593" s="68" t="str">
        <f t="shared" si="397"/>
        <v/>
      </c>
      <c r="BD593" s="69" t="str">
        <f t="shared" si="398"/>
        <v/>
      </c>
      <c r="BE593" s="69" t="str">
        <f t="shared" si="411"/>
        <v/>
      </c>
      <c r="BT593" s="138" t="str">
        <f t="shared" ca="1" si="412"/>
        <v/>
      </c>
      <c r="BU593" s="139" t="str">
        <f t="shared" ca="1" si="413"/>
        <v/>
      </c>
      <c r="BW593" s="138" t="str">
        <f t="shared" si="414"/>
        <v/>
      </c>
      <c r="BX593" s="104" t="str">
        <f t="shared" si="415"/>
        <v/>
      </c>
      <c r="BY593" s="139" t="str">
        <f t="shared" si="416"/>
        <v/>
      </c>
      <c r="CA593" s="138" t="str">
        <f t="shared" si="417"/>
        <v/>
      </c>
      <c r="CB593" s="104" t="str">
        <f t="shared" si="418"/>
        <v/>
      </c>
      <c r="CC593" s="139" t="str">
        <f t="shared" si="419"/>
        <v/>
      </c>
      <c r="CE593" s="162" t="str">
        <f t="shared" si="420"/>
        <v/>
      </c>
      <c r="CF593" s="163" t="str">
        <f t="shared" si="421"/>
        <v/>
      </c>
      <c r="CG593" s="164" t="str">
        <f t="shared" si="422"/>
        <v/>
      </c>
      <c r="CI593" s="162" t="str">
        <f t="shared" si="423"/>
        <v/>
      </c>
      <c r="CJ593" s="163" t="str">
        <f t="shared" si="385"/>
        <v/>
      </c>
      <c r="CK593" s="164" t="str">
        <f t="shared" si="386"/>
        <v/>
      </c>
      <c r="CM593" s="169" t="str">
        <f t="shared" si="424"/>
        <v/>
      </c>
      <c r="CN593" s="139" t="str">
        <f t="shared" si="425"/>
        <v/>
      </c>
      <c r="CP593" s="41" t="str">
        <f>IF($CM593="", "", COUNTIF($CM$11:$CM$3035, "&lt;"&amp;$CM593)+1+COUNTIF($CM$11:$CM593, $CM593)-1)</f>
        <v/>
      </c>
    </row>
    <row r="594" spans="1:94" x14ac:dyDescent="0.25">
      <c r="A594" s="40"/>
      <c r="B594" s="82" t="str">
        <f>IF($I594="", "", IFERROR(INDEX('Job Database'!$AE$11:$AE$3035, MATCH($I594, 'Job Database'!$X$11:$X$3035, 0)), ""))</f>
        <v/>
      </c>
      <c r="C594" s="69" t="str">
        <f>IF($I594="", "", IF(COUNTIF('Job Database'!$X$11:$X$3035, $I594)=0, $AC$5, $AC$4))</f>
        <v/>
      </c>
      <c r="D594" s="40"/>
      <c r="E594" s="85" t="str">
        <f>IF($I594="", "", IF(IFERROR(INDEX('Job Database'!$M$11:$M$3035, MATCH($I594, 'Job Database'!$X$11:$X$3035, 0)), "")="", "", IFERROR(INDEX('Job Database'!$M$11:$M$3035, MATCH($I594, 'Job Database'!$X$11:$X$3035, 0)), "")))</f>
        <v/>
      </c>
      <c r="F594" s="40"/>
      <c r="G594" s="88" t="str">
        <f t="shared" si="399"/>
        <v/>
      </c>
      <c r="H594" s="40"/>
      <c r="I594" s="24"/>
      <c r="J594" s="34"/>
      <c r="K594" s="106"/>
      <c r="L594" s="79"/>
      <c r="M594" s="34"/>
      <c r="N594" s="79"/>
      <c r="O594" s="31"/>
      <c r="P594" s="53"/>
      <c r="Q594" s="40"/>
      <c r="S594" s="41" t="str">
        <f t="shared" si="387"/>
        <v/>
      </c>
      <c r="T594" s="41" t="str">
        <f t="shared" si="388"/>
        <v/>
      </c>
      <c r="U594" s="41" t="str">
        <f t="shared" si="400"/>
        <v/>
      </c>
      <c r="W594" s="74" t="str">
        <f>IF('Job Database'!$X594="", "", 'Job Database'!$X594)</f>
        <v/>
      </c>
      <c r="Y594" s="41" t="str">
        <f>IF($W594="", "", IF(COUNTIF($I$11:$I$3035, $W594)&gt;0, "", MAX($Y$10:$Y593)+1))</f>
        <v/>
      </c>
      <c r="Z594" s="41">
        <v>584</v>
      </c>
      <c r="AA594" s="58" t="str">
        <f t="shared" si="401"/>
        <v/>
      </c>
      <c r="AC594" s="41" t="str">
        <f t="shared" si="389"/>
        <v/>
      </c>
      <c r="AE594" s="41" t="str">
        <f t="shared" si="402"/>
        <v/>
      </c>
      <c r="AJ594" s="154" t="str">
        <f t="shared" si="403"/>
        <v/>
      </c>
      <c r="AL594" s="120" t="str">
        <f t="shared" si="404"/>
        <v/>
      </c>
      <c r="AM594" s="104" t="str">
        <f t="shared" si="405"/>
        <v/>
      </c>
      <c r="AN594" s="104" t="str">
        <f t="shared" si="406"/>
        <v/>
      </c>
      <c r="AO594" s="104" t="str">
        <f t="shared" si="390"/>
        <v/>
      </c>
      <c r="AP594" s="104" t="str">
        <f t="shared" si="391"/>
        <v/>
      </c>
      <c r="AQ594" s="121" t="str">
        <f t="shared" si="407"/>
        <v/>
      </c>
      <c r="AS594" s="88" t="str">
        <f t="shared" si="392"/>
        <v/>
      </c>
      <c r="AT594" s="68" t="str">
        <f t="shared" si="408"/>
        <v/>
      </c>
      <c r="AU594" s="68" t="str">
        <f t="shared" si="409"/>
        <v/>
      </c>
      <c r="AV594" s="68" t="str">
        <f t="shared" si="410"/>
        <v/>
      </c>
      <c r="AW594" s="88" t="str">
        <f t="shared" si="393"/>
        <v/>
      </c>
      <c r="AZ594" s="88" t="str">
        <f t="shared" si="394"/>
        <v/>
      </c>
      <c r="BA594" s="68" t="str">
        <f t="shared" si="395"/>
        <v/>
      </c>
      <c r="BB594" s="68" t="str">
        <f t="shared" si="396"/>
        <v/>
      </c>
      <c r="BC594" s="68" t="str">
        <f t="shared" si="397"/>
        <v/>
      </c>
      <c r="BD594" s="69" t="str">
        <f t="shared" si="398"/>
        <v/>
      </c>
      <c r="BE594" s="69" t="str">
        <f t="shared" si="411"/>
        <v/>
      </c>
      <c r="BT594" s="138" t="str">
        <f t="shared" ca="1" si="412"/>
        <v/>
      </c>
      <c r="BU594" s="139" t="str">
        <f t="shared" ca="1" si="413"/>
        <v/>
      </c>
      <c r="BW594" s="138" t="str">
        <f t="shared" si="414"/>
        <v/>
      </c>
      <c r="BX594" s="104" t="str">
        <f t="shared" si="415"/>
        <v/>
      </c>
      <c r="BY594" s="139" t="str">
        <f t="shared" si="416"/>
        <v/>
      </c>
      <c r="CA594" s="138" t="str">
        <f t="shared" si="417"/>
        <v/>
      </c>
      <c r="CB594" s="104" t="str">
        <f t="shared" si="418"/>
        <v/>
      </c>
      <c r="CC594" s="139" t="str">
        <f t="shared" si="419"/>
        <v/>
      </c>
      <c r="CE594" s="162" t="str">
        <f t="shared" si="420"/>
        <v/>
      </c>
      <c r="CF594" s="163" t="str">
        <f t="shared" si="421"/>
        <v/>
      </c>
      <c r="CG594" s="164" t="str">
        <f t="shared" si="422"/>
        <v/>
      </c>
      <c r="CI594" s="162" t="str">
        <f t="shared" si="423"/>
        <v/>
      </c>
      <c r="CJ594" s="163" t="str">
        <f t="shared" si="385"/>
        <v/>
      </c>
      <c r="CK594" s="164" t="str">
        <f t="shared" si="386"/>
        <v/>
      </c>
      <c r="CM594" s="169" t="str">
        <f t="shared" si="424"/>
        <v/>
      </c>
      <c r="CN594" s="139" t="str">
        <f t="shared" si="425"/>
        <v/>
      </c>
      <c r="CP594" s="41" t="str">
        <f>IF($CM594="", "", COUNTIF($CM$11:$CM$3035, "&lt;"&amp;$CM594)+1+COUNTIF($CM$11:$CM594, $CM594)-1)</f>
        <v/>
      </c>
    </row>
    <row r="595" spans="1:94" x14ac:dyDescent="0.25">
      <c r="A595" s="40"/>
      <c r="B595" s="82" t="str">
        <f>IF($I595="", "", IFERROR(INDEX('Job Database'!$AE$11:$AE$3035, MATCH($I595, 'Job Database'!$X$11:$X$3035, 0)), ""))</f>
        <v/>
      </c>
      <c r="C595" s="69" t="str">
        <f>IF($I595="", "", IF(COUNTIF('Job Database'!$X$11:$X$3035, $I595)=0, $AC$5, $AC$4))</f>
        <v/>
      </c>
      <c r="D595" s="40"/>
      <c r="E595" s="85" t="str">
        <f>IF($I595="", "", IF(IFERROR(INDEX('Job Database'!$M$11:$M$3035, MATCH($I595, 'Job Database'!$X$11:$X$3035, 0)), "")="", "", IFERROR(INDEX('Job Database'!$M$11:$M$3035, MATCH($I595, 'Job Database'!$X$11:$X$3035, 0)), "")))</f>
        <v/>
      </c>
      <c r="F595" s="40"/>
      <c r="G595" s="88" t="str">
        <f t="shared" si="399"/>
        <v/>
      </c>
      <c r="H595" s="40"/>
      <c r="I595" s="24"/>
      <c r="J595" s="34"/>
      <c r="K595" s="106"/>
      <c r="L595" s="79"/>
      <c r="M595" s="34"/>
      <c r="N595" s="79"/>
      <c r="O595" s="31"/>
      <c r="P595" s="53"/>
      <c r="Q595" s="40"/>
      <c r="S595" s="41" t="str">
        <f t="shared" si="387"/>
        <v/>
      </c>
      <c r="T595" s="41" t="str">
        <f t="shared" si="388"/>
        <v/>
      </c>
      <c r="U595" s="41" t="str">
        <f t="shared" si="400"/>
        <v/>
      </c>
      <c r="W595" s="74" t="str">
        <f>IF('Job Database'!$X595="", "", 'Job Database'!$X595)</f>
        <v/>
      </c>
      <c r="Y595" s="41" t="str">
        <f>IF($W595="", "", IF(COUNTIF($I$11:$I$3035, $W595)&gt;0, "", MAX($Y$10:$Y594)+1))</f>
        <v/>
      </c>
      <c r="Z595" s="41">
        <v>585</v>
      </c>
      <c r="AA595" s="58" t="str">
        <f t="shared" si="401"/>
        <v/>
      </c>
      <c r="AC595" s="41" t="str">
        <f t="shared" si="389"/>
        <v/>
      </c>
      <c r="AE595" s="41" t="str">
        <f t="shared" si="402"/>
        <v/>
      </c>
      <c r="AJ595" s="154" t="str">
        <f t="shared" si="403"/>
        <v/>
      </c>
      <c r="AL595" s="120" t="str">
        <f t="shared" si="404"/>
        <v/>
      </c>
      <c r="AM595" s="104" t="str">
        <f t="shared" si="405"/>
        <v/>
      </c>
      <c r="AN595" s="104" t="str">
        <f t="shared" si="406"/>
        <v/>
      </c>
      <c r="AO595" s="104" t="str">
        <f t="shared" si="390"/>
        <v/>
      </c>
      <c r="AP595" s="104" t="str">
        <f t="shared" si="391"/>
        <v/>
      </c>
      <c r="AQ595" s="121" t="str">
        <f t="shared" si="407"/>
        <v/>
      </c>
      <c r="AS595" s="88" t="str">
        <f t="shared" si="392"/>
        <v/>
      </c>
      <c r="AT595" s="68" t="str">
        <f t="shared" si="408"/>
        <v/>
      </c>
      <c r="AU595" s="68" t="str">
        <f t="shared" si="409"/>
        <v/>
      </c>
      <c r="AV595" s="68" t="str">
        <f t="shared" si="410"/>
        <v/>
      </c>
      <c r="AW595" s="88" t="str">
        <f t="shared" si="393"/>
        <v/>
      </c>
      <c r="AZ595" s="88" t="str">
        <f t="shared" si="394"/>
        <v/>
      </c>
      <c r="BA595" s="68" t="str">
        <f t="shared" si="395"/>
        <v/>
      </c>
      <c r="BB595" s="68" t="str">
        <f t="shared" si="396"/>
        <v/>
      </c>
      <c r="BC595" s="68" t="str">
        <f t="shared" si="397"/>
        <v/>
      </c>
      <c r="BD595" s="69" t="str">
        <f t="shared" si="398"/>
        <v/>
      </c>
      <c r="BE595" s="69" t="str">
        <f t="shared" si="411"/>
        <v/>
      </c>
      <c r="BT595" s="138" t="str">
        <f t="shared" ca="1" si="412"/>
        <v/>
      </c>
      <c r="BU595" s="139" t="str">
        <f t="shared" ca="1" si="413"/>
        <v/>
      </c>
      <c r="BW595" s="138" t="str">
        <f t="shared" si="414"/>
        <v/>
      </c>
      <c r="BX595" s="104" t="str">
        <f t="shared" si="415"/>
        <v/>
      </c>
      <c r="BY595" s="139" t="str">
        <f t="shared" si="416"/>
        <v/>
      </c>
      <c r="CA595" s="138" t="str">
        <f t="shared" si="417"/>
        <v/>
      </c>
      <c r="CB595" s="104" t="str">
        <f t="shared" si="418"/>
        <v/>
      </c>
      <c r="CC595" s="139" t="str">
        <f t="shared" si="419"/>
        <v/>
      </c>
      <c r="CE595" s="162" t="str">
        <f t="shared" si="420"/>
        <v/>
      </c>
      <c r="CF595" s="163" t="str">
        <f t="shared" si="421"/>
        <v/>
      </c>
      <c r="CG595" s="164" t="str">
        <f t="shared" si="422"/>
        <v/>
      </c>
      <c r="CI595" s="162" t="str">
        <f t="shared" si="423"/>
        <v/>
      </c>
      <c r="CJ595" s="163" t="str">
        <f t="shared" si="385"/>
        <v/>
      </c>
      <c r="CK595" s="164" t="str">
        <f t="shared" si="386"/>
        <v/>
      </c>
      <c r="CM595" s="169" t="str">
        <f t="shared" si="424"/>
        <v/>
      </c>
      <c r="CN595" s="139" t="str">
        <f t="shared" si="425"/>
        <v/>
      </c>
      <c r="CP595" s="41" t="str">
        <f>IF($CM595="", "", COUNTIF($CM$11:$CM$3035, "&lt;"&amp;$CM595)+1+COUNTIF($CM$11:$CM595, $CM595)-1)</f>
        <v/>
      </c>
    </row>
    <row r="596" spans="1:94" x14ac:dyDescent="0.25">
      <c r="A596" s="40"/>
      <c r="B596" s="82" t="str">
        <f>IF($I596="", "", IFERROR(INDEX('Job Database'!$AE$11:$AE$3035, MATCH($I596, 'Job Database'!$X$11:$X$3035, 0)), ""))</f>
        <v/>
      </c>
      <c r="C596" s="69" t="str">
        <f>IF($I596="", "", IF(COUNTIF('Job Database'!$X$11:$X$3035, $I596)=0, $AC$5, $AC$4))</f>
        <v/>
      </c>
      <c r="D596" s="40"/>
      <c r="E596" s="85" t="str">
        <f>IF($I596="", "", IF(IFERROR(INDEX('Job Database'!$M$11:$M$3035, MATCH($I596, 'Job Database'!$X$11:$X$3035, 0)), "")="", "", IFERROR(INDEX('Job Database'!$M$11:$M$3035, MATCH($I596, 'Job Database'!$X$11:$X$3035, 0)), "")))</f>
        <v/>
      </c>
      <c r="F596" s="40"/>
      <c r="G596" s="88" t="str">
        <f t="shared" si="399"/>
        <v/>
      </c>
      <c r="H596" s="40"/>
      <c r="I596" s="24"/>
      <c r="J596" s="34"/>
      <c r="K596" s="106"/>
      <c r="L596" s="79"/>
      <c r="M596" s="34"/>
      <c r="N596" s="79"/>
      <c r="O596" s="31"/>
      <c r="P596" s="53"/>
      <c r="Q596" s="40"/>
      <c r="S596" s="41" t="str">
        <f t="shared" si="387"/>
        <v/>
      </c>
      <c r="T596" s="41" t="str">
        <f t="shared" si="388"/>
        <v/>
      </c>
      <c r="U596" s="41" t="str">
        <f t="shared" si="400"/>
        <v/>
      </c>
      <c r="W596" s="74" t="str">
        <f>IF('Job Database'!$X596="", "", 'Job Database'!$X596)</f>
        <v/>
      </c>
      <c r="Y596" s="41" t="str">
        <f>IF($W596="", "", IF(COUNTIF($I$11:$I$3035, $W596)&gt;0, "", MAX($Y$10:$Y595)+1))</f>
        <v/>
      </c>
      <c r="Z596" s="41">
        <v>586</v>
      </c>
      <c r="AA596" s="58" t="str">
        <f t="shared" si="401"/>
        <v/>
      </c>
      <c r="AC596" s="41" t="str">
        <f t="shared" si="389"/>
        <v/>
      </c>
      <c r="AE596" s="41" t="str">
        <f t="shared" si="402"/>
        <v/>
      </c>
      <c r="AJ596" s="154" t="str">
        <f t="shared" si="403"/>
        <v/>
      </c>
      <c r="AL596" s="120" t="str">
        <f t="shared" si="404"/>
        <v/>
      </c>
      <c r="AM596" s="104" t="str">
        <f t="shared" si="405"/>
        <v/>
      </c>
      <c r="AN596" s="104" t="str">
        <f t="shared" si="406"/>
        <v/>
      </c>
      <c r="AO596" s="104" t="str">
        <f t="shared" si="390"/>
        <v/>
      </c>
      <c r="AP596" s="104" t="str">
        <f t="shared" si="391"/>
        <v/>
      </c>
      <c r="AQ596" s="121" t="str">
        <f t="shared" si="407"/>
        <v/>
      </c>
      <c r="AS596" s="88" t="str">
        <f t="shared" si="392"/>
        <v/>
      </c>
      <c r="AT596" s="68" t="str">
        <f t="shared" si="408"/>
        <v/>
      </c>
      <c r="AU596" s="68" t="str">
        <f t="shared" si="409"/>
        <v/>
      </c>
      <c r="AV596" s="68" t="str">
        <f t="shared" si="410"/>
        <v/>
      </c>
      <c r="AW596" s="88" t="str">
        <f t="shared" si="393"/>
        <v/>
      </c>
      <c r="AZ596" s="88" t="str">
        <f t="shared" si="394"/>
        <v/>
      </c>
      <c r="BA596" s="68" t="str">
        <f t="shared" si="395"/>
        <v/>
      </c>
      <c r="BB596" s="68" t="str">
        <f t="shared" si="396"/>
        <v/>
      </c>
      <c r="BC596" s="68" t="str">
        <f t="shared" si="397"/>
        <v/>
      </c>
      <c r="BD596" s="69" t="str">
        <f t="shared" si="398"/>
        <v/>
      </c>
      <c r="BE596" s="69" t="str">
        <f t="shared" si="411"/>
        <v/>
      </c>
      <c r="BT596" s="138" t="str">
        <f t="shared" ca="1" si="412"/>
        <v/>
      </c>
      <c r="BU596" s="139" t="str">
        <f t="shared" ca="1" si="413"/>
        <v/>
      </c>
      <c r="BW596" s="138" t="str">
        <f t="shared" si="414"/>
        <v/>
      </c>
      <c r="BX596" s="104" t="str">
        <f t="shared" si="415"/>
        <v/>
      </c>
      <c r="BY596" s="139" t="str">
        <f t="shared" si="416"/>
        <v/>
      </c>
      <c r="CA596" s="138" t="str">
        <f t="shared" si="417"/>
        <v/>
      </c>
      <c r="CB596" s="104" t="str">
        <f t="shared" si="418"/>
        <v/>
      </c>
      <c r="CC596" s="139" t="str">
        <f t="shared" si="419"/>
        <v/>
      </c>
      <c r="CE596" s="162" t="str">
        <f t="shared" si="420"/>
        <v/>
      </c>
      <c r="CF596" s="163" t="str">
        <f t="shared" si="421"/>
        <v/>
      </c>
      <c r="CG596" s="164" t="str">
        <f t="shared" si="422"/>
        <v/>
      </c>
      <c r="CI596" s="162" t="str">
        <f t="shared" si="423"/>
        <v/>
      </c>
      <c r="CJ596" s="163" t="str">
        <f t="shared" si="385"/>
        <v/>
      </c>
      <c r="CK596" s="164" t="str">
        <f t="shared" si="386"/>
        <v/>
      </c>
      <c r="CM596" s="169" t="str">
        <f t="shared" si="424"/>
        <v/>
      </c>
      <c r="CN596" s="139" t="str">
        <f t="shared" si="425"/>
        <v/>
      </c>
      <c r="CP596" s="41" t="str">
        <f>IF($CM596="", "", COUNTIF($CM$11:$CM$3035, "&lt;"&amp;$CM596)+1+COUNTIF($CM$11:$CM596, $CM596)-1)</f>
        <v/>
      </c>
    </row>
    <row r="597" spans="1:94" x14ac:dyDescent="0.25">
      <c r="A597" s="40"/>
      <c r="B597" s="82" t="str">
        <f>IF($I597="", "", IFERROR(INDEX('Job Database'!$AE$11:$AE$3035, MATCH($I597, 'Job Database'!$X$11:$X$3035, 0)), ""))</f>
        <v/>
      </c>
      <c r="C597" s="69" t="str">
        <f>IF($I597="", "", IF(COUNTIF('Job Database'!$X$11:$X$3035, $I597)=0, $AC$5, $AC$4))</f>
        <v/>
      </c>
      <c r="D597" s="40"/>
      <c r="E597" s="85" t="str">
        <f>IF($I597="", "", IF(IFERROR(INDEX('Job Database'!$M$11:$M$3035, MATCH($I597, 'Job Database'!$X$11:$X$3035, 0)), "")="", "", IFERROR(INDEX('Job Database'!$M$11:$M$3035, MATCH($I597, 'Job Database'!$X$11:$X$3035, 0)), "")))</f>
        <v/>
      </c>
      <c r="F597" s="40"/>
      <c r="G597" s="88" t="str">
        <f t="shared" si="399"/>
        <v/>
      </c>
      <c r="H597" s="40"/>
      <c r="I597" s="24"/>
      <c r="J597" s="34"/>
      <c r="K597" s="106"/>
      <c r="L597" s="79"/>
      <c r="M597" s="34"/>
      <c r="N597" s="79"/>
      <c r="O597" s="31"/>
      <c r="P597" s="53"/>
      <c r="Q597" s="40"/>
      <c r="S597" s="41" t="str">
        <f t="shared" si="387"/>
        <v/>
      </c>
      <c r="T597" s="41" t="str">
        <f t="shared" si="388"/>
        <v/>
      </c>
      <c r="U597" s="41" t="str">
        <f t="shared" si="400"/>
        <v/>
      </c>
      <c r="W597" s="74" t="str">
        <f>IF('Job Database'!$X597="", "", 'Job Database'!$X597)</f>
        <v/>
      </c>
      <c r="Y597" s="41" t="str">
        <f>IF($W597="", "", IF(COUNTIF($I$11:$I$3035, $W597)&gt;0, "", MAX($Y$10:$Y596)+1))</f>
        <v/>
      </c>
      <c r="Z597" s="41">
        <v>587</v>
      </c>
      <c r="AA597" s="58" t="str">
        <f t="shared" si="401"/>
        <v/>
      </c>
      <c r="AC597" s="41" t="str">
        <f t="shared" si="389"/>
        <v/>
      </c>
      <c r="AE597" s="41" t="str">
        <f t="shared" si="402"/>
        <v/>
      </c>
      <c r="AJ597" s="154" t="str">
        <f t="shared" si="403"/>
        <v/>
      </c>
      <c r="AL597" s="120" t="str">
        <f t="shared" si="404"/>
        <v/>
      </c>
      <c r="AM597" s="104" t="str">
        <f t="shared" si="405"/>
        <v/>
      </c>
      <c r="AN597" s="104" t="str">
        <f t="shared" si="406"/>
        <v/>
      </c>
      <c r="AO597" s="104" t="str">
        <f t="shared" si="390"/>
        <v/>
      </c>
      <c r="AP597" s="104" t="str">
        <f t="shared" si="391"/>
        <v/>
      </c>
      <c r="AQ597" s="121" t="str">
        <f t="shared" si="407"/>
        <v/>
      </c>
      <c r="AS597" s="88" t="str">
        <f t="shared" si="392"/>
        <v/>
      </c>
      <c r="AT597" s="68" t="str">
        <f t="shared" si="408"/>
        <v/>
      </c>
      <c r="AU597" s="68" t="str">
        <f t="shared" si="409"/>
        <v/>
      </c>
      <c r="AV597" s="68" t="str">
        <f t="shared" si="410"/>
        <v/>
      </c>
      <c r="AW597" s="88" t="str">
        <f t="shared" si="393"/>
        <v/>
      </c>
      <c r="AZ597" s="88" t="str">
        <f t="shared" si="394"/>
        <v/>
      </c>
      <c r="BA597" s="68" t="str">
        <f t="shared" si="395"/>
        <v/>
      </c>
      <c r="BB597" s="68" t="str">
        <f t="shared" si="396"/>
        <v/>
      </c>
      <c r="BC597" s="68" t="str">
        <f t="shared" si="397"/>
        <v/>
      </c>
      <c r="BD597" s="69" t="str">
        <f t="shared" si="398"/>
        <v/>
      </c>
      <c r="BE597" s="69" t="str">
        <f t="shared" si="411"/>
        <v/>
      </c>
      <c r="BT597" s="138" t="str">
        <f t="shared" ca="1" si="412"/>
        <v/>
      </c>
      <c r="BU597" s="139" t="str">
        <f t="shared" ca="1" si="413"/>
        <v/>
      </c>
      <c r="BW597" s="138" t="str">
        <f t="shared" si="414"/>
        <v/>
      </c>
      <c r="BX597" s="104" t="str">
        <f t="shared" si="415"/>
        <v/>
      </c>
      <c r="BY597" s="139" t="str">
        <f t="shared" si="416"/>
        <v/>
      </c>
      <c r="CA597" s="138" t="str">
        <f t="shared" si="417"/>
        <v/>
      </c>
      <c r="CB597" s="104" t="str">
        <f t="shared" si="418"/>
        <v/>
      </c>
      <c r="CC597" s="139" t="str">
        <f t="shared" si="419"/>
        <v/>
      </c>
      <c r="CE597" s="162" t="str">
        <f t="shared" si="420"/>
        <v/>
      </c>
      <c r="CF597" s="163" t="str">
        <f t="shared" si="421"/>
        <v/>
      </c>
      <c r="CG597" s="164" t="str">
        <f t="shared" si="422"/>
        <v/>
      </c>
      <c r="CI597" s="162" t="str">
        <f t="shared" si="423"/>
        <v/>
      </c>
      <c r="CJ597" s="163" t="str">
        <f t="shared" si="385"/>
        <v/>
      </c>
      <c r="CK597" s="164" t="str">
        <f t="shared" si="386"/>
        <v/>
      </c>
      <c r="CM597" s="169" t="str">
        <f t="shared" si="424"/>
        <v/>
      </c>
      <c r="CN597" s="139" t="str">
        <f t="shared" si="425"/>
        <v/>
      </c>
      <c r="CP597" s="41" t="str">
        <f>IF($CM597="", "", COUNTIF($CM$11:$CM$3035, "&lt;"&amp;$CM597)+1+COUNTIF($CM$11:$CM597, $CM597)-1)</f>
        <v/>
      </c>
    </row>
    <row r="598" spans="1:94" x14ac:dyDescent="0.25">
      <c r="A598" s="40"/>
      <c r="B598" s="82" t="str">
        <f>IF($I598="", "", IFERROR(INDEX('Job Database'!$AE$11:$AE$3035, MATCH($I598, 'Job Database'!$X$11:$X$3035, 0)), ""))</f>
        <v/>
      </c>
      <c r="C598" s="69" t="str">
        <f>IF($I598="", "", IF(COUNTIF('Job Database'!$X$11:$X$3035, $I598)=0, $AC$5, $AC$4))</f>
        <v/>
      </c>
      <c r="D598" s="40"/>
      <c r="E598" s="85" t="str">
        <f>IF($I598="", "", IF(IFERROR(INDEX('Job Database'!$M$11:$M$3035, MATCH($I598, 'Job Database'!$X$11:$X$3035, 0)), "")="", "", IFERROR(INDEX('Job Database'!$M$11:$M$3035, MATCH($I598, 'Job Database'!$X$11:$X$3035, 0)), "")))</f>
        <v/>
      </c>
      <c r="F598" s="40"/>
      <c r="G598" s="88" t="str">
        <f t="shared" si="399"/>
        <v/>
      </c>
      <c r="H598" s="40"/>
      <c r="I598" s="24"/>
      <c r="J598" s="34"/>
      <c r="K598" s="106"/>
      <c r="L598" s="79"/>
      <c r="M598" s="34"/>
      <c r="N598" s="79"/>
      <c r="O598" s="31"/>
      <c r="P598" s="53"/>
      <c r="Q598" s="40"/>
      <c r="S598" s="41" t="str">
        <f t="shared" si="387"/>
        <v/>
      </c>
      <c r="T598" s="41" t="str">
        <f t="shared" si="388"/>
        <v/>
      </c>
      <c r="U598" s="41" t="str">
        <f t="shared" si="400"/>
        <v/>
      </c>
      <c r="W598" s="74" t="str">
        <f>IF('Job Database'!$X598="", "", 'Job Database'!$X598)</f>
        <v/>
      </c>
      <c r="Y598" s="41" t="str">
        <f>IF($W598="", "", IF(COUNTIF($I$11:$I$3035, $W598)&gt;0, "", MAX($Y$10:$Y597)+1))</f>
        <v/>
      </c>
      <c r="Z598" s="41">
        <v>588</v>
      </c>
      <c r="AA598" s="58" t="str">
        <f t="shared" si="401"/>
        <v/>
      </c>
      <c r="AC598" s="41" t="str">
        <f t="shared" si="389"/>
        <v/>
      </c>
      <c r="AE598" s="41" t="str">
        <f t="shared" si="402"/>
        <v/>
      </c>
      <c r="AJ598" s="154" t="str">
        <f t="shared" si="403"/>
        <v/>
      </c>
      <c r="AL598" s="120" t="str">
        <f t="shared" si="404"/>
        <v/>
      </c>
      <c r="AM598" s="104" t="str">
        <f t="shared" si="405"/>
        <v/>
      </c>
      <c r="AN598" s="104" t="str">
        <f t="shared" si="406"/>
        <v/>
      </c>
      <c r="AO598" s="104" t="str">
        <f t="shared" si="390"/>
        <v/>
      </c>
      <c r="AP598" s="104" t="str">
        <f t="shared" si="391"/>
        <v/>
      </c>
      <c r="AQ598" s="121" t="str">
        <f t="shared" si="407"/>
        <v/>
      </c>
      <c r="AS598" s="88" t="str">
        <f t="shared" si="392"/>
        <v/>
      </c>
      <c r="AT598" s="68" t="str">
        <f t="shared" si="408"/>
        <v/>
      </c>
      <c r="AU598" s="68" t="str">
        <f t="shared" si="409"/>
        <v/>
      </c>
      <c r="AV598" s="68" t="str">
        <f t="shared" si="410"/>
        <v/>
      </c>
      <c r="AW598" s="88" t="str">
        <f t="shared" si="393"/>
        <v/>
      </c>
      <c r="AZ598" s="88" t="str">
        <f t="shared" si="394"/>
        <v/>
      </c>
      <c r="BA598" s="68" t="str">
        <f t="shared" si="395"/>
        <v/>
      </c>
      <c r="BB598" s="68" t="str">
        <f t="shared" si="396"/>
        <v/>
      </c>
      <c r="BC598" s="68" t="str">
        <f t="shared" si="397"/>
        <v/>
      </c>
      <c r="BD598" s="69" t="str">
        <f t="shared" si="398"/>
        <v/>
      </c>
      <c r="BE598" s="69" t="str">
        <f t="shared" si="411"/>
        <v/>
      </c>
      <c r="BT598" s="138" t="str">
        <f t="shared" ca="1" si="412"/>
        <v/>
      </c>
      <c r="BU598" s="139" t="str">
        <f t="shared" ca="1" si="413"/>
        <v/>
      </c>
      <c r="BW598" s="138" t="str">
        <f t="shared" si="414"/>
        <v/>
      </c>
      <c r="BX598" s="104" t="str">
        <f t="shared" si="415"/>
        <v/>
      </c>
      <c r="BY598" s="139" t="str">
        <f t="shared" si="416"/>
        <v/>
      </c>
      <c r="CA598" s="138" t="str">
        <f t="shared" si="417"/>
        <v/>
      </c>
      <c r="CB598" s="104" t="str">
        <f t="shared" si="418"/>
        <v/>
      </c>
      <c r="CC598" s="139" t="str">
        <f t="shared" si="419"/>
        <v/>
      </c>
      <c r="CE598" s="162" t="str">
        <f t="shared" si="420"/>
        <v/>
      </c>
      <c r="CF598" s="163" t="str">
        <f t="shared" si="421"/>
        <v/>
      </c>
      <c r="CG598" s="164" t="str">
        <f t="shared" si="422"/>
        <v/>
      </c>
      <c r="CI598" s="162" t="str">
        <f t="shared" si="423"/>
        <v/>
      </c>
      <c r="CJ598" s="163" t="str">
        <f t="shared" si="385"/>
        <v/>
      </c>
      <c r="CK598" s="164" t="str">
        <f t="shared" si="386"/>
        <v/>
      </c>
      <c r="CM598" s="169" t="str">
        <f t="shared" si="424"/>
        <v/>
      </c>
      <c r="CN598" s="139" t="str">
        <f t="shared" si="425"/>
        <v/>
      </c>
      <c r="CP598" s="41" t="str">
        <f>IF($CM598="", "", COUNTIF($CM$11:$CM$3035, "&lt;"&amp;$CM598)+1+COUNTIF($CM$11:$CM598, $CM598)-1)</f>
        <v/>
      </c>
    </row>
    <row r="599" spans="1:94" x14ac:dyDescent="0.25">
      <c r="A599" s="40"/>
      <c r="B599" s="82" t="str">
        <f>IF($I599="", "", IFERROR(INDEX('Job Database'!$AE$11:$AE$3035, MATCH($I599, 'Job Database'!$X$11:$X$3035, 0)), ""))</f>
        <v/>
      </c>
      <c r="C599" s="69" t="str">
        <f>IF($I599="", "", IF(COUNTIF('Job Database'!$X$11:$X$3035, $I599)=0, $AC$5, $AC$4))</f>
        <v/>
      </c>
      <c r="D599" s="40"/>
      <c r="E599" s="85" t="str">
        <f>IF($I599="", "", IF(IFERROR(INDEX('Job Database'!$M$11:$M$3035, MATCH($I599, 'Job Database'!$X$11:$X$3035, 0)), "")="", "", IFERROR(INDEX('Job Database'!$M$11:$M$3035, MATCH($I599, 'Job Database'!$X$11:$X$3035, 0)), "")))</f>
        <v/>
      </c>
      <c r="F599" s="40"/>
      <c r="G599" s="88" t="str">
        <f t="shared" si="399"/>
        <v/>
      </c>
      <c r="H599" s="40"/>
      <c r="I599" s="24"/>
      <c r="J599" s="34"/>
      <c r="K599" s="106"/>
      <c r="L599" s="79"/>
      <c r="M599" s="34"/>
      <c r="N599" s="79"/>
      <c r="O599" s="31"/>
      <c r="P599" s="53"/>
      <c r="Q599" s="40"/>
      <c r="S599" s="41" t="str">
        <f t="shared" si="387"/>
        <v/>
      </c>
      <c r="T599" s="41" t="str">
        <f t="shared" si="388"/>
        <v/>
      </c>
      <c r="U599" s="41" t="str">
        <f t="shared" si="400"/>
        <v/>
      </c>
      <c r="W599" s="74" t="str">
        <f>IF('Job Database'!$X599="", "", 'Job Database'!$X599)</f>
        <v/>
      </c>
      <c r="Y599" s="41" t="str">
        <f>IF($W599="", "", IF(COUNTIF($I$11:$I$3035, $W599)&gt;0, "", MAX($Y$10:$Y598)+1))</f>
        <v/>
      </c>
      <c r="Z599" s="41">
        <v>589</v>
      </c>
      <c r="AA599" s="58" t="str">
        <f t="shared" si="401"/>
        <v/>
      </c>
      <c r="AC599" s="41" t="str">
        <f t="shared" si="389"/>
        <v/>
      </c>
      <c r="AE599" s="41" t="str">
        <f t="shared" si="402"/>
        <v/>
      </c>
      <c r="AJ599" s="154" t="str">
        <f t="shared" si="403"/>
        <v/>
      </c>
      <c r="AL599" s="120" t="str">
        <f t="shared" si="404"/>
        <v/>
      </c>
      <c r="AM599" s="104" t="str">
        <f t="shared" si="405"/>
        <v/>
      </c>
      <c r="AN599" s="104" t="str">
        <f t="shared" si="406"/>
        <v/>
      </c>
      <c r="AO599" s="104" t="str">
        <f t="shared" si="390"/>
        <v/>
      </c>
      <c r="AP599" s="104" t="str">
        <f t="shared" si="391"/>
        <v/>
      </c>
      <c r="AQ599" s="121" t="str">
        <f t="shared" si="407"/>
        <v/>
      </c>
      <c r="AS599" s="88" t="str">
        <f t="shared" si="392"/>
        <v/>
      </c>
      <c r="AT599" s="68" t="str">
        <f t="shared" si="408"/>
        <v/>
      </c>
      <c r="AU599" s="68" t="str">
        <f t="shared" si="409"/>
        <v/>
      </c>
      <c r="AV599" s="68" t="str">
        <f t="shared" si="410"/>
        <v/>
      </c>
      <c r="AW599" s="88" t="str">
        <f t="shared" si="393"/>
        <v/>
      </c>
      <c r="AZ599" s="88" t="str">
        <f t="shared" si="394"/>
        <v/>
      </c>
      <c r="BA599" s="68" t="str">
        <f t="shared" si="395"/>
        <v/>
      </c>
      <c r="BB599" s="68" t="str">
        <f t="shared" si="396"/>
        <v/>
      </c>
      <c r="BC599" s="68" t="str">
        <f t="shared" si="397"/>
        <v/>
      </c>
      <c r="BD599" s="69" t="str">
        <f t="shared" si="398"/>
        <v/>
      </c>
      <c r="BE599" s="69" t="str">
        <f t="shared" si="411"/>
        <v/>
      </c>
      <c r="BT599" s="138" t="str">
        <f t="shared" ca="1" si="412"/>
        <v/>
      </c>
      <c r="BU599" s="139" t="str">
        <f t="shared" ca="1" si="413"/>
        <v/>
      </c>
      <c r="BW599" s="138" t="str">
        <f t="shared" si="414"/>
        <v/>
      </c>
      <c r="BX599" s="104" t="str">
        <f t="shared" si="415"/>
        <v/>
      </c>
      <c r="BY599" s="139" t="str">
        <f t="shared" si="416"/>
        <v/>
      </c>
      <c r="CA599" s="138" t="str">
        <f t="shared" si="417"/>
        <v/>
      </c>
      <c r="CB599" s="104" t="str">
        <f t="shared" si="418"/>
        <v/>
      </c>
      <c r="CC599" s="139" t="str">
        <f t="shared" si="419"/>
        <v/>
      </c>
      <c r="CE599" s="162" t="str">
        <f t="shared" si="420"/>
        <v/>
      </c>
      <c r="CF599" s="163" t="str">
        <f t="shared" si="421"/>
        <v/>
      </c>
      <c r="CG599" s="164" t="str">
        <f t="shared" si="422"/>
        <v/>
      </c>
      <c r="CI599" s="162" t="str">
        <f t="shared" si="423"/>
        <v/>
      </c>
      <c r="CJ599" s="163" t="str">
        <f t="shared" si="385"/>
        <v/>
      </c>
      <c r="CK599" s="164" t="str">
        <f t="shared" si="386"/>
        <v/>
      </c>
      <c r="CM599" s="169" t="str">
        <f t="shared" si="424"/>
        <v/>
      </c>
      <c r="CN599" s="139" t="str">
        <f t="shared" si="425"/>
        <v/>
      </c>
      <c r="CP599" s="41" t="str">
        <f>IF($CM599="", "", COUNTIF($CM$11:$CM$3035, "&lt;"&amp;$CM599)+1+COUNTIF($CM$11:$CM599, $CM599)-1)</f>
        <v/>
      </c>
    </row>
    <row r="600" spans="1:94" x14ac:dyDescent="0.25">
      <c r="A600" s="40"/>
      <c r="B600" s="82" t="str">
        <f>IF($I600="", "", IFERROR(INDEX('Job Database'!$AE$11:$AE$3035, MATCH($I600, 'Job Database'!$X$11:$X$3035, 0)), ""))</f>
        <v/>
      </c>
      <c r="C600" s="69" t="str">
        <f>IF($I600="", "", IF(COUNTIF('Job Database'!$X$11:$X$3035, $I600)=0, $AC$5, $AC$4))</f>
        <v/>
      </c>
      <c r="D600" s="40"/>
      <c r="E600" s="85" t="str">
        <f>IF($I600="", "", IF(IFERROR(INDEX('Job Database'!$M$11:$M$3035, MATCH($I600, 'Job Database'!$X$11:$X$3035, 0)), "")="", "", IFERROR(INDEX('Job Database'!$M$11:$M$3035, MATCH($I600, 'Job Database'!$X$11:$X$3035, 0)), "")))</f>
        <v/>
      </c>
      <c r="F600" s="40"/>
      <c r="G600" s="88" t="str">
        <f t="shared" si="399"/>
        <v/>
      </c>
      <c r="H600" s="40"/>
      <c r="I600" s="24"/>
      <c r="J600" s="34"/>
      <c r="K600" s="106"/>
      <c r="L600" s="79"/>
      <c r="M600" s="34"/>
      <c r="N600" s="79"/>
      <c r="O600" s="31"/>
      <c r="P600" s="53"/>
      <c r="Q600" s="40"/>
      <c r="S600" s="41" t="str">
        <f t="shared" si="387"/>
        <v/>
      </c>
      <c r="T600" s="41" t="str">
        <f t="shared" si="388"/>
        <v/>
      </c>
      <c r="U600" s="41" t="str">
        <f t="shared" si="400"/>
        <v/>
      </c>
      <c r="W600" s="74" t="str">
        <f>IF('Job Database'!$X600="", "", 'Job Database'!$X600)</f>
        <v/>
      </c>
      <c r="Y600" s="41" t="str">
        <f>IF($W600="", "", IF(COUNTIF($I$11:$I$3035, $W600)&gt;0, "", MAX($Y$10:$Y599)+1))</f>
        <v/>
      </c>
      <c r="Z600" s="41">
        <v>590</v>
      </c>
      <c r="AA600" s="58" t="str">
        <f t="shared" si="401"/>
        <v/>
      </c>
      <c r="AC600" s="41" t="str">
        <f t="shared" si="389"/>
        <v/>
      </c>
      <c r="AE600" s="41" t="str">
        <f t="shared" si="402"/>
        <v/>
      </c>
      <c r="AJ600" s="154" t="str">
        <f t="shared" si="403"/>
        <v/>
      </c>
      <c r="AL600" s="120" t="str">
        <f t="shared" si="404"/>
        <v/>
      </c>
      <c r="AM600" s="104" t="str">
        <f t="shared" si="405"/>
        <v/>
      </c>
      <c r="AN600" s="104" t="str">
        <f t="shared" si="406"/>
        <v/>
      </c>
      <c r="AO600" s="104" t="str">
        <f t="shared" si="390"/>
        <v/>
      </c>
      <c r="AP600" s="104" t="str">
        <f t="shared" si="391"/>
        <v/>
      </c>
      <c r="AQ600" s="121" t="str">
        <f t="shared" si="407"/>
        <v/>
      </c>
      <c r="AS600" s="88" t="str">
        <f t="shared" si="392"/>
        <v/>
      </c>
      <c r="AT600" s="68" t="str">
        <f t="shared" si="408"/>
        <v/>
      </c>
      <c r="AU600" s="68" t="str">
        <f t="shared" si="409"/>
        <v/>
      </c>
      <c r="AV600" s="68" t="str">
        <f t="shared" si="410"/>
        <v/>
      </c>
      <c r="AW600" s="88" t="str">
        <f t="shared" si="393"/>
        <v/>
      </c>
      <c r="AZ600" s="88" t="str">
        <f t="shared" si="394"/>
        <v/>
      </c>
      <c r="BA600" s="68" t="str">
        <f t="shared" si="395"/>
        <v/>
      </c>
      <c r="BB600" s="68" t="str">
        <f t="shared" si="396"/>
        <v/>
      </c>
      <c r="BC600" s="68" t="str">
        <f t="shared" si="397"/>
        <v/>
      </c>
      <c r="BD600" s="69" t="str">
        <f t="shared" si="398"/>
        <v/>
      </c>
      <c r="BE600" s="69" t="str">
        <f t="shared" si="411"/>
        <v/>
      </c>
      <c r="BT600" s="138" t="str">
        <f t="shared" ca="1" si="412"/>
        <v/>
      </c>
      <c r="BU600" s="139" t="str">
        <f t="shared" ca="1" si="413"/>
        <v/>
      </c>
      <c r="BW600" s="138" t="str">
        <f t="shared" si="414"/>
        <v/>
      </c>
      <c r="BX600" s="104" t="str">
        <f t="shared" si="415"/>
        <v/>
      </c>
      <c r="BY600" s="139" t="str">
        <f t="shared" si="416"/>
        <v/>
      </c>
      <c r="CA600" s="138" t="str">
        <f t="shared" si="417"/>
        <v/>
      </c>
      <c r="CB600" s="104" t="str">
        <f t="shared" si="418"/>
        <v/>
      </c>
      <c r="CC600" s="139" t="str">
        <f t="shared" si="419"/>
        <v/>
      </c>
      <c r="CE600" s="162" t="str">
        <f t="shared" si="420"/>
        <v/>
      </c>
      <c r="CF600" s="163" t="str">
        <f t="shared" si="421"/>
        <v/>
      </c>
      <c r="CG600" s="164" t="str">
        <f t="shared" si="422"/>
        <v/>
      </c>
      <c r="CI600" s="162" t="str">
        <f t="shared" si="423"/>
        <v/>
      </c>
      <c r="CJ600" s="163" t="str">
        <f t="shared" si="385"/>
        <v/>
      </c>
      <c r="CK600" s="164" t="str">
        <f t="shared" si="386"/>
        <v/>
      </c>
      <c r="CM600" s="169" t="str">
        <f t="shared" si="424"/>
        <v/>
      </c>
      <c r="CN600" s="139" t="str">
        <f t="shared" si="425"/>
        <v/>
      </c>
      <c r="CP600" s="41" t="str">
        <f>IF($CM600="", "", COUNTIF($CM$11:$CM$3035, "&lt;"&amp;$CM600)+1+COUNTIF($CM$11:$CM600, $CM600)-1)</f>
        <v/>
      </c>
    </row>
    <row r="601" spans="1:94" x14ac:dyDescent="0.25">
      <c r="A601" s="40"/>
      <c r="B601" s="82" t="str">
        <f>IF($I601="", "", IFERROR(INDEX('Job Database'!$AE$11:$AE$3035, MATCH($I601, 'Job Database'!$X$11:$X$3035, 0)), ""))</f>
        <v/>
      </c>
      <c r="C601" s="69" t="str">
        <f>IF($I601="", "", IF(COUNTIF('Job Database'!$X$11:$X$3035, $I601)=0, $AC$5, $AC$4))</f>
        <v/>
      </c>
      <c r="D601" s="40"/>
      <c r="E601" s="85" t="str">
        <f>IF($I601="", "", IF(IFERROR(INDEX('Job Database'!$M$11:$M$3035, MATCH($I601, 'Job Database'!$X$11:$X$3035, 0)), "")="", "", IFERROR(INDEX('Job Database'!$M$11:$M$3035, MATCH($I601, 'Job Database'!$X$11:$X$3035, 0)), "")))</f>
        <v/>
      </c>
      <c r="F601" s="40"/>
      <c r="G601" s="88" t="str">
        <f t="shared" si="399"/>
        <v/>
      </c>
      <c r="H601" s="40"/>
      <c r="I601" s="24"/>
      <c r="J601" s="34"/>
      <c r="K601" s="106"/>
      <c r="L601" s="79"/>
      <c r="M601" s="34"/>
      <c r="N601" s="79"/>
      <c r="O601" s="31"/>
      <c r="P601" s="53"/>
      <c r="Q601" s="40"/>
      <c r="S601" s="41" t="str">
        <f t="shared" si="387"/>
        <v/>
      </c>
      <c r="T601" s="41" t="str">
        <f t="shared" si="388"/>
        <v/>
      </c>
      <c r="U601" s="41" t="str">
        <f t="shared" si="400"/>
        <v/>
      </c>
      <c r="W601" s="74" t="str">
        <f>IF('Job Database'!$X601="", "", 'Job Database'!$X601)</f>
        <v/>
      </c>
      <c r="Y601" s="41" t="str">
        <f>IF($W601="", "", IF(COUNTIF($I$11:$I$3035, $W601)&gt;0, "", MAX($Y$10:$Y600)+1))</f>
        <v/>
      </c>
      <c r="Z601" s="41">
        <v>591</v>
      </c>
      <c r="AA601" s="58" t="str">
        <f t="shared" si="401"/>
        <v/>
      </c>
      <c r="AC601" s="41" t="str">
        <f t="shared" si="389"/>
        <v/>
      </c>
      <c r="AE601" s="41" t="str">
        <f t="shared" si="402"/>
        <v/>
      </c>
      <c r="AJ601" s="154" t="str">
        <f t="shared" si="403"/>
        <v/>
      </c>
      <c r="AL601" s="120" t="str">
        <f t="shared" si="404"/>
        <v/>
      </c>
      <c r="AM601" s="104" t="str">
        <f t="shared" si="405"/>
        <v/>
      </c>
      <c r="AN601" s="104" t="str">
        <f t="shared" si="406"/>
        <v/>
      </c>
      <c r="AO601" s="104" t="str">
        <f t="shared" si="390"/>
        <v/>
      </c>
      <c r="AP601" s="104" t="str">
        <f t="shared" si="391"/>
        <v/>
      </c>
      <c r="AQ601" s="121" t="str">
        <f t="shared" si="407"/>
        <v/>
      </c>
      <c r="AS601" s="88" t="str">
        <f t="shared" si="392"/>
        <v/>
      </c>
      <c r="AT601" s="68" t="str">
        <f t="shared" si="408"/>
        <v/>
      </c>
      <c r="AU601" s="68" t="str">
        <f t="shared" si="409"/>
        <v/>
      </c>
      <c r="AV601" s="68" t="str">
        <f t="shared" si="410"/>
        <v/>
      </c>
      <c r="AW601" s="88" t="str">
        <f t="shared" si="393"/>
        <v/>
      </c>
      <c r="AZ601" s="88" t="str">
        <f t="shared" si="394"/>
        <v/>
      </c>
      <c r="BA601" s="68" t="str">
        <f t="shared" si="395"/>
        <v/>
      </c>
      <c r="BB601" s="68" t="str">
        <f t="shared" si="396"/>
        <v/>
      </c>
      <c r="BC601" s="68" t="str">
        <f t="shared" si="397"/>
        <v/>
      </c>
      <c r="BD601" s="69" t="str">
        <f t="shared" si="398"/>
        <v/>
      </c>
      <c r="BE601" s="69" t="str">
        <f t="shared" si="411"/>
        <v/>
      </c>
      <c r="BT601" s="138" t="str">
        <f t="shared" ca="1" si="412"/>
        <v/>
      </c>
      <c r="BU601" s="139" t="str">
        <f t="shared" ca="1" si="413"/>
        <v/>
      </c>
      <c r="BW601" s="138" t="str">
        <f t="shared" si="414"/>
        <v/>
      </c>
      <c r="BX601" s="104" t="str">
        <f t="shared" si="415"/>
        <v/>
      </c>
      <c r="BY601" s="139" t="str">
        <f t="shared" si="416"/>
        <v/>
      </c>
      <c r="CA601" s="138" t="str">
        <f t="shared" si="417"/>
        <v/>
      </c>
      <c r="CB601" s="104" t="str">
        <f t="shared" si="418"/>
        <v/>
      </c>
      <c r="CC601" s="139" t="str">
        <f t="shared" si="419"/>
        <v/>
      </c>
      <c r="CE601" s="162" t="str">
        <f t="shared" si="420"/>
        <v/>
      </c>
      <c r="CF601" s="163" t="str">
        <f t="shared" si="421"/>
        <v/>
      </c>
      <c r="CG601" s="164" t="str">
        <f t="shared" si="422"/>
        <v/>
      </c>
      <c r="CI601" s="162" t="str">
        <f t="shared" si="423"/>
        <v/>
      </c>
      <c r="CJ601" s="163" t="str">
        <f t="shared" si="385"/>
        <v/>
      </c>
      <c r="CK601" s="164" t="str">
        <f t="shared" si="386"/>
        <v/>
      </c>
      <c r="CM601" s="169" t="str">
        <f t="shared" si="424"/>
        <v/>
      </c>
      <c r="CN601" s="139" t="str">
        <f t="shared" si="425"/>
        <v/>
      </c>
      <c r="CP601" s="41" t="str">
        <f>IF($CM601="", "", COUNTIF($CM$11:$CM$3035, "&lt;"&amp;$CM601)+1+COUNTIF($CM$11:$CM601, $CM601)-1)</f>
        <v/>
      </c>
    </row>
    <row r="602" spans="1:94" x14ac:dyDescent="0.25">
      <c r="A602" s="40"/>
      <c r="B602" s="82" t="str">
        <f>IF($I602="", "", IFERROR(INDEX('Job Database'!$AE$11:$AE$3035, MATCH($I602, 'Job Database'!$X$11:$X$3035, 0)), ""))</f>
        <v/>
      </c>
      <c r="C602" s="69" t="str">
        <f>IF($I602="", "", IF(COUNTIF('Job Database'!$X$11:$X$3035, $I602)=0, $AC$5, $AC$4))</f>
        <v/>
      </c>
      <c r="D602" s="40"/>
      <c r="E602" s="85" t="str">
        <f>IF($I602="", "", IF(IFERROR(INDEX('Job Database'!$M$11:$M$3035, MATCH($I602, 'Job Database'!$X$11:$X$3035, 0)), "")="", "", IFERROR(INDEX('Job Database'!$M$11:$M$3035, MATCH($I602, 'Job Database'!$X$11:$X$3035, 0)), "")))</f>
        <v/>
      </c>
      <c r="F602" s="40"/>
      <c r="G602" s="88" t="str">
        <f t="shared" si="399"/>
        <v/>
      </c>
      <c r="H602" s="40"/>
      <c r="I602" s="24"/>
      <c r="J602" s="34"/>
      <c r="K602" s="106"/>
      <c r="L602" s="79"/>
      <c r="M602" s="34"/>
      <c r="N602" s="79"/>
      <c r="O602" s="31"/>
      <c r="P602" s="53"/>
      <c r="Q602" s="40"/>
      <c r="S602" s="41" t="str">
        <f t="shared" si="387"/>
        <v/>
      </c>
      <c r="T602" s="41" t="str">
        <f t="shared" si="388"/>
        <v/>
      </c>
      <c r="U602" s="41" t="str">
        <f t="shared" si="400"/>
        <v/>
      </c>
      <c r="W602" s="74" t="str">
        <f>IF('Job Database'!$X602="", "", 'Job Database'!$X602)</f>
        <v/>
      </c>
      <c r="Y602" s="41" t="str">
        <f>IF($W602="", "", IF(COUNTIF($I$11:$I$3035, $W602)&gt;0, "", MAX($Y$10:$Y601)+1))</f>
        <v/>
      </c>
      <c r="Z602" s="41">
        <v>592</v>
      </c>
      <c r="AA602" s="58" t="str">
        <f t="shared" si="401"/>
        <v/>
      </c>
      <c r="AC602" s="41" t="str">
        <f t="shared" si="389"/>
        <v/>
      </c>
      <c r="AE602" s="41" t="str">
        <f t="shared" si="402"/>
        <v/>
      </c>
      <c r="AJ602" s="154" t="str">
        <f t="shared" si="403"/>
        <v/>
      </c>
      <c r="AL602" s="120" t="str">
        <f t="shared" si="404"/>
        <v/>
      </c>
      <c r="AM602" s="104" t="str">
        <f t="shared" si="405"/>
        <v/>
      </c>
      <c r="AN602" s="104" t="str">
        <f t="shared" si="406"/>
        <v/>
      </c>
      <c r="AO602" s="104" t="str">
        <f t="shared" si="390"/>
        <v/>
      </c>
      <c r="AP602" s="104" t="str">
        <f t="shared" si="391"/>
        <v/>
      </c>
      <c r="AQ602" s="121" t="str">
        <f t="shared" si="407"/>
        <v/>
      </c>
      <c r="AS602" s="88" t="str">
        <f t="shared" si="392"/>
        <v/>
      </c>
      <c r="AT602" s="68" t="str">
        <f t="shared" si="408"/>
        <v/>
      </c>
      <c r="AU602" s="68" t="str">
        <f t="shared" si="409"/>
        <v/>
      </c>
      <c r="AV602" s="68" t="str">
        <f t="shared" si="410"/>
        <v/>
      </c>
      <c r="AW602" s="88" t="str">
        <f t="shared" si="393"/>
        <v/>
      </c>
      <c r="AZ602" s="88" t="str">
        <f t="shared" si="394"/>
        <v/>
      </c>
      <c r="BA602" s="68" t="str">
        <f t="shared" si="395"/>
        <v/>
      </c>
      <c r="BB602" s="68" t="str">
        <f t="shared" si="396"/>
        <v/>
      </c>
      <c r="BC602" s="68" t="str">
        <f t="shared" si="397"/>
        <v/>
      </c>
      <c r="BD602" s="69" t="str">
        <f t="shared" si="398"/>
        <v/>
      </c>
      <c r="BE602" s="69" t="str">
        <f t="shared" si="411"/>
        <v/>
      </c>
      <c r="BT602" s="138" t="str">
        <f t="shared" ca="1" si="412"/>
        <v/>
      </c>
      <c r="BU602" s="139" t="str">
        <f t="shared" ca="1" si="413"/>
        <v/>
      </c>
      <c r="BW602" s="138" t="str">
        <f t="shared" si="414"/>
        <v/>
      </c>
      <c r="BX602" s="104" t="str">
        <f t="shared" si="415"/>
        <v/>
      </c>
      <c r="BY602" s="139" t="str">
        <f t="shared" si="416"/>
        <v/>
      </c>
      <c r="CA602" s="138" t="str">
        <f t="shared" si="417"/>
        <v/>
      </c>
      <c r="CB602" s="104" t="str">
        <f t="shared" si="418"/>
        <v/>
      </c>
      <c r="CC602" s="139" t="str">
        <f t="shared" si="419"/>
        <v/>
      </c>
      <c r="CE602" s="162" t="str">
        <f t="shared" si="420"/>
        <v/>
      </c>
      <c r="CF602" s="163" t="str">
        <f t="shared" si="421"/>
        <v/>
      </c>
      <c r="CG602" s="164" t="str">
        <f t="shared" si="422"/>
        <v/>
      </c>
      <c r="CI602" s="162" t="str">
        <f t="shared" si="423"/>
        <v/>
      </c>
      <c r="CJ602" s="163" t="str">
        <f t="shared" si="385"/>
        <v/>
      </c>
      <c r="CK602" s="164" t="str">
        <f t="shared" si="386"/>
        <v/>
      </c>
      <c r="CM602" s="169" t="str">
        <f t="shared" si="424"/>
        <v/>
      </c>
      <c r="CN602" s="139" t="str">
        <f t="shared" si="425"/>
        <v/>
      </c>
      <c r="CP602" s="41" t="str">
        <f>IF($CM602="", "", COUNTIF($CM$11:$CM$3035, "&lt;"&amp;$CM602)+1+COUNTIF($CM$11:$CM602, $CM602)-1)</f>
        <v/>
      </c>
    </row>
    <row r="603" spans="1:94" x14ac:dyDescent="0.25">
      <c r="A603" s="40"/>
      <c r="B603" s="82" t="str">
        <f>IF($I603="", "", IFERROR(INDEX('Job Database'!$AE$11:$AE$3035, MATCH($I603, 'Job Database'!$X$11:$X$3035, 0)), ""))</f>
        <v/>
      </c>
      <c r="C603" s="69" t="str">
        <f>IF($I603="", "", IF(COUNTIF('Job Database'!$X$11:$X$3035, $I603)=0, $AC$5, $AC$4))</f>
        <v/>
      </c>
      <c r="D603" s="40"/>
      <c r="E603" s="85" t="str">
        <f>IF($I603="", "", IF(IFERROR(INDEX('Job Database'!$M$11:$M$3035, MATCH($I603, 'Job Database'!$X$11:$X$3035, 0)), "")="", "", IFERROR(INDEX('Job Database'!$M$11:$M$3035, MATCH($I603, 'Job Database'!$X$11:$X$3035, 0)), "")))</f>
        <v/>
      </c>
      <c r="F603" s="40"/>
      <c r="G603" s="88" t="str">
        <f t="shared" si="399"/>
        <v/>
      </c>
      <c r="H603" s="40"/>
      <c r="I603" s="24"/>
      <c r="J603" s="34"/>
      <c r="K603" s="106"/>
      <c r="L603" s="79"/>
      <c r="M603" s="34"/>
      <c r="N603" s="79"/>
      <c r="O603" s="31"/>
      <c r="P603" s="53"/>
      <c r="Q603" s="40"/>
      <c r="S603" s="41" t="str">
        <f t="shared" si="387"/>
        <v/>
      </c>
      <c r="T603" s="41" t="str">
        <f t="shared" si="388"/>
        <v/>
      </c>
      <c r="U603" s="41" t="str">
        <f t="shared" si="400"/>
        <v/>
      </c>
      <c r="W603" s="74" t="str">
        <f>IF('Job Database'!$X603="", "", 'Job Database'!$X603)</f>
        <v/>
      </c>
      <c r="Y603" s="41" t="str">
        <f>IF($W603="", "", IF(COUNTIF($I$11:$I$3035, $W603)&gt;0, "", MAX($Y$10:$Y602)+1))</f>
        <v/>
      </c>
      <c r="Z603" s="41">
        <v>593</v>
      </c>
      <c r="AA603" s="58" t="str">
        <f t="shared" si="401"/>
        <v/>
      </c>
      <c r="AC603" s="41" t="str">
        <f t="shared" si="389"/>
        <v/>
      </c>
      <c r="AE603" s="41" t="str">
        <f t="shared" si="402"/>
        <v/>
      </c>
      <c r="AJ603" s="154" t="str">
        <f t="shared" si="403"/>
        <v/>
      </c>
      <c r="AL603" s="120" t="str">
        <f t="shared" si="404"/>
        <v/>
      </c>
      <c r="AM603" s="104" t="str">
        <f t="shared" si="405"/>
        <v/>
      </c>
      <c r="AN603" s="104" t="str">
        <f t="shared" si="406"/>
        <v/>
      </c>
      <c r="AO603" s="104" t="str">
        <f t="shared" si="390"/>
        <v/>
      </c>
      <c r="AP603" s="104" t="str">
        <f t="shared" si="391"/>
        <v/>
      </c>
      <c r="AQ603" s="121" t="str">
        <f t="shared" si="407"/>
        <v/>
      </c>
      <c r="AS603" s="88" t="str">
        <f t="shared" si="392"/>
        <v/>
      </c>
      <c r="AT603" s="68" t="str">
        <f t="shared" si="408"/>
        <v/>
      </c>
      <c r="AU603" s="68" t="str">
        <f t="shared" si="409"/>
        <v/>
      </c>
      <c r="AV603" s="68" t="str">
        <f t="shared" si="410"/>
        <v/>
      </c>
      <c r="AW603" s="88" t="str">
        <f t="shared" si="393"/>
        <v/>
      </c>
      <c r="AZ603" s="88" t="str">
        <f t="shared" si="394"/>
        <v/>
      </c>
      <c r="BA603" s="68" t="str">
        <f t="shared" si="395"/>
        <v/>
      </c>
      <c r="BB603" s="68" t="str">
        <f t="shared" si="396"/>
        <v/>
      </c>
      <c r="BC603" s="68" t="str">
        <f t="shared" si="397"/>
        <v/>
      </c>
      <c r="BD603" s="69" t="str">
        <f t="shared" si="398"/>
        <v/>
      </c>
      <c r="BE603" s="69" t="str">
        <f t="shared" si="411"/>
        <v/>
      </c>
      <c r="BT603" s="138" t="str">
        <f t="shared" ca="1" si="412"/>
        <v/>
      </c>
      <c r="BU603" s="139" t="str">
        <f t="shared" ca="1" si="413"/>
        <v/>
      </c>
      <c r="BW603" s="138" t="str">
        <f t="shared" si="414"/>
        <v/>
      </c>
      <c r="BX603" s="104" t="str">
        <f t="shared" si="415"/>
        <v/>
      </c>
      <c r="BY603" s="139" t="str">
        <f t="shared" si="416"/>
        <v/>
      </c>
      <c r="CA603" s="138" t="str">
        <f t="shared" si="417"/>
        <v/>
      </c>
      <c r="CB603" s="104" t="str">
        <f t="shared" si="418"/>
        <v/>
      </c>
      <c r="CC603" s="139" t="str">
        <f t="shared" si="419"/>
        <v/>
      </c>
      <c r="CE603" s="162" t="str">
        <f t="shared" si="420"/>
        <v/>
      </c>
      <c r="CF603" s="163" t="str">
        <f t="shared" si="421"/>
        <v/>
      </c>
      <c r="CG603" s="164" t="str">
        <f t="shared" si="422"/>
        <v/>
      </c>
      <c r="CI603" s="162" t="str">
        <f t="shared" si="423"/>
        <v/>
      </c>
      <c r="CJ603" s="163" t="str">
        <f t="shared" ref="CJ603:CJ666" si="426">IF(CB603="", "", M603)</f>
        <v/>
      </c>
      <c r="CK603" s="164" t="str">
        <f t="shared" ref="CK603:CK666" si="427">IF(CC603="", "", N603)</f>
        <v/>
      </c>
      <c r="CM603" s="169" t="str">
        <f t="shared" si="424"/>
        <v/>
      </c>
      <c r="CN603" s="139" t="str">
        <f t="shared" si="425"/>
        <v/>
      </c>
      <c r="CP603" s="41" t="str">
        <f>IF($CM603="", "", COUNTIF($CM$11:$CM$3035, "&lt;"&amp;$CM603)+1+COUNTIF($CM$11:$CM603, $CM603)-1)</f>
        <v/>
      </c>
    </row>
    <row r="604" spans="1:94" x14ac:dyDescent="0.25">
      <c r="A604" s="40"/>
      <c r="B604" s="82" t="str">
        <f>IF($I604="", "", IFERROR(INDEX('Job Database'!$AE$11:$AE$3035, MATCH($I604, 'Job Database'!$X$11:$X$3035, 0)), ""))</f>
        <v/>
      </c>
      <c r="C604" s="69" t="str">
        <f>IF($I604="", "", IF(COUNTIF('Job Database'!$X$11:$X$3035, $I604)=0, $AC$5, $AC$4))</f>
        <v/>
      </c>
      <c r="D604" s="40"/>
      <c r="E604" s="85" t="str">
        <f>IF($I604="", "", IF(IFERROR(INDEX('Job Database'!$M$11:$M$3035, MATCH($I604, 'Job Database'!$X$11:$X$3035, 0)), "")="", "", IFERROR(INDEX('Job Database'!$M$11:$M$3035, MATCH($I604, 'Job Database'!$X$11:$X$3035, 0)), "")))</f>
        <v/>
      </c>
      <c r="F604" s="40"/>
      <c r="G604" s="88" t="str">
        <f t="shared" si="399"/>
        <v/>
      </c>
      <c r="H604" s="40"/>
      <c r="I604" s="24"/>
      <c r="J604" s="34"/>
      <c r="K604" s="106"/>
      <c r="L604" s="79"/>
      <c r="M604" s="34"/>
      <c r="N604" s="79"/>
      <c r="O604" s="31"/>
      <c r="P604" s="53"/>
      <c r="Q604" s="40"/>
      <c r="S604" s="41" t="str">
        <f t="shared" si="387"/>
        <v/>
      </c>
      <c r="T604" s="41" t="str">
        <f t="shared" si="388"/>
        <v/>
      </c>
      <c r="U604" s="41" t="str">
        <f t="shared" si="400"/>
        <v/>
      </c>
      <c r="W604" s="74" t="str">
        <f>IF('Job Database'!$X604="", "", 'Job Database'!$X604)</f>
        <v/>
      </c>
      <c r="Y604" s="41" t="str">
        <f>IF($W604="", "", IF(COUNTIF($I$11:$I$3035, $W604)&gt;0, "", MAX($Y$10:$Y603)+1))</f>
        <v/>
      </c>
      <c r="Z604" s="41">
        <v>594</v>
      </c>
      <c r="AA604" s="58" t="str">
        <f t="shared" si="401"/>
        <v/>
      </c>
      <c r="AC604" s="41" t="str">
        <f t="shared" si="389"/>
        <v/>
      </c>
      <c r="AE604" s="41" t="str">
        <f t="shared" si="402"/>
        <v/>
      </c>
      <c r="AJ604" s="154" t="str">
        <f t="shared" si="403"/>
        <v/>
      </c>
      <c r="AL604" s="120" t="str">
        <f t="shared" si="404"/>
        <v/>
      </c>
      <c r="AM604" s="104" t="str">
        <f t="shared" si="405"/>
        <v/>
      </c>
      <c r="AN604" s="104" t="str">
        <f t="shared" si="406"/>
        <v/>
      </c>
      <c r="AO604" s="104" t="str">
        <f t="shared" si="390"/>
        <v/>
      </c>
      <c r="AP604" s="104" t="str">
        <f t="shared" si="391"/>
        <v/>
      </c>
      <c r="AQ604" s="121" t="str">
        <f t="shared" si="407"/>
        <v/>
      </c>
      <c r="AS604" s="88" t="str">
        <f t="shared" si="392"/>
        <v/>
      </c>
      <c r="AT604" s="68" t="str">
        <f t="shared" si="408"/>
        <v/>
      </c>
      <c r="AU604" s="68" t="str">
        <f t="shared" si="409"/>
        <v/>
      </c>
      <c r="AV604" s="68" t="str">
        <f t="shared" si="410"/>
        <v/>
      </c>
      <c r="AW604" s="88" t="str">
        <f t="shared" si="393"/>
        <v/>
      </c>
      <c r="AZ604" s="88" t="str">
        <f t="shared" si="394"/>
        <v/>
      </c>
      <c r="BA604" s="68" t="str">
        <f t="shared" si="395"/>
        <v/>
      </c>
      <c r="BB604" s="68" t="str">
        <f t="shared" si="396"/>
        <v/>
      </c>
      <c r="BC604" s="68" t="str">
        <f t="shared" si="397"/>
        <v/>
      </c>
      <c r="BD604" s="69" t="str">
        <f t="shared" si="398"/>
        <v/>
      </c>
      <c r="BE604" s="69" t="str">
        <f t="shared" si="411"/>
        <v/>
      </c>
      <c r="BT604" s="138" t="str">
        <f t="shared" ca="1" si="412"/>
        <v/>
      </c>
      <c r="BU604" s="139" t="str">
        <f t="shared" ca="1" si="413"/>
        <v/>
      </c>
      <c r="BW604" s="138" t="str">
        <f t="shared" si="414"/>
        <v/>
      </c>
      <c r="BX604" s="104" t="str">
        <f t="shared" si="415"/>
        <v/>
      </c>
      <c r="BY604" s="139" t="str">
        <f t="shared" si="416"/>
        <v/>
      </c>
      <c r="CA604" s="138" t="str">
        <f t="shared" si="417"/>
        <v/>
      </c>
      <c r="CB604" s="104" t="str">
        <f t="shared" si="418"/>
        <v/>
      </c>
      <c r="CC604" s="139" t="str">
        <f t="shared" si="419"/>
        <v/>
      </c>
      <c r="CE604" s="162" t="str">
        <f t="shared" si="420"/>
        <v/>
      </c>
      <c r="CF604" s="163" t="str">
        <f t="shared" si="421"/>
        <v/>
      </c>
      <c r="CG604" s="164" t="str">
        <f t="shared" si="422"/>
        <v/>
      </c>
      <c r="CI604" s="162" t="str">
        <f t="shared" si="423"/>
        <v/>
      </c>
      <c r="CJ604" s="163" t="str">
        <f t="shared" si="426"/>
        <v/>
      </c>
      <c r="CK604" s="164" t="str">
        <f t="shared" si="427"/>
        <v/>
      </c>
      <c r="CM604" s="169" t="str">
        <f t="shared" si="424"/>
        <v/>
      </c>
      <c r="CN604" s="139" t="str">
        <f t="shared" si="425"/>
        <v/>
      </c>
      <c r="CP604" s="41" t="str">
        <f>IF($CM604="", "", COUNTIF($CM$11:$CM$3035, "&lt;"&amp;$CM604)+1+COUNTIF($CM$11:$CM604, $CM604)-1)</f>
        <v/>
      </c>
    </row>
    <row r="605" spans="1:94" x14ac:dyDescent="0.25">
      <c r="A605" s="40"/>
      <c r="B605" s="82" t="str">
        <f>IF($I605="", "", IFERROR(INDEX('Job Database'!$AE$11:$AE$3035, MATCH($I605, 'Job Database'!$X$11:$X$3035, 0)), ""))</f>
        <v/>
      </c>
      <c r="C605" s="69" t="str">
        <f>IF($I605="", "", IF(COUNTIF('Job Database'!$X$11:$X$3035, $I605)=0, $AC$5, $AC$4))</f>
        <v/>
      </c>
      <c r="D605" s="40"/>
      <c r="E605" s="85" t="str">
        <f>IF($I605="", "", IF(IFERROR(INDEX('Job Database'!$M$11:$M$3035, MATCH($I605, 'Job Database'!$X$11:$X$3035, 0)), "")="", "", IFERROR(INDEX('Job Database'!$M$11:$M$3035, MATCH($I605, 'Job Database'!$X$11:$X$3035, 0)), "")))</f>
        <v/>
      </c>
      <c r="F605" s="40"/>
      <c r="G605" s="88" t="str">
        <f t="shared" si="399"/>
        <v/>
      </c>
      <c r="H605" s="40"/>
      <c r="I605" s="24"/>
      <c r="J605" s="34"/>
      <c r="K605" s="106"/>
      <c r="L605" s="79"/>
      <c r="M605" s="34"/>
      <c r="N605" s="79"/>
      <c r="O605" s="31"/>
      <c r="P605" s="53"/>
      <c r="Q605" s="40"/>
      <c r="S605" s="41" t="str">
        <f t="shared" si="387"/>
        <v/>
      </c>
      <c r="T605" s="41" t="str">
        <f t="shared" si="388"/>
        <v/>
      </c>
      <c r="U605" s="41" t="str">
        <f t="shared" si="400"/>
        <v/>
      </c>
      <c r="W605" s="74" t="str">
        <f>IF('Job Database'!$X605="", "", 'Job Database'!$X605)</f>
        <v/>
      </c>
      <c r="Y605" s="41" t="str">
        <f>IF($W605="", "", IF(COUNTIF($I$11:$I$3035, $W605)&gt;0, "", MAX($Y$10:$Y604)+1))</f>
        <v/>
      </c>
      <c r="Z605" s="41">
        <v>595</v>
      </c>
      <c r="AA605" s="58" t="str">
        <f t="shared" si="401"/>
        <v/>
      </c>
      <c r="AC605" s="41" t="str">
        <f t="shared" si="389"/>
        <v/>
      </c>
      <c r="AE605" s="41" t="str">
        <f t="shared" si="402"/>
        <v/>
      </c>
      <c r="AJ605" s="154" t="str">
        <f t="shared" si="403"/>
        <v/>
      </c>
      <c r="AL605" s="120" t="str">
        <f t="shared" si="404"/>
        <v/>
      </c>
      <c r="AM605" s="104" t="str">
        <f t="shared" si="405"/>
        <v/>
      </c>
      <c r="AN605" s="104" t="str">
        <f t="shared" si="406"/>
        <v/>
      </c>
      <c r="AO605" s="104" t="str">
        <f t="shared" si="390"/>
        <v/>
      </c>
      <c r="AP605" s="104" t="str">
        <f t="shared" si="391"/>
        <v/>
      </c>
      <c r="AQ605" s="121" t="str">
        <f t="shared" si="407"/>
        <v/>
      </c>
      <c r="AS605" s="88" t="str">
        <f t="shared" si="392"/>
        <v/>
      </c>
      <c r="AT605" s="68" t="str">
        <f t="shared" si="408"/>
        <v/>
      </c>
      <c r="AU605" s="68" t="str">
        <f t="shared" si="409"/>
        <v/>
      </c>
      <c r="AV605" s="68" t="str">
        <f t="shared" si="410"/>
        <v/>
      </c>
      <c r="AW605" s="88" t="str">
        <f t="shared" si="393"/>
        <v/>
      </c>
      <c r="AZ605" s="88" t="str">
        <f t="shared" si="394"/>
        <v/>
      </c>
      <c r="BA605" s="68" t="str">
        <f t="shared" si="395"/>
        <v/>
      </c>
      <c r="BB605" s="68" t="str">
        <f t="shared" si="396"/>
        <v/>
      </c>
      <c r="BC605" s="68" t="str">
        <f t="shared" si="397"/>
        <v/>
      </c>
      <c r="BD605" s="69" t="str">
        <f t="shared" si="398"/>
        <v/>
      </c>
      <c r="BE605" s="69" t="str">
        <f t="shared" si="411"/>
        <v/>
      </c>
      <c r="BT605" s="138" t="str">
        <f t="shared" ca="1" si="412"/>
        <v/>
      </c>
      <c r="BU605" s="139" t="str">
        <f t="shared" ca="1" si="413"/>
        <v/>
      </c>
      <c r="BW605" s="138" t="str">
        <f t="shared" si="414"/>
        <v/>
      </c>
      <c r="BX605" s="104" t="str">
        <f t="shared" si="415"/>
        <v/>
      </c>
      <c r="BY605" s="139" t="str">
        <f t="shared" si="416"/>
        <v/>
      </c>
      <c r="CA605" s="138" t="str">
        <f t="shared" si="417"/>
        <v/>
      </c>
      <c r="CB605" s="104" t="str">
        <f t="shared" si="418"/>
        <v/>
      </c>
      <c r="CC605" s="139" t="str">
        <f t="shared" si="419"/>
        <v/>
      </c>
      <c r="CE605" s="162" t="str">
        <f t="shared" si="420"/>
        <v/>
      </c>
      <c r="CF605" s="163" t="str">
        <f t="shared" si="421"/>
        <v/>
      </c>
      <c r="CG605" s="164" t="str">
        <f t="shared" si="422"/>
        <v/>
      </c>
      <c r="CI605" s="162" t="str">
        <f t="shared" si="423"/>
        <v/>
      </c>
      <c r="CJ605" s="163" t="str">
        <f t="shared" si="426"/>
        <v/>
      </c>
      <c r="CK605" s="164" t="str">
        <f t="shared" si="427"/>
        <v/>
      </c>
      <c r="CM605" s="169" t="str">
        <f t="shared" si="424"/>
        <v/>
      </c>
      <c r="CN605" s="139" t="str">
        <f t="shared" si="425"/>
        <v/>
      </c>
      <c r="CP605" s="41" t="str">
        <f>IF($CM605="", "", COUNTIF($CM$11:$CM$3035, "&lt;"&amp;$CM605)+1+COUNTIF($CM$11:$CM605, $CM605)-1)</f>
        <v/>
      </c>
    </row>
    <row r="606" spans="1:94" x14ac:dyDescent="0.25">
      <c r="A606" s="40"/>
      <c r="B606" s="82" t="str">
        <f>IF($I606="", "", IFERROR(INDEX('Job Database'!$AE$11:$AE$3035, MATCH($I606, 'Job Database'!$X$11:$X$3035, 0)), ""))</f>
        <v/>
      </c>
      <c r="C606" s="69" t="str">
        <f>IF($I606="", "", IF(COUNTIF('Job Database'!$X$11:$X$3035, $I606)=0, $AC$5, $AC$4))</f>
        <v/>
      </c>
      <c r="D606" s="40"/>
      <c r="E606" s="85" t="str">
        <f>IF($I606="", "", IF(IFERROR(INDEX('Job Database'!$M$11:$M$3035, MATCH($I606, 'Job Database'!$X$11:$X$3035, 0)), "")="", "", IFERROR(INDEX('Job Database'!$M$11:$M$3035, MATCH($I606, 'Job Database'!$X$11:$X$3035, 0)), "")))</f>
        <v/>
      </c>
      <c r="F606" s="40"/>
      <c r="G606" s="88" t="str">
        <f t="shared" si="399"/>
        <v/>
      </c>
      <c r="H606" s="40"/>
      <c r="I606" s="24"/>
      <c r="J606" s="34"/>
      <c r="K606" s="106"/>
      <c r="L606" s="79"/>
      <c r="M606" s="34"/>
      <c r="N606" s="79"/>
      <c r="O606" s="31"/>
      <c r="P606" s="53"/>
      <c r="Q606" s="40"/>
      <c r="S606" s="41" t="str">
        <f t="shared" si="387"/>
        <v/>
      </c>
      <c r="T606" s="41" t="str">
        <f t="shared" si="388"/>
        <v/>
      </c>
      <c r="U606" s="41" t="str">
        <f t="shared" si="400"/>
        <v/>
      </c>
      <c r="W606" s="74" t="str">
        <f>IF('Job Database'!$X606="", "", 'Job Database'!$X606)</f>
        <v/>
      </c>
      <c r="Y606" s="41" t="str">
        <f>IF($W606="", "", IF(COUNTIF($I$11:$I$3035, $W606)&gt;0, "", MAX($Y$10:$Y605)+1))</f>
        <v/>
      </c>
      <c r="Z606" s="41">
        <v>596</v>
      </c>
      <c r="AA606" s="58" t="str">
        <f t="shared" si="401"/>
        <v/>
      </c>
      <c r="AC606" s="41" t="str">
        <f t="shared" si="389"/>
        <v/>
      </c>
      <c r="AE606" s="41" t="str">
        <f t="shared" si="402"/>
        <v/>
      </c>
      <c r="AJ606" s="154" t="str">
        <f t="shared" si="403"/>
        <v/>
      </c>
      <c r="AL606" s="120" t="str">
        <f t="shared" si="404"/>
        <v/>
      </c>
      <c r="AM606" s="104" t="str">
        <f t="shared" si="405"/>
        <v/>
      </c>
      <c r="AN606" s="104" t="str">
        <f t="shared" si="406"/>
        <v/>
      </c>
      <c r="AO606" s="104" t="str">
        <f t="shared" si="390"/>
        <v/>
      </c>
      <c r="AP606" s="104" t="str">
        <f t="shared" si="391"/>
        <v/>
      </c>
      <c r="AQ606" s="121" t="str">
        <f t="shared" si="407"/>
        <v/>
      </c>
      <c r="AS606" s="88" t="str">
        <f t="shared" si="392"/>
        <v/>
      </c>
      <c r="AT606" s="68" t="str">
        <f t="shared" si="408"/>
        <v/>
      </c>
      <c r="AU606" s="68" t="str">
        <f t="shared" si="409"/>
        <v/>
      </c>
      <c r="AV606" s="68" t="str">
        <f t="shared" si="410"/>
        <v/>
      </c>
      <c r="AW606" s="88" t="str">
        <f t="shared" si="393"/>
        <v/>
      </c>
      <c r="AZ606" s="88" t="str">
        <f t="shared" si="394"/>
        <v/>
      </c>
      <c r="BA606" s="68" t="str">
        <f t="shared" si="395"/>
        <v/>
      </c>
      <c r="BB606" s="68" t="str">
        <f t="shared" si="396"/>
        <v/>
      </c>
      <c r="BC606" s="68" t="str">
        <f t="shared" si="397"/>
        <v/>
      </c>
      <c r="BD606" s="69" t="str">
        <f t="shared" si="398"/>
        <v/>
      </c>
      <c r="BE606" s="69" t="str">
        <f t="shared" si="411"/>
        <v/>
      </c>
      <c r="BT606" s="138" t="str">
        <f t="shared" ca="1" si="412"/>
        <v/>
      </c>
      <c r="BU606" s="139" t="str">
        <f t="shared" ca="1" si="413"/>
        <v/>
      </c>
      <c r="BW606" s="138" t="str">
        <f t="shared" si="414"/>
        <v/>
      </c>
      <c r="BX606" s="104" t="str">
        <f t="shared" si="415"/>
        <v/>
      </c>
      <c r="BY606" s="139" t="str">
        <f t="shared" si="416"/>
        <v/>
      </c>
      <c r="CA606" s="138" t="str">
        <f t="shared" si="417"/>
        <v/>
      </c>
      <c r="CB606" s="104" t="str">
        <f t="shared" si="418"/>
        <v/>
      </c>
      <c r="CC606" s="139" t="str">
        <f t="shared" si="419"/>
        <v/>
      </c>
      <c r="CE606" s="162" t="str">
        <f t="shared" si="420"/>
        <v/>
      </c>
      <c r="CF606" s="163" t="str">
        <f t="shared" si="421"/>
        <v/>
      </c>
      <c r="CG606" s="164" t="str">
        <f t="shared" si="422"/>
        <v/>
      </c>
      <c r="CI606" s="162" t="str">
        <f t="shared" si="423"/>
        <v/>
      </c>
      <c r="CJ606" s="163" t="str">
        <f t="shared" si="426"/>
        <v/>
      </c>
      <c r="CK606" s="164" t="str">
        <f t="shared" si="427"/>
        <v/>
      </c>
      <c r="CM606" s="169" t="str">
        <f t="shared" si="424"/>
        <v/>
      </c>
      <c r="CN606" s="139" t="str">
        <f t="shared" si="425"/>
        <v/>
      </c>
      <c r="CP606" s="41" t="str">
        <f>IF($CM606="", "", COUNTIF($CM$11:$CM$3035, "&lt;"&amp;$CM606)+1+COUNTIF($CM$11:$CM606, $CM606)-1)</f>
        <v/>
      </c>
    </row>
    <row r="607" spans="1:94" x14ac:dyDescent="0.25">
      <c r="A607" s="40"/>
      <c r="B607" s="82" t="str">
        <f>IF($I607="", "", IFERROR(INDEX('Job Database'!$AE$11:$AE$3035, MATCH($I607, 'Job Database'!$X$11:$X$3035, 0)), ""))</f>
        <v/>
      </c>
      <c r="C607" s="69" t="str">
        <f>IF($I607="", "", IF(COUNTIF('Job Database'!$X$11:$X$3035, $I607)=0, $AC$5, $AC$4))</f>
        <v/>
      </c>
      <c r="D607" s="40"/>
      <c r="E607" s="85" t="str">
        <f>IF($I607="", "", IF(IFERROR(INDEX('Job Database'!$M$11:$M$3035, MATCH($I607, 'Job Database'!$X$11:$X$3035, 0)), "")="", "", IFERROR(INDEX('Job Database'!$M$11:$M$3035, MATCH($I607, 'Job Database'!$X$11:$X$3035, 0)), "")))</f>
        <v/>
      </c>
      <c r="F607" s="40"/>
      <c r="G607" s="88" t="str">
        <f t="shared" si="399"/>
        <v/>
      </c>
      <c r="H607" s="40"/>
      <c r="I607" s="24"/>
      <c r="J607" s="34"/>
      <c r="K607" s="106"/>
      <c r="L607" s="79"/>
      <c r="M607" s="34"/>
      <c r="N607" s="79"/>
      <c r="O607" s="31"/>
      <c r="P607" s="53"/>
      <c r="Q607" s="40"/>
      <c r="S607" s="41" t="str">
        <f t="shared" si="387"/>
        <v/>
      </c>
      <c r="T607" s="41" t="str">
        <f t="shared" si="388"/>
        <v/>
      </c>
      <c r="U607" s="41" t="str">
        <f t="shared" si="400"/>
        <v/>
      </c>
      <c r="W607" s="74" t="str">
        <f>IF('Job Database'!$X607="", "", 'Job Database'!$X607)</f>
        <v/>
      </c>
      <c r="Y607" s="41" t="str">
        <f>IF($W607="", "", IF(COUNTIF($I$11:$I$3035, $W607)&gt;0, "", MAX($Y$10:$Y606)+1))</f>
        <v/>
      </c>
      <c r="Z607" s="41">
        <v>597</v>
      </c>
      <c r="AA607" s="58" t="str">
        <f t="shared" si="401"/>
        <v/>
      </c>
      <c r="AC607" s="41" t="str">
        <f t="shared" si="389"/>
        <v/>
      </c>
      <c r="AE607" s="41" t="str">
        <f t="shared" si="402"/>
        <v/>
      </c>
      <c r="AJ607" s="154" t="str">
        <f t="shared" si="403"/>
        <v/>
      </c>
      <c r="AL607" s="120" t="str">
        <f t="shared" si="404"/>
        <v/>
      </c>
      <c r="AM607" s="104" t="str">
        <f t="shared" si="405"/>
        <v/>
      </c>
      <c r="AN607" s="104" t="str">
        <f t="shared" si="406"/>
        <v/>
      </c>
      <c r="AO607" s="104" t="str">
        <f t="shared" si="390"/>
        <v/>
      </c>
      <c r="AP607" s="104" t="str">
        <f t="shared" si="391"/>
        <v/>
      </c>
      <c r="AQ607" s="121" t="str">
        <f t="shared" si="407"/>
        <v/>
      </c>
      <c r="AS607" s="88" t="str">
        <f t="shared" si="392"/>
        <v/>
      </c>
      <c r="AT607" s="68" t="str">
        <f t="shared" si="408"/>
        <v/>
      </c>
      <c r="AU607" s="68" t="str">
        <f t="shared" si="409"/>
        <v/>
      </c>
      <c r="AV607" s="68" t="str">
        <f t="shared" si="410"/>
        <v/>
      </c>
      <c r="AW607" s="88" t="str">
        <f t="shared" si="393"/>
        <v/>
      </c>
      <c r="AZ607" s="88" t="str">
        <f t="shared" si="394"/>
        <v/>
      </c>
      <c r="BA607" s="68" t="str">
        <f t="shared" si="395"/>
        <v/>
      </c>
      <c r="BB607" s="68" t="str">
        <f t="shared" si="396"/>
        <v/>
      </c>
      <c r="BC607" s="68" t="str">
        <f t="shared" si="397"/>
        <v/>
      </c>
      <c r="BD607" s="69" t="str">
        <f t="shared" si="398"/>
        <v/>
      </c>
      <c r="BE607" s="69" t="str">
        <f t="shared" si="411"/>
        <v/>
      </c>
      <c r="BT607" s="138" t="str">
        <f t="shared" ca="1" si="412"/>
        <v/>
      </c>
      <c r="BU607" s="139" t="str">
        <f t="shared" ca="1" si="413"/>
        <v/>
      </c>
      <c r="BW607" s="138" t="str">
        <f t="shared" si="414"/>
        <v/>
      </c>
      <c r="BX607" s="104" t="str">
        <f t="shared" si="415"/>
        <v/>
      </c>
      <c r="BY607" s="139" t="str">
        <f t="shared" si="416"/>
        <v/>
      </c>
      <c r="CA607" s="138" t="str">
        <f t="shared" si="417"/>
        <v/>
      </c>
      <c r="CB607" s="104" t="str">
        <f t="shared" si="418"/>
        <v/>
      </c>
      <c r="CC607" s="139" t="str">
        <f t="shared" si="419"/>
        <v/>
      </c>
      <c r="CE607" s="162" t="str">
        <f t="shared" si="420"/>
        <v/>
      </c>
      <c r="CF607" s="163" t="str">
        <f t="shared" si="421"/>
        <v/>
      </c>
      <c r="CG607" s="164" t="str">
        <f t="shared" si="422"/>
        <v/>
      </c>
      <c r="CI607" s="162" t="str">
        <f t="shared" si="423"/>
        <v/>
      </c>
      <c r="CJ607" s="163" t="str">
        <f t="shared" si="426"/>
        <v/>
      </c>
      <c r="CK607" s="164" t="str">
        <f t="shared" si="427"/>
        <v/>
      </c>
      <c r="CM607" s="169" t="str">
        <f t="shared" si="424"/>
        <v/>
      </c>
      <c r="CN607" s="139" t="str">
        <f t="shared" si="425"/>
        <v/>
      </c>
      <c r="CP607" s="41" t="str">
        <f>IF($CM607="", "", COUNTIF($CM$11:$CM$3035, "&lt;"&amp;$CM607)+1+COUNTIF($CM$11:$CM607, $CM607)-1)</f>
        <v/>
      </c>
    </row>
    <row r="608" spans="1:94" x14ac:dyDescent="0.25">
      <c r="A608" s="40"/>
      <c r="B608" s="82" t="str">
        <f>IF($I608="", "", IFERROR(INDEX('Job Database'!$AE$11:$AE$3035, MATCH($I608, 'Job Database'!$X$11:$X$3035, 0)), ""))</f>
        <v/>
      </c>
      <c r="C608" s="69" t="str">
        <f>IF($I608="", "", IF(COUNTIF('Job Database'!$X$11:$X$3035, $I608)=0, $AC$5, $AC$4))</f>
        <v/>
      </c>
      <c r="D608" s="40"/>
      <c r="E608" s="85" t="str">
        <f>IF($I608="", "", IF(IFERROR(INDEX('Job Database'!$M$11:$M$3035, MATCH($I608, 'Job Database'!$X$11:$X$3035, 0)), "")="", "", IFERROR(INDEX('Job Database'!$M$11:$M$3035, MATCH($I608, 'Job Database'!$X$11:$X$3035, 0)), "")))</f>
        <v/>
      </c>
      <c r="F608" s="40"/>
      <c r="G608" s="88" t="str">
        <f t="shared" si="399"/>
        <v/>
      </c>
      <c r="H608" s="40"/>
      <c r="I608" s="24"/>
      <c r="J608" s="34"/>
      <c r="K608" s="106"/>
      <c r="L608" s="79"/>
      <c r="M608" s="34"/>
      <c r="N608" s="79"/>
      <c r="O608" s="31"/>
      <c r="P608" s="53"/>
      <c r="Q608" s="40"/>
      <c r="S608" s="41" t="str">
        <f t="shared" si="387"/>
        <v/>
      </c>
      <c r="T608" s="41" t="str">
        <f t="shared" si="388"/>
        <v/>
      </c>
      <c r="U608" s="41" t="str">
        <f t="shared" si="400"/>
        <v/>
      </c>
      <c r="W608" s="74" t="str">
        <f>IF('Job Database'!$X608="", "", 'Job Database'!$X608)</f>
        <v/>
      </c>
      <c r="Y608" s="41" t="str">
        <f>IF($W608="", "", IF(COUNTIF($I$11:$I$3035, $W608)&gt;0, "", MAX($Y$10:$Y607)+1))</f>
        <v/>
      </c>
      <c r="Z608" s="41">
        <v>598</v>
      </c>
      <c r="AA608" s="58" t="str">
        <f t="shared" si="401"/>
        <v/>
      </c>
      <c r="AC608" s="41" t="str">
        <f t="shared" si="389"/>
        <v/>
      </c>
      <c r="AE608" s="41" t="str">
        <f t="shared" si="402"/>
        <v/>
      </c>
      <c r="AJ608" s="154" t="str">
        <f t="shared" si="403"/>
        <v/>
      </c>
      <c r="AL608" s="120" t="str">
        <f t="shared" si="404"/>
        <v/>
      </c>
      <c r="AM608" s="104" t="str">
        <f t="shared" si="405"/>
        <v/>
      </c>
      <c r="AN608" s="104" t="str">
        <f t="shared" si="406"/>
        <v/>
      </c>
      <c r="AO608" s="104" t="str">
        <f t="shared" si="390"/>
        <v/>
      </c>
      <c r="AP608" s="104" t="str">
        <f t="shared" si="391"/>
        <v/>
      </c>
      <c r="AQ608" s="121" t="str">
        <f t="shared" si="407"/>
        <v/>
      </c>
      <c r="AS608" s="88" t="str">
        <f t="shared" si="392"/>
        <v/>
      </c>
      <c r="AT608" s="68" t="str">
        <f t="shared" si="408"/>
        <v/>
      </c>
      <c r="AU608" s="68" t="str">
        <f t="shared" si="409"/>
        <v/>
      </c>
      <c r="AV608" s="68" t="str">
        <f t="shared" si="410"/>
        <v/>
      </c>
      <c r="AW608" s="88" t="str">
        <f t="shared" si="393"/>
        <v/>
      </c>
      <c r="AZ608" s="88" t="str">
        <f t="shared" si="394"/>
        <v/>
      </c>
      <c r="BA608" s="68" t="str">
        <f t="shared" si="395"/>
        <v/>
      </c>
      <c r="BB608" s="68" t="str">
        <f t="shared" si="396"/>
        <v/>
      </c>
      <c r="BC608" s="68" t="str">
        <f t="shared" si="397"/>
        <v/>
      </c>
      <c r="BD608" s="69" t="str">
        <f t="shared" si="398"/>
        <v/>
      </c>
      <c r="BE608" s="69" t="str">
        <f t="shared" si="411"/>
        <v/>
      </c>
      <c r="BT608" s="138" t="str">
        <f t="shared" ca="1" si="412"/>
        <v/>
      </c>
      <c r="BU608" s="139" t="str">
        <f t="shared" ca="1" si="413"/>
        <v/>
      </c>
      <c r="BW608" s="138" t="str">
        <f t="shared" si="414"/>
        <v/>
      </c>
      <c r="BX608" s="104" t="str">
        <f t="shared" si="415"/>
        <v/>
      </c>
      <c r="BY608" s="139" t="str">
        <f t="shared" si="416"/>
        <v/>
      </c>
      <c r="CA608" s="138" t="str">
        <f t="shared" si="417"/>
        <v/>
      </c>
      <c r="CB608" s="104" t="str">
        <f t="shared" si="418"/>
        <v/>
      </c>
      <c r="CC608" s="139" t="str">
        <f t="shared" si="419"/>
        <v/>
      </c>
      <c r="CE608" s="162" t="str">
        <f t="shared" si="420"/>
        <v/>
      </c>
      <c r="CF608" s="163" t="str">
        <f t="shared" si="421"/>
        <v/>
      </c>
      <c r="CG608" s="164" t="str">
        <f t="shared" si="422"/>
        <v/>
      </c>
      <c r="CI608" s="162" t="str">
        <f t="shared" si="423"/>
        <v/>
      </c>
      <c r="CJ608" s="163" t="str">
        <f t="shared" si="426"/>
        <v/>
      </c>
      <c r="CK608" s="164" t="str">
        <f t="shared" si="427"/>
        <v/>
      </c>
      <c r="CM608" s="169" t="str">
        <f t="shared" si="424"/>
        <v/>
      </c>
      <c r="CN608" s="139" t="str">
        <f t="shared" si="425"/>
        <v/>
      </c>
      <c r="CP608" s="41" t="str">
        <f>IF($CM608="", "", COUNTIF($CM$11:$CM$3035, "&lt;"&amp;$CM608)+1+COUNTIF($CM$11:$CM608, $CM608)-1)</f>
        <v/>
      </c>
    </row>
    <row r="609" spans="1:94" x14ac:dyDescent="0.25">
      <c r="A609" s="40"/>
      <c r="B609" s="82" t="str">
        <f>IF($I609="", "", IFERROR(INDEX('Job Database'!$AE$11:$AE$3035, MATCH($I609, 'Job Database'!$X$11:$X$3035, 0)), ""))</f>
        <v/>
      </c>
      <c r="C609" s="69" t="str">
        <f>IF($I609="", "", IF(COUNTIF('Job Database'!$X$11:$X$3035, $I609)=0, $AC$5, $AC$4))</f>
        <v/>
      </c>
      <c r="D609" s="40"/>
      <c r="E609" s="85" t="str">
        <f>IF($I609="", "", IF(IFERROR(INDEX('Job Database'!$M$11:$M$3035, MATCH($I609, 'Job Database'!$X$11:$X$3035, 0)), "")="", "", IFERROR(INDEX('Job Database'!$M$11:$M$3035, MATCH($I609, 'Job Database'!$X$11:$X$3035, 0)), "")))</f>
        <v/>
      </c>
      <c r="F609" s="40"/>
      <c r="G609" s="88" t="str">
        <f t="shared" si="399"/>
        <v/>
      </c>
      <c r="H609" s="40"/>
      <c r="I609" s="24"/>
      <c r="J609" s="34"/>
      <c r="K609" s="106"/>
      <c r="L609" s="79"/>
      <c r="M609" s="34"/>
      <c r="N609" s="79"/>
      <c r="O609" s="31"/>
      <c r="P609" s="53"/>
      <c r="Q609" s="40"/>
      <c r="S609" s="41" t="str">
        <f t="shared" si="387"/>
        <v/>
      </c>
      <c r="T609" s="41" t="str">
        <f t="shared" si="388"/>
        <v/>
      </c>
      <c r="U609" s="41" t="str">
        <f t="shared" si="400"/>
        <v/>
      </c>
      <c r="W609" s="74" t="str">
        <f>IF('Job Database'!$X609="", "", 'Job Database'!$X609)</f>
        <v/>
      </c>
      <c r="Y609" s="41" t="str">
        <f>IF($W609="", "", IF(COUNTIF($I$11:$I$3035, $W609)&gt;0, "", MAX($Y$10:$Y608)+1))</f>
        <v/>
      </c>
      <c r="Z609" s="41">
        <v>599</v>
      </c>
      <c r="AA609" s="58" t="str">
        <f t="shared" si="401"/>
        <v/>
      </c>
      <c r="AC609" s="41" t="str">
        <f t="shared" si="389"/>
        <v/>
      </c>
      <c r="AE609" s="41" t="str">
        <f t="shared" si="402"/>
        <v/>
      </c>
      <c r="AJ609" s="154" t="str">
        <f t="shared" si="403"/>
        <v/>
      </c>
      <c r="AL609" s="120" t="str">
        <f t="shared" si="404"/>
        <v/>
      </c>
      <c r="AM609" s="104" t="str">
        <f t="shared" si="405"/>
        <v/>
      </c>
      <c r="AN609" s="104" t="str">
        <f t="shared" si="406"/>
        <v/>
      </c>
      <c r="AO609" s="104" t="str">
        <f t="shared" si="390"/>
        <v/>
      </c>
      <c r="AP609" s="104" t="str">
        <f t="shared" si="391"/>
        <v/>
      </c>
      <c r="AQ609" s="121" t="str">
        <f t="shared" si="407"/>
        <v/>
      </c>
      <c r="AS609" s="88" t="str">
        <f t="shared" si="392"/>
        <v/>
      </c>
      <c r="AT609" s="68" t="str">
        <f t="shared" si="408"/>
        <v/>
      </c>
      <c r="AU609" s="68" t="str">
        <f t="shared" si="409"/>
        <v/>
      </c>
      <c r="AV609" s="68" t="str">
        <f t="shared" si="410"/>
        <v/>
      </c>
      <c r="AW609" s="88" t="str">
        <f t="shared" si="393"/>
        <v/>
      </c>
      <c r="AZ609" s="88" t="str">
        <f t="shared" si="394"/>
        <v/>
      </c>
      <c r="BA609" s="68" t="str">
        <f t="shared" si="395"/>
        <v/>
      </c>
      <c r="BB609" s="68" t="str">
        <f t="shared" si="396"/>
        <v/>
      </c>
      <c r="BC609" s="68" t="str">
        <f t="shared" si="397"/>
        <v/>
      </c>
      <c r="BD609" s="69" t="str">
        <f t="shared" si="398"/>
        <v/>
      </c>
      <c r="BE609" s="69" t="str">
        <f t="shared" si="411"/>
        <v/>
      </c>
      <c r="BT609" s="138" t="str">
        <f t="shared" ca="1" si="412"/>
        <v/>
      </c>
      <c r="BU609" s="139" t="str">
        <f t="shared" ca="1" si="413"/>
        <v/>
      </c>
      <c r="BW609" s="138" t="str">
        <f t="shared" si="414"/>
        <v/>
      </c>
      <c r="BX609" s="104" t="str">
        <f t="shared" si="415"/>
        <v/>
      </c>
      <c r="BY609" s="139" t="str">
        <f t="shared" si="416"/>
        <v/>
      </c>
      <c r="CA609" s="138" t="str">
        <f t="shared" si="417"/>
        <v/>
      </c>
      <c r="CB609" s="104" t="str">
        <f t="shared" si="418"/>
        <v/>
      </c>
      <c r="CC609" s="139" t="str">
        <f t="shared" si="419"/>
        <v/>
      </c>
      <c r="CE609" s="162" t="str">
        <f t="shared" si="420"/>
        <v/>
      </c>
      <c r="CF609" s="163" t="str">
        <f t="shared" si="421"/>
        <v/>
      </c>
      <c r="CG609" s="164" t="str">
        <f t="shared" si="422"/>
        <v/>
      </c>
      <c r="CI609" s="162" t="str">
        <f t="shared" si="423"/>
        <v/>
      </c>
      <c r="CJ609" s="163" t="str">
        <f t="shared" si="426"/>
        <v/>
      </c>
      <c r="CK609" s="164" t="str">
        <f t="shared" si="427"/>
        <v/>
      </c>
      <c r="CM609" s="169" t="str">
        <f t="shared" si="424"/>
        <v/>
      </c>
      <c r="CN609" s="139" t="str">
        <f t="shared" si="425"/>
        <v/>
      </c>
      <c r="CP609" s="41" t="str">
        <f>IF($CM609="", "", COUNTIF($CM$11:$CM$3035, "&lt;"&amp;$CM609)+1+COUNTIF($CM$11:$CM609, $CM609)-1)</f>
        <v/>
      </c>
    </row>
    <row r="610" spans="1:94" x14ac:dyDescent="0.25">
      <c r="A610" s="40"/>
      <c r="B610" s="82" t="str">
        <f>IF($I610="", "", IFERROR(INDEX('Job Database'!$AE$11:$AE$3035, MATCH($I610, 'Job Database'!$X$11:$X$3035, 0)), ""))</f>
        <v/>
      </c>
      <c r="C610" s="69" t="str">
        <f>IF($I610="", "", IF(COUNTIF('Job Database'!$X$11:$X$3035, $I610)=0, $AC$5, $AC$4))</f>
        <v/>
      </c>
      <c r="D610" s="40"/>
      <c r="E610" s="85" t="str">
        <f>IF($I610="", "", IF(IFERROR(INDEX('Job Database'!$M$11:$M$3035, MATCH($I610, 'Job Database'!$X$11:$X$3035, 0)), "")="", "", IFERROR(INDEX('Job Database'!$M$11:$M$3035, MATCH($I610, 'Job Database'!$X$11:$X$3035, 0)), "")))</f>
        <v/>
      </c>
      <c r="F610" s="40"/>
      <c r="G610" s="88" t="str">
        <f t="shared" si="399"/>
        <v/>
      </c>
      <c r="H610" s="40"/>
      <c r="I610" s="24"/>
      <c r="J610" s="34"/>
      <c r="K610" s="106"/>
      <c r="L610" s="79"/>
      <c r="M610" s="34"/>
      <c r="N610" s="79"/>
      <c r="O610" s="31"/>
      <c r="P610" s="53"/>
      <c r="Q610" s="40"/>
      <c r="S610" s="41" t="str">
        <f t="shared" si="387"/>
        <v/>
      </c>
      <c r="T610" s="41" t="str">
        <f t="shared" si="388"/>
        <v/>
      </c>
      <c r="U610" s="41" t="str">
        <f t="shared" si="400"/>
        <v/>
      </c>
      <c r="W610" s="74" t="str">
        <f>IF('Job Database'!$X610="", "", 'Job Database'!$X610)</f>
        <v/>
      </c>
      <c r="Y610" s="41" t="str">
        <f>IF($W610="", "", IF(COUNTIF($I$11:$I$3035, $W610)&gt;0, "", MAX($Y$10:$Y609)+1))</f>
        <v/>
      </c>
      <c r="Z610" s="41">
        <v>600</v>
      </c>
      <c r="AA610" s="58" t="str">
        <f t="shared" si="401"/>
        <v/>
      </c>
      <c r="AC610" s="41" t="str">
        <f t="shared" si="389"/>
        <v/>
      </c>
      <c r="AE610" s="41" t="str">
        <f t="shared" si="402"/>
        <v/>
      </c>
      <c r="AJ610" s="154" t="str">
        <f t="shared" si="403"/>
        <v/>
      </c>
      <c r="AL610" s="120" t="str">
        <f t="shared" si="404"/>
        <v/>
      </c>
      <c r="AM610" s="104" t="str">
        <f t="shared" si="405"/>
        <v/>
      </c>
      <c r="AN610" s="104" t="str">
        <f t="shared" si="406"/>
        <v/>
      </c>
      <c r="AO610" s="104" t="str">
        <f t="shared" si="390"/>
        <v/>
      </c>
      <c r="AP610" s="104" t="str">
        <f t="shared" si="391"/>
        <v/>
      </c>
      <c r="AQ610" s="121" t="str">
        <f t="shared" si="407"/>
        <v/>
      </c>
      <c r="AS610" s="88" t="str">
        <f t="shared" si="392"/>
        <v/>
      </c>
      <c r="AT610" s="68" t="str">
        <f t="shared" si="408"/>
        <v/>
      </c>
      <c r="AU610" s="68" t="str">
        <f t="shared" si="409"/>
        <v/>
      </c>
      <c r="AV610" s="68" t="str">
        <f t="shared" si="410"/>
        <v/>
      </c>
      <c r="AW610" s="88" t="str">
        <f t="shared" si="393"/>
        <v/>
      </c>
      <c r="AZ610" s="88" t="str">
        <f t="shared" si="394"/>
        <v/>
      </c>
      <c r="BA610" s="68" t="str">
        <f t="shared" si="395"/>
        <v/>
      </c>
      <c r="BB610" s="68" t="str">
        <f t="shared" si="396"/>
        <v/>
      </c>
      <c r="BC610" s="68" t="str">
        <f t="shared" si="397"/>
        <v/>
      </c>
      <c r="BD610" s="69" t="str">
        <f t="shared" si="398"/>
        <v/>
      </c>
      <c r="BE610" s="69" t="str">
        <f t="shared" si="411"/>
        <v/>
      </c>
      <c r="BT610" s="138" t="str">
        <f t="shared" ca="1" si="412"/>
        <v/>
      </c>
      <c r="BU610" s="139" t="str">
        <f t="shared" ca="1" si="413"/>
        <v/>
      </c>
      <c r="BW610" s="138" t="str">
        <f t="shared" si="414"/>
        <v/>
      </c>
      <c r="BX610" s="104" t="str">
        <f t="shared" si="415"/>
        <v/>
      </c>
      <c r="BY610" s="139" t="str">
        <f t="shared" si="416"/>
        <v/>
      </c>
      <c r="CA610" s="138" t="str">
        <f t="shared" si="417"/>
        <v/>
      </c>
      <c r="CB610" s="104" t="str">
        <f t="shared" si="418"/>
        <v/>
      </c>
      <c r="CC610" s="139" t="str">
        <f t="shared" si="419"/>
        <v/>
      </c>
      <c r="CE610" s="162" t="str">
        <f t="shared" si="420"/>
        <v/>
      </c>
      <c r="CF610" s="163" t="str">
        <f t="shared" si="421"/>
        <v/>
      </c>
      <c r="CG610" s="164" t="str">
        <f t="shared" si="422"/>
        <v/>
      </c>
      <c r="CI610" s="162" t="str">
        <f t="shared" si="423"/>
        <v/>
      </c>
      <c r="CJ610" s="163" t="str">
        <f t="shared" si="426"/>
        <v/>
      </c>
      <c r="CK610" s="164" t="str">
        <f t="shared" si="427"/>
        <v/>
      </c>
      <c r="CM610" s="169" t="str">
        <f t="shared" si="424"/>
        <v/>
      </c>
      <c r="CN610" s="139" t="str">
        <f t="shared" si="425"/>
        <v/>
      </c>
      <c r="CP610" s="41" t="str">
        <f>IF($CM610="", "", COUNTIF($CM$11:$CM$3035, "&lt;"&amp;$CM610)+1+COUNTIF($CM$11:$CM610, $CM610)-1)</f>
        <v/>
      </c>
    </row>
    <row r="611" spans="1:94" x14ac:dyDescent="0.25">
      <c r="A611" s="40"/>
      <c r="B611" s="82" t="str">
        <f>IF($I611="", "", IFERROR(INDEX('Job Database'!$AE$11:$AE$3035, MATCH($I611, 'Job Database'!$X$11:$X$3035, 0)), ""))</f>
        <v/>
      </c>
      <c r="C611" s="69" t="str">
        <f>IF($I611="", "", IF(COUNTIF('Job Database'!$X$11:$X$3035, $I611)=0, $AC$5, $AC$4))</f>
        <v/>
      </c>
      <c r="D611" s="40"/>
      <c r="E611" s="85" t="str">
        <f>IF($I611="", "", IF(IFERROR(INDEX('Job Database'!$M$11:$M$3035, MATCH($I611, 'Job Database'!$X$11:$X$3035, 0)), "")="", "", IFERROR(INDEX('Job Database'!$M$11:$M$3035, MATCH($I611, 'Job Database'!$X$11:$X$3035, 0)), "")))</f>
        <v/>
      </c>
      <c r="F611" s="40"/>
      <c r="G611" s="88" t="str">
        <f t="shared" si="399"/>
        <v/>
      </c>
      <c r="H611" s="40"/>
      <c r="I611" s="24"/>
      <c r="J611" s="34"/>
      <c r="K611" s="106"/>
      <c r="L611" s="79"/>
      <c r="M611" s="34"/>
      <c r="N611" s="79"/>
      <c r="O611" s="31"/>
      <c r="P611" s="53"/>
      <c r="Q611" s="40"/>
      <c r="S611" s="41" t="str">
        <f t="shared" si="387"/>
        <v/>
      </c>
      <c r="T611" s="41" t="str">
        <f t="shared" si="388"/>
        <v/>
      </c>
      <c r="U611" s="41" t="str">
        <f t="shared" si="400"/>
        <v/>
      </c>
      <c r="W611" s="74" t="str">
        <f>IF('Job Database'!$X611="", "", 'Job Database'!$X611)</f>
        <v/>
      </c>
      <c r="Y611" s="41" t="str">
        <f>IF($W611="", "", IF(COUNTIF($I$11:$I$3035, $W611)&gt;0, "", MAX($Y$10:$Y610)+1))</f>
        <v/>
      </c>
      <c r="Z611" s="41">
        <v>601</v>
      </c>
      <c r="AA611" s="58" t="str">
        <f t="shared" si="401"/>
        <v/>
      </c>
      <c r="AC611" s="41" t="str">
        <f t="shared" si="389"/>
        <v/>
      </c>
      <c r="AE611" s="41" t="str">
        <f t="shared" si="402"/>
        <v/>
      </c>
      <c r="AJ611" s="154" t="str">
        <f t="shared" si="403"/>
        <v/>
      </c>
      <c r="AL611" s="120" t="str">
        <f t="shared" si="404"/>
        <v/>
      </c>
      <c r="AM611" s="104" t="str">
        <f t="shared" si="405"/>
        <v/>
      </c>
      <c r="AN611" s="104" t="str">
        <f t="shared" si="406"/>
        <v/>
      </c>
      <c r="AO611" s="104" t="str">
        <f t="shared" si="390"/>
        <v/>
      </c>
      <c r="AP611" s="104" t="str">
        <f t="shared" si="391"/>
        <v/>
      </c>
      <c r="AQ611" s="121" t="str">
        <f t="shared" si="407"/>
        <v/>
      </c>
      <c r="AS611" s="88" t="str">
        <f t="shared" si="392"/>
        <v/>
      </c>
      <c r="AT611" s="68" t="str">
        <f t="shared" si="408"/>
        <v/>
      </c>
      <c r="AU611" s="68" t="str">
        <f t="shared" si="409"/>
        <v/>
      </c>
      <c r="AV611" s="68" t="str">
        <f t="shared" si="410"/>
        <v/>
      </c>
      <c r="AW611" s="88" t="str">
        <f t="shared" si="393"/>
        <v/>
      </c>
      <c r="AZ611" s="88" t="str">
        <f t="shared" si="394"/>
        <v/>
      </c>
      <c r="BA611" s="68" t="str">
        <f t="shared" si="395"/>
        <v/>
      </c>
      <c r="BB611" s="68" t="str">
        <f t="shared" si="396"/>
        <v/>
      </c>
      <c r="BC611" s="68" t="str">
        <f t="shared" si="397"/>
        <v/>
      </c>
      <c r="BD611" s="69" t="str">
        <f t="shared" si="398"/>
        <v/>
      </c>
      <c r="BE611" s="69" t="str">
        <f t="shared" si="411"/>
        <v/>
      </c>
      <c r="BT611" s="138" t="str">
        <f t="shared" ca="1" si="412"/>
        <v/>
      </c>
      <c r="BU611" s="139" t="str">
        <f t="shared" ca="1" si="413"/>
        <v/>
      </c>
      <c r="BW611" s="138" t="str">
        <f t="shared" si="414"/>
        <v/>
      </c>
      <c r="BX611" s="104" t="str">
        <f t="shared" si="415"/>
        <v/>
      </c>
      <c r="BY611" s="139" t="str">
        <f t="shared" si="416"/>
        <v/>
      </c>
      <c r="CA611" s="138" t="str">
        <f t="shared" si="417"/>
        <v/>
      </c>
      <c r="CB611" s="104" t="str">
        <f t="shared" si="418"/>
        <v/>
      </c>
      <c r="CC611" s="139" t="str">
        <f t="shared" si="419"/>
        <v/>
      </c>
      <c r="CE611" s="162" t="str">
        <f t="shared" si="420"/>
        <v/>
      </c>
      <c r="CF611" s="163" t="str">
        <f t="shared" si="421"/>
        <v/>
      </c>
      <c r="CG611" s="164" t="str">
        <f t="shared" si="422"/>
        <v/>
      </c>
      <c r="CI611" s="162" t="str">
        <f t="shared" si="423"/>
        <v/>
      </c>
      <c r="CJ611" s="163" t="str">
        <f t="shared" si="426"/>
        <v/>
      </c>
      <c r="CK611" s="164" t="str">
        <f t="shared" si="427"/>
        <v/>
      </c>
      <c r="CM611" s="169" t="str">
        <f t="shared" si="424"/>
        <v/>
      </c>
      <c r="CN611" s="139" t="str">
        <f t="shared" si="425"/>
        <v/>
      </c>
      <c r="CP611" s="41" t="str">
        <f>IF($CM611="", "", COUNTIF($CM$11:$CM$3035, "&lt;"&amp;$CM611)+1+COUNTIF($CM$11:$CM611, $CM611)-1)</f>
        <v/>
      </c>
    </row>
    <row r="612" spans="1:94" x14ac:dyDescent="0.25">
      <c r="A612" s="40"/>
      <c r="B612" s="82" t="str">
        <f>IF($I612="", "", IFERROR(INDEX('Job Database'!$AE$11:$AE$3035, MATCH($I612, 'Job Database'!$X$11:$X$3035, 0)), ""))</f>
        <v/>
      </c>
      <c r="C612" s="69" t="str">
        <f>IF($I612="", "", IF(COUNTIF('Job Database'!$X$11:$X$3035, $I612)=0, $AC$5, $AC$4))</f>
        <v/>
      </c>
      <c r="D612" s="40"/>
      <c r="E612" s="85" t="str">
        <f>IF($I612="", "", IF(IFERROR(INDEX('Job Database'!$M$11:$M$3035, MATCH($I612, 'Job Database'!$X$11:$X$3035, 0)), "")="", "", IFERROR(INDEX('Job Database'!$M$11:$M$3035, MATCH($I612, 'Job Database'!$X$11:$X$3035, 0)), "")))</f>
        <v/>
      </c>
      <c r="F612" s="40"/>
      <c r="G612" s="88" t="str">
        <f t="shared" si="399"/>
        <v/>
      </c>
      <c r="H612" s="40"/>
      <c r="I612" s="24"/>
      <c r="J612" s="34"/>
      <c r="K612" s="106"/>
      <c r="L612" s="79"/>
      <c r="M612" s="34"/>
      <c r="N612" s="79"/>
      <c r="O612" s="31"/>
      <c r="P612" s="53"/>
      <c r="Q612" s="40"/>
      <c r="S612" s="41" t="str">
        <f t="shared" si="387"/>
        <v/>
      </c>
      <c r="T612" s="41" t="str">
        <f t="shared" si="388"/>
        <v/>
      </c>
      <c r="U612" s="41" t="str">
        <f t="shared" si="400"/>
        <v/>
      </c>
      <c r="W612" s="74" t="str">
        <f>IF('Job Database'!$X612="", "", 'Job Database'!$X612)</f>
        <v/>
      </c>
      <c r="Y612" s="41" t="str">
        <f>IF($W612="", "", IF(COUNTIF($I$11:$I$3035, $W612)&gt;0, "", MAX($Y$10:$Y611)+1))</f>
        <v/>
      </c>
      <c r="Z612" s="41">
        <v>602</v>
      </c>
      <c r="AA612" s="58" t="str">
        <f t="shared" si="401"/>
        <v/>
      </c>
      <c r="AC612" s="41" t="str">
        <f t="shared" si="389"/>
        <v/>
      </c>
      <c r="AE612" s="41" t="str">
        <f t="shared" si="402"/>
        <v/>
      </c>
      <c r="AJ612" s="154" t="str">
        <f t="shared" si="403"/>
        <v/>
      </c>
      <c r="AL612" s="120" t="str">
        <f t="shared" si="404"/>
        <v/>
      </c>
      <c r="AM612" s="104" t="str">
        <f t="shared" si="405"/>
        <v/>
      </c>
      <c r="AN612" s="104" t="str">
        <f t="shared" si="406"/>
        <v/>
      </c>
      <c r="AO612" s="104" t="str">
        <f t="shared" si="390"/>
        <v/>
      </c>
      <c r="AP612" s="104" t="str">
        <f t="shared" si="391"/>
        <v/>
      </c>
      <c r="AQ612" s="121" t="str">
        <f t="shared" si="407"/>
        <v/>
      </c>
      <c r="AS612" s="88" t="str">
        <f t="shared" si="392"/>
        <v/>
      </c>
      <c r="AT612" s="68" t="str">
        <f t="shared" si="408"/>
        <v/>
      </c>
      <c r="AU612" s="68" t="str">
        <f t="shared" si="409"/>
        <v/>
      </c>
      <c r="AV612" s="68" t="str">
        <f t="shared" si="410"/>
        <v/>
      </c>
      <c r="AW612" s="88" t="str">
        <f t="shared" si="393"/>
        <v/>
      </c>
      <c r="AZ612" s="88" t="str">
        <f t="shared" si="394"/>
        <v/>
      </c>
      <c r="BA612" s="68" t="str">
        <f t="shared" si="395"/>
        <v/>
      </c>
      <c r="BB612" s="68" t="str">
        <f t="shared" si="396"/>
        <v/>
      </c>
      <c r="BC612" s="68" t="str">
        <f t="shared" si="397"/>
        <v/>
      </c>
      <c r="BD612" s="69" t="str">
        <f t="shared" si="398"/>
        <v/>
      </c>
      <c r="BE612" s="69" t="str">
        <f t="shared" si="411"/>
        <v/>
      </c>
      <c r="BT612" s="138" t="str">
        <f t="shared" ca="1" si="412"/>
        <v/>
      </c>
      <c r="BU612" s="139" t="str">
        <f t="shared" ca="1" si="413"/>
        <v/>
      </c>
      <c r="BW612" s="138" t="str">
        <f t="shared" si="414"/>
        <v/>
      </c>
      <c r="BX612" s="104" t="str">
        <f t="shared" si="415"/>
        <v/>
      </c>
      <c r="BY612" s="139" t="str">
        <f t="shared" si="416"/>
        <v/>
      </c>
      <c r="CA612" s="138" t="str">
        <f t="shared" si="417"/>
        <v/>
      </c>
      <c r="CB612" s="104" t="str">
        <f t="shared" si="418"/>
        <v/>
      </c>
      <c r="CC612" s="139" t="str">
        <f t="shared" si="419"/>
        <v/>
      </c>
      <c r="CE612" s="162" t="str">
        <f t="shared" si="420"/>
        <v/>
      </c>
      <c r="CF612" s="163" t="str">
        <f t="shared" si="421"/>
        <v/>
      </c>
      <c r="CG612" s="164" t="str">
        <f t="shared" si="422"/>
        <v/>
      </c>
      <c r="CI612" s="162" t="str">
        <f t="shared" si="423"/>
        <v/>
      </c>
      <c r="CJ612" s="163" t="str">
        <f t="shared" si="426"/>
        <v/>
      </c>
      <c r="CK612" s="164" t="str">
        <f t="shared" si="427"/>
        <v/>
      </c>
      <c r="CM612" s="169" t="str">
        <f t="shared" si="424"/>
        <v/>
      </c>
      <c r="CN612" s="139" t="str">
        <f t="shared" si="425"/>
        <v/>
      </c>
      <c r="CP612" s="41" t="str">
        <f>IF($CM612="", "", COUNTIF($CM$11:$CM$3035, "&lt;"&amp;$CM612)+1+COUNTIF($CM$11:$CM612, $CM612)-1)</f>
        <v/>
      </c>
    </row>
    <row r="613" spans="1:94" x14ac:dyDescent="0.25">
      <c r="A613" s="40"/>
      <c r="B613" s="82" t="str">
        <f>IF($I613="", "", IFERROR(INDEX('Job Database'!$AE$11:$AE$3035, MATCH($I613, 'Job Database'!$X$11:$X$3035, 0)), ""))</f>
        <v/>
      </c>
      <c r="C613" s="69" t="str">
        <f>IF($I613="", "", IF(COUNTIF('Job Database'!$X$11:$X$3035, $I613)=0, $AC$5, $AC$4))</f>
        <v/>
      </c>
      <c r="D613" s="40"/>
      <c r="E613" s="85" t="str">
        <f>IF($I613="", "", IF(IFERROR(INDEX('Job Database'!$M$11:$M$3035, MATCH($I613, 'Job Database'!$X$11:$X$3035, 0)), "")="", "", IFERROR(INDEX('Job Database'!$M$11:$M$3035, MATCH($I613, 'Job Database'!$X$11:$X$3035, 0)), "")))</f>
        <v/>
      </c>
      <c r="F613" s="40"/>
      <c r="G613" s="88" t="str">
        <f t="shared" si="399"/>
        <v/>
      </c>
      <c r="H613" s="40"/>
      <c r="I613" s="24"/>
      <c r="J613" s="34"/>
      <c r="K613" s="106"/>
      <c r="L613" s="79"/>
      <c r="M613" s="34"/>
      <c r="N613" s="79"/>
      <c r="O613" s="31"/>
      <c r="P613" s="53"/>
      <c r="Q613" s="40"/>
      <c r="S613" s="41" t="str">
        <f t="shared" si="387"/>
        <v/>
      </c>
      <c r="T613" s="41" t="str">
        <f t="shared" si="388"/>
        <v/>
      </c>
      <c r="U613" s="41" t="str">
        <f t="shared" si="400"/>
        <v/>
      </c>
      <c r="W613" s="74" t="str">
        <f>IF('Job Database'!$X613="", "", 'Job Database'!$X613)</f>
        <v/>
      </c>
      <c r="Y613" s="41" t="str">
        <f>IF($W613="", "", IF(COUNTIF($I$11:$I$3035, $W613)&gt;0, "", MAX($Y$10:$Y612)+1))</f>
        <v/>
      </c>
      <c r="Z613" s="41">
        <v>603</v>
      </c>
      <c r="AA613" s="58" t="str">
        <f t="shared" si="401"/>
        <v/>
      </c>
      <c r="AC613" s="41" t="str">
        <f t="shared" si="389"/>
        <v/>
      </c>
      <c r="AE613" s="41" t="str">
        <f t="shared" si="402"/>
        <v/>
      </c>
      <c r="AJ613" s="154" t="str">
        <f t="shared" si="403"/>
        <v/>
      </c>
      <c r="AL613" s="120" t="str">
        <f t="shared" si="404"/>
        <v/>
      </c>
      <c r="AM613" s="104" t="str">
        <f t="shared" si="405"/>
        <v/>
      </c>
      <c r="AN613" s="104" t="str">
        <f t="shared" si="406"/>
        <v/>
      </c>
      <c r="AO613" s="104" t="str">
        <f t="shared" si="390"/>
        <v/>
      </c>
      <c r="AP613" s="104" t="str">
        <f t="shared" si="391"/>
        <v/>
      </c>
      <c r="AQ613" s="121" t="str">
        <f t="shared" si="407"/>
        <v/>
      </c>
      <c r="AS613" s="88" t="str">
        <f t="shared" si="392"/>
        <v/>
      </c>
      <c r="AT613" s="68" t="str">
        <f t="shared" si="408"/>
        <v/>
      </c>
      <c r="AU613" s="68" t="str">
        <f t="shared" si="409"/>
        <v/>
      </c>
      <c r="AV613" s="68" t="str">
        <f t="shared" si="410"/>
        <v/>
      </c>
      <c r="AW613" s="88" t="str">
        <f t="shared" si="393"/>
        <v/>
      </c>
      <c r="AZ613" s="88" t="str">
        <f t="shared" si="394"/>
        <v/>
      </c>
      <c r="BA613" s="68" t="str">
        <f t="shared" si="395"/>
        <v/>
      </c>
      <c r="BB613" s="68" t="str">
        <f t="shared" si="396"/>
        <v/>
      </c>
      <c r="BC613" s="68" t="str">
        <f t="shared" si="397"/>
        <v/>
      </c>
      <c r="BD613" s="69" t="str">
        <f t="shared" si="398"/>
        <v/>
      </c>
      <c r="BE613" s="69" t="str">
        <f t="shared" si="411"/>
        <v/>
      </c>
      <c r="BT613" s="138" t="str">
        <f t="shared" ca="1" si="412"/>
        <v/>
      </c>
      <c r="BU613" s="139" t="str">
        <f t="shared" ca="1" si="413"/>
        <v/>
      </c>
      <c r="BW613" s="138" t="str">
        <f t="shared" si="414"/>
        <v/>
      </c>
      <c r="BX613" s="104" t="str">
        <f t="shared" si="415"/>
        <v/>
      </c>
      <c r="BY613" s="139" t="str">
        <f t="shared" si="416"/>
        <v/>
      </c>
      <c r="CA613" s="138" t="str">
        <f t="shared" si="417"/>
        <v/>
      </c>
      <c r="CB613" s="104" t="str">
        <f t="shared" si="418"/>
        <v/>
      </c>
      <c r="CC613" s="139" t="str">
        <f t="shared" si="419"/>
        <v/>
      </c>
      <c r="CE613" s="162" t="str">
        <f t="shared" si="420"/>
        <v/>
      </c>
      <c r="CF613" s="163" t="str">
        <f t="shared" si="421"/>
        <v/>
      </c>
      <c r="CG613" s="164" t="str">
        <f t="shared" si="422"/>
        <v/>
      </c>
      <c r="CI613" s="162" t="str">
        <f t="shared" si="423"/>
        <v/>
      </c>
      <c r="CJ613" s="163" t="str">
        <f t="shared" si="426"/>
        <v/>
      </c>
      <c r="CK613" s="164" t="str">
        <f t="shared" si="427"/>
        <v/>
      </c>
      <c r="CM613" s="169" t="str">
        <f t="shared" si="424"/>
        <v/>
      </c>
      <c r="CN613" s="139" t="str">
        <f t="shared" si="425"/>
        <v/>
      </c>
      <c r="CP613" s="41" t="str">
        <f>IF($CM613="", "", COUNTIF($CM$11:$CM$3035, "&lt;"&amp;$CM613)+1+COUNTIF($CM$11:$CM613, $CM613)-1)</f>
        <v/>
      </c>
    </row>
    <row r="614" spans="1:94" x14ac:dyDescent="0.25">
      <c r="A614" s="40"/>
      <c r="B614" s="82" t="str">
        <f>IF($I614="", "", IFERROR(INDEX('Job Database'!$AE$11:$AE$3035, MATCH($I614, 'Job Database'!$X$11:$X$3035, 0)), ""))</f>
        <v/>
      </c>
      <c r="C614" s="69" t="str">
        <f>IF($I614="", "", IF(COUNTIF('Job Database'!$X$11:$X$3035, $I614)=0, $AC$5, $AC$4))</f>
        <v/>
      </c>
      <c r="D614" s="40"/>
      <c r="E614" s="85" t="str">
        <f>IF($I614="", "", IF(IFERROR(INDEX('Job Database'!$M$11:$M$3035, MATCH($I614, 'Job Database'!$X$11:$X$3035, 0)), "")="", "", IFERROR(INDEX('Job Database'!$M$11:$M$3035, MATCH($I614, 'Job Database'!$X$11:$X$3035, 0)), "")))</f>
        <v/>
      </c>
      <c r="F614" s="40"/>
      <c r="G614" s="88" t="str">
        <f t="shared" si="399"/>
        <v/>
      </c>
      <c r="H614" s="40"/>
      <c r="I614" s="24"/>
      <c r="J614" s="34"/>
      <c r="K614" s="106"/>
      <c r="L614" s="79"/>
      <c r="M614" s="34"/>
      <c r="N614" s="79"/>
      <c r="O614" s="31"/>
      <c r="P614" s="53"/>
      <c r="Q614" s="40"/>
      <c r="S614" s="41" t="str">
        <f t="shared" si="387"/>
        <v/>
      </c>
      <c r="T614" s="41" t="str">
        <f t="shared" si="388"/>
        <v/>
      </c>
      <c r="U614" s="41" t="str">
        <f t="shared" si="400"/>
        <v/>
      </c>
      <c r="W614" s="74" t="str">
        <f>IF('Job Database'!$X614="", "", 'Job Database'!$X614)</f>
        <v/>
      </c>
      <c r="Y614" s="41" t="str">
        <f>IF($W614="", "", IF(COUNTIF($I$11:$I$3035, $W614)&gt;0, "", MAX($Y$10:$Y613)+1))</f>
        <v/>
      </c>
      <c r="Z614" s="41">
        <v>604</v>
      </c>
      <c r="AA614" s="58" t="str">
        <f t="shared" si="401"/>
        <v/>
      </c>
      <c r="AC614" s="41" t="str">
        <f t="shared" si="389"/>
        <v/>
      </c>
      <c r="AE614" s="41" t="str">
        <f t="shared" si="402"/>
        <v/>
      </c>
      <c r="AJ614" s="154" t="str">
        <f t="shared" si="403"/>
        <v/>
      </c>
      <c r="AL614" s="120" t="str">
        <f t="shared" si="404"/>
        <v/>
      </c>
      <c r="AM614" s="104" t="str">
        <f t="shared" si="405"/>
        <v/>
      </c>
      <c r="AN614" s="104" t="str">
        <f t="shared" si="406"/>
        <v/>
      </c>
      <c r="AO614" s="104" t="str">
        <f t="shared" si="390"/>
        <v/>
      </c>
      <c r="AP614" s="104" t="str">
        <f t="shared" si="391"/>
        <v/>
      </c>
      <c r="AQ614" s="121" t="str">
        <f t="shared" si="407"/>
        <v/>
      </c>
      <c r="AS614" s="88" t="str">
        <f t="shared" si="392"/>
        <v/>
      </c>
      <c r="AT614" s="68" t="str">
        <f t="shared" si="408"/>
        <v/>
      </c>
      <c r="AU614" s="68" t="str">
        <f t="shared" si="409"/>
        <v/>
      </c>
      <c r="AV614" s="68" t="str">
        <f t="shared" si="410"/>
        <v/>
      </c>
      <c r="AW614" s="88" t="str">
        <f t="shared" si="393"/>
        <v/>
      </c>
      <c r="AZ614" s="88" t="str">
        <f t="shared" si="394"/>
        <v/>
      </c>
      <c r="BA614" s="68" t="str">
        <f t="shared" si="395"/>
        <v/>
      </c>
      <c r="BB614" s="68" t="str">
        <f t="shared" si="396"/>
        <v/>
      </c>
      <c r="BC614" s="68" t="str">
        <f t="shared" si="397"/>
        <v/>
      </c>
      <c r="BD614" s="69" t="str">
        <f t="shared" si="398"/>
        <v/>
      </c>
      <c r="BE614" s="69" t="str">
        <f t="shared" si="411"/>
        <v/>
      </c>
      <c r="BT614" s="138" t="str">
        <f t="shared" ca="1" si="412"/>
        <v/>
      </c>
      <c r="BU614" s="139" t="str">
        <f t="shared" ca="1" si="413"/>
        <v/>
      </c>
      <c r="BW614" s="138" t="str">
        <f t="shared" si="414"/>
        <v/>
      </c>
      <c r="BX614" s="104" t="str">
        <f t="shared" si="415"/>
        <v/>
      </c>
      <c r="BY614" s="139" t="str">
        <f t="shared" si="416"/>
        <v/>
      </c>
      <c r="CA614" s="138" t="str">
        <f t="shared" si="417"/>
        <v/>
      </c>
      <c r="CB614" s="104" t="str">
        <f t="shared" si="418"/>
        <v/>
      </c>
      <c r="CC614" s="139" t="str">
        <f t="shared" si="419"/>
        <v/>
      </c>
      <c r="CE614" s="162" t="str">
        <f t="shared" si="420"/>
        <v/>
      </c>
      <c r="CF614" s="163" t="str">
        <f t="shared" si="421"/>
        <v/>
      </c>
      <c r="CG614" s="164" t="str">
        <f t="shared" si="422"/>
        <v/>
      </c>
      <c r="CI614" s="162" t="str">
        <f t="shared" si="423"/>
        <v/>
      </c>
      <c r="CJ614" s="163" t="str">
        <f t="shared" si="426"/>
        <v/>
      </c>
      <c r="CK614" s="164" t="str">
        <f t="shared" si="427"/>
        <v/>
      </c>
      <c r="CM614" s="169" t="str">
        <f t="shared" si="424"/>
        <v/>
      </c>
      <c r="CN614" s="139" t="str">
        <f t="shared" si="425"/>
        <v/>
      </c>
      <c r="CP614" s="41" t="str">
        <f>IF($CM614="", "", COUNTIF($CM$11:$CM$3035, "&lt;"&amp;$CM614)+1+COUNTIF($CM$11:$CM614, $CM614)-1)</f>
        <v/>
      </c>
    </row>
    <row r="615" spans="1:94" x14ac:dyDescent="0.25">
      <c r="A615" s="40"/>
      <c r="B615" s="82" t="str">
        <f>IF($I615="", "", IFERROR(INDEX('Job Database'!$AE$11:$AE$3035, MATCH($I615, 'Job Database'!$X$11:$X$3035, 0)), ""))</f>
        <v/>
      </c>
      <c r="C615" s="69" t="str">
        <f>IF($I615="", "", IF(COUNTIF('Job Database'!$X$11:$X$3035, $I615)=0, $AC$5, $AC$4))</f>
        <v/>
      </c>
      <c r="D615" s="40"/>
      <c r="E615" s="85" t="str">
        <f>IF($I615="", "", IF(IFERROR(INDEX('Job Database'!$M$11:$M$3035, MATCH($I615, 'Job Database'!$X$11:$X$3035, 0)), "")="", "", IFERROR(INDEX('Job Database'!$M$11:$M$3035, MATCH($I615, 'Job Database'!$X$11:$X$3035, 0)), "")))</f>
        <v/>
      </c>
      <c r="F615" s="40"/>
      <c r="G615" s="88" t="str">
        <f t="shared" si="399"/>
        <v/>
      </c>
      <c r="H615" s="40"/>
      <c r="I615" s="24"/>
      <c r="J615" s="34"/>
      <c r="K615" s="106"/>
      <c r="L615" s="79"/>
      <c r="M615" s="34"/>
      <c r="N615" s="79"/>
      <c r="O615" s="31"/>
      <c r="P615" s="53"/>
      <c r="Q615" s="40"/>
      <c r="S615" s="41" t="str">
        <f t="shared" si="387"/>
        <v/>
      </c>
      <c r="T615" s="41" t="str">
        <f t="shared" si="388"/>
        <v/>
      </c>
      <c r="U615" s="41" t="str">
        <f t="shared" si="400"/>
        <v/>
      </c>
      <c r="W615" s="74" t="str">
        <f>IF('Job Database'!$X615="", "", 'Job Database'!$X615)</f>
        <v/>
      </c>
      <c r="Y615" s="41" t="str">
        <f>IF($W615="", "", IF(COUNTIF($I$11:$I$3035, $W615)&gt;0, "", MAX($Y$10:$Y614)+1))</f>
        <v/>
      </c>
      <c r="Z615" s="41">
        <v>605</v>
      </c>
      <c r="AA615" s="58" t="str">
        <f t="shared" si="401"/>
        <v/>
      </c>
      <c r="AC615" s="41" t="str">
        <f t="shared" si="389"/>
        <v/>
      </c>
      <c r="AE615" s="41" t="str">
        <f t="shared" si="402"/>
        <v/>
      </c>
      <c r="AJ615" s="154" t="str">
        <f t="shared" si="403"/>
        <v/>
      </c>
      <c r="AL615" s="120" t="str">
        <f t="shared" si="404"/>
        <v/>
      </c>
      <c r="AM615" s="104" t="str">
        <f t="shared" si="405"/>
        <v/>
      </c>
      <c r="AN615" s="104" t="str">
        <f t="shared" si="406"/>
        <v/>
      </c>
      <c r="AO615" s="104" t="str">
        <f t="shared" si="390"/>
        <v/>
      </c>
      <c r="AP615" s="104" t="str">
        <f t="shared" si="391"/>
        <v/>
      </c>
      <c r="AQ615" s="121" t="str">
        <f t="shared" si="407"/>
        <v/>
      </c>
      <c r="AS615" s="88" t="str">
        <f t="shared" si="392"/>
        <v/>
      </c>
      <c r="AT615" s="68" t="str">
        <f t="shared" si="408"/>
        <v/>
      </c>
      <c r="AU615" s="68" t="str">
        <f t="shared" si="409"/>
        <v/>
      </c>
      <c r="AV615" s="68" t="str">
        <f t="shared" si="410"/>
        <v/>
      </c>
      <c r="AW615" s="88" t="str">
        <f t="shared" si="393"/>
        <v/>
      </c>
      <c r="AZ615" s="88" t="str">
        <f t="shared" si="394"/>
        <v/>
      </c>
      <c r="BA615" s="68" t="str">
        <f t="shared" si="395"/>
        <v/>
      </c>
      <c r="BB615" s="68" t="str">
        <f t="shared" si="396"/>
        <v/>
      </c>
      <c r="BC615" s="68" t="str">
        <f t="shared" si="397"/>
        <v/>
      </c>
      <c r="BD615" s="69" t="str">
        <f t="shared" si="398"/>
        <v/>
      </c>
      <c r="BE615" s="69" t="str">
        <f t="shared" si="411"/>
        <v/>
      </c>
      <c r="BT615" s="138" t="str">
        <f t="shared" ca="1" si="412"/>
        <v/>
      </c>
      <c r="BU615" s="139" t="str">
        <f t="shared" ca="1" si="413"/>
        <v/>
      </c>
      <c r="BW615" s="138" t="str">
        <f t="shared" si="414"/>
        <v/>
      </c>
      <c r="BX615" s="104" t="str">
        <f t="shared" si="415"/>
        <v/>
      </c>
      <c r="BY615" s="139" t="str">
        <f t="shared" si="416"/>
        <v/>
      </c>
      <c r="CA615" s="138" t="str">
        <f t="shared" si="417"/>
        <v/>
      </c>
      <c r="CB615" s="104" t="str">
        <f t="shared" si="418"/>
        <v/>
      </c>
      <c r="CC615" s="139" t="str">
        <f t="shared" si="419"/>
        <v/>
      </c>
      <c r="CE615" s="162" t="str">
        <f t="shared" si="420"/>
        <v/>
      </c>
      <c r="CF615" s="163" t="str">
        <f t="shared" si="421"/>
        <v/>
      </c>
      <c r="CG615" s="164" t="str">
        <f t="shared" si="422"/>
        <v/>
      </c>
      <c r="CI615" s="162" t="str">
        <f t="shared" si="423"/>
        <v/>
      </c>
      <c r="CJ615" s="163" t="str">
        <f t="shared" si="426"/>
        <v/>
      </c>
      <c r="CK615" s="164" t="str">
        <f t="shared" si="427"/>
        <v/>
      </c>
      <c r="CM615" s="169" t="str">
        <f t="shared" si="424"/>
        <v/>
      </c>
      <c r="CN615" s="139" t="str">
        <f t="shared" si="425"/>
        <v/>
      </c>
      <c r="CP615" s="41" t="str">
        <f>IF($CM615="", "", COUNTIF($CM$11:$CM$3035, "&lt;"&amp;$CM615)+1+COUNTIF($CM$11:$CM615, $CM615)-1)</f>
        <v/>
      </c>
    </row>
    <row r="616" spans="1:94" x14ac:dyDescent="0.25">
      <c r="A616" s="40"/>
      <c r="B616" s="82" t="str">
        <f>IF($I616="", "", IFERROR(INDEX('Job Database'!$AE$11:$AE$3035, MATCH($I616, 'Job Database'!$X$11:$X$3035, 0)), ""))</f>
        <v/>
      </c>
      <c r="C616" s="69" t="str">
        <f>IF($I616="", "", IF(COUNTIF('Job Database'!$X$11:$X$3035, $I616)=0, $AC$5, $AC$4))</f>
        <v/>
      </c>
      <c r="D616" s="40"/>
      <c r="E616" s="85" t="str">
        <f>IF($I616="", "", IF(IFERROR(INDEX('Job Database'!$M$11:$M$3035, MATCH($I616, 'Job Database'!$X$11:$X$3035, 0)), "")="", "", IFERROR(INDEX('Job Database'!$M$11:$M$3035, MATCH($I616, 'Job Database'!$X$11:$X$3035, 0)), "")))</f>
        <v/>
      </c>
      <c r="F616" s="40"/>
      <c r="G616" s="88" t="str">
        <f t="shared" si="399"/>
        <v/>
      </c>
      <c r="H616" s="40"/>
      <c r="I616" s="24"/>
      <c r="J616" s="34"/>
      <c r="K616" s="106"/>
      <c r="L616" s="79"/>
      <c r="M616" s="34"/>
      <c r="N616" s="79"/>
      <c r="O616" s="31"/>
      <c r="P616" s="53"/>
      <c r="Q616" s="40"/>
      <c r="S616" s="41" t="str">
        <f t="shared" si="387"/>
        <v/>
      </c>
      <c r="T616" s="41" t="str">
        <f t="shared" si="388"/>
        <v/>
      </c>
      <c r="U616" s="41" t="str">
        <f t="shared" si="400"/>
        <v/>
      </c>
      <c r="W616" s="74" t="str">
        <f>IF('Job Database'!$X616="", "", 'Job Database'!$X616)</f>
        <v/>
      </c>
      <c r="Y616" s="41" t="str">
        <f>IF($W616="", "", IF(COUNTIF($I$11:$I$3035, $W616)&gt;0, "", MAX($Y$10:$Y615)+1))</f>
        <v/>
      </c>
      <c r="Z616" s="41">
        <v>606</v>
      </c>
      <c r="AA616" s="58" t="str">
        <f t="shared" si="401"/>
        <v/>
      </c>
      <c r="AC616" s="41" t="str">
        <f t="shared" si="389"/>
        <v/>
      </c>
      <c r="AE616" s="41" t="str">
        <f t="shared" si="402"/>
        <v/>
      </c>
      <c r="AJ616" s="154" t="str">
        <f t="shared" si="403"/>
        <v/>
      </c>
      <c r="AL616" s="120" t="str">
        <f t="shared" si="404"/>
        <v/>
      </c>
      <c r="AM616" s="104" t="str">
        <f t="shared" si="405"/>
        <v/>
      </c>
      <c r="AN616" s="104" t="str">
        <f t="shared" si="406"/>
        <v/>
      </c>
      <c r="AO616" s="104" t="str">
        <f t="shared" si="390"/>
        <v/>
      </c>
      <c r="AP616" s="104" t="str">
        <f t="shared" si="391"/>
        <v/>
      </c>
      <c r="AQ616" s="121" t="str">
        <f t="shared" si="407"/>
        <v/>
      </c>
      <c r="AS616" s="88" t="str">
        <f t="shared" si="392"/>
        <v/>
      </c>
      <c r="AT616" s="68" t="str">
        <f t="shared" si="408"/>
        <v/>
      </c>
      <c r="AU616" s="68" t="str">
        <f t="shared" si="409"/>
        <v/>
      </c>
      <c r="AV616" s="68" t="str">
        <f t="shared" si="410"/>
        <v/>
      </c>
      <c r="AW616" s="88" t="str">
        <f t="shared" si="393"/>
        <v/>
      </c>
      <c r="AZ616" s="88" t="str">
        <f t="shared" si="394"/>
        <v/>
      </c>
      <c r="BA616" s="68" t="str">
        <f t="shared" si="395"/>
        <v/>
      </c>
      <c r="BB616" s="68" t="str">
        <f t="shared" si="396"/>
        <v/>
      </c>
      <c r="BC616" s="68" t="str">
        <f t="shared" si="397"/>
        <v/>
      </c>
      <c r="BD616" s="69" t="str">
        <f t="shared" si="398"/>
        <v/>
      </c>
      <c r="BE616" s="69" t="str">
        <f t="shared" si="411"/>
        <v/>
      </c>
      <c r="BT616" s="138" t="str">
        <f t="shared" ca="1" si="412"/>
        <v/>
      </c>
      <c r="BU616" s="139" t="str">
        <f t="shared" ca="1" si="413"/>
        <v/>
      </c>
      <c r="BW616" s="138" t="str">
        <f t="shared" si="414"/>
        <v/>
      </c>
      <c r="BX616" s="104" t="str">
        <f t="shared" si="415"/>
        <v/>
      </c>
      <c r="BY616" s="139" t="str">
        <f t="shared" si="416"/>
        <v/>
      </c>
      <c r="CA616" s="138" t="str">
        <f t="shared" si="417"/>
        <v/>
      </c>
      <c r="CB616" s="104" t="str">
        <f t="shared" si="418"/>
        <v/>
      </c>
      <c r="CC616" s="139" t="str">
        <f t="shared" si="419"/>
        <v/>
      </c>
      <c r="CE616" s="162" t="str">
        <f t="shared" si="420"/>
        <v/>
      </c>
      <c r="CF616" s="163" t="str">
        <f t="shared" si="421"/>
        <v/>
      </c>
      <c r="CG616" s="164" t="str">
        <f t="shared" si="422"/>
        <v/>
      </c>
      <c r="CI616" s="162" t="str">
        <f t="shared" si="423"/>
        <v/>
      </c>
      <c r="CJ616" s="163" t="str">
        <f t="shared" si="426"/>
        <v/>
      </c>
      <c r="CK616" s="164" t="str">
        <f t="shared" si="427"/>
        <v/>
      </c>
      <c r="CM616" s="169" t="str">
        <f t="shared" si="424"/>
        <v/>
      </c>
      <c r="CN616" s="139" t="str">
        <f t="shared" si="425"/>
        <v/>
      </c>
      <c r="CP616" s="41" t="str">
        <f>IF($CM616="", "", COUNTIF($CM$11:$CM$3035, "&lt;"&amp;$CM616)+1+COUNTIF($CM$11:$CM616, $CM616)-1)</f>
        <v/>
      </c>
    </row>
    <row r="617" spans="1:94" x14ac:dyDescent="0.25">
      <c r="A617" s="40"/>
      <c r="B617" s="82" t="str">
        <f>IF($I617="", "", IFERROR(INDEX('Job Database'!$AE$11:$AE$3035, MATCH($I617, 'Job Database'!$X$11:$X$3035, 0)), ""))</f>
        <v/>
      </c>
      <c r="C617" s="69" t="str">
        <f>IF($I617="", "", IF(COUNTIF('Job Database'!$X$11:$X$3035, $I617)=0, $AC$5, $AC$4))</f>
        <v/>
      </c>
      <c r="D617" s="40"/>
      <c r="E617" s="85" t="str">
        <f>IF($I617="", "", IF(IFERROR(INDEX('Job Database'!$M$11:$M$3035, MATCH($I617, 'Job Database'!$X$11:$X$3035, 0)), "")="", "", IFERROR(INDEX('Job Database'!$M$11:$M$3035, MATCH($I617, 'Job Database'!$X$11:$X$3035, 0)), "")))</f>
        <v/>
      </c>
      <c r="F617" s="40"/>
      <c r="G617" s="88" t="str">
        <f t="shared" si="399"/>
        <v/>
      </c>
      <c r="H617" s="40"/>
      <c r="I617" s="24"/>
      <c r="J617" s="34"/>
      <c r="K617" s="106"/>
      <c r="L617" s="79"/>
      <c r="M617" s="34"/>
      <c r="N617" s="79"/>
      <c r="O617" s="31"/>
      <c r="P617" s="53"/>
      <c r="Q617" s="40"/>
      <c r="S617" s="41" t="str">
        <f t="shared" si="387"/>
        <v/>
      </c>
      <c r="T617" s="41" t="str">
        <f t="shared" si="388"/>
        <v/>
      </c>
      <c r="U617" s="41" t="str">
        <f t="shared" si="400"/>
        <v/>
      </c>
      <c r="W617" s="74" t="str">
        <f>IF('Job Database'!$X617="", "", 'Job Database'!$X617)</f>
        <v/>
      </c>
      <c r="Y617" s="41" t="str">
        <f>IF($W617="", "", IF(COUNTIF($I$11:$I$3035, $W617)&gt;0, "", MAX($Y$10:$Y616)+1))</f>
        <v/>
      </c>
      <c r="Z617" s="41">
        <v>607</v>
      </c>
      <c r="AA617" s="58" t="str">
        <f t="shared" si="401"/>
        <v/>
      </c>
      <c r="AC617" s="41" t="str">
        <f t="shared" si="389"/>
        <v/>
      </c>
      <c r="AE617" s="41" t="str">
        <f t="shared" si="402"/>
        <v/>
      </c>
      <c r="AJ617" s="154" t="str">
        <f t="shared" si="403"/>
        <v/>
      </c>
      <c r="AL617" s="120" t="str">
        <f t="shared" si="404"/>
        <v/>
      </c>
      <c r="AM617" s="104" t="str">
        <f t="shared" si="405"/>
        <v/>
      </c>
      <c r="AN617" s="104" t="str">
        <f t="shared" si="406"/>
        <v/>
      </c>
      <c r="AO617" s="104" t="str">
        <f t="shared" si="390"/>
        <v/>
      </c>
      <c r="AP617" s="104" t="str">
        <f t="shared" si="391"/>
        <v/>
      </c>
      <c r="AQ617" s="121" t="str">
        <f t="shared" si="407"/>
        <v/>
      </c>
      <c r="AS617" s="88" t="str">
        <f t="shared" si="392"/>
        <v/>
      </c>
      <c r="AT617" s="68" t="str">
        <f t="shared" si="408"/>
        <v/>
      </c>
      <c r="AU617" s="68" t="str">
        <f t="shared" si="409"/>
        <v/>
      </c>
      <c r="AV617" s="68" t="str">
        <f t="shared" si="410"/>
        <v/>
      </c>
      <c r="AW617" s="88" t="str">
        <f t="shared" si="393"/>
        <v/>
      </c>
      <c r="AZ617" s="88" t="str">
        <f t="shared" si="394"/>
        <v/>
      </c>
      <c r="BA617" s="68" t="str">
        <f t="shared" si="395"/>
        <v/>
      </c>
      <c r="BB617" s="68" t="str">
        <f t="shared" si="396"/>
        <v/>
      </c>
      <c r="BC617" s="68" t="str">
        <f t="shared" si="397"/>
        <v/>
      </c>
      <c r="BD617" s="69" t="str">
        <f t="shared" si="398"/>
        <v/>
      </c>
      <c r="BE617" s="69" t="str">
        <f t="shared" si="411"/>
        <v/>
      </c>
      <c r="BT617" s="138" t="str">
        <f t="shared" ca="1" si="412"/>
        <v/>
      </c>
      <c r="BU617" s="139" t="str">
        <f t="shared" ca="1" si="413"/>
        <v/>
      </c>
      <c r="BW617" s="138" t="str">
        <f t="shared" si="414"/>
        <v/>
      </c>
      <c r="BX617" s="104" t="str">
        <f t="shared" si="415"/>
        <v/>
      </c>
      <c r="BY617" s="139" t="str">
        <f t="shared" si="416"/>
        <v/>
      </c>
      <c r="CA617" s="138" t="str">
        <f t="shared" si="417"/>
        <v/>
      </c>
      <c r="CB617" s="104" t="str">
        <f t="shared" si="418"/>
        <v/>
      </c>
      <c r="CC617" s="139" t="str">
        <f t="shared" si="419"/>
        <v/>
      </c>
      <c r="CE617" s="162" t="str">
        <f t="shared" si="420"/>
        <v/>
      </c>
      <c r="CF617" s="163" t="str">
        <f t="shared" si="421"/>
        <v/>
      </c>
      <c r="CG617" s="164" t="str">
        <f t="shared" si="422"/>
        <v/>
      </c>
      <c r="CI617" s="162" t="str">
        <f t="shared" si="423"/>
        <v/>
      </c>
      <c r="CJ617" s="163" t="str">
        <f t="shared" si="426"/>
        <v/>
      </c>
      <c r="CK617" s="164" t="str">
        <f t="shared" si="427"/>
        <v/>
      </c>
      <c r="CM617" s="169" t="str">
        <f t="shared" si="424"/>
        <v/>
      </c>
      <c r="CN617" s="139" t="str">
        <f t="shared" si="425"/>
        <v/>
      </c>
      <c r="CP617" s="41" t="str">
        <f>IF($CM617="", "", COUNTIF($CM$11:$CM$3035, "&lt;"&amp;$CM617)+1+COUNTIF($CM$11:$CM617, $CM617)-1)</f>
        <v/>
      </c>
    </row>
    <row r="618" spans="1:94" x14ac:dyDescent="0.25">
      <c r="A618" s="40"/>
      <c r="B618" s="82" t="str">
        <f>IF($I618="", "", IFERROR(INDEX('Job Database'!$AE$11:$AE$3035, MATCH($I618, 'Job Database'!$X$11:$X$3035, 0)), ""))</f>
        <v/>
      </c>
      <c r="C618" s="69" t="str">
        <f>IF($I618="", "", IF(COUNTIF('Job Database'!$X$11:$X$3035, $I618)=0, $AC$5, $AC$4))</f>
        <v/>
      </c>
      <c r="D618" s="40"/>
      <c r="E618" s="85" t="str">
        <f>IF($I618="", "", IF(IFERROR(INDEX('Job Database'!$M$11:$M$3035, MATCH($I618, 'Job Database'!$X$11:$X$3035, 0)), "")="", "", IFERROR(INDEX('Job Database'!$M$11:$M$3035, MATCH($I618, 'Job Database'!$X$11:$X$3035, 0)), "")))</f>
        <v/>
      </c>
      <c r="F618" s="40"/>
      <c r="G618" s="88" t="str">
        <f t="shared" si="399"/>
        <v/>
      </c>
      <c r="H618" s="40"/>
      <c r="I618" s="24"/>
      <c r="J618" s="34"/>
      <c r="K618" s="106"/>
      <c r="L618" s="79"/>
      <c r="M618" s="34"/>
      <c r="N618" s="79"/>
      <c r="O618" s="31"/>
      <c r="P618" s="53"/>
      <c r="Q618" s="40"/>
      <c r="S618" s="41" t="str">
        <f t="shared" si="387"/>
        <v/>
      </c>
      <c r="T618" s="41" t="str">
        <f t="shared" si="388"/>
        <v/>
      </c>
      <c r="U618" s="41" t="str">
        <f t="shared" si="400"/>
        <v/>
      </c>
      <c r="W618" s="74" t="str">
        <f>IF('Job Database'!$X618="", "", 'Job Database'!$X618)</f>
        <v/>
      </c>
      <c r="Y618" s="41" t="str">
        <f>IF($W618="", "", IF(COUNTIF($I$11:$I$3035, $W618)&gt;0, "", MAX($Y$10:$Y617)+1))</f>
        <v/>
      </c>
      <c r="Z618" s="41">
        <v>608</v>
      </c>
      <c r="AA618" s="58" t="str">
        <f t="shared" si="401"/>
        <v/>
      </c>
      <c r="AC618" s="41" t="str">
        <f t="shared" si="389"/>
        <v/>
      </c>
      <c r="AE618" s="41" t="str">
        <f t="shared" si="402"/>
        <v/>
      </c>
      <c r="AJ618" s="154" t="str">
        <f t="shared" si="403"/>
        <v/>
      </c>
      <c r="AL618" s="120" t="str">
        <f t="shared" si="404"/>
        <v/>
      </c>
      <c r="AM618" s="104" t="str">
        <f t="shared" si="405"/>
        <v/>
      </c>
      <c r="AN618" s="104" t="str">
        <f t="shared" si="406"/>
        <v/>
      </c>
      <c r="AO618" s="104" t="str">
        <f t="shared" si="390"/>
        <v/>
      </c>
      <c r="AP618" s="104" t="str">
        <f t="shared" si="391"/>
        <v/>
      </c>
      <c r="AQ618" s="121" t="str">
        <f t="shared" si="407"/>
        <v/>
      </c>
      <c r="AS618" s="88" t="str">
        <f t="shared" si="392"/>
        <v/>
      </c>
      <c r="AT618" s="68" t="str">
        <f t="shared" si="408"/>
        <v/>
      </c>
      <c r="AU618" s="68" t="str">
        <f t="shared" si="409"/>
        <v/>
      </c>
      <c r="AV618" s="68" t="str">
        <f t="shared" si="410"/>
        <v/>
      </c>
      <c r="AW618" s="88" t="str">
        <f t="shared" si="393"/>
        <v/>
      </c>
      <c r="AZ618" s="88" t="str">
        <f t="shared" si="394"/>
        <v/>
      </c>
      <c r="BA618" s="68" t="str">
        <f t="shared" si="395"/>
        <v/>
      </c>
      <c r="BB618" s="68" t="str">
        <f t="shared" si="396"/>
        <v/>
      </c>
      <c r="BC618" s="68" t="str">
        <f t="shared" si="397"/>
        <v/>
      </c>
      <c r="BD618" s="69" t="str">
        <f t="shared" si="398"/>
        <v/>
      </c>
      <c r="BE618" s="69" t="str">
        <f t="shared" si="411"/>
        <v/>
      </c>
      <c r="BT618" s="138" t="str">
        <f t="shared" ca="1" si="412"/>
        <v/>
      </c>
      <c r="BU618" s="139" t="str">
        <f t="shared" ca="1" si="413"/>
        <v/>
      </c>
      <c r="BW618" s="138" t="str">
        <f t="shared" si="414"/>
        <v/>
      </c>
      <c r="BX618" s="104" t="str">
        <f t="shared" si="415"/>
        <v/>
      </c>
      <c r="BY618" s="139" t="str">
        <f t="shared" si="416"/>
        <v/>
      </c>
      <c r="CA618" s="138" t="str">
        <f t="shared" si="417"/>
        <v/>
      </c>
      <c r="CB618" s="104" t="str">
        <f t="shared" si="418"/>
        <v/>
      </c>
      <c r="CC618" s="139" t="str">
        <f t="shared" si="419"/>
        <v/>
      </c>
      <c r="CE618" s="162" t="str">
        <f t="shared" si="420"/>
        <v/>
      </c>
      <c r="CF618" s="163" t="str">
        <f t="shared" si="421"/>
        <v/>
      </c>
      <c r="CG618" s="164" t="str">
        <f t="shared" si="422"/>
        <v/>
      </c>
      <c r="CI618" s="162" t="str">
        <f t="shared" si="423"/>
        <v/>
      </c>
      <c r="CJ618" s="163" t="str">
        <f t="shared" si="426"/>
        <v/>
      </c>
      <c r="CK618" s="164" t="str">
        <f t="shared" si="427"/>
        <v/>
      </c>
      <c r="CM618" s="169" t="str">
        <f t="shared" si="424"/>
        <v/>
      </c>
      <c r="CN618" s="139" t="str">
        <f t="shared" si="425"/>
        <v/>
      </c>
      <c r="CP618" s="41" t="str">
        <f>IF($CM618="", "", COUNTIF($CM$11:$CM$3035, "&lt;"&amp;$CM618)+1+COUNTIF($CM$11:$CM618, $CM618)-1)</f>
        <v/>
      </c>
    </row>
    <row r="619" spans="1:94" x14ac:dyDescent="0.25">
      <c r="A619" s="40"/>
      <c r="B619" s="82" t="str">
        <f>IF($I619="", "", IFERROR(INDEX('Job Database'!$AE$11:$AE$3035, MATCH($I619, 'Job Database'!$X$11:$X$3035, 0)), ""))</f>
        <v/>
      </c>
      <c r="C619" s="69" t="str">
        <f>IF($I619="", "", IF(COUNTIF('Job Database'!$X$11:$X$3035, $I619)=0, $AC$5, $AC$4))</f>
        <v/>
      </c>
      <c r="D619" s="40"/>
      <c r="E619" s="85" t="str">
        <f>IF($I619="", "", IF(IFERROR(INDEX('Job Database'!$M$11:$M$3035, MATCH($I619, 'Job Database'!$X$11:$X$3035, 0)), "")="", "", IFERROR(INDEX('Job Database'!$M$11:$M$3035, MATCH($I619, 'Job Database'!$X$11:$X$3035, 0)), "")))</f>
        <v/>
      </c>
      <c r="F619" s="40"/>
      <c r="G619" s="88" t="str">
        <f t="shared" si="399"/>
        <v/>
      </c>
      <c r="H619" s="40"/>
      <c r="I619" s="24"/>
      <c r="J619" s="34"/>
      <c r="K619" s="106"/>
      <c r="L619" s="79"/>
      <c r="M619" s="34"/>
      <c r="N619" s="79"/>
      <c r="O619" s="31"/>
      <c r="P619" s="53"/>
      <c r="Q619" s="40"/>
      <c r="S619" s="41" t="str">
        <f t="shared" si="387"/>
        <v/>
      </c>
      <c r="T619" s="41" t="str">
        <f t="shared" si="388"/>
        <v/>
      </c>
      <c r="U619" s="41" t="str">
        <f t="shared" si="400"/>
        <v/>
      </c>
      <c r="W619" s="74" t="str">
        <f>IF('Job Database'!$X619="", "", 'Job Database'!$X619)</f>
        <v/>
      </c>
      <c r="Y619" s="41" t="str">
        <f>IF($W619="", "", IF(COUNTIF($I$11:$I$3035, $W619)&gt;0, "", MAX($Y$10:$Y618)+1))</f>
        <v/>
      </c>
      <c r="Z619" s="41">
        <v>609</v>
      </c>
      <c r="AA619" s="58" t="str">
        <f t="shared" si="401"/>
        <v/>
      </c>
      <c r="AC619" s="41" t="str">
        <f t="shared" si="389"/>
        <v/>
      </c>
      <c r="AE619" s="41" t="str">
        <f t="shared" si="402"/>
        <v/>
      </c>
      <c r="AJ619" s="154" t="str">
        <f t="shared" si="403"/>
        <v/>
      </c>
      <c r="AL619" s="120" t="str">
        <f t="shared" si="404"/>
        <v/>
      </c>
      <c r="AM619" s="104" t="str">
        <f t="shared" si="405"/>
        <v/>
      </c>
      <c r="AN619" s="104" t="str">
        <f t="shared" si="406"/>
        <v/>
      </c>
      <c r="AO619" s="104" t="str">
        <f t="shared" si="390"/>
        <v/>
      </c>
      <c r="AP619" s="104" t="str">
        <f t="shared" si="391"/>
        <v/>
      </c>
      <c r="AQ619" s="121" t="str">
        <f t="shared" si="407"/>
        <v/>
      </c>
      <c r="AS619" s="88" t="str">
        <f t="shared" si="392"/>
        <v/>
      </c>
      <c r="AT619" s="68" t="str">
        <f t="shared" si="408"/>
        <v/>
      </c>
      <c r="AU619" s="68" t="str">
        <f t="shared" si="409"/>
        <v/>
      </c>
      <c r="AV619" s="68" t="str">
        <f t="shared" si="410"/>
        <v/>
      </c>
      <c r="AW619" s="88" t="str">
        <f t="shared" si="393"/>
        <v/>
      </c>
      <c r="AZ619" s="88" t="str">
        <f t="shared" si="394"/>
        <v/>
      </c>
      <c r="BA619" s="68" t="str">
        <f t="shared" si="395"/>
        <v/>
      </c>
      <c r="BB619" s="68" t="str">
        <f t="shared" si="396"/>
        <v/>
      </c>
      <c r="BC619" s="68" t="str">
        <f t="shared" si="397"/>
        <v/>
      </c>
      <c r="BD619" s="69" t="str">
        <f t="shared" si="398"/>
        <v/>
      </c>
      <c r="BE619" s="69" t="str">
        <f t="shared" si="411"/>
        <v/>
      </c>
      <c r="BT619" s="138" t="str">
        <f t="shared" ca="1" si="412"/>
        <v/>
      </c>
      <c r="BU619" s="139" t="str">
        <f t="shared" ca="1" si="413"/>
        <v/>
      </c>
      <c r="BW619" s="138" t="str">
        <f t="shared" si="414"/>
        <v/>
      </c>
      <c r="BX619" s="104" t="str">
        <f t="shared" si="415"/>
        <v/>
      </c>
      <c r="BY619" s="139" t="str">
        <f t="shared" si="416"/>
        <v/>
      </c>
      <c r="CA619" s="138" t="str">
        <f t="shared" si="417"/>
        <v/>
      </c>
      <c r="CB619" s="104" t="str">
        <f t="shared" si="418"/>
        <v/>
      </c>
      <c r="CC619" s="139" t="str">
        <f t="shared" si="419"/>
        <v/>
      </c>
      <c r="CE619" s="162" t="str">
        <f t="shared" si="420"/>
        <v/>
      </c>
      <c r="CF619" s="163" t="str">
        <f t="shared" si="421"/>
        <v/>
      </c>
      <c r="CG619" s="164" t="str">
        <f t="shared" si="422"/>
        <v/>
      </c>
      <c r="CI619" s="162" t="str">
        <f t="shared" si="423"/>
        <v/>
      </c>
      <c r="CJ619" s="163" t="str">
        <f t="shared" si="426"/>
        <v/>
      </c>
      <c r="CK619" s="164" t="str">
        <f t="shared" si="427"/>
        <v/>
      </c>
      <c r="CM619" s="169" t="str">
        <f t="shared" si="424"/>
        <v/>
      </c>
      <c r="CN619" s="139" t="str">
        <f t="shared" si="425"/>
        <v/>
      </c>
      <c r="CP619" s="41" t="str">
        <f>IF($CM619="", "", COUNTIF($CM$11:$CM$3035, "&lt;"&amp;$CM619)+1+COUNTIF($CM$11:$CM619, $CM619)-1)</f>
        <v/>
      </c>
    </row>
    <row r="620" spans="1:94" x14ac:dyDescent="0.25">
      <c r="A620" s="40"/>
      <c r="B620" s="82" t="str">
        <f>IF($I620="", "", IFERROR(INDEX('Job Database'!$AE$11:$AE$3035, MATCH($I620, 'Job Database'!$X$11:$X$3035, 0)), ""))</f>
        <v/>
      </c>
      <c r="C620" s="69" t="str">
        <f>IF($I620="", "", IF(COUNTIF('Job Database'!$X$11:$X$3035, $I620)=0, $AC$5, $AC$4))</f>
        <v/>
      </c>
      <c r="D620" s="40"/>
      <c r="E620" s="85" t="str">
        <f>IF($I620="", "", IF(IFERROR(INDEX('Job Database'!$M$11:$M$3035, MATCH($I620, 'Job Database'!$X$11:$X$3035, 0)), "")="", "", IFERROR(INDEX('Job Database'!$M$11:$M$3035, MATCH($I620, 'Job Database'!$X$11:$X$3035, 0)), "")))</f>
        <v/>
      </c>
      <c r="F620" s="40"/>
      <c r="G620" s="88" t="str">
        <f t="shared" si="399"/>
        <v/>
      </c>
      <c r="H620" s="40"/>
      <c r="I620" s="24"/>
      <c r="J620" s="34"/>
      <c r="K620" s="106"/>
      <c r="L620" s="79"/>
      <c r="M620" s="34"/>
      <c r="N620" s="79"/>
      <c r="O620" s="31"/>
      <c r="P620" s="53"/>
      <c r="Q620" s="40"/>
      <c r="S620" s="41" t="str">
        <f t="shared" si="387"/>
        <v/>
      </c>
      <c r="T620" s="41" t="str">
        <f t="shared" si="388"/>
        <v/>
      </c>
      <c r="U620" s="41" t="str">
        <f t="shared" si="400"/>
        <v/>
      </c>
      <c r="W620" s="74" t="str">
        <f>IF('Job Database'!$X620="", "", 'Job Database'!$X620)</f>
        <v/>
      </c>
      <c r="Y620" s="41" t="str">
        <f>IF($W620="", "", IF(COUNTIF($I$11:$I$3035, $W620)&gt;0, "", MAX($Y$10:$Y619)+1))</f>
        <v/>
      </c>
      <c r="Z620" s="41">
        <v>610</v>
      </c>
      <c r="AA620" s="58" t="str">
        <f t="shared" si="401"/>
        <v/>
      </c>
      <c r="AC620" s="41" t="str">
        <f t="shared" si="389"/>
        <v/>
      </c>
      <c r="AE620" s="41" t="str">
        <f t="shared" si="402"/>
        <v/>
      </c>
      <c r="AJ620" s="154" t="str">
        <f t="shared" si="403"/>
        <v/>
      </c>
      <c r="AL620" s="120" t="str">
        <f t="shared" si="404"/>
        <v/>
      </c>
      <c r="AM620" s="104" t="str">
        <f t="shared" si="405"/>
        <v/>
      </c>
      <c r="AN620" s="104" t="str">
        <f t="shared" si="406"/>
        <v/>
      </c>
      <c r="AO620" s="104" t="str">
        <f t="shared" si="390"/>
        <v/>
      </c>
      <c r="AP620" s="104" t="str">
        <f t="shared" si="391"/>
        <v/>
      </c>
      <c r="AQ620" s="121" t="str">
        <f t="shared" si="407"/>
        <v/>
      </c>
      <c r="AS620" s="88" t="str">
        <f t="shared" si="392"/>
        <v/>
      </c>
      <c r="AT620" s="68" t="str">
        <f t="shared" si="408"/>
        <v/>
      </c>
      <c r="AU620" s="68" t="str">
        <f t="shared" si="409"/>
        <v/>
      </c>
      <c r="AV620" s="68" t="str">
        <f t="shared" si="410"/>
        <v/>
      </c>
      <c r="AW620" s="88" t="str">
        <f t="shared" si="393"/>
        <v/>
      </c>
      <c r="AZ620" s="88" t="str">
        <f t="shared" si="394"/>
        <v/>
      </c>
      <c r="BA620" s="68" t="str">
        <f t="shared" si="395"/>
        <v/>
      </c>
      <c r="BB620" s="68" t="str">
        <f t="shared" si="396"/>
        <v/>
      </c>
      <c r="BC620" s="68" t="str">
        <f t="shared" si="397"/>
        <v/>
      </c>
      <c r="BD620" s="69" t="str">
        <f t="shared" si="398"/>
        <v/>
      </c>
      <c r="BE620" s="69" t="str">
        <f t="shared" si="411"/>
        <v/>
      </c>
      <c r="BT620" s="138" t="str">
        <f t="shared" ca="1" si="412"/>
        <v/>
      </c>
      <c r="BU620" s="139" t="str">
        <f t="shared" ca="1" si="413"/>
        <v/>
      </c>
      <c r="BW620" s="138" t="str">
        <f t="shared" si="414"/>
        <v/>
      </c>
      <c r="BX620" s="104" t="str">
        <f t="shared" si="415"/>
        <v/>
      </c>
      <c r="BY620" s="139" t="str">
        <f t="shared" si="416"/>
        <v/>
      </c>
      <c r="CA620" s="138" t="str">
        <f t="shared" si="417"/>
        <v/>
      </c>
      <c r="CB620" s="104" t="str">
        <f t="shared" si="418"/>
        <v/>
      </c>
      <c r="CC620" s="139" t="str">
        <f t="shared" si="419"/>
        <v/>
      </c>
      <c r="CE620" s="162" t="str">
        <f t="shared" si="420"/>
        <v/>
      </c>
      <c r="CF620" s="163" t="str">
        <f t="shared" si="421"/>
        <v/>
      </c>
      <c r="CG620" s="164" t="str">
        <f t="shared" si="422"/>
        <v/>
      </c>
      <c r="CI620" s="162" t="str">
        <f t="shared" si="423"/>
        <v/>
      </c>
      <c r="CJ620" s="163" t="str">
        <f t="shared" si="426"/>
        <v/>
      </c>
      <c r="CK620" s="164" t="str">
        <f t="shared" si="427"/>
        <v/>
      </c>
      <c r="CM620" s="169" t="str">
        <f t="shared" si="424"/>
        <v/>
      </c>
      <c r="CN620" s="139" t="str">
        <f t="shared" si="425"/>
        <v/>
      </c>
      <c r="CP620" s="41" t="str">
        <f>IF($CM620="", "", COUNTIF($CM$11:$CM$3035, "&lt;"&amp;$CM620)+1+COUNTIF($CM$11:$CM620, $CM620)-1)</f>
        <v/>
      </c>
    </row>
    <row r="621" spans="1:94" x14ac:dyDescent="0.25">
      <c r="A621" s="40"/>
      <c r="B621" s="82" t="str">
        <f>IF($I621="", "", IFERROR(INDEX('Job Database'!$AE$11:$AE$3035, MATCH($I621, 'Job Database'!$X$11:$X$3035, 0)), ""))</f>
        <v/>
      </c>
      <c r="C621" s="69" t="str">
        <f>IF($I621="", "", IF(COUNTIF('Job Database'!$X$11:$X$3035, $I621)=0, $AC$5, $AC$4))</f>
        <v/>
      </c>
      <c r="D621" s="40"/>
      <c r="E621" s="85" t="str">
        <f>IF($I621="", "", IF(IFERROR(INDEX('Job Database'!$M$11:$M$3035, MATCH($I621, 'Job Database'!$X$11:$X$3035, 0)), "")="", "", IFERROR(INDEX('Job Database'!$M$11:$M$3035, MATCH($I621, 'Job Database'!$X$11:$X$3035, 0)), "")))</f>
        <v/>
      </c>
      <c r="F621" s="40"/>
      <c r="G621" s="88" t="str">
        <f t="shared" si="399"/>
        <v/>
      </c>
      <c r="H621" s="40"/>
      <c r="I621" s="24"/>
      <c r="J621" s="34"/>
      <c r="K621" s="106"/>
      <c r="L621" s="79"/>
      <c r="M621" s="34"/>
      <c r="N621" s="79"/>
      <c r="O621" s="31"/>
      <c r="P621" s="53"/>
      <c r="Q621" s="40"/>
      <c r="S621" s="41" t="str">
        <f t="shared" si="387"/>
        <v/>
      </c>
      <c r="T621" s="41" t="str">
        <f t="shared" si="388"/>
        <v/>
      </c>
      <c r="U621" s="41" t="str">
        <f t="shared" si="400"/>
        <v/>
      </c>
      <c r="W621" s="74" t="str">
        <f>IF('Job Database'!$X621="", "", 'Job Database'!$X621)</f>
        <v/>
      </c>
      <c r="Y621" s="41" t="str">
        <f>IF($W621="", "", IF(COUNTIF($I$11:$I$3035, $W621)&gt;0, "", MAX($Y$10:$Y620)+1))</f>
        <v/>
      </c>
      <c r="Z621" s="41">
        <v>611</v>
      </c>
      <c r="AA621" s="58" t="str">
        <f t="shared" si="401"/>
        <v/>
      </c>
      <c r="AC621" s="41" t="str">
        <f t="shared" si="389"/>
        <v/>
      </c>
      <c r="AE621" s="41" t="str">
        <f t="shared" si="402"/>
        <v/>
      </c>
      <c r="AJ621" s="154" t="str">
        <f t="shared" si="403"/>
        <v/>
      </c>
      <c r="AL621" s="120" t="str">
        <f t="shared" si="404"/>
        <v/>
      </c>
      <c r="AM621" s="104" t="str">
        <f t="shared" si="405"/>
        <v/>
      </c>
      <c r="AN621" s="104" t="str">
        <f t="shared" si="406"/>
        <v/>
      </c>
      <c r="AO621" s="104" t="str">
        <f t="shared" si="390"/>
        <v/>
      </c>
      <c r="AP621" s="104" t="str">
        <f t="shared" si="391"/>
        <v/>
      </c>
      <c r="AQ621" s="121" t="str">
        <f t="shared" si="407"/>
        <v/>
      </c>
      <c r="AS621" s="88" t="str">
        <f t="shared" si="392"/>
        <v/>
      </c>
      <c r="AT621" s="68" t="str">
        <f t="shared" si="408"/>
        <v/>
      </c>
      <c r="AU621" s="68" t="str">
        <f t="shared" si="409"/>
        <v/>
      </c>
      <c r="AV621" s="68" t="str">
        <f t="shared" si="410"/>
        <v/>
      </c>
      <c r="AW621" s="88" t="str">
        <f t="shared" si="393"/>
        <v/>
      </c>
      <c r="AZ621" s="88" t="str">
        <f t="shared" si="394"/>
        <v/>
      </c>
      <c r="BA621" s="68" t="str">
        <f t="shared" si="395"/>
        <v/>
      </c>
      <c r="BB621" s="68" t="str">
        <f t="shared" si="396"/>
        <v/>
      </c>
      <c r="BC621" s="68" t="str">
        <f t="shared" si="397"/>
        <v/>
      </c>
      <c r="BD621" s="69" t="str">
        <f t="shared" si="398"/>
        <v/>
      </c>
      <c r="BE621" s="69" t="str">
        <f t="shared" si="411"/>
        <v/>
      </c>
      <c r="BT621" s="138" t="str">
        <f t="shared" ca="1" si="412"/>
        <v/>
      </c>
      <c r="BU621" s="139" t="str">
        <f t="shared" ca="1" si="413"/>
        <v/>
      </c>
      <c r="BW621" s="138" t="str">
        <f t="shared" si="414"/>
        <v/>
      </c>
      <c r="BX621" s="104" t="str">
        <f t="shared" si="415"/>
        <v/>
      </c>
      <c r="BY621" s="139" t="str">
        <f t="shared" si="416"/>
        <v/>
      </c>
      <c r="CA621" s="138" t="str">
        <f t="shared" si="417"/>
        <v/>
      </c>
      <c r="CB621" s="104" t="str">
        <f t="shared" si="418"/>
        <v/>
      </c>
      <c r="CC621" s="139" t="str">
        <f t="shared" si="419"/>
        <v/>
      </c>
      <c r="CE621" s="162" t="str">
        <f t="shared" si="420"/>
        <v/>
      </c>
      <c r="CF621" s="163" t="str">
        <f t="shared" si="421"/>
        <v/>
      </c>
      <c r="CG621" s="164" t="str">
        <f t="shared" si="422"/>
        <v/>
      </c>
      <c r="CI621" s="162" t="str">
        <f t="shared" si="423"/>
        <v/>
      </c>
      <c r="CJ621" s="163" t="str">
        <f t="shared" si="426"/>
        <v/>
      </c>
      <c r="CK621" s="164" t="str">
        <f t="shared" si="427"/>
        <v/>
      </c>
      <c r="CM621" s="169" t="str">
        <f t="shared" si="424"/>
        <v/>
      </c>
      <c r="CN621" s="139" t="str">
        <f t="shared" si="425"/>
        <v/>
      </c>
      <c r="CP621" s="41" t="str">
        <f>IF($CM621="", "", COUNTIF($CM$11:$CM$3035, "&lt;"&amp;$CM621)+1+COUNTIF($CM$11:$CM621, $CM621)-1)</f>
        <v/>
      </c>
    </row>
    <row r="622" spans="1:94" x14ac:dyDescent="0.25">
      <c r="A622" s="40"/>
      <c r="B622" s="82" t="str">
        <f>IF($I622="", "", IFERROR(INDEX('Job Database'!$AE$11:$AE$3035, MATCH($I622, 'Job Database'!$X$11:$X$3035, 0)), ""))</f>
        <v/>
      </c>
      <c r="C622" s="69" t="str">
        <f>IF($I622="", "", IF(COUNTIF('Job Database'!$X$11:$X$3035, $I622)=0, $AC$5, $AC$4))</f>
        <v/>
      </c>
      <c r="D622" s="40"/>
      <c r="E622" s="85" t="str">
        <f>IF($I622="", "", IF(IFERROR(INDEX('Job Database'!$M$11:$M$3035, MATCH($I622, 'Job Database'!$X$11:$X$3035, 0)), "")="", "", IFERROR(INDEX('Job Database'!$M$11:$M$3035, MATCH($I622, 'Job Database'!$X$11:$X$3035, 0)), "")))</f>
        <v/>
      </c>
      <c r="F622" s="40"/>
      <c r="G622" s="88" t="str">
        <f t="shared" si="399"/>
        <v/>
      </c>
      <c r="H622" s="40"/>
      <c r="I622" s="24"/>
      <c r="J622" s="34"/>
      <c r="K622" s="106"/>
      <c r="L622" s="79"/>
      <c r="M622" s="34"/>
      <c r="N622" s="79"/>
      <c r="O622" s="31"/>
      <c r="P622" s="53"/>
      <c r="Q622" s="40"/>
      <c r="S622" s="41" t="str">
        <f t="shared" si="387"/>
        <v/>
      </c>
      <c r="T622" s="41" t="str">
        <f t="shared" si="388"/>
        <v/>
      </c>
      <c r="U622" s="41" t="str">
        <f t="shared" si="400"/>
        <v/>
      </c>
      <c r="W622" s="74" t="str">
        <f>IF('Job Database'!$X622="", "", 'Job Database'!$X622)</f>
        <v/>
      </c>
      <c r="Y622" s="41" t="str">
        <f>IF($W622="", "", IF(COUNTIF($I$11:$I$3035, $W622)&gt;0, "", MAX($Y$10:$Y621)+1))</f>
        <v/>
      </c>
      <c r="Z622" s="41">
        <v>612</v>
      </c>
      <c r="AA622" s="58" t="str">
        <f t="shared" si="401"/>
        <v/>
      </c>
      <c r="AC622" s="41" t="str">
        <f t="shared" si="389"/>
        <v/>
      </c>
      <c r="AE622" s="41" t="str">
        <f t="shared" si="402"/>
        <v/>
      </c>
      <c r="AJ622" s="154" t="str">
        <f t="shared" si="403"/>
        <v/>
      </c>
      <c r="AL622" s="120" t="str">
        <f t="shared" si="404"/>
        <v/>
      </c>
      <c r="AM622" s="104" t="str">
        <f t="shared" si="405"/>
        <v/>
      </c>
      <c r="AN622" s="104" t="str">
        <f t="shared" si="406"/>
        <v/>
      </c>
      <c r="AO622" s="104" t="str">
        <f t="shared" si="390"/>
        <v/>
      </c>
      <c r="AP622" s="104" t="str">
        <f t="shared" si="391"/>
        <v/>
      </c>
      <c r="AQ622" s="121" t="str">
        <f t="shared" si="407"/>
        <v/>
      </c>
      <c r="AS622" s="88" t="str">
        <f t="shared" si="392"/>
        <v/>
      </c>
      <c r="AT622" s="68" t="str">
        <f t="shared" si="408"/>
        <v/>
      </c>
      <c r="AU622" s="68" t="str">
        <f t="shared" si="409"/>
        <v/>
      </c>
      <c r="AV622" s="68" t="str">
        <f t="shared" si="410"/>
        <v/>
      </c>
      <c r="AW622" s="88" t="str">
        <f t="shared" si="393"/>
        <v/>
      </c>
      <c r="AZ622" s="88" t="str">
        <f t="shared" si="394"/>
        <v/>
      </c>
      <c r="BA622" s="68" t="str">
        <f t="shared" si="395"/>
        <v/>
      </c>
      <c r="BB622" s="68" t="str">
        <f t="shared" si="396"/>
        <v/>
      </c>
      <c r="BC622" s="68" t="str">
        <f t="shared" si="397"/>
        <v/>
      </c>
      <c r="BD622" s="69" t="str">
        <f t="shared" si="398"/>
        <v/>
      </c>
      <c r="BE622" s="69" t="str">
        <f t="shared" si="411"/>
        <v/>
      </c>
      <c r="BT622" s="138" t="str">
        <f t="shared" ca="1" si="412"/>
        <v/>
      </c>
      <c r="BU622" s="139" t="str">
        <f t="shared" ca="1" si="413"/>
        <v/>
      </c>
      <c r="BW622" s="138" t="str">
        <f t="shared" si="414"/>
        <v/>
      </c>
      <c r="BX622" s="104" t="str">
        <f t="shared" si="415"/>
        <v/>
      </c>
      <c r="BY622" s="139" t="str">
        <f t="shared" si="416"/>
        <v/>
      </c>
      <c r="CA622" s="138" t="str">
        <f t="shared" si="417"/>
        <v/>
      </c>
      <c r="CB622" s="104" t="str">
        <f t="shared" si="418"/>
        <v/>
      </c>
      <c r="CC622" s="139" t="str">
        <f t="shared" si="419"/>
        <v/>
      </c>
      <c r="CE622" s="162" t="str">
        <f t="shared" si="420"/>
        <v/>
      </c>
      <c r="CF622" s="163" t="str">
        <f t="shared" si="421"/>
        <v/>
      </c>
      <c r="CG622" s="164" t="str">
        <f t="shared" si="422"/>
        <v/>
      </c>
      <c r="CI622" s="162" t="str">
        <f t="shared" si="423"/>
        <v/>
      </c>
      <c r="CJ622" s="163" t="str">
        <f t="shared" si="426"/>
        <v/>
      </c>
      <c r="CK622" s="164" t="str">
        <f t="shared" si="427"/>
        <v/>
      </c>
      <c r="CM622" s="169" t="str">
        <f t="shared" si="424"/>
        <v/>
      </c>
      <c r="CN622" s="139" t="str">
        <f t="shared" si="425"/>
        <v/>
      </c>
      <c r="CP622" s="41" t="str">
        <f>IF($CM622="", "", COUNTIF($CM$11:$CM$3035, "&lt;"&amp;$CM622)+1+COUNTIF($CM$11:$CM622, $CM622)-1)</f>
        <v/>
      </c>
    </row>
    <row r="623" spans="1:94" x14ac:dyDescent="0.25">
      <c r="A623" s="40"/>
      <c r="B623" s="82" t="str">
        <f>IF($I623="", "", IFERROR(INDEX('Job Database'!$AE$11:$AE$3035, MATCH($I623, 'Job Database'!$X$11:$X$3035, 0)), ""))</f>
        <v/>
      </c>
      <c r="C623" s="69" t="str">
        <f>IF($I623="", "", IF(COUNTIF('Job Database'!$X$11:$X$3035, $I623)=0, $AC$5, $AC$4))</f>
        <v/>
      </c>
      <c r="D623" s="40"/>
      <c r="E623" s="85" t="str">
        <f>IF($I623="", "", IF(IFERROR(INDEX('Job Database'!$M$11:$M$3035, MATCH($I623, 'Job Database'!$X$11:$X$3035, 0)), "")="", "", IFERROR(INDEX('Job Database'!$M$11:$M$3035, MATCH($I623, 'Job Database'!$X$11:$X$3035, 0)), "")))</f>
        <v/>
      </c>
      <c r="F623" s="40"/>
      <c r="G623" s="88" t="str">
        <f t="shared" si="399"/>
        <v/>
      </c>
      <c r="H623" s="40"/>
      <c r="I623" s="24"/>
      <c r="J623" s="34"/>
      <c r="K623" s="106"/>
      <c r="L623" s="79"/>
      <c r="M623" s="34"/>
      <c r="N623" s="79"/>
      <c r="O623" s="31"/>
      <c r="P623" s="53"/>
      <c r="Q623" s="40"/>
      <c r="S623" s="41" t="str">
        <f t="shared" si="387"/>
        <v/>
      </c>
      <c r="T623" s="41" t="str">
        <f t="shared" si="388"/>
        <v/>
      </c>
      <c r="U623" s="41" t="str">
        <f t="shared" si="400"/>
        <v/>
      </c>
      <c r="W623" s="74" t="str">
        <f>IF('Job Database'!$X623="", "", 'Job Database'!$X623)</f>
        <v/>
      </c>
      <c r="Y623" s="41" t="str">
        <f>IF($W623="", "", IF(COUNTIF($I$11:$I$3035, $W623)&gt;0, "", MAX($Y$10:$Y622)+1))</f>
        <v/>
      </c>
      <c r="Z623" s="41">
        <v>613</v>
      </c>
      <c r="AA623" s="58" t="str">
        <f t="shared" si="401"/>
        <v/>
      </c>
      <c r="AC623" s="41" t="str">
        <f t="shared" si="389"/>
        <v/>
      </c>
      <c r="AE623" s="41" t="str">
        <f t="shared" si="402"/>
        <v/>
      </c>
      <c r="AJ623" s="154" t="str">
        <f t="shared" si="403"/>
        <v/>
      </c>
      <c r="AL623" s="120" t="str">
        <f t="shared" si="404"/>
        <v/>
      </c>
      <c r="AM623" s="104" t="str">
        <f t="shared" si="405"/>
        <v/>
      </c>
      <c r="AN623" s="104" t="str">
        <f t="shared" si="406"/>
        <v/>
      </c>
      <c r="AO623" s="104" t="str">
        <f t="shared" si="390"/>
        <v/>
      </c>
      <c r="AP623" s="104" t="str">
        <f t="shared" si="391"/>
        <v/>
      </c>
      <c r="AQ623" s="121" t="str">
        <f t="shared" si="407"/>
        <v/>
      </c>
      <c r="AS623" s="88" t="str">
        <f t="shared" si="392"/>
        <v/>
      </c>
      <c r="AT623" s="68" t="str">
        <f t="shared" si="408"/>
        <v/>
      </c>
      <c r="AU623" s="68" t="str">
        <f t="shared" si="409"/>
        <v/>
      </c>
      <c r="AV623" s="68" t="str">
        <f t="shared" si="410"/>
        <v/>
      </c>
      <c r="AW623" s="88" t="str">
        <f t="shared" si="393"/>
        <v/>
      </c>
      <c r="AZ623" s="88" t="str">
        <f t="shared" si="394"/>
        <v/>
      </c>
      <c r="BA623" s="68" t="str">
        <f t="shared" si="395"/>
        <v/>
      </c>
      <c r="BB623" s="68" t="str">
        <f t="shared" si="396"/>
        <v/>
      </c>
      <c r="BC623" s="68" t="str">
        <f t="shared" si="397"/>
        <v/>
      </c>
      <c r="BD623" s="69" t="str">
        <f t="shared" si="398"/>
        <v/>
      </c>
      <c r="BE623" s="69" t="str">
        <f t="shared" si="411"/>
        <v/>
      </c>
      <c r="BT623" s="138" t="str">
        <f t="shared" ca="1" si="412"/>
        <v/>
      </c>
      <c r="BU623" s="139" t="str">
        <f t="shared" ca="1" si="413"/>
        <v/>
      </c>
      <c r="BW623" s="138" t="str">
        <f t="shared" si="414"/>
        <v/>
      </c>
      <c r="BX623" s="104" t="str">
        <f t="shared" si="415"/>
        <v/>
      </c>
      <c r="BY623" s="139" t="str">
        <f t="shared" si="416"/>
        <v/>
      </c>
      <c r="CA623" s="138" t="str">
        <f t="shared" si="417"/>
        <v/>
      </c>
      <c r="CB623" s="104" t="str">
        <f t="shared" si="418"/>
        <v/>
      </c>
      <c r="CC623" s="139" t="str">
        <f t="shared" si="419"/>
        <v/>
      </c>
      <c r="CE623" s="162" t="str">
        <f t="shared" si="420"/>
        <v/>
      </c>
      <c r="CF623" s="163" t="str">
        <f t="shared" si="421"/>
        <v/>
      </c>
      <c r="CG623" s="164" t="str">
        <f t="shared" si="422"/>
        <v/>
      </c>
      <c r="CI623" s="162" t="str">
        <f t="shared" si="423"/>
        <v/>
      </c>
      <c r="CJ623" s="163" t="str">
        <f t="shared" si="426"/>
        <v/>
      </c>
      <c r="CK623" s="164" t="str">
        <f t="shared" si="427"/>
        <v/>
      </c>
      <c r="CM623" s="169" t="str">
        <f t="shared" si="424"/>
        <v/>
      </c>
      <c r="CN623" s="139" t="str">
        <f t="shared" si="425"/>
        <v/>
      </c>
      <c r="CP623" s="41" t="str">
        <f>IF($CM623="", "", COUNTIF($CM$11:$CM$3035, "&lt;"&amp;$CM623)+1+COUNTIF($CM$11:$CM623, $CM623)-1)</f>
        <v/>
      </c>
    </row>
    <row r="624" spans="1:94" x14ac:dyDescent="0.25">
      <c r="A624" s="40"/>
      <c r="B624" s="82" t="str">
        <f>IF($I624="", "", IFERROR(INDEX('Job Database'!$AE$11:$AE$3035, MATCH($I624, 'Job Database'!$X$11:$X$3035, 0)), ""))</f>
        <v/>
      </c>
      <c r="C624" s="69" t="str">
        <f>IF($I624="", "", IF(COUNTIF('Job Database'!$X$11:$X$3035, $I624)=0, $AC$5, $AC$4))</f>
        <v/>
      </c>
      <c r="D624" s="40"/>
      <c r="E624" s="85" t="str">
        <f>IF($I624="", "", IF(IFERROR(INDEX('Job Database'!$M$11:$M$3035, MATCH($I624, 'Job Database'!$X$11:$X$3035, 0)), "")="", "", IFERROR(INDEX('Job Database'!$M$11:$M$3035, MATCH($I624, 'Job Database'!$X$11:$X$3035, 0)), "")))</f>
        <v/>
      </c>
      <c r="F624" s="40"/>
      <c r="G624" s="88" t="str">
        <f t="shared" si="399"/>
        <v/>
      </c>
      <c r="H624" s="40"/>
      <c r="I624" s="24"/>
      <c r="J624" s="34"/>
      <c r="K624" s="106"/>
      <c r="L624" s="79"/>
      <c r="M624" s="34"/>
      <c r="N624" s="79"/>
      <c r="O624" s="31"/>
      <c r="P624" s="53"/>
      <c r="Q624" s="40"/>
      <c r="S624" s="41" t="str">
        <f t="shared" si="387"/>
        <v/>
      </c>
      <c r="T624" s="41" t="str">
        <f t="shared" si="388"/>
        <v/>
      </c>
      <c r="U624" s="41" t="str">
        <f t="shared" si="400"/>
        <v/>
      </c>
      <c r="W624" s="74" t="str">
        <f>IF('Job Database'!$X624="", "", 'Job Database'!$X624)</f>
        <v/>
      </c>
      <c r="Y624" s="41" t="str">
        <f>IF($W624="", "", IF(COUNTIF($I$11:$I$3035, $W624)&gt;0, "", MAX($Y$10:$Y623)+1))</f>
        <v/>
      </c>
      <c r="Z624" s="41">
        <v>614</v>
      </c>
      <c r="AA624" s="58" t="str">
        <f t="shared" si="401"/>
        <v/>
      </c>
      <c r="AC624" s="41" t="str">
        <f t="shared" si="389"/>
        <v/>
      </c>
      <c r="AE624" s="41" t="str">
        <f t="shared" si="402"/>
        <v/>
      </c>
      <c r="AJ624" s="154" t="str">
        <f t="shared" si="403"/>
        <v/>
      </c>
      <c r="AL624" s="120" t="str">
        <f t="shared" si="404"/>
        <v/>
      </c>
      <c r="AM624" s="104" t="str">
        <f t="shared" si="405"/>
        <v/>
      </c>
      <c r="AN624" s="104" t="str">
        <f t="shared" si="406"/>
        <v/>
      </c>
      <c r="AO624" s="104" t="str">
        <f t="shared" si="390"/>
        <v/>
      </c>
      <c r="AP624" s="104" t="str">
        <f t="shared" si="391"/>
        <v/>
      </c>
      <c r="AQ624" s="121" t="str">
        <f t="shared" si="407"/>
        <v/>
      </c>
      <c r="AS624" s="88" t="str">
        <f t="shared" si="392"/>
        <v/>
      </c>
      <c r="AT624" s="68" t="str">
        <f t="shared" si="408"/>
        <v/>
      </c>
      <c r="AU624" s="68" t="str">
        <f t="shared" si="409"/>
        <v/>
      </c>
      <c r="AV624" s="68" t="str">
        <f t="shared" si="410"/>
        <v/>
      </c>
      <c r="AW624" s="88" t="str">
        <f t="shared" si="393"/>
        <v/>
      </c>
      <c r="AZ624" s="88" t="str">
        <f t="shared" si="394"/>
        <v/>
      </c>
      <c r="BA624" s="68" t="str">
        <f t="shared" si="395"/>
        <v/>
      </c>
      <c r="BB624" s="68" t="str">
        <f t="shared" si="396"/>
        <v/>
      </c>
      <c r="BC624" s="68" t="str">
        <f t="shared" si="397"/>
        <v/>
      </c>
      <c r="BD624" s="69" t="str">
        <f t="shared" si="398"/>
        <v/>
      </c>
      <c r="BE624" s="69" t="str">
        <f t="shared" si="411"/>
        <v/>
      </c>
      <c r="BT624" s="138" t="str">
        <f t="shared" ca="1" si="412"/>
        <v/>
      </c>
      <c r="BU624" s="139" t="str">
        <f t="shared" ca="1" si="413"/>
        <v/>
      </c>
      <c r="BW624" s="138" t="str">
        <f t="shared" si="414"/>
        <v/>
      </c>
      <c r="BX624" s="104" t="str">
        <f t="shared" si="415"/>
        <v/>
      </c>
      <c r="BY624" s="139" t="str">
        <f t="shared" si="416"/>
        <v/>
      </c>
      <c r="CA624" s="138" t="str">
        <f t="shared" si="417"/>
        <v/>
      </c>
      <c r="CB624" s="104" t="str">
        <f t="shared" si="418"/>
        <v/>
      </c>
      <c r="CC624" s="139" t="str">
        <f t="shared" si="419"/>
        <v/>
      </c>
      <c r="CE624" s="162" t="str">
        <f t="shared" si="420"/>
        <v/>
      </c>
      <c r="CF624" s="163" t="str">
        <f t="shared" si="421"/>
        <v/>
      </c>
      <c r="CG624" s="164" t="str">
        <f t="shared" si="422"/>
        <v/>
      </c>
      <c r="CI624" s="162" t="str">
        <f t="shared" si="423"/>
        <v/>
      </c>
      <c r="CJ624" s="163" t="str">
        <f t="shared" si="426"/>
        <v/>
      </c>
      <c r="CK624" s="164" t="str">
        <f t="shared" si="427"/>
        <v/>
      </c>
      <c r="CM624" s="169" t="str">
        <f t="shared" si="424"/>
        <v/>
      </c>
      <c r="CN624" s="139" t="str">
        <f t="shared" si="425"/>
        <v/>
      </c>
      <c r="CP624" s="41" t="str">
        <f>IF($CM624="", "", COUNTIF($CM$11:$CM$3035, "&lt;"&amp;$CM624)+1+COUNTIF($CM$11:$CM624, $CM624)-1)</f>
        <v/>
      </c>
    </row>
    <row r="625" spans="1:94" x14ac:dyDescent="0.25">
      <c r="A625" s="40"/>
      <c r="B625" s="82" t="str">
        <f>IF($I625="", "", IFERROR(INDEX('Job Database'!$AE$11:$AE$3035, MATCH($I625, 'Job Database'!$X$11:$X$3035, 0)), ""))</f>
        <v/>
      </c>
      <c r="C625" s="69" t="str">
        <f>IF($I625="", "", IF(COUNTIF('Job Database'!$X$11:$X$3035, $I625)=0, $AC$5, $AC$4))</f>
        <v/>
      </c>
      <c r="D625" s="40"/>
      <c r="E625" s="85" t="str">
        <f>IF($I625="", "", IF(IFERROR(INDEX('Job Database'!$M$11:$M$3035, MATCH($I625, 'Job Database'!$X$11:$X$3035, 0)), "")="", "", IFERROR(INDEX('Job Database'!$M$11:$M$3035, MATCH($I625, 'Job Database'!$X$11:$X$3035, 0)), "")))</f>
        <v/>
      </c>
      <c r="F625" s="40"/>
      <c r="G625" s="88" t="str">
        <f t="shared" si="399"/>
        <v/>
      </c>
      <c r="H625" s="40"/>
      <c r="I625" s="24"/>
      <c r="J625" s="34"/>
      <c r="K625" s="106"/>
      <c r="L625" s="79"/>
      <c r="M625" s="34"/>
      <c r="N625" s="79"/>
      <c r="O625" s="31"/>
      <c r="P625" s="53"/>
      <c r="Q625" s="40"/>
      <c r="S625" s="41" t="str">
        <f t="shared" si="387"/>
        <v/>
      </c>
      <c r="T625" s="41" t="str">
        <f t="shared" si="388"/>
        <v/>
      </c>
      <c r="U625" s="41" t="str">
        <f t="shared" si="400"/>
        <v/>
      </c>
      <c r="W625" s="74" t="str">
        <f>IF('Job Database'!$X625="", "", 'Job Database'!$X625)</f>
        <v/>
      </c>
      <c r="Y625" s="41" t="str">
        <f>IF($W625="", "", IF(COUNTIF($I$11:$I$3035, $W625)&gt;0, "", MAX($Y$10:$Y624)+1))</f>
        <v/>
      </c>
      <c r="Z625" s="41">
        <v>615</v>
      </c>
      <c r="AA625" s="58" t="str">
        <f t="shared" si="401"/>
        <v/>
      </c>
      <c r="AC625" s="41" t="str">
        <f t="shared" si="389"/>
        <v/>
      </c>
      <c r="AE625" s="41" t="str">
        <f t="shared" si="402"/>
        <v/>
      </c>
      <c r="AJ625" s="154" t="str">
        <f t="shared" si="403"/>
        <v/>
      </c>
      <c r="AL625" s="120" t="str">
        <f t="shared" si="404"/>
        <v/>
      </c>
      <c r="AM625" s="104" t="str">
        <f t="shared" si="405"/>
        <v/>
      </c>
      <c r="AN625" s="104" t="str">
        <f t="shared" si="406"/>
        <v/>
      </c>
      <c r="AO625" s="104" t="str">
        <f t="shared" si="390"/>
        <v/>
      </c>
      <c r="AP625" s="104" t="str">
        <f t="shared" si="391"/>
        <v/>
      </c>
      <c r="AQ625" s="121" t="str">
        <f t="shared" si="407"/>
        <v/>
      </c>
      <c r="AS625" s="88" t="str">
        <f t="shared" si="392"/>
        <v/>
      </c>
      <c r="AT625" s="68" t="str">
        <f t="shared" si="408"/>
        <v/>
      </c>
      <c r="AU625" s="68" t="str">
        <f t="shared" si="409"/>
        <v/>
      </c>
      <c r="AV625" s="68" t="str">
        <f t="shared" si="410"/>
        <v/>
      </c>
      <c r="AW625" s="88" t="str">
        <f t="shared" si="393"/>
        <v/>
      </c>
      <c r="AZ625" s="88" t="str">
        <f t="shared" si="394"/>
        <v/>
      </c>
      <c r="BA625" s="68" t="str">
        <f t="shared" si="395"/>
        <v/>
      </c>
      <c r="BB625" s="68" t="str">
        <f t="shared" si="396"/>
        <v/>
      </c>
      <c r="BC625" s="68" t="str">
        <f t="shared" si="397"/>
        <v/>
      </c>
      <c r="BD625" s="69" t="str">
        <f t="shared" si="398"/>
        <v/>
      </c>
      <c r="BE625" s="69" t="str">
        <f t="shared" si="411"/>
        <v/>
      </c>
      <c r="BT625" s="138" t="str">
        <f t="shared" ca="1" si="412"/>
        <v/>
      </c>
      <c r="BU625" s="139" t="str">
        <f t="shared" ca="1" si="413"/>
        <v/>
      </c>
      <c r="BW625" s="138" t="str">
        <f t="shared" si="414"/>
        <v/>
      </c>
      <c r="BX625" s="104" t="str">
        <f t="shared" si="415"/>
        <v/>
      </c>
      <c r="BY625" s="139" t="str">
        <f t="shared" si="416"/>
        <v/>
      </c>
      <c r="CA625" s="138" t="str">
        <f t="shared" si="417"/>
        <v/>
      </c>
      <c r="CB625" s="104" t="str">
        <f t="shared" si="418"/>
        <v/>
      </c>
      <c r="CC625" s="139" t="str">
        <f t="shared" si="419"/>
        <v/>
      </c>
      <c r="CE625" s="162" t="str">
        <f t="shared" si="420"/>
        <v/>
      </c>
      <c r="CF625" s="163" t="str">
        <f t="shared" si="421"/>
        <v/>
      </c>
      <c r="CG625" s="164" t="str">
        <f t="shared" si="422"/>
        <v/>
      </c>
      <c r="CI625" s="162" t="str">
        <f t="shared" si="423"/>
        <v/>
      </c>
      <c r="CJ625" s="163" t="str">
        <f t="shared" si="426"/>
        <v/>
      </c>
      <c r="CK625" s="164" t="str">
        <f t="shared" si="427"/>
        <v/>
      </c>
      <c r="CM625" s="169" t="str">
        <f t="shared" si="424"/>
        <v/>
      </c>
      <c r="CN625" s="139" t="str">
        <f t="shared" si="425"/>
        <v/>
      </c>
      <c r="CP625" s="41" t="str">
        <f>IF($CM625="", "", COUNTIF($CM$11:$CM$3035, "&lt;"&amp;$CM625)+1+COUNTIF($CM$11:$CM625, $CM625)-1)</f>
        <v/>
      </c>
    </row>
    <row r="626" spans="1:94" x14ac:dyDescent="0.25">
      <c r="A626" s="40"/>
      <c r="B626" s="82" t="str">
        <f>IF($I626="", "", IFERROR(INDEX('Job Database'!$AE$11:$AE$3035, MATCH($I626, 'Job Database'!$X$11:$X$3035, 0)), ""))</f>
        <v/>
      </c>
      <c r="C626" s="69" t="str">
        <f>IF($I626="", "", IF(COUNTIF('Job Database'!$X$11:$X$3035, $I626)=0, $AC$5, $AC$4))</f>
        <v/>
      </c>
      <c r="D626" s="40"/>
      <c r="E626" s="85" t="str">
        <f>IF($I626="", "", IF(IFERROR(INDEX('Job Database'!$M$11:$M$3035, MATCH($I626, 'Job Database'!$X$11:$X$3035, 0)), "")="", "", IFERROR(INDEX('Job Database'!$M$11:$M$3035, MATCH($I626, 'Job Database'!$X$11:$X$3035, 0)), "")))</f>
        <v/>
      </c>
      <c r="F626" s="40"/>
      <c r="G626" s="88" t="str">
        <f t="shared" si="399"/>
        <v/>
      </c>
      <c r="H626" s="40"/>
      <c r="I626" s="24"/>
      <c r="J626" s="34"/>
      <c r="K626" s="106"/>
      <c r="L626" s="79"/>
      <c r="M626" s="34"/>
      <c r="N626" s="79"/>
      <c r="O626" s="31"/>
      <c r="P626" s="53"/>
      <c r="Q626" s="40"/>
      <c r="S626" s="41" t="str">
        <f t="shared" si="387"/>
        <v/>
      </c>
      <c r="T626" s="41" t="str">
        <f t="shared" si="388"/>
        <v/>
      </c>
      <c r="U626" s="41" t="str">
        <f t="shared" si="400"/>
        <v/>
      </c>
      <c r="W626" s="74" t="str">
        <f>IF('Job Database'!$X626="", "", 'Job Database'!$X626)</f>
        <v/>
      </c>
      <c r="Y626" s="41" t="str">
        <f>IF($W626="", "", IF(COUNTIF($I$11:$I$3035, $W626)&gt;0, "", MAX($Y$10:$Y625)+1))</f>
        <v/>
      </c>
      <c r="Z626" s="41">
        <v>616</v>
      </c>
      <c r="AA626" s="58" t="str">
        <f t="shared" si="401"/>
        <v/>
      </c>
      <c r="AC626" s="41" t="str">
        <f t="shared" si="389"/>
        <v/>
      </c>
      <c r="AE626" s="41" t="str">
        <f t="shared" si="402"/>
        <v/>
      </c>
      <c r="AJ626" s="154" t="str">
        <f t="shared" si="403"/>
        <v/>
      </c>
      <c r="AL626" s="120" t="str">
        <f t="shared" si="404"/>
        <v/>
      </c>
      <c r="AM626" s="104" t="str">
        <f t="shared" si="405"/>
        <v/>
      </c>
      <c r="AN626" s="104" t="str">
        <f t="shared" si="406"/>
        <v/>
      </c>
      <c r="AO626" s="104" t="str">
        <f t="shared" si="390"/>
        <v/>
      </c>
      <c r="AP626" s="104" t="str">
        <f t="shared" si="391"/>
        <v/>
      </c>
      <c r="AQ626" s="121" t="str">
        <f t="shared" si="407"/>
        <v/>
      </c>
      <c r="AS626" s="88" t="str">
        <f t="shared" si="392"/>
        <v/>
      </c>
      <c r="AT626" s="68" t="str">
        <f t="shared" si="408"/>
        <v/>
      </c>
      <c r="AU626" s="68" t="str">
        <f t="shared" si="409"/>
        <v/>
      </c>
      <c r="AV626" s="68" t="str">
        <f t="shared" si="410"/>
        <v/>
      </c>
      <c r="AW626" s="88" t="str">
        <f t="shared" si="393"/>
        <v/>
      </c>
      <c r="AZ626" s="88" t="str">
        <f t="shared" si="394"/>
        <v/>
      </c>
      <c r="BA626" s="68" t="str">
        <f t="shared" si="395"/>
        <v/>
      </c>
      <c r="BB626" s="68" t="str">
        <f t="shared" si="396"/>
        <v/>
      </c>
      <c r="BC626" s="68" t="str">
        <f t="shared" si="397"/>
        <v/>
      </c>
      <c r="BD626" s="69" t="str">
        <f t="shared" si="398"/>
        <v/>
      </c>
      <c r="BE626" s="69" t="str">
        <f t="shared" si="411"/>
        <v/>
      </c>
      <c r="BT626" s="138" t="str">
        <f t="shared" ca="1" si="412"/>
        <v/>
      </c>
      <c r="BU626" s="139" t="str">
        <f t="shared" ca="1" si="413"/>
        <v/>
      </c>
      <c r="BW626" s="138" t="str">
        <f t="shared" si="414"/>
        <v/>
      </c>
      <c r="BX626" s="104" t="str">
        <f t="shared" si="415"/>
        <v/>
      </c>
      <c r="BY626" s="139" t="str">
        <f t="shared" si="416"/>
        <v/>
      </c>
      <c r="CA626" s="138" t="str">
        <f t="shared" si="417"/>
        <v/>
      </c>
      <c r="CB626" s="104" t="str">
        <f t="shared" si="418"/>
        <v/>
      </c>
      <c r="CC626" s="139" t="str">
        <f t="shared" si="419"/>
        <v/>
      </c>
      <c r="CE626" s="162" t="str">
        <f t="shared" si="420"/>
        <v/>
      </c>
      <c r="CF626" s="163" t="str">
        <f t="shared" si="421"/>
        <v/>
      </c>
      <c r="CG626" s="164" t="str">
        <f t="shared" si="422"/>
        <v/>
      </c>
      <c r="CI626" s="162" t="str">
        <f t="shared" si="423"/>
        <v/>
      </c>
      <c r="CJ626" s="163" t="str">
        <f t="shared" si="426"/>
        <v/>
      </c>
      <c r="CK626" s="164" t="str">
        <f t="shared" si="427"/>
        <v/>
      </c>
      <c r="CM626" s="169" t="str">
        <f t="shared" si="424"/>
        <v/>
      </c>
      <c r="CN626" s="139" t="str">
        <f t="shared" si="425"/>
        <v/>
      </c>
      <c r="CP626" s="41" t="str">
        <f>IF($CM626="", "", COUNTIF($CM$11:$CM$3035, "&lt;"&amp;$CM626)+1+COUNTIF($CM$11:$CM626, $CM626)-1)</f>
        <v/>
      </c>
    </row>
    <row r="627" spans="1:94" x14ac:dyDescent="0.25">
      <c r="A627" s="40"/>
      <c r="B627" s="82" t="str">
        <f>IF($I627="", "", IFERROR(INDEX('Job Database'!$AE$11:$AE$3035, MATCH($I627, 'Job Database'!$X$11:$X$3035, 0)), ""))</f>
        <v/>
      </c>
      <c r="C627" s="69" t="str">
        <f>IF($I627="", "", IF(COUNTIF('Job Database'!$X$11:$X$3035, $I627)=0, $AC$5, $AC$4))</f>
        <v/>
      </c>
      <c r="D627" s="40"/>
      <c r="E627" s="85" t="str">
        <f>IF($I627="", "", IF(IFERROR(INDEX('Job Database'!$M$11:$M$3035, MATCH($I627, 'Job Database'!$X$11:$X$3035, 0)), "")="", "", IFERROR(INDEX('Job Database'!$M$11:$M$3035, MATCH($I627, 'Job Database'!$X$11:$X$3035, 0)), "")))</f>
        <v/>
      </c>
      <c r="F627" s="40"/>
      <c r="G627" s="88" t="str">
        <f t="shared" si="399"/>
        <v/>
      </c>
      <c r="H627" s="40"/>
      <c r="I627" s="24"/>
      <c r="J627" s="34"/>
      <c r="K627" s="106"/>
      <c r="L627" s="79"/>
      <c r="M627" s="34"/>
      <c r="N627" s="79"/>
      <c r="O627" s="31"/>
      <c r="P627" s="53"/>
      <c r="Q627" s="40"/>
      <c r="S627" s="41" t="str">
        <f t="shared" si="387"/>
        <v/>
      </c>
      <c r="T627" s="41" t="str">
        <f t="shared" si="388"/>
        <v/>
      </c>
      <c r="U627" s="41" t="str">
        <f t="shared" si="400"/>
        <v/>
      </c>
      <c r="W627" s="74" t="str">
        <f>IF('Job Database'!$X627="", "", 'Job Database'!$X627)</f>
        <v/>
      </c>
      <c r="Y627" s="41" t="str">
        <f>IF($W627="", "", IF(COUNTIF($I$11:$I$3035, $W627)&gt;0, "", MAX($Y$10:$Y626)+1))</f>
        <v/>
      </c>
      <c r="Z627" s="41">
        <v>617</v>
      </c>
      <c r="AA627" s="58" t="str">
        <f t="shared" si="401"/>
        <v/>
      </c>
      <c r="AC627" s="41" t="str">
        <f t="shared" si="389"/>
        <v/>
      </c>
      <c r="AE627" s="41" t="str">
        <f t="shared" si="402"/>
        <v/>
      </c>
      <c r="AJ627" s="154" t="str">
        <f t="shared" si="403"/>
        <v/>
      </c>
      <c r="AL627" s="120" t="str">
        <f t="shared" si="404"/>
        <v/>
      </c>
      <c r="AM627" s="104" t="str">
        <f t="shared" si="405"/>
        <v/>
      </c>
      <c r="AN627" s="104" t="str">
        <f t="shared" si="406"/>
        <v/>
      </c>
      <c r="AO627" s="104" t="str">
        <f t="shared" si="390"/>
        <v/>
      </c>
      <c r="AP627" s="104" t="str">
        <f t="shared" si="391"/>
        <v/>
      </c>
      <c r="AQ627" s="121" t="str">
        <f t="shared" si="407"/>
        <v/>
      </c>
      <c r="AS627" s="88" t="str">
        <f t="shared" si="392"/>
        <v/>
      </c>
      <c r="AT627" s="68" t="str">
        <f t="shared" si="408"/>
        <v/>
      </c>
      <c r="AU627" s="68" t="str">
        <f t="shared" si="409"/>
        <v/>
      </c>
      <c r="AV627" s="68" t="str">
        <f t="shared" si="410"/>
        <v/>
      </c>
      <c r="AW627" s="88" t="str">
        <f t="shared" si="393"/>
        <v/>
      </c>
      <c r="AZ627" s="88" t="str">
        <f t="shared" si="394"/>
        <v/>
      </c>
      <c r="BA627" s="68" t="str">
        <f t="shared" si="395"/>
        <v/>
      </c>
      <c r="BB627" s="68" t="str">
        <f t="shared" si="396"/>
        <v/>
      </c>
      <c r="BC627" s="68" t="str">
        <f t="shared" si="397"/>
        <v/>
      </c>
      <c r="BD627" s="69" t="str">
        <f t="shared" si="398"/>
        <v/>
      </c>
      <c r="BE627" s="69" t="str">
        <f t="shared" si="411"/>
        <v/>
      </c>
      <c r="BT627" s="138" t="str">
        <f t="shared" ca="1" si="412"/>
        <v/>
      </c>
      <c r="BU627" s="139" t="str">
        <f t="shared" ca="1" si="413"/>
        <v/>
      </c>
      <c r="BW627" s="138" t="str">
        <f t="shared" si="414"/>
        <v/>
      </c>
      <c r="BX627" s="104" t="str">
        <f t="shared" si="415"/>
        <v/>
      </c>
      <c r="BY627" s="139" t="str">
        <f t="shared" si="416"/>
        <v/>
      </c>
      <c r="CA627" s="138" t="str">
        <f t="shared" si="417"/>
        <v/>
      </c>
      <c r="CB627" s="104" t="str">
        <f t="shared" si="418"/>
        <v/>
      </c>
      <c r="CC627" s="139" t="str">
        <f t="shared" si="419"/>
        <v/>
      </c>
      <c r="CE627" s="162" t="str">
        <f t="shared" si="420"/>
        <v/>
      </c>
      <c r="CF627" s="163" t="str">
        <f t="shared" si="421"/>
        <v/>
      </c>
      <c r="CG627" s="164" t="str">
        <f t="shared" si="422"/>
        <v/>
      </c>
      <c r="CI627" s="162" t="str">
        <f t="shared" si="423"/>
        <v/>
      </c>
      <c r="CJ627" s="163" t="str">
        <f t="shared" si="426"/>
        <v/>
      </c>
      <c r="CK627" s="164" t="str">
        <f t="shared" si="427"/>
        <v/>
      </c>
      <c r="CM627" s="169" t="str">
        <f t="shared" si="424"/>
        <v/>
      </c>
      <c r="CN627" s="139" t="str">
        <f t="shared" si="425"/>
        <v/>
      </c>
      <c r="CP627" s="41" t="str">
        <f>IF($CM627="", "", COUNTIF($CM$11:$CM$3035, "&lt;"&amp;$CM627)+1+COUNTIF($CM$11:$CM627, $CM627)-1)</f>
        <v/>
      </c>
    </row>
    <row r="628" spans="1:94" x14ac:dyDescent="0.25">
      <c r="A628" s="40"/>
      <c r="B628" s="82" t="str">
        <f>IF($I628="", "", IFERROR(INDEX('Job Database'!$AE$11:$AE$3035, MATCH($I628, 'Job Database'!$X$11:$X$3035, 0)), ""))</f>
        <v/>
      </c>
      <c r="C628" s="69" t="str">
        <f>IF($I628="", "", IF(COUNTIF('Job Database'!$X$11:$X$3035, $I628)=0, $AC$5, $AC$4))</f>
        <v/>
      </c>
      <c r="D628" s="40"/>
      <c r="E628" s="85" t="str">
        <f>IF($I628="", "", IF(IFERROR(INDEX('Job Database'!$M$11:$M$3035, MATCH($I628, 'Job Database'!$X$11:$X$3035, 0)), "")="", "", IFERROR(INDEX('Job Database'!$M$11:$M$3035, MATCH($I628, 'Job Database'!$X$11:$X$3035, 0)), "")))</f>
        <v/>
      </c>
      <c r="F628" s="40"/>
      <c r="G628" s="88" t="str">
        <f t="shared" si="399"/>
        <v/>
      </c>
      <c r="H628" s="40"/>
      <c r="I628" s="24"/>
      <c r="J628" s="34"/>
      <c r="K628" s="106"/>
      <c r="L628" s="79"/>
      <c r="M628" s="34"/>
      <c r="N628" s="79"/>
      <c r="O628" s="31"/>
      <c r="P628" s="53"/>
      <c r="Q628" s="40"/>
      <c r="S628" s="41" t="str">
        <f t="shared" si="387"/>
        <v/>
      </c>
      <c r="T628" s="41" t="str">
        <f t="shared" si="388"/>
        <v/>
      </c>
      <c r="U628" s="41" t="str">
        <f t="shared" si="400"/>
        <v/>
      </c>
      <c r="W628" s="74" t="str">
        <f>IF('Job Database'!$X628="", "", 'Job Database'!$X628)</f>
        <v/>
      </c>
      <c r="Y628" s="41" t="str">
        <f>IF($W628="", "", IF(COUNTIF($I$11:$I$3035, $W628)&gt;0, "", MAX($Y$10:$Y627)+1))</f>
        <v/>
      </c>
      <c r="Z628" s="41">
        <v>618</v>
      </c>
      <c r="AA628" s="58" t="str">
        <f t="shared" si="401"/>
        <v/>
      </c>
      <c r="AC628" s="41" t="str">
        <f t="shared" si="389"/>
        <v/>
      </c>
      <c r="AE628" s="41" t="str">
        <f t="shared" si="402"/>
        <v/>
      </c>
      <c r="AJ628" s="154" t="str">
        <f t="shared" si="403"/>
        <v/>
      </c>
      <c r="AL628" s="120" t="str">
        <f t="shared" si="404"/>
        <v/>
      </c>
      <c r="AM628" s="104" t="str">
        <f t="shared" si="405"/>
        <v/>
      </c>
      <c r="AN628" s="104" t="str">
        <f t="shared" si="406"/>
        <v/>
      </c>
      <c r="AO628" s="104" t="str">
        <f t="shared" si="390"/>
        <v/>
      </c>
      <c r="AP628" s="104" t="str">
        <f t="shared" si="391"/>
        <v/>
      </c>
      <c r="AQ628" s="121" t="str">
        <f t="shared" si="407"/>
        <v/>
      </c>
      <c r="AS628" s="88" t="str">
        <f t="shared" si="392"/>
        <v/>
      </c>
      <c r="AT628" s="68" t="str">
        <f t="shared" si="408"/>
        <v/>
      </c>
      <c r="AU628" s="68" t="str">
        <f t="shared" si="409"/>
        <v/>
      </c>
      <c r="AV628" s="68" t="str">
        <f t="shared" si="410"/>
        <v/>
      </c>
      <c r="AW628" s="88" t="str">
        <f t="shared" si="393"/>
        <v/>
      </c>
      <c r="AZ628" s="88" t="str">
        <f t="shared" si="394"/>
        <v/>
      </c>
      <c r="BA628" s="68" t="str">
        <f t="shared" si="395"/>
        <v/>
      </c>
      <c r="BB628" s="68" t="str">
        <f t="shared" si="396"/>
        <v/>
      </c>
      <c r="BC628" s="68" t="str">
        <f t="shared" si="397"/>
        <v/>
      </c>
      <c r="BD628" s="69" t="str">
        <f t="shared" si="398"/>
        <v/>
      </c>
      <c r="BE628" s="69" t="str">
        <f t="shared" si="411"/>
        <v/>
      </c>
      <c r="BT628" s="138" t="str">
        <f t="shared" ca="1" si="412"/>
        <v/>
      </c>
      <c r="BU628" s="139" t="str">
        <f t="shared" ca="1" si="413"/>
        <v/>
      </c>
      <c r="BW628" s="138" t="str">
        <f t="shared" si="414"/>
        <v/>
      </c>
      <c r="BX628" s="104" t="str">
        <f t="shared" si="415"/>
        <v/>
      </c>
      <c r="BY628" s="139" t="str">
        <f t="shared" si="416"/>
        <v/>
      </c>
      <c r="CA628" s="138" t="str">
        <f t="shared" si="417"/>
        <v/>
      </c>
      <c r="CB628" s="104" t="str">
        <f t="shared" si="418"/>
        <v/>
      </c>
      <c r="CC628" s="139" t="str">
        <f t="shared" si="419"/>
        <v/>
      </c>
      <c r="CE628" s="162" t="str">
        <f t="shared" si="420"/>
        <v/>
      </c>
      <c r="CF628" s="163" t="str">
        <f t="shared" si="421"/>
        <v/>
      </c>
      <c r="CG628" s="164" t="str">
        <f t="shared" si="422"/>
        <v/>
      </c>
      <c r="CI628" s="162" t="str">
        <f t="shared" si="423"/>
        <v/>
      </c>
      <c r="CJ628" s="163" t="str">
        <f t="shared" si="426"/>
        <v/>
      </c>
      <c r="CK628" s="164" t="str">
        <f t="shared" si="427"/>
        <v/>
      </c>
      <c r="CM628" s="169" t="str">
        <f t="shared" si="424"/>
        <v/>
      </c>
      <c r="CN628" s="139" t="str">
        <f t="shared" si="425"/>
        <v/>
      </c>
      <c r="CP628" s="41" t="str">
        <f>IF($CM628="", "", COUNTIF($CM$11:$CM$3035, "&lt;"&amp;$CM628)+1+COUNTIF($CM$11:$CM628, $CM628)-1)</f>
        <v/>
      </c>
    </row>
    <row r="629" spans="1:94" x14ac:dyDescent="0.25">
      <c r="A629" s="40"/>
      <c r="B629" s="82" t="str">
        <f>IF($I629="", "", IFERROR(INDEX('Job Database'!$AE$11:$AE$3035, MATCH($I629, 'Job Database'!$X$11:$X$3035, 0)), ""))</f>
        <v/>
      </c>
      <c r="C629" s="69" t="str">
        <f>IF($I629="", "", IF(COUNTIF('Job Database'!$X$11:$X$3035, $I629)=0, $AC$5, $AC$4))</f>
        <v/>
      </c>
      <c r="D629" s="40"/>
      <c r="E629" s="85" t="str">
        <f>IF($I629="", "", IF(IFERROR(INDEX('Job Database'!$M$11:$M$3035, MATCH($I629, 'Job Database'!$X$11:$X$3035, 0)), "")="", "", IFERROR(INDEX('Job Database'!$M$11:$M$3035, MATCH($I629, 'Job Database'!$X$11:$X$3035, 0)), "")))</f>
        <v/>
      </c>
      <c r="F629" s="40"/>
      <c r="G629" s="88" t="str">
        <f t="shared" si="399"/>
        <v/>
      </c>
      <c r="H629" s="40"/>
      <c r="I629" s="24"/>
      <c r="J629" s="34"/>
      <c r="K629" s="106"/>
      <c r="L629" s="79"/>
      <c r="M629" s="34"/>
      <c r="N629" s="79"/>
      <c r="O629" s="31"/>
      <c r="P629" s="53"/>
      <c r="Q629" s="40"/>
      <c r="S629" s="41" t="str">
        <f t="shared" si="387"/>
        <v/>
      </c>
      <c r="T629" s="41" t="str">
        <f t="shared" si="388"/>
        <v/>
      </c>
      <c r="U629" s="41" t="str">
        <f t="shared" si="400"/>
        <v/>
      </c>
      <c r="W629" s="74" t="str">
        <f>IF('Job Database'!$X629="", "", 'Job Database'!$X629)</f>
        <v/>
      </c>
      <c r="Y629" s="41" t="str">
        <f>IF($W629="", "", IF(COUNTIF($I$11:$I$3035, $W629)&gt;0, "", MAX($Y$10:$Y628)+1))</f>
        <v/>
      </c>
      <c r="Z629" s="41">
        <v>619</v>
      </c>
      <c r="AA629" s="58" t="str">
        <f t="shared" si="401"/>
        <v/>
      </c>
      <c r="AC629" s="41" t="str">
        <f t="shared" si="389"/>
        <v/>
      </c>
      <c r="AE629" s="41" t="str">
        <f t="shared" si="402"/>
        <v/>
      </c>
      <c r="AJ629" s="154" t="str">
        <f t="shared" si="403"/>
        <v/>
      </c>
      <c r="AL629" s="120" t="str">
        <f t="shared" si="404"/>
        <v/>
      </c>
      <c r="AM629" s="104" t="str">
        <f t="shared" si="405"/>
        <v/>
      </c>
      <c r="AN629" s="104" t="str">
        <f t="shared" si="406"/>
        <v/>
      </c>
      <c r="AO629" s="104" t="str">
        <f t="shared" si="390"/>
        <v/>
      </c>
      <c r="AP629" s="104" t="str">
        <f t="shared" si="391"/>
        <v/>
      </c>
      <c r="AQ629" s="121" t="str">
        <f t="shared" si="407"/>
        <v/>
      </c>
      <c r="AS629" s="88" t="str">
        <f t="shared" si="392"/>
        <v/>
      </c>
      <c r="AT629" s="68" t="str">
        <f t="shared" si="408"/>
        <v/>
      </c>
      <c r="AU629" s="68" t="str">
        <f t="shared" si="409"/>
        <v/>
      </c>
      <c r="AV629" s="68" t="str">
        <f t="shared" si="410"/>
        <v/>
      </c>
      <c r="AW629" s="88" t="str">
        <f t="shared" si="393"/>
        <v/>
      </c>
      <c r="AZ629" s="88" t="str">
        <f t="shared" si="394"/>
        <v/>
      </c>
      <c r="BA629" s="68" t="str">
        <f t="shared" si="395"/>
        <v/>
      </c>
      <c r="BB629" s="68" t="str">
        <f t="shared" si="396"/>
        <v/>
      </c>
      <c r="BC629" s="68" t="str">
        <f t="shared" si="397"/>
        <v/>
      </c>
      <c r="BD629" s="69" t="str">
        <f t="shared" si="398"/>
        <v/>
      </c>
      <c r="BE629" s="69" t="str">
        <f t="shared" si="411"/>
        <v/>
      </c>
      <c r="BT629" s="138" t="str">
        <f t="shared" ca="1" si="412"/>
        <v/>
      </c>
      <c r="BU629" s="139" t="str">
        <f t="shared" ca="1" si="413"/>
        <v/>
      </c>
      <c r="BW629" s="138" t="str">
        <f t="shared" si="414"/>
        <v/>
      </c>
      <c r="BX629" s="104" t="str">
        <f t="shared" si="415"/>
        <v/>
      </c>
      <c r="BY629" s="139" t="str">
        <f t="shared" si="416"/>
        <v/>
      </c>
      <c r="CA629" s="138" t="str">
        <f t="shared" si="417"/>
        <v/>
      </c>
      <c r="CB629" s="104" t="str">
        <f t="shared" si="418"/>
        <v/>
      </c>
      <c r="CC629" s="139" t="str">
        <f t="shared" si="419"/>
        <v/>
      </c>
      <c r="CE629" s="162" t="str">
        <f t="shared" si="420"/>
        <v/>
      </c>
      <c r="CF629" s="163" t="str">
        <f t="shared" si="421"/>
        <v/>
      </c>
      <c r="CG629" s="164" t="str">
        <f t="shared" si="422"/>
        <v/>
      </c>
      <c r="CI629" s="162" t="str">
        <f t="shared" si="423"/>
        <v/>
      </c>
      <c r="CJ629" s="163" t="str">
        <f t="shared" si="426"/>
        <v/>
      </c>
      <c r="CK629" s="164" t="str">
        <f t="shared" si="427"/>
        <v/>
      </c>
      <c r="CM629" s="169" t="str">
        <f t="shared" si="424"/>
        <v/>
      </c>
      <c r="CN629" s="139" t="str">
        <f t="shared" si="425"/>
        <v/>
      </c>
      <c r="CP629" s="41" t="str">
        <f>IF($CM629="", "", COUNTIF($CM$11:$CM$3035, "&lt;"&amp;$CM629)+1+COUNTIF($CM$11:$CM629, $CM629)-1)</f>
        <v/>
      </c>
    </row>
    <row r="630" spans="1:94" x14ac:dyDescent="0.25">
      <c r="A630" s="40"/>
      <c r="B630" s="82" t="str">
        <f>IF($I630="", "", IFERROR(INDEX('Job Database'!$AE$11:$AE$3035, MATCH($I630, 'Job Database'!$X$11:$X$3035, 0)), ""))</f>
        <v/>
      </c>
      <c r="C630" s="69" t="str">
        <f>IF($I630="", "", IF(COUNTIF('Job Database'!$X$11:$X$3035, $I630)=0, $AC$5, $AC$4))</f>
        <v/>
      </c>
      <c r="D630" s="40"/>
      <c r="E630" s="85" t="str">
        <f>IF($I630="", "", IF(IFERROR(INDEX('Job Database'!$M$11:$M$3035, MATCH($I630, 'Job Database'!$X$11:$X$3035, 0)), "")="", "", IFERROR(INDEX('Job Database'!$M$11:$M$3035, MATCH($I630, 'Job Database'!$X$11:$X$3035, 0)), "")))</f>
        <v/>
      </c>
      <c r="F630" s="40"/>
      <c r="G630" s="88" t="str">
        <f t="shared" si="399"/>
        <v/>
      </c>
      <c r="H630" s="40"/>
      <c r="I630" s="24"/>
      <c r="J630" s="34"/>
      <c r="K630" s="106"/>
      <c r="L630" s="79"/>
      <c r="M630" s="34"/>
      <c r="N630" s="79"/>
      <c r="O630" s="31"/>
      <c r="P630" s="53"/>
      <c r="Q630" s="40"/>
      <c r="S630" s="41" t="str">
        <f t="shared" si="387"/>
        <v/>
      </c>
      <c r="T630" s="41" t="str">
        <f t="shared" si="388"/>
        <v/>
      </c>
      <c r="U630" s="41" t="str">
        <f t="shared" si="400"/>
        <v/>
      </c>
      <c r="W630" s="74" t="str">
        <f>IF('Job Database'!$X630="", "", 'Job Database'!$X630)</f>
        <v/>
      </c>
      <c r="Y630" s="41" t="str">
        <f>IF($W630="", "", IF(COUNTIF($I$11:$I$3035, $W630)&gt;0, "", MAX($Y$10:$Y629)+1))</f>
        <v/>
      </c>
      <c r="Z630" s="41">
        <v>620</v>
      </c>
      <c r="AA630" s="58" t="str">
        <f t="shared" si="401"/>
        <v/>
      </c>
      <c r="AC630" s="41" t="str">
        <f t="shared" si="389"/>
        <v/>
      </c>
      <c r="AE630" s="41" t="str">
        <f t="shared" si="402"/>
        <v/>
      </c>
      <c r="AJ630" s="154" t="str">
        <f t="shared" si="403"/>
        <v/>
      </c>
      <c r="AL630" s="120" t="str">
        <f t="shared" si="404"/>
        <v/>
      </c>
      <c r="AM630" s="104" t="str">
        <f t="shared" si="405"/>
        <v/>
      </c>
      <c r="AN630" s="104" t="str">
        <f t="shared" si="406"/>
        <v/>
      </c>
      <c r="AO630" s="104" t="str">
        <f t="shared" si="390"/>
        <v/>
      </c>
      <c r="AP630" s="104" t="str">
        <f t="shared" si="391"/>
        <v/>
      </c>
      <c r="AQ630" s="121" t="str">
        <f t="shared" si="407"/>
        <v/>
      </c>
      <c r="AS630" s="88" t="str">
        <f t="shared" si="392"/>
        <v/>
      </c>
      <c r="AT630" s="68" t="str">
        <f t="shared" si="408"/>
        <v/>
      </c>
      <c r="AU630" s="68" t="str">
        <f t="shared" si="409"/>
        <v/>
      </c>
      <c r="AV630" s="68" t="str">
        <f t="shared" si="410"/>
        <v/>
      </c>
      <c r="AW630" s="88" t="str">
        <f t="shared" si="393"/>
        <v/>
      </c>
      <c r="AZ630" s="88" t="str">
        <f t="shared" si="394"/>
        <v/>
      </c>
      <c r="BA630" s="68" t="str">
        <f t="shared" si="395"/>
        <v/>
      </c>
      <c r="BB630" s="68" t="str">
        <f t="shared" si="396"/>
        <v/>
      </c>
      <c r="BC630" s="68" t="str">
        <f t="shared" si="397"/>
        <v/>
      </c>
      <c r="BD630" s="69" t="str">
        <f t="shared" si="398"/>
        <v/>
      </c>
      <c r="BE630" s="69" t="str">
        <f t="shared" si="411"/>
        <v/>
      </c>
      <c r="BT630" s="138" t="str">
        <f t="shared" ca="1" si="412"/>
        <v/>
      </c>
      <c r="BU630" s="139" t="str">
        <f t="shared" ca="1" si="413"/>
        <v/>
      </c>
      <c r="BW630" s="138" t="str">
        <f t="shared" si="414"/>
        <v/>
      </c>
      <c r="BX630" s="104" t="str">
        <f t="shared" si="415"/>
        <v/>
      </c>
      <c r="BY630" s="139" t="str">
        <f t="shared" si="416"/>
        <v/>
      </c>
      <c r="CA630" s="138" t="str">
        <f t="shared" si="417"/>
        <v/>
      </c>
      <c r="CB630" s="104" t="str">
        <f t="shared" si="418"/>
        <v/>
      </c>
      <c r="CC630" s="139" t="str">
        <f t="shared" si="419"/>
        <v/>
      </c>
      <c r="CE630" s="162" t="str">
        <f t="shared" si="420"/>
        <v/>
      </c>
      <c r="CF630" s="163" t="str">
        <f t="shared" si="421"/>
        <v/>
      </c>
      <c r="CG630" s="164" t="str">
        <f t="shared" si="422"/>
        <v/>
      </c>
      <c r="CI630" s="162" t="str">
        <f t="shared" si="423"/>
        <v/>
      </c>
      <c r="CJ630" s="163" t="str">
        <f t="shared" si="426"/>
        <v/>
      </c>
      <c r="CK630" s="164" t="str">
        <f t="shared" si="427"/>
        <v/>
      </c>
      <c r="CM630" s="169" t="str">
        <f t="shared" si="424"/>
        <v/>
      </c>
      <c r="CN630" s="139" t="str">
        <f t="shared" si="425"/>
        <v/>
      </c>
      <c r="CP630" s="41" t="str">
        <f>IF($CM630="", "", COUNTIF($CM$11:$CM$3035, "&lt;"&amp;$CM630)+1+COUNTIF($CM$11:$CM630, $CM630)-1)</f>
        <v/>
      </c>
    </row>
    <row r="631" spans="1:94" x14ac:dyDescent="0.25">
      <c r="A631" s="40"/>
      <c r="B631" s="82" t="str">
        <f>IF($I631="", "", IFERROR(INDEX('Job Database'!$AE$11:$AE$3035, MATCH($I631, 'Job Database'!$X$11:$X$3035, 0)), ""))</f>
        <v/>
      </c>
      <c r="C631" s="69" t="str">
        <f>IF($I631="", "", IF(COUNTIF('Job Database'!$X$11:$X$3035, $I631)=0, $AC$5, $AC$4))</f>
        <v/>
      </c>
      <c r="D631" s="40"/>
      <c r="E631" s="85" t="str">
        <f>IF($I631="", "", IF(IFERROR(INDEX('Job Database'!$M$11:$M$3035, MATCH($I631, 'Job Database'!$X$11:$X$3035, 0)), "")="", "", IFERROR(INDEX('Job Database'!$M$11:$M$3035, MATCH($I631, 'Job Database'!$X$11:$X$3035, 0)), "")))</f>
        <v/>
      </c>
      <c r="F631" s="40"/>
      <c r="G631" s="88" t="str">
        <f t="shared" si="399"/>
        <v/>
      </c>
      <c r="H631" s="40"/>
      <c r="I631" s="24"/>
      <c r="J631" s="34"/>
      <c r="K631" s="106"/>
      <c r="L631" s="79"/>
      <c r="M631" s="34"/>
      <c r="N631" s="79"/>
      <c r="O631" s="31"/>
      <c r="P631" s="53"/>
      <c r="Q631" s="40"/>
      <c r="S631" s="41" t="str">
        <f t="shared" si="387"/>
        <v/>
      </c>
      <c r="T631" s="41" t="str">
        <f t="shared" si="388"/>
        <v/>
      </c>
      <c r="U631" s="41" t="str">
        <f t="shared" si="400"/>
        <v/>
      </c>
      <c r="W631" s="74" t="str">
        <f>IF('Job Database'!$X631="", "", 'Job Database'!$X631)</f>
        <v/>
      </c>
      <c r="Y631" s="41" t="str">
        <f>IF($W631="", "", IF(COUNTIF($I$11:$I$3035, $W631)&gt;0, "", MAX($Y$10:$Y630)+1))</f>
        <v/>
      </c>
      <c r="Z631" s="41">
        <v>621</v>
      </c>
      <c r="AA631" s="58" t="str">
        <f t="shared" si="401"/>
        <v/>
      </c>
      <c r="AC631" s="41" t="str">
        <f t="shared" si="389"/>
        <v/>
      </c>
      <c r="AE631" s="41" t="str">
        <f t="shared" si="402"/>
        <v/>
      </c>
      <c r="AJ631" s="154" t="str">
        <f t="shared" si="403"/>
        <v/>
      </c>
      <c r="AL631" s="120" t="str">
        <f t="shared" si="404"/>
        <v/>
      </c>
      <c r="AM631" s="104" t="str">
        <f t="shared" si="405"/>
        <v/>
      </c>
      <c r="AN631" s="104" t="str">
        <f t="shared" si="406"/>
        <v/>
      </c>
      <c r="AO631" s="104" t="str">
        <f t="shared" si="390"/>
        <v/>
      </c>
      <c r="AP631" s="104" t="str">
        <f t="shared" si="391"/>
        <v/>
      </c>
      <c r="AQ631" s="121" t="str">
        <f t="shared" si="407"/>
        <v/>
      </c>
      <c r="AS631" s="88" t="str">
        <f t="shared" si="392"/>
        <v/>
      </c>
      <c r="AT631" s="68" t="str">
        <f t="shared" si="408"/>
        <v/>
      </c>
      <c r="AU631" s="68" t="str">
        <f t="shared" si="409"/>
        <v/>
      </c>
      <c r="AV631" s="68" t="str">
        <f t="shared" si="410"/>
        <v/>
      </c>
      <c r="AW631" s="88" t="str">
        <f t="shared" si="393"/>
        <v/>
      </c>
      <c r="AZ631" s="88" t="str">
        <f t="shared" si="394"/>
        <v/>
      </c>
      <c r="BA631" s="68" t="str">
        <f t="shared" si="395"/>
        <v/>
      </c>
      <c r="BB631" s="68" t="str">
        <f t="shared" si="396"/>
        <v/>
      </c>
      <c r="BC631" s="68" t="str">
        <f t="shared" si="397"/>
        <v/>
      </c>
      <c r="BD631" s="69" t="str">
        <f t="shared" si="398"/>
        <v/>
      </c>
      <c r="BE631" s="69" t="str">
        <f t="shared" si="411"/>
        <v/>
      </c>
      <c r="BT631" s="138" t="str">
        <f t="shared" ca="1" si="412"/>
        <v/>
      </c>
      <c r="BU631" s="139" t="str">
        <f t="shared" ca="1" si="413"/>
        <v/>
      </c>
      <c r="BW631" s="138" t="str">
        <f t="shared" si="414"/>
        <v/>
      </c>
      <c r="BX631" s="104" t="str">
        <f t="shared" si="415"/>
        <v/>
      </c>
      <c r="BY631" s="139" t="str">
        <f t="shared" si="416"/>
        <v/>
      </c>
      <c r="CA631" s="138" t="str">
        <f t="shared" si="417"/>
        <v/>
      </c>
      <c r="CB631" s="104" t="str">
        <f t="shared" si="418"/>
        <v/>
      </c>
      <c r="CC631" s="139" t="str">
        <f t="shared" si="419"/>
        <v/>
      </c>
      <c r="CE631" s="162" t="str">
        <f t="shared" si="420"/>
        <v/>
      </c>
      <c r="CF631" s="163" t="str">
        <f t="shared" si="421"/>
        <v/>
      </c>
      <c r="CG631" s="164" t="str">
        <f t="shared" si="422"/>
        <v/>
      </c>
      <c r="CI631" s="162" t="str">
        <f t="shared" si="423"/>
        <v/>
      </c>
      <c r="CJ631" s="163" t="str">
        <f t="shared" si="426"/>
        <v/>
      </c>
      <c r="CK631" s="164" t="str">
        <f t="shared" si="427"/>
        <v/>
      </c>
      <c r="CM631" s="169" t="str">
        <f t="shared" si="424"/>
        <v/>
      </c>
      <c r="CN631" s="139" t="str">
        <f t="shared" si="425"/>
        <v/>
      </c>
      <c r="CP631" s="41" t="str">
        <f>IF($CM631="", "", COUNTIF($CM$11:$CM$3035, "&lt;"&amp;$CM631)+1+COUNTIF($CM$11:$CM631, $CM631)-1)</f>
        <v/>
      </c>
    </row>
    <row r="632" spans="1:94" x14ac:dyDescent="0.25">
      <c r="A632" s="40"/>
      <c r="B632" s="82" t="str">
        <f>IF($I632="", "", IFERROR(INDEX('Job Database'!$AE$11:$AE$3035, MATCH($I632, 'Job Database'!$X$11:$X$3035, 0)), ""))</f>
        <v/>
      </c>
      <c r="C632" s="69" t="str">
        <f>IF($I632="", "", IF(COUNTIF('Job Database'!$X$11:$X$3035, $I632)=0, $AC$5, $AC$4))</f>
        <v/>
      </c>
      <c r="D632" s="40"/>
      <c r="E632" s="85" t="str">
        <f>IF($I632="", "", IF(IFERROR(INDEX('Job Database'!$M$11:$M$3035, MATCH($I632, 'Job Database'!$X$11:$X$3035, 0)), "")="", "", IFERROR(INDEX('Job Database'!$M$11:$M$3035, MATCH($I632, 'Job Database'!$X$11:$X$3035, 0)), "")))</f>
        <v/>
      </c>
      <c r="F632" s="40"/>
      <c r="G632" s="88" t="str">
        <f t="shared" si="399"/>
        <v/>
      </c>
      <c r="H632" s="40"/>
      <c r="I632" s="24"/>
      <c r="J632" s="34"/>
      <c r="K632" s="106"/>
      <c r="L632" s="79"/>
      <c r="M632" s="34"/>
      <c r="N632" s="79"/>
      <c r="O632" s="31"/>
      <c r="P632" s="53"/>
      <c r="Q632" s="40"/>
      <c r="S632" s="41" t="str">
        <f t="shared" si="387"/>
        <v/>
      </c>
      <c r="T632" s="41" t="str">
        <f t="shared" si="388"/>
        <v/>
      </c>
      <c r="U632" s="41" t="str">
        <f t="shared" si="400"/>
        <v/>
      </c>
      <c r="W632" s="74" t="str">
        <f>IF('Job Database'!$X632="", "", 'Job Database'!$X632)</f>
        <v/>
      </c>
      <c r="Y632" s="41" t="str">
        <f>IF($W632="", "", IF(COUNTIF($I$11:$I$3035, $W632)&gt;0, "", MAX($Y$10:$Y631)+1))</f>
        <v/>
      </c>
      <c r="Z632" s="41">
        <v>622</v>
      </c>
      <c r="AA632" s="58" t="str">
        <f t="shared" si="401"/>
        <v/>
      </c>
      <c r="AC632" s="41" t="str">
        <f t="shared" si="389"/>
        <v/>
      </c>
      <c r="AE632" s="41" t="str">
        <f t="shared" si="402"/>
        <v/>
      </c>
      <c r="AJ632" s="154" t="str">
        <f t="shared" si="403"/>
        <v/>
      </c>
      <c r="AL632" s="120" t="str">
        <f t="shared" si="404"/>
        <v/>
      </c>
      <c r="AM632" s="104" t="str">
        <f t="shared" si="405"/>
        <v/>
      </c>
      <c r="AN632" s="104" t="str">
        <f t="shared" si="406"/>
        <v/>
      </c>
      <c r="AO632" s="104" t="str">
        <f t="shared" si="390"/>
        <v/>
      </c>
      <c r="AP632" s="104" t="str">
        <f t="shared" si="391"/>
        <v/>
      </c>
      <c r="AQ632" s="121" t="str">
        <f t="shared" si="407"/>
        <v/>
      </c>
      <c r="AS632" s="88" t="str">
        <f t="shared" si="392"/>
        <v/>
      </c>
      <c r="AT632" s="68" t="str">
        <f t="shared" si="408"/>
        <v/>
      </c>
      <c r="AU632" s="68" t="str">
        <f t="shared" si="409"/>
        <v/>
      </c>
      <c r="AV632" s="68" t="str">
        <f t="shared" si="410"/>
        <v/>
      </c>
      <c r="AW632" s="88" t="str">
        <f t="shared" si="393"/>
        <v/>
      </c>
      <c r="AZ632" s="88" t="str">
        <f t="shared" si="394"/>
        <v/>
      </c>
      <c r="BA632" s="68" t="str">
        <f t="shared" si="395"/>
        <v/>
      </c>
      <c r="BB632" s="68" t="str">
        <f t="shared" si="396"/>
        <v/>
      </c>
      <c r="BC632" s="68" t="str">
        <f t="shared" si="397"/>
        <v/>
      </c>
      <c r="BD632" s="69" t="str">
        <f t="shared" si="398"/>
        <v/>
      </c>
      <c r="BE632" s="69" t="str">
        <f t="shared" si="411"/>
        <v/>
      </c>
      <c r="BT632" s="138" t="str">
        <f t="shared" ca="1" si="412"/>
        <v/>
      </c>
      <c r="BU632" s="139" t="str">
        <f t="shared" ca="1" si="413"/>
        <v/>
      </c>
      <c r="BW632" s="138" t="str">
        <f t="shared" si="414"/>
        <v/>
      </c>
      <c r="BX632" s="104" t="str">
        <f t="shared" si="415"/>
        <v/>
      </c>
      <c r="BY632" s="139" t="str">
        <f t="shared" si="416"/>
        <v/>
      </c>
      <c r="CA632" s="138" t="str">
        <f t="shared" si="417"/>
        <v/>
      </c>
      <c r="CB632" s="104" t="str">
        <f t="shared" si="418"/>
        <v/>
      </c>
      <c r="CC632" s="139" t="str">
        <f t="shared" si="419"/>
        <v/>
      </c>
      <c r="CE632" s="162" t="str">
        <f t="shared" si="420"/>
        <v/>
      </c>
      <c r="CF632" s="163" t="str">
        <f t="shared" si="421"/>
        <v/>
      </c>
      <c r="CG632" s="164" t="str">
        <f t="shared" si="422"/>
        <v/>
      </c>
      <c r="CI632" s="162" t="str">
        <f t="shared" si="423"/>
        <v/>
      </c>
      <c r="CJ632" s="163" t="str">
        <f t="shared" si="426"/>
        <v/>
      </c>
      <c r="CK632" s="164" t="str">
        <f t="shared" si="427"/>
        <v/>
      </c>
      <c r="CM632" s="169" t="str">
        <f t="shared" si="424"/>
        <v/>
      </c>
      <c r="CN632" s="139" t="str">
        <f t="shared" si="425"/>
        <v/>
      </c>
      <c r="CP632" s="41" t="str">
        <f>IF($CM632="", "", COUNTIF($CM$11:$CM$3035, "&lt;"&amp;$CM632)+1+COUNTIF($CM$11:$CM632, $CM632)-1)</f>
        <v/>
      </c>
    </row>
    <row r="633" spans="1:94" x14ac:dyDescent="0.25">
      <c r="A633" s="40"/>
      <c r="B633" s="82" t="str">
        <f>IF($I633="", "", IFERROR(INDEX('Job Database'!$AE$11:$AE$3035, MATCH($I633, 'Job Database'!$X$11:$X$3035, 0)), ""))</f>
        <v/>
      </c>
      <c r="C633" s="69" t="str">
        <f>IF($I633="", "", IF(COUNTIF('Job Database'!$X$11:$X$3035, $I633)=0, $AC$5, $AC$4))</f>
        <v/>
      </c>
      <c r="D633" s="40"/>
      <c r="E633" s="85" t="str">
        <f>IF($I633="", "", IF(IFERROR(INDEX('Job Database'!$M$11:$M$3035, MATCH($I633, 'Job Database'!$X$11:$X$3035, 0)), "")="", "", IFERROR(INDEX('Job Database'!$M$11:$M$3035, MATCH($I633, 'Job Database'!$X$11:$X$3035, 0)), "")))</f>
        <v/>
      </c>
      <c r="F633" s="40"/>
      <c r="G633" s="88" t="str">
        <f t="shared" si="399"/>
        <v/>
      </c>
      <c r="H633" s="40"/>
      <c r="I633" s="24"/>
      <c r="J633" s="34"/>
      <c r="K633" s="106"/>
      <c r="L633" s="79"/>
      <c r="M633" s="34"/>
      <c r="N633" s="79"/>
      <c r="O633" s="31"/>
      <c r="P633" s="53"/>
      <c r="Q633" s="40"/>
      <c r="S633" s="41" t="str">
        <f t="shared" si="387"/>
        <v/>
      </c>
      <c r="T633" s="41" t="str">
        <f t="shared" si="388"/>
        <v/>
      </c>
      <c r="U633" s="41" t="str">
        <f t="shared" si="400"/>
        <v/>
      </c>
      <c r="W633" s="74" t="str">
        <f>IF('Job Database'!$X633="", "", 'Job Database'!$X633)</f>
        <v/>
      </c>
      <c r="Y633" s="41" t="str">
        <f>IF($W633="", "", IF(COUNTIF($I$11:$I$3035, $W633)&gt;0, "", MAX($Y$10:$Y632)+1))</f>
        <v/>
      </c>
      <c r="Z633" s="41">
        <v>623</v>
      </c>
      <c r="AA633" s="58" t="str">
        <f t="shared" si="401"/>
        <v/>
      </c>
      <c r="AC633" s="41" t="str">
        <f t="shared" si="389"/>
        <v/>
      </c>
      <c r="AE633" s="41" t="str">
        <f t="shared" si="402"/>
        <v/>
      </c>
      <c r="AJ633" s="154" t="str">
        <f t="shared" si="403"/>
        <v/>
      </c>
      <c r="AL633" s="120" t="str">
        <f t="shared" si="404"/>
        <v/>
      </c>
      <c r="AM633" s="104" t="str">
        <f t="shared" si="405"/>
        <v/>
      </c>
      <c r="AN633" s="104" t="str">
        <f t="shared" si="406"/>
        <v/>
      </c>
      <c r="AO633" s="104" t="str">
        <f t="shared" si="390"/>
        <v/>
      </c>
      <c r="AP633" s="104" t="str">
        <f t="shared" si="391"/>
        <v/>
      </c>
      <c r="AQ633" s="121" t="str">
        <f t="shared" si="407"/>
        <v/>
      </c>
      <c r="AS633" s="88" t="str">
        <f t="shared" si="392"/>
        <v/>
      </c>
      <c r="AT633" s="68" t="str">
        <f t="shared" si="408"/>
        <v/>
      </c>
      <c r="AU633" s="68" t="str">
        <f t="shared" si="409"/>
        <v/>
      </c>
      <c r="AV633" s="68" t="str">
        <f t="shared" si="410"/>
        <v/>
      </c>
      <c r="AW633" s="88" t="str">
        <f t="shared" si="393"/>
        <v/>
      </c>
      <c r="AZ633" s="88" t="str">
        <f t="shared" si="394"/>
        <v/>
      </c>
      <c r="BA633" s="68" t="str">
        <f t="shared" si="395"/>
        <v/>
      </c>
      <c r="BB633" s="68" t="str">
        <f t="shared" si="396"/>
        <v/>
      </c>
      <c r="BC633" s="68" t="str">
        <f t="shared" si="397"/>
        <v/>
      </c>
      <c r="BD633" s="69" t="str">
        <f t="shared" si="398"/>
        <v/>
      </c>
      <c r="BE633" s="69" t="str">
        <f t="shared" si="411"/>
        <v/>
      </c>
      <c r="BT633" s="138" t="str">
        <f t="shared" ca="1" si="412"/>
        <v/>
      </c>
      <c r="BU633" s="139" t="str">
        <f t="shared" ca="1" si="413"/>
        <v/>
      </c>
      <c r="BW633" s="138" t="str">
        <f t="shared" si="414"/>
        <v/>
      </c>
      <c r="BX633" s="104" t="str">
        <f t="shared" si="415"/>
        <v/>
      </c>
      <c r="BY633" s="139" t="str">
        <f t="shared" si="416"/>
        <v/>
      </c>
      <c r="CA633" s="138" t="str">
        <f t="shared" si="417"/>
        <v/>
      </c>
      <c r="CB633" s="104" t="str">
        <f t="shared" si="418"/>
        <v/>
      </c>
      <c r="CC633" s="139" t="str">
        <f t="shared" si="419"/>
        <v/>
      </c>
      <c r="CE633" s="162" t="str">
        <f t="shared" si="420"/>
        <v/>
      </c>
      <c r="CF633" s="163" t="str">
        <f t="shared" si="421"/>
        <v/>
      </c>
      <c r="CG633" s="164" t="str">
        <f t="shared" si="422"/>
        <v/>
      </c>
      <c r="CI633" s="162" t="str">
        <f t="shared" si="423"/>
        <v/>
      </c>
      <c r="CJ633" s="163" t="str">
        <f t="shared" si="426"/>
        <v/>
      </c>
      <c r="CK633" s="164" t="str">
        <f t="shared" si="427"/>
        <v/>
      </c>
      <c r="CM633" s="169" t="str">
        <f t="shared" si="424"/>
        <v/>
      </c>
      <c r="CN633" s="139" t="str">
        <f t="shared" si="425"/>
        <v/>
      </c>
      <c r="CP633" s="41" t="str">
        <f>IF($CM633="", "", COUNTIF($CM$11:$CM$3035, "&lt;"&amp;$CM633)+1+COUNTIF($CM$11:$CM633, $CM633)-1)</f>
        <v/>
      </c>
    </row>
    <row r="634" spans="1:94" x14ac:dyDescent="0.25">
      <c r="A634" s="40"/>
      <c r="B634" s="82" t="str">
        <f>IF($I634="", "", IFERROR(INDEX('Job Database'!$AE$11:$AE$3035, MATCH($I634, 'Job Database'!$X$11:$X$3035, 0)), ""))</f>
        <v/>
      </c>
      <c r="C634" s="69" t="str">
        <f>IF($I634="", "", IF(COUNTIF('Job Database'!$X$11:$X$3035, $I634)=0, $AC$5, $AC$4))</f>
        <v/>
      </c>
      <c r="D634" s="40"/>
      <c r="E634" s="85" t="str">
        <f>IF($I634="", "", IF(IFERROR(INDEX('Job Database'!$M$11:$M$3035, MATCH($I634, 'Job Database'!$X$11:$X$3035, 0)), "")="", "", IFERROR(INDEX('Job Database'!$M$11:$M$3035, MATCH($I634, 'Job Database'!$X$11:$X$3035, 0)), "")))</f>
        <v/>
      </c>
      <c r="F634" s="40"/>
      <c r="G634" s="88" t="str">
        <f t="shared" si="399"/>
        <v/>
      </c>
      <c r="H634" s="40"/>
      <c r="I634" s="24"/>
      <c r="J634" s="34"/>
      <c r="K634" s="106"/>
      <c r="L634" s="79"/>
      <c r="M634" s="34"/>
      <c r="N634" s="79"/>
      <c r="O634" s="31"/>
      <c r="P634" s="53"/>
      <c r="Q634" s="40"/>
      <c r="S634" s="41" t="str">
        <f t="shared" si="387"/>
        <v/>
      </c>
      <c r="T634" s="41" t="str">
        <f t="shared" si="388"/>
        <v/>
      </c>
      <c r="U634" s="41" t="str">
        <f t="shared" si="400"/>
        <v/>
      </c>
      <c r="W634" s="74" t="str">
        <f>IF('Job Database'!$X634="", "", 'Job Database'!$X634)</f>
        <v/>
      </c>
      <c r="Y634" s="41" t="str">
        <f>IF($W634="", "", IF(COUNTIF($I$11:$I$3035, $W634)&gt;0, "", MAX($Y$10:$Y633)+1))</f>
        <v/>
      </c>
      <c r="Z634" s="41">
        <v>624</v>
      </c>
      <c r="AA634" s="58" t="str">
        <f t="shared" si="401"/>
        <v/>
      </c>
      <c r="AC634" s="41" t="str">
        <f t="shared" si="389"/>
        <v/>
      </c>
      <c r="AE634" s="41" t="str">
        <f t="shared" si="402"/>
        <v/>
      </c>
      <c r="AJ634" s="154" t="str">
        <f t="shared" si="403"/>
        <v/>
      </c>
      <c r="AL634" s="120" t="str">
        <f t="shared" si="404"/>
        <v/>
      </c>
      <c r="AM634" s="104" t="str">
        <f t="shared" si="405"/>
        <v/>
      </c>
      <c r="AN634" s="104" t="str">
        <f t="shared" si="406"/>
        <v/>
      </c>
      <c r="AO634" s="104" t="str">
        <f t="shared" si="390"/>
        <v/>
      </c>
      <c r="AP634" s="104" t="str">
        <f t="shared" si="391"/>
        <v/>
      </c>
      <c r="AQ634" s="121" t="str">
        <f t="shared" si="407"/>
        <v/>
      </c>
      <c r="AS634" s="88" t="str">
        <f t="shared" si="392"/>
        <v/>
      </c>
      <c r="AT634" s="68" t="str">
        <f t="shared" si="408"/>
        <v/>
      </c>
      <c r="AU634" s="68" t="str">
        <f t="shared" si="409"/>
        <v/>
      </c>
      <c r="AV634" s="68" t="str">
        <f t="shared" si="410"/>
        <v/>
      </c>
      <c r="AW634" s="88" t="str">
        <f t="shared" si="393"/>
        <v/>
      </c>
      <c r="AZ634" s="88" t="str">
        <f t="shared" si="394"/>
        <v/>
      </c>
      <c r="BA634" s="68" t="str">
        <f t="shared" si="395"/>
        <v/>
      </c>
      <c r="BB634" s="68" t="str">
        <f t="shared" si="396"/>
        <v/>
      </c>
      <c r="BC634" s="68" t="str">
        <f t="shared" si="397"/>
        <v/>
      </c>
      <c r="BD634" s="69" t="str">
        <f t="shared" si="398"/>
        <v/>
      </c>
      <c r="BE634" s="69" t="str">
        <f t="shared" si="411"/>
        <v/>
      </c>
      <c r="BT634" s="138" t="str">
        <f t="shared" ca="1" si="412"/>
        <v/>
      </c>
      <c r="BU634" s="139" t="str">
        <f t="shared" ca="1" si="413"/>
        <v/>
      </c>
      <c r="BW634" s="138" t="str">
        <f t="shared" si="414"/>
        <v/>
      </c>
      <c r="BX634" s="104" t="str">
        <f t="shared" si="415"/>
        <v/>
      </c>
      <c r="BY634" s="139" t="str">
        <f t="shared" si="416"/>
        <v/>
      </c>
      <c r="CA634" s="138" t="str">
        <f t="shared" si="417"/>
        <v/>
      </c>
      <c r="CB634" s="104" t="str">
        <f t="shared" si="418"/>
        <v/>
      </c>
      <c r="CC634" s="139" t="str">
        <f t="shared" si="419"/>
        <v/>
      </c>
      <c r="CE634" s="162" t="str">
        <f t="shared" si="420"/>
        <v/>
      </c>
      <c r="CF634" s="163" t="str">
        <f t="shared" si="421"/>
        <v/>
      </c>
      <c r="CG634" s="164" t="str">
        <f t="shared" si="422"/>
        <v/>
      </c>
      <c r="CI634" s="162" t="str">
        <f t="shared" si="423"/>
        <v/>
      </c>
      <c r="CJ634" s="163" t="str">
        <f t="shared" si="426"/>
        <v/>
      </c>
      <c r="CK634" s="164" t="str">
        <f t="shared" si="427"/>
        <v/>
      </c>
      <c r="CM634" s="169" t="str">
        <f t="shared" si="424"/>
        <v/>
      </c>
      <c r="CN634" s="139" t="str">
        <f t="shared" si="425"/>
        <v/>
      </c>
      <c r="CP634" s="41" t="str">
        <f>IF($CM634="", "", COUNTIF($CM$11:$CM$3035, "&lt;"&amp;$CM634)+1+COUNTIF($CM$11:$CM634, $CM634)-1)</f>
        <v/>
      </c>
    </row>
    <row r="635" spans="1:94" x14ac:dyDescent="0.25">
      <c r="A635" s="40"/>
      <c r="B635" s="82" t="str">
        <f>IF($I635="", "", IFERROR(INDEX('Job Database'!$AE$11:$AE$3035, MATCH($I635, 'Job Database'!$X$11:$X$3035, 0)), ""))</f>
        <v/>
      </c>
      <c r="C635" s="69" t="str">
        <f>IF($I635="", "", IF(COUNTIF('Job Database'!$X$11:$X$3035, $I635)=0, $AC$5, $AC$4))</f>
        <v/>
      </c>
      <c r="D635" s="40"/>
      <c r="E635" s="85" t="str">
        <f>IF($I635="", "", IF(IFERROR(INDEX('Job Database'!$M$11:$M$3035, MATCH($I635, 'Job Database'!$X$11:$X$3035, 0)), "")="", "", IFERROR(INDEX('Job Database'!$M$11:$M$3035, MATCH($I635, 'Job Database'!$X$11:$X$3035, 0)), "")))</f>
        <v/>
      </c>
      <c r="F635" s="40"/>
      <c r="G635" s="88" t="str">
        <f t="shared" si="399"/>
        <v/>
      </c>
      <c r="H635" s="40"/>
      <c r="I635" s="24"/>
      <c r="J635" s="34"/>
      <c r="K635" s="106"/>
      <c r="L635" s="79"/>
      <c r="M635" s="34"/>
      <c r="N635" s="79"/>
      <c r="O635" s="31"/>
      <c r="P635" s="53"/>
      <c r="Q635" s="40"/>
      <c r="S635" s="41" t="str">
        <f t="shared" si="387"/>
        <v/>
      </c>
      <c r="T635" s="41" t="str">
        <f t="shared" si="388"/>
        <v/>
      </c>
      <c r="U635" s="41" t="str">
        <f t="shared" si="400"/>
        <v/>
      </c>
      <c r="W635" s="74" t="str">
        <f>IF('Job Database'!$X635="", "", 'Job Database'!$X635)</f>
        <v/>
      </c>
      <c r="Y635" s="41" t="str">
        <f>IF($W635="", "", IF(COUNTIF($I$11:$I$3035, $W635)&gt;0, "", MAX($Y$10:$Y634)+1))</f>
        <v/>
      </c>
      <c r="Z635" s="41">
        <v>625</v>
      </c>
      <c r="AA635" s="58" t="str">
        <f t="shared" si="401"/>
        <v/>
      </c>
      <c r="AC635" s="41" t="str">
        <f t="shared" si="389"/>
        <v/>
      </c>
      <c r="AE635" s="41" t="str">
        <f t="shared" si="402"/>
        <v/>
      </c>
      <c r="AJ635" s="154" t="str">
        <f t="shared" si="403"/>
        <v/>
      </c>
      <c r="AL635" s="120" t="str">
        <f t="shared" si="404"/>
        <v/>
      </c>
      <c r="AM635" s="104" t="str">
        <f t="shared" si="405"/>
        <v/>
      </c>
      <c r="AN635" s="104" t="str">
        <f t="shared" si="406"/>
        <v/>
      </c>
      <c r="AO635" s="104" t="str">
        <f t="shared" si="390"/>
        <v/>
      </c>
      <c r="AP635" s="104" t="str">
        <f t="shared" si="391"/>
        <v/>
      </c>
      <c r="AQ635" s="121" t="str">
        <f t="shared" si="407"/>
        <v/>
      </c>
      <c r="AS635" s="88" t="str">
        <f t="shared" si="392"/>
        <v/>
      </c>
      <c r="AT635" s="68" t="str">
        <f t="shared" si="408"/>
        <v/>
      </c>
      <c r="AU635" s="68" t="str">
        <f t="shared" si="409"/>
        <v/>
      </c>
      <c r="AV635" s="68" t="str">
        <f t="shared" si="410"/>
        <v/>
      </c>
      <c r="AW635" s="88" t="str">
        <f t="shared" si="393"/>
        <v/>
      </c>
      <c r="AZ635" s="88" t="str">
        <f t="shared" si="394"/>
        <v/>
      </c>
      <c r="BA635" s="68" t="str">
        <f t="shared" si="395"/>
        <v/>
      </c>
      <c r="BB635" s="68" t="str">
        <f t="shared" si="396"/>
        <v/>
      </c>
      <c r="BC635" s="68" t="str">
        <f t="shared" si="397"/>
        <v/>
      </c>
      <c r="BD635" s="69" t="str">
        <f t="shared" si="398"/>
        <v/>
      </c>
      <c r="BE635" s="69" t="str">
        <f t="shared" si="411"/>
        <v/>
      </c>
      <c r="BT635" s="138" t="str">
        <f t="shared" ca="1" si="412"/>
        <v/>
      </c>
      <c r="BU635" s="139" t="str">
        <f t="shared" ca="1" si="413"/>
        <v/>
      </c>
      <c r="BW635" s="138" t="str">
        <f t="shared" si="414"/>
        <v/>
      </c>
      <c r="BX635" s="104" t="str">
        <f t="shared" si="415"/>
        <v/>
      </c>
      <c r="BY635" s="139" t="str">
        <f t="shared" si="416"/>
        <v/>
      </c>
      <c r="CA635" s="138" t="str">
        <f t="shared" si="417"/>
        <v/>
      </c>
      <c r="CB635" s="104" t="str">
        <f t="shared" si="418"/>
        <v/>
      </c>
      <c r="CC635" s="139" t="str">
        <f t="shared" si="419"/>
        <v/>
      </c>
      <c r="CE635" s="162" t="str">
        <f t="shared" si="420"/>
        <v/>
      </c>
      <c r="CF635" s="163" t="str">
        <f t="shared" si="421"/>
        <v/>
      </c>
      <c r="CG635" s="164" t="str">
        <f t="shared" si="422"/>
        <v/>
      </c>
      <c r="CI635" s="162" t="str">
        <f t="shared" si="423"/>
        <v/>
      </c>
      <c r="CJ635" s="163" t="str">
        <f t="shared" si="426"/>
        <v/>
      </c>
      <c r="CK635" s="164" t="str">
        <f t="shared" si="427"/>
        <v/>
      </c>
      <c r="CM635" s="169" t="str">
        <f t="shared" si="424"/>
        <v/>
      </c>
      <c r="CN635" s="139" t="str">
        <f t="shared" si="425"/>
        <v/>
      </c>
      <c r="CP635" s="41" t="str">
        <f>IF($CM635="", "", COUNTIF($CM$11:$CM$3035, "&lt;"&amp;$CM635)+1+COUNTIF($CM$11:$CM635, $CM635)-1)</f>
        <v/>
      </c>
    </row>
    <row r="636" spans="1:94" x14ac:dyDescent="0.25">
      <c r="A636" s="40"/>
      <c r="B636" s="82" t="str">
        <f>IF($I636="", "", IFERROR(INDEX('Job Database'!$AE$11:$AE$3035, MATCH($I636, 'Job Database'!$X$11:$X$3035, 0)), ""))</f>
        <v/>
      </c>
      <c r="C636" s="69" t="str">
        <f>IF($I636="", "", IF(COUNTIF('Job Database'!$X$11:$X$3035, $I636)=0, $AC$5, $AC$4))</f>
        <v/>
      </c>
      <c r="D636" s="40"/>
      <c r="E636" s="85" t="str">
        <f>IF($I636="", "", IF(IFERROR(INDEX('Job Database'!$M$11:$M$3035, MATCH($I636, 'Job Database'!$X$11:$X$3035, 0)), "")="", "", IFERROR(INDEX('Job Database'!$M$11:$M$3035, MATCH($I636, 'Job Database'!$X$11:$X$3035, 0)), "")))</f>
        <v/>
      </c>
      <c r="F636" s="40"/>
      <c r="G636" s="88" t="str">
        <f t="shared" si="399"/>
        <v/>
      </c>
      <c r="H636" s="40"/>
      <c r="I636" s="24"/>
      <c r="J636" s="34"/>
      <c r="K636" s="106"/>
      <c r="L636" s="79"/>
      <c r="M636" s="34"/>
      <c r="N636" s="79"/>
      <c r="O636" s="31"/>
      <c r="P636" s="53"/>
      <c r="Q636" s="40"/>
      <c r="S636" s="41" t="str">
        <f t="shared" si="387"/>
        <v/>
      </c>
      <c r="T636" s="41" t="str">
        <f t="shared" si="388"/>
        <v/>
      </c>
      <c r="U636" s="41" t="str">
        <f t="shared" si="400"/>
        <v/>
      </c>
      <c r="W636" s="74" t="str">
        <f>IF('Job Database'!$X636="", "", 'Job Database'!$X636)</f>
        <v/>
      </c>
      <c r="Y636" s="41" t="str">
        <f>IF($W636="", "", IF(COUNTIF($I$11:$I$3035, $W636)&gt;0, "", MAX($Y$10:$Y635)+1))</f>
        <v/>
      </c>
      <c r="Z636" s="41">
        <v>626</v>
      </c>
      <c r="AA636" s="58" t="str">
        <f t="shared" si="401"/>
        <v/>
      </c>
      <c r="AC636" s="41" t="str">
        <f t="shared" si="389"/>
        <v/>
      </c>
      <c r="AE636" s="41" t="str">
        <f t="shared" si="402"/>
        <v/>
      </c>
      <c r="AJ636" s="154" t="str">
        <f t="shared" si="403"/>
        <v/>
      </c>
      <c r="AL636" s="120" t="str">
        <f t="shared" si="404"/>
        <v/>
      </c>
      <c r="AM636" s="104" t="str">
        <f t="shared" si="405"/>
        <v/>
      </c>
      <c r="AN636" s="104" t="str">
        <f t="shared" si="406"/>
        <v/>
      </c>
      <c r="AO636" s="104" t="str">
        <f t="shared" si="390"/>
        <v/>
      </c>
      <c r="AP636" s="104" t="str">
        <f t="shared" si="391"/>
        <v/>
      </c>
      <c r="AQ636" s="121" t="str">
        <f t="shared" si="407"/>
        <v/>
      </c>
      <c r="AS636" s="88" t="str">
        <f t="shared" si="392"/>
        <v/>
      </c>
      <c r="AT636" s="68" t="str">
        <f t="shared" si="408"/>
        <v/>
      </c>
      <c r="AU636" s="68" t="str">
        <f t="shared" si="409"/>
        <v/>
      </c>
      <c r="AV636" s="68" t="str">
        <f t="shared" si="410"/>
        <v/>
      </c>
      <c r="AW636" s="88" t="str">
        <f t="shared" si="393"/>
        <v/>
      </c>
      <c r="AZ636" s="88" t="str">
        <f t="shared" si="394"/>
        <v/>
      </c>
      <c r="BA636" s="68" t="str">
        <f t="shared" si="395"/>
        <v/>
      </c>
      <c r="BB636" s="68" t="str">
        <f t="shared" si="396"/>
        <v/>
      </c>
      <c r="BC636" s="68" t="str">
        <f t="shared" si="397"/>
        <v/>
      </c>
      <c r="BD636" s="69" t="str">
        <f t="shared" si="398"/>
        <v/>
      </c>
      <c r="BE636" s="69" t="str">
        <f t="shared" si="411"/>
        <v/>
      </c>
      <c r="BT636" s="138" t="str">
        <f t="shared" ca="1" si="412"/>
        <v/>
      </c>
      <c r="BU636" s="139" t="str">
        <f t="shared" ca="1" si="413"/>
        <v/>
      </c>
      <c r="BW636" s="138" t="str">
        <f t="shared" si="414"/>
        <v/>
      </c>
      <c r="BX636" s="104" t="str">
        <f t="shared" si="415"/>
        <v/>
      </c>
      <c r="BY636" s="139" t="str">
        <f t="shared" si="416"/>
        <v/>
      </c>
      <c r="CA636" s="138" t="str">
        <f t="shared" si="417"/>
        <v/>
      </c>
      <c r="CB636" s="104" t="str">
        <f t="shared" si="418"/>
        <v/>
      </c>
      <c r="CC636" s="139" t="str">
        <f t="shared" si="419"/>
        <v/>
      </c>
      <c r="CE636" s="162" t="str">
        <f t="shared" si="420"/>
        <v/>
      </c>
      <c r="CF636" s="163" t="str">
        <f t="shared" si="421"/>
        <v/>
      </c>
      <c r="CG636" s="164" t="str">
        <f t="shared" si="422"/>
        <v/>
      </c>
      <c r="CI636" s="162" t="str">
        <f t="shared" si="423"/>
        <v/>
      </c>
      <c r="CJ636" s="163" t="str">
        <f t="shared" si="426"/>
        <v/>
      </c>
      <c r="CK636" s="164" t="str">
        <f t="shared" si="427"/>
        <v/>
      </c>
      <c r="CM636" s="169" t="str">
        <f t="shared" si="424"/>
        <v/>
      </c>
      <c r="CN636" s="139" t="str">
        <f t="shared" si="425"/>
        <v/>
      </c>
      <c r="CP636" s="41" t="str">
        <f>IF($CM636="", "", COUNTIF($CM$11:$CM$3035, "&lt;"&amp;$CM636)+1+COUNTIF($CM$11:$CM636, $CM636)-1)</f>
        <v/>
      </c>
    </row>
    <row r="637" spans="1:94" x14ac:dyDescent="0.25">
      <c r="A637" s="40"/>
      <c r="B637" s="82" t="str">
        <f>IF($I637="", "", IFERROR(INDEX('Job Database'!$AE$11:$AE$3035, MATCH($I637, 'Job Database'!$X$11:$X$3035, 0)), ""))</f>
        <v/>
      </c>
      <c r="C637" s="69" t="str">
        <f>IF($I637="", "", IF(COUNTIF('Job Database'!$X$11:$X$3035, $I637)=0, $AC$5, $AC$4))</f>
        <v/>
      </c>
      <c r="D637" s="40"/>
      <c r="E637" s="85" t="str">
        <f>IF($I637="", "", IF(IFERROR(INDEX('Job Database'!$M$11:$M$3035, MATCH($I637, 'Job Database'!$X$11:$X$3035, 0)), "")="", "", IFERROR(INDEX('Job Database'!$M$11:$M$3035, MATCH($I637, 'Job Database'!$X$11:$X$3035, 0)), "")))</f>
        <v/>
      </c>
      <c r="F637" s="40"/>
      <c r="G637" s="88" t="str">
        <f t="shared" si="399"/>
        <v/>
      </c>
      <c r="H637" s="40"/>
      <c r="I637" s="24"/>
      <c r="J637" s="34"/>
      <c r="K637" s="106"/>
      <c r="L637" s="79"/>
      <c r="M637" s="34"/>
      <c r="N637" s="79"/>
      <c r="O637" s="31"/>
      <c r="P637" s="53"/>
      <c r="Q637" s="40"/>
      <c r="S637" s="41" t="str">
        <f t="shared" si="387"/>
        <v/>
      </c>
      <c r="T637" s="41" t="str">
        <f t="shared" si="388"/>
        <v/>
      </c>
      <c r="U637" s="41" t="str">
        <f t="shared" si="400"/>
        <v/>
      </c>
      <c r="W637" s="74" t="str">
        <f>IF('Job Database'!$X637="", "", 'Job Database'!$X637)</f>
        <v/>
      </c>
      <c r="Y637" s="41" t="str">
        <f>IF($W637="", "", IF(COUNTIF($I$11:$I$3035, $W637)&gt;0, "", MAX($Y$10:$Y636)+1))</f>
        <v/>
      </c>
      <c r="Z637" s="41">
        <v>627</v>
      </c>
      <c r="AA637" s="58" t="str">
        <f t="shared" si="401"/>
        <v/>
      </c>
      <c r="AC637" s="41" t="str">
        <f t="shared" si="389"/>
        <v/>
      </c>
      <c r="AE637" s="41" t="str">
        <f t="shared" si="402"/>
        <v/>
      </c>
      <c r="AJ637" s="154" t="str">
        <f t="shared" si="403"/>
        <v/>
      </c>
      <c r="AL637" s="120" t="str">
        <f t="shared" si="404"/>
        <v/>
      </c>
      <c r="AM637" s="104" t="str">
        <f t="shared" si="405"/>
        <v/>
      </c>
      <c r="AN637" s="104" t="str">
        <f t="shared" si="406"/>
        <v/>
      </c>
      <c r="AO637" s="104" t="str">
        <f t="shared" si="390"/>
        <v/>
      </c>
      <c r="AP637" s="104" t="str">
        <f t="shared" si="391"/>
        <v/>
      </c>
      <c r="AQ637" s="121" t="str">
        <f t="shared" si="407"/>
        <v/>
      </c>
      <c r="AS637" s="88" t="str">
        <f t="shared" si="392"/>
        <v/>
      </c>
      <c r="AT637" s="68" t="str">
        <f t="shared" si="408"/>
        <v/>
      </c>
      <c r="AU637" s="68" t="str">
        <f t="shared" si="409"/>
        <v/>
      </c>
      <c r="AV637" s="68" t="str">
        <f t="shared" si="410"/>
        <v/>
      </c>
      <c r="AW637" s="88" t="str">
        <f t="shared" si="393"/>
        <v/>
      </c>
      <c r="AZ637" s="88" t="str">
        <f t="shared" si="394"/>
        <v/>
      </c>
      <c r="BA637" s="68" t="str">
        <f t="shared" si="395"/>
        <v/>
      </c>
      <c r="BB637" s="68" t="str">
        <f t="shared" si="396"/>
        <v/>
      </c>
      <c r="BC637" s="68" t="str">
        <f t="shared" si="397"/>
        <v/>
      </c>
      <c r="BD637" s="69" t="str">
        <f t="shared" si="398"/>
        <v/>
      </c>
      <c r="BE637" s="69" t="str">
        <f t="shared" si="411"/>
        <v/>
      </c>
      <c r="BT637" s="138" t="str">
        <f t="shared" ca="1" si="412"/>
        <v/>
      </c>
      <c r="BU637" s="139" t="str">
        <f t="shared" ca="1" si="413"/>
        <v/>
      </c>
      <c r="BW637" s="138" t="str">
        <f t="shared" si="414"/>
        <v/>
      </c>
      <c r="BX637" s="104" t="str">
        <f t="shared" si="415"/>
        <v/>
      </c>
      <c r="BY637" s="139" t="str">
        <f t="shared" si="416"/>
        <v/>
      </c>
      <c r="CA637" s="138" t="str">
        <f t="shared" si="417"/>
        <v/>
      </c>
      <c r="CB637" s="104" t="str">
        <f t="shared" si="418"/>
        <v/>
      </c>
      <c r="CC637" s="139" t="str">
        <f t="shared" si="419"/>
        <v/>
      </c>
      <c r="CE637" s="162" t="str">
        <f t="shared" si="420"/>
        <v/>
      </c>
      <c r="CF637" s="163" t="str">
        <f t="shared" si="421"/>
        <v/>
      </c>
      <c r="CG637" s="164" t="str">
        <f t="shared" si="422"/>
        <v/>
      </c>
      <c r="CI637" s="162" t="str">
        <f t="shared" si="423"/>
        <v/>
      </c>
      <c r="CJ637" s="163" t="str">
        <f t="shared" si="426"/>
        <v/>
      </c>
      <c r="CK637" s="164" t="str">
        <f t="shared" si="427"/>
        <v/>
      </c>
      <c r="CM637" s="169" t="str">
        <f t="shared" si="424"/>
        <v/>
      </c>
      <c r="CN637" s="139" t="str">
        <f t="shared" si="425"/>
        <v/>
      </c>
      <c r="CP637" s="41" t="str">
        <f>IF($CM637="", "", COUNTIF($CM$11:$CM$3035, "&lt;"&amp;$CM637)+1+COUNTIF($CM$11:$CM637, $CM637)-1)</f>
        <v/>
      </c>
    </row>
    <row r="638" spans="1:94" x14ac:dyDescent="0.25">
      <c r="A638" s="40"/>
      <c r="B638" s="82" t="str">
        <f>IF($I638="", "", IFERROR(INDEX('Job Database'!$AE$11:$AE$3035, MATCH($I638, 'Job Database'!$X$11:$X$3035, 0)), ""))</f>
        <v/>
      </c>
      <c r="C638" s="69" t="str">
        <f>IF($I638="", "", IF(COUNTIF('Job Database'!$X$11:$X$3035, $I638)=0, $AC$5, $AC$4))</f>
        <v/>
      </c>
      <c r="D638" s="40"/>
      <c r="E638" s="85" t="str">
        <f>IF($I638="", "", IF(IFERROR(INDEX('Job Database'!$M$11:$M$3035, MATCH($I638, 'Job Database'!$X$11:$X$3035, 0)), "")="", "", IFERROR(INDEX('Job Database'!$M$11:$M$3035, MATCH($I638, 'Job Database'!$X$11:$X$3035, 0)), "")))</f>
        <v/>
      </c>
      <c r="F638" s="40"/>
      <c r="G638" s="88" t="str">
        <f t="shared" si="399"/>
        <v/>
      </c>
      <c r="H638" s="40"/>
      <c r="I638" s="24"/>
      <c r="J638" s="34"/>
      <c r="K638" s="106"/>
      <c r="L638" s="79"/>
      <c r="M638" s="34"/>
      <c r="N638" s="79"/>
      <c r="O638" s="31"/>
      <c r="P638" s="53"/>
      <c r="Q638" s="40"/>
      <c r="S638" s="41" t="str">
        <f t="shared" si="387"/>
        <v/>
      </c>
      <c r="T638" s="41" t="str">
        <f t="shared" si="388"/>
        <v/>
      </c>
      <c r="U638" s="41" t="str">
        <f t="shared" si="400"/>
        <v/>
      </c>
      <c r="W638" s="74" t="str">
        <f>IF('Job Database'!$X638="", "", 'Job Database'!$X638)</f>
        <v/>
      </c>
      <c r="Y638" s="41" t="str">
        <f>IF($W638="", "", IF(COUNTIF($I$11:$I$3035, $W638)&gt;0, "", MAX($Y$10:$Y637)+1))</f>
        <v/>
      </c>
      <c r="Z638" s="41">
        <v>628</v>
      </c>
      <c r="AA638" s="58" t="str">
        <f t="shared" si="401"/>
        <v/>
      </c>
      <c r="AC638" s="41" t="str">
        <f t="shared" si="389"/>
        <v/>
      </c>
      <c r="AE638" s="41" t="str">
        <f t="shared" si="402"/>
        <v/>
      </c>
      <c r="AJ638" s="154" t="str">
        <f t="shared" si="403"/>
        <v/>
      </c>
      <c r="AL638" s="120" t="str">
        <f t="shared" si="404"/>
        <v/>
      </c>
      <c r="AM638" s="104" t="str">
        <f t="shared" si="405"/>
        <v/>
      </c>
      <c r="AN638" s="104" t="str">
        <f t="shared" si="406"/>
        <v/>
      </c>
      <c r="AO638" s="104" t="str">
        <f t="shared" si="390"/>
        <v/>
      </c>
      <c r="AP638" s="104" t="str">
        <f t="shared" si="391"/>
        <v/>
      </c>
      <c r="AQ638" s="121" t="str">
        <f t="shared" si="407"/>
        <v/>
      </c>
      <c r="AS638" s="88" t="str">
        <f t="shared" si="392"/>
        <v/>
      </c>
      <c r="AT638" s="68" t="str">
        <f t="shared" si="408"/>
        <v/>
      </c>
      <c r="AU638" s="68" t="str">
        <f t="shared" si="409"/>
        <v/>
      </c>
      <c r="AV638" s="68" t="str">
        <f t="shared" si="410"/>
        <v/>
      </c>
      <c r="AW638" s="88" t="str">
        <f t="shared" si="393"/>
        <v/>
      </c>
      <c r="AZ638" s="88" t="str">
        <f t="shared" si="394"/>
        <v/>
      </c>
      <c r="BA638" s="68" t="str">
        <f t="shared" si="395"/>
        <v/>
      </c>
      <c r="BB638" s="68" t="str">
        <f t="shared" si="396"/>
        <v/>
      </c>
      <c r="BC638" s="68" t="str">
        <f t="shared" si="397"/>
        <v/>
      </c>
      <c r="BD638" s="69" t="str">
        <f t="shared" si="398"/>
        <v/>
      </c>
      <c r="BE638" s="69" t="str">
        <f t="shared" si="411"/>
        <v/>
      </c>
      <c r="BT638" s="138" t="str">
        <f t="shared" ca="1" si="412"/>
        <v/>
      </c>
      <c r="BU638" s="139" t="str">
        <f t="shared" ca="1" si="413"/>
        <v/>
      </c>
      <c r="BW638" s="138" t="str">
        <f t="shared" si="414"/>
        <v/>
      </c>
      <c r="BX638" s="104" t="str">
        <f t="shared" si="415"/>
        <v/>
      </c>
      <c r="BY638" s="139" t="str">
        <f t="shared" si="416"/>
        <v/>
      </c>
      <c r="CA638" s="138" t="str">
        <f t="shared" si="417"/>
        <v/>
      </c>
      <c r="CB638" s="104" t="str">
        <f t="shared" si="418"/>
        <v/>
      </c>
      <c r="CC638" s="139" t="str">
        <f t="shared" si="419"/>
        <v/>
      </c>
      <c r="CE638" s="162" t="str">
        <f t="shared" si="420"/>
        <v/>
      </c>
      <c r="CF638" s="163" t="str">
        <f t="shared" si="421"/>
        <v/>
      </c>
      <c r="CG638" s="164" t="str">
        <f t="shared" si="422"/>
        <v/>
      </c>
      <c r="CI638" s="162" t="str">
        <f t="shared" si="423"/>
        <v/>
      </c>
      <c r="CJ638" s="163" t="str">
        <f t="shared" si="426"/>
        <v/>
      </c>
      <c r="CK638" s="164" t="str">
        <f t="shared" si="427"/>
        <v/>
      </c>
      <c r="CM638" s="169" t="str">
        <f t="shared" si="424"/>
        <v/>
      </c>
      <c r="CN638" s="139" t="str">
        <f t="shared" si="425"/>
        <v/>
      </c>
      <c r="CP638" s="41" t="str">
        <f>IF($CM638="", "", COUNTIF($CM$11:$CM$3035, "&lt;"&amp;$CM638)+1+COUNTIF($CM$11:$CM638, $CM638)-1)</f>
        <v/>
      </c>
    </row>
    <row r="639" spans="1:94" x14ac:dyDescent="0.25">
      <c r="A639" s="40"/>
      <c r="B639" s="82" t="str">
        <f>IF($I639="", "", IFERROR(INDEX('Job Database'!$AE$11:$AE$3035, MATCH($I639, 'Job Database'!$X$11:$X$3035, 0)), ""))</f>
        <v/>
      </c>
      <c r="C639" s="69" t="str">
        <f>IF($I639="", "", IF(COUNTIF('Job Database'!$X$11:$X$3035, $I639)=0, $AC$5, $AC$4))</f>
        <v/>
      </c>
      <c r="D639" s="40"/>
      <c r="E639" s="85" t="str">
        <f>IF($I639="", "", IF(IFERROR(INDEX('Job Database'!$M$11:$M$3035, MATCH($I639, 'Job Database'!$X$11:$X$3035, 0)), "")="", "", IFERROR(INDEX('Job Database'!$M$11:$M$3035, MATCH($I639, 'Job Database'!$X$11:$X$3035, 0)), "")))</f>
        <v/>
      </c>
      <c r="F639" s="40"/>
      <c r="G639" s="88" t="str">
        <f t="shared" si="399"/>
        <v/>
      </c>
      <c r="H639" s="40"/>
      <c r="I639" s="24"/>
      <c r="J639" s="34"/>
      <c r="K639" s="106"/>
      <c r="L639" s="79"/>
      <c r="M639" s="34"/>
      <c r="N639" s="79"/>
      <c r="O639" s="31"/>
      <c r="P639" s="53"/>
      <c r="Q639" s="40"/>
      <c r="S639" s="41" t="str">
        <f t="shared" si="387"/>
        <v/>
      </c>
      <c r="T639" s="41" t="str">
        <f t="shared" si="388"/>
        <v/>
      </c>
      <c r="U639" s="41" t="str">
        <f t="shared" si="400"/>
        <v/>
      </c>
      <c r="W639" s="74" t="str">
        <f>IF('Job Database'!$X639="", "", 'Job Database'!$X639)</f>
        <v/>
      </c>
      <c r="Y639" s="41" t="str">
        <f>IF($W639="", "", IF(COUNTIF($I$11:$I$3035, $W639)&gt;0, "", MAX($Y$10:$Y638)+1))</f>
        <v/>
      </c>
      <c r="Z639" s="41">
        <v>629</v>
      </c>
      <c r="AA639" s="58" t="str">
        <f t="shared" si="401"/>
        <v/>
      </c>
      <c r="AC639" s="41" t="str">
        <f t="shared" si="389"/>
        <v/>
      </c>
      <c r="AE639" s="41" t="str">
        <f t="shared" si="402"/>
        <v/>
      </c>
      <c r="AJ639" s="154" t="str">
        <f t="shared" si="403"/>
        <v/>
      </c>
      <c r="AL639" s="120" t="str">
        <f t="shared" si="404"/>
        <v/>
      </c>
      <c r="AM639" s="104" t="str">
        <f t="shared" si="405"/>
        <v/>
      </c>
      <c r="AN639" s="104" t="str">
        <f t="shared" si="406"/>
        <v/>
      </c>
      <c r="AO639" s="104" t="str">
        <f t="shared" si="390"/>
        <v/>
      </c>
      <c r="AP639" s="104" t="str">
        <f t="shared" si="391"/>
        <v/>
      </c>
      <c r="AQ639" s="121" t="str">
        <f t="shared" si="407"/>
        <v/>
      </c>
      <c r="AS639" s="88" t="str">
        <f t="shared" si="392"/>
        <v/>
      </c>
      <c r="AT639" s="68" t="str">
        <f t="shared" si="408"/>
        <v/>
      </c>
      <c r="AU639" s="68" t="str">
        <f t="shared" si="409"/>
        <v/>
      </c>
      <c r="AV639" s="68" t="str">
        <f t="shared" si="410"/>
        <v/>
      </c>
      <c r="AW639" s="88" t="str">
        <f t="shared" si="393"/>
        <v/>
      </c>
      <c r="AZ639" s="88" t="str">
        <f t="shared" si="394"/>
        <v/>
      </c>
      <c r="BA639" s="68" t="str">
        <f t="shared" si="395"/>
        <v/>
      </c>
      <c r="BB639" s="68" t="str">
        <f t="shared" si="396"/>
        <v/>
      </c>
      <c r="BC639" s="68" t="str">
        <f t="shared" si="397"/>
        <v/>
      </c>
      <c r="BD639" s="69" t="str">
        <f t="shared" si="398"/>
        <v/>
      </c>
      <c r="BE639" s="69" t="str">
        <f t="shared" si="411"/>
        <v/>
      </c>
      <c r="BT639" s="138" t="str">
        <f t="shared" ca="1" si="412"/>
        <v/>
      </c>
      <c r="BU639" s="139" t="str">
        <f t="shared" ca="1" si="413"/>
        <v/>
      </c>
      <c r="BW639" s="138" t="str">
        <f t="shared" si="414"/>
        <v/>
      </c>
      <c r="BX639" s="104" t="str">
        <f t="shared" si="415"/>
        <v/>
      </c>
      <c r="BY639" s="139" t="str">
        <f t="shared" si="416"/>
        <v/>
      </c>
      <c r="CA639" s="138" t="str">
        <f t="shared" si="417"/>
        <v/>
      </c>
      <c r="CB639" s="104" t="str">
        <f t="shared" si="418"/>
        <v/>
      </c>
      <c r="CC639" s="139" t="str">
        <f t="shared" si="419"/>
        <v/>
      </c>
      <c r="CE639" s="162" t="str">
        <f t="shared" si="420"/>
        <v/>
      </c>
      <c r="CF639" s="163" t="str">
        <f t="shared" si="421"/>
        <v/>
      </c>
      <c r="CG639" s="164" t="str">
        <f t="shared" si="422"/>
        <v/>
      </c>
      <c r="CI639" s="162" t="str">
        <f t="shared" si="423"/>
        <v/>
      </c>
      <c r="CJ639" s="163" t="str">
        <f t="shared" si="426"/>
        <v/>
      </c>
      <c r="CK639" s="164" t="str">
        <f t="shared" si="427"/>
        <v/>
      </c>
      <c r="CM639" s="169" t="str">
        <f t="shared" si="424"/>
        <v/>
      </c>
      <c r="CN639" s="139" t="str">
        <f t="shared" si="425"/>
        <v/>
      </c>
      <c r="CP639" s="41" t="str">
        <f>IF($CM639="", "", COUNTIF($CM$11:$CM$3035, "&lt;"&amp;$CM639)+1+COUNTIF($CM$11:$CM639, $CM639)-1)</f>
        <v/>
      </c>
    </row>
    <row r="640" spans="1:94" x14ac:dyDescent="0.25">
      <c r="A640" s="40"/>
      <c r="B640" s="82" t="str">
        <f>IF($I640="", "", IFERROR(INDEX('Job Database'!$AE$11:$AE$3035, MATCH($I640, 'Job Database'!$X$11:$X$3035, 0)), ""))</f>
        <v/>
      </c>
      <c r="C640" s="69" t="str">
        <f>IF($I640="", "", IF(COUNTIF('Job Database'!$X$11:$X$3035, $I640)=0, $AC$5, $AC$4))</f>
        <v/>
      </c>
      <c r="D640" s="40"/>
      <c r="E640" s="85" t="str">
        <f>IF($I640="", "", IF(IFERROR(INDEX('Job Database'!$M$11:$M$3035, MATCH($I640, 'Job Database'!$X$11:$X$3035, 0)), "")="", "", IFERROR(INDEX('Job Database'!$M$11:$M$3035, MATCH($I640, 'Job Database'!$X$11:$X$3035, 0)), "")))</f>
        <v/>
      </c>
      <c r="F640" s="40"/>
      <c r="G640" s="88" t="str">
        <f t="shared" si="399"/>
        <v/>
      </c>
      <c r="H640" s="40"/>
      <c r="I640" s="24"/>
      <c r="J640" s="34"/>
      <c r="K640" s="106"/>
      <c r="L640" s="79"/>
      <c r="M640" s="34"/>
      <c r="N640" s="79"/>
      <c r="O640" s="31"/>
      <c r="P640" s="53"/>
      <c r="Q640" s="40"/>
      <c r="S640" s="41" t="str">
        <f t="shared" si="387"/>
        <v/>
      </c>
      <c r="T640" s="41" t="str">
        <f t="shared" si="388"/>
        <v/>
      </c>
      <c r="U640" s="41" t="str">
        <f t="shared" si="400"/>
        <v/>
      </c>
      <c r="W640" s="74" t="str">
        <f>IF('Job Database'!$X640="", "", 'Job Database'!$X640)</f>
        <v/>
      </c>
      <c r="Y640" s="41" t="str">
        <f>IF($W640="", "", IF(COUNTIF($I$11:$I$3035, $W640)&gt;0, "", MAX($Y$10:$Y639)+1))</f>
        <v/>
      </c>
      <c r="Z640" s="41">
        <v>630</v>
      </c>
      <c r="AA640" s="58" t="str">
        <f t="shared" si="401"/>
        <v/>
      </c>
      <c r="AC640" s="41" t="str">
        <f t="shared" si="389"/>
        <v/>
      </c>
      <c r="AE640" s="41" t="str">
        <f t="shared" si="402"/>
        <v/>
      </c>
      <c r="AJ640" s="154" t="str">
        <f t="shared" si="403"/>
        <v/>
      </c>
      <c r="AL640" s="120" t="str">
        <f t="shared" si="404"/>
        <v/>
      </c>
      <c r="AM640" s="104" t="str">
        <f t="shared" si="405"/>
        <v/>
      </c>
      <c r="AN640" s="104" t="str">
        <f t="shared" si="406"/>
        <v/>
      </c>
      <c r="AO640" s="104" t="str">
        <f t="shared" si="390"/>
        <v/>
      </c>
      <c r="AP640" s="104" t="str">
        <f t="shared" si="391"/>
        <v/>
      </c>
      <c r="AQ640" s="121" t="str">
        <f t="shared" si="407"/>
        <v/>
      </c>
      <c r="AS640" s="88" t="str">
        <f t="shared" si="392"/>
        <v/>
      </c>
      <c r="AT640" s="68" t="str">
        <f t="shared" si="408"/>
        <v/>
      </c>
      <c r="AU640" s="68" t="str">
        <f t="shared" si="409"/>
        <v/>
      </c>
      <c r="AV640" s="68" t="str">
        <f t="shared" si="410"/>
        <v/>
      </c>
      <c r="AW640" s="88" t="str">
        <f t="shared" si="393"/>
        <v/>
      </c>
      <c r="AZ640" s="88" t="str">
        <f t="shared" si="394"/>
        <v/>
      </c>
      <c r="BA640" s="68" t="str">
        <f t="shared" si="395"/>
        <v/>
      </c>
      <c r="BB640" s="68" t="str">
        <f t="shared" si="396"/>
        <v/>
      </c>
      <c r="BC640" s="68" t="str">
        <f t="shared" si="397"/>
        <v/>
      </c>
      <c r="BD640" s="69" t="str">
        <f t="shared" si="398"/>
        <v/>
      </c>
      <c r="BE640" s="69" t="str">
        <f t="shared" si="411"/>
        <v/>
      </c>
      <c r="BT640" s="138" t="str">
        <f t="shared" ca="1" si="412"/>
        <v/>
      </c>
      <c r="BU640" s="139" t="str">
        <f t="shared" ca="1" si="413"/>
        <v/>
      </c>
      <c r="BW640" s="138" t="str">
        <f t="shared" si="414"/>
        <v/>
      </c>
      <c r="BX640" s="104" t="str">
        <f t="shared" si="415"/>
        <v/>
      </c>
      <c r="BY640" s="139" t="str">
        <f t="shared" si="416"/>
        <v/>
      </c>
      <c r="CA640" s="138" t="str">
        <f t="shared" si="417"/>
        <v/>
      </c>
      <c r="CB640" s="104" t="str">
        <f t="shared" si="418"/>
        <v/>
      </c>
      <c r="CC640" s="139" t="str">
        <f t="shared" si="419"/>
        <v/>
      </c>
      <c r="CE640" s="162" t="str">
        <f t="shared" si="420"/>
        <v/>
      </c>
      <c r="CF640" s="163" t="str">
        <f t="shared" si="421"/>
        <v/>
      </c>
      <c r="CG640" s="164" t="str">
        <f t="shared" si="422"/>
        <v/>
      </c>
      <c r="CI640" s="162" t="str">
        <f t="shared" si="423"/>
        <v/>
      </c>
      <c r="CJ640" s="163" t="str">
        <f t="shared" si="426"/>
        <v/>
      </c>
      <c r="CK640" s="164" t="str">
        <f t="shared" si="427"/>
        <v/>
      </c>
      <c r="CM640" s="169" t="str">
        <f t="shared" si="424"/>
        <v/>
      </c>
      <c r="CN640" s="139" t="str">
        <f t="shared" si="425"/>
        <v/>
      </c>
      <c r="CP640" s="41" t="str">
        <f>IF($CM640="", "", COUNTIF($CM$11:$CM$3035, "&lt;"&amp;$CM640)+1+COUNTIF($CM$11:$CM640, $CM640)-1)</f>
        <v/>
      </c>
    </row>
    <row r="641" spans="1:94" x14ac:dyDescent="0.25">
      <c r="A641" s="40"/>
      <c r="B641" s="82" t="str">
        <f>IF($I641="", "", IFERROR(INDEX('Job Database'!$AE$11:$AE$3035, MATCH($I641, 'Job Database'!$X$11:$X$3035, 0)), ""))</f>
        <v/>
      </c>
      <c r="C641" s="69" t="str">
        <f>IF($I641="", "", IF(COUNTIF('Job Database'!$X$11:$X$3035, $I641)=0, $AC$5, $AC$4))</f>
        <v/>
      </c>
      <c r="D641" s="40"/>
      <c r="E641" s="85" t="str">
        <f>IF($I641="", "", IF(IFERROR(INDEX('Job Database'!$M$11:$M$3035, MATCH($I641, 'Job Database'!$X$11:$X$3035, 0)), "")="", "", IFERROR(INDEX('Job Database'!$M$11:$M$3035, MATCH($I641, 'Job Database'!$X$11:$X$3035, 0)), "")))</f>
        <v/>
      </c>
      <c r="F641" s="40"/>
      <c r="G641" s="88" t="str">
        <f t="shared" si="399"/>
        <v/>
      </c>
      <c r="H641" s="40"/>
      <c r="I641" s="24"/>
      <c r="J641" s="34"/>
      <c r="K641" s="106"/>
      <c r="L641" s="79"/>
      <c r="M641" s="34"/>
      <c r="N641" s="79"/>
      <c r="O641" s="31"/>
      <c r="P641" s="53"/>
      <c r="Q641" s="40"/>
      <c r="S641" s="41" t="str">
        <f t="shared" si="387"/>
        <v/>
      </c>
      <c r="T641" s="41" t="str">
        <f t="shared" si="388"/>
        <v/>
      </c>
      <c r="U641" s="41" t="str">
        <f t="shared" si="400"/>
        <v/>
      </c>
      <c r="W641" s="74" t="str">
        <f>IF('Job Database'!$X641="", "", 'Job Database'!$X641)</f>
        <v/>
      </c>
      <c r="Y641" s="41" t="str">
        <f>IF($W641="", "", IF(COUNTIF($I$11:$I$3035, $W641)&gt;0, "", MAX($Y$10:$Y640)+1))</f>
        <v/>
      </c>
      <c r="Z641" s="41">
        <v>631</v>
      </c>
      <c r="AA641" s="58" t="str">
        <f t="shared" si="401"/>
        <v/>
      </c>
      <c r="AC641" s="41" t="str">
        <f t="shared" si="389"/>
        <v/>
      </c>
      <c r="AE641" s="41" t="str">
        <f t="shared" si="402"/>
        <v/>
      </c>
      <c r="AJ641" s="154" t="str">
        <f t="shared" si="403"/>
        <v/>
      </c>
      <c r="AL641" s="120" t="str">
        <f t="shared" si="404"/>
        <v/>
      </c>
      <c r="AM641" s="104" t="str">
        <f t="shared" si="405"/>
        <v/>
      </c>
      <c r="AN641" s="104" t="str">
        <f t="shared" si="406"/>
        <v/>
      </c>
      <c r="AO641" s="104" t="str">
        <f t="shared" si="390"/>
        <v/>
      </c>
      <c r="AP641" s="104" t="str">
        <f t="shared" si="391"/>
        <v/>
      </c>
      <c r="AQ641" s="121" t="str">
        <f t="shared" si="407"/>
        <v/>
      </c>
      <c r="AS641" s="88" t="str">
        <f t="shared" si="392"/>
        <v/>
      </c>
      <c r="AT641" s="68" t="str">
        <f t="shared" si="408"/>
        <v/>
      </c>
      <c r="AU641" s="68" t="str">
        <f t="shared" si="409"/>
        <v/>
      </c>
      <c r="AV641" s="68" t="str">
        <f t="shared" si="410"/>
        <v/>
      </c>
      <c r="AW641" s="88" t="str">
        <f t="shared" si="393"/>
        <v/>
      </c>
      <c r="AZ641" s="88" t="str">
        <f t="shared" si="394"/>
        <v/>
      </c>
      <c r="BA641" s="68" t="str">
        <f t="shared" si="395"/>
        <v/>
      </c>
      <c r="BB641" s="68" t="str">
        <f t="shared" si="396"/>
        <v/>
      </c>
      <c r="BC641" s="68" t="str">
        <f t="shared" si="397"/>
        <v/>
      </c>
      <c r="BD641" s="69" t="str">
        <f t="shared" si="398"/>
        <v/>
      </c>
      <c r="BE641" s="69" t="str">
        <f t="shared" si="411"/>
        <v/>
      </c>
      <c r="BT641" s="138" t="str">
        <f t="shared" ca="1" si="412"/>
        <v/>
      </c>
      <c r="BU641" s="139" t="str">
        <f t="shared" ca="1" si="413"/>
        <v/>
      </c>
      <c r="BW641" s="138" t="str">
        <f t="shared" si="414"/>
        <v/>
      </c>
      <c r="BX641" s="104" t="str">
        <f t="shared" si="415"/>
        <v/>
      </c>
      <c r="BY641" s="139" t="str">
        <f t="shared" si="416"/>
        <v/>
      </c>
      <c r="CA641" s="138" t="str">
        <f t="shared" si="417"/>
        <v/>
      </c>
      <c r="CB641" s="104" t="str">
        <f t="shared" si="418"/>
        <v/>
      </c>
      <c r="CC641" s="139" t="str">
        <f t="shared" si="419"/>
        <v/>
      </c>
      <c r="CE641" s="162" t="str">
        <f t="shared" si="420"/>
        <v/>
      </c>
      <c r="CF641" s="163" t="str">
        <f t="shared" si="421"/>
        <v/>
      </c>
      <c r="CG641" s="164" t="str">
        <f t="shared" si="422"/>
        <v/>
      </c>
      <c r="CI641" s="162" t="str">
        <f t="shared" si="423"/>
        <v/>
      </c>
      <c r="CJ641" s="163" t="str">
        <f t="shared" si="426"/>
        <v/>
      </c>
      <c r="CK641" s="164" t="str">
        <f t="shared" si="427"/>
        <v/>
      </c>
      <c r="CM641" s="169" t="str">
        <f t="shared" si="424"/>
        <v/>
      </c>
      <c r="CN641" s="139" t="str">
        <f t="shared" si="425"/>
        <v/>
      </c>
      <c r="CP641" s="41" t="str">
        <f>IF($CM641="", "", COUNTIF($CM$11:$CM$3035, "&lt;"&amp;$CM641)+1+COUNTIF($CM$11:$CM641, $CM641)-1)</f>
        <v/>
      </c>
    </row>
    <row r="642" spans="1:94" x14ac:dyDescent="0.25">
      <c r="A642" s="40"/>
      <c r="B642" s="82" t="str">
        <f>IF($I642="", "", IFERROR(INDEX('Job Database'!$AE$11:$AE$3035, MATCH($I642, 'Job Database'!$X$11:$X$3035, 0)), ""))</f>
        <v/>
      </c>
      <c r="C642" s="69" t="str">
        <f>IF($I642="", "", IF(COUNTIF('Job Database'!$X$11:$X$3035, $I642)=0, $AC$5, $AC$4))</f>
        <v/>
      </c>
      <c r="D642" s="40"/>
      <c r="E642" s="85" t="str">
        <f>IF($I642="", "", IF(IFERROR(INDEX('Job Database'!$M$11:$M$3035, MATCH($I642, 'Job Database'!$X$11:$X$3035, 0)), "")="", "", IFERROR(INDEX('Job Database'!$M$11:$M$3035, MATCH($I642, 'Job Database'!$X$11:$X$3035, 0)), "")))</f>
        <v/>
      </c>
      <c r="F642" s="40"/>
      <c r="G642" s="88" t="str">
        <f t="shared" si="399"/>
        <v/>
      </c>
      <c r="H642" s="40"/>
      <c r="I642" s="24"/>
      <c r="J642" s="34"/>
      <c r="K642" s="106"/>
      <c r="L642" s="79"/>
      <c r="M642" s="34"/>
      <c r="N642" s="79"/>
      <c r="O642" s="31"/>
      <c r="P642" s="53"/>
      <c r="Q642" s="40"/>
      <c r="S642" s="41" t="str">
        <f t="shared" si="387"/>
        <v/>
      </c>
      <c r="T642" s="41" t="str">
        <f t="shared" si="388"/>
        <v/>
      </c>
      <c r="U642" s="41" t="str">
        <f t="shared" si="400"/>
        <v/>
      </c>
      <c r="W642" s="74" t="str">
        <f>IF('Job Database'!$X642="", "", 'Job Database'!$X642)</f>
        <v/>
      </c>
      <c r="Y642" s="41" t="str">
        <f>IF($W642="", "", IF(COUNTIF($I$11:$I$3035, $W642)&gt;0, "", MAX($Y$10:$Y641)+1))</f>
        <v/>
      </c>
      <c r="Z642" s="41">
        <v>632</v>
      </c>
      <c r="AA642" s="58" t="str">
        <f t="shared" si="401"/>
        <v/>
      </c>
      <c r="AC642" s="41" t="str">
        <f t="shared" si="389"/>
        <v/>
      </c>
      <c r="AE642" s="41" t="str">
        <f t="shared" si="402"/>
        <v/>
      </c>
      <c r="AJ642" s="154" t="str">
        <f t="shared" si="403"/>
        <v/>
      </c>
      <c r="AL642" s="120" t="str">
        <f t="shared" si="404"/>
        <v/>
      </c>
      <c r="AM642" s="104" t="str">
        <f t="shared" si="405"/>
        <v/>
      </c>
      <c r="AN642" s="104" t="str">
        <f t="shared" si="406"/>
        <v/>
      </c>
      <c r="AO642" s="104" t="str">
        <f t="shared" si="390"/>
        <v/>
      </c>
      <c r="AP642" s="104" t="str">
        <f t="shared" si="391"/>
        <v/>
      </c>
      <c r="AQ642" s="121" t="str">
        <f t="shared" si="407"/>
        <v/>
      </c>
      <c r="AS642" s="88" t="str">
        <f t="shared" si="392"/>
        <v/>
      </c>
      <c r="AT642" s="68" t="str">
        <f t="shared" si="408"/>
        <v/>
      </c>
      <c r="AU642" s="68" t="str">
        <f t="shared" si="409"/>
        <v/>
      </c>
      <c r="AV642" s="68" t="str">
        <f t="shared" si="410"/>
        <v/>
      </c>
      <c r="AW642" s="88" t="str">
        <f t="shared" si="393"/>
        <v/>
      </c>
      <c r="AZ642" s="88" t="str">
        <f t="shared" si="394"/>
        <v/>
      </c>
      <c r="BA642" s="68" t="str">
        <f t="shared" si="395"/>
        <v/>
      </c>
      <c r="BB642" s="68" t="str">
        <f t="shared" si="396"/>
        <v/>
      </c>
      <c r="BC642" s="68" t="str">
        <f t="shared" si="397"/>
        <v/>
      </c>
      <c r="BD642" s="69" t="str">
        <f t="shared" si="398"/>
        <v/>
      </c>
      <c r="BE642" s="69" t="str">
        <f t="shared" si="411"/>
        <v/>
      </c>
      <c r="BT642" s="138" t="str">
        <f t="shared" ca="1" si="412"/>
        <v/>
      </c>
      <c r="BU642" s="139" t="str">
        <f t="shared" ca="1" si="413"/>
        <v/>
      </c>
      <c r="BW642" s="138" t="str">
        <f t="shared" si="414"/>
        <v/>
      </c>
      <c r="BX642" s="104" t="str">
        <f t="shared" si="415"/>
        <v/>
      </c>
      <c r="BY642" s="139" t="str">
        <f t="shared" si="416"/>
        <v/>
      </c>
      <c r="CA642" s="138" t="str">
        <f t="shared" si="417"/>
        <v/>
      </c>
      <c r="CB642" s="104" t="str">
        <f t="shared" si="418"/>
        <v/>
      </c>
      <c r="CC642" s="139" t="str">
        <f t="shared" si="419"/>
        <v/>
      </c>
      <c r="CE642" s="162" t="str">
        <f t="shared" si="420"/>
        <v/>
      </c>
      <c r="CF642" s="163" t="str">
        <f t="shared" si="421"/>
        <v/>
      </c>
      <c r="CG642" s="164" t="str">
        <f t="shared" si="422"/>
        <v/>
      </c>
      <c r="CI642" s="162" t="str">
        <f t="shared" si="423"/>
        <v/>
      </c>
      <c r="CJ642" s="163" t="str">
        <f t="shared" si="426"/>
        <v/>
      </c>
      <c r="CK642" s="164" t="str">
        <f t="shared" si="427"/>
        <v/>
      </c>
      <c r="CM642" s="169" t="str">
        <f t="shared" si="424"/>
        <v/>
      </c>
      <c r="CN642" s="139" t="str">
        <f t="shared" si="425"/>
        <v/>
      </c>
      <c r="CP642" s="41" t="str">
        <f>IF($CM642="", "", COUNTIF($CM$11:$CM$3035, "&lt;"&amp;$CM642)+1+COUNTIF($CM$11:$CM642, $CM642)-1)</f>
        <v/>
      </c>
    </row>
    <row r="643" spans="1:94" x14ac:dyDescent="0.25">
      <c r="A643" s="40"/>
      <c r="B643" s="82" t="str">
        <f>IF($I643="", "", IFERROR(INDEX('Job Database'!$AE$11:$AE$3035, MATCH($I643, 'Job Database'!$X$11:$X$3035, 0)), ""))</f>
        <v/>
      </c>
      <c r="C643" s="69" t="str">
        <f>IF($I643="", "", IF(COUNTIF('Job Database'!$X$11:$X$3035, $I643)=0, $AC$5, $AC$4))</f>
        <v/>
      </c>
      <c r="D643" s="40"/>
      <c r="E643" s="85" t="str">
        <f>IF($I643="", "", IF(IFERROR(INDEX('Job Database'!$M$11:$M$3035, MATCH($I643, 'Job Database'!$X$11:$X$3035, 0)), "")="", "", IFERROR(INDEX('Job Database'!$M$11:$M$3035, MATCH($I643, 'Job Database'!$X$11:$X$3035, 0)), "")))</f>
        <v/>
      </c>
      <c r="F643" s="40"/>
      <c r="G643" s="88" t="str">
        <f t="shared" si="399"/>
        <v/>
      </c>
      <c r="H643" s="40"/>
      <c r="I643" s="24"/>
      <c r="J643" s="34"/>
      <c r="K643" s="106"/>
      <c r="L643" s="79"/>
      <c r="M643" s="34"/>
      <c r="N643" s="79"/>
      <c r="O643" s="31"/>
      <c r="P643" s="53"/>
      <c r="Q643" s="40"/>
      <c r="S643" s="41" t="str">
        <f t="shared" si="387"/>
        <v/>
      </c>
      <c r="T643" s="41" t="str">
        <f t="shared" si="388"/>
        <v/>
      </c>
      <c r="U643" s="41" t="str">
        <f t="shared" si="400"/>
        <v/>
      </c>
      <c r="W643" s="74" t="str">
        <f>IF('Job Database'!$X643="", "", 'Job Database'!$X643)</f>
        <v/>
      </c>
      <c r="Y643" s="41" t="str">
        <f>IF($W643="", "", IF(COUNTIF($I$11:$I$3035, $W643)&gt;0, "", MAX($Y$10:$Y642)+1))</f>
        <v/>
      </c>
      <c r="Z643" s="41">
        <v>633</v>
      </c>
      <c r="AA643" s="58" t="str">
        <f t="shared" si="401"/>
        <v/>
      </c>
      <c r="AC643" s="41" t="str">
        <f t="shared" si="389"/>
        <v/>
      </c>
      <c r="AE643" s="41" t="str">
        <f t="shared" si="402"/>
        <v/>
      </c>
      <c r="AJ643" s="154" t="str">
        <f t="shared" si="403"/>
        <v/>
      </c>
      <c r="AL643" s="120" t="str">
        <f t="shared" si="404"/>
        <v/>
      </c>
      <c r="AM643" s="104" t="str">
        <f t="shared" si="405"/>
        <v/>
      </c>
      <c r="AN643" s="104" t="str">
        <f t="shared" si="406"/>
        <v/>
      </c>
      <c r="AO643" s="104" t="str">
        <f t="shared" si="390"/>
        <v/>
      </c>
      <c r="AP643" s="104" t="str">
        <f t="shared" si="391"/>
        <v/>
      </c>
      <c r="AQ643" s="121" t="str">
        <f t="shared" si="407"/>
        <v/>
      </c>
      <c r="AS643" s="88" t="str">
        <f t="shared" si="392"/>
        <v/>
      </c>
      <c r="AT643" s="68" t="str">
        <f t="shared" si="408"/>
        <v/>
      </c>
      <c r="AU643" s="68" t="str">
        <f t="shared" si="409"/>
        <v/>
      </c>
      <c r="AV643" s="68" t="str">
        <f t="shared" si="410"/>
        <v/>
      </c>
      <c r="AW643" s="88" t="str">
        <f t="shared" si="393"/>
        <v/>
      </c>
      <c r="AZ643" s="88" t="str">
        <f t="shared" si="394"/>
        <v/>
      </c>
      <c r="BA643" s="68" t="str">
        <f t="shared" si="395"/>
        <v/>
      </c>
      <c r="BB643" s="68" t="str">
        <f t="shared" si="396"/>
        <v/>
      </c>
      <c r="BC643" s="68" t="str">
        <f t="shared" si="397"/>
        <v/>
      </c>
      <c r="BD643" s="69" t="str">
        <f t="shared" si="398"/>
        <v/>
      </c>
      <c r="BE643" s="69" t="str">
        <f t="shared" si="411"/>
        <v/>
      </c>
      <c r="BT643" s="138" t="str">
        <f t="shared" ca="1" si="412"/>
        <v/>
      </c>
      <c r="BU643" s="139" t="str">
        <f t="shared" ca="1" si="413"/>
        <v/>
      </c>
      <c r="BW643" s="138" t="str">
        <f t="shared" si="414"/>
        <v/>
      </c>
      <c r="BX643" s="104" t="str">
        <f t="shared" si="415"/>
        <v/>
      </c>
      <c r="BY643" s="139" t="str">
        <f t="shared" si="416"/>
        <v/>
      </c>
      <c r="CA643" s="138" t="str">
        <f t="shared" si="417"/>
        <v/>
      </c>
      <c r="CB643" s="104" t="str">
        <f t="shared" si="418"/>
        <v/>
      </c>
      <c r="CC643" s="139" t="str">
        <f t="shared" si="419"/>
        <v/>
      </c>
      <c r="CE643" s="162" t="str">
        <f t="shared" si="420"/>
        <v/>
      </c>
      <c r="CF643" s="163" t="str">
        <f t="shared" si="421"/>
        <v/>
      </c>
      <c r="CG643" s="164" t="str">
        <f t="shared" si="422"/>
        <v/>
      </c>
      <c r="CI643" s="162" t="str">
        <f t="shared" si="423"/>
        <v/>
      </c>
      <c r="CJ643" s="163" t="str">
        <f t="shared" si="426"/>
        <v/>
      </c>
      <c r="CK643" s="164" t="str">
        <f t="shared" si="427"/>
        <v/>
      </c>
      <c r="CM643" s="169" t="str">
        <f t="shared" si="424"/>
        <v/>
      </c>
      <c r="CN643" s="139" t="str">
        <f t="shared" si="425"/>
        <v/>
      </c>
      <c r="CP643" s="41" t="str">
        <f>IF($CM643="", "", COUNTIF($CM$11:$CM$3035, "&lt;"&amp;$CM643)+1+COUNTIF($CM$11:$CM643, $CM643)-1)</f>
        <v/>
      </c>
    </row>
    <row r="644" spans="1:94" x14ac:dyDescent="0.25">
      <c r="A644" s="40"/>
      <c r="B644" s="82" t="str">
        <f>IF($I644="", "", IFERROR(INDEX('Job Database'!$AE$11:$AE$3035, MATCH($I644, 'Job Database'!$X$11:$X$3035, 0)), ""))</f>
        <v/>
      </c>
      <c r="C644" s="69" t="str">
        <f>IF($I644="", "", IF(COUNTIF('Job Database'!$X$11:$X$3035, $I644)=0, $AC$5, $AC$4))</f>
        <v/>
      </c>
      <c r="D644" s="40"/>
      <c r="E644" s="85" t="str">
        <f>IF($I644="", "", IF(IFERROR(INDEX('Job Database'!$M$11:$M$3035, MATCH($I644, 'Job Database'!$X$11:$X$3035, 0)), "")="", "", IFERROR(INDEX('Job Database'!$M$11:$M$3035, MATCH($I644, 'Job Database'!$X$11:$X$3035, 0)), "")))</f>
        <v/>
      </c>
      <c r="F644" s="40"/>
      <c r="G644" s="88" t="str">
        <f t="shared" si="399"/>
        <v/>
      </c>
      <c r="H644" s="40"/>
      <c r="I644" s="24"/>
      <c r="J644" s="34"/>
      <c r="K644" s="106"/>
      <c r="L644" s="79"/>
      <c r="M644" s="34"/>
      <c r="N644" s="79"/>
      <c r="O644" s="31"/>
      <c r="P644" s="53"/>
      <c r="Q644" s="40"/>
      <c r="S644" s="41" t="str">
        <f t="shared" si="387"/>
        <v/>
      </c>
      <c r="T644" s="41" t="str">
        <f t="shared" si="388"/>
        <v/>
      </c>
      <c r="U644" s="41" t="str">
        <f t="shared" si="400"/>
        <v/>
      </c>
      <c r="W644" s="74" t="str">
        <f>IF('Job Database'!$X644="", "", 'Job Database'!$X644)</f>
        <v/>
      </c>
      <c r="Y644" s="41" t="str">
        <f>IF($W644="", "", IF(COUNTIF($I$11:$I$3035, $W644)&gt;0, "", MAX($Y$10:$Y643)+1))</f>
        <v/>
      </c>
      <c r="Z644" s="41">
        <v>634</v>
      </c>
      <c r="AA644" s="58" t="str">
        <f t="shared" si="401"/>
        <v/>
      </c>
      <c r="AC644" s="41" t="str">
        <f t="shared" si="389"/>
        <v/>
      </c>
      <c r="AE644" s="41" t="str">
        <f t="shared" si="402"/>
        <v/>
      </c>
      <c r="AJ644" s="154" t="str">
        <f t="shared" si="403"/>
        <v/>
      </c>
      <c r="AL644" s="120" t="str">
        <f t="shared" si="404"/>
        <v/>
      </c>
      <c r="AM644" s="104" t="str">
        <f t="shared" si="405"/>
        <v/>
      </c>
      <c r="AN644" s="104" t="str">
        <f t="shared" si="406"/>
        <v/>
      </c>
      <c r="AO644" s="104" t="str">
        <f t="shared" si="390"/>
        <v/>
      </c>
      <c r="AP644" s="104" t="str">
        <f t="shared" si="391"/>
        <v/>
      </c>
      <c r="AQ644" s="121" t="str">
        <f t="shared" si="407"/>
        <v/>
      </c>
      <c r="AS644" s="88" t="str">
        <f t="shared" si="392"/>
        <v/>
      </c>
      <c r="AT644" s="68" t="str">
        <f t="shared" si="408"/>
        <v/>
      </c>
      <c r="AU644" s="68" t="str">
        <f t="shared" si="409"/>
        <v/>
      </c>
      <c r="AV644" s="68" t="str">
        <f t="shared" si="410"/>
        <v/>
      </c>
      <c r="AW644" s="88" t="str">
        <f t="shared" si="393"/>
        <v/>
      </c>
      <c r="AZ644" s="88" t="str">
        <f t="shared" si="394"/>
        <v/>
      </c>
      <c r="BA644" s="68" t="str">
        <f t="shared" si="395"/>
        <v/>
      </c>
      <c r="BB644" s="68" t="str">
        <f t="shared" si="396"/>
        <v/>
      </c>
      <c r="BC644" s="68" t="str">
        <f t="shared" si="397"/>
        <v/>
      </c>
      <c r="BD644" s="69" t="str">
        <f t="shared" si="398"/>
        <v/>
      </c>
      <c r="BE644" s="69" t="str">
        <f t="shared" si="411"/>
        <v/>
      </c>
      <c r="BT644" s="138" t="str">
        <f t="shared" ca="1" si="412"/>
        <v/>
      </c>
      <c r="BU644" s="139" t="str">
        <f t="shared" ca="1" si="413"/>
        <v/>
      </c>
      <c r="BW644" s="138" t="str">
        <f t="shared" si="414"/>
        <v/>
      </c>
      <c r="BX644" s="104" t="str">
        <f t="shared" si="415"/>
        <v/>
      </c>
      <c r="BY644" s="139" t="str">
        <f t="shared" si="416"/>
        <v/>
      </c>
      <c r="CA644" s="138" t="str">
        <f t="shared" si="417"/>
        <v/>
      </c>
      <c r="CB644" s="104" t="str">
        <f t="shared" si="418"/>
        <v/>
      </c>
      <c r="CC644" s="139" t="str">
        <f t="shared" si="419"/>
        <v/>
      </c>
      <c r="CE644" s="162" t="str">
        <f t="shared" si="420"/>
        <v/>
      </c>
      <c r="CF644" s="163" t="str">
        <f t="shared" si="421"/>
        <v/>
      </c>
      <c r="CG644" s="164" t="str">
        <f t="shared" si="422"/>
        <v/>
      </c>
      <c r="CI644" s="162" t="str">
        <f t="shared" si="423"/>
        <v/>
      </c>
      <c r="CJ644" s="163" t="str">
        <f t="shared" si="426"/>
        <v/>
      </c>
      <c r="CK644" s="164" t="str">
        <f t="shared" si="427"/>
        <v/>
      </c>
      <c r="CM644" s="169" t="str">
        <f t="shared" si="424"/>
        <v/>
      </c>
      <c r="CN644" s="139" t="str">
        <f t="shared" si="425"/>
        <v/>
      </c>
      <c r="CP644" s="41" t="str">
        <f>IF($CM644="", "", COUNTIF($CM$11:$CM$3035, "&lt;"&amp;$CM644)+1+COUNTIF($CM$11:$CM644, $CM644)-1)</f>
        <v/>
      </c>
    </row>
    <row r="645" spans="1:94" x14ac:dyDescent="0.25">
      <c r="A645" s="40"/>
      <c r="B645" s="82" t="str">
        <f>IF($I645="", "", IFERROR(INDEX('Job Database'!$AE$11:$AE$3035, MATCH($I645, 'Job Database'!$X$11:$X$3035, 0)), ""))</f>
        <v/>
      </c>
      <c r="C645" s="69" t="str">
        <f>IF($I645="", "", IF(COUNTIF('Job Database'!$X$11:$X$3035, $I645)=0, $AC$5, $AC$4))</f>
        <v/>
      </c>
      <c r="D645" s="40"/>
      <c r="E645" s="85" t="str">
        <f>IF($I645="", "", IF(IFERROR(INDEX('Job Database'!$M$11:$M$3035, MATCH($I645, 'Job Database'!$X$11:$X$3035, 0)), "")="", "", IFERROR(INDEX('Job Database'!$M$11:$M$3035, MATCH($I645, 'Job Database'!$X$11:$X$3035, 0)), "")))</f>
        <v/>
      </c>
      <c r="F645" s="40"/>
      <c r="G645" s="88" t="str">
        <f t="shared" si="399"/>
        <v/>
      </c>
      <c r="H645" s="40"/>
      <c r="I645" s="24"/>
      <c r="J645" s="34"/>
      <c r="K645" s="106"/>
      <c r="L645" s="79"/>
      <c r="M645" s="34"/>
      <c r="N645" s="79"/>
      <c r="O645" s="31"/>
      <c r="P645" s="53"/>
      <c r="Q645" s="40"/>
      <c r="S645" s="41" t="str">
        <f t="shared" si="387"/>
        <v/>
      </c>
      <c r="T645" s="41" t="str">
        <f t="shared" si="388"/>
        <v/>
      </c>
      <c r="U645" s="41" t="str">
        <f t="shared" si="400"/>
        <v/>
      </c>
      <c r="W645" s="74" t="str">
        <f>IF('Job Database'!$X645="", "", 'Job Database'!$X645)</f>
        <v/>
      </c>
      <c r="Y645" s="41" t="str">
        <f>IF($W645="", "", IF(COUNTIF($I$11:$I$3035, $W645)&gt;0, "", MAX($Y$10:$Y644)+1))</f>
        <v/>
      </c>
      <c r="Z645" s="41">
        <v>635</v>
      </c>
      <c r="AA645" s="58" t="str">
        <f t="shared" si="401"/>
        <v/>
      </c>
      <c r="AC645" s="41" t="str">
        <f t="shared" si="389"/>
        <v/>
      </c>
      <c r="AE645" s="41" t="str">
        <f t="shared" si="402"/>
        <v/>
      </c>
      <c r="AJ645" s="154" t="str">
        <f t="shared" si="403"/>
        <v/>
      </c>
      <c r="AL645" s="120" t="str">
        <f t="shared" si="404"/>
        <v/>
      </c>
      <c r="AM645" s="104" t="str">
        <f t="shared" si="405"/>
        <v/>
      </c>
      <c r="AN645" s="104" t="str">
        <f t="shared" si="406"/>
        <v/>
      </c>
      <c r="AO645" s="104" t="str">
        <f t="shared" si="390"/>
        <v/>
      </c>
      <c r="AP645" s="104" t="str">
        <f t="shared" si="391"/>
        <v/>
      </c>
      <c r="AQ645" s="121" t="str">
        <f t="shared" si="407"/>
        <v/>
      </c>
      <c r="AS645" s="88" t="str">
        <f t="shared" si="392"/>
        <v/>
      </c>
      <c r="AT645" s="68" t="str">
        <f t="shared" si="408"/>
        <v/>
      </c>
      <c r="AU645" s="68" t="str">
        <f t="shared" si="409"/>
        <v/>
      </c>
      <c r="AV645" s="68" t="str">
        <f t="shared" si="410"/>
        <v/>
      </c>
      <c r="AW645" s="88" t="str">
        <f t="shared" si="393"/>
        <v/>
      </c>
      <c r="AZ645" s="88" t="str">
        <f t="shared" si="394"/>
        <v/>
      </c>
      <c r="BA645" s="68" t="str">
        <f t="shared" si="395"/>
        <v/>
      </c>
      <c r="BB645" s="68" t="str">
        <f t="shared" si="396"/>
        <v/>
      </c>
      <c r="BC645" s="68" t="str">
        <f t="shared" si="397"/>
        <v/>
      </c>
      <c r="BD645" s="69" t="str">
        <f t="shared" si="398"/>
        <v/>
      </c>
      <c r="BE645" s="69" t="str">
        <f t="shared" si="411"/>
        <v/>
      </c>
      <c r="BT645" s="138" t="str">
        <f t="shared" ca="1" si="412"/>
        <v/>
      </c>
      <c r="BU645" s="139" t="str">
        <f t="shared" ca="1" si="413"/>
        <v/>
      </c>
      <c r="BW645" s="138" t="str">
        <f t="shared" si="414"/>
        <v/>
      </c>
      <c r="BX645" s="104" t="str">
        <f t="shared" si="415"/>
        <v/>
      </c>
      <c r="BY645" s="139" t="str">
        <f t="shared" si="416"/>
        <v/>
      </c>
      <c r="CA645" s="138" t="str">
        <f t="shared" si="417"/>
        <v/>
      </c>
      <c r="CB645" s="104" t="str">
        <f t="shared" si="418"/>
        <v/>
      </c>
      <c r="CC645" s="139" t="str">
        <f t="shared" si="419"/>
        <v/>
      </c>
      <c r="CE645" s="162" t="str">
        <f t="shared" si="420"/>
        <v/>
      </c>
      <c r="CF645" s="163" t="str">
        <f t="shared" si="421"/>
        <v/>
      </c>
      <c r="CG645" s="164" t="str">
        <f t="shared" si="422"/>
        <v/>
      </c>
      <c r="CI645" s="162" t="str">
        <f t="shared" si="423"/>
        <v/>
      </c>
      <c r="CJ645" s="163" t="str">
        <f t="shared" si="426"/>
        <v/>
      </c>
      <c r="CK645" s="164" t="str">
        <f t="shared" si="427"/>
        <v/>
      </c>
      <c r="CM645" s="169" t="str">
        <f t="shared" si="424"/>
        <v/>
      </c>
      <c r="CN645" s="139" t="str">
        <f t="shared" si="425"/>
        <v/>
      </c>
      <c r="CP645" s="41" t="str">
        <f>IF($CM645="", "", COUNTIF($CM$11:$CM$3035, "&lt;"&amp;$CM645)+1+COUNTIF($CM$11:$CM645, $CM645)-1)</f>
        <v/>
      </c>
    </row>
    <row r="646" spans="1:94" x14ac:dyDescent="0.25">
      <c r="A646" s="40"/>
      <c r="B646" s="82" t="str">
        <f>IF($I646="", "", IFERROR(INDEX('Job Database'!$AE$11:$AE$3035, MATCH($I646, 'Job Database'!$X$11:$X$3035, 0)), ""))</f>
        <v/>
      </c>
      <c r="C646" s="69" t="str">
        <f>IF($I646="", "", IF(COUNTIF('Job Database'!$X$11:$X$3035, $I646)=0, $AC$5, $AC$4))</f>
        <v/>
      </c>
      <c r="D646" s="40"/>
      <c r="E646" s="85" t="str">
        <f>IF($I646="", "", IF(IFERROR(INDEX('Job Database'!$M$11:$M$3035, MATCH($I646, 'Job Database'!$X$11:$X$3035, 0)), "")="", "", IFERROR(INDEX('Job Database'!$M$11:$M$3035, MATCH($I646, 'Job Database'!$X$11:$X$3035, 0)), "")))</f>
        <v/>
      </c>
      <c r="F646" s="40"/>
      <c r="G646" s="88" t="str">
        <f t="shared" si="399"/>
        <v/>
      </c>
      <c r="H646" s="40"/>
      <c r="I646" s="24"/>
      <c r="J646" s="34"/>
      <c r="K646" s="106"/>
      <c r="L646" s="79"/>
      <c r="M646" s="34"/>
      <c r="N646" s="79"/>
      <c r="O646" s="31"/>
      <c r="P646" s="53"/>
      <c r="Q646" s="40"/>
      <c r="S646" s="41" t="str">
        <f t="shared" si="387"/>
        <v/>
      </c>
      <c r="T646" s="41" t="str">
        <f t="shared" si="388"/>
        <v/>
      </c>
      <c r="U646" s="41" t="str">
        <f t="shared" si="400"/>
        <v/>
      </c>
      <c r="W646" s="74" t="str">
        <f>IF('Job Database'!$X646="", "", 'Job Database'!$X646)</f>
        <v/>
      </c>
      <c r="Y646" s="41" t="str">
        <f>IF($W646="", "", IF(COUNTIF($I$11:$I$3035, $W646)&gt;0, "", MAX($Y$10:$Y645)+1))</f>
        <v/>
      </c>
      <c r="Z646" s="41">
        <v>636</v>
      </c>
      <c r="AA646" s="58" t="str">
        <f t="shared" si="401"/>
        <v/>
      </c>
      <c r="AC646" s="41" t="str">
        <f t="shared" si="389"/>
        <v/>
      </c>
      <c r="AE646" s="41" t="str">
        <f t="shared" si="402"/>
        <v/>
      </c>
      <c r="AJ646" s="154" t="str">
        <f t="shared" si="403"/>
        <v/>
      </c>
      <c r="AL646" s="120" t="str">
        <f t="shared" si="404"/>
        <v/>
      </c>
      <c r="AM646" s="104" t="str">
        <f t="shared" si="405"/>
        <v/>
      </c>
      <c r="AN646" s="104" t="str">
        <f t="shared" si="406"/>
        <v/>
      </c>
      <c r="AO646" s="104" t="str">
        <f t="shared" si="390"/>
        <v/>
      </c>
      <c r="AP646" s="104" t="str">
        <f t="shared" si="391"/>
        <v/>
      </c>
      <c r="AQ646" s="121" t="str">
        <f t="shared" si="407"/>
        <v/>
      </c>
      <c r="AS646" s="88" t="str">
        <f t="shared" si="392"/>
        <v/>
      </c>
      <c r="AT646" s="68" t="str">
        <f t="shared" si="408"/>
        <v/>
      </c>
      <c r="AU646" s="68" t="str">
        <f t="shared" si="409"/>
        <v/>
      </c>
      <c r="AV646" s="68" t="str">
        <f t="shared" si="410"/>
        <v/>
      </c>
      <c r="AW646" s="88" t="str">
        <f t="shared" si="393"/>
        <v/>
      </c>
      <c r="AZ646" s="88" t="str">
        <f t="shared" si="394"/>
        <v/>
      </c>
      <c r="BA646" s="68" t="str">
        <f t="shared" si="395"/>
        <v/>
      </c>
      <c r="BB646" s="68" t="str">
        <f t="shared" si="396"/>
        <v/>
      </c>
      <c r="BC646" s="68" t="str">
        <f t="shared" si="397"/>
        <v/>
      </c>
      <c r="BD646" s="69" t="str">
        <f t="shared" si="398"/>
        <v/>
      </c>
      <c r="BE646" s="69" t="str">
        <f t="shared" si="411"/>
        <v/>
      </c>
      <c r="BT646" s="138" t="str">
        <f t="shared" ca="1" si="412"/>
        <v/>
      </c>
      <c r="BU646" s="139" t="str">
        <f t="shared" ca="1" si="413"/>
        <v/>
      </c>
      <c r="BW646" s="138" t="str">
        <f t="shared" si="414"/>
        <v/>
      </c>
      <c r="BX646" s="104" t="str">
        <f t="shared" si="415"/>
        <v/>
      </c>
      <c r="BY646" s="139" t="str">
        <f t="shared" si="416"/>
        <v/>
      </c>
      <c r="CA646" s="138" t="str">
        <f t="shared" si="417"/>
        <v/>
      </c>
      <c r="CB646" s="104" t="str">
        <f t="shared" si="418"/>
        <v/>
      </c>
      <c r="CC646" s="139" t="str">
        <f t="shared" si="419"/>
        <v/>
      </c>
      <c r="CE646" s="162" t="str">
        <f t="shared" si="420"/>
        <v/>
      </c>
      <c r="CF646" s="163" t="str">
        <f t="shared" si="421"/>
        <v/>
      </c>
      <c r="CG646" s="164" t="str">
        <f t="shared" si="422"/>
        <v/>
      </c>
      <c r="CI646" s="162" t="str">
        <f t="shared" si="423"/>
        <v/>
      </c>
      <c r="CJ646" s="163" t="str">
        <f t="shared" si="426"/>
        <v/>
      </c>
      <c r="CK646" s="164" t="str">
        <f t="shared" si="427"/>
        <v/>
      </c>
      <c r="CM646" s="169" t="str">
        <f t="shared" si="424"/>
        <v/>
      </c>
      <c r="CN646" s="139" t="str">
        <f t="shared" si="425"/>
        <v/>
      </c>
      <c r="CP646" s="41" t="str">
        <f>IF($CM646="", "", COUNTIF($CM$11:$CM$3035, "&lt;"&amp;$CM646)+1+COUNTIF($CM$11:$CM646, $CM646)-1)</f>
        <v/>
      </c>
    </row>
    <row r="647" spans="1:94" x14ac:dyDescent="0.25">
      <c r="A647" s="40"/>
      <c r="B647" s="82" t="str">
        <f>IF($I647="", "", IFERROR(INDEX('Job Database'!$AE$11:$AE$3035, MATCH($I647, 'Job Database'!$X$11:$X$3035, 0)), ""))</f>
        <v/>
      </c>
      <c r="C647" s="69" t="str">
        <f>IF($I647="", "", IF(COUNTIF('Job Database'!$X$11:$X$3035, $I647)=0, $AC$5, $AC$4))</f>
        <v/>
      </c>
      <c r="D647" s="40"/>
      <c r="E647" s="85" t="str">
        <f>IF($I647="", "", IF(IFERROR(INDEX('Job Database'!$M$11:$M$3035, MATCH($I647, 'Job Database'!$X$11:$X$3035, 0)), "")="", "", IFERROR(INDEX('Job Database'!$M$11:$M$3035, MATCH($I647, 'Job Database'!$X$11:$X$3035, 0)), "")))</f>
        <v/>
      </c>
      <c r="F647" s="40"/>
      <c r="G647" s="88" t="str">
        <f t="shared" si="399"/>
        <v/>
      </c>
      <c r="H647" s="40"/>
      <c r="I647" s="24"/>
      <c r="J647" s="34"/>
      <c r="K647" s="106"/>
      <c r="L647" s="79"/>
      <c r="M647" s="34"/>
      <c r="N647" s="79"/>
      <c r="O647" s="31"/>
      <c r="P647" s="53"/>
      <c r="Q647" s="40"/>
      <c r="S647" s="41" t="str">
        <f t="shared" si="387"/>
        <v/>
      </c>
      <c r="T647" s="41" t="str">
        <f t="shared" si="388"/>
        <v/>
      </c>
      <c r="U647" s="41" t="str">
        <f t="shared" si="400"/>
        <v/>
      </c>
      <c r="W647" s="74" t="str">
        <f>IF('Job Database'!$X647="", "", 'Job Database'!$X647)</f>
        <v/>
      </c>
      <c r="Y647" s="41" t="str">
        <f>IF($W647="", "", IF(COUNTIF($I$11:$I$3035, $W647)&gt;0, "", MAX($Y$10:$Y646)+1))</f>
        <v/>
      </c>
      <c r="Z647" s="41">
        <v>637</v>
      </c>
      <c r="AA647" s="58" t="str">
        <f t="shared" si="401"/>
        <v/>
      </c>
      <c r="AC647" s="41" t="str">
        <f t="shared" si="389"/>
        <v/>
      </c>
      <c r="AE647" s="41" t="str">
        <f t="shared" si="402"/>
        <v/>
      </c>
      <c r="AJ647" s="154" t="str">
        <f t="shared" si="403"/>
        <v/>
      </c>
      <c r="AL647" s="120" t="str">
        <f t="shared" si="404"/>
        <v/>
      </c>
      <c r="AM647" s="104" t="str">
        <f t="shared" si="405"/>
        <v/>
      </c>
      <c r="AN647" s="104" t="str">
        <f t="shared" si="406"/>
        <v/>
      </c>
      <c r="AO647" s="104" t="str">
        <f t="shared" si="390"/>
        <v/>
      </c>
      <c r="AP647" s="104" t="str">
        <f t="shared" si="391"/>
        <v/>
      </c>
      <c r="AQ647" s="121" t="str">
        <f t="shared" si="407"/>
        <v/>
      </c>
      <c r="AS647" s="88" t="str">
        <f t="shared" si="392"/>
        <v/>
      </c>
      <c r="AT647" s="68" t="str">
        <f t="shared" si="408"/>
        <v/>
      </c>
      <c r="AU647" s="68" t="str">
        <f t="shared" si="409"/>
        <v/>
      </c>
      <c r="AV647" s="68" t="str">
        <f t="shared" si="410"/>
        <v/>
      </c>
      <c r="AW647" s="88" t="str">
        <f t="shared" si="393"/>
        <v/>
      </c>
      <c r="AZ647" s="88" t="str">
        <f t="shared" si="394"/>
        <v/>
      </c>
      <c r="BA647" s="68" t="str">
        <f t="shared" si="395"/>
        <v/>
      </c>
      <c r="BB647" s="68" t="str">
        <f t="shared" si="396"/>
        <v/>
      </c>
      <c r="BC647" s="68" t="str">
        <f t="shared" si="397"/>
        <v/>
      </c>
      <c r="BD647" s="69" t="str">
        <f t="shared" si="398"/>
        <v/>
      </c>
      <c r="BE647" s="69" t="str">
        <f t="shared" si="411"/>
        <v/>
      </c>
      <c r="BT647" s="138" t="str">
        <f t="shared" ca="1" si="412"/>
        <v/>
      </c>
      <c r="BU647" s="139" t="str">
        <f t="shared" ca="1" si="413"/>
        <v/>
      </c>
      <c r="BW647" s="138" t="str">
        <f t="shared" si="414"/>
        <v/>
      </c>
      <c r="BX647" s="104" t="str">
        <f t="shared" si="415"/>
        <v/>
      </c>
      <c r="BY647" s="139" t="str">
        <f t="shared" si="416"/>
        <v/>
      </c>
      <c r="CA647" s="138" t="str">
        <f t="shared" si="417"/>
        <v/>
      </c>
      <c r="CB647" s="104" t="str">
        <f t="shared" si="418"/>
        <v/>
      </c>
      <c r="CC647" s="139" t="str">
        <f t="shared" si="419"/>
        <v/>
      </c>
      <c r="CE647" s="162" t="str">
        <f t="shared" si="420"/>
        <v/>
      </c>
      <c r="CF647" s="163" t="str">
        <f t="shared" si="421"/>
        <v/>
      </c>
      <c r="CG647" s="164" t="str">
        <f t="shared" si="422"/>
        <v/>
      </c>
      <c r="CI647" s="162" t="str">
        <f t="shared" si="423"/>
        <v/>
      </c>
      <c r="CJ647" s="163" t="str">
        <f t="shared" si="426"/>
        <v/>
      </c>
      <c r="CK647" s="164" t="str">
        <f t="shared" si="427"/>
        <v/>
      </c>
      <c r="CM647" s="169" t="str">
        <f t="shared" si="424"/>
        <v/>
      </c>
      <c r="CN647" s="139" t="str">
        <f t="shared" si="425"/>
        <v/>
      </c>
      <c r="CP647" s="41" t="str">
        <f>IF($CM647="", "", COUNTIF($CM$11:$CM$3035, "&lt;"&amp;$CM647)+1+COUNTIF($CM$11:$CM647, $CM647)-1)</f>
        <v/>
      </c>
    </row>
    <row r="648" spans="1:94" x14ac:dyDescent="0.25">
      <c r="A648" s="40"/>
      <c r="B648" s="82" t="str">
        <f>IF($I648="", "", IFERROR(INDEX('Job Database'!$AE$11:$AE$3035, MATCH($I648, 'Job Database'!$X$11:$X$3035, 0)), ""))</f>
        <v/>
      </c>
      <c r="C648" s="69" t="str">
        <f>IF($I648="", "", IF(COUNTIF('Job Database'!$X$11:$X$3035, $I648)=0, $AC$5, $AC$4))</f>
        <v/>
      </c>
      <c r="D648" s="40"/>
      <c r="E648" s="85" t="str">
        <f>IF($I648="", "", IF(IFERROR(INDEX('Job Database'!$M$11:$M$3035, MATCH($I648, 'Job Database'!$X$11:$X$3035, 0)), "")="", "", IFERROR(INDEX('Job Database'!$M$11:$M$3035, MATCH($I648, 'Job Database'!$X$11:$X$3035, 0)), "")))</f>
        <v/>
      </c>
      <c r="F648" s="40"/>
      <c r="G648" s="88" t="str">
        <f t="shared" si="399"/>
        <v/>
      </c>
      <c r="H648" s="40"/>
      <c r="I648" s="24"/>
      <c r="J648" s="34"/>
      <c r="K648" s="106"/>
      <c r="L648" s="79"/>
      <c r="M648" s="34"/>
      <c r="N648" s="79"/>
      <c r="O648" s="31"/>
      <c r="P648" s="53"/>
      <c r="Q648" s="40"/>
      <c r="S648" s="41" t="str">
        <f t="shared" si="387"/>
        <v/>
      </c>
      <c r="T648" s="41" t="str">
        <f t="shared" si="388"/>
        <v/>
      </c>
      <c r="U648" s="41" t="str">
        <f t="shared" si="400"/>
        <v/>
      </c>
      <c r="W648" s="74" t="str">
        <f>IF('Job Database'!$X648="", "", 'Job Database'!$X648)</f>
        <v/>
      </c>
      <c r="Y648" s="41" t="str">
        <f>IF($W648="", "", IF(COUNTIF($I$11:$I$3035, $W648)&gt;0, "", MAX($Y$10:$Y647)+1))</f>
        <v/>
      </c>
      <c r="Z648" s="41">
        <v>638</v>
      </c>
      <c r="AA648" s="58" t="str">
        <f t="shared" si="401"/>
        <v/>
      </c>
      <c r="AC648" s="41" t="str">
        <f t="shared" si="389"/>
        <v/>
      </c>
      <c r="AE648" s="41" t="str">
        <f t="shared" si="402"/>
        <v/>
      </c>
      <c r="AJ648" s="154" t="str">
        <f t="shared" si="403"/>
        <v/>
      </c>
      <c r="AL648" s="120" t="str">
        <f t="shared" si="404"/>
        <v/>
      </c>
      <c r="AM648" s="104" t="str">
        <f t="shared" si="405"/>
        <v/>
      </c>
      <c r="AN648" s="104" t="str">
        <f t="shared" si="406"/>
        <v/>
      </c>
      <c r="AO648" s="104" t="str">
        <f t="shared" si="390"/>
        <v/>
      </c>
      <c r="AP648" s="104" t="str">
        <f t="shared" si="391"/>
        <v/>
      </c>
      <c r="AQ648" s="121" t="str">
        <f t="shared" si="407"/>
        <v/>
      </c>
      <c r="AS648" s="88" t="str">
        <f t="shared" si="392"/>
        <v/>
      </c>
      <c r="AT648" s="68" t="str">
        <f t="shared" si="408"/>
        <v/>
      </c>
      <c r="AU648" s="68" t="str">
        <f t="shared" si="409"/>
        <v/>
      </c>
      <c r="AV648" s="68" t="str">
        <f t="shared" si="410"/>
        <v/>
      </c>
      <c r="AW648" s="88" t="str">
        <f t="shared" si="393"/>
        <v/>
      </c>
      <c r="AZ648" s="88" t="str">
        <f t="shared" si="394"/>
        <v/>
      </c>
      <c r="BA648" s="68" t="str">
        <f t="shared" si="395"/>
        <v/>
      </c>
      <c r="BB648" s="68" t="str">
        <f t="shared" si="396"/>
        <v/>
      </c>
      <c r="BC648" s="68" t="str">
        <f t="shared" si="397"/>
        <v/>
      </c>
      <c r="BD648" s="69" t="str">
        <f t="shared" si="398"/>
        <v/>
      </c>
      <c r="BE648" s="69" t="str">
        <f t="shared" si="411"/>
        <v/>
      </c>
      <c r="BT648" s="138" t="str">
        <f t="shared" ca="1" si="412"/>
        <v/>
      </c>
      <c r="BU648" s="139" t="str">
        <f t="shared" ca="1" si="413"/>
        <v/>
      </c>
      <c r="BW648" s="138" t="str">
        <f t="shared" si="414"/>
        <v/>
      </c>
      <c r="BX648" s="104" t="str">
        <f t="shared" si="415"/>
        <v/>
      </c>
      <c r="BY648" s="139" t="str">
        <f t="shared" si="416"/>
        <v/>
      </c>
      <c r="CA648" s="138" t="str">
        <f t="shared" si="417"/>
        <v/>
      </c>
      <c r="CB648" s="104" t="str">
        <f t="shared" si="418"/>
        <v/>
      </c>
      <c r="CC648" s="139" t="str">
        <f t="shared" si="419"/>
        <v/>
      </c>
      <c r="CE648" s="162" t="str">
        <f t="shared" si="420"/>
        <v/>
      </c>
      <c r="CF648" s="163" t="str">
        <f t="shared" si="421"/>
        <v/>
      </c>
      <c r="CG648" s="164" t="str">
        <f t="shared" si="422"/>
        <v/>
      </c>
      <c r="CI648" s="162" t="str">
        <f t="shared" si="423"/>
        <v/>
      </c>
      <c r="CJ648" s="163" t="str">
        <f t="shared" si="426"/>
        <v/>
      </c>
      <c r="CK648" s="164" t="str">
        <f t="shared" si="427"/>
        <v/>
      </c>
      <c r="CM648" s="169" t="str">
        <f t="shared" si="424"/>
        <v/>
      </c>
      <c r="CN648" s="139" t="str">
        <f t="shared" si="425"/>
        <v/>
      </c>
      <c r="CP648" s="41" t="str">
        <f>IF($CM648="", "", COUNTIF($CM$11:$CM$3035, "&lt;"&amp;$CM648)+1+COUNTIF($CM$11:$CM648, $CM648)-1)</f>
        <v/>
      </c>
    </row>
    <row r="649" spans="1:94" x14ac:dyDescent="0.25">
      <c r="A649" s="40"/>
      <c r="B649" s="82" t="str">
        <f>IF($I649="", "", IFERROR(INDEX('Job Database'!$AE$11:$AE$3035, MATCH($I649, 'Job Database'!$X$11:$X$3035, 0)), ""))</f>
        <v/>
      </c>
      <c r="C649" s="69" t="str">
        <f>IF($I649="", "", IF(COUNTIF('Job Database'!$X$11:$X$3035, $I649)=0, $AC$5, $AC$4))</f>
        <v/>
      </c>
      <c r="D649" s="40"/>
      <c r="E649" s="85" t="str">
        <f>IF($I649="", "", IF(IFERROR(INDEX('Job Database'!$M$11:$M$3035, MATCH($I649, 'Job Database'!$X$11:$X$3035, 0)), "")="", "", IFERROR(INDEX('Job Database'!$M$11:$M$3035, MATCH($I649, 'Job Database'!$X$11:$X$3035, 0)), "")))</f>
        <v/>
      </c>
      <c r="F649" s="40"/>
      <c r="G649" s="88" t="str">
        <f t="shared" si="399"/>
        <v/>
      </c>
      <c r="H649" s="40"/>
      <c r="I649" s="24"/>
      <c r="J649" s="34"/>
      <c r="K649" s="106"/>
      <c r="L649" s="79"/>
      <c r="M649" s="34"/>
      <c r="N649" s="79"/>
      <c r="O649" s="31"/>
      <c r="P649" s="53"/>
      <c r="Q649" s="40"/>
      <c r="S649" s="41" t="str">
        <f t="shared" si="387"/>
        <v/>
      </c>
      <c r="T649" s="41" t="str">
        <f t="shared" si="388"/>
        <v/>
      </c>
      <c r="U649" s="41" t="str">
        <f t="shared" si="400"/>
        <v/>
      </c>
      <c r="W649" s="74" t="str">
        <f>IF('Job Database'!$X649="", "", 'Job Database'!$X649)</f>
        <v/>
      </c>
      <c r="Y649" s="41" t="str">
        <f>IF($W649="", "", IF(COUNTIF($I$11:$I$3035, $W649)&gt;0, "", MAX($Y$10:$Y648)+1))</f>
        <v/>
      </c>
      <c r="Z649" s="41">
        <v>639</v>
      </c>
      <c r="AA649" s="58" t="str">
        <f t="shared" si="401"/>
        <v/>
      </c>
      <c r="AC649" s="41" t="str">
        <f t="shared" si="389"/>
        <v/>
      </c>
      <c r="AE649" s="41" t="str">
        <f t="shared" si="402"/>
        <v/>
      </c>
      <c r="AJ649" s="154" t="str">
        <f t="shared" si="403"/>
        <v/>
      </c>
      <c r="AL649" s="120" t="str">
        <f t="shared" si="404"/>
        <v/>
      </c>
      <c r="AM649" s="104" t="str">
        <f t="shared" si="405"/>
        <v/>
      </c>
      <c r="AN649" s="104" t="str">
        <f t="shared" si="406"/>
        <v/>
      </c>
      <c r="AO649" s="104" t="str">
        <f t="shared" si="390"/>
        <v/>
      </c>
      <c r="AP649" s="104" t="str">
        <f t="shared" si="391"/>
        <v/>
      </c>
      <c r="AQ649" s="121" t="str">
        <f t="shared" si="407"/>
        <v/>
      </c>
      <c r="AS649" s="88" t="str">
        <f t="shared" si="392"/>
        <v/>
      </c>
      <c r="AT649" s="68" t="str">
        <f t="shared" si="408"/>
        <v/>
      </c>
      <c r="AU649" s="68" t="str">
        <f t="shared" si="409"/>
        <v/>
      </c>
      <c r="AV649" s="68" t="str">
        <f t="shared" si="410"/>
        <v/>
      </c>
      <c r="AW649" s="88" t="str">
        <f t="shared" si="393"/>
        <v/>
      </c>
      <c r="AZ649" s="88" t="str">
        <f t="shared" si="394"/>
        <v/>
      </c>
      <c r="BA649" s="68" t="str">
        <f t="shared" si="395"/>
        <v/>
      </c>
      <c r="BB649" s="68" t="str">
        <f t="shared" si="396"/>
        <v/>
      </c>
      <c r="BC649" s="68" t="str">
        <f t="shared" si="397"/>
        <v/>
      </c>
      <c r="BD649" s="69" t="str">
        <f t="shared" si="398"/>
        <v/>
      </c>
      <c r="BE649" s="69" t="str">
        <f t="shared" si="411"/>
        <v/>
      </c>
      <c r="BT649" s="138" t="str">
        <f t="shared" ca="1" si="412"/>
        <v/>
      </c>
      <c r="BU649" s="139" t="str">
        <f t="shared" ca="1" si="413"/>
        <v/>
      </c>
      <c r="BW649" s="138" t="str">
        <f t="shared" si="414"/>
        <v/>
      </c>
      <c r="BX649" s="104" t="str">
        <f t="shared" si="415"/>
        <v/>
      </c>
      <c r="BY649" s="139" t="str">
        <f t="shared" si="416"/>
        <v/>
      </c>
      <c r="CA649" s="138" t="str">
        <f t="shared" si="417"/>
        <v/>
      </c>
      <c r="CB649" s="104" t="str">
        <f t="shared" si="418"/>
        <v/>
      </c>
      <c r="CC649" s="139" t="str">
        <f t="shared" si="419"/>
        <v/>
      </c>
      <c r="CE649" s="162" t="str">
        <f t="shared" si="420"/>
        <v/>
      </c>
      <c r="CF649" s="163" t="str">
        <f t="shared" si="421"/>
        <v/>
      </c>
      <c r="CG649" s="164" t="str">
        <f t="shared" si="422"/>
        <v/>
      </c>
      <c r="CI649" s="162" t="str">
        <f t="shared" si="423"/>
        <v/>
      </c>
      <c r="CJ649" s="163" t="str">
        <f t="shared" si="426"/>
        <v/>
      </c>
      <c r="CK649" s="164" t="str">
        <f t="shared" si="427"/>
        <v/>
      </c>
      <c r="CM649" s="169" t="str">
        <f t="shared" si="424"/>
        <v/>
      </c>
      <c r="CN649" s="139" t="str">
        <f t="shared" si="425"/>
        <v/>
      </c>
      <c r="CP649" s="41" t="str">
        <f>IF($CM649="", "", COUNTIF($CM$11:$CM$3035, "&lt;"&amp;$CM649)+1+COUNTIF($CM$11:$CM649, $CM649)-1)</f>
        <v/>
      </c>
    </row>
    <row r="650" spans="1:94" x14ac:dyDescent="0.25">
      <c r="A650" s="40"/>
      <c r="B650" s="82" t="str">
        <f>IF($I650="", "", IFERROR(INDEX('Job Database'!$AE$11:$AE$3035, MATCH($I650, 'Job Database'!$X$11:$X$3035, 0)), ""))</f>
        <v/>
      </c>
      <c r="C650" s="69" t="str">
        <f>IF($I650="", "", IF(COUNTIF('Job Database'!$X$11:$X$3035, $I650)=0, $AC$5, $AC$4))</f>
        <v/>
      </c>
      <c r="D650" s="40"/>
      <c r="E650" s="85" t="str">
        <f>IF($I650="", "", IF(IFERROR(INDEX('Job Database'!$M$11:$M$3035, MATCH($I650, 'Job Database'!$X$11:$X$3035, 0)), "")="", "", IFERROR(INDEX('Job Database'!$M$11:$M$3035, MATCH($I650, 'Job Database'!$X$11:$X$3035, 0)), "")))</f>
        <v/>
      </c>
      <c r="F650" s="40"/>
      <c r="G650" s="88" t="str">
        <f t="shared" si="399"/>
        <v/>
      </c>
      <c r="H650" s="40"/>
      <c r="I650" s="24"/>
      <c r="J650" s="34"/>
      <c r="K650" s="106"/>
      <c r="L650" s="79"/>
      <c r="M650" s="34"/>
      <c r="N650" s="79"/>
      <c r="O650" s="31"/>
      <c r="P650" s="53"/>
      <c r="Q650" s="40"/>
      <c r="S650" s="41" t="str">
        <f t="shared" si="387"/>
        <v/>
      </c>
      <c r="T650" s="41" t="str">
        <f t="shared" si="388"/>
        <v/>
      </c>
      <c r="U650" s="41" t="str">
        <f t="shared" si="400"/>
        <v/>
      </c>
      <c r="W650" s="74" t="str">
        <f>IF('Job Database'!$X650="", "", 'Job Database'!$X650)</f>
        <v/>
      </c>
      <c r="Y650" s="41" t="str">
        <f>IF($W650="", "", IF(COUNTIF($I$11:$I$3035, $W650)&gt;0, "", MAX($Y$10:$Y649)+1))</f>
        <v/>
      </c>
      <c r="Z650" s="41">
        <v>640</v>
      </c>
      <c r="AA650" s="58" t="str">
        <f t="shared" si="401"/>
        <v/>
      </c>
      <c r="AC650" s="41" t="str">
        <f t="shared" si="389"/>
        <v/>
      </c>
      <c r="AE650" s="41" t="str">
        <f t="shared" si="402"/>
        <v/>
      </c>
      <c r="AJ650" s="154" t="str">
        <f t="shared" si="403"/>
        <v/>
      </c>
      <c r="AL650" s="120" t="str">
        <f t="shared" si="404"/>
        <v/>
      </c>
      <c r="AM650" s="104" t="str">
        <f t="shared" si="405"/>
        <v/>
      </c>
      <c r="AN650" s="104" t="str">
        <f t="shared" si="406"/>
        <v/>
      </c>
      <c r="AO650" s="104" t="str">
        <f t="shared" si="390"/>
        <v/>
      </c>
      <c r="AP650" s="104" t="str">
        <f t="shared" si="391"/>
        <v/>
      </c>
      <c r="AQ650" s="121" t="str">
        <f t="shared" si="407"/>
        <v/>
      </c>
      <c r="AS650" s="88" t="str">
        <f t="shared" si="392"/>
        <v/>
      </c>
      <c r="AT650" s="68" t="str">
        <f t="shared" si="408"/>
        <v/>
      </c>
      <c r="AU650" s="68" t="str">
        <f t="shared" si="409"/>
        <v/>
      </c>
      <c r="AV650" s="68" t="str">
        <f t="shared" si="410"/>
        <v/>
      </c>
      <c r="AW650" s="88" t="str">
        <f t="shared" si="393"/>
        <v/>
      </c>
      <c r="AZ650" s="88" t="str">
        <f t="shared" si="394"/>
        <v/>
      </c>
      <c r="BA650" s="68" t="str">
        <f t="shared" si="395"/>
        <v/>
      </c>
      <c r="BB650" s="68" t="str">
        <f t="shared" si="396"/>
        <v/>
      </c>
      <c r="BC650" s="68" t="str">
        <f t="shared" si="397"/>
        <v/>
      </c>
      <c r="BD650" s="69" t="str">
        <f t="shared" si="398"/>
        <v/>
      </c>
      <c r="BE650" s="69" t="str">
        <f t="shared" si="411"/>
        <v/>
      </c>
      <c r="BT650" s="138" t="str">
        <f t="shared" ca="1" si="412"/>
        <v/>
      </c>
      <c r="BU650" s="139" t="str">
        <f t="shared" ca="1" si="413"/>
        <v/>
      </c>
      <c r="BW650" s="138" t="str">
        <f t="shared" si="414"/>
        <v/>
      </c>
      <c r="BX650" s="104" t="str">
        <f t="shared" si="415"/>
        <v/>
      </c>
      <c r="BY650" s="139" t="str">
        <f t="shared" si="416"/>
        <v/>
      </c>
      <c r="CA650" s="138" t="str">
        <f t="shared" si="417"/>
        <v/>
      </c>
      <c r="CB650" s="104" t="str">
        <f t="shared" si="418"/>
        <v/>
      </c>
      <c r="CC650" s="139" t="str">
        <f t="shared" si="419"/>
        <v/>
      </c>
      <c r="CE650" s="162" t="str">
        <f t="shared" si="420"/>
        <v/>
      </c>
      <c r="CF650" s="163" t="str">
        <f t="shared" si="421"/>
        <v/>
      </c>
      <c r="CG650" s="164" t="str">
        <f t="shared" si="422"/>
        <v/>
      </c>
      <c r="CI650" s="162" t="str">
        <f t="shared" si="423"/>
        <v/>
      </c>
      <c r="CJ650" s="163" t="str">
        <f t="shared" si="426"/>
        <v/>
      </c>
      <c r="CK650" s="164" t="str">
        <f t="shared" si="427"/>
        <v/>
      </c>
      <c r="CM650" s="169" t="str">
        <f t="shared" si="424"/>
        <v/>
      </c>
      <c r="CN650" s="139" t="str">
        <f t="shared" si="425"/>
        <v/>
      </c>
      <c r="CP650" s="41" t="str">
        <f>IF($CM650="", "", COUNTIF($CM$11:$CM$3035, "&lt;"&amp;$CM650)+1+COUNTIF($CM$11:$CM650, $CM650)-1)</f>
        <v/>
      </c>
    </row>
    <row r="651" spans="1:94" x14ac:dyDescent="0.25">
      <c r="A651" s="40"/>
      <c r="B651" s="82" t="str">
        <f>IF($I651="", "", IFERROR(INDEX('Job Database'!$AE$11:$AE$3035, MATCH($I651, 'Job Database'!$X$11:$X$3035, 0)), ""))</f>
        <v/>
      </c>
      <c r="C651" s="69" t="str">
        <f>IF($I651="", "", IF(COUNTIF('Job Database'!$X$11:$X$3035, $I651)=0, $AC$5, $AC$4))</f>
        <v/>
      </c>
      <c r="D651" s="40"/>
      <c r="E651" s="85" t="str">
        <f>IF($I651="", "", IF(IFERROR(INDEX('Job Database'!$M$11:$M$3035, MATCH($I651, 'Job Database'!$X$11:$X$3035, 0)), "")="", "", IFERROR(INDEX('Job Database'!$M$11:$M$3035, MATCH($I651, 'Job Database'!$X$11:$X$3035, 0)), "")))</f>
        <v/>
      </c>
      <c r="F651" s="40"/>
      <c r="G651" s="88" t="str">
        <f t="shared" si="399"/>
        <v/>
      </c>
      <c r="H651" s="40"/>
      <c r="I651" s="24"/>
      <c r="J651" s="34"/>
      <c r="K651" s="106"/>
      <c r="L651" s="79"/>
      <c r="M651" s="34"/>
      <c r="N651" s="79"/>
      <c r="O651" s="31"/>
      <c r="P651" s="53"/>
      <c r="Q651" s="40"/>
      <c r="S651" s="41" t="str">
        <f t="shared" ref="S651:S714" si="428">IF($K651="", "", IF($AG$5&lt;=$K651, "X", ""))</f>
        <v/>
      </c>
      <c r="T651" s="41" t="str">
        <f t="shared" ref="T651:T714" si="429">IF($K651="", "", IF($AG$5&gt;$K651, "X", ""))</f>
        <v/>
      </c>
      <c r="U651" s="41" t="str">
        <f t="shared" si="400"/>
        <v/>
      </c>
      <c r="W651" s="74" t="str">
        <f>IF('Job Database'!$X651="", "", 'Job Database'!$X651)</f>
        <v/>
      </c>
      <c r="Y651" s="41" t="str">
        <f>IF($W651="", "", IF(COUNTIF($I$11:$I$3035, $W651)&gt;0, "", MAX($Y$10:$Y650)+1))</f>
        <v/>
      </c>
      <c r="Z651" s="41">
        <v>641</v>
      </c>
      <c r="AA651" s="58" t="str">
        <f t="shared" si="401"/>
        <v/>
      </c>
      <c r="AC651" s="41" t="str">
        <f t="shared" ref="AC651:AC714" si="430">IF($I651="", "", IF(COUNTIF($W$11:$W$3035, $I651)=0, "X", ""))</f>
        <v/>
      </c>
      <c r="AE651" s="41" t="str">
        <f t="shared" si="402"/>
        <v/>
      </c>
      <c r="AJ651" s="154" t="str">
        <f t="shared" si="403"/>
        <v/>
      </c>
      <c r="AL651" s="120" t="str">
        <f t="shared" si="404"/>
        <v/>
      </c>
      <c r="AM651" s="104" t="str">
        <f t="shared" si="405"/>
        <v/>
      </c>
      <c r="AN651" s="104" t="str">
        <f t="shared" si="406"/>
        <v/>
      </c>
      <c r="AO651" s="104" t="str">
        <f t="shared" ref="AO651:AO714" si="431">IF(COUNTIF($AZ651:$BE651, $AZ$5)&gt;0, "X", "")</f>
        <v/>
      </c>
      <c r="AP651" s="104" t="str">
        <f t="shared" ref="AP651:AP714" si="432">IF(COUNTIF($AZ651:$BE651, $AZ$4)&gt;0, "X", "")</f>
        <v/>
      </c>
      <c r="AQ651" s="121" t="str">
        <f t="shared" si="407"/>
        <v/>
      </c>
      <c r="AS651" s="88" t="str">
        <f t="shared" ref="AS651:AS714" si="433">IF(OR(NOT(J651=""), E651="", NOT($O651=""), NOT($P651="")), "", NETWORKDAYS(E651, $AG$5, $BJ$34:$BJ$57))</f>
        <v/>
      </c>
      <c r="AT651" s="68" t="str">
        <f t="shared" si="408"/>
        <v/>
      </c>
      <c r="AU651" s="68" t="str">
        <f t="shared" si="409"/>
        <v/>
      </c>
      <c r="AV651" s="68" t="str">
        <f t="shared" si="410"/>
        <v/>
      </c>
      <c r="AW651" s="88" t="str">
        <f t="shared" ref="AW651:AW714" si="434">IF(OR(NOT(O651=""), N651="", NOT($O651=""), NOT($P651="")), "", NETWORKDAYS(N651, $AG$5, $BJ$34:$BJ$57))</f>
        <v/>
      </c>
      <c r="AZ651" s="88" t="str">
        <f t="shared" ref="AZ651:AZ714" si="435">IF(OR(AS651="", $U651="X"), "", IF(AS651&gt;=AS$7, $AZ$4, IF(AS651&gt;=AS$9, $AZ$5, "")))</f>
        <v/>
      </c>
      <c r="BA651" s="68" t="str">
        <f t="shared" ref="BA651:BA714" si="436">IF(OR(AT651="", $U651="X"), "", IF(AT651&gt;=AT$7, $AZ$4, IF(AT651&gt;=AT$9, $AZ$5, "")))</f>
        <v/>
      </c>
      <c r="BB651" s="68" t="str">
        <f t="shared" ref="BB651:BB714" si="437">IF(OR(AU651="", $U651="X"), "", IF(AU651&gt;=AU$7, $AZ$4, IF(AU651&gt;=AU$9, $AZ$5, "")))</f>
        <v/>
      </c>
      <c r="BC651" s="68" t="str">
        <f t="shared" ref="BC651:BC714" si="438">IF(OR(AV651="", $U651="X"), "", IF(AV651&gt;=AV$7, $AZ$4, IF(AV651&gt;=AV$9, $AZ$5, "")))</f>
        <v/>
      </c>
      <c r="BD651" s="69" t="str">
        <f t="shared" ref="BD651:BD714" si="439">IF(OR(AW651="", $U651="X"), "", IF(AW651&gt;=AW$7, $AZ$4, IF(AW651&gt;=AW$9, $AZ$5, "")))</f>
        <v/>
      </c>
      <c r="BE651" s="69" t="str">
        <f t="shared" si="411"/>
        <v/>
      </c>
      <c r="BT651" s="138" t="str">
        <f t="shared" ca="1" si="412"/>
        <v/>
      </c>
      <c r="BU651" s="139" t="str">
        <f t="shared" ca="1" si="413"/>
        <v/>
      </c>
      <c r="BW651" s="138" t="str">
        <f t="shared" si="414"/>
        <v/>
      </c>
      <c r="BX651" s="104" t="str">
        <f t="shared" si="415"/>
        <v/>
      </c>
      <c r="BY651" s="139" t="str">
        <f t="shared" si="416"/>
        <v/>
      </c>
      <c r="CA651" s="138" t="str">
        <f t="shared" si="417"/>
        <v/>
      </c>
      <c r="CB651" s="104" t="str">
        <f t="shared" si="418"/>
        <v/>
      </c>
      <c r="CC651" s="139" t="str">
        <f t="shared" si="419"/>
        <v/>
      </c>
      <c r="CE651" s="162" t="str">
        <f t="shared" si="420"/>
        <v/>
      </c>
      <c r="CF651" s="163" t="str">
        <f t="shared" si="421"/>
        <v/>
      </c>
      <c r="CG651" s="164" t="str">
        <f t="shared" si="422"/>
        <v/>
      </c>
      <c r="CI651" s="162" t="str">
        <f t="shared" si="423"/>
        <v/>
      </c>
      <c r="CJ651" s="163" t="str">
        <f t="shared" si="426"/>
        <v/>
      </c>
      <c r="CK651" s="164" t="str">
        <f t="shared" si="427"/>
        <v/>
      </c>
      <c r="CM651" s="169" t="str">
        <f t="shared" si="424"/>
        <v/>
      </c>
      <c r="CN651" s="139" t="str">
        <f t="shared" si="425"/>
        <v/>
      </c>
      <c r="CP651" s="41" t="str">
        <f>IF($CM651="", "", COUNTIF($CM$11:$CM$3035, "&lt;"&amp;$CM651)+1+COUNTIF($CM$11:$CM651, $CM651)-1)</f>
        <v/>
      </c>
    </row>
    <row r="652" spans="1:94" x14ac:dyDescent="0.25">
      <c r="A652" s="40"/>
      <c r="B652" s="82" t="str">
        <f>IF($I652="", "", IFERROR(INDEX('Job Database'!$AE$11:$AE$3035, MATCH($I652, 'Job Database'!$X$11:$X$3035, 0)), ""))</f>
        <v/>
      </c>
      <c r="C652" s="69" t="str">
        <f>IF($I652="", "", IF(COUNTIF('Job Database'!$X$11:$X$3035, $I652)=0, $AC$5, $AC$4))</f>
        <v/>
      </c>
      <c r="D652" s="40"/>
      <c r="E652" s="85" t="str">
        <f>IF($I652="", "", IF(IFERROR(INDEX('Job Database'!$M$11:$M$3035, MATCH($I652, 'Job Database'!$X$11:$X$3035, 0)), "")="", "", IFERROR(INDEX('Job Database'!$M$11:$M$3035, MATCH($I652, 'Job Database'!$X$11:$X$3035, 0)), "")))</f>
        <v/>
      </c>
      <c r="F652" s="40"/>
      <c r="G652" s="88" t="str">
        <f t="shared" ref="G652:G715" si="440">$AJ652</f>
        <v/>
      </c>
      <c r="H652" s="40"/>
      <c r="I652" s="24"/>
      <c r="J652" s="34"/>
      <c r="K652" s="106"/>
      <c r="L652" s="79"/>
      <c r="M652" s="34"/>
      <c r="N652" s="79"/>
      <c r="O652" s="31"/>
      <c r="P652" s="53"/>
      <c r="Q652" s="40"/>
      <c r="S652" s="41" t="str">
        <f t="shared" si="428"/>
        <v/>
      </c>
      <c r="T652" s="41" t="str">
        <f t="shared" si="429"/>
        <v/>
      </c>
      <c r="U652" s="41" t="str">
        <f t="shared" ref="U652:U715" si="441">IF(OR($S652="X", $T652="X"), "X", "")</f>
        <v/>
      </c>
      <c r="W652" s="74" t="str">
        <f>IF('Job Database'!$X652="", "", 'Job Database'!$X652)</f>
        <v/>
      </c>
      <c r="Y652" s="41" t="str">
        <f>IF($W652="", "", IF(COUNTIF($I$11:$I$3035, $W652)&gt;0, "", MAX($Y$10:$Y651)+1))</f>
        <v/>
      </c>
      <c r="Z652" s="41">
        <v>642</v>
      </c>
      <c r="AA652" s="58" t="str">
        <f t="shared" ref="AA652:AA715" si="442">IFERROR(INDEX($W$11:$W$3035, MATCH($Z652, $Y$11:$Y$3035, 0)), "")</f>
        <v/>
      </c>
      <c r="AC652" s="41" t="str">
        <f t="shared" si="430"/>
        <v/>
      </c>
      <c r="AE652" s="41" t="str">
        <f t="shared" ref="AE652:AE715" si="443">IF($I652="", "", IF(COUNTIF($I$11:$I$3035, $I652)&gt;1, "X", ""))</f>
        <v/>
      </c>
      <c r="AJ652" s="154" t="str">
        <f t="shared" ref="AJ652:AJ715" si="444">IFERROR(INDEX($AL$10:$AQ$10, $AK$10, MATCH("X", $AL652:$AQ652, 0)), "")</f>
        <v/>
      </c>
      <c r="AL652" s="120" t="str">
        <f t="shared" ref="AL652:AL715" si="445">IF(AND(OR($O652=$AG$15, $O652=$AG$16), $P652=$AH$11), "X", "")</f>
        <v/>
      </c>
      <c r="AM652" s="104" t="str">
        <f t="shared" ref="AM652:AM715" si="446">IF(AND(OR($O652=$AG$15, $O652=$AG$16), $P652=$AH$13), "X", "")</f>
        <v/>
      </c>
      <c r="AN652" s="104" t="str">
        <f t="shared" ref="AN652:AN715" si="447">IF(AND(AL652="", AM652="", AP652="", AQ652="", AO652="", NOT($I652="")), "X", "")</f>
        <v/>
      </c>
      <c r="AO652" s="104" t="str">
        <f t="shared" si="431"/>
        <v/>
      </c>
      <c r="AP652" s="104" t="str">
        <f t="shared" si="432"/>
        <v/>
      </c>
      <c r="AQ652" s="121" t="str">
        <f t="shared" ref="AQ652:AQ715" si="448">IF(COUNTIF($AG$11:$AG$14, $O652)&gt;0, "X", "")</f>
        <v/>
      </c>
      <c r="AS652" s="88" t="str">
        <f t="shared" si="433"/>
        <v/>
      </c>
      <c r="AT652" s="68" t="str">
        <f t="shared" ref="AT652:AT715" si="449">IF(OR($J652="", NOT(L652=""), NOT($O652=""), NOT($P652="")), "", NETWORKDAYS($J652, $AG$5, $BJ$34:$BJ$57))</f>
        <v/>
      </c>
      <c r="AU652" s="68" t="str">
        <f t="shared" ref="AU652:AU715" si="450">IF(OR($L652="", NOT(M652=""), NOT($O652=""), NOT($P652="")), "", NETWORKDAYS($L652, $AG$5, $BJ$34:$BJ$57))</f>
        <v/>
      </c>
      <c r="AV652" s="68" t="str">
        <f t="shared" ref="AV652:AV715" si="451">IF(OR($M652="", NOT(N652=""), NOT($O652=""), NOT($P652="")), "", NETWORKDAYS($M652, $AG$5, $BJ$34:$BJ$57))</f>
        <v/>
      </c>
      <c r="AW652" s="88" t="str">
        <f t="shared" si="434"/>
        <v/>
      </c>
      <c r="AZ652" s="88" t="str">
        <f t="shared" si="435"/>
        <v/>
      </c>
      <c r="BA652" s="68" t="str">
        <f t="shared" si="436"/>
        <v/>
      </c>
      <c r="BB652" s="68" t="str">
        <f t="shared" si="437"/>
        <v/>
      </c>
      <c r="BC652" s="68" t="str">
        <f t="shared" si="438"/>
        <v/>
      </c>
      <c r="BD652" s="69" t="str">
        <f t="shared" si="439"/>
        <v/>
      </c>
      <c r="BE652" s="69" t="str">
        <f t="shared" ref="BE652:BE715" si="452">BD652</f>
        <v/>
      </c>
      <c r="BT652" s="138" t="str">
        <f t="shared" ref="BT652:BT715" ca="1" si="453">IF($BU652="X", "", IF(COUNTIF($CA652:$CC652, "X")&gt;0, "X", ""))</f>
        <v/>
      </c>
      <c r="BU652" s="139" t="str">
        <f t="shared" ref="BU652:BU715" ca="1" si="454">IF(OR($L652=$AG$5, $M652=$AG$5, $N652=$AG$5), "X", "")</f>
        <v/>
      </c>
      <c r="BW652" s="138" t="str">
        <f t="shared" ref="BW652:BW715" si="455">IF(L652="", "", NETWORKDAYS($AG$5, L652, $BJ$34:$BJ$57))</f>
        <v/>
      </c>
      <c r="BX652" s="104" t="str">
        <f t="shared" ref="BX652:BX715" si="456">IF(M652="", "", NETWORKDAYS($AG$5, M652, $BJ$34:$BJ$57))</f>
        <v/>
      </c>
      <c r="BY652" s="139" t="str">
        <f t="shared" ref="BY652:BY715" si="457">IF(N652="", "", NETWORKDAYS($AG$5, N652, $BJ$34:$BJ$57))</f>
        <v/>
      </c>
      <c r="CA652" s="138" t="str">
        <f t="shared" ref="CA652:CA715" si="458">IF(BW652&lt;0, "", IF(BW652&lt;=$CA$9, "X", ""))</f>
        <v/>
      </c>
      <c r="CB652" s="104" t="str">
        <f t="shared" ref="CB652:CB715" si="459">IF(BX652&lt;0, "", IF(BX652&lt;=$CA$9, "X", ""))</f>
        <v/>
      </c>
      <c r="CC652" s="139" t="str">
        <f t="shared" ref="CC652:CC715" si="460">IF(BY652&lt;0, "", IF(BY652&lt;=$CA$9, "X", ""))</f>
        <v/>
      </c>
      <c r="CE652" s="162" t="str">
        <f t="shared" ref="CE652:CE715" si="461">IF(L652="", "", IF(L652=$AG$5, L652, ""))</f>
        <v/>
      </c>
      <c r="CF652" s="163" t="str">
        <f t="shared" ref="CF652:CF715" si="462">IF(M652="", "", IF(M652=$AG$5, M652, ""))</f>
        <v/>
      </c>
      <c r="CG652" s="164" t="str">
        <f t="shared" ref="CG652:CG715" si="463">IF(N652="", "", IF(N652=$AG$5, N652, ""))</f>
        <v/>
      </c>
      <c r="CI652" s="162" t="str">
        <f t="shared" ref="CI652:CI715" si="464">IF(CA652="", "", L652)</f>
        <v/>
      </c>
      <c r="CJ652" s="163" t="str">
        <f t="shared" si="426"/>
        <v/>
      </c>
      <c r="CK652" s="164" t="str">
        <f t="shared" si="427"/>
        <v/>
      </c>
      <c r="CM652" s="169" t="str">
        <f t="shared" ref="CM652:CM715" si="465">IF(NOT($CE652=""), $CE652, IF(NOT($CF652=""), $CF652, IF(NOT($CG652=""), $CG652, IF(NOT($CI652=""), $CI652, IF(NOT($CJ652=""), $CJ652, IF(NOT($CK652=""), $CK652, ""))))))</f>
        <v/>
      </c>
      <c r="CN652" s="139" t="str">
        <f t="shared" ref="CN652:CN715" si="466">IF(NOT($CE652=""), "TODAY - 1st Interview", IF(NOT($CF652=""), "TODAY - 2nd Interview", IF(NOT($CG652=""), "TODAY - 3rd Interview", IF(NOT($CI652=""), "Alert - 1st Interview", IF(NOT($CJ652=""), "Alert - 2nd Interview", IF(NOT($CK652=""), "Alert - 3rd Interview", ""))))))</f>
        <v/>
      </c>
      <c r="CP652" s="41" t="str">
        <f>IF($CM652="", "", COUNTIF($CM$11:$CM$3035, "&lt;"&amp;$CM652)+1+COUNTIF($CM$11:$CM652, $CM652)-1)</f>
        <v/>
      </c>
    </row>
    <row r="653" spans="1:94" x14ac:dyDescent="0.25">
      <c r="A653" s="40"/>
      <c r="B653" s="82" t="str">
        <f>IF($I653="", "", IFERROR(INDEX('Job Database'!$AE$11:$AE$3035, MATCH($I653, 'Job Database'!$X$11:$X$3035, 0)), ""))</f>
        <v/>
      </c>
      <c r="C653" s="69" t="str">
        <f>IF($I653="", "", IF(COUNTIF('Job Database'!$X$11:$X$3035, $I653)=0, $AC$5, $AC$4))</f>
        <v/>
      </c>
      <c r="D653" s="40"/>
      <c r="E653" s="85" t="str">
        <f>IF($I653="", "", IF(IFERROR(INDEX('Job Database'!$M$11:$M$3035, MATCH($I653, 'Job Database'!$X$11:$X$3035, 0)), "")="", "", IFERROR(INDEX('Job Database'!$M$11:$M$3035, MATCH($I653, 'Job Database'!$X$11:$X$3035, 0)), "")))</f>
        <v/>
      </c>
      <c r="F653" s="40"/>
      <c r="G653" s="88" t="str">
        <f t="shared" si="440"/>
        <v/>
      </c>
      <c r="H653" s="40"/>
      <c r="I653" s="24"/>
      <c r="J653" s="34"/>
      <c r="K653" s="106"/>
      <c r="L653" s="79"/>
      <c r="M653" s="34"/>
      <c r="N653" s="79"/>
      <c r="O653" s="31"/>
      <c r="P653" s="53"/>
      <c r="Q653" s="40"/>
      <c r="S653" s="41" t="str">
        <f t="shared" si="428"/>
        <v/>
      </c>
      <c r="T653" s="41" t="str">
        <f t="shared" si="429"/>
        <v/>
      </c>
      <c r="U653" s="41" t="str">
        <f t="shared" si="441"/>
        <v/>
      </c>
      <c r="W653" s="74" t="str">
        <f>IF('Job Database'!$X653="", "", 'Job Database'!$X653)</f>
        <v/>
      </c>
      <c r="Y653" s="41" t="str">
        <f>IF($W653="", "", IF(COUNTIF($I$11:$I$3035, $W653)&gt;0, "", MAX($Y$10:$Y652)+1))</f>
        <v/>
      </c>
      <c r="Z653" s="41">
        <v>643</v>
      </c>
      <c r="AA653" s="58" t="str">
        <f t="shared" si="442"/>
        <v/>
      </c>
      <c r="AC653" s="41" t="str">
        <f t="shared" si="430"/>
        <v/>
      </c>
      <c r="AE653" s="41" t="str">
        <f t="shared" si="443"/>
        <v/>
      </c>
      <c r="AJ653" s="154" t="str">
        <f t="shared" si="444"/>
        <v/>
      </c>
      <c r="AL653" s="120" t="str">
        <f t="shared" si="445"/>
        <v/>
      </c>
      <c r="AM653" s="104" t="str">
        <f t="shared" si="446"/>
        <v/>
      </c>
      <c r="AN653" s="104" t="str">
        <f t="shared" si="447"/>
        <v/>
      </c>
      <c r="AO653" s="104" t="str">
        <f t="shared" si="431"/>
        <v/>
      </c>
      <c r="AP653" s="104" t="str">
        <f t="shared" si="432"/>
        <v/>
      </c>
      <c r="AQ653" s="121" t="str">
        <f t="shared" si="448"/>
        <v/>
      </c>
      <c r="AS653" s="88" t="str">
        <f t="shared" si="433"/>
        <v/>
      </c>
      <c r="AT653" s="68" t="str">
        <f t="shared" si="449"/>
        <v/>
      </c>
      <c r="AU653" s="68" t="str">
        <f t="shared" si="450"/>
        <v/>
      </c>
      <c r="AV653" s="68" t="str">
        <f t="shared" si="451"/>
        <v/>
      </c>
      <c r="AW653" s="88" t="str">
        <f t="shared" si="434"/>
        <v/>
      </c>
      <c r="AZ653" s="88" t="str">
        <f t="shared" si="435"/>
        <v/>
      </c>
      <c r="BA653" s="68" t="str">
        <f t="shared" si="436"/>
        <v/>
      </c>
      <c r="BB653" s="68" t="str">
        <f t="shared" si="437"/>
        <v/>
      </c>
      <c r="BC653" s="68" t="str">
        <f t="shared" si="438"/>
        <v/>
      </c>
      <c r="BD653" s="69" t="str">
        <f t="shared" si="439"/>
        <v/>
      </c>
      <c r="BE653" s="69" t="str">
        <f t="shared" si="452"/>
        <v/>
      </c>
      <c r="BT653" s="138" t="str">
        <f t="shared" ca="1" si="453"/>
        <v/>
      </c>
      <c r="BU653" s="139" t="str">
        <f t="shared" ca="1" si="454"/>
        <v/>
      </c>
      <c r="BW653" s="138" t="str">
        <f t="shared" si="455"/>
        <v/>
      </c>
      <c r="BX653" s="104" t="str">
        <f t="shared" si="456"/>
        <v/>
      </c>
      <c r="BY653" s="139" t="str">
        <f t="shared" si="457"/>
        <v/>
      </c>
      <c r="CA653" s="138" t="str">
        <f t="shared" si="458"/>
        <v/>
      </c>
      <c r="CB653" s="104" t="str">
        <f t="shared" si="459"/>
        <v/>
      </c>
      <c r="CC653" s="139" t="str">
        <f t="shared" si="460"/>
        <v/>
      </c>
      <c r="CE653" s="162" t="str">
        <f t="shared" si="461"/>
        <v/>
      </c>
      <c r="CF653" s="163" t="str">
        <f t="shared" si="462"/>
        <v/>
      </c>
      <c r="CG653" s="164" t="str">
        <f t="shared" si="463"/>
        <v/>
      </c>
      <c r="CI653" s="162" t="str">
        <f t="shared" si="464"/>
        <v/>
      </c>
      <c r="CJ653" s="163" t="str">
        <f t="shared" si="426"/>
        <v/>
      </c>
      <c r="CK653" s="164" t="str">
        <f t="shared" si="427"/>
        <v/>
      </c>
      <c r="CM653" s="169" t="str">
        <f t="shared" si="465"/>
        <v/>
      </c>
      <c r="CN653" s="139" t="str">
        <f t="shared" si="466"/>
        <v/>
      </c>
      <c r="CP653" s="41" t="str">
        <f>IF($CM653="", "", COUNTIF($CM$11:$CM$3035, "&lt;"&amp;$CM653)+1+COUNTIF($CM$11:$CM653, $CM653)-1)</f>
        <v/>
      </c>
    </row>
    <row r="654" spans="1:94" x14ac:dyDescent="0.25">
      <c r="A654" s="40"/>
      <c r="B654" s="82" t="str">
        <f>IF($I654="", "", IFERROR(INDEX('Job Database'!$AE$11:$AE$3035, MATCH($I654, 'Job Database'!$X$11:$X$3035, 0)), ""))</f>
        <v/>
      </c>
      <c r="C654" s="69" t="str">
        <f>IF($I654="", "", IF(COUNTIF('Job Database'!$X$11:$X$3035, $I654)=0, $AC$5, $AC$4))</f>
        <v/>
      </c>
      <c r="D654" s="40"/>
      <c r="E654" s="85" t="str">
        <f>IF($I654="", "", IF(IFERROR(INDEX('Job Database'!$M$11:$M$3035, MATCH($I654, 'Job Database'!$X$11:$X$3035, 0)), "")="", "", IFERROR(INDEX('Job Database'!$M$11:$M$3035, MATCH($I654, 'Job Database'!$X$11:$X$3035, 0)), "")))</f>
        <v/>
      </c>
      <c r="F654" s="40"/>
      <c r="G654" s="88" t="str">
        <f t="shared" si="440"/>
        <v/>
      </c>
      <c r="H654" s="40"/>
      <c r="I654" s="24"/>
      <c r="J654" s="34"/>
      <c r="K654" s="106"/>
      <c r="L654" s="79"/>
      <c r="M654" s="34"/>
      <c r="N654" s="79"/>
      <c r="O654" s="31"/>
      <c r="P654" s="53"/>
      <c r="Q654" s="40"/>
      <c r="S654" s="41" t="str">
        <f t="shared" si="428"/>
        <v/>
      </c>
      <c r="T654" s="41" t="str">
        <f t="shared" si="429"/>
        <v/>
      </c>
      <c r="U654" s="41" t="str">
        <f t="shared" si="441"/>
        <v/>
      </c>
      <c r="W654" s="74" t="str">
        <f>IF('Job Database'!$X654="", "", 'Job Database'!$X654)</f>
        <v/>
      </c>
      <c r="Y654" s="41" t="str">
        <f>IF($W654="", "", IF(COUNTIF($I$11:$I$3035, $W654)&gt;0, "", MAX($Y$10:$Y653)+1))</f>
        <v/>
      </c>
      <c r="Z654" s="41">
        <v>644</v>
      </c>
      <c r="AA654" s="58" t="str">
        <f t="shared" si="442"/>
        <v/>
      </c>
      <c r="AC654" s="41" t="str">
        <f t="shared" si="430"/>
        <v/>
      </c>
      <c r="AE654" s="41" t="str">
        <f t="shared" si="443"/>
        <v/>
      </c>
      <c r="AJ654" s="154" t="str">
        <f t="shared" si="444"/>
        <v/>
      </c>
      <c r="AL654" s="120" t="str">
        <f t="shared" si="445"/>
        <v/>
      </c>
      <c r="AM654" s="104" t="str">
        <f t="shared" si="446"/>
        <v/>
      </c>
      <c r="AN654" s="104" t="str">
        <f t="shared" si="447"/>
        <v/>
      </c>
      <c r="AO654" s="104" t="str">
        <f t="shared" si="431"/>
        <v/>
      </c>
      <c r="AP654" s="104" t="str">
        <f t="shared" si="432"/>
        <v/>
      </c>
      <c r="AQ654" s="121" t="str">
        <f t="shared" si="448"/>
        <v/>
      </c>
      <c r="AS654" s="88" t="str">
        <f t="shared" si="433"/>
        <v/>
      </c>
      <c r="AT654" s="68" t="str">
        <f t="shared" si="449"/>
        <v/>
      </c>
      <c r="AU654" s="68" t="str">
        <f t="shared" si="450"/>
        <v/>
      </c>
      <c r="AV654" s="68" t="str">
        <f t="shared" si="451"/>
        <v/>
      </c>
      <c r="AW654" s="88" t="str">
        <f t="shared" si="434"/>
        <v/>
      </c>
      <c r="AZ654" s="88" t="str">
        <f t="shared" si="435"/>
        <v/>
      </c>
      <c r="BA654" s="68" t="str">
        <f t="shared" si="436"/>
        <v/>
      </c>
      <c r="BB654" s="68" t="str">
        <f t="shared" si="437"/>
        <v/>
      </c>
      <c r="BC654" s="68" t="str">
        <f t="shared" si="438"/>
        <v/>
      </c>
      <c r="BD654" s="69" t="str">
        <f t="shared" si="439"/>
        <v/>
      </c>
      <c r="BE654" s="69" t="str">
        <f t="shared" si="452"/>
        <v/>
      </c>
      <c r="BT654" s="138" t="str">
        <f t="shared" ca="1" si="453"/>
        <v/>
      </c>
      <c r="BU654" s="139" t="str">
        <f t="shared" ca="1" si="454"/>
        <v/>
      </c>
      <c r="BW654" s="138" t="str">
        <f t="shared" si="455"/>
        <v/>
      </c>
      <c r="BX654" s="104" t="str">
        <f t="shared" si="456"/>
        <v/>
      </c>
      <c r="BY654" s="139" t="str">
        <f t="shared" si="457"/>
        <v/>
      </c>
      <c r="CA654" s="138" t="str">
        <f t="shared" si="458"/>
        <v/>
      </c>
      <c r="CB654" s="104" t="str">
        <f t="shared" si="459"/>
        <v/>
      </c>
      <c r="CC654" s="139" t="str">
        <f t="shared" si="460"/>
        <v/>
      </c>
      <c r="CE654" s="162" t="str">
        <f t="shared" si="461"/>
        <v/>
      </c>
      <c r="CF654" s="163" t="str">
        <f t="shared" si="462"/>
        <v/>
      </c>
      <c r="CG654" s="164" t="str">
        <f t="shared" si="463"/>
        <v/>
      </c>
      <c r="CI654" s="162" t="str">
        <f t="shared" si="464"/>
        <v/>
      </c>
      <c r="CJ654" s="163" t="str">
        <f t="shared" si="426"/>
        <v/>
      </c>
      <c r="CK654" s="164" t="str">
        <f t="shared" si="427"/>
        <v/>
      </c>
      <c r="CM654" s="169" t="str">
        <f t="shared" si="465"/>
        <v/>
      </c>
      <c r="CN654" s="139" t="str">
        <f t="shared" si="466"/>
        <v/>
      </c>
      <c r="CP654" s="41" t="str">
        <f>IF($CM654="", "", COUNTIF($CM$11:$CM$3035, "&lt;"&amp;$CM654)+1+COUNTIF($CM$11:$CM654, $CM654)-1)</f>
        <v/>
      </c>
    </row>
    <row r="655" spans="1:94" x14ac:dyDescent="0.25">
      <c r="A655" s="40"/>
      <c r="B655" s="82" t="str">
        <f>IF($I655="", "", IFERROR(INDEX('Job Database'!$AE$11:$AE$3035, MATCH($I655, 'Job Database'!$X$11:$X$3035, 0)), ""))</f>
        <v/>
      </c>
      <c r="C655" s="69" t="str">
        <f>IF($I655="", "", IF(COUNTIF('Job Database'!$X$11:$X$3035, $I655)=0, $AC$5, $AC$4))</f>
        <v/>
      </c>
      <c r="D655" s="40"/>
      <c r="E655" s="85" t="str">
        <f>IF($I655="", "", IF(IFERROR(INDEX('Job Database'!$M$11:$M$3035, MATCH($I655, 'Job Database'!$X$11:$X$3035, 0)), "")="", "", IFERROR(INDEX('Job Database'!$M$11:$M$3035, MATCH($I655, 'Job Database'!$X$11:$X$3035, 0)), "")))</f>
        <v/>
      </c>
      <c r="F655" s="40"/>
      <c r="G655" s="88" t="str">
        <f t="shared" si="440"/>
        <v/>
      </c>
      <c r="H655" s="40"/>
      <c r="I655" s="24"/>
      <c r="J655" s="34"/>
      <c r="K655" s="106"/>
      <c r="L655" s="79"/>
      <c r="M655" s="34"/>
      <c r="N655" s="79"/>
      <c r="O655" s="31"/>
      <c r="P655" s="53"/>
      <c r="Q655" s="40"/>
      <c r="S655" s="41" t="str">
        <f t="shared" si="428"/>
        <v/>
      </c>
      <c r="T655" s="41" t="str">
        <f t="shared" si="429"/>
        <v/>
      </c>
      <c r="U655" s="41" t="str">
        <f t="shared" si="441"/>
        <v/>
      </c>
      <c r="W655" s="74" t="str">
        <f>IF('Job Database'!$X655="", "", 'Job Database'!$X655)</f>
        <v/>
      </c>
      <c r="Y655" s="41" t="str">
        <f>IF($W655="", "", IF(COUNTIF($I$11:$I$3035, $W655)&gt;0, "", MAX($Y$10:$Y654)+1))</f>
        <v/>
      </c>
      <c r="Z655" s="41">
        <v>645</v>
      </c>
      <c r="AA655" s="58" t="str">
        <f t="shared" si="442"/>
        <v/>
      </c>
      <c r="AC655" s="41" t="str">
        <f t="shared" si="430"/>
        <v/>
      </c>
      <c r="AE655" s="41" t="str">
        <f t="shared" si="443"/>
        <v/>
      </c>
      <c r="AJ655" s="154" t="str">
        <f t="shared" si="444"/>
        <v/>
      </c>
      <c r="AL655" s="120" t="str">
        <f t="shared" si="445"/>
        <v/>
      </c>
      <c r="AM655" s="104" t="str">
        <f t="shared" si="446"/>
        <v/>
      </c>
      <c r="AN655" s="104" t="str">
        <f t="shared" si="447"/>
        <v/>
      </c>
      <c r="AO655" s="104" t="str">
        <f t="shared" si="431"/>
        <v/>
      </c>
      <c r="AP655" s="104" t="str">
        <f t="shared" si="432"/>
        <v/>
      </c>
      <c r="AQ655" s="121" t="str">
        <f t="shared" si="448"/>
        <v/>
      </c>
      <c r="AS655" s="88" t="str">
        <f t="shared" si="433"/>
        <v/>
      </c>
      <c r="AT655" s="68" t="str">
        <f t="shared" si="449"/>
        <v/>
      </c>
      <c r="AU655" s="68" t="str">
        <f t="shared" si="450"/>
        <v/>
      </c>
      <c r="AV655" s="68" t="str">
        <f t="shared" si="451"/>
        <v/>
      </c>
      <c r="AW655" s="88" t="str">
        <f t="shared" si="434"/>
        <v/>
      </c>
      <c r="AZ655" s="88" t="str">
        <f t="shared" si="435"/>
        <v/>
      </c>
      <c r="BA655" s="68" t="str">
        <f t="shared" si="436"/>
        <v/>
      </c>
      <c r="BB655" s="68" t="str">
        <f t="shared" si="437"/>
        <v/>
      </c>
      <c r="BC655" s="68" t="str">
        <f t="shared" si="438"/>
        <v/>
      </c>
      <c r="BD655" s="69" t="str">
        <f t="shared" si="439"/>
        <v/>
      </c>
      <c r="BE655" s="69" t="str">
        <f t="shared" si="452"/>
        <v/>
      </c>
      <c r="BT655" s="138" t="str">
        <f t="shared" ca="1" si="453"/>
        <v/>
      </c>
      <c r="BU655" s="139" t="str">
        <f t="shared" ca="1" si="454"/>
        <v/>
      </c>
      <c r="BW655" s="138" t="str">
        <f t="shared" si="455"/>
        <v/>
      </c>
      <c r="BX655" s="104" t="str">
        <f t="shared" si="456"/>
        <v/>
      </c>
      <c r="BY655" s="139" t="str">
        <f t="shared" si="457"/>
        <v/>
      </c>
      <c r="CA655" s="138" t="str">
        <f t="shared" si="458"/>
        <v/>
      </c>
      <c r="CB655" s="104" t="str">
        <f t="shared" si="459"/>
        <v/>
      </c>
      <c r="CC655" s="139" t="str">
        <f t="shared" si="460"/>
        <v/>
      </c>
      <c r="CE655" s="162" t="str">
        <f t="shared" si="461"/>
        <v/>
      </c>
      <c r="CF655" s="163" t="str">
        <f t="shared" si="462"/>
        <v/>
      </c>
      <c r="CG655" s="164" t="str">
        <f t="shared" si="463"/>
        <v/>
      </c>
      <c r="CI655" s="162" t="str">
        <f t="shared" si="464"/>
        <v/>
      </c>
      <c r="CJ655" s="163" t="str">
        <f t="shared" si="426"/>
        <v/>
      </c>
      <c r="CK655" s="164" t="str">
        <f t="shared" si="427"/>
        <v/>
      </c>
      <c r="CM655" s="169" t="str">
        <f t="shared" si="465"/>
        <v/>
      </c>
      <c r="CN655" s="139" t="str">
        <f t="shared" si="466"/>
        <v/>
      </c>
      <c r="CP655" s="41" t="str">
        <f>IF($CM655="", "", COUNTIF($CM$11:$CM$3035, "&lt;"&amp;$CM655)+1+COUNTIF($CM$11:$CM655, $CM655)-1)</f>
        <v/>
      </c>
    </row>
    <row r="656" spans="1:94" x14ac:dyDescent="0.25">
      <c r="A656" s="40"/>
      <c r="B656" s="82" t="str">
        <f>IF($I656="", "", IFERROR(INDEX('Job Database'!$AE$11:$AE$3035, MATCH($I656, 'Job Database'!$X$11:$X$3035, 0)), ""))</f>
        <v/>
      </c>
      <c r="C656" s="69" t="str">
        <f>IF($I656="", "", IF(COUNTIF('Job Database'!$X$11:$X$3035, $I656)=0, $AC$5, $AC$4))</f>
        <v/>
      </c>
      <c r="D656" s="40"/>
      <c r="E656" s="85" t="str">
        <f>IF($I656="", "", IF(IFERROR(INDEX('Job Database'!$M$11:$M$3035, MATCH($I656, 'Job Database'!$X$11:$X$3035, 0)), "")="", "", IFERROR(INDEX('Job Database'!$M$11:$M$3035, MATCH($I656, 'Job Database'!$X$11:$X$3035, 0)), "")))</f>
        <v/>
      </c>
      <c r="F656" s="40"/>
      <c r="G656" s="88" t="str">
        <f t="shared" si="440"/>
        <v/>
      </c>
      <c r="H656" s="40"/>
      <c r="I656" s="24"/>
      <c r="J656" s="34"/>
      <c r="K656" s="106"/>
      <c r="L656" s="79"/>
      <c r="M656" s="34"/>
      <c r="N656" s="79"/>
      <c r="O656" s="31"/>
      <c r="P656" s="53"/>
      <c r="Q656" s="40"/>
      <c r="S656" s="41" t="str">
        <f t="shared" si="428"/>
        <v/>
      </c>
      <c r="T656" s="41" t="str">
        <f t="shared" si="429"/>
        <v/>
      </c>
      <c r="U656" s="41" t="str">
        <f t="shared" si="441"/>
        <v/>
      </c>
      <c r="W656" s="74" t="str">
        <f>IF('Job Database'!$X656="", "", 'Job Database'!$X656)</f>
        <v/>
      </c>
      <c r="Y656" s="41" t="str">
        <f>IF($W656="", "", IF(COUNTIF($I$11:$I$3035, $W656)&gt;0, "", MAX($Y$10:$Y655)+1))</f>
        <v/>
      </c>
      <c r="Z656" s="41">
        <v>646</v>
      </c>
      <c r="AA656" s="58" t="str">
        <f t="shared" si="442"/>
        <v/>
      </c>
      <c r="AC656" s="41" t="str">
        <f t="shared" si="430"/>
        <v/>
      </c>
      <c r="AE656" s="41" t="str">
        <f t="shared" si="443"/>
        <v/>
      </c>
      <c r="AJ656" s="154" t="str">
        <f t="shared" si="444"/>
        <v/>
      </c>
      <c r="AL656" s="120" t="str">
        <f t="shared" si="445"/>
        <v/>
      </c>
      <c r="AM656" s="104" t="str">
        <f t="shared" si="446"/>
        <v/>
      </c>
      <c r="AN656" s="104" t="str">
        <f t="shared" si="447"/>
        <v/>
      </c>
      <c r="AO656" s="104" t="str">
        <f t="shared" si="431"/>
        <v/>
      </c>
      <c r="AP656" s="104" t="str">
        <f t="shared" si="432"/>
        <v/>
      </c>
      <c r="AQ656" s="121" t="str">
        <f t="shared" si="448"/>
        <v/>
      </c>
      <c r="AS656" s="88" t="str">
        <f t="shared" si="433"/>
        <v/>
      </c>
      <c r="AT656" s="68" t="str">
        <f t="shared" si="449"/>
        <v/>
      </c>
      <c r="AU656" s="68" t="str">
        <f t="shared" si="450"/>
        <v/>
      </c>
      <c r="AV656" s="68" t="str">
        <f t="shared" si="451"/>
        <v/>
      </c>
      <c r="AW656" s="88" t="str">
        <f t="shared" si="434"/>
        <v/>
      </c>
      <c r="AZ656" s="88" t="str">
        <f t="shared" si="435"/>
        <v/>
      </c>
      <c r="BA656" s="68" t="str">
        <f t="shared" si="436"/>
        <v/>
      </c>
      <c r="BB656" s="68" t="str">
        <f t="shared" si="437"/>
        <v/>
      </c>
      <c r="BC656" s="68" t="str">
        <f t="shared" si="438"/>
        <v/>
      </c>
      <c r="BD656" s="69" t="str">
        <f t="shared" si="439"/>
        <v/>
      </c>
      <c r="BE656" s="69" t="str">
        <f t="shared" si="452"/>
        <v/>
      </c>
      <c r="BT656" s="138" t="str">
        <f t="shared" ca="1" si="453"/>
        <v/>
      </c>
      <c r="BU656" s="139" t="str">
        <f t="shared" ca="1" si="454"/>
        <v/>
      </c>
      <c r="BW656" s="138" t="str">
        <f t="shared" si="455"/>
        <v/>
      </c>
      <c r="BX656" s="104" t="str">
        <f t="shared" si="456"/>
        <v/>
      </c>
      <c r="BY656" s="139" t="str">
        <f t="shared" si="457"/>
        <v/>
      </c>
      <c r="CA656" s="138" t="str">
        <f t="shared" si="458"/>
        <v/>
      </c>
      <c r="CB656" s="104" t="str">
        <f t="shared" si="459"/>
        <v/>
      </c>
      <c r="CC656" s="139" t="str">
        <f t="shared" si="460"/>
        <v/>
      </c>
      <c r="CE656" s="162" t="str">
        <f t="shared" si="461"/>
        <v/>
      </c>
      <c r="CF656" s="163" t="str">
        <f t="shared" si="462"/>
        <v/>
      </c>
      <c r="CG656" s="164" t="str">
        <f t="shared" si="463"/>
        <v/>
      </c>
      <c r="CI656" s="162" t="str">
        <f t="shared" si="464"/>
        <v/>
      </c>
      <c r="CJ656" s="163" t="str">
        <f t="shared" si="426"/>
        <v/>
      </c>
      <c r="CK656" s="164" t="str">
        <f t="shared" si="427"/>
        <v/>
      </c>
      <c r="CM656" s="169" t="str">
        <f t="shared" si="465"/>
        <v/>
      </c>
      <c r="CN656" s="139" t="str">
        <f t="shared" si="466"/>
        <v/>
      </c>
      <c r="CP656" s="41" t="str">
        <f>IF($CM656="", "", COUNTIF($CM$11:$CM$3035, "&lt;"&amp;$CM656)+1+COUNTIF($CM$11:$CM656, $CM656)-1)</f>
        <v/>
      </c>
    </row>
    <row r="657" spans="1:94" x14ac:dyDescent="0.25">
      <c r="A657" s="40"/>
      <c r="B657" s="82" t="str">
        <f>IF($I657="", "", IFERROR(INDEX('Job Database'!$AE$11:$AE$3035, MATCH($I657, 'Job Database'!$X$11:$X$3035, 0)), ""))</f>
        <v/>
      </c>
      <c r="C657" s="69" t="str">
        <f>IF($I657="", "", IF(COUNTIF('Job Database'!$X$11:$X$3035, $I657)=0, $AC$5, $AC$4))</f>
        <v/>
      </c>
      <c r="D657" s="40"/>
      <c r="E657" s="85" t="str">
        <f>IF($I657="", "", IF(IFERROR(INDEX('Job Database'!$M$11:$M$3035, MATCH($I657, 'Job Database'!$X$11:$X$3035, 0)), "")="", "", IFERROR(INDEX('Job Database'!$M$11:$M$3035, MATCH($I657, 'Job Database'!$X$11:$X$3035, 0)), "")))</f>
        <v/>
      </c>
      <c r="F657" s="40"/>
      <c r="G657" s="88" t="str">
        <f t="shared" si="440"/>
        <v/>
      </c>
      <c r="H657" s="40"/>
      <c r="I657" s="24"/>
      <c r="J657" s="34"/>
      <c r="K657" s="106"/>
      <c r="L657" s="79"/>
      <c r="M657" s="34"/>
      <c r="N657" s="79"/>
      <c r="O657" s="31"/>
      <c r="P657" s="53"/>
      <c r="Q657" s="40"/>
      <c r="S657" s="41" t="str">
        <f t="shared" si="428"/>
        <v/>
      </c>
      <c r="T657" s="41" t="str">
        <f t="shared" si="429"/>
        <v/>
      </c>
      <c r="U657" s="41" t="str">
        <f t="shared" si="441"/>
        <v/>
      </c>
      <c r="W657" s="74" t="str">
        <f>IF('Job Database'!$X657="", "", 'Job Database'!$X657)</f>
        <v/>
      </c>
      <c r="Y657" s="41" t="str">
        <f>IF($W657="", "", IF(COUNTIF($I$11:$I$3035, $W657)&gt;0, "", MAX($Y$10:$Y656)+1))</f>
        <v/>
      </c>
      <c r="Z657" s="41">
        <v>647</v>
      </c>
      <c r="AA657" s="58" t="str">
        <f t="shared" si="442"/>
        <v/>
      </c>
      <c r="AC657" s="41" t="str">
        <f t="shared" si="430"/>
        <v/>
      </c>
      <c r="AE657" s="41" t="str">
        <f t="shared" si="443"/>
        <v/>
      </c>
      <c r="AJ657" s="154" t="str">
        <f t="shared" si="444"/>
        <v/>
      </c>
      <c r="AL657" s="120" t="str">
        <f t="shared" si="445"/>
        <v/>
      </c>
      <c r="AM657" s="104" t="str">
        <f t="shared" si="446"/>
        <v/>
      </c>
      <c r="AN657" s="104" t="str">
        <f t="shared" si="447"/>
        <v/>
      </c>
      <c r="AO657" s="104" t="str">
        <f t="shared" si="431"/>
        <v/>
      </c>
      <c r="AP657" s="104" t="str">
        <f t="shared" si="432"/>
        <v/>
      </c>
      <c r="AQ657" s="121" t="str">
        <f t="shared" si="448"/>
        <v/>
      </c>
      <c r="AS657" s="88" t="str">
        <f t="shared" si="433"/>
        <v/>
      </c>
      <c r="AT657" s="68" t="str">
        <f t="shared" si="449"/>
        <v/>
      </c>
      <c r="AU657" s="68" t="str">
        <f t="shared" si="450"/>
        <v/>
      </c>
      <c r="AV657" s="68" t="str">
        <f t="shared" si="451"/>
        <v/>
      </c>
      <c r="AW657" s="88" t="str">
        <f t="shared" si="434"/>
        <v/>
      </c>
      <c r="AZ657" s="88" t="str">
        <f t="shared" si="435"/>
        <v/>
      </c>
      <c r="BA657" s="68" t="str">
        <f t="shared" si="436"/>
        <v/>
      </c>
      <c r="BB657" s="68" t="str">
        <f t="shared" si="437"/>
        <v/>
      </c>
      <c r="BC657" s="68" t="str">
        <f t="shared" si="438"/>
        <v/>
      </c>
      <c r="BD657" s="69" t="str">
        <f t="shared" si="439"/>
        <v/>
      </c>
      <c r="BE657" s="69" t="str">
        <f t="shared" si="452"/>
        <v/>
      </c>
      <c r="BT657" s="138" t="str">
        <f t="shared" ca="1" si="453"/>
        <v/>
      </c>
      <c r="BU657" s="139" t="str">
        <f t="shared" ca="1" si="454"/>
        <v/>
      </c>
      <c r="BW657" s="138" t="str">
        <f t="shared" si="455"/>
        <v/>
      </c>
      <c r="BX657" s="104" t="str">
        <f t="shared" si="456"/>
        <v/>
      </c>
      <c r="BY657" s="139" t="str">
        <f t="shared" si="457"/>
        <v/>
      </c>
      <c r="CA657" s="138" t="str">
        <f t="shared" si="458"/>
        <v/>
      </c>
      <c r="CB657" s="104" t="str">
        <f t="shared" si="459"/>
        <v/>
      </c>
      <c r="CC657" s="139" t="str">
        <f t="shared" si="460"/>
        <v/>
      </c>
      <c r="CE657" s="162" t="str">
        <f t="shared" si="461"/>
        <v/>
      </c>
      <c r="CF657" s="163" t="str">
        <f t="shared" si="462"/>
        <v/>
      </c>
      <c r="CG657" s="164" t="str">
        <f t="shared" si="463"/>
        <v/>
      </c>
      <c r="CI657" s="162" t="str">
        <f t="shared" si="464"/>
        <v/>
      </c>
      <c r="CJ657" s="163" t="str">
        <f t="shared" si="426"/>
        <v/>
      </c>
      <c r="CK657" s="164" t="str">
        <f t="shared" si="427"/>
        <v/>
      </c>
      <c r="CM657" s="169" t="str">
        <f t="shared" si="465"/>
        <v/>
      </c>
      <c r="CN657" s="139" t="str">
        <f t="shared" si="466"/>
        <v/>
      </c>
      <c r="CP657" s="41" t="str">
        <f>IF($CM657="", "", COUNTIF($CM$11:$CM$3035, "&lt;"&amp;$CM657)+1+COUNTIF($CM$11:$CM657, $CM657)-1)</f>
        <v/>
      </c>
    </row>
    <row r="658" spans="1:94" x14ac:dyDescent="0.25">
      <c r="A658" s="40"/>
      <c r="B658" s="82" t="str">
        <f>IF($I658="", "", IFERROR(INDEX('Job Database'!$AE$11:$AE$3035, MATCH($I658, 'Job Database'!$X$11:$X$3035, 0)), ""))</f>
        <v/>
      </c>
      <c r="C658" s="69" t="str">
        <f>IF($I658="", "", IF(COUNTIF('Job Database'!$X$11:$X$3035, $I658)=0, $AC$5, $AC$4))</f>
        <v/>
      </c>
      <c r="D658" s="40"/>
      <c r="E658" s="85" t="str">
        <f>IF($I658="", "", IF(IFERROR(INDEX('Job Database'!$M$11:$M$3035, MATCH($I658, 'Job Database'!$X$11:$X$3035, 0)), "")="", "", IFERROR(INDEX('Job Database'!$M$11:$M$3035, MATCH($I658, 'Job Database'!$X$11:$X$3035, 0)), "")))</f>
        <v/>
      </c>
      <c r="F658" s="40"/>
      <c r="G658" s="88" t="str">
        <f t="shared" si="440"/>
        <v/>
      </c>
      <c r="H658" s="40"/>
      <c r="I658" s="24"/>
      <c r="J658" s="34"/>
      <c r="K658" s="106"/>
      <c r="L658" s="79"/>
      <c r="M658" s="34"/>
      <c r="N658" s="79"/>
      <c r="O658" s="31"/>
      <c r="P658" s="53"/>
      <c r="Q658" s="40"/>
      <c r="S658" s="41" t="str">
        <f t="shared" si="428"/>
        <v/>
      </c>
      <c r="T658" s="41" t="str">
        <f t="shared" si="429"/>
        <v/>
      </c>
      <c r="U658" s="41" t="str">
        <f t="shared" si="441"/>
        <v/>
      </c>
      <c r="W658" s="74" t="str">
        <f>IF('Job Database'!$X658="", "", 'Job Database'!$X658)</f>
        <v/>
      </c>
      <c r="Y658" s="41" t="str">
        <f>IF($W658="", "", IF(COUNTIF($I$11:$I$3035, $W658)&gt;0, "", MAX($Y$10:$Y657)+1))</f>
        <v/>
      </c>
      <c r="Z658" s="41">
        <v>648</v>
      </c>
      <c r="AA658" s="58" t="str">
        <f t="shared" si="442"/>
        <v/>
      </c>
      <c r="AC658" s="41" t="str">
        <f t="shared" si="430"/>
        <v/>
      </c>
      <c r="AE658" s="41" t="str">
        <f t="shared" si="443"/>
        <v/>
      </c>
      <c r="AJ658" s="154" t="str">
        <f t="shared" si="444"/>
        <v/>
      </c>
      <c r="AL658" s="120" t="str">
        <f t="shared" si="445"/>
        <v/>
      </c>
      <c r="AM658" s="104" t="str">
        <f t="shared" si="446"/>
        <v/>
      </c>
      <c r="AN658" s="104" t="str">
        <f t="shared" si="447"/>
        <v/>
      </c>
      <c r="AO658" s="104" t="str">
        <f t="shared" si="431"/>
        <v/>
      </c>
      <c r="AP658" s="104" t="str">
        <f t="shared" si="432"/>
        <v/>
      </c>
      <c r="AQ658" s="121" t="str">
        <f t="shared" si="448"/>
        <v/>
      </c>
      <c r="AS658" s="88" t="str">
        <f t="shared" si="433"/>
        <v/>
      </c>
      <c r="AT658" s="68" t="str">
        <f t="shared" si="449"/>
        <v/>
      </c>
      <c r="AU658" s="68" t="str">
        <f t="shared" si="450"/>
        <v/>
      </c>
      <c r="AV658" s="68" t="str">
        <f t="shared" si="451"/>
        <v/>
      </c>
      <c r="AW658" s="88" t="str">
        <f t="shared" si="434"/>
        <v/>
      </c>
      <c r="AZ658" s="88" t="str">
        <f t="shared" si="435"/>
        <v/>
      </c>
      <c r="BA658" s="68" t="str">
        <f t="shared" si="436"/>
        <v/>
      </c>
      <c r="BB658" s="68" t="str">
        <f t="shared" si="437"/>
        <v/>
      </c>
      <c r="BC658" s="68" t="str">
        <f t="shared" si="438"/>
        <v/>
      </c>
      <c r="BD658" s="69" t="str">
        <f t="shared" si="439"/>
        <v/>
      </c>
      <c r="BE658" s="69" t="str">
        <f t="shared" si="452"/>
        <v/>
      </c>
      <c r="BT658" s="138" t="str">
        <f t="shared" ca="1" si="453"/>
        <v/>
      </c>
      <c r="BU658" s="139" t="str">
        <f t="shared" ca="1" si="454"/>
        <v/>
      </c>
      <c r="BW658" s="138" t="str">
        <f t="shared" si="455"/>
        <v/>
      </c>
      <c r="BX658" s="104" t="str">
        <f t="shared" si="456"/>
        <v/>
      </c>
      <c r="BY658" s="139" t="str">
        <f t="shared" si="457"/>
        <v/>
      </c>
      <c r="CA658" s="138" t="str">
        <f t="shared" si="458"/>
        <v/>
      </c>
      <c r="CB658" s="104" t="str">
        <f t="shared" si="459"/>
        <v/>
      </c>
      <c r="CC658" s="139" t="str">
        <f t="shared" si="460"/>
        <v/>
      </c>
      <c r="CE658" s="162" t="str">
        <f t="shared" si="461"/>
        <v/>
      </c>
      <c r="CF658" s="163" t="str">
        <f t="shared" si="462"/>
        <v/>
      </c>
      <c r="CG658" s="164" t="str">
        <f t="shared" si="463"/>
        <v/>
      </c>
      <c r="CI658" s="162" t="str">
        <f t="shared" si="464"/>
        <v/>
      </c>
      <c r="CJ658" s="163" t="str">
        <f t="shared" si="426"/>
        <v/>
      </c>
      <c r="CK658" s="164" t="str">
        <f t="shared" si="427"/>
        <v/>
      </c>
      <c r="CM658" s="169" t="str">
        <f t="shared" si="465"/>
        <v/>
      </c>
      <c r="CN658" s="139" t="str">
        <f t="shared" si="466"/>
        <v/>
      </c>
      <c r="CP658" s="41" t="str">
        <f>IF($CM658="", "", COUNTIF($CM$11:$CM$3035, "&lt;"&amp;$CM658)+1+COUNTIF($CM$11:$CM658, $CM658)-1)</f>
        <v/>
      </c>
    </row>
    <row r="659" spans="1:94" x14ac:dyDescent="0.25">
      <c r="A659" s="40"/>
      <c r="B659" s="82" t="str">
        <f>IF($I659="", "", IFERROR(INDEX('Job Database'!$AE$11:$AE$3035, MATCH($I659, 'Job Database'!$X$11:$X$3035, 0)), ""))</f>
        <v/>
      </c>
      <c r="C659" s="69" t="str">
        <f>IF($I659="", "", IF(COUNTIF('Job Database'!$X$11:$X$3035, $I659)=0, $AC$5, $AC$4))</f>
        <v/>
      </c>
      <c r="D659" s="40"/>
      <c r="E659" s="85" t="str">
        <f>IF($I659="", "", IF(IFERROR(INDEX('Job Database'!$M$11:$M$3035, MATCH($I659, 'Job Database'!$X$11:$X$3035, 0)), "")="", "", IFERROR(INDEX('Job Database'!$M$11:$M$3035, MATCH($I659, 'Job Database'!$X$11:$X$3035, 0)), "")))</f>
        <v/>
      </c>
      <c r="F659" s="40"/>
      <c r="G659" s="88" t="str">
        <f t="shared" si="440"/>
        <v/>
      </c>
      <c r="H659" s="40"/>
      <c r="I659" s="24"/>
      <c r="J659" s="34"/>
      <c r="K659" s="106"/>
      <c r="L659" s="79"/>
      <c r="M659" s="34"/>
      <c r="N659" s="79"/>
      <c r="O659" s="31"/>
      <c r="P659" s="53"/>
      <c r="Q659" s="40"/>
      <c r="S659" s="41" t="str">
        <f t="shared" si="428"/>
        <v/>
      </c>
      <c r="T659" s="41" t="str">
        <f t="shared" si="429"/>
        <v/>
      </c>
      <c r="U659" s="41" t="str">
        <f t="shared" si="441"/>
        <v/>
      </c>
      <c r="W659" s="74" t="str">
        <f>IF('Job Database'!$X659="", "", 'Job Database'!$X659)</f>
        <v/>
      </c>
      <c r="Y659" s="41" t="str">
        <f>IF($W659="", "", IF(COUNTIF($I$11:$I$3035, $W659)&gt;0, "", MAX($Y$10:$Y658)+1))</f>
        <v/>
      </c>
      <c r="Z659" s="41">
        <v>649</v>
      </c>
      <c r="AA659" s="58" t="str">
        <f t="shared" si="442"/>
        <v/>
      </c>
      <c r="AC659" s="41" t="str">
        <f t="shared" si="430"/>
        <v/>
      </c>
      <c r="AE659" s="41" t="str">
        <f t="shared" si="443"/>
        <v/>
      </c>
      <c r="AJ659" s="154" t="str">
        <f t="shared" si="444"/>
        <v/>
      </c>
      <c r="AL659" s="120" t="str">
        <f t="shared" si="445"/>
        <v/>
      </c>
      <c r="AM659" s="104" t="str">
        <f t="shared" si="446"/>
        <v/>
      </c>
      <c r="AN659" s="104" t="str">
        <f t="shared" si="447"/>
        <v/>
      </c>
      <c r="AO659" s="104" t="str">
        <f t="shared" si="431"/>
        <v/>
      </c>
      <c r="AP659" s="104" t="str">
        <f t="shared" si="432"/>
        <v/>
      </c>
      <c r="AQ659" s="121" t="str">
        <f t="shared" si="448"/>
        <v/>
      </c>
      <c r="AS659" s="88" t="str">
        <f t="shared" si="433"/>
        <v/>
      </c>
      <c r="AT659" s="68" t="str">
        <f t="shared" si="449"/>
        <v/>
      </c>
      <c r="AU659" s="68" t="str">
        <f t="shared" si="450"/>
        <v/>
      </c>
      <c r="AV659" s="68" t="str">
        <f t="shared" si="451"/>
        <v/>
      </c>
      <c r="AW659" s="88" t="str">
        <f t="shared" si="434"/>
        <v/>
      </c>
      <c r="AZ659" s="88" t="str">
        <f t="shared" si="435"/>
        <v/>
      </c>
      <c r="BA659" s="68" t="str">
        <f t="shared" si="436"/>
        <v/>
      </c>
      <c r="BB659" s="68" t="str">
        <f t="shared" si="437"/>
        <v/>
      </c>
      <c r="BC659" s="68" t="str">
        <f t="shared" si="438"/>
        <v/>
      </c>
      <c r="BD659" s="69" t="str">
        <f t="shared" si="439"/>
        <v/>
      </c>
      <c r="BE659" s="69" t="str">
        <f t="shared" si="452"/>
        <v/>
      </c>
      <c r="BT659" s="138" t="str">
        <f t="shared" ca="1" si="453"/>
        <v/>
      </c>
      <c r="BU659" s="139" t="str">
        <f t="shared" ca="1" si="454"/>
        <v/>
      </c>
      <c r="BW659" s="138" t="str">
        <f t="shared" si="455"/>
        <v/>
      </c>
      <c r="BX659" s="104" t="str">
        <f t="shared" si="456"/>
        <v/>
      </c>
      <c r="BY659" s="139" t="str">
        <f t="shared" si="457"/>
        <v/>
      </c>
      <c r="CA659" s="138" t="str">
        <f t="shared" si="458"/>
        <v/>
      </c>
      <c r="CB659" s="104" t="str">
        <f t="shared" si="459"/>
        <v/>
      </c>
      <c r="CC659" s="139" t="str">
        <f t="shared" si="460"/>
        <v/>
      </c>
      <c r="CE659" s="162" t="str">
        <f t="shared" si="461"/>
        <v/>
      </c>
      <c r="CF659" s="163" t="str">
        <f t="shared" si="462"/>
        <v/>
      </c>
      <c r="CG659" s="164" t="str">
        <f t="shared" si="463"/>
        <v/>
      </c>
      <c r="CI659" s="162" t="str">
        <f t="shared" si="464"/>
        <v/>
      </c>
      <c r="CJ659" s="163" t="str">
        <f t="shared" si="426"/>
        <v/>
      </c>
      <c r="CK659" s="164" t="str">
        <f t="shared" si="427"/>
        <v/>
      </c>
      <c r="CM659" s="169" t="str">
        <f t="shared" si="465"/>
        <v/>
      </c>
      <c r="CN659" s="139" t="str">
        <f t="shared" si="466"/>
        <v/>
      </c>
      <c r="CP659" s="41" t="str">
        <f>IF($CM659="", "", COUNTIF($CM$11:$CM$3035, "&lt;"&amp;$CM659)+1+COUNTIF($CM$11:$CM659, $CM659)-1)</f>
        <v/>
      </c>
    </row>
    <row r="660" spans="1:94" x14ac:dyDescent="0.25">
      <c r="A660" s="40"/>
      <c r="B660" s="82" t="str">
        <f>IF($I660="", "", IFERROR(INDEX('Job Database'!$AE$11:$AE$3035, MATCH($I660, 'Job Database'!$X$11:$X$3035, 0)), ""))</f>
        <v/>
      </c>
      <c r="C660" s="69" t="str">
        <f>IF($I660="", "", IF(COUNTIF('Job Database'!$X$11:$X$3035, $I660)=0, $AC$5, $AC$4))</f>
        <v/>
      </c>
      <c r="D660" s="40"/>
      <c r="E660" s="85" t="str">
        <f>IF($I660="", "", IF(IFERROR(INDEX('Job Database'!$M$11:$M$3035, MATCH($I660, 'Job Database'!$X$11:$X$3035, 0)), "")="", "", IFERROR(INDEX('Job Database'!$M$11:$M$3035, MATCH($I660, 'Job Database'!$X$11:$X$3035, 0)), "")))</f>
        <v/>
      </c>
      <c r="F660" s="40"/>
      <c r="G660" s="88" t="str">
        <f t="shared" si="440"/>
        <v/>
      </c>
      <c r="H660" s="40"/>
      <c r="I660" s="24"/>
      <c r="J660" s="34"/>
      <c r="K660" s="106"/>
      <c r="L660" s="79"/>
      <c r="M660" s="34"/>
      <c r="N660" s="79"/>
      <c r="O660" s="31"/>
      <c r="P660" s="53"/>
      <c r="Q660" s="40"/>
      <c r="S660" s="41" t="str">
        <f t="shared" si="428"/>
        <v/>
      </c>
      <c r="T660" s="41" t="str">
        <f t="shared" si="429"/>
        <v/>
      </c>
      <c r="U660" s="41" t="str">
        <f t="shared" si="441"/>
        <v/>
      </c>
      <c r="W660" s="74" t="str">
        <f>IF('Job Database'!$X660="", "", 'Job Database'!$X660)</f>
        <v/>
      </c>
      <c r="Y660" s="41" t="str">
        <f>IF($W660="", "", IF(COUNTIF($I$11:$I$3035, $W660)&gt;0, "", MAX($Y$10:$Y659)+1))</f>
        <v/>
      </c>
      <c r="Z660" s="41">
        <v>650</v>
      </c>
      <c r="AA660" s="58" t="str">
        <f t="shared" si="442"/>
        <v/>
      </c>
      <c r="AC660" s="41" t="str">
        <f t="shared" si="430"/>
        <v/>
      </c>
      <c r="AE660" s="41" t="str">
        <f t="shared" si="443"/>
        <v/>
      </c>
      <c r="AJ660" s="154" t="str">
        <f t="shared" si="444"/>
        <v/>
      </c>
      <c r="AL660" s="120" t="str">
        <f t="shared" si="445"/>
        <v/>
      </c>
      <c r="AM660" s="104" t="str">
        <f t="shared" si="446"/>
        <v/>
      </c>
      <c r="AN660" s="104" t="str">
        <f t="shared" si="447"/>
        <v/>
      </c>
      <c r="AO660" s="104" t="str">
        <f t="shared" si="431"/>
        <v/>
      </c>
      <c r="AP660" s="104" t="str">
        <f t="shared" si="432"/>
        <v/>
      </c>
      <c r="AQ660" s="121" t="str">
        <f t="shared" si="448"/>
        <v/>
      </c>
      <c r="AS660" s="88" t="str">
        <f t="shared" si="433"/>
        <v/>
      </c>
      <c r="AT660" s="68" t="str">
        <f t="shared" si="449"/>
        <v/>
      </c>
      <c r="AU660" s="68" t="str">
        <f t="shared" si="450"/>
        <v/>
      </c>
      <c r="AV660" s="68" t="str">
        <f t="shared" si="451"/>
        <v/>
      </c>
      <c r="AW660" s="88" t="str">
        <f t="shared" si="434"/>
        <v/>
      </c>
      <c r="AZ660" s="88" t="str">
        <f t="shared" si="435"/>
        <v/>
      </c>
      <c r="BA660" s="68" t="str">
        <f t="shared" si="436"/>
        <v/>
      </c>
      <c r="BB660" s="68" t="str">
        <f t="shared" si="437"/>
        <v/>
      </c>
      <c r="BC660" s="68" t="str">
        <f t="shared" si="438"/>
        <v/>
      </c>
      <c r="BD660" s="69" t="str">
        <f t="shared" si="439"/>
        <v/>
      </c>
      <c r="BE660" s="69" t="str">
        <f t="shared" si="452"/>
        <v/>
      </c>
      <c r="BT660" s="138" t="str">
        <f t="shared" ca="1" si="453"/>
        <v/>
      </c>
      <c r="BU660" s="139" t="str">
        <f t="shared" ca="1" si="454"/>
        <v/>
      </c>
      <c r="BW660" s="138" t="str">
        <f t="shared" si="455"/>
        <v/>
      </c>
      <c r="BX660" s="104" t="str">
        <f t="shared" si="456"/>
        <v/>
      </c>
      <c r="BY660" s="139" t="str">
        <f t="shared" si="457"/>
        <v/>
      </c>
      <c r="CA660" s="138" t="str">
        <f t="shared" si="458"/>
        <v/>
      </c>
      <c r="CB660" s="104" t="str">
        <f t="shared" si="459"/>
        <v/>
      </c>
      <c r="CC660" s="139" t="str">
        <f t="shared" si="460"/>
        <v/>
      </c>
      <c r="CE660" s="162" t="str">
        <f t="shared" si="461"/>
        <v/>
      </c>
      <c r="CF660" s="163" t="str">
        <f t="shared" si="462"/>
        <v/>
      </c>
      <c r="CG660" s="164" t="str">
        <f t="shared" si="463"/>
        <v/>
      </c>
      <c r="CI660" s="162" t="str">
        <f t="shared" si="464"/>
        <v/>
      </c>
      <c r="CJ660" s="163" t="str">
        <f t="shared" si="426"/>
        <v/>
      </c>
      <c r="CK660" s="164" t="str">
        <f t="shared" si="427"/>
        <v/>
      </c>
      <c r="CM660" s="169" t="str">
        <f t="shared" si="465"/>
        <v/>
      </c>
      <c r="CN660" s="139" t="str">
        <f t="shared" si="466"/>
        <v/>
      </c>
      <c r="CP660" s="41" t="str">
        <f>IF($CM660="", "", COUNTIF($CM$11:$CM$3035, "&lt;"&amp;$CM660)+1+COUNTIF($CM$11:$CM660, $CM660)-1)</f>
        <v/>
      </c>
    </row>
    <row r="661" spans="1:94" x14ac:dyDescent="0.25">
      <c r="A661" s="40"/>
      <c r="B661" s="82" t="str">
        <f>IF($I661="", "", IFERROR(INDEX('Job Database'!$AE$11:$AE$3035, MATCH($I661, 'Job Database'!$X$11:$X$3035, 0)), ""))</f>
        <v/>
      </c>
      <c r="C661" s="69" t="str">
        <f>IF($I661="", "", IF(COUNTIF('Job Database'!$X$11:$X$3035, $I661)=0, $AC$5, $AC$4))</f>
        <v/>
      </c>
      <c r="D661" s="40"/>
      <c r="E661" s="85" t="str">
        <f>IF($I661="", "", IF(IFERROR(INDEX('Job Database'!$M$11:$M$3035, MATCH($I661, 'Job Database'!$X$11:$X$3035, 0)), "")="", "", IFERROR(INDEX('Job Database'!$M$11:$M$3035, MATCH($I661, 'Job Database'!$X$11:$X$3035, 0)), "")))</f>
        <v/>
      </c>
      <c r="F661" s="40"/>
      <c r="G661" s="88" t="str">
        <f t="shared" si="440"/>
        <v/>
      </c>
      <c r="H661" s="40"/>
      <c r="I661" s="24"/>
      <c r="J661" s="34"/>
      <c r="K661" s="106"/>
      <c r="L661" s="79"/>
      <c r="M661" s="34"/>
      <c r="N661" s="79"/>
      <c r="O661" s="31"/>
      <c r="P661" s="53"/>
      <c r="Q661" s="40"/>
      <c r="S661" s="41" t="str">
        <f t="shared" si="428"/>
        <v/>
      </c>
      <c r="T661" s="41" t="str">
        <f t="shared" si="429"/>
        <v/>
      </c>
      <c r="U661" s="41" t="str">
        <f t="shared" si="441"/>
        <v/>
      </c>
      <c r="W661" s="74" t="str">
        <f>IF('Job Database'!$X661="", "", 'Job Database'!$X661)</f>
        <v/>
      </c>
      <c r="Y661" s="41" t="str">
        <f>IF($W661="", "", IF(COUNTIF($I$11:$I$3035, $W661)&gt;0, "", MAX($Y$10:$Y660)+1))</f>
        <v/>
      </c>
      <c r="Z661" s="41">
        <v>651</v>
      </c>
      <c r="AA661" s="58" t="str">
        <f t="shared" si="442"/>
        <v/>
      </c>
      <c r="AC661" s="41" t="str">
        <f t="shared" si="430"/>
        <v/>
      </c>
      <c r="AE661" s="41" t="str">
        <f t="shared" si="443"/>
        <v/>
      </c>
      <c r="AJ661" s="154" t="str">
        <f t="shared" si="444"/>
        <v/>
      </c>
      <c r="AL661" s="120" t="str">
        <f t="shared" si="445"/>
        <v/>
      </c>
      <c r="AM661" s="104" t="str">
        <f t="shared" si="446"/>
        <v/>
      </c>
      <c r="AN661" s="104" t="str">
        <f t="shared" si="447"/>
        <v/>
      </c>
      <c r="AO661" s="104" t="str">
        <f t="shared" si="431"/>
        <v/>
      </c>
      <c r="AP661" s="104" t="str">
        <f t="shared" si="432"/>
        <v/>
      </c>
      <c r="AQ661" s="121" t="str">
        <f t="shared" si="448"/>
        <v/>
      </c>
      <c r="AS661" s="88" t="str">
        <f t="shared" si="433"/>
        <v/>
      </c>
      <c r="AT661" s="68" t="str">
        <f t="shared" si="449"/>
        <v/>
      </c>
      <c r="AU661" s="68" t="str">
        <f t="shared" si="450"/>
        <v/>
      </c>
      <c r="AV661" s="68" t="str">
        <f t="shared" si="451"/>
        <v/>
      </c>
      <c r="AW661" s="88" t="str">
        <f t="shared" si="434"/>
        <v/>
      </c>
      <c r="AZ661" s="88" t="str">
        <f t="shared" si="435"/>
        <v/>
      </c>
      <c r="BA661" s="68" t="str">
        <f t="shared" si="436"/>
        <v/>
      </c>
      <c r="BB661" s="68" t="str">
        <f t="shared" si="437"/>
        <v/>
      </c>
      <c r="BC661" s="68" t="str">
        <f t="shared" si="438"/>
        <v/>
      </c>
      <c r="BD661" s="69" t="str">
        <f t="shared" si="439"/>
        <v/>
      </c>
      <c r="BE661" s="69" t="str">
        <f t="shared" si="452"/>
        <v/>
      </c>
      <c r="BT661" s="138" t="str">
        <f t="shared" ca="1" si="453"/>
        <v/>
      </c>
      <c r="BU661" s="139" t="str">
        <f t="shared" ca="1" si="454"/>
        <v/>
      </c>
      <c r="BW661" s="138" t="str">
        <f t="shared" si="455"/>
        <v/>
      </c>
      <c r="BX661" s="104" t="str">
        <f t="shared" si="456"/>
        <v/>
      </c>
      <c r="BY661" s="139" t="str">
        <f t="shared" si="457"/>
        <v/>
      </c>
      <c r="CA661" s="138" t="str">
        <f t="shared" si="458"/>
        <v/>
      </c>
      <c r="CB661" s="104" t="str">
        <f t="shared" si="459"/>
        <v/>
      </c>
      <c r="CC661" s="139" t="str">
        <f t="shared" si="460"/>
        <v/>
      </c>
      <c r="CE661" s="162" t="str">
        <f t="shared" si="461"/>
        <v/>
      </c>
      <c r="CF661" s="163" t="str">
        <f t="shared" si="462"/>
        <v/>
      </c>
      <c r="CG661" s="164" t="str">
        <f t="shared" si="463"/>
        <v/>
      </c>
      <c r="CI661" s="162" t="str">
        <f t="shared" si="464"/>
        <v/>
      </c>
      <c r="CJ661" s="163" t="str">
        <f t="shared" si="426"/>
        <v/>
      </c>
      <c r="CK661" s="164" t="str">
        <f t="shared" si="427"/>
        <v/>
      </c>
      <c r="CM661" s="169" t="str">
        <f t="shared" si="465"/>
        <v/>
      </c>
      <c r="CN661" s="139" t="str">
        <f t="shared" si="466"/>
        <v/>
      </c>
      <c r="CP661" s="41" t="str">
        <f>IF($CM661="", "", COUNTIF($CM$11:$CM$3035, "&lt;"&amp;$CM661)+1+COUNTIF($CM$11:$CM661, $CM661)-1)</f>
        <v/>
      </c>
    </row>
    <row r="662" spans="1:94" x14ac:dyDescent="0.25">
      <c r="A662" s="40"/>
      <c r="B662" s="82" t="str">
        <f>IF($I662="", "", IFERROR(INDEX('Job Database'!$AE$11:$AE$3035, MATCH($I662, 'Job Database'!$X$11:$X$3035, 0)), ""))</f>
        <v/>
      </c>
      <c r="C662" s="69" t="str">
        <f>IF($I662="", "", IF(COUNTIF('Job Database'!$X$11:$X$3035, $I662)=0, $AC$5, $AC$4))</f>
        <v/>
      </c>
      <c r="D662" s="40"/>
      <c r="E662" s="85" t="str">
        <f>IF($I662="", "", IF(IFERROR(INDEX('Job Database'!$M$11:$M$3035, MATCH($I662, 'Job Database'!$X$11:$X$3035, 0)), "")="", "", IFERROR(INDEX('Job Database'!$M$11:$M$3035, MATCH($I662, 'Job Database'!$X$11:$X$3035, 0)), "")))</f>
        <v/>
      </c>
      <c r="F662" s="40"/>
      <c r="G662" s="88" t="str">
        <f t="shared" si="440"/>
        <v/>
      </c>
      <c r="H662" s="40"/>
      <c r="I662" s="24"/>
      <c r="J662" s="34"/>
      <c r="K662" s="106"/>
      <c r="L662" s="79"/>
      <c r="M662" s="34"/>
      <c r="N662" s="79"/>
      <c r="O662" s="31"/>
      <c r="P662" s="53"/>
      <c r="Q662" s="40"/>
      <c r="S662" s="41" t="str">
        <f t="shared" si="428"/>
        <v/>
      </c>
      <c r="T662" s="41" t="str">
        <f t="shared" si="429"/>
        <v/>
      </c>
      <c r="U662" s="41" t="str">
        <f t="shared" si="441"/>
        <v/>
      </c>
      <c r="W662" s="74" t="str">
        <f>IF('Job Database'!$X662="", "", 'Job Database'!$X662)</f>
        <v/>
      </c>
      <c r="Y662" s="41" t="str">
        <f>IF($W662="", "", IF(COUNTIF($I$11:$I$3035, $W662)&gt;0, "", MAX($Y$10:$Y661)+1))</f>
        <v/>
      </c>
      <c r="Z662" s="41">
        <v>652</v>
      </c>
      <c r="AA662" s="58" t="str">
        <f t="shared" si="442"/>
        <v/>
      </c>
      <c r="AC662" s="41" t="str">
        <f t="shared" si="430"/>
        <v/>
      </c>
      <c r="AE662" s="41" t="str">
        <f t="shared" si="443"/>
        <v/>
      </c>
      <c r="AJ662" s="154" t="str">
        <f t="shared" si="444"/>
        <v/>
      </c>
      <c r="AL662" s="120" t="str">
        <f t="shared" si="445"/>
        <v/>
      </c>
      <c r="AM662" s="104" t="str">
        <f t="shared" si="446"/>
        <v/>
      </c>
      <c r="AN662" s="104" t="str">
        <f t="shared" si="447"/>
        <v/>
      </c>
      <c r="AO662" s="104" t="str">
        <f t="shared" si="431"/>
        <v/>
      </c>
      <c r="AP662" s="104" t="str">
        <f t="shared" si="432"/>
        <v/>
      </c>
      <c r="AQ662" s="121" t="str">
        <f t="shared" si="448"/>
        <v/>
      </c>
      <c r="AS662" s="88" t="str">
        <f t="shared" si="433"/>
        <v/>
      </c>
      <c r="AT662" s="68" t="str">
        <f t="shared" si="449"/>
        <v/>
      </c>
      <c r="AU662" s="68" t="str">
        <f t="shared" si="450"/>
        <v/>
      </c>
      <c r="AV662" s="68" t="str">
        <f t="shared" si="451"/>
        <v/>
      </c>
      <c r="AW662" s="88" t="str">
        <f t="shared" si="434"/>
        <v/>
      </c>
      <c r="AZ662" s="88" t="str">
        <f t="shared" si="435"/>
        <v/>
      </c>
      <c r="BA662" s="68" t="str">
        <f t="shared" si="436"/>
        <v/>
      </c>
      <c r="BB662" s="68" t="str">
        <f t="shared" si="437"/>
        <v/>
      </c>
      <c r="BC662" s="68" t="str">
        <f t="shared" si="438"/>
        <v/>
      </c>
      <c r="BD662" s="69" t="str">
        <f t="shared" si="439"/>
        <v/>
      </c>
      <c r="BE662" s="69" t="str">
        <f t="shared" si="452"/>
        <v/>
      </c>
      <c r="BT662" s="138" t="str">
        <f t="shared" ca="1" si="453"/>
        <v/>
      </c>
      <c r="BU662" s="139" t="str">
        <f t="shared" ca="1" si="454"/>
        <v/>
      </c>
      <c r="BW662" s="138" t="str">
        <f t="shared" si="455"/>
        <v/>
      </c>
      <c r="BX662" s="104" t="str">
        <f t="shared" si="456"/>
        <v/>
      </c>
      <c r="BY662" s="139" t="str">
        <f t="shared" si="457"/>
        <v/>
      </c>
      <c r="CA662" s="138" t="str">
        <f t="shared" si="458"/>
        <v/>
      </c>
      <c r="CB662" s="104" t="str">
        <f t="shared" si="459"/>
        <v/>
      </c>
      <c r="CC662" s="139" t="str">
        <f t="shared" si="460"/>
        <v/>
      </c>
      <c r="CE662" s="162" t="str">
        <f t="shared" si="461"/>
        <v/>
      </c>
      <c r="CF662" s="163" t="str">
        <f t="shared" si="462"/>
        <v/>
      </c>
      <c r="CG662" s="164" t="str">
        <f t="shared" si="463"/>
        <v/>
      </c>
      <c r="CI662" s="162" t="str">
        <f t="shared" si="464"/>
        <v/>
      </c>
      <c r="CJ662" s="163" t="str">
        <f t="shared" si="426"/>
        <v/>
      </c>
      <c r="CK662" s="164" t="str">
        <f t="shared" si="427"/>
        <v/>
      </c>
      <c r="CM662" s="169" t="str">
        <f t="shared" si="465"/>
        <v/>
      </c>
      <c r="CN662" s="139" t="str">
        <f t="shared" si="466"/>
        <v/>
      </c>
      <c r="CP662" s="41" t="str">
        <f>IF($CM662="", "", COUNTIF($CM$11:$CM$3035, "&lt;"&amp;$CM662)+1+COUNTIF($CM$11:$CM662, $CM662)-1)</f>
        <v/>
      </c>
    </row>
    <row r="663" spans="1:94" x14ac:dyDescent="0.25">
      <c r="A663" s="40"/>
      <c r="B663" s="82" t="str">
        <f>IF($I663="", "", IFERROR(INDEX('Job Database'!$AE$11:$AE$3035, MATCH($I663, 'Job Database'!$X$11:$X$3035, 0)), ""))</f>
        <v/>
      </c>
      <c r="C663" s="69" t="str">
        <f>IF($I663="", "", IF(COUNTIF('Job Database'!$X$11:$X$3035, $I663)=0, $AC$5, $AC$4))</f>
        <v/>
      </c>
      <c r="D663" s="40"/>
      <c r="E663" s="85" t="str">
        <f>IF($I663="", "", IF(IFERROR(INDEX('Job Database'!$M$11:$M$3035, MATCH($I663, 'Job Database'!$X$11:$X$3035, 0)), "")="", "", IFERROR(INDEX('Job Database'!$M$11:$M$3035, MATCH($I663, 'Job Database'!$X$11:$X$3035, 0)), "")))</f>
        <v/>
      </c>
      <c r="F663" s="40"/>
      <c r="G663" s="88" t="str">
        <f t="shared" si="440"/>
        <v/>
      </c>
      <c r="H663" s="40"/>
      <c r="I663" s="24"/>
      <c r="J663" s="34"/>
      <c r="K663" s="106"/>
      <c r="L663" s="79"/>
      <c r="M663" s="34"/>
      <c r="N663" s="79"/>
      <c r="O663" s="31"/>
      <c r="P663" s="53"/>
      <c r="Q663" s="40"/>
      <c r="S663" s="41" t="str">
        <f t="shared" si="428"/>
        <v/>
      </c>
      <c r="T663" s="41" t="str">
        <f t="shared" si="429"/>
        <v/>
      </c>
      <c r="U663" s="41" t="str">
        <f t="shared" si="441"/>
        <v/>
      </c>
      <c r="W663" s="74" t="str">
        <f>IF('Job Database'!$X663="", "", 'Job Database'!$X663)</f>
        <v/>
      </c>
      <c r="Y663" s="41" t="str">
        <f>IF($W663="", "", IF(COUNTIF($I$11:$I$3035, $W663)&gt;0, "", MAX($Y$10:$Y662)+1))</f>
        <v/>
      </c>
      <c r="Z663" s="41">
        <v>653</v>
      </c>
      <c r="AA663" s="58" t="str">
        <f t="shared" si="442"/>
        <v/>
      </c>
      <c r="AC663" s="41" t="str">
        <f t="shared" si="430"/>
        <v/>
      </c>
      <c r="AE663" s="41" t="str">
        <f t="shared" si="443"/>
        <v/>
      </c>
      <c r="AJ663" s="154" t="str">
        <f t="shared" si="444"/>
        <v/>
      </c>
      <c r="AL663" s="120" t="str">
        <f t="shared" si="445"/>
        <v/>
      </c>
      <c r="AM663" s="104" t="str">
        <f t="shared" si="446"/>
        <v/>
      </c>
      <c r="AN663" s="104" t="str">
        <f t="shared" si="447"/>
        <v/>
      </c>
      <c r="AO663" s="104" t="str">
        <f t="shared" si="431"/>
        <v/>
      </c>
      <c r="AP663" s="104" t="str">
        <f t="shared" si="432"/>
        <v/>
      </c>
      <c r="AQ663" s="121" t="str">
        <f t="shared" si="448"/>
        <v/>
      </c>
      <c r="AS663" s="88" t="str">
        <f t="shared" si="433"/>
        <v/>
      </c>
      <c r="AT663" s="68" t="str">
        <f t="shared" si="449"/>
        <v/>
      </c>
      <c r="AU663" s="68" t="str">
        <f t="shared" si="450"/>
        <v/>
      </c>
      <c r="AV663" s="68" t="str">
        <f t="shared" si="451"/>
        <v/>
      </c>
      <c r="AW663" s="88" t="str">
        <f t="shared" si="434"/>
        <v/>
      </c>
      <c r="AZ663" s="88" t="str">
        <f t="shared" si="435"/>
        <v/>
      </c>
      <c r="BA663" s="68" t="str">
        <f t="shared" si="436"/>
        <v/>
      </c>
      <c r="BB663" s="68" t="str">
        <f t="shared" si="437"/>
        <v/>
      </c>
      <c r="BC663" s="68" t="str">
        <f t="shared" si="438"/>
        <v/>
      </c>
      <c r="BD663" s="69" t="str">
        <f t="shared" si="439"/>
        <v/>
      </c>
      <c r="BE663" s="69" t="str">
        <f t="shared" si="452"/>
        <v/>
      </c>
      <c r="BT663" s="138" t="str">
        <f t="shared" ca="1" si="453"/>
        <v/>
      </c>
      <c r="BU663" s="139" t="str">
        <f t="shared" ca="1" si="454"/>
        <v/>
      </c>
      <c r="BW663" s="138" t="str">
        <f t="shared" si="455"/>
        <v/>
      </c>
      <c r="BX663" s="104" t="str">
        <f t="shared" si="456"/>
        <v/>
      </c>
      <c r="BY663" s="139" t="str">
        <f t="shared" si="457"/>
        <v/>
      </c>
      <c r="CA663" s="138" t="str">
        <f t="shared" si="458"/>
        <v/>
      </c>
      <c r="CB663" s="104" t="str">
        <f t="shared" si="459"/>
        <v/>
      </c>
      <c r="CC663" s="139" t="str">
        <f t="shared" si="460"/>
        <v/>
      </c>
      <c r="CE663" s="162" t="str">
        <f t="shared" si="461"/>
        <v/>
      </c>
      <c r="CF663" s="163" t="str">
        <f t="shared" si="462"/>
        <v/>
      </c>
      <c r="CG663" s="164" t="str">
        <f t="shared" si="463"/>
        <v/>
      </c>
      <c r="CI663" s="162" t="str">
        <f t="shared" si="464"/>
        <v/>
      </c>
      <c r="CJ663" s="163" t="str">
        <f t="shared" si="426"/>
        <v/>
      </c>
      <c r="CK663" s="164" t="str">
        <f t="shared" si="427"/>
        <v/>
      </c>
      <c r="CM663" s="169" t="str">
        <f t="shared" si="465"/>
        <v/>
      </c>
      <c r="CN663" s="139" t="str">
        <f t="shared" si="466"/>
        <v/>
      </c>
      <c r="CP663" s="41" t="str">
        <f>IF($CM663="", "", COUNTIF($CM$11:$CM$3035, "&lt;"&amp;$CM663)+1+COUNTIF($CM$11:$CM663, $CM663)-1)</f>
        <v/>
      </c>
    </row>
    <row r="664" spans="1:94" x14ac:dyDescent="0.25">
      <c r="A664" s="40"/>
      <c r="B664" s="82" t="str">
        <f>IF($I664="", "", IFERROR(INDEX('Job Database'!$AE$11:$AE$3035, MATCH($I664, 'Job Database'!$X$11:$X$3035, 0)), ""))</f>
        <v/>
      </c>
      <c r="C664" s="69" t="str">
        <f>IF($I664="", "", IF(COUNTIF('Job Database'!$X$11:$X$3035, $I664)=0, $AC$5, $AC$4))</f>
        <v/>
      </c>
      <c r="D664" s="40"/>
      <c r="E664" s="85" t="str">
        <f>IF($I664="", "", IF(IFERROR(INDEX('Job Database'!$M$11:$M$3035, MATCH($I664, 'Job Database'!$X$11:$X$3035, 0)), "")="", "", IFERROR(INDEX('Job Database'!$M$11:$M$3035, MATCH($I664, 'Job Database'!$X$11:$X$3035, 0)), "")))</f>
        <v/>
      </c>
      <c r="F664" s="40"/>
      <c r="G664" s="88" t="str">
        <f t="shared" si="440"/>
        <v/>
      </c>
      <c r="H664" s="40"/>
      <c r="I664" s="24"/>
      <c r="J664" s="34"/>
      <c r="K664" s="106"/>
      <c r="L664" s="79"/>
      <c r="M664" s="34"/>
      <c r="N664" s="79"/>
      <c r="O664" s="31"/>
      <c r="P664" s="53"/>
      <c r="Q664" s="40"/>
      <c r="S664" s="41" t="str">
        <f t="shared" si="428"/>
        <v/>
      </c>
      <c r="T664" s="41" t="str">
        <f t="shared" si="429"/>
        <v/>
      </c>
      <c r="U664" s="41" t="str">
        <f t="shared" si="441"/>
        <v/>
      </c>
      <c r="W664" s="74" t="str">
        <f>IF('Job Database'!$X664="", "", 'Job Database'!$X664)</f>
        <v/>
      </c>
      <c r="Y664" s="41" t="str">
        <f>IF($W664="", "", IF(COUNTIF($I$11:$I$3035, $W664)&gt;0, "", MAX($Y$10:$Y663)+1))</f>
        <v/>
      </c>
      <c r="Z664" s="41">
        <v>654</v>
      </c>
      <c r="AA664" s="58" t="str">
        <f t="shared" si="442"/>
        <v/>
      </c>
      <c r="AC664" s="41" t="str">
        <f t="shared" si="430"/>
        <v/>
      </c>
      <c r="AE664" s="41" t="str">
        <f t="shared" si="443"/>
        <v/>
      </c>
      <c r="AJ664" s="154" t="str">
        <f t="shared" si="444"/>
        <v/>
      </c>
      <c r="AL664" s="120" t="str">
        <f t="shared" si="445"/>
        <v/>
      </c>
      <c r="AM664" s="104" t="str">
        <f t="shared" si="446"/>
        <v/>
      </c>
      <c r="AN664" s="104" t="str">
        <f t="shared" si="447"/>
        <v/>
      </c>
      <c r="AO664" s="104" t="str">
        <f t="shared" si="431"/>
        <v/>
      </c>
      <c r="AP664" s="104" t="str">
        <f t="shared" si="432"/>
        <v/>
      </c>
      <c r="AQ664" s="121" t="str">
        <f t="shared" si="448"/>
        <v/>
      </c>
      <c r="AS664" s="88" t="str">
        <f t="shared" si="433"/>
        <v/>
      </c>
      <c r="AT664" s="68" t="str">
        <f t="shared" si="449"/>
        <v/>
      </c>
      <c r="AU664" s="68" t="str">
        <f t="shared" si="450"/>
        <v/>
      </c>
      <c r="AV664" s="68" t="str">
        <f t="shared" si="451"/>
        <v/>
      </c>
      <c r="AW664" s="88" t="str">
        <f t="shared" si="434"/>
        <v/>
      </c>
      <c r="AZ664" s="88" t="str">
        <f t="shared" si="435"/>
        <v/>
      </c>
      <c r="BA664" s="68" t="str">
        <f t="shared" si="436"/>
        <v/>
      </c>
      <c r="BB664" s="68" t="str">
        <f t="shared" si="437"/>
        <v/>
      </c>
      <c r="BC664" s="68" t="str">
        <f t="shared" si="438"/>
        <v/>
      </c>
      <c r="BD664" s="69" t="str">
        <f t="shared" si="439"/>
        <v/>
      </c>
      <c r="BE664" s="69" t="str">
        <f t="shared" si="452"/>
        <v/>
      </c>
      <c r="BT664" s="138" t="str">
        <f t="shared" ca="1" si="453"/>
        <v/>
      </c>
      <c r="BU664" s="139" t="str">
        <f t="shared" ca="1" si="454"/>
        <v/>
      </c>
      <c r="BW664" s="138" t="str">
        <f t="shared" si="455"/>
        <v/>
      </c>
      <c r="BX664" s="104" t="str">
        <f t="shared" si="456"/>
        <v/>
      </c>
      <c r="BY664" s="139" t="str">
        <f t="shared" si="457"/>
        <v/>
      </c>
      <c r="CA664" s="138" t="str">
        <f t="shared" si="458"/>
        <v/>
      </c>
      <c r="CB664" s="104" t="str">
        <f t="shared" si="459"/>
        <v/>
      </c>
      <c r="CC664" s="139" t="str">
        <f t="shared" si="460"/>
        <v/>
      </c>
      <c r="CE664" s="162" t="str">
        <f t="shared" si="461"/>
        <v/>
      </c>
      <c r="CF664" s="163" t="str">
        <f t="shared" si="462"/>
        <v/>
      </c>
      <c r="CG664" s="164" t="str">
        <f t="shared" si="463"/>
        <v/>
      </c>
      <c r="CI664" s="162" t="str">
        <f t="shared" si="464"/>
        <v/>
      </c>
      <c r="CJ664" s="163" t="str">
        <f t="shared" si="426"/>
        <v/>
      </c>
      <c r="CK664" s="164" t="str">
        <f t="shared" si="427"/>
        <v/>
      </c>
      <c r="CM664" s="169" t="str">
        <f t="shared" si="465"/>
        <v/>
      </c>
      <c r="CN664" s="139" t="str">
        <f t="shared" si="466"/>
        <v/>
      </c>
      <c r="CP664" s="41" t="str">
        <f>IF($CM664="", "", COUNTIF($CM$11:$CM$3035, "&lt;"&amp;$CM664)+1+COUNTIF($CM$11:$CM664, $CM664)-1)</f>
        <v/>
      </c>
    </row>
    <row r="665" spans="1:94" x14ac:dyDescent="0.25">
      <c r="A665" s="40"/>
      <c r="B665" s="82" t="str">
        <f>IF($I665="", "", IFERROR(INDEX('Job Database'!$AE$11:$AE$3035, MATCH($I665, 'Job Database'!$X$11:$X$3035, 0)), ""))</f>
        <v/>
      </c>
      <c r="C665" s="69" t="str">
        <f>IF($I665="", "", IF(COUNTIF('Job Database'!$X$11:$X$3035, $I665)=0, $AC$5, $AC$4))</f>
        <v/>
      </c>
      <c r="D665" s="40"/>
      <c r="E665" s="85" t="str">
        <f>IF($I665="", "", IF(IFERROR(INDEX('Job Database'!$M$11:$M$3035, MATCH($I665, 'Job Database'!$X$11:$X$3035, 0)), "")="", "", IFERROR(INDEX('Job Database'!$M$11:$M$3035, MATCH($I665, 'Job Database'!$X$11:$X$3035, 0)), "")))</f>
        <v/>
      </c>
      <c r="F665" s="40"/>
      <c r="G665" s="88" t="str">
        <f t="shared" si="440"/>
        <v/>
      </c>
      <c r="H665" s="40"/>
      <c r="I665" s="24"/>
      <c r="J665" s="34"/>
      <c r="K665" s="106"/>
      <c r="L665" s="79"/>
      <c r="M665" s="34"/>
      <c r="N665" s="79"/>
      <c r="O665" s="31"/>
      <c r="P665" s="53"/>
      <c r="Q665" s="40"/>
      <c r="S665" s="41" t="str">
        <f t="shared" si="428"/>
        <v/>
      </c>
      <c r="T665" s="41" t="str">
        <f t="shared" si="429"/>
        <v/>
      </c>
      <c r="U665" s="41" t="str">
        <f t="shared" si="441"/>
        <v/>
      </c>
      <c r="W665" s="74" t="str">
        <f>IF('Job Database'!$X665="", "", 'Job Database'!$X665)</f>
        <v/>
      </c>
      <c r="Y665" s="41" t="str">
        <f>IF($W665="", "", IF(COUNTIF($I$11:$I$3035, $W665)&gt;0, "", MAX($Y$10:$Y664)+1))</f>
        <v/>
      </c>
      <c r="Z665" s="41">
        <v>655</v>
      </c>
      <c r="AA665" s="58" t="str">
        <f t="shared" si="442"/>
        <v/>
      </c>
      <c r="AC665" s="41" t="str">
        <f t="shared" si="430"/>
        <v/>
      </c>
      <c r="AE665" s="41" t="str">
        <f t="shared" si="443"/>
        <v/>
      </c>
      <c r="AJ665" s="154" t="str">
        <f t="shared" si="444"/>
        <v/>
      </c>
      <c r="AL665" s="120" t="str">
        <f t="shared" si="445"/>
        <v/>
      </c>
      <c r="AM665" s="104" t="str">
        <f t="shared" si="446"/>
        <v/>
      </c>
      <c r="AN665" s="104" t="str">
        <f t="shared" si="447"/>
        <v/>
      </c>
      <c r="AO665" s="104" t="str">
        <f t="shared" si="431"/>
        <v/>
      </c>
      <c r="AP665" s="104" t="str">
        <f t="shared" si="432"/>
        <v/>
      </c>
      <c r="AQ665" s="121" t="str">
        <f t="shared" si="448"/>
        <v/>
      </c>
      <c r="AS665" s="88" t="str">
        <f t="shared" si="433"/>
        <v/>
      </c>
      <c r="AT665" s="68" t="str">
        <f t="shared" si="449"/>
        <v/>
      </c>
      <c r="AU665" s="68" t="str">
        <f t="shared" si="450"/>
        <v/>
      </c>
      <c r="AV665" s="68" t="str">
        <f t="shared" si="451"/>
        <v/>
      </c>
      <c r="AW665" s="88" t="str">
        <f t="shared" si="434"/>
        <v/>
      </c>
      <c r="AZ665" s="88" t="str">
        <f t="shared" si="435"/>
        <v/>
      </c>
      <c r="BA665" s="68" t="str">
        <f t="shared" si="436"/>
        <v/>
      </c>
      <c r="BB665" s="68" t="str">
        <f t="shared" si="437"/>
        <v/>
      </c>
      <c r="BC665" s="68" t="str">
        <f t="shared" si="438"/>
        <v/>
      </c>
      <c r="BD665" s="69" t="str">
        <f t="shared" si="439"/>
        <v/>
      </c>
      <c r="BE665" s="69" t="str">
        <f t="shared" si="452"/>
        <v/>
      </c>
      <c r="BT665" s="138" t="str">
        <f t="shared" ca="1" si="453"/>
        <v/>
      </c>
      <c r="BU665" s="139" t="str">
        <f t="shared" ca="1" si="454"/>
        <v/>
      </c>
      <c r="BW665" s="138" t="str">
        <f t="shared" si="455"/>
        <v/>
      </c>
      <c r="BX665" s="104" t="str">
        <f t="shared" si="456"/>
        <v/>
      </c>
      <c r="BY665" s="139" t="str">
        <f t="shared" si="457"/>
        <v/>
      </c>
      <c r="CA665" s="138" t="str">
        <f t="shared" si="458"/>
        <v/>
      </c>
      <c r="CB665" s="104" t="str">
        <f t="shared" si="459"/>
        <v/>
      </c>
      <c r="CC665" s="139" t="str">
        <f t="shared" si="460"/>
        <v/>
      </c>
      <c r="CE665" s="162" t="str">
        <f t="shared" si="461"/>
        <v/>
      </c>
      <c r="CF665" s="163" t="str">
        <f t="shared" si="462"/>
        <v/>
      </c>
      <c r="CG665" s="164" t="str">
        <f t="shared" si="463"/>
        <v/>
      </c>
      <c r="CI665" s="162" t="str">
        <f t="shared" si="464"/>
        <v/>
      </c>
      <c r="CJ665" s="163" t="str">
        <f t="shared" si="426"/>
        <v/>
      </c>
      <c r="CK665" s="164" t="str">
        <f t="shared" si="427"/>
        <v/>
      </c>
      <c r="CM665" s="169" t="str">
        <f t="shared" si="465"/>
        <v/>
      </c>
      <c r="CN665" s="139" t="str">
        <f t="shared" si="466"/>
        <v/>
      </c>
      <c r="CP665" s="41" t="str">
        <f>IF($CM665="", "", COUNTIF($CM$11:$CM$3035, "&lt;"&amp;$CM665)+1+COUNTIF($CM$11:$CM665, $CM665)-1)</f>
        <v/>
      </c>
    </row>
    <row r="666" spans="1:94" x14ac:dyDescent="0.25">
      <c r="A666" s="40"/>
      <c r="B666" s="82" t="str">
        <f>IF($I666="", "", IFERROR(INDEX('Job Database'!$AE$11:$AE$3035, MATCH($I666, 'Job Database'!$X$11:$X$3035, 0)), ""))</f>
        <v/>
      </c>
      <c r="C666" s="69" t="str">
        <f>IF($I666="", "", IF(COUNTIF('Job Database'!$X$11:$X$3035, $I666)=0, $AC$5, $AC$4))</f>
        <v/>
      </c>
      <c r="D666" s="40"/>
      <c r="E666" s="85" t="str">
        <f>IF($I666="", "", IF(IFERROR(INDEX('Job Database'!$M$11:$M$3035, MATCH($I666, 'Job Database'!$X$11:$X$3035, 0)), "")="", "", IFERROR(INDEX('Job Database'!$M$11:$M$3035, MATCH($I666, 'Job Database'!$X$11:$X$3035, 0)), "")))</f>
        <v/>
      </c>
      <c r="F666" s="40"/>
      <c r="G666" s="88" t="str">
        <f t="shared" si="440"/>
        <v/>
      </c>
      <c r="H666" s="40"/>
      <c r="I666" s="24"/>
      <c r="J666" s="34"/>
      <c r="K666" s="106"/>
      <c r="L666" s="79"/>
      <c r="M666" s="34"/>
      <c r="N666" s="79"/>
      <c r="O666" s="31"/>
      <c r="P666" s="53"/>
      <c r="Q666" s="40"/>
      <c r="S666" s="41" t="str">
        <f t="shared" si="428"/>
        <v/>
      </c>
      <c r="T666" s="41" t="str">
        <f t="shared" si="429"/>
        <v/>
      </c>
      <c r="U666" s="41" t="str">
        <f t="shared" si="441"/>
        <v/>
      </c>
      <c r="W666" s="74" t="str">
        <f>IF('Job Database'!$X666="", "", 'Job Database'!$X666)</f>
        <v/>
      </c>
      <c r="Y666" s="41" t="str">
        <f>IF($W666="", "", IF(COUNTIF($I$11:$I$3035, $W666)&gt;0, "", MAX($Y$10:$Y665)+1))</f>
        <v/>
      </c>
      <c r="Z666" s="41">
        <v>656</v>
      </c>
      <c r="AA666" s="58" t="str">
        <f t="shared" si="442"/>
        <v/>
      </c>
      <c r="AC666" s="41" t="str">
        <f t="shared" si="430"/>
        <v/>
      </c>
      <c r="AE666" s="41" t="str">
        <f t="shared" si="443"/>
        <v/>
      </c>
      <c r="AJ666" s="154" t="str">
        <f t="shared" si="444"/>
        <v/>
      </c>
      <c r="AL666" s="120" t="str">
        <f t="shared" si="445"/>
        <v/>
      </c>
      <c r="AM666" s="104" t="str">
        <f t="shared" si="446"/>
        <v/>
      </c>
      <c r="AN666" s="104" t="str">
        <f t="shared" si="447"/>
        <v/>
      </c>
      <c r="AO666" s="104" t="str">
        <f t="shared" si="431"/>
        <v/>
      </c>
      <c r="AP666" s="104" t="str">
        <f t="shared" si="432"/>
        <v/>
      </c>
      <c r="AQ666" s="121" t="str">
        <f t="shared" si="448"/>
        <v/>
      </c>
      <c r="AS666" s="88" t="str">
        <f t="shared" si="433"/>
        <v/>
      </c>
      <c r="AT666" s="68" t="str">
        <f t="shared" si="449"/>
        <v/>
      </c>
      <c r="AU666" s="68" t="str">
        <f t="shared" si="450"/>
        <v/>
      </c>
      <c r="AV666" s="68" t="str">
        <f t="shared" si="451"/>
        <v/>
      </c>
      <c r="AW666" s="88" t="str">
        <f t="shared" si="434"/>
        <v/>
      </c>
      <c r="AZ666" s="88" t="str">
        <f t="shared" si="435"/>
        <v/>
      </c>
      <c r="BA666" s="68" t="str">
        <f t="shared" si="436"/>
        <v/>
      </c>
      <c r="BB666" s="68" t="str">
        <f t="shared" si="437"/>
        <v/>
      </c>
      <c r="BC666" s="68" t="str">
        <f t="shared" si="438"/>
        <v/>
      </c>
      <c r="BD666" s="69" t="str">
        <f t="shared" si="439"/>
        <v/>
      </c>
      <c r="BE666" s="69" t="str">
        <f t="shared" si="452"/>
        <v/>
      </c>
      <c r="BT666" s="138" t="str">
        <f t="shared" ca="1" si="453"/>
        <v/>
      </c>
      <c r="BU666" s="139" t="str">
        <f t="shared" ca="1" si="454"/>
        <v/>
      </c>
      <c r="BW666" s="138" t="str">
        <f t="shared" si="455"/>
        <v/>
      </c>
      <c r="BX666" s="104" t="str">
        <f t="shared" si="456"/>
        <v/>
      </c>
      <c r="BY666" s="139" t="str">
        <f t="shared" si="457"/>
        <v/>
      </c>
      <c r="CA666" s="138" t="str">
        <f t="shared" si="458"/>
        <v/>
      </c>
      <c r="CB666" s="104" t="str">
        <f t="shared" si="459"/>
        <v/>
      </c>
      <c r="CC666" s="139" t="str">
        <f t="shared" si="460"/>
        <v/>
      </c>
      <c r="CE666" s="162" t="str">
        <f t="shared" si="461"/>
        <v/>
      </c>
      <c r="CF666" s="163" t="str">
        <f t="shared" si="462"/>
        <v/>
      </c>
      <c r="CG666" s="164" t="str">
        <f t="shared" si="463"/>
        <v/>
      </c>
      <c r="CI666" s="162" t="str">
        <f t="shared" si="464"/>
        <v/>
      </c>
      <c r="CJ666" s="163" t="str">
        <f t="shared" si="426"/>
        <v/>
      </c>
      <c r="CK666" s="164" t="str">
        <f t="shared" si="427"/>
        <v/>
      </c>
      <c r="CM666" s="169" t="str">
        <f t="shared" si="465"/>
        <v/>
      </c>
      <c r="CN666" s="139" t="str">
        <f t="shared" si="466"/>
        <v/>
      </c>
      <c r="CP666" s="41" t="str">
        <f>IF($CM666="", "", COUNTIF($CM$11:$CM$3035, "&lt;"&amp;$CM666)+1+COUNTIF($CM$11:$CM666, $CM666)-1)</f>
        <v/>
      </c>
    </row>
    <row r="667" spans="1:94" x14ac:dyDescent="0.25">
      <c r="A667" s="40"/>
      <c r="B667" s="82" t="str">
        <f>IF($I667="", "", IFERROR(INDEX('Job Database'!$AE$11:$AE$3035, MATCH($I667, 'Job Database'!$X$11:$X$3035, 0)), ""))</f>
        <v/>
      </c>
      <c r="C667" s="69" t="str">
        <f>IF($I667="", "", IF(COUNTIF('Job Database'!$X$11:$X$3035, $I667)=0, $AC$5, $AC$4))</f>
        <v/>
      </c>
      <c r="D667" s="40"/>
      <c r="E667" s="85" t="str">
        <f>IF($I667="", "", IF(IFERROR(INDEX('Job Database'!$M$11:$M$3035, MATCH($I667, 'Job Database'!$X$11:$X$3035, 0)), "")="", "", IFERROR(INDEX('Job Database'!$M$11:$M$3035, MATCH($I667, 'Job Database'!$X$11:$X$3035, 0)), "")))</f>
        <v/>
      </c>
      <c r="F667" s="40"/>
      <c r="G667" s="88" t="str">
        <f t="shared" si="440"/>
        <v/>
      </c>
      <c r="H667" s="40"/>
      <c r="I667" s="24"/>
      <c r="J667" s="34"/>
      <c r="K667" s="106"/>
      <c r="L667" s="79"/>
      <c r="M667" s="34"/>
      <c r="N667" s="79"/>
      <c r="O667" s="31"/>
      <c r="P667" s="53"/>
      <c r="Q667" s="40"/>
      <c r="S667" s="41" t="str">
        <f t="shared" si="428"/>
        <v/>
      </c>
      <c r="T667" s="41" t="str">
        <f t="shared" si="429"/>
        <v/>
      </c>
      <c r="U667" s="41" t="str">
        <f t="shared" si="441"/>
        <v/>
      </c>
      <c r="W667" s="74" t="str">
        <f>IF('Job Database'!$X667="", "", 'Job Database'!$X667)</f>
        <v/>
      </c>
      <c r="Y667" s="41" t="str">
        <f>IF($W667="", "", IF(COUNTIF($I$11:$I$3035, $W667)&gt;0, "", MAX($Y$10:$Y666)+1))</f>
        <v/>
      </c>
      <c r="Z667" s="41">
        <v>657</v>
      </c>
      <c r="AA667" s="58" t="str">
        <f t="shared" si="442"/>
        <v/>
      </c>
      <c r="AC667" s="41" t="str">
        <f t="shared" si="430"/>
        <v/>
      </c>
      <c r="AE667" s="41" t="str">
        <f t="shared" si="443"/>
        <v/>
      </c>
      <c r="AJ667" s="154" t="str">
        <f t="shared" si="444"/>
        <v/>
      </c>
      <c r="AL667" s="120" t="str">
        <f t="shared" si="445"/>
        <v/>
      </c>
      <c r="AM667" s="104" t="str">
        <f t="shared" si="446"/>
        <v/>
      </c>
      <c r="AN667" s="104" t="str">
        <f t="shared" si="447"/>
        <v/>
      </c>
      <c r="AO667" s="104" t="str">
        <f t="shared" si="431"/>
        <v/>
      </c>
      <c r="AP667" s="104" t="str">
        <f t="shared" si="432"/>
        <v/>
      </c>
      <c r="AQ667" s="121" t="str">
        <f t="shared" si="448"/>
        <v/>
      </c>
      <c r="AS667" s="88" t="str">
        <f t="shared" si="433"/>
        <v/>
      </c>
      <c r="AT667" s="68" t="str">
        <f t="shared" si="449"/>
        <v/>
      </c>
      <c r="AU667" s="68" t="str">
        <f t="shared" si="450"/>
        <v/>
      </c>
      <c r="AV667" s="68" t="str">
        <f t="shared" si="451"/>
        <v/>
      </c>
      <c r="AW667" s="88" t="str">
        <f t="shared" si="434"/>
        <v/>
      </c>
      <c r="AZ667" s="88" t="str">
        <f t="shared" si="435"/>
        <v/>
      </c>
      <c r="BA667" s="68" t="str">
        <f t="shared" si="436"/>
        <v/>
      </c>
      <c r="BB667" s="68" t="str">
        <f t="shared" si="437"/>
        <v/>
      </c>
      <c r="BC667" s="68" t="str">
        <f t="shared" si="438"/>
        <v/>
      </c>
      <c r="BD667" s="69" t="str">
        <f t="shared" si="439"/>
        <v/>
      </c>
      <c r="BE667" s="69" t="str">
        <f t="shared" si="452"/>
        <v/>
      </c>
      <c r="BT667" s="138" t="str">
        <f t="shared" ca="1" si="453"/>
        <v/>
      </c>
      <c r="BU667" s="139" t="str">
        <f t="shared" ca="1" si="454"/>
        <v/>
      </c>
      <c r="BW667" s="138" t="str">
        <f t="shared" si="455"/>
        <v/>
      </c>
      <c r="BX667" s="104" t="str">
        <f t="shared" si="456"/>
        <v/>
      </c>
      <c r="BY667" s="139" t="str">
        <f t="shared" si="457"/>
        <v/>
      </c>
      <c r="CA667" s="138" t="str">
        <f t="shared" si="458"/>
        <v/>
      </c>
      <c r="CB667" s="104" t="str">
        <f t="shared" si="459"/>
        <v/>
      </c>
      <c r="CC667" s="139" t="str">
        <f t="shared" si="460"/>
        <v/>
      </c>
      <c r="CE667" s="162" t="str">
        <f t="shared" si="461"/>
        <v/>
      </c>
      <c r="CF667" s="163" t="str">
        <f t="shared" si="462"/>
        <v/>
      </c>
      <c r="CG667" s="164" t="str">
        <f t="shared" si="463"/>
        <v/>
      </c>
      <c r="CI667" s="162" t="str">
        <f t="shared" si="464"/>
        <v/>
      </c>
      <c r="CJ667" s="163" t="str">
        <f t="shared" ref="CJ667:CJ730" si="467">IF(CB667="", "", M667)</f>
        <v/>
      </c>
      <c r="CK667" s="164" t="str">
        <f t="shared" ref="CK667:CK730" si="468">IF(CC667="", "", N667)</f>
        <v/>
      </c>
      <c r="CM667" s="169" t="str">
        <f t="shared" si="465"/>
        <v/>
      </c>
      <c r="CN667" s="139" t="str">
        <f t="shared" si="466"/>
        <v/>
      </c>
      <c r="CP667" s="41" t="str">
        <f>IF($CM667="", "", COUNTIF($CM$11:$CM$3035, "&lt;"&amp;$CM667)+1+COUNTIF($CM$11:$CM667, $CM667)-1)</f>
        <v/>
      </c>
    </row>
    <row r="668" spans="1:94" x14ac:dyDescent="0.25">
      <c r="A668" s="40"/>
      <c r="B668" s="82" t="str">
        <f>IF($I668="", "", IFERROR(INDEX('Job Database'!$AE$11:$AE$3035, MATCH($I668, 'Job Database'!$X$11:$X$3035, 0)), ""))</f>
        <v/>
      </c>
      <c r="C668" s="69" t="str">
        <f>IF($I668="", "", IF(COUNTIF('Job Database'!$X$11:$X$3035, $I668)=0, $AC$5, $AC$4))</f>
        <v/>
      </c>
      <c r="D668" s="40"/>
      <c r="E668" s="85" t="str">
        <f>IF($I668="", "", IF(IFERROR(INDEX('Job Database'!$M$11:$M$3035, MATCH($I668, 'Job Database'!$X$11:$X$3035, 0)), "")="", "", IFERROR(INDEX('Job Database'!$M$11:$M$3035, MATCH($I668, 'Job Database'!$X$11:$X$3035, 0)), "")))</f>
        <v/>
      </c>
      <c r="F668" s="40"/>
      <c r="G668" s="88" t="str">
        <f t="shared" si="440"/>
        <v/>
      </c>
      <c r="H668" s="40"/>
      <c r="I668" s="24"/>
      <c r="J668" s="34"/>
      <c r="K668" s="106"/>
      <c r="L668" s="79"/>
      <c r="M668" s="34"/>
      <c r="N668" s="79"/>
      <c r="O668" s="31"/>
      <c r="P668" s="53"/>
      <c r="Q668" s="40"/>
      <c r="S668" s="41" t="str">
        <f t="shared" si="428"/>
        <v/>
      </c>
      <c r="T668" s="41" t="str">
        <f t="shared" si="429"/>
        <v/>
      </c>
      <c r="U668" s="41" t="str">
        <f t="shared" si="441"/>
        <v/>
      </c>
      <c r="W668" s="74" t="str">
        <f>IF('Job Database'!$X668="", "", 'Job Database'!$X668)</f>
        <v/>
      </c>
      <c r="Y668" s="41" t="str">
        <f>IF($W668="", "", IF(COUNTIF($I$11:$I$3035, $W668)&gt;0, "", MAX($Y$10:$Y667)+1))</f>
        <v/>
      </c>
      <c r="Z668" s="41">
        <v>658</v>
      </c>
      <c r="AA668" s="58" t="str">
        <f t="shared" si="442"/>
        <v/>
      </c>
      <c r="AC668" s="41" t="str">
        <f t="shared" si="430"/>
        <v/>
      </c>
      <c r="AE668" s="41" t="str">
        <f t="shared" si="443"/>
        <v/>
      </c>
      <c r="AJ668" s="154" t="str">
        <f t="shared" si="444"/>
        <v/>
      </c>
      <c r="AL668" s="120" t="str">
        <f t="shared" si="445"/>
        <v/>
      </c>
      <c r="AM668" s="104" t="str">
        <f t="shared" si="446"/>
        <v/>
      </c>
      <c r="AN668" s="104" t="str">
        <f t="shared" si="447"/>
        <v/>
      </c>
      <c r="AO668" s="104" t="str">
        <f t="shared" si="431"/>
        <v/>
      </c>
      <c r="AP668" s="104" t="str">
        <f t="shared" si="432"/>
        <v/>
      </c>
      <c r="AQ668" s="121" t="str">
        <f t="shared" si="448"/>
        <v/>
      </c>
      <c r="AS668" s="88" t="str">
        <f t="shared" si="433"/>
        <v/>
      </c>
      <c r="AT668" s="68" t="str">
        <f t="shared" si="449"/>
        <v/>
      </c>
      <c r="AU668" s="68" t="str">
        <f t="shared" si="450"/>
        <v/>
      </c>
      <c r="AV668" s="68" t="str">
        <f t="shared" si="451"/>
        <v/>
      </c>
      <c r="AW668" s="88" t="str">
        <f t="shared" si="434"/>
        <v/>
      </c>
      <c r="AZ668" s="88" t="str">
        <f t="shared" si="435"/>
        <v/>
      </c>
      <c r="BA668" s="68" t="str">
        <f t="shared" si="436"/>
        <v/>
      </c>
      <c r="BB668" s="68" t="str">
        <f t="shared" si="437"/>
        <v/>
      </c>
      <c r="BC668" s="68" t="str">
        <f t="shared" si="438"/>
        <v/>
      </c>
      <c r="BD668" s="69" t="str">
        <f t="shared" si="439"/>
        <v/>
      </c>
      <c r="BE668" s="69" t="str">
        <f t="shared" si="452"/>
        <v/>
      </c>
      <c r="BT668" s="138" t="str">
        <f t="shared" ca="1" si="453"/>
        <v/>
      </c>
      <c r="BU668" s="139" t="str">
        <f t="shared" ca="1" si="454"/>
        <v/>
      </c>
      <c r="BW668" s="138" t="str">
        <f t="shared" si="455"/>
        <v/>
      </c>
      <c r="BX668" s="104" t="str">
        <f t="shared" si="456"/>
        <v/>
      </c>
      <c r="BY668" s="139" t="str">
        <f t="shared" si="457"/>
        <v/>
      </c>
      <c r="CA668" s="138" t="str">
        <f t="shared" si="458"/>
        <v/>
      </c>
      <c r="CB668" s="104" t="str">
        <f t="shared" si="459"/>
        <v/>
      </c>
      <c r="CC668" s="139" t="str">
        <f t="shared" si="460"/>
        <v/>
      </c>
      <c r="CE668" s="162" t="str">
        <f t="shared" si="461"/>
        <v/>
      </c>
      <c r="CF668" s="163" t="str">
        <f t="shared" si="462"/>
        <v/>
      </c>
      <c r="CG668" s="164" t="str">
        <f t="shared" si="463"/>
        <v/>
      </c>
      <c r="CI668" s="162" t="str">
        <f t="shared" si="464"/>
        <v/>
      </c>
      <c r="CJ668" s="163" t="str">
        <f t="shared" si="467"/>
        <v/>
      </c>
      <c r="CK668" s="164" t="str">
        <f t="shared" si="468"/>
        <v/>
      </c>
      <c r="CM668" s="169" t="str">
        <f t="shared" si="465"/>
        <v/>
      </c>
      <c r="CN668" s="139" t="str">
        <f t="shared" si="466"/>
        <v/>
      </c>
      <c r="CP668" s="41" t="str">
        <f>IF($CM668="", "", COUNTIF($CM$11:$CM$3035, "&lt;"&amp;$CM668)+1+COUNTIF($CM$11:$CM668, $CM668)-1)</f>
        <v/>
      </c>
    </row>
    <row r="669" spans="1:94" x14ac:dyDescent="0.25">
      <c r="A669" s="40"/>
      <c r="B669" s="82" t="str">
        <f>IF($I669="", "", IFERROR(INDEX('Job Database'!$AE$11:$AE$3035, MATCH($I669, 'Job Database'!$X$11:$X$3035, 0)), ""))</f>
        <v/>
      </c>
      <c r="C669" s="69" t="str">
        <f>IF($I669="", "", IF(COUNTIF('Job Database'!$X$11:$X$3035, $I669)=0, $AC$5, $AC$4))</f>
        <v/>
      </c>
      <c r="D669" s="40"/>
      <c r="E669" s="85" t="str">
        <f>IF($I669="", "", IF(IFERROR(INDEX('Job Database'!$M$11:$M$3035, MATCH($I669, 'Job Database'!$X$11:$X$3035, 0)), "")="", "", IFERROR(INDEX('Job Database'!$M$11:$M$3035, MATCH($I669, 'Job Database'!$X$11:$X$3035, 0)), "")))</f>
        <v/>
      </c>
      <c r="F669" s="40"/>
      <c r="G669" s="88" t="str">
        <f t="shared" si="440"/>
        <v/>
      </c>
      <c r="H669" s="40"/>
      <c r="I669" s="24"/>
      <c r="J669" s="34"/>
      <c r="K669" s="106"/>
      <c r="L669" s="79"/>
      <c r="M669" s="34"/>
      <c r="N669" s="79"/>
      <c r="O669" s="31"/>
      <c r="P669" s="53"/>
      <c r="Q669" s="40"/>
      <c r="S669" s="41" t="str">
        <f t="shared" si="428"/>
        <v/>
      </c>
      <c r="T669" s="41" t="str">
        <f t="shared" si="429"/>
        <v/>
      </c>
      <c r="U669" s="41" t="str">
        <f t="shared" si="441"/>
        <v/>
      </c>
      <c r="W669" s="74" t="str">
        <f>IF('Job Database'!$X669="", "", 'Job Database'!$X669)</f>
        <v/>
      </c>
      <c r="Y669" s="41" t="str">
        <f>IF($W669="", "", IF(COUNTIF($I$11:$I$3035, $W669)&gt;0, "", MAX($Y$10:$Y668)+1))</f>
        <v/>
      </c>
      <c r="Z669" s="41">
        <v>659</v>
      </c>
      <c r="AA669" s="58" t="str">
        <f t="shared" si="442"/>
        <v/>
      </c>
      <c r="AC669" s="41" t="str">
        <f t="shared" si="430"/>
        <v/>
      </c>
      <c r="AE669" s="41" t="str">
        <f t="shared" si="443"/>
        <v/>
      </c>
      <c r="AJ669" s="154" t="str">
        <f t="shared" si="444"/>
        <v/>
      </c>
      <c r="AL669" s="120" t="str">
        <f t="shared" si="445"/>
        <v/>
      </c>
      <c r="AM669" s="104" t="str">
        <f t="shared" si="446"/>
        <v/>
      </c>
      <c r="AN669" s="104" t="str">
        <f t="shared" si="447"/>
        <v/>
      </c>
      <c r="AO669" s="104" t="str">
        <f t="shared" si="431"/>
        <v/>
      </c>
      <c r="AP669" s="104" t="str">
        <f t="shared" si="432"/>
        <v/>
      </c>
      <c r="AQ669" s="121" t="str">
        <f t="shared" si="448"/>
        <v/>
      </c>
      <c r="AS669" s="88" t="str">
        <f t="shared" si="433"/>
        <v/>
      </c>
      <c r="AT669" s="68" t="str">
        <f t="shared" si="449"/>
        <v/>
      </c>
      <c r="AU669" s="68" t="str">
        <f t="shared" si="450"/>
        <v/>
      </c>
      <c r="AV669" s="68" t="str">
        <f t="shared" si="451"/>
        <v/>
      </c>
      <c r="AW669" s="88" t="str">
        <f t="shared" si="434"/>
        <v/>
      </c>
      <c r="AZ669" s="88" t="str">
        <f t="shared" si="435"/>
        <v/>
      </c>
      <c r="BA669" s="68" t="str">
        <f t="shared" si="436"/>
        <v/>
      </c>
      <c r="BB669" s="68" t="str">
        <f t="shared" si="437"/>
        <v/>
      </c>
      <c r="BC669" s="68" t="str">
        <f t="shared" si="438"/>
        <v/>
      </c>
      <c r="BD669" s="69" t="str">
        <f t="shared" si="439"/>
        <v/>
      </c>
      <c r="BE669" s="69" t="str">
        <f t="shared" si="452"/>
        <v/>
      </c>
      <c r="BT669" s="138" t="str">
        <f t="shared" ca="1" si="453"/>
        <v/>
      </c>
      <c r="BU669" s="139" t="str">
        <f t="shared" ca="1" si="454"/>
        <v/>
      </c>
      <c r="BW669" s="138" t="str">
        <f t="shared" si="455"/>
        <v/>
      </c>
      <c r="BX669" s="104" t="str">
        <f t="shared" si="456"/>
        <v/>
      </c>
      <c r="BY669" s="139" t="str">
        <f t="shared" si="457"/>
        <v/>
      </c>
      <c r="CA669" s="138" t="str">
        <f t="shared" si="458"/>
        <v/>
      </c>
      <c r="CB669" s="104" t="str">
        <f t="shared" si="459"/>
        <v/>
      </c>
      <c r="CC669" s="139" t="str">
        <f t="shared" si="460"/>
        <v/>
      </c>
      <c r="CE669" s="162" t="str">
        <f t="shared" si="461"/>
        <v/>
      </c>
      <c r="CF669" s="163" t="str">
        <f t="shared" si="462"/>
        <v/>
      </c>
      <c r="CG669" s="164" t="str">
        <f t="shared" si="463"/>
        <v/>
      </c>
      <c r="CI669" s="162" t="str">
        <f t="shared" si="464"/>
        <v/>
      </c>
      <c r="CJ669" s="163" t="str">
        <f t="shared" si="467"/>
        <v/>
      </c>
      <c r="CK669" s="164" t="str">
        <f t="shared" si="468"/>
        <v/>
      </c>
      <c r="CM669" s="169" t="str">
        <f t="shared" si="465"/>
        <v/>
      </c>
      <c r="CN669" s="139" t="str">
        <f t="shared" si="466"/>
        <v/>
      </c>
      <c r="CP669" s="41" t="str">
        <f>IF($CM669="", "", COUNTIF($CM$11:$CM$3035, "&lt;"&amp;$CM669)+1+COUNTIF($CM$11:$CM669, $CM669)-1)</f>
        <v/>
      </c>
    </row>
    <row r="670" spans="1:94" x14ac:dyDescent="0.25">
      <c r="A670" s="40"/>
      <c r="B670" s="82" t="str">
        <f>IF($I670="", "", IFERROR(INDEX('Job Database'!$AE$11:$AE$3035, MATCH($I670, 'Job Database'!$X$11:$X$3035, 0)), ""))</f>
        <v/>
      </c>
      <c r="C670" s="69" t="str">
        <f>IF($I670="", "", IF(COUNTIF('Job Database'!$X$11:$X$3035, $I670)=0, $AC$5, $AC$4))</f>
        <v/>
      </c>
      <c r="D670" s="40"/>
      <c r="E670" s="85" t="str">
        <f>IF($I670="", "", IF(IFERROR(INDEX('Job Database'!$M$11:$M$3035, MATCH($I670, 'Job Database'!$X$11:$X$3035, 0)), "")="", "", IFERROR(INDEX('Job Database'!$M$11:$M$3035, MATCH($I670, 'Job Database'!$X$11:$X$3035, 0)), "")))</f>
        <v/>
      </c>
      <c r="F670" s="40"/>
      <c r="G670" s="88" t="str">
        <f t="shared" si="440"/>
        <v/>
      </c>
      <c r="H670" s="40"/>
      <c r="I670" s="24"/>
      <c r="J670" s="34"/>
      <c r="K670" s="106"/>
      <c r="L670" s="79"/>
      <c r="M670" s="34"/>
      <c r="N670" s="79"/>
      <c r="O670" s="31"/>
      <c r="P670" s="53"/>
      <c r="Q670" s="40"/>
      <c r="S670" s="41" t="str">
        <f t="shared" si="428"/>
        <v/>
      </c>
      <c r="T670" s="41" t="str">
        <f t="shared" si="429"/>
        <v/>
      </c>
      <c r="U670" s="41" t="str">
        <f t="shared" si="441"/>
        <v/>
      </c>
      <c r="W670" s="74" t="str">
        <f>IF('Job Database'!$X670="", "", 'Job Database'!$X670)</f>
        <v/>
      </c>
      <c r="Y670" s="41" t="str">
        <f>IF($W670="", "", IF(COUNTIF($I$11:$I$3035, $W670)&gt;0, "", MAX($Y$10:$Y669)+1))</f>
        <v/>
      </c>
      <c r="Z670" s="41">
        <v>660</v>
      </c>
      <c r="AA670" s="58" t="str">
        <f t="shared" si="442"/>
        <v/>
      </c>
      <c r="AC670" s="41" t="str">
        <f t="shared" si="430"/>
        <v/>
      </c>
      <c r="AE670" s="41" t="str">
        <f t="shared" si="443"/>
        <v/>
      </c>
      <c r="AJ670" s="154" t="str">
        <f t="shared" si="444"/>
        <v/>
      </c>
      <c r="AL670" s="120" t="str">
        <f t="shared" si="445"/>
        <v/>
      </c>
      <c r="AM670" s="104" t="str">
        <f t="shared" si="446"/>
        <v/>
      </c>
      <c r="AN670" s="104" t="str">
        <f t="shared" si="447"/>
        <v/>
      </c>
      <c r="AO670" s="104" t="str">
        <f t="shared" si="431"/>
        <v/>
      </c>
      <c r="AP670" s="104" t="str">
        <f t="shared" si="432"/>
        <v/>
      </c>
      <c r="AQ670" s="121" t="str">
        <f t="shared" si="448"/>
        <v/>
      </c>
      <c r="AS670" s="88" t="str">
        <f t="shared" si="433"/>
        <v/>
      </c>
      <c r="AT670" s="68" t="str">
        <f t="shared" si="449"/>
        <v/>
      </c>
      <c r="AU670" s="68" t="str">
        <f t="shared" si="450"/>
        <v/>
      </c>
      <c r="AV670" s="68" t="str">
        <f t="shared" si="451"/>
        <v/>
      </c>
      <c r="AW670" s="88" t="str">
        <f t="shared" si="434"/>
        <v/>
      </c>
      <c r="AZ670" s="88" t="str">
        <f t="shared" si="435"/>
        <v/>
      </c>
      <c r="BA670" s="68" t="str">
        <f t="shared" si="436"/>
        <v/>
      </c>
      <c r="BB670" s="68" t="str">
        <f t="shared" si="437"/>
        <v/>
      </c>
      <c r="BC670" s="68" t="str">
        <f t="shared" si="438"/>
        <v/>
      </c>
      <c r="BD670" s="69" t="str">
        <f t="shared" si="439"/>
        <v/>
      </c>
      <c r="BE670" s="69" t="str">
        <f t="shared" si="452"/>
        <v/>
      </c>
      <c r="BT670" s="138" t="str">
        <f t="shared" ca="1" si="453"/>
        <v/>
      </c>
      <c r="BU670" s="139" t="str">
        <f t="shared" ca="1" si="454"/>
        <v/>
      </c>
      <c r="BW670" s="138" t="str">
        <f t="shared" si="455"/>
        <v/>
      </c>
      <c r="BX670" s="104" t="str">
        <f t="shared" si="456"/>
        <v/>
      </c>
      <c r="BY670" s="139" t="str">
        <f t="shared" si="457"/>
        <v/>
      </c>
      <c r="CA670" s="138" t="str">
        <f t="shared" si="458"/>
        <v/>
      </c>
      <c r="CB670" s="104" t="str">
        <f t="shared" si="459"/>
        <v/>
      </c>
      <c r="CC670" s="139" t="str">
        <f t="shared" si="460"/>
        <v/>
      </c>
      <c r="CE670" s="162" t="str">
        <f t="shared" si="461"/>
        <v/>
      </c>
      <c r="CF670" s="163" t="str">
        <f t="shared" si="462"/>
        <v/>
      </c>
      <c r="CG670" s="164" t="str">
        <f t="shared" si="463"/>
        <v/>
      </c>
      <c r="CI670" s="162" t="str">
        <f t="shared" si="464"/>
        <v/>
      </c>
      <c r="CJ670" s="163" t="str">
        <f t="shared" si="467"/>
        <v/>
      </c>
      <c r="CK670" s="164" t="str">
        <f t="shared" si="468"/>
        <v/>
      </c>
      <c r="CM670" s="169" t="str">
        <f t="shared" si="465"/>
        <v/>
      </c>
      <c r="CN670" s="139" t="str">
        <f t="shared" si="466"/>
        <v/>
      </c>
      <c r="CP670" s="41" t="str">
        <f>IF($CM670="", "", COUNTIF($CM$11:$CM$3035, "&lt;"&amp;$CM670)+1+COUNTIF($CM$11:$CM670, $CM670)-1)</f>
        <v/>
      </c>
    </row>
    <row r="671" spans="1:94" x14ac:dyDescent="0.25">
      <c r="A671" s="40"/>
      <c r="B671" s="82" t="str">
        <f>IF($I671="", "", IFERROR(INDEX('Job Database'!$AE$11:$AE$3035, MATCH($I671, 'Job Database'!$X$11:$X$3035, 0)), ""))</f>
        <v/>
      </c>
      <c r="C671" s="69" t="str">
        <f>IF($I671="", "", IF(COUNTIF('Job Database'!$X$11:$X$3035, $I671)=0, $AC$5, $AC$4))</f>
        <v/>
      </c>
      <c r="D671" s="40"/>
      <c r="E671" s="85" t="str">
        <f>IF($I671="", "", IF(IFERROR(INDEX('Job Database'!$M$11:$M$3035, MATCH($I671, 'Job Database'!$X$11:$X$3035, 0)), "")="", "", IFERROR(INDEX('Job Database'!$M$11:$M$3035, MATCH($I671, 'Job Database'!$X$11:$X$3035, 0)), "")))</f>
        <v/>
      </c>
      <c r="F671" s="40"/>
      <c r="G671" s="88" t="str">
        <f t="shared" si="440"/>
        <v/>
      </c>
      <c r="H671" s="40"/>
      <c r="I671" s="24"/>
      <c r="J671" s="34"/>
      <c r="K671" s="106"/>
      <c r="L671" s="79"/>
      <c r="M671" s="34"/>
      <c r="N671" s="79"/>
      <c r="O671" s="31"/>
      <c r="P671" s="53"/>
      <c r="Q671" s="40"/>
      <c r="S671" s="41" t="str">
        <f t="shared" si="428"/>
        <v/>
      </c>
      <c r="T671" s="41" t="str">
        <f t="shared" si="429"/>
        <v/>
      </c>
      <c r="U671" s="41" t="str">
        <f t="shared" si="441"/>
        <v/>
      </c>
      <c r="W671" s="74" t="str">
        <f>IF('Job Database'!$X671="", "", 'Job Database'!$X671)</f>
        <v/>
      </c>
      <c r="Y671" s="41" t="str">
        <f>IF($W671="", "", IF(COUNTIF($I$11:$I$3035, $W671)&gt;0, "", MAX($Y$10:$Y670)+1))</f>
        <v/>
      </c>
      <c r="Z671" s="41">
        <v>661</v>
      </c>
      <c r="AA671" s="58" t="str">
        <f t="shared" si="442"/>
        <v/>
      </c>
      <c r="AC671" s="41" t="str">
        <f t="shared" si="430"/>
        <v/>
      </c>
      <c r="AE671" s="41" t="str">
        <f t="shared" si="443"/>
        <v/>
      </c>
      <c r="AJ671" s="154" t="str">
        <f t="shared" si="444"/>
        <v/>
      </c>
      <c r="AL671" s="120" t="str">
        <f t="shared" si="445"/>
        <v/>
      </c>
      <c r="AM671" s="104" t="str">
        <f t="shared" si="446"/>
        <v/>
      </c>
      <c r="AN671" s="104" t="str">
        <f t="shared" si="447"/>
        <v/>
      </c>
      <c r="AO671" s="104" t="str">
        <f t="shared" si="431"/>
        <v/>
      </c>
      <c r="AP671" s="104" t="str">
        <f t="shared" si="432"/>
        <v/>
      </c>
      <c r="AQ671" s="121" t="str">
        <f t="shared" si="448"/>
        <v/>
      </c>
      <c r="AS671" s="88" t="str">
        <f t="shared" si="433"/>
        <v/>
      </c>
      <c r="AT671" s="68" t="str">
        <f t="shared" si="449"/>
        <v/>
      </c>
      <c r="AU671" s="68" t="str">
        <f t="shared" si="450"/>
        <v/>
      </c>
      <c r="AV671" s="68" t="str">
        <f t="shared" si="451"/>
        <v/>
      </c>
      <c r="AW671" s="88" t="str">
        <f t="shared" si="434"/>
        <v/>
      </c>
      <c r="AZ671" s="88" t="str">
        <f t="shared" si="435"/>
        <v/>
      </c>
      <c r="BA671" s="68" t="str">
        <f t="shared" si="436"/>
        <v/>
      </c>
      <c r="BB671" s="68" t="str">
        <f t="shared" si="437"/>
        <v/>
      </c>
      <c r="BC671" s="68" t="str">
        <f t="shared" si="438"/>
        <v/>
      </c>
      <c r="BD671" s="69" t="str">
        <f t="shared" si="439"/>
        <v/>
      </c>
      <c r="BE671" s="69" t="str">
        <f t="shared" si="452"/>
        <v/>
      </c>
      <c r="BT671" s="138" t="str">
        <f t="shared" ca="1" si="453"/>
        <v/>
      </c>
      <c r="BU671" s="139" t="str">
        <f t="shared" ca="1" si="454"/>
        <v/>
      </c>
      <c r="BW671" s="138" t="str">
        <f t="shared" si="455"/>
        <v/>
      </c>
      <c r="BX671" s="104" t="str">
        <f t="shared" si="456"/>
        <v/>
      </c>
      <c r="BY671" s="139" t="str">
        <f t="shared" si="457"/>
        <v/>
      </c>
      <c r="CA671" s="138" t="str">
        <f t="shared" si="458"/>
        <v/>
      </c>
      <c r="CB671" s="104" t="str">
        <f t="shared" si="459"/>
        <v/>
      </c>
      <c r="CC671" s="139" t="str">
        <f t="shared" si="460"/>
        <v/>
      </c>
      <c r="CE671" s="162" t="str">
        <f t="shared" si="461"/>
        <v/>
      </c>
      <c r="CF671" s="163" t="str">
        <f t="shared" si="462"/>
        <v/>
      </c>
      <c r="CG671" s="164" t="str">
        <f t="shared" si="463"/>
        <v/>
      </c>
      <c r="CI671" s="162" t="str">
        <f t="shared" si="464"/>
        <v/>
      </c>
      <c r="CJ671" s="163" t="str">
        <f t="shared" si="467"/>
        <v/>
      </c>
      <c r="CK671" s="164" t="str">
        <f t="shared" si="468"/>
        <v/>
      </c>
      <c r="CM671" s="169" t="str">
        <f t="shared" si="465"/>
        <v/>
      </c>
      <c r="CN671" s="139" t="str">
        <f t="shared" si="466"/>
        <v/>
      </c>
      <c r="CP671" s="41" t="str">
        <f>IF($CM671="", "", COUNTIF($CM$11:$CM$3035, "&lt;"&amp;$CM671)+1+COUNTIF($CM$11:$CM671, $CM671)-1)</f>
        <v/>
      </c>
    </row>
    <row r="672" spans="1:94" x14ac:dyDescent="0.25">
      <c r="A672" s="40"/>
      <c r="B672" s="82" t="str">
        <f>IF($I672="", "", IFERROR(INDEX('Job Database'!$AE$11:$AE$3035, MATCH($I672, 'Job Database'!$X$11:$X$3035, 0)), ""))</f>
        <v/>
      </c>
      <c r="C672" s="69" t="str">
        <f>IF($I672="", "", IF(COUNTIF('Job Database'!$X$11:$X$3035, $I672)=0, $AC$5, $AC$4))</f>
        <v/>
      </c>
      <c r="D672" s="40"/>
      <c r="E672" s="85" t="str">
        <f>IF($I672="", "", IF(IFERROR(INDEX('Job Database'!$M$11:$M$3035, MATCH($I672, 'Job Database'!$X$11:$X$3035, 0)), "")="", "", IFERROR(INDEX('Job Database'!$M$11:$M$3035, MATCH($I672, 'Job Database'!$X$11:$X$3035, 0)), "")))</f>
        <v/>
      </c>
      <c r="F672" s="40"/>
      <c r="G672" s="88" t="str">
        <f t="shared" si="440"/>
        <v/>
      </c>
      <c r="H672" s="40"/>
      <c r="I672" s="24"/>
      <c r="J672" s="34"/>
      <c r="K672" s="106"/>
      <c r="L672" s="79"/>
      <c r="M672" s="34"/>
      <c r="N672" s="79"/>
      <c r="O672" s="31"/>
      <c r="P672" s="53"/>
      <c r="Q672" s="40"/>
      <c r="S672" s="41" t="str">
        <f t="shared" si="428"/>
        <v/>
      </c>
      <c r="T672" s="41" t="str">
        <f t="shared" si="429"/>
        <v/>
      </c>
      <c r="U672" s="41" t="str">
        <f t="shared" si="441"/>
        <v/>
      </c>
      <c r="W672" s="74" t="str">
        <f>IF('Job Database'!$X672="", "", 'Job Database'!$X672)</f>
        <v/>
      </c>
      <c r="Y672" s="41" t="str">
        <f>IF($W672="", "", IF(COUNTIF($I$11:$I$3035, $W672)&gt;0, "", MAX($Y$10:$Y671)+1))</f>
        <v/>
      </c>
      <c r="Z672" s="41">
        <v>662</v>
      </c>
      <c r="AA672" s="58" t="str">
        <f t="shared" si="442"/>
        <v/>
      </c>
      <c r="AC672" s="41" t="str">
        <f t="shared" si="430"/>
        <v/>
      </c>
      <c r="AE672" s="41" t="str">
        <f t="shared" si="443"/>
        <v/>
      </c>
      <c r="AJ672" s="154" t="str">
        <f t="shared" si="444"/>
        <v/>
      </c>
      <c r="AL672" s="120" t="str">
        <f t="shared" si="445"/>
        <v/>
      </c>
      <c r="AM672" s="104" t="str">
        <f t="shared" si="446"/>
        <v/>
      </c>
      <c r="AN672" s="104" t="str">
        <f t="shared" si="447"/>
        <v/>
      </c>
      <c r="AO672" s="104" t="str">
        <f t="shared" si="431"/>
        <v/>
      </c>
      <c r="AP672" s="104" t="str">
        <f t="shared" si="432"/>
        <v/>
      </c>
      <c r="AQ672" s="121" t="str">
        <f t="shared" si="448"/>
        <v/>
      </c>
      <c r="AS672" s="88" t="str">
        <f t="shared" si="433"/>
        <v/>
      </c>
      <c r="AT672" s="68" t="str">
        <f t="shared" si="449"/>
        <v/>
      </c>
      <c r="AU672" s="68" t="str">
        <f t="shared" si="450"/>
        <v/>
      </c>
      <c r="AV672" s="68" t="str">
        <f t="shared" si="451"/>
        <v/>
      </c>
      <c r="AW672" s="88" t="str">
        <f t="shared" si="434"/>
        <v/>
      </c>
      <c r="AZ672" s="88" t="str">
        <f t="shared" si="435"/>
        <v/>
      </c>
      <c r="BA672" s="68" t="str">
        <f t="shared" si="436"/>
        <v/>
      </c>
      <c r="BB672" s="68" t="str">
        <f t="shared" si="437"/>
        <v/>
      </c>
      <c r="BC672" s="68" t="str">
        <f t="shared" si="438"/>
        <v/>
      </c>
      <c r="BD672" s="69" t="str">
        <f t="shared" si="439"/>
        <v/>
      </c>
      <c r="BE672" s="69" t="str">
        <f t="shared" si="452"/>
        <v/>
      </c>
      <c r="BT672" s="138" t="str">
        <f t="shared" ca="1" si="453"/>
        <v/>
      </c>
      <c r="BU672" s="139" t="str">
        <f t="shared" ca="1" si="454"/>
        <v/>
      </c>
      <c r="BW672" s="138" t="str">
        <f t="shared" si="455"/>
        <v/>
      </c>
      <c r="BX672" s="104" t="str">
        <f t="shared" si="456"/>
        <v/>
      </c>
      <c r="BY672" s="139" t="str">
        <f t="shared" si="457"/>
        <v/>
      </c>
      <c r="CA672" s="138" t="str">
        <f t="shared" si="458"/>
        <v/>
      </c>
      <c r="CB672" s="104" t="str">
        <f t="shared" si="459"/>
        <v/>
      </c>
      <c r="CC672" s="139" t="str">
        <f t="shared" si="460"/>
        <v/>
      </c>
      <c r="CE672" s="162" t="str">
        <f t="shared" si="461"/>
        <v/>
      </c>
      <c r="CF672" s="163" t="str">
        <f t="shared" si="462"/>
        <v/>
      </c>
      <c r="CG672" s="164" t="str">
        <f t="shared" si="463"/>
        <v/>
      </c>
      <c r="CI672" s="162" t="str">
        <f t="shared" si="464"/>
        <v/>
      </c>
      <c r="CJ672" s="163" t="str">
        <f t="shared" si="467"/>
        <v/>
      </c>
      <c r="CK672" s="164" t="str">
        <f t="shared" si="468"/>
        <v/>
      </c>
      <c r="CM672" s="169" t="str">
        <f t="shared" si="465"/>
        <v/>
      </c>
      <c r="CN672" s="139" t="str">
        <f t="shared" si="466"/>
        <v/>
      </c>
      <c r="CP672" s="41" t="str">
        <f>IF($CM672="", "", COUNTIF($CM$11:$CM$3035, "&lt;"&amp;$CM672)+1+COUNTIF($CM$11:$CM672, $CM672)-1)</f>
        <v/>
      </c>
    </row>
    <row r="673" spans="1:94" x14ac:dyDescent="0.25">
      <c r="A673" s="40"/>
      <c r="B673" s="82" t="str">
        <f>IF($I673="", "", IFERROR(INDEX('Job Database'!$AE$11:$AE$3035, MATCH($I673, 'Job Database'!$X$11:$X$3035, 0)), ""))</f>
        <v/>
      </c>
      <c r="C673" s="69" t="str">
        <f>IF($I673="", "", IF(COUNTIF('Job Database'!$X$11:$X$3035, $I673)=0, $AC$5, $AC$4))</f>
        <v/>
      </c>
      <c r="D673" s="40"/>
      <c r="E673" s="85" t="str">
        <f>IF($I673="", "", IF(IFERROR(INDEX('Job Database'!$M$11:$M$3035, MATCH($I673, 'Job Database'!$X$11:$X$3035, 0)), "")="", "", IFERROR(INDEX('Job Database'!$M$11:$M$3035, MATCH($I673, 'Job Database'!$X$11:$X$3035, 0)), "")))</f>
        <v/>
      </c>
      <c r="F673" s="40"/>
      <c r="G673" s="88" t="str">
        <f t="shared" si="440"/>
        <v/>
      </c>
      <c r="H673" s="40"/>
      <c r="I673" s="24"/>
      <c r="J673" s="34"/>
      <c r="K673" s="106"/>
      <c r="L673" s="79"/>
      <c r="M673" s="34"/>
      <c r="N673" s="79"/>
      <c r="O673" s="31"/>
      <c r="P673" s="53"/>
      <c r="Q673" s="40"/>
      <c r="S673" s="41" t="str">
        <f t="shared" si="428"/>
        <v/>
      </c>
      <c r="T673" s="41" t="str">
        <f t="shared" si="429"/>
        <v/>
      </c>
      <c r="U673" s="41" t="str">
        <f t="shared" si="441"/>
        <v/>
      </c>
      <c r="W673" s="74" t="str">
        <f>IF('Job Database'!$X673="", "", 'Job Database'!$X673)</f>
        <v/>
      </c>
      <c r="Y673" s="41" t="str">
        <f>IF($W673="", "", IF(COUNTIF($I$11:$I$3035, $W673)&gt;0, "", MAX($Y$10:$Y672)+1))</f>
        <v/>
      </c>
      <c r="Z673" s="41">
        <v>663</v>
      </c>
      <c r="AA673" s="58" t="str">
        <f t="shared" si="442"/>
        <v/>
      </c>
      <c r="AC673" s="41" t="str">
        <f t="shared" si="430"/>
        <v/>
      </c>
      <c r="AE673" s="41" t="str">
        <f t="shared" si="443"/>
        <v/>
      </c>
      <c r="AJ673" s="154" t="str">
        <f t="shared" si="444"/>
        <v/>
      </c>
      <c r="AL673" s="120" t="str">
        <f t="shared" si="445"/>
        <v/>
      </c>
      <c r="AM673" s="104" t="str">
        <f t="shared" si="446"/>
        <v/>
      </c>
      <c r="AN673" s="104" t="str">
        <f t="shared" si="447"/>
        <v/>
      </c>
      <c r="AO673" s="104" t="str">
        <f t="shared" si="431"/>
        <v/>
      </c>
      <c r="AP673" s="104" t="str">
        <f t="shared" si="432"/>
        <v/>
      </c>
      <c r="AQ673" s="121" t="str">
        <f t="shared" si="448"/>
        <v/>
      </c>
      <c r="AS673" s="88" t="str">
        <f t="shared" si="433"/>
        <v/>
      </c>
      <c r="AT673" s="68" t="str">
        <f t="shared" si="449"/>
        <v/>
      </c>
      <c r="AU673" s="68" t="str">
        <f t="shared" si="450"/>
        <v/>
      </c>
      <c r="AV673" s="68" t="str">
        <f t="shared" si="451"/>
        <v/>
      </c>
      <c r="AW673" s="88" t="str">
        <f t="shared" si="434"/>
        <v/>
      </c>
      <c r="AZ673" s="88" t="str">
        <f t="shared" si="435"/>
        <v/>
      </c>
      <c r="BA673" s="68" t="str">
        <f t="shared" si="436"/>
        <v/>
      </c>
      <c r="BB673" s="68" t="str">
        <f t="shared" si="437"/>
        <v/>
      </c>
      <c r="BC673" s="68" t="str">
        <f t="shared" si="438"/>
        <v/>
      </c>
      <c r="BD673" s="69" t="str">
        <f t="shared" si="439"/>
        <v/>
      </c>
      <c r="BE673" s="69" t="str">
        <f t="shared" si="452"/>
        <v/>
      </c>
      <c r="BT673" s="138" t="str">
        <f t="shared" ca="1" si="453"/>
        <v/>
      </c>
      <c r="BU673" s="139" t="str">
        <f t="shared" ca="1" si="454"/>
        <v/>
      </c>
      <c r="BW673" s="138" t="str">
        <f t="shared" si="455"/>
        <v/>
      </c>
      <c r="BX673" s="104" t="str">
        <f t="shared" si="456"/>
        <v/>
      </c>
      <c r="BY673" s="139" t="str">
        <f t="shared" si="457"/>
        <v/>
      </c>
      <c r="CA673" s="138" t="str">
        <f t="shared" si="458"/>
        <v/>
      </c>
      <c r="CB673" s="104" t="str">
        <f t="shared" si="459"/>
        <v/>
      </c>
      <c r="CC673" s="139" t="str">
        <f t="shared" si="460"/>
        <v/>
      </c>
      <c r="CE673" s="162" t="str">
        <f t="shared" si="461"/>
        <v/>
      </c>
      <c r="CF673" s="163" t="str">
        <f t="shared" si="462"/>
        <v/>
      </c>
      <c r="CG673" s="164" t="str">
        <f t="shared" si="463"/>
        <v/>
      </c>
      <c r="CI673" s="162" t="str">
        <f t="shared" si="464"/>
        <v/>
      </c>
      <c r="CJ673" s="163" t="str">
        <f t="shared" si="467"/>
        <v/>
      </c>
      <c r="CK673" s="164" t="str">
        <f t="shared" si="468"/>
        <v/>
      </c>
      <c r="CM673" s="169" t="str">
        <f t="shared" si="465"/>
        <v/>
      </c>
      <c r="CN673" s="139" t="str">
        <f t="shared" si="466"/>
        <v/>
      </c>
      <c r="CP673" s="41" t="str">
        <f>IF($CM673="", "", COUNTIF($CM$11:$CM$3035, "&lt;"&amp;$CM673)+1+COUNTIF($CM$11:$CM673, $CM673)-1)</f>
        <v/>
      </c>
    </row>
    <row r="674" spans="1:94" x14ac:dyDescent="0.25">
      <c r="A674" s="40"/>
      <c r="B674" s="82" t="str">
        <f>IF($I674="", "", IFERROR(INDEX('Job Database'!$AE$11:$AE$3035, MATCH($I674, 'Job Database'!$X$11:$X$3035, 0)), ""))</f>
        <v/>
      </c>
      <c r="C674" s="69" t="str">
        <f>IF($I674="", "", IF(COUNTIF('Job Database'!$X$11:$X$3035, $I674)=0, $AC$5, $AC$4))</f>
        <v/>
      </c>
      <c r="D674" s="40"/>
      <c r="E674" s="85" t="str">
        <f>IF($I674="", "", IF(IFERROR(INDEX('Job Database'!$M$11:$M$3035, MATCH($I674, 'Job Database'!$X$11:$X$3035, 0)), "")="", "", IFERROR(INDEX('Job Database'!$M$11:$M$3035, MATCH($I674, 'Job Database'!$X$11:$X$3035, 0)), "")))</f>
        <v/>
      </c>
      <c r="F674" s="40"/>
      <c r="G674" s="88" t="str">
        <f t="shared" si="440"/>
        <v/>
      </c>
      <c r="H674" s="40"/>
      <c r="I674" s="24"/>
      <c r="J674" s="34"/>
      <c r="K674" s="106"/>
      <c r="L674" s="79"/>
      <c r="M674" s="34"/>
      <c r="N674" s="79"/>
      <c r="O674" s="31"/>
      <c r="P674" s="53"/>
      <c r="Q674" s="40"/>
      <c r="S674" s="41" t="str">
        <f t="shared" si="428"/>
        <v/>
      </c>
      <c r="T674" s="41" t="str">
        <f t="shared" si="429"/>
        <v/>
      </c>
      <c r="U674" s="41" t="str">
        <f t="shared" si="441"/>
        <v/>
      </c>
      <c r="W674" s="74" t="str">
        <f>IF('Job Database'!$X674="", "", 'Job Database'!$X674)</f>
        <v/>
      </c>
      <c r="Y674" s="41" t="str">
        <f>IF($W674="", "", IF(COUNTIF($I$11:$I$3035, $W674)&gt;0, "", MAX($Y$10:$Y673)+1))</f>
        <v/>
      </c>
      <c r="Z674" s="41">
        <v>664</v>
      </c>
      <c r="AA674" s="58" t="str">
        <f t="shared" si="442"/>
        <v/>
      </c>
      <c r="AC674" s="41" t="str">
        <f t="shared" si="430"/>
        <v/>
      </c>
      <c r="AE674" s="41" t="str">
        <f t="shared" si="443"/>
        <v/>
      </c>
      <c r="AJ674" s="154" t="str">
        <f t="shared" si="444"/>
        <v/>
      </c>
      <c r="AL674" s="120" t="str">
        <f t="shared" si="445"/>
        <v/>
      </c>
      <c r="AM674" s="104" t="str">
        <f t="shared" si="446"/>
        <v/>
      </c>
      <c r="AN674" s="104" t="str">
        <f t="shared" si="447"/>
        <v/>
      </c>
      <c r="AO674" s="104" t="str">
        <f t="shared" si="431"/>
        <v/>
      </c>
      <c r="AP674" s="104" t="str">
        <f t="shared" si="432"/>
        <v/>
      </c>
      <c r="AQ674" s="121" t="str">
        <f t="shared" si="448"/>
        <v/>
      </c>
      <c r="AS674" s="88" t="str">
        <f t="shared" si="433"/>
        <v/>
      </c>
      <c r="AT674" s="68" t="str">
        <f t="shared" si="449"/>
        <v/>
      </c>
      <c r="AU674" s="68" t="str">
        <f t="shared" si="450"/>
        <v/>
      </c>
      <c r="AV674" s="68" t="str">
        <f t="shared" si="451"/>
        <v/>
      </c>
      <c r="AW674" s="88" t="str">
        <f t="shared" si="434"/>
        <v/>
      </c>
      <c r="AZ674" s="88" t="str">
        <f t="shared" si="435"/>
        <v/>
      </c>
      <c r="BA674" s="68" t="str">
        <f t="shared" si="436"/>
        <v/>
      </c>
      <c r="BB674" s="68" t="str">
        <f t="shared" si="437"/>
        <v/>
      </c>
      <c r="BC674" s="68" t="str">
        <f t="shared" si="438"/>
        <v/>
      </c>
      <c r="BD674" s="69" t="str">
        <f t="shared" si="439"/>
        <v/>
      </c>
      <c r="BE674" s="69" t="str">
        <f t="shared" si="452"/>
        <v/>
      </c>
      <c r="BT674" s="138" t="str">
        <f t="shared" ca="1" si="453"/>
        <v/>
      </c>
      <c r="BU674" s="139" t="str">
        <f t="shared" ca="1" si="454"/>
        <v/>
      </c>
      <c r="BW674" s="138" t="str">
        <f t="shared" si="455"/>
        <v/>
      </c>
      <c r="BX674" s="104" t="str">
        <f t="shared" si="456"/>
        <v/>
      </c>
      <c r="BY674" s="139" t="str">
        <f t="shared" si="457"/>
        <v/>
      </c>
      <c r="CA674" s="138" t="str">
        <f t="shared" si="458"/>
        <v/>
      </c>
      <c r="CB674" s="104" t="str">
        <f t="shared" si="459"/>
        <v/>
      </c>
      <c r="CC674" s="139" t="str">
        <f t="shared" si="460"/>
        <v/>
      </c>
      <c r="CE674" s="162" t="str">
        <f t="shared" si="461"/>
        <v/>
      </c>
      <c r="CF674" s="163" t="str">
        <f t="shared" si="462"/>
        <v/>
      </c>
      <c r="CG674" s="164" t="str">
        <f t="shared" si="463"/>
        <v/>
      </c>
      <c r="CI674" s="162" t="str">
        <f t="shared" si="464"/>
        <v/>
      </c>
      <c r="CJ674" s="163" t="str">
        <f t="shared" si="467"/>
        <v/>
      </c>
      <c r="CK674" s="164" t="str">
        <f t="shared" si="468"/>
        <v/>
      </c>
      <c r="CM674" s="169" t="str">
        <f t="shared" si="465"/>
        <v/>
      </c>
      <c r="CN674" s="139" t="str">
        <f t="shared" si="466"/>
        <v/>
      </c>
      <c r="CP674" s="41" t="str">
        <f>IF($CM674="", "", COUNTIF($CM$11:$CM$3035, "&lt;"&amp;$CM674)+1+COUNTIF($CM$11:$CM674, $CM674)-1)</f>
        <v/>
      </c>
    </row>
    <row r="675" spans="1:94" x14ac:dyDescent="0.25">
      <c r="A675" s="40"/>
      <c r="B675" s="82" t="str">
        <f>IF($I675="", "", IFERROR(INDEX('Job Database'!$AE$11:$AE$3035, MATCH($I675, 'Job Database'!$X$11:$X$3035, 0)), ""))</f>
        <v/>
      </c>
      <c r="C675" s="69" t="str">
        <f>IF($I675="", "", IF(COUNTIF('Job Database'!$X$11:$X$3035, $I675)=0, $AC$5, $AC$4))</f>
        <v/>
      </c>
      <c r="D675" s="40"/>
      <c r="E675" s="85" t="str">
        <f>IF($I675="", "", IF(IFERROR(INDEX('Job Database'!$M$11:$M$3035, MATCH($I675, 'Job Database'!$X$11:$X$3035, 0)), "")="", "", IFERROR(INDEX('Job Database'!$M$11:$M$3035, MATCH($I675, 'Job Database'!$X$11:$X$3035, 0)), "")))</f>
        <v/>
      </c>
      <c r="F675" s="40"/>
      <c r="G675" s="88" t="str">
        <f t="shared" si="440"/>
        <v/>
      </c>
      <c r="H675" s="40"/>
      <c r="I675" s="24"/>
      <c r="J675" s="34"/>
      <c r="K675" s="106"/>
      <c r="L675" s="79"/>
      <c r="M675" s="34"/>
      <c r="N675" s="79"/>
      <c r="O675" s="31"/>
      <c r="P675" s="53"/>
      <c r="Q675" s="40"/>
      <c r="S675" s="41" t="str">
        <f t="shared" si="428"/>
        <v/>
      </c>
      <c r="T675" s="41" t="str">
        <f t="shared" si="429"/>
        <v/>
      </c>
      <c r="U675" s="41" t="str">
        <f t="shared" si="441"/>
        <v/>
      </c>
      <c r="W675" s="74" t="str">
        <f>IF('Job Database'!$X675="", "", 'Job Database'!$X675)</f>
        <v/>
      </c>
      <c r="Y675" s="41" t="str">
        <f>IF($W675="", "", IF(COUNTIF($I$11:$I$3035, $W675)&gt;0, "", MAX($Y$10:$Y674)+1))</f>
        <v/>
      </c>
      <c r="Z675" s="41">
        <v>665</v>
      </c>
      <c r="AA675" s="58" t="str">
        <f t="shared" si="442"/>
        <v/>
      </c>
      <c r="AC675" s="41" t="str">
        <f t="shared" si="430"/>
        <v/>
      </c>
      <c r="AE675" s="41" t="str">
        <f t="shared" si="443"/>
        <v/>
      </c>
      <c r="AJ675" s="154" t="str">
        <f t="shared" si="444"/>
        <v/>
      </c>
      <c r="AL675" s="120" t="str">
        <f t="shared" si="445"/>
        <v/>
      </c>
      <c r="AM675" s="104" t="str">
        <f t="shared" si="446"/>
        <v/>
      </c>
      <c r="AN675" s="104" t="str">
        <f t="shared" si="447"/>
        <v/>
      </c>
      <c r="AO675" s="104" t="str">
        <f t="shared" si="431"/>
        <v/>
      </c>
      <c r="AP675" s="104" t="str">
        <f t="shared" si="432"/>
        <v/>
      </c>
      <c r="AQ675" s="121" t="str">
        <f t="shared" si="448"/>
        <v/>
      </c>
      <c r="AS675" s="88" t="str">
        <f t="shared" si="433"/>
        <v/>
      </c>
      <c r="AT675" s="68" t="str">
        <f t="shared" si="449"/>
        <v/>
      </c>
      <c r="AU675" s="68" t="str">
        <f t="shared" si="450"/>
        <v/>
      </c>
      <c r="AV675" s="68" t="str">
        <f t="shared" si="451"/>
        <v/>
      </c>
      <c r="AW675" s="88" t="str">
        <f t="shared" si="434"/>
        <v/>
      </c>
      <c r="AZ675" s="88" t="str">
        <f t="shared" si="435"/>
        <v/>
      </c>
      <c r="BA675" s="68" t="str">
        <f t="shared" si="436"/>
        <v/>
      </c>
      <c r="BB675" s="68" t="str">
        <f t="shared" si="437"/>
        <v/>
      </c>
      <c r="BC675" s="68" t="str">
        <f t="shared" si="438"/>
        <v/>
      </c>
      <c r="BD675" s="69" t="str">
        <f t="shared" si="439"/>
        <v/>
      </c>
      <c r="BE675" s="69" t="str">
        <f t="shared" si="452"/>
        <v/>
      </c>
      <c r="BT675" s="138" t="str">
        <f t="shared" ca="1" si="453"/>
        <v/>
      </c>
      <c r="BU675" s="139" t="str">
        <f t="shared" ca="1" si="454"/>
        <v/>
      </c>
      <c r="BW675" s="138" t="str">
        <f t="shared" si="455"/>
        <v/>
      </c>
      <c r="BX675" s="104" t="str">
        <f t="shared" si="456"/>
        <v/>
      </c>
      <c r="BY675" s="139" t="str">
        <f t="shared" si="457"/>
        <v/>
      </c>
      <c r="CA675" s="138" t="str">
        <f t="shared" si="458"/>
        <v/>
      </c>
      <c r="CB675" s="104" t="str">
        <f t="shared" si="459"/>
        <v/>
      </c>
      <c r="CC675" s="139" t="str">
        <f t="shared" si="460"/>
        <v/>
      </c>
      <c r="CE675" s="162" t="str">
        <f t="shared" si="461"/>
        <v/>
      </c>
      <c r="CF675" s="163" t="str">
        <f t="shared" si="462"/>
        <v/>
      </c>
      <c r="CG675" s="164" t="str">
        <f t="shared" si="463"/>
        <v/>
      </c>
      <c r="CI675" s="162" t="str">
        <f t="shared" si="464"/>
        <v/>
      </c>
      <c r="CJ675" s="163" t="str">
        <f t="shared" si="467"/>
        <v/>
      </c>
      <c r="CK675" s="164" t="str">
        <f t="shared" si="468"/>
        <v/>
      </c>
      <c r="CM675" s="169" t="str">
        <f t="shared" si="465"/>
        <v/>
      </c>
      <c r="CN675" s="139" t="str">
        <f t="shared" si="466"/>
        <v/>
      </c>
      <c r="CP675" s="41" t="str">
        <f>IF($CM675="", "", COUNTIF($CM$11:$CM$3035, "&lt;"&amp;$CM675)+1+COUNTIF($CM$11:$CM675, $CM675)-1)</f>
        <v/>
      </c>
    </row>
    <row r="676" spans="1:94" x14ac:dyDescent="0.25">
      <c r="A676" s="40"/>
      <c r="B676" s="82" t="str">
        <f>IF($I676="", "", IFERROR(INDEX('Job Database'!$AE$11:$AE$3035, MATCH($I676, 'Job Database'!$X$11:$X$3035, 0)), ""))</f>
        <v/>
      </c>
      <c r="C676" s="69" t="str">
        <f>IF($I676="", "", IF(COUNTIF('Job Database'!$X$11:$X$3035, $I676)=0, $AC$5, $AC$4))</f>
        <v/>
      </c>
      <c r="D676" s="40"/>
      <c r="E676" s="85" t="str">
        <f>IF($I676="", "", IF(IFERROR(INDEX('Job Database'!$M$11:$M$3035, MATCH($I676, 'Job Database'!$X$11:$X$3035, 0)), "")="", "", IFERROR(INDEX('Job Database'!$M$11:$M$3035, MATCH($I676, 'Job Database'!$X$11:$X$3035, 0)), "")))</f>
        <v/>
      </c>
      <c r="F676" s="40"/>
      <c r="G676" s="88" t="str">
        <f t="shared" si="440"/>
        <v/>
      </c>
      <c r="H676" s="40"/>
      <c r="I676" s="24"/>
      <c r="J676" s="34"/>
      <c r="K676" s="106"/>
      <c r="L676" s="79"/>
      <c r="M676" s="34"/>
      <c r="N676" s="79"/>
      <c r="O676" s="31"/>
      <c r="P676" s="53"/>
      <c r="Q676" s="40"/>
      <c r="S676" s="41" t="str">
        <f t="shared" si="428"/>
        <v/>
      </c>
      <c r="T676" s="41" t="str">
        <f t="shared" si="429"/>
        <v/>
      </c>
      <c r="U676" s="41" t="str">
        <f t="shared" si="441"/>
        <v/>
      </c>
      <c r="W676" s="74" t="str">
        <f>IF('Job Database'!$X676="", "", 'Job Database'!$X676)</f>
        <v/>
      </c>
      <c r="Y676" s="41" t="str">
        <f>IF($W676="", "", IF(COUNTIF($I$11:$I$3035, $W676)&gt;0, "", MAX($Y$10:$Y675)+1))</f>
        <v/>
      </c>
      <c r="Z676" s="41">
        <v>666</v>
      </c>
      <c r="AA676" s="58" t="str">
        <f t="shared" si="442"/>
        <v/>
      </c>
      <c r="AC676" s="41" t="str">
        <f t="shared" si="430"/>
        <v/>
      </c>
      <c r="AE676" s="41" t="str">
        <f t="shared" si="443"/>
        <v/>
      </c>
      <c r="AJ676" s="154" t="str">
        <f t="shared" si="444"/>
        <v/>
      </c>
      <c r="AL676" s="120" t="str">
        <f t="shared" si="445"/>
        <v/>
      </c>
      <c r="AM676" s="104" t="str">
        <f t="shared" si="446"/>
        <v/>
      </c>
      <c r="AN676" s="104" t="str">
        <f t="shared" si="447"/>
        <v/>
      </c>
      <c r="AO676" s="104" t="str">
        <f t="shared" si="431"/>
        <v/>
      </c>
      <c r="AP676" s="104" t="str">
        <f t="shared" si="432"/>
        <v/>
      </c>
      <c r="AQ676" s="121" t="str">
        <f t="shared" si="448"/>
        <v/>
      </c>
      <c r="AS676" s="88" t="str">
        <f t="shared" si="433"/>
        <v/>
      </c>
      <c r="AT676" s="68" t="str">
        <f t="shared" si="449"/>
        <v/>
      </c>
      <c r="AU676" s="68" t="str">
        <f t="shared" si="450"/>
        <v/>
      </c>
      <c r="AV676" s="68" t="str">
        <f t="shared" si="451"/>
        <v/>
      </c>
      <c r="AW676" s="88" t="str">
        <f t="shared" si="434"/>
        <v/>
      </c>
      <c r="AZ676" s="88" t="str">
        <f t="shared" si="435"/>
        <v/>
      </c>
      <c r="BA676" s="68" t="str">
        <f t="shared" si="436"/>
        <v/>
      </c>
      <c r="BB676" s="68" t="str">
        <f t="shared" si="437"/>
        <v/>
      </c>
      <c r="BC676" s="68" t="str">
        <f t="shared" si="438"/>
        <v/>
      </c>
      <c r="BD676" s="69" t="str">
        <f t="shared" si="439"/>
        <v/>
      </c>
      <c r="BE676" s="69" t="str">
        <f t="shared" si="452"/>
        <v/>
      </c>
      <c r="BT676" s="138" t="str">
        <f t="shared" ca="1" si="453"/>
        <v/>
      </c>
      <c r="BU676" s="139" t="str">
        <f t="shared" ca="1" si="454"/>
        <v/>
      </c>
      <c r="BW676" s="138" t="str">
        <f t="shared" si="455"/>
        <v/>
      </c>
      <c r="BX676" s="104" t="str">
        <f t="shared" si="456"/>
        <v/>
      </c>
      <c r="BY676" s="139" t="str">
        <f t="shared" si="457"/>
        <v/>
      </c>
      <c r="CA676" s="138" t="str">
        <f t="shared" si="458"/>
        <v/>
      </c>
      <c r="CB676" s="104" t="str">
        <f t="shared" si="459"/>
        <v/>
      </c>
      <c r="CC676" s="139" t="str">
        <f t="shared" si="460"/>
        <v/>
      </c>
      <c r="CE676" s="162" t="str">
        <f t="shared" si="461"/>
        <v/>
      </c>
      <c r="CF676" s="163" t="str">
        <f t="shared" si="462"/>
        <v/>
      </c>
      <c r="CG676" s="164" t="str">
        <f t="shared" si="463"/>
        <v/>
      </c>
      <c r="CI676" s="162" t="str">
        <f t="shared" si="464"/>
        <v/>
      </c>
      <c r="CJ676" s="163" t="str">
        <f t="shared" si="467"/>
        <v/>
      </c>
      <c r="CK676" s="164" t="str">
        <f t="shared" si="468"/>
        <v/>
      </c>
      <c r="CM676" s="169" t="str">
        <f t="shared" si="465"/>
        <v/>
      </c>
      <c r="CN676" s="139" t="str">
        <f t="shared" si="466"/>
        <v/>
      </c>
      <c r="CP676" s="41" t="str">
        <f>IF($CM676="", "", COUNTIF($CM$11:$CM$3035, "&lt;"&amp;$CM676)+1+COUNTIF($CM$11:$CM676, $CM676)-1)</f>
        <v/>
      </c>
    </row>
    <row r="677" spans="1:94" x14ac:dyDescent="0.25">
      <c r="A677" s="40"/>
      <c r="B677" s="82" t="str">
        <f>IF($I677="", "", IFERROR(INDEX('Job Database'!$AE$11:$AE$3035, MATCH($I677, 'Job Database'!$X$11:$X$3035, 0)), ""))</f>
        <v/>
      </c>
      <c r="C677" s="69" t="str">
        <f>IF($I677="", "", IF(COUNTIF('Job Database'!$X$11:$X$3035, $I677)=0, $AC$5, $AC$4))</f>
        <v/>
      </c>
      <c r="D677" s="40"/>
      <c r="E677" s="85" t="str">
        <f>IF($I677="", "", IF(IFERROR(INDEX('Job Database'!$M$11:$M$3035, MATCH($I677, 'Job Database'!$X$11:$X$3035, 0)), "")="", "", IFERROR(INDEX('Job Database'!$M$11:$M$3035, MATCH($I677, 'Job Database'!$X$11:$X$3035, 0)), "")))</f>
        <v/>
      </c>
      <c r="F677" s="40"/>
      <c r="G677" s="88" t="str">
        <f t="shared" si="440"/>
        <v/>
      </c>
      <c r="H677" s="40"/>
      <c r="I677" s="24"/>
      <c r="J677" s="34"/>
      <c r="K677" s="106"/>
      <c r="L677" s="79"/>
      <c r="M677" s="34"/>
      <c r="N677" s="79"/>
      <c r="O677" s="31"/>
      <c r="P677" s="53"/>
      <c r="Q677" s="40"/>
      <c r="S677" s="41" t="str">
        <f t="shared" si="428"/>
        <v/>
      </c>
      <c r="T677" s="41" t="str">
        <f t="shared" si="429"/>
        <v/>
      </c>
      <c r="U677" s="41" t="str">
        <f t="shared" si="441"/>
        <v/>
      </c>
      <c r="W677" s="74" t="str">
        <f>IF('Job Database'!$X677="", "", 'Job Database'!$X677)</f>
        <v/>
      </c>
      <c r="Y677" s="41" t="str">
        <f>IF($W677="", "", IF(COUNTIF($I$11:$I$3035, $W677)&gt;0, "", MAX($Y$10:$Y676)+1))</f>
        <v/>
      </c>
      <c r="Z677" s="41">
        <v>667</v>
      </c>
      <c r="AA677" s="58" t="str">
        <f t="shared" si="442"/>
        <v/>
      </c>
      <c r="AC677" s="41" t="str">
        <f t="shared" si="430"/>
        <v/>
      </c>
      <c r="AE677" s="41" t="str">
        <f t="shared" si="443"/>
        <v/>
      </c>
      <c r="AJ677" s="154" t="str">
        <f t="shared" si="444"/>
        <v/>
      </c>
      <c r="AL677" s="120" t="str">
        <f t="shared" si="445"/>
        <v/>
      </c>
      <c r="AM677" s="104" t="str">
        <f t="shared" si="446"/>
        <v/>
      </c>
      <c r="AN677" s="104" t="str">
        <f t="shared" si="447"/>
        <v/>
      </c>
      <c r="AO677" s="104" t="str">
        <f t="shared" si="431"/>
        <v/>
      </c>
      <c r="AP677" s="104" t="str">
        <f t="shared" si="432"/>
        <v/>
      </c>
      <c r="AQ677" s="121" t="str">
        <f t="shared" si="448"/>
        <v/>
      </c>
      <c r="AS677" s="88" t="str">
        <f t="shared" si="433"/>
        <v/>
      </c>
      <c r="AT677" s="68" t="str">
        <f t="shared" si="449"/>
        <v/>
      </c>
      <c r="AU677" s="68" t="str">
        <f t="shared" si="450"/>
        <v/>
      </c>
      <c r="AV677" s="68" t="str">
        <f t="shared" si="451"/>
        <v/>
      </c>
      <c r="AW677" s="88" t="str">
        <f t="shared" si="434"/>
        <v/>
      </c>
      <c r="AZ677" s="88" t="str">
        <f t="shared" si="435"/>
        <v/>
      </c>
      <c r="BA677" s="68" t="str">
        <f t="shared" si="436"/>
        <v/>
      </c>
      <c r="BB677" s="68" t="str">
        <f t="shared" si="437"/>
        <v/>
      </c>
      <c r="BC677" s="68" t="str">
        <f t="shared" si="438"/>
        <v/>
      </c>
      <c r="BD677" s="69" t="str">
        <f t="shared" si="439"/>
        <v/>
      </c>
      <c r="BE677" s="69" t="str">
        <f t="shared" si="452"/>
        <v/>
      </c>
      <c r="BT677" s="138" t="str">
        <f t="shared" ca="1" si="453"/>
        <v/>
      </c>
      <c r="BU677" s="139" t="str">
        <f t="shared" ca="1" si="454"/>
        <v/>
      </c>
      <c r="BW677" s="138" t="str">
        <f t="shared" si="455"/>
        <v/>
      </c>
      <c r="BX677" s="104" t="str">
        <f t="shared" si="456"/>
        <v/>
      </c>
      <c r="BY677" s="139" t="str">
        <f t="shared" si="457"/>
        <v/>
      </c>
      <c r="CA677" s="138" t="str">
        <f t="shared" si="458"/>
        <v/>
      </c>
      <c r="CB677" s="104" t="str">
        <f t="shared" si="459"/>
        <v/>
      </c>
      <c r="CC677" s="139" t="str">
        <f t="shared" si="460"/>
        <v/>
      </c>
      <c r="CE677" s="162" t="str">
        <f t="shared" si="461"/>
        <v/>
      </c>
      <c r="CF677" s="163" t="str">
        <f t="shared" si="462"/>
        <v/>
      </c>
      <c r="CG677" s="164" t="str">
        <f t="shared" si="463"/>
        <v/>
      </c>
      <c r="CI677" s="162" t="str">
        <f t="shared" si="464"/>
        <v/>
      </c>
      <c r="CJ677" s="163" t="str">
        <f t="shared" si="467"/>
        <v/>
      </c>
      <c r="CK677" s="164" t="str">
        <f t="shared" si="468"/>
        <v/>
      </c>
      <c r="CM677" s="169" t="str">
        <f t="shared" si="465"/>
        <v/>
      </c>
      <c r="CN677" s="139" t="str">
        <f t="shared" si="466"/>
        <v/>
      </c>
      <c r="CP677" s="41" t="str">
        <f>IF($CM677="", "", COUNTIF($CM$11:$CM$3035, "&lt;"&amp;$CM677)+1+COUNTIF($CM$11:$CM677, $CM677)-1)</f>
        <v/>
      </c>
    </row>
    <row r="678" spans="1:94" x14ac:dyDescent="0.25">
      <c r="A678" s="40"/>
      <c r="B678" s="82" t="str">
        <f>IF($I678="", "", IFERROR(INDEX('Job Database'!$AE$11:$AE$3035, MATCH($I678, 'Job Database'!$X$11:$X$3035, 0)), ""))</f>
        <v/>
      </c>
      <c r="C678" s="69" t="str">
        <f>IF($I678="", "", IF(COUNTIF('Job Database'!$X$11:$X$3035, $I678)=0, $AC$5, $AC$4))</f>
        <v/>
      </c>
      <c r="D678" s="40"/>
      <c r="E678" s="85" t="str">
        <f>IF($I678="", "", IF(IFERROR(INDEX('Job Database'!$M$11:$M$3035, MATCH($I678, 'Job Database'!$X$11:$X$3035, 0)), "")="", "", IFERROR(INDEX('Job Database'!$M$11:$M$3035, MATCH($I678, 'Job Database'!$X$11:$X$3035, 0)), "")))</f>
        <v/>
      </c>
      <c r="F678" s="40"/>
      <c r="G678" s="88" t="str">
        <f t="shared" si="440"/>
        <v/>
      </c>
      <c r="H678" s="40"/>
      <c r="I678" s="24"/>
      <c r="J678" s="34"/>
      <c r="K678" s="106"/>
      <c r="L678" s="79"/>
      <c r="M678" s="34"/>
      <c r="N678" s="79"/>
      <c r="O678" s="31"/>
      <c r="P678" s="53"/>
      <c r="Q678" s="40"/>
      <c r="S678" s="41" t="str">
        <f t="shared" si="428"/>
        <v/>
      </c>
      <c r="T678" s="41" t="str">
        <f t="shared" si="429"/>
        <v/>
      </c>
      <c r="U678" s="41" t="str">
        <f t="shared" si="441"/>
        <v/>
      </c>
      <c r="W678" s="74" t="str">
        <f>IF('Job Database'!$X678="", "", 'Job Database'!$X678)</f>
        <v/>
      </c>
      <c r="Y678" s="41" t="str">
        <f>IF($W678="", "", IF(COUNTIF($I$11:$I$3035, $W678)&gt;0, "", MAX($Y$10:$Y677)+1))</f>
        <v/>
      </c>
      <c r="Z678" s="41">
        <v>668</v>
      </c>
      <c r="AA678" s="58" t="str">
        <f t="shared" si="442"/>
        <v/>
      </c>
      <c r="AC678" s="41" t="str">
        <f t="shared" si="430"/>
        <v/>
      </c>
      <c r="AE678" s="41" t="str">
        <f t="shared" si="443"/>
        <v/>
      </c>
      <c r="AJ678" s="154" t="str">
        <f t="shared" si="444"/>
        <v/>
      </c>
      <c r="AL678" s="120" t="str">
        <f t="shared" si="445"/>
        <v/>
      </c>
      <c r="AM678" s="104" t="str">
        <f t="shared" si="446"/>
        <v/>
      </c>
      <c r="AN678" s="104" t="str">
        <f t="shared" si="447"/>
        <v/>
      </c>
      <c r="AO678" s="104" t="str">
        <f t="shared" si="431"/>
        <v/>
      </c>
      <c r="AP678" s="104" t="str">
        <f t="shared" si="432"/>
        <v/>
      </c>
      <c r="AQ678" s="121" t="str">
        <f t="shared" si="448"/>
        <v/>
      </c>
      <c r="AS678" s="88" t="str">
        <f t="shared" si="433"/>
        <v/>
      </c>
      <c r="AT678" s="68" t="str">
        <f t="shared" si="449"/>
        <v/>
      </c>
      <c r="AU678" s="68" t="str">
        <f t="shared" si="450"/>
        <v/>
      </c>
      <c r="AV678" s="68" t="str">
        <f t="shared" si="451"/>
        <v/>
      </c>
      <c r="AW678" s="88" t="str">
        <f t="shared" si="434"/>
        <v/>
      </c>
      <c r="AZ678" s="88" t="str">
        <f t="shared" si="435"/>
        <v/>
      </c>
      <c r="BA678" s="68" t="str">
        <f t="shared" si="436"/>
        <v/>
      </c>
      <c r="BB678" s="68" t="str">
        <f t="shared" si="437"/>
        <v/>
      </c>
      <c r="BC678" s="68" t="str">
        <f t="shared" si="438"/>
        <v/>
      </c>
      <c r="BD678" s="69" t="str">
        <f t="shared" si="439"/>
        <v/>
      </c>
      <c r="BE678" s="69" t="str">
        <f t="shared" si="452"/>
        <v/>
      </c>
      <c r="BT678" s="138" t="str">
        <f t="shared" ca="1" si="453"/>
        <v/>
      </c>
      <c r="BU678" s="139" t="str">
        <f t="shared" ca="1" si="454"/>
        <v/>
      </c>
      <c r="BW678" s="138" t="str">
        <f t="shared" si="455"/>
        <v/>
      </c>
      <c r="BX678" s="104" t="str">
        <f t="shared" si="456"/>
        <v/>
      </c>
      <c r="BY678" s="139" t="str">
        <f t="shared" si="457"/>
        <v/>
      </c>
      <c r="CA678" s="138" t="str">
        <f t="shared" si="458"/>
        <v/>
      </c>
      <c r="CB678" s="104" t="str">
        <f t="shared" si="459"/>
        <v/>
      </c>
      <c r="CC678" s="139" t="str">
        <f t="shared" si="460"/>
        <v/>
      </c>
      <c r="CE678" s="162" t="str">
        <f t="shared" si="461"/>
        <v/>
      </c>
      <c r="CF678" s="163" t="str">
        <f t="shared" si="462"/>
        <v/>
      </c>
      <c r="CG678" s="164" t="str">
        <f t="shared" si="463"/>
        <v/>
      </c>
      <c r="CI678" s="162" t="str">
        <f t="shared" si="464"/>
        <v/>
      </c>
      <c r="CJ678" s="163" t="str">
        <f t="shared" si="467"/>
        <v/>
      </c>
      <c r="CK678" s="164" t="str">
        <f t="shared" si="468"/>
        <v/>
      </c>
      <c r="CM678" s="169" t="str">
        <f t="shared" si="465"/>
        <v/>
      </c>
      <c r="CN678" s="139" t="str">
        <f t="shared" si="466"/>
        <v/>
      </c>
      <c r="CP678" s="41" t="str">
        <f>IF($CM678="", "", COUNTIF($CM$11:$CM$3035, "&lt;"&amp;$CM678)+1+COUNTIF($CM$11:$CM678, $CM678)-1)</f>
        <v/>
      </c>
    </row>
    <row r="679" spans="1:94" x14ac:dyDescent="0.25">
      <c r="A679" s="40"/>
      <c r="B679" s="82" t="str">
        <f>IF($I679="", "", IFERROR(INDEX('Job Database'!$AE$11:$AE$3035, MATCH($I679, 'Job Database'!$X$11:$X$3035, 0)), ""))</f>
        <v/>
      </c>
      <c r="C679" s="69" t="str">
        <f>IF($I679="", "", IF(COUNTIF('Job Database'!$X$11:$X$3035, $I679)=0, $AC$5, $AC$4))</f>
        <v/>
      </c>
      <c r="D679" s="40"/>
      <c r="E679" s="85" t="str">
        <f>IF($I679="", "", IF(IFERROR(INDEX('Job Database'!$M$11:$M$3035, MATCH($I679, 'Job Database'!$X$11:$X$3035, 0)), "")="", "", IFERROR(INDEX('Job Database'!$M$11:$M$3035, MATCH($I679, 'Job Database'!$X$11:$X$3035, 0)), "")))</f>
        <v/>
      </c>
      <c r="F679" s="40"/>
      <c r="G679" s="88" t="str">
        <f t="shared" si="440"/>
        <v/>
      </c>
      <c r="H679" s="40"/>
      <c r="I679" s="24"/>
      <c r="J679" s="34"/>
      <c r="K679" s="106"/>
      <c r="L679" s="79"/>
      <c r="M679" s="34"/>
      <c r="N679" s="79"/>
      <c r="O679" s="31"/>
      <c r="P679" s="53"/>
      <c r="Q679" s="40"/>
      <c r="S679" s="41" t="str">
        <f t="shared" si="428"/>
        <v/>
      </c>
      <c r="T679" s="41" t="str">
        <f t="shared" si="429"/>
        <v/>
      </c>
      <c r="U679" s="41" t="str">
        <f t="shared" si="441"/>
        <v/>
      </c>
      <c r="W679" s="74" t="str">
        <f>IF('Job Database'!$X679="", "", 'Job Database'!$X679)</f>
        <v/>
      </c>
      <c r="Y679" s="41" t="str">
        <f>IF($W679="", "", IF(COUNTIF($I$11:$I$3035, $W679)&gt;0, "", MAX($Y$10:$Y678)+1))</f>
        <v/>
      </c>
      <c r="Z679" s="41">
        <v>669</v>
      </c>
      <c r="AA679" s="58" t="str">
        <f t="shared" si="442"/>
        <v/>
      </c>
      <c r="AC679" s="41" t="str">
        <f t="shared" si="430"/>
        <v/>
      </c>
      <c r="AE679" s="41" t="str">
        <f t="shared" si="443"/>
        <v/>
      </c>
      <c r="AJ679" s="154" t="str">
        <f t="shared" si="444"/>
        <v/>
      </c>
      <c r="AL679" s="120" t="str">
        <f t="shared" si="445"/>
        <v/>
      </c>
      <c r="AM679" s="104" t="str">
        <f t="shared" si="446"/>
        <v/>
      </c>
      <c r="AN679" s="104" t="str">
        <f t="shared" si="447"/>
        <v/>
      </c>
      <c r="AO679" s="104" t="str">
        <f t="shared" si="431"/>
        <v/>
      </c>
      <c r="AP679" s="104" t="str">
        <f t="shared" si="432"/>
        <v/>
      </c>
      <c r="AQ679" s="121" t="str">
        <f t="shared" si="448"/>
        <v/>
      </c>
      <c r="AS679" s="88" t="str">
        <f t="shared" si="433"/>
        <v/>
      </c>
      <c r="AT679" s="68" t="str">
        <f t="shared" si="449"/>
        <v/>
      </c>
      <c r="AU679" s="68" t="str">
        <f t="shared" si="450"/>
        <v/>
      </c>
      <c r="AV679" s="68" t="str">
        <f t="shared" si="451"/>
        <v/>
      </c>
      <c r="AW679" s="88" t="str">
        <f t="shared" si="434"/>
        <v/>
      </c>
      <c r="AZ679" s="88" t="str">
        <f t="shared" si="435"/>
        <v/>
      </c>
      <c r="BA679" s="68" t="str">
        <f t="shared" si="436"/>
        <v/>
      </c>
      <c r="BB679" s="68" t="str">
        <f t="shared" si="437"/>
        <v/>
      </c>
      <c r="BC679" s="68" t="str">
        <f t="shared" si="438"/>
        <v/>
      </c>
      <c r="BD679" s="69" t="str">
        <f t="shared" si="439"/>
        <v/>
      </c>
      <c r="BE679" s="69" t="str">
        <f t="shared" si="452"/>
        <v/>
      </c>
      <c r="BT679" s="138" t="str">
        <f t="shared" ca="1" si="453"/>
        <v/>
      </c>
      <c r="BU679" s="139" t="str">
        <f t="shared" ca="1" si="454"/>
        <v/>
      </c>
      <c r="BW679" s="138" t="str">
        <f t="shared" si="455"/>
        <v/>
      </c>
      <c r="BX679" s="104" t="str">
        <f t="shared" si="456"/>
        <v/>
      </c>
      <c r="BY679" s="139" t="str">
        <f t="shared" si="457"/>
        <v/>
      </c>
      <c r="CA679" s="138" t="str">
        <f t="shared" si="458"/>
        <v/>
      </c>
      <c r="CB679" s="104" t="str">
        <f t="shared" si="459"/>
        <v/>
      </c>
      <c r="CC679" s="139" t="str">
        <f t="shared" si="460"/>
        <v/>
      </c>
      <c r="CE679" s="162" t="str">
        <f t="shared" si="461"/>
        <v/>
      </c>
      <c r="CF679" s="163" t="str">
        <f t="shared" si="462"/>
        <v/>
      </c>
      <c r="CG679" s="164" t="str">
        <f t="shared" si="463"/>
        <v/>
      </c>
      <c r="CI679" s="162" t="str">
        <f t="shared" si="464"/>
        <v/>
      </c>
      <c r="CJ679" s="163" t="str">
        <f t="shared" si="467"/>
        <v/>
      </c>
      <c r="CK679" s="164" t="str">
        <f t="shared" si="468"/>
        <v/>
      </c>
      <c r="CM679" s="169" t="str">
        <f t="shared" si="465"/>
        <v/>
      </c>
      <c r="CN679" s="139" t="str">
        <f t="shared" si="466"/>
        <v/>
      </c>
      <c r="CP679" s="41" t="str">
        <f>IF($CM679="", "", COUNTIF($CM$11:$CM$3035, "&lt;"&amp;$CM679)+1+COUNTIF($CM$11:$CM679, $CM679)-1)</f>
        <v/>
      </c>
    </row>
    <row r="680" spans="1:94" x14ac:dyDescent="0.25">
      <c r="A680" s="40"/>
      <c r="B680" s="82" t="str">
        <f>IF($I680="", "", IFERROR(INDEX('Job Database'!$AE$11:$AE$3035, MATCH($I680, 'Job Database'!$X$11:$X$3035, 0)), ""))</f>
        <v/>
      </c>
      <c r="C680" s="69" t="str">
        <f>IF($I680="", "", IF(COUNTIF('Job Database'!$X$11:$X$3035, $I680)=0, $AC$5, $AC$4))</f>
        <v/>
      </c>
      <c r="D680" s="40"/>
      <c r="E680" s="85" t="str">
        <f>IF($I680="", "", IF(IFERROR(INDEX('Job Database'!$M$11:$M$3035, MATCH($I680, 'Job Database'!$X$11:$X$3035, 0)), "")="", "", IFERROR(INDEX('Job Database'!$M$11:$M$3035, MATCH($I680, 'Job Database'!$X$11:$X$3035, 0)), "")))</f>
        <v/>
      </c>
      <c r="F680" s="40"/>
      <c r="G680" s="88" t="str">
        <f t="shared" si="440"/>
        <v/>
      </c>
      <c r="H680" s="40"/>
      <c r="I680" s="24"/>
      <c r="J680" s="34"/>
      <c r="K680" s="106"/>
      <c r="L680" s="79"/>
      <c r="M680" s="34"/>
      <c r="N680" s="79"/>
      <c r="O680" s="31"/>
      <c r="P680" s="53"/>
      <c r="Q680" s="40"/>
      <c r="S680" s="41" t="str">
        <f t="shared" si="428"/>
        <v/>
      </c>
      <c r="T680" s="41" t="str">
        <f t="shared" si="429"/>
        <v/>
      </c>
      <c r="U680" s="41" t="str">
        <f t="shared" si="441"/>
        <v/>
      </c>
      <c r="W680" s="74" t="str">
        <f>IF('Job Database'!$X680="", "", 'Job Database'!$X680)</f>
        <v/>
      </c>
      <c r="Y680" s="41" t="str">
        <f>IF($W680="", "", IF(COUNTIF($I$11:$I$3035, $W680)&gt;0, "", MAX($Y$10:$Y679)+1))</f>
        <v/>
      </c>
      <c r="Z680" s="41">
        <v>670</v>
      </c>
      <c r="AA680" s="58" t="str">
        <f t="shared" si="442"/>
        <v/>
      </c>
      <c r="AC680" s="41" t="str">
        <f t="shared" si="430"/>
        <v/>
      </c>
      <c r="AE680" s="41" t="str">
        <f t="shared" si="443"/>
        <v/>
      </c>
      <c r="AJ680" s="154" t="str">
        <f t="shared" si="444"/>
        <v/>
      </c>
      <c r="AL680" s="120" t="str">
        <f t="shared" si="445"/>
        <v/>
      </c>
      <c r="AM680" s="104" t="str">
        <f t="shared" si="446"/>
        <v/>
      </c>
      <c r="AN680" s="104" t="str">
        <f t="shared" si="447"/>
        <v/>
      </c>
      <c r="AO680" s="104" t="str">
        <f t="shared" si="431"/>
        <v/>
      </c>
      <c r="AP680" s="104" t="str">
        <f t="shared" si="432"/>
        <v/>
      </c>
      <c r="AQ680" s="121" t="str">
        <f t="shared" si="448"/>
        <v/>
      </c>
      <c r="AS680" s="88" t="str">
        <f t="shared" si="433"/>
        <v/>
      </c>
      <c r="AT680" s="68" t="str">
        <f t="shared" si="449"/>
        <v/>
      </c>
      <c r="AU680" s="68" t="str">
        <f t="shared" si="450"/>
        <v/>
      </c>
      <c r="AV680" s="68" t="str">
        <f t="shared" si="451"/>
        <v/>
      </c>
      <c r="AW680" s="88" t="str">
        <f t="shared" si="434"/>
        <v/>
      </c>
      <c r="AZ680" s="88" t="str">
        <f t="shared" si="435"/>
        <v/>
      </c>
      <c r="BA680" s="68" t="str">
        <f t="shared" si="436"/>
        <v/>
      </c>
      <c r="BB680" s="68" t="str">
        <f t="shared" si="437"/>
        <v/>
      </c>
      <c r="BC680" s="68" t="str">
        <f t="shared" si="438"/>
        <v/>
      </c>
      <c r="BD680" s="69" t="str">
        <f t="shared" si="439"/>
        <v/>
      </c>
      <c r="BE680" s="69" t="str">
        <f t="shared" si="452"/>
        <v/>
      </c>
      <c r="BT680" s="138" t="str">
        <f t="shared" ca="1" si="453"/>
        <v/>
      </c>
      <c r="BU680" s="139" t="str">
        <f t="shared" ca="1" si="454"/>
        <v/>
      </c>
      <c r="BW680" s="138" t="str">
        <f t="shared" si="455"/>
        <v/>
      </c>
      <c r="BX680" s="104" t="str">
        <f t="shared" si="456"/>
        <v/>
      </c>
      <c r="BY680" s="139" t="str">
        <f t="shared" si="457"/>
        <v/>
      </c>
      <c r="CA680" s="138" t="str">
        <f t="shared" si="458"/>
        <v/>
      </c>
      <c r="CB680" s="104" t="str">
        <f t="shared" si="459"/>
        <v/>
      </c>
      <c r="CC680" s="139" t="str">
        <f t="shared" si="460"/>
        <v/>
      </c>
      <c r="CE680" s="162" t="str">
        <f t="shared" si="461"/>
        <v/>
      </c>
      <c r="CF680" s="163" t="str">
        <f t="shared" si="462"/>
        <v/>
      </c>
      <c r="CG680" s="164" t="str">
        <f t="shared" si="463"/>
        <v/>
      </c>
      <c r="CI680" s="162" t="str">
        <f t="shared" si="464"/>
        <v/>
      </c>
      <c r="CJ680" s="163" t="str">
        <f t="shared" si="467"/>
        <v/>
      </c>
      <c r="CK680" s="164" t="str">
        <f t="shared" si="468"/>
        <v/>
      </c>
      <c r="CM680" s="169" t="str">
        <f t="shared" si="465"/>
        <v/>
      </c>
      <c r="CN680" s="139" t="str">
        <f t="shared" si="466"/>
        <v/>
      </c>
      <c r="CP680" s="41" t="str">
        <f>IF($CM680="", "", COUNTIF($CM$11:$CM$3035, "&lt;"&amp;$CM680)+1+COUNTIF($CM$11:$CM680, $CM680)-1)</f>
        <v/>
      </c>
    </row>
    <row r="681" spans="1:94" x14ac:dyDescent="0.25">
      <c r="A681" s="40"/>
      <c r="B681" s="82" t="str">
        <f>IF($I681="", "", IFERROR(INDEX('Job Database'!$AE$11:$AE$3035, MATCH($I681, 'Job Database'!$X$11:$X$3035, 0)), ""))</f>
        <v/>
      </c>
      <c r="C681" s="69" t="str">
        <f>IF($I681="", "", IF(COUNTIF('Job Database'!$X$11:$X$3035, $I681)=0, $AC$5, $AC$4))</f>
        <v/>
      </c>
      <c r="D681" s="40"/>
      <c r="E681" s="85" t="str">
        <f>IF($I681="", "", IF(IFERROR(INDEX('Job Database'!$M$11:$M$3035, MATCH($I681, 'Job Database'!$X$11:$X$3035, 0)), "")="", "", IFERROR(INDEX('Job Database'!$M$11:$M$3035, MATCH($I681, 'Job Database'!$X$11:$X$3035, 0)), "")))</f>
        <v/>
      </c>
      <c r="F681" s="40"/>
      <c r="G681" s="88" t="str">
        <f t="shared" si="440"/>
        <v/>
      </c>
      <c r="H681" s="40"/>
      <c r="I681" s="24"/>
      <c r="J681" s="34"/>
      <c r="K681" s="106"/>
      <c r="L681" s="79"/>
      <c r="M681" s="34"/>
      <c r="N681" s="79"/>
      <c r="O681" s="31"/>
      <c r="P681" s="53"/>
      <c r="Q681" s="40"/>
      <c r="S681" s="41" t="str">
        <f t="shared" si="428"/>
        <v/>
      </c>
      <c r="T681" s="41" t="str">
        <f t="shared" si="429"/>
        <v/>
      </c>
      <c r="U681" s="41" t="str">
        <f t="shared" si="441"/>
        <v/>
      </c>
      <c r="W681" s="74" t="str">
        <f>IF('Job Database'!$X681="", "", 'Job Database'!$X681)</f>
        <v/>
      </c>
      <c r="Y681" s="41" t="str">
        <f>IF($W681="", "", IF(COUNTIF($I$11:$I$3035, $W681)&gt;0, "", MAX($Y$10:$Y680)+1))</f>
        <v/>
      </c>
      <c r="Z681" s="41">
        <v>671</v>
      </c>
      <c r="AA681" s="58" t="str">
        <f t="shared" si="442"/>
        <v/>
      </c>
      <c r="AC681" s="41" t="str">
        <f t="shared" si="430"/>
        <v/>
      </c>
      <c r="AE681" s="41" t="str">
        <f t="shared" si="443"/>
        <v/>
      </c>
      <c r="AJ681" s="154" t="str">
        <f t="shared" si="444"/>
        <v/>
      </c>
      <c r="AL681" s="120" t="str">
        <f t="shared" si="445"/>
        <v/>
      </c>
      <c r="AM681" s="104" t="str">
        <f t="shared" si="446"/>
        <v/>
      </c>
      <c r="AN681" s="104" t="str">
        <f t="shared" si="447"/>
        <v/>
      </c>
      <c r="AO681" s="104" t="str">
        <f t="shared" si="431"/>
        <v/>
      </c>
      <c r="AP681" s="104" t="str">
        <f t="shared" si="432"/>
        <v/>
      </c>
      <c r="AQ681" s="121" t="str">
        <f t="shared" si="448"/>
        <v/>
      </c>
      <c r="AS681" s="88" t="str">
        <f t="shared" si="433"/>
        <v/>
      </c>
      <c r="AT681" s="68" t="str">
        <f t="shared" si="449"/>
        <v/>
      </c>
      <c r="AU681" s="68" t="str">
        <f t="shared" si="450"/>
        <v/>
      </c>
      <c r="AV681" s="68" t="str">
        <f t="shared" si="451"/>
        <v/>
      </c>
      <c r="AW681" s="88" t="str">
        <f t="shared" si="434"/>
        <v/>
      </c>
      <c r="AZ681" s="88" t="str">
        <f t="shared" si="435"/>
        <v/>
      </c>
      <c r="BA681" s="68" t="str">
        <f t="shared" si="436"/>
        <v/>
      </c>
      <c r="BB681" s="68" t="str">
        <f t="shared" si="437"/>
        <v/>
      </c>
      <c r="BC681" s="68" t="str">
        <f t="shared" si="438"/>
        <v/>
      </c>
      <c r="BD681" s="69" t="str">
        <f t="shared" si="439"/>
        <v/>
      </c>
      <c r="BE681" s="69" t="str">
        <f t="shared" si="452"/>
        <v/>
      </c>
      <c r="BT681" s="138" t="str">
        <f t="shared" ca="1" si="453"/>
        <v/>
      </c>
      <c r="BU681" s="139" t="str">
        <f t="shared" ca="1" si="454"/>
        <v/>
      </c>
      <c r="BW681" s="138" t="str">
        <f t="shared" si="455"/>
        <v/>
      </c>
      <c r="BX681" s="104" t="str">
        <f t="shared" si="456"/>
        <v/>
      </c>
      <c r="BY681" s="139" t="str">
        <f t="shared" si="457"/>
        <v/>
      </c>
      <c r="CA681" s="138" t="str">
        <f t="shared" si="458"/>
        <v/>
      </c>
      <c r="CB681" s="104" t="str">
        <f t="shared" si="459"/>
        <v/>
      </c>
      <c r="CC681" s="139" t="str">
        <f t="shared" si="460"/>
        <v/>
      </c>
      <c r="CE681" s="162" t="str">
        <f t="shared" si="461"/>
        <v/>
      </c>
      <c r="CF681" s="163" t="str">
        <f t="shared" si="462"/>
        <v/>
      </c>
      <c r="CG681" s="164" t="str">
        <f t="shared" si="463"/>
        <v/>
      </c>
      <c r="CI681" s="162" t="str">
        <f t="shared" si="464"/>
        <v/>
      </c>
      <c r="CJ681" s="163" t="str">
        <f t="shared" si="467"/>
        <v/>
      </c>
      <c r="CK681" s="164" t="str">
        <f t="shared" si="468"/>
        <v/>
      </c>
      <c r="CM681" s="169" t="str">
        <f t="shared" si="465"/>
        <v/>
      </c>
      <c r="CN681" s="139" t="str">
        <f t="shared" si="466"/>
        <v/>
      </c>
      <c r="CP681" s="41" t="str">
        <f>IF($CM681="", "", COUNTIF($CM$11:$CM$3035, "&lt;"&amp;$CM681)+1+COUNTIF($CM$11:$CM681, $CM681)-1)</f>
        <v/>
      </c>
    </row>
    <row r="682" spans="1:94" x14ac:dyDescent="0.25">
      <c r="A682" s="40"/>
      <c r="B682" s="82" t="str">
        <f>IF($I682="", "", IFERROR(INDEX('Job Database'!$AE$11:$AE$3035, MATCH($I682, 'Job Database'!$X$11:$X$3035, 0)), ""))</f>
        <v/>
      </c>
      <c r="C682" s="69" t="str">
        <f>IF($I682="", "", IF(COUNTIF('Job Database'!$X$11:$X$3035, $I682)=0, $AC$5, $AC$4))</f>
        <v/>
      </c>
      <c r="D682" s="40"/>
      <c r="E682" s="85" t="str">
        <f>IF($I682="", "", IF(IFERROR(INDEX('Job Database'!$M$11:$M$3035, MATCH($I682, 'Job Database'!$X$11:$X$3035, 0)), "")="", "", IFERROR(INDEX('Job Database'!$M$11:$M$3035, MATCH($I682, 'Job Database'!$X$11:$X$3035, 0)), "")))</f>
        <v/>
      </c>
      <c r="F682" s="40"/>
      <c r="G682" s="88" t="str">
        <f t="shared" si="440"/>
        <v/>
      </c>
      <c r="H682" s="40"/>
      <c r="I682" s="24"/>
      <c r="J682" s="34"/>
      <c r="K682" s="106"/>
      <c r="L682" s="79"/>
      <c r="M682" s="34"/>
      <c r="N682" s="79"/>
      <c r="O682" s="31"/>
      <c r="P682" s="53"/>
      <c r="Q682" s="40"/>
      <c r="S682" s="41" t="str">
        <f t="shared" si="428"/>
        <v/>
      </c>
      <c r="T682" s="41" t="str">
        <f t="shared" si="429"/>
        <v/>
      </c>
      <c r="U682" s="41" t="str">
        <f t="shared" si="441"/>
        <v/>
      </c>
      <c r="W682" s="74" t="str">
        <f>IF('Job Database'!$X682="", "", 'Job Database'!$X682)</f>
        <v/>
      </c>
      <c r="Y682" s="41" t="str">
        <f>IF($W682="", "", IF(COUNTIF($I$11:$I$3035, $W682)&gt;0, "", MAX($Y$10:$Y681)+1))</f>
        <v/>
      </c>
      <c r="Z682" s="41">
        <v>672</v>
      </c>
      <c r="AA682" s="58" t="str">
        <f t="shared" si="442"/>
        <v/>
      </c>
      <c r="AC682" s="41" t="str">
        <f t="shared" si="430"/>
        <v/>
      </c>
      <c r="AE682" s="41" t="str">
        <f t="shared" si="443"/>
        <v/>
      </c>
      <c r="AJ682" s="154" t="str">
        <f t="shared" si="444"/>
        <v/>
      </c>
      <c r="AL682" s="120" t="str">
        <f t="shared" si="445"/>
        <v/>
      </c>
      <c r="AM682" s="104" t="str">
        <f t="shared" si="446"/>
        <v/>
      </c>
      <c r="AN682" s="104" t="str">
        <f t="shared" si="447"/>
        <v/>
      </c>
      <c r="AO682" s="104" t="str">
        <f t="shared" si="431"/>
        <v/>
      </c>
      <c r="AP682" s="104" t="str">
        <f t="shared" si="432"/>
        <v/>
      </c>
      <c r="AQ682" s="121" t="str">
        <f t="shared" si="448"/>
        <v/>
      </c>
      <c r="AS682" s="88" t="str">
        <f t="shared" si="433"/>
        <v/>
      </c>
      <c r="AT682" s="68" t="str">
        <f t="shared" si="449"/>
        <v/>
      </c>
      <c r="AU682" s="68" t="str">
        <f t="shared" si="450"/>
        <v/>
      </c>
      <c r="AV682" s="68" t="str">
        <f t="shared" si="451"/>
        <v/>
      </c>
      <c r="AW682" s="88" t="str">
        <f t="shared" si="434"/>
        <v/>
      </c>
      <c r="AZ682" s="88" t="str">
        <f t="shared" si="435"/>
        <v/>
      </c>
      <c r="BA682" s="68" t="str">
        <f t="shared" si="436"/>
        <v/>
      </c>
      <c r="BB682" s="68" t="str">
        <f t="shared" si="437"/>
        <v/>
      </c>
      <c r="BC682" s="68" t="str">
        <f t="shared" si="438"/>
        <v/>
      </c>
      <c r="BD682" s="69" t="str">
        <f t="shared" si="439"/>
        <v/>
      </c>
      <c r="BE682" s="69" t="str">
        <f t="shared" si="452"/>
        <v/>
      </c>
      <c r="BT682" s="138" t="str">
        <f t="shared" ca="1" si="453"/>
        <v/>
      </c>
      <c r="BU682" s="139" t="str">
        <f t="shared" ca="1" si="454"/>
        <v/>
      </c>
      <c r="BW682" s="138" t="str">
        <f t="shared" si="455"/>
        <v/>
      </c>
      <c r="BX682" s="104" t="str">
        <f t="shared" si="456"/>
        <v/>
      </c>
      <c r="BY682" s="139" t="str">
        <f t="shared" si="457"/>
        <v/>
      </c>
      <c r="CA682" s="138" t="str">
        <f t="shared" si="458"/>
        <v/>
      </c>
      <c r="CB682" s="104" t="str">
        <f t="shared" si="459"/>
        <v/>
      </c>
      <c r="CC682" s="139" t="str">
        <f t="shared" si="460"/>
        <v/>
      </c>
      <c r="CE682" s="162" t="str">
        <f t="shared" si="461"/>
        <v/>
      </c>
      <c r="CF682" s="163" t="str">
        <f t="shared" si="462"/>
        <v/>
      </c>
      <c r="CG682" s="164" t="str">
        <f t="shared" si="463"/>
        <v/>
      </c>
      <c r="CI682" s="162" t="str">
        <f t="shared" si="464"/>
        <v/>
      </c>
      <c r="CJ682" s="163" t="str">
        <f t="shared" si="467"/>
        <v/>
      </c>
      <c r="CK682" s="164" t="str">
        <f t="shared" si="468"/>
        <v/>
      </c>
      <c r="CM682" s="169" t="str">
        <f t="shared" si="465"/>
        <v/>
      </c>
      <c r="CN682" s="139" t="str">
        <f t="shared" si="466"/>
        <v/>
      </c>
      <c r="CP682" s="41" t="str">
        <f>IF($CM682="", "", COUNTIF($CM$11:$CM$3035, "&lt;"&amp;$CM682)+1+COUNTIF($CM$11:$CM682, $CM682)-1)</f>
        <v/>
      </c>
    </row>
    <row r="683" spans="1:94" x14ac:dyDescent="0.25">
      <c r="A683" s="40"/>
      <c r="B683" s="82" t="str">
        <f>IF($I683="", "", IFERROR(INDEX('Job Database'!$AE$11:$AE$3035, MATCH($I683, 'Job Database'!$X$11:$X$3035, 0)), ""))</f>
        <v/>
      </c>
      <c r="C683" s="69" t="str">
        <f>IF($I683="", "", IF(COUNTIF('Job Database'!$X$11:$X$3035, $I683)=0, $AC$5, $AC$4))</f>
        <v/>
      </c>
      <c r="D683" s="40"/>
      <c r="E683" s="85" t="str">
        <f>IF($I683="", "", IF(IFERROR(INDEX('Job Database'!$M$11:$M$3035, MATCH($I683, 'Job Database'!$X$11:$X$3035, 0)), "")="", "", IFERROR(INDEX('Job Database'!$M$11:$M$3035, MATCH($I683, 'Job Database'!$X$11:$X$3035, 0)), "")))</f>
        <v/>
      </c>
      <c r="F683" s="40"/>
      <c r="G683" s="88" t="str">
        <f t="shared" si="440"/>
        <v/>
      </c>
      <c r="H683" s="40"/>
      <c r="I683" s="24"/>
      <c r="J683" s="34"/>
      <c r="K683" s="106"/>
      <c r="L683" s="79"/>
      <c r="M683" s="34"/>
      <c r="N683" s="79"/>
      <c r="O683" s="31"/>
      <c r="P683" s="53"/>
      <c r="Q683" s="40"/>
      <c r="S683" s="41" t="str">
        <f t="shared" si="428"/>
        <v/>
      </c>
      <c r="T683" s="41" t="str">
        <f t="shared" si="429"/>
        <v/>
      </c>
      <c r="U683" s="41" t="str">
        <f t="shared" si="441"/>
        <v/>
      </c>
      <c r="W683" s="74" t="str">
        <f>IF('Job Database'!$X683="", "", 'Job Database'!$X683)</f>
        <v/>
      </c>
      <c r="Y683" s="41" t="str">
        <f>IF($W683="", "", IF(COUNTIF($I$11:$I$3035, $W683)&gt;0, "", MAX($Y$10:$Y682)+1))</f>
        <v/>
      </c>
      <c r="Z683" s="41">
        <v>673</v>
      </c>
      <c r="AA683" s="58" t="str">
        <f t="shared" si="442"/>
        <v/>
      </c>
      <c r="AC683" s="41" t="str">
        <f t="shared" si="430"/>
        <v/>
      </c>
      <c r="AE683" s="41" t="str">
        <f t="shared" si="443"/>
        <v/>
      </c>
      <c r="AJ683" s="154" t="str">
        <f t="shared" si="444"/>
        <v/>
      </c>
      <c r="AL683" s="120" t="str">
        <f t="shared" si="445"/>
        <v/>
      </c>
      <c r="AM683" s="104" t="str">
        <f t="shared" si="446"/>
        <v/>
      </c>
      <c r="AN683" s="104" t="str">
        <f t="shared" si="447"/>
        <v/>
      </c>
      <c r="AO683" s="104" t="str">
        <f t="shared" si="431"/>
        <v/>
      </c>
      <c r="AP683" s="104" t="str">
        <f t="shared" si="432"/>
        <v/>
      </c>
      <c r="AQ683" s="121" t="str">
        <f t="shared" si="448"/>
        <v/>
      </c>
      <c r="AS683" s="88" t="str">
        <f t="shared" si="433"/>
        <v/>
      </c>
      <c r="AT683" s="68" t="str">
        <f t="shared" si="449"/>
        <v/>
      </c>
      <c r="AU683" s="68" t="str">
        <f t="shared" si="450"/>
        <v/>
      </c>
      <c r="AV683" s="68" t="str">
        <f t="shared" si="451"/>
        <v/>
      </c>
      <c r="AW683" s="88" t="str">
        <f t="shared" si="434"/>
        <v/>
      </c>
      <c r="AZ683" s="88" t="str">
        <f t="shared" si="435"/>
        <v/>
      </c>
      <c r="BA683" s="68" t="str">
        <f t="shared" si="436"/>
        <v/>
      </c>
      <c r="BB683" s="68" t="str">
        <f t="shared" si="437"/>
        <v/>
      </c>
      <c r="BC683" s="68" t="str">
        <f t="shared" si="438"/>
        <v/>
      </c>
      <c r="BD683" s="69" t="str">
        <f t="shared" si="439"/>
        <v/>
      </c>
      <c r="BE683" s="69" t="str">
        <f t="shared" si="452"/>
        <v/>
      </c>
      <c r="BT683" s="138" t="str">
        <f t="shared" ca="1" si="453"/>
        <v/>
      </c>
      <c r="BU683" s="139" t="str">
        <f t="shared" ca="1" si="454"/>
        <v/>
      </c>
      <c r="BW683" s="138" t="str">
        <f t="shared" si="455"/>
        <v/>
      </c>
      <c r="BX683" s="104" t="str">
        <f t="shared" si="456"/>
        <v/>
      </c>
      <c r="BY683" s="139" t="str">
        <f t="shared" si="457"/>
        <v/>
      </c>
      <c r="CA683" s="138" t="str">
        <f t="shared" si="458"/>
        <v/>
      </c>
      <c r="CB683" s="104" t="str">
        <f t="shared" si="459"/>
        <v/>
      </c>
      <c r="CC683" s="139" t="str">
        <f t="shared" si="460"/>
        <v/>
      </c>
      <c r="CE683" s="162" t="str">
        <f t="shared" si="461"/>
        <v/>
      </c>
      <c r="CF683" s="163" t="str">
        <f t="shared" si="462"/>
        <v/>
      </c>
      <c r="CG683" s="164" t="str">
        <f t="shared" si="463"/>
        <v/>
      </c>
      <c r="CI683" s="162" t="str">
        <f t="shared" si="464"/>
        <v/>
      </c>
      <c r="CJ683" s="163" t="str">
        <f t="shared" si="467"/>
        <v/>
      </c>
      <c r="CK683" s="164" t="str">
        <f t="shared" si="468"/>
        <v/>
      </c>
      <c r="CM683" s="169" t="str">
        <f t="shared" si="465"/>
        <v/>
      </c>
      <c r="CN683" s="139" t="str">
        <f t="shared" si="466"/>
        <v/>
      </c>
      <c r="CP683" s="41" t="str">
        <f>IF($CM683="", "", COUNTIF($CM$11:$CM$3035, "&lt;"&amp;$CM683)+1+COUNTIF($CM$11:$CM683, $CM683)-1)</f>
        <v/>
      </c>
    </row>
    <row r="684" spans="1:94" x14ac:dyDescent="0.25">
      <c r="A684" s="40"/>
      <c r="B684" s="82" t="str">
        <f>IF($I684="", "", IFERROR(INDEX('Job Database'!$AE$11:$AE$3035, MATCH($I684, 'Job Database'!$X$11:$X$3035, 0)), ""))</f>
        <v/>
      </c>
      <c r="C684" s="69" t="str">
        <f>IF($I684="", "", IF(COUNTIF('Job Database'!$X$11:$X$3035, $I684)=0, $AC$5, $AC$4))</f>
        <v/>
      </c>
      <c r="D684" s="40"/>
      <c r="E684" s="85" t="str">
        <f>IF($I684="", "", IF(IFERROR(INDEX('Job Database'!$M$11:$M$3035, MATCH($I684, 'Job Database'!$X$11:$X$3035, 0)), "")="", "", IFERROR(INDEX('Job Database'!$M$11:$M$3035, MATCH($I684, 'Job Database'!$X$11:$X$3035, 0)), "")))</f>
        <v/>
      </c>
      <c r="F684" s="40"/>
      <c r="G684" s="88" t="str">
        <f t="shared" si="440"/>
        <v/>
      </c>
      <c r="H684" s="40"/>
      <c r="I684" s="24"/>
      <c r="J684" s="34"/>
      <c r="K684" s="106"/>
      <c r="L684" s="79"/>
      <c r="M684" s="34"/>
      <c r="N684" s="79"/>
      <c r="O684" s="31"/>
      <c r="P684" s="53"/>
      <c r="Q684" s="40"/>
      <c r="S684" s="41" t="str">
        <f t="shared" si="428"/>
        <v/>
      </c>
      <c r="T684" s="41" t="str">
        <f t="shared" si="429"/>
        <v/>
      </c>
      <c r="U684" s="41" t="str">
        <f t="shared" si="441"/>
        <v/>
      </c>
      <c r="W684" s="74" t="str">
        <f>IF('Job Database'!$X684="", "", 'Job Database'!$X684)</f>
        <v/>
      </c>
      <c r="Y684" s="41" t="str">
        <f>IF($W684="", "", IF(COUNTIF($I$11:$I$3035, $W684)&gt;0, "", MAX($Y$10:$Y683)+1))</f>
        <v/>
      </c>
      <c r="Z684" s="41">
        <v>674</v>
      </c>
      <c r="AA684" s="58" t="str">
        <f t="shared" si="442"/>
        <v/>
      </c>
      <c r="AC684" s="41" t="str">
        <f t="shared" si="430"/>
        <v/>
      </c>
      <c r="AE684" s="41" t="str">
        <f t="shared" si="443"/>
        <v/>
      </c>
      <c r="AJ684" s="154" t="str">
        <f t="shared" si="444"/>
        <v/>
      </c>
      <c r="AL684" s="120" t="str">
        <f t="shared" si="445"/>
        <v/>
      </c>
      <c r="AM684" s="104" t="str">
        <f t="shared" si="446"/>
        <v/>
      </c>
      <c r="AN684" s="104" t="str">
        <f t="shared" si="447"/>
        <v/>
      </c>
      <c r="AO684" s="104" t="str">
        <f t="shared" si="431"/>
        <v/>
      </c>
      <c r="AP684" s="104" t="str">
        <f t="shared" si="432"/>
        <v/>
      </c>
      <c r="AQ684" s="121" t="str">
        <f t="shared" si="448"/>
        <v/>
      </c>
      <c r="AS684" s="88" t="str">
        <f t="shared" si="433"/>
        <v/>
      </c>
      <c r="AT684" s="68" t="str">
        <f t="shared" si="449"/>
        <v/>
      </c>
      <c r="AU684" s="68" t="str">
        <f t="shared" si="450"/>
        <v/>
      </c>
      <c r="AV684" s="68" t="str">
        <f t="shared" si="451"/>
        <v/>
      </c>
      <c r="AW684" s="88" t="str">
        <f t="shared" si="434"/>
        <v/>
      </c>
      <c r="AZ684" s="88" t="str">
        <f t="shared" si="435"/>
        <v/>
      </c>
      <c r="BA684" s="68" t="str">
        <f t="shared" si="436"/>
        <v/>
      </c>
      <c r="BB684" s="68" t="str">
        <f t="shared" si="437"/>
        <v/>
      </c>
      <c r="BC684" s="68" t="str">
        <f t="shared" si="438"/>
        <v/>
      </c>
      <c r="BD684" s="69" t="str">
        <f t="shared" si="439"/>
        <v/>
      </c>
      <c r="BE684" s="69" t="str">
        <f t="shared" si="452"/>
        <v/>
      </c>
      <c r="BT684" s="138" t="str">
        <f t="shared" ca="1" si="453"/>
        <v/>
      </c>
      <c r="BU684" s="139" t="str">
        <f t="shared" ca="1" si="454"/>
        <v/>
      </c>
      <c r="BW684" s="138" t="str">
        <f t="shared" si="455"/>
        <v/>
      </c>
      <c r="BX684" s="104" t="str">
        <f t="shared" si="456"/>
        <v/>
      </c>
      <c r="BY684" s="139" t="str">
        <f t="shared" si="457"/>
        <v/>
      </c>
      <c r="CA684" s="138" t="str">
        <f t="shared" si="458"/>
        <v/>
      </c>
      <c r="CB684" s="104" t="str">
        <f t="shared" si="459"/>
        <v/>
      </c>
      <c r="CC684" s="139" t="str">
        <f t="shared" si="460"/>
        <v/>
      </c>
      <c r="CE684" s="162" t="str">
        <f t="shared" si="461"/>
        <v/>
      </c>
      <c r="CF684" s="163" t="str">
        <f t="shared" si="462"/>
        <v/>
      </c>
      <c r="CG684" s="164" t="str">
        <f t="shared" si="463"/>
        <v/>
      </c>
      <c r="CI684" s="162" t="str">
        <f t="shared" si="464"/>
        <v/>
      </c>
      <c r="CJ684" s="163" t="str">
        <f t="shared" si="467"/>
        <v/>
      </c>
      <c r="CK684" s="164" t="str">
        <f t="shared" si="468"/>
        <v/>
      </c>
      <c r="CM684" s="169" t="str">
        <f t="shared" si="465"/>
        <v/>
      </c>
      <c r="CN684" s="139" t="str">
        <f t="shared" si="466"/>
        <v/>
      </c>
      <c r="CP684" s="41" t="str">
        <f>IF($CM684="", "", COUNTIF($CM$11:$CM$3035, "&lt;"&amp;$CM684)+1+COUNTIF($CM$11:$CM684, $CM684)-1)</f>
        <v/>
      </c>
    </row>
    <row r="685" spans="1:94" x14ac:dyDescent="0.25">
      <c r="A685" s="40"/>
      <c r="B685" s="82" t="str">
        <f>IF($I685="", "", IFERROR(INDEX('Job Database'!$AE$11:$AE$3035, MATCH($I685, 'Job Database'!$X$11:$X$3035, 0)), ""))</f>
        <v/>
      </c>
      <c r="C685" s="69" t="str">
        <f>IF($I685="", "", IF(COUNTIF('Job Database'!$X$11:$X$3035, $I685)=0, $AC$5, $AC$4))</f>
        <v/>
      </c>
      <c r="D685" s="40"/>
      <c r="E685" s="85" t="str">
        <f>IF($I685="", "", IF(IFERROR(INDEX('Job Database'!$M$11:$M$3035, MATCH($I685, 'Job Database'!$X$11:$X$3035, 0)), "")="", "", IFERROR(INDEX('Job Database'!$M$11:$M$3035, MATCH($I685, 'Job Database'!$X$11:$X$3035, 0)), "")))</f>
        <v/>
      </c>
      <c r="F685" s="40"/>
      <c r="G685" s="88" t="str">
        <f t="shared" si="440"/>
        <v/>
      </c>
      <c r="H685" s="40"/>
      <c r="I685" s="24"/>
      <c r="J685" s="34"/>
      <c r="K685" s="106"/>
      <c r="L685" s="79"/>
      <c r="M685" s="34"/>
      <c r="N685" s="79"/>
      <c r="O685" s="31"/>
      <c r="P685" s="53"/>
      <c r="Q685" s="40"/>
      <c r="S685" s="41" t="str">
        <f t="shared" si="428"/>
        <v/>
      </c>
      <c r="T685" s="41" t="str">
        <f t="shared" si="429"/>
        <v/>
      </c>
      <c r="U685" s="41" t="str">
        <f t="shared" si="441"/>
        <v/>
      </c>
      <c r="W685" s="74" t="str">
        <f>IF('Job Database'!$X685="", "", 'Job Database'!$X685)</f>
        <v/>
      </c>
      <c r="Y685" s="41" t="str">
        <f>IF($W685="", "", IF(COUNTIF($I$11:$I$3035, $W685)&gt;0, "", MAX($Y$10:$Y684)+1))</f>
        <v/>
      </c>
      <c r="Z685" s="41">
        <v>675</v>
      </c>
      <c r="AA685" s="58" t="str">
        <f t="shared" si="442"/>
        <v/>
      </c>
      <c r="AC685" s="41" t="str">
        <f t="shared" si="430"/>
        <v/>
      </c>
      <c r="AE685" s="41" t="str">
        <f t="shared" si="443"/>
        <v/>
      </c>
      <c r="AJ685" s="154" t="str">
        <f t="shared" si="444"/>
        <v/>
      </c>
      <c r="AL685" s="120" t="str">
        <f t="shared" si="445"/>
        <v/>
      </c>
      <c r="AM685" s="104" t="str">
        <f t="shared" si="446"/>
        <v/>
      </c>
      <c r="AN685" s="104" t="str">
        <f t="shared" si="447"/>
        <v/>
      </c>
      <c r="AO685" s="104" t="str">
        <f t="shared" si="431"/>
        <v/>
      </c>
      <c r="AP685" s="104" t="str">
        <f t="shared" si="432"/>
        <v/>
      </c>
      <c r="AQ685" s="121" t="str">
        <f t="shared" si="448"/>
        <v/>
      </c>
      <c r="AS685" s="88" t="str">
        <f t="shared" si="433"/>
        <v/>
      </c>
      <c r="AT685" s="68" t="str">
        <f t="shared" si="449"/>
        <v/>
      </c>
      <c r="AU685" s="68" t="str">
        <f t="shared" si="450"/>
        <v/>
      </c>
      <c r="AV685" s="68" t="str">
        <f t="shared" si="451"/>
        <v/>
      </c>
      <c r="AW685" s="88" t="str">
        <f t="shared" si="434"/>
        <v/>
      </c>
      <c r="AZ685" s="88" t="str">
        <f t="shared" si="435"/>
        <v/>
      </c>
      <c r="BA685" s="68" t="str">
        <f t="shared" si="436"/>
        <v/>
      </c>
      <c r="BB685" s="68" t="str">
        <f t="shared" si="437"/>
        <v/>
      </c>
      <c r="BC685" s="68" t="str">
        <f t="shared" si="438"/>
        <v/>
      </c>
      <c r="BD685" s="69" t="str">
        <f t="shared" si="439"/>
        <v/>
      </c>
      <c r="BE685" s="69" t="str">
        <f t="shared" si="452"/>
        <v/>
      </c>
      <c r="BT685" s="138" t="str">
        <f t="shared" ca="1" si="453"/>
        <v/>
      </c>
      <c r="BU685" s="139" t="str">
        <f t="shared" ca="1" si="454"/>
        <v/>
      </c>
      <c r="BW685" s="138" t="str">
        <f t="shared" si="455"/>
        <v/>
      </c>
      <c r="BX685" s="104" t="str">
        <f t="shared" si="456"/>
        <v/>
      </c>
      <c r="BY685" s="139" t="str">
        <f t="shared" si="457"/>
        <v/>
      </c>
      <c r="CA685" s="138" t="str">
        <f t="shared" si="458"/>
        <v/>
      </c>
      <c r="CB685" s="104" t="str">
        <f t="shared" si="459"/>
        <v/>
      </c>
      <c r="CC685" s="139" t="str">
        <f t="shared" si="460"/>
        <v/>
      </c>
      <c r="CE685" s="162" t="str">
        <f t="shared" si="461"/>
        <v/>
      </c>
      <c r="CF685" s="163" t="str">
        <f t="shared" si="462"/>
        <v/>
      </c>
      <c r="CG685" s="164" t="str">
        <f t="shared" si="463"/>
        <v/>
      </c>
      <c r="CI685" s="162" t="str">
        <f t="shared" si="464"/>
        <v/>
      </c>
      <c r="CJ685" s="163" t="str">
        <f t="shared" si="467"/>
        <v/>
      </c>
      <c r="CK685" s="164" t="str">
        <f t="shared" si="468"/>
        <v/>
      </c>
      <c r="CM685" s="169" t="str">
        <f t="shared" si="465"/>
        <v/>
      </c>
      <c r="CN685" s="139" t="str">
        <f t="shared" si="466"/>
        <v/>
      </c>
      <c r="CP685" s="41" t="str">
        <f>IF($CM685="", "", COUNTIF($CM$11:$CM$3035, "&lt;"&amp;$CM685)+1+COUNTIF($CM$11:$CM685, $CM685)-1)</f>
        <v/>
      </c>
    </row>
    <row r="686" spans="1:94" x14ac:dyDescent="0.25">
      <c r="A686" s="40"/>
      <c r="B686" s="82" t="str">
        <f>IF($I686="", "", IFERROR(INDEX('Job Database'!$AE$11:$AE$3035, MATCH($I686, 'Job Database'!$X$11:$X$3035, 0)), ""))</f>
        <v/>
      </c>
      <c r="C686" s="69" t="str">
        <f>IF($I686="", "", IF(COUNTIF('Job Database'!$X$11:$X$3035, $I686)=0, $AC$5, $AC$4))</f>
        <v/>
      </c>
      <c r="D686" s="40"/>
      <c r="E686" s="85" t="str">
        <f>IF($I686="", "", IF(IFERROR(INDEX('Job Database'!$M$11:$M$3035, MATCH($I686, 'Job Database'!$X$11:$X$3035, 0)), "")="", "", IFERROR(INDEX('Job Database'!$M$11:$M$3035, MATCH($I686, 'Job Database'!$X$11:$X$3035, 0)), "")))</f>
        <v/>
      </c>
      <c r="F686" s="40"/>
      <c r="G686" s="88" t="str">
        <f t="shared" si="440"/>
        <v/>
      </c>
      <c r="H686" s="40"/>
      <c r="I686" s="24"/>
      <c r="J686" s="34"/>
      <c r="K686" s="106"/>
      <c r="L686" s="79"/>
      <c r="M686" s="34"/>
      <c r="N686" s="79"/>
      <c r="O686" s="31"/>
      <c r="P686" s="53"/>
      <c r="Q686" s="40"/>
      <c r="S686" s="41" t="str">
        <f t="shared" si="428"/>
        <v/>
      </c>
      <c r="T686" s="41" t="str">
        <f t="shared" si="429"/>
        <v/>
      </c>
      <c r="U686" s="41" t="str">
        <f t="shared" si="441"/>
        <v/>
      </c>
      <c r="W686" s="74" t="str">
        <f>IF('Job Database'!$X686="", "", 'Job Database'!$X686)</f>
        <v/>
      </c>
      <c r="Y686" s="41" t="str">
        <f>IF($W686="", "", IF(COUNTIF($I$11:$I$3035, $W686)&gt;0, "", MAX($Y$10:$Y685)+1))</f>
        <v/>
      </c>
      <c r="Z686" s="41">
        <v>676</v>
      </c>
      <c r="AA686" s="58" t="str">
        <f t="shared" si="442"/>
        <v/>
      </c>
      <c r="AC686" s="41" t="str">
        <f t="shared" si="430"/>
        <v/>
      </c>
      <c r="AE686" s="41" t="str">
        <f t="shared" si="443"/>
        <v/>
      </c>
      <c r="AJ686" s="154" t="str">
        <f t="shared" si="444"/>
        <v/>
      </c>
      <c r="AL686" s="120" t="str">
        <f t="shared" si="445"/>
        <v/>
      </c>
      <c r="AM686" s="104" t="str">
        <f t="shared" si="446"/>
        <v/>
      </c>
      <c r="AN686" s="104" t="str">
        <f t="shared" si="447"/>
        <v/>
      </c>
      <c r="AO686" s="104" t="str">
        <f t="shared" si="431"/>
        <v/>
      </c>
      <c r="AP686" s="104" t="str">
        <f t="shared" si="432"/>
        <v/>
      </c>
      <c r="AQ686" s="121" t="str">
        <f t="shared" si="448"/>
        <v/>
      </c>
      <c r="AS686" s="88" t="str">
        <f t="shared" si="433"/>
        <v/>
      </c>
      <c r="AT686" s="68" t="str">
        <f t="shared" si="449"/>
        <v/>
      </c>
      <c r="AU686" s="68" t="str">
        <f t="shared" si="450"/>
        <v/>
      </c>
      <c r="AV686" s="68" t="str">
        <f t="shared" si="451"/>
        <v/>
      </c>
      <c r="AW686" s="88" t="str">
        <f t="shared" si="434"/>
        <v/>
      </c>
      <c r="AZ686" s="88" t="str">
        <f t="shared" si="435"/>
        <v/>
      </c>
      <c r="BA686" s="68" t="str">
        <f t="shared" si="436"/>
        <v/>
      </c>
      <c r="BB686" s="68" t="str">
        <f t="shared" si="437"/>
        <v/>
      </c>
      <c r="BC686" s="68" t="str">
        <f t="shared" si="438"/>
        <v/>
      </c>
      <c r="BD686" s="69" t="str">
        <f t="shared" si="439"/>
        <v/>
      </c>
      <c r="BE686" s="69" t="str">
        <f t="shared" si="452"/>
        <v/>
      </c>
      <c r="BT686" s="138" t="str">
        <f t="shared" ca="1" si="453"/>
        <v/>
      </c>
      <c r="BU686" s="139" t="str">
        <f t="shared" ca="1" si="454"/>
        <v/>
      </c>
      <c r="BW686" s="138" t="str">
        <f t="shared" si="455"/>
        <v/>
      </c>
      <c r="BX686" s="104" t="str">
        <f t="shared" si="456"/>
        <v/>
      </c>
      <c r="BY686" s="139" t="str">
        <f t="shared" si="457"/>
        <v/>
      </c>
      <c r="CA686" s="138" t="str">
        <f t="shared" si="458"/>
        <v/>
      </c>
      <c r="CB686" s="104" t="str">
        <f t="shared" si="459"/>
        <v/>
      </c>
      <c r="CC686" s="139" t="str">
        <f t="shared" si="460"/>
        <v/>
      </c>
      <c r="CE686" s="162" t="str">
        <f t="shared" si="461"/>
        <v/>
      </c>
      <c r="CF686" s="163" t="str">
        <f t="shared" si="462"/>
        <v/>
      </c>
      <c r="CG686" s="164" t="str">
        <f t="shared" si="463"/>
        <v/>
      </c>
      <c r="CI686" s="162" t="str">
        <f t="shared" si="464"/>
        <v/>
      </c>
      <c r="CJ686" s="163" t="str">
        <f t="shared" si="467"/>
        <v/>
      </c>
      <c r="CK686" s="164" t="str">
        <f t="shared" si="468"/>
        <v/>
      </c>
      <c r="CM686" s="169" t="str">
        <f t="shared" si="465"/>
        <v/>
      </c>
      <c r="CN686" s="139" t="str">
        <f t="shared" si="466"/>
        <v/>
      </c>
      <c r="CP686" s="41" t="str">
        <f>IF($CM686="", "", COUNTIF($CM$11:$CM$3035, "&lt;"&amp;$CM686)+1+COUNTIF($CM$11:$CM686, $CM686)-1)</f>
        <v/>
      </c>
    </row>
    <row r="687" spans="1:94" x14ac:dyDescent="0.25">
      <c r="A687" s="40"/>
      <c r="B687" s="82" t="str">
        <f>IF($I687="", "", IFERROR(INDEX('Job Database'!$AE$11:$AE$3035, MATCH($I687, 'Job Database'!$X$11:$X$3035, 0)), ""))</f>
        <v/>
      </c>
      <c r="C687" s="69" t="str">
        <f>IF($I687="", "", IF(COUNTIF('Job Database'!$X$11:$X$3035, $I687)=0, $AC$5, $AC$4))</f>
        <v/>
      </c>
      <c r="D687" s="40"/>
      <c r="E687" s="85" t="str">
        <f>IF($I687="", "", IF(IFERROR(INDEX('Job Database'!$M$11:$M$3035, MATCH($I687, 'Job Database'!$X$11:$X$3035, 0)), "")="", "", IFERROR(INDEX('Job Database'!$M$11:$M$3035, MATCH($I687, 'Job Database'!$X$11:$X$3035, 0)), "")))</f>
        <v/>
      </c>
      <c r="F687" s="40"/>
      <c r="G687" s="88" t="str">
        <f t="shared" si="440"/>
        <v/>
      </c>
      <c r="H687" s="40"/>
      <c r="I687" s="24"/>
      <c r="J687" s="34"/>
      <c r="K687" s="106"/>
      <c r="L687" s="79"/>
      <c r="M687" s="34"/>
      <c r="N687" s="79"/>
      <c r="O687" s="31"/>
      <c r="P687" s="53"/>
      <c r="Q687" s="40"/>
      <c r="S687" s="41" t="str">
        <f t="shared" si="428"/>
        <v/>
      </c>
      <c r="T687" s="41" t="str">
        <f t="shared" si="429"/>
        <v/>
      </c>
      <c r="U687" s="41" t="str">
        <f t="shared" si="441"/>
        <v/>
      </c>
      <c r="W687" s="74" t="str">
        <f>IF('Job Database'!$X687="", "", 'Job Database'!$X687)</f>
        <v/>
      </c>
      <c r="Y687" s="41" t="str">
        <f>IF($W687="", "", IF(COUNTIF($I$11:$I$3035, $W687)&gt;0, "", MAX($Y$10:$Y686)+1))</f>
        <v/>
      </c>
      <c r="Z687" s="41">
        <v>677</v>
      </c>
      <c r="AA687" s="58" t="str">
        <f t="shared" si="442"/>
        <v/>
      </c>
      <c r="AC687" s="41" t="str">
        <f t="shared" si="430"/>
        <v/>
      </c>
      <c r="AE687" s="41" t="str">
        <f t="shared" si="443"/>
        <v/>
      </c>
      <c r="AJ687" s="154" t="str">
        <f t="shared" si="444"/>
        <v/>
      </c>
      <c r="AL687" s="120" t="str">
        <f t="shared" si="445"/>
        <v/>
      </c>
      <c r="AM687" s="104" t="str">
        <f t="shared" si="446"/>
        <v/>
      </c>
      <c r="AN687" s="104" t="str">
        <f t="shared" si="447"/>
        <v/>
      </c>
      <c r="AO687" s="104" t="str">
        <f t="shared" si="431"/>
        <v/>
      </c>
      <c r="AP687" s="104" t="str">
        <f t="shared" si="432"/>
        <v/>
      </c>
      <c r="AQ687" s="121" t="str">
        <f t="shared" si="448"/>
        <v/>
      </c>
      <c r="AS687" s="88" t="str">
        <f t="shared" si="433"/>
        <v/>
      </c>
      <c r="AT687" s="68" t="str">
        <f t="shared" si="449"/>
        <v/>
      </c>
      <c r="AU687" s="68" t="str">
        <f t="shared" si="450"/>
        <v/>
      </c>
      <c r="AV687" s="68" t="str">
        <f t="shared" si="451"/>
        <v/>
      </c>
      <c r="AW687" s="88" t="str">
        <f t="shared" si="434"/>
        <v/>
      </c>
      <c r="AZ687" s="88" t="str">
        <f t="shared" si="435"/>
        <v/>
      </c>
      <c r="BA687" s="68" t="str">
        <f t="shared" si="436"/>
        <v/>
      </c>
      <c r="BB687" s="68" t="str">
        <f t="shared" si="437"/>
        <v/>
      </c>
      <c r="BC687" s="68" t="str">
        <f t="shared" si="438"/>
        <v/>
      </c>
      <c r="BD687" s="69" t="str">
        <f t="shared" si="439"/>
        <v/>
      </c>
      <c r="BE687" s="69" t="str">
        <f t="shared" si="452"/>
        <v/>
      </c>
      <c r="BT687" s="138" t="str">
        <f t="shared" ca="1" si="453"/>
        <v/>
      </c>
      <c r="BU687" s="139" t="str">
        <f t="shared" ca="1" si="454"/>
        <v/>
      </c>
      <c r="BW687" s="138" t="str">
        <f t="shared" si="455"/>
        <v/>
      </c>
      <c r="BX687" s="104" t="str">
        <f t="shared" si="456"/>
        <v/>
      </c>
      <c r="BY687" s="139" t="str">
        <f t="shared" si="457"/>
        <v/>
      </c>
      <c r="CA687" s="138" t="str">
        <f t="shared" si="458"/>
        <v/>
      </c>
      <c r="CB687" s="104" t="str">
        <f t="shared" si="459"/>
        <v/>
      </c>
      <c r="CC687" s="139" t="str">
        <f t="shared" si="460"/>
        <v/>
      </c>
      <c r="CE687" s="162" t="str">
        <f t="shared" si="461"/>
        <v/>
      </c>
      <c r="CF687" s="163" t="str">
        <f t="shared" si="462"/>
        <v/>
      </c>
      <c r="CG687" s="164" t="str">
        <f t="shared" si="463"/>
        <v/>
      </c>
      <c r="CI687" s="162" t="str">
        <f t="shared" si="464"/>
        <v/>
      </c>
      <c r="CJ687" s="163" t="str">
        <f t="shared" si="467"/>
        <v/>
      </c>
      <c r="CK687" s="164" t="str">
        <f t="shared" si="468"/>
        <v/>
      </c>
      <c r="CM687" s="169" t="str">
        <f t="shared" si="465"/>
        <v/>
      </c>
      <c r="CN687" s="139" t="str">
        <f t="shared" si="466"/>
        <v/>
      </c>
      <c r="CP687" s="41" t="str">
        <f>IF($CM687="", "", COUNTIF($CM$11:$CM$3035, "&lt;"&amp;$CM687)+1+COUNTIF($CM$11:$CM687, $CM687)-1)</f>
        <v/>
      </c>
    </row>
    <row r="688" spans="1:94" x14ac:dyDescent="0.25">
      <c r="A688" s="40"/>
      <c r="B688" s="82" t="str">
        <f>IF($I688="", "", IFERROR(INDEX('Job Database'!$AE$11:$AE$3035, MATCH($I688, 'Job Database'!$X$11:$X$3035, 0)), ""))</f>
        <v/>
      </c>
      <c r="C688" s="69" t="str">
        <f>IF($I688="", "", IF(COUNTIF('Job Database'!$X$11:$X$3035, $I688)=0, $AC$5, $AC$4))</f>
        <v/>
      </c>
      <c r="D688" s="40"/>
      <c r="E688" s="85" t="str">
        <f>IF($I688="", "", IF(IFERROR(INDEX('Job Database'!$M$11:$M$3035, MATCH($I688, 'Job Database'!$X$11:$X$3035, 0)), "")="", "", IFERROR(INDEX('Job Database'!$M$11:$M$3035, MATCH($I688, 'Job Database'!$X$11:$X$3035, 0)), "")))</f>
        <v/>
      </c>
      <c r="F688" s="40"/>
      <c r="G688" s="88" t="str">
        <f t="shared" si="440"/>
        <v/>
      </c>
      <c r="H688" s="40"/>
      <c r="I688" s="24"/>
      <c r="J688" s="34"/>
      <c r="K688" s="106"/>
      <c r="L688" s="79"/>
      <c r="M688" s="34"/>
      <c r="N688" s="79"/>
      <c r="O688" s="31"/>
      <c r="P688" s="53"/>
      <c r="Q688" s="40"/>
      <c r="S688" s="41" t="str">
        <f t="shared" si="428"/>
        <v/>
      </c>
      <c r="T688" s="41" t="str">
        <f t="shared" si="429"/>
        <v/>
      </c>
      <c r="U688" s="41" t="str">
        <f t="shared" si="441"/>
        <v/>
      </c>
      <c r="W688" s="74" t="str">
        <f>IF('Job Database'!$X688="", "", 'Job Database'!$X688)</f>
        <v/>
      </c>
      <c r="Y688" s="41" t="str">
        <f>IF($W688="", "", IF(COUNTIF($I$11:$I$3035, $W688)&gt;0, "", MAX($Y$10:$Y687)+1))</f>
        <v/>
      </c>
      <c r="Z688" s="41">
        <v>678</v>
      </c>
      <c r="AA688" s="58" t="str">
        <f t="shared" si="442"/>
        <v/>
      </c>
      <c r="AC688" s="41" t="str">
        <f t="shared" si="430"/>
        <v/>
      </c>
      <c r="AE688" s="41" t="str">
        <f t="shared" si="443"/>
        <v/>
      </c>
      <c r="AJ688" s="154" t="str">
        <f t="shared" si="444"/>
        <v/>
      </c>
      <c r="AL688" s="120" t="str">
        <f t="shared" si="445"/>
        <v/>
      </c>
      <c r="AM688" s="104" t="str">
        <f t="shared" si="446"/>
        <v/>
      </c>
      <c r="AN688" s="104" t="str">
        <f t="shared" si="447"/>
        <v/>
      </c>
      <c r="AO688" s="104" t="str">
        <f t="shared" si="431"/>
        <v/>
      </c>
      <c r="AP688" s="104" t="str">
        <f t="shared" si="432"/>
        <v/>
      </c>
      <c r="AQ688" s="121" t="str">
        <f t="shared" si="448"/>
        <v/>
      </c>
      <c r="AS688" s="88" t="str">
        <f t="shared" si="433"/>
        <v/>
      </c>
      <c r="AT688" s="68" t="str">
        <f t="shared" si="449"/>
        <v/>
      </c>
      <c r="AU688" s="68" t="str">
        <f t="shared" si="450"/>
        <v/>
      </c>
      <c r="AV688" s="68" t="str">
        <f t="shared" si="451"/>
        <v/>
      </c>
      <c r="AW688" s="88" t="str">
        <f t="shared" si="434"/>
        <v/>
      </c>
      <c r="AZ688" s="88" t="str">
        <f t="shared" si="435"/>
        <v/>
      </c>
      <c r="BA688" s="68" t="str">
        <f t="shared" si="436"/>
        <v/>
      </c>
      <c r="BB688" s="68" t="str">
        <f t="shared" si="437"/>
        <v/>
      </c>
      <c r="BC688" s="68" t="str">
        <f t="shared" si="438"/>
        <v/>
      </c>
      <c r="BD688" s="69" t="str">
        <f t="shared" si="439"/>
        <v/>
      </c>
      <c r="BE688" s="69" t="str">
        <f t="shared" si="452"/>
        <v/>
      </c>
      <c r="BT688" s="138" t="str">
        <f t="shared" ca="1" si="453"/>
        <v/>
      </c>
      <c r="BU688" s="139" t="str">
        <f t="shared" ca="1" si="454"/>
        <v/>
      </c>
      <c r="BW688" s="138" t="str">
        <f t="shared" si="455"/>
        <v/>
      </c>
      <c r="BX688" s="104" t="str">
        <f t="shared" si="456"/>
        <v/>
      </c>
      <c r="BY688" s="139" t="str">
        <f t="shared" si="457"/>
        <v/>
      </c>
      <c r="CA688" s="138" t="str">
        <f t="shared" si="458"/>
        <v/>
      </c>
      <c r="CB688" s="104" t="str">
        <f t="shared" si="459"/>
        <v/>
      </c>
      <c r="CC688" s="139" t="str">
        <f t="shared" si="460"/>
        <v/>
      </c>
      <c r="CE688" s="162" t="str">
        <f t="shared" si="461"/>
        <v/>
      </c>
      <c r="CF688" s="163" t="str">
        <f t="shared" si="462"/>
        <v/>
      </c>
      <c r="CG688" s="164" t="str">
        <f t="shared" si="463"/>
        <v/>
      </c>
      <c r="CI688" s="162" t="str">
        <f t="shared" si="464"/>
        <v/>
      </c>
      <c r="CJ688" s="163" t="str">
        <f t="shared" si="467"/>
        <v/>
      </c>
      <c r="CK688" s="164" t="str">
        <f t="shared" si="468"/>
        <v/>
      </c>
      <c r="CM688" s="169" t="str">
        <f t="shared" si="465"/>
        <v/>
      </c>
      <c r="CN688" s="139" t="str">
        <f t="shared" si="466"/>
        <v/>
      </c>
      <c r="CP688" s="41" t="str">
        <f>IF($CM688="", "", COUNTIF($CM$11:$CM$3035, "&lt;"&amp;$CM688)+1+COUNTIF($CM$11:$CM688, $CM688)-1)</f>
        <v/>
      </c>
    </row>
    <row r="689" spans="1:94" x14ac:dyDescent="0.25">
      <c r="A689" s="40"/>
      <c r="B689" s="82" t="str">
        <f>IF($I689="", "", IFERROR(INDEX('Job Database'!$AE$11:$AE$3035, MATCH($I689, 'Job Database'!$X$11:$X$3035, 0)), ""))</f>
        <v/>
      </c>
      <c r="C689" s="69" t="str">
        <f>IF($I689="", "", IF(COUNTIF('Job Database'!$X$11:$X$3035, $I689)=0, $AC$5, $AC$4))</f>
        <v/>
      </c>
      <c r="D689" s="40"/>
      <c r="E689" s="85" t="str">
        <f>IF($I689="", "", IF(IFERROR(INDEX('Job Database'!$M$11:$M$3035, MATCH($I689, 'Job Database'!$X$11:$X$3035, 0)), "")="", "", IFERROR(INDEX('Job Database'!$M$11:$M$3035, MATCH($I689, 'Job Database'!$X$11:$X$3035, 0)), "")))</f>
        <v/>
      </c>
      <c r="F689" s="40"/>
      <c r="G689" s="88" t="str">
        <f t="shared" si="440"/>
        <v/>
      </c>
      <c r="H689" s="40"/>
      <c r="I689" s="24"/>
      <c r="J689" s="34"/>
      <c r="K689" s="106"/>
      <c r="L689" s="79"/>
      <c r="M689" s="34"/>
      <c r="N689" s="79"/>
      <c r="O689" s="31"/>
      <c r="P689" s="53"/>
      <c r="Q689" s="40"/>
      <c r="S689" s="41" t="str">
        <f t="shared" si="428"/>
        <v/>
      </c>
      <c r="T689" s="41" t="str">
        <f t="shared" si="429"/>
        <v/>
      </c>
      <c r="U689" s="41" t="str">
        <f t="shared" si="441"/>
        <v/>
      </c>
      <c r="W689" s="74" t="str">
        <f>IF('Job Database'!$X689="", "", 'Job Database'!$X689)</f>
        <v/>
      </c>
      <c r="Y689" s="41" t="str">
        <f>IF($W689="", "", IF(COUNTIF($I$11:$I$3035, $W689)&gt;0, "", MAX($Y$10:$Y688)+1))</f>
        <v/>
      </c>
      <c r="Z689" s="41">
        <v>679</v>
      </c>
      <c r="AA689" s="58" t="str">
        <f t="shared" si="442"/>
        <v/>
      </c>
      <c r="AC689" s="41" t="str">
        <f t="shared" si="430"/>
        <v/>
      </c>
      <c r="AE689" s="41" t="str">
        <f t="shared" si="443"/>
        <v/>
      </c>
      <c r="AJ689" s="154" t="str">
        <f t="shared" si="444"/>
        <v/>
      </c>
      <c r="AL689" s="120" t="str">
        <f t="shared" si="445"/>
        <v/>
      </c>
      <c r="AM689" s="104" t="str">
        <f t="shared" si="446"/>
        <v/>
      </c>
      <c r="AN689" s="104" t="str">
        <f t="shared" si="447"/>
        <v/>
      </c>
      <c r="AO689" s="104" t="str">
        <f t="shared" si="431"/>
        <v/>
      </c>
      <c r="AP689" s="104" t="str">
        <f t="shared" si="432"/>
        <v/>
      </c>
      <c r="AQ689" s="121" t="str">
        <f t="shared" si="448"/>
        <v/>
      </c>
      <c r="AS689" s="88" t="str">
        <f t="shared" si="433"/>
        <v/>
      </c>
      <c r="AT689" s="68" t="str">
        <f t="shared" si="449"/>
        <v/>
      </c>
      <c r="AU689" s="68" t="str">
        <f t="shared" si="450"/>
        <v/>
      </c>
      <c r="AV689" s="68" t="str">
        <f t="shared" si="451"/>
        <v/>
      </c>
      <c r="AW689" s="88" t="str">
        <f t="shared" si="434"/>
        <v/>
      </c>
      <c r="AZ689" s="88" t="str">
        <f t="shared" si="435"/>
        <v/>
      </c>
      <c r="BA689" s="68" t="str">
        <f t="shared" si="436"/>
        <v/>
      </c>
      <c r="BB689" s="68" t="str">
        <f t="shared" si="437"/>
        <v/>
      </c>
      <c r="BC689" s="68" t="str">
        <f t="shared" si="438"/>
        <v/>
      </c>
      <c r="BD689" s="69" t="str">
        <f t="shared" si="439"/>
        <v/>
      </c>
      <c r="BE689" s="69" t="str">
        <f t="shared" si="452"/>
        <v/>
      </c>
      <c r="BT689" s="138" t="str">
        <f t="shared" ca="1" si="453"/>
        <v/>
      </c>
      <c r="BU689" s="139" t="str">
        <f t="shared" ca="1" si="454"/>
        <v/>
      </c>
      <c r="BW689" s="138" t="str">
        <f t="shared" si="455"/>
        <v/>
      </c>
      <c r="BX689" s="104" t="str">
        <f t="shared" si="456"/>
        <v/>
      </c>
      <c r="BY689" s="139" t="str">
        <f t="shared" si="457"/>
        <v/>
      </c>
      <c r="CA689" s="138" t="str">
        <f t="shared" si="458"/>
        <v/>
      </c>
      <c r="CB689" s="104" t="str">
        <f t="shared" si="459"/>
        <v/>
      </c>
      <c r="CC689" s="139" t="str">
        <f t="shared" si="460"/>
        <v/>
      </c>
      <c r="CE689" s="162" t="str">
        <f t="shared" si="461"/>
        <v/>
      </c>
      <c r="CF689" s="163" t="str">
        <f t="shared" si="462"/>
        <v/>
      </c>
      <c r="CG689" s="164" t="str">
        <f t="shared" si="463"/>
        <v/>
      </c>
      <c r="CI689" s="162" t="str">
        <f t="shared" si="464"/>
        <v/>
      </c>
      <c r="CJ689" s="163" t="str">
        <f t="shared" si="467"/>
        <v/>
      </c>
      <c r="CK689" s="164" t="str">
        <f t="shared" si="468"/>
        <v/>
      </c>
      <c r="CM689" s="169" t="str">
        <f t="shared" si="465"/>
        <v/>
      </c>
      <c r="CN689" s="139" t="str">
        <f t="shared" si="466"/>
        <v/>
      </c>
      <c r="CP689" s="41" t="str">
        <f>IF($CM689="", "", COUNTIF($CM$11:$CM$3035, "&lt;"&amp;$CM689)+1+COUNTIF($CM$11:$CM689, $CM689)-1)</f>
        <v/>
      </c>
    </row>
    <row r="690" spans="1:94" x14ac:dyDescent="0.25">
      <c r="A690" s="40"/>
      <c r="B690" s="82" t="str">
        <f>IF($I690="", "", IFERROR(INDEX('Job Database'!$AE$11:$AE$3035, MATCH($I690, 'Job Database'!$X$11:$X$3035, 0)), ""))</f>
        <v/>
      </c>
      <c r="C690" s="69" t="str">
        <f>IF($I690="", "", IF(COUNTIF('Job Database'!$X$11:$X$3035, $I690)=0, $AC$5, $AC$4))</f>
        <v/>
      </c>
      <c r="D690" s="40"/>
      <c r="E690" s="85" t="str">
        <f>IF($I690="", "", IF(IFERROR(INDEX('Job Database'!$M$11:$M$3035, MATCH($I690, 'Job Database'!$X$11:$X$3035, 0)), "")="", "", IFERROR(INDEX('Job Database'!$M$11:$M$3035, MATCH($I690, 'Job Database'!$X$11:$X$3035, 0)), "")))</f>
        <v/>
      </c>
      <c r="F690" s="40"/>
      <c r="G690" s="88" t="str">
        <f t="shared" si="440"/>
        <v/>
      </c>
      <c r="H690" s="40"/>
      <c r="I690" s="24"/>
      <c r="J690" s="34"/>
      <c r="K690" s="106"/>
      <c r="L690" s="79"/>
      <c r="M690" s="34"/>
      <c r="N690" s="79"/>
      <c r="O690" s="31"/>
      <c r="P690" s="53"/>
      <c r="Q690" s="40"/>
      <c r="S690" s="41" t="str">
        <f t="shared" si="428"/>
        <v/>
      </c>
      <c r="T690" s="41" t="str">
        <f t="shared" si="429"/>
        <v/>
      </c>
      <c r="U690" s="41" t="str">
        <f t="shared" si="441"/>
        <v/>
      </c>
      <c r="W690" s="74" t="str">
        <f>IF('Job Database'!$X690="", "", 'Job Database'!$X690)</f>
        <v/>
      </c>
      <c r="Y690" s="41" t="str">
        <f>IF($W690="", "", IF(COUNTIF($I$11:$I$3035, $W690)&gt;0, "", MAX($Y$10:$Y689)+1))</f>
        <v/>
      </c>
      <c r="Z690" s="41">
        <v>680</v>
      </c>
      <c r="AA690" s="58" t="str">
        <f t="shared" si="442"/>
        <v/>
      </c>
      <c r="AC690" s="41" t="str">
        <f t="shared" si="430"/>
        <v/>
      </c>
      <c r="AE690" s="41" t="str">
        <f t="shared" si="443"/>
        <v/>
      </c>
      <c r="AJ690" s="154" t="str">
        <f t="shared" si="444"/>
        <v/>
      </c>
      <c r="AL690" s="120" t="str">
        <f t="shared" si="445"/>
        <v/>
      </c>
      <c r="AM690" s="104" t="str">
        <f t="shared" si="446"/>
        <v/>
      </c>
      <c r="AN690" s="104" t="str">
        <f t="shared" si="447"/>
        <v/>
      </c>
      <c r="AO690" s="104" t="str">
        <f t="shared" si="431"/>
        <v/>
      </c>
      <c r="AP690" s="104" t="str">
        <f t="shared" si="432"/>
        <v/>
      </c>
      <c r="AQ690" s="121" t="str">
        <f t="shared" si="448"/>
        <v/>
      </c>
      <c r="AS690" s="88" t="str">
        <f t="shared" si="433"/>
        <v/>
      </c>
      <c r="AT690" s="68" t="str">
        <f t="shared" si="449"/>
        <v/>
      </c>
      <c r="AU690" s="68" t="str">
        <f t="shared" si="450"/>
        <v/>
      </c>
      <c r="AV690" s="68" t="str">
        <f t="shared" si="451"/>
        <v/>
      </c>
      <c r="AW690" s="88" t="str">
        <f t="shared" si="434"/>
        <v/>
      </c>
      <c r="AZ690" s="88" t="str">
        <f t="shared" si="435"/>
        <v/>
      </c>
      <c r="BA690" s="68" t="str">
        <f t="shared" si="436"/>
        <v/>
      </c>
      <c r="BB690" s="68" t="str">
        <f t="shared" si="437"/>
        <v/>
      </c>
      <c r="BC690" s="68" t="str">
        <f t="shared" si="438"/>
        <v/>
      </c>
      <c r="BD690" s="69" t="str">
        <f t="shared" si="439"/>
        <v/>
      </c>
      <c r="BE690" s="69" t="str">
        <f t="shared" si="452"/>
        <v/>
      </c>
      <c r="BT690" s="138" t="str">
        <f t="shared" ca="1" si="453"/>
        <v/>
      </c>
      <c r="BU690" s="139" t="str">
        <f t="shared" ca="1" si="454"/>
        <v/>
      </c>
      <c r="BW690" s="138" t="str">
        <f t="shared" si="455"/>
        <v/>
      </c>
      <c r="BX690" s="104" t="str">
        <f t="shared" si="456"/>
        <v/>
      </c>
      <c r="BY690" s="139" t="str">
        <f t="shared" si="457"/>
        <v/>
      </c>
      <c r="CA690" s="138" t="str">
        <f t="shared" si="458"/>
        <v/>
      </c>
      <c r="CB690" s="104" t="str">
        <f t="shared" si="459"/>
        <v/>
      </c>
      <c r="CC690" s="139" t="str">
        <f t="shared" si="460"/>
        <v/>
      </c>
      <c r="CE690" s="162" t="str">
        <f t="shared" si="461"/>
        <v/>
      </c>
      <c r="CF690" s="163" t="str">
        <f t="shared" si="462"/>
        <v/>
      </c>
      <c r="CG690" s="164" t="str">
        <f t="shared" si="463"/>
        <v/>
      </c>
      <c r="CI690" s="162" t="str">
        <f t="shared" si="464"/>
        <v/>
      </c>
      <c r="CJ690" s="163" t="str">
        <f t="shared" si="467"/>
        <v/>
      </c>
      <c r="CK690" s="164" t="str">
        <f t="shared" si="468"/>
        <v/>
      </c>
      <c r="CM690" s="169" t="str">
        <f t="shared" si="465"/>
        <v/>
      </c>
      <c r="CN690" s="139" t="str">
        <f t="shared" si="466"/>
        <v/>
      </c>
      <c r="CP690" s="41" t="str">
        <f>IF($CM690="", "", COUNTIF($CM$11:$CM$3035, "&lt;"&amp;$CM690)+1+COUNTIF($CM$11:$CM690, $CM690)-1)</f>
        <v/>
      </c>
    </row>
    <row r="691" spans="1:94" x14ac:dyDescent="0.25">
      <c r="A691" s="40"/>
      <c r="B691" s="82" t="str">
        <f>IF($I691="", "", IFERROR(INDEX('Job Database'!$AE$11:$AE$3035, MATCH($I691, 'Job Database'!$X$11:$X$3035, 0)), ""))</f>
        <v/>
      </c>
      <c r="C691" s="69" t="str">
        <f>IF($I691="", "", IF(COUNTIF('Job Database'!$X$11:$X$3035, $I691)=0, $AC$5, $AC$4))</f>
        <v/>
      </c>
      <c r="D691" s="40"/>
      <c r="E691" s="85" t="str">
        <f>IF($I691="", "", IF(IFERROR(INDEX('Job Database'!$M$11:$M$3035, MATCH($I691, 'Job Database'!$X$11:$X$3035, 0)), "")="", "", IFERROR(INDEX('Job Database'!$M$11:$M$3035, MATCH($I691, 'Job Database'!$X$11:$X$3035, 0)), "")))</f>
        <v/>
      </c>
      <c r="F691" s="40"/>
      <c r="G691" s="88" t="str">
        <f t="shared" si="440"/>
        <v/>
      </c>
      <c r="H691" s="40"/>
      <c r="I691" s="24"/>
      <c r="J691" s="34"/>
      <c r="K691" s="106"/>
      <c r="L691" s="79"/>
      <c r="M691" s="34"/>
      <c r="N691" s="79"/>
      <c r="O691" s="31"/>
      <c r="P691" s="53"/>
      <c r="Q691" s="40"/>
      <c r="S691" s="41" t="str">
        <f t="shared" si="428"/>
        <v/>
      </c>
      <c r="T691" s="41" t="str">
        <f t="shared" si="429"/>
        <v/>
      </c>
      <c r="U691" s="41" t="str">
        <f t="shared" si="441"/>
        <v/>
      </c>
      <c r="W691" s="74" t="str">
        <f>IF('Job Database'!$X691="", "", 'Job Database'!$X691)</f>
        <v/>
      </c>
      <c r="Y691" s="41" t="str">
        <f>IF($W691="", "", IF(COUNTIF($I$11:$I$3035, $W691)&gt;0, "", MAX($Y$10:$Y690)+1))</f>
        <v/>
      </c>
      <c r="Z691" s="41">
        <v>681</v>
      </c>
      <c r="AA691" s="58" t="str">
        <f t="shared" si="442"/>
        <v/>
      </c>
      <c r="AC691" s="41" t="str">
        <f t="shared" si="430"/>
        <v/>
      </c>
      <c r="AE691" s="41" t="str">
        <f t="shared" si="443"/>
        <v/>
      </c>
      <c r="AJ691" s="154" t="str">
        <f t="shared" si="444"/>
        <v/>
      </c>
      <c r="AL691" s="120" t="str">
        <f t="shared" si="445"/>
        <v/>
      </c>
      <c r="AM691" s="104" t="str">
        <f t="shared" si="446"/>
        <v/>
      </c>
      <c r="AN691" s="104" t="str">
        <f t="shared" si="447"/>
        <v/>
      </c>
      <c r="AO691" s="104" t="str">
        <f t="shared" si="431"/>
        <v/>
      </c>
      <c r="AP691" s="104" t="str">
        <f t="shared" si="432"/>
        <v/>
      </c>
      <c r="AQ691" s="121" t="str">
        <f t="shared" si="448"/>
        <v/>
      </c>
      <c r="AS691" s="88" t="str">
        <f t="shared" si="433"/>
        <v/>
      </c>
      <c r="AT691" s="68" t="str">
        <f t="shared" si="449"/>
        <v/>
      </c>
      <c r="AU691" s="68" t="str">
        <f t="shared" si="450"/>
        <v/>
      </c>
      <c r="AV691" s="68" t="str">
        <f t="shared" si="451"/>
        <v/>
      </c>
      <c r="AW691" s="88" t="str">
        <f t="shared" si="434"/>
        <v/>
      </c>
      <c r="AZ691" s="88" t="str">
        <f t="shared" si="435"/>
        <v/>
      </c>
      <c r="BA691" s="68" t="str">
        <f t="shared" si="436"/>
        <v/>
      </c>
      <c r="BB691" s="68" t="str">
        <f t="shared" si="437"/>
        <v/>
      </c>
      <c r="BC691" s="68" t="str">
        <f t="shared" si="438"/>
        <v/>
      </c>
      <c r="BD691" s="69" t="str">
        <f t="shared" si="439"/>
        <v/>
      </c>
      <c r="BE691" s="69" t="str">
        <f t="shared" si="452"/>
        <v/>
      </c>
      <c r="BT691" s="138" t="str">
        <f t="shared" ca="1" si="453"/>
        <v/>
      </c>
      <c r="BU691" s="139" t="str">
        <f t="shared" ca="1" si="454"/>
        <v/>
      </c>
      <c r="BW691" s="138" t="str">
        <f t="shared" si="455"/>
        <v/>
      </c>
      <c r="BX691" s="104" t="str">
        <f t="shared" si="456"/>
        <v/>
      </c>
      <c r="BY691" s="139" t="str">
        <f t="shared" si="457"/>
        <v/>
      </c>
      <c r="CA691" s="138" t="str">
        <f t="shared" si="458"/>
        <v/>
      </c>
      <c r="CB691" s="104" t="str">
        <f t="shared" si="459"/>
        <v/>
      </c>
      <c r="CC691" s="139" t="str">
        <f t="shared" si="460"/>
        <v/>
      </c>
      <c r="CE691" s="162" t="str">
        <f t="shared" si="461"/>
        <v/>
      </c>
      <c r="CF691" s="163" t="str">
        <f t="shared" si="462"/>
        <v/>
      </c>
      <c r="CG691" s="164" t="str">
        <f t="shared" si="463"/>
        <v/>
      </c>
      <c r="CI691" s="162" t="str">
        <f t="shared" si="464"/>
        <v/>
      </c>
      <c r="CJ691" s="163" t="str">
        <f t="shared" si="467"/>
        <v/>
      </c>
      <c r="CK691" s="164" t="str">
        <f t="shared" si="468"/>
        <v/>
      </c>
      <c r="CM691" s="169" t="str">
        <f t="shared" si="465"/>
        <v/>
      </c>
      <c r="CN691" s="139" t="str">
        <f t="shared" si="466"/>
        <v/>
      </c>
      <c r="CP691" s="41" t="str">
        <f>IF($CM691="", "", COUNTIF($CM$11:$CM$3035, "&lt;"&amp;$CM691)+1+COUNTIF($CM$11:$CM691, $CM691)-1)</f>
        <v/>
      </c>
    </row>
    <row r="692" spans="1:94" x14ac:dyDescent="0.25">
      <c r="A692" s="40"/>
      <c r="B692" s="82" t="str">
        <f>IF($I692="", "", IFERROR(INDEX('Job Database'!$AE$11:$AE$3035, MATCH($I692, 'Job Database'!$X$11:$X$3035, 0)), ""))</f>
        <v/>
      </c>
      <c r="C692" s="69" t="str">
        <f>IF($I692="", "", IF(COUNTIF('Job Database'!$X$11:$X$3035, $I692)=0, $AC$5, $AC$4))</f>
        <v/>
      </c>
      <c r="D692" s="40"/>
      <c r="E692" s="85" t="str">
        <f>IF($I692="", "", IF(IFERROR(INDEX('Job Database'!$M$11:$M$3035, MATCH($I692, 'Job Database'!$X$11:$X$3035, 0)), "")="", "", IFERROR(INDEX('Job Database'!$M$11:$M$3035, MATCH($I692, 'Job Database'!$X$11:$X$3035, 0)), "")))</f>
        <v/>
      </c>
      <c r="F692" s="40"/>
      <c r="G692" s="88" t="str">
        <f t="shared" si="440"/>
        <v/>
      </c>
      <c r="H692" s="40"/>
      <c r="I692" s="24"/>
      <c r="J692" s="34"/>
      <c r="K692" s="106"/>
      <c r="L692" s="79"/>
      <c r="M692" s="34"/>
      <c r="N692" s="79"/>
      <c r="O692" s="31"/>
      <c r="P692" s="53"/>
      <c r="Q692" s="40"/>
      <c r="S692" s="41" t="str">
        <f t="shared" si="428"/>
        <v/>
      </c>
      <c r="T692" s="41" t="str">
        <f t="shared" si="429"/>
        <v/>
      </c>
      <c r="U692" s="41" t="str">
        <f t="shared" si="441"/>
        <v/>
      </c>
      <c r="W692" s="74" t="str">
        <f>IF('Job Database'!$X692="", "", 'Job Database'!$X692)</f>
        <v/>
      </c>
      <c r="Y692" s="41" t="str">
        <f>IF($W692="", "", IF(COUNTIF($I$11:$I$3035, $W692)&gt;0, "", MAX($Y$10:$Y691)+1))</f>
        <v/>
      </c>
      <c r="Z692" s="41">
        <v>682</v>
      </c>
      <c r="AA692" s="58" t="str">
        <f t="shared" si="442"/>
        <v/>
      </c>
      <c r="AC692" s="41" t="str">
        <f t="shared" si="430"/>
        <v/>
      </c>
      <c r="AE692" s="41" t="str">
        <f t="shared" si="443"/>
        <v/>
      </c>
      <c r="AJ692" s="154" t="str">
        <f t="shared" si="444"/>
        <v/>
      </c>
      <c r="AL692" s="120" t="str">
        <f t="shared" si="445"/>
        <v/>
      </c>
      <c r="AM692" s="104" t="str">
        <f t="shared" si="446"/>
        <v/>
      </c>
      <c r="AN692" s="104" t="str">
        <f t="shared" si="447"/>
        <v/>
      </c>
      <c r="AO692" s="104" t="str">
        <f t="shared" si="431"/>
        <v/>
      </c>
      <c r="AP692" s="104" t="str">
        <f t="shared" si="432"/>
        <v/>
      </c>
      <c r="AQ692" s="121" t="str">
        <f t="shared" si="448"/>
        <v/>
      </c>
      <c r="AS692" s="88" t="str">
        <f t="shared" si="433"/>
        <v/>
      </c>
      <c r="AT692" s="68" t="str">
        <f t="shared" si="449"/>
        <v/>
      </c>
      <c r="AU692" s="68" t="str">
        <f t="shared" si="450"/>
        <v/>
      </c>
      <c r="AV692" s="68" t="str">
        <f t="shared" si="451"/>
        <v/>
      </c>
      <c r="AW692" s="88" t="str">
        <f t="shared" si="434"/>
        <v/>
      </c>
      <c r="AZ692" s="88" t="str">
        <f t="shared" si="435"/>
        <v/>
      </c>
      <c r="BA692" s="68" t="str">
        <f t="shared" si="436"/>
        <v/>
      </c>
      <c r="BB692" s="68" t="str">
        <f t="shared" si="437"/>
        <v/>
      </c>
      <c r="BC692" s="68" t="str">
        <f t="shared" si="438"/>
        <v/>
      </c>
      <c r="BD692" s="69" t="str">
        <f t="shared" si="439"/>
        <v/>
      </c>
      <c r="BE692" s="69" t="str">
        <f t="shared" si="452"/>
        <v/>
      </c>
      <c r="BT692" s="138" t="str">
        <f t="shared" ca="1" si="453"/>
        <v/>
      </c>
      <c r="BU692" s="139" t="str">
        <f t="shared" ca="1" si="454"/>
        <v/>
      </c>
      <c r="BW692" s="138" t="str">
        <f t="shared" si="455"/>
        <v/>
      </c>
      <c r="BX692" s="104" t="str">
        <f t="shared" si="456"/>
        <v/>
      </c>
      <c r="BY692" s="139" t="str">
        <f t="shared" si="457"/>
        <v/>
      </c>
      <c r="CA692" s="138" t="str">
        <f t="shared" si="458"/>
        <v/>
      </c>
      <c r="CB692" s="104" t="str">
        <f t="shared" si="459"/>
        <v/>
      </c>
      <c r="CC692" s="139" t="str">
        <f t="shared" si="460"/>
        <v/>
      </c>
      <c r="CE692" s="162" t="str">
        <f t="shared" si="461"/>
        <v/>
      </c>
      <c r="CF692" s="163" t="str">
        <f t="shared" si="462"/>
        <v/>
      </c>
      <c r="CG692" s="164" t="str">
        <f t="shared" si="463"/>
        <v/>
      </c>
      <c r="CI692" s="162" t="str">
        <f t="shared" si="464"/>
        <v/>
      </c>
      <c r="CJ692" s="163" t="str">
        <f t="shared" si="467"/>
        <v/>
      </c>
      <c r="CK692" s="164" t="str">
        <f t="shared" si="468"/>
        <v/>
      </c>
      <c r="CM692" s="169" t="str">
        <f t="shared" si="465"/>
        <v/>
      </c>
      <c r="CN692" s="139" t="str">
        <f t="shared" si="466"/>
        <v/>
      </c>
      <c r="CP692" s="41" t="str">
        <f>IF($CM692="", "", COUNTIF($CM$11:$CM$3035, "&lt;"&amp;$CM692)+1+COUNTIF($CM$11:$CM692, $CM692)-1)</f>
        <v/>
      </c>
    </row>
    <row r="693" spans="1:94" x14ac:dyDescent="0.25">
      <c r="A693" s="40"/>
      <c r="B693" s="82" t="str">
        <f>IF($I693="", "", IFERROR(INDEX('Job Database'!$AE$11:$AE$3035, MATCH($I693, 'Job Database'!$X$11:$X$3035, 0)), ""))</f>
        <v/>
      </c>
      <c r="C693" s="69" t="str">
        <f>IF($I693="", "", IF(COUNTIF('Job Database'!$X$11:$X$3035, $I693)=0, $AC$5, $AC$4))</f>
        <v/>
      </c>
      <c r="D693" s="40"/>
      <c r="E693" s="85" t="str">
        <f>IF($I693="", "", IF(IFERROR(INDEX('Job Database'!$M$11:$M$3035, MATCH($I693, 'Job Database'!$X$11:$X$3035, 0)), "")="", "", IFERROR(INDEX('Job Database'!$M$11:$M$3035, MATCH($I693, 'Job Database'!$X$11:$X$3035, 0)), "")))</f>
        <v/>
      </c>
      <c r="F693" s="40"/>
      <c r="G693" s="88" t="str">
        <f t="shared" si="440"/>
        <v/>
      </c>
      <c r="H693" s="40"/>
      <c r="I693" s="24"/>
      <c r="J693" s="34"/>
      <c r="K693" s="106"/>
      <c r="L693" s="79"/>
      <c r="M693" s="34"/>
      <c r="N693" s="79"/>
      <c r="O693" s="31"/>
      <c r="P693" s="53"/>
      <c r="Q693" s="40"/>
      <c r="S693" s="41" t="str">
        <f t="shared" si="428"/>
        <v/>
      </c>
      <c r="T693" s="41" t="str">
        <f t="shared" si="429"/>
        <v/>
      </c>
      <c r="U693" s="41" t="str">
        <f t="shared" si="441"/>
        <v/>
      </c>
      <c r="W693" s="74" t="str">
        <f>IF('Job Database'!$X693="", "", 'Job Database'!$X693)</f>
        <v/>
      </c>
      <c r="Y693" s="41" t="str">
        <f>IF($W693="", "", IF(COUNTIF($I$11:$I$3035, $W693)&gt;0, "", MAX($Y$10:$Y692)+1))</f>
        <v/>
      </c>
      <c r="Z693" s="41">
        <v>683</v>
      </c>
      <c r="AA693" s="58" t="str">
        <f t="shared" si="442"/>
        <v/>
      </c>
      <c r="AC693" s="41" t="str">
        <f t="shared" si="430"/>
        <v/>
      </c>
      <c r="AE693" s="41" t="str">
        <f t="shared" si="443"/>
        <v/>
      </c>
      <c r="AJ693" s="154" t="str">
        <f t="shared" si="444"/>
        <v/>
      </c>
      <c r="AL693" s="120" t="str">
        <f t="shared" si="445"/>
        <v/>
      </c>
      <c r="AM693" s="104" t="str">
        <f t="shared" si="446"/>
        <v/>
      </c>
      <c r="AN693" s="104" t="str">
        <f t="shared" si="447"/>
        <v/>
      </c>
      <c r="AO693" s="104" t="str">
        <f t="shared" si="431"/>
        <v/>
      </c>
      <c r="AP693" s="104" t="str">
        <f t="shared" si="432"/>
        <v/>
      </c>
      <c r="AQ693" s="121" t="str">
        <f t="shared" si="448"/>
        <v/>
      </c>
      <c r="AS693" s="88" t="str">
        <f t="shared" si="433"/>
        <v/>
      </c>
      <c r="AT693" s="68" t="str">
        <f t="shared" si="449"/>
        <v/>
      </c>
      <c r="AU693" s="68" t="str">
        <f t="shared" si="450"/>
        <v/>
      </c>
      <c r="AV693" s="68" t="str">
        <f t="shared" si="451"/>
        <v/>
      </c>
      <c r="AW693" s="88" t="str">
        <f t="shared" si="434"/>
        <v/>
      </c>
      <c r="AZ693" s="88" t="str">
        <f t="shared" si="435"/>
        <v/>
      </c>
      <c r="BA693" s="68" t="str">
        <f t="shared" si="436"/>
        <v/>
      </c>
      <c r="BB693" s="68" t="str">
        <f t="shared" si="437"/>
        <v/>
      </c>
      <c r="BC693" s="68" t="str">
        <f t="shared" si="438"/>
        <v/>
      </c>
      <c r="BD693" s="69" t="str">
        <f t="shared" si="439"/>
        <v/>
      </c>
      <c r="BE693" s="69" t="str">
        <f t="shared" si="452"/>
        <v/>
      </c>
      <c r="BT693" s="138" t="str">
        <f t="shared" ca="1" si="453"/>
        <v/>
      </c>
      <c r="BU693" s="139" t="str">
        <f t="shared" ca="1" si="454"/>
        <v/>
      </c>
      <c r="BW693" s="138" t="str">
        <f t="shared" si="455"/>
        <v/>
      </c>
      <c r="BX693" s="104" t="str">
        <f t="shared" si="456"/>
        <v/>
      </c>
      <c r="BY693" s="139" t="str">
        <f t="shared" si="457"/>
        <v/>
      </c>
      <c r="CA693" s="138" t="str">
        <f t="shared" si="458"/>
        <v/>
      </c>
      <c r="CB693" s="104" t="str">
        <f t="shared" si="459"/>
        <v/>
      </c>
      <c r="CC693" s="139" t="str">
        <f t="shared" si="460"/>
        <v/>
      </c>
      <c r="CE693" s="162" t="str">
        <f t="shared" si="461"/>
        <v/>
      </c>
      <c r="CF693" s="163" t="str">
        <f t="shared" si="462"/>
        <v/>
      </c>
      <c r="CG693" s="164" t="str">
        <f t="shared" si="463"/>
        <v/>
      </c>
      <c r="CI693" s="162" t="str">
        <f t="shared" si="464"/>
        <v/>
      </c>
      <c r="CJ693" s="163" t="str">
        <f t="shared" si="467"/>
        <v/>
      </c>
      <c r="CK693" s="164" t="str">
        <f t="shared" si="468"/>
        <v/>
      </c>
      <c r="CM693" s="169" t="str">
        <f t="shared" si="465"/>
        <v/>
      </c>
      <c r="CN693" s="139" t="str">
        <f t="shared" si="466"/>
        <v/>
      </c>
      <c r="CP693" s="41" t="str">
        <f>IF($CM693="", "", COUNTIF($CM$11:$CM$3035, "&lt;"&amp;$CM693)+1+COUNTIF($CM$11:$CM693, $CM693)-1)</f>
        <v/>
      </c>
    </row>
    <row r="694" spans="1:94" x14ac:dyDescent="0.25">
      <c r="A694" s="40"/>
      <c r="B694" s="82" t="str">
        <f>IF($I694="", "", IFERROR(INDEX('Job Database'!$AE$11:$AE$3035, MATCH($I694, 'Job Database'!$X$11:$X$3035, 0)), ""))</f>
        <v/>
      </c>
      <c r="C694" s="69" t="str">
        <f>IF($I694="", "", IF(COUNTIF('Job Database'!$X$11:$X$3035, $I694)=0, $AC$5, $AC$4))</f>
        <v/>
      </c>
      <c r="D694" s="40"/>
      <c r="E694" s="85" t="str">
        <f>IF($I694="", "", IF(IFERROR(INDEX('Job Database'!$M$11:$M$3035, MATCH($I694, 'Job Database'!$X$11:$X$3035, 0)), "")="", "", IFERROR(INDEX('Job Database'!$M$11:$M$3035, MATCH($I694, 'Job Database'!$X$11:$X$3035, 0)), "")))</f>
        <v/>
      </c>
      <c r="F694" s="40"/>
      <c r="G694" s="88" t="str">
        <f t="shared" si="440"/>
        <v/>
      </c>
      <c r="H694" s="40"/>
      <c r="I694" s="24"/>
      <c r="J694" s="34"/>
      <c r="K694" s="106"/>
      <c r="L694" s="79"/>
      <c r="M694" s="34"/>
      <c r="N694" s="79"/>
      <c r="O694" s="31"/>
      <c r="P694" s="53"/>
      <c r="Q694" s="40"/>
      <c r="S694" s="41" t="str">
        <f t="shared" si="428"/>
        <v/>
      </c>
      <c r="T694" s="41" t="str">
        <f t="shared" si="429"/>
        <v/>
      </c>
      <c r="U694" s="41" t="str">
        <f t="shared" si="441"/>
        <v/>
      </c>
      <c r="W694" s="74" t="str">
        <f>IF('Job Database'!$X694="", "", 'Job Database'!$X694)</f>
        <v/>
      </c>
      <c r="Y694" s="41" t="str">
        <f>IF($W694="", "", IF(COUNTIF($I$11:$I$3035, $W694)&gt;0, "", MAX($Y$10:$Y693)+1))</f>
        <v/>
      </c>
      <c r="Z694" s="41">
        <v>684</v>
      </c>
      <c r="AA694" s="58" t="str">
        <f t="shared" si="442"/>
        <v/>
      </c>
      <c r="AC694" s="41" t="str">
        <f t="shared" si="430"/>
        <v/>
      </c>
      <c r="AE694" s="41" t="str">
        <f t="shared" si="443"/>
        <v/>
      </c>
      <c r="AJ694" s="154" t="str">
        <f t="shared" si="444"/>
        <v/>
      </c>
      <c r="AL694" s="120" t="str">
        <f t="shared" si="445"/>
        <v/>
      </c>
      <c r="AM694" s="104" t="str">
        <f t="shared" si="446"/>
        <v/>
      </c>
      <c r="AN694" s="104" t="str">
        <f t="shared" si="447"/>
        <v/>
      </c>
      <c r="AO694" s="104" t="str">
        <f t="shared" si="431"/>
        <v/>
      </c>
      <c r="AP694" s="104" t="str">
        <f t="shared" si="432"/>
        <v/>
      </c>
      <c r="AQ694" s="121" t="str">
        <f t="shared" si="448"/>
        <v/>
      </c>
      <c r="AS694" s="88" t="str">
        <f t="shared" si="433"/>
        <v/>
      </c>
      <c r="AT694" s="68" t="str">
        <f t="shared" si="449"/>
        <v/>
      </c>
      <c r="AU694" s="68" t="str">
        <f t="shared" si="450"/>
        <v/>
      </c>
      <c r="AV694" s="68" t="str">
        <f t="shared" si="451"/>
        <v/>
      </c>
      <c r="AW694" s="88" t="str">
        <f t="shared" si="434"/>
        <v/>
      </c>
      <c r="AZ694" s="88" t="str">
        <f t="shared" si="435"/>
        <v/>
      </c>
      <c r="BA694" s="68" t="str">
        <f t="shared" si="436"/>
        <v/>
      </c>
      <c r="BB694" s="68" t="str">
        <f t="shared" si="437"/>
        <v/>
      </c>
      <c r="BC694" s="68" t="str">
        <f t="shared" si="438"/>
        <v/>
      </c>
      <c r="BD694" s="69" t="str">
        <f t="shared" si="439"/>
        <v/>
      </c>
      <c r="BE694" s="69" t="str">
        <f t="shared" si="452"/>
        <v/>
      </c>
      <c r="BT694" s="138" t="str">
        <f t="shared" ca="1" si="453"/>
        <v/>
      </c>
      <c r="BU694" s="139" t="str">
        <f t="shared" ca="1" si="454"/>
        <v/>
      </c>
      <c r="BW694" s="138" t="str">
        <f t="shared" si="455"/>
        <v/>
      </c>
      <c r="BX694" s="104" t="str">
        <f t="shared" si="456"/>
        <v/>
      </c>
      <c r="BY694" s="139" t="str">
        <f t="shared" si="457"/>
        <v/>
      </c>
      <c r="CA694" s="138" t="str">
        <f t="shared" si="458"/>
        <v/>
      </c>
      <c r="CB694" s="104" t="str">
        <f t="shared" si="459"/>
        <v/>
      </c>
      <c r="CC694" s="139" t="str">
        <f t="shared" si="460"/>
        <v/>
      </c>
      <c r="CE694" s="162" t="str">
        <f t="shared" si="461"/>
        <v/>
      </c>
      <c r="CF694" s="163" t="str">
        <f t="shared" si="462"/>
        <v/>
      </c>
      <c r="CG694" s="164" t="str">
        <f t="shared" si="463"/>
        <v/>
      </c>
      <c r="CI694" s="162" t="str">
        <f t="shared" si="464"/>
        <v/>
      </c>
      <c r="CJ694" s="163" t="str">
        <f t="shared" si="467"/>
        <v/>
      </c>
      <c r="CK694" s="164" t="str">
        <f t="shared" si="468"/>
        <v/>
      </c>
      <c r="CM694" s="169" t="str">
        <f t="shared" si="465"/>
        <v/>
      </c>
      <c r="CN694" s="139" t="str">
        <f t="shared" si="466"/>
        <v/>
      </c>
      <c r="CP694" s="41" t="str">
        <f>IF($CM694="", "", COUNTIF($CM$11:$CM$3035, "&lt;"&amp;$CM694)+1+COUNTIF($CM$11:$CM694, $CM694)-1)</f>
        <v/>
      </c>
    </row>
    <row r="695" spans="1:94" x14ac:dyDescent="0.25">
      <c r="A695" s="40"/>
      <c r="B695" s="82" t="str">
        <f>IF($I695="", "", IFERROR(INDEX('Job Database'!$AE$11:$AE$3035, MATCH($I695, 'Job Database'!$X$11:$X$3035, 0)), ""))</f>
        <v/>
      </c>
      <c r="C695" s="69" t="str">
        <f>IF($I695="", "", IF(COUNTIF('Job Database'!$X$11:$X$3035, $I695)=0, $AC$5, $AC$4))</f>
        <v/>
      </c>
      <c r="D695" s="40"/>
      <c r="E695" s="85" t="str">
        <f>IF($I695="", "", IF(IFERROR(INDEX('Job Database'!$M$11:$M$3035, MATCH($I695, 'Job Database'!$X$11:$X$3035, 0)), "")="", "", IFERROR(INDEX('Job Database'!$M$11:$M$3035, MATCH($I695, 'Job Database'!$X$11:$X$3035, 0)), "")))</f>
        <v/>
      </c>
      <c r="F695" s="40"/>
      <c r="G695" s="88" t="str">
        <f t="shared" si="440"/>
        <v/>
      </c>
      <c r="H695" s="40"/>
      <c r="I695" s="24"/>
      <c r="J695" s="34"/>
      <c r="K695" s="106"/>
      <c r="L695" s="79"/>
      <c r="M695" s="34"/>
      <c r="N695" s="79"/>
      <c r="O695" s="31"/>
      <c r="P695" s="53"/>
      <c r="Q695" s="40"/>
      <c r="S695" s="41" t="str">
        <f t="shared" si="428"/>
        <v/>
      </c>
      <c r="T695" s="41" t="str">
        <f t="shared" si="429"/>
        <v/>
      </c>
      <c r="U695" s="41" t="str">
        <f t="shared" si="441"/>
        <v/>
      </c>
      <c r="W695" s="74" t="str">
        <f>IF('Job Database'!$X695="", "", 'Job Database'!$X695)</f>
        <v/>
      </c>
      <c r="Y695" s="41" t="str">
        <f>IF($W695="", "", IF(COUNTIF($I$11:$I$3035, $W695)&gt;0, "", MAX($Y$10:$Y694)+1))</f>
        <v/>
      </c>
      <c r="Z695" s="41">
        <v>685</v>
      </c>
      <c r="AA695" s="58" t="str">
        <f t="shared" si="442"/>
        <v/>
      </c>
      <c r="AC695" s="41" t="str">
        <f t="shared" si="430"/>
        <v/>
      </c>
      <c r="AE695" s="41" t="str">
        <f t="shared" si="443"/>
        <v/>
      </c>
      <c r="AJ695" s="154" t="str">
        <f t="shared" si="444"/>
        <v/>
      </c>
      <c r="AL695" s="120" t="str">
        <f t="shared" si="445"/>
        <v/>
      </c>
      <c r="AM695" s="104" t="str">
        <f t="shared" si="446"/>
        <v/>
      </c>
      <c r="AN695" s="104" t="str">
        <f t="shared" si="447"/>
        <v/>
      </c>
      <c r="AO695" s="104" t="str">
        <f t="shared" si="431"/>
        <v/>
      </c>
      <c r="AP695" s="104" t="str">
        <f t="shared" si="432"/>
        <v/>
      </c>
      <c r="AQ695" s="121" t="str">
        <f t="shared" si="448"/>
        <v/>
      </c>
      <c r="AS695" s="88" t="str">
        <f t="shared" si="433"/>
        <v/>
      </c>
      <c r="AT695" s="68" t="str">
        <f t="shared" si="449"/>
        <v/>
      </c>
      <c r="AU695" s="68" t="str">
        <f t="shared" si="450"/>
        <v/>
      </c>
      <c r="AV695" s="68" t="str">
        <f t="shared" si="451"/>
        <v/>
      </c>
      <c r="AW695" s="88" t="str">
        <f t="shared" si="434"/>
        <v/>
      </c>
      <c r="AZ695" s="88" t="str">
        <f t="shared" si="435"/>
        <v/>
      </c>
      <c r="BA695" s="68" t="str">
        <f t="shared" si="436"/>
        <v/>
      </c>
      <c r="BB695" s="68" t="str">
        <f t="shared" si="437"/>
        <v/>
      </c>
      <c r="BC695" s="68" t="str">
        <f t="shared" si="438"/>
        <v/>
      </c>
      <c r="BD695" s="69" t="str">
        <f t="shared" si="439"/>
        <v/>
      </c>
      <c r="BE695" s="69" t="str">
        <f t="shared" si="452"/>
        <v/>
      </c>
      <c r="BT695" s="138" t="str">
        <f t="shared" ca="1" si="453"/>
        <v/>
      </c>
      <c r="BU695" s="139" t="str">
        <f t="shared" ca="1" si="454"/>
        <v/>
      </c>
      <c r="BW695" s="138" t="str">
        <f t="shared" si="455"/>
        <v/>
      </c>
      <c r="BX695" s="104" t="str">
        <f t="shared" si="456"/>
        <v/>
      </c>
      <c r="BY695" s="139" t="str">
        <f t="shared" si="457"/>
        <v/>
      </c>
      <c r="CA695" s="138" t="str">
        <f t="shared" si="458"/>
        <v/>
      </c>
      <c r="CB695" s="104" t="str">
        <f t="shared" si="459"/>
        <v/>
      </c>
      <c r="CC695" s="139" t="str">
        <f t="shared" si="460"/>
        <v/>
      </c>
      <c r="CE695" s="162" t="str">
        <f t="shared" si="461"/>
        <v/>
      </c>
      <c r="CF695" s="163" t="str">
        <f t="shared" si="462"/>
        <v/>
      </c>
      <c r="CG695" s="164" t="str">
        <f t="shared" si="463"/>
        <v/>
      </c>
      <c r="CI695" s="162" t="str">
        <f t="shared" si="464"/>
        <v/>
      </c>
      <c r="CJ695" s="163" t="str">
        <f t="shared" si="467"/>
        <v/>
      </c>
      <c r="CK695" s="164" t="str">
        <f t="shared" si="468"/>
        <v/>
      </c>
      <c r="CM695" s="169" t="str">
        <f t="shared" si="465"/>
        <v/>
      </c>
      <c r="CN695" s="139" t="str">
        <f t="shared" si="466"/>
        <v/>
      </c>
      <c r="CP695" s="41" t="str">
        <f>IF($CM695="", "", COUNTIF($CM$11:$CM$3035, "&lt;"&amp;$CM695)+1+COUNTIF($CM$11:$CM695, $CM695)-1)</f>
        <v/>
      </c>
    </row>
    <row r="696" spans="1:94" x14ac:dyDescent="0.25">
      <c r="A696" s="40"/>
      <c r="B696" s="82" t="str">
        <f>IF($I696="", "", IFERROR(INDEX('Job Database'!$AE$11:$AE$3035, MATCH($I696, 'Job Database'!$X$11:$X$3035, 0)), ""))</f>
        <v/>
      </c>
      <c r="C696" s="69" t="str">
        <f>IF($I696="", "", IF(COUNTIF('Job Database'!$X$11:$X$3035, $I696)=0, $AC$5, $AC$4))</f>
        <v/>
      </c>
      <c r="D696" s="40"/>
      <c r="E696" s="85" t="str">
        <f>IF($I696="", "", IF(IFERROR(INDEX('Job Database'!$M$11:$M$3035, MATCH($I696, 'Job Database'!$X$11:$X$3035, 0)), "")="", "", IFERROR(INDEX('Job Database'!$M$11:$M$3035, MATCH($I696, 'Job Database'!$X$11:$X$3035, 0)), "")))</f>
        <v/>
      </c>
      <c r="F696" s="40"/>
      <c r="G696" s="88" t="str">
        <f t="shared" si="440"/>
        <v/>
      </c>
      <c r="H696" s="40"/>
      <c r="I696" s="24"/>
      <c r="J696" s="34"/>
      <c r="K696" s="106"/>
      <c r="L696" s="79"/>
      <c r="M696" s="34"/>
      <c r="N696" s="79"/>
      <c r="O696" s="31"/>
      <c r="P696" s="53"/>
      <c r="Q696" s="40"/>
      <c r="S696" s="41" t="str">
        <f t="shared" si="428"/>
        <v/>
      </c>
      <c r="T696" s="41" t="str">
        <f t="shared" si="429"/>
        <v/>
      </c>
      <c r="U696" s="41" t="str">
        <f t="shared" si="441"/>
        <v/>
      </c>
      <c r="W696" s="74" t="str">
        <f>IF('Job Database'!$X696="", "", 'Job Database'!$X696)</f>
        <v/>
      </c>
      <c r="Y696" s="41" t="str">
        <f>IF($W696="", "", IF(COUNTIF($I$11:$I$3035, $W696)&gt;0, "", MAX($Y$10:$Y695)+1))</f>
        <v/>
      </c>
      <c r="Z696" s="41">
        <v>686</v>
      </c>
      <c r="AA696" s="58" t="str">
        <f t="shared" si="442"/>
        <v/>
      </c>
      <c r="AC696" s="41" t="str">
        <f t="shared" si="430"/>
        <v/>
      </c>
      <c r="AE696" s="41" t="str">
        <f t="shared" si="443"/>
        <v/>
      </c>
      <c r="AJ696" s="154" t="str">
        <f t="shared" si="444"/>
        <v/>
      </c>
      <c r="AL696" s="120" t="str">
        <f t="shared" si="445"/>
        <v/>
      </c>
      <c r="AM696" s="104" t="str">
        <f t="shared" si="446"/>
        <v/>
      </c>
      <c r="AN696" s="104" t="str">
        <f t="shared" si="447"/>
        <v/>
      </c>
      <c r="AO696" s="104" t="str">
        <f t="shared" si="431"/>
        <v/>
      </c>
      <c r="AP696" s="104" t="str">
        <f t="shared" si="432"/>
        <v/>
      </c>
      <c r="AQ696" s="121" t="str">
        <f t="shared" si="448"/>
        <v/>
      </c>
      <c r="AS696" s="88" t="str">
        <f t="shared" si="433"/>
        <v/>
      </c>
      <c r="AT696" s="68" t="str">
        <f t="shared" si="449"/>
        <v/>
      </c>
      <c r="AU696" s="68" t="str">
        <f t="shared" si="450"/>
        <v/>
      </c>
      <c r="AV696" s="68" t="str">
        <f t="shared" si="451"/>
        <v/>
      </c>
      <c r="AW696" s="88" t="str">
        <f t="shared" si="434"/>
        <v/>
      </c>
      <c r="AZ696" s="88" t="str">
        <f t="shared" si="435"/>
        <v/>
      </c>
      <c r="BA696" s="68" t="str">
        <f t="shared" si="436"/>
        <v/>
      </c>
      <c r="BB696" s="68" t="str">
        <f t="shared" si="437"/>
        <v/>
      </c>
      <c r="BC696" s="68" t="str">
        <f t="shared" si="438"/>
        <v/>
      </c>
      <c r="BD696" s="69" t="str">
        <f t="shared" si="439"/>
        <v/>
      </c>
      <c r="BE696" s="69" t="str">
        <f t="shared" si="452"/>
        <v/>
      </c>
      <c r="BT696" s="138" t="str">
        <f t="shared" ca="1" si="453"/>
        <v/>
      </c>
      <c r="BU696" s="139" t="str">
        <f t="shared" ca="1" si="454"/>
        <v/>
      </c>
      <c r="BW696" s="138" t="str">
        <f t="shared" si="455"/>
        <v/>
      </c>
      <c r="BX696" s="104" t="str">
        <f t="shared" si="456"/>
        <v/>
      </c>
      <c r="BY696" s="139" t="str">
        <f t="shared" si="457"/>
        <v/>
      </c>
      <c r="CA696" s="138" t="str">
        <f t="shared" si="458"/>
        <v/>
      </c>
      <c r="CB696" s="104" t="str">
        <f t="shared" si="459"/>
        <v/>
      </c>
      <c r="CC696" s="139" t="str">
        <f t="shared" si="460"/>
        <v/>
      </c>
      <c r="CE696" s="162" t="str">
        <f t="shared" si="461"/>
        <v/>
      </c>
      <c r="CF696" s="163" t="str">
        <f t="shared" si="462"/>
        <v/>
      </c>
      <c r="CG696" s="164" t="str">
        <f t="shared" si="463"/>
        <v/>
      </c>
      <c r="CI696" s="162" t="str">
        <f t="shared" si="464"/>
        <v/>
      </c>
      <c r="CJ696" s="163" t="str">
        <f t="shared" si="467"/>
        <v/>
      </c>
      <c r="CK696" s="164" t="str">
        <f t="shared" si="468"/>
        <v/>
      </c>
      <c r="CM696" s="169" t="str">
        <f t="shared" si="465"/>
        <v/>
      </c>
      <c r="CN696" s="139" t="str">
        <f t="shared" si="466"/>
        <v/>
      </c>
      <c r="CP696" s="41" t="str">
        <f>IF($CM696="", "", COUNTIF($CM$11:$CM$3035, "&lt;"&amp;$CM696)+1+COUNTIF($CM$11:$CM696, $CM696)-1)</f>
        <v/>
      </c>
    </row>
    <row r="697" spans="1:94" x14ac:dyDescent="0.25">
      <c r="A697" s="40"/>
      <c r="B697" s="82" t="str">
        <f>IF($I697="", "", IFERROR(INDEX('Job Database'!$AE$11:$AE$3035, MATCH($I697, 'Job Database'!$X$11:$X$3035, 0)), ""))</f>
        <v/>
      </c>
      <c r="C697" s="69" t="str">
        <f>IF($I697="", "", IF(COUNTIF('Job Database'!$X$11:$X$3035, $I697)=0, $AC$5, $AC$4))</f>
        <v/>
      </c>
      <c r="D697" s="40"/>
      <c r="E697" s="85" t="str">
        <f>IF($I697="", "", IF(IFERROR(INDEX('Job Database'!$M$11:$M$3035, MATCH($I697, 'Job Database'!$X$11:$X$3035, 0)), "")="", "", IFERROR(INDEX('Job Database'!$M$11:$M$3035, MATCH($I697, 'Job Database'!$X$11:$X$3035, 0)), "")))</f>
        <v/>
      </c>
      <c r="F697" s="40"/>
      <c r="G697" s="88" t="str">
        <f t="shared" si="440"/>
        <v/>
      </c>
      <c r="H697" s="40"/>
      <c r="I697" s="24"/>
      <c r="J697" s="34"/>
      <c r="K697" s="106"/>
      <c r="L697" s="79"/>
      <c r="M697" s="34"/>
      <c r="N697" s="79"/>
      <c r="O697" s="31"/>
      <c r="P697" s="53"/>
      <c r="Q697" s="40"/>
      <c r="S697" s="41" t="str">
        <f t="shared" si="428"/>
        <v/>
      </c>
      <c r="T697" s="41" t="str">
        <f t="shared" si="429"/>
        <v/>
      </c>
      <c r="U697" s="41" t="str">
        <f t="shared" si="441"/>
        <v/>
      </c>
      <c r="W697" s="74" t="str">
        <f>IF('Job Database'!$X697="", "", 'Job Database'!$X697)</f>
        <v/>
      </c>
      <c r="Y697" s="41" t="str">
        <f>IF($W697="", "", IF(COUNTIF($I$11:$I$3035, $W697)&gt;0, "", MAX($Y$10:$Y696)+1))</f>
        <v/>
      </c>
      <c r="Z697" s="41">
        <v>687</v>
      </c>
      <c r="AA697" s="58" t="str">
        <f t="shared" si="442"/>
        <v/>
      </c>
      <c r="AC697" s="41" t="str">
        <f t="shared" si="430"/>
        <v/>
      </c>
      <c r="AE697" s="41" t="str">
        <f t="shared" si="443"/>
        <v/>
      </c>
      <c r="AJ697" s="154" t="str">
        <f t="shared" si="444"/>
        <v/>
      </c>
      <c r="AL697" s="120" t="str">
        <f t="shared" si="445"/>
        <v/>
      </c>
      <c r="AM697" s="104" t="str">
        <f t="shared" si="446"/>
        <v/>
      </c>
      <c r="AN697" s="104" t="str">
        <f t="shared" si="447"/>
        <v/>
      </c>
      <c r="AO697" s="104" t="str">
        <f t="shared" si="431"/>
        <v/>
      </c>
      <c r="AP697" s="104" t="str">
        <f t="shared" si="432"/>
        <v/>
      </c>
      <c r="AQ697" s="121" t="str">
        <f t="shared" si="448"/>
        <v/>
      </c>
      <c r="AS697" s="88" t="str">
        <f t="shared" si="433"/>
        <v/>
      </c>
      <c r="AT697" s="68" t="str">
        <f t="shared" si="449"/>
        <v/>
      </c>
      <c r="AU697" s="68" t="str">
        <f t="shared" si="450"/>
        <v/>
      </c>
      <c r="AV697" s="68" t="str">
        <f t="shared" si="451"/>
        <v/>
      </c>
      <c r="AW697" s="88" t="str">
        <f t="shared" si="434"/>
        <v/>
      </c>
      <c r="AZ697" s="88" t="str">
        <f t="shared" si="435"/>
        <v/>
      </c>
      <c r="BA697" s="68" t="str">
        <f t="shared" si="436"/>
        <v/>
      </c>
      <c r="BB697" s="68" t="str">
        <f t="shared" si="437"/>
        <v/>
      </c>
      <c r="BC697" s="68" t="str">
        <f t="shared" si="438"/>
        <v/>
      </c>
      <c r="BD697" s="69" t="str">
        <f t="shared" si="439"/>
        <v/>
      </c>
      <c r="BE697" s="69" t="str">
        <f t="shared" si="452"/>
        <v/>
      </c>
      <c r="BT697" s="138" t="str">
        <f t="shared" ca="1" si="453"/>
        <v/>
      </c>
      <c r="BU697" s="139" t="str">
        <f t="shared" ca="1" si="454"/>
        <v/>
      </c>
      <c r="BW697" s="138" t="str">
        <f t="shared" si="455"/>
        <v/>
      </c>
      <c r="BX697" s="104" t="str">
        <f t="shared" si="456"/>
        <v/>
      </c>
      <c r="BY697" s="139" t="str">
        <f t="shared" si="457"/>
        <v/>
      </c>
      <c r="CA697" s="138" t="str">
        <f t="shared" si="458"/>
        <v/>
      </c>
      <c r="CB697" s="104" t="str">
        <f t="shared" si="459"/>
        <v/>
      </c>
      <c r="CC697" s="139" t="str">
        <f t="shared" si="460"/>
        <v/>
      </c>
      <c r="CE697" s="162" t="str">
        <f t="shared" si="461"/>
        <v/>
      </c>
      <c r="CF697" s="163" t="str">
        <f t="shared" si="462"/>
        <v/>
      </c>
      <c r="CG697" s="164" t="str">
        <f t="shared" si="463"/>
        <v/>
      </c>
      <c r="CI697" s="162" t="str">
        <f t="shared" si="464"/>
        <v/>
      </c>
      <c r="CJ697" s="163" t="str">
        <f t="shared" si="467"/>
        <v/>
      </c>
      <c r="CK697" s="164" t="str">
        <f t="shared" si="468"/>
        <v/>
      </c>
      <c r="CM697" s="169" t="str">
        <f t="shared" si="465"/>
        <v/>
      </c>
      <c r="CN697" s="139" t="str">
        <f t="shared" si="466"/>
        <v/>
      </c>
      <c r="CP697" s="41" t="str">
        <f>IF($CM697="", "", COUNTIF($CM$11:$CM$3035, "&lt;"&amp;$CM697)+1+COUNTIF($CM$11:$CM697, $CM697)-1)</f>
        <v/>
      </c>
    </row>
    <row r="698" spans="1:94" x14ac:dyDescent="0.25">
      <c r="A698" s="40"/>
      <c r="B698" s="82" t="str">
        <f>IF($I698="", "", IFERROR(INDEX('Job Database'!$AE$11:$AE$3035, MATCH($I698, 'Job Database'!$X$11:$X$3035, 0)), ""))</f>
        <v/>
      </c>
      <c r="C698" s="69" t="str">
        <f>IF($I698="", "", IF(COUNTIF('Job Database'!$X$11:$X$3035, $I698)=0, $AC$5, $AC$4))</f>
        <v/>
      </c>
      <c r="D698" s="40"/>
      <c r="E698" s="85" t="str">
        <f>IF($I698="", "", IF(IFERROR(INDEX('Job Database'!$M$11:$M$3035, MATCH($I698, 'Job Database'!$X$11:$X$3035, 0)), "")="", "", IFERROR(INDEX('Job Database'!$M$11:$M$3035, MATCH($I698, 'Job Database'!$X$11:$X$3035, 0)), "")))</f>
        <v/>
      </c>
      <c r="F698" s="40"/>
      <c r="G698" s="88" t="str">
        <f t="shared" si="440"/>
        <v/>
      </c>
      <c r="H698" s="40"/>
      <c r="I698" s="24"/>
      <c r="J698" s="34"/>
      <c r="K698" s="106"/>
      <c r="L698" s="79"/>
      <c r="M698" s="34"/>
      <c r="N698" s="79"/>
      <c r="O698" s="31"/>
      <c r="P698" s="53"/>
      <c r="Q698" s="40"/>
      <c r="S698" s="41" t="str">
        <f t="shared" si="428"/>
        <v/>
      </c>
      <c r="T698" s="41" t="str">
        <f t="shared" si="429"/>
        <v/>
      </c>
      <c r="U698" s="41" t="str">
        <f t="shared" si="441"/>
        <v/>
      </c>
      <c r="W698" s="74" t="str">
        <f>IF('Job Database'!$X698="", "", 'Job Database'!$X698)</f>
        <v/>
      </c>
      <c r="Y698" s="41" t="str">
        <f>IF($W698="", "", IF(COUNTIF($I$11:$I$3035, $W698)&gt;0, "", MAX($Y$10:$Y697)+1))</f>
        <v/>
      </c>
      <c r="Z698" s="41">
        <v>688</v>
      </c>
      <c r="AA698" s="58" t="str">
        <f t="shared" si="442"/>
        <v/>
      </c>
      <c r="AC698" s="41" t="str">
        <f t="shared" si="430"/>
        <v/>
      </c>
      <c r="AE698" s="41" t="str">
        <f t="shared" si="443"/>
        <v/>
      </c>
      <c r="AJ698" s="154" t="str">
        <f t="shared" si="444"/>
        <v/>
      </c>
      <c r="AL698" s="120" t="str">
        <f t="shared" si="445"/>
        <v/>
      </c>
      <c r="AM698" s="104" t="str">
        <f t="shared" si="446"/>
        <v/>
      </c>
      <c r="AN698" s="104" t="str">
        <f t="shared" si="447"/>
        <v/>
      </c>
      <c r="AO698" s="104" t="str">
        <f t="shared" si="431"/>
        <v/>
      </c>
      <c r="AP698" s="104" t="str">
        <f t="shared" si="432"/>
        <v/>
      </c>
      <c r="AQ698" s="121" t="str">
        <f t="shared" si="448"/>
        <v/>
      </c>
      <c r="AS698" s="88" t="str">
        <f t="shared" si="433"/>
        <v/>
      </c>
      <c r="AT698" s="68" t="str">
        <f t="shared" si="449"/>
        <v/>
      </c>
      <c r="AU698" s="68" t="str">
        <f t="shared" si="450"/>
        <v/>
      </c>
      <c r="AV698" s="68" t="str">
        <f t="shared" si="451"/>
        <v/>
      </c>
      <c r="AW698" s="88" t="str">
        <f t="shared" si="434"/>
        <v/>
      </c>
      <c r="AZ698" s="88" t="str">
        <f t="shared" si="435"/>
        <v/>
      </c>
      <c r="BA698" s="68" t="str">
        <f t="shared" si="436"/>
        <v/>
      </c>
      <c r="BB698" s="68" t="str">
        <f t="shared" si="437"/>
        <v/>
      </c>
      <c r="BC698" s="68" t="str">
        <f t="shared" si="438"/>
        <v/>
      </c>
      <c r="BD698" s="69" t="str">
        <f t="shared" si="439"/>
        <v/>
      </c>
      <c r="BE698" s="69" t="str">
        <f t="shared" si="452"/>
        <v/>
      </c>
      <c r="BT698" s="138" t="str">
        <f t="shared" ca="1" si="453"/>
        <v/>
      </c>
      <c r="BU698" s="139" t="str">
        <f t="shared" ca="1" si="454"/>
        <v/>
      </c>
      <c r="BW698" s="138" t="str">
        <f t="shared" si="455"/>
        <v/>
      </c>
      <c r="BX698" s="104" t="str">
        <f t="shared" si="456"/>
        <v/>
      </c>
      <c r="BY698" s="139" t="str">
        <f t="shared" si="457"/>
        <v/>
      </c>
      <c r="CA698" s="138" t="str">
        <f t="shared" si="458"/>
        <v/>
      </c>
      <c r="CB698" s="104" t="str">
        <f t="shared" si="459"/>
        <v/>
      </c>
      <c r="CC698" s="139" t="str">
        <f t="shared" si="460"/>
        <v/>
      </c>
      <c r="CE698" s="162" t="str">
        <f t="shared" si="461"/>
        <v/>
      </c>
      <c r="CF698" s="163" t="str">
        <f t="shared" si="462"/>
        <v/>
      </c>
      <c r="CG698" s="164" t="str">
        <f t="shared" si="463"/>
        <v/>
      </c>
      <c r="CI698" s="162" t="str">
        <f t="shared" si="464"/>
        <v/>
      </c>
      <c r="CJ698" s="163" t="str">
        <f t="shared" si="467"/>
        <v/>
      </c>
      <c r="CK698" s="164" t="str">
        <f t="shared" si="468"/>
        <v/>
      </c>
      <c r="CM698" s="169" t="str">
        <f t="shared" si="465"/>
        <v/>
      </c>
      <c r="CN698" s="139" t="str">
        <f t="shared" si="466"/>
        <v/>
      </c>
      <c r="CP698" s="41" t="str">
        <f>IF($CM698="", "", COUNTIF($CM$11:$CM$3035, "&lt;"&amp;$CM698)+1+COUNTIF($CM$11:$CM698, $CM698)-1)</f>
        <v/>
      </c>
    </row>
    <row r="699" spans="1:94" x14ac:dyDescent="0.25">
      <c r="A699" s="40"/>
      <c r="B699" s="82" t="str">
        <f>IF($I699="", "", IFERROR(INDEX('Job Database'!$AE$11:$AE$3035, MATCH($I699, 'Job Database'!$X$11:$X$3035, 0)), ""))</f>
        <v/>
      </c>
      <c r="C699" s="69" t="str">
        <f>IF($I699="", "", IF(COUNTIF('Job Database'!$X$11:$X$3035, $I699)=0, $AC$5, $AC$4))</f>
        <v/>
      </c>
      <c r="D699" s="40"/>
      <c r="E699" s="85" t="str">
        <f>IF($I699="", "", IF(IFERROR(INDEX('Job Database'!$M$11:$M$3035, MATCH($I699, 'Job Database'!$X$11:$X$3035, 0)), "")="", "", IFERROR(INDEX('Job Database'!$M$11:$M$3035, MATCH($I699, 'Job Database'!$X$11:$X$3035, 0)), "")))</f>
        <v/>
      </c>
      <c r="F699" s="40"/>
      <c r="G699" s="88" t="str">
        <f t="shared" si="440"/>
        <v/>
      </c>
      <c r="H699" s="40"/>
      <c r="I699" s="24"/>
      <c r="J699" s="34"/>
      <c r="K699" s="106"/>
      <c r="L699" s="79"/>
      <c r="M699" s="34"/>
      <c r="N699" s="79"/>
      <c r="O699" s="31"/>
      <c r="P699" s="53"/>
      <c r="Q699" s="40"/>
      <c r="S699" s="41" t="str">
        <f t="shared" si="428"/>
        <v/>
      </c>
      <c r="T699" s="41" t="str">
        <f t="shared" si="429"/>
        <v/>
      </c>
      <c r="U699" s="41" t="str">
        <f t="shared" si="441"/>
        <v/>
      </c>
      <c r="W699" s="74" t="str">
        <f>IF('Job Database'!$X699="", "", 'Job Database'!$X699)</f>
        <v/>
      </c>
      <c r="Y699" s="41" t="str">
        <f>IF($W699="", "", IF(COUNTIF($I$11:$I$3035, $W699)&gt;0, "", MAX($Y$10:$Y698)+1))</f>
        <v/>
      </c>
      <c r="Z699" s="41">
        <v>689</v>
      </c>
      <c r="AA699" s="58" t="str">
        <f t="shared" si="442"/>
        <v/>
      </c>
      <c r="AC699" s="41" t="str">
        <f t="shared" si="430"/>
        <v/>
      </c>
      <c r="AE699" s="41" t="str">
        <f t="shared" si="443"/>
        <v/>
      </c>
      <c r="AJ699" s="154" t="str">
        <f t="shared" si="444"/>
        <v/>
      </c>
      <c r="AL699" s="120" t="str">
        <f t="shared" si="445"/>
        <v/>
      </c>
      <c r="AM699" s="104" t="str">
        <f t="shared" si="446"/>
        <v/>
      </c>
      <c r="AN699" s="104" t="str">
        <f t="shared" si="447"/>
        <v/>
      </c>
      <c r="AO699" s="104" t="str">
        <f t="shared" si="431"/>
        <v/>
      </c>
      <c r="AP699" s="104" t="str">
        <f t="shared" si="432"/>
        <v/>
      </c>
      <c r="AQ699" s="121" t="str">
        <f t="shared" si="448"/>
        <v/>
      </c>
      <c r="AS699" s="88" t="str">
        <f t="shared" si="433"/>
        <v/>
      </c>
      <c r="AT699" s="68" t="str">
        <f t="shared" si="449"/>
        <v/>
      </c>
      <c r="AU699" s="68" t="str">
        <f t="shared" si="450"/>
        <v/>
      </c>
      <c r="AV699" s="68" t="str">
        <f t="shared" si="451"/>
        <v/>
      </c>
      <c r="AW699" s="88" t="str">
        <f t="shared" si="434"/>
        <v/>
      </c>
      <c r="AZ699" s="88" t="str">
        <f t="shared" si="435"/>
        <v/>
      </c>
      <c r="BA699" s="68" t="str">
        <f t="shared" si="436"/>
        <v/>
      </c>
      <c r="BB699" s="68" t="str">
        <f t="shared" si="437"/>
        <v/>
      </c>
      <c r="BC699" s="68" t="str">
        <f t="shared" si="438"/>
        <v/>
      </c>
      <c r="BD699" s="69" t="str">
        <f t="shared" si="439"/>
        <v/>
      </c>
      <c r="BE699" s="69" t="str">
        <f t="shared" si="452"/>
        <v/>
      </c>
      <c r="BT699" s="138" t="str">
        <f t="shared" ca="1" si="453"/>
        <v/>
      </c>
      <c r="BU699" s="139" t="str">
        <f t="shared" ca="1" si="454"/>
        <v/>
      </c>
      <c r="BW699" s="138" t="str">
        <f t="shared" si="455"/>
        <v/>
      </c>
      <c r="BX699" s="104" t="str">
        <f t="shared" si="456"/>
        <v/>
      </c>
      <c r="BY699" s="139" t="str">
        <f t="shared" si="457"/>
        <v/>
      </c>
      <c r="CA699" s="138" t="str">
        <f t="shared" si="458"/>
        <v/>
      </c>
      <c r="CB699" s="104" t="str">
        <f t="shared" si="459"/>
        <v/>
      </c>
      <c r="CC699" s="139" t="str">
        <f t="shared" si="460"/>
        <v/>
      </c>
      <c r="CE699" s="162" t="str">
        <f t="shared" si="461"/>
        <v/>
      </c>
      <c r="CF699" s="163" t="str">
        <f t="shared" si="462"/>
        <v/>
      </c>
      <c r="CG699" s="164" t="str">
        <f t="shared" si="463"/>
        <v/>
      </c>
      <c r="CI699" s="162" t="str">
        <f t="shared" si="464"/>
        <v/>
      </c>
      <c r="CJ699" s="163" t="str">
        <f t="shared" si="467"/>
        <v/>
      </c>
      <c r="CK699" s="164" t="str">
        <f t="shared" si="468"/>
        <v/>
      </c>
      <c r="CM699" s="169" t="str">
        <f t="shared" si="465"/>
        <v/>
      </c>
      <c r="CN699" s="139" t="str">
        <f t="shared" si="466"/>
        <v/>
      </c>
      <c r="CP699" s="41" t="str">
        <f>IF($CM699="", "", COUNTIF($CM$11:$CM$3035, "&lt;"&amp;$CM699)+1+COUNTIF($CM$11:$CM699, $CM699)-1)</f>
        <v/>
      </c>
    </row>
    <row r="700" spans="1:94" x14ac:dyDescent="0.25">
      <c r="A700" s="40"/>
      <c r="B700" s="82" t="str">
        <f>IF($I700="", "", IFERROR(INDEX('Job Database'!$AE$11:$AE$3035, MATCH($I700, 'Job Database'!$X$11:$X$3035, 0)), ""))</f>
        <v/>
      </c>
      <c r="C700" s="69" t="str">
        <f>IF($I700="", "", IF(COUNTIF('Job Database'!$X$11:$X$3035, $I700)=0, $AC$5, $AC$4))</f>
        <v/>
      </c>
      <c r="D700" s="40"/>
      <c r="E700" s="85" t="str">
        <f>IF($I700="", "", IF(IFERROR(INDEX('Job Database'!$M$11:$M$3035, MATCH($I700, 'Job Database'!$X$11:$X$3035, 0)), "")="", "", IFERROR(INDEX('Job Database'!$M$11:$M$3035, MATCH($I700, 'Job Database'!$X$11:$X$3035, 0)), "")))</f>
        <v/>
      </c>
      <c r="F700" s="40"/>
      <c r="G700" s="88" t="str">
        <f t="shared" si="440"/>
        <v/>
      </c>
      <c r="H700" s="40"/>
      <c r="I700" s="24"/>
      <c r="J700" s="34"/>
      <c r="K700" s="106"/>
      <c r="L700" s="79"/>
      <c r="M700" s="34"/>
      <c r="N700" s="79"/>
      <c r="O700" s="31"/>
      <c r="P700" s="53"/>
      <c r="Q700" s="40"/>
      <c r="S700" s="41" t="str">
        <f t="shared" si="428"/>
        <v/>
      </c>
      <c r="T700" s="41" t="str">
        <f t="shared" si="429"/>
        <v/>
      </c>
      <c r="U700" s="41" t="str">
        <f t="shared" si="441"/>
        <v/>
      </c>
      <c r="W700" s="74" t="str">
        <f>IF('Job Database'!$X700="", "", 'Job Database'!$X700)</f>
        <v/>
      </c>
      <c r="Y700" s="41" t="str">
        <f>IF($W700="", "", IF(COUNTIF($I$11:$I$3035, $W700)&gt;0, "", MAX($Y$10:$Y699)+1))</f>
        <v/>
      </c>
      <c r="Z700" s="41">
        <v>690</v>
      </c>
      <c r="AA700" s="58" t="str">
        <f t="shared" si="442"/>
        <v/>
      </c>
      <c r="AC700" s="41" t="str">
        <f t="shared" si="430"/>
        <v/>
      </c>
      <c r="AE700" s="41" t="str">
        <f t="shared" si="443"/>
        <v/>
      </c>
      <c r="AJ700" s="154" t="str">
        <f t="shared" si="444"/>
        <v/>
      </c>
      <c r="AL700" s="120" t="str">
        <f t="shared" si="445"/>
        <v/>
      </c>
      <c r="AM700" s="104" t="str">
        <f t="shared" si="446"/>
        <v/>
      </c>
      <c r="AN700" s="104" t="str">
        <f t="shared" si="447"/>
        <v/>
      </c>
      <c r="AO700" s="104" t="str">
        <f t="shared" si="431"/>
        <v/>
      </c>
      <c r="AP700" s="104" t="str">
        <f t="shared" si="432"/>
        <v/>
      </c>
      <c r="AQ700" s="121" t="str">
        <f t="shared" si="448"/>
        <v/>
      </c>
      <c r="AS700" s="88" t="str">
        <f t="shared" si="433"/>
        <v/>
      </c>
      <c r="AT700" s="68" t="str">
        <f t="shared" si="449"/>
        <v/>
      </c>
      <c r="AU700" s="68" t="str">
        <f t="shared" si="450"/>
        <v/>
      </c>
      <c r="AV700" s="68" t="str">
        <f t="shared" si="451"/>
        <v/>
      </c>
      <c r="AW700" s="88" t="str">
        <f t="shared" si="434"/>
        <v/>
      </c>
      <c r="AZ700" s="88" t="str">
        <f t="shared" si="435"/>
        <v/>
      </c>
      <c r="BA700" s="68" t="str">
        <f t="shared" si="436"/>
        <v/>
      </c>
      <c r="BB700" s="68" t="str">
        <f t="shared" si="437"/>
        <v/>
      </c>
      <c r="BC700" s="68" t="str">
        <f t="shared" si="438"/>
        <v/>
      </c>
      <c r="BD700" s="69" t="str">
        <f t="shared" si="439"/>
        <v/>
      </c>
      <c r="BE700" s="69" t="str">
        <f t="shared" si="452"/>
        <v/>
      </c>
      <c r="BT700" s="138" t="str">
        <f t="shared" ca="1" si="453"/>
        <v/>
      </c>
      <c r="BU700" s="139" t="str">
        <f t="shared" ca="1" si="454"/>
        <v/>
      </c>
      <c r="BW700" s="138" t="str">
        <f t="shared" si="455"/>
        <v/>
      </c>
      <c r="BX700" s="104" t="str">
        <f t="shared" si="456"/>
        <v/>
      </c>
      <c r="BY700" s="139" t="str">
        <f t="shared" si="457"/>
        <v/>
      </c>
      <c r="CA700" s="138" t="str">
        <f t="shared" si="458"/>
        <v/>
      </c>
      <c r="CB700" s="104" t="str">
        <f t="shared" si="459"/>
        <v/>
      </c>
      <c r="CC700" s="139" t="str">
        <f t="shared" si="460"/>
        <v/>
      </c>
      <c r="CE700" s="162" t="str">
        <f t="shared" si="461"/>
        <v/>
      </c>
      <c r="CF700" s="163" t="str">
        <f t="shared" si="462"/>
        <v/>
      </c>
      <c r="CG700" s="164" t="str">
        <f t="shared" si="463"/>
        <v/>
      </c>
      <c r="CI700" s="162" t="str">
        <f t="shared" si="464"/>
        <v/>
      </c>
      <c r="CJ700" s="163" t="str">
        <f t="shared" si="467"/>
        <v/>
      </c>
      <c r="CK700" s="164" t="str">
        <f t="shared" si="468"/>
        <v/>
      </c>
      <c r="CM700" s="169" t="str">
        <f t="shared" si="465"/>
        <v/>
      </c>
      <c r="CN700" s="139" t="str">
        <f t="shared" si="466"/>
        <v/>
      </c>
      <c r="CP700" s="41" t="str">
        <f>IF($CM700="", "", COUNTIF($CM$11:$CM$3035, "&lt;"&amp;$CM700)+1+COUNTIF($CM$11:$CM700, $CM700)-1)</f>
        <v/>
      </c>
    </row>
    <row r="701" spans="1:94" x14ac:dyDescent="0.25">
      <c r="A701" s="40"/>
      <c r="B701" s="82" t="str">
        <f>IF($I701="", "", IFERROR(INDEX('Job Database'!$AE$11:$AE$3035, MATCH($I701, 'Job Database'!$X$11:$X$3035, 0)), ""))</f>
        <v/>
      </c>
      <c r="C701" s="69" t="str">
        <f>IF($I701="", "", IF(COUNTIF('Job Database'!$X$11:$X$3035, $I701)=0, $AC$5, $AC$4))</f>
        <v/>
      </c>
      <c r="D701" s="40"/>
      <c r="E701" s="85" t="str">
        <f>IF($I701="", "", IF(IFERROR(INDEX('Job Database'!$M$11:$M$3035, MATCH($I701, 'Job Database'!$X$11:$X$3035, 0)), "")="", "", IFERROR(INDEX('Job Database'!$M$11:$M$3035, MATCH($I701, 'Job Database'!$X$11:$X$3035, 0)), "")))</f>
        <v/>
      </c>
      <c r="F701" s="40"/>
      <c r="G701" s="88" t="str">
        <f t="shared" si="440"/>
        <v/>
      </c>
      <c r="H701" s="40"/>
      <c r="I701" s="24"/>
      <c r="J701" s="34"/>
      <c r="K701" s="106"/>
      <c r="L701" s="79"/>
      <c r="M701" s="34"/>
      <c r="N701" s="79"/>
      <c r="O701" s="31"/>
      <c r="P701" s="53"/>
      <c r="Q701" s="40"/>
      <c r="S701" s="41" t="str">
        <f t="shared" si="428"/>
        <v/>
      </c>
      <c r="T701" s="41" t="str">
        <f t="shared" si="429"/>
        <v/>
      </c>
      <c r="U701" s="41" t="str">
        <f t="shared" si="441"/>
        <v/>
      </c>
      <c r="W701" s="74" t="str">
        <f>IF('Job Database'!$X701="", "", 'Job Database'!$X701)</f>
        <v/>
      </c>
      <c r="Y701" s="41" t="str">
        <f>IF($W701="", "", IF(COUNTIF($I$11:$I$3035, $W701)&gt;0, "", MAX($Y$10:$Y700)+1))</f>
        <v/>
      </c>
      <c r="Z701" s="41">
        <v>691</v>
      </c>
      <c r="AA701" s="58" t="str">
        <f t="shared" si="442"/>
        <v/>
      </c>
      <c r="AC701" s="41" t="str">
        <f t="shared" si="430"/>
        <v/>
      </c>
      <c r="AE701" s="41" t="str">
        <f t="shared" si="443"/>
        <v/>
      </c>
      <c r="AJ701" s="154" t="str">
        <f t="shared" si="444"/>
        <v/>
      </c>
      <c r="AL701" s="120" t="str">
        <f t="shared" si="445"/>
        <v/>
      </c>
      <c r="AM701" s="104" t="str">
        <f t="shared" si="446"/>
        <v/>
      </c>
      <c r="AN701" s="104" t="str">
        <f t="shared" si="447"/>
        <v/>
      </c>
      <c r="AO701" s="104" t="str">
        <f t="shared" si="431"/>
        <v/>
      </c>
      <c r="AP701" s="104" t="str">
        <f t="shared" si="432"/>
        <v/>
      </c>
      <c r="AQ701" s="121" t="str">
        <f t="shared" si="448"/>
        <v/>
      </c>
      <c r="AS701" s="88" t="str">
        <f t="shared" si="433"/>
        <v/>
      </c>
      <c r="AT701" s="68" t="str">
        <f t="shared" si="449"/>
        <v/>
      </c>
      <c r="AU701" s="68" t="str">
        <f t="shared" si="450"/>
        <v/>
      </c>
      <c r="AV701" s="68" t="str">
        <f t="shared" si="451"/>
        <v/>
      </c>
      <c r="AW701" s="88" t="str">
        <f t="shared" si="434"/>
        <v/>
      </c>
      <c r="AZ701" s="88" t="str">
        <f t="shared" si="435"/>
        <v/>
      </c>
      <c r="BA701" s="68" t="str">
        <f t="shared" si="436"/>
        <v/>
      </c>
      <c r="BB701" s="68" t="str">
        <f t="shared" si="437"/>
        <v/>
      </c>
      <c r="BC701" s="68" t="str">
        <f t="shared" si="438"/>
        <v/>
      </c>
      <c r="BD701" s="69" t="str">
        <f t="shared" si="439"/>
        <v/>
      </c>
      <c r="BE701" s="69" t="str">
        <f t="shared" si="452"/>
        <v/>
      </c>
      <c r="BT701" s="138" t="str">
        <f t="shared" ca="1" si="453"/>
        <v/>
      </c>
      <c r="BU701" s="139" t="str">
        <f t="shared" ca="1" si="454"/>
        <v/>
      </c>
      <c r="BW701" s="138" t="str">
        <f t="shared" si="455"/>
        <v/>
      </c>
      <c r="BX701" s="104" t="str">
        <f t="shared" si="456"/>
        <v/>
      </c>
      <c r="BY701" s="139" t="str">
        <f t="shared" si="457"/>
        <v/>
      </c>
      <c r="CA701" s="138" t="str">
        <f t="shared" si="458"/>
        <v/>
      </c>
      <c r="CB701" s="104" t="str">
        <f t="shared" si="459"/>
        <v/>
      </c>
      <c r="CC701" s="139" t="str">
        <f t="shared" si="460"/>
        <v/>
      </c>
      <c r="CE701" s="162" t="str">
        <f t="shared" si="461"/>
        <v/>
      </c>
      <c r="CF701" s="163" t="str">
        <f t="shared" si="462"/>
        <v/>
      </c>
      <c r="CG701" s="164" t="str">
        <f t="shared" si="463"/>
        <v/>
      </c>
      <c r="CI701" s="162" t="str">
        <f t="shared" si="464"/>
        <v/>
      </c>
      <c r="CJ701" s="163" t="str">
        <f t="shared" si="467"/>
        <v/>
      </c>
      <c r="CK701" s="164" t="str">
        <f t="shared" si="468"/>
        <v/>
      </c>
      <c r="CM701" s="169" t="str">
        <f t="shared" si="465"/>
        <v/>
      </c>
      <c r="CN701" s="139" t="str">
        <f t="shared" si="466"/>
        <v/>
      </c>
      <c r="CP701" s="41" t="str">
        <f>IF($CM701="", "", COUNTIF($CM$11:$CM$3035, "&lt;"&amp;$CM701)+1+COUNTIF($CM$11:$CM701, $CM701)-1)</f>
        <v/>
      </c>
    </row>
    <row r="702" spans="1:94" x14ac:dyDescent="0.25">
      <c r="A702" s="40"/>
      <c r="B702" s="82" t="str">
        <f>IF($I702="", "", IFERROR(INDEX('Job Database'!$AE$11:$AE$3035, MATCH($I702, 'Job Database'!$X$11:$X$3035, 0)), ""))</f>
        <v/>
      </c>
      <c r="C702" s="69" t="str">
        <f>IF($I702="", "", IF(COUNTIF('Job Database'!$X$11:$X$3035, $I702)=0, $AC$5, $AC$4))</f>
        <v/>
      </c>
      <c r="D702" s="40"/>
      <c r="E702" s="85" t="str">
        <f>IF($I702="", "", IF(IFERROR(INDEX('Job Database'!$M$11:$M$3035, MATCH($I702, 'Job Database'!$X$11:$X$3035, 0)), "")="", "", IFERROR(INDEX('Job Database'!$M$11:$M$3035, MATCH($I702, 'Job Database'!$X$11:$X$3035, 0)), "")))</f>
        <v/>
      </c>
      <c r="F702" s="40"/>
      <c r="G702" s="88" t="str">
        <f t="shared" si="440"/>
        <v/>
      </c>
      <c r="H702" s="40"/>
      <c r="I702" s="24"/>
      <c r="J702" s="34"/>
      <c r="K702" s="106"/>
      <c r="L702" s="79"/>
      <c r="M702" s="34"/>
      <c r="N702" s="79"/>
      <c r="O702" s="31"/>
      <c r="P702" s="53"/>
      <c r="Q702" s="40"/>
      <c r="S702" s="41" t="str">
        <f t="shared" si="428"/>
        <v/>
      </c>
      <c r="T702" s="41" t="str">
        <f t="shared" si="429"/>
        <v/>
      </c>
      <c r="U702" s="41" t="str">
        <f t="shared" si="441"/>
        <v/>
      </c>
      <c r="W702" s="74" t="str">
        <f>IF('Job Database'!$X702="", "", 'Job Database'!$X702)</f>
        <v/>
      </c>
      <c r="Y702" s="41" t="str">
        <f>IF($W702="", "", IF(COUNTIF($I$11:$I$3035, $W702)&gt;0, "", MAX($Y$10:$Y701)+1))</f>
        <v/>
      </c>
      <c r="Z702" s="41">
        <v>692</v>
      </c>
      <c r="AA702" s="58" t="str">
        <f t="shared" si="442"/>
        <v/>
      </c>
      <c r="AC702" s="41" t="str">
        <f t="shared" si="430"/>
        <v/>
      </c>
      <c r="AE702" s="41" t="str">
        <f t="shared" si="443"/>
        <v/>
      </c>
      <c r="AJ702" s="154" t="str">
        <f t="shared" si="444"/>
        <v/>
      </c>
      <c r="AL702" s="120" t="str">
        <f t="shared" si="445"/>
        <v/>
      </c>
      <c r="AM702" s="104" t="str">
        <f t="shared" si="446"/>
        <v/>
      </c>
      <c r="AN702" s="104" t="str">
        <f t="shared" si="447"/>
        <v/>
      </c>
      <c r="AO702" s="104" t="str">
        <f t="shared" si="431"/>
        <v/>
      </c>
      <c r="AP702" s="104" t="str">
        <f t="shared" si="432"/>
        <v/>
      </c>
      <c r="AQ702" s="121" t="str">
        <f t="shared" si="448"/>
        <v/>
      </c>
      <c r="AS702" s="88" t="str">
        <f t="shared" si="433"/>
        <v/>
      </c>
      <c r="AT702" s="68" t="str">
        <f t="shared" si="449"/>
        <v/>
      </c>
      <c r="AU702" s="68" t="str">
        <f t="shared" si="450"/>
        <v/>
      </c>
      <c r="AV702" s="68" t="str">
        <f t="shared" si="451"/>
        <v/>
      </c>
      <c r="AW702" s="88" t="str">
        <f t="shared" si="434"/>
        <v/>
      </c>
      <c r="AZ702" s="88" t="str">
        <f t="shared" si="435"/>
        <v/>
      </c>
      <c r="BA702" s="68" t="str">
        <f t="shared" si="436"/>
        <v/>
      </c>
      <c r="BB702" s="68" t="str">
        <f t="shared" si="437"/>
        <v/>
      </c>
      <c r="BC702" s="68" t="str">
        <f t="shared" si="438"/>
        <v/>
      </c>
      <c r="BD702" s="69" t="str">
        <f t="shared" si="439"/>
        <v/>
      </c>
      <c r="BE702" s="69" t="str">
        <f t="shared" si="452"/>
        <v/>
      </c>
      <c r="BT702" s="138" t="str">
        <f t="shared" ca="1" si="453"/>
        <v/>
      </c>
      <c r="BU702" s="139" t="str">
        <f t="shared" ca="1" si="454"/>
        <v/>
      </c>
      <c r="BW702" s="138" t="str">
        <f t="shared" si="455"/>
        <v/>
      </c>
      <c r="BX702" s="104" t="str">
        <f t="shared" si="456"/>
        <v/>
      </c>
      <c r="BY702" s="139" t="str">
        <f t="shared" si="457"/>
        <v/>
      </c>
      <c r="CA702" s="138" t="str">
        <f t="shared" si="458"/>
        <v/>
      </c>
      <c r="CB702" s="104" t="str">
        <f t="shared" si="459"/>
        <v/>
      </c>
      <c r="CC702" s="139" t="str">
        <f t="shared" si="460"/>
        <v/>
      </c>
      <c r="CE702" s="162" t="str">
        <f t="shared" si="461"/>
        <v/>
      </c>
      <c r="CF702" s="163" t="str">
        <f t="shared" si="462"/>
        <v/>
      </c>
      <c r="CG702" s="164" t="str">
        <f t="shared" si="463"/>
        <v/>
      </c>
      <c r="CI702" s="162" t="str">
        <f t="shared" si="464"/>
        <v/>
      </c>
      <c r="CJ702" s="163" t="str">
        <f t="shared" si="467"/>
        <v/>
      </c>
      <c r="CK702" s="164" t="str">
        <f t="shared" si="468"/>
        <v/>
      </c>
      <c r="CM702" s="169" t="str">
        <f t="shared" si="465"/>
        <v/>
      </c>
      <c r="CN702" s="139" t="str">
        <f t="shared" si="466"/>
        <v/>
      </c>
      <c r="CP702" s="41" t="str">
        <f>IF($CM702="", "", COUNTIF($CM$11:$CM$3035, "&lt;"&amp;$CM702)+1+COUNTIF($CM$11:$CM702, $CM702)-1)</f>
        <v/>
      </c>
    </row>
    <row r="703" spans="1:94" x14ac:dyDescent="0.25">
      <c r="A703" s="40"/>
      <c r="B703" s="82" t="str">
        <f>IF($I703="", "", IFERROR(INDEX('Job Database'!$AE$11:$AE$3035, MATCH($I703, 'Job Database'!$X$11:$X$3035, 0)), ""))</f>
        <v/>
      </c>
      <c r="C703" s="69" t="str">
        <f>IF($I703="", "", IF(COUNTIF('Job Database'!$X$11:$X$3035, $I703)=0, $AC$5, $AC$4))</f>
        <v/>
      </c>
      <c r="D703" s="40"/>
      <c r="E703" s="85" t="str">
        <f>IF($I703="", "", IF(IFERROR(INDEX('Job Database'!$M$11:$M$3035, MATCH($I703, 'Job Database'!$X$11:$X$3035, 0)), "")="", "", IFERROR(INDEX('Job Database'!$M$11:$M$3035, MATCH($I703, 'Job Database'!$X$11:$X$3035, 0)), "")))</f>
        <v/>
      </c>
      <c r="F703" s="40"/>
      <c r="G703" s="88" t="str">
        <f t="shared" si="440"/>
        <v/>
      </c>
      <c r="H703" s="40"/>
      <c r="I703" s="24"/>
      <c r="J703" s="34"/>
      <c r="K703" s="106"/>
      <c r="L703" s="79"/>
      <c r="M703" s="34"/>
      <c r="N703" s="79"/>
      <c r="O703" s="31"/>
      <c r="P703" s="53"/>
      <c r="Q703" s="40"/>
      <c r="S703" s="41" t="str">
        <f t="shared" si="428"/>
        <v/>
      </c>
      <c r="T703" s="41" t="str">
        <f t="shared" si="429"/>
        <v/>
      </c>
      <c r="U703" s="41" t="str">
        <f t="shared" si="441"/>
        <v/>
      </c>
      <c r="W703" s="74" t="str">
        <f>IF('Job Database'!$X703="", "", 'Job Database'!$X703)</f>
        <v/>
      </c>
      <c r="Y703" s="41" t="str">
        <f>IF($W703="", "", IF(COUNTIF($I$11:$I$3035, $W703)&gt;0, "", MAX($Y$10:$Y702)+1))</f>
        <v/>
      </c>
      <c r="Z703" s="41">
        <v>693</v>
      </c>
      <c r="AA703" s="58" t="str">
        <f t="shared" si="442"/>
        <v/>
      </c>
      <c r="AC703" s="41" t="str">
        <f t="shared" si="430"/>
        <v/>
      </c>
      <c r="AE703" s="41" t="str">
        <f t="shared" si="443"/>
        <v/>
      </c>
      <c r="AJ703" s="154" t="str">
        <f t="shared" si="444"/>
        <v/>
      </c>
      <c r="AL703" s="120" t="str">
        <f t="shared" si="445"/>
        <v/>
      </c>
      <c r="AM703" s="104" t="str">
        <f t="shared" si="446"/>
        <v/>
      </c>
      <c r="AN703" s="104" t="str">
        <f t="shared" si="447"/>
        <v/>
      </c>
      <c r="AO703" s="104" t="str">
        <f t="shared" si="431"/>
        <v/>
      </c>
      <c r="AP703" s="104" t="str">
        <f t="shared" si="432"/>
        <v/>
      </c>
      <c r="AQ703" s="121" t="str">
        <f t="shared" si="448"/>
        <v/>
      </c>
      <c r="AS703" s="88" t="str">
        <f t="shared" si="433"/>
        <v/>
      </c>
      <c r="AT703" s="68" t="str">
        <f t="shared" si="449"/>
        <v/>
      </c>
      <c r="AU703" s="68" t="str">
        <f t="shared" si="450"/>
        <v/>
      </c>
      <c r="AV703" s="68" t="str">
        <f t="shared" si="451"/>
        <v/>
      </c>
      <c r="AW703" s="88" t="str">
        <f t="shared" si="434"/>
        <v/>
      </c>
      <c r="AZ703" s="88" t="str">
        <f t="shared" si="435"/>
        <v/>
      </c>
      <c r="BA703" s="68" t="str">
        <f t="shared" si="436"/>
        <v/>
      </c>
      <c r="BB703" s="68" t="str">
        <f t="shared" si="437"/>
        <v/>
      </c>
      <c r="BC703" s="68" t="str">
        <f t="shared" si="438"/>
        <v/>
      </c>
      <c r="BD703" s="69" t="str">
        <f t="shared" si="439"/>
        <v/>
      </c>
      <c r="BE703" s="69" t="str">
        <f t="shared" si="452"/>
        <v/>
      </c>
      <c r="BT703" s="138" t="str">
        <f t="shared" ca="1" si="453"/>
        <v/>
      </c>
      <c r="BU703" s="139" t="str">
        <f t="shared" ca="1" si="454"/>
        <v/>
      </c>
      <c r="BW703" s="138" t="str">
        <f t="shared" si="455"/>
        <v/>
      </c>
      <c r="BX703" s="104" t="str">
        <f t="shared" si="456"/>
        <v/>
      </c>
      <c r="BY703" s="139" t="str">
        <f t="shared" si="457"/>
        <v/>
      </c>
      <c r="CA703" s="138" t="str">
        <f t="shared" si="458"/>
        <v/>
      </c>
      <c r="CB703" s="104" t="str">
        <f t="shared" si="459"/>
        <v/>
      </c>
      <c r="CC703" s="139" t="str">
        <f t="shared" si="460"/>
        <v/>
      </c>
      <c r="CE703" s="162" t="str">
        <f t="shared" si="461"/>
        <v/>
      </c>
      <c r="CF703" s="163" t="str">
        <f t="shared" si="462"/>
        <v/>
      </c>
      <c r="CG703" s="164" t="str">
        <f t="shared" si="463"/>
        <v/>
      </c>
      <c r="CI703" s="162" t="str">
        <f t="shared" si="464"/>
        <v/>
      </c>
      <c r="CJ703" s="163" t="str">
        <f t="shared" si="467"/>
        <v/>
      </c>
      <c r="CK703" s="164" t="str">
        <f t="shared" si="468"/>
        <v/>
      </c>
      <c r="CM703" s="169" t="str">
        <f t="shared" si="465"/>
        <v/>
      </c>
      <c r="CN703" s="139" t="str">
        <f t="shared" si="466"/>
        <v/>
      </c>
      <c r="CP703" s="41" t="str">
        <f>IF($CM703="", "", COUNTIF($CM$11:$CM$3035, "&lt;"&amp;$CM703)+1+COUNTIF($CM$11:$CM703, $CM703)-1)</f>
        <v/>
      </c>
    </row>
    <row r="704" spans="1:94" x14ac:dyDescent="0.25">
      <c r="A704" s="40"/>
      <c r="B704" s="82" t="str">
        <f>IF($I704="", "", IFERROR(INDEX('Job Database'!$AE$11:$AE$3035, MATCH($I704, 'Job Database'!$X$11:$X$3035, 0)), ""))</f>
        <v/>
      </c>
      <c r="C704" s="69" t="str">
        <f>IF($I704="", "", IF(COUNTIF('Job Database'!$X$11:$X$3035, $I704)=0, $AC$5, $AC$4))</f>
        <v/>
      </c>
      <c r="D704" s="40"/>
      <c r="E704" s="85" t="str">
        <f>IF($I704="", "", IF(IFERROR(INDEX('Job Database'!$M$11:$M$3035, MATCH($I704, 'Job Database'!$X$11:$X$3035, 0)), "")="", "", IFERROR(INDEX('Job Database'!$M$11:$M$3035, MATCH($I704, 'Job Database'!$X$11:$X$3035, 0)), "")))</f>
        <v/>
      </c>
      <c r="F704" s="40"/>
      <c r="G704" s="88" t="str">
        <f t="shared" si="440"/>
        <v/>
      </c>
      <c r="H704" s="40"/>
      <c r="I704" s="24"/>
      <c r="J704" s="34"/>
      <c r="K704" s="106"/>
      <c r="L704" s="79"/>
      <c r="M704" s="34"/>
      <c r="N704" s="79"/>
      <c r="O704" s="31"/>
      <c r="P704" s="53"/>
      <c r="Q704" s="40"/>
      <c r="S704" s="41" t="str">
        <f t="shared" si="428"/>
        <v/>
      </c>
      <c r="T704" s="41" t="str">
        <f t="shared" si="429"/>
        <v/>
      </c>
      <c r="U704" s="41" t="str">
        <f t="shared" si="441"/>
        <v/>
      </c>
      <c r="W704" s="74" t="str">
        <f>IF('Job Database'!$X704="", "", 'Job Database'!$X704)</f>
        <v/>
      </c>
      <c r="Y704" s="41" t="str">
        <f>IF($W704="", "", IF(COUNTIF($I$11:$I$3035, $W704)&gt;0, "", MAX($Y$10:$Y703)+1))</f>
        <v/>
      </c>
      <c r="Z704" s="41">
        <v>694</v>
      </c>
      <c r="AA704" s="58" t="str">
        <f t="shared" si="442"/>
        <v/>
      </c>
      <c r="AC704" s="41" t="str">
        <f t="shared" si="430"/>
        <v/>
      </c>
      <c r="AE704" s="41" t="str">
        <f t="shared" si="443"/>
        <v/>
      </c>
      <c r="AJ704" s="154" t="str">
        <f t="shared" si="444"/>
        <v/>
      </c>
      <c r="AL704" s="120" t="str">
        <f t="shared" si="445"/>
        <v/>
      </c>
      <c r="AM704" s="104" t="str">
        <f t="shared" si="446"/>
        <v/>
      </c>
      <c r="AN704" s="104" t="str">
        <f t="shared" si="447"/>
        <v/>
      </c>
      <c r="AO704" s="104" t="str">
        <f t="shared" si="431"/>
        <v/>
      </c>
      <c r="AP704" s="104" t="str">
        <f t="shared" si="432"/>
        <v/>
      </c>
      <c r="AQ704" s="121" t="str">
        <f t="shared" si="448"/>
        <v/>
      </c>
      <c r="AS704" s="88" t="str">
        <f t="shared" si="433"/>
        <v/>
      </c>
      <c r="AT704" s="68" t="str">
        <f t="shared" si="449"/>
        <v/>
      </c>
      <c r="AU704" s="68" t="str">
        <f t="shared" si="450"/>
        <v/>
      </c>
      <c r="AV704" s="68" t="str">
        <f t="shared" si="451"/>
        <v/>
      </c>
      <c r="AW704" s="88" t="str">
        <f t="shared" si="434"/>
        <v/>
      </c>
      <c r="AZ704" s="88" t="str">
        <f t="shared" si="435"/>
        <v/>
      </c>
      <c r="BA704" s="68" t="str">
        <f t="shared" si="436"/>
        <v/>
      </c>
      <c r="BB704" s="68" t="str">
        <f t="shared" si="437"/>
        <v/>
      </c>
      <c r="BC704" s="68" t="str">
        <f t="shared" si="438"/>
        <v/>
      </c>
      <c r="BD704" s="69" t="str">
        <f t="shared" si="439"/>
        <v/>
      </c>
      <c r="BE704" s="69" t="str">
        <f t="shared" si="452"/>
        <v/>
      </c>
      <c r="BT704" s="138" t="str">
        <f t="shared" ca="1" si="453"/>
        <v/>
      </c>
      <c r="BU704" s="139" t="str">
        <f t="shared" ca="1" si="454"/>
        <v/>
      </c>
      <c r="BW704" s="138" t="str">
        <f t="shared" si="455"/>
        <v/>
      </c>
      <c r="BX704" s="104" t="str">
        <f t="shared" si="456"/>
        <v/>
      </c>
      <c r="BY704" s="139" t="str">
        <f t="shared" si="457"/>
        <v/>
      </c>
      <c r="CA704" s="138" t="str">
        <f t="shared" si="458"/>
        <v/>
      </c>
      <c r="CB704" s="104" t="str">
        <f t="shared" si="459"/>
        <v/>
      </c>
      <c r="CC704" s="139" t="str">
        <f t="shared" si="460"/>
        <v/>
      </c>
      <c r="CE704" s="162" t="str">
        <f t="shared" si="461"/>
        <v/>
      </c>
      <c r="CF704" s="163" t="str">
        <f t="shared" si="462"/>
        <v/>
      </c>
      <c r="CG704" s="164" t="str">
        <f t="shared" si="463"/>
        <v/>
      </c>
      <c r="CI704" s="162" t="str">
        <f t="shared" si="464"/>
        <v/>
      </c>
      <c r="CJ704" s="163" t="str">
        <f t="shared" si="467"/>
        <v/>
      </c>
      <c r="CK704" s="164" t="str">
        <f t="shared" si="468"/>
        <v/>
      </c>
      <c r="CM704" s="169" t="str">
        <f t="shared" si="465"/>
        <v/>
      </c>
      <c r="CN704" s="139" t="str">
        <f t="shared" si="466"/>
        <v/>
      </c>
      <c r="CP704" s="41" t="str">
        <f>IF($CM704="", "", COUNTIF($CM$11:$CM$3035, "&lt;"&amp;$CM704)+1+COUNTIF($CM$11:$CM704, $CM704)-1)</f>
        <v/>
      </c>
    </row>
    <row r="705" spans="1:94" x14ac:dyDescent="0.25">
      <c r="A705" s="40"/>
      <c r="B705" s="82" t="str">
        <f>IF($I705="", "", IFERROR(INDEX('Job Database'!$AE$11:$AE$3035, MATCH($I705, 'Job Database'!$X$11:$X$3035, 0)), ""))</f>
        <v/>
      </c>
      <c r="C705" s="69" t="str">
        <f>IF($I705="", "", IF(COUNTIF('Job Database'!$X$11:$X$3035, $I705)=0, $AC$5, $AC$4))</f>
        <v/>
      </c>
      <c r="D705" s="40"/>
      <c r="E705" s="85" t="str">
        <f>IF($I705="", "", IF(IFERROR(INDEX('Job Database'!$M$11:$M$3035, MATCH($I705, 'Job Database'!$X$11:$X$3035, 0)), "")="", "", IFERROR(INDEX('Job Database'!$M$11:$M$3035, MATCH($I705, 'Job Database'!$X$11:$X$3035, 0)), "")))</f>
        <v/>
      </c>
      <c r="F705" s="40"/>
      <c r="G705" s="88" t="str">
        <f t="shared" si="440"/>
        <v/>
      </c>
      <c r="H705" s="40"/>
      <c r="I705" s="24"/>
      <c r="J705" s="34"/>
      <c r="K705" s="106"/>
      <c r="L705" s="79"/>
      <c r="M705" s="34"/>
      <c r="N705" s="79"/>
      <c r="O705" s="31"/>
      <c r="P705" s="53"/>
      <c r="Q705" s="40"/>
      <c r="S705" s="41" t="str">
        <f t="shared" si="428"/>
        <v/>
      </c>
      <c r="T705" s="41" t="str">
        <f t="shared" si="429"/>
        <v/>
      </c>
      <c r="U705" s="41" t="str">
        <f t="shared" si="441"/>
        <v/>
      </c>
      <c r="W705" s="74" t="str">
        <f>IF('Job Database'!$X705="", "", 'Job Database'!$X705)</f>
        <v/>
      </c>
      <c r="Y705" s="41" t="str">
        <f>IF($W705="", "", IF(COUNTIF($I$11:$I$3035, $W705)&gt;0, "", MAX($Y$10:$Y704)+1))</f>
        <v/>
      </c>
      <c r="Z705" s="41">
        <v>695</v>
      </c>
      <c r="AA705" s="58" t="str">
        <f t="shared" si="442"/>
        <v/>
      </c>
      <c r="AC705" s="41" t="str">
        <f t="shared" si="430"/>
        <v/>
      </c>
      <c r="AE705" s="41" t="str">
        <f t="shared" si="443"/>
        <v/>
      </c>
      <c r="AJ705" s="154" t="str">
        <f t="shared" si="444"/>
        <v/>
      </c>
      <c r="AL705" s="120" t="str">
        <f t="shared" si="445"/>
        <v/>
      </c>
      <c r="AM705" s="104" t="str">
        <f t="shared" si="446"/>
        <v/>
      </c>
      <c r="AN705" s="104" t="str">
        <f t="shared" si="447"/>
        <v/>
      </c>
      <c r="AO705" s="104" t="str">
        <f t="shared" si="431"/>
        <v/>
      </c>
      <c r="AP705" s="104" t="str">
        <f t="shared" si="432"/>
        <v/>
      </c>
      <c r="AQ705" s="121" t="str">
        <f t="shared" si="448"/>
        <v/>
      </c>
      <c r="AS705" s="88" t="str">
        <f t="shared" si="433"/>
        <v/>
      </c>
      <c r="AT705" s="68" t="str">
        <f t="shared" si="449"/>
        <v/>
      </c>
      <c r="AU705" s="68" t="str">
        <f t="shared" si="450"/>
        <v/>
      </c>
      <c r="AV705" s="68" t="str">
        <f t="shared" si="451"/>
        <v/>
      </c>
      <c r="AW705" s="88" t="str">
        <f t="shared" si="434"/>
        <v/>
      </c>
      <c r="AZ705" s="88" t="str">
        <f t="shared" si="435"/>
        <v/>
      </c>
      <c r="BA705" s="68" t="str">
        <f t="shared" si="436"/>
        <v/>
      </c>
      <c r="BB705" s="68" t="str">
        <f t="shared" si="437"/>
        <v/>
      </c>
      <c r="BC705" s="68" t="str">
        <f t="shared" si="438"/>
        <v/>
      </c>
      <c r="BD705" s="69" t="str">
        <f t="shared" si="439"/>
        <v/>
      </c>
      <c r="BE705" s="69" t="str">
        <f t="shared" si="452"/>
        <v/>
      </c>
      <c r="BT705" s="138" t="str">
        <f t="shared" ca="1" si="453"/>
        <v/>
      </c>
      <c r="BU705" s="139" t="str">
        <f t="shared" ca="1" si="454"/>
        <v/>
      </c>
      <c r="BW705" s="138" t="str">
        <f t="shared" si="455"/>
        <v/>
      </c>
      <c r="BX705" s="104" t="str">
        <f t="shared" si="456"/>
        <v/>
      </c>
      <c r="BY705" s="139" t="str">
        <f t="shared" si="457"/>
        <v/>
      </c>
      <c r="CA705" s="138" t="str">
        <f t="shared" si="458"/>
        <v/>
      </c>
      <c r="CB705" s="104" t="str">
        <f t="shared" si="459"/>
        <v/>
      </c>
      <c r="CC705" s="139" t="str">
        <f t="shared" si="460"/>
        <v/>
      </c>
      <c r="CE705" s="162" t="str">
        <f t="shared" si="461"/>
        <v/>
      </c>
      <c r="CF705" s="163" t="str">
        <f t="shared" si="462"/>
        <v/>
      </c>
      <c r="CG705" s="164" t="str">
        <f t="shared" si="463"/>
        <v/>
      </c>
      <c r="CI705" s="162" t="str">
        <f t="shared" si="464"/>
        <v/>
      </c>
      <c r="CJ705" s="163" t="str">
        <f t="shared" si="467"/>
        <v/>
      </c>
      <c r="CK705" s="164" t="str">
        <f t="shared" si="468"/>
        <v/>
      </c>
      <c r="CM705" s="169" t="str">
        <f t="shared" si="465"/>
        <v/>
      </c>
      <c r="CN705" s="139" t="str">
        <f t="shared" si="466"/>
        <v/>
      </c>
      <c r="CP705" s="41" t="str">
        <f>IF($CM705="", "", COUNTIF($CM$11:$CM$3035, "&lt;"&amp;$CM705)+1+COUNTIF($CM$11:$CM705, $CM705)-1)</f>
        <v/>
      </c>
    </row>
    <row r="706" spans="1:94" x14ac:dyDescent="0.25">
      <c r="A706" s="40"/>
      <c r="B706" s="82" t="str">
        <f>IF($I706="", "", IFERROR(INDEX('Job Database'!$AE$11:$AE$3035, MATCH($I706, 'Job Database'!$X$11:$X$3035, 0)), ""))</f>
        <v/>
      </c>
      <c r="C706" s="69" t="str">
        <f>IF($I706="", "", IF(COUNTIF('Job Database'!$X$11:$X$3035, $I706)=0, $AC$5, $AC$4))</f>
        <v/>
      </c>
      <c r="D706" s="40"/>
      <c r="E706" s="85" t="str">
        <f>IF($I706="", "", IF(IFERROR(INDEX('Job Database'!$M$11:$M$3035, MATCH($I706, 'Job Database'!$X$11:$X$3035, 0)), "")="", "", IFERROR(INDEX('Job Database'!$M$11:$M$3035, MATCH($I706, 'Job Database'!$X$11:$X$3035, 0)), "")))</f>
        <v/>
      </c>
      <c r="F706" s="40"/>
      <c r="G706" s="88" t="str">
        <f t="shared" si="440"/>
        <v/>
      </c>
      <c r="H706" s="40"/>
      <c r="I706" s="24"/>
      <c r="J706" s="34"/>
      <c r="K706" s="106"/>
      <c r="L706" s="79"/>
      <c r="M706" s="34"/>
      <c r="N706" s="79"/>
      <c r="O706" s="31"/>
      <c r="P706" s="53"/>
      <c r="Q706" s="40"/>
      <c r="S706" s="41" t="str">
        <f t="shared" si="428"/>
        <v/>
      </c>
      <c r="T706" s="41" t="str">
        <f t="shared" si="429"/>
        <v/>
      </c>
      <c r="U706" s="41" t="str">
        <f t="shared" si="441"/>
        <v/>
      </c>
      <c r="W706" s="74" t="str">
        <f>IF('Job Database'!$X706="", "", 'Job Database'!$X706)</f>
        <v/>
      </c>
      <c r="Y706" s="41" t="str">
        <f>IF($W706="", "", IF(COUNTIF($I$11:$I$3035, $W706)&gt;0, "", MAX($Y$10:$Y705)+1))</f>
        <v/>
      </c>
      <c r="Z706" s="41">
        <v>696</v>
      </c>
      <c r="AA706" s="58" t="str">
        <f t="shared" si="442"/>
        <v/>
      </c>
      <c r="AC706" s="41" t="str">
        <f t="shared" si="430"/>
        <v/>
      </c>
      <c r="AE706" s="41" t="str">
        <f t="shared" si="443"/>
        <v/>
      </c>
      <c r="AJ706" s="154" t="str">
        <f t="shared" si="444"/>
        <v/>
      </c>
      <c r="AL706" s="120" t="str">
        <f t="shared" si="445"/>
        <v/>
      </c>
      <c r="AM706" s="104" t="str">
        <f t="shared" si="446"/>
        <v/>
      </c>
      <c r="AN706" s="104" t="str">
        <f t="shared" si="447"/>
        <v/>
      </c>
      <c r="AO706" s="104" t="str">
        <f t="shared" si="431"/>
        <v/>
      </c>
      <c r="AP706" s="104" t="str">
        <f t="shared" si="432"/>
        <v/>
      </c>
      <c r="AQ706" s="121" t="str">
        <f t="shared" si="448"/>
        <v/>
      </c>
      <c r="AS706" s="88" t="str">
        <f t="shared" si="433"/>
        <v/>
      </c>
      <c r="AT706" s="68" t="str">
        <f t="shared" si="449"/>
        <v/>
      </c>
      <c r="AU706" s="68" t="str">
        <f t="shared" si="450"/>
        <v/>
      </c>
      <c r="AV706" s="68" t="str">
        <f t="shared" si="451"/>
        <v/>
      </c>
      <c r="AW706" s="88" t="str">
        <f t="shared" si="434"/>
        <v/>
      </c>
      <c r="AZ706" s="88" t="str">
        <f t="shared" si="435"/>
        <v/>
      </c>
      <c r="BA706" s="68" t="str">
        <f t="shared" si="436"/>
        <v/>
      </c>
      <c r="BB706" s="68" t="str">
        <f t="shared" si="437"/>
        <v/>
      </c>
      <c r="BC706" s="68" t="str">
        <f t="shared" si="438"/>
        <v/>
      </c>
      <c r="BD706" s="69" t="str">
        <f t="shared" si="439"/>
        <v/>
      </c>
      <c r="BE706" s="69" t="str">
        <f t="shared" si="452"/>
        <v/>
      </c>
      <c r="BT706" s="138" t="str">
        <f t="shared" ca="1" si="453"/>
        <v/>
      </c>
      <c r="BU706" s="139" t="str">
        <f t="shared" ca="1" si="454"/>
        <v/>
      </c>
      <c r="BW706" s="138" t="str">
        <f t="shared" si="455"/>
        <v/>
      </c>
      <c r="BX706" s="104" t="str">
        <f t="shared" si="456"/>
        <v/>
      </c>
      <c r="BY706" s="139" t="str">
        <f t="shared" si="457"/>
        <v/>
      </c>
      <c r="CA706" s="138" t="str">
        <f t="shared" si="458"/>
        <v/>
      </c>
      <c r="CB706" s="104" t="str">
        <f t="shared" si="459"/>
        <v/>
      </c>
      <c r="CC706" s="139" t="str">
        <f t="shared" si="460"/>
        <v/>
      </c>
      <c r="CE706" s="162" t="str">
        <f t="shared" si="461"/>
        <v/>
      </c>
      <c r="CF706" s="163" t="str">
        <f t="shared" si="462"/>
        <v/>
      </c>
      <c r="CG706" s="164" t="str">
        <f t="shared" si="463"/>
        <v/>
      </c>
      <c r="CI706" s="162" t="str">
        <f t="shared" si="464"/>
        <v/>
      </c>
      <c r="CJ706" s="163" t="str">
        <f t="shared" si="467"/>
        <v/>
      </c>
      <c r="CK706" s="164" t="str">
        <f t="shared" si="468"/>
        <v/>
      </c>
      <c r="CM706" s="169" t="str">
        <f t="shared" si="465"/>
        <v/>
      </c>
      <c r="CN706" s="139" t="str">
        <f t="shared" si="466"/>
        <v/>
      </c>
      <c r="CP706" s="41" t="str">
        <f>IF($CM706="", "", COUNTIF($CM$11:$CM$3035, "&lt;"&amp;$CM706)+1+COUNTIF($CM$11:$CM706, $CM706)-1)</f>
        <v/>
      </c>
    </row>
    <row r="707" spans="1:94" x14ac:dyDescent="0.25">
      <c r="A707" s="40"/>
      <c r="B707" s="82" t="str">
        <f>IF($I707="", "", IFERROR(INDEX('Job Database'!$AE$11:$AE$3035, MATCH($I707, 'Job Database'!$X$11:$X$3035, 0)), ""))</f>
        <v/>
      </c>
      <c r="C707" s="69" t="str">
        <f>IF($I707="", "", IF(COUNTIF('Job Database'!$X$11:$X$3035, $I707)=0, $AC$5, $AC$4))</f>
        <v/>
      </c>
      <c r="D707" s="40"/>
      <c r="E707" s="85" t="str">
        <f>IF($I707="", "", IF(IFERROR(INDEX('Job Database'!$M$11:$M$3035, MATCH($I707, 'Job Database'!$X$11:$X$3035, 0)), "")="", "", IFERROR(INDEX('Job Database'!$M$11:$M$3035, MATCH($I707, 'Job Database'!$X$11:$X$3035, 0)), "")))</f>
        <v/>
      </c>
      <c r="F707" s="40"/>
      <c r="G707" s="88" t="str">
        <f t="shared" si="440"/>
        <v/>
      </c>
      <c r="H707" s="40"/>
      <c r="I707" s="24"/>
      <c r="J707" s="34"/>
      <c r="K707" s="106"/>
      <c r="L707" s="79"/>
      <c r="M707" s="34"/>
      <c r="N707" s="79"/>
      <c r="O707" s="31"/>
      <c r="P707" s="53"/>
      <c r="Q707" s="40"/>
      <c r="S707" s="41" t="str">
        <f t="shared" si="428"/>
        <v/>
      </c>
      <c r="T707" s="41" t="str">
        <f t="shared" si="429"/>
        <v/>
      </c>
      <c r="U707" s="41" t="str">
        <f t="shared" si="441"/>
        <v/>
      </c>
      <c r="W707" s="74" t="str">
        <f>IF('Job Database'!$X707="", "", 'Job Database'!$X707)</f>
        <v/>
      </c>
      <c r="Y707" s="41" t="str">
        <f>IF($W707="", "", IF(COUNTIF($I$11:$I$3035, $W707)&gt;0, "", MAX($Y$10:$Y706)+1))</f>
        <v/>
      </c>
      <c r="Z707" s="41">
        <v>697</v>
      </c>
      <c r="AA707" s="58" t="str">
        <f t="shared" si="442"/>
        <v/>
      </c>
      <c r="AC707" s="41" t="str">
        <f t="shared" si="430"/>
        <v/>
      </c>
      <c r="AE707" s="41" t="str">
        <f t="shared" si="443"/>
        <v/>
      </c>
      <c r="AJ707" s="154" t="str">
        <f t="shared" si="444"/>
        <v/>
      </c>
      <c r="AL707" s="120" t="str">
        <f t="shared" si="445"/>
        <v/>
      </c>
      <c r="AM707" s="104" t="str">
        <f t="shared" si="446"/>
        <v/>
      </c>
      <c r="AN707" s="104" t="str">
        <f t="shared" si="447"/>
        <v/>
      </c>
      <c r="AO707" s="104" t="str">
        <f t="shared" si="431"/>
        <v/>
      </c>
      <c r="AP707" s="104" t="str">
        <f t="shared" si="432"/>
        <v/>
      </c>
      <c r="AQ707" s="121" t="str">
        <f t="shared" si="448"/>
        <v/>
      </c>
      <c r="AS707" s="88" t="str">
        <f t="shared" si="433"/>
        <v/>
      </c>
      <c r="AT707" s="68" t="str">
        <f t="shared" si="449"/>
        <v/>
      </c>
      <c r="AU707" s="68" t="str">
        <f t="shared" si="450"/>
        <v/>
      </c>
      <c r="AV707" s="68" t="str">
        <f t="shared" si="451"/>
        <v/>
      </c>
      <c r="AW707" s="88" t="str">
        <f t="shared" si="434"/>
        <v/>
      </c>
      <c r="AZ707" s="88" t="str">
        <f t="shared" si="435"/>
        <v/>
      </c>
      <c r="BA707" s="68" t="str">
        <f t="shared" si="436"/>
        <v/>
      </c>
      <c r="BB707" s="68" t="str">
        <f t="shared" si="437"/>
        <v/>
      </c>
      <c r="BC707" s="68" t="str">
        <f t="shared" si="438"/>
        <v/>
      </c>
      <c r="BD707" s="69" t="str">
        <f t="shared" si="439"/>
        <v/>
      </c>
      <c r="BE707" s="69" t="str">
        <f t="shared" si="452"/>
        <v/>
      </c>
      <c r="BT707" s="138" t="str">
        <f t="shared" ca="1" si="453"/>
        <v/>
      </c>
      <c r="BU707" s="139" t="str">
        <f t="shared" ca="1" si="454"/>
        <v/>
      </c>
      <c r="BW707" s="138" t="str">
        <f t="shared" si="455"/>
        <v/>
      </c>
      <c r="BX707" s="104" t="str">
        <f t="shared" si="456"/>
        <v/>
      </c>
      <c r="BY707" s="139" t="str">
        <f t="shared" si="457"/>
        <v/>
      </c>
      <c r="CA707" s="138" t="str">
        <f t="shared" si="458"/>
        <v/>
      </c>
      <c r="CB707" s="104" t="str">
        <f t="shared" si="459"/>
        <v/>
      </c>
      <c r="CC707" s="139" t="str">
        <f t="shared" si="460"/>
        <v/>
      </c>
      <c r="CE707" s="162" t="str">
        <f t="shared" si="461"/>
        <v/>
      </c>
      <c r="CF707" s="163" t="str">
        <f t="shared" si="462"/>
        <v/>
      </c>
      <c r="CG707" s="164" t="str">
        <f t="shared" si="463"/>
        <v/>
      </c>
      <c r="CI707" s="162" t="str">
        <f t="shared" si="464"/>
        <v/>
      </c>
      <c r="CJ707" s="163" t="str">
        <f t="shared" si="467"/>
        <v/>
      </c>
      <c r="CK707" s="164" t="str">
        <f t="shared" si="468"/>
        <v/>
      </c>
      <c r="CM707" s="169" t="str">
        <f t="shared" si="465"/>
        <v/>
      </c>
      <c r="CN707" s="139" t="str">
        <f t="shared" si="466"/>
        <v/>
      </c>
      <c r="CP707" s="41" t="str">
        <f>IF($CM707="", "", COUNTIF($CM$11:$CM$3035, "&lt;"&amp;$CM707)+1+COUNTIF($CM$11:$CM707, $CM707)-1)</f>
        <v/>
      </c>
    </row>
    <row r="708" spans="1:94" x14ac:dyDescent="0.25">
      <c r="A708" s="40"/>
      <c r="B708" s="82" t="str">
        <f>IF($I708="", "", IFERROR(INDEX('Job Database'!$AE$11:$AE$3035, MATCH($I708, 'Job Database'!$X$11:$X$3035, 0)), ""))</f>
        <v/>
      </c>
      <c r="C708" s="69" t="str">
        <f>IF($I708="", "", IF(COUNTIF('Job Database'!$X$11:$X$3035, $I708)=0, $AC$5, $AC$4))</f>
        <v/>
      </c>
      <c r="D708" s="40"/>
      <c r="E708" s="85" t="str">
        <f>IF($I708="", "", IF(IFERROR(INDEX('Job Database'!$M$11:$M$3035, MATCH($I708, 'Job Database'!$X$11:$X$3035, 0)), "")="", "", IFERROR(INDEX('Job Database'!$M$11:$M$3035, MATCH($I708, 'Job Database'!$X$11:$X$3035, 0)), "")))</f>
        <v/>
      </c>
      <c r="F708" s="40"/>
      <c r="G708" s="88" t="str">
        <f t="shared" si="440"/>
        <v/>
      </c>
      <c r="H708" s="40"/>
      <c r="I708" s="24"/>
      <c r="J708" s="34"/>
      <c r="K708" s="106"/>
      <c r="L708" s="79"/>
      <c r="M708" s="34"/>
      <c r="N708" s="79"/>
      <c r="O708" s="31"/>
      <c r="P708" s="53"/>
      <c r="Q708" s="40"/>
      <c r="S708" s="41" t="str">
        <f t="shared" si="428"/>
        <v/>
      </c>
      <c r="T708" s="41" t="str">
        <f t="shared" si="429"/>
        <v/>
      </c>
      <c r="U708" s="41" t="str">
        <f t="shared" si="441"/>
        <v/>
      </c>
      <c r="W708" s="74" t="str">
        <f>IF('Job Database'!$X708="", "", 'Job Database'!$X708)</f>
        <v/>
      </c>
      <c r="Y708" s="41" t="str">
        <f>IF($W708="", "", IF(COUNTIF($I$11:$I$3035, $W708)&gt;0, "", MAX($Y$10:$Y707)+1))</f>
        <v/>
      </c>
      <c r="Z708" s="41">
        <v>698</v>
      </c>
      <c r="AA708" s="58" t="str">
        <f t="shared" si="442"/>
        <v/>
      </c>
      <c r="AC708" s="41" t="str">
        <f t="shared" si="430"/>
        <v/>
      </c>
      <c r="AE708" s="41" t="str">
        <f t="shared" si="443"/>
        <v/>
      </c>
      <c r="AJ708" s="154" t="str">
        <f t="shared" si="444"/>
        <v/>
      </c>
      <c r="AL708" s="120" t="str">
        <f t="shared" si="445"/>
        <v/>
      </c>
      <c r="AM708" s="104" t="str">
        <f t="shared" si="446"/>
        <v/>
      </c>
      <c r="AN708" s="104" t="str">
        <f t="shared" si="447"/>
        <v/>
      </c>
      <c r="AO708" s="104" t="str">
        <f t="shared" si="431"/>
        <v/>
      </c>
      <c r="AP708" s="104" t="str">
        <f t="shared" si="432"/>
        <v/>
      </c>
      <c r="AQ708" s="121" t="str">
        <f t="shared" si="448"/>
        <v/>
      </c>
      <c r="AS708" s="88" t="str">
        <f t="shared" si="433"/>
        <v/>
      </c>
      <c r="AT708" s="68" t="str">
        <f t="shared" si="449"/>
        <v/>
      </c>
      <c r="AU708" s="68" t="str">
        <f t="shared" si="450"/>
        <v/>
      </c>
      <c r="AV708" s="68" t="str">
        <f t="shared" si="451"/>
        <v/>
      </c>
      <c r="AW708" s="88" t="str">
        <f t="shared" si="434"/>
        <v/>
      </c>
      <c r="AZ708" s="88" t="str">
        <f t="shared" si="435"/>
        <v/>
      </c>
      <c r="BA708" s="68" t="str">
        <f t="shared" si="436"/>
        <v/>
      </c>
      <c r="BB708" s="68" t="str">
        <f t="shared" si="437"/>
        <v/>
      </c>
      <c r="BC708" s="68" t="str">
        <f t="shared" si="438"/>
        <v/>
      </c>
      <c r="BD708" s="69" t="str">
        <f t="shared" si="439"/>
        <v/>
      </c>
      <c r="BE708" s="69" t="str">
        <f t="shared" si="452"/>
        <v/>
      </c>
      <c r="BT708" s="138" t="str">
        <f t="shared" ca="1" si="453"/>
        <v/>
      </c>
      <c r="BU708" s="139" t="str">
        <f t="shared" ca="1" si="454"/>
        <v/>
      </c>
      <c r="BW708" s="138" t="str">
        <f t="shared" si="455"/>
        <v/>
      </c>
      <c r="BX708" s="104" t="str">
        <f t="shared" si="456"/>
        <v/>
      </c>
      <c r="BY708" s="139" t="str">
        <f t="shared" si="457"/>
        <v/>
      </c>
      <c r="CA708" s="138" t="str">
        <f t="shared" si="458"/>
        <v/>
      </c>
      <c r="CB708" s="104" t="str">
        <f t="shared" si="459"/>
        <v/>
      </c>
      <c r="CC708" s="139" t="str">
        <f t="shared" si="460"/>
        <v/>
      </c>
      <c r="CE708" s="162" t="str">
        <f t="shared" si="461"/>
        <v/>
      </c>
      <c r="CF708" s="163" t="str">
        <f t="shared" si="462"/>
        <v/>
      </c>
      <c r="CG708" s="164" t="str">
        <f t="shared" si="463"/>
        <v/>
      </c>
      <c r="CI708" s="162" t="str">
        <f t="shared" si="464"/>
        <v/>
      </c>
      <c r="CJ708" s="163" t="str">
        <f t="shared" si="467"/>
        <v/>
      </c>
      <c r="CK708" s="164" t="str">
        <f t="shared" si="468"/>
        <v/>
      </c>
      <c r="CM708" s="169" t="str">
        <f t="shared" si="465"/>
        <v/>
      </c>
      <c r="CN708" s="139" t="str">
        <f t="shared" si="466"/>
        <v/>
      </c>
      <c r="CP708" s="41" t="str">
        <f>IF($CM708="", "", COUNTIF($CM$11:$CM$3035, "&lt;"&amp;$CM708)+1+COUNTIF($CM$11:$CM708, $CM708)-1)</f>
        <v/>
      </c>
    </row>
    <row r="709" spans="1:94" x14ac:dyDescent="0.25">
      <c r="A709" s="40"/>
      <c r="B709" s="82" t="str">
        <f>IF($I709="", "", IFERROR(INDEX('Job Database'!$AE$11:$AE$3035, MATCH($I709, 'Job Database'!$X$11:$X$3035, 0)), ""))</f>
        <v/>
      </c>
      <c r="C709" s="69" t="str">
        <f>IF($I709="", "", IF(COUNTIF('Job Database'!$X$11:$X$3035, $I709)=0, $AC$5, $AC$4))</f>
        <v/>
      </c>
      <c r="D709" s="40"/>
      <c r="E709" s="85" t="str">
        <f>IF($I709="", "", IF(IFERROR(INDEX('Job Database'!$M$11:$M$3035, MATCH($I709, 'Job Database'!$X$11:$X$3035, 0)), "")="", "", IFERROR(INDEX('Job Database'!$M$11:$M$3035, MATCH($I709, 'Job Database'!$X$11:$X$3035, 0)), "")))</f>
        <v/>
      </c>
      <c r="F709" s="40"/>
      <c r="G709" s="88" t="str">
        <f t="shared" si="440"/>
        <v/>
      </c>
      <c r="H709" s="40"/>
      <c r="I709" s="24"/>
      <c r="J709" s="34"/>
      <c r="K709" s="106"/>
      <c r="L709" s="79"/>
      <c r="M709" s="34"/>
      <c r="N709" s="79"/>
      <c r="O709" s="31"/>
      <c r="P709" s="53"/>
      <c r="Q709" s="40"/>
      <c r="S709" s="41" t="str">
        <f t="shared" si="428"/>
        <v/>
      </c>
      <c r="T709" s="41" t="str">
        <f t="shared" si="429"/>
        <v/>
      </c>
      <c r="U709" s="41" t="str">
        <f t="shared" si="441"/>
        <v/>
      </c>
      <c r="W709" s="74" t="str">
        <f>IF('Job Database'!$X709="", "", 'Job Database'!$X709)</f>
        <v/>
      </c>
      <c r="Y709" s="41" t="str">
        <f>IF($W709="", "", IF(COUNTIF($I$11:$I$3035, $W709)&gt;0, "", MAX($Y$10:$Y708)+1))</f>
        <v/>
      </c>
      <c r="Z709" s="41">
        <v>699</v>
      </c>
      <c r="AA709" s="58" t="str">
        <f t="shared" si="442"/>
        <v/>
      </c>
      <c r="AC709" s="41" t="str">
        <f t="shared" si="430"/>
        <v/>
      </c>
      <c r="AE709" s="41" t="str">
        <f t="shared" si="443"/>
        <v/>
      </c>
      <c r="AJ709" s="154" t="str">
        <f t="shared" si="444"/>
        <v/>
      </c>
      <c r="AL709" s="120" t="str">
        <f t="shared" si="445"/>
        <v/>
      </c>
      <c r="AM709" s="104" t="str">
        <f t="shared" si="446"/>
        <v/>
      </c>
      <c r="AN709" s="104" t="str">
        <f t="shared" si="447"/>
        <v/>
      </c>
      <c r="AO709" s="104" t="str">
        <f t="shared" si="431"/>
        <v/>
      </c>
      <c r="AP709" s="104" t="str">
        <f t="shared" si="432"/>
        <v/>
      </c>
      <c r="AQ709" s="121" t="str">
        <f t="shared" si="448"/>
        <v/>
      </c>
      <c r="AS709" s="88" t="str">
        <f t="shared" si="433"/>
        <v/>
      </c>
      <c r="AT709" s="68" t="str">
        <f t="shared" si="449"/>
        <v/>
      </c>
      <c r="AU709" s="68" t="str">
        <f t="shared" si="450"/>
        <v/>
      </c>
      <c r="AV709" s="68" t="str">
        <f t="shared" si="451"/>
        <v/>
      </c>
      <c r="AW709" s="88" t="str">
        <f t="shared" si="434"/>
        <v/>
      </c>
      <c r="AZ709" s="88" t="str">
        <f t="shared" si="435"/>
        <v/>
      </c>
      <c r="BA709" s="68" t="str">
        <f t="shared" si="436"/>
        <v/>
      </c>
      <c r="BB709" s="68" t="str">
        <f t="shared" si="437"/>
        <v/>
      </c>
      <c r="BC709" s="68" t="str">
        <f t="shared" si="438"/>
        <v/>
      </c>
      <c r="BD709" s="69" t="str">
        <f t="shared" si="439"/>
        <v/>
      </c>
      <c r="BE709" s="69" t="str">
        <f t="shared" si="452"/>
        <v/>
      </c>
      <c r="BT709" s="138" t="str">
        <f t="shared" ca="1" si="453"/>
        <v/>
      </c>
      <c r="BU709" s="139" t="str">
        <f t="shared" ca="1" si="454"/>
        <v/>
      </c>
      <c r="BW709" s="138" t="str">
        <f t="shared" si="455"/>
        <v/>
      </c>
      <c r="BX709" s="104" t="str">
        <f t="shared" si="456"/>
        <v/>
      </c>
      <c r="BY709" s="139" t="str">
        <f t="shared" si="457"/>
        <v/>
      </c>
      <c r="CA709" s="138" t="str">
        <f t="shared" si="458"/>
        <v/>
      </c>
      <c r="CB709" s="104" t="str">
        <f t="shared" si="459"/>
        <v/>
      </c>
      <c r="CC709" s="139" t="str">
        <f t="shared" si="460"/>
        <v/>
      </c>
      <c r="CE709" s="162" t="str">
        <f t="shared" si="461"/>
        <v/>
      </c>
      <c r="CF709" s="163" t="str">
        <f t="shared" si="462"/>
        <v/>
      </c>
      <c r="CG709" s="164" t="str">
        <f t="shared" si="463"/>
        <v/>
      </c>
      <c r="CI709" s="162" t="str">
        <f t="shared" si="464"/>
        <v/>
      </c>
      <c r="CJ709" s="163" t="str">
        <f t="shared" si="467"/>
        <v/>
      </c>
      <c r="CK709" s="164" t="str">
        <f t="shared" si="468"/>
        <v/>
      </c>
      <c r="CM709" s="169" t="str">
        <f t="shared" si="465"/>
        <v/>
      </c>
      <c r="CN709" s="139" t="str">
        <f t="shared" si="466"/>
        <v/>
      </c>
      <c r="CP709" s="41" t="str">
        <f>IF($CM709="", "", COUNTIF($CM$11:$CM$3035, "&lt;"&amp;$CM709)+1+COUNTIF($CM$11:$CM709, $CM709)-1)</f>
        <v/>
      </c>
    </row>
    <row r="710" spans="1:94" x14ac:dyDescent="0.25">
      <c r="A710" s="40"/>
      <c r="B710" s="82" t="str">
        <f>IF($I710="", "", IFERROR(INDEX('Job Database'!$AE$11:$AE$3035, MATCH($I710, 'Job Database'!$X$11:$X$3035, 0)), ""))</f>
        <v/>
      </c>
      <c r="C710" s="69" t="str">
        <f>IF($I710="", "", IF(COUNTIF('Job Database'!$X$11:$X$3035, $I710)=0, $AC$5, $AC$4))</f>
        <v/>
      </c>
      <c r="D710" s="40"/>
      <c r="E710" s="85" t="str">
        <f>IF($I710="", "", IF(IFERROR(INDEX('Job Database'!$M$11:$M$3035, MATCH($I710, 'Job Database'!$X$11:$X$3035, 0)), "")="", "", IFERROR(INDEX('Job Database'!$M$11:$M$3035, MATCH($I710, 'Job Database'!$X$11:$X$3035, 0)), "")))</f>
        <v/>
      </c>
      <c r="F710" s="40"/>
      <c r="G710" s="88" t="str">
        <f t="shared" si="440"/>
        <v/>
      </c>
      <c r="H710" s="40"/>
      <c r="I710" s="24"/>
      <c r="J710" s="34"/>
      <c r="K710" s="106"/>
      <c r="L710" s="79"/>
      <c r="M710" s="34"/>
      <c r="N710" s="79"/>
      <c r="O710" s="31"/>
      <c r="P710" s="53"/>
      <c r="Q710" s="40"/>
      <c r="S710" s="41" t="str">
        <f t="shared" si="428"/>
        <v/>
      </c>
      <c r="T710" s="41" t="str">
        <f t="shared" si="429"/>
        <v/>
      </c>
      <c r="U710" s="41" t="str">
        <f t="shared" si="441"/>
        <v/>
      </c>
      <c r="W710" s="74" t="str">
        <f>IF('Job Database'!$X710="", "", 'Job Database'!$X710)</f>
        <v/>
      </c>
      <c r="Y710" s="41" t="str">
        <f>IF($W710="", "", IF(COUNTIF($I$11:$I$3035, $W710)&gt;0, "", MAX($Y$10:$Y709)+1))</f>
        <v/>
      </c>
      <c r="Z710" s="41">
        <v>700</v>
      </c>
      <c r="AA710" s="58" t="str">
        <f t="shared" si="442"/>
        <v/>
      </c>
      <c r="AC710" s="41" t="str">
        <f t="shared" si="430"/>
        <v/>
      </c>
      <c r="AE710" s="41" t="str">
        <f t="shared" si="443"/>
        <v/>
      </c>
      <c r="AJ710" s="154" t="str">
        <f t="shared" si="444"/>
        <v/>
      </c>
      <c r="AL710" s="120" t="str">
        <f t="shared" si="445"/>
        <v/>
      </c>
      <c r="AM710" s="104" t="str">
        <f t="shared" si="446"/>
        <v/>
      </c>
      <c r="AN710" s="104" t="str">
        <f t="shared" si="447"/>
        <v/>
      </c>
      <c r="AO710" s="104" t="str">
        <f t="shared" si="431"/>
        <v/>
      </c>
      <c r="AP710" s="104" t="str">
        <f t="shared" si="432"/>
        <v/>
      </c>
      <c r="AQ710" s="121" t="str">
        <f t="shared" si="448"/>
        <v/>
      </c>
      <c r="AS710" s="88" t="str">
        <f t="shared" si="433"/>
        <v/>
      </c>
      <c r="AT710" s="68" t="str">
        <f t="shared" si="449"/>
        <v/>
      </c>
      <c r="AU710" s="68" t="str">
        <f t="shared" si="450"/>
        <v/>
      </c>
      <c r="AV710" s="68" t="str">
        <f t="shared" si="451"/>
        <v/>
      </c>
      <c r="AW710" s="88" t="str">
        <f t="shared" si="434"/>
        <v/>
      </c>
      <c r="AZ710" s="88" t="str">
        <f t="shared" si="435"/>
        <v/>
      </c>
      <c r="BA710" s="68" t="str">
        <f t="shared" si="436"/>
        <v/>
      </c>
      <c r="BB710" s="68" t="str">
        <f t="shared" si="437"/>
        <v/>
      </c>
      <c r="BC710" s="68" t="str">
        <f t="shared" si="438"/>
        <v/>
      </c>
      <c r="BD710" s="69" t="str">
        <f t="shared" si="439"/>
        <v/>
      </c>
      <c r="BE710" s="69" t="str">
        <f t="shared" si="452"/>
        <v/>
      </c>
      <c r="BT710" s="138" t="str">
        <f t="shared" ca="1" si="453"/>
        <v/>
      </c>
      <c r="BU710" s="139" t="str">
        <f t="shared" ca="1" si="454"/>
        <v/>
      </c>
      <c r="BW710" s="138" t="str">
        <f t="shared" si="455"/>
        <v/>
      </c>
      <c r="BX710" s="104" t="str">
        <f t="shared" si="456"/>
        <v/>
      </c>
      <c r="BY710" s="139" t="str">
        <f t="shared" si="457"/>
        <v/>
      </c>
      <c r="CA710" s="138" t="str">
        <f t="shared" si="458"/>
        <v/>
      </c>
      <c r="CB710" s="104" t="str">
        <f t="shared" si="459"/>
        <v/>
      </c>
      <c r="CC710" s="139" t="str">
        <f t="shared" si="460"/>
        <v/>
      </c>
      <c r="CE710" s="162" t="str">
        <f t="shared" si="461"/>
        <v/>
      </c>
      <c r="CF710" s="163" t="str">
        <f t="shared" si="462"/>
        <v/>
      </c>
      <c r="CG710" s="164" t="str">
        <f t="shared" si="463"/>
        <v/>
      </c>
      <c r="CI710" s="162" t="str">
        <f t="shared" si="464"/>
        <v/>
      </c>
      <c r="CJ710" s="163" t="str">
        <f t="shared" si="467"/>
        <v/>
      </c>
      <c r="CK710" s="164" t="str">
        <f t="shared" si="468"/>
        <v/>
      </c>
      <c r="CM710" s="169" t="str">
        <f t="shared" si="465"/>
        <v/>
      </c>
      <c r="CN710" s="139" t="str">
        <f t="shared" si="466"/>
        <v/>
      </c>
      <c r="CP710" s="41" t="str">
        <f>IF($CM710="", "", COUNTIF($CM$11:$CM$3035, "&lt;"&amp;$CM710)+1+COUNTIF($CM$11:$CM710, $CM710)-1)</f>
        <v/>
      </c>
    </row>
    <row r="711" spans="1:94" x14ac:dyDescent="0.25">
      <c r="A711" s="40"/>
      <c r="B711" s="82" t="str">
        <f>IF($I711="", "", IFERROR(INDEX('Job Database'!$AE$11:$AE$3035, MATCH($I711, 'Job Database'!$X$11:$X$3035, 0)), ""))</f>
        <v/>
      </c>
      <c r="C711" s="69" t="str">
        <f>IF($I711="", "", IF(COUNTIF('Job Database'!$X$11:$X$3035, $I711)=0, $AC$5, $AC$4))</f>
        <v/>
      </c>
      <c r="D711" s="40"/>
      <c r="E711" s="85" t="str">
        <f>IF($I711="", "", IF(IFERROR(INDEX('Job Database'!$M$11:$M$3035, MATCH($I711, 'Job Database'!$X$11:$X$3035, 0)), "")="", "", IFERROR(INDEX('Job Database'!$M$11:$M$3035, MATCH($I711, 'Job Database'!$X$11:$X$3035, 0)), "")))</f>
        <v/>
      </c>
      <c r="F711" s="40"/>
      <c r="G711" s="88" t="str">
        <f t="shared" si="440"/>
        <v/>
      </c>
      <c r="H711" s="40"/>
      <c r="I711" s="24"/>
      <c r="J711" s="34"/>
      <c r="K711" s="106"/>
      <c r="L711" s="79"/>
      <c r="M711" s="34"/>
      <c r="N711" s="79"/>
      <c r="O711" s="31"/>
      <c r="P711" s="53"/>
      <c r="Q711" s="40"/>
      <c r="S711" s="41" t="str">
        <f t="shared" si="428"/>
        <v/>
      </c>
      <c r="T711" s="41" t="str">
        <f t="shared" si="429"/>
        <v/>
      </c>
      <c r="U711" s="41" t="str">
        <f t="shared" si="441"/>
        <v/>
      </c>
      <c r="W711" s="74" t="str">
        <f>IF('Job Database'!$X711="", "", 'Job Database'!$X711)</f>
        <v/>
      </c>
      <c r="Y711" s="41" t="str">
        <f>IF($W711="", "", IF(COUNTIF($I$11:$I$3035, $W711)&gt;0, "", MAX($Y$10:$Y710)+1))</f>
        <v/>
      </c>
      <c r="Z711" s="41">
        <v>701</v>
      </c>
      <c r="AA711" s="58" t="str">
        <f t="shared" si="442"/>
        <v/>
      </c>
      <c r="AC711" s="41" t="str">
        <f t="shared" si="430"/>
        <v/>
      </c>
      <c r="AE711" s="41" t="str">
        <f t="shared" si="443"/>
        <v/>
      </c>
      <c r="AJ711" s="154" t="str">
        <f t="shared" si="444"/>
        <v/>
      </c>
      <c r="AL711" s="120" t="str">
        <f t="shared" si="445"/>
        <v/>
      </c>
      <c r="AM711" s="104" t="str">
        <f t="shared" si="446"/>
        <v/>
      </c>
      <c r="AN711" s="104" t="str">
        <f t="shared" si="447"/>
        <v/>
      </c>
      <c r="AO711" s="104" t="str">
        <f t="shared" si="431"/>
        <v/>
      </c>
      <c r="AP711" s="104" t="str">
        <f t="shared" si="432"/>
        <v/>
      </c>
      <c r="AQ711" s="121" t="str">
        <f t="shared" si="448"/>
        <v/>
      </c>
      <c r="AS711" s="88" t="str">
        <f t="shared" si="433"/>
        <v/>
      </c>
      <c r="AT711" s="68" t="str">
        <f t="shared" si="449"/>
        <v/>
      </c>
      <c r="AU711" s="68" t="str">
        <f t="shared" si="450"/>
        <v/>
      </c>
      <c r="AV711" s="68" t="str">
        <f t="shared" si="451"/>
        <v/>
      </c>
      <c r="AW711" s="88" t="str">
        <f t="shared" si="434"/>
        <v/>
      </c>
      <c r="AZ711" s="88" t="str">
        <f t="shared" si="435"/>
        <v/>
      </c>
      <c r="BA711" s="68" t="str">
        <f t="shared" si="436"/>
        <v/>
      </c>
      <c r="BB711" s="68" t="str">
        <f t="shared" si="437"/>
        <v/>
      </c>
      <c r="BC711" s="68" t="str">
        <f t="shared" si="438"/>
        <v/>
      </c>
      <c r="BD711" s="69" t="str">
        <f t="shared" si="439"/>
        <v/>
      </c>
      <c r="BE711" s="69" t="str">
        <f t="shared" si="452"/>
        <v/>
      </c>
      <c r="BT711" s="138" t="str">
        <f t="shared" ca="1" si="453"/>
        <v/>
      </c>
      <c r="BU711" s="139" t="str">
        <f t="shared" ca="1" si="454"/>
        <v/>
      </c>
      <c r="BW711" s="138" t="str">
        <f t="shared" si="455"/>
        <v/>
      </c>
      <c r="BX711" s="104" t="str">
        <f t="shared" si="456"/>
        <v/>
      </c>
      <c r="BY711" s="139" t="str">
        <f t="shared" si="457"/>
        <v/>
      </c>
      <c r="CA711" s="138" t="str">
        <f t="shared" si="458"/>
        <v/>
      </c>
      <c r="CB711" s="104" t="str">
        <f t="shared" si="459"/>
        <v/>
      </c>
      <c r="CC711" s="139" t="str">
        <f t="shared" si="460"/>
        <v/>
      </c>
      <c r="CE711" s="162" t="str">
        <f t="shared" si="461"/>
        <v/>
      </c>
      <c r="CF711" s="163" t="str">
        <f t="shared" si="462"/>
        <v/>
      </c>
      <c r="CG711" s="164" t="str">
        <f t="shared" si="463"/>
        <v/>
      </c>
      <c r="CI711" s="162" t="str">
        <f t="shared" si="464"/>
        <v/>
      </c>
      <c r="CJ711" s="163" t="str">
        <f t="shared" si="467"/>
        <v/>
      </c>
      <c r="CK711" s="164" t="str">
        <f t="shared" si="468"/>
        <v/>
      </c>
      <c r="CM711" s="169" t="str">
        <f t="shared" si="465"/>
        <v/>
      </c>
      <c r="CN711" s="139" t="str">
        <f t="shared" si="466"/>
        <v/>
      </c>
      <c r="CP711" s="41" t="str">
        <f>IF($CM711="", "", COUNTIF($CM$11:$CM$3035, "&lt;"&amp;$CM711)+1+COUNTIF($CM$11:$CM711, $CM711)-1)</f>
        <v/>
      </c>
    </row>
    <row r="712" spans="1:94" x14ac:dyDescent="0.25">
      <c r="A712" s="40"/>
      <c r="B712" s="82" t="str">
        <f>IF($I712="", "", IFERROR(INDEX('Job Database'!$AE$11:$AE$3035, MATCH($I712, 'Job Database'!$X$11:$X$3035, 0)), ""))</f>
        <v/>
      </c>
      <c r="C712" s="69" t="str">
        <f>IF($I712="", "", IF(COUNTIF('Job Database'!$X$11:$X$3035, $I712)=0, $AC$5, $AC$4))</f>
        <v/>
      </c>
      <c r="D712" s="40"/>
      <c r="E712" s="85" t="str">
        <f>IF($I712="", "", IF(IFERROR(INDEX('Job Database'!$M$11:$M$3035, MATCH($I712, 'Job Database'!$X$11:$X$3035, 0)), "")="", "", IFERROR(INDEX('Job Database'!$M$11:$M$3035, MATCH($I712, 'Job Database'!$X$11:$X$3035, 0)), "")))</f>
        <v/>
      </c>
      <c r="F712" s="40"/>
      <c r="G712" s="88" t="str">
        <f t="shared" si="440"/>
        <v/>
      </c>
      <c r="H712" s="40"/>
      <c r="I712" s="24"/>
      <c r="J712" s="34"/>
      <c r="K712" s="106"/>
      <c r="L712" s="79"/>
      <c r="M712" s="34"/>
      <c r="N712" s="79"/>
      <c r="O712" s="31"/>
      <c r="P712" s="53"/>
      <c r="Q712" s="40"/>
      <c r="S712" s="41" t="str">
        <f t="shared" si="428"/>
        <v/>
      </c>
      <c r="T712" s="41" t="str">
        <f t="shared" si="429"/>
        <v/>
      </c>
      <c r="U712" s="41" t="str">
        <f t="shared" si="441"/>
        <v/>
      </c>
      <c r="W712" s="74" t="str">
        <f>IF('Job Database'!$X712="", "", 'Job Database'!$X712)</f>
        <v/>
      </c>
      <c r="Y712" s="41" t="str">
        <f>IF($W712="", "", IF(COUNTIF($I$11:$I$3035, $W712)&gt;0, "", MAX($Y$10:$Y711)+1))</f>
        <v/>
      </c>
      <c r="Z712" s="41">
        <v>702</v>
      </c>
      <c r="AA712" s="58" t="str">
        <f t="shared" si="442"/>
        <v/>
      </c>
      <c r="AC712" s="41" t="str">
        <f t="shared" si="430"/>
        <v/>
      </c>
      <c r="AE712" s="41" t="str">
        <f t="shared" si="443"/>
        <v/>
      </c>
      <c r="AJ712" s="154" t="str">
        <f t="shared" si="444"/>
        <v/>
      </c>
      <c r="AL712" s="120" t="str">
        <f t="shared" si="445"/>
        <v/>
      </c>
      <c r="AM712" s="104" t="str">
        <f t="shared" si="446"/>
        <v/>
      </c>
      <c r="AN712" s="104" t="str">
        <f t="shared" si="447"/>
        <v/>
      </c>
      <c r="AO712" s="104" t="str">
        <f t="shared" si="431"/>
        <v/>
      </c>
      <c r="AP712" s="104" t="str">
        <f t="shared" si="432"/>
        <v/>
      </c>
      <c r="AQ712" s="121" t="str">
        <f t="shared" si="448"/>
        <v/>
      </c>
      <c r="AS712" s="88" t="str">
        <f t="shared" si="433"/>
        <v/>
      </c>
      <c r="AT712" s="68" t="str">
        <f t="shared" si="449"/>
        <v/>
      </c>
      <c r="AU712" s="68" t="str">
        <f t="shared" si="450"/>
        <v/>
      </c>
      <c r="AV712" s="68" t="str">
        <f t="shared" si="451"/>
        <v/>
      </c>
      <c r="AW712" s="88" t="str">
        <f t="shared" si="434"/>
        <v/>
      </c>
      <c r="AZ712" s="88" t="str">
        <f t="shared" si="435"/>
        <v/>
      </c>
      <c r="BA712" s="68" t="str">
        <f t="shared" si="436"/>
        <v/>
      </c>
      <c r="BB712" s="68" t="str">
        <f t="shared" si="437"/>
        <v/>
      </c>
      <c r="BC712" s="68" t="str">
        <f t="shared" si="438"/>
        <v/>
      </c>
      <c r="BD712" s="69" t="str">
        <f t="shared" si="439"/>
        <v/>
      </c>
      <c r="BE712" s="69" t="str">
        <f t="shared" si="452"/>
        <v/>
      </c>
      <c r="BT712" s="138" t="str">
        <f t="shared" ca="1" si="453"/>
        <v/>
      </c>
      <c r="BU712" s="139" t="str">
        <f t="shared" ca="1" si="454"/>
        <v/>
      </c>
      <c r="BW712" s="138" t="str">
        <f t="shared" si="455"/>
        <v/>
      </c>
      <c r="BX712" s="104" t="str">
        <f t="shared" si="456"/>
        <v/>
      </c>
      <c r="BY712" s="139" t="str">
        <f t="shared" si="457"/>
        <v/>
      </c>
      <c r="CA712" s="138" t="str">
        <f t="shared" si="458"/>
        <v/>
      </c>
      <c r="CB712" s="104" t="str">
        <f t="shared" si="459"/>
        <v/>
      </c>
      <c r="CC712" s="139" t="str">
        <f t="shared" si="460"/>
        <v/>
      </c>
      <c r="CE712" s="162" t="str">
        <f t="shared" si="461"/>
        <v/>
      </c>
      <c r="CF712" s="163" t="str">
        <f t="shared" si="462"/>
        <v/>
      </c>
      <c r="CG712" s="164" t="str">
        <f t="shared" si="463"/>
        <v/>
      </c>
      <c r="CI712" s="162" t="str">
        <f t="shared" si="464"/>
        <v/>
      </c>
      <c r="CJ712" s="163" t="str">
        <f t="shared" si="467"/>
        <v/>
      </c>
      <c r="CK712" s="164" t="str">
        <f t="shared" si="468"/>
        <v/>
      </c>
      <c r="CM712" s="169" t="str">
        <f t="shared" si="465"/>
        <v/>
      </c>
      <c r="CN712" s="139" t="str">
        <f t="shared" si="466"/>
        <v/>
      </c>
      <c r="CP712" s="41" t="str">
        <f>IF($CM712="", "", COUNTIF($CM$11:$CM$3035, "&lt;"&amp;$CM712)+1+COUNTIF($CM$11:$CM712, $CM712)-1)</f>
        <v/>
      </c>
    </row>
    <row r="713" spans="1:94" x14ac:dyDescent="0.25">
      <c r="A713" s="40"/>
      <c r="B713" s="82" t="str">
        <f>IF($I713="", "", IFERROR(INDEX('Job Database'!$AE$11:$AE$3035, MATCH($I713, 'Job Database'!$X$11:$X$3035, 0)), ""))</f>
        <v/>
      </c>
      <c r="C713" s="69" t="str">
        <f>IF($I713="", "", IF(COUNTIF('Job Database'!$X$11:$X$3035, $I713)=0, $AC$5, $AC$4))</f>
        <v/>
      </c>
      <c r="D713" s="40"/>
      <c r="E713" s="85" t="str">
        <f>IF($I713="", "", IF(IFERROR(INDEX('Job Database'!$M$11:$M$3035, MATCH($I713, 'Job Database'!$X$11:$X$3035, 0)), "")="", "", IFERROR(INDEX('Job Database'!$M$11:$M$3035, MATCH($I713, 'Job Database'!$X$11:$X$3035, 0)), "")))</f>
        <v/>
      </c>
      <c r="F713" s="40"/>
      <c r="G713" s="88" t="str">
        <f t="shared" si="440"/>
        <v/>
      </c>
      <c r="H713" s="40"/>
      <c r="I713" s="24"/>
      <c r="J713" s="34"/>
      <c r="K713" s="106"/>
      <c r="L713" s="79"/>
      <c r="M713" s="34"/>
      <c r="N713" s="79"/>
      <c r="O713" s="31"/>
      <c r="P713" s="53"/>
      <c r="Q713" s="40"/>
      <c r="S713" s="41" t="str">
        <f t="shared" si="428"/>
        <v/>
      </c>
      <c r="T713" s="41" t="str">
        <f t="shared" si="429"/>
        <v/>
      </c>
      <c r="U713" s="41" t="str">
        <f t="shared" si="441"/>
        <v/>
      </c>
      <c r="W713" s="74" t="str">
        <f>IF('Job Database'!$X713="", "", 'Job Database'!$X713)</f>
        <v/>
      </c>
      <c r="Y713" s="41" t="str">
        <f>IF($W713="", "", IF(COUNTIF($I$11:$I$3035, $W713)&gt;0, "", MAX($Y$10:$Y712)+1))</f>
        <v/>
      </c>
      <c r="Z713" s="41">
        <v>703</v>
      </c>
      <c r="AA713" s="58" t="str">
        <f t="shared" si="442"/>
        <v/>
      </c>
      <c r="AC713" s="41" t="str">
        <f t="shared" si="430"/>
        <v/>
      </c>
      <c r="AE713" s="41" t="str">
        <f t="shared" si="443"/>
        <v/>
      </c>
      <c r="AJ713" s="154" t="str">
        <f t="shared" si="444"/>
        <v/>
      </c>
      <c r="AL713" s="120" t="str">
        <f t="shared" si="445"/>
        <v/>
      </c>
      <c r="AM713" s="104" t="str">
        <f t="shared" si="446"/>
        <v/>
      </c>
      <c r="AN713" s="104" t="str">
        <f t="shared" si="447"/>
        <v/>
      </c>
      <c r="AO713" s="104" t="str">
        <f t="shared" si="431"/>
        <v/>
      </c>
      <c r="AP713" s="104" t="str">
        <f t="shared" si="432"/>
        <v/>
      </c>
      <c r="AQ713" s="121" t="str">
        <f t="shared" si="448"/>
        <v/>
      </c>
      <c r="AS713" s="88" t="str">
        <f t="shared" si="433"/>
        <v/>
      </c>
      <c r="AT713" s="68" t="str">
        <f t="shared" si="449"/>
        <v/>
      </c>
      <c r="AU713" s="68" t="str">
        <f t="shared" si="450"/>
        <v/>
      </c>
      <c r="AV713" s="68" t="str">
        <f t="shared" si="451"/>
        <v/>
      </c>
      <c r="AW713" s="88" t="str">
        <f t="shared" si="434"/>
        <v/>
      </c>
      <c r="AZ713" s="88" t="str">
        <f t="shared" si="435"/>
        <v/>
      </c>
      <c r="BA713" s="68" t="str">
        <f t="shared" si="436"/>
        <v/>
      </c>
      <c r="BB713" s="68" t="str">
        <f t="shared" si="437"/>
        <v/>
      </c>
      <c r="BC713" s="68" t="str">
        <f t="shared" si="438"/>
        <v/>
      </c>
      <c r="BD713" s="69" t="str">
        <f t="shared" si="439"/>
        <v/>
      </c>
      <c r="BE713" s="69" t="str">
        <f t="shared" si="452"/>
        <v/>
      </c>
      <c r="BT713" s="138" t="str">
        <f t="shared" ca="1" si="453"/>
        <v/>
      </c>
      <c r="BU713" s="139" t="str">
        <f t="shared" ca="1" si="454"/>
        <v/>
      </c>
      <c r="BW713" s="138" t="str">
        <f t="shared" si="455"/>
        <v/>
      </c>
      <c r="BX713" s="104" t="str">
        <f t="shared" si="456"/>
        <v/>
      </c>
      <c r="BY713" s="139" t="str">
        <f t="shared" si="457"/>
        <v/>
      </c>
      <c r="CA713" s="138" t="str">
        <f t="shared" si="458"/>
        <v/>
      </c>
      <c r="CB713" s="104" t="str">
        <f t="shared" si="459"/>
        <v/>
      </c>
      <c r="CC713" s="139" t="str">
        <f t="shared" si="460"/>
        <v/>
      </c>
      <c r="CE713" s="162" t="str">
        <f t="shared" si="461"/>
        <v/>
      </c>
      <c r="CF713" s="163" t="str">
        <f t="shared" si="462"/>
        <v/>
      </c>
      <c r="CG713" s="164" t="str">
        <f t="shared" si="463"/>
        <v/>
      </c>
      <c r="CI713" s="162" t="str">
        <f t="shared" si="464"/>
        <v/>
      </c>
      <c r="CJ713" s="163" t="str">
        <f t="shared" si="467"/>
        <v/>
      </c>
      <c r="CK713" s="164" t="str">
        <f t="shared" si="468"/>
        <v/>
      </c>
      <c r="CM713" s="169" t="str">
        <f t="shared" si="465"/>
        <v/>
      </c>
      <c r="CN713" s="139" t="str">
        <f t="shared" si="466"/>
        <v/>
      </c>
      <c r="CP713" s="41" t="str">
        <f>IF($CM713="", "", COUNTIF($CM$11:$CM$3035, "&lt;"&amp;$CM713)+1+COUNTIF($CM$11:$CM713, $CM713)-1)</f>
        <v/>
      </c>
    </row>
    <row r="714" spans="1:94" x14ac:dyDescent="0.25">
      <c r="A714" s="40"/>
      <c r="B714" s="82" t="str">
        <f>IF($I714="", "", IFERROR(INDEX('Job Database'!$AE$11:$AE$3035, MATCH($I714, 'Job Database'!$X$11:$X$3035, 0)), ""))</f>
        <v/>
      </c>
      <c r="C714" s="69" t="str">
        <f>IF($I714="", "", IF(COUNTIF('Job Database'!$X$11:$X$3035, $I714)=0, $AC$5, $AC$4))</f>
        <v/>
      </c>
      <c r="D714" s="40"/>
      <c r="E714" s="85" t="str">
        <f>IF($I714="", "", IF(IFERROR(INDEX('Job Database'!$M$11:$M$3035, MATCH($I714, 'Job Database'!$X$11:$X$3035, 0)), "")="", "", IFERROR(INDEX('Job Database'!$M$11:$M$3035, MATCH($I714, 'Job Database'!$X$11:$X$3035, 0)), "")))</f>
        <v/>
      </c>
      <c r="F714" s="40"/>
      <c r="G714" s="88" t="str">
        <f t="shared" si="440"/>
        <v/>
      </c>
      <c r="H714" s="40"/>
      <c r="I714" s="24"/>
      <c r="J714" s="34"/>
      <c r="K714" s="106"/>
      <c r="L714" s="79"/>
      <c r="M714" s="34"/>
      <c r="N714" s="79"/>
      <c r="O714" s="31"/>
      <c r="P714" s="53"/>
      <c r="Q714" s="40"/>
      <c r="S714" s="41" t="str">
        <f t="shared" si="428"/>
        <v/>
      </c>
      <c r="T714" s="41" t="str">
        <f t="shared" si="429"/>
        <v/>
      </c>
      <c r="U714" s="41" t="str">
        <f t="shared" si="441"/>
        <v/>
      </c>
      <c r="W714" s="74" t="str">
        <f>IF('Job Database'!$X714="", "", 'Job Database'!$X714)</f>
        <v/>
      </c>
      <c r="Y714" s="41" t="str">
        <f>IF($W714="", "", IF(COUNTIF($I$11:$I$3035, $W714)&gt;0, "", MAX($Y$10:$Y713)+1))</f>
        <v/>
      </c>
      <c r="Z714" s="41">
        <v>704</v>
      </c>
      <c r="AA714" s="58" t="str">
        <f t="shared" si="442"/>
        <v/>
      </c>
      <c r="AC714" s="41" t="str">
        <f t="shared" si="430"/>
        <v/>
      </c>
      <c r="AE714" s="41" t="str">
        <f t="shared" si="443"/>
        <v/>
      </c>
      <c r="AJ714" s="154" t="str">
        <f t="shared" si="444"/>
        <v/>
      </c>
      <c r="AL714" s="120" t="str">
        <f t="shared" si="445"/>
        <v/>
      </c>
      <c r="AM714" s="104" t="str">
        <f t="shared" si="446"/>
        <v/>
      </c>
      <c r="AN714" s="104" t="str">
        <f t="shared" si="447"/>
        <v/>
      </c>
      <c r="AO714" s="104" t="str">
        <f t="shared" si="431"/>
        <v/>
      </c>
      <c r="AP714" s="104" t="str">
        <f t="shared" si="432"/>
        <v/>
      </c>
      <c r="AQ714" s="121" t="str">
        <f t="shared" si="448"/>
        <v/>
      </c>
      <c r="AS714" s="88" t="str">
        <f t="shared" si="433"/>
        <v/>
      </c>
      <c r="AT714" s="68" t="str">
        <f t="shared" si="449"/>
        <v/>
      </c>
      <c r="AU714" s="68" t="str">
        <f t="shared" si="450"/>
        <v/>
      </c>
      <c r="AV714" s="68" t="str">
        <f t="shared" si="451"/>
        <v/>
      </c>
      <c r="AW714" s="88" t="str">
        <f t="shared" si="434"/>
        <v/>
      </c>
      <c r="AZ714" s="88" t="str">
        <f t="shared" si="435"/>
        <v/>
      </c>
      <c r="BA714" s="68" t="str">
        <f t="shared" si="436"/>
        <v/>
      </c>
      <c r="BB714" s="68" t="str">
        <f t="shared" si="437"/>
        <v/>
      </c>
      <c r="BC714" s="68" t="str">
        <f t="shared" si="438"/>
        <v/>
      </c>
      <c r="BD714" s="69" t="str">
        <f t="shared" si="439"/>
        <v/>
      </c>
      <c r="BE714" s="69" t="str">
        <f t="shared" si="452"/>
        <v/>
      </c>
      <c r="BT714" s="138" t="str">
        <f t="shared" ca="1" si="453"/>
        <v/>
      </c>
      <c r="BU714" s="139" t="str">
        <f t="shared" ca="1" si="454"/>
        <v/>
      </c>
      <c r="BW714" s="138" t="str">
        <f t="shared" si="455"/>
        <v/>
      </c>
      <c r="BX714" s="104" t="str">
        <f t="shared" si="456"/>
        <v/>
      </c>
      <c r="BY714" s="139" t="str">
        <f t="shared" si="457"/>
        <v/>
      </c>
      <c r="CA714" s="138" t="str">
        <f t="shared" si="458"/>
        <v/>
      </c>
      <c r="CB714" s="104" t="str">
        <f t="shared" si="459"/>
        <v/>
      </c>
      <c r="CC714" s="139" t="str">
        <f t="shared" si="460"/>
        <v/>
      </c>
      <c r="CE714" s="162" t="str">
        <f t="shared" si="461"/>
        <v/>
      </c>
      <c r="CF714" s="163" t="str">
        <f t="shared" si="462"/>
        <v/>
      </c>
      <c r="CG714" s="164" t="str">
        <f t="shared" si="463"/>
        <v/>
      </c>
      <c r="CI714" s="162" t="str">
        <f t="shared" si="464"/>
        <v/>
      </c>
      <c r="CJ714" s="163" t="str">
        <f t="shared" si="467"/>
        <v/>
      </c>
      <c r="CK714" s="164" t="str">
        <f t="shared" si="468"/>
        <v/>
      </c>
      <c r="CM714" s="169" t="str">
        <f t="shared" si="465"/>
        <v/>
      </c>
      <c r="CN714" s="139" t="str">
        <f t="shared" si="466"/>
        <v/>
      </c>
      <c r="CP714" s="41" t="str">
        <f>IF($CM714="", "", COUNTIF($CM$11:$CM$3035, "&lt;"&amp;$CM714)+1+COUNTIF($CM$11:$CM714, $CM714)-1)</f>
        <v/>
      </c>
    </row>
    <row r="715" spans="1:94" x14ac:dyDescent="0.25">
      <c r="A715" s="40"/>
      <c r="B715" s="82" t="str">
        <f>IF($I715="", "", IFERROR(INDEX('Job Database'!$AE$11:$AE$3035, MATCH($I715, 'Job Database'!$X$11:$X$3035, 0)), ""))</f>
        <v/>
      </c>
      <c r="C715" s="69" t="str">
        <f>IF($I715="", "", IF(COUNTIF('Job Database'!$X$11:$X$3035, $I715)=0, $AC$5, $AC$4))</f>
        <v/>
      </c>
      <c r="D715" s="40"/>
      <c r="E715" s="85" t="str">
        <f>IF($I715="", "", IF(IFERROR(INDEX('Job Database'!$M$11:$M$3035, MATCH($I715, 'Job Database'!$X$11:$X$3035, 0)), "")="", "", IFERROR(INDEX('Job Database'!$M$11:$M$3035, MATCH($I715, 'Job Database'!$X$11:$X$3035, 0)), "")))</f>
        <v/>
      </c>
      <c r="F715" s="40"/>
      <c r="G715" s="88" t="str">
        <f t="shared" si="440"/>
        <v/>
      </c>
      <c r="H715" s="40"/>
      <c r="I715" s="24"/>
      <c r="J715" s="34"/>
      <c r="K715" s="106"/>
      <c r="L715" s="79"/>
      <c r="M715" s="34"/>
      <c r="N715" s="79"/>
      <c r="O715" s="31"/>
      <c r="P715" s="53"/>
      <c r="Q715" s="40"/>
      <c r="S715" s="41" t="str">
        <f t="shared" ref="S715:S778" si="469">IF($K715="", "", IF($AG$5&lt;=$K715, "X", ""))</f>
        <v/>
      </c>
      <c r="T715" s="41" t="str">
        <f t="shared" ref="T715:T778" si="470">IF($K715="", "", IF($AG$5&gt;$K715, "X", ""))</f>
        <v/>
      </c>
      <c r="U715" s="41" t="str">
        <f t="shared" si="441"/>
        <v/>
      </c>
      <c r="W715" s="74" t="str">
        <f>IF('Job Database'!$X715="", "", 'Job Database'!$X715)</f>
        <v/>
      </c>
      <c r="Y715" s="41" t="str">
        <f>IF($W715="", "", IF(COUNTIF($I$11:$I$3035, $W715)&gt;0, "", MAX($Y$10:$Y714)+1))</f>
        <v/>
      </c>
      <c r="Z715" s="41">
        <v>705</v>
      </c>
      <c r="AA715" s="58" t="str">
        <f t="shared" si="442"/>
        <v/>
      </c>
      <c r="AC715" s="41" t="str">
        <f t="shared" ref="AC715:AC778" si="471">IF($I715="", "", IF(COUNTIF($W$11:$W$3035, $I715)=0, "X", ""))</f>
        <v/>
      </c>
      <c r="AE715" s="41" t="str">
        <f t="shared" si="443"/>
        <v/>
      </c>
      <c r="AJ715" s="154" t="str">
        <f t="shared" si="444"/>
        <v/>
      </c>
      <c r="AL715" s="120" t="str">
        <f t="shared" si="445"/>
        <v/>
      </c>
      <c r="AM715" s="104" t="str">
        <f t="shared" si="446"/>
        <v/>
      </c>
      <c r="AN715" s="104" t="str">
        <f t="shared" si="447"/>
        <v/>
      </c>
      <c r="AO715" s="104" t="str">
        <f t="shared" ref="AO715:AO778" si="472">IF(COUNTIF($AZ715:$BE715, $AZ$5)&gt;0, "X", "")</f>
        <v/>
      </c>
      <c r="AP715" s="104" t="str">
        <f t="shared" ref="AP715:AP778" si="473">IF(COUNTIF($AZ715:$BE715, $AZ$4)&gt;0, "X", "")</f>
        <v/>
      </c>
      <c r="AQ715" s="121" t="str">
        <f t="shared" si="448"/>
        <v/>
      </c>
      <c r="AS715" s="88" t="str">
        <f t="shared" ref="AS715:AS778" si="474">IF(OR(NOT(J715=""), E715="", NOT($O715=""), NOT($P715="")), "", NETWORKDAYS(E715, $AG$5, $BJ$34:$BJ$57))</f>
        <v/>
      </c>
      <c r="AT715" s="68" t="str">
        <f t="shared" si="449"/>
        <v/>
      </c>
      <c r="AU715" s="68" t="str">
        <f t="shared" si="450"/>
        <v/>
      </c>
      <c r="AV715" s="68" t="str">
        <f t="shared" si="451"/>
        <v/>
      </c>
      <c r="AW715" s="88" t="str">
        <f t="shared" ref="AW715:AW778" si="475">IF(OR(NOT(O715=""), N715="", NOT($O715=""), NOT($P715="")), "", NETWORKDAYS(N715, $AG$5, $BJ$34:$BJ$57))</f>
        <v/>
      </c>
      <c r="AZ715" s="88" t="str">
        <f t="shared" ref="AZ715:AZ778" si="476">IF(OR(AS715="", $U715="X"), "", IF(AS715&gt;=AS$7, $AZ$4, IF(AS715&gt;=AS$9, $AZ$5, "")))</f>
        <v/>
      </c>
      <c r="BA715" s="68" t="str">
        <f t="shared" ref="BA715:BA778" si="477">IF(OR(AT715="", $U715="X"), "", IF(AT715&gt;=AT$7, $AZ$4, IF(AT715&gt;=AT$9, $AZ$5, "")))</f>
        <v/>
      </c>
      <c r="BB715" s="68" t="str">
        <f t="shared" ref="BB715:BB778" si="478">IF(OR(AU715="", $U715="X"), "", IF(AU715&gt;=AU$7, $AZ$4, IF(AU715&gt;=AU$9, $AZ$5, "")))</f>
        <v/>
      </c>
      <c r="BC715" s="68" t="str">
        <f t="shared" ref="BC715:BC778" si="479">IF(OR(AV715="", $U715="X"), "", IF(AV715&gt;=AV$7, $AZ$4, IF(AV715&gt;=AV$9, $AZ$5, "")))</f>
        <v/>
      </c>
      <c r="BD715" s="69" t="str">
        <f t="shared" ref="BD715:BD778" si="480">IF(OR(AW715="", $U715="X"), "", IF(AW715&gt;=AW$7, $AZ$4, IF(AW715&gt;=AW$9, $AZ$5, "")))</f>
        <v/>
      </c>
      <c r="BE715" s="69" t="str">
        <f t="shared" si="452"/>
        <v/>
      </c>
      <c r="BT715" s="138" t="str">
        <f t="shared" ca="1" si="453"/>
        <v/>
      </c>
      <c r="BU715" s="139" t="str">
        <f t="shared" ca="1" si="454"/>
        <v/>
      </c>
      <c r="BW715" s="138" t="str">
        <f t="shared" si="455"/>
        <v/>
      </c>
      <c r="BX715" s="104" t="str">
        <f t="shared" si="456"/>
        <v/>
      </c>
      <c r="BY715" s="139" t="str">
        <f t="shared" si="457"/>
        <v/>
      </c>
      <c r="CA715" s="138" t="str">
        <f t="shared" si="458"/>
        <v/>
      </c>
      <c r="CB715" s="104" t="str">
        <f t="shared" si="459"/>
        <v/>
      </c>
      <c r="CC715" s="139" t="str">
        <f t="shared" si="460"/>
        <v/>
      </c>
      <c r="CE715" s="162" t="str">
        <f t="shared" si="461"/>
        <v/>
      </c>
      <c r="CF715" s="163" t="str">
        <f t="shared" si="462"/>
        <v/>
      </c>
      <c r="CG715" s="164" t="str">
        <f t="shared" si="463"/>
        <v/>
      </c>
      <c r="CI715" s="162" t="str">
        <f t="shared" si="464"/>
        <v/>
      </c>
      <c r="CJ715" s="163" t="str">
        <f t="shared" si="467"/>
        <v/>
      </c>
      <c r="CK715" s="164" t="str">
        <f t="shared" si="468"/>
        <v/>
      </c>
      <c r="CM715" s="169" t="str">
        <f t="shared" si="465"/>
        <v/>
      </c>
      <c r="CN715" s="139" t="str">
        <f t="shared" si="466"/>
        <v/>
      </c>
      <c r="CP715" s="41" t="str">
        <f>IF($CM715="", "", COUNTIF($CM$11:$CM$3035, "&lt;"&amp;$CM715)+1+COUNTIF($CM$11:$CM715, $CM715)-1)</f>
        <v/>
      </c>
    </row>
    <row r="716" spans="1:94" x14ac:dyDescent="0.25">
      <c r="A716" s="40"/>
      <c r="B716" s="82" t="str">
        <f>IF($I716="", "", IFERROR(INDEX('Job Database'!$AE$11:$AE$3035, MATCH($I716, 'Job Database'!$X$11:$X$3035, 0)), ""))</f>
        <v/>
      </c>
      <c r="C716" s="69" t="str">
        <f>IF($I716="", "", IF(COUNTIF('Job Database'!$X$11:$X$3035, $I716)=0, $AC$5, $AC$4))</f>
        <v/>
      </c>
      <c r="D716" s="40"/>
      <c r="E716" s="85" t="str">
        <f>IF($I716="", "", IF(IFERROR(INDEX('Job Database'!$M$11:$M$3035, MATCH($I716, 'Job Database'!$X$11:$X$3035, 0)), "")="", "", IFERROR(INDEX('Job Database'!$M$11:$M$3035, MATCH($I716, 'Job Database'!$X$11:$X$3035, 0)), "")))</f>
        <v/>
      </c>
      <c r="F716" s="40"/>
      <c r="G716" s="88" t="str">
        <f t="shared" ref="G716:G779" si="481">$AJ716</f>
        <v/>
      </c>
      <c r="H716" s="40"/>
      <c r="I716" s="24"/>
      <c r="J716" s="34"/>
      <c r="K716" s="106"/>
      <c r="L716" s="79"/>
      <c r="M716" s="34"/>
      <c r="N716" s="79"/>
      <c r="O716" s="31"/>
      <c r="P716" s="53"/>
      <c r="Q716" s="40"/>
      <c r="S716" s="41" t="str">
        <f t="shared" si="469"/>
        <v/>
      </c>
      <c r="T716" s="41" t="str">
        <f t="shared" si="470"/>
        <v/>
      </c>
      <c r="U716" s="41" t="str">
        <f t="shared" ref="U716:U779" si="482">IF(OR($S716="X", $T716="X"), "X", "")</f>
        <v/>
      </c>
      <c r="W716" s="74" t="str">
        <f>IF('Job Database'!$X716="", "", 'Job Database'!$X716)</f>
        <v/>
      </c>
      <c r="Y716" s="41" t="str">
        <f>IF($W716="", "", IF(COUNTIF($I$11:$I$3035, $W716)&gt;0, "", MAX($Y$10:$Y715)+1))</f>
        <v/>
      </c>
      <c r="Z716" s="41">
        <v>706</v>
      </c>
      <c r="AA716" s="58" t="str">
        <f t="shared" ref="AA716:AA779" si="483">IFERROR(INDEX($W$11:$W$3035, MATCH($Z716, $Y$11:$Y$3035, 0)), "")</f>
        <v/>
      </c>
      <c r="AC716" s="41" t="str">
        <f t="shared" si="471"/>
        <v/>
      </c>
      <c r="AE716" s="41" t="str">
        <f t="shared" ref="AE716:AE779" si="484">IF($I716="", "", IF(COUNTIF($I$11:$I$3035, $I716)&gt;1, "X", ""))</f>
        <v/>
      </c>
      <c r="AJ716" s="154" t="str">
        <f t="shared" ref="AJ716:AJ779" si="485">IFERROR(INDEX($AL$10:$AQ$10, $AK$10, MATCH("X", $AL716:$AQ716, 0)), "")</f>
        <v/>
      </c>
      <c r="AL716" s="120" t="str">
        <f t="shared" ref="AL716:AL779" si="486">IF(AND(OR($O716=$AG$15, $O716=$AG$16), $P716=$AH$11), "X", "")</f>
        <v/>
      </c>
      <c r="AM716" s="104" t="str">
        <f t="shared" ref="AM716:AM779" si="487">IF(AND(OR($O716=$AG$15, $O716=$AG$16), $P716=$AH$13), "X", "")</f>
        <v/>
      </c>
      <c r="AN716" s="104" t="str">
        <f t="shared" ref="AN716:AN779" si="488">IF(AND(AL716="", AM716="", AP716="", AQ716="", AO716="", NOT($I716="")), "X", "")</f>
        <v/>
      </c>
      <c r="AO716" s="104" t="str">
        <f t="shared" si="472"/>
        <v/>
      </c>
      <c r="AP716" s="104" t="str">
        <f t="shared" si="473"/>
        <v/>
      </c>
      <c r="AQ716" s="121" t="str">
        <f t="shared" ref="AQ716:AQ779" si="489">IF(COUNTIF($AG$11:$AG$14, $O716)&gt;0, "X", "")</f>
        <v/>
      </c>
      <c r="AS716" s="88" t="str">
        <f t="shared" si="474"/>
        <v/>
      </c>
      <c r="AT716" s="68" t="str">
        <f t="shared" ref="AT716:AT779" si="490">IF(OR($J716="", NOT(L716=""), NOT($O716=""), NOT($P716="")), "", NETWORKDAYS($J716, $AG$5, $BJ$34:$BJ$57))</f>
        <v/>
      </c>
      <c r="AU716" s="68" t="str">
        <f t="shared" ref="AU716:AU779" si="491">IF(OR($L716="", NOT(M716=""), NOT($O716=""), NOT($P716="")), "", NETWORKDAYS($L716, $AG$5, $BJ$34:$BJ$57))</f>
        <v/>
      </c>
      <c r="AV716" s="68" t="str">
        <f t="shared" ref="AV716:AV779" si="492">IF(OR($M716="", NOT(N716=""), NOT($O716=""), NOT($P716="")), "", NETWORKDAYS($M716, $AG$5, $BJ$34:$BJ$57))</f>
        <v/>
      </c>
      <c r="AW716" s="88" t="str">
        <f t="shared" si="475"/>
        <v/>
      </c>
      <c r="AZ716" s="88" t="str">
        <f t="shared" si="476"/>
        <v/>
      </c>
      <c r="BA716" s="68" t="str">
        <f t="shared" si="477"/>
        <v/>
      </c>
      <c r="BB716" s="68" t="str">
        <f t="shared" si="478"/>
        <v/>
      </c>
      <c r="BC716" s="68" t="str">
        <f t="shared" si="479"/>
        <v/>
      </c>
      <c r="BD716" s="69" t="str">
        <f t="shared" si="480"/>
        <v/>
      </c>
      <c r="BE716" s="69" t="str">
        <f t="shared" ref="BE716:BE779" si="493">BD716</f>
        <v/>
      </c>
      <c r="BT716" s="138" t="str">
        <f t="shared" ref="BT716:BT779" ca="1" si="494">IF($BU716="X", "", IF(COUNTIF($CA716:$CC716, "X")&gt;0, "X", ""))</f>
        <v/>
      </c>
      <c r="BU716" s="139" t="str">
        <f t="shared" ref="BU716:BU779" ca="1" si="495">IF(OR($L716=$AG$5, $M716=$AG$5, $N716=$AG$5), "X", "")</f>
        <v/>
      </c>
      <c r="BW716" s="138" t="str">
        <f t="shared" ref="BW716:BW779" si="496">IF(L716="", "", NETWORKDAYS($AG$5, L716, $BJ$34:$BJ$57))</f>
        <v/>
      </c>
      <c r="BX716" s="104" t="str">
        <f t="shared" ref="BX716:BX779" si="497">IF(M716="", "", NETWORKDAYS($AG$5, M716, $BJ$34:$BJ$57))</f>
        <v/>
      </c>
      <c r="BY716" s="139" t="str">
        <f t="shared" ref="BY716:BY779" si="498">IF(N716="", "", NETWORKDAYS($AG$5, N716, $BJ$34:$BJ$57))</f>
        <v/>
      </c>
      <c r="CA716" s="138" t="str">
        <f t="shared" ref="CA716:CA779" si="499">IF(BW716&lt;0, "", IF(BW716&lt;=$CA$9, "X", ""))</f>
        <v/>
      </c>
      <c r="CB716" s="104" t="str">
        <f t="shared" ref="CB716:CB779" si="500">IF(BX716&lt;0, "", IF(BX716&lt;=$CA$9, "X", ""))</f>
        <v/>
      </c>
      <c r="CC716" s="139" t="str">
        <f t="shared" ref="CC716:CC779" si="501">IF(BY716&lt;0, "", IF(BY716&lt;=$CA$9, "X", ""))</f>
        <v/>
      </c>
      <c r="CE716" s="162" t="str">
        <f t="shared" ref="CE716:CE779" si="502">IF(L716="", "", IF(L716=$AG$5, L716, ""))</f>
        <v/>
      </c>
      <c r="CF716" s="163" t="str">
        <f t="shared" ref="CF716:CF779" si="503">IF(M716="", "", IF(M716=$AG$5, M716, ""))</f>
        <v/>
      </c>
      <c r="CG716" s="164" t="str">
        <f t="shared" ref="CG716:CG779" si="504">IF(N716="", "", IF(N716=$AG$5, N716, ""))</f>
        <v/>
      </c>
      <c r="CI716" s="162" t="str">
        <f t="shared" ref="CI716:CI779" si="505">IF(CA716="", "", L716)</f>
        <v/>
      </c>
      <c r="CJ716" s="163" t="str">
        <f t="shared" si="467"/>
        <v/>
      </c>
      <c r="CK716" s="164" t="str">
        <f t="shared" si="468"/>
        <v/>
      </c>
      <c r="CM716" s="169" t="str">
        <f t="shared" ref="CM716:CM779" si="506">IF(NOT($CE716=""), $CE716, IF(NOT($CF716=""), $CF716, IF(NOT($CG716=""), $CG716, IF(NOT($CI716=""), $CI716, IF(NOT($CJ716=""), $CJ716, IF(NOT($CK716=""), $CK716, ""))))))</f>
        <v/>
      </c>
      <c r="CN716" s="139" t="str">
        <f t="shared" ref="CN716:CN779" si="507">IF(NOT($CE716=""), "TODAY - 1st Interview", IF(NOT($CF716=""), "TODAY - 2nd Interview", IF(NOT($CG716=""), "TODAY - 3rd Interview", IF(NOT($CI716=""), "Alert - 1st Interview", IF(NOT($CJ716=""), "Alert - 2nd Interview", IF(NOT($CK716=""), "Alert - 3rd Interview", ""))))))</f>
        <v/>
      </c>
      <c r="CP716" s="41" t="str">
        <f>IF($CM716="", "", COUNTIF($CM$11:$CM$3035, "&lt;"&amp;$CM716)+1+COUNTIF($CM$11:$CM716, $CM716)-1)</f>
        <v/>
      </c>
    </row>
    <row r="717" spans="1:94" x14ac:dyDescent="0.25">
      <c r="A717" s="40"/>
      <c r="B717" s="82" t="str">
        <f>IF($I717="", "", IFERROR(INDEX('Job Database'!$AE$11:$AE$3035, MATCH($I717, 'Job Database'!$X$11:$X$3035, 0)), ""))</f>
        <v/>
      </c>
      <c r="C717" s="69" t="str">
        <f>IF($I717="", "", IF(COUNTIF('Job Database'!$X$11:$X$3035, $I717)=0, $AC$5, $AC$4))</f>
        <v/>
      </c>
      <c r="D717" s="40"/>
      <c r="E717" s="85" t="str">
        <f>IF($I717="", "", IF(IFERROR(INDEX('Job Database'!$M$11:$M$3035, MATCH($I717, 'Job Database'!$X$11:$X$3035, 0)), "")="", "", IFERROR(INDEX('Job Database'!$M$11:$M$3035, MATCH($I717, 'Job Database'!$X$11:$X$3035, 0)), "")))</f>
        <v/>
      </c>
      <c r="F717" s="40"/>
      <c r="G717" s="88" t="str">
        <f t="shared" si="481"/>
        <v/>
      </c>
      <c r="H717" s="40"/>
      <c r="I717" s="24"/>
      <c r="J717" s="34"/>
      <c r="K717" s="106"/>
      <c r="L717" s="79"/>
      <c r="M717" s="34"/>
      <c r="N717" s="79"/>
      <c r="O717" s="31"/>
      <c r="P717" s="53"/>
      <c r="Q717" s="40"/>
      <c r="S717" s="41" t="str">
        <f t="shared" si="469"/>
        <v/>
      </c>
      <c r="T717" s="41" t="str">
        <f t="shared" si="470"/>
        <v/>
      </c>
      <c r="U717" s="41" t="str">
        <f t="shared" si="482"/>
        <v/>
      </c>
      <c r="W717" s="74" t="str">
        <f>IF('Job Database'!$X717="", "", 'Job Database'!$X717)</f>
        <v/>
      </c>
      <c r="Y717" s="41" t="str">
        <f>IF($W717="", "", IF(COUNTIF($I$11:$I$3035, $W717)&gt;0, "", MAX($Y$10:$Y716)+1))</f>
        <v/>
      </c>
      <c r="Z717" s="41">
        <v>707</v>
      </c>
      <c r="AA717" s="58" t="str">
        <f t="shared" si="483"/>
        <v/>
      </c>
      <c r="AC717" s="41" t="str">
        <f t="shared" si="471"/>
        <v/>
      </c>
      <c r="AE717" s="41" t="str">
        <f t="shared" si="484"/>
        <v/>
      </c>
      <c r="AJ717" s="154" t="str">
        <f t="shared" si="485"/>
        <v/>
      </c>
      <c r="AL717" s="120" t="str">
        <f t="shared" si="486"/>
        <v/>
      </c>
      <c r="AM717" s="104" t="str">
        <f t="shared" si="487"/>
        <v/>
      </c>
      <c r="AN717" s="104" t="str">
        <f t="shared" si="488"/>
        <v/>
      </c>
      <c r="AO717" s="104" t="str">
        <f t="shared" si="472"/>
        <v/>
      </c>
      <c r="AP717" s="104" t="str">
        <f t="shared" si="473"/>
        <v/>
      </c>
      <c r="AQ717" s="121" t="str">
        <f t="shared" si="489"/>
        <v/>
      </c>
      <c r="AS717" s="88" t="str">
        <f t="shared" si="474"/>
        <v/>
      </c>
      <c r="AT717" s="68" t="str">
        <f t="shared" si="490"/>
        <v/>
      </c>
      <c r="AU717" s="68" t="str">
        <f t="shared" si="491"/>
        <v/>
      </c>
      <c r="AV717" s="68" t="str">
        <f t="shared" si="492"/>
        <v/>
      </c>
      <c r="AW717" s="88" t="str">
        <f t="shared" si="475"/>
        <v/>
      </c>
      <c r="AZ717" s="88" t="str">
        <f t="shared" si="476"/>
        <v/>
      </c>
      <c r="BA717" s="68" t="str">
        <f t="shared" si="477"/>
        <v/>
      </c>
      <c r="BB717" s="68" t="str">
        <f t="shared" si="478"/>
        <v/>
      </c>
      <c r="BC717" s="68" t="str">
        <f t="shared" si="479"/>
        <v/>
      </c>
      <c r="BD717" s="69" t="str">
        <f t="shared" si="480"/>
        <v/>
      </c>
      <c r="BE717" s="69" t="str">
        <f t="shared" si="493"/>
        <v/>
      </c>
      <c r="BT717" s="138" t="str">
        <f t="shared" ca="1" si="494"/>
        <v/>
      </c>
      <c r="BU717" s="139" t="str">
        <f t="shared" ca="1" si="495"/>
        <v/>
      </c>
      <c r="BW717" s="138" t="str">
        <f t="shared" si="496"/>
        <v/>
      </c>
      <c r="BX717" s="104" t="str">
        <f t="shared" si="497"/>
        <v/>
      </c>
      <c r="BY717" s="139" t="str">
        <f t="shared" si="498"/>
        <v/>
      </c>
      <c r="CA717" s="138" t="str">
        <f t="shared" si="499"/>
        <v/>
      </c>
      <c r="CB717" s="104" t="str">
        <f t="shared" si="500"/>
        <v/>
      </c>
      <c r="CC717" s="139" t="str">
        <f t="shared" si="501"/>
        <v/>
      </c>
      <c r="CE717" s="162" t="str">
        <f t="shared" si="502"/>
        <v/>
      </c>
      <c r="CF717" s="163" t="str">
        <f t="shared" si="503"/>
        <v/>
      </c>
      <c r="CG717" s="164" t="str">
        <f t="shared" si="504"/>
        <v/>
      </c>
      <c r="CI717" s="162" t="str">
        <f t="shared" si="505"/>
        <v/>
      </c>
      <c r="CJ717" s="163" t="str">
        <f t="shared" si="467"/>
        <v/>
      </c>
      <c r="CK717" s="164" t="str">
        <f t="shared" si="468"/>
        <v/>
      </c>
      <c r="CM717" s="169" t="str">
        <f t="shared" si="506"/>
        <v/>
      </c>
      <c r="CN717" s="139" t="str">
        <f t="shared" si="507"/>
        <v/>
      </c>
      <c r="CP717" s="41" t="str">
        <f>IF($CM717="", "", COUNTIF($CM$11:$CM$3035, "&lt;"&amp;$CM717)+1+COUNTIF($CM$11:$CM717, $CM717)-1)</f>
        <v/>
      </c>
    </row>
    <row r="718" spans="1:94" x14ac:dyDescent="0.25">
      <c r="A718" s="40"/>
      <c r="B718" s="82" t="str">
        <f>IF($I718="", "", IFERROR(INDEX('Job Database'!$AE$11:$AE$3035, MATCH($I718, 'Job Database'!$X$11:$X$3035, 0)), ""))</f>
        <v/>
      </c>
      <c r="C718" s="69" t="str">
        <f>IF($I718="", "", IF(COUNTIF('Job Database'!$X$11:$X$3035, $I718)=0, $AC$5, $AC$4))</f>
        <v/>
      </c>
      <c r="D718" s="40"/>
      <c r="E718" s="85" t="str">
        <f>IF($I718="", "", IF(IFERROR(INDEX('Job Database'!$M$11:$M$3035, MATCH($I718, 'Job Database'!$X$11:$X$3035, 0)), "")="", "", IFERROR(INDEX('Job Database'!$M$11:$M$3035, MATCH($I718, 'Job Database'!$X$11:$X$3035, 0)), "")))</f>
        <v/>
      </c>
      <c r="F718" s="40"/>
      <c r="G718" s="88" t="str">
        <f t="shared" si="481"/>
        <v/>
      </c>
      <c r="H718" s="40"/>
      <c r="I718" s="24"/>
      <c r="J718" s="34"/>
      <c r="K718" s="106"/>
      <c r="L718" s="79"/>
      <c r="M718" s="34"/>
      <c r="N718" s="79"/>
      <c r="O718" s="31"/>
      <c r="P718" s="53"/>
      <c r="Q718" s="40"/>
      <c r="S718" s="41" t="str">
        <f t="shared" si="469"/>
        <v/>
      </c>
      <c r="T718" s="41" t="str">
        <f t="shared" si="470"/>
        <v/>
      </c>
      <c r="U718" s="41" t="str">
        <f t="shared" si="482"/>
        <v/>
      </c>
      <c r="W718" s="74" t="str">
        <f>IF('Job Database'!$X718="", "", 'Job Database'!$X718)</f>
        <v/>
      </c>
      <c r="Y718" s="41" t="str">
        <f>IF($W718="", "", IF(COUNTIF($I$11:$I$3035, $W718)&gt;0, "", MAX($Y$10:$Y717)+1))</f>
        <v/>
      </c>
      <c r="Z718" s="41">
        <v>708</v>
      </c>
      <c r="AA718" s="58" t="str">
        <f t="shared" si="483"/>
        <v/>
      </c>
      <c r="AC718" s="41" t="str">
        <f t="shared" si="471"/>
        <v/>
      </c>
      <c r="AE718" s="41" t="str">
        <f t="shared" si="484"/>
        <v/>
      </c>
      <c r="AJ718" s="154" t="str">
        <f t="shared" si="485"/>
        <v/>
      </c>
      <c r="AL718" s="120" t="str">
        <f t="shared" si="486"/>
        <v/>
      </c>
      <c r="AM718" s="104" t="str">
        <f t="shared" si="487"/>
        <v/>
      </c>
      <c r="AN718" s="104" t="str">
        <f t="shared" si="488"/>
        <v/>
      </c>
      <c r="AO718" s="104" t="str">
        <f t="shared" si="472"/>
        <v/>
      </c>
      <c r="AP718" s="104" t="str">
        <f t="shared" si="473"/>
        <v/>
      </c>
      <c r="AQ718" s="121" t="str">
        <f t="shared" si="489"/>
        <v/>
      </c>
      <c r="AS718" s="88" t="str">
        <f t="shared" si="474"/>
        <v/>
      </c>
      <c r="AT718" s="68" t="str">
        <f t="shared" si="490"/>
        <v/>
      </c>
      <c r="AU718" s="68" t="str">
        <f t="shared" si="491"/>
        <v/>
      </c>
      <c r="AV718" s="68" t="str">
        <f t="shared" si="492"/>
        <v/>
      </c>
      <c r="AW718" s="88" t="str">
        <f t="shared" si="475"/>
        <v/>
      </c>
      <c r="AZ718" s="88" t="str">
        <f t="shared" si="476"/>
        <v/>
      </c>
      <c r="BA718" s="68" t="str">
        <f t="shared" si="477"/>
        <v/>
      </c>
      <c r="BB718" s="68" t="str">
        <f t="shared" si="478"/>
        <v/>
      </c>
      <c r="BC718" s="68" t="str">
        <f t="shared" si="479"/>
        <v/>
      </c>
      <c r="BD718" s="69" t="str">
        <f t="shared" si="480"/>
        <v/>
      </c>
      <c r="BE718" s="69" t="str">
        <f t="shared" si="493"/>
        <v/>
      </c>
      <c r="BT718" s="138" t="str">
        <f t="shared" ca="1" si="494"/>
        <v/>
      </c>
      <c r="BU718" s="139" t="str">
        <f t="shared" ca="1" si="495"/>
        <v/>
      </c>
      <c r="BW718" s="138" t="str">
        <f t="shared" si="496"/>
        <v/>
      </c>
      <c r="BX718" s="104" t="str">
        <f t="shared" si="497"/>
        <v/>
      </c>
      <c r="BY718" s="139" t="str">
        <f t="shared" si="498"/>
        <v/>
      </c>
      <c r="CA718" s="138" t="str">
        <f t="shared" si="499"/>
        <v/>
      </c>
      <c r="CB718" s="104" t="str">
        <f t="shared" si="500"/>
        <v/>
      </c>
      <c r="CC718" s="139" t="str">
        <f t="shared" si="501"/>
        <v/>
      </c>
      <c r="CE718" s="162" t="str">
        <f t="shared" si="502"/>
        <v/>
      </c>
      <c r="CF718" s="163" t="str">
        <f t="shared" si="503"/>
        <v/>
      </c>
      <c r="CG718" s="164" t="str">
        <f t="shared" si="504"/>
        <v/>
      </c>
      <c r="CI718" s="162" t="str">
        <f t="shared" si="505"/>
        <v/>
      </c>
      <c r="CJ718" s="163" t="str">
        <f t="shared" si="467"/>
        <v/>
      </c>
      <c r="CK718" s="164" t="str">
        <f t="shared" si="468"/>
        <v/>
      </c>
      <c r="CM718" s="169" t="str">
        <f t="shared" si="506"/>
        <v/>
      </c>
      <c r="CN718" s="139" t="str">
        <f t="shared" si="507"/>
        <v/>
      </c>
      <c r="CP718" s="41" t="str">
        <f>IF($CM718="", "", COUNTIF($CM$11:$CM$3035, "&lt;"&amp;$CM718)+1+COUNTIF($CM$11:$CM718, $CM718)-1)</f>
        <v/>
      </c>
    </row>
    <row r="719" spans="1:94" x14ac:dyDescent="0.25">
      <c r="A719" s="40"/>
      <c r="B719" s="82" t="str">
        <f>IF($I719="", "", IFERROR(INDEX('Job Database'!$AE$11:$AE$3035, MATCH($I719, 'Job Database'!$X$11:$X$3035, 0)), ""))</f>
        <v/>
      </c>
      <c r="C719" s="69" t="str">
        <f>IF($I719="", "", IF(COUNTIF('Job Database'!$X$11:$X$3035, $I719)=0, $AC$5, $AC$4))</f>
        <v/>
      </c>
      <c r="D719" s="40"/>
      <c r="E719" s="85" t="str">
        <f>IF($I719="", "", IF(IFERROR(INDEX('Job Database'!$M$11:$M$3035, MATCH($I719, 'Job Database'!$X$11:$X$3035, 0)), "")="", "", IFERROR(INDEX('Job Database'!$M$11:$M$3035, MATCH($I719, 'Job Database'!$X$11:$X$3035, 0)), "")))</f>
        <v/>
      </c>
      <c r="F719" s="40"/>
      <c r="G719" s="88" t="str">
        <f t="shared" si="481"/>
        <v/>
      </c>
      <c r="H719" s="40"/>
      <c r="I719" s="24"/>
      <c r="J719" s="34"/>
      <c r="K719" s="106"/>
      <c r="L719" s="79"/>
      <c r="M719" s="34"/>
      <c r="N719" s="79"/>
      <c r="O719" s="31"/>
      <c r="P719" s="53"/>
      <c r="Q719" s="40"/>
      <c r="S719" s="41" t="str">
        <f t="shared" si="469"/>
        <v/>
      </c>
      <c r="T719" s="41" t="str">
        <f t="shared" si="470"/>
        <v/>
      </c>
      <c r="U719" s="41" t="str">
        <f t="shared" si="482"/>
        <v/>
      </c>
      <c r="W719" s="74" t="str">
        <f>IF('Job Database'!$X719="", "", 'Job Database'!$X719)</f>
        <v/>
      </c>
      <c r="Y719" s="41" t="str">
        <f>IF($W719="", "", IF(COUNTIF($I$11:$I$3035, $W719)&gt;0, "", MAX($Y$10:$Y718)+1))</f>
        <v/>
      </c>
      <c r="Z719" s="41">
        <v>709</v>
      </c>
      <c r="AA719" s="58" t="str">
        <f t="shared" si="483"/>
        <v/>
      </c>
      <c r="AC719" s="41" t="str">
        <f t="shared" si="471"/>
        <v/>
      </c>
      <c r="AE719" s="41" t="str">
        <f t="shared" si="484"/>
        <v/>
      </c>
      <c r="AJ719" s="154" t="str">
        <f t="shared" si="485"/>
        <v/>
      </c>
      <c r="AL719" s="120" t="str">
        <f t="shared" si="486"/>
        <v/>
      </c>
      <c r="AM719" s="104" t="str">
        <f t="shared" si="487"/>
        <v/>
      </c>
      <c r="AN719" s="104" t="str">
        <f t="shared" si="488"/>
        <v/>
      </c>
      <c r="AO719" s="104" t="str">
        <f t="shared" si="472"/>
        <v/>
      </c>
      <c r="AP719" s="104" t="str">
        <f t="shared" si="473"/>
        <v/>
      </c>
      <c r="AQ719" s="121" t="str">
        <f t="shared" si="489"/>
        <v/>
      </c>
      <c r="AS719" s="88" t="str">
        <f t="shared" si="474"/>
        <v/>
      </c>
      <c r="AT719" s="68" t="str">
        <f t="shared" si="490"/>
        <v/>
      </c>
      <c r="AU719" s="68" t="str">
        <f t="shared" si="491"/>
        <v/>
      </c>
      <c r="AV719" s="68" t="str">
        <f t="shared" si="492"/>
        <v/>
      </c>
      <c r="AW719" s="88" t="str">
        <f t="shared" si="475"/>
        <v/>
      </c>
      <c r="AZ719" s="88" t="str">
        <f t="shared" si="476"/>
        <v/>
      </c>
      <c r="BA719" s="68" t="str">
        <f t="shared" si="477"/>
        <v/>
      </c>
      <c r="BB719" s="68" t="str">
        <f t="shared" si="478"/>
        <v/>
      </c>
      <c r="BC719" s="68" t="str">
        <f t="shared" si="479"/>
        <v/>
      </c>
      <c r="BD719" s="69" t="str">
        <f t="shared" si="480"/>
        <v/>
      </c>
      <c r="BE719" s="69" t="str">
        <f t="shared" si="493"/>
        <v/>
      </c>
      <c r="BT719" s="138" t="str">
        <f t="shared" ca="1" si="494"/>
        <v/>
      </c>
      <c r="BU719" s="139" t="str">
        <f t="shared" ca="1" si="495"/>
        <v/>
      </c>
      <c r="BW719" s="138" t="str">
        <f t="shared" si="496"/>
        <v/>
      </c>
      <c r="BX719" s="104" t="str">
        <f t="shared" si="497"/>
        <v/>
      </c>
      <c r="BY719" s="139" t="str">
        <f t="shared" si="498"/>
        <v/>
      </c>
      <c r="CA719" s="138" t="str">
        <f t="shared" si="499"/>
        <v/>
      </c>
      <c r="CB719" s="104" t="str">
        <f t="shared" si="500"/>
        <v/>
      </c>
      <c r="CC719" s="139" t="str">
        <f t="shared" si="501"/>
        <v/>
      </c>
      <c r="CE719" s="162" t="str">
        <f t="shared" si="502"/>
        <v/>
      </c>
      <c r="CF719" s="163" t="str">
        <f t="shared" si="503"/>
        <v/>
      </c>
      <c r="CG719" s="164" t="str">
        <f t="shared" si="504"/>
        <v/>
      </c>
      <c r="CI719" s="162" t="str">
        <f t="shared" si="505"/>
        <v/>
      </c>
      <c r="CJ719" s="163" t="str">
        <f t="shared" si="467"/>
        <v/>
      </c>
      <c r="CK719" s="164" t="str">
        <f t="shared" si="468"/>
        <v/>
      </c>
      <c r="CM719" s="169" t="str">
        <f t="shared" si="506"/>
        <v/>
      </c>
      <c r="CN719" s="139" t="str">
        <f t="shared" si="507"/>
        <v/>
      </c>
      <c r="CP719" s="41" t="str">
        <f>IF($CM719="", "", COUNTIF($CM$11:$CM$3035, "&lt;"&amp;$CM719)+1+COUNTIF($CM$11:$CM719, $CM719)-1)</f>
        <v/>
      </c>
    </row>
    <row r="720" spans="1:94" x14ac:dyDescent="0.25">
      <c r="A720" s="40"/>
      <c r="B720" s="82" t="str">
        <f>IF($I720="", "", IFERROR(INDEX('Job Database'!$AE$11:$AE$3035, MATCH($I720, 'Job Database'!$X$11:$X$3035, 0)), ""))</f>
        <v/>
      </c>
      <c r="C720" s="69" t="str">
        <f>IF($I720="", "", IF(COUNTIF('Job Database'!$X$11:$X$3035, $I720)=0, $AC$5, $AC$4))</f>
        <v/>
      </c>
      <c r="D720" s="40"/>
      <c r="E720" s="85" t="str">
        <f>IF($I720="", "", IF(IFERROR(INDEX('Job Database'!$M$11:$M$3035, MATCH($I720, 'Job Database'!$X$11:$X$3035, 0)), "")="", "", IFERROR(INDEX('Job Database'!$M$11:$M$3035, MATCH($I720, 'Job Database'!$X$11:$X$3035, 0)), "")))</f>
        <v/>
      </c>
      <c r="F720" s="40"/>
      <c r="G720" s="88" t="str">
        <f t="shared" si="481"/>
        <v/>
      </c>
      <c r="H720" s="40"/>
      <c r="I720" s="24"/>
      <c r="J720" s="34"/>
      <c r="K720" s="106"/>
      <c r="L720" s="79"/>
      <c r="M720" s="34"/>
      <c r="N720" s="79"/>
      <c r="O720" s="31"/>
      <c r="P720" s="53"/>
      <c r="Q720" s="40"/>
      <c r="S720" s="41" t="str">
        <f t="shared" si="469"/>
        <v/>
      </c>
      <c r="T720" s="41" t="str">
        <f t="shared" si="470"/>
        <v/>
      </c>
      <c r="U720" s="41" t="str">
        <f t="shared" si="482"/>
        <v/>
      </c>
      <c r="W720" s="74" t="str">
        <f>IF('Job Database'!$X720="", "", 'Job Database'!$X720)</f>
        <v/>
      </c>
      <c r="Y720" s="41" t="str">
        <f>IF($W720="", "", IF(COUNTIF($I$11:$I$3035, $W720)&gt;0, "", MAX($Y$10:$Y719)+1))</f>
        <v/>
      </c>
      <c r="Z720" s="41">
        <v>710</v>
      </c>
      <c r="AA720" s="58" t="str">
        <f t="shared" si="483"/>
        <v/>
      </c>
      <c r="AC720" s="41" t="str">
        <f t="shared" si="471"/>
        <v/>
      </c>
      <c r="AE720" s="41" t="str">
        <f t="shared" si="484"/>
        <v/>
      </c>
      <c r="AJ720" s="154" t="str">
        <f t="shared" si="485"/>
        <v/>
      </c>
      <c r="AL720" s="120" t="str">
        <f t="shared" si="486"/>
        <v/>
      </c>
      <c r="AM720" s="104" t="str">
        <f t="shared" si="487"/>
        <v/>
      </c>
      <c r="AN720" s="104" t="str">
        <f t="shared" si="488"/>
        <v/>
      </c>
      <c r="AO720" s="104" t="str">
        <f t="shared" si="472"/>
        <v/>
      </c>
      <c r="AP720" s="104" t="str">
        <f t="shared" si="473"/>
        <v/>
      </c>
      <c r="AQ720" s="121" t="str">
        <f t="shared" si="489"/>
        <v/>
      </c>
      <c r="AS720" s="88" t="str">
        <f t="shared" si="474"/>
        <v/>
      </c>
      <c r="AT720" s="68" t="str">
        <f t="shared" si="490"/>
        <v/>
      </c>
      <c r="AU720" s="68" t="str">
        <f t="shared" si="491"/>
        <v/>
      </c>
      <c r="AV720" s="68" t="str">
        <f t="shared" si="492"/>
        <v/>
      </c>
      <c r="AW720" s="88" t="str">
        <f t="shared" si="475"/>
        <v/>
      </c>
      <c r="AZ720" s="88" t="str">
        <f t="shared" si="476"/>
        <v/>
      </c>
      <c r="BA720" s="68" t="str">
        <f t="shared" si="477"/>
        <v/>
      </c>
      <c r="BB720" s="68" t="str">
        <f t="shared" si="478"/>
        <v/>
      </c>
      <c r="BC720" s="68" t="str">
        <f t="shared" si="479"/>
        <v/>
      </c>
      <c r="BD720" s="69" t="str">
        <f t="shared" si="480"/>
        <v/>
      </c>
      <c r="BE720" s="69" t="str">
        <f t="shared" si="493"/>
        <v/>
      </c>
      <c r="BT720" s="138" t="str">
        <f t="shared" ca="1" si="494"/>
        <v/>
      </c>
      <c r="BU720" s="139" t="str">
        <f t="shared" ca="1" si="495"/>
        <v/>
      </c>
      <c r="BW720" s="138" t="str">
        <f t="shared" si="496"/>
        <v/>
      </c>
      <c r="BX720" s="104" t="str">
        <f t="shared" si="497"/>
        <v/>
      </c>
      <c r="BY720" s="139" t="str">
        <f t="shared" si="498"/>
        <v/>
      </c>
      <c r="CA720" s="138" t="str">
        <f t="shared" si="499"/>
        <v/>
      </c>
      <c r="CB720" s="104" t="str">
        <f t="shared" si="500"/>
        <v/>
      </c>
      <c r="CC720" s="139" t="str">
        <f t="shared" si="501"/>
        <v/>
      </c>
      <c r="CE720" s="162" t="str">
        <f t="shared" si="502"/>
        <v/>
      </c>
      <c r="CF720" s="163" t="str">
        <f t="shared" si="503"/>
        <v/>
      </c>
      <c r="CG720" s="164" t="str">
        <f t="shared" si="504"/>
        <v/>
      </c>
      <c r="CI720" s="162" t="str">
        <f t="shared" si="505"/>
        <v/>
      </c>
      <c r="CJ720" s="163" t="str">
        <f t="shared" si="467"/>
        <v/>
      </c>
      <c r="CK720" s="164" t="str">
        <f t="shared" si="468"/>
        <v/>
      </c>
      <c r="CM720" s="169" t="str">
        <f t="shared" si="506"/>
        <v/>
      </c>
      <c r="CN720" s="139" t="str">
        <f t="shared" si="507"/>
        <v/>
      </c>
      <c r="CP720" s="41" t="str">
        <f>IF($CM720="", "", COUNTIF($CM$11:$CM$3035, "&lt;"&amp;$CM720)+1+COUNTIF($CM$11:$CM720, $CM720)-1)</f>
        <v/>
      </c>
    </row>
    <row r="721" spans="1:94" x14ac:dyDescent="0.25">
      <c r="A721" s="40"/>
      <c r="B721" s="82" t="str">
        <f>IF($I721="", "", IFERROR(INDEX('Job Database'!$AE$11:$AE$3035, MATCH($I721, 'Job Database'!$X$11:$X$3035, 0)), ""))</f>
        <v/>
      </c>
      <c r="C721" s="69" t="str">
        <f>IF($I721="", "", IF(COUNTIF('Job Database'!$X$11:$X$3035, $I721)=0, $AC$5, $AC$4))</f>
        <v/>
      </c>
      <c r="D721" s="40"/>
      <c r="E721" s="85" t="str">
        <f>IF($I721="", "", IF(IFERROR(INDEX('Job Database'!$M$11:$M$3035, MATCH($I721, 'Job Database'!$X$11:$X$3035, 0)), "")="", "", IFERROR(INDEX('Job Database'!$M$11:$M$3035, MATCH($I721, 'Job Database'!$X$11:$X$3035, 0)), "")))</f>
        <v/>
      </c>
      <c r="F721" s="40"/>
      <c r="G721" s="88" t="str">
        <f t="shared" si="481"/>
        <v/>
      </c>
      <c r="H721" s="40"/>
      <c r="I721" s="24"/>
      <c r="J721" s="34"/>
      <c r="K721" s="106"/>
      <c r="L721" s="79"/>
      <c r="M721" s="34"/>
      <c r="N721" s="79"/>
      <c r="O721" s="31"/>
      <c r="P721" s="53"/>
      <c r="Q721" s="40"/>
      <c r="S721" s="41" t="str">
        <f t="shared" si="469"/>
        <v/>
      </c>
      <c r="T721" s="41" t="str">
        <f t="shared" si="470"/>
        <v/>
      </c>
      <c r="U721" s="41" t="str">
        <f t="shared" si="482"/>
        <v/>
      </c>
      <c r="W721" s="74" t="str">
        <f>IF('Job Database'!$X721="", "", 'Job Database'!$X721)</f>
        <v/>
      </c>
      <c r="Y721" s="41" t="str">
        <f>IF($W721="", "", IF(COUNTIF($I$11:$I$3035, $W721)&gt;0, "", MAX($Y$10:$Y720)+1))</f>
        <v/>
      </c>
      <c r="Z721" s="41">
        <v>711</v>
      </c>
      <c r="AA721" s="58" t="str">
        <f t="shared" si="483"/>
        <v/>
      </c>
      <c r="AC721" s="41" t="str">
        <f t="shared" si="471"/>
        <v/>
      </c>
      <c r="AE721" s="41" t="str">
        <f t="shared" si="484"/>
        <v/>
      </c>
      <c r="AJ721" s="154" t="str">
        <f t="shared" si="485"/>
        <v/>
      </c>
      <c r="AL721" s="120" t="str">
        <f t="shared" si="486"/>
        <v/>
      </c>
      <c r="AM721" s="104" t="str">
        <f t="shared" si="487"/>
        <v/>
      </c>
      <c r="AN721" s="104" t="str">
        <f t="shared" si="488"/>
        <v/>
      </c>
      <c r="AO721" s="104" t="str">
        <f t="shared" si="472"/>
        <v/>
      </c>
      <c r="AP721" s="104" t="str">
        <f t="shared" si="473"/>
        <v/>
      </c>
      <c r="AQ721" s="121" t="str">
        <f t="shared" si="489"/>
        <v/>
      </c>
      <c r="AS721" s="88" t="str">
        <f t="shared" si="474"/>
        <v/>
      </c>
      <c r="AT721" s="68" t="str">
        <f t="shared" si="490"/>
        <v/>
      </c>
      <c r="AU721" s="68" t="str">
        <f t="shared" si="491"/>
        <v/>
      </c>
      <c r="AV721" s="68" t="str">
        <f t="shared" si="492"/>
        <v/>
      </c>
      <c r="AW721" s="88" t="str">
        <f t="shared" si="475"/>
        <v/>
      </c>
      <c r="AZ721" s="88" t="str">
        <f t="shared" si="476"/>
        <v/>
      </c>
      <c r="BA721" s="68" t="str">
        <f t="shared" si="477"/>
        <v/>
      </c>
      <c r="BB721" s="68" t="str">
        <f t="shared" si="478"/>
        <v/>
      </c>
      <c r="BC721" s="68" t="str">
        <f t="shared" si="479"/>
        <v/>
      </c>
      <c r="BD721" s="69" t="str">
        <f t="shared" si="480"/>
        <v/>
      </c>
      <c r="BE721" s="69" t="str">
        <f t="shared" si="493"/>
        <v/>
      </c>
      <c r="BT721" s="138" t="str">
        <f t="shared" ca="1" si="494"/>
        <v/>
      </c>
      <c r="BU721" s="139" t="str">
        <f t="shared" ca="1" si="495"/>
        <v/>
      </c>
      <c r="BW721" s="138" t="str">
        <f t="shared" si="496"/>
        <v/>
      </c>
      <c r="BX721" s="104" t="str">
        <f t="shared" si="497"/>
        <v/>
      </c>
      <c r="BY721" s="139" t="str">
        <f t="shared" si="498"/>
        <v/>
      </c>
      <c r="CA721" s="138" t="str">
        <f t="shared" si="499"/>
        <v/>
      </c>
      <c r="CB721" s="104" t="str">
        <f t="shared" si="500"/>
        <v/>
      </c>
      <c r="CC721" s="139" t="str">
        <f t="shared" si="501"/>
        <v/>
      </c>
      <c r="CE721" s="162" t="str">
        <f t="shared" si="502"/>
        <v/>
      </c>
      <c r="CF721" s="163" t="str">
        <f t="shared" si="503"/>
        <v/>
      </c>
      <c r="CG721" s="164" t="str">
        <f t="shared" si="504"/>
        <v/>
      </c>
      <c r="CI721" s="162" t="str">
        <f t="shared" si="505"/>
        <v/>
      </c>
      <c r="CJ721" s="163" t="str">
        <f t="shared" si="467"/>
        <v/>
      </c>
      <c r="CK721" s="164" t="str">
        <f t="shared" si="468"/>
        <v/>
      </c>
      <c r="CM721" s="169" t="str">
        <f t="shared" si="506"/>
        <v/>
      </c>
      <c r="CN721" s="139" t="str">
        <f t="shared" si="507"/>
        <v/>
      </c>
      <c r="CP721" s="41" t="str">
        <f>IF($CM721="", "", COUNTIF($CM$11:$CM$3035, "&lt;"&amp;$CM721)+1+COUNTIF($CM$11:$CM721, $CM721)-1)</f>
        <v/>
      </c>
    </row>
    <row r="722" spans="1:94" x14ac:dyDescent="0.25">
      <c r="A722" s="40"/>
      <c r="B722" s="82" t="str">
        <f>IF($I722="", "", IFERROR(INDEX('Job Database'!$AE$11:$AE$3035, MATCH($I722, 'Job Database'!$X$11:$X$3035, 0)), ""))</f>
        <v/>
      </c>
      <c r="C722" s="69" t="str">
        <f>IF($I722="", "", IF(COUNTIF('Job Database'!$X$11:$X$3035, $I722)=0, $AC$5, $AC$4))</f>
        <v/>
      </c>
      <c r="D722" s="40"/>
      <c r="E722" s="85" t="str">
        <f>IF($I722="", "", IF(IFERROR(INDEX('Job Database'!$M$11:$M$3035, MATCH($I722, 'Job Database'!$X$11:$X$3035, 0)), "")="", "", IFERROR(INDEX('Job Database'!$M$11:$M$3035, MATCH($I722, 'Job Database'!$X$11:$X$3035, 0)), "")))</f>
        <v/>
      </c>
      <c r="F722" s="40"/>
      <c r="G722" s="88" t="str">
        <f t="shared" si="481"/>
        <v/>
      </c>
      <c r="H722" s="40"/>
      <c r="I722" s="24"/>
      <c r="J722" s="34"/>
      <c r="K722" s="106"/>
      <c r="L722" s="79"/>
      <c r="M722" s="34"/>
      <c r="N722" s="79"/>
      <c r="O722" s="31"/>
      <c r="P722" s="53"/>
      <c r="Q722" s="40"/>
      <c r="S722" s="41" t="str">
        <f t="shared" si="469"/>
        <v/>
      </c>
      <c r="T722" s="41" t="str">
        <f t="shared" si="470"/>
        <v/>
      </c>
      <c r="U722" s="41" t="str">
        <f t="shared" si="482"/>
        <v/>
      </c>
      <c r="W722" s="74" t="str">
        <f>IF('Job Database'!$X722="", "", 'Job Database'!$X722)</f>
        <v/>
      </c>
      <c r="Y722" s="41" t="str">
        <f>IF($W722="", "", IF(COUNTIF($I$11:$I$3035, $W722)&gt;0, "", MAX($Y$10:$Y721)+1))</f>
        <v/>
      </c>
      <c r="Z722" s="41">
        <v>712</v>
      </c>
      <c r="AA722" s="58" t="str">
        <f t="shared" si="483"/>
        <v/>
      </c>
      <c r="AC722" s="41" t="str">
        <f t="shared" si="471"/>
        <v/>
      </c>
      <c r="AE722" s="41" t="str">
        <f t="shared" si="484"/>
        <v/>
      </c>
      <c r="AJ722" s="154" t="str">
        <f t="shared" si="485"/>
        <v/>
      </c>
      <c r="AL722" s="120" t="str">
        <f t="shared" si="486"/>
        <v/>
      </c>
      <c r="AM722" s="104" t="str">
        <f t="shared" si="487"/>
        <v/>
      </c>
      <c r="AN722" s="104" t="str">
        <f t="shared" si="488"/>
        <v/>
      </c>
      <c r="AO722" s="104" t="str">
        <f t="shared" si="472"/>
        <v/>
      </c>
      <c r="AP722" s="104" t="str">
        <f t="shared" si="473"/>
        <v/>
      </c>
      <c r="AQ722" s="121" t="str">
        <f t="shared" si="489"/>
        <v/>
      </c>
      <c r="AS722" s="88" t="str">
        <f t="shared" si="474"/>
        <v/>
      </c>
      <c r="AT722" s="68" t="str">
        <f t="shared" si="490"/>
        <v/>
      </c>
      <c r="AU722" s="68" t="str">
        <f t="shared" si="491"/>
        <v/>
      </c>
      <c r="AV722" s="68" t="str">
        <f t="shared" si="492"/>
        <v/>
      </c>
      <c r="AW722" s="88" t="str">
        <f t="shared" si="475"/>
        <v/>
      </c>
      <c r="AZ722" s="88" t="str">
        <f t="shared" si="476"/>
        <v/>
      </c>
      <c r="BA722" s="68" t="str">
        <f t="shared" si="477"/>
        <v/>
      </c>
      <c r="BB722" s="68" t="str">
        <f t="shared" si="478"/>
        <v/>
      </c>
      <c r="BC722" s="68" t="str">
        <f t="shared" si="479"/>
        <v/>
      </c>
      <c r="BD722" s="69" t="str">
        <f t="shared" si="480"/>
        <v/>
      </c>
      <c r="BE722" s="69" t="str">
        <f t="shared" si="493"/>
        <v/>
      </c>
      <c r="BT722" s="138" t="str">
        <f t="shared" ca="1" si="494"/>
        <v/>
      </c>
      <c r="BU722" s="139" t="str">
        <f t="shared" ca="1" si="495"/>
        <v/>
      </c>
      <c r="BW722" s="138" t="str">
        <f t="shared" si="496"/>
        <v/>
      </c>
      <c r="BX722" s="104" t="str">
        <f t="shared" si="497"/>
        <v/>
      </c>
      <c r="BY722" s="139" t="str">
        <f t="shared" si="498"/>
        <v/>
      </c>
      <c r="CA722" s="138" t="str">
        <f t="shared" si="499"/>
        <v/>
      </c>
      <c r="CB722" s="104" t="str">
        <f t="shared" si="500"/>
        <v/>
      </c>
      <c r="CC722" s="139" t="str">
        <f t="shared" si="501"/>
        <v/>
      </c>
      <c r="CE722" s="162" t="str">
        <f t="shared" si="502"/>
        <v/>
      </c>
      <c r="CF722" s="163" t="str">
        <f t="shared" si="503"/>
        <v/>
      </c>
      <c r="CG722" s="164" t="str">
        <f t="shared" si="504"/>
        <v/>
      </c>
      <c r="CI722" s="162" t="str">
        <f t="shared" si="505"/>
        <v/>
      </c>
      <c r="CJ722" s="163" t="str">
        <f t="shared" si="467"/>
        <v/>
      </c>
      <c r="CK722" s="164" t="str">
        <f t="shared" si="468"/>
        <v/>
      </c>
      <c r="CM722" s="169" t="str">
        <f t="shared" si="506"/>
        <v/>
      </c>
      <c r="CN722" s="139" t="str">
        <f t="shared" si="507"/>
        <v/>
      </c>
      <c r="CP722" s="41" t="str">
        <f>IF($CM722="", "", COUNTIF($CM$11:$CM$3035, "&lt;"&amp;$CM722)+1+COUNTIF($CM$11:$CM722, $CM722)-1)</f>
        <v/>
      </c>
    </row>
    <row r="723" spans="1:94" x14ac:dyDescent="0.25">
      <c r="A723" s="40"/>
      <c r="B723" s="82" t="str">
        <f>IF($I723="", "", IFERROR(INDEX('Job Database'!$AE$11:$AE$3035, MATCH($I723, 'Job Database'!$X$11:$X$3035, 0)), ""))</f>
        <v/>
      </c>
      <c r="C723" s="69" t="str">
        <f>IF($I723="", "", IF(COUNTIF('Job Database'!$X$11:$X$3035, $I723)=0, $AC$5, $AC$4))</f>
        <v/>
      </c>
      <c r="D723" s="40"/>
      <c r="E723" s="85" t="str">
        <f>IF($I723="", "", IF(IFERROR(INDEX('Job Database'!$M$11:$M$3035, MATCH($I723, 'Job Database'!$X$11:$X$3035, 0)), "")="", "", IFERROR(INDEX('Job Database'!$M$11:$M$3035, MATCH($I723, 'Job Database'!$X$11:$X$3035, 0)), "")))</f>
        <v/>
      </c>
      <c r="F723" s="40"/>
      <c r="G723" s="88" t="str">
        <f t="shared" si="481"/>
        <v/>
      </c>
      <c r="H723" s="40"/>
      <c r="I723" s="24"/>
      <c r="J723" s="34"/>
      <c r="K723" s="106"/>
      <c r="L723" s="79"/>
      <c r="M723" s="34"/>
      <c r="N723" s="79"/>
      <c r="O723" s="31"/>
      <c r="P723" s="53"/>
      <c r="Q723" s="40"/>
      <c r="S723" s="41" t="str">
        <f t="shared" si="469"/>
        <v/>
      </c>
      <c r="T723" s="41" t="str">
        <f t="shared" si="470"/>
        <v/>
      </c>
      <c r="U723" s="41" t="str">
        <f t="shared" si="482"/>
        <v/>
      </c>
      <c r="W723" s="74" t="str">
        <f>IF('Job Database'!$X723="", "", 'Job Database'!$X723)</f>
        <v/>
      </c>
      <c r="Y723" s="41" t="str">
        <f>IF($W723="", "", IF(COUNTIF($I$11:$I$3035, $W723)&gt;0, "", MAX($Y$10:$Y722)+1))</f>
        <v/>
      </c>
      <c r="Z723" s="41">
        <v>713</v>
      </c>
      <c r="AA723" s="58" t="str">
        <f t="shared" si="483"/>
        <v/>
      </c>
      <c r="AC723" s="41" t="str">
        <f t="shared" si="471"/>
        <v/>
      </c>
      <c r="AE723" s="41" t="str">
        <f t="shared" si="484"/>
        <v/>
      </c>
      <c r="AJ723" s="154" t="str">
        <f t="shared" si="485"/>
        <v/>
      </c>
      <c r="AL723" s="120" t="str">
        <f t="shared" si="486"/>
        <v/>
      </c>
      <c r="AM723" s="104" t="str">
        <f t="shared" si="487"/>
        <v/>
      </c>
      <c r="AN723" s="104" t="str">
        <f t="shared" si="488"/>
        <v/>
      </c>
      <c r="AO723" s="104" t="str">
        <f t="shared" si="472"/>
        <v/>
      </c>
      <c r="AP723" s="104" t="str">
        <f t="shared" si="473"/>
        <v/>
      </c>
      <c r="AQ723" s="121" t="str">
        <f t="shared" si="489"/>
        <v/>
      </c>
      <c r="AS723" s="88" t="str">
        <f t="shared" si="474"/>
        <v/>
      </c>
      <c r="AT723" s="68" t="str">
        <f t="shared" si="490"/>
        <v/>
      </c>
      <c r="AU723" s="68" t="str">
        <f t="shared" si="491"/>
        <v/>
      </c>
      <c r="AV723" s="68" t="str">
        <f t="shared" si="492"/>
        <v/>
      </c>
      <c r="AW723" s="88" t="str">
        <f t="shared" si="475"/>
        <v/>
      </c>
      <c r="AZ723" s="88" t="str">
        <f t="shared" si="476"/>
        <v/>
      </c>
      <c r="BA723" s="68" t="str">
        <f t="shared" si="477"/>
        <v/>
      </c>
      <c r="BB723" s="68" t="str">
        <f t="shared" si="478"/>
        <v/>
      </c>
      <c r="BC723" s="68" t="str">
        <f t="shared" si="479"/>
        <v/>
      </c>
      <c r="BD723" s="69" t="str">
        <f t="shared" si="480"/>
        <v/>
      </c>
      <c r="BE723" s="69" t="str">
        <f t="shared" si="493"/>
        <v/>
      </c>
      <c r="BT723" s="138" t="str">
        <f t="shared" ca="1" si="494"/>
        <v/>
      </c>
      <c r="BU723" s="139" t="str">
        <f t="shared" ca="1" si="495"/>
        <v/>
      </c>
      <c r="BW723" s="138" t="str">
        <f t="shared" si="496"/>
        <v/>
      </c>
      <c r="BX723" s="104" t="str">
        <f t="shared" si="497"/>
        <v/>
      </c>
      <c r="BY723" s="139" t="str">
        <f t="shared" si="498"/>
        <v/>
      </c>
      <c r="CA723" s="138" t="str">
        <f t="shared" si="499"/>
        <v/>
      </c>
      <c r="CB723" s="104" t="str">
        <f t="shared" si="500"/>
        <v/>
      </c>
      <c r="CC723" s="139" t="str">
        <f t="shared" si="501"/>
        <v/>
      </c>
      <c r="CE723" s="162" t="str">
        <f t="shared" si="502"/>
        <v/>
      </c>
      <c r="CF723" s="163" t="str">
        <f t="shared" si="503"/>
        <v/>
      </c>
      <c r="CG723" s="164" t="str">
        <f t="shared" si="504"/>
        <v/>
      </c>
      <c r="CI723" s="162" t="str">
        <f t="shared" si="505"/>
        <v/>
      </c>
      <c r="CJ723" s="163" t="str">
        <f t="shared" si="467"/>
        <v/>
      </c>
      <c r="CK723" s="164" t="str">
        <f t="shared" si="468"/>
        <v/>
      </c>
      <c r="CM723" s="169" t="str">
        <f t="shared" si="506"/>
        <v/>
      </c>
      <c r="CN723" s="139" t="str">
        <f t="shared" si="507"/>
        <v/>
      </c>
      <c r="CP723" s="41" t="str">
        <f>IF($CM723="", "", COUNTIF($CM$11:$CM$3035, "&lt;"&amp;$CM723)+1+COUNTIF($CM$11:$CM723, $CM723)-1)</f>
        <v/>
      </c>
    </row>
    <row r="724" spans="1:94" x14ac:dyDescent="0.25">
      <c r="A724" s="40"/>
      <c r="B724" s="82" t="str">
        <f>IF($I724="", "", IFERROR(INDEX('Job Database'!$AE$11:$AE$3035, MATCH($I724, 'Job Database'!$X$11:$X$3035, 0)), ""))</f>
        <v/>
      </c>
      <c r="C724" s="69" t="str">
        <f>IF($I724="", "", IF(COUNTIF('Job Database'!$X$11:$X$3035, $I724)=0, $AC$5, $AC$4))</f>
        <v/>
      </c>
      <c r="D724" s="40"/>
      <c r="E724" s="85" t="str">
        <f>IF($I724="", "", IF(IFERROR(INDEX('Job Database'!$M$11:$M$3035, MATCH($I724, 'Job Database'!$X$11:$X$3035, 0)), "")="", "", IFERROR(INDEX('Job Database'!$M$11:$M$3035, MATCH($I724, 'Job Database'!$X$11:$X$3035, 0)), "")))</f>
        <v/>
      </c>
      <c r="F724" s="40"/>
      <c r="G724" s="88" t="str">
        <f t="shared" si="481"/>
        <v/>
      </c>
      <c r="H724" s="40"/>
      <c r="I724" s="24"/>
      <c r="J724" s="34"/>
      <c r="K724" s="106"/>
      <c r="L724" s="79"/>
      <c r="M724" s="34"/>
      <c r="N724" s="79"/>
      <c r="O724" s="31"/>
      <c r="P724" s="53"/>
      <c r="Q724" s="40"/>
      <c r="S724" s="41" t="str">
        <f t="shared" si="469"/>
        <v/>
      </c>
      <c r="T724" s="41" t="str">
        <f t="shared" si="470"/>
        <v/>
      </c>
      <c r="U724" s="41" t="str">
        <f t="shared" si="482"/>
        <v/>
      </c>
      <c r="W724" s="74" t="str">
        <f>IF('Job Database'!$X724="", "", 'Job Database'!$X724)</f>
        <v/>
      </c>
      <c r="Y724" s="41" t="str">
        <f>IF($W724="", "", IF(COUNTIF($I$11:$I$3035, $W724)&gt;0, "", MAX($Y$10:$Y723)+1))</f>
        <v/>
      </c>
      <c r="Z724" s="41">
        <v>714</v>
      </c>
      <c r="AA724" s="58" t="str">
        <f t="shared" si="483"/>
        <v/>
      </c>
      <c r="AC724" s="41" t="str">
        <f t="shared" si="471"/>
        <v/>
      </c>
      <c r="AE724" s="41" t="str">
        <f t="shared" si="484"/>
        <v/>
      </c>
      <c r="AJ724" s="154" t="str">
        <f t="shared" si="485"/>
        <v/>
      </c>
      <c r="AL724" s="120" t="str">
        <f t="shared" si="486"/>
        <v/>
      </c>
      <c r="AM724" s="104" t="str">
        <f t="shared" si="487"/>
        <v/>
      </c>
      <c r="AN724" s="104" t="str">
        <f t="shared" si="488"/>
        <v/>
      </c>
      <c r="AO724" s="104" t="str">
        <f t="shared" si="472"/>
        <v/>
      </c>
      <c r="AP724" s="104" t="str">
        <f t="shared" si="473"/>
        <v/>
      </c>
      <c r="AQ724" s="121" t="str">
        <f t="shared" si="489"/>
        <v/>
      </c>
      <c r="AS724" s="88" t="str">
        <f t="shared" si="474"/>
        <v/>
      </c>
      <c r="AT724" s="68" t="str">
        <f t="shared" si="490"/>
        <v/>
      </c>
      <c r="AU724" s="68" t="str">
        <f t="shared" si="491"/>
        <v/>
      </c>
      <c r="AV724" s="68" t="str">
        <f t="shared" si="492"/>
        <v/>
      </c>
      <c r="AW724" s="88" t="str">
        <f t="shared" si="475"/>
        <v/>
      </c>
      <c r="AZ724" s="88" t="str">
        <f t="shared" si="476"/>
        <v/>
      </c>
      <c r="BA724" s="68" t="str">
        <f t="shared" si="477"/>
        <v/>
      </c>
      <c r="BB724" s="68" t="str">
        <f t="shared" si="478"/>
        <v/>
      </c>
      <c r="BC724" s="68" t="str">
        <f t="shared" si="479"/>
        <v/>
      </c>
      <c r="BD724" s="69" t="str">
        <f t="shared" si="480"/>
        <v/>
      </c>
      <c r="BE724" s="69" t="str">
        <f t="shared" si="493"/>
        <v/>
      </c>
      <c r="BT724" s="138" t="str">
        <f t="shared" ca="1" si="494"/>
        <v/>
      </c>
      <c r="BU724" s="139" t="str">
        <f t="shared" ca="1" si="495"/>
        <v/>
      </c>
      <c r="BW724" s="138" t="str">
        <f t="shared" si="496"/>
        <v/>
      </c>
      <c r="BX724" s="104" t="str">
        <f t="shared" si="497"/>
        <v/>
      </c>
      <c r="BY724" s="139" t="str">
        <f t="shared" si="498"/>
        <v/>
      </c>
      <c r="CA724" s="138" t="str">
        <f t="shared" si="499"/>
        <v/>
      </c>
      <c r="CB724" s="104" t="str">
        <f t="shared" si="500"/>
        <v/>
      </c>
      <c r="CC724" s="139" t="str">
        <f t="shared" si="501"/>
        <v/>
      </c>
      <c r="CE724" s="162" t="str">
        <f t="shared" si="502"/>
        <v/>
      </c>
      <c r="CF724" s="163" t="str">
        <f t="shared" si="503"/>
        <v/>
      </c>
      <c r="CG724" s="164" t="str">
        <f t="shared" si="504"/>
        <v/>
      </c>
      <c r="CI724" s="162" t="str">
        <f t="shared" si="505"/>
        <v/>
      </c>
      <c r="CJ724" s="163" t="str">
        <f t="shared" si="467"/>
        <v/>
      </c>
      <c r="CK724" s="164" t="str">
        <f t="shared" si="468"/>
        <v/>
      </c>
      <c r="CM724" s="169" t="str">
        <f t="shared" si="506"/>
        <v/>
      </c>
      <c r="CN724" s="139" t="str">
        <f t="shared" si="507"/>
        <v/>
      </c>
      <c r="CP724" s="41" t="str">
        <f>IF($CM724="", "", COUNTIF($CM$11:$CM$3035, "&lt;"&amp;$CM724)+1+COUNTIF($CM$11:$CM724, $CM724)-1)</f>
        <v/>
      </c>
    </row>
    <row r="725" spans="1:94" x14ac:dyDescent="0.25">
      <c r="A725" s="40"/>
      <c r="B725" s="82" t="str">
        <f>IF($I725="", "", IFERROR(INDEX('Job Database'!$AE$11:$AE$3035, MATCH($I725, 'Job Database'!$X$11:$X$3035, 0)), ""))</f>
        <v/>
      </c>
      <c r="C725" s="69" t="str">
        <f>IF($I725="", "", IF(COUNTIF('Job Database'!$X$11:$X$3035, $I725)=0, $AC$5, $AC$4))</f>
        <v/>
      </c>
      <c r="D725" s="40"/>
      <c r="E725" s="85" t="str">
        <f>IF($I725="", "", IF(IFERROR(INDEX('Job Database'!$M$11:$M$3035, MATCH($I725, 'Job Database'!$X$11:$X$3035, 0)), "")="", "", IFERROR(INDEX('Job Database'!$M$11:$M$3035, MATCH($I725, 'Job Database'!$X$11:$X$3035, 0)), "")))</f>
        <v/>
      </c>
      <c r="F725" s="40"/>
      <c r="G725" s="88" t="str">
        <f t="shared" si="481"/>
        <v/>
      </c>
      <c r="H725" s="40"/>
      <c r="I725" s="24"/>
      <c r="J725" s="34"/>
      <c r="K725" s="106"/>
      <c r="L725" s="79"/>
      <c r="M725" s="34"/>
      <c r="N725" s="79"/>
      <c r="O725" s="31"/>
      <c r="P725" s="53"/>
      <c r="Q725" s="40"/>
      <c r="S725" s="41" t="str">
        <f t="shared" si="469"/>
        <v/>
      </c>
      <c r="T725" s="41" t="str">
        <f t="shared" si="470"/>
        <v/>
      </c>
      <c r="U725" s="41" t="str">
        <f t="shared" si="482"/>
        <v/>
      </c>
      <c r="W725" s="74" t="str">
        <f>IF('Job Database'!$X725="", "", 'Job Database'!$X725)</f>
        <v/>
      </c>
      <c r="Y725" s="41" t="str">
        <f>IF($W725="", "", IF(COUNTIF($I$11:$I$3035, $W725)&gt;0, "", MAX($Y$10:$Y724)+1))</f>
        <v/>
      </c>
      <c r="Z725" s="41">
        <v>715</v>
      </c>
      <c r="AA725" s="58" t="str">
        <f t="shared" si="483"/>
        <v/>
      </c>
      <c r="AC725" s="41" t="str">
        <f t="shared" si="471"/>
        <v/>
      </c>
      <c r="AE725" s="41" t="str">
        <f t="shared" si="484"/>
        <v/>
      </c>
      <c r="AJ725" s="154" t="str">
        <f t="shared" si="485"/>
        <v/>
      </c>
      <c r="AL725" s="120" t="str">
        <f t="shared" si="486"/>
        <v/>
      </c>
      <c r="AM725" s="104" t="str">
        <f t="shared" si="487"/>
        <v/>
      </c>
      <c r="AN725" s="104" t="str">
        <f t="shared" si="488"/>
        <v/>
      </c>
      <c r="AO725" s="104" t="str">
        <f t="shared" si="472"/>
        <v/>
      </c>
      <c r="AP725" s="104" t="str">
        <f t="shared" si="473"/>
        <v/>
      </c>
      <c r="AQ725" s="121" t="str">
        <f t="shared" si="489"/>
        <v/>
      </c>
      <c r="AS725" s="88" t="str">
        <f t="shared" si="474"/>
        <v/>
      </c>
      <c r="AT725" s="68" t="str">
        <f t="shared" si="490"/>
        <v/>
      </c>
      <c r="AU725" s="68" t="str">
        <f t="shared" si="491"/>
        <v/>
      </c>
      <c r="AV725" s="68" t="str">
        <f t="shared" si="492"/>
        <v/>
      </c>
      <c r="AW725" s="88" t="str">
        <f t="shared" si="475"/>
        <v/>
      </c>
      <c r="AZ725" s="88" t="str">
        <f t="shared" si="476"/>
        <v/>
      </c>
      <c r="BA725" s="68" t="str">
        <f t="shared" si="477"/>
        <v/>
      </c>
      <c r="BB725" s="68" t="str">
        <f t="shared" si="478"/>
        <v/>
      </c>
      <c r="BC725" s="68" t="str">
        <f t="shared" si="479"/>
        <v/>
      </c>
      <c r="BD725" s="69" t="str">
        <f t="shared" si="480"/>
        <v/>
      </c>
      <c r="BE725" s="69" t="str">
        <f t="shared" si="493"/>
        <v/>
      </c>
      <c r="BT725" s="138" t="str">
        <f t="shared" ca="1" si="494"/>
        <v/>
      </c>
      <c r="BU725" s="139" t="str">
        <f t="shared" ca="1" si="495"/>
        <v/>
      </c>
      <c r="BW725" s="138" t="str">
        <f t="shared" si="496"/>
        <v/>
      </c>
      <c r="BX725" s="104" t="str">
        <f t="shared" si="497"/>
        <v/>
      </c>
      <c r="BY725" s="139" t="str">
        <f t="shared" si="498"/>
        <v/>
      </c>
      <c r="CA725" s="138" t="str">
        <f t="shared" si="499"/>
        <v/>
      </c>
      <c r="CB725" s="104" t="str">
        <f t="shared" si="500"/>
        <v/>
      </c>
      <c r="CC725" s="139" t="str">
        <f t="shared" si="501"/>
        <v/>
      </c>
      <c r="CE725" s="162" t="str">
        <f t="shared" si="502"/>
        <v/>
      </c>
      <c r="CF725" s="163" t="str">
        <f t="shared" si="503"/>
        <v/>
      </c>
      <c r="CG725" s="164" t="str">
        <f t="shared" si="504"/>
        <v/>
      </c>
      <c r="CI725" s="162" t="str">
        <f t="shared" si="505"/>
        <v/>
      </c>
      <c r="CJ725" s="163" t="str">
        <f t="shared" si="467"/>
        <v/>
      </c>
      <c r="CK725" s="164" t="str">
        <f t="shared" si="468"/>
        <v/>
      </c>
      <c r="CM725" s="169" t="str">
        <f t="shared" si="506"/>
        <v/>
      </c>
      <c r="CN725" s="139" t="str">
        <f t="shared" si="507"/>
        <v/>
      </c>
      <c r="CP725" s="41" t="str">
        <f>IF($CM725="", "", COUNTIF($CM$11:$CM$3035, "&lt;"&amp;$CM725)+1+COUNTIF($CM$11:$CM725, $CM725)-1)</f>
        <v/>
      </c>
    </row>
    <row r="726" spans="1:94" x14ac:dyDescent="0.25">
      <c r="A726" s="40"/>
      <c r="B726" s="82" t="str">
        <f>IF($I726="", "", IFERROR(INDEX('Job Database'!$AE$11:$AE$3035, MATCH($I726, 'Job Database'!$X$11:$X$3035, 0)), ""))</f>
        <v/>
      </c>
      <c r="C726" s="69" t="str">
        <f>IF($I726="", "", IF(COUNTIF('Job Database'!$X$11:$X$3035, $I726)=0, $AC$5, $AC$4))</f>
        <v/>
      </c>
      <c r="D726" s="40"/>
      <c r="E726" s="85" t="str">
        <f>IF($I726="", "", IF(IFERROR(INDEX('Job Database'!$M$11:$M$3035, MATCH($I726, 'Job Database'!$X$11:$X$3035, 0)), "")="", "", IFERROR(INDEX('Job Database'!$M$11:$M$3035, MATCH($I726, 'Job Database'!$X$11:$X$3035, 0)), "")))</f>
        <v/>
      </c>
      <c r="F726" s="40"/>
      <c r="G726" s="88" t="str">
        <f t="shared" si="481"/>
        <v/>
      </c>
      <c r="H726" s="40"/>
      <c r="I726" s="24"/>
      <c r="J726" s="34"/>
      <c r="K726" s="106"/>
      <c r="L726" s="79"/>
      <c r="M726" s="34"/>
      <c r="N726" s="79"/>
      <c r="O726" s="31"/>
      <c r="P726" s="53"/>
      <c r="Q726" s="40"/>
      <c r="S726" s="41" t="str">
        <f t="shared" si="469"/>
        <v/>
      </c>
      <c r="T726" s="41" t="str">
        <f t="shared" si="470"/>
        <v/>
      </c>
      <c r="U726" s="41" t="str">
        <f t="shared" si="482"/>
        <v/>
      </c>
      <c r="W726" s="74" t="str">
        <f>IF('Job Database'!$X726="", "", 'Job Database'!$X726)</f>
        <v/>
      </c>
      <c r="Y726" s="41" t="str">
        <f>IF($W726="", "", IF(COUNTIF($I$11:$I$3035, $W726)&gt;0, "", MAX($Y$10:$Y725)+1))</f>
        <v/>
      </c>
      <c r="Z726" s="41">
        <v>716</v>
      </c>
      <c r="AA726" s="58" t="str">
        <f t="shared" si="483"/>
        <v/>
      </c>
      <c r="AC726" s="41" t="str">
        <f t="shared" si="471"/>
        <v/>
      </c>
      <c r="AE726" s="41" t="str">
        <f t="shared" si="484"/>
        <v/>
      </c>
      <c r="AJ726" s="154" t="str">
        <f t="shared" si="485"/>
        <v/>
      </c>
      <c r="AL726" s="120" t="str">
        <f t="shared" si="486"/>
        <v/>
      </c>
      <c r="AM726" s="104" t="str">
        <f t="shared" si="487"/>
        <v/>
      </c>
      <c r="AN726" s="104" t="str">
        <f t="shared" si="488"/>
        <v/>
      </c>
      <c r="AO726" s="104" t="str">
        <f t="shared" si="472"/>
        <v/>
      </c>
      <c r="AP726" s="104" t="str">
        <f t="shared" si="473"/>
        <v/>
      </c>
      <c r="AQ726" s="121" t="str">
        <f t="shared" si="489"/>
        <v/>
      </c>
      <c r="AS726" s="88" t="str">
        <f t="shared" si="474"/>
        <v/>
      </c>
      <c r="AT726" s="68" t="str">
        <f t="shared" si="490"/>
        <v/>
      </c>
      <c r="AU726" s="68" t="str">
        <f t="shared" si="491"/>
        <v/>
      </c>
      <c r="AV726" s="68" t="str">
        <f t="shared" si="492"/>
        <v/>
      </c>
      <c r="AW726" s="88" t="str">
        <f t="shared" si="475"/>
        <v/>
      </c>
      <c r="AZ726" s="88" t="str">
        <f t="shared" si="476"/>
        <v/>
      </c>
      <c r="BA726" s="68" t="str">
        <f t="shared" si="477"/>
        <v/>
      </c>
      <c r="BB726" s="68" t="str">
        <f t="shared" si="478"/>
        <v/>
      </c>
      <c r="BC726" s="68" t="str">
        <f t="shared" si="479"/>
        <v/>
      </c>
      <c r="BD726" s="69" t="str">
        <f t="shared" si="480"/>
        <v/>
      </c>
      <c r="BE726" s="69" t="str">
        <f t="shared" si="493"/>
        <v/>
      </c>
      <c r="BT726" s="138" t="str">
        <f t="shared" ca="1" si="494"/>
        <v/>
      </c>
      <c r="BU726" s="139" t="str">
        <f t="shared" ca="1" si="495"/>
        <v/>
      </c>
      <c r="BW726" s="138" t="str">
        <f t="shared" si="496"/>
        <v/>
      </c>
      <c r="BX726" s="104" t="str">
        <f t="shared" si="497"/>
        <v/>
      </c>
      <c r="BY726" s="139" t="str">
        <f t="shared" si="498"/>
        <v/>
      </c>
      <c r="CA726" s="138" t="str">
        <f t="shared" si="499"/>
        <v/>
      </c>
      <c r="CB726" s="104" t="str">
        <f t="shared" si="500"/>
        <v/>
      </c>
      <c r="CC726" s="139" t="str">
        <f t="shared" si="501"/>
        <v/>
      </c>
      <c r="CE726" s="162" t="str">
        <f t="shared" si="502"/>
        <v/>
      </c>
      <c r="CF726" s="163" t="str">
        <f t="shared" si="503"/>
        <v/>
      </c>
      <c r="CG726" s="164" t="str">
        <f t="shared" si="504"/>
        <v/>
      </c>
      <c r="CI726" s="162" t="str">
        <f t="shared" si="505"/>
        <v/>
      </c>
      <c r="CJ726" s="163" t="str">
        <f t="shared" si="467"/>
        <v/>
      </c>
      <c r="CK726" s="164" t="str">
        <f t="shared" si="468"/>
        <v/>
      </c>
      <c r="CM726" s="169" t="str">
        <f t="shared" si="506"/>
        <v/>
      </c>
      <c r="CN726" s="139" t="str">
        <f t="shared" si="507"/>
        <v/>
      </c>
      <c r="CP726" s="41" t="str">
        <f>IF($CM726="", "", COUNTIF($CM$11:$CM$3035, "&lt;"&amp;$CM726)+1+COUNTIF($CM$11:$CM726, $CM726)-1)</f>
        <v/>
      </c>
    </row>
    <row r="727" spans="1:94" x14ac:dyDescent="0.25">
      <c r="A727" s="40"/>
      <c r="B727" s="82" t="str">
        <f>IF($I727="", "", IFERROR(INDEX('Job Database'!$AE$11:$AE$3035, MATCH($I727, 'Job Database'!$X$11:$X$3035, 0)), ""))</f>
        <v/>
      </c>
      <c r="C727" s="69" t="str">
        <f>IF($I727="", "", IF(COUNTIF('Job Database'!$X$11:$X$3035, $I727)=0, $AC$5, $AC$4))</f>
        <v/>
      </c>
      <c r="D727" s="40"/>
      <c r="E727" s="85" t="str">
        <f>IF($I727="", "", IF(IFERROR(INDEX('Job Database'!$M$11:$M$3035, MATCH($I727, 'Job Database'!$X$11:$X$3035, 0)), "")="", "", IFERROR(INDEX('Job Database'!$M$11:$M$3035, MATCH($I727, 'Job Database'!$X$11:$X$3035, 0)), "")))</f>
        <v/>
      </c>
      <c r="F727" s="40"/>
      <c r="G727" s="88" t="str">
        <f t="shared" si="481"/>
        <v/>
      </c>
      <c r="H727" s="40"/>
      <c r="I727" s="24"/>
      <c r="J727" s="34"/>
      <c r="K727" s="106"/>
      <c r="L727" s="79"/>
      <c r="M727" s="34"/>
      <c r="N727" s="79"/>
      <c r="O727" s="31"/>
      <c r="P727" s="53"/>
      <c r="Q727" s="40"/>
      <c r="S727" s="41" t="str">
        <f t="shared" si="469"/>
        <v/>
      </c>
      <c r="T727" s="41" t="str">
        <f t="shared" si="470"/>
        <v/>
      </c>
      <c r="U727" s="41" t="str">
        <f t="shared" si="482"/>
        <v/>
      </c>
      <c r="W727" s="74" t="str">
        <f>IF('Job Database'!$X727="", "", 'Job Database'!$X727)</f>
        <v/>
      </c>
      <c r="Y727" s="41" t="str">
        <f>IF($W727="", "", IF(COUNTIF($I$11:$I$3035, $W727)&gt;0, "", MAX($Y$10:$Y726)+1))</f>
        <v/>
      </c>
      <c r="Z727" s="41">
        <v>717</v>
      </c>
      <c r="AA727" s="58" t="str">
        <f t="shared" si="483"/>
        <v/>
      </c>
      <c r="AC727" s="41" t="str">
        <f t="shared" si="471"/>
        <v/>
      </c>
      <c r="AE727" s="41" t="str">
        <f t="shared" si="484"/>
        <v/>
      </c>
      <c r="AJ727" s="154" t="str">
        <f t="shared" si="485"/>
        <v/>
      </c>
      <c r="AL727" s="120" t="str">
        <f t="shared" si="486"/>
        <v/>
      </c>
      <c r="AM727" s="104" t="str">
        <f t="shared" si="487"/>
        <v/>
      </c>
      <c r="AN727" s="104" t="str">
        <f t="shared" si="488"/>
        <v/>
      </c>
      <c r="AO727" s="104" t="str">
        <f t="shared" si="472"/>
        <v/>
      </c>
      <c r="AP727" s="104" t="str">
        <f t="shared" si="473"/>
        <v/>
      </c>
      <c r="AQ727" s="121" t="str">
        <f t="shared" si="489"/>
        <v/>
      </c>
      <c r="AS727" s="88" t="str">
        <f t="shared" si="474"/>
        <v/>
      </c>
      <c r="AT727" s="68" t="str">
        <f t="shared" si="490"/>
        <v/>
      </c>
      <c r="AU727" s="68" t="str">
        <f t="shared" si="491"/>
        <v/>
      </c>
      <c r="AV727" s="68" t="str">
        <f t="shared" si="492"/>
        <v/>
      </c>
      <c r="AW727" s="88" t="str">
        <f t="shared" si="475"/>
        <v/>
      </c>
      <c r="AZ727" s="88" t="str">
        <f t="shared" si="476"/>
        <v/>
      </c>
      <c r="BA727" s="68" t="str">
        <f t="shared" si="477"/>
        <v/>
      </c>
      <c r="BB727" s="68" t="str">
        <f t="shared" si="478"/>
        <v/>
      </c>
      <c r="BC727" s="68" t="str">
        <f t="shared" si="479"/>
        <v/>
      </c>
      <c r="BD727" s="69" t="str">
        <f t="shared" si="480"/>
        <v/>
      </c>
      <c r="BE727" s="69" t="str">
        <f t="shared" si="493"/>
        <v/>
      </c>
      <c r="BT727" s="138" t="str">
        <f t="shared" ca="1" si="494"/>
        <v/>
      </c>
      <c r="BU727" s="139" t="str">
        <f t="shared" ca="1" si="495"/>
        <v/>
      </c>
      <c r="BW727" s="138" t="str">
        <f t="shared" si="496"/>
        <v/>
      </c>
      <c r="BX727" s="104" t="str">
        <f t="shared" si="497"/>
        <v/>
      </c>
      <c r="BY727" s="139" t="str">
        <f t="shared" si="498"/>
        <v/>
      </c>
      <c r="CA727" s="138" t="str">
        <f t="shared" si="499"/>
        <v/>
      </c>
      <c r="CB727" s="104" t="str">
        <f t="shared" si="500"/>
        <v/>
      </c>
      <c r="CC727" s="139" t="str">
        <f t="shared" si="501"/>
        <v/>
      </c>
      <c r="CE727" s="162" t="str">
        <f t="shared" si="502"/>
        <v/>
      </c>
      <c r="CF727" s="163" t="str">
        <f t="shared" si="503"/>
        <v/>
      </c>
      <c r="CG727" s="164" t="str">
        <f t="shared" si="504"/>
        <v/>
      </c>
      <c r="CI727" s="162" t="str">
        <f t="shared" si="505"/>
        <v/>
      </c>
      <c r="CJ727" s="163" t="str">
        <f t="shared" si="467"/>
        <v/>
      </c>
      <c r="CK727" s="164" t="str">
        <f t="shared" si="468"/>
        <v/>
      </c>
      <c r="CM727" s="169" t="str">
        <f t="shared" si="506"/>
        <v/>
      </c>
      <c r="CN727" s="139" t="str">
        <f t="shared" si="507"/>
        <v/>
      </c>
      <c r="CP727" s="41" t="str">
        <f>IF($CM727="", "", COUNTIF($CM$11:$CM$3035, "&lt;"&amp;$CM727)+1+COUNTIF($CM$11:$CM727, $CM727)-1)</f>
        <v/>
      </c>
    </row>
    <row r="728" spans="1:94" x14ac:dyDescent="0.25">
      <c r="A728" s="40"/>
      <c r="B728" s="82" t="str">
        <f>IF($I728="", "", IFERROR(INDEX('Job Database'!$AE$11:$AE$3035, MATCH($I728, 'Job Database'!$X$11:$X$3035, 0)), ""))</f>
        <v/>
      </c>
      <c r="C728" s="69" t="str">
        <f>IF($I728="", "", IF(COUNTIF('Job Database'!$X$11:$X$3035, $I728)=0, $AC$5, $AC$4))</f>
        <v/>
      </c>
      <c r="D728" s="40"/>
      <c r="E728" s="85" t="str">
        <f>IF($I728="", "", IF(IFERROR(INDEX('Job Database'!$M$11:$M$3035, MATCH($I728, 'Job Database'!$X$11:$X$3035, 0)), "")="", "", IFERROR(INDEX('Job Database'!$M$11:$M$3035, MATCH($I728, 'Job Database'!$X$11:$X$3035, 0)), "")))</f>
        <v/>
      </c>
      <c r="F728" s="40"/>
      <c r="G728" s="88" t="str">
        <f t="shared" si="481"/>
        <v/>
      </c>
      <c r="H728" s="40"/>
      <c r="I728" s="24"/>
      <c r="J728" s="34"/>
      <c r="K728" s="106"/>
      <c r="L728" s="79"/>
      <c r="M728" s="34"/>
      <c r="N728" s="79"/>
      <c r="O728" s="31"/>
      <c r="P728" s="53"/>
      <c r="Q728" s="40"/>
      <c r="S728" s="41" t="str">
        <f t="shared" si="469"/>
        <v/>
      </c>
      <c r="T728" s="41" t="str">
        <f t="shared" si="470"/>
        <v/>
      </c>
      <c r="U728" s="41" t="str">
        <f t="shared" si="482"/>
        <v/>
      </c>
      <c r="W728" s="74" t="str">
        <f>IF('Job Database'!$X728="", "", 'Job Database'!$X728)</f>
        <v/>
      </c>
      <c r="Y728" s="41" t="str">
        <f>IF($W728="", "", IF(COUNTIF($I$11:$I$3035, $W728)&gt;0, "", MAX($Y$10:$Y727)+1))</f>
        <v/>
      </c>
      <c r="Z728" s="41">
        <v>718</v>
      </c>
      <c r="AA728" s="58" t="str">
        <f t="shared" si="483"/>
        <v/>
      </c>
      <c r="AC728" s="41" t="str">
        <f t="shared" si="471"/>
        <v/>
      </c>
      <c r="AE728" s="41" t="str">
        <f t="shared" si="484"/>
        <v/>
      </c>
      <c r="AJ728" s="154" t="str">
        <f t="shared" si="485"/>
        <v/>
      </c>
      <c r="AL728" s="120" t="str">
        <f t="shared" si="486"/>
        <v/>
      </c>
      <c r="AM728" s="104" t="str">
        <f t="shared" si="487"/>
        <v/>
      </c>
      <c r="AN728" s="104" t="str">
        <f t="shared" si="488"/>
        <v/>
      </c>
      <c r="AO728" s="104" t="str">
        <f t="shared" si="472"/>
        <v/>
      </c>
      <c r="AP728" s="104" t="str">
        <f t="shared" si="473"/>
        <v/>
      </c>
      <c r="AQ728" s="121" t="str">
        <f t="shared" si="489"/>
        <v/>
      </c>
      <c r="AS728" s="88" t="str">
        <f t="shared" si="474"/>
        <v/>
      </c>
      <c r="AT728" s="68" t="str">
        <f t="shared" si="490"/>
        <v/>
      </c>
      <c r="AU728" s="68" t="str">
        <f t="shared" si="491"/>
        <v/>
      </c>
      <c r="AV728" s="68" t="str">
        <f t="shared" si="492"/>
        <v/>
      </c>
      <c r="AW728" s="88" t="str">
        <f t="shared" si="475"/>
        <v/>
      </c>
      <c r="AZ728" s="88" t="str">
        <f t="shared" si="476"/>
        <v/>
      </c>
      <c r="BA728" s="68" t="str">
        <f t="shared" si="477"/>
        <v/>
      </c>
      <c r="BB728" s="68" t="str">
        <f t="shared" si="478"/>
        <v/>
      </c>
      <c r="BC728" s="68" t="str">
        <f t="shared" si="479"/>
        <v/>
      </c>
      <c r="BD728" s="69" t="str">
        <f t="shared" si="480"/>
        <v/>
      </c>
      <c r="BE728" s="69" t="str">
        <f t="shared" si="493"/>
        <v/>
      </c>
      <c r="BT728" s="138" t="str">
        <f t="shared" ca="1" si="494"/>
        <v/>
      </c>
      <c r="BU728" s="139" t="str">
        <f t="shared" ca="1" si="495"/>
        <v/>
      </c>
      <c r="BW728" s="138" t="str">
        <f t="shared" si="496"/>
        <v/>
      </c>
      <c r="BX728" s="104" t="str">
        <f t="shared" si="497"/>
        <v/>
      </c>
      <c r="BY728" s="139" t="str">
        <f t="shared" si="498"/>
        <v/>
      </c>
      <c r="CA728" s="138" t="str">
        <f t="shared" si="499"/>
        <v/>
      </c>
      <c r="CB728" s="104" t="str">
        <f t="shared" si="500"/>
        <v/>
      </c>
      <c r="CC728" s="139" t="str">
        <f t="shared" si="501"/>
        <v/>
      </c>
      <c r="CE728" s="162" t="str">
        <f t="shared" si="502"/>
        <v/>
      </c>
      <c r="CF728" s="163" t="str">
        <f t="shared" si="503"/>
        <v/>
      </c>
      <c r="CG728" s="164" t="str">
        <f t="shared" si="504"/>
        <v/>
      </c>
      <c r="CI728" s="162" t="str">
        <f t="shared" si="505"/>
        <v/>
      </c>
      <c r="CJ728" s="163" t="str">
        <f t="shared" si="467"/>
        <v/>
      </c>
      <c r="CK728" s="164" t="str">
        <f t="shared" si="468"/>
        <v/>
      </c>
      <c r="CM728" s="169" t="str">
        <f t="shared" si="506"/>
        <v/>
      </c>
      <c r="CN728" s="139" t="str">
        <f t="shared" si="507"/>
        <v/>
      </c>
      <c r="CP728" s="41" t="str">
        <f>IF($CM728="", "", COUNTIF($CM$11:$CM$3035, "&lt;"&amp;$CM728)+1+COUNTIF($CM$11:$CM728, $CM728)-1)</f>
        <v/>
      </c>
    </row>
    <row r="729" spans="1:94" x14ac:dyDescent="0.25">
      <c r="A729" s="40"/>
      <c r="B729" s="82" t="str">
        <f>IF($I729="", "", IFERROR(INDEX('Job Database'!$AE$11:$AE$3035, MATCH($I729, 'Job Database'!$X$11:$X$3035, 0)), ""))</f>
        <v/>
      </c>
      <c r="C729" s="69" t="str">
        <f>IF($I729="", "", IF(COUNTIF('Job Database'!$X$11:$X$3035, $I729)=0, $AC$5, $AC$4))</f>
        <v/>
      </c>
      <c r="D729" s="40"/>
      <c r="E729" s="85" t="str">
        <f>IF($I729="", "", IF(IFERROR(INDEX('Job Database'!$M$11:$M$3035, MATCH($I729, 'Job Database'!$X$11:$X$3035, 0)), "")="", "", IFERROR(INDEX('Job Database'!$M$11:$M$3035, MATCH($I729, 'Job Database'!$X$11:$X$3035, 0)), "")))</f>
        <v/>
      </c>
      <c r="F729" s="40"/>
      <c r="G729" s="88" t="str">
        <f t="shared" si="481"/>
        <v/>
      </c>
      <c r="H729" s="40"/>
      <c r="I729" s="24"/>
      <c r="J729" s="34"/>
      <c r="K729" s="106"/>
      <c r="L729" s="79"/>
      <c r="M729" s="34"/>
      <c r="N729" s="79"/>
      <c r="O729" s="31"/>
      <c r="P729" s="53"/>
      <c r="Q729" s="40"/>
      <c r="S729" s="41" t="str">
        <f t="shared" si="469"/>
        <v/>
      </c>
      <c r="T729" s="41" t="str">
        <f t="shared" si="470"/>
        <v/>
      </c>
      <c r="U729" s="41" t="str">
        <f t="shared" si="482"/>
        <v/>
      </c>
      <c r="W729" s="74" t="str">
        <f>IF('Job Database'!$X729="", "", 'Job Database'!$X729)</f>
        <v/>
      </c>
      <c r="Y729" s="41" t="str">
        <f>IF($W729="", "", IF(COUNTIF($I$11:$I$3035, $W729)&gt;0, "", MAX($Y$10:$Y728)+1))</f>
        <v/>
      </c>
      <c r="Z729" s="41">
        <v>719</v>
      </c>
      <c r="AA729" s="58" t="str">
        <f t="shared" si="483"/>
        <v/>
      </c>
      <c r="AC729" s="41" t="str">
        <f t="shared" si="471"/>
        <v/>
      </c>
      <c r="AE729" s="41" t="str">
        <f t="shared" si="484"/>
        <v/>
      </c>
      <c r="AJ729" s="154" t="str">
        <f t="shared" si="485"/>
        <v/>
      </c>
      <c r="AL729" s="120" t="str">
        <f t="shared" si="486"/>
        <v/>
      </c>
      <c r="AM729" s="104" t="str">
        <f t="shared" si="487"/>
        <v/>
      </c>
      <c r="AN729" s="104" t="str">
        <f t="shared" si="488"/>
        <v/>
      </c>
      <c r="AO729" s="104" t="str">
        <f t="shared" si="472"/>
        <v/>
      </c>
      <c r="AP729" s="104" t="str">
        <f t="shared" si="473"/>
        <v/>
      </c>
      <c r="AQ729" s="121" t="str">
        <f t="shared" si="489"/>
        <v/>
      </c>
      <c r="AS729" s="88" t="str">
        <f t="shared" si="474"/>
        <v/>
      </c>
      <c r="AT729" s="68" t="str">
        <f t="shared" si="490"/>
        <v/>
      </c>
      <c r="AU729" s="68" t="str">
        <f t="shared" si="491"/>
        <v/>
      </c>
      <c r="AV729" s="68" t="str">
        <f t="shared" si="492"/>
        <v/>
      </c>
      <c r="AW729" s="88" t="str">
        <f t="shared" si="475"/>
        <v/>
      </c>
      <c r="AZ729" s="88" t="str">
        <f t="shared" si="476"/>
        <v/>
      </c>
      <c r="BA729" s="68" t="str">
        <f t="shared" si="477"/>
        <v/>
      </c>
      <c r="BB729" s="68" t="str">
        <f t="shared" si="478"/>
        <v/>
      </c>
      <c r="BC729" s="68" t="str">
        <f t="shared" si="479"/>
        <v/>
      </c>
      <c r="BD729" s="69" t="str">
        <f t="shared" si="480"/>
        <v/>
      </c>
      <c r="BE729" s="69" t="str">
        <f t="shared" si="493"/>
        <v/>
      </c>
      <c r="BT729" s="138" t="str">
        <f t="shared" ca="1" si="494"/>
        <v/>
      </c>
      <c r="BU729" s="139" t="str">
        <f t="shared" ca="1" si="495"/>
        <v/>
      </c>
      <c r="BW729" s="138" t="str">
        <f t="shared" si="496"/>
        <v/>
      </c>
      <c r="BX729" s="104" t="str">
        <f t="shared" si="497"/>
        <v/>
      </c>
      <c r="BY729" s="139" t="str">
        <f t="shared" si="498"/>
        <v/>
      </c>
      <c r="CA729" s="138" t="str">
        <f t="shared" si="499"/>
        <v/>
      </c>
      <c r="CB729" s="104" t="str">
        <f t="shared" si="500"/>
        <v/>
      </c>
      <c r="CC729" s="139" t="str">
        <f t="shared" si="501"/>
        <v/>
      </c>
      <c r="CE729" s="162" t="str">
        <f t="shared" si="502"/>
        <v/>
      </c>
      <c r="CF729" s="163" t="str">
        <f t="shared" si="503"/>
        <v/>
      </c>
      <c r="CG729" s="164" t="str">
        <f t="shared" si="504"/>
        <v/>
      </c>
      <c r="CI729" s="162" t="str">
        <f t="shared" si="505"/>
        <v/>
      </c>
      <c r="CJ729" s="163" t="str">
        <f t="shared" si="467"/>
        <v/>
      </c>
      <c r="CK729" s="164" t="str">
        <f t="shared" si="468"/>
        <v/>
      </c>
      <c r="CM729" s="169" t="str">
        <f t="shared" si="506"/>
        <v/>
      </c>
      <c r="CN729" s="139" t="str">
        <f t="shared" si="507"/>
        <v/>
      </c>
      <c r="CP729" s="41" t="str">
        <f>IF($CM729="", "", COUNTIF($CM$11:$CM$3035, "&lt;"&amp;$CM729)+1+COUNTIF($CM$11:$CM729, $CM729)-1)</f>
        <v/>
      </c>
    </row>
    <row r="730" spans="1:94" x14ac:dyDescent="0.25">
      <c r="A730" s="40"/>
      <c r="B730" s="82" t="str">
        <f>IF($I730="", "", IFERROR(INDEX('Job Database'!$AE$11:$AE$3035, MATCH($I730, 'Job Database'!$X$11:$X$3035, 0)), ""))</f>
        <v/>
      </c>
      <c r="C730" s="69" t="str">
        <f>IF($I730="", "", IF(COUNTIF('Job Database'!$X$11:$X$3035, $I730)=0, $AC$5, $AC$4))</f>
        <v/>
      </c>
      <c r="D730" s="40"/>
      <c r="E730" s="85" t="str">
        <f>IF($I730="", "", IF(IFERROR(INDEX('Job Database'!$M$11:$M$3035, MATCH($I730, 'Job Database'!$X$11:$X$3035, 0)), "")="", "", IFERROR(INDEX('Job Database'!$M$11:$M$3035, MATCH($I730, 'Job Database'!$X$11:$X$3035, 0)), "")))</f>
        <v/>
      </c>
      <c r="F730" s="40"/>
      <c r="G730" s="88" t="str">
        <f t="shared" si="481"/>
        <v/>
      </c>
      <c r="H730" s="40"/>
      <c r="I730" s="24"/>
      <c r="J730" s="34"/>
      <c r="K730" s="106"/>
      <c r="L730" s="79"/>
      <c r="M730" s="34"/>
      <c r="N730" s="79"/>
      <c r="O730" s="31"/>
      <c r="P730" s="53"/>
      <c r="Q730" s="40"/>
      <c r="S730" s="41" t="str">
        <f t="shared" si="469"/>
        <v/>
      </c>
      <c r="T730" s="41" t="str">
        <f t="shared" si="470"/>
        <v/>
      </c>
      <c r="U730" s="41" t="str">
        <f t="shared" si="482"/>
        <v/>
      </c>
      <c r="W730" s="74" t="str">
        <f>IF('Job Database'!$X730="", "", 'Job Database'!$X730)</f>
        <v/>
      </c>
      <c r="Y730" s="41" t="str">
        <f>IF($W730="", "", IF(COUNTIF($I$11:$I$3035, $W730)&gt;0, "", MAX($Y$10:$Y729)+1))</f>
        <v/>
      </c>
      <c r="Z730" s="41">
        <v>720</v>
      </c>
      <c r="AA730" s="58" t="str">
        <f t="shared" si="483"/>
        <v/>
      </c>
      <c r="AC730" s="41" t="str">
        <f t="shared" si="471"/>
        <v/>
      </c>
      <c r="AE730" s="41" t="str">
        <f t="shared" si="484"/>
        <v/>
      </c>
      <c r="AJ730" s="154" t="str">
        <f t="shared" si="485"/>
        <v/>
      </c>
      <c r="AL730" s="120" t="str">
        <f t="shared" si="486"/>
        <v/>
      </c>
      <c r="AM730" s="104" t="str">
        <f t="shared" si="487"/>
        <v/>
      </c>
      <c r="AN730" s="104" t="str">
        <f t="shared" si="488"/>
        <v/>
      </c>
      <c r="AO730" s="104" t="str">
        <f t="shared" si="472"/>
        <v/>
      </c>
      <c r="AP730" s="104" t="str">
        <f t="shared" si="473"/>
        <v/>
      </c>
      <c r="AQ730" s="121" t="str">
        <f t="shared" si="489"/>
        <v/>
      </c>
      <c r="AS730" s="88" t="str">
        <f t="shared" si="474"/>
        <v/>
      </c>
      <c r="AT730" s="68" t="str">
        <f t="shared" si="490"/>
        <v/>
      </c>
      <c r="AU730" s="68" t="str">
        <f t="shared" si="491"/>
        <v/>
      </c>
      <c r="AV730" s="68" t="str">
        <f t="shared" si="492"/>
        <v/>
      </c>
      <c r="AW730" s="88" t="str">
        <f t="shared" si="475"/>
        <v/>
      </c>
      <c r="AZ730" s="88" t="str">
        <f t="shared" si="476"/>
        <v/>
      </c>
      <c r="BA730" s="68" t="str">
        <f t="shared" si="477"/>
        <v/>
      </c>
      <c r="BB730" s="68" t="str">
        <f t="shared" si="478"/>
        <v/>
      </c>
      <c r="BC730" s="68" t="str">
        <f t="shared" si="479"/>
        <v/>
      </c>
      <c r="BD730" s="69" t="str">
        <f t="shared" si="480"/>
        <v/>
      </c>
      <c r="BE730" s="69" t="str">
        <f t="shared" si="493"/>
        <v/>
      </c>
      <c r="BT730" s="138" t="str">
        <f t="shared" ca="1" si="494"/>
        <v/>
      </c>
      <c r="BU730" s="139" t="str">
        <f t="shared" ca="1" si="495"/>
        <v/>
      </c>
      <c r="BW730" s="138" t="str">
        <f t="shared" si="496"/>
        <v/>
      </c>
      <c r="BX730" s="104" t="str">
        <f t="shared" si="497"/>
        <v/>
      </c>
      <c r="BY730" s="139" t="str">
        <f t="shared" si="498"/>
        <v/>
      </c>
      <c r="CA730" s="138" t="str">
        <f t="shared" si="499"/>
        <v/>
      </c>
      <c r="CB730" s="104" t="str">
        <f t="shared" si="500"/>
        <v/>
      </c>
      <c r="CC730" s="139" t="str">
        <f t="shared" si="501"/>
        <v/>
      </c>
      <c r="CE730" s="162" t="str">
        <f t="shared" si="502"/>
        <v/>
      </c>
      <c r="CF730" s="163" t="str">
        <f t="shared" si="503"/>
        <v/>
      </c>
      <c r="CG730" s="164" t="str">
        <f t="shared" si="504"/>
        <v/>
      </c>
      <c r="CI730" s="162" t="str">
        <f t="shared" si="505"/>
        <v/>
      </c>
      <c r="CJ730" s="163" t="str">
        <f t="shared" si="467"/>
        <v/>
      </c>
      <c r="CK730" s="164" t="str">
        <f t="shared" si="468"/>
        <v/>
      </c>
      <c r="CM730" s="169" t="str">
        <f t="shared" si="506"/>
        <v/>
      </c>
      <c r="CN730" s="139" t="str">
        <f t="shared" si="507"/>
        <v/>
      </c>
      <c r="CP730" s="41" t="str">
        <f>IF($CM730="", "", COUNTIF($CM$11:$CM$3035, "&lt;"&amp;$CM730)+1+COUNTIF($CM$11:$CM730, $CM730)-1)</f>
        <v/>
      </c>
    </row>
    <row r="731" spans="1:94" x14ac:dyDescent="0.25">
      <c r="A731" s="40"/>
      <c r="B731" s="82" t="str">
        <f>IF($I731="", "", IFERROR(INDEX('Job Database'!$AE$11:$AE$3035, MATCH($I731, 'Job Database'!$X$11:$X$3035, 0)), ""))</f>
        <v/>
      </c>
      <c r="C731" s="69" t="str">
        <f>IF($I731="", "", IF(COUNTIF('Job Database'!$X$11:$X$3035, $I731)=0, $AC$5, $AC$4))</f>
        <v/>
      </c>
      <c r="D731" s="40"/>
      <c r="E731" s="85" t="str">
        <f>IF($I731="", "", IF(IFERROR(INDEX('Job Database'!$M$11:$M$3035, MATCH($I731, 'Job Database'!$X$11:$X$3035, 0)), "")="", "", IFERROR(INDEX('Job Database'!$M$11:$M$3035, MATCH($I731, 'Job Database'!$X$11:$X$3035, 0)), "")))</f>
        <v/>
      </c>
      <c r="F731" s="40"/>
      <c r="G731" s="88" t="str">
        <f t="shared" si="481"/>
        <v/>
      </c>
      <c r="H731" s="40"/>
      <c r="I731" s="24"/>
      <c r="J731" s="34"/>
      <c r="K731" s="106"/>
      <c r="L731" s="79"/>
      <c r="M731" s="34"/>
      <c r="N731" s="79"/>
      <c r="O731" s="31"/>
      <c r="P731" s="53"/>
      <c r="Q731" s="40"/>
      <c r="S731" s="41" t="str">
        <f t="shared" si="469"/>
        <v/>
      </c>
      <c r="T731" s="41" t="str">
        <f t="shared" si="470"/>
        <v/>
      </c>
      <c r="U731" s="41" t="str">
        <f t="shared" si="482"/>
        <v/>
      </c>
      <c r="W731" s="74" t="str">
        <f>IF('Job Database'!$X731="", "", 'Job Database'!$X731)</f>
        <v/>
      </c>
      <c r="Y731" s="41" t="str">
        <f>IF($W731="", "", IF(COUNTIF($I$11:$I$3035, $W731)&gt;0, "", MAX($Y$10:$Y730)+1))</f>
        <v/>
      </c>
      <c r="Z731" s="41">
        <v>721</v>
      </c>
      <c r="AA731" s="58" t="str">
        <f t="shared" si="483"/>
        <v/>
      </c>
      <c r="AC731" s="41" t="str">
        <f t="shared" si="471"/>
        <v/>
      </c>
      <c r="AE731" s="41" t="str">
        <f t="shared" si="484"/>
        <v/>
      </c>
      <c r="AJ731" s="154" t="str">
        <f t="shared" si="485"/>
        <v/>
      </c>
      <c r="AL731" s="120" t="str">
        <f t="shared" si="486"/>
        <v/>
      </c>
      <c r="AM731" s="104" t="str">
        <f t="shared" si="487"/>
        <v/>
      </c>
      <c r="AN731" s="104" t="str">
        <f t="shared" si="488"/>
        <v/>
      </c>
      <c r="AO731" s="104" t="str">
        <f t="shared" si="472"/>
        <v/>
      </c>
      <c r="AP731" s="104" t="str">
        <f t="shared" si="473"/>
        <v/>
      </c>
      <c r="AQ731" s="121" t="str">
        <f t="shared" si="489"/>
        <v/>
      </c>
      <c r="AS731" s="88" t="str">
        <f t="shared" si="474"/>
        <v/>
      </c>
      <c r="AT731" s="68" t="str">
        <f t="shared" si="490"/>
        <v/>
      </c>
      <c r="AU731" s="68" t="str">
        <f t="shared" si="491"/>
        <v/>
      </c>
      <c r="AV731" s="68" t="str">
        <f t="shared" si="492"/>
        <v/>
      </c>
      <c r="AW731" s="88" t="str">
        <f t="shared" si="475"/>
        <v/>
      </c>
      <c r="AZ731" s="88" t="str">
        <f t="shared" si="476"/>
        <v/>
      </c>
      <c r="BA731" s="68" t="str">
        <f t="shared" si="477"/>
        <v/>
      </c>
      <c r="BB731" s="68" t="str">
        <f t="shared" si="478"/>
        <v/>
      </c>
      <c r="BC731" s="68" t="str">
        <f t="shared" si="479"/>
        <v/>
      </c>
      <c r="BD731" s="69" t="str">
        <f t="shared" si="480"/>
        <v/>
      </c>
      <c r="BE731" s="69" t="str">
        <f t="shared" si="493"/>
        <v/>
      </c>
      <c r="BT731" s="138" t="str">
        <f t="shared" ca="1" si="494"/>
        <v/>
      </c>
      <c r="BU731" s="139" t="str">
        <f t="shared" ca="1" si="495"/>
        <v/>
      </c>
      <c r="BW731" s="138" t="str">
        <f t="shared" si="496"/>
        <v/>
      </c>
      <c r="BX731" s="104" t="str">
        <f t="shared" si="497"/>
        <v/>
      </c>
      <c r="BY731" s="139" t="str">
        <f t="shared" si="498"/>
        <v/>
      </c>
      <c r="CA731" s="138" t="str">
        <f t="shared" si="499"/>
        <v/>
      </c>
      <c r="CB731" s="104" t="str">
        <f t="shared" si="500"/>
        <v/>
      </c>
      <c r="CC731" s="139" t="str">
        <f t="shared" si="501"/>
        <v/>
      </c>
      <c r="CE731" s="162" t="str">
        <f t="shared" si="502"/>
        <v/>
      </c>
      <c r="CF731" s="163" t="str">
        <f t="shared" si="503"/>
        <v/>
      </c>
      <c r="CG731" s="164" t="str">
        <f t="shared" si="504"/>
        <v/>
      </c>
      <c r="CI731" s="162" t="str">
        <f t="shared" si="505"/>
        <v/>
      </c>
      <c r="CJ731" s="163" t="str">
        <f t="shared" ref="CJ731:CJ794" si="508">IF(CB731="", "", M731)</f>
        <v/>
      </c>
      <c r="CK731" s="164" t="str">
        <f t="shared" ref="CK731:CK794" si="509">IF(CC731="", "", N731)</f>
        <v/>
      </c>
      <c r="CM731" s="169" t="str">
        <f t="shared" si="506"/>
        <v/>
      </c>
      <c r="CN731" s="139" t="str">
        <f t="shared" si="507"/>
        <v/>
      </c>
      <c r="CP731" s="41" t="str">
        <f>IF($CM731="", "", COUNTIF($CM$11:$CM$3035, "&lt;"&amp;$CM731)+1+COUNTIF($CM$11:$CM731, $CM731)-1)</f>
        <v/>
      </c>
    </row>
    <row r="732" spans="1:94" x14ac:dyDescent="0.25">
      <c r="A732" s="40"/>
      <c r="B732" s="82" t="str">
        <f>IF($I732="", "", IFERROR(INDEX('Job Database'!$AE$11:$AE$3035, MATCH($I732, 'Job Database'!$X$11:$X$3035, 0)), ""))</f>
        <v/>
      </c>
      <c r="C732" s="69" t="str">
        <f>IF($I732="", "", IF(COUNTIF('Job Database'!$X$11:$X$3035, $I732)=0, $AC$5, $AC$4))</f>
        <v/>
      </c>
      <c r="D732" s="40"/>
      <c r="E732" s="85" t="str">
        <f>IF($I732="", "", IF(IFERROR(INDEX('Job Database'!$M$11:$M$3035, MATCH($I732, 'Job Database'!$X$11:$X$3035, 0)), "")="", "", IFERROR(INDEX('Job Database'!$M$11:$M$3035, MATCH($I732, 'Job Database'!$X$11:$X$3035, 0)), "")))</f>
        <v/>
      </c>
      <c r="F732" s="40"/>
      <c r="G732" s="88" t="str">
        <f t="shared" si="481"/>
        <v/>
      </c>
      <c r="H732" s="40"/>
      <c r="I732" s="24"/>
      <c r="J732" s="34"/>
      <c r="K732" s="106"/>
      <c r="L732" s="79"/>
      <c r="M732" s="34"/>
      <c r="N732" s="79"/>
      <c r="O732" s="31"/>
      <c r="P732" s="53"/>
      <c r="Q732" s="40"/>
      <c r="S732" s="41" t="str">
        <f t="shared" si="469"/>
        <v/>
      </c>
      <c r="T732" s="41" t="str">
        <f t="shared" si="470"/>
        <v/>
      </c>
      <c r="U732" s="41" t="str">
        <f t="shared" si="482"/>
        <v/>
      </c>
      <c r="W732" s="74" t="str">
        <f>IF('Job Database'!$X732="", "", 'Job Database'!$X732)</f>
        <v/>
      </c>
      <c r="Y732" s="41" t="str">
        <f>IF($W732="", "", IF(COUNTIF($I$11:$I$3035, $W732)&gt;0, "", MAX($Y$10:$Y731)+1))</f>
        <v/>
      </c>
      <c r="Z732" s="41">
        <v>722</v>
      </c>
      <c r="AA732" s="58" t="str">
        <f t="shared" si="483"/>
        <v/>
      </c>
      <c r="AC732" s="41" t="str">
        <f t="shared" si="471"/>
        <v/>
      </c>
      <c r="AE732" s="41" t="str">
        <f t="shared" si="484"/>
        <v/>
      </c>
      <c r="AJ732" s="154" t="str">
        <f t="shared" si="485"/>
        <v/>
      </c>
      <c r="AL732" s="120" t="str">
        <f t="shared" si="486"/>
        <v/>
      </c>
      <c r="AM732" s="104" t="str">
        <f t="shared" si="487"/>
        <v/>
      </c>
      <c r="AN732" s="104" t="str">
        <f t="shared" si="488"/>
        <v/>
      </c>
      <c r="AO732" s="104" t="str">
        <f t="shared" si="472"/>
        <v/>
      </c>
      <c r="AP732" s="104" t="str">
        <f t="shared" si="473"/>
        <v/>
      </c>
      <c r="AQ732" s="121" t="str">
        <f t="shared" si="489"/>
        <v/>
      </c>
      <c r="AS732" s="88" t="str">
        <f t="shared" si="474"/>
        <v/>
      </c>
      <c r="AT732" s="68" t="str">
        <f t="shared" si="490"/>
        <v/>
      </c>
      <c r="AU732" s="68" t="str">
        <f t="shared" si="491"/>
        <v/>
      </c>
      <c r="AV732" s="68" t="str">
        <f t="shared" si="492"/>
        <v/>
      </c>
      <c r="AW732" s="88" t="str">
        <f t="shared" si="475"/>
        <v/>
      </c>
      <c r="AZ732" s="88" t="str">
        <f t="shared" si="476"/>
        <v/>
      </c>
      <c r="BA732" s="68" t="str">
        <f t="shared" si="477"/>
        <v/>
      </c>
      <c r="BB732" s="68" t="str">
        <f t="shared" si="478"/>
        <v/>
      </c>
      <c r="BC732" s="68" t="str">
        <f t="shared" si="479"/>
        <v/>
      </c>
      <c r="BD732" s="69" t="str">
        <f t="shared" si="480"/>
        <v/>
      </c>
      <c r="BE732" s="69" t="str">
        <f t="shared" si="493"/>
        <v/>
      </c>
      <c r="BT732" s="138" t="str">
        <f t="shared" ca="1" si="494"/>
        <v/>
      </c>
      <c r="BU732" s="139" t="str">
        <f t="shared" ca="1" si="495"/>
        <v/>
      </c>
      <c r="BW732" s="138" t="str">
        <f t="shared" si="496"/>
        <v/>
      </c>
      <c r="BX732" s="104" t="str">
        <f t="shared" si="497"/>
        <v/>
      </c>
      <c r="BY732" s="139" t="str">
        <f t="shared" si="498"/>
        <v/>
      </c>
      <c r="CA732" s="138" t="str">
        <f t="shared" si="499"/>
        <v/>
      </c>
      <c r="CB732" s="104" t="str">
        <f t="shared" si="500"/>
        <v/>
      </c>
      <c r="CC732" s="139" t="str">
        <f t="shared" si="501"/>
        <v/>
      </c>
      <c r="CE732" s="162" t="str">
        <f t="shared" si="502"/>
        <v/>
      </c>
      <c r="CF732" s="163" t="str">
        <f t="shared" si="503"/>
        <v/>
      </c>
      <c r="CG732" s="164" t="str">
        <f t="shared" si="504"/>
        <v/>
      </c>
      <c r="CI732" s="162" t="str">
        <f t="shared" si="505"/>
        <v/>
      </c>
      <c r="CJ732" s="163" t="str">
        <f t="shared" si="508"/>
        <v/>
      </c>
      <c r="CK732" s="164" t="str">
        <f t="shared" si="509"/>
        <v/>
      </c>
      <c r="CM732" s="169" t="str">
        <f t="shared" si="506"/>
        <v/>
      </c>
      <c r="CN732" s="139" t="str">
        <f t="shared" si="507"/>
        <v/>
      </c>
      <c r="CP732" s="41" t="str">
        <f>IF($CM732="", "", COUNTIF($CM$11:$CM$3035, "&lt;"&amp;$CM732)+1+COUNTIF($CM$11:$CM732, $CM732)-1)</f>
        <v/>
      </c>
    </row>
    <row r="733" spans="1:94" x14ac:dyDescent="0.25">
      <c r="A733" s="40"/>
      <c r="B733" s="82" t="str">
        <f>IF($I733="", "", IFERROR(INDEX('Job Database'!$AE$11:$AE$3035, MATCH($I733, 'Job Database'!$X$11:$X$3035, 0)), ""))</f>
        <v/>
      </c>
      <c r="C733" s="69" t="str">
        <f>IF($I733="", "", IF(COUNTIF('Job Database'!$X$11:$X$3035, $I733)=0, $AC$5, $AC$4))</f>
        <v/>
      </c>
      <c r="D733" s="40"/>
      <c r="E733" s="85" t="str">
        <f>IF($I733="", "", IF(IFERROR(INDEX('Job Database'!$M$11:$M$3035, MATCH($I733, 'Job Database'!$X$11:$X$3035, 0)), "")="", "", IFERROR(INDEX('Job Database'!$M$11:$M$3035, MATCH($I733, 'Job Database'!$X$11:$X$3035, 0)), "")))</f>
        <v/>
      </c>
      <c r="F733" s="40"/>
      <c r="G733" s="88" t="str">
        <f t="shared" si="481"/>
        <v/>
      </c>
      <c r="H733" s="40"/>
      <c r="I733" s="24"/>
      <c r="J733" s="34"/>
      <c r="K733" s="106"/>
      <c r="L733" s="79"/>
      <c r="M733" s="34"/>
      <c r="N733" s="79"/>
      <c r="O733" s="31"/>
      <c r="P733" s="53"/>
      <c r="Q733" s="40"/>
      <c r="S733" s="41" t="str">
        <f t="shared" si="469"/>
        <v/>
      </c>
      <c r="T733" s="41" t="str">
        <f t="shared" si="470"/>
        <v/>
      </c>
      <c r="U733" s="41" t="str">
        <f t="shared" si="482"/>
        <v/>
      </c>
      <c r="W733" s="74" t="str">
        <f>IF('Job Database'!$X733="", "", 'Job Database'!$X733)</f>
        <v/>
      </c>
      <c r="Y733" s="41" t="str">
        <f>IF($W733="", "", IF(COUNTIF($I$11:$I$3035, $W733)&gt;0, "", MAX($Y$10:$Y732)+1))</f>
        <v/>
      </c>
      <c r="Z733" s="41">
        <v>723</v>
      </c>
      <c r="AA733" s="58" t="str">
        <f t="shared" si="483"/>
        <v/>
      </c>
      <c r="AC733" s="41" t="str">
        <f t="shared" si="471"/>
        <v/>
      </c>
      <c r="AE733" s="41" t="str">
        <f t="shared" si="484"/>
        <v/>
      </c>
      <c r="AJ733" s="154" t="str">
        <f t="shared" si="485"/>
        <v/>
      </c>
      <c r="AL733" s="120" t="str">
        <f t="shared" si="486"/>
        <v/>
      </c>
      <c r="AM733" s="104" t="str">
        <f t="shared" si="487"/>
        <v/>
      </c>
      <c r="AN733" s="104" t="str">
        <f t="shared" si="488"/>
        <v/>
      </c>
      <c r="AO733" s="104" t="str">
        <f t="shared" si="472"/>
        <v/>
      </c>
      <c r="AP733" s="104" t="str">
        <f t="shared" si="473"/>
        <v/>
      </c>
      <c r="AQ733" s="121" t="str">
        <f t="shared" si="489"/>
        <v/>
      </c>
      <c r="AS733" s="88" t="str">
        <f t="shared" si="474"/>
        <v/>
      </c>
      <c r="AT733" s="68" t="str">
        <f t="shared" si="490"/>
        <v/>
      </c>
      <c r="AU733" s="68" t="str">
        <f t="shared" si="491"/>
        <v/>
      </c>
      <c r="AV733" s="68" t="str">
        <f t="shared" si="492"/>
        <v/>
      </c>
      <c r="AW733" s="88" t="str">
        <f t="shared" si="475"/>
        <v/>
      </c>
      <c r="AZ733" s="88" t="str">
        <f t="shared" si="476"/>
        <v/>
      </c>
      <c r="BA733" s="68" t="str">
        <f t="shared" si="477"/>
        <v/>
      </c>
      <c r="BB733" s="68" t="str">
        <f t="shared" si="478"/>
        <v/>
      </c>
      <c r="BC733" s="68" t="str">
        <f t="shared" si="479"/>
        <v/>
      </c>
      <c r="BD733" s="69" t="str">
        <f t="shared" si="480"/>
        <v/>
      </c>
      <c r="BE733" s="69" t="str">
        <f t="shared" si="493"/>
        <v/>
      </c>
      <c r="BT733" s="138" t="str">
        <f t="shared" ca="1" si="494"/>
        <v/>
      </c>
      <c r="BU733" s="139" t="str">
        <f t="shared" ca="1" si="495"/>
        <v/>
      </c>
      <c r="BW733" s="138" t="str">
        <f t="shared" si="496"/>
        <v/>
      </c>
      <c r="BX733" s="104" t="str">
        <f t="shared" si="497"/>
        <v/>
      </c>
      <c r="BY733" s="139" t="str">
        <f t="shared" si="498"/>
        <v/>
      </c>
      <c r="CA733" s="138" t="str">
        <f t="shared" si="499"/>
        <v/>
      </c>
      <c r="CB733" s="104" t="str">
        <f t="shared" si="500"/>
        <v/>
      </c>
      <c r="CC733" s="139" t="str">
        <f t="shared" si="501"/>
        <v/>
      </c>
      <c r="CE733" s="162" t="str">
        <f t="shared" si="502"/>
        <v/>
      </c>
      <c r="CF733" s="163" t="str">
        <f t="shared" si="503"/>
        <v/>
      </c>
      <c r="CG733" s="164" t="str">
        <f t="shared" si="504"/>
        <v/>
      </c>
      <c r="CI733" s="162" t="str">
        <f t="shared" si="505"/>
        <v/>
      </c>
      <c r="CJ733" s="163" t="str">
        <f t="shared" si="508"/>
        <v/>
      </c>
      <c r="CK733" s="164" t="str">
        <f t="shared" si="509"/>
        <v/>
      </c>
      <c r="CM733" s="169" t="str">
        <f t="shared" si="506"/>
        <v/>
      </c>
      <c r="CN733" s="139" t="str">
        <f t="shared" si="507"/>
        <v/>
      </c>
      <c r="CP733" s="41" t="str">
        <f>IF($CM733="", "", COUNTIF($CM$11:$CM$3035, "&lt;"&amp;$CM733)+1+COUNTIF($CM$11:$CM733, $CM733)-1)</f>
        <v/>
      </c>
    </row>
    <row r="734" spans="1:94" x14ac:dyDescent="0.25">
      <c r="A734" s="40"/>
      <c r="B734" s="82" t="str">
        <f>IF($I734="", "", IFERROR(INDEX('Job Database'!$AE$11:$AE$3035, MATCH($I734, 'Job Database'!$X$11:$X$3035, 0)), ""))</f>
        <v/>
      </c>
      <c r="C734" s="69" t="str">
        <f>IF($I734="", "", IF(COUNTIF('Job Database'!$X$11:$X$3035, $I734)=0, $AC$5, $AC$4))</f>
        <v/>
      </c>
      <c r="D734" s="40"/>
      <c r="E734" s="85" t="str">
        <f>IF($I734="", "", IF(IFERROR(INDEX('Job Database'!$M$11:$M$3035, MATCH($I734, 'Job Database'!$X$11:$X$3035, 0)), "")="", "", IFERROR(INDEX('Job Database'!$M$11:$M$3035, MATCH($I734, 'Job Database'!$X$11:$X$3035, 0)), "")))</f>
        <v/>
      </c>
      <c r="F734" s="40"/>
      <c r="G734" s="88" t="str">
        <f t="shared" si="481"/>
        <v/>
      </c>
      <c r="H734" s="40"/>
      <c r="I734" s="24"/>
      <c r="J734" s="34"/>
      <c r="K734" s="106"/>
      <c r="L734" s="79"/>
      <c r="M734" s="34"/>
      <c r="N734" s="79"/>
      <c r="O734" s="31"/>
      <c r="P734" s="53"/>
      <c r="Q734" s="40"/>
      <c r="S734" s="41" t="str">
        <f t="shared" si="469"/>
        <v/>
      </c>
      <c r="T734" s="41" t="str">
        <f t="shared" si="470"/>
        <v/>
      </c>
      <c r="U734" s="41" t="str">
        <f t="shared" si="482"/>
        <v/>
      </c>
      <c r="W734" s="74" t="str">
        <f>IF('Job Database'!$X734="", "", 'Job Database'!$X734)</f>
        <v/>
      </c>
      <c r="Y734" s="41" t="str">
        <f>IF($W734="", "", IF(COUNTIF($I$11:$I$3035, $W734)&gt;0, "", MAX($Y$10:$Y733)+1))</f>
        <v/>
      </c>
      <c r="Z734" s="41">
        <v>724</v>
      </c>
      <c r="AA734" s="58" t="str">
        <f t="shared" si="483"/>
        <v/>
      </c>
      <c r="AC734" s="41" t="str">
        <f t="shared" si="471"/>
        <v/>
      </c>
      <c r="AE734" s="41" t="str">
        <f t="shared" si="484"/>
        <v/>
      </c>
      <c r="AJ734" s="154" t="str">
        <f t="shared" si="485"/>
        <v/>
      </c>
      <c r="AL734" s="120" t="str">
        <f t="shared" si="486"/>
        <v/>
      </c>
      <c r="AM734" s="104" t="str">
        <f t="shared" si="487"/>
        <v/>
      </c>
      <c r="AN734" s="104" t="str">
        <f t="shared" si="488"/>
        <v/>
      </c>
      <c r="AO734" s="104" t="str">
        <f t="shared" si="472"/>
        <v/>
      </c>
      <c r="AP734" s="104" t="str">
        <f t="shared" si="473"/>
        <v/>
      </c>
      <c r="AQ734" s="121" t="str">
        <f t="shared" si="489"/>
        <v/>
      </c>
      <c r="AS734" s="88" t="str">
        <f t="shared" si="474"/>
        <v/>
      </c>
      <c r="AT734" s="68" t="str">
        <f t="shared" si="490"/>
        <v/>
      </c>
      <c r="AU734" s="68" t="str">
        <f t="shared" si="491"/>
        <v/>
      </c>
      <c r="AV734" s="68" t="str">
        <f t="shared" si="492"/>
        <v/>
      </c>
      <c r="AW734" s="88" t="str">
        <f t="shared" si="475"/>
        <v/>
      </c>
      <c r="AZ734" s="88" t="str">
        <f t="shared" si="476"/>
        <v/>
      </c>
      <c r="BA734" s="68" t="str">
        <f t="shared" si="477"/>
        <v/>
      </c>
      <c r="BB734" s="68" t="str">
        <f t="shared" si="478"/>
        <v/>
      </c>
      <c r="BC734" s="68" t="str">
        <f t="shared" si="479"/>
        <v/>
      </c>
      <c r="BD734" s="69" t="str">
        <f t="shared" si="480"/>
        <v/>
      </c>
      <c r="BE734" s="69" t="str">
        <f t="shared" si="493"/>
        <v/>
      </c>
      <c r="BT734" s="138" t="str">
        <f t="shared" ca="1" si="494"/>
        <v/>
      </c>
      <c r="BU734" s="139" t="str">
        <f t="shared" ca="1" si="495"/>
        <v/>
      </c>
      <c r="BW734" s="138" t="str">
        <f t="shared" si="496"/>
        <v/>
      </c>
      <c r="BX734" s="104" t="str">
        <f t="shared" si="497"/>
        <v/>
      </c>
      <c r="BY734" s="139" t="str">
        <f t="shared" si="498"/>
        <v/>
      </c>
      <c r="CA734" s="138" t="str">
        <f t="shared" si="499"/>
        <v/>
      </c>
      <c r="CB734" s="104" t="str">
        <f t="shared" si="500"/>
        <v/>
      </c>
      <c r="CC734" s="139" t="str">
        <f t="shared" si="501"/>
        <v/>
      </c>
      <c r="CE734" s="162" t="str">
        <f t="shared" si="502"/>
        <v/>
      </c>
      <c r="CF734" s="163" t="str">
        <f t="shared" si="503"/>
        <v/>
      </c>
      <c r="CG734" s="164" t="str">
        <f t="shared" si="504"/>
        <v/>
      </c>
      <c r="CI734" s="162" t="str">
        <f t="shared" si="505"/>
        <v/>
      </c>
      <c r="CJ734" s="163" t="str">
        <f t="shared" si="508"/>
        <v/>
      </c>
      <c r="CK734" s="164" t="str">
        <f t="shared" si="509"/>
        <v/>
      </c>
      <c r="CM734" s="169" t="str">
        <f t="shared" si="506"/>
        <v/>
      </c>
      <c r="CN734" s="139" t="str">
        <f t="shared" si="507"/>
        <v/>
      </c>
      <c r="CP734" s="41" t="str">
        <f>IF($CM734="", "", COUNTIF($CM$11:$CM$3035, "&lt;"&amp;$CM734)+1+COUNTIF($CM$11:$CM734, $CM734)-1)</f>
        <v/>
      </c>
    </row>
    <row r="735" spans="1:94" x14ac:dyDescent="0.25">
      <c r="A735" s="40"/>
      <c r="B735" s="82" t="str">
        <f>IF($I735="", "", IFERROR(INDEX('Job Database'!$AE$11:$AE$3035, MATCH($I735, 'Job Database'!$X$11:$X$3035, 0)), ""))</f>
        <v/>
      </c>
      <c r="C735" s="69" t="str">
        <f>IF($I735="", "", IF(COUNTIF('Job Database'!$X$11:$X$3035, $I735)=0, $AC$5, $AC$4))</f>
        <v/>
      </c>
      <c r="D735" s="40"/>
      <c r="E735" s="85" t="str">
        <f>IF($I735="", "", IF(IFERROR(INDEX('Job Database'!$M$11:$M$3035, MATCH($I735, 'Job Database'!$X$11:$X$3035, 0)), "")="", "", IFERROR(INDEX('Job Database'!$M$11:$M$3035, MATCH($I735, 'Job Database'!$X$11:$X$3035, 0)), "")))</f>
        <v/>
      </c>
      <c r="F735" s="40"/>
      <c r="G735" s="88" t="str">
        <f t="shared" si="481"/>
        <v/>
      </c>
      <c r="H735" s="40"/>
      <c r="I735" s="24"/>
      <c r="J735" s="34"/>
      <c r="K735" s="106"/>
      <c r="L735" s="79"/>
      <c r="M735" s="34"/>
      <c r="N735" s="79"/>
      <c r="O735" s="31"/>
      <c r="P735" s="53"/>
      <c r="Q735" s="40"/>
      <c r="S735" s="41" t="str">
        <f t="shared" si="469"/>
        <v/>
      </c>
      <c r="T735" s="41" t="str">
        <f t="shared" si="470"/>
        <v/>
      </c>
      <c r="U735" s="41" t="str">
        <f t="shared" si="482"/>
        <v/>
      </c>
      <c r="W735" s="74" t="str">
        <f>IF('Job Database'!$X735="", "", 'Job Database'!$X735)</f>
        <v/>
      </c>
      <c r="Y735" s="41" t="str">
        <f>IF($W735="", "", IF(COUNTIF($I$11:$I$3035, $W735)&gt;0, "", MAX($Y$10:$Y734)+1))</f>
        <v/>
      </c>
      <c r="Z735" s="41">
        <v>725</v>
      </c>
      <c r="AA735" s="58" t="str">
        <f t="shared" si="483"/>
        <v/>
      </c>
      <c r="AC735" s="41" t="str">
        <f t="shared" si="471"/>
        <v/>
      </c>
      <c r="AE735" s="41" t="str">
        <f t="shared" si="484"/>
        <v/>
      </c>
      <c r="AJ735" s="154" t="str">
        <f t="shared" si="485"/>
        <v/>
      </c>
      <c r="AL735" s="120" t="str">
        <f t="shared" si="486"/>
        <v/>
      </c>
      <c r="AM735" s="104" t="str">
        <f t="shared" si="487"/>
        <v/>
      </c>
      <c r="AN735" s="104" t="str">
        <f t="shared" si="488"/>
        <v/>
      </c>
      <c r="AO735" s="104" t="str">
        <f t="shared" si="472"/>
        <v/>
      </c>
      <c r="AP735" s="104" t="str">
        <f t="shared" si="473"/>
        <v/>
      </c>
      <c r="AQ735" s="121" t="str">
        <f t="shared" si="489"/>
        <v/>
      </c>
      <c r="AS735" s="88" t="str">
        <f t="shared" si="474"/>
        <v/>
      </c>
      <c r="AT735" s="68" t="str">
        <f t="shared" si="490"/>
        <v/>
      </c>
      <c r="AU735" s="68" t="str">
        <f t="shared" si="491"/>
        <v/>
      </c>
      <c r="AV735" s="68" t="str">
        <f t="shared" si="492"/>
        <v/>
      </c>
      <c r="AW735" s="88" t="str">
        <f t="shared" si="475"/>
        <v/>
      </c>
      <c r="AZ735" s="88" t="str">
        <f t="shared" si="476"/>
        <v/>
      </c>
      <c r="BA735" s="68" t="str">
        <f t="shared" si="477"/>
        <v/>
      </c>
      <c r="BB735" s="68" t="str">
        <f t="shared" si="478"/>
        <v/>
      </c>
      <c r="BC735" s="68" t="str">
        <f t="shared" si="479"/>
        <v/>
      </c>
      <c r="BD735" s="69" t="str">
        <f t="shared" si="480"/>
        <v/>
      </c>
      <c r="BE735" s="69" t="str">
        <f t="shared" si="493"/>
        <v/>
      </c>
      <c r="BT735" s="138" t="str">
        <f t="shared" ca="1" si="494"/>
        <v/>
      </c>
      <c r="BU735" s="139" t="str">
        <f t="shared" ca="1" si="495"/>
        <v/>
      </c>
      <c r="BW735" s="138" t="str">
        <f t="shared" si="496"/>
        <v/>
      </c>
      <c r="BX735" s="104" t="str">
        <f t="shared" si="497"/>
        <v/>
      </c>
      <c r="BY735" s="139" t="str">
        <f t="shared" si="498"/>
        <v/>
      </c>
      <c r="CA735" s="138" t="str">
        <f t="shared" si="499"/>
        <v/>
      </c>
      <c r="CB735" s="104" t="str">
        <f t="shared" si="500"/>
        <v/>
      </c>
      <c r="CC735" s="139" t="str">
        <f t="shared" si="501"/>
        <v/>
      </c>
      <c r="CE735" s="162" t="str">
        <f t="shared" si="502"/>
        <v/>
      </c>
      <c r="CF735" s="163" t="str">
        <f t="shared" si="503"/>
        <v/>
      </c>
      <c r="CG735" s="164" t="str">
        <f t="shared" si="504"/>
        <v/>
      </c>
      <c r="CI735" s="162" t="str">
        <f t="shared" si="505"/>
        <v/>
      </c>
      <c r="CJ735" s="163" t="str">
        <f t="shared" si="508"/>
        <v/>
      </c>
      <c r="CK735" s="164" t="str">
        <f t="shared" si="509"/>
        <v/>
      </c>
      <c r="CM735" s="169" t="str">
        <f t="shared" si="506"/>
        <v/>
      </c>
      <c r="CN735" s="139" t="str">
        <f t="shared" si="507"/>
        <v/>
      </c>
      <c r="CP735" s="41" t="str">
        <f>IF($CM735="", "", COUNTIF($CM$11:$CM$3035, "&lt;"&amp;$CM735)+1+COUNTIF($CM$11:$CM735, $CM735)-1)</f>
        <v/>
      </c>
    </row>
    <row r="736" spans="1:94" x14ac:dyDescent="0.25">
      <c r="A736" s="40"/>
      <c r="B736" s="82" t="str">
        <f>IF($I736="", "", IFERROR(INDEX('Job Database'!$AE$11:$AE$3035, MATCH($I736, 'Job Database'!$X$11:$X$3035, 0)), ""))</f>
        <v/>
      </c>
      <c r="C736" s="69" t="str">
        <f>IF($I736="", "", IF(COUNTIF('Job Database'!$X$11:$X$3035, $I736)=0, $AC$5, $AC$4))</f>
        <v/>
      </c>
      <c r="D736" s="40"/>
      <c r="E736" s="85" t="str">
        <f>IF($I736="", "", IF(IFERROR(INDEX('Job Database'!$M$11:$M$3035, MATCH($I736, 'Job Database'!$X$11:$X$3035, 0)), "")="", "", IFERROR(INDEX('Job Database'!$M$11:$M$3035, MATCH($I736, 'Job Database'!$X$11:$X$3035, 0)), "")))</f>
        <v/>
      </c>
      <c r="F736" s="40"/>
      <c r="G736" s="88" t="str">
        <f t="shared" si="481"/>
        <v/>
      </c>
      <c r="H736" s="40"/>
      <c r="I736" s="24"/>
      <c r="J736" s="34"/>
      <c r="K736" s="106"/>
      <c r="L736" s="79"/>
      <c r="M736" s="34"/>
      <c r="N736" s="79"/>
      <c r="O736" s="31"/>
      <c r="P736" s="53"/>
      <c r="Q736" s="40"/>
      <c r="S736" s="41" t="str">
        <f t="shared" si="469"/>
        <v/>
      </c>
      <c r="T736" s="41" t="str">
        <f t="shared" si="470"/>
        <v/>
      </c>
      <c r="U736" s="41" t="str">
        <f t="shared" si="482"/>
        <v/>
      </c>
      <c r="W736" s="74" t="str">
        <f>IF('Job Database'!$X736="", "", 'Job Database'!$X736)</f>
        <v/>
      </c>
      <c r="Y736" s="41" t="str">
        <f>IF($W736="", "", IF(COUNTIF($I$11:$I$3035, $W736)&gt;0, "", MAX($Y$10:$Y735)+1))</f>
        <v/>
      </c>
      <c r="Z736" s="41">
        <v>726</v>
      </c>
      <c r="AA736" s="58" t="str">
        <f t="shared" si="483"/>
        <v/>
      </c>
      <c r="AC736" s="41" t="str">
        <f t="shared" si="471"/>
        <v/>
      </c>
      <c r="AE736" s="41" t="str">
        <f t="shared" si="484"/>
        <v/>
      </c>
      <c r="AJ736" s="154" t="str">
        <f t="shared" si="485"/>
        <v/>
      </c>
      <c r="AL736" s="120" t="str">
        <f t="shared" si="486"/>
        <v/>
      </c>
      <c r="AM736" s="104" t="str">
        <f t="shared" si="487"/>
        <v/>
      </c>
      <c r="AN736" s="104" t="str">
        <f t="shared" si="488"/>
        <v/>
      </c>
      <c r="AO736" s="104" t="str">
        <f t="shared" si="472"/>
        <v/>
      </c>
      <c r="AP736" s="104" t="str">
        <f t="shared" si="473"/>
        <v/>
      </c>
      <c r="AQ736" s="121" t="str">
        <f t="shared" si="489"/>
        <v/>
      </c>
      <c r="AS736" s="88" t="str">
        <f t="shared" si="474"/>
        <v/>
      </c>
      <c r="AT736" s="68" t="str">
        <f t="shared" si="490"/>
        <v/>
      </c>
      <c r="AU736" s="68" t="str">
        <f t="shared" si="491"/>
        <v/>
      </c>
      <c r="AV736" s="68" t="str">
        <f t="shared" si="492"/>
        <v/>
      </c>
      <c r="AW736" s="88" t="str">
        <f t="shared" si="475"/>
        <v/>
      </c>
      <c r="AZ736" s="88" t="str">
        <f t="shared" si="476"/>
        <v/>
      </c>
      <c r="BA736" s="68" t="str">
        <f t="shared" si="477"/>
        <v/>
      </c>
      <c r="BB736" s="68" t="str">
        <f t="shared" si="478"/>
        <v/>
      </c>
      <c r="BC736" s="68" t="str">
        <f t="shared" si="479"/>
        <v/>
      </c>
      <c r="BD736" s="69" t="str">
        <f t="shared" si="480"/>
        <v/>
      </c>
      <c r="BE736" s="69" t="str">
        <f t="shared" si="493"/>
        <v/>
      </c>
      <c r="BT736" s="138" t="str">
        <f t="shared" ca="1" si="494"/>
        <v/>
      </c>
      <c r="BU736" s="139" t="str">
        <f t="shared" ca="1" si="495"/>
        <v/>
      </c>
      <c r="BW736" s="138" t="str">
        <f t="shared" si="496"/>
        <v/>
      </c>
      <c r="BX736" s="104" t="str">
        <f t="shared" si="497"/>
        <v/>
      </c>
      <c r="BY736" s="139" t="str">
        <f t="shared" si="498"/>
        <v/>
      </c>
      <c r="CA736" s="138" t="str">
        <f t="shared" si="499"/>
        <v/>
      </c>
      <c r="CB736" s="104" t="str">
        <f t="shared" si="500"/>
        <v/>
      </c>
      <c r="CC736" s="139" t="str">
        <f t="shared" si="501"/>
        <v/>
      </c>
      <c r="CE736" s="162" t="str">
        <f t="shared" si="502"/>
        <v/>
      </c>
      <c r="CF736" s="163" t="str">
        <f t="shared" si="503"/>
        <v/>
      </c>
      <c r="CG736" s="164" t="str">
        <f t="shared" si="504"/>
        <v/>
      </c>
      <c r="CI736" s="162" t="str">
        <f t="shared" si="505"/>
        <v/>
      </c>
      <c r="CJ736" s="163" t="str">
        <f t="shared" si="508"/>
        <v/>
      </c>
      <c r="CK736" s="164" t="str">
        <f t="shared" si="509"/>
        <v/>
      </c>
      <c r="CM736" s="169" t="str">
        <f t="shared" si="506"/>
        <v/>
      </c>
      <c r="CN736" s="139" t="str">
        <f t="shared" si="507"/>
        <v/>
      </c>
      <c r="CP736" s="41" t="str">
        <f>IF($CM736="", "", COUNTIF($CM$11:$CM$3035, "&lt;"&amp;$CM736)+1+COUNTIF($CM$11:$CM736, $CM736)-1)</f>
        <v/>
      </c>
    </row>
    <row r="737" spans="1:94" x14ac:dyDescent="0.25">
      <c r="A737" s="40"/>
      <c r="B737" s="82" t="str">
        <f>IF($I737="", "", IFERROR(INDEX('Job Database'!$AE$11:$AE$3035, MATCH($I737, 'Job Database'!$X$11:$X$3035, 0)), ""))</f>
        <v/>
      </c>
      <c r="C737" s="69" t="str">
        <f>IF($I737="", "", IF(COUNTIF('Job Database'!$X$11:$X$3035, $I737)=0, $AC$5, $AC$4))</f>
        <v/>
      </c>
      <c r="D737" s="40"/>
      <c r="E737" s="85" t="str">
        <f>IF($I737="", "", IF(IFERROR(INDEX('Job Database'!$M$11:$M$3035, MATCH($I737, 'Job Database'!$X$11:$X$3035, 0)), "")="", "", IFERROR(INDEX('Job Database'!$M$11:$M$3035, MATCH($I737, 'Job Database'!$X$11:$X$3035, 0)), "")))</f>
        <v/>
      </c>
      <c r="F737" s="40"/>
      <c r="G737" s="88" t="str">
        <f t="shared" si="481"/>
        <v/>
      </c>
      <c r="H737" s="40"/>
      <c r="I737" s="24"/>
      <c r="J737" s="34"/>
      <c r="K737" s="106"/>
      <c r="L737" s="79"/>
      <c r="M737" s="34"/>
      <c r="N737" s="79"/>
      <c r="O737" s="31"/>
      <c r="P737" s="53"/>
      <c r="Q737" s="40"/>
      <c r="S737" s="41" t="str">
        <f t="shared" si="469"/>
        <v/>
      </c>
      <c r="T737" s="41" t="str">
        <f t="shared" si="470"/>
        <v/>
      </c>
      <c r="U737" s="41" t="str">
        <f t="shared" si="482"/>
        <v/>
      </c>
      <c r="W737" s="74" t="str">
        <f>IF('Job Database'!$X737="", "", 'Job Database'!$X737)</f>
        <v/>
      </c>
      <c r="Y737" s="41" t="str">
        <f>IF($W737="", "", IF(COUNTIF($I$11:$I$3035, $W737)&gt;0, "", MAX($Y$10:$Y736)+1))</f>
        <v/>
      </c>
      <c r="Z737" s="41">
        <v>727</v>
      </c>
      <c r="AA737" s="58" t="str">
        <f t="shared" si="483"/>
        <v/>
      </c>
      <c r="AC737" s="41" t="str">
        <f t="shared" si="471"/>
        <v/>
      </c>
      <c r="AE737" s="41" t="str">
        <f t="shared" si="484"/>
        <v/>
      </c>
      <c r="AJ737" s="154" t="str">
        <f t="shared" si="485"/>
        <v/>
      </c>
      <c r="AL737" s="120" t="str">
        <f t="shared" si="486"/>
        <v/>
      </c>
      <c r="AM737" s="104" t="str">
        <f t="shared" si="487"/>
        <v/>
      </c>
      <c r="AN737" s="104" t="str">
        <f t="shared" si="488"/>
        <v/>
      </c>
      <c r="AO737" s="104" t="str">
        <f t="shared" si="472"/>
        <v/>
      </c>
      <c r="AP737" s="104" t="str">
        <f t="shared" si="473"/>
        <v/>
      </c>
      <c r="AQ737" s="121" t="str">
        <f t="shared" si="489"/>
        <v/>
      </c>
      <c r="AS737" s="88" t="str">
        <f t="shared" si="474"/>
        <v/>
      </c>
      <c r="AT737" s="68" t="str">
        <f t="shared" si="490"/>
        <v/>
      </c>
      <c r="AU737" s="68" t="str">
        <f t="shared" si="491"/>
        <v/>
      </c>
      <c r="AV737" s="68" t="str">
        <f t="shared" si="492"/>
        <v/>
      </c>
      <c r="AW737" s="88" t="str">
        <f t="shared" si="475"/>
        <v/>
      </c>
      <c r="AZ737" s="88" t="str">
        <f t="shared" si="476"/>
        <v/>
      </c>
      <c r="BA737" s="68" t="str">
        <f t="shared" si="477"/>
        <v/>
      </c>
      <c r="BB737" s="68" t="str">
        <f t="shared" si="478"/>
        <v/>
      </c>
      <c r="BC737" s="68" t="str">
        <f t="shared" si="479"/>
        <v/>
      </c>
      <c r="BD737" s="69" t="str">
        <f t="shared" si="480"/>
        <v/>
      </c>
      <c r="BE737" s="69" t="str">
        <f t="shared" si="493"/>
        <v/>
      </c>
      <c r="BT737" s="138" t="str">
        <f t="shared" ca="1" si="494"/>
        <v/>
      </c>
      <c r="BU737" s="139" t="str">
        <f t="shared" ca="1" si="495"/>
        <v/>
      </c>
      <c r="BW737" s="138" t="str">
        <f t="shared" si="496"/>
        <v/>
      </c>
      <c r="BX737" s="104" t="str">
        <f t="shared" si="497"/>
        <v/>
      </c>
      <c r="BY737" s="139" t="str">
        <f t="shared" si="498"/>
        <v/>
      </c>
      <c r="CA737" s="138" t="str">
        <f t="shared" si="499"/>
        <v/>
      </c>
      <c r="CB737" s="104" t="str">
        <f t="shared" si="500"/>
        <v/>
      </c>
      <c r="CC737" s="139" t="str">
        <f t="shared" si="501"/>
        <v/>
      </c>
      <c r="CE737" s="162" t="str">
        <f t="shared" si="502"/>
        <v/>
      </c>
      <c r="CF737" s="163" t="str">
        <f t="shared" si="503"/>
        <v/>
      </c>
      <c r="CG737" s="164" t="str">
        <f t="shared" si="504"/>
        <v/>
      </c>
      <c r="CI737" s="162" t="str">
        <f t="shared" si="505"/>
        <v/>
      </c>
      <c r="CJ737" s="163" t="str">
        <f t="shared" si="508"/>
        <v/>
      </c>
      <c r="CK737" s="164" t="str">
        <f t="shared" si="509"/>
        <v/>
      </c>
      <c r="CM737" s="169" t="str">
        <f t="shared" si="506"/>
        <v/>
      </c>
      <c r="CN737" s="139" t="str">
        <f t="shared" si="507"/>
        <v/>
      </c>
      <c r="CP737" s="41" t="str">
        <f>IF($CM737="", "", COUNTIF($CM$11:$CM$3035, "&lt;"&amp;$CM737)+1+COUNTIF($CM$11:$CM737, $CM737)-1)</f>
        <v/>
      </c>
    </row>
    <row r="738" spans="1:94" x14ac:dyDescent="0.25">
      <c r="A738" s="40"/>
      <c r="B738" s="82" t="str">
        <f>IF($I738="", "", IFERROR(INDEX('Job Database'!$AE$11:$AE$3035, MATCH($I738, 'Job Database'!$X$11:$X$3035, 0)), ""))</f>
        <v/>
      </c>
      <c r="C738" s="69" t="str">
        <f>IF($I738="", "", IF(COUNTIF('Job Database'!$X$11:$X$3035, $I738)=0, $AC$5, $AC$4))</f>
        <v/>
      </c>
      <c r="D738" s="40"/>
      <c r="E738" s="85" t="str">
        <f>IF($I738="", "", IF(IFERROR(INDEX('Job Database'!$M$11:$M$3035, MATCH($I738, 'Job Database'!$X$11:$X$3035, 0)), "")="", "", IFERROR(INDEX('Job Database'!$M$11:$M$3035, MATCH($I738, 'Job Database'!$X$11:$X$3035, 0)), "")))</f>
        <v/>
      </c>
      <c r="F738" s="40"/>
      <c r="G738" s="88" t="str">
        <f t="shared" si="481"/>
        <v/>
      </c>
      <c r="H738" s="40"/>
      <c r="I738" s="24"/>
      <c r="J738" s="34"/>
      <c r="K738" s="106"/>
      <c r="L738" s="79"/>
      <c r="M738" s="34"/>
      <c r="N738" s="79"/>
      <c r="O738" s="31"/>
      <c r="P738" s="53"/>
      <c r="Q738" s="40"/>
      <c r="S738" s="41" t="str">
        <f t="shared" si="469"/>
        <v/>
      </c>
      <c r="T738" s="41" t="str">
        <f t="shared" si="470"/>
        <v/>
      </c>
      <c r="U738" s="41" t="str">
        <f t="shared" si="482"/>
        <v/>
      </c>
      <c r="W738" s="74" t="str">
        <f>IF('Job Database'!$X738="", "", 'Job Database'!$X738)</f>
        <v/>
      </c>
      <c r="Y738" s="41" t="str">
        <f>IF($W738="", "", IF(COUNTIF($I$11:$I$3035, $W738)&gt;0, "", MAX($Y$10:$Y737)+1))</f>
        <v/>
      </c>
      <c r="Z738" s="41">
        <v>728</v>
      </c>
      <c r="AA738" s="58" t="str">
        <f t="shared" si="483"/>
        <v/>
      </c>
      <c r="AC738" s="41" t="str">
        <f t="shared" si="471"/>
        <v/>
      </c>
      <c r="AE738" s="41" t="str">
        <f t="shared" si="484"/>
        <v/>
      </c>
      <c r="AJ738" s="154" t="str">
        <f t="shared" si="485"/>
        <v/>
      </c>
      <c r="AL738" s="120" t="str">
        <f t="shared" si="486"/>
        <v/>
      </c>
      <c r="AM738" s="104" t="str">
        <f t="shared" si="487"/>
        <v/>
      </c>
      <c r="AN738" s="104" t="str">
        <f t="shared" si="488"/>
        <v/>
      </c>
      <c r="AO738" s="104" t="str">
        <f t="shared" si="472"/>
        <v/>
      </c>
      <c r="AP738" s="104" t="str">
        <f t="shared" si="473"/>
        <v/>
      </c>
      <c r="AQ738" s="121" t="str">
        <f t="shared" si="489"/>
        <v/>
      </c>
      <c r="AS738" s="88" t="str">
        <f t="shared" si="474"/>
        <v/>
      </c>
      <c r="AT738" s="68" t="str">
        <f t="shared" si="490"/>
        <v/>
      </c>
      <c r="AU738" s="68" t="str">
        <f t="shared" si="491"/>
        <v/>
      </c>
      <c r="AV738" s="68" t="str">
        <f t="shared" si="492"/>
        <v/>
      </c>
      <c r="AW738" s="88" t="str">
        <f t="shared" si="475"/>
        <v/>
      </c>
      <c r="AZ738" s="88" t="str">
        <f t="shared" si="476"/>
        <v/>
      </c>
      <c r="BA738" s="68" t="str">
        <f t="shared" si="477"/>
        <v/>
      </c>
      <c r="BB738" s="68" t="str">
        <f t="shared" si="478"/>
        <v/>
      </c>
      <c r="BC738" s="68" t="str">
        <f t="shared" si="479"/>
        <v/>
      </c>
      <c r="BD738" s="69" t="str">
        <f t="shared" si="480"/>
        <v/>
      </c>
      <c r="BE738" s="69" t="str">
        <f t="shared" si="493"/>
        <v/>
      </c>
      <c r="BT738" s="138" t="str">
        <f t="shared" ca="1" si="494"/>
        <v/>
      </c>
      <c r="BU738" s="139" t="str">
        <f t="shared" ca="1" si="495"/>
        <v/>
      </c>
      <c r="BW738" s="138" t="str">
        <f t="shared" si="496"/>
        <v/>
      </c>
      <c r="BX738" s="104" t="str">
        <f t="shared" si="497"/>
        <v/>
      </c>
      <c r="BY738" s="139" t="str">
        <f t="shared" si="498"/>
        <v/>
      </c>
      <c r="CA738" s="138" t="str">
        <f t="shared" si="499"/>
        <v/>
      </c>
      <c r="CB738" s="104" t="str">
        <f t="shared" si="500"/>
        <v/>
      </c>
      <c r="CC738" s="139" t="str">
        <f t="shared" si="501"/>
        <v/>
      </c>
      <c r="CE738" s="162" t="str">
        <f t="shared" si="502"/>
        <v/>
      </c>
      <c r="CF738" s="163" t="str">
        <f t="shared" si="503"/>
        <v/>
      </c>
      <c r="CG738" s="164" t="str">
        <f t="shared" si="504"/>
        <v/>
      </c>
      <c r="CI738" s="162" t="str">
        <f t="shared" si="505"/>
        <v/>
      </c>
      <c r="CJ738" s="163" t="str">
        <f t="shared" si="508"/>
        <v/>
      </c>
      <c r="CK738" s="164" t="str">
        <f t="shared" si="509"/>
        <v/>
      </c>
      <c r="CM738" s="169" t="str">
        <f t="shared" si="506"/>
        <v/>
      </c>
      <c r="CN738" s="139" t="str">
        <f t="shared" si="507"/>
        <v/>
      </c>
      <c r="CP738" s="41" t="str">
        <f>IF($CM738="", "", COUNTIF($CM$11:$CM$3035, "&lt;"&amp;$CM738)+1+COUNTIF($CM$11:$CM738, $CM738)-1)</f>
        <v/>
      </c>
    </row>
    <row r="739" spans="1:94" x14ac:dyDescent="0.25">
      <c r="A739" s="40"/>
      <c r="B739" s="82" t="str">
        <f>IF($I739="", "", IFERROR(INDEX('Job Database'!$AE$11:$AE$3035, MATCH($I739, 'Job Database'!$X$11:$X$3035, 0)), ""))</f>
        <v/>
      </c>
      <c r="C739" s="69" t="str">
        <f>IF($I739="", "", IF(COUNTIF('Job Database'!$X$11:$X$3035, $I739)=0, $AC$5, $AC$4))</f>
        <v/>
      </c>
      <c r="D739" s="40"/>
      <c r="E739" s="85" t="str">
        <f>IF($I739="", "", IF(IFERROR(INDEX('Job Database'!$M$11:$M$3035, MATCH($I739, 'Job Database'!$X$11:$X$3035, 0)), "")="", "", IFERROR(INDEX('Job Database'!$M$11:$M$3035, MATCH($I739, 'Job Database'!$X$11:$X$3035, 0)), "")))</f>
        <v/>
      </c>
      <c r="F739" s="40"/>
      <c r="G739" s="88" t="str">
        <f t="shared" si="481"/>
        <v/>
      </c>
      <c r="H739" s="40"/>
      <c r="I739" s="24"/>
      <c r="J739" s="34"/>
      <c r="K739" s="106"/>
      <c r="L739" s="79"/>
      <c r="M739" s="34"/>
      <c r="N739" s="79"/>
      <c r="O739" s="31"/>
      <c r="P739" s="53"/>
      <c r="Q739" s="40"/>
      <c r="S739" s="41" t="str">
        <f t="shared" si="469"/>
        <v/>
      </c>
      <c r="T739" s="41" t="str">
        <f t="shared" si="470"/>
        <v/>
      </c>
      <c r="U739" s="41" t="str">
        <f t="shared" si="482"/>
        <v/>
      </c>
      <c r="W739" s="74" t="str">
        <f>IF('Job Database'!$X739="", "", 'Job Database'!$X739)</f>
        <v/>
      </c>
      <c r="Y739" s="41" t="str">
        <f>IF($W739="", "", IF(COUNTIF($I$11:$I$3035, $W739)&gt;0, "", MAX($Y$10:$Y738)+1))</f>
        <v/>
      </c>
      <c r="Z739" s="41">
        <v>729</v>
      </c>
      <c r="AA739" s="58" t="str">
        <f t="shared" si="483"/>
        <v/>
      </c>
      <c r="AC739" s="41" t="str">
        <f t="shared" si="471"/>
        <v/>
      </c>
      <c r="AE739" s="41" t="str">
        <f t="shared" si="484"/>
        <v/>
      </c>
      <c r="AJ739" s="154" t="str">
        <f t="shared" si="485"/>
        <v/>
      </c>
      <c r="AL739" s="120" t="str">
        <f t="shared" si="486"/>
        <v/>
      </c>
      <c r="AM739" s="104" t="str">
        <f t="shared" si="487"/>
        <v/>
      </c>
      <c r="AN739" s="104" t="str">
        <f t="shared" si="488"/>
        <v/>
      </c>
      <c r="AO739" s="104" t="str">
        <f t="shared" si="472"/>
        <v/>
      </c>
      <c r="AP739" s="104" t="str">
        <f t="shared" si="473"/>
        <v/>
      </c>
      <c r="AQ739" s="121" t="str">
        <f t="shared" si="489"/>
        <v/>
      </c>
      <c r="AS739" s="88" t="str">
        <f t="shared" si="474"/>
        <v/>
      </c>
      <c r="AT739" s="68" t="str">
        <f t="shared" si="490"/>
        <v/>
      </c>
      <c r="AU739" s="68" t="str">
        <f t="shared" si="491"/>
        <v/>
      </c>
      <c r="AV739" s="68" t="str">
        <f t="shared" si="492"/>
        <v/>
      </c>
      <c r="AW739" s="88" t="str">
        <f t="shared" si="475"/>
        <v/>
      </c>
      <c r="AZ739" s="88" t="str">
        <f t="shared" si="476"/>
        <v/>
      </c>
      <c r="BA739" s="68" t="str">
        <f t="shared" si="477"/>
        <v/>
      </c>
      <c r="BB739" s="68" t="str">
        <f t="shared" si="478"/>
        <v/>
      </c>
      <c r="BC739" s="68" t="str">
        <f t="shared" si="479"/>
        <v/>
      </c>
      <c r="BD739" s="69" t="str">
        <f t="shared" si="480"/>
        <v/>
      </c>
      <c r="BE739" s="69" t="str">
        <f t="shared" si="493"/>
        <v/>
      </c>
      <c r="BT739" s="138" t="str">
        <f t="shared" ca="1" si="494"/>
        <v/>
      </c>
      <c r="BU739" s="139" t="str">
        <f t="shared" ca="1" si="495"/>
        <v/>
      </c>
      <c r="BW739" s="138" t="str">
        <f t="shared" si="496"/>
        <v/>
      </c>
      <c r="BX739" s="104" t="str">
        <f t="shared" si="497"/>
        <v/>
      </c>
      <c r="BY739" s="139" t="str">
        <f t="shared" si="498"/>
        <v/>
      </c>
      <c r="CA739" s="138" t="str">
        <f t="shared" si="499"/>
        <v/>
      </c>
      <c r="CB739" s="104" t="str">
        <f t="shared" si="500"/>
        <v/>
      </c>
      <c r="CC739" s="139" t="str">
        <f t="shared" si="501"/>
        <v/>
      </c>
      <c r="CE739" s="162" t="str">
        <f t="shared" si="502"/>
        <v/>
      </c>
      <c r="CF739" s="163" t="str">
        <f t="shared" si="503"/>
        <v/>
      </c>
      <c r="CG739" s="164" t="str">
        <f t="shared" si="504"/>
        <v/>
      </c>
      <c r="CI739" s="162" t="str">
        <f t="shared" si="505"/>
        <v/>
      </c>
      <c r="CJ739" s="163" t="str">
        <f t="shared" si="508"/>
        <v/>
      </c>
      <c r="CK739" s="164" t="str">
        <f t="shared" si="509"/>
        <v/>
      </c>
      <c r="CM739" s="169" t="str">
        <f t="shared" si="506"/>
        <v/>
      </c>
      <c r="CN739" s="139" t="str">
        <f t="shared" si="507"/>
        <v/>
      </c>
      <c r="CP739" s="41" t="str">
        <f>IF($CM739="", "", COUNTIF($CM$11:$CM$3035, "&lt;"&amp;$CM739)+1+COUNTIF($CM$11:$CM739, $CM739)-1)</f>
        <v/>
      </c>
    </row>
    <row r="740" spans="1:94" x14ac:dyDescent="0.25">
      <c r="A740" s="40"/>
      <c r="B740" s="82" t="str">
        <f>IF($I740="", "", IFERROR(INDEX('Job Database'!$AE$11:$AE$3035, MATCH($I740, 'Job Database'!$X$11:$X$3035, 0)), ""))</f>
        <v/>
      </c>
      <c r="C740" s="69" t="str">
        <f>IF($I740="", "", IF(COUNTIF('Job Database'!$X$11:$X$3035, $I740)=0, $AC$5, $AC$4))</f>
        <v/>
      </c>
      <c r="D740" s="40"/>
      <c r="E740" s="85" t="str">
        <f>IF($I740="", "", IF(IFERROR(INDEX('Job Database'!$M$11:$M$3035, MATCH($I740, 'Job Database'!$X$11:$X$3035, 0)), "")="", "", IFERROR(INDEX('Job Database'!$M$11:$M$3035, MATCH($I740, 'Job Database'!$X$11:$X$3035, 0)), "")))</f>
        <v/>
      </c>
      <c r="F740" s="40"/>
      <c r="G740" s="88" t="str">
        <f t="shared" si="481"/>
        <v/>
      </c>
      <c r="H740" s="40"/>
      <c r="I740" s="24"/>
      <c r="J740" s="34"/>
      <c r="K740" s="106"/>
      <c r="L740" s="79"/>
      <c r="M740" s="34"/>
      <c r="N740" s="79"/>
      <c r="O740" s="31"/>
      <c r="P740" s="53"/>
      <c r="Q740" s="40"/>
      <c r="S740" s="41" t="str">
        <f t="shared" si="469"/>
        <v/>
      </c>
      <c r="T740" s="41" t="str">
        <f t="shared" si="470"/>
        <v/>
      </c>
      <c r="U740" s="41" t="str">
        <f t="shared" si="482"/>
        <v/>
      </c>
      <c r="W740" s="74" t="str">
        <f>IF('Job Database'!$X740="", "", 'Job Database'!$X740)</f>
        <v/>
      </c>
      <c r="Y740" s="41" t="str">
        <f>IF($W740="", "", IF(COUNTIF($I$11:$I$3035, $W740)&gt;0, "", MAX($Y$10:$Y739)+1))</f>
        <v/>
      </c>
      <c r="Z740" s="41">
        <v>730</v>
      </c>
      <c r="AA740" s="58" t="str">
        <f t="shared" si="483"/>
        <v/>
      </c>
      <c r="AC740" s="41" t="str">
        <f t="shared" si="471"/>
        <v/>
      </c>
      <c r="AE740" s="41" t="str">
        <f t="shared" si="484"/>
        <v/>
      </c>
      <c r="AJ740" s="154" t="str">
        <f t="shared" si="485"/>
        <v/>
      </c>
      <c r="AL740" s="120" t="str">
        <f t="shared" si="486"/>
        <v/>
      </c>
      <c r="AM740" s="104" t="str">
        <f t="shared" si="487"/>
        <v/>
      </c>
      <c r="AN740" s="104" t="str">
        <f t="shared" si="488"/>
        <v/>
      </c>
      <c r="AO740" s="104" t="str">
        <f t="shared" si="472"/>
        <v/>
      </c>
      <c r="AP740" s="104" t="str">
        <f t="shared" si="473"/>
        <v/>
      </c>
      <c r="AQ740" s="121" t="str">
        <f t="shared" si="489"/>
        <v/>
      </c>
      <c r="AS740" s="88" t="str">
        <f t="shared" si="474"/>
        <v/>
      </c>
      <c r="AT740" s="68" t="str">
        <f t="shared" si="490"/>
        <v/>
      </c>
      <c r="AU740" s="68" t="str">
        <f t="shared" si="491"/>
        <v/>
      </c>
      <c r="AV740" s="68" t="str">
        <f t="shared" si="492"/>
        <v/>
      </c>
      <c r="AW740" s="88" t="str">
        <f t="shared" si="475"/>
        <v/>
      </c>
      <c r="AZ740" s="88" t="str">
        <f t="shared" si="476"/>
        <v/>
      </c>
      <c r="BA740" s="68" t="str">
        <f t="shared" si="477"/>
        <v/>
      </c>
      <c r="BB740" s="68" t="str">
        <f t="shared" si="478"/>
        <v/>
      </c>
      <c r="BC740" s="68" t="str">
        <f t="shared" si="479"/>
        <v/>
      </c>
      <c r="BD740" s="69" t="str">
        <f t="shared" si="480"/>
        <v/>
      </c>
      <c r="BE740" s="69" t="str">
        <f t="shared" si="493"/>
        <v/>
      </c>
      <c r="BT740" s="138" t="str">
        <f t="shared" ca="1" si="494"/>
        <v/>
      </c>
      <c r="BU740" s="139" t="str">
        <f t="shared" ca="1" si="495"/>
        <v/>
      </c>
      <c r="BW740" s="138" t="str">
        <f t="shared" si="496"/>
        <v/>
      </c>
      <c r="BX740" s="104" t="str">
        <f t="shared" si="497"/>
        <v/>
      </c>
      <c r="BY740" s="139" t="str">
        <f t="shared" si="498"/>
        <v/>
      </c>
      <c r="CA740" s="138" t="str">
        <f t="shared" si="499"/>
        <v/>
      </c>
      <c r="CB740" s="104" t="str">
        <f t="shared" si="500"/>
        <v/>
      </c>
      <c r="CC740" s="139" t="str">
        <f t="shared" si="501"/>
        <v/>
      </c>
      <c r="CE740" s="162" t="str">
        <f t="shared" si="502"/>
        <v/>
      </c>
      <c r="CF740" s="163" t="str">
        <f t="shared" si="503"/>
        <v/>
      </c>
      <c r="CG740" s="164" t="str">
        <f t="shared" si="504"/>
        <v/>
      </c>
      <c r="CI740" s="162" t="str">
        <f t="shared" si="505"/>
        <v/>
      </c>
      <c r="CJ740" s="163" t="str">
        <f t="shared" si="508"/>
        <v/>
      </c>
      <c r="CK740" s="164" t="str">
        <f t="shared" si="509"/>
        <v/>
      </c>
      <c r="CM740" s="169" t="str">
        <f t="shared" si="506"/>
        <v/>
      </c>
      <c r="CN740" s="139" t="str">
        <f t="shared" si="507"/>
        <v/>
      </c>
      <c r="CP740" s="41" t="str">
        <f>IF($CM740="", "", COUNTIF($CM$11:$CM$3035, "&lt;"&amp;$CM740)+1+COUNTIF($CM$11:$CM740, $CM740)-1)</f>
        <v/>
      </c>
    </row>
    <row r="741" spans="1:94" x14ac:dyDescent="0.25">
      <c r="A741" s="40"/>
      <c r="B741" s="82" t="str">
        <f>IF($I741="", "", IFERROR(INDEX('Job Database'!$AE$11:$AE$3035, MATCH($I741, 'Job Database'!$X$11:$X$3035, 0)), ""))</f>
        <v/>
      </c>
      <c r="C741" s="69" t="str">
        <f>IF($I741="", "", IF(COUNTIF('Job Database'!$X$11:$X$3035, $I741)=0, $AC$5, $AC$4))</f>
        <v/>
      </c>
      <c r="D741" s="40"/>
      <c r="E741" s="85" t="str">
        <f>IF($I741="", "", IF(IFERROR(INDEX('Job Database'!$M$11:$M$3035, MATCH($I741, 'Job Database'!$X$11:$X$3035, 0)), "")="", "", IFERROR(INDEX('Job Database'!$M$11:$M$3035, MATCH($I741, 'Job Database'!$X$11:$X$3035, 0)), "")))</f>
        <v/>
      </c>
      <c r="F741" s="40"/>
      <c r="G741" s="88" t="str">
        <f t="shared" si="481"/>
        <v/>
      </c>
      <c r="H741" s="40"/>
      <c r="I741" s="24"/>
      <c r="J741" s="34"/>
      <c r="K741" s="106"/>
      <c r="L741" s="79"/>
      <c r="M741" s="34"/>
      <c r="N741" s="79"/>
      <c r="O741" s="31"/>
      <c r="P741" s="53"/>
      <c r="Q741" s="40"/>
      <c r="S741" s="41" t="str">
        <f t="shared" si="469"/>
        <v/>
      </c>
      <c r="T741" s="41" t="str">
        <f t="shared" si="470"/>
        <v/>
      </c>
      <c r="U741" s="41" t="str">
        <f t="shared" si="482"/>
        <v/>
      </c>
      <c r="W741" s="74" t="str">
        <f>IF('Job Database'!$X741="", "", 'Job Database'!$X741)</f>
        <v/>
      </c>
      <c r="Y741" s="41" t="str">
        <f>IF($W741="", "", IF(COUNTIF($I$11:$I$3035, $W741)&gt;0, "", MAX($Y$10:$Y740)+1))</f>
        <v/>
      </c>
      <c r="Z741" s="41">
        <v>731</v>
      </c>
      <c r="AA741" s="58" t="str">
        <f t="shared" si="483"/>
        <v/>
      </c>
      <c r="AC741" s="41" t="str">
        <f t="shared" si="471"/>
        <v/>
      </c>
      <c r="AE741" s="41" t="str">
        <f t="shared" si="484"/>
        <v/>
      </c>
      <c r="AJ741" s="154" t="str">
        <f t="shared" si="485"/>
        <v/>
      </c>
      <c r="AL741" s="120" t="str">
        <f t="shared" si="486"/>
        <v/>
      </c>
      <c r="AM741" s="104" t="str">
        <f t="shared" si="487"/>
        <v/>
      </c>
      <c r="AN741" s="104" t="str">
        <f t="shared" si="488"/>
        <v/>
      </c>
      <c r="AO741" s="104" t="str">
        <f t="shared" si="472"/>
        <v/>
      </c>
      <c r="AP741" s="104" t="str">
        <f t="shared" si="473"/>
        <v/>
      </c>
      <c r="AQ741" s="121" t="str">
        <f t="shared" si="489"/>
        <v/>
      </c>
      <c r="AS741" s="88" t="str">
        <f t="shared" si="474"/>
        <v/>
      </c>
      <c r="AT741" s="68" t="str">
        <f t="shared" si="490"/>
        <v/>
      </c>
      <c r="AU741" s="68" t="str">
        <f t="shared" si="491"/>
        <v/>
      </c>
      <c r="AV741" s="68" t="str">
        <f t="shared" si="492"/>
        <v/>
      </c>
      <c r="AW741" s="88" t="str">
        <f t="shared" si="475"/>
        <v/>
      </c>
      <c r="AZ741" s="88" t="str">
        <f t="shared" si="476"/>
        <v/>
      </c>
      <c r="BA741" s="68" t="str">
        <f t="shared" si="477"/>
        <v/>
      </c>
      <c r="BB741" s="68" t="str">
        <f t="shared" si="478"/>
        <v/>
      </c>
      <c r="BC741" s="68" t="str">
        <f t="shared" si="479"/>
        <v/>
      </c>
      <c r="BD741" s="69" t="str">
        <f t="shared" si="480"/>
        <v/>
      </c>
      <c r="BE741" s="69" t="str">
        <f t="shared" si="493"/>
        <v/>
      </c>
      <c r="BT741" s="138" t="str">
        <f t="shared" ca="1" si="494"/>
        <v/>
      </c>
      <c r="BU741" s="139" t="str">
        <f t="shared" ca="1" si="495"/>
        <v/>
      </c>
      <c r="BW741" s="138" t="str">
        <f t="shared" si="496"/>
        <v/>
      </c>
      <c r="BX741" s="104" t="str">
        <f t="shared" si="497"/>
        <v/>
      </c>
      <c r="BY741" s="139" t="str">
        <f t="shared" si="498"/>
        <v/>
      </c>
      <c r="CA741" s="138" t="str">
        <f t="shared" si="499"/>
        <v/>
      </c>
      <c r="CB741" s="104" t="str">
        <f t="shared" si="500"/>
        <v/>
      </c>
      <c r="CC741" s="139" t="str">
        <f t="shared" si="501"/>
        <v/>
      </c>
      <c r="CE741" s="162" t="str">
        <f t="shared" si="502"/>
        <v/>
      </c>
      <c r="CF741" s="163" t="str">
        <f t="shared" si="503"/>
        <v/>
      </c>
      <c r="CG741" s="164" t="str">
        <f t="shared" si="504"/>
        <v/>
      </c>
      <c r="CI741" s="162" t="str">
        <f t="shared" si="505"/>
        <v/>
      </c>
      <c r="CJ741" s="163" t="str">
        <f t="shared" si="508"/>
        <v/>
      </c>
      <c r="CK741" s="164" t="str">
        <f t="shared" si="509"/>
        <v/>
      </c>
      <c r="CM741" s="169" t="str">
        <f t="shared" si="506"/>
        <v/>
      </c>
      <c r="CN741" s="139" t="str">
        <f t="shared" si="507"/>
        <v/>
      </c>
      <c r="CP741" s="41" t="str">
        <f>IF($CM741="", "", COUNTIF($CM$11:$CM$3035, "&lt;"&amp;$CM741)+1+COUNTIF($CM$11:$CM741, $CM741)-1)</f>
        <v/>
      </c>
    </row>
    <row r="742" spans="1:94" x14ac:dyDescent="0.25">
      <c r="A742" s="40"/>
      <c r="B742" s="82" t="str">
        <f>IF($I742="", "", IFERROR(INDEX('Job Database'!$AE$11:$AE$3035, MATCH($I742, 'Job Database'!$X$11:$X$3035, 0)), ""))</f>
        <v/>
      </c>
      <c r="C742" s="69" t="str">
        <f>IF($I742="", "", IF(COUNTIF('Job Database'!$X$11:$X$3035, $I742)=0, $AC$5, $AC$4))</f>
        <v/>
      </c>
      <c r="D742" s="40"/>
      <c r="E742" s="85" t="str">
        <f>IF($I742="", "", IF(IFERROR(INDEX('Job Database'!$M$11:$M$3035, MATCH($I742, 'Job Database'!$X$11:$X$3035, 0)), "")="", "", IFERROR(INDEX('Job Database'!$M$11:$M$3035, MATCH($I742, 'Job Database'!$X$11:$X$3035, 0)), "")))</f>
        <v/>
      </c>
      <c r="F742" s="40"/>
      <c r="G742" s="88" t="str">
        <f t="shared" si="481"/>
        <v/>
      </c>
      <c r="H742" s="40"/>
      <c r="I742" s="24"/>
      <c r="J742" s="34"/>
      <c r="K742" s="106"/>
      <c r="L742" s="79"/>
      <c r="M742" s="34"/>
      <c r="N742" s="79"/>
      <c r="O742" s="31"/>
      <c r="P742" s="53"/>
      <c r="Q742" s="40"/>
      <c r="S742" s="41" t="str">
        <f t="shared" si="469"/>
        <v/>
      </c>
      <c r="T742" s="41" t="str">
        <f t="shared" si="470"/>
        <v/>
      </c>
      <c r="U742" s="41" t="str">
        <f t="shared" si="482"/>
        <v/>
      </c>
      <c r="W742" s="74" t="str">
        <f>IF('Job Database'!$X742="", "", 'Job Database'!$X742)</f>
        <v/>
      </c>
      <c r="Y742" s="41" t="str">
        <f>IF($W742="", "", IF(COUNTIF($I$11:$I$3035, $W742)&gt;0, "", MAX($Y$10:$Y741)+1))</f>
        <v/>
      </c>
      <c r="Z742" s="41">
        <v>732</v>
      </c>
      <c r="AA742" s="58" t="str">
        <f t="shared" si="483"/>
        <v/>
      </c>
      <c r="AC742" s="41" t="str">
        <f t="shared" si="471"/>
        <v/>
      </c>
      <c r="AE742" s="41" t="str">
        <f t="shared" si="484"/>
        <v/>
      </c>
      <c r="AJ742" s="154" t="str">
        <f t="shared" si="485"/>
        <v/>
      </c>
      <c r="AL742" s="120" t="str">
        <f t="shared" si="486"/>
        <v/>
      </c>
      <c r="AM742" s="104" t="str">
        <f t="shared" si="487"/>
        <v/>
      </c>
      <c r="AN742" s="104" t="str">
        <f t="shared" si="488"/>
        <v/>
      </c>
      <c r="AO742" s="104" t="str">
        <f t="shared" si="472"/>
        <v/>
      </c>
      <c r="AP742" s="104" t="str">
        <f t="shared" si="473"/>
        <v/>
      </c>
      <c r="AQ742" s="121" t="str">
        <f t="shared" si="489"/>
        <v/>
      </c>
      <c r="AS742" s="88" t="str">
        <f t="shared" si="474"/>
        <v/>
      </c>
      <c r="AT742" s="68" t="str">
        <f t="shared" si="490"/>
        <v/>
      </c>
      <c r="AU742" s="68" t="str">
        <f t="shared" si="491"/>
        <v/>
      </c>
      <c r="AV742" s="68" t="str">
        <f t="shared" si="492"/>
        <v/>
      </c>
      <c r="AW742" s="88" t="str">
        <f t="shared" si="475"/>
        <v/>
      </c>
      <c r="AZ742" s="88" t="str">
        <f t="shared" si="476"/>
        <v/>
      </c>
      <c r="BA742" s="68" t="str">
        <f t="shared" si="477"/>
        <v/>
      </c>
      <c r="BB742" s="68" t="str">
        <f t="shared" si="478"/>
        <v/>
      </c>
      <c r="BC742" s="68" t="str">
        <f t="shared" si="479"/>
        <v/>
      </c>
      <c r="BD742" s="69" t="str">
        <f t="shared" si="480"/>
        <v/>
      </c>
      <c r="BE742" s="69" t="str">
        <f t="shared" si="493"/>
        <v/>
      </c>
      <c r="BT742" s="138" t="str">
        <f t="shared" ca="1" si="494"/>
        <v/>
      </c>
      <c r="BU742" s="139" t="str">
        <f t="shared" ca="1" si="495"/>
        <v/>
      </c>
      <c r="BW742" s="138" t="str">
        <f t="shared" si="496"/>
        <v/>
      </c>
      <c r="BX742" s="104" t="str">
        <f t="shared" si="497"/>
        <v/>
      </c>
      <c r="BY742" s="139" t="str">
        <f t="shared" si="498"/>
        <v/>
      </c>
      <c r="CA742" s="138" t="str">
        <f t="shared" si="499"/>
        <v/>
      </c>
      <c r="CB742" s="104" t="str">
        <f t="shared" si="500"/>
        <v/>
      </c>
      <c r="CC742" s="139" t="str">
        <f t="shared" si="501"/>
        <v/>
      </c>
      <c r="CE742" s="162" t="str">
        <f t="shared" si="502"/>
        <v/>
      </c>
      <c r="CF742" s="163" t="str">
        <f t="shared" si="503"/>
        <v/>
      </c>
      <c r="CG742" s="164" t="str">
        <f t="shared" si="504"/>
        <v/>
      </c>
      <c r="CI742" s="162" t="str">
        <f t="shared" si="505"/>
        <v/>
      </c>
      <c r="CJ742" s="163" t="str">
        <f t="shared" si="508"/>
        <v/>
      </c>
      <c r="CK742" s="164" t="str">
        <f t="shared" si="509"/>
        <v/>
      </c>
      <c r="CM742" s="169" t="str">
        <f t="shared" si="506"/>
        <v/>
      </c>
      <c r="CN742" s="139" t="str">
        <f t="shared" si="507"/>
        <v/>
      </c>
      <c r="CP742" s="41" t="str">
        <f>IF($CM742="", "", COUNTIF($CM$11:$CM$3035, "&lt;"&amp;$CM742)+1+COUNTIF($CM$11:$CM742, $CM742)-1)</f>
        <v/>
      </c>
    </row>
    <row r="743" spans="1:94" x14ac:dyDescent="0.25">
      <c r="A743" s="40"/>
      <c r="B743" s="82" t="str">
        <f>IF($I743="", "", IFERROR(INDEX('Job Database'!$AE$11:$AE$3035, MATCH($I743, 'Job Database'!$X$11:$X$3035, 0)), ""))</f>
        <v/>
      </c>
      <c r="C743" s="69" t="str">
        <f>IF($I743="", "", IF(COUNTIF('Job Database'!$X$11:$X$3035, $I743)=0, $AC$5, $AC$4))</f>
        <v/>
      </c>
      <c r="D743" s="40"/>
      <c r="E743" s="85" t="str">
        <f>IF($I743="", "", IF(IFERROR(INDEX('Job Database'!$M$11:$M$3035, MATCH($I743, 'Job Database'!$X$11:$X$3035, 0)), "")="", "", IFERROR(INDEX('Job Database'!$M$11:$M$3035, MATCH($I743, 'Job Database'!$X$11:$X$3035, 0)), "")))</f>
        <v/>
      </c>
      <c r="F743" s="40"/>
      <c r="G743" s="88" t="str">
        <f t="shared" si="481"/>
        <v/>
      </c>
      <c r="H743" s="40"/>
      <c r="I743" s="24"/>
      <c r="J743" s="34"/>
      <c r="K743" s="106"/>
      <c r="L743" s="79"/>
      <c r="M743" s="34"/>
      <c r="N743" s="79"/>
      <c r="O743" s="31"/>
      <c r="P743" s="53"/>
      <c r="Q743" s="40"/>
      <c r="S743" s="41" t="str">
        <f t="shared" si="469"/>
        <v/>
      </c>
      <c r="T743" s="41" t="str">
        <f t="shared" si="470"/>
        <v/>
      </c>
      <c r="U743" s="41" t="str">
        <f t="shared" si="482"/>
        <v/>
      </c>
      <c r="W743" s="74" t="str">
        <f>IF('Job Database'!$X743="", "", 'Job Database'!$X743)</f>
        <v/>
      </c>
      <c r="Y743" s="41" t="str">
        <f>IF($W743="", "", IF(COUNTIF($I$11:$I$3035, $W743)&gt;0, "", MAX($Y$10:$Y742)+1))</f>
        <v/>
      </c>
      <c r="Z743" s="41">
        <v>733</v>
      </c>
      <c r="AA743" s="58" t="str">
        <f t="shared" si="483"/>
        <v/>
      </c>
      <c r="AC743" s="41" t="str">
        <f t="shared" si="471"/>
        <v/>
      </c>
      <c r="AE743" s="41" t="str">
        <f t="shared" si="484"/>
        <v/>
      </c>
      <c r="AJ743" s="154" t="str">
        <f t="shared" si="485"/>
        <v/>
      </c>
      <c r="AL743" s="120" t="str">
        <f t="shared" si="486"/>
        <v/>
      </c>
      <c r="AM743" s="104" t="str">
        <f t="shared" si="487"/>
        <v/>
      </c>
      <c r="AN743" s="104" t="str">
        <f t="shared" si="488"/>
        <v/>
      </c>
      <c r="AO743" s="104" t="str">
        <f t="shared" si="472"/>
        <v/>
      </c>
      <c r="AP743" s="104" t="str">
        <f t="shared" si="473"/>
        <v/>
      </c>
      <c r="AQ743" s="121" t="str">
        <f t="shared" si="489"/>
        <v/>
      </c>
      <c r="AS743" s="88" t="str">
        <f t="shared" si="474"/>
        <v/>
      </c>
      <c r="AT743" s="68" t="str">
        <f t="shared" si="490"/>
        <v/>
      </c>
      <c r="AU743" s="68" t="str">
        <f t="shared" si="491"/>
        <v/>
      </c>
      <c r="AV743" s="68" t="str">
        <f t="shared" si="492"/>
        <v/>
      </c>
      <c r="AW743" s="88" t="str">
        <f t="shared" si="475"/>
        <v/>
      </c>
      <c r="AZ743" s="88" t="str">
        <f t="shared" si="476"/>
        <v/>
      </c>
      <c r="BA743" s="68" t="str">
        <f t="shared" si="477"/>
        <v/>
      </c>
      <c r="BB743" s="68" t="str">
        <f t="shared" si="478"/>
        <v/>
      </c>
      <c r="BC743" s="68" t="str">
        <f t="shared" si="479"/>
        <v/>
      </c>
      <c r="BD743" s="69" t="str">
        <f t="shared" si="480"/>
        <v/>
      </c>
      <c r="BE743" s="69" t="str">
        <f t="shared" si="493"/>
        <v/>
      </c>
      <c r="BT743" s="138" t="str">
        <f t="shared" ca="1" si="494"/>
        <v/>
      </c>
      <c r="BU743" s="139" t="str">
        <f t="shared" ca="1" si="495"/>
        <v/>
      </c>
      <c r="BW743" s="138" t="str">
        <f t="shared" si="496"/>
        <v/>
      </c>
      <c r="BX743" s="104" t="str">
        <f t="shared" si="497"/>
        <v/>
      </c>
      <c r="BY743" s="139" t="str">
        <f t="shared" si="498"/>
        <v/>
      </c>
      <c r="CA743" s="138" t="str">
        <f t="shared" si="499"/>
        <v/>
      </c>
      <c r="CB743" s="104" t="str">
        <f t="shared" si="500"/>
        <v/>
      </c>
      <c r="CC743" s="139" t="str">
        <f t="shared" si="501"/>
        <v/>
      </c>
      <c r="CE743" s="162" t="str">
        <f t="shared" si="502"/>
        <v/>
      </c>
      <c r="CF743" s="163" t="str">
        <f t="shared" si="503"/>
        <v/>
      </c>
      <c r="CG743" s="164" t="str">
        <f t="shared" si="504"/>
        <v/>
      </c>
      <c r="CI743" s="162" t="str">
        <f t="shared" si="505"/>
        <v/>
      </c>
      <c r="CJ743" s="163" t="str">
        <f t="shared" si="508"/>
        <v/>
      </c>
      <c r="CK743" s="164" t="str">
        <f t="shared" si="509"/>
        <v/>
      </c>
      <c r="CM743" s="169" t="str">
        <f t="shared" si="506"/>
        <v/>
      </c>
      <c r="CN743" s="139" t="str">
        <f t="shared" si="507"/>
        <v/>
      </c>
      <c r="CP743" s="41" t="str">
        <f>IF($CM743="", "", COUNTIF($CM$11:$CM$3035, "&lt;"&amp;$CM743)+1+COUNTIF($CM$11:$CM743, $CM743)-1)</f>
        <v/>
      </c>
    </row>
    <row r="744" spans="1:94" x14ac:dyDescent="0.25">
      <c r="A744" s="40"/>
      <c r="B744" s="82" t="str">
        <f>IF($I744="", "", IFERROR(INDEX('Job Database'!$AE$11:$AE$3035, MATCH($I744, 'Job Database'!$X$11:$X$3035, 0)), ""))</f>
        <v/>
      </c>
      <c r="C744" s="69" t="str">
        <f>IF($I744="", "", IF(COUNTIF('Job Database'!$X$11:$X$3035, $I744)=0, $AC$5, $AC$4))</f>
        <v/>
      </c>
      <c r="D744" s="40"/>
      <c r="E744" s="85" t="str">
        <f>IF($I744="", "", IF(IFERROR(INDEX('Job Database'!$M$11:$M$3035, MATCH($I744, 'Job Database'!$X$11:$X$3035, 0)), "")="", "", IFERROR(INDEX('Job Database'!$M$11:$M$3035, MATCH($I744, 'Job Database'!$X$11:$X$3035, 0)), "")))</f>
        <v/>
      </c>
      <c r="F744" s="40"/>
      <c r="G744" s="88" t="str">
        <f t="shared" si="481"/>
        <v/>
      </c>
      <c r="H744" s="40"/>
      <c r="I744" s="24"/>
      <c r="J744" s="34"/>
      <c r="K744" s="106"/>
      <c r="L744" s="79"/>
      <c r="M744" s="34"/>
      <c r="N744" s="79"/>
      <c r="O744" s="31"/>
      <c r="P744" s="53"/>
      <c r="Q744" s="40"/>
      <c r="S744" s="41" t="str">
        <f t="shared" si="469"/>
        <v/>
      </c>
      <c r="T744" s="41" t="str">
        <f t="shared" si="470"/>
        <v/>
      </c>
      <c r="U744" s="41" t="str">
        <f t="shared" si="482"/>
        <v/>
      </c>
      <c r="W744" s="74" t="str">
        <f>IF('Job Database'!$X744="", "", 'Job Database'!$X744)</f>
        <v/>
      </c>
      <c r="Y744" s="41" t="str">
        <f>IF($W744="", "", IF(COUNTIF($I$11:$I$3035, $W744)&gt;0, "", MAX($Y$10:$Y743)+1))</f>
        <v/>
      </c>
      <c r="Z744" s="41">
        <v>734</v>
      </c>
      <c r="AA744" s="58" t="str">
        <f t="shared" si="483"/>
        <v/>
      </c>
      <c r="AC744" s="41" t="str">
        <f t="shared" si="471"/>
        <v/>
      </c>
      <c r="AE744" s="41" t="str">
        <f t="shared" si="484"/>
        <v/>
      </c>
      <c r="AJ744" s="154" t="str">
        <f t="shared" si="485"/>
        <v/>
      </c>
      <c r="AL744" s="120" t="str">
        <f t="shared" si="486"/>
        <v/>
      </c>
      <c r="AM744" s="104" t="str">
        <f t="shared" si="487"/>
        <v/>
      </c>
      <c r="AN744" s="104" t="str">
        <f t="shared" si="488"/>
        <v/>
      </c>
      <c r="AO744" s="104" t="str">
        <f t="shared" si="472"/>
        <v/>
      </c>
      <c r="AP744" s="104" t="str">
        <f t="shared" si="473"/>
        <v/>
      </c>
      <c r="AQ744" s="121" t="str">
        <f t="shared" si="489"/>
        <v/>
      </c>
      <c r="AS744" s="88" t="str">
        <f t="shared" si="474"/>
        <v/>
      </c>
      <c r="AT744" s="68" t="str">
        <f t="shared" si="490"/>
        <v/>
      </c>
      <c r="AU744" s="68" t="str">
        <f t="shared" si="491"/>
        <v/>
      </c>
      <c r="AV744" s="68" t="str">
        <f t="shared" si="492"/>
        <v/>
      </c>
      <c r="AW744" s="88" t="str">
        <f t="shared" si="475"/>
        <v/>
      </c>
      <c r="AZ744" s="88" t="str">
        <f t="shared" si="476"/>
        <v/>
      </c>
      <c r="BA744" s="68" t="str">
        <f t="shared" si="477"/>
        <v/>
      </c>
      <c r="BB744" s="68" t="str">
        <f t="shared" si="478"/>
        <v/>
      </c>
      <c r="BC744" s="68" t="str">
        <f t="shared" si="479"/>
        <v/>
      </c>
      <c r="BD744" s="69" t="str">
        <f t="shared" si="480"/>
        <v/>
      </c>
      <c r="BE744" s="69" t="str">
        <f t="shared" si="493"/>
        <v/>
      </c>
      <c r="BT744" s="138" t="str">
        <f t="shared" ca="1" si="494"/>
        <v/>
      </c>
      <c r="BU744" s="139" t="str">
        <f t="shared" ca="1" si="495"/>
        <v/>
      </c>
      <c r="BW744" s="138" t="str">
        <f t="shared" si="496"/>
        <v/>
      </c>
      <c r="BX744" s="104" t="str">
        <f t="shared" si="497"/>
        <v/>
      </c>
      <c r="BY744" s="139" t="str">
        <f t="shared" si="498"/>
        <v/>
      </c>
      <c r="CA744" s="138" t="str">
        <f t="shared" si="499"/>
        <v/>
      </c>
      <c r="CB744" s="104" t="str">
        <f t="shared" si="500"/>
        <v/>
      </c>
      <c r="CC744" s="139" t="str">
        <f t="shared" si="501"/>
        <v/>
      </c>
      <c r="CE744" s="162" t="str">
        <f t="shared" si="502"/>
        <v/>
      </c>
      <c r="CF744" s="163" t="str">
        <f t="shared" si="503"/>
        <v/>
      </c>
      <c r="CG744" s="164" t="str">
        <f t="shared" si="504"/>
        <v/>
      </c>
      <c r="CI744" s="162" t="str">
        <f t="shared" si="505"/>
        <v/>
      </c>
      <c r="CJ744" s="163" t="str">
        <f t="shared" si="508"/>
        <v/>
      </c>
      <c r="CK744" s="164" t="str">
        <f t="shared" si="509"/>
        <v/>
      </c>
      <c r="CM744" s="169" t="str">
        <f t="shared" si="506"/>
        <v/>
      </c>
      <c r="CN744" s="139" t="str">
        <f t="shared" si="507"/>
        <v/>
      </c>
      <c r="CP744" s="41" t="str">
        <f>IF($CM744="", "", COUNTIF($CM$11:$CM$3035, "&lt;"&amp;$CM744)+1+COUNTIF($CM$11:$CM744, $CM744)-1)</f>
        <v/>
      </c>
    </row>
    <row r="745" spans="1:94" x14ac:dyDescent="0.25">
      <c r="A745" s="40"/>
      <c r="B745" s="82" t="str">
        <f>IF($I745="", "", IFERROR(INDEX('Job Database'!$AE$11:$AE$3035, MATCH($I745, 'Job Database'!$X$11:$X$3035, 0)), ""))</f>
        <v/>
      </c>
      <c r="C745" s="69" t="str">
        <f>IF($I745="", "", IF(COUNTIF('Job Database'!$X$11:$X$3035, $I745)=0, $AC$5, $AC$4))</f>
        <v/>
      </c>
      <c r="D745" s="40"/>
      <c r="E745" s="85" t="str">
        <f>IF($I745="", "", IF(IFERROR(INDEX('Job Database'!$M$11:$M$3035, MATCH($I745, 'Job Database'!$X$11:$X$3035, 0)), "")="", "", IFERROR(INDEX('Job Database'!$M$11:$M$3035, MATCH($I745, 'Job Database'!$X$11:$X$3035, 0)), "")))</f>
        <v/>
      </c>
      <c r="F745" s="40"/>
      <c r="G745" s="88" t="str">
        <f t="shared" si="481"/>
        <v/>
      </c>
      <c r="H745" s="40"/>
      <c r="I745" s="24"/>
      <c r="J745" s="34"/>
      <c r="K745" s="106"/>
      <c r="L745" s="79"/>
      <c r="M745" s="34"/>
      <c r="N745" s="79"/>
      <c r="O745" s="31"/>
      <c r="P745" s="53"/>
      <c r="Q745" s="40"/>
      <c r="S745" s="41" t="str">
        <f t="shared" si="469"/>
        <v/>
      </c>
      <c r="T745" s="41" t="str">
        <f t="shared" si="470"/>
        <v/>
      </c>
      <c r="U745" s="41" t="str">
        <f t="shared" si="482"/>
        <v/>
      </c>
      <c r="W745" s="74" t="str">
        <f>IF('Job Database'!$X745="", "", 'Job Database'!$X745)</f>
        <v/>
      </c>
      <c r="Y745" s="41" t="str">
        <f>IF($W745="", "", IF(COUNTIF($I$11:$I$3035, $W745)&gt;0, "", MAX($Y$10:$Y744)+1))</f>
        <v/>
      </c>
      <c r="Z745" s="41">
        <v>735</v>
      </c>
      <c r="AA745" s="58" t="str">
        <f t="shared" si="483"/>
        <v/>
      </c>
      <c r="AC745" s="41" t="str">
        <f t="shared" si="471"/>
        <v/>
      </c>
      <c r="AE745" s="41" t="str">
        <f t="shared" si="484"/>
        <v/>
      </c>
      <c r="AJ745" s="154" t="str">
        <f t="shared" si="485"/>
        <v/>
      </c>
      <c r="AL745" s="120" t="str">
        <f t="shared" si="486"/>
        <v/>
      </c>
      <c r="AM745" s="104" t="str">
        <f t="shared" si="487"/>
        <v/>
      </c>
      <c r="AN745" s="104" t="str">
        <f t="shared" si="488"/>
        <v/>
      </c>
      <c r="AO745" s="104" t="str">
        <f t="shared" si="472"/>
        <v/>
      </c>
      <c r="AP745" s="104" t="str">
        <f t="shared" si="473"/>
        <v/>
      </c>
      <c r="AQ745" s="121" t="str">
        <f t="shared" si="489"/>
        <v/>
      </c>
      <c r="AS745" s="88" t="str">
        <f t="shared" si="474"/>
        <v/>
      </c>
      <c r="AT745" s="68" t="str">
        <f t="shared" si="490"/>
        <v/>
      </c>
      <c r="AU745" s="68" t="str">
        <f t="shared" si="491"/>
        <v/>
      </c>
      <c r="AV745" s="68" t="str">
        <f t="shared" si="492"/>
        <v/>
      </c>
      <c r="AW745" s="88" t="str">
        <f t="shared" si="475"/>
        <v/>
      </c>
      <c r="AZ745" s="88" t="str">
        <f t="shared" si="476"/>
        <v/>
      </c>
      <c r="BA745" s="68" t="str">
        <f t="shared" si="477"/>
        <v/>
      </c>
      <c r="BB745" s="68" t="str">
        <f t="shared" si="478"/>
        <v/>
      </c>
      <c r="BC745" s="68" t="str">
        <f t="shared" si="479"/>
        <v/>
      </c>
      <c r="BD745" s="69" t="str">
        <f t="shared" si="480"/>
        <v/>
      </c>
      <c r="BE745" s="69" t="str">
        <f t="shared" si="493"/>
        <v/>
      </c>
      <c r="BT745" s="138" t="str">
        <f t="shared" ca="1" si="494"/>
        <v/>
      </c>
      <c r="BU745" s="139" t="str">
        <f t="shared" ca="1" si="495"/>
        <v/>
      </c>
      <c r="BW745" s="138" t="str">
        <f t="shared" si="496"/>
        <v/>
      </c>
      <c r="BX745" s="104" t="str">
        <f t="shared" si="497"/>
        <v/>
      </c>
      <c r="BY745" s="139" t="str">
        <f t="shared" si="498"/>
        <v/>
      </c>
      <c r="CA745" s="138" t="str">
        <f t="shared" si="499"/>
        <v/>
      </c>
      <c r="CB745" s="104" t="str">
        <f t="shared" si="500"/>
        <v/>
      </c>
      <c r="CC745" s="139" t="str">
        <f t="shared" si="501"/>
        <v/>
      </c>
      <c r="CE745" s="162" t="str">
        <f t="shared" si="502"/>
        <v/>
      </c>
      <c r="CF745" s="163" t="str">
        <f t="shared" si="503"/>
        <v/>
      </c>
      <c r="CG745" s="164" t="str">
        <f t="shared" si="504"/>
        <v/>
      </c>
      <c r="CI745" s="162" t="str">
        <f t="shared" si="505"/>
        <v/>
      </c>
      <c r="CJ745" s="163" t="str">
        <f t="shared" si="508"/>
        <v/>
      </c>
      <c r="CK745" s="164" t="str">
        <f t="shared" si="509"/>
        <v/>
      </c>
      <c r="CM745" s="169" t="str">
        <f t="shared" si="506"/>
        <v/>
      </c>
      <c r="CN745" s="139" t="str">
        <f t="shared" si="507"/>
        <v/>
      </c>
      <c r="CP745" s="41" t="str">
        <f>IF($CM745="", "", COUNTIF($CM$11:$CM$3035, "&lt;"&amp;$CM745)+1+COUNTIF($CM$11:$CM745, $CM745)-1)</f>
        <v/>
      </c>
    </row>
    <row r="746" spans="1:94" x14ac:dyDescent="0.25">
      <c r="A746" s="40"/>
      <c r="B746" s="82" t="str">
        <f>IF($I746="", "", IFERROR(INDEX('Job Database'!$AE$11:$AE$3035, MATCH($I746, 'Job Database'!$X$11:$X$3035, 0)), ""))</f>
        <v/>
      </c>
      <c r="C746" s="69" t="str">
        <f>IF($I746="", "", IF(COUNTIF('Job Database'!$X$11:$X$3035, $I746)=0, $AC$5, $AC$4))</f>
        <v/>
      </c>
      <c r="D746" s="40"/>
      <c r="E746" s="85" t="str">
        <f>IF($I746="", "", IF(IFERROR(INDEX('Job Database'!$M$11:$M$3035, MATCH($I746, 'Job Database'!$X$11:$X$3035, 0)), "")="", "", IFERROR(INDEX('Job Database'!$M$11:$M$3035, MATCH($I746, 'Job Database'!$X$11:$X$3035, 0)), "")))</f>
        <v/>
      </c>
      <c r="F746" s="40"/>
      <c r="G746" s="88" t="str">
        <f t="shared" si="481"/>
        <v/>
      </c>
      <c r="H746" s="40"/>
      <c r="I746" s="24"/>
      <c r="J746" s="34"/>
      <c r="K746" s="106"/>
      <c r="L746" s="79"/>
      <c r="M746" s="34"/>
      <c r="N746" s="79"/>
      <c r="O746" s="31"/>
      <c r="P746" s="53"/>
      <c r="Q746" s="40"/>
      <c r="S746" s="41" t="str">
        <f t="shared" si="469"/>
        <v/>
      </c>
      <c r="T746" s="41" t="str">
        <f t="shared" si="470"/>
        <v/>
      </c>
      <c r="U746" s="41" t="str">
        <f t="shared" si="482"/>
        <v/>
      </c>
      <c r="W746" s="74" t="str">
        <f>IF('Job Database'!$X746="", "", 'Job Database'!$X746)</f>
        <v/>
      </c>
      <c r="Y746" s="41" t="str">
        <f>IF($W746="", "", IF(COUNTIF($I$11:$I$3035, $W746)&gt;0, "", MAX($Y$10:$Y745)+1))</f>
        <v/>
      </c>
      <c r="Z746" s="41">
        <v>736</v>
      </c>
      <c r="AA746" s="58" t="str">
        <f t="shared" si="483"/>
        <v/>
      </c>
      <c r="AC746" s="41" t="str">
        <f t="shared" si="471"/>
        <v/>
      </c>
      <c r="AE746" s="41" t="str">
        <f t="shared" si="484"/>
        <v/>
      </c>
      <c r="AJ746" s="154" t="str">
        <f t="shared" si="485"/>
        <v/>
      </c>
      <c r="AL746" s="120" t="str">
        <f t="shared" si="486"/>
        <v/>
      </c>
      <c r="AM746" s="104" t="str">
        <f t="shared" si="487"/>
        <v/>
      </c>
      <c r="AN746" s="104" t="str">
        <f t="shared" si="488"/>
        <v/>
      </c>
      <c r="AO746" s="104" t="str">
        <f t="shared" si="472"/>
        <v/>
      </c>
      <c r="AP746" s="104" t="str">
        <f t="shared" si="473"/>
        <v/>
      </c>
      <c r="AQ746" s="121" t="str">
        <f t="shared" si="489"/>
        <v/>
      </c>
      <c r="AS746" s="88" t="str">
        <f t="shared" si="474"/>
        <v/>
      </c>
      <c r="AT746" s="68" t="str">
        <f t="shared" si="490"/>
        <v/>
      </c>
      <c r="AU746" s="68" t="str">
        <f t="shared" si="491"/>
        <v/>
      </c>
      <c r="AV746" s="68" t="str">
        <f t="shared" si="492"/>
        <v/>
      </c>
      <c r="AW746" s="88" t="str">
        <f t="shared" si="475"/>
        <v/>
      </c>
      <c r="AZ746" s="88" t="str">
        <f t="shared" si="476"/>
        <v/>
      </c>
      <c r="BA746" s="68" t="str">
        <f t="shared" si="477"/>
        <v/>
      </c>
      <c r="BB746" s="68" t="str">
        <f t="shared" si="478"/>
        <v/>
      </c>
      <c r="BC746" s="68" t="str">
        <f t="shared" si="479"/>
        <v/>
      </c>
      <c r="BD746" s="69" t="str">
        <f t="shared" si="480"/>
        <v/>
      </c>
      <c r="BE746" s="69" t="str">
        <f t="shared" si="493"/>
        <v/>
      </c>
      <c r="BT746" s="138" t="str">
        <f t="shared" ca="1" si="494"/>
        <v/>
      </c>
      <c r="BU746" s="139" t="str">
        <f t="shared" ca="1" si="495"/>
        <v/>
      </c>
      <c r="BW746" s="138" t="str">
        <f t="shared" si="496"/>
        <v/>
      </c>
      <c r="BX746" s="104" t="str">
        <f t="shared" si="497"/>
        <v/>
      </c>
      <c r="BY746" s="139" t="str">
        <f t="shared" si="498"/>
        <v/>
      </c>
      <c r="CA746" s="138" t="str">
        <f t="shared" si="499"/>
        <v/>
      </c>
      <c r="CB746" s="104" t="str">
        <f t="shared" si="500"/>
        <v/>
      </c>
      <c r="CC746" s="139" t="str">
        <f t="shared" si="501"/>
        <v/>
      </c>
      <c r="CE746" s="162" t="str">
        <f t="shared" si="502"/>
        <v/>
      </c>
      <c r="CF746" s="163" t="str">
        <f t="shared" si="503"/>
        <v/>
      </c>
      <c r="CG746" s="164" t="str">
        <f t="shared" si="504"/>
        <v/>
      </c>
      <c r="CI746" s="162" t="str">
        <f t="shared" si="505"/>
        <v/>
      </c>
      <c r="CJ746" s="163" t="str">
        <f t="shared" si="508"/>
        <v/>
      </c>
      <c r="CK746" s="164" t="str">
        <f t="shared" si="509"/>
        <v/>
      </c>
      <c r="CM746" s="169" t="str">
        <f t="shared" si="506"/>
        <v/>
      </c>
      <c r="CN746" s="139" t="str">
        <f t="shared" si="507"/>
        <v/>
      </c>
      <c r="CP746" s="41" t="str">
        <f>IF($CM746="", "", COUNTIF($CM$11:$CM$3035, "&lt;"&amp;$CM746)+1+COUNTIF($CM$11:$CM746, $CM746)-1)</f>
        <v/>
      </c>
    </row>
    <row r="747" spans="1:94" x14ac:dyDescent="0.25">
      <c r="A747" s="40"/>
      <c r="B747" s="82" t="str">
        <f>IF($I747="", "", IFERROR(INDEX('Job Database'!$AE$11:$AE$3035, MATCH($I747, 'Job Database'!$X$11:$X$3035, 0)), ""))</f>
        <v/>
      </c>
      <c r="C747" s="69" t="str">
        <f>IF($I747="", "", IF(COUNTIF('Job Database'!$X$11:$X$3035, $I747)=0, $AC$5, $AC$4))</f>
        <v/>
      </c>
      <c r="D747" s="40"/>
      <c r="E747" s="85" t="str">
        <f>IF($I747="", "", IF(IFERROR(INDEX('Job Database'!$M$11:$M$3035, MATCH($I747, 'Job Database'!$X$11:$X$3035, 0)), "")="", "", IFERROR(INDEX('Job Database'!$M$11:$M$3035, MATCH($I747, 'Job Database'!$X$11:$X$3035, 0)), "")))</f>
        <v/>
      </c>
      <c r="F747" s="40"/>
      <c r="G747" s="88" t="str">
        <f t="shared" si="481"/>
        <v/>
      </c>
      <c r="H747" s="40"/>
      <c r="I747" s="24"/>
      <c r="J747" s="34"/>
      <c r="K747" s="106"/>
      <c r="L747" s="79"/>
      <c r="M747" s="34"/>
      <c r="N747" s="79"/>
      <c r="O747" s="31"/>
      <c r="P747" s="53"/>
      <c r="Q747" s="40"/>
      <c r="S747" s="41" t="str">
        <f t="shared" si="469"/>
        <v/>
      </c>
      <c r="T747" s="41" t="str">
        <f t="shared" si="470"/>
        <v/>
      </c>
      <c r="U747" s="41" t="str">
        <f t="shared" si="482"/>
        <v/>
      </c>
      <c r="W747" s="74" t="str">
        <f>IF('Job Database'!$X747="", "", 'Job Database'!$X747)</f>
        <v/>
      </c>
      <c r="Y747" s="41" t="str">
        <f>IF($W747="", "", IF(COUNTIF($I$11:$I$3035, $W747)&gt;0, "", MAX($Y$10:$Y746)+1))</f>
        <v/>
      </c>
      <c r="Z747" s="41">
        <v>737</v>
      </c>
      <c r="AA747" s="58" t="str">
        <f t="shared" si="483"/>
        <v/>
      </c>
      <c r="AC747" s="41" t="str">
        <f t="shared" si="471"/>
        <v/>
      </c>
      <c r="AE747" s="41" t="str">
        <f t="shared" si="484"/>
        <v/>
      </c>
      <c r="AJ747" s="154" t="str">
        <f t="shared" si="485"/>
        <v/>
      </c>
      <c r="AL747" s="120" t="str">
        <f t="shared" si="486"/>
        <v/>
      </c>
      <c r="AM747" s="104" t="str">
        <f t="shared" si="487"/>
        <v/>
      </c>
      <c r="AN747" s="104" t="str">
        <f t="shared" si="488"/>
        <v/>
      </c>
      <c r="AO747" s="104" t="str">
        <f t="shared" si="472"/>
        <v/>
      </c>
      <c r="AP747" s="104" t="str">
        <f t="shared" si="473"/>
        <v/>
      </c>
      <c r="AQ747" s="121" t="str">
        <f t="shared" si="489"/>
        <v/>
      </c>
      <c r="AS747" s="88" t="str">
        <f t="shared" si="474"/>
        <v/>
      </c>
      <c r="AT747" s="68" t="str">
        <f t="shared" si="490"/>
        <v/>
      </c>
      <c r="AU747" s="68" t="str">
        <f t="shared" si="491"/>
        <v/>
      </c>
      <c r="AV747" s="68" t="str">
        <f t="shared" si="492"/>
        <v/>
      </c>
      <c r="AW747" s="88" t="str">
        <f t="shared" si="475"/>
        <v/>
      </c>
      <c r="AZ747" s="88" t="str">
        <f t="shared" si="476"/>
        <v/>
      </c>
      <c r="BA747" s="68" t="str">
        <f t="shared" si="477"/>
        <v/>
      </c>
      <c r="BB747" s="68" t="str">
        <f t="shared" si="478"/>
        <v/>
      </c>
      <c r="BC747" s="68" t="str">
        <f t="shared" si="479"/>
        <v/>
      </c>
      <c r="BD747" s="69" t="str">
        <f t="shared" si="480"/>
        <v/>
      </c>
      <c r="BE747" s="69" t="str">
        <f t="shared" si="493"/>
        <v/>
      </c>
      <c r="BT747" s="138" t="str">
        <f t="shared" ca="1" si="494"/>
        <v/>
      </c>
      <c r="BU747" s="139" t="str">
        <f t="shared" ca="1" si="495"/>
        <v/>
      </c>
      <c r="BW747" s="138" t="str">
        <f t="shared" si="496"/>
        <v/>
      </c>
      <c r="BX747" s="104" t="str">
        <f t="shared" si="497"/>
        <v/>
      </c>
      <c r="BY747" s="139" t="str">
        <f t="shared" si="498"/>
        <v/>
      </c>
      <c r="CA747" s="138" t="str">
        <f t="shared" si="499"/>
        <v/>
      </c>
      <c r="CB747" s="104" t="str">
        <f t="shared" si="500"/>
        <v/>
      </c>
      <c r="CC747" s="139" t="str">
        <f t="shared" si="501"/>
        <v/>
      </c>
      <c r="CE747" s="162" t="str">
        <f t="shared" si="502"/>
        <v/>
      </c>
      <c r="CF747" s="163" t="str">
        <f t="shared" si="503"/>
        <v/>
      </c>
      <c r="CG747" s="164" t="str">
        <f t="shared" si="504"/>
        <v/>
      </c>
      <c r="CI747" s="162" t="str">
        <f t="shared" si="505"/>
        <v/>
      </c>
      <c r="CJ747" s="163" t="str">
        <f t="shared" si="508"/>
        <v/>
      </c>
      <c r="CK747" s="164" t="str">
        <f t="shared" si="509"/>
        <v/>
      </c>
      <c r="CM747" s="169" t="str">
        <f t="shared" si="506"/>
        <v/>
      </c>
      <c r="CN747" s="139" t="str">
        <f t="shared" si="507"/>
        <v/>
      </c>
      <c r="CP747" s="41" t="str">
        <f>IF($CM747="", "", COUNTIF($CM$11:$CM$3035, "&lt;"&amp;$CM747)+1+COUNTIF($CM$11:$CM747, $CM747)-1)</f>
        <v/>
      </c>
    </row>
    <row r="748" spans="1:94" x14ac:dyDescent="0.25">
      <c r="A748" s="40"/>
      <c r="B748" s="82" t="str">
        <f>IF($I748="", "", IFERROR(INDEX('Job Database'!$AE$11:$AE$3035, MATCH($I748, 'Job Database'!$X$11:$X$3035, 0)), ""))</f>
        <v/>
      </c>
      <c r="C748" s="69" t="str">
        <f>IF($I748="", "", IF(COUNTIF('Job Database'!$X$11:$X$3035, $I748)=0, $AC$5, $AC$4))</f>
        <v/>
      </c>
      <c r="D748" s="40"/>
      <c r="E748" s="85" t="str">
        <f>IF($I748="", "", IF(IFERROR(INDEX('Job Database'!$M$11:$M$3035, MATCH($I748, 'Job Database'!$X$11:$X$3035, 0)), "")="", "", IFERROR(INDEX('Job Database'!$M$11:$M$3035, MATCH($I748, 'Job Database'!$X$11:$X$3035, 0)), "")))</f>
        <v/>
      </c>
      <c r="F748" s="40"/>
      <c r="G748" s="88" t="str">
        <f t="shared" si="481"/>
        <v/>
      </c>
      <c r="H748" s="40"/>
      <c r="I748" s="24"/>
      <c r="J748" s="34"/>
      <c r="K748" s="106"/>
      <c r="L748" s="79"/>
      <c r="M748" s="34"/>
      <c r="N748" s="79"/>
      <c r="O748" s="31"/>
      <c r="P748" s="53"/>
      <c r="Q748" s="40"/>
      <c r="S748" s="41" t="str">
        <f t="shared" si="469"/>
        <v/>
      </c>
      <c r="T748" s="41" t="str">
        <f t="shared" si="470"/>
        <v/>
      </c>
      <c r="U748" s="41" t="str">
        <f t="shared" si="482"/>
        <v/>
      </c>
      <c r="W748" s="74" t="str">
        <f>IF('Job Database'!$X748="", "", 'Job Database'!$X748)</f>
        <v/>
      </c>
      <c r="Y748" s="41" t="str">
        <f>IF($W748="", "", IF(COUNTIF($I$11:$I$3035, $W748)&gt;0, "", MAX($Y$10:$Y747)+1))</f>
        <v/>
      </c>
      <c r="Z748" s="41">
        <v>738</v>
      </c>
      <c r="AA748" s="58" t="str">
        <f t="shared" si="483"/>
        <v/>
      </c>
      <c r="AC748" s="41" t="str">
        <f t="shared" si="471"/>
        <v/>
      </c>
      <c r="AE748" s="41" t="str">
        <f t="shared" si="484"/>
        <v/>
      </c>
      <c r="AJ748" s="154" t="str">
        <f t="shared" si="485"/>
        <v/>
      </c>
      <c r="AL748" s="120" t="str">
        <f t="shared" si="486"/>
        <v/>
      </c>
      <c r="AM748" s="104" t="str">
        <f t="shared" si="487"/>
        <v/>
      </c>
      <c r="AN748" s="104" t="str">
        <f t="shared" si="488"/>
        <v/>
      </c>
      <c r="AO748" s="104" t="str">
        <f t="shared" si="472"/>
        <v/>
      </c>
      <c r="AP748" s="104" t="str">
        <f t="shared" si="473"/>
        <v/>
      </c>
      <c r="AQ748" s="121" t="str">
        <f t="shared" si="489"/>
        <v/>
      </c>
      <c r="AS748" s="88" t="str">
        <f t="shared" si="474"/>
        <v/>
      </c>
      <c r="AT748" s="68" t="str">
        <f t="shared" si="490"/>
        <v/>
      </c>
      <c r="AU748" s="68" t="str">
        <f t="shared" si="491"/>
        <v/>
      </c>
      <c r="AV748" s="68" t="str">
        <f t="shared" si="492"/>
        <v/>
      </c>
      <c r="AW748" s="88" t="str">
        <f t="shared" si="475"/>
        <v/>
      </c>
      <c r="AZ748" s="88" t="str">
        <f t="shared" si="476"/>
        <v/>
      </c>
      <c r="BA748" s="68" t="str">
        <f t="shared" si="477"/>
        <v/>
      </c>
      <c r="BB748" s="68" t="str">
        <f t="shared" si="478"/>
        <v/>
      </c>
      <c r="BC748" s="68" t="str">
        <f t="shared" si="479"/>
        <v/>
      </c>
      <c r="BD748" s="69" t="str">
        <f t="shared" si="480"/>
        <v/>
      </c>
      <c r="BE748" s="69" t="str">
        <f t="shared" si="493"/>
        <v/>
      </c>
      <c r="BT748" s="138" t="str">
        <f t="shared" ca="1" si="494"/>
        <v/>
      </c>
      <c r="BU748" s="139" t="str">
        <f t="shared" ca="1" si="495"/>
        <v/>
      </c>
      <c r="BW748" s="138" t="str">
        <f t="shared" si="496"/>
        <v/>
      </c>
      <c r="BX748" s="104" t="str">
        <f t="shared" si="497"/>
        <v/>
      </c>
      <c r="BY748" s="139" t="str">
        <f t="shared" si="498"/>
        <v/>
      </c>
      <c r="CA748" s="138" t="str">
        <f t="shared" si="499"/>
        <v/>
      </c>
      <c r="CB748" s="104" t="str">
        <f t="shared" si="500"/>
        <v/>
      </c>
      <c r="CC748" s="139" t="str">
        <f t="shared" si="501"/>
        <v/>
      </c>
      <c r="CE748" s="162" t="str">
        <f t="shared" si="502"/>
        <v/>
      </c>
      <c r="CF748" s="163" t="str">
        <f t="shared" si="503"/>
        <v/>
      </c>
      <c r="CG748" s="164" t="str">
        <f t="shared" si="504"/>
        <v/>
      </c>
      <c r="CI748" s="162" t="str">
        <f t="shared" si="505"/>
        <v/>
      </c>
      <c r="CJ748" s="163" t="str">
        <f t="shared" si="508"/>
        <v/>
      </c>
      <c r="CK748" s="164" t="str">
        <f t="shared" si="509"/>
        <v/>
      </c>
      <c r="CM748" s="169" t="str">
        <f t="shared" si="506"/>
        <v/>
      </c>
      <c r="CN748" s="139" t="str">
        <f t="shared" si="507"/>
        <v/>
      </c>
      <c r="CP748" s="41" t="str">
        <f>IF($CM748="", "", COUNTIF($CM$11:$CM$3035, "&lt;"&amp;$CM748)+1+COUNTIF($CM$11:$CM748, $CM748)-1)</f>
        <v/>
      </c>
    </row>
    <row r="749" spans="1:94" x14ac:dyDescent="0.25">
      <c r="A749" s="40"/>
      <c r="B749" s="82" t="str">
        <f>IF($I749="", "", IFERROR(INDEX('Job Database'!$AE$11:$AE$3035, MATCH($I749, 'Job Database'!$X$11:$X$3035, 0)), ""))</f>
        <v/>
      </c>
      <c r="C749" s="69" t="str">
        <f>IF($I749="", "", IF(COUNTIF('Job Database'!$X$11:$X$3035, $I749)=0, $AC$5, $AC$4))</f>
        <v/>
      </c>
      <c r="D749" s="40"/>
      <c r="E749" s="85" t="str">
        <f>IF($I749="", "", IF(IFERROR(INDEX('Job Database'!$M$11:$M$3035, MATCH($I749, 'Job Database'!$X$11:$X$3035, 0)), "")="", "", IFERROR(INDEX('Job Database'!$M$11:$M$3035, MATCH($I749, 'Job Database'!$X$11:$X$3035, 0)), "")))</f>
        <v/>
      </c>
      <c r="F749" s="40"/>
      <c r="G749" s="88" t="str">
        <f t="shared" si="481"/>
        <v/>
      </c>
      <c r="H749" s="40"/>
      <c r="I749" s="24"/>
      <c r="J749" s="34"/>
      <c r="K749" s="106"/>
      <c r="L749" s="79"/>
      <c r="M749" s="34"/>
      <c r="N749" s="79"/>
      <c r="O749" s="31"/>
      <c r="P749" s="53"/>
      <c r="Q749" s="40"/>
      <c r="S749" s="41" t="str">
        <f t="shared" si="469"/>
        <v/>
      </c>
      <c r="T749" s="41" t="str">
        <f t="shared" si="470"/>
        <v/>
      </c>
      <c r="U749" s="41" t="str">
        <f t="shared" si="482"/>
        <v/>
      </c>
      <c r="W749" s="74" t="str">
        <f>IF('Job Database'!$X749="", "", 'Job Database'!$X749)</f>
        <v/>
      </c>
      <c r="Y749" s="41" t="str">
        <f>IF($W749="", "", IF(COUNTIF($I$11:$I$3035, $W749)&gt;0, "", MAX($Y$10:$Y748)+1))</f>
        <v/>
      </c>
      <c r="Z749" s="41">
        <v>739</v>
      </c>
      <c r="AA749" s="58" t="str">
        <f t="shared" si="483"/>
        <v/>
      </c>
      <c r="AC749" s="41" t="str">
        <f t="shared" si="471"/>
        <v/>
      </c>
      <c r="AE749" s="41" t="str">
        <f t="shared" si="484"/>
        <v/>
      </c>
      <c r="AJ749" s="154" t="str">
        <f t="shared" si="485"/>
        <v/>
      </c>
      <c r="AL749" s="120" t="str">
        <f t="shared" si="486"/>
        <v/>
      </c>
      <c r="AM749" s="104" t="str">
        <f t="shared" si="487"/>
        <v/>
      </c>
      <c r="AN749" s="104" t="str">
        <f t="shared" si="488"/>
        <v/>
      </c>
      <c r="AO749" s="104" t="str">
        <f t="shared" si="472"/>
        <v/>
      </c>
      <c r="AP749" s="104" t="str">
        <f t="shared" si="473"/>
        <v/>
      </c>
      <c r="AQ749" s="121" t="str">
        <f t="shared" si="489"/>
        <v/>
      </c>
      <c r="AS749" s="88" t="str">
        <f t="shared" si="474"/>
        <v/>
      </c>
      <c r="AT749" s="68" t="str">
        <f t="shared" si="490"/>
        <v/>
      </c>
      <c r="AU749" s="68" t="str">
        <f t="shared" si="491"/>
        <v/>
      </c>
      <c r="AV749" s="68" t="str">
        <f t="shared" si="492"/>
        <v/>
      </c>
      <c r="AW749" s="88" t="str">
        <f t="shared" si="475"/>
        <v/>
      </c>
      <c r="AZ749" s="88" t="str">
        <f t="shared" si="476"/>
        <v/>
      </c>
      <c r="BA749" s="68" t="str">
        <f t="shared" si="477"/>
        <v/>
      </c>
      <c r="BB749" s="68" t="str">
        <f t="shared" si="478"/>
        <v/>
      </c>
      <c r="BC749" s="68" t="str">
        <f t="shared" si="479"/>
        <v/>
      </c>
      <c r="BD749" s="69" t="str">
        <f t="shared" si="480"/>
        <v/>
      </c>
      <c r="BE749" s="69" t="str">
        <f t="shared" si="493"/>
        <v/>
      </c>
      <c r="BT749" s="138" t="str">
        <f t="shared" ca="1" si="494"/>
        <v/>
      </c>
      <c r="BU749" s="139" t="str">
        <f t="shared" ca="1" si="495"/>
        <v/>
      </c>
      <c r="BW749" s="138" t="str">
        <f t="shared" si="496"/>
        <v/>
      </c>
      <c r="BX749" s="104" t="str">
        <f t="shared" si="497"/>
        <v/>
      </c>
      <c r="BY749" s="139" t="str">
        <f t="shared" si="498"/>
        <v/>
      </c>
      <c r="CA749" s="138" t="str">
        <f t="shared" si="499"/>
        <v/>
      </c>
      <c r="CB749" s="104" t="str">
        <f t="shared" si="500"/>
        <v/>
      </c>
      <c r="CC749" s="139" t="str">
        <f t="shared" si="501"/>
        <v/>
      </c>
      <c r="CE749" s="162" t="str">
        <f t="shared" si="502"/>
        <v/>
      </c>
      <c r="CF749" s="163" t="str">
        <f t="shared" si="503"/>
        <v/>
      </c>
      <c r="CG749" s="164" t="str">
        <f t="shared" si="504"/>
        <v/>
      </c>
      <c r="CI749" s="162" t="str">
        <f t="shared" si="505"/>
        <v/>
      </c>
      <c r="CJ749" s="163" t="str">
        <f t="shared" si="508"/>
        <v/>
      </c>
      <c r="CK749" s="164" t="str">
        <f t="shared" si="509"/>
        <v/>
      </c>
      <c r="CM749" s="169" t="str">
        <f t="shared" si="506"/>
        <v/>
      </c>
      <c r="CN749" s="139" t="str">
        <f t="shared" si="507"/>
        <v/>
      </c>
      <c r="CP749" s="41" t="str">
        <f>IF($CM749="", "", COUNTIF($CM$11:$CM$3035, "&lt;"&amp;$CM749)+1+COUNTIF($CM$11:$CM749, $CM749)-1)</f>
        <v/>
      </c>
    </row>
    <row r="750" spans="1:94" x14ac:dyDescent="0.25">
      <c r="A750" s="40"/>
      <c r="B750" s="82" t="str">
        <f>IF($I750="", "", IFERROR(INDEX('Job Database'!$AE$11:$AE$3035, MATCH($I750, 'Job Database'!$X$11:$X$3035, 0)), ""))</f>
        <v/>
      </c>
      <c r="C750" s="69" t="str">
        <f>IF($I750="", "", IF(COUNTIF('Job Database'!$X$11:$X$3035, $I750)=0, $AC$5, $AC$4))</f>
        <v/>
      </c>
      <c r="D750" s="40"/>
      <c r="E750" s="85" t="str">
        <f>IF($I750="", "", IF(IFERROR(INDEX('Job Database'!$M$11:$M$3035, MATCH($I750, 'Job Database'!$X$11:$X$3035, 0)), "")="", "", IFERROR(INDEX('Job Database'!$M$11:$M$3035, MATCH($I750, 'Job Database'!$X$11:$X$3035, 0)), "")))</f>
        <v/>
      </c>
      <c r="F750" s="40"/>
      <c r="G750" s="88" t="str">
        <f t="shared" si="481"/>
        <v/>
      </c>
      <c r="H750" s="40"/>
      <c r="I750" s="24"/>
      <c r="J750" s="34"/>
      <c r="K750" s="106"/>
      <c r="L750" s="79"/>
      <c r="M750" s="34"/>
      <c r="N750" s="79"/>
      <c r="O750" s="31"/>
      <c r="P750" s="53"/>
      <c r="Q750" s="40"/>
      <c r="S750" s="41" t="str">
        <f t="shared" si="469"/>
        <v/>
      </c>
      <c r="T750" s="41" t="str">
        <f t="shared" si="470"/>
        <v/>
      </c>
      <c r="U750" s="41" t="str">
        <f t="shared" si="482"/>
        <v/>
      </c>
      <c r="W750" s="74" t="str">
        <f>IF('Job Database'!$X750="", "", 'Job Database'!$X750)</f>
        <v/>
      </c>
      <c r="Y750" s="41" t="str">
        <f>IF($W750="", "", IF(COUNTIF($I$11:$I$3035, $W750)&gt;0, "", MAX($Y$10:$Y749)+1))</f>
        <v/>
      </c>
      <c r="Z750" s="41">
        <v>740</v>
      </c>
      <c r="AA750" s="58" t="str">
        <f t="shared" si="483"/>
        <v/>
      </c>
      <c r="AC750" s="41" t="str">
        <f t="shared" si="471"/>
        <v/>
      </c>
      <c r="AE750" s="41" t="str">
        <f t="shared" si="484"/>
        <v/>
      </c>
      <c r="AJ750" s="154" t="str">
        <f t="shared" si="485"/>
        <v/>
      </c>
      <c r="AL750" s="120" t="str">
        <f t="shared" si="486"/>
        <v/>
      </c>
      <c r="AM750" s="104" t="str">
        <f t="shared" si="487"/>
        <v/>
      </c>
      <c r="AN750" s="104" t="str">
        <f t="shared" si="488"/>
        <v/>
      </c>
      <c r="AO750" s="104" t="str">
        <f t="shared" si="472"/>
        <v/>
      </c>
      <c r="AP750" s="104" t="str">
        <f t="shared" si="473"/>
        <v/>
      </c>
      <c r="AQ750" s="121" t="str">
        <f t="shared" si="489"/>
        <v/>
      </c>
      <c r="AS750" s="88" t="str">
        <f t="shared" si="474"/>
        <v/>
      </c>
      <c r="AT750" s="68" t="str">
        <f t="shared" si="490"/>
        <v/>
      </c>
      <c r="AU750" s="68" t="str">
        <f t="shared" si="491"/>
        <v/>
      </c>
      <c r="AV750" s="68" t="str">
        <f t="shared" si="492"/>
        <v/>
      </c>
      <c r="AW750" s="88" t="str">
        <f t="shared" si="475"/>
        <v/>
      </c>
      <c r="AZ750" s="88" t="str">
        <f t="shared" si="476"/>
        <v/>
      </c>
      <c r="BA750" s="68" t="str">
        <f t="shared" si="477"/>
        <v/>
      </c>
      <c r="BB750" s="68" t="str">
        <f t="shared" si="478"/>
        <v/>
      </c>
      <c r="BC750" s="68" t="str">
        <f t="shared" si="479"/>
        <v/>
      </c>
      <c r="BD750" s="69" t="str">
        <f t="shared" si="480"/>
        <v/>
      </c>
      <c r="BE750" s="69" t="str">
        <f t="shared" si="493"/>
        <v/>
      </c>
      <c r="BT750" s="138" t="str">
        <f t="shared" ca="1" si="494"/>
        <v/>
      </c>
      <c r="BU750" s="139" t="str">
        <f t="shared" ca="1" si="495"/>
        <v/>
      </c>
      <c r="BW750" s="138" t="str">
        <f t="shared" si="496"/>
        <v/>
      </c>
      <c r="BX750" s="104" t="str">
        <f t="shared" si="497"/>
        <v/>
      </c>
      <c r="BY750" s="139" t="str">
        <f t="shared" si="498"/>
        <v/>
      </c>
      <c r="CA750" s="138" t="str">
        <f t="shared" si="499"/>
        <v/>
      </c>
      <c r="CB750" s="104" t="str">
        <f t="shared" si="500"/>
        <v/>
      </c>
      <c r="CC750" s="139" t="str">
        <f t="shared" si="501"/>
        <v/>
      </c>
      <c r="CE750" s="162" t="str">
        <f t="shared" si="502"/>
        <v/>
      </c>
      <c r="CF750" s="163" t="str">
        <f t="shared" si="503"/>
        <v/>
      </c>
      <c r="CG750" s="164" t="str">
        <f t="shared" si="504"/>
        <v/>
      </c>
      <c r="CI750" s="162" t="str">
        <f t="shared" si="505"/>
        <v/>
      </c>
      <c r="CJ750" s="163" t="str">
        <f t="shared" si="508"/>
        <v/>
      </c>
      <c r="CK750" s="164" t="str">
        <f t="shared" si="509"/>
        <v/>
      </c>
      <c r="CM750" s="169" t="str">
        <f t="shared" si="506"/>
        <v/>
      </c>
      <c r="CN750" s="139" t="str">
        <f t="shared" si="507"/>
        <v/>
      </c>
      <c r="CP750" s="41" t="str">
        <f>IF($CM750="", "", COUNTIF($CM$11:$CM$3035, "&lt;"&amp;$CM750)+1+COUNTIF($CM$11:$CM750, $CM750)-1)</f>
        <v/>
      </c>
    </row>
    <row r="751" spans="1:94" x14ac:dyDescent="0.25">
      <c r="A751" s="40"/>
      <c r="B751" s="82" t="str">
        <f>IF($I751="", "", IFERROR(INDEX('Job Database'!$AE$11:$AE$3035, MATCH($I751, 'Job Database'!$X$11:$X$3035, 0)), ""))</f>
        <v/>
      </c>
      <c r="C751" s="69" t="str">
        <f>IF($I751="", "", IF(COUNTIF('Job Database'!$X$11:$X$3035, $I751)=0, $AC$5, $AC$4))</f>
        <v/>
      </c>
      <c r="D751" s="40"/>
      <c r="E751" s="85" t="str">
        <f>IF($I751="", "", IF(IFERROR(INDEX('Job Database'!$M$11:$M$3035, MATCH($I751, 'Job Database'!$X$11:$X$3035, 0)), "")="", "", IFERROR(INDEX('Job Database'!$M$11:$M$3035, MATCH($I751, 'Job Database'!$X$11:$X$3035, 0)), "")))</f>
        <v/>
      </c>
      <c r="F751" s="40"/>
      <c r="G751" s="88" t="str">
        <f t="shared" si="481"/>
        <v/>
      </c>
      <c r="H751" s="40"/>
      <c r="I751" s="24"/>
      <c r="J751" s="34"/>
      <c r="K751" s="106"/>
      <c r="L751" s="79"/>
      <c r="M751" s="34"/>
      <c r="N751" s="79"/>
      <c r="O751" s="31"/>
      <c r="P751" s="53"/>
      <c r="Q751" s="40"/>
      <c r="S751" s="41" t="str">
        <f t="shared" si="469"/>
        <v/>
      </c>
      <c r="T751" s="41" t="str">
        <f t="shared" si="470"/>
        <v/>
      </c>
      <c r="U751" s="41" t="str">
        <f t="shared" si="482"/>
        <v/>
      </c>
      <c r="W751" s="74" t="str">
        <f>IF('Job Database'!$X751="", "", 'Job Database'!$X751)</f>
        <v/>
      </c>
      <c r="Y751" s="41" t="str">
        <f>IF($W751="", "", IF(COUNTIF($I$11:$I$3035, $W751)&gt;0, "", MAX($Y$10:$Y750)+1))</f>
        <v/>
      </c>
      <c r="Z751" s="41">
        <v>741</v>
      </c>
      <c r="AA751" s="58" t="str">
        <f t="shared" si="483"/>
        <v/>
      </c>
      <c r="AC751" s="41" t="str">
        <f t="shared" si="471"/>
        <v/>
      </c>
      <c r="AE751" s="41" t="str">
        <f t="shared" si="484"/>
        <v/>
      </c>
      <c r="AJ751" s="154" t="str">
        <f t="shared" si="485"/>
        <v/>
      </c>
      <c r="AL751" s="120" t="str">
        <f t="shared" si="486"/>
        <v/>
      </c>
      <c r="AM751" s="104" t="str">
        <f t="shared" si="487"/>
        <v/>
      </c>
      <c r="AN751" s="104" t="str">
        <f t="shared" si="488"/>
        <v/>
      </c>
      <c r="AO751" s="104" t="str">
        <f t="shared" si="472"/>
        <v/>
      </c>
      <c r="AP751" s="104" t="str">
        <f t="shared" si="473"/>
        <v/>
      </c>
      <c r="AQ751" s="121" t="str">
        <f t="shared" si="489"/>
        <v/>
      </c>
      <c r="AS751" s="88" t="str">
        <f t="shared" si="474"/>
        <v/>
      </c>
      <c r="AT751" s="68" t="str">
        <f t="shared" si="490"/>
        <v/>
      </c>
      <c r="AU751" s="68" t="str">
        <f t="shared" si="491"/>
        <v/>
      </c>
      <c r="AV751" s="68" t="str">
        <f t="shared" si="492"/>
        <v/>
      </c>
      <c r="AW751" s="88" t="str">
        <f t="shared" si="475"/>
        <v/>
      </c>
      <c r="AZ751" s="88" t="str">
        <f t="shared" si="476"/>
        <v/>
      </c>
      <c r="BA751" s="68" t="str">
        <f t="shared" si="477"/>
        <v/>
      </c>
      <c r="BB751" s="68" t="str">
        <f t="shared" si="478"/>
        <v/>
      </c>
      <c r="BC751" s="68" t="str">
        <f t="shared" si="479"/>
        <v/>
      </c>
      <c r="BD751" s="69" t="str">
        <f t="shared" si="480"/>
        <v/>
      </c>
      <c r="BE751" s="69" t="str">
        <f t="shared" si="493"/>
        <v/>
      </c>
      <c r="BT751" s="138" t="str">
        <f t="shared" ca="1" si="494"/>
        <v/>
      </c>
      <c r="BU751" s="139" t="str">
        <f t="shared" ca="1" si="495"/>
        <v/>
      </c>
      <c r="BW751" s="138" t="str">
        <f t="shared" si="496"/>
        <v/>
      </c>
      <c r="BX751" s="104" t="str">
        <f t="shared" si="497"/>
        <v/>
      </c>
      <c r="BY751" s="139" t="str">
        <f t="shared" si="498"/>
        <v/>
      </c>
      <c r="CA751" s="138" t="str">
        <f t="shared" si="499"/>
        <v/>
      </c>
      <c r="CB751" s="104" t="str">
        <f t="shared" si="500"/>
        <v/>
      </c>
      <c r="CC751" s="139" t="str">
        <f t="shared" si="501"/>
        <v/>
      </c>
      <c r="CE751" s="162" t="str">
        <f t="shared" si="502"/>
        <v/>
      </c>
      <c r="CF751" s="163" t="str">
        <f t="shared" si="503"/>
        <v/>
      </c>
      <c r="CG751" s="164" t="str">
        <f t="shared" si="504"/>
        <v/>
      </c>
      <c r="CI751" s="162" t="str">
        <f t="shared" si="505"/>
        <v/>
      </c>
      <c r="CJ751" s="163" t="str">
        <f t="shared" si="508"/>
        <v/>
      </c>
      <c r="CK751" s="164" t="str">
        <f t="shared" si="509"/>
        <v/>
      </c>
      <c r="CM751" s="169" t="str">
        <f t="shared" si="506"/>
        <v/>
      </c>
      <c r="CN751" s="139" t="str">
        <f t="shared" si="507"/>
        <v/>
      </c>
      <c r="CP751" s="41" t="str">
        <f>IF($CM751="", "", COUNTIF($CM$11:$CM$3035, "&lt;"&amp;$CM751)+1+COUNTIF($CM$11:$CM751, $CM751)-1)</f>
        <v/>
      </c>
    </row>
    <row r="752" spans="1:94" x14ac:dyDescent="0.25">
      <c r="A752" s="40"/>
      <c r="B752" s="82" t="str">
        <f>IF($I752="", "", IFERROR(INDEX('Job Database'!$AE$11:$AE$3035, MATCH($I752, 'Job Database'!$X$11:$X$3035, 0)), ""))</f>
        <v/>
      </c>
      <c r="C752" s="69" t="str">
        <f>IF($I752="", "", IF(COUNTIF('Job Database'!$X$11:$X$3035, $I752)=0, $AC$5, $AC$4))</f>
        <v/>
      </c>
      <c r="D752" s="40"/>
      <c r="E752" s="85" t="str">
        <f>IF($I752="", "", IF(IFERROR(INDEX('Job Database'!$M$11:$M$3035, MATCH($I752, 'Job Database'!$X$11:$X$3035, 0)), "")="", "", IFERROR(INDEX('Job Database'!$M$11:$M$3035, MATCH($I752, 'Job Database'!$X$11:$X$3035, 0)), "")))</f>
        <v/>
      </c>
      <c r="F752" s="40"/>
      <c r="G752" s="88" t="str">
        <f t="shared" si="481"/>
        <v/>
      </c>
      <c r="H752" s="40"/>
      <c r="I752" s="24"/>
      <c r="J752" s="34"/>
      <c r="K752" s="106"/>
      <c r="L752" s="79"/>
      <c r="M752" s="34"/>
      <c r="N752" s="79"/>
      <c r="O752" s="31"/>
      <c r="P752" s="53"/>
      <c r="Q752" s="40"/>
      <c r="S752" s="41" t="str">
        <f t="shared" si="469"/>
        <v/>
      </c>
      <c r="T752" s="41" t="str">
        <f t="shared" si="470"/>
        <v/>
      </c>
      <c r="U752" s="41" t="str">
        <f t="shared" si="482"/>
        <v/>
      </c>
      <c r="W752" s="74" t="str">
        <f>IF('Job Database'!$X752="", "", 'Job Database'!$X752)</f>
        <v/>
      </c>
      <c r="Y752" s="41" t="str">
        <f>IF($W752="", "", IF(COUNTIF($I$11:$I$3035, $W752)&gt;0, "", MAX($Y$10:$Y751)+1))</f>
        <v/>
      </c>
      <c r="Z752" s="41">
        <v>742</v>
      </c>
      <c r="AA752" s="58" t="str">
        <f t="shared" si="483"/>
        <v/>
      </c>
      <c r="AC752" s="41" t="str">
        <f t="shared" si="471"/>
        <v/>
      </c>
      <c r="AE752" s="41" t="str">
        <f t="shared" si="484"/>
        <v/>
      </c>
      <c r="AJ752" s="154" t="str">
        <f t="shared" si="485"/>
        <v/>
      </c>
      <c r="AL752" s="120" t="str">
        <f t="shared" si="486"/>
        <v/>
      </c>
      <c r="AM752" s="104" t="str">
        <f t="shared" si="487"/>
        <v/>
      </c>
      <c r="AN752" s="104" t="str">
        <f t="shared" si="488"/>
        <v/>
      </c>
      <c r="AO752" s="104" t="str">
        <f t="shared" si="472"/>
        <v/>
      </c>
      <c r="AP752" s="104" t="str">
        <f t="shared" si="473"/>
        <v/>
      </c>
      <c r="AQ752" s="121" t="str">
        <f t="shared" si="489"/>
        <v/>
      </c>
      <c r="AS752" s="88" t="str">
        <f t="shared" si="474"/>
        <v/>
      </c>
      <c r="AT752" s="68" t="str">
        <f t="shared" si="490"/>
        <v/>
      </c>
      <c r="AU752" s="68" t="str">
        <f t="shared" si="491"/>
        <v/>
      </c>
      <c r="AV752" s="68" t="str">
        <f t="shared" si="492"/>
        <v/>
      </c>
      <c r="AW752" s="88" t="str">
        <f t="shared" si="475"/>
        <v/>
      </c>
      <c r="AZ752" s="88" t="str">
        <f t="shared" si="476"/>
        <v/>
      </c>
      <c r="BA752" s="68" t="str">
        <f t="shared" si="477"/>
        <v/>
      </c>
      <c r="BB752" s="68" t="str">
        <f t="shared" si="478"/>
        <v/>
      </c>
      <c r="BC752" s="68" t="str">
        <f t="shared" si="479"/>
        <v/>
      </c>
      <c r="BD752" s="69" t="str">
        <f t="shared" si="480"/>
        <v/>
      </c>
      <c r="BE752" s="69" t="str">
        <f t="shared" si="493"/>
        <v/>
      </c>
      <c r="BT752" s="138" t="str">
        <f t="shared" ca="1" si="494"/>
        <v/>
      </c>
      <c r="BU752" s="139" t="str">
        <f t="shared" ca="1" si="495"/>
        <v/>
      </c>
      <c r="BW752" s="138" t="str">
        <f t="shared" si="496"/>
        <v/>
      </c>
      <c r="BX752" s="104" t="str">
        <f t="shared" si="497"/>
        <v/>
      </c>
      <c r="BY752" s="139" t="str">
        <f t="shared" si="498"/>
        <v/>
      </c>
      <c r="CA752" s="138" t="str">
        <f t="shared" si="499"/>
        <v/>
      </c>
      <c r="CB752" s="104" t="str">
        <f t="shared" si="500"/>
        <v/>
      </c>
      <c r="CC752" s="139" t="str">
        <f t="shared" si="501"/>
        <v/>
      </c>
      <c r="CE752" s="162" t="str">
        <f t="shared" si="502"/>
        <v/>
      </c>
      <c r="CF752" s="163" t="str">
        <f t="shared" si="503"/>
        <v/>
      </c>
      <c r="CG752" s="164" t="str">
        <f t="shared" si="504"/>
        <v/>
      </c>
      <c r="CI752" s="162" t="str">
        <f t="shared" si="505"/>
        <v/>
      </c>
      <c r="CJ752" s="163" t="str">
        <f t="shared" si="508"/>
        <v/>
      </c>
      <c r="CK752" s="164" t="str">
        <f t="shared" si="509"/>
        <v/>
      </c>
      <c r="CM752" s="169" t="str">
        <f t="shared" si="506"/>
        <v/>
      </c>
      <c r="CN752" s="139" t="str">
        <f t="shared" si="507"/>
        <v/>
      </c>
      <c r="CP752" s="41" t="str">
        <f>IF($CM752="", "", COUNTIF($CM$11:$CM$3035, "&lt;"&amp;$CM752)+1+COUNTIF($CM$11:$CM752, $CM752)-1)</f>
        <v/>
      </c>
    </row>
    <row r="753" spans="1:94" x14ac:dyDescent="0.25">
      <c r="A753" s="40"/>
      <c r="B753" s="82" t="str">
        <f>IF($I753="", "", IFERROR(INDEX('Job Database'!$AE$11:$AE$3035, MATCH($I753, 'Job Database'!$X$11:$X$3035, 0)), ""))</f>
        <v/>
      </c>
      <c r="C753" s="69" t="str">
        <f>IF($I753="", "", IF(COUNTIF('Job Database'!$X$11:$X$3035, $I753)=0, $AC$5, $AC$4))</f>
        <v/>
      </c>
      <c r="D753" s="40"/>
      <c r="E753" s="85" t="str">
        <f>IF($I753="", "", IF(IFERROR(INDEX('Job Database'!$M$11:$M$3035, MATCH($I753, 'Job Database'!$X$11:$X$3035, 0)), "")="", "", IFERROR(INDEX('Job Database'!$M$11:$M$3035, MATCH($I753, 'Job Database'!$X$11:$X$3035, 0)), "")))</f>
        <v/>
      </c>
      <c r="F753" s="40"/>
      <c r="G753" s="88" t="str">
        <f t="shared" si="481"/>
        <v/>
      </c>
      <c r="H753" s="40"/>
      <c r="I753" s="24"/>
      <c r="J753" s="34"/>
      <c r="K753" s="106"/>
      <c r="L753" s="79"/>
      <c r="M753" s="34"/>
      <c r="N753" s="79"/>
      <c r="O753" s="31"/>
      <c r="P753" s="53"/>
      <c r="Q753" s="40"/>
      <c r="S753" s="41" t="str">
        <f t="shared" si="469"/>
        <v/>
      </c>
      <c r="T753" s="41" t="str">
        <f t="shared" si="470"/>
        <v/>
      </c>
      <c r="U753" s="41" t="str">
        <f t="shared" si="482"/>
        <v/>
      </c>
      <c r="W753" s="74" t="str">
        <f>IF('Job Database'!$X753="", "", 'Job Database'!$X753)</f>
        <v/>
      </c>
      <c r="Y753" s="41" t="str">
        <f>IF($W753="", "", IF(COUNTIF($I$11:$I$3035, $W753)&gt;0, "", MAX($Y$10:$Y752)+1))</f>
        <v/>
      </c>
      <c r="Z753" s="41">
        <v>743</v>
      </c>
      <c r="AA753" s="58" t="str">
        <f t="shared" si="483"/>
        <v/>
      </c>
      <c r="AC753" s="41" t="str">
        <f t="shared" si="471"/>
        <v/>
      </c>
      <c r="AE753" s="41" t="str">
        <f t="shared" si="484"/>
        <v/>
      </c>
      <c r="AJ753" s="154" t="str">
        <f t="shared" si="485"/>
        <v/>
      </c>
      <c r="AL753" s="120" t="str">
        <f t="shared" si="486"/>
        <v/>
      </c>
      <c r="AM753" s="104" t="str">
        <f t="shared" si="487"/>
        <v/>
      </c>
      <c r="AN753" s="104" t="str">
        <f t="shared" si="488"/>
        <v/>
      </c>
      <c r="AO753" s="104" t="str">
        <f t="shared" si="472"/>
        <v/>
      </c>
      <c r="AP753" s="104" t="str">
        <f t="shared" si="473"/>
        <v/>
      </c>
      <c r="AQ753" s="121" t="str">
        <f t="shared" si="489"/>
        <v/>
      </c>
      <c r="AS753" s="88" t="str">
        <f t="shared" si="474"/>
        <v/>
      </c>
      <c r="AT753" s="68" t="str">
        <f t="shared" si="490"/>
        <v/>
      </c>
      <c r="AU753" s="68" t="str">
        <f t="shared" si="491"/>
        <v/>
      </c>
      <c r="AV753" s="68" t="str">
        <f t="shared" si="492"/>
        <v/>
      </c>
      <c r="AW753" s="88" t="str">
        <f t="shared" si="475"/>
        <v/>
      </c>
      <c r="AZ753" s="88" t="str">
        <f t="shared" si="476"/>
        <v/>
      </c>
      <c r="BA753" s="68" t="str">
        <f t="shared" si="477"/>
        <v/>
      </c>
      <c r="BB753" s="68" t="str">
        <f t="shared" si="478"/>
        <v/>
      </c>
      <c r="BC753" s="68" t="str">
        <f t="shared" si="479"/>
        <v/>
      </c>
      <c r="BD753" s="69" t="str">
        <f t="shared" si="480"/>
        <v/>
      </c>
      <c r="BE753" s="69" t="str">
        <f t="shared" si="493"/>
        <v/>
      </c>
      <c r="BT753" s="138" t="str">
        <f t="shared" ca="1" si="494"/>
        <v/>
      </c>
      <c r="BU753" s="139" t="str">
        <f t="shared" ca="1" si="495"/>
        <v/>
      </c>
      <c r="BW753" s="138" t="str">
        <f t="shared" si="496"/>
        <v/>
      </c>
      <c r="BX753" s="104" t="str">
        <f t="shared" si="497"/>
        <v/>
      </c>
      <c r="BY753" s="139" t="str">
        <f t="shared" si="498"/>
        <v/>
      </c>
      <c r="CA753" s="138" t="str">
        <f t="shared" si="499"/>
        <v/>
      </c>
      <c r="CB753" s="104" t="str">
        <f t="shared" si="500"/>
        <v/>
      </c>
      <c r="CC753" s="139" t="str">
        <f t="shared" si="501"/>
        <v/>
      </c>
      <c r="CE753" s="162" t="str">
        <f t="shared" si="502"/>
        <v/>
      </c>
      <c r="CF753" s="163" t="str">
        <f t="shared" si="503"/>
        <v/>
      </c>
      <c r="CG753" s="164" t="str">
        <f t="shared" si="504"/>
        <v/>
      </c>
      <c r="CI753" s="162" t="str">
        <f t="shared" si="505"/>
        <v/>
      </c>
      <c r="CJ753" s="163" t="str">
        <f t="shared" si="508"/>
        <v/>
      </c>
      <c r="CK753" s="164" t="str">
        <f t="shared" si="509"/>
        <v/>
      </c>
      <c r="CM753" s="169" t="str">
        <f t="shared" si="506"/>
        <v/>
      </c>
      <c r="CN753" s="139" t="str">
        <f t="shared" si="507"/>
        <v/>
      </c>
      <c r="CP753" s="41" t="str">
        <f>IF($CM753="", "", COUNTIF($CM$11:$CM$3035, "&lt;"&amp;$CM753)+1+COUNTIF($CM$11:$CM753, $CM753)-1)</f>
        <v/>
      </c>
    </row>
    <row r="754" spans="1:94" x14ac:dyDescent="0.25">
      <c r="A754" s="40"/>
      <c r="B754" s="82" t="str">
        <f>IF($I754="", "", IFERROR(INDEX('Job Database'!$AE$11:$AE$3035, MATCH($I754, 'Job Database'!$X$11:$X$3035, 0)), ""))</f>
        <v/>
      </c>
      <c r="C754" s="69" t="str">
        <f>IF($I754="", "", IF(COUNTIF('Job Database'!$X$11:$X$3035, $I754)=0, $AC$5, $AC$4))</f>
        <v/>
      </c>
      <c r="D754" s="40"/>
      <c r="E754" s="85" t="str">
        <f>IF($I754="", "", IF(IFERROR(INDEX('Job Database'!$M$11:$M$3035, MATCH($I754, 'Job Database'!$X$11:$X$3035, 0)), "")="", "", IFERROR(INDEX('Job Database'!$M$11:$M$3035, MATCH($I754, 'Job Database'!$X$11:$X$3035, 0)), "")))</f>
        <v/>
      </c>
      <c r="F754" s="40"/>
      <c r="G754" s="88" t="str">
        <f t="shared" si="481"/>
        <v/>
      </c>
      <c r="H754" s="40"/>
      <c r="I754" s="24"/>
      <c r="J754" s="34"/>
      <c r="K754" s="106"/>
      <c r="L754" s="79"/>
      <c r="M754" s="34"/>
      <c r="N754" s="79"/>
      <c r="O754" s="31"/>
      <c r="P754" s="53"/>
      <c r="Q754" s="40"/>
      <c r="S754" s="41" t="str">
        <f t="shared" si="469"/>
        <v/>
      </c>
      <c r="T754" s="41" t="str">
        <f t="shared" si="470"/>
        <v/>
      </c>
      <c r="U754" s="41" t="str">
        <f t="shared" si="482"/>
        <v/>
      </c>
      <c r="W754" s="74" t="str">
        <f>IF('Job Database'!$X754="", "", 'Job Database'!$X754)</f>
        <v/>
      </c>
      <c r="Y754" s="41" t="str">
        <f>IF($W754="", "", IF(COUNTIF($I$11:$I$3035, $W754)&gt;0, "", MAX($Y$10:$Y753)+1))</f>
        <v/>
      </c>
      <c r="Z754" s="41">
        <v>744</v>
      </c>
      <c r="AA754" s="58" t="str">
        <f t="shared" si="483"/>
        <v/>
      </c>
      <c r="AC754" s="41" t="str">
        <f t="shared" si="471"/>
        <v/>
      </c>
      <c r="AE754" s="41" t="str">
        <f t="shared" si="484"/>
        <v/>
      </c>
      <c r="AJ754" s="154" t="str">
        <f t="shared" si="485"/>
        <v/>
      </c>
      <c r="AL754" s="120" t="str">
        <f t="shared" si="486"/>
        <v/>
      </c>
      <c r="AM754" s="104" t="str">
        <f t="shared" si="487"/>
        <v/>
      </c>
      <c r="AN754" s="104" t="str">
        <f t="shared" si="488"/>
        <v/>
      </c>
      <c r="AO754" s="104" t="str">
        <f t="shared" si="472"/>
        <v/>
      </c>
      <c r="AP754" s="104" t="str">
        <f t="shared" si="473"/>
        <v/>
      </c>
      <c r="AQ754" s="121" t="str">
        <f t="shared" si="489"/>
        <v/>
      </c>
      <c r="AS754" s="88" t="str">
        <f t="shared" si="474"/>
        <v/>
      </c>
      <c r="AT754" s="68" t="str">
        <f t="shared" si="490"/>
        <v/>
      </c>
      <c r="AU754" s="68" t="str">
        <f t="shared" si="491"/>
        <v/>
      </c>
      <c r="AV754" s="68" t="str">
        <f t="shared" si="492"/>
        <v/>
      </c>
      <c r="AW754" s="88" t="str">
        <f t="shared" si="475"/>
        <v/>
      </c>
      <c r="AZ754" s="88" t="str">
        <f t="shared" si="476"/>
        <v/>
      </c>
      <c r="BA754" s="68" t="str">
        <f t="shared" si="477"/>
        <v/>
      </c>
      <c r="BB754" s="68" t="str">
        <f t="shared" si="478"/>
        <v/>
      </c>
      <c r="BC754" s="68" t="str">
        <f t="shared" si="479"/>
        <v/>
      </c>
      <c r="BD754" s="69" t="str">
        <f t="shared" si="480"/>
        <v/>
      </c>
      <c r="BE754" s="69" t="str">
        <f t="shared" si="493"/>
        <v/>
      </c>
      <c r="BT754" s="138" t="str">
        <f t="shared" ca="1" si="494"/>
        <v/>
      </c>
      <c r="BU754" s="139" t="str">
        <f t="shared" ca="1" si="495"/>
        <v/>
      </c>
      <c r="BW754" s="138" t="str">
        <f t="shared" si="496"/>
        <v/>
      </c>
      <c r="BX754" s="104" t="str">
        <f t="shared" si="497"/>
        <v/>
      </c>
      <c r="BY754" s="139" t="str">
        <f t="shared" si="498"/>
        <v/>
      </c>
      <c r="CA754" s="138" t="str">
        <f t="shared" si="499"/>
        <v/>
      </c>
      <c r="CB754" s="104" t="str">
        <f t="shared" si="500"/>
        <v/>
      </c>
      <c r="CC754" s="139" t="str">
        <f t="shared" si="501"/>
        <v/>
      </c>
      <c r="CE754" s="162" t="str">
        <f t="shared" si="502"/>
        <v/>
      </c>
      <c r="CF754" s="163" t="str">
        <f t="shared" si="503"/>
        <v/>
      </c>
      <c r="CG754" s="164" t="str">
        <f t="shared" si="504"/>
        <v/>
      </c>
      <c r="CI754" s="162" t="str">
        <f t="shared" si="505"/>
        <v/>
      </c>
      <c r="CJ754" s="163" t="str">
        <f t="shared" si="508"/>
        <v/>
      </c>
      <c r="CK754" s="164" t="str">
        <f t="shared" si="509"/>
        <v/>
      </c>
      <c r="CM754" s="169" t="str">
        <f t="shared" si="506"/>
        <v/>
      </c>
      <c r="CN754" s="139" t="str">
        <f t="shared" si="507"/>
        <v/>
      </c>
      <c r="CP754" s="41" t="str">
        <f>IF($CM754="", "", COUNTIF($CM$11:$CM$3035, "&lt;"&amp;$CM754)+1+COUNTIF($CM$11:$CM754, $CM754)-1)</f>
        <v/>
      </c>
    </row>
    <row r="755" spans="1:94" x14ac:dyDescent="0.25">
      <c r="A755" s="40"/>
      <c r="B755" s="82" t="str">
        <f>IF($I755="", "", IFERROR(INDEX('Job Database'!$AE$11:$AE$3035, MATCH($I755, 'Job Database'!$X$11:$X$3035, 0)), ""))</f>
        <v/>
      </c>
      <c r="C755" s="69" t="str">
        <f>IF($I755="", "", IF(COUNTIF('Job Database'!$X$11:$X$3035, $I755)=0, $AC$5, $AC$4))</f>
        <v/>
      </c>
      <c r="D755" s="40"/>
      <c r="E755" s="85" t="str">
        <f>IF($I755="", "", IF(IFERROR(INDEX('Job Database'!$M$11:$M$3035, MATCH($I755, 'Job Database'!$X$11:$X$3035, 0)), "")="", "", IFERROR(INDEX('Job Database'!$M$11:$M$3035, MATCH($I755, 'Job Database'!$X$11:$X$3035, 0)), "")))</f>
        <v/>
      </c>
      <c r="F755" s="40"/>
      <c r="G755" s="88" t="str">
        <f t="shared" si="481"/>
        <v/>
      </c>
      <c r="H755" s="40"/>
      <c r="I755" s="24"/>
      <c r="J755" s="34"/>
      <c r="K755" s="106"/>
      <c r="L755" s="79"/>
      <c r="M755" s="34"/>
      <c r="N755" s="79"/>
      <c r="O755" s="31"/>
      <c r="P755" s="53"/>
      <c r="Q755" s="40"/>
      <c r="S755" s="41" t="str">
        <f t="shared" si="469"/>
        <v/>
      </c>
      <c r="T755" s="41" t="str">
        <f t="shared" si="470"/>
        <v/>
      </c>
      <c r="U755" s="41" t="str">
        <f t="shared" si="482"/>
        <v/>
      </c>
      <c r="W755" s="74" t="str">
        <f>IF('Job Database'!$X755="", "", 'Job Database'!$X755)</f>
        <v/>
      </c>
      <c r="Y755" s="41" t="str">
        <f>IF($W755="", "", IF(COUNTIF($I$11:$I$3035, $W755)&gt;0, "", MAX($Y$10:$Y754)+1))</f>
        <v/>
      </c>
      <c r="Z755" s="41">
        <v>745</v>
      </c>
      <c r="AA755" s="58" t="str">
        <f t="shared" si="483"/>
        <v/>
      </c>
      <c r="AC755" s="41" t="str">
        <f t="shared" si="471"/>
        <v/>
      </c>
      <c r="AE755" s="41" t="str">
        <f t="shared" si="484"/>
        <v/>
      </c>
      <c r="AJ755" s="154" t="str">
        <f t="shared" si="485"/>
        <v/>
      </c>
      <c r="AL755" s="120" t="str">
        <f t="shared" si="486"/>
        <v/>
      </c>
      <c r="AM755" s="104" t="str">
        <f t="shared" si="487"/>
        <v/>
      </c>
      <c r="AN755" s="104" t="str">
        <f t="shared" si="488"/>
        <v/>
      </c>
      <c r="AO755" s="104" t="str">
        <f t="shared" si="472"/>
        <v/>
      </c>
      <c r="AP755" s="104" t="str">
        <f t="shared" si="473"/>
        <v/>
      </c>
      <c r="AQ755" s="121" t="str">
        <f t="shared" si="489"/>
        <v/>
      </c>
      <c r="AS755" s="88" t="str">
        <f t="shared" si="474"/>
        <v/>
      </c>
      <c r="AT755" s="68" t="str">
        <f t="shared" si="490"/>
        <v/>
      </c>
      <c r="AU755" s="68" t="str">
        <f t="shared" si="491"/>
        <v/>
      </c>
      <c r="AV755" s="68" t="str">
        <f t="shared" si="492"/>
        <v/>
      </c>
      <c r="AW755" s="88" t="str">
        <f t="shared" si="475"/>
        <v/>
      </c>
      <c r="AZ755" s="88" t="str">
        <f t="shared" si="476"/>
        <v/>
      </c>
      <c r="BA755" s="68" t="str">
        <f t="shared" si="477"/>
        <v/>
      </c>
      <c r="BB755" s="68" t="str">
        <f t="shared" si="478"/>
        <v/>
      </c>
      <c r="BC755" s="68" t="str">
        <f t="shared" si="479"/>
        <v/>
      </c>
      <c r="BD755" s="69" t="str">
        <f t="shared" si="480"/>
        <v/>
      </c>
      <c r="BE755" s="69" t="str">
        <f t="shared" si="493"/>
        <v/>
      </c>
      <c r="BT755" s="138" t="str">
        <f t="shared" ca="1" si="494"/>
        <v/>
      </c>
      <c r="BU755" s="139" t="str">
        <f t="shared" ca="1" si="495"/>
        <v/>
      </c>
      <c r="BW755" s="138" t="str">
        <f t="shared" si="496"/>
        <v/>
      </c>
      <c r="BX755" s="104" t="str">
        <f t="shared" si="497"/>
        <v/>
      </c>
      <c r="BY755" s="139" t="str">
        <f t="shared" si="498"/>
        <v/>
      </c>
      <c r="CA755" s="138" t="str">
        <f t="shared" si="499"/>
        <v/>
      </c>
      <c r="CB755" s="104" t="str">
        <f t="shared" si="500"/>
        <v/>
      </c>
      <c r="CC755" s="139" t="str">
        <f t="shared" si="501"/>
        <v/>
      </c>
      <c r="CE755" s="162" t="str">
        <f t="shared" si="502"/>
        <v/>
      </c>
      <c r="CF755" s="163" t="str">
        <f t="shared" si="503"/>
        <v/>
      </c>
      <c r="CG755" s="164" t="str">
        <f t="shared" si="504"/>
        <v/>
      </c>
      <c r="CI755" s="162" t="str">
        <f t="shared" si="505"/>
        <v/>
      </c>
      <c r="CJ755" s="163" t="str">
        <f t="shared" si="508"/>
        <v/>
      </c>
      <c r="CK755" s="164" t="str">
        <f t="shared" si="509"/>
        <v/>
      </c>
      <c r="CM755" s="169" t="str">
        <f t="shared" si="506"/>
        <v/>
      </c>
      <c r="CN755" s="139" t="str">
        <f t="shared" si="507"/>
        <v/>
      </c>
      <c r="CP755" s="41" t="str">
        <f>IF($CM755="", "", COUNTIF($CM$11:$CM$3035, "&lt;"&amp;$CM755)+1+COUNTIF($CM$11:$CM755, $CM755)-1)</f>
        <v/>
      </c>
    </row>
    <row r="756" spans="1:94" x14ac:dyDescent="0.25">
      <c r="A756" s="40"/>
      <c r="B756" s="82" t="str">
        <f>IF($I756="", "", IFERROR(INDEX('Job Database'!$AE$11:$AE$3035, MATCH($I756, 'Job Database'!$X$11:$X$3035, 0)), ""))</f>
        <v/>
      </c>
      <c r="C756" s="69" t="str">
        <f>IF($I756="", "", IF(COUNTIF('Job Database'!$X$11:$X$3035, $I756)=0, $AC$5, $AC$4))</f>
        <v/>
      </c>
      <c r="D756" s="40"/>
      <c r="E756" s="85" t="str">
        <f>IF($I756="", "", IF(IFERROR(INDEX('Job Database'!$M$11:$M$3035, MATCH($I756, 'Job Database'!$X$11:$X$3035, 0)), "")="", "", IFERROR(INDEX('Job Database'!$M$11:$M$3035, MATCH($I756, 'Job Database'!$X$11:$X$3035, 0)), "")))</f>
        <v/>
      </c>
      <c r="F756" s="40"/>
      <c r="G756" s="88" t="str">
        <f t="shared" si="481"/>
        <v/>
      </c>
      <c r="H756" s="40"/>
      <c r="I756" s="24"/>
      <c r="J756" s="34"/>
      <c r="K756" s="106"/>
      <c r="L756" s="79"/>
      <c r="M756" s="34"/>
      <c r="N756" s="79"/>
      <c r="O756" s="31"/>
      <c r="P756" s="53"/>
      <c r="Q756" s="40"/>
      <c r="S756" s="41" t="str">
        <f t="shared" si="469"/>
        <v/>
      </c>
      <c r="T756" s="41" t="str">
        <f t="shared" si="470"/>
        <v/>
      </c>
      <c r="U756" s="41" t="str">
        <f t="shared" si="482"/>
        <v/>
      </c>
      <c r="W756" s="74" t="str">
        <f>IF('Job Database'!$X756="", "", 'Job Database'!$X756)</f>
        <v/>
      </c>
      <c r="Y756" s="41" t="str">
        <f>IF($W756="", "", IF(COUNTIF($I$11:$I$3035, $W756)&gt;0, "", MAX($Y$10:$Y755)+1))</f>
        <v/>
      </c>
      <c r="Z756" s="41">
        <v>746</v>
      </c>
      <c r="AA756" s="58" t="str">
        <f t="shared" si="483"/>
        <v/>
      </c>
      <c r="AC756" s="41" t="str">
        <f t="shared" si="471"/>
        <v/>
      </c>
      <c r="AE756" s="41" t="str">
        <f t="shared" si="484"/>
        <v/>
      </c>
      <c r="AJ756" s="154" t="str">
        <f t="shared" si="485"/>
        <v/>
      </c>
      <c r="AL756" s="120" t="str">
        <f t="shared" si="486"/>
        <v/>
      </c>
      <c r="AM756" s="104" t="str">
        <f t="shared" si="487"/>
        <v/>
      </c>
      <c r="AN756" s="104" t="str">
        <f t="shared" si="488"/>
        <v/>
      </c>
      <c r="AO756" s="104" t="str">
        <f t="shared" si="472"/>
        <v/>
      </c>
      <c r="AP756" s="104" t="str">
        <f t="shared" si="473"/>
        <v/>
      </c>
      <c r="AQ756" s="121" t="str">
        <f t="shared" si="489"/>
        <v/>
      </c>
      <c r="AS756" s="88" t="str">
        <f t="shared" si="474"/>
        <v/>
      </c>
      <c r="AT756" s="68" t="str">
        <f t="shared" si="490"/>
        <v/>
      </c>
      <c r="AU756" s="68" t="str">
        <f t="shared" si="491"/>
        <v/>
      </c>
      <c r="AV756" s="68" t="str">
        <f t="shared" si="492"/>
        <v/>
      </c>
      <c r="AW756" s="88" t="str">
        <f t="shared" si="475"/>
        <v/>
      </c>
      <c r="AZ756" s="88" t="str">
        <f t="shared" si="476"/>
        <v/>
      </c>
      <c r="BA756" s="68" t="str">
        <f t="shared" si="477"/>
        <v/>
      </c>
      <c r="BB756" s="68" t="str">
        <f t="shared" si="478"/>
        <v/>
      </c>
      <c r="BC756" s="68" t="str">
        <f t="shared" si="479"/>
        <v/>
      </c>
      <c r="BD756" s="69" t="str">
        <f t="shared" si="480"/>
        <v/>
      </c>
      <c r="BE756" s="69" t="str">
        <f t="shared" si="493"/>
        <v/>
      </c>
      <c r="BT756" s="138" t="str">
        <f t="shared" ca="1" si="494"/>
        <v/>
      </c>
      <c r="BU756" s="139" t="str">
        <f t="shared" ca="1" si="495"/>
        <v/>
      </c>
      <c r="BW756" s="138" t="str">
        <f t="shared" si="496"/>
        <v/>
      </c>
      <c r="BX756" s="104" t="str">
        <f t="shared" si="497"/>
        <v/>
      </c>
      <c r="BY756" s="139" t="str">
        <f t="shared" si="498"/>
        <v/>
      </c>
      <c r="CA756" s="138" t="str">
        <f t="shared" si="499"/>
        <v/>
      </c>
      <c r="CB756" s="104" t="str">
        <f t="shared" si="500"/>
        <v/>
      </c>
      <c r="CC756" s="139" t="str">
        <f t="shared" si="501"/>
        <v/>
      </c>
      <c r="CE756" s="162" t="str">
        <f t="shared" si="502"/>
        <v/>
      </c>
      <c r="CF756" s="163" t="str">
        <f t="shared" si="503"/>
        <v/>
      </c>
      <c r="CG756" s="164" t="str">
        <f t="shared" si="504"/>
        <v/>
      </c>
      <c r="CI756" s="162" t="str">
        <f t="shared" si="505"/>
        <v/>
      </c>
      <c r="CJ756" s="163" t="str">
        <f t="shared" si="508"/>
        <v/>
      </c>
      <c r="CK756" s="164" t="str">
        <f t="shared" si="509"/>
        <v/>
      </c>
      <c r="CM756" s="169" t="str">
        <f t="shared" si="506"/>
        <v/>
      </c>
      <c r="CN756" s="139" t="str">
        <f t="shared" si="507"/>
        <v/>
      </c>
      <c r="CP756" s="41" t="str">
        <f>IF($CM756="", "", COUNTIF($CM$11:$CM$3035, "&lt;"&amp;$CM756)+1+COUNTIF($CM$11:$CM756, $CM756)-1)</f>
        <v/>
      </c>
    </row>
    <row r="757" spans="1:94" x14ac:dyDescent="0.25">
      <c r="A757" s="40"/>
      <c r="B757" s="82" t="str">
        <f>IF($I757="", "", IFERROR(INDEX('Job Database'!$AE$11:$AE$3035, MATCH($I757, 'Job Database'!$X$11:$X$3035, 0)), ""))</f>
        <v/>
      </c>
      <c r="C757" s="69" t="str">
        <f>IF($I757="", "", IF(COUNTIF('Job Database'!$X$11:$X$3035, $I757)=0, $AC$5, $AC$4))</f>
        <v/>
      </c>
      <c r="D757" s="40"/>
      <c r="E757" s="85" t="str">
        <f>IF($I757="", "", IF(IFERROR(INDEX('Job Database'!$M$11:$M$3035, MATCH($I757, 'Job Database'!$X$11:$X$3035, 0)), "")="", "", IFERROR(INDEX('Job Database'!$M$11:$M$3035, MATCH($I757, 'Job Database'!$X$11:$X$3035, 0)), "")))</f>
        <v/>
      </c>
      <c r="F757" s="40"/>
      <c r="G757" s="88" t="str">
        <f t="shared" si="481"/>
        <v/>
      </c>
      <c r="H757" s="40"/>
      <c r="I757" s="24"/>
      <c r="J757" s="34"/>
      <c r="K757" s="106"/>
      <c r="L757" s="79"/>
      <c r="M757" s="34"/>
      <c r="N757" s="79"/>
      <c r="O757" s="31"/>
      <c r="P757" s="53"/>
      <c r="Q757" s="40"/>
      <c r="S757" s="41" t="str">
        <f t="shared" si="469"/>
        <v/>
      </c>
      <c r="T757" s="41" t="str">
        <f t="shared" si="470"/>
        <v/>
      </c>
      <c r="U757" s="41" t="str">
        <f t="shared" si="482"/>
        <v/>
      </c>
      <c r="W757" s="74" t="str">
        <f>IF('Job Database'!$X757="", "", 'Job Database'!$X757)</f>
        <v/>
      </c>
      <c r="Y757" s="41" t="str">
        <f>IF($W757="", "", IF(COUNTIF($I$11:$I$3035, $W757)&gt;0, "", MAX($Y$10:$Y756)+1))</f>
        <v/>
      </c>
      <c r="Z757" s="41">
        <v>747</v>
      </c>
      <c r="AA757" s="58" t="str">
        <f t="shared" si="483"/>
        <v/>
      </c>
      <c r="AC757" s="41" t="str">
        <f t="shared" si="471"/>
        <v/>
      </c>
      <c r="AE757" s="41" t="str">
        <f t="shared" si="484"/>
        <v/>
      </c>
      <c r="AJ757" s="154" t="str">
        <f t="shared" si="485"/>
        <v/>
      </c>
      <c r="AL757" s="120" t="str">
        <f t="shared" si="486"/>
        <v/>
      </c>
      <c r="AM757" s="104" t="str">
        <f t="shared" si="487"/>
        <v/>
      </c>
      <c r="AN757" s="104" t="str">
        <f t="shared" si="488"/>
        <v/>
      </c>
      <c r="AO757" s="104" t="str">
        <f t="shared" si="472"/>
        <v/>
      </c>
      <c r="AP757" s="104" t="str">
        <f t="shared" si="473"/>
        <v/>
      </c>
      <c r="AQ757" s="121" t="str">
        <f t="shared" si="489"/>
        <v/>
      </c>
      <c r="AS757" s="88" t="str">
        <f t="shared" si="474"/>
        <v/>
      </c>
      <c r="AT757" s="68" t="str">
        <f t="shared" si="490"/>
        <v/>
      </c>
      <c r="AU757" s="68" t="str">
        <f t="shared" si="491"/>
        <v/>
      </c>
      <c r="AV757" s="68" t="str">
        <f t="shared" si="492"/>
        <v/>
      </c>
      <c r="AW757" s="88" t="str">
        <f t="shared" si="475"/>
        <v/>
      </c>
      <c r="AZ757" s="88" t="str">
        <f t="shared" si="476"/>
        <v/>
      </c>
      <c r="BA757" s="68" t="str">
        <f t="shared" si="477"/>
        <v/>
      </c>
      <c r="BB757" s="68" t="str">
        <f t="shared" si="478"/>
        <v/>
      </c>
      <c r="BC757" s="68" t="str">
        <f t="shared" si="479"/>
        <v/>
      </c>
      <c r="BD757" s="69" t="str">
        <f t="shared" si="480"/>
        <v/>
      </c>
      <c r="BE757" s="69" t="str">
        <f t="shared" si="493"/>
        <v/>
      </c>
      <c r="BT757" s="138" t="str">
        <f t="shared" ca="1" si="494"/>
        <v/>
      </c>
      <c r="BU757" s="139" t="str">
        <f t="shared" ca="1" si="495"/>
        <v/>
      </c>
      <c r="BW757" s="138" t="str">
        <f t="shared" si="496"/>
        <v/>
      </c>
      <c r="BX757" s="104" t="str">
        <f t="shared" si="497"/>
        <v/>
      </c>
      <c r="BY757" s="139" t="str">
        <f t="shared" si="498"/>
        <v/>
      </c>
      <c r="CA757" s="138" t="str">
        <f t="shared" si="499"/>
        <v/>
      </c>
      <c r="CB757" s="104" t="str">
        <f t="shared" si="500"/>
        <v/>
      </c>
      <c r="CC757" s="139" t="str">
        <f t="shared" si="501"/>
        <v/>
      </c>
      <c r="CE757" s="162" t="str">
        <f t="shared" si="502"/>
        <v/>
      </c>
      <c r="CF757" s="163" t="str">
        <f t="shared" si="503"/>
        <v/>
      </c>
      <c r="CG757" s="164" t="str">
        <f t="shared" si="504"/>
        <v/>
      </c>
      <c r="CI757" s="162" t="str">
        <f t="shared" si="505"/>
        <v/>
      </c>
      <c r="CJ757" s="163" t="str">
        <f t="shared" si="508"/>
        <v/>
      </c>
      <c r="CK757" s="164" t="str">
        <f t="shared" si="509"/>
        <v/>
      </c>
      <c r="CM757" s="169" t="str">
        <f t="shared" si="506"/>
        <v/>
      </c>
      <c r="CN757" s="139" t="str">
        <f t="shared" si="507"/>
        <v/>
      </c>
      <c r="CP757" s="41" t="str">
        <f>IF($CM757="", "", COUNTIF($CM$11:$CM$3035, "&lt;"&amp;$CM757)+1+COUNTIF($CM$11:$CM757, $CM757)-1)</f>
        <v/>
      </c>
    </row>
    <row r="758" spans="1:94" x14ac:dyDescent="0.25">
      <c r="A758" s="40"/>
      <c r="B758" s="82" t="str">
        <f>IF($I758="", "", IFERROR(INDEX('Job Database'!$AE$11:$AE$3035, MATCH($I758, 'Job Database'!$X$11:$X$3035, 0)), ""))</f>
        <v/>
      </c>
      <c r="C758" s="69" t="str">
        <f>IF($I758="", "", IF(COUNTIF('Job Database'!$X$11:$X$3035, $I758)=0, $AC$5, $AC$4))</f>
        <v/>
      </c>
      <c r="D758" s="40"/>
      <c r="E758" s="85" t="str">
        <f>IF($I758="", "", IF(IFERROR(INDEX('Job Database'!$M$11:$M$3035, MATCH($I758, 'Job Database'!$X$11:$X$3035, 0)), "")="", "", IFERROR(INDEX('Job Database'!$M$11:$M$3035, MATCH($I758, 'Job Database'!$X$11:$X$3035, 0)), "")))</f>
        <v/>
      </c>
      <c r="F758" s="40"/>
      <c r="G758" s="88" t="str">
        <f t="shared" si="481"/>
        <v/>
      </c>
      <c r="H758" s="40"/>
      <c r="I758" s="24"/>
      <c r="J758" s="34"/>
      <c r="K758" s="106"/>
      <c r="L758" s="79"/>
      <c r="M758" s="34"/>
      <c r="N758" s="79"/>
      <c r="O758" s="31"/>
      <c r="P758" s="53"/>
      <c r="Q758" s="40"/>
      <c r="S758" s="41" t="str">
        <f t="shared" si="469"/>
        <v/>
      </c>
      <c r="T758" s="41" t="str">
        <f t="shared" si="470"/>
        <v/>
      </c>
      <c r="U758" s="41" t="str">
        <f t="shared" si="482"/>
        <v/>
      </c>
      <c r="W758" s="74" t="str">
        <f>IF('Job Database'!$X758="", "", 'Job Database'!$X758)</f>
        <v/>
      </c>
      <c r="Y758" s="41" t="str">
        <f>IF($W758="", "", IF(COUNTIF($I$11:$I$3035, $W758)&gt;0, "", MAX($Y$10:$Y757)+1))</f>
        <v/>
      </c>
      <c r="Z758" s="41">
        <v>748</v>
      </c>
      <c r="AA758" s="58" t="str">
        <f t="shared" si="483"/>
        <v/>
      </c>
      <c r="AC758" s="41" t="str">
        <f t="shared" si="471"/>
        <v/>
      </c>
      <c r="AE758" s="41" t="str">
        <f t="shared" si="484"/>
        <v/>
      </c>
      <c r="AJ758" s="154" t="str">
        <f t="shared" si="485"/>
        <v/>
      </c>
      <c r="AL758" s="120" t="str">
        <f t="shared" si="486"/>
        <v/>
      </c>
      <c r="AM758" s="104" t="str">
        <f t="shared" si="487"/>
        <v/>
      </c>
      <c r="AN758" s="104" t="str">
        <f t="shared" si="488"/>
        <v/>
      </c>
      <c r="AO758" s="104" t="str">
        <f t="shared" si="472"/>
        <v/>
      </c>
      <c r="AP758" s="104" t="str">
        <f t="shared" si="473"/>
        <v/>
      </c>
      <c r="AQ758" s="121" t="str">
        <f t="shared" si="489"/>
        <v/>
      </c>
      <c r="AS758" s="88" t="str">
        <f t="shared" si="474"/>
        <v/>
      </c>
      <c r="AT758" s="68" t="str">
        <f t="shared" si="490"/>
        <v/>
      </c>
      <c r="AU758" s="68" t="str">
        <f t="shared" si="491"/>
        <v/>
      </c>
      <c r="AV758" s="68" t="str">
        <f t="shared" si="492"/>
        <v/>
      </c>
      <c r="AW758" s="88" t="str">
        <f t="shared" si="475"/>
        <v/>
      </c>
      <c r="AZ758" s="88" t="str">
        <f t="shared" si="476"/>
        <v/>
      </c>
      <c r="BA758" s="68" t="str">
        <f t="shared" si="477"/>
        <v/>
      </c>
      <c r="BB758" s="68" t="str">
        <f t="shared" si="478"/>
        <v/>
      </c>
      <c r="BC758" s="68" t="str">
        <f t="shared" si="479"/>
        <v/>
      </c>
      <c r="BD758" s="69" t="str">
        <f t="shared" si="480"/>
        <v/>
      </c>
      <c r="BE758" s="69" t="str">
        <f t="shared" si="493"/>
        <v/>
      </c>
      <c r="BT758" s="138" t="str">
        <f t="shared" ca="1" si="494"/>
        <v/>
      </c>
      <c r="BU758" s="139" t="str">
        <f t="shared" ca="1" si="495"/>
        <v/>
      </c>
      <c r="BW758" s="138" t="str">
        <f t="shared" si="496"/>
        <v/>
      </c>
      <c r="BX758" s="104" t="str">
        <f t="shared" si="497"/>
        <v/>
      </c>
      <c r="BY758" s="139" t="str">
        <f t="shared" si="498"/>
        <v/>
      </c>
      <c r="CA758" s="138" t="str">
        <f t="shared" si="499"/>
        <v/>
      </c>
      <c r="CB758" s="104" t="str">
        <f t="shared" si="500"/>
        <v/>
      </c>
      <c r="CC758" s="139" t="str">
        <f t="shared" si="501"/>
        <v/>
      </c>
      <c r="CE758" s="162" t="str">
        <f t="shared" si="502"/>
        <v/>
      </c>
      <c r="CF758" s="163" t="str">
        <f t="shared" si="503"/>
        <v/>
      </c>
      <c r="CG758" s="164" t="str">
        <f t="shared" si="504"/>
        <v/>
      </c>
      <c r="CI758" s="162" t="str">
        <f t="shared" si="505"/>
        <v/>
      </c>
      <c r="CJ758" s="163" t="str">
        <f t="shared" si="508"/>
        <v/>
      </c>
      <c r="CK758" s="164" t="str">
        <f t="shared" si="509"/>
        <v/>
      </c>
      <c r="CM758" s="169" t="str">
        <f t="shared" si="506"/>
        <v/>
      </c>
      <c r="CN758" s="139" t="str">
        <f t="shared" si="507"/>
        <v/>
      </c>
      <c r="CP758" s="41" t="str">
        <f>IF($CM758="", "", COUNTIF($CM$11:$CM$3035, "&lt;"&amp;$CM758)+1+COUNTIF($CM$11:$CM758, $CM758)-1)</f>
        <v/>
      </c>
    </row>
    <row r="759" spans="1:94" x14ac:dyDescent="0.25">
      <c r="A759" s="40"/>
      <c r="B759" s="82" t="str">
        <f>IF($I759="", "", IFERROR(INDEX('Job Database'!$AE$11:$AE$3035, MATCH($I759, 'Job Database'!$X$11:$X$3035, 0)), ""))</f>
        <v/>
      </c>
      <c r="C759" s="69" t="str">
        <f>IF($I759="", "", IF(COUNTIF('Job Database'!$X$11:$X$3035, $I759)=0, $AC$5, $AC$4))</f>
        <v/>
      </c>
      <c r="D759" s="40"/>
      <c r="E759" s="85" t="str">
        <f>IF($I759="", "", IF(IFERROR(INDEX('Job Database'!$M$11:$M$3035, MATCH($I759, 'Job Database'!$X$11:$X$3035, 0)), "")="", "", IFERROR(INDEX('Job Database'!$M$11:$M$3035, MATCH($I759, 'Job Database'!$X$11:$X$3035, 0)), "")))</f>
        <v/>
      </c>
      <c r="F759" s="40"/>
      <c r="G759" s="88" t="str">
        <f t="shared" si="481"/>
        <v/>
      </c>
      <c r="H759" s="40"/>
      <c r="I759" s="24"/>
      <c r="J759" s="34"/>
      <c r="K759" s="106"/>
      <c r="L759" s="79"/>
      <c r="M759" s="34"/>
      <c r="N759" s="79"/>
      <c r="O759" s="31"/>
      <c r="P759" s="53"/>
      <c r="Q759" s="40"/>
      <c r="S759" s="41" t="str">
        <f t="shared" si="469"/>
        <v/>
      </c>
      <c r="T759" s="41" t="str">
        <f t="shared" si="470"/>
        <v/>
      </c>
      <c r="U759" s="41" t="str">
        <f t="shared" si="482"/>
        <v/>
      </c>
      <c r="W759" s="74" t="str">
        <f>IF('Job Database'!$X759="", "", 'Job Database'!$X759)</f>
        <v/>
      </c>
      <c r="Y759" s="41" t="str">
        <f>IF($W759="", "", IF(COUNTIF($I$11:$I$3035, $W759)&gt;0, "", MAX($Y$10:$Y758)+1))</f>
        <v/>
      </c>
      <c r="Z759" s="41">
        <v>749</v>
      </c>
      <c r="AA759" s="58" t="str">
        <f t="shared" si="483"/>
        <v/>
      </c>
      <c r="AC759" s="41" t="str">
        <f t="shared" si="471"/>
        <v/>
      </c>
      <c r="AE759" s="41" t="str">
        <f t="shared" si="484"/>
        <v/>
      </c>
      <c r="AJ759" s="154" t="str">
        <f t="shared" si="485"/>
        <v/>
      </c>
      <c r="AL759" s="120" t="str">
        <f t="shared" si="486"/>
        <v/>
      </c>
      <c r="AM759" s="104" t="str">
        <f t="shared" si="487"/>
        <v/>
      </c>
      <c r="AN759" s="104" t="str">
        <f t="shared" si="488"/>
        <v/>
      </c>
      <c r="AO759" s="104" t="str">
        <f t="shared" si="472"/>
        <v/>
      </c>
      <c r="AP759" s="104" t="str">
        <f t="shared" si="473"/>
        <v/>
      </c>
      <c r="AQ759" s="121" t="str">
        <f t="shared" si="489"/>
        <v/>
      </c>
      <c r="AS759" s="88" t="str">
        <f t="shared" si="474"/>
        <v/>
      </c>
      <c r="AT759" s="68" t="str">
        <f t="shared" si="490"/>
        <v/>
      </c>
      <c r="AU759" s="68" t="str">
        <f t="shared" si="491"/>
        <v/>
      </c>
      <c r="AV759" s="68" t="str">
        <f t="shared" si="492"/>
        <v/>
      </c>
      <c r="AW759" s="88" t="str">
        <f t="shared" si="475"/>
        <v/>
      </c>
      <c r="AZ759" s="88" t="str">
        <f t="shared" si="476"/>
        <v/>
      </c>
      <c r="BA759" s="68" t="str">
        <f t="shared" si="477"/>
        <v/>
      </c>
      <c r="BB759" s="68" t="str">
        <f t="shared" si="478"/>
        <v/>
      </c>
      <c r="BC759" s="68" t="str">
        <f t="shared" si="479"/>
        <v/>
      </c>
      <c r="BD759" s="69" t="str">
        <f t="shared" si="480"/>
        <v/>
      </c>
      <c r="BE759" s="69" t="str">
        <f t="shared" si="493"/>
        <v/>
      </c>
      <c r="BT759" s="138" t="str">
        <f t="shared" ca="1" si="494"/>
        <v/>
      </c>
      <c r="BU759" s="139" t="str">
        <f t="shared" ca="1" si="495"/>
        <v/>
      </c>
      <c r="BW759" s="138" t="str">
        <f t="shared" si="496"/>
        <v/>
      </c>
      <c r="BX759" s="104" t="str">
        <f t="shared" si="497"/>
        <v/>
      </c>
      <c r="BY759" s="139" t="str">
        <f t="shared" si="498"/>
        <v/>
      </c>
      <c r="CA759" s="138" t="str">
        <f t="shared" si="499"/>
        <v/>
      </c>
      <c r="CB759" s="104" t="str">
        <f t="shared" si="500"/>
        <v/>
      </c>
      <c r="CC759" s="139" t="str">
        <f t="shared" si="501"/>
        <v/>
      </c>
      <c r="CE759" s="162" t="str">
        <f t="shared" si="502"/>
        <v/>
      </c>
      <c r="CF759" s="163" t="str">
        <f t="shared" si="503"/>
        <v/>
      </c>
      <c r="CG759" s="164" t="str">
        <f t="shared" si="504"/>
        <v/>
      </c>
      <c r="CI759" s="162" t="str">
        <f t="shared" si="505"/>
        <v/>
      </c>
      <c r="CJ759" s="163" t="str">
        <f t="shared" si="508"/>
        <v/>
      </c>
      <c r="CK759" s="164" t="str">
        <f t="shared" si="509"/>
        <v/>
      </c>
      <c r="CM759" s="169" t="str">
        <f t="shared" si="506"/>
        <v/>
      </c>
      <c r="CN759" s="139" t="str">
        <f t="shared" si="507"/>
        <v/>
      </c>
      <c r="CP759" s="41" t="str">
        <f>IF($CM759="", "", COUNTIF($CM$11:$CM$3035, "&lt;"&amp;$CM759)+1+COUNTIF($CM$11:$CM759, $CM759)-1)</f>
        <v/>
      </c>
    </row>
    <row r="760" spans="1:94" x14ac:dyDescent="0.25">
      <c r="A760" s="40"/>
      <c r="B760" s="82" t="str">
        <f>IF($I760="", "", IFERROR(INDEX('Job Database'!$AE$11:$AE$3035, MATCH($I760, 'Job Database'!$X$11:$X$3035, 0)), ""))</f>
        <v/>
      </c>
      <c r="C760" s="69" t="str">
        <f>IF($I760="", "", IF(COUNTIF('Job Database'!$X$11:$X$3035, $I760)=0, $AC$5, $AC$4))</f>
        <v/>
      </c>
      <c r="D760" s="40"/>
      <c r="E760" s="85" t="str">
        <f>IF($I760="", "", IF(IFERROR(INDEX('Job Database'!$M$11:$M$3035, MATCH($I760, 'Job Database'!$X$11:$X$3035, 0)), "")="", "", IFERROR(INDEX('Job Database'!$M$11:$M$3035, MATCH($I760, 'Job Database'!$X$11:$X$3035, 0)), "")))</f>
        <v/>
      </c>
      <c r="F760" s="40"/>
      <c r="G760" s="88" t="str">
        <f t="shared" si="481"/>
        <v/>
      </c>
      <c r="H760" s="40"/>
      <c r="I760" s="24"/>
      <c r="J760" s="34"/>
      <c r="K760" s="106"/>
      <c r="L760" s="79"/>
      <c r="M760" s="34"/>
      <c r="N760" s="79"/>
      <c r="O760" s="31"/>
      <c r="P760" s="53"/>
      <c r="Q760" s="40"/>
      <c r="S760" s="41" t="str">
        <f t="shared" si="469"/>
        <v/>
      </c>
      <c r="T760" s="41" t="str">
        <f t="shared" si="470"/>
        <v/>
      </c>
      <c r="U760" s="41" t="str">
        <f t="shared" si="482"/>
        <v/>
      </c>
      <c r="W760" s="74" t="str">
        <f>IF('Job Database'!$X760="", "", 'Job Database'!$X760)</f>
        <v/>
      </c>
      <c r="Y760" s="41" t="str">
        <f>IF($W760="", "", IF(COUNTIF($I$11:$I$3035, $W760)&gt;0, "", MAX($Y$10:$Y759)+1))</f>
        <v/>
      </c>
      <c r="Z760" s="41">
        <v>750</v>
      </c>
      <c r="AA760" s="58" t="str">
        <f t="shared" si="483"/>
        <v/>
      </c>
      <c r="AC760" s="41" t="str">
        <f t="shared" si="471"/>
        <v/>
      </c>
      <c r="AE760" s="41" t="str">
        <f t="shared" si="484"/>
        <v/>
      </c>
      <c r="AJ760" s="154" t="str">
        <f t="shared" si="485"/>
        <v/>
      </c>
      <c r="AL760" s="120" t="str">
        <f t="shared" si="486"/>
        <v/>
      </c>
      <c r="AM760" s="104" t="str">
        <f t="shared" si="487"/>
        <v/>
      </c>
      <c r="AN760" s="104" t="str">
        <f t="shared" si="488"/>
        <v/>
      </c>
      <c r="AO760" s="104" t="str">
        <f t="shared" si="472"/>
        <v/>
      </c>
      <c r="AP760" s="104" t="str">
        <f t="shared" si="473"/>
        <v/>
      </c>
      <c r="AQ760" s="121" t="str">
        <f t="shared" si="489"/>
        <v/>
      </c>
      <c r="AS760" s="88" t="str">
        <f t="shared" si="474"/>
        <v/>
      </c>
      <c r="AT760" s="68" t="str">
        <f t="shared" si="490"/>
        <v/>
      </c>
      <c r="AU760" s="68" t="str">
        <f t="shared" si="491"/>
        <v/>
      </c>
      <c r="AV760" s="68" t="str">
        <f t="shared" si="492"/>
        <v/>
      </c>
      <c r="AW760" s="88" t="str">
        <f t="shared" si="475"/>
        <v/>
      </c>
      <c r="AZ760" s="88" t="str">
        <f t="shared" si="476"/>
        <v/>
      </c>
      <c r="BA760" s="68" t="str">
        <f t="shared" si="477"/>
        <v/>
      </c>
      <c r="BB760" s="68" t="str">
        <f t="shared" si="478"/>
        <v/>
      </c>
      <c r="BC760" s="68" t="str">
        <f t="shared" si="479"/>
        <v/>
      </c>
      <c r="BD760" s="69" t="str">
        <f t="shared" si="480"/>
        <v/>
      </c>
      <c r="BE760" s="69" t="str">
        <f t="shared" si="493"/>
        <v/>
      </c>
      <c r="BT760" s="138" t="str">
        <f t="shared" ca="1" si="494"/>
        <v/>
      </c>
      <c r="BU760" s="139" t="str">
        <f t="shared" ca="1" si="495"/>
        <v/>
      </c>
      <c r="BW760" s="138" t="str">
        <f t="shared" si="496"/>
        <v/>
      </c>
      <c r="BX760" s="104" t="str">
        <f t="shared" si="497"/>
        <v/>
      </c>
      <c r="BY760" s="139" t="str">
        <f t="shared" si="498"/>
        <v/>
      </c>
      <c r="CA760" s="138" t="str">
        <f t="shared" si="499"/>
        <v/>
      </c>
      <c r="CB760" s="104" t="str">
        <f t="shared" si="500"/>
        <v/>
      </c>
      <c r="CC760" s="139" t="str">
        <f t="shared" si="501"/>
        <v/>
      </c>
      <c r="CE760" s="162" t="str">
        <f t="shared" si="502"/>
        <v/>
      </c>
      <c r="CF760" s="163" t="str">
        <f t="shared" si="503"/>
        <v/>
      </c>
      <c r="CG760" s="164" t="str">
        <f t="shared" si="504"/>
        <v/>
      </c>
      <c r="CI760" s="162" t="str">
        <f t="shared" si="505"/>
        <v/>
      </c>
      <c r="CJ760" s="163" t="str">
        <f t="shared" si="508"/>
        <v/>
      </c>
      <c r="CK760" s="164" t="str">
        <f t="shared" si="509"/>
        <v/>
      </c>
      <c r="CM760" s="169" t="str">
        <f t="shared" si="506"/>
        <v/>
      </c>
      <c r="CN760" s="139" t="str">
        <f t="shared" si="507"/>
        <v/>
      </c>
      <c r="CP760" s="41" t="str">
        <f>IF($CM760="", "", COUNTIF($CM$11:$CM$3035, "&lt;"&amp;$CM760)+1+COUNTIF($CM$11:$CM760, $CM760)-1)</f>
        <v/>
      </c>
    </row>
    <row r="761" spans="1:94" x14ac:dyDescent="0.25">
      <c r="A761" s="40"/>
      <c r="B761" s="82" t="str">
        <f>IF($I761="", "", IFERROR(INDEX('Job Database'!$AE$11:$AE$3035, MATCH($I761, 'Job Database'!$X$11:$X$3035, 0)), ""))</f>
        <v/>
      </c>
      <c r="C761" s="69" t="str">
        <f>IF($I761="", "", IF(COUNTIF('Job Database'!$X$11:$X$3035, $I761)=0, $AC$5, $AC$4))</f>
        <v/>
      </c>
      <c r="D761" s="40"/>
      <c r="E761" s="85" t="str">
        <f>IF($I761="", "", IF(IFERROR(INDEX('Job Database'!$M$11:$M$3035, MATCH($I761, 'Job Database'!$X$11:$X$3035, 0)), "")="", "", IFERROR(INDEX('Job Database'!$M$11:$M$3035, MATCH($I761, 'Job Database'!$X$11:$X$3035, 0)), "")))</f>
        <v/>
      </c>
      <c r="F761" s="40"/>
      <c r="G761" s="88" t="str">
        <f t="shared" si="481"/>
        <v/>
      </c>
      <c r="H761" s="40"/>
      <c r="I761" s="24"/>
      <c r="J761" s="34"/>
      <c r="K761" s="106"/>
      <c r="L761" s="79"/>
      <c r="M761" s="34"/>
      <c r="N761" s="79"/>
      <c r="O761" s="31"/>
      <c r="P761" s="53"/>
      <c r="Q761" s="40"/>
      <c r="S761" s="41" t="str">
        <f t="shared" si="469"/>
        <v/>
      </c>
      <c r="T761" s="41" t="str">
        <f t="shared" si="470"/>
        <v/>
      </c>
      <c r="U761" s="41" t="str">
        <f t="shared" si="482"/>
        <v/>
      </c>
      <c r="W761" s="74" t="str">
        <f>IF('Job Database'!$X761="", "", 'Job Database'!$X761)</f>
        <v/>
      </c>
      <c r="Y761" s="41" t="str">
        <f>IF($W761="", "", IF(COUNTIF($I$11:$I$3035, $W761)&gt;0, "", MAX($Y$10:$Y760)+1))</f>
        <v/>
      </c>
      <c r="Z761" s="41">
        <v>751</v>
      </c>
      <c r="AA761" s="58" t="str">
        <f t="shared" si="483"/>
        <v/>
      </c>
      <c r="AC761" s="41" t="str">
        <f t="shared" si="471"/>
        <v/>
      </c>
      <c r="AE761" s="41" t="str">
        <f t="shared" si="484"/>
        <v/>
      </c>
      <c r="AJ761" s="154" t="str">
        <f t="shared" si="485"/>
        <v/>
      </c>
      <c r="AL761" s="120" t="str">
        <f t="shared" si="486"/>
        <v/>
      </c>
      <c r="AM761" s="104" t="str">
        <f t="shared" si="487"/>
        <v/>
      </c>
      <c r="AN761" s="104" t="str">
        <f t="shared" si="488"/>
        <v/>
      </c>
      <c r="AO761" s="104" t="str">
        <f t="shared" si="472"/>
        <v/>
      </c>
      <c r="AP761" s="104" t="str">
        <f t="shared" si="473"/>
        <v/>
      </c>
      <c r="AQ761" s="121" t="str">
        <f t="shared" si="489"/>
        <v/>
      </c>
      <c r="AS761" s="88" t="str">
        <f t="shared" si="474"/>
        <v/>
      </c>
      <c r="AT761" s="68" t="str">
        <f t="shared" si="490"/>
        <v/>
      </c>
      <c r="AU761" s="68" t="str">
        <f t="shared" si="491"/>
        <v/>
      </c>
      <c r="AV761" s="68" t="str">
        <f t="shared" si="492"/>
        <v/>
      </c>
      <c r="AW761" s="88" t="str">
        <f t="shared" si="475"/>
        <v/>
      </c>
      <c r="AZ761" s="88" t="str">
        <f t="shared" si="476"/>
        <v/>
      </c>
      <c r="BA761" s="68" t="str">
        <f t="shared" si="477"/>
        <v/>
      </c>
      <c r="BB761" s="68" t="str">
        <f t="shared" si="478"/>
        <v/>
      </c>
      <c r="BC761" s="68" t="str">
        <f t="shared" si="479"/>
        <v/>
      </c>
      <c r="BD761" s="69" t="str">
        <f t="shared" si="480"/>
        <v/>
      </c>
      <c r="BE761" s="69" t="str">
        <f t="shared" si="493"/>
        <v/>
      </c>
      <c r="BT761" s="138" t="str">
        <f t="shared" ca="1" si="494"/>
        <v/>
      </c>
      <c r="BU761" s="139" t="str">
        <f t="shared" ca="1" si="495"/>
        <v/>
      </c>
      <c r="BW761" s="138" t="str">
        <f t="shared" si="496"/>
        <v/>
      </c>
      <c r="BX761" s="104" t="str">
        <f t="shared" si="497"/>
        <v/>
      </c>
      <c r="BY761" s="139" t="str">
        <f t="shared" si="498"/>
        <v/>
      </c>
      <c r="CA761" s="138" t="str">
        <f t="shared" si="499"/>
        <v/>
      </c>
      <c r="CB761" s="104" t="str">
        <f t="shared" si="500"/>
        <v/>
      </c>
      <c r="CC761" s="139" t="str">
        <f t="shared" si="501"/>
        <v/>
      </c>
      <c r="CE761" s="162" t="str">
        <f t="shared" si="502"/>
        <v/>
      </c>
      <c r="CF761" s="163" t="str">
        <f t="shared" si="503"/>
        <v/>
      </c>
      <c r="CG761" s="164" t="str">
        <f t="shared" si="504"/>
        <v/>
      </c>
      <c r="CI761" s="162" t="str">
        <f t="shared" si="505"/>
        <v/>
      </c>
      <c r="CJ761" s="163" t="str">
        <f t="shared" si="508"/>
        <v/>
      </c>
      <c r="CK761" s="164" t="str">
        <f t="shared" si="509"/>
        <v/>
      </c>
      <c r="CM761" s="169" t="str">
        <f t="shared" si="506"/>
        <v/>
      </c>
      <c r="CN761" s="139" t="str">
        <f t="shared" si="507"/>
        <v/>
      </c>
      <c r="CP761" s="41" t="str">
        <f>IF($CM761="", "", COUNTIF($CM$11:$CM$3035, "&lt;"&amp;$CM761)+1+COUNTIF($CM$11:$CM761, $CM761)-1)</f>
        <v/>
      </c>
    </row>
    <row r="762" spans="1:94" x14ac:dyDescent="0.25">
      <c r="A762" s="40"/>
      <c r="B762" s="82" t="str">
        <f>IF($I762="", "", IFERROR(INDEX('Job Database'!$AE$11:$AE$3035, MATCH($I762, 'Job Database'!$X$11:$X$3035, 0)), ""))</f>
        <v/>
      </c>
      <c r="C762" s="69" t="str">
        <f>IF($I762="", "", IF(COUNTIF('Job Database'!$X$11:$X$3035, $I762)=0, $AC$5, $AC$4))</f>
        <v/>
      </c>
      <c r="D762" s="40"/>
      <c r="E762" s="85" t="str">
        <f>IF($I762="", "", IF(IFERROR(INDEX('Job Database'!$M$11:$M$3035, MATCH($I762, 'Job Database'!$X$11:$X$3035, 0)), "")="", "", IFERROR(INDEX('Job Database'!$M$11:$M$3035, MATCH($I762, 'Job Database'!$X$11:$X$3035, 0)), "")))</f>
        <v/>
      </c>
      <c r="F762" s="40"/>
      <c r="G762" s="88" t="str">
        <f t="shared" si="481"/>
        <v/>
      </c>
      <c r="H762" s="40"/>
      <c r="I762" s="24"/>
      <c r="J762" s="34"/>
      <c r="K762" s="106"/>
      <c r="L762" s="79"/>
      <c r="M762" s="34"/>
      <c r="N762" s="79"/>
      <c r="O762" s="31"/>
      <c r="P762" s="53"/>
      <c r="Q762" s="40"/>
      <c r="S762" s="41" t="str">
        <f t="shared" si="469"/>
        <v/>
      </c>
      <c r="T762" s="41" t="str">
        <f t="shared" si="470"/>
        <v/>
      </c>
      <c r="U762" s="41" t="str">
        <f t="shared" si="482"/>
        <v/>
      </c>
      <c r="W762" s="74" t="str">
        <f>IF('Job Database'!$X762="", "", 'Job Database'!$X762)</f>
        <v/>
      </c>
      <c r="Y762" s="41" t="str">
        <f>IF($W762="", "", IF(COUNTIF($I$11:$I$3035, $W762)&gt;0, "", MAX($Y$10:$Y761)+1))</f>
        <v/>
      </c>
      <c r="Z762" s="41">
        <v>752</v>
      </c>
      <c r="AA762" s="58" t="str">
        <f t="shared" si="483"/>
        <v/>
      </c>
      <c r="AC762" s="41" t="str">
        <f t="shared" si="471"/>
        <v/>
      </c>
      <c r="AE762" s="41" t="str">
        <f t="shared" si="484"/>
        <v/>
      </c>
      <c r="AJ762" s="154" t="str">
        <f t="shared" si="485"/>
        <v/>
      </c>
      <c r="AL762" s="120" t="str">
        <f t="shared" si="486"/>
        <v/>
      </c>
      <c r="AM762" s="104" t="str">
        <f t="shared" si="487"/>
        <v/>
      </c>
      <c r="AN762" s="104" t="str">
        <f t="shared" si="488"/>
        <v/>
      </c>
      <c r="AO762" s="104" t="str">
        <f t="shared" si="472"/>
        <v/>
      </c>
      <c r="AP762" s="104" t="str">
        <f t="shared" si="473"/>
        <v/>
      </c>
      <c r="AQ762" s="121" t="str">
        <f t="shared" si="489"/>
        <v/>
      </c>
      <c r="AS762" s="88" t="str">
        <f t="shared" si="474"/>
        <v/>
      </c>
      <c r="AT762" s="68" t="str">
        <f t="shared" si="490"/>
        <v/>
      </c>
      <c r="AU762" s="68" t="str">
        <f t="shared" si="491"/>
        <v/>
      </c>
      <c r="AV762" s="68" t="str">
        <f t="shared" si="492"/>
        <v/>
      </c>
      <c r="AW762" s="88" t="str">
        <f t="shared" si="475"/>
        <v/>
      </c>
      <c r="AZ762" s="88" t="str">
        <f t="shared" si="476"/>
        <v/>
      </c>
      <c r="BA762" s="68" t="str">
        <f t="shared" si="477"/>
        <v/>
      </c>
      <c r="BB762" s="68" t="str">
        <f t="shared" si="478"/>
        <v/>
      </c>
      <c r="BC762" s="68" t="str">
        <f t="shared" si="479"/>
        <v/>
      </c>
      <c r="BD762" s="69" t="str">
        <f t="shared" si="480"/>
        <v/>
      </c>
      <c r="BE762" s="69" t="str">
        <f t="shared" si="493"/>
        <v/>
      </c>
      <c r="BT762" s="138" t="str">
        <f t="shared" ca="1" si="494"/>
        <v/>
      </c>
      <c r="BU762" s="139" t="str">
        <f t="shared" ca="1" si="495"/>
        <v/>
      </c>
      <c r="BW762" s="138" t="str">
        <f t="shared" si="496"/>
        <v/>
      </c>
      <c r="BX762" s="104" t="str">
        <f t="shared" si="497"/>
        <v/>
      </c>
      <c r="BY762" s="139" t="str">
        <f t="shared" si="498"/>
        <v/>
      </c>
      <c r="CA762" s="138" t="str">
        <f t="shared" si="499"/>
        <v/>
      </c>
      <c r="CB762" s="104" t="str">
        <f t="shared" si="500"/>
        <v/>
      </c>
      <c r="CC762" s="139" t="str">
        <f t="shared" si="501"/>
        <v/>
      </c>
      <c r="CE762" s="162" t="str">
        <f t="shared" si="502"/>
        <v/>
      </c>
      <c r="CF762" s="163" t="str">
        <f t="shared" si="503"/>
        <v/>
      </c>
      <c r="CG762" s="164" t="str">
        <f t="shared" si="504"/>
        <v/>
      </c>
      <c r="CI762" s="162" t="str">
        <f t="shared" si="505"/>
        <v/>
      </c>
      <c r="CJ762" s="163" t="str">
        <f t="shared" si="508"/>
        <v/>
      </c>
      <c r="CK762" s="164" t="str">
        <f t="shared" si="509"/>
        <v/>
      </c>
      <c r="CM762" s="169" t="str">
        <f t="shared" si="506"/>
        <v/>
      </c>
      <c r="CN762" s="139" t="str">
        <f t="shared" si="507"/>
        <v/>
      </c>
      <c r="CP762" s="41" t="str">
        <f>IF($CM762="", "", COUNTIF($CM$11:$CM$3035, "&lt;"&amp;$CM762)+1+COUNTIF($CM$11:$CM762, $CM762)-1)</f>
        <v/>
      </c>
    </row>
    <row r="763" spans="1:94" x14ac:dyDescent="0.25">
      <c r="A763" s="40"/>
      <c r="B763" s="82" t="str">
        <f>IF($I763="", "", IFERROR(INDEX('Job Database'!$AE$11:$AE$3035, MATCH($I763, 'Job Database'!$X$11:$X$3035, 0)), ""))</f>
        <v/>
      </c>
      <c r="C763" s="69" t="str">
        <f>IF($I763="", "", IF(COUNTIF('Job Database'!$X$11:$X$3035, $I763)=0, $AC$5, $AC$4))</f>
        <v/>
      </c>
      <c r="D763" s="40"/>
      <c r="E763" s="85" t="str">
        <f>IF($I763="", "", IF(IFERROR(INDEX('Job Database'!$M$11:$M$3035, MATCH($I763, 'Job Database'!$X$11:$X$3035, 0)), "")="", "", IFERROR(INDEX('Job Database'!$M$11:$M$3035, MATCH($I763, 'Job Database'!$X$11:$X$3035, 0)), "")))</f>
        <v/>
      </c>
      <c r="F763" s="40"/>
      <c r="G763" s="88" t="str">
        <f t="shared" si="481"/>
        <v/>
      </c>
      <c r="H763" s="40"/>
      <c r="I763" s="24"/>
      <c r="J763" s="34"/>
      <c r="K763" s="106"/>
      <c r="L763" s="79"/>
      <c r="M763" s="34"/>
      <c r="N763" s="79"/>
      <c r="O763" s="31"/>
      <c r="P763" s="53"/>
      <c r="Q763" s="40"/>
      <c r="S763" s="41" t="str">
        <f t="shared" si="469"/>
        <v/>
      </c>
      <c r="T763" s="41" t="str">
        <f t="shared" si="470"/>
        <v/>
      </c>
      <c r="U763" s="41" t="str">
        <f t="shared" si="482"/>
        <v/>
      </c>
      <c r="W763" s="74" t="str">
        <f>IF('Job Database'!$X763="", "", 'Job Database'!$X763)</f>
        <v/>
      </c>
      <c r="Y763" s="41" t="str">
        <f>IF($W763="", "", IF(COUNTIF($I$11:$I$3035, $W763)&gt;0, "", MAX($Y$10:$Y762)+1))</f>
        <v/>
      </c>
      <c r="Z763" s="41">
        <v>753</v>
      </c>
      <c r="AA763" s="58" t="str">
        <f t="shared" si="483"/>
        <v/>
      </c>
      <c r="AC763" s="41" t="str">
        <f t="shared" si="471"/>
        <v/>
      </c>
      <c r="AE763" s="41" t="str">
        <f t="shared" si="484"/>
        <v/>
      </c>
      <c r="AJ763" s="154" t="str">
        <f t="shared" si="485"/>
        <v/>
      </c>
      <c r="AL763" s="120" t="str">
        <f t="shared" si="486"/>
        <v/>
      </c>
      <c r="AM763" s="104" t="str">
        <f t="shared" si="487"/>
        <v/>
      </c>
      <c r="AN763" s="104" t="str">
        <f t="shared" si="488"/>
        <v/>
      </c>
      <c r="AO763" s="104" t="str">
        <f t="shared" si="472"/>
        <v/>
      </c>
      <c r="AP763" s="104" t="str">
        <f t="shared" si="473"/>
        <v/>
      </c>
      <c r="AQ763" s="121" t="str">
        <f t="shared" si="489"/>
        <v/>
      </c>
      <c r="AS763" s="88" t="str">
        <f t="shared" si="474"/>
        <v/>
      </c>
      <c r="AT763" s="68" t="str">
        <f t="shared" si="490"/>
        <v/>
      </c>
      <c r="AU763" s="68" t="str">
        <f t="shared" si="491"/>
        <v/>
      </c>
      <c r="AV763" s="68" t="str">
        <f t="shared" si="492"/>
        <v/>
      </c>
      <c r="AW763" s="88" t="str">
        <f t="shared" si="475"/>
        <v/>
      </c>
      <c r="AZ763" s="88" t="str">
        <f t="shared" si="476"/>
        <v/>
      </c>
      <c r="BA763" s="68" t="str">
        <f t="shared" si="477"/>
        <v/>
      </c>
      <c r="BB763" s="68" t="str">
        <f t="shared" si="478"/>
        <v/>
      </c>
      <c r="BC763" s="68" t="str">
        <f t="shared" si="479"/>
        <v/>
      </c>
      <c r="BD763" s="69" t="str">
        <f t="shared" si="480"/>
        <v/>
      </c>
      <c r="BE763" s="69" t="str">
        <f t="shared" si="493"/>
        <v/>
      </c>
      <c r="BT763" s="138" t="str">
        <f t="shared" ca="1" si="494"/>
        <v/>
      </c>
      <c r="BU763" s="139" t="str">
        <f t="shared" ca="1" si="495"/>
        <v/>
      </c>
      <c r="BW763" s="138" t="str">
        <f t="shared" si="496"/>
        <v/>
      </c>
      <c r="BX763" s="104" t="str">
        <f t="shared" si="497"/>
        <v/>
      </c>
      <c r="BY763" s="139" t="str">
        <f t="shared" si="498"/>
        <v/>
      </c>
      <c r="CA763" s="138" t="str">
        <f t="shared" si="499"/>
        <v/>
      </c>
      <c r="CB763" s="104" t="str">
        <f t="shared" si="500"/>
        <v/>
      </c>
      <c r="CC763" s="139" t="str">
        <f t="shared" si="501"/>
        <v/>
      </c>
      <c r="CE763" s="162" t="str">
        <f t="shared" si="502"/>
        <v/>
      </c>
      <c r="CF763" s="163" t="str">
        <f t="shared" si="503"/>
        <v/>
      </c>
      <c r="CG763" s="164" t="str">
        <f t="shared" si="504"/>
        <v/>
      </c>
      <c r="CI763" s="162" t="str">
        <f t="shared" si="505"/>
        <v/>
      </c>
      <c r="CJ763" s="163" t="str">
        <f t="shared" si="508"/>
        <v/>
      </c>
      <c r="CK763" s="164" t="str">
        <f t="shared" si="509"/>
        <v/>
      </c>
      <c r="CM763" s="169" t="str">
        <f t="shared" si="506"/>
        <v/>
      </c>
      <c r="CN763" s="139" t="str">
        <f t="shared" si="507"/>
        <v/>
      </c>
      <c r="CP763" s="41" t="str">
        <f>IF($CM763="", "", COUNTIF($CM$11:$CM$3035, "&lt;"&amp;$CM763)+1+COUNTIF($CM$11:$CM763, $CM763)-1)</f>
        <v/>
      </c>
    </row>
    <row r="764" spans="1:94" x14ac:dyDescent="0.25">
      <c r="A764" s="40"/>
      <c r="B764" s="82" t="str">
        <f>IF($I764="", "", IFERROR(INDEX('Job Database'!$AE$11:$AE$3035, MATCH($I764, 'Job Database'!$X$11:$X$3035, 0)), ""))</f>
        <v/>
      </c>
      <c r="C764" s="69" t="str">
        <f>IF($I764="", "", IF(COUNTIF('Job Database'!$X$11:$X$3035, $I764)=0, $AC$5, $AC$4))</f>
        <v/>
      </c>
      <c r="D764" s="40"/>
      <c r="E764" s="85" t="str">
        <f>IF($I764="", "", IF(IFERROR(INDEX('Job Database'!$M$11:$M$3035, MATCH($I764, 'Job Database'!$X$11:$X$3035, 0)), "")="", "", IFERROR(INDEX('Job Database'!$M$11:$M$3035, MATCH($I764, 'Job Database'!$X$11:$X$3035, 0)), "")))</f>
        <v/>
      </c>
      <c r="F764" s="40"/>
      <c r="G764" s="88" t="str">
        <f t="shared" si="481"/>
        <v/>
      </c>
      <c r="H764" s="40"/>
      <c r="I764" s="24"/>
      <c r="J764" s="34"/>
      <c r="K764" s="106"/>
      <c r="L764" s="79"/>
      <c r="M764" s="34"/>
      <c r="N764" s="79"/>
      <c r="O764" s="31"/>
      <c r="P764" s="53"/>
      <c r="Q764" s="40"/>
      <c r="S764" s="41" t="str">
        <f t="shared" si="469"/>
        <v/>
      </c>
      <c r="T764" s="41" t="str">
        <f t="shared" si="470"/>
        <v/>
      </c>
      <c r="U764" s="41" t="str">
        <f t="shared" si="482"/>
        <v/>
      </c>
      <c r="W764" s="74" t="str">
        <f>IF('Job Database'!$X764="", "", 'Job Database'!$X764)</f>
        <v/>
      </c>
      <c r="Y764" s="41" t="str">
        <f>IF($W764="", "", IF(COUNTIF($I$11:$I$3035, $W764)&gt;0, "", MAX($Y$10:$Y763)+1))</f>
        <v/>
      </c>
      <c r="Z764" s="41">
        <v>754</v>
      </c>
      <c r="AA764" s="58" t="str">
        <f t="shared" si="483"/>
        <v/>
      </c>
      <c r="AC764" s="41" t="str">
        <f t="shared" si="471"/>
        <v/>
      </c>
      <c r="AE764" s="41" t="str">
        <f t="shared" si="484"/>
        <v/>
      </c>
      <c r="AJ764" s="154" t="str">
        <f t="shared" si="485"/>
        <v/>
      </c>
      <c r="AL764" s="120" t="str">
        <f t="shared" si="486"/>
        <v/>
      </c>
      <c r="AM764" s="104" t="str">
        <f t="shared" si="487"/>
        <v/>
      </c>
      <c r="AN764" s="104" t="str">
        <f t="shared" si="488"/>
        <v/>
      </c>
      <c r="AO764" s="104" t="str">
        <f t="shared" si="472"/>
        <v/>
      </c>
      <c r="AP764" s="104" t="str">
        <f t="shared" si="473"/>
        <v/>
      </c>
      <c r="AQ764" s="121" t="str">
        <f t="shared" si="489"/>
        <v/>
      </c>
      <c r="AS764" s="88" t="str">
        <f t="shared" si="474"/>
        <v/>
      </c>
      <c r="AT764" s="68" t="str">
        <f t="shared" si="490"/>
        <v/>
      </c>
      <c r="AU764" s="68" t="str">
        <f t="shared" si="491"/>
        <v/>
      </c>
      <c r="AV764" s="68" t="str">
        <f t="shared" si="492"/>
        <v/>
      </c>
      <c r="AW764" s="88" t="str">
        <f t="shared" si="475"/>
        <v/>
      </c>
      <c r="AZ764" s="88" t="str">
        <f t="shared" si="476"/>
        <v/>
      </c>
      <c r="BA764" s="68" t="str">
        <f t="shared" si="477"/>
        <v/>
      </c>
      <c r="BB764" s="68" t="str">
        <f t="shared" si="478"/>
        <v/>
      </c>
      <c r="BC764" s="68" t="str">
        <f t="shared" si="479"/>
        <v/>
      </c>
      <c r="BD764" s="69" t="str">
        <f t="shared" si="480"/>
        <v/>
      </c>
      <c r="BE764" s="69" t="str">
        <f t="shared" si="493"/>
        <v/>
      </c>
      <c r="BT764" s="138" t="str">
        <f t="shared" ca="1" si="494"/>
        <v/>
      </c>
      <c r="BU764" s="139" t="str">
        <f t="shared" ca="1" si="495"/>
        <v/>
      </c>
      <c r="BW764" s="138" t="str">
        <f t="shared" si="496"/>
        <v/>
      </c>
      <c r="BX764" s="104" t="str">
        <f t="shared" si="497"/>
        <v/>
      </c>
      <c r="BY764" s="139" t="str">
        <f t="shared" si="498"/>
        <v/>
      </c>
      <c r="CA764" s="138" t="str">
        <f t="shared" si="499"/>
        <v/>
      </c>
      <c r="CB764" s="104" t="str">
        <f t="shared" si="500"/>
        <v/>
      </c>
      <c r="CC764" s="139" t="str">
        <f t="shared" si="501"/>
        <v/>
      </c>
      <c r="CE764" s="162" t="str">
        <f t="shared" si="502"/>
        <v/>
      </c>
      <c r="CF764" s="163" t="str">
        <f t="shared" si="503"/>
        <v/>
      </c>
      <c r="CG764" s="164" t="str">
        <f t="shared" si="504"/>
        <v/>
      </c>
      <c r="CI764" s="162" t="str">
        <f t="shared" si="505"/>
        <v/>
      </c>
      <c r="CJ764" s="163" t="str">
        <f t="shared" si="508"/>
        <v/>
      </c>
      <c r="CK764" s="164" t="str">
        <f t="shared" si="509"/>
        <v/>
      </c>
      <c r="CM764" s="169" t="str">
        <f t="shared" si="506"/>
        <v/>
      </c>
      <c r="CN764" s="139" t="str">
        <f t="shared" si="507"/>
        <v/>
      </c>
      <c r="CP764" s="41" t="str">
        <f>IF($CM764="", "", COUNTIF($CM$11:$CM$3035, "&lt;"&amp;$CM764)+1+COUNTIF($CM$11:$CM764, $CM764)-1)</f>
        <v/>
      </c>
    </row>
    <row r="765" spans="1:94" x14ac:dyDescent="0.25">
      <c r="A765" s="40"/>
      <c r="B765" s="82" t="str">
        <f>IF($I765="", "", IFERROR(INDEX('Job Database'!$AE$11:$AE$3035, MATCH($I765, 'Job Database'!$X$11:$X$3035, 0)), ""))</f>
        <v/>
      </c>
      <c r="C765" s="69" t="str">
        <f>IF($I765="", "", IF(COUNTIF('Job Database'!$X$11:$X$3035, $I765)=0, $AC$5, $AC$4))</f>
        <v/>
      </c>
      <c r="D765" s="40"/>
      <c r="E765" s="85" t="str">
        <f>IF($I765="", "", IF(IFERROR(INDEX('Job Database'!$M$11:$M$3035, MATCH($I765, 'Job Database'!$X$11:$X$3035, 0)), "")="", "", IFERROR(INDEX('Job Database'!$M$11:$M$3035, MATCH($I765, 'Job Database'!$X$11:$X$3035, 0)), "")))</f>
        <v/>
      </c>
      <c r="F765" s="40"/>
      <c r="G765" s="88" t="str">
        <f t="shared" si="481"/>
        <v/>
      </c>
      <c r="H765" s="40"/>
      <c r="I765" s="24"/>
      <c r="J765" s="34"/>
      <c r="K765" s="106"/>
      <c r="L765" s="79"/>
      <c r="M765" s="34"/>
      <c r="N765" s="79"/>
      <c r="O765" s="31"/>
      <c r="P765" s="53"/>
      <c r="Q765" s="40"/>
      <c r="S765" s="41" t="str">
        <f t="shared" si="469"/>
        <v/>
      </c>
      <c r="T765" s="41" t="str">
        <f t="shared" si="470"/>
        <v/>
      </c>
      <c r="U765" s="41" t="str">
        <f t="shared" si="482"/>
        <v/>
      </c>
      <c r="W765" s="74" t="str">
        <f>IF('Job Database'!$X765="", "", 'Job Database'!$X765)</f>
        <v/>
      </c>
      <c r="Y765" s="41" t="str">
        <f>IF($W765="", "", IF(COUNTIF($I$11:$I$3035, $W765)&gt;0, "", MAX($Y$10:$Y764)+1))</f>
        <v/>
      </c>
      <c r="Z765" s="41">
        <v>755</v>
      </c>
      <c r="AA765" s="58" t="str">
        <f t="shared" si="483"/>
        <v/>
      </c>
      <c r="AC765" s="41" t="str">
        <f t="shared" si="471"/>
        <v/>
      </c>
      <c r="AE765" s="41" t="str">
        <f t="shared" si="484"/>
        <v/>
      </c>
      <c r="AJ765" s="154" t="str">
        <f t="shared" si="485"/>
        <v/>
      </c>
      <c r="AL765" s="120" t="str">
        <f t="shared" si="486"/>
        <v/>
      </c>
      <c r="AM765" s="104" t="str">
        <f t="shared" si="487"/>
        <v/>
      </c>
      <c r="AN765" s="104" t="str">
        <f t="shared" si="488"/>
        <v/>
      </c>
      <c r="AO765" s="104" t="str">
        <f t="shared" si="472"/>
        <v/>
      </c>
      <c r="AP765" s="104" t="str">
        <f t="shared" si="473"/>
        <v/>
      </c>
      <c r="AQ765" s="121" t="str">
        <f t="shared" si="489"/>
        <v/>
      </c>
      <c r="AS765" s="88" t="str">
        <f t="shared" si="474"/>
        <v/>
      </c>
      <c r="AT765" s="68" t="str">
        <f t="shared" si="490"/>
        <v/>
      </c>
      <c r="AU765" s="68" t="str">
        <f t="shared" si="491"/>
        <v/>
      </c>
      <c r="AV765" s="68" t="str">
        <f t="shared" si="492"/>
        <v/>
      </c>
      <c r="AW765" s="88" t="str">
        <f t="shared" si="475"/>
        <v/>
      </c>
      <c r="AZ765" s="88" t="str">
        <f t="shared" si="476"/>
        <v/>
      </c>
      <c r="BA765" s="68" t="str">
        <f t="shared" si="477"/>
        <v/>
      </c>
      <c r="BB765" s="68" t="str">
        <f t="shared" si="478"/>
        <v/>
      </c>
      <c r="BC765" s="68" t="str">
        <f t="shared" si="479"/>
        <v/>
      </c>
      <c r="BD765" s="69" t="str">
        <f t="shared" si="480"/>
        <v/>
      </c>
      <c r="BE765" s="69" t="str">
        <f t="shared" si="493"/>
        <v/>
      </c>
      <c r="BT765" s="138" t="str">
        <f t="shared" ca="1" si="494"/>
        <v/>
      </c>
      <c r="BU765" s="139" t="str">
        <f t="shared" ca="1" si="495"/>
        <v/>
      </c>
      <c r="BW765" s="138" t="str">
        <f t="shared" si="496"/>
        <v/>
      </c>
      <c r="BX765" s="104" t="str">
        <f t="shared" si="497"/>
        <v/>
      </c>
      <c r="BY765" s="139" t="str">
        <f t="shared" si="498"/>
        <v/>
      </c>
      <c r="CA765" s="138" t="str">
        <f t="shared" si="499"/>
        <v/>
      </c>
      <c r="CB765" s="104" t="str">
        <f t="shared" si="500"/>
        <v/>
      </c>
      <c r="CC765" s="139" t="str">
        <f t="shared" si="501"/>
        <v/>
      </c>
      <c r="CE765" s="162" t="str">
        <f t="shared" si="502"/>
        <v/>
      </c>
      <c r="CF765" s="163" t="str">
        <f t="shared" si="503"/>
        <v/>
      </c>
      <c r="CG765" s="164" t="str">
        <f t="shared" si="504"/>
        <v/>
      </c>
      <c r="CI765" s="162" t="str">
        <f t="shared" si="505"/>
        <v/>
      </c>
      <c r="CJ765" s="163" t="str">
        <f t="shared" si="508"/>
        <v/>
      </c>
      <c r="CK765" s="164" t="str">
        <f t="shared" si="509"/>
        <v/>
      </c>
      <c r="CM765" s="169" t="str">
        <f t="shared" si="506"/>
        <v/>
      </c>
      <c r="CN765" s="139" t="str">
        <f t="shared" si="507"/>
        <v/>
      </c>
      <c r="CP765" s="41" t="str">
        <f>IF($CM765="", "", COUNTIF($CM$11:$CM$3035, "&lt;"&amp;$CM765)+1+COUNTIF($CM$11:$CM765, $CM765)-1)</f>
        <v/>
      </c>
    </row>
    <row r="766" spans="1:94" x14ac:dyDescent="0.25">
      <c r="A766" s="40"/>
      <c r="B766" s="82" t="str">
        <f>IF($I766="", "", IFERROR(INDEX('Job Database'!$AE$11:$AE$3035, MATCH($I766, 'Job Database'!$X$11:$X$3035, 0)), ""))</f>
        <v/>
      </c>
      <c r="C766" s="69" t="str">
        <f>IF($I766="", "", IF(COUNTIF('Job Database'!$X$11:$X$3035, $I766)=0, $AC$5, $AC$4))</f>
        <v/>
      </c>
      <c r="D766" s="40"/>
      <c r="E766" s="85" t="str">
        <f>IF($I766="", "", IF(IFERROR(INDEX('Job Database'!$M$11:$M$3035, MATCH($I766, 'Job Database'!$X$11:$X$3035, 0)), "")="", "", IFERROR(INDEX('Job Database'!$M$11:$M$3035, MATCH($I766, 'Job Database'!$X$11:$X$3035, 0)), "")))</f>
        <v/>
      </c>
      <c r="F766" s="40"/>
      <c r="G766" s="88" t="str">
        <f t="shared" si="481"/>
        <v/>
      </c>
      <c r="H766" s="40"/>
      <c r="I766" s="24"/>
      <c r="J766" s="34"/>
      <c r="K766" s="106"/>
      <c r="L766" s="79"/>
      <c r="M766" s="34"/>
      <c r="N766" s="79"/>
      <c r="O766" s="31"/>
      <c r="P766" s="53"/>
      <c r="Q766" s="40"/>
      <c r="S766" s="41" t="str">
        <f t="shared" si="469"/>
        <v/>
      </c>
      <c r="T766" s="41" t="str">
        <f t="shared" si="470"/>
        <v/>
      </c>
      <c r="U766" s="41" t="str">
        <f t="shared" si="482"/>
        <v/>
      </c>
      <c r="W766" s="74" t="str">
        <f>IF('Job Database'!$X766="", "", 'Job Database'!$X766)</f>
        <v/>
      </c>
      <c r="Y766" s="41" t="str">
        <f>IF($W766="", "", IF(COUNTIF($I$11:$I$3035, $W766)&gt;0, "", MAX($Y$10:$Y765)+1))</f>
        <v/>
      </c>
      <c r="Z766" s="41">
        <v>756</v>
      </c>
      <c r="AA766" s="58" t="str">
        <f t="shared" si="483"/>
        <v/>
      </c>
      <c r="AC766" s="41" t="str">
        <f t="shared" si="471"/>
        <v/>
      </c>
      <c r="AE766" s="41" t="str">
        <f t="shared" si="484"/>
        <v/>
      </c>
      <c r="AJ766" s="154" t="str">
        <f t="shared" si="485"/>
        <v/>
      </c>
      <c r="AL766" s="120" t="str">
        <f t="shared" si="486"/>
        <v/>
      </c>
      <c r="AM766" s="104" t="str">
        <f t="shared" si="487"/>
        <v/>
      </c>
      <c r="AN766" s="104" t="str">
        <f t="shared" si="488"/>
        <v/>
      </c>
      <c r="AO766" s="104" t="str">
        <f t="shared" si="472"/>
        <v/>
      </c>
      <c r="AP766" s="104" t="str">
        <f t="shared" si="473"/>
        <v/>
      </c>
      <c r="AQ766" s="121" t="str">
        <f t="shared" si="489"/>
        <v/>
      </c>
      <c r="AS766" s="88" t="str">
        <f t="shared" si="474"/>
        <v/>
      </c>
      <c r="AT766" s="68" t="str">
        <f t="shared" si="490"/>
        <v/>
      </c>
      <c r="AU766" s="68" t="str">
        <f t="shared" si="491"/>
        <v/>
      </c>
      <c r="AV766" s="68" t="str">
        <f t="shared" si="492"/>
        <v/>
      </c>
      <c r="AW766" s="88" t="str">
        <f t="shared" si="475"/>
        <v/>
      </c>
      <c r="AZ766" s="88" t="str">
        <f t="shared" si="476"/>
        <v/>
      </c>
      <c r="BA766" s="68" t="str">
        <f t="shared" si="477"/>
        <v/>
      </c>
      <c r="BB766" s="68" t="str">
        <f t="shared" si="478"/>
        <v/>
      </c>
      <c r="BC766" s="68" t="str">
        <f t="shared" si="479"/>
        <v/>
      </c>
      <c r="BD766" s="69" t="str">
        <f t="shared" si="480"/>
        <v/>
      </c>
      <c r="BE766" s="69" t="str">
        <f t="shared" si="493"/>
        <v/>
      </c>
      <c r="BT766" s="138" t="str">
        <f t="shared" ca="1" si="494"/>
        <v/>
      </c>
      <c r="BU766" s="139" t="str">
        <f t="shared" ca="1" si="495"/>
        <v/>
      </c>
      <c r="BW766" s="138" t="str">
        <f t="shared" si="496"/>
        <v/>
      </c>
      <c r="BX766" s="104" t="str">
        <f t="shared" si="497"/>
        <v/>
      </c>
      <c r="BY766" s="139" t="str">
        <f t="shared" si="498"/>
        <v/>
      </c>
      <c r="CA766" s="138" t="str">
        <f t="shared" si="499"/>
        <v/>
      </c>
      <c r="CB766" s="104" t="str">
        <f t="shared" si="500"/>
        <v/>
      </c>
      <c r="CC766" s="139" t="str">
        <f t="shared" si="501"/>
        <v/>
      </c>
      <c r="CE766" s="162" t="str">
        <f t="shared" si="502"/>
        <v/>
      </c>
      <c r="CF766" s="163" t="str">
        <f t="shared" si="503"/>
        <v/>
      </c>
      <c r="CG766" s="164" t="str">
        <f t="shared" si="504"/>
        <v/>
      </c>
      <c r="CI766" s="162" t="str">
        <f t="shared" si="505"/>
        <v/>
      </c>
      <c r="CJ766" s="163" t="str">
        <f t="shared" si="508"/>
        <v/>
      </c>
      <c r="CK766" s="164" t="str">
        <f t="shared" si="509"/>
        <v/>
      </c>
      <c r="CM766" s="169" t="str">
        <f t="shared" si="506"/>
        <v/>
      </c>
      <c r="CN766" s="139" t="str">
        <f t="shared" si="507"/>
        <v/>
      </c>
      <c r="CP766" s="41" t="str">
        <f>IF($CM766="", "", COUNTIF($CM$11:$CM$3035, "&lt;"&amp;$CM766)+1+COUNTIF($CM$11:$CM766, $CM766)-1)</f>
        <v/>
      </c>
    </row>
    <row r="767" spans="1:94" x14ac:dyDescent="0.25">
      <c r="A767" s="40"/>
      <c r="B767" s="82" t="str">
        <f>IF($I767="", "", IFERROR(INDEX('Job Database'!$AE$11:$AE$3035, MATCH($I767, 'Job Database'!$X$11:$X$3035, 0)), ""))</f>
        <v/>
      </c>
      <c r="C767" s="69" t="str">
        <f>IF($I767="", "", IF(COUNTIF('Job Database'!$X$11:$X$3035, $I767)=0, $AC$5, $AC$4))</f>
        <v/>
      </c>
      <c r="D767" s="40"/>
      <c r="E767" s="85" t="str">
        <f>IF($I767="", "", IF(IFERROR(INDEX('Job Database'!$M$11:$M$3035, MATCH($I767, 'Job Database'!$X$11:$X$3035, 0)), "")="", "", IFERROR(INDEX('Job Database'!$M$11:$M$3035, MATCH($I767, 'Job Database'!$X$11:$X$3035, 0)), "")))</f>
        <v/>
      </c>
      <c r="F767" s="40"/>
      <c r="G767" s="88" t="str">
        <f t="shared" si="481"/>
        <v/>
      </c>
      <c r="H767" s="40"/>
      <c r="I767" s="24"/>
      <c r="J767" s="34"/>
      <c r="K767" s="106"/>
      <c r="L767" s="79"/>
      <c r="M767" s="34"/>
      <c r="N767" s="79"/>
      <c r="O767" s="31"/>
      <c r="P767" s="53"/>
      <c r="Q767" s="40"/>
      <c r="S767" s="41" t="str">
        <f t="shared" si="469"/>
        <v/>
      </c>
      <c r="T767" s="41" t="str">
        <f t="shared" si="470"/>
        <v/>
      </c>
      <c r="U767" s="41" t="str">
        <f t="shared" si="482"/>
        <v/>
      </c>
      <c r="W767" s="74" t="str">
        <f>IF('Job Database'!$X767="", "", 'Job Database'!$X767)</f>
        <v/>
      </c>
      <c r="Y767" s="41" t="str">
        <f>IF($W767="", "", IF(COUNTIF($I$11:$I$3035, $W767)&gt;0, "", MAX($Y$10:$Y766)+1))</f>
        <v/>
      </c>
      <c r="Z767" s="41">
        <v>757</v>
      </c>
      <c r="AA767" s="58" t="str">
        <f t="shared" si="483"/>
        <v/>
      </c>
      <c r="AC767" s="41" t="str">
        <f t="shared" si="471"/>
        <v/>
      </c>
      <c r="AE767" s="41" t="str">
        <f t="shared" si="484"/>
        <v/>
      </c>
      <c r="AJ767" s="154" t="str">
        <f t="shared" si="485"/>
        <v/>
      </c>
      <c r="AL767" s="120" t="str">
        <f t="shared" si="486"/>
        <v/>
      </c>
      <c r="AM767" s="104" t="str">
        <f t="shared" si="487"/>
        <v/>
      </c>
      <c r="AN767" s="104" t="str">
        <f t="shared" si="488"/>
        <v/>
      </c>
      <c r="AO767" s="104" t="str">
        <f t="shared" si="472"/>
        <v/>
      </c>
      <c r="AP767" s="104" t="str">
        <f t="shared" si="473"/>
        <v/>
      </c>
      <c r="AQ767" s="121" t="str">
        <f t="shared" si="489"/>
        <v/>
      </c>
      <c r="AS767" s="88" t="str">
        <f t="shared" si="474"/>
        <v/>
      </c>
      <c r="AT767" s="68" t="str">
        <f t="shared" si="490"/>
        <v/>
      </c>
      <c r="AU767" s="68" t="str">
        <f t="shared" si="491"/>
        <v/>
      </c>
      <c r="AV767" s="68" t="str">
        <f t="shared" si="492"/>
        <v/>
      </c>
      <c r="AW767" s="88" t="str">
        <f t="shared" si="475"/>
        <v/>
      </c>
      <c r="AZ767" s="88" t="str">
        <f t="shared" si="476"/>
        <v/>
      </c>
      <c r="BA767" s="68" t="str">
        <f t="shared" si="477"/>
        <v/>
      </c>
      <c r="BB767" s="68" t="str">
        <f t="shared" si="478"/>
        <v/>
      </c>
      <c r="BC767" s="68" t="str">
        <f t="shared" si="479"/>
        <v/>
      </c>
      <c r="BD767" s="69" t="str">
        <f t="shared" si="480"/>
        <v/>
      </c>
      <c r="BE767" s="69" t="str">
        <f t="shared" si="493"/>
        <v/>
      </c>
      <c r="BT767" s="138" t="str">
        <f t="shared" ca="1" si="494"/>
        <v/>
      </c>
      <c r="BU767" s="139" t="str">
        <f t="shared" ca="1" si="495"/>
        <v/>
      </c>
      <c r="BW767" s="138" t="str">
        <f t="shared" si="496"/>
        <v/>
      </c>
      <c r="BX767" s="104" t="str">
        <f t="shared" si="497"/>
        <v/>
      </c>
      <c r="BY767" s="139" t="str">
        <f t="shared" si="498"/>
        <v/>
      </c>
      <c r="CA767" s="138" t="str">
        <f t="shared" si="499"/>
        <v/>
      </c>
      <c r="CB767" s="104" t="str">
        <f t="shared" si="500"/>
        <v/>
      </c>
      <c r="CC767" s="139" t="str">
        <f t="shared" si="501"/>
        <v/>
      </c>
      <c r="CE767" s="162" t="str">
        <f t="shared" si="502"/>
        <v/>
      </c>
      <c r="CF767" s="163" t="str">
        <f t="shared" si="503"/>
        <v/>
      </c>
      <c r="CG767" s="164" t="str">
        <f t="shared" si="504"/>
        <v/>
      </c>
      <c r="CI767" s="162" t="str">
        <f t="shared" si="505"/>
        <v/>
      </c>
      <c r="CJ767" s="163" t="str">
        <f t="shared" si="508"/>
        <v/>
      </c>
      <c r="CK767" s="164" t="str">
        <f t="shared" si="509"/>
        <v/>
      </c>
      <c r="CM767" s="169" t="str">
        <f t="shared" si="506"/>
        <v/>
      </c>
      <c r="CN767" s="139" t="str">
        <f t="shared" si="507"/>
        <v/>
      </c>
      <c r="CP767" s="41" t="str">
        <f>IF($CM767="", "", COUNTIF($CM$11:$CM$3035, "&lt;"&amp;$CM767)+1+COUNTIF($CM$11:$CM767, $CM767)-1)</f>
        <v/>
      </c>
    </row>
    <row r="768" spans="1:94" x14ac:dyDescent="0.25">
      <c r="A768" s="40"/>
      <c r="B768" s="82" t="str">
        <f>IF($I768="", "", IFERROR(INDEX('Job Database'!$AE$11:$AE$3035, MATCH($I768, 'Job Database'!$X$11:$X$3035, 0)), ""))</f>
        <v/>
      </c>
      <c r="C768" s="69" t="str">
        <f>IF($I768="", "", IF(COUNTIF('Job Database'!$X$11:$X$3035, $I768)=0, $AC$5, $AC$4))</f>
        <v/>
      </c>
      <c r="D768" s="40"/>
      <c r="E768" s="85" t="str">
        <f>IF($I768="", "", IF(IFERROR(INDEX('Job Database'!$M$11:$M$3035, MATCH($I768, 'Job Database'!$X$11:$X$3035, 0)), "")="", "", IFERROR(INDEX('Job Database'!$M$11:$M$3035, MATCH($I768, 'Job Database'!$X$11:$X$3035, 0)), "")))</f>
        <v/>
      </c>
      <c r="F768" s="40"/>
      <c r="G768" s="88" t="str">
        <f t="shared" si="481"/>
        <v/>
      </c>
      <c r="H768" s="40"/>
      <c r="I768" s="24"/>
      <c r="J768" s="34"/>
      <c r="K768" s="106"/>
      <c r="L768" s="79"/>
      <c r="M768" s="34"/>
      <c r="N768" s="79"/>
      <c r="O768" s="31"/>
      <c r="P768" s="53"/>
      <c r="Q768" s="40"/>
      <c r="S768" s="41" t="str">
        <f t="shared" si="469"/>
        <v/>
      </c>
      <c r="T768" s="41" t="str">
        <f t="shared" si="470"/>
        <v/>
      </c>
      <c r="U768" s="41" t="str">
        <f t="shared" si="482"/>
        <v/>
      </c>
      <c r="W768" s="74" t="str">
        <f>IF('Job Database'!$X768="", "", 'Job Database'!$X768)</f>
        <v/>
      </c>
      <c r="Y768" s="41" t="str">
        <f>IF($W768="", "", IF(COUNTIF($I$11:$I$3035, $W768)&gt;0, "", MAX($Y$10:$Y767)+1))</f>
        <v/>
      </c>
      <c r="Z768" s="41">
        <v>758</v>
      </c>
      <c r="AA768" s="58" t="str">
        <f t="shared" si="483"/>
        <v/>
      </c>
      <c r="AC768" s="41" t="str">
        <f t="shared" si="471"/>
        <v/>
      </c>
      <c r="AE768" s="41" t="str">
        <f t="shared" si="484"/>
        <v/>
      </c>
      <c r="AJ768" s="154" t="str">
        <f t="shared" si="485"/>
        <v/>
      </c>
      <c r="AL768" s="120" t="str">
        <f t="shared" si="486"/>
        <v/>
      </c>
      <c r="AM768" s="104" t="str">
        <f t="shared" si="487"/>
        <v/>
      </c>
      <c r="AN768" s="104" t="str">
        <f t="shared" si="488"/>
        <v/>
      </c>
      <c r="AO768" s="104" t="str">
        <f t="shared" si="472"/>
        <v/>
      </c>
      <c r="AP768" s="104" t="str">
        <f t="shared" si="473"/>
        <v/>
      </c>
      <c r="AQ768" s="121" t="str">
        <f t="shared" si="489"/>
        <v/>
      </c>
      <c r="AS768" s="88" t="str">
        <f t="shared" si="474"/>
        <v/>
      </c>
      <c r="AT768" s="68" t="str">
        <f t="shared" si="490"/>
        <v/>
      </c>
      <c r="AU768" s="68" t="str">
        <f t="shared" si="491"/>
        <v/>
      </c>
      <c r="AV768" s="68" t="str">
        <f t="shared" si="492"/>
        <v/>
      </c>
      <c r="AW768" s="88" t="str">
        <f t="shared" si="475"/>
        <v/>
      </c>
      <c r="AZ768" s="88" t="str">
        <f t="shared" si="476"/>
        <v/>
      </c>
      <c r="BA768" s="68" t="str">
        <f t="shared" si="477"/>
        <v/>
      </c>
      <c r="BB768" s="68" t="str">
        <f t="shared" si="478"/>
        <v/>
      </c>
      <c r="BC768" s="68" t="str">
        <f t="shared" si="479"/>
        <v/>
      </c>
      <c r="BD768" s="69" t="str">
        <f t="shared" si="480"/>
        <v/>
      </c>
      <c r="BE768" s="69" t="str">
        <f t="shared" si="493"/>
        <v/>
      </c>
      <c r="BT768" s="138" t="str">
        <f t="shared" ca="1" si="494"/>
        <v/>
      </c>
      <c r="BU768" s="139" t="str">
        <f t="shared" ca="1" si="495"/>
        <v/>
      </c>
      <c r="BW768" s="138" t="str">
        <f t="shared" si="496"/>
        <v/>
      </c>
      <c r="BX768" s="104" t="str">
        <f t="shared" si="497"/>
        <v/>
      </c>
      <c r="BY768" s="139" t="str">
        <f t="shared" si="498"/>
        <v/>
      </c>
      <c r="CA768" s="138" t="str">
        <f t="shared" si="499"/>
        <v/>
      </c>
      <c r="CB768" s="104" t="str">
        <f t="shared" si="500"/>
        <v/>
      </c>
      <c r="CC768" s="139" t="str">
        <f t="shared" si="501"/>
        <v/>
      </c>
      <c r="CE768" s="162" t="str">
        <f t="shared" si="502"/>
        <v/>
      </c>
      <c r="CF768" s="163" t="str">
        <f t="shared" si="503"/>
        <v/>
      </c>
      <c r="CG768" s="164" t="str">
        <f t="shared" si="504"/>
        <v/>
      </c>
      <c r="CI768" s="162" t="str">
        <f t="shared" si="505"/>
        <v/>
      </c>
      <c r="CJ768" s="163" t="str">
        <f t="shared" si="508"/>
        <v/>
      </c>
      <c r="CK768" s="164" t="str">
        <f t="shared" si="509"/>
        <v/>
      </c>
      <c r="CM768" s="169" t="str">
        <f t="shared" si="506"/>
        <v/>
      </c>
      <c r="CN768" s="139" t="str">
        <f t="shared" si="507"/>
        <v/>
      </c>
      <c r="CP768" s="41" t="str">
        <f>IF($CM768="", "", COUNTIF($CM$11:$CM$3035, "&lt;"&amp;$CM768)+1+COUNTIF($CM$11:$CM768, $CM768)-1)</f>
        <v/>
      </c>
    </row>
    <row r="769" spans="1:94" x14ac:dyDescent="0.25">
      <c r="A769" s="40"/>
      <c r="B769" s="82" t="str">
        <f>IF($I769="", "", IFERROR(INDEX('Job Database'!$AE$11:$AE$3035, MATCH($I769, 'Job Database'!$X$11:$X$3035, 0)), ""))</f>
        <v/>
      </c>
      <c r="C769" s="69" t="str">
        <f>IF($I769="", "", IF(COUNTIF('Job Database'!$X$11:$X$3035, $I769)=0, $AC$5, $AC$4))</f>
        <v/>
      </c>
      <c r="D769" s="40"/>
      <c r="E769" s="85" t="str">
        <f>IF($I769="", "", IF(IFERROR(INDEX('Job Database'!$M$11:$M$3035, MATCH($I769, 'Job Database'!$X$11:$X$3035, 0)), "")="", "", IFERROR(INDEX('Job Database'!$M$11:$M$3035, MATCH($I769, 'Job Database'!$X$11:$X$3035, 0)), "")))</f>
        <v/>
      </c>
      <c r="F769" s="40"/>
      <c r="G769" s="88" t="str">
        <f t="shared" si="481"/>
        <v/>
      </c>
      <c r="H769" s="40"/>
      <c r="I769" s="24"/>
      <c r="J769" s="34"/>
      <c r="K769" s="106"/>
      <c r="L769" s="79"/>
      <c r="M769" s="34"/>
      <c r="N769" s="79"/>
      <c r="O769" s="31"/>
      <c r="P769" s="53"/>
      <c r="Q769" s="40"/>
      <c r="S769" s="41" t="str">
        <f t="shared" si="469"/>
        <v/>
      </c>
      <c r="T769" s="41" t="str">
        <f t="shared" si="470"/>
        <v/>
      </c>
      <c r="U769" s="41" t="str">
        <f t="shared" si="482"/>
        <v/>
      </c>
      <c r="W769" s="74" t="str">
        <f>IF('Job Database'!$X769="", "", 'Job Database'!$X769)</f>
        <v/>
      </c>
      <c r="Y769" s="41" t="str">
        <f>IF($W769="", "", IF(COUNTIF($I$11:$I$3035, $W769)&gt;0, "", MAX($Y$10:$Y768)+1))</f>
        <v/>
      </c>
      <c r="Z769" s="41">
        <v>759</v>
      </c>
      <c r="AA769" s="58" t="str">
        <f t="shared" si="483"/>
        <v/>
      </c>
      <c r="AC769" s="41" t="str">
        <f t="shared" si="471"/>
        <v/>
      </c>
      <c r="AE769" s="41" t="str">
        <f t="shared" si="484"/>
        <v/>
      </c>
      <c r="AJ769" s="154" t="str">
        <f t="shared" si="485"/>
        <v/>
      </c>
      <c r="AL769" s="120" t="str">
        <f t="shared" si="486"/>
        <v/>
      </c>
      <c r="AM769" s="104" t="str">
        <f t="shared" si="487"/>
        <v/>
      </c>
      <c r="AN769" s="104" t="str">
        <f t="shared" si="488"/>
        <v/>
      </c>
      <c r="AO769" s="104" t="str">
        <f t="shared" si="472"/>
        <v/>
      </c>
      <c r="AP769" s="104" t="str">
        <f t="shared" si="473"/>
        <v/>
      </c>
      <c r="AQ769" s="121" t="str">
        <f t="shared" si="489"/>
        <v/>
      </c>
      <c r="AS769" s="88" t="str">
        <f t="shared" si="474"/>
        <v/>
      </c>
      <c r="AT769" s="68" t="str">
        <f t="shared" si="490"/>
        <v/>
      </c>
      <c r="AU769" s="68" t="str">
        <f t="shared" si="491"/>
        <v/>
      </c>
      <c r="AV769" s="68" t="str">
        <f t="shared" si="492"/>
        <v/>
      </c>
      <c r="AW769" s="88" t="str">
        <f t="shared" si="475"/>
        <v/>
      </c>
      <c r="AZ769" s="88" t="str">
        <f t="shared" si="476"/>
        <v/>
      </c>
      <c r="BA769" s="68" t="str">
        <f t="shared" si="477"/>
        <v/>
      </c>
      <c r="BB769" s="68" t="str">
        <f t="shared" si="478"/>
        <v/>
      </c>
      <c r="BC769" s="68" t="str">
        <f t="shared" si="479"/>
        <v/>
      </c>
      <c r="BD769" s="69" t="str">
        <f t="shared" si="480"/>
        <v/>
      </c>
      <c r="BE769" s="69" t="str">
        <f t="shared" si="493"/>
        <v/>
      </c>
      <c r="BT769" s="138" t="str">
        <f t="shared" ca="1" si="494"/>
        <v/>
      </c>
      <c r="BU769" s="139" t="str">
        <f t="shared" ca="1" si="495"/>
        <v/>
      </c>
      <c r="BW769" s="138" t="str">
        <f t="shared" si="496"/>
        <v/>
      </c>
      <c r="BX769" s="104" t="str">
        <f t="shared" si="497"/>
        <v/>
      </c>
      <c r="BY769" s="139" t="str">
        <f t="shared" si="498"/>
        <v/>
      </c>
      <c r="CA769" s="138" t="str">
        <f t="shared" si="499"/>
        <v/>
      </c>
      <c r="CB769" s="104" t="str">
        <f t="shared" si="500"/>
        <v/>
      </c>
      <c r="CC769" s="139" t="str">
        <f t="shared" si="501"/>
        <v/>
      </c>
      <c r="CE769" s="162" t="str">
        <f t="shared" si="502"/>
        <v/>
      </c>
      <c r="CF769" s="163" t="str">
        <f t="shared" si="503"/>
        <v/>
      </c>
      <c r="CG769" s="164" t="str">
        <f t="shared" si="504"/>
        <v/>
      </c>
      <c r="CI769" s="162" t="str">
        <f t="shared" si="505"/>
        <v/>
      </c>
      <c r="CJ769" s="163" t="str">
        <f t="shared" si="508"/>
        <v/>
      </c>
      <c r="CK769" s="164" t="str">
        <f t="shared" si="509"/>
        <v/>
      </c>
      <c r="CM769" s="169" t="str">
        <f t="shared" si="506"/>
        <v/>
      </c>
      <c r="CN769" s="139" t="str">
        <f t="shared" si="507"/>
        <v/>
      </c>
      <c r="CP769" s="41" t="str">
        <f>IF($CM769="", "", COUNTIF($CM$11:$CM$3035, "&lt;"&amp;$CM769)+1+COUNTIF($CM$11:$CM769, $CM769)-1)</f>
        <v/>
      </c>
    </row>
    <row r="770" spans="1:94" x14ac:dyDescent="0.25">
      <c r="A770" s="40"/>
      <c r="B770" s="82" t="str">
        <f>IF($I770="", "", IFERROR(INDEX('Job Database'!$AE$11:$AE$3035, MATCH($I770, 'Job Database'!$X$11:$X$3035, 0)), ""))</f>
        <v/>
      </c>
      <c r="C770" s="69" t="str">
        <f>IF($I770="", "", IF(COUNTIF('Job Database'!$X$11:$X$3035, $I770)=0, $AC$5, $AC$4))</f>
        <v/>
      </c>
      <c r="D770" s="40"/>
      <c r="E770" s="85" t="str">
        <f>IF($I770="", "", IF(IFERROR(INDEX('Job Database'!$M$11:$M$3035, MATCH($I770, 'Job Database'!$X$11:$X$3035, 0)), "")="", "", IFERROR(INDEX('Job Database'!$M$11:$M$3035, MATCH($I770, 'Job Database'!$X$11:$X$3035, 0)), "")))</f>
        <v/>
      </c>
      <c r="F770" s="40"/>
      <c r="G770" s="88" t="str">
        <f t="shared" si="481"/>
        <v/>
      </c>
      <c r="H770" s="40"/>
      <c r="I770" s="24"/>
      <c r="J770" s="34"/>
      <c r="K770" s="106"/>
      <c r="L770" s="79"/>
      <c r="M770" s="34"/>
      <c r="N770" s="79"/>
      <c r="O770" s="31"/>
      <c r="P770" s="53"/>
      <c r="Q770" s="40"/>
      <c r="S770" s="41" t="str">
        <f t="shared" si="469"/>
        <v/>
      </c>
      <c r="T770" s="41" t="str">
        <f t="shared" si="470"/>
        <v/>
      </c>
      <c r="U770" s="41" t="str">
        <f t="shared" si="482"/>
        <v/>
      </c>
      <c r="W770" s="74" t="str">
        <f>IF('Job Database'!$X770="", "", 'Job Database'!$X770)</f>
        <v/>
      </c>
      <c r="Y770" s="41" t="str">
        <f>IF($W770="", "", IF(COUNTIF($I$11:$I$3035, $W770)&gt;0, "", MAX($Y$10:$Y769)+1))</f>
        <v/>
      </c>
      <c r="Z770" s="41">
        <v>760</v>
      </c>
      <c r="AA770" s="58" t="str">
        <f t="shared" si="483"/>
        <v/>
      </c>
      <c r="AC770" s="41" t="str">
        <f t="shared" si="471"/>
        <v/>
      </c>
      <c r="AE770" s="41" t="str">
        <f t="shared" si="484"/>
        <v/>
      </c>
      <c r="AJ770" s="154" t="str">
        <f t="shared" si="485"/>
        <v/>
      </c>
      <c r="AL770" s="120" t="str">
        <f t="shared" si="486"/>
        <v/>
      </c>
      <c r="AM770" s="104" t="str">
        <f t="shared" si="487"/>
        <v/>
      </c>
      <c r="AN770" s="104" t="str">
        <f t="shared" si="488"/>
        <v/>
      </c>
      <c r="AO770" s="104" t="str">
        <f t="shared" si="472"/>
        <v/>
      </c>
      <c r="AP770" s="104" t="str">
        <f t="shared" si="473"/>
        <v/>
      </c>
      <c r="AQ770" s="121" t="str">
        <f t="shared" si="489"/>
        <v/>
      </c>
      <c r="AS770" s="88" t="str">
        <f t="shared" si="474"/>
        <v/>
      </c>
      <c r="AT770" s="68" t="str">
        <f t="shared" si="490"/>
        <v/>
      </c>
      <c r="AU770" s="68" t="str">
        <f t="shared" si="491"/>
        <v/>
      </c>
      <c r="AV770" s="68" t="str">
        <f t="shared" si="492"/>
        <v/>
      </c>
      <c r="AW770" s="88" t="str">
        <f t="shared" si="475"/>
        <v/>
      </c>
      <c r="AZ770" s="88" t="str">
        <f t="shared" si="476"/>
        <v/>
      </c>
      <c r="BA770" s="68" t="str">
        <f t="shared" si="477"/>
        <v/>
      </c>
      <c r="BB770" s="68" t="str">
        <f t="shared" si="478"/>
        <v/>
      </c>
      <c r="BC770" s="68" t="str">
        <f t="shared" si="479"/>
        <v/>
      </c>
      <c r="BD770" s="69" t="str">
        <f t="shared" si="480"/>
        <v/>
      </c>
      <c r="BE770" s="69" t="str">
        <f t="shared" si="493"/>
        <v/>
      </c>
      <c r="BT770" s="138" t="str">
        <f t="shared" ca="1" si="494"/>
        <v/>
      </c>
      <c r="BU770" s="139" t="str">
        <f t="shared" ca="1" si="495"/>
        <v/>
      </c>
      <c r="BW770" s="138" t="str">
        <f t="shared" si="496"/>
        <v/>
      </c>
      <c r="BX770" s="104" t="str">
        <f t="shared" si="497"/>
        <v/>
      </c>
      <c r="BY770" s="139" t="str">
        <f t="shared" si="498"/>
        <v/>
      </c>
      <c r="CA770" s="138" t="str">
        <f t="shared" si="499"/>
        <v/>
      </c>
      <c r="CB770" s="104" t="str">
        <f t="shared" si="500"/>
        <v/>
      </c>
      <c r="CC770" s="139" t="str">
        <f t="shared" si="501"/>
        <v/>
      </c>
      <c r="CE770" s="162" t="str">
        <f t="shared" si="502"/>
        <v/>
      </c>
      <c r="CF770" s="163" t="str">
        <f t="shared" si="503"/>
        <v/>
      </c>
      <c r="CG770" s="164" t="str">
        <f t="shared" si="504"/>
        <v/>
      </c>
      <c r="CI770" s="162" t="str">
        <f t="shared" si="505"/>
        <v/>
      </c>
      <c r="CJ770" s="163" t="str">
        <f t="shared" si="508"/>
        <v/>
      </c>
      <c r="CK770" s="164" t="str">
        <f t="shared" si="509"/>
        <v/>
      </c>
      <c r="CM770" s="169" t="str">
        <f t="shared" si="506"/>
        <v/>
      </c>
      <c r="CN770" s="139" t="str">
        <f t="shared" si="507"/>
        <v/>
      </c>
      <c r="CP770" s="41" t="str">
        <f>IF($CM770="", "", COUNTIF($CM$11:$CM$3035, "&lt;"&amp;$CM770)+1+COUNTIF($CM$11:$CM770, $CM770)-1)</f>
        <v/>
      </c>
    </row>
    <row r="771" spans="1:94" x14ac:dyDescent="0.25">
      <c r="A771" s="40"/>
      <c r="B771" s="82" t="str">
        <f>IF($I771="", "", IFERROR(INDEX('Job Database'!$AE$11:$AE$3035, MATCH($I771, 'Job Database'!$X$11:$X$3035, 0)), ""))</f>
        <v/>
      </c>
      <c r="C771" s="69" t="str">
        <f>IF($I771="", "", IF(COUNTIF('Job Database'!$X$11:$X$3035, $I771)=0, $AC$5, $AC$4))</f>
        <v/>
      </c>
      <c r="D771" s="40"/>
      <c r="E771" s="85" t="str">
        <f>IF($I771="", "", IF(IFERROR(INDEX('Job Database'!$M$11:$M$3035, MATCH($I771, 'Job Database'!$X$11:$X$3035, 0)), "")="", "", IFERROR(INDEX('Job Database'!$M$11:$M$3035, MATCH($I771, 'Job Database'!$X$11:$X$3035, 0)), "")))</f>
        <v/>
      </c>
      <c r="F771" s="40"/>
      <c r="G771" s="88" t="str">
        <f t="shared" si="481"/>
        <v/>
      </c>
      <c r="H771" s="40"/>
      <c r="I771" s="24"/>
      <c r="J771" s="34"/>
      <c r="K771" s="106"/>
      <c r="L771" s="79"/>
      <c r="M771" s="34"/>
      <c r="N771" s="79"/>
      <c r="O771" s="31"/>
      <c r="P771" s="53"/>
      <c r="Q771" s="40"/>
      <c r="S771" s="41" t="str">
        <f t="shared" si="469"/>
        <v/>
      </c>
      <c r="T771" s="41" t="str">
        <f t="shared" si="470"/>
        <v/>
      </c>
      <c r="U771" s="41" t="str">
        <f t="shared" si="482"/>
        <v/>
      </c>
      <c r="W771" s="74" t="str">
        <f>IF('Job Database'!$X771="", "", 'Job Database'!$X771)</f>
        <v/>
      </c>
      <c r="Y771" s="41" t="str">
        <f>IF($W771="", "", IF(COUNTIF($I$11:$I$3035, $W771)&gt;0, "", MAX($Y$10:$Y770)+1))</f>
        <v/>
      </c>
      <c r="Z771" s="41">
        <v>761</v>
      </c>
      <c r="AA771" s="58" t="str">
        <f t="shared" si="483"/>
        <v/>
      </c>
      <c r="AC771" s="41" t="str">
        <f t="shared" si="471"/>
        <v/>
      </c>
      <c r="AE771" s="41" t="str">
        <f t="shared" si="484"/>
        <v/>
      </c>
      <c r="AJ771" s="154" t="str">
        <f t="shared" si="485"/>
        <v/>
      </c>
      <c r="AL771" s="120" t="str">
        <f t="shared" si="486"/>
        <v/>
      </c>
      <c r="AM771" s="104" t="str">
        <f t="shared" si="487"/>
        <v/>
      </c>
      <c r="AN771" s="104" t="str">
        <f t="shared" si="488"/>
        <v/>
      </c>
      <c r="AO771" s="104" t="str">
        <f t="shared" si="472"/>
        <v/>
      </c>
      <c r="AP771" s="104" t="str">
        <f t="shared" si="473"/>
        <v/>
      </c>
      <c r="AQ771" s="121" t="str">
        <f t="shared" si="489"/>
        <v/>
      </c>
      <c r="AS771" s="88" t="str">
        <f t="shared" si="474"/>
        <v/>
      </c>
      <c r="AT771" s="68" t="str">
        <f t="shared" si="490"/>
        <v/>
      </c>
      <c r="AU771" s="68" t="str">
        <f t="shared" si="491"/>
        <v/>
      </c>
      <c r="AV771" s="68" t="str">
        <f t="shared" si="492"/>
        <v/>
      </c>
      <c r="AW771" s="88" t="str">
        <f t="shared" si="475"/>
        <v/>
      </c>
      <c r="AZ771" s="88" t="str">
        <f t="shared" si="476"/>
        <v/>
      </c>
      <c r="BA771" s="68" t="str">
        <f t="shared" si="477"/>
        <v/>
      </c>
      <c r="BB771" s="68" t="str">
        <f t="shared" si="478"/>
        <v/>
      </c>
      <c r="BC771" s="68" t="str">
        <f t="shared" si="479"/>
        <v/>
      </c>
      <c r="BD771" s="69" t="str">
        <f t="shared" si="480"/>
        <v/>
      </c>
      <c r="BE771" s="69" t="str">
        <f t="shared" si="493"/>
        <v/>
      </c>
      <c r="BT771" s="138" t="str">
        <f t="shared" ca="1" si="494"/>
        <v/>
      </c>
      <c r="BU771" s="139" t="str">
        <f t="shared" ca="1" si="495"/>
        <v/>
      </c>
      <c r="BW771" s="138" t="str">
        <f t="shared" si="496"/>
        <v/>
      </c>
      <c r="BX771" s="104" t="str">
        <f t="shared" si="497"/>
        <v/>
      </c>
      <c r="BY771" s="139" t="str">
        <f t="shared" si="498"/>
        <v/>
      </c>
      <c r="CA771" s="138" t="str">
        <f t="shared" si="499"/>
        <v/>
      </c>
      <c r="CB771" s="104" t="str">
        <f t="shared" si="500"/>
        <v/>
      </c>
      <c r="CC771" s="139" t="str">
        <f t="shared" si="501"/>
        <v/>
      </c>
      <c r="CE771" s="162" t="str">
        <f t="shared" si="502"/>
        <v/>
      </c>
      <c r="CF771" s="163" t="str">
        <f t="shared" si="503"/>
        <v/>
      </c>
      <c r="CG771" s="164" t="str">
        <f t="shared" si="504"/>
        <v/>
      </c>
      <c r="CI771" s="162" t="str">
        <f t="shared" si="505"/>
        <v/>
      </c>
      <c r="CJ771" s="163" t="str">
        <f t="shared" si="508"/>
        <v/>
      </c>
      <c r="CK771" s="164" t="str">
        <f t="shared" si="509"/>
        <v/>
      </c>
      <c r="CM771" s="169" t="str">
        <f t="shared" si="506"/>
        <v/>
      </c>
      <c r="CN771" s="139" t="str">
        <f t="shared" si="507"/>
        <v/>
      </c>
      <c r="CP771" s="41" t="str">
        <f>IF($CM771="", "", COUNTIF($CM$11:$CM$3035, "&lt;"&amp;$CM771)+1+COUNTIF($CM$11:$CM771, $CM771)-1)</f>
        <v/>
      </c>
    </row>
    <row r="772" spans="1:94" x14ac:dyDescent="0.25">
      <c r="A772" s="40"/>
      <c r="B772" s="82" t="str">
        <f>IF($I772="", "", IFERROR(INDEX('Job Database'!$AE$11:$AE$3035, MATCH($I772, 'Job Database'!$X$11:$X$3035, 0)), ""))</f>
        <v/>
      </c>
      <c r="C772" s="69" t="str">
        <f>IF($I772="", "", IF(COUNTIF('Job Database'!$X$11:$X$3035, $I772)=0, $AC$5, $AC$4))</f>
        <v/>
      </c>
      <c r="D772" s="40"/>
      <c r="E772" s="85" t="str">
        <f>IF($I772="", "", IF(IFERROR(INDEX('Job Database'!$M$11:$M$3035, MATCH($I772, 'Job Database'!$X$11:$X$3035, 0)), "")="", "", IFERROR(INDEX('Job Database'!$M$11:$M$3035, MATCH($I772, 'Job Database'!$X$11:$X$3035, 0)), "")))</f>
        <v/>
      </c>
      <c r="F772" s="40"/>
      <c r="G772" s="88" t="str">
        <f t="shared" si="481"/>
        <v/>
      </c>
      <c r="H772" s="40"/>
      <c r="I772" s="24"/>
      <c r="J772" s="34"/>
      <c r="K772" s="106"/>
      <c r="L772" s="79"/>
      <c r="M772" s="34"/>
      <c r="N772" s="79"/>
      <c r="O772" s="31"/>
      <c r="P772" s="53"/>
      <c r="Q772" s="40"/>
      <c r="S772" s="41" t="str">
        <f t="shared" si="469"/>
        <v/>
      </c>
      <c r="T772" s="41" t="str">
        <f t="shared" si="470"/>
        <v/>
      </c>
      <c r="U772" s="41" t="str">
        <f t="shared" si="482"/>
        <v/>
      </c>
      <c r="W772" s="74" t="str">
        <f>IF('Job Database'!$X772="", "", 'Job Database'!$X772)</f>
        <v/>
      </c>
      <c r="Y772" s="41" t="str">
        <f>IF($W772="", "", IF(COUNTIF($I$11:$I$3035, $W772)&gt;0, "", MAX($Y$10:$Y771)+1))</f>
        <v/>
      </c>
      <c r="Z772" s="41">
        <v>762</v>
      </c>
      <c r="AA772" s="58" t="str">
        <f t="shared" si="483"/>
        <v/>
      </c>
      <c r="AC772" s="41" t="str">
        <f t="shared" si="471"/>
        <v/>
      </c>
      <c r="AE772" s="41" t="str">
        <f t="shared" si="484"/>
        <v/>
      </c>
      <c r="AJ772" s="154" t="str">
        <f t="shared" si="485"/>
        <v/>
      </c>
      <c r="AL772" s="120" t="str">
        <f t="shared" si="486"/>
        <v/>
      </c>
      <c r="AM772" s="104" t="str">
        <f t="shared" si="487"/>
        <v/>
      </c>
      <c r="AN772" s="104" t="str">
        <f t="shared" si="488"/>
        <v/>
      </c>
      <c r="AO772" s="104" t="str">
        <f t="shared" si="472"/>
        <v/>
      </c>
      <c r="AP772" s="104" t="str">
        <f t="shared" si="473"/>
        <v/>
      </c>
      <c r="AQ772" s="121" t="str">
        <f t="shared" si="489"/>
        <v/>
      </c>
      <c r="AS772" s="88" t="str">
        <f t="shared" si="474"/>
        <v/>
      </c>
      <c r="AT772" s="68" t="str">
        <f t="shared" si="490"/>
        <v/>
      </c>
      <c r="AU772" s="68" t="str">
        <f t="shared" si="491"/>
        <v/>
      </c>
      <c r="AV772" s="68" t="str">
        <f t="shared" si="492"/>
        <v/>
      </c>
      <c r="AW772" s="88" t="str">
        <f t="shared" si="475"/>
        <v/>
      </c>
      <c r="AZ772" s="88" t="str">
        <f t="shared" si="476"/>
        <v/>
      </c>
      <c r="BA772" s="68" t="str">
        <f t="shared" si="477"/>
        <v/>
      </c>
      <c r="BB772" s="68" t="str">
        <f t="shared" si="478"/>
        <v/>
      </c>
      <c r="BC772" s="68" t="str">
        <f t="shared" si="479"/>
        <v/>
      </c>
      <c r="BD772" s="69" t="str">
        <f t="shared" si="480"/>
        <v/>
      </c>
      <c r="BE772" s="69" t="str">
        <f t="shared" si="493"/>
        <v/>
      </c>
      <c r="BT772" s="138" t="str">
        <f t="shared" ca="1" si="494"/>
        <v/>
      </c>
      <c r="BU772" s="139" t="str">
        <f t="shared" ca="1" si="495"/>
        <v/>
      </c>
      <c r="BW772" s="138" t="str">
        <f t="shared" si="496"/>
        <v/>
      </c>
      <c r="BX772" s="104" t="str">
        <f t="shared" si="497"/>
        <v/>
      </c>
      <c r="BY772" s="139" t="str">
        <f t="shared" si="498"/>
        <v/>
      </c>
      <c r="CA772" s="138" t="str">
        <f t="shared" si="499"/>
        <v/>
      </c>
      <c r="CB772" s="104" t="str">
        <f t="shared" si="500"/>
        <v/>
      </c>
      <c r="CC772" s="139" t="str">
        <f t="shared" si="501"/>
        <v/>
      </c>
      <c r="CE772" s="162" t="str">
        <f t="shared" si="502"/>
        <v/>
      </c>
      <c r="CF772" s="163" t="str">
        <f t="shared" si="503"/>
        <v/>
      </c>
      <c r="CG772" s="164" t="str">
        <f t="shared" si="504"/>
        <v/>
      </c>
      <c r="CI772" s="162" t="str">
        <f t="shared" si="505"/>
        <v/>
      </c>
      <c r="CJ772" s="163" t="str">
        <f t="shared" si="508"/>
        <v/>
      </c>
      <c r="CK772" s="164" t="str">
        <f t="shared" si="509"/>
        <v/>
      </c>
      <c r="CM772" s="169" t="str">
        <f t="shared" si="506"/>
        <v/>
      </c>
      <c r="CN772" s="139" t="str">
        <f t="shared" si="507"/>
        <v/>
      </c>
      <c r="CP772" s="41" t="str">
        <f>IF($CM772="", "", COUNTIF($CM$11:$CM$3035, "&lt;"&amp;$CM772)+1+COUNTIF($CM$11:$CM772, $CM772)-1)</f>
        <v/>
      </c>
    </row>
    <row r="773" spans="1:94" x14ac:dyDescent="0.25">
      <c r="A773" s="40"/>
      <c r="B773" s="82" t="str">
        <f>IF($I773="", "", IFERROR(INDEX('Job Database'!$AE$11:$AE$3035, MATCH($I773, 'Job Database'!$X$11:$X$3035, 0)), ""))</f>
        <v/>
      </c>
      <c r="C773" s="69" t="str">
        <f>IF($I773="", "", IF(COUNTIF('Job Database'!$X$11:$X$3035, $I773)=0, $AC$5, $AC$4))</f>
        <v/>
      </c>
      <c r="D773" s="40"/>
      <c r="E773" s="85" t="str">
        <f>IF($I773="", "", IF(IFERROR(INDEX('Job Database'!$M$11:$M$3035, MATCH($I773, 'Job Database'!$X$11:$X$3035, 0)), "")="", "", IFERROR(INDEX('Job Database'!$M$11:$M$3035, MATCH($I773, 'Job Database'!$X$11:$X$3035, 0)), "")))</f>
        <v/>
      </c>
      <c r="F773" s="40"/>
      <c r="G773" s="88" t="str">
        <f t="shared" si="481"/>
        <v/>
      </c>
      <c r="H773" s="40"/>
      <c r="I773" s="24"/>
      <c r="J773" s="34"/>
      <c r="K773" s="106"/>
      <c r="L773" s="79"/>
      <c r="M773" s="34"/>
      <c r="N773" s="79"/>
      <c r="O773" s="31"/>
      <c r="P773" s="53"/>
      <c r="Q773" s="40"/>
      <c r="S773" s="41" t="str">
        <f t="shared" si="469"/>
        <v/>
      </c>
      <c r="T773" s="41" t="str">
        <f t="shared" si="470"/>
        <v/>
      </c>
      <c r="U773" s="41" t="str">
        <f t="shared" si="482"/>
        <v/>
      </c>
      <c r="W773" s="74" t="str">
        <f>IF('Job Database'!$X773="", "", 'Job Database'!$X773)</f>
        <v/>
      </c>
      <c r="Y773" s="41" t="str">
        <f>IF($W773="", "", IF(COUNTIF($I$11:$I$3035, $W773)&gt;0, "", MAX($Y$10:$Y772)+1))</f>
        <v/>
      </c>
      <c r="Z773" s="41">
        <v>763</v>
      </c>
      <c r="AA773" s="58" t="str">
        <f t="shared" si="483"/>
        <v/>
      </c>
      <c r="AC773" s="41" t="str">
        <f t="shared" si="471"/>
        <v/>
      </c>
      <c r="AE773" s="41" t="str">
        <f t="shared" si="484"/>
        <v/>
      </c>
      <c r="AJ773" s="154" t="str">
        <f t="shared" si="485"/>
        <v/>
      </c>
      <c r="AL773" s="120" t="str">
        <f t="shared" si="486"/>
        <v/>
      </c>
      <c r="AM773" s="104" t="str">
        <f t="shared" si="487"/>
        <v/>
      </c>
      <c r="AN773" s="104" t="str">
        <f t="shared" si="488"/>
        <v/>
      </c>
      <c r="AO773" s="104" t="str">
        <f t="shared" si="472"/>
        <v/>
      </c>
      <c r="AP773" s="104" t="str">
        <f t="shared" si="473"/>
        <v/>
      </c>
      <c r="AQ773" s="121" t="str">
        <f t="shared" si="489"/>
        <v/>
      </c>
      <c r="AS773" s="88" t="str">
        <f t="shared" si="474"/>
        <v/>
      </c>
      <c r="AT773" s="68" t="str">
        <f t="shared" si="490"/>
        <v/>
      </c>
      <c r="AU773" s="68" t="str">
        <f t="shared" si="491"/>
        <v/>
      </c>
      <c r="AV773" s="68" t="str">
        <f t="shared" si="492"/>
        <v/>
      </c>
      <c r="AW773" s="88" t="str">
        <f t="shared" si="475"/>
        <v/>
      </c>
      <c r="AZ773" s="88" t="str">
        <f t="shared" si="476"/>
        <v/>
      </c>
      <c r="BA773" s="68" t="str">
        <f t="shared" si="477"/>
        <v/>
      </c>
      <c r="BB773" s="68" t="str">
        <f t="shared" si="478"/>
        <v/>
      </c>
      <c r="BC773" s="68" t="str">
        <f t="shared" si="479"/>
        <v/>
      </c>
      <c r="BD773" s="69" t="str">
        <f t="shared" si="480"/>
        <v/>
      </c>
      <c r="BE773" s="69" t="str">
        <f t="shared" si="493"/>
        <v/>
      </c>
      <c r="BT773" s="138" t="str">
        <f t="shared" ca="1" si="494"/>
        <v/>
      </c>
      <c r="BU773" s="139" t="str">
        <f t="shared" ca="1" si="495"/>
        <v/>
      </c>
      <c r="BW773" s="138" t="str">
        <f t="shared" si="496"/>
        <v/>
      </c>
      <c r="BX773" s="104" t="str">
        <f t="shared" si="497"/>
        <v/>
      </c>
      <c r="BY773" s="139" t="str">
        <f t="shared" si="498"/>
        <v/>
      </c>
      <c r="CA773" s="138" t="str">
        <f t="shared" si="499"/>
        <v/>
      </c>
      <c r="CB773" s="104" t="str">
        <f t="shared" si="500"/>
        <v/>
      </c>
      <c r="CC773" s="139" t="str">
        <f t="shared" si="501"/>
        <v/>
      </c>
      <c r="CE773" s="162" t="str">
        <f t="shared" si="502"/>
        <v/>
      </c>
      <c r="CF773" s="163" t="str">
        <f t="shared" si="503"/>
        <v/>
      </c>
      <c r="CG773" s="164" t="str">
        <f t="shared" si="504"/>
        <v/>
      </c>
      <c r="CI773" s="162" t="str">
        <f t="shared" si="505"/>
        <v/>
      </c>
      <c r="CJ773" s="163" t="str">
        <f t="shared" si="508"/>
        <v/>
      </c>
      <c r="CK773" s="164" t="str">
        <f t="shared" si="509"/>
        <v/>
      </c>
      <c r="CM773" s="169" t="str">
        <f t="shared" si="506"/>
        <v/>
      </c>
      <c r="CN773" s="139" t="str">
        <f t="shared" si="507"/>
        <v/>
      </c>
      <c r="CP773" s="41" t="str">
        <f>IF($CM773="", "", COUNTIF($CM$11:$CM$3035, "&lt;"&amp;$CM773)+1+COUNTIF($CM$11:$CM773, $CM773)-1)</f>
        <v/>
      </c>
    </row>
    <row r="774" spans="1:94" x14ac:dyDescent="0.25">
      <c r="A774" s="40"/>
      <c r="B774" s="82" t="str">
        <f>IF($I774="", "", IFERROR(INDEX('Job Database'!$AE$11:$AE$3035, MATCH($I774, 'Job Database'!$X$11:$X$3035, 0)), ""))</f>
        <v/>
      </c>
      <c r="C774" s="69" t="str">
        <f>IF($I774="", "", IF(COUNTIF('Job Database'!$X$11:$X$3035, $I774)=0, $AC$5, $AC$4))</f>
        <v/>
      </c>
      <c r="D774" s="40"/>
      <c r="E774" s="85" t="str">
        <f>IF($I774="", "", IF(IFERROR(INDEX('Job Database'!$M$11:$M$3035, MATCH($I774, 'Job Database'!$X$11:$X$3035, 0)), "")="", "", IFERROR(INDEX('Job Database'!$M$11:$M$3035, MATCH($I774, 'Job Database'!$X$11:$X$3035, 0)), "")))</f>
        <v/>
      </c>
      <c r="F774" s="40"/>
      <c r="G774" s="88" t="str">
        <f t="shared" si="481"/>
        <v/>
      </c>
      <c r="H774" s="40"/>
      <c r="I774" s="24"/>
      <c r="J774" s="34"/>
      <c r="K774" s="106"/>
      <c r="L774" s="79"/>
      <c r="M774" s="34"/>
      <c r="N774" s="79"/>
      <c r="O774" s="31"/>
      <c r="P774" s="53"/>
      <c r="Q774" s="40"/>
      <c r="S774" s="41" t="str">
        <f t="shared" si="469"/>
        <v/>
      </c>
      <c r="T774" s="41" t="str">
        <f t="shared" si="470"/>
        <v/>
      </c>
      <c r="U774" s="41" t="str">
        <f t="shared" si="482"/>
        <v/>
      </c>
      <c r="W774" s="74" t="str">
        <f>IF('Job Database'!$X774="", "", 'Job Database'!$X774)</f>
        <v/>
      </c>
      <c r="Y774" s="41" t="str">
        <f>IF($W774="", "", IF(COUNTIF($I$11:$I$3035, $W774)&gt;0, "", MAX($Y$10:$Y773)+1))</f>
        <v/>
      </c>
      <c r="Z774" s="41">
        <v>764</v>
      </c>
      <c r="AA774" s="58" t="str">
        <f t="shared" si="483"/>
        <v/>
      </c>
      <c r="AC774" s="41" t="str">
        <f t="shared" si="471"/>
        <v/>
      </c>
      <c r="AE774" s="41" t="str">
        <f t="shared" si="484"/>
        <v/>
      </c>
      <c r="AJ774" s="154" t="str">
        <f t="shared" si="485"/>
        <v/>
      </c>
      <c r="AL774" s="120" t="str">
        <f t="shared" si="486"/>
        <v/>
      </c>
      <c r="AM774" s="104" t="str">
        <f t="shared" si="487"/>
        <v/>
      </c>
      <c r="AN774" s="104" t="str">
        <f t="shared" si="488"/>
        <v/>
      </c>
      <c r="AO774" s="104" t="str">
        <f t="shared" si="472"/>
        <v/>
      </c>
      <c r="AP774" s="104" t="str">
        <f t="shared" si="473"/>
        <v/>
      </c>
      <c r="AQ774" s="121" t="str">
        <f t="shared" si="489"/>
        <v/>
      </c>
      <c r="AS774" s="88" t="str">
        <f t="shared" si="474"/>
        <v/>
      </c>
      <c r="AT774" s="68" t="str">
        <f t="shared" si="490"/>
        <v/>
      </c>
      <c r="AU774" s="68" t="str">
        <f t="shared" si="491"/>
        <v/>
      </c>
      <c r="AV774" s="68" t="str">
        <f t="shared" si="492"/>
        <v/>
      </c>
      <c r="AW774" s="88" t="str">
        <f t="shared" si="475"/>
        <v/>
      </c>
      <c r="AZ774" s="88" t="str">
        <f t="shared" si="476"/>
        <v/>
      </c>
      <c r="BA774" s="68" t="str">
        <f t="shared" si="477"/>
        <v/>
      </c>
      <c r="BB774" s="68" t="str">
        <f t="shared" si="478"/>
        <v/>
      </c>
      <c r="BC774" s="68" t="str">
        <f t="shared" si="479"/>
        <v/>
      </c>
      <c r="BD774" s="69" t="str">
        <f t="shared" si="480"/>
        <v/>
      </c>
      <c r="BE774" s="69" t="str">
        <f t="shared" si="493"/>
        <v/>
      </c>
      <c r="BT774" s="138" t="str">
        <f t="shared" ca="1" si="494"/>
        <v/>
      </c>
      <c r="BU774" s="139" t="str">
        <f t="shared" ca="1" si="495"/>
        <v/>
      </c>
      <c r="BW774" s="138" t="str">
        <f t="shared" si="496"/>
        <v/>
      </c>
      <c r="BX774" s="104" t="str">
        <f t="shared" si="497"/>
        <v/>
      </c>
      <c r="BY774" s="139" t="str">
        <f t="shared" si="498"/>
        <v/>
      </c>
      <c r="CA774" s="138" t="str">
        <f t="shared" si="499"/>
        <v/>
      </c>
      <c r="CB774" s="104" t="str">
        <f t="shared" si="500"/>
        <v/>
      </c>
      <c r="CC774" s="139" t="str">
        <f t="shared" si="501"/>
        <v/>
      </c>
      <c r="CE774" s="162" t="str">
        <f t="shared" si="502"/>
        <v/>
      </c>
      <c r="CF774" s="163" t="str">
        <f t="shared" si="503"/>
        <v/>
      </c>
      <c r="CG774" s="164" t="str">
        <f t="shared" si="504"/>
        <v/>
      </c>
      <c r="CI774" s="162" t="str">
        <f t="shared" si="505"/>
        <v/>
      </c>
      <c r="CJ774" s="163" t="str">
        <f t="shared" si="508"/>
        <v/>
      </c>
      <c r="CK774" s="164" t="str">
        <f t="shared" si="509"/>
        <v/>
      </c>
      <c r="CM774" s="169" t="str">
        <f t="shared" si="506"/>
        <v/>
      </c>
      <c r="CN774" s="139" t="str">
        <f t="shared" si="507"/>
        <v/>
      </c>
      <c r="CP774" s="41" t="str">
        <f>IF($CM774="", "", COUNTIF($CM$11:$CM$3035, "&lt;"&amp;$CM774)+1+COUNTIF($CM$11:$CM774, $CM774)-1)</f>
        <v/>
      </c>
    </row>
    <row r="775" spans="1:94" x14ac:dyDescent="0.25">
      <c r="A775" s="40"/>
      <c r="B775" s="82" t="str">
        <f>IF($I775="", "", IFERROR(INDEX('Job Database'!$AE$11:$AE$3035, MATCH($I775, 'Job Database'!$X$11:$X$3035, 0)), ""))</f>
        <v/>
      </c>
      <c r="C775" s="69" t="str">
        <f>IF($I775="", "", IF(COUNTIF('Job Database'!$X$11:$X$3035, $I775)=0, $AC$5, $AC$4))</f>
        <v/>
      </c>
      <c r="D775" s="40"/>
      <c r="E775" s="85" t="str">
        <f>IF($I775="", "", IF(IFERROR(INDEX('Job Database'!$M$11:$M$3035, MATCH($I775, 'Job Database'!$X$11:$X$3035, 0)), "")="", "", IFERROR(INDEX('Job Database'!$M$11:$M$3035, MATCH($I775, 'Job Database'!$X$11:$X$3035, 0)), "")))</f>
        <v/>
      </c>
      <c r="F775" s="40"/>
      <c r="G775" s="88" t="str">
        <f t="shared" si="481"/>
        <v/>
      </c>
      <c r="H775" s="40"/>
      <c r="I775" s="24"/>
      <c r="J775" s="34"/>
      <c r="K775" s="106"/>
      <c r="L775" s="79"/>
      <c r="M775" s="34"/>
      <c r="N775" s="79"/>
      <c r="O775" s="31"/>
      <c r="P775" s="53"/>
      <c r="Q775" s="40"/>
      <c r="S775" s="41" t="str">
        <f t="shared" si="469"/>
        <v/>
      </c>
      <c r="T775" s="41" t="str">
        <f t="shared" si="470"/>
        <v/>
      </c>
      <c r="U775" s="41" t="str">
        <f t="shared" si="482"/>
        <v/>
      </c>
      <c r="W775" s="74" t="str">
        <f>IF('Job Database'!$X775="", "", 'Job Database'!$X775)</f>
        <v/>
      </c>
      <c r="Y775" s="41" t="str">
        <f>IF($W775="", "", IF(COUNTIF($I$11:$I$3035, $W775)&gt;0, "", MAX($Y$10:$Y774)+1))</f>
        <v/>
      </c>
      <c r="Z775" s="41">
        <v>765</v>
      </c>
      <c r="AA775" s="58" t="str">
        <f t="shared" si="483"/>
        <v/>
      </c>
      <c r="AC775" s="41" t="str">
        <f t="shared" si="471"/>
        <v/>
      </c>
      <c r="AE775" s="41" t="str">
        <f t="shared" si="484"/>
        <v/>
      </c>
      <c r="AJ775" s="154" t="str">
        <f t="shared" si="485"/>
        <v/>
      </c>
      <c r="AL775" s="120" t="str">
        <f t="shared" si="486"/>
        <v/>
      </c>
      <c r="AM775" s="104" t="str">
        <f t="shared" si="487"/>
        <v/>
      </c>
      <c r="AN775" s="104" t="str">
        <f t="shared" si="488"/>
        <v/>
      </c>
      <c r="AO775" s="104" t="str">
        <f t="shared" si="472"/>
        <v/>
      </c>
      <c r="AP775" s="104" t="str">
        <f t="shared" si="473"/>
        <v/>
      </c>
      <c r="AQ775" s="121" t="str">
        <f t="shared" si="489"/>
        <v/>
      </c>
      <c r="AS775" s="88" t="str">
        <f t="shared" si="474"/>
        <v/>
      </c>
      <c r="AT775" s="68" t="str">
        <f t="shared" si="490"/>
        <v/>
      </c>
      <c r="AU775" s="68" t="str">
        <f t="shared" si="491"/>
        <v/>
      </c>
      <c r="AV775" s="68" t="str">
        <f t="shared" si="492"/>
        <v/>
      </c>
      <c r="AW775" s="88" t="str">
        <f t="shared" si="475"/>
        <v/>
      </c>
      <c r="AZ775" s="88" t="str">
        <f t="shared" si="476"/>
        <v/>
      </c>
      <c r="BA775" s="68" t="str">
        <f t="shared" si="477"/>
        <v/>
      </c>
      <c r="BB775" s="68" t="str">
        <f t="shared" si="478"/>
        <v/>
      </c>
      <c r="BC775" s="68" t="str">
        <f t="shared" si="479"/>
        <v/>
      </c>
      <c r="BD775" s="69" t="str">
        <f t="shared" si="480"/>
        <v/>
      </c>
      <c r="BE775" s="69" t="str">
        <f t="shared" si="493"/>
        <v/>
      </c>
      <c r="BT775" s="138" t="str">
        <f t="shared" ca="1" si="494"/>
        <v/>
      </c>
      <c r="BU775" s="139" t="str">
        <f t="shared" ca="1" si="495"/>
        <v/>
      </c>
      <c r="BW775" s="138" t="str">
        <f t="shared" si="496"/>
        <v/>
      </c>
      <c r="BX775" s="104" t="str">
        <f t="shared" si="497"/>
        <v/>
      </c>
      <c r="BY775" s="139" t="str">
        <f t="shared" si="498"/>
        <v/>
      </c>
      <c r="CA775" s="138" t="str">
        <f t="shared" si="499"/>
        <v/>
      </c>
      <c r="CB775" s="104" t="str">
        <f t="shared" si="500"/>
        <v/>
      </c>
      <c r="CC775" s="139" t="str">
        <f t="shared" si="501"/>
        <v/>
      </c>
      <c r="CE775" s="162" t="str">
        <f t="shared" si="502"/>
        <v/>
      </c>
      <c r="CF775" s="163" t="str">
        <f t="shared" si="503"/>
        <v/>
      </c>
      <c r="CG775" s="164" t="str">
        <f t="shared" si="504"/>
        <v/>
      </c>
      <c r="CI775" s="162" t="str">
        <f t="shared" si="505"/>
        <v/>
      </c>
      <c r="CJ775" s="163" t="str">
        <f t="shared" si="508"/>
        <v/>
      </c>
      <c r="CK775" s="164" t="str">
        <f t="shared" si="509"/>
        <v/>
      </c>
      <c r="CM775" s="169" t="str">
        <f t="shared" si="506"/>
        <v/>
      </c>
      <c r="CN775" s="139" t="str">
        <f t="shared" si="507"/>
        <v/>
      </c>
      <c r="CP775" s="41" t="str">
        <f>IF($CM775="", "", COUNTIF($CM$11:$CM$3035, "&lt;"&amp;$CM775)+1+COUNTIF($CM$11:$CM775, $CM775)-1)</f>
        <v/>
      </c>
    </row>
    <row r="776" spans="1:94" x14ac:dyDescent="0.25">
      <c r="A776" s="40"/>
      <c r="B776" s="82" t="str">
        <f>IF($I776="", "", IFERROR(INDEX('Job Database'!$AE$11:$AE$3035, MATCH($I776, 'Job Database'!$X$11:$X$3035, 0)), ""))</f>
        <v/>
      </c>
      <c r="C776" s="69" t="str">
        <f>IF($I776="", "", IF(COUNTIF('Job Database'!$X$11:$X$3035, $I776)=0, $AC$5, $AC$4))</f>
        <v/>
      </c>
      <c r="D776" s="40"/>
      <c r="E776" s="85" t="str">
        <f>IF($I776="", "", IF(IFERROR(INDEX('Job Database'!$M$11:$M$3035, MATCH($I776, 'Job Database'!$X$11:$X$3035, 0)), "")="", "", IFERROR(INDEX('Job Database'!$M$11:$M$3035, MATCH($I776, 'Job Database'!$X$11:$X$3035, 0)), "")))</f>
        <v/>
      </c>
      <c r="F776" s="40"/>
      <c r="G776" s="88" t="str">
        <f t="shared" si="481"/>
        <v/>
      </c>
      <c r="H776" s="40"/>
      <c r="I776" s="24"/>
      <c r="J776" s="34"/>
      <c r="K776" s="106"/>
      <c r="L776" s="79"/>
      <c r="M776" s="34"/>
      <c r="N776" s="79"/>
      <c r="O776" s="31"/>
      <c r="P776" s="53"/>
      <c r="Q776" s="40"/>
      <c r="S776" s="41" t="str">
        <f t="shared" si="469"/>
        <v/>
      </c>
      <c r="T776" s="41" t="str">
        <f t="shared" si="470"/>
        <v/>
      </c>
      <c r="U776" s="41" t="str">
        <f t="shared" si="482"/>
        <v/>
      </c>
      <c r="W776" s="74" t="str">
        <f>IF('Job Database'!$X776="", "", 'Job Database'!$X776)</f>
        <v/>
      </c>
      <c r="Y776" s="41" t="str">
        <f>IF($W776="", "", IF(COUNTIF($I$11:$I$3035, $W776)&gt;0, "", MAX($Y$10:$Y775)+1))</f>
        <v/>
      </c>
      <c r="Z776" s="41">
        <v>766</v>
      </c>
      <c r="AA776" s="58" t="str">
        <f t="shared" si="483"/>
        <v/>
      </c>
      <c r="AC776" s="41" t="str">
        <f t="shared" si="471"/>
        <v/>
      </c>
      <c r="AE776" s="41" t="str">
        <f t="shared" si="484"/>
        <v/>
      </c>
      <c r="AJ776" s="154" t="str">
        <f t="shared" si="485"/>
        <v/>
      </c>
      <c r="AL776" s="120" t="str">
        <f t="shared" si="486"/>
        <v/>
      </c>
      <c r="AM776" s="104" t="str">
        <f t="shared" si="487"/>
        <v/>
      </c>
      <c r="AN776" s="104" t="str">
        <f t="shared" si="488"/>
        <v/>
      </c>
      <c r="AO776" s="104" t="str">
        <f t="shared" si="472"/>
        <v/>
      </c>
      <c r="AP776" s="104" t="str">
        <f t="shared" si="473"/>
        <v/>
      </c>
      <c r="AQ776" s="121" t="str">
        <f t="shared" si="489"/>
        <v/>
      </c>
      <c r="AS776" s="88" t="str">
        <f t="shared" si="474"/>
        <v/>
      </c>
      <c r="AT776" s="68" t="str">
        <f t="shared" si="490"/>
        <v/>
      </c>
      <c r="AU776" s="68" t="str">
        <f t="shared" si="491"/>
        <v/>
      </c>
      <c r="AV776" s="68" t="str">
        <f t="shared" si="492"/>
        <v/>
      </c>
      <c r="AW776" s="88" t="str">
        <f t="shared" si="475"/>
        <v/>
      </c>
      <c r="AZ776" s="88" t="str">
        <f t="shared" si="476"/>
        <v/>
      </c>
      <c r="BA776" s="68" t="str">
        <f t="shared" si="477"/>
        <v/>
      </c>
      <c r="BB776" s="68" t="str">
        <f t="shared" si="478"/>
        <v/>
      </c>
      <c r="BC776" s="68" t="str">
        <f t="shared" si="479"/>
        <v/>
      </c>
      <c r="BD776" s="69" t="str">
        <f t="shared" si="480"/>
        <v/>
      </c>
      <c r="BE776" s="69" t="str">
        <f t="shared" si="493"/>
        <v/>
      </c>
      <c r="BT776" s="138" t="str">
        <f t="shared" ca="1" si="494"/>
        <v/>
      </c>
      <c r="BU776" s="139" t="str">
        <f t="shared" ca="1" si="495"/>
        <v/>
      </c>
      <c r="BW776" s="138" t="str">
        <f t="shared" si="496"/>
        <v/>
      </c>
      <c r="BX776" s="104" t="str">
        <f t="shared" si="497"/>
        <v/>
      </c>
      <c r="BY776" s="139" t="str">
        <f t="shared" si="498"/>
        <v/>
      </c>
      <c r="CA776" s="138" t="str">
        <f t="shared" si="499"/>
        <v/>
      </c>
      <c r="CB776" s="104" t="str">
        <f t="shared" si="500"/>
        <v/>
      </c>
      <c r="CC776" s="139" t="str">
        <f t="shared" si="501"/>
        <v/>
      </c>
      <c r="CE776" s="162" t="str">
        <f t="shared" si="502"/>
        <v/>
      </c>
      <c r="CF776" s="163" t="str">
        <f t="shared" si="503"/>
        <v/>
      </c>
      <c r="CG776" s="164" t="str">
        <f t="shared" si="504"/>
        <v/>
      </c>
      <c r="CI776" s="162" t="str">
        <f t="shared" si="505"/>
        <v/>
      </c>
      <c r="CJ776" s="163" t="str">
        <f t="shared" si="508"/>
        <v/>
      </c>
      <c r="CK776" s="164" t="str">
        <f t="shared" si="509"/>
        <v/>
      </c>
      <c r="CM776" s="169" t="str">
        <f t="shared" si="506"/>
        <v/>
      </c>
      <c r="CN776" s="139" t="str">
        <f t="shared" si="507"/>
        <v/>
      </c>
      <c r="CP776" s="41" t="str">
        <f>IF($CM776="", "", COUNTIF($CM$11:$CM$3035, "&lt;"&amp;$CM776)+1+COUNTIF($CM$11:$CM776, $CM776)-1)</f>
        <v/>
      </c>
    </row>
    <row r="777" spans="1:94" x14ac:dyDescent="0.25">
      <c r="A777" s="40"/>
      <c r="B777" s="82" t="str">
        <f>IF($I777="", "", IFERROR(INDEX('Job Database'!$AE$11:$AE$3035, MATCH($I777, 'Job Database'!$X$11:$X$3035, 0)), ""))</f>
        <v/>
      </c>
      <c r="C777" s="69" t="str">
        <f>IF($I777="", "", IF(COUNTIF('Job Database'!$X$11:$X$3035, $I777)=0, $AC$5, $AC$4))</f>
        <v/>
      </c>
      <c r="D777" s="40"/>
      <c r="E777" s="85" t="str">
        <f>IF($I777="", "", IF(IFERROR(INDEX('Job Database'!$M$11:$M$3035, MATCH($I777, 'Job Database'!$X$11:$X$3035, 0)), "")="", "", IFERROR(INDEX('Job Database'!$M$11:$M$3035, MATCH($I777, 'Job Database'!$X$11:$X$3035, 0)), "")))</f>
        <v/>
      </c>
      <c r="F777" s="40"/>
      <c r="G777" s="88" t="str">
        <f t="shared" si="481"/>
        <v/>
      </c>
      <c r="H777" s="40"/>
      <c r="I777" s="24"/>
      <c r="J777" s="34"/>
      <c r="K777" s="106"/>
      <c r="L777" s="79"/>
      <c r="M777" s="34"/>
      <c r="N777" s="79"/>
      <c r="O777" s="31"/>
      <c r="P777" s="53"/>
      <c r="Q777" s="40"/>
      <c r="S777" s="41" t="str">
        <f t="shared" si="469"/>
        <v/>
      </c>
      <c r="T777" s="41" t="str">
        <f t="shared" si="470"/>
        <v/>
      </c>
      <c r="U777" s="41" t="str">
        <f t="shared" si="482"/>
        <v/>
      </c>
      <c r="W777" s="74" t="str">
        <f>IF('Job Database'!$X777="", "", 'Job Database'!$X777)</f>
        <v/>
      </c>
      <c r="Y777" s="41" t="str">
        <f>IF($W777="", "", IF(COUNTIF($I$11:$I$3035, $W777)&gt;0, "", MAX($Y$10:$Y776)+1))</f>
        <v/>
      </c>
      <c r="Z777" s="41">
        <v>767</v>
      </c>
      <c r="AA777" s="58" t="str">
        <f t="shared" si="483"/>
        <v/>
      </c>
      <c r="AC777" s="41" t="str">
        <f t="shared" si="471"/>
        <v/>
      </c>
      <c r="AE777" s="41" t="str">
        <f t="shared" si="484"/>
        <v/>
      </c>
      <c r="AJ777" s="154" t="str">
        <f t="shared" si="485"/>
        <v/>
      </c>
      <c r="AL777" s="120" t="str">
        <f t="shared" si="486"/>
        <v/>
      </c>
      <c r="AM777" s="104" t="str">
        <f t="shared" si="487"/>
        <v/>
      </c>
      <c r="AN777" s="104" t="str">
        <f t="shared" si="488"/>
        <v/>
      </c>
      <c r="AO777" s="104" t="str">
        <f t="shared" si="472"/>
        <v/>
      </c>
      <c r="AP777" s="104" t="str">
        <f t="shared" si="473"/>
        <v/>
      </c>
      <c r="AQ777" s="121" t="str">
        <f t="shared" si="489"/>
        <v/>
      </c>
      <c r="AS777" s="88" t="str">
        <f t="shared" si="474"/>
        <v/>
      </c>
      <c r="AT777" s="68" t="str">
        <f t="shared" si="490"/>
        <v/>
      </c>
      <c r="AU777" s="68" t="str">
        <f t="shared" si="491"/>
        <v/>
      </c>
      <c r="AV777" s="68" t="str">
        <f t="shared" si="492"/>
        <v/>
      </c>
      <c r="AW777" s="88" t="str">
        <f t="shared" si="475"/>
        <v/>
      </c>
      <c r="AZ777" s="88" t="str">
        <f t="shared" si="476"/>
        <v/>
      </c>
      <c r="BA777" s="68" t="str">
        <f t="shared" si="477"/>
        <v/>
      </c>
      <c r="BB777" s="68" t="str">
        <f t="shared" si="478"/>
        <v/>
      </c>
      <c r="BC777" s="68" t="str">
        <f t="shared" si="479"/>
        <v/>
      </c>
      <c r="BD777" s="69" t="str">
        <f t="shared" si="480"/>
        <v/>
      </c>
      <c r="BE777" s="69" t="str">
        <f t="shared" si="493"/>
        <v/>
      </c>
      <c r="BT777" s="138" t="str">
        <f t="shared" ca="1" si="494"/>
        <v/>
      </c>
      <c r="BU777" s="139" t="str">
        <f t="shared" ca="1" si="495"/>
        <v/>
      </c>
      <c r="BW777" s="138" t="str">
        <f t="shared" si="496"/>
        <v/>
      </c>
      <c r="BX777" s="104" t="str">
        <f t="shared" si="497"/>
        <v/>
      </c>
      <c r="BY777" s="139" t="str">
        <f t="shared" si="498"/>
        <v/>
      </c>
      <c r="CA777" s="138" t="str">
        <f t="shared" si="499"/>
        <v/>
      </c>
      <c r="CB777" s="104" t="str">
        <f t="shared" si="500"/>
        <v/>
      </c>
      <c r="CC777" s="139" t="str">
        <f t="shared" si="501"/>
        <v/>
      </c>
      <c r="CE777" s="162" t="str">
        <f t="shared" si="502"/>
        <v/>
      </c>
      <c r="CF777" s="163" t="str">
        <f t="shared" si="503"/>
        <v/>
      </c>
      <c r="CG777" s="164" t="str">
        <f t="shared" si="504"/>
        <v/>
      </c>
      <c r="CI777" s="162" t="str">
        <f t="shared" si="505"/>
        <v/>
      </c>
      <c r="CJ777" s="163" t="str">
        <f t="shared" si="508"/>
        <v/>
      </c>
      <c r="CK777" s="164" t="str">
        <f t="shared" si="509"/>
        <v/>
      </c>
      <c r="CM777" s="169" t="str">
        <f t="shared" si="506"/>
        <v/>
      </c>
      <c r="CN777" s="139" t="str">
        <f t="shared" si="507"/>
        <v/>
      </c>
      <c r="CP777" s="41" t="str">
        <f>IF($CM777="", "", COUNTIF($CM$11:$CM$3035, "&lt;"&amp;$CM777)+1+COUNTIF($CM$11:$CM777, $CM777)-1)</f>
        <v/>
      </c>
    </row>
    <row r="778" spans="1:94" x14ac:dyDescent="0.25">
      <c r="A778" s="40"/>
      <c r="B778" s="82" t="str">
        <f>IF($I778="", "", IFERROR(INDEX('Job Database'!$AE$11:$AE$3035, MATCH($I778, 'Job Database'!$X$11:$X$3035, 0)), ""))</f>
        <v/>
      </c>
      <c r="C778" s="69" t="str">
        <f>IF($I778="", "", IF(COUNTIF('Job Database'!$X$11:$X$3035, $I778)=0, $AC$5, $AC$4))</f>
        <v/>
      </c>
      <c r="D778" s="40"/>
      <c r="E778" s="85" t="str">
        <f>IF($I778="", "", IF(IFERROR(INDEX('Job Database'!$M$11:$M$3035, MATCH($I778, 'Job Database'!$X$11:$X$3035, 0)), "")="", "", IFERROR(INDEX('Job Database'!$M$11:$M$3035, MATCH($I778, 'Job Database'!$X$11:$X$3035, 0)), "")))</f>
        <v/>
      </c>
      <c r="F778" s="40"/>
      <c r="G778" s="88" t="str">
        <f t="shared" si="481"/>
        <v/>
      </c>
      <c r="H778" s="40"/>
      <c r="I778" s="24"/>
      <c r="J778" s="34"/>
      <c r="K778" s="106"/>
      <c r="L778" s="79"/>
      <c r="M778" s="34"/>
      <c r="N778" s="79"/>
      <c r="O778" s="31"/>
      <c r="P778" s="53"/>
      <c r="Q778" s="40"/>
      <c r="S778" s="41" t="str">
        <f t="shared" si="469"/>
        <v/>
      </c>
      <c r="T778" s="41" t="str">
        <f t="shared" si="470"/>
        <v/>
      </c>
      <c r="U778" s="41" t="str">
        <f t="shared" si="482"/>
        <v/>
      </c>
      <c r="W778" s="74" t="str">
        <f>IF('Job Database'!$X778="", "", 'Job Database'!$X778)</f>
        <v/>
      </c>
      <c r="Y778" s="41" t="str">
        <f>IF($W778="", "", IF(COUNTIF($I$11:$I$3035, $W778)&gt;0, "", MAX($Y$10:$Y777)+1))</f>
        <v/>
      </c>
      <c r="Z778" s="41">
        <v>768</v>
      </c>
      <c r="AA778" s="58" t="str">
        <f t="shared" si="483"/>
        <v/>
      </c>
      <c r="AC778" s="41" t="str">
        <f t="shared" si="471"/>
        <v/>
      </c>
      <c r="AE778" s="41" t="str">
        <f t="shared" si="484"/>
        <v/>
      </c>
      <c r="AJ778" s="154" t="str">
        <f t="shared" si="485"/>
        <v/>
      </c>
      <c r="AL778" s="120" t="str">
        <f t="shared" si="486"/>
        <v/>
      </c>
      <c r="AM778" s="104" t="str">
        <f t="shared" si="487"/>
        <v/>
      </c>
      <c r="AN778" s="104" t="str">
        <f t="shared" si="488"/>
        <v/>
      </c>
      <c r="AO778" s="104" t="str">
        <f t="shared" si="472"/>
        <v/>
      </c>
      <c r="AP778" s="104" t="str">
        <f t="shared" si="473"/>
        <v/>
      </c>
      <c r="AQ778" s="121" t="str">
        <f t="shared" si="489"/>
        <v/>
      </c>
      <c r="AS778" s="88" t="str">
        <f t="shared" si="474"/>
        <v/>
      </c>
      <c r="AT778" s="68" t="str">
        <f t="shared" si="490"/>
        <v/>
      </c>
      <c r="AU778" s="68" t="str">
        <f t="shared" si="491"/>
        <v/>
      </c>
      <c r="AV778" s="68" t="str">
        <f t="shared" si="492"/>
        <v/>
      </c>
      <c r="AW778" s="88" t="str">
        <f t="shared" si="475"/>
        <v/>
      </c>
      <c r="AZ778" s="88" t="str">
        <f t="shared" si="476"/>
        <v/>
      </c>
      <c r="BA778" s="68" t="str">
        <f t="shared" si="477"/>
        <v/>
      </c>
      <c r="BB778" s="68" t="str">
        <f t="shared" si="478"/>
        <v/>
      </c>
      <c r="BC778" s="68" t="str">
        <f t="shared" si="479"/>
        <v/>
      </c>
      <c r="BD778" s="69" t="str">
        <f t="shared" si="480"/>
        <v/>
      </c>
      <c r="BE778" s="69" t="str">
        <f t="shared" si="493"/>
        <v/>
      </c>
      <c r="BT778" s="138" t="str">
        <f t="shared" ca="1" si="494"/>
        <v/>
      </c>
      <c r="BU778" s="139" t="str">
        <f t="shared" ca="1" si="495"/>
        <v/>
      </c>
      <c r="BW778" s="138" t="str">
        <f t="shared" si="496"/>
        <v/>
      </c>
      <c r="BX778" s="104" t="str">
        <f t="shared" si="497"/>
        <v/>
      </c>
      <c r="BY778" s="139" t="str">
        <f t="shared" si="498"/>
        <v/>
      </c>
      <c r="CA778" s="138" t="str">
        <f t="shared" si="499"/>
        <v/>
      </c>
      <c r="CB778" s="104" t="str">
        <f t="shared" si="500"/>
        <v/>
      </c>
      <c r="CC778" s="139" t="str">
        <f t="shared" si="501"/>
        <v/>
      </c>
      <c r="CE778" s="162" t="str">
        <f t="shared" si="502"/>
        <v/>
      </c>
      <c r="CF778" s="163" t="str">
        <f t="shared" si="503"/>
        <v/>
      </c>
      <c r="CG778" s="164" t="str">
        <f t="shared" si="504"/>
        <v/>
      </c>
      <c r="CI778" s="162" t="str">
        <f t="shared" si="505"/>
        <v/>
      </c>
      <c r="CJ778" s="163" t="str">
        <f t="shared" si="508"/>
        <v/>
      </c>
      <c r="CK778" s="164" t="str">
        <f t="shared" si="509"/>
        <v/>
      </c>
      <c r="CM778" s="169" t="str">
        <f t="shared" si="506"/>
        <v/>
      </c>
      <c r="CN778" s="139" t="str">
        <f t="shared" si="507"/>
        <v/>
      </c>
      <c r="CP778" s="41" t="str">
        <f>IF($CM778="", "", COUNTIF($CM$11:$CM$3035, "&lt;"&amp;$CM778)+1+COUNTIF($CM$11:$CM778, $CM778)-1)</f>
        <v/>
      </c>
    </row>
    <row r="779" spans="1:94" x14ac:dyDescent="0.25">
      <c r="A779" s="40"/>
      <c r="B779" s="82" t="str">
        <f>IF($I779="", "", IFERROR(INDEX('Job Database'!$AE$11:$AE$3035, MATCH($I779, 'Job Database'!$X$11:$X$3035, 0)), ""))</f>
        <v/>
      </c>
      <c r="C779" s="69" t="str">
        <f>IF($I779="", "", IF(COUNTIF('Job Database'!$X$11:$X$3035, $I779)=0, $AC$5, $AC$4))</f>
        <v/>
      </c>
      <c r="D779" s="40"/>
      <c r="E779" s="85" t="str">
        <f>IF($I779="", "", IF(IFERROR(INDEX('Job Database'!$M$11:$M$3035, MATCH($I779, 'Job Database'!$X$11:$X$3035, 0)), "")="", "", IFERROR(INDEX('Job Database'!$M$11:$M$3035, MATCH($I779, 'Job Database'!$X$11:$X$3035, 0)), "")))</f>
        <v/>
      </c>
      <c r="F779" s="40"/>
      <c r="G779" s="88" t="str">
        <f t="shared" si="481"/>
        <v/>
      </c>
      <c r="H779" s="40"/>
      <c r="I779" s="24"/>
      <c r="J779" s="34"/>
      <c r="K779" s="106"/>
      <c r="L779" s="79"/>
      <c r="M779" s="34"/>
      <c r="N779" s="79"/>
      <c r="O779" s="31"/>
      <c r="P779" s="53"/>
      <c r="Q779" s="40"/>
      <c r="S779" s="41" t="str">
        <f t="shared" ref="S779:S842" si="510">IF($K779="", "", IF($AG$5&lt;=$K779, "X", ""))</f>
        <v/>
      </c>
      <c r="T779" s="41" t="str">
        <f t="shared" ref="T779:T842" si="511">IF($K779="", "", IF($AG$5&gt;$K779, "X", ""))</f>
        <v/>
      </c>
      <c r="U779" s="41" t="str">
        <f t="shared" si="482"/>
        <v/>
      </c>
      <c r="W779" s="74" t="str">
        <f>IF('Job Database'!$X779="", "", 'Job Database'!$X779)</f>
        <v/>
      </c>
      <c r="Y779" s="41" t="str">
        <f>IF($W779="", "", IF(COUNTIF($I$11:$I$3035, $W779)&gt;0, "", MAX($Y$10:$Y778)+1))</f>
        <v/>
      </c>
      <c r="Z779" s="41">
        <v>769</v>
      </c>
      <c r="AA779" s="58" t="str">
        <f t="shared" si="483"/>
        <v/>
      </c>
      <c r="AC779" s="41" t="str">
        <f t="shared" ref="AC779:AC842" si="512">IF($I779="", "", IF(COUNTIF($W$11:$W$3035, $I779)=0, "X", ""))</f>
        <v/>
      </c>
      <c r="AE779" s="41" t="str">
        <f t="shared" si="484"/>
        <v/>
      </c>
      <c r="AJ779" s="154" t="str">
        <f t="shared" si="485"/>
        <v/>
      </c>
      <c r="AL779" s="120" t="str">
        <f t="shared" si="486"/>
        <v/>
      </c>
      <c r="AM779" s="104" t="str">
        <f t="shared" si="487"/>
        <v/>
      </c>
      <c r="AN779" s="104" t="str">
        <f t="shared" si="488"/>
        <v/>
      </c>
      <c r="AO779" s="104" t="str">
        <f t="shared" ref="AO779:AO842" si="513">IF(COUNTIF($AZ779:$BE779, $AZ$5)&gt;0, "X", "")</f>
        <v/>
      </c>
      <c r="AP779" s="104" t="str">
        <f t="shared" ref="AP779:AP842" si="514">IF(COUNTIF($AZ779:$BE779, $AZ$4)&gt;0, "X", "")</f>
        <v/>
      </c>
      <c r="AQ779" s="121" t="str">
        <f t="shared" si="489"/>
        <v/>
      </c>
      <c r="AS779" s="88" t="str">
        <f t="shared" ref="AS779:AS842" si="515">IF(OR(NOT(J779=""), E779="", NOT($O779=""), NOT($P779="")), "", NETWORKDAYS(E779, $AG$5, $BJ$34:$BJ$57))</f>
        <v/>
      </c>
      <c r="AT779" s="68" t="str">
        <f t="shared" si="490"/>
        <v/>
      </c>
      <c r="AU779" s="68" t="str">
        <f t="shared" si="491"/>
        <v/>
      </c>
      <c r="AV779" s="68" t="str">
        <f t="shared" si="492"/>
        <v/>
      </c>
      <c r="AW779" s="88" t="str">
        <f t="shared" ref="AW779:AW842" si="516">IF(OR(NOT(O779=""), N779="", NOT($O779=""), NOT($P779="")), "", NETWORKDAYS(N779, $AG$5, $BJ$34:$BJ$57))</f>
        <v/>
      </c>
      <c r="AZ779" s="88" t="str">
        <f t="shared" ref="AZ779:AZ842" si="517">IF(OR(AS779="", $U779="X"), "", IF(AS779&gt;=AS$7, $AZ$4, IF(AS779&gt;=AS$9, $AZ$5, "")))</f>
        <v/>
      </c>
      <c r="BA779" s="68" t="str">
        <f t="shared" ref="BA779:BA842" si="518">IF(OR(AT779="", $U779="X"), "", IF(AT779&gt;=AT$7, $AZ$4, IF(AT779&gt;=AT$9, $AZ$5, "")))</f>
        <v/>
      </c>
      <c r="BB779" s="68" t="str">
        <f t="shared" ref="BB779:BB842" si="519">IF(OR(AU779="", $U779="X"), "", IF(AU779&gt;=AU$7, $AZ$4, IF(AU779&gt;=AU$9, $AZ$5, "")))</f>
        <v/>
      </c>
      <c r="BC779" s="68" t="str">
        <f t="shared" ref="BC779:BC842" si="520">IF(OR(AV779="", $U779="X"), "", IF(AV779&gt;=AV$7, $AZ$4, IF(AV779&gt;=AV$9, $AZ$5, "")))</f>
        <v/>
      </c>
      <c r="BD779" s="69" t="str">
        <f t="shared" ref="BD779:BD842" si="521">IF(OR(AW779="", $U779="X"), "", IF(AW779&gt;=AW$7, $AZ$4, IF(AW779&gt;=AW$9, $AZ$5, "")))</f>
        <v/>
      </c>
      <c r="BE779" s="69" t="str">
        <f t="shared" si="493"/>
        <v/>
      </c>
      <c r="BT779" s="138" t="str">
        <f t="shared" ca="1" si="494"/>
        <v/>
      </c>
      <c r="BU779" s="139" t="str">
        <f t="shared" ca="1" si="495"/>
        <v/>
      </c>
      <c r="BW779" s="138" t="str">
        <f t="shared" si="496"/>
        <v/>
      </c>
      <c r="BX779" s="104" t="str">
        <f t="shared" si="497"/>
        <v/>
      </c>
      <c r="BY779" s="139" t="str">
        <f t="shared" si="498"/>
        <v/>
      </c>
      <c r="CA779" s="138" t="str">
        <f t="shared" si="499"/>
        <v/>
      </c>
      <c r="CB779" s="104" t="str">
        <f t="shared" si="500"/>
        <v/>
      </c>
      <c r="CC779" s="139" t="str">
        <f t="shared" si="501"/>
        <v/>
      </c>
      <c r="CE779" s="162" t="str">
        <f t="shared" si="502"/>
        <v/>
      </c>
      <c r="CF779" s="163" t="str">
        <f t="shared" si="503"/>
        <v/>
      </c>
      <c r="CG779" s="164" t="str">
        <f t="shared" si="504"/>
        <v/>
      </c>
      <c r="CI779" s="162" t="str">
        <f t="shared" si="505"/>
        <v/>
      </c>
      <c r="CJ779" s="163" t="str">
        <f t="shared" si="508"/>
        <v/>
      </c>
      <c r="CK779" s="164" t="str">
        <f t="shared" si="509"/>
        <v/>
      </c>
      <c r="CM779" s="169" t="str">
        <f t="shared" si="506"/>
        <v/>
      </c>
      <c r="CN779" s="139" t="str">
        <f t="shared" si="507"/>
        <v/>
      </c>
      <c r="CP779" s="41" t="str">
        <f>IF($CM779="", "", COUNTIF($CM$11:$CM$3035, "&lt;"&amp;$CM779)+1+COUNTIF($CM$11:$CM779, $CM779)-1)</f>
        <v/>
      </c>
    </row>
    <row r="780" spans="1:94" x14ac:dyDescent="0.25">
      <c r="A780" s="40"/>
      <c r="B780" s="82" t="str">
        <f>IF($I780="", "", IFERROR(INDEX('Job Database'!$AE$11:$AE$3035, MATCH($I780, 'Job Database'!$X$11:$X$3035, 0)), ""))</f>
        <v/>
      </c>
      <c r="C780" s="69" t="str">
        <f>IF($I780="", "", IF(COUNTIF('Job Database'!$X$11:$X$3035, $I780)=0, $AC$5, $AC$4))</f>
        <v/>
      </c>
      <c r="D780" s="40"/>
      <c r="E780" s="85" t="str">
        <f>IF($I780="", "", IF(IFERROR(INDEX('Job Database'!$M$11:$M$3035, MATCH($I780, 'Job Database'!$X$11:$X$3035, 0)), "")="", "", IFERROR(INDEX('Job Database'!$M$11:$M$3035, MATCH($I780, 'Job Database'!$X$11:$X$3035, 0)), "")))</f>
        <v/>
      </c>
      <c r="F780" s="40"/>
      <c r="G780" s="88" t="str">
        <f t="shared" ref="G780:G843" si="522">$AJ780</f>
        <v/>
      </c>
      <c r="H780" s="40"/>
      <c r="I780" s="24"/>
      <c r="J780" s="34"/>
      <c r="K780" s="106"/>
      <c r="L780" s="79"/>
      <c r="M780" s="34"/>
      <c r="N780" s="79"/>
      <c r="O780" s="31"/>
      <c r="P780" s="53"/>
      <c r="Q780" s="40"/>
      <c r="S780" s="41" t="str">
        <f t="shared" si="510"/>
        <v/>
      </c>
      <c r="T780" s="41" t="str">
        <f t="shared" si="511"/>
        <v/>
      </c>
      <c r="U780" s="41" t="str">
        <f t="shared" ref="U780:U843" si="523">IF(OR($S780="X", $T780="X"), "X", "")</f>
        <v/>
      </c>
      <c r="W780" s="74" t="str">
        <f>IF('Job Database'!$X780="", "", 'Job Database'!$X780)</f>
        <v/>
      </c>
      <c r="Y780" s="41" t="str">
        <f>IF($W780="", "", IF(COUNTIF($I$11:$I$3035, $W780)&gt;0, "", MAX($Y$10:$Y779)+1))</f>
        <v/>
      </c>
      <c r="Z780" s="41">
        <v>770</v>
      </c>
      <c r="AA780" s="58" t="str">
        <f t="shared" ref="AA780:AA843" si="524">IFERROR(INDEX($W$11:$W$3035, MATCH($Z780, $Y$11:$Y$3035, 0)), "")</f>
        <v/>
      </c>
      <c r="AC780" s="41" t="str">
        <f t="shared" si="512"/>
        <v/>
      </c>
      <c r="AE780" s="41" t="str">
        <f t="shared" ref="AE780:AE843" si="525">IF($I780="", "", IF(COUNTIF($I$11:$I$3035, $I780)&gt;1, "X", ""))</f>
        <v/>
      </c>
      <c r="AJ780" s="154" t="str">
        <f t="shared" ref="AJ780:AJ843" si="526">IFERROR(INDEX($AL$10:$AQ$10, $AK$10, MATCH("X", $AL780:$AQ780, 0)), "")</f>
        <v/>
      </c>
      <c r="AL780" s="120" t="str">
        <f t="shared" ref="AL780:AL843" si="527">IF(AND(OR($O780=$AG$15, $O780=$AG$16), $P780=$AH$11), "X", "")</f>
        <v/>
      </c>
      <c r="AM780" s="104" t="str">
        <f t="shared" ref="AM780:AM843" si="528">IF(AND(OR($O780=$AG$15, $O780=$AG$16), $P780=$AH$13), "X", "")</f>
        <v/>
      </c>
      <c r="AN780" s="104" t="str">
        <f t="shared" ref="AN780:AN843" si="529">IF(AND(AL780="", AM780="", AP780="", AQ780="", AO780="", NOT($I780="")), "X", "")</f>
        <v/>
      </c>
      <c r="AO780" s="104" t="str">
        <f t="shared" si="513"/>
        <v/>
      </c>
      <c r="AP780" s="104" t="str">
        <f t="shared" si="514"/>
        <v/>
      </c>
      <c r="AQ780" s="121" t="str">
        <f t="shared" ref="AQ780:AQ843" si="530">IF(COUNTIF($AG$11:$AG$14, $O780)&gt;0, "X", "")</f>
        <v/>
      </c>
      <c r="AS780" s="88" t="str">
        <f t="shared" si="515"/>
        <v/>
      </c>
      <c r="AT780" s="68" t="str">
        <f t="shared" ref="AT780:AT843" si="531">IF(OR($J780="", NOT(L780=""), NOT($O780=""), NOT($P780="")), "", NETWORKDAYS($J780, $AG$5, $BJ$34:$BJ$57))</f>
        <v/>
      </c>
      <c r="AU780" s="68" t="str">
        <f t="shared" ref="AU780:AU843" si="532">IF(OR($L780="", NOT(M780=""), NOT($O780=""), NOT($P780="")), "", NETWORKDAYS($L780, $AG$5, $BJ$34:$BJ$57))</f>
        <v/>
      </c>
      <c r="AV780" s="68" t="str">
        <f t="shared" ref="AV780:AV843" si="533">IF(OR($M780="", NOT(N780=""), NOT($O780=""), NOT($P780="")), "", NETWORKDAYS($M780, $AG$5, $BJ$34:$BJ$57))</f>
        <v/>
      </c>
      <c r="AW780" s="88" t="str">
        <f t="shared" si="516"/>
        <v/>
      </c>
      <c r="AZ780" s="88" t="str">
        <f t="shared" si="517"/>
        <v/>
      </c>
      <c r="BA780" s="68" t="str">
        <f t="shared" si="518"/>
        <v/>
      </c>
      <c r="BB780" s="68" t="str">
        <f t="shared" si="519"/>
        <v/>
      </c>
      <c r="BC780" s="68" t="str">
        <f t="shared" si="520"/>
        <v/>
      </c>
      <c r="BD780" s="69" t="str">
        <f t="shared" si="521"/>
        <v/>
      </c>
      <c r="BE780" s="69" t="str">
        <f t="shared" ref="BE780:BE843" si="534">BD780</f>
        <v/>
      </c>
      <c r="BT780" s="138" t="str">
        <f t="shared" ref="BT780:BT843" ca="1" si="535">IF($BU780="X", "", IF(COUNTIF($CA780:$CC780, "X")&gt;0, "X", ""))</f>
        <v/>
      </c>
      <c r="BU780" s="139" t="str">
        <f t="shared" ref="BU780:BU843" ca="1" si="536">IF(OR($L780=$AG$5, $M780=$AG$5, $N780=$AG$5), "X", "")</f>
        <v/>
      </c>
      <c r="BW780" s="138" t="str">
        <f t="shared" ref="BW780:BW843" si="537">IF(L780="", "", NETWORKDAYS($AG$5, L780, $BJ$34:$BJ$57))</f>
        <v/>
      </c>
      <c r="BX780" s="104" t="str">
        <f t="shared" ref="BX780:BX843" si="538">IF(M780="", "", NETWORKDAYS($AG$5, M780, $BJ$34:$BJ$57))</f>
        <v/>
      </c>
      <c r="BY780" s="139" t="str">
        <f t="shared" ref="BY780:BY843" si="539">IF(N780="", "", NETWORKDAYS($AG$5, N780, $BJ$34:$BJ$57))</f>
        <v/>
      </c>
      <c r="CA780" s="138" t="str">
        <f t="shared" ref="CA780:CA843" si="540">IF(BW780&lt;0, "", IF(BW780&lt;=$CA$9, "X", ""))</f>
        <v/>
      </c>
      <c r="CB780" s="104" t="str">
        <f t="shared" ref="CB780:CB843" si="541">IF(BX780&lt;0, "", IF(BX780&lt;=$CA$9, "X", ""))</f>
        <v/>
      </c>
      <c r="CC780" s="139" t="str">
        <f t="shared" ref="CC780:CC843" si="542">IF(BY780&lt;0, "", IF(BY780&lt;=$CA$9, "X", ""))</f>
        <v/>
      </c>
      <c r="CE780" s="162" t="str">
        <f t="shared" ref="CE780:CE843" si="543">IF(L780="", "", IF(L780=$AG$5, L780, ""))</f>
        <v/>
      </c>
      <c r="CF780" s="163" t="str">
        <f t="shared" ref="CF780:CF843" si="544">IF(M780="", "", IF(M780=$AG$5, M780, ""))</f>
        <v/>
      </c>
      <c r="CG780" s="164" t="str">
        <f t="shared" ref="CG780:CG843" si="545">IF(N780="", "", IF(N780=$AG$5, N780, ""))</f>
        <v/>
      </c>
      <c r="CI780" s="162" t="str">
        <f t="shared" ref="CI780:CI843" si="546">IF(CA780="", "", L780)</f>
        <v/>
      </c>
      <c r="CJ780" s="163" t="str">
        <f t="shared" si="508"/>
        <v/>
      </c>
      <c r="CK780" s="164" t="str">
        <f t="shared" si="509"/>
        <v/>
      </c>
      <c r="CM780" s="169" t="str">
        <f t="shared" ref="CM780:CM843" si="547">IF(NOT($CE780=""), $CE780, IF(NOT($CF780=""), $CF780, IF(NOT($CG780=""), $CG780, IF(NOT($CI780=""), $CI780, IF(NOT($CJ780=""), $CJ780, IF(NOT($CK780=""), $CK780, ""))))))</f>
        <v/>
      </c>
      <c r="CN780" s="139" t="str">
        <f t="shared" ref="CN780:CN843" si="548">IF(NOT($CE780=""), "TODAY - 1st Interview", IF(NOT($CF780=""), "TODAY - 2nd Interview", IF(NOT($CG780=""), "TODAY - 3rd Interview", IF(NOT($CI780=""), "Alert - 1st Interview", IF(NOT($CJ780=""), "Alert - 2nd Interview", IF(NOT($CK780=""), "Alert - 3rd Interview", ""))))))</f>
        <v/>
      </c>
      <c r="CP780" s="41" t="str">
        <f>IF($CM780="", "", COUNTIF($CM$11:$CM$3035, "&lt;"&amp;$CM780)+1+COUNTIF($CM$11:$CM780, $CM780)-1)</f>
        <v/>
      </c>
    </row>
    <row r="781" spans="1:94" x14ac:dyDescent="0.25">
      <c r="A781" s="40"/>
      <c r="B781" s="82" t="str">
        <f>IF($I781="", "", IFERROR(INDEX('Job Database'!$AE$11:$AE$3035, MATCH($I781, 'Job Database'!$X$11:$X$3035, 0)), ""))</f>
        <v/>
      </c>
      <c r="C781" s="69" t="str">
        <f>IF($I781="", "", IF(COUNTIF('Job Database'!$X$11:$X$3035, $I781)=0, $AC$5, $AC$4))</f>
        <v/>
      </c>
      <c r="D781" s="40"/>
      <c r="E781" s="85" t="str">
        <f>IF($I781="", "", IF(IFERROR(INDEX('Job Database'!$M$11:$M$3035, MATCH($I781, 'Job Database'!$X$11:$X$3035, 0)), "")="", "", IFERROR(INDEX('Job Database'!$M$11:$M$3035, MATCH($I781, 'Job Database'!$X$11:$X$3035, 0)), "")))</f>
        <v/>
      </c>
      <c r="F781" s="40"/>
      <c r="G781" s="88" t="str">
        <f t="shared" si="522"/>
        <v/>
      </c>
      <c r="H781" s="40"/>
      <c r="I781" s="24"/>
      <c r="J781" s="34"/>
      <c r="K781" s="106"/>
      <c r="L781" s="79"/>
      <c r="M781" s="34"/>
      <c r="N781" s="79"/>
      <c r="O781" s="31"/>
      <c r="P781" s="53"/>
      <c r="Q781" s="40"/>
      <c r="S781" s="41" t="str">
        <f t="shared" si="510"/>
        <v/>
      </c>
      <c r="T781" s="41" t="str">
        <f t="shared" si="511"/>
        <v/>
      </c>
      <c r="U781" s="41" t="str">
        <f t="shared" si="523"/>
        <v/>
      </c>
      <c r="W781" s="74" t="str">
        <f>IF('Job Database'!$X781="", "", 'Job Database'!$X781)</f>
        <v/>
      </c>
      <c r="Y781" s="41" t="str">
        <f>IF($W781="", "", IF(COUNTIF($I$11:$I$3035, $W781)&gt;0, "", MAX($Y$10:$Y780)+1))</f>
        <v/>
      </c>
      <c r="Z781" s="41">
        <v>771</v>
      </c>
      <c r="AA781" s="58" t="str">
        <f t="shared" si="524"/>
        <v/>
      </c>
      <c r="AC781" s="41" t="str">
        <f t="shared" si="512"/>
        <v/>
      </c>
      <c r="AE781" s="41" t="str">
        <f t="shared" si="525"/>
        <v/>
      </c>
      <c r="AJ781" s="154" t="str">
        <f t="shared" si="526"/>
        <v/>
      </c>
      <c r="AL781" s="120" t="str">
        <f t="shared" si="527"/>
        <v/>
      </c>
      <c r="AM781" s="104" t="str">
        <f t="shared" si="528"/>
        <v/>
      </c>
      <c r="AN781" s="104" t="str">
        <f t="shared" si="529"/>
        <v/>
      </c>
      <c r="AO781" s="104" t="str">
        <f t="shared" si="513"/>
        <v/>
      </c>
      <c r="AP781" s="104" t="str">
        <f t="shared" si="514"/>
        <v/>
      </c>
      <c r="AQ781" s="121" t="str">
        <f t="shared" si="530"/>
        <v/>
      </c>
      <c r="AS781" s="88" t="str">
        <f t="shared" si="515"/>
        <v/>
      </c>
      <c r="AT781" s="68" t="str">
        <f t="shared" si="531"/>
        <v/>
      </c>
      <c r="AU781" s="68" t="str">
        <f t="shared" si="532"/>
        <v/>
      </c>
      <c r="AV781" s="68" t="str">
        <f t="shared" si="533"/>
        <v/>
      </c>
      <c r="AW781" s="88" t="str">
        <f t="shared" si="516"/>
        <v/>
      </c>
      <c r="AZ781" s="88" t="str">
        <f t="shared" si="517"/>
        <v/>
      </c>
      <c r="BA781" s="68" t="str">
        <f t="shared" si="518"/>
        <v/>
      </c>
      <c r="BB781" s="68" t="str">
        <f t="shared" si="519"/>
        <v/>
      </c>
      <c r="BC781" s="68" t="str">
        <f t="shared" si="520"/>
        <v/>
      </c>
      <c r="BD781" s="69" t="str">
        <f t="shared" si="521"/>
        <v/>
      </c>
      <c r="BE781" s="69" t="str">
        <f t="shared" si="534"/>
        <v/>
      </c>
      <c r="BT781" s="138" t="str">
        <f t="shared" ca="1" si="535"/>
        <v/>
      </c>
      <c r="BU781" s="139" t="str">
        <f t="shared" ca="1" si="536"/>
        <v/>
      </c>
      <c r="BW781" s="138" t="str">
        <f t="shared" si="537"/>
        <v/>
      </c>
      <c r="BX781" s="104" t="str">
        <f t="shared" si="538"/>
        <v/>
      </c>
      <c r="BY781" s="139" t="str">
        <f t="shared" si="539"/>
        <v/>
      </c>
      <c r="CA781" s="138" t="str">
        <f t="shared" si="540"/>
        <v/>
      </c>
      <c r="CB781" s="104" t="str">
        <f t="shared" si="541"/>
        <v/>
      </c>
      <c r="CC781" s="139" t="str">
        <f t="shared" si="542"/>
        <v/>
      </c>
      <c r="CE781" s="162" t="str">
        <f t="shared" si="543"/>
        <v/>
      </c>
      <c r="CF781" s="163" t="str">
        <f t="shared" si="544"/>
        <v/>
      </c>
      <c r="CG781" s="164" t="str">
        <f t="shared" si="545"/>
        <v/>
      </c>
      <c r="CI781" s="162" t="str">
        <f t="shared" si="546"/>
        <v/>
      </c>
      <c r="CJ781" s="163" t="str">
        <f t="shared" si="508"/>
        <v/>
      </c>
      <c r="CK781" s="164" t="str">
        <f t="shared" si="509"/>
        <v/>
      </c>
      <c r="CM781" s="169" t="str">
        <f t="shared" si="547"/>
        <v/>
      </c>
      <c r="CN781" s="139" t="str">
        <f t="shared" si="548"/>
        <v/>
      </c>
      <c r="CP781" s="41" t="str">
        <f>IF($CM781="", "", COUNTIF($CM$11:$CM$3035, "&lt;"&amp;$CM781)+1+COUNTIF($CM$11:$CM781, $CM781)-1)</f>
        <v/>
      </c>
    </row>
    <row r="782" spans="1:94" x14ac:dyDescent="0.25">
      <c r="A782" s="40"/>
      <c r="B782" s="82" t="str">
        <f>IF($I782="", "", IFERROR(INDEX('Job Database'!$AE$11:$AE$3035, MATCH($I782, 'Job Database'!$X$11:$X$3035, 0)), ""))</f>
        <v/>
      </c>
      <c r="C782" s="69" t="str">
        <f>IF($I782="", "", IF(COUNTIF('Job Database'!$X$11:$X$3035, $I782)=0, $AC$5, $AC$4))</f>
        <v/>
      </c>
      <c r="D782" s="40"/>
      <c r="E782" s="85" t="str">
        <f>IF($I782="", "", IF(IFERROR(INDEX('Job Database'!$M$11:$M$3035, MATCH($I782, 'Job Database'!$X$11:$X$3035, 0)), "")="", "", IFERROR(INDEX('Job Database'!$M$11:$M$3035, MATCH($I782, 'Job Database'!$X$11:$X$3035, 0)), "")))</f>
        <v/>
      </c>
      <c r="F782" s="40"/>
      <c r="G782" s="88" t="str">
        <f t="shared" si="522"/>
        <v/>
      </c>
      <c r="H782" s="40"/>
      <c r="I782" s="24"/>
      <c r="J782" s="34"/>
      <c r="K782" s="106"/>
      <c r="L782" s="79"/>
      <c r="M782" s="34"/>
      <c r="N782" s="79"/>
      <c r="O782" s="31"/>
      <c r="P782" s="53"/>
      <c r="Q782" s="40"/>
      <c r="S782" s="41" t="str">
        <f t="shared" si="510"/>
        <v/>
      </c>
      <c r="T782" s="41" t="str">
        <f t="shared" si="511"/>
        <v/>
      </c>
      <c r="U782" s="41" t="str">
        <f t="shared" si="523"/>
        <v/>
      </c>
      <c r="W782" s="74" t="str">
        <f>IF('Job Database'!$X782="", "", 'Job Database'!$X782)</f>
        <v/>
      </c>
      <c r="Y782" s="41" t="str">
        <f>IF($W782="", "", IF(COUNTIF($I$11:$I$3035, $W782)&gt;0, "", MAX($Y$10:$Y781)+1))</f>
        <v/>
      </c>
      <c r="Z782" s="41">
        <v>772</v>
      </c>
      <c r="AA782" s="58" t="str">
        <f t="shared" si="524"/>
        <v/>
      </c>
      <c r="AC782" s="41" t="str">
        <f t="shared" si="512"/>
        <v/>
      </c>
      <c r="AE782" s="41" t="str">
        <f t="shared" si="525"/>
        <v/>
      </c>
      <c r="AJ782" s="154" t="str">
        <f t="shared" si="526"/>
        <v/>
      </c>
      <c r="AL782" s="120" t="str">
        <f t="shared" si="527"/>
        <v/>
      </c>
      <c r="AM782" s="104" t="str">
        <f t="shared" si="528"/>
        <v/>
      </c>
      <c r="AN782" s="104" t="str">
        <f t="shared" si="529"/>
        <v/>
      </c>
      <c r="AO782" s="104" t="str">
        <f t="shared" si="513"/>
        <v/>
      </c>
      <c r="AP782" s="104" t="str">
        <f t="shared" si="514"/>
        <v/>
      </c>
      <c r="AQ782" s="121" t="str">
        <f t="shared" si="530"/>
        <v/>
      </c>
      <c r="AS782" s="88" t="str">
        <f t="shared" si="515"/>
        <v/>
      </c>
      <c r="AT782" s="68" t="str">
        <f t="shared" si="531"/>
        <v/>
      </c>
      <c r="AU782" s="68" t="str">
        <f t="shared" si="532"/>
        <v/>
      </c>
      <c r="AV782" s="68" t="str">
        <f t="shared" si="533"/>
        <v/>
      </c>
      <c r="AW782" s="88" t="str">
        <f t="shared" si="516"/>
        <v/>
      </c>
      <c r="AZ782" s="88" t="str">
        <f t="shared" si="517"/>
        <v/>
      </c>
      <c r="BA782" s="68" t="str">
        <f t="shared" si="518"/>
        <v/>
      </c>
      <c r="BB782" s="68" t="str">
        <f t="shared" si="519"/>
        <v/>
      </c>
      <c r="BC782" s="68" t="str">
        <f t="shared" si="520"/>
        <v/>
      </c>
      <c r="BD782" s="69" t="str">
        <f t="shared" si="521"/>
        <v/>
      </c>
      <c r="BE782" s="69" t="str">
        <f t="shared" si="534"/>
        <v/>
      </c>
      <c r="BT782" s="138" t="str">
        <f t="shared" ca="1" si="535"/>
        <v/>
      </c>
      <c r="BU782" s="139" t="str">
        <f t="shared" ca="1" si="536"/>
        <v/>
      </c>
      <c r="BW782" s="138" t="str">
        <f t="shared" si="537"/>
        <v/>
      </c>
      <c r="BX782" s="104" t="str">
        <f t="shared" si="538"/>
        <v/>
      </c>
      <c r="BY782" s="139" t="str">
        <f t="shared" si="539"/>
        <v/>
      </c>
      <c r="CA782" s="138" t="str">
        <f t="shared" si="540"/>
        <v/>
      </c>
      <c r="CB782" s="104" t="str">
        <f t="shared" si="541"/>
        <v/>
      </c>
      <c r="CC782" s="139" t="str">
        <f t="shared" si="542"/>
        <v/>
      </c>
      <c r="CE782" s="162" t="str">
        <f t="shared" si="543"/>
        <v/>
      </c>
      <c r="CF782" s="163" t="str">
        <f t="shared" si="544"/>
        <v/>
      </c>
      <c r="CG782" s="164" t="str">
        <f t="shared" si="545"/>
        <v/>
      </c>
      <c r="CI782" s="162" t="str">
        <f t="shared" si="546"/>
        <v/>
      </c>
      <c r="CJ782" s="163" t="str">
        <f t="shared" si="508"/>
        <v/>
      </c>
      <c r="CK782" s="164" t="str">
        <f t="shared" si="509"/>
        <v/>
      </c>
      <c r="CM782" s="169" t="str">
        <f t="shared" si="547"/>
        <v/>
      </c>
      <c r="CN782" s="139" t="str">
        <f t="shared" si="548"/>
        <v/>
      </c>
      <c r="CP782" s="41" t="str">
        <f>IF($CM782="", "", COUNTIF($CM$11:$CM$3035, "&lt;"&amp;$CM782)+1+COUNTIF($CM$11:$CM782, $CM782)-1)</f>
        <v/>
      </c>
    </row>
    <row r="783" spans="1:94" x14ac:dyDescent="0.25">
      <c r="A783" s="40"/>
      <c r="B783" s="82" t="str">
        <f>IF($I783="", "", IFERROR(INDEX('Job Database'!$AE$11:$AE$3035, MATCH($I783, 'Job Database'!$X$11:$X$3035, 0)), ""))</f>
        <v/>
      </c>
      <c r="C783" s="69" t="str">
        <f>IF($I783="", "", IF(COUNTIF('Job Database'!$X$11:$X$3035, $I783)=0, $AC$5, $AC$4))</f>
        <v/>
      </c>
      <c r="D783" s="40"/>
      <c r="E783" s="85" t="str">
        <f>IF($I783="", "", IF(IFERROR(INDEX('Job Database'!$M$11:$M$3035, MATCH($I783, 'Job Database'!$X$11:$X$3035, 0)), "")="", "", IFERROR(INDEX('Job Database'!$M$11:$M$3035, MATCH($I783, 'Job Database'!$X$11:$X$3035, 0)), "")))</f>
        <v/>
      </c>
      <c r="F783" s="40"/>
      <c r="G783" s="88" t="str">
        <f t="shared" si="522"/>
        <v/>
      </c>
      <c r="H783" s="40"/>
      <c r="I783" s="24"/>
      <c r="J783" s="34"/>
      <c r="K783" s="106"/>
      <c r="L783" s="79"/>
      <c r="M783" s="34"/>
      <c r="N783" s="79"/>
      <c r="O783" s="31"/>
      <c r="P783" s="53"/>
      <c r="Q783" s="40"/>
      <c r="S783" s="41" t="str">
        <f t="shared" si="510"/>
        <v/>
      </c>
      <c r="T783" s="41" t="str">
        <f t="shared" si="511"/>
        <v/>
      </c>
      <c r="U783" s="41" t="str">
        <f t="shared" si="523"/>
        <v/>
      </c>
      <c r="W783" s="74" t="str">
        <f>IF('Job Database'!$X783="", "", 'Job Database'!$X783)</f>
        <v/>
      </c>
      <c r="Y783" s="41" t="str">
        <f>IF($W783="", "", IF(COUNTIF($I$11:$I$3035, $W783)&gt;0, "", MAX($Y$10:$Y782)+1))</f>
        <v/>
      </c>
      <c r="Z783" s="41">
        <v>773</v>
      </c>
      <c r="AA783" s="58" t="str">
        <f t="shared" si="524"/>
        <v/>
      </c>
      <c r="AC783" s="41" t="str">
        <f t="shared" si="512"/>
        <v/>
      </c>
      <c r="AE783" s="41" t="str">
        <f t="shared" si="525"/>
        <v/>
      </c>
      <c r="AJ783" s="154" t="str">
        <f t="shared" si="526"/>
        <v/>
      </c>
      <c r="AL783" s="120" t="str">
        <f t="shared" si="527"/>
        <v/>
      </c>
      <c r="AM783" s="104" t="str">
        <f t="shared" si="528"/>
        <v/>
      </c>
      <c r="AN783" s="104" t="str">
        <f t="shared" si="529"/>
        <v/>
      </c>
      <c r="AO783" s="104" t="str">
        <f t="shared" si="513"/>
        <v/>
      </c>
      <c r="AP783" s="104" t="str">
        <f t="shared" si="514"/>
        <v/>
      </c>
      <c r="AQ783" s="121" t="str">
        <f t="shared" si="530"/>
        <v/>
      </c>
      <c r="AS783" s="88" t="str">
        <f t="shared" si="515"/>
        <v/>
      </c>
      <c r="AT783" s="68" t="str">
        <f t="shared" si="531"/>
        <v/>
      </c>
      <c r="AU783" s="68" t="str">
        <f t="shared" si="532"/>
        <v/>
      </c>
      <c r="AV783" s="68" t="str">
        <f t="shared" si="533"/>
        <v/>
      </c>
      <c r="AW783" s="88" t="str">
        <f t="shared" si="516"/>
        <v/>
      </c>
      <c r="AZ783" s="88" t="str">
        <f t="shared" si="517"/>
        <v/>
      </c>
      <c r="BA783" s="68" t="str">
        <f t="shared" si="518"/>
        <v/>
      </c>
      <c r="BB783" s="68" t="str">
        <f t="shared" si="519"/>
        <v/>
      </c>
      <c r="BC783" s="68" t="str">
        <f t="shared" si="520"/>
        <v/>
      </c>
      <c r="BD783" s="69" t="str">
        <f t="shared" si="521"/>
        <v/>
      </c>
      <c r="BE783" s="69" t="str">
        <f t="shared" si="534"/>
        <v/>
      </c>
      <c r="BT783" s="138" t="str">
        <f t="shared" ca="1" si="535"/>
        <v/>
      </c>
      <c r="BU783" s="139" t="str">
        <f t="shared" ca="1" si="536"/>
        <v/>
      </c>
      <c r="BW783" s="138" t="str">
        <f t="shared" si="537"/>
        <v/>
      </c>
      <c r="BX783" s="104" t="str">
        <f t="shared" si="538"/>
        <v/>
      </c>
      <c r="BY783" s="139" t="str">
        <f t="shared" si="539"/>
        <v/>
      </c>
      <c r="CA783" s="138" t="str">
        <f t="shared" si="540"/>
        <v/>
      </c>
      <c r="CB783" s="104" t="str">
        <f t="shared" si="541"/>
        <v/>
      </c>
      <c r="CC783" s="139" t="str">
        <f t="shared" si="542"/>
        <v/>
      </c>
      <c r="CE783" s="162" t="str">
        <f t="shared" si="543"/>
        <v/>
      </c>
      <c r="CF783" s="163" t="str">
        <f t="shared" si="544"/>
        <v/>
      </c>
      <c r="CG783" s="164" t="str">
        <f t="shared" si="545"/>
        <v/>
      </c>
      <c r="CI783" s="162" t="str">
        <f t="shared" si="546"/>
        <v/>
      </c>
      <c r="CJ783" s="163" t="str">
        <f t="shared" si="508"/>
        <v/>
      </c>
      <c r="CK783" s="164" t="str">
        <f t="shared" si="509"/>
        <v/>
      </c>
      <c r="CM783" s="169" t="str">
        <f t="shared" si="547"/>
        <v/>
      </c>
      <c r="CN783" s="139" t="str">
        <f t="shared" si="548"/>
        <v/>
      </c>
      <c r="CP783" s="41" t="str">
        <f>IF($CM783="", "", COUNTIF($CM$11:$CM$3035, "&lt;"&amp;$CM783)+1+COUNTIF($CM$11:$CM783, $CM783)-1)</f>
        <v/>
      </c>
    </row>
    <row r="784" spans="1:94" x14ac:dyDescent="0.25">
      <c r="A784" s="40"/>
      <c r="B784" s="82" t="str">
        <f>IF($I784="", "", IFERROR(INDEX('Job Database'!$AE$11:$AE$3035, MATCH($I784, 'Job Database'!$X$11:$X$3035, 0)), ""))</f>
        <v/>
      </c>
      <c r="C784" s="69" t="str">
        <f>IF($I784="", "", IF(COUNTIF('Job Database'!$X$11:$X$3035, $I784)=0, $AC$5, $AC$4))</f>
        <v/>
      </c>
      <c r="D784" s="40"/>
      <c r="E784" s="85" t="str">
        <f>IF($I784="", "", IF(IFERROR(INDEX('Job Database'!$M$11:$M$3035, MATCH($I784, 'Job Database'!$X$11:$X$3035, 0)), "")="", "", IFERROR(INDEX('Job Database'!$M$11:$M$3035, MATCH($I784, 'Job Database'!$X$11:$X$3035, 0)), "")))</f>
        <v/>
      </c>
      <c r="F784" s="40"/>
      <c r="G784" s="88" t="str">
        <f t="shared" si="522"/>
        <v/>
      </c>
      <c r="H784" s="40"/>
      <c r="I784" s="24"/>
      <c r="J784" s="34"/>
      <c r="K784" s="106"/>
      <c r="L784" s="79"/>
      <c r="M784" s="34"/>
      <c r="N784" s="79"/>
      <c r="O784" s="31"/>
      <c r="P784" s="53"/>
      <c r="Q784" s="40"/>
      <c r="S784" s="41" t="str">
        <f t="shared" si="510"/>
        <v/>
      </c>
      <c r="T784" s="41" t="str">
        <f t="shared" si="511"/>
        <v/>
      </c>
      <c r="U784" s="41" t="str">
        <f t="shared" si="523"/>
        <v/>
      </c>
      <c r="W784" s="74" t="str">
        <f>IF('Job Database'!$X784="", "", 'Job Database'!$X784)</f>
        <v/>
      </c>
      <c r="Y784" s="41" t="str">
        <f>IF($W784="", "", IF(COUNTIF($I$11:$I$3035, $W784)&gt;0, "", MAX($Y$10:$Y783)+1))</f>
        <v/>
      </c>
      <c r="Z784" s="41">
        <v>774</v>
      </c>
      <c r="AA784" s="58" t="str">
        <f t="shared" si="524"/>
        <v/>
      </c>
      <c r="AC784" s="41" t="str">
        <f t="shared" si="512"/>
        <v/>
      </c>
      <c r="AE784" s="41" t="str">
        <f t="shared" si="525"/>
        <v/>
      </c>
      <c r="AJ784" s="154" t="str">
        <f t="shared" si="526"/>
        <v/>
      </c>
      <c r="AL784" s="120" t="str">
        <f t="shared" si="527"/>
        <v/>
      </c>
      <c r="AM784" s="104" t="str">
        <f t="shared" si="528"/>
        <v/>
      </c>
      <c r="AN784" s="104" t="str">
        <f t="shared" si="529"/>
        <v/>
      </c>
      <c r="AO784" s="104" t="str">
        <f t="shared" si="513"/>
        <v/>
      </c>
      <c r="AP784" s="104" t="str">
        <f t="shared" si="514"/>
        <v/>
      </c>
      <c r="AQ784" s="121" t="str">
        <f t="shared" si="530"/>
        <v/>
      </c>
      <c r="AS784" s="88" t="str">
        <f t="shared" si="515"/>
        <v/>
      </c>
      <c r="AT784" s="68" t="str">
        <f t="shared" si="531"/>
        <v/>
      </c>
      <c r="AU784" s="68" t="str">
        <f t="shared" si="532"/>
        <v/>
      </c>
      <c r="AV784" s="68" t="str">
        <f t="shared" si="533"/>
        <v/>
      </c>
      <c r="AW784" s="88" t="str">
        <f t="shared" si="516"/>
        <v/>
      </c>
      <c r="AZ784" s="88" t="str">
        <f t="shared" si="517"/>
        <v/>
      </c>
      <c r="BA784" s="68" t="str">
        <f t="shared" si="518"/>
        <v/>
      </c>
      <c r="BB784" s="68" t="str">
        <f t="shared" si="519"/>
        <v/>
      </c>
      <c r="BC784" s="68" t="str">
        <f t="shared" si="520"/>
        <v/>
      </c>
      <c r="BD784" s="69" t="str">
        <f t="shared" si="521"/>
        <v/>
      </c>
      <c r="BE784" s="69" t="str">
        <f t="shared" si="534"/>
        <v/>
      </c>
      <c r="BT784" s="138" t="str">
        <f t="shared" ca="1" si="535"/>
        <v/>
      </c>
      <c r="BU784" s="139" t="str">
        <f t="shared" ca="1" si="536"/>
        <v/>
      </c>
      <c r="BW784" s="138" t="str">
        <f t="shared" si="537"/>
        <v/>
      </c>
      <c r="BX784" s="104" t="str">
        <f t="shared" si="538"/>
        <v/>
      </c>
      <c r="BY784" s="139" t="str">
        <f t="shared" si="539"/>
        <v/>
      </c>
      <c r="CA784" s="138" t="str">
        <f t="shared" si="540"/>
        <v/>
      </c>
      <c r="CB784" s="104" t="str">
        <f t="shared" si="541"/>
        <v/>
      </c>
      <c r="CC784" s="139" t="str">
        <f t="shared" si="542"/>
        <v/>
      </c>
      <c r="CE784" s="162" t="str">
        <f t="shared" si="543"/>
        <v/>
      </c>
      <c r="CF784" s="163" t="str">
        <f t="shared" si="544"/>
        <v/>
      </c>
      <c r="CG784" s="164" t="str">
        <f t="shared" si="545"/>
        <v/>
      </c>
      <c r="CI784" s="162" t="str">
        <f t="shared" si="546"/>
        <v/>
      </c>
      <c r="CJ784" s="163" t="str">
        <f t="shared" si="508"/>
        <v/>
      </c>
      <c r="CK784" s="164" t="str">
        <f t="shared" si="509"/>
        <v/>
      </c>
      <c r="CM784" s="169" t="str">
        <f t="shared" si="547"/>
        <v/>
      </c>
      <c r="CN784" s="139" t="str">
        <f t="shared" si="548"/>
        <v/>
      </c>
      <c r="CP784" s="41" t="str">
        <f>IF($CM784="", "", COUNTIF($CM$11:$CM$3035, "&lt;"&amp;$CM784)+1+COUNTIF($CM$11:$CM784, $CM784)-1)</f>
        <v/>
      </c>
    </row>
    <row r="785" spans="1:94" x14ac:dyDescent="0.25">
      <c r="A785" s="40"/>
      <c r="B785" s="82" t="str">
        <f>IF($I785="", "", IFERROR(INDEX('Job Database'!$AE$11:$AE$3035, MATCH($I785, 'Job Database'!$X$11:$X$3035, 0)), ""))</f>
        <v/>
      </c>
      <c r="C785" s="69" t="str">
        <f>IF($I785="", "", IF(COUNTIF('Job Database'!$X$11:$X$3035, $I785)=0, $AC$5, $AC$4))</f>
        <v/>
      </c>
      <c r="D785" s="40"/>
      <c r="E785" s="85" t="str">
        <f>IF($I785="", "", IF(IFERROR(INDEX('Job Database'!$M$11:$M$3035, MATCH($I785, 'Job Database'!$X$11:$X$3035, 0)), "")="", "", IFERROR(INDEX('Job Database'!$M$11:$M$3035, MATCH($I785, 'Job Database'!$X$11:$X$3035, 0)), "")))</f>
        <v/>
      </c>
      <c r="F785" s="40"/>
      <c r="G785" s="88" t="str">
        <f t="shared" si="522"/>
        <v/>
      </c>
      <c r="H785" s="40"/>
      <c r="I785" s="24"/>
      <c r="J785" s="34"/>
      <c r="K785" s="106"/>
      <c r="L785" s="79"/>
      <c r="M785" s="34"/>
      <c r="N785" s="79"/>
      <c r="O785" s="31"/>
      <c r="P785" s="53"/>
      <c r="Q785" s="40"/>
      <c r="S785" s="41" t="str">
        <f t="shared" si="510"/>
        <v/>
      </c>
      <c r="T785" s="41" t="str">
        <f t="shared" si="511"/>
        <v/>
      </c>
      <c r="U785" s="41" t="str">
        <f t="shared" si="523"/>
        <v/>
      </c>
      <c r="W785" s="74" t="str">
        <f>IF('Job Database'!$X785="", "", 'Job Database'!$X785)</f>
        <v/>
      </c>
      <c r="Y785" s="41" t="str">
        <f>IF($W785="", "", IF(COUNTIF($I$11:$I$3035, $W785)&gt;0, "", MAX($Y$10:$Y784)+1))</f>
        <v/>
      </c>
      <c r="Z785" s="41">
        <v>775</v>
      </c>
      <c r="AA785" s="58" t="str">
        <f t="shared" si="524"/>
        <v/>
      </c>
      <c r="AC785" s="41" t="str">
        <f t="shared" si="512"/>
        <v/>
      </c>
      <c r="AE785" s="41" t="str">
        <f t="shared" si="525"/>
        <v/>
      </c>
      <c r="AJ785" s="154" t="str">
        <f t="shared" si="526"/>
        <v/>
      </c>
      <c r="AL785" s="120" t="str">
        <f t="shared" si="527"/>
        <v/>
      </c>
      <c r="AM785" s="104" t="str">
        <f t="shared" si="528"/>
        <v/>
      </c>
      <c r="AN785" s="104" t="str">
        <f t="shared" si="529"/>
        <v/>
      </c>
      <c r="AO785" s="104" t="str">
        <f t="shared" si="513"/>
        <v/>
      </c>
      <c r="AP785" s="104" t="str">
        <f t="shared" si="514"/>
        <v/>
      </c>
      <c r="AQ785" s="121" t="str">
        <f t="shared" si="530"/>
        <v/>
      </c>
      <c r="AS785" s="88" t="str">
        <f t="shared" si="515"/>
        <v/>
      </c>
      <c r="AT785" s="68" t="str">
        <f t="shared" si="531"/>
        <v/>
      </c>
      <c r="AU785" s="68" t="str">
        <f t="shared" si="532"/>
        <v/>
      </c>
      <c r="AV785" s="68" t="str">
        <f t="shared" si="533"/>
        <v/>
      </c>
      <c r="AW785" s="88" t="str">
        <f t="shared" si="516"/>
        <v/>
      </c>
      <c r="AZ785" s="88" t="str">
        <f t="shared" si="517"/>
        <v/>
      </c>
      <c r="BA785" s="68" t="str">
        <f t="shared" si="518"/>
        <v/>
      </c>
      <c r="BB785" s="68" t="str">
        <f t="shared" si="519"/>
        <v/>
      </c>
      <c r="BC785" s="68" t="str">
        <f t="shared" si="520"/>
        <v/>
      </c>
      <c r="BD785" s="69" t="str">
        <f t="shared" si="521"/>
        <v/>
      </c>
      <c r="BE785" s="69" t="str">
        <f t="shared" si="534"/>
        <v/>
      </c>
      <c r="BT785" s="138" t="str">
        <f t="shared" ca="1" si="535"/>
        <v/>
      </c>
      <c r="BU785" s="139" t="str">
        <f t="shared" ca="1" si="536"/>
        <v/>
      </c>
      <c r="BW785" s="138" t="str">
        <f t="shared" si="537"/>
        <v/>
      </c>
      <c r="BX785" s="104" t="str">
        <f t="shared" si="538"/>
        <v/>
      </c>
      <c r="BY785" s="139" t="str">
        <f t="shared" si="539"/>
        <v/>
      </c>
      <c r="CA785" s="138" t="str">
        <f t="shared" si="540"/>
        <v/>
      </c>
      <c r="CB785" s="104" t="str">
        <f t="shared" si="541"/>
        <v/>
      </c>
      <c r="CC785" s="139" t="str">
        <f t="shared" si="542"/>
        <v/>
      </c>
      <c r="CE785" s="162" t="str">
        <f t="shared" si="543"/>
        <v/>
      </c>
      <c r="CF785" s="163" t="str">
        <f t="shared" si="544"/>
        <v/>
      </c>
      <c r="CG785" s="164" t="str">
        <f t="shared" si="545"/>
        <v/>
      </c>
      <c r="CI785" s="162" t="str">
        <f t="shared" si="546"/>
        <v/>
      </c>
      <c r="CJ785" s="163" t="str">
        <f t="shared" si="508"/>
        <v/>
      </c>
      <c r="CK785" s="164" t="str">
        <f t="shared" si="509"/>
        <v/>
      </c>
      <c r="CM785" s="169" t="str">
        <f t="shared" si="547"/>
        <v/>
      </c>
      <c r="CN785" s="139" t="str">
        <f t="shared" si="548"/>
        <v/>
      </c>
      <c r="CP785" s="41" t="str">
        <f>IF($CM785="", "", COUNTIF($CM$11:$CM$3035, "&lt;"&amp;$CM785)+1+COUNTIF($CM$11:$CM785, $CM785)-1)</f>
        <v/>
      </c>
    </row>
    <row r="786" spans="1:94" x14ac:dyDescent="0.25">
      <c r="A786" s="40"/>
      <c r="B786" s="82" t="str">
        <f>IF($I786="", "", IFERROR(INDEX('Job Database'!$AE$11:$AE$3035, MATCH($I786, 'Job Database'!$X$11:$X$3035, 0)), ""))</f>
        <v/>
      </c>
      <c r="C786" s="69" t="str">
        <f>IF($I786="", "", IF(COUNTIF('Job Database'!$X$11:$X$3035, $I786)=0, $AC$5, $AC$4))</f>
        <v/>
      </c>
      <c r="D786" s="40"/>
      <c r="E786" s="85" t="str">
        <f>IF($I786="", "", IF(IFERROR(INDEX('Job Database'!$M$11:$M$3035, MATCH($I786, 'Job Database'!$X$11:$X$3035, 0)), "")="", "", IFERROR(INDEX('Job Database'!$M$11:$M$3035, MATCH($I786, 'Job Database'!$X$11:$X$3035, 0)), "")))</f>
        <v/>
      </c>
      <c r="F786" s="40"/>
      <c r="G786" s="88" t="str">
        <f t="shared" si="522"/>
        <v/>
      </c>
      <c r="H786" s="40"/>
      <c r="I786" s="24"/>
      <c r="J786" s="34"/>
      <c r="K786" s="106"/>
      <c r="L786" s="79"/>
      <c r="M786" s="34"/>
      <c r="N786" s="79"/>
      <c r="O786" s="31"/>
      <c r="P786" s="53"/>
      <c r="Q786" s="40"/>
      <c r="S786" s="41" t="str">
        <f t="shared" si="510"/>
        <v/>
      </c>
      <c r="T786" s="41" t="str">
        <f t="shared" si="511"/>
        <v/>
      </c>
      <c r="U786" s="41" t="str">
        <f t="shared" si="523"/>
        <v/>
      </c>
      <c r="W786" s="74" t="str">
        <f>IF('Job Database'!$X786="", "", 'Job Database'!$X786)</f>
        <v/>
      </c>
      <c r="Y786" s="41" t="str">
        <f>IF($W786="", "", IF(COUNTIF($I$11:$I$3035, $W786)&gt;0, "", MAX($Y$10:$Y785)+1))</f>
        <v/>
      </c>
      <c r="Z786" s="41">
        <v>776</v>
      </c>
      <c r="AA786" s="58" t="str">
        <f t="shared" si="524"/>
        <v/>
      </c>
      <c r="AC786" s="41" t="str">
        <f t="shared" si="512"/>
        <v/>
      </c>
      <c r="AE786" s="41" t="str">
        <f t="shared" si="525"/>
        <v/>
      </c>
      <c r="AJ786" s="154" t="str">
        <f t="shared" si="526"/>
        <v/>
      </c>
      <c r="AL786" s="120" t="str">
        <f t="shared" si="527"/>
        <v/>
      </c>
      <c r="AM786" s="104" t="str">
        <f t="shared" si="528"/>
        <v/>
      </c>
      <c r="AN786" s="104" t="str">
        <f t="shared" si="529"/>
        <v/>
      </c>
      <c r="AO786" s="104" t="str">
        <f t="shared" si="513"/>
        <v/>
      </c>
      <c r="AP786" s="104" t="str">
        <f t="shared" si="514"/>
        <v/>
      </c>
      <c r="AQ786" s="121" t="str">
        <f t="shared" si="530"/>
        <v/>
      </c>
      <c r="AS786" s="88" t="str">
        <f t="shared" si="515"/>
        <v/>
      </c>
      <c r="AT786" s="68" t="str">
        <f t="shared" si="531"/>
        <v/>
      </c>
      <c r="AU786" s="68" t="str">
        <f t="shared" si="532"/>
        <v/>
      </c>
      <c r="AV786" s="68" t="str">
        <f t="shared" si="533"/>
        <v/>
      </c>
      <c r="AW786" s="88" t="str">
        <f t="shared" si="516"/>
        <v/>
      </c>
      <c r="AZ786" s="88" t="str">
        <f t="shared" si="517"/>
        <v/>
      </c>
      <c r="BA786" s="68" t="str">
        <f t="shared" si="518"/>
        <v/>
      </c>
      <c r="BB786" s="68" t="str">
        <f t="shared" si="519"/>
        <v/>
      </c>
      <c r="BC786" s="68" t="str">
        <f t="shared" si="520"/>
        <v/>
      </c>
      <c r="BD786" s="69" t="str">
        <f t="shared" si="521"/>
        <v/>
      </c>
      <c r="BE786" s="69" t="str">
        <f t="shared" si="534"/>
        <v/>
      </c>
      <c r="BT786" s="138" t="str">
        <f t="shared" ca="1" si="535"/>
        <v/>
      </c>
      <c r="BU786" s="139" t="str">
        <f t="shared" ca="1" si="536"/>
        <v/>
      </c>
      <c r="BW786" s="138" t="str">
        <f t="shared" si="537"/>
        <v/>
      </c>
      <c r="BX786" s="104" t="str">
        <f t="shared" si="538"/>
        <v/>
      </c>
      <c r="BY786" s="139" t="str">
        <f t="shared" si="539"/>
        <v/>
      </c>
      <c r="CA786" s="138" t="str">
        <f t="shared" si="540"/>
        <v/>
      </c>
      <c r="CB786" s="104" t="str">
        <f t="shared" si="541"/>
        <v/>
      </c>
      <c r="CC786" s="139" t="str">
        <f t="shared" si="542"/>
        <v/>
      </c>
      <c r="CE786" s="162" t="str">
        <f t="shared" si="543"/>
        <v/>
      </c>
      <c r="CF786" s="163" t="str">
        <f t="shared" si="544"/>
        <v/>
      </c>
      <c r="CG786" s="164" t="str">
        <f t="shared" si="545"/>
        <v/>
      </c>
      <c r="CI786" s="162" t="str">
        <f t="shared" si="546"/>
        <v/>
      </c>
      <c r="CJ786" s="163" t="str">
        <f t="shared" si="508"/>
        <v/>
      </c>
      <c r="CK786" s="164" t="str">
        <f t="shared" si="509"/>
        <v/>
      </c>
      <c r="CM786" s="169" t="str">
        <f t="shared" si="547"/>
        <v/>
      </c>
      <c r="CN786" s="139" t="str">
        <f t="shared" si="548"/>
        <v/>
      </c>
      <c r="CP786" s="41" t="str">
        <f>IF($CM786="", "", COUNTIF($CM$11:$CM$3035, "&lt;"&amp;$CM786)+1+COUNTIF($CM$11:$CM786, $CM786)-1)</f>
        <v/>
      </c>
    </row>
    <row r="787" spans="1:94" x14ac:dyDescent="0.25">
      <c r="A787" s="40"/>
      <c r="B787" s="82" t="str">
        <f>IF($I787="", "", IFERROR(INDEX('Job Database'!$AE$11:$AE$3035, MATCH($I787, 'Job Database'!$X$11:$X$3035, 0)), ""))</f>
        <v/>
      </c>
      <c r="C787" s="69" t="str">
        <f>IF($I787="", "", IF(COUNTIF('Job Database'!$X$11:$X$3035, $I787)=0, $AC$5, $AC$4))</f>
        <v/>
      </c>
      <c r="D787" s="40"/>
      <c r="E787" s="85" t="str">
        <f>IF($I787="", "", IF(IFERROR(INDEX('Job Database'!$M$11:$M$3035, MATCH($I787, 'Job Database'!$X$11:$X$3035, 0)), "")="", "", IFERROR(INDEX('Job Database'!$M$11:$M$3035, MATCH($I787, 'Job Database'!$X$11:$X$3035, 0)), "")))</f>
        <v/>
      </c>
      <c r="F787" s="40"/>
      <c r="G787" s="88" t="str">
        <f t="shared" si="522"/>
        <v/>
      </c>
      <c r="H787" s="40"/>
      <c r="I787" s="24"/>
      <c r="J787" s="34"/>
      <c r="K787" s="106"/>
      <c r="L787" s="79"/>
      <c r="M787" s="34"/>
      <c r="N787" s="79"/>
      <c r="O787" s="31"/>
      <c r="P787" s="53"/>
      <c r="Q787" s="40"/>
      <c r="S787" s="41" t="str">
        <f t="shared" si="510"/>
        <v/>
      </c>
      <c r="T787" s="41" t="str">
        <f t="shared" si="511"/>
        <v/>
      </c>
      <c r="U787" s="41" t="str">
        <f t="shared" si="523"/>
        <v/>
      </c>
      <c r="W787" s="74" t="str">
        <f>IF('Job Database'!$X787="", "", 'Job Database'!$X787)</f>
        <v/>
      </c>
      <c r="Y787" s="41" t="str">
        <f>IF($W787="", "", IF(COUNTIF($I$11:$I$3035, $W787)&gt;0, "", MAX($Y$10:$Y786)+1))</f>
        <v/>
      </c>
      <c r="Z787" s="41">
        <v>777</v>
      </c>
      <c r="AA787" s="58" t="str">
        <f t="shared" si="524"/>
        <v/>
      </c>
      <c r="AC787" s="41" t="str">
        <f t="shared" si="512"/>
        <v/>
      </c>
      <c r="AE787" s="41" t="str">
        <f t="shared" si="525"/>
        <v/>
      </c>
      <c r="AJ787" s="154" t="str">
        <f t="shared" si="526"/>
        <v/>
      </c>
      <c r="AL787" s="120" t="str">
        <f t="shared" si="527"/>
        <v/>
      </c>
      <c r="AM787" s="104" t="str">
        <f t="shared" si="528"/>
        <v/>
      </c>
      <c r="AN787" s="104" t="str">
        <f t="shared" si="529"/>
        <v/>
      </c>
      <c r="AO787" s="104" t="str">
        <f t="shared" si="513"/>
        <v/>
      </c>
      <c r="AP787" s="104" t="str">
        <f t="shared" si="514"/>
        <v/>
      </c>
      <c r="AQ787" s="121" t="str">
        <f t="shared" si="530"/>
        <v/>
      </c>
      <c r="AS787" s="88" t="str">
        <f t="shared" si="515"/>
        <v/>
      </c>
      <c r="AT787" s="68" t="str">
        <f t="shared" si="531"/>
        <v/>
      </c>
      <c r="AU787" s="68" t="str">
        <f t="shared" si="532"/>
        <v/>
      </c>
      <c r="AV787" s="68" t="str">
        <f t="shared" si="533"/>
        <v/>
      </c>
      <c r="AW787" s="88" t="str">
        <f t="shared" si="516"/>
        <v/>
      </c>
      <c r="AZ787" s="88" t="str">
        <f t="shared" si="517"/>
        <v/>
      </c>
      <c r="BA787" s="68" t="str">
        <f t="shared" si="518"/>
        <v/>
      </c>
      <c r="BB787" s="68" t="str">
        <f t="shared" si="519"/>
        <v/>
      </c>
      <c r="BC787" s="68" t="str">
        <f t="shared" si="520"/>
        <v/>
      </c>
      <c r="BD787" s="69" t="str">
        <f t="shared" si="521"/>
        <v/>
      </c>
      <c r="BE787" s="69" t="str">
        <f t="shared" si="534"/>
        <v/>
      </c>
      <c r="BT787" s="138" t="str">
        <f t="shared" ca="1" si="535"/>
        <v/>
      </c>
      <c r="BU787" s="139" t="str">
        <f t="shared" ca="1" si="536"/>
        <v/>
      </c>
      <c r="BW787" s="138" t="str">
        <f t="shared" si="537"/>
        <v/>
      </c>
      <c r="BX787" s="104" t="str">
        <f t="shared" si="538"/>
        <v/>
      </c>
      <c r="BY787" s="139" t="str">
        <f t="shared" si="539"/>
        <v/>
      </c>
      <c r="CA787" s="138" t="str">
        <f t="shared" si="540"/>
        <v/>
      </c>
      <c r="CB787" s="104" t="str">
        <f t="shared" si="541"/>
        <v/>
      </c>
      <c r="CC787" s="139" t="str">
        <f t="shared" si="542"/>
        <v/>
      </c>
      <c r="CE787" s="162" t="str">
        <f t="shared" si="543"/>
        <v/>
      </c>
      <c r="CF787" s="163" t="str">
        <f t="shared" si="544"/>
        <v/>
      </c>
      <c r="CG787" s="164" t="str">
        <f t="shared" si="545"/>
        <v/>
      </c>
      <c r="CI787" s="162" t="str">
        <f t="shared" si="546"/>
        <v/>
      </c>
      <c r="CJ787" s="163" t="str">
        <f t="shared" si="508"/>
        <v/>
      </c>
      <c r="CK787" s="164" t="str">
        <f t="shared" si="509"/>
        <v/>
      </c>
      <c r="CM787" s="169" t="str">
        <f t="shared" si="547"/>
        <v/>
      </c>
      <c r="CN787" s="139" t="str">
        <f t="shared" si="548"/>
        <v/>
      </c>
      <c r="CP787" s="41" t="str">
        <f>IF($CM787="", "", COUNTIF($CM$11:$CM$3035, "&lt;"&amp;$CM787)+1+COUNTIF($CM$11:$CM787, $CM787)-1)</f>
        <v/>
      </c>
    </row>
    <row r="788" spans="1:94" x14ac:dyDescent="0.25">
      <c r="A788" s="40"/>
      <c r="B788" s="82" t="str">
        <f>IF($I788="", "", IFERROR(INDEX('Job Database'!$AE$11:$AE$3035, MATCH($I788, 'Job Database'!$X$11:$X$3035, 0)), ""))</f>
        <v/>
      </c>
      <c r="C788" s="69" t="str">
        <f>IF($I788="", "", IF(COUNTIF('Job Database'!$X$11:$X$3035, $I788)=0, $AC$5, $AC$4))</f>
        <v/>
      </c>
      <c r="D788" s="40"/>
      <c r="E788" s="85" t="str">
        <f>IF($I788="", "", IF(IFERROR(INDEX('Job Database'!$M$11:$M$3035, MATCH($I788, 'Job Database'!$X$11:$X$3035, 0)), "")="", "", IFERROR(INDEX('Job Database'!$M$11:$M$3035, MATCH($I788, 'Job Database'!$X$11:$X$3035, 0)), "")))</f>
        <v/>
      </c>
      <c r="F788" s="40"/>
      <c r="G788" s="88" t="str">
        <f t="shared" si="522"/>
        <v/>
      </c>
      <c r="H788" s="40"/>
      <c r="I788" s="24"/>
      <c r="J788" s="34"/>
      <c r="K788" s="106"/>
      <c r="L788" s="79"/>
      <c r="M788" s="34"/>
      <c r="N788" s="79"/>
      <c r="O788" s="31"/>
      <c r="P788" s="53"/>
      <c r="Q788" s="40"/>
      <c r="S788" s="41" t="str">
        <f t="shared" si="510"/>
        <v/>
      </c>
      <c r="T788" s="41" t="str">
        <f t="shared" si="511"/>
        <v/>
      </c>
      <c r="U788" s="41" t="str">
        <f t="shared" si="523"/>
        <v/>
      </c>
      <c r="W788" s="74" t="str">
        <f>IF('Job Database'!$X788="", "", 'Job Database'!$X788)</f>
        <v/>
      </c>
      <c r="Y788" s="41" t="str">
        <f>IF($W788="", "", IF(COUNTIF($I$11:$I$3035, $W788)&gt;0, "", MAX($Y$10:$Y787)+1))</f>
        <v/>
      </c>
      <c r="Z788" s="41">
        <v>778</v>
      </c>
      <c r="AA788" s="58" t="str">
        <f t="shared" si="524"/>
        <v/>
      </c>
      <c r="AC788" s="41" t="str">
        <f t="shared" si="512"/>
        <v/>
      </c>
      <c r="AE788" s="41" t="str">
        <f t="shared" si="525"/>
        <v/>
      </c>
      <c r="AJ788" s="154" t="str">
        <f t="shared" si="526"/>
        <v/>
      </c>
      <c r="AL788" s="120" t="str">
        <f t="shared" si="527"/>
        <v/>
      </c>
      <c r="AM788" s="104" t="str">
        <f t="shared" si="528"/>
        <v/>
      </c>
      <c r="AN788" s="104" t="str">
        <f t="shared" si="529"/>
        <v/>
      </c>
      <c r="AO788" s="104" t="str">
        <f t="shared" si="513"/>
        <v/>
      </c>
      <c r="AP788" s="104" t="str">
        <f t="shared" si="514"/>
        <v/>
      </c>
      <c r="AQ788" s="121" t="str">
        <f t="shared" si="530"/>
        <v/>
      </c>
      <c r="AS788" s="88" t="str">
        <f t="shared" si="515"/>
        <v/>
      </c>
      <c r="AT788" s="68" t="str">
        <f t="shared" si="531"/>
        <v/>
      </c>
      <c r="AU788" s="68" t="str">
        <f t="shared" si="532"/>
        <v/>
      </c>
      <c r="AV788" s="68" t="str">
        <f t="shared" si="533"/>
        <v/>
      </c>
      <c r="AW788" s="88" t="str">
        <f t="shared" si="516"/>
        <v/>
      </c>
      <c r="AZ788" s="88" t="str">
        <f t="shared" si="517"/>
        <v/>
      </c>
      <c r="BA788" s="68" t="str">
        <f t="shared" si="518"/>
        <v/>
      </c>
      <c r="BB788" s="68" t="str">
        <f t="shared" si="519"/>
        <v/>
      </c>
      <c r="BC788" s="68" t="str">
        <f t="shared" si="520"/>
        <v/>
      </c>
      <c r="BD788" s="69" t="str">
        <f t="shared" si="521"/>
        <v/>
      </c>
      <c r="BE788" s="69" t="str">
        <f t="shared" si="534"/>
        <v/>
      </c>
      <c r="BT788" s="138" t="str">
        <f t="shared" ca="1" si="535"/>
        <v/>
      </c>
      <c r="BU788" s="139" t="str">
        <f t="shared" ca="1" si="536"/>
        <v/>
      </c>
      <c r="BW788" s="138" t="str">
        <f t="shared" si="537"/>
        <v/>
      </c>
      <c r="BX788" s="104" t="str">
        <f t="shared" si="538"/>
        <v/>
      </c>
      <c r="BY788" s="139" t="str">
        <f t="shared" si="539"/>
        <v/>
      </c>
      <c r="CA788" s="138" t="str">
        <f t="shared" si="540"/>
        <v/>
      </c>
      <c r="CB788" s="104" t="str">
        <f t="shared" si="541"/>
        <v/>
      </c>
      <c r="CC788" s="139" t="str">
        <f t="shared" si="542"/>
        <v/>
      </c>
      <c r="CE788" s="162" t="str">
        <f t="shared" si="543"/>
        <v/>
      </c>
      <c r="CF788" s="163" t="str">
        <f t="shared" si="544"/>
        <v/>
      </c>
      <c r="CG788" s="164" t="str">
        <f t="shared" si="545"/>
        <v/>
      </c>
      <c r="CI788" s="162" t="str">
        <f t="shared" si="546"/>
        <v/>
      </c>
      <c r="CJ788" s="163" t="str">
        <f t="shared" si="508"/>
        <v/>
      </c>
      <c r="CK788" s="164" t="str">
        <f t="shared" si="509"/>
        <v/>
      </c>
      <c r="CM788" s="169" t="str">
        <f t="shared" si="547"/>
        <v/>
      </c>
      <c r="CN788" s="139" t="str">
        <f t="shared" si="548"/>
        <v/>
      </c>
      <c r="CP788" s="41" t="str">
        <f>IF($CM788="", "", COUNTIF($CM$11:$CM$3035, "&lt;"&amp;$CM788)+1+COUNTIF($CM$11:$CM788, $CM788)-1)</f>
        <v/>
      </c>
    </row>
    <row r="789" spans="1:94" x14ac:dyDescent="0.25">
      <c r="A789" s="40"/>
      <c r="B789" s="82" t="str">
        <f>IF($I789="", "", IFERROR(INDEX('Job Database'!$AE$11:$AE$3035, MATCH($I789, 'Job Database'!$X$11:$X$3035, 0)), ""))</f>
        <v/>
      </c>
      <c r="C789" s="69" t="str">
        <f>IF($I789="", "", IF(COUNTIF('Job Database'!$X$11:$X$3035, $I789)=0, $AC$5, $AC$4))</f>
        <v/>
      </c>
      <c r="D789" s="40"/>
      <c r="E789" s="85" t="str">
        <f>IF($I789="", "", IF(IFERROR(INDEX('Job Database'!$M$11:$M$3035, MATCH($I789, 'Job Database'!$X$11:$X$3035, 0)), "")="", "", IFERROR(INDEX('Job Database'!$M$11:$M$3035, MATCH($I789, 'Job Database'!$X$11:$X$3035, 0)), "")))</f>
        <v/>
      </c>
      <c r="F789" s="40"/>
      <c r="G789" s="88" t="str">
        <f t="shared" si="522"/>
        <v/>
      </c>
      <c r="H789" s="40"/>
      <c r="I789" s="24"/>
      <c r="J789" s="34"/>
      <c r="K789" s="106"/>
      <c r="L789" s="79"/>
      <c r="M789" s="34"/>
      <c r="N789" s="79"/>
      <c r="O789" s="31"/>
      <c r="P789" s="53"/>
      <c r="Q789" s="40"/>
      <c r="S789" s="41" t="str">
        <f t="shared" si="510"/>
        <v/>
      </c>
      <c r="T789" s="41" t="str">
        <f t="shared" si="511"/>
        <v/>
      </c>
      <c r="U789" s="41" t="str">
        <f t="shared" si="523"/>
        <v/>
      </c>
      <c r="W789" s="74" t="str">
        <f>IF('Job Database'!$X789="", "", 'Job Database'!$X789)</f>
        <v/>
      </c>
      <c r="Y789" s="41" t="str">
        <f>IF($W789="", "", IF(COUNTIF($I$11:$I$3035, $W789)&gt;0, "", MAX($Y$10:$Y788)+1))</f>
        <v/>
      </c>
      <c r="Z789" s="41">
        <v>779</v>
      </c>
      <c r="AA789" s="58" t="str">
        <f t="shared" si="524"/>
        <v/>
      </c>
      <c r="AC789" s="41" t="str">
        <f t="shared" si="512"/>
        <v/>
      </c>
      <c r="AE789" s="41" t="str">
        <f t="shared" si="525"/>
        <v/>
      </c>
      <c r="AJ789" s="154" t="str">
        <f t="shared" si="526"/>
        <v/>
      </c>
      <c r="AL789" s="120" t="str">
        <f t="shared" si="527"/>
        <v/>
      </c>
      <c r="AM789" s="104" t="str">
        <f t="shared" si="528"/>
        <v/>
      </c>
      <c r="AN789" s="104" t="str">
        <f t="shared" si="529"/>
        <v/>
      </c>
      <c r="AO789" s="104" t="str">
        <f t="shared" si="513"/>
        <v/>
      </c>
      <c r="AP789" s="104" t="str">
        <f t="shared" si="514"/>
        <v/>
      </c>
      <c r="AQ789" s="121" t="str">
        <f t="shared" si="530"/>
        <v/>
      </c>
      <c r="AS789" s="88" t="str">
        <f t="shared" si="515"/>
        <v/>
      </c>
      <c r="AT789" s="68" t="str">
        <f t="shared" si="531"/>
        <v/>
      </c>
      <c r="AU789" s="68" t="str">
        <f t="shared" si="532"/>
        <v/>
      </c>
      <c r="AV789" s="68" t="str">
        <f t="shared" si="533"/>
        <v/>
      </c>
      <c r="AW789" s="88" t="str">
        <f t="shared" si="516"/>
        <v/>
      </c>
      <c r="AZ789" s="88" t="str">
        <f t="shared" si="517"/>
        <v/>
      </c>
      <c r="BA789" s="68" t="str">
        <f t="shared" si="518"/>
        <v/>
      </c>
      <c r="BB789" s="68" t="str">
        <f t="shared" si="519"/>
        <v/>
      </c>
      <c r="BC789" s="68" t="str">
        <f t="shared" si="520"/>
        <v/>
      </c>
      <c r="BD789" s="69" t="str">
        <f t="shared" si="521"/>
        <v/>
      </c>
      <c r="BE789" s="69" t="str">
        <f t="shared" si="534"/>
        <v/>
      </c>
      <c r="BT789" s="138" t="str">
        <f t="shared" ca="1" si="535"/>
        <v/>
      </c>
      <c r="BU789" s="139" t="str">
        <f t="shared" ca="1" si="536"/>
        <v/>
      </c>
      <c r="BW789" s="138" t="str">
        <f t="shared" si="537"/>
        <v/>
      </c>
      <c r="BX789" s="104" t="str">
        <f t="shared" si="538"/>
        <v/>
      </c>
      <c r="BY789" s="139" t="str">
        <f t="shared" si="539"/>
        <v/>
      </c>
      <c r="CA789" s="138" t="str">
        <f t="shared" si="540"/>
        <v/>
      </c>
      <c r="CB789" s="104" t="str">
        <f t="shared" si="541"/>
        <v/>
      </c>
      <c r="CC789" s="139" t="str">
        <f t="shared" si="542"/>
        <v/>
      </c>
      <c r="CE789" s="162" t="str">
        <f t="shared" si="543"/>
        <v/>
      </c>
      <c r="CF789" s="163" t="str">
        <f t="shared" si="544"/>
        <v/>
      </c>
      <c r="CG789" s="164" t="str">
        <f t="shared" si="545"/>
        <v/>
      </c>
      <c r="CI789" s="162" t="str">
        <f t="shared" si="546"/>
        <v/>
      </c>
      <c r="CJ789" s="163" t="str">
        <f t="shared" si="508"/>
        <v/>
      </c>
      <c r="CK789" s="164" t="str">
        <f t="shared" si="509"/>
        <v/>
      </c>
      <c r="CM789" s="169" t="str">
        <f t="shared" si="547"/>
        <v/>
      </c>
      <c r="CN789" s="139" t="str">
        <f t="shared" si="548"/>
        <v/>
      </c>
      <c r="CP789" s="41" t="str">
        <f>IF($CM789="", "", COUNTIF($CM$11:$CM$3035, "&lt;"&amp;$CM789)+1+COUNTIF($CM$11:$CM789, $CM789)-1)</f>
        <v/>
      </c>
    </row>
    <row r="790" spans="1:94" x14ac:dyDescent="0.25">
      <c r="A790" s="40"/>
      <c r="B790" s="82" t="str">
        <f>IF($I790="", "", IFERROR(INDEX('Job Database'!$AE$11:$AE$3035, MATCH($I790, 'Job Database'!$X$11:$X$3035, 0)), ""))</f>
        <v/>
      </c>
      <c r="C790" s="69" t="str">
        <f>IF($I790="", "", IF(COUNTIF('Job Database'!$X$11:$X$3035, $I790)=0, $AC$5, $AC$4))</f>
        <v/>
      </c>
      <c r="D790" s="40"/>
      <c r="E790" s="85" t="str">
        <f>IF($I790="", "", IF(IFERROR(INDEX('Job Database'!$M$11:$M$3035, MATCH($I790, 'Job Database'!$X$11:$X$3035, 0)), "")="", "", IFERROR(INDEX('Job Database'!$M$11:$M$3035, MATCH($I790, 'Job Database'!$X$11:$X$3035, 0)), "")))</f>
        <v/>
      </c>
      <c r="F790" s="40"/>
      <c r="G790" s="88" t="str">
        <f t="shared" si="522"/>
        <v/>
      </c>
      <c r="H790" s="40"/>
      <c r="I790" s="24"/>
      <c r="J790" s="34"/>
      <c r="K790" s="106"/>
      <c r="L790" s="79"/>
      <c r="M790" s="34"/>
      <c r="N790" s="79"/>
      <c r="O790" s="31"/>
      <c r="P790" s="53"/>
      <c r="Q790" s="40"/>
      <c r="S790" s="41" t="str">
        <f t="shared" si="510"/>
        <v/>
      </c>
      <c r="T790" s="41" t="str">
        <f t="shared" si="511"/>
        <v/>
      </c>
      <c r="U790" s="41" t="str">
        <f t="shared" si="523"/>
        <v/>
      </c>
      <c r="W790" s="74" t="str">
        <f>IF('Job Database'!$X790="", "", 'Job Database'!$X790)</f>
        <v/>
      </c>
      <c r="Y790" s="41" t="str">
        <f>IF($W790="", "", IF(COUNTIF($I$11:$I$3035, $W790)&gt;0, "", MAX($Y$10:$Y789)+1))</f>
        <v/>
      </c>
      <c r="Z790" s="41">
        <v>780</v>
      </c>
      <c r="AA790" s="58" t="str">
        <f t="shared" si="524"/>
        <v/>
      </c>
      <c r="AC790" s="41" t="str">
        <f t="shared" si="512"/>
        <v/>
      </c>
      <c r="AE790" s="41" t="str">
        <f t="shared" si="525"/>
        <v/>
      </c>
      <c r="AJ790" s="154" t="str">
        <f t="shared" si="526"/>
        <v/>
      </c>
      <c r="AL790" s="120" t="str">
        <f t="shared" si="527"/>
        <v/>
      </c>
      <c r="AM790" s="104" t="str">
        <f t="shared" si="528"/>
        <v/>
      </c>
      <c r="AN790" s="104" t="str">
        <f t="shared" si="529"/>
        <v/>
      </c>
      <c r="AO790" s="104" t="str">
        <f t="shared" si="513"/>
        <v/>
      </c>
      <c r="AP790" s="104" t="str">
        <f t="shared" si="514"/>
        <v/>
      </c>
      <c r="AQ790" s="121" t="str">
        <f t="shared" si="530"/>
        <v/>
      </c>
      <c r="AS790" s="88" t="str">
        <f t="shared" si="515"/>
        <v/>
      </c>
      <c r="AT790" s="68" t="str">
        <f t="shared" si="531"/>
        <v/>
      </c>
      <c r="AU790" s="68" t="str">
        <f t="shared" si="532"/>
        <v/>
      </c>
      <c r="AV790" s="68" t="str">
        <f t="shared" si="533"/>
        <v/>
      </c>
      <c r="AW790" s="88" t="str">
        <f t="shared" si="516"/>
        <v/>
      </c>
      <c r="AZ790" s="88" t="str">
        <f t="shared" si="517"/>
        <v/>
      </c>
      <c r="BA790" s="68" t="str">
        <f t="shared" si="518"/>
        <v/>
      </c>
      <c r="BB790" s="68" t="str">
        <f t="shared" si="519"/>
        <v/>
      </c>
      <c r="BC790" s="68" t="str">
        <f t="shared" si="520"/>
        <v/>
      </c>
      <c r="BD790" s="69" t="str">
        <f t="shared" si="521"/>
        <v/>
      </c>
      <c r="BE790" s="69" t="str">
        <f t="shared" si="534"/>
        <v/>
      </c>
      <c r="BT790" s="138" t="str">
        <f t="shared" ca="1" si="535"/>
        <v/>
      </c>
      <c r="BU790" s="139" t="str">
        <f t="shared" ca="1" si="536"/>
        <v/>
      </c>
      <c r="BW790" s="138" t="str">
        <f t="shared" si="537"/>
        <v/>
      </c>
      <c r="BX790" s="104" t="str">
        <f t="shared" si="538"/>
        <v/>
      </c>
      <c r="BY790" s="139" t="str">
        <f t="shared" si="539"/>
        <v/>
      </c>
      <c r="CA790" s="138" t="str">
        <f t="shared" si="540"/>
        <v/>
      </c>
      <c r="CB790" s="104" t="str">
        <f t="shared" si="541"/>
        <v/>
      </c>
      <c r="CC790" s="139" t="str">
        <f t="shared" si="542"/>
        <v/>
      </c>
      <c r="CE790" s="162" t="str">
        <f t="shared" si="543"/>
        <v/>
      </c>
      <c r="CF790" s="163" t="str">
        <f t="shared" si="544"/>
        <v/>
      </c>
      <c r="CG790" s="164" t="str">
        <f t="shared" si="545"/>
        <v/>
      </c>
      <c r="CI790" s="162" t="str">
        <f t="shared" si="546"/>
        <v/>
      </c>
      <c r="CJ790" s="163" t="str">
        <f t="shared" si="508"/>
        <v/>
      </c>
      <c r="CK790" s="164" t="str">
        <f t="shared" si="509"/>
        <v/>
      </c>
      <c r="CM790" s="169" t="str">
        <f t="shared" si="547"/>
        <v/>
      </c>
      <c r="CN790" s="139" t="str">
        <f t="shared" si="548"/>
        <v/>
      </c>
      <c r="CP790" s="41" t="str">
        <f>IF($CM790="", "", COUNTIF($CM$11:$CM$3035, "&lt;"&amp;$CM790)+1+COUNTIF($CM$11:$CM790, $CM790)-1)</f>
        <v/>
      </c>
    </row>
    <row r="791" spans="1:94" x14ac:dyDescent="0.25">
      <c r="A791" s="40"/>
      <c r="B791" s="82" t="str">
        <f>IF($I791="", "", IFERROR(INDEX('Job Database'!$AE$11:$AE$3035, MATCH($I791, 'Job Database'!$X$11:$X$3035, 0)), ""))</f>
        <v/>
      </c>
      <c r="C791" s="69" t="str">
        <f>IF($I791="", "", IF(COUNTIF('Job Database'!$X$11:$X$3035, $I791)=0, $AC$5, $AC$4))</f>
        <v/>
      </c>
      <c r="D791" s="40"/>
      <c r="E791" s="85" t="str">
        <f>IF($I791="", "", IF(IFERROR(INDEX('Job Database'!$M$11:$M$3035, MATCH($I791, 'Job Database'!$X$11:$X$3035, 0)), "")="", "", IFERROR(INDEX('Job Database'!$M$11:$M$3035, MATCH($I791, 'Job Database'!$X$11:$X$3035, 0)), "")))</f>
        <v/>
      </c>
      <c r="F791" s="40"/>
      <c r="G791" s="88" t="str">
        <f t="shared" si="522"/>
        <v/>
      </c>
      <c r="H791" s="40"/>
      <c r="I791" s="24"/>
      <c r="J791" s="34"/>
      <c r="K791" s="106"/>
      <c r="L791" s="79"/>
      <c r="M791" s="34"/>
      <c r="N791" s="79"/>
      <c r="O791" s="31"/>
      <c r="P791" s="53"/>
      <c r="Q791" s="40"/>
      <c r="S791" s="41" t="str">
        <f t="shared" si="510"/>
        <v/>
      </c>
      <c r="T791" s="41" t="str">
        <f t="shared" si="511"/>
        <v/>
      </c>
      <c r="U791" s="41" t="str">
        <f t="shared" si="523"/>
        <v/>
      </c>
      <c r="W791" s="74" t="str">
        <f>IF('Job Database'!$X791="", "", 'Job Database'!$X791)</f>
        <v/>
      </c>
      <c r="Y791" s="41" t="str">
        <f>IF($W791="", "", IF(COUNTIF($I$11:$I$3035, $W791)&gt;0, "", MAX($Y$10:$Y790)+1))</f>
        <v/>
      </c>
      <c r="Z791" s="41">
        <v>781</v>
      </c>
      <c r="AA791" s="58" t="str">
        <f t="shared" si="524"/>
        <v/>
      </c>
      <c r="AC791" s="41" t="str">
        <f t="shared" si="512"/>
        <v/>
      </c>
      <c r="AE791" s="41" t="str">
        <f t="shared" si="525"/>
        <v/>
      </c>
      <c r="AJ791" s="154" t="str">
        <f t="shared" si="526"/>
        <v/>
      </c>
      <c r="AL791" s="120" t="str">
        <f t="shared" si="527"/>
        <v/>
      </c>
      <c r="AM791" s="104" t="str">
        <f t="shared" si="528"/>
        <v/>
      </c>
      <c r="AN791" s="104" t="str">
        <f t="shared" si="529"/>
        <v/>
      </c>
      <c r="AO791" s="104" t="str">
        <f t="shared" si="513"/>
        <v/>
      </c>
      <c r="AP791" s="104" t="str">
        <f t="shared" si="514"/>
        <v/>
      </c>
      <c r="AQ791" s="121" t="str">
        <f t="shared" si="530"/>
        <v/>
      </c>
      <c r="AS791" s="88" t="str">
        <f t="shared" si="515"/>
        <v/>
      </c>
      <c r="AT791" s="68" t="str">
        <f t="shared" si="531"/>
        <v/>
      </c>
      <c r="AU791" s="68" t="str">
        <f t="shared" si="532"/>
        <v/>
      </c>
      <c r="AV791" s="68" t="str">
        <f t="shared" si="533"/>
        <v/>
      </c>
      <c r="AW791" s="88" t="str">
        <f t="shared" si="516"/>
        <v/>
      </c>
      <c r="AZ791" s="88" t="str">
        <f t="shared" si="517"/>
        <v/>
      </c>
      <c r="BA791" s="68" t="str">
        <f t="shared" si="518"/>
        <v/>
      </c>
      <c r="BB791" s="68" t="str">
        <f t="shared" si="519"/>
        <v/>
      </c>
      <c r="BC791" s="68" t="str">
        <f t="shared" si="520"/>
        <v/>
      </c>
      <c r="BD791" s="69" t="str">
        <f t="shared" si="521"/>
        <v/>
      </c>
      <c r="BE791" s="69" t="str">
        <f t="shared" si="534"/>
        <v/>
      </c>
      <c r="BT791" s="138" t="str">
        <f t="shared" ca="1" si="535"/>
        <v/>
      </c>
      <c r="BU791" s="139" t="str">
        <f t="shared" ca="1" si="536"/>
        <v/>
      </c>
      <c r="BW791" s="138" t="str">
        <f t="shared" si="537"/>
        <v/>
      </c>
      <c r="BX791" s="104" t="str">
        <f t="shared" si="538"/>
        <v/>
      </c>
      <c r="BY791" s="139" t="str">
        <f t="shared" si="539"/>
        <v/>
      </c>
      <c r="CA791" s="138" t="str">
        <f t="shared" si="540"/>
        <v/>
      </c>
      <c r="CB791" s="104" t="str">
        <f t="shared" si="541"/>
        <v/>
      </c>
      <c r="CC791" s="139" t="str">
        <f t="shared" si="542"/>
        <v/>
      </c>
      <c r="CE791" s="162" t="str">
        <f t="shared" si="543"/>
        <v/>
      </c>
      <c r="CF791" s="163" t="str">
        <f t="shared" si="544"/>
        <v/>
      </c>
      <c r="CG791" s="164" t="str">
        <f t="shared" si="545"/>
        <v/>
      </c>
      <c r="CI791" s="162" t="str">
        <f t="shared" si="546"/>
        <v/>
      </c>
      <c r="CJ791" s="163" t="str">
        <f t="shared" si="508"/>
        <v/>
      </c>
      <c r="CK791" s="164" t="str">
        <f t="shared" si="509"/>
        <v/>
      </c>
      <c r="CM791" s="169" t="str">
        <f t="shared" si="547"/>
        <v/>
      </c>
      <c r="CN791" s="139" t="str">
        <f t="shared" si="548"/>
        <v/>
      </c>
      <c r="CP791" s="41" t="str">
        <f>IF($CM791="", "", COUNTIF($CM$11:$CM$3035, "&lt;"&amp;$CM791)+1+COUNTIF($CM$11:$CM791, $CM791)-1)</f>
        <v/>
      </c>
    </row>
    <row r="792" spans="1:94" x14ac:dyDescent="0.25">
      <c r="A792" s="40"/>
      <c r="B792" s="82" t="str">
        <f>IF($I792="", "", IFERROR(INDEX('Job Database'!$AE$11:$AE$3035, MATCH($I792, 'Job Database'!$X$11:$X$3035, 0)), ""))</f>
        <v/>
      </c>
      <c r="C792" s="69" t="str">
        <f>IF($I792="", "", IF(COUNTIF('Job Database'!$X$11:$X$3035, $I792)=0, $AC$5, $AC$4))</f>
        <v/>
      </c>
      <c r="D792" s="40"/>
      <c r="E792" s="85" t="str">
        <f>IF($I792="", "", IF(IFERROR(INDEX('Job Database'!$M$11:$M$3035, MATCH($I792, 'Job Database'!$X$11:$X$3035, 0)), "")="", "", IFERROR(INDEX('Job Database'!$M$11:$M$3035, MATCH($I792, 'Job Database'!$X$11:$X$3035, 0)), "")))</f>
        <v/>
      </c>
      <c r="F792" s="40"/>
      <c r="G792" s="88" t="str">
        <f t="shared" si="522"/>
        <v/>
      </c>
      <c r="H792" s="40"/>
      <c r="I792" s="24"/>
      <c r="J792" s="34"/>
      <c r="K792" s="106"/>
      <c r="L792" s="79"/>
      <c r="M792" s="34"/>
      <c r="N792" s="79"/>
      <c r="O792" s="31"/>
      <c r="P792" s="53"/>
      <c r="Q792" s="40"/>
      <c r="S792" s="41" t="str">
        <f t="shared" si="510"/>
        <v/>
      </c>
      <c r="T792" s="41" t="str">
        <f t="shared" si="511"/>
        <v/>
      </c>
      <c r="U792" s="41" t="str">
        <f t="shared" si="523"/>
        <v/>
      </c>
      <c r="W792" s="74" t="str">
        <f>IF('Job Database'!$X792="", "", 'Job Database'!$X792)</f>
        <v/>
      </c>
      <c r="Y792" s="41" t="str">
        <f>IF($W792="", "", IF(COUNTIF($I$11:$I$3035, $W792)&gt;0, "", MAX($Y$10:$Y791)+1))</f>
        <v/>
      </c>
      <c r="Z792" s="41">
        <v>782</v>
      </c>
      <c r="AA792" s="58" t="str">
        <f t="shared" si="524"/>
        <v/>
      </c>
      <c r="AC792" s="41" t="str">
        <f t="shared" si="512"/>
        <v/>
      </c>
      <c r="AE792" s="41" t="str">
        <f t="shared" si="525"/>
        <v/>
      </c>
      <c r="AJ792" s="154" t="str">
        <f t="shared" si="526"/>
        <v/>
      </c>
      <c r="AL792" s="120" t="str">
        <f t="shared" si="527"/>
        <v/>
      </c>
      <c r="AM792" s="104" t="str">
        <f t="shared" si="528"/>
        <v/>
      </c>
      <c r="AN792" s="104" t="str">
        <f t="shared" si="529"/>
        <v/>
      </c>
      <c r="AO792" s="104" t="str">
        <f t="shared" si="513"/>
        <v/>
      </c>
      <c r="AP792" s="104" t="str">
        <f t="shared" si="514"/>
        <v/>
      </c>
      <c r="AQ792" s="121" t="str">
        <f t="shared" si="530"/>
        <v/>
      </c>
      <c r="AS792" s="88" t="str">
        <f t="shared" si="515"/>
        <v/>
      </c>
      <c r="AT792" s="68" t="str">
        <f t="shared" si="531"/>
        <v/>
      </c>
      <c r="AU792" s="68" t="str">
        <f t="shared" si="532"/>
        <v/>
      </c>
      <c r="AV792" s="68" t="str">
        <f t="shared" si="533"/>
        <v/>
      </c>
      <c r="AW792" s="88" t="str">
        <f t="shared" si="516"/>
        <v/>
      </c>
      <c r="AZ792" s="88" t="str">
        <f t="shared" si="517"/>
        <v/>
      </c>
      <c r="BA792" s="68" t="str">
        <f t="shared" si="518"/>
        <v/>
      </c>
      <c r="BB792" s="68" t="str">
        <f t="shared" si="519"/>
        <v/>
      </c>
      <c r="BC792" s="68" t="str">
        <f t="shared" si="520"/>
        <v/>
      </c>
      <c r="BD792" s="69" t="str">
        <f t="shared" si="521"/>
        <v/>
      </c>
      <c r="BE792" s="69" t="str">
        <f t="shared" si="534"/>
        <v/>
      </c>
      <c r="BT792" s="138" t="str">
        <f t="shared" ca="1" si="535"/>
        <v/>
      </c>
      <c r="BU792" s="139" t="str">
        <f t="shared" ca="1" si="536"/>
        <v/>
      </c>
      <c r="BW792" s="138" t="str">
        <f t="shared" si="537"/>
        <v/>
      </c>
      <c r="BX792" s="104" t="str">
        <f t="shared" si="538"/>
        <v/>
      </c>
      <c r="BY792" s="139" t="str">
        <f t="shared" si="539"/>
        <v/>
      </c>
      <c r="CA792" s="138" t="str">
        <f t="shared" si="540"/>
        <v/>
      </c>
      <c r="CB792" s="104" t="str">
        <f t="shared" si="541"/>
        <v/>
      </c>
      <c r="CC792" s="139" t="str">
        <f t="shared" si="542"/>
        <v/>
      </c>
      <c r="CE792" s="162" t="str">
        <f t="shared" si="543"/>
        <v/>
      </c>
      <c r="CF792" s="163" t="str">
        <f t="shared" si="544"/>
        <v/>
      </c>
      <c r="CG792" s="164" t="str">
        <f t="shared" si="545"/>
        <v/>
      </c>
      <c r="CI792" s="162" t="str">
        <f t="shared" si="546"/>
        <v/>
      </c>
      <c r="CJ792" s="163" t="str">
        <f t="shared" si="508"/>
        <v/>
      </c>
      <c r="CK792" s="164" t="str">
        <f t="shared" si="509"/>
        <v/>
      </c>
      <c r="CM792" s="169" t="str">
        <f t="shared" si="547"/>
        <v/>
      </c>
      <c r="CN792" s="139" t="str">
        <f t="shared" si="548"/>
        <v/>
      </c>
      <c r="CP792" s="41" t="str">
        <f>IF($CM792="", "", COUNTIF($CM$11:$CM$3035, "&lt;"&amp;$CM792)+1+COUNTIF($CM$11:$CM792, $CM792)-1)</f>
        <v/>
      </c>
    </row>
    <row r="793" spans="1:94" x14ac:dyDescent="0.25">
      <c r="A793" s="40"/>
      <c r="B793" s="82" t="str">
        <f>IF($I793="", "", IFERROR(INDEX('Job Database'!$AE$11:$AE$3035, MATCH($I793, 'Job Database'!$X$11:$X$3035, 0)), ""))</f>
        <v/>
      </c>
      <c r="C793" s="69" t="str">
        <f>IF($I793="", "", IF(COUNTIF('Job Database'!$X$11:$X$3035, $I793)=0, $AC$5, $AC$4))</f>
        <v/>
      </c>
      <c r="D793" s="40"/>
      <c r="E793" s="85" t="str">
        <f>IF($I793="", "", IF(IFERROR(INDEX('Job Database'!$M$11:$M$3035, MATCH($I793, 'Job Database'!$X$11:$X$3035, 0)), "")="", "", IFERROR(INDEX('Job Database'!$M$11:$M$3035, MATCH($I793, 'Job Database'!$X$11:$X$3035, 0)), "")))</f>
        <v/>
      </c>
      <c r="F793" s="40"/>
      <c r="G793" s="88" t="str">
        <f t="shared" si="522"/>
        <v/>
      </c>
      <c r="H793" s="40"/>
      <c r="I793" s="24"/>
      <c r="J793" s="34"/>
      <c r="K793" s="106"/>
      <c r="L793" s="79"/>
      <c r="M793" s="34"/>
      <c r="N793" s="79"/>
      <c r="O793" s="31"/>
      <c r="P793" s="53"/>
      <c r="Q793" s="40"/>
      <c r="S793" s="41" t="str">
        <f t="shared" si="510"/>
        <v/>
      </c>
      <c r="T793" s="41" t="str">
        <f t="shared" si="511"/>
        <v/>
      </c>
      <c r="U793" s="41" t="str">
        <f t="shared" si="523"/>
        <v/>
      </c>
      <c r="W793" s="74" t="str">
        <f>IF('Job Database'!$X793="", "", 'Job Database'!$X793)</f>
        <v/>
      </c>
      <c r="Y793" s="41" t="str">
        <f>IF($W793="", "", IF(COUNTIF($I$11:$I$3035, $W793)&gt;0, "", MAX($Y$10:$Y792)+1))</f>
        <v/>
      </c>
      <c r="Z793" s="41">
        <v>783</v>
      </c>
      <c r="AA793" s="58" t="str">
        <f t="shared" si="524"/>
        <v/>
      </c>
      <c r="AC793" s="41" t="str">
        <f t="shared" si="512"/>
        <v/>
      </c>
      <c r="AE793" s="41" t="str">
        <f t="shared" si="525"/>
        <v/>
      </c>
      <c r="AJ793" s="154" t="str">
        <f t="shared" si="526"/>
        <v/>
      </c>
      <c r="AL793" s="120" t="str">
        <f t="shared" si="527"/>
        <v/>
      </c>
      <c r="AM793" s="104" t="str">
        <f t="shared" si="528"/>
        <v/>
      </c>
      <c r="AN793" s="104" t="str">
        <f t="shared" si="529"/>
        <v/>
      </c>
      <c r="AO793" s="104" t="str">
        <f t="shared" si="513"/>
        <v/>
      </c>
      <c r="AP793" s="104" t="str">
        <f t="shared" si="514"/>
        <v/>
      </c>
      <c r="AQ793" s="121" t="str">
        <f t="shared" si="530"/>
        <v/>
      </c>
      <c r="AS793" s="88" t="str">
        <f t="shared" si="515"/>
        <v/>
      </c>
      <c r="AT793" s="68" t="str">
        <f t="shared" si="531"/>
        <v/>
      </c>
      <c r="AU793" s="68" t="str">
        <f t="shared" si="532"/>
        <v/>
      </c>
      <c r="AV793" s="68" t="str">
        <f t="shared" si="533"/>
        <v/>
      </c>
      <c r="AW793" s="88" t="str">
        <f t="shared" si="516"/>
        <v/>
      </c>
      <c r="AZ793" s="88" t="str">
        <f t="shared" si="517"/>
        <v/>
      </c>
      <c r="BA793" s="68" t="str">
        <f t="shared" si="518"/>
        <v/>
      </c>
      <c r="BB793" s="68" t="str">
        <f t="shared" si="519"/>
        <v/>
      </c>
      <c r="BC793" s="68" t="str">
        <f t="shared" si="520"/>
        <v/>
      </c>
      <c r="BD793" s="69" t="str">
        <f t="shared" si="521"/>
        <v/>
      </c>
      <c r="BE793" s="69" t="str">
        <f t="shared" si="534"/>
        <v/>
      </c>
      <c r="BT793" s="138" t="str">
        <f t="shared" ca="1" si="535"/>
        <v/>
      </c>
      <c r="BU793" s="139" t="str">
        <f t="shared" ca="1" si="536"/>
        <v/>
      </c>
      <c r="BW793" s="138" t="str">
        <f t="shared" si="537"/>
        <v/>
      </c>
      <c r="BX793" s="104" t="str">
        <f t="shared" si="538"/>
        <v/>
      </c>
      <c r="BY793" s="139" t="str">
        <f t="shared" si="539"/>
        <v/>
      </c>
      <c r="CA793" s="138" t="str">
        <f t="shared" si="540"/>
        <v/>
      </c>
      <c r="CB793" s="104" t="str">
        <f t="shared" si="541"/>
        <v/>
      </c>
      <c r="CC793" s="139" t="str">
        <f t="shared" si="542"/>
        <v/>
      </c>
      <c r="CE793" s="162" t="str">
        <f t="shared" si="543"/>
        <v/>
      </c>
      <c r="CF793" s="163" t="str">
        <f t="shared" si="544"/>
        <v/>
      </c>
      <c r="CG793" s="164" t="str">
        <f t="shared" si="545"/>
        <v/>
      </c>
      <c r="CI793" s="162" t="str">
        <f t="shared" si="546"/>
        <v/>
      </c>
      <c r="CJ793" s="163" t="str">
        <f t="shared" si="508"/>
        <v/>
      </c>
      <c r="CK793" s="164" t="str">
        <f t="shared" si="509"/>
        <v/>
      </c>
      <c r="CM793" s="169" t="str">
        <f t="shared" si="547"/>
        <v/>
      </c>
      <c r="CN793" s="139" t="str">
        <f t="shared" si="548"/>
        <v/>
      </c>
      <c r="CP793" s="41" t="str">
        <f>IF($CM793="", "", COUNTIF($CM$11:$CM$3035, "&lt;"&amp;$CM793)+1+COUNTIF($CM$11:$CM793, $CM793)-1)</f>
        <v/>
      </c>
    </row>
    <row r="794" spans="1:94" x14ac:dyDescent="0.25">
      <c r="A794" s="40"/>
      <c r="B794" s="82" t="str">
        <f>IF($I794="", "", IFERROR(INDEX('Job Database'!$AE$11:$AE$3035, MATCH($I794, 'Job Database'!$X$11:$X$3035, 0)), ""))</f>
        <v/>
      </c>
      <c r="C794" s="69" t="str">
        <f>IF($I794="", "", IF(COUNTIF('Job Database'!$X$11:$X$3035, $I794)=0, $AC$5, $AC$4))</f>
        <v/>
      </c>
      <c r="D794" s="40"/>
      <c r="E794" s="85" t="str">
        <f>IF($I794="", "", IF(IFERROR(INDEX('Job Database'!$M$11:$M$3035, MATCH($I794, 'Job Database'!$X$11:$X$3035, 0)), "")="", "", IFERROR(INDEX('Job Database'!$M$11:$M$3035, MATCH($I794, 'Job Database'!$X$11:$X$3035, 0)), "")))</f>
        <v/>
      </c>
      <c r="F794" s="40"/>
      <c r="G794" s="88" t="str">
        <f t="shared" si="522"/>
        <v/>
      </c>
      <c r="H794" s="40"/>
      <c r="I794" s="24"/>
      <c r="J794" s="34"/>
      <c r="K794" s="106"/>
      <c r="L794" s="79"/>
      <c r="M794" s="34"/>
      <c r="N794" s="79"/>
      <c r="O794" s="31"/>
      <c r="P794" s="53"/>
      <c r="Q794" s="40"/>
      <c r="S794" s="41" t="str">
        <f t="shared" si="510"/>
        <v/>
      </c>
      <c r="T794" s="41" t="str">
        <f t="shared" si="511"/>
        <v/>
      </c>
      <c r="U794" s="41" t="str">
        <f t="shared" si="523"/>
        <v/>
      </c>
      <c r="W794" s="74" t="str">
        <f>IF('Job Database'!$X794="", "", 'Job Database'!$X794)</f>
        <v/>
      </c>
      <c r="Y794" s="41" t="str">
        <f>IF($W794="", "", IF(COUNTIF($I$11:$I$3035, $W794)&gt;0, "", MAX($Y$10:$Y793)+1))</f>
        <v/>
      </c>
      <c r="Z794" s="41">
        <v>784</v>
      </c>
      <c r="AA794" s="58" t="str">
        <f t="shared" si="524"/>
        <v/>
      </c>
      <c r="AC794" s="41" t="str">
        <f t="shared" si="512"/>
        <v/>
      </c>
      <c r="AE794" s="41" t="str">
        <f t="shared" si="525"/>
        <v/>
      </c>
      <c r="AJ794" s="154" t="str">
        <f t="shared" si="526"/>
        <v/>
      </c>
      <c r="AL794" s="120" t="str">
        <f t="shared" si="527"/>
        <v/>
      </c>
      <c r="AM794" s="104" t="str">
        <f t="shared" si="528"/>
        <v/>
      </c>
      <c r="AN794" s="104" t="str">
        <f t="shared" si="529"/>
        <v/>
      </c>
      <c r="AO794" s="104" t="str">
        <f t="shared" si="513"/>
        <v/>
      </c>
      <c r="AP794" s="104" t="str">
        <f t="shared" si="514"/>
        <v/>
      </c>
      <c r="AQ794" s="121" t="str">
        <f t="shared" si="530"/>
        <v/>
      </c>
      <c r="AS794" s="88" t="str">
        <f t="shared" si="515"/>
        <v/>
      </c>
      <c r="AT794" s="68" t="str">
        <f t="shared" si="531"/>
        <v/>
      </c>
      <c r="AU794" s="68" t="str">
        <f t="shared" si="532"/>
        <v/>
      </c>
      <c r="AV794" s="68" t="str">
        <f t="shared" si="533"/>
        <v/>
      </c>
      <c r="AW794" s="88" t="str">
        <f t="shared" si="516"/>
        <v/>
      </c>
      <c r="AZ794" s="88" t="str">
        <f t="shared" si="517"/>
        <v/>
      </c>
      <c r="BA794" s="68" t="str">
        <f t="shared" si="518"/>
        <v/>
      </c>
      <c r="BB794" s="68" t="str">
        <f t="shared" si="519"/>
        <v/>
      </c>
      <c r="BC794" s="68" t="str">
        <f t="shared" si="520"/>
        <v/>
      </c>
      <c r="BD794" s="69" t="str">
        <f t="shared" si="521"/>
        <v/>
      </c>
      <c r="BE794" s="69" t="str">
        <f t="shared" si="534"/>
        <v/>
      </c>
      <c r="BT794" s="138" t="str">
        <f t="shared" ca="1" si="535"/>
        <v/>
      </c>
      <c r="BU794" s="139" t="str">
        <f t="shared" ca="1" si="536"/>
        <v/>
      </c>
      <c r="BW794" s="138" t="str">
        <f t="shared" si="537"/>
        <v/>
      </c>
      <c r="BX794" s="104" t="str">
        <f t="shared" si="538"/>
        <v/>
      </c>
      <c r="BY794" s="139" t="str">
        <f t="shared" si="539"/>
        <v/>
      </c>
      <c r="CA794" s="138" t="str">
        <f t="shared" si="540"/>
        <v/>
      </c>
      <c r="CB794" s="104" t="str">
        <f t="shared" si="541"/>
        <v/>
      </c>
      <c r="CC794" s="139" t="str">
        <f t="shared" si="542"/>
        <v/>
      </c>
      <c r="CE794" s="162" t="str">
        <f t="shared" si="543"/>
        <v/>
      </c>
      <c r="CF794" s="163" t="str">
        <f t="shared" si="544"/>
        <v/>
      </c>
      <c r="CG794" s="164" t="str">
        <f t="shared" si="545"/>
        <v/>
      </c>
      <c r="CI794" s="162" t="str">
        <f t="shared" si="546"/>
        <v/>
      </c>
      <c r="CJ794" s="163" t="str">
        <f t="shared" si="508"/>
        <v/>
      </c>
      <c r="CK794" s="164" t="str">
        <f t="shared" si="509"/>
        <v/>
      </c>
      <c r="CM794" s="169" t="str">
        <f t="shared" si="547"/>
        <v/>
      </c>
      <c r="CN794" s="139" t="str">
        <f t="shared" si="548"/>
        <v/>
      </c>
      <c r="CP794" s="41" t="str">
        <f>IF($CM794="", "", COUNTIF($CM$11:$CM$3035, "&lt;"&amp;$CM794)+1+COUNTIF($CM$11:$CM794, $CM794)-1)</f>
        <v/>
      </c>
    </row>
    <row r="795" spans="1:94" x14ac:dyDescent="0.25">
      <c r="A795" s="40"/>
      <c r="B795" s="82" t="str">
        <f>IF($I795="", "", IFERROR(INDEX('Job Database'!$AE$11:$AE$3035, MATCH($I795, 'Job Database'!$X$11:$X$3035, 0)), ""))</f>
        <v/>
      </c>
      <c r="C795" s="69" t="str">
        <f>IF($I795="", "", IF(COUNTIF('Job Database'!$X$11:$X$3035, $I795)=0, $AC$5, $AC$4))</f>
        <v/>
      </c>
      <c r="D795" s="40"/>
      <c r="E795" s="85" t="str">
        <f>IF($I795="", "", IF(IFERROR(INDEX('Job Database'!$M$11:$M$3035, MATCH($I795, 'Job Database'!$X$11:$X$3035, 0)), "")="", "", IFERROR(INDEX('Job Database'!$M$11:$M$3035, MATCH($I795, 'Job Database'!$X$11:$X$3035, 0)), "")))</f>
        <v/>
      </c>
      <c r="F795" s="40"/>
      <c r="G795" s="88" t="str">
        <f t="shared" si="522"/>
        <v/>
      </c>
      <c r="H795" s="40"/>
      <c r="I795" s="24"/>
      <c r="J795" s="34"/>
      <c r="K795" s="106"/>
      <c r="L795" s="79"/>
      <c r="M795" s="34"/>
      <c r="N795" s="79"/>
      <c r="O795" s="31"/>
      <c r="P795" s="53"/>
      <c r="Q795" s="40"/>
      <c r="S795" s="41" t="str">
        <f t="shared" si="510"/>
        <v/>
      </c>
      <c r="T795" s="41" t="str">
        <f t="shared" si="511"/>
        <v/>
      </c>
      <c r="U795" s="41" t="str">
        <f t="shared" si="523"/>
        <v/>
      </c>
      <c r="W795" s="74" t="str">
        <f>IF('Job Database'!$X795="", "", 'Job Database'!$X795)</f>
        <v/>
      </c>
      <c r="Y795" s="41" t="str">
        <f>IF($W795="", "", IF(COUNTIF($I$11:$I$3035, $W795)&gt;0, "", MAX($Y$10:$Y794)+1))</f>
        <v/>
      </c>
      <c r="Z795" s="41">
        <v>785</v>
      </c>
      <c r="AA795" s="58" t="str">
        <f t="shared" si="524"/>
        <v/>
      </c>
      <c r="AC795" s="41" t="str">
        <f t="shared" si="512"/>
        <v/>
      </c>
      <c r="AE795" s="41" t="str">
        <f t="shared" si="525"/>
        <v/>
      </c>
      <c r="AJ795" s="154" t="str">
        <f t="shared" si="526"/>
        <v/>
      </c>
      <c r="AL795" s="120" t="str">
        <f t="shared" si="527"/>
        <v/>
      </c>
      <c r="AM795" s="104" t="str">
        <f t="shared" si="528"/>
        <v/>
      </c>
      <c r="AN795" s="104" t="str">
        <f t="shared" si="529"/>
        <v/>
      </c>
      <c r="AO795" s="104" t="str">
        <f t="shared" si="513"/>
        <v/>
      </c>
      <c r="AP795" s="104" t="str">
        <f t="shared" si="514"/>
        <v/>
      </c>
      <c r="AQ795" s="121" t="str">
        <f t="shared" si="530"/>
        <v/>
      </c>
      <c r="AS795" s="88" t="str">
        <f t="shared" si="515"/>
        <v/>
      </c>
      <c r="AT795" s="68" t="str">
        <f t="shared" si="531"/>
        <v/>
      </c>
      <c r="AU795" s="68" t="str">
        <f t="shared" si="532"/>
        <v/>
      </c>
      <c r="AV795" s="68" t="str">
        <f t="shared" si="533"/>
        <v/>
      </c>
      <c r="AW795" s="88" t="str">
        <f t="shared" si="516"/>
        <v/>
      </c>
      <c r="AZ795" s="88" t="str">
        <f t="shared" si="517"/>
        <v/>
      </c>
      <c r="BA795" s="68" t="str">
        <f t="shared" si="518"/>
        <v/>
      </c>
      <c r="BB795" s="68" t="str">
        <f t="shared" si="519"/>
        <v/>
      </c>
      <c r="BC795" s="68" t="str">
        <f t="shared" si="520"/>
        <v/>
      </c>
      <c r="BD795" s="69" t="str">
        <f t="shared" si="521"/>
        <v/>
      </c>
      <c r="BE795" s="69" t="str">
        <f t="shared" si="534"/>
        <v/>
      </c>
      <c r="BT795" s="138" t="str">
        <f t="shared" ca="1" si="535"/>
        <v/>
      </c>
      <c r="BU795" s="139" t="str">
        <f t="shared" ca="1" si="536"/>
        <v/>
      </c>
      <c r="BW795" s="138" t="str">
        <f t="shared" si="537"/>
        <v/>
      </c>
      <c r="BX795" s="104" t="str">
        <f t="shared" si="538"/>
        <v/>
      </c>
      <c r="BY795" s="139" t="str">
        <f t="shared" si="539"/>
        <v/>
      </c>
      <c r="CA795" s="138" t="str">
        <f t="shared" si="540"/>
        <v/>
      </c>
      <c r="CB795" s="104" t="str">
        <f t="shared" si="541"/>
        <v/>
      </c>
      <c r="CC795" s="139" t="str">
        <f t="shared" si="542"/>
        <v/>
      </c>
      <c r="CE795" s="162" t="str">
        <f t="shared" si="543"/>
        <v/>
      </c>
      <c r="CF795" s="163" t="str">
        <f t="shared" si="544"/>
        <v/>
      </c>
      <c r="CG795" s="164" t="str">
        <f t="shared" si="545"/>
        <v/>
      </c>
      <c r="CI795" s="162" t="str">
        <f t="shared" si="546"/>
        <v/>
      </c>
      <c r="CJ795" s="163" t="str">
        <f t="shared" ref="CJ795:CJ858" si="549">IF(CB795="", "", M795)</f>
        <v/>
      </c>
      <c r="CK795" s="164" t="str">
        <f t="shared" ref="CK795:CK858" si="550">IF(CC795="", "", N795)</f>
        <v/>
      </c>
      <c r="CM795" s="169" t="str">
        <f t="shared" si="547"/>
        <v/>
      </c>
      <c r="CN795" s="139" t="str">
        <f t="shared" si="548"/>
        <v/>
      </c>
      <c r="CP795" s="41" t="str">
        <f>IF($CM795="", "", COUNTIF($CM$11:$CM$3035, "&lt;"&amp;$CM795)+1+COUNTIF($CM$11:$CM795, $CM795)-1)</f>
        <v/>
      </c>
    </row>
    <row r="796" spans="1:94" x14ac:dyDescent="0.25">
      <c r="A796" s="40"/>
      <c r="B796" s="82" t="str">
        <f>IF($I796="", "", IFERROR(INDEX('Job Database'!$AE$11:$AE$3035, MATCH($I796, 'Job Database'!$X$11:$X$3035, 0)), ""))</f>
        <v/>
      </c>
      <c r="C796" s="69" t="str">
        <f>IF($I796="", "", IF(COUNTIF('Job Database'!$X$11:$X$3035, $I796)=0, $AC$5, $AC$4))</f>
        <v/>
      </c>
      <c r="D796" s="40"/>
      <c r="E796" s="85" t="str">
        <f>IF($I796="", "", IF(IFERROR(INDEX('Job Database'!$M$11:$M$3035, MATCH($I796, 'Job Database'!$X$11:$X$3035, 0)), "")="", "", IFERROR(INDEX('Job Database'!$M$11:$M$3035, MATCH($I796, 'Job Database'!$X$11:$X$3035, 0)), "")))</f>
        <v/>
      </c>
      <c r="F796" s="40"/>
      <c r="G796" s="88" t="str">
        <f t="shared" si="522"/>
        <v/>
      </c>
      <c r="H796" s="40"/>
      <c r="I796" s="24"/>
      <c r="J796" s="34"/>
      <c r="K796" s="106"/>
      <c r="L796" s="79"/>
      <c r="M796" s="34"/>
      <c r="N796" s="79"/>
      <c r="O796" s="31"/>
      <c r="P796" s="53"/>
      <c r="Q796" s="40"/>
      <c r="S796" s="41" t="str">
        <f t="shared" si="510"/>
        <v/>
      </c>
      <c r="T796" s="41" t="str">
        <f t="shared" si="511"/>
        <v/>
      </c>
      <c r="U796" s="41" t="str">
        <f t="shared" si="523"/>
        <v/>
      </c>
      <c r="W796" s="74" t="str">
        <f>IF('Job Database'!$X796="", "", 'Job Database'!$X796)</f>
        <v/>
      </c>
      <c r="Y796" s="41" t="str">
        <f>IF($W796="", "", IF(COUNTIF($I$11:$I$3035, $W796)&gt;0, "", MAX($Y$10:$Y795)+1))</f>
        <v/>
      </c>
      <c r="Z796" s="41">
        <v>786</v>
      </c>
      <c r="AA796" s="58" t="str">
        <f t="shared" si="524"/>
        <v/>
      </c>
      <c r="AC796" s="41" t="str">
        <f t="shared" si="512"/>
        <v/>
      </c>
      <c r="AE796" s="41" t="str">
        <f t="shared" si="525"/>
        <v/>
      </c>
      <c r="AJ796" s="154" t="str">
        <f t="shared" si="526"/>
        <v/>
      </c>
      <c r="AL796" s="120" t="str">
        <f t="shared" si="527"/>
        <v/>
      </c>
      <c r="AM796" s="104" t="str">
        <f t="shared" si="528"/>
        <v/>
      </c>
      <c r="AN796" s="104" t="str">
        <f t="shared" si="529"/>
        <v/>
      </c>
      <c r="AO796" s="104" t="str">
        <f t="shared" si="513"/>
        <v/>
      </c>
      <c r="AP796" s="104" t="str">
        <f t="shared" si="514"/>
        <v/>
      </c>
      <c r="AQ796" s="121" t="str">
        <f t="shared" si="530"/>
        <v/>
      </c>
      <c r="AS796" s="88" t="str">
        <f t="shared" si="515"/>
        <v/>
      </c>
      <c r="AT796" s="68" t="str">
        <f t="shared" si="531"/>
        <v/>
      </c>
      <c r="AU796" s="68" t="str">
        <f t="shared" si="532"/>
        <v/>
      </c>
      <c r="AV796" s="68" t="str">
        <f t="shared" si="533"/>
        <v/>
      </c>
      <c r="AW796" s="88" t="str">
        <f t="shared" si="516"/>
        <v/>
      </c>
      <c r="AZ796" s="88" t="str">
        <f t="shared" si="517"/>
        <v/>
      </c>
      <c r="BA796" s="68" t="str">
        <f t="shared" si="518"/>
        <v/>
      </c>
      <c r="BB796" s="68" t="str">
        <f t="shared" si="519"/>
        <v/>
      </c>
      <c r="BC796" s="68" t="str">
        <f t="shared" si="520"/>
        <v/>
      </c>
      <c r="BD796" s="69" t="str">
        <f t="shared" si="521"/>
        <v/>
      </c>
      <c r="BE796" s="69" t="str">
        <f t="shared" si="534"/>
        <v/>
      </c>
      <c r="BT796" s="138" t="str">
        <f t="shared" ca="1" si="535"/>
        <v/>
      </c>
      <c r="BU796" s="139" t="str">
        <f t="shared" ca="1" si="536"/>
        <v/>
      </c>
      <c r="BW796" s="138" t="str">
        <f t="shared" si="537"/>
        <v/>
      </c>
      <c r="BX796" s="104" t="str">
        <f t="shared" si="538"/>
        <v/>
      </c>
      <c r="BY796" s="139" t="str">
        <f t="shared" si="539"/>
        <v/>
      </c>
      <c r="CA796" s="138" t="str">
        <f t="shared" si="540"/>
        <v/>
      </c>
      <c r="CB796" s="104" t="str">
        <f t="shared" si="541"/>
        <v/>
      </c>
      <c r="CC796" s="139" t="str">
        <f t="shared" si="542"/>
        <v/>
      </c>
      <c r="CE796" s="162" t="str">
        <f t="shared" si="543"/>
        <v/>
      </c>
      <c r="CF796" s="163" t="str">
        <f t="shared" si="544"/>
        <v/>
      </c>
      <c r="CG796" s="164" t="str">
        <f t="shared" si="545"/>
        <v/>
      </c>
      <c r="CI796" s="162" t="str">
        <f t="shared" si="546"/>
        <v/>
      </c>
      <c r="CJ796" s="163" t="str">
        <f t="shared" si="549"/>
        <v/>
      </c>
      <c r="CK796" s="164" t="str">
        <f t="shared" si="550"/>
        <v/>
      </c>
      <c r="CM796" s="169" t="str">
        <f t="shared" si="547"/>
        <v/>
      </c>
      <c r="CN796" s="139" t="str">
        <f t="shared" si="548"/>
        <v/>
      </c>
      <c r="CP796" s="41" t="str">
        <f>IF($CM796="", "", COUNTIF($CM$11:$CM$3035, "&lt;"&amp;$CM796)+1+COUNTIF($CM$11:$CM796, $CM796)-1)</f>
        <v/>
      </c>
    </row>
    <row r="797" spans="1:94" x14ac:dyDescent="0.25">
      <c r="A797" s="40"/>
      <c r="B797" s="82" t="str">
        <f>IF($I797="", "", IFERROR(INDEX('Job Database'!$AE$11:$AE$3035, MATCH($I797, 'Job Database'!$X$11:$X$3035, 0)), ""))</f>
        <v/>
      </c>
      <c r="C797" s="69" t="str">
        <f>IF($I797="", "", IF(COUNTIF('Job Database'!$X$11:$X$3035, $I797)=0, $AC$5, $AC$4))</f>
        <v/>
      </c>
      <c r="D797" s="40"/>
      <c r="E797" s="85" t="str">
        <f>IF($I797="", "", IF(IFERROR(INDEX('Job Database'!$M$11:$M$3035, MATCH($I797, 'Job Database'!$X$11:$X$3035, 0)), "")="", "", IFERROR(INDEX('Job Database'!$M$11:$M$3035, MATCH($I797, 'Job Database'!$X$11:$X$3035, 0)), "")))</f>
        <v/>
      </c>
      <c r="F797" s="40"/>
      <c r="G797" s="88" t="str">
        <f t="shared" si="522"/>
        <v/>
      </c>
      <c r="H797" s="40"/>
      <c r="I797" s="24"/>
      <c r="J797" s="34"/>
      <c r="K797" s="106"/>
      <c r="L797" s="79"/>
      <c r="M797" s="34"/>
      <c r="N797" s="79"/>
      <c r="O797" s="31"/>
      <c r="P797" s="53"/>
      <c r="Q797" s="40"/>
      <c r="S797" s="41" t="str">
        <f t="shared" si="510"/>
        <v/>
      </c>
      <c r="T797" s="41" t="str">
        <f t="shared" si="511"/>
        <v/>
      </c>
      <c r="U797" s="41" t="str">
        <f t="shared" si="523"/>
        <v/>
      </c>
      <c r="W797" s="74" t="str">
        <f>IF('Job Database'!$X797="", "", 'Job Database'!$X797)</f>
        <v/>
      </c>
      <c r="Y797" s="41" t="str">
        <f>IF($W797="", "", IF(COUNTIF($I$11:$I$3035, $W797)&gt;0, "", MAX($Y$10:$Y796)+1))</f>
        <v/>
      </c>
      <c r="Z797" s="41">
        <v>787</v>
      </c>
      <c r="AA797" s="58" t="str">
        <f t="shared" si="524"/>
        <v/>
      </c>
      <c r="AC797" s="41" t="str">
        <f t="shared" si="512"/>
        <v/>
      </c>
      <c r="AE797" s="41" t="str">
        <f t="shared" si="525"/>
        <v/>
      </c>
      <c r="AJ797" s="154" t="str">
        <f t="shared" si="526"/>
        <v/>
      </c>
      <c r="AL797" s="120" t="str">
        <f t="shared" si="527"/>
        <v/>
      </c>
      <c r="AM797" s="104" t="str">
        <f t="shared" si="528"/>
        <v/>
      </c>
      <c r="AN797" s="104" t="str">
        <f t="shared" si="529"/>
        <v/>
      </c>
      <c r="AO797" s="104" t="str">
        <f t="shared" si="513"/>
        <v/>
      </c>
      <c r="AP797" s="104" t="str">
        <f t="shared" si="514"/>
        <v/>
      </c>
      <c r="AQ797" s="121" t="str">
        <f t="shared" si="530"/>
        <v/>
      </c>
      <c r="AS797" s="88" t="str">
        <f t="shared" si="515"/>
        <v/>
      </c>
      <c r="AT797" s="68" t="str">
        <f t="shared" si="531"/>
        <v/>
      </c>
      <c r="AU797" s="68" t="str">
        <f t="shared" si="532"/>
        <v/>
      </c>
      <c r="AV797" s="68" t="str">
        <f t="shared" si="533"/>
        <v/>
      </c>
      <c r="AW797" s="88" t="str">
        <f t="shared" si="516"/>
        <v/>
      </c>
      <c r="AZ797" s="88" t="str">
        <f t="shared" si="517"/>
        <v/>
      </c>
      <c r="BA797" s="68" t="str">
        <f t="shared" si="518"/>
        <v/>
      </c>
      <c r="BB797" s="68" t="str">
        <f t="shared" si="519"/>
        <v/>
      </c>
      <c r="BC797" s="68" t="str">
        <f t="shared" si="520"/>
        <v/>
      </c>
      <c r="BD797" s="69" t="str">
        <f t="shared" si="521"/>
        <v/>
      </c>
      <c r="BE797" s="69" t="str">
        <f t="shared" si="534"/>
        <v/>
      </c>
      <c r="BT797" s="138" t="str">
        <f t="shared" ca="1" si="535"/>
        <v/>
      </c>
      <c r="BU797" s="139" t="str">
        <f t="shared" ca="1" si="536"/>
        <v/>
      </c>
      <c r="BW797" s="138" t="str">
        <f t="shared" si="537"/>
        <v/>
      </c>
      <c r="BX797" s="104" t="str">
        <f t="shared" si="538"/>
        <v/>
      </c>
      <c r="BY797" s="139" t="str">
        <f t="shared" si="539"/>
        <v/>
      </c>
      <c r="CA797" s="138" t="str">
        <f t="shared" si="540"/>
        <v/>
      </c>
      <c r="CB797" s="104" t="str">
        <f t="shared" si="541"/>
        <v/>
      </c>
      <c r="CC797" s="139" t="str">
        <f t="shared" si="542"/>
        <v/>
      </c>
      <c r="CE797" s="162" t="str">
        <f t="shared" si="543"/>
        <v/>
      </c>
      <c r="CF797" s="163" t="str">
        <f t="shared" si="544"/>
        <v/>
      </c>
      <c r="CG797" s="164" t="str">
        <f t="shared" si="545"/>
        <v/>
      </c>
      <c r="CI797" s="162" t="str">
        <f t="shared" si="546"/>
        <v/>
      </c>
      <c r="CJ797" s="163" t="str">
        <f t="shared" si="549"/>
        <v/>
      </c>
      <c r="CK797" s="164" t="str">
        <f t="shared" si="550"/>
        <v/>
      </c>
      <c r="CM797" s="169" t="str">
        <f t="shared" si="547"/>
        <v/>
      </c>
      <c r="CN797" s="139" t="str">
        <f t="shared" si="548"/>
        <v/>
      </c>
      <c r="CP797" s="41" t="str">
        <f>IF($CM797="", "", COUNTIF($CM$11:$CM$3035, "&lt;"&amp;$CM797)+1+COUNTIF($CM$11:$CM797, $CM797)-1)</f>
        <v/>
      </c>
    </row>
    <row r="798" spans="1:94" x14ac:dyDescent="0.25">
      <c r="A798" s="40"/>
      <c r="B798" s="82" t="str">
        <f>IF($I798="", "", IFERROR(INDEX('Job Database'!$AE$11:$AE$3035, MATCH($I798, 'Job Database'!$X$11:$X$3035, 0)), ""))</f>
        <v/>
      </c>
      <c r="C798" s="69" t="str">
        <f>IF($I798="", "", IF(COUNTIF('Job Database'!$X$11:$X$3035, $I798)=0, $AC$5, $AC$4))</f>
        <v/>
      </c>
      <c r="D798" s="40"/>
      <c r="E798" s="85" t="str">
        <f>IF($I798="", "", IF(IFERROR(INDEX('Job Database'!$M$11:$M$3035, MATCH($I798, 'Job Database'!$X$11:$X$3035, 0)), "")="", "", IFERROR(INDEX('Job Database'!$M$11:$M$3035, MATCH($I798, 'Job Database'!$X$11:$X$3035, 0)), "")))</f>
        <v/>
      </c>
      <c r="F798" s="40"/>
      <c r="G798" s="88" t="str">
        <f t="shared" si="522"/>
        <v/>
      </c>
      <c r="H798" s="40"/>
      <c r="I798" s="24"/>
      <c r="J798" s="34"/>
      <c r="K798" s="106"/>
      <c r="L798" s="79"/>
      <c r="M798" s="34"/>
      <c r="N798" s="79"/>
      <c r="O798" s="31"/>
      <c r="P798" s="53"/>
      <c r="Q798" s="40"/>
      <c r="S798" s="41" t="str">
        <f t="shared" si="510"/>
        <v/>
      </c>
      <c r="T798" s="41" t="str">
        <f t="shared" si="511"/>
        <v/>
      </c>
      <c r="U798" s="41" t="str">
        <f t="shared" si="523"/>
        <v/>
      </c>
      <c r="W798" s="74" t="str">
        <f>IF('Job Database'!$X798="", "", 'Job Database'!$X798)</f>
        <v/>
      </c>
      <c r="Y798" s="41" t="str">
        <f>IF($W798="", "", IF(COUNTIF($I$11:$I$3035, $W798)&gt;0, "", MAX($Y$10:$Y797)+1))</f>
        <v/>
      </c>
      <c r="Z798" s="41">
        <v>788</v>
      </c>
      <c r="AA798" s="58" t="str">
        <f t="shared" si="524"/>
        <v/>
      </c>
      <c r="AC798" s="41" t="str">
        <f t="shared" si="512"/>
        <v/>
      </c>
      <c r="AE798" s="41" t="str">
        <f t="shared" si="525"/>
        <v/>
      </c>
      <c r="AJ798" s="154" t="str">
        <f t="shared" si="526"/>
        <v/>
      </c>
      <c r="AL798" s="120" t="str">
        <f t="shared" si="527"/>
        <v/>
      </c>
      <c r="AM798" s="104" t="str">
        <f t="shared" si="528"/>
        <v/>
      </c>
      <c r="AN798" s="104" t="str">
        <f t="shared" si="529"/>
        <v/>
      </c>
      <c r="AO798" s="104" t="str">
        <f t="shared" si="513"/>
        <v/>
      </c>
      <c r="AP798" s="104" t="str">
        <f t="shared" si="514"/>
        <v/>
      </c>
      <c r="AQ798" s="121" t="str">
        <f t="shared" si="530"/>
        <v/>
      </c>
      <c r="AS798" s="88" t="str">
        <f t="shared" si="515"/>
        <v/>
      </c>
      <c r="AT798" s="68" t="str">
        <f t="shared" si="531"/>
        <v/>
      </c>
      <c r="AU798" s="68" t="str">
        <f t="shared" si="532"/>
        <v/>
      </c>
      <c r="AV798" s="68" t="str">
        <f t="shared" si="533"/>
        <v/>
      </c>
      <c r="AW798" s="88" t="str">
        <f t="shared" si="516"/>
        <v/>
      </c>
      <c r="AZ798" s="88" t="str">
        <f t="shared" si="517"/>
        <v/>
      </c>
      <c r="BA798" s="68" t="str">
        <f t="shared" si="518"/>
        <v/>
      </c>
      <c r="BB798" s="68" t="str">
        <f t="shared" si="519"/>
        <v/>
      </c>
      <c r="BC798" s="68" t="str">
        <f t="shared" si="520"/>
        <v/>
      </c>
      <c r="BD798" s="69" t="str">
        <f t="shared" si="521"/>
        <v/>
      </c>
      <c r="BE798" s="69" t="str">
        <f t="shared" si="534"/>
        <v/>
      </c>
      <c r="BT798" s="138" t="str">
        <f t="shared" ca="1" si="535"/>
        <v/>
      </c>
      <c r="BU798" s="139" t="str">
        <f t="shared" ca="1" si="536"/>
        <v/>
      </c>
      <c r="BW798" s="138" t="str">
        <f t="shared" si="537"/>
        <v/>
      </c>
      <c r="BX798" s="104" t="str">
        <f t="shared" si="538"/>
        <v/>
      </c>
      <c r="BY798" s="139" t="str">
        <f t="shared" si="539"/>
        <v/>
      </c>
      <c r="CA798" s="138" t="str">
        <f t="shared" si="540"/>
        <v/>
      </c>
      <c r="CB798" s="104" t="str">
        <f t="shared" si="541"/>
        <v/>
      </c>
      <c r="CC798" s="139" t="str">
        <f t="shared" si="542"/>
        <v/>
      </c>
      <c r="CE798" s="162" t="str">
        <f t="shared" si="543"/>
        <v/>
      </c>
      <c r="CF798" s="163" t="str">
        <f t="shared" si="544"/>
        <v/>
      </c>
      <c r="CG798" s="164" t="str">
        <f t="shared" si="545"/>
        <v/>
      </c>
      <c r="CI798" s="162" t="str">
        <f t="shared" si="546"/>
        <v/>
      </c>
      <c r="CJ798" s="163" t="str">
        <f t="shared" si="549"/>
        <v/>
      </c>
      <c r="CK798" s="164" t="str">
        <f t="shared" si="550"/>
        <v/>
      </c>
      <c r="CM798" s="169" t="str">
        <f t="shared" si="547"/>
        <v/>
      </c>
      <c r="CN798" s="139" t="str">
        <f t="shared" si="548"/>
        <v/>
      </c>
      <c r="CP798" s="41" t="str">
        <f>IF($CM798="", "", COUNTIF($CM$11:$CM$3035, "&lt;"&amp;$CM798)+1+COUNTIF($CM$11:$CM798, $CM798)-1)</f>
        <v/>
      </c>
    </row>
    <row r="799" spans="1:94" x14ac:dyDescent="0.25">
      <c r="A799" s="40"/>
      <c r="B799" s="82" t="str">
        <f>IF($I799="", "", IFERROR(INDEX('Job Database'!$AE$11:$AE$3035, MATCH($I799, 'Job Database'!$X$11:$X$3035, 0)), ""))</f>
        <v/>
      </c>
      <c r="C799" s="69" t="str">
        <f>IF($I799="", "", IF(COUNTIF('Job Database'!$X$11:$X$3035, $I799)=0, $AC$5, $AC$4))</f>
        <v/>
      </c>
      <c r="D799" s="40"/>
      <c r="E799" s="85" t="str">
        <f>IF($I799="", "", IF(IFERROR(INDEX('Job Database'!$M$11:$M$3035, MATCH($I799, 'Job Database'!$X$11:$X$3035, 0)), "")="", "", IFERROR(INDEX('Job Database'!$M$11:$M$3035, MATCH($I799, 'Job Database'!$X$11:$X$3035, 0)), "")))</f>
        <v/>
      </c>
      <c r="F799" s="40"/>
      <c r="G799" s="88" t="str">
        <f t="shared" si="522"/>
        <v/>
      </c>
      <c r="H799" s="40"/>
      <c r="I799" s="24"/>
      <c r="J799" s="34"/>
      <c r="K799" s="106"/>
      <c r="L799" s="79"/>
      <c r="M799" s="34"/>
      <c r="N799" s="79"/>
      <c r="O799" s="31"/>
      <c r="P799" s="53"/>
      <c r="Q799" s="40"/>
      <c r="S799" s="41" t="str">
        <f t="shared" si="510"/>
        <v/>
      </c>
      <c r="T799" s="41" t="str">
        <f t="shared" si="511"/>
        <v/>
      </c>
      <c r="U799" s="41" t="str">
        <f t="shared" si="523"/>
        <v/>
      </c>
      <c r="W799" s="74" t="str">
        <f>IF('Job Database'!$X799="", "", 'Job Database'!$X799)</f>
        <v/>
      </c>
      <c r="Y799" s="41" t="str">
        <f>IF($W799="", "", IF(COUNTIF($I$11:$I$3035, $W799)&gt;0, "", MAX($Y$10:$Y798)+1))</f>
        <v/>
      </c>
      <c r="Z799" s="41">
        <v>789</v>
      </c>
      <c r="AA799" s="58" t="str">
        <f t="shared" si="524"/>
        <v/>
      </c>
      <c r="AC799" s="41" t="str">
        <f t="shared" si="512"/>
        <v/>
      </c>
      <c r="AE799" s="41" t="str">
        <f t="shared" si="525"/>
        <v/>
      </c>
      <c r="AJ799" s="154" t="str">
        <f t="shared" si="526"/>
        <v/>
      </c>
      <c r="AL799" s="120" t="str">
        <f t="shared" si="527"/>
        <v/>
      </c>
      <c r="AM799" s="104" t="str">
        <f t="shared" si="528"/>
        <v/>
      </c>
      <c r="AN799" s="104" t="str">
        <f t="shared" si="529"/>
        <v/>
      </c>
      <c r="AO799" s="104" t="str">
        <f t="shared" si="513"/>
        <v/>
      </c>
      <c r="AP799" s="104" t="str">
        <f t="shared" si="514"/>
        <v/>
      </c>
      <c r="AQ799" s="121" t="str">
        <f t="shared" si="530"/>
        <v/>
      </c>
      <c r="AS799" s="88" t="str">
        <f t="shared" si="515"/>
        <v/>
      </c>
      <c r="AT799" s="68" t="str">
        <f t="shared" si="531"/>
        <v/>
      </c>
      <c r="AU799" s="68" t="str">
        <f t="shared" si="532"/>
        <v/>
      </c>
      <c r="AV799" s="68" t="str">
        <f t="shared" si="533"/>
        <v/>
      </c>
      <c r="AW799" s="88" t="str">
        <f t="shared" si="516"/>
        <v/>
      </c>
      <c r="AZ799" s="88" t="str">
        <f t="shared" si="517"/>
        <v/>
      </c>
      <c r="BA799" s="68" t="str">
        <f t="shared" si="518"/>
        <v/>
      </c>
      <c r="BB799" s="68" t="str">
        <f t="shared" si="519"/>
        <v/>
      </c>
      <c r="BC799" s="68" t="str">
        <f t="shared" si="520"/>
        <v/>
      </c>
      <c r="BD799" s="69" t="str">
        <f t="shared" si="521"/>
        <v/>
      </c>
      <c r="BE799" s="69" t="str">
        <f t="shared" si="534"/>
        <v/>
      </c>
      <c r="BT799" s="138" t="str">
        <f t="shared" ca="1" si="535"/>
        <v/>
      </c>
      <c r="BU799" s="139" t="str">
        <f t="shared" ca="1" si="536"/>
        <v/>
      </c>
      <c r="BW799" s="138" t="str">
        <f t="shared" si="537"/>
        <v/>
      </c>
      <c r="BX799" s="104" t="str">
        <f t="shared" si="538"/>
        <v/>
      </c>
      <c r="BY799" s="139" t="str">
        <f t="shared" si="539"/>
        <v/>
      </c>
      <c r="CA799" s="138" t="str">
        <f t="shared" si="540"/>
        <v/>
      </c>
      <c r="CB799" s="104" t="str">
        <f t="shared" si="541"/>
        <v/>
      </c>
      <c r="CC799" s="139" t="str">
        <f t="shared" si="542"/>
        <v/>
      </c>
      <c r="CE799" s="162" t="str">
        <f t="shared" si="543"/>
        <v/>
      </c>
      <c r="CF799" s="163" t="str">
        <f t="shared" si="544"/>
        <v/>
      </c>
      <c r="CG799" s="164" t="str">
        <f t="shared" si="545"/>
        <v/>
      </c>
      <c r="CI799" s="162" t="str">
        <f t="shared" si="546"/>
        <v/>
      </c>
      <c r="CJ799" s="163" t="str">
        <f t="shared" si="549"/>
        <v/>
      </c>
      <c r="CK799" s="164" t="str">
        <f t="shared" si="550"/>
        <v/>
      </c>
      <c r="CM799" s="169" t="str">
        <f t="shared" si="547"/>
        <v/>
      </c>
      <c r="CN799" s="139" t="str">
        <f t="shared" si="548"/>
        <v/>
      </c>
      <c r="CP799" s="41" t="str">
        <f>IF($CM799="", "", COUNTIF($CM$11:$CM$3035, "&lt;"&amp;$CM799)+1+COUNTIF($CM$11:$CM799, $CM799)-1)</f>
        <v/>
      </c>
    </row>
    <row r="800" spans="1:94" x14ac:dyDescent="0.25">
      <c r="A800" s="40"/>
      <c r="B800" s="82" t="str">
        <f>IF($I800="", "", IFERROR(INDEX('Job Database'!$AE$11:$AE$3035, MATCH($I800, 'Job Database'!$X$11:$X$3035, 0)), ""))</f>
        <v/>
      </c>
      <c r="C800" s="69" t="str">
        <f>IF($I800="", "", IF(COUNTIF('Job Database'!$X$11:$X$3035, $I800)=0, $AC$5, $AC$4))</f>
        <v/>
      </c>
      <c r="D800" s="40"/>
      <c r="E800" s="85" t="str">
        <f>IF($I800="", "", IF(IFERROR(INDEX('Job Database'!$M$11:$M$3035, MATCH($I800, 'Job Database'!$X$11:$X$3035, 0)), "")="", "", IFERROR(INDEX('Job Database'!$M$11:$M$3035, MATCH($I800, 'Job Database'!$X$11:$X$3035, 0)), "")))</f>
        <v/>
      </c>
      <c r="F800" s="40"/>
      <c r="G800" s="88" t="str">
        <f t="shared" si="522"/>
        <v/>
      </c>
      <c r="H800" s="40"/>
      <c r="I800" s="24"/>
      <c r="J800" s="34"/>
      <c r="K800" s="106"/>
      <c r="L800" s="79"/>
      <c r="M800" s="34"/>
      <c r="N800" s="79"/>
      <c r="O800" s="31"/>
      <c r="P800" s="53"/>
      <c r="Q800" s="40"/>
      <c r="S800" s="41" t="str">
        <f t="shared" si="510"/>
        <v/>
      </c>
      <c r="T800" s="41" t="str">
        <f t="shared" si="511"/>
        <v/>
      </c>
      <c r="U800" s="41" t="str">
        <f t="shared" si="523"/>
        <v/>
      </c>
      <c r="W800" s="74" t="str">
        <f>IF('Job Database'!$X800="", "", 'Job Database'!$X800)</f>
        <v/>
      </c>
      <c r="Y800" s="41" t="str">
        <f>IF($W800="", "", IF(COUNTIF($I$11:$I$3035, $W800)&gt;0, "", MAX($Y$10:$Y799)+1))</f>
        <v/>
      </c>
      <c r="Z800" s="41">
        <v>790</v>
      </c>
      <c r="AA800" s="58" t="str">
        <f t="shared" si="524"/>
        <v/>
      </c>
      <c r="AC800" s="41" t="str">
        <f t="shared" si="512"/>
        <v/>
      </c>
      <c r="AE800" s="41" t="str">
        <f t="shared" si="525"/>
        <v/>
      </c>
      <c r="AJ800" s="154" t="str">
        <f t="shared" si="526"/>
        <v/>
      </c>
      <c r="AL800" s="120" t="str">
        <f t="shared" si="527"/>
        <v/>
      </c>
      <c r="AM800" s="104" t="str">
        <f t="shared" si="528"/>
        <v/>
      </c>
      <c r="AN800" s="104" t="str">
        <f t="shared" si="529"/>
        <v/>
      </c>
      <c r="AO800" s="104" t="str">
        <f t="shared" si="513"/>
        <v/>
      </c>
      <c r="AP800" s="104" t="str">
        <f t="shared" si="514"/>
        <v/>
      </c>
      <c r="AQ800" s="121" t="str">
        <f t="shared" si="530"/>
        <v/>
      </c>
      <c r="AS800" s="88" t="str">
        <f t="shared" si="515"/>
        <v/>
      </c>
      <c r="AT800" s="68" t="str">
        <f t="shared" si="531"/>
        <v/>
      </c>
      <c r="AU800" s="68" t="str">
        <f t="shared" si="532"/>
        <v/>
      </c>
      <c r="AV800" s="68" t="str">
        <f t="shared" si="533"/>
        <v/>
      </c>
      <c r="AW800" s="88" t="str">
        <f t="shared" si="516"/>
        <v/>
      </c>
      <c r="AZ800" s="88" t="str">
        <f t="shared" si="517"/>
        <v/>
      </c>
      <c r="BA800" s="68" t="str">
        <f t="shared" si="518"/>
        <v/>
      </c>
      <c r="BB800" s="68" t="str">
        <f t="shared" si="519"/>
        <v/>
      </c>
      <c r="BC800" s="68" t="str">
        <f t="shared" si="520"/>
        <v/>
      </c>
      <c r="BD800" s="69" t="str">
        <f t="shared" si="521"/>
        <v/>
      </c>
      <c r="BE800" s="69" t="str">
        <f t="shared" si="534"/>
        <v/>
      </c>
      <c r="BT800" s="138" t="str">
        <f t="shared" ca="1" si="535"/>
        <v/>
      </c>
      <c r="BU800" s="139" t="str">
        <f t="shared" ca="1" si="536"/>
        <v/>
      </c>
      <c r="BW800" s="138" t="str">
        <f t="shared" si="537"/>
        <v/>
      </c>
      <c r="BX800" s="104" t="str">
        <f t="shared" si="538"/>
        <v/>
      </c>
      <c r="BY800" s="139" t="str">
        <f t="shared" si="539"/>
        <v/>
      </c>
      <c r="CA800" s="138" t="str">
        <f t="shared" si="540"/>
        <v/>
      </c>
      <c r="CB800" s="104" t="str">
        <f t="shared" si="541"/>
        <v/>
      </c>
      <c r="CC800" s="139" t="str">
        <f t="shared" si="542"/>
        <v/>
      </c>
      <c r="CE800" s="162" t="str">
        <f t="shared" si="543"/>
        <v/>
      </c>
      <c r="CF800" s="163" t="str">
        <f t="shared" si="544"/>
        <v/>
      </c>
      <c r="CG800" s="164" t="str">
        <f t="shared" si="545"/>
        <v/>
      </c>
      <c r="CI800" s="162" t="str">
        <f t="shared" si="546"/>
        <v/>
      </c>
      <c r="CJ800" s="163" t="str">
        <f t="shared" si="549"/>
        <v/>
      </c>
      <c r="CK800" s="164" t="str">
        <f t="shared" si="550"/>
        <v/>
      </c>
      <c r="CM800" s="169" t="str">
        <f t="shared" si="547"/>
        <v/>
      </c>
      <c r="CN800" s="139" t="str">
        <f t="shared" si="548"/>
        <v/>
      </c>
      <c r="CP800" s="41" t="str">
        <f>IF($CM800="", "", COUNTIF($CM$11:$CM$3035, "&lt;"&amp;$CM800)+1+COUNTIF($CM$11:$CM800, $CM800)-1)</f>
        <v/>
      </c>
    </row>
    <row r="801" spans="1:94" x14ac:dyDescent="0.25">
      <c r="A801" s="40"/>
      <c r="B801" s="82" t="str">
        <f>IF($I801="", "", IFERROR(INDEX('Job Database'!$AE$11:$AE$3035, MATCH($I801, 'Job Database'!$X$11:$X$3035, 0)), ""))</f>
        <v/>
      </c>
      <c r="C801" s="69" t="str">
        <f>IF($I801="", "", IF(COUNTIF('Job Database'!$X$11:$X$3035, $I801)=0, $AC$5, $AC$4))</f>
        <v/>
      </c>
      <c r="D801" s="40"/>
      <c r="E801" s="85" t="str">
        <f>IF($I801="", "", IF(IFERROR(INDEX('Job Database'!$M$11:$M$3035, MATCH($I801, 'Job Database'!$X$11:$X$3035, 0)), "")="", "", IFERROR(INDEX('Job Database'!$M$11:$M$3035, MATCH($I801, 'Job Database'!$X$11:$X$3035, 0)), "")))</f>
        <v/>
      </c>
      <c r="F801" s="40"/>
      <c r="G801" s="88" t="str">
        <f t="shared" si="522"/>
        <v/>
      </c>
      <c r="H801" s="40"/>
      <c r="I801" s="24"/>
      <c r="J801" s="34"/>
      <c r="K801" s="106"/>
      <c r="L801" s="79"/>
      <c r="M801" s="34"/>
      <c r="N801" s="79"/>
      <c r="O801" s="31"/>
      <c r="P801" s="53"/>
      <c r="Q801" s="40"/>
      <c r="S801" s="41" t="str">
        <f t="shared" si="510"/>
        <v/>
      </c>
      <c r="T801" s="41" t="str">
        <f t="shared" si="511"/>
        <v/>
      </c>
      <c r="U801" s="41" t="str">
        <f t="shared" si="523"/>
        <v/>
      </c>
      <c r="W801" s="74" t="str">
        <f>IF('Job Database'!$X801="", "", 'Job Database'!$X801)</f>
        <v/>
      </c>
      <c r="Y801" s="41" t="str">
        <f>IF($W801="", "", IF(COUNTIF($I$11:$I$3035, $W801)&gt;0, "", MAX($Y$10:$Y800)+1))</f>
        <v/>
      </c>
      <c r="Z801" s="41">
        <v>791</v>
      </c>
      <c r="AA801" s="58" t="str">
        <f t="shared" si="524"/>
        <v/>
      </c>
      <c r="AC801" s="41" t="str">
        <f t="shared" si="512"/>
        <v/>
      </c>
      <c r="AE801" s="41" t="str">
        <f t="shared" si="525"/>
        <v/>
      </c>
      <c r="AJ801" s="154" t="str">
        <f t="shared" si="526"/>
        <v/>
      </c>
      <c r="AL801" s="120" t="str">
        <f t="shared" si="527"/>
        <v/>
      </c>
      <c r="AM801" s="104" t="str">
        <f t="shared" si="528"/>
        <v/>
      </c>
      <c r="AN801" s="104" t="str">
        <f t="shared" si="529"/>
        <v/>
      </c>
      <c r="AO801" s="104" t="str">
        <f t="shared" si="513"/>
        <v/>
      </c>
      <c r="AP801" s="104" t="str">
        <f t="shared" si="514"/>
        <v/>
      </c>
      <c r="AQ801" s="121" t="str">
        <f t="shared" si="530"/>
        <v/>
      </c>
      <c r="AS801" s="88" t="str">
        <f t="shared" si="515"/>
        <v/>
      </c>
      <c r="AT801" s="68" t="str">
        <f t="shared" si="531"/>
        <v/>
      </c>
      <c r="AU801" s="68" t="str">
        <f t="shared" si="532"/>
        <v/>
      </c>
      <c r="AV801" s="68" t="str">
        <f t="shared" si="533"/>
        <v/>
      </c>
      <c r="AW801" s="88" t="str">
        <f t="shared" si="516"/>
        <v/>
      </c>
      <c r="AZ801" s="88" t="str">
        <f t="shared" si="517"/>
        <v/>
      </c>
      <c r="BA801" s="68" t="str">
        <f t="shared" si="518"/>
        <v/>
      </c>
      <c r="BB801" s="68" t="str">
        <f t="shared" si="519"/>
        <v/>
      </c>
      <c r="BC801" s="68" t="str">
        <f t="shared" si="520"/>
        <v/>
      </c>
      <c r="BD801" s="69" t="str">
        <f t="shared" si="521"/>
        <v/>
      </c>
      <c r="BE801" s="69" t="str">
        <f t="shared" si="534"/>
        <v/>
      </c>
      <c r="BT801" s="138" t="str">
        <f t="shared" ca="1" si="535"/>
        <v/>
      </c>
      <c r="BU801" s="139" t="str">
        <f t="shared" ca="1" si="536"/>
        <v/>
      </c>
      <c r="BW801" s="138" t="str">
        <f t="shared" si="537"/>
        <v/>
      </c>
      <c r="BX801" s="104" t="str">
        <f t="shared" si="538"/>
        <v/>
      </c>
      <c r="BY801" s="139" t="str">
        <f t="shared" si="539"/>
        <v/>
      </c>
      <c r="CA801" s="138" t="str">
        <f t="shared" si="540"/>
        <v/>
      </c>
      <c r="CB801" s="104" t="str">
        <f t="shared" si="541"/>
        <v/>
      </c>
      <c r="CC801" s="139" t="str">
        <f t="shared" si="542"/>
        <v/>
      </c>
      <c r="CE801" s="162" t="str">
        <f t="shared" si="543"/>
        <v/>
      </c>
      <c r="CF801" s="163" t="str">
        <f t="shared" si="544"/>
        <v/>
      </c>
      <c r="CG801" s="164" t="str">
        <f t="shared" si="545"/>
        <v/>
      </c>
      <c r="CI801" s="162" t="str">
        <f t="shared" si="546"/>
        <v/>
      </c>
      <c r="CJ801" s="163" t="str">
        <f t="shared" si="549"/>
        <v/>
      </c>
      <c r="CK801" s="164" t="str">
        <f t="shared" si="550"/>
        <v/>
      </c>
      <c r="CM801" s="169" t="str">
        <f t="shared" si="547"/>
        <v/>
      </c>
      <c r="CN801" s="139" t="str">
        <f t="shared" si="548"/>
        <v/>
      </c>
      <c r="CP801" s="41" t="str">
        <f>IF($CM801="", "", COUNTIF($CM$11:$CM$3035, "&lt;"&amp;$CM801)+1+COUNTIF($CM$11:$CM801, $CM801)-1)</f>
        <v/>
      </c>
    </row>
    <row r="802" spans="1:94" x14ac:dyDescent="0.25">
      <c r="A802" s="40"/>
      <c r="B802" s="82" t="str">
        <f>IF($I802="", "", IFERROR(INDEX('Job Database'!$AE$11:$AE$3035, MATCH($I802, 'Job Database'!$X$11:$X$3035, 0)), ""))</f>
        <v/>
      </c>
      <c r="C802" s="69" t="str">
        <f>IF($I802="", "", IF(COUNTIF('Job Database'!$X$11:$X$3035, $I802)=0, $AC$5, $AC$4))</f>
        <v/>
      </c>
      <c r="D802" s="40"/>
      <c r="E802" s="85" t="str">
        <f>IF($I802="", "", IF(IFERROR(INDEX('Job Database'!$M$11:$M$3035, MATCH($I802, 'Job Database'!$X$11:$X$3035, 0)), "")="", "", IFERROR(INDEX('Job Database'!$M$11:$M$3035, MATCH($I802, 'Job Database'!$X$11:$X$3035, 0)), "")))</f>
        <v/>
      </c>
      <c r="F802" s="40"/>
      <c r="G802" s="88" t="str">
        <f t="shared" si="522"/>
        <v/>
      </c>
      <c r="H802" s="40"/>
      <c r="I802" s="24"/>
      <c r="J802" s="34"/>
      <c r="K802" s="106"/>
      <c r="L802" s="79"/>
      <c r="M802" s="34"/>
      <c r="N802" s="79"/>
      <c r="O802" s="31"/>
      <c r="P802" s="53"/>
      <c r="Q802" s="40"/>
      <c r="S802" s="41" t="str">
        <f t="shared" si="510"/>
        <v/>
      </c>
      <c r="T802" s="41" t="str">
        <f t="shared" si="511"/>
        <v/>
      </c>
      <c r="U802" s="41" t="str">
        <f t="shared" si="523"/>
        <v/>
      </c>
      <c r="W802" s="74" t="str">
        <f>IF('Job Database'!$X802="", "", 'Job Database'!$X802)</f>
        <v/>
      </c>
      <c r="Y802" s="41" t="str">
        <f>IF($W802="", "", IF(COUNTIF($I$11:$I$3035, $W802)&gt;0, "", MAX($Y$10:$Y801)+1))</f>
        <v/>
      </c>
      <c r="Z802" s="41">
        <v>792</v>
      </c>
      <c r="AA802" s="58" t="str">
        <f t="shared" si="524"/>
        <v/>
      </c>
      <c r="AC802" s="41" t="str">
        <f t="shared" si="512"/>
        <v/>
      </c>
      <c r="AE802" s="41" t="str">
        <f t="shared" si="525"/>
        <v/>
      </c>
      <c r="AJ802" s="154" t="str">
        <f t="shared" si="526"/>
        <v/>
      </c>
      <c r="AL802" s="120" t="str">
        <f t="shared" si="527"/>
        <v/>
      </c>
      <c r="AM802" s="104" t="str">
        <f t="shared" si="528"/>
        <v/>
      </c>
      <c r="AN802" s="104" t="str">
        <f t="shared" si="529"/>
        <v/>
      </c>
      <c r="AO802" s="104" t="str">
        <f t="shared" si="513"/>
        <v/>
      </c>
      <c r="AP802" s="104" t="str">
        <f t="shared" si="514"/>
        <v/>
      </c>
      <c r="AQ802" s="121" t="str">
        <f t="shared" si="530"/>
        <v/>
      </c>
      <c r="AS802" s="88" t="str">
        <f t="shared" si="515"/>
        <v/>
      </c>
      <c r="AT802" s="68" t="str">
        <f t="shared" si="531"/>
        <v/>
      </c>
      <c r="AU802" s="68" t="str">
        <f t="shared" si="532"/>
        <v/>
      </c>
      <c r="AV802" s="68" t="str">
        <f t="shared" si="533"/>
        <v/>
      </c>
      <c r="AW802" s="88" t="str">
        <f t="shared" si="516"/>
        <v/>
      </c>
      <c r="AZ802" s="88" t="str">
        <f t="shared" si="517"/>
        <v/>
      </c>
      <c r="BA802" s="68" t="str">
        <f t="shared" si="518"/>
        <v/>
      </c>
      <c r="BB802" s="68" t="str">
        <f t="shared" si="519"/>
        <v/>
      </c>
      <c r="BC802" s="68" t="str">
        <f t="shared" si="520"/>
        <v/>
      </c>
      <c r="BD802" s="69" t="str">
        <f t="shared" si="521"/>
        <v/>
      </c>
      <c r="BE802" s="69" t="str">
        <f t="shared" si="534"/>
        <v/>
      </c>
      <c r="BT802" s="138" t="str">
        <f t="shared" ca="1" si="535"/>
        <v/>
      </c>
      <c r="BU802" s="139" t="str">
        <f t="shared" ca="1" si="536"/>
        <v/>
      </c>
      <c r="BW802" s="138" t="str">
        <f t="shared" si="537"/>
        <v/>
      </c>
      <c r="BX802" s="104" t="str">
        <f t="shared" si="538"/>
        <v/>
      </c>
      <c r="BY802" s="139" t="str">
        <f t="shared" si="539"/>
        <v/>
      </c>
      <c r="CA802" s="138" t="str">
        <f t="shared" si="540"/>
        <v/>
      </c>
      <c r="CB802" s="104" t="str">
        <f t="shared" si="541"/>
        <v/>
      </c>
      <c r="CC802" s="139" t="str">
        <f t="shared" si="542"/>
        <v/>
      </c>
      <c r="CE802" s="162" t="str">
        <f t="shared" si="543"/>
        <v/>
      </c>
      <c r="CF802" s="163" t="str">
        <f t="shared" si="544"/>
        <v/>
      </c>
      <c r="CG802" s="164" t="str">
        <f t="shared" si="545"/>
        <v/>
      </c>
      <c r="CI802" s="162" t="str">
        <f t="shared" si="546"/>
        <v/>
      </c>
      <c r="CJ802" s="163" t="str">
        <f t="shared" si="549"/>
        <v/>
      </c>
      <c r="CK802" s="164" t="str">
        <f t="shared" si="550"/>
        <v/>
      </c>
      <c r="CM802" s="169" t="str">
        <f t="shared" si="547"/>
        <v/>
      </c>
      <c r="CN802" s="139" t="str">
        <f t="shared" si="548"/>
        <v/>
      </c>
      <c r="CP802" s="41" t="str">
        <f>IF($CM802="", "", COUNTIF($CM$11:$CM$3035, "&lt;"&amp;$CM802)+1+COUNTIF($CM$11:$CM802, $CM802)-1)</f>
        <v/>
      </c>
    </row>
    <row r="803" spans="1:94" x14ac:dyDescent="0.25">
      <c r="A803" s="40"/>
      <c r="B803" s="82" t="str">
        <f>IF($I803="", "", IFERROR(INDEX('Job Database'!$AE$11:$AE$3035, MATCH($I803, 'Job Database'!$X$11:$X$3035, 0)), ""))</f>
        <v/>
      </c>
      <c r="C803" s="69" t="str">
        <f>IF($I803="", "", IF(COUNTIF('Job Database'!$X$11:$X$3035, $I803)=0, $AC$5, $AC$4))</f>
        <v/>
      </c>
      <c r="D803" s="40"/>
      <c r="E803" s="85" t="str">
        <f>IF($I803="", "", IF(IFERROR(INDEX('Job Database'!$M$11:$M$3035, MATCH($I803, 'Job Database'!$X$11:$X$3035, 0)), "")="", "", IFERROR(INDEX('Job Database'!$M$11:$M$3035, MATCH($I803, 'Job Database'!$X$11:$X$3035, 0)), "")))</f>
        <v/>
      </c>
      <c r="F803" s="40"/>
      <c r="G803" s="88" t="str">
        <f t="shared" si="522"/>
        <v/>
      </c>
      <c r="H803" s="40"/>
      <c r="I803" s="24"/>
      <c r="J803" s="34"/>
      <c r="K803" s="106"/>
      <c r="L803" s="79"/>
      <c r="M803" s="34"/>
      <c r="N803" s="79"/>
      <c r="O803" s="31"/>
      <c r="P803" s="53"/>
      <c r="Q803" s="40"/>
      <c r="S803" s="41" t="str">
        <f t="shared" si="510"/>
        <v/>
      </c>
      <c r="T803" s="41" t="str">
        <f t="shared" si="511"/>
        <v/>
      </c>
      <c r="U803" s="41" t="str">
        <f t="shared" si="523"/>
        <v/>
      </c>
      <c r="W803" s="74" t="str">
        <f>IF('Job Database'!$X803="", "", 'Job Database'!$X803)</f>
        <v/>
      </c>
      <c r="Y803" s="41" t="str">
        <f>IF($W803="", "", IF(COUNTIF($I$11:$I$3035, $W803)&gt;0, "", MAX($Y$10:$Y802)+1))</f>
        <v/>
      </c>
      <c r="Z803" s="41">
        <v>793</v>
      </c>
      <c r="AA803" s="58" t="str">
        <f t="shared" si="524"/>
        <v/>
      </c>
      <c r="AC803" s="41" t="str">
        <f t="shared" si="512"/>
        <v/>
      </c>
      <c r="AE803" s="41" t="str">
        <f t="shared" si="525"/>
        <v/>
      </c>
      <c r="AJ803" s="154" t="str">
        <f t="shared" si="526"/>
        <v/>
      </c>
      <c r="AL803" s="120" t="str">
        <f t="shared" si="527"/>
        <v/>
      </c>
      <c r="AM803" s="104" t="str">
        <f t="shared" si="528"/>
        <v/>
      </c>
      <c r="AN803" s="104" t="str">
        <f t="shared" si="529"/>
        <v/>
      </c>
      <c r="AO803" s="104" t="str">
        <f t="shared" si="513"/>
        <v/>
      </c>
      <c r="AP803" s="104" t="str">
        <f t="shared" si="514"/>
        <v/>
      </c>
      <c r="AQ803" s="121" t="str">
        <f t="shared" si="530"/>
        <v/>
      </c>
      <c r="AS803" s="88" t="str">
        <f t="shared" si="515"/>
        <v/>
      </c>
      <c r="AT803" s="68" t="str">
        <f t="shared" si="531"/>
        <v/>
      </c>
      <c r="AU803" s="68" t="str">
        <f t="shared" si="532"/>
        <v/>
      </c>
      <c r="AV803" s="68" t="str">
        <f t="shared" si="533"/>
        <v/>
      </c>
      <c r="AW803" s="88" t="str">
        <f t="shared" si="516"/>
        <v/>
      </c>
      <c r="AZ803" s="88" t="str">
        <f t="shared" si="517"/>
        <v/>
      </c>
      <c r="BA803" s="68" t="str">
        <f t="shared" si="518"/>
        <v/>
      </c>
      <c r="BB803" s="68" t="str">
        <f t="shared" si="519"/>
        <v/>
      </c>
      <c r="BC803" s="68" t="str">
        <f t="shared" si="520"/>
        <v/>
      </c>
      <c r="BD803" s="69" t="str">
        <f t="shared" si="521"/>
        <v/>
      </c>
      <c r="BE803" s="69" t="str">
        <f t="shared" si="534"/>
        <v/>
      </c>
      <c r="BT803" s="138" t="str">
        <f t="shared" ca="1" si="535"/>
        <v/>
      </c>
      <c r="BU803" s="139" t="str">
        <f t="shared" ca="1" si="536"/>
        <v/>
      </c>
      <c r="BW803" s="138" t="str">
        <f t="shared" si="537"/>
        <v/>
      </c>
      <c r="BX803" s="104" t="str">
        <f t="shared" si="538"/>
        <v/>
      </c>
      <c r="BY803" s="139" t="str">
        <f t="shared" si="539"/>
        <v/>
      </c>
      <c r="CA803" s="138" t="str">
        <f t="shared" si="540"/>
        <v/>
      </c>
      <c r="CB803" s="104" t="str">
        <f t="shared" si="541"/>
        <v/>
      </c>
      <c r="CC803" s="139" t="str">
        <f t="shared" si="542"/>
        <v/>
      </c>
      <c r="CE803" s="162" t="str">
        <f t="shared" si="543"/>
        <v/>
      </c>
      <c r="CF803" s="163" t="str">
        <f t="shared" si="544"/>
        <v/>
      </c>
      <c r="CG803" s="164" t="str">
        <f t="shared" si="545"/>
        <v/>
      </c>
      <c r="CI803" s="162" t="str">
        <f t="shared" si="546"/>
        <v/>
      </c>
      <c r="CJ803" s="163" t="str">
        <f t="shared" si="549"/>
        <v/>
      </c>
      <c r="CK803" s="164" t="str">
        <f t="shared" si="550"/>
        <v/>
      </c>
      <c r="CM803" s="169" t="str">
        <f t="shared" si="547"/>
        <v/>
      </c>
      <c r="CN803" s="139" t="str">
        <f t="shared" si="548"/>
        <v/>
      </c>
      <c r="CP803" s="41" t="str">
        <f>IF($CM803="", "", COUNTIF($CM$11:$CM$3035, "&lt;"&amp;$CM803)+1+COUNTIF($CM$11:$CM803, $CM803)-1)</f>
        <v/>
      </c>
    </row>
    <row r="804" spans="1:94" x14ac:dyDescent="0.25">
      <c r="A804" s="40"/>
      <c r="B804" s="82" t="str">
        <f>IF($I804="", "", IFERROR(INDEX('Job Database'!$AE$11:$AE$3035, MATCH($I804, 'Job Database'!$X$11:$X$3035, 0)), ""))</f>
        <v/>
      </c>
      <c r="C804" s="69" t="str">
        <f>IF($I804="", "", IF(COUNTIF('Job Database'!$X$11:$X$3035, $I804)=0, $AC$5, $AC$4))</f>
        <v/>
      </c>
      <c r="D804" s="40"/>
      <c r="E804" s="85" t="str">
        <f>IF($I804="", "", IF(IFERROR(INDEX('Job Database'!$M$11:$M$3035, MATCH($I804, 'Job Database'!$X$11:$X$3035, 0)), "")="", "", IFERROR(INDEX('Job Database'!$M$11:$M$3035, MATCH($I804, 'Job Database'!$X$11:$X$3035, 0)), "")))</f>
        <v/>
      </c>
      <c r="F804" s="40"/>
      <c r="G804" s="88" t="str">
        <f t="shared" si="522"/>
        <v/>
      </c>
      <c r="H804" s="40"/>
      <c r="I804" s="24"/>
      <c r="J804" s="34"/>
      <c r="K804" s="106"/>
      <c r="L804" s="79"/>
      <c r="M804" s="34"/>
      <c r="N804" s="79"/>
      <c r="O804" s="31"/>
      <c r="P804" s="53"/>
      <c r="Q804" s="40"/>
      <c r="S804" s="41" t="str">
        <f t="shared" si="510"/>
        <v/>
      </c>
      <c r="T804" s="41" t="str">
        <f t="shared" si="511"/>
        <v/>
      </c>
      <c r="U804" s="41" t="str">
        <f t="shared" si="523"/>
        <v/>
      </c>
      <c r="W804" s="74" t="str">
        <f>IF('Job Database'!$X804="", "", 'Job Database'!$X804)</f>
        <v/>
      </c>
      <c r="Y804" s="41" t="str">
        <f>IF($W804="", "", IF(COUNTIF($I$11:$I$3035, $W804)&gt;0, "", MAX($Y$10:$Y803)+1))</f>
        <v/>
      </c>
      <c r="Z804" s="41">
        <v>794</v>
      </c>
      <c r="AA804" s="58" t="str">
        <f t="shared" si="524"/>
        <v/>
      </c>
      <c r="AC804" s="41" t="str">
        <f t="shared" si="512"/>
        <v/>
      </c>
      <c r="AE804" s="41" t="str">
        <f t="shared" si="525"/>
        <v/>
      </c>
      <c r="AJ804" s="154" t="str">
        <f t="shared" si="526"/>
        <v/>
      </c>
      <c r="AL804" s="120" t="str">
        <f t="shared" si="527"/>
        <v/>
      </c>
      <c r="AM804" s="104" t="str">
        <f t="shared" si="528"/>
        <v/>
      </c>
      <c r="AN804" s="104" t="str">
        <f t="shared" si="529"/>
        <v/>
      </c>
      <c r="AO804" s="104" t="str">
        <f t="shared" si="513"/>
        <v/>
      </c>
      <c r="AP804" s="104" t="str">
        <f t="shared" si="514"/>
        <v/>
      </c>
      <c r="AQ804" s="121" t="str">
        <f t="shared" si="530"/>
        <v/>
      </c>
      <c r="AS804" s="88" t="str">
        <f t="shared" si="515"/>
        <v/>
      </c>
      <c r="AT804" s="68" t="str">
        <f t="shared" si="531"/>
        <v/>
      </c>
      <c r="AU804" s="68" t="str">
        <f t="shared" si="532"/>
        <v/>
      </c>
      <c r="AV804" s="68" t="str">
        <f t="shared" si="533"/>
        <v/>
      </c>
      <c r="AW804" s="88" t="str">
        <f t="shared" si="516"/>
        <v/>
      </c>
      <c r="AZ804" s="88" t="str">
        <f t="shared" si="517"/>
        <v/>
      </c>
      <c r="BA804" s="68" t="str">
        <f t="shared" si="518"/>
        <v/>
      </c>
      <c r="BB804" s="68" t="str">
        <f t="shared" si="519"/>
        <v/>
      </c>
      <c r="BC804" s="68" t="str">
        <f t="shared" si="520"/>
        <v/>
      </c>
      <c r="BD804" s="69" t="str">
        <f t="shared" si="521"/>
        <v/>
      </c>
      <c r="BE804" s="69" t="str">
        <f t="shared" si="534"/>
        <v/>
      </c>
      <c r="BT804" s="138" t="str">
        <f t="shared" ca="1" si="535"/>
        <v/>
      </c>
      <c r="BU804" s="139" t="str">
        <f t="shared" ca="1" si="536"/>
        <v/>
      </c>
      <c r="BW804" s="138" t="str">
        <f t="shared" si="537"/>
        <v/>
      </c>
      <c r="BX804" s="104" t="str">
        <f t="shared" si="538"/>
        <v/>
      </c>
      <c r="BY804" s="139" t="str">
        <f t="shared" si="539"/>
        <v/>
      </c>
      <c r="CA804" s="138" t="str">
        <f t="shared" si="540"/>
        <v/>
      </c>
      <c r="CB804" s="104" t="str">
        <f t="shared" si="541"/>
        <v/>
      </c>
      <c r="CC804" s="139" t="str">
        <f t="shared" si="542"/>
        <v/>
      </c>
      <c r="CE804" s="162" t="str">
        <f t="shared" si="543"/>
        <v/>
      </c>
      <c r="CF804" s="163" t="str">
        <f t="shared" si="544"/>
        <v/>
      </c>
      <c r="CG804" s="164" t="str">
        <f t="shared" si="545"/>
        <v/>
      </c>
      <c r="CI804" s="162" t="str">
        <f t="shared" si="546"/>
        <v/>
      </c>
      <c r="CJ804" s="163" t="str">
        <f t="shared" si="549"/>
        <v/>
      </c>
      <c r="CK804" s="164" t="str">
        <f t="shared" si="550"/>
        <v/>
      </c>
      <c r="CM804" s="169" t="str">
        <f t="shared" si="547"/>
        <v/>
      </c>
      <c r="CN804" s="139" t="str">
        <f t="shared" si="548"/>
        <v/>
      </c>
      <c r="CP804" s="41" t="str">
        <f>IF($CM804="", "", COUNTIF($CM$11:$CM$3035, "&lt;"&amp;$CM804)+1+COUNTIF($CM$11:$CM804, $CM804)-1)</f>
        <v/>
      </c>
    </row>
    <row r="805" spans="1:94" x14ac:dyDescent="0.25">
      <c r="A805" s="40"/>
      <c r="B805" s="82" t="str">
        <f>IF($I805="", "", IFERROR(INDEX('Job Database'!$AE$11:$AE$3035, MATCH($I805, 'Job Database'!$X$11:$X$3035, 0)), ""))</f>
        <v/>
      </c>
      <c r="C805" s="69" t="str">
        <f>IF($I805="", "", IF(COUNTIF('Job Database'!$X$11:$X$3035, $I805)=0, $AC$5, $AC$4))</f>
        <v/>
      </c>
      <c r="D805" s="40"/>
      <c r="E805" s="85" t="str">
        <f>IF($I805="", "", IF(IFERROR(INDEX('Job Database'!$M$11:$M$3035, MATCH($I805, 'Job Database'!$X$11:$X$3035, 0)), "")="", "", IFERROR(INDEX('Job Database'!$M$11:$M$3035, MATCH($I805, 'Job Database'!$X$11:$X$3035, 0)), "")))</f>
        <v/>
      </c>
      <c r="F805" s="40"/>
      <c r="G805" s="88" t="str">
        <f t="shared" si="522"/>
        <v/>
      </c>
      <c r="H805" s="40"/>
      <c r="I805" s="24"/>
      <c r="J805" s="34"/>
      <c r="K805" s="106"/>
      <c r="L805" s="79"/>
      <c r="M805" s="34"/>
      <c r="N805" s="79"/>
      <c r="O805" s="31"/>
      <c r="P805" s="53"/>
      <c r="Q805" s="40"/>
      <c r="S805" s="41" t="str">
        <f t="shared" si="510"/>
        <v/>
      </c>
      <c r="T805" s="41" t="str">
        <f t="shared" si="511"/>
        <v/>
      </c>
      <c r="U805" s="41" t="str">
        <f t="shared" si="523"/>
        <v/>
      </c>
      <c r="W805" s="74" t="str">
        <f>IF('Job Database'!$X805="", "", 'Job Database'!$X805)</f>
        <v/>
      </c>
      <c r="Y805" s="41" t="str">
        <f>IF($W805="", "", IF(COUNTIF($I$11:$I$3035, $W805)&gt;0, "", MAX($Y$10:$Y804)+1))</f>
        <v/>
      </c>
      <c r="Z805" s="41">
        <v>795</v>
      </c>
      <c r="AA805" s="58" t="str">
        <f t="shared" si="524"/>
        <v/>
      </c>
      <c r="AC805" s="41" t="str">
        <f t="shared" si="512"/>
        <v/>
      </c>
      <c r="AE805" s="41" t="str">
        <f t="shared" si="525"/>
        <v/>
      </c>
      <c r="AJ805" s="154" t="str">
        <f t="shared" si="526"/>
        <v/>
      </c>
      <c r="AL805" s="120" t="str">
        <f t="shared" si="527"/>
        <v/>
      </c>
      <c r="AM805" s="104" t="str">
        <f t="shared" si="528"/>
        <v/>
      </c>
      <c r="AN805" s="104" t="str">
        <f t="shared" si="529"/>
        <v/>
      </c>
      <c r="AO805" s="104" t="str">
        <f t="shared" si="513"/>
        <v/>
      </c>
      <c r="AP805" s="104" t="str">
        <f t="shared" si="514"/>
        <v/>
      </c>
      <c r="AQ805" s="121" t="str">
        <f t="shared" si="530"/>
        <v/>
      </c>
      <c r="AS805" s="88" t="str">
        <f t="shared" si="515"/>
        <v/>
      </c>
      <c r="AT805" s="68" t="str">
        <f t="shared" si="531"/>
        <v/>
      </c>
      <c r="AU805" s="68" t="str">
        <f t="shared" si="532"/>
        <v/>
      </c>
      <c r="AV805" s="68" t="str">
        <f t="shared" si="533"/>
        <v/>
      </c>
      <c r="AW805" s="88" t="str">
        <f t="shared" si="516"/>
        <v/>
      </c>
      <c r="AZ805" s="88" t="str">
        <f t="shared" si="517"/>
        <v/>
      </c>
      <c r="BA805" s="68" t="str">
        <f t="shared" si="518"/>
        <v/>
      </c>
      <c r="BB805" s="68" t="str">
        <f t="shared" si="519"/>
        <v/>
      </c>
      <c r="BC805" s="68" t="str">
        <f t="shared" si="520"/>
        <v/>
      </c>
      <c r="BD805" s="69" t="str">
        <f t="shared" si="521"/>
        <v/>
      </c>
      <c r="BE805" s="69" t="str">
        <f t="shared" si="534"/>
        <v/>
      </c>
      <c r="BT805" s="138" t="str">
        <f t="shared" ca="1" si="535"/>
        <v/>
      </c>
      <c r="BU805" s="139" t="str">
        <f t="shared" ca="1" si="536"/>
        <v/>
      </c>
      <c r="BW805" s="138" t="str">
        <f t="shared" si="537"/>
        <v/>
      </c>
      <c r="BX805" s="104" t="str">
        <f t="shared" si="538"/>
        <v/>
      </c>
      <c r="BY805" s="139" t="str">
        <f t="shared" si="539"/>
        <v/>
      </c>
      <c r="CA805" s="138" t="str">
        <f t="shared" si="540"/>
        <v/>
      </c>
      <c r="CB805" s="104" t="str">
        <f t="shared" si="541"/>
        <v/>
      </c>
      <c r="CC805" s="139" t="str">
        <f t="shared" si="542"/>
        <v/>
      </c>
      <c r="CE805" s="162" t="str">
        <f t="shared" si="543"/>
        <v/>
      </c>
      <c r="CF805" s="163" t="str">
        <f t="shared" si="544"/>
        <v/>
      </c>
      <c r="CG805" s="164" t="str">
        <f t="shared" si="545"/>
        <v/>
      </c>
      <c r="CI805" s="162" t="str">
        <f t="shared" si="546"/>
        <v/>
      </c>
      <c r="CJ805" s="163" t="str">
        <f t="shared" si="549"/>
        <v/>
      </c>
      <c r="CK805" s="164" t="str">
        <f t="shared" si="550"/>
        <v/>
      </c>
      <c r="CM805" s="169" t="str">
        <f t="shared" si="547"/>
        <v/>
      </c>
      <c r="CN805" s="139" t="str">
        <f t="shared" si="548"/>
        <v/>
      </c>
      <c r="CP805" s="41" t="str">
        <f>IF($CM805="", "", COUNTIF($CM$11:$CM$3035, "&lt;"&amp;$CM805)+1+COUNTIF($CM$11:$CM805, $CM805)-1)</f>
        <v/>
      </c>
    </row>
    <row r="806" spans="1:94" x14ac:dyDescent="0.25">
      <c r="A806" s="40"/>
      <c r="B806" s="82" t="str">
        <f>IF($I806="", "", IFERROR(INDEX('Job Database'!$AE$11:$AE$3035, MATCH($I806, 'Job Database'!$X$11:$X$3035, 0)), ""))</f>
        <v/>
      </c>
      <c r="C806" s="69" t="str">
        <f>IF($I806="", "", IF(COUNTIF('Job Database'!$X$11:$X$3035, $I806)=0, $AC$5, $AC$4))</f>
        <v/>
      </c>
      <c r="D806" s="40"/>
      <c r="E806" s="85" t="str">
        <f>IF($I806="", "", IF(IFERROR(INDEX('Job Database'!$M$11:$M$3035, MATCH($I806, 'Job Database'!$X$11:$X$3035, 0)), "")="", "", IFERROR(INDEX('Job Database'!$M$11:$M$3035, MATCH($I806, 'Job Database'!$X$11:$X$3035, 0)), "")))</f>
        <v/>
      </c>
      <c r="F806" s="40"/>
      <c r="G806" s="88" t="str">
        <f t="shared" si="522"/>
        <v/>
      </c>
      <c r="H806" s="40"/>
      <c r="I806" s="24"/>
      <c r="J806" s="34"/>
      <c r="K806" s="106"/>
      <c r="L806" s="79"/>
      <c r="M806" s="34"/>
      <c r="N806" s="79"/>
      <c r="O806" s="31"/>
      <c r="P806" s="53"/>
      <c r="Q806" s="40"/>
      <c r="S806" s="41" t="str">
        <f t="shared" si="510"/>
        <v/>
      </c>
      <c r="T806" s="41" t="str">
        <f t="shared" si="511"/>
        <v/>
      </c>
      <c r="U806" s="41" t="str">
        <f t="shared" si="523"/>
        <v/>
      </c>
      <c r="W806" s="74" t="str">
        <f>IF('Job Database'!$X806="", "", 'Job Database'!$X806)</f>
        <v/>
      </c>
      <c r="Y806" s="41" t="str">
        <f>IF($W806="", "", IF(COUNTIF($I$11:$I$3035, $W806)&gt;0, "", MAX($Y$10:$Y805)+1))</f>
        <v/>
      </c>
      <c r="Z806" s="41">
        <v>796</v>
      </c>
      <c r="AA806" s="58" t="str">
        <f t="shared" si="524"/>
        <v/>
      </c>
      <c r="AC806" s="41" t="str">
        <f t="shared" si="512"/>
        <v/>
      </c>
      <c r="AE806" s="41" t="str">
        <f t="shared" si="525"/>
        <v/>
      </c>
      <c r="AJ806" s="154" t="str">
        <f t="shared" si="526"/>
        <v/>
      </c>
      <c r="AL806" s="120" t="str">
        <f t="shared" si="527"/>
        <v/>
      </c>
      <c r="AM806" s="104" t="str">
        <f t="shared" si="528"/>
        <v/>
      </c>
      <c r="AN806" s="104" t="str">
        <f t="shared" si="529"/>
        <v/>
      </c>
      <c r="AO806" s="104" t="str">
        <f t="shared" si="513"/>
        <v/>
      </c>
      <c r="AP806" s="104" t="str">
        <f t="shared" si="514"/>
        <v/>
      </c>
      <c r="AQ806" s="121" t="str">
        <f t="shared" si="530"/>
        <v/>
      </c>
      <c r="AS806" s="88" t="str">
        <f t="shared" si="515"/>
        <v/>
      </c>
      <c r="AT806" s="68" t="str">
        <f t="shared" si="531"/>
        <v/>
      </c>
      <c r="AU806" s="68" t="str">
        <f t="shared" si="532"/>
        <v/>
      </c>
      <c r="AV806" s="68" t="str">
        <f t="shared" si="533"/>
        <v/>
      </c>
      <c r="AW806" s="88" t="str">
        <f t="shared" si="516"/>
        <v/>
      </c>
      <c r="AZ806" s="88" t="str">
        <f t="shared" si="517"/>
        <v/>
      </c>
      <c r="BA806" s="68" t="str">
        <f t="shared" si="518"/>
        <v/>
      </c>
      <c r="BB806" s="68" t="str">
        <f t="shared" si="519"/>
        <v/>
      </c>
      <c r="BC806" s="68" t="str">
        <f t="shared" si="520"/>
        <v/>
      </c>
      <c r="BD806" s="69" t="str">
        <f t="shared" si="521"/>
        <v/>
      </c>
      <c r="BE806" s="69" t="str">
        <f t="shared" si="534"/>
        <v/>
      </c>
      <c r="BT806" s="138" t="str">
        <f t="shared" ca="1" si="535"/>
        <v/>
      </c>
      <c r="BU806" s="139" t="str">
        <f t="shared" ca="1" si="536"/>
        <v/>
      </c>
      <c r="BW806" s="138" t="str">
        <f t="shared" si="537"/>
        <v/>
      </c>
      <c r="BX806" s="104" t="str">
        <f t="shared" si="538"/>
        <v/>
      </c>
      <c r="BY806" s="139" t="str">
        <f t="shared" si="539"/>
        <v/>
      </c>
      <c r="CA806" s="138" t="str">
        <f t="shared" si="540"/>
        <v/>
      </c>
      <c r="CB806" s="104" t="str">
        <f t="shared" si="541"/>
        <v/>
      </c>
      <c r="CC806" s="139" t="str">
        <f t="shared" si="542"/>
        <v/>
      </c>
      <c r="CE806" s="162" t="str">
        <f t="shared" si="543"/>
        <v/>
      </c>
      <c r="CF806" s="163" t="str">
        <f t="shared" si="544"/>
        <v/>
      </c>
      <c r="CG806" s="164" t="str">
        <f t="shared" si="545"/>
        <v/>
      </c>
      <c r="CI806" s="162" t="str">
        <f t="shared" si="546"/>
        <v/>
      </c>
      <c r="CJ806" s="163" t="str">
        <f t="shared" si="549"/>
        <v/>
      </c>
      <c r="CK806" s="164" t="str">
        <f t="shared" si="550"/>
        <v/>
      </c>
      <c r="CM806" s="169" t="str">
        <f t="shared" si="547"/>
        <v/>
      </c>
      <c r="CN806" s="139" t="str">
        <f t="shared" si="548"/>
        <v/>
      </c>
      <c r="CP806" s="41" t="str">
        <f>IF($CM806="", "", COUNTIF($CM$11:$CM$3035, "&lt;"&amp;$CM806)+1+COUNTIF($CM$11:$CM806, $CM806)-1)</f>
        <v/>
      </c>
    </row>
    <row r="807" spans="1:94" x14ac:dyDescent="0.25">
      <c r="A807" s="40"/>
      <c r="B807" s="82" t="str">
        <f>IF($I807="", "", IFERROR(INDEX('Job Database'!$AE$11:$AE$3035, MATCH($I807, 'Job Database'!$X$11:$X$3035, 0)), ""))</f>
        <v/>
      </c>
      <c r="C807" s="69" t="str">
        <f>IF($I807="", "", IF(COUNTIF('Job Database'!$X$11:$X$3035, $I807)=0, $AC$5, $AC$4))</f>
        <v/>
      </c>
      <c r="D807" s="40"/>
      <c r="E807" s="85" t="str">
        <f>IF($I807="", "", IF(IFERROR(INDEX('Job Database'!$M$11:$M$3035, MATCH($I807, 'Job Database'!$X$11:$X$3035, 0)), "")="", "", IFERROR(INDEX('Job Database'!$M$11:$M$3035, MATCH($I807, 'Job Database'!$X$11:$X$3035, 0)), "")))</f>
        <v/>
      </c>
      <c r="F807" s="40"/>
      <c r="G807" s="88" t="str">
        <f t="shared" si="522"/>
        <v/>
      </c>
      <c r="H807" s="40"/>
      <c r="I807" s="24"/>
      <c r="J807" s="34"/>
      <c r="K807" s="106"/>
      <c r="L807" s="79"/>
      <c r="M807" s="34"/>
      <c r="N807" s="79"/>
      <c r="O807" s="31"/>
      <c r="P807" s="53"/>
      <c r="Q807" s="40"/>
      <c r="S807" s="41" t="str">
        <f t="shared" si="510"/>
        <v/>
      </c>
      <c r="T807" s="41" t="str">
        <f t="shared" si="511"/>
        <v/>
      </c>
      <c r="U807" s="41" t="str">
        <f t="shared" si="523"/>
        <v/>
      </c>
      <c r="W807" s="74" t="str">
        <f>IF('Job Database'!$X807="", "", 'Job Database'!$X807)</f>
        <v/>
      </c>
      <c r="Y807" s="41" t="str">
        <f>IF($W807="", "", IF(COUNTIF($I$11:$I$3035, $W807)&gt;0, "", MAX($Y$10:$Y806)+1))</f>
        <v/>
      </c>
      <c r="Z807" s="41">
        <v>797</v>
      </c>
      <c r="AA807" s="58" t="str">
        <f t="shared" si="524"/>
        <v/>
      </c>
      <c r="AC807" s="41" t="str">
        <f t="shared" si="512"/>
        <v/>
      </c>
      <c r="AE807" s="41" t="str">
        <f t="shared" si="525"/>
        <v/>
      </c>
      <c r="AJ807" s="154" t="str">
        <f t="shared" si="526"/>
        <v/>
      </c>
      <c r="AL807" s="120" t="str">
        <f t="shared" si="527"/>
        <v/>
      </c>
      <c r="AM807" s="104" t="str">
        <f t="shared" si="528"/>
        <v/>
      </c>
      <c r="AN807" s="104" t="str">
        <f t="shared" si="529"/>
        <v/>
      </c>
      <c r="AO807" s="104" t="str">
        <f t="shared" si="513"/>
        <v/>
      </c>
      <c r="AP807" s="104" t="str">
        <f t="shared" si="514"/>
        <v/>
      </c>
      <c r="AQ807" s="121" t="str">
        <f t="shared" si="530"/>
        <v/>
      </c>
      <c r="AS807" s="88" t="str">
        <f t="shared" si="515"/>
        <v/>
      </c>
      <c r="AT807" s="68" t="str">
        <f t="shared" si="531"/>
        <v/>
      </c>
      <c r="AU807" s="68" t="str">
        <f t="shared" si="532"/>
        <v/>
      </c>
      <c r="AV807" s="68" t="str">
        <f t="shared" si="533"/>
        <v/>
      </c>
      <c r="AW807" s="88" t="str">
        <f t="shared" si="516"/>
        <v/>
      </c>
      <c r="AZ807" s="88" t="str">
        <f t="shared" si="517"/>
        <v/>
      </c>
      <c r="BA807" s="68" t="str">
        <f t="shared" si="518"/>
        <v/>
      </c>
      <c r="BB807" s="68" t="str">
        <f t="shared" si="519"/>
        <v/>
      </c>
      <c r="BC807" s="68" t="str">
        <f t="shared" si="520"/>
        <v/>
      </c>
      <c r="BD807" s="69" t="str">
        <f t="shared" si="521"/>
        <v/>
      </c>
      <c r="BE807" s="69" t="str">
        <f t="shared" si="534"/>
        <v/>
      </c>
      <c r="BT807" s="138" t="str">
        <f t="shared" ca="1" si="535"/>
        <v/>
      </c>
      <c r="BU807" s="139" t="str">
        <f t="shared" ca="1" si="536"/>
        <v/>
      </c>
      <c r="BW807" s="138" t="str">
        <f t="shared" si="537"/>
        <v/>
      </c>
      <c r="BX807" s="104" t="str">
        <f t="shared" si="538"/>
        <v/>
      </c>
      <c r="BY807" s="139" t="str">
        <f t="shared" si="539"/>
        <v/>
      </c>
      <c r="CA807" s="138" t="str">
        <f t="shared" si="540"/>
        <v/>
      </c>
      <c r="CB807" s="104" t="str">
        <f t="shared" si="541"/>
        <v/>
      </c>
      <c r="CC807" s="139" t="str">
        <f t="shared" si="542"/>
        <v/>
      </c>
      <c r="CE807" s="162" t="str">
        <f t="shared" si="543"/>
        <v/>
      </c>
      <c r="CF807" s="163" t="str">
        <f t="shared" si="544"/>
        <v/>
      </c>
      <c r="CG807" s="164" t="str">
        <f t="shared" si="545"/>
        <v/>
      </c>
      <c r="CI807" s="162" t="str">
        <f t="shared" si="546"/>
        <v/>
      </c>
      <c r="CJ807" s="163" t="str">
        <f t="shared" si="549"/>
        <v/>
      </c>
      <c r="CK807" s="164" t="str">
        <f t="shared" si="550"/>
        <v/>
      </c>
      <c r="CM807" s="169" t="str">
        <f t="shared" si="547"/>
        <v/>
      </c>
      <c r="CN807" s="139" t="str">
        <f t="shared" si="548"/>
        <v/>
      </c>
      <c r="CP807" s="41" t="str">
        <f>IF($CM807="", "", COUNTIF($CM$11:$CM$3035, "&lt;"&amp;$CM807)+1+COUNTIF($CM$11:$CM807, $CM807)-1)</f>
        <v/>
      </c>
    </row>
    <row r="808" spans="1:94" x14ac:dyDescent="0.25">
      <c r="A808" s="40"/>
      <c r="B808" s="82" t="str">
        <f>IF($I808="", "", IFERROR(INDEX('Job Database'!$AE$11:$AE$3035, MATCH($I808, 'Job Database'!$X$11:$X$3035, 0)), ""))</f>
        <v/>
      </c>
      <c r="C808" s="69" t="str">
        <f>IF($I808="", "", IF(COUNTIF('Job Database'!$X$11:$X$3035, $I808)=0, $AC$5, $AC$4))</f>
        <v/>
      </c>
      <c r="D808" s="40"/>
      <c r="E808" s="85" t="str">
        <f>IF($I808="", "", IF(IFERROR(INDEX('Job Database'!$M$11:$M$3035, MATCH($I808, 'Job Database'!$X$11:$X$3035, 0)), "")="", "", IFERROR(INDEX('Job Database'!$M$11:$M$3035, MATCH($I808, 'Job Database'!$X$11:$X$3035, 0)), "")))</f>
        <v/>
      </c>
      <c r="F808" s="40"/>
      <c r="G808" s="88" t="str">
        <f t="shared" si="522"/>
        <v/>
      </c>
      <c r="H808" s="40"/>
      <c r="I808" s="24"/>
      <c r="J808" s="34"/>
      <c r="K808" s="106"/>
      <c r="L808" s="79"/>
      <c r="M808" s="34"/>
      <c r="N808" s="79"/>
      <c r="O808" s="31"/>
      <c r="P808" s="53"/>
      <c r="Q808" s="40"/>
      <c r="S808" s="41" t="str">
        <f t="shared" si="510"/>
        <v/>
      </c>
      <c r="T808" s="41" t="str">
        <f t="shared" si="511"/>
        <v/>
      </c>
      <c r="U808" s="41" t="str">
        <f t="shared" si="523"/>
        <v/>
      </c>
      <c r="W808" s="74" t="str">
        <f>IF('Job Database'!$X808="", "", 'Job Database'!$X808)</f>
        <v/>
      </c>
      <c r="Y808" s="41" t="str">
        <f>IF($W808="", "", IF(COUNTIF($I$11:$I$3035, $W808)&gt;0, "", MAX($Y$10:$Y807)+1))</f>
        <v/>
      </c>
      <c r="Z808" s="41">
        <v>798</v>
      </c>
      <c r="AA808" s="58" t="str">
        <f t="shared" si="524"/>
        <v/>
      </c>
      <c r="AC808" s="41" t="str">
        <f t="shared" si="512"/>
        <v/>
      </c>
      <c r="AE808" s="41" t="str">
        <f t="shared" si="525"/>
        <v/>
      </c>
      <c r="AJ808" s="154" t="str">
        <f t="shared" si="526"/>
        <v/>
      </c>
      <c r="AL808" s="120" t="str">
        <f t="shared" si="527"/>
        <v/>
      </c>
      <c r="AM808" s="104" t="str">
        <f t="shared" si="528"/>
        <v/>
      </c>
      <c r="AN808" s="104" t="str">
        <f t="shared" si="529"/>
        <v/>
      </c>
      <c r="AO808" s="104" t="str">
        <f t="shared" si="513"/>
        <v/>
      </c>
      <c r="AP808" s="104" t="str">
        <f t="shared" si="514"/>
        <v/>
      </c>
      <c r="AQ808" s="121" t="str">
        <f t="shared" si="530"/>
        <v/>
      </c>
      <c r="AS808" s="88" t="str">
        <f t="shared" si="515"/>
        <v/>
      </c>
      <c r="AT808" s="68" t="str">
        <f t="shared" si="531"/>
        <v/>
      </c>
      <c r="AU808" s="68" t="str">
        <f t="shared" si="532"/>
        <v/>
      </c>
      <c r="AV808" s="68" t="str">
        <f t="shared" si="533"/>
        <v/>
      </c>
      <c r="AW808" s="88" t="str">
        <f t="shared" si="516"/>
        <v/>
      </c>
      <c r="AZ808" s="88" t="str">
        <f t="shared" si="517"/>
        <v/>
      </c>
      <c r="BA808" s="68" t="str">
        <f t="shared" si="518"/>
        <v/>
      </c>
      <c r="BB808" s="68" t="str">
        <f t="shared" si="519"/>
        <v/>
      </c>
      <c r="BC808" s="68" t="str">
        <f t="shared" si="520"/>
        <v/>
      </c>
      <c r="BD808" s="69" t="str">
        <f t="shared" si="521"/>
        <v/>
      </c>
      <c r="BE808" s="69" t="str">
        <f t="shared" si="534"/>
        <v/>
      </c>
      <c r="BT808" s="138" t="str">
        <f t="shared" ca="1" si="535"/>
        <v/>
      </c>
      <c r="BU808" s="139" t="str">
        <f t="shared" ca="1" si="536"/>
        <v/>
      </c>
      <c r="BW808" s="138" t="str">
        <f t="shared" si="537"/>
        <v/>
      </c>
      <c r="BX808" s="104" t="str">
        <f t="shared" si="538"/>
        <v/>
      </c>
      <c r="BY808" s="139" t="str">
        <f t="shared" si="539"/>
        <v/>
      </c>
      <c r="CA808" s="138" t="str">
        <f t="shared" si="540"/>
        <v/>
      </c>
      <c r="CB808" s="104" t="str">
        <f t="shared" si="541"/>
        <v/>
      </c>
      <c r="CC808" s="139" t="str">
        <f t="shared" si="542"/>
        <v/>
      </c>
      <c r="CE808" s="162" t="str">
        <f t="shared" si="543"/>
        <v/>
      </c>
      <c r="CF808" s="163" t="str">
        <f t="shared" si="544"/>
        <v/>
      </c>
      <c r="CG808" s="164" t="str">
        <f t="shared" si="545"/>
        <v/>
      </c>
      <c r="CI808" s="162" t="str">
        <f t="shared" si="546"/>
        <v/>
      </c>
      <c r="CJ808" s="163" t="str">
        <f t="shared" si="549"/>
        <v/>
      </c>
      <c r="CK808" s="164" t="str">
        <f t="shared" si="550"/>
        <v/>
      </c>
      <c r="CM808" s="169" t="str">
        <f t="shared" si="547"/>
        <v/>
      </c>
      <c r="CN808" s="139" t="str">
        <f t="shared" si="548"/>
        <v/>
      </c>
      <c r="CP808" s="41" t="str">
        <f>IF($CM808="", "", COUNTIF($CM$11:$CM$3035, "&lt;"&amp;$CM808)+1+COUNTIF($CM$11:$CM808, $CM808)-1)</f>
        <v/>
      </c>
    </row>
    <row r="809" spans="1:94" x14ac:dyDescent="0.25">
      <c r="A809" s="40"/>
      <c r="B809" s="82" t="str">
        <f>IF($I809="", "", IFERROR(INDEX('Job Database'!$AE$11:$AE$3035, MATCH($I809, 'Job Database'!$X$11:$X$3035, 0)), ""))</f>
        <v/>
      </c>
      <c r="C809" s="69" t="str">
        <f>IF($I809="", "", IF(COUNTIF('Job Database'!$X$11:$X$3035, $I809)=0, $AC$5, $AC$4))</f>
        <v/>
      </c>
      <c r="D809" s="40"/>
      <c r="E809" s="85" t="str">
        <f>IF($I809="", "", IF(IFERROR(INDEX('Job Database'!$M$11:$M$3035, MATCH($I809, 'Job Database'!$X$11:$X$3035, 0)), "")="", "", IFERROR(INDEX('Job Database'!$M$11:$M$3035, MATCH($I809, 'Job Database'!$X$11:$X$3035, 0)), "")))</f>
        <v/>
      </c>
      <c r="F809" s="40"/>
      <c r="G809" s="88" t="str">
        <f t="shared" si="522"/>
        <v/>
      </c>
      <c r="H809" s="40"/>
      <c r="I809" s="24"/>
      <c r="J809" s="34"/>
      <c r="K809" s="106"/>
      <c r="L809" s="79"/>
      <c r="M809" s="34"/>
      <c r="N809" s="79"/>
      <c r="O809" s="31"/>
      <c r="P809" s="53"/>
      <c r="Q809" s="40"/>
      <c r="S809" s="41" t="str">
        <f t="shared" si="510"/>
        <v/>
      </c>
      <c r="T809" s="41" t="str">
        <f t="shared" si="511"/>
        <v/>
      </c>
      <c r="U809" s="41" t="str">
        <f t="shared" si="523"/>
        <v/>
      </c>
      <c r="W809" s="74" t="str">
        <f>IF('Job Database'!$X809="", "", 'Job Database'!$X809)</f>
        <v/>
      </c>
      <c r="Y809" s="41" t="str">
        <f>IF($W809="", "", IF(COUNTIF($I$11:$I$3035, $W809)&gt;0, "", MAX($Y$10:$Y808)+1))</f>
        <v/>
      </c>
      <c r="Z809" s="41">
        <v>799</v>
      </c>
      <c r="AA809" s="58" t="str">
        <f t="shared" si="524"/>
        <v/>
      </c>
      <c r="AC809" s="41" t="str">
        <f t="shared" si="512"/>
        <v/>
      </c>
      <c r="AE809" s="41" t="str">
        <f t="shared" si="525"/>
        <v/>
      </c>
      <c r="AJ809" s="154" t="str">
        <f t="shared" si="526"/>
        <v/>
      </c>
      <c r="AL809" s="120" t="str">
        <f t="shared" si="527"/>
        <v/>
      </c>
      <c r="AM809" s="104" t="str">
        <f t="shared" si="528"/>
        <v/>
      </c>
      <c r="AN809" s="104" t="str">
        <f t="shared" si="529"/>
        <v/>
      </c>
      <c r="AO809" s="104" t="str">
        <f t="shared" si="513"/>
        <v/>
      </c>
      <c r="AP809" s="104" t="str">
        <f t="shared" si="514"/>
        <v/>
      </c>
      <c r="AQ809" s="121" t="str">
        <f t="shared" si="530"/>
        <v/>
      </c>
      <c r="AS809" s="88" t="str">
        <f t="shared" si="515"/>
        <v/>
      </c>
      <c r="AT809" s="68" t="str">
        <f t="shared" si="531"/>
        <v/>
      </c>
      <c r="AU809" s="68" t="str">
        <f t="shared" si="532"/>
        <v/>
      </c>
      <c r="AV809" s="68" t="str">
        <f t="shared" si="533"/>
        <v/>
      </c>
      <c r="AW809" s="88" t="str">
        <f t="shared" si="516"/>
        <v/>
      </c>
      <c r="AZ809" s="88" t="str">
        <f t="shared" si="517"/>
        <v/>
      </c>
      <c r="BA809" s="68" t="str">
        <f t="shared" si="518"/>
        <v/>
      </c>
      <c r="BB809" s="68" t="str">
        <f t="shared" si="519"/>
        <v/>
      </c>
      <c r="BC809" s="68" t="str">
        <f t="shared" si="520"/>
        <v/>
      </c>
      <c r="BD809" s="69" t="str">
        <f t="shared" si="521"/>
        <v/>
      </c>
      <c r="BE809" s="69" t="str">
        <f t="shared" si="534"/>
        <v/>
      </c>
      <c r="BT809" s="138" t="str">
        <f t="shared" ca="1" si="535"/>
        <v/>
      </c>
      <c r="BU809" s="139" t="str">
        <f t="shared" ca="1" si="536"/>
        <v/>
      </c>
      <c r="BW809" s="138" t="str">
        <f t="shared" si="537"/>
        <v/>
      </c>
      <c r="BX809" s="104" t="str">
        <f t="shared" si="538"/>
        <v/>
      </c>
      <c r="BY809" s="139" t="str">
        <f t="shared" si="539"/>
        <v/>
      </c>
      <c r="CA809" s="138" t="str">
        <f t="shared" si="540"/>
        <v/>
      </c>
      <c r="CB809" s="104" t="str">
        <f t="shared" si="541"/>
        <v/>
      </c>
      <c r="CC809" s="139" t="str">
        <f t="shared" si="542"/>
        <v/>
      </c>
      <c r="CE809" s="162" t="str">
        <f t="shared" si="543"/>
        <v/>
      </c>
      <c r="CF809" s="163" t="str">
        <f t="shared" si="544"/>
        <v/>
      </c>
      <c r="CG809" s="164" t="str">
        <f t="shared" si="545"/>
        <v/>
      </c>
      <c r="CI809" s="162" t="str">
        <f t="shared" si="546"/>
        <v/>
      </c>
      <c r="CJ809" s="163" t="str">
        <f t="shared" si="549"/>
        <v/>
      </c>
      <c r="CK809" s="164" t="str">
        <f t="shared" si="550"/>
        <v/>
      </c>
      <c r="CM809" s="169" t="str">
        <f t="shared" si="547"/>
        <v/>
      </c>
      <c r="CN809" s="139" t="str">
        <f t="shared" si="548"/>
        <v/>
      </c>
      <c r="CP809" s="41" t="str">
        <f>IF($CM809="", "", COUNTIF($CM$11:$CM$3035, "&lt;"&amp;$CM809)+1+COUNTIF($CM$11:$CM809, $CM809)-1)</f>
        <v/>
      </c>
    </row>
    <row r="810" spans="1:94" x14ac:dyDescent="0.25">
      <c r="A810" s="40"/>
      <c r="B810" s="82" t="str">
        <f>IF($I810="", "", IFERROR(INDEX('Job Database'!$AE$11:$AE$3035, MATCH($I810, 'Job Database'!$X$11:$X$3035, 0)), ""))</f>
        <v/>
      </c>
      <c r="C810" s="69" t="str">
        <f>IF($I810="", "", IF(COUNTIF('Job Database'!$X$11:$X$3035, $I810)=0, $AC$5, $AC$4))</f>
        <v/>
      </c>
      <c r="D810" s="40"/>
      <c r="E810" s="85" t="str">
        <f>IF($I810="", "", IF(IFERROR(INDEX('Job Database'!$M$11:$M$3035, MATCH($I810, 'Job Database'!$X$11:$X$3035, 0)), "")="", "", IFERROR(INDEX('Job Database'!$M$11:$M$3035, MATCH($I810, 'Job Database'!$X$11:$X$3035, 0)), "")))</f>
        <v/>
      </c>
      <c r="F810" s="40"/>
      <c r="G810" s="88" t="str">
        <f t="shared" si="522"/>
        <v/>
      </c>
      <c r="H810" s="40"/>
      <c r="I810" s="24"/>
      <c r="J810" s="34"/>
      <c r="K810" s="106"/>
      <c r="L810" s="79"/>
      <c r="M810" s="34"/>
      <c r="N810" s="79"/>
      <c r="O810" s="31"/>
      <c r="P810" s="53"/>
      <c r="Q810" s="40"/>
      <c r="S810" s="41" t="str">
        <f t="shared" si="510"/>
        <v/>
      </c>
      <c r="T810" s="41" t="str">
        <f t="shared" si="511"/>
        <v/>
      </c>
      <c r="U810" s="41" t="str">
        <f t="shared" si="523"/>
        <v/>
      </c>
      <c r="W810" s="74" t="str">
        <f>IF('Job Database'!$X810="", "", 'Job Database'!$X810)</f>
        <v/>
      </c>
      <c r="Y810" s="41" t="str">
        <f>IF($W810="", "", IF(COUNTIF($I$11:$I$3035, $W810)&gt;0, "", MAX($Y$10:$Y809)+1))</f>
        <v/>
      </c>
      <c r="Z810" s="41">
        <v>800</v>
      </c>
      <c r="AA810" s="58" t="str">
        <f t="shared" si="524"/>
        <v/>
      </c>
      <c r="AC810" s="41" t="str">
        <f t="shared" si="512"/>
        <v/>
      </c>
      <c r="AE810" s="41" t="str">
        <f t="shared" si="525"/>
        <v/>
      </c>
      <c r="AJ810" s="154" t="str">
        <f t="shared" si="526"/>
        <v/>
      </c>
      <c r="AL810" s="120" t="str">
        <f t="shared" si="527"/>
        <v/>
      </c>
      <c r="AM810" s="104" t="str">
        <f t="shared" si="528"/>
        <v/>
      </c>
      <c r="AN810" s="104" t="str">
        <f t="shared" si="529"/>
        <v/>
      </c>
      <c r="AO810" s="104" t="str">
        <f t="shared" si="513"/>
        <v/>
      </c>
      <c r="AP810" s="104" t="str">
        <f t="shared" si="514"/>
        <v/>
      </c>
      <c r="AQ810" s="121" t="str">
        <f t="shared" si="530"/>
        <v/>
      </c>
      <c r="AS810" s="88" t="str">
        <f t="shared" si="515"/>
        <v/>
      </c>
      <c r="AT810" s="68" t="str">
        <f t="shared" si="531"/>
        <v/>
      </c>
      <c r="AU810" s="68" t="str">
        <f t="shared" si="532"/>
        <v/>
      </c>
      <c r="AV810" s="68" t="str">
        <f t="shared" si="533"/>
        <v/>
      </c>
      <c r="AW810" s="88" t="str">
        <f t="shared" si="516"/>
        <v/>
      </c>
      <c r="AZ810" s="88" t="str">
        <f t="shared" si="517"/>
        <v/>
      </c>
      <c r="BA810" s="68" t="str">
        <f t="shared" si="518"/>
        <v/>
      </c>
      <c r="BB810" s="68" t="str">
        <f t="shared" si="519"/>
        <v/>
      </c>
      <c r="BC810" s="68" t="str">
        <f t="shared" si="520"/>
        <v/>
      </c>
      <c r="BD810" s="69" t="str">
        <f t="shared" si="521"/>
        <v/>
      </c>
      <c r="BE810" s="69" t="str">
        <f t="shared" si="534"/>
        <v/>
      </c>
      <c r="BT810" s="138" t="str">
        <f t="shared" ca="1" si="535"/>
        <v/>
      </c>
      <c r="BU810" s="139" t="str">
        <f t="shared" ca="1" si="536"/>
        <v/>
      </c>
      <c r="BW810" s="138" t="str">
        <f t="shared" si="537"/>
        <v/>
      </c>
      <c r="BX810" s="104" t="str">
        <f t="shared" si="538"/>
        <v/>
      </c>
      <c r="BY810" s="139" t="str">
        <f t="shared" si="539"/>
        <v/>
      </c>
      <c r="CA810" s="138" t="str">
        <f t="shared" si="540"/>
        <v/>
      </c>
      <c r="CB810" s="104" t="str">
        <f t="shared" si="541"/>
        <v/>
      </c>
      <c r="CC810" s="139" t="str">
        <f t="shared" si="542"/>
        <v/>
      </c>
      <c r="CE810" s="162" t="str">
        <f t="shared" si="543"/>
        <v/>
      </c>
      <c r="CF810" s="163" t="str">
        <f t="shared" si="544"/>
        <v/>
      </c>
      <c r="CG810" s="164" t="str">
        <f t="shared" si="545"/>
        <v/>
      </c>
      <c r="CI810" s="162" t="str">
        <f t="shared" si="546"/>
        <v/>
      </c>
      <c r="CJ810" s="163" t="str">
        <f t="shared" si="549"/>
        <v/>
      </c>
      <c r="CK810" s="164" t="str">
        <f t="shared" si="550"/>
        <v/>
      </c>
      <c r="CM810" s="169" t="str">
        <f t="shared" si="547"/>
        <v/>
      </c>
      <c r="CN810" s="139" t="str">
        <f t="shared" si="548"/>
        <v/>
      </c>
      <c r="CP810" s="41" t="str">
        <f>IF($CM810="", "", COUNTIF($CM$11:$CM$3035, "&lt;"&amp;$CM810)+1+COUNTIF($CM$11:$CM810, $CM810)-1)</f>
        <v/>
      </c>
    </row>
    <row r="811" spans="1:94" x14ac:dyDescent="0.25">
      <c r="A811" s="40"/>
      <c r="B811" s="82" t="str">
        <f>IF($I811="", "", IFERROR(INDEX('Job Database'!$AE$11:$AE$3035, MATCH($I811, 'Job Database'!$X$11:$X$3035, 0)), ""))</f>
        <v/>
      </c>
      <c r="C811" s="69" t="str">
        <f>IF($I811="", "", IF(COUNTIF('Job Database'!$X$11:$X$3035, $I811)=0, $AC$5, $AC$4))</f>
        <v/>
      </c>
      <c r="D811" s="40"/>
      <c r="E811" s="85" t="str">
        <f>IF($I811="", "", IF(IFERROR(INDEX('Job Database'!$M$11:$M$3035, MATCH($I811, 'Job Database'!$X$11:$X$3035, 0)), "")="", "", IFERROR(INDEX('Job Database'!$M$11:$M$3035, MATCH($I811, 'Job Database'!$X$11:$X$3035, 0)), "")))</f>
        <v/>
      </c>
      <c r="F811" s="40"/>
      <c r="G811" s="88" t="str">
        <f t="shared" si="522"/>
        <v/>
      </c>
      <c r="H811" s="40"/>
      <c r="I811" s="24"/>
      <c r="J811" s="34"/>
      <c r="K811" s="106"/>
      <c r="L811" s="79"/>
      <c r="M811" s="34"/>
      <c r="N811" s="79"/>
      <c r="O811" s="31"/>
      <c r="P811" s="53"/>
      <c r="Q811" s="40"/>
      <c r="S811" s="41" t="str">
        <f t="shared" si="510"/>
        <v/>
      </c>
      <c r="T811" s="41" t="str">
        <f t="shared" si="511"/>
        <v/>
      </c>
      <c r="U811" s="41" t="str">
        <f t="shared" si="523"/>
        <v/>
      </c>
      <c r="W811" s="74" t="str">
        <f>IF('Job Database'!$X811="", "", 'Job Database'!$X811)</f>
        <v/>
      </c>
      <c r="Y811" s="41" t="str">
        <f>IF($W811="", "", IF(COUNTIF($I$11:$I$3035, $W811)&gt;0, "", MAX($Y$10:$Y810)+1))</f>
        <v/>
      </c>
      <c r="Z811" s="41">
        <v>801</v>
      </c>
      <c r="AA811" s="58" t="str">
        <f t="shared" si="524"/>
        <v/>
      </c>
      <c r="AC811" s="41" t="str">
        <f t="shared" si="512"/>
        <v/>
      </c>
      <c r="AE811" s="41" t="str">
        <f t="shared" si="525"/>
        <v/>
      </c>
      <c r="AJ811" s="154" t="str">
        <f t="shared" si="526"/>
        <v/>
      </c>
      <c r="AL811" s="120" t="str">
        <f t="shared" si="527"/>
        <v/>
      </c>
      <c r="AM811" s="104" t="str">
        <f t="shared" si="528"/>
        <v/>
      </c>
      <c r="AN811" s="104" t="str">
        <f t="shared" si="529"/>
        <v/>
      </c>
      <c r="AO811" s="104" t="str">
        <f t="shared" si="513"/>
        <v/>
      </c>
      <c r="AP811" s="104" t="str">
        <f t="shared" si="514"/>
        <v/>
      </c>
      <c r="AQ811" s="121" t="str">
        <f t="shared" si="530"/>
        <v/>
      </c>
      <c r="AS811" s="88" t="str">
        <f t="shared" si="515"/>
        <v/>
      </c>
      <c r="AT811" s="68" t="str">
        <f t="shared" si="531"/>
        <v/>
      </c>
      <c r="AU811" s="68" t="str">
        <f t="shared" si="532"/>
        <v/>
      </c>
      <c r="AV811" s="68" t="str">
        <f t="shared" si="533"/>
        <v/>
      </c>
      <c r="AW811" s="88" t="str">
        <f t="shared" si="516"/>
        <v/>
      </c>
      <c r="AZ811" s="88" t="str">
        <f t="shared" si="517"/>
        <v/>
      </c>
      <c r="BA811" s="68" t="str">
        <f t="shared" si="518"/>
        <v/>
      </c>
      <c r="BB811" s="68" t="str">
        <f t="shared" si="519"/>
        <v/>
      </c>
      <c r="BC811" s="68" t="str">
        <f t="shared" si="520"/>
        <v/>
      </c>
      <c r="BD811" s="69" t="str">
        <f t="shared" si="521"/>
        <v/>
      </c>
      <c r="BE811" s="69" t="str">
        <f t="shared" si="534"/>
        <v/>
      </c>
      <c r="BT811" s="138" t="str">
        <f t="shared" ca="1" si="535"/>
        <v/>
      </c>
      <c r="BU811" s="139" t="str">
        <f t="shared" ca="1" si="536"/>
        <v/>
      </c>
      <c r="BW811" s="138" t="str">
        <f t="shared" si="537"/>
        <v/>
      </c>
      <c r="BX811" s="104" t="str">
        <f t="shared" si="538"/>
        <v/>
      </c>
      <c r="BY811" s="139" t="str">
        <f t="shared" si="539"/>
        <v/>
      </c>
      <c r="CA811" s="138" t="str">
        <f t="shared" si="540"/>
        <v/>
      </c>
      <c r="CB811" s="104" t="str">
        <f t="shared" si="541"/>
        <v/>
      </c>
      <c r="CC811" s="139" t="str">
        <f t="shared" si="542"/>
        <v/>
      </c>
      <c r="CE811" s="162" t="str">
        <f t="shared" si="543"/>
        <v/>
      </c>
      <c r="CF811" s="163" t="str">
        <f t="shared" si="544"/>
        <v/>
      </c>
      <c r="CG811" s="164" t="str">
        <f t="shared" si="545"/>
        <v/>
      </c>
      <c r="CI811" s="162" t="str">
        <f t="shared" si="546"/>
        <v/>
      </c>
      <c r="CJ811" s="163" t="str">
        <f t="shared" si="549"/>
        <v/>
      </c>
      <c r="CK811" s="164" t="str">
        <f t="shared" si="550"/>
        <v/>
      </c>
      <c r="CM811" s="169" t="str">
        <f t="shared" si="547"/>
        <v/>
      </c>
      <c r="CN811" s="139" t="str">
        <f t="shared" si="548"/>
        <v/>
      </c>
      <c r="CP811" s="41" t="str">
        <f>IF($CM811="", "", COUNTIF($CM$11:$CM$3035, "&lt;"&amp;$CM811)+1+COUNTIF($CM$11:$CM811, $CM811)-1)</f>
        <v/>
      </c>
    </row>
    <row r="812" spans="1:94" x14ac:dyDescent="0.25">
      <c r="A812" s="40"/>
      <c r="B812" s="82" t="str">
        <f>IF($I812="", "", IFERROR(INDEX('Job Database'!$AE$11:$AE$3035, MATCH($I812, 'Job Database'!$X$11:$X$3035, 0)), ""))</f>
        <v/>
      </c>
      <c r="C812" s="69" t="str">
        <f>IF($I812="", "", IF(COUNTIF('Job Database'!$X$11:$X$3035, $I812)=0, $AC$5, $AC$4))</f>
        <v/>
      </c>
      <c r="D812" s="40"/>
      <c r="E812" s="85" t="str">
        <f>IF($I812="", "", IF(IFERROR(INDEX('Job Database'!$M$11:$M$3035, MATCH($I812, 'Job Database'!$X$11:$X$3035, 0)), "")="", "", IFERROR(INDEX('Job Database'!$M$11:$M$3035, MATCH($I812, 'Job Database'!$X$11:$X$3035, 0)), "")))</f>
        <v/>
      </c>
      <c r="F812" s="40"/>
      <c r="G812" s="88" t="str">
        <f t="shared" si="522"/>
        <v/>
      </c>
      <c r="H812" s="40"/>
      <c r="I812" s="24"/>
      <c r="J812" s="34"/>
      <c r="K812" s="106"/>
      <c r="L812" s="79"/>
      <c r="M812" s="34"/>
      <c r="N812" s="79"/>
      <c r="O812" s="31"/>
      <c r="P812" s="53"/>
      <c r="Q812" s="40"/>
      <c r="S812" s="41" t="str">
        <f t="shared" si="510"/>
        <v/>
      </c>
      <c r="T812" s="41" t="str">
        <f t="shared" si="511"/>
        <v/>
      </c>
      <c r="U812" s="41" t="str">
        <f t="shared" si="523"/>
        <v/>
      </c>
      <c r="W812" s="74" t="str">
        <f>IF('Job Database'!$X812="", "", 'Job Database'!$X812)</f>
        <v/>
      </c>
      <c r="Y812" s="41" t="str">
        <f>IF($W812="", "", IF(COUNTIF($I$11:$I$3035, $W812)&gt;0, "", MAX($Y$10:$Y811)+1))</f>
        <v/>
      </c>
      <c r="Z812" s="41">
        <v>802</v>
      </c>
      <c r="AA812" s="58" t="str">
        <f t="shared" si="524"/>
        <v/>
      </c>
      <c r="AC812" s="41" t="str">
        <f t="shared" si="512"/>
        <v/>
      </c>
      <c r="AE812" s="41" t="str">
        <f t="shared" si="525"/>
        <v/>
      </c>
      <c r="AJ812" s="154" t="str">
        <f t="shared" si="526"/>
        <v/>
      </c>
      <c r="AL812" s="120" t="str">
        <f t="shared" si="527"/>
        <v/>
      </c>
      <c r="AM812" s="104" t="str">
        <f t="shared" si="528"/>
        <v/>
      </c>
      <c r="AN812" s="104" t="str">
        <f t="shared" si="529"/>
        <v/>
      </c>
      <c r="AO812" s="104" t="str">
        <f t="shared" si="513"/>
        <v/>
      </c>
      <c r="AP812" s="104" t="str">
        <f t="shared" si="514"/>
        <v/>
      </c>
      <c r="AQ812" s="121" t="str">
        <f t="shared" si="530"/>
        <v/>
      </c>
      <c r="AS812" s="88" t="str">
        <f t="shared" si="515"/>
        <v/>
      </c>
      <c r="AT812" s="68" t="str">
        <f t="shared" si="531"/>
        <v/>
      </c>
      <c r="AU812" s="68" t="str">
        <f t="shared" si="532"/>
        <v/>
      </c>
      <c r="AV812" s="68" t="str">
        <f t="shared" si="533"/>
        <v/>
      </c>
      <c r="AW812" s="88" t="str">
        <f t="shared" si="516"/>
        <v/>
      </c>
      <c r="AZ812" s="88" t="str">
        <f t="shared" si="517"/>
        <v/>
      </c>
      <c r="BA812" s="68" t="str">
        <f t="shared" si="518"/>
        <v/>
      </c>
      <c r="BB812" s="68" t="str">
        <f t="shared" si="519"/>
        <v/>
      </c>
      <c r="BC812" s="68" t="str">
        <f t="shared" si="520"/>
        <v/>
      </c>
      <c r="BD812" s="69" t="str">
        <f t="shared" si="521"/>
        <v/>
      </c>
      <c r="BE812" s="69" t="str">
        <f t="shared" si="534"/>
        <v/>
      </c>
      <c r="BT812" s="138" t="str">
        <f t="shared" ca="1" si="535"/>
        <v/>
      </c>
      <c r="BU812" s="139" t="str">
        <f t="shared" ca="1" si="536"/>
        <v/>
      </c>
      <c r="BW812" s="138" t="str">
        <f t="shared" si="537"/>
        <v/>
      </c>
      <c r="BX812" s="104" t="str">
        <f t="shared" si="538"/>
        <v/>
      </c>
      <c r="BY812" s="139" t="str">
        <f t="shared" si="539"/>
        <v/>
      </c>
      <c r="CA812" s="138" t="str">
        <f t="shared" si="540"/>
        <v/>
      </c>
      <c r="CB812" s="104" t="str">
        <f t="shared" si="541"/>
        <v/>
      </c>
      <c r="CC812" s="139" t="str">
        <f t="shared" si="542"/>
        <v/>
      </c>
      <c r="CE812" s="162" t="str">
        <f t="shared" si="543"/>
        <v/>
      </c>
      <c r="CF812" s="163" t="str">
        <f t="shared" si="544"/>
        <v/>
      </c>
      <c r="CG812" s="164" t="str">
        <f t="shared" si="545"/>
        <v/>
      </c>
      <c r="CI812" s="162" t="str">
        <f t="shared" si="546"/>
        <v/>
      </c>
      <c r="CJ812" s="163" t="str">
        <f t="shared" si="549"/>
        <v/>
      </c>
      <c r="CK812" s="164" t="str">
        <f t="shared" si="550"/>
        <v/>
      </c>
      <c r="CM812" s="169" t="str">
        <f t="shared" si="547"/>
        <v/>
      </c>
      <c r="CN812" s="139" t="str">
        <f t="shared" si="548"/>
        <v/>
      </c>
      <c r="CP812" s="41" t="str">
        <f>IF($CM812="", "", COUNTIF($CM$11:$CM$3035, "&lt;"&amp;$CM812)+1+COUNTIF($CM$11:$CM812, $CM812)-1)</f>
        <v/>
      </c>
    </row>
    <row r="813" spans="1:94" x14ac:dyDescent="0.25">
      <c r="A813" s="40"/>
      <c r="B813" s="82" t="str">
        <f>IF($I813="", "", IFERROR(INDEX('Job Database'!$AE$11:$AE$3035, MATCH($I813, 'Job Database'!$X$11:$X$3035, 0)), ""))</f>
        <v/>
      </c>
      <c r="C813" s="69" t="str">
        <f>IF($I813="", "", IF(COUNTIF('Job Database'!$X$11:$X$3035, $I813)=0, $AC$5, $AC$4))</f>
        <v/>
      </c>
      <c r="D813" s="40"/>
      <c r="E813" s="85" t="str">
        <f>IF($I813="", "", IF(IFERROR(INDEX('Job Database'!$M$11:$M$3035, MATCH($I813, 'Job Database'!$X$11:$X$3035, 0)), "")="", "", IFERROR(INDEX('Job Database'!$M$11:$M$3035, MATCH($I813, 'Job Database'!$X$11:$X$3035, 0)), "")))</f>
        <v/>
      </c>
      <c r="F813" s="40"/>
      <c r="G813" s="88" t="str">
        <f t="shared" si="522"/>
        <v/>
      </c>
      <c r="H813" s="40"/>
      <c r="I813" s="24"/>
      <c r="J813" s="34"/>
      <c r="K813" s="106"/>
      <c r="L813" s="79"/>
      <c r="M813" s="34"/>
      <c r="N813" s="79"/>
      <c r="O813" s="31"/>
      <c r="P813" s="53"/>
      <c r="Q813" s="40"/>
      <c r="S813" s="41" t="str">
        <f t="shared" si="510"/>
        <v/>
      </c>
      <c r="T813" s="41" t="str">
        <f t="shared" si="511"/>
        <v/>
      </c>
      <c r="U813" s="41" t="str">
        <f t="shared" si="523"/>
        <v/>
      </c>
      <c r="W813" s="74" t="str">
        <f>IF('Job Database'!$X813="", "", 'Job Database'!$X813)</f>
        <v/>
      </c>
      <c r="Y813" s="41" t="str">
        <f>IF($W813="", "", IF(COUNTIF($I$11:$I$3035, $W813)&gt;0, "", MAX($Y$10:$Y812)+1))</f>
        <v/>
      </c>
      <c r="Z813" s="41">
        <v>803</v>
      </c>
      <c r="AA813" s="58" t="str">
        <f t="shared" si="524"/>
        <v/>
      </c>
      <c r="AC813" s="41" t="str">
        <f t="shared" si="512"/>
        <v/>
      </c>
      <c r="AE813" s="41" t="str">
        <f t="shared" si="525"/>
        <v/>
      </c>
      <c r="AJ813" s="154" t="str">
        <f t="shared" si="526"/>
        <v/>
      </c>
      <c r="AL813" s="120" t="str">
        <f t="shared" si="527"/>
        <v/>
      </c>
      <c r="AM813" s="104" t="str">
        <f t="shared" si="528"/>
        <v/>
      </c>
      <c r="AN813" s="104" t="str">
        <f t="shared" si="529"/>
        <v/>
      </c>
      <c r="AO813" s="104" t="str">
        <f t="shared" si="513"/>
        <v/>
      </c>
      <c r="AP813" s="104" t="str">
        <f t="shared" si="514"/>
        <v/>
      </c>
      <c r="AQ813" s="121" t="str">
        <f t="shared" si="530"/>
        <v/>
      </c>
      <c r="AS813" s="88" t="str">
        <f t="shared" si="515"/>
        <v/>
      </c>
      <c r="AT813" s="68" t="str">
        <f t="shared" si="531"/>
        <v/>
      </c>
      <c r="AU813" s="68" t="str">
        <f t="shared" si="532"/>
        <v/>
      </c>
      <c r="AV813" s="68" t="str">
        <f t="shared" si="533"/>
        <v/>
      </c>
      <c r="AW813" s="88" t="str">
        <f t="shared" si="516"/>
        <v/>
      </c>
      <c r="AZ813" s="88" t="str">
        <f t="shared" si="517"/>
        <v/>
      </c>
      <c r="BA813" s="68" t="str">
        <f t="shared" si="518"/>
        <v/>
      </c>
      <c r="BB813" s="68" t="str">
        <f t="shared" si="519"/>
        <v/>
      </c>
      <c r="BC813" s="68" t="str">
        <f t="shared" si="520"/>
        <v/>
      </c>
      <c r="BD813" s="69" t="str">
        <f t="shared" si="521"/>
        <v/>
      </c>
      <c r="BE813" s="69" t="str">
        <f t="shared" si="534"/>
        <v/>
      </c>
      <c r="BT813" s="138" t="str">
        <f t="shared" ca="1" si="535"/>
        <v/>
      </c>
      <c r="BU813" s="139" t="str">
        <f t="shared" ca="1" si="536"/>
        <v/>
      </c>
      <c r="BW813" s="138" t="str">
        <f t="shared" si="537"/>
        <v/>
      </c>
      <c r="BX813" s="104" t="str">
        <f t="shared" si="538"/>
        <v/>
      </c>
      <c r="BY813" s="139" t="str">
        <f t="shared" si="539"/>
        <v/>
      </c>
      <c r="CA813" s="138" t="str">
        <f t="shared" si="540"/>
        <v/>
      </c>
      <c r="CB813" s="104" t="str">
        <f t="shared" si="541"/>
        <v/>
      </c>
      <c r="CC813" s="139" t="str">
        <f t="shared" si="542"/>
        <v/>
      </c>
      <c r="CE813" s="162" t="str">
        <f t="shared" si="543"/>
        <v/>
      </c>
      <c r="CF813" s="163" t="str">
        <f t="shared" si="544"/>
        <v/>
      </c>
      <c r="CG813" s="164" t="str">
        <f t="shared" si="545"/>
        <v/>
      </c>
      <c r="CI813" s="162" t="str">
        <f t="shared" si="546"/>
        <v/>
      </c>
      <c r="CJ813" s="163" t="str">
        <f t="shared" si="549"/>
        <v/>
      </c>
      <c r="CK813" s="164" t="str">
        <f t="shared" si="550"/>
        <v/>
      </c>
      <c r="CM813" s="169" t="str">
        <f t="shared" si="547"/>
        <v/>
      </c>
      <c r="CN813" s="139" t="str">
        <f t="shared" si="548"/>
        <v/>
      </c>
      <c r="CP813" s="41" t="str">
        <f>IF($CM813="", "", COUNTIF($CM$11:$CM$3035, "&lt;"&amp;$CM813)+1+COUNTIF($CM$11:$CM813, $CM813)-1)</f>
        <v/>
      </c>
    </row>
    <row r="814" spans="1:94" x14ac:dyDescent="0.25">
      <c r="A814" s="40"/>
      <c r="B814" s="82" t="str">
        <f>IF($I814="", "", IFERROR(INDEX('Job Database'!$AE$11:$AE$3035, MATCH($I814, 'Job Database'!$X$11:$X$3035, 0)), ""))</f>
        <v/>
      </c>
      <c r="C814" s="69" t="str">
        <f>IF($I814="", "", IF(COUNTIF('Job Database'!$X$11:$X$3035, $I814)=0, $AC$5, $AC$4))</f>
        <v/>
      </c>
      <c r="D814" s="40"/>
      <c r="E814" s="85" t="str">
        <f>IF($I814="", "", IF(IFERROR(INDEX('Job Database'!$M$11:$M$3035, MATCH($I814, 'Job Database'!$X$11:$X$3035, 0)), "")="", "", IFERROR(INDEX('Job Database'!$M$11:$M$3035, MATCH($I814, 'Job Database'!$X$11:$X$3035, 0)), "")))</f>
        <v/>
      </c>
      <c r="F814" s="40"/>
      <c r="G814" s="88" t="str">
        <f t="shared" si="522"/>
        <v/>
      </c>
      <c r="H814" s="40"/>
      <c r="I814" s="24"/>
      <c r="J814" s="34"/>
      <c r="K814" s="106"/>
      <c r="L814" s="79"/>
      <c r="M814" s="34"/>
      <c r="N814" s="79"/>
      <c r="O814" s="31"/>
      <c r="P814" s="53"/>
      <c r="Q814" s="40"/>
      <c r="S814" s="41" t="str">
        <f t="shared" si="510"/>
        <v/>
      </c>
      <c r="T814" s="41" t="str">
        <f t="shared" si="511"/>
        <v/>
      </c>
      <c r="U814" s="41" t="str">
        <f t="shared" si="523"/>
        <v/>
      </c>
      <c r="W814" s="74" t="str">
        <f>IF('Job Database'!$X814="", "", 'Job Database'!$X814)</f>
        <v/>
      </c>
      <c r="Y814" s="41" t="str">
        <f>IF($W814="", "", IF(COUNTIF($I$11:$I$3035, $W814)&gt;0, "", MAX($Y$10:$Y813)+1))</f>
        <v/>
      </c>
      <c r="Z814" s="41">
        <v>804</v>
      </c>
      <c r="AA814" s="58" t="str">
        <f t="shared" si="524"/>
        <v/>
      </c>
      <c r="AC814" s="41" t="str">
        <f t="shared" si="512"/>
        <v/>
      </c>
      <c r="AE814" s="41" t="str">
        <f t="shared" si="525"/>
        <v/>
      </c>
      <c r="AJ814" s="154" t="str">
        <f t="shared" si="526"/>
        <v/>
      </c>
      <c r="AL814" s="120" t="str">
        <f t="shared" si="527"/>
        <v/>
      </c>
      <c r="AM814" s="104" t="str">
        <f t="shared" si="528"/>
        <v/>
      </c>
      <c r="AN814" s="104" t="str">
        <f t="shared" si="529"/>
        <v/>
      </c>
      <c r="AO814" s="104" t="str">
        <f t="shared" si="513"/>
        <v/>
      </c>
      <c r="AP814" s="104" t="str">
        <f t="shared" si="514"/>
        <v/>
      </c>
      <c r="AQ814" s="121" t="str">
        <f t="shared" si="530"/>
        <v/>
      </c>
      <c r="AS814" s="88" t="str">
        <f t="shared" si="515"/>
        <v/>
      </c>
      <c r="AT814" s="68" t="str">
        <f t="shared" si="531"/>
        <v/>
      </c>
      <c r="AU814" s="68" t="str">
        <f t="shared" si="532"/>
        <v/>
      </c>
      <c r="AV814" s="68" t="str">
        <f t="shared" si="533"/>
        <v/>
      </c>
      <c r="AW814" s="88" t="str">
        <f t="shared" si="516"/>
        <v/>
      </c>
      <c r="AZ814" s="88" t="str">
        <f t="shared" si="517"/>
        <v/>
      </c>
      <c r="BA814" s="68" t="str">
        <f t="shared" si="518"/>
        <v/>
      </c>
      <c r="BB814" s="68" t="str">
        <f t="shared" si="519"/>
        <v/>
      </c>
      <c r="BC814" s="68" t="str">
        <f t="shared" si="520"/>
        <v/>
      </c>
      <c r="BD814" s="69" t="str">
        <f t="shared" si="521"/>
        <v/>
      </c>
      <c r="BE814" s="69" t="str">
        <f t="shared" si="534"/>
        <v/>
      </c>
      <c r="BT814" s="138" t="str">
        <f t="shared" ca="1" si="535"/>
        <v/>
      </c>
      <c r="BU814" s="139" t="str">
        <f t="shared" ca="1" si="536"/>
        <v/>
      </c>
      <c r="BW814" s="138" t="str">
        <f t="shared" si="537"/>
        <v/>
      </c>
      <c r="BX814" s="104" t="str">
        <f t="shared" si="538"/>
        <v/>
      </c>
      <c r="BY814" s="139" t="str">
        <f t="shared" si="539"/>
        <v/>
      </c>
      <c r="CA814" s="138" t="str">
        <f t="shared" si="540"/>
        <v/>
      </c>
      <c r="CB814" s="104" t="str">
        <f t="shared" si="541"/>
        <v/>
      </c>
      <c r="CC814" s="139" t="str">
        <f t="shared" si="542"/>
        <v/>
      </c>
      <c r="CE814" s="162" t="str">
        <f t="shared" si="543"/>
        <v/>
      </c>
      <c r="CF814" s="163" t="str">
        <f t="shared" si="544"/>
        <v/>
      </c>
      <c r="CG814" s="164" t="str">
        <f t="shared" si="545"/>
        <v/>
      </c>
      <c r="CI814" s="162" t="str">
        <f t="shared" si="546"/>
        <v/>
      </c>
      <c r="CJ814" s="163" t="str">
        <f t="shared" si="549"/>
        <v/>
      </c>
      <c r="CK814" s="164" t="str">
        <f t="shared" si="550"/>
        <v/>
      </c>
      <c r="CM814" s="169" t="str">
        <f t="shared" si="547"/>
        <v/>
      </c>
      <c r="CN814" s="139" t="str">
        <f t="shared" si="548"/>
        <v/>
      </c>
      <c r="CP814" s="41" t="str">
        <f>IF($CM814="", "", COUNTIF($CM$11:$CM$3035, "&lt;"&amp;$CM814)+1+COUNTIF($CM$11:$CM814, $CM814)-1)</f>
        <v/>
      </c>
    </row>
    <row r="815" spans="1:94" x14ac:dyDescent="0.25">
      <c r="A815" s="40"/>
      <c r="B815" s="82" t="str">
        <f>IF($I815="", "", IFERROR(INDEX('Job Database'!$AE$11:$AE$3035, MATCH($I815, 'Job Database'!$X$11:$X$3035, 0)), ""))</f>
        <v/>
      </c>
      <c r="C815" s="69" t="str">
        <f>IF($I815="", "", IF(COUNTIF('Job Database'!$X$11:$X$3035, $I815)=0, $AC$5, $AC$4))</f>
        <v/>
      </c>
      <c r="D815" s="40"/>
      <c r="E815" s="85" t="str">
        <f>IF($I815="", "", IF(IFERROR(INDEX('Job Database'!$M$11:$M$3035, MATCH($I815, 'Job Database'!$X$11:$X$3035, 0)), "")="", "", IFERROR(INDEX('Job Database'!$M$11:$M$3035, MATCH($I815, 'Job Database'!$X$11:$X$3035, 0)), "")))</f>
        <v/>
      </c>
      <c r="F815" s="40"/>
      <c r="G815" s="88" t="str">
        <f t="shared" si="522"/>
        <v/>
      </c>
      <c r="H815" s="40"/>
      <c r="I815" s="24"/>
      <c r="J815" s="34"/>
      <c r="K815" s="106"/>
      <c r="L815" s="79"/>
      <c r="M815" s="34"/>
      <c r="N815" s="79"/>
      <c r="O815" s="31"/>
      <c r="P815" s="53"/>
      <c r="Q815" s="40"/>
      <c r="S815" s="41" t="str">
        <f t="shared" si="510"/>
        <v/>
      </c>
      <c r="T815" s="41" t="str">
        <f t="shared" si="511"/>
        <v/>
      </c>
      <c r="U815" s="41" t="str">
        <f t="shared" si="523"/>
        <v/>
      </c>
      <c r="W815" s="74" t="str">
        <f>IF('Job Database'!$X815="", "", 'Job Database'!$X815)</f>
        <v/>
      </c>
      <c r="Y815" s="41" t="str">
        <f>IF($W815="", "", IF(COUNTIF($I$11:$I$3035, $W815)&gt;0, "", MAX($Y$10:$Y814)+1))</f>
        <v/>
      </c>
      <c r="Z815" s="41">
        <v>805</v>
      </c>
      <c r="AA815" s="58" t="str">
        <f t="shared" si="524"/>
        <v/>
      </c>
      <c r="AC815" s="41" t="str">
        <f t="shared" si="512"/>
        <v/>
      </c>
      <c r="AE815" s="41" t="str">
        <f t="shared" si="525"/>
        <v/>
      </c>
      <c r="AJ815" s="154" t="str">
        <f t="shared" si="526"/>
        <v/>
      </c>
      <c r="AL815" s="120" t="str">
        <f t="shared" si="527"/>
        <v/>
      </c>
      <c r="AM815" s="104" t="str">
        <f t="shared" si="528"/>
        <v/>
      </c>
      <c r="AN815" s="104" t="str">
        <f t="shared" si="529"/>
        <v/>
      </c>
      <c r="AO815" s="104" t="str">
        <f t="shared" si="513"/>
        <v/>
      </c>
      <c r="AP815" s="104" t="str">
        <f t="shared" si="514"/>
        <v/>
      </c>
      <c r="AQ815" s="121" t="str">
        <f t="shared" si="530"/>
        <v/>
      </c>
      <c r="AS815" s="88" t="str">
        <f t="shared" si="515"/>
        <v/>
      </c>
      <c r="AT815" s="68" t="str">
        <f t="shared" si="531"/>
        <v/>
      </c>
      <c r="AU815" s="68" t="str">
        <f t="shared" si="532"/>
        <v/>
      </c>
      <c r="AV815" s="68" t="str">
        <f t="shared" si="533"/>
        <v/>
      </c>
      <c r="AW815" s="88" t="str">
        <f t="shared" si="516"/>
        <v/>
      </c>
      <c r="AZ815" s="88" t="str">
        <f t="shared" si="517"/>
        <v/>
      </c>
      <c r="BA815" s="68" t="str">
        <f t="shared" si="518"/>
        <v/>
      </c>
      <c r="BB815" s="68" t="str">
        <f t="shared" si="519"/>
        <v/>
      </c>
      <c r="BC815" s="68" t="str">
        <f t="shared" si="520"/>
        <v/>
      </c>
      <c r="BD815" s="69" t="str">
        <f t="shared" si="521"/>
        <v/>
      </c>
      <c r="BE815" s="69" t="str">
        <f t="shared" si="534"/>
        <v/>
      </c>
      <c r="BT815" s="138" t="str">
        <f t="shared" ca="1" si="535"/>
        <v/>
      </c>
      <c r="BU815" s="139" t="str">
        <f t="shared" ca="1" si="536"/>
        <v/>
      </c>
      <c r="BW815" s="138" t="str">
        <f t="shared" si="537"/>
        <v/>
      </c>
      <c r="BX815" s="104" t="str">
        <f t="shared" si="538"/>
        <v/>
      </c>
      <c r="BY815" s="139" t="str">
        <f t="shared" si="539"/>
        <v/>
      </c>
      <c r="CA815" s="138" t="str">
        <f t="shared" si="540"/>
        <v/>
      </c>
      <c r="CB815" s="104" t="str">
        <f t="shared" si="541"/>
        <v/>
      </c>
      <c r="CC815" s="139" t="str">
        <f t="shared" si="542"/>
        <v/>
      </c>
      <c r="CE815" s="162" t="str">
        <f t="shared" si="543"/>
        <v/>
      </c>
      <c r="CF815" s="163" t="str">
        <f t="shared" si="544"/>
        <v/>
      </c>
      <c r="CG815" s="164" t="str">
        <f t="shared" si="545"/>
        <v/>
      </c>
      <c r="CI815" s="162" t="str">
        <f t="shared" si="546"/>
        <v/>
      </c>
      <c r="CJ815" s="163" t="str">
        <f t="shared" si="549"/>
        <v/>
      </c>
      <c r="CK815" s="164" t="str">
        <f t="shared" si="550"/>
        <v/>
      </c>
      <c r="CM815" s="169" t="str">
        <f t="shared" si="547"/>
        <v/>
      </c>
      <c r="CN815" s="139" t="str">
        <f t="shared" si="548"/>
        <v/>
      </c>
      <c r="CP815" s="41" t="str">
        <f>IF($CM815="", "", COUNTIF($CM$11:$CM$3035, "&lt;"&amp;$CM815)+1+COUNTIF($CM$11:$CM815, $CM815)-1)</f>
        <v/>
      </c>
    </row>
    <row r="816" spans="1:94" x14ac:dyDescent="0.25">
      <c r="A816" s="40"/>
      <c r="B816" s="82" t="str">
        <f>IF($I816="", "", IFERROR(INDEX('Job Database'!$AE$11:$AE$3035, MATCH($I816, 'Job Database'!$X$11:$X$3035, 0)), ""))</f>
        <v/>
      </c>
      <c r="C816" s="69" t="str">
        <f>IF($I816="", "", IF(COUNTIF('Job Database'!$X$11:$X$3035, $I816)=0, $AC$5, $AC$4))</f>
        <v/>
      </c>
      <c r="D816" s="40"/>
      <c r="E816" s="85" t="str">
        <f>IF($I816="", "", IF(IFERROR(INDEX('Job Database'!$M$11:$M$3035, MATCH($I816, 'Job Database'!$X$11:$X$3035, 0)), "")="", "", IFERROR(INDEX('Job Database'!$M$11:$M$3035, MATCH($I816, 'Job Database'!$X$11:$X$3035, 0)), "")))</f>
        <v/>
      </c>
      <c r="F816" s="40"/>
      <c r="G816" s="88" t="str">
        <f t="shared" si="522"/>
        <v/>
      </c>
      <c r="H816" s="40"/>
      <c r="I816" s="24"/>
      <c r="J816" s="34"/>
      <c r="K816" s="106"/>
      <c r="L816" s="79"/>
      <c r="M816" s="34"/>
      <c r="N816" s="79"/>
      <c r="O816" s="31"/>
      <c r="P816" s="53"/>
      <c r="Q816" s="40"/>
      <c r="S816" s="41" t="str">
        <f t="shared" si="510"/>
        <v/>
      </c>
      <c r="T816" s="41" t="str">
        <f t="shared" si="511"/>
        <v/>
      </c>
      <c r="U816" s="41" t="str">
        <f t="shared" si="523"/>
        <v/>
      </c>
      <c r="W816" s="74" t="str">
        <f>IF('Job Database'!$X816="", "", 'Job Database'!$X816)</f>
        <v/>
      </c>
      <c r="Y816" s="41" t="str">
        <f>IF($W816="", "", IF(COUNTIF($I$11:$I$3035, $W816)&gt;0, "", MAX($Y$10:$Y815)+1))</f>
        <v/>
      </c>
      <c r="Z816" s="41">
        <v>806</v>
      </c>
      <c r="AA816" s="58" t="str">
        <f t="shared" si="524"/>
        <v/>
      </c>
      <c r="AC816" s="41" t="str">
        <f t="shared" si="512"/>
        <v/>
      </c>
      <c r="AE816" s="41" t="str">
        <f t="shared" si="525"/>
        <v/>
      </c>
      <c r="AJ816" s="154" t="str">
        <f t="shared" si="526"/>
        <v/>
      </c>
      <c r="AL816" s="120" t="str">
        <f t="shared" si="527"/>
        <v/>
      </c>
      <c r="AM816" s="104" t="str">
        <f t="shared" si="528"/>
        <v/>
      </c>
      <c r="AN816" s="104" t="str">
        <f t="shared" si="529"/>
        <v/>
      </c>
      <c r="AO816" s="104" t="str">
        <f t="shared" si="513"/>
        <v/>
      </c>
      <c r="AP816" s="104" t="str">
        <f t="shared" si="514"/>
        <v/>
      </c>
      <c r="AQ816" s="121" t="str">
        <f t="shared" si="530"/>
        <v/>
      </c>
      <c r="AS816" s="88" t="str">
        <f t="shared" si="515"/>
        <v/>
      </c>
      <c r="AT816" s="68" t="str">
        <f t="shared" si="531"/>
        <v/>
      </c>
      <c r="AU816" s="68" t="str">
        <f t="shared" si="532"/>
        <v/>
      </c>
      <c r="AV816" s="68" t="str">
        <f t="shared" si="533"/>
        <v/>
      </c>
      <c r="AW816" s="88" t="str">
        <f t="shared" si="516"/>
        <v/>
      </c>
      <c r="AZ816" s="88" t="str">
        <f t="shared" si="517"/>
        <v/>
      </c>
      <c r="BA816" s="68" t="str">
        <f t="shared" si="518"/>
        <v/>
      </c>
      <c r="BB816" s="68" t="str">
        <f t="shared" si="519"/>
        <v/>
      </c>
      <c r="BC816" s="68" t="str">
        <f t="shared" si="520"/>
        <v/>
      </c>
      <c r="BD816" s="69" t="str">
        <f t="shared" si="521"/>
        <v/>
      </c>
      <c r="BE816" s="69" t="str">
        <f t="shared" si="534"/>
        <v/>
      </c>
      <c r="BT816" s="138" t="str">
        <f t="shared" ca="1" si="535"/>
        <v/>
      </c>
      <c r="BU816" s="139" t="str">
        <f t="shared" ca="1" si="536"/>
        <v/>
      </c>
      <c r="BW816" s="138" t="str">
        <f t="shared" si="537"/>
        <v/>
      </c>
      <c r="BX816" s="104" t="str">
        <f t="shared" si="538"/>
        <v/>
      </c>
      <c r="BY816" s="139" t="str">
        <f t="shared" si="539"/>
        <v/>
      </c>
      <c r="CA816" s="138" t="str">
        <f t="shared" si="540"/>
        <v/>
      </c>
      <c r="CB816" s="104" t="str">
        <f t="shared" si="541"/>
        <v/>
      </c>
      <c r="CC816" s="139" t="str">
        <f t="shared" si="542"/>
        <v/>
      </c>
      <c r="CE816" s="162" t="str">
        <f t="shared" si="543"/>
        <v/>
      </c>
      <c r="CF816" s="163" t="str">
        <f t="shared" si="544"/>
        <v/>
      </c>
      <c r="CG816" s="164" t="str">
        <f t="shared" si="545"/>
        <v/>
      </c>
      <c r="CI816" s="162" t="str">
        <f t="shared" si="546"/>
        <v/>
      </c>
      <c r="CJ816" s="163" t="str">
        <f t="shared" si="549"/>
        <v/>
      </c>
      <c r="CK816" s="164" t="str">
        <f t="shared" si="550"/>
        <v/>
      </c>
      <c r="CM816" s="169" t="str">
        <f t="shared" si="547"/>
        <v/>
      </c>
      <c r="CN816" s="139" t="str">
        <f t="shared" si="548"/>
        <v/>
      </c>
      <c r="CP816" s="41" t="str">
        <f>IF($CM816="", "", COUNTIF($CM$11:$CM$3035, "&lt;"&amp;$CM816)+1+COUNTIF($CM$11:$CM816, $CM816)-1)</f>
        <v/>
      </c>
    </row>
    <row r="817" spans="1:94" x14ac:dyDescent="0.25">
      <c r="A817" s="40"/>
      <c r="B817" s="82" t="str">
        <f>IF($I817="", "", IFERROR(INDEX('Job Database'!$AE$11:$AE$3035, MATCH($I817, 'Job Database'!$X$11:$X$3035, 0)), ""))</f>
        <v/>
      </c>
      <c r="C817" s="69" t="str">
        <f>IF($I817="", "", IF(COUNTIF('Job Database'!$X$11:$X$3035, $I817)=0, $AC$5, $AC$4))</f>
        <v/>
      </c>
      <c r="D817" s="40"/>
      <c r="E817" s="85" t="str">
        <f>IF($I817="", "", IF(IFERROR(INDEX('Job Database'!$M$11:$M$3035, MATCH($I817, 'Job Database'!$X$11:$X$3035, 0)), "")="", "", IFERROR(INDEX('Job Database'!$M$11:$M$3035, MATCH($I817, 'Job Database'!$X$11:$X$3035, 0)), "")))</f>
        <v/>
      </c>
      <c r="F817" s="40"/>
      <c r="G817" s="88" t="str">
        <f t="shared" si="522"/>
        <v/>
      </c>
      <c r="H817" s="40"/>
      <c r="I817" s="24"/>
      <c r="J817" s="34"/>
      <c r="K817" s="106"/>
      <c r="L817" s="79"/>
      <c r="M817" s="34"/>
      <c r="N817" s="79"/>
      <c r="O817" s="31"/>
      <c r="P817" s="53"/>
      <c r="Q817" s="40"/>
      <c r="S817" s="41" t="str">
        <f t="shared" si="510"/>
        <v/>
      </c>
      <c r="T817" s="41" t="str">
        <f t="shared" si="511"/>
        <v/>
      </c>
      <c r="U817" s="41" t="str">
        <f t="shared" si="523"/>
        <v/>
      </c>
      <c r="W817" s="74" t="str">
        <f>IF('Job Database'!$X817="", "", 'Job Database'!$X817)</f>
        <v/>
      </c>
      <c r="Y817" s="41" t="str">
        <f>IF($W817="", "", IF(COUNTIF($I$11:$I$3035, $W817)&gt;0, "", MAX($Y$10:$Y816)+1))</f>
        <v/>
      </c>
      <c r="Z817" s="41">
        <v>807</v>
      </c>
      <c r="AA817" s="58" t="str">
        <f t="shared" si="524"/>
        <v/>
      </c>
      <c r="AC817" s="41" t="str">
        <f t="shared" si="512"/>
        <v/>
      </c>
      <c r="AE817" s="41" t="str">
        <f t="shared" si="525"/>
        <v/>
      </c>
      <c r="AJ817" s="154" t="str">
        <f t="shared" si="526"/>
        <v/>
      </c>
      <c r="AL817" s="120" t="str">
        <f t="shared" si="527"/>
        <v/>
      </c>
      <c r="AM817" s="104" t="str">
        <f t="shared" si="528"/>
        <v/>
      </c>
      <c r="AN817" s="104" t="str">
        <f t="shared" si="529"/>
        <v/>
      </c>
      <c r="AO817" s="104" t="str">
        <f t="shared" si="513"/>
        <v/>
      </c>
      <c r="AP817" s="104" t="str">
        <f t="shared" si="514"/>
        <v/>
      </c>
      <c r="AQ817" s="121" t="str">
        <f t="shared" si="530"/>
        <v/>
      </c>
      <c r="AS817" s="88" t="str">
        <f t="shared" si="515"/>
        <v/>
      </c>
      <c r="AT817" s="68" t="str">
        <f t="shared" si="531"/>
        <v/>
      </c>
      <c r="AU817" s="68" t="str">
        <f t="shared" si="532"/>
        <v/>
      </c>
      <c r="AV817" s="68" t="str">
        <f t="shared" si="533"/>
        <v/>
      </c>
      <c r="AW817" s="88" t="str">
        <f t="shared" si="516"/>
        <v/>
      </c>
      <c r="AZ817" s="88" t="str">
        <f t="shared" si="517"/>
        <v/>
      </c>
      <c r="BA817" s="68" t="str">
        <f t="shared" si="518"/>
        <v/>
      </c>
      <c r="BB817" s="68" t="str">
        <f t="shared" si="519"/>
        <v/>
      </c>
      <c r="BC817" s="68" t="str">
        <f t="shared" si="520"/>
        <v/>
      </c>
      <c r="BD817" s="69" t="str">
        <f t="shared" si="521"/>
        <v/>
      </c>
      <c r="BE817" s="69" t="str">
        <f t="shared" si="534"/>
        <v/>
      </c>
      <c r="BT817" s="138" t="str">
        <f t="shared" ca="1" si="535"/>
        <v/>
      </c>
      <c r="BU817" s="139" t="str">
        <f t="shared" ca="1" si="536"/>
        <v/>
      </c>
      <c r="BW817" s="138" t="str">
        <f t="shared" si="537"/>
        <v/>
      </c>
      <c r="BX817" s="104" t="str">
        <f t="shared" si="538"/>
        <v/>
      </c>
      <c r="BY817" s="139" t="str">
        <f t="shared" si="539"/>
        <v/>
      </c>
      <c r="CA817" s="138" t="str">
        <f t="shared" si="540"/>
        <v/>
      </c>
      <c r="CB817" s="104" t="str">
        <f t="shared" si="541"/>
        <v/>
      </c>
      <c r="CC817" s="139" t="str">
        <f t="shared" si="542"/>
        <v/>
      </c>
      <c r="CE817" s="162" t="str">
        <f t="shared" si="543"/>
        <v/>
      </c>
      <c r="CF817" s="163" t="str">
        <f t="shared" si="544"/>
        <v/>
      </c>
      <c r="CG817" s="164" t="str">
        <f t="shared" si="545"/>
        <v/>
      </c>
      <c r="CI817" s="162" t="str">
        <f t="shared" si="546"/>
        <v/>
      </c>
      <c r="CJ817" s="163" t="str">
        <f t="shared" si="549"/>
        <v/>
      </c>
      <c r="CK817" s="164" t="str">
        <f t="shared" si="550"/>
        <v/>
      </c>
      <c r="CM817" s="169" t="str">
        <f t="shared" si="547"/>
        <v/>
      </c>
      <c r="CN817" s="139" t="str">
        <f t="shared" si="548"/>
        <v/>
      </c>
      <c r="CP817" s="41" t="str">
        <f>IF($CM817="", "", COUNTIF($CM$11:$CM$3035, "&lt;"&amp;$CM817)+1+COUNTIF($CM$11:$CM817, $CM817)-1)</f>
        <v/>
      </c>
    </row>
    <row r="818" spans="1:94" x14ac:dyDescent="0.25">
      <c r="A818" s="40"/>
      <c r="B818" s="82" t="str">
        <f>IF($I818="", "", IFERROR(INDEX('Job Database'!$AE$11:$AE$3035, MATCH($I818, 'Job Database'!$X$11:$X$3035, 0)), ""))</f>
        <v/>
      </c>
      <c r="C818" s="69" t="str">
        <f>IF($I818="", "", IF(COUNTIF('Job Database'!$X$11:$X$3035, $I818)=0, $AC$5, $AC$4))</f>
        <v/>
      </c>
      <c r="D818" s="40"/>
      <c r="E818" s="85" t="str">
        <f>IF($I818="", "", IF(IFERROR(INDEX('Job Database'!$M$11:$M$3035, MATCH($I818, 'Job Database'!$X$11:$X$3035, 0)), "")="", "", IFERROR(INDEX('Job Database'!$M$11:$M$3035, MATCH($I818, 'Job Database'!$X$11:$X$3035, 0)), "")))</f>
        <v/>
      </c>
      <c r="F818" s="40"/>
      <c r="G818" s="88" t="str">
        <f t="shared" si="522"/>
        <v/>
      </c>
      <c r="H818" s="40"/>
      <c r="I818" s="24"/>
      <c r="J818" s="34"/>
      <c r="K818" s="106"/>
      <c r="L818" s="79"/>
      <c r="M818" s="34"/>
      <c r="N818" s="79"/>
      <c r="O818" s="31"/>
      <c r="P818" s="53"/>
      <c r="Q818" s="40"/>
      <c r="S818" s="41" t="str">
        <f t="shared" si="510"/>
        <v/>
      </c>
      <c r="T818" s="41" t="str">
        <f t="shared" si="511"/>
        <v/>
      </c>
      <c r="U818" s="41" t="str">
        <f t="shared" si="523"/>
        <v/>
      </c>
      <c r="W818" s="74" t="str">
        <f>IF('Job Database'!$X818="", "", 'Job Database'!$X818)</f>
        <v/>
      </c>
      <c r="Y818" s="41" t="str">
        <f>IF($W818="", "", IF(COUNTIF($I$11:$I$3035, $W818)&gt;0, "", MAX($Y$10:$Y817)+1))</f>
        <v/>
      </c>
      <c r="Z818" s="41">
        <v>808</v>
      </c>
      <c r="AA818" s="58" t="str">
        <f t="shared" si="524"/>
        <v/>
      </c>
      <c r="AC818" s="41" t="str">
        <f t="shared" si="512"/>
        <v/>
      </c>
      <c r="AE818" s="41" t="str">
        <f t="shared" si="525"/>
        <v/>
      </c>
      <c r="AJ818" s="154" t="str">
        <f t="shared" si="526"/>
        <v/>
      </c>
      <c r="AL818" s="120" t="str">
        <f t="shared" si="527"/>
        <v/>
      </c>
      <c r="AM818" s="104" t="str">
        <f t="shared" si="528"/>
        <v/>
      </c>
      <c r="AN818" s="104" t="str">
        <f t="shared" si="529"/>
        <v/>
      </c>
      <c r="AO818" s="104" t="str">
        <f t="shared" si="513"/>
        <v/>
      </c>
      <c r="AP818" s="104" t="str">
        <f t="shared" si="514"/>
        <v/>
      </c>
      <c r="AQ818" s="121" t="str">
        <f t="shared" si="530"/>
        <v/>
      </c>
      <c r="AS818" s="88" t="str">
        <f t="shared" si="515"/>
        <v/>
      </c>
      <c r="AT818" s="68" t="str">
        <f t="shared" si="531"/>
        <v/>
      </c>
      <c r="AU818" s="68" t="str">
        <f t="shared" si="532"/>
        <v/>
      </c>
      <c r="AV818" s="68" t="str">
        <f t="shared" si="533"/>
        <v/>
      </c>
      <c r="AW818" s="88" t="str">
        <f t="shared" si="516"/>
        <v/>
      </c>
      <c r="AZ818" s="88" t="str">
        <f t="shared" si="517"/>
        <v/>
      </c>
      <c r="BA818" s="68" t="str">
        <f t="shared" si="518"/>
        <v/>
      </c>
      <c r="BB818" s="68" t="str">
        <f t="shared" si="519"/>
        <v/>
      </c>
      <c r="BC818" s="68" t="str">
        <f t="shared" si="520"/>
        <v/>
      </c>
      <c r="BD818" s="69" t="str">
        <f t="shared" si="521"/>
        <v/>
      </c>
      <c r="BE818" s="69" t="str">
        <f t="shared" si="534"/>
        <v/>
      </c>
      <c r="BT818" s="138" t="str">
        <f t="shared" ca="1" si="535"/>
        <v/>
      </c>
      <c r="BU818" s="139" t="str">
        <f t="shared" ca="1" si="536"/>
        <v/>
      </c>
      <c r="BW818" s="138" t="str">
        <f t="shared" si="537"/>
        <v/>
      </c>
      <c r="BX818" s="104" t="str">
        <f t="shared" si="538"/>
        <v/>
      </c>
      <c r="BY818" s="139" t="str">
        <f t="shared" si="539"/>
        <v/>
      </c>
      <c r="CA818" s="138" t="str">
        <f t="shared" si="540"/>
        <v/>
      </c>
      <c r="CB818" s="104" t="str">
        <f t="shared" si="541"/>
        <v/>
      </c>
      <c r="CC818" s="139" t="str">
        <f t="shared" si="542"/>
        <v/>
      </c>
      <c r="CE818" s="162" t="str">
        <f t="shared" si="543"/>
        <v/>
      </c>
      <c r="CF818" s="163" t="str">
        <f t="shared" si="544"/>
        <v/>
      </c>
      <c r="CG818" s="164" t="str">
        <f t="shared" si="545"/>
        <v/>
      </c>
      <c r="CI818" s="162" t="str">
        <f t="shared" si="546"/>
        <v/>
      </c>
      <c r="CJ818" s="163" t="str">
        <f t="shared" si="549"/>
        <v/>
      </c>
      <c r="CK818" s="164" t="str">
        <f t="shared" si="550"/>
        <v/>
      </c>
      <c r="CM818" s="169" t="str">
        <f t="shared" si="547"/>
        <v/>
      </c>
      <c r="CN818" s="139" t="str">
        <f t="shared" si="548"/>
        <v/>
      </c>
      <c r="CP818" s="41" t="str">
        <f>IF($CM818="", "", COUNTIF($CM$11:$CM$3035, "&lt;"&amp;$CM818)+1+COUNTIF($CM$11:$CM818, $CM818)-1)</f>
        <v/>
      </c>
    </row>
    <row r="819" spans="1:94" x14ac:dyDescent="0.25">
      <c r="A819" s="40"/>
      <c r="B819" s="82" t="str">
        <f>IF($I819="", "", IFERROR(INDEX('Job Database'!$AE$11:$AE$3035, MATCH($I819, 'Job Database'!$X$11:$X$3035, 0)), ""))</f>
        <v/>
      </c>
      <c r="C819" s="69" t="str">
        <f>IF($I819="", "", IF(COUNTIF('Job Database'!$X$11:$X$3035, $I819)=0, $AC$5, $AC$4))</f>
        <v/>
      </c>
      <c r="D819" s="40"/>
      <c r="E819" s="85" t="str">
        <f>IF($I819="", "", IF(IFERROR(INDEX('Job Database'!$M$11:$M$3035, MATCH($I819, 'Job Database'!$X$11:$X$3035, 0)), "")="", "", IFERROR(INDEX('Job Database'!$M$11:$M$3035, MATCH($I819, 'Job Database'!$X$11:$X$3035, 0)), "")))</f>
        <v/>
      </c>
      <c r="F819" s="40"/>
      <c r="G819" s="88" t="str">
        <f t="shared" si="522"/>
        <v/>
      </c>
      <c r="H819" s="40"/>
      <c r="I819" s="24"/>
      <c r="J819" s="34"/>
      <c r="K819" s="106"/>
      <c r="L819" s="79"/>
      <c r="M819" s="34"/>
      <c r="N819" s="79"/>
      <c r="O819" s="31"/>
      <c r="P819" s="53"/>
      <c r="Q819" s="40"/>
      <c r="S819" s="41" t="str">
        <f t="shared" si="510"/>
        <v/>
      </c>
      <c r="T819" s="41" t="str">
        <f t="shared" si="511"/>
        <v/>
      </c>
      <c r="U819" s="41" t="str">
        <f t="shared" si="523"/>
        <v/>
      </c>
      <c r="W819" s="74" t="str">
        <f>IF('Job Database'!$X819="", "", 'Job Database'!$X819)</f>
        <v/>
      </c>
      <c r="Y819" s="41" t="str">
        <f>IF($W819="", "", IF(COUNTIF($I$11:$I$3035, $W819)&gt;0, "", MAX($Y$10:$Y818)+1))</f>
        <v/>
      </c>
      <c r="Z819" s="41">
        <v>809</v>
      </c>
      <c r="AA819" s="58" t="str">
        <f t="shared" si="524"/>
        <v/>
      </c>
      <c r="AC819" s="41" t="str">
        <f t="shared" si="512"/>
        <v/>
      </c>
      <c r="AE819" s="41" t="str">
        <f t="shared" si="525"/>
        <v/>
      </c>
      <c r="AJ819" s="154" t="str">
        <f t="shared" si="526"/>
        <v/>
      </c>
      <c r="AL819" s="120" t="str">
        <f t="shared" si="527"/>
        <v/>
      </c>
      <c r="AM819" s="104" t="str">
        <f t="shared" si="528"/>
        <v/>
      </c>
      <c r="AN819" s="104" t="str">
        <f t="shared" si="529"/>
        <v/>
      </c>
      <c r="AO819" s="104" t="str">
        <f t="shared" si="513"/>
        <v/>
      </c>
      <c r="AP819" s="104" t="str">
        <f t="shared" si="514"/>
        <v/>
      </c>
      <c r="AQ819" s="121" t="str">
        <f t="shared" si="530"/>
        <v/>
      </c>
      <c r="AS819" s="88" t="str">
        <f t="shared" si="515"/>
        <v/>
      </c>
      <c r="AT819" s="68" t="str">
        <f t="shared" si="531"/>
        <v/>
      </c>
      <c r="AU819" s="68" t="str">
        <f t="shared" si="532"/>
        <v/>
      </c>
      <c r="AV819" s="68" t="str">
        <f t="shared" si="533"/>
        <v/>
      </c>
      <c r="AW819" s="88" t="str">
        <f t="shared" si="516"/>
        <v/>
      </c>
      <c r="AZ819" s="88" t="str">
        <f t="shared" si="517"/>
        <v/>
      </c>
      <c r="BA819" s="68" t="str">
        <f t="shared" si="518"/>
        <v/>
      </c>
      <c r="BB819" s="68" t="str">
        <f t="shared" si="519"/>
        <v/>
      </c>
      <c r="BC819" s="68" t="str">
        <f t="shared" si="520"/>
        <v/>
      </c>
      <c r="BD819" s="69" t="str">
        <f t="shared" si="521"/>
        <v/>
      </c>
      <c r="BE819" s="69" t="str">
        <f t="shared" si="534"/>
        <v/>
      </c>
      <c r="BT819" s="138" t="str">
        <f t="shared" ca="1" si="535"/>
        <v/>
      </c>
      <c r="BU819" s="139" t="str">
        <f t="shared" ca="1" si="536"/>
        <v/>
      </c>
      <c r="BW819" s="138" t="str">
        <f t="shared" si="537"/>
        <v/>
      </c>
      <c r="BX819" s="104" t="str">
        <f t="shared" si="538"/>
        <v/>
      </c>
      <c r="BY819" s="139" t="str">
        <f t="shared" si="539"/>
        <v/>
      </c>
      <c r="CA819" s="138" t="str">
        <f t="shared" si="540"/>
        <v/>
      </c>
      <c r="CB819" s="104" t="str">
        <f t="shared" si="541"/>
        <v/>
      </c>
      <c r="CC819" s="139" t="str">
        <f t="shared" si="542"/>
        <v/>
      </c>
      <c r="CE819" s="162" t="str">
        <f t="shared" si="543"/>
        <v/>
      </c>
      <c r="CF819" s="163" t="str">
        <f t="shared" si="544"/>
        <v/>
      </c>
      <c r="CG819" s="164" t="str">
        <f t="shared" si="545"/>
        <v/>
      </c>
      <c r="CI819" s="162" t="str">
        <f t="shared" si="546"/>
        <v/>
      </c>
      <c r="CJ819" s="163" t="str">
        <f t="shared" si="549"/>
        <v/>
      </c>
      <c r="CK819" s="164" t="str">
        <f t="shared" si="550"/>
        <v/>
      </c>
      <c r="CM819" s="169" t="str">
        <f t="shared" si="547"/>
        <v/>
      </c>
      <c r="CN819" s="139" t="str">
        <f t="shared" si="548"/>
        <v/>
      </c>
      <c r="CP819" s="41" t="str">
        <f>IF($CM819="", "", COUNTIF($CM$11:$CM$3035, "&lt;"&amp;$CM819)+1+COUNTIF($CM$11:$CM819, $CM819)-1)</f>
        <v/>
      </c>
    </row>
    <row r="820" spans="1:94" x14ac:dyDescent="0.25">
      <c r="A820" s="40"/>
      <c r="B820" s="82" t="str">
        <f>IF($I820="", "", IFERROR(INDEX('Job Database'!$AE$11:$AE$3035, MATCH($I820, 'Job Database'!$X$11:$X$3035, 0)), ""))</f>
        <v/>
      </c>
      <c r="C820" s="69" t="str">
        <f>IF($I820="", "", IF(COUNTIF('Job Database'!$X$11:$X$3035, $I820)=0, $AC$5, $AC$4))</f>
        <v/>
      </c>
      <c r="D820" s="40"/>
      <c r="E820" s="85" t="str">
        <f>IF($I820="", "", IF(IFERROR(INDEX('Job Database'!$M$11:$M$3035, MATCH($I820, 'Job Database'!$X$11:$X$3035, 0)), "")="", "", IFERROR(INDEX('Job Database'!$M$11:$M$3035, MATCH($I820, 'Job Database'!$X$11:$X$3035, 0)), "")))</f>
        <v/>
      </c>
      <c r="F820" s="40"/>
      <c r="G820" s="88" t="str">
        <f t="shared" si="522"/>
        <v/>
      </c>
      <c r="H820" s="40"/>
      <c r="I820" s="24"/>
      <c r="J820" s="34"/>
      <c r="K820" s="106"/>
      <c r="L820" s="79"/>
      <c r="M820" s="34"/>
      <c r="N820" s="79"/>
      <c r="O820" s="31"/>
      <c r="P820" s="53"/>
      <c r="Q820" s="40"/>
      <c r="S820" s="41" t="str">
        <f t="shared" si="510"/>
        <v/>
      </c>
      <c r="T820" s="41" t="str">
        <f t="shared" si="511"/>
        <v/>
      </c>
      <c r="U820" s="41" t="str">
        <f t="shared" si="523"/>
        <v/>
      </c>
      <c r="W820" s="74" t="str">
        <f>IF('Job Database'!$X820="", "", 'Job Database'!$X820)</f>
        <v/>
      </c>
      <c r="Y820" s="41" t="str">
        <f>IF($W820="", "", IF(COUNTIF($I$11:$I$3035, $W820)&gt;0, "", MAX($Y$10:$Y819)+1))</f>
        <v/>
      </c>
      <c r="Z820" s="41">
        <v>810</v>
      </c>
      <c r="AA820" s="58" t="str">
        <f t="shared" si="524"/>
        <v/>
      </c>
      <c r="AC820" s="41" t="str">
        <f t="shared" si="512"/>
        <v/>
      </c>
      <c r="AE820" s="41" t="str">
        <f t="shared" si="525"/>
        <v/>
      </c>
      <c r="AJ820" s="154" t="str">
        <f t="shared" si="526"/>
        <v/>
      </c>
      <c r="AL820" s="120" t="str">
        <f t="shared" si="527"/>
        <v/>
      </c>
      <c r="AM820" s="104" t="str">
        <f t="shared" si="528"/>
        <v/>
      </c>
      <c r="AN820" s="104" t="str">
        <f t="shared" si="529"/>
        <v/>
      </c>
      <c r="AO820" s="104" t="str">
        <f t="shared" si="513"/>
        <v/>
      </c>
      <c r="AP820" s="104" t="str">
        <f t="shared" si="514"/>
        <v/>
      </c>
      <c r="AQ820" s="121" t="str">
        <f t="shared" si="530"/>
        <v/>
      </c>
      <c r="AS820" s="88" t="str">
        <f t="shared" si="515"/>
        <v/>
      </c>
      <c r="AT820" s="68" t="str">
        <f t="shared" si="531"/>
        <v/>
      </c>
      <c r="AU820" s="68" t="str">
        <f t="shared" si="532"/>
        <v/>
      </c>
      <c r="AV820" s="68" t="str">
        <f t="shared" si="533"/>
        <v/>
      </c>
      <c r="AW820" s="88" t="str">
        <f t="shared" si="516"/>
        <v/>
      </c>
      <c r="AZ820" s="88" t="str">
        <f t="shared" si="517"/>
        <v/>
      </c>
      <c r="BA820" s="68" t="str">
        <f t="shared" si="518"/>
        <v/>
      </c>
      <c r="BB820" s="68" t="str">
        <f t="shared" si="519"/>
        <v/>
      </c>
      <c r="BC820" s="68" t="str">
        <f t="shared" si="520"/>
        <v/>
      </c>
      <c r="BD820" s="69" t="str">
        <f t="shared" si="521"/>
        <v/>
      </c>
      <c r="BE820" s="69" t="str">
        <f t="shared" si="534"/>
        <v/>
      </c>
      <c r="BT820" s="138" t="str">
        <f t="shared" ca="1" si="535"/>
        <v/>
      </c>
      <c r="BU820" s="139" t="str">
        <f t="shared" ca="1" si="536"/>
        <v/>
      </c>
      <c r="BW820" s="138" t="str">
        <f t="shared" si="537"/>
        <v/>
      </c>
      <c r="BX820" s="104" t="str">
        <f t="shared" si="538"/>
        <v/>
      </c>
      <c r="BY820" s="139" t="str">
        <f t="shared" si="539"/>
        <v/>
      </c>
      <c r="CA820" s="138" t="str">
        <f t="shared" si="540"/>
        <v/>
      </c>
      <c r="CB820" s="104" t="str">
        <f t="shared" si="541"/>
        <v/>
      </c>
      <c r="CC820" s="139" t="str">
        <f t="shared" si="542"/>
        <v/>
      </c>
      <c r="CE820" s="162" t="str">
        <f t="shared" si="543"/>
        <v/>
      </c>
      <c r="CF820" s="163" t="str">
        <f t="shared" si="544"/>
        <v/>
      </c>
      <c r="CG820" s="164" t="str">
        <f t="shared" si="545"/>
        <v/>
      </c>
      <c r="CI820" s="162" t="str">
        <f t="shared" si="546"/>
        <v/>
      </c>
      <c r="CJ820" s="163" t="str">
        <f t="shared" si="549"/>
        <v/>
      </c>
      <c r="CK820" s="164" t="str">
        <f t="shared" si="550"/>
        <v/>
      </c>
      <c r="CM820" s="169" t="str">
        <f t="shared" si="547"/>
        <v/>
      </c>
      <c r="CN820" s="139" t="str">
        <f t="shared" si="548"/>
        <v/>
      </c>
      <c r="CP820" s="41" t="str">
        <f>IF($CM820="", "", COUNTIF($CM$11:$CM$3035, "&lt;"&amp;$CM820)+1+COUNTIF($CM$11:$CM820, $CM820)-1)</f>
        <v/>
      </c>
    </row>
    <row r="821" spans="1:94" x14ac:dyDescent="0.25">
      <c r="A821" s="40"/>
      <c r="B821" s="82" t="str">
        <f>IF($I821="", "", IFERROR(INDEX('Job Database'!$AE$11:$AE$3035, MATCH($I821, 'Job Database'!$X$11:$X$3035, 0)), ""))</f>
        <v/>
      </c>
      <c r="C821" s="69" t="str">
        <f>IF($I821="", "", IF(COUNTIF('Job Database'!$X$11:$X$3035, $I821)=0, $AC$5, $AC$4))</f>
        <v/>
      </c>
      <c r="D821" s="40"/>
      <c r="E821" s="85" t="str">
        <f>IF($I821="", "", IF(IFERROR(INDEX('Job Database'!$M$11:$M$3035, MATCH($I821, 'Job Database'!$X$11:$X$3035, 0)), "")="", "", IFERROR(INDEX('Job Database'!$M$11:$M$3035, MATCH($I821, 'Job Database'!$X$11:$X$3035, 0)), "")))</f>
        <v/>
      </c>
      <c r="F821" s="40"/>
      <c r="G821" s="88" t="str">
        <f t="shared" si="522"/>
        <v/>
      </c>
      <c r="H821" s="40"/>
      <c r="I821" s="24"/>
      <c r="J821" s="34"/>
      <c r="K821" s="106"/>
      <c r="L821" s="79"/>
      <c r="M821" s="34"/>
      <c r="N821" s="79"/>
      <c r="O821" s="31"/>
      <c r="P821" s="53"/>
      <c r="Q821" s="40"/>
      <c r="S821" s="41" t="str">
        <f t="shared" si="510"/>
        <v/>
      </c>
      <c r="T821" s="41" t="str">
        <f t="shared" si="511"/>
        <v/>
      </c>
      <c r="U821" s="41" t="str">
        <f t="shared" si="523"/>
        <v/>
      </c>
      <c r="W821" s="74" t="str">
        <f>IF('Job Database'!$X821="", "", 'Job Database'!$X821)</f>
        <v/>
      </c>
      <c r="Y821" s="41" t="str">
        <f>IF($W821="", "", IF(COUNTIF($I$11:$I$3035, $W821)&gt;0, "", MAX($Y$10:$Y820)+1))</f>
        <v/>
      </c>
      <c r="Z821" s="41">
        <v>811</v>
      </c>
      <c r="AA821" s="58" t="str">
        <f t="shared" si="524"/>
        <v/>
      </c>
      <c r="AC821" s="41" t="str">
        <f t="shared" si="512"/>
        <v/>
      </c>
      <c r="AE821" s="41" t="str">
        <f t="shared" si="525"/>
        <v/>
      </c>
      <c r="AJ821" s="154" t="str">
        <f t="shared" si="526"/>
        <v/>
      </c>
      <c r="AL821" s="120" t="str">
        <f t="shared" si="527"/>
        <v/>
      </c>
      <c r="AM821" s="104" t="str">
        <f t="shared" si="528"/>
        <v/>
      </c>
      <c r="AN821" s="104" t="str">
        <f t="shared" si="529"/>
        <v/>
      </c>
      <c r="AO821" s="104" t="str">
        <f t="shared" si="513"/>
        <v/>
      </c>
      <c r="AP821" s="104" t="str">
        <f t="shared" si="514"/>
        <v/>
      </c>
      <c r="AQ821" s="121" t="str">
        <f t="shared" si="530"/>
        <v/>
      </c>
      <c r="AS821" s="88" t="str">
        <f t="shared" si="515"/>
        <v/>
      </c>
      <c r="AT821" s="68" t="str">
        <f t="shared" si="531"/>
        <v/>
      </c>
      <c r="AU821" s="68" t="str">
        <f t="shared" si="532"/>
        <v/>
      </c>
      <c r="AV821" s="68" t="str">
        <f t="shared" si="533"/>
        <v/>
      </c>
      <c r="AW821" s="88" t="str">
        <f t="shared" si="516"/>
        <v/>
      </c>
      <c r="AZ821" s="88" t="str">
        <f t="shared" si="517"/>
        <v/>
      </c>
      <c r="BA821" s="68" t="str">
        <f t="shared" si="518"/>
        <v/>
      </c>
      <c r="BB821" s="68" t="str">
        <f t="shared" si="519"/>
        <v/>
      </c>
      <c r="BC821" s="68" t="str">
        <f t="shared" si="520"/>
        <v/>
      </c>
      <c r="BD821" s="69" t="str">
        <f t="shared" si="521"/>
        <v/>
      </c>
      <c r="BE821" s="69" t="str">
        <f t="shared" si="534"/>
        <v/>
      </c>
      <c r="BT821" s="138" t="str">
        <f t="shared" ca="1" si="535"/>
        <v/>
      </c>
      <c r="BU821" s="139" t="str">
        <f t="shared" ca="1" si="536"/>
        <v/>
      </c>
      <c r="BW821" s="138" t="str">
        <f t="shared" si="537"/>
        <v/>
      </c>
      <c r="BX821" s="104" t="str">
        <f t="shared" si="538"/>
        <v/>
      </c>
      <c r="BY821" s="139" t="str">
        <f t="shared" si="539"/>
        <v/>
      </c>
      <c r="CA821" s="138" t="str">
        <f t="shared" si="540"/>
        <v/>
      </c>
      <c r="CB821" s="104" t="str">
        <f t="shared" si="541"/>
        <v/>
      </c>
      <c r="CC821" s="139" t="str">
        <f t="shared" si="542"/>
        <v/>
      </c>
      <c r="CE821" s="162" t="str">
        <f t="shared" si="543"/>
        <v/>
      </c>
      <c r="CF821" s="163" t="str">
        <f t="shared" si="544"/>
        <v/>
      </c>
      <c r="CG821" s="164" t="str">
        <f t="shared" si="545"/>
        <v/>
      </c>
      <c r="CI821" s="162" t="str">
        <f t="shared" si="546"/>
        <v/>
      </c>
      <c r="CJ821" s="163" t="str">
        <f t="shared" si="549"/>
        <v/>
      </c>
      <c r="CK821" s="164" t="str">
        <f t="shared" si="550"/>
        <v/>
      </c>
      <c r="CM821" s="169" t="str">
        <f t="shared" si="547"/>
        <v/>
      </c>
      <c r="CN821" s="139" t="str">
        <f t="shared" si="548"/>
        <v/>
      </c>
      <c r="CP821" s="41" t="str">
        <f>IF($CM821="", "", COUNTIF($CM$11:$CM$3035, "&lt;"&amp;$CM821)+1+COUNTIF($CM$11:$CM821, $CM821)-1)</f>
        <v/>
      </c>
    </row>
    <row r="822" spans="1:94" x14ac:dyDescent="0.25">
      <c r="A822" s="40"/>
      <c r="B822" s="82" t="str">
        <f>IF($I822="", "", IFERROR(INDEX('Job Database'!$AE$11:$AE$3035, MATCH($I822, 'Job Database'!$X$11:$X$3035, 0)), ""))</f>
        <v/>
      </c>
      <c r="C822" s="69" t="str">
        <f>IF($I822="", "", IF(COUNTIF('Job Database'!$X$11:$X$3035, $I822)=0, $AC$5, $AC$4))</f>
        <v/>
      </c>
      <c r="D822" s="40"/>
      <c r="E822" s="85" t="str">
        <f>IF($I822="", "", IF(IFERROR(INDEX('Job Database'!$M$11:$M$3035, MATCH($I822, 'Job Database'!$X$11:$X$3035, 0)), "")="", "", IFERROR(INDEX('Job Database'!$M$11:$M$3035, MATCH($I822, 'Job Database'!$X$11:$X$3035, 0)), "")))</f>
        <v/>
      </c>
      <c r="F822" s="40"/>
      <c r="G822" s="88" t="str">
        <f t="shared" si="522"/>
        <v/>
      </c>
      <c r="H822" s="40"/>
      <c r="I822" s="24"/>
      <c r="J822" s="34"/>
      <c r="K822" s="106"/>
      <c r="L822" s="79"/>
      <c r="M822" s="34"/>
      <c r="N822" s="79"/>
      <c r="O822" s="31"/>
      <c r="P822" s="53"/>
      <c r="Q822" s="40"/>
      <c r="S822" s="41" t="str">
        <f t="shared" si="510"/>
        <v/>
      </c>
      <c r="T822" s="41" t="str">
        <f t="shared" si="511"/>
        <v/>
      </c>
      <c r="U822" s="41" t="str">
        <f t="shared" si="523"/>
        <v/>
      </c>
      <c r="W822" s="74" t="str">
        <f>IF('Job Database'!$X822="", "", 'Job Database'!$X822)</f>
        <v/>
      </c>
      <c r="Y822" s="41" t="str">
        <f>IF($W822="", "", IF(COUNTIF($I$11:$I$3035, $W822)&gt;0, "", MAX($Y$10:$Y821)+1))</f>
        <v/>
      </c>
      <c r="Z822" s="41">
        <v>812</v>
      </c>
      <c r="AA822" s="58" t="str">
        <f t="shared" si="524"/>
        <v/>
      </c>
      <c r="AC822" s="41" t="str">
        <f t="shared" si="512"/>
        <v/>
      </c>
      <c r="AE822" s="41" t="str">
        <f t="shared" si="525"/>
        <v/>
      </c>
      <c r="AJ822" s="154" t="str">
        <f t="shared" si="526"/>
        <v/>
      </c>
      <c r="AL822" s="120" t="str">
        <f t="shared" si="527"/>
        <v/>
      </c>
      <c r="AM822" s="104" t="str">
        <f t="shared" si="528"/>
        <v/>
      </c>
      <c r="AN822" s="104" t="str">
        <f t="shared" si="529"/>
        <v/>
      </c>
      <c r="AO822" s="104" t="str">
        <f t="shared" si="513"/>
        <v/>
      </c>
      <c r="AP822" s="104" t="str">
        <f t="shared" si="514"/>
        <v/>
      </c>
      <c r="AQ822" s="121" t="str">
        <f t="shared" si="530"/>
        <v/>
      </c>
      <c r="AS822" s="88" t="str">
        <f t="shared" si="515"/>
        <v/>
      </c>
      <c r="AT822" s="68" t="str">
        <f t="shared" si="531"/>
        <v/>
      </c>
      <c r="AU822" s="68" t="str">
        <f t="shared" si="532"/>
        <v/>
      </c>
      <c r="AV822" s="68" t="str">
        <f t="shared" si="533"/>
        <v/>
      </c>
      <c r="AW822" s="88" t="str">
        <f t="shared" si="516"/>
        <v/>
      </c>
      <c r="AZ822" s="88" t="str">
        <f t="shared" si="517"/>
        <v/>
      </c>
      <c r="BA822" s="68" t="str">
        <f t="shared" si="518"/>
        <v/>
      </c>
      <c r="BB822" s="68" t="str">
        <f t="shared" si="519"/>
        <v/>
      </c>
      <c r="BC822" s="68" t="str">
        <f t="shared" si="520"/>
        <v/>
      </c>
      <c r="BD822" s="69" t="str">
        <f t="shared" si="521"/>
        <v/>
      </c>
      <c r="BE822" s="69" t="str">
        <f t="shared" si="534"/>
        <v/>
      </c>
      <c r="BT822" s="138" t="str">
        <f t="shared" ca="1" si="535"/>
        <v/>
      </c>
      <c r="BU822" s="139" t="str">
        <f t="shared" ca="1" si="536"/>
        <v/>
      </c>
      <c r="BW822" s="138" t="str">
        <f t="shared" si="537"/>
        <v/>
      </c>
      <c r="BX822" s="104" t="str">
        <f t="shared" si="538"/>
        <v/>
      </c>
      <c r="BY822" s="139" t="str">
        <f t="shared" si="539"/>
        <v/>
      </c>
      <c r="CA822" s="138" t="str">
        <f t="shared" si="540"/>
        <v/>
      </c>
      <c r="CB822" s="104" t="str">
        <f t="shared" si="541"/>
        <v/>
      </c>
      <c r="CC822" s="139" t="str">
        <f t="shared" si="542"/>
        <v/>
      </c>
      <c r="CE822" s="162" t="str">
        <f t="shared" si="543"/>
        <v/>
      </c>
      <c r="CF822" s="163" t="str">
        <f t="shared" si="544"/>
        <v/>
      </c>
      <c r="CG822" s="164" t="str">
        <f t="shared" si="545"/>
        <v/>
      </c>
      <c r="CI822" s="162" t="str">
        <f t="shared" si="546"/>
        <v/>
      </c>
      <c r="CJ822" s="163" t="str">
        <f t="shared" si="549"/>
        <v/>
      </c>
      <c r="CK822" s="164" t="str">
        <f t="shared" si="550"/>
        <v/>
      </c>
      <c r="CM822" s="169" t="str">
        <f t="shared" si="547"/>
        <v/>
      </c>
      <c r="CN822" s="139" t="str">
        <f t="shared" si="548"/>
        <v/>
      </c>
      <c r="CP822" s="41" t="str">
        <f>IF($CM822="", "", COUNTIF($CM$11:$CM$3035, "&lt;"&amp;$CM822)+1+COUNTIF($CM$11:$CM822, $CM822)-1)</f>
        <v/>
      </c>
    </row>
    <row r="823" spans="1:94" x14ac:dyDescent="0.25">
      <c r="A823" s="40"/>
      <c r="B823" s="82" t="str">
        <f>IF($I823="", "", IFERROR(INDEX('Job Database'!$AE$11:$AE$3035, MATCH($I823, 'Job Database'!$X$11:$X$3035, 0)), ""))</f>
        <v/>
      </c>
      <c r="C823" s="69" t="str">
        <f>IF($I823="", "", IF(COUNTIF('Job Database'!$X$11:$X$3035, $I823)=0, $AC$5, $AC$4))</f>
        <v/>
      </c>
      <c r="D823" s="40"/>
      <c r="E823" s="85" t="str">
        <f>IF($I823="", "", IF(IFERROR(INDEX('Job Database'!$M$11:$M$3035, MATCH($I823, 'Job Database'!$X$11:$X$3035, 0)), "")="", "", IFERROR(INDEX('Job Database'!$M$11:$M$3035, MATCH($I823, 'Job Database'!$X$11:$X$3035, 0)), "")))</f>
        <v/>
      </c>
      <c r="F823" s="40"/>
      <c r="G823" s="88" t="str">
        <f t="shared" si="522"/>
        <v/>
      </c>
      <c r="H823" s="40"/>
      <c r="I823" s="24"/>
      <c r="J823" s="34"/>
      <c r="K823" s="106"/>
      <c r="L823" s="79"/>
      <c r="M823" s="34"/>
      <c r="N823" s="79"/>
      <c r="O823" s="31"/>
      <c r="P823" s="53"/>
      <c r="Q823" s="40"/>
      <c r="S823" s="41" t="str">
        <f t="shared" si="510"/>
        <v/>
      </c>
      <c r="T823" s="41" t="str">
        <f t="shared" si="511"/>
        <v/>
      </c>
      <c r="U823" s="41" t="str">
        <f t="shared" si="523"/>
        <v/>
      </c>
      <c r="W823" s="74" t="str">
        <f>IF('Job Database'!$X823="", "", 'Job Database'!$X823)</f>
        <v/>
      </c>
      <c r="Y823" s="41" t="str">
        <f>IF($W823="", "", IF(COUNTIF($I$11:$I$3035, $W823)&gt;0, "", MAX($Y$10:$Y822)+1))</f>
        <v/>
      </c>
      <c r="Z823" s="41">
        <v>813</v>
      </c>
      <c r="AA823" s="58" t="str">
        <f t="shared" si="524"/>
        <v/>
      </c>
      <c r="AC823" s="41" t="str">
        <f t="shared" si="512"/>
        <v/>
      </c>
      <c r="AE823" s="41" t="str">
        <f t="shared" si="525"/>
        <v/>
      </c>
      <c r="AJ823" s="154" t="str">
        <f t="shared" si="526"/>
        <v/>
      </c>
      <c r="AL823" s="120" t="str">
        <f t="shared" si="527"/>
        <v/>
      </c>
      <c r="AM823" s="104" t="str">
        <f t="shared" si="528"/>
        <v/>
      </c>
      <c r="AN823" s="104" t="str">
        <f t="shared" si="529"/>
        <v/>
      </c>
      <c r="AO823" s="104" t="str">
        <f t="shared" si="513"/>
        <v/>
      </c>
      <c r="AP823" s="104" t="str">
        <f t="shared" si="514"/>
        <v/>
      </c>
      <c r="AQ823" s="121" t="str">
        <f t="shared" si="530"/>
        <v/>
      </c>
      <c r="AS823" s="88" t="str">
        <f t="shared" si="515"/>
        <v/>
      </c>
      <c r="AT823" s="68" t="str">
        <f t="shared" si="531"/>
        <v/>
      </c>
      <c r="AU823" s="68" t="str">
        <f t="shared" si="532"/>
        <v/>
      </c>
      <c r="AV823" s="68" t="str">
        <f t="shared" si="533"/>
        <v/>
      </c>
      <c r="AW823" s="88" t="str">
        <f t="shared" si="516"/>
        <v/>
      </c>
      <c r="AZ823" s="88" t="str">
        <f t="shared" si="517"/>
        <v/>
      </c>
      <c r="BA823" s="68" t="str">
        <f t="shared" si="518"/>
        <v/>
      </c>
      <c r="BB823" s="68" t="str">
        <f t="shared" si="519"/>
        <v/>
      </c>
      <c r="BC823" s="68" t="str">
        <f t="shared" si="520"/>
        <v/>
      </c>
      <c r="BD823" s="69" t="str">
        <f t="shared" si="521"/>
        <v/>
      </c>
      <c r="BE823" s="69" t="str">
        <f t="shared" si="534"/>
        <v/>
      </c>
      <c r="BT823" s="138" t="str">
        <f t="shared" ca="1" si="535"/>
        <v/>
      </c>
      <c r="BU823" s="139" t="str">
        <f t="shared" ca="1" si="536"/>
        <v/>
      </c>
      <c r="BW823" s="138" t="str">
        <f t="shared" si="537"/>
        <v/>
      </c>
      <c r="BX823" s="104" t="str">
        <f t="shared" si="538"/>
        <v/>
      </c>
      <c r="BY823" s="139" t="str">
        <f t="shared" si="539"/>
        <v/>
      </c>
      <c r="CA823" s="138" t="str">
        <f t="shared" si="540"/>
        <v/>
      </c>
      <c r="CB823" s="104" t="str">
        <f t="shared" si="541"/>
        <v/>
      </c>
      <c r="CC823" s="139" t="str">
        <f t="shared" si="542"/>
        <v/>
      </c>
      <c r="CE823" s="162" t="str">
        <f t="shared" si="543"/>
        <v/>
      </c>
      <c r="CF823" s="163" t="str">
        <f t="shared" si="544"/>
        <v/>
      </c>
      <c r="CG823" s="164" t="str">
        <f t="shared" si="545"/>
        <v/>
      </c>
      <c r="CI823" s="162" t="str">
        <f t="shared" si="546"/>
        <v/>
      </c>
      <c r="CJ823" s="163" t="str">
        <f t="shared" si="549"/>
        <v/>
      </c>
      <c r="CK823" s="164" t="str">
        <f t="shared" si="550"/>
        <v/>
      </c>
      <c r="CM823" s="169" t="str">
        <f t="shared" si="547"/>
        <v/>
      </c>
      <c r="CN823" s="139" t="str">
        <f t="shared" si="548"/>
        <v/>
      </c>
      <c r="CP823" s="41" t="str">
        <f>IF($CM823="", "", COUNTIF($CM$11:$CM$3035, "&lt;"&amp;$CM823)+1+COUNTIF($CM$11:$CM823, $CM823)-1)</f>
        <v/>
      </c>
    </row>
    <row r="824" spans="1:94" x14ac:dyDescent="0.25">
      <c r="A824" s="40"/>
      <c r="B824" s="82" t="str">
        <f>IF($I824="", "", IFERROR(INDEX('Job Database'!$AE$11:$AE$3035, MATCH($I824, 'Job Database'!$X$11:$X$3035, 0)), ""))</f>
        <v/>
      </c>
      <c r="C824" s="69" t="str">
        <f>IF($I824="", "", IF(COUNTIF('Job Database'!$X$11:$X$3035, $I824)=0, $AC$5, $AC$4))</f>
        <v/>
      </c>
      <c r="D824" s="40"/>
      <c r="E824" s="85" t="str">
        <f>IF($I824="", "", IF(IFERROR(INDEX('Job Database'!$M$11:$M$3035, MATCH($I824, 'Job Database'!$X$11:$X$3035, 0)), "")="", "", IFERROR(INDEX('Job Database'!$M$11:$M$3035, MATCH($I824, 'Job Database'!$X$11:$X$3035, 0)), "")))</f>
        <v/>
      </c>
      <c r="F824" s="40"/>
      <c r="G824" s="88" t="str">
        <f t="shared" si="522"/>
        <v/>
      </c>
      <c r="H824" s="40"/>
      <c r="I824" s="24"/>
      <c r="J824" s="34"/>
      <c r="K824" s="106"/>
      <c r="L824" s="79"/>
      <c r="M824" s="34"/>
      <c r="N824" s="79"/>
      <c r="O824" s="31"/>
      <c r="P824" s="53"/>
      <c r="Q824" s="40"/>
      <c r="S824" s="41" t="str">
        <f t="shared" si="510"/>
        <v/>
      </c>
      <c r="T824" s="41" t="str">
        <f t="shared" si="511"/>
        <v/>
      </c>
      <c r="U824" s="41" t="str">
        <f t="shared" si="523"/>
        <v/>
      </c>
      <c r="W824" s="74" t="str">
        <f>IF('Job Database'!$X824="", "", 'Job Database'!$X824)</f>
        <v/>
      </c>
      <c r="Y824" s="41" t="str">
        <f>IF($W824="", "", IF(COUNTIF($I$11:$I$3035, $W824)&gt;0, "", MAX($Y$10:$Y823)+1))</f>
        <v/>
      </c>
      <c r="Z824" s="41">
        <v>814</v>
      </c>
      <c r="AA824" s="58" t="str">
        <f t="shared" si="524"/>
        <v/>
      </c>
      <c r="AC824" s="41" t="str">
        <f t="shared" si="512"/>
        <v/>
      </c>
      <c r="AE824" s="41" t="str">
        <f t="shared" si="525"/>
        <v/>
      </c>
      <c r="AJ824" s="154" t="str">
        <f t="shared" si="526"/>
        <v/>
      </c>
      <c r="AL824" s="120" t="str">
        <f t="shared" si="527"/>
        <v/>
      </c>
      <c r="AM824" s="104" t="str">
        <f t="shared" si="528"/>
        <v/>
      </c>
      <c r="AN824" s="104" t="str">
        <f t="shared" si="529"/>
        <v/>
      </c>
      <c r="AO824" s="104" t="str">
        <f t="shared" si="513"/>
        <v/>
      </c>
      <c r="AP824" s="104" t="str">
        <f t="shared" si="514"/>
        <v/>
      </c>
      <c r="AQ824" s="121" t="str">
        <f t="shared" si="530"/>
        <v/>
      </c>
      <c r="AS824" s="88" t="str">
        <f t="shared" si="515"/>
        <v/>
      </c>
      <c r="AT824" s="68" t="str">
        <f t="shared" si="531"/>
        <v/>
      </c>
      <c r="AU824" s="68" t="str">
        <f t="shared" si="532"/>
        <v/>
      </c>
      <c r="AV824" s="68" t="str">
        <f t="shared" si="533"/>
        <v/>
      </c>
      <c r="AW824" s="88" t="str">
        <f t="shared" si="516"/>
        <v/>
      </c>
      <c r="AZ824" s="88" t="str">
        <f t="shared" si="517"/>
        <v/>
      </c>
      <c r="BA824" s="68" t="str">
        <f t="shared" si="518"/>
        <v/>
      </c>
      <c r="BB824" s="68" t="str">
        <f t="shared" si="519"/>
        <v/>
      </c>
      <c r="BC824" s="68" t="str">
        <f t="shared" si="520"/>
        <v/>
      </c>
      <c r="BD824" s="69" t="str">
        <f t="shared" si="521"/>
        <v/>
      </c>
      <c r="BE824" s="69" t="str">
        <f t="shared" si="534"/>
        <v/>
      </c>
      <c r="BT824" s="138" t="str">
        <f t="shared" ca="1" si="535"/>
        <v/>
      </c>
      <c r="BU824" s="139" t="str">
        <f t="shared" ca="1" si="536"/>
        <v/>
      </c>
      <c r="BW824" s="138" t="str">
        <f t="shared" si="537"/>
        <v/>
      </c>
      <c r="BX824" s="104" t="str">
        <f t="shared" si="538"/>
        <v/>
      </c>
      <c r="BY824" s="139" t="str">
        <f t="shared" si="539"/>
        <v/>
      </c>
      <c r="CA824" s="138" t="str">
        <f t="shared" si="540"/>
        <v/>
      </c>
      <c r="CB824" s="104" t="str">
        <f t="shared" si="541"/>
        <v/>
      </c>
      <c r="CC824" s="139" t="str">
        <f t="shared" si="542"/>
        <v/>
      </c>
      <c r="CE824" s="162" t="str">
        <f t="shared" si="543"/>
        <v/>
      </c>
      <c r="CF824" s="163" t="str">
        <f t="shared" si="544"/>
        <v/>
      </c>
      <c r="CG824" s="164" t="str">
        <f t="shared" si="545"/>
        <v/>
      </c>
      <c r="CI824" s="162" t="str">
        <f t="shared" si="546"/>
        <v/>
      </c>
      <c r="CJ824" s="163" t="str">
        <f t="shared" si="549"/>
        <v/>
      </c>
      <c r="CK824" s="164" t="str">
        <f t="shared" si="550"/>
        <v/>
      </c>
      <c r="CM824" s="169" t="str">
        <f t="shared" si="547"/>
        <v/>
      </c>
      <c r="CN824" s="139" t="str">
        <f t="shared" si="548"/>
        <v/>
      </c>
      <c r="CP824" s="41" t="str">
        <f>IF($CM824="", "", COUNTIF($CM$11:$CM$3035, "&lt;"&amp;$CM824)+1+COUNTIF($CM$11:$CM824, $CM824)-1)</f>
        <v/>
      </c>
    </row>
    <row r="825" spans="1:94" x14ac:dyDescent="0.25">
      <c r="A825" s="40"/>
      <c r="B825" s="82" t="str">
        <f>IF($I825="", "", IFERROR(INDEX('Job Database'!$AE$11:$AE$3035, MATCH($I825, 'Job Database'!$X$11:$X$3035, 0)), ""))</f>
        <v/>
      </c>
      <c r="C825" s="69" t="str">
        <f>IF($I825="", "", IF(COUNTIF('Job Database'!$X$11:$X$3035, $I825)=0, $AC$5, $AC$4))</f>
        <v/>
      </c>
      <c r="D825" s="40"/>
      <c r="E825" s="85" t="str">
        <f>IF($I825="", "", IF(IFERROR(INDEX('Job Database'!$M$11:$M$3035, MATCH($I825, 'Job Database'!$X$11:$X$3035, 0)), "")="", "", IFERROR(INDEX('Job Database'!$M$11:$M$3035, MATCH($I825, 'Job Database'!$X$11:$X$3035, 0)), "")))</f>
        <v/>
      </c>
      <c r="F825" s="40"/>
      <c r="G825" s="88" t="str">
        <f t="shared" si="522"/>
        <v/>
      </c>
      <c r="H825" s="40"/>
      <c r="I825" s="24"/>
      <c r="J825" s="34"/>
      <c r="K825" s="106"/>
      <c r="L825" s="79"/>
      <c r="M825" s="34"/>
      <c r="N825" s="79"/>
      <c r="O825" s="31"/>
      <c r="P825" s="53"/>
      <c r="Q825" s="40"/>
      <c r="S825" s="41" t="str">
        <f t="shared" si="510"/>
        <v/>
      </c>
      <c r="T825" s="41" t="str">
        <f t="shared" si="511"/>
        <v/>
      </c>
      <c r="U825" s="41" t="str">
        <f t="shared" si="523"/>
        <v/>
      </c>
      <c r="W825" s="74" t="str">
        <f>IF('Job Database'!$X825="", "", 'Job Database'!$X825)</f>
        <v/>
      </c>
      <c r="Y825" s="41" t="str">
        <f>IF($W825="", "", IF(COUNTIF($I$11:$I$3035, $W825)&gt;0, "", MAX($Y$10:$Y824)+1))</f>
        <v/>
      </c>
      <c r="Z825" s="41">
        <v>815</v>
      </c>
      <c r="AA825" s="58" t="str">
        <f t="shared" si="524"/>
        <v/>
      </c>
      <c r="AC825" s="41" t="str">
        <f t="shared" si="512"/>
        <v/>
      </c>
      <c r="AE825" s="41" t="str">
        <f t="shared" si="525"/>
        <v/>
      </c>
      <c r="AJ825" s="154" t="str">
        <f t="shared" si="526"/>
        <v/>
      </c>
      <c r="AL825" s="120" t="str">
        <f t="shared" si="527"/>
        <v/>
      </c>
      <c r="AM825" s="104" t="str">
        <f t="shared" si="528"/>
        <v/>
      </c>
      <c r="AN825" s="104" t="str">
        <f t="shared" si="529"/>
        <v/>
      </c>
      <c r="AO825" s="104" t="str">
        <f t="shared" si="513"/>
        <v/>
      </c>
      <c r="AP825" s="104" t="str">
        <f t="shared" si="514"/>
        <v/>
      </c>
      <c r="AQ825" s="121" t="str">
        <f t="shared" si="530"/>
        <v/>
      </c>
      <c r="AS825" s="88" t="str">
        <f t="shared" si="515"/>
        <v/>
      </c>
      <c r="AT825" s="68" t="str">
        <f t="shared" si="531"/>
        <v/>
      </c>
      <c r="AU825" s="68" t="str">
        <f t="shared" si="532"/>
        <v/>
      </c>
      <c r="AV825" s="68" t="str">
        <f t="shared" si="533"/>
        <v/>
      </c>
      <c r="AW825" s="88" t="str">
        <f t="shared" si="516"/>
        <v/>
      </c>
      <c r="AZ825" s="88" t="str">
        <f t="shared" si="517"/>
        <v/>
      </c>
      <c r="BA825" s="68" t="str">
        <f t="shared" si="518"/>
        <v/>
      </c>
      <c r="BB825" s="68" t="str">
        <f t="shared" si="519"/>
        <v/>
      </c>
      <c r="BC825" s="68" t="str">
        <f t="shared" si="520"/>
        <v/>
      </c>
      <c r="BD825" s="69" t="str">
        <f t="shared" si="521"/>
        <v/>
      </c>
      <c r="BE825" s="69" t="str">
        <f t="shared" si="534"/>
        <v/>
      </c>
      <c r="BT825" s="138" t="str">
        <f t="shared" ca="1" si="535"/>
        <v/>
      </c>
      <c r="BU825" s="139" t="str">
        <f t="shared" ca="1" si="536"/>
        <v/>
      </c>
      <c r="BW825" s="138" t="str">
        <f t="shared" si="537"/>
        <v/>
      </c>
      <c r="BX825" s="104" t="str">
        <f t="shared" si="538"/>
        <v/>
      </c>
      <c r="BY825" s="139" t="str">
        <f t="shared" si="539"/>
        <v/>
      </c>
      <c r="CA825" s="138" t="str">
        <f t="shared" si="540"/>
        <v/>
      </c>
      <c r="CB825" s="104" t="str">
        <f t="shared" si="541"/>
        <v/>
      </c>
      <c r="CC825" s="139" t="str">
        <f t="shared" si="542"/>
        <v/>
      </c>
      <c r="CE825" s="162" t="str">
        <f t="shared" si="543"/>
        <v/>
      </c>
      <c r="CF825" s="163" t="str">
        <f t="shared" si="544"/>
        <v/>
      </c>
      <c r="CG825" s="164" t="str">
        <f t="shared" si="545"/>
        <v/>
      </c>
      <c r="CI825" s="162" t="str">
        <f t="shared" si="546"/>
        <v/>
      </c>
      <c r="CJ825" s="163" t="str">
        <f t="shared" si="549"/>
        <v/>
      </c>
      <c r="CK825" s="164" t="str">
        <f t="shared" si="550"/>
        <v/>
      </c>
      <c r="CM825" s="169" t="str">
        <f t="shared" si="547"/>
        <v/>
      </c>
      <c r="CN825" s="139" t="str">
        <f t="shared" si="548"/>
        <v/>
      </c>
      <c r="CP825" s="41" t="str">
        <f>IF($CM825="", "", COUNTIF($CM$11:$CM$3035, "&lt;"&amp;$CM825)+1+COUNTIF($CM$11:$CM825, $CM825)-1)</f>
        <v/>
      </c>
    </row>
    <row r="826" spans="1:94" x14ac:dyDescent="0.25">
      <c r="A826" s="40"/>
      <c r="B826" s="82" t="str">
        <f>IF($I826="", "", IFERROR(INDEX('Job Database'!$AE$11:$AE$3035, MATCH($I826, 'Job Database'!$X$11:$X$3035, 0)), ""))</f>
        <v/>
      </c>
      <c r="C826" s="69" t="str">
        <f>IF($I826="", "", IF(COUNTIF('Job Database'!$X$11:$X$3035, $I826)=0, $AC$5, $AC$4))</f>
        <v/>
      </c>
      <c r="D826" s="40"/>
      <c r="E826" s="85" t="str">
        <f>IF($I826="", "", IF(IFERROR(INDEX('Job Database'!$M$11:$M$3035, MATCH($I826, 'Job Database'!$X$11:$X$3035, 0)), "")="", "", IFERROR(INDEX('Job Database'!$M$11:$M$3035, MATCH($I826, 'Job Database'!$X$11:$X$3035, 0)), "")))</f>
        <v/>
      </c>
      <c r="F826" s="40"/>
      <c r="G826" s="88" t="str">
        <f t="shared" si="522"/>
        <v/>
      </c>
      <c r="H826" s="40"/>
      <c r="I826" s="24"/>
      <c r="J826" s="34"/>
      <c r="K826" s="106"/>
      <c r="L826" s="79"/>
      <c r="M826" s="34"/>
      <c r="N826" s="79"/>
      <c r="O826" s="31"/>
      <c r="P826" s="53"/>
      <c r="Q826" s="40"/>
      <c r="S826" s="41" t="str">
        <f t="shared" si="510"/>
        <v/>
      </c>
      <c r="T826" s="41" t="str">
        <f t="shared" si="511"/>
        <v/>
      </c>
      <c r="U826" s="41" t="str">
        <f t="shared" si="523"/>
        <v/>
      </c>
      <c r="W826" s="74" t="str">
        <f>IF('Job Database'!$X826="", "", 'Job Database'!$X826)</f>
        <v/>
      </c>
      <c r="Y826" s="41" t="str">
        <f>IF($W826="", "", IF(COUNTIF($I$11:$I$3035, $W826)&gt;0, "", MAX($Y$10:$Y825)+1))</f>
        <v/>
      </c>
      <c r="Z826" s="41">
        <v>816</v>
      </c>
      <c r="AA826" s="58" t="str">
        <f t="shared" si="524"/>
        <v/>
      </c>
      <c r="AC826" s="41" t="str">
        <f t="shared" si="512"/>
        <v/>
      </c>
      <c r="AE826" s="41" t="str">
        <f t="shared" si="525"/>
        <v/>
      </c>
      <c r="AJ826" s="154" t="str">
        <f t="shared" si="526"/>
        <v/>
      </c>
      <c r="AL826" s="120" t="str">
        <f t="shared" si="527"/>
        <v/>
      </c>
      <c r="AM826" s="104" t="str">
        <f t="shared" si="528"/>
        <v/>
      </c>
      <c r="AN826" s="104" t="str">
        <f t="shared" si="529"/>
        <v/>
      </c>
      <c r="AO826" s="104" t="str">
        <f t="shared" si="513"/>
        <v/>
      </c>
      <c r="AP826" s="104" t="str">
        <f t="shared" si="514"/>
        <v/>
      </c>
      <c r="AQ826" s="121" t="str">
        <f t="shared" si="530"/>
        <v/>
      </c>
      <c r="AS826" s="88" t="str">
        <f t="shared" si="515"/>
        <v/>
      </c>
      <c r="AT826" s="68" t="str">
        <f t="shared" si="531"/>
        <v/>
      </c>
      <c r="AU826" s="68" t="str">
        <f t="shared" si="532"/>
        <v/>
      </c>
      <c r="AV826" s="68" t="str">
        <f t="shared" si="533"/>
        <v/>
      </c>
      <c r="AW826" s="88" t="str">
        <f t="shared" si="516"/>
        <v/>
      </c>
      <c r="AZ826" s="88" t="str">
        <f t="shared" si="517"/>
        <v/>
      </c>
      <c r="BA826" s="68" t="str">
        <f t="shared" si="518"/>
        <v/>
      </c>
      <c r="BB826" s="68" t="str">
        <f t="shared" si="519"/>
        <v/>
      </c>
      <c r="BC826" s="68" t="str">
        <f t="shared" si="520"/>
        <v/>
      </c>
      <c r="BD826" s="69" t="str">
        <f t="shared" si="521"/>
        <v/>
      </c>
      <c r="BE826" s="69" t="str">
        <f t="shared" si="534"/>
        <v/>
      </c>
      <c r="BT826" s="138" t="str">
        <f t="shared" ca="1" si="535"/>
        <v/>
      </c>
      <c r="BU826" s="139" t="str">
        <f t="shared" ca="1" si="536"/>
        <v/>
      </c>
      <c r="BW826" s="138" t="str">
        <f t="shared" si="537"/>
        <v/>
      </c>
      <c r="BX826" s="104" t="str">
        <f t="shared" si="538"/>
        <v/>
      </c>
      <c r="BY826" s="139" t="str">
        <f t="shared" si="539"/>
        <v/>
      </c>
      <c r="CA826" s="138" t="str">
        <f t="shared" si="540"/>
        <v/>
      </c>
      <c r="CB826" s="104" t="str">
        <f t="shared" si="541"/>
        <v/>
      </c>
      <c r="CC826" s="139" t="str">
        <f t="shared" si="542"/>
        <v/>
      </c>
      <c r="CE826" s="162" t="str">
        <f t="shared" si="543"/>
        <v/>
      </c>
      <c r="CF826" s="163" t="str">
        <f t="shared" si="544"/>
        <v/>
      </c>
      <c r="CG826" s="164" t="str">
        <f t="shared" si="545"/>
        <v/>
      </c>
      <c r="CI826" s="162" t="str">
        <f t="shared" si="546"/>
        <v/>
      </c>
      <c r="CJ826" s="163" t="str">
        <f t="shared" si="549"/>
        <v/>
      </c>
      <c r="CK826" s="164" t="str">
        <f t="shared" si="550"/>
        <v/>
      </c>
      <c r="CM826" s="169" t="str">
        <f t="shared" si="547"/>
        <v/>
      </c>
      <c r="CN826" s="139" t="str">
        <f t="shared" si="548"/>
        <v/>
      </c>
      <c r="CP826" s="41" t="str">
        <f>IF($CM826="", "", COUNTIF($CM$11:$CM$3035, "&lt;"&amp;$CM826)+1+COUNTIF($CM$11:$CM826, $CM826)-1)</f>
        <v/>
      </c>
    </row>
    <row r="827" spans="1:94" x14ac:dyDescent="0.25">
      <c r="A827" s="40"/>
      <c r="B827" s="82" t="str">
        <f>IF($I827="", "", IFERROR(INDEX('Job Database'!$AE$11:$AE$3035, MATCH($I827, 'Job Database'!$X$11:$X$3035, 0)), ""))</f>
        <v/>
      </c>
      <c r="C827" s="69" t="str">
        <f>IF($I827="", "", IF(COUNTIF('Job Database'!$X$11:$X$3035, $I827)=0, $AC$5, $AC$4))</f>
        <v/>
      </c>
      <c r="D827" s="40"/>
      <c r="E827" s="85" t="str">
        <f>IF($I827="", "", IF(IFERROR(INDEX('Job Database'!$M$11:$M$3035, MATCH($I827, 'Job Database'!$X$11:$X$3035, 0)), "")="", "", IFERROR(INDEX('Job Database'!$M$11:$M$3035, MATCH($I827, 'Job Database'!$X$11:$X$3035, 0)), "")))</f>
        <v/>
      </c>
      <c r="F827" s="40"/>
      <c r="G827" s="88" t="str">
        <f t="shared" si="522"/>
        <v/>
      </c>
      <c r="H827" s="40"/>
      <c r="I827" s="24"/>
      <c r="J827" s="34"/>
      <c r="K827" s="106"/>
      <c r="L827" s="79"/>
      <c r="M827" s="34"/>
      <c r="N827" s="79"/>
      <c r="O827" s="31"/>
      <c r="P827" s="53"/>
      <c r="Q827" s="40"/>
      <c r="S827" s="41" t="str">
        <f t="shared" si="510"/>
        <v/>
      </c>
      <c r="T827" s="41" t="str">
        <f t="shared" si="511"/>
        <v/>
      </c>
      <c r="U827" s="41" t="str">
        <f t="shared" si="523"/>
        <v/>
      </c>
      <c r="W827" s="74" t="str">
        <f>IF('Job Database'!$X827="", "", 'Job Database'!$X827)</f>
        <v/>
      </c>
      <c r="Y827" s="41" t="str">
        <f>IF($W827="", "", IF(COUNTIF($I$11:$I$3035, $W827)&gt;0, "", MAX($Y$10:$Y826)+1))</f>
        <v/>
      </c>
      <c r="Z827" s="41">
        <v>817</v>
      </c>
      <c r="AA827" s="58" t="str">
        <f t="shared" si="524"/>
        <v/>
      </c>
      <c r="AC827" s="41" t="str">
        <f t="shared" si="512"/>
        <v/>
      </c>
      <c r="AE827" s="41" t="str">
        <f t="shared" si="525"/>
        <v/>
      </c>
      <c r="AJ827" s="154" t="str">
        <f t="shared" si="526"/>
        <v/>
      </c>
      <c r="AL827" s="120" t="str">
        <f t="shared" si="527"/>
        <v/>
      </c>
      <c r="AM827" s="104" t="str">
        <f t="shared" si="528"/>
        <v/>
      </c>
      <c r="AN827" s="104" t="str">
        <f t="shared" si="529"/>
        <v/>
      </c>
      <c r="AO827" s="104" t="str">
        <f t="shared" si="513"/>
        <v/>
      </c>
      <c r="AP827" s="104" t="str">
        <f t="shared" si="514"/>
        <v/>
      </c>
      <c r="AQ827" s="121" t="str">
        <f t="shared" si="530"/>
        <v/>
      </c>
      <c r="AS827" s="88" t="str">
        <f t="shared" si="515"/>
        <v/>
      </c>
      <c r="AT827" s="68" t="str">
        <f t="shared" si="531"/>
        <v/>
      </c>
      <c r="AU827" s="68" t="str">
        <f t="shared" si="532"/>
        <v/>
      </c>
      <c r="AV827" s="68" t="str">
        <f t="shared" si="533"/>
        <v/>
      </c>
      <c r="AW827" s="88" t="str">
        <f t="shared" si="516"/>
        <v/>
      </c>
      <c r="AZ827" s="88" t="str">
        <f t="shared" si="517"/>
        <v/>
      </c>
      <c r="BA827" s="68" t="str">
        <f t="shared" si="518"/>
        <v/>
      </c>
      <c r="BB827" s="68" t="str">
        <f t="shared" si="519"/>
        <v/>
      </c>
      <c r="BC827" s="68" t="str">
        <f t="shared" si="520"/>
        <v/>
      </c>
      <c r="BD827" s="69" t="str">
        <f t="shared" si="521"/>
        <v/>
      </c>
      <c r="BE827" s="69" t="str">
        <f t="shared" si="534"/>
        <v/>
      </c>
      <c r="BT827" s="138" t="str">
        <f t="shared" ca="1" si="535"/>
        <v/>
      </c>
      <c r="BU827" s="139" t="str">
        <f t="shared" ca="1" si="536"/>
        <v/>
      </c>
      <c r="BW827" s="138" t="str">
        <f t="shared" si="537"/>
        <v/>
      </c>
      <c r="BX827" s="104" t="str">
        <f t="shared" si="538"/>
        <v/>
      </c>
      <c r="BY827" s="139" t="str">
        <f t="shared" si="539"/>
        <v/>
      </c>
      <c r="CA827" s="138" t="str">
        <f t="shared" si="540"/>
        <v/>
      </c>
      <c r="CB827" s="104" t="str">
        <f t="shared" si="541"/>
        <v/>
      </c>
      <c r="CC827" s="139" t="str">
        <f t="shared" si="542"/>
        <v/>
      </c>
      <c r="CE827" s="162" t="str">
        <f t="shared" si="543"/>
        <v/>
      </c>
      <c r="CF827" s="163" t="str">
        <f t="shared" si="544"/>
        <v/>
      </c>
      <c r="CG827" s="164" t="str">
        <f t="shared" si="545"/>
        <v/>
      </c>
      <c r="CI827" s="162" t="str">
        <f t="shared" si="546"/>
        <v/>
      </c>
      <c r="CJ827" s="163" t="str">
        <f t="shared" si="549"/>
        <v/>
      </c>
      <c r="CK827" s="164" t="str">
        <f t="shared" si="550"/>
        <v/>
      </c>
      <c r="CM827" s="169" t="str">
        <f t="shared" si="547"/>
        <v/>
      </c>
      <c r="CN827" s="139" t="str">
        <f t="shared" si="548"/>
        <v/>
      </c>
      <c r="CP827" s="41" t="str">
        <f>IF($CM827="", "", COUNTIF($CM$11:$CM$3035, "&lt;"&amp;$CM827)+1+COUNTIF($CM$11:$CM827, $CM827)-1)</f>
        <v/>
      </c>
    </row>
    <row r="828" spans="1:94" x14ac:dyDescent="0.25">
      <c r="A828" s="40"/>
      <c r="B828" s="82" t="str">
        <f>IF($I828="", "", IFERROR(INDEX('Job Database'!$AE$11:$AE$3035, MATCH($I828, 'Job Database'!$X$11:$X$3035, 0)), ""))</f>
        <v/>
      </c>
      <c r="C828" s="69" t="str">
        <f>IF($I828="", "", IF(COUNTIF('Job Database'!$X$11:$X$3035, $I828)=0, $AC$5, $AC$4))</f>
        <v/>
      </c>
      <c r="D828" s="40"/>
      <c r="E828" s="85" t="str">
        <f>IF($I828="", "", IF(IFERROR(INDEX('Job Database'!$M$11:$M$3035, MATCH($I828, 'Job Database'!$X$11:$X$3035, 0)), "")="", "", IFERROR(INDEX('Job Database'!$M$11:$M$3035, MATCH($I828, 'Job Database'!$X$11:$X$3035, 0)), "")))</f>
        <v/>
      </c>
      <c r="F828" s="40"/>
      <c r="G828" s="88" t="str">
        <f t="shared" si="522"/>
        <v/>
      </c>
      <c r="H828" s="40"/>
      <c r="I828" s="24"/>
      <c r="J828" s="34"/>
      <c r="K828" s="106"/>
      <c r="L828" s="79"/>
      <c r="M828" s="34"/>
      <c r="N828" s="79"/>
      <c r="O828" s="31"/>
      <c r="P828" s="53"/>
      <c r="Q828" s="40"/>
      <c r="S828" s="41" t="str">
        <f t="shared" si="510"/>
        <v/>
      </c>
      <c r="T828" s="41" t="str">
        <f t="shared" si="511"/>
        <v/>
      </c>
      <c r="U828" s="41" t="str">
        <f t="shared" si="523"/>
        <v/>
      </c>
      <c r="W828" s="74" t="str">
        <f>IF('Job Database'!$X828="", "", 'Job Database'!$X828)</f>
        <v/>
      </c>
      <c r="Y828" s="41" t="str">
        <f>IF($W828="", "", IF(COUNTIF($I$11:$I$3035, $W828)&gt;0, "", MAX($Y$10:$Y827)+1))</f>
        <v/>
      </c>
      <c r="Z828" s="41">
        <v>818</v>
      </c>
      <c r="AA828" s="58" t="str">
        <f t="shared" si="524"/>
        <v/>
      </c>
      <c r="AC828" s="41" t="str">
        <f t="shared" si="512"/>
        <v/>
      </c>
      <c r="AE828" s="41" t="str">
        <f t="shared" si="525"/>
        <v/>
      </c>
      <c r="AJ828" s="154" t="str">
        <f t="shared" si="526"/>
        <v/>
      </c>
      <c r="AL828" s="120" t="str">
        <f t="shared" si="527"/>
        <v/>
      </c>
      <c r="AM828" s="104" t="str">
        <f t="shared" si="528"/>
        <v/>
      </c>
      <c r="AN828" s="104" t="str">
        <f t="shared" si="529"/>
        <v/>
      </c>
      <c r="AO828" s="104" t="str">
        <f t="shared" si="513"/>
        <v/>
      </c>
      <c r="AP828" s="104" t="str">
        <f t="shared" si="514"/>
        <v/>
      </c>
      <c r="AQ828" s="121" t="str">
        <f t="shared" si="530"/>
        <v/>
      </c>
      <c r="AS828" s="88" t="str">
        <f t="shared" si="515"/>
        <v/>
      </c>
      <c r="AT828" s="68" t="str">
        <f t="shared" si="531"/>
        <v/>
      </c>
      <c r="AU828" s="68" t="str">
        <f t="shared" si="532"/>
        <v/>
      </c>
      <c r="AV828" s="68" t="str">
        <f t="shared" si="533"/>
        <v/>
      </c>
      <c r="AW828" s="88" t="str">
        <f t="shared" si="516"/>
        <v/>
      </c>
      <c r="AZ828" s="88" t="str">
        <f t="shared" si="517"/>
        <v/>
      </c>
      <c r="BA828" s="68" t="str">
        <f t="shared" si="518"/>
        <v/>
      </c>
      <c r="BB828" s="68" t="str">
        <f t="shared" si="519"/>
        <v/>
      </c>
      <c r="BC828" s="68" t="str">
        <f t="shared" si="520"/>
        <v/>
      </c>
      <c r="BD828" s="69" t="str">
        <f t="shared" si="521"/>
        <v/>
      </c>
      <c r="BE828" s="69" t="str">
        <f t="shared" si="534"/>
        <v/>
      </c>
      <c r="BT828" s="138" t="str">
        <f t="shared" ca="1" si="535"/>
        <v/>
      </c>
      <c r="BU828" s="139" t="str">
        <f t="shared" ca="1" si="536"/>
        <v/>
      </c>
      <c r="BW828" s="138" t="str">
        <f t="shared" si="537"/>
        <v/>
      </c>
      <c r="BX828" s="104" t="str">
        <f t="shared" si="538"/>
        <v/>
      </c>
      <c r="BY828" s="139" t="str">
        <f t="shared" si="539"/>
        <v/>
      </c>
      <c r="CA828" s="138" t="str">
        <f t="shared" si="540"/>
        <v/>
      </c>
      <c r="CB828" s="104" t="str">
        <f t="shared" si="541"/>
        <v/>
      </c>
      <c r="CC828" s="139" t="str">
        <f t="shared" si="542"/>
        <v/>
      </c>
      <c r="CE828" s="162" t="str">
        <f t="shared" si="543"/>
        <v/>
      </c>
      <c r="CF828" s="163" t="str">
        <f t="shared" si="544"/>
        <v/>
      </c>
      <c r="CG828" s="164" t="str">
        <f t="shared" si="545"/>
        <v/>
      </c>
      <c r="CI828" s="162" t="str">
        <f t="shared" si="546"/>
        <v/>
      </c>
      <c r="CJ828" s="163" t="str">
        <f t="shared" si="549"/>
        <v/>
      </c>
      <c r="CK828" s="164" t="str">
        <f t="shared" si="550"/>
        <v/>
      </c>
      <c r="CM828" s="169" t="str">
        <f t="shared" si="547"/>
        <v/>
      </c>
      <c r="CN828" s="139" t="str">
        <f t="shared" si="548"/>
        <v/>
      </c>
      <c r="CP828" s="41" t="str">
        <f>IF($CM828="", "", COUNTIF($CM$11:$CM$3035, "&lt;"&amp;$CM828)+1+COUNTIF($CM$11:$CM828, $CM828)-1)</f>
        <v/>
      </c>
    </row>
    <row r="829" spans="1:94" x14ac:dyDescent="0.25">
      <c r="A829" s="40"/>
      <c r="B829" s="82" t="str">
        <f>IF($I829="", "", IFERROR(INDEX('Job Database'!$AE$11:$AE$3035, MATCH($I829, 'Job Database'!$X$11:$X$3035, 0)), ""))</f>
        <v/>
      </c>
      <c r="C829" s="69" t="str">
        <f>IF($I829="", "", IF(COUNTIF('Job Database'!$X$11:$X$3035, $I829)=0, $AC$5, $AC$4))</f>
        <v/>
      </c>
      <c r="D829" s="40"/>
      <c r="E829" s="85" t="str">
        <f>IF($I829="", "", IF(IFERROR(INDEX('Job Database'!$M$11:$M$3035, MATCH($I829, 'Job Database'!$X$11:$X$3035, 0)), "")="", "", IFERROR(INDEX('Job Database'!$M$11:$M$3035, MATCH($I829, 'Job Database'!$X$11:$X$3035, 0)), "")))</f>
        <v/>
      </c>
      <c r="F829" s="40"/>
      <c r="G829" s="88" t="str">
        <f t="shared" si="522"/>
        <v/>
      </c>
      <c r="H829" s="40"/>
      <c r="I829" s="24"/>
      <c r="J829" s="34"/>
      <c r="K829" s="106"/>
      <c r="L829" s="79"/>
      <c r="M829" s="34"/>
      <c r="N829" s="79"/>
      <c r="O829" s="31"/>
      <c r="P829" s="53"/>
      <c r="Q829" s="40"/>
      <c r="S829" s="41" t="str">
        <f t="shared" si="510"/>
        <v/>
      </c>
      <c r="T829" s="41" t="str">
        <f t="shared" si="511"/>
        <v/>
      </c>
      <c r="U829" s="41" t="str">
        <f t="shared" si="523"/>
        <v/>
      </c>
      <c r="W829" s="74" t="str">
        <f>IF('Job Database'!$X829="", "", 'Job Database'!$X829)</f>
        <v/>
      </c>
      <c r="Y829" s="41" t="str">
        <f>IF($W829="", "", IF(COUNTIF($I$11:$I$3035, $W829)&gt;0, "", MAX($Y$10:$Y828)+1))</f>
        <v/>
      </c>
      <c r="Z829" s="41">
        <v>819</v>
      </c>
      <c r="AA829" s="58" t="str">
        <f t="shared" si="524"/>
        <v/>
      </c>
      <c r="AC829" s="41" t="str">
        <f t="shared" si="512"/>
        <v/>
      </c>
      <c r="AE829" s="41" t="str">
        <f t="shared" si="525"/>
        <v/>
      </c>
      <c r="AJ829" s="154" t="str">
        <f t="shared" si="526"/>
        <v/>
      </c>
      <c r="AL829" s="120" t="str">
        <f t="shared" si="527"/>
        <v/>
      </c>
      <c r="AM829" s="104" t="str">
        <f t="shared" si="528"/>
        <v/>
      </c>
      <c r="AN829" s="104" t="str">
        <f t="shared" si="529"/>
        <v/>
      </c>
      <c r="AO829" s="104" t="str">
        <f t="shared" si="513"/>
        <v/>
      </c>
      <c r="AP829" s="104" t="str">
        <f t="shared" si="514"/>
        <v/>
      </c>
      <c r="AQ829" s="121" t="str">
        <f t="shared" si="530"/>
        <v/>
      </c>
      <c r="AS829" s="88" t="str">
        <f t="shared" si="515"/>
        <v/>
      </c>
      <c r="AT829" s="68" t="str">
        <f t="shared" si="531"/>
        <v/>
      </c>
      <c r="AU829" s="68" t="str">
        <f t="shared" si="532"/>
        <v/>
      </c>
      <c r="AV829" s="68" t="str">
        <f t="shared" si="533"/>
        <v/>
      </c>
      <c r="AW829" s="88" t="str">
        <f t="shared" si="516"/>
        <v/>
      </c>
      <c r="AZ829" s="88" t="str">
        <f t="shared" si="517"/>
        <v/>
      </c>
      <c r="BA829" s="68" t="str">
        <f t="shared" si="518"/>
        <v/>
      </c>
      <c r="BB829" s="68" t="str">
        <f t="shared" si="519"/>
        <v/>
      </c>
      <c r="BC829" s="68" t="str">
        <f t="shared" si="520"/>
        <v/>
      </c>
      <c r="BD829" s="69" t="str">
        <f t="shared" si="521"/>
        <v/>
      </c>
      <c r="BE829" s="69" t="str">
        <f t="shared" si="534"/>
        <v/>
      </c>
      <c r="BT829" s="138" t="str">
        <f t="shared" ca="1" si="535"/>
        <v/>
      </c>
      <c r="BU829" s="139" t="str">
        <f t="shared" ca="1" si="536"/>
        <v/>
      </c>
      <c r="BW829" s="138" t="str">
        <f t="shared" si="537"/>
        <v/>
      </c>
      <c r="BX829" s="104" t="str">
        <f t="shared" si="538"/>
        <v/>
      </c>
      <c r="BY829" s="139" t="str">
        <f t="shared" si="539"/>
        <v/>
      </c>
      <c r="CA829" s="138" t="str">
        <f t="shared" si="540"/>
        <v/>
      </c>
      <c r="CB829" s="104" t="str">
        <f t="shared" si="541"/>
        <v/>
      </c>
      <c r="CC829" s="139" t="str">
        <f t="shared" si="542"/>
        <v/>
      </c>
      <c r="CE829" s="162" t="str">
        <f t="shared" si="543"/>
        <v/>
      </c>
      <c r="CF829" s="163" t="str">
        <f t="shared" si="544"/>
        <v/>
      </c>
      <c r="CG829" s="164" t="str">
        <f t="shared" si="545"/>
        <v/>
      </c>
      <c r="CI829" s="162" t="str">
        <f t="shared" si="546"/>
        <v/>
      </c>
      <c r="CJ829" s="163" t="str">
        <f t="shared" si="549"/>
        <v/>
      </c>
      <c r="CK829" s="164" t="str">
        <f t="shared" si="550"/>
        <v/>
      </c>
      <c r="CM829" s="169" t="str">
        <f t="shared" si="547"/>
        <v/>
      </c>
      <c r="CN829" s="139" t="str">
        <f t="shared" si="548"/>
        <v/>
      </c>
      <c r="CP829" s="41" t="str">
        <f>IF($CM829="", "", COUNTIF($CM$11:$CM$3035, "&lt;"&amp;$CM829)+1+COUNTIF($CM$11:$CM829, $CM829)-1)</f>
        <v/>
      </c>
    </row>
    <row r="830" spans="1:94" x14ac:dyDescent="0.25">
      <c r="A830" s="40"/>
      <c r="B830" s="82" t="str">
        <f>IF($I830="", "", IFERROR(INDEX('Job Database'!$AE$11:$AE$3035, MATCH($I830, 'Job Database'!$X$11:$X$3035, 0)), ""))</f>
        <v/>
      </c>
      <c r="C830" s="69" t="str">
        <f>IF($I830="", "", IF(COUNTIF('Job Database'!$X$11:$X$3035, $I830)=0, $AC$5, $AC$4))</f>
        <v/>
      </c>
      <c r="D830" s="40"/>
      <c r="E830" s="85" t="str">
        <f>IF($I830="", "", IF(IFERROR(INDEX('Job Database'!$M$11:$M$3035, MATCH($I830, 'Job Database'!$X$11:$X$3035, 0)), "")="", "", IFERROR(INDEX('Job Database'!$M$11:$M$3035, MATCH($I830, 'Job Database'!$X$11:$X$3035, 0)), "")))</f>
        <v/>
      </c>
      <c r="F830" s="40"/>
      <c r="G830" s="88" t="str">
        <f t="shared" si="522"/>
        <v/>
      </c>
      <c r="H830" s="40"/>
      <c r="I830" s="24"/>
      <c r="J830" s="34"/>
      <c r="K830" s="106"/>
      <c r="L830" s="79"/>
      <c r="M830" s="34"/>
      <c r="N830" s="79"/>
      <c r="O830" s="31"/>
      <c r="P830" s="53"/>
      <c r="Q830" s="40"/>
      <c r="S830" s="41" t="str">
        <f t="shared" si="510"/>
        <v/>
      </c>
      <c r="T830" s="41" t="str">
        <f t="shared" si="511"/>
        <v/>
      </c>
      <c r="U830" s="41" t="str">
        <f t="shared" si="523"/>
        <v/>
      </c>
      <c r="W830" s="74" t="str">
        <f>IF('Job Database'!$X830="", "", 'Job Database'!$X830)</f>
        <v/>
      </c>
      <c r="Y830" s="41" t="str">
        <f>IF($W830="", "", IF(COUNTIF($I$11:$I$3035, $W830)&gt;0, "", MAX($Y$10:$Y829)+1))</f>
        <v/>
      </c>
      <c r="Z830" s="41">
        <v>820</v>
      </c>
      <c r="AA830" s="58" t="str">
        <f t="shared" si="524"/>
        <v/>
      </c>
      <c r="AC830" s="41" t="str">
        <f t="shared" si="512"/>
        <v/>
      </c>
      <c r="AE830" s="41" t="str">
        <f t="shared" si="525"/>
        <v/>
      </c>
      <c r="AJ830" s="154" t="str">
        <f t="shared" si="526"/>
        <v/>
      </c>
      <c r="AL830" s="120" t="str">
        <f t="shared" si="527"/>
        <v/>
      </c>
      <c r="AM830" s="104" t="str">
        <f t="shared" si="528"/>
        <v/>
      </c>
      <c r="AN830" s="104" t="str">
        <f t="shared" si="529"/>
        <v/>
      </c>
      <c r="AO830" s="104" t="str">
        <f t="shared" si="513"/>
        <v/>
      </c>
      <c r="AP830" s="104" t="str">
        <f t="shared" si="514"/>
        <v/>
      </c>
      <c r="AQ830" s="121" t="str">
        <f t="shared" si="530"/>
        <v/>
      </c>
      <c r="AS830" s="88" t="str">
        <f t="shared" si="515"/>
        <v/>
      </c>
      <c r="AT830" s="68" t="str">
        <f t="shared" si="531"/>
        <v/>
      </c>
      <c r="AU830" s="68" t="str">
        <f t="shared" si="532"/>
        <v/>
      </c>
      <c r="AV830" s="68" t="str">
        <f t="shared" si="533"/>
        <v/>
      </c>
      <c r="AW830" s="88" t="str">
        <f t="shared" si="516"/>
        <v/>
      </c>
      <c r="AZ830" s="88" t="str">
        <f t="shared" si="517"/>
        <v/>
      </c>
      <c r="BA830" s="68" t="str">
        <f t="shared" si="518"/>
        <v/>
      </c>
      <c r="BB830" s="68" t="str">
        <f t="shared" si="519"/>
        <v/>
      </c>
      <c r="BC830" s="68" t="str">
        <f t="shared" si="520"/>
        <v/>
      </c>
      <c r="BD830" s="69" t="str">
        <f t="shared" si="521"/>
        <v/>
      </c>
      <c r="BE830" s="69" t="str">
        <f t="shared" si="534"/>
        <v/>
      </c>
      <c r="BT830" s="138" t="str">
        <f t="shared" ca="1" si="535"/>
        <v/>
      </c>
      <c r="BU830" s="139" t="str">
        <f t="shared" ca="1" si="536"/>
        <v/>
      </c>
      <c r="BW830" s="138" t="str">
        <f t="shared" si="537"/>
        <v/>
      </c>
      <c r="BX830" s="104" t="str">
        <f t="shared" si="538"/>
        <v/>
      </c>
      <c r="BY830" s="139" t="str">
        <f t="shared" si="539"/>
        <v/>
      </c>
      <c r="CA830" s="138" t="str">
        <f t="shared" si="540"/>
        <v/>
      </c>
      <c r="CB830" s="104" t="str">
        <f t="shared" si="541"/>
        <v/>
      </c>
      <c r="CC830" s="139" t="str">
        <f t="shared" si="542"/>
        <v/>
      </c>
      <c r="CE830" s="162" t="str">
        <f t="shared" si="543"/>
        <v/>
      </c>
      <c r="CF830" s="163" t="str">
        <f t="shared" si="544"/>
        <v/>
      </c>
      <c r="CG830" s="164" t="str">
        <f t="shared" si="545"/>
        <v/>
      </c>
      <c r="CI830" s="162" t="str">
        <f t="shared" si="546"/>
        <v/>
      </c>
      <c r="CJ830" s="163" t="str">
        <f t="shared" si="549"/>
        <v/>
      </c>
      <c r="CK830" s="164" t="str">
        <f t="shared" si="550"/>
        <v/>
      </c>
      <c r="CM830" s="169" t="str">
        <f t="shared" si="547"/>
        <v/>
      </c>
      <c r="CN830" s="139" t="str">
        <f t="shared" si="548"/>
        <v/>
      </c>
      <c r="CP830" s="41" t="str">
        <f>IF($CM830="", "", COUNTIF($CM$11:$CM$3035, "&lt;"&amp;$CM830)+1+COUNTIF($CM$11:$CM830, $CM830)-1)</f>
        <v/>
      </c>
    </row>
    <row r="831" spans="1:94" x14ac:dyDescent="0.25">
      <c r="A831" s="40"/>
      <c r="B831" s="82" t="str">
        <f>IF($I831="", "", IFERROR(INDEX('Job Database'!$AE$11:$AE$3035, MATCH($I831, 'Job Database'!$X$11:$X$3035, 0)), ""))</f>
        <v/>
      </c>
      <c r="C831" s="69" t="str">
        <f>IF($I831="", "", IF(COUNTIF('Job Database'!$X$11:$X$3035, $I831)=0, $AC$5, $AC$4))</f>
        <v/>
      </c>
      <c r="D831" s="40"/>
      <c r="E831" s="85" t="str">
        <f>IF($I831="", "", IF(IFERROR(INDEX('Job Database'!$M$11:$M$3035, MATCH($I831, 'Job Database'!$X$11:$X$3035, 0)), "")="", "", IFERROR(INDEX('Job Database'!$M$11:$M$3035, MATCH($I831, 'Job Database'!$X$11:$X$3035, 0)), "")))</f>
        <v/>
      </c>
      <c r="F831" s="40"/>
      <c r="G831" s="88" t="str">
        <f t="shared" si="522"/>
        <v/>
      </c>
      <c r="H831" s="40"/>
      <c r="I831" s="24"/>
      <c r="J831" s="34"/>
      <c r="K831" s="106"/>
      <c r="L831" s="79"/>
      <c r="M831" s="34"/>
      <c r="N831" s="79"/>
      <c r="O831" s="31"/>
      <c r="P831" s="53"/>
      <c r="Q831" s="40"/>
      <c r="S831" s="41" t="str">
        <f t="shared" si="510"/>
        <v/>
      </c>
      <c r="T831" s="41" t="str">
        <f t="shared" si="511"/>
        <v/>
      </c>
      <c r="U831" s="41" t="str">
        <f t="shared" si="523"/>
        <v/>
      </c>
      <c r="W831" s="74" t="str">
        <f>IF('Job Database'!$X831="", "", 'Job Database'!$X831)</f>
        <v/>
      </c>
      <c r="Y831" s="41" t="str">
        <f>IF($W831="", "", IF(COUNTIF($I$11:$I$3035, $W831)&gt;0, "", MAX($Y$10:$Y830)+1))</f>
        <v/>
      </c>
      <c r="Z831" s="41">
        <v>821</v>
      </c>
      <c r="AA831" s="58" t="str">
        <f t="shared" si="524"/>
        <v/>
      </c>
      <c r="AC831" s="41" t="str">
        <f t="shared" si="512"/>
        <v/>
      </c>
      <c r="AE831" s="41" t="str">
        <f t="shared" si="525"/>
        <v/>
      </c>
      <c r="AJ831" s="154" t="str">
        <f t="shared" si="526"/>
        <v/>
      </c>
      <c r="AL831" s="120" t="str">
        <f t="shared" si="527"/>
        <v/>
      </c>
      <c r="AM831" s="104" t="str">
        <f t="shared" si="528"/>
        <v/>
      </c>
      <c r="AN831" s="104" t="str">
        <f t="shared" si="529"/>
        <v/>
      </c>
      <c r="AO831" s="104" t="str">
        <f t="shared" si="513"/>
        <v/>
      </c>
      <c r="AP831" s="104" t="str">
        <f t="shared" si="514"/>
        <v/>
      </c>
      <c r="AQ831" s="121" t="str">
        <f t="shared" si="530"/>
        <v/>
      </c>
      <c r="AS831" s="88" t="str">
        <f t="shared" si="515"/>
        <v/>
      </c>
      <c r="AT831" s="68" t="str">
        <f t="shared" si="531"/>
        <v/>
      </c>
      <c r="AU831" s="68" t="str">
        <f t="shared" si="532"/>
        <v/>
      </c>
      <c r="AV831" s="68" t="str">
        <f t="shared" si="533"/>
        <v/>
      </c>
      <c r="AW831" s="88" t="str">
        <f t="shared" si="516"/>
        <v/>
      </c>
      <c r="AZ831" s="88" t="str">
        <f t="shared" si="517"/>
        <v/>
      </c>
      <c r="BA831" s="68" t="str">
        <f t="shared" si="518"/>
        <v/>
      </c>
      <c r="BB831" s="68" t="str">
        <f t="shared" si="519"/>
        <v/>
      </c>
      <c r="BC831" s="68" t="str">
        <f t="shared" si="520"/>
        <v/>
      </c>
      <c r="BD831" s="69" t="str">
        <f t="shared" si="521"/>
        <v/>
      </c>
      <c r="BE831" s="69" t="str">
        <f t="shared" si="534"/>
        <v/>
      </c>
      <c r="BT831" s="138" t="str">
        <f t="shared" ca="1" si="535"/>
        <v/>
      </c>
      <c r="BU831" s="139" t="str">
        <f t="shared" ca="1" si="536"/>
        <v/>
      </c>
      <c r="BW831" s="138" t="str">
        <f t="shared" si="537"/>
        <v/>
      </c>
      <c r="BX831" s="104" t="str">
        <f t="shared" si="538"/>
        <v/>
      </c>
      <c r="BY831" s="139" t="str">
        <f t="shared" si="539"/>
        <v/>
      </c>
      <c r="CA831" s="138" t="str">
        <f t="shared" si="540"/>
        <v/>
      </c>
      <c r="CB831" s="104" t="str">
        <f t="shared" si="541"/>
        <v/>
      </c>
      <c r="CC831" s="139" t="str">
        <f t="shared" si="542"/>
        <v/>
      </c>
      <c r="CE831" s="162" t="str">
        <f t="shared" si="543"/>
        <v/>
      </c>
      <c r="CF831" s="163" t="str">
        <f t="shared" si="544"/>
        <v/>
      </c>
      <c r="CG831" s="164" t="str">
        <f t="shared" si="545"/>
        <v/>
      </c>
      <c r="CI831" s="162" t="str">
        <f t="shared" si="546"/>
        <v/>
      </c>
      <c r="CJ831" s="163" t="str">
        <f t="shared" si="549"/>
        <v/>
      </c>
      <c r="CK831" s="164" t="str">
        <f t="shared" si="550"/>
        <v/>
      </c>
      <c r="CM831" s="169" t="str">
        <f t="shared" si="547"/>
        <v/>
      </c>
      <c r="CN831" s="139" t="str">
        <f t="shared" si="548"/>
        <v/>
      </c>
      <c r="CP831" s="41" t="str">
        <f>IF($CM831="", "", COUNTIF($CM$11:$CM$3035, "&lt;"&amp;$CM831)+1+COUNTIF($CM$11:$CM831, $CM831)-1)</f>
        <v/>
      </c>
    </row>
    <row r="832" spans="1:94" x14ac:dyDescent="0.25">
      <c r="A832" s="40"/>
      <c r="B832" s="82" t="str">
        <f>IF($I832="", "", IFERROR(INDEX('Job Database'!$AE$11:$AE$3035, MATCH($I832, 'Job Database'!$X$11:$X$3035, 0)), ""))</f>
        <v/>
      </c>
      <c r="C832" s="69" t="str">
        <f>IF($I832="", "", IF(COUNTIF('Job Database'!$X$11:$X$3035, $I832)=0, $AC$5, $AC$4))</f>
        <v/>
      </c>
      <c r="D832" s="40"/>
      <c r="E832" s="85" t="str">
        <f>IF($I832="", "", IF(IFERROR(INDEX('Job Database'!$M$11:$M$3035, MATCH($I832, 'Job Database'!$X$11:$X$3035, 0)), "")="", "", IFERROR(INDEX('Job Database'!$M$11:$M$3035, MATCH($I832, 'Job Database'!$X$11:$X$3035, 0)), "")))</f>
        <v/>
      </c>
      <c r="F832" s="40"/>
      <c r="G832" s="88" t="str">
        <f t="shared" si="522"/>
        <v/>
      </c>
      <c r="H832" s="40"/>
      <c r="I832" s="24"/>
      <c r="J832" s="34"/>
      <c r="K832" s="106"/>
      <c r="L832" s="79"/>
      <c r="M832" s="34"/>
      <c r="N832" s="79"/>
      <c r="O832" s="31"/>
      <c r="P832" s="53"/>
      <c r="Q832" s="40"/>
      <c r="S832" s="41" t="str">
        <f t="shared" si="510"/>
        <v/>
      </c>
      <c r="T832" s="41" t="str">
        <f t="shared" si="511"/>
        <v/>
      </c>
      <c r="U832" s="41" t="str">
        <f t="shared" si="523"/>
        <v/>
      </c>
      <c r="W832" s="74" t="str">
        <f>IF('Job Database'!$X832="", "", 'Job Database'!$X832)</f>
        <v/>
      </c>
      <c r="Y832" s="41" t="str">
        <f>IF($W832="", "", IF(COUNTIF($I$11:$I$3035, $W832)&gt;0, "", MAX($Y$10:$Y831)+1))</f>
        <v/>
      </c>
      <c r="Z832" s="41">
        <v>822</v>
      </c>
      <c r="AA832" s="58" t="str">
        <f t="shared" si="524"/>
        <v/>
      </c>
      <c r="AC832" s="41" t="str">
        <f t="shared" si="512"/>
        <v/>
      </c>
      <c r="AE832" s="41" t="str">
        <f t="shared" si="525"/>
        <v/>
      </c>
      <c r="AJ832" s="154" t="str">
        <f t="shared" si="526"/>
        <v/>
      </c>
      <c r="AL832" s="120" t="str">
        <f t="shared" si="527"/>
        <v/>
      </c>
      <c r="AM832" s="104" t="str">
        <f t="shared" si="528"/>
        <v/>
      </c>
      <c r="AN832" s="104" t="str">
        <f t="shared" si="529"/>
        <v/>
      </c>
      <c r="AO832" s="104" t="str">
        <f t="shared" si="513"/>
        <v/>
      </c>
      <c r="AP832" s="104" t="str">
        <f t="shared" si="514"/>
        <v/>
      </c>
      <c r="AQ832" s="121" t="str">
        <f t="shared" si="530"/>
        <v/>
      </c>
      <c r="AS832" s="88" t="str">
        <f t="shared" si="515"/>
        <v/>
      </c>
      <c r="AT832" s="68" t="str">
        <f t="shared" si="531"/>
        <v/>
      </c>
      <c r="AU832" s="68" t="str">
        <f t="shared" si="532"/>
        <v/>
      </c>
      <c r="AV832" s="68" t="str">
        <f t="shared" si="533"/>
        <v/>
      </c>
      <c r="AW832" s="88" t="str">
        <f t="shared" si="516"/>
        <v/>
      </c>
      <c r="AZ832" s="88" t="str">
        <f t="shared" si="517"/>
        <v/>
      </c>
      <c r="BA832" s="68" t="str">
        <f t="shared" si="518"/>
        <v/>
      </c>
      <c r="BB832" s="68" t="str">
        <f t="shared" si="519"/>
        <v/>
      </c>
      <c r="BC832" s="68" t="str">
        <f t="shared" si="520"/>
        <v/>
      </c>
      <c r="BD832" s="69" t="str">
        <f t="shared" si="521"/>
        <v/>
      </c>
      <c r="BE832" s="69" t="str">
        <f t="shared" si="534"/>
        <v/>
      </c>
      <c r="BT832" s="138" t="str">
        <f t="shared" ca="1" si="535"/>
        <v/>
      </c>
      <c r="BU832" s="139" t="str">
        <f t="shared" ca="1" si="536"/>
        <v/>
      </c>
      <c r="BW832" s="138" t="str">
        <f t="shared" si="537"/>
        <v/>
      </c>
      <c r="BX832" s="104" t="str">
        <f t="shared" si="538"/>
        <v/>
      </c>
      <c r="BY832" s="139" t="str">
        <f t="shared" si="539"/>
        <v/>
      </c>
      <c r="CA832" s="138" t="str">
        <f t="shared" si="540"/>
        <v/>
      </c>
      <c r="CB832" s="104" t="str">
        <f t="shared" si="541"/>
        <v/>
      </c>
      <c r="CC832" s="139" t="str">
        <f t="shared" si="542"/>
        <v/>
      </c>
      <c r="CE832" s="162" t="str">
        <f t="shared" si="543"/>
        <v/>
      </c>
      <c r="CF832" s="163" t="str">
        <f t="shared" si="544"/>
        <v/>
      </c>
      <c r="CG832" s="164" t="str">
        <f t="shared" si="545"/>
        <v/>
      </c>
      <c r="CI832" s="162" t="str">
        <f t="shared" si="546"/>
        <v/>
      </c>
      <c r="CJ832" s="163" t="str">
        <f t="shared" si="549"/>
        <v/>
      </c>
      <c r="CK832" s="164" t="str">
        <f t="shared" si="550"/>
        <v/>
      </c>
      <c r="CM832" s="169" t="str">
        <f t="shared" si="547"/>
        <v/>
      </c>
      <c r="CN832" s="139" t="str">
        <f t="shared" si="548"/>
        <v/>
      </c>
      <c r="CP832" s="41" t="str">
        <f>IF($CM832="", "", COUNTIF($CM$11:$CM$3035, "&lt;"&amp;$CM832)+1+COUNTIF($CM$11:$CM832, $CM832)-1)</f>
        <v/>
      </c>
    </row>
    <row r="833" spans="1:94" x14ac:dyDescent="0.25">
      <c r="A833" s="40"/>
      <c r="B833" s="82" t="str">
        <f>IF($I833="", "", IFERROR(INDEX('Job Database'!$AE$11:$AE$3035, MATCH($I833, 'Job Database'!$X$11:$X$3035, 0)), ""))</f>
        <v/>
      </c>
      <c r="C833" s="69" t="str">
        <f>IF($I833="", "", IF(COUNTIF('Job Database'!$X$11:$X$3035, $I833)=0, $AC$5, $AC$4))</f>
        <v/>
      </c>
      <c r="D833" s="40"/>
      <c r="E833" s="85" t="str">
        <f>IF($I833="", "", IF(IFERROR(INDEX('Job Database'!$M$11:$M$3035, MATCH($I833, 'Job Database'!$X$11:$X$3035, 0)), "")="", "", IFERROR(INDEX('Job Database'!$M$11:$M$3035, MATCH($I833, 'Job Database'!$X$11:$X$3035, 0)), "")))</f>
        <v/>
      </c>
      <c r="F833" s="40"/>
      <c r="G833" s="88" t="str">
        <f t="shared" si="522"/>
        <v/>
      </c>
      <c r="H833" s="40"/>
      <c r="I833" s="24"/>
      <c r="J833" s="34"/>
      <c r="K833" s="106"/>
      <c r="L833" s="79"/>
      <c r="M833" s="34"/>
      <c r="N833" s="79"/>
      <c r="O833" s="31"/>
      <c r="P833" s="53"/>
      <c r="Q833" s="40"/>
      <c r="S833" s="41" t="str">
        <f t="shared" si="510"/>
        <v/>
      </c>
      <c r="T833" s="41" t="str">
        <f t="shared" si="511"/>
        <v/>
      </c>
      <c r="U833" s="41" t="str">
        <f t="shared" si="523"/>
        <v/>
      </c>
      <c r="W833" s="74" t="str">
        <f>IF('Job Database'!$X833="", "", 'Job Database'!$X833)</f>
        <v/>
      </c>
      <c r="Y833" s="41" t="str">
        <f>IF($W833="", "", IF(COUNTIF($I$11:$I$3035, $W833)&gt;0, "", MAX($Y$10:$Y832)+1))</f>
        <v/>
      </c>
      <c r="Z833" s="41">
        <v>823</v>
      </c>
      <c r="AA833" s="58" t="str">
        <f t="shared" si="524"/>
        <v/>
      </c>
      <c r="AC833" s="41" t="str">
        <f t="shared" si="512"/>
        <v/>
      </c>
      <c r="AE833" s="41" t="str">
        <f t="shared" si="525"/>
        <v/>
      </c>
      <c r="AJ833" s="154" t="str">
        <f t="shared" si="526"/>
        <v/>
      </c>
      <c r="AL833" s="120" t="str">
        <f t="shared" si="527"/>
        <v/>
      </c>
      <c r="AM833" s="104" t="str">
        <f t="shared" si="528"/>
        <v/>
      </c>
      <c r="AN833" s="104" t="str">
        <f t="shared" si="529"/>
        <v/>
      </c>
      <c r="AO833" s="104" t="str">
        <f t="shared" si="513"/>
        <v/>
      </c>
      <c r="AP833" s="104" t="str">
        <f t="shared" si="514"/>
        <v/>
      </c>
      <c r="AQ833" s="121" t="str">
        <f t="shared" si="530"/>
        <v/>
      </c>
      <c r="AS833" s="88" t="str">
        <f t="shared" si="515"/>
        <v/>
      </c>
      <c r="AT833" s="68" t="str">
        <f t="shared" si="531"/>
        <v/>
      </c>
      <c r="AU833" s="68" t="str">
        <f t="shared" si="532"/>
        <v/>
      </c>
      <c r="AV833" s="68" t="str">
        <f t="shared" si="533"/>
        <v/>
      </c>
      <c r="AW833" s="88" t="str">
        <f t="shared" si="516"/>
        <v/>
      </c>
      <c r="AZ833" s="88" t="str">
        <f t="shared" si="517"/>
        <v/>
      </c>
      <c r="BA833" s="68" t="str">
        <f t="shared" si="518"/>
        <v/>
      </c>
      <c r="BB833" s="68" t="str">
        <f t="shared" si="519"/>
        <v/>
      </c>
      <c r="BC833" s="68" t="str">
        <f t="shared" si="520"/>
        <v/>
      </c>
      <c r="BD833" s="69" t="str">
        <f t="shared" si="521"/>
        <v/>
      </c>
      <c r="BE833" s="69" t="str">
        <f t="shared" si="534"/>
        <v/>
      </c>
      <c r="BT833" s="138" t="str">
        <f t="shared" ca="1" si="535"/>
        <v/>
      </c>
      <c r="BU833" s="139" t="str">
        <f t="shared" ca="1" si="536"/>
        <v/>
      </c>
      <c r="BW833" s="138" t="str">
        <f t="shared" si="537"/>
        <v/>
      </c>
      <c r="BX833" s="104" t="str">
        <f t="shared" si="538"/>
        <v/>
      </c>
      <c r="BY833" s="139" t="str">
        <f t="shared" si="539"/>
        <v/>
      </c>
      <c r="CA833" s="138" t="str">
        <f t="shared" si="540"/>
        <v/>
      </c>
      <c r="CB833" s="104" t="str">
        <f t="shared" si="541"/>
        <v/>
      </c>
      <c r="CC833" s="139" t="str">
        <f t="shared" si="542"/>
        <v/>
      </c>
      <c r="CE833" s="162" t="str">
        <f t="shared" si="543"/>
        <v/>
      </c>
      <c r="CF833" s="163" t="str">
        <f t="shared" si="544"/>
        <v/>
      </c>
      <c r="CG833" s="164" t="str">
        <f t="shared" si="545"/>
        <v/>
      </c>
      <c r="CI833" s="162" t="str">
        <f t="shared" si="546"/>
        <v/>
      </c>
      <c r="CJ833" s="163" t="str">
        <f t="shared" si="549"/>
        <v/>
      </c>
      <c r="CK833" s="164" t="str">
        <f t="shared" si="550"/>
        <v/>
      </c>
      <c r="CM833" s="169" t="str">
        <f t="shared" si="547"/>
        <v/>
      </c>
      <c r="CN833" s="139" t="str">
        <f t="shared" si="548"/>
        <v/>
      </c>
      <c r="CP833" s="41" t="str">
        <f>IF($CM833="", "", COUNTIF($CM$11:$CM$3035, "&lt;"&amp;$CM833)+1+COUNTIF($CM$11:$CM833, $CM833)-1)</f>
        <v/>
      </c>
    </row>
    <row r="834" spans="1:94" x14ac:dyDescent="0.25">
      <c r="A834" s="40"/>
      <c r="B834" s="82" t="str">
        <f>IF($I834="", "", IFERROR(INDEX('Job Database'!$AE$11:$AE$3035, MATCH($I834, 'Job Database'!$X$11:$X$3035, 0)), ""))</f>
        <v/>
      </c>
      <c r="C834" s="69" t="str">
        <f>IF($I834="", "", IF(COUNTIF('Job Database'!$X$11:$X$3035, $I834)=0, $AC$5, $AC$4))</f>
        <v/>
      </c>
      <c r="D834" s="40"/>
      <c r="E834" s="85" t="str">
        <f>IF($I834="", "", IF(IFERROR(INDEX('Job Database'!$M$11:$M$3035, MATCH($I834, 'Job Database'!$X$11:$X$3035, 0)), "")="", "", IFERROR(INDEX('Job Database'!$M$11:$M$3035, MATCH($I834, 'Job Database'!$X$11:$X$3035, 0)), "")))</f>
        <v/>
      </c>
      <c r="F834" s="40"/>
      <c r="G834" s="88" t="str">
        <f t="shared" si="522"/>
        <v/>
      </c>
      <c r="H834" s="40"/>
      <c r="I834" s="24"/>
      <c r="J834" s="34"/>
      <c r="K834" s="106"/>
      <c r="L834" s="79"/>
      <c r="M834" s="34"/>
      <c r="N834" s="79"/>
      <c r="O834" s="31"/>
      <c r="P834" s="53"/>
      <c r="Q834" s="40"/>
      <c r="S834" s="41" t="str">
        <f t="shared" si="510"/>
        <v/>
      </c>
      <c r="T834" s="41" t="str">
        <f t="shared" si="511"/>
        <v/>
      </c>
      <c r="U834" s="41" t="str">
        <f t="shared" si="523"/>
        <v/>
      </c>
      <c r="W834" s="74" t="str">
        <f>IF('Job Database'!$X834="", "", 'Job Database'!$X834)</f>
        <v/>
      </c>
      <c r="Y834" s="41" t="str">
        <f>IF($W834="", "", IF(COUNTIF($I$11:$I$3035, $W834)&gt;0, "", MAX($Y$10:$Y833)+1))</f>
        <v/>
      </c>
      <c r="Z834" s="41">
        <v>824</v>
      </c>
      <c r="AA834" s="58" t="str">
        <f t="shared" si="524"/>
        <v/>
      </c>
      <c r="AC834" s="41" t="str">
        <f t="shared" si="512"/>
        <v/>
      </c>
      <c r="AE834" s="41" t="str">
        <f t="shared" si="525"/>
        <v/>
      </c>
      <c r="AJ834" s="154" t="str">
        <f t="shared" si="526"/>
        <v/>
      </c>
      <c r="AL834" s="120" t="str">
        <f t="shared" si="527"/>
        <v/>
      </c>
      <c r="AM834" s="104" t="str">
        <f t="shared" si="528"/>
        <v/>
      </c>
      <c r="AN834" s="104" t="str">
        <f t="shared" si="529"/>
        <v/>
      </c>
      <c r="AO834" s="104" t="str">
        <f t="shared" si="513"/>
        <v/>
      </c>
      <c r="AP834" s="104" t="str">
        <f t="shared" si="514"/>
        <v/>
      </c>
      <c r="AQ834" s="121" t="str">
        <f t="shared" si="530"/>
        <v/>
      </c>
      <c r="AS834" s="88" t="str">
        <f t="shared" si="515"/>
        <v/>
      </c>
      <c r="AT834" s="68" t="str">
        <f t="shared" si="531"/>
        <v/>
      </c>
      <c r="AU834" s="68" t="str">
        <f t="shared" si="532"/>
        <v/>
      </c>
      <c r="AV834" s="68" t="str">
        <f t="shared" si="533"/>
        <v/>
      </c>
      <c r="AW834" s="88" t="str">
        <f t="shared" si="516"/>
        <v/>
      </c>
      <c r="AZ834" s="88" t="str">
        <f t="shared" si="517"/>
        <v/>
      </c>
      <c r="BA834" s="68" t="str">
        <f t="shared" si="518"/>
        <v/>
      </c>
      <c r="BB834" s="68" t="str">
        <f t="shared" si="519"/>
        <v/>
      </c>
      <c r="BC834" s="68" t="str">
        <f t="shared" si="520"/>
        <v/>
      </c>
      <c r="BD834" s="69" t="str">
        <f t="shared" si="521"/>
        <v/>
      </c>
      <c r="BE834" s="69" t="str">
        <f t="shared" si="534"/>
        <v/>
      </c>
      <c r="BT834" s="138" t="str">
        <f t="shared" ca="1" si="535"/>
        <v/>
      </c>
      <c r="BU834" s="139" t="str">
        <f t="shared" ca="1" si="536"/>
        <v/>
      </c>
      <c r="BW834" s="138" t="str">
        <f t="shared" si="537"/>
        <v/>
      </c>
      <c r="BX834" s="104" t="str">
        <f t="shared" si="538"/>
        <v/>
      </c>
      <c r="BY834" s="139" t="str">
        <f t="shared" si="539"/>
        <v/>
      </c>
      <c r="CA834" s="138" t="str">
        <f t="shared" si="540"/>
        <v/>
      </c>
      <c r="CB834" s="104" t="str">
        <f t="shared" si="541"/>
        <v/>
      </c>
      <c r="CC834" s="139" t="str">
        <f t="shared" si="542"/>
        <v/>
      </c>
      <c r="CE834" s="162" t="str">
        <f t="shared" si="543"/>
        <v/>
      </c>
      <c r="CF834" s="163" t="str">
        <f t="shared" si="544"/>
        <v/>
      </c>
      <c r="CG834" s="164" t="str">
        <f t="shared" si="545"/>
        <v/>
      </c>
      <c r="CI834" s="162" t="str">
        <f t="shared" si="546"/>
        <v/>
      </c>
      <c r="CJ834" s="163" t="str">
        <f t="shared" si="549"/>
        <v/>
      </c>
      <c r="CK834" s="164" t="str">
        <f t="shared" si="550"/>
        <v/>
      </c>
      <c r="CM834" s="169" t="str">
        <f t="shared" si="547"/>
        <v/>
      </c>
      <c r="CN834" s="139" t="str">
        <f t="shared" si="548"/>
        <v/>
      </c>
      <c r="CP834" s="41" t="str">
        <f>IF($CM834="", "", COUNTIF($CM$11:$CM$3035, "&lt;"&amp;$CM834)+1+COUNTIF($CM$11:$CM834, $CM834)-1)</f>
        <v/>
      </c>
    </row>
    <row r="835" spans="1:94" x14ac:dyDescent="0.25">
      <c r="A835" s="40"/>
      <c r="B835" s="82" t="str">
        <f>IF($I835="", "", IFERROR(INDEX('Job Database'!$AE$11:$AE$3035, MATCH($I835, 'Job Database'!$X$11:$X$3035, 0)), ""))</f>
        <v/>
      </c>
      <c r="C835" s="69" t="str">
        <f>IF($I835="", "", IF(COUNTIF('Job Database'!$X$11:$X$3035, $I835)=0, $AC$5, $AC$4))</f>
        <v/>
      </c>
      <c r="D835" s="40"/>
      <c r="E835" s="85" t="str">
        <f>IF($I835="", "", IF(IFERROR(INDEX('Job Database'!$M$11:$M$3035, MATCH($I835, 'Job Database'!$X$11:$X$3035, 0)), "")="", "", IFERROR(INDEX('Job Database'!$M$11:$M$3035, MATCH($I835, 'Job Database'!$X$11:$X$3035, 0)), "")))</f>
        <v/>
      </c>
      <c r="F835" s="40"/>
      <c r="G835" s="88" t="str">
        <f t="shared" si="522"/>
        <v/>
      </c>
      <c r="H835" s="40"/>
      <c r="I835" s="24"/>
      <c r="J835" s="34"/>
      <c r="K835" s="106"/>
      <c r="L835" s="79"/>
      <c r="M835" s="34"/>
      <c r="N835" s="79"/>
      <c r="O835" s="31"/>
      <c r="P835" s="53"/>
      <c r="Q835" s="40"/>
      <c r="S835" s="41" t="str">
        <f t="shared" si="510"/>
        <v/>
      </c>
      <c r="T835" s="41" t="str">
        <f t="shared" si="511"/>
        <v/>
      </c>
      <c r="U835" s="41" t="str">
        <f t="shared" si="523"/>
        <v/>
      </c>
      <c r="W835" s="74" t="str">
        <f>IF('Job Database'!$X835="", "", 'Job Database'!$X835)</f>
        <v/>
      </c>
      <c r="Y835" s="41" t="str">
        <f>IF($W835="", "", IF(COUNTIF($I$11:$I$3035, $W835)&gt;0, "", MAX($Y$10:$Y834)+1))</f>
        <v/>
      </c>
      <c r="Z835" s="41">
        <v>825</v>
      </c>
      <c r="AA835" s="58" t="str">
        <f t="shared" si="524"/>
        <v/>
      </c>
      <c r="AC835" s="41" t="str">
        <f t="shared" si="512"/>
        <v/>
      </c>
      <c r="AE835" s="41" t="str">
        <f t="shared" si="525"/>
        <v/>
      </c>
      <c r="AJ835" s="154" t="str">
        <f t="shared" si="526"/>
        <v/>
      </c>
      <c r="AL835" s="120" t="str">
        <f t="shared" si="527"/>
        <v/>
      </c>
      <c r="AM835" s="104" t="str">
        <f t="shared" si="528"/>
        <v/>
      </c>
      <c r="AN835" s="104" t="str">
        <f t="shared" si="529"/>
        <v/>
      </c>
      <c r="AO835" s="104" t="str">
        <f t="shared" si="513"/>
        <v/>
      </c>
      <c r="AP835" s="104" t="str">
        <f t="shared" si="514"/>
        <v/>
      </c>
      <c r="AQ835" s="121" t="str">
        <f t="shared" si="530"/>
        <v/>
      </c>
      <c r="AS835" s="88" t="str">
        <f t="shared" si="515"/>
        <v/>
      </c>
      <c r="AT835" s="68" t="str">
        <f t="shared" si="531"/>
        <v/>
      </c>
      <c r="AU835" s="68" t="str">
        <f t="shared" si="532"/>
        <v/>
      </c>
      <c r="AV835" s="68" t="str">
        <f t="shared" si="533"/>
        <v/>
      </c>
      <c r="AW835" s="88" t="str">
        <f t="shared" si="516"/>
        <v/>
      </c>
      <c r="AZ835" s="88" t="str">
        <f t="shared" si="517"/>
        <v/>
      </c>
      <c r="BA835" s="68" t="str">
        <f t="shared" si="518"/>
        <v/>
      </c>
      <c r="BB835" s="68" t="str">
        <f t="shared" si="519"/>
        <v/>
      </c>
      <c r="BC835" s="68" t="str">
        <f t="shared" si="520"/>
        <v/>
      </c>
      <c r="BD835" s="69" t="str">
        <f t="shared" si="521"/>
        <v/>
      </c>
      <c r="BE835" s="69" t="str">
        <f t="shared" si="534"/>
        <v/>
      </c>
      <c r="BT835" s="138" t="str">
        <f t="shared" ca="1" si="535"/>
        <v/>
      </c>
      <c r="BU835" s="139" t="str">
        <f t="shared" ca="1" si="536"/>
        <v/>
      </c>
      <c r="BW835" s="138" t="str">
        <f t="shared" si="537"/>
        <v/>
      </c>
      <c r="BX835" s="104" t="str">
        <f t="shared" si="538"/>
        <v/>
      </c>
      <c r="BY835" s="139" t="str">
        <f t="shared" si="539"/>
        <v/>
      </c>
      <c r="CA835" s="138" t="str">
        <f t="shared" si="540"/>
        <v/>
      </c>
      <c r="CB835" s="104" t="str">
        <f t="shared" si="541"/>
        <v/>
      </c>
      <c r="CC835" s="139" t="str">
        <f t="shared" si="542"/>
        <v/>
      </c>
      <c r="CE835" s="162" t="str">
        <f t="shared" si="543"/>
        <v/>
      </c>
      <c r="CF835" s="163" t="str">
        <f t="shared" si="544"/>
        <v/>
      </c>
      <c r="CG835" s="164" t="str">
        <f t="shared" si="545"/>
        <v/>
      </c>
      <c r="CI835" s="162" t="str">
        <f t="shared" si="546"/>
        <v/>
      </c>
      <c r="CJ835" s="163" t="str">
        <f t="shared" si="549"/>
        <v/>
      </c>
      <c r="CK835" s="164" t="str">
        <f t="shared" si="550"/>
        <v/>
      </c>
      <c r="CM835" s="169" t="str">
        <f t="shared" si="547"/>
        <v/>
      </c>
      <c r="CN835" s="139" t="str">
        <f t="shared" si="548"/>
        <v/>
      </c>
      <c r="CP835" s="41" t="str">
        <f>IF($CM835="", "", COUNTIF($CM$11:$CM$3035, "&lt;"&amp;$CM835)+1+COUNTIF($CM$11:$CM835, $CM835)-1)</f>
        <v/>
      </c>
    </row>
    <row r="836" spans="1:94" x14ac:dyDescent="0.25">
      <c r="A836" s="40"/>
      <c r="B836" s="82" t="str">
        <f>IF($I836="", "", IFERROR(INDEX('Job Database'!$AE$11:$AE$3035, MATCH($I836, 'Job Database'!$X$11:$X$3035, 0)), ""))</f>
        <v/>
      </c>
      <c r="C836" s="69" t="str">
        <f>IF($I836="", "", IF(COUNTIF('Job Database'!$X$11:$X$3035, $I836)=0, $AC$5, $AC$4))</f>
        <v/>
      </c>
      <c r="D836" s="40"/>
      <c r="E836" s="85" t="str">
        <f>IF($I836="", "", IF(IFERROR(INDEX('Job Database'!$M$11:$M$3035, MATCH($I836, 'Job Database'!$X$11:$X$3035, 0)), "")="", "", IFERROR(INDEX('Job Database'!$M$11:$M$3035, MATCH($I836, 'Job Database'!$X$11:$X$3035, 0)), "")))</f>
        <v/>
      </c>
      <c r="F836" s="40"/>
      <c r="G836" s="88" t="str">
        <f t="shared" si="522"/>
        <v/>
      </c>
      <c r="H836" s="40"/>
      <c r="I836" s="24"/>
      <c r="J836" s="34"/>
      <c r="K836" s="106"/>
      <c r="L836" s="79"/>
      <c r="M836" s="34"/>
      <c r="N836" s="79"/>
      <c r="O836" s="31"/>
      <c r="P836" s="53"/>
      <c r="Q836" s="40"/>
      <c r="S836" s="41" t="str">
        <f t="shared" si="510"/>
        <v/>
      </c>
      <c r="T836" s="41" t="str">
        <f t="shared" si="511"/>
        <v/>
      </c>
      <c r="U836" s="41" t="str">
        <f t="shared" si="523"/>
        <v/>
      </c>
      <c r="W836" s="74" t="str">
        <f>IF('Job Database'!$X836="", "", 'Job Database'!$X836)</f>
        <v/>
      </c>
      <c r="Y836" s="41" t="str">
        <f>IF($W836="", "", IF(COUNTIF($I$11:$I$3035, $W836)&gt;0, "", MAX($Y$10:$Y835)+1))</f>
        <v/>
      </c>
      <c r="Z836" s="41">
        <v>826</v>
      </c>
      <c r="AA836" s="58" t="str">
        <f t="shared" si="524"/>
        <v/>
      </c>
      <c r="AC836" s="41" t="str">
        <f t="shared" si="512"/>
        <v/>
      </c>
      <c r="AE836" s="41" t="str">
        <f t="shared" si="525"/>
        <v/>
      </c>
      <c r="AJ836" s="154" t="str">
        <f t="shared" si="526"/>
        <v/>
      </c>
      <c r="AL836" s="120" t="str">
        <f t="shared" si="527"/>
        <v/>
      </c>
      <c r="AM836" s="104" t="str">
        <f t="shared" si="528"/>
        <v/>
      </c>
      <c r="AN836" s="104" t="str">
        <f t="shared" si="529"/>
        <v/>
      </c>
      <c r="AO836" s="104" t="str">
        <f t="shared" si="513"/>
        <v/>
      </c>
      <c r="AP836" s="104" t="str">
        <f t="shared" si="514"/>
        <v/>
      </c>
      <c r="AQ836" s="121" t="str">
        <f t="shared" si="530"/>
        <v/>
      </c>
      <c r="AS836" s="88" t="str">
        <f t="shared" si="515"/>
        <v/>
      </c>
      <c r="AT836" s="68" t="str">
        <f t="shared" si="531"/>
        <v/>
      </c>
      <c r="AU836" s="68" t="str">
        <f t="shared" si="532"/>
        <v/>
      </c>
      <c r="AV836" s="68" t="str">
        <f t="shared" si="533"/>
        <v/>
      </c>
      <c r="AW836" s="88" t="str">
        <f t="shared" si="516"/>
        <v/>
      </c>
      <c r="AZ836" s="88" t="str">
        <f t="shared" si="517"/>
        <v/>
      </c>
      <c r="BA836" s="68" t="str">
        <f t="shared" si="518"/>
        <v/>
      </c>
      <c r="BB836" s="68" t="str">
        <f t="shared" si="519"/>
        <v/>
      </c>
      <c r="BC836" s="68" t="str">
        <f t="shared" si="520"/>
        <v/>
      </c>
      <c r="BD836" s="69" t="str">
        <f t="shared" si="521"/>
        <v/>
      </c>
      <c r="BE836" s="69" t="str">
        <f t="shared" si="534"/>
        <v/>
      </c>
      <c r="BT836" s="138" t="str">
        <f t="shared" ca="1" si="535"/>
        <v/>
      </c>
      <c r="BU836" s="139" t="str">
        <f t="shared" ca="1" si="536"/>
        <v/>
      </c>
      <c r="BW836" s="138" t="str">
        <f t="shared" si="537"/>
        <v/>
      </c>
      <c r="BX836" s="104" t="str">
        <f t="shared" si="538"/>
        <v/>
      </c>
      <c r="BY836" s="139" t="str">
        <f t="shared" si="539"/>
        <v/>
      </c>
      <c r="CA836" s="138" t="str">
        <f t="shared" si="540"/>
        <v/>
      </c>
      <c r="CB836" s="104" t="str">
        <f t="shared" si="541"/>
        <v/>
      </c>
      <c r="CC836" s="139" t="str">
        <f t="shared" si="542"/>
        <v/>
      </c>
      <c r="CE836" s="162" t="str">
        <f t="shared" si="543"/>
        <v/>
      </c>
      <c r="CF836" s="163" t="str">
        <f t="shared" si="544"/>
        <v/>
      </c>
      <c r="CG836" s="164" t="str">
        <f t="shared" si="545"/>
        <v/>
      </c>
      <c r="CI836" s="162" t="str">
        <f t="shared" si="546"/>
        <v/>
      </c>
      <c r="CJ836" s="163" t="str">
        <f t="shared" si="549"/>
        <v/>
      </c>
      <c r="CK836" s="164" t="str">
        <f t="shared" si="550"/>
        <v/>
      </c>
      <c r="CM836" s="169" t="str">
        <f t="shared" si="547"/>
        <v/>
      </c>
      <c r="CN836" s="139" t="str">
        <f t="shared" si="548"/>
        <v/>
      </c>
      <c r="CP836" s="41" t="str">
        <f>IF($CM836="", "", COUNTIF($CM$11:$CM$3035, "&lt;"&amp;$CM836)+1+COUNTIF($CM$11:$CM836, $CM836)-1)</f>
        <v/>
      </c>
    </row>
    <row r="837" spans="1:94" x14ac:dyDescent="0.25">
      <c r="A837" s="40"/>
      <c r="B837" s="82" t="str">
        <f>IF($I837="", "", IFERROR(INDEX('Job Database'!$AE$11:$AE$3035, MATCH($I837, 'Job Database'!$X$11:$X$3035, 0)), ""))</f>
        <v/>
      </c>
      <c r="C837" s="69" t="str">
        <f>IF($I837="", "", IF(COUNTIF('Job Database'!$X$11:$X$3035, $I837)=0, $AC$5, $AC$4))</f>
        <v/>
      </c>
      <c r="D837" s="40"/>
      <c r="E837" s="85" t="str">
        <f>IF($I837="", "", IF(IFERROR(INDEX('Job Database'!$M$11:$M$3035, MATCH($I837, 'Job Database'!$X$11:$X$3035, 0)), "")="", "", IFERROR(INDEX('Job Database'!$M$11:$M$3035, MATCH($I837, 'Job Database'!$X$11:$X$3035, 0)), "")))</f>
        <v/>
      </c>
      <c r="F837" s="40"/>
      <c r="G837" s="88" t="str">
        <f t="shared" si="522"/>
        <v/>
      </c>
      <c r="H837" s="40"/>
      <c r="I837" s="24"/>
      <c r="J837" s="34"/>
      <c r="K837" s="106"/>
      <c r="L837" s="79"/>
      <c r="M837" s="34"/>
      <c r="N837" s="79"/>
      <c r="O837" s="31"/>
      <c r="P837" s="53"/>
      <c r="Q837" s="40"/>
      <c r="S837" s="41" t="str">
        <f t="shared" si="510"/>
        <v/>
      </c>
      <c r="T837" s="41" t="str">
        <f t="shared" si="511"/>
        <v/>
      </c>
      <c r="U837" s="41" t="str">
        <f t="shared" si="523"/>
        <v/>
      </c>
      <c r="W837" s="74" t="str">
        <f>IF('Job Database'!$X837="", "", 'Job Database'!$X837)</f>
        <v/>
      </c>
      <c r="Y837" s="41" t="str">
        <f>IF($W837="", "", IF(COUNTIF($I$11:$I$3035, $W837)&gt;0, "", MAX($Y$10:$Y836)+1))</f>
        <v/>
      </c>
      <c r="Z837" s="41">
        <v>827</v>
      </c>
      <c r="AA837" s="58" t="str">
        <f t="shared" si="524"/>
        <v/>
      </c>
      <c r="AC837" s="41" t="str">
        <f t="shared" si="512"/>
        <v/>
      </c>
      <c r="AE837" s="41" t="str">
        <f t="shared" si="525"/>
        <v/>
      </c>
      <c r="AJ837" s="154" t="str">
        <f t="shared" si="526"/>
        <v/>
      </c>
      <c r="AL837" s="120" t="str">
        <f t="shared" si="527"/>
        <v/>
      </c>
      <c r="AM837" s="104" t="str">
        <f t="shared" si="528"/>
        <v/>
      </c>
      <c r="AN837" s="104" t="str">
        <f t="shared" si="529"/>
        <v/>
      </c>
      <c r="AO837" s="104" t="str">
        <f t="shared" si="513"/>
        <v/>
      </c>
      <c r="AP837" s="104" t="str">
        <f t="shared" si="514"/>
        <v/>
      </c>
      <c r="AQ837" s="121" t="str">
        <f t="shared" si="530"/>
        <v/>
      </c>
      <c r="AS837" s="88" t="str">
        <f t="shared" si="515"/>
        <v/>
      </c>
      <c r="AT837" s="68" t="str">
        <f t="shared" si="531"/>
        <v/>
      </c>
      <c r="AU837" s="68" t="str">
        <f t="shared" si="532"/>
        <v/>
      </c>
      <c r="AV837" s="68" t="str">
        <f t="shared" si="533"/>
        <v/>
      </c>
      <c r="AW837" s="88" t="str">
        <f t="shared" si="516"/>
        <v/>
      </c>
      <c r="AZ837" s="88" t="str">
        <f t="shared" si="517"/>
        <v/>
      </c>
      <c r="BA837" s="68" t="str">
        <f t="shared" si="518"/>
        <v/>
      </c>
      <c r="BB837" s="68" t="str">
        <f t="shared" si="519"/>
        <v/>
      </c>
      <c r="BC837" s="68" t="str">
        <f t="shared" si="520"/>
        <v/>
      </c>
      <c r="BD837" s="69" t="str">
        <f t="shared" si="521"/>
        <v/>
      </c>
      <c r="BE837" s="69" t="str">
        <f t="shared" si="534"/>
        <v/>
      </c>
      <c r="BT837" s="138" t="str">
        <f t="shared" ca="1" si="535"/>
        <v/>
      </c>
      <c r="BU837" s="139" t="str">
        <f t="shared" ca="1" si="536"/>
        <v/>
      </c>
      <c r="BW837" s="138" t="str">
        <f t="shared" si="537"/>
        <v/>
      </c>
      <c r="BX837" s="104" t="str">
        <f t="shared" si="538"/>
        <v/>
      </c>
      <c r="BY837" s="139" t="str">
        <f t="shared" si="539"/>
        <v/>
      </c>
      <c r="CA837" s="138" t="str">
        <f t="shared" si="540"/>
        <v/>
      </c>
      <c r="CB837" s="104" t="str">
        <f t="shared" si="541"/>
        <v/>
      </c>
      <c r="CC837" s="139" t="str">
        <f t="shared" si="542"/>
        <v/>
      </c>
      <c r="CE837" s="162" t="str">
        <f t="shared" si="543"/>
        <v/>
      </c>
      <c r="CF837" s="163" t="str">
        <f t="shared" si="544"/>
        <v/>
      </c>
      <c r="CG837" s="164" t="str">
        <f t="shared" si="545"/>
        <v/>
      </c>
      <c r="CI837" s="162" t="str">
        <f t="shared" si="546"/>
        <v/>
      </c>
      <c r="CJ837" s="163" t="str">
        <f t="shared" si="549"/>
        <v/>
      </c>
      <c r="CK837" s="164" t="str">
        <f t="shared" si="550"/>
        <v/>
      </c>
      <c r="CM837" s="169" t="str">
        <f t="shared" si="547"/>
        <v/>
      </c>
      <c r="CN837" s="139" t="str">
        <f t="shared" si="548"/>
        <v/>
      </c>
      <c r="CP837" s="41" t="str">
        <f>IF($CM837="", "", COUNTIF($CM$11:$CM$3035, "&lt;"&amp;$CM837)+1+COUNTIF($CM$11:$CM837, $CM837)-1)</f>
        <v/>
      </c>
    </row>
    <row r="838" spans="1:94" x14ac:dyDescent="0.25">
      <c r="A838" s="40"/>
      <c r="B838" s="82" t="str">
        <f>IF($I838="", "", IFERROR(INDEX('Job Database'!$AE$11:$AE$3035, MATCH($I838, 'Job Database'!$X$11:$X$3035, 0)), ""))</f>
        <v/>
      </c>
      <c r="C838" s="69" t="str">
        <f>IF($I838="", "", IF(COUNTIF('Job Database'!$X$11:$X$3035, $I838)=0, $AC$5, $AC$4))</f>
        <v/>
      </c>
      <c r="D838" s="40"/>
      <c r="E838" s="85" t="str">
        <f>IF($I838="", "", IF(IFERROR(INDEX('Job Database'!$M$11:$M$3035, MATCH($I838, 'Job Database'!$X$11:$X$3035, 0)), "")="", "", IFERROR(INDEX('Job Database'!$M$11:$M$3035, MATCH($I838, 'Job Database'!$X$11:$X$3035, 0)), "")))</f>
        <v/>
      </c>
      <c r="F838" s="40"/>
      <c r="G838" s="88" t="str">
        <f t="shared" si="522"/>
        <v/>
      </c>
      <c r="H838" s="40"/>
      <c r="I838" s="24"/>
      <c r="J838" s="34"/>
      <c r="K838" s="106"/>
      <c r="L838" s="79"/>
      <c r="M838" s="34"/>
      <c r="N838" s="79"/>
      <c r="O838" s="31"/>
      <c r="P838" s="53"/>
      <c r="Q838" s="40"/>
      <c r="S838" s="41" t="str">
        <f t="shared" si="510"/>
        <v/>
      </c>
      <c r="T838" s="41" t="str">
        <f t="shared" si="511"/>
        <v/>
      </c>
      <c r="U838" s="41" t="str">
        <f t="shared" si="523"/>
        <v/>
      </c>
      <c r="W838" s="74" t="str">
        <f>IF('Job Database'!$X838="", "", 'Job Database'!$X838)</f>
        <v/>
      </c>
      <c r="Y838" s="41" t="str">
        <f>IF($W838="", "", IF(COUNTIF($I$11:$I$3035, $W838)&gt;0, "", MAX($Y$10:$Y837)+1))</f>
        <v/>
      </c>
      <c r="Z838" s="41">
        <v>828</v>
      </c>
      <c r="AA838" s="58" t="str">
        <f t="shared" si="524"/>
        <v/>
      </c>
      <c r="AC838" s="41" t="str">
        <f t="shared" si="512"/>
        <v/>
      </c>
      <c r="AE838" s="41" t="str">
        <f t="shared" si="525"/>
        <v/>
      </c>
      <c r="AJ838" s="154" t="str">
        <f t="shared" si="526"/>
        <v/>
      </c>
      <c r="AL838" s="120" t="str">
        <f t="shared" si="527"/>
        <v/>
      </c>
      <c r="AM838" s="104" t="str">
        <f t="shared" si="528"/>
        <v/>
      </c>
      <c r="AN838" s="104" t="str">
        <f t="shared" si="529"/>
        <v/>
      </c>
      <c r="AO838" s="104" t="str">
        <f t="shared" si="513"/>
        <v/>
      </c>
      <c r="AP838" s="104" t="str">
        <f t="shared" si="514"/>
        <v/>
      </c>
      <c r="AQ838" s="121" t="str">
        <f t="shared" si="530"/>
        <v/>
      </c>
      <c r="AS838" s="88" t="str">
        <f t="shared" si="515"/>
        <v/>
      </c>
      <c r="AT838" s="68" t="str">
        <f t="shared" si="531"/>
        <v/>
      </c>
      <c r="AU838" s="68" t="str">
        <f t="shared" si="532"/>
        <v/>
      </c>
      <c r="AV838" s="68" t="str">
        <f t="shared" si="533"/>
        <v/>
      </c>
      <c r="AW838" s="88" t="str">
        <f t="shared" si="516"/>
        <v/>
      </c>
      <c r="AZ838" s="88" t="str">
        <f t="shared" si="517"/>
        <v/>
      </c>
      <c r="BA838" s="68" t="str">
        <f t="shared" si="518"/>
        <v/>
      </c>
      <c r="BB838" s="68" t="str">
        <f t="shared" si="519"/>
        <v/>
      </c>
      <c r="BC838" s="68" t="str">
        <f t="shared" si="520"/>
        <v/>
      </c>
      <c r="BD838" s="69" t="str">
        <f t="shared" si="521"/>
        <v/>
      </c>
      <c r="BE838" s="69" t="str">
        <f t="shared" si="534"/>
        <v/>
      </c>
      <c r="BT838" s="138" t="str">
        <f t="shared" ca="1" si="535"/>
        <v/>
      </c>
      <c r="BU838" s="139" t="str">
        <f t="shared" ca="1" si="536"/>
        <v/>
      </c>
      <c r="BW838" s="138" t="str">
        <f t="shared" si="537"/>
        <v/>
      </c>
      <c r="BX838" s="104" t="str">
        <f t="shared" si="538"/>
        <v/>
      </c>
      <c r="BY838" s="139" t="str">
        <f t="shared" si="539"/>
        <v/>
      </c>
      <c r="CA838" s="138" t="str">
        <f t="shared" si="540"/>
        <v/>
      </c>
      <c r="CB838" s="104" t="str">
        <f t="shared" si="541"/>
        <v/>
      </c>
      <c r="CC838" s="139" t="str">
        <f t="shared" si="542"/>
        <v/>
      </c>
      <c r="CE838" s="162" t="str">
        <f t="shared" si="543"/>
        <v/>
      </c>
      <c r="CF838" s="163" t="str">
        <f t="shared" si="544"/>
        <v/>
      </c>
      <c r="CG838" s="164" t="str">
        <f t="shared" si="545"/>
        <v/>
      </c>
      <c r="CI838" s="162" t="str">
        <f t="shared" si="546"/>
        <v/>
      </c>
      <c r="CJ838" s="163" t="str">
        <f t="shared" si="549"/>
        <v/>
      </c>
      <c r="CK838" s="164" t="str">
        <f t="shared" si="550"/>
        <v/>
      </c>
      <c r="CM838" s="169" t="str">
        <f t="shared" si="547"/>
        <v/>
      </c>
      <c r="CN838" s="139" t="str">
        <f t="shared" si="548"/>
        <v/>
      </c>
      <c r="CP838" s="41" t="str">
        <f>IF($CM838="", "", COUNTIF($CM$11:$CM$3035, "&lt;"&amp;$CM838)+1+COUNTIF($CM$11:$CM838, $CM838)-1)</f>
        <v/>
      </c>
    </row>
    <row r="839" spans="1:94" x14ac:dyDescent="0.25">
      <c r="A839" s="40"/>
      <c r="B839" s="82" t="str">
        <f>IF($I839="", "", IFERROR(INDEX('Job Database'!$AE$11:$AE$3035, MATCH($I839, 'Job Database'!$X$11:$X$3035, 0)), ""))</f>
        <v/>
      </c>
      <c r="C839" s="69" t="str">
        <f>IF($I839="", "", IF(COUNTIF('Job Database'!$X$11:$X$3035, $I839)=0, $AC$5, $AC$4))</f>
        <v/>
      </c>
      <c r="D839" s="40"/>
      <c r="E839" s="85" t="str">
        <f>IF($I839="", "", IF(IFERROR(INDEX('Job Database'!$M$11:$M$3035, MATCH($I839, 'Job Database'!$X$11:$X$3035, 0)), "")="", "", IFERROR(INDEX('Job Database'!$M$11:$M$3035, MATCH($I839, 'Job Database'!$X$11:$X$3035, 0)), "")))</f>
        <v/>
      </c>
      <c r="F839" s="40"/>
      <c r="G839" s="88" t="str">
        <f t="shared" si="522"/>
        <v/>
      </c>
      <c r="H839" s="40"/>
      <c r="I839" s="24"/>
      <c r="J839" s="34"/>
      <c r="K839" s="106"/>
      <c r="L839" s="79"/>
      <c r="M839" s="34"/>
      <c r="N839" s="79"/>
      <c r="O839" s="31"/>
      <c r="P839" s="53"/>
      <c r="Q839" s="40"/>
      <c r="S839" s="41" t="str">
        <f t="shared" si="510"/>
        <v/>
      </c>
      <c r="T839" s="41" t="str">
        <f t="shared" si="511"/>
        <v/>
      </c>
      <c r="U839" s="41" t="str">
        <f t="shared" si="523"/>
        <v/>
      </c>
      <c r="W839" s="74" t="str">
        <f>IF('Job Database'!$X839="", "", 'Job Database'!$X839)</f>
        <v/>
      </c>
      <c r="Y839" s="41" t="str">
        <f>IF($W839="", "", IF(COUNTIF($I$11:$I$3035, $W839)&gt;0, "", MAX($Y$10:$Y838)+1))</f>
        <v/>
      </c>
      <c r="Z839" s="41">
        <v>829</v>
      </c>
      <c r="AA839" s="58" t="str">
        <f t="shared" si="524"/>
        <v/>
      </c>
      <c r="AC839" s="41" t="str">
        <f t="shared" si="512"/>
        <v/>
      </c>
      <c r="AE839" s="41" t="str">
        <f t="shared" si="525"/>
        <v/>
      </c>
      <c r="AJ839" s="154" t="str">
        <f t="shared" si="526"/>
        <v/>
      </c>
      <c r="AL839" s="120" t="str">
        <f t="shared" si="527"/>
        <v/>
      </c>
      <c r="AM839" s="104" t="str">
        <f t="shared" si="528"/>
        <v/>
      </c>
      <c r="AN839" s="104" t="str">
        <f t="shared" si="529"/>
        <v/>
      </c>
      <c r="AO839" s="104" t="str">
        <f t="shared" si="513"/>
        <v/>
      </c>
      <c r="AP839" s="104" t="str">
        <f t="shared" si="514"/>
        <v/>
      </c>
      <c r="AQ839" s="121" t="str">
        <f t="shared" si="530"/>
        <v/>
      </c>
      <c r="AS839" s="88" t="str">
        <f t="shared" si="515"/>
        <v/>
      </c>
      <c r="AT839" s="68" t="str">
        <f t="shared" si="531"/>
        <v/>
      </c>
      <c r="AU839" s="68" t="str">
        <f t="shared" si="532"/>
        <v/>
      </c>
      <c r="AV839" s="68" t="str">
        <f t="shared" si="533"/>
        <v/>
      </c>
      <c r="AW839" s="88" t="str">
        <f t="shared" si="516"/>
        <v/>
      </c>
      <c r="AZ839" s="88" t="str">
        <f t="shared" si="517"/>
        <v/>
      </c>
      <c r="BA839" s="68" t="str">
        <f t="shared" si="518"/>
        <v/>
      </c>
      <c r="BB839" s="68" t="str">
        <f t="shared" si="519"/>
        <v/>
      </c>
      <c r="BC839" s="68" t="str">
        <f t="shared" si="520"/>
        <v/>
      </c>
      <c r="BD839" s="69" t="str">
        <f t="shared" si="521"/>
        <v/>
      </c>
      <c r="BE839" s="69" t="str">
        <f t="shared" si="534"/>
        <v/>
      </c>
      <c r="BT839" s="138" t="str">
        <f t="shared" ca="1" si="535"/>
        <v/>
      </c>
      <c r="BU839" s="139" t="str">
        <f t="shared" ca="1" si="536"/>
        <v/>
      </c>
      <c r="BW839" s="138" t="str">
        <f t="shared" si="537"/>
        <v/>
      </c>
      <c r="BX839" s="104" t="str">
        <f t="shared" si="538"/>
        <v/>
      </c>
      <c r="BY839" s="139" t="str">
        <f t="shared" si="539"/>
        <v/>
      </c>
      <c r="CA839" s="138" t="str">
        <f t="shared" si="540"/>
        <v/>
      </c>
      <c r="CB839" s="104" t="str">
        <f t="shared" si="541"/>
        <v/>
      </c>
      <c r="CC839" s="139" t="str">
        <f t="shared" si="542"/>
        <v/>
      </c>
      <c r="CE839" s="162" t="str">
        <f t="shared" si="543"/>
        <v/>
      </c>
      <c r="CF839" s="163" t="str">
        <f t="shared" si="544"/>
        <v/>
      </c>
      <c r="CG839" s="164" t="str">
        <f t="shared" si="545"/>
        <v/>
      </c>
      <c r="CI839" s="162" t="str">
        <f t="shared" si="546"/>
        <v/>
      </c>
      <c r="CJ839" s="163" t="str">
        <f t="shared" si="549"/>
        <v/>
      </c>
      <c r="CK839" s="164" t="str">
        <f t="shared" si="550"/>
        <v/>
      </c>
      <c r="CM839" s="169" t="str">
        <f t="shared" si="547"/>
        <v/>
      </c>
      <c r="CN839" s="139" t="str">
        <f t="shared" si="548"/>
        <v/>
      </c>
      <c r="CP839" s="41" t="str">
        <f>IF($CM839="", "", COUNTIF($CM$11:$CM$3035, "&lt;"&amp;$CM839)+1+COUNTIF($CM$11:$CM839, $CM839)-1)</f>
        <v/>
      </c>
    </row>
    <row r="840" spans="1:94" x14ac:dyDescent="0.25">
      <c r="A840" s="40"/>
      <c r="B840" s="82" t="str">
        <f>IF($I840="", "", IFERROR(INDEX('Job Database'!$AE$11:$AE$3035, MATCH($I840, 'Job Database'!$X$11:$X$3035, 0)), ""))</f>
        <v/>
      </c>
      <c r="C840" s="69" t="str">
        <f>IF($I840="", "", IF(COUNTIF('Job Database'!$X$11:$X$3035, $I840)=0, $AC$5, $AC$4))</f>
        <v/>
      </c>
      <c r="D840" s="40"/>
      <c r="E840" s="85" t="str">
        <f>IF($I840="", "", IF(IFERROR(INDEX('Job Database'!$M$11:$M$3035, MATCH($I840, 'Job Database'!$X$11:$X$3035, 0)), "")="", "", IFERROR(INDEX('Job Database'!$M$11:$M$3035, MATCH($I840, 'Job Database'!$X$11:$X$3035, 0)), "")))</f>
        <v/>
      </c>
      <c r="F840" s="40"/>
      <c r="G840" s="88" t="str">
        <f t="shared" si="522"/>
        <v/>
      </c>
      <c r="H840" s="40"/>
      <c r="I840" s="24"/>
      <c r="J840" s="34"/>
      <c r="K840" s="106"/>
      <c r="L840" s="79"/>
      <c r="M840" s="34"/>
      <c r="N840" s="79"/>
      <c r="O840" s="31"/>
      <c r="P840" s="53"/>
      <c r="Q840" s="40"/>
      <c r="S840" s="41" t="str">
        <f t="shared" si="510"/>
        <v/>
      </c>
      <c r="T840" s="41" t="str">
        <f t="shared" si="511"/>
        <v/>
      </c>
      <c r="U840" s="41" t="str">
        <f t="shared" si="523"/>
        <v/>
      </c>
      <c r="W840" s="74" t="str">
        <f>IF('Job Database'!$X840="", "", 'Job Database'!$X840)</f>
        <v/>
      </c>
      <c r="Y840" s="41" t="str">
        <f>IF($W840="", "", IF(COUNTIF($I$11:$I$3035, $W840)&gt;0, "", MAX($Y$10:$Y839)+1))</f>
        <v/>
      </c>
      <c r="Z840" s="41">
        <v>830</v>
      </c>
      <c r="AA840" s="58" t="str">
        <f t="shared" si="524"/>
        <v/>
      </c>
      <c r="AC840" s="41" t="str">
        <f t="shared" si="512"/>
        <v/>
      </c>
      <c r="AE840" s="41" t="str">
        <f t="shared" si="525"/>
        <v/>
      </c>
      <c r="AJ840" s="154" t="str">
        <f t="shared" si="526"/>
        <v/>
      </c>
      <c r="AL840" s="120" t="str">
        <f t="shared" si="527"/>
        <v/>
      </c>
      <c r="AM840" s="104" t="str">
        <f t="shared" si="528"/>
        <v/>
      </c>
      <c r="AN840" s="104" t="str">
        <f t="shared" si="529"/>
        <v/>
      </c>
      <c r="AO840" s="104" t="str">
        <f t="shared" si="513"/>
        <v/>
      </c>
      <c r="AP840" s="104" t="str">
        <f t="shared" si="514"/>
        <v/>
      </c>
      <c r="AQ840" s="121" t="str">
        <f t="shared" si="530"/>
        <v/>
      </c>
      <c r="AS840" s="88" t="str">
        <f t="shared" si="515"/>
        <v/>
      </c>
      <c r="AT840" s="68" t="str">
        <f t="shared" si="531"/>
        <v/>
      </c>
      <c r="AU840" s="68" t="str">
        <f t="shared" si="532"/>
        <v/>
      </c>
      <c r="AV840" s="68" t="str">
        <f t="shared" si="533"/>
        <v/>
      </c>
      <c r="AW840" s="88" t="str">
        <f t="shared" si="516"/>
        <v/>
      </c>
      <c r="AZ840" s="88" t="str">
        <f t="shared" si="517"/>
        <v/>
      </c>
      <c r="BA840" s="68" t="str">
        <f t="shared" si="518"/>
        <v/>
      </c>
      <c r="BB840" s="68" t="str">
        <f t="shared" si="519"/>
        <v/>
      </c>
      <c r="BC840" s="68" t="str">
        <f t="shared" si="520"/>
        <v/>
      </c>
      <c r="BD840" s="69" t="str">
        <f t="shared" si="521"/>
        <v/>
      </c>
      <c r="BE840" s="69" t="str">
        <f t="shared" si="534"/>
        <v/>
      </c>
      <c r="BT840" s="138" t="str">
        <f t="shared" ca="1" si="535"/>
        <v/>
      </c>
      <c r="BU840" s="139" t="str">
        <f t="shared" ca="1" si="536"/>
        <v/>
      </c>
      <c r="BW840" s="138" t="str">
        <f t="shared" si="537"/>
        <v/>
      </c>
      <c r="BX840" s="104" t="str">
        <f t="shared" si="538"/>
        <v/>
      </c>
      <c r="BY840" s="139" t="str">
        <f t="shared" si="539"/>
        <v/>
      </c>
      <c r="CA840" s="138" t="str">
        <f t="shared" si="540"/>
        <v/>
      </c>
      <c r="CB840" s="104" t="str">
        <f t="shared" si="541"/>
        <v/>
      </c>
      <c r="CC840" s="139" t="str">
        <f t="shared" si="542"/>
        <v/>
      </c>
      <c r="CE840" s="162" t="str">
        <f t="shared" si="543"/>
        <v/>
      </c>
      <c r="CF840" s="163" t="str">
        <f t="shared" si="544"/>
        <v/>
      </c>
      <c r="CG840" s="164" t="str">
        <f t="shared" si="545"/>
        <v/>
      </c>
      <c r="CI840" s="162" t="str">
        <f t="shared" si="546"/>
        <v/>
      </c>
      <c r="CJ840" s="163" t="str">
        <f t="shared" si="549"/>
        <v/>
      </c>
      <c r="CK840" s="164" t="str">
        <f t="shared" si="550"/>
        <v/>
      </c>
      <c r="CM840" s="169" t="str">
        <f t="shared" si="547"/>
        <v/>
      </c>
      <c r="CN840" s="139" t="str">
        <f t="shared" si="548"/>
        <v/>
      </c>
      <c r="CP840" s="41" t="str">
        <f>IF($CM840="", "", COUNTIF($CM$11:$CM$3035, "&lt;"&amp;$CM840)+1+COUNTIF($CM$11:$CM840, $CM840)-1)</f>
        <v/>
      </c>
    </row>
    <row r="841" spans="1:94" x14ac:dyDescent="0.25">
      <c r="A841" s="40"/>
      <c r="B841" s="82" t="str">
        <f>IF($I841="", "", IFERROR(INDEX('Job Database'!$AE$11:$AE$3035, MATCH($I841, 'Job Database'!$X$11:$X$3035, 0)), ""))</f>
        <v/>
      </c>
      <c r="C841" s="69" t="str">
        <f>IF($I841="", "", IF(COUNTIF('Job Database'!$X$11:$X$3035, $I841)=0, $AC$5, $AC$4))</f>
        <v/>
      </c>
      <c r="D841" s="40"/>
      <c r="E841" s="85" t="str">
        <f>IF($I841="", "", IF(IFERROR(INDEX('Job Database'!$M$11:$M$3035, MATCH($I841, 'Job Database'!$X$11:$X$3035, 0)), "")="", "", IFERROR(INDEX('Job Database'!$M$11:$M$3035, MATCH($I841, 'Job Database'!$X$11:$X$3035, 0)), "")))</f>
        <v/>
      </c>
      <c r="F841" s="40"/>
      <c r="G841" s="88" t="str">
        <f t="shared" si="522"/>
        <v/>
      </c>
      <c r="H841" s="40"/>
      <c r="I841" s="24"/>
      <c r="J841" s="34"/>
      <c r="K841" s="106"/>
      <c r="L841" s="79"/>
      <c r="M841" s="34"/>
      <c r="N841" s="79"/>
      <c r="O841" s="31"/>
      <c r="P841" s="53"/>
      <c r="Q841" s="40"/>
      <c r="S841" s="41" t="str">
        <f t="shared" si="510"/>
        <v/>
      </c>
      <c r="T841" s="41" t="str">
        <f t="shared" si="511"/>
        <v/>
      </c>
      <c r="U841" s="41" t="str">
        <f t="shared" si="523"/>
        <v/>
      </c>
      <c r="W841" s="74" t="str">
        <f>IF('Job Database'!$X841="", "", 'Job Database'!$X841)</f>
        <v/>
      </c>
      <c r="Y841" s="41" t="str">
        <f>IF($W841="", "", IF(COUNTIF($I$11:$I$3035, $W841)&gt;0, "", MAX($Y$10:$Y840)+1))</f>
        <v/>
      </c>
      <c r="Z841" s="41">
        <v>831</v>
      </c>
      <c r="AA841" s="58" t="str">
        <f t="shared" si="524"/>
        <v/>
      </c>
      <c r="AC841" s="41" t="str">
        <f t="shared" si="512"/>
        <v/>
      </c>
      <c r="AE841" s="41" t="str">
        <f t="shared" si="525"/>
        <v/>
      </c>
      <c r="AJ841" s="154" t="str">
        <f t="shared" si="526"/>
        <v/>
      </c>
      <c r="AL841" s="120" t="str">
        <f t="shared" si="527"/>
        <v/>
      </c>
      <c r="AM841" s="104" t="str">
        <f t="shared" si="528"/>
        <v/>
      </c>
      <c r="AN841" s="104" t="str">
        <f t="shared" si="529"/>
        <v/>
      </c>
      <c r="AO841" s="104" t="str">
        <f t="shared" si="513"/>
        <v/>
      </c>
      <c r="AP841" s="104" t="str">
        <f t="shared" si="514"/>
        <v/>
      </c>
      <c r="AQ841" s="121" t="str">
        <f t="shared" si="530"/>
        <v/>
      </c>
      <c r="AS841" s="88" t="str">
        <f t="shared" si="515"/>
        <v/>
      </c>
      <c r="AT841" s="68" t="str">
        <f t="shared" si="531"/>
        <v/>
      </c>
      <c r="AU841" s="68" t="str">
        <f t="shared" si="532"/>
        <v/>
      </c>
      <c r="AV841" s="68" t="str">
        <f t="shared" si="533"/>
        <v/>
      </c>
      <c r="AW841" s="88" t="str">
        <f t="shared" si="516"/>
        <v/>
      </c>
      <c r="AZ841" s="88" t="str">
        <f t="shared" si="517"/>
        <v/>
      </c>
      <c r="BA841" s="68" t="str">
        <f t="shared" si="518"/>
        <v/>
      </c>
      <c r="BB841" s="68" t="str">
        <f t="shared" si="519"/>
        <v/>
      </c>
      <c r="BC841" s="68" t="str">
        <f t="shared" si="520"/>
        <v/>
      </c>
      <c r="BD841" s="69" t="str">
        <f t="shared" si="521"/>
        <v/>
      </c>
      <c r="BE841" s="69" t="str">
        <f t="shared" si="534"/>
        <v/>
      </c>
      <c r="BT841" s="138" t="str">
        <f t="shared" ca="1" si="535"/>
        <v/>
      </c>
      <c r="BU841" s="139" t="str">
        <f t="shared" ca="1" si="536"/>
        <v/>
      </c>
      <c r="BW841" s="138" t="str">
        <f t="shared" si="537"/>
        <v/>
      </c>
      <c r="BX841" s="104" t="str">
        <f t="shared" si="538"/>
        <v/>
      </c>
      <c r="BY841" s="139" t="str">
        <f t="shared" si="539"/>
        <v/>
      </c>
      <c r="CA841" s="138" t="str">
        <f t="shared" si="540"/>
        <v/>
      </c>
      <c r="CB841" s="104" t="str">
        <f t="shared" si="541"/>
        <v/>
      </c>
      <c r="CC841" s="139" t="str">
        <f t="shared" si="542"/>
        <v/>
      </c>
      <c r="CE841" s="162" t="str">
        <f t="shared" si="543"/>
        <v/>
      </c>
      <c r="CF841" s="163" t="str">
        <f t="shared" si="544"/>
        <v/>
      </c>
      <c r="CG841" s="164" t="str">
        <f t="shared" si="545"/>
        <v/>
      </c>
      <c r="CI841" s="162" t="str">
        <f t="shared" si="546"/>
        <v/>
      </c>
      <c r="CJ841" s="163" t="str">
        <f t="shared" si="549"/>
        <v/>
      </c>
      <c r="CK841" s="164" t="str">
        <f t="shared" si="550"/>
        <v/>
      </c>
      <c r="CM841" s="169" t="str">
        <f t="shared" si="547"/>
        <v/>
      </c>
      <c r="CN841" s="139" t="str">
        <f t="shared" si="548"/>
        <v/>
      </c>
      <c r="CP841" s="41" t="str">
        <f>IF($CM841="", "", COUNTIF($CM$11:$CM$3035, "&lt;"&amp;$CM841)+1+COUNTIF($CM$11:$CM841, $CM841)-1)</f>
        <v/>
      </c>
    </row>
    <row r="842" spans="1:94" x14ac:dyDescent="0.25">
      <c r="A842" s="40"/>
      <c r="B842" s="82" t="str">
        <f>IF($I842="", "", IFERROR(INDEX('Job Database'!$AE$11:$AE$3035, MATCH($I842, 'Job Database'!$X$11:$X$3035, 0)), ""))</f>
        <v/>
      </c>
      <c r="C842" s="69" t="str">
        <f>IF($I842="", "", IF(COUNTIF('Job Database'!$X$11:$X$3035, $I842)=0, $AC$5, $AC$4))</f>
        <v/>
      </c>
      <c r="D842" s="40"/>
      <c r="E842" s="85" t="str">
        <f>IF($I842="", "", IF(IFERROR(INDEX('Job Database'!$M$11:$M$3035, MATCH($I842, 'Job Database'!$X$11:$X$3035, 0)), "")="", "", IFERROR(INDEX('Job Database'!$M$11:$M$3035, MATCH($I842, 'Job Database'!$X$11:$X$3035, 0)), "")))</f>
        <v/>
      </c>
      <c r="F842" s="40"/>
      <c r="G842" s="88" t="str">
        <f t="shared" si="522"/>
        <v/>
      </c>
      <c r="H842" s="40"/>
      <c r="I842" s="24"/>
      <c r="J842" s="34"/>
      <c r="K842" s="106"/>
      <c r="L842" s="79"/>
      <c r="M842" s="34"/>
      <c r="N842" s="79"/>
      <c r="O842" s="31"/>
      <c r="P842" s="53"/>
      <c r="Q842" s="40"/>
      <c r="S842" s="41" t="str">
        <f t="shared" si="510"/>
        <v/>
      </c>
      <c r="T842" s="41" t="str">
        <f t="shared" si="511"/>
        <v/>
      </c>
      <c r="U842" s="41" t="str">
        <f t="shared" si="523"/>
        <v/>
      </c>
      <c r="W842" s="74" t="str">
        <f>IF('Job Database'!$X842="", "", 'Job Database'!$X842)</f>
        <v/>
      </c>
      <c r="Y842" s="41" t="str">
        <f>IF($W842="", "", IF(COUNTIF($I$11:$I$3035, $W842)&gt;0, "", MAX($Y$10:$Y841)+1))</f>
        <v/>
      </c>
      <c r="Z842" s="41">
        <v>832</v>
      </c>
      <c r="AA842" s="58" t="str">
        <f t="shared" si="524"/>
        <v/>
      </c>
      <c r="AC842" s="41" t="str">
        <f t="shared" si="512"/>
        <v/>
      </c>
      <c r="AE842" s="41" t="str">
        <f t="shared" si="525"/>
        <v/>
      </c>
      <c r="AJ842" s="154" t="str">
        <f t="shared" si="526"/>
        <v/>
      </c>
      <c r="AL842" s="120" t="str">
        <f t="shared" si="527"/>
        <v/>
      </c>
      <c r="AM842" s="104" t="str">
        <f t="shared" si="528"/>
        <v/>
      </c>
      <c r="AN842" s="104" t="str">
        <f t="shared" si="529"/>
        <v/>
      </c>
      <c r="AO842" s="104" t="str">
        <f t="shared" si="513"/>
        <v/>
      </c>
      <c r="AP842" s="104" t="str">
        <f t="shared" si="514"/>
        <v/>
      </c>
      <c r="AQ842" s="121" t="str">
        <f t="shared" si="530"/>
        <v/>
      </c>
      <c r="AS842" s="88" t="str">
        <f t="shared" si="515"/>
        <v/>
      </c>
      <c r="AT842" s="68" t="str">
        <f t="shared" si="531"/>
        <v/>
      </c>
      <c r="AU842" s="68" t="str">
        <f t="shared" si="532"/>
        <v/>
      </c>
      <c r="AV842" s="68" t="str">
        <f t="shared" si="533"/>
        <v/>
      </c>
      <c r="AW842" s="88" t="str">
        <f t="shared" si="516"/>
        <v/>
      </c>
      <c r="AZ842" s="88" t="str">
        <f t="shared" si="517"/>
        <v/>
      </c>
      <c r="BA842" s="68" t="str">
        <f t="shared" si="518"/>
        <v/>
      </c>
      <c r="BB842" s="68" t="str">
        <f t="shared" si="519"/>
        <v/>
      </c>
      <c r="BC842" s="68" t="str">
        <f t="shared" si="520"/>
        <v/>
      </c>
      <c r="BD842" s="69" t="str">
        <f t="shared" si="521"/>
        <v/>
      </c>
      <c r="BE842" s="69" t="str">
        <f t="shared" si="534"/>
        <v/>
      </c>
      <c r="BT842" s="138" t="str">
        <f t="shared" ca="1" si="535"/>
        <v/>
      </c>
      <c r="BU842" s="139" t="str">
        <f t="shared" ca="1" si="536"/>
        <v/>
      </c>
      <c r="BW842" s="138" t="str">
        <f t="shared" si="537"/>
        <v/>
      </c>
      <c r="BX842" s="104" t="str">
        <f t="shared" si="538"/>
        <v/>
      </c>
      <c r="BY842" s="139" t="str">
        <f t="shared" si="539"/>
        <v/>
      </c>
      <c r="CA842" s="138" t="str">
        <f t="shared" si="540"/>
        <v/>
      </c>
      <c r="CB842" s="104" t="str">
        <f t="shared" si="541"/>
        <v/>
      </c>
      <c r="CC842" s="139" t="str">
        <f t="shared" si="542"/>
        <v/>
      </c>
      <c r="CE842" s="162" t="str">
        <f t="shared" si="543"/>
        <v/>
      </c>
      <c r="CF842" s="163" t="str">
        <f t="shared" si="544"/>
        <v/>
      </c>
      <c r="CG842" s="164" t="str">
        <f t="shared" si="545"/>
        <v/>
      </c>
      <c r="CI842" s="162" t="str">
        <f t="shared" si="546"/>
        <v/>
      </c>
      <c r="CJ842" s="163" t="str">
        <f t="shared" si="549"/>
        <v/>
      </c>
      <c r="CK842" s="164" t="str">
        <f t="shared" si="550"/>
        <v/>
      </c>
      <c r="CM842" s="169" t="str">
        <f t="shared" si="547"/>
        <v/>
      </c>
      <c r="CN842" s="139" t="str">
        <f t="shared" si="548"/>
        <v/>
      </c>
      <c r="CP842" s="41" t="str">
        <f>IF($CM842="", "", COUNTIF($CM$11:$CM$3035, "&lt;"&amp;$CM842)+1+COUNTIF($CM$11:$CM842, $CM842)-1)</f>
        <v/>
      </c>
    </row>
    <row r="843" spans="1:94" x14ac:dyDescent="0.25">
      <c r="A843" s="40"/>
      <c r="B843" s="82" t="str">
        <f>IF($I843="", "", IFERROR(INDEX('Job Database'!$AE$11:$AE$3035, MATCH($I843, 'Job Database'!$X$11:$X$3035, 0)), ""))</f>
        <v/>
      </c>
      <c r="C843" s="69" t="str">
        <f>IF($I843="", "", IF(COUNTIF('Job Database'!$X$11:$X$3035, $I843)=0, $AC$5, $AC$4))</f>
        <v/>
      </c>
      <c r="D843" s="40"/>
      <c r="E843" s="85" t="str">
        <f>IF($I843="", "", IF(IFERROR(INDEX('Job Database'!$M$11:$M$3035, MATCH($I843, 'Job Database'!$X$11:$X$3035, 0)), "")="", "", IFERROR(INDEX('Job Database'!$M$11:$M$3035, MATCH($I843, 'Job Database'!$X$11:$X$3035, 0)), "")))</f>
        <v/>
      </c>
      <c r="F843" s="40"/>
      <c r="G843" s="88" t="str">
        <f t="shared" si="522"/>
        <v/>
      </c>
      <c r="H843" s="40"/>
      <c r="I843" s="24"/>
      <c r="J843" s="34"/>
      <c r="K843" s="106"/>
      <c r="L843" s="79"/>
      <c r="M843" s="34"/>
      <c r="N843" s="79"/>
      <c r="O843" s="31"/>
      <c r="P843" s="53"/>
      <c r="Q843" s="40"/>
      <c r="S843" s="41" t="str">
        <f t="shared" ref="S843:S906" si="551">IF($K843="", "", IF($AG$5&lt;=$K843, "X", ""))</f>
        <v/>
      </c>
      <c r="T843" s="41" t="str">
        <f t="shared" ref="T843:T906" si="552">IF($K843="", "", IF($AG$5&gt;$K843, "X", ""))</f>
        <v/>
      </c>
      <c r="U843" s="41" t="str">
        <f t="shared" si="523"/>
        <v/>
      </c>
      <c r="W843" s="74" t="str">
        <f>IF('Job Database'!$X843="", "", 'Job Database'!$X843)</f>
        <v/>
      </c>
      <c r="Y843" s="41" t="str">
        <f>IF($W843="", "", IF(COUNTIF($I$11:$I$3035, $W843)&gt;0, "", MAX($Y$10:$Y842)+1))</f>
        <v/>
      </c>
      <c r="Z843" s="41">
        <v>833</v>
      </c>
      <c r="AA843" s="58" t="str">
        <f t="shared" si="524"/>
        <v/>
      </c>
      <c r="AC843" s="41" t="str">
        <f t="shared" ref="AC843:AC906" si="553">IF($I843="", "", IF(COUNTIF($W$11:$W$3035, $I843)=0, "X", ""))</f>
        <v/>
      </c>
      <c r="AE843" s="41" t="str">
        <f t="shared" si="525"/>
        <v/>
      </c>
      <c r="AJ843" s="154" t="str">
        <f t="shared" si="526"/>
        <v/>
      </c>
      <c r="AL843" s="120" t="str">
        <f t="shared" si="527"/>
        <v/>
      </c>
      <c r="AM843" s="104" t="str">
        <f t="shared" si="528"/>
        <v/>
      </c>
      <c r="AN843" s="104" t="str">
        <f t="shared" si="529"/>
        <v/>
      </c>
      <c r="AO843" s="104" t="str">
        <f t="shared" ref="AO843:AO906" si="554">IF(COUNTIF($AZ843:$BE843, $AZ$5)&gt;0, "X", "")</f>
        <v/>
      </c>
      <c r="AP843" s="104" t="str">
        <f t="shared" ref="AP843:AP906" si="555">IF(COUNTIF($AZ843:$BE843, $AZ$4)&gt;0, "X", "")</f>
        <v/>
      </c>
      <c r="AQ843" s="121" t="str">
        <f t="shared" si="530"/>
        <v/>
      </c>
      <c r="AS843" s="88" t="str">
        <f t="shared" ref="AS843:AS906" si="556">IF(OR(NOT(J843=""), E843="", NOT($O843=""), NOT($P843="")), "", NETWORKDAYS(E843, $AG$5, $BJ$34:$BJ$57))</f>
        <v/>
      </c>
      <c r="AT843" s="68" t="str">
        <f t="shared" si="531"/>
        <v/>
      </c>
      <c r="AU843" s="68" t="str">
        <f t="shared" si="532"/>
        <v/>
      </c>
      <c r="AV843" s="68" t="str">
        <f t="shared" si="533"/>
        <v/>
      </c>
      <c r="AW843" s="88" t="str">
        <f t="shared" ref="AW843:AW906" si="557">IF(OR(NOT(O843=""), N843="", NOT($O843=""), NOT($P843="")), "", NETWORKDAYS(N843, $AG$5, $BJ$34:$BJ$57))</f>
        <v/>
      </c>
      <c r="AZ843" s="88" t="str">
        <f t="shared" ref="AZ843:AZ906" si="558">IF(OR(AS843="", $U843="X"), "", IF(AS843&gt;=AS$7, $AZ$4, IF(AS843&gt;=AS$9, $AZ$5, "")))</f>
        <v/>
      </c>
      <c r="BA843" s="68" t="str">
        <f t="shared" ref="BA843:BA906" si="559">IF(OR(AT843="", $U843="X"), "", IF(AT843&gt;=AT$7, $AZ$4, IF(AT843&gt;=AT$9, $AZ$5, "")))</f>
        <v/>
      </c>
      <c r="BB843" s="68" t="str">
        <f t="shared" ref="BB843:BB906" si="560">IF(OR(AU843="", $U843="X"), "", IF(AU843&gt;=AU$7, $AZ$4, IF(AU843&gt;=AU$9, $AZ$5, "")))</f>
        <v/>
      </c>
      <c r="BC843" s="68" t="str">
        <f t="shared" ref="BC843:BC906" si="561">IF(OR(AV843="", $U843="X"), "", IF(AV843&gt;=AV$7, $AZ$4, IF(AV843&gt;=AV$9, $AZ$5, "")))</f>
        <v/>
      </c>
      <c r="BD843" s="69" t="str">
        <f t="shared" ref="BD843:BD906" si="562">IF(OR(AW843="", $U843="X"), "", IF(AW843&gt;=AW$7, $AZ$4, IF(AW843&gt;=AW$9, $AZ$5, "")))</f>
        <v/>
      </c>
      <c r="BE843" s="69" t="str">
        <f t="shared" si="534"/>
        <v/>
      </c>
      <c r="BT843" s="138" t="str">
        <f t="shared" ca="1" si="535"/>
        <v/>
      </c>
      <c r="BU843" s="139" t="str">
        <f t="shared" ca="1" si="536"/>
        <v/>
      </c>
      <c r="BW843" s="138" t="str">
        <f t="shared" si="537"/>
        <v/>
      </c>
      <c r="BX843" s="104" t="str">
        <f t="shared" si="538"/>
        <v/>
      </c>
      <c r="BY843" s="139" t="str">
        <f t="shared" si="539"/>
        <v/>
      </c>
      <c r="CA843" s="138" t="str">
        <f t="shared" si="540"/>
        <v/>
      </c>
      <c r="CB843" s="104" t="str">
        <f t="shared" si="541"/>
        <v/>
      </c>
      <c r="CC843" s="139" t="str">
        <f t="shared" si="542"/>
        <v/>
      </c>
      <c r="CE843" s="162" t="str">
        <f t="shared" si="543"/>
        <v/>
      </c>
      <c r="CF843" s="163" t="str">
        <f t="shared" si="544"/>
        <v/>
      </c>
      <c r="CG843" s="164" t="str">
        <f t="shared" si="545"/>
        <v/>
      </c>
      <c r="CI843" s="162" t="str">
        <f t="shared" si="546"/>
        <v/>
      </c>
      <c r="CJ843" s="163" t="str">
        <f t="shared" si="549"/>
        <v/>
      </c>
      <c r="CK843" s="164" t="str">
        <f t="shared" si="550"/>
        <v/>
      </c>
      <c r="CM843" s="169" t="str">
        <f t="shared" si="547"/>
        <v/>
      </c>
      <c r="CN843" s="139" t="str">
        <f t="shared" si="548"/>
        <v/>
      </c>
      <c r="CP843" s="41" t="str">
        <f>IF($CM843="", "", COUNTIF($CM$11:$CM$3035, "&lt;"&amp;$CM843)+1+COUNTIF($CM$11:$CM843, $CM843)-1)</f>
        <v/>
      </c>
    </row>
    <row r="844" spans="1:94" x14ac:dyDescent="0.25">
      <c r="A844" s="40"/>
      <c r="B844" s="82" t="str">
        <f>IF($I844="", "", IFERROR(INDEX('Job Database'!$AE$11:$AE$3035, MATCH($I844, 'Job Database'!$X$11:$X$3035, 0)), ""))</f>
        <v/>
      </c>
      <c r="C844" s="69" t="str">
        <f>IF($I844="", "", IF(COUNTIF('Job Database'!$X$11:$X$3035, $I844)=0, $AC$5, $AC$4))</f>
        <v/>
      </c>
      <c r="D844" s="40"/>
      <c r="E844" s="85" t="str">
        <f>IF($I844="", "", IF(IFERROR(INDEX('Job Database'!$M$11:$M$3035, MATCH($I844, 'Job Database'!$X$11:$X$3035, 0)), "")="", "", IFERROR(INDEX('Job Database'!$M$11:$M$3035, MATCH($I844, 'Job Database'!$X$11:$X$3035, 0)), "")))</f>
        <v/>
      </c>
      <c r="F844" s="40"/>
      <c r="G844" s="88" t="str">
        <f t="shared" ref="G844:G907" si="563">$AJ844</f>
        <v/>
      </c>
      <c r="H844" s="40"/>
      <c r="I844" s="24"/>
      <c r="J844" s="34"/>
      <c r="K844" s="106"/>
      <c r="L844" s="79"/>
      <c r="M844" s="34"/>
      <c r="N844" s="79"/>
      <c r="O844" s="31"/>
      <c r="P844" s="53"/>
      <c r="Q844" s="40"/>
      <c r="S844" s="41" t="str">
        <f t="shared" si="551"/>
        <v/>
      </c>
      <c r="T844" s="41" t="str">
        <f t="shared" si="552"/>
        <v/>
      </c>
      <c r="U844" s="41" t="str">
        <f t="shared" ref="U844:U907" si="564">IF(OR($S844="X", $T844="X"), "X", "")</f>
        <v/>
      </c>
      <c r="W844" s="74" t="str">
        <f>IF('Job Database'!$X844="", "", 'Job Database'!$X844)</f>
        <v/>
      </c>
      <c r="Y844" s="41" t="str">
        <f>IF($W844="", "", IF(COUNTIF($I$11:$I$3035, $W844)&gt;0, "", MAX($Y$10:$Y843)+1))</f>
        <v/>
      </c>
      <c r="Z844" s="41">
        <v>834</v>
      </c>
      <c r="AA844" s="58" t="str">
        <f t="shared" ref="AA844:AA907" si="565">IFERROR(INDEX($W$11:$W$3035, MATCH($Z844, $Y$11:$Y$3035, 0)), "")</f>
        <v/>
      </c>
      <c r="AC844" s="41" t="str">
        <f t="shared" si="553"/>
        <v/>
      </c>
      <c r="AE844" s="41" t="str">
        <f t="shared" ref="AE844:AE907" si="566">IF($I844="", "", IF(COUNTIF($I$11:$I$3035, $I844)&gt;1, "X", ""))</f>
        <v/>
      </c>
      <c r="AJ844" s="154" t="str">
        <f t="shared" ref="AJ844:AJ907" si="567">IFERROR(INDEX($AL$10:$AQ$10, $AK$10, MATCH("X", $AL844:$AQ844, 0)), "")</f>
        <v/>
      </c>
      <c r="AL844" s="120" t="str">
        <f t="shared" ref="AL844:AL907" si="568">IF(AND(OR($O844=$AG$15, $O844=$AG$16), $P844=$AH$11), "X", "")</f>
        <v/>
      </c>
      <c r="AM844" s="104" t="str">
        <f t="shared" ref="AM844:AM907" si="569">IF(AND(OR($O844=$AG$15, $O844=$AG$16), $P844=$AH$13), "X", "")</f>
        <v/>
      </c>
      <c r="AN844" s="104" t="str">
        <f t="shared" ref="AN844:AN907" si="570">IF(AND(AL844="", AM844="", AP844="", AQ844="", AO844="", NOT($I844="")), "X", "")</f>
        <v/>
      </c>
      <c r="AO844" s="104" t="str">
        <f t="shared" si="554"/>
        <v/>
      </c>
      <c r="AP844" s="104" t="str">
        <f t="shared" si="555"/>
        <v/>
      </c>
      <c r="AQ844" s="121" t="str">
        <f t="shared" ref="AQ844:AQ907" si="571">IF(COUNTIF($AG$11:$AG$14, $O844)&gt;0, "X", "")</f>
        <v/>
      </c>
      <c r="AS844" s="88" t="str">
        <f t="shared" si="556"/>
        <v/>
      </c>
      <c r="AT844" s="68" t="str">
        <f t="shared" ref="AT844:AT907" si="572">IF(OR($J844="", NOT(L844=""), NOT($O844=""), NOT($P844="")), "", NETWORKDAYS($J844, $AG$5, $BJ$34:$BJ$57))</f>
        <v/>
      </c>
      <c r="AU844" s="68" t="str">
        <f t="shared" ref="AU844:AU907" si="573">IF(OR($L844="", NOT(M844=""), NOT($O844=""), NOT($P844="")), "", NETWORKDAYS($L844, $AG$5, $BJ$34:$BJ$57))</f>
        <v/>
      </c>
      <c r="AV844" s="68" t="str">
        <f t="shared" ref="AV844:AV907" si="574">IF(OR($M844="", NOT(N844=""), NOT($O844=""), NOT($P844="")), "", NETWORKDAYS($M844, $AG$5, $BJ$34:$BJ$57))</f>
        <v/>
      </c>
      <c r="AW844" s="88" t="str">
        <f t="shared" si="557"/>
        <v/>
      </c>
      <c r="AZ844" s="88" t="str">
        <f t="shared" si="558"/>
        <v/>
      </c>
      <c r="BA844" s="68" t="str">
        <f t="shared" si="559"/>
        <v/>
      </c>
      <c r="BB844" s="68" t="str">
        <f t="shared" si="560"/>
        <v/>
      </c>
      <c r="BC844" s="68" t="str">
        <f t="shared" si="561"/>
        <v/>
      </c>
      <c r="BD844" s="69" t="str">
        <f t="shared" si="562"/>
        <v/>
      </c>
      <c r="BE844" s="69" t="str">
        <f t="shared" ref="BE844:BE907" si="575">BD844</f>
        <v/>
      </c>
      <c r="BT844" s="138" t="str">
        <f t="shared" ref="BT844:BT907" ca="1" si="576">IF($BU844="X", "", IF(COUNTIF($CA844:$CC844, "X")&gt;0, "X", ""))</f>
        <v/>
      </c>
      <c r="BU844" s="139" t="str">
        <f t="shared" ref="BU844:BU907" ca="1" si="577">IF(OR($L844=$AG$5, $M844=$AG$5, $N844=$AG$5), "X", "")</f>
        <v/>
      </c>
      <c r="BW844" s="138" t="str">
        <f t="shared" ref="BW844:BW907" si="578">IF(L844="", "", NETWORKDAYS($AG$5, L844, $BJ$34:$BJ$57))</f>
        <v/>
      </c>
      <c r="BX844" s="104" t="str">
        <f t="shared" ref="BX844:BX907" si="579">IF(M844="", "", NETWORKDAYS($AG$5, M844, $BJ$34:$BJ$57))</f>
        <v/>
      </c>
      <c r="BY844" s="139" t="str">
        <f t="shared" ref="BY844:BY907" si="580">IF(N844="", "", NETWORKDAYS($AG$5, N844, $BJ$34:$BJ$57))</f>
        <v/>
      </c>
      <c r="CA844" s="138" t="str">
        <f t="shared" ref="CA844:CA907" si="581">IF(BW844&lt;0, "", IF(BW844&lt;=$CA$9, "X", ""))</f>
        <v/>
      </c>
      <c r="CB844" s="104" t="str">
        <f t="shared" ref="CB844:CB907" si="582">IF(BX844&lt;0, "", IF(BX844&lt;=$CA$9, "X", ""))</f>
        <v/>
      </c>
      <c r="CC844" s="139" t="str">
        <f t="shared" ref="CC844:CC907" si="583">IF(BY844&lt;0, "", IF(BY844&lt;=$CA$9, "X", ""))</f>
        <v/>
      </c>
      <c r="CE844" s="162" t="str">
        <f t="shared" ref="CE844:CE907" si="584">IF(L844="", "", IF(L844=$AG$5, L844, ""))</f>
        <v/>
      </c>
      <c r="CF844" s="163" t="str">
        <f t="shared" ref="CF844:CF907" si="585">IF(M844="", "", IF(M844=$AG$5, M844, ""))</f>
        <v/>
      </c>
      <c r="CG844" s="164" t="str">
        <f t="shared" ref="CG844:CG907" si="586">IF(N844="", "", IF(N844=$AG$5, N844, ""))</f>
        <v/>
      </c>
      <c r="CI844" s="162" t="str">
        <f t="shared" ref="CI844:CI907" si="587">IF(CA844="", "", L844)</f>
        <v/>
      </c>
      <c r="CJ844" s="163" t="str">
        <f t="shared" si="549"/>
        <v/>
      </c>
      <c r="CK844" s="164" t="str">
        <f t="shared" si="550"/>
        <v/>
      </c>
      <c r="CM844" s="169" t="str">
        <f t="shared" ref="CM844:CM907" si="588">IF(NOT($CE844=""), $CE844, IF(NOT($CF844=""), $CF844, IF(NOT($CG844=""), $CG844, IF(NOT($CI844=""), $CI844, IF(NOT($CJ844=""), $CJ844, IF(NOT($CK844=""), $CK844, ""))))))</f>
        <v/>
      </c>
      <c r="CN844" s="139" t="str">
        <f t="shared" ref="CN844:CN907" si="589">IF(NOT($CE844=""), "TODAY - 1st Interview", IF(NOT($CF844=""), "TODAY - 2nd Interview", IF(NOT($CG844=""), "TODAY - 3rd Interview", IF(NOT($CI844=""), "Alert - 1st Interview", IF(NOT($CJ844=""), "Alert - 2nd Interview", IF(NOT($CK844=""), "Alert - 3rd Interview", ""))))))</f>
        <v/>
      </c>
      <c r="CP844" s="41" t="str">
        <f>IF($CM844="", "", COUNTIF($CM$11:$CM$3035, "&lt;"&amp;$CM844)+1+COUNTIF($CM$11:$CM844, $CM844)-1)</f>
        <v/>
      </c>
    </row>
    <row r="845" spans="1:94" x14ac:dyDescent="0.25">
      <c r="A845" s="40"/>
      <c r="B845" s="82" t="str">
        <f>IF($I845="", "", IFERROR(INDEX('Job Database'!$AE$11:$AE$3035, MATCH($I845, 'Job Database'!$X$11:$X$3035, 0)), ""))</f>
        <v/>
      </c>
      <c r="C845" s="69" t="str">
        <f>IF($I845="", "", IF(COUNTIF('Job Database'!$X$11:$X$3035, $I845)=0, $AC$5, $AC$4))</f>
        <v/>
      </c>
      <c r="D845" s="40"/>
      <c r="E845" s="85" t="str">
        <f>IF($I845="", "", IF(IFERROR(INDEX('Job Database'!$M$11:$M$3035, MATCH($I845, 'Job Database'!$X$11:$X$3035, 0)), "")="", "", IFERROR(INDEX('Job Database'!$M$11:$M$3035, MATCH($I845, 'Job Database'!$X$11:$X$3035, 0)), "")))</f>
        <v/>
      </c>
      <c r="F845" s="40"/>
      <c r="G845" s="88" t="str">
        <f t="shared" si="563"/>
        <v/>
      </c>
      <c r="H845" s="40"/>
      <c r="I845" s="24"/>
      <c r="J845" s="34"/>
      <c r="K845" s="106"/>
      <c r="L845" s="79"/>
      <c r="M845" s="34"/>
      <c r="N845" s="79"/>
      <c r="O845" s="31"/>
      <c r="P845" s="53"/>
      <c r="Q845" s="40"/>
      <c r="S845" s="41" t="str">
        <f t="shared" si="551"/>
        <v/>
      </c>
      <c r="T845" s="41" t="str">
        <f t="shared" si="552"/>
        <v/>
      </c>
      <c r="U845" s="41" t="str">
        <f t="shared" si="564"/>
        <v/>
      </c>
      <c r="W845" s="74" t="str">
        <f>IF('Job Database'!$X845="", "", 'Job Database'!$X845)</f>
        <v/>
      </c>
      <c r="Y845" s="41" t="str">
        <f>IF($W845="", "", IF(COUNTIF($I$11:$I$3035, $W845)&gt;0, "", MAX($Y$10:$Y844)+1))</f>
        <v/>
      </c>
      <c r="Z845" s="41">
        <v>835</v>
      </c>
      <c r="AA845" s="58" t="str">
        <f t="shared" si="565"/>
        <v/>
      </c>
      <c r="AC845" s="41" t="str">
        <f t="shared" si="553"/>
        <v/>
      </c>
      <c r="AE845" s="41" t="str">
        <f t="shared" si="566"/>
        <v/>
      </c>
      <c r="AJ845" s="154" t="str">
        <f t="shared" si="567"/>
        <v/>
      </c>
      <c r="AL845" s="120" t="str">
        <f t="shared" si="568"/>
        <v/>
      </c>
      <c r="AM845" s="104" t="str">
        <f t="shared" si="569"/>
        <v/>
      </c>
      <c r="AN845" s="104" t="str">
        <f t="shared" si="570"/>
        <v/>
      </c>
      <c r="AO845" s="104" t="str">
        <f t="shared" si="554"/>
        <v/>
      </c>
      <c r="AP845" s="104" t="str">
        <f t="shared" si="555"/>
        <v/>
      </c>
      <c r="AQ845" s="121" t="str">
        <f t="shared" si="571"/>
        <v/>
      </c>
      <c r="AS845" s="88" t="str">
        <f t="shared" si="556"/>
        <v/>
      </c>
      <c r="AT845" s="68" t="str">
        <f t="shared" si="572"/>
        <v/>
      </c>
      <c r="AU845" s="68" t="str">
        <f t="shared" si="573"/>
        <v/>
      </c>
      <c r="AV845" s="68" t="str">
        <f t="shared" si="574"/>
        <v/>
      </c>
      <c r="AW845" s="88" t="str">
        <f t="shared" si="557"/>
        <v/>
      </c>
      <c r="AZ845" s="88" t="str">
        <f t="shared" si="558"/>
        <v/>
      </c>
      <c r="BA845" s="68" t="str">
        <f t="shared" si="559"/>
        <v/>
      </c>
      <c r="BB845" s="68" t="str">
        <f t="shared" si="560"/>
        <v/>
      </c>
      <c r="BC845" s="68" t="str">
        <f t="shared" si="561"/>
        <v/>
      </c>
      <c r="BD845" s="69" t="str">
        <f t="shared" si="562"/>
        <v/>
      </c>
      <c r="BE845" s="69" t="str">
        <f t="shared" si="575"/>
        <v/>
      </c>
      <c r="BT845" s="138" t="str">
        <f t="shared" ca="1" si="576"/>
        <v/>
      </c>
      <c r="BU845" s="139" t="str">
        <f t="shared" ca="1" si="577"/>
        <v/>
      </c>
      <c r="BW845" s="138" t="str">
        <f t="shared" si="578"/>
        <v/>
      </c>
      <c r="BX845" s="104" t="str">
        <f t="shared" si="579"/>
        <v/>
      </c>
      <c r="BY845" s="139" t="str">
        <f t="shared" si="580"/>
        <v/>
      </c>
      <c r="CA845" s="138" t="str">
        <f t="shared" si="581"/>
        <v/>
      </c>
      <c r="CB845" s="104" t="str">
        <f t="shared" si="582"/>
        <v/>
      </c>
      <c r="CC845" s="139" t="str">
        <f t="shared" si="583"/>
        <v/>
      </c>
      <c r="CE845" s="162" t="str">
        <f t="shared" si="584"/>
        <v/>
      </c>
      <c r="CF845" s="163" t="str">
        <f t="shared" si="585"/>
        <v/>
      </c>
      <c r="CG845" s="164" t="str">
        <f t="shared" si="586"/>
        <v/>
      </c>
      <c r="CI845" s="162" t="str">
        <f t="shared" si="587"/>
        <v/>
      </c>
      <c r="CJ845" s="163" t="str">
        <f t="shared" si="549"/>
        <v/>
      </c>
      <c r="CK845" s="164" t="str">
        <f t="shared" si="550"/>
        <v/>
      </c>
      <c r="CM845" s="169" t="str">
        <f t="shared" si="588"/>
        <v/>
      </c>
      <c r="CN845" s="139" t="str">
        <f t="shared" si="589"/>
        <v/>
      </c>
      <c r="CP845" s="41" t="str">
        <f>IF($CM845="", "", COUNTIF($CM$11:$CM$3035, "&lt;"&amp;$CM845)+1+COUNTIF($CM$11:$CM845, $CM845)-1)</f>
        <v/>
      </c>
    </row>
    <row r="846" spans="1:94" x14ac:dyDescent="0.25">
      <c r="A846" s="40"/>
      <c r="B846" s="82" t="str">
        <f>IF($I846="", "", IFERROR(INDEX('Job Database'!$AE$11:$AE$3035, MATCH($I846, 'Job Database'!$X$11:$X$3035, 0)), ""))</f>
        <v/>
      </c>
      <c r="C846" s="69" t="str">
        <f>IF($I846="", "", IF(COUNTIF('Job Database'!$X$11:$X$3035, $I846)=0, $AC$5, $AC$4))</f>
        <v/>
      </c>
      <c r="D846" s="40"/>
      <c r="E846" s="85" t="str">
        <f>IF($I846="", "", IF(IFERROR(INDEX('Job Database'!$M$11:$M$3035, MATCH($I846, 'Job Database'!$X$11:$X$3035, 0)), "")="", "", IFERROR(INDEX('Job Database'!$M$11:$M$3035, MATCH($I846, 'Job Database'!$X$11:$X$3035, 0)), "")))</f>
        <v/>
      </c>
      <c r="F846" s="40"/>
      <c r="G846" s="88" t="str">
        <f t="shared" si="563"/>
        <v/>
      </c>
      <c r="H846" s="40"/>
      <c r="I846" s="24"/>
      <c r="J846" s="34"/>
      <c r="K846" s="106"/>
      <c r="L846" s="79"/>
      <c r="M846" s="34"/>
      <c r="N846" s="79"/>
      <c r="O846" s="31"/>
      <c r="P846" s="53"/>
      <c r="Q846" s="40"/>
      <c r="S846" s="41" t="str">
        <f t="shared" si="551"/>
        <v/>
      </c>
      <c r="T846" s="41" t="str">
        <f t="shared" si="552"/>
        <v/>
      </c>
      <c r="U846" s="41" t="str">
        <f t="shared" si="564"/>
        <v/>
      </c>
      <c r="W846" s="74" t="str">
        <f>IF('Job Database'!$X846="", "", 'Job Database'!$X846)</f>
        <v/>
      </c>
      <c r="Y846" s="41" t="str">
        <f>IF($W846="", "", IF(COUNTIF($I$11:$I$3035, $W846)&gt;0, "", MAX($Y$10:$Y845)+1))</f>
        <v/>
      </c>
      <c r="Z846" s="41">
        <v>836</v>
      </c>
      <c r="AA846" s="58" t="str">
        <f t="shared" si="565"/>
        <v/>
      </c>
      <c r="AC846" s="41" t="str">
        <f t="shared" si="553"/>
        <v/>
      </c>
      <c r="AE846" s="41" t="str">
        <f t="shared" si="566"/>
        <v/>
      </c>
      <c r="AJ846" s="154" t="str">
        <f t="shared" si="567"/>
        <v/>
      </c>
      <c r="AL846" s="120" t="str">
        <f t="shared" si="568"/>
        <v/>
      </c>
      <c r="AM846" s="104" t="str">
        <f t="shared" si="569"/>
        <v/>
      </c>
      <c r="AN846" s="104" t="str">
        <f t="shared" si="570"/>
        <v/>
      </c>
      <c r="AO846" s="104" t="str">
        <f t="shared" si="554"/>
        <v/>
      </c>
      <c r="AP846" s="104" t="str">
        <f t="shared" si="555"/>
        <v/>
      </c>
      <c r="AQ846" s="121" t="str">
        <f t="shared" si="571"/>
        <v/>
      </c>
      <c r="AS846" s="88" t="str">
        <f t="shared" si="556"/>
        <v/>
      </c>
      <c r="AT846" s="68" t="str">
        <f t="shared" si="572"/>
        <v/>
      </c>
      <c r="AU846" s="68" t="str">
        <f t="shared" si="573"/>
        <v/>
      </c>
      <c r="AV846" s="68" t="str">
        <f t="shared" si="574"/>
        <v/>
      </c>
      <c r="AW846" s="88" t="str">
        <f t="shared" si="557"/>
        <v/>
      </c>
      <c r="AZ846" s="88" t="str">
        <f t="shared" si="558"/>
        <v/>
      </c>
      <c r="BA846" s="68" t="str">
        <f t="shared" si="559"/>
        <v/>
      </c>
      <c r="BB846" s="68" t="str">
        <f t="shared" si="560"/>
        <v/>
      </c>
      <c r="BC846" s="68" t="str">
        <f t="shared" si="561"/>
        <v/>
      </c>
      <c r="BD846" s="69" t="str">
        <f t="shared" si="562"/>
        <v/>
      </c>
      <c r="BE846" s="69" t="str">
        <f t="shared" si="575"/>
        <v/>
      </c>
      <c r="BT846" s="138" t="str">
        <f t="shared" ca="1" si="576"/>
        <v/>
      </c>
      <c r="BU846" s="139" t="str">
        <f t="shared" ca="1" si="577"/>
        <v/>
      </c>
      <c r="BW846" s="138" t="str">
        <f t="shared" si="578"/>
        <v/>
      </c>
      <c r="BX846" s="104" t="str">
        <f t="shared" si="579"/>
        <v/>
      </c>
      <c r="BY846" s="139" t="str">
        <f t="shared" si="580"/>
        <v/>
      </c>
      <c r="CA846" s="138" t="str">
        <f t="shared" si="581"/>
        <v/>
      </c>
      <c r="CB846" s="104" t="str">
        <f t="shared" si="582"/>
        <v/>
      </c>
      <c r="CC846" s="139" t="str">
        <f t="shared" si="583"/>
        <v/>
      </c>
      <c r="CE846" s="162" t="str">
        <f t="shared" si="584"/>
        <v/>
      </c>
      <c r="CF846" s="163" t="str">
        <f t="shared" si="585"/>
        <v/>
      </c>
      <c r="CG846" s="164" t="str">
        <f t="shared" si="586"/>
        <v/>
      </c>
      <c r="CI846" s="162" t="str">
        <f t="shared" si="587"/>
        <v/>
      </c>
      <c r="CJ846" s="163" t="str">
        <f t="shared" si="549"/>
        <v/>
      </c>
      <c r="CK846" s="164" t="str">
        <f t="shared" si="550"/>
        <v/>
      </c>
      <c r="CM846" s="169" t="str">
        <f t="shared" si="588"/>
        <v/>
      </c>
      <c r="CN846" s="139" t="str">
        <f t="shared" si="589"/>
        <v/>
      </c>
      <c r="CP846" s="41" t="str">
        <f>IF($CM846="", "", COUNTIF($CM$11:$CM$3035, "&lt;"&amp;$CM846)+1+COUNTIF($CM$11:$CM846, $CM846)-1)</f>
        <v/>
      </c>
    </row>
    <row r="847" spans="1:94" x14ac:dyDescent="0.25">
      <c r="A847" s="40"/>
      <c r="B847" s="82" t="str">
        <f>IF($I847="", "", IFERROR(INDEX('Job Database'!$AE$11:$AE$3035, MATCH($I847, 'Job Database'!$X$11:$X$3035, 0)), ""))</f>
        <v/>
      </c>
      <c r="C847" s="69" t="str">
        <f>IF($I847="", "", IF(COUNTIF('Job Database'!$X$11:$X$3035, $I847)=0, $AC$5, $AC$4))</f>
        <v/>
      </c>
      <c r="D847" s="40"/>
      <c r="E847" s="85" t="str">
        <f>IF($I847="", "", IF(IFERROR(INDEX('Job Database'!$M$11:$M$3035, MATCH($I847, 'Job Database'!$X$11:$X$3035, 0)), "")="", "", IFERROR(INDEX('Job Database'!$M$11:$M$3035, MATCH($I847, 'Job Database'!$X$11:$X$3035, 0)), "")))</f>
        <v/>
      </c>
      <c r="F847" s="40"/>
      <c r="G847" s="88" t="str">
        <f t="shared" si="563"/>
        <v/>
      </c>
      <c r="H847" s="40"/>
      <c r="I847" s="24"/>
      <c r="J847" s="34"/>
      <c r="K847" s="106"/>
      <c r="L847" s="79"/>
      <c r="M847" s="34"/>
      <c r="N847" s="79"/>
      <c r="O847" s="31"/>
      <c r="P847" s="53"/>
      <c r="Q847" s="40"/>
      <c r="S847" s="41" t="str">
        <f t="shared" si="551"/>
        <v/>
      </c>
      <c r="T847" s="41" t="str">
        <f t="shared" si="552"/>
        <v/>
      </c>
      <c r="U847" s="41" t="str">
        <f t="shared" si="564"/>
        <v/>
      </c>
      <c r="W847" s="74" t="str">
        <f>IF('Job Database'!$X847="", "", 'Job Database'!$X847)</f>
        <v/>
      </c>
      <c r="Y847" s="41" t="str">
        <f>IF($W847="", "", IF(COUNTIF($I$11:$I$3035, $W847)&gt;0, "", MAX($Y$10:$Y846)+1))</f>
        <v/>
      </c>
      <c r="Z847" s="41">
        <v>837</v>
      </c>
      <c r="AA847" s="58" t="str">
        <f t="shared" si="565"/>
        <v/>
      </c>
      <c r="AC847" s="41" t="str">
        <f t="shared" si="553"/>
        <v/>
      </c>
      <c r="AE847" s="41" t="str">
        <f t="shared" si="566"/>
        <v/>
      </c>
      <c r="AJ847" s="154" t="str">
        <f t="shared" si="567"/>
        <v/>
      </c>
      <c r="AL847" s="120" t="str">
        <f t="shared" si="568"/>
        <v/>
      </c>
      <c r="AM847" s="104" t="str">
        <f t="shared" si="569"/>
        <v/>
      </c>
      <c r="AN847" s="104" t="str">
        <f t="shared" si="570"/>
        <v/>
      </c>
      <c r="AO847" s="104" t="str">
        <f t="shared" si="554"/>
        <v/>
      </c>
      <c r="AP847" s="104" t="str">
        <f t="shared" si="555"/>
        <v/>
      </c>
      <c r="AQ847" s="121" t="str">
        <f t="shared" si="571"/>
        <v/>
      </c>
      <c r="AS847" s="88" t="str">
        <f t="shared" si="556"/>
        <v/>
      </c>
      <c r="AT847" s="68" t="str">
        <f t="shared" si="572"/>
        <v/>
      </c>
      <c r="AU847" s="68" t="str">
        <f t="shared" si="573"/>
        <v/>
      </c>
      <c r="AV847" s="68" t="str">
        <f t="shared" si="574"/>
        <v/>
      </c>
      <c r="AW847" s="88" t="str">
        <f t="shared" si="557"/>
        <v/>
      </c>
      <c r="AZ847" s="88" t="str">
        <f t="shared" si="558"/>
        <v/>
      </c>
      <c r="BA847" s="68" t="str">
        <f t="shared" si="559"/>
        <v/>
      </c>
      <c r="BB847" s="68" t="str">
        <f t="shared" si="560"/>
        <v/>
      </c>
      <c r="BC847" s="68" t="str">
        <f t="shared" si="561"/>
        <v/>
      </c>
      <c r="BD847" s="69" t="str">
        <f t="shared" si="562"/>
        <v/>
      </c>
      <c r="BE847" s="69" t="str">
        <f t="shared" si="575"/>
        <v/>
      </c>
      <c r="BT847" s="138" t="str">
        <f t="shared" ca="1" si="576"/>
        <v/>
      </c>
      <c r="BU847" s="139" t="str">
        <f t="shared" ca="1" si="577"/>
        <v/>
      </c>
      <c r="BW847" s="138" t="str">
        <f t="shared" si="578"/>
        <v/>
      </c>
      <c r="BX847" s="104" t="str">
        <f t="shared" si="579"/>
        <v/>
      </c>
      <c r="BY847" s="139" t="str">
        <f t="shared" si="580"/>
        <v/>
      </c>
      <c r="CA847" s="138" t="str">
        <f t="shared" si="581"/>
        <v/>
      </c>
      <c r="CB847" s="104" t="str">
        <f t="shared" si="582"/>
        <v/>
      </c>
      <c r="CC847" s="139" t="str">
        <f t="shared" si="583"/>
        <v/>
      </c>
      <c r="CE847" s="162" t="str">
        <f t="shared" si="584"/>
        <v/>
      </c>
      <c r="CF847" s="163" t="str">
        <f t="shared" si="585"/>
        <v/>
      </c>
      <c r="CG847" s="164" t="str">
        <f t="shared" si="586"/>
        <v/>
      </c>
      <c r="CI847" s="162" t="str">
        <f t="shared" si="587"/>
        <v/>
      </c>
      <c r="CJ847" s="163" t="str">
        <f t="shared" si="549"/>
        <v/>
      </c>
      <c r="CK847" s="164" t="str">
        <f t="shared" si="550"/>
        <v/>
      </c>
      <c r="CM847" s="169" t="str">
        <f t="shared" si="588"/>
        <v/>
      </c>
      <c r="CN847" s="139" t="str">
        <f t="shared" si="589"/>
        <v/>
      </c>
      <c r="CP847" s="41" t="str">
        <f>IF($CM847="", "", COUNTIF($CM$11:$CM$3035, "&lt;"&amp;$CM847)+1+COUNTIF($CM$11:$CM847, $CM847)-1)</f>
        <v/>
      </c>
    </row>
    <row r="848" spans="1:94" x14ac:dyDescent="0.25">
      <c r="A848" s="40"/>
      <c r="B848" s="82" t="str">
        <f>IF($I848="", "", IFERROR(INDEX('Job Database'!$AE$11:$AE$3035, MATCH($I848, 'Job Database'!$X$11:$X$3035, 0)), ""))</f>
        <v/>
      </c>
      <c r="C848" s="69" t="str">
        <f>IF($I848="", "", IF(COUNTIF('Job Database'!$X$11:$X$3035, $I848)=0, $AC$5, $AC$4))</f>
        <v/>
      </c>
      <c r="D848" s="40"/>
      <c r="E848" s="85" t="str">
        <f>IF($I848="", "", IF(IFERROR(INDEX('Job Database'!$M$11:$M$3035, MATCH($I848, 'Job Database'!$X$11:$X$3035, 0)), "")="", "", IFERROR(INDEX('Job Database'!$M$11:$M$3035, MATCH($I848, 'Job Database'!$X$11:$X$3035, 0)), "")))</f>
        <v/>
      </c>
      <c r="F848" s="40"/>
      <c r="G848" s="88" t="str">
        <f t="shared" si="563"/>
        <v/>
      </c>
      <c r="H848" s="40"/>
      <c r="I848" s="24"/>
      <c r="J848" s="34"/>
      <c r="K848" s="106"/>
      <c r="L848" s="79"/>
      <c r="M848" s="34"/>
      <c r="N848" s="79"/>
      <c r="O848" s="31"/>
      <c r="P848" s="53"/>
      <c r="Q848" s="40"/>
      <c r="S848" s="41" t="str">
        <f t="shared" si="551"/>
        <v/>
      </c>
      <c r="T848" s="41" t="str">
        <f t="shared" si="552"/>
        <v/>
      </c>
      <c r="U848" s="41" t="str">
        <f t="shared" si="564"/>
        <v/>
      </c>
      <c r="W848" s="74" t="str">
        <f>IF('Job Database'!$X848="", "", 'Job Database'!$X848)</f>
        <v/>
      </c>
      <c r="Y848" s="41" t="str">
        <f>IF($W848="", "", IF(COUNTIF($I$11:$I$3035, $W848)&gt;0, "", MAX($Y$10:$Y847)+1))</f>
        <v/>
      </c>
      <c r="Z848" s="41">
        <v>838</v>
      </c>
      <c r="AA848" s="58" t="str">
        <f t="shared" si="565"/>
        <v/>
      </c>
      <c r="AC848" s="41" t="str">
        <f t="shared" si="553"/>
        <v/>
      </c>
      <c r="AE848" s="41" t="str">
        <f t="shared" si="566"/>
        <v/>
      </c>
      <c r="AJ848" s="154" t="str">
        <f t="shared" si="567"/>
        <v/>
      </c>
      <c r="AL848" s="120" t="str">
        <f t="shared" si="568"/>
        <v/>
      </c>
      <c r="AM848" s="104" t="str">
        <f t="shared" si="569"/>
        <v/>
      </c>
      <c r="AN848" s="104" t="str">
        <f t="shared" si="570"/>
        <v/>
      </c>
      <c r="AO848" s="104" t="str">
        <f t="shared" si="554"/>
        <v/>
      </c>
      <c r="AP848" s="104" t="str">
        <f t="shared" si="555"/>
        <v/>
      </c>
      <c r="AQ848" s="121" t="str">
        <f t="shared" si="571"/>
        <v/>
      </c>
      <c r="AS848" s="88" t="str">
        <f t="shared" si="556"/>
        <v/>
      </c>
      <c r="AT848" s="68" t="str">
        <f t="shared" si="572"/>
        <v/>
      </c>
      <c r="AU848" s="68" t="str">
        <f t="shared" si="573"/>
        <v/>
      </c>
      <c r="AV848" s="68" t="str">
        <f t="shared" si="574"/>
        <v/>
      </c>
      <c r="AW848" s="88" t="str">
        <f t="shared" si="557"/>
        <v/>
      </c>
      <c r="AZ848" s="88" t="str">
        <f t="shared" si="558"/>
        <v/>
      </c>
      <c r="BA848" s="68" t="str">
        <f t="shared" si="559"/>
        <v/>
      </c>
      <c r="BB848" s="68" t="str">
        <f t="shared" si="560"/>
        <v/>
      </c>
      <c r="BC848" s="68" t="str">
        <f t="shared" si="561"/>
        <v/>
      </c>
      <c r="BD848" s="69" t="str">
        <f t="shared" si="562"/>
        <v/>
      </c>
      <c r="BE848" s="69" t="str">
        <f t="shared" si="575"/>
        <v/>
      </c>
      <c r="BT848" s="138" t="str">
        <f t="shared" ca="1" si="576"/>
        <v/>
      </c>
      <c r="BU848" s="139" t="str">
        <f t="shared" ca="1" si="577"/>
        <v/>
      </c>
      <c r="BW848" s="138" t="str">
        <f t="shared" si="578"/>
        <v/>
      </c>
      <c r="BX848" s="104" t="str">
        <f t="shared" si="579"/>
        <v/>
      </c>
      <c r="BY848" s="139" t="str">
        <f t="shared" si="580"/>
        <v/>
      </c>
      <c r="CA848" s="138" t="str">
        <f t="shared" si="581"/>
        <v/>
      </c>
      <c r="CB848" s="104" t="str">
        <f t="shared" si="582"/>
        <v/>
      </c>
      <c r="CC848" s="139" t="str">
        <f t="shared" si="583"/>
        <v/>
      </c>
      <c r="CE848" s="162" t="str">
        <f t="shared" si="584"/>
        <v/>
      </c>
      <c r="CF848" s="163" t="str">
        <f t="shared" si="585"/>
        <v/>
      </c>
      <c r="CG848" s="164" t="str">
        <f t="shared" si="586"/>
        <v/>
      </c>
      <c r="CI848" s="162" t="str">
        <f t="shared" si="587"/>
        <v/>
      </c>
      <c r="CJ848" s="163" t="str">
        <f t="shared" si="549"/>
        <v/>
      </c>
      <c r="CK848" s="164" t="str">
        <f t="shared" si="550"/>
        <v/>
      </c>
      <c r="CM848" s="169" t="str">
        <f t="shared" si="588"/>
        <v/>
      </c>
      <c r="CN848" s="139" t="str">
        <f t="shared" si="589"/>
        <v/>
      </c>
      <c r="CP848" s="41" t="str">
        <f>IF($CM848="", "", COUNTIF($CM$11:$CM$3035, "&lt;"&amp;$CM848)+1+COUNTIF($CM$11:$CM848, $CM848)-1)</f>
        <v/>
      </c>
    </row>
    <row r="849" spans="1:94" x14ac:dyDescent="0.25">
      <c r="A849" s="40"/>
      <c r="B849" s="82" t="str">
        <f>IF($I849="", "", IFERROR(INDEX('Job Database'!$AE$11:$AE$3035, MATCH($I849, 'Job Database'!$X$11:$X$3035, 0)), ""))</f>
        <v/>
      </c>
      <c r="C849" s="69" t="str">
        <f>IF($I849="", "", IF(COUNTIF('Job Database'!$X$11:$X$3035, $I849)=0, $AC$5, $AC$4))</f>
        <v/>
      </c>
      <c r="D849" s="40"/>
      <c r="E849" s="85" t="str">
        <f>IF($I849="", "", IF(IFERROR(INDEX('Job Database'!$M$11:$M$3035, MATCH($I849, 'Job Database'!$X$11:$X$3035, 0)), "")="", "", IFERROR(INDEX('Job Database'!$M$11:$M$3035, MATCH($I849, 'Job Database'!$X$11:$X$3035, 0)), "")))</f>
        <v/>
      </c>
      <c r="F849" s="40"/>
      <c r="G849" s="88" t="str">
        <f t="shared" si="563"/>
        <v/>
      </c>
      <c r="H849" s="40"/>
      <c r="I849" s="24"/>
      <c r="J849" s="34"/>
      <c r="K849" s="106"/>
      <c r="L849" s="79"/>
      <c r="M849" s="34"/>
      <c r="N849" s="79"/>
      <c r="O849" s="31"/>
      <c r="P849" s="53"/>
      <c r="Q849" s="40"/>
      <c r="S849" s="41" t="str">
        <f t="shared" si="551"/>
        <v/>
      </c>
      <c r="T849" s="41" t="str">
        <f t="shared" si="552"/>
        <v/>
      </c>
      <c r="U849" s="41" t="str">
        <f t="shared" si="564"/>
        <v/>
      </c>
      <c r="W849" s="74" t="str">
        <f>IF('Job Database'!$X849="", "", 'Job Database'!$X849)</f>
        <v/>
      </c>
      <c r="Y849" s="41" t="str">
        <f>IF($W849="", "", IF(COUNTIF($I$11:$I$3035, $W849)&gt;0, "", MAX($Y$10:$Y848)+1))</f>
        <v/>
      </c>
      <c r="Z849" s="41">
        <v>839</v>
      </c>
      <c r="AA849" s="58" t="str">
        <f t="shared" si="565"/>
        <v/>
      </c>
      <c r="AC849" s="41" t="str">
        <f t="shared" si="553"/>
        <v/>
      </c>
      <c r="AE849" s="41" t="str">
        <f t="shared" si="566"/>
        <v/>
      </c>
      <c r="AJ849" s="154" t="str">
        <f t="shared" si="567"/>
        <v/>
      </c>
      <c r="AL849" s="120" t="str">
        <f t="shared" si="568"/>
        <v/>
      </c>
      <c r="AM849" s="104" t="str">
        <f t="shared" si="569"/>
        <v/>
      </c>
      <c r="AN849" s="104" t="str">
        <f t="shared" si="570"/>
        <v/>
      </c>
      <c r="AO849" s="104" t="str">
        <f t="shared" si="554"/>
        <v/>
      </c>
      <c r="AP849" s="104" t="str">
        <f t="shared" si="555"/>
        <v/>
      </c>
      <c r="AQ849" s="121" t="str">
        <f t="shared" si="571"/>
        <v/>
      </c>
      <c r="AS849" s="88" t="str">
        <f t="shared" si="556"/>
        <v/>
      </c>
      <c r="AT849" s="68" t="str">
        <f t="shared" si="572"/>
        <v/>
      </c>
      <c r="AU849" s="68" t="str">
        <f t="shared" si="573"/>
        <v/>
      </c>
      <c r="AV849" s="68" t="str">
        <f t="shared" si="574"/>
        <v/>
      </c>
      <c r="AW849" s="88" t="str">
        <f t="shared" si="557"/>
        <v/>
      </c>
      <c r="AZ849" s="88" t="str">
        <f t="shared" si="558"/>
        <v/>
      </c>
      <c r="BA849" s="68" t="str">
        <f t="shared" si="559"/>
        <v/>
      </c>
      <c r="BB849" s="68" t="str">
        <f t="shared" si="560"/>
        <v/>
      </c>
      <c r="BC849" s="68" t="str">
        <f t="shared" si="561"/>
        <v/>
      </c>
      <c r="BD849" s="69" t="str">
        <f t="shared" si="562"/>
        <v/>
      </c>
      <c r="BE849" s="69" t="str">
        <f t="shared" si="575"/>
        <v/>
      </c>
      <c r="BT849" s="138" t="str">
        <f t="shared" ca="1" si="576"/>
        <v/>
      </c>
      <c r="BU849" s="139" t="str">
        <f t="shared" ca="1" si="577"/>
        <v/>
      </c>
      <c r="BW849" s="138" t="str">
        <f t="shared" si="578"/>
        <v/>
      </c>
      <c r="BX849" s="104" t="str">
        <f t="shared" si="579"/>
        <v/>
      </c>
      <c r="BY849" s="139" t="str">
        <f t="shared" si="580"/>
        <v/>
      </c>
      <c r="CA849" s="138" t="str">
        <f t="shared" si="581"/>
        <v/>
      </c>
      <c r="CB849" s="104" t="str">
        <f t="shared" si="582"/>
        <v/>
      </c>
      <c r="CC849" s="139" t="str">
        <f t="shared" si="583"/>
        <v/>
      </c>
      <c r="CE849" s="162" t="str">
        <f t="shared" si="584"/>
        <v/>
      </c>
      <c r="CF849" s="163" t="str">
        <f t="shared" si="585"/>
        <v/>
      </c>
      <c r="CG849" s="164" t="str">
        <f t="shared" si="586"/>
        <v/>
      </c>
      <c r="CI849" s="162" t="str">
        <f t="shared" si="587"/>
        <v/>
      </c>
      <c r="CJ849" s="163" t="str">
        <f t="shared" si="549"/>
        <v/>
      </c>
      <c r="CK849" s="164" t="str">
        <f t="shared" si="550"/>
        <v/>
      </c>
      <c r="CM849" s="169" t="str">
        <f t="shared" si="588"/>
        <v/>
      </c>
      <c r="CN849" s="139" t="str">
        <f t="shared" si="589"/>
        <v/>
      </c>
      <c r="CP849" s="41" t="str">
        <f>IF($CM849="", "", COUNTIF($CM$11:$CM$3035, "&lt;"&amp;$CM849)+1+COUNTIF($CM$11:$CM849, $CM849)-1)</f>
        <v/>
      </c>
    </row>
    <row r="850" spans="1:94" x14ac:dyDescent="0.25">
      <c r="A850" s="40"/>
      <c r="B850" s="82" t="str">
        <f>IF($I850="", "", IFERROR(INDEX('Job Database'!$AE$11:$AE$3035, MATCH($I850, 'Job Database'!$X$11:$X$3035, 0)), ""))</f>
        <v/>
      </c>
      <c r="C850" s="69" t="str">
        <f>IF($I850="", "", IF(COUNTIF('Job Database'!$X$11:$X$3035, $I850)=0, $AC$5, $AC$4))</f>
        <v/>
      </c>
      <c r="D850" s="40"/>
      <c r="E850" s="85" t="str">
        <f>IF($I850="", "", IF(IFERROR(INDEX('Job Database'!$M$11:$M$3035, MATCH($I850, 'Job Database'!$X$11:$X$3035, 0)), "")="", "", IFERROR(INDEX('Job Database'!$M$11:$M$3035, MATCH($I850, 'Job Database'!$X$11:$X$3035, 0)), "")))</f>
        <v/>
      </c>
      <c r="F850" s="40"/>
      <c r="G850" s="88" t="str">
        <f t="shared" si="563"/>
        <v/>
      </c>
      <c r="H850" s="40"/>
      <c r="I850" s="24"/>
      <c r="J850" s="34"/>
      <c r="K850" s="106"/>
      <c r="L850" s="79"/>
      <c r="M850" s="34"/>
      <c r="N850" s="79"/>
      <c r="O850" s="31"/>
      <c r="P850" s="53"/>
      <c r="Q850" s="40"/>
      <c r="S850" s="41" t="str">
        <f t="shared" si="551"/>
        <v/>
      </c>
      <c r="T850" s="41" t="str">
        <f t="shared" si="552"/>
        <v/>
      </c>
      <c r="U850" s="41" t="str">
        <f t="shared" si="564"/>
        <v/>
      </c>
      <c r="W850" s="74" t="str">
        <f>IF('Job Database'!$X850="", "", 'Job Database'!$X850)</f>
        <v/>
      </c>
      <c r="Y850" s="41" t="str">
        <f>IF($W850="", "", IF(COUNTIF($I$11:$I$3035, $W850)&gt;0, "", MAX($Y$10:$Y849)+1))</f>
        <v/>
      </c>
      <c r="Z850" s="41">
        <v>840</v>
      </c>
      <c r="AA850" s="58" t="str">
        <f t="shared" si="565"/>
        <v/>
      </c>
      <c r="AC850" s="41" t="str">
        <f t="shared" si="553"/>
        <v/>
      </c>
      <c r="AE850" s="41" t="str">
        <f t="shared" si="566"/>
        <v/>
      </c>
      <c r="AJ850" s="154" t="str">
        <f t="shared" si="567"/>
        <v/>
      </c>
      <c r="AL850" s="120" t="str">
        <f t="shared" si="568"/>
        <v/>
      </c>
      <c r="AM850" s="104" t="str">
        <f t="shared" si="569"/>
        <v/>
      </c>
      <c r="AN850" s="104" t="str">
        <f t="shared" si="570"/>
        <v/>
      </c>
      <c r="AO850" s="104" t="str">
        <f t="shared" si="554"/>
        <v/>
      </c>
      <c r="AP850" s="104" t="str">
        <f t="shared" si="555"/>
        <v/>
      </c>
      <c r="AQ850" s="121" t="str">
        <f t="shared" si="571"/>
        <v/>
      </c>
      <c r="AS850" s="88" t="str">
        <f t="shared" si="556"/>
        <v/>
      </c>
      <c r="AT850" s="68" t="str">
        <f t="shared" si="572"/>
        <v/>
      </c>
      <c r="AU850" s="68" t="str">
        <f t="shared" si="573"/>
        <v/>
      </c>
      <c r="AV850" s="68" t="str">
        <f t="shared" si="574"/>
        <v/>
      </c>
      <c r="AW850" s="88" t="str">
        <f t="shared" si="557"/>
        <v/>
      </c>
      <c r="AZ850" s="88" t="str">
        <f t="shared" si="558"/>
        <v/>
      </c>
      <c r="BA850" s="68" t="str">
        <f t="shared" si="559"/>
        <v/>
      </c>
      <c r="BB850" s="68" t="str">
        <f t="shared" si="560"/>
        <v/>
      </c>
      <c r="BC850" s="68" t="str">
        <f t="shared" si="561"/>
        <v/>
      </c>
      <c r="BD850" s="69" t="str">
        <f t="shared" si="562"/>
        <v/>
      </c>
      <c r="BE850" s="69" t="str">
        <f t="shared" si="575"/>
        <v/>
      </c>
      <c r="BT850" s="138" t="str">
        <f t="shared" ca="1" si="576"/>
        <v/>
      </c>
      <c r="BU850" s="139" t="str">
        <f t="shared" ca="1" si="577"/>
        <v/>
      </c>
      <c r="BW850" s="138" t="str">
        <f t="shared" si="578"/>
        <v/>
      </c>
      <c r="BX850" s="104" t="str">
        <f t="shared" si="579"/>
        <v/>
      </c>
      <c r="BY850" s="139" t="str">
        <f t="shared" si="580"/>
        <v/>
      </c>
      <c r="CA850" s="138" t="str">
        <f t="shared" si="581"/>
        <v/>
      </c>
      <c r="CB850" s="104" t="str">
        <f t="shared" si="582"/>
        <v/>
      </c>
      <c r="CC850" s="139" t="str">
        <f t="shared" si="583"/>
        <v/>
      </c>
      <c r="CE850" s="162" t="str">
        <f t="shared" si="584"/>
        <v/>
      </c>
      <c r="CF850" s="163" t="str">
        <f t="shared" si="585"/>
        <v/>
      </c>
      <c r="CG850" s="164" t="str">
        <f t="shared" si="586"/>
        <v/>
      </c>
      <c r="CI850" s="162" t="str">
        <f t="shared" si="587"/>
        <v/>
      </c>
      <c r="CJ850" s="163" t="str">
        <f t="shared" si="549"/>
        <v/>
      </c>
      <c r="CK850" s="164" t="str">
        <f t="shared" si="550"/>
        <v/>
      </c>
      <c r="CM850" s="169" t="str">
        <f t="shared" si="588"/>
        <v/>
      </c>
      <c r="CN850" s="139" t="str">
        <f t="shared" si="589"/>
        <v/>
      </c>
      <c r="CP850" s="41" t="str">
        <f>IF($CM850="", "", COUNTIF($CM$11:$CM$3035, "&lt;"&amp;$CM850)+1+COUNTIF($CM$11:$CM850, $CM850)-1)</f>
        <v/>
      </c>
    </row>
    <row r="851" spans="1:94" x14ac:dyDescent="0.25">
      <c r="A851" s="40"/>
      <c r="B851" s="82" t="str">
        <f>IF($I851="", "", IFERROR(INDEX('Job Database'!$AE$11:$AE$3035, MATCH($I851, 'Job Database'!$X$11:$X$3035, 0)), ""))</f>
        <v/>
      </c>
      <c r="C851" s="69" t="str">
        <f>IF($I851="", "", IF(COUNTIF('Job Database'!$X$11:$X$3035, $I851)=0, $AC$5, $AC$4))</f>
        <v/>
      </c>
      <c r="D851" s="40"/>
      <c r="E851" s="85" t="str">
        <f>IF($I851="", "", IF(IFERROR(INDEX('Job Database'!$M$11:$M$3035, MATCH($I851, 'Job Database'!$X$11:$X$3035, 0)), "")="", "", IFERROR(INDEX('Job Database'!$M$11:$M$3035, MATCH($I851, 'Job Database'!$X$11:$X$3035, 0)), "")))</f>
        <v/>
      </c>
      <c r="F851" s="40"/>
      <c r="G851" s="88" t="str">
        <f t="shared" si="563"/>
        <v/>
      </c>
      <c r="H851" s="40"/>
      <c r="I851" s="24"/>
      <c r="J851" s="34"/>
      <c r="K851" s="106"/>
      <c r="L851" s="79"/>
      <c r="M851" s="34"/>
      <c r="N851" s="79"/>
      <c r="O851" s="31"/>
      <c r="P851" s="53"/>
      <c r="Q851" s="40"/>
      <c r="S851" s="41" t="str">
        <f t="shared" si="551"/>
        <v/>
      </c>
      <c r="T851" s="41" t="str">
        <f t="shared" si="552"/>
        <v/>
      </c>
      <c r="U851" s="41" t="str">
        <f t="shared" si="564"/>
        <v/>
      </c>
      <c r="W851" s="74" t="str">
        <f>IF('Job Database'!$X851="", "", 'Job Database'!$X851)</f>
        <v/>
      </c>
      <c r="Y851" s="41" t="str">
        <f>IF($W851="", "", IF(COUNTIF($I$11:$I$3035, $W851)&gt;0, "", MAX($Y$10:$Y850)+1))</f>
        <v/>
      </c>
      <c r="Z851" s="41">
        <v>841</v>
      </c>
      <c r="AA851" s="58" t="str">
        <f t="shared" si="565"/>
        <v/>
      </c>
      <c r="AC851" s="41" t="str">
        <f t="shared" si="553"/>
        <v/>
      </c>
      <c r="AE851" s="41" t="str">
        <f t="shared" si="566"/>
        <v/>
      </c>
      <c r="AJ851" s="154" t="str">
        <f t="shared" si="567"/>
        <v/>
      </c>
      <c r="AL851" s="120" t="str">
        <f t="shared" si="568"/>
        <v/>
      </c>
      <c r="AM851" s="104" t="str">
        <f t="shared" si="569"/>
        <v/>
      </c>
      <c r="AN851" s="104" t="str">
        <f t="shared" si="570"/>
        <v/>
      </c>
      <c r="AO851" s="104" t="str">
        <f t="shared" si="554"/>
        <v/>
      </c>
      <c r="AP851" s="104" t="str">
        <f t="shared" si="555"/>
        <v/>
      </c>
      <c r="AQ851" s="121" t="str">
        <f t="shared" si="571"/>
        <v/>
      </c>
      <c r="AS851" s="88" t="str">
        <f t="shared" si="556"/>
        <v/>
      </c>
      <c r="AT851" s="68" t="str">
        <f t="shared" si="572"/>
        <v/>
      </c>
      <c r="AU851" s="68" t="str">
        <f t="shared" si="573"/>
        <v/>
      </c>
      <c r="AV851" s="68" t="str">
        <f t="shared" si="574"/>
        <v/>
      </c>
      <c r="AW851" s="88" t="str">
        <f t="shared" si="557"/>
        <v/>
      </c>
      <c r="AZ851" s="88" t="str">
        <f t="shared" si="558"/>
        <v/>
      </c>
      <c r="BA851" s="68" t="str">
        <f t="shared" si="559"/>
        <v/>
      </c>
      <c r="BB851" s="68" t="str">
        <f t="shared" si="560"/>
        <v/>
      </c>
      <c r="BC851" s="68" t="str">
        <f t="shared" si="561"/>
        <v/>
      </c>
      <c r="BD851" s="69" t="str">
        <f t="shared" si="562"/>
        <v/>
      </c>
      <c r="BE851" s="69" t="str">
        <f t="shared" si="575"/>
        <v/>
      </c>
      <c r="BT851" s="138" t="str">
        <f t="shared" ca="1" si="576"/>
        <v/>
      </c>
      <c r="BU851" s="139" t="str">
        <f t="shared" ca="1" si="577"/>
        <v/>
      </c>
      <c r="BW851" s="138" t="str">
        <f t="shared" si="578"/>
        <v/>
      </c>
      <c r="BX851" s="104" t="str">
        <f t="shared" si="579"/>
        <v/>
      </c>
      <c r="BY851" s="139" t="str">
        <f t="shared" si="580"/>
        <v/>
      </c>
      <c r="CA851" s="138" t="str">
        <f t="shared" si="581"/>
        <v/>
      </c>
      <c r="CB851" s="104" t="str">
        <f t="shared" si="582"/>
        <v/>
      </c>
      <c r="CC851" s="139" t="str">
        <f t="shared" si="583"/>
        <v/>
      </c>
      <c r="CE851" s="162" t="str">
        <f t="shared" si="584"/>
        <v/>
      </c>
      <c r="CF851" s="163" t="str">
        <f t="shared" si="585"/>
        <v/>
      </c>
      <c r="CG851" s="164" t="str">
        <f t="shared" si="586"/>
        <v/>
      </c>
      <c r="CI851" s="162" t="str">
        <f t="shared" si="587"/>
        <v/>
      </c>
      <c r="CJ851" s="163" t="str">
        <f t="shared" si="549"/>
        <v/>
      </c>
      <c r="CK851" s="164" t="str">
        <f t="shared" si="550"/>
        <v/>
      </c>
      <c r="CM851" s="169" t="str">
        <f t="shared" si="588"/>
        <v/>
      </c>
      <c r="CN851" s="139" t="str">
        <f t="shared" si="589"/>
        <v/>
      </c>
      <c r="CP851" s="41" t="str">
        <f>IF($CM851="", "", COUNTIF($CM$11:$CM$3035, "&lt;"&amp;$CM851)+1+COUNTIF($CM$11:$CM851, $CM851)-1)</f>
        <v/>
      </c>
    </row>
    <row r="852" spans="1:94" x14ac:dyDescent="0.25">
      <c r="A852" s="40"/>
      <c r="B852" s="82" t="str">
        <f>IF($I852="", "", IFERROR(INDEX('Job Database'!$AE$11:$AE$3035, MATCH($I852, 'Job Database'!$X$11:$X$3035, 0)), ""))</f>
        <v/>
      </c>
      <c r="C852" s="69" t="str">
        <f>IF($I852="", "", IF(COUNTIF('Job Database'!$X$11:$X$3035, $I852)=0, $AC$5, $AC$4))</f>
        <v/>
      </c>
      <c r="D852" s="40"/>
      <c r="E852" s="85" t="str">
        <f>IF($I852="", "", IF(IFERROR(INDEX('Job Database'!$M$11:$M$3035, MATCH($I852, 'Job Database'!$X$11:$X$3035, 0)), "")="", "", IFERROR(INDEX('Job Database'!$M$11:$M$3035, MATCH($I852, 'Job Database'!$X$11:$X$3035, 0)), "")))</f>
        <v/>
      </c>
      <c r="F852" s="40"/>
      <c r="G852" s="88" t="str">
        <f t="shared" si="563"/>
        <v/>
      </c>
      <c r="H852" s="40"/>
      <c r="I852" s="24"/>
      <c r="J852" s="34"/>
      <c r="K852" s="106"/>
      <c r="L852" s="79"/>
      <c r="M852" s="34"/>
      <c r="N852" s="79"/>
      <c r="O852" s="31"/>
      <c r="P852" s="53"/>
      <c r="Q852" s="40"/>
      <c r="S852" s="41" t="str">
        <f t="shared" si="551"/>
        <v/>
      </c>
      <c r="T852" s="41" t="str">
        <f t="shared" si="552"/>
        <v/>
      </c>
      <c r="U852" s="41" t="str">
        <f t="shared" si="564"/>
        <v/>
      </c>
      <c r="W852" s="74" t="str">
        <f>IF('Job Database'!$X852="", "", 'Job Database'!$X852)</f>
        <v/>
      </c>
      <c r="Y852" s="41" t="str">
        <f>IF($W852="", "", IF(COUNTIF($I$11:$I$3035, $W852)&gt;0, "", MAX($Y$10:$Y851)+1))</f>
        <v/>
      </c>
      <c r="Z852" s="41">
        <v>842</v>
      </c>
      <c r="AA852" s="58" t="str">
        <f t="shared" si="565"/>
        <v/>
      </c>
      <c r="AC852" s="41" t="str">
        <f t="shared" si="553"/>
        <v/>
      </c>
      <c r="AE852" s="41" t="str">
        <f t="shared" si="566"/>
        <v/>
      </c>
      <c r="AJ852" s="154" t="str">
        <f t="shared" si="567"/>
        <v/>
      </c>
      <c r="AL852" s="120" t="str">
        <f t="shared" si="568"/>
        <v/>
      </c>
      <c r="AM852" s="104" t="str">
        <f t="shared" si="569"/>
        <v/>
      </c>
      <c r="AN852" s="104" t="str">
        <f t="shared" si="570"/>
        <v/>
      </c>
      <c r="AO852" s="104" t="str">
        <f t="shared" si="554"/>
        <v/>
      </c>
      <c r="AP852" s="104" t="str">
        <f t="shared" si="555"/>
        <v/>
      </c>
      <c r="AQ852" s="121" t="str">
        <f t="shared" si="571"/>
        <v/>
      </c>
      <c r="AS852" s="88" t="str">
        <f t="shared" si="556"/>
        <v/>
      </c>
      <c r="AT852" s="68" t="str">
        <f t="shared" si="572"/>
        <v/>
      </c>
      <c r="AU852" s="68" t="str">
        <f t="shared" si="573"/>
        <v/>
      </c>
      <c r="AV852" s="68" t="str">
        <f t="shared" si="574"/>
        <v/>
      </c>
      <c r="AW852" s="88" t="str">
        <f t="shared" si="557"/>
        <v/>
      </c>
      <c r="AZ852" s="88" t="str">
        <f t="shared" si="558"/>
        <v/>
      </c>
      <c r="BA852" s="68" t="str">
        <f t="shared" si="559"/>
        <v/>
      </c>
      <c r="BB852" s="68" t="str">
        <f t="shared" si="560"/>
        <v/>
      </c>
      <c r="BC852" s="68" t="str">
        <f t="shared" si="561"/>
        <v/>
      </c>
      <c r="BD852" s="69" t="str">
        <f t="shared" si="562"/>
        <v/>
      </c>
      <c r="BE852" s="69" t="str">
        <f t="shared" si="575"/>
        <v/>
      </c>
      <c r="BT852" s="138" t="str">
        <f t="shared" ca="1" si="576"/>
        <v/>
      </c>
      <c r="BU852" s="139" t="str">
        <f t="shared" ca="1" si="577"/>
        <v/>
      </c>
      <c r="BW852" s="138" t="str">
        <f t="shared" si="578"/>
        <v/>
      </c>
      <c r="BX852" s="104" t="str">
        <f t="shared" si="579"/>
        <v/>
      </c>
      <c r="BY852" s="139" t="str">
        <f t="shared" si="580"/>
        <v/>
      </c>
      <c r="CA852" s="138" t="str">
        <f t="shared" si="581"/>
        <v/>
      </c>
      <c r="CB852" s="104" t="str">
        <f t="shared" si="582"/>
        <v/>
      </c>
      <c r="CC852" s="139" t="str">
        <f t="shared" si="583"/>
        <v/>
      </c>
      <c r="CE852" s="162" t="str">
        <f t="shared" si="584"/>
        <v/>
      </c>
      <c r="CF852" s="163" t="str">
        <f t="shared" si="585"/>
        <v/>
      </c>
      <c r="CG852" s="164" t="str">
        <f t="shared" si="586"/>
        <v/>
      </c>
      <c r="CI852" s="162" t="str">
        <f t="shared" si="587"/>
        <v/>
      </c>
      <c r="CJ852" s="163" t="str">
        <f t="shared" si="549"/>
        <v/>
      </c>
      <c r="CK852" s="164" t="str">
        <f t="shared" si="550"/>
        <v/>
      </c>
      <c r="CM852" s="169" t="str">
        <f t="shared" si="588"/>
        <v/>
      </c>
      <c r="CN852" s="139" t="str">
        <f t="shared" si="589"/>
        <v/>
      </c>
      <c r="CP852" s="41" t="str">
        <f>IF($CM852="", "", COUNTIF($CM$11:$CM$3035, "&lt;"&amp;$CM852)+1+COUNTIF($CM$11:$CM852, $CM852)-1)</f>
        <v/>
      </c>
    </row>
    <row r="853" spans="1:94" x14ac:dyDescent="0.25">
      <c r="A853" s="40"/>
      <c r="B853" s="82" t="str">
        <f>IF($I853="", "", IFERROR(INDEX('Job Database'!$AE$11:$AE$3035, MATCH($I853, 'Job Database'!$X$11:$X$3035, 0)), ""))</f>
        <v/>
      </c>
      <c r="C853" s="69" t="str">
        <f>IF($I853="", "", IF(COUNTIF('Job Database'!$X$11:$X$3035, $I853)=0, $AC$5, $AC$4))</f>
        <v/>
      </c>
      <c r="D853" s="40"/>
      <c r="E853" s="85" t="str">
        <f>IF($I853="", "", IF(IFERROR(INDEX('Job Database'!$M$11:$M$3035, MATCH($I853, 'Job Database'!$X$11:$X$3035, 0)), "")="", "", IFERROR(INDEX('Job Database'!$M$11:$M$3035, MATCH($I853, 'Job Database'!$X$11:$X$3035, 0)), "")))</f>
        <v/>
      </c>
      <c r="F853" s="40"/>
      <c r="G853" s="88" t="str">
        <f t="shared" si="563"/>
        <v/>
      </c>
      <c r="H853" s="40"/>
      <c r="I853" s="24"/>
      <c r="J853" s="34"/>
      <c r="K853" s="106"/>
      <c r="L853" s="79"/>
      <c r="M853" s="34"/>
      <c r="N853" s="79"/>
      <c r="O853" s="31"/>
      <c r="P853" s="53"/>
      <c r="Q853" s="40"/>
      <c r="S853" s="41" t="str">
        <f t="shared" si="551"/>
        <v/>
      </c>
      <c r="T853" s="41" t="str">
        <f t="shared" si="552"/>
        <v/>
      </c>
      <c r="U853" s="41" t="str">
        <f t="shared" si="564"/>
        <v/>
      </c>
      <c r="W853" s="74" t="str">
        <f>IF('Job Database'!$X853="", "", 'Job Database'!$X853)</f>
        <v/>
      </c>
      <c r="Y853" s="41" t="str">
        <f>IF($W853="", "", IF(COUNTIF($I$11:$I$3035, $W853)&gt;0, "", MAX($Y$10:$Y852)+1))</f>
        <v/>
      </c>
      <c r="Z853" s="41">
        <v>843</v>
      </c>
      <c r="AA853" s="58" t="str">
        <f t="shared" si="565"/>
        <v/>
      </c>
      <c r="AC853" s="41" t="str">
        <f t="shared" si="553"/>
        <v/>
      </c>
      <c r="AE853" s="41" t="str">
        <f t="shared" si="566"/>
        <v/>
      </c>
      <c r="AJ853" s="154" t="str">
        <f t="shared" si="567"/>
        <v/>
      </c>
      <c r="AL853" s="120" t="str">
        <f t="shared" si="568"/>
        <v/>
      </c>
      <c r="AM853" s="104" t="str">
        <f t="shared" si="569"/>
        <v/>
      </c>
      <c r="AN853" s="104" t="str">
        <f t="shared" si="570"/>
        <v/>
      </c>
      <c r="AO853" s="104" t="str">
        <f t="shared" si="554"/>
        <v/>
      </c>
      <c r="AP853" s="104" t="str">
        <f t="shared" si="555"/>
        <v/>
      </c>
      <c r="AQ853" s="121" t="str">
        <f t="shared" si="571"/>
        <v/>
      </c>
      <c r="AS853" s="88" t="str">
        <f t="shared" si="556"/>
        <v/>
      </c>
      <c r="AT853" s="68" t="str">
        <f t="shared" si="572"/>
        <v/>
      </c>
      <c r="AU853" s="68" t="str">
        <f t="shared" si="573"/>
        <v/>
      </c>
      <c r="AV853" s="68" t="str">
        <f t="shared" si="574"/>
        <v/>
      </c>
      <c r="AW853" s="88" t="str">
        <f t="shared" si="557"/>
        <v/>
      </c>
      <c r="AZ853" s="88" t="str">
        <f t="shared" si="558"/>
        <v/>
      </c>
      <c r="BA853" s="68" t="str">
        <f t="shared" si="559"/>
        <v/>
      </c>
      <c r="BB853" s="68" t="str">
        <f t="shared" si="560"/>
        <v/>
      </c>
      <c r="BC853" s="68" t="str">
        <f t="shared" si="561"/>
        <v/>
      </c>
      <c r="BD853" s="69" t="str">
        <f t="shared" si="562"/>
        <v/>
      </c>
      <c r="BE853" s="69" t="str">
        <f t="shared" si="575"/>
        <v/>
      </c>
      <c r="BT853" s="138" t="str">
        <f t="shared" ca="1" si="576"/>
        <v/>
      </c>
      <c r="BU853" s="139" t="str">
        <f t="shared" ca="1" si="577"/>
        <v/>
      </c>
      <c r="BW853" s="138" t="str">
        <f t="shared" si="578"/>
        <v/>
      </c>
      <c r="BX853" s="104" t="str">
        <f t="shared" si="579"/>
        <v/>
      </c>
      <c r="BY853" s="139" t="str">
        <f t="shared" si="580"/>
        <v/>
      </c>
      <c r="CA853" s="138" t="str">
        <f t="shared" si="581"/>
        <v/>
      </c>
      <c r="CB853" s="104" t="str">
        <f t="shared" si="582"/>
        <v/>
      </c>
      <c r="CC853" s="139" t="str">
        <f t="shared" si="583"/>
        <v/>
      </c>
      <c r="CE853" s="162" t="str">
        <f t="shared" si="584"/>
        <v/>
      </c>
      <c r="CF853" s="163" t="str">
        <f t="shared" si="585"/>
        <v/>
      </c>
      <c r="CG853" s="164" t="str">
        <f t="shared" si="586"/>
        <v/>
      </c>
      <c r="CI853" s="162" t="str">
        <f t="shared" si="587"/>
        <v/>
      </c>
      <c r="CJ853" s="163" t="str">
        <f t="shared" si="549"/>
        <v/>
      </c>
      <c r="CK853" s="164" t="str">
        <f t="shared" si="550"/>
        <v/>
      </c>
      <c r="CM853" s="169" t="str">
        <f t="shared" si="588"/>
        <v/>
      </c>
      <c r="CN853" s="139" t="str">
        <f t="shared" si="589"/>
        <v/>
      </c>
      <c r="CP853" s="41" t="str">
        <f>IF($CM853="", "", COUNTIF($CM$11:$CM$3035, "&lt;"&amp;$CM853)+1+COUNTIF($CM$11:$CM853, $CM853)-1)</f>
        <v/>
      </c>
    </row>
    <row r="854" spans="1:94" x14ac:dyDescent="0.25">
      <c r="A854" s="40"/>
      <c r="B854" s="82" t="str">
        <f>IF($I854="", "", IFERROR(INDEX('Job Database'!$AE$11:$AE$3035, MATCH($I854, 'Job Database'!$X$11:$X$3035, 0)), ""))</f>
        <v/>
      </c>
      <c r="C854" s="69" t="str">
        <f>IF($I854="", "", IF(COUNTIF('Job Database'!$X$11:$X$3035, $I854)=0, $AC$5, $AC$4))</f>
        <v/>
      </c>
      <c r="D854" s="40"/>
      <c r="E854" s="85" t="str">
        <f>IF($I854="", "", IF(IFERROR(INDEX('Job Database'!$M$11:$M$3035, MATCH($I854, 'Job Database'!$X$11:$X$3035, 0)), "")="", "", IFERROR(INDEX('Job Database'!$M$11:$M$3035, MATCH($I854, 'Job Database'!$X$11:$X$3035, 0)), "")))</f>
        <v/>
      </c>
      <c r="F854" s="40"/>
      <c r="G854" s="88" t="str">
        <f t="shared" si="563"/>
        <v/>
      </c>
      <c r="H854" s="40"/>
      <c r="I854" s="24"/>
      <c r="J854" s="34"/>
      <c r="K854" s="106"/>
      <c r="L854" s="79"/>
      <c r="M854" s="34"/>
      <c r="N854" s="79"/>
      <c r="O854" s="31"/>
      <c r="P854" s="53"/>
      <c r="Q854" s="40"/>
      <c r="S854" s="41" t="str">
        <f t="shared" si="551"/>
        <v/>
      </c>
      <c r="T854" s="41" t="str">
        <f t="shared" si="552"/>
        <v/>
      </c>
      <c r="U854" s="41" t="str">
        <f t="shared" si="564"/>
        <v/>
      </c>
      <c r="W854" s="74" t="str">
        <f>IF('Job Database'!$X854="", "", 'Job Database'!$X854)</f>
        <v/>
      </c>
      <c r="Y854" s="41" t="str">
        <f>IF($W854="", "", IF(COUNTIF($I$11:$I$3035, $W854)&gt;0, "", MAX($Y$10:$Y853)+1))</f>
        <v/>
      </c>
      <c r="Z854" s="41">
        <v>844</v>
      </c>
      <c r="AA854" s="58" t="str">
        <f t="shared" si="565"/>
        <v/>
      </c>
      <c r="AC854" s="41" t="str">
        <f t="shared" si="553"/>
        <v/>
      </c>
      <c r="AE854" s="41" t="str">
        <f t="shared" si="566"/>
        <v/>
      </c>
      <c r="AJ854" s="154" t="str">
        <f t="shared" si="567"/>
        <v/>
      </c>
      <c r="AL854" s="120" t="str">
        <f t="shared" si="568"/>
        <v/>
      </c>
      <c r="AM854" s="104" t="str">
        <f t="shared" si="569"/>
        <v/>
      </c>
      <c r="AN854" s="104" t="str">
        <f t="shared" si="570"/>
        <v/>
      </c>
      <c r="AO854" s="104" t="str">
        <f t="shared" si="554"/>
        <v/>
      </c>
      <c r="AP854" s="104" t="str">
        <f t="shared" si="555"/>
        <v/>
      </c>
      <c r="AQ854" s="121" t="str">
        <f t="shared" si="571"/>
        <v/>
      </c>
      <c r="AS854" s="88" t="str">
        <f t="shared" si="556"/>
        <v/>
      </c>
      <c r="AT854" s="68" t="str">
        <f t="shared" si="572"/>
        <v/>
      </c>
      <c r="AU854" s="68" t="str">
        <f t="shared" si="573"/>
        <v/>
      </c>
      <c r="AV854" s="68" t="str">
        <f t="shared" si="574"/>
        <v/>
      </c>
      <c r="AW854" s="88" t="str">
        <f t="shared" si="557"/>
        <v/>
      </c>
      <c r="AZ854" s="88" t="str">
        <f t="shared" si="558"/>
        <v/>
      </c>
      <c r="BA854" s="68" t="str">
        <f t="shared" si="559"/>
        <v/>
      </c>
      <c r="BB854" s="68" t="str">
        <f t="shared" si="560"/>
        <v/>
      </c>
      <c r="BC854" s="68" t="str">
        <f t="shared" si="561"/>
        <v/>
      </c>
      <c r="BD854" s="69" t="str">
        <f t="shared" si="562"/>
        <v/>
      </c>
      <c r="BE854" s="69" t="str">
        <f t="shared" si="575"/>
        <v/>
      </c>
      <c r="BT854" s="138" t="str">
        <f t="shared" ca="1" si="576"/>
        <v/>
      </c>
      <c r="BU854" s="139" t="str">
        <f t="shared" ca="1" si="577"/>
        <v/>
      </c>
      <c r="BW854" s="138" t="str">
        <f t="shared" si="578"/>
        <v/>
      </c>
      <c r="BX854" s="104" t="str">
        <f t="shared" si="579"/>
        <v/>
      </c>
      <c r="BY854" s="139" t="str">
        <f t="shared" si="580"/>
        <v/>
      </c>
      <c r="CA854" s="138" t="str">
        <f t="shared" si="581"/>
        <v/>
      </c>
      <c r="CB854" s="104" t="str">
        <f t="shared" si="582"/>
        <v/>
      </c>
      <c r="CC854" s="139" t="str">
        <f t="shared" si="583"/>
        <v/>
      </c>
      <c r="CE854" s="162" t="str">
        <f t="shared" si="584"/>
        <v/>
      </c>
      <c r="CF854" s="163" t="str">
        <f t="shared" si="585"/>
        <v/>
      </c>
      <c r="CG854" s="164" t="str">
        <f t="shared" si="586"/>
        <v/>
      </c>
      <c r="CI854" s="162" t="str">
        <f t="shared" si="587"/>
        <v/>
      </c>
      <c r="CJ854" s="163" t="str">
        <f t="shared" si="549"/>
        <v/>
      </c>
      <c r="CK854" s="164" t="str">
        <f t="shared" si="550"/>
        <v/>
      </c>
      <c r="CM854" s="169" t="str">
        <f t="shared" si="588"/>
        <v/>
      </c>
      <c r="CN854" s="139" t="str">
        <f t="shared" si="589"/>
        <v/>
      </c>
      <c r="CP854" s="41" t="str">
        <f>IF($CM854="", "", COUNTIF($CM$11:$CM$3035, "&lt;"&amp;$CM854)+1+COUNTIF($CM$11:$CM854, $CM854)-1)</f>
        <v/>
      </c>
    </row>
    <row r="855" spans="1:94" x14ac:dyDescent="0.25">
      <c r="A855" s="40"/>
      <c r="B855" s="82" t="str">
        <f>IF($I855="", "", IFERROR(INDEX('Job Database'!$AE$11:$AE$3035, MATCH($I855, 'Job Database'!$X$11:$X$3035, 0)), ""))</f>
        <v/>
      </c>
      <c r="C855" s="69" t="str">
        <f>IF($I855="", "", IF(COUNTIF('Job Database'!$X$11:$X$3035, $I855)=0, $AC$5, $AC$4))</f>
        <v/>
      </c>
      <c r="D855" s="40"/>
      <c r="E855" s="85" t="str">
        <f>IF($I855="", "", IF(IFERROR(INDEX('Job Database'!$M$11:$M$3035, MATCH($I855, 'Job Database'!$X$11:$X$3035, 0)), "")="", "", IFERROR(INDEX('Job Database'!$M$11:$M$3035, MATCH($I855, 'Job Database'!$X$11:$X$3035, 0)), "")))</f>
        <v/>
      </c>
      <c r="F855" s="40"/>
      <c r="G855" s="88" t="str">
        <f t="shared" si="563"/>
        <v/>
      </c>
      <c r="H855" s="40"/>
      <c r="I855" s="24"/>
      <c r="J855" s="34"/>
      <c r="K855" s="106"/>
      <c r="L855" s="79"/>
      <c r="M855" s="34"/>
      <c r="N855" s="79"/>
      <c r="O855" s="31"/>
      <c r="P855" s="53"/>
      <c r="Q855" s="40"/>
      <c r="S855" s="41" t="str">
        <f t="shared" si="551"/>
        <v/>
      </c>
      <c r="T855" s="41" t="str">
        <f t="shared" si="552"/>
        <v/>
      </c>
      <c r="U855" s="41" t="str">
        <f t="shared" si="564"/>
        <v/>
      </c>
      <c r="W855" s="74" t="str">
        <f>IF('Job Database'!$X855="", "", 'Job Database'!$X855)</f>
        <v/>
      </c>
      <c r="Y855" s="41" t="str">
        <f>IF($W855="", "", IF(COUNTIF($I$11:$I$3035, $W855)&gt;0, "", MAX($Y$10:$Y854)+1))</f>
        <v/>
      </c>
      <c r="Z855" s="41">
        <v>845</v>
      </c>
      <c r="AA855" s="58" t="str">
        <f t="shared" si="565"/>
        <v/>
      </c>
      <c r="AC855" s="41" t="str">
        <f t="shared" si="553"/>
        <v/>
      </c>
      <c r="AE855" s="41" t="str">
        <f t="shared" si="566"/>
        <v/>
      </c>
      <c r="AJ855" s="154" t="str">
        <f t="shared" si="567"/>
        <v/>
      </c>
      <c r="AL855" s="120" t="str">
        <f t="shared" si="568"/>
        <v/>
      </c>
      <c r="AM855" s="104" t="str">
        <f t="shared" si="569"/>
        <v/>
      </c>
      <c r="AN855" s="104" t="str">
        <f t="shared" si="570"/>
        <v/>
      </c>
      <c r="AO855" s="104" t="str">
        <f t="shared" si="554"/>
        <v/>
      </c>
      <c r="AP855" s="104" t="str">
        <f t="shared" si="555"/>
        <v/>
      </c>
      <c r="AQ855" s="121" t="str">
        <f t="shared" si="571"/>
        <v/>
      </c>
      <c r="AS855" s="88" t="str">
        <f t="shared" si="556"/>
        <v/>
      </c>
      <c r="AT855" s="68" t="str">
        <f t="shared" si="572"/>
        <v/>
      </c>
      <c r="AU855" s="68" t="str">
        <f t="shared" si="573"/>
        <v/>
      </c>
      <c r="AV855" s="68" t="str">
        <f t="shared" si="574"/>
        <v/>
      </c>
      <c r="AW855" s="88" t="str">
        <f t="shared" si="557"/>
        <v/>
      </c>
      <c r="AZ855" s="88" t="str">
        <f t="shared" si="558"/>
        <v/>
      </c>
      <c r="BA855" s="68" t="str">
        <f t="shared" si="559"/>
        <v/>
      </c>
      <c r="BB855" s="68" t="str">
        <f t="shared" si="560"/>
        <v/>
      </c>
      <c r="BC855" s="68" t="str">
        <f t="shared" si="561"/>
        <v/>
      </c>
      <c r="BD855" s="69" t="str">
        <f t="shared" si="562"/>
        <v/>
      </c>
      <c r="BE855" s="69" t="str">
        <f t="shared" si="575"/>
        <v/>
      </c>
      <c r="BT855" s="138" t="str">
        <f t="shared" ca="1" si="576"/>
        <v/>
      </c>
      <c r="BU855" s="139" t="str">
        <f t="shared" ca="1" si="577"/>
        <v/>
      </c>
      <c r="BW855" s="138" t="str">
        <f t="shared" si="578"/>
        <v/>
      </c>
      <c r="BX855" s="104" t="str">
        <f t="shared" si="579"/>
        <v/>
      </c>
      <c r="BY855" s="139" t="str">
        <f t="shared" si="580"/>
        <v/>
      </c>
      <c r="CA855" s="138" t="str">
        <f t="shared" si="581"/>
        <v/>
      </c>
      <c r="CB855" s="104" t="str">
        <f t="shared" si="582"/>
        <v/>
      </c>
      <c r="CC855" s="139" t="str">
        <f t="shared" si="583"/>
        <v/>
      </c>
      <c r="CE855" s="162" t="str">
        <f t="shared" si="584"/>
        <v/>
      </c>
      <c r="CF855" s="163" t="str">
        <f t="shared" si="585"/>
        <v/>
      </c>
      <c r="CG855" s="164" t="str">
        <f t="shared" si="586"/>
        <v/>
      </c>
      <c r="CI855" s="162" t="str">
        <f t="shared" si="587"/>
        <v/>
      </c>
      <c r="CJ855" s="163" t="str">
        <f t="shared" si="549"/>
        <v/>
      </c>
      <c r="CK855" s="164" t="str">
        <f t="shared" si="550"/>
        <v/>
      </c>
      <c r="CM855" s="169" t="str">
        <f t="shared" si="588"/>
        <v/>
      </c>
      <c r="CN855" s="139" t="str">
        <f t="shared" si="589"/>
        <v/>
      </c>
      <c r="CP855" s="41" t="str">
        <f>IF($CM855="", "", COUNTIF($CM$11:$CM$3035, "&lt;"&amp;$CM855)+1+COUNTIF($CM$11:$CM855, $CM855)-1)</f>
        <v/>
      </c>
    </row>
    <row r="856" spans="1:94" x14ac:dyDescent="0.25">
      <c r="A856" s="40"/>
      <c r="B856" s="82" t="str">
        <f>IF($I856="", "", IFERROR(INDEX('Job Database'!$AE$11:$AE$3035, MATCH($I856, 'Job Database'!$X$11:$X$3035, 0)), ""))</f>
        <v/>
      </c>
      <c r="C856" s="69" t="str">
        <f>IF($I856="", "", IF(COUNTIF('Job Database'!$X$11:$X$3035, $I856)=0, $AC$5, $AC$4))</f>
        <v/>
      </c>
      <c r="D856" s="40"/>
      <c r="E856" s="85" t="str">
        <f>IF($I856="", "", IF(IFERROR(INDEX('Job Database'!$M$11:$M$3035, MATCH($I856, 'Job Database'!$X$11:$X$3035, 0)), "")="", "", IFERROR(INDEX('Job Database'!$M$11:$M$3035, MATCH($I856, 'Job Database'!$X$11:$X$3035, 0)), "")))</f>
        <v/>
      </c>
      <c r="F856" s="40"/>
      <c r="G856" s="88" t="str">
        <f t="shared" si="563"/>
        <v/>
      </c>
      <c r="H856" s="40"/>
      <c r="I856" s="24"/>
      <c r="J856" s="34"/>
      <c r="K856" s="106"/>
      <c r="L856" s="79"/>
      <c r="M856" s="34"/>
      <c r="N856" s="79"/>
      <c r="O856" s="31"/>
      <c r="P856" s="53"/>
      <c r="Q856" s="40"/>
      <c r="S856" s="41" t="str">
        <f t="shared" si="551"/>
        <v/>
      </c>
      <c r="T856" s="41" t="str">
        <f t="shared" si="552"/>
        <v/>
      </c>
      <c r="U856" s="41" t="str">
        <f t="shared" si="564"/>
        <v/>
      </c>
      <c r="W856" s="74" t="str">
        <f>IF('Job Database'!$X856="", "", 'Job Database'!$X856)</f>
        <v/>
      </c>
      <c r="Y856" s="41" t="str">
        <f>IF($W856="", "", IF(COUNTIF($I$11:$I$3035, $W856)&gt;0, "", MAX($Y$10:$Y855)+1))</f>
        <v/>
      </c>
      <c r="Z856" s="41">
        <v>846</v>
      </c>
      <c r="AA856" s="58" t="str">
        <f t="shared" si="565"/>
        <v/>
      </c>
      <c r="AC856" s="41" t="str">
        <f t="shared" si="553"/>
        <v/>
      </c>
      <c r="AE856" s="41" t="str">
        <f t="shared" si="566"/>
        <v/>
      </c>
      <c r="AJ856" s="154" t="str">
        <f t="shared" si="567"/>
        <v/>
      </c>
      <c r="AL856" s="120" t="str">
        <f t="shared" si="568"/>
        <v/>
      </c>
      <c r="AM856" s="104" t="str">
        <f t="shared" si="569"/>
        <v/>
      </c>
      <c r="AN856" s="104" t="str">
        <f t="shared" si="570"/>
        <v/>
      </c>
      <c r="AO856" s="104" t="str">
        <f t="shared" si="554"/>
        <v/>
      </c>
      <c r="AP856" s="104" t="str">
        <f t="shared" si="555"/>
        <v/>
      </c>
      <c r="AQ856" s="121" t="str">
        <f t="shared" si="571"/>
        <v/>
      </c>
      <c r="AS856" s="88" t="str">
        <f t="shared" si="556"/>
        <v/>
      </c>
      <c r="AT856" s="68" t="str">
        <f t="shared" si="572"/>
        <v/>
      </c>
      <c r="AU856" s="68" t="str">
        <f t="shared" si="573"/>
        <v/>
      </c>
      <c r="AV856" s="68" t="str">
        <f t="shared" si="574"/>
        <v/>
      </c>
      <c r="AW856" s="88" t="str">
        <f t="shared" si="557"/>
        <v/>
      </c>
      <c r="AZ856" s="88" t="str">
        <f t="shared" si="558"/>
        <v/>
      </c>
      <c r="BA856" s="68" t="str">
        <f t="shared" si="559"/>
        <v/>
      </c>
      <c r="BB856" s="68" t="str">
        <f t="shared" si="560"/>
        <v/>
      </c>
      <c r="BC856" s="68" t="str">
        <f t="shared" si="561"/>
        <v/>
      </c>
      <c r="BD856" s="69" t="str">
        <f t="shared" si="562"/>
        <v/>
      </c>
      <c r="BE856" s="69" t="str">
        <f t="shared" si="575"/>
        <v/>
      </c>
      <c r="BT856" s="138" t="str">
        <f t="shared" ca="1" si="576"/>
        <v/>
      </c>
      <c r="BU856" s="139" t="str">
        <f t="shared" ca="1" si="577"/>
        <v/>
      </c>
      <c r="BW856" s="138" t="str">
        <f t="shared" si="578"/>
        <v/>
      </c>
      <c r="BX856" s="104" t="str">
        <f t="shared" si="579"/>
        <v/>
      </c>
      <c r="BY856" s="139" t="str">
        <f t="shared" si="580"/>
        <v/>
      </c>
      <c r="CA856" s="138" t="str">
        <f t="shared" si="581"/>
        <v/>
      </c>
      <c r="CB856" s="104" t="str">
        <f t="shared" si="582"/>
        <v/>
      </c>
      <c r="CC856" s="139" t="str">
        <f t="shared" si="583"/>
        <v/>
      </c>
      <c r="CE856" s="162" t="str">
        <f t="shared" si="584"/>
        <v/>
      </c>
      <c r="CF856" s="163" t="str">
        <f t="shared" si="585"/>
        <v/>
      </c>
      <c r="CG856" s="164" t="str">
        <f t="shared" si="586"/>
        <v/>
      </c>
      <c r="CI856" s="162" t="str">
        <f t="shared" si="587"/>
        <v/>
      </c>
      <c r="CJ856" s="163" t="str">
        <f t="shared" si="549"/>
        <v/>
      </c>
      <c r="CK856" s="164" t="str">
        <f t="shared" si="550"/>
        <v/>
      </c>
      <c r="CM856" s="169" t="str">
        <f t="shared" si="588"/>
        <v/>
      </c>
      <c r="CN856" s="139" t="str">
        <f t="shared" si="589"/>
        <v/>
      </c>
      <c r="CP856" s="41" t="str">
        <f>IF($CM856="", "", COUNTIF($CM$11:$CM$3035, "&lt;"&amp;$CM856)+1+COUNTIF($CM$11:$CM856, $CM856)-1)</f>
        <v/>
      </c>
    </row>
    <row r="857" spans="1:94" x14ac:dyDescent="0.25">
      <c r="A857" s="40"/>
      <c r="B857" s="82" t="str">
        <f>IF($I857="", "", IFERROR(INDEX('Job Database'!$AE$11:$AE$3035, MATCH($I857, 'Job Database'!$X$11:$X$3035, 0)), ""))</f>
        <v/>
      </c>
      <c r="C857" s="69" t="str">
        <f>IF($I857="", "", IF(COUNTIF('Job Database'!$X$11:$X$3035, $I857)=0, $AC$5, $AC$4))</f>
        <v/>
      </c>
      <c r="D857" s="40"/>
      <c r="E857" s="85" t="str">
        <f>IF($I857="", "", IF(IFERROR(INDEX('Job Database'!$M$11:$M$3035, MATCH($I857, 'Job Database'!$X$11:$X$3035, 0)), "")="", "", IFERROR(INDEX('Job Database'!$M$11:$M$3035, MATCH($I857, 'Job Database'!$X$11:$X$3035, 0)), "")))</f>
        <v/>
      </c>
      <c r="F857" s="40"/>
      <c r="G857" s="88" t="str">
        <f t="shared" si="563"/>
        <v/>
      </c>
      <c r="H857" s="40"/>
      <c r="I857" s="24"/>
      <c r="J857" s="34"/>
      <c r="K857" s="106"/>
      <c r="L857" s="79"/>
      <c r="M857" s="34"/>
      <c r="N857" s="79"/>
      <c r="O857" s="31"/>
      <c r="P857" s="53"/>
      <c r="Q857" s="40"/>
      <c r="S857" s="41" t="str">
        <f t="shared" si="551"/>
        <v/>
      </c>
      <c r="T857" s="41" t="str">
        <f t="shared" si="552"/>
        <v/>
      </c>
      <c r="U857" s="41" t="str">
        <f t="shared" si="564"/>
        <v/>
      </c>
      <c r="W857" s="74" t="str">
        <f>IF('Job Database'!$X857="", "", 'Job Database'!$X857)</f>
        <v/>
      </c>
      <c r="Y857" s="41" t="str">
        <f>IF($W857="", "", IF(COUNTIF($I$11:$I$3035, $W857)&gt;0, "", MAX($Y$10:$Y856)+1))</f>
        <v/>
      </c>
      <c r="Z857" s="41">
        <v>847</v>
      </c>
      <c r="AA857" s="58" t="str">
        <f t="shared" si="565"/>
        <v/>
      </c>
      <c r="AC857" s="41" t="str">
        <f t="shared" si="553"/>
        <v/>
      </c>
      <c r="AE857" s="41" t="str">
        <f t="shared" si="566"/>
        <v/>
      </c>
      <c r="AJ857" s="154" t="str">
        <f t="shared" si="567"/>
        <v/>
      </c>
      <c r="AL857" s="120" t="str">
        <f t="shared" si="568"/>
        <v/>
      </c>
      <c r="AM857" s="104" t="str">
        <f t="shared" si="569"/>
        <v/>
      </c>
      <c r="AN857" s="104" t="str">
        <f t="shared" si="570"/>
        <v/>
      </c>
      <c r="AO857" s="104" t="str">
        <f t="shared" si="554"/>
        <v/>
      </c>
      <c r="AP857" s="104" t="str">
        <f t="shared" si="555"/>
        <v/>
      </c>
      <c r="AQ857" s="121" t="str">
        <f t="shared" si="571"/>
        <v/>
      </c>
      <c r="AS857" s="88" t="str">
        <f t="shared" si="556"/>
        <v/>
      </c>
      <c r="AT857" s="68" t="str">
        <f t="shared" si="572"/>
        <v/>
      </c>
      <c r="AU857" s="68" t="str">
        <f t="shared" si="573"/>
        <v/>
      </c>
      <c r="AV857" s="68" t="str">
        <f t="shared" si="574"/>
        <v/>
      </c>
      <c r="AW857" s="88" t="str">
        <f t="shared" si="557"/>
        <v/>
      </c>
      <c r="AZ857" s="88" t="str">
        <f t="shared" si="558"/>
        <v/>
      </c>
      <c r="BA857" s="68" t="str">
        <f t="shared" si="559"/>
        <v/>
      </c>
      <c r="BB857" s="68" t="str">
        <f t="shared" si="560"/>
        <v/>
      </c>
      <c r="BC857" s="68" t="str">
        <f t="shared" si="561"/>
        <v/>
      </c>
      <c r="BD857" s="69" t="str">
        <f t="shared" si="562"/>
        <v/>
      </c>
      <c r="BE857" s="69" t="str">
        <f t="shared" si="575"/>
        <v/>
      </c>
      <c r="BT857" s="138" t="str">
        <f t="shared" ca="1" si="576"/>
        <v/>
      </c>
      <c r="BU857" s="139" t="str">
        <f t="shared" ca="1" si="577"/>
        <v/>
      </c>
      <c r="BW857" s="138" t="str">
        <f t="shared" si="578"/>
        <v/>
      </c>
      <c r="BX857" s="104" t="str">
        <f t="shared" si="579"/>
        <v/>
      </c>
      <c r="BY857" s="139" t="str">
        <f t="shared" si="580"/>
        <v/>
      </c>
      <c r="CA857" s="138" t="str">
        <f t="shared" si="581"/>
        <v/>
      </c>
      <c r="CB857" s="104" t="str">
        <f t="shared" si="582"/>
        <v/>
      </c>
      <c r="CC857" s="139" t="str">
        <f t="shared" si="583"/>
        <v/>
      </c>
      <c r="CE857" s="162" t="str">
        <f t="shared" si="584"/>
        <v/>
      </c>
      <c r="CF857" s="163" t="str">
        <f t="shared" si="585"/>
        <v/>
      </c>
      <c r="CG857" s="164" t="str">
        <f t="shared" si="586"/>
        <v/>
      </c>
      <c r="CI857" s="162" t="str">
        <f t="shared" si="587"/>
        <v/>
      </c>
      <c r="CJ857" s="163" t="str">
        <f t="shared" si="549"/>
        <v/>
      </c>
      <c r="CK857" s="164" t="str">
        <f t="shared" si="550"/>
        <v/>
      </c>
      <c r="CM857" s="169" t="str">
        <f t="shared" si="588"/>
        <v/>
      </c>
      <c r="CN857" s="139" t="str">
        <f t="shared" si="589"/>
        <v/>
      </c>
      <c r="CP857" s="41" t="str">
        <f>IF($CM857="", "", COUNTIF($CM$11:$CM$3035, "&lt;"&amp;$CM857)+1+COUNTIF($CM$11:$CM857, $CM857)-1)</f>
        <v/>
      </c>
    </row>
    <row r="858" spans="1:94" x14ac:dyDescent="0.25">
      <c r="A858" s="40"/>
      <c r="B858" s="82" t="str">
        <f>IF($I858="", "", IFERROR(INDEX('Job Database'!$AE$11:$AE$3035, MATCH($I858, 'Job Database'!$X$11:$X$3035, 0)), ""))</f>
        <v/>
      </c>
      <c r="C858" s="69" t="str">
        <f>IF($I858="", "", IF(COUNTIF('Job Database'!$X$11:$X$3035, $I858)=0, $AC$5, $AC$4))</f>
        <v/>
      </c>
      <c r="D858" s="40"/>
      <c r="E858" s="85" t="str">
        <f>IF($I858="", "", IF(IFERROR(INDEX('Job Database'!$M$11:$M$3035, MATCH($I858, 'Job Database'!$X$11:$X$3035, 0)), "")="", "", IFERROR(INDEX('Job Database'!$M$11:$M$3035, MATCH($I858, 'Job Database'!$X$11:$X$3035, 0)), "")))</f>
        <v/>
      </c>
      <c r="F858" s="40"/>
      <c r="G858" s="88" t="str">
        <f t="shared" si="563"/>
        <v/>
      </c>
      <c r="H858" s="40"/>
      <c r="I858" s="24"/>
      <c r="J858" s="34"/>
      <c r="K858" s="106"/>
      <c r="L858" s="79"/>
      <c r="M858" s="34"/>
      <c r="N858" s="79"/>
      <c r="O858" s="31"/>
      <c r="P858" s="53"/>
      <c r="Q858" s="40"/>
      <c r="S858" s="41" t="str">
        <f t="shared" si="551"/>
        <v/>
      </c>
      <c r="T858" s="41" t="str">
        <f t="shared" si="552"/>
        <v/>
      </c>
      <c r="U858" s="41" t="str">
        <f t="shared" si="564"/>
        <v/>
      </c>
      <c r="W858" s="74" t="str">
        <f>IF('Job Database'!$X858="", "", 'Job Database'!$X858)</f>
        <v/>
      </c>
      <c r="Y858" s="41" t="str">
        <f>IF($W858="", "", IF(COUNTIF($I$11:$I$3035, $W858)&gt;0, "", MAX($Y$10:$Y857)+1))</f>
        <v/>
      </c>
      <c r="Z858" s="41">
        <v>848</v>
      </c>
      <c r="AA858" s="58" t="str">
        <f t="shared" si="565"/>
        <v/>
      </c>
      <c r="AC858" s="41" t="str">
        <f t="shared" si="553"/>
        <v/>
      </c>
      <c r="AE858" s="41" t="str">
        <f t="shared" si="566"/>
        <v/>
      </c>
      <c r="AJ858" s="154" t="str">
        <f t="shared" si="567"/>
        <v/>
      </c>
      <c r="AL858" s="120" t="str">
        <f t="shared" si="568"/>
        <v/>
      </c>
      <c r="AM858" s="104" t="str">
        <f t="shared" si="569"/>
        <v/>
      </c>
      <c r="AN858" s="104" t="str">
        <f t="shared" si="570"/>
        <v/>
      </c>
      <c r="AO858" s="104" t="str">
        <f t="shared" si="554"/>
        <v/>
      </c>
      <c r="AP858" s="104" t="str">
        <f t="shared" si="555"/>
        <v/>
      </c>
      <c r="AQ858" s="121" t="str">
        <f t="shared" si="571"/>
        <v/>
      </c>
      <c r="AS858" s="88" t="str">
        <f t="shared" si="556"/>
        <v/>
      </c>
      <c r="AT858" s="68" t="str">
        <f t="shared" si="572"/>
        <v/>
      </c>
      <c r="AU858" s="68" t="str">
        <f t="shared" si="573"/>
        <v/>
      </c>
      <c r="AV858" s="68" t="str">
        <f t="shared" si="574"/>
        <v/>
      </c>
      <c r="AW858" s="88" t="str">
        <f t="shared" si="557"/>
        <v/>
      </c>
      <c r="AZ858" s="88" t="str">
        <f t="shared" si="558"/>
        <v/>
      </c>
      <c r="BA858" s="68" t="str">
        <f t="shared" si="559"/>
        <v/>
      </c>
      <c r="BB858" s="68" t="str">
        <f t="shared" si="560"/>
        <v/>
      </c>
      <c r="BC858" s="68" t="str">
        <f t="shared" si="561"/>
        <v/>
      </c>
      <c r="BD858" s="69" t="str">
        <f t="shared" si="562"/>
        <v/>
      </c>
      <c r="BE858" s="69" t="str">
        <f t="shared" si="575"/>
        <v/>
      </c>
      <c r="BT858" s="138" t="str">
        <f t="shared" ca="1" si="576"/>
        <v/>
      </c>
      <c r="BU858" s="139" t="str">
        <f t="shared" ca="1" si="577"/>
        <v/>
      </c>
      <c r="BW858" s="138" t="str">
        <f t="shared" si="578"/>
        <v/>
      </c>
      <c r="BX858" s="104" t="str">
        <f t="shared" si="579"/>
        <v/>
      </c>
      <c r="BY858" s="139" t="str">
        <f t="shared" si="580"/>
        <v/>
      </c>
      <c r="CA858" s="138" t="str">
        <f t="shared" si="581"/>
        <v/>
      </c>
      <c r="CB858" s="104" t="str">
        <f t="shared" si="582"/>
        <v/>
      </c>
      <c r="CC858" s="139" t="str">
        <f t="shared" si="583"/>
        <v/>
      </c>
      <c r="CE858" s="162" t="str">
        <f t="shared" si="584"/>
        <v/>
      </c>
      <c r="CF858" s="163" t="str">
        <f t="shared" si="585"/>
        <v/>
      </c>
      <c r="CG858" s="164" t="str">
        <f t="shared" si="586"/>
        <v/>
      </c>
      <c r="CI858" s="162" t="str">
        <f t="shared" si="587"/>
        <v/>
      </c>
      <c r="CJ858" s="163" t="str">
        <f t="shared" si="549"/>
        <v/>
      </c>
      <c r="CK858" s="164" t="str">
        <f t="shared" si="550"/>
        <v/>
      </c>
      <c r="CM858" s="169" t="str">
        <f t="shared" si="588"/>
        <v/>
      </c>
      <c r="CN858" s="139" t="str">
        <f t="shared" si="589"/>
        <v/>
      </c>
      <c r="CP858" s="41" t="str">
        <f>IF($CM858="", "", COUNTIF($CM$11:$CM$3035, "&lt;"&amp;$CM858)+1+COUNTIF($CM$11:$CM858, $CM858)-1)</f>
        <v/>
      </c>
    </row>
    <row r="859" spans="1:94" x14ac:dyDescent="0.25">
      <c r="A859" s="40"/>
      <c r="B859" s="82" t="str">
        <f>IF($I859="", "", IFERROR(INDEX('Job Database'!$AE$11:$AE$3035, MATCH($I859, 'Job Database'!$X$11:$X$3035, 0)), ""))</f>
        <v/>
      </c>
      <c r="C859" s="69" t="str">
        <f>IF($I859="", "", IF(COUNTIF('Job Database'!$X$11:$X$3035, $I859)=0, $AC$5, $AC$4))</f>
        <v/>
      </c>
      <c r="D859" s="40"/>
      <c r="E859" s="85" t="str">
        <f>IF($I859="", "", IF(IFERROR(INDEX('Job Database'!$M$11:$M$3035, MATCH($I859, 'Job Database'!$X$11:$X$3035, 0)), "")="", "", IFERROR(INDEX('Job Database'!$M$11:$M$3035, MATCH($I859, 'Job Database'!$X$11:$X$3035, 0)), "")))</f>
        <v/>
      </c>
      <c r="F859" s="40"/>
      <c r="G859" s="88" t="str">
        <f t="shared" si="563"/>
        <v/>
      </c>
      <c r="H859" s="40"/>
      <c r="I859" s="24"/>
      <c r="J859" s="34"/>
      <c r="K859" s="106"/>
      <c r="L859" s="79"/>
      <c r="M859" s="34"/>
      <c r="N859" s="79"/>
      <c r="O859" s="31"/>
      <c r="P859" s="53"/>
      <c r="Q859" s="40"/>
      <c r="S859" s="41" t="str">
        <f t="shared" si="551"/>
        <v/>
      </c>
      <c r="T859" s="41" t="str">
        <f t="shared" si="552"/>
        <v/>
      </c>
      <c r="U859" s="41" t="str">
        <f t="shared" si="564"/>
        <v/>
      </c>
      <c r="W859" s="74" t="str">
        <f>IF('Job Database'!$X859="", "", 'Job Database'!$X859)</f>
        <v/>
      </c>
      <c r="Y859" s="41" t="str">
        <f>IF($W859="", "", IF(COUNTIF($I$11:$I$3035, $W859)&gt;0, "", MAX($Y$10:$Y858)+1))</f>
        <v/>
      </c>
      <c r="Z859" s="41">
        <v>849</v>
      </c>
      <c r="AA859" s="58" t="str">
        <f t="shared" si="565"/>
        <v/>
      </c>
      <c r="AC859" s="41" t="str">
        <f t="shared" si="553"/>
        <v/>
      </c>
      <c r="AE859" s="41" t="str">
        <f t="shared" si="566"/>
        <v/>
      </c>
      <c r="AJ859" s="154" t="str">
        <f t="shared" si="567"/>
        <v/>
      </c>
      <c r="AL859" s="120" t="str">
        <f t="shared" si="568"/>
        <v/>
      </c>
      <c r="AM859" s="104" t="str">
        <f t="shared" si="569"/>
        <v/>
      </c>
      <c r="AN859" s="104" t="str">
        <f t="shared" si="570"/>
        <v/>
      </c>
      <c r="AO859" s="104" t="str">
        <f t="shared" si="554"/>
        <v/>
      </c>
      <c r="AP859" s="104" t="str">
        <f t="shared" si="555"/>
        <v/>
      </c>
      <c r="AQ859" s="121" t="str">
        <f t="shared" si="571"/>
        <v/>
      </c>
      <c r="AS859" s="88" t="str">
        <f t="shared" si="556"/>
        <v/>
      </c>
      <c r="AT859" s="68" t="str">
        <f t="shared" si="572"/>
        <v/>
      </c>
      <c r="AU859" s="68" t="str">
        <f t="shared" si="573"/>
        <v/>
      </c>
      <c r="AV859" s="68" t="str">
        <f t="shared" si="574"/>
        <v/>
      </c>
      <c r="AW859" s="88" t="str">
        <f t="shared" si="557"/>
        <v/>
      </c>
      <c r="AZ859" s="88" t="str">
        <f t="shared" si="558"/>
        <v/>
      </c>
      <c r="BA859" s="68" t="str">
        <f t="shared" si="559"/>
        <v/>
      </c>
      <c r="BB859" s="68" t="str">
        <f t="shared" si="560"/>
        <v/>
      </c>
      <c r="BC859" s="68" t="str">
        <f t="shared" si="561"/>
        <v/>
      </c>
      <c r="BD859" s="69" t="str">
        <f t="shared" si="562"/>
        <v/>
      </c>
      <c r="BE859" s="69" t="str">
        <f t="shared" si="575"/>
        <v/>
      </c>
      <c r="BT859" s="138" t="str">
        <f t="shared" ca="1" si="576"/>
        <v/>
      </c>
      <c r="BU859" s="139" t="str">
        <f t="shared" ca="1" si="577"/>
        <v/>
      </c>
      <c r="BW859" s="138" t="str">
        <f t="shared" si="578"/>
        <v/>
      </c>
      <c r="BX859" s="104" t="str">
        <f t="shared" si="579"/>
        <v/>
      </c>
      <c r="BY859" s="139" t="str">
        <f t="shared" si="580"/>
        <v/>
      </c>
      <c r="CA859" s="138" t="str">
        <f t="shared" si="581"/>
        <v/>
      </c>
      <c r="CB859" s="104" t="str">
        <f t="shared" si="582"/>
        <v/>
      </c>
      <c r="CC859" s="139" t="str">
        <f t="shared" si="583"/>
        <v/>
      </c>
      <c r="CE859" s="162" t="str">
        <f t="shared" si="584"/>
        <v/>
      </c>
      <c r="CF859" s="163" t="str">
        <f t="shared" si="585"/>
        <v/>
      </c>
      <c r="CG859" s="164" t="str">
        <f t="shared" si="586"/>
        <v/>
      </c>
      <c r="CI859" s="162" t="str">
        <f t="shared" si="587"/>
        <v/>
      </c>
      <c r="CJ859" s="163" t="str">
        <f t="shared" ref="CJ859:CJ922" si="590">IF(CB859="", "", M859)</f>
        <v/>
      </c>
      <c r="CK859" s="164" t="str">
        <f t="shared" ref="CK859:CK922" si="591">IF(CC859="", "", N859)</f>
        <v/>
      </c>
      <c r="CM859" s="169" t="str">
        <f t="shared" si="588"/>
        <v/>
      </c>
      <c r="CN859" s="139" t="str">
        <f t="shared" si="589"/>
        <v/>
      </c>
      <c r="CP859" s="41" t="str">
        <f>IF($CM859="", "", COUNTIF($CM$11:$CM$3035, "&lt;"&amp;$CM859)+1+COUNTIF($CM$11:$CM859, $CM859)-1)</f>
        <v/>
      </c>
    </row>
    <row r="860" spans="1:94" x14ac:dyDescent="0.25">
      <c r="A860" s="40"/>
      <c r="B860" s="82" t="str">
        <f>IF($I860="", "", IFERROR(INDEX('Job Database'!$AE$11:$AE$3035, MATCH($I860, 'Job Database'!$X$11:$X$3035, 0)), ""))</f>
        <v/>
      </c>
      <c r="C860" s="69" t="str">
        <f>IF($I860="", "", IF(COUNTIF('Job Database'!$X$11:$X$3035, $I860)=0, $AC$5, $AC$4))</f>
        <v/>
      </c>
      <c r="D860" s="40"/>
      <c r="E860" s="85" t="str">
        <f>IF($I860="", "", IF(IFERROR(INDEX('Job Database'!$M$11:$M$3035, MATCH($I860, 'Job Database'!$X$11:$X$3035, 0)), "")="", "", IFERROR(INDEX('Job Database'!$M$11:$M$3035, MATCH($I860, 'Job Database'!$X$11:$X$3035, 0)), "")))</f>
        <v/>
      </c>
      <c r="F860" s="40"/>
      <c r="G860" s="88" t="str">
        <f t="shared" si="563"/>
        <v/>
      </c>
      <c r="H860" s="40"/>
      <c r="I860" s="24"/>
      <c r="J860" s="34"/>
      <c r="K860" s="106"/>
      <c r="L860" s="79"/>
      <c r="M860" s="34"/>
      <c r="N860" s="79"/>
      <c r="O860" s="31"/>
      <c r="P860" s="53"/>
      <c r="Q860" s="40"/>
      <c r="S860" s="41" t="str">
        <f t="shared" si="551"/>
        <v/>
      </c>
      <c r="T860" s="41" t="str">
        <f t="shared" si="552"/>
        <v/>
      </c>
      <c r="U860" s="41" t="str">
        <f t="shared" si="564"/>
        <v/>
      </c>
      <c r="W860" s="74" t="str">
        <f>IF('Job Database'!$X860="", "", 'Job Database'!$X860)</f>
        <v/>
      </c>
      <c r="Y860" s="41" t="str">
        <f>IF($W860="", "", IF(COUNTIF($I$11:$I$3035, $W860)&gt;0, "", MAX($Y$10:$Y859)+1))</f>
        <v/>
      </c>
      <c r="Z860" s="41">
        <v>850</v>
      </c>
      <c r="AA860" s="58" t="str">
        <f t="shared" si="565"/>
        <v/>
      </c>
      <c r="AC860" s="41" t="str">
        <f t="shared" si="553"/>
        <v/>
      </c>
      <c r="AE860" s="41" t="str">
        <f t="shared" si="566"/>
        <v/>
      </c>
      <c r="AJ860" s="154" t="str">
        <f t="shared" si="567"/>
        <v/>
      </c>
      <c r="AL860" s="120" t="str">
        <f t="shared" si="568"/>
        <v/>
      </c>
      <c r="AM860" s="104" t="str">
        <f t="shared" si="569"/>
        <v/>
      </c>
      <c r="AN860" s="104" t="str">
        <f t="shared" si="570"/>
        <v/>
      </c>
      <c r="AO860" s="104" t="str">
        <f t="shared" si="554"/>
        <v/>
      </c>
      <c r="AP860" s="104" t="str">
        <f t="shared" si="555"/>
        <v/>
      </c>
      <c r="AQ860" s="121" t="str">
        <f t="shared" si="571"/>
        <v/>
      </c>
      <c r="AS860" s="88" t="str">
        <f t="shared" si="556"/>
        <v/>
      </c>
      <c r="AT860" s="68" t="str">
        <f t="shared" si="572"/>
        <v/>
      </c>
      <c r="AU860" s="68" t="str">
        <f t="shared" si="573"/>
        <v/>
      </c>
      <c r="AV860" s="68" t="str">
        <f t="shared" si="574"/>
        <v/>
      </c>
      <c r="AW860" s="88" t="str">
        <f t="shared" si="557"/>
        <v/>
      </c>
      <c r="AZ860" s="88" t="str">
        <f t="shared" si="558"/>
        <v/>
      </c>
      <c r="BA860" s="68" t="str">
        <f t="shared" si="559"/>
        <v/>
      </c>
      <c r="BB860" s="68" t="str">
        <f t="shared" si="560"/>
        <v/>
      </c>
      <c r="BC860" s="68" t="str">
        <f t="shared" si="561"/>
        <v/>
      </c>
      <c r="BD860" s="69" t="str">
        <f t="shared" si="562"/>
        <v/>
      </c>
      <c r="BE860" s="69" t="str">
        <f t="shared" si="575"/>
        <v/>
      </c>
      <c r="BT860" s="138" t="str">
        <f t="shared" ca="1" si="576"/>
        <v/>
      </c>
      <c r="BU860" s="139" t="str">
        <f t="shared" ca="1" si="577"/>
        <v/>
      </c>
      <c r="BW860" s="138" t="str">
        <f t="shared" si="578"/>
        <v/>
      </c>
      <c r="BX860" s="104" t="str">
        <f t="shared" si="579"/>
        <v/>
      </c>
      <c r="BY860" s="139" t="str">
        <f t="shared" si="580"/>
        <v/>
      </c>
      <c r="CA860" s="138" t="str">
        <f t="shared" si="581"/>
        <v/>
      </c>
      <c r="CB860" s="104" t="str">
        <f t="shared" si="582"/>
        <v/>
      </c>
      <c r="CC860" s="139" t="str">
        <f t="shared" si="583"/>
        <v/>
      </c>
      <c r="CE860" s="162" t="str">
        <f t="shared" si="584"/>
        <v/>
      </c>
      <c r="CF860" s="163" t="str">
        <f t="shared" si="585"/>
        <v/>
      </c>
      <c r="CG860" s="164" t="str">
        <f t="shared" si="586"/>
        <v/>
      </c>
      <c r="CI860" s="162" t="str">
        <f t="shared" si="587"/>
        <v/>
      </c>
      <c r="CJ860" s="163" t="str">
        <f t="shared" si="590"/>
        <v/>
      </c>
      <c r="CK860" s="164" t="str">
        <f t="shared" si="591"/>
        <v/>
      </c>
      <c r="CM860" s="169" t="str">
        <f t="shared" si="588"/>
        <v/>
      </c>
      <c r="CN860" s="139" t="str">
        <f t="shared" si="589"/>
        <v/>
      </c>
      <c r="CP860" s="41" t="str">
        <f>IF($CM860="", "", COUNTIF($CM$11:$CM$3035, "&lt;"&amp;$CM860)+1+COUNTIF($CM$11:$CM860, $CM860)-1)</f>
        <v/>
      </c>
    </row>
    <row r="861" spans="1:94" x14ac:dyDescent="0.25">
      <c r="A861" s="40"/>
      <c r="B861" s="82" t="str">
        <f>IF($I861="", "", IFERROR(INDEX('Job Database'!$AE$11:$AE$3035, MATCH($I861, 'Job Database'!$X$11:$X$3035, 0)), ""))</f>
        <v/>
      </c>
      <c r="C861" s="69" t="str">
        <f>IF($I861="", "", IF(COUNTIF('Job Database'!$X$11:$X$3035, $I861)=0, $AC$5, $AC$4))</f>
        <v/>
      </c>
      <c r="D861" s="40"/>
      <c r="E861" s="85" t="str">
        <f>IF($I861="", "", IF(IFERROR(INDEX('Job Database'!$M$11:$M$3035, MATCH($I861, 'Job Database'!$X$11:$X$3035, 0)), "")="", "", IFERROR(INDEX('Job Database'!$M$11:$M$3035, MATCH($I861, 'Job Database'!$X$11:$X$3035, 0)), "")))</f>
        <v/>
      </c>
      <c r="F861" s="40"/>
      <c r="G861" s="88" t="str">
        <f t="shared" si="563"/>
        <v/>
      </c>
      <c r="H861" s="40"/>
      <c r="I861" s="24"/>
      <c r="J861" s="34"/>
      <c r="K861" s="106"/>
      <c r="L861" s="79"/>
      <c r="M861" s="34"/>
      <c r="N861" s="79"/>
      <c r="O861" s="31"/>
      <c r="P861" s="53"/>
      <c r="Q861" s="40"/>
      <c r="S861" s="41" t="str">
        <f t="shared" si="551"/>
        <v/>
      </c>
      <c r="T861" s="41" t="str">
        <f t="shared" si="552"/>
        <v/>
      </c>
      <c r="U861" s="41" t="str">
        <f t="shared" si="564"/>
        <v/>
      </c>
      <c r="W861" s="74" t="str">
        <f>IF('Job Database'!$X861="", "", 'Job Database'!$X861)</f>
        <v/>
      </c>
      <c r="Y861" s="41" t="str">
        <f>IF($W861="", "", IF(COUNTIF($I$11:$I$3035, $W861)&gt;0, "", MAX($Y$10:$Y860)+1))</f>
        <v/>
      </c>
      <c r="Z861" s="41">
        <v>851</v>
      </c>
      <c r="AA861" s="58" t="str">
        <f t="shared" si="565"/>
        <v/>
      </c>
      <c r="AC861" s="41" t="str">
        <f t="shared" si="553"/>
        <v/>
      </c>
      <c r="AE861" s="41" t="str">
        <f t="shared" si="566"/>
        <v/>
      </c>
      <c r="AJ861" s="154" t="str">
        <f t="shared" si="567"/>
        <v/>
      </c>
      <c r="AL861" s="120" t="str">
        <f t="shared" si="568"/>
        <v/>
      </c>
      <c r="AM861" s="104" t="str">
        <f t="shared" si="569"/>
        <v/>
      </c>
      <c r="AN861" s="104" t="str">
        <f t="shared" si="570"/>
        <v/>
      </c>
      <c r="AO861" s="104" t="str">
        <f t="shared" si="554"/>
        <v/>
      </c>
      <c r="AP861" s="104" t="str">
        <f t="shared" si="555"/>
        <v/>
      </c>
      <c r="AQ861" s="121" t="str">
        <f t="shared" si="571"/>
        <v/>
      </c>
      <c r="AS861" s="88" t="str">
        <f t="shared" si="556"/>
        <v/>
      </c>
      <c r="AT861" s="68" t="str">
        <f t="shared" si="572"/>
        <v/>
      </c>
      <c r="AU861" s="68" t="str">
        <f t="shared" si="573"/>
        <v/>
      </c>
      <c r="AV861" s="68" t="str">
        <f t="shared" si="574"/>
        <v/>
      </c>
      <c r="AW861" s="88" t="str">
        <f t="shared" si="557"/>
        <v/>
      </c>
      <c r="AZ861" s="88" t="str">
        <f t="shared" si="558"/>
        <v/>
      </c>
      <c r="BA861" s="68" t="str">
        <f t="shared" si="559"/>
        <v/>
      </c>
      <c r="BB861" s="68" t="str">
        <f t="shared" si="560"/>
        <v/>
      </c>
      <c r="BC861" s="68" t="str">
        <f t="shared" si="561"/>
        <v/>
      </c>
      <c r="BD861" s="69" t="str">
        <f t="shared" si="562"/>
        <v/>
      </c>
      <c r="BE861" s="69" t="str">
        <f t="shared" si="575"/>
        <v/>
      </c>
      <c r="BT861" s="138" t="str">
        <f t="shared" ca="1" si="576"/>
        <v/>
      </c>
      <c r="BU861" s="139" t="str">
        <f t="shared" ca="1" si="577"/>
        <v/>
      </c>
      <c r="BW861" s="138" t="str">
        <f t="shared" si="578"/>
        <v/>
      </c>
      <c r="BX861" s="104" t="str">
        <f t="shared" si="579"/>
        <v/>
      </c>
      <c r="BY861" s="139" t="str">
        <f t="shared" si="580"/>
        <v/>
      </c>
      <c r="CA861" s="138" t="str">
        <f t="shared" si="581"/>
        <v/>
      </c>
      <c r="CB861" s="104" t="str">
        <f t="shared" si="582"/>
        <v/>
      </c>
      <c r="CC861" s="139" t="str">
        <f t="shared" si="583"/>
        <v/>
      </c>
      <c r="CE861" s="162" t="str">
        <f t="shared" si="584"/>
        <v/>
      </c>
      <c r="CF861" s="163" t="str">
        <f t="shared" si="585"/>
        <v/>
      </c>
      <c r="CG861" s="164" t="str">
        <f t="shared" si="586"/>
        <v/>
      </c>
      <c r="CI861" s="162" t="str">
        <f t="shared" si="587"/>
        <v/>
      </c>
      <c r="CJ861" s="163" t="str">
        <f t="shared" si="590"/>
        <v/>
      </c>
      <c r="CK861" s="164" t="str">
        <f t="shared" si="591"/>
        <v/>
      </c>
      <c r="CM861" s="169" t="str">
        <f t="shared" si="588"/>
        <v/>
      </c>
      <c r="CN861" s="139" t="str">
        <f t="shared" si="589"/>
        <v/>
      </c>
      <c r="CP861" s="41" t="str">
        <f>IF($CM861="", "", COUNTIF($CM$11:$CM$3035, "&lt;"&amp;$CM861)+1+COUNTIF($CM$11:$CM861, $CM861)-1)</f>
        <v/>
      </c>
    </row>
    <row r="862" spans="1:94" x14ac:dyDescent="0.25">
      <c r="A862" s="40"/>
      <c r="B862" s="82" t="str">
        <f>IF($I862="", "", IFERROR(INDEX('Job Database'!$AE$11:$AE$3035, MATCH($I862, 'Job Database'!$X$11:$X$3035, 0)), ""))</f>
        <v/>
      </c>
      <c r="C862" s="69" t="str">
        <f>IF($I862="", "", IF(COUNTIF('Job Database'!$X$11:$X$3035, $I862)=0, $AC$5, $AC$4))</f>
        <v/>
      </c>
      <c r="D862" s="40"/>
      <c r="E862" s="85" t="str">
        <f>IF($I862="", "", IF(IFERROR(INDEX('Job Database'!$M$11:$M$3035, MATCH($I862, 'Job Database'!$X$11:$X$3035, 0)), "")="", "", IFERROR(INDEX('Job Database'!$M$11:$M$3035, MATCH($I862, 'Job Database'!$X$11:$X$3035, 0)), "")))</f>
        <v/>
      </c>
      <c r="F862" s="40"/>
      <c r="G862" s="88" t="str">
        <f t="shared" si="563"/>
        <v/>
      </c>
      <c r="H862" s="40"/>
      <c r="I862" s="24"/>
      <c r="J862" s="34"/>
      <c r="K862" s="106"/>
      <c r="L862" s="79"/>
      <c r="M862" s="34"/>
      <c r="N862" s="79"/>
      <c r="O862" s="31"/>
      <c r="P862" s="53"/>
      <c r="Q862" s="40"/>
      <c r="S862" s="41" t="str">
        <f t="shared" si="551"/>
        <v/>
      </c>
      <c r="T862" s="41" t="str">
        <f t="shared" si="552"/>
        <v/>
      </c>
      <c r="U862" s="41" t="str">
        <f t="shared" si="564"/>
        <v/>
      </c>
      <c r="W862" s="74" t="str">
        <f>IF('Job Database'!$X862="", "", 'Job Database'!$X862)</f>
        <v/>
      </c>
      <c r="Y862" s="41" t="str">
        <f>IF($W862="", "", IF(COUNTIF($I$11:$I$3035, $W862)&gt;0, "", MAX($Y$10:$Y861)+1))</f>
        <v/>
      </c>
      <c r="Z862" s="41">
        <v>852</v>
      </c>
      <c r="AA862" s="58" t="str">
        <f t="shared" si="565"/>
        <v/>
      </c>
      <c r="AC862" s="41" t="str">
        <f t="shared" si="553"/>
        <v/>
      </c>
      <c r="AE862" s="41" t="str">
        <f t="shared" si="566"/>
        <v/>
      </c>
      <c r="AJ862" s="154" t="str">
        <f t="shared" si="567"/>
        <v/>
      </c>
      <c r="AL862" s="120" t="str">
        <f t="shared" si="568"/>
        <v/>
      </c>
      <c r="AM862" s="104" t="str">
        <f t="shared" si="569"/>
        <v/>
      </c>
      <c r="AN862" s="104" t="str">
        <f t="shared" si="570"/>
        <v/>
      </c>
      <c r="AO862" s="104" t="str">
        <f t="shared" si="554"/>
        <v/>
      </c>
      <c r="AP862" s="104" t="str">
        <f t="shared" si="555"/>
        <v/>
      </c>
      <c r="AQ862" s="121" t="str">
        <f t="shared" si="571"/>
        <v/>
      </c>
      <c r="AS862" s="88" t="str">
        <f t="shared" si="556"/>
        <v/>
      </c>
      <c r="AT862" s="68" t="str">
        <f t="shared" si="572"/>
        <v/>
      </c>
      <c r="AU862" s="68" t="str">
        <f t="shared" si="573"/>
        <v/>
      </c>
      <c r="AV862" s="68" t="str">
        <f t="shared" si="574"/>
        <v/>
      </c>
      <c r="AW862" s="88" t="str">
        <f t="shared" si="557"/>
        <v/>
      </c>
      <c r="AZ862" s="88" t="str">
        <f t="shared" si="558"/>
        <v/>
      </c>
      <c r="BA862" s="68" t="str">
        <f t="shared" si="559"/>
        <v/>
      </c>
      <c r="BB862" s="68" t="str">
        <f t="shared" si="560"/>
        <v/>
      </c>
      <c r="BC862" s="68" t="str">
        <f t="shared" si="561"/>
        <v/>
      </c>
      <c r="BD862" s="69" t="str">
        <f t="shared" si="562"/>
        <v/>
      </c>
      <c r="BE862" s="69" t="str">
        <f t="shared" si="575"/>
        <v/>
      </c>
      <c r="BT862" s="138" t="str">
        <f t="shared" ca="1" si="576"/>
        <v/>
      </c>
      <c r="BU862" s="139" t="str">
        <f t="shared" ca="1" si="577"/>
        <v/>
      </c>
      <c r="BW862" s="138" t="str">
        <f t="shared" si="578"/>
        <v/>
      </c>
      <c r="BX862" s="104" t="str">
        <f t="shared" si="579"/>
        <v/>
      </c>
      <c r="BY862" s="139" t="str">
        <f t="shared" si="580"/>
        <v/>
      </c>
      <c r="CA862" s="138" t="str">
        <f t="shared" si="581"/>
        <v/>
      </c>
      <c r="CB862" s="104" t="str">
        <f t="shared" si="582"/>
        <v/>
      </c>
      <c r="CC862" s="139" t="str">
        <f t="shared" si="583"/>
        <v/>
      </c>
      <c r="CE862" s="162" t="str">
        <f t="shared" si="584"/>
        <v/>
      </c>
      <c r="CF862" s="163" t="str">
        <f t="shared" si="585"/>
        <v/>
      </c>
      <c r="CG862" s="164" t="str">
        <f t="shared" si="586"/>
        <v/>
      </c>
      <c r="CI862" s="162" t="str">
        <f t="shared" si="587"/>
        <v/>
      </c>
      <c r="CJ862" s="163" t="str">
        <f t="shared" si="590"/>
        <v/>
      </c>
      <c r="CK862" s="164" t="str">
        <f t="shared" si="591"/>
        <v/>
      </c>
      <c r="CM862" s="169" t="str">
        <f t="shared" si="588"/>
        <v/>
      </c>
      <c r="CN862" s="139" t="str">
        <f t="shared" si="589"/>
        <v/>
      </c>
      <c r="CP862" s="41" t="str">
        <f>IF($CM862="", "", COUNTIF($CM$11:$CM$3035, "&lt;"&amp;$CM862)+1+COUNTIF($CM$11:$CM862, $CM862)-1)</f>
        <v/>
      </c>
    </row>
    <row r="863" spans="1:94" x14ac:dyDescent="0.25">
      <c r="A863" s="40"/>
      <c r="B863" s="82" t="str">
        <f>IF($I863="", "", IFERROR(INDEX('Job Database'!$AE$11:$AE$3035, MATCH($I863, 'Job Database'!$X$11:$X$3035, 0)), ""))</f>
        <v/>
      </c>
      <c r="C863" s="69" t="str">
        <f>IF($I863="", "", IF(COUNTIF('Job Database'!$X$11:$X$3035, $I863)=0, $AC$5, $AC$4))</f>
        <v/>
      </c>
      <c r="D863" s="40"/>
      <c r="E863" s="85" t="str">
        <f>IF($I863="", "", IF(IFERROR(INDEX('Job Database'!$M$11:$M$3035, MATCH($I863, 'Job Database'!$X$11:$X$3035, 0)), "")="", "", IFERROR(INDEX('Job Database'!$M$11:$M$3035, MATCH($I863, 'Job Database'!$X$11:$X$3035, 0)), "")))</f>
        <v/>
      </c>
      <c r="F863" s="40"/>
      <c r="G863" s="88" t="str">
        <f t="shared" si="563"/>
        <v/>
      </c>
      <c r="H863" s="40"/>
      <c r="I863" s="24"/>
      <c r="J863" s="34"/>
      <c r="K863" s="106"/>
      <c r="L863" s="79"/>
      <c r="M863" s="34"/>
      <c r="N863" s="79"/>
      <c r="O863" s="31"/>
      <c r="P863" s="53"/>
      <c r="Q863" s="40"/>
      <c r="S863" s="41" t="str">
        <f t="shared" si="551"/>
        <v/>
      </c>
      <c r="T863" s="41" t="str">
        <f t="shared" si="552"/>
        <v/>
      </c>
      <c r="U863" s="41" t="str">
        <f t="shared" si="564"/>
        <v/>
      </c>
      <c r="W863" s="74" t="str">
        <f>IF('Job Database'!$X863="", "", 'Job Database'!$X863)</f>
        <v/>
      </c>
      <c r="Y863" s="41" t="str">
        <f>IF($W863="", "", IF(COUNTIF($I$11:$I$3035, $W863)&gt;0, "", MAX($Y$10:$Y862)+1))</f>
        <v/>
      </c>
      <c r="Z863" s="41">
        <v>853</v>
      </c>
      <c r="AA863" s="58" t="str">
        <f t="shared" si="565"/>
        <v/>
      </c>
      <c r="AC863" s="41" t="str">
        <f t="shared" si="553"/>
        <v/>
      </c>
      <c r="AE863" s="41" t="str">
        <f t="shared" si="566"/>
        <v/>
      </c>
      <c r="AJ863" s="154" t="str">
        <f t="shared" si="567"/>
        <v/>
      </c>
      <c r="AL863" s="120" t="str">
        <f t="shared" si="568"/>
        <v/>
      </c>
      <c r="AM863" s="104" t="str">
        <f t="shared" si="569"/>
        <v/>
      </c>
      <c r="AN863" s="104" t="str">
        <f t="shared" si="570"/>
        <v/>
      </c>
      <c r="AO863" s="104" t="str">
        <f t="shared" si="554"/>
        <v/>
      </c>
      <c r="AP863" s="104" t="str">
        <f t="shared" si="555"/>
        <v/>
      </c>
      <c r="AQ863" s="121" t="str">
        <f t="shared" si="571"/>
        <v/>
      </c>
      <c r="AS863" s="88" t="str">
        <f t="shared" si="556"/>
        <v/>
      </c>
      <c r="AT863" s="68" t="str">
        <f t="shared" si="572"/>
        <v/>
      </c>
      <c r="AU863" s="68" t="str">
        <f t="shared" si="573"/>
        <v/>
      </c>
      <c r="AV863" s="68" t="str">
        <f t="shared" si="574"/>
        <v/>
      </c>
      <c r="AW863" s="88" t="str">
        <f t="shared" si="557"/>
        <v/>
      </c>
      <c r="AZ863" s="88" t="str">
        <f t="shared" si="558"/>
        <v/>
      </c>
      <c r="BA863" s="68" t="str">
        <f t="shared" si="559"/>
        <v/>
      </c>
      <c r="BB863" s="68" t="str">
        <f t="shared" si="560"/>
        <v/>
      </c>
      <c r="BC863" s="68" t="str">
        <f t="shared" si="561"/>
        <v/>
      </c>
      <c r="BD863" s="69" t="str">
        <f t="shared" si="562"/>
        <v/>
      </c>
      <c r="BE863" s="69" t="str">
        <f t="shared" si="575"/>
        <v/>
      </c>
      <c r="BT863" s="138" t="str">
        <f t="shared" ca="1" si="576"/>
        <v/>
      </c>
      <c r="BU863" s="139" t="str">
        <f t="shared" ca="1" si="577"/>
        <v/>
      </c>
      <c r="BW863" s="138" t="str">
        <f t="shared" si="578"/>
        <v/>
      </c>
      <c r="BX863" s="104" t="str">
        <f t="shared" si="579"/>
        <v/>
      </c>
      <c r="BY863" s="139" t="str">
        <f t="shared" si="580"/>
        <v/>
      </c>
      <c r="CA863" s="138" t="str">
        <f t="shared" si="581"/>
        <v/>
      </c>
      <c r="CB863" s="104" t="str">
        <f t="shared" si="582"/>
        <v/>
      </c>
      <c r="CC863" s="139" t="str">
        <f t="shared" si="583"/>
        <v/>
      </c>
      <c r="CE863" s="162" t="str">
        <f t="shared" si="584"/>
        <v/>
      </c>
      <c r="CF863" s="163" t="str">
        <f t="shared" si="585"/>
        <v/>
      </c>
      <c r="CG863" s="164" t="str">
        <f t="shared" si="586"/>
        <v/>
      </c>
      <c r="CI863" s="162" t="str">
        <f t="shared" si="587"/>
        <v/>
      </c>
      <c r="CJ863" s="163" t="str">
        <f t="shared" si="590"/>
        <v/>
      </c>
      <c r="CK863" s="164" t="str">
        <f t="shared" si="591"/>
        <v/>
      </c>
      <c r="CM863" s="169" t="str">
        <f t="shared" si="588"/>
        <v/>
      </c>
      <c r="CN863" s="139" t="str">
        <f t="shared" si="589"/>
        <v/>
      </c>
      <c r="CP863" s="41" t="str">
        <f>IF($CM863="", "", COUNTIF($CM$11:$CM$3035, "&lt;"&amp;$CM863)+1+COUNTIF($CM$11:$CM863, $CM863)-1)</f>
        <v/>
      </c>
    </row>
    <row r="864" spans="1:94" x14ac:dyDescent="0.25">
      <c r="A864" s="40"/>
      <c r="B864" s="82" t="str">
        <f>IF($I864="", "", IFERROR(INDEX('Job Database'!$AE$11:$AE$3035, MATCH($I864, 'Job Database'!$X$11:$X$3035, 0)), ""))</f>
        <v/>
      </c>
      <c r="C864" s="69" t="str">
        <f>IF($I864="", "", IF(COUNTIF('Job Database'!$X$11:$X$3035, $I864)=0, $AC$5, $AC$4))</f>
        <v/>
      </c>
      <c r="D864" s="40"/>
      <c r="E864" s="85" t="str">
        <f>IF($I864="", "", IF(IFERROR(INDEX('Job Database'!$M$11:$M$3035, MATCH($I864, 'Job Database'!$X$11:$X$3035, 0)), "")="", "", IFERROR(INDEX('Job Database'!$M$11:$M$3035, MATCH($I864, 'Job Database'!$X$11:$X$3035, 0)), "")))</f>
        <v/>
      </c>
      <c r="F864" s="40"/>
      <c r="G864" s="88" t="str">
        <f t="shared" si="563"/>
        <v/>
      </c>
      <c r="H864" s="40"/>
      <c r="I864" s="24"/>
      <c r="J864" s="34"/>
      <c r="K864" s="106"/>
      <c r="L864" s="79"/>
      <c r="M864" s="34"/>
      <c r="N864" s="79"/>
      <c r="O864" s="31"/>
      <c r="P864" s="53"/>
      <c r="Q864" s="40"/>
      <c r="S864" s="41" t="str">
        <f t="shared" si="551"/>
        <v/>
      </c>
      <c r="T864" s="41" t="str">
        <f t="shared" si="552"/>
        <v/>
      </c>
      <c r="U864" s="41" t="str">
        <f t="shared" si="564"/>
        <v/>
      </c>
      <c r="W864" s="74" t="str">
        <f>IF('Job Database'!$X864="", "", 'Job Database'!$X864)</f>
        <v/>
      </c>
      <c r="Y864" s="41" t="str">
        <f>IF($W864="", "", IF(COUNTIF($I$11:$I$3035, $W864)&gt;0, "", MAX($Y$10:$Y863)+1))</f>
        <v/>
      </c>
      <c r="Z864" s="41">
        <v>854</v>
      </c>
      <c r="AA864" s="58" t="str">
        <f t="shared" si="565"/>
        <v/>
      </c>
      <c r="AC864" s="41" t="str">
        <f t="shared" si="553"/>
        <v/>
      </c>
      <c r="AE864" s="41" t="str">
        <f t="shared" si="566"/>
        <v/>
      </c>
      <c r="AJ864" s="154" t="str">
        <f t="shared" si="567"/>
        <v/>
      </c>
      <c r="AL864" s="120" t="str">
        <f t="shared" si="568"/>
        <v/>
      </c>
      <c r="AM864" s="104" t="str">
        <f t="shared" si="569"/>
        <v/>
      </c>
      <c r="AN864" s="104" t="str">
        <f t="shared" si="570"/>
        <v/>
      </c>
      <c r="AO864" s="104" t="str">
        <f t="shared" si="554"/>
        <v/>
      </c>
      <c r="AP864" s="104" t="str">
        <f t="shared" si="555"/>
        <v/>
      </c>
      <c r="AQ864" s="121" t="str">
        <f t="shared" si="571"/>
        <v/>
      </c>
      <c r="AS864" s="88" t="str">
        <f t="shared" si="556"/>
        <v/>
      </c>
      <c r="AT864" s="68" t="str">
        <f t="shared" si="572"/>
        <v/>
      </c>
      <c r="AU864" s="68" t="str">
        <f t="shared" si="573"/>
        <v/>
      </c>
      <c r="AV864" s="68" t="str">
        <f t="shared" si="574"/>
        <v/>
      </c>
      <c r="AW864" s="88" t="str">
        <f t="shared" si="557"/>
        <v/>
      </c>
      <c r="AZ864" s="88" t="str">
        <f t="shared" si="558"/>
        <v/>
      </c>
      <c r="BA864" s="68" t="str">
        <f t="shared" si="559"/>
        <v/>
      </c>
      <c r="BB864" s="68" t="str">
        <f t="shared" si="560"/>
        <v/>
      </c>
      <c r="BC864" s="68" t="str">
        <f t="shared" si="561"/>
        <v/>
      </c>
      <c r="BD864" s="69" t="str">
        <f t="shared" si="562"/>
        <v/>
      </c>
      <c r="BE864" s="69" t="str">
        <f t="shared" si="575"/>
        <v/>
      </c>
      <c r="BT864" s="138" t="str">
        <f t="shared" ca="1" si="576"/>
        <v/>
      </c>
      <c r="BU864" s="139" t="str">
        <f t="shared" ca="1" si="577"/>
        <v/>
      </c>
      <c r="BW864" s="138" t="str">
        <f t="shared" si="578"/>
        <v/>
      </c>
      <c r="BX864" s="104" t="str">
        <f t="shared" si="579"/>
        <v/>
      </c>
      <c r="BY864" s="139" t="str">
        <f t="shared" si="580"/>
        <v/>
      </c>
      <c r="CA864" s="138" t="str">
        <f t="shared" si="581"/>
        <v/>
      </c>
      <c r="CB864" s="104" t="str">
        <f t="shared" si="582"/>
        <v/>
      </c>
      <c r="CC864" s="139" t="str">
        <f t="shared" si="583"/>
        <v/>
      </c>
      <c r="CE864" s="162" t="str">
        <f t="shared" si="584"/>
        <v/>
      </c>
      <c r="CF864" s="163" t="str">
        <f t="shared" si="585"/>
        <v/>
      </c>
      <c r="CG864" s="164" t="str">
        <f t="shared" si="586"/>
        <v/>
      </c>
      <c r="CI864" s="162" t="str">
        <f t="shared" si="587"/>
        <v/>
      </c>
      <c r="CJ864" s="163" t="str">
        <f t="shared" si="590"/>
        <v/>
      </c>
      <c r="CK864" s="164" t="str">
        <f t="shared" si="591"/>
        <v/>
      </c>
      <c r="CM864" s="169" t="str">
        <f t="shared" si="588"/>
        <v/>
      </c>
      <c r="CN864" s="139" t="str">
        <f t="shared" si="589"/>
        <v/>
      </c>
      <c r="CP864" s="41" t="str">
        <f>IF($CM864="", "", COUNTIF($CM$11:$CM$3035, "&lt;"&amp;$CM864)+1+COUNTIF($CM$11:$CM864, $CM864)-1)</f>
        <v/>
      </c>
    </row>
    <row r="865" spans="1:94" x14ac:dyDescent="0.25">
      <c r="A865" s="40"/>
      <c r="B865" s="82" t="str">
        <f>IF($I865="", "", IFERROR(INDEX('Job Database'!$AE$11:$AE$3035, MATCH($I865, 'Job Database'!$X$11:$X$3035, 0)), ""))</f>
        <v/>
      </c>
      <c r="C865" s="69" t="str">
        <f>IF($I865="", "", IF(COUNTIF('Job Database'!$X$11:$X$3035, $I865)=0, $AC$5, $AC$4))</f>
        <v/>
      </c>
      <c r="D865" s="40"/>
      <c r="E865" s="85" t="str">
        <f>IF($I865="", "", IF(IFERROR(INDEX('Job Database'!$M$11:$M$3035, MATCH($I865, 'Job Database'!$X$11:$X$3035, 0)), "")="", "", IFERROR(INDEX('Job Database'!$M$11:$M$3035, MATCH($I865, 'Job Database'!$X$11:$X$3035, 0)), "")))</f>
        <v/>
      </c>
      <c r="F865" s="40"/>
      <c r="G865" s="88" t="str">
        <f t="shared" si="563"/>
        <v/>
      </c>
      <c r="H865" s="40"/>
      <c r="I865" s="24"/>
      <c r="J865" s="34"/>
      <c r="K865" s="106"/>
      <c r="L865" s="79"/>
      <c r="M865" s="34"/>
      <c r="N865" s="79"/>
      <c r="O865" s="31"/>
      <c r="P865" s="53"/>
      <c r="Q865" s="40"/>
      <c r="S865" s="41" t="str">
        <f t="shared" si="551"/>
        <v/>
      </c>
      <c r="T865" s="41" t="str">
        <f t="shared" si="552"/>
        <v/>
      </c>
      <c r="U865" s="41" t="str">
        <f t="shared" si="564"/>
        <v/>
      </c>
      <c r="W865" s="74" t="str">
        <f>IF('Job Database'!$X865="", "", 'Job Database'!$X865)</f>
        <v/>
      </c>
      <c r="Y865" s="41" t="str">
        <f>IF($W865="", "", IF(COUNTIF($I$11:$I$3035, $W865)&gt;0, "", MAX($Y$10:$Y864)+1))</f>
        <v/>
      </c>
      <c r="Z865" s="41">
        <v>855</v>
      </c>
      <c r="AA865" s="58" t="str">
        <f t="shared" si="565"/>
        <v/>
      </c>
      <c r="AC865" s="41" t="str">
        <f t="shared" si="553"/>
        <v/>
      </c>
      <c r="AE865" s="41" t="str">
        <f t="shared" si="566"/>
        <v/>
      </c>
      <c r="AJ865" s="154" t="str">
        <f t="shared" si="567"/>
        <v/>
      </c>
      <c r="AL865" s="120" t="str">
        <f t="shared" si="568"/>
        <v/>
      </c>
      <c r="AM865" s="104" t="str">
        <f t="shared" si="569"/>
        <v/>
      </c>
      <c r="AN865" s="104" t="str">
        <f t="shared" si="570"/>
        <v/>
      </c>
      <c r="AO865" s="104" t="str">
        <f t="shared" si="554"/>
        <v/>
      </c>
      <c r="AP865" s="104" t="str">
        <f t="shared" si="555"/>
        <v/>
      </c>
      <c r="AQ865" s="121" t="str">
        <f t="shared" si="571"/>
        <v/>
      </c>
      <c r="AS865" s="88" t="str">
        <f t="shared" si="556"/>
        <v/>
      </c>
      <c r="AT865" s="68" t="str">
        <f t="shared" si="572"/>
        <v/>
      </c>
      <c r="AU865" s="68" t="str">
        <f t="shared" si="573"/>
        <v/>
      </c>
      <c r="AV865" s="68" t="str">
        <f t="shared" si="574"/>
        <v/>
      </c>
      <c r="AW865" s="88" t="str">
        <f t="shared" si="557"/>
        <v/>
      </c>
      <c r="AZ865" s="88" t="str">
        <f t="shared" si="558"/>
        <v/>
      </c>
      <c r="BA865" s="68" t="str">
        <f t="shared" si="559"/>
        <v/>
      </c>
      <c r="BB865" s="68" t="str">
        <f t="shared" si="560"/>
        <v/>
      </c>
      <c r="BC865" s="68" t="str">
        <f t="shared" si="561"/>
        <v/>
      </c>
      <c r="BD865" s="69" t="str">
        <f t="shared" si="562"/>
        <v/>
      </c>
      <c r="BE865" s="69" t="str">
        <f t="shared" si="575"/>
        <v/>
      </c>
      <c r="BT865" s="138" t="str">
        <f t="shared" ca="1" si="576"/>
        <v/>
      </c>
      <c r="BU865" s="139" t="str">
        <f t="shared" ca="1" si="577"/>
        <v/>
      </c>
      <c r="BW865" s="138" t="str">
        <f t="shared" si="578"/>
        <v/>
      </c>
      <c r="BX865" s="104" t="str">
        <f t="shared" si="579"/>
        <v/>
      </c>
      <c r="BY865" s="139" t="str">
        <f t="shared" si="580"/>
        <v/>
      </c>
      <c r="CA865" s="138" t="str">
        <f t="shared" si="581"/>
        <v/>
      </c>
      <c r="CB865" s="104" t="str">
        <f t="shared" si="582"/>
        <v/>
      </c>
      <c r="CC865" s="139" t="str">
        <f t="shared" si="583"/>
        <v/>
      </c>
      <c r="CE865" s="162" t="str">
        <f t="shared" si="584"/>
        <v/>
      </c>
      <c r="CF865" s="163" t="str">
        <f t="shared" si="585"/>
        <v/>
      </c>
      <c r="CG865" s="164" t="str">
        <f t="shared" si="586"/>
        <v/>
      </c>
      <c r="CI865" s="162" t="str">
        <f t="shared" si="587"/>
        <v/>
      </c>
      <c r="CJ865" s="163" t="str">
        <f t="shared" si="590"/>
        <v/>
      </c>
      <c r="CK865" s="164" t="str">
        <f t="shared" si="591"/>
        <v/>
      </c>
      <c r="CM865" s="169" t="str">
        <f t="shared" si="588"/>
        <v/>
      </c>
      <c r="CN865" s="139" t="str">
        <f t="shared" si="589"/>
        <v/>
      </c>
      <c r="CP865" s="41" t="str">
        <f>IF($CM865="", "", COUNTIF($CM$11:$CM$3035, "&lt;"&amp;$CM865)+1+COUNTIF($CM$11:$CM865, $CM865)-1)</f>
        <v/>
      </c>
    </row>
    <row r="866" spans="1:94" x14ac:dyDescent="0.25">
      <c r="A866" s="40"/>
      <c r="B866" s="82" t="str">
        <f>IF($I866="", "", IFERROR(INDEX('Job Database'!$AE$11:$AE$3035, MATCH($I866, 'Job Database'!$X$11:$X$3035, 0)), ""))</f>
        <v/>
      </c>
      <c r="C866" s="69" t="str">
        <f>IF($I866="", "", IF(COUNTIF('Job Database'!$X$11:$X$3035, $I866)=0, $AC$5, $AC$4))</f>
        <v/>
      </c>
      <c r="D866" s="40"/>
      <c r="E866" s="85" t="str">
        <f>IF($I866="", "", IF(IFERROR(INDEX('Job Database'!$M$11:$M$3035, MATCH($I866, 'Job Database'!$X$11:$X$3035, 0)), "")="", "", IFERROR(INDEX('Job Database'!$M$11:$M$3035, MATCH($I866, 'Job Database'!$X$11:$X$3035, 0)), "")))</f>
        <v/>
      </c>
      <c r="F866" s="40"/>
      <c r="G866" s="88" t="str">
        <f t="shared" si="563"/>
        <v/>
      </c>
      <c r="H866" s="40"/>
      <c r="I866" s="24"/>
      <c r="J866" s="34"/>
      <c r="K866" s="106"/>
      <c r="L866" s="79"/>
      <c r="M866" s="34"/>
      <c r="N866" s="79"/>
      <c r="O866" s="31"/>
      <c r="P866" s="53"/>
      <c r="Q866" s="40"/>
      <c r="S866" s="41" t="str">
        <f t="shared" si="551"/>
        <v/>
      </c>
      <c r="T866" s="41" t="str">
        <f t="shared" si="552"/>
        <v/>
      </c>
      <c r="U866" s="41" t="str">
        <f t="shared" si="564"/>
        <v/>
      </c>
      <c r="W866" s="74" t="str">
        <f>IF('Job Database'!$X866="", "", 'Job Database'!$X866)</f>
        <v/>
      </c>
      <c r="Y866" s="41" t="str">
        <f>IF($W866="", "", IF(COUNTIF($I$11:$I$3035, $W866)&gt;0, "", MAX($Y$10:$Y865)+1))</f>
        <v/>
      </c>
      <c r="Z866" s="41">
        <v>856</v>
      </c>
      <c r="AA866" s="58" t="str">
        <f t="shared" si="565"/>
        <v/>
      </c>
      <c r="AC866" s="41" t="str">
        <f t="shared" si="553"/>
        <v/>
      </c>
      <c r="AE866" s="41" t="str">
        <f t="shared" si="566"/>
        <v/>
      </c>
      <c r="AJ866" s="154" t="str">
        <f t="shared" si="567"/>
        <v/>
      </c>
      <c r="AL866" s="120" t="str">
        <f t="shared" si="568"/>
        <v/>
      </c>
      <c r="AM866" s="104" t="str">
        <f t="shared" si="569"/>
        <v/>
      </c>
      <c r="AN866" s="104" t="str">
        <f t="shared" si="570"/>
        <v/>
      </c>
      <c r="AO866" s="104" t="str">
        <f t="shared" si="554"/>
        <v/>
      </c>
      <c r="AP866" s="104" t="str">
        <f t="shared" si="555"/>
        <v/>
      </c>
      <c r="AQ866" s="121" t="str">
        <f t="shared" si="571"/>
        <v/>
      </c>
      <c r="AS866" s="88" t="str">
        <f t="shared" si="556"/>
        <v/>
      </c>
      <c r="AT866" s="68" t="str">
        <f t="shared" si="572"/>
        <v/>
      </c>
      <c r="AU866" s="68" t="str">
        <f t="shared" si="573"/>
        <v/>
      </c>
      <c r="AV866" s="68" t="str">
        <f t="shared" si="574"/>
        <v/>
      </c>
      <c r="AW866" s="88" t="str">
        <f t="shared" si="557"/>
        <v/>
      </c>
      <c r="AZ866" s="88" t="str">
        <f t="shared" si="558"/>
        <v/>
      </c>
      <c r="BA866" s="68" t="str">
        <f t="shared" si="559"/>
        <v/>
      </c>
      <c r="BB866" s="68" t="str">
        <f t="shared" si="560"/>
        <v/>
      </c>
      <c r="BC866" s="68" t="str">
        <f t="shared" si="561"/>
        <v/>
      </c>
      <c r="BD866" s="69" t="str">
        <f t="shared" si="562"/>
        <v/>
      </c>
      <c r="BE866" s="69" t="str">
        <f t="shared" si="575"/>
        <v/>
      </c>
      <c r="BT866" s="138" t="str">
        <f t="shared" ca="1" si="576"/>
        <v/>
      </c>
      <c r="BU866" s="139" t="str">
        <f t="shared" ca="1" si="577"/>
        <v/>
      </c>
      <c r="BW866" s="138" t="str">
        <f t="shared" si="578"/>
        <v/>
      </c>
      <c r="BX866" s="104" t="str">
        <f t="shared" si="579"/>
        <v/>
      </c>
      <c r="BY866" s="139" t="str">
        <f t="shared" si="580"/>
        <v/>
      </c>
      <c r="CA866" s="138" t="str">
        <f t="shared" si="581"/>
        <v/>
      </c>
      <c r="CB866" s="104" t="str">
        <f t="shared" si="582"/>
        <v/>
      </c>
      <c r="CC866" s="139" t="str">
        <f t="shared" si="583"/>
        <v/>
      </c>
      <c r="CE866" s="162" t="str">
        <f t="shared" si="584"/>
        <v/>
      </c>
      <c r="CF866" s="163" t="str">
        <f t="shared" si="585"/>
        <v/>
      </c>
      <c r="CG866" s="164" t="str">
        <f t="shared" si="586"/>
        <v/>
      </c>
      <c r="CI866" s="162" t="str">
        <f t="shared" si="587"/>
        <v/>
      </c>
      <c r="CJ866" s="163" t="str">
        <f t="shared" si="590"/>
        <v/>
      </c>
      <c r="CK866" s="164" t="str">
        <f t="shared" si="591"/>
        <v/>
      </c>
      <c r="CM866" s="169" t="str">
        <f t="shared" si="588"/>
        <v/>
      </c>
      <c r="CN866" s="139" t="str">
        <f t="shared" si="589"/>
        <v/>
      </c>
      <c r="CP866" s="41" t="str">
        <f>IF($CM866="", "", COUNTIF($CM$11:$CM$3035, "&lt;"&amp;$CM866)+1+COUNTIF($CM$11:$CM866, $CM866)-1)</f>
        <v/>
      </c>
    </row>
    <row r="867" spans="1:94" x14ac:dyDescent="0.25">
      <c r="A867" s="40"/>
      <c r="B867" s="82" t="str">
        <f>IF($I867="", "", IFERROR(INDEX('Job Database'!$AE$11:$AE$3035, MATCH($I867, 'Job Database'!$X$11:$X$3035, 0)), ""))</f>
        <v/>
      </c>
      <c r="C867" s="69" t="str">
        <f>IF($I867="", "", IF(COUNTIF('Job Database'!$X$11:$X$3035, $I867)=0, $AC$5, $AC$4))</f>
        <v/>
      </c>
      <c r="D867" s="40"/>
      <c r="E867" s="85" t="str">
        <f>IF($I867="", "", IF(IFERROR(INDEX('Job Database'!$M$11:$M$3035, MATCH($I867, 'Job Database'!$X$11:$X$3035, 0)), "")="", "", IFERROR(INDEX('Job Database'!$M$11:$M$3035, MATCH($I867, 'Job Database'!$X$11:$X$3035, 0)), "")))</f>
        <v/>
      </c>
      <c r="F867" s="40"/>
      <c r="G867" s="88" t="str">
        <f t="shared" si="563"/>
        <v/>
      </c>
      <c r="H867" s="40"/>
      <c r="I867" s="24"/>
      <c r="J867" s="34"/>
      <c r="K867" s="106"/>
      <c r="L867" s="79"/>
      <c r="M867" s="34"/>
      <c r="N867" s="79"/>
      <c r="O867" s="31"/>
      <c r="P867" s="53"/>
      <c r="Q867" s="40"/>
      <c r="S867" s="41" t="str">
        <f t="shared" si="551"/>
        <v/>
      </c>
      <c r="T867" s="41" t="str">
        <f t="shared" si="552"/>
        <v/>
      </c>
      <c r="U867" s="41" t="str">
        <f t="shared" si="564"/>
        <v/>
      </c>
      <c r="W867" s="74" t="str">
        <f>IF('Job Database'!$X867="", "", 'Job Database'!$X867)</f>
        <v/>
      </c>
      <c r="Y867" s="41" t="str">
        <f>IF($W867="", "", IF(COUNTIF($I$11:$I$3035, $W867)&gt;0, "", MAX($Y$10:$Y866)+1))</f>
        <v/>
      </c>
      <c r="Z867" s="41">
        <v>857</v>
      </c>
      <c r="AA867" s="58" t="str">
        <f t="shared" si="565"/>
        <v/>
      </c>
      <c r="AC867" s="41" t="str">
        <f t="shared" si="553"/>
        <v/>
      </c>
      <c r="AE867" s="41" t="str">
        <f t="shared" si="566"/>
        <v/>
      </c>
      <c r="AJ867" s="154" t="str">
        <f t="shared" si="567"/>
        <v/>
      </c>
      <c r="AL867" s="120" t="str">
        <f t="shared" si="568"/>
        <v/>
      </c>
      <c r="AM867" s="104" t="str">
        <f t="shared" si="569"/>
        <v/>
      </c>
      <c r="AN867" s="104" t="str">
        <f t="shared" si="570"/>
        <v/>
      </c>
      <c r="AO867" s="104" t="str">
        <f t="shared" si="554"/>
        <v/>
      </c>
      <c r="AP867" s="104" t="str">
        <f t="shared" si="555"/>
        <v/>
      </c>
      <c r="AQ867" s="121" t="str">
        <f t="shared" si="571"/>
        <v/>
      </c>
      <c r="AS867" s="88" t="str">
        <f t="shared" si="556"/>
        <v/>
      </c>
      <c r="AT867" s="68" t="str">
        <f t="shared" si="572"/>
        <v/>
      </c>
      <c r="AU867" s="68" t="str">
        <f t="shared" si="573"/>
        <v/>
      </c>
      <c r="AV867" s="68" t="str">
        <f t="shared" si="574"/>
        <v/>
      </c>
      <c r="AW867" s="88" t="str">
        <f t="shared" si="557"/>
        <v/>
      </c>
      <c r="AZ867" s="88" t="str">
        <f t="shared" si="558"/>
        <v/>
      </c>
      <c r="BA867" s="68" t="str">
        <f t="shared" si="559"/>
        <v/>
      </c>
      <c r="BB867" s="68" t="str">
        <f t="shared" si="560"/>
        <v/>
      </c>
      <c r="BC867" s="68" t="str">
        <f t="shared" si="561"/>
        <v/>
      </c>
      <c r="BD867" s="69" t="str">
        <f t="shared" si="562"/>
        <v/>
      </c>
      <c r="BE867" s="69" t="str">
        <f t="shared" si="575"/>
        <v/>
      </c>
      <c r="BT867" s="138" t="str">
        <f t="shared" ca="1" si="576"/>
        <v/>
      </c>
      <c r="BU867" s="139" t="str">
        <f t="shared" ca="1" si="577"/>
        <v/>
      </c>
      <c r="BW867" s="138" t="str">
        <f t="shared" si="578"/>
        <v/>
      </c>
      <c r="BX867" s="104" t="str">
        <f t="shared" si="579"/>
        <v/>
      </c>
      <c r="BY867" s="139" t="str">
        <f t="shared" si="580"/>
        <v/>
      </c>
      <c r="CA867" s="138" t="str">
        <f t="shared" si="581"/>
        <v/>
      </c>
      <c r="CB867" s="104" t="str">
        <f t="shared" si="582"/>
        <v/>
      </c>
      <c r="CC867" s="139" t="str">
        <f t="shared" si="583"/>
        <v/>
      </c>
      <c r="CE867" s="162" t="str">
        <f t="shared" si="584"/>
        <v/>
      </c>
      <c r="CF867" s="163" t="str">
        <f t="shared" si="585"/>
        <v/>
      </c>
      <c r="CG867" s="164" t="str">
        <f t="shared" si="586"/>
        <v/>
      </c>
      <c r="CI867" s="162" t="str">
        <f t="shared" si="587"/>
        <v/>
      </c>
      <c r="CJ867" s="163" t="str">
        <f t="shared" si="590"/>
        <v/>
      </c>
      <c r="CK867" s="164" t="str">
        <f t="shared" si="591"/>
        <v/>
      </c>
      <c r="CM867" s="169" t="str">
        <f t="shared" si="588"/>
        <v/>
      </c>
      <c r="CN867" s="139" t="str">
        <f t="shared" si="589"/>
        <v/>
      </c>
      <c r="CP867" s="41" t="str">
        <f>IF($CM867="", "", COUNTIF($CM$11:$CM$3035, "&lt;"&amp;$CM867)+1+COUNTIF($CM$11:$CM867, $CM867)-1)</f>
        <v/>
      </c>
    </row>
    <row r="868" spans="1:94" x14ac:dyDescent="0.25">
      <c r="A868" s="40"/>
      <c r="B868" s="82" t="str">
        <f>IF($I868="", "", IFERROR(INDEX('Job Database'!$AE$11:$AE$3035, MATCH($I868, 'Job Database'!$X$11:$X$3035, 0)), ""))</f>
        <v/>
      </c>
      <c r="C868" s="69" t="str">
        <f>IF($I868="", "", IF(COUNTIF('Job Database'!$X$11:$X$3035, $I868)=0, $AC$5, $AC$4))</f>
        <v/>
      </c>
      <c r="D868" s="40"/>
      <c r="E868" s="85" t="str">
        <f>IF($I868="", "", IF(IFERROR(INDEX('Job Database'!$M$11:$M$3035, MATCH($I868, 'Job Database'!$X$11:$X$3035, 0)), "")="", "", IFERROR(INDEX('Job Database'!$M$11:$M$3035, MATCH($I868, 'Job Database'!$X$11:$X$3035, 0)), "")))</f>
        <v/>
      </c>
      <c r="F868" s="40"/>
      <c r="G868" s="88" t="str">
        <f t="shared" si="563"/>
        <v/>
      </c>
      <c r="H868" s="40"/>
      <c r="I868" s="24"/>
      <c r="J868" s="34"/>
      <c r="K868" s="106"/>
      <c r="L868" s="79"/>
      <c r="M868" s="34"/>
      <c r="N868" s="79"/>
      <c r="O868" s="31"/>
      <c r="P868" s="53"/>
      <c r="Q868" s="40"/>
      <c r="S868" s="41" t="str">
        <f t="shared" si="551"/>
        <v/>
      </c>
      <c r="T868" s="41" t="str">
        <f t="shared" si="552"/>
        <v/>
      </c>
      <c r="U868" s="41" t="str">
        <f t="shared" si="564"/>
        <v/>
      </c>
      <c r="W868" s="74" t="str">
        <f>IF('Job Database'!$X868="", "", 'Job Database'!$X868)</f>
        <v/>
      </c>
      <c r="Y868" s="41" t="str">
        <f>IF($W868="", "", IF(COUNTIF($I$11:$I$3035, $W868)&gt;0, "", MAX($Y$10:$Y867)+1))</f>
        <v/>
      </c>
      <c r="Z868" s="41">
        <v>858</v>
      </c>
      <c r="AA868" s="58" t="str">
        <f t="shared" si="565"/>
        <v/>
      </c>
      <c r="AC868" s="41" t="str">
        <f t="shared" si="553"/>
        <v/>
      </c>
      <c r="AE868" s="41" t="str">
        <f t="shared" si="566"/>
        <v/>
      </c>
      <c r="AJ868" s="154" t="str">
        <f t="shared" si="567"/>
        <v/>
      </c>
      <c r="AL868" s="120" t="str">
        <f t="shared" si="568"/>
        <v/>
      </c>
      <c r="AM868" s="104" t="str">
        <f t="shared" si="569"/>
        <v/>
      </c>
      <c r="AN868" s="104" t="str">
        <f t="shared" si="570"/>
        <v/>
      </c>
      <c r="AO868" s="104" t="str">
        <f t="shared" si="554"/>
        <v/>
      </c>
      <c r="AP868" s="104" t="str">
        <f t="shared" si="555"/>
        <v/>
      </c>
      <c r="AQ868" s="121" t="str">
        <f t="shared" si="571"/>
        <v/>
      </c>
      <c r="AS868" s="88" t="str">
        <f t="shared" si="556"/>
        <v/>
      </c>
      <c r="AT868" s="68" t="str">
        <f t="shared" si="572"/>
        <v/>
      </c>
      <c r="AU868" s="68" t="str">
        <f t="shared" si="573"/>
        <v/>
      </c>
      <c r="AV868" s="68" t="str">
        <f t="shared" si="574"/>
        <v/>
      </c>
      <c r="AW868" s="88" t="str">
        <f t="shared" si="557"/>
        <v/>
      </c>
      <c r="AZ868" s="88" t="str">
        <f t="shared" si="558"/>
        <v/>
      </c>
      <c r="BA868" s="68" t="str">
        <f t="shared" si="559"/>
        <v/>
      </c>
      <c r="BB868" s="68" t="str">
        <f t="shared" si="560"/>
        <v/>
      </c>
      <c r="BC868" s="68" t="str">
        <f t="shared" si="561"/>
        <v/>
      </c>
      <c r="BD868" s="69" t="str">
        <f t="shared" si="562"/>
        <v/>
      </c>
      <c r="BE868" s="69" t="str">
        <f t="shared" si="575"/>
        <v/>
      </c>
      <c r="BT868" s="138" t="str">
        <f t="shared" ca="1" si="576"/>
        <v/>
      </c>
      <c r="BU868" s="139" t="str">
        <f t="shared" ca="1" si="577"/>
        <v/>
      </c>
      <c r="BW868" s="138" t="str">
        <f t="shared" si="578"/>
        <v/>
      </c>
      <c r="BX868" s="104" t="str">
        <f t="shared" si="579"/>
        <v/>
      </c>
      <c r="BY868" s="139" t="str">
        <f t="shared" si="580"/>
        <v/>
      </c>
      <c r="CA868" s="138" t="str">
        <f t="shared" si="581"/>
        <v/>
      </c>
      <c r="CB868" s="104" t="str">
        <f t="shared" si="582"/>
        <v/>
      </c>
      <c r="CC868" s="139" t="str">
        <f t="shared" si="583"/>
        <v/>
      </c>
      <c r="CE868" s="162" t="str">
        <f t="shared" si="584"/>
        <v/>
      </c>
      <c r="CF868" s="163" t="str">
        <f t="shared" si="585"/>
        <v/>
      </c>
      <c r="CG868" s="164" t="str">
        <f t="shared" si="586"/>
        <v/>
      </c>
      <c r="CI868" s="162" t="str">
        <f t="shared" si="587"/>
        <v/>
      </c>
      <c r="CJ868" s="163" t="str">
        <f t="shared" si="590"/>
        <v/>
      </c>
      <c r="CK868" s="164" t="str">
        <f t="shared" si="591"/>
        <v/>
      </c>
      <c r="CM868" s="169" t="str">
        <f t="shared" si="588"/>
        <v/>
      </c>
      <c r="CN868" s="139" t="str">
        <f t="shared" si="589"/>
        <v/>
      </c>
      <c r="CP868" s="41" t="str">
        <f>IF($CM868="", "", COUNTIF($CM$11:$CM$3035, "&lt;"&amp;$CM868)+1+COUNTIF($CM$11:$CM868, $CM868)-1)</f>
        <v/>
      </c>
    </row>
    <row r="869" spans="1:94" x14ac:dyDescent="0.25">
      <c r="A869" s="40"/>
      <c r="B869" s="82" t="str">
        <f>IF($I869="", "", IFERROR(INDEX('Job Database'!$AE$11:$AE$3035, MATCH($I869, 'Job Database'!$X$11:$X$3035, 0)), ""))</f>
        <v/>
      </c>
      <c r="C869" s="69" t="str">
        <f>IF($I869="", "", IF(COUNTIF('Job Database'!$X$11:$X$3035, $I869)=0, $AC$5, $AC$4))</f>
        <v/>
      </c>
      <c r="D869" s="40"/>
      <c r="E869" s="85" t="str">
        <f>IF($I869="", "", IF(IFERROR(INDEX('Job Database'!$M$11:$M$3035, MATCH($I869, 'Job Database'!$X$11:$X$3035, 0)), "")="", "", IFERROR(INDEX('Job Database'!$M$11:$M$3035, MATCH($I869, 'Job Database'!$X$11:$X$3035, 0)), "")))</f>
        <v/>
      </c>
      <c r="F869" s="40"/>
      <c r="G869" s="88" t="str">
        <f t="shared" si="563"/>
        <v/>
      </c>
      <c r="H869" s="40"/>
      <c r="I869" s="24"/>
      <c r="J869" s="34"/>
      <c r="K869" s="106"/>
      <c r="L869" s="79"/>
      <c r="M869" s="34"/>
      <c r="N869" s="79"/>
      <c r="O869" s="31"/>
      <c r="P869" s="53"/>
      <c r="Q869" s="40"/>
      <c r="S869" s="41" t="str">
        <f t="shared" si="551"/>
        <v/>
      </c>
      <c r="T869" s="41" t="str">
        <f t="shared" si="552"/>
        <v/>
      </c>
      <c r="U869" s="41" t="str">
        <f t="shared" si="564"/>
        <v/>
      </c>
      <c r="W869" s="74" t="str">
        <f>IF('Job Database'!$X869="", "", 'Job Database'!$X869)</f>
        <v/>
      </c>
      <c r="Y869" s="41" t="str">
        <f>IF($W869="", "", IF(COUNTIF($I$11:$I$3035, $W869)&gt;0, "", MAX($Y$10:$Y868)+1))</f>
        <v/>
      </c>
      <c r="Z869" s="41">
        <v>859</v>
      </c>
      <c r="AA869" s="58" t="str">
        <f t="shared" si="565"/>
        <v/>
      </c>
      <c r="AC869" s="41" t="str">
        <f t="shared" si="553"/>
        <v/>
      </c>
      <c r="AE869" s="41" t="str">
        <f t="shared" si="566"/>
        <v/>
      </c>
      <c r="AJ869" s="154" t="str">
        <f t="shared" si="567"/>
        <v/>
      </c>
      <c r="AL869" s="120" t="str">
        <f t="shared" si="568"/>
        <v/>
      </c>
      <c r="AM869" s="104" t="str">
        <f t="shared" si="569"/>
        <v/>
      </c>
      <c r="AN869" s="104" t="str">
        <f t="shared" si="570"/>
        <v/>
      </c>
      <c r="AO869" s="104" t="str">
        <f t="shared" si="554"/>
        <v/>
      </c>
      <c r="AP869" s="104" t="str">
        <f t="shared" si="555"/>
        <v/>
      </c>
      <c r="AQ869" s="121" t="str">
        <f t="shared" si="571"/>
        <v/>
      </c>
      <c r="AS869" s="88" t="str">
        <f t="shared" si="556"/>
        <v/>
      </c>
      <c r="AT869" s="68" t="str">
        <f t="shared" si="572"/>
        <v/>
      </c>
      <c r="AU869" s="68" t="str">
        <f t="shared" si="573"/>
        <v/>
      </c>
      <c r="AV869" s="68" t="str">
        <f t="shared" si="574"/>
        <v/>
      </c>
      <c r="AW869" s="88" t="str">
        <f t="shared" si="557"/>
        <v/>
      </c>
      <c r="AZ869" s="88" t="str">
        <f t="shared" si="558"/>
        <v/>
      </c>
      <c r="BA869" s="68" t="str">
        <f t="shared" si="559"/>
        <v/>
      </c>
      <c r="BB869" s="68" t="str">
        <f t="shared" si="560"/>
        <v/>
      </c>
      <c r="BC869" s="68" t="str">
        <f t="shared" si="561"/>
        <v/>
      </c>
      <c r="BD869" s="69" t="str">
        <f t="shared" si="562"/>
        <v/>
      </c>
      <c r="BE869" s="69" t="str">
        <f t="shared" si="575"/>
        <v/>
      </c>
      <c r="BT869" s="138" t="str">
        <f t="shared" ca="1" si="576"/>
        <v/>
      </c>
      <c r="BU869" s="139" t="str">
        <f t="shared" ca="1" si="577"/>
        <v/>
      </c>
      <c r="BW869" s="138" t="str">
        <f t="shared" si="578"/>
        <v/>
      </c>
      <c r="BX869" s="104" t="str">
        <f t="shared" si="579"/>
        <v/>
      </c>
      <c r="BY869" s="139" t="str">
        <f t="shared" si="580"/>
        <v/>
      </c>
      <c r="CA869" s="138" t="str">
        <f t="shared" si="581"/>
        <v/>
      </c>
      <c r="CB869" s="104" t="str">
        <f t="shared" si="582"/>
        <v/>
      </c>
      <c r="CC869" s="139" t="str">
        <f t="shared" si="583"/>
        <v/>
      </c>
      <c r="CE869" s="162" t="str">
        <f t="shared" si="584"/>
        <v/>
      </c>
      <c r="CF869" s="163" t="str">
        <f t="shared" si="585"/>
        <v/>
      </c>
      <c r="CG869" s="164" t="str">
        <f t="shared" si="586"/>
        <v/>
      </c>
      <c r="CI869" s="162" t="str">
        <f t="shared" si="587"/>
        <v/>
      </c>
      <c r="CJ869" s="163" t="str">
        <f t="shared" si="590"/>
        <v/>
      </c>
      <c r="CK869" s="164" t="str">
        <f t="shared" si="591"/>
        <v/>
      </c>
      <c r="CM869" s="169" t="str">
        <f t="shared" si="588"/>
        <v/>
      </c>
      <c r="CN869" s="139" t="str">
        <f t="shared" si="589"/>
        <v/>
      </c>
      <c r="CP869" s="41" t="str">
        <f>IF($CM869="", "", COUNTIF($CM$11:$CM$3035, "&lt;"&amp;$CM869)+1+COUNTIF($CM$11:$CM869, $CM869)-1)</f>
        <v/>
      </c>
    </row>
    <row r="870" spans="1:94" x14ac:dyDescent="0.25">
      <c r="A870" s="40"/>
      <c r="B870" s="82" t="str">
        <f>IF($I870="", "", IFERROR(INDEX('Job Database'!$AE$11:$AE$3035, MATCH($I870, 'Job Database'!$X$11:$X$3035, 0)), ""))</f>
        <v/>
      </c>
      <c r="C870" s="69" t="str">
        <f>IF($I870="", "", IF(COUNTIF('Job Database'!$X$11:$X$3035, $I870)=0, $AC$5, $AC$4))</f>
        <v/>
      </c>
      <c r="D870" s="40"/>
      <c r="E870" s="85" t="str">
        <f>IF($I870="", "", IF(IFERROR(INDEX('Job Database'!$M$11:$M$3035, MATCH($I870, 'Job Database'!$X$11:$X$3035, 0)), "")="", "", IFERROR(INDEX('Job Database'!$M$11:$M$3035, MATCH($I870, 'Job Database'!$X$11:$X$3035, 0)), "")))</f>
        <v/>
      </c>
      <c r="F870" s="40"/>
      <c r="G870" s="88" t="str">
        <f t="shared" si="563"/>
        <v/>
      </c>
      <c r="H870" s="40"/>
      <c r="I870" s="24"/>
      <c r="J870" s="34"/>
      <c r="K870" s="106"/>
      <c r="L870" s="79"/>
      <c r="M870" s="34"/>
      <c r="N870" s="79"/>
      <c r="O870" s="31"/>
      <c r="P870" s="53"/>
      <c r="Q870" s="40"/>
      <c r="S870" s="41" t="str">
        <f t="shared" si="551"/>
        <v/>
      </c>
      <c r="T870" s="41" t="str">
        <f t="shared" si="552"/>
        <v/>
      </c>
      <c r="U870" s="41" t="str">
        <f t="shared" si="564"/>
        <v/>
      </c>
      <c r="W870" s="74" t="str">
        <f>IF('Job Database'!$X870="", "", 'Job Database'!$X870)</f>
        <v/>
      </c>
      <c r="Y870" s="41" t="str">
        <f>IF($W870="", "", IF(COUNTIF($I$11:$I$3035, $W870)&gt;0, "", MAX($Y$10:$Y869)+1))</f>
        <v/>
      </c>
      <c r="Z870" s="41">
        <v>860</v>
      </c>
      <c r="AA870" s="58" t="str">
        <f t="shared" si="565"/>
        <v/>
      </c>
      <c r="AC870" s="41" t="str">
        <f t="shared" si="553"/>
        <v/>
      </c>
      <c r="AE870" s="41" t="str">
        <f t="shared" si="566"/>
        <v/>
      </c>
      <c r="AJ870" s="154" t="str">
        <f t="shared" si="567"/>
        <v/>
      </c>
      <c r="AL870" s="120" t="str">
        <f t="shared" si="568"/>
        <v/>
      </c>
      <c r="AM870" s="104" t="str">
        <f t="shared" si="569"/>
        <v/>
      </c>
      <c r="AN870" s="104" t="str">
        <f t="shared" si="570"/>
        <v/>
      </c>
      <c r="AO870" s="104" t="str">
        <f t="shared" si="554"/>
        <v/>
      </c>
      <c r="AP870" s="104" t="str">
        <f t="shared" si="555"/>
        <v/>
      </c>
      <c r="AQ870" s="121" t="str">
        <f t="shared" si="571"/>
        <v/>
      </c>
      <c r="AS870" s="88" t="str">
        <f t="shared" si="556"/>
        <v/>
      </c>
      <c r="AT870" s="68" t="str">
        <f t="shared" si="572"/>
        <v/>
      </c>
      <c r="AU870" s="68" t="str">
        <f t="shared" si="573"/>
        <v/>
      </c>
      <c r="AV870" s="68" t="str">
        <f t="shared" si="574"/>
        <v/>
      </c>
      <c r="AW870" s="88" t="str">
        <f t="shared" si="557"/>
        <v/>
      </c>
      <c r="AZ870" s="88" t="str">
        <f t="shared" si="558"/>
        <v/>
      </c>
      <c r="BA870" s="68" t="str">
        <f t="shared" si="559"/>
        <v/>
      </c>
      <c r="BB870" s="68" t="str">
        <f t="shared" si="560"/>
        <v/>
      </c>
      <c r="BC870" s="68" t="str">
        <f t="shared" si="561"/>
        <v/>
      </c>
      <c r="BD870" s="69" t="str">
        <f t="shared" si="562"/>
        <v/>
      </c>
      <c r="BE870" s="69" t="str">
        <f t="shared" si="575"/>
        <v/>
      </c>
      <c r="BT870" s="138" t="str">
        <f t="shared" ca="1" si="576"/>
        <v/>
      </c>
      <c r="BU870" s="139" t="str">
        <f t="shared" ca="1" si="577"/>
        <v/>
      </c>
      <c r="BW870" s="138" t="str">
        <f t="shared" si="578"/>
        <v/>
      </c>
      <c r="BX870" s="104" t="str">
        <f t="shared" si="579"/>
        <v/>
      </c>
      <c r="BY870" s="139" t="str">
        <f t="shared" si="580"/>
        <v/>
      </c>
      <c r="CA870" s="138" t="str">
        <f t="shared" si="581"/>
        <v/>
      </c>
      <c r="CB870" s="104" t="str">
        <f t="shared" si="582"/>
        <v/>
      </c>
      <c r="CC870" s="139" t="str">
        <f t="shared" si="583"/>
        <v/>
      </c>
      <c r="CE870" s="162" t="str">
        <f t="shared" si="584"/>
        <v/>
      </c>
      <c r="CF870" s="163" t="str">
        <f t="shared" si="585"/>
        <v/>
      </c>
      <c r="CG870" s="164" t="str">
        <f t="shared" si="586"/>
        <v/>
      </c>
      <c r="CI870" s="162" t="str">
        <f t="shared" si="587"/>
        <v/>
      </c>
      <c r="CJ870" s="163" t="str">
        <f t="shared" si="590"/>
        <v/>
      </c>
      <c r="CK870" s="164" t="str">
        <f t="shared" si="591"/>
        <v/>
      </c>
      <c r="CM870" s="169" t="str">
        <f t="shared" si="588"/>
        <v/>
      </c>
      <c r="CN870" s="139" t="str">
        <f t="shared" si="589"/>
        <v/>
      </c>
      <c r="CP870" s="41" t="str">
        <f>IF($CM870="", "", COUNTIF($CM$11:$CM$3035, "&lt;"&amp;$CM870)+1+COUNTIF($CM$11:$CM870, $CM870)-1)</f>
        <v/>
      </c>
    </row>
    <row r="871" spans="1:94" x14ac:dyDescent="0.25">
      <c r="A871" s="40"/>
      <c r="B871" s="82" t="str">
        <f>IF($I871="", "", IFERROR(INDEX('Job Database'!$AE$11:$AE$3035, MATCH($I871, 'Job Database'!$X$11:$X$3035, 0)), ""))</f>
        <v/>
      </c>
      <c r="C871" s="69" t="str">
        <f>IF($I871="", "", IF(COUNTIF('Job Database'!$X$11:$X$3035, $I871)=0, $AC$5, $AC$4))</f>
        <v/>
      </c>
      <c r="D871" s="40"/>
      <c r="E871" s="85" t="str">
        <f>IF($I871="", "", IF(IFERROR(INDEX('Job Database'!$M$11:$M$3035, MATCH($I871, 'Job Database'!$X$11:$X$3035, 0)), "")="", "", IFERROR(INDEX('Job Database'!$M$11:$M$3035, MATCH($I871, 'Job Database'!$X$11:$X$3035, 0)), "")))</f>
        <v/>
      </c>
      <c r="F871" s="40"/>
      <c r="G871" s="88" t="str">
        <f t="shared" si="563"/>
        <v/>
      </c>
      <c r="H871" s="40"/>
      <c r="I871" s="24"/>
      <c r="J871" s="34"/>
      <c r="K871" s="106"/>
      <c r="L871" s="79"/>
      <c r="M871" s="34"/>
      <c r="N871" s="79"/>
      <c r="O871" s="31"/>
      <c r="P871" s="53"/>
      <c r="Q871" s="40"/>
      <c r="S871" s="41" t="str">
        <f t="shared" si="551"/>
        <v/>
      </c>
      <c r="T871" s="41" t="str">
        <f t="shared" si="552"/>
        <v/>
      </c>
      <c r="U871" s="41" t="str">
        <f t="shared" si="564"/>
        <v/>
      </c>
      <c r="W871" s="74" t="str">
        <f>IF('Job Database'!$X871="", "", 'Job Database'!$X871)</f>
        <v/>
      </c>
      <c r="Y871" s="41" t="str">
        <f>IF($W871="", "", IF(COUNTIF($I$11:$I$3035, $W871)&gt;0, "", MAX($Y$10:$Y870)+1))</f>
        <v/>
      </c>
      <c r="Z871" s="41">
        <v>861</v>
      </c>
      <c r="AA871" s="58" t="str">
        <f t="shared" si="565"/>
        <v/>
      </c>
      <c r="AC871" s="41" t="str">
        <f t="shared" si="553"/>
        <v/>
      </c>
      <c r="AE871" s="41" t="str">
        <f t="shared" si="566"/>
        <v/>
      </c>
      <c r="AJ871" s="154" t="str">
        <f t="shared" si="567"/>
        <v/>
      </c>
      <c r="AL871" s="120" t="str">
        <f t="shared" si="568"/>
        <v/>
      </c>
      <c r="AM871" s="104" t="str">
        <f t="shared" si="569"/>
        <v/>
      </c>
      <c r="AN871" s="104" t="str">
        <f t="shared" si="570"/>
        <v/>
      </c>
      <c r="AO871" s="104" t="str">
        <f t="shared" si="554"/>
        <v/>
      </c>
      <c r="AP871" s="104" t="str">
        <f t="shared" si="555"/>
        <v/>
      </c>
      <c r="AQ871" s="121" t="str">
        <f t="shared" si="571"/>
        <v/>
      </c>
      <c r="AS871" s="88" t="str">
        <f t="shared" si="556"/>
        <v/>
      </c>
      <c r="AT871" s="68" t="str">
        <f t="shared" si="572"/>
        <v/>
      </c>
      <c r="AU871" s="68" t="str">
        <f t="shared" si="573"/>
        <v/>
      </c>
      <c r="AV871" s="68" t="str">
        <f t="shared" si="574"/>
        <v/>
      </c>
      <c r="AW871" s="88" t="str">
        <f t="shared" si="557"/>
        <v/>
      </c>
      <c r="AZ871" s="88" t="str">
        <f t="shared" si="558"/>
        <v/>
      </c>
      <c r="BA871" s="68" t="str">
        <f t="shared" si="559"/>
        <v/>
      </c>
      <c r="BB871" s="68" t="str">
        <f t="shared" si="560"/>
        <v/>
      </c>
      <c r="BC871" s="68" t="str">
        <f t="shared" si="561"/>
        <v/>
      </c>
      <c r="BD871" s="69" t="str">
        <f t="shared" si="562"/>
        <v/>
      </c>
      <c r="BE871" s="69" t="str">
        <f t="shared" si="575"/>
        <v/>
      </c>
      <c r="BT871" s="138" t="str">
        <f t="shared" ca="1" si="576"/>
        <v/>
      </c>
      <c r="BU871" s="139" t="str">
        <f t="shared" ca="1" si="577"/>
        <v/>
      </c>
      <c r="BW871" s="138" t="str">
        <f t="shared" si="578"/>
        <v/>
      </c>
      <c r="BX871" s="104" t="str">
        <f t="shared" si="579"/>
        <v/>
      </c>
      <c r="BY871" s="139" t="str">
        <f t="shared" si="580"/>
        <v/>
      </c>
      <c r="CA871" s="138" t="str">
        <f t="shared" si="581"/>
        <v/>
      </c>
      <c r="CB871" s="104" t="str">
        <f t="shared" si="582"/>
        <v/>
      </c>
      <c r="CC871" s="139" t="str">
        <f t="shared" si="583"/>
        <v/>
      </c>
      <c r="CE871" s="162" t="str">
        <f t="shared" si="584"/>
        <v/>
      </c>
      <c r="CF871" s="163" t="str">
        <f t="shared" si="585"/>
        <v/>
      </c>
      <c r="CG871" s="164" t="str">
        <f t="shared" si="586"/>
        <v/>
      </c>
      <c r="CI871" s="162" t="str">
        <f t="shared" si="587"/>
        <v/>
      </c>
      <c r="CJ871" s="163" t="str">
        <f t="shared" si="590"/>
        <v/>
      </c>
      <c r="CK871" s="164" t="str">
        <f t="shared" si="591"/>
        <v/>
      </c>
      <c r="CM871" s="169" t="str">
        <f t="shared" si="588"/>
        <v/>
      </c>
      <c r="CN871" s="139" t="str">
        <f t="shared" si="589"/>
        <v/>
      </c>
      <c r="CP871" s="41" t="str">
        <f>IF($CM871="", "", COUNTIF($CM$11:$CM$3035, "&lt;"&amp;$CM871)+1+COUNTIF($CM$11:$CM871, $CM871)-1)</f>
        <v/>
      </c>
    </row>
    <row r="872" spans="1:94" x14ac:dyDescent="0.25">
      <c r="A872" s="40"/>
      <c r="B872" s="82" t="str">
        <f>IF($I872="", "", IFERROR(INDEX('Job Database'!$AE$11:$AE$3035, MATCH($I872, 'Job Database'!$X$11:$X$3035, 0)), ""))</f>
        <v/>
      </c>
      <c r="C872" s="69" t="str">
        <f>IF($I872="", "", IF(COUNTIF('Job Database'!$X$11:$X$3035, $I872)=0, $AC$5, $AC$4))</f>
        <v/>
      </c>
      <c r="D872" s="40"/>
      <c r="E872" s="85" t="str">
        <f>IF($I872="", "", IF(IFERROR(INDEX('Job Database'!$M$11:$M$3035, MATCH($I872, 'Job Database'!$X$11:$X$3035, 0)), "")="", "", IFERROR(INDEX('Job Database'!$M$11:$M$3035, MATCH($I872, 'Job Database'!$X$11:$X$3035, 0)), "")))</f>
        <v/>
      </c>
      <c r="F872" s="40"/>
      <c r="G872" s="88" t="str">
        <f t="shared" si="563"/>
        <v/>
      </c>
      <c r="H872" s="40"/>
      <c r="I872" s="24"/>
      <c r="J872" s="34"/>
      <c r="K872" s="106"/>
      <c r="L872" s="79"/>
      <c r="M872" s="34"/>
      <c r="N872" s="79"/>
      <c r="O872" s="31"/>
      <c r="P872" s="53"/>
      <c r="Q872" s="40"/>
      <c r="S872" s="41" t="str">
        <f t="shared" si="551"/>
        <v/>
      </c>
      <c r="T872" s="41" t="str">
        <f t="shared" si="552"/>
        <v/>
      </c>
      <c r="U872" s="41" t="str">
        <f t="shared" si="564"/>
        <v/>
      </c>
      <c r="W872" s="74" t="str">
        <f>IF('Job Database'!$X872="", "", 'Job Database'!$X872)</f>
        <v/>
      </c>
      <c r="Y872" s="41" t="str">
        <f>IF($W872="", "", IF(COUNTIF($I$11:$I$3035, $W872)&gt;0, "", MAX($Y$10:$Y871)+1))</f>
        <v/>
      </c>
      <c r="Z872" s="41">
        <v>862</v>
      </c>
      <c r="AA872" s="58" t="str">
        <f t="shared" si="565"/>
        <v/>
      </c>
      <c r="AC872" s="41" t="str">
        <f t="shared" si="553"/>
        <v/>
      </c>
      <c r="AE872" s="41" t="str">
        <f t="shared" si="566"/>
        <v/>
      </c>
      <c r="AJ872" s="154" t="str">
        <f t="shared" si="567"/>
        <v/>
      </c>
      <c r="AL872" s="120" t="str">
        <f t="shared" si="568"/>
        <v/>
      </c>
      <c r="AM872" s="104" t="str">
        <f t="shared" si="569"/>
        <v/>
      </c>
      <c r="AN872" s="104" t="str">
        <f t="shared" si="570"/>
        <v/>
      </c>
      <c r="AO872" s="104" t="str">
        <f t="shared" si="554"/>
        <v/>
      </c>
      <c r="AP872" s="104" t="str">
        <f t="shared" si="555"/>
        <v/>
      </c>
      <c r="AQ872" s="121" t="str">
        <f t="shared" si="571"/>
        <v/>
      </c>
      <c r="AS872" s="88" t="str">
        <f t="shared" si="556"/>
        <v/>
      </c>
      <c r="AT872" s="68" t="str">
        <f t="shared" si="572"/>
        <v/>
      </c>
      <c r="AU872" s="68" t="str">
        <f t="shared" si="573"/>
        <v/>
      </c>
      <c r="AV872" s="68" t="str">
        <f t="shared" si="574"/>
        <v/>
      </c>
      <c r="AW872" s="88" t="str">
        <f t="shared" si="557"/>
        <v/>
      </c>
      <c r="AZ872" s="88" t="str">
        <f t="shared" si="558"/>
        <v/>
      </c>
      <c r="BA872" s="68" t="str">
        <f t="shared" si="559"/>
        <v/>
      </c>
      <c r="BB872" s="68" t="str">
        <f t="shared" si="560"/>
        <v/>
      </c>
      <c r="BC872" s="68" t="str">
        <f t="shared" si="561"/>
        <v/>
      </c>
      <c r="BD872" s="69" t="str">
        <f t="shared" si="562"/>
        <v/>
      </c>
      <c r="BE872" s="69" t="str">
        <f t="shared" si="575"/>
        <v/>
      </c>
      <c r="BT872" s="138" t="str">
        <f t="shared" ca="1" si="576"/>
        <v/>
      </c>
      <c r="BU872" s="139" t="str">
        <f t="shared" ca="1" si="577"/>
        <v/>
      </c>
      <c r="BW872" s="138" t="str">
        <f t="shared" si="578"/>
        <v/>
      </c>
      <c r="BX872" s="104" t="str">
        <f t="shared" si="579"/>
        <v/>
      </c>
      <c r="BY872" s="139" t="str">
        <f t="shared" si="580"/>
        <v/>
      </c>
      <c r="CA872" s="138" t="str">
        <f t="shared" si="581"/>
        <v/>
      </c>
      <c r="CB872" s="104" t="str">
        <f t="shared" si="582"/>
        <v/>
      </c>
      <c r="CC872" s="139" t="str">
        <f t="shared" si="583"/>
        <v/>
      </c>
      <c r="CE872" s="162" t="str">
        <f t="shared" si="584"/>
        <v/>
      </c>
      <c r="CF872" s="163" t="str">
        <f t="shared" si="585"/>
        <v/>
      </c>
      <c r="CG872" s="164" t="str">
        <f t="shared" si="586"/>
        <v/>
      </c>
      <c r="CI872" s="162" t="str">
        <f t="shared" si="587"/>
        <v/>
      </c>
      <c r="CJ872" s="163" t="str">
        <f t="shared" si="590"/>
        <v/>
      </c>
      <c r="CK872" s="164" t="str">
        <f t="shared" si="591"/>
        <v/>
      </c>
      <c r="CM872" s="169" t="str">
        <f t="shared" si="588"/>
        <v/>
      </c>
      <c r="CN872" s="139" t="str">
        <f t="shared" si="589"/>
        <v/>
      </c>
      <c r="CP872" s="41" t="str">
        <f>IF($CM872="", "", COUNTIF($CM$11:$CM$3035, "&lt;"&amp;$CM872)+1+COUNTIF($CM$11:$CM872, $CM872)-1)</f>
        <v/>
      </c>
    </row>
    <row r="873" spans="1:94" x14ac:dyDescent="0.25">
      <c r="A873" s="40"/>
      <c r="B873" s="82" t="str">
        <f>IF($I873="", "", IFERROR(INDEX('Job Database'!$AE$11:$AE$3035, MATCH($I873, 'Job Database'!$X$11:$X$3035, 0)), ""))</f>
        <v/>
      </c>
      <c r="C873" s="69" t="str">
        <f>IF($I873="", "", IF(COUNTIF('Job Database'!$X$11:$X$3035, $I873)=0, $AC$5, $AC$4))</f>
        <v/>
      </c>
      <c r="D873" s="40"/>
      <c r="E873" s="85" t="str">
        <f>IF($I873="", "", IF(IFERROR(INDEX('Job Database'!$M$11:$M$3035, MATCH($I873, 'Job Database'!$X$11:$X$3035, 0)), "")="", "", IFERROR(INDEX('Job Database'!$M$11:$M$3035, MATCH($I873, 'Job Database'!$X$11:$X$3035, 0)), "")))</f>
        <v/>
      </c>
      <c r="F873" s="40"/>
      <c r="G873" s="88" t="str">
        <f t="shared" si="563"/>
        <v/>
      </c>
      <c r="H873" s="40"/>
      <c r="I873" s="24"/>
      <c r="J873" s="34"/>
      <c r="K873" s="106"/>
      <c r="L873" s="79"/>
      <c r="M873" s="34"/>
      <c r="N873" s="79"/>
      <c r="O873" s="31"/>
      <c r="P873" s="53"/>
      <c r="Q873" s="40"/>
      <c r="S873" s="41" t="str">
        <f t="shared" si="551"/>
        <v/>
      </c>
      <c r="T873" s="41" t="str">
        <f t="shared" si="552"/>
        <v/>
      </c>
      <c r="U873" s="41" t="str">
        <f t="shared" si="564"/>
        <v/>
      </c>
      <c r="W873" s="74" t="str">
        <f>IF('Job Database'!$X873="", "", 'Job Database'!$X873)</f>
        <v/>
      </c>
      <c r="Y873" s="41" t="str">
        <f>IF($W873="", "", IF(COUNTIF($I$11:$I$3035, $W873)&gt;0, "", MAX($Y$10:$Y872)+1))</f>
        <v/>
      </c>
      <c r="Z873" s="41">
        <v>863</v>
      </c>
      <c r="AA873" s="58" t="str">
        <f t="shared" si="565"/>
        <v/>
      </c>
      <c r="AC873" s="41" t="str">
        <f t="shared" si="553"/>
        <v/>
      </c>
      <c r="AE873" s="41" t="str">
        <f t="shared" si="566"/>
        <v/>
      </c>
      <c r="AJ873" s="154" t="str">
        <f t="shared" si="567"/>
        <v/>
      </c>
      <c r="AL873" s="120" t="str">
        <f t="shared" si="568"/>
        <v/>
      </c>
      <c r="AM873" s="104" t="str">
        <f t="shared" si="569"/>
        <v/>
      </c>
      <c r="AN873" s="104" t="str">
        <f t="shared" si="570"/>
        <v/>
      </c>
      <c r="AO873" s="104" t="str">
        <f t="shared" si="554"/>
        <v/>
      </c>
      <c r="AP873" s="104" t="str">
        <f t="shared" si="555"/>
        <v/>
      </c>
      <c r="AQ873" s="121" t="str">
        <f t="shared" si="571"/>
        <v/>
      </c>
      <c r="AS873" s="88" t="str">
        <f t="shared" si="556"/>
        <v/>
      </c>
      <c r="AT873" s="68" t="str">
        <f t="shared" si="572"/>
        <v/>
      </c>
      <c r="AU873" s="68" t="str">
        <f t="shared" si="573"/>
        <v/>
      </c>
      <c r="AV873" s="68" t="str">
        <f t="shared" si="574"/>
        <v/>
      </c>
      <c r="AW873" s="88" t="str">
        <f t="shared" si="557"/>
        <v/>
      </c>
      <c r="AZ873" s="88" t="str">
        <f t="shared" si="558"/>
        <v/>
      </c>
      <c r="BA873" s="68" t="str">
        <f t="shared" si="559"/>
        <v/>
      </c>
      <c r="BB873" s="68" t="str">
        <f t="shared" si="560"/>
        <v/>
      </c>
      <c r="BC873" s="68" t="str">
        <f t="shared" si="561"/>
        <v/>
      </c>
      <c r="BD873" s="69" t="str">
        <f t="shared" si="562"/>
        <v/>
      </c>
      <c r="BE873" s="69" t="str">
        <f t="shared" si="575"/>
        <v/>
      </c>
      <c r="BT873" s="138" t="str">
        <f t="shared" ca="1" si="576"/>
        <v/>
      </c>
      <c r="BU873" s="139" t="str">
        <f t="shared" ca="1" si="577"/>
        <v/>
      </c>
      <c r="BW873" s="138" t="str">
        <f t="shared" si="578"/>
        <v/>
      </c>
      <c r="BX873" s="104" t="str">
        <f t="shared" si="579"/>
        <v/>
      </c>
      <c r="BY873" s="139" t="str">
        <f t="shared" si="580"/>
        <v/>
      </c>
      <c r="CA873" s="138" t="str">
        <f t="shared" si="581"/>
        <v/>
      </c>
      <c r="CB873" s="104" t="str">
        <f t="shared" si="582"/>
        <v/>
      </c>
      <c r="CC873" s="139" t="str">
        <f t="shared" si="583"/>
        <v/>
      </c>
      <c r="CE873" s="162" t="str">
        <f t="shared" si="584"/>
        <v/>
      </c>
      <c r="CF873" s="163" t="str">
        <f t="shared" si="585"/>
        <v/>
      </c>
      <c r="CG873" s="164" t="str">
        <f t="shared" si="586"/>
        <v/>
      </c>
      <c r="CI873" s="162" t="str">
        <f t="shared" si="587"/>
        <v/>
      </c>
      <c r="CJ873" s="163" t="str">
        <f t="shared" si="590"/>
        <v/>
      </c>
      <c r="CK873" s="164" t="str">
        <f t="shared" si="591"/>
        <v/>
      </c>
      <c r="CM873" s="169" t="str">
        <f t="shared" si="588"/>
        <v/>
      </c>
      <c r="CN873" s="139" t="str">
        <f t="shared" si="589"/>
        <v/>
      </c>
      <c r="CP873" s="41" t="str">
        <f>IF($CM873="", "", COUNTIF($CM$11:$CM$3035, "&lt;"&amp;$CM873)+1+COUNTIF($CM$11:$CM873, $CM873)-1)</f>
        <v/>
      </c>
    </row>
    <row r="874" spans="1:94" x14ac:dyDescent="0.25">
      <c r="A874" s="40"/>
      <c r="B874" s="82" t="str">
        <f>IF($I874="", "", IFERROR(INDEX('Job Database'!$AE$11:$AE$3035, MATCH($I874, 'Job Database'!$X$11:$X$3035, 0)), ""))</f>
        <v/>
      </c>
      <c r="C874" s="69" t="str">
        <f>IF($I874="", "", IF(COUNTIF('Job Database'!$X$11:$X$3035, $I874)=0, $AC$5, $AC$4))</f>
        <v/>
      </c>
      <c r="D874" s="40"/>
      <c r="E874" s="85" t="str">
        <f>IF($I874="", "", IF(IFERROR(INDEX('Job Database'!$M$11:$M$3035, MATCH($I874, 'Job Database'!$X$11:$X$3035, 0)), "")="", "", IFERROR(INDEX('Job Database'!$M$11:$M$3035, MATCH($I874, 'Job Database'!$X$11:$X$3035, 0)), "")))</f>
        <v/>
      </c>
      <c r="F874" s="40"/>
      <c r="G874" s="88" t="str">
        <f t="shared" si="563"/>
        <v/>
      </c>
      <c r="H874" s="40"/>
      <c r="I874" s="24"/>
      <c r="J874" s="34"/>
      <c r="K874" s="106"/>
      <c r="L874" s="79"/>
      <c r="M874" s="34"/>
      <c r="N874" s="79"/>
      <c r="O874" s="31"/>
      <c r="P874" s="53"/>
      <c r="Q874" s="40"/>
      <c r="S874" s="41" t="str">
        <f t="shared" si="551"/>
        <v/>
      </c>
      <c r="T874" s="41" t="str">
        <f t="shared" si="552"/>
        <v/>
      </c>
      <c r="U874" s="41" t="str">
        <f t="shared" si="564"/>
        <v/>
      </c>
      <c r="W874" s="74" t="str">
        <f>IF('Job Database'!$X874="", "", 'Job Database'!$X874)</f>
        <v/>
      </c>
      <c r="Y874" s="41" t="str">
        <f>IF($W874="", "", IF(COUNTIF($I$11:$I$3035, $W874)&gt;0, "", MAX($Y$10:$Y873)+1))</f>
        <v/>
      </c>
      <c r="Z874" s="41">
        <v>864</v>
      </c>
      <c r="AA874" s="58" t="str">
        <f t="shared" si="565"/>
        <v/>
      </c>
      <c r="AC874" s="41" t="str">
        <f t="shared" si="553"/>
        <v/>
      </c>
      <c r="AE874" s="41" t="str">
        <f t="shared" si="566"/>
        <v/>
      </c>
      <c r="AJ874" s="154" t="str">
        <f t="shared" si="567"/>
        <v/>
      </c>
      <c r="AL874" s="120" t="str">
        <f t="shared" si="568"/>
        <v/>
      </c>
      <c r="AM874" s="104" t="str">
        <f t="shared" si="569"/>
        <v/>
      </c>
      <c r="AN874" s="104" t="str">
        <f t="shared" si="570"/>
        <v/>
      </c>
      <c r="AO874" s="104" t="str">
        <f t="shared" si="554"/>
        <v/>
      </c>
      <c r="AP874" s="104" t="str">
        <f t="shared" si="555"/>
        <v/>
      </c>
      <c r="AQ874" s="121" t="str">
        <f t="shared" si="571"/>
        <v/>
      </c>
      <c r="AS874" s="88" t="str">
        <f t="shared" si="556"/>
        <v/>
      </c>
      <c r="AT874" s="68" t="str">
        <f t="shared" si="572"/>
        <v/>
      </c>
      <c r="AU874" s="68" t="str">
        <f t="shared" si="573"/>
        <v/>
      </c>
      <c r="AV874" s="68" t="str">
        <f t="shared" si="574"/>
        <v/>
      </c>
      <c r="AW874" s="88" t="str">
        <f t="shared" si="557"/>
        <v/>
      </c>
      <c r="AZ874" s="88" t="str">
        <f t="shared" si="558"/>
        <v/>
      </c>
      <c r="BA874" s="68" t="str">
        <f t="shared" si="559"/>
        <v/>
      </c>
      <c r="BB874" s="68" t="str">
        <f t="shared" si="560"/>
        <v/>
      </c>
      <c r="BC874" s="68" t="str">
        <f t="shared" si="561"/>
        <v/>
      </c>
      <c r="BD874" s="69" t="str">
        <f t="shared" si="562"/>
        <v/>
      </c>
      <c r="BE874" s="69" t="str">
        <f t="shared" si="575"/>
        <v/>
      </c>
      <c r="BT874" s="138" t="str">
        <f t="shared" ca="1" si="576"/>
        <v/>
      </c>
      <c r="BU874" s="139" t="str">
        <f t="shared" ca="1" si="577"/>
        <v/>
      </c>
      <c r="BW874" s="138" t="str">
        <f t="shared" si="578"/>
        <v/>
      </c>
      <c r="BX874" s="104" t="str">
        <f t="shared" si="579"/>
        <v/>
      </c>
      <c r="BY874" s="139" t="str">
        <f t="shared" si="580"/>
        <v/>
      </c>
      <c r="CA874" s="138" t="str">
        <f t="shared" si="581"/>
        <v/>
      </c>
      <c r="CB874" s="104" t="str">
        <f t="shared" si="582"/>
        <v/>
      </c>
      <c r="CC874" s="139" t="str">
        <f t="shared" si="583"/>
        <v/>
      </c>
      <c r="CE874" s="162" t="str">
        <f t="shared" si="584"/>
        <v/>
      </c>
      <c r="CF874" s="163" t="str">
        <f t="shared" si="585"/>
        <v/>
      </c>
      <c r="CG874" s="164" t="str">
        <f t="shared" si="586"/>
        <v/>
      </c>
      <c r="CI874" s="162" t="str">
        <f t="shared" si="587"/>
        <v/>
      </c>
      <c r="CJ874" s="163" t="str">
        <f t="shared" si="590"/>
        <v/>
      </c>
      <c r="CK874" s="164" t="str">
        <f t="shared" si="591"/>
        <v/>
      </c>
      <c r="CM874" s="169" t="str">
        <f t="shared" si="588"/>
        <v/>
      </c>
      <c r="CN874" s="139" t="str">
        <f t="shared" si="589"/>
        <v/>
      </c>
      <c r="CP874" s="41" t="str">
        <f>IF($CM874="", "", COUNTIF($CM$11:$CM$3035, "&lt;"&amp;$CM874)+1+COUNTIF($CM$11:$CM874, $CM874)-1)</f>
        <v/>
      </c>
    </row>
    <row r="875" spans="1:94" x14ac:dyDescent="0.25">
      <c r="A875" s="40"/>
      <c r="B875" s="82" t="str">
        <f>IF($I875="", "", IFERROR(INDEX('Job Database'!$AE$11:$AE$3035, MATCH($I875, 'Job Database'!$X$11:$X$3035, 0)), ""))</f>
        <v/>
      </c>
      <c r="C875" s="69" t="str">
        <f>IF($I875="", "", IF(COUNTIF('Job Database'!$X$11:$X$3035, $I875)=0, $AC$5, $AC$4))</f>
        <v/>
      </c>
      <c r="D875" s="40"/>
      <c r="E875" s="85" t="str">
        <f>IF($I875="", "", IF(IFERROR(INDEX('Job Database'!$M$11:$M$3035, MATCH($I875, 'Job Database'!$X$11:$X$3035, 0)), "")="", "", IFERROR(INDEX('Job Database'!$M$11:$M$3035, MATCH($I875, 'Job Database'!$X$11:$X$3035, 0)), "")))</f>
        <v/>
      </c>
      <c r="F875" s="40"/>
      <c r="G875" s="88" t="str">
        <f t="shared" si="563"/>
        <v/>
      </c>
      <c r="H875" s="40"/>
      <c r="I875" s="24"/>
      <c r="J875" s="34"/>
      <c r="K875" s="106"/>
      <c r="L875" s="79"/>
      <c r="M875" s="34"/>
      <c r="N875" s="79"/>
      <c r="O875" s="31"/>
      <c r="P875" s="53"/>
      <c r="Q875" s="40"/>
      <c r="S875" s="41" t="str">
        <f t="shared" si="551"/>
        <v/>
      </c>
      <c r="T875" s="41" t="str">
        <f t="shared" si="552"/>
        <v/>
      </c>
      <c r="U875" s="41" t="str">
        <f t="shared" si="564"/>
        <v/>
      </c>
      <c r="W875" s="74" t="str">
        <f>IF('Job Database'!$X875="", "", 'Job Database'!$X875)</f>
        <v/>
      </c>
      <c r="Y875" s="41" t="str">
        <f>IF($W875="", "", IF(COUNTIF($I$11:$I$3035, $W875)&gt;0, "", MAX($Y$10:$Y874)+1))</f>
        <v/>
      </c>
      <c r="Z875" s="41">
        <v>865</v>
      </c>
      <c r="AA875" s="58" t="str">
        <f t="shared" si="565"/>
        <v/>
      </c>
      <c r="AC875" s="41" t="str">
        <f t="shared" si="553"/>
        <v/>
      </c>
      <c r="AE875" s="41" t="str">
        <f t="shared" si="566"/>
        <v/>
      </c>
      <c r="AJ875" s="154" t="str">
        <f t="shared" si="567"/>
        <v/>
      </c>
      <c r="AL875" s="120" t="str">
        <f t="shared" si="568"/>
        <v/>
      </c>
      <c r="AM875" s="104" t="str">
        <f t="shared" si="569"/>
        <v/>
      </c>
      <c r="AN875" s="104" t="str">
        <f t="shared" si="570"/>
        <v/>
      </c>
      <c r="AO875" s="104" t="str">
        <f t="shared" si="554"/>
        <v/>
      </c>
      <c r="AP875" s="104" t="str">
        <f t="shared" si="555"/>
        <v/>
      </c>
      <c r="AQ875" s="121" t="str">
        <f t="shared" si="571"/>
        <v/>
      </c>
      <c r="AS875" s="88" t="str">
        <f t="shared" si="556"/>
        <v/>
      </c>
      <c r="AT875" s="68" t="str">
        <f t="shared" si="572"/>
        <v/>
      </c>
      <c r="AU875" s="68" t="str">
        <f t="shared" si="573"/>
        <v/>
      </c>
      <c r="AV875" s="68" t="str">
        <f t="shared" si="574"/>
        <v/>
      </c>
      <c r="AW875" s="88" t="str">
        <f t="shared" si="557"/>
        <v/>
      </c>
      <c r="AZ875" s="88" t="str">
        <f t="shared" si="558"/>
        <v/>
      </c>
      <c r="BA875" s="68" t="str">
        <f t="shared" si="559"/>
        <v/>
      </c>
      <c r="BB875" s="68" t="str">
        <f t="shared" si="560"/>
        <v/>
      </c>
      <c r="BC875" s="68" t="str">
        <f t="shared" si="561"/>
        <v/>
      </c>
      <c r="BD875" s="69" t="str">
        <f t="shared" si="562"/>
        <v/>
      </c>
      <c r="BE875" s="69" t="str">
        <f t="shared" si="575"/>
        <v/>
      </c>
      <c r="BT875" s="138" t="str">
        <f t="shared" ca="1" si="576"/>
        <v/>
      </c>
      <c r="BU875" s="139" t="str">
        <f t="shared" ca="1" si="577"/>
        <v/>
      </c>
      <c r="BW875" s="138" t="str">
        <f t="shared" si="578"/>
        <v/>
      </c>
      <c r="BX875" s="104" t="str">
        <f t="shared" si="579"/>
        <v/>
      </c>
      <c r="BY875" s="139" t="str">
        <f t="shared" si="580"/>
        <v/>
      </c>
      <c r="CA875" s="138" t="str">
        <f t="shared" si="581"/>
        <v/>
      </c>
      <c r="CB875" s="104" t="str">
        <f t="shared" si="582"/>
        <v/>
      </c>
      <c r="CC875" s="139" t="str">
        <f t="shared" si="583"/>
        <v/>
      </c>
      <c r="CE875" s="162" t="str">
        <f t="shared" si="584"/>
        <v/>
      </c>
      <c r="CF875" s="163" t="str">
        <f t="shared" si="585"/>
        <v/>
      </c>
      <c r="CG875" s="164" t="str">
        <f t="shared" si="586"/>
        <v/>
      </c>
      <c r="CI875" s="162" t="str">
        <f t="shared" si="587"/>
        <v/>
      </c>
      <c r="CJ875" s="163" t="str">
        <f t="shared" si="590"/>
        <v/>
      </c>
      <c r="CK875" s="164" t="str">
        <f t="shared" si="591"/>
        <v/>
      </c>
      <c r="CM875" s="169" t="str">
        <f t="shared" si="588"/>
        <v/>
      </c>
      <c r="CN875" s="139" t="str">
        <f t="shared" si="589"/>
        <v/>
      </c>
      <c r="CP875" s="41" t="str">
        <f>IF($CM875="", "", COUNTIF($CM$11:$CM$3035, "&lt;"&amp;$CM875)+1+COUNTIF($CM$11:$CM875, $CM875)-1)</f>
        <v/>
      </c>
    </row>
    <row r="876" spans="1:94" x14ac:dyDescent="0.25">
      <c r="A876" s="40"/>
      <c r="B876" s="82" t="str">
        <f>IF($I876="", "", IFERROR(INDEX('Job Database'!$AE$11:$AE$3035, MATCH($I876, 'Job Database'!$X$11:$X$3035, 0)), ""))</f>
        <v/>
      </c>
      <c r="C876" s="69" t="str">
        <f>IF($I876="", "", IF(COUNTIF('Job Database'!$X$11:$X$3035, $I876)=0, $AC$5, $AC$4))</f>
        <v/>
      </c>
      <c r="D876" s="40"/>
      <c r="E876" s="85" t="str">
        <f>IF($I876="", "", IF(IFERROR(INDEX('Job Database'!$M$11:$M$3035, MATCH($I876, 'Job Database'!$X$11:$X$3035, 0)), "")="", "", IFERROR(INDEX('Job Database'!$M$11:$M$3035, MATCH($I876, 'Job Database'!$X$11:$X$3035, 0)), "")))</f>
        <v/>
      </c>
      <c r="F876" s="40"/>
      <c r="G876" s="88" t="str">
        <f t="shared" si="563"/>
        <v/>
      </c>
      <c r="H876" s="40"/>
      <c r="I876" s="24"/>
      <c r="J876" s="34"/>
      <c r="K876" s="106"/>
      <c r="L876" s="79"/>
      <c r="M876" s="34"/>
      <c r="N876" s="79"/>
      <c r="O876" s="31"/>
      <c r="P876" s="53"/>
      <c r="Q876" s="40"/>
      <c r="S876" s="41" t="str">
        <f t="shared" si="551"/>
        <v/>
      </c>
      <c r="T876" s="41" t="str">
        <f t="shared" si="552"/>
        <v/>
      </c>
      <c r="U876" s="41" t="str">
        <f t="shared" si="564"/>
        <v/>
      </c>
      <c r="W876" s="74" t="str">
        <f>IF('Job Database'!$X876="", "", 'Job Database'!$X876)</f>
        <v/>
      </c>
      <c r="Y876" s="41" t="str">
        <f>IF($W876="", "", IF(COUNTIF($I$11:$I$3035, $W876)&gt;0, "", MAX($Y$10:$Y875)+1))</f>
        <v/>
      </c>
      <c r="Z876" s="41">
        <v>866</v>
      </c>
      <c r="AA876" s="58" t="str">
        <f t="shared" si="565"/>
        <v/>
      </c>
      <c r="AC876" s="41" t="str">
        <f t="shared" si="553"/>
        <v/>
      </c>
      <c r="AE876" s="41" t="str">
        <f t="shared" si="566"/>
        <v/>
      </c>
      <c r="AJ876" s="154" t="str">
        <f t="shared" si="567"/>
        <v/>
      </c>
      <c r="AL876" s="120" t="str">
        <f t="shared" si="568"/>
        <v/>
      </c>
      <c r="AM876" s="104" t="str">
        <f t="shared" si="569"/>
        <v/>
      </c>
      <c r="AN876" s="104" t="str">
        <f t="shared" si="570"/>
        <v/>
      </c>
      <c r="AO876" s="104" t="str">
        <f t="shared" si="554"/>
        <v/>
      </c>
      <c r="AP876" s="104" t="str">
        <f t="shared" si="555"/>
        <v/>
      </c>
      <c r="AQ876" s="121" t="str">
        <f t="shared" si="571"/>
        <v/>
      </c>
      <c r="AS876" s="88" t="str">
        <f t="shared" si="556"/>
        <v/>
      </c>
      <c r="AT876" s="68" t="str">
        <f t="shared" si="572"/>
        <v/>
      </c>
      <c r="AU876" s="68" t="str">
        <f t="shared" si="573"/>
        <v/>
      </c>
      <c r="AV876" s="68" t="str">
        <f t="shared" si="574"/>
        <v/>
      </c>
      <c r="AW876" s="88" t="str">
        <f t="shared" si="557"/>
        <v/>
      </c>
      <c r="AZ876" s="88" t="str">
        <f t="shared" si="558"/>
        <v/>
      </c>
      <c r="BA876" s="68" t="str">
        <f t="shared" si="559"/>
        <v/>
      </c>
      <c r="BB876" s="68" t="str">
        <f t="shared" si="560"/>
        <v/>
      </c>
      <c r="BC876" s="68" t="str">
        <f t="shared" si="561"/>
        <v/>
      </c>
      <c r="BD876" s="69" t="str">
        <f t="shared" si="562"/>
        <v/>
      </c>
      <c r="BE876" s="69" t="str">
        <f t="shared" si="575"/>
        <v/>
      </c>
      <c r="BT876" s="138" t="str">
        <f t="shared" ca="1" si="576"/>
        <v/>
      </c>
      <c r="BU876" s="139" t="str">
        <f t="shared" ca="1" si="577"/>
        <v/>
      </c>
      <c r="BW876" s="138" t="str">
        <f t="shared" si="578"/>
        <v/>
      </c>
      <c r="BX876" s="104" t="str">
        <f t="shared" si="579"/>
        <v/>
      </c>
      <c r="BY876" s="139" t="str">
        <f t="shared" si="580"/>
        <v/>
      </c>
      <c r="CA876" s="138" t="str">
        <f t="shared" si="581"/>
        <v/>
      </c>
      <c r="CB876" s="104" t="str">
        <f t="shared" si="582"/>
        <v/>
      </c>
      <c r="CC876" s="139" t="str">
        <f t="shared" si="583"/>
        <v/>
      </c>
      <c r="CE876" s="162" t="str">
        <f t="shared" si="584"/>
        <v/>
      </c>
      <c r="CF876" s="163" t="str">
        <f t="shared" si="585"/>
        <v/>
      </c>
      <c r="CG876" s="164" t="str">
        <f t="shared" si="586"/>
        <v/>
      </c>
      <c r="CI876" s="162" t="str">
        <f t="shared" si="587"/>
        <v/>
      </c>
      <c r="CJ876" s="163" t="str">
        <f t="shared" si="590"/>
        <v/>
      </c>
      <c r="CK876" s="164" t="str">
        <f t="shared" si="591"/>
        <v/>
      </c>
      <c r="CM876" s="169" t="str">
        <f t="shared" si="588"/>
        <v/>
      </c>
      <c r="CN876" s="139" t="str">
        <f t="shared" si="589"/>
        <v/>
      </c>
      <c r="CP876" s="41" t="str">
        <f>IF($CM876="", "", COUNTIF($CM$11:$CM$3035, "&lt;"&amp;$CM876)+1+COUNTIF($CM$11:$CM876, $CM876)-1)</f>
        <v/>
      </c>
    </row>
    <row r="877" spans="1:94" x14ac:dyDescent="0.25">
      <c r="A877" s="40"/>
      <c r="B877" s="82" t="str">
        <f>IF($I877="", "", IFERROR(INDEX('Job Database'!$AE$11:$AE$3035, MATCH($I877, 'Job Database'!$X$11:$X$3035, 0)), ""))</f>
        <v/>
      </c>
      <c r="C877" s="69" t="str">
        <f>IF($I877="", "", IF(COUNTIF('Job Database'!$X$11:$X$3035, $I877)=0, $AC$5, $AC$4))</f>
        <v/>
      </c>
      <c r="D877" s="40"/>
      <c r="E877" s="85" t="str">
        <f>IF($I877="", "", IF(IFERROR(INDEX('Job Database'!$M$11:$M$3035, MATCH($I877, 'Job Database'!$X$11:$X$3035, 0)), "")="", "", IFERROR(INDEX('Job Database'!$M$11:$M$3035, MATCH($I877, 'Job Database'!$X$11:$X$3035, 0)), "")))</f>
        <v/>
      </c>
      <c r="F877" s="40"/>
      <c r="G877" s="88" t="str">
        <f t="shared" si="563"/>
        <v/>
      </c>
      <c r="H877" s="40"/>
      <c r="I877" s="24"/>
      <c r="J877" s="34"/>
      <c r="K877" s="106"/>
      <c r="L877" s="79"/>
      <c r="M877" s="34"/>
      <c r="N877" s="79"/>
      <c r="O877" s="31"/>
      <c r="P877" s="53"/>
      <c r="Q877" s="40"/>
      <c r="S877" s="41" t="str">
        <f t="shared" si="551"/>
        <v/>
      </c>
      <c r="T877" s="41" t="str">
        <f t="shared" si="552"/>
        <v/>
      </c>
      <c r="U877" s="41" t="str">
        <f t="shared" si="564"/>
        <v/>
      </c>
      <c r="W877" s="74" t="str">
        <f>IF('Job Database'!$X877="", "", 'Job Database'!$X877)</f>
        <v/>
      </c>
      <c r="Y877" s="41" t="str">
        <f>IF($W877="", "", IF(COUNTIF($I$11:$I$3035, $W877)&gt;0, "", MAX($Y$10:$Y876)+1))</f>
        <v/>
      </c>
      <c r="Z877" s="41">
        <v>867</v>
      </c>
      <c r="AA877" s="58" t="str">
        <f t="shared" si="565"/>
        <v/>
      </c>
      <c r="AC877" s="41" t="str">
        <f t="shared" si="553"/>
        <v/>
      </c>
      <c r="AE877" s="41" t="str">
        <f t="shared" si="566"/>
        <v/>
      </c>
      <c r="AJ877" s="154" t="str">
        <f t="shared" si="567"/>
        <v/>
      </c>
      <c r="AL877" s="120" t="str">
        <f t="shared" si="568"/>
        <v/>
      </c>
      <c r="AM877" s="104" t="str">
        <f t="shared" si="569"/>
        <v/>
      </c>
      <c r="AN877" s="104" t="str">
        <f t="shared" si="570"/>
        <v/>
      </c>
      <c r="AO877" s="104" t="str">
        <f t="shared" si="554"/>
        <v/>
      </c>
      <c r="AP877" s="104" t="str">
        <f t="shared" si="555"/>
        <v/>
      </c>
      <c r="AQ877" s="121" t="str">
        <f t="shared" si="571"/>
        <v/>
      </c>
      <c r="AS877" s="88" t="str">
        <f t="shared" si="556"/>
        <v/>
      </c>
      <c r="AT877" s="68" t="str">
        <f t="shared" si="572"/>
        <v/>
      </c>
      <c r="AU877" s="68" t="str">
        <f t="shared" si="573"/>
        <v/>
      </c>
      <c r="AV877" s="68" t="str">
        <f t="shared" si="574"/>
        <v/>
      </c>
      <c r="AW877" s="88" t="str">
        <f t="shared" si="557"/>
        <v/>
      </c>
      <c r="AZ877" s="88" t="str">
        <f t="shared" si="558"/>
        <v/>
      </c>
      <c r="BA877" s="68" t="str">
        <f t="shared" si="559"/>
        <v/>
      </c>
      <c r="BB877" s="68" t="str">
        <f t="shared" si="560"/>
        <v/>
      </c>
      <c r="BC877" s="68" t="str">
        <f t="shared" si="561"/>
        <v/>
      </c>
      <c r="BD877" s="69" t="str">
        <f t="shared" si="562"/>
        <v/>
      </c>
      <c r="BE877" s="69" t="str">
        <f t="shared" si="575"/>
        <v/>
      </c>
      <c r="BT877" s="138" t="str">
        <f t="shared" ca="1" si="576"/>
        <v/>
      </c>
      <c r="BU877" s="139" t="str">
        <f t="shared" ca="1" si="577"/>
        <v/>
      </c>
      <c r="BW877" s="138" t="str">
        <f t="shared" si="578"/>
        <v/>
      </c>
      <c r="BX877" s="104" t="str">
        <f t="shared" si="579"/>
        <v/>
      </c>
      <c r="BY877" s="139" t="str">
        <f t="shared" si="580"/>
        <v/>
      </c>
      <c r="CA877" s="138" t="str">
        <f t="shared" si="581"/>
        <v/>
      </c>
      <c r="CB877" s="104" t="str">
        <f t="shared" si="582"/>
        <v/>
      </c>
      <c r="CC877" s="139" t="str">
        <f t="shared" si="583"/>
        <v/>
      </c>
      <c r="CE877" s="162" t="str">
        <f t="shared" si="584"/>
        <v/>
      </c>
      <c r="CF877" s="163" t="str">
        <f t="shared" si="585"/>
        <v/>
      </c>
      <c r="CG877" s="164" t="str">
        <f t="shared" si="586"/>
        <v/>
      </c>
      <c r="CI877" s="162" t="str">
        <f t="shared" si="587"/>
        <v/>
      </c>
      <c r="CJ877" s="163" t="str">
        <f t="shared" si="590"/>
        <v/>
      </c>
      <c r="CK877" s="164" t="str">
        <f t="shared" si="591"/>
        <v/>
      </c>
      <c r="CM877" s="169" t="str">
        <f t="shared" si="588"/>
        <v/>
      </c>
      <c r="CN877" s="139" t="str">
        <f t="shared" si="589"/>
        <v/>
      </c>
      <c r="CP877" s="41" t="str">
        <f>IF($CM877="", "", COUNTIF($CM$11:$CM$3035, "&lt;"&amp;$CM877)+1+COUNTIF($CM$11:$CM877, $CM877)-1)</f>
        <v/>
      </c>
    </row>
    <row r="878" spans="1:94" x14ac:dyDescent="0.25">
      <c r="A878" s="40"/>
      <c r="B878" s="82" t="str">
        <f>IF($I878="", "", IFERROR(INDEX('Job Database'!$AE$11:$AE$3035, MATCH($I878, 'Job Database'!$X$11:$X$3035, 0)), ""))</f>
        <v/>
      </c>
      <c r="C878" s="69" t="str">
        <f>IF($I878="", "", IF(COUNTIF('Job Database'!$X$11:$X$3035, $I878)=0, $AC$5, $AC$4))</f>
        <v/>
      </c>
      <c r="D878" s="40"/>
      <c r="E878" s="85" t="str">
        <f>IF($I878="", "", IF(IFERROR(INDEX('Job Database'!$M$11:$M$3035, MATCH($I878, 'Job Database'!$X$11:$X$3035, 0)), "")="", "", IFERROR(INDEX('Job Database'!$M$11:$M$3035, MATCH($I878, 'Job Database'!$X$11:$X$3035, 0)), "")))</f>
        <v/>
      </c>
      <c r="F878" s="40"/>
      <c r="G878" s="88" t="str">
        <f t="shared" si="563"/>
        <v/>
      </c>
      <c r="H878" s="40"/>
      <c r="I878" s="24"/>
      <c r="J878" s="34"/>
      <c r="K878" s="106"/>
      <c r="L878" s="79"/>
      <c r="M878" s="34"/>
      <c r="N878" s="79"/>
      <c r="O878" s="31"/>
      <c r="P878" s="53"/>
      <c r="Q878" s="40"/>
      <c r="S878" s="41" t="str">
        <f t="shared" si="551"/>
        <v/>
      </c>
      <c r="T878" s="41" t="str">
        <f t="shared" si="552"/>
        <v/>
      </c>
      <c r="U878" s="41" t="str">
        <f t="shared" si="564"/>
        <v/>
      </c>
      <c r="W878" s="74" t="str">
        <f>IF('Job Database'!$X878="", "", 'Job Database'!$X878)</f>
        <v/>
      </c>
      <c r="Y878" s="41" t="str">
        <f>IF($W878="", "", IF(COUNTIF($I$11:$I$3035, $W878)&gt;0, "", MAX($Y$10:$Y877)+1))</f>
        <v/>
      </c>
      <c r="Z878" s="41">
        <v>868</v>
      </c>
      <c r="AA878" s="58" t="str">
        <f t="shared" si="565"/>
        <v/>
      </c>
      <c r="AC878" s="41" t="str">
        <f t="shared" si="553"/>
        <v/>
      </c>
      <c r="AE878" s="41" t="str">
        <f t="shared" si="566"/>
        <v/>
      </c>
      <c r="AJ878" s="154" t="str">
        <f t="shared" si="567"/>
        <v/>
      </c>
      <c r="AL878" s="120" t="str">
        <f t="shared" si="568"/>
        <v/>
      </c>
      <c r="AM878" s="104" t="str">
        <f t="shared" si="569"/>
        <v/>
      </c>
      <c r="AN878" s="104" t="str">
        <f t="shared" si="570"/>
        <v/>
      </c>
      <c r="AO878" s="104" t="str">
        <f t="shared" si="554"/>
        <v/>
      </c>
      <c r="AP878" s="104" t="str">
        <f t="shared" si="555"/>
        <v/>
      </c>
      <c r="AQ878" s="121" t="str">
        <f t="shared" si="571"/>
        <v/>
      </c>
      <c r="AS878" s="88" t="str">
        <f t="shared" si="556"/>
        <v/>
      </c>
      <c r="AT878" s="68" t="str">
        <f t="shared" si="572"/>
        <v/>
      </c>
      <c r="AU878" s="68" t="str">
        <f t="shared" si="573"/>
        <v/>
      </c>
      <c r="AV878" s="68" t="str">
        <f t="shared" si="574"/>
        <v/>
      </c>
      <c r="AW878" s="88" t="str">
        <f t="shared" si="557"/>
        <v/>
      </c>
      <c r="AZ878" s="88" t="str">
        <f t="shared" si="558"/>
        <v/>
      </c>
      <c r="BA878" s="68" t="str">
        <f t="shared" si="559"/>
        <v/>
      </c>
      <c r="BB878" s="68" t="str">
        <f t="shared" si="560"/>
        <v/>
      </c>
      <c r="BC878" s="68" t="str">
        <f t="shared" si="561"/>
        <v/>
      </c>
      <c r="BD878" s="69" t="str">
        <f t="shared" si="562"/>
        <v/>
      </c>
      <c r="BE878" s="69" t="str">
        <f t="shared" si="575"/>
        <v/>
      </c>
      <c r="BT878" s="138" t="str">
        <f t="shared" ca="1" si="576"/>
        <v/>
      </c>
      <c r="BU878" s="139" t="str">
        <f t="shared" ca="1" si="577"/>
        <v/>
      </c>
      <c r="BW878" s="138" t="str">
        <f t="shared" si="578"/>
        <v/>
      </c>
      <c r="BX878" s="104" t="str">
        <f t="shared" si="579"/>
        <v/>
      </c>
      <c r="BY878" s="139" t="str">
        <f t="shared" si="580"/>
        <v/>
      </c>
      <c r="CA878" s="138" t="str">
        <f t="shared" si="581"/>
        <v/>
      </c>
      <c r="CB878" s="104" t="str">
        <f t="shared" si="582"/>
        <v/>
      </c>
      <c r="CC878" s="139" t="str">
        <f t="shared" si="583"/>
        <v/>
      </c>
      <c r="CE878" s="162" t="str">
        <f t="shared" si="584"/>
        <v/>
      </c>
      <c r="CF878" s="163" t="str">
        <f t="shared" si="585"/>
        <v/>
      </c>
      <c r="CG878" s="164" t="str">
        <f t="shared" si="586"/>
        <v/>
      </c>
      <c r="CI878" s="162" t="str">
        <f t="shared" si="587"/>
        <v/>
      </c>
      <c r="CJ878" s="163" t="str">
        <f t="shared" si="590"/>
        <v/>
      </c>
      <c r="CK878" s="164" t="str">
        <f t="shared" si="591"/>
        <v/>
      </c>
      <c r="CM878" s="169" t="str">
        <f t="shared" si="588"/>
        <v/>
      </c>
      <c r="CN878" s="139" t="str">
        <f t="shared" si="589"/>
        <v/>
      </c>
      <c r="CP878" s="41" t="str">
        <f>IF($CM878="", "", COUNTIF($CM$11:$CM$3035, "&lt;"&amp;$CM878)+1+COUNTIF($CM$11:$CM878, $CM878)-1)</f>
        <v/>
      </c>
    </row>
    <row r="879" spans="1:94" x14ac:dyDescent="0.25">
      <c r="A879" s="40"/>
      <c r="B879" s="82" t="str">
        <f>IF($I879="", "", IFERROR(INDEX('Job Database'!$AE$11:$AE$3035, MATCH($I879, 'Job Database'!$X$11:$X$3035, 0)), ""))</f>
        <v/>
      </c>
      <c r="C879" s="69" t="str">
        <f>IF($I879="", "", IF(COUNTIF('Job Database'!$X$11:$X$3035, $I879)=0, $AC$5, $AC$4))</f>
        <v/>
      </c>
      <c r="D879" s="40"/>
      <c r="E879" s="85" t="str">
        <f>IF($I879="", "", IF(IFERROR(INDEX('Job Database'!$M$11:$M$3035, MATCH($I879, 'Job Database'!$X$11:$X$3035, 0)), "")="", "", IFERROR(INDEX('Job Database'!$M$11:$M$3035, MATCH($I879, 'Job Database'!$X$11:$X$3035, 0)), "")))</f>
        <v/>
      </c>
      <c r="F879" s="40"/>
      <c r="G879" s="88" t="str">
        <f t="shared" si="563"/>
        <v/>
      </c>
      <c r="H879" s="40"/>
      <c r="I879" s="24"/>
      <c r="J879" s="34"/>
      <c r="K879" s="106"/>
      <c r="L879" s="79"/>
      <c r="M879" s="34"/>
      <c r="N879" s="79"/>
      <c r="O879" s="31"/>
      <c r="P879" s="53"/>
      <c r="Q879" s="40"/>
      <c r="S879" s="41" t="str">
        <f t="shared" si="551"/>
        <v/>
      </c>
      <c r="T879" s="41" t="str">
        <f t="shared" si="552"/>
        <v/>
      </c>
      <c r="U879" s="41" t="str">
        <f t="shared" si="564"/>
        <v/>
      </c>
      <c r="W879" s="74" t="str">
        <f>IF('Job Database'!$X879="", "", 'Job Database'!$X879)</f>
        <v/>
      </c>
      <c r="Y879" s="41" t="str">
        <f>IF($W879="", "", IF(COUNTIF($I$11:$I$3035, $W879)&gt;0, "", MAX($Y$10:$Y878)+1))</f>
        <v/>
      </c>
      <c r="Z879" s="41">
        <v>869</v>
      </c>
      <c r="AA879" s="58" t="str">
        <f t="shared" si="565"/>
        <v/>
      </c>
      <c r="AC879" s="41" t="str">
        <f t="shared" si="553"/>
        <v/>
      </c>
      <c r="AE879" s="41" t="str">
        <f t="shared" si="566"/>
        <v/>
      </c>
      <c r="AJ879" s="154" t="str">
        <f t="shared" si="567"/>
        <v/>
      </c>
      <c r="AL879" s="120" t="str">
        <f t="shared" si="568"/>
        <v/>
      </c>
      <c r="AM879" s="104" t="str">
        <f t="shared" si="569"/>
        <v/>
      </c>
      <c r="AN879" s="104" t="str">
        <f t="shared" si="570"/>
        <v/>
      </c>
      <c r="AO879" s="104" t="str">
        <f t="shared" si="554"/>
        <v/>
      </c>
      <c r="AP879" s="104" t="str">
        <f t="shared" si="555"/>
        <v/>
      </c>
      <c r="AQ879" s="121" t="str">
        <f t="shared" si="571"/>
        <v/>
      </c>
      <c r="AS879" s="88" t="str">
        <f t="shared" si="556"/>
        <v/>
      </c>
      <c r="AT879" s="68" t="str">
        <f t="shared" si="572"/>
        <v/>
      </c>
      <c r="AU879" s="68" t="str">
        <f t="shared" si="573"/>
        <v/>
      </c>
      <c r="AV879" s="68" t="str">
        <f t="shared" si="574"/>
        <v/>
      </c>
      <c r="AW879" s="88" t="str">
        <f t="shared" si="557"/>
        <v/>
      </c>
      <c r="AZ879" s="88" t="str">
        <f t="shared" si="558"/>
        <v/>
      </c>
      <c r="BA879" s="68" t="str">
        <f t="shared" si="559"/>
        <v/>
      </c>
      <c r="BB879" s="68" t="str">
        <f t="shared" si="560"/>
        <v/>
      </c>
      <c r="BC879" s="68" t="str">
        <f t="shared" si="561"/>
        <v/>
      </c>
      <c r="BD879" s="69" t="str">
        <f t="shared" si="562"/>
        <v/>
      </c>
      <c r="BE879" s="69" t="str">
        <f t="shared" si="575"/>
        <v/>
      </c>
      <c r="BT879" s="138" t="str">
        <f t="shared" ca="1" si="576"/>
        <v/>
      </c>
      <c r="BU879" s="139" t="str">
        <f t="shared" ca="1" si="577"/>
        <v/>
      </c>
      <c r="BW879" s="138" t="str">
        <f t="shared" si="578"/>
        <v/>
      </c>
      <c r="BX879" s="104" t="str">
        <f t="shared" si="579"/>
        <v/>
      </c>
      <c r="BY879" s="139" t="str">
        <f t="shared" si="580"/>
        <v/>
      </c>
      <c r="CA879" s="138" t="str">
        <f t="shared" si="581"/>
        <v/>
      </c>
      <c r="CB879" s="104" t="str">
        <f t="shared" si="582"/>
        <v/>
      </c>
      <c r="CC879" s="139" t="str">
        <f t="shared" si="583"/>
        <v/>
      </c>
      <c r="CE879" s="162" t="str">
        <f t="shared" si="584"/>
        <v/>
      </c>
      <c r="CF879" s="163" t="str">
        <f t="shared" si="585"/>
        <v/>
      </c>
      <c r="CG879" s="164" t="str">
        <f t="shared" si="586"/>
        <v/>
      </c>
      <c r="CI879" s="162" t="str">
        <f t="shared" si="587"/>
        <v/>
      </c>
      <c r="CJ879" s="163" t="str">
        <f t="shared" si="590"/>
        <v/>
      </c>
      <c r="CK879" s="164" t="str">
        <f t="shared" si="591"/>
        <v/>
      </c>
      <c r="CM879" s="169" t="str">
        <f t="shared" si="588"/>
        <v/>
      </c>
      <c r="CN879" s="139" t="str">
        <f t="shared" si="589"/>
        <v/>
      </c>
      <c r="CP879" s="41" t="str">
        <f>IF($CM879="", "", COUNTIF($CM$11:$CM$3035, "&lt;"&amp;$CM879)+1+COUNTIF($CM$11:$CM879, $CM879)-1)</f>
        <v/>
      </c>
    </row>
    <row r="880" spans="1:94" x14ac:dyDescent="0.25">
      <c r="A880" s="40"/>
      <c r="B880" s="82" t="str">
        <f>IF($I880="", "", IFERROR(INDEX('Job Database'!$AE$11:$AE$3035, MATCH($I880, 'Job Database'!$X$11:$X$3035, 0)), ""))</f>
        <v/>
      </c>
      <c r="C880" s="69" t="str">
        <f>IF($I880="", "", IF(COUNTIF('Job Database'!$X$11:$X$3035, $I880)=0, $AC$5, $AC$4))</f>
        <v/>
      </c>
      <c r="D880" s="40"/>
      <c r="E880" s="85" t="str">
        <f>IF($I880="", "", IF(IFERROR(INDEX('Job Database'!$M$11:$M$3035, MATCH($I880, 'Job Database'!$X$11:$X$3035, 0)), "")="", "", IFERROR(INDEX('Job Database'!$M$11:$M$3035, MATCH($I880, 'Job Database'!$X$11:$X$3035, 0)), "")))</f>
        <v/>
      </c>
      <c r="F880" s="40"/>
      <c r="G880" s="88" t="str">
        <f t="shared" si="563"/>
        <v/>
      </c>
      <c r="H880" s="40"/>
      <c r="I880" s="24"/>
      <c r="J880" s="34"/>
      <c r="K880" s="106"/>
      <c r="L880" s="79"/>
      <c r="M880" s="34"/>
      <c r="N880" s="79"/>
      <c r="O880" s="31"/>
      <c r="P880" s="53"/>
      <c r="Q880" s="40"/>
      <c r="S880" s="41" t="str">
        <f t="shared" si="551"/>
        <v/>
      </c>
      <c r="T880" s="41" t="str">
        <f t="shared" si="552"/>
        <v/>
      </c>
      <c r="U880" s="41" t="str">
        <f t="shared" si="564"/>
        <v/>
      </c>
      <c r="W880" s="74" t="str">
        <f>IF('Job Database'!$X880="", "", 'Job Database'!$X880)</f>
        <v/>
      </c>
      <c r="Y880" s="41" t="str">
        <f>IF($W880="", "", IF(COUNTIF($I$11:$I$3035, $W880)&gt;0, "", MAX($Y$10:$Y879)+1))</f>
        <v/>
      </c>
      <c r="Z880" s="41">
        <v>870</v>
      </c>
      <c r="AA880" s="58" t="str">
        <f t="shared" si="565"/>
        <v/>
      </c>
      <c r="AC880" s="41" t="str">
        <f t="shared" si="553"/>
        <v/>
      </c>
      <c r="AE880" s="41" t="str">
        <f t="shared" si="566"/>
        <v/>
      </c>
      <c r="AJ880" s="154" t="str">
        <f t="shared" si="567"/>
        <v/>
      </c>
      <c r="AL880" s="120" t="str">
        <f t="shared" si="568"/>
        <v/>
      </c>
      <c r="AM880" s="104" t="str">
        <f t="shared" si="569"/>
        <v/>
      </c>
      <c r="AN880" s="104" t="str">
        <f t="shared" si="570"/>
        <v/>
      </c>
      <c r="AO880" s="104" t="str">
        <f t="shared" si="554"/>
        <v/>
      </c>
      <c r="AP880" s="104" t="str">
        <f t="shared" si="555"/>
        <v/>
      </c>
      <c r="AQ880" s="121" t="str">
        <f t="shared" si="571"/>
        <v/>
      </c>
      <c r="AS880" s="88" t="str">
        <f t="shared" si="556"/>
        <v/>
      </c>
      <c r="AT880" s="68" t="str">
        <f t="shared" si="572"/>
        <v/>
      </c>
      <c r="AU880" s="68" t="str">
        <f t="shared" si="573"/>
        <v/>
      </c>
      <c r="AV880" s="68" t="str">
        <f t="shared" si="574"/>
        <v/>
      </c>
      <c r="AW880" s="88" t="str">
        <f t="shared" si="557"/>
        <v/>
      </c>
      <c r="AZ880" s="88" t="str">
        <f t="shared" si="558"/>
        <v/>
      </c>
      <c r="BA880" s="68" t="str">
        <f t="shared" si="559"/>
        <v/>
      </c>
      <c r="BB880" s="68" t="str">
        <f t="shared" si="560"/>
        <v/>
      </c>
      <c r="BC880" s="68" t="str">
        <f t="shared" si="561"/>
        <v/>
      </c>
      <c r="BD880" s="69" t="str">
        <f t="shared" si="562"/>
        <v/>
      </c>
      <c r="BE880" s="69" t="str">
        <f t="shared" si="575"/>
        <v/>
      </c>
      <c r="BT880" s="138" t="str">
        <f t="shared" ca="1" si="576"/>
        <v/>
      </c>
      <c r="BU880" s="139" t="str">
        <f t="shared" ca="1" si="577"/>
        <v/>
      </c>
      <c r="BW880" s="138" t="str">
        <f t="shared" si="578"/>
        <v/>
      </c>
      <c r="BX880" s="104" t="str">
        <f t="shared" si="579"/>
        <v/>
      </c>
      <c r="BY880" s="139" t="str">
        <f t="shared" si="580"/>
        <v/>
      </c>
      <c r="CA880" s="138" t="str">
        <f t="shared" si="581"/>
        <v/>
      </c>
      <c r="CB880" s="104" t="str">
        <f t="shared" si="582"/>
        <v/>
      </c>
      <c r="CC880" s="139" t="str">
        <f t="shared" si="583"/>
        <v/>
      </c>
      <c r="CE880" s="162" t="str">
        <f t="shared" si="584"/>
        <v/>
      </c>
      <c r="CF880" s="163" t="str">
        <f t="shared" si="585"/>
        <v/>
      </c>
      <c r="CG880" s="164" t="str">
        <f t="shared" si="586"/>
        <v/>
      </c>
      <c r="CI880" s="162" t="str">
        <f t="shared" si="587"/>
        <v/>
      </c>
      <c r="CJ880" s="163" t="str">
        <f t="shared" si="590"/>
        <v/>
      </c>
      <c r="CK880" s="164" t="str">
        <f t="shared" si="591"/>
        <v/>
      </c>
      <c r="CM880" s="169" t="str">
        <f t="shared" si="588"/>
        <v/>
      </c>
      <c r="CN880" s="139" t="str">
        <f t="shared" si="589"/>
        <v/>
      </c>
      <c r="CP880" s="41" t="str">
        <f>IF($CM880="", "", COUNTIF($CM$11:$CM$3035, "&lt;"&amp;$CM880)+1+COUNTIF($CM$11:$CM880, $CM880)-1)</f>
        <v/>
      </c>
    </row>
    <row r="881" spans="1:94" x14ac:dyDescent="0.25">
      <c r="A881" s="40"/>
      <c r="B881" s="82" t="str">
        <f>IF($I881="", "", IFERROR(INDEX('Job Database'!$AE$11:$AE$3035, MATCH($I881, 'Job Database'!$X$11:$X$3035, 0)), ""))</f>
        <v/>
      </c>
      <c r="C881" s="69" t="str">
        <f>IF($I881="", "", IF(COUNTIF('Job Database'!$X$11:$X$3035, $I881)=0, $AC$5, $AC$4))</f>
        <v/>
      </c>
      <c r="D881" s="40"/>
      <c r="E881" s="85" t="str">
        <f>IF($I881="", "", IF(IFERROR(INDEX('Job Database'!$M$11:$M$3035, MATCH($I881, 'Job Database'!$X$11:$X$3035, 0)), "")="", "", IFERROR(INDEX('Job Database'!$M$11:$M$3035, MATCH($I881, 'Job Database'!$X$11:$X$3035, 0)), "")))</f>
        <v/>
      </c>
      <c r="F881" s="40"/>
      <c r="G881" s="88" t="str">
        <f t="shared" si="563"/>
        <v/>
      </c>
      <c r="H881" s="40"/>
      <c r="I881" s="24"/>
      <c r="J881" s="34"/>
      <c r="K881" s="106"/>
      <c r="L881" s="79"/>
      <c r="M881" s="34"/>
      <c r="N881" s="79"/>
      <c r="O881" s="31"/>
      <c r="P881" s="53"/>
      <c r="Q881" s="40"/>
      <c r="S881" s="41" t="str">
        <f t="shared" si="551"/>
        <v/>
      </c>
      <c r="T881" s="41" t="str">
        <f t="shared" si="552"/>
        <v/>
      </c>
      <c r="U881" s="41" t="str">
        <f t="shared" si="564"/>
        <v/>
      </c>
      <c r="W881" s="74" t="str">
        <f>IF('Job Database'!$X881="", "", 'Job Database'!$X881)</f>
        <v/>
      </c>
      <c r="Y881" s="41" t="str">
        <f>IF($W881="", "", IF(COUNTIF($I$11:$I$3035, $W881)&gt;0, "", MAX($Y$10:$Y880)+1))</f>
        <v/>
      </c>
      <c r="Z881" s="41">
        <v>871</v>
      </c>
      <c r="AA881" s="58" t="str">
        <f t="shared" si="565"/>
        <v/>
      </c>
      <c r="AC881" s="41" t="str">
        <f t="shared" si="553"/>
        <v/>
      </c>
      <c r="AE881" s="41" t="str">
        <f t="shared" si="566"/>
        <v/>
      </c>
      <c r="AJ881" s="154" t="str">
        <f t="shared" si="567"/>
        <v/>
      </c>
      <c r="AL881" s="120" t="str">
        <f t="shared" si="568"/>
        <v/>
      </c>
      <c r="AM881" s="104" t="str">
        <f t="shared" si="569"/>
        <v/>
      </c>
      <c r="AN881" s="104" t="str">
        <f t="shared" si="570"/>
        <v/>
      </c>
      <c r="AO881" s="104" t="str">
        <f t="shared" si="554"/>
        <v/>
      </c>
      <c r="AP881" s="104" t="str">
        <f t="shared" si="555"/>
        <v/>
      </c>
      <c r="AQ881" s="121" t="str">
        <f t="shared" si="571"/>
        <v/>
      </c>
      <c r="AS881" s="88" t="str">
        <f t="shared" si="556"/>
        <v/>
      </c>
      <c r="AT881" s="68" t="str">
        <f t="shared" si="572"/>
        <v/>
      </c>
      <c r="AU881" s="68" t="str">
        <f t="shared" si="573"/>
        <v/>
      </c>
      <c r="AV881" s="68" t="str">
        <f t="shared" si="574"/>
        <v/>
      </c>
      <c r="AW881" s="88" t="str">
        <f t="shared" si="557"/>
        <v/>
      </c>
      <c r="AZ881" s="88" t="str">
        <f t="shared" si="558"/>
        <v/>
      </c>
      <c r="BA881" s="68" t="str">
        <f t="shared" si="559"/>
        <v/>
      </c>
      <c r="BB881" s="68" t="str">
        <f t="shared" si="560"/>
        <v/>
      </c>
      <c r="BC881" s="68" t="str">
        <f t="shared" si="561"/>
        <v/>
      </c>
      <c r="BD881" s="69" t="str">
        <f t="shared" si="562"/>
        <v/>
      </c>
      <c r="BE881" s="69" t="str">
        <f t="shared" si="575"/>
        <v/>
      </c>
      <c r="BT881" s="138" t="str">
        <f t="shared" ca="1" si="576"/>
        <v/>
      </c>
      <c r="BU881" s="139" t="str">
        <f t="shared" ca="1" si="577"/>
        <v/>
      </c>
      <c r="BW881" s="138" t="str">
        <f t="shared" si="578"/>
        <v/>
      </c>
      <c r="BX881" s="104" t="str">
        <f t="shared" si="579"/>
        <v/>
      </c>
      <c r="BY881" s="139" t="str">
        <f t="shared" si="580"/>
        <v/>
      </c>
      <c r="CA881" s="138" t="str">
        <f t="shared" si="581"/>
        <v/>
      </c>
      <c r="CB881" s="104" t="str">
        <f t="shared" si="582"/>
        <v/>
      </c>
      <c r="CC881" s="139" t="str">
        <f t="shared" si="583"/>
        <v/>
      </c>
      <c r="CE881" s="162" t="str">
        <f t="shared" si="584"/>
        <v/>
      </c>
      <c r="CF881" s="163" t="str">
        <f t="shared" si="585"/>
        <v/>
      </c>
      <c r="CG881" s="164" t="str">
        <f t="shared" si="586"/>
        <v/>
      </c>
      <c r="CI881" s="162" t="str">
        <f t="shared" si="587"/>
        <v/>
      </c>
      <c r="CJ881" s="163" t="str">
        <f t="shared" si="590"/>
        <v/>
      </c>
      <c r="CK881" s="164" t="str">
        <f t="shared" si="591"/>
        <v/>
      </c>
      <c r="CM881" s="169" t="str">
        <f t="shared" si="588"/>
        <v/>
      </c>
      <c r="CN881" s="139" t="str">
        <f t="shared" si="589"/>
        <v/>
      </c>
      <c r="CP881" s="41" t="str">
        <f>IF($CM881="", "", COUNTIF($CM$11:$CM$3035, "&lt;"&amp;$CM881)+1+COUNTIF($CM$11:$CM881, $CM881)-1)</f>
        <v/>
      </c>
    </row>
    <row r="882" spans="1:94" x14ac:dyDescent="0.25">
      <c r="A882" s="40"/>
      <c r="B882" s="82" t="str">
        <f>IF($I882="", "", IFERROR(INDEX('Job Database'!$AE$11:$AE$3035, MATCH($I882, 'Job Database'!$X$11:$X$3035, 0)), ""))</f>
        <v/>
      </c>
      <c r="C882" s="69" t="str">
        <f>IF($I882="", "", IF(COUNTIF('Job Database'!$X$11:$X$3035, $I882)=0, $AC$5, $AC$4))</f>
        <v/>
      </c>
      <c r="D882" s="40"/>
      <c r="E882" s="85" t="str">
        <f>IF($I882="", "", IF(IFERROR(INDEX('Job Database'!$M$11:$M$3035, MATCH($I882, 'Job Database'!$X$11:$X$3035, 0)), "")="", "", IFERROR(INDEX('Job Database'!$M$11:$M$3035, MATCH($I882, 'Job Database'!$X$11:$X$3035, 0)), "")))</f>
        <v/>
      </c>
      <c r="F882" s="40"/>
      <c r="G882" s="88" t="str">
        <f t="shared" si="563"/>
        <v/>
      </c>
      <c r="H882" s="40"/>
      <c r="I882" s="24"/>
      <c r="J882" s="34"/>
      <c r="K882" s="106"/>
      <c r="L882" s="79"/>
      <c r="M882" s="34"/>
      <c r="N882" s="79"/>
      <c r="O882" s="31"/>
      <c r="P882" s="53"/>
      <c r="Q882" s="40"/>
      <c r="S882" s="41" t="str">
        <f t="shared" si="551"/>
        <v/>
      </c>
      <c r="T882" s="41" t="str">
        <f t="shared" si="552"/>
        <v/>
      </c>
      <c r="U882" s="41" t="str">
        <f t="shared" si="564"/>
        <v/>
      </c>
      <c r="W882" s="74" t="str">
        <f>IF('Job Database'!$X882="", "", 'Job Database'!$X882)</f>
        <v/>
      </c>
      <c r="Y882" s="41" t="str">
        <f>IF($W882="", "", IF(COUNTIF($I$11:$I$3035, $W882)&gt;0, "", MAX($Y$10:$Y881)+1))</f>
        <v/>
      </c>
      <c r="Z882" s="41">
        <v>872</v>
      </c>
      <c r="AA882" s="58" t="str">
        <f t="shared" si="565"/>
        <v/>
      </c>
      <c r="AC882" s="41" t="str">
        <f t="shared" si="553"/>
        <v/>
      </c>
      <c r="AE882" s="41" t="str">
        <f t="shared" si="566"/>
        <v/>
      </c>
      <c r="AJ882" s="154" t="str">
        <f t="shared" si="567"/>
        <v/>
      </c>
      <c r="AL882" s="120" t="str">
        <f t="shared" si="568"/>
        <v/>
      </c>
      <c r="AM882" s="104" t="str">
        <f t="shared" si="569"/>
        <v/>
      </c>
      <c r="AN882" s="104" t="str">
        <f t="shared" si="570"/>
        <v/>
      </c>
      <c r="AO882" s="104" t="str">
        <f t="shared" si="554"/>
        <v/>
      </c>
      <c r="AP882" s="104" t="str">
        <f t="shared" si="555"/>
        <v/>
      </c>
      <c r="AQ882" s="121" t="str">
        <f t="shared" si="571"/>
        <v/>
      </c>
      <c r="AS882" s="88" t="str">
        <f t="shared" si="556"/>
        <v/>
      </c>
      <c r="AT882" s="68" t="str">
        <f t="shared" si="572"/>
        <v/>
      </c>
      <c r="AU882" s="68" t="str">
        <f t="shared" si="573"/>
        <v/>
      </c>
      <c r="AV882" s="68" t="str">
        <f t="shared" si="574"/>
        <v/>
      </c>
      <c r="AW882" s="88" t="str">
        <f t="shared" si="557"/>
        <v/>
      </c>
      <c r="AZ882" s="88" t="str">
        <f t="shared" si="558"/>
        <v/>
      </c>
      <c r="BA882" s="68" t="str">
        <f t="shared" si="559"/>
        <v/>
      </c>
      <c r="BB882" s="68" t="str">
        <f t="shared" si="560"/>
        <v/>
      </c>
      <c r="BC882" s="68" t="str">
        <f t="shared" si="561"/>
        <v/>
      </c>
      <c r="BD882" s="69" t="str">
        <f t="shared" si="562"/>
        <v/>
      </c>
      <c r="BE882" s="69" t="str">
        <f t="shared" si="575"/>
        <v/>
      </c>
      <c r="BT882" s="138" t="str">
        <f t="shared" ca="1" si="576"/>
        <v/>
      </c>
      <c r="BU882" s="139" t="str">
        <f t="shared" ca="1" si="577"/>
        <v/>
      </c>
      <c r="BW882" s="138" t="str">
        <f t="shared" si="578"/>
        <v/>
      </c>
      <c r="BX882" s="104" t="str">
        <f t="shared" si="579"/>
        <v/>
      </c>
      <c r="BY882" s="139" t="str">
        <f t="shared" si="580"/>
        <v/>
      </c>
      <c r="CA882" s="138" t="str">
        <f t="shared" si="581"/>
        <v/>
      </c>
      <c r="CB882" s="104" t="str">
        <f t="shared" si="582"/>
        <v/>
      </c>
      <c r="CC882" s="139" t="str">
        <f t="shared" si="583"/>
        <v/>
      </c>
      <c r="CE882" s="162" t="str">
        <f t="shared" si="584"/>
        <v/>
      </c>
      <c r="CF882" s="163" t="str">
        <f t="shared" si="585"/>
        <v/>
      </c>
      <c r="CG882" s="164" t="str">
        <f t="shared" si="586"/>
        <v/>
      </c>
      <c r="CI882" s="162" t="str">
        <f t="shared" si="587"/>
        <v/>
      </c>
      <c r="CJ882" s="163" t="str">
        <f t="shared" si="590"/>
        <v/>
      </c>
      <c r="CK882" s="164" t="str">
        <f t="shared" si="591"/>
        <v/>
      </c>
      <c r="CM882" s="169" t="str">
        <f t="shared" si="588"/>
        <v/>
      </c>
      <c r="CN882" s="139" t="str">
        <f t="shared" si="589"/>
        <v/>
      </c>
      <c r="CP882" s="41" t="str">
        <f>IF($CM882="", "", COUNTIF($CM$11:$CM$3035, "&lt;"&amp;$CM882)+1+COUNTIF($CM$11:$CM882, $CM882)-1)</f>
        <v/>
      </c>
    </row>
    <row r="883" spans="1:94" x14ac:dyDescent="0.25">
      <c r="A883" s="40"/>
      <c r="B883" s="82" t="str">
        <f>IF($I883="", "", IFERROR(INDEX('Job Database'!$AE$11:$AE$3035, MATCH($I883, 'Job Database'!$X$11:$X$3035, 0)), ""))</f>
        <v/>
      </c>
      <c r="C883" s="69" t="str">
        <f>IF($I883="", "", IF(COUNTIF('Job Database'!$X$11:$X$3035, $I883)=0, $AC$5, $AC$4))</f>
        <v/>
      </c>
      <c r="D883" s="40"/>
      <c r="E883" s="85" t="str">
        <f>IF($I883="", "", IF(IFERROR(INDEX('Job Database'!$M$11:$M$3035, MATCH($I883, 'Job Database'!$X$11:$X$3035, 0)), "")="", "", IFERROR(INDEX('Job Database'!$M$11:$M$3035, MATCH($I883, 'Job Database'!$X$11:$X$3035, 0)), "")))</f>
        <v/>
      </c>
      <c r="F883" s="40"/>
      <c r="G883" s="88" t="str">
        <f t="shared" si="563"/>
        <v/>
      </c>
      <c r="H883" s="40"/>
      <c r="I883" s="24"/>
      <c r="J883" s="34"/>
      <c r="K883" s="106"/>
      <c r="L883" s="79"/>
      <c r="M883" s="34"/>
      <c r="N883" s="79"/>
      <c r="O883" s="31"/>
      <c r="P883" s="53"/>
      <c r="Q883" s="40"/>
      <c r="S883" s="41" t="str">
        <f t="shared" si="551"/>
        <v/>
      </c>
      <c r="T883" s="41" t="str">
        <f t="shared" si="552"/>
        <v/>
      </c>
      <c r="U883" s="41" t="str">
        <f t="shared" si="564"/>
        <v/>
      </c>
      <c r="W883" s="74" t="str">
        <f>IF('Job Database'!$X883="", "", 'Job Database'!$X883)</f>
        <v/>
      </c>
      <c r="Y883" s="41" t="str">
        <f>IF($W883="", "", IF(COUNTIF($I$11:$I$3035, $W883)&gt;0, "", MAX($Y$10:$Y882)+1))</f>
        <v/>
      </c>
      <c r="Z883" s="41">
        <v>873</v>
      </c>
      <c r="AA883" s="58" t="str">
        <f t="shared" si="565"/>
        <v/>
      </c>
      <c r="AC883" s="41" t="str">
        <f t="shared" si="553"/>
        <v/>
      </c>
      <c r="AE883" s="41" t="str">
        <f t="shared" si="566"/>
        <v/>
      </c>
      <c r="AJ883" s="154" t="str">
        <f t="shared" si="567"/>
        <v/>
      </c>
      <c r="AL883" s="120" t="str">
        <f t="shared" si="568"/>
        <v/>
      </c>
      <c r="AM883" s="104" t="str">
        <f t="shared" si="569"/>
        <v/>
      </c>
      <c r="AN883" s="104" t="str">
        <f t="shared" si="570"/>
        <v/>
      </c>
      <c r="AO883" s="104" t="str">
        <f t="shared" si="554"/>
        <v/>
      </c>
      <c r="AP883" s="104" t="str">
        <f t="shared" si="555"/>
        <v/>
      </c>
      <c r="AQ883" s="121" t="str">
        <f t="shared" si="571"/>
        <v/>
      </c>
      <c r="AS883" s="88" t="str">
        <f t="shared" si="556"/>
        <v/>
      </c>
      <c r="AT883" s="68" t="str">
        <f t="shared" si="572"/>
        <v/>
      </c>
      <c r="AU883" s="68" t="str">
        <f t="shared" si="573"/>
        <v/>
      </c>
      <c r="AV883" s="68" t="str">
        <f t="shared" si="574"/>
        <v/>
      </c>
      <c r="AW883" s="88" t="str">
        <f t="shared" si="557"/>
        <v/>
      </c>
      <c r="AZ883" s="88" t="str">
        <f t="shared" si="558"/>
        <v/>
      </c>
      <c r="BA883" s="68" t="str">
        <f t="shared" si="559"/>
        <v/>
      </c>
      <c r="BB883" s="68" t="str">
        <f t="shared" si="560"/>
        <v/>
      </c>
      <c r="BC883" s="68" t="str">
        <f t="shared" si="561"/>
        <v/>
      </c>
      <c r="BD883" s="69" t="str">
        <f t="shared" si="562"/>
        <v/>
      </c>
      <c r="BE883" s="69" t="str">
        <f t="shared" si="575"/>
        <v/>
      </c>
      <c r="BT883" s="138" t="str">
        <f t="shared" ca="1" si="576"/>
        <v/>
      </c>
      <c r="BU883" s="139" t="str">
        <f t="shared" ca="1" si="577"/>
        <v/>
      </c>
      <c r="BW883" s="138" t="str">
        <f t="shared" si="578"/>
        <v/>
      </c>
      <c r="BX883" s="104" t="str">
        <f t="shared" si="579"/>
        <v/>
      </c>
      <c r="BY883" s="139" t="str">
        <f t="shared" si="580"/>
        <v/>
      </c>
      <c r="CA883" s="138" t="str">
        <f t="shared" si="581"/>
        <v/>
      </c>
      <c r="CB883" s="104" t="str">
        <f t="shared" si="582"/>
        <v/>
      </c>
      <c r="CC883" s="139" t="str">
        <f t="shared" si="583"/>
        <v/>
      </c>
      <c r="CE883" s="162" t="str">
        <f t="shared" si="584"/>
        <v/>
      </c>
      <c r="CF883" s="163" t="str">
        <f t="shared" si="585"/>
        <v/>
      </c>
      <c r="CG883" s="164" t="str">
        <f t="shared" si="586"/>
        <v/>
      </c>
      <c r="CI883" s="162" t="str">
        <f t="shared" si="587"/>
        <v/>
      </c>
      <c r="CJ883" s="163" t="str">
        <f t="shared" si="590"/>
        <v/>
      </c>
      <c r="CK883" s="164" t="str">
        <f t="shared" si="591"/>
        <v/>
      </c>
      <c r="CM883" s="169" t="str">
        <f t="shared" si="588"/>
        <v/>
      </c>
      <c r="CN883" s="139" t="str">
        <f t="shared" si="589"/>
        <v/>
      </c>
      <c r="CP883" s="41" t="str">
        <f>IF($CM883="", "", COUNTIF($CM$11:$CM$3035, "&lt;"&amp;$CM883)+1+COUNTIF($CM$11:$CM883, $CM883)-1)</f>
        <v/>
      </c>
    </row>
    <row r="884" spans="1:94" x14ac:dyDescent="0.25">
      <c r="A884" s="40"/>
      <c r="B884" s="82" t="str">
        <f>IF($I884="", "", IFERROR(INDEX('Job Database'!$AE$11:$AE$3035, MATCH($I884, 'Job Database'!$X$11:$X$3035, 0)), ""))</f>
        <v/>
      </c>
      <c r="C884" s="69" t="str">
        <f>IF($I884="", "", IF(COUNTIF('Job Database'!$X$11:$X$3035, $I884)=0, $AC$5, $AC$4))</f>
        <v/>
      </c>
      <c r="D884" s="40"/>
      <c r="E884" s="85" t="str">
        <f>IF($I884="", "", IF(IFERROR(INDEX('Job Database'!$M$11:$M$3035, MATCH($I884, 'Job Database'!$X$11:$X$3035, 0)), "")="", "", IFERROR(INDEX('Job Database'!$M$11:$M$3035, MATCH($I884, 'Job Database'!$X$11:$X$3035, 0)), "")))</f>
        <v/>
      </c>
      <c r="F884" s="40"/>
      <c r="G884" s="88" t="str">
        <f t="shared" si="563"/>
        <v/>
      </c>
      <c r="H884" s="40"/>
      <c r="I884" s="24"/>
      <c r="J884" s="34"/>
      <c r="K884" s="106"/>
      <c r="L884" s="79"/>
      <c r="M884" s="34"/>
      <c r="N884" s="79"/>
      <c r="O884" s="31"/>
      <c r="P884" s="53"/>
      <c r="Q884" s="40"/>
      <c r="S884" s="41" t="str">
        <f t="shared" si="551"/>
        <v/>
      </c>
      <c r="T884" s="41" t="str">
        <f t="shared" si="552"/>
        <v/>
      </c>
      <c r="U884" s="41" t="str">
        <f t="shared" si="564"/>
        <v/>
      </c>
      <c r="W884" s="74" t="str">
        <f>IF('Job Database'!$X884="", "", 'Job Database'!$X884)</f>
        <v/>
      </c>
      <c r="Y884" s="41" t="str">
        <f>IF($W884="", "", IF(COUNTIF($I$11:$I$3035, $W884)&gt;0, "", MAX($Y$10:$Y883)+1))</f>
        <v/>
      </c>
      <c r="Z884" s="41">
        <v>874</v>
      </c>
      <c r="AA884" s="58" t="str">
        <f t="shared" si="565"/>
        <v/>
      </c>
      <c r="AC884" s="41" t="str">
        <f t="shared" si="553"/>
        <v/>
      </c>
      <c r="AE884" s="41" t="str">
        <f t="shared" si="566"/>
        <v/>
      </c>
      <c r="AJ884" s="154" t="str">
        <f t="shared" si="567"/>
        <v/>
      </c>
      <c r="AL884" s="120" t="str">
        <f t="shared" si="568"/>
        <v/>
      </c>
      <c r="AM884" s="104" t="str">
        <f t="shared" si="569"/>
        <v/>
      </c>
      <c r="AN884" s="104" t="str">
        <f t="shared" si="570"/>
        <v/>
      </c>
      <c r="AO884" s="104" t="str">
        <f t="shared" si="554"/>
        <v/>
      </c>
      <c r="AP884" s="104" t="str">
        <f t="shared" si="555"/>
        <v/>
      </c>
      <c r="AQ884" s="121" t="str">
        <f t="shared" si="571"/>
        <v/>
      </c>
      <c r="AS884" s="88" t="str">
        <f t="shared" si="556"/>
        <v/>
      </c>
      <c r="AT884" s="68" t="str">
        <f t="shared" si="572"/>
        <v/>
      </c>
      <c r="AU884" s="68" t="str">
        <f t="shared" si="573"/>
        <v/>
      </c>
      <c r="AV884" s="68" t="str">
        <f t="shared" si="574"/>
        <v/>
      </c>
      <c r="AW884" s="88" t="str">
        <f t="shared" si="557"/>
        <v/>
      </c>
      <c r="AZ884" s="88" t="str">
        <f t="shared" si="558"/>
        <v/>
      </c>
      <c r="BA884" s="68" t="str">
        <f t="shared" si="559"/>
        <v/>
      </c>
      <c r="BB884" s="68" t="str">
        <f t="shared" si="560"/>
        <v/>
      </c>
      <c r="BC884" s="68" t="str">
        <f t="shared" si="561"/>
        <v/>
      </c>
      <c r="BD884" s="69" t="str">
        <f t="shared" si="562"/>
        <v/>
      </c>
      <c r="BE884" s="69" t="str">
        <f t="shared" si="575"/>
        <v/>
      </c>
      <c r="BT884" s="138" t="str">
        <f t="shared" ca="1" si="576"/>
        <v/>
      </c>
      <c r="BU884" s="139" t="str">
        <f t="shared" ca="1" si="577"/>
        <v/>
      </c>
      <c r="BW884" s="138" t="str">
        <f t="shared" si="578"/>
        <v/>
      </c>
      <c r="BX884" s="104" t="str">
        <f t="shared" si="579"/>
        <v/>
      </c>
      <c r="BY884" s="139" t="str">
        <f t="shared" si="580"/>
        <v/>
      </c>
      <c r="CA884" s="138" t="str">
        <f t="shared" si="581"/>
        <v/>
      </c>
      <c r="CB884" s="104" t="str">
        <f t="shared" si="582"/>
        <v/>
      </c>
      <c r="CC884" s="139" t="str">
        <f t="shared" si="583"/>
        <v/>
      </c>
      <c r="CE884" s="162" t="str">
        <f t="shared" si="584"/>
        <v/>
      </c>
      <c r="CF884" s="163" t="str">
        <f t="shared" si="585"/>
        <v/>
      </c>
      <c r="CG884" s="164" t="str">
        <f t="shared" si="586"/>
        <v/>
      </c>
      <c r="CI884" s="162" t="str">
        <f t="shared" si="587"/>
        <v/>
      </c>
      <c r="CJ884" s="163" t="str">
        <f t="shared" si="590"/>
        <v/>
      </c>
      <c r="CK884" s="164" t="str">
        <f t="shared" si="591"/>
        <v/>
      </c>
      <c r="CM884" s="169" t="str">
        <f t="shared" si="588"/>
        <v/>
      </c>
      <c r="CN884" s="139" t="str">
        <f t="shared" si="589"/>
        <v/>
      </c>
      <c r="CP884" s="41" t="str">
        <f>IF($CM884="", "", COUNTIF($CM$11:$CM$3035, "&lt;"&amp;$CM884)+1+COUNTIF($CM$11:$CM884, $CM884)-1)</f>
        <v/>
      </c>
    </row>
    <row r="885" spans="1:94" x14ac:dyDescent="0.25">
      <c r="A885" s="40"/>
      <c r="B885" s="82" t="str">
        <f>IF($I885="", "", IFERROR(INDEX('Job Database'!$AE$11:$AE$3035, MATCH($I885, 'Job Database'!$X$11:$X$3035, 0)), ""))</f>
        <v/>
      </c>
      <c r="C885" s="69" t="str">
        <f>IF($I885="", "", IF(COUNTIF('Job Database'!$X$11:$X$3035, $I885)=0, $AC$5, $AC$4))</f>
        <v/>
      </c>
      <c r="D885" s="40"/>
      <c r="E885" s="85" t="str">
        <f>IF($I885="", "", IF(IFERROR(INDEX('Job Database'!$M$11:$M$3035, MATCH($I885, 'Job Database'!$X$11:$X$3035, 0)), "")="", "", IFERROR(INDEX('Job Database'!$M$11:$M$3035, MATCH($I885, 'Job Database'!$X$11:$X$3035, 0)), "")))</f>
        <v/>
      </c>
      <c r="F885" s="40"/>
      <c r="G885" s="88" t="str">
        <f t="shared" si="563"/>
        <v/>
      </c>
      <c r="H885" s="40"/>
      <c r="I885" s="24"/>
      <c r="J885" s="34"/>
      <c r="K885" s="106"/>
      <c r="L885" s="79"/>
      <c r="M885" s="34"/>
      <c r="N885" s="79"/>
      <c r="O885" s="31"/>
      <c r="P885" s="53"/>
      <c r="Q885" s="40"/>
      <c r="S885" s="41" t="str">
        <f t="shared" si="551"/>
        <v/>
      </c>
      <c r="T885" s="41" t="str">
        <f t="shared" si="552"/>
        <v/>
      </c>
      <c r="U885" s="41" t="str">
        <f t="shared" si="564"/>
        <v/>
      </c>
      <c r="W885" s="74" t="str">
        <f>IF('Job Database'!$X885="", "", 'Job Database'!$X885)</f>
        <v/>
      </c>
      <c r="Y885" s="41" t="str">
        <f>IF($W885="", "", IF(COUNTIF($I$11:$I$3035, $W885)&gt;0, "", MAX($Y$10:$Y884)+1))</f>
        <v/>
      </c>
      <c r="Z885" s="41">
        <v>875</v>
      </c>
      <c r="AA885" s="58" t="str">
        <f t="shared" si="565"/>
        <v/>
      </c>
      <c r="AC885" s="41" t="str">
        <f t="shared" si="553"/>
        <v/>
      </c>
      <c r="AE885" s="41" t="str">
        <f t="shared" si="566"/>
        <v/>
      </c>
      <c r="AJ885" s="154" t="str">
        <f t="shared" si="567"/>
        <v/>
      </c>
      <c r="AL885" s="120" t="str">
        <f t="shared" si="568"/>
        <v/>
      </c>
      <c r="AM885" s="104" t="str">
        <f t="shared" si="569"/>
        <v/>
      </c>
      <c r="AN885" s="104" t="str">
        <f t="shared" si="570"/>
        <v/>
      </c>
      <c r="AO885" s="104" t="str">
        <f t="shared" si="554"/>
        <v/>
      </c>
      <c r="AP885" s="104" t="str">
        <f t="shared" si="555"/>
        <v/>
      </c>
      <c r="AQ885" s="121" t="str">
        <f t="shared" si="571"/>
        <v/>
      </c>
      <c r="AS885" s="88" t="str">
        <f t="shared" si="556"/>
        <v/>
      </c>
      <c r="AT885" s="68" t="str">
        <f t="shared" si="572"/>
        <v/>
      </c>
      <c r="AU885" s="68" t="str">
        <f t="shared" si="573"/>
        <v/>
      </c>
      <c r="AV885" s="68" t="str">
        <f t="shared" si="574"/>
        <v/>
      </c>
      <c r="AW885" s="88" t="str">
        <f t="shared" si="557"/>
        <v/>
      </c>
      <c r="AZ885" s="88" t="str">
        <f t="shared" si="558"/>
        <v/>
      </c>
      <c r="BA885" s="68" t="str">
        <f t="shared" si="559"/>
        <v/>
      </c>
      <c r="BB885" s="68" t="str">
        <f t="shared" si="560"/>
        <v/>
      </c>
      <c r="BC885" s="68" t="str">
        <f t="shared" si="561"/>
        <v/>
      </c>
      <c r="BD885" s="69" t="str">
        <f t="shared" si="562"/>
        <v/>
      </c>
      <c r="BE885" s="69" t="str">
        <f t="shared" si="575"/>
        <v/>
      </c>
      <c r="BT885" s="138" t="str">
        <f t="shared" ca="1" si="576"/>
        <v/>
      </c>
      <c r="BU885" s="139" t="str">
        <f t="shared" ca="1" si="577"/>
        <v/>
      </c>
      <c r="BW885" s="138" t="str">
        <f t="shared" si="578"/>
        <v/>
      </c>
      <c r="BX885" s="104" t="str">
        <f t="shared" si="579"/>
        <v/>
      </c>
      <c r="BY885" s="139" t="str">
        <f t="shared" si="580"/>
        <v/>
      </c>
      <c r="CA885" s="138" t="str">
        <f t="shared" si="581"/>
        <v/>
      </c>
      <c r="CB885" s="104" t="str">
        <f t="shared" si="582"/>
        <v/>
      </c>
      <c r="CC885" s="139" t="str">
        <f t="shared" si="583"/>
        <v/>
      </c>
      <c r="CE885" s="162" t="str">
        <f t="shared" si="584"/>
        <v/>
      </c>
      <c r="CF885" s="163" t="str">
        <f t="shared" si="585"/>
        <v/>
      </c>
      <c r="CG885" s="164" t="str">
        <f t="shared" si="586"/>
        <v/>
      </c>
      <c r="CI885" s="162" t="str">
        <f t="shared" si="587"/>
        <v/>
      </c>
      <c r="CJ885" s="163" t="str">
        <f t="shared" si="590"/>
        <v/>
      </c>
      <c r="CK885" s="164" t="str">
        <f t="shared" si="591"/>
        <v/>
      </c>
      <c r="CM885" s="169" t="str">
        <f t="shared" si="588"/>
        <v/>
      </c>
      <c r="CN885" s="139" t="str">
        <f t="shared" si="589"/>
        <v/>
      </c>
      <c r="CP885" s="41" t="str">
        <f>IF($CM885="", "", COUNTIF($CM$11:$CM$3035, "&lt;"&amp;$CM885)+1+COUNTIF($CM$11:$CM885, $CM885)-1)</f>
        <v/>
      </c>
    </row>
    <row r="886" spans="1:94" x14ac:dyDescent="0.25">
      <c r="A886" s="40"/>
      <c r="B886" s="82" t="str">
        <f>IF($I886="", "", IFERROR(INDEX('Job Database'!$AE$11:$AE$3035, MATCH($I886, 'Job Database'!$X$11:$X$3035, 0)), ""))</f>
        <v/>
      </c>
      <c r="C886" s="69" t="str">
        <f>IF($I886="", "", IF(COUNTIF('Job Database'!$X$11:$X$3035, $I886)=0, $AC$5, $AC$4))</f>
        <v/>
      </c>
      <c r="D886" s="40"/>
      <c r="E886" s="85" t="str">
        <f>IF($I886="", "", IF(IFERROR(INDEX('Job Database'!$M$11:$M$3035, MATCH($I886, 'Job Database'!$X$11:$X$3035, 0)), "")="", "", IFERROR(INDEX('Job Database'!$M$11:$M$3035, MATCH($I886, 'Job Database'!$X$11:$X$3035, 0)), "")))</f>
        <v/>
      </c>
      <c r="F886" s="40"/>
      <c r="G886" s="88" t="str">
        <f t="shared" si="563"/>
        <v/>
      </c>
      <c r="H886" s="40"/>
      <c r="I886" s="24"/>
      <c r="J886" s="34"/>
      <c r="K886" s="106"/>
      <c r="L886" s="79"/>
      <c r="M886" s="34"/>
      <c r="N886" s="79"/>
      <c r="O886" s="31"/>
      <c r="P886" s="53"/>
      <c r="Q886" s="40"/>
      <c r="S886" s="41" t="str">
        <f t="shared" si="551"/>
        <v/>
      </c>
      <c r="T886" s="41" t="str">
        <f t="shared" si="552"/>
        <v/>
      </c>
      <c r="U886" s="41" t="str">
        <f t="shared" si="564"/>
        <v/>
      </c>
      <c r="W886" s="74" t="str">
        <f>IF('Job Database'!$X886="", "", 'Job Database'!$X886)</f>
        <v/>
      </c>
      <c r="Y886" s="41" t="str">
        <f>IF($W886="", "", IF(COUNTIF($I$11:$I$3035, $W886)&gt;0, "", MAX($Y$10:$Y885)+1))</f>
        <v/>
      </c>
      <c r="Z886" s="41">
        <v>876</v>
      </c>
      <c r="AA886" s="58" t="str">
        <f t="shared" si="565"/>
        <v/>
      </c>
      <c r="AC886" s="41" t="str">
        <f t="shared" si="553"/>
        <v/>
      </c>
      <c r="AE886" s="41" t="str">
        <f t="shared" si="566"/>
        <v/>
      </c>
      <c r="AJ886" s="154" t="str">
        <f t="shared" si="567"/>
        <v/>
      </c>
      <c r="AL886" s="120" t="str">
        <f t="shared" si="568"/>
        <v/>
      </c>
      <c r="AM886" s="104" t="str">
        <f t="shared" si="569"/>
        <v/>
      </c>
      <c r="AN886" s="104" t="str">
        <f t="shared" si="570"/>
        <v/>
      </c>
      <c r="AO886" s="104" t="str">
        <f t="shared" si="554"/>
        <v/>
      </c>
      <c r="AP886" s="104" t="str">
        <f t="shared" si="555"/>
        <v/>
      </c>
      <c r="AQ886" s="121" t="str">
        <f t="shared" si="571"/>
        <v/>
      </c>
      <c r="AS886" s="88" t="str">
        <f t="shared" si="556"/>
        <v/>
      </c>
      <c r="AT886" s="68" t="str">
        <f t="shared" si="572"/>
        <v/>
      </c>
      <c r="AU886" s="68" t="str">
        <f t="shared" si="573"/>
        <v/>
      </c>
      <c r="AV886" s="68" t="str">
        <f t="shared" si="574"/>
        <v/>
      </c>
      <c r="AW886" s="88" t="str">
        <f t="shared" si="557"/>
        <v/>
      </c>
      <c r="AZ886" s="88" t="str">
        <f t="shared" si="558"/>
        <v/>
      </c>
      <c r="BA886" s="68" t="str">
        <f t="shared" si="559"/>
        <v/>
      </c>
      <c r="BB886" s="68" t="str">
        <f t="shared" si="560"/>
        <v/>
      </c>
      <c r="BC886" s="68" t="str">
        <f t="shared" si="561"/>
        <v/>
      </c>
      <c r="BD886" s="69" t="str">
        <f t="shared" si="562"/>
        <v/>
      </c>
      <c r="BE886" s="69" t="str">
        <f t="shared" si="575"/>
        <v/>
      </c>
      <c r="BT886" s="138" t="str">
        <f t="shared" ca="1" si="576"/>
        <v/>
      </c>
      <c r="BU886" s="139" t="str">
        <f t="shared" ca="1" si="577"/>
        <v/>
      </c>
      <c r="BW886" s="138" t="str">
        <f t="shared" si="578"/>
        <v/>
      </c>
      <c r="BX886" s="104" t="str">
        <f t="shared" si="579"/>
        <v/>
      </c>
      <c r="BY886" s="139" t="str">
        <f t="shared" si="580"/>
        <v/>
      </c>
      <c r="CA886" s="138" t="str">
        <f t="shared" si="581"/>
        <v/>
      </c>
      <c r="CB886" s="104" t="str">
        <f t="shared" si="582"/>
        <v/>
      </c>
      <c r="CC886" s="139" t="str">
        <f t="shared" si="583"/>
        <v/>
      </c>
      <c r="CE886" s="162" t="str">
        <f t="shared" si="584"/>
        <v/>
      </c>
      <c r="CF886" s="163" t="str">
        <f t="shared" si="585"/>
        <v/>
      </c>
      <c r="CG886" s="164" t="str">
        <f t="shared" si="586"/>
        <v/>
      </c>
      <c r="CI886" s="162" t="str">
        <f t="shared" si="587"/>
        <v/>
      </c>
      <c r="CJ886" s="163" t="str">
        <f t="shared" si="590"/>
        <v/>
      </c>
      <c r="CK886" s="164" t="str">
        <f t="shared" si="591"/>
        <v/>
      </c>
      <c r="CM886" s="169" t="str">
        <f t="shared" si="588"/>
        <v/>
      </c>
      <c r="CN886" s="139" t="str">
        <f t="shared" si="589"/>
        <v/>
      </c>
      <c r="CP886" s="41" t="str">
        <f>IF($CM886="", "", COUNTIF($CM$11:$CM$3035, "&lt;"&amp;$CM886)+1+COUNTIF($CM$11:$CM886, $CM886)-1)</f>
        <v/>
      </c>
    </row>
    <row r="887" spans="1:94" x14ac:dyDescent="0.25">
      <c r="A887" s="40"/>
      <c r="B887" s="82" t="str">
        <f>IF($I887="", "", IFERROR(INDEX('Job Database'!$AE$11:$AE$3035, MATCH($I887, 'Job Database'!$X$11:$X$3035, 0)), ""))</f>
        <v/>
      </c>
      <c r="C887" s="69" t="str">
        <f>IF($I887="", "", IF(COUNTIF('Job Database'!$X$11:$X$3035, $I887)=0, $AC$5, $AC$4))</f>
        <v/>
      </c>
      <c r="D887" s="40"/>
      <c r="E887" s="85" t="str">
        <f>IF($I887="", "", IF(IFERROR(INDEX('Job Database'!$M$11:$M$3035, MATCH($I887, 'Job Database'!$X$11:$X$3035, 0)), "")="", "", IFERROR(INDEX('Job Database'!$M$11:$M$3035, MATCH($I887, 'Job Database'!$X$11:$X$3035, 0)), "")))</f>
        <v/>
      </c>
      <c r="F887" s="40"/>
      <c r="G887" s="88" t="str">
        <f t="shared" si="563"/>
        <v/>
      </c>
      <c r="H887" s="40"/>
      <c r="I887" s="24"/>
      <c r="J887" s="34"/>
      <c r="K887" s="106"/>
      <c r="L887" s="79"/>
      <c r="M887" s="34"/>
      <c r="N887" s="79"/>
      <c r="O887" s="31"/>
      <c r="P887" s="53"/>
      <c r="Q887" s="40"/>
      <c r="S887" s="41" t="str">
        <f t="shared" si="551"/>
        <v/>
      </c>
      <c r="T887" s="41" t="str">
        <f t="shared" si="552"/>
        <v/>
      </c>
      <c r="U887" s="41" t="str">
        <f t="shared" si="564"/>
        <v/>
      </c>
      <c r="W887" s="74" t="str">
        <f>IF('Job Database'!$X887="", "", 'Job Database'!$X887)</f>
        <v/>
      </c>
      <c r="Y887" s="41" t="str">
        <f>IF($W887="", "", IF(COUNTIF($I$11:$I$3035, $W887)&gt;0, "", MAX($Y$10:$Y886)+1))</f>
        <v/>
      </c>
      <c r="Z887" s="41">
        <v>877</v>
      </c>
      <c r="AA887" s="58" t="str">
        <f t="shared" si="565"/>
        <v/>
      </c>
      <c r="AC887" s="41" t="str">
        <f t="shared" si="553"/>
        <v/>
      </c>
      <c r="AE887" s="41" t="str">
        <f t="shared" si="566"/>
        <v/>
      </c>
      <c r="AJ887" s="154" t="str">
        <f t="shared" si="567"/>
        <v/>
      </c>
      <c r="AL887" s="120" t="str">
        <f t="shared" si="568"/>
        <v/>
      </c>
      <c r="AM887" s="104" t="str">
        <f t="shared" si="569"/>
        <v/>
      </c>
      <c r="AN887" s="104" t="str">
        <f t="shared" si="570"/>
        <v/>
      </c>
      <c r="AO887" s="104" t="str">
        <f t="shared" si="554"/>
        <v/>
      </c>
      <c r="AP887" s="104" t="str">
        <f t="shared" si="555"/>
        <v/>
      </c>
      <c r="AQ887" s="121" t="str">
        <f t="shared" si="571"/>
        <v/>
      </c>
      <c r="AS887" s="88" t="str">
        <f t="shared" si="556"/>
        <v/>
      </c>
      <c r="AT887" s="68" t="str">
        <f t="shared" si="572"/>
        <v/>
      </c>
      <c r="AU887" s="68" t="str">
        <f t="shared" si="573"/>
        <v/>
      </c>
      <c r="AV887" s="68" t="str">
        <f t="shared" si="574"/>
        <v/>
      </c>
      <c r="AW887" s="88" t="str">
        <f t="shared" si="557"/>
        <v/>
      </c>
      <c r="AZ887" s="88" t="str">
        <f t="shared" si="558"/>
        <v/>
      </c>
      <c r="BA887" s="68" t="str">
        <f t="shared" si="559"/>
        <v/>
      </c>
      <c r="BB887" s="68" t="str">
        <f t="shared" si="560"/>
        <v/>
      </c>
      <c r="BC887" s="68" t="str">
        <f t="shared" si="561"/>
        <v/>
      </c>
      <c r="BD887" s="69" t="str">
        <f t="shared" si="562"/>
        <v/>
      </c>
      <c r="BE887" s="69" t="str">
        <f t="shared" si="575"/>
        <v/>
      </c>
      <c r="BT887" s="138" t="str">
        <f t="shared" ca="1" si="576"/>
        <v/>
      </c>
      <c r="BU887" s="139" t="str">
        <f t="shared" ca="1" si="577"/>
        <v/>
      </c>
      <c r="BW887" s="138" t="str">
        <f t="shared" si="578"/>
        <v/>
      </c>
      <c r="BX887" s="104" t="str">
        <f t="shared" si="579"/>
        <v/>
      </c>
      <c r="BY887" s="139" t="str">
        <f t="shared" si="580"/>
        <v/>
      </c>
      <c r="CA887" s="138" t="str">
        <f t="shared" si="581"/>
        <v/>
      </c>
      <c r="CB887" s="104" t="str">
        <f t="shared" si="582"/>
        <v/>
      </c>
      <c r="CC887" s="139" t="str">
        <f t="shared" si="583"/>
        <v/>
      </c>
      <c r="CE887" s="162" t="str">
        <f t="shared" si="584"/>
        <v/>
      </c>
      <c r="CF887" s="163" t="str">
        <f t="shared" si="585"/>
        <v/>
      </c>
      <c r="CG887" s="164" t="str">
        <f t="shared" si="586"/>
        <v/>
      </c>
      <c r="CI887" s="162" t="str">
        <f t="shared" si="587"/>
        <v/>
      </c>
      <c r="CJ887" s="163" t="str">
        <f t="shared" si="590"/>
        <v/>
      </c>
      <c r="CK887" s="164" t="str">
        <f t="shared" si="591"/>
        <v/>
      </c>
      <c r="CM887" s="169" t="str">
        <f t="shared" si="588"/>
        <v/>
      </c>
      <c r="CN887" s="139" t="str">
        <f t="shared" si="589"/>
        <v/>
      </c>
      <c r="CP887" s="41" t="str">
        <f>IF($CM887="", "", COUNTIF($CM$11:$CM$3035, "&lt;"&amp;$CM887)+1+COUNTIF($CM$11:$CM887, $CM887)-1)</f>
        <v/>
      </c>
    </row>
    <row r="888" spans="1:94" x14ac:dyDescent="0.25">
      <c r="A888" s="40"/>
      <c r="B888" s="82" t="str">
        <f>IF($I888="", "", IFERROR(INDEX('Job Database'!$AE$11:$AE$3035, MATCH($I888, 'Job Database'!$X$11:$X$3035, 0)), ""))</f>
        <v/>
      </c>
      <c r="C888" s="69" t="str">
        <f>IF($I888="", "", IF(COUNTIF('Job Database'!$X$11:$X$3035, $I888)=0, $AC$5, $AC$4))</f>
        <v/>
      </c>
      <c r="D888" s="40"/>
      <c r="E888" s="85" t="str">
        <f>IF($I888="", "", IF(IFERROR(INDEX('Job Database'!$M$11:$M$3035, MATCH($I888, 'Job Database'!$X$11:$X$3035, 0)), "")="", "", IFERROR(INDEX('Job Database'!$M$11:$M$3035, MATCH($I888, 'Job Database'!$X$11:$X$3035, 0)), "")))</f>
        <v/>
      </c>
      <c r="F888" s="40"/>
      <c r="G888" s="88" t="str">
        <f t="shared" si="563"/>
        <v/>
      </c>
      <c r="H888" s="40"/>
      <c r="I888" s="24"/>
      <c r="J888" s="34"/>
      <c r="K888" s="106"/>
      <c r="L888" s="79"/>
      <c r="M888" s="34"/>
      <c r="N888" s="79"/>
      <c r="O888" s="31"/>
      <c r="P888" s="53"/>
      <c r="Q888" s="40"/>
      <c r="S888" s="41" t="str">
        <f t="shared" si="551"/>
        <v/>
      </c>
      <c r="T888" s="41" t="str">
        <f t="shared" si="552"/>
        <v/>
      </c>
      <c r="U888" s="41" t="str">
        <f t="shared" si="564"/>
        <v/>
      </c>
      <c r="W888" s="74" t="str">
        <f>IF('Job Database'!$X888="", "", 'Job Database'!$X888)</f>
        <v/>
      </c>
      <c r="Y888" s="41" t="str">
        <f>IF($W888="", "", IF(COUNTIF($I$11:$I$3035, $W888)&gt;0, "", MAX($Y$10:$Y887)+1))</f>
        <v/>
      </c>
      <c r="Z888" s="41">
        <v>878</v>
      </c>
      <c r="AA888" s="58" t="str">
        <f t="shared" si="565"/>
        <v/>
      </c>
      <c r="AC888" s="41" t="str">
        <f t="shared" si="553"/>
        <v/>
      </c>
      <c r="AE888" s="41" t="str">
        <f t="shared" si="566"/>
        <v/>
      </c>
      <c r="AJ888" s="154" t="str">
        <f t="shared" si="567"/>
        <v/>
      </c>
      <c r="AL888" s="120" t="str">
        <f t="shared" si="568"/>
        <v/>
      </c>
      <c r="AM888" s="104" t="str">
        <f t="shared" si="569"/>
        <v/>
      </c>
      <c r="AN888" s="104" t="str">
        <f t="shared" si="570"/>
        <v/>
      </c>
      <c r="AO888" s="104" t="str">
        <f t="shared" si="554"/>
        <v/>
      </c>
      <c r="AP888" s="104" t="str">
        <f t="shared" si="555"/>
        <v/>
      </c>
      <c r="AQ888" s="121" t="str">
        <f t="shared" si="571"/>
        <v/>
      </c>
      <c r="AS888" s="88" t="str">
        <f t="shared" si="556"/>
        <v/>
      </c>
      <c r="AT888" s="68" t="str">
        <f t="shared" si="572"/>
        <v/>
      </c>
      <c r="AU888" s="68" t="str">
        <f t="shared" si="573"/>
        <v/>
      </c>
      <c r="AV888" s="68" t="str">
        <f t="shared" si="574"/>
        <v/>
      </c>
      <c r="AW888" s="88" t="str">
        <f t="shared" si="557"/>
        <v/>
      </c>
      <c r="AZ888" s="88" t="str">
        <f t="shared" si="558"/>
        <v/>
      </c>
      <c r="BA888" s="68" t="str">
        <f t="shared" si="559"/>
        <v/>
      </c>
      <c r="BB888" s="68" t="str">
        <f t="shared" si="560"/>
        <v/>
      </c>
      <c r="BC888" s="68" t="str">
        <f t="shared" si="561"/>
        <v/>
      </c>
      <c r="BD888" s="69" t="str">
        <f t="shared" si="562"/>
        <v/>
      </c>
      <c r="BE888" s="69" t="str">
        <f t="shared" si="575"/>
        <v/>
      </c>
      <c r="BT888" s="138" t="str">
        <f t="shared" ca="1" si="576"/>
        <v/>
      </c>
      <c r="BU888" s="139" t="str">
        <f t="shared" ca="1" si="577"/>
        <v/>
      </c>
      <c r="BW888" s="138" t="str">
        <f t="shared" si="578"/>
        <v/>
      </c>
      <c r="BX888" s="104" t="str">
        <f t="shared" si="579"/>
        <v/>
      </c>
      <c r="BY888" s="139" t="str">
        <f t="shared" si="580"/>
        <v/>
      </c>
      <c r="CA888" s="138" t="str">
        <f t="shared" si="581"/>
        <v/>
      </c>
      <c r="CB888" s="104" t="str">
        <f t="shared" si="582"/>
        <v/>
      </c>
      <c r="CC888" s="139" t="str">
        <f t="shared" si="583"/>
        <v/>
      </c>
      <c r="CE888" s="162" t="str">
        <f t="shared" si="584"/>
        <v/>
      </c>
      <c r="CF888" s="163" t="str">
        <f t="shared" si="585"/>
        <v/>
      </c>
      <c r="CG888" s="164" t="str">
        <f t="shared" si="586"/>
        <v/>
      </c>
      <c r="CI888" s="162" t="str">
        <f t="shared" si="587"/>
        <v/>
      </c>
      <c r="CJ888" s="163" t="str">
        <f t="shared" si="590"/>
        <v/>
      </c>
      <c r="CK888" s="164" t="str">
        <f t="shared" si="591"/>
        <v/>
      </c>
      <c r="CM888" s="169" t="str">
        <f t="shared" si="588"/>
        <v/>
      </c>
      <c r="CN888" s="139" t="str">
        <f t="shared" si="589"/>
        <v/>
      </c>
      <c r="CP888" s="41" t="str">
        <f>IF($CM888="", "", COUNTIF($CM$11:$CM$3035, "&lt;"&amp;$CM888)+1+COUNTIF($CM$11:$CM888, $CM888)-1)</f>
        <v/>
      </c>
    </row>
    <row r="889" spans="1:94" x14ac:dyDescent="0.25">
      <c r="A889" s="40"/>
      <c r="B889" s="82" t="str">
        <f>IF($I889="", "", IFERROR(INDEX('Job Database'!$AE$11:$AE$3035, MATCH($I889, 'Job Database'!$X$11:$X$3035, 0)), ""))</f>
        <v/>
      </c>
      <c r="C889" s="69" t="str">
        <f>IF($I889="", "", IF(COUNTIF('Job Database'!$X$11:$X$3035, $I889)=0, $AC$5, $AC$4))</f>
        <v/>
      </c>
      <c r="D889" s="40"/>
      <c r="E889" s="85" t="str">
        <f>IF($I889="", "", IF(IFERROR(INDEX('Job Database'!$M$11:$M$3035, MATCH($I889, 'Job Database'!$X$11:$X$3035, 0)), "")="", "", IFERROR(INDEX('Job Database'!$M$11:$M$3035, MATCH($I889, 'Job Database'!$X$11:$X$3035, 0)), "")))</f>
        <v/>
      </c>
      <c r="F889" s="40"/>
      <c r="G889" s="88" t="str">
        <f t="shared" si="563"/>
        <v/>
      </c>
      <c r="H889" s="40"/>
      <c r="I889" s="24"/>
      <c r="J889" s="34"/>
      <c r="K889" s="106"/>
      <c r="L889" s="79"/>
      <c r="M889" s="34"/>
      <c r="N889" s="79"/>
      <c r="O889" s="31"/>
      <c r="P889" s="53"/>
      <c r="Q889" s="40"/>
      <c r="S889" s="41" t="str">
        <f t="shared" si="551"/>
        <v/>
      </c>
      <c r="T889" s="41" t="str">
        <f t="shared" si="552"/>
        <v/>
      </c>
      <c r="U889" s="41" t="str">
        <f t="shared" si="564"/>
        <v/>
      </c>
      <c r="W889" s="74" t="str">
        <f>IF('Job Database'!$X889="", "", 'Job Database'!$X889)</f>
        <v/>
      </c>
      <c r="Y889" s="41" t="str">
        <f>IF($W889="", "", IF(COUNTIF($I$11:$I$3035, $W889)&gt;0, "", MAX($Y$10:$Y888)+1))</f>
        <v/>
      </c>
      <c r="Z889" s="41">
        <v>879</v>
      </c>
      <c r="AA889" s="58" t="str">
        <f t="shared" si="565"/>
        <v/>
      </c>
      <c r="AC889" s="41" t="str">
        <f t="shared" si="553"/>
        <v/>
      </c>
      <c r="AE889" s="41" t="str">
        <f t="shared" si="566"/>
        <v/>
      </c>
      <c r="AJ889" s="154" t="str">
        <f t="shared" si="567"/>
        <v/>
      </c>
      <c r="AL889" s="120" t="str">
        <f t="shared" si="568"/>
        <v/>
      </c>
      <c r="AM889" s="104" t="str">
        <f t="shared" si="569"/>
        <v/>
      </c>
      <c r="AN889" s="104" t="str">
        <f t="shared" si="570"/>
        <v/>
      </c>
      <c r="AO889" s="104" t="str">
        <f t="shared" si="554"/>
        <v/>
      </c>
      <c r="AP889" s="104" t="str">
        <f t="shared" si="555"/>
        <v/>
      </c>
      <c r="AQ889" s="121" t="str">
        <f t="shared" si="571"/>
        <v/>
      </c>
      <c r="AS889" s="88" t="str">
        <f t="shared" si="556"/>
        <v/>
      </c>
      <c r="AT889" s="68" t="str">
        <f t="shared" si="572"/>
        <v/>
      </c>
      <c r="AU889" s="68" t="str">
        <f t="shared" si="573"/>
        <v/>
      </c>
      <c r="AV889" s="68" t="str">
        <f t="shared" si="574"/>
        <v/>
      </c>
      <c r="AW889" s="88" t="str">
        <f t="shared" si="557"/>
        <v/>
      </c>
      <c r="AZ889" s="88" t="str">
        <f t="shared" si="558"/>
        <v/>
      </c>
      <c r="BA889" s="68" t="str">
        <f t="shared" si="559"/>
        <v/>
      </c>
      <c r="BB889" s="68" t="str">
        <f t="shared" si="560"/>
        <v/>
      </c>
      <c r="BC889" s="68" t="str">
        <f t="shared" si="561"/>
        <v/>
      </c>
      <c r="BD889" s="69" t="str">
        <f t="shared" si="562"/>
        <v/>
      </c>
      <c r="BE889" s="69" t="str">
        <f t="shared" si="575"/>
        <v/>
      </c>
      <c r="BT889" s="138" t="str">
        <f t="shared" ca="1" si="576"/>
        <v/>
      </c>
      <c r="BU889" s="139" t="str">
        <f t="shared" ca="1" si="577"/>
        <v/>
      </c>
      <c r="BW889" s="138" t="str">
        <f t="shared" si="578"/>
        <v/>
      </c>
      <c r="BX889" s="104" t="str">
        <f t="shared" si="579"/>
        <v/>
      </c>
      <c r="BY889" s="139" t="str">
        <f t="shared" si="580"/>
        <v/>
      </c>
      <c r="CA889" s="138" t="str">
        <f t="shared" si="581"/>
        <v/>
      </c>
      <c r="CB889" s="104" t="str">
        <f t="shared" si="582"/>
        <v/>
      </c>
      <c r="CC889" s="139" t="str">
        <f t="shared" si="583"/>
        <v/>
      </c>
      <c r="CE889" s="162" t="str">
        <f t="shared" si="584"/>
        <v/>
      </c>
      <c r="CF889" s="163" t="str">
        <f t="shared" si="585"/>
        <v/>
      </c>
      <c r="CG889" s="164" t="str">
        <f t="shared" si="586"/>
        <v/>
      </c>
      <c r="CI889" s="162" t="str">
        <f t="shared" si="587"/>
        <v/>
      </c>
      <c r="CJ889" s="163" t="str">
        <f t="shared" si="590"/>
        <v/>
      </c>
      <c r="CK889" s="164" t="str">
        <f t="shared" si="591"/>
        <v/>
      </c>
      <c r="CM889" s="169" t="str">
        <f t="shared" si="588"/>
        <v/>
      </c>
      <c r="CN889" s="139" t="str">
        <f t="shared" si="589"/>
        <v/>
      </c>
      <c r="CP889" s="41" t="str">
        <f>IF($CM889="", "", COUNTIF($CM$11:$CM$3035, "&lt;"&amp;$CM889)+1+COUNTIF($CM$11:$CM889, $CM889)-1)</f>
        <v/>
      </c>
    </row>
    <row r="890" spans="1:94" x14ac:dyDescent="0.25">
      <c r="A890" s="40"/>
      <c r="B890" s="82" t="str">
        <f>IF($I890="", "", IFERROR(INDEX('Job Database'!$AE$11:$AE$3035, MATCH($I890, 'Job Database'!$X$11:$X$3035, 0)), ""))</f>
        <v/>
      </c>
      <c r="C890" s="69" t="str">
        <f>IF($I890="", "", IF(COUNTIF('Job Database'!$X$11:$X$3035, $I890)=0, $AC$5, $AC$4))</f>
        <v/>
      </c>
      <c r="D890" s="40"/>
      <c r="E890" s="85" t="str">
        <f>IF($I890="", "", IF(IFERROR(INDEX('Job Database'!$M$11:$M$3035, MATCH($I890, 'Job Database'!$X$11:$X$3035, 0)), "")="", "", IFERROR(INDEX('Job Database'!$M$11:$M$3035, MATCH($I890, 'Job Database'!$X$11:$X$3035, 0)), "")))</f>
        <v/>
      </c>
      <c r="F890" s="40"/>
      <c r="G890" s="88" t="str">
        <f t="shared" si="563"/>
        <v/>
      </c>
      <c r="H890" s="40"/>
      <c r="I890" s="24"/>
      <c r="J890" s="34"/>
      <c r="K890" s="106"/>
      <c r="L890" s="79"/>
      <c r="M890" s="34"/>
      <c r="N890" s="79"/>
      <c r="O890" s="31"/>
      <c r="P890" s="53"/>
      <c r="Q890" s="40"/>
      <c r="S890" s="41" t="str">
        <f t="shared" si="551"/>
        <v/>
      </c>
      <c r="T890" s="41" t="str">
        <f t="shared" si="552"/>
        <v/>
      </c>
      <c r="U890" s="41" t="str">
        <f t="shared" si="564"/>
        <v/>
      </c>
      <c r="W890" s="74" t="str">
        <f>IF('Job Database'!$X890="", "", 'Job Database'!$X890)</f>
        <v/>
      </c>
      <c r="Y890" s="41" t="str">
        <f>IF($W890="", "", IF(COUNTIF($I$11:$I$3035, $W890)&gt;0, "", MAX($Y$10:$Y889)+1))</f>
        <v/>
      </c>
      <c r="Z890" s="41">
        <v>880</v>
      </c>
      <c r="AA890" s="58" t="str">
        <f t="shared" si="565"/>
        <v/>
      </c>
      <c r="AC890" s="41" t="str">
        <f t="shared" si="553"/>
        <v/>
      </c>
      <c r="AE890" s="41" t="str">
        <f t="shared" si="566"/>
        <v/>
      </c>
      <c r="AJ890" s="154" t="str">
        <f t="shared" si="567"/>
        <v/>
      </c>
      <c r="AL890" s="120" t="str">
        <f t="shared" si="568"/>
        <v/>
      </c>
      <c r="AM890" s="104" t="str">
        <f t="shared" si="569"/>
        <v/>
      </c>
      <c r="AN890" s="104" t="str">
        <f t="shared" si="570"/>
        <v/>
      </c>
      <c r="AO890" s="104" t="str">
        <f t="shared" si="554"/>
        <v/>
      </c>
      <c r="AP890" s="104" t="str">
        <f t="shared" si="555"/>
        <v/>
      </c>
      <c r="AQ890" s="121" t="str">
        <f t="shared" si="571"/>
        <v/>
      </c>
      <c r="AS890" s="88" t="str">
        <f t="shared" si="556"/>
        <v/>
      </c>
      <c r="AT890" s="68" t="str">
        <f t="shared" si="572"/>
        <v/>
      </c>
      <c r="AU890" s="68" t="str">
        <f t="shared" si="573"/>
        <v/>
      </c>
      <c r="AV890" s="68" t="str">
        <f t="shared" si="574"/>
        <v/>
      </c>
      <c r="AW890" s="88" t="str">
        <f t="shared" si="557"/>
        <v/>
      </c>
      <c r="AZ890" s="88" t="str">
        <f t="shared" si="558"/>
        <v/>
      </c>
      <c r="BA890" s="68" t="str">
        <f t="shared" si="559"/>
        <v/>
      </c>
      <c r="BB890" s="68" t="str">
        <f t="shared" si="560"/>
        <v/>
      </c>
      <c r="BC890" s="68" t="str">
        <f t="shared" si="561"/>
        <v/>
      </c>
      <c r="BD890" s="69" t="str">
        <f t="shared" si="562"/>
        <v/>
      </c>
      <c r="BE890" s="69" t="str">
        <f t="shared" si="575"/>
        <v/>
      </c>
      <c r="BT890" s="138" t="str">
        <f t="shared" ca="1" si="576"/>
        <v/>
      </c>
      <c r="BU890" s="139" t="str">
        <f t="shared" ca="1" si="577"/>
        <v/>
      </c>
      <c r="BW890" s="138" t="str">
        <f t="shared" si="578"/>
        <v/>
      </c>
      <c r="BX890" s="104" t="str">
        <f t="shared" si="579"/>
        <v/>
      </c>
      <c r="BY890" s="139" t="str">
        <f t="shared" si="580"/>
        <v/>
      </c>
      <c r="CA890" s="138" t="str">
        <f t="shared" si="581"/>
        <v/>
      </c>
      <c r="CB890" s="104" t="str">
        <f t="shared" si="582"/>
        <v/>
      </c>
      <c r="CC890" s="139" t="str">
        <f t="shared" si="583"/>
        <v/>
      </c>
      <c r="CE890" s="162" t="str">
        <f t="shared" si="584"/>
        <v/>
      </c>
      <c r="CF890" s="163" t="str">
        <f t="shared" si="585"/>
        <v/>
      </c>
      <c r="CG890" s="164" t="str">
        <f t="shared" si="586"/>
        <v/>
      </c>
      <c r="CI890" s="162" t="str">
        <f t="shared" si="587"/>
        <v/>
      </c>
      <c r="CJ890" s="163" t="str">
        <f t="shared" si="590"/>
        <v/>
      </c>
      <c r="CK890" s="164" t="str">
        <f t="shared" si="591"/>
        <v/>
      </c>
      <c r="CM890" s="169" t="str">
        <f t="shared" si="588"/>
        <v/>
      </c>
      <c r="CN890" s="139" t="str">
        <f t="shared" si="589"/>
        <v/>
      </c>
      <c r="CP890" s="41" t="str">
        <f>IF($CM890="", "", COUNTIF($CM$11:$CM$3035, "&lt;"&amp;$CM890)+1+COUNTIF($CM$11:$CM890, $CM890)-1)</f>
        <v/>
      </c>
    </row>
    <row r="891" spans="1:94" x14ac:dyDescent="0.25">
      <c r="A891" s="40"/>
      <c r="B891" s="82" t="str">
        <f>IF($I891="", "", IFERROR(INDEX('Job Database'!$AE$11:$AE$3035, MATCH($I891, 'Job Database'!$X$11:$X$3035, 0)), ""))</f>
        <v/>
      </c>
      <c r="C891" s="69" t="str">
        <f>IF($I891="", "", IF(COUNTIF('Job Database'!$X$11:$X$3035, $I891)=0, $AC$5, $AC$4))</f>
        <v/>
      </c>
      <c r="D891" s="40"/>
      <c r="E891" s="85" t="str">
        <f>IF($I891="", "", IF(IFERROR(INDEX('Job Database'!$M$11:$M$3035, MATCH($I891, 'Job Database'!$X$11:$X$3035, 0)), "")="", "", IFERROR(INDEX('Job Database'!$M$11:$M$3035, MATCH($I891, 'Job Database'!$X$11:$X$3035, 0)), "")))</f>
        <v/>
      </c>
      <c r="F891" s="40"/>
      <c r="G891" s="88" t="str">
        <f t="shared" si="563"/>
        <v/>
      </c>
      <c r="H891" s="40"/>
      <c r="I891" s="24"/>
      <c r="J891" s="34"/>
      <c r="K891" s="106"/>
      <c r="L891" s="79"/>
      <c r="M891" s="34"/>
      <c r="N891" s="79"/>
      <c r="O891" s="31"/>
      <c r="P891" s="53"/>
      <c r="Q891" s="40"/>
      <c r="S891" s="41" t="str">
        <f t="shared" si="551"/>
        <v/>
      </c>
      <c r="T891" s="41" t="str">
        <f t="shared" si="552"/>
        <v/>
      </c>
      <c r="U891" s="41" t="str">
        <f t="shared" si="564"/>
        <v/>
      </c>
      <c r="W891" s="74" t="str">
        <f>IF('Job Database'!$X891="", "", 'Job Database'!$X891)</f>
        <v/>
      </c>
      <c r="Y891" s="41" t="str">
        <f>IF($W891="", "", IF(COUNTIF($I$11:$I$3035, $W891)&gt;0, "", MAX($Y$10:$Y890)+1))</f>
        <v/>
      </c>
      <c r="Z891" s="41">
        <v>881</v>
      </c>
      <c r="AA891" s="58" t="str">
        <f t="shared" si="565"/>
        <v/>
      </c>
      <c r="AC891" s="41" t="str">
        <f t="shared" si="553"/>
        <v/>
      </c>
      <c r="AE891" s="41" t="str">
        <f t="shared" si="566"/>
        <v/>
      </c>
      <c r="AJ891" s="154" t="str">
        <f t="shared" si="567"/>
        <v/>
      </c>
      <c r="AL891" s="120" t="str">
        <f t="shared" si="568"/>
        <v/>
      </c>
      <c r="AM891" s="104" t="str">
        <f t="shared" si="569"/>
        <v/>
      </c>
      <c r="AN891" s="104" t="str">
        <f t="shared" si="570"/>
        <v/>
      </c>
      <c r="AO891" s="104" t="str">
        <f t="shared" si="554"/>
        <v/>
      </c>
      <c r="AP891" s="104" t="str">
        <f t="shared" si="555"/>
        <v/>
      </c>
      <c r="AQ891" s="121" t="str">
        <f t="shared" si="571"/>
        <v/>
      </c>
      <c r="AS891" s="88" t="str">
        <f t="shared" si="556"/>
        <v/>
      </c>
      <c r="AT891" s="68" t="str">
        <f t="shared" si="572"/>
        <v/>
      </c>
      <c r="AU891" s="68" t="str">
        <f t="shared" si="573"/>
        <v/>
      </c>
      <c r="AV891" s="68" t="str">
        <f t="shared" si="574"/>
        <v/>
      </c>
      <c r="AW891" s="88" t="str">
        <f t="shared" si="557"/>
        <v/>
      </c>
      <c r="AZ891" s="88" t="str">
        <f t="shared" si="558"/>
        <v/>
      </c>
      <c r="BA891" s="68" t="str">
        <f t="shared" si="559"/>
        <v/>
      </c>
      <c r="BB891" s="68" t="str">
        <f t="shared" si="560"/>
        <v/>
      </c>
      <c r="BC891" s="68" t="str">
        <f t="shared" si="561"/>
        <v/>
      </c>
      <c r="BD891" s="69" t="str">
        <f t="shared" si="562"/>
        <v/>
      </c>
      <c r="BE891" s="69" t="str">
        <f t="shared" si="575"/>
        <v/>
      </c>
      <c r="BT891" s="138" t="str">
        <f t="shared" ca="1" si="576"/>
        <v/>
      </c>
      <c r="BU891" s="139" t="str">
        <f t="shared" ca="1" si="577"/>
        <v/>
      </c>
      <c r="BW891" s="138" t="str">
        <f t="shared" si="578"/>
        <v/>
      </c>
      <c r="BX891" s="104" t="str">
        <f t="shared" si="579"/>
        <v/>
      </c>
      <c r="BY891" s="139" t="str">
        <f t="shared" si="580"/>
        <v/>
      </c>
      <c r="CA891" s="138" t="str">
        <f t="shared" si="581"/>
        <v/>
      </c>
      <c r="CB891" s="104" t="str">
        <f t="shared" si="582"/>
        <v/>
      </c>
      <c r="CC891" s="139" t="str">
        <f t="shared" si="583"/>
        <v/>
      </c>
      <c r="CE891" s="162" t="str">
        <f t="shared" si="584"/>
        <v/>
      </c>
      <c r="CF891" s="163" t="str">
        <f t="shared" si="585"/>
        <v/>
      </c>
      <c r="CG891" s="164" t="str">
        <f t="shared" si="586"/>
        <v/>
      </c>
      <c r="CI891" s="162" t="str">
        <f t="shared" si="587"/>
        <v/>
      </c>
      <c r="CJ891" s="163" t="str">
        <f t="shared" si="590"/>
        <v/>
      </c>
      <c r="CK891" s="164" t="str">
        <f t="shared" si="591"/>
        <v/>
      </c>
      <c r="CM891" s="169" t="str">
        <f t="shared" si="588"/>
        <v/>
      </c>
      <c r="CN891" s="139" t="str">
        <f t="shared" si="589"/>
        <v/>
      </c>
      <c r="CP891" s="41" t="str">
        <f>IF($CM891="", "", COUNTIF($CM$11:$CM$3035, "&lt;"&amp;$CM891)+1+COUNTIF($CM$11:$CM891, $CM891)-1)</f>
        <v/>
      </c>
    </row>
    <row r="892" spans="1:94" x14ac:dyDescent="0.25">
      <c r="A892" s="40"/>
      <c r="B892" s="82" t="str">
        <f>IF($I892="", "", IFERROR(INDEX('Job Database'!$AE$11:$AE$3035, MATCH($I892, 'Job Database'!$X$11:$X$3035, 0)), ""))</f>
        <v/>
      </c>
      <c r="C892" s="69" t="str">
        <f>IF($I892="", "", IF(COUNTIF('Job Database'!$X$11:$X$3035, $I892)=0, $AC$5, $AC$4))</f>
        <v/>
      </c>
      <c r="D892" s="40"/>
      <c r="E892" s="85" t="str">
        <f>IF($I892="", "", IF(IFERROR(INDEX('Job Database'!$M$11:$M$3035, MATCH($I892, 'Job Database'!$X$11:$X$3035, 0)), "")="", "", IFERROR(INDEX('Job Database'!$M$11:$M$3035, MATCH($I892, 'Job Database'!$X$11:$X$3035, 0)), "")))</f>
        <v/>
      </c>
      <c r="F892" s="40"/>
      <c r="G892" s="88" t="str">
        <f t="shared" si="563"/>
        <v/>
      </c>
      <c r="H892" s="40"/>
      <c r="I892" s="24"/>
      <c r="J892" s="34"/>
      <c r="K892" s="106"/>
      <c r="L892" s="79"/>
      <c r="M892" s="34"/>
      <c r="N892" s="79"/>
      <c r="O892" s="31"/>
      <c r="P892" s="53"/>
      <c r="Q892" s="40"/>
      <c r="S892" s="41" t="str">
        <f t="shared" si="551"/>
        <v/>
      </c>
      <c r="T892" s="41" t="str">
        <f t="shared" si="552"/>
        <v/>
      </c>
      <c r="U892" s="41" t="str">
        <f t="shared" si="564"/>
        <v/>
      </c>
      <c r="W892" s="74" t="str">
        <f>IF('Job Database'!$X892="", "", 'Job Database'!$X892)</f>
        <v/>
      </c>
      <c r="Y892" s="41" t="str">
        <f>IF($W892="", "", IF(COUNTIF($I$11:$I$3035, $W892)&gt;0, "", MAX($Y$10:$Y891)+1))</f>
        <v/>
      </c>
      <c r="Z892" s="41">
        <v>882</v>
      </c>
      <c r="AA892" s="58" t="str">
        <f t="shared" si="565"/>
        <v/>
      </c>
      <c r="AC892" s="41" t="str">
        <f t="shared" si="553"/>
        <v/>
      </c>
      <c r="AE892" s="41" t="str">
        <f t="shared" si="566"/>
        <v/>
      </c>
      <c r="AJ892" s="154" t="str">
        <f t="shared" si="567"/>
        <v/>
      </c>
      <c r="AL892" s="120" t="str">
        <f t="shared" si="568"/>
        <v/>
      </c>
      <c r="AM892" s="104" t="str">
        <f t="shared" si="569"/>
        <v/>
      </c>
      <c r="AN892" s="104" t="str">
        <f t="shared" si="570"/>
        <v/>
      </c>
      <c r="AO892" s="104" t="str">
        <f t="shared" si="554"/>
        <v/>
      </c>
      <c r="AP892" s="104" t="str">
        <f t="shared" si="555"/>
        <v/>
      </c>
      <c r="AQ892" s="121" t="str">
        <f t="shared" si="571"/>
        <v/>
      </c>
      <c r="AS892" s="88" t="str">
        <f t="shared" si="556"/>
        <v/>
      </c>
      <c r="AT892" s="68" t="str">
        <f t="shared" si="572"/>
        <v/>
      </c>
      <c r="AU892" s="68" t="str">
        <f t="shared" si="573"/>
        <v/>
      </c>
      <c r="AV892" s="68" t="str">
        <f t="shared" si="574"/>
        <v/>
      </c>
      <c r="AW892" s="88" t="str">
        <f t="shared" si="557"/>
        <v/>
      </c>
      <c r="AZ892" s="88" t="str">
        <f t="shared" si="558"/>
        <v/>
      </c>
      <c r="BA892" s="68" t="str">
        <f t="shared" si="559"/>
        <v/>
      </c>
      <c r="BB892" s="68" t="str">
        <f t="shared" si="560"/>
        <v/>
      </c>
      <c r="BC892" s="68" t="str">
        <f t="shared" si="561"/>
        <v/>
      </c>
      <c r="BD892" s="69" t="str">
        <f t="shared" si="562"/>
        <v/>
      </c>
      <c r="BE892" s="69" t="str">
        <f t="shared" si="575"/>
        <v/>
      </c>
      <c r="BT892" s="138" t="str">
        <f t="shared" ca="1" si="576"/>
        <v/>
      </c>
      <c r="BU892" s="139" t="str">
        <f t="shared" ca="1" si="577"/>
        <v/>
      </c>
      <c r="BW892" s="138" t="str">
        <f t="shared" si="578"/>
        <v/>
      </c>
      <c r="BX892" s="104" t="str">
        <f t="shared" si="579"/>
        <v/>
      </c>
      <c r="BY892" s="139" t="str">
        <f t="shared" si="580"/>
        <v/>
      </c>
      <c r="CA892" s="138" t="str">
        <f t="shared" si="581"/>
        <v/>
      </c>
      <c r="CB892" s="104" t="str">
        <f t="shared" si="582"/>
        <v/>
      </c>
      <c r="CC892" s="139" t="str">
        <f t="shared" si="583"/>
        <v/>
      </c>
      <c r="CE892" s="162" t="str">
        <f t="shared" si="584"/>
        <v/>
      </c>
      <c r="CF892" s="163" t="str">
        <f t="shared" si="585"/>
        <v/>
      </c>
      <c r="CG892" s="164" t="str">
        <f t="shared" si="586"/>
        <v/>
      </c>
      <c r="CI892" s="162" t="str">
        <f t="shared" si="587"/>
        <v/>
      </c>
      <c r="CJ892" s="163" t="str">
        <f t="shared" si="590"/>
        <v/>
      </c>
      <c r="CK892" s="164" t="str">
        <f t="shared" si="591"/>
        <v/>
      </c>
      <c r="CM892" s="169" t="str">
        <f t="shared" si="588"/>
        <v/>
      </c>
      <c r="CN892" s="139" t="str">
        <f t="shared" si="589"/>
        <v/>
      </c>
      <c r="CP892" s="41" t="str">
        <f>IF($CM892="", "", COUNTIF($CM$11:$CM$3035, "&lt;"&amp;$CM892)+1+COUNTIF($CM$11:$CM892, $CM892)-1)</f>
        <v/>
      </c>
    </row>
    <row r="893" spans="1:94" x14ac:dyDescent="0.25">
      <c r="A893" s="40"/>
      <c r="B893" s="82" t="str">
        <f>IF($I893="", "", IFERROR(INDEX('Job Database'!$AE$11:$AE$3035, MATCH($I893, 'Job Database'!$X$11:$X$3035, 0)), ""))</f>
        <v/>
      </c>
      <c r="C893" s="69" t="str">
        <f>IF($I893="", "", IF(COUNTIF('Job Database'!$X$11:$X$3035, $I893)=0, $AC$5, $AC$4))</f>
        <v/>
      </c>
      <c r="D893" s="40"/>
      <c r="E893" s="85" t="str">
        <f>IF($I893="", "", IF(IFERROR(INDEX('Job Database'!$M$11:$M$3035, MATCH($I893, 'Job Database'!$X$11:$X$3035, 0)), "")="", "", IFERROR(INDEX('Job Database'!$M$11:$M$3035, MATCH($I893, 'Job Database'!$X$11:$X$3035, 0)), "")))</f>
        <v/>
      </c>
      <c r="F893" s="40"/>
      <c r="G893" s="88" t="str">
        <f t="shared" si="563"/>
        <v/>
      </c>
      <c r="H893" s="40"/>
      <c r="I893" s="24"/>
      <c r="J893" s="34"/>
      <c r="K893" s="106"/>
      <c r="L893" s="79"/>
      <c r="M893" s="34"/>
      <c r="N893" s="79"/>
      <c r="O893" s="31"/>
      <c r="P893" s="53"/>
      <c r="Q893" s="40"/>
      <c r="S893" s="41" t="str">
        <f t="shared" si="551"/>
        <v/>
      </c>
      <c r="T893" s="41" t="str">
        <f t="shared" si="552"/>
        <v/>
      </c>
      <c r="U893" s="41" t="str">
        <f t="shared" si="564"/>
        <v/>
      </c>
      <c r="W893" s="74" t="str">
        <f>IF('Job Database'!$X893="", "", 'Job Database'!$X893)</f>
        <v/>
      </c>
      <c r="Y893" s="41" t="str">
        <f>IF($W893="", "", IF(COUNTIF($I$11:$I$3035, $W893)&gt;0, "", MAX($Y$10:$Y892)+1))</f>
        <v/>
      </c>
      <c r="Z893" s="41">
        <v>883</v>
      </c>
      <c r="AA893" s="58" t="str">
        <f t="shared" si="565"/>
        <v/>
      </c>
      <c r="AC893" s="41" t="str">
        <f t="shared" si="553"/>
        <v/>
      </c>
      <c r="AE893" s="41" t="str">
        <f t="shared" si="566"/>
        <v/>
      </c>
      <c r="AJ893" s="154" t="str">
        <f t="shared" si="567"/>
        <v/>
      </c>
      <c r="AL893" s="120" t="str">
        <f t="shared" si="568"/>
        <v/>
      </c>
      <c r="AM893" s="104" t="str">
        <f t="shared" si="569"/>
        <v/>
      </c>
      <c r="AN893" s="104" t="str">
        <f t="shared" si="570"/>
        <v/>
      </c>
      <c r="AO893" s="104" t="str">
        <f t="shared" si="554"/>
        <v/>
      </c>
      <c r="AP893" s="104" t="str">
        <f t="shared" si="555"/>
        <v/>
      </c>
      <c r="AQ893" s="121" t="str">
        <f t="shared" si="571"/>
        <v/>
      </c>
      <c r="AS893" s="88" t="str">
        <f t="shared" si="556"/>
        <v/>
      </c>
      <c r="AT893" s="68" t="str">
        <f t="shared" si="572"/>
        <v/>
      </c>
      <c r="AU893" s="68" t="str">
        <f t="shared" si="573"/>
        <v/>
      </c>
      <c r="AV893" s="68" t="str">
        <f t="shared" si="574"/>
        <v/>
      </c>
      <c r="AW893" s="88" t="str">
        <f t="shared" si="557"/>
        <v/>
      </c>
      <c r="AZ893" s="88" t="str">
        <f t="shared" si="558"/>
        <v/>
      </c>
      <c r="BA893" s="68" t="str">
        <f t="shared" si="559"/>
        <v/>
      </c>
      <c r="BB893" s="68" t="str">
        <f t="shared" si="560"/>
        <v/>
      </c>
      <c r="BC893" s="68" t="str">
        <f t="shared" si="561"/>
        <v/>
      </c>
      <c r="BD893" s="69" t="str">
        <f t="shared" si="562"/>
        <v/>
      </c>
      <c r="BE893" s="69" t="str">
        <f t="shared" si="575"/>
        <v/>
      </c>
      <c r="BT893" s="138" t="str">
        <f t="shared" ca="1" si="576"/>
        <v/>
      </c>
      <c r="BU893" s="139" t="str">
        <f t="shared" ca="1" si="577"/>
        <v/>
      </c>
      <c r="BW893" s="138" t="str">
        <f t="shared" si="578"/>
        <v/>
      </c>
      <c r="BX893" s="104" t="str">
        <f t="shared" si="579"/>
        <v/>
      </c>
      <c r="BY893" s="139" t="str">
        <f t="shared" si="580"/>
        <v/>
      </c>
      <c r="CA893" s="138" t="str">
        <f t="shared" si="581"/>
        <v/>
      </c>
      <c r="CB893" s="104" t="str">
        <f t="shared" si="582"/>
        <v/>
      </c>
      <c r="CC893" s="139" t="str">
        <f t="shared" si="583"/>
        <v/>
      </c>
      <c r="CE893" s="162" t="str">
        <f t="shared" si="584"/>
        <v/>
      </c>
      <c r="CF893" s="163" t="str">
        <f t="shared" si="585"/>
        <v/>
      </c>
      <c r="CG893" s="164" t="str">
        <f t="shared" si="586"/>
        <v/>
      </c>
      <c r="CI893" s="162" t="str">
        <f t="shared" si="587"/>
        <v/>
      </c>
      <c r="CJ893" s="163" t="str">
        <f t="shared" si="590"/>
        <v/>
      </c>
      <c r="CK893" s="164" t="str">
        <f t="shared" si="591"/>
        <v/>
      </c>
      <c r="CM893" s="169" t="str">
        <f t="shared" si="588"/>
        <v/>
      </c>
      <c r="CN893" s="139" t="str">
        <f t="shared" si="589"/>
        <v/>
      </c>
      <c r="CP893" s="41" t="str">
        <f>IF($CM893="", "", COUNTIF($CM$11:$CM$3035, "&lt;"&amp;$CM893)+1+COUNTIF($CM$11:$CM893, $CM893)-1)</f>
        <v/>
      </c>
    </row>
    <row r="894" spans="1:94" x14ac:dyDescent="0.25">
      <c r="A894" s="40"/>
      <c r="B894" s="82" t="str">
        <f>IF($I894="", "", IFERROR(INDEX('Job Database'!$AE$11:$AE$3035, MATCH($I894, 'Job Database'!$X$11:$X$3035, 0)), ""))</f>
        <v/>
      </c>
      <c r="C894" s="69" t="str">
        <f>IF($I894="", "", IF(COUNTIF('Job Database'!$X$11:$X$3035, $I894)=0, $AC$5, $AC$4))</f>
        <v/>
      </c>
      <c r="D894" s="40"/>
      <c r="E894" s="85" t="str">
        <f>IF($I894="", "", IF(IFERROR(INDEX('Job Database'!$M$11:$M$3035, MATCH($I894, 'Job Database'!$X$11:$X$3035, 0)), "")="", "", IFERROR(INDEX('Job Database'!$M$11:$M$3035, MATCH($I894, 'Job Database'!$X$11:$X$3035, 0)), "")))</f>
        <v/>
      </c>
      <c r="F894" s="40"/>
      <c r="G894" s="88" t="str">
        <f t="shared" si="563"/>
        <v/>
      </c>
      <c r="H894" s="40"/>
      <c r="I894" s="24"/>
      <c r="J894" s="34"/>
      <c r="K894" s="106"/>
      <c r="L894" s="79"/>
      <c r="M894" s="34"/>
      <c r="N894" s="79"/>
      <c r="O894" s="31"/>
      <c r="P894" s="53"/>
      <c r="Q894" s="40"/>
      <c r="S894" s="41" t="str">
        <f t="shared" si="551"/>
        <v/>
      </c>
      <c r="T894" s="41" t="str">
        <f t="shared" si="552"/>
        <v/>
      </c>
      <c r="U894" s="41" t="str">
        <f t="shared" si="564"/>
        <v/>
      </c>
      <c r="W894" s="74" t="str">
        <f>IF('Job Database'!$X894="", "", 'Job Database'!$X894)</f>
        <v/>
      </c>
      <c r="Y894" s="41" t="str">
        <f>IF($W894="", "", IF(COUNTIF($I$11:$I$3035, $W894)&gt;0, "", MAX($Y$10:$Y893)+1))</f>
        <v/>
      </c>
      <c r="Z894" s="41">
        <v>884</v>
      </c>
      <c r="AA894" s="58" t="str">
        <f t="shared" si="565"/>
        <v/>
      </c>
      <c r="AC894" s="41" t="str">
        <f t="shared" si="553"/>
        <v/>
      </c>
      <c r="AE894" s="41" t="str">
        <f t="shared" si="566"/>
        <v/>
      </c>
      <c r="AJ894" s="154" t="str">
        <f t="shared" si="567"/>
        <v/>
      </c>
      <c r="AL894" s="120" t="str">
        <f t="shared" si="568"/>
        <v/>
      </c>
      <c r="AM894" s="104" t="str">
        <f t="shared" si="569"/>
        <v/>
      </c>
      <c r="AN894" s="104" t="str">
        <f t="shared" si="570"/>
        <v/>
      </c>
      <c r="AO894" s="104" t="str">
        <f t="shared" si="554"/>
        <v/>
      </c>
      <c r="AP894" s="104" t="str">
        <f t="shared" si="555"/>
        <v/>
      </c>
      <c r="AQ894" s="121" t="str">
        <f t="shared" si="571"/>
        <v/>
      </c>
      <c r="AS894" s="88" t="str">
        <f t="shared" si="556"/>
        <v/>
      </c>
      <c r="AT894" s="68" t="str">
        <f t="shared" si="572"/>
        <v/>
      </c>
      <c r="AU894" s="68" t="str">
        <f t="shared" si="573"/>
        <v/>
      </c>
      <c r="AV894" s="68" t="str">
        <f t="shared" si="574"/>
        <v/>
      </c>
      <c r="AW894" s="88" t="str">
        <f t="shared" si="557"/>
        <v/>
      </c>
      <c r="AZ894" s="88" t="str">
        <f t="shared" si="558"/>
        <v/>
      </c>
      <c r="BA894" s="68" t="str">
        <f t="shared" si="559"/>
        <v/>
      </c>
      <c r="BB894" s="68" t="str">
        <f t="shared" si="560"/>
        <v/>
      </c>
      <c r="BC894" s="68" t="str">
        <f t="shared" si="561"/>
        <v/>
      </c>
      <c r="BD894" s="69" t="str">
        <f t="shared" si="562"/>
        <v/>
      </c>
      <c r="BE894" s="69" t="str">
        <f t="shared" si="575"/>
        <v/>
      </c>
      <c r="BT894" s="138" t="str">
        <f t="shared" ca="1" si="576"/>
        <v/>
      </c>
      <c r="BU894" s="139" t="str">
        <f t="shared" ca="1" si="577"/>
        <v/>
      </c>
      <c r="BW894" s="138" t="str">
        <f t="shared" si="578"/>
        <v/>
      </c>
      <c r="BX894" s="104" t="str">
        <f t="shared" si="579"/>
        <v/>
      </c>
      <c r="BY894" s="139" t="str">
        <f t="shared" si="580"/>
        <v/>
      </c>
      <c r="CA894" s="138" t="str">
        <f t="shared" si="581"/>
        <v/>
      </c>
      <c r="CB894" s="104" t="str">
        <f t="shared" si="582"/>
        <v/>
      </c>
      <c r="CC894" s="139" t="str">
        <f t="shared" si="583"/>
        <v/>
      </c>
      <c r="CE894" s="162" t="str">
        <f t="shared" si="584"/>
        <v/>
      </c>
      <c r="CF894" s="163" t="str">
        <f t="shared" si="585"/>
        <v/>
      </c>
      <c r="CG894" s="164" t="str">
        <f t="shared" si="586"/>
        <v/>
      </c>
      <c r="CI894" s="162" t="str">
        <f t="shared" si="587"/>
        <v/>
      </c>
      <c r="CJ894" s="163" t="str">
        <f t="shared" si="590"/>
        <v/>
      </c>
      <c r="CK894" s="164" t="str">
        <f t="shared" si="591"/>
        <v/>
      </c>
      <c r="CM894" s="169" t="str">
        <f t="shared" si="588"/>
        <v/>
      </c>
      <c r="CN894" s="139" t="str">
        <f t="shared" si="589"/>
        <v/>
      </c>
      <c r="CP894" s="41" t="str">
        <f>IF($CM894="", "", COUNTIF($CM$11:$CM$3035, "&lt;"&amp;$CM894)+1+COUNTIF($CM$11:$CM894, $CM894)-1)</f>
        <v/>
      </c>
    </row>
    <row r="895" spans="1:94" x14ac:dyDescent="0.25">
      <c r="A895" s="40"/>
      <c r="B895" s="82" t="str">
        <f>IF($I895="", "", IFERROR(INDEX('Job Database'!$AE$11:$AE$3035, MATCH($I895, 'Job Database'!$X$11:$X$3035, 0)), ""))</f>
        <v/>
      </c>
      <c r="C895" s="69" t="str">
        <f>IF($I895="", "", IF(COUNTIF('Job Database'!$X$11:$X$3035, $I895)=0, $AC$5, $AC$4))</f>
        <v/>
      </c>
      <c r="D895" s="40"/>
      <c r="E895" s="85" t="str">
        <f>IF($I895="", "", IF(IFERROR(INDEX('Job Database'!$M$11:$M$3035, MATCH($I895, 'Job Database'!$X$11:$X$3035, 0)), "")="", "", IFERROR(INDEX('Job Database'!$M$11:$M$3035, MATCH($I895, 'Job Database'!$X$11:$X$3035, 0)), "")))</f>
        <v/>
      </c>
      <c r="F895" s="40"/>
      <c r="G895" s="88" t="str">
        <f t="shared" si="563"/>
        <v/>
      </c>
      <c r="H895" s="40"/>
      <c r="I895" s="24"/>
      <c r="J895" s="34"/>
      <c r="K895" s="106"/>
      <c r="L895" s="79"/>
      <c r="M895" s="34"/>
      <c r="N895" s="79"/>
      <c r="O895" s="31"/>
      <c r="P895" s="53"/>
      <c r="Q895" s="40"/>
      <c r="S895" s="41" t="str">
        <f t="shared" si="551"/>
        <v/>
      </c>
      <c r="T895" s="41" t="str">
        <f t="shared" si="552"/>
        <v/>
      </c>
      <c r="U895" s="41" t="str">
        <f t="shared" si="564"/>
        <v/>
      </c>
      <c r="W895" s="74" t="str">
        <f>IF('Job Database'!$X895="", "", 'Job Database'!$X895)</f>
        <v/>
      </c>
      <c r="Y895" s="41" t="str">
        <f>IF($W895="", "", IF(COUNTIF($I$11:$I$3035, $W895)&gt;0, "", MAX($Y$10:$Y894)+1))</f>
        <v/>
      </c>
      <c r="Z895" s="41">
        <v>885</v>
      </c>
      <c r="AA895" s="58" t="str">
        <f t="shared" si="565"/>
        <v/>
      </c>
      <c r="AC895" s="41" t="str">
        <f t="shared" si="553"/>
        <v/>
      </c>
      <c r="AE895" s="41" t="str">
        <f t="shared" si="566"/>
        <v/>
      </c>
      <c r="AJ895" s="154" t="str">
        <f t="shared" si="567"/>
        <v/>
      </c>
      <c r="AL895" s="120" t="str">
        <f t="shared" si="568"/>
        <v/>
      </c>
      <c r="AM895" s="104" t="str">
        <f t="shared" si="569"/>
        <v/>
      </c>
      <c r="AN895" s="104" t="str">
        <f t="shared" si="570"/>
        <v/>
      </c>
      <c r="AO895" s="104" t="str">
        <f t="shared" si="554"/>
        <v/>
      </c>
      <c r="AP895" s="104" t="str">
        <f t="shared" si="555"/>
        <v/>
      </c>
      <c r="AQ895" s="121" t="str">
        <f t="shared" si="571"/>
        <v/>
      </c>
      <c r="AS895" s="88" t="str">
        <f t="shared" si="556"/>
        <v/>
      </c>
      <c r="AT895" s="68" t="str">
        <f t="shared" si="572"/>
        <v/>
      </c>
      <c r="AU895" s="68" t="str">
        <f t="shared" si="573"/>
        <v/>
      </c>
      <c r="AV895" s="68" t="str">
        <f t="shared" si="574"/>
        <v/>
      </c>
      <c r="AW895" s="88" t="str">
        <f t="shared" si="557"/>
        <v/>
      </c>
      <c r="AZ895" s="88" t="str">
        <f t="shared" si="558"/>
        <v/>
      </c>
      <c r="BA895" s="68" t="str">
        <f t="shared" si="559"/>
        <v/>
      </c>
      <c r="BB895" s="68" t="str">
        <f t="shared" si="560"/>
        <v/>
      </c>
      <c r="BC895" s="68" t="str">
        <f t="shared" si="561"/>
        <v/>
      </c>
      <c r="BD895" s="69" t="str">
        <f t="shared" si="562"/>
        <v/>
      </c>
      <c r="BE895" s="69" t="str">
        <f t="shared" si="575"/>
        <v/>
      </c>
      <c r="BT895" s="138" t="str">
        <f t="shared" ca="1" si="576"/>
        <v/>
      </c>
      <c r="BU895" s="139" t="str">
        <f t="shared" ca="1" si="577"/>
        <v/>
      </c>
      <c r="BW895" s="138" t="str">
        <f t="shared" si="578"/>
        <v/>
      </c>
      <c r="BX895" s="104" t="str">
        <f t="shared" si="579"/>
        <v/>
      </c>
      <c r="BY895" s="139" t="str">
        <f t="shared" si="580"/>
        <v/>
      </c>
      <c r="CA895" s="138" t="str">
        <f t="shared" si="581"/>
        <v/>
      </c>
      <c r="CB895" s="104" t="str">
        <f t="shared" si="582"/>
        <v/>
      </c>
      <c r="CC895" s="139" t="str">
        <f t="shared" si="583"/>
        <v/>
      </c>
      <c r="CE895" s="162" t="str">
        <f t="shared" si="584"/>
        <v/>
      </c>
      <c r="CF895" s="163" t="str">
        <f t="shared" si="585"/>
        <v/>
      </c>
      <c r="CG895" s="164" t="str">
        <f t="shared" si="586"/>
        <v/>
      </c>
      <c r="CI895" s="162" t="str">
        <f t="shared" si="587"/>
        <v/>
      </c>
      <c r="CJ895" s="163" t="str">
        <f t="shared" si="590"/>
        <v/>
      </c>
      <c r="CK895" s="164" t="str">
        <f t="shared" si="591"/>
        <v/>
      </c>
      <c r="CM895" s="169" t="str">
        <f t="shared" si="588"/>
        <v/>
      </c>
      <c r="CN895" s="139" t="str">
        <f t="shared" si="589"/>
        <v/>
      </c>
      <c r="CP895" s="41" t="str">
        <f>IF($CM895="", "", COUNTIF($CM$11:$CM$3035, "&lt;"&amp;$CM895)+1+COUNTIF($CM$11:$CM895, $CM895)-1)</f>
        <v/>
      </c>
    </row>
    <row r="896" spans="1:94" x14ac:dyDescent="0.25">
      <c r="A896" s="40"/>
      <c r="B896" s="82" t="str">
        <f>IF($I896="", "", IFERROR(INDEX('Job Database'!$AE$11:$AE$3035, MATCH($I896, 'Job Database'!$X$11:$X$3035, 0)), ""))</f>
        <v/>
      </c>
      <c r="C896" s="69" t="str">
        <f>IF($I896="", "", IF(COUNTIF('Job Database'!$X$11:$X$3035, $I896)=0, $AC$5, $AC$4))</f>
        <v/>
      </c>
      <c r="D896" s="40"/>
      <c r="E896" s="85" t="str">
        <f>IF($I896="", "", IF(IFERROR(INDEX('Job Database'!$M$11:$M$3035, MATCH($I896, 'Job Database'!$X$11:$X$3035, 0)), "")="", "", IFERROR(INDEX('Job Database'!$M$11:$M$3035, MATCH($I896, 'Job Database'!$X$11:$X$3035, 0)), "")))</f>
        <v/>
      </c>
      <c r="F896" s="40"/>
      <c r="G896" s="88" t="str">
        <f t="shared" si="563"/>
        <v/>
      </c>
      <c r="H896" s="40"/>
      <c r="I896" s="24"/>
      <c r="J896" s="34"/>
      <c r="K896" s="106"/>
      <c r="L896" s="79"/>
      <c r="M896" s="34"/>
      <c r="N896" s="79"/>
      <c r="O896" s="31"/>
      <c r="P896" s="53"/>
      <c r="Q896" s="40"/>
      <c r="S896" s="41" t="str">
        <f t="shared" si="551"/>
        <v/>
      </c>
      <c r="T896" s="41" t="str">
        <f t="shared" si="552"/>
        <v/>
      </c>
      <c r="U896" s="41" t="str">
        <f t="shared" si="564"/>
        <v/>
      </c>
      <c r="W896" s="74" t="str">
        <f>IF('Job Database'!$X896="", "", 'Job Database'!$X896)</f>
        <v/>
      </c>
      <c r="Y896" s="41" t="str">
        <f>IF($W896="", "", IF(COUNTIF($I$11:$I$3035, $W896)&gt;0, "", MAX($Y$10:$Y895)+1))</f>
        <v/>
      </c>
      <c r="Z896" s="41">
        <v>886</v>
      </c>
      <c r="AA896" s="58" t="str">
        <f t="shared" si="565"/>
        <v/>
      </c>
      <c r="AC896" s="41" t="str">
        <f t="shared" si="553"/>
        <v/>
      </c>
      <c r="AE896" s="41" t="str">
        <f t="shared" si="566"/>
        <v/>
      </c>
      <c r="AJ896" s="154" t="str">
        <f t="shared" si="567"/>
        <v/>
      </c>
      <c r="AL896" s="120" t="str">
        <f t="shared" si="568"/>
        <v/>
      </c>
      <c r="AM896" s="104" t="str">
        <f t="shared" si="569"/>
        <v/>
      </c>
      <c r="AN896" s="104" t="str">
        <f t="shared" si="570"/>
        <v/>
      </c>
      <c r="AO896" s="104" t="str">
        <f t="shared" si="554"/>
        <v/>
      </c>
      <c r="AP896" s="104" t="str">
        <f t="shared" si="555"/>
        <v/>
      </c>
      <c r="AQ896" s="121" t="str">
        <f t="shared" si="571"/>
        <v/>
      </c>
      <c r="AS896" s="88" t="str">
        <f t="shared" si="556"/>
        <v/>
      </c>
      <c r="AT896" s="68" t="str">
        <f t="shared" si="572"/>
        <v/>
      </c>
      <c r="AU896" s="68" t="str">
        <f t="shared" si="573"/>
        <v/>
      </c>
      <c r="AV896" s="68" t="str">
        <f t="shared" si="574"/>
        <v/>
      </c>
      <c r="AW896" s="88" t="str">
        <f t="shared" si="557"/>
        <v/>
      </c>
      <c r="AZ896" s="88" t="str">
        <f t="shared" si="558"/>
        <v/>
      </c>
      <c r="BA896" s="68" t="str">
        <f t="shared" si="559"/>
        <v/>
      </c>
      <c r="BB896" s="68" t="str">
        <f t="shared" si="560"/>
        <v/>
      </c>
      <c r="BC896" s="68" t="str">
        <f t="shared" si="561"/>
        <v/>
      </c>
      <c r="BD896" s="69" t="str">
        <f t="shared" si="562"/>
        <v/>
      </c>
      <c r="BE896" s="69" t="str">
        <f t="shared" si="575"/>
        <v/>
      </c>
      <c r="BT896" s="138" t="str">
        <f t="shared" ca="1" si="576"/>
        <v/>
      </c>
      <c r="BU896" s="139" t="str">
        <f t="shared" ca="1" si="577"/>
        <v/>
      </c>
      <c r="BW896" s="138" t="str">
        <f t="shared" si="578"/>
        <v/>
      </c>
      <c r="BX896" s="104" t="str">
        <f t="shared" si="579"/>
        <v/>
      </c>
      <c r="BY896" s="139" t="str">
        <f t="shared" si="580"/>
        <v/>
      </c>
      <c r="CA896" s="138" t="str">
        <f t="shared" si="581"/>
        <v/>
      </c>
      <c r="CB896" s="104" t="str">
        <f t="shared" si="582"/>
        <v/>
      </c>
      <c r="CC896" s="139" t="str">
        <f t="shared" si="583"/>
        <v/>
      </c>
      <c r="CE896" s="162" t="str">
        <f t="shared" si="584"/>
        <v/>
      </c>
      <c r="CF896" s="163" t="str">
        <f t="shared" si="585"/>
        <v/>
      </c>
      <c r="CG896" s="164" t="str">
        <f t="shared" si="586"/>
        <v/>
      </c>
      <c r="CI896" s="162" t="str">
        <f t="shared" si="587"/>
        <v/>
      </c>
      <c r="CJ896" s="163" t="str">
        <f t="shared" si="590"/>
        <v/>
      </c>
      <c r="CK896" s="164" t="str">
        <f t="shared" si="591"/>
        <v/>
      </c>
      <c r="CM896" s="169" t="str">
        <f t="shared" si="588"/>
        <v/>
      </c>
      <c r="CN896" s="139" t="str">
        <f t="shared" si="589"/>
        <v/>
      </c>
      <c r="CP896" s="41" t="str">
        <f>IF($CM896="", "", COUNTIF($CM$11:$CM$3035, "&lt;"&amp;$CM896)+1+COUNTIF($CM$11:$CM896, $CM896)-1)</f>
        <v/>
      </c>
    </row>
    <row r="897" spans="1:94" x14ac:dyDescent="0.25">
      <c r="A897" s="40"/>
      <c r="B897" s="82" t="str">
        <f>IF($I897="", "", IFERROR(INDEX('Job Database'!$AE$11:$AE$3035, MATCH($I897, 'Job Database'!$X$11:$X$3035, 0)), ""))</f>
        <v/>
      </c>
      <c r="C897" s="69" t="str">
        <f>IF($I897="", "", IF(COUNTIF('Job Database'!$X$11:$X$3035, $I897)=0, $AC$5, $AC$4))</f>
        <v/>
      </c>
      <c r="D897" s="40"/>
      <c r="E897" s="85" t="str">
        <f>IF($I897="", "", IF(IFERROR(INDEX('Job Database'!$M$11:$M$3035, MATCH($I897, 'Job Database'!$X$11:$X$3035, 0)), "")="", "", IFERROR(INDEX('Job Database'!$M$11:$M$3035, MATCH($I897, 'Job Database'!$X$11:$X$3035, 0)), "")))</f>
        <v/>
      </c>
      <c r="F897" s="40"/>
      <c r="G897" s="88" t="str">
        <f t="shared" si="563"/>
        <v/>
      </c>
      <c r="H897" s="40"/>
      <c r="I897" s="24"/>
      <c r="J897" s="34"/>
      <c r="K897" s="106"/>
      <c r="L897" s="79"/>
      <c r="M897" s="34"/>
      <c r="N897" s="79"/>
      <c r="O897" s="31"/>
      <c r="P897" s="53"/>
      <c r="Q897" s="40"/>
      <c r="S897" s="41" t="str">
        <f t="shared" si="551"/>
        <v/>
      </c>
      <c r="T897" s="41" t="str">
        <f t="shared" si="552"/>
        <v/>
      </c>
      <c r="U897" s="41" t="str">
        <f t="shared" si="564"/>
        <v/>
      </c>
      <c r="W897" s="74" t="str">
        <f>IF('Job Database'!$X897="", "", 'Job Database'!$X897)</f>
        <v/>
      </c>
      <c r="Y897" s="41" t="str">
        <f>IF($W897="", "", IF(COUNTIF($I$11:$I$3035, $W897)&gt;0, "", MAX($Y$10:$Y896)+1))</f>
        <v/>
      </c>
      <c r="Z897" s="41">
        <v>887</v>
      </c>
      <c r="AA897" s="58" t="str">
        <f t="shared" si="565"/>
        <v/>
      </c>
      <c r="AC897" s="41" t="str">
        <f t="shared" si="553"/>
        <v/>
      </c>
      <c r="AE897" s="41" t="str">
        <f t="shared" si="566"/>
        <v/>
      </c>
      <c r="AJ897" s="154" t="str">
        <f t="shared" si="567"/>
        <v/>
      </c>
      <c r="AL897" s="120" t="str">
        <f t="shared" si="568"/>
        <v/>
      </c>
      <c r="AM897" s="104" t="str">
        <f t="shared" si="569"/>
        <v/>
      </c>
      <c r="AN897" s="104" t="str">
        <f t="shared" si="570"/>
        <v/>
      </c>
      <c r="AO897" s="104" t="str">
        <f t="shared" si="554"/>
        <v/>
      </c>
      <c r="AP897" s="104" t="str">
        <f t="shared" si="555"/>
        <v/>
      </c>
      <c r="AQ897" s="121" t="str">
        <f t="shared" si="571"/>
        <v/>
      </c>
      <c r="AS897" s="88" t="str">
        <f t="shared" si="556"/>
        <v/>
      </c>
      <c r="AT897" s="68" t="str">
        <f t="shared" si="572"/>
        <v/>
      </c>
      <c r="AU897" s="68" t="str">
        <f t="shared" si="573"/>
        <v/>
      </c>
      <c r="AV897" s="68" t="str">
        <f t="shared" si="574"/>
        <v/>
      </c>
      <c r="AW897" s="88" t="str">
        <f t="shared" si="557"/>
        <v/>
      </c>
      <c r="AZ897" s="88" t="str">
        <f t="shared" si="558"/>
        <v/>
      </c>
      <c r="BA897" s="68" t="str">
        <f t="shared" si="559"/>
        <v/>
      </c>
      <c r="BB897" s="68" t="str">
        <f t="shared" si="560"/>
        <v/>
      </c>
      <c r="BC897" s="68" t="str">
        <f t="shared" si="561"/>
        <v/>
      </c>
      <c r="BD897" s="69" t="str">
        <f t="shared" si="562"/>
        <v/>
      </c>
      <c r="BE897" s="69" t="str">
        <f t="shared" si="575"/>
        <v/>
      </c>
      <c r="BT897" s="138" t="str">
        <f t="shared" ca="1" si="576"/>
        <v/>
      </c>
      <c r="BU897" s="139" t="str">
        <f t="shared" ca="1" si="577"/>
        <v/>
      </c>
      <c r="BW897" s="138" t="str">
        <f t="shared" si="578"/>
        <v/>
      </c>
      <c r="BX897" s="104" t="str">
        <f t="shared" si="579"/>
        <v/>
      </c>
      <c r="BY897" s="139" t="str">
        <f t="shared" si="580"/>
        <v/>
      </c>
      <c r="CA897" s="138" t="str">
        <f t="shared" si="581"/>
        <v/>
      </c>
      <c r="CB897" s="104" t="str">
        <f t="shared" si="582"/>
        <v/>
      </c>
      <c r="CC897" s="139" t="str">
        <f t="shared" si="583"/>
        <v/>
      </c>
      <c r="CE897" s="162" t="str">
        <f t="shared" si="584"/>
        <v/>
      </c>
      <c r="CF897" s="163" t="str">
        <f t="shared" si="585"/>
        <v/>
      </c>
      <c r="CG897" s="164" t="str">
        <f t="shared" si="586"/>
        <v/>
      </c>
      <c r="CI897" s="162" t="str">
        <f t="shared" si="587"/>
        <v/>
      </c>
      <c r="CJ897" s="163" t="str">
        <f t="shared" si="590"/>
        <v/>
      </c>
      <c r="CK897" s="164" t="str">
        <f t="shared" si="591"/>
        <v/>
      </c>
      <c r="CM897" s="169" t="str">
        <f t="shared" si="588"/>
        <v/>
      </c>
      <c r="CN897" s="139" t="str">
        <f t="shared" si="589"/>
        <v/>
      </c>
      <c r="CP897" s="41" t="str">
        <f>IF($CM897="", "", COUNTIF($CM$11:$CM$3035, "&lt;"&amp;$CM897)+1+COUNTIF($CM$11:$CM897, $CM897)-1)</f>
        <v/>
      </c>
    </row>
    <row r="898" spans="1:94" x14ac:dyDescent="0.25">
      <c r="A898" s="40"/>
      <c r="B898" s="82" t="str">
        <f>IF($I898="", "", IFERROR(INDEX('Job Database'!$AE$11:$AE$3035, MATCH($I898, 'Job Database'!$X$11:$X$3035, 0)), ""))</f>
        <v/>
      </c>
      <c r="C898" s="69" t="str">
        <f>IF($I898="", "", IF(COUNTIF('Job Database'!$X$11:$X$3035, $I898)=0, $AC$5, $AC$4))</f>
        <v/>
      </c>
      <c r="D898" s="40"/>
      <c r="E898" s="85" t="str">
        <f>IF($I898="", "", IF(IFERROR(INDEX('Job Database'!$M$11:$M$3035, MATCH($I898, 'Job Database'!$X$11:$X$3035, 0)), "")="", "", IFERROR(INDEX('Job Database'!$M$11:$M$3035, MATCH($I898, 'Job Database'!$X$11:$X$3035, 0)), "")))</f>
        <v/>
      </c>
      <c r="F898" s="40"/>
      <c r="G898" s="88" t="str">
        <f t="shared" si="563"/>
        <v/>
      </c>
      <c r="H898" s="40"/>
      <c r="I898" s="24"/>
      <c r="J898" s="34"/>
      <c r="K898" s="106"/>
      <c r="L898" s="79"/>
      <c r="M898" s="34"/>
      <c r="N898" s="79"/>
      <c r="O898" s="31"/>
      <c r="P898" s="53"/>
      <c r="Q898" s="40"/>
      <c r="S898" s="41" t="str">
        <f t="shared" si="551"/>
        <v/>
      </c>
      <c r="T898" s="41" t="str">
        <f t="shared" si="552"/>
        <v/>
      </c>
      <c r="U898" s="41" t="str">
        <f t="shared" si="564"/>
        <v/>
      </c>
      <c r="W898" s="74" t="str">
        <f>IF('Job Database'!$X898="", "", 'Job Database'!$X898)</f>
        <v/>
      </c>
      <c r="Y898" s="41" t="str">
        <f>IF($W898="", "", IF(COUNTIF($I$11:$I$3035, $W898)&gt;0, "", MAX($Y$10:$Y897)+1))</f>
        <v/>
      </c>
      <c r="Z898" s="41">
        <v>888</v>
      </c>
      <c r="AA898" s="58" t="str">
        <f t="shared" si="565"/>
        <v/>
      </c>
      <c r="AC898" s="41" t="str">
        <f t="shared" si="553"/>
        <v/>
      </c>
      <c r="AE898" s="41" t="str">
        <f t="shared" si="566"/>
        <v/>
      </c>
      <c r="AJ898" s="154" t="str">
        <f t="shared" si="567"/>
        <v/>
      </c>
      <c r="AL898" s="120" t="str">
        <f t="shared" si="568"/>
        <v/>
      </c>
      <c r="AM898" s="104" t="str">
        <f t="shared" si="569"/>
        <v/>
      </c>
      <c r="AN898" s="104" t="str">
        <f t="shared" si="570"/>
        <v/>
      </c>
      <c r="AO898" s="104" t="str">
        <f t="shared" si="554"/>
        <v/>
      </c>
      <c r="AP898" s="104" t="str">
        <f t="shared" si="555"/>
        <v/>
      </c>
      <c r="AQ898" s="121" t="str">
        <f t="shared" si="571"/>
        <v/>
      </c>
      <c r="AS898" s="88" t="str">
        <f t="shared" si="556"/>
        <v/>
      </c>
      <c r="AT898" s="68" t="str">
        <f t="shared" si="572"/>
        <v/>
      </c>
      <c r="AU898" s="68" t="str">
        <f t="shared" si="573"/>
        <v/>
      </c>
      <c r="AV898" s="68" t="str">
        <f t="shared" si="574"/>
        <v/>
      </c>
      <c r="AW898" s="88" t="str">
        <f t="shared" si="557"/>
        <v/>
      </c>
      <c r="AZ898" s="88" t="str">
        <f t="shared" si="558"/>
        <v/>
      </c>
      <c r="BA898" s="68" t="str">
        <f t="shared" si="559"/>
        <v/>
      </c>
      <c r="BB898" s="68" t="str">
        <f t="shared" si="560"/>
        <v/>
      </c>
      <c r="BC898" s="68" t="str">
        <f t="shared" si="561"/>
        <v/>
      </c>
      <c r="BD898" s="69" t="str">
        <f t="shared" si="562"/>
        <v/>
      </c>
      <c r="BE898" s="69" t="str">
        <f t="shared" si="575"/>
        <v/>
      </c>
      <c r="BT898" s="138" t="str">
        <f t="shared" ca="1" si="576"/>
        <v/>
      </c>
      <c r="BU898" s="139" t="str">
        <f t="shared" ca="1" si="577"/>
        <v/>
      </c>
      <c r="BW898" s="138" t="str">
        <f t="shared" si="578"/>
        <v/>
      </c>
      <c r="BX898" s="104" t="str">
        <f t="shared" si="579"/>
        <v/>
      </c>
      <c r="BY898" s="139" t="str">
        <f t="shared" si="580"/>
        <v/>
      </c>
      <c r="CA898" s="138" t="str">
        <f t="shared" si="581"/>
        <v/>
      </c>
      <c r="CB898" s="104" t="str">
        <f t="shared" si="582"/>
        <v/>
      </c>
      <c r="CC898" s="139" t="str">
        <f t="shared" si="583"/>
        <v/>
      </c>
      <c r="CE898" s="162" t="str">
        <f t="shared" si="584"/>
        <v/>
      </c>
      <c r="CF898" s="163" t="str">
        <f t="shared" si="585"/>
        <v/>
      </c>
      <c r="CG898" s="164" t="str">
        <f t="shared" si="586"/>
        <v/>
      </c>
      <c r="CI898" s="162" t="str">
        <f t="shared" si="587"/>
        <v/>
      </c>
      <c r="CJ898" s="163" t="str">
        <f t="shared" si="590"/>
        <v/>
      </c>
      <c r="CK898" s="164" t="str">
        <f t="shared" si="591"/>
        <v/>
      </c>
      <c r="CM898" s="169" t="str">
        <f t="shared" si="588"/>
        <v/>
      </c>
      <c r="CN898" s="139" t="str">
        <f t="shared" si="589"/>
        <v/>
      </c>
      <c r="CP898" s="41" t="str">
        <f>IF($CM898="", "", COUNTIF($CM$11:$CM$3035, "&lt;"&amp;$CM898)+1+COUNTIF($CM$11:$CM898, $CM898)-1)</f>
        <v/>
      </c>
    </row>
    <row r="899" spans="1:94" x14ac:dyDescent="0.25">
      <c r="A899" s="40"/>
      <c r="B899" s="82" t="str">
        <f>IF($I899="", "", IFERROR(INDEX('Job Database'!$AE$11:$AE$3035, MATCH($I899, 'Job Database'!$X$11:$X$3035, 0)), ""))</f>
        <v/>
      </c>
      <c r="C899" s="69" t="str">
        <f>IF($I899="", "", IF(COUNTIF('Job Database'!$X$11:$X$3035, $I899)=0, $AC$5, $AC$4))</f>
        <v/>
      </c>
      <c r="D899" s="40"/>
      <c r="E899" s="85" t="str">
        <f>IF($I899="", "", IF(IFERROR(INDEX('Job Database'!$M$11:$M$3035, MATCH($I899, 'Job Database'!$X$11:$X$3035, 0)), "")="", "", IFERROR(INDEX('Job Database'!$M$11:$M$3035, MATCH($I899, 'Job Database'!$X$11:$X$3035, 0)), "")))</f>
        <v/>
      </c>
      <c r="F899" s="40"/>
      <c r="G899" s="88" t="str">
        <f t="shared" si="563"/>
        <v/>
      </c>
      <c r="H899" s="40"/>
      <c r="I899" s="24"/>
      <c r="J899" s="34"/>
      <c r="K899" s="106"/>
      <c r="L899" s="79"/>
      <c r="M899" s="34"/>
      <c r="N899" s="79"/>
      <c r="O899" s="31"/>
      <c r="P899" s="53"/>
      <c r="Q899" s="40"/>
      <c r="S899" s="41" t="str">
        <f t="shared" si="551"/>
        <v/>
      </c>
      <c r="T899" s="41" t="str">
        <f t="shared" si="552"/>
        <v/>
      </c>
      <c r="U899" s="41" t="str">
        <f t="shared" si="564"/>
        <v/>
      </c>
      <c r="W899" s="74" t="str">
        <f>IF('Job Database'!$X899="", "", 'Job Database'!$X899)</f>
        <v/>
      </c>
      <c r="Y899" s="41" t="str">
        <f>IF($W899="", "", IF(COUNTIF($I$11:$I$3035, $W899)&gt;0, "", MAX($Y$10:$Y898)+1))</f>
        <v/>
      </c>
      <c r="Z899" s="41">
        <v>889</v>
      </c>
      <c r="AA899" s="58" t="str">
        <f t="shared" si="565"/>
        <v/>
      </c>
      <c r="AC899" s="41" t="str">
        <f t="shared" si="553"/>
        <v/>
      </c>
      <c r="AE899" s="41" t="str">
        <f t="shared" si="566"/>
        <v/>
      </c>
      <c r="AJ899" s="154" t="str">
        <f t="shared" si="567"/>
        <v/>
      </c>
      <c r="AL899" s="120" t="str">
        <f t="shared" si="568"/>
        <v/>
      </c>
      <c r="AM899" s="104" t="str">
        <f t="shared" si="569"/>
        <v/>
      </c>
      <c r="AN899" s="104" t="str">
        <f t="shared" si="570"/>
        <v/>
      </c>
      <c r="AO899" s="104" t="str">
        <f t="shared" si="554"/>
        <v/>
      </c>
      <c r="AP899" s="104" t="str">
        <f t="shared" si="555"/>
        <v/>
      </c>
      <c r="AQ899" s="121" t="str">
        <f t="shared" si="571"/>
        <v/>
      </c>
      <c r="AS899" s="88" t="str">
        <f t="shared" si="556"/>
        <v/>
      </c>
      <c r="AT899" s="68" t="str">
        <f t="shared" si="572"/>
        <v/>
      </c>
      <c r="AU899" s="68" t="str">
        <f t="shared" si="573"/>
        <v/>
      </c>
      <c r="AV899" s="68" t="str">
        <f t="shared" si="574"/>
        <v/>
      </c>
      <c r="AW899" s="88" t="str">
        <f t="shared" si="557"/>
        <v/>
      </c>
      <c r="AZ899" s="88" t="str">
        <f t="shared" si="558"/>
        <v/>
      </c>
      <c r="BA899" s="68" t="str">
        <f t="shared" si="559"/>
        <v/>
      </c>
      <c r="BB899" s="68" t="str">
        <f t="shared" si="560"/>
        <v/>
      </c>
      <c r="BC899" s="68" t="str">
        <f t="shared" si="561"/>
        <v/>
      </c>
      <c r="BD899" s="69" t="str">
        <f t="shared" si="562"/>
        <v/>
      </c>
      <c r="BE899" s="69" t="str">
        <f t="shared" si="575"/>
        <v/>
      </c>
      <c r="BT899" s="138" t="str">
        <f t="shared" ca="1" si="576"/>
        <v/>
      </c>
      <c r="BU899" s="139" t="str">
        <f t="shared" ca="1" si="577"/>
        <v/>
      </c>
      <c r="BW899" s="138" t="str">
        <f t="shared" si="578"/>
        <v/>
      </c>
      <c r="BX899" s="104" t="str">
        <f t="shared" si="579"/>
        <v/>
      </c>
      <c r="BY899" s="139" t="str">
        <f t="shared" si="580"/>
        <v/>
      </c>
      <c r="CA899" s="138" t="str">
        <f t="shared" si="581"/>
        <v/>
      </c>
      <c r="CB899" s="104" t="str">
        <f t="shared" si="582"/>
        <v/>
      </c>
      <c r="CC899" s="139" t="str">
        <f t="shared" si="583"/>
        <v/>
      </c>
      <c r="CE899" s="162" t="str">
        <f t="shared" si="584"/>
        <v/>
      </c>
      <c r="CF899" s="163" t="str">
        <f t="shared" si="585"/>
        <v/>
      </c>
      <c r="CG899" s="164" t="str">
        <f t="shared" si="586"/>
        <v/>
      </c>
      <c r="CI899" s="162" t="str">
        <f t="shared" si="587"/>
        <v/>
      </c>
      <c r="CJ899" s="163" t="str">
        <f t="shared" si="590"/>
        <v/>
      </c>
      <c r="CK899" s="164" t="str">
        <f t="shared" si="591"/>
        <v/>
      </c>
      <c r="CM899" s="169" t="str">
        <f t="shared" si="588"/>
        <v/>
      </c>
      <c r="CN899" s="139" t="str">
        <f t="shared" si="589"/>
        <v/>
      </c>
      <c r="CP899" s="41" t="str">
        <f>IF($CM899="", "", COUNTIF($CM$11:$CM$3035, "&lt;"&amp;$CM899)+1+COUNTIF($CM$11:$CM899, $CM899)-1)</f>
        <v/>
      </c>
    </row>
    <row r="900" spans="1:94" x14ac:dyDescent="0.25">
      <c r="A900" s="40"/>
      <c r="B900" s="82" t="str">
        <f>IF($I900="", "", IFERROR(INDEX('Job Database'!$AE$11:$AE$3035, MATCH($I900, 'Job Database'!$X$11:$X$3035, 0)), ""))</f>
        <v/>
      </c>
      <c r="C900" s="69" t="str">
        <f>IF($I900="", "", IF(COUNTIF('Job Database'!$X$11:$X$3035, $I900)=0, $AC$5, $AC$4))</f>
        <v/>
      </c>
      <c r="D900" s="40"/>
      <c r="E900" s="85" t="str">
        <f>IF($I900="", "", IF(IFERROR(INDEX('Job Database'!$M$11:$M$3035, MATCH($I900, 'Job Database'!$X$11:$X$3035, 0)), "")="", "", IFERROR(INDEX('Job Database'!$M$11:$M$3035, MATCH($I900, 'Job Database'!$X$11:$X$3035, 0)), "")))</f>
        <v/>
      </c>
      <c r="F900" s="40"/>
      <c r="G900" s="88" t="str">
        <f t="shared" si="563"/>
        <v/>
      </c>
      <c r="H900" s="40"/>
      <c r="I900" s="24"/>
      <c r="J900" s="34"/>
      <c r="K900" s="106"/>
      <c r="L900" s="79"/>
      <c r="M900" s="34"/>
      <c r="N900" s="79"/>
      <c r="O900" s="31"/>
      <c r="P900" s="53"/>
      <c r="Q900" s="40"/>
      <c r="S900" s="41" t="str">
        <f t="shared" si="551"/>
        <v/>
      </c>
      <c r="T900" s="41" t="str">
        <f t="shared" si="552"/>
        <v/>
      </c>
      <c r="U900" s="41" t="str">
        <f t="shared" si="564"/>
        <v/>
      </c>
      <c r="W900" s="74" t="str">
        <f>IF('Job Database'!$X900="", "", 'Job Database'!$X900)</f>
        <v/>
      </c>
      <c r="Y900" s="41" t="str">
        <f>IF($W900="", "", IF(COUNTIF($I$11:$I$3035, $W900)&gt;0, "", MAX($Y$10:$Y899)+1))</f>
        <v/>
      </c>
      <c r="Z900" s="41">
        <v>890</v>
      </c>
      <c r="AA900" s="58" t="str">
        <f t="shared" si="565"/>
        <v/>
      </c>
      <c r="AC900" s="41" t="str">
        <f t="shared" si="553"/>
        <v/>
      </c>
      <c r="AE900" s="41" t="str">
        <f t="shared" si="566"/>
        <v/>
      </c>
      <c r="AJ900" s="154" t="str">
        <f t="shared" si="567"/>
        <v/>
      </c>
      <c r="AL900" s="120" t="str">
        <f t="shared" si="568"/>
        <v/>
      </c>
      <c r="AM900" s="104" t="str">
        <f t="shared" si="569"/>
        <v/>
      </c>
      <c r="AN900" s="104" t="str">
        <f t="shared" si="570"/>
        <v/>
      </c>
      <c r="AO900" s="104" t="str">
        <f t="shared" si="554"/>
        <v/>
      </c>
      <c r="AP900" s="104" t="str">
        <f t="shared" si="555"/>
        <v/>
      </c>
      <c r="AQ900" s="121" t="str">
        <f t="shared" si="571"/>
        <v/>
      </c>
      <c r="AS900" s="88" t="str">
        <f t="shared" si="556"/>
        <v/>
      </c>
      <c r="AT900" s="68" t="str">
        <f t="shared" si="572"/>
        <v/>
      </c>
      <c r="AU900" s="68" t="str">
        <f t="shared" si="573"/>
        <v/>
      </c>
      <c r="AV900" s="68" t="str">
        <f t="shared" si="574"/>
        <v/>
      </c>
      <c r="AW900" s="88" t="str">
        <f t="shared" si="557"/>
        <v/>
      </c>
      <c r="AZ900" s="88" t="str">
        <f t="shared" si="558"/>
        <v/>
      </c>
      <c r="BA900" s="68" t="str">
        <f t="shared" si="559"/>
        <v/>
      </c>
      <c r="BB900" s="68" t="str">
        <f t="shared" si="560"/>
        <v/>
      </c>
      <c r="BC900" s="68" t="str">
        <f t="shared" si="561"/>
        <v/>
      </c>
      <c r="BD900" s="69" t="str">
        <f t="shared" si="562"/>
        <v/>
      </c>
      <c r="BE900" s="69" t="str">
        <f t="shared" si="575"/>
        <v/>
      </c>
      <c r="BT900" s="138" t="str">
        <f t="shared" ca="1" si="576"/>
        <v/>
      </c>
      <c r="BU900" s="139" t="str">
        <f t="shared" ca="1" si="577"/>
        <v/>
      </c>
      <c r="BW900" s="138" t="str">
        <f t="shared" si="578"/>
        <v/>
      </c>
      <c r="BX900" s="104" t="str">
        <f t="shared" si="579"/>
        <v/>
      </c>
      <c r="BY900" s="139" t="str">
        <f t="shared" si="580"/>
        <v/>
      </c>
      <c r="CA900" s="138" t="str">
        <f t="shared" si="581"/>
        <v/>
      </c>
      <c r="CB900" s="104" t="str">
        <f t="shared" si="582"/>
        <v/>
      </c>
      <c r="CC900" s="139" t="str">
        <f t="shared" si="583"/>
        <v/>
      </c>
      <c r="CE900" s="162" t="str">
        <f t="shared" si="584"/>
        <v/>
      </c>
      <c r="CF900" s="163" t="str">
        <f t="shared" si="585"/>
        <v/>
      </c>
      <c r="CG900" s="164" t="str">
        <f t="shared" si="586"/>
        <v/>
      </c>
      <c r="CI900" s="162" t="str">
        <f t="shared" si="587"/>
        <v/>
      </c>
      <c r="CJ900" s="163" t="str">
        <f t="shared" si="590"/>
        <v/>
      </c>
      <c r="CK900" s="164" t="str">
        <f t="shared" si="591"/>
        <v/>
      </c>
      <c r="CM900" s="169" t="str">
        <f t="shared" si="588"/>
        <v/>
      </c>
      <c r="CN900" s="139" t="str">
        <f t="shared" si="589"/>
        <v/>
      </c>
      <c r="CP900" s="41" t="str">
        <f>IF($CM900="", "", COUNTIF($CM$11:$CM$3035, "&lt;"&amp;$CM900)+1+COUNTIF($CM$11:$CM900, $CM900)-1)</f>
        <v/>
      </c>
    </row>
    <row r="901" spans="1:94" x14ac:dyDescent="0.25">
      <c r="A901" s="40"/>
      <c r="B901" s="82" t="str">
        <f>IF($I901="", "", IFERROR(INDEX('Job Database'!$AE$11:$AE$3035, MATCH($I901, 'Job Database'!$X$11:$X$3035, 0)), ""))</f>
        <v/>
      </c>
      <c r="C901" s="69" t="str">
        <f>IF($I901="", "", IF(COUNTIF('Job Database'!$X$11:$X$3035, $I901)=0, $AC$5, $AC$4))</f>
        <v/>
      </c>
      <c r="D901" s="40"/>
      <c r="E901" s="85" t="str">
        <f>IF($I901="", "", IF(IFERROR(INDEX('Job Database'!$M$11:$M$3035, MATCH($I901, 'Job Database'!$X$11:$X$3035, 0)), "")="", "", IFERROR(INDEX('Job Database'!$M$11:$M$3035, MATCH($I901, 'Job Database'!$X$11:$X$3035, 0)), "")))</f>
        <v/>
      </c>
      <c r="F901" s="40"/>
      <c r="G901" s="88" t="str">
        <f t="shared" si="563"/>
        <v/>
      </c>
      <c r="H901" s="40"/>
      <c r="I901" s="24"/>
      <c r="J901" s="34"/>
      <c r="K901" s="106"/>
      <c r="L901" s="79"/>
      <c r="M901" s="34"/>
      <c r="N901" s="79"/>
      <c r="O901" s="31"/>
      <c r="P901" s="53"/>
      <c r="Q901" s="40"/>
      <c r="S901" s="41" t="str">
        <f t="shared" si="551"/>
        <v/>
      </c>
      <c r="T901" s="41" t="str">
        <f t="shared" si="552"/>
        <v/>
      </c>
      <c r="U901" s="41" t="str">
        <f t="shared" si="564"/>
        <v/>
      </c>
      <c r="W901" s="74" t="str">
        <f>IF('Job Database'!$X901="", "", 'Job Database'!$X901)</f>
        <v/>
      </c>
      <c r="Y901" s="41" t="str">
        <f>IF($W901="", "", IF(COUNTIF($I$11:$I$3035, $W901)&gt;0, "", MAX($Y$10:$Y900)+1))</f>
        <v/>
      </c>
      <c r="Z901" s="41">
        <v>891</v>
      </c>
      <c r="AA901" s="58" t="str">
        <f t="shared" si="565"/>
        <v/>
      </c>
      <c r="AC901" s="41" t="str">
        <f t="shared" si="553"/>
        <v/>
      </c>
      <c r="AE901" s="41" t="str">
        <f t="shared" si="566"/>
        <v/>
      </c>
      <c r="AJ901" s="154" t="str">
        <f t="shared" si="567"/>
        <v/>
      </c>
      <c r="AL901" s="120" t="str">
        <f t="shared" si="568"/>
        <v/>
      </c>
      <c r="AM901" s="104" t="str">
        <f t="shared" si="569"/>
        <v/>
      </c>
      <c r="AN901" s="104" t="str">
        <f t="shared" si="570"/>
        <v/>
      </c>
      <c r="AO901" s="104" t="str">
        <f t="shared" si="554"/>
        <v/>
      </c>
      <c r="AP901" s="104" t="str">
        <f t="shared" si="555"/>
        <v/>
      </c>
      <c r="AQ901" s="121" t="str">
        <f t="shared" si="571"/>
        <v/>
      </c>
      <c r="AS901" s="88" t="str">
        <f t="shared" si="556"/>
        <v/>
      </c>
      <c r="AT901" s="68" t="str">
        <f t="shared" si="572"/>
        <v/>
      </c>
      <c r="AU901" s="68" t="str">
        <f t="shared" si="573"/>
        <v/>
      </c>
      <c r="AV901" s="68" t="str">
        <f t="shared" si="574"/>
        <v/>
      </c>
      <c r="AW901" s="88" t="str">
        <f t="shared" si="557"/>
        <v/>
      </c>
      <c r="AZ901" s="88" t="str">
        <f t="shared" si="558"/>
        <v/>
      </c>
      <c r="BA901" s="68" t="str">
        <f t="shared" si="559"/>
        <v/>
      </c>
      <c r="BB901" s="68" t="str">
        <f t="shared" si="560"/>
        <v/>
      </c>
      <c r="BC901" s="68" t="str">
        <f t="shared" si="561"/>
        <v/>
      </c>
      <c r="BD901" s="69" t="str">
        <f t="shared" si="562"/>
        <v/>
      </c>
      <c r="BE901" s="69" t="str">
        <f t="shared" si="575"/>
        <v/>
      </c>
      <c r="BT901" s="138" t="str">
        <f t="shared" ca="1" si="576"/>
        <v/>
      </c>
      <c r="BU901" s="139" t="str">
        <f t="shared" ca="1" si="577"/>
        <v/>
      </c>
      <c r="BW901" s="138" t="str">
        <f t="shared" si="578"/>
        <v/>
      </c>
      <c r="BX901" s="104" t="str">
        <f t="shared" si="579"/>
        <v/>
      </c>
      <c r="BY901" s="139" t="str">
        <f t="shared" si="580"/>
        <v/>
      </c>
      <c r="CA901" s="138" t="str">
        <f t="shared" si="581"/>
        <v/>
      </c>
      <c r="CB901" s="104" t="str">
        <f t="shared" si="582"/>
        <v/>
      </c>
      <c r="CC901" s="139" t="str">
        <f t="shared" si="583"/>
        <v/>
      </c>
      <c r="CE901" s="162" t="str">
        <f t="shared" si="584"/>
        <v/>
      </c>
      <c r="CF901" s="163" t="str">
        <f t="shared" si="585"/>
        <v/>
      </c>
      <c r="CG901" s="164" t="str">
        <f t="shared" si="586"/>
        <v/>
      </c>
      <c r="CI901" s="162" t="str">
        <f t="shared" si="587"/>
        <v/>
      </c>
      <c r="CJ901" s="163" t="str">
        <f t="shared" si="590"/>
        <v/>
      </c>
      <c r="CK901" s="164" t="str">
        <f t="shared" si="591"/>
        <v/>
      </c>
      <c r="CM901" s="169" t="str">
        <f t="shared" si="588"/>
        <v/>
      </c>
      <c r="CN901" s="139" t="str">
        <f t="shared" si="589"/>
        <v/>
      </c>
      <c r="CP901" s="41" t="str">
        <f>IF($CM901="", "", COUNTIF($CM$11:$CM$3035, "&lt;"&amp;$CM901)+1+COUNTIF($CM$11:$CM901, $CM901)-1)</f>
        <v/>
      </c>
    </row>
    <row r="902" spans="1:94" x14ac:dyDescent="0.25">
      <c r="A902" s="40"/>
      <c r="B902" s="82" t="str">
        <f>IF($I902="", "", IFERROR(INDEX('Job Database'!$AE$11:$AE$3035, MATCH($I902, 'Job Database'!$X$11:$X$3035, 0)), ""))</f>
        <v/>
      </c>
      <c r="C902" s="69" t="str">
        <f>IF($I902="", "", IF(COUNTIF('Job Database'!$X$11:$X$3035, $I902)=0, $AC$5, $AC$4))</f>
        <v/>
      </c>
      <c r="D902" s="40"/>
      <c r="E902" s="85" t="str">
        <f>IF($I902="", "", IF(IFERROR(INDEX('Job Database'!$M$11:$M$3035, MATCH($I902, 'Job Database'!$X$11:$X$3035, 0)), "")="", "", IFERROR(INDEX('Job Database'!$M$11:$M$3035, MATCH($I902, 'Job Database'!$X$11:$X$3035, 0)), "")))</f>
        <v/>
      </c>
      <c r="F902" s="40"/>
      <c r="G902" s="88" t="str">
        <f t="shared" si="563"/>
        <v/>
      </c>
      <c r="H902" s="40"/>
      <c r="I902" s="24"/>
      <c r="J902" s="34"/>
      <c r="K902" s="106"/>
      <c r="L902" s="79"/>
      <c r="M902" s="34"/>
      <c r="N902" s="79"/>
      <c r="O902" s="31"/>
      <c r="P902" s="53"/>
      <c r="Q902" s="40"/>
      <c r="S902" s="41" t="str">
        <f t="shared" si="551"/>
        <v/>
      </c>
      <c r="T902" s="41" t="str">
        <f t="shared" si="552"/>
        <v/>
      </c>
      <c r="U902" s="41" t="str">
        <f t="shared" si="564"/>
        <v/>
      </c>
      <c r="W902" s="74" t="str">
        <f>IF('Job Database'!$X902="", "", 'Job Database'!$X902)</f>
        <v/>
      </c>
      <c r="Y902" s="41" t="str">
        <f>IF($W902="", "", IF(COUNTIF($I$11:$I$3035, $W902)&gt;0, "", MAX($Y$10:$Y901)+1))</f>
        <v/>
      </c>
      <c r="Z902" s="41">
        <v>892</v>
      </c>
      <c r="AA902" s="58" t="str">
        <f t="shared" si="565"/>
        <v/>
      </c>
      <c r="AC902" s="41" t="str">
        <f t="shared" si="553"/>
        <v/>
      </c>
      <c r="AE902" s="41" t="str">
        <f t="shared" si="566"/>
        <v/>
      </c>
      <c r="AJ902" s="154" t="str">
        <f t="shared" si="567"/>
        <v/>
      </c>
      <c r="AL902" s="120" t="str">
        <f t="shared" si="568"/>
        <v/>
      </c>
      <c r="AM902" s="104" t="str">
        <f t="shared" si="569"/>
        <v/>
      </c>
      <c r="AN902" s="104" t="str">
        <f t="shared" si="570"/>
        <v/>
      </c>
      <c r="AO902" s="104" t="str">
        <f t="shared" si="554"/>
        <v/>
      </c>
      <c r="AP902" s="104" t="str">
        <f t="shared" si="555"/>
        <v/>
      </c>
      <c r="AQ902" s="121" t="str">
        <f t="shared" si="571"/>
        <v/>
      </c>
      <c r="AS902" s="88" t="str">
        <f t="shared" si="556"/>
        <v/>
      </c>
      <c r="AT902" s="68" t="str">
        <f t="shared" si="572"/>
        <v/>
      </c>
      <c r="AU902" s="68" t="str">
        <f t="shared" si="573"/>
        <v/>
      </c>
      <c r="AV902" s="68" t="str">
        <f t="shared" si="574"/>
        <v/>
      </c>
      <c r="AW902" s="88" t="str">
        <f t="shared" si="557"/>
        <v/>
      </c>
      <c r="AZ902" s="88" t="str">
        <f t="shared" si="558"/>
        <v/>
      </c>
      <c r="BA902" s="68" t="str">
        <f t="shared" si="559"/>
        <v/>
      </c>
      <c r="BB902" s="68" t="str">
        <f t="shared" si="560"/>
        <v/>
      </c>
      <c r="BC902" s="68" t="str">
        <f t="shared" si="561"/>
        <v/>
      </c>
      <c r="BD902" s="69" t="str">
        <f t="shared" si="562"/>
        <v/>
      </c>
      <c r="BE902" s="69" t="str">
        <f t="shared" si="575"/>
        <v/>
      </c>
      <c r="BT902" s="138" t="str">
        <f t="shared" ca="1" si="576"/>
        <v/>
      </c>
      <c r="BU902" s="139" t="str">
        <f t="shared" ca="1" si="577"/>
        <v/>
      </c>
      <c r="BW902" s="138" t="str">
        <f t="shared" si="578"/>
        <v/>
      </c>
      <c r="BX902" s="104" t="str">
        <f t="shared" si="579"/>
        <v/>
      </c>
      <c r="BY902" s="139" t="str">
        <f t="shared" si="580"/>
        <v/>
      </c>
      <c r="CA902" s="138" t="str">
        <f t="shared" si="581"/>
        <v/>
      </c>
      <c r="CB902" s="104" t="str">
        <f t="shared" si="582"/>
        <v/>
      </c>
      <c r="CC902" s="139" t="str">
        <f t="shared" si="583"/>
        <v/>
      </c>
      <c r="CE902" s="162" t="str">
        <f t="shared" si="584"/>
        <v/>
      </c>
      <c r="CF902" s="163" t="str">
        <f t="shared" si="585"/>
        <v/>
      </c>
      <c r="CG902" s="164" t="str">
        <f t="shared" si="586"/>
        <v/>
      </c>
      <c r="CI902" s="162" t="str">
        <f t="shared" si="587"/>
        <v/>
      </c>
      <c r="CJ902" s="163" t="str">
        <f t="shared" si="590"/>
        <v/>
      </c>
      <c r="CK902" s="164" t="str">
        <f t="shared" si="591"/>
        <v/>
      </c>
      <c r="CM902" s="169" t="str">
        <f t="shared" si="588"/>
        <v/>
      </c>
      <c r="CN902" s="139" t="str">
        <f t="shared" si="589"/>
        <v/>
      </c>
      <c r="CP902" s="41" t="str">
        <f>IF($CM902="", "", COUNTIF($CM$11:$CM$3035, "&lt;"&amp;$CM902)+1+COUNTIF($CM$11:$CM902, $CM902)-1)</f>
        <v/>
      </c>
    </row>
    <row r="903" spans="1:94" x14ac:dyDescent="0.25">
      <c r="A903" s="40"/>
      <c r="B903" s="82" t="str">
        <f>IF($I903="", "", IFERROR(INDEX('Job Database'!$AE$11:$AE$3035, MATCH($I903, 'Job Database'!$X$11:$X$3035, 0)), ""))</f>
        <v/>
      </c>
      <c r="C903" s="69" t="str">
        <f>IF($I903="", "", IF(COUNTIF('Job Database'!$X$11:$X$3035, $I903)=0, $AC$5, $AC$4))</f>
        <v/>
      </c>
      <c r="D903" s="40"/>
      <c r="E903" s="85" t="str">
        <f>IF($I903="", "", IF(IFERROR(INDEX('Job Database'!$M$11:$M$3035, MATCH($I903, 'Job Database'!$X$11:$X$3035, 0)), "")="", "", IFERROR(INDEX('Job Database'!$M$11:$M$3035, MATCH($I903, 'Job Database'!$X$11:$X$3035, 0)), "")))</f>
        <v/>
      </c>
      <c r="F903" s="40"/>
      <c r="G903" s="88" t="str">
        <f t="shared" si="563"/>
        <v/>
      </c>
      <c r="H903" s="40"/>
      <c r="I903" s="24"/>
      <c r="J903" s="34"/>
      <c r="K903" s="106"/>
      <c r="L903" s="79"/>
      <c r="M903" s="34"/>
      <c r="N903" s="79"/>
      <c r="O903" s="31"/>
      <c r="P903" s="53"/>
      <c r="Q903" s="40"/>
      <c r="S903" s="41" t="str">
        <f t="shared" si="551"/>
        <v/>
      </c>
      <c r="T903" s="41" t="str">
        <f t="shared" si="552"/>
        <v/>
      </c>
      <c r="U903" s="41" t="str">
        <f t="shared" si="564"/>
        <v/>
      </c>
      <c r="W903" s="74" t="str">
        <f>IF('Job Database'!$X903="", "", 'Job Database'!$X903)</f>
        <v/>
      </c>
      <c r="Y903" s="41" t="str">
        <f>IF($W903="", "", IF(COUNTIF($I$11:$I$3035, $W903)&gt;0, "", MAX($Y$10:$Y902)+1))</f>
        <v/>
      </c>
      <c r="Z903" s="41">
        <v>893</v>
      </c>
      <c r="AA903" s="58" t="str">
        <f t="shared" si="565"/>
        <v/>
      </c>
      <c r="AC903" s="41" t="str">
        <f t="shared" si="553"/>
        <v/>
      </c>
      <c r="AE903" s="41" t="str">
        <f t="shared" si="566"/>
        <v/>
      </c>
      <c r="AJ903" s="154" t="str">
        <f t="shared" si="567"/>
        <v/>
      </c>
      <c r="AL903" s="120" t="str">
        <f t="shared" si="568"/>
        <v/>
      </c>
      <c r="AM903" s="104" t="str">
        <f t="shared" si="569"/>
        <v/>
      </c>
      <c r="AN903" s="104" t="str">
        <f t="shared" si="570"/>
        <v/>
      </c>
      <c r="AO903" s="104" t="str">
        <f t="shared" si="554"/>
        <v/>
      </c>
      <c r="AP903" s="104" t="str">
        <f t="shared" si="555"/>
        <v/>
      </c>
      <c r="AQ903" s="121" t="str">
        <f t="shared" si="571"/>
        <v/>
      </c>
      <c r="AS903" s="88" t="str">
        <f t="shared" si="556"/>
        <v/>
      </c>
      <c r="AT903" s="68" t="str">
        <f t="shared" si="572"/>
        <v/>
      </c>
      <c r="AU903" s="68" t="str">
        <f t="shared" si="573"/>
        <v/>
      </c>
      <c r="AV903" s="68" t="str">
        <f t="shared" si="574"/>
        <v/>
      </c>
      <c r="AW903" s="88" t="str">
        <f t="shared" si="557"/>
        <v/>
      </c>
      <c r="AZ903" s="88" t="str">
        <f t="shared" si="558"/>
        <v/>
      </c>
      <c r="BA903" s="68" t="str">
        <f t="shared" si="559"/>
        <v/>
      </c>
      <c r="BB903" s="68" t="str">
        <f t="shared" si="560"/>
        <v/>
      </c>
      <c r="BC903" s="68" t="str">
        <f t="shared" si="561"/>
        <v/>
      </c>
      <c r="BD903" s="69" t="str">
        <f t="shared" si="562"/>
        <v/>
      </c>
      <c r="BE903" s="69" t="str">
        <f t="shared" si="575"/>
        <v/>
      </c>
      <c r="BT903" s="138" t="str">
        <f t="shared" ca="1" si="576"/>
        <v/>
      </c>
      <c r="BU903" s="139" t="str">
        <f t="shared" ca="1" si="577"/>
        <v/>
      </c>
      <c r="BW903" s="138" t="str">
        <f t="shared" si="578"/>
        <v/>
      </c>
      <c r="BX903" s="104" t="str">
        <f t="shared" si="579"/>
        <v/>
      </c>
      <c r="BY903" s="139" t="str">
        <f t="shared" si="580"/>
        <v/>
      </c>
      <c r="CA903" s="138" t="str">
        <f t="shared" si="581"/>
        <v/>
      </c>
      <c r="CB903" s="104" t="str">
        <f t="shared" si="582"/>
        <v/>
      </c>
      <c r="CC903" s="139" t="str">
        <f t="shared" si="583"/>
        <v/>
      </c>
      <c r="CE903" s="162" t="str">
        <f t="shared" si="584"/>
        <v/>
      </c>
      <c r="CF903" s="163" t="str">
        <f t="shared" si="585"/>
        <v/>
      </c>
      <c r="CG903" s="164" t="str">
        <f t="shared" si="586"/>
        <v/>
      </c>
      <c r="CI903" s="162" t="str">
        <f t="shared" si="587"/>
        <v/>
      </c>
      <c r="CJ903" s="163" t="str">
        <f t="shared" si="590"/>
        <v/>
      </c>
      <c r="CK903" s="164" t="str">
        <f t="shared" si="591"/>
        <v/>
      </c>
      <c r="CM903" s="169" t="str">
        <f t="shared" si="588"/>
        <v/>
      </c>
      <c r="CN903" s="139" t="str">
        <f t="shared" si="589"/>
        <v/>
      </c>
      <c r="CP903" s="41" t="str">
        <f>IF($CM903="", "", COUNTIF($CM$11:$CM$3035, "&lt;"&amp;$CM903)+1+COUNTIF($CM$11:$CM903, $CM903)-1)</f>
        <v/>
      </c>
    </row>
    <row r="904" spans="1:94" x14ac:dyDescent="0.25">
      <c r="A904" s="40"/>
      <c r="B904" s="82" t="str">
        <f>IF($I904="", "", IFERROR(INDEX('Job Database'!$AE$11:$AE$3035, MATCH($I904, 'Job Database'!$X$11:$X$3035, 0)), ""))</f>
        <v/>
      </c>
      <c r="C904" s="69" t="str">
        <f>IF($I904="", "", IF(COUNTIF('Job Database'!$X$11:$X$3035, $I904)=0, $AC$5, $AC$4))</f>
        <v/>
      </c>
      <c r="D904" s="40"/>
      <c r="E904" s="85" t="str">
        <f>IF($I904="", "", IF(IFERROR(INDEX('Job Database'!$M$11:$M$3035, MATCH($I904, 'Job Database'!$X$11:$X$3035, 0)), "")="", "", IFERROR(INDEX('Job Database'!$M$11:$M$3035, MATCH($I904, 'Job Database'!$X$11:$X$3035, 0)), "")))</f>
        <v/>
      </c>
      <c r="F904" s="40"/>
      <c r="G904" s="88" t="str">
        <f t="shared" si="563"/>
        <v/>
      </c>
      <c r="H904" s="40"/>
      <c r="I904" s="24"/>
      <c r="J904" s="34"/>
      <c r="K904" s="106"/>
      <c r="L904" s="79"/>
      <c r="M904" s="34"/>
      <c r="N904" s="79"/>
      <c r="O904" s="31"/>
      <c r="P904" s="53"/>
      <c r="Q904" s="40"/>
      <c r="S904" s="41" t="str">
        <f t="shared" si="551"/>
        <v/>
      </c>
      <c r="T904" s="41" t="str">
        <f t="shared" si="552"/>
        <v/>
      </c>
      <c r="U904" s="41" t="str">
        <f t="shared" si="564"/>
        <v/>
      </c>
      <c r="W904" s="74" t="str">
        <f>IF('Job Database'!$X904="", "", 'Job Database'!$X904)</f>
        <v/>
      </c>
      <c r="Y904" s="41" t="str">
        <f>IF($W904="", "", IF(COUNTIF($I$11:$I$3035, $W904)&gt;0, "", MAX($Y$10:$Y903)+1))</f>
        <v/>
      </c>
      <c r="Z904" s="41">
        <v>894</v>
      </c>
      <c r="AA904" s="58" t="str">
        <f t="shared" si="565"/>
        <v/>
      </c>
      <c r="AC904" s="41" t="str">
        <f t="shared" si="553"/>
        <v/>
      </c>
      <c r="AE904" s="41" t="str">
        <f t="shared" si="566"/>
        <v/>
      </c>
      <c r="AJ904" s="154" t="str">
        <f t="shared" si="567"/>
        <v/>
      </c>
      <c r="AL904" s="120" t="str">
        <f t="shared" si="568"/>
        <v/>
      </c>
      <c r="AM904" s="104" t="str">
        <f t="shared" si="569"/>
        <v/>
      </c>
      <c r="AN904" s="104" t="str">
        <f t="shared" si="570"/>
        <v/>
      </c>
      <c r="AO904" s="104" t="str">
        <f t="shared" si="554"/>
        <v/>
      </c>
      <c r="AP904" s="104" t="str">
        <f t="shared" si="555"/>
        <v/>
      </c>
      <c r="AQ904" s="121" t="str">
        <f t="shared" si="571"/>
        <v/>
      </c>
      <c r="AS904" s="88" t="str">
        <f t="shared" si="556"/>
        <v/>
      </c>
      <c r="AT904" s="68" t="str">
        <f t="shared" si="572"/>
        <v/>
      </c>
      <c r="AU904" s="68" t="str">
        <f t="shared" si="573"/>
        <v/>
      </c>
      <c r="AV904" s="68" t="str">
        <f t="shared" si="574"/>
        <v/>
      </c>
      <c r="AW904" s="88" t="str">
        <f t="shared" si="557"/>
        <v/>
      </c>
      <c r="AZ904" s="88" t="str">
        <f t="shared" si="558"/>
        <v/>
      </c>
      <c r="BA904" s="68" t="str">
        <f t="shared" si="559"/>
        <v/>
      </c>
      <c r="BB904" s="68" t="str">
        <f t="shared" si="560"/>
        <v/>
      </c>
      <c r="BC904" s="68" t="str">
        <f t="shared" si="561"/>
        <v/>
      </c>
      <c r="BD904" s="69" t="str">
        <f t="shared" si="562"/>
        <v/>
      </c>
      <c r="BE904" s="69" t="str">
        <f t="shared" si="575"/>
        <v/>
      </c>
      <c r="BT904" s="138" t="str">
        <f t="shared" ca="1" si="576"/>
        <v/>
      </c>
      <c r="BU904" s="139" t="str">
        <f t="shared" ca="1" si="577"/>
        <v/>
      </c>
      <c r="BW904" s="138" t="str">
        <f t="shared" si="578"/>
        <v/>
      </c>
      <c r="BX904" s="104" t="str">
        <f t="shared" si="579"/>
        <v/>
      </c>
      <c r="BY904" s="139" t="str">
        <f t="shared" si="580"/>
        <v/>
      </c>
      <c r="CA904" s="138" t="str">
        <f t="shared" si="581"/>
        <v/>
      </c>
      <c r="CB904" s="104" t="str">
        <f t="shared" si="582"/>
        <v/>
      </c>
      <c r="CC904" s="139" t="str">
        <f t="shared" si="583"/>
        <v/>
      </c>
      <c r="CE904" s="162" t="str">
        <f t="shared" si="584"/>
        <v/>
      </c>
      <c r="CF904" s="163" t="str">
        <f t="shared" si="585"/>
        <v/>
      </c>
      <c r="CG904" s="164" t="str">
        <f t="shared" si="586"/>
        <v/>
      </c>
      <c r="CI904" s="162" t="str">
        <f t="shared" si="587"/>
        <v/>
      </c>
      <c r="CJ904" s="163" t="str">
        <f t="shared" si="590"/>
        <v/>
      </c>
      <c r="CK904" s="164" t="str">
        <f t="shared" si="591"/>
        <v/>
      </c>
      <c r="CM904" s="169" t="str">
        <f t="shared" si="588"/>
        <v/>
      </c>
      <c r="CN904" s="139" t="str">
        <f t="shared" si="589"/>
        <v/>
      </c>
      <c r="CP904" s="41" t="str">
        <f>IF($CM904="", "", COUNTIF($CM$11:$CM$3035, "&lt;"&amp;$CM904)+1+COUNTIF($CM$11:$CM904, $CM904)-1)</f>
        <v/>
      </c>
    </row>
    <row r="905" spans="1:94" x14ac:dyDescent="0.25">
      <c r="A905" s="40"/>
      <c r="B905" s="82" t="str">
        <f>IF($I905="", "", IFERROR(INDEX('Job Database'!$AE$11:$AE$3035, MATCH($I905, 'Job Database'!$X$11:$X$3035, 0)), ""))</f>
        <v/>
      </c>
      <c r="C905" s="69" t="str">
        <f>IF($I905="", "", IF(COUNTIF('Job Database'!$X$11:$X$3035, $I905)=0, $AC$5, $AC$4))</f>
        <v/>
      </c>
      <c r="D905" s="40"/>
      <c r="E905" s="85" t="str">
        <f>IF($I905="", "", IF(IFERROR(INDEX('Job Database'!$M$11:$M$3035, MATCH($I905, 'Job Database'!$X$11:$X$3035, 0)), "")="", "", IFERROR(INDEX('Job Database'!$M$11:$M$3035, MATCH($I905, 'Job Database'!$X$11:$X$3035, 0)), "")))</f>
        <v/>
      </c>
      <c r="F905" s="40"/>
      <c r="G905" s="88" t="str">
        <f t="shared" si="563"/>
        <v/>
      </c>
      <c r="H905" s="40"/>
      <c r="I905" s="24"/>
      <c r="J905" s="34"/>
      <c r="K905" s="106"/>
      <c r="L905" s="79"/>
      <c r="M905" s="34"/>
      <c r="N905" s="79"/>
      <c r="O905" s="31"/>
      <c r="P905" s="53"/>
      <c r="Q905" s="40"/>
      <c r="S905" s="41" t="str">
        <f t="shared" si="551"/>
        <v/>
      </c>
      <c r="T905" s="41" t="str">
        <f t="shared" si="552"/>
        <v/>
      </c>
      <c r="U905" s="41" t="str">
        <f t="shared" si="564"/>
        <v/>
      </c>
      <c r="W905" s="74" t="str">
        <f>IF('Job Database'!$X905="", "", 'Job Database'!$X905)</f>
        <v/>
      </c>
      <c r="Y905" s="41" t="str">
        <f>IF($W905="", "", IF(COUNTIF($I$11:$I$3035, $W905)&gt;0, "", MAX($Y$10:$Y904)+1))</f>
        <v/>
      </c>
      <c r="Z905" s="41">
        <v>895</v>
      </c>
      <c r="AA905" s="58" t="str">
        <f t="shared" si="565"/>
        <v/>
      </c>
      <c r="AC905" s="41" t="str">
        <f t="shared" si="553"/>
        <v/>
      </c>
      <c r="AE905" s="41" t="str">
        <f t="shared" si="566"/>
        <v/>
      </c>
      <c r="AJ905" s="154" t="str">
        <f t="shared" si="567"/>
        <v/>
      </c>
      <c r="AL905" s="120" t="str">
        <f t="shared" si="568"/>
        <v/>
      </c>
      <c r="AM905" s="104" t="str">
        <f t="shared" si="569"/>
        <v/>
      </c>
      <c r="AN905" s="104" t="str">
        <f t="shared" si="570"/>
        <v/>
      </c>
      <c r="AO905" s="104" t="str">
        <f t="shared" si="554"/>
        <v/>
      </c>
      <c r="AP905" s="104" t="str">
        <f t="shared" si="555"/>
        <v/>
      </c>
      <c r="AQ905" s="121" t="str">
        <f t="shared" si="571"/>
        <v/>
      </c>
      <c r="AS905" s="88" t="str">
        <f t="shared" si="556"/>
        <v/>
      </c>
      <c r="AT905" s="68" t="str">
        <f t="shared" si="572"/>
        <v/>
      </c>
      <c r="AU905" s="68" t="str">
        <f t="shared" si="573"/>
        <v/>
      </c>
      <c r="AV905" s="68" t="str">
        <f t="shared" si="574"/>
        <v/>
      </c>
      <c r="AW905" s="88" t="str">
        <f t="shared" si="557"/>
        <v/>
      </c>
      <c r="AZ905" s="88" t="str">
        <f t="shared" si="558"/>
        <v/>
      </c>
      <c r="BA905" s="68" t="str">
        <f t="shared" si="559"/>
        <v/>
      </c>
      <c r="BB905" s="68" t="str">
        <f t="shared" si="560"/>
        <v/>
      </c>
      <c r="BC905" s="68" t="str">
        <f t="shared" si="561"/>
        <v/>
      </c>
      <c r="BD905" s="69" t="str">
        <f t="shared" si="562"/>
        <v/>
      </c>
      <c r="BE905" s="69" t="str">
        <f t="shared" si="575"/>
        <v/>
      </c>
      <c r="BT905" s="138" t="str">
        <f t="shared" ca="1" si="576"/>
        <v/>
      </c>
      <c r="BU905" s="139" t="str">
        <f t="shared" ca="1" si="577"/>
        <v/>
      </c>
      <c r="BW905" s="138" t="str">
        <f t="shared" si="578"/>
        <v/>
      </c>
      <c r="BX905" s="104" t="str">
        <f t="shared" si="579"/>
        <v/>
      </c>
      <c r="BY905" s="139" t="str">
        <f t="shared" si="580"/>
        <v/>
      </c>
      <c r="CA905" s="138" t="str">
        <f t="shared" si="581"/>
        <v/>
      </c>
      <c r="CB905" s="104" t="str">
        <f t="shared" si="582"/>
        <v/>
      </c>
      <c r="CC905" s="139" t="str">
        <f t="shared" si="583"/>
        <v/>
      </c>
      <c r="CE905" s="162" t="str">
        <f t="shared" si="584"/>
        <v/>
      </c>
      <c r="CF905" s="163" t="str">
        <f t="shared" si="585"/>
        <v/>
      </c>
      <c r="CG905" s="164" t="str">
        <f t="shared" si="586"/>
        <v/>
      </c>
      <c r="CI905" s="162" t="str">
        <f t="shared" si="587"/>
        <v/>
      </c>
      <c r="CJ905" s="163" t="str">
        <f t="shared" si="590"/>
        <v/>
      </c>
      <c r="CK905" s="164" t="str">
        <f t="shared" si="591"/>
        <v/>
      </c>
      <c r="CM905" s="169" t="str">
        <f t="shared" si="588"/>
        <v/>
      </c>
      <c r="CN905" s="139" t="str">
        <f t="shared" si="589"/>
        <v/>
      </c>
      <c r="CP905" s="41" t="str">
        <f>IF($CM905="", "", COUNTIF($CM$11:$CM$3035, "&lt;"&amp;$CM905)+1+COUNTIF($CM$11:$CM905, $CM905)-1)</f>
        <v/>
      </c>
    </row>
    <row r="906" spans="1:94" x14ac:dyDescent="0.25">
      <c r="A906" s="40"/>
      <c r="B906" s="82" t="str">
        <f>IF($I906="", "", IFERROR(INDEX('Job Database'!$AE$11:$AE$3035, MATCH($I906, 'Job Database'!$X$11:$X$3035, 0)), ""))</f>
        <v/>
      </c>
      <c r="C906" s="69" t="str">
        <f>IF($I906="", "", IF(COUNTIF('Job Database'!$X$11:$X$3035, $I906)=0, $AC$5, $AC$4))</f>
        <v/>
      </c>
      <c r="D906" s="40"/>
      <c r="E906" s="85" t="str">
        <f>IF($I906="", "", IF(IFERROR(INDEX('Job Database'!$M$11:$M$3035, MATCH($I906, 'Job Database'!$X$11:$X$3035, 0)), "")="", "", IFERROR(INDEX('Job Database'!$M$11:$M$3035, MATCH($I906, 'Job Database'!$X$11:$X$3035, 0)), "")))</f>
        <v/>
      </c>
      <c r="F906" s="40"/>
      <c r="G906" s="88" t="str">
        <f t="shared" si="563"/>
        <v/>
      </c>
      <c r="H906" s="40"/>
      <c r="I906" s="24"/>
      <c r="J906" s="34"/>
      <c r="K906" s="106"/>
      <c r="L906" s="79"/>
      <c r="M906" s="34"/>
      <c r="N906" s="79"/>
      <c r="O906" s="31"/>
      <c r="P906" s="53"/>
      <c r="Q906" s="40"/>
      <c r="S906" s="41" t="str">
        <f t="shared" si="551"/>
        <v/>
      </c>
      <c r="T906" s="41" t="str">
        <f t="shared" si="552"/>
        <v/>
      </c>
      <c r="U906" s="41" t="str">
        <f t="shared" si="564"/>
        <v/>
      </c>
      <c r="W906" s="74" t="str">
        <f>IF('Job Database'!$X906="", "", 'Job Database'!$X906)</f>
        <v/>
      </c>
      <c r="Y906" s="41" t="str">
        <f>IF($W906="", "", IF(COUNTIF($I$11:$I$3035, $W906)&gt;0, "", MAX($Y$10:$Y905)+1))</f>
        <v/>
      </c>
      <c r="Z906" s="41">
        <v>896</v>
      </c>
      <c r="AA906" s="58" t="str">
        <f t="shared" si="565"/>
        <v/>
      </c>
      <c r="AC906" s="41" t="str">
        <f t="shared" si="553"/>
        <v/>
      </c>
      <c r="AE906" s="41" t="str">
        <f t="shared" si="566"/>
        <v/>
      </c>
      <c r="AJ906" s="154" t="str">
        <f t="shared" si="567"/>
        <v/>
      </c>
      <c r="AL906" s="120" t="str">
        <f t="shared" si="568"/>
        <v/>
      </c>
      <c r="AM906" s="104" t="str">
        <f t="shared" si="569"/>
        <v/>
      </c>
      <c r="AN906" s="104" t="str">
        <f t="shared" si="570"/>
        <v/>
      </c>
      <c r="AO906" s="104" t="str">
        <f t="shared" si="554"/>
        <v/>
      </c>
      <c r="AP906" s="104" t="str">
        <f t="shared" si="555"/>
        <v/>
      </c>
      <c r="AQ906" s="121" t="str">
        <f t="shared" si="571"/>
        <v/>
      </c>
      <c r="AS906" s="88" t="str">
        <f t="shared" si="556"/>
        <v/>
      </c>
      <c r="AT906" s="68" t="str">
        <f t="shared" si="572"/>
        <v/>
      </c>
      <c r="AU906" s="68" t="str">
        <f t="shared" si="573"/>
        <v/>
      </c>
      <c r="AV906" s="68" t="str">
        <f t="shared" si="574"/>
        <v/>
      </c>
      <c r="AW906" s="88" t="str">
        <f t="shared" si="557"/>
        <v/>
      </c>
      <c r="AZ906" s="88" t="str">
        <f t="shared" si="558"/>
        <v/>
      </c>
      <c r="BA906" s="68" t="str">
        <f t="shared" si="559"/>
        <v/>
      </c>
      <c r="BB906" s="68" t="str">
        <f t="shared" si="560"/>
        <v/>
      </c>
      <c r="BC906" s="68" t="str">
        <f t="shared" si="561"/>
        <v/>
      </c>
      <c r="BD906" s="69" t="str">
        <f t="shared" si="562"/>
        <v/>
      </c>
      <c r="BE906" s="69" t="str">
        <f t="shared" si="575"/>
        <v/>
      </c>
      <c r="BT906" s="138" t="str">
        <f t="shared" ca="1" si="576"/>
        <v/>
      </c>
      <c r="BU906" s="139" t="str">
        <f t="shared" ca="1" si="577"/>
        <v/>
      </c>
      <c r="BW906" s="138" t="str">
        <f t="shared" si="578"/>
        <v/>
      </c>
      <c r="BX906" s="104" t="str">
        <f t="shared" si="579"/>
        <v/>
      </c>
      <c r="BY906" s="139" t="str">
        <f t="shared" si="580"/>
        <v/>
      </c>
      <c r="CA906" s="138" t="str">
        <f t="shared" si="581"/>
        <v/>
      </c>
      <c r="CB906" s="104" t="str">
        <f t="shared" si="582"/>
        <v/>
      </c>
      <c r="CC906" s="139" t="str">
        <f t="shared" si="583"/>
        <v/>
      </c>
      <c r="CE906" s="162" t="str">
        <f t="shared" si="584"/>
        <v/>
      </c>
      <c r="CF906" s="163" t="str">
        <f t="shared" si="585"/>
        <v/>
      </c>
      <c r="CG906" s="164" t="str">
        <f t="shared" si="586"/>
        <v/>
      </c>
      <c r="CI906" s="162" t="str">
        <f t="shared" si="587"/>
        <v/>
      </c>
      <c r="CJ906" s="163" t="str">
        <f t="shared" si="590"/>
        <v/>
      </c>
      <c r="CK906" s="164" t="str">
        <f t="shared" si="591"/>
        <v/>
      </c>
      <c r="CM906" s="169" t="str">
        <f t="shared" si="588"/>
        <v/>
      </c>
      <c r="CN906" s="139" t="str">
        <f t="shared" si="589"/>
        <v/>
      </c>
      <c r="CP906" s="41" t="str">
        <f>IF($CM906="", "", COUNTIF($CM$11:$CM$3035, "&lt;"&amp;$CM906)+1+COUNTIF($CM$11:$CM906, $CM906)-1)</f>
        <v/>
      </c>
    </row>
    <row r="907" spans="1:94" x14ac:dyDescent="0.25">
      <c r="A907" s="40"/>
      <c r="B907" s="82" t="str">
        <f>IF($I907="", "", IFERROR(INDEX('Job Database'!$AE$11:$AE$3035, MATCH($I907, 'Job Database'!$X$11:$X$3035, 0)), ""))</f>
        <v/>
      </c>
      <c r="C907" s="69" t="str">
        <f>IF($I907="", "", IF(COUNTIF('Job Database'!$X$11:$X$3035, $I907)=0, $AC$5, $AC$4))</f>
        <v/>
      </c>
      <c r="D907" s="40"/>
      <c r="E907" s="85" t="str">
        <f>IF($I907="", "", IF(IFERROR(INDEX('Job Database'!$M$11:$M$3035, MATCH($I907, 'Job Database'!$X$11:$X$3035, 0)), "")="", "", IFERROR(INDEX('Job Database'!$M$11:$M$3035, MATCH($I907, 'Job Database'!$X$11:$X$3035, 0)), "")))</f>
        <v/>
      </c>
      <c r="F907" s="40"/>
      <c r="G907" s="88" t="str">
        <f t="shared" si="563"/>
        <v/>
      </c>
      <c r="H907" s="40"/>
      <c r="I907" s="24"/>
      <c r="J907" s="34"/>
      <c r="K907" s="106"/>
      <c r="L907" s="79"/>
      <c r="M907" s="34"/>
      <c r="N907" s="79"/>
      <c r="O907" s="31"/>
      <c r="P907" s="53"/>
      <c r="Q907" s="40"/>
      <c r="S907" s="41" t="str">
        <f t="shared" ref="S907:S970" si="592">IF($K907="", "", IF($AG$5&lt;=$K907, "X", ""))</f>
        <v/>
      </c>
      <c r="T907" s="41" t="str">
        <f t="shared" ref="T907:T970" si="593">IF($K907="", "", IF($AG$5&gt;$K907, "X", ""))</f>
        <v/>
      </c>
      <c r="U907" s="41" t="str">
        <f t="shared" si="564"/>
        <v/>
      </c>
      <c r="W907" s="74" t="str">
        <f>IF('Job Database'!$X907="", "", 'Job Database'!$X907)</f>
        <v/>
      </c>
      <c r="Y907" s="41" t="str">
        <f>IF($W907="", "", IF(COUNTIF($I$11:$I$3035, $W907)&gt;0, "", MAX($Y$10:$Y906)+1))</f>
        <v/>
      </c>
      <c r="Z907" s="41">
        <v>897</v>
      </c>
      <c r="AA907" s="58" t="str">
        <f t="shared" si="565"/>
        <v/>
      </c>
      <c r="AC907" s="41" t="str">
        <f t="shared" ref="AC907:AC970" si="594">IF($I907="", "", IF(COUNTIF($W$11:$W$3035, $I907)=0, "X", ""))</f>
        <v/>
      </c>
      <c r="AE907" s="41" t="str">
        <f t="shared" si="566"/>
        <v/>
      </c>
      <c r="AJ907" s="154" t="str">
        <f t="shared" si="567"/>
        <v/>
      </c>
      <c r="AL907" s="120" t="str">
        <f t="shared" si="568"/>
        <v/>
      </c>
      <c r="AM907" s="104" t="str">
        <f t="shared" si="569"/>
        <v/>
      </c>
      <c r="AN907" s="104" t="str">
        <f t="shared" si="570"/>
        <v/>
      </c>
      <c r="AO907" s="104" t="str">
        <f t="shared" ref="AO907:AO970" si="595">IF(COUNTIF($AZ907:$BE907, $AZ$5)&gt;0, "X", "")</f>
        <v/>
      </c>
      <c r="AP907" s="104" t="str">
        <f t="shared" ref="AP907:AP970" si="596">IF(COUNTIF($AZ907:$BE907, $AZ$4)&gt;0, "X", "")</f>
        <v/>
      </c>
      <c r="AQ907" s="121" t="str">
        <f t="shared" si="571"/>
        <v/>
      </c>
      <c r="AS907" s="88" t="str">
        <f t="shared" ref="AS907:AS970" si="597">IF(OR(NOT(J907=""), E907="", NOT($O907=""), NOT($P907="")), "", NETWORKDAYS(E907, $AG$5, $BJ$34:$BJ$57))</f>
        <v/>
      </c>
      <c r="AT907" s="68" t="str">
        <f t="shared" si="572"/>
        <v/>
      </c>
      <c r="AU907" s="68" t="str">
        <f t="shared" si="573"/>
        <v/>
      </c>
      <c r="AV907" s="68" t="str">
        <f t="shared" si="574"/>
        <v/>
      </c>
      <c r="AW907" s="88" t="str">
        <f t="shared" ref="AW907:AW970" si="598">IF(OR(NOT(O907=""), N907="", NOT($O907=""), NOT($P907="")), "", NETWORKDAYS(N907, $AG$5, $BJ$34:$BJ$57))</f>
        <v/>
      </c>
      <c r="AZ907" s="88" t="str">
        <f t="shared" ref="AZ907:AZ970" si="599">IF(OR(AS907="", $U907="X"), "", IF(AS907&gt;=AS$7, $AZ$4, IF(AS907&gt;=AS$9, $AZ$5, "")))</f>
        <v/>
      </c>
      <c r="BA907" s="68" t="str">
        <f t="shared" ref="BA907:BA970" si="600">IF(OR(AT907="", $U907="X"), "", IF(AT907&gt;=AT$7, $AZ$4, IF(AT907&gt;=AT$9, $AZ$5, "")))</f>
        <v/>
      </c>
      <c r="BB907" s="68" t="str">
        <f t="shared" ref="BB907:BB970" si="601">IF(OR(AU907="", $U907="X"), "", IF(AU907&gt;=AU$7, $AZ$4, IF(AU907&gt;=AU$9, $AZ$5, "")))</f>
        <v/>
      </c>
      <c r="BC907" s="68" t="str">
        <f t="shared" ref="BC907:BC970" si="602">IF(OR(AV907="", $U907="X"), "", IF(AV907&gt;=AV$7, $AZ$4, IF(AV907&gt;=AV$9, $AZ$5, "")))</f>
        <v/>
      </c>
      <c r="BD907" s="69" t="str">
        <f t="shared" ref="BD907:BD970" si="603">IF(OR(AW907="", $U907="X"), "", IF(AW907&gt;=AW$7, $AZ$4, IF(AW907&gt;=AW$9, $AZ$5, "")))</f>
        <v/>
      </c>
      <c r="BE907" s="69" t="str">
        <f t="shared" si="575"/>
        <v/>
      </c>
      <c r="BT907" s="138" t="str">
        <f t="shared" ca="1" si="576"/>
        <v/>
      </c>
      <c r="BU907" s="139" t="str">
        <f t="shared" ca="1" si="577"/>
        <v/>
      </c>
      <c r="BW907" s="138" t="str">
        <f t="shared" si="578"/>
        <v/>
      </c>
      <c r="BX907" s="104" t="str">
        <f t="shared" si="579"/>
        <v/>
      </c>
      <c r="BY907" s="139" t="str">
        <f t="shared" si="580"/>
        <v/>
      </c>
      <c r="CA907" s="138" t="str">
        <f t="shared" si="581"/>
        <v/>
      </c>
      <c r="CB907" s="104" t="str">
        <f t="shared" si="582"/>
        <v/>
      </c>
      <c r="CC907" s="139" t="str">
        <f t="shared" si="583"/>
        <v/>
      </c>
      <c r="CE907" s="162" t="str">
        <f t="shared" si="584"/>
        <v/>
      </c>
      <c r="CF907" s="163" t="str">
        <f t="shared" si="585"/>
        <v/>
      </c>
      <c r="CG907" s="164" t="str">
        <f t="shared" si="586"/>
        <v/>
      </c>
      <c r="CI907" s="162" t="str">
        <f t="shared" si="587"/>
        <v/>
      </c>
      <c r="CJ907" s="163" t="str">
        <f t="shared" si="590"/>
        <v/>
      </c>
      <c r="CK907" s="164" t="str">
        <f t="shared" si="591"/>
        <v/>
      </c>
      <c r="CM907" s="169" t="str">
        <f t="shared" si="588"/>
        <v/>
      </c>
      <c r="CN907" s="139" t="str">
        <f t="shared" si="589"/>
        <v/>
      </c>
      <c r="CP907" s="41" t="str">
        <f>IF($CM907="", "", COUNTIF($CM$11:$CM$3035, "&lt;"&amp;$CM907)+1+COUNTIF($CM$11:$CM907, $CM907)-1)</f>
        <v/>
      </c>
    </row>
    <row r="908" spans="1:94" x14ac:dyDescent="0.25">
      <c r="A908" s="40"/>
      <c r="B908" s="82" t="str">
        <f>IF($I908="", "", IFERROR(INDEX('Job Database'!$AE$11:$AE$3035, MATCH($I908, 'Job Database'!$X$11:$X$3035, 0)), ""))</f>
        <v/>
      </c>
      <c r="C908" s="69" t="str">
        <f>IF($I908="", "", IF(COUNTIF('Job Database'!$X$11:$X$3035, $I908)=0, $AC$5, $AC$4))</f>
        <v/>
      </c>
      <c r="D908" s="40"/>
      <c r="E908" s="85" t="str">
        <f>IF($I908="", "", IF(IFERROR(INDEX('Job Database'!$M$11:$M$3035, MATCH($I908, 'Job Database'!$X$11:$X$3035, 0)), "")="", "", IFERROR(INDEX('Job Database'!$M$11:$M$3035, MATCH($I908, 'Job Database'!$X$11:$X$3035, 0)), "")))</f>
        <v/>
      </c>
      <c r="F908" s="40"/>
      <c r="G908" s="88" t="str">
        <f t="shared" ref="G908:G971" si="604">$AJ908</f>
        <v/>
      </c>
      <c r="H908" s="40"/>
      <c r="I908" s="24"/>
      <c r="J908" s="34"/>
      <c r="K908" s="106"/>
      <c r="L908" s="79"/>
      <c r="M908" s="34"/>
      <c r="N908" s="79"/>
      <c r="O908" s="31"/>
      <c r="P908" s="53"/>
      <c r="Q908" s="40"/>
      <c r="S908" s="41" t="str">
        <f t="shared" si="592"/>
        <v/>
      </c>
      <c r="T908" s="41" t="str">
        <f t="shared" si="593"/>
        <v/>
      </c>
      <c r="U908" s="41" t="str">
        <f t="shared" ref="U908:U971" si="605">IF(OR($S908="X", $T908="X"), "X", "")</f>
        <v/>
      </c>
      <c r="W908" s="74" t="str">
        <f>IF('Job Database'!$X908="", "", 'Job Database'!$X908)</f>
        <v/>
      </c>
      <c r="Y908" s="41" t="str">
        <f>IF($W908="", "", IF(COUNTIF($I$11:$I$3035, $W908)&gt;0, "", MAX($Y$10:$Y907)+1))</f>
        <v/>
      </c>
      <c r="Z908" s="41">
        <v>898</v>
      </c>
      <c r="AA908" s="58" t="str">
        <f t="shared" ref="AA908:AA971" si="606">IFERROR(INDEX($W$11:$W$3035, MATCH($Z908, $Y$11:$Y$3035, 0)), "")</f>
        <v/>
      </c>
      <c r="AC908" s="41" t="str">
        <f t="shared" si="594"/>
        <v/>
      </c>
      <c r="AE908" s="41" t="str">
        <f t="shared" ref="AE908:AE971" si="607">IF($I908="", "", IF(COUNTIF($I$11:$I$3035, $I908)&gt;1, "X", ""))</f>
        <v/>
      </c>
      <c r="AJ908" s="154" t="str">
        <f t="shared" ref="AJ908:AJ971" si="608">IFERROR(INDEX($AL$10:$AQ$10, $AK$10, MATCH("X", $AL908:$AQ908, 0)), "")</f>
        <v/>
      </c>
      <c r="AL908" s="120" t="str">
        <f t="shared" ref="AL908:AL971" si="609">IF(AND(OR($O908=$AG$15, $O908=$AG$16), $P908=$AH$11), "X", "")</f>
        <v/>
      </c>
      <c r="AM908" s="104" t="str">
        <f t="shared" ref="AM908:AM971" si="610">IF(AND(OR($O908=$AG$15, $O908=$AG$16), $P908=$AH$13), "X", "")</f>
        <v/>
      </c>
      <c r="AN908" s="104" t="str">
        <f t="shared" ref="AN908:AN971" si="611">IF(AND(AL908="", AM908="", AP908="", AQ908="", AO908="", NOT($I908="")), "X", "")</f>
        <v/>
      </c>
      <c r="AO908" s="104" t="str">
        <f t="shared" si="595"/>
        <v/>
      </c>
      <c r="AP908" s="104" t="str">
        <f t="shared" si="596"/>
        <v/>
      </c>
      <c r="AQ908" s="121" t="str">
        <f t="shared" ref="AQ908:AQ971" si="612">IF(COUNTIF($AG$11:$AG$14, $O908)&gt;0, "X", "")</f>
        <v/>
      </c>
      <c r="AS908" s="88" t="str">
        <f t="shared" si="597"/>
        <v/>
      </c>
      <c r="AT908" s="68" t="str">
        <f t="shared" ref="AT908:AT971" si="613">IF(OR($J908="", NOT(L908=""), NOT($O908=""), NOT($P908="")), "", NETWORKDAYS($J908, $AG$5, $BJ$34:$BJ$57))</f>
        <v/>
      </c>
      <c r="AU908" s="68" t="str">
        <f t="shared" ref="AU908:AU971" si="614">IF(OR($L908="", NOT(M908=""), NOT($O908=""), NOT($P908="")), "", NETWORKDAYS($L908, $AG$5, $BJ$34:$BJ$57))</f>
        <v/>
      </c>
      <c r="AV908" s="68" t="str">
        <f t="shared" ref="AV908:AV971" si="615">IF(OR($M908="", NOT(N908=""), NOT($O908=""), NOT($P908="")), "", NETWORKDAYS($M908, $AG$5, $BJ$34:$BJ$57))</f>
        <v/>
      </c>
      <c r="AW908" s="88" t="str">
        <f t="shared" si="598"/>
        <v/>
      </c>
      <c r="AZ908" s="88" t="str">
        <f t="shared" si="599"/>
        <v/>
      </c>
      <c r="BA908" s="68" t="str">
        <f t="shared" si="600"/>
        <v/>
      </c>
      <c r="BB908" s="68" t="str">
        <f t="shared" si="601"/>
        <v/>
      </c>
      <c r="BC908" s="68" t="str">
        <f t="shared" si="602"/>
        <v/>
      </c>
      <c r="BD908" s="69" t="str">
        <f t="shared" si="603"/>
        <v/>
      </c>
      <c r="BE908" s="69" t="str">
        <f t="shared" ref="BE908:BE971" si="616">BD908</f>
        <v/>
      </c>
      <c r="BT908" s="138" t="str">
        <f t="shared" ref="BT908:BT971" ca="1" si="617">IF($BU908="X", "", IF(COUNTIF($CA908:$CC908, "X")&gt;0, "X", ""))</f>
        <v/>
      </c>
      <c r="BU908" s="139" t="str">
        <f t="shared" ref="BU908:BU971" ca="1" si="618">IF(OR($L908=$AG$5, $M908=$AG$5, $N908=$AG$5), "X", "")</f>
        <v/>
      </c>
      <c r="BW908" s="138" t="str">
        <f t="shared" ref="BW908:BW971" si="619">IF(L908="", "", NETWORKDAYS($AG$5, L908, $BJ$34:$BJ$57))</f>
        <v/>
      </c>
      <c r="BX908" s="104" t="str">
        <f t="shared" ref="BX908:BX971" si="620">IF(M908="", "", NETWORKDAYS($AG$5, M908, $BJ$34:$BJ$57))</f>
        <v/>
      </c>
      <c r="BY908" s="139" t="str">
        <f t="shared" ref="BY908:BY971" si="621">IF(N908="", "", NETWORKDAYS($AG$5, N908, $BJ$34:$BJ$57))</f>
        <v/>
      </c>
      <c r="CA908" s="138" t="str">
        <f t="shared" ref="CA908:CA971" si="622">IF(BW908&lt;0, "", IF(BW908&lt;=$CA$9, "X", ""))</f>
        <v/>
      </c>
      <c r="CB908" s="104" t="str">
        <f t="shared" ref="CB908:CB971" si="623">IF(BX908&lt;0, "", IF(BX908&lt;=$CA$9, "X", ""))</f>
        <v/>
      </c>
      <c r="CC908" s="139" t="str">
        <f t="shared" ref="CC908:CC971" si="624">IF(BY908&lt;0, "", IF(BY908&lt;=$CA$9, "X", ""))</f>
        <v/>
      </c>
      <c r="CE908" s="162" t="str">
        <f t="shared" ref="CE908:CE971" si="625">IF(L908="", "", IF(L908=$AG$5, L908, ""))</f>
        <v/>
      </c>
      <c r="CF908" s="163" t="str">
        <f t="shared" ref="CF908:CF971" si="626">IF(M908="", "", IF(M908=$AG$5, M908, ""))</f>
        <v/>
      </c>
      <c r="CG908" s="164" t="str">
        <f t="shared" ref="CG908:CG971" si="627">IF(N908="", "", IF(N908=$AG$5, N908, ""))</f>
        <v/>
      </c>
      <c r="CI908" s="162" t="str">
        <f t="shared" ref="CI908:CI971" si="628">IF(CA908="", "", L908)</f>
        <v/>
      </c>
      <c r="CJ908" s="163" t="str">
        <f t="shared" si="590"/>
        <v/>
      </c>
      <c r="CK908" s="164" t="str">
        <f t="shared" si="591"/>
        <v/>
      </c>
      <c r="CM908" s="169" t="str">
        <f t="shared" ref="CM908:CM971" si="629">IF(NOT($CE908=""), $CE908, IF(NOT($CF908=""), $CF908, IF(NOT($CG908=""), $CG908, IF(NOT($CI908=""), $CI908, IF(NOT($CJ908=""), $CJ908, IF(NOT($CK908=""), $CK908, ""))))))</f>
        <v/>
      </c>
      <c r="CN908" s="139" t="str">
        <f t="shared" ref="CN908:CN971" si="630">IF(NOT($CE908=""), "TODAY - 1st Interview", IF(NOT($CF908=""), "TODAY - 2nd Interview", IF(NOT($CG908=""), "TODAY - 3rd Interview", IF(NOT($CI908=""), "Alert - 1st Interview", IF(NOT($CJ908=""), "Alert - 2nd Interview", IF(NOT($CK908=""), "Alert - 3rd Interview", ""))))))</f>
        <v/>
      </c>
      <c r="CP908" s="41" t="str">
        <f>IF($CM908="", "", COUNTIF($CM$11:$CM$3035, "&lt;"&amp;$CM908)+1+COUNTIF($CM$11:$CM908, $CM908)-1)</f>
        <v/>
      </c>
    </row>
    <row r="909" spans="1:94" x14ac:dyDescent="0.25">
      <c r="A909" s="40"/>
      <c r="B909" s="82" t="str">
        <f>IF($I909="", "", IFERROR(INDEX('Job Database'!$AE$11:$AE$3035, MATCH($I909, 'Job Database'!$X$11:$X$3035, 0)), ""))</f>
        <v/>
      </c>
      <c r="C909" s="69" t="str">
        <f>IF($I909="", "", IF(COUNTIF('Job Database'!$X$11:$X$3035, $I909)=0, $AC$5, $AC$4))</f>
        <v/>
      </c>
      <c r="D909" s="40"/>
      <c r="E909" s="85" t="str">
        <f>IF($I909="", "", IF(IFERROR(INDEX('Job Database'!$M$11:$M$3035, MATCH($I909, 'Job Database'!$X$11:$X$3035, 0)), "")="", "", IFERROR(INDEX('Job Database'!$M$11:$M$3035, MATCH($I909, 'Job Database'!$X$11:$X$3035, 0)), "")))</f>
        <v/>
      </c>
      <c r="F909" s="40"/>
      <c r="G909" s="88" t="str">
        <f t="shared" si="604"/>
        <v/>
      </c>
      <c r="H909" s="40"/>
      <c r="I909" s="24"/>
      <c r="J909" s="34"/>
      <c r="K909" s="106"/>
      <c r="L909" s="79"/>
      <c r="M909" s="34"/>
      <c r="N909" s="79"/>
      <c r="O909" s="31"/>
      <c r="P909" s="53"/>
      <c r="Q909" s="40"/>
      <c r="S909" s="41" t="str">
        <f t="shared" si="592"/>
        <v/>
      </c>
      <c r="T909" s="41" t="str">
        <f t="shared" si="593"/>
        <v/>
      </c>
      <c r="U909" s="41" t="str">
        <f t="shared" si="605"/>
        <v/>
      </c>
      <c r="W909" s="74" t="str">
        <f>IF('Job Database'!$X909="", "", 'Job Database'!$X909)</f>
        <v/>
      </c>
      <c r="Y909" s="41" t="str">
        <f>IF($W909="", "", IF(COUNTIF($I$11:$I$3035, $W909)&gt;0, "", MAX($Y$10:$Y908)+1))</f>
        <v/>
      </c>
      <c r="Z909" s="41">
        <v>899</v>
      </c>
      <c r="AA909" s="58" t="str">
        <f t="shared" si="606"/>
        <v/>
      </c>
      <c r="AC909" s="41" t="str">
        <f t="shared" si="594"/>
        <v/>
      </c>
      <c r="AE909" s="41" t="str">
        <f t="shared" si="607"/>
        <v/>
      </c>
      <c r="AJ909" s="154" t="str">
        <f t="shared" si="608"/>
        <v/>
      </c>
      <c r="AL909" s="120" t="str">
        <f t="shared" si="609"/>
        <v/>
      </c>
      <c r="AM909" s="104" t="str">
        <f t="shared" si="610"/>
        <v/>
      </c>
      <c r="AN909" s="104" t="str">
        <f t="shared" si="611"/>
        <v/>
      </c>
      <c r="AO909" s="104" t="str">
        <f t="shared" si="595"/>
        <v/>
      </c>
      <c r="AP909" s="104" t="str">
        <f t="shared" si="596"/>
        <v/>
      </c>
      <c r="AQ909" s="121" t="str">
        <f t="shared" si="612"/>
        <v/>
      </c>
      <c r="AS909" s="88" t="str">
        <f t="shared" si="597"/>
        <v/>
      </c>
      <c r="AT909" s="68" t="str">
        <f t="shared" si="613"/>
        <v/>
      </c>
      <c r="AU909" s="68" t="str">
        <f t="shared" si="614"/>
        <v/>
      </c>
      <c r="AV909" s="68" t="str">
        <f t="shared" si="615"/>
        <v/>
      </c>
      <c r="AW909" s="88" t="str">
        <f t="shared" si="598"/>
        <v/>
      </c>
      <c r="AZ909" s="88" t="str">
        <f t="shared" si="599"/>
        <v/>
      </c>
      <c r="BA909" s="68" t="str">
        <f t="shared" si="600"/>
        <v/>
      </c>
      <c r="BB909" s="68" t="str">
        <f t="shared" si="601"/>
        <v/>
      </c>
      <c r="BC909" s="68" t="str">
        <f t="shared" si="602"/>
        <v/>
      </c>
      <c r="BD909" s="69" t="str">
        <f t="shared" si="603"/>
        <v/>
      </c>
      <c r="BE909" s="69" t="str">
        <f t="shared" si="616"/>
        <v/>
      </c>
      <c r="BT909" s="138" t="str">
        <f t="shared" ca="1" si="617"/>
        <v/>
      </c>
      <c r="BU909" s="139" t="str">
        <f t="shared" ca="1" si="618"/>
        <v/>
      </c>
      <c r="BW909" s="138" t="str">
        <f t="shared" si="619"/>
        <v/>
      </c>
      <c r="BX909" s="104" t="str">
        <f t="shared" si="620"/>
        <v/>
      </c>
      <c r="BY909" s="139" t="str">
        <f t="shared" si="621"/>
        <v/>
      </c>
      <c r="CA909" s="138" t="str">
        <f t="shared" si="622"/>
        <v/>
      </c>
      <c r="CB909" s="104" t="str">
        <f t="shared" si="623"/>
        <v/>
      </c>
      <c r="CC909" s="139" t="str">
        <f t="shared" si="624"/>
        <v/>
      </c>
      <c r="CE909" s="162" t="str">
        <f t="shared" si="625"/>
        <v/>
      </c>
      <c r="CF909" s="163" t="str">
        <f t="shared" si="626"/>
        <v/>
      </c>
      <c r="CG909" s="164" t="str">
        <f t="shared" si="627"/>
        <v/>
      </c>
      <c r="CI909" s="162" t="str">
        <f t="shared" si="628"/>
        <v/>
      </c>
      <c r="CJ909" s="163" t="str">
        <f t="shared" si="590"/>
        <v/>
      </c>
      <c r="CK909" s="164" t="str">
        <f t="shared" si="591"/>
        <v/>
      </c>
      <c r="CM909" s="169" t="str">
        <f t="shared" si="629"/>
        <v/>
      </c>
      <c r="CN909" s="139" t="str">
        <f t="shared" si="630"/>
        <v/>
      </c>
      <c r="CP909" s="41" t="str">
        <f>IF($CM909="", "", COUNTIF($CM$11:$CM$3035, "&lt;"&amp;$CM909)+1+COUNTIF($CM$11:$CM909, $CM909)-1)</f>
        <v/>
      </c>
    </row>
    <row r="910" spans="1:94" x14ac:dyDescent="0.25">
      <c r="A910" s="40"/>
      <c r="B910" s="82" t="str">
        <f>IF($I910="", "", IFERROR(INDEX('Job Database'!$AE$11:$AE$3035, MATCH($I910, 'Job Database'!$X$11:$X$3035, 0)), ""))</f>
        <v/>
      </c>
      <c r="C910" s="69" t="str">
        <f>IF($I910="", "", IF(COUNTIF('Job Database'!$X$11:$X$3035, $I910)=0, $AC$5, $AC$4))</f>
        <v/>
      </c>
      <c r="D910" s="40"/>
      <c r="E910" s="85" t="str">
        <f>IF($I910="", "", IF(IFERROR(INDEX('Job Database'!$M$11:$M$3035, MATCH($I910, 'Job Database'!$X$11:$X$3035, 0)), "")="", "", IFERROR(INDEX('Job Database'!$M$11:$M$3035, MATCH($I910, 'Job Database'!$X$11:$X$3035, 0)), "")))</f>
        <v/>
      </c>
      <c r="F910" s="40"/>
      <c r="G910" s="88" t="str">
        <f t="shared" si="604"/>
        <v/>
      </c>
      <c r="H910" s="40"/>
      <c r="I910" s="24"/>
      <c r="J910" s="34"/>
      <c r="K910" s="106"/>
      <c r="L910" s="79"/>
      <c r="M910" s="34"/>
      <c r="N910" s="79"/>
      <c r="O910" s="31"/>
      <c r="P910" s="53"/>
      <c r="Q910" s="40"/>
      <c r="S910" s="41" t="str">
        <f t="shared" si="592"/>
        <v/>
      </c>
      <c r="T910" s="41" t="str">
        <f t="shared" si="593"/>
        <v/>
      </c>
      <c r="U910" s="41" t="str">
        <f t="shared" si="605"/>
        <v/>
      </c>
      <c r="W910" s="74" t="str">
        <f>IF('Job Database'!$X910="", "", 'Job Database'!$X910)</f>
        <v/>
      </c>
      <c r="Y910" s="41" t="str">
        <f>IF($W910="", "", IF(COUNTIF($I$11:$I$3035, $W910)&gt;0, "", MAX($Y$10:$Y909)+1))</f>
        <v/>
      </c>
      <c r="Z910" s="41">
        <v>900</v>
      </c>
      <c r="AA910" s="58" t="str">
        <f t="shared" si="606"/>
        <v/>
      </c>
      <c r="AC910" s="41" t="str">
        <f t="shared" si="594"/>
        <v/>
      </c>
      <c r="AE910" s="41" t="str">
        <f t="shared" si="607"/>
        <v/>
      </c>
      <c r="AJ910" s="154" t="str">
        <f t="shared" si="608"/>
        <v/>
      </c>
      <c r="AL910" s="120" t="str">
        <f t="shared" si="609"/>
        <v/>
      </c>
      <c r="AM910" s="104" t="str">
        <f t="shared" si="610"/>
        <v/>
      </c>
      <c r="AN910" s="104" t="str">
        <f t="shared" si="611"/>
        <v/>
      </c>
      <c r="AO910" s="104" t="str">
        <f t="shared" si="595"/>
        <v/>
      </c>
      <c r="AP910" s="104" t="str">
        <f t="shared" si="596"/>
        <v/>
      </c>
      <c r="AQ910" s="121" t="str">
        <f t="shared" si="612"/>
        <v/>
      </c>
      <c r="AS910" s="88" t="str">
        <f t="shared" si="597"/>
        <v/>
      </c>
      <c r="AT910" s="68" t="str">
        <f t="shared" si="613"/>
        <v/>
      </c>
      <c r="AU910" s="68" t="str">
        <f t="shared" si="614"/>
        <v/>
      </c>
      <c r="AV910" s="68" t="str">
        <f t="shared" si="615"/>
        <v/>
      </c>
      <c r="AW910" s="88" t="str">
        <f t="shared" si="598"/>
        <v/>
      </c>
      <c r="AZ910" s="88" t="str">
        <f t="shared" si="599"/>
        <v/>
      </c>
      <c r="BA910" s="68" t="str">
        <f t="shared" si="600"/>
        <v/>
      </c>
      <c r="BB910" s="68" t="str">
        <f t="shared" si="601"/>
        <v/>
      </c>
      <c r="BC910" s="68" t="str">
        <f t="shared" si="602"/>
        <v/>
      </c>
      <c r="BD910" s="69" t="str">
        <f t="shared" si="603"/>
        <v/>
      </c>
      <c r="BE910" s="69" t="str">
        <f t="shared" si="616"/>
        <v/>
      </c>
      <c r="BT910" s="138" t="str">
        <f t="shared" ca="1" si="617"/>
        <v/>
      </c>
      <c r="BU910" s="139" t="str">
        <f t="shared" ca="1" si="618"/>
        <v/>
      </c>
      <c r="BW910" s="138" t="str">
        <f t="shared" si="619"/>
        <v/>
      </c>
      <c r="BX910" s="104" t="str">
        <f t="shared" si="620"/>
        <v/>
      </c>
      <c r="BY910" s="139" t="str">
        <f t="shared" si="621"/>
        <v/>
      </c>
      <c r="CA910" s="138" t="str">
        <f t="shared" si="622"/>
        <v/>
      </c>
      <c r="CB910" s="104" t="str">
        <f t="shared" si="623"/>
        <v/>
      </c>
      <c r="CC910" s="139" t="str">
        <f t="shared" si="624"/>
        <v/>
      </c>
      <c r="CE910" s="162" t="str">
        <f t="shared" si="625"/>
        <v/>
      </c>
      <c r="CF910" s="163" t="str">
        <f t="shared" si="626"/>
        <v/>
      </c>
      <c r="CG910" s="164" t="str">
        <f t="shared" si="627"/>
        <v/>
      </c>
      <c r="CI910" s="162" t="str">
        <f t="shared" si="628"/>
        <v/>
      </c>
      <c r="CJ910" s="163" t="str">
        <f t="shared" si="590"/>
        <v/>
      </c>
      <c r="CK910" s="164" t="str">
        <f t="shared" si="591"/>
        <v/>
      </c>
      <c r="CM910" s="169" t="str">
        <f t="shared" si="629"/>
        <v/>
      </c>
      <c r="CN910" s="139" t="str">
        <f t="shared" si="630"/>
        <v/>
      </c>
      <c r="CP910" s="41" t="str">
        <f>IF($CM910="", "", COUNTIF($CM$11:$CM$3035, "&lt;"&amp;$CM910)+1+COUNTIF($CM$11:$CM910, $CM910)-1)</f>
        <v/>
      </c>
    </row>
    <row r="911" spans="1:94" x14ac:dyDescent="0.25">
      <c r="A911" s="40"/>
      <c r="B911" s="82" t="str">
        <f>IF($I911="", "", IFERROR(INDEX('Job Database'!$AE$11:$AE$3035, MATCH($I911, 'Job Database'!$X$11:$X$3035, 0)), ""))</f>
        <v/>
      </c>
      <c r="C911" s="69" t="str">
        <f>IF($I911="", "", IF(COUNTIF('Job Database'!$X$11:$X$3035, $I911)=0, $AC$5, $AC$4))</f>
        <v/>
      </c>
      <c r="D911" s="40"/>
      <c r="E911" s="85" t="str">
        <f>IF($I911="", "", IF(IFERROR(INDEX('Job Database'!$M$11:$M$3035, MATCH($I911, 'Job Database'!$X$11:$X$3035, 0)), "")="", "", IFERROR(INDEX('Job Database'!$M$11:$M$3035, MATCH($I911, 'Job Database'!$X$11:$X$3035, 0)), "")))</f>
        <v/>
      </c>
      <c r="F911" s="40"/>
      <c r="G911" s="88" t="str">
        <f t="shared" si="604"/>
        <v/>
      </c>
      <c r="H911" s="40"/>
      <c r="I911" s="24"/>
      <c r="J911" s="34"/>
      <c r="K911" s="106"/>
      <c r="L911" s="79"/>
      <c r="M911" s="34"/>
      <c r="N911" s="79"/>
      <c r="O911" s="31"/>
      <c r="P911" s="53"/>
      <c r="Q911" s="40"/>
      <c r="S911" s="41" t="str">
        <f t="shared" si="592"/>
        <v/>
      </c>
      <c r="T911" s="41" t="str">
        <f t="shared" si="593"/>
        <v/>
      </c>
      <c r="U911" s="41" t="str">
        <f t="shared" si="605"/>
        <v/>
      </c>
      <c r="W911" s="74" t="str">
        <f>IF('Job Database'!$X911="", "", 'Job Database'!$X911)</f>
        <v/>
      </c>
      <c r="Y911" s="41" t="str">
        <f>IF($W911="", "", IF(COUNTIF($I$11:$I$3035, $W911)&gt;0, "", MAX($Y$10:$Y910)+1))</f>
        <v/>
      </c>
      <c r="Z911" s="41">
        <v>901</v>
      </c>
      <c r="AA911" s="58" t="str">
        <f t="shared" si="606"/>
        <v/>
      </c>
      <c r="AC911" s="41" t="str">
        <f t="shared" si="594"/>
        <v/>
      </c>
      <c r="AE911" s="41" t="str">
        <f t="shared" si="607"/>
        <v/>
      </c>
      <c r="AJ911" s="154" t="str">
        <f t="shared" si="608"/>
        <v/>
      </c>
      <c r="AL911" s="120" t="str">
        <f t="shared" si="609"/>
        <v/>
      </c>
      <c r="AM911" s="104" t="str">
        <f t="shared" si="610"/>
        <v/>
      </c>
      <c r="AN911" s="104" t="str">
        <f t="shared" si="611"/>
        <v/>
      </c>
      <c r="AO911" s="104" t="str">
        <f t="shared" si="595"/>
        <v/>
      </c>
      <c r="AP911" s="104" t="str">
        <f t="shared" si="596"/>
        <v/>
      </c>
      <c r="AQ911" s="121" t="str">
        <f t="shared" si="612"/>
        <v/>
      </c>
      <c r="AS911" s="88" t="str">
        <f t="shared" si="597"/>
        <v/>
      </c>
      <c r="AT911" s="68" t="str">
        <f t="shared" si="613"/>
        <v/>
      </c>
      <c r="AU911" s="68" t="str">
        <f t="shared" si="614"/>
        <v/>
      </c>
      <c r="AV911" s="68" t="str">
        <f t="shared" si="615"/>
        <v/>
      </c>
      <c r="AW911" s="88" t="str">
        <f t="shared" si="598"/>
        <v/>
      </c>
      <c r="AZ911" s="88" t="str">
        <f t="shared" si="599"/>
        <v/>
      </c>
      <c r="BA911" s="68" t="str">
        <f t="shared" si="600"/>
        <v/>
      </c>
      <c r="BB911" s="68" t="str">
        <f t="shared" si="601"/>
        <v/>
      </c>
      <c r="BC911" s="68" t="str">
        <f t="shared" si="602"/>
        <v/>
      </c>
      <c r="BD911" s="69" t="str">
        <f t="shared" si="603"/>
        <v/>
      </c>
      <c r="BE911" s="69" t="str">
        <f t="shared" si="616"/>
        <v/>
      </c>
      <c r="BT911" s="138" t="str">
        <f t="shared" ca="1" si="617"/>
        <v/>
      </c>
      <c r="BU911" s="139" t="str">
        <f t="shared" ca="1" si="618"/>
        <v/>
      </c>
      <c r="BW911" s="138" t="str">
        <f t="shared" si="619"/>
        <v/>
      </c>
      <c r="BX911" s="104" t="str">
        <f t="shared" si="620"/>
        <v/>
      </c>
      <c r="BY911" s="139" t="str">
        <f t="shared" si="621"/>
        <v/>
      </c>
      <c r="CA911" s="138" t="str">
        <f t="shared" si="622"/>
        <v/>
      </c>
      <c r="CB911" s="104" t="str">
        <f t="shared" si="623"/>
        <v/>
      </c>
      <c r="CC911" s="139" t="str">
        <f t="shared" si="624"/>
        <v/>
      </c>
      <c r="CE911" s="162" t="str">
        <f t="shared" si="625"/>
        <v/>
      </c>
      <c r="CF911" s="163" t="str">
        <f t="shared" si="626"/>
        <v/>
      </c>
      <c r="CG911" s="164" t="str">
        <f t="shared" si="627"/>
        <v/>
      </c>
      <c r="CI911" s="162" t="str">
        <f t="shared" si="628"/>
        <v/>
      </c>
      <c r="CJ911" s="163" t="str">
        <f t="shared" si="590"/>
        <v/>
      </c>
      <c r="CK911" s="164" t="str">
        <f t="shared" si="591"/>
        <v/>
      </c>
      <c r="CM911" s="169" t="str">
        <f t="shared" si="629"/>
        <v/>
      </c>
      <c r="CN911" s="139" t="str">
        <f t="shared" si="630"/>
        <v/>
      </c>
      <c r="CP911" s="41" t="str">
        <f>IF($CM911="", "", COUNTIF($CM$11:$CM$3035, "&lt;"&amp;$CM911)+1+COUNTIF($CM$11:$CM911, $CM911)-1)</f>
        <v/>
      </c>
    </row>
    <row r="912" spans="1:94" x14ac:dyDescent="0.25">
      <c r="A912" s="40"/>
      <c r="B912" s="82" t="str">
        <f>IF($I912="", "", IFERROR(INDEX('Job Database'!$AE$11:$AE$3035, MATCH($I912, 'Job Database'!$X$11:$X$3035, 0)), ""))</f>
        <v/>
      </c>
      <c r="C912" s="69" t="str">
        <f>IF($I912="", "", IF(COUNTIF('Job Database'!$X$11:$X$3035, $I912)=0, $AC$5, $AC$4))</f>
        <v/>
      </c>
      <c r="D912" s="40"/>
      <c r="E912" s="85" t="str">
        <f>IF($I912="", "", IF(IFERROR(INDEX('Job Database'!$M$11:$M$3035, MATCH($I912, 'Job Database'!$X$11:$X$3035, 0)), "")="", "", IFERROR(INDEX('Job Database'!$M$11:$M$3035, MATCH($I912, 'Job Database'!$X$11:$X$3035, 0)), "")))</f>
        <v/>
      </c>
      <c r="F912" s="40"/>
      <c r="G912" s="88" t="str">
        <f t="shared" si="604"/>
        <v/>
      </c>
      <c r="H912" s="40"/>
      <c r="I912" s="24"/>
      <c r="J912" s="34"/>
      <c r="K912" s="106"/>
      <c r="L912" s="79"/>
      <c r="M912" s="34"/>
      <c r="N912" s="79"/>
      <c r="O912" s="31"/>
      <c r="P912" s="53"/>
      <c r="Q912" s="40"/>
      <c r="S912" s="41" t="str">
        <f t="shared" si="592"/>
        <v/>
      </c>
      <c r="T912" s="41" t="str">
        <f t="shared" si="593"/>
        <v/>
      </c>
      <c r="U912" s="41" t="str">
        <f t="shared" si="605"/>
        <v/>
      </c>
      <c r="W912" s="74" t="str">
        <f>IF('Job Database'!$X912="", "", 'Job Database'!$X912)</f>
        <v/>
      </c>
      <c r="Y912" s="41" t="str">
        <f>IF($W912="", "", IF(COUNTIF($I$11:$I$3035, $W912)&gt;0, "", MAX($Y$10:$Y911)+1))</f>
        <v/>
      </c>
      <c r="Z912" s="41">
        <v>902</v>
      </c>
      <c r="AA912" s="58" t="str">
        <f t="shared" si="606"/>
        <v/>
      </c>
      <c r="AC912" s="41" t="str">
        <f t="shared" si="594"/>
        <v/>
      </c>
      <c r="AE912" s="41" t="str">
        <f t="shared" si="607"/>
        <v/>
      </c>
      <c r="AJ912" s="154" t="str">
        <f t="shared" si="608"/>
        <v/>
      </c>
      <c r="AL912" s="120" t="str">
        <f t="shared" si="609"/>
        <v/>
      </c>
      <c r="AM912" s="104" t="str">
        <f t="shared" si="610"/>
        <v/>
      </c>
      <c r="AN912" s="104" t="str">
        <f t="shared" si="611"/>
        <v/>
      </c>
      <c r="AO912" s="104" t="str">
        <f t="shared" si="595"/>
        <v/>
      </c>
      <c r="AP912" s="104" t="str">
        <f t="shared" si="596"/>
        <v/>
      </c>
      <c r="AQ912" s="121" t="str">
        <f t="shared" si="612"/>
        <v/>
      </c>
      <c r="AS912" s="88" t="str">
        <f t="shared" si="597"/>
        <v/>
      </c>
      <c r="AT912" s="68" t="str">
        <f t="shared" si="613"/>
        <v/>
      </c>
      <c r="AU912" s="68" t="str">
        <f t="shared" si="614"/>
        <v/>
      </c>
      <c r="AV912" s="68" t="str">
        <f t="shared" si="615"/>
        <v/>
      </c>
      <c r="AW912" s="88" t="str">
        <f t="shared" si="598"/>
        <v/>
      </c>
      <c r="AZ912" s="88" t="str">
        <f t="shared" si="599"/>
        <v/>
      </c>
      <c r="BA912" s="68" t="str">
        <f t="shared" si="600"/>
        <v/>
      </c>
      <c r="BB912" s="68" t="str">
        <f t="shared" si="601"/>
        <v/>
      </c>
      <c r="BC912" s="68" t="str">
        <f t="shared" si="602"/>
        <v/>
      </c>
      <c r="BD912" s="69" t="str">
        <f t="shared" si="603"/>
        <v/>
      </c>
      <c r="BE912" s="69" t="str">
        <f t="shared" si="616"/>
        <v/>
      </c>
      <c r="BT912" s="138" t="str">
        <f t="shared" ca="1" si="617"/>
        <v/>
      </c>
      <c r="BU912" s="139" t="str">
        <f t="shared" ca="1" si="618"/>
        <v/>
      </c>
      <c r="BW912" s="138" t="str">
        <f t="shared" si="619"/>
        <v/>
      </c>
      <c r="BX912" s="104" t="str">
        <f t="shared" si="620"/>
        <v/>
      </c>
      <c r="BY912" s="139" t="str">
        <f t="shared" si="621"/>
        <v/>
      </c>
      <c r="CA912" s="138" t="str">
        <f t="shared" si="622"/>
        <v/>
      </c>
      <c r="CB912" s="104" t="str">
        <f t="shared" si="623"/>
        <v/>
      </c>
      <c r="CC912" s="139" t="str">
        <f t="shared" si="624"/>
        <v/>
      </c>
      <c r="CE912" s="162" t="str">
        <f t="shared" si="625"/>
        <v/>
      </c>
      <c r="CF912" s="163" t="str">
        <f t="shared" si="626"/>
        <v/>
      </c>
      <c r="CG912" s="164" t="str">
        <f t="shared" si="627"/>
        <v/>
      </c>
      <c r="CI912" s="162" t="str">
        <f t="shared" si="628"/>
        <v/>
      </c>
      <c r="CJ912" s="163" t="str">
        <f t="shared" si="590"/>
        <v/>
      </c>
      <c r="CK912" s="164" t="str">
        <f t="shared" si="591"/>
        <v/>
      </c>
      <c r="CM912" s="169" t="str">
        <f t="shared" si="629"/>
        <v/>
      </c>
      <c r="CN912" s="139" t="str">
        <f t="shared" si="630"/>
        <v/>
      </c>
      <c r="CP912" s="41" t="str">
        <f>IF($CM912="", "", COUNTIF($CM$11:$CM$3035, "&lt;"&amp;$CM912)+1+COUNTIF($CM$11:$CM912, $CM912)-1)</f>
        <v/>
      </c>
    </row>
    <row r="913" spans="1:94" x14ac:dyDescent="0.25">
      <c r="A913" s="40"/>
      <c r="B913" s="82" t="str">
        <f>IF($I913="", "", IFERROR(INDEX('Job Database'!$AE$11:$AE$3035, MATCH($I913, 'Job Database'!$X$11:$X$3035, 0)), ""))</f>
        <v/>
      </c>
      <c r="C913" s="69" t="str">
        <f>IF($I913="", "", IF(COUNTIF('Job Database'!$X$11:$X$3035, $I913)=0, $AC$5, $AC$4))</f>
        <v/>
      </c>
      <c r="D913" s="40"/>
      <c r="E913" s="85" t="str">
        <f>IF($I913="", "", IF(IFERROR(INDEX('Job Database'!$M$11:$M$3035, MATCH($I913, 'Job Database'!$X$11:$X$3035, 0)), "")="", "", IFERROR(INDEX('Job Database'!$M$11:$M$3035, MATCH($I913, 'Job Database'!$X$11:$X$3035, 0)), "")))</f>
        <v/>
      </c>
      <c r="F913" s="40"/>
      <c r="G913" s="88" t="str">
        <f t="shared" si="604"/>
        <v/>
      </c>
      <c r="H913" s="40"/>
      <c r="I913" s="24"/>
      <c r="J913" s="34"/>
      <c r="K913" s="106"/>
      <c r="L913" s="79"/>
      <c r="M913" s="34"/>
      <c r="N913" s="79"/>
      <c r="O913" s="31"/>
      <c r="P913" s="53"/>
      <c r="Q913" s="40"/>
      <c r="S913" s="41" t="str">
        <f t="shared" si="592"/>
        <v/>
      </c>
      <c r="T913" s="41" t="str">
        <f t="shared" si="593"/>
        <v/>
      </c>
      <c r="U913" s="41" t="str">
        <f t="shared" si="605"/>
        <v/>
      </c>
      <c r="W913" s="74" t="str">
        <f>IF('Job Database'!$X913="", "", 'Job Database'!$X913)</f>
        <v/>
      </c>
      <c r="Y913" s="41" t="str">
        <f>IF($W913="", "", IF(COUNTIF($I$11:$I$3035, $W913)&gt;0, "", MAX($Y$10:$Y912)+1))</f>
        <v/>
      </c>
      <c r="Z913" s="41">
        <v>903</v>
      </c>
      <c r="AA913" s="58" t="str">
        <f t="shared" si="606"/>
        <v/>
      </c>
      <c r="AC913" s="41" t="str">
        <f t="shared" si="594"/>
        <v/>
      </c>
      <c r="AE913" s="41" t="str">
        <f t="shared" si="607"/>
        <v/>
      </c>
      <c r="AJ913" s="154" t="str">
        <f t="shared" si="608"/>
        <v/>
      </c>
      <c r="AL913" s="120" t="str">
        <f t="shared" si="609"/>
        <v/>
      </c>
      <c r="AM913" s="104" t="str">
        <f t="shared" si="610"/>
        <v/>
      </c>
      <c r="AN913" s="104" t="str">
        <f t="shared" si="611"/>
        <v/>
      </c>
      <c r="AO913" s="104" t="str">
        <f t="shared" si="595"/>
        <v/>
      </c>
      <c r="AP913" s="104" t="str">
        <f t="shared" si="596"/>
        <v/>
      </c>
      <c r="AQ913" s="121" t="str">
        <f t="shared" si="612"/>
        <v/>
      </c>
      <c r="AS913" s="88" t="str">
        <f t="shared" si="597"/>
        <v/>
      </c>
      <c r="AT913" s="68" t="str">
        <f t="shared" si="613"/>
        <v/>
      </c>
      <c r="AU913" s="68" t="str">
        <f t="shared" si="614"/>
        <v/>
      </c>
      <c r="AV913" s="68" t="str">
        <f t="shared" si="615"/>
        <v/>
      </c>
      <c r="AW913" s="88" t="str">
        <f t="shared" si="598"/>
        <v/>
      </c>
      <c r="AZ913" s="88" t="str">
        <f t="shared" si="599"/>
        <v/>
      </c>
      <c r="BA913" s="68" t="str">
        <f t="shared" si="600"/>
        <v/>
      </c>
      <c r="BB913" s="68" t="str">
        <f t="shared" si="601"/>
        <v/>
      </c>
      <c r="BC913" s="68" t="str">
        <f t="shared" si="602"/>
        <v/>
      </c>
      <c r="BD913" s="69" t="str">
        <f t="shared" si="603"/>
        <v/>
      </c>
      <c r="BE913" s="69" t="str">
        <f t="shared" si="616"/>
        <v/>
      </c>
      <c r="BT913" s="138" t="str">
        <f t="shared" ca="1" si="617"/>
        <v/>
      </c>
      <c r="BU913" s="139" t="str">
        <f t="shared" ca="1" si="618"/>
        <v/>
      </c>
      <c r="BW913" s="138" t="str">
        <f t="shared" si="619"/>
        <v/>
      </c>
      <c r="BX913" s="104" t="str">
        <f t="shared" si="620"/>
        <v/>
      </c>
      <c r="BY913" s="139" t="str">
        <f t="shared" si="621"/>
        <v/>
      </c>
      <c r="CA913" s="138" t="str">
        <f t="shared" si="622"/>
        <v/>
      </c>
      <c r="CB913" s="104" t="str">
        <f t="shared" si="623"/>
        <v/>
      </c>
      <c r="CC913" s="139" t="str">
        <f t="shared" si="624"/>
        <v/>
      </c>
      <c r="CE913" s="162" t="str">
        <f t="shared" si="625"/>
        <v/>
      </c>
      <c r="CF913" s="163" t="str">
        <f t="shared" si="626"/>
        <v/>
      </c>
      <c r="CG913" s="164" t="str">
        <f t="shared" si="627"/>
        <v/>
      </c>
      <c r="CI913" s="162" t="str">
        <f t="shared" si="628"/>
        <v/>
      </c>
      <c r="CJ913" s="163" t="str">
        <f t="shared" si="590"/>
        <v/>
      </c>
      <c r="CK913" s="164" t="str">
        <f t="shared" si="591"/>
        <v/>
      </c>
      <c r="CM913" s="169" t="str">
        <f t="shared" si="629"/>
        <v/>
      </c>
      <c r="CN913" s="139" t="str">
        <f t="shared" si="630"/>
        <v/>
      </c>
      <c r="CP913" s="41" t="str">
        <f>IF($CM913="", "", COUNTIF($CM$11:$CM$3035, "&lt;"&amp;$CM913)+1+COUNTIF($CM$11:$CM913, $CM913)-1)</f>
        <v/>
      </c>
    </row>
    <row r="914" spans="1:94" x14ac:dyDescent="0.25">
      <c r="A914" s="40"/>
      <c r="B914" s="82" t="str">
        <f>IF($I914="", "", IFERROR(INDEX('Job Database'!$AE$11:$AE$3035, MATCH($I914, 'Job Database'!$X$11:$X$3035, 0)), ""))</f>
        <v/>
      </c>
      <c r="C914" s="69" t="str">
        <f>IF($I914="", "", IF(COUNTIF('Job Database'!$X$11:$X$3035, $I914)=0, $AC$5, $AC$4))</f>
        <v/>
      </c>
      <c r="D914" s="40"/>
      <c r="E914" s="85" t="str">
        <f>IF($I914="", "", IF(IFERROR(INDEX('Job Database'!$M$11:$M$3035, MATCH($I914, 'Job Database'!$X$11:$X$3035, 0)), "")="", "", IFERROR(INDEX('Job Database'!$M$11:$M$3035, MATCH($I914, 'Job Database'!$X$11:$X$3035, 0)), "")))</f>
        <v/>
      </c>
      <c r="F914" s="40"/>
      <c r="G914" s="88" t="str">
        <f t="shared" si="604"/>
        <v/>
      </c>
      <c r="H914" s="40"/>
      <c r="I914" s="24"/>
      <c r="J914" s="34"/>
      <c r="K914" s="106"/>
      <c r="L914" s="79"/>
      <c r="M914" s="34"/>
      <c r="N914" s="79"/>
      <c r="O914" s="31"/>
      <c r="P914" s="53"/>
      <c r="Q914" s="40"/>
      <c r="S914" s="41" t="str">
        <f t="shared" si="592"/>
        <v/>
      </c>
      <c r="T914" s="41" t="str">
        <f t="shared" si="593"/>
        <v/>
      </c>
      <c r="U914" s="41" t="str">
        <f t="shared" si="605"/>
        <v/>
      </c>
      <c r="W914" s="74" t="str">
        <f>IF('Job Database'!$X914="", "", 'Job Database'!$X914)</f>
        <v/>
      </c>
      <c r="Y914" s="41" t="str">
        <f>IF($W914="", "", IF(COUNTIF($I$11:$I$3035, $W914)&gt;0, "", MAX($Y$10:$Y913)+1))</f>
        <v/>
      </c>
      <c r="Z914" s="41">
        <v>904</v>
      </c>
      <c r="AA914" s="58" t="str">
        <f t="shared" si="606"/>
        <v/>
      </c>
      <c r="AC914" s="41" t="str">
        <f t="shared" si="594"/>
        <v/>
      </c>
      <c r="AE914" s="41" t="str">
        <f t="shared" si="607"/>
        <v/>
      </c>
      <c r="AJ914" s="154" t="str">
        <f t="shared" si="608"/>
        <v/>
      </c>
      <c r="AL914" s="120" t="str">
        <f t="shared" si="609"/>
        <v/>
      </c>
      <c r="AM914" s="104" t="str">
        <f t="shared" si="610"/>
        <v/>
      </c>
      <c r="AN914" s="104" t="str">
        <f t="shared" si="611"/>
        <v/>
      </c>
      <c r="AO914" s="104" t="str">
        <f t="shared" si="595"/>
        <v/>
      </c>
      <c r="AP914" s="104" t="str">
        <f t="shared" si="596"/>
        <v/>
      </c>
      <c r="AQ914" s="121" t="str">
        <f t="shared" si="612"/>
        <v/>
      </c>
      <c r="AS914" s="88" t="str">
        <f t="shared" si="597"/>
        <v/>
      </c>
      <c r="AT914" s="68" t="str">
        <f t="shared" si="613"/>
        <v/>
      </c>
      <c r="AU914" s="68" t="str">
        <f t="shared" si="614"/>
        <v/>
      </c>
      <c r="AV914" s="68" t="str">
        <f t="shared" si="615"/>
        <v/>
      </c>
      <c r="AW914" s="88" t="str">
        <f t="shared" si="598"/>
        <v/>
      </c>
      <c r="AZ914" s="88" t="str">
        <f t="shared" si="599"/>
        <v/>
      </c>
      <c r="BA914" s="68" t="str">
        <f t="shared" si="600"/>
        <v/>
      </c>
      <c r="BB914" s="68" t="str">
        <f t="shared" si="601"/>
        <v/>
      </c>
      <c r="BC914" s="68" t="str">
        <f t="shared" si="602"/>
        <v/>
      </c>
      <c r="BD914" s="69" t="str">
        <f t="shared" si="603"/>
        <v/>
      </c>
      <c r="BE914" s="69" t="str">
        <f t="shared" si="616"/>
        <v/>
      </c>
      <c r="BT914" s="138" t="str">
        <f t="shared" ca="1" si="617"/>
        <v/>
      </c>
      <c r="BU914" s="139" t="str">
        <f t="shared" ca="1" si="618"/>
        <v/>
      </c>
      <c r="BW914" s="138" t="str">
        <f t="shared" si="619"/>
        <v/>
      </c>
      <c r="BX914" s="104" t="str">
        <f t="shared" si="620"/>
        <v/>
      </c>
      <c r="BY914" s="139" t="str">
        <f t="shared" si="621"/>
        <v/>
      </c>
      <c r="CA914" s="138" t="str">
        <f t="shared" si="622"/>
        <v/>
      </c>
      <c r="CB914" s="104" t="str">
        <f t="shared" si="623"/>
        <v/>
      </c>
      <c r="CC914" s="139" t="str">
        <f t="shared" si="624"/>
        <v/>
      </c>
      <c r="CE914" s="162" t="str">
        <f t="shared" si="625"/>
        <v/>
      </c>
      <c r="CF914" s="163" t="str">
        <f t="shared" si="626"/>
        <v/>
      </c>
      <c r="CG914" s="164" t="str">
        <f t="shared" si="627"/>
        <v/>
      </c>
      <c r="CI914" s="162" t="str">
        <f t="shared" si="628"/>
        <v/>
      </c>
      <c r="CJ914" s="163" t="str">
        <f t="shared" si="590"/>
        <v/>
      </c>
      <c r="CK914" s="164" t="str">
        <f t="shared" si="591"/>
        <v/>
      </c>
      <c r="CM914" s="169" t="str">
        <f t="shared" si="629"/>
        <v/>
      </c>
      <c r="CN914" s="139" t="str">
        <f t="shared" si="630"/>
        <v/>
      </c>
      <c r="CP914" s="41" t="str">
        <f>IF($CM914="", "", COUNTIF($CM$11:$CM$3035, "&lt;"&amp;$CM914)+1+COUNTIF($CM$11:$CM914, $CM914)-1)</f>
        <v/>
      </c>
    </row>
    <row r="915" spans="1:94" x14ac:dyDescent="0.25">
      <c r="A915" s="40"/>
      <c r="B915" s="82" t="str">
        <f>IF($I915="", "", IFERROR(INDEX('Job Database'!$AE$11:$AE$3035, MATCH($I915, 'Job Database'!$X$11:$X$3035, 0)), ""))</f>
        <v/>
      </c>
      <c r="C915" s="69" t="str">
        <f>IF($I915="", "", IF(COUNTIF('Job Database'!$X$11:$X$3035, $I915)=0, $AC$5, $AC$4))</f>
        <v/>
      </c>
      <c r="D915" s="40"/>
      <c r="E915" s="85" t="str">
        <f>IF($I915="", "", IF(IFERROR(INDEX('Job Database'!$M$11:$M$3035, MATCH($I915, 'Job Database'!$X$11:$X$3035, 0)), "")="", "", IFERROR(INDEX('Job Database'!$M$11:$M$3035, MATCH($I915, 'Job Database'!$X$11:$X$3035, 0)), "")))</f>
        <v/>
      </c>
      <c r="F915" s="40"/>
      <c r="G915" s="88" t="str">
        <f t="shared" si="604"/>
        <v/>
      </c>
      <c r="H915" s="40"/>
      <c r="I915" s="24"/>
      <c r="J915" s="34"/>
      <c r="K915" s="106"/>
      <c r="L915" s="79"/>
      <c r="M915" s="34"/>
      <c r="N915" s="79"/>
      <c r="O915" s="31"/>
      <c r="P915" s="53"/>
      <c r="Q915" s="40"/>
      <c r="S915" s="41" t="str">
        <f t="shared" si="592"/>
        <v/>
      </c>
      <c r="T915" s="41" t="str">
        <f t="shared" si="593"/>
        <v/>
      </c>
      <c r="U915" s="41" t="str">
        <f t="shared" si="605"/>
        <v/>
      </c>
      <c r="W915" s="74" t="str">
        <f>IF('Job Database'!$X915="", "", 'Job Database'!$X915)</f>
        <v/>
      </c>
      <c r="Y915" s="41" t="str">
        <f>IF($W915="", "", IF(COUNTIF($I$11:$I$3035, $W915)&gt;0, "", MAX($Y$10:$Y914)+1))</f>
        <v/>
      </c>
      <c r="Z915" s="41">
        <v>905</v>
      </c>
      <c r="AA915" s="58" t="str">
        <f t="shared" si="606"/>
        <v/>
      </c>
      <c r="AC915" s="41" t="str">
        <f t="shared" si="594"/>
        <v/>
      </c>
      <c r="AE915" s="41" t="str">
        <f t="shared" si="607"/>
        <v/>
      </c>
      <c r="AJ915" s="154" t="str">
        <f t="shared" si="608"/>
        <v/>
      </c>
      <c r="AL915" s="120" t="str">
        <f t="shared" si="609"/>
        <v/>
      </c>
      <c r="AM915" s="104" t="str">
        <f t="shared" si="610"/>
        <v/>
      </c>
      <c r="AN915" s="104" t="str">
        <f t="shared" si="611"/>
        <v/>
      </c>
      <c r="AO915" s="104" t="str">
        <f t="shared" si="595"/>
        <v/>
      </c>
      <c r="AP915" s="104" t="str">
        <f t="shared" si="596"/>
        <v/>
      </c>
      <c r="AQ915" s="121" t="str">
        <f t="shared" si="612"/>
        <v/>
      </c>
      <c r="AS915" s="88" t="str">
        <f t="shared" si="597"/>
        <v/>
      </c>
      <c r="AT915" s="68" t="str">
        <f t="shared" si="613"/>
        <v/>
      </c>
      <c r="AU915" s="68" t="str">
        <f t="shared" si="614"/>
        <v/>
      </c>
      <c r="AV915" s="68" t="str">
        <f t="shared" si="615"/>
        <v/>
      </c>
      <c r="AW915" s="88" t="str">
        <f t="shared" si="598"/>
        <v/>
      </c>
      <c r="AZ915" s="88" t="str">
        <f t="shared" si="599"/>
        <v/>
      </c>
      <c r="BA915" s="68" t="str">
        <f t="shared" si="600"/>
        <v/>
      </c>
      <c r="BB915" s="68" t="str">
        <f t="shared" si="601"/>
        <v/>
      </c>
      <c r="BC915" s="68" t="str">
        <f t="shared" si="602"/>
        <v/>
      </c>
      <c r="BD915" s="69" t="str">
        <f t="shared" si="603"/>
        <v/>
      </c>
      <c r="BE915" s="69" t="str">
        <f t="shared" si="616"/>
        <v/>
      </c>
      <c r="BT915" s="138" t="str">
        <f t="shared" ca="1" si="617"/>
        <v/>
      </c>
      <c r="BU915" s="139" t="str">
        <f t="shared" ca="1" si="618"/>
        <v/>
      </c>
      <c r="BW915" s="138" t="str">
        <f t="shared" si="619"/>
        <v/>
      </c>
      <c r="BX915" s="104" t="str">
        <f t="shared" si="620"/>
        <v/>
      </c>
      <c r="BY915" s="139" t="str">
        <f t="shared" si="621"/>
        <v/>
      </c>
      <c r="CA915" s="138" t="str">
        <f t="shared" si="622"/>
        <v/>
      </c>
      <c r="CB915" s="104" t="str">
        <f t="shared" si="623"/>
        <v/>
      </c>
      <c r="CC915" s="139" t="str">
        <f t="shared" si="624"/>
        <v/>
      </c>
      <c r="CE915" s="162" t="str">
        <f t="shared" si="625"/>
        <v/>
      </c>
      <c r="CF915" s="163" t="str">
        <f t="shared" si="626"/>
        <v/>
      </c>
      <c r="CG915" s="164" t="str">
        <f t="shared" si="627"/>
        <v/>
      </c>
      <c r="CI915" s="162" t="str">
        <f t="shared" si="628"/>
        <v/>
      </c>
      <c r="CJ915" s="163" t="str">
        <f t="shared" si="590"/>
        <v/>
      </c>
      <c r="CK915" s="164" t="str">
        <f t="shared" si="591"/>
        <v/>
      </c>
      <c r="CM915" s="169" t="str">
        <f t="shared" si="629"/>
        <v/>
      </c>
      <c r="CN915" s="139" t="str">
        <f t="shared" si="630"/>
        <v/>
      </c>
      <c r="CP915" s="41" t="str">
        <f>IF($CM915="", "", COUNTIF($CM$11:$CM$3035, "&lt;"&amp;$CM915)+1+COUNTIF($CM$11:$CM915, $CM915)-1)</f>
        <v/>
      </c>
    </row>
    <row r="916" spans="1:94" x14ac:dyDescent="0.25">
      <c r="A916" s="40"/>
      <c r="B916" s="82" t="str">
        <f>IF($I916="", "", IFERROR(INDEX('Job Database'!$AE$11:$AE$3035, MATCH($I916, 'Job Database'!$X$11:$X$3035, 0)), ""))</f>
        <v/>
      </c>
      <c r="C916" s="69" t="str">
        <f>IF($I916="", "", IF(COUNTIF('Job Database'!$X$11:$X$3035, $I916)=0, $AC$5, $AC$4))</f>
        <v/>
      </c>
      <c r="D916" s="40"/>
      <c r="E916" s="85" t="str">
        <f>IF($I916="", "", IF(IFERROR(INDEX('Job Database'!$M$11:$M$3035, MATCH($I916, 'Job Database'!$X$11:$X$3035, 0)), "")="", "", IFERROR(INDEX('Job Database'!$M$11:$M$3035, MATCH($I916, 'Job Database'!$X$11:$X$3035, 0)), "")))</f>
        <v/>
      </c>
      <c r="F916" s="40"/>
      <c r="G916" s="88" t="str">
        <f t="shared" si="604"/>
        <v/>
      </c>
      <c r="H916" s="40"/>
      <c r="I916" s="24"/>
      <c r="J916" s="34"/>
      <c r="K916" s="106"/>
      <c r="L916" s="79"/>
      <c r="M916" s="34"/>
      <c r="N916" s="79"/>
      <c r="O916" s="31"/>
      <c r="P916" s="53"/>
      <c r="Q916" s="40"/>
      <c r="S916" s="41" t="str">
        <f t="shared" si="592"/>
        <v/>
      </c>
      <c r="T916" s="41" t="str">
        <f t="shared" si="593"/>
        <v/>
      </c>
      <c r="U916" s="41" t="str">
        <f t="shared" si="605"/>
        <v/>
      </c>
      <c r="W916" s="74" t="str">
        <f>IF('Job Database'!$X916="", "", 'Job Database'!$X916)</f>
        <v/>
      </c>
      <c r="Y916" s="41" t="str">
        <f>IF($W916="", "", IF(COUNTIF($I$11:$I$3035, $W916)&gt;0, "", MAX($Y$10:$Y915)+1))</f>
        <v/>
      </c>
      <c r="Z916" s="41">
        <v>906</v>
      </c>
      <c r="AA916" s="58" t="str">
        <f t="shared" si="606"/>
        <v/>
      </c>
      <c r="AC916" s="41" t="str">
        <f t="shared" si="594"/>
        <v/>
      </c>
      <c r="AE916" s="41" t="str">
        <f t="shared" si="607"/>
        <v/>
      </c>
      <c r="AJ916" s="154" t="str">
        <f t="shared" si="608"/>
        <v/>
      </c>
      <c r="AL916" s="120" t="str">
        <f t="shared" si="609"/>
        <v/>
      </c>
      <c r="AM916" s="104" t="str">
        <f t="shared" si="610"/>
        <v/>
      </c>
      <c r="AN916" s="104" t="str">
        <f t="shared" si="611"/>
        <v/>
      </c>
      <c r="AO916" s="104" t="str">
        <f t="shared" si="595"/>
        <v/>
      </c>
      <c r="AP916" s="104" t="str">
        <f t="shared" si="596"/>
        <v/>
      </c>
      <c r="AQ916" s="121" t="str">
        <f t="shared" si="612"/>
        <v/>
      </c>
      <c r="AS916" s="88" t="str">
        <f t="shared" si="597"/>
        <v/>
      </c>
      <c r="AT916" s="68" t="str">
        <f t="shared" si="613"/>
        <v/>
      </c>
      <c r="AU916" s="68" t="str">
        <f t="shared" si="614"/>
        <v/>
      </c>
      <c r="AV916" s="68" t="str">
        <f t="shared" si="615"/>
        <v/>
      </c>
      <c r="AW916" s="88" t="str">
        <f t="shared" si="598"/>
        <v/>
      </c>
      <c r="AZ916" s="88" t="str">
        <f t="shared" si="599"/>
        <v/>
      </c>
      <c r="BA916" s="68" t="str">
        <f t="shared" si="600"/>
        <v/>
      </c>
      <c r="BB916" s="68" t="str">
        <f t="shared" si="601"/>
        <v/>
      </c>
      <c r="BC916" s="68" t="str">
        <f t="shared" si="602"/>
        <v/>
      </c>
      <c r="BD916" s="69" t="str">
        <f t="shared" si="603"/>
        <v/>
      </c>
      <c r="BE916" s="69" t="str">
        <f t="shared" si="616"/>
        <v/>
      </c>
      <c r="BT916" s="138" t="str">
        <f t="shared" ca="1" si="617"/>
        <v/>
      </c>
      <c r="BU916" s="139" t="str">
        <f t="shared" ca="1" si="618"/>
        <v/>
      </c>
      <c r="BW916" s="138" t="str">
        <f t="shared" si="619"/>
        <v/>
      </c>
      <c r="BX916" s="104" t="str">
        <f t="shared" si="620"/>
        <v/>
      </c>
      <c r="BY916" s="139" t="str">
        <f t="shared" si="621"/>
        <v/>
      </c>
      <c r="CA916" s="138" t="str">
        <f t="shared" si="622"/>
        <v/>
      </c>
      <c r="CB916" s="104" t="str">
        <f t="shared" si="623"/>
        <v/>
      </c>
      <c r="CC916" s="139" t="str">
        <f t="shared" si="624"/>
        <v/>
      </c>
      <c r="CE916" s="162" t="str">
        <f t="shared" si="625"/>
        <v/>
      </c>
      <c r="CF916" s="163" t="str">
        <f t="shared" si="626"/>
        <v/>
      </c>
      <c r="CG916" s="164" t="str">
        <f t="shared" si="627"/>
        <v/>
      </c>
      <c r="CI916" s="162" t="str">
        <f t="shared" si="628"/>
        <v/>
      </c>
      <c r="CJ916" s="163" t="str">
        <f t="shared" si="590"/>
        <v/>
      </c>
      <c r="CK916" s="164" t="str">
        <f t="shared" si="591"/>
        <v/>
      </c>
      <c r="CM916" s="169" t="str">
        <f t="shared" si="629"/>
        <v/>
      </c>
      <c r="CN916" s="139" t="str">
        <f t="shared" si="630"/>
        <v/>
      </c>
      <c r="CP916" s="41" t="str">
        <f>IF($CM916="", "", COUNTIF($CM$11:$CM$3035, "&lt;"&amp;$CM916)+1+COUNTIF($CM$11:$CM916, $CM916)-1)</f>
        <v/>
      </c>
    </row>
    <row r="917" spans="1:94" x14ac:dyDescent="0.25">
      <c r="A917" s="40"/>
      <c r="B917" s="82" t="str">
        <f>IF($I917="", "", IFERROR(INDEX('Job Database'!$AE$11:$AE$3035, MATCH($I917, 'Job Database'!$X$11:$X$3035, 0)), ""))</f>
        <v/>
      </c>
      <c r="C917" s="69" t="str">
        <f>IF($I917="", "", IF(COUNTIF('Job Database'!$X$11:$X$3035, $I917)=0, $AC$5, $AC$4))</f>
        <v/>
      </c>
      <c r="D917" s="40"/>
      <c r="E917" s="85" t="str">
        <f>IF($I917="", "", IF(IFERROR(INDEX('Job Database'!$M$11:$M$3035, MATCH($I917, 'Job Database'!$X$11:$X$3035, 0)), "")="", "", IFERROR(INDEX('Job Database'!$M$11:$M$3035, MATCH($I917, 'Job Database'!$X$11:$X$3035, 0)), "")))</f>
        <v/>
      </c>
      <c r="F917" s="40"/>
      <c r="G917" s="88" t="str">
        <f t="shared" si="604"/>
        <v/>
      </c>
      <c r="H917" s="40"/>
      <c r="I917" s="24"/>
      <c r="J917" s="34"/>
      <c r="K917" s="106"/>
      <c r="L917" s="79"/>
      <c r="M917" s="34"/>
      <c r="N917" s="79"/>
      <c r="O917" s="31"/>
      <c r="P917" s="53"/>
      <c r="Q917" s="40"/>
      <c r="S917" s="41" t="str">
        <f t="shared" si="592"/>
        <v/>
      </c>
      <c r="T917" s="41" t="str">
        <f t="shared" si="593"/>
        <v/>
      </c>
      <c r="U917" s="41" t="str">
        <f t="shared" si="605"/>
        <v/>
      </c>
      <c r="W917" s="74" t="str">
        <f>IF('Job Database'!$X917="", "", 'Job Database'!$X917)</f>
        <v/>
      </c>
      <c r="Y917" s="41" t="str">
        <f>IF($W917="", "", IF(COUNTIF($I$11:$I$3035, $W917)&gt;0, "", MAX($Y$10:$Y916)+1))</f>
        <v/>
      </c>
      <c r="Z917" s="41">
        <v>907</v>
      </c>
      <c r="AA917" s="58" t="str">
        <f t="shared" si="606"/>
        <v/>
      </c>
      <c r="AC917" s="41" t="str">
        <f t="shared" si="594"/>
        <v/>
      </c>
      <c r="AE917" s="41" t="str">
        <f t="shared" si="607"/>
        <v/>
      </c>
      <c r="AJ917" s="154" t="str">
        <f t="shared" si="608"/>
        <v/>
      </c>
      <c r="AL917" s="120" t="str">
        <f t="shared" si="609"/>
        <v/>
      </c>
      <c r="AM917" s="104" t="str">
        <f t="shared" si="610"/>
        <v/>
      </c>
      <c r="AN917" s="104" t="str">
        <f t="shared" si="611"/>
        <v/>
      </c>
      <c r="AO917" s="104" t="str">
        <f t="shared" si="595"/>
        <v/>
      </c>
      <c r="AP917" s="104" t="str">
        <f t="shared" si="596"/>
        <v/>
      </c>
      <c r="AQ917" s="121" t="str">
        <f t="shared" si="612"/>
        <v/>
      </c>
      <c r="AS917" s="88" t="str">
        <f t="shared" si="597"/>
        <v/>
      </c>
      <c r="AT917" s="68" t="str">
        <f t="shared" si="613"/>
        <v/>
      </c>
      <c r="AU917" s="68" t="str">
        <f t="shared" si="614"/>
        <v/>
      </c>
      <c r="AV917" s="68" t="str">
        <f t="shared" si="615"/>
        <v/>
      </c>
      <c r="AW917" s="88" t="str">
        <f t="shared" si="598"/>
        <v/>
      </c>
      <c r="AZ917" s="88" t="str">
        <f t="shared" si="599"/>
        <v/>
      </c>
      <c r="BA917" s="68" t="str">
        <f t="shared" si="600"/>
        <v/>
      </c>
      <c r="BB917" s="68" t="str">
        <f t="shared" si="601"/>
        <v/>
      </c>
      <c r="BC917" s="68" t="str">
        <f t="shared" si="602"/>
        <v/>
      </c>
      <c r="BD917" s="69" t="str">
        <f t="shared" si="603"/>
        <v/>
      </c>
      <c r="BE917" s="69" t="str">
        <f t="shared" si="616"/>
        <v/>
      </c>
      <c r="BT917" s="138" t="str">
        <f t="shared" ca="1" si="617"/>
        <v/>
      </c>
      <c r="BU917" s="139" t="str">
        <f t="shared" ca="1" si="618"/>
        <v/>
      </c>
      <c r="BW917" s="138" t="str">
        <f t="shared" si="619"/>
        <v/>
      </c>
      <c r="BX917" s="104" t="str">
        <f t="shared" si="620"/>
        <v/>
      </c>
      <c r="BY917" s="139" t="str">
        <f t="shared" si="621"/>
        <v/>
      </c>
      <c r="CA917" s="138" t="str">
        <f t="shared" si="622"/>
        <v/>
      </c>
      <c r="CB917" s="104" t="str">
        <f t="shared" si="623"/>
        <v/>
      </c>
      <c r="CC917" s="139" t="str">
        <f t="shared" si="624"/>
        <v/>
      </c>
      <c r="CE917" s="162" t="str">
        <f t="shared" si="625"/>
        <v/>
      </c>
      <c r="CF917" s="163" t="str">
        <f t="shared" si="626"/>
        <v/>
      </c>
      <c r="CG917" s="164" t="str">
        <f t="shared" si="627"/>
        <v/>
      </c>
      <c r="CI917" s="162" t="str">
        <f t="shared" si="628"/>
        <v/>
      </c>
      <c r="CJ917" s="163" t="str">
        <f t="shared" si="590"/>
        <v/>
      </c>
      <c r="CK917" s="164" t="str">
        <f t="shared" si="591"/>
        <v/>
      </c>
      <c r="CM917" s="169" t="str">
        <f t="shared" si="629"/>
        <v/>
      </c>
      <c r="CN917" s="139" t="str">
        <f t="shared" si="630"/>
        <v/>
      </c>
      <c r="CP917" s="41" t="str">
        <f>IF($CM917="", "", COUNTIF($CM$11:$CM$3035, "&lt;"&amp;$CM917)+1+COUNTIF($CM$11:$CM917, $CM917)-1)</f>
        <v/>
      </c>
    </row>
    <row r="918" spans="1:94" x14ac:dyDescent="0.25">
      <c r="A918" s="40"/>
      <c r="B918" s="82" t="str">
        <f>IF($I918="", "", IFERROR(INDEX('Job Database'!$AE$11:$AE$3035, MATCH($I918, 'Job Database'!$X$11:$X$3035, 0)), ""))</f>
        <v/>
      </c>
      <c r="C918" s="69" t="str">
        <f>IF($I918="", "", IF(COUNTIF('Job Database'!$X$11:$X$3035, $I918)=0, $AC$5, $AC$4))</f>
        <v/>
      </c>
      <c r="D918" s="40"/>
      <c r="E918" s="85" t="str">
        <f>IF($I918="", "", IF(IFERROR(INDEX('Job Database'!$M$11:$M$3035, MATCH($I918, 'Job Database'!$X$11:$X$3035, 0)), "")="", "", IFERROR(INDEX('Job Database'!$M$11:$M$3035, MATCH($I918, 'Job Database'!$X$11:$X$3035, 0)), "")))</f>
        <v/>
      </c>
      <c r="F918" s="40"/>
      <c r="G918" s="88" t="str">
        <f t="shared" si="604"/>
        <v/>
      </c>
      <c r="H918" s="40"/>
      <c r="I918" s="24"/>
      <c r="J918" s="34"/>
      <c r="K918" s="106"/>
      <c r="L918" s="79"/>
      <c r="M918" s="34"/>
      <c r="N918" s="79"/>
      <c r="O918" s="31"/>
      <c r="P918" s="53"/>
      <c r="Q918" s="40"/>
      <c r="S918" s="41" t="str">
        <f t="shared" si="592"/>
        <v/>
      </c>
      <c r="T918" s="41" t="str">
        <f t="shared" si="593"/>
        <v/>
      </c>
      <c r="U918" s="41" t="str">
        <f t="shared" si="605"/>
        <v/>
      </c>
      <c r="W918" s="74" t="str">
        <f>IF('Job Database'!$X918="", "", 'Job Database'!$X918)</f>
        <v/>
      </c>
      <c r="Y918" s="41" t="str">
        <f>IF($W918="", "", IF(COUNTIF($I$11:$I$3035, $W918)&gt;0, "", MAX($Y$10:$Y917)+1))</f>
        <v/>
      </c>
      <c r="Z918" s="41">
        <v>908</v>
      </c>
      <c r="AA918" s="58" t="str">
        <f t="shared" si="606"/>
        <v/>
      </c>
      <c r="AC918" s="41" t="str">
        <f t="shared" si="594"/>
        <v/>
      </c>
      <c r="AE918" s="41" t="str">
        <f t="shared" si="607"/>
        <v/>
      </c>
      <c r="AJ918" s="154" t="str">
        <f t="shared" si="608"/>
        <v/>
      </c>
      <c r="AL918" s="120" t="str">
        <f t="shared" si="609"/>
        <v/>
      </c>
      <c r="AM918" s="104" t="str">
        <f t="shared" si="610"/>
        <v/>
      </c>
      <c r="AN918" s="104" t="str">
        <f t="shared" si="611"/>
        <v/>
      </c>
      <c r="AO918" s="104" t="str">
        <f t="shared" si="595"/>
        <v/>
      </c>
      <c r="AP918" s="104" t="str">
        <f t="shared" si="596"/>
        <v/>
      </c>
      <c r="AQ918" s="121" t="str">
        <f t="shared" si="612"/>
        <v/>
      </c>
      <c r="AS918" s="88" t="str">
        <f t="shared" si="597"/>
        <v/>
      </c>
      <c r="AT918" s="68" t="str">
        <f t="shared" si="613"/>
        <v/>
      </c>
      <c r="AU918" s="68" t="str">
        <f t="shared" si="614"/>
        <v/>
      </c>
      <c r="AV918" s="68" t="str">
        <f t="shared" si="615"/>
        <v/>
      </c>
      <c r="AW918" s="88" t="str">
        <f t="shared" si="598"/>
        <v/>
      </c>
      <c r="AZ918" s="88" t="str">
        <f t="shared" si="599"/>
        <v/>
      </c>
      <c r="BA918" s="68" t="str">
        <f t="shared" si="600"/>
        <v/>
      </c>
      <c r="BB918" s="68" t="str">
        <f t="shared" si="601"/>
        <v/>
      </c>
      <c r="BC918" s="68" t="str">
        <f t="shared" si="602"/>
        <v/>
      </c>
      <c r="BD918" s="69" t="str">
        <f t="shared" si="603"/>
        <v/>
      </c>
      <c r="BE918" s="69" t="str">
        <f t="shared" si="616"/>
        <v/>
      </c>
      <c r="BT918" s="138" t="str">
        <f t="shared" ca="1" si="617"/>
        <v/>
      </c>
      <c r="BU918" s="139" t="str">
        <f t="shared" ca="1" si="618"/>
        <v/>
      </c>
      <c r="BW918" s="138" t="str">
        <f t="shared" si="619"/>
        <v/>
      </c>
      <c r="BX918" s="104" t="str">
        <f t="shared" si="620"/>
        <v/>
      </c>
      <c r="BY918" s="139" t="str">
        <f t="shared" si="621"/>
        <v/>
      </c>
      <c r="CA918" s="138" t="str">
        <f t="shared" si="622"/>
        <v/>
      </c>
      <c r="CB918" s="104" t="str">
        <f t="shared" si="623"/>
        <v/>
      </c>
      <c r="CC918" s="139" t="str">
        <f t="shared" si="624"/>
        <v/>
      </c>
      <c r="CE918" s="162" t="str">
        <f t="shared" si="625"/>
        <v/>
      </c>
      <c r="CF918" s="163" t="str">
        <f t="shared" si="626"/>
        <v/>
      </c>
      <c r="CG918" s="164" t="str">
        <f t="shared" si="627"/>
        <v/>
      </c>
      <c r="CI918" s="162" t="str">
        <f t="shared" si="628"/>
        <v/>
      </c>
      <c r="CJ918" s="163" t="str">
        <f t="shared" si="590"/>
        <v/>
      </c>
      <c r="CK918" s="164" t="str">
        <f t="shared" si="591"/>
        <v/>
      </c>
      <c r="CM918" s="169" t="str">
        <f t="shared" si="629"/>
        <v/>
      </c>
      <c r="CN918" s="139" t="str">
        <f t="shared" si="630"/>
        <v/>
      </c>
      <c r="CP918" s="41" t="str">
        <f>IF($CM918="", "", COUNTIF($CM$11:$CM$3035, "&lt;"&amp;$CM918)+1+COUNTIF($CM$11:$CM918, $CM918)-1)</f>
        <v/>
      </c>
    </row>
    <row r="919" spans="1:94" x14ac:dyDescent="0.25">
      <c r="A919" s="40"/>
      <c r="B919" s="82" t="str">
        <f>IF($I919="", "", IFERROR(INDEX('Job Database'!$AE$11:$AE$3035, MATCH($I919, 'Job Database'!$X$11:$X$3035, 0)), ""))</f>
        <v/>
      </c>
      <c r="C919" s="69" t="str">
        <f>IF($I919="", "", IF(COUNTIF('Job Database'!$X$11:$X$3035, $I919)=0, $AC$5, $AC$4))</f>
        <v/>
      </c>
      <c r="D919" s="40"/>
      <c r="E919" s="85" t="str">
        <f>IF($I919="", "", IF(IFERROR(INDEX('Job Database'!$M$11:$M$3035, MATCH($I919, 'Job Database'!$X$11:$X$3035, 0)), "")="", "", IFERROR(INDEX('Job Database'!$M$11:$M$3035, MATCH($I919, 'Job Database'!$X$11:$X$3035, 0)), "")))</f>
        <v/>
      </c>
      <c r="F919" s="40"/>
      <c r="G919" s="88" t="str">
        <f t="shared" si="604"/>
        <v/>
      </c>
      <c r="H919" s="40"/>
      <c r="I919" s="24"/>
      <c r="J919" s="34"/>
      <c r="K919" s="106"/>
      <c r="L919" s="79"/>
      <c r="M919" s="34"/>
      <c r="N919" s="79"/>
      <c r="O919" s="31"/>
      <c r="P919" s="53"/>
      <c r="Q919" s="40"/>
      <c r="S919" s="41" t="str">
        <f t="shared" si="592"/>
        <v/>
      </c>
      <c r="T919" s="41" t="str">
        <f t="shared" si="593"/>
        <v/>
      </c>
      <c r="U919" s="41" t="str">
        <f t="shared" si="605"/>
        <v/>
      </c>
      <c r="W919" s="74" t="str">
        <f>IF('Job Database'!$X919="", "", 'Job Database'!$X919)</f>
        <v/>
      </c>
      <c r="Y919" s="41" t="str">
        <f>IF($W919="", "", IF(COUNTIF($I$11:$I$3035, $W919)&gt;0, "", MAX($Y$10:$Y918)+1))</f>
        <v/>
      </c>
      <c r="Z919" s="41">
        <v>909</v>
      </c>
      <c r="AA919" s="58" t="str">
        <f t="shared" si="606"/>
        <v/>
      </c>
      <c r="AC919" s="41" t="str">
        <f t="shared" si="594"/>
        <v/>
      </c>
      <c r="AE919" s="41" t="str">
        <f t="shared" si="607"/>
        <v/>
      </c>
      <c r="AJ919" s="154" t="str">
        <f t="shared" si="608"/>
        <v/>
      </c>
      <c r="AL919" s="120" t="str">
        <f t="shared" si="609"/>
        <v/>
      </c>
      <c r="AM919" s="104" t="str">
        <f t="shared" si="610"/>
        <v/>
      </c>
      <c r="AN919" s="104" t="str">
        <f t="shared" si="611"/>
        <v/>
      </c>
      <c r="AO919" s="104" t="str">
        <f t="shared" si="595"/>
        <v/>
      </c>
      <c r="AP919" s="104" t="str">
        <f t="shared" si="596"/>
        <v/>
      </c>
      <c r="AQ919" s="121" t="str">
        <f t="shared" si="612"/>
        <v/>
      </c>
      <c r="AS919" s="88" t="str">
        <f t="shared" si="597"/>
        <v/>
      </c>
      <c r="AT919" s="68" t="str">
        <f t="shared" si="613"/>
        <v/>
      </c>
      <c r="AU919" s="68" t="str">
        <f t="shared" si="614"/>
        <v/>
      </c>
      <c r="AV919" s="68" t="str">
        <f t="shared" si="615"/>
        <v/>
      </c>
      <c r="AW919" s="88" t="str">
        <f t="shared" si="598"/>
        <v/>
      </c>
      <c r="AZ919" s="88" t="str">
        <f t="shared" si="599"/>
        <v/>
      </c>
      <c r="BA919" s="68" t="str">
        <f t="shared" si="600"/>
        <v/>
      </c>
      <c r="BB919" s="68" t="str">
        <f t="shared" si="601"/>
        <v/>
      </c>
      <c r="BC919" s="68" t="str">
        <f t="shared" si="602"/>
        <v/>
      </c>
      <c r="BD919" s="69" t="str">
        <f t="shared" si="603"/>
        <v/>
      </c>
      <c r="BE919" s="69" t="str">
        <f t="shared" si="616"/>
        <v/>
      </c>
      <c r="BT919" s="138" t="str">
        <f t="shared" ca="1" si="617"/>
        <v/>
      </c>
      <c r="BU919" s="139" t="str">
        <f t="shared" ca="1" si="618"/>
        <v/>
      </c>
      <c r="BW919" s="138" t="str">
        <f t="shared" si="619"/>
        <v/>
      </c>
      <c r="BX919" s="104" t="str">
        <f t="shared" si="620"/>
        <v/>
      </c>
      <c r="BY919" s="139" t="str">
        <f t="shared" si="621"/>
        <v/>
      </c>
      <c r="CA919" s="138" t="str">
        <f t="shared" si="622"/>
        <v/>
      </c>
      <c r="CB919" s="104" t="str">
        <f t="shared" si="623"/>
        <v/>
      </c>
      <c r="CC919" s="139" t="str">
        <f t="shared" si="624"/>
        <v/>
      </c>
      <c r="CE919" s="162" t="str">
        <f t="shared" si="625"/>
        <v/>
      </c>
      <c r="CF919" s="163" t="str">
        <f t="shared" si="626"/>
        <v/>
      </c>
      <c r="CG919" s="164" t="str">
        <f t="shared" si="627"/>
        <v/>
      </c>
      <c r="CI919" s="162" t="str">
        <f t="shared" si="628"/>
        <v/>
      </c>
      <c r="CJ919" s="163" t="str">
        <f t="shared" si="590"/>
        <v/>
      </c>
      <c r="CK919" s="164" t="str">
        <f t="shared" si="591"/>
        <v/>
      </c>
      <c r="CM919" s="169" t="str">
        <f t="shared" si="629"/>
        <v/>
      </c>
      <c r="CN919" s="139" t="str">
        <f t="shared" si="630"/>
        <v/>
      </c>
      <c r="CP919" s="41" t="str">
        <f>IF($CM919="", "", COUNTIF($CM$11:$CM$3035, "&lt;"&amp;$CM919)+1+COUNTIF($CM$11:$CM919, $CM919)-1)</f>
        <v/>
      </c>
    </row>
    <row r="920" spans="1:94" x14ac:dyDescent="0.25">
      <c r="A920" s="40"/>
      <c r="B920" s="82" t="str">
        <f>IF($I920="", "", IFERROR(INDEX('Job Database'!$AE$11:$AE$3035, MATCH($I920, 'Job Database'!$X$11:$X$3035, 0)), ""))</f>
        <v/>
      </c>
      <c r="C920" s="69" t="str">
        <f>IF($I920="", "", IF(COUNTIF('Job Database'!$X$11:$X$3035, $I920)=0, $AC$5, $AC$4))</f>
        <v/>
      </c>
      <c r="D920" s="40"/>
      <c r="E920" s="85" t="str">
        <f>IF($I920="", "", IF(IFERROR(INDEX('Job Database'!$M$11:$M$3035, MATCH($I920, 'Job Database'!$X$11:$X$3035, 0)), "")="", "", IFERROR(INDEX('Job Database'!$M$11:$M$3035, MATCH($I920, 'Job Database'!$X$11:$X$3035, 0)), "")))</f>
        <v/>
      </c>
      <c r="F920" s="40"/>
      <c r="G920" s="88" t="str">
        <f t="shared" si="604"/>
        <v/>
      </c>
      <c r="H920" s="40"/>
      <c r="I920" s="24"/>
      <c r="J920" s="34"/>
      <c r="K920" s="106"/>
      <c r="L920" s="79"/>
      <c r="M920" s="34"/>
      <c r="N920" s="79"/>
      <c r="O920" s="31"/>
      <c r="P920" s="53"/>
      <c r="Q920" s="40"/>
      <c r="S920" s="41" t="str">
        <f t="shared" si="592"/>
        <v/>
      </c>
      <c r="T920" s="41" t="str">
        <f t="shared" si="593"/>
        <v/>
      </c>
      <c r="U920" s="41" t="str">
        <f t="shared" si="605"/>
        <v/>
      </c>
      <c r="W920" s="74" t="str">
        <f>IF('Job Database'!$X920="", "", 'Job Database'!$X920)</f>
        <v/>
      </c>
      <c r="Y920" s="41" t="str">
        <f>IF($W920="", "", IF(COUNTIF($I$11:$I$3035, $W920)&gt;0, "", MAX($Y$10:$Y919)+1))</f>
        <v/>
      </c>
      <c r="Z920" s="41">
        <v>910</v>
      </c>
      <c r="AA920" s="58" t="str">
        <f t="shared" si="606"/>
        <v/>
      </c>
      <c r="AC920" s="41" t="str">
        <f t="shared" si="594"/>
        <v/>
      </c>
      <c r="AE920" s="41" t="str">
        <f t="shared" si="607"/>
        <v/>
      </c>
      <c r="AJ920" s="154" t="str">
        <f t="shared" si="608"/>
        <v/>
      </c>
      <c r="AL920" s="120" t="str">
        <f t="shared" si="609"/>
        <v/>
      </c>
      <c r="AM920" s="104" t="str">
        <f t="shared" si="610"/>
        <v/>
      </c>
      <c r="AN920" s="104" t="str">
        <f t="shared" si="611"/>
        <v/>
      </c>
      <c r="AO920" s="104" t="str">
        <f t="shared" si="595"/>
        <v/>
      </c>
      <c r="AP920" s="104" t="str">
        <f t="shared" si="596"/>
        <v/>
      </c>
      <c r="AQ920" s="121" t="str">
        <f t="shared" si="612"/>
        <v/>
      </c>
      <c r="AS920" s="88" t="str">
        <f t="shared" si="597"/>
        <v/>
      </c>
      <c r="AT920" s="68" t="str">
        <f t="shared" si="613"/>
        <v/>
      </c>
      <c r="AU920" s="68" t="str">
        <f t="shared" si="614"/>
        <v/>
      </c>
      <c r="AV920" s="68" t="str">
        <f t="shared" si="615"/>
        <v/>
      </c>
      <c r="AW920" s="88" t="str">
        <f t="shared" si="598"/>
        <v/>
      </c>
      <c r="AZ920" s="88" t="str">
        <f t="shared" si="599"/>
        <v/>
      </c>
      <c r="BA920" s="68" t="str">
        <f t="shared" si="600"/>
        <v/>
      </c>
      <c r="BB920" s="68" t="str">
        <f t="shared" si="601"/>
        <v/>
      </c>
      <c r="BC920" s="68" t="str">
        <f t="shared" si="602"/>
        <v/>
      </c>
      <c r="BD920" s="69" t="str">
        <f t="shared" si="603"/>
        <v/>
      </c>
      <c r="BE920" s="69" t="str">
        <f t="shared" si="616"/>
        <v/>
      </c>
      <c r="BT920" s="138" t="str">
        <f t="shared" ca="1" si="617"/>
        <v/>
      </c>
      <c r="BU920" s="139" t="str">
        <f t="shared" ca="1" si="618"/>
        <v/>
      </c>
      <c r="BW920" s="138" t="str">
        <f t="shared" si="619"/>
        <v/>
      </c>
      <c r="BX920" s="104" t="str">
        <f t="shared" si="620"/>
        <v/>
      </c>
      <c r="BY920" s="139" t="str">
        <f t="shared" si="621"/>
        <v/>
      </c>
      <c r="CA920" s="138" t="str">
        <f t="shared" si="622"/>
        <v/>
      </c>
      <c r="CB920" s="104" t="str">
        <f t="shared" si="623"/>
        <v/>
      </c>
      <c r="CC920" s="139" t="str">
        <f t="shared" si="624"/>
        <v/>
      </c>
      <c r="CE920" s="162" t="str">
        <f t="shared" si="625"/>
        <v/>
      </c>
      <c r="CF920" s="163" t="str">
        <f t="shared" si="626"/>
        <v/>
      </c>
      <c r="CG920" s="164" t="str">
        <f t="shared" si="627"/>
        <v/>
      </c>
      <c r="CI920" s="162" t="str">
        <f t="shared" si="628"/>
        <v/>
      </c>
      <c r="CJ920" s="163" t="str">
        <f t="shared" si="590"/>
        <v/>
      </c>
      <c r="CK920" s="164" t="str">
        <f t="shared" si="591"/>
        <v/>
      </c>
      <c r="CM920" s="169" t="str">
        <f t="shared" si="629"/>
        <v/>
      </c>
      <c r="CN920" s="139" t="str">
        <f t="shared" si="630"/>
        <v/>
      </c>
      <c r="CP920" s="41" t="str">
        <f>IF($CM920="", "", COUNTIF($CM$11:$CM$3035, "&lt;"&amp;$CM920)+1+COUNTIF($CM$11:$CM920, $CM920)-1)</f>
        <v/>
      </c>
    </row>
    <row r="921" spans="1:94" x14ac:dyDescent="0.25">
      <c r="A921" s="40"/>
      <c r="B921" s="82" t="str">
        <f>IF($I921="", "", IFERROR(INDEX('Job Database'!$AE$11:$AE$3035, MATCH($I921, 'Job Database'!$X$11:$X$3035, 0)), ""))</f>
        <v/>
      </c>
      <c r="C921" s="69" t="str">
        <f>IF($I921="", "", IF(COUNTIF('Job Database'!$X$11:$X$3035, $I921)=0, $AC$5, $AC$4))</f>
        <v/>
      </c>
      <c r="D921" s="40"/>
      <c r="E921" s="85" t="str">
        <f>IF($I921="", "", IF(IFERROR(INDEX('Job Database'!$M$11:$M$3035, MATCH($I921, 'Job Database'!$X$11:$X$3035, 0)), "")="", "", IFERROR(INDEX('Job Database'!$M$11:$M$3035, MATCH($I921, 'Job Database'!$X$11:$X$3035, 0)), "")))</f>
        <v/>
      </c>
      <c r="F921" s="40"/>
      <c r="G921" s="88" t="str">
        <f t="shared" si="604"/>
        <v/>
      </c>
      <c r="H921" s="40"/>
      <c r="I921" s="24"/>
      <c r="J921" s="34"/>
      <c r="K921" s="106"/>
      <c r="L921" s="79"/>
      <c r="M921" s="34"/>
      <c r="N921" s="79"/>
      <c r="O921" s="31"/>
      <c r="P921" s="53"/>
      <c r="Q921" s="40"/>
      <c r="S921" s="41" t="str">
        <f t="shared" si="592"/>
        <v/>
      </c>
      <c r="T921" s="41" t="str">
        <f t="shared" si="593"/>
        <v/>
      </c>
      <c r="U921" s="41" t="str">
        <f t="shared" si="605"/>
        <v/>
      </c>
      <c r="W921" s="74" t="str">
        <f>IF('Job Database'!$X921="", "", 'Job Database'!$X921)</f>
        <v/>
      </c>
      <c r="Y921" s="41" t="str">
        <f>IF($W921="", "", IF(COUNTIF($I$11:$I$3035, $W921)&gt;0, "", MAX($Y$10:$Y920)+1))</f>
        <v/>
      </c>
      <c r="Z921" s="41">
        <v>911</v>
      </c>
      <c r="AA921" s="58" t="str">
        <f t="shared" si="606"/>
        <v/>
      </c>
      <c r="AC921" s="41" t="str">
        <f t="shared" si="594"/>
        <v/>
      </c>
      <c r="AE921" s="41" t="str">
        <f t="shared" si="607"/>
        <v/>
      </c>
      <c r="AJ921" s="154" t="str">
        <f t="shared" si="608"/>
        <v/>
      </c>
      <c r="AL921" s="120" t="str">
        <f t="shared" si="609"/>
        <v/>
      </c>
      <c r="AM921" s="104" t="str">
        <f t="shared" si="610"/>
        <v/>
      </c>
      <c r="AN921" s="104" t="str">
        <f t="shared" si="611"/>
        <v/>
      </c>
      <c r="AO921" s="104" t="str">
        <f t="shared" si="595"/>
        <v/>
      </c>
      <c r="AP921" s="104" t="str">
        <f t="shared" si="596"/>
        <v/>
      </c>
      <c r="AQ921" s="121" t="str">
        <f t="shared" si="612"/>
        <v/>
      </c>
      <c r="AS921" s="88" t="str">
        <f t="shared" si="597"/>
        <v/>
      </c>
      <c r="AT921" s="68" t="str">
        <f t="shared" si="613"/>
        <v/>
      </c>
      <c r="AU921" s="68" t="str">
        <f t="shared" si="614"/>
        <v/>
      </c>
      <c r="AV921" s="68" t="str">
        <f t="shared" si="615"/>
        <v/>
      </c>
      <c r="AW921" s="88" t="str">
        <f t="shared" si="598"/>
        <v/>
      </c>
      <c r="AZ921" s="88" t="str">
        <f t="shared" si="599"/>
        <v/>
      </c>
      <c r="BA921" s="68" t="str">
        <f t="shared" si="600"/>
        <v/>
      </c>
      <c r="BB921" s="68" t="str">
        <f t="shared" si="601"/>
        <v/>
      </c>
      <c r="BC921" s="68" t="str">
        <f t="shared" si="602"/>
        <v/>
      </c>
      <c r="BD921" s="69" t="str">
        <f t="shared" si="603"/>
        <v/>
      </c>
      <c r="BE921" s="69" t="str">
        <f t="shared" si="616"/>
        <v/>
      </c>
      <c r="BT921" s="138" t="str">
        <f t="shared" ca="1" si="617"/>
        <v/>
      </c>
      <c r="BU921" s="139" t="str">
        <f t="shared" ca="1" si="618"/>
        <v/>
      </c>
      <c r="BW921" s="138" t="str">
        <f t="shared" si="619"/>
        <v/>
      </c>
      <c r="BX921" s="104" t="str">
        <f t="shared" si="620"/>
        <v/>
      </c>
      <c r="BY921" s="139" t="str">
        <f t="shared" si="621"/>
        <v/>
      </c>
      <c r="CA921" s="138" t="str">
        <f t="shared" si="622"/>
        <v/>
      </c>
      <c r="CB921" s="104" t="str">
        <f t="shared" si="623"/>
        <v/>
      </c>
      <c r="CC921" s="139" t="str">
        <f t="shared" si="624"/>
        <v/>
      </c>
      <c r="CE921" s="162" t="str">
        <f t="shared" si="625"/>
        <v/>
      </c>
      <c r="CF921" s="163" t="str">
        <f t="shared" si="626"/>
        <v/>
      </c>
      <c r="CG921" s="164" t="str">
        <f t="shared" si="627"/>
        <v/>
      </c>
      <c r="CI921" s="162" t="str">
        <f t="shared" si="628"/>
        <v/>
      </c>
      <c r="CJ921" s="163" t="str">
        <f t="shared" si="590"/>
        <v/>
      </c>
      <c r="CK921" s="164" t="str">
        <f t="shared" si="591"/>
        <v/>
      </c>
      <c r="CM921" s="169" t="str">
        <f t="shared" si="629"/>
        <v/>
      </c>
      <c r="CN921" s="139" t="str">
        <f t="shared" si="630"/>
        <v/>
      </c>
      <c r="CP921" s="41" t="str">
        <f>IF($CM921="", "", COUNTIF($CM$11:$CM$3035, "&lt;"&amp;$CM921)+1+COUNTIF($CM$11:$CM921, $CM921)-1)</f>
        <v/>
      </c>
    </row>
    <row r="922" spans="1:94" x14ac:dyDescent="0.25">
      <c r="A922" s="40"/>
      <c r="B922" s="82" t="str">
        <f>IF($I922="", "", IFERROR(INDEX('Job Database'!$AE$11:$AE$3035, MATCH($I922, 'Job Database'!$X$11:$X$3035, 0)), ""))</f>
        <v/>
      </c>
      <c r="C922" s="69" t="str">
        <f>IF($I922="", "", IF(COUNTIF('Job Database'!$X$11:$X$3035, $I922)=0, $AC$5, $AC$4))</f>
        <v/>
      </c>
      <c r="D922" s="40"/>
      <c r="E922" s="85" t="str">
        <f>IF($I922="", "", IF(IFERROR(INDEX('Job Database'!$M$11:$M$3035, MATCH($I922, 'Job Database'!$X$11:$X$3035, 0)), "")="", "", IFERROR(INDEX('Job Database'!$M$11:$M$3035, MATCH($I922, 'Job Database'!$X$11:$X$3035, 0)), "")))</f>
        <v/>
      </c>
      <c r="F922" s="40"/>
      <c r="G922" s="88" t="str">
        <f t="shared" si="604"/>
        <v/>
      </c>
      <c r="H922" s="40"/>
      <c r="I922" s="24"/>
      <c r="J922" s="34"/>
      <c r="K922" s="106"/>
      <c r="L922" s="79"/>
      <c r="M922" s="34"/>
      <c r="N922" s="79"/>
      <c r="O922" s="31"/>
      <c r="P922" s="53"/>
      <c r="Q922" s="40"/>
      <c r="S922" s="41" t="str">
        <f t="shared" si="592"/>
        <v/>
      </c>
      <c r="T922" s="41" t="str">
        <f t="shared" si="593"/>
        <v/>
      </c>
      <c r="U922" s="41" t="str">
        <f t="shared" si="605"/>
        <v/>
      </c>
      <c r="W922" s="74" t="str">
        <f>IF('Job Database'!$X922="", "", 'Job Database'!$X922)</f>
        <v/>
      </c>
      <c r="Y922" s="41" t="str">
        <f>IF($W922="", "", IF(COUNTIF($I$11:$I$3035, $W922)&gt;0, "", MAX($Y$10:$Y921)+1))</f>
        <v/>
      </c>
      <c r="Z922" s="41">
        <v>912</v>
      </c>
      <c r="AA922" s="58" t="str">
        <f t="shared" si="606"/>
        <v/>
      </c>
      <c r="AC922" s="41" t="str">
        <f t="shared" si="594"/>
        <v/>
      </c>
      <c r="AE922" s="41" t="str">
        <f t="shared" si="607"/>
        <v/>
      </c>
      <c r="AJ922" s="154" t="str">
        <f t="shared" si="608"/>
        <v/>
      </c>
      <c r="AL922" s="120" t="str">
        <f t="shared" si="609"/>
        <v/>
      </c>
      <c r="AM922" s="104" t="str">
        <f t="shared" si="610"/>
        <v/>
      </c>
      <c r="AN922" s="104" t="str">
        <f t="shared" si="611"/>
        <v/>
      </c>
      <c r="AO922" s="104" t="str">
        <f t="shared" si="595"/>
        <v/>
      </c>
      <c r="AP922" s="104" t="str">
        <f t="shared" si="596"/>
        <v/>
      </c>
      <c r="AQ922" s="121" t="str">
        <f t="shared" si="612"/>
        <v/>
      </c>
      <c r="AS922" s="88" t="str">
        <f t="shared" si="597"/>
        <v/>
      </c>
      <c r="AT922" s="68" t="str">
        <f t="shared" si="613"/>
        <v/>
      </c>
      <c r="AU922" s="68" t="str">
        <f t="shared" si="614"/>
        <v/>
      </c>
      <c r="AV922" s="68" t="str">
        <f t="shared" si="615"/>
        <v/>
      </c>
      <c r="AW922" s="88" t="str">
        <f t="shared" si="598"/>
        <v/>
      </c>
      <c r="AZ922" s="88" t="str">
        <f t="shared" si="599"/>
        <v/>
      </c>
      <c r="BA922" s="68" t="str">
        <f t="shared" si="600"/>
        <v/>
      </c>
      <c r="BB922" s="68" t="str">
        <f t="shared" si="601"/>
        <v/>
      </c>
      <c r="BC922" s="68" t="str">
        <f t="shared" si="602"/>
        <v/>
      </c>
      <c r="BD922" s="69" t="str">
        <f t="shared" si="603"/>
        <v/>
      </c>
      <c r="BE922" s="69" t="str">
        <f t="shared" si="616"/>
        <v/>
      </c>
      <c r="BT922" s="138" t="str">
        <f t="shared" ca="1" si="617"/>
        <v/>
      </c>
      <c r="BU922" s="139" t="str">
        <f t="shared" ca="1" si="618"/>
        <v/>
      </c>
      <c r="BW922" s="138" t="str">
        <f t="shared" si="619"/>
        <v/>
      </c>
      <c r="BX922" s="104" t="str">
        <f t="shared" si="620"/>
        <v/>
      </c>
      <c r="BY922" s="139" t="str">
        <f t="shared" si="621"/>
        <v/>
      </c>
      <c r="CA922" s="138" t="str">
        <f t="shared" si="622"/>
        <v/>
      </c>
      <c r="CB922" s="104" t="str">
        <f t="shared" si="623"/>
        <v/>
      </c>
      <c r="CC922" s="139" t="str">
        <f t="shared" si="624"/>
        <v/>
      </c>
      <c r="CE922" s="162" t="str">
        <f t="shared" si="625"/>
        <v/>
      </c>
      <c r="CF922" s="163" t="str">
        <f t="shared" si="626"/>
        <v/>
      </c>
      <c r="CG922" s="164" t="str">
        <f t="shared" si="627"/>
        <v/>
      </c>
      <c r="CI922" s="162" t="str">
        <f t="shared" si="628"/>
        <v/>
      </c>
      <c r="CJ922" s="163" t="str">
        <f t="shared" si="590"/>
        <v/>
      </c>
      <c r="CK922" s="164" t="str">
        <f t="shared" si="591"/>
        <v/>
      </c>
      <c r="CM922" s="169" t="str">
        <f t="shared" si="629"/>
        <v/>
      </c>
      <c r="CN922" s="139" t="str">
        <f t="shared" si="630"/>
        <v/>
      </c>
      <c r="CP922" s="41" t="str">
        <f>IF($CM922="", "", COUNTIF($CM$11:$CM$3035, "&lt;"&amp;$CM922)+1+COUNTIF($CM$11:$CM922, $CM922)-1)</f>
        <v/>
      </c>
    </row>
    <row r="923" spans="1:94" x14ac:dyDescent="0.25">
      <c r="A923" s="40"/>
      <c r="B923" s="82" t="str">
        <f>IF($I923="", "", IFERROR(INDEX('Job Database'!$AE$11:$AE$3035, MATCH($I923, 'Job Database'!$X$11:$X$3035, 0)), ""))</f>
        <v/>
      </c>
      <c r="C923" s="69" t="str">
        <f>IF($I923="", "", IF(COUNTIF('Job Database'!$X$11:$X$3035, $I923)=0, $AC$5, $AC$4))</f>
        <v/>
      </c>
      <c r="D923" s="40"/>
      <c r="E923" s="85" t="str">
        <f>IF($I923="", "", IF(IFERROR(INDEX('Job Database'!$M$11:$M$3035, MATCH($I923, 'Job Database'!$X$11:$X$3035, 0)), "")="", "", IFERROR(INDEX('Job Database'!$M$11:$M$3035, MATCH($I923, 'Job Database'!$X$11:$X$3035, 0)), "")))</f>
        <v/>
      </c>
      <c r="F923" s="40"/>
      <c r="G923" s="88" t="str">
        <f t="shared" si="604"/>
        <v/>
      </c>
      <c r="H923" s="40"/>
      <c r="I923" s="24"/>
      <c r="J923" s="34"/>
      <c r="K923" s="106"/>
      <c r="L923" s="79"/>
      <c r="M923" s="34"/>
      <c r="N923" s="79"/>
      <c r="O923" s="31"/>
      <c r="P923" s="53"/>
      <c r="Q923" s="40"/>
      <c r="S923" s="41" t="str">
        <f t="shared" si="592"/>
        <v/>
      </c>
      <c r="T923" s="41" t="str">
        <f t="shared" si="593"/>
        <v/>
      </c>
      <c r="U923" s="41" t="str">
        <f t="shared" si="605"/>
        <v/>
      </c>
      <c r="W923" s="74" t="str">
        <f>IF('Job Database'!$X923="", "", 'Job Database'!$X923)</f>
        <v/>
      </c>
      <c r="Y923" s="41" t="str">
        <f>IF($W923="", "", IF(COUNTIF($I$11:$I$3035, $W923)&gt;0, "", MAX($Y$10:$Y922)+1))</f>
        <v/>
      </c>
      <c r="Z923" s="41">
        <v>913</v>
      </c>
      <c r="AA923" s="58" t="str">
        <f t="shared" si="606"/>
        <v/>
      </c>
      <c r="AC923" s="41" t="str">
        <f t="shared" si="594"/>
        <v/>
      </c>
      <c r="AE923" s="41" t="str">
        <f t="shared" si="607"/>
        <v/>
      </c>
      <c r="AJ923" s="154" t="str">
        <f t="shared" si="608"/>
        <v/>
      </c>
      <c r="AL923" s="120" t="str">
        <f t="shared" si="609"/>
        <v/>
      </c>
      <c r="AM923" s="104" t="str">
        <f t="shared" si="610"/>
        <v/>
      </c>
      <c r="AN923" s="104" t="str">
        <f t="shared" si="611"/>
        <v/>
      </c>
      <c r="AO923" s="104" t="str">
        <f t="shared" si="595"/>
        <v/>
      </c>
      <c r="AP923" s="104" t="str">
        <f t="shared" si="596"/>
        <v/>
      </c>
      <c r="AQ923" s="121" t="str">
        <f t="shared" si="612"/>
        <v/>
      </c>
      <c r="AS923" s="88" t="str">
        <f t="shared" si="597"/>
        <v/>
      </c>
      <c r="AT923" s="68" t="str">
        <f t="shared" si="613"/>
        <v/>
      </c>
      <c r="AU923" s="68" t="str">
        <f t="shared" si="614"/>
        <v/>
      </c>
      <c r="AV923" s="68" t="str">
        <f t="shared" si="615"/>
        <v/>
      </c>
      <c r="AW923" s="88" t="str">
        <f t="shared" si="598"/>
        <v/>
      </c>
      <c r="AZ923" s="88" t="str">
        <f t="shared" si="599"/>
        <v/>
      </c>
      <c r="BA923" s="68" t="str">
        <f t="shared" si="600"/>
        <v/>
      </c>
      <c r="BB923" s="68" t="str">
        <f t="shared" si="601"/>
        <v/>
      </c>
      <c r="BC923" s="68" t="str">
        <f t="shared" si="602"/>
        <v/>
      </c>
      <c r="BD923" s="69" t="str">
        <f t="shared" si="603"/>
        <v/>
      </c>
      <c r="BE923" s="69" t="str">
        <f t="shared" si="616"/>
        <v/>
      </c>
      <c r="BT923" s="138" t="str">
        <f t="shared" ca="1" si="617"/>
        <v/>
      </c>
      <c r="BU923" s="139" t="str">
        <f t="shared" ca="1" si="618"/>
        <v/>
      </c>
      <c r="BW923" s="138" t="str">
        <f t="shared" si="619"/>
        <v/>
      </c>
      <c r="BX923" s="104" t="str">
        <f t="shared" si="620"/>
        <v/>
      </c>
      <c r="BY923" s="139" t="str">
        <f t="shared" si="621"/>
        <v/>
      </c>
      <c r="CA923" s="138" t="str">
        <f t="shared" si="622"/>
        <v/>
      </c>
      <c r="CB923" s="104" t="str">
        <f t="shared" si="623"/>
        <v/>
      </c>
      <c r="CC923" s="139" t="str">
        <f t="shared" si="624"/>
        <v/>
      </c>
      <c r="CE923" s="162" t="str">
        <f t="shared" si="625"/>
        <v/>
      </c>
      <c r="CF923" s="163" t="str">
        <f t="shared" si="626"/>
        <v/>
      </c>
      <c r="CG923" s="164" t="str">
        <f t="shared" si="627"/>
        <v/>
      </c>
      <c r="CI923" s="162" t="str">
        <f t="shared" si="628"/>
        <v/>
      </c>
      <c r="CJ923" s="163" t="str">
        <f t="shared" ref="CJ923:CJ986" si="631">IF(CB923="", "", M923)</f>
        <v/>
      </c>
      <c r="CK923" s="164" t="str">
        <f t="shared" ref="CK923:CK986" si="632">IF(CC923="", "", N923)</f>
        <v/>
      </c>
      <c r="CM923" s="169" t="str">
        <f t="shared" si="629"/>
        <v/>
      </c>
      <c r="CN923" s="139" t="str">
        <f t="shared" si="630"/>
        <v/>
      </c>
      <c r="CP923" s="41" t="str">
        <f>IF($CM923="", "", COUNTIF($CM$11:$CM$3035, "&lt;"&amp;$CM923)+1+COUNTIF($CM$11:$CM923, $CM923)-1)</f>
        <v/>
      </c>
    </row>
    <row r="924" spans="1:94" x14ac:dyDescent="0.25">
      <c r="A924" s="40"/>
      <c r="B924" s="82" t="str">
        <f>IF($I924="", "", IFERROR(INDEX('Job Database'!$AE$11:$AE$3035, MATCH($I924, 'Job Database'!$X$11:$X$3035, 0)), ""))</f>
        <v/>
      </c>
      <c r="C924" s="69" t="str">
        <f>IF($I924="", "", IF(COUNTIF('Job Database'!$X$11:$X$3035, $I924)=0, $AC$5, $AC$4))</f>
        <v/>
      </c>
      <c r="D924" s="40"/>
      <c r="E924" s="85" t="str">
        <f>IF($I924="", "", IF(IFERROR(INDEX('Job Database'!$M$11:$M$3035, MATCH($I924, 'Job Database'!$X$11:$X$3035, 0)), "")="", "", IFERROR(INDEX('Job Database'!$M$11:$M$3035, MATCH($I924, 'Job Database'!$X$11:$X$3035, 0)), "")))</f>
        <v/>
      </c>
      <c r="F924" s="40"/>
      <c r="G924" s="88" t="str">
        <f t="shared" si="604"/>
        <v/>
      </c>
      <c r="H924" s="40"/>
      <c r="I924" s="24"/>
      <c r="J924" s="34"/>
      <c r="K924" s="106"/>
      <c r="L924" s="79"/>
      <c r="M924" s="34"/>
      <c r="N924" s="79"/>
      <c r="O924" s="31"/>
      <c r="P924" s="53"/>
      <c r="Q924" s="40"/>
      <c r="S924" s="41" t="str">
        <f t="shared" si="592"/>
        <v/>
      </c>
      <c r="T924" s="41" t="str">
        <f t="shared" si="593"/>
        <v/>
      </c>
      <c r="U924" s="41" t="str">
        <f t="shared" si="605"/>
        <v/>
      </c>
      <c r="W924" s="74" t="str">
        <f>IF('Job Database'!$X924="", "", 'Job Database'!$X924)</f>
        <v/>
      </c>
      <c r="Y924" s="41" t="str">
        <f>IF($W924="", "", IF(COUNTIF($I$11:$I$3035, $W924)&gt;0, "", MAX($Y$10:$Y923)+1))</f>
        <v/>
      </c>
      <c r="Z924" s="41">
        <v>914</v>
      </c>
      <c r="AA924" s="58" t="str">
        <f t="shared" si="606"/>
        <v/>
      </c>
      <c r="AC924" s="41" t="str">
        <f t="shared" si="594"/>
        <v/>
      </c>
      <c r="AE924" s="41" t="str">
        <f t="shared" si="607"/>
        <v/>
      </c>
      <c r="AJ924" s="154" t="str">
        <f t="shared" si="608"/>
        <v/>
      </c>
      <c r="AL924" s="120" t="str">
        <f t="shared" si="609"/>
        <v/>
      </c>
      <c r="AM924" s="104" t="str">
        <f t="shared" si="610"/>
        <v/>
      </c>
      <c r="AN924" s="104" t="str">
        <f t="shared" si="611"/>
        <v/>
      </c>
      <c r="AO924" s="104" t="str">
        <f t="shared" si="595"/>
        <v/>
      </c>
      <c r="AP924" s="104" t="str">
        <f t="shared" si="596"/>
        <v/>
      </c>
      <c r="AQ924" s="121" t="str">
        <f t="shared" si="612"/>
        <v/>
      </c>
      <c r="AS924" s="88" t="str">
        <f t="shared" si="597"/>
        <v/>
      </c>
      <c r="AT924" s="68" t="str">
        <f t="shared" si="613"/>
        <v/>
      </c>
      <c r="AU924" s="68" t="str">
        <f t="shared" si="614"/>
        <v/>
      </c>
      <c r="AV924" s="68" t="str">
        <f t="shared" si="615"/>
        <v/>
      </c>
      <c r="AW924" s="88" t="str">
        <f t="shared" si="598"/>
        <v/>
      </c>
      <c r="AZ924" s="88" t="str">
        <f t="shared" si="599"/>
        <v/>
      </c>
      <c r="BA924" s="68" t="str">
        <f t="shared" si="600"/>
        <v/>
      </c>
      <c r="BB924" s="68" t="str">
        <f t="shared" si="601"/>
        <v/>
      </c>
      <c r="BC924" s="68" t="str">
        <f t="shared" si="602"/>
        <v/>
      </c>
      <c r="BD924" s="69" t="str">
        <f t="shared" si="603"/>
        <v/>
      </c>
      <c r="BE924" s="69" t="str">
        <f t="shared" si="616"/>
        <v/>
      </c>
      <c r="BT924" s="138" t="str">
        <f t="shared" ca="1" si="617"/>
        <v/>
      </c>
      <c r="BU924" s="139" t="str">
        <f t="shared" ca="1" si="618"/>
        <v/>
      </c>
      <c r="BW924" s="138" t="str">
        <f t="shared" si="619"/>
        <v/>
      </c>
      <c r="BX924" s="104" t="str">
        <f t="shared" si="620"/>
        <v/>
      </c>
      <c r="BY924" s="139" t="str">
        <f t="shared" si="621"/>
        <v/>
      </c>
      <c r="CA924" s="138" t="str">
        <f t="shared" si="622"/>
        <v/>
      </c>
      <c r="CB924" s="104" t="str">
        <f t="shared" si="623"/>
        <v/>
      </c>
      <c r="CC924" s="139" t="str">
        <f t="shared" si="624"/>
        <v/>
      </c>
      <c r="CE924" s="162" t="str">
        <f t="shared" si="625"/>
        <v/>
      </c>
      <c r="CF924" s="163" t="str">
        <f t="shared" si="626"/>
        <v/>
      </c>
      <c r="CG924" s="164" t="str">
        <f t="shared" si="627"/>
        <v/>
      </c>
      <c r="CI924" s="162" t="str">
        <f t="shared" si="628"/>
        <v/>
      </c>
      <c r="CJ924" s="163" t="str">
        <f t="shared" si="631"/>
        <v/>
      </c>
      <c r="CK924" s="164" t="str">
        <f t="shared" si="632"/>
        <v/>
      </c>
      <c r="CM924" s="169" t="str">
        <f t="shared" si="629"/>
        <v/>
      </c>
      <c r="CN924" s="139" t="str">
        <f t="shared" si="630"/>
        <v/>
      </c>
      <c r="CP924" s="41" t="str">
        <f>IF($CM924="", "", COUNTIF($CM$11:$CM$3035, "&lt;"&amp;$CM924)+1+COUNTIF($CM$11:$CM924, $CM924)-1)</f>
        <v/>
      </c>
    </row>
    <row r="925" spans="1:94" x14ac:dyDescent="0.25">
      <c r="A925" s="40"/>
      <c r="B925" s="82" t="str">
        <f>IF($I925="", "", IFERROR(INDEX('Job Database'!$AE$11:$AE$3035, MATCH($I925, 'Job Database'!$X$11:$X$3035, 0)), ""))</f>
        <v/>
      </c>
      <c r="C925" s="69" t="str">
        <f>IF($I925="", "", IF(COUNTIF('Job Database'!$X$11:$X$3035, $I925)=0, $AC$5, $AC$4))</f>
        <v/>
      </c>
      <c r="D925" s="40"/>
      <c r="E925" s="85" t="str">
        <f>IF($I925="", "", IF(IFERROR(INDEX('Job Database'!$M$11:$M$3035, MATCH($I925, 'Job Database'!$X$11:$X$3035, 0)), "")="", "", IFERROR(INDEX('Job Database'!$M$11:$M$3035, MATCH($I925, 'Job Database'!$X$11:$X$3035, 0)), "")))</f>
        <v/>
      </c>
      <c r="F925" s="40"/>
      <c r="G925" s="88" t="str">
        <f t="shared" si="604"/>
        <v/>
      </c>
      <c r="H925" s="40"/>
      <c r="I925" s="24"/>
      <c r="J925" s="34"/>
      <c r="K925" s="106"/>
      <c r="L925" s="79"/>
      <c r="M925" s="34"/>
      <c r="N925" s="79"/>
      <c r="O925" s="31"/>
      <c r="P925" s="53"/>
      <c r="Q925" s="40"/>
      <c r="S925" s="41" t="str">
        <f t="shared" si="592"/>
        <v/>
      </c>
      <c r="T925" s="41" t="str">
        <f t="shared" si="593"/>
        <v/>
      </c>
      <c r="U925" s="41" t="str">
        <f t="shared" si="605"/>
        <v/>
      </c>
      <c r="W925" s="74" t="str">
        <f>IF('Job Database'!$X925="", "", 'Job Database'!$X925)</f>
        <v/>
      </c>
      <c r="Y925" s="41" t="str">
        <f>IF($W925="", "", IF(COUNTIF($I$11:$I$3035, $W925)&gt;0, "", MAX($Y$10:$Y924)+1))</f>
        <v/>
      </c>
      <c r="Z925" s="41">
        <v>915</v>
      </c>
      <c r="AA925" s="58" t="str">
        <f t="shared" si="606"/>
        <v/>
      </c>
      <c r="AC925" s="41" t="str">
        <f t="shared" si="594"/>
        <v/>
      </c>
      <c r="AE925" s="41" t="str">
        <f t="shared" si="607"/>
        <v/>
      </c>
      <c r="AJ925" s="154" t="str">
        <f t="shared" si="608"/>
        <v/>
      </c>
      <c r="AL925" s="120" t="str">
        <f t="shared" si="609"/>
        <v/>
      </c>
      <c r="AM925" s="104" t="str">
        <f t="shared" si="610"/>
        <v/>
      </c>
      <c r="AN925" s="104" t="str">
        <f t="shared" si="611"/>
        <v/>
      </c>
      <c r="AO925" s="104" t="str">
        <f t="shared" si="595"/>
        <v/>
      </c>
      <c r="AP925" s="104" t="str">
        <f t="shared" si="596"/>
        <v/>
      </c>
      <c r="AQ925" s="121" t="str">
        <f t="shared" si="612"/>
        <v/>
      </c>
      <c r="AS925" s="88" t="str">
        <f t="shared" si="597"/>
        <v/>
      </c>
      <c r="AT925" s="68" t="str">
        <f t="shared" si="613"/>
        <v/>
      </c>
      <c r="AU925" s="68" t="str">
        <f t="shared" si="614"/>
        <v/>
      </c>
      <c r="AV925" s="68" t="str">
        <f t="shared" si="615"/>
        <v/>
      </c>
      <c r="AW925" s="88" t="str">
        <f t="shared" si="598"/>
        <v/>
      </c>
      <c r="AZ925" s="88" t="str">
        <f t="shared" si="599"/>
        <v/>
      </c>
      <c r="BA925" s="68" t="str">
        <f t="shared" si="600"/>
        <v/>
      </c>
      <c r="BB925" s="68" t="str">
        <f t="shared" si="601"/>
        <v/>
      </c>
      <c r="BC925" s="68" t="str">
        <f t="shared" si="602"/>
        <v/>
      </c>
      <c r="BD925" s="69" t="str">
        <f t="shared" si="603"/>
        <v/>
      </c>
      <c r="BE925" s="69" t="str">
        <f t="shared" si="616"/>
        <v/>
      </c>
      <c r="BT925" s="138" t="str">
        <f t="shared" ca="1" si="617"/>
        <v/>
      </c>
      <c r="BU925" s="139" t="str">
        <f t="shared" ca="1" si="618"/>
        <v/>
      </c>
      <c r="BW925" s="138" t="str">
        <f t="shared" si="619"/>
        <v/>
      </c>
      <c r="BX925" s="104" t="str">
        <f t="shared" si="620"/>
        <v/>
      </c>
      <c r="BY925" s="139" t="str">
        <f t="shared" si="621"/>
        <v/>
      </c>
      <c r="CA925" s="138" t="str">
        <f t="shared" si="622"/>
        <v/>
      </c>
      <c r="CB925" s="104" t="str">
        <f t="shared" si="623"/>
        <v/>
      </c>
      <c r="CC925" s="139" t="str">
        <f t="shared" si="624"/>
        <v/>
      </c>
      <c r="CE925" s="162" t="str">
        <f t="shared" si="625"/>
        <v/>
      </c>
      <c r="CF925" s="163" t="str">
        <f t="shared" si="626"/>
        <v/>
      </c>
      <c r="CG925" s="164" t="str">
        <f t="shared" si="627"/>
        <v/>
      </c>
      <c r="CI925" s="162" t="str">
        <f t="shared" si="628"/>
        <v/>
      </c>
      <c r="CJ925" s="163" t="str">
        <f t="shared" si="631"/>
        <v/>
      </c>
      <c r="CK925" s="164" t="str">
        <f t="shared" si="632"/>
        <v/>
      </c>
      <c r="CM925" s="169" t="str">
        <f t="shared" si="629"/>
        <v/>
      </c>
      <c r="CN925" s="139" t="str">
        <f t="shared" si="630"/>
        <v/>
      </c>
      <c r="CP925" s="41" t="str">
        <f>IF($CM925="", "", COUNTIF($CM$11:$CM$3035, "&lt;"&amp;$CM925)+1+COUNTIF($CM$11:$CM925, $CM925)-1)</f>
        <v/>
      </c>
    </row>
    <row r="926" spans="1:94" x14ac:dyDescent="0.25">
      <c r="A926" s="40"/>
      <c r="B926" s="82" t="str">
        <f>IF($I926="", "", IFERROR(INDEX('Job Database'!$AE$11:$AE$3035, MATCH($I926, 'Job Database'!$X$11:$X$3035, 0)), ""))</f>
        <v/>
      </c>
      <c r="C926" s="69" t="str">
        <f>IF($I926="", "", IF(COUNTIF('Job Database'!$X$11:$X$3035, $I926)=0, $AC$5, $AC$4))</f>
        <v/>
      </c>
      <c r="D926" s="40"/>
      <c r="E926" s="85" t="str">
        <f>IF($I926="", "", IF(IFERROR(INDEX('Job Database'!$M$11:$M$3035, MATCH($I926, 'Job Database'!$X$11:$X$3035, 0)), "")="", "", IFERROR(INDEX('Job Database'!$M$11:$M$3035, MATCH($I926, 'Job Database'!$X$11:$X$3035, 0)), "")))</f>
        <v/>
      </c>
      <c r="F926" s="40"/>
      <c r="G926" s="88" t="str">
        <f t="shared" si="604"/>
        <v/>
      </c>
      <c r="H926" s="40"/>
      <c r="I926" s="24"/>
      <c r="J926" s="34"/>
      <c r="K926" s="106"/>
      <c r="L926" s="79"/>
      <c r="M926" s="34"/>
      <c r="N926" s="79"/>
      <c r="O926" s="31"/>
      <c r="P926" s="53"/>
      <c r="Q926" s="40"/>
      <c r="S926" s="41" t="str">
        <f t="shared" si="592"/>
        <v/>
      </c>
      <c r="T926" s="41" t="str">
        <f t="shared" si="593"/>
        <v/>
      </c>
      <c r="U926" s="41" t="str">
        <f t="shared" si="605"/>
        <v/>
      </c>
      <c r="W926" s="74" t="str">
        <f>IF('Job Database'!$X926="", "", 'Job Database'!$X926)</f>
        <v/>
      </c>
      <c r="Y926" s="41" t="str">
        <f>IF($W926="", "", IF(COUNTIF($I$11:$I$3035, $W926)&gt;0, "", MAX($Y$10:$Y925)+1))</f>
        <v/>
      </c>
      <c r="Z926" s="41">
        <v>916</v>
      </c>
      <c r="AA926" s="58" t="str">
        <f t="shared" si="606"/>
        <v/>
      </c>
      <c r="AC926" s="41" t="str">
        <f t="shared" si="594"/>
        <v/>
      </c>
      <c r="AE926" s="41" t="str">
        <f t="shared" si="607"/>
        <v/>
      </c>
      <c r="AJ926" s="154" t="str">
        <f t="shared" si="608"/>
        <v/>
      </c>
      <c r="AL926" s="120" t="str">
        <f t="shared" si="609"/>
        <v/>
      </c>
      <c r="AM926" s="104" t="str">
        <f t="shared" si="610"/>
        <v/>
      </c>
      <c r="AN926" s="104" t="str">
        <f t="shared" si="611"/>
        <v/>
      </c>
      <c r="AO926" s="104" t="str">
        <f t="shared" si="595"/>
        <v/>
      </c>
      <c r="AP926" s="104" t="str">
        <f t="shared" si="596"/>
        <v/>
      </c>
      <c r="AQ926" s="121" t="str">
        <f t="shared" si="612"/>
        <v/>
      </c>
      <c r="AS926" s="88" t="str">
        <f t="shared" si="597"/>
        <v/>
      </c>
      <c r="AT926" s="68" t="str">
        <f t="shared" si="613"/>
        <v/>
      </c>
      <c r="AU926" s="68" t="str">
        <f t="shared" si="614"/>
        <v/>
      </c>
      <c r="AV926" s="68" t="str">
        <f t="shared" si="615"/>
        <v/>
      </c>
      <c r="AW926" s="88" t="str">
        <f t="shared" si="598"/>
        <v/>
      </c>
      <c r="AZ926" s="88" t="str">
        <f t="shared" si="599"/>
        <v/>
      </c>
      <c r="BA926" s="68" t="str">
        <f t="shared" si="600"/>
        <v/>
      </c>
      <c r="BB926" s="68" t="str">
        <f t="shared" si="601"/>
        <v/>
      </c>
      <c r="BC926" s="68" t="str">
        <f t="shared" si="602"/>
        <v/>
      </c>
      <c r="BD926" s="69" t="str">
        <f t="shared" si="603"/>
        <v/>
      </c>
      <c r="BE926" s="69" t="str">
        <f t="shared" si="616"/>
        <v/>
      </c>
      <c r="BT926" s="138" t="str">
        <f t="shared" ca="1" si="617"/>
        <v/>
      </c>
      <c r="BU926" s="139" t="str">
        <f t="shared" ca="1" si="618"/>
        <v/>
      </c>
      <c r="BW926" s="138" t="str">
        <f t="shared" si="619"/>
        <v/>
      </c>
      <c r="BX926" s="104" t="str">
        <f t="shared" si="620"/>
        <v/>
      </c>
      <c r="BY926" s="139" t="str">
        <f t="shared" si="621"/>
        <v/>
      </c>
      <c r="CA926" s="138" t="str">
        <f t="shared" si="622"/>
        <v/>
      </c>
      <c r="CB926" s="104" t="str">
        <f t="shared" si="623"/>
        <v/>
      </c>
      <c r="CC926" s="139" t="str">
        <f t="shared" si="624"/>
        <v/>
      </c>
      <c r="CE926" s="162" t="str">
        <f t="shared" si="625"/>
        <v/>
      </c>
      <c r="CF926" s="163" t="str">
        <f t="shared" si="626"/>
        <v/>
      </c>
      <c r="CG926" s="164" t="str">
        <f t="shared" si="627"/>
        <v/>
      </c>
      <c r="CI926" s="162" t="str">
        <f t="shared" si="628"/>
        <v/>
      </c>
      <c r="CJ926" s="163" t="str">
        <f t="shared" si="631"/>
        <v/>
      </c>
      <c r="CK926" s="164" t="str">
        <f t="shared" si="632"/>
        <v/>
      </c>
      <c r="CM926" s="169" t="str">
        <f t="shared" si="629"/>
        <v/>
      </c>
      <c r="CN926" s="139" t="str">
        <f t="shared" si="630"/>
        <v/>
      </c>
      <c r="CP926" s="41" t="str">
        <f>IF($CM926="", "", COUNTIF($CM$11:$CM$3035, "&lt;"&amp;$CM926)+1+COUNTIF($CM$11:$CM926, $CM926)-1)</f>
        <v/>
      </c>
    </row>
    <row r="927" spans="1:94" x14ac:dyDescent="0.25">
      <c r="A927" s="40"/>
      <c r="B927" s="82" t="str">
        <f>IF($I927="", "", IFERROR(INDEX('Job Database'!$AE$11:$AE$3035, MATCH($I927, 'Job Database'!$X$11:$X$3035, 0)), ""))</f>
        <v/>
      </c>
      <c r="C927" s="69" t="str">
        <f>IF($I927="", "", IF(COUNTIF('Job Database'!$X$11:$X$3035, $I927)=0, $AC$5, $AC$4))</f>
        <v/>
      </c>
      <c r="D927" s="40"/>
      <c r="E927" s="85" t="str">
        <f>IF($I927="", "", IF(IFERROR(INDEX('Job Database'!$M$11:$M$3035, MATCH($I927, 'Job Database'!$X$11:$X$3035, 0)), "")="", "", IFERROR(INDEX('Job Database'!$M$11:$M$3035, MATCH($I927, 'Job Database'!$X$11:$X$3035, 0)), "")))</f>
        <v/>
      </c>
      <c r="F927" s="40"/>
      <c r="G927" s="88" t="str">
        <f t="shared" si="604"/>
        <v/>
      </c>
      <c r="H927" s="40"/>
      <c r="I927" s="24"/>
      <c r="J927" s="34"/>
      <c r="K927" s="106"/>
      <c r="L927" s="79"/>
      <c r="M927" s="34"/>
      <c r="N927" s="79"/>
      <c r="O927" s="31"/>
      <c r="P927" s="53"/>
      <c r="Q927" s="40"/>
      <c r="S927" s="41" t="str">
        <f t="shared" si="592"/>
        <v/>
      </c>
      <c r="T927" s="41" t="str">
        <f t="shared" si="593"/>
        <v/>
      </c>
      <c r="U927" s="41" t="str">
        <f t="shared" si="605"/>
        <v/>
      </c>
      <c r="W927" s="74" t="str">
        <f>IF('Job Database'!$X927="", "", 'Job Database'!$X927)</f>
        <v/>
      </c>
      <c r="Y927" s="41" t="str">
        <f>IF($W927="", "", IF(COUNTIF($I$11:$I$3035, $W927)&gt;0, "", MAX($Y$10:$Y926)+1))</f>
        <v/>
      </c>
      <c r="Z927" s="41">
        <v>917</v>
      </c>
      <c r="AA927" s="58" t="str">
        <f t="shared" si="606"/>
        <v/>
      </c>
      <c r="AC927" s="41" t="str">
        <f t="shared" si="594"/>
        <v/>
      </c>
      <c r="AE927" s="41" t="str">
        <f t="shared" si="607"/>
        <v/>
      </c>
      <c r="AJ927" s="154" t="str">
        <f t="shared" si="608"/>
        <v/>
      </c>
      <c r="AL927" s="120" t="str">
        <f t="shared" si="609"/>
        <v/>
      </c>
      <c r="AM927" s="104" t="str">
        <f t="shared" si="610"/>
        <v/>
      </c>
      <c r="AN927" s="104" t="str">
        <f t="shared" si="611"/>
        <v/>
      </c>
      <c r="AO927" s="104" t="str">
        <f t="shared" si="595"/>
        <v/>
      </c>
      <c r="AP927" s="104" t="str">
        <f t="shared" si="596"/>
        <v/>
      </c>
      <c r="AQ927" s="121" t="str">
        <f t="shared" si="612"/>
        <v/>
      </c>
      <c r="AS927" s="88" t="str">
        <f t="shared" si="597"/>
        <v/>
      </c>
      <c r="AT927" s="68" t="str">
        <f t="shared" si="613"/>
        <v/>
      </c>
      <c r="AU927" s="68" t="str">
        <f t="shared" si="614"/>
        <v/>
      </c>
      <c r="AV927" s="68" t="str">
        <f t="shared" si="615"/>
        <v/>
      </c>
      <c r="AW927" s="88" t="str">
        <f t="shared" si="598"/>
        <v/>
      </c>
      <c r="AZ927" s="88" t="str">
        <f t="shared" si="599"/>
        <v/>
      </c>
      <c r="BA927" s="68" t="str">
        <f t="shared" si="600"/>
        <v/>
      </c>
      <c r="BB927" s="68" t="str">
        <f t="shared" si="601"/>
        <v/>
      </c>
      <c r="BC927" s="68" t="str">
        <f t="shared" si="602"/>
        <v/>
      </c>
      <c r="BD927" s="69" t="str">
        <f t="shared" si="603"/>
        <v/>
      </c>
      <c r="BE927" s="69" t="str">
        <f t="shared" si="616"/>
        <v/>
      </c>
      <c r="BT927" s="138" t="str">
        <f t="shared" ca="1" si="617"/>
        <v/>
      </c>
      <c r="BU927" s="139" t="str">
        <f t="shared" ca="1" si="618"/>
        <v/>
      </c>
      <c r="BW927" s="138" t="str">
        <f t="shared" si="619"/>
        <v/>
      </c>
      <c r="BX927" s="104" t="str">
        <f t="shared" si="620"/>
        <v/>
      </c>
      <c r="BY927" s="139" t="str">
        <f t="shared" si="621"/>
        <v/>
      </c>
      <c r="CA927" s="138" t="str">
        <f t="shared" si="622"/>
        <v/>
      </c>
      <c r="CB927" s="104" t="str">
        <f t="shared" si="623"/>
        <v/>
      </c>
      <c r="CC927" s="139" t="str">
        <f t="shared" si="624"/>
        <v/>
      </c>
      <c r="CE927" s="162" t="str">
        <f t="shared" si="625"/>
        <v/>
      </c>
      <c r="CF927" s="163" t="str">
        <f t="shared" si="626"/>
        <v/>
      </c>
      <c r="CG927" s="164" t="str">
        <f t="shared" si="627"/>
        <v/>
      </c>
      <c r="CI927" s="162" t="str">
        <f t="shared" si="628"/>
        <v/>
      </c>
      <c r="CJ927" s="163" t="str">
        <f t="shared" si="631"/>
        <v/>
      </c>
      <c r="CK927" s="164" t="str">
        <f t="shared" si="632"/>
        <v/>
      </c>
      <c r="CM927" s="169" t="str">
        <f t="shared" si="629"/>
        <v/>
      </c>
      <c r="CN927" s="139" t="str">
        <f t="shared" si="630"/>
        <v/>
      </c>
      <c r="CP927" s="41" t="str">
        <f>IF($CM927="", "", COUNTIF($CM$11:$CM$3035, "&lt;"&amp;$CM927)+1+COUNTIF($CM$11:$CM927, $CM927)-1)</f>
        <v/>
      </c>
    </row>
    <row r="928" spans="1:94" x14ac:dyDescent="0.25">
      <c r="A928" s="40"/>
      <c r="B928" s="82" t="str">
        <f>IF($I928="", "", IFERROR(INDEX('Job Database'!$AE$11:$AE$3035, MATCH($I928, 'Job Database'!$X$11:$X$3035, 0)), ""))</f>
        <v/>
      </c>
      <c r="C928" s="69" t="str">
        <f>IF($I928="", "", IF(COUNTIF('Job Database'!$X$11:$X$3035, $I928)=0, $AC$5, $AC$4))</f>
        <v/>
      </c>
      <c r="D928" s="40"/>
      <c r="E928" s="85" t="str">
        <f>IF($I928="", "", IF(IFERROR(INDEX('Job Database'!$M$11:$M$3035, MATCH($I928, 'Job Database'!$X$11:$X$3035, 0)), "")="", "", IFERROR(INDEX('Job Database'!$M$11:$M$3035, MATCH($I928, 'Job Database'!$X$11:$X$3035, 0)), "")))</f>
        <v/>
      </c>
      <c r="F928" s="40"/>
      <c r="G928" s="88" t="str">
        <f t="shared" si="604"/>
        <v/>
      </c>
      <c r="H928" s="40"/>
      <c r="I928" s="24"/>
      <c r="J928" s="34"/>
      <c r="K928" s="106"/>
      <c r="L928" s="79"/>
      <c r="M928" s="34"/>
      <c r="N928" s="79"/>
      <c r="O928" s="31"/>
      <c r="P928" s="53"/>
      <c r="Q928" s="40"/>
      <c r="S928" s="41" t="str">
        <f t="shared" si="592"/>
        <v/>
      </c>
      <c r="T928" s="41" t="str">
        <f t="shared" si="593"/>
        <v/>
      </c>
      <c r="U928" s="41" t="str">
        <f t="shared" si="605"/>
        <v/>
      </c>
      <c r="W928" s="74" t="str">
        <f>IF('Job Database'!$X928="", "", 'Job Database'!$X928)</f>
        <v/>
      </c>
      <c r="Y928" s="41" t="str">
        <f>IF($W928="", "", IF(COUNTIF($I$11:$I$3035, $W928)&gt;0, "", MAX($Y$10:$Y927)+1))</f>
        <v/>
      </c>
      <c r="Z928" s="41">
        <v>918</v>
      </c>
      <c r="AA928" s="58" t="str">
        <f t="shared" si="606"/>
        <v/>
      </c>
      <c r="AC928" s="41" t="str">
        <f t="shared" si="594"/>
        <v/>
      </c>
      <c r="AE928" s="41" t="str">
        <f t="shared" si="607"/>
        <v/>
      </c>
      <c r="AJ928" s="154" t="str">
        <f t="shared" si="608"/>
        <v/>
      </c>
      <c r="AL928" s="120" t="str">
        <f t="shared" si="609"/>
        <v/>
      </c>
      <c r="AM928" s="104" t="str">
        <f t="shared" si="610"/>
        <v/>
      </c>
      <c r="AN928" s="104" t="str">
        <f t="shared" si="611"/>
        <v/>
      </c>
      <c r="AO928" s="104" t="str">
        <f t="shared" si="595"/>
        <v/>
      </c>
      <c r="AP928" s="104" t="str">
        <f t="shared" si="596"/>
        <v/>
      </c>
      <c r="AQ928" s="121" t="str">
        <f t="shared" si="612"/>
        <v/>
      </c>
      <c r="AS928" s="88" t="str">
        <f t="shared" si="597"/>
        <v/>
      </c>
      <c r="AT928" s="68" t="str">
        <f t="shared" si="613"/>
        <v/>
      </c>
      <c r="AU928" s="68" t="str">
        <f t="shared" si="614"/>
        <v/>
      </c>
      <c r="AV928" s="68" t="str">
        <f t="shared" si="615"/>
        <v/>
      </c>
      <c r="AW928" s="88" t="str">
        <f t="shared" si="598"/>
        <v/>
      </c>
      <c r="AZ928" s="88" t="str">
        <f t="shared" si="599"/>
        <v/>
      </c>
      <c r="BA928" s="68" t="str">
        <f t="shared" si="600"/>
        <v/>
      </c>
      <c r="BB928" s="68" t="str">
        <f t="shared" si="601"/>
        <v/>
      </c>
      <c r="BC928" s="68" t="str">
        <f t="shared" si="602"/>
        <v/>
      </c>
      <c r="BD928" s="69" t="str">
        <f t="shared" si="603"/>
        <v/>
      </c>
      <c r="BE928" s="69" t="str">
        <f t="shared" si="616"/>
        <v/>
      </c>
      <c r="BT928" s="138" t="str">
        <f t="shared" ca="1" si="617"/>
        <v/>
      </c>
      <c r="BU928" s="139" t="str">
        <f t="shared" ca="1" si="618"/>
        <v/>
      </c>
      <c r="BW928" s="138" t="str">
        <f t="shared" si="619"/>
        <v/>
      </c>
      <c r="BX928" s="104" t="str">
        <f t="shared" si="620"/>
        <v/>
      </c>
      <c r="BY928" s="139" t="str">
        <f t="shared" si="621"/>
        <v/>
      </c>
      <c r="CA928" s="138" t="str">
        <f t="shared" si="622"/>
        <v/>
      </c>
      <c r="CB928" s="104" t="str">
        <f t="shared" si="623"/>
        <v/>
      </c>
      <c r="CC928" s="139" t="str">
        <f t="shared" si="624"/>
        <v/>
      </c>
      <c r="CE928" s="162" t="str">
        <f t="shared" si="625"/>
        <v/>
      </c>
      <c r="CF928" s="163" t="str">
        <f t="shared" si="626"/>
        <v/>
      </c>
      <c r="CG928" s="164" t="str">
        <f t="shared" si="627"/>
        <v/>
      </c>
      <c r="CI928" s="162" t="str">
        <f t="shared" si="628"/>
        <v/>
      </c>
      <c r="CJ928" s="163" t="str">
        <f t="shared" si="631"/>
        <v/>
      </c>
      <c r="CK928" s="164" t="str">
        <f t="shared" si="632"/>
        <v/>
      </c>
      <c r="CM928" s="169" t="str">
        <f t="shared" si="629"/>
        <v/>
      </c>
      <c r="CN928" s="139" t="str">
        <f t="shared" si="630"/>
        <v/>
      </c>
      <c r="CP928" s="41" t="str">
        <f>IF($CM928="", "", COUNTIF($CM$11:$CM$3035, "&lt;"&amp;$CM928)+1+COUNTIF($CM$11:$CM928, $CM928)-1)</f>
        <v/>
      </c>
    </row>
    <row r="929" spans="1:94" x14ac:dyDescent="0.25">
      <c r="A929" s="40"/>
      <c r="B929" s="82" t="str">
        <f>IF($I929="", "", IFERROR(INDEX('Job Database'!$AE$11:$AE$3035, MATCH($I929, 'Job Database'!$X$11:$X$3035, 0)), ""))</f>
        <v/>
      </c>
      <c r="C929" s="69" t="str">
        <f>IF($I929="", "", IF(COUNTIF('Job Database'!$X$11:$X$3035, $I929)=0, $AC$5, $AC$4))</f>
        <v/>
      </c>
      <c r="D929" s="40"/>
      <c r="E929" s="85" t="str">
        <f>IF($I929="", "", IF(IFERROR(INDEX('Job Database'!$M$11:$M$3035, MATCH($I929, 'Job Database'!$X$11:$X$3035, 0)), "")="", "", IFERROR(INDEX('Job Database'!$M$11:$M$3035, MATCH($I929, 'Job Database'!$X$11:$X$3035, 0)), "")))</f>
        <v/>
      </c>
      <c r="F929" s="40"/>
      <c r="G929" s="88" t="str">
        <f t="shared" si="604"/>
        <v/>
      </c>
      <c r="H929" s="40"/>
      <c r="I929" s="24"/>
      <c r="J929" s="34"/>
      <c r="K929" s="106"/>
      <c r="L929" s="79"/>
      <c r="M929" s="34"/>
      <c r="N929" s="79"/>
      <c r="O929" s="31"/>
      <c r="P929" s="53"/>
      <c r="Q929" s="40"/>
      <c r="S929" s="41" t="str">
        <f t="shared" si="592"/>
        <v/>
      </c>
      <c r="T929" s="41" t="str">
        <f t="shared" si="593"/>
        <v/>
      </c>
      <c r="U929" s="41" t="str">
        <f t="shared" si="605"/>
        <v/>
      </c>
      <c r="W929" s="74" t="str">
        <f>IF('Job Database'!$X929="", "", 'Job Database'!$X929)</f>
        <v/>
      </c>
      <c r="Y929" s="41" t="str">
        <f>IF($W929="", "", IF(COUNTIF($I$11:$I$3035, $W929)&gt;0, "", MAX($Y$10:$Y928)+1))</f>
        <v/>
      </c>
      <c r="Z929" s="41">
        <v>919</v>
      </c>
      <c r="AA929" s="58" t="str">
        <f t="shared" si="606"/>
        <v/>
      </c>
      <c r="AC929" s="41" t="str">
        <f t="shared" si="594"/>
        <v/>
      </c>
      <c r="AE929" s="41" t="str">
        <f t="shared" si="607"/>
        <v/>
      </c>
      <c r="AJ929" s="154" t="str">
        <f t="shared" si="608"/>
        <v/>
      </c>
      <c r="AL929" s="120" t="str">
        <f t="shared" si="609"/>
        <v/>
      </c>
      <c r="AM929" s="104" t="str">
        <f t="shared" si="610"/>
        <v/>
      </c>
      <c r="AN929" s="104" t="str">
        <f t="shared" si="611"/>
        <v/>
      </c>
      <c r="AO929" s="104" t="str">
        <f t="shared" si="595"/>
        <v/>
      </c>
      <c r="AP929" s="104" t="str">
        <f t="shared" si="596"/>
        <v/>
      </c>
      <c r="AQ929" s="121" t="str">
        <f t="shared" si="612"/>
        <v/>
      </c>
      <c r="AS929" s="88" t="str">
        <f t="shared" si="597"/>
        <v/>
      </c>
      <c r="AT929" s="68" t="str">
        <f t="shared" si="613"/>
        <v/>
      </c>
      <c r="AU929" s="68" t="str">
        <f t="shared" si="614"/>
        <v/>
      </c>
      <c r="AV929" s="68" t="str">
        <f t="shared" si="615"/>
        <v/>
      </c>
      <c r="AW929" s="88" t="str">
        <f t="shared" si="598"/>
        <v/>
      </c>
      <c r="AZ929" s="88" t="str">
        <f t="shared" si="599"/>
        <v/>
      </c>
      <c r="BA929" s="68" t="str">
        <f t="shared" si="600"/>
        <v/>
      </c>
      <c r="BB929" s="68" t="str">
        <f t="shared" si="601"/>
        <v/>
      </c>
      <c r="BC929" s="68" t="str">
        <f t="shared" si="602"/>
        <v/>
      </c>
      <c r="BD929" s="69" t="str">
        <f t="shared" si="603"/>
        <v/>
      </c>
      <c r="BE929" s="69" t="str">
        <f t="shared" si="616"/>
        <v/>
      </c>
      <c r="BT929" s="138" t="str">
        <f t="shared" ca="1" si="617"/>
        <v/>
      </c>
      <c r="BU929" s="139" t="str">
        <f t="shared" ca="1" si="618"/>
        <v/>
      </c>
      <c r="BW929" s="138" t="str">
        <f t="shared" si="619"/>
        <v/>
      </c>
      <c r="BX929" s="104" t="str">
        <f t="shared" si="620"/>
        <v/>
      </c>
      <c r="BY929" s="139" t="str">
        <f t="shared" si="621"/>
        <v/>
      </c>
      <c r="CA929" s="138" t="str">
        <f t="shared" si="622"/>
        <v/>
      </c>
      <c r="CB929" s="104" t="str">
        <f t="shared" si="623"/>
        <v/>
      </c>
      <c r="CC929" s="139" t="str">
        <f t="shared" si="624"/>
        <v/>
      </c>
      <c r="CE929" s="162" t="str">
        <f t="shared" si="625"/>
        <v/>
      </c>
      <c r="CF929" s="163" t="str">
        <f t="shared" si="626"/>
        <v/>
      </c>
      <c r="CG929" s="164" t="str">
        <f t="shared" si="627"/>
        <v/>
      </c>
      <c r="CI929" s="162" t="str">
        <f t="shared" si="628"/>
        <v/>
      </c>
      <c r="CJ929" s="163" t="str">
        <f t="shared" si="631"/>
        <v/>
      </c>
      <c r="CK929" s="164" t="str">
        <f t="shared" si="632"/>
        <v/>
      </c>
      <c r="CM929" s="169" t="str">
        <f t="shared" si="629"/>
        <v/>
      </c>
      <c r="CN929" s="139" t="str">
        <f t="shared" si="630"/>
        <v/>
      </c>
      <c r="CP929" s="41" t="str">
        <f>IF($CM929="", "", COUNTIF($CM$11:$CM$3035, "&lt;"&amp;$CM929)+1+COUNTIF($CM$11:$CM929, $CM929)-1)</f>
        <v/>
      </c>
    </row>
    <row r="930" spans="1:94" x14ac:dyDescent="0.25">
      <c r="A930" s="40"/>
      <c r="B930" s="82" t="str">
        <f>IF($I930="", "", IFERROR(INDEX('Job Database'!$AE$11:$AE$3035, MATCH($I930, 'Job Database'!$X$11:$X$3035, 0)), ""))</f>
        <v/>
      </c>
      <c r="C930" s="69" t="str">
        <f>IF($I930="", "", IF(COUNTIF('Job Database'!$X$11:$X$3035, $I930)=0, $AC$5, $AC$4))</f>
        <v/>
      </c>
      <c r="D930" s="40"/>
      <c r="E930" s="85" t="str">
        <f>IF($I930="", "", IF(IFERROR(INDEX('Job Database'!$M$11:$M$3035, MATCH($I930, 'Job Database'!$X$11:$X$3035, 0)), "")="", "", IFERROR(INDEX('Job Database'!$M$11:$M$3035, MATCH($I930, 'Job Database'!$X$11:$X$3035, 0)), "")))</f>
        <v/>
      </c>
      <c r="F930" s="40"/>
      <c r="G930" s="88" t="str">
        <f t="shared" si="604"/>
        <v/>
      </c>
      <c r="H930" s="40"/>
      <c r="I930" s="24"/>
      <c r="J930" s="34"/>
      <c r="K930" s="106"/>
      <c r="L930" s="79"/>
      <c r="M930" s="34"/>
      <c r="N930" s="79"/>
      <c r="O930" s="31"/>
      <c r="P930" s="53"/>
      <c r="Q930" s="40"/>
      <c r="S930" s="41" t="str">
        <f t="shared" si="592"/>
        <v/>
      </c>
      <c r="T930" s="41" t="str">
        <f t="shared" si="593"/>
        <v/>
      </c>
      <c r="U930" s="41" t="str">
        <f t="shared" si="605"/>
        <v/>
      </c>
      <c r="W930" s="74" t="str">
        <f>IF('Job Database'!$X930="", "", 'Job Database'!$X930)</f>
        <v/>
      </c>
      <c r="Y930" s="41" t="str">
        <f>IF($W930="", "", IF(COUNTIF($I$11:$I$3035, $W930)&gt;0, "", MAX($Y$10:$Y929)+1))</f>
        <v/>
      </c>
      <c r="Z930" s="41">
        <v>920</v>
      </c>
      <c r="AA930" s="58" t="str">
        <f t="shared" si="606"/>
        <v/>
      </c>
      <c r="AC930" s="41" t="str">
        <f t="shared" si="594"/>
        <v/>
      </c>
      <c r="AE930" s="41" t="str">
        <f t="shared" si="607"/>
        <v/>
      </c>
      <c r="AJ930" s="154" t="str">
        <f t="shared" si="608"/>
        <v/>
      </c>
      <c r="AL930" s="120" t="str">
        <f t="shared" si="609"/>
        <v/>
      </c>
      <c r="AM930" s="104" t="str">
        <f t="shared" si="610"/>
        <v/>
      </c>
      <c r="AN930" s="104" t="str">
        <f t="shared" si="611"/>
        <v/>
      </c>
      <c r="AO930" s="104" t="str">
        <f t="shared" si="595"/>
        <v/>
      </c>
      <c r="AP930" s="104" t="str">
        <f t="shared" si="596"/>
        <v/>
      </c>
      <c r="AQ930" s="121" t="str">
        <f t="shared" si="612"/>
        <v/>
      </c>
      <c r="AS930" s="88" t="str">
        <f t="shared" si="597"/>
        <v/>
      </c>
      <c r="AT930" s="68" t="str">
        <f t="shared" si="613"/>
        <v/>
      </c>
      <c r="AU930" s="68" t="str">
        <f t="shared" si="614"/>
        <v/>
      </c>
      <c r="AV930" s="68" t="str">
        <f t="shared" si="615"/>
        <v/>
      </c>
      <c r="AW930" s="88" t="str">
        <f t="shared" si="598"/>
        <v/>
      </c>
      <c r="AZ930" s="88" t="str">
        <f t="shared" si="599"/>
        <v/>
      </c>
      <c r="BA930" s="68" t="str">
        <f t="shared" si="600"/>
        <v/>
      </c>
      <c r="BB930" s="68" t="str">
        <f t="shared" si="601"/>
        <v/>
      </c>
      <c r="BC930" s="68" t="str">
        <f t="shared" si="602"/>
        <v/>
      </c>
      <c r="BD930" s="69" t="str">
        <f t="shared" si="603"/>
        <v/>
      </c>
      <c r="BE930" s="69" t="str">
        <f t="shared" si="616"/>
        <v/>
      </c>
      <c r="BT930" s="138" t="str">
        <f t="shared" ca="1" si="617"/>
        <v/>
      </c>
      <c r="BU930" s="139" t="str">
        <f t="shared" ca="1" si="618"/>
        <v/>
      </c>
      <c r="BW930" s="138" t="str">
        <f t="shared" si="619"/>
        <v/>
      </c>
      <c r="BX930" s="104" t="str">
        <f t="shared" si="620"/>
        <v/>
      </c>
      <c r="BY930" s="139" t="str">
        <f t="shared" si="621"/>
        <v/>
      </c>
      <c r="CA930" s="138" t="str">
        <f t="shared" si="622"/>
        <v/>
      </c>
      <c r="CB930" s="104" t="str">
        <f t="shared" si="623"/>
        <v/>
      </c>
      <c r="CC930" s="139" t="str">
        <f t="shared" si="624"/>
        <v/>
      </c>
      <c r="CE930" s="162" t="str">
        <f t="shared" si="625"/>
        <v/>
      </c>
      <c r="CF930" s="163" t="str">
        <f t="shared" si="626"/>
        <v/>
      </c>
      <c r="CG930" s="164" t="str">
        <f t="shared" si="627"/>
        <v/>
      </c>
      <c r="CI930" s="162" t="str">
        <f t="shared" si="628"/>
        <v/>
      </c>
      <c r="CJ930" s="163" t="str">
        <f t="shared" si="631"/>
        <v/>
      </c>
      <c r="CK930" s="164" t="str">
        <f t="shared" si="632"/>
        <v/>
      </c>
      <c r="CM930" s="169" t="str">
        <f t="shared" si="629"/>
        <v/>
      </c>
      <c r="CN930" s="139" t="str">
        <f t="shared" si="630"/>
        <v/>
      </c>
      <c r="CP930" s="41" t="str">
        <f>IF($CM930="", "", COUNTIF($CM$11:$CM$3035, "&lt;"&amp;$CM930)+1+COUNTIF($CM$11:$CM930, $CM930)-1)</f>
        <v/>
      </c>
    </row>
    <row r="931" spans="1:94" x14ac:dyDescent="0.25">
      <c r="A931" s="40"/>
      <c r="B931" s="82" t="str">
        <f>IF($I931="", "", IFERROR(INDEX('Job Database'!$AE$11:$AE$3035, MATCH($I931, 'Job Database'!$X$11:$X$3035, 0)), ""))</f>
        <v/>
      </c>
      <c r="C931" s="69" t="str">
        <f>IF($I931="", "", IF(COUNTIF('Job Database'!$X$11:$X$3035, $I931)=0, $AC$5, $AC$4))</f>
        <v/>
      </c>
      <c r="D931" s="40"/>
      <c r="E931" s="85" t="str">
        <f>IF($I931="", "", IF(IFERROR(INDEX('Job Database'!$M$11:$M$3035, MATCH($I931, 'Job Database'!$X$11:$X$3035, 0)), "")="", "", IFERROR(INDEX('Job Database'!$M$11:$M$3035, MATCH($I931, 'Job Database'!$X$11:$X$3035, 0)), "")))</f>
        <v/>
      </c>
      <c r="F931" s="40"/>
      <c r="G931" s="88" t="str">
        <f t="shared" si="604"/>
        <v/>
      </c>
      <c r="H931" s="40"/>
      <c r="I931" s="24"/>
      <c r="J931" s="34"/>
      <c r="K931" s="106"/>
      <c r="L931" s="79"/>
      <c r="M931" s="34"/>
      <c r="N931" s="79"/>
      <c r="O931" s="31"/>
      <c r="P931" s="53"/>
      <c r="Q931" s="40"/>
      <c r="S931" s="41" t="str">
        <f t="shared" si="592"/>
        <v/>
      </c>
      <c r="T931" s="41" t="str">
        <f t="shared" si="593"/>
        <v/>
      </c>
      <c r="U931" s="41" t="str">
        <f t="shared" si="605"/>
        <v/>
      </c>
      <c r="W931" s="74" t="str">
        <f>IF('Job Database'!$X931="", "", 'Job Database'!$X931)</f>
        <v/>
      </c>
      <c r="Y931" s="41" t="str">
        <f>IF($W931="", "", IF(COUNTIF($I$11:$I$3035, $W931)&gt;0, "", MAX($Y$10:$Y930)+1))</f>
        <v/>
      </c>
      <c r="Z931" s="41">
        <v>921</v>
      </c>
      <c r="AA931" s="58" t="str">
        <f t="shared" si="606"/>
        <v/>
      </c>
      <c r="AC931" s="41" t="str">
        <f t="shared" si="594"/>
        <v/>
      </c>
      <c r="AE931" s="41" t="str">
        <f t="shared" si="607"/>
        <v/>
      </c>
      <c r="AJ931" s="154" t="str">
        <f t="shared" si="608"/>
        <v/>
      </c>
      <c r="AL931" s="120" t="str">
        <f t="shared" si="609"/>
        <v/>
      </c>
      <c r="AM931" s="104" t="str">
        <f t="shared" si="610"/>
        <v/>
      </c>
      <c r="AN931" s="104" t="str">
        <f t="shared" si="611"/>
        <v/>
      </c>
      <c r="AO931" s="104" t="str">
        <f t="shared" si="595"/>
        <v/>
      </c>
      <c r="AP931" s="104" t="str">
        <f t="shared" si="596"/>
        <v/>
      </c>
      <c r="AQ931" s="121" t="str">
        <f t="shared" si="612"/>
        <v/>
      </c>
      <c r="AS931" s="88" t="str">
        <f t="shared" si="597"/>
        <v/>
      </c>
      <c r="AT931" s="68" t="str">
        <f t="shared" si="613"/>
        <v/>
      </c>
      <c r="AU931" s="68" t="str">
        <f t="shared" si="614"/>
        <v/>
      </c>
      <c r="AV931" s="68" t="str">
        <f t="shared" si="615"/>
        <v/>
      </c>
      <c r="AW931" s="88" t="str">
        <f t="shared" si="598"/>
        <v/>
      </c>
      <c r="AZ931" s="88" t="str">
        <f t="shared" si="599"/>
        <v/>
      </c>
      <c r="BA931" s="68" t="str">
        <f t="shared" si="600"/>
        <v/>
      </c>
      <c r="BB931" s="68" t="str">
        <f t="shared" si="601"/>
        <v/>
      </c>
      <c r="BC931" s="68" t="str">
        <f t="shared" si="602"/>
        <v/>
      </c>
      <c r="BD931" s="69" t="str">
        <f t="shared" si="603"/>
        <v/>
      </c>
      <c r="BE931" s="69" t="str">
        <f t="shared" si="616"/>
        <v/>
      </c>
      <c r="BT931" s="138" t="str">
        <f t="shared" ca="1" si="617"/>
        <v/>
      </c>
      <c r="BU931" s="139" t="str">
        <f t="shared" ca="1" si="618"/>
        <v/>
      </c>
      <c r="BW931" s="138" t="str">
        <f t="shared" si="619"/>
        <v/>
      </c>
      <c r="BX931" s="104" t="str">
        <f t="shared" si="620"/>
        <v/>
      </c>
      <c r="BY931" s="139" t="str">
        <f t="shared" si="621"/>
        <v/>
      </c>
      <c r="CA931" s="138" t="str">
        <f t="shared" si="622"/>
        <v/>
      </c>
      <c r="CB931" s="104" t="str">
        <f t="shared" si="623"/>
        <v/>
      </c>
      <c r="CC931" s="139" t="str">
        <f t="shared" si="624"/>
        <v/>
      </c>
      <c r="CE931" s="162" t="str">
        <f t="shared" si="625"/>
        <v/>
      </c>
      <c r="CF931" s="163" t="str">
        <f t="shared" si="626"/>
        <v/>
      </c>
      <c r="CG931" s="164" t="str">
        <f t="shared" si="627"/>
        <v/>
      </c>
      <c r="CI931" s="162" t="str">
        <f t="shared" si="628"/>
        <v/>
      </c>
      <c r="CJ931" s="163" t="str">
        <f t="shared" si="631"/>
        <v/>
      </c>
      <c r="CK931" s="164" t="str">
        <f t="shared" si="632"/>
        <v/>
      </c>
      <c r="CM931" s="169" t="str">
        <f t="shared" si="629"/>
        <v/>
      </c>
      <c r="CN931" s="139" t="str">
        <f t="shared" si="630"/>
        <v/>
      </c>
      <c r="CP931" s="41" t="str">
        <f>IF($CM931="", "", COUNTIF($CM$11:$CM$3035, "&lt;"&amp;$CM931)+1+COUNTIF($CM$11:$CM931, $CM931)-1)</f>
        <v/>
      </c>
    </row>
    <row r="932" spans="1:94" x14ac:dyDescent="0.25">
      <c r="A932" s="40"/>
      <c r="B932" s="82" t="str">
        <f>IF($I932="", "", IFERROR(INDEX('Job Database'!$AE$11:$AE$3035, MATCH($I932, 'Job Database'!$X$11:$X$3035, 0)), ""))</f>
        <v/>
      </c>
      <c r="C932" s="69" t="str">
        <f>IF($I932="", "", IF(COUNTIF('Job Database'!$X$11:$X$3035, $I932)=0, $AC$5, $AC$4))</f>
        <v/>
      </c>
      <c r="D932" s="40"/>
      <c r="E932" s="85" t="str">
        <f>IF($I932="", "", IF(IFERROR(INDEX('Job Database'!$M$11:$M$3035, MATCH($I932, 'Job Database'!$X$11:$X$3035, 0)), "")="", "", IFERROR(INDEX('Job Database'!$M$11:$M$3035, MATCH($I932, 'Job Database'!$X$11:$X$3035, 0)), "")))</f>
        <v/>
      </c>
      <c r="F932" s="40"/>
      <c r="G932" s="88" t="str">
        <f t="shared" si="604"/>
        <v/>
      </c>
      <c r="H932" s="40"/>
      <c r="I932" s="24"/>
      <c r="J932" s="34"/>
      <c r="K932" s="106"/>
      <c r="L932" s="79"/>
      <c r="M932" s="34"/>
      <c r="N932" s="79"/>
      <c r="O932" s="31"/>
      <c r="P932" s="53"/>
      <c r="Q932" s="40"/>
      <c r="S932" s="41" t="str">
        <f t="shared" si="592"/>
        <v/>
      </c>
      <c r="T932" s="41" t="str">
        <f t="shared" si="593"/>
        <v/>
      </c>
      <c r="U932" s="41" t="str">
        <f t="shared" si="605"/>
        <v/>
      </c>
      <c r="W932" s="74" t="str">
        <f>IF('Job Database'!$X932="", "", 'Job Database'!$X932)</f>
        <v/>
      </c>
      <c r="Y932" s="41" t="str">
        <f>IF($W932="", "", IF(COUNTIF($I$11:$I$3035, $W932)&gt;0, "", MAX($Y$10:$Y931)+1))</f>
        <v/>
      </c>
      <c r="Z932" s="41">
        <v>922</v>
      </c>
      <c r="AA932" s="58" t="str">
        <f t="shared" si="606"/>
        <v/>
      </c>
      <c r="AC932" s="41" t="str">
        <f t="shared" si="594"/>
        <v/>
      </c>
      <c r="AE932" s="41" t="str">
        <f t="shared" si="607"/>
        <v/>
      </c>
      <c r="AJ932" s="154" t="str">
        <f t="shared" si="608"/>
        <v/>
      </c>
      <c r="AL932" s="120" t="str">
        <f t="shared" si="609"/>
        <v/>
      </c>
      <c r="AM932" s="104" t="str">
        <f t="shared" si="610"/>
        <v/>
      </c>
      <c r="AN932" s="104" t="str">
        <f t="shared" si="611"/>
        <v/>
      </c>
      <c r="AO932" s="104" t="str">
        <f t="shared" si="595"/>
        <v/>
      </c>
      <c r="AP932" s="104" t="str">
        <f t="shared" si="596"/>
        <v/>
      </c>
      <c r="AQ932" s="121" t="str">
        <f t="shared" si="612"/>
        <v/>
      </c>
      <c r="AS932" s="88" t="str">
        <f t="shared" si="597"/>
        <v/>
      </c>
      <c r="AT932" s="68" t="str">
        <f t="shared" si="613"/>
        <v/>
      </c>
      <c r="AU932" s="68" t="str">
        <f t="shared" si="614"/>
        <v/>
      </c>
      <c r="AV932" s="68" t="str">
        <f t="shared" si="615"/>
        <v/>
      </c>
      <c r="AW932" s="88" t="str">
        <f t="shared" si="598"/>
        <v/>
      </c>
      <c r="AZ932" s="88" t="str">
        <f t="shared" si="599"/>
        <v/>
      </c>
      <c r="BA932" s="68" t="str">
        <f t="shared" si="600"/>
        <v/>
      </c>
      <c r="BB932" s="68" t="str">
        <f t="shared" si="601"/>
        <v/>
      </c>
      <c r="BC932" s="68" t="str">
        <f t="shared" si="602"/>
        <v/>
      </c>
      <c r="BD932" s="69" t="str">
        <f t="shared" si="603"/>
        <v/>
      </c>
      <c r="BE932" s="69" t="str">
        <f t="shared" si="616"/>
        <v/>
      </c>
      <c r="BT932" s="138" t="str">
        <f t="shared" ca="1" si="617"/>
        <v/>
      </c>
      <c r="BU932" s="139" t="str">
        <f t="shared" ca="1" si="618"/>
        <v/>
      </c>
      <c r="BW932" s="138" t="str">
        <f t="shared" si="619"/>
        <v/>
      </c>
      <c r="BX932" s="104" t="str">
        <f t="shared" si="620"/>
        <v/>
      </c>
      <c r="BY932" s="139" t="str">
        <f t="shared" si="621"/>
        <v/>
      </c>
      <c r="CA932" s="138" t="str">
        <f t="shared" si="622"/>
        <v/>
      </c>
      <c r="CB932" s="104" t="str">
        <f t="shared" si="623"/>
        <v/>
      </c>
      <c r="CC932" s="139" t="str">
        <f t="shared" si="624"/>
        <v/>
      </c>
      <c r="CE932" s="162" t="str">
        <f t="shared" si="625"/>
        <v/>
      </c>
      <c r="CF932" s="163" t="str">
        <f t="shared" si="626"/>
        <v/>
      </c>
      <c r="CG932" s="164" t="str">
        <f t="shared" si="627"/>
        <v/>
      </c>
      <c r="CI932" s="162" t="str">
        <f t="shared" si="628"/>
        <v/>
      </c>
      <c r="CJ932" s="163" t="str">
        <f t="shared" si="631"/>
        <v/>
      </c>
      <c r="CK932" s="164" t="str">
        <f t="shared" si="632"/>
        <v/>
      </c>
      <c r="CM932" s="169" t="str">
        <f t="shared" si="629"/>
        <v/>
      </c>
      <c r="CN932" s="139" t="str">
        <f t="shared" si="630"/>
        <v/>
      </c>
      <c r="CP932" s="41" t="str">
        <f>IF($CM932="", "", COUNTIF($CM$11:$CM$3035, "&lt;"&amp;$CM932)+1+COUNTIF($CM$11:$CM932, $CM932)-1)</f>
        <v/>
      </c>
    </row>
    <row r="933" spans="1:94" x14ac:dyDescent="0.25">
      <c r="A933" s="40"/>
      <c r="B933" s="82" t="str">
        <f>IF($I933="", "", IFERROR(INDEX('Job Database'!$AE$11:$AE$3035, MATCH($I933, 'Job Database'!$X$11:$X$3035, 0)), ""))</f>
        <v/>
      </c>
      <c r="C933" s="69" t="str">
        <f>IF($I933="", "", IF(COUNTIF('Job Database'!$X$11:$X$3035, $I933)=0, $AC$5, $AC$4))</f>
        <v/>
      </c>
      <c r="D933" s="40"/>
      <c r="E933" s="85" t="str">
        <f>IF($I933="", "", IF(IFERROR(INDEX('Job Database'!$M$11:$M$3035, MATCH($I933, 'Job Database'!$X$11:$X$3035, 0)), "")="", "", IFERROR(INDEX('Job Database'!$M$11:$M$3035, MATCH($I933, 'Job Database'!$X$11:$X$3035, 0)), "")))</f>
        <v/>
      </c>
      <c r="F933" s="40"/>
      <c r="G933" s="88" t="str">
        <f t="shared" si="604"/>
        <v/>
      </c>
      <c r="H933" s="40"/>
      <c r="I933" s="24"/>
      <c r="J933" s="34"/>
      <c r="K933" s="106"/>
      <c r="L933" s="79"/>
      <c r="M933" s="34"/>
      <c r="N933" s="79"/>
      <c r="O933" s="31"/>
      <c r="P933" s="53"/>
      <c r="Q933" s="40"/>
      <c r="S933" s="41" t="str">
        <f t="shared" si="592"/>
        <v/>
      </c>
      <c r="T933" s="41" t="str">
        <f t="shared" si="593"/>
        <v/>
      </c>
      <c r="U933" s="41" t="str">
        <f t="shared" si="605"/>
        <v/>
      </c>
      <c r="W933" s="74" t="str">
        <f>IF('Job Database'!$X933="", "", 'Job Database'!$X933)</f>
        <v/>
      </c>
      <c r="Y933" s="41" t="str">
        <f>IF($W933="", "", IF(COUNTIF($I$11:$I$3035, $W933)&gt;0, "", MAX($Y$10:$Y932)+1))</f>
        <v/>
      </c>
      <c r="Z933" s="41">
        <v>923</v>
      </c>
      <c r="AA933" s="58" t="str">
        <f t="shared" si="606"/>
        <v/>
      </c>
      <c r="AC933" s="41" t="str">
        <f t="shared" si="594"/>
        <v/>
      </c>
      <c r="AE933" s="41" t="str">
        <f t="shared" si="607"/>
        <v/>
      </c>
      <c r="AJ933" s="154" t="str">
        <f t="shared" si="608"/>
        <v/>
      </c>
      <c r="AL933" s="120" t="str">
        <f t="shared" si="609"/>
        <v/>
      </c>
      <c r="AM933" s="104" t="str">
        <f t="shared" si="610"/>
        <v/>
      </c>
      <c r="AN933" s="104" t="str">
        <f t="shared" si="611"/>
        <v/>
      </c>
      <c r="AO933" s="104" t="str">
        <f t="shared" si="595"/>
        <v/>
      </c>
      <c r="AP933" s="104" t="str">
        <f t="shared" si="596"/>
        <v/>
      </c>
      <c r="AQ933" s="121" t="str">
        <f t="shared" si="612"/>
        <v/>
      </c>
      <c r="AS933" s="88" t="str">
        <f t="shared" si="597"/>
        <v/>
      </c>
      <c r="AT933" s="68" t="str">
        <f t="shared" si="613"/>
        <v/>
      </c>
      <c r="AU933" s="68" t="str">
        <f t="shared" si="614"/>
        <v/>
      </c>
      <c r="AV933" s="68" t="str">
        <f t="shared" si="615"/>
        <v/>
      </c>
      <c r="AW933" s="88" t="str">
        <f t="shared" si="598"/>
        <v/>
      </c>
      <c r="AZ933" s="88" t="str">
        <f t="shared" si="599"/>
        <v/>
      </c>
      <c r="BA933" s="68" t="str">
        <f t="shared" si="600"/>
        <v/>
      </c>
      <c r="BB933" s="68" t="str">
        <f t="shared" si="601"/>
        <v/>
      </c>
      <c r="BC933" s="68" t="str">
        <f t="shared" si="602"/>
        <v/>
      </c>
      <c r="BD933" s="69" t="str">
        <f t="shared" si="603"/>
        <v/>
      </c>
      <c r="BE933" s="69" t="str">
        <f t="shared" si="616"/>
        <v/>
      </c>
      <c r="BT933" s="138" t="str">
        <f t="shared" ca="1" si="617"/>
        <v/>
      </c>
      <c r="BU933" s="139" t="str">
        <f t="shared" ca="1" si="618"/>
        <v/>
      </c>
      <c r="BW933" s="138" t="str">
        <f t="shared" si="619"/>
        <v/>
      </c>
      <c r="BX933" s="104" t="str">
        <f t="shared" si="620"/>
        <v/>
      </c>
      <c r="BY933" s="139" t="str">
        <f t="shared" si="621"/>
        <v/>
      </c>
      <c r="CA933" s="138" t="str">
        <f t="shared" si="622"/>
        <v/>
      </c>
      <c r="CB933" s="104" t="str">
        <f t="shared" si="623"/>
        <v/>
      </c>
      <c r="CC933" s="139" t="str">
        <f t="shared" si="624"/>
        <v/>
      </c>
      <c r="CE933" s="162" t="str">
        <f t="shared" si="625"/>
        <v/>
      </c>
      <c r="CF933" s="163" t="str">
        <f t="shared" si="626"/>
        <v/>
      </c>
      <c r="CG933" s="164" t="str">
        <f t="shared" si="627"/>
        <v/>
      </c>
      <c r="CI933" s="162" t="str">
        <f t="shared" si="628"/>
        <v/>
      </c>
      <c r="CJ933" s="163" t="str">
        <f t="shared" si="631"/>
        <v/>
      </c>
      <c r="CK933" s="164" t="str">
        <f t="shared" si="632"/>
        <v/>
      </c>
      <c r="CM933" s="169" t="str">
        <f t="shared" si="629"/>
        <v/>
      </c>
      <c r="CN933" s="139" t="str">
        <f t="shared" si="630"/>
        <v/>
      </c>
      <c r="CP933" s="41" t="str">
        <f>IF($CM933="", "", COUNTIF($CM$11:$CM$3035, "&lt;"&amp;$CM933)+1+COUNTIF($CM$11:$CM933, $CM933)-1)</f>
        <v/>
      </c>
    </row>
    <row r="934" spans="1:94" x14ac:dyDescent="0.25">
      <c r="A934" s="40"/>
      <c r="B934" s="82" t="str">
        <f>IF($I934="", "", IFERROR(INDEX('Job Database'!$AE$11:$AE$3035, MATCH($I934, 'Job Database'!$X$11:$X$3035, 0)), ""))</f>
        <v/>
      </c>
      <c r="C934" s="69" t="str">
        <f>IF($I934="", "", IF(COUNTIF('Job Database'!$X$11:$X$3035, $I934)=0, $AC$5, $AC$4))</f>
        <v/>
      </c>
      <c r="D934" s="40"/>
      <c r="E934" s="85" t="str">
        <f>IF($I934="", "", IF(IFERROR(INDEX('Job Database'!$M$11:$M$3035, MATCH($I934, 'Job Database'!$X$11:$X$3035, 0)), "")="", "", IFERROR(INDEX('Job Database'!$M$11:$M$3035, MATCH($I934, 'Job Database'!$X$11:$X$3035, 0)), "")))</f>
        <v/>
      </c>
      <c r="F934" s="40"/>
      <c r="G934" s="88" t="str">
        <f t="shared" si="604"/>
        <v/>
      </c>
      <c r="H934" s="40"/>
      <c r="I934" s="24"/>
      <c r="J934" s="34"/>
      <c r="K934" s="106"/>
      <c r="L934" s="79"/>
      <c r="M934" s="34"/>
      <c r="N934" s="79"/>
      <c r="O934" s="31"/>
      <c r="P934" s="53"/>
      <c r="Q934" s="40"/>
      <c r="S934" s="41" t="str">
        <f t="shared" si="592"/>
        <v/>
      </c>
      <c r="T934" s="41" t="str">
        <f t="shared" si="593"/>
        <v/>
      </c>
      <c r="U934" s="41" t="str">
        <f t="shared" si="605"/>
        <v/>
      </c>
      <c r="W934" s="74" t="str">
        <f>IF('Job Database'!$X934="", "", 'Job Database'!$X934)</f>
        <v/>
      </c>
      <c r="Y934" s="41" t="str">
        <f>IF($W934="", "", IF(COUNTIF($I$11:$I$3035, $W934)&gt;0, "", MAX($Y$10:$Y933)+1))</f>
        <v/>
      </c>
      <c r="Z934" s="41">
        <v>924</v>
      </c>
      <c r="AA934" s="58" t="str">
        <f t="shared" si="606"/>
        <v/>
      </c>
      <c r="AC934" s="41" t="str">
        <f t="shared" si="594"/>
        <v/>
      </c>
      <c r="AE934" s="41" t="str">
        <f t="shared" si="607"/>
        <v/>
      </c>
      <c r="AJ934" s="154" t="str">
        <f t="shared" si="608"/>
        <v/>
      </c>
      <c r="AL934" s="120" t="str">
        <f t="shared" si="609"/>
        <v/>
      </c>
      <c r="AM934" s="104" t="str">
        <f t="shared" si="610"/>
        <v/>
      </c>
      <c r="AN934" s="104" t="str">
        <f t="shared" si="611"/>
        <v/>
      </c>
      <c r="AO934" s="104" t="str">
        <f t="shared" si="595"/>
        <v/>
      </c>
      <c r="AP934" s="104" t="str">
        <f t="shared" si="596"/>
        <v/>
      </c>
      <c r="AQ934" s="121" t="str">
        <f t="shared" si="612"/>
        <v/>
      </c>
      <c r="AS934" s="88" t="str">
        <f t="shared" si="597"/>
        <v/>
      </c>
      <c r="AT934" s="68" t="str">
        <f t="shared" si="613"/>
        <v/>
      </c>
      <c r="AU934" s="68" t="str">
        <f t="shared" si="614"/>
        <v/>
      </c>
      <c r="AV934" s="68" t="str">
        <f t="shared" si="615"/>
        <v/>
      </c>
      <c r="AW934" s="88" t="str">
        <f t="shared" si="598"/>
        <v/>
      </c>
      <c r="AZ934" s="88" t="str">
        <f t="shared" si="599"/>
        <v/>
      </c>
      <c r="BA934" s="68" t="str">
        <f t="shared" si="600"/>
        <v/>
      </c>
      <c r="BB934" s="68" t="str">
        <f t="shared" si="601"/>
        <v/>
      </c>
      <c r="BC934" s="68" t="str">
        <f t="shared" si="602"/>
        <v/>
      </c>
      <c r="BD934" s="69" t="str">
        <f t="shared" si="603"/>
        <v/>
      </c>
      <c r="BE934" s="69" t="str">
        <f t="shared" si="616"/>
        <v/>
      </c>
      <c r="BT934" s="138" t="str">
        <f t="shared" ca="1" si="617"/>
        <v/>
      </c>
      <c r="BU934" s="139" t="str">
        <f t="shared" ca="1" si="618"/>
        <v/>
      </c>
      <c r="BW934" s="138" t="str">
        <f t="shared" si="619"/>
        <v/>
      </c>
      <c r="BX934" s="104" t="str">
        <f t="shared" si="620"/>
        <v/>
      </c>
      <c r="BY934" s="139" t="str">
        <f t="shared" si="621"/>
        <v/>
      </c>
      <c r="CA934" s="138" t="str">
        <f t="shared" si="622"/>
        <v/>
      </c>
      <c r="CB934" s="104" t="str">
        <f t="shared" si="623"/>
        <v/>
      </c>
      <c r="CC934" s="139" t="str">
        <f t="shared" si="624"/>
        <v/>
      </c>
      <c r="CE934" s="162" t="str">
        <f t="shared" si="625"/>
        <v/>
      </c>
      <c r="CF934" s="163" t="str">
        <f t="shared" si="626"/>
        <v/>
      </c>
      <c r="CG934" s="164" t="str">
        <f t="shared" si="627"/>
        <v/>
      </c>
      <c r="CI934" s="162" t="str">
        <f t="shared" si="628"/>
        <v/>
      </c>
      <c r="CJ934" s="163" t="str">
        <f t="shared" si="631"/>
        <v/>
      </c>
      <c r="CK934" s="164" t="str">
        <f t="shared" si="632"/>
        <v/>
      </c>
      <c r="CM934" s="169" t="str">
        <f t="shared" si="629"/>
        <v/>
      </c>
      <c r="CN934" s="139" t="str">
        <f t="shared" si="630"/>
        <v/>
      </c>
      <c r="CP934" s="41" t="str">
        <f>IF($CM934="", "", COUNTIF($CM$11:$CM$3035, "&lt;"&amp;$CM934)+1+COUNTIF($CM$11:$CM934, $CM934)-1)</f>
        <v/>
      </c>
    </row>
    <row r="935" spans="1:94" x14ac:dyDescent="0.25">
      <c r="A935" s="40"/>
      <c r="B935" s="82" t="str">
        <f>IF($I935="", "", IFERROR(INDEX('Job Database'!$AE$11:$AE$3035, MATCH($I935, 'Job Database'!$X$11:$X$3035, 0)), ""))</f>
        <v/>
      </c>
      <c r="C935" s="69" t="str">
        <f>IF($I935="", "", IF(COUNTIF('Job Database'!$X$11:$X$3035, $I935)=0, $AC$5, $AC$4))</f>
        <v/>
      </c>
      <c r="D935" s="40"/>
      <c r="E935" s="85" t="str">
        <f>IF($I935="", "", IF(IFERROR(INDEX('Job Database'!$M$11:$M$3035, MATCH($I935, 'Job Database'!$X$11:$X$3035, 0)), "")="", "", IFERROR(INDEX('Job Database'!$M$11:$M$3035, MATCH($I935, 'Job Database'!$X$11:$X$3035, 0)), "")))</f>
        <v/>
      </c>
      <c r="F935" s="40"/>
      <c r="G935" s="88" t="str">
        <f t="shared" si="604"/>
        <v/>
      </c>
      <c r="H935" s="40"/>
      <c r="I935" s="24"/>
      <c r="J935" s="34"/>
      <c r="K935" s="106"/>
      <c r="L935" s="79"/>
      <c r="M935" s="34"/>
      <c r="N935" s="79"/>
      <c r="O935" s="31"/>
      <c r="P935" s="53"/>
      <c r="Q935" s="40"/>
      <c r="S935" s="41" t="str">
        <f t="shared" si="592"/>
        <v/>
      </c>
      <c r="T935" s="41" t="str">
        <f t="shared" si="593"/>
        <v/>
      </c>
      <c r="U935" s="41" t="str">
        <f t="shared" si="605"/>
        <v/>
      </c>
      <c r="W935" s="74" t="str">
        <f>IF('Job Database'!$X935="", "", 'Job Database'!$X935)</f>
        <v/>
      </c>
      <c r="Y935" s="41" t="str">
        <f>IF($W935="", "", IF(COUNTIF($I$11:$I$3035, $W935)&gt;0, "", MAX($Y$10:$Y934)+1))</f>
        <v/>
      </c>
      <c r="Z935" s="41">
        <v>925</v>
      </c>
      <c r="AA935" s="58" t="str">
        <f t="shared" si="606"/>
        <v/>
      </c>
      <c r="AC935" s="41" t="str">
        <f t="shared" si="594"/>
        <v/>
      </c>
      <c r="AE935" s="41" t="str">
        <f t="shared" si="607"/>
        <v/>
      </c>
      <c r="AJ935" s="154" t="str">
        <f t="shared" si="608"/>
        <v/>
      </c>
      <c r="AL935" s="120" t="str">
        <f t="shared" si="609"/>
        <v/>
      </c>
      <c r="AM935" s="104" t="str">
        <f t="shared" si="610"/>
        <v/>
      </c>
      <c r="AN935" s="104" t="str">
        <f t="shared" si="611"/>
        <v/>
      </c>
      <c r="AO935" s="104" t="str">
        <f t="shared" si="595"/>
        <v/>
      </c>
      <c r="AP935" s="104" t="str">
        <f t="shared" si="596"/>
        <v/>
      </c>
      <c r="AQ935" s="121" t="str">
        <f t="shared" si="612"/>
        <v/>
      </c>
      <c r="AS935" s="88" t="str">
        <f t="shared" si="597"/>
        <v/>
      </c>
      <c r="AT935" s="68" t="str">
        <f t="shared" si="613"/>
        <v/>
      </c>
      <c r="AU935" s="68" t="str">
        <f t="shared" si="614"/>
        <v/>
      </c>
      <c r="AV935" s="68" t="str">
        <f t="shared" si="615"/>
        <v/>
      </c>
      <c r="AW935" s="88" t="str">
        <f t="shared" si="598"/>
        <v/>
      </c>
      <c r="AZ935" s="88" t="str">
        <f t="shared" si="599"/>
        <v/>
      </c>
      <c r="BA935" s="68" t="str">
        <f t="shared" si="600"/>
        <v/>
      </c>
      <c r="BB935" s="68" t="str">
        <f t="shared" si="601"/>
        <v/>
      </c>
      <c r="BC935" s="68" t="str">
        <f t="shared" si="602"/>
        <v/>
      </c>
      <c r="BD935" s="69" t="str">
        <f t="shared" si="603"/>
        <v/>
      </c>
      <c r="BE935" s="69" t="str">
        <f t="shared" si="616"/>
        <v/>
      </c>
      <c r="BT935" s="138" t="str">
        <f t="shared" ca="1" si="617"/>
        <v/>
      </c>
      <c r="BU935" s="139" t="str">
        <f t="shared" ca="1" si="618"/>
        <v/>
      </c>
      <c r="BW935" s="138" t="str">
        <f t="shared" si="619"/>
        <v/>
      </c>
      <c r="BX935" s="104" t="str">
        <f t="shared" si="620"/>
        <v/>
      </c>
      <c r="BY935" s="139" t="str">
        <f t="shared" si="621"/>
        <v/>
      </c>
      <c r="CA935" s="138" t="str">
        <f t="shared" si="622"/>
        <v/>
      </c>
      <c r="CB935" s="104" t="str">
        <f t="shared" si="623"/>
        <v/>
      </c>
      <c r="CC935" s="139" t="str">
        <f t="shared" si="624"/>
        <v/>
      </c>
      <c r="CE935" s="162" t="str">
        <f t="shared" si="625"/>
        <v/>
      </c>
      <c r="CF935" s="163" t="str">
        <f t="shared" si="626"/>
        <v/>
      </c>
      <c r="CG935" s="164" t="str">
        <f t="shared" si="627"/>
        <v/>
      </c>
      <c r="CI935" s="162" t="str">
        <f t="shared" si="628"/>
        <v/>
      </c>
      <c r="CJ935" s="163" t="str">
        <f t="shared" si="631"/>
        <v/>
      </c>
      <c r="CK935" s="164" t="str">
        <f t="shared" si="632"/>
        <v/>
      </c>
      <c r="CM935" s="169" t="str">
        <f t="shared" si="629"/>
        <v/>
      </c>
      <c r="CN935" s="139" t="str">
        <f t="shared" si="630"/>
        <v/>
      </c>
      <c r="CP935" s="41" t="str">
        <f>IF($CM935="", "", COUNTIF($CM$11:$CM$3035, "&lt;"&amp;$CM935)+1+COUNTIF($CM$11:$CM935, $CM935)-1)</f>
        <v/>
      </c>
    </row>
    <row r="936" spans="1:94" x14ac:dyDescent="0.25">
      <c r="A936" s="40"/>
      <c r="B936" s="82" t="str">
        <f>IF($I936="", "", IFERROR(INDEX('Job Database'!$AE$11:$AE$3035, MATCH($I936, 'Job Database'!$X$11:$X$3035, 0)), ""))</f>
        <v/>
      </c>
      <c r="C936" s="69" t="str">
        <f>IF($I936="", "", IF(COUNTIF('Job Database'!$X$11:$X$3035, $I936)=0, $AC$5, $AC$4))</f>
        <v/>
      </c>
      <c r="D936" s="40"/>
      <c r="E936" s="85" t="str">
        <f>IF($I936="", "", IF(IFERROR(INDEX('Job Database'!$M$11:$M$3035, MATCH($I936, 'Job Database'!$X$11:$X$3035, 0)), "")="", "", IFERROR(INDEX('Job Database'!$M$11:$M$3035, MATCH($I936, 'Job Database'!$X$11:$X$3035, 0)), "")))</f>
        <v/>
      </c>
      <c r="F936" s="40"/>
      <c r="G936" s="88" t="str">
        <f t="shared" si="604"/>
        <v/>
      </c>
      <c r="H936" s="40"/>
      <c r="I936" s="24"/>
      <c r="J936" s="34"/>
      <c r="K936" s="106"/>
      <c r="L936" s="79"/>
      <c r="M936" s="34"/>
      <c r="N936" s="79"/>
      <c r="O936" s="31"/>
      <c r="P936" s="53"/>
      <c r="Q936" s="40"/>
      <c r="S936" s="41" t="str">
        <f t="shared" si="592"/>
        <v/>
      </c>
      <c r="T936" s="41" t="str">
        <f t="shared" si="593"/>
        <v/>
      </c>
      <c r="U936" s="41" t="str">
        <f t="shared" si="605"/>
        <v/>
      </c>
      <c r="W936" s="74" t="str">
        <f>IF('Job Database'!$X936="", "", 'Job Database'!$X936)</f>
        <v/>
      </c>
      <c r="Y936" s="41" t="str">
        <f>IF($W936="", "", IF(COUNTIF($I$11:$I$3035, $W936)&gt;0, "", MAX($Y$10:$Y935)+1))</f>
        <v/>
      </c>
      <c r="Z936" s="41">
        <v>926</v>
      </c>
      <c r="AA936" s="58" t="str">
        <f t="shared" si="606"/>
        <v/>
      </c>
      <c r="AC936" s="41" t="str">
        <f t="shared" si="594"/>
        <v/>
      </c>
      <c r="AE936" s="41" t="str">
        <f t="shared" si="607"/>
        <v/>
      </c>
      <c r="AJ936" s="154" t="str">
        <f t="shared" si="608"/>
        <v/>
      </c>
      <c r="AL936" s="120" t="str">
        <f t="shared" si="609"/>
        <v/>
      </c>
      <c r="AM936" s="104" t="str">
        <f t="shared" si="610"/>
        <v/>
      </c>
      <c r="AN936" s="104" t="str">
        <f t="shared" si="611"/>
        <v/>
      </c>
      <c r="AO936" s="104" t="str">
        <f t="shared" si="595"/>
        <v/>
      </c>
      <c r="AP936" s="104" t="str">
        <f t="shared" si="596"/>
        <v/>
      </c>
      <c r="AQ936" s="121" t="str">
        <f t="shared" si="612"/>
        <v/>
      </c>
      <c r="AS936" s="88" t="str">
        <f t="shared" si="597"/>
        <v/>
      </c>
      <c r="AT936" s="68" t="str">
        <f t="shared" si="613"/>
        <v/>
      </c>
      <c r="AU936" s="68" t="str">
        <f t="shared" si="614"/>
        <v/>
      </c>
      <c r="AV936" s="68" t="str">
        <f t="shared" si="615"/>
        <v/>
      </c>
      <c r="AW936" s="88" t="str">
        <f t="shared" si="598"/>
        <v/>
      </c>
      <c r="AZ936" s="88" t="str">
        <f t="shared" si="599"/>
        <v/>
      </c>
      <c r="BA936" s="68" t="str">
        <f t="shared" si="600"/>
        <v/>
      </c>
      <c r="BB936" s="68" t="str">
        <f t="shared" si="601"/>
        <v/>
      </c>
      <c r="BC936" s="68" t="str">
        <f t="shared" si="602"/>
        <v/>
      </c>
      <c r="BD936" s="69" t="str">
        <f t="shared" si="603"/>
        <v/>
      </c>
      <c r="BE936" s="69" t="str">
        <f t="shared" si="616"/>
        <v/>
      </c>
      <c r="BT936" s="138" t="str">
        <f t="shared" ca="1" si="617"/>
        <v/>
      </c>
      <c r="BU936" s="139" t="str">
        <f t="shared" ca="1" si="618"/>
        <v/>
      </c>
      <c r="BW936" s="138" t="str">
        <f t="shared" si="619"/>
        <v/>
      </c>
      <c r="BX936" s="104" t="str">
        <f t="shared" si="620"/>
        <v/>
      </c>
      <c r="BY936" s="139" t="str">
        <f t="shared" si="621"/>
        <v/>
      </c>
      <c r="CA936" s="138" t="str">
        <f t="shared" si="622"/>
        <v/>
      </c>
      <c r="CB936" s="104" t="str">
        <f t="shared" si="623"/>
        <v/>
      </c>
      <c r="CC936" s="139" t="str">
        <f t="shared" si="624"/>
        <v/>
      </c>
      <c r="CE936" s="162" t="str">
        <f t="shared" si="625"/>
        <v/>
      </c>
      <c r="CF936" s="163" t="str">
        <f t="shared" si="626"/>
        <v/>
      </c>
      <c r="CG936" s="164" t="str">
        <f t="shared" si="627"/>
        <v/>
      </c>
      <c r="CI936" s="162" t="str">
        <f t="shared" si="628"/>
        <v/>
      </c>
      <c r="CJ936" s="163" t="str">
        <f t="shared" si="631"/>
        <v/>
      </c>
      <c r="CK936" s="164" t="str">
        <f t="shared" si="632"/>
        <v/>
      </c>
      <c r="CM936" s="169" t="str">
        <f t="shared" si="629"/>
        <v/>
      </c>
      <c r="CN936" s="139" t="str">
        <f t="shared" si="630"/>
        <v/>
      </c>
      <c r="CP936" s="41" t="str">
        <f>IF($CM936="", "", COUNTIF($CM$11:$CM$3035, "&lt;"&amp;$CM936)+1+COUNTIF($CM$11:$CM936, $CM936)-1)</f>
        <v/>
      </c>
    </row>
    <row r="937" spans="1:94" x14ac:dyDescent="0.25">
      <c r="A937" s="40"/>
      <c r="B937" s="82" t="str">
        <f>IF($I937="", "", IFERROR(INDEX('Job Database'!$AE$11:$AE$3035, MATCH($I937, 'Job Database'!$X$11:$X$3035, 0)), ""))</f>
        <v/>
      </c>
      <c r="C937" s="69" t="str">
        <f>IF($I937="", "", IF(COUNTIF('Job Database'!$X$11:$X$3035, $I937)=0, $AC$5, $AC$4))</f>
        <v/>
      </c>
      <c r="D937" s="40"/>
      <c r="E937" s="85" t="str">
        <f>IF($I937="", "", IF(IFERROR(INDEX('Job Database'!$M$11:$M$3035, MATCH($I937, 'Job Database'!$X$11:$X$3035, 0)), "")="", "", IFERROR(INDEX('Job Database'!$M$11:$M$3035, MATCH($I937, 'Job Database'!$X$11:$X$3035, 0)), "")))</f>
        <v/>
      </c>
      <c r="F937" s="40"/>
      <c r="G937" s="88" t="str">
        <f t="shared" si="604"/>
        <v/>
      </c>
      <c r="H937" s="40"/>
      <c r="I937" s="24"/>
      <c r="J937" s="34"/>
      <c r="K937" s="106"/>
      <c r="L937" s="79"/>
      <c r="M937" s="34"/>
      <c r="N937" s="79"/>
      <c r="O937" s="31"/>
      <c r="P937" s="53"/>
      <c r="Q937" s="40"/>
      <c r="S937" s="41" t="str">
        <f t="shared" si="592"/>
        <v/>
      </c>
      <c r="T937" s="41" t="str">
        <f t="shared" si="593"/>
        <v/>
      </c>
      <c r="U937" s="41" t="str">
        <f t="shared" si="605"/>
        <v/>
      </c>
      <c r="W937" s="74" t="str">
        <f>IF('Job Database'!$X937="", "", 'Job Database'!$X937)</f>
        <v/>
      </c>
      <c r="Y937" s="41" t="str">
        <f>IF($W937="", "", IF(COUNTIF($I$11:$I$3035, $W937)&gt;0, "", MAX($Y$10:$Y936)+1))</f>
        <v/>
      </c>
      <c r="Z937" s="41">
        <v>927</v>
      </c>
      <c r="AA937" s="58" t="str">
        <f t="shared" si="606"/>
        <v/>
      </c>
      <c r="AC937" s="41" t="str">
        <f t="shared" si="594"/>
        <v/>
      </c>
      <c r="AE937" s="41" t="str">
        <f t="shared" si="607"/>
        <v/>
      </c>
      <c r="AJ937" s="154" t="str">
        <f t="shared" si="608"/>
        <v/>
      </c>
      <c r="AL937" s="120" t="str">
        <f t="shared" si="609"/>
        <v/>
      </c>
      <c r="AM937" s="104" t="str">
        <f t="shared" si="610"/>
        <v/>
      </c>
      <c r="AN937" s="104" t="str">
        <f t="shared" si="611"/>
        <v/>
      </c>
      <c r="AO937" s="104" t="str">
        <f t="shared" si="595"/>
        <v/>
      </c>
      <c r="AP937" s="104" t="str">
        <f t="shared" si="596"/>
        <v/>
      </c>
      <c r="AQ937" s="121" t="str">
        <f t="shared" si="612"/>
        <v/>
      </c>
      <c r="AS937" s="88" t="str">
        <f t="shared" si="597"/>
        <v/>
      </c>
      <c r="AT937" s="68" t="str">
        <f t="shared" si="613"/>
        <v/>
      </c>
      <c r="AU937" s="68" t="str">
        <f t="shared" si="614"/>
        <v/>
      </c>
      <c r="AV937" s="68" t="str">
        <f t="shared" si="615"/>
        <v/>
      </c>
      <c r="AW937" s="88" t="str">
        <f t="shared" si="598"/>
        <v/>
      </c>
      <c r="AZ937" s="88" t="str">
        <f t="shared" si="599"/>
        <v/>
      </c>
      <c r="BA937" s="68" t="str">
        <f t="shared" si="600"/>
        <v/>
      </c>
      <c r="BB937" s="68" t="str">
        <f t="shared" si="601"/>
        <v/>
      </c>
      <c r="BC937" s="68" t="str">
        <f t="shared" si="602"/>
        <v/>
      </c>
      <c r="BD937" s="69" t="str">
        <f t="shared" si="603"/>
        <v/>
      </c>
      <c r="BE937" s="69" t="str">
        <f t="shared" si="616"/>
        <v/>
      </c>
      <c r="BT937" s="138" t="str">
        <f t="shared" ca="1" si="617"/>
        <v/>
      </c>
      <c r="BU937" s="139" t="str">
        <f t="shared" ca="1" si="618"/>
        <v/>
      </c>
      <c r="BW937" s="138" t="str">
        <f t="shared" si="619"/>
        <v/>
      </c>
      <c r="BX937" s="104" t="str">
        <f t="shared" si="620"/>
        <v/>
      </c>
      <c r="BY937" s="139" t="str">
        <f t="shared" si="621"/>
        <v/>
      </c>
      <c r="CA937" s="138" t="str">
        <f t="shared" si="622"/>
        <v/>
      </c>
      <c r="CB937" s="104" t="str">
        <f t="shared" si="623"/>
        <v/>
      </c>
      <c r="CC937" s="139" t="str">
        <f t="shared" si="624"/>
        <v/>
      </c>
      <c r="CE937" s="162" t="str">
        <f t="shared" si="625"/>
        <v/>
      </c>
      <c r="CF937" s="163" t="str">
        <f t="shared" si="626"/>
        <v/>
      </c>
      <c r="CG937" s="164" t="str">
        <f t="shared" si="627"/>
        <v/>
      </c>
      <c r="CI937" s="162" t="str">
        <f t="shared" si="628"/>
        <v/>
      </c>
      <c r="CJ937" s="163" t="str">
        <f t="shared" si="631"/>
        <v/>
      </c>
      <c r="CK937" s="164" t="str">
        <f t="shared" si="632"/>
        <v/>
      </c>
      <c r="CM937" s="169" t="str">
        <f t="shared" si="629"/>
        <v/>
      </c>
      <c r="CN937" s="139" t="str">
        <f t="shared" si="630"/>
        <v/>
      </c>
      <c r="CP937" s="41" t="str">
        <f>IF($CM937="", "", COUNTIF($CM$11:$CM$3035, "&lt;"&amp;$CM937)+1+COUNTIF($CM$11:$CM937, $CM937)-1)</f>
        <v/>
      </c>
    </row>
    <row r="938" spans="1:94" x14ac:dyDescent="0.25">
      <c r="A938" s="40"/>
      <c r="B938" s="82" t="str">
        <f>IF($I938="", "", IFERROR(INDEX('Job Database'!$AE$11:$AE$3035, MATCH($I938, 'Job Database'!$X$11:$X$3035, 0)), ""))</f>
        <v/>
      </c>
      <c r="C938" s="69" t="str">
        <f>IF($I938="", "", IF(COUNTIF('Job Database'!$X$11:$X$3035, $I938)=0, $AC$5, $AC$4))</f>
        <v/>
      </c>
      <c r="D938" s="40"/>
      <c r="E938" s="85" t="str">
        <f>IF($I938="", "", IF(IFERROR(INDEX('Job Database'!$M$11:$M$3035, MATCH($I938, 'Job Database'!$X$11:$X$3035, 0)), "")="", "", IFERROR(INDEX('Job Database'!$M$11:$M$3035, MATCH($I938, 'Job Database'!$X$11:$X$3035, 0)), "")))</f>
        <v/>
      </c>
      <c r="F938" s="40"/>
      <c r="G938" s="88" t="str">
        <f t="shared" si="604"/>
        <v/>
      </c>
      <c r="H938" s="40"/>
      <c r="I938" s="24"/>
      <c r="J938" s="34"/>
      <c r="K938" s="106"/>
      <c r="L938" s="79"/>
      <c r="M938" s="34"/>
      <c r="N938" s="79"/>
      <c r="O938" s="31"/>
      <c r="P938" s="53"/>
      <c r="Q938" s="40"/>
      <c r="S938" s="41" t="str">
        <f t="shared" si="592"/>
        <v/>
      </c>
      <c r="T938" s="41" t="str">
        <f t="shared" si="593"/>
        <v/>
      </c>
      <c r="U938" s="41" t="str">
        <f t="shared" si="605"/>
        <v/>
      </c>
      <c r="W938" s="74" t="str">
        <f>IF('Job Database'!$X938="", "", 'Job Database'!$X938)</f>
        <v/>
      </c>
      <c r="Y938" s="41" t="str">
        <f>IF($W938="", "", IF(COUNTIF($I$11:$I$3035, $W938)&gt;0, "", MAX($Y$10:$Y937)+1))</f>
        <v/>
      </c>
      <c r="Z938" s="41">
        <v>928</v>
      </c>
      <c r="AA938" s="58" t="str">
        <f t="shared" si="606"/>
        <v/>
      </c>
      <c r="AC938" s="41" t="str">
        <f t="shared" si="594"/>
        <v/>
      </c>
      <c r="AE938" s="41" t="str">
        <f t="shared" si="607"/>
        <v/>
      </c>
      <c r="AJ938" s="154" t="str">
        <f t="shared" si="608"/>
        <v/>
      </c>
      <c r="AL938" s="120" t="str">
        <f t="shared" si="609"/>
        <v/>
      </c>
      <c r="AM938" s="104" t="str">
        <f t="shared" si="610"/>
        <v/>
      </c>
      <c r="AN938" s="104" t="str">
        <f t="shared" si="611"/>
        <v/>
      </c>
      <c r="AO938" s="104" t="str">
        <f t="shared" si="595"/>
        <v/>
      </c>
      <c r="AP938" s="104" t="str">
        <f t="shared" si="596"/>
        <v/>
      </c>
      <c r="AQ938" s="121" t="str">
        <f t="shared" si="612"/>
        <v/>
      </c>
      <c r="AS938" s="88" t="str">
        <f t="shared" si="597"/>
        <v/>
      </c>
      <c r="AT938" s="68" t="str">
        <f t="shared" si="613"/>
        <v/>
      </c>
      <c r="AU938" s="68" t="str">
        <f t="shared" si="614"/>
        <v/>
      </c>
      <c r="AV938" s="68" t="str">
        <f t="shared" si="615"/>
        <v/>
      </c>
      <c r="AW938" s="88" t="str">
        <f t="shared" si="598"/>
        <v/>
      </c>
      <c r="AZ938" s="88" t="str">
        <f t="shared" si="599"/>
        <v/>
      </c>
      <c r="BA938" s="68" t="str">
        <f t="shared" si="600"/>
        <v/>
      </c>
      <c r="BB938" s="68" t="str">
        <f t="shared" si="601"/>
        <v/>
      </c>
      <c r="BC938" s="68" t="str">
        <f t="shared" si="602"/>
        <v/>
      </c>
      <c r="BD938" s="69" t="str">
        <f t="shared" si="603"/>
        <v/>
      </c>
      <c r="BE938" s="69" t="str">
        <f t="shared" si="616"/>
        <v/>
      </c>
      <c r="BT938" s="138" t="str">
        <f t="shared" ca="1" si="617"/>
        <v/>
      </c>
      <c r="BU938" s="139" t="str">
        <f t="shared" ca="1" si="618"/>
        <v/>
      </c>
      <c r="BW938" s="138" t="str">
        <f t="shared" si="619"/>
        <v/>
      </c>
      <c r="BX938" s="104" t="str">
        <f t="shared" si="620"/>
        <v/>
      </c>
      <c r="BY938" s="139" t="str">
        <f t="shared" si="621"/>
        <v/>
      </c>
      <c r="CA938" s="138" t="str">
        <f t="shared" si="622"/>
        <v/>
      </c>
      <c r="CB938" s="104" t="str">
        <f t="shared" si="623"/>
        <v/>
      </c>
      <c r="CC938" s="139" t="str">
        <f t="shared" si="624"/>
        <v/>
      </c>
      <c r="CE938" s="162" t="str">
        <f t="shared" si="625"/>
        <v/>
      </c>
      <c r="CF938" s="163" t="str">
        <f t="shared" si="626"/>
        <v/>
      </c>
      <c r="CG938" s="164" t="str">
        <f t="shared" si="627"/>
        <v/>
      </c>
      <c r="CI938" s="162" t="str">
        <f t="shared" si="628"/>
        <v/>
      </c>
      <c r="CJ938" s="163" t="str">
        <f t="shared" si="631"/>
        <v/>
      </c>
      <c r="CK938" s="164" t="str">
        <f t="shared" si="632"/>
        <v/>
      </c>
      <c r="CM938" s="169" t="str">
        <f t="shared" si="629"/>
        <v/>
      </c>
      <c r="CN938" s="139" t="str">
        <f t="shared" si="630"/>
        <v/>
      </c>
      <c r="CP938" s="41" t="str">
        <f>IF($CM938="", "", COUNTIF($CM$11:$CM$3035, "&lt;"&amp;$CM938)+1+COUNTIF($CM$11:$CM938, $CM938)-1)</f>
        <v/>
      </c>
    </row>
    <row r="939" spans="1:94" x14ac:dyDescent="0.25">
      <c r="A939" s="40"/>
      <c r="B939" s="82" t="str">
        <f>IF($I939="", "", IFERROR(INDEX('Job Database'!$AE$11:$AE$3035, MATCH($I939, 'Job Database'!$X$11:$X$3035, 0)), ""))</f>
        <v/>
      </c>
      <c r="C939" s="69" t="str">
        <f>IF($I939="", "", IF(COUNTIF('Job Database'!$X$11:$X$3035, $I939)=0, $AC$5, $AC$4))</f>
        <v/>
      </c>
      <c r="D939" s="40"/>
      <c r="E939" s="85" t="str">
        <f>IF($I939="", "", IF(IFERROR(INDEX('Job Database'!$M$11:$M$3035, MATCH($I939, 'Job Database'!$X$11:$X$3035, 0)), "")="", "", IFERROR(INDEX('Job Database'!$M$11:$M$3035, MATCH($I939, 'Job Database'!$X$11:$X$3035, 0)), "")))</f>
        <v/>
      </c>
      <c r="F939" s="40"/>
      <c r="G939" s="88" t="str">
        <f t="shared" si="604"/>
        <v/>
      </c>
      <c r="H939" s="40"/>
      <c r="I939" s="24"/>
      <c r="J939" s="34"/>
      <c r="K939" s="106"/>
      <c r="L939" s="79"/>
      <c r="M939" s="34"/>
      <c r="N939" s="79"/>
      <c r="O939" s="31"/>
      <c r="P939" s="53"/>
      <c r="Q939" s="40"/>
      <c r="S939" s="41" t="str">
        <f t="shared" si="592"/>
        <v/>
      </c>
      <c r="T939" s="41" t="str">
        <f t="shared" si="593"/>
        <v/>
      </c>
      <c r="U939" s="41" t="str">
        <f t="shared" si="605"/>
        <v/>
      </c>
      <c r="W939" s="74" t="str">
        <f>IF('Job Database'!$X939="", "", 'Job Database'!$X939)</f>
        <v/>
      </c>
      <c r="Y939" s="41" t="str">
        <f>IF($W939="", "", IF(COUNTIF($I$11:$I$3035, $W939)&gt;0, "", MAX($Y$10:$Y938)+1))</f>
        <v/>
      </c>
      <c r="Z939" s="41">
        <v>929</v>
      </c>
      <c r="AA939" s="58" t="str">
        <f t="shared" si="606"/>
        <v/>
      </c>
      <c r="AC939" s="41" t="str">
        <f t="shared" si="594"/>
        <v/>
      </c>
      <c r="AE939" s="41" t="str">
        <f t="shared" si="607"/>
        <v/>
      </c>
      <c r="AJ939" s="154" t="str">
        <f t="shared" si="608"/>
        <v/>
      </c>
      <c r="AL939" s="120" t="str">
        <f t="shared" si="609"/>
        <v/>
      </c>
      <c r="AM939" s="104" t="str">
        <f t="shared" si="610"/>
        <v/>
      </c>
      <c r="AN939" s="104" t="str">
        <f t="shared" si="611"/>
        <v/>
      </c>
      <c r="AO939" s="104" t="str">
        <f t="shared" si="595"/>
        <v/>
      </c>
      <c r="AP939" s="104" t="str">
        <f t="shared" si="596"/>
        <v/>
      </c>
      <c r="AQ939" s="121" t="str">
        <f t="shared" si="612"/>
        <v/>
      </c>
      <c r="AS939" s="88" t="str">
        <f t="shared" si="597"/>
        <v/>
      </c>
      <c r="AT939" s="68" t="str">
        <f t="shared" si="613"/>
        <v/>
      </c>
      <c r="AU939" s="68" t="str">
        <f t="shared" si="614"/>
        <v/>
      </c>
      <c r="AV939" s="68" t="str">
        <f t="shared" si="615"/>
        <v/>
      </c>
      <c r="AW939" s="88" t="str">
        <f t="shared" si="598"/>
        <v/>
      </c>
      <c r="AZ939" s="88" t="str">
        <f t="shared" si="599"/>
        <v/>
      </c>
      <c r="BA939" s="68" t="str">
        <f t="shared" si="600"/>
        <v/>
      </c>
      <c r="BB939" s="68" t="str">
        <f t="shared" si="601"/>
        <v/>
      </c>
      <c r="BC939" s="68" t="str">
        <f t="shared" si="602"/>
        <v/>
      </c>
      <c r="BD939" s="69" t="str">
        <f t="shared" si="603"/>
        <v/>
      </c>
      <c r="BE939" s="69" t="str">
        <f t="shared" si="616"/>
        <v/>
      </c>
      <c r="BT939" s="138" t="str">
        <f t="shared" ca="1" si="617"/>
        <v/>
      </c>
      <c r="BU939" s="139" t="str">
        <f t="shared" ca="1" si="618"/>
        <v/>
      </c>
      <c r="BW939" s="138" t="str">
        <f t="shared" si="619"/>
        <v/>
      </c>
      <c r="BX939" s="104" t="str">
        <f t="shared" si="620"/>
        <v/>
      </c>
      <c r="BY939" s="139" t="str">
        <f t="shared" si="621"/>
        <v/>
      </c>
      <c r="CA939" s="138" t="str">
        <f t="shared" si="622"/>
        <v/>
      </c>
      <c r="CB939" s="104" t="str">
        <f t="shared" si="623"/>
        <v/>
      </c>
      <c r="CC939" s="139" t="str">
        <f t="shared" si="624"/>
        <v/>
      </c>
      <c r="CE939" s="162" t="str">
        <f t="shared" si="625"/>
        <v/>
      </c>
      <c r="CF939" s="163" t="str">
        <f t="shared" si="626"/>
        <v/>
      </c>
      <c r="CG939" s="164" t="str">
        <f t="shared" si="627"/>
        <v/>
      </c>
      <c r="CI939" s="162" t="str">
        <f t="shared" si="628"/>
        <v/>
      </c>
      <c r="CJ939" s="163" t="str">
        <f t="shared" si="631"/>
        <v/>
      </c>
      <c r="CK939" s="164" t="str">
        <f t="shared" si="632"/>
        <v/>
      </c>
      <c r="CM939" s="169" t="str">
        <f t="shared" si="629"/>
        <v/>
      </c>
      <c r="CN939" s="139" t="str">
        <f t="shared" si="630"/>
        <v/>
      </c>
      <c r="CP939" s="41" t="str">
        <f>IF($CM939="", "", COUNTIF($CM$11:$CM$3035, "&lt;"&amp;$CM939)+1+COUNTIF($CM$11:$CM939, $CM939)-1)</f>
        <v/>
      </c>
    </row>
    <row r="940" spans="1:94" x14ac:dyDescent="0.25">
      <c r="A940" s="40"/>
      <c r="B940" s="82" t="str">
        <f>IF($I940="", "", IFERROR(INDEX('Job Database'!$AE$11:$AE$3035, MATCH($I940, 'Job Database'!$X$11:$X$3035, 0)), ""))</f>
        <v/>
      </c>
      <c r="C940" s="69" t="str">
        <f>IF($I940="", "", IF(COUNTIF('Job Database'!$X$11:$X$3035, $I940)=0, $AC$5, $AC$4))</f>
        <v/>
      </c>
      <c r="D940" s="40"/>
      <c r="E940" s="85" t="str">
        <f>IF($I940="", "", IF(IFERROR(INDEX('Job Database'!$M$11:$M$3035, MATCH($I940, 'Job Database'!$X$11:$X$3035, 0)), "")="", "", IFERROR(INDEX('Job Database'!$M$11:$M$3035, MATCH($I940, 'Job Database'!$X$11:$X$3035, 0)), "")))</f>
        <v/>
      </c>
      <c r="F940" s="40"/>
      <c r="G940" s="88" t="str">
        <f t="shared" si="604"/>
        <v/>
      </c>
      <c r="H940" s="40"/>
      <c r="I940" s="24"/>
      <c r="J940" s="34"/>
      <c r="K940" s="106"/>
      <c r="L940" s="79"/>
      <c r="M940" s="34"/>
      <c r="N940" s="79"/>
      <c r="O940" s="31"/>
      <c r="P940" s="53"/>
      <c r="Q940" s="40"/>
      <c r="S940" s="41" t="str">
        <f t="shared" si="592"/>
        <v/>
      </c>
      <c r="T940" s="41" t="str">
        <f t="shared" si="593"/>
        <v/>
      </c>
      <c r="U940" s="41" t="str">
        <f t="shared" si="605"/>
        <v/>
      </c>
      <c r="W940" s="74" t="str">
        <f>IF('Job Database'!$X940="", "", 'Job Database'!$X940)</f>
        <v/>
      </c>
      <c r="Y940" s="41" t="str">
        <f>IF($W940="", "", IF(COUNTIF($I$11:$I$3035, $W940)&gt;0, "", MAX($Y$10:$Y939)+1))</f>
        <v/>
      </c>
      <c r="Z940" s="41">
        <v>930</v>
      </c>
      <c r="AA940" s="58" t="str">
        <f t="shared" si="606"/>
        <v/>
      </c>
      <c r="AC940" s="41" t="str">
        <f t="shared" si="594"/>
        <v/>
      </c>
      <c r="AE940" s="41" t="str">
        <f t="shared" si="607"/>
        <v/>
      </c>
      <c r="AJ940" s="154" t="str">
        <f t="shared" si="608"/>
        <v/>
      </c>
      <c r="AL940" s="120" t="str">
        <f t="shared" si="609"/>
        <v/>
      </c>
      <c r="AM940" s="104" t="str">
        <f t="shared" si="610"/>
        <v/>
      </c>
      <c r="AN940" s="104" t="str">
        <f t="shared" si="611"/>
        <v/>
      </c>
      <c r="AO940" s="104" t="str">
        <f t="shared" si="595"/>
        <v/>
      </c>
      <c r="AP940" s="104" t="str">
        <f t="shared" si="596"/>
        <v/>
      </c>
      <c r="AQ940" s="121" t="str">
        <f t="shared" si="612"/>
        <v/>
      </c>
      <c r="AS940" s="88" t="str">
        <f t="shared" si="597"/>
        <v/>
      </c>
      <c r="AT940" s="68" t="str">
        <f t="shared" si="613"/>
        <v/>
      </c>
      <c r="AU940" s="68" t="str">
        <f t="shared" si="614"/>
        <v/>
      </c>
      <c r="AV940" s="68" t="str">
        <f t="shared" si="615"/>
        <v/>
      </c>
      <c r="AW940" s="88" t="str">
        <f t="shared" si="598"/>
        <v/>
      </c>
      <c r="AZ940" s="88" t="str">
        <f t="shared" si="599"/>
        <v/>
      </c>
      <c r="BA940" s="68" t="str">
        <f t="shared" si="600"/>
        <v/>
      </c>
      <c r="BB940" s="68" t="str">
        <f t="shared" si="601"/>
        <v/>
      </c>
      <c r="BC940" s="68" t="str">
        <f t="shared" si="602"/>
        <v/>
      </c>
      <c r="BD940" s="69" t="str">
        <f t="shared" si="603"/>
        <v/>
      </c>
      <c r="BE940" s="69" t="str">
        <f t="shared" si="616"/>
        <v/>
      </c>
      <c r="BT940" s="138" t="str">
        <f t="shared" ca="1" si="617"/>
        <v/>
      </c>
      <c r="BU940" s="139" t="str">
        <f t="shared" ca="1" si="618"/>
        <v/>
      </c>
      <c r="BW940" s="138" t="str">
        <f t="shared" si="619"/>
        <v/>
      </c>
      <c r="BX940" s="104" t="str">
        <f t="shared" si="620"/>
        <v/>
      </c>
      <c r="BY940" s="139" t="str">
        <f t="shared" si="621"/>
        <v/>
      </c>
      <c r="CA940" s="138" t="str">
        <f t="shared" si="622"/>
        <v/>
      </c>
      <c r="CB940" s="104" t="str">
        <f t="shared" si="623"/>
        <v/>
      </c>
      <c r="CC940" s="139" t="str">
        <f t="shared" si="624"/>
        <v/>
      </c>
      <c r="CE940" s="162" t="str">
        <f t="shared" si="625"/>
        <v/>
      </c>
      <c r="CF940" s="163" t="str">
        <f t="shared" si="626"/>
        <v/>
      </c>
      <c r="CG940" s="164" t="str">
        <f t="shared" si="627"/>
        <v/>
      </c>
      <c r="CI940" s="162" t="str">
        <f t="shared" si="628"/>
        <v/>
      </c>
      <c r="CJ940" s="163" t="str">
        <f t="shared" si="631"/>
        <v/>
      </c>
      <c r="CK940" s="164" t="str">
        <f t="shared" si="632"/>
        <v/>
      </c>
      <c r="CM940" s="169" t="str">
        <f t="shared" si="629"/>
        <v/>
      </c>
      <c r="CN940" s="139" t="str">
        <f t="shared" si="630"/>
        <v/>
      </c>
      <c r="CP940" s="41" t="str">
        <f>IF($CM940="", "", COUNTIF($CM$11:$CM$3035, "&lt;"&amp;$CM940)+1+COUNTIF($CM$11:$CM940, $CM940)-1)</f>
        <v/>
      </c>
    </row>
    <row r="941" spans="1:94" x14ac:dyDescent="0.25">
      <c r="A941" s="40"/>
      <c r="B941" s="82" t="str">
        <f>IF($I941="", "", IFERROR(INDEX('Job Database'!$AE$11:$AE$3035, MATCH($I941, 'Job Database'!$X$11:$X$3035, 0)), ""))</f>
        <v/>
      </c>
      <c r="C941" s="69" t="str">
        <f>IF($I941="", "", IF(COUNTIF('Job Database'!$X$11:$X$3035, $I941)=0, $AC$5, $AC$4))</f>
        <v/>
      </c>
      <c r="D941" s="40"/>
      <c r="E941" s="85" t="str">
        <f>IF($I941="", "", IF(IFERROR(INDEX('Job Database'!$M$11:$M$3035, MATCH($I941, 'Job Database'!$X$11:$X$3035, 0)), "")="", "", IFERROR(INDEX('Job Database'!$M$11:$M$3035, MATCH($I941, 'Job Database'!$X$11:$X$3035, 0)), "")))</f>
        <v/>
      </c>
      <c r="F941" s="40"/>
      <c r="G941" s="88" t="str">
        <f t="shared" si="604"/>
        <v/>
      </c>
      <c r="H941" s="40"/>
      <c r="I941" s="24"/>
      <c r="J941" s="34"/>
      <c r="K941" s="106"/>
      <c r="L941" s="79"/>
      <c r="M941" s="34"/>
      <c r="N941" s="79"/>
      <c r="O941" s="31"/>
      <c r="P941" s="53"/>
      <c r="Q941" s="40"/>
      <c r="S941" s="41" t="str">
        <f t="shared" si="592"/>
        <v/>
      </c>
      <c r="T941" s="41" t="str">
        <f t="shared" si="593"/>
        <v/>
      </c>
      <c r="U941" s="41" t="str">
        <f t="shared" si="605"/>
        <v/>
      </c>
      <c r="W941" s="74" t="str">
        <f>IF('Job Database'!$X941="", "", 'Job Database'!$X941)</f>
        <v/>
      </c>
      <c r="Y941" s="41" t="str">
        <f>IF($W941="", "", IF(COUNTIF($I$11:$I$3035, $W941)&gt;0, "", MAX($Y$10:$Y940)+1))</f>
        <v/>
      </c>
      <c r="Z941" s="41">
        <v>931</v>
      </c>
      <c r="AA941" s="58" t="str">
        <f t="shared" si="606"/>
        <v/>
      </c>
      <c r="AC941" s="41" t="str">
        <f t="shared" si="594"/>
        <v/>
      </c>
      <c r="AE941" s="41" t="str">
        <f t="shared" si="607"/>
        <v/>
      </c>
      <c r="AJ941" s="154" t="str">
        <f t="shared" si="608"/>
        <v/>
      </c>
      <c r="AL941" s="120" t="str">
        <f t="shared" si="609"/>
        <v/>
      </c>
      <c r="AM941" s="104" t="str">
        <f t="shared" si="610"/>
        <v/>
      </c>
      <c r="AN941" s="104" t="str">
        <f t="shared" si="611"/>
        <v/>
      </c>
      <c r="AO941" s="104" t="str">
        <f t="shared" si="595"/>
        <v/>
      </c>
      <c r="AP941" s="104" t="str">
        <f t="shared" si="596"/>
        <v/>
      </c>
      <c r="AQ941" s="121" t="str">
        <f t="shared" si="612"/>
        <v/>
      </c>
      <c r="AS941" s="88" t="str">
        <f t="shared" si="597"/>
        <v/>
      </c>
      <c r="AT941" s="68" t="str">
        <f t="shared" si="613"/>
        <v/>
      </c>
      <c r="AU941" s="68" t="str">
        <f t="shared" si="614"/>
        <v/>
      </c>
      <c r="AV941" s="68" t="str">
        <f t="shared" si="615"/>
        <v/>
      </c>
      <c r="AW941" s="88" t="str">
        <f t="shared" si="598"/>
        <v/>
      </c>
      <c r="AZ941" s="88" t="str">
        <f t="shared" si="599"/>
        <v/>
      </c>
      <c r="BA941" s="68" t="str">
        <f t="shared" si="600"/>
        <v/>
      </c>
      <c r="BB941" s="68" t="str">
        <f t="shared" si="601"/>
        <v/>
      </c>
      <c r="BC941" s="68" t="str">
        <f t="shared" si="602"/>
        <v/>
      </c>
      <c r="BD941" s="69" t="str">
        <f t="shared" si="603"/>
        <v/>
      </c>
      <c r="BE941" s="69" t="str">
        <f t="shared" si="616"/>
        <v/>
      </c>
      <c r="BT941" s="138" t="str">
        <f t="shared" ca="1" si="617"/>
        <v/>
      </c>
      <c r="BU941" s="139" t="str">
        <f t="shared" ca="1" si="618"/>
        <v/>
      </c>
      <c r="BW941" s="138" t="str">
        <f t="shared" si="619"/>
        <v/>
      </c>
      <c r="BX941" s="104" t="str">
        <f t="shared" si="620"/>
        <v/>
      </c>
      <c r="BY941" s="139" t="str">
        <f t="shared" si="621"/>
        <v/>
      </c>
      <c r="CA941" s="138" t="str">
        <f t="shared" si="622"/>
        <v/>
      </c>
      <c r="CB941" s="104" t="str">
        <f t="shared" si="623"/>
        <v/>
      </c>
      <c r="CC941" s="139" t="str">
        <f t="shared" si="624"/>
        <v/>
      </c>
      <c r="CE941" s="162" t="str">
        <f t="shared" si="625"/>
        <v/>
      </c>
      <c r="CF941" s="163" t="str">
        <f t="shared" si="626"/>
        <v/>
      </c>
      <c r="CG941" s="164" t="str">
        <f t="shared" si="627"/>
        <v/>
      </c>
      <c r="CI941" s="162" t="str">
        <f t="shared" si="628"/>
        <v/>
      </c>
      <c r="CJ941" s="163" t="str">
        <f t="shared" si="631"/>
        <v/>
      </c>
      <c r="CK941" s="164" t="str">
        <f t="shared" si="632"/>
        <v/>
      </c>
      <c r="CM941" s="169" t="str">
        <f t="shared" si="629"/>
        <v/>
      </c>
      <c r="CN941" s="139" t="str">
        <f t="shared" si="630"/>
        <v/>
      </c>
      <c r="CP941" s="41" t="str">
        <f>IF($CM941="", "", COUNTIF($CM$11:$CM$3035, "&lt;"&amp;$CM941)+1+COUNTIF($CM$11:$CM941, $CM941)-1)</f>
        <v/>
      </c>
    </row>
    <row r="942" spans="1:94" x14ac:dyDescent="0.25">
      <c r="A942" s="40"/>
      <c r="B942" s="82" t="str">
        <f>IF($I942="", "", IFERROR(INDEX('Job Database'!$AE$11:$AE$3035, MATCH($I942, 'Job Database'!$X$11:$X$3035, 0)), ""))</f>
        <v/>
      </c>
      <c r="C942" s="69" t="str">
        <f>IF($I942="", "", IF(COUNTIF('Job Database'!$X$11:$X$3035, $I942)=0, $AC$5, $AC$4))</f>
        <v/>
      </c>
      <c r="D942" s="40"/>
      <c r="E942" s="85" t="str">
        <f>IF($I942="", "", IF(IFERROR(INDEX('Job Database'!$M$11:$M$3035, MATCH($I942, 'Job Database'!$X$11:$X$3035, 0)), "")="", "", IFERROR(INDEX('Job Database'!$M$11:$M$3035, MATCH($I942, 'Job Database'!$X$11:$X$3035, 0)), "")))</f>
        <v/>
      </c>
      <c r="F942" s="40"/>
      <c r="G942" s="88" t="str">
        <f t="shared" si="604"/>
        <v/>
      </c>
      <c r="H942" s="40"/>
      <c r="I942" s="24"/>
      <c r="J942" s="34"/>
      <c r="K942" s="106"/>
      <c r="L942" s="79"/>
      <c r="M942" s="34"/>
      <c r="N942" s="79"/>
      <c r="O942" s="31"/>
      <c r="P942" s="53"/>
      <c r="Q942" s="40"/>
      <c r="S942" s="41" t="str">
        <f t="shared" si="592"/>
        <v/>
      </c>
      <c r="T942" s="41" t="str">
        <f t="shared" si="593"/>
        <v/>
      </c>
      <c r="U942" s="41" t="str">
        <f t="shared" si="605"/>
        <v/>
      </c>
      <c r="W942" s="74" t="str">
        <f>IF('Job Database'!$X942="", "", 'Job Database'!$X942)</f>
        <v/>
      </c>
      <c r="Y942" s="41" t="str">
        <f>IF($W942="", "", IF(COUNTIF($I$11:$I$3035, $W942)&gt;0, "", MAX($Y$10:$Y941)+1))</f>
        <v/>
      </c>
      <c r="Z942" s="41">
        <v>932</v>
      </c>
      <c r="AA942" s="58" t="str">
        <f t="shared" si="606"/>
        <v/>
      </c>
      <c r="AC942" s="41" t="str">
        <f t="shared" si="594"/>
        <v/>
      </c>
      <c r="AE942" s="41" t="str">
        <f t="shared" si="607"/>
        <v/>
      </c>
      <c r="AJ942" s="154" t="str">
        <f t="shared" si="608"/>
        <v/>
      </c>
      <c r="AL942" s="120" t="str">
        <f t="shared" si="609"/>
        <v/>
      </c>
      <c r="AM942" s="104" t="str">
        <f t="shared" si="610"/>
        <v/>
      </c>
      <c r="AN942" s="104" t="str">
        <f t="shared" si="611"/>
        <v/>
      </c>
      <c r="AO942" s="104" t="str">
        <f t="shared" si="595"/>
        <v/>
      </c>
      <c r="AP942" s="104" t="str">
        <f t="shared" si="596"/>
        <v/>
      </c>
      <c r="AQ942" s="121" t="str">
        <f t="shared" si="612"/>
        <v/>
      </c>
      <c r="AS942" s="88" t="str">
        <f t="shared" si="597"/>
        <v/>
      </c>
      <c r="AT942" s="68" t="str">
        <f t="shared" si="613"/>
        <v/>
      </c>
      <c r="AU942" s="68" t="str">
        <f t="shared" si="614"/>
        <v/>
      </c>
      <c r="AV942" s="68" t="str">
        <f t="shared" si="615"/>
        <v/>
      </c>
      <c r="AW942" s="88" t="str">
        <f t="shared" si="598"/>
        <v/>
      </c>
      <c r="AZ942" s="88" t="str">
        <f t="shared" si="599"/>
        <v/>
      </c>
      <c r="BA942" s="68" t="str">
        <f t="shared" si="600"/>
        <v/>
      </c>
      <c r="BB942" s="68" t="str">
        <f t="shared" si="601"/>
        <v/>
      </c>
      <c r="BC942" s="68" t="str">
        <f t="shared" si="602"/>
        <v/>
      </c>
      <c r="BD942" s="69" t="str">
        <f t="shared" si="603"/>
        <v/>
      </c>
      <c r="BE942" s="69" t="str">
        <f t="shared" si="616"/>
        <v/>
      </c>
      <c r="BT942" s="138" t="str">
        <f t="shared" ca="1" si="617"/>
        <v/>
      </c>
      <c r="BU942" s="139" t="str">
        <f t="shared" ca="1" si="618"/>
        <v/>
      </c>
      <c r="BW942" s="138" t="str">
        <f t="shared" si="619"/>
        <v/>
      </c>
      <c r="BX942" s="104" t="str">
        <f t="shared" si="620"/>
        <v/>
      </c>
      <c r="BY942" s="139" t="str">
        <f t="shared" si="621"/>
        <v/>
      </c>
      <c r="CA942" s="138" t="str">
        <f t="shared" si="622"/>
        <v/>
      </c>
      <c r="CB942" s="104" t="str">
        <f t="shared" si="623"/>
        <v/>
      </c>
      <c r="CC942" s="139" t="str">
        <f t="shared" si="624"/>
        <v/>
      </c>
      <c r="CE942" s="162" t="str">
        <f t="shared" si="625"/>
        <v/>
      </c>
      <c r="CF942" s="163" t="str">
        <f t="shared" si="626"/>
        <v/>
      </c>
      <c r="CG942" s="164" t="str">
        <f t="shared" si="627"/>
        <v/>
      </c>
      <c r="CI942" s="162" t="str">
        <f t="shared" si="628"/>
        <v/>
      </c>
      <c r="CJ942" s="163" t="str">
        <f t="shared" si="631"/>
        <v/>
      </c>
      <c r="CK942" s="164" t="str">
        <f t="shared" si="632"/>
        <v/>
      </c>
      <c r="CM942" s="169" t="str">
        <f t="shared" si="629"/>
        <v/>
      </c>
      <c r="CN942" s="139" t="str">
        <f t="shared" si="630"/>
        <v/>
      </c>
      <c r="CP942" s="41" t="str">
        <f>IF($CM942="", "", COUNTIF($CM$11:$CM$3035, "&lt;"&amp;$CM942)+1+COUNTIF($CM$11:$CM942, $CM942)-1)</f>
        <v/>
      </c>
    </row>
    <row r="943" spans="1:94" x14ac:dyDescent="0.25">
      <c r="A943" s="40"/>
      <c r="B943" s="82" t="str">
        <f>IF($I943="", "", IFERROR(INDEX('Job Database'!$AE$11:$AE$3035, MATCH($I943, 'Job Database'!$X$11:$X$3035, 0)), ""))</f>
        <v/>
      </c>
      <c r="C943" s="69" t="str">
        <f>IF($I943="", "", IF(COUNTIF('Job Database'!$X$11:$X$3035, $I943)=0, $AC$5, $AC$4))</f>
        <v/>
      </c>
      <c r="D943" s="40"/>
      <c r="E943" s="85" t="str">
        <f>IF($I943="", "", IF(IFERROR(INDEX('Job Database'!$M$11:$M$3035, MATCH($I943, 'Job Database'!$X$11:$X$3035, 0)), "")="", "", IFERROR(INDEX('Job Database'!$M$11:$M$3035, MATCH($I943, 'Job Database'!$X$11:$X$3035, 0)), "")))</f>
        <v/>
      </c>
      <c r="F943" s="40"/>
      <c r="G943" s="88" t="str">
        <f t="shared" si="604"/>
        <v/>
      </c>
      <c r="H943" s="40"/>
      <c r="I943" s="24"/>
      <c r="J943" s="34"/>
      <c r="K943" s="106"/>
      <c r="L943" s="79"/>
      <c r="M943" s="34"/>
      <c r="N943" s="79"/>
      <c r="O943" s="31"/>
      <c r="P943" s="53"/>
      <c r="Q943" s="40"/>
      <c r="S943" s="41" t="str">
        <f t="shared" si="592"/>
        <v/>
      </c>
      <c r="T943" s="41" t="str">
        <f t="shared" si="593"/>
        <v/>
      </c>
      <c r="U943" s="41" t="str">
        <f t="shared" si="605"/>
        <v/>
      </c>
      <c r="W943" s="74" t="str">
        <f>IF('Job Database'!$X943="", "", 'Job Database'!$X943)</f>
        <v/>
      </c>
      <c r="Y943" s="41" t="str">
        <f>IF($W943="", "", IF(COUNTIF($I$11:$I$3035, $W943)&gt;0, "", MAX($Y$10:$Y942)+1))</f>
        <v/>
      </c>
      <c r="Z943" s="41">
        <v>933</v>
      </c>
      <c r="AA943" s="58" t="str">
        <f t="shared" si="606"/>
        <v/>
      </c>
      <c r="AC943" s="41" t="str">
        <f t="shared" si="594"/>
        <v/>
      </c>
      <c r="AE943" s="41" t="str">
        <f t="shared" si="607"/>
        <v/>
      </c>
      <c r="AJ943" s="154" t="str">
        <f t="shared" si="608"/>
        <v/>
      </c>
      <c r="AL943" s="120" t="str">
        <f t="shared" si="609"/>
        <v/>
      </c>
      <c r="AM943" s="104" t="str">
        <f t="shared" si="610"/>
        <v/>
      </c>
      <c r="AN943" s="104" t="str">
        <f t="shared" si="611"/>
        <v/>
      </c>
      <c r="AO943" s="104" t="str">
        <f t="shared" si="595"/>
        <v/>
      </c>
      <c r="AP943" s="104" t="str">
        <f t="shared" si="596"/>
        <v/>
      </c>
      <c r="AQ943" s="121" t="str">
        <f t="shared" si="612"/>
        <v/>
      </c>
      <c r="AS943" s="88" t="str">
        <f t="shared" si="597"/>
        <v/>
      </c>
      <c r="AT943" s="68" t="str">
        <f t="shared" si="613"/>
        <v/>
      </c>
      <c r="AU943" s="68" t="str">
        <f t="shared" si="614"/>
        <v/>
      </c>
      <c r="AV943" s="68" t="str">
        <f t="shared" si="615"/>
        <v/>
      </c>
      <c r="AW943" s="88" t="str">
        <f t="shared" si="598"/>
        <v/>
      </c>
      <c r="AZ943" s="88" t="str">
        <f t="shared" si="599"/>
        <v/>
      </c>
      <c r="BA943" s="68" t="str">
        <f t="shared" si="600"/>
        <v/>
      </c>
      <c r="BB943" s="68" t="str">
        <f t="shared" si="601"/>
        <v/>
      </c>
      <c r="BC943" s="68" t="str">
        <f t="shared" si="602"/>
        <v/>
      </c>
      <c r="BD943" s="69" t="str">
        <f t="shared" si="603"/>
        <v/>
      </c>
      <c r="BE943" s="69" t="str">
        <f t="shared" si="616"/>
        <v/>
      </c>
      <c r="BT943" s="138" t="str">
        <f t="shared" ca="1" si="617"/>
        <v/>
      </c>
      <c r="BU943" s="139" t="str">
        <f t="shared" ca="1" si="618"/>
        <v/>
      </c>
      <c r="BW943" s="138" t="str">
        <f t="shared" si="619"/>
        <v/>
      </c>
      <c r="BX943" s="104" t="str">
        <f t="shared" si="620"/>
        <v/>
      </c>
      <c r="BY943" s="139" t="str">
        <f t="shared" si="621"/>
        <v/>
      </c>
      <c r="CA943" s="138" t="str">
        <f t="shared" si="622"/>
        <v/>
      </c>
      <c r="CB943" s="104" t="str">
        <f t="shared" si="623"/>
        <v/>
      </c>
      <c r="CC943" s="139" t="str">
        <f t="shared" si="624"/>
        <v/>
      </c>
      <c r="CE943" s="162" t="str">
        <f t="shared" si="625"/>
        <v/>
      </c>
      <c r="CF943" s="163" t="str">
        <f t="shared" si="626"/>
        <v/>
      </c>
      <c r="CG943" s="164" t="str">
        <f t="shared" si="627"/>
        <v/>
      </c>
      <c r="CI943" s="162" t="str">
        <f t="shared" si="628"/>
        <v/>
      </c>
      <c r="CJ943" s="163" t="str">
        <f t="shared" si="631"/>
        <v/>
      </c>
      <c r="CK943" s="164" t="str">
        <f t="shared" si="632"/>
        <v/>
      </c>
      <c r="CM943" s="169" t="str">
        <f t="shared" si="629"/>
        <v/>
      </c>
      <c r="CN943" s="139" t="str">
        <f t="shared" si="630"/>
        <v/>
      </c>
      <c r="CP943" s="41" t="str">
        <f>IF($CM943="", "", COUNTIF($CM$11:$CM$3035, "&lt;"&amp;$CM943)+1+COUNTIF($CM$11:$CM943, $CM943)-1)</f>
        <v/>
      </c>
    </row>
    <row r="944" spans="1:94" x14ac:dyDescent="0.25">
      <c r="A944" s="40"/>
      <c r="B944" s="82" t="str">
        <f>IF($I944="", "", IFERROR(INDEX('Job Database'!$AE$11:$AE$3035, MATCH($I944, 'Job Database'!$X$11:$X$3035, 0)), ""))</f>
        <v/>
      </c>
      <c r="C944" s="69" t="str">
        <f>IF($I944="", "", IF(COUNTIF('Job Database'!$X$11:$X$3035, $I944)=0, $AC$5, $AC$4))</f>
        <v/>
      </c>
      <c r="D944" s="40"/>
      <c r="E944" s="85" t="str">
        <f>IF($I944="", "", IF(IFERROR(INDEX('Job Database'!$M$11:$M$3035, MATCH($I944, 'Job Database'!$X$11:$X$3035, 0)), "")="", "", IFERROR(INDEX('Job Database'!$M$11:$M$3035, MATCH($I944, 'Job Database'!$X$11:$X$3035, 0)), "")))</f>
        <v/>
      </c>
      <c r="F944" s="40"/>
      <c r="G944" s="88" t="str">
        <f t="shared" si="604"/>
        <v/>
      </c>
      <c r="H944" s="40"/>
      <c r="I944" s="24"/>
      <c r="J944" s="34"/>
      <c r="K944" s="106"/>
      <c r="L944" s="79"/>
      <c r="M944" s="34"/>
      <c r="N944" s="79"/>
      <c r="O944" s="31"/>
      <c r="P944" s="53"/>
      <c r="Q944" s="40"/>
      <c r="S944" s="41" t="str">
        <f t="shared" si="592"/>
        <v/>
      </c>
      <c r="T944" s="41" t="str">
        <f t="shared" si="593"/>
        <v/>
      </c>
      <c r="U944" s="41" t="str">
        <f t="shared" si="605"/>
        <v/>
      </c>
      <c r="W944" s="74" t="str">
        <f>IF('Job Database'!$X944="", "", 'Job Database'!$X944)</f>
        <v/>
      </c>
      <c r="Y944" s="41" t="str">
        <f>IF($W944="", "", IF(COUNTIF($I$11:$I$3035, $W944)&gt;0, "", MAX($Y$10:$Y943)+1))</f>
        <v/>
      </c>
      <c r="Z944" s="41">
        <v>934</v>
      </c>
      <c r="AA944" s="58" t="str">
        <f t="shared" si="606"/>
        <v/>
      </c>
      <c r="AC944" s="41" t="str">
        <f t="shared" si="594"/>
        <v/>
      </c>
      <c r="AE944" s="41" t="str">
        <f t="shared" si="607"/>
        <v/>
      </c>
      <c r="AJ944" s="154" t="str">
        <f t="shared" si="608"/>
        <v/>
      </c>
      <c r="AL944" s="120" t="str">
        <f t="shared" si="609"/>
        <v/>
      </c>
      <c r="AM944" s="104" t="str">
        <f t="shared" si="610"/>
        <v/>
      </c>
      <c r="AN944" s="104" t="str">
        <f t="shared" si="611"/>
        <v/>
      </c>
      <c r="AO944" s="104" t="str">
        <f t="shared" si="595"/>
        <v/>
      </c>
      <c r="AP944" s="104" t="str">
        <f t="shared" si="596"/>
        <v/>
      </c>
      <c r="AQ944" s="121" t="str">
        <f t="shared" si="612"/>
        <v/>
      </c>
      <c r="AS944" s="88" t="str">
        <f t="shared" si="597"/>
        <v/>
      </c>
      <c r="AT944" s="68" t="str">
        <f t="shared" si="613"/>
        <v/>
      </c>
      <c r="AU944" s="68" t="str">
        <f t="shared" si="614"/>
        <v/>
      </c>
      <c r="AV944" s="68" t="str">
        <f t="shared" si="615"/>
        <v/>
      </c>
      <c r="AW944" s="88" t="str">
        <f t="shared" si="598"/>
        <v/>
      </c>
      <c r="AZ944" s="88" t="str">
        <f t="shared" si="599"/>
        <v/>
      </c>
      <c r="BA944" s="68" t="str">
        <f t="shared" si="600"/>
        <v/>
      </c>
      <c r="BB944" s="68" t="str">
        <f t="shared" si="601"/>
        <v/>
      </c>
      <c r="BC944" s="68" t="str">
        <f t="shared" si="602"/>
        <v/>
      </c>
      <c r="BD944" s="69" t="str">
        <f t="shared" si="603"/>
        <v/>
      </c>
      <c r="BE944" s="69" t="str">
        <f t="shared" si="616"/>
        <v/>
      </c>
      <c r="BT944" s="138" t="str">
        <f t="shared" ca="1" si="617"/>
        <v/>
      </c>
      <c r="BU944" s="139" t="str">
        <f t="shared" ca="1" si="618"/>
        <v/>
      </c>
      <c r="BW944" s="138" t="str">
        <f t="shared" si="619"/>
        <v/>
      </c>
      <c r="BX944" s="104" t="str">
        <f t="shared" si="620"/>
        <v/>
      </c>
      <c r="BY944" s="139" t="str">
        <f t="shared" si="621"/>
        <v/>
      </c>
      <c r="CA944" s="138" t="str">
        <f t="shared" si="622"/>
        <v/>
      </c>
      <c r="CB944" s="104" t="str">
        <f t="shared" si="623"/>
        <v/>
      </c>
      <c r="CC944" s="139" t="str">
        <f t="shared" si="624"/>
        <v/>
      </c>
      <c r="CE944" s="162" t="str">
        <f t="shared" si="625"/>
        <v/>
      </c>
      <c r="CF944" s="163" t="str">
        <f t="shared" si="626"/>
        <v/>
      </c>
      <c r="CG944" s="164" t="str">
        <f t="shared" si="627"/>
        <v/>
      </c>
      <c r="CI944" s="162" t="str">
        <f t="shared" si="628"/>
        <v/>
      </c>
      <c r="CJ944" s="163" t="str">
        <f t="shared" si="631"/>
        <v/>
      </c>
      <c r="CK944" s="164" t="str">
        <f t="shared" si="632"/>
        <v/>
      </c>
      <c r="CM944" s="169" t="str">
        <f t="shared" si="629"/>
        <v/>
      </c>
      <c r="CN944" s="139" t="str">
        <f t="shared" si="630"/>
        <v/>
      </c>
      <c r="CP944" s="41" t="str">
        <f>IF($CM944="", "", COUNTIF($CM$11:$CM$3035, "&lt;"&amp;$CM944)+1+COUNTIF($CM$11:$CM944, $CM944)-1)</f>
        <v/>
      </c>
    </row>
    <row r="945" spans="1:94" x14ac:dyDescent="0.25">
      <c r="A945" s="40"/>
      <c r="B945" s="82" t="str">
        <f>IF($I945="", "", IFERROR(INDEX('Job Database'!$AE$11:$AE$3035, MATCH($I945, 'Job Database'!$X$11:$X$3035, 0)), ""))</f>
        <v/>
      </c>
      <c r="C945" s="69" t="str">
        <f>IF($I945="", "", IF(COUNTIF('Job Database'!$X$11:$X$3035, $I945)=0, $AC$5, $AC$4))</f>
        <v/>
      </c>
      <c r="D945" s="40"/>
      <c r="E945" s="85" t="str">
        <f>IF($I945="", "", IF(IFERROR(INDEX('Job Database'!$M$11:$M$3035, MATCH($I945, 'Job Database'!$X$11:$X$3035, 0)), "")="", "", IFERROR(INDEX('Job Database'!$M$11:$M$3035, MATCH($I945, 'Job Database'!$X$11:$X$3035, 0)), "")))</f>
        <v/>
      </c>
      <c r="F945" s="40"/>
      <c r="G945" s="88" t="str">
        <f t="shared" si="604"/>
        <v/>
      </c>
      <c r="H945" s="40"/>
      <c r="I945" s="24"/>
      <c r="J945" s="34"/>
      <c r="K945" s="106"/>
      <c r="L945" s="79"/>
      <c r="M945" s="34"/>
      <c r="N945" s="79"/>
      <c r="O945" s="31"/>
      <c r="P945" s="53"/>
      <c r="Q945" s="40"/>
      <c r="S945" s="41" t="str">
        <f t="shared" si="592"/>
        <v/>
      </c>
      <c r="T945" s="41" t="str">
        <f t="shared" si="593"/>
        <v/>
      </c>
      <c r="U945" s="41" t="str">
        <f t="shared" si="605"/>
        <v/>
      </c>
      <c r="W945" s="74" t="str">
        <f>IF('Job Database'!$X945="", "", 'Job Database'!$X945)</f>
        <v/>
      </c>
      <c r="Y945" s="41" t="str">
        <f>IF($W945="", "", IF(COUNTIF($I$11:$I$3035, $W945)&gt;0, "", MAX($Y$10:$Y944)+1))</f>
        <v/>
      </c>
      <c r="Z945" s="41">
        <v>935</v>
      </c>
      <c r="AA945" s="58" t="str">
        <f t="shared" si="606"/>
        <v/>
      </c>
      <c r="AC945" s="41" t="str">
        <f t="shared" si="594"/>
        <v/>
      </c>
      <c r="AE945" s="41" t="str">
        <f t="shared" si="607"/>
        <v/>
      </c>
      <c r="AJ945" s="154" t="str">
        <f t="shared" si="608"/>
        <v/>
      </c>
      <c r="AL945" s="120" t="str">
        <f t="shared" si="609"/>
        <v/>
      </c>
      <c r="AM945" s="104" t="str">
        <f t="shared" si="610"/>
        <v/>
      </c>
      <c r="AN945" s="104" t="str">
        <f t="shared" si="611"/>
        <v/>
      </c>
      <c r="AO945" s="104" t="str">
        <f t="shared" si="595"/>
        <v/>
      </c>
      <c r="AP945" s="104" t="str">
        <f t="shared" si="596"/>
        <v/>
      </c>
      <c r="AQ945" s="121" t="str">
        <f t="shared" si="612"/>
        <v/>
      </c>
      <c r="AS945" s="88" t="str">
        <f t="shared" si="597"/>
        <v/>
      </c>
      <c r="AT945" s="68" t="str">
        <f t="shared" si="613"/>
        <v/>
      </c>
      <c r="AU945" s="68" t="str">
        <f t="shared" si="614"/>
        <v/>
      </c>
      <c r="AV945" s="68" t="str">
        <f t="shared" si="615"/>
        <v/>
      </c>
      <c r="AW945" s="88" t="str">
        <f t="shared" si="598"/>
        <v/>
      </c>
      <c r="AZ945" s="88" t="str">
        <f t="shared" si="599"/>
        <v/>
      </c>
      <c r="BA945" s="68" t="str">
        <f t="shared" si="600"/>
        <v/>
      </c>
      <c r="BB945" s="68" t="str">
        <f t="shared" si="601"/>
        <v/>
      </c>
      <c r="BC945" s="68" t="str">
        <f t="shared" si="602"/>
        <v/>
      </c>
      <c r="BD945" s="69" t="str">
        <f t="shared" si="603"/>
        <v/>
      </c>
      <c r="BE945" s="69" t="str">
        <f t="shared" si="616"/>
        <v/>
      </c>
      <c r="BT945" s="138" t="str">
        <f t="shared" ca="1" si="617"/>
        <v/>
      </c>
      <c r="BU945" s="139" t="str">
        <f t="shared" ca="1" si="618"/>
        <v/>
      </c>
      <c r="BW945" s="138" t="str">
        <f t="shared" si="619"/>
        <v/>
      </c>
      <c r="BX945" s="104" t="str">
        <f t="shared" si="620"/>
        <v/>
      </c>
      <c r="BY945" s="139" t="str">
        <f t="shared" si="621"/>
        <v/>
      </c>
      <c r="CA945" s="138" t="str">
        <f t="shared" si="622"/>
        <v/>
      </c>
      <c r="CB945" s="104" t="str">
        <f t="shared" si="623"/>
        <v/>
      </c>
      <c r="CC945" s="139" t="str">
        <f t="shared" si="624"/>
        <v/>
      </c>
      <c r="CE945" s="162" t="str">
        <f t="shared" si="625"/>
        <v/>
      </c>
      <c r="CF945" s="163" t="str">
        <f t="shared" si="626"/>
        <v/>
      </c>
      <c r="CG945" s="164" t="str">
        <f t="shared" si="627"/>
        <v/>
      </c>
      <c r="CI945" s="162" t="str">
        <f t="shared" si="628"/>
        <v/>
      </c>
      <c r="CJ945" s="163" t="str">
        <f t="shared" si="631"/>
        <v/>
      </c>
      <c r="CK945" s="164" t="str">
        <f t="shared" si="632"/>
        <v/>
      </c>
      <c r="CM945" s="169" t="str">
        <f t="shared" si="629"/>
        <v/>
      </c>
      <c r="CN945" s="139" t="str">
        <f t="shared" si="630"/>
        <v/>
      </c>
      <c r="CP945" s="41" t="str">
        <f>IF($CM945="", "", COUNTIF($CM$11:$CM$3035, "&lt;"&amp;$CM945)+1+COUNTIF($CM$11:$CM945, $CM945)-1)</f>
        <v/>
      </c>
    </row>
    <row r="946" spans="1:94" x14ac:dyDescent="0.25">
      <c r="A946" s="40"/>
      <c r="B946" s="82" t="str">
        <f>IF($I946="", "", IFERROR(INDEX('Job Database'!$AE$11:$AE$3035, MATCH($I946, 'Job Database'!$X$11:$X$3035, 0)), ""))</f>
        <v/>
      </c>
      <c r="C946" s="69" t="str">
        <f>IF($I946="", "", IF(COUNTIF('Job Database'!$X$11:$X$3035, $I946)=0, $AC$5, $AC$4))</f>
        <v/>
      </c>
      <c r="D946" s="40"/>
      <c r="E946" s="85" t="str">
        <f>IF($I946="", "", IF(IFERROR(INDEX('Job Database'!$M$11:$M$3035, MATCH($I946, 'Job Database'!$X$11:$X$3035, 0)), "")="", "", IFERROR(INDEX('Job Database'!$M$11:$M$3035, MATCH($I946, 'Job Database'!$X$11:$X$3035, 0)), "")))</f>
        <v/>
      </c>
      <c r="F946" s="40"/>
      <c r="G946" s="88" t="str">
        <f t="shared" si="604"/>
        <v/>
      </c>
      <c r="H946" s="40"/>
      <c r="I946" s="24"/>
      <c r="J946" s="34"/>
      <c r="K946" s="106"/>
      <c r="L946" s="79"/>
      <c r="M946" s="34"/>
      <c r="N946" s="79"/>
      <c r="O946" s="31"/>
      <c r="P946" s="53"/>
      <c r="Q946" s="40"/>
      <c r="S946" s="41" t="str">
        <f t="shared" si="592"/>
        <v/>
      </c>
      <c r="T946" s="41" t="str">
        <f t="shared" si="593"/>
        <v/>
      </c>
      <c r="U946" s="41" t="str">
        <f t="shared" si="605"/>
        <v/>
      </c>
      <c r="W946" s="74" t="str">
        <f>IF('Job Database'!$X946="", "", 'Job Database'!$X946)</f>
        <v/>
      </c>
      <c r="Y946" s="41" t="str">
        <f>IF($W946="", "", IF(COUNTIF($I$11:$I$3035, $W946)&gt;0, "", MAX($Y$10:$Y945)+1))</f>
        <v/>
      </c>
      <c r="Z946" s="41">
        <v>936</v>
      </c>
      <c r="AA946" s="58" t="str">
        <f t="shared" si="606"/>
        <v/>
      </c>
      <c r="AC946" s="41" t="str">
        <f t="shared" si="594"/>
        <v/>
      </c>
      <c r="AE946" s="41" t="str">
        <f t="shared" si="607"/>
        <v/>
      </c>
      <c r="AJ946" s="154" t="str">
        <f t="shared" si="608"/>
        <v/>
      </c>
      <c r="AL946" s="120" t="str">
        <f t="shared" si="609"/>
        <v/>
      </c>
      <c r="AM946" s="104" t="str">
        <f t="shared" si="610"/>
        <v/>
      </c>
      <c r="AN946" s="104" t="str">
        <f t="shared" si="611"/>
        <v/>
      </c>
      <c r="AO946" s="104" t="str">
        <f t="shared" si="595"/>
        <v/>
      </c>
      <c r="AP946" s="104" t="str">
        <f t="shared" si="596"/>
        <v/>
      </c>
      <c r="AQ946" s="121" t="str">
        <f t="shared" si="612"/>
        <v/>
      </c>
      <c r="AS946" s="88" t="str">
        <f t="shared" si="597"/>
        <v/>
      </c>
      <c r="AT946" s="68" t="str">
        <f t="shared" si="613"/>
        <v/>
      </c>
      <c r="AU946" s="68" t="str">
        <f t="shared" si="614"/>
        <v/>
      </c>
      <c r="AV946" s="68" t="str">
        <f t="shared" si="615"/>
        <v/>
      </c>
      <c r="AW946" s="88" t="str">
        <f t="shared" si="598"/>
        <v/>
      </c>
      <c r="AZ946" s="88" t="str">
        <f t="shared" si="599"/>
        <v/>
      </c>
      <c r="BA946" s="68" t="str">
        <f t="shared" si="600"/>
        <v/>
      </c>
      <c r="BB946" s="68" t="str">
        <f t="shared" si="601"/>
        <v/>
      </c>
      <c r="BC946" s="68" t="str">
        <f t="shared" si="602"/>
        <v/>
      </c>
      <c r="BD946" s="69" t="str">
        <f t="shared" si="603"/>
        <v/>
      </c>
      <c r="BE946" s="69" t="str">
        <f t="shared" si="616"/>
        <v/>
      </c>
      <c r="BT946" s="138" t="str">
        <f t="shared" ca="1" si="617"/>
        <v/>
      </c>
      <c r="BU946" s="139" t="str">
        <f t="shared" ca="1" si="618"/>
        <v/>
      </c>
      <c r="BW946" s="138" t="str">
        <f t="shared" si="619"/>
        <v/>
      </c>
      <c r="BX946" s="104" t="str">
        <f t="shared" si="620"/>
        <v/>
      </c>
      <c r="BY946" s="139" t="str">
        <f t="shared" si="621"/>
        <v/>
      </c>
      <c r="CA946" s="138" t="str">
        <f t="shared" si="622"/>
        <v/>
      </c>
      <c r="CB946" s="104" t="str">
        <f t="shared" si="623"/>
        <v/>
      </c>
      <c r="CC946" s="139" t="str">
        <f t="shared" si="624"/>
        <v/>
      </c>
      <c r="CE946" s="162" t="str">
        <f t="shared" si="625"/>
        <v/>
      </c>
      <c r="CF946" s="163" t="str">
        <f t="shared" si="626"/>
        <v/>
      </c>
      <c r="CG946" s="164" t="str">
        <f t="shared" si="627"/>
        <v/>
      </c>
      <c r="CI946" s="162" t="str">
        <f t="shared" si="628"/>
        <v/>
      </c>
      <c r="CJ946" s="163" t="str">
        <f t="shared" si="631"/>
        <v/>
      </c>
      <c r="CK946" s="164" t="str">
        <f t="shared" si="632"/>
        <v/>
      </c>
      <c r="CM946" s="169" t="str">
        <f t="shared" si="629"/>
        <v/>
      </c>
      <c r="CN946" s="139" t="str">
        <f t="shared" si="630"/>
        <v/>
      </c>
      <c r="CP946" s="41" t="str">
        <f>IF($CM946="", "", COUNTIF($CM$11:$CM$3035, "&lt;"&amp;$CM946)+1+COUNTIF($CM$11:$CM946, $CM946)-1)</f>
        <v/>
      </c>
    </row>
    <row r="947" spans="1:94" x14ac:dyDescent="0.25">
      <c r="A947" s="40"/>
      <c r="B947" s="82" t="str">
        <f>IF($I947="", "", IFERROR(INDEX('Job Database'!$AE$11:$AE$3035, MATCH($I947, 'Job Database'!$X$11:$X$3035, 0)), ""))</f>
        <v/>
      </c>
      <c r="C947" s="69" t="str">
        <f>IF($I947="", "", IF(COUNTIF('Job Database'!$X$11:$X$3035, $I947)=0, $AC$5, $AC$4))</f>
        <v/>
      </c>
      <c r="D947" s="40"/>
      <c r="E947" s="85" t="str">
        <f>IF($I947="", "", IF(IFERROR(INDEX('Job Database'!$M$11:$M$3035, MATCH($I947, 'Job Database'!$X$11:$X$3035, 0)), "")="", "", IFERROR(INDEX('Job Database'!$M$11:$M$3035, MATCH($I947, 'Job Database'!$X$11:$X$3035, 0)), "")))</f>
        <v/>
      </c>
      <c r="F947" s="40"/>
      <c r="G947" s="88" t="str">
        <f t="shared" si="604"/>
        <v/>
      </c>
      <c r="H947" s="40"/>
      <c r="I947" s="24"/>
      <c r="J947" s="34"/>
      <c r="K947" s="106"/>
      <c r="L947" s="79"/>
      <c r="M947" s="34"/>
      <c r="N947" s="79"/>
      <c r="O947" s="31"/>
      <c r="P947" s="53"/>
      <c r="Q947" s="40"/>
      <c r="S947" s="41" t="str">
        <f t="shared" si="592"/>
        <v/>
      </c>
      <c r="T947" s="41" t="str">
        <f t="shared" si="593"/>
        <v/>
      </c>
      <c r="U947" s="41" t="str">
        <f t="shared" si="605"/>
        <v/>
      </c>
      <c r="W947" s="74" t="str">
        <f>IF('Job Database'!$X947="", "", 'Job Database'!$X947)</f>
        <v/>
      </c>
      <c r="Y947" s="41" t="str">
        <f>IF($W947="", "", IF(COUNTIF($I$11:$I$3035, $W947)&gt;0, "", MAX($Y$10:$Y946)+1))</f>
        <v/>
      </c>
      <c r="Z947" s="41">
        <v>937</v>
      </c>
      <c r="AA947" s="58" t="str">
        <f t="shared" si="606"/>
        <v/>
      </c>
      <c r="AC947" s="41" t="str">
        <f t="shared" si="594"/>
        <v/>
      </c>
      <c r="AE947" s="41" t="str">
        <f t="shared" si="607"/>
        <v/>
      </c>
      <c r="AJ947" s="154" t="str">
        <f t="shared" si="608"/>
        <v/>
      </c>
      <c r="AL947" s="120" t="str">
        <f t="shared" si="609"/>
        <v/>
      </c>
      <c r="AM947" s="104" t="str">
        <f t="shared" si="610"/>
        <v/>
      </c>
      <c r="AN947" s="104" t="str">
        <f t="shared" si="611"/>
        <v/>
      </c>
      <c r="AO947" s="104" t="str">
        <f t="shared" si="595"/>
        <v/>
      </c>
      <c r="AP947" s="104" t="str">
        <f t="shared" si="596"/>
        <v/>
      </c>
      <c r="AQ947" s="121" t="str">
        <f t="shared" si="612"/>
        <v/>
      </c>
      <c r="AS947" s="88" t="str">
        <f t="shared" si="597"/>
        <v/>
      </c>
      <c r="AT947" s="68" t="str">
        <f t="shared" si="613"/>
        <v/>
      </c>
      <c r="AU947" s="68" t="str">
        <f t="shared" si="614"/>
        <v/>
      </c>
      <c r="AV947" s="68" t="str">
        <f t="shared" si="615"/>
        <v/>
      </c>
      <c r="AW947" s="88" t="str">
        <f t="shared" si="598"/>
        <v/>
      </c>
      <c r="AZ947" s="88" t="str">
        <f t="shared" si="599"/>
        <v/>
      </c>
      <c r="BA947" s="68" t="str">
        <f t="shared" si="600"/>
        <v/>
      </c>
      <c r="BB947" s="68" t="str">
        <f t="shared" si="601"/>
        <v/>
      </c>
      <c r="BC947" s="68" t="str">
        <f t="shared" si="602"/>
        <v/>
      </c>
      <c r="BD947" s="69" t="str">
        <f t="shared" si="603"/>
        <v/>
      </c>
      <c r="BE947" s="69" t="str">
        <f t="shared" si="616"/>
        <v/>
      </c>
      <c r="BT947" s="138" t="str">
        <f t="shared" ca="1" si="617"/>
        <v/>
      </c>
      <c r="BU947" s="139" t="str">
        <f t="shared" ca="1" si="618"/>
        <v/>
      </c>
      <c r="BW947" s="138" t="str">
        <f t="shared" si="619"/>
        <v/>
      </c>
      <c r="BX947" s="104" t="str">
        <f t="shared" si="620"/>
        <v/>
      </c>
      <c r="BY947" s="139" t="str">
        <f t="shared" si="621"/>
        <v/>
      </c>
      <c r="CA947" s="138" t="str">
        <f t="shared" si="622"/>
        <v/>
      </c>
      <c r="CB947" s="104" t="str">
        <f t="shared" si="623"/>
        <v/>
      </c>
      <c r="CC947" s="139" t="str">
        <f t="shared" si="624"/>
        <v/>
      </c>
      <c r="CE947" s="162" t="str">
        <f t="shared" si="625"/>
        <v/>
      </c>
      <c r="CF947" s="163" t="str">
        <f t="shared" si="626"/>
        <v/>
      </c>
      <c r="CG947" s="164" t="str">
        <f t="shared" si="627"/>
        <v/>
      </c>
      <c r="CI947" s="162" t="str">
        <f t="shared" si="628"/>
        <v/>
      </c>
      <c r="CJ947" s="163" t="str">
        <f t="shared" si="631"/>
        <v/>
      </c>
      <c r="CK947" s="164" t="str">
        <f t="shared" si="632"/>
        <v/>
      </c>
      <c r="CM947" s="169" t="str">
        <f t="shared" si="629"/>
        <v/>
      </c>
      <c r="CN947" s="139" t="str">
        <f t="shared" si="630"/>
        <v/>
      </c>
      <c r="CP947" s="41" t="str">
        <f>IF($CM947="", "", COUNTIF($CM$11:$CM$3035, "&lt;"&amp;$CM947)+1+COUNTIF($CM$11:$CM947, $CM947)-1)</f>
        <v/>
      </c>
    </row>
    <row r="948" spans="1:94" x14ac:dyDescent="0.25">
      <c r="A948" s="40"/>
      <c r="B948" s="82" t="str">
        <f>IF($I948="", "", IFERROR(INDEX('Job Database'!$AE$11:$AE$3035, MATCH($I948, 'Job Database'!$X$11:$X$3035, 0)), ""))</f>
        <v/>
      </c>
      <c r="C948" s="69" t="str">
        <f>IF($I948="", "", IF(COUNTIF('Job Database'!$X$11:$X$3035, $I948)=0, $AC$5, $AC$4))</f>
        <v/>
      </c>
      <c r="D948" s="40"/>
      <c r="E948" s="85" t="str">
        <f>IF($I948="", "", IF(IFERROR(INDEX('Job Database'!$M$11:$M$3035, MATCH($I948, 'Job Database'!$X$11:$X$3035, 0)), "")="", "", IFERROR(INDEX('Job Database'!$M$11:$M$3035, MATCH($I948, 'Job Database'!$X$11:$X$3035, 0)), "")))</f>
        <v/>
      </c>
      <c r="F948" s="40"/>
      <c r="G948" s="88" t="str">
        <f t="shared" si="604"/>
        <v/>
      </c>
      <c r="H948" s="40"/>
      <c r="I948" s="24"/>
      <c r="J948" s="34"/>
      <c r="K948" s="106"/>
      <c r="L948" s="79"/>
      <c r="M948" s="34"/>
      <c r="N948" s="79"/>
      <c r="O948" s="31"/>
      <c r="P948" s="53"/>
      <c r="Q948" s="40"/>
      <c r="S948" s="41" t="str">
        <f t="shared" si="592"/>
        <v/>
      </c>
      <c r="T948" s="41" t="str">
        <f t="shared" si="593"/>
        <v/>
      </c>
      <c r="U948" s="41" t="str">
        <f t="shared" si="605"/>
        <v/>
      </c>
      <c r="W948" s="74" t="str">
        <f>IF('Job Database'!$X948="", "", 'Job Database'!$X948)</f>
        <v/>
      </c>
      <c r="Y948" s="41" t="str">
        <f>IF($W948="", "", IF(COUNTIF($I$11:$I$3035, $W948)&gt;0, "", MAX($Y$10:$Y947)+1))</f>
        <v/>
      </c>
      <c r="Z948" s="41">
        <v>938</v>
      </c>
      <c r="AA948" s="58" t="str">
        <f t="shared" si="606"/>
        <v/>
      </c>
      <c r="AC948" s="41" t="str">
        <f t="shared" si="594"/>
        <v/>
      </c>
      <c r="AE948" s="41" t="str">
        <f t="shared" si="607"/>
        <v/>
      </c>
      <c r="AJ948" s="154" t="str">
        <f t="shared" si="608"/>
        <v/>
      </c>
      <c r="AL948" s="120" t="str">
        <f t="shared" si="609"/>
        <v/>
      </c>
      <c r="AM948" s="104" t="str">
        <f t="shared" si="610"/>
        <v/>
      </c>
      <c r="AN948" s="104" t="str">
        <f t="shared" si="611"/>
        <v/>
      </c>
      <c r="AO948" s="104" t="str">
        <f t="shared" si="595"/>
        <v/>
      </c>
      <c r="AP948" s="104" t="str">
        <f t="shared" si="596"/>
        <v/>
      </c>
      <c r="AQ948" s="121" t="str">
        <f t="shared" si="612"/>
        <v/>
      </c>
      <c r="AS948" s="88" t="str">
        <f t="shared" si="597"/>
        <v/>
      </c>
      <c r="AT948" s="68" t="str">
        <f t="shared" si="613"/>
        <v/>
      </c>
      <c r="AU948" s="68" t="str">
        <f t="shared" si="614"/>
        <v/>
      </c>
      <c r="AV948" s="68" t="str">
        <f t="shared" si="615"/>
        <v/>
      </c>
      <c r="AW948" s="88" t="str">
        <f t="shared" si="598"/>
        <v/>
      </c>
      <c r="AZ948" s="88" t="str">
        <f t="shared" si="599"/>
        <v/>
      </c>
      <c r="BA948" s="68" t="str">
        <f t="shared" si="600"/>
        <v/>
      </c>
      <c r="BB948" s="68" t="str">
        <f t="shared" si="601"/>
        <v/>
      </c>
      <c r="BC948" s="68" t="str">
        <f t="shared" si="602"/>
        <v/>
      </c>
      <c r="BD948" s="69" t="str">
        <f t="shared" si="603"/>
        <v/>
      </c>
      <c r="BE948" s="69" t="str">
        <f t="shared" si="616"/>
        <v/>
      </c>
      <c r="BT948" s="138" t="str">
        <f t="shared" ca="1" si="617"/>
        <v/>
      </c>
      <c r="BU948" s="139" t="str">
        <f t="shared" ca="1" si="618"/>
        <v/>
      </c>
      <c r="BW948" s="138" t="str">
        <f t="shared" si="619"/>
        <v/>
      </c>
      <c r="BX948" s="104" t="str">
        <f t="shared" si="620"/>
        <v/>
      </c>
      <c r="BY948" s="139" t="str">
        <f t="shared" si="621"/>
        <v/>
      </c>
      <c r="CA948" s="138" t="str">
        <f t="shared" si="622"/>
        <v/>
      </c>
      <c r="CB948" s="104" t="str">
        <f t="shared" si="623"/>
        <v/>
      </c>
      <c r="CC948" s="139" t="str">
        <f t="shared" si="624"/>
        <v/>
      </c>
      <c r="CE948" s="162" t="str">
        <f t="shared" si="625"/>
        <v/>
      </c>
      <c r="CF948" s="163" t="str">
        <f t="shared" si="626"/>
        <v/>
      </c>
      <c r="CG948" s="164" t="str">
        <f t="shared" si="627"/>
        <v/>
      </c>
      <c r="CI948" s="162" t="str">
        <f t="shared" si="628"/>
        <v/>
      </c>
      <c r="CJ948" s="163" t="str">
        <f t="shared" si="631"/>
        <v/>
      </c>
      <c r="CK948" s="164" t="str">
        <f t="shared" si="632"/>
        <v/>
      </c>
      <c r="CM948" s="169" t="str">
        <f t="shared" si="629"/>
        <v/>
      </c>
      <c r="CN948" s="139" t="str">
        <f t="shared" si="630"/>
        <v/>
      </c>
      <c r="CP948" s="41" t="str">
        <f>IF($CM948="", "", COUNTIF($CM$11:$CM$3035, "&lt;"&amp;$CM948)+1+COUNTIF($CM$11:$CM948, $CM948)-1)</f>
        <v/>
      </c>
    </row>
    <row r="949" spans="1:94" x14ac:dyDescent="0.25">
      <c r="A949" s="40"/>
      <c r="B949" s="82" t="str">
        <f>IF($I949="", "", IFERROR(INDEX('Job Database'!$AE$11:$AE$3035, MATCH($I949, 'Job Database'!$X$11:$X$3035, 0)), ""))</f>
        <v/>
      </c>
      <c r="C949" s="69" t="str">
        <f>IF($I949="", "", IF(COUNTIF('Job Database'!$X$11:$X$3035, $I949)=0, $AC$5, $AC$4))</f>
        <v/>
      </c>
      <c r="D949" s="40"/>
      <c r="E949" s="85" t="str">
        <f>IF($I949="", "", IF(IFERROR(INDEX('Job Database'!$M$11:$M$3035, MATCH($I949, 'Job Database'!$X$11:$X$3035, 0)), "")="", "", IFERROR(INDEX('Job Database'!$M$11:$M$3035, MATCH($I949, 'Job Database'!$X$11:$X$3035, 0)), "")))</f>
        <v/>
      </c>
      <c r="F949" s="40"/>
      <c r="G949" s="88" t="str">
        <f t="shared" si="604"/>
        <v/>
      </c>
      <c r="H949" s="40"/>
      <c r="I949" s="24"/>
      <c r="J949" s="34"/>
      <c r="K949" s="106"/>
      <c r="L949" s="79"/>
      <c r="M949" s="34"/>
      <c r="N949" s="79"/>
      <c r="O949" s="31"/>
      <c r="P949" s="53"/>
      <c r="Q949" s="40"/>
      <c r="S949" s="41" t="str">
        <f t="shared" si="592"/>
        <v/>
      </c>
      <c r="T949" s="41" t="str">
        <f t="shared" si="593"/>
        <v/>
      </c>
      <c r="U949" s="41" t="str">
        <f t="shared" si="605"/>
        <v/>
      </c>
      <c r="W949" s="74" t="str">
        <f>IF('Job Database'!$X949="", "", 'Job Database'!$X949)</f>
        <v/>
      </c>
      <c r="Y949" s="41" t="str">
        <f>IF($W949="", "", IF(COUNTIF($I$11:$I$3035, $W949)&gt;0, "", MAX($Y$10:$Y948)+1))</f>
        <v/>
      </c>
      <c r="Z949" s="41">
        <v>939</v>
      </c>
      <c r="AA949" s="58" t="str">
        <f t="shared" si="606"/>
        <v/>
      </c>
      <c r="AC949" s="41" t="str">
        <f t="shared" si="594"/>
        <v/>
      </c>
      <c r="AE949" s="41" t="str">
        <f t="shared" si="607"/>
        <v/>
      </c>
      <c r="AJ949" s="154" t="str">
        <f t="shared" si="608"/>
        <v/>
      </c>
      <c r="AL949" s="120" t="str">
        <f t="shared" si="609"/>
        <v/>
      </c>
      <c r="AM949" s="104" t="str">
        <f t="shared" si="610"/>
        <v/>
      </c>
      <c r="AN949" s="104" t="str">
        <f t="shared" si="611"/>
        <v/>
      </c>
      <c r="AO949" s="104" t="str">
        <f t="shared" si="595"/>
        <v/>
      </c>
      <c r="AP949" s="104" t="str">
        <f t="shared" si="596"/>
        <v/>
      </c>
      <c r="AQ949" s="121" t="str">
        <f t="shared" si="612"/>
        <v/>
      </c>
      <c r="AS949" s="88" t="str">
        <f t="shared" si="597"/>
        <v/>
      </c>
      <c r="AT949" s="68" t="str">
        <f t="shared" si="613"/>
        <v/>
      </c>
      <c r="AU949" s="68" t="str">
        <f t="shared" si="614"/>
        <v/>
      </c>
      <c r="AV949" s="68" t="str">
        <f t="shared" si="615"/>
        <v/>
      </c>
      <c r="AW949" s="88" t="str">
        <f t="shared" si="598"/>
        <v/>
      </c>
      <c r="AZ949" s="88" t="str">
        <f t="shared" si="599"/>
        <v/>
      </c>
      <c r="BA949" s="68" t="str">
        <f t="shared" si="600"/>
        <v/>
      </c>
      <c r="BB949" s="68" t="str">
        <f t="shared" si="601"/>
        <v/>
      </c>
      <c r="BC949" s="68" t="str">
        <f t="shared" si="602"/>
        <v/>
      </c>
      <c r="BD949" s="69" t="str">
        <f t="shared" si="603"/>
        <v/>
      </c>
      <c r="BE949" s="69" t="str">
        <f t="shared" si="616"/>
        <v/>
      </c>
      <c r="BT949" s="138" t="str">
        <f t="shared" ca="1" si="617"/>
        <v/>
      </c>
      <c r="BU949" s="139" t="str">
        <f t="shared" ca="1" si="618"/>
        <v/>
      </c>
      <c r="BW949" s="138" t="str">
        <f t="shared" si="619"/>
        <v/>
      </c>
      <c r="BX949" s="104" t="str">
        <f t="shared" si="620"/>
        <v/>
      </c>
      <c r="BY949" s="139" t="str">
        <f t="shared" si="621"/>
        <v/>
      </c>
      <c r="CA949" s="138" t="str">
        <f t="shared" si="622"/>
        <v/>
      </c>
      <c r="CB949" s="104" t="str">
        <f t="shared" si="623"/>
        <v/>
      </c>
      <c r="CC949" s="139" t="str">
        <f t="shared" si="624"/>
        <v/>
      </c>
      <c r="CE949" s="162" t="str">
        <f t="shared" si="625"/>
        <v/>
      </c>
      <c r="CF949" s="163" t="str">
        <f t="shared" si="626"/>
        <v/>
      </c>
      <c r="CG949" s="164" t="str">
        <f t="shared" si="627"/>
        <v/>
      </c>
      <c r="CI949" s="162" t="str">
        <f t="shared" si="628"/>
        <v/>
      </c>
      <c r="CJ949" s="163" t="str">
        <f t="shared" si="631"/>
        <v/>
      </c>
      <c r="CK949" s="164" t="str">
        <f t="shared" si="632"/>
        <v/>
      </c>
      <c r="CM949" s="169" t="str">
        <f t="shared" si="629"/>
        <v/>
      </c>
      <c r="CN949" s="139" t="str">
        <f t="shared" si="630"/>
        <v/>
      </c>
      <c r="CP949" s="41" t="str">
        <f>IF($CM949="", "", COUNTIF($CM$11:$CM$3035, "&lt;"&amp;$CM949)+1+COUNTIF($CM$11:$CM949, $CM949)-1)</f>
        <v/>
      </c>
    </row>
    <row r="950" spans="1:94" x14ac:dyDescent="0.25">
      <c r="A950" s="40"/>
      <c r="B950" s="82" t="str">
        <f>IF($I950="", "", IFERROR(INDEX('Job Database'!$AE$11:$AE$3035, MATCH($I950, 'Job Database'!$X$11:$X$3035, 0)), ""))</f>
        <v/>
      </c>
      <c r="C950" s="69" t="str">
        <f>IF($I950="", "", IF(COUNTIF('Job Database'!$X$11:$X$3035, $I950)=0, $AC$5, $AC$4))</f>
        <v/>
      </c>
      <c r="D950" s="40"/>
      <c r="E950" s="85" t="str">
        <f>IF($I950="", "", IF(IFERROR(INDEX('Job Database'!$M$11:$M$3035, MATCH($I950, 'Job Database'!$X$11:$X$3035, 0)), "")="", "", IFERROR(INDEX('Job Database'!$M$11:$M$3035, MATCH($I950, 'Job Database'!$X$11:$X$3035, 0)), "")))</f>
        <v/>
      </c>
      <c r="F950" s="40"/>
      <c r="G950" s="88" t="str">
        <f t="shared" si="604"/>
        <v/>
      </c>
      <c r="H950" s="40"/>
      <c r="I950" s="24"/>
      <c r="J950" s="34"/>
      <c r="K950" s="106"/>
      <c r="L950" s="79"/>
      <c r="M950" s="34"/>
      <c r="N950" s="79"/>
      <c r="O950" s="31"/>
      <c r="P950" s="53"/>
      <c r="Q950" s="40"/>
      <c r="S950" s="41" t="str">
        <f t="shared" si="592"/>
        <v/>
      </c>
      <c r="T950" s="41" t="str">
        <f t="shared" si="593"/>
        <v/>
      </c>
      <c r="U950" s="41" t="str">
        <f t="shared" si="605"/>
        <v/>
      </c>
      <c r="W950" s="74" t="str">
        <f>IF('Job Database'!$X950="", "", 'Job Database'!$X950)</f>
        <v/>
      </c>
      <c r="Y950" s="41" t="str">
        <f>IF($W950="", "", IF(COUNTIF($I$11:$I$3035, $W950)&gt;0, "", MAX($Y$10:$Y949)+1))</f>
        <v/>
      </c>
      <c r="Z950" s="41">
        <v>940</v>
      </c>
      <c r="AA950" s="58" t="str">
        <f t="shared" si="606"/>
        <v/>
      </c>
      <c r="AC950" s="41" t="str">
        <f t="shared" si="594"/>
        <v/>
      </c>
      <c r="AE950" s="41" t="str">
        <f t="shared" si="607"/>
        <v/>
      </c>
      <c r="AJ950" s="154" t="str">
        <f t="shared" si="608"/>
        <v/>
      </c>
      <c r="AL950" s="120" t="str">
        <f t="shared" si="609"/>
        <v/>
      </c>
      <c r="AM950" s="104" t="str">
        <f t="shared" si="610"/>
        <v/>
      </c>
      <c r="AN950" s="104" t="str">
        <f t="shared" si="611"/>
        <v/>
      </c>
      <c r="AO950" s="104" t="str">
        <f t="shared" si="595"/>
        <v/>
      </c>
      <c r="AP950" s="104" t="str">
        <f t="shared" si="596"/>
        <v/>
      </c>
      <c r="AQ950" s="121" t="str">
        <f t="shared" si="612"/>
        <v/>
      </c>
      <c r="AS950" s="88" t="str">
        <f t="shared" si="597"/>
        <v/>
      </c>
      <c r="AT950" s="68" t="str">
        <f t="shared" si="613"/>
        <v/>
      </c>
      <c r="AU950" s="68" t="str">
        <f t="shared" si="614"/>
        <v/>
      </c>
      <c r="AV950" s="68" t="str">
        <f t="shared" si="615"/>
        <v/>
      </c>
      <c r="AW950" s="88" t="str">
        <f t="shared" si="598"/>
        <v/>
      </c>
      <c r="AZ950" s="88" t="str">
        <f t="shared" si="599"/>
        <v/>
      </c>
      <c r="BA950" s="68" t="str">
        <f t="shared" si="600"/>
        <v/>
      </c>
      <c r="BB950" s="68" t="str">
        <f t="shared" si="601"/>
        <v/>
      </c>
      <c r="BC950" s="68" t="str">
        <f t="shared" si="602"/>
        <v/>
      </c>
      <c r="BD950" s="69" t="str">
        <f t="shared" si="603"/>
        <v/>
      </c>
      <c r="BE950" s="69" t="str">
        <f t="shared" si="616"/>
        <v/>
      </c>
      <c r="BT950" s="138" t="str">
        <f t="shared" ca="1" si="617"/>
        <v/>
      </c>
      <c r="BU950" s="139" t="str">
        <f t="shared" ca="1" si="618"/>
        <v/>
      </c>
      <c r="BW950" s="138" t="str">
        <f t="shared" si="619"/>
        <v/>
      </c>
      <c r="BX950" s="104" t="str">
        <f t="shared" si="620"/>
        <v/>
      </c>
      <c r="BY950" s="139" t="str">
        <f t="shared" si="621"/>
        <v/>
      </c>
      <c r="CA950" s="138" t="str">
        <f t="shared" si="622"/>
        <v/>
      </c>
      <c r="CB950" s="104" t="str">
        <f t="shared" si="623"/>
        <v/>
      </c>
      <c r="CC950" s="139" t="str">
        <f t="shared" si="624"/>
        <v/>
      </c>
      <c r="CE950" s="162" t="str">
        <f t="shared" si="625"/>
        <v/>
      </c>
      <c r="CF950" s="163" t="str">
        <f t="shared" si="626"/>
        <v/>
      </c>
      <c r="CG950" s="164" t="str">
        <f t="shared" si="627"/>
        <v/>
      </c>
      <c r="CI950" s="162" t="str">
        <f t="shared" si="628"/>
        <v/>
      </c>
      <c r="CJ950" s="163" t="str">
        <f t="shared" si="631"/>
        <v/>
      </c>
      <c r="CK950" s="164" t="str">
        <f t="shared" si="632"/>
        <v/>
      </c>
      <c r="CM950" s="169" t="str">
        <f t="shared" si="629"/>
        <v/>
      </c>
      <c r="CN950" s="139" t="str">
        <f t="shared" si="630"/>
        <v/>
      </c>
      <c r="CP950" s="41" t="str">
        <f>IF($CM950="", "", COUNTIF($CM$11:$CM$3035, "&lt;"&amp;$CM950)+1+COUNTIF($CM$11:$CM950, $CM950)-1)</f>
        <v/>
      </c>
    </row>
    <row r="951" spans="1:94" x14ac:dyDescent="0.25">
      <c r="A951" s="40"/>
      <c r="B951" s="82" t="str">
        <f>IF($I951="", "", IFERROR(INDEX('Job Database'!$AE$11:$AE$3035, MATCH($I951, 'Job Database'!$X$11:$X$3035, 0)), ""))</f>
        <v/>
      </c>
      <c r="C951" s="69" t="str">
        <f>IF($I951="", "", IF(COUNTIF('Job Database'!$X$11:$X$3035, $I951)=0, $AC$5, $AC$4))</f>
        <v/>
      </c>
      <c r="D951" s="40"/>
      <c r="E951" s="85" t="str">
        <f>IF($I951="", "", IF(IFERROR(INDEX('Job Database'!$M$11:$M$3035, MATCH($I951, 'Job Database'!$X$11:$X$3035, 0)), "")="", "", IFERROR(INDEX('Job Database'!$M$11:$M$3035, MATCH($I951, 'Job Database'!$X$11:$X$3035, 0)), "")))</f>
        <v/>
      </c>
      <c r="F951" s="40"/>
      <c r="G951" s="88" t="str">
        <f t="shared" si="604"/>
        <v/>
      </c>
      <c r="H951" s="40"/>
      <c r="I951" s="24"/>
      <c r="J951" s="34"/>
      <c r="K951" s="106"/>
      <c r="L951" s="79"/>
      <c r="M951" s="34"/>
      <c r="N951" s="79"/>
      <c r="O951" s="31"/>
      <c r="P951" s="53"/>
      <c r="Q951" s="40"/>
      <c r="S951" s="41" t="str">
        <f t="shared" si="592"/>
        <v/>
      </c>
      <c r="T951" s="41" t="str">
        <f t="shared" si="593"/>
        <v/>
      </c>
      <c r="U951" s="41" t="str">
        <f t="shared" si="605"/>
        <v/>
      </c>
      <c r="W951" s="74" t="str">
        <f>IF('Job Database'!$X951="", "", 'Job Database'!$X951)</f>
        <v/>
      </c>
      <c r="Y951" s="41" t="str">
        <f>IF($W951="", "", IF(COUNTIF($I$11:$I$3035, $W951)&gt;0, "", MAX($Y$10:$Y950)+1))</f>
        <v/>
      </c>
      <c r="Z951" s="41">
        <v>941</v>
      </c>
      <c r="AA951" s="58" t="str">
        <f t="shared" si="606"/>
        <v/>
      </c>
      <c r="AC951" s="41" t="str">
        <f t="shared" si="594"/>
        <v/>
      </c>
      <c r="AE951" s="41" t="str">
        <f t="shared" si="607"/>
        <v/>
      </c>
      <c r="AJ951" s="154" t="str">
        <f t="shared" si="608"/>
        <v/>
      </c>
      <c r="AL951" s="120" t="str">
        <f t="shared" si="609"/>
        <v/>
      </c>
      <c r="AM951" s="104" t="str">
        <f t="shared" si="610"/>
        <v/>
      </c>
      <c r="AN951" s="104" t="str">
        <f t="shared" si="611"/>
        <v/>
      </c>
      <c r="AO951" s="104" t="str">
        <f t="shared" si="595"/>
        <v/>
      </c>
      <c r="AP951" s="104" t="str">
        <f t="shared" si="596"/>
        <v/>
      </c>
      <c r="AQ951" s="121" t="str">
        <f t="shared" si="612"/>
        <v/>
      </c>
      <c r="AS951" s="88" t="str">
        <f t="shared" si="597"/>
        <v/>
      </c>
      <c r="AT951" s="68" t="str">
        <f t="shared" si="613"/>
        <v/>
      </c>
      <c r="AU951" s="68" t="str">
        <f t="shared" si="614"/>
        <v/>
      </c>
      <c r="AV951" s="68" t="str">
        <f t="shared" si="615"/>
        <v/>
      </c>
      <c r="AW951" s="88" t="str">
        <f t="shared" si="598"/>
        <v/>
      </c>
      <c r="AZ951" s="88" t="str">
        <f t="shared" si="599"/>
        <v/>
      </c>
      <c r="BA951" s="68" t="str">
        <f t="shared" si="600"/>
        <v/>
      </c>
      <c r="BB951" s="68" t="str">
        <f t="shared" si="601"/>
        <v/>
      </c>
      <c r="BC951" s="68" t="str">
        <f t="shared" si="602"/>
        <v/>
      </c>
      <c r="BD951" s="69" t="str">
        <f t="shared" si="603"/>
        <v/>
      </c>
      <c r="BE951" s="69" t="str">
        <f t="shared" si="616"/>
        <v/>
      </c>
      <c r="BT951" s="138" t="str">
        <f t="shared" ca="1" si="617"/>
        <v/>
      </c>
      <c r="BU951" s="139" t="str">
        <f t="shared" ca="1" si="618"/>
        <v/>
      </c>
      <c r="BW951" s="138" t="str">
        <f t="shared" si="619"/>
        <v/>
      </c>
      <c r="BX951" s="104" t="str">
        <f t="shared" si="620"/>
        <v/>
      </c>
      <c r="BY951" s="139" t="str">
        <f t="shared" si="621"/>
        <v/>
      </c>
      <c r="CA951" s="138" t="str">
        <f t="shared" si="622"/>
        <v/>
      </c>
      <c r="CB951" s="104" t="str">
        <f t="shared" si="623"/>
        <v/>
      </c>
      <c r="CC951" s="139" t="str">
        <f t="shared" si="624"/>
        <v/>
      </c>
      <c r="CE951" s="162" t="str">
        <f t="shared" si="625"/>
        <v/>
      </c>
      <c r="CF951" s="163" t="str">
        <f t="shared" si="626"/>
        <v/>
      </c>
      <c r="CG951" s="164" t="str">
        <f t="shared" si="627"/>
        <v/>
      </c>
      <c r="CI951" s="162" t="str">
        <f t="shared" si="628"/>
        <v/>
      </c>
      <c r="CJ951" s="163" t="str">
        <f t="shared" si="631"/>
        <v/>
      </c>
      <c r="CK951" s="164" t="str">
        <f t="shared" si="632"/>
        <v/>
      </c>
      <c r="CM951" s="169" t="str">
        <f t="shared" si="629"/>
        <v/>
      </c>
      <c r="CN951" s="139" t="str">
        <f t="shared" si="630"/>
        <v/>
      </c>
      <c r="CP951" s="41" t="str">
        <f>IF($CM951="", "", COUNTIF($CM$11:$CM$3035, "&lt;"&amp;$CM951)+1+COUNTIF($CM$11:$CM951, $CM951)-1)</f>
        <v/>
      </c>
    </row>
    <row r="952" spans="1:94" x14ac:dyDescent="0.25">
      <c r="A952" s="40"/>
      <c r="B952" s="82" t="str">
        <f>IF($I952="", "", IFERROR(INDEX('Job Database'!$AE$11:$AE$3035, MATCH($I952, 'Job Database'!$X$11:$X$3035, 0)), ""))</f>
        <v/>
      </c>
      <c r="C952" s="69" t="str">
        <f>IF($I952="", "", IF(COUNTIF('Job Database'!$X$11:$X$3035, $I952)=0, $AC$5, $AC$4))</f>
        <v/>
      </c>
      <c r="D952" s="40"/>
      <c r="E952" s="85" t="str">
        <f>IF($I952="", "", IF(IFERROR(INDEX('Job Database'!$M$11:$M$3035, MATCH($I952, 'Job Database'!$X$11:$X$3035, 0)), "")="", "", IFERROR(INDEX('Job Database'!$M$11:$M$3035, MATCH($I952, 'Job Database'!$X$11:$X$3035, 0)), "")))</f>
        <v/>
      </c>
      <c r="F952" s="40"/>
      <c r="G952" s="88" t="str">
        <f t="shared" si="604"/>
        <v/>
      </c>
      <c r="H952" s="40"/>
      <c r="I952" s="24"/>
      <c r="J952" s="34"/>
      <c r="K952" s="106"/>
      <c r="L952" s="79"/>
      <c r="M952" s="34"/>
      <c r="N952" s="79"/>
      <c r="O952" s="31"/>
      <c r="P952" s="53"/>
      <c r="Q952" s="40"/>
      <c r="S952" s="41" t="str">
        <f t="shared" si="592"/>
        <v/>
      </c>
      <c r="T952" s="41" t="str">
        <f t="shared" si="593"/>
        <v/>
      </c>
      <c r="U952" s="41" t="str">
        <f t="shared" si="605"/>
        <v/>
      </c>
      <c r="W952" s="74" t="str">
        <f>IF('Job Database'!$X952="", "", 'Job Database'!$X952)</f>
        <v/>
      </c>
      <c r="Y952" s="41" t="str">
        <f>IF($W952="", "", IF(COUNTIF($I$11:$I$3035, $W952)&gt;0, "", MAX($Y$10:$Y951)+1))</f>
        <v/>
      </c>
      <c r="Z952" s="41">
        <v>942</v>
      </c>
      <c r="AA952" s="58" t="str">
        <f t="shared" si="606"/>
        <v/>
      </c>
      <c r="AC952" s="41" t="str">
        <f t="shared" si="594"/>
        <v/>
      </c>
      <c r="AE952" s="41" t="str">
        <f t="shared" si="607"/>
        <v/>
      </c>
      <c r="AJ952" s="154" t="str">
        <f t="shared" si="608"/>
        <v/>
      </c>
      <c r="AL952" s="120" t="str">
        <f t="shared" si="609"/>
        <v/>
      </c>
      <c r="AM952" s="104" t="str">
        <f t="shared" si="610"/>
        <v/>
      </c>
      <c r="AN952" s="104" t="str">
        <f t="shared" si="611"/>
        <v/>
      </c>
      <c r="AO952" s="104" t="str">
        <f t="shared" si="595"/>
        <v/>
      </c>
      <c r="AP952" s="104" t="str">
        <f t="shared" si="596"/>
        <v/>
      </c>
      <c r="AQ952" s="121" t="str">
        <f t="shared" si="612"/>
        <v/>
      </c>
      <c r="AS952" s="88" t="str">
        <f t="shared" si="597"/>
        <v/>
      </c>
      <c r="AT952" s="68" t="str">
        <f t="shared" si="613"/>
        <v/>
      </c>
      <c r="AU952" s="68" t="str">
        <f t="shared" si="614"/>
        <v/>
      </c>
      <c r="AV952" s="68" t="str">
        <f t="shared" si="615"/>
        <v/>
      </c>
      <c r="AW952" s="88" t="str">
        <f t="shared" si="598"/>
        <v/>
      </c>
      <c r="AZ952" s="88" t="str">
        <f t="shared" si="599"/>
        <v/>
      </c>
      <c r="BA952" s="68" t="str">
        <f t="shared" si="600"/>
        <v/>
      </c>
      <c r="BB952" s="68" t="str">
        <f t="shared" si="601"/>
        <v/>
      </c>
      <c r="BC952" s="68" t="str">
        <f t="shared" si="602"/>
        <v/>
      </c>
      <c r="BD952" s="69" t="str">
        <f t="shared" si="603"/>
        <v/>
      </c>
      <c r="BE952" s="69" t="str">
        <f t="shared" si="616"/>
        <v/>
      </c>
      <c r="BT952" s="138" t="str">
        <f t="shared" ca="1" si="617"/>
        <v/>
      </c>
      <c r="BU952" s="139" t="str">
        <f t="shared" ca="1" si="618"/>
        <v/>
      </c>
      <c r="BW952" s="138" t="str">
        <f t="shared" si="619"/>
        <v/>
      </c>
      <c r="BX952" s="104" t="str">
        <f t="shared" si="620"/>
        <v/>
      </c>
      <c r="BY952" s="139" t="str">
        <f t="shared" si="621"/>
        <v/>
      </c>
      <c r="CA952" s="138" t="str">
        <f t="shared" si="622"/>
        <v/>
      </c>
      <c r="CB952" s="104" t="str">
        <f t="shared" si="623"/>
        <v/>
      </c>
      <c r="CC952" s="139" t="str">
        <f t="shared" si="624"/>
        <v/>
      </c>
      <c r="CE952" s="162" t="str">
        <f t="shared" si="625"/>
        <v/>
      </c>
      <c r="CF952" s="163" t="str">
        <f t="shared" si="626"/>
        <v/>
      </c>
      <c r="CG952" s="164" t="str">
        <f t="shared" si="627"/>
        <v/>
      </c>
      <c r="CI952" s="162" t="str">
        <f t="shared" si="628"/>
        <v/>
      </c>
      <c r="CJ952" s="163" t="str">
        <f t="shared" si="631"/>
        <v/>
      </c>
      <c r="CK952" s="164" t="str">
        <f t="shared" si="632"/>
        <v/>
      </c>
      <c r="CM952" s="169" t="str">
        <f t="shared" si="629"/>
        <v/>
      </c>
      <c r="CN952" s="139" t="str">
        <f t="shared" si="630"/>
        <v/>
      </c>
      <c r="CP952" s="41" t="str">
        <f>IF($CM952="", "", COUNTIF($CM$11:$CM$3035, "&lt;"&amp;$CM952)+1+COUNTIF($CM$11:$CM952, $CM952)-1)</f>
        <v/>
      </c>
    </row>
    <row r="953" spans="1:94" x14ac:dyDescent="0.25">
      <c r="A953" s="40"/>
      <c r="B953" s="82" t="str">
        <f>IF($I953="", "", IFERROR(INDEX('Job Database'!$AE$11:$AE$3035, MATCH($I953, 'Job Database'!$X$11:$X$3035, 0)), ""))</f>
        <v/>
      </c>
      <c r="C953" s="69" t="str">
        <f>IF($I953="", "", IF(COUNTIF('Job Database'!$X$11:$X$3035, $I953)=0, $AC$5, $AC$4))</f>
        <v/>
      </c>
      <c r="D953" s="40"/>
      <c r="E953" s="85" t="str">
        <f>IF($I953="", "", IF(IFERROR(INDEX('Job Database'!$M$11:$M$3035, MATCH($I953, 'Job Database'!$X$11:$X$3035, 0)), "")="", "", IFERROR(INDEX('Job Database'!$M$11:$M$3035, MATCH($I953, 'Job Database'!$X$11:$X$3035, 0)), "")))</f>
        <v/>
      </c>
      <c r="F953" s="40"/>
      <c r="G953" s="88" t="str">
        <f t="shared" si="604"/>
        <v/>
      </c>
      <c r="H953" s="40"/>
      <c r="I953" s="24"/>
      <c r="J953" s="34"/>
      <c r="K953" s="106"/>
      <c r="L953" s="79"/>
      <c r="M953" s="34"/>
      <c r="N953" s="79"/>
      <c r="O953" s="31"/>
      <c r="P953" s="53"/>
      <c r="Q953" s="40"/>
      <c r="S953" s="41" t="str">
        <f t="shared" si="592"/>
        <v/>
      </c>
      <c r="T953" s="41" t="str">
        <f t="shared" si="593"/>
        <v/>
      </c>
      <c r="U953" s="41" t="str">
        <f t="shared" si="605"/>
        <v/>
      </c>
      <c r="W953" s="74" t="str">
        <f>IF('Job Database'!$X953="", "", 'Job Database'!$X953)</f>
        <v/>
      </c>
      <c r="Y953" s="41" t="str">
        <f>IF($W953="", "", IF(COUNTIF($I$11:$I$3035, $W953)&gt;0, "", MAX($Y$10:$Y952)+1))</f>
        <v/>
      </c>
      <c r="Z953" s="41">
        <v>943</v>
      </c>
      <c r="AA953" s="58" t="str">
        <f t="shared" si="606"/>
        <v/>
      </c>
      <c r="AC953" s="41" t="str">
        <f t="shared" si="594"/>
        <v/>
      </c>
      <c r="AE953" s="41" t="str">
        <f t="shared" si="607"/>
        <v/>
      </c>
      <c r="AJ953" s="154" t="str">
        <f t="shared" si="608"/>
        <v/>
      </c>
      <c r="AL953" s="120" t="str">
        <f t="shared" si="609"/>
        <v/>
      </c>
      <c r="AM953" s="104" t="str">
        <f t="shared" si="610"/>
        <v/>
      </c>
      <c r="AN953" s="104" t="str">
        <f t="shared" si="611"/>
        <v/>
      </c>
      <c r="AO953" s="104" t="str">
        <f t="shared" si="595"/>
        <v/>
      </c>
      <c r="AP953" s="104" t="str">
        <f t="shared" si="596"/>
        <v/>
      </c>
      <c r="AQ953" s="121" t="str">
        <f t="shared" si="612"/>
        <v/>
      </c>
      <c r="AS953" s="88" t="str">
        <f t="shared" si="597"/>
        <v/>
      </c>
      <c r="AT953" s="68" t="str">
        <f t="shared" si="613"/>
        <v/>
      </c>
      <c r="AU953" s="68" t="str">
        <f t="shared" si="614"/>
        <v/>
      </c>
      <c r="AV953" s="68" t="str">
        <f t="shared" si="615"/>
        <v/>
      </c>
      <c r="AW953" s="88" t="str">
        <f t="shared" si="598"/>
        <v/>
      </c>
      <c r="AZ953" s="88" t="str">
        <f t="shared" si="599"/>
        <v/>
      </c>
      <c r="BA953" s="68" t="str">
        <f t="shared" si="600"/>
        <v/>
      </c>
      <c r="BB953" s="68" t="str">
        <f t="shared" si="601"/>
        <v/>
      </c>
      <c r="BC953" s="68" t="str">
        <f t="shared" si="602"/>
        <v/>
      </c>
      <c r="BD953" s="69" t="str">
        <f t="shared" si="603"/>
        <v/>
      </c>
      <c r="BE953" s="69" t="str">
        <f t="shared" si="616"/>
        <v/>
      </c>
      <c r="BT953" s="138" t="str">
        <f t="shared" ca="1" si="617"/>
        <v/>
      </c>
      <c r="BU953" s="139" t="str">
        <f t="shared" ca="1" si="618"/>
        <v/>
      </c>
      <c r="BW953" s="138" t="str">
        <f t="shared" si="619"/>
        <v/>
      </c>
      <c r="BX953" s="104" t="str">
        <f t="shared" si="620"/>
        <v/>
      </c>
      <c r="BY953" s="139" t="str">
        <f t="shared" si="621"/>
        <v/>
      </c>
      <c r="CA953" s="138" t="str">
        <f t="shared" si="622"/>
        <v/>
      </c>
      <c r="CB953" s="104" t="str">
        <f t="shared" si="623"/>
        <v/>
      </c>
      <c r="CC953" s="139" t="str">
        <f t="shared" si="624"/>
        <v/>
      </c>
      <c r="CE953" s="162" t="str">
        <f t="shared" si="625"/>
        <v/>
      </c>
      <c r="CF953" s="163" t="str">
        <f t="shared" si="626"/>
        <v/>
      </c>
      <c r="CG953" s="164" t="str">
        <f t="shared" si="627"/>
        <v/>
      </c>
      <c r="CI953" s="162" t="str">
        <f t="shared" si="628"/>
        <v/>
      </c>
      <c r="CJ953" s="163" t="str">
        <f t="shared" si="631"/>
        <v/>
      </c>
      <c r="CK953" s="164" t="str">
        <f t="shared" si="632"/>
        <v/>
      </c>
      <c r="CM953" s="169" t="str">
        <f t="shared" si="629"/>
        <v/>
      </c>
      <c r="CN953" s="139" t="str">
        <f t="shared" si="630"/>
        <v/>
      </c>
      <c r="CP953" s="41" t="str">
        <f>IF($CM953="", "", COUNTIF($CM$11:$CM$3035, "&lt;"&amp;$CM953)+1+COUNTIF($CM$11:$CM953, $CM953)-1)</f>
        <v/>
      </c>
    </row>
    <row r="954" spans="1:94" x14ac:dyDescent="0.25">
      <c r="A954" s="40"/>
      <c r="B954" s="82" t="str">
        <f>IF($I954="", "", IFERROR(INDEX('Job Database'!$AE$11:$AE$3035, MATCH($I954, 'Job Database'!$X$11:$X$3035, 0)), ""))</f>
        <v/>
      </c>
      <c r="C954" s="69" t="str">
        <f>IF($I954="", "", IF(COUNTIF('Job Database'!$X$11:$X$3035, $I954)=0, $AC$5, $AC$4))</f>
        <v/>
      </c>
      <c r="D954" s="40"/>
      <c r="E954" s="85" t="str">
        <f>IF($I954="", "", IF(IFERROR(INDEX('Job Database'!$M$11:$M$3035, MATCH($I954, 'Job Database'!$X$11:$X$3035, 0)), "")="", "", IFERROR(INDEX('Job Database'!$M$11:$M$3035, MATCH($I954, 'Job Database'!$X$11:$X$3035, 0)), "")))</f>
        <v/>
      </c>
      <c r="F954" s="40"/>
      <c r="G954" s="88" t="str">
        <f t="shared" si="604"/>
        <v/>
      </c>
      <c r="H954" s="40"/>
      <c r="I954" s="24"/>
      <c r="J954" s="34"/>
      <c r="K954" s="106"/>
      <c r="L954" s="79"/>
      <c r="M954" s="34"/>
      <c r="N954" s="79"/>
      <c r="O954" s="31"/>
      <c r="P954" s="53"/>
      <c r="Q954" s="40"/>
      <c r="S954" s="41" t="str">
        <f t="shared" si="592"/>
        <v/>
      </c>
      <c r="T954" s="41" t="str">
        <f t="shared" si="593"/>
        <v/>
      </c>
      <c r="U954" s="41" t="str">
        <f t="shared" si="605"/>
        <v/>
      </c>
      <c r="W954" s="74" t="str">
        <f>IF('Job Database'!$X954="", "", 'Job Database'!$X954)</f>
        <v/>
      </c>
      <c r="Y954" s="41" t="str">
        <f>IF($W954="", "", IF(COUNTIF($I$11:$I$3035, $W954)&gt;0, "", MAX($Y$10:$Y953)+1))</f>
        <v/>
      </c>
      <c r="Z954" s="41">
        <v>944</v>
      </c>
      <c r="AA954" s="58" t="str">
        <f t="shared" si="606"/>
        <v/>
      </c>
      <c r="AC954" s="41" t="str">
        <f t="shared" si="594"/>
        <v/>
      </c>
      <c r="AE954" s="41" t="str">
        <f t="shared" si="607"/>
        <v/>
      </c>
      <c r="AJ954" s="154" t="str">
        <f t="shared" si="608"/>
        <v/>
      </c>
      <c r="AL954" s="120" t="str">
        <f t="shared" si="609"/>
        <v/>
      </c>
      <c r="AM954" s="104" t="str">
        <f t="shared" si="610"/>
        <v/>
      </c>
      <c r="AN954" s="104" t="str">
        <f t="shared" si="611"/>
        <v/>
      </c>
      <c r="AO954" s="104" t="str">
        <f t="shared" si="595"/>
        <v/>
      </c>
      <c r="AP954" s="104" t="str">
        <f t="shared" si="596"/>
        <v/>
      </c>
      <c r="AQ954" s="121" t="str">
        <f t="shared" si="612"/>
        <v/>
      </c>
      <c r="AS954" s="88" t="str">
        <f t="shared" si="597"/>
        <v/>
      </c>
      <c r="AT954" s="68" t="str">
        <f t="shared" si="613"/>
        <v/>
      </c>
      <c r="AU954" s="68" t="str">
        <f t="shared" si="614"/>
        <v/>
      </c>
      <c r="AV954" s="68" t="str">
        <f t="shared" si="615"/>
        <v/>
      </c>
      <c r="AW954" s="88" t="str">
        <f t="shared" si="598"/>
        <v/>
      </c>
      <c r="AZ954" s="88" t="str">
        <f t="shared" si="599"/>
        <v/>
      </c>
      <c r="BA954" s="68" t="str">
        <f t="shared" si="600"/>
        <v/>
      </c>
      <c r="BB954" s="68" t="str">
        <f t="shared" si="601"/>
        <v/>
      </c>
      <c r="BC954" s="68" t="str">
        <f t="shared" si="602"/>
        <v/>
      </c>
      <c r="BD954" s="69" t="str">
        <f t="shared" si="603"/>
        <v/>
      </c>
      <c r="BE954" s="69" t="str">
        <f t="shared" si="616"/>
        <v/>
      </c>
      <c r="BT954" s="138" t="str">
        <f t="shared" ca="1" si="617"/>
        <v/>
      </c>
      <c r="BU954" s="139" t="str">
        <f t="shared" ca="1" si="618"/>
        <v/>
      </c>
      <c r="BW954" s="138" t="str">
        <f t="shared" si="619"/>
        <v/>
      </c>
      <c r="BX954" s="104" t="str">
        <f t="shared" si="620"/>
        <v/>
      </c>
      <c r="BY954" s="139" t="str">
        <f t="shared" si="621"/>
        <v/>
      </c>
      <c r="CA954" s="138" t="str">
        <f t="shared" si="622"/>
        <v/>
      </c>
      <c r="CB954" s="104" t="str">
        <f t="shared" si="623"/>
        <v/>
      </c>
      <c r="CC954" s="139" t="str">
        <f t="shared" si="624"/>
        <v/>
      </c>
      <c r="CE954" s="162" t="str">
        <f t="shared" si="625"/>
        <v/>
      </c>
      <c r="CF954" s="163" t="str">
        <f t="shared" si="626"/>
        <v/>
      </c>
      <c r="CG954" s="164" t="str">
        <f t="shared" si="627"/>
        <v/>
      </c>
      <c r="CI954" s="162" t="str">
        <f t="shared" si="628"/>
        <v/>
      </c>
      <c r="CJ954" s="163" t="str">
        <f t="shared" si="631"/>
        <v/>
      </c>
      <c r="CK954" s="164" t="str">
        <f t="shared" si="632"/>
        <v/>
      </c>
      <c r="CM954" s="169" t="str">
        <f t="shared" si="629"/>
        <v/>
      </c>
      <c r="CN954" s="139" t="str">
        <f t="shared" si="630"/>
        <v/>
      </c>
      <c r="CP954" s="41" t="str">
        <f>IF($CM954="", "", COUNTIF($CM$11:$CM$3035, "&lt;"&amp;$CM954)+1+COUNTIF($CM$11:$CM954, $CM954)-1)</f>
        <v/>
      </c>
    </row>
    <row r="955" spans="1:94" x14ac:dyDescent="0.25">
      <c r="A955" s="40"/>
      <c r="B955" s="82" t="str">
        <f>IF($I955="", "", IFERROR(INDEX('Job Database'!$AE$11:$AE$3035, MATCH($I955, 'Job Database'!$X$11:$X$3035, 0)), ""))</f>
        <v/>
      </c>
      <c r="C955" s="69" t="str">
        <f>IF($I955="", "", IF(COUNTIF('Job Database'!$X$11:$X$3035, $I955)=0, $AC$5, $AC$4))</f>
        <v/>
      </c>
      <c r="D955" s="40"/>
      <c r="E955" s="85" t="str">
        <f>IF($I955="", "", IF(IFERROR(INDEX('Job Database'!$M$11:$M$3035, MATCH($I955, 'Job Database'!$X$11:$X$3035, 0)), "")="", "", IFERROR(INDEX('Job Database'!$M$11:$M$3035, MATCH($I955, 'Job Database'!$X$11:$X$3035, 0)), "")))</f>
        <v/>
      </c>
      <c r="F955" s="40"/>
      <c r="G955" s="88" t="str">
        <f t="shared" si="604"/>
        <v/>
      </c>
      <c r="H955" s="40"/>
      <c r="I955" s="24"/>
      <c r="J955" s="34"/>
      <c r="K955" s="106"/>
      <c r="L955" s="79"/>
      <c r="M955" s="34"/>
      <c r="N955" s="79"/>
      <c r="O955" s="31"/>
      <c r="P955" s="53"/>
      <c r="Q955" s="40"/>
      <c r="S955" s="41" t="str">
        <f t="shared" si="592"/>
        <v/>
      </c>
      <c r="T955" s="41" t="str">
        <f t="shared" si="593"/>
        <v/>
      </c>
      <c r="U955" s="41" t="str">
        <f t="shared" si="605"/>
        <v/>
      </c>
      <c r="W955" s="74" t="str">
        <f>IF('Job Database'!$X955="", "", 'Job Database'!$X955)</f>
        <v/>
      </c>
      <c r="Y955" s="41" t="str">
        <f>IF($W955="", "", IF(COUNTIF($I$11:$I$3035, $W955)&gt;0, "", MAX($Y$10:$Y954)+1))</f>
        <v/>
      </c>
      <c r="Z955" s="41">
        <v>945</v>
      </c>
      <c r="AA955" s="58" t="str">
        <f t="shared" si="606"/>
        <v/>
      </c>
      <c r="AC955" s="41" t="str">
        <f t="shared" si="594"/>
        <v/>
      </c>
      <c r="AE955" s="41" t="str">
        <f t="shared" si="607"/>
        <v/>
      </c>
      <c r="AJ955" s="154" t="str">
        <f t="shared" si="608"/>
        <v/>
      </c>
      <c r="AL955" s="120" t="str">
        <f t="shared" si="609"/>
        <v/>
      </c>
      <c r="AM955" s="104" t="str">
        <f t="shared" si="610"/>
        <v/>
      </c>
      <c r="AN955" s="104" t="str">
        <f t="shared" si="611"/>
        <v/>
      </c>
      <c r="AO955" s="104" t="str">
        <f t="shared" si="595"/>
        <v/>
      </c>
      <c r="AP955" s="104" t="str">
        <f t="shared" si="596"/>
        <v/>
      </c>
      <c r="AQ955" s="121" t="str">
        <f t="shared" si="612"/>
        <v/>
      </c>
      <c r="AS955" s="88" t="str">
        <f t="shared" si="597"/>
        <v/>
      </c>
      <c r="AT955" s="68" t="str">
        <f t="shared" si="613"/>
        <v/>
      </c>
      <c r="AU955" s="68" t="str">
        <f t="shared" si="614"/>
        <v/>
      </c>
      <c r="AV955" s="68" t="str">
        <f t="shared" si="615"/>
        <v/>
      </c>
      <c r="AW955" s="88" t="str">
        <f t="shared" si="598"/>
        <v/>
      </c>
      <c r="AZ955" s="88" t="str">
        <f t="shared" si="599"/>
        <v/>
      </c>
      <c r="BA955" s="68" t="str">
        <f t="shared" si="600"/>
        <v/>
      </c>
      <c r="BB955" s="68" t="str">
        <f t="shared" si="601"/>
        <v/>
      </c>
      <c r="BC955" s="68" t="str">
        <f t="shared" si="602"/>
        <v/>
      </c>
      <c r="BD955" s="69" t="str">
        <f t="shared" si="603"/>
        <v/>
      </c>
      <c r="BE955" s="69" t="str">
        <f t="shared" si="616"/>
        <v/>
      </c>
      <c r="BT955" s="138" t="str">
        <f t="shared" ca="1" si="617"/>
        <v/>
      </c>
      <c r="BU955" s="139" t="str">
        <f t="shared" ca="1" si="618"/>
        <v/>
      </c>
      <c r="BW955" s="138" t="str">
        <f t="shared" si="619"/>
        <v/>
      </c>
      <c r="BX955" s="104" t="str">
        <f t="shared" si="620"/>
        <v/>
      </c>
      <c r="BY955" s="139" t="str">
        <f t="shared" si="621"/>
        <v/>
      </c>
      <c r="CA955" s="138" t="str">
        <f t="shared" si="622"/>
        <v/>
      </c>
      <c r="CB955" s="104" t="str">
        <f t="shared" si="623"/>
        <v/>
      </c>
      <c r="CC955" s="139" t="str">
        <f t="shared" si="624"/>
        <v/>
      </c>
      <c r="CE955" s="162" t="str">
        <f t="shared" si="625"/>
        <v/>
      </c>
      <c r="CF955" s="163" t="str">
        <f t="shared" si="626"/>
        <v/>
      </c>
      <c r="CG955" s="164" t="str">
        <f t="shared" si="627"/>
        <v/>
      </c>
      <c r="CI955" s="162" t="str">
        <f t="shared" si="628"/>
        <v/>
      </c>
      <c r="CJ955" s="163" t="str">
        <f t="shared" si="631"/>
        <v/>
      </c>
      <c r="CK955" s="164" t="str">
        <f t="shared" si="632"/>
        <v/>
      </c>
      <c r="CM955" s="169" t="str">
        <f t="shared" si="629"/>
        <v/>
      </c>
      <c r="CN955" s="139" t="str">
        <f t="shared" si="630"/>
        <v/>
      </c>
      <c r="CP955" s="41" t="str">
        <f>IF($CM955="", "", COUNTIF($CM$11:$CM$3035, "&lt;"&amp;$CM955)+1+COUNTIF($CM$11:$CM955, $CM955)-1)</f>
        <v/>
      </c>
    </row>
    <row r="956" spans="1:94" x14ac:dyDescent="0.25">
      <c r="A956" s="40"/>
      <c r="B956" s="82" t="str">
        <f>IF($I956="", "", IFERROR(INDEX('Job Database'!$AE$11:$AE$3035, MATCH($I956, 'Job Database'!$X$11:$X$3035, 0)), ""))</f>
        <v/>
      </c>
      <c r="C956" s="69" t="str">
        <f>IF($I956="", "", IF(COUNTIF('Job Database'!$X$11:$X$3035, $I956)=0, $AC$5, $AC$4))</f>
        <v/>
      </c>
      <c r="D956" s="40"/>
      <c r="E956" s="85" t="str">
        <f>IF($I956="", "", IF(IFERROR(INDEX('Job Database'!$M$11:$M$3035, MATCH($I956, 'Job Database'!$X$11:$X$3035, 0)), "")="", "", IFERROR(INDEX('Job Database'!$M$11:$M$3035, MATCH($I956, 'Job Database'!$X$11:$X$3035, 0)), "")))</f>
        <v/>
      </c>
      <c r="F956" s="40"/>
      <c r="G956" s="88" t="str">
        <f t="shared" si="604"/>
        <v/>
      </c>
      <c r="H956" s="40"/>
      <c r="I956" s="24"/>
      <c r="J956" s="34"/>
      <c r="K956" s="106"/>
      <c r="L956" s="79"/>
      <c r="M956" s="34"/>
      <c r="N956" s="79"/>
      <c r="O956" s="31"/>
      <c r="P956" s="53"/>
      <c r="Q956" s="40"/>
      <c r="S956" s="41" t="str">
        <f t="shared" si="592"/>
        <v/>
      </c>
      <c r="T956" s="41" t="str">
        <f t="shared" si="593"/>
        <v/>
      </c>
      <c r="U956" s="41" t="str">
        <f t="shared" si="605"/>
        <v/>
      </c>
      <c r="W956" s="74" t="str">
        <f>IF('Job Database'!$X956="", "", 'Job Database'!$X956)</f>
        <v/>
      </c>
      <c r="Y956" s="41" t="str">
        <f>IF($W956="", "", IF(COUNTIF($I$11:$I$3035, $W956)&gt;0, "", MAX($Y$10:$Y955)+1))</f>
        <v/>
      </c>
      <c r="Z956" s="41">
        <v>946</v>
      </c>
      <c r="AA956" s="58" t="str">
        <f t="shared" si="606"/>
        <v/>
      </c>
      <c r="AC956" s="41" t="str">
        <f t="shared" si="594"/>
        <v/>
      </c>
      <c r="AE956" s="41" t="str">
        <f t="shared" si="607"/>
        <v/>
      </c>
      <c r="AJ956" s="154" t="str">
        <f t="shared" si="608"/>
        <v/>
      </c>
      <c r="AL956" s="120" t="str">
        <f t="shared" si="609"/>
        <v/>
      </c>
      <c r="AM956" s="104" t="str">
        <f t="shared" si="610"/>
        <v/>
      </c>
      <c r="AN956" s="104" t="str">
        <f t="shared" si="611"/>
        <v/>
      </c>
      <c r="AO956" s="104" t="str">
        <f t="shared" si="595"/>
        <v/>
      </c>
      <c r="AP956" s="104" t="str">
        <f t="shared" si="596"/>
        <v/>
      </c>
      <c r="AQ956" s="121" t="str">
        <f t="shared" si="612"/>
        <v/>
      </c>
      <c r="AS956" s="88" t="str">
        <f t="shared" si="597"/>
        <v/>
      </c>
      <c r="AT956" s="68" t="str">
        <f t="shared" si="613"/>
        <v/>
      </c>
      <c r="AU956" s="68" t="str">
        <f t="shared" si="614"/>
        <v/>
      </c>
      <c r="AV956" s="68" t="str">
        <f t="shared" si="615"/>
        <v/>
      </c>
      <c r="AW956" s="88" t="str">
        <f t="shared" si="598"/>
        <v/>
      </c>
      <c r="AZ956" s="88" t="str">
        <f t="shared" si="599"/>
        <v/>
      </c>
      <c r="BA956" s="68" t="str">
        <f t="shared" si="600"/>
        <v/>
      </c>
      <c r="BB956" s="68" t="str">
        <f t="shared" si="601"/>
        <v/>
      </c>
      <c r="BC956" s="68" t="str">
        <f t="shared" si="602"/>
        <v/>
      </c>
      <c r="BD956" s="69" t="str">
        <f t="shared" si="603"/>
        <v/>
      </c>
      <c r="BE956" s="69" t="str">
        <f t="shared" si="616"/>
        <v/>
      </c>
      <c r="BT956" s="138" t="str">
        <f t="shared" ca="1" si="617"/>
        <v/>
      </c>
      <c r="BU956" s="139" t="str">
        <f t="shared" ca="1" si="618"/>
        <v/>
      </c>
      <c r="BW956" s="138" t="str">
        <f t="shared" si="619"/>
        <v/>
      </c>
      <c r="BX956" s="104" t="str">
        <f t="shared" si="620"/>
        <v/>
      </c>
      <c r="BY956" s="139" t="str">
        <f t="shared" si="621"/>
        <v/>
      </c>
      <c r="CA956" s="138" t="str">
        <f t="shared" si="622"/>
        <v/>
      </c>
      <c r="CB956" s="104" t="str">
        <f t="shared" si="623"/>
        <v/>
      </c>
      <c r="CC956" s="139" t="str">
        <f t="shared" si="624"/>
        <v/>
      </c>
      <c r="CE956" s="162" t="str">
        <f t="shared" si="625"/>
        <v/>
      </c>
      <c r="CF956" s="163" t="str">
        <f t="shared" si="626"/>
        <v/>
      </c>
      <c r="CG956" s="164" t="str">
        <f t="shared" si="627"/>
        <v/>
      </c>
      <c r="CI956" s="162" t="str">
        <f t="shared" si="628"/>
        <v/>
      </c>
      <c r="CJ956" s="163" t="str">
        <f t="shared" si="631"/>
        <v/>
      </c>
      <c r="CK956" s="164" t="str">
        <f t="shared" si="632"/>
        <v/>
      </c>
      <c r="CM956" s="169" t="str">
        <f t="shared" si="629"/>
        <v/>
      </c>
      <c r="CN956" s="139" t="str">
        <f t="shared" si="630"/>
        <v/>
      </c>
      <c r="CP956" s="41" t="str">
        <f>IF($CM956="", "", COUNTIF($CM$11:$CM$3035, "&lt;"&amp;$CM956)+1+COUNTIF($CM$11:$CM956, $CM956)-1)</f>
        <v/>
      </c>
    </row>
    <row r="957" spans="1:94" x14ac:dyDescent="0.25">
      <c r="A957" s="40"/>
      <c r="B957" s="82" t="str">
        <f>IF($I957="", "", IFERROR(INDEX('Job Database'!$AE$11:$AE$3035, MATCH($I957, 'Job Database'!$X$11:$X$3035, 0)), ""))</f>
        <v/>
      </c>
      <c r="C957" s="69" t="str">
        <f>IF($I957="", "", IF(COUNTIF('Job Database'!$X$11:$X$3035, $I957)=0, $AC$5, $AC$4))</f>
        <v/>
      </c>
      <c r="D957" s="40"/>
      <c r="E957" s="85" t="str">
        <f>IF($I957="", "", IF(IFERROR(INDEX('Job Database'!$M$11:$M$3035, MATCH($I957, 'Job Database'!$X$11:$X$3035, 0)), "")="", "", IFERROR(INDEX('Job Database'!$M$11:$M$3035, MATCH($I957, 'Job Database'!$X$11:$X$3035, 0)), "")))</f>
        <v/>
      </c>
      <c r="F957" s="40"/>
      <c r="G957" s="88" t="str">
        <f t="shared" si="604"/>
        <v/>
      </c>
      <c r="H957" s="40"/>
      <c r="I957" s="24"/>
      <c r="J957" s="34"/>
      <c r="K957" s="106"/>
      <c r="L957" s="79"/>
      <c r="M957" s="34"/>
      <c r="N957" s="79"/>
      <c r="O957" s="31"/>
      <c r="P957" s="53"/>
      <c r="Q957" s="40"/>
      <c r="S957" s="41" t="str">
        <f t="shared" si="592"/>
        <v/>
      </c>
      <c r="T957" s="41" t="str">
        <f t="shared" si="593"/>
        <v/>
      </c>
      <c r="U957" s="41" t="str">
        <f t="shared" si="605"/>
        <v/>
      </c>
      <c r="W957" s="74" t="str">
        <f>IF('Job Database'!$X957="", "", 'Job Database'!$X957)</f>
        <v/>
      </c>
      <c r="Y957" s="41" t="str">
        <f>IF($W957="", "", IF(COUNTIF($I$11:$I$3035, $W957)&gt;0, "", MAX($Y$10:$Y956)+1))</f>
        <v/>
      </c>
      <c r="Z957" s="41">
        <v>947</v>
      </c>
      <c r="AA957" s="58" t="str">
        <f t="shared" si="606"/>
        <v/>
      </c>
      <c r="AC957" s="41" t="str">
        <f t="shared" si="594"/>
        <v/>
      </c>
      <c r="AE957" s="41" t="str">
        <f t="shared" si="607"/>
        <v/>
      </c>
      <c r="AJ957" s="154" t="str">
        <f t="shared" si="608"/>
        <v/>
      </c>
      <c r="AL957" s="120" t="str">
        <f t="shared" si="609"/>
        <v/>
      </c>
      <c r="AM957" s="104" t="str">
        <f t="shared" si="610"/>
        <v/>
      </c>
      <c r="AN957" s="104" t="str">
        <f t="shared" si="611"/>
        <v/>
      </c>
      <c r="AO957" s="104" t="str">
        <f t="shared" si="595"/>
        <v/>
      </c>
      <c r="AP957" s="104" t="str">
        <f t="shared" si="596"/>
        <v/>
      </c>
      <c r="AQ957" s="121" t="str">
        <f t="shared" si="612"/>
        <v/>
      </c>
      <c r="AS957" s="88" t="str">
        <f t="shared" si="597"/>
        <v/>
      </c>
      <c r="AT957" s="68" t="str">
        <f t="shared" si="613"/>
        <v/>
      </c>
      <c r="AU957" s="68" t="str">
        <f t="shared" si="614"/>
        <v/>
      </c>
      <c r="AV957" s="68" t="str">
        <f t="shared" si="615"/>
        <v/>
      </c>
      <c r="AW957" s="88" t="str">
        <f t="shared" si="598"/>
        <v/>
      </c>
      <c r="AZ957" s="88" t="str">
        <f t="shared" si="599"/>
        <v/>
      </c>
      <c r="BA957" s="68" t="str">
        <f t="shared" si="600"/>
        <v/>
      </c>
      <c r="BB957" s="68" t="str">
        <f t="shared" si="601"/>
        <v/>
      </c>
      <c r="BC957" s="68" t="str">
        <f t="shared" si="602"/>
        <v/>
      </c>
      <c r="BD957" s="69" t="str">
        <f t="shared" si="603"/>
        <v/>
      </c>
      <c r="BE957" s="69" t="str">
        <f t="shared" si="616"/>
        <v/>
      </c>
      <c r="BT957" s="138" t="str">
        <f t="shared" ca="1" si="617"/>
        <v/>
      </c>
      <c r="BU957" s="139" t="str">
        <f t="shared" ca="1" si="618"/>
        <v/>
      </c>
      <c r="BW957" s="138" t="str">
        <f t="shared" si="619"/>
        <v/>
      </c>
      <c r="BX957" s="104" t="str">
        <f t="shared" si="620"/>
        <v/>
      </c>
      <c r="BY957" s="139" t="str">
        <f t="shared" si="621"/>
        <v/>
      </c>
      <c r="CA957" s="138" t="str">
        <f t="shared" si="622"/>
        <v/>
      </c>
      <c r="CB957" s="104" t="str">
        <f t="shared" si="623"/>
        <v/>
      </c>
      <c r="CC957" s="139" t="str">
        <f t="shared" si="624"/>
        <v/>
      </c>
      <c r="CE957" s="162" t="str">
        <f t="shared" si="625"/>
        <v/>
      </c>
      <c r="CF957" s="163" t="str">
        <f t="shared" si="626"/>
        <v/>
      </c>
      <c r="CG957" s="164" t="str">
        <f t="shared" si="627"/>
        <v/>
      </c>
      <c r="CI957" s="162" t="str">
        <f t="shared" si="628"/>
        <v/>
      </c>
      <c r="CJ957" s="163" t="str">
        <f t="shared" si="631"/>
        <v/>
      </c>
      <c r="CK957" s="164" t="str">
        <f t="shared" si="632"/>
        <v/>
      </c>
      <c r="CM957" s="169" t="str">
        <f t="shared" si="629"/>
        <v/>
      </c>
      <c r="CN957" s="139" t="str">
        <f t="shared" si="630"/>
        <v/>
      </c>
      <c r="CP957" s="41" t="str">
        <f>IF($CM957="", "", COUNTIF($CM$11:$CM$3035, "&lt;"&amp;$CM957)+1+COUNTIF($CM$11:$CM957, $CM957)-1)</f>
        <v/>
      </c>
    </row>
    <row r="958" spans="1:94" x14ac:dyDescent="0.25">
      <c r="A958" s="40"/>
      <c r="B958" s="82" t="str">
        <f>IF($I958="", "", IFERROR(INDEX('Job Database'!$AE$11:$AE$3035, MATCH($I958, 'Job Database'!$X$11:$X$3035, 0)), ""))</f>
        <v/>
      </c>
      <c r="C958" s="69" t="str">
        <f>IF($I958="", "", IF(COUNTIF('Job Database'!$X$11:$X$3035, $I958)=0, $AC$5, $AC$4))</f>
        <v/>
      </c>
      <c r="D958" s="40"/>
      <c r="E958" s="85" t="str">
        <f>IF($I958="", "", IF(IFERROR(INDEX('Job Database'!$M$11:$M$3035, MATCH($I958, 'Job Database'!$X$11:$X$3035, 0)), "")="", "", IFERROR(INDEX('Job Database'!$M$11:$M$3035, MATCH($I958, 'Job Database'!$X$11:$X$3035, 0)), "")))</f>
        <v/>
      </c>
      <c r="F958" s="40"/>
      <c r="G958" s="88" t="str">
        <f t="shared" si="604"/>
        <v/>
      </c>
      <c r="H958" s="40"/>
      <c r="I958" s="24"/>
      <c r="J958" s="34"/>
      <c r="K958" s="106"/>
      <c r="L958" s="79"/>
      <c r="M958" s="34"/>
      <c r="N958" s="79"/>
      <c r="O958" s="31"/>
      <c r="P958" s="53"/>
      <c r="Q958" s="40"/>
      <c r="S958" s="41" t="str">
        <f t="shared" si="592"/>
        <v/>
      </c>
      <c r="T958" s="41" t="str">
        <f t="shared" si="593"/>
        <v/>
      </c>
      <c r="U958" s="41" t="str">
        <f t="shared" si="605"/>
        <v/>
      </c>
      <c r="W958" s="74" t="str">
        <f>IF('Job Database'!$X958="", "", 'Job Database'!$X958)</f>
        <v/>
      </c>
      <c r="Y958" s="41" t="str">
        <f>IF($W958="", "", IF(COUNTIF($I$11:$I$3035, $W958)&gt;0, "", MAX($Y$10:$Y957)+1))</f>
        <v/>
      </c>
      <c r="Z958" s="41">
        <v>948</v>
      </c>
      <c r="AA958" s="58" t="str">
        <f t="shared" si="606"/>
        <v/>
      </c>
      <c r="AC958" s="41" t="str">
        <f t="shared" si="594"/>
        <v/>
      </c>
      <c r="AE958" s="41" t="str">
        <f t="shared" si="607"/>
        <v/>
      </c>
      <c r="AJ958" s="154" t="str">
        <f t="shared" si="608"/>
        <v/>
      </c>
      <c r="AL958" s="120" t="str">
        <f t="shared" si="609"/>
        <v/>
      </c>
      <c r="AM958" s="104" t="str">
        <f t="shared" si="610"/>
        <v/>
      </c>
      <c r="AN958" s="104" t="str">
        <f t="shared" si="611"/>
        <v/>
      </c>
      <c r="AO958" s="104" t="str">
        <f t="shared" si="595"/>
        <v/>
      </c>
      <c r="AP958" s="104" t="str">
        <f t="shared" si="596"/>
        <v/>
      </c>
      <c r="AQ958" s="121" t="str">
        <f t="shared" si="612"/>
        <v/>
      </c>
      <c r="AS958" s="88" t="str">
        <f t="shared" si="597"/>
        <v/>
      </c>
      <c r="AT958" s="68" t="str">
        <f t="shared" si="613"/>
        <v/>
      </c>
      <c r="AU958" s="68" t="str">
        <f t="shared" si="614"/>
        <v/>
      </c>
      <c r="AV958" s="68" t="str">
        <f t="shared" si="615"/>
        <v/>
      </c>
      <c r="AW958" s="88" t="str">
        <f t="shared" si="598"/>
        <v/>
      </c>
      <c r="AZ958" s="88" t="str">
        <f t="shared" si="599"/>
        <v/>
      </c>
      <c r="BA958" s="68" t="str">
        <f t="shared" si="600"/>
        <v/>
      </c>
      <c r="BB958" s="68" t="str">
        <f t="shared" si="601"/>
        <v/>
      </c>
      <c r="BC958" s="68" t="str">
        <f t="shared" si="602"/>
        <v/>
      </c>
      <c r="BD958" s="69" t="str">
        <f t="shared" si="603"/>
        <v/>
      </c>
      <c r="BE958" s="69" t="str">
        <f t="shared" si="616"/>
        <v/>
      </c>
      <c r="BT958" s="138" t="str">
        <f t="shared" ca="1" si="617"/>
        <v/>
      </c>
      <c r="BU958" s="139" t="str">
        <f t="shared" ca="1" si="618"/>
        <v/>
      </c>
      <c r="BW958" s="138" t="str">
        <f t="shared" si="619"/>
        <v/>
      </c>
      <c r="BX958" s="104" t="str">
        <f t="shared" si="620"/>
        <v/>
      </c>
      <c r="BY958" s="139" t="str">
        <f t="shared" si="621"/>
        <v/>
      </c>
      <c r="CA958" s="138" t="str">
        <f t="shared" si="622"/>
        <v/>
      </c>
      <c r="CB958" s="104" t="str">
        <f t="shared" si="623"/>
        <v/>
      </c>
      <c r="CC958" s="139" t="str">
        <f t="shared" si="624"/>
        <v/>
      </c>
      <c r="CE958" s="162" t="str">
        <f t="shared" si="625"/>
        <v/>
      </c>
      <c r="CF958" s="163" t="str">
        <f t="shared" si="626"/>
        <v/>
      </c>
      <c r="CG958" s="164" t="str">
        <f t="shared" si="627"/>
        <v/>
      </c>
      <c r="CI958" s="162" t="str">
        <f t="shared" si="628"/>
        <v/>
      </c>
      <c r="CJ958" s="163" t="str">
        <f t="shared" si="631"/>
        <v/>
      </c>
      <c r="CK958" s="164" t="str">
        <f t="shared" si="632"/>
        <v/>
      </c>
      <c r="CM958" s="169" t="str">
        <f t="shared" si="629"/>
        <v/>
      </c>
      <c r="CN958" s="139" t="str">
        <f t="shared" si="630"/>
        <v/>
      </c>
      <c r="CP958" s="41" t="str">
        <f>IF($CM958="", "", COUNTIF($CM$11:$CM$3035, "&lt;"&amp;$CM958)+1+COUNTIF($CM$11:$CM958, $CM958)-1)</f>
        <v/>
      </c>
    </row>
    <row r="959" spans="1:94" x14ac:dyDescent="0.25">
      <c r="A959" s="40"/>
      <c r="B959" s="82" t="str">
        <f>IF($I959="", "", IFERROR(INDEX('Job Database'!$AE$11:$AE$3035, MATCH($I959, 'Job Database'!$X$11:$X$3035, 0)), ""))</f>
        <v/>
      </c>
      <c r="C959" s="69" t="str">
        <f>IF($I959="", "", IF(COUNTIF('Job Database'!$X$11:$X$3035, $I959)=0, $AC$5, $AC$4))</f>
        <v/>
      </c>
      <c r="D959" s="40"/>
      <c r="E959" s="85" t="str">
        <f>IF($I959="", "", IF(IFERROR(INDEX('Job Database'!$M$11:$M$3035, MATCH($I959, 'Job Database'!$X$11:$X$3035, 0)), "")="", "", IFERROR(INDEX('Job Database'!$M$11:$M$3035, MATCH($I959, 'Job Database'!$X$11:$X$3035, 0)), "")))</f>
        <v/>
      </c>
      <c r="F959" s="40"/>
      <c r="G959" s="88" t="str">
        <f t="shared" si="604"/>
        <v/>
      </c>
      <c r="H959" s="40"/>
      <c r="I959" s="24"/>
      <c r="J959" s="34"/>
      <c r="K959" s="106"/>
      <c r="L959" s="79"/>
      <c r="M959" s="34"/>
      <c r="N959" s="79"/>
      <c r="O959" s="31"/>
      <c r="P959" s="53"/>
      <c r="Q959" s="40"/>
      <c r="S959" s="41" t="str">
        <f t="shared" si="592"/>
        <v/>
      </c>
      <c r="T959" s="41" t="str">
        <f t="shared" si="593"/>
        <v/>
      </c>
      <c r="U959" s="41" t="str">
        <f t="shared" si="605"/>
        <v/>
      </c>
      <c r="W959" s="74" t="str">
        <f>IF('Job Database'!$X959="", "", 'Job Database'!$X959)</f>
        <v/>
      </c>
      <c r="Y959" s="41" t="str">
        <f>IF($W959="", "", IF(COUNTIF($I$11:$I$3035, $W959)&gt;0, "", MAX($Y$10:$Y958)+1))</f>
        <v/>
      </c>
      <c r="Z959" s="41">
        <v>949</v>
      </c>
      <c r="AA959" s="58" t="str">
        <f t="shared" si="606"/>
        <v/>
      </c>
      <c r="AC959" s="41" t="str">
        <f t="shared" si="594"/>
        <v/>
      </c>
      <c r="AE959" s="41" t="str">
        <f t="shared" si="607"/>
        <v/>
      </c>
      <c r="AJ959" s="154" t="str">
        <f t="shared" si="608"/>
        <v/>
      </c>
      <c r="AL959" s="120" t="str">
        <f t="shared" si="609"/>
        <v/>
      </c>
      <c r="AM959" s="104" t="str">
        <f t="shared" si="610"/>
        <v/>
      </c>
      <c r="AN959" s="104" t="str">
        <f t="shared" si="611"/>
        <v/>
      </c>
      <c r="AO959" s="104" t="str">
        <f t="shared" si="595"/>
        <v/>
      </c>
      <c r="AP959" s="104" t="str">
        <f t="shared" si="596"/>
        <v/>
      </c>
      <c r="AQ959" s="121" t="str">
        <f t="shared" si="612"/>
        <v/>
      </c>
      <c r="AS959" s="88" t="str">
        <f t="shared" si="597"/>
        <v/>
      </c>
      <c r="AT959" s="68" t="str">
        <f t="shared" si="613"/>
        <v/>
      </c>
      <c r="AU959" s="68" t="str">
        <f t="shared" si="614"/>
        <v/>
      </c>
      <c r="AV959" s="68" t="str">
        <f t="shared" si="615"/>
        <v/>
      </c>
      <c r="AW959" s="88" t="str">
        <f t="shared" si="598"/>
        <v/>
      </c>
      <c r="AZ959" s="88" t="str">
        <f t="shared" si="599"/>
        <v/>
      </c>
      <c r="BA959" s="68" t="str">
        <f t="shared" si="600"/>
        <v/>
      </c>
      <c r="BB959" s="68" t="str">
        <f t="shared" si="601"/>
        <v/>
      </c>
      <c r="BC959" s="68" t="str">
        <f t="shared" si="602"/>
        <v/>
      </c>
      <c r="BD959" s="69" t="str">
        <f t="shared" si="603"/>
        <v/>
      </c>
      <c r="BE959" s="69" t="str">
        <f t="shared" si="616"/>
        <v/>
      </c>
      <c r="BT959" s="138" t="str">
        <f t="shared" ca="1" si="617"/>
        <v/>
      </c>
      <c r="BU959" s="139" t="str">
        <f t="shared" ca="1" si="618"/>
        <v/>
      </c>
      <c r="BW959" s="138" t="str">
        <f t="shared" si="619"/>
        <v/>
      </c>
      <c r="BX959" s="104" t="str">
        <f t="shared" si="620"/>
        <v/>
      </c>
      <c r="BY959" s="139" t="str">
        <f t="shared" si="621"/>
        <v/>
      </c>
      <c r="CA959" s="138" t="str">
        <f t="shared" si="622"/>
        <v/>
      </c>
      <c r="CB959" s="104" t="str">
        <f t="shared" si="623"/>
        <v/>
      </c>
      <c r="CC959" s="139" t="str">
        <f t="shared" si="624"/>
        <v/>
      </c>
      <c r="CE959" s="162" t="str">
        <f t="shared" si="625"/>
        <v/>
      </c>
      <c r="CF959" s="163" t="str">
        <f t="shared" si="626"/>
        <v/>
      </c>
      <c r="CG959" s="164" t="str">
        <f t="shared" si="627"/>
        <v/>
      </c>
      <c r="CI959" s="162" t="str">
        <f t="shared" si="628"/>
        <v/>
      </c>
      <c r="CJ959" s="163" t="str">
        <f t="shared" si="631"/>
        <v/>
      </c>
      <c r="CK959" s="164" t="str">
        <f t="shared" si="632"/>
        <v/>
      </c>
      <c r="CM959" s="169" t="str">
        <f t="shared" si="629"/>
        <v/>
      </c>
      <c r="CN959" s="139" t="str">
        <f t="shared" si="630"/>
        <v/>
      </c>
      <c r="CP959" s="41" t="str">
        <f>IF($CM959="", "", COUNTIF($CM$11:$CM$3035, "&lt;"&amp;$CM959)+1+COUNTIF($CM$11:$CM959, $CM959)-1)</f>
        <v/>
      </c>
    </row>
    <row r="960" spans="1:94" x14ac:dyDescent="0.25">
      <c r="A960" s="40"/>
      <c r="B960" s="82" t="str">
        <f>IF($I960="", "", IFERROR(INDEX('Job Database'!$AE$11:$AE$3035, MATCH($I960, 'Job Database'!$X$11:$X$3035, 0)), ""))</f>
        <v/>
      </c>
      <c r="C960" s="69" t="str">
        <f>IF($I960="", "", IF(COUNTIF('Job Database'!$X$11:$X$3035, $I960)=0, $AC$5, $AC$4))</f>
        <v/>
      </c>
      <c r="D960" s="40"/>
      <c r="E960" s="85" t="str">
        <f>IF($I960="", "", IF(IFERROR(INDEX('Job Database'!$M$11:$M$3035, MATCH($I960, 'Job Database'!$X$11:$X$3035, 0)), "")="", "", IFERROR(INDEX('Job Database'!$M$11:$M$3035, MATCH($I960, 'Job Database'!$X$11:$X$3035, 0)), "")))</f>
        <v/>
      </c>
      <c r="F960" s="40"/>
      <c r="G960" s="88" t="str">
        <f t="shared" si="604"/>
        <v/>
      </c>
      <c r="H960" s="40"/>
      <c r="I960" s="24"/>
      <c r="J960" s="34"/>
      <c r="K960" s="106"/>
      <c r="L960" s="79"/>
      <c r="M960" s="34"/>
      <c r="N960" s="79"/>
      <c r="O960" s="31"/>
      <c r="P960" s="53"/>
      <c r="Q960" s="40"/>
      <c r="S960" s="41" t="str">
        <f t="shared" si="592"/>
        <v/>
      </c>
      <c r="T960" s="41" t="str">
        <f t="shared" si="593"/>
        <v/>
      </c>
      <c r="U960" s="41" t="str">
        <f t="shared" si="605"/>
        <v/>
      </c>
      <c r="W960" s="74" t="str">
        <f>IF('Job Database'!$X960="", "", 'Job Database'!$X960)</f>
        <v/>
      </c>
      <c r="Y960" s="41" t="str">
        <f>IF($W960="", "", IF(COUNTIF($I$11:$I$3035, $W960)&gt;0, "", MAX($Y$10:$Y959)+1))</f>
        <v/>
      </c>
      <c r="Z960" s="41">
        <v>950</v>
      </c>
      <c r="AA960" s="58" t="str">
        <f t="shared" si="606"/>
        <v/>
      </c>
      <c r="AC960" s="41" t="str">
        <f t="shared" si="594"/>
        <v/>
      </c>
      <c r="AE960" s="41" t="str">
        <f t="shared" si="607"/>
        <v/>
      </c>
      <c r="AJ960" s="154" t="str">
        <f t="shared" si="608"/>
        <v/>
      </c>
      <c r="AL960" s="120" t="str">
        <f t="shared" si="609"/>
        <v/>
      </c>
      <c r="AM960" s="104" t="str">
        <f t="shared" si="610"/>
        <v/>
      </c>
      <c r="AN960" s="104" t="str">
        <f t="shared" si="611"/>
        <v/>
      </c>
      <c r="AO960" s="104" t="str">
        <f t="shared" si="595"/>
        <v/>
      </c>
      <c r="AP960" s="104" t="str">
        <f t="shared" si="596"/>
        <v/>
      </c>
      <c r="AQ960" s="121" t="str">
        <f t="shared" si="612"/>
        <v/>
      </c>
      <c r="AS960" s="88" t="str">
        <f t="shared" si="597"/>
        <v/>
      </c>
      <c r="AT960" s="68" t="str">
        <f t="shared" si="613"/>
        <v/>
      </c>
      <c r="AU960" s="68" t="str">
        <f t="shared" si="614"/>
        <v/>
      </c>
      <c r="AV960" s="68" t="str">
        <f t="shared" si="615"/>
        <v/>
      </c>
      <c r="AW960" s="88" t="str">
        <f t="shared" si="598"/>
        <v/>
      </c>
      <c r="AZ960" s="88" t="str">
        <f t="shared" si="599"/>
        <v/>
      </c>
      <c r="BA960" s="68" t="str">
        <f t="shared" si="600"/>
        <v/>
      </c>
      <c r="BB960" s="68" t="str">
        <f t="shared" si="601"/>
        <v/>
      </c>
      <c r="BC960" s="68" t="str">
        <f t="shared" si="602"/>
        <v/>
      </c>
      <c r="BD960" s="69" t="str">
        <f t="shared" si="603"/>
        <v/>
      </c>
      <c r="BE960" s="69" t="str">
        <f t="shared" si="616"/>
        <v/>
      </c>
      <c r="BT960" s="138" t="str">
        <f t="shared" ca="1" si="617"/>
        <v/>
      </c>
      <c r="BU960" s="139" t="str">
        <f t="shared" ca="1" si="618"/>
        <v/>
      </c>
      <c r="BW960" s="138" t="str">
        <f t="shared" si="619"/>
        <v/>
      </c>
      <c r="BX960" s="104" t="str">
        <f t="shared" si="620"/>
        <v/>
      </c>
      <c r="BY960" s="139" t="str">
        <f t="shared" si="621"/>
        <v/>
      </c>
      <c r="CA960" s="138" t="str">
        <f t="shared" si="622"/>
        <v/>
      </c>
      <c r="CB960" s="104" t="str">
        <f t="shared" si="623"/>
        <v/>
      </c>
      <c r="CC960" s="139" t="str">
        <f t="shared" si="624"/>
        <v/>
      </c>
      <c r="CE960" s="162" t="str">
        <f t="shared" si="625"/>
        <v/>
      </c>
      <c r="CF960" s="163" t="str">
        <f t="shared" si="626"/>
        <v/>
      </c>
      <c r="CG960" s="164" t="str">
        <f t="shared" si="627"/>
        <v/>
      </c>
      <c r="CI960" s="162" t="str">
        <f t="shared" si="628"/>
        <v/>
      </c>
      <c r="CJ960" s="163" t="str">
        <f t="shared" si="631"/>
        <v/>
      </c>
      <c r="CK960" s="164" t="str">
        <f t="shared" si="632"/>
        <v/>
      </c>
      <c r="CM960" s="169" t="str">
        <f t="shared" si="629"/>
        <v/>
      </c>
      <c r="CN960" s="139" t="str">
        <f t="shared" si="630"/>
        <v/>
      </c>
      <c r="CP960" s="41" t="str">
        <f>IF($CM960="", "", COUNTIF($CM$11:$CM$3035, "&lt;"&amp;$CM960)+1+COUNTIF($CM$11:$CM960, $CM960)-1)</f>
        <v/>
      </c>
    </row>
    <row r="961" spans="1:94" x14ac:dyDescent="0.25">
      <c r="A961" s="40"/>
      <c r="B961" s="82" t="str">
        <f>IF($I961="", "", IFERROR(INDEX('Job Database'!$AE$11:$AE$3035, MATCH($I961, 'Job Database'!$X$11:$X$3035, 0)), ""))</f>
        <v/>
      </c>
      <c r="C961" s="69" t="str">
        <f>IF($I961="", "", IF(COUNTIF('Job Database'!$X$11:$X$3035, $I961)=0, $AC$5, $AC$4))</f>
        <v/>
      </c>
      <c r="D961" s="40"/>
      <c r="E961" s="85" t="str">
        <f>IF($I961="", "", IF(IFERROR(INDEX('Job Database'!$M$11:$M$3035, MATCH($I961, 'Job Database'!$X$11:$X$3035, 0)), "")="", "", IFERROR(INDEX('Job Database'!$M$11:$M$3035, MATCH($I961, 'Job Database'!$X$11:$X$3035, 0)), "")))</f>
        <v/>
      </c>
      <c r="F961" s="40"/>
      <c r="G961" s="88" t="str">
        <f t="shared" si="604"/>
        <v/>
      </c>
      <c r="H961" s="40"/>
      <c r="I961" s="24"/>
      <c r="J961" s="34"/>
      <c r="K961" s="106"/>
      <c r="L961" s="79"/>
      <c r="M961" s="34"/>
      <c r="N961" s="79"/>
      <c r="O961" s="31"/>
      <c r="P961" s="53"/>
      <c r="Q961" s="40"/>
      <c r="S961" s="41" t="str">
        <f t="shared" si="592"/>
        <v/>
      </c>
      <c r="T961" s="41" t="str">
        <f t="shared" si="593"/>
        <v/>
      </c>
      <c r="U961" s="41" t="str">
        <f t="shared" si="605"/>
        <v/>
      </c>
      <c r="W961" s="74" t="str">
        <f>IF('Job Database'!$X961="", "", 'Job Database'!$X961)</f>
        <v/>
      </c>
      <c r="Y961" s="41" t="str">
        <f>IF($W961="", "", IF(COUNTIF($I$11:$I$3035, $W961)&gt;0, "", MAX($Y$10:$Y960)+1))</f>
        <v/>
      </c>
      <c r="Z961" s="41">
        <v>951</v>
      </c>
      <c r="AA961" s="58" t="str">
        <f t="shared" si="606"/>
        <v/>
      </c>
      <c r="AC961" s="41" t="str">
        <f t="shared" si="594"/>
        <v/>
      </c>
      <c r="AE961" s="41" t="str">
        <f t="shared" si="607"/>
        <v/>
      </c>
      <c r="AJ961" s="154" t="str">
        <f t="shared" si="608"/>
        <v/>
      </c>
      <c r="AL961" s="120" t="str">
        <f t="shared" si="609"/>
        <v/>
      </c>
      <c r="AM961" s="104" t="str">
        <f t="shared" si="610"/>
        <v/>
      </c>
      <c r="AN961" s="104" t="str">
        <f t="shared" si="611"/>
        <v/>
      </c>
      <c r="AO961" s="104" t="str">
        <f t="shared" si="595"/>
        <v/>
      </c>
      <c r="AP961" s="104" t="str">
        <f t="shared" si="596"/>
        <v/>
      </c>
      <c r="AQ961" s="121" t="str">
        <f t="shared" si="612"/>
        <v/>
      </c>
      <c r="AS961" s="88" t="str">
        <f t="shared" si="597"/>
        <v/>
      </c>
      <c r="AT961" s="68" t="str">
        <f t="shared" si="613"/>
        <v/>
      </c>
      <c r="AU961" s="68" t="str">
        <f t="shared" si="614"/>
        <v/>
      </c>
      <c r="AV961" s="68" t="str">
        <f t="shared" si="615"/>
        <v/>
      </c>
      <c r="AW961" s="88" t="str">
        <f t="shared" si="598"/>
        <v/>
      </c>
      <c r="AZ961" s="88" t="str">
        <f t="shared" si="599"/>
        <v/>
      </c>
      <c r="BA961" s="68" t="str">
        <f t="shared" si="600"/>
        <v/>
      </c>
      <c r="BB961" s="68" t="str">
        <f t="shared" si="601"/>
        <v/>
      </c>
      <c r="BC961" s="68" t="str">
        <f t="shared" si="602"/>
        <v/>
      </c>
      <c r="BD961" s="69" t="str">
        <f t="shared" si="603"/>
        <v/>
      </c>
      <c r="BE961" s="69" t="str">
        <f t="shared" si="616"/>
        <v/>
      </c>
      <c r="BT961" s="138" t="str">
        <f t="shared" ca="1" si="617"/>
        <v/>
      </c>
      <c r="BU961" s="139" t="str">
        <f t="shared" ca="1" si="618"/>
        <v/>
      </c>
      <c r="BW961" s="138" t="str">
        <f t="shared" si="619"/>
        <v/>
      </c>
      <c r="BX961" s="104" t="str">
        <f t="shared" si="620"/>
        <v/>
      </c>
      <c r="BY961" s="139" t="str">
        <f t="shared" si="621"/>
        <v/>
      </c>
      <c r="CA961" s="138" t="str">
        <f t="shared" si="622"/>
        <v/>
      </c>
      <c r="CB961" s="104" t="str">
        <f t="shared" si="623"/>
        <v/>
      </c>
      <c r="CC961" s="139" t="str">
        <f t="shared" si="624"/>
        <v/>
      </c>
      <c r="CE961" s="162" t="str">
        <f t="shared" si="625"/>
        <v/>
      </c>
      <c r="CF961" s="163" t="str">
        <f t="shared" si="626"/>
        <v/>
      </c>
      <c r="CG961" s="164" t="str">
        <f t="shared" si="627"/>
        <v/>
      </c>
      <c r="CI961" s="162" t="str">
        <f t="shared" si="628"/>
        <v/>
      </c>
      <c r="CJ961" s="163" t="str">
        <f t="shared" si="631"/>
        <v/>
      </c>
      <c r="CK961" s="164" t="str">
        <f t="shared" si="632"/>
        <v/>
      </c>
      <c r="CM961" s="169" t="str">
        <f t="shared" si="629"/>
        <v/>
      </c>
      <c r="CN961" s="139" t="str">
        <f t="shared" si="630"/>
        <v/>
      </c>
      <c r="CP961" s="41" t="str">
        <f>IF($CM961="", "", COUNTIF($CM$11:$CM$3035, "&lt;"&amp;$CM961)+1+COUNTIF($CM$11:$CM961, $CM961)-1)</f>
        <v/>
      </c>
    </row>
    <row r="962" spans="1:94" x14ac:dyDescent="0.25">
      <c r="A962" s="40"/>
      <c r="B962" s="82" t="str">
        <f>IF($I962="", "", IFERROR(INDEX('Job Database'!$AE$11:$AE$3035, MATCH($I962, 'Job Database'!$X$11:$X$3035, 0)), ""))</f>
        <v/>
      </c>
      <c r="C962" s="69" t="str">
        <f>IF($I962="", "", IF(COUNTIF('Job Database'!$X$11:$X$3035, $I962)=0, $AC$5, $AC$4))</f>
        <v/>
      </c>
      <c r="D962" s="40"/>
      <c r="E962" s="85" t="str">
        <f>IF($I962="", "", IF(IFERROR(INDEX('Job Database'!$M$11:$M$3035, MATCH($I962, 'Job Database'!$X$11:$X$3035, 0)), "")="", "", IFERROR(INDEX('Job Database'!$M$11:$M$3035, MATCH($I962, 'Job Database'!$X$11:$X$3035, 0)), "")))</f>
        <v/>
      </c>
      <c r="F962" s="40"/>
      <c r="G962" s="88" t="str">
        <f t="shared" si="604"/>
        <v/>
      </c>
      <c r="H962" s="40"/>
      <c r="I962" s="24"/>
      <c r="J962" s="34"/>
      <c r="K962" s="106"/>
      <c r="L962" s="79"/>
      <c r="M962" s="34"/>
      <c r="N962" s="79"/>
      <c r="O962" s="31"/>
      <c r="P962" s="53"/>
      <c r="Q962" s="40"/>
      <c r="S962" s="41" t="str">
        <f t="shared" si="592"/>
        <v/>
      </c>
      <c r="T962" s="41" t="str">
        <f t="shared" si="593"/>
        <v/>
      </c>
      <c r="U962" s="41" t="str">
        <f t="shared" si="605"/>
        <v/>
      </c>
      <c r="W962" s="74" t="str">
        <f>IF('Job Database'!$X962="", "", 'Job Database'!$X962)</f>
        <v/>
      </c>
      <c r="Y962" s="41" t="str">
        <f>IF($W962="", "", IF(COUNTIF($I$11:$I$3035, $W962)&gt;0, "", MAX($Y$10:$Y961)+1))</f>
        <v/>
      </c>
      <c r="Z962" s="41">
        <v>952</v>
      </c>
      <c r="AA962" s="58" t="str">
        <f t="shared" si="606"/>
        <v/>
      </c>
      <c r="AC962" s="41" t="str">
        <f t="shared" si="594"/>
        <v/>
      </c>
      <c r="AE962" s="41" t="str">
        <f t="shared" si="607"/>
        <v/>
      </c>
      <c r="AJ962" s="154" t="str">
        <f t="shared" si="608"/>
        <v/>
      </c>
      <c r="AL962" s="120" t="str">
        <f t="shared" si="609"/>
        <v/>
      </c>
      <c r="AM962" s="104" t="str">
        <f t="shared" si="610"/>
        <v/>
      </c>
      <c r="AN962" s="104" t="str">
        <f t="shared" si="611"/>
        <v/>
      </c>
      <c r="AO962" s="104" t="str">
        <f t="shared" si="595"/>
        <v/>
      </c>
      <c r="AP962" s="104" t="str">
        <f t="shared" si="596"/>
        <v/>
      </c>
      <c r="AQ962" s="121" t="str">
        <f t="shared" si="612"/>
        <v/>
      </c>
      <c r="AS962" s="88" t="str">
        <f t="shared" si="597"/>
        <v/>
      </c>
      <c r="AT962" s="68" t="str">
        <f t="shared" si="613"/>
        <v/>
      </c>
      <c r="AU962" s="68" t="str">
        <f t="shared" si="614"/>
        <v/>
      </c>
      <c r="AV962" s="68" t="str">
        <f t="shared" si="615"/>
        <v/>
      </c>
      <c r="AW962" s="88" t="str">
        <f t="shared" si="598"/>
        <v/>
      </c>
      <c r="AZ962" s="88" t="str">
        <f t="shared" si="599"/>
        <v/>
      </c>
      <c r="BA962" s="68" t="str">
        <f t="shared" si="600"/>
        <v/>
      </c>
      <c r="BB962" s="68" t="str">
        <f t="shared" si="601"/>
        <v/>
      </c>
      <c r="BC962" s="68" t="str">
        <f t="shared" si="602"/>
        <v/>
      </c>
      <c r="BD962" s="69" t="str">
        <f t="shared" si="603"/>
        <v/>
      </c>
      <c r="BE962" s="69" t="str">
        <f t="shared" si="616"/>
        <v/>
      </c>
      <c r="BT962" s="138" t="str">
        <f t="shared" ca="1" si="617"/>
        <v/>
      </c>
      <c r="BU962" s="139" t="str">
        <f t="shared" ca="1" si="618"/>
        <v/>
      </c>
      <c r="BW962" s="138" t="str">
        <f t="shared" si="619"/>
        <v/>
      </c>
      <c r="BX962" s="104" t="str">
        <f t="shared" si="620"/>
        <v/>
      </c>
      <c r="BY962" s="139" t="str">
        <f t="shared" si="621"/>
        <v/>
      </c>
      <c r="CA962" s="138" t="str">
        <f t="shared" si="622"/>
        <v/>
      </c>
      <c r="CB962" s="104" t="str">
        <f t="shared" si="623"/>
        <v/>
      </c>
      <c r="CC962" s="139" t="str">
        <f t="shared" si="624"/>
        <v/>
      </c>
      <c r="CE962" s="162" t="str">
        <f t="shared" si="625"/>
        <v/>
      </c>
      <c r="CF962" s="163" t="str">
        <f t="shared" si="626"/>
        <v/>
      </c>
      <c r="CG962" s="164" t="str">
        <f t="shared" si="627"/>
        <v/>
      </c>
      <c r="CI962" s="162" t="str">
        <f t="shared" si="628"/>
        <v/>
      </c>
      <c r="CJ962" s="163" t="str">
        <f t="shared" si="631"/>
        <v/>
      </c>
      <c r="CK962" s="164" t="str">
        <f t="shared" si="632"/>
        <v/>
      </c>
      <c r="CM962" s="169" t="str">
        <f t="shared" si="629"/>
        <v/>
      </c>
      <c r="CN962" s="139" t="str">
        <f t="shared" si="630"/>
        <v/>
      </c>
      <c r="CP962" s="41" t="str">
        <f>IF($CM962="", "", COUNTIF($CM$11:$CM$3035, "&lt;"&amp;$CM962)+1+COUNTIF($CM$11:$CM962, $CM962)-1)</f>
        <v/>
      </c>
    </row>
    <row r="963" spans="1:94" x14ac:dyDescent="0.25">
      <c r="A963" s="40"/>
      <c r="B963" s="82" t="str">
        <f>IF($I963="", "", IFERROR(INDEX('Job Database'!$AE$11:$AE$3035, MATCH($I963, 'Job Database'!$X$11:$X$3035, 0)), ""))</f>
        <v/>
      </c>
      <c r="C963" s="69" t="str">
        <f>IF($I963="", "", IF(COUNTIF('Job Database'!$X$11:$X$3035, $I963)=0, $AC$5, $AC$4))</f>
        <v/>
      </c>
      <c r="D963" s="40"/>
      <c r="E963" s="85" t="str">
        <f>IF($I963="", "", IF(IFERROR(INDEX('Job Database'!$M$11:$M$3035, MATCH($I963, 'Job Database'!$X$11:$X$3035, 0)), "")="", "", IFERROR(INDEX('Job Database'!$M$11:$M$3035, MATCH($I963, 'Job Database'!$X$11:$X$3035, 0)), "")))</f>
        <v/>
      </c>
      <c r="F963" s="40"/>
      <c r="G963" s="88" t="str">
        <f t="shared" si="604"/>
        <v/>
      </c>
      <c r="H963" s="40"/>
      <c r="I963" s="24"/>
      <c r="J963" s="34"/>
      <c r="K963" s="106"/>
      <c r="L963" s="79"/>
      <c r="M963" s="34"/>
      <c r="N963" s="79"/>
      <c r="O963" s="31"/>
      <c r="P963" s="53"/>
      <c r="Q963" s="40"/>
      <c r="S963" s="41" t="str">
        <f t="shared" si="592"/>
        <v/>
      </c>
      <c r="T963" s="41" t="str">
        <f t="shared" si="593"/>
        <v/>
      </c>
      <c r="U963" s="41" t="str">
        <f t="shared" si="605"/>
        <v/>
      </c>
      <c r="W963" s="74" t="str">
        <f>IF('Job Database'!$X963="", "", 'Job Database'!$X963)</f>
        <v/>
      </c>
      <c r="Y963" s="41" t="str">
        <f>IF($W963="", "", IF(COUNTIF($I$11:$I$3035, $W963)&gt;0, "", MAX($Y$10:$Y962)+1))</f>
        <v/>
      </c>
      <c r="Z963" s="41">
        <v>953</v>
      </c>
      <c r="AA963" s="58" t="str">
        <f t="shared" si="606"/>
        <v/>
      </c>
      <c r="AC963" s="41" t="str">
        <f t="shared" si="594"/>
        <v/>
      </c>
      <c r="AE963" s="41" t="str">
        <f t="shared" si="607"/>
        <v/>
      </c>
      <c r="AJ963" s="154" t="str">
        <f t="shared" si="608"/>
        <v/>
      </c>
      <c r="AL963" s="120" t="str">
        <f t="shared" si="609"/>
        <v/>
      </c>
      <c r="AM963" s="104" t="str">
        <f t="shared" si="610"/>
        <v/>
      </c>
      <c r="AN963" s="104" t="str">
        <f t="shared" si="611"/>
        <v/>
      </c>
      <c r="AO963" s="104" t="str">
        <f t="shared" si="595"/>
        <v/>
      </c>
      <c r="AP963" s="104" t="str">
        <f t="shared" si="596"/>
        <v/>
      </c>
      <c r="AQ963" s="121" t="str">
        <f t="shared" si="612"/>
        <v/>
      </c>
      <c r="AS963" s="88" t="str">
        <f t="shared" si="597"/>
        <v/>
      </c>
      <c r="AT963" s="68" t="str">
        <f t="shared" si="613"/>
        <v/>
      </c>
      <c r="AU963" s="68" t="str">
        <f t="shared" si="614"/>
        <v/>
      </c>
      <c r="AV963" s="68" t="str">
        <f t="shared" si="615"/>
        <v/>
      </c>
      <c r="AW963" s="88" t="str">
        <f t="shared" si="598"/>
        <v/>
      </c>
      <c r="AZ963" s="88" t="str">
        <f t="shared" si="599"/>
        <v/>
      </c>
      <c r="BA963" s="68" t="str">
        <f t="shared" si="600"/>
        <v/>
      </c>
      <c r="BB963" s="68" t="str">
        <f t="shared" si="601"/>
        <v/>
      </c>
      <c r="BC963" s="68" t="str">
        <f t="shared" si="602"/>
        <v/>
      </c>
      <c r="BD963" s="69" t="str">
        <f t="shared" si="603"/>
        <v/>
      </c>
      <c r="BE963" s="69" t="str">
        <f t="shared" si="616"/>
        <v/>
      </c>
      <c r="BT963" s="138" t="str">
        <f t="shared" ca="1" si="617"/>
        <v/>
      </c>
      <c r="BU963" s="139" t="str">
        <f t="shared" ca="1" si="618"/>
        <v/>
      </c>
      <c r="BW963" s="138" t="str">
        <f t="shared" si="619"/>
        <v/>
      </c>
      <c r="BX963" s="104" t="str">
        <f t="shared" si="620"/>
        <v/>
      </c>
      <c r="BY963" s="139" t="str">
        <f t="shared" si="621"/>
        <v/>
      </c>
      <c r="CA963" s="138" t="str">
        <f t="shared" si="622"/>
        <v/>
      </c>
      <c r="CB963" s="104" t="str">
        <f t="shared" si="623"/>
        <v/>
      </c>
      <c r="CC963" s="139" t="str">
        <f t="shared" si="624"/>
        <v/>
      </c>
      <c r="CE963" s="162" t="str">
        <f t="shared" si="625"/>
        <v/>
      </c>
      <c r="CF963" s="163" t="str">
        <f t="shared" si="626"/>
        <v/>
      </c>
      <c r="CG963" s="164" t="str">
        <f t="shared" si="627"/>
        <v/>
      </c>
      <c r="CI963" s="162" t="str">
        <f t="shared" si="628"/>
        <v/>
      </c>
      <c r="CJ963" s="163" t="str">
        <f t="shared" si="631"/>
        <v/>
      </c>
      <c r="CK963" s="164" t="str">
        <f t="shared" si="632"/>
        <v/>
      </c>
      <c r="CM963" s="169" t="str">
        <f t="shared" si="629"/>
        <v/>
      </c>
      <c r="CN963" s="139" t="str">
        <f t="shared" si="630"/>
        <v/>
      </c>
      <c r="CP963" s="41" t="str">
        <f>IF($CM963="", "", COUNTIF($CM$11:$CM$3035, "&lt;"&amp;$CM963)+1+COUNTIF($CM$11:$CM963, $CM963)-1)</f>
        <v/>
      </c>
    </row>
    <row r="964" spans="1:94" x14ac:dyDescent="0.25">
      <c r="A964" s="40"/>
      <c r="B964" s="82" t="str">
        <f>IF($I964="", "", IFERROR(INDEX('Job Database'!$AE$11:$AE$3035, MATCH($I964, 'Job Database'!$X$11:$X$3035, 0)), ""))</f>
        <v/>
      </c>
      <c r="C964" s="69" t="str">
        <f>IF($I964="", "", IF(COUNTIF('Job Database'!$X$11:$X$3035, $I964)=0, $AC$5, $AC$4))</f>
        <v/>
      </c>
      <c r="D964" s="40"/>
      <c r="E964" s="85" t="str">
        <f>IF($I964="", "", IF(IFERROR(INDEX('Job Database'!$M$11:$M$3035, MATCH($I964, 'Job Database'!$X$11:$X$3035, 0)), "")="", "", IFERROR(INDEX('Job Database'!$M$11:$M$3035, MATCH($I964, 'Job Database'!$X$11:$X$3035, 0)), "")))</f>
        <v/>
      </c>
      <c r="F964" s="40"/>
      <c r="G964" s="88" t="str">
        <f t="shared" si="604"/>
        <v/>
      </c>
      <c r="H964" s="40"/>
      <c r="I964" s="24"/>
      <c r="J964" s="34"/>
      <c r="K964" s="106"/>
      <c r="L964" s="79"/>
      <c r="M964" s="34"/>
      <c r="N964" s="79"/>
      <c r="O964" s="31"/>
      <c r="P964" s="53"/>
      <c r="Q964" s="40"/>
      <c r="S964" s="41" t="str">
        <f t="shared" si="592"/>
        <v/>
      </c>
      <c r="T964" s="41" t="str">
        <f t="shared" si="593"/>
        <v/>
      </c>
      <c r="U964" s="41" t="str">
        <f t="shared" si="605"/>
        <v/>
      </c>
      <c r="W964" s="74" t="str">
        <f>IF('Job Database'!$X964="", "", 'Job Database'!$X964)</f>
        <v/>
      </c>
      <c r="Y964" s="41" t="str">
        <f>IF($W964="", "", IF(COUNTIF($I$11:$I$3035, $W964)&gt;0, "", MAX($Y$10:$Y963)+1))</f>
        <v/>
      </c>
      <c r="Z964" s="41">
        <v>954</v>
      </c>
      <c r="AA964" s="58" t="str">
        <f t="shared" si="606"/>
        <v/>
      </c>
      <c r="AC964" s="41" t="str">
        <f t="shared" si="594"/>
        <v/>
      </c>
      <c r="AE964" s="41" t="str">
        <f t="shared" si="607"/>
        <v/>
      </c>
      <c r="AJ964" s="154" t="str">
        <f t="shared" si="608"/>
        <v/>
      </c>
      <c r="AL964" s="120" t="str">
        <f t="shared" si="609"/>
        <v/>
      </c>
      <c r="AM964" s="104" t="str">
        <f t="shared" si="610"/>
        <v/>
      </c>
      <c r="AN964" s="104" t="str">
        <f t="shared" si="611"/>
        <v/>
      </c>
      <c r="AO964" s="104" t="str">
        <f t="shared" si="595"/>
        <v/>
      </c>
      <c r="AP964" s="104" t="str">
        <f t="shared" si="596"/>
        <v/>
      </c>
      <c r="AQ964" s="121" t="str">
        <f t="shared" si="612"/>
        <v/>
      </c>
      <c r="AS964" s="88" t="str">
        <f t="shared" si="597"/>
        <v/>
      </c>
      <c r="AT964" s="68" t="str">
        <f t="shared" si="613"/>
        <v/>
      </c>
      <c r="AU964" s="68" t="str">
        <f t="shared" si="614"/>
        <v/>
      </c>
      <c r="AV964" s="68" t="str">
        <f t="shared" si="615"/>
        <v/>
      </c>
      <c r="AW964" s="88" t="str">
        <f t="shared" si="598"/>
        <v/>
      </c>
      <c r="AZ964" s="88" t="str">
        <f t="shared" si="599"/>
        <v/>
      </c>
      <c r="BA964" s="68" t="str">
        <f t="shared" si="600"/>
        <v/>
      </c>
      <c r="BB964" s="68" t="str">
        <f t="shared" si="601"/>
        <v/>
      </c>
      <c r="BC964" s="68" t="str">
        <f t="shared" si="602"/>
        <v/>
      </c>
      <c r="BD964" s="69" t="str">
        <f t="shared" si="603"/>
        <v/>
      </c>
      <c r="BE964" s="69" t="str">
        <f t="shared" si="616"/>
        <v/>
      </c>
      <c r="BT964" s="138" t="str">
        <f t="shared" ca="1" si="617"/>
        <v/>
      </c>
      <c r="BU964" s="139" t="str">
        <f t="shared" ca="1" si="618"/>
        <v/>
      </c>
      <c r="BW964" s="138" t="str">
        <f t="shared" si="619"/>
        <v/>
      </c>
      <c r="BX964" s="104" t="str">
        <f t="shared" si="620"/>
        <v/>
      </c>
      <c r="BY964" s="139" t="str">
        <f t="shared" si="621"/>
        <v/>
      </c>
      <c r="CA964" s="138" t="str">
        <f t="shared" si="622"/>
        <v/>
      </c>
      <c r="CB964" s="104" t="str">
        <f t="shared" si="623"/>
        <v/>
      </c>
      <c r="CC964" s="139" t="str">
        <f t="shared" si="624"/>
        <v/>
      </c>
      <c r="CE964" s="162" t="str">
        <f t="shared" si="625"/>
        <v/>
      </c>
      <c r="CF964" s="163" t="str">
        <f t="shared" si="626"/>
        <v/>
      </c>
      <c r="CG964" s="164" t="str">
        <f t="shared" si="627"/>
        <v/>
      </c>
      <c r="CI964" s="162" t="str">
        <f t="shared" si="628"/>
        <v/>
      </c>
      <c r="CJ964" s="163" t="str">
        <f t="shared" si="631"/>
        <v/>
      </c>
      <c r="CK964" s="164" t="str">
        <f t="shared" si="632"/>
        <v/>
      </c>
      <c r="CM964" s="169" t="str">
        <f t="shared" si="629"/>
        <v/>
      </c>
      <c r="CN964" s="139" t="str">
        <f t="shared" si="630"/>
        <v/>
      </c>
      <c r="CP964" s="41" t="str">
        <f>IF($CM964="", "", COUNTIF($CM$11:$CM$3035, "&lt;"&amp;$CM964)+1+COUNTIF($CM$11:$CM964, $CM964)-1)</f>
        <v/>
      </c>
    </row>
    <row r="965" spans="1:94" x14ac:dyDescent="0.25">
      <c r="A965" s="40"/>
      <c r="B965" s="82" t="str">
        <f>IF($I965="", "", IFERROR(INDEX('Job Database'!$AE$11:$AE$3035, MATCH($I965, 'Job Database'!$X$11:$X$3035, 0)), ""))</f>
        <v/>
      </c>
      <c r="C965" s="69" t="str">
        <f>IF($I965="", "", IF(COUNTIF('Job Database'!$X$11:$X$3035, $I965)=0, $AC$5, $AC$4))</f>
        <v/>
      </c>
      <c r="D965" s="40"/>
      <c r="E965" s="85" t="str">
        <f>IF($I965="", "", IF(IFERROR(INDEX('Job Database'!$M$11:$M$3035, MATCH($I965, 'Job Database'!$X$11:$X$3035, 0)), "")="", "", IFERROR(INDEX('Job Database'!$M$11:$M$3035, MATCH($I965, 'Job Database'!$X$11:$X$3035, 0)), "")))</f>
        <v/>
      </c>
      <c r="F965" s="40"/>
      <c r="G965" s="88" t="str">
        <f t="shared" si="604"/>
        <v/>
      </c>
      <c r="H965" s="40"/>
      <c r="I965" s="24"/>
      <c r="J965" s="34"/>
      <c r="K965" s="106"/>
      <c r="L965" s="79"/>
      <c r="M965" s="34"/>
      <c r="N965" s="79"/>
      <c r="O965" s="31"/>
      <c r="P965" s="53"/>
      <c r="Q965" s="40"/>
      <c r="S965" s="41" t="str">
        <f t="shared" si="592"/>
        <v/>
      </c>
      <c r="T965" s="41" t="str">
        <f t="shared" si="593"/>
        <v/>
      </c>
      <c r="U965" s="41" t="str">
        <f t="shared" si="605"/>
        <v/>
      </c>
      <c r="W965" s="74" t="str">
        <f>IF('Job Database'!$X965="", "", 'Job Database'!$X965)</f>
        <v/>
      </c>
      <c r="Y965" s="41" t="str">
        <f>IF($W965="", "", IF(COUNTIF($I$11:$I$3035, $W965)&gt;0, "", MAX($Y$10:$Y964)+1))</f>
        <v/>
      </c>
      <c r="Z965" s="41">
        <v>955</v>
      </c>
      <c r="AA965" s="58" t="str">
        <f t="shared" si="606"/>
        <v/>
      </c>
      <c r="AC965" s="41" t="str">
        <f t="shared" si="594"/>
        <v/>
      </c>
      <c r="AE965" s="41" t="str">
        <f t="shared" si="607"/>
        <v/>
      </c>
      <c r="AJ965" s="154" t="str">
        <f t="shared" si="608"/>
        <v/>
      </c>
      <c r="AL965" s="120" t="str">
        <f t="shared" si="609"/>
        <v/>
      </c>
      <c r="AM965" s="104" t="str">
        <f t="shared" si="610"/>
        <v/>
      </c>
      <c r="AN965" s="104" t="str">
        <f t="shared" si="611"/>
        <v/>
      </c>
      <c r="AO965" s="104" t="str">
        <f t="shared" si="595"/>
        <v/>
      </c>
      <c r="AP965" s="104" t="str">
        <f t="shared" si="596"/>
        <v/>
      </c>
      <c r="AQ965" s="121" t="str">
        <f t="shared" si="612"/>
        <v/>
      </c>
      <c r="AS965" s="88" t="str">
        <f t="shared" si="597"/>
        <v/>
      </c>
      <c r="AT965" s="68" t="str">
        <f t="shared" si="613"/>
        <v/>
      </c>
      <c r="AU965" s="68" t="str">
        <f t="shared" si="614"/>
        <v/>
      </c>
      <c r="AV965" s="68" t="str">
        <f t="shared" si="615"/>
        <v/>
      </c>
      <c r="AW965" s="88" t="str">
        <f t="shared" si="598"/>
        <v/>
      </c>
      <c r="AZ965" s="88" t="str">
        <f t="shared" si="599"/>
        <v/>
      </c>
      <c r="BA965" s="68" t="str">
        <f t="shared" si="600"/>
        <v/>
      </c>
      <c r="BB965" s="68" t="str">
        <f t="shared" si="601"/>
        <v/>
      </c>
      <c r="BC965" s="68" t="str">
        <f t="shared" si="602"/>
        <v/>
      </c>
      <c r="BD965" s="69" t="str">
        <f t="shared" si="603"/>
        <v/>
      </c>
      <c r="BE965" s="69" t="str">
        <f t="shared" si="616"/>
        <v/>
      </c>
      <c r="BT965" s="138" t="str">
        <f t="shared" ca="1" si="617"/>
        <v/>
      </c>
      <c r="BU965" s="139" t="str">
        <f t="shared" ca="1" si="618"/>
        <v/>
      </c>
      <c r="BW965" s="138" t="str">
        <f t="shared" si="619"/>
        <v/>
      </c>
      <c r="BX965" s="104" t="str">
        <f t="shared" si="620"/>
        <v/>
      </c>
      <c r="BY965" s="139" t="str">
        <f t="shared" si="621"/>
        <v/>
      </c>
      <c r="CA965" s="138" t="str">
        <f t="shared" si="622"/>
        <v/>
      </c>
      <c r="CB965" s="104" t="str">
        <f t="shared" si="623"/>
        <v/>
      </c>
      <c r="CC965" s="139" t="str">
        <f t="shared" si="624"/>
        <v/>
      </c>
      <c r="CE965" s="162" t="str">
        <f t="shared" si="625"/>
        <v/>
      </c>
      <c r="CF965" s="163" t="str">
        <f t="shared" si="626"/>
        <v/>
      </c>
      <c r="CG965" s="164" t="str">
        <f t="shared" si="627"/>
        <v/>
      </c>
      <c r="CI965" s="162" t="str">
        <f t="shared" si="628"/>
        <v/>
      </c>
      <c r="CJ965" s="163" t="str">
        <f t="shared" si="631"/>
        <v/>
      </c>
      <c r="CK965" s="164" t="str">
        <f t="shared" si="632"/>
        <v/>
      </c>
      <c r="CM965" s="169" t="str">
        <f t="shared" si="629"/>
        <v/>
      </c>
      <c r="CN965" s="139" t="str">
        <f t="shared" si="630"/>
        <v/>
      </c>
      <c r="CP965" s="41" t="str">
        <f>IF($CM965="", "", COUNTIF($CM$11:$CM$3035, "&lt;"&amp;$CM965)+1+COUNTIF($CM$11:$CM965, $CM965)-1)</f>
        <v/>
      </c>
    </row>
    <row r="966" spans="1:94" x14ac:dyDescent="0.25">
      <c r="A966" s="40"/>
      <c r="B966" s="82" t="str">
        <f>IF($I966="", "", IFERROR(INDEX('Job Database'!$AE$11:$AE$3035, MATCH($I966, 'Job Database'!$X$11:$X$3035, 0)), ""))</f>
        <v/>
      </c>
      <c r="C966" s="69" t="str">
        <f>IF($I966="", "", IF(COUNTIF('Job Database'!$X$11:$X$3035, $I966)=0, $AC$5, $AC$4))</f>
        <v/>
      </c>
      <c r="D966" s="40"/>
      <c r="E966" s="85" t="str">
        <f>IF($I966="", "", IF(IFERROR(INDEX('Job Database'!$M$11:$M$3035, MATCH($I966, 'Job Database'!$X$11:$X$3035, 0)), "")="", "", IFERROR(INDEX('Job Database'!$M$11:$M$3035, MATCH($I966, 'Job Database'!$X$11:$X$3035, 0)), "")))</f>
        <v/>
      </c>
      <c r="F966" s="40"/>
      <c r="G966" s="88" t="str">
        <f t="shared" si="604"/>
        <v/>
      </c>
      <c r="H966" s="40"/>
      <c r="I966" s="24"/>
      <c r="J966" s="34"/>
      <c r="K966" s="106"/>
      <c r="L966" s="79"/>
      <c r="M966" s="34"/>
      <c r="N966" s="79"/>
      <c r="O966" s="31"/>
      <c r="P966" s="53"/>
      <c r="Q966" s="40"/>
      <c r="S966" s="41" t="str">
        <f t="shared" si="592"/>
        <v/>
      </c>
      <c r="T966" s="41" t="str">
        <f t="shared" si="593"/>
        <v/>
      </c>
      <c r="U966" s="41" t="str">
        <f t="shared" si="605"/>
        <v/>
      </c>
      <c r="W966" s="74" t="str">
        <f>IF('Job Database'!$X966="", "", 'Job Database'!$X966)</f>
        <v/>
      </c>
      <c r="Y966" s="41" t="str">
        <f>IF($W966="", "", IF(COUNTIF($I$11:$I$3035, $W966)&gt;0, "", MAX($Y$10:$Y965)+1))</f>
        <v/>
      </c>
      <c r="Z966" s="41">
        <v>956</v>
      </c>
      <c r="AA966" s="58" t="str">
        <f t="shared" si="606"/>
        <v/>
      </c>
      <c r="AC966" s="41" t="str">
        <f t="shared" si="594"/>
        <v/>
      </c>
      <c r="AE966" s="41" t="str">
        <f t="shared" si="607"/>
        <v/>
      </c>
      <c r="AJ966" s="154" t="str">
        <f t="shared" si="608"/>
        <v/>
      </c>
      <c r="AL966" s="120" t="str">
        <f t="shared" si="609"/>
        <v/>
      </c>
      <c r="AM966" s="104" t="str">
        <f t="shared" si="610"/>
        <v/>
      </c>
      <c r="AN966" s="104" t="str">
        <f t="shared" si="611"/>
        <v/>
      </c>
      <c r="AO966" s="104" t="str">
        <f t="shared" si="595"/>
        <v/>
      </c>
      <c r="AP966" s="104" t="str">
        <f t="shared" si="596"/>
        <v/>
      </c>
      <c r="AQ966" s="121" t="str">
        <f t="shared" si="612"/>
        <v/>
      </c>
      <c r="AS966" s="88" t="str">
        <f t="shared" si="597"/>
        <v/>
      </c>
      <c r="AT966" s="68" t="str">
        <f t="shared" si="613"/>
        <v/>
      </c>
      <c r="AU966" s="68" t="str">
        <f t="shared" si="614"/>
        <v/>
      </c>
      <c r="AV966" s="68" t="str">
        <f t="shared" si="615"/>
        <v/>
      </c>
      <c r="AW966" s="88" t="str">
        <f t="shared" si="598"/>
        <v/>
      </c>
      <c r="AZ966" s="88" t="str">
        <f t="shared" si="599"/>
        <v/>
      </c>
      <c r="BA966" s="68" t="str">
        <f t="shared" si="600"/>
        <v/>
      </c>
      <c r="BB966" s="68" t="str">
        <f t="shared" si="601"/>
        <v/>
      </c>
      <c r="BC966" s="68" t="str">
        <f t="shared" si="602"/>
        <v/>
      </c>
      <c r="BD966" s="69" t="str">
        <f t="shared" si="603"/>
        <v/>
      </c>
      <c r="BE966" s="69" t="str">
        <f t="shared" si="616"/>
        <v/>
      </c>
      <c r="BT966" s="138" t="str">
        <f t="shared" ca="1" si="617"/>
        <v/>
      </c>
      <c r="BU966" s="139" t="str">
        <f t="shared" ca="1" si="618"/>
        <v/>
      </c>
      <c r="BW966" s="138" t="str">
        <f t="shared" si="619"/>
        <v/>
      </c>
      <c r="BX966" s="104" t="str">
        <f t="shared" si="620"/>
        <v/>
      </c>
      <c r="BY966" s="139" t="str">
        <f t="shared" si="621"/>
        <v/>
      </c>
      <c r="CA966" s="138" t="str">
        <f t="shared" si="622"/>
        <v/>
      </c>
      <c r="CB966" s="104" t="str">
        <f t="shared" si="623"/>
        <v/>
      </c>
      <c r="CC966" s="139" t="str">
        <f t="shared" si="624"/>
        <v/>
      </c>
      <c r="CE966" s="162" t="str">
        <f t="shared" si="625"/>
        <v/>
      </c>
      <c r="CF966" s="163" t="str">
        <f t="shared" si="626"/>
        <v/>
      </c>
      <c r="CG966" s="164" t="str">
        <f t="shared" si="627"/>
        <v/>
      </c>
      <c r="CI966" s="162" t="str">
        <f t="shared" si="628"/>
        <v/>
      </c>
      <c r="CJ966" s="163" t="str">
        <f t="shared" si="631"/>
        <v/>
      </c>
      <c r="CK966" s="164" t="str">
        <f t="shared" si="632"/>
        <v/>
      </c>
      <c r="CM966" s="169" t="str">
        <f t="shared" si="629"/>
        <v/>
      </c>
      <c r="CN966" s="139" t="str">
        <f t="shared" si="630"/>
        <v/>
      </c>
      <c r="CP966" s="41" t="str">
        <f>IF($CM966="", "", COUNTIF($CM$11:$CM$3035, "&lt;"&amp;$CM966)+1+COUNTIF($CM$11:$CM966, $CM966)-1)</f>
        <v/>
      </c>
    </row>
    <row r="967" spans="1:94" x14ac:dyDescent="0.25">
      <c r="A967" s="40"/>
      <c r="B967" s="82" t="str">
        <f>IF($I967="", "", IFERROR(INDEX('Job Database'!$AE$11:$AE$3035, MATCH($I967, 'Job Database'!$X$11:$X$3035, 0)), ""))</f>
        <v/>
      </c>
      <c r="C967" s="69" t="str">
        <f>IF($I967="", "", IF(COUNTIF('Job Database'!$X$11:$X$3035, $I967)=0, $AC$5, $AC$4))</f>
        <v/>
      </c>
      <c r="D967" s="40"/>
      <c r="E967" s="85" t="str">
        <f>IF($I967="", "", IF(IFERROR(INDEX('Job Database'!$M$11:$M$3035, MATCH($I967, 'Job Database'!$X$11:$X$3035, 0)), "")="", "", IFERROR(INDEX('Job Database'!$M$11:$M$3035, MATCH($I967, 'Job Database'!$X$11:$X$3035, 0)), "")))</f>
        <v/>
      </c>
      <c r="F967" s="40"/>
      <c r="G967" s="88" t="str">
        <f t="shared" si="604"/>
        <v/>
      </c>
      <c r="H967" s="40"/>
      <c r="I967" s="24"/>
      <c r="J967" s="34"/>
      <c r="K967" s="106"/>
      <c r="L967" s="79"/>
      <c r="M967" s="34"/>
      <c r="N967" s="79"/>
      <c r="O967" s="31"/>
      <c r="P967" s="53"/>
      <c r="Q967" s="40"/>
      <c r="S967" s="41" t="str">
        <f t="shared" si="592"/>
        <v/>
      </c>
      <c r="T967" s="41" t="str">
        <f t="shared" si="593"/>
        <v/>
      </c>
      <c r="U967" s="41" t="str">
        <f t="shared" si="605"/>
        <v/>
      </c>
      <c r="W967" s="74" t="str">
        <f>IF('Job Database'!$X967="", "", 'Job Database'!$X967)</f>
        <v/>
      </c>
      <c r="Y967" s="41" t="str">
        <f>IF($W967="", "", IF(COUNTIF($I$11:$I$3035, $W967)&gt;0, "", MAX($Y$10:$Y966)+1))</f>
        <v/>
      </c>
      <c r="Z967" s="41">
        <v>957</v>
      </c>
      <c r="AA967" s="58" t="str">
        <f t="shared" si="606"/>
        <v/>
      </c>
      <c r="AC967" s="41" t="str">
        <f t="shared" si="594"/>
        <v/>
      </c>
      <c r="AE967" s="41" t="str">
        <f t="shared" si="607"/>
        <v/>
      </c>
      <c r="AJ967" s="154" t="str">
        <f t="shared" si="608"/>
        <v/>
      </c>
      <c r="AL967" s="120" t="str">
        <f t="shared" si="609"/>
        <v/>
      </c>
      <c r="AM967" s="104" t="str">
        <f t="shared" si="610"/>
        <v/>
      </c>
      <c r="AN967" s="104" t="str">
        <f t="shared" si="611"/>
        <v/>
      </c>
      <c r="AO967" s="104" t="str">
        <f t="shared" si="595"/>
        <v/>
      </c>
      <c r="AP967" s="104" t="str">
        <f t="shared" si="596"/>
        <v/>
      </c>
      <c r="AQ967" s="121" t="str">
        <f t="shared" si="612"/>
        <v/>
      </c>
      <c r="AS967" s="88" t="str">
        <f t="shared" si="597"/>
        <v/>
      </c>
      <c r="AT967" s="68" t="str">
        <f t="shared" si="613"/>
        <v/>
      </c>
      <c r="AU967" s="68" t="str">
        <f t="shared" si="614"/>
        <v/>
      </c>
      <c r="AV967" s="68" t="str">
        <f t="shared" si="615"/>
        <v/>
      </c>
      <c r="AW967" s="88" t="str">
        <f t="shared" si="598"/>
        <v/>
      </c>
      <c r="AZ967" s="88" t="str">
        <f t="shared" si="599"/>
        <v/>
      </c>
      <c r="BA967" s="68" t="str">
        <f t="shared" si="600"/>
        <v/>
      </c>
      <c r="BB967" s="68" t="str">
        <f t="shared" si="601"/>
        <v/>
      </c>
      <c r="BC967" s="68" t="str">
        <f t="shared" si="602"/>
        <v/>
      </c>
      <c r="BD967" s="69" t="str">
        <f t="shared" si="603"/>
        <v/>
      </c>
      <c r="BE967" s="69" t="str">
        <f t="shared" si="616"/>
        <v/>
      </c>
      <c r="BT967" s="138" t="str">
        <f t="shared" ca="1" si="617"/>
        <v/>
      </c>
      <c r="BU967" s="139" t="str">
        <f t="shared" ca="1" si="618"/>
        <v/>
      </c>
      <c r="BW967" s="138" t="str">
        <f t="shared" si="619"/>
        <v/>
      </c>
      <c r="BX967" s="104" t="str">
        <f t="shared" si="620"/>
        <v/>
      </c>
      <c r="BY967" s="139" t="str">
        <f t="shared" si="621"/>
        <v/>
      </c>
      <c r="CA967" s="138" t="str">
        <f t="shared" si="622"/>
        <v/>
      </c>
      <c r="CB967" s="104" t="str">
        <f t="shared" si="623"/>
        <v/>
      </c>
      <c r="CC967" s="139" t="str">
        <f t="shared" si="624"/>
        <v/>
      </c>
      <c r="CE967" s="162" t="str">
        <f t="shared" si="625"/>
        <v/>
      </c>
      <c r="CF967" s="163" t="str">
        <f t="shared" si="626"/>
        <v/>
      </c>
      <c r="CG967" s="164" t="str">
        <f t="shared" si="627"/>
        <v/>
      </c>
      <c r="CI967" s="162" t="str">
        <f t="shared" si="628"/>
        <v/>
      </c>
      <c r="CJ967" s="163" t="str">
        <f t="shared" si="631"/>
        <v/>
      </c>
      <c r="CK967" s="164" t="str">
        <f t="shared" si="632"/>
        <v/>
      </c>
      <c r="CM967" s="169" t="str">
        <f t="shared" si="629"/>
        <v/>
      </c>
      <c r="CN967" s="139" t="str">
        <f t="shared" si="630"/>
        <v/>
      </c>
      <c r="CP967" s="41" t="str">
        <f>IF($CM967="", "", COUNTIF($CM$11:$CM$3035, "&lt;"&amp;$CM967)+1+COUNTIF($CM$11:$CM967, $CM967)-1)</f>
        <v/>
      </c>
    </row>
    <row r="968" spans="1:94" x14ac:dyDescent="0.25">
      <c r="A968" s="40"/>
      <c r="B968" s="82" t="str">
        <f>IF($I968="", "", IFERROR(INDEX('Job Database'!$AE$11:$AE$3035, MATCH($I968, 'Job Database'!$X$11:$X$3035, 0)), ""))</f>
        <v/>
      </c>
      <c r="C968" s="69" t="str">
        <f>IF($I968="", "", IF(COUNTIF('Job Database'!$X$11:$X$3035, $I968)=0, $AC$5, $AC$4))</f>
        <v/>
      </c>
      <c r="D968" s="40"/>
      <c r="E968" s="85" t="str">
        <f>IF($I968="", "", IF(IFERROR(INDEX('Job Database'!$M$11:$M$3035, MATCH($I968, 'Job Database'!$X$11:$X$3035, 0)), "")="", "", IFERROR(INDEX('Job Database'!$M$11:$M$3035, MATCH($I968, 'Job Database'!$X$11:$X$3035, 0)), "")))</f>
        <v/>
      </c>
      <c r="F968" s="40"/>
      <c r="G968" s="88" t="str">
        <f t="shared" si="604"/>
        <v/>
      </c>
      <c r="H968" s="40"/>
      <c r="I968" s="24"/>
      <c r="J968" s="34"/>
      <c r="K968" s="106"/>
      <c r="L968" s="79"/>
      <c r="M968" s="34"/>
      <c r="N968" s="79"/>
      <c r="O968" s="31"/>
      <c r="P968" s="53"/>
      <c r="Q968" s="40"/>
      <c r="S968" s="41" t="str">
        <f t="shared" si="592"/>
        <v/>
      </c>
      <c r="T968" s="41" t="str">
        <f t="shared" si="593"/>
        <v/>
      </c>
      <c r="U968" s="41" t="str">
        <f t="shared" si="605"/>
        <v/>
      </c>
      <c r="W968" s="74" t="str">
        <f>IF('Job Database'!$X968="", "", 'Job Database'!$X968)</f>
        <v/>
      </c>
      <c r="Y968" s="41" t="str">
        <f>IF($W968="", "", IF(COUNTIF($I$11:$I$3035, $W968)&gt;0, "", MAX($Y$10:$Y967)+1))</f>
        <v/>
      </c>
      <c r="Z968" s="41">
        <v>958</v>
      </c>
      <c r="AA968" s="58" t="str">
        <f t="shared" si="606"/>
        <v/>
      </c>
      <c r="AC968" s="41" t="str">
        <f t="shared" si="594"/>
        <v/>
      </c>
      <c r="AE968" s="41" t="str">
        <f t="shared" si="607"/>
        <v/>
      </c>
      <c r="AJ968" s="154" t="str">
        <f t="shared" si="608"/>
        <v/>
      </c>
      <c r="AL968" s="120" t="str">
        <f t="shared" si="609"/>
        <v/>
      </c>
      <c r="AM968" s="104" t="str">
        <f t="shared" si="610"/>
        <v/>
      </c>
      <c r="AN968" s="104" t="str">
        <f t="shared" si="611"/>
        <v/>
      </c>
      <c r="AO968" s="104" t="str">
        <f t="shared" si="595"/>
        <v/>
      </c>
      <c r="AP968" s="104" t="str">
        <f t="shared" si="596"/>
        <v/>
      </c>
      <c r="AQ968" s="121" t="str">
        <f t="shared" si="612"/>
        <v/>
      </c>
      <c r="AS968" s="88" t="str">
        <f t="shared" si="597"/>
        <v/>
      </c>
      <c r="AT968" s="68" t="str">
        <f t="shared" si="613"/>
        <v/>
      </c>
      <c r="AU968" s="68" t="str">
        <f t="shared" si="614"/>
        <v/>
      </c>
      <c r="AV968" s="68" t="str">
        <f t="shared" si="615"/>
        <v/>
      </c>
      <c r="AW968" s="88" t="str">
        <f t="shared" si="598"/>
        <v/>
      </c>
      <c r="AZ968" s="88" t="str">
        <f t="shared" si="599"/>
        <v/>
      </c>
      <c r="BA968" s="68" t="str">
        <f t="shared" si="600"/>
        <v/>
      </c>
      <c r="BB968" s="68" t="str">
        <f t="shared" si="601"/>
        <v/>
      </c>
      <c r="BC968" s="68" t="str">
        <f t="shared" si="602"/>
        <v/>
      </c>
      <c r="BD968" s="69" t="str">
        <f t="shared" si="603"/>
        <v/>
      </c>
      <c r="BE968" s="69" t="str">
        <f t="shared" si="616"/>
        <v/>
      </c>
      <c r="BT968" s="138" t="str">
        <f t="shared" ca="1" si="617"/>
        <v/>
      </c>
      <c r="BU968" s="139" t="str">
        <f t="shared" ca="1" si="618"/>
        <v/>
      </c>
      <c r="BW968" s="138" t="str">
        <f t="shared" si="619"/>
        <v/>
      </c>
      <c r="BX968" s="104" t="str">
        <f t="shared" si="620"/>
        <v/>
      </c>
      <c r="BY968" s="139" t="str">
        <f t="shared" si="621"/>
        <v/>
      </c>
      <c r="CA968" s="138" t="str">
        <f t="shared" si="622"/>
        <v/>
      </c>
      <c r="CB968" s="104" t="str">
        <f t="shared" si="623"/>
        <v/>
      </c>
      <c r="CC968" s="139" t="str">
        <f t="shared" si="624"/>
        <v/>
      </c>
      <c r="CE968" s="162" t="str">
        <f t="shared" si="625"/>
        <v/>
      </c>
      <c r="CF968" s="163" t="str">
        <f t="shared" si="626"/>
        <v/>
      </c>
      <c r="CG968" s="164" t="str">
        <f t="shared" si="627"/>
        <v/>
      </c>
      <c r="CI968" s="162" t="str">
        <f t="shared" si="628"/>
        <v/>
      </c>
      <c r="CJ968" s="163" t="str">
        <f t="shared" si="631"/>
        <v/>
      </c>
      <c r="CK968" s="164" t="str">
        <f t="shared" si="632"/>
        <v/>
      </c>
      <c r="CM968" s="169" t="str">
        <f t="shared" si="629"/>
        <v/>
      </c>
      <c r="CN968" s="139" t="str">
        <f t="shared" si="630"/>
        <v/>
      </c>
      <c r="CP968" s="41" t="str">
        <f>IF($CM968="", "", COUNTIF($CM$11:$CM$3035, "&lt;"&amp;$CM968)+1+COUNTIF($CM$11:$CM968, $CM968)-1)</f>
        <v/>
      </c>
    </row>
    <row r="969" spans="1:94" x14ac:dyDescent="0.25">
      <c r="A969" s="40"/>
      <c r="B969" s="82" t="str">
        <f>IF($I969="", "", IFERROR(INDEX('Job Database'!$AE$11:$AE$3035, MATCH($I969, 'Job Database'!$X$11:$X$3035, 0)), ""))</f>
        <v/>
      </c>
      <c r="C969" s="69" t="str">
        <f>IF($I969="", "", IF(COUNTIF('Job Database'!$X$11:$X$3035, $I969)=0, $AC$5, $AC$4))</f>
        <v/>
      </c>
      <c r="D969" s="40"/>
      <c r="E969" s="85" t="str">
        <f>IF($I969="", "", IF(IFERROR(INDEX('Job Database'!$M$11:$M$3035, MATCH($I969, 'Job Database'!$X$11:$X$3035, 0)), "")="", "", IFERROR(INDEX('Job Database'!$M$11:$M$3035, MATCH($I969, 'Job Database'!$X$11:$X$3035, 0)), "")))</f>
        <v/>
      </c>
      <c r="F969" s="40"/>
      <c r="G969" s="88" t="str">
        <f t="shared" si="604"/>
        <v/>
      </c>
      <c r="H969" s="40"/>
      <c r="I969" s="24"/>
      <c r="J969" s="34"/>
      <c r="K969" s="106"/>
      <c r="L969" s="79"/>
      <c r="M969" s="34"/>
      <c r="N969" s="79"/>
      <c r="O969" s="31"/>
      <c r="P969" s="53"/>
      <c r="Q969" s="40"/>
      <c r="S969" s="41" t="str">
        <f t="shared" si="592"/>
        <v/>
      </c>
      <c r="T969" s="41" t="str">
        <f t="shared" si="593"/>
        <v/>
      </c>
      <c r="U969" s="41" t="str">
        <f t="shared" si="605"/>
        <v/>
      </c>
      <c r="W969" s="74" t="str">
        <f>IF('Job Database'!$X969="", "", 'Job Database'!$X969)</f>
        <v/>
      </c>
      <c r="Y969" s="41" t="str">
        <f>IF($W969="", "", IF(COUNTIF($I$11:$I$3035, $W969)&gt;0, "", MAX($Y$10:$Y968)+1))</f>
        <v/>
      </c>
      <c r="Z969" s="41">
        <v>959</v>
      </c>
      <c r="AA969" s="58" t="str">
        <f t="shared" si="606"/>
        <v/>
      </c>
      <c r="AC969" s="41" t="str">
        <f t="shared" si="594"/>
        <v/>
      </c>
      <c r="AE969" s="41" t="str">
        <f t="shared" si="607"/>
        <v/>
      </c>
      <c r="AJ969" s="154" t="str">
        <f t="shared" si="608"/>
        <v/>
      </c>
      <c r="AL969" s="120" t="str">
        <f t="shared" si="609"/>
        <v/>
      </c>
      <c r="AM969" s="104" t="str">
        <f t="shared" si="610"/>
        <v/>
      </c>
      <c r="AN969" s="104" t="str">
        <f t="shared" si="611"/>
        <v/>
      </c>
      <c r="AO969" s="104" t="str">
        <f t="shared" si="595"/>
        <v/>
      </c>
      <c r="AP969" s="104" t="str">
        <f t="shared" si="596"/>
        <v/>
      </c>
      <c r="AQ969" s="121" t="str">
        <f t="shared" si="612"/>
        <v/>
      </c>
      <c r="AS969" s="88" t="str">
        <f t="shared" si="597"/>
        <v/>
      </c>
      <c r="AT969" s="68" t="str">
        <f t="shared" si="613"/>
        <v/>
      </c>
      <c r="AU969" s="68" t="str">
        <f t="shared" si="614"/>
        <v/>
      </c>
      <c r="AV969" s="68" t="str">
        <f t="shared" si="615"/>
        <v/>
      </c>
      <c r="AW969" s="88" t="str">
        <f t="shared" si="598"/>
        <v/>
      </c>
      <c r="AZ969" s="88" t="str">
        <f t="shared" si="599"/>
        <v/>
      </c>
      <c r="BA969" s="68" t="str">
        <f t="shared" si="600"/>
        <v/>
      </c>
      <c r="BB969" s="68" t="str">
        <f t="shared" si="601"/>
        <v/>
      </c>
      <c r="BC969" s="68" t="str">
        <f t="shared" si="602"/>
        <v/>
      </c>
      <c r="BD969" s="69" t="str">
        <f t="shared" si="603"/>
        <v/>
      </c>
      <c r="BE969" s="69" t="str">
        <f t="shared" si="616"/>
        <v/>
      </c>
      <c r="BT969" s="138" t="str">
        <f t="shared" ca="1" si="617"/>
        <v/>
      </c>
      <c r="BU969" s="139" t="str">
        <f t="shared" ca="1" si="618"/>
        <v/>
      </c>
      <c r="BW969" s="138" t="str">
        <f t="shared" si="619"/>
        <v/>
      </c>
      <c r="BX969" s="104" t="str">
        <f t="shared" si="620"/>
        <v/>
      </c>
      <c r="BY969" s="139" t="str">
        <f t="shared" si="621"/>
        <v/>
      </c>
      <c r="CA969" s="138" t="str">
        <f t="shared" si="622"/>
        <v/>
      </c>
      <c r="CB969" s="104" t="str">
        <f t="shared" si="623"/>
        <v/>
      </c>
      <c r="CC969" s="139" t="str">
        <f t="shared" si="624"/>
        <v/>
      </c>
      <c r="CE969" s="162" t="str">
        <f t="shared" si="625"/>
        <v/>
      </c>
      <c r="CF969" s="163" t="str">
        <f t="shared" si="626"/>
        <v/>
      </c>
      <c r="CG969" s="164" t="str">
        <f t="shared" si="627"/>
        <v/>
      </c>
      <c r="CI969" s="162" t="str">
        <f t="shared" si="628"/>
        <v/>
      </c>
      <c r="CJ969" s="163" t="str">
        <f t="shared" si="631"/>
        <v/>
      </c>
      <c r="CK969" s="164" t="str">
        <f t="shared" si="632"/>
        <v/>
      </c>
      <c r="CM969" s="169" t="str">
        <f t="shared" si="629"/>
        <v/>
      </c>
      <c r="CN969" s="139" t="str">
        <f t="shared" si="630"/>
        <v/>
      </c>
      <c r="CP969" s="41" t="str">
        <f>IF($CM969="", "", COUNTIF($CM$11:$CM$3035, "&lt;"&amp;$CM969)+1+COUNTIF($CM$11:$CM969, $CM969)-1)</f>
        <v/>
      </c>
    </row>
    <row r="970" spans="1:94" x14ac:dyDescent="0.25">
      <c r="A970" s="40"/>
      <c r="B970" s="82" t="str">
        <f>IF($I970="", "", IFERROR(INDEX('Job Database'!$AE$11:$AE$3035, MATCH($I970, 'Job Database'!$X$11:$X$3035, 0)), ""))</f>
        <v/>
      </c>
      <c r="C970" s="69" t="str">
        <f>IF($I970="", "", IF(COUNTIF('Job Database'!$X$11:$X$3035, $I970)=0, $AC$5, $AC$4))</f>
        <v/>
      </c>
      <c r="D970" s="40"/>
      <c r="E970" s="85" t="str">
        <f>IF($I970="", "", IF(IFERROR(INDEX('Job Database'!$M$11:$M$3035, MATCH($I970, 'Job Database'!$X$11:$X$3035, 0)), "")="", "", IFERROR(INDEX('Job Database'!$M$11:$M$3035, MATCH($I970, 'Job Database'!$X$11:$X$3035, 0)), "")))</f>
        <v/>
      </c>
      <c r="F970" s="40"/>
      <c r="G970" s="88" t="str">
        <f t="shared" si="604"/>
        <v/>
      </c>
      <c r="H970" s="40"/>
      <c r="I970" s="24"/>
      <c r="J970" s="34"/>
      <c r="K970" s="106"/>
      <c r="L970" s="79"/>
      <c r="M970" s="34"/>
      <c r="N970" s="79"/>
      <c r="O970" s="31"/>
      <c r="P970" s="53"/>
      <c r="Q970" s="40"/>
      <c r="S970" s="41" t="str">
        <f t="shared" si="592"/>
        <v/>
      </c>
      <c r="T970" s="41" t="str">
        <f t="shared" si="593"/>
        <v/>
      </c>
      <c r="U970" s="41" t="str">
        <f t="shared" si="605"/>
        <v/>
      </c>
      <c r="W970" s="74" t="str">
        <f>IF('Job Database'!$X970="", "", 'Job Database'!$X970)</f>
        <v/>
      </c>
      <c r="Y970" s="41" t="str">
        <f>IF($W970="", "", IF(COUNTIF($I$11:$I$3035, $W970)&gt;0, "", MAX($Y$10:$Y969)+1))</f>
        <v/>
      </c>
      <c r="Z970" s="41">
        <v>960</v>
      </c>
      <c r="AA970" s="58" t="str">
        <f t="shared" si="606"/>
        <v/>
      </c>
      <c r="AC970" s="41" t="str">
        <f t="shared" si="594"/>
        <v/>
      </c>
      <c r="AE970" s="41" t="str">
        <f t="shared" si="607"/>
        <v/>
      </c>
      <c r="AJ970" s="154" t="str">
        <f t="shared" si="608"/>
        <v/>
      </c>
      <c r="AL970" s="120" t="str">
        <f t="shared" si="609"/>
        <v/>
      </c>
      <c r="AM970" s="104" t="str">
        <f t="shared" si="610"/>
        <v/>
      </c>
      <c r="AN970" s="104" t="str">
        <f t="shared" si="611"/>
        <v/>
      </c>
      <c r="AO970" s="104" t="str">
        <f t="shared" si="595"/>
        <v/>
      </c>
      <c r="AP970" s="104" t="str">
        <f t="shared" si="596"/>
        <v/>
      </c>
      <c r="AQ970" s="121" t="str">
        <f t="shared" si="612"/>
        <v/>
      </c>
      <c r="AS970" s="88" t="str">
        <f t="shared" si="597"/>
        <v/>
      </c>
      <c r="AT970" s="68" t="str">
        <f t="shared" si="613"/>
        <v/>
      </c>
      <c r="AU970" s="68" t="str">
        <f t="shared" si="614"/>
        <v/>
      </c>
      <c r="AV970" s="68" t="str">
        <f t="shared" si="615"/>
        <v/>
      </c>
      <c r="AW970" s="88" t="str">
        <f t="shared" si="598"/>
        <v/>
      </c>
      <c r="AZ970" s="88" t="str">
        <f t="shared" si="599"/>
        <v/>
      </c>
      <c r="BA970" s="68" t="str">
        <f t="shared" si="600"/>
        <v/>
      </c>
      <c r="BB970" s="68" t="str">
        <f t="shared" si="601"/>
        <v/>
      </c>
      <c r="BC970" s="68" t="str">
        <f t="shared" si="602"/>
        <v/>
      </c>
      <c r="BD970" s="69" t="str">
        <f t="shared" si="603"/>
        <v/>
      </c>
      <c r="BE970" s="69" t="str">
        <f t="shared" si="616"/>
        <v/>
      </c>
      <c r="BT970" s="138" t="str">
        <f t="shared" ca="1" si="617"/>
        <v/>
      </c>
      <c r="BU970" s="139" t="str">
        <f t="shared" ca="1" si="618"/>
        <v/>
      </c>
      <c r="BW970" s="138" t="str">
        <f t="shared" si="619"/>
        <v/>
      </c>
      <c r="BX970" s="104" t="str">
        <f t="shared" si="620"/>
        <v/>
      </c>
      <c r="BY970" s="139" t="str">
        <f t="shared" si="621"/>
        <v/>
      </c>
      <c r="CA970" s="138" t="str">
        <f t="shared" si="622"/>
        <v/>
      </c>
      <c r="CB970" s="104" t="str">
        <f t="shared" si="623"/>
        <v/>
      </c>
      <c r="CC970" s="139" t="str">
        <f t="shared" si="624"/>
        <v/>
      </c>
      <c r="CE970" s="162" t="str">
        <f t="shared" si="625"/>
        <v/>
      </c>
      <c r="CF970" s="163" t="str">
        <f t="shared" si="626"/>
        <v/>
      </c>
      <c r="CG970" s="164" t="str">
        <f t="shared" si="627"/>
        <v/>
      </c>
      <c r="CI970" s="162" t="str">
        <f t="shared" si="628"/>
        <v/>
      </c>
      <c r="CJ970" s="163" t="str">
        <f t="shared" si="631"/>
        <v/>
      </c>
      <c r="CK970" s="164" t="str">
        <f t="shared" si="632"/>
        <v/>
      </c>
      <c r="CM970" s="169" t="str">
        <f t="shared" si="629"/>
        <v/>
      </c>
      <c r="CN970" s="139" t="str">
        <f t="shared" si="630"/>
        <v/>
      </c>
      <c r="CP970" s="41" t="str">
        <f>IF($CM970="", "", COUNTIF($CM$11:$CM$3035, "&lt;"&amp;$CM970)+1+COUNTIF($CM$11:$CM970, $CM970)-1)</f>
        <v/>
      </c>
    </row>
    <row r="971" spans="1:94" x14ac:dyDescent="0.25">
      <c r="A971" s="40"/>
      <c r="B971" s="82" t="str">
        <f>IF($I971="", "", IFERROR(INDEX('Job Database'!$AE$11:$AE$3035, MATCH($I971, 'Job Database'!$X$11:$X$3035, 0)), ""))</f>
        <v/>
      </c>
      <c r="C971" s="69" t="str">
        <f>IF($I971="", "", IF(COUNTIF('Job Database'!$X$11:$X$3035, $I971)=0, $AC$5, $AC$4))</f>
        <v/>
      </c>
      <c r="D971" s="40"/>
      <c r="E971" s="85" t="str">
        <f>IF($I971="", "", IF(IFERROR(INDEX('Job Database'!$M$11:$M$3035, MATCH($I971, 'Job Database'!$X$11:$X$3035, 0)), "")="", "", IFERROR(INDEX('Job Database'!$M$11:$M$3035, MATCH($I971, 'Job Database'!$X$11:$X$3035, 0)), "")))</f>
        <v/>
      </c>
      <c r="F971" s="40"/>
      <c r="G971" s="88" t="str">
        <f t="shared" si="604"/>
        <v/>
      </c>
      <c r="H971" s="40"/>
      <c r="I971" s="24"/>
      <c r="J971" s="34"/>
      <c r="K971" s="106"/>
      <c r="L971" s="79"/>
      <c r="M971" s="34"/>
      <c r="N971" s="79"/>
      <c r="O971" s="31"/>
      <c r="P971" s="53"/>
      <c r="Q971" s="40"/>
      <c r="S971" s="41" t="str">
        <f t="shared" ref="S971:S1034" si="633">IF($K971="", "", IF($AG$5&lt;=$K971, "X", ""))</f>
        <v/>
      </c>
      <c r="T971" s="41" t="str">
        <f t="shared" ref="T971:T1034" si="634">IF($K971="", "", IF($AG$5&gt;$K971, "X", ""))</f>
        <v/>
      </c>
      <c r="U971" s="41" t="str">
        <f t="shared" si="605"/>
        <v/>
      </c>
      <c r="W971" s="74" t="str">
        <f>IF('Job Database'!$X971="", "", 'Job Database'!$X971)</f>
        <v/>
      </c>
      <c r="Y971" s="41" t="str">
        <f>IF($W971="", "", IF(COUNTIF($I$11:$I$3035, $W971)&gt;0, "", MAX($Y$10:$Y970)+1))</f>
        <v/>
      </c>
      <c r="Z971" s="41">
        <v>961</v>
      </c>
      <c r="AA971" s="58" t="str">
        <f t="shared" si="606"/>
        <v/>
      </c>
      <c r="AC971" s="41" t="str">
        <f t="shared" ref="AC971:AC1034" si="635">IF($I971="", "", IF(COUNTIF($W$11:$W$3035, $I971)=0, "X", ""))</f>
        <v/>
      </c>
      <c r="AE971" s="41" t="str">
        <f t="shared" si="607"/>
        <v/>
      </c>
      <c r="AJ971" s="154" t="str">
        <f t="shared" si="608"/>
        <v/>
      </c>
      <c r="AL971" s="120" t="str">
        <f t="shared" si="609"/>
        <v/>
      </c>
      <c r="AM971" s="104" t="str">
        <f t="shared" si="610"/>
        <v/>
      </c>
      <c r="AN971" s="104" t="str">
        <f t="shared" si="611"/>
        <v/>
      </c>
      <c r="AO971" s="104" t="str">
        <f t="shared" ref="AO971:AO1034" si="636">IF(COUNTIF($AZ971:$BE971, $AZ$5)&gt;0, "X", "")</f>
        <v/>
      </c>
      <c r="AP971" s="104" t="str">
        <f t="shared" ref="AP971:AP1034" si="637">IF(COUNTIF($AZ971:$BE971, $AZ$4)&gt;0, "X", "")</f>
        <v/>
      </c>
      <c r="AQ971" s="121" t="str">
        <f t="shared" si="612"/>
        <v/>
      </c>
      <c r="AS971" s="88" t="str">
        <f t="shared" ref="AS971:AS1034" si="638">IF(OR(NOT(J971=""), E971="", NOT($O971=""), NOT($P971="")), "", NETWORKDAYS(E971, $AG$5, $BJ$34:$BJ$57))</f>
        <v/>
      </c>
      <c r="AT971" s="68" t="str">
        <f t="shared" si="613"/>
        <v/>
      </c>
      <c r="AU971" s="68" t="str">
        <f t="shared" si="614"/>
        <v/>
      </c>
      <c r="AV971" s="68" t="str">
        <f t="shared" si="615"/>
        <v/>
      </c>
      <c r="AW971" s="88" t="str">
        <f t="shared" ref="AW971:AW1034" si="639">IF(OR(NOT(O971=""), N971="", NOT($O971=""), NOT($P971="")), "", NETWORKDAYS(N971, $AG$5, $BJ$34:$BJ$57))</f>
        <v/>
      </c>
      <c r="AZ971" s="88" t="str">
        <f t="shared" ref="AZ971:AZ1034" si="640">IF(OR(AS971="", $U971="X"), "", IF(AS971&gt;=AS$7, $AZ$4, IF(AS971&gt;=AS$9, $AZ$5, "")))</f>
        <v/>
      </c>
      <c r="BA971" s="68" t="str">
        <f t="shared" ref="BA971:BA1034" si="641">IF(OR(AT971="", $U971="X"), "", IF(AT971&gt;=AT$7, $AZ$4, IF(AT971&gt;=AT$9, $AZ$5, "")))</f>
        <v/>
      </c>
      <c r="BB971" s="68" t="str">
        <f t="shared" ref="BB971:BB1034" si="642">IF(OR(AU971="", $U971="X"), "", IF(AU971&gt;=AU$7, $AZ$4, IF(AU971&gt;=AU$9, $AZ$5, "")))</f>
        <v/>
      </c>
      <c r="BC971" s="68" t="str">
        <f t="shared" ref="BC971:BC1034" si="643">IF(OR(AV971="", $U971="X"), "", IF(AV971&gt;=AV$7, $AZ$4, IF(AV971&gt;=AV$9, $AZ$5, "")))</f>
        <v/>
      </c>
      <c r="BD971" s="69" t="str">
        <f t="shared" ref="BD971:BD1034" si="644">IF(OR(AW971="", $U971="X"), "", IF(AW971&gt;=AW$7, $AZ$4, IF(AW971&gt;=AW$9, $AZ$5, "")))</f>
        <v/>
      </c>
      <c r="BE971" s="69" t="str">
        <f t="shared" si="616"/>
        <v/>
      </c>
      <c r="BT971" s="138" t="str">
        <f t="shared" ca="1" si="617"/>
        <v/>
      </c>
      <c r="BU971" s="139" t="str">
        <f t="shared" ca="1" si="618"/>
        <v/>
      </c>
      <c r="BW971" s="138" t="str">
        <f t="shared" si="619"/>
        <v/>
      </c>
      <c r="BX971" s="104" t="str">
        <f t="shared" si="620"/>
        <v/>
      </c>
      <c r="BY971" s="139" t="str">
        <f t="shared" si="621"/>
        <v/>
      </c>
      <c r="CA971" s="138" t="str">
        <f t="shared" si="622"/>
        <v/>
      </c>
      <c r="CB971" s="104" t="str">
        <f t="shared" si="623"/>
        <v/>
      </c>
      <c r="CC971" s="139" t="str">
        <f t="shared" si="624"/>
        <v/>
      </c>
      <c r="CE971" s="162" t="str">
        <f t="shared" si="625"/>
        <v/>
      </c>
      <c r="CF971" s="163" t="str">
        <f t="shared" si="626"/>
        <v/>
      </c>
      <c r="CG971" s="164" t="str">
        <f t="shared" si="627"/>
        <v/>
      </c>
      <c r="CI971" s="162" t="str">
        <f t="shared" si="628"/>
        <v/>
      </c>
      <c r="CJ971" s="163" t="str">
        <f t="shared" si="631"/>
        <v/>
      </c>
      <c r="CK971" s="164" t="str">
        <f t="shared" si="632"/>
        <v/>
      </c>
      <c r="CM971" s="169" t="str">
        <f t="shared" si="629"/>
        <v/>
      </c>
      <c r="CN971" s="139" t="str">
        <f t="shared" si="630"/>
        <v/>
      </c>
      <c r="CP971" s="41" t="str">
        <f>IF($CM971="", "", COUNTIF($CM$11:$CM$3035, "&lt;"&amp;$CM971)+1+COUNTIF($CM$11:$CM971, $CM971)-1)</f>
        <v/>
      </c>
    </row>
    <row r="972" spans="1:94" x14ac:dyDescent="0.25">
      <c r="A972" s="40"/>
      <c r="B972" s="82" t="str">
        <f>IF($I972="", "", IFERROR(INDEX('Job Database'!$AE$11:$AE$3035, MATCH($I972, 'Job Database'!$X$11:$X$3035, 0)), ""))</f>
        <v/>
      </c>
      <c r="C972" s="69" t="str">
        <f>IF($I972="", "", IF(COUNTIF('Job Database'!$X$11:$X$3035, $I972)=0, $AC$5, $AC$4))</f>
        <v/>
      </c>
      <c r="D972" s="40"/>
      <c r="E972" s="85" t="str">
        <f>IF($I972="", "", IF(IFERROR(INDEX('Job Database'!$M$11:$M$3035, MATCH($I972, 'Job Database'!$X$11:$X$3035, 0)), "")="", "", IFERROR(INDEX('Job Database'!$M$11:$M$3035, MATCH($I972, 'Job Database'!$X$11:$X$3035, 0)), "")))</f>
        <v/>
      </c>
      <c r="F972" s="40"/>
      <c r="G972" s="88" t="str">
        <f t="shared" ref="G972:G1035" si="645">$AJ972</f>
        <v/>
      </c>
      <c r="H972" s="40"/>
      <c r="I972" s="24"/>
      <c r="J972" s="34"/>
      <c r="K972" s="106"/>
      <c r="L972" s="79"/>
      <c r="M972" s="34"/>
      <c r="N972" s="79"/>
      <c r="O972" s="31"/>
      <c r="P972" s="53"/>
      <c r="Q972" s="40"/>
      <c r="S972" s="41" t="str">
        <f t="shared" si="633"/>
        <v/>
      </c>
      <c r="T972" s="41" t="str">
        <f t="shared" si="634"/>
        <v/>
      </c>
      <c r="U972" s="41" t="str">
        <f t="shared" ref="U972:U1035" si="646">IF(OR($S972="X", $T972="X"), "X", "")</f>
        <v/>
      </c>
      <c r="W972" s="74" t="str">
        <f>IF('Job Database'!$X972="", "", 'Job Database'!$X972)</f>
        <v/>
      </c>
      <c r="Y972" s="41" t="str">
        <f>IF($W972="", "", IF(COUNTIF($I$11:$I$3035, $W972)&gt;0, "", MAX($Y$10:$Y971)+1))</f>
        <v/>
      </c>
      <c r="Z972" s="41">
        <v>962</v>
      </c>
      <c r="AA972" s="58" t="str">
        <f t="shared" ref="AA972:AA1035" si="647">IFERROR(INDEX($W$11:$W$3035, MATCH($Z972, $Y$11:$Y$3035, 0)), "")</f>
        <v/>
      </c>
      <c r="AC972" s="41" t="str">
        <f t="shared" si="635"/>
        <v/>
      </c>
      <c r="AE972" s="41" t="str">
        <f t="shared" ref="AE972:AE1035" si="648">IF($I972="", "", IF(COUNTIF($I$11:$I$3035, $I972)&gt;1, "X", ""))</f>
        <v/>
      </c>
      <c r="AJ972" s="154" t="str">
        <f t="shared" ref="AJ972:AJ1035" si="649">IFERROR(INDEX($AL$10:$AQ$10, $AK$10, MATCH("X", $AL972:$AQ972, 0)), "")</f>
        <v/>
      </c>
      <c r="AL972" s="120" t="str">
        <f t="shared" ref="AL972:AL1035" si="650">IF(AND(OR($O972=$AG$15, $O972=$AG$16), $P972=$AH$11), "X", "")</f>
        <v/>
      </c>
      <c r="AM972" s="104" t="str">
        <f t="shared" ref="AM972:AM1035" si="651">IF(AND(OR($O972=$AG$15, $O972=$AG$16), $P972=$AH$13), "X", "")</f>
        <v/>
      </c>
      <c r="AN972" s="104" t="str">
        <f t="shared" ref="AN972:AN1035" si="652">IF(AND(AL972="", AM972="", AP972="", AQ972="", AO972="", NOT($I972="")), "X", "")</f>
        <v/>
      </c>
      <c r="AO972" s="104" t="str">
        <f t="shared" si="636"/>
        <v/>
      </c>
      <c r="AP972" s="104" t="str">
        <f t="shared" si="637"/>
        <v/>
      </c>
      <c r="AQ972" s="121" t="str">
        <f t="shared" ref="AQ972:AQ1035" si="653">IF(COUNTIF($AG$11:$AG$14, $O972)&gt;0, "X", "")</f>
        <v/>
      </c>
      <c r="AS972" s="88" t="str">
        <f t="shared" si="638"/>
        <v/>
      </c>
      <c r="AT972" s="68" t="str">
        <f t="shared" ref="AT972:AT1035" si="654">IF(OR($J972="", NOT(L972=""), NOT($O972=""), NOT($P972="")), "", NETWORKDAYS($J972, $AG$5, $BJ$34:$BJ$57))</f>
        <v/>
      </c>
      <c r="AU972" s="68" t="str">
        <f t="shared" ref="AU972:AU1035" si="655">IF(OR($L972="", NOT(M972=""), NOT($O972=""), NOT($P972="")), "", NETWORKDAYS($L972, $AG$5, $BJ$34:$BJ$57))</f>
        <v/>
      </c>
      <c r="AV972" s="68" t="str">
        <f t="shared" ref="AV972:AV1035" si="656">IF(OR($M972="", NOT(N972=""), NOT($O972=""), NOT($P972="")), "", NETWORKDAYS($M972, $AG$5, $BJ$34:$BJ$57))</f>
        <v/>
      </c>
      <c r="AW972" s="88" t="str">
        <f t="shared" si="639"/>
        <v/>
      </c>
      <c r="AZ972" s="88" t="str">
        <f t="shared" si="640"/>
        <v/>
      </c>
      <c r="BA972" s="68" t="str">
        <f t="shared" si="641"/>
        <v/>
      </c>
      <c r="BB972" s="68" t="str">
        <f t="shared" si="642"/>
        <v/>
      </c>
      <c r="BC972" s="68" t="str">
        <f t="shared" si="643"/>
        <v/>
      </c>
      <c r="BD972" s="69" t="str">
        <f t="shared" si="644"/>
        <v/>
      </c>
      <c r="BE972" s="69" t="str">
        <f t="shared" ref="BE972:BE1035" si="657">BD972</f>
        <v/>
      </c>
      <c r="BT972" s="138" t="str">
        <f t="shared" ref="BT972:BT1035" ca="1" si="658">IF($BU972="X", "", IF(COUNTIF($CA972:$CC972, "X")&gt;0, "X", ""))</f>
        <v/>
      </c>
      <c r="BU972" s="139" t="str">
        <f t="shared" ref="BU972:BU1035" ca="1" si="659">IF(OR($L972=$AG$5, $M972=$AG$5, $N972=$AG$5), "X", "")</f>
        <v/>
      </c>
      <c r="BW972" s="138" t="str">
        <f t="shared" ref="BW972:BW1035" si="660">IF(L972="", "", NETWORKDAYS($AG$5, L972, $BJ$34:$BJ$57))</f>
        <v/>
      </c>
      <c r="BX972" s="104" t="str">
        <f t="shared" ref="BX972:BX1035" si="661">IF(M972="", "", NETWORKDAYS($AG$5, M972, $BJ$34:$BJ$57))</f>
        <v/>
      </c>
      <c r="BY972" s="139" t="str">
        <f t="shared" ref="BY972:BY1035" si="662">IF(N972="", "", NETWORKDAYS($AG$5, N972, $BJ$34:$BJ$57))</f>
        <v/>
      </c>
      <c r="CA972" s="138" t="str">
        <f t="shared" ref="CA972:CA1035" si="663">IF(BW972&lt;0, "", IF(BW972&lt;=$CA$9, "X", ""))</f>
        <v/>
      </c>
      <c r="CB972" s="104" t="str">
        <f t="shared" ref="CB972:CB1035" si="664">IF(BX972&lt;0, "", IF(BX972&lt;=$CA$9, "X", ""))</f>
        <v/>
      </c>
      <c r="CC972" s="139" t="str">
        <f t="shared" ref="CC972:CC1035" si="665">IF(BY972&lt;0, "", IF(BY972&lt;=$CA$9, "X", ""))</f>
        <v/>
      </c>
      <c r="CE972" s="162" t="str">
        <f t="shared" ref="CE972:CE1035" si="666">IF(L972="", "", IF(L972=$AG$5, L972, ""))</f>
        <v/>
      </c>
      <c r="CF972" s="163" t="str">
        <f t="shared" ref="CF972:CF1035" si="667">IF(M972="", "", IF(M972=$AG$5, M972, ""))</f>
        <v/>
      </c>
      <c r="CG972" s="164" t="str">
        <f t="shared" ref="CG972:CG1035" si="668">IF(N972="", "", IF(N972=$AG$5, N972, ""))</f>
        <v/>
      </c>
      <c r="CI972" s="162" t="str">
        <f t="shared" ref="CI972:CI1035" si="669">IF(CA972="", "", L972)</f>
        <v/>
      </c>
      <c r="CJ972" s="163" t="str">
        <f t="shared" si="631"/>
        <v/>
      </c>
      <c r="CK972" s="164" t="str">
        <f t="shared" si="632"/>
        <v/>
      </c>
      <c r="CM972" s="169" t="str">
        <f t="shared" ref="CM972:CM1035" si="670">IF(NOT($CE972=""), $CE972, IF(NOT($CF972=""), $CF972, IF(NOT($CG972=""), $CG972, IF(NOT($CI972=""), $CI972, IF(NOT($CJ972=""), $CJ972, IF(NOT($CK972=""), $CK972, ""))))))</f>
        <v/>
      </c>
      <c r="CN972" s="139" t="str">
        <f t="shared" ref="CN972:CN1035" si="671">IF(NOT($CE972=""), "TODAY - 1st Interview", IF(NOT($CF972=""), "TODAY - 2nd Interview", IF(NOT($CG972=""), "TODAY - 3rd Interview", IF(NOT($CI972=""), "Alert - 1st Interview", IF(NOT($CJ972=""), "Alert - 2nd Interview", IF(NOT($CK972=""), "Alert - 3rd Interview", ""))))))</f>
        <v/>
      </c>
      <c r="CP972" s="41" t="str">
        <f>IF($CM972="", "", COUNTIF($CM$11:$CM$3035, "&lt;"&amp;$CM972)+1+COUNTIF($CM$11:$CM972, $CM972)-1)</f>
        <v/>
      </c>
    </row>
    <row r="973" spans="1:94" x14ac:dyDescent="0.25">
      <c r="A973" s="40"/>
      <c r="B973" s="82" t="str">
        <f>IF($I973="", "", IFERROR(INDEX('Job Database'!$AE$11:$AE$3035, MATCH($I973, 'Job Database'!$X$11:$X$3035, 0)), ""))</f>
        <v/>
      </c>
      <c r="C973" s="69" t="str">
        <f>IF($I973="", "", IF(COUNTIF('Job Database'!$X$11:$X$3035, $I973)=0, $AC$5, $AC$4))</f>
        <v/>
      </c>
      <c r="D973" s="40"/>
      <c r="E973" s="85" t="str">
        <f>IF($I973="", "", IF(IFERROR(INDEX('Job Database'!$M$11:$M$3035, MATCH($I973, 'Job Database'!$X$11:$X$3035, 0)), "")="", "", IFERROR(INDEX('Job Database'!$M$11:$M$3035, MATCH($I973, 'Job Database'!$X$11:$X$3035, 0)), "")))</f>
        <v/>
      </c>
      <c r="F973" s="40"/>
      <c r="G973" s="88" t="str">
        <f t="shared" si="645"/>
        <v/>
      </c>
      <c r="H973" s="40"/>
      <c r="I973" s="24"/>
      <c r="J973" s="34"/>
      <c r="K973" s="106"/>
      <c r="L973" s="79"/>
      <c r="M973" s="34"/>
      <c r="N973" s="79"/>
      <c r="O973" s="31"/>
      <c r="P973" s="53"/>
      <c r="Q973" s="40"/>
      <c r="S973" s="41" t="str">
        <f t="shared" si="633"/>
        <v/>
      </c>
      <c r="T973" s="41" t="str">
        <f t="shared" si="634"/>
        <v/>
      </c>
      <c r="U973" s="41" t="str">
        <f t="shared" si="646"/>
        <v/>
      </c>
      <c r="W973" s="74" t="str">
        <f>IF('Job Database'!$X973="", "", 'Job Database'!$X973)</f>
        <v/>
      </c>
      <c r="Y973" s="41" t="str">
        <f>IF($W973="", "", IF(COUNTIF($I$11:$I$3035, $W973)&gt;0, "", MAX($Y$10:$Y972)+1))</f>
        <v/>
      </c>
      <c r="Z973" s="41">
        <v>963</v>
      </c>
      <c r="AA973" s="58" t="str">
        <f t="shared" si="647"/>
        <v/>
      </c>
      <c r="AC973" s="41" t="str">
        <f t="shared" si="635"/>
        <v/>
      </c>
      <c r="AE973" s="41" t="str">
        <f t="shared" si="648"/>
        <v/>
      </c>
      <c r="AJ973" s="154" t="str">
        <f t="shared" si="649"/>
        <v/>
      </c>
      <c r="AL973" s="120" t="str">
        <f t="shared" si="650"/>
        <v/>
      </c>
      <c r="AM973" s="104" t="str">
        <f t="shared" si="651"/>
        <v/>
      </c>
      <c r="AN973" s="104" t="str">
        <f t="shared" si="652"/>
        <v/>
      </c>
      <c r="AO973" s="104" t="str">
        <f t="shared" si="636"/>
        <v/>
      </c>
      <c r="AP973" s="104" t="str">
        <f t="shared" si="637"/>
        <v/>
      </c>
      <c r="AQ973" s="121" t="str">
        <f t="shared" si="653"/>
        <v/>
      </c>
      <c r="AS973" s="88" t="str">
        <f t="shared" si="638"/>
        <v/>
      </c>
      <c r="AT973" s="68" t="str">
        <f t="shared" si="654"/>
        <v/>
      </c>
      <c r="AU973" s="68" t="str">
        <f t="shared" si="655"/>
        <v/>
      </c>
      <c r="AV973" s="68" t="str">
        <f t="shared" si="656"/>
        <v/>
      </c>
      <c r="AW973" s="88" t="str">
        <f t="shared" si="639"/>
        <v/>
      </c>
      <c r="AZ973" s="88" t="str">
        <f t="shared" si="640"/>
        <v/>
      </c>
      <c r="BA973" s="68" t="str">
        <f t="shared" si="641"/>
        <v/>
      </c>
      <c r="BB973" s="68" t="str">
        <f t="shared" si="642"/>
        <v/>
      </c>
      <c r="BC973" s="68" t="str">
        <f t="shared" si="643"/>
        <v/>
      </c>
      <c r="BD973" s="69" t="str">
        <f t="shared" si="644"/>
        <v/>
      </c>
      <c r="BE973" s="69" t="str">
        <f t="shared" si="657"/>
        <v/>
      </c>
      <c r="BT973" s="138" t="str">
        <f t="shared" ca="1" si="658"/>
        <v/>
      </c>
      <c r="BU973" s="139" t="str">
        <f t="shared" ca="1" si="659"/>
        <v/>
      </c>
      <c r="BW973" s="138" t="str">
        <f t="shared" si="660"/>
        <v/>
      </c>
      <c r="BX973" s="104" t="str">
        <f t="shared" si="661"/>
        <v/>
      </c>
      <c r="BY973" s="139" t="str">
        <f t="shared" si="662"/>
        <v/>
      </c>
      <c r="CA973" s="138" t="str">
        <f t="shared" si="663"/>
        <v/>
      </c>
      <c r="CB973" s="104" t="str">
        <f t="shared" si="664"/>
        <v/>
      </c>
      <c r="CC973" s="139" t="str">
        <f t="shared" si="665"/>
        <v/>
      </c>
      <c r="CE973" s="162" t="str">
        <f t="shared" si="666"/>
        <v/>
      </c>
      <c r="CF973" s="163" t="str">
        <f t="shared" si="667"/>
        <v/>
      </c>
      <c r="CG973" s="164" t="str">
        <f t="shared" si="668"/>
        <v/>
      </c>
      <c r="CI973" s="162" t="str">
        <f t="shared" si="669"/>
        <v/>
      </c>
      <c r="CJ973" s="163" t="str">
        <f t="shared" si="631"/>
        <v/>
      </c>
      <c r="CK973" s="164" t="str">
        <f t="shared" si="632"/>
        <v/>
      </c>
      <c r="CM973" s="169" t="str">
        <f t="shared" si="670"/>
        <v/>
      </c>
      <c r="CN973" s="139" t="str">
        <f t="shared" si="671"/>
        <v/>
      </c>
      <c r="CP973" s="41" t="str">
        <f>IF($CM973="", "", COUNTIF($CM$11:$CM$3035, "&lt;"&amp;$CM973)+1+COUNTIF($CM$11:$CM973, $CM973)-1)</f>
        <v/>
      </c>
    </row>
    <row r="974" spans="1:94" x14ac:dyDescent="0.25">
      <c r="A974" s="40"/>
      <c r="B974" s="82" t="str">
        <f>IF($I974="", "", IFERROR(INDEX('Job Database'!$AE$11:$AE$3035, MATCH($I974, 'Job Database'!$X$11:$X$3035, 0)), ""))</f>
        <v/>
      </c>
      <c r="C974" s="69" t="str">
        <f>IF($I974="", "", IF(COUNTIF('Job Database'!$X$11:$X$3035, $I974)=0, $AC$5, $AC$4))</f>
        <v/>
      </c>
      <c r="D974" s="40"/>
      <c r="E974" s="85" t="str">
        <f>IF($I974="", "", IF(IFERROR(INDEX('Job Database'!$M$11:$M$3035, MATCH($I974, 'Job Database'!$X$11:$X$3035, 0)), "")="", "", IFERROR(INDEX('Job Database'!$M$11:$M$3035, MATCH($I974, 'Job Database'!$X$11:$X$3035, 0)), "")))</f>
        <v/>
      </c>
      <c r="F974" s="40"/>
      <c r="G974" s="88" t="str">
        <f t="shared" si="645"/>
        <v/>
      </c>
      <c r="H974" s="40"/>
      <c r="I974" s="24"/>
      <c r="J974" s="34"/>
      <c r="K974" s="106"/>
      <c r="L974" s="79"/>
      <c r="M974" s="34"/>
      <c r="N974" s="79"/>
      <c r="O974" s="31"/>
      <c r="P974" s="53"/>
      <c r="Q974" s="40"/>
      <c r="S974" s="41" t="str">
        <f t="shared" si="633"/>
        <v/>
      </c>
      <c r="T974" s="41" t="str">
        <f t="shared" si="634"/>
        <v/>
      </c>
      <c r="U974" s="41" t="str">
        <f t="shared" si="646"/>
        <v/>
      </c>
      <c r="W974" s="74" t="str">
        <f>IF('Job Database'!$X974="", "", 'Job Database'!$X974)</f>
        <v/>
      </c>
      <c r="Y974" s="41" t="str">
        <f>IF($W974="", "", IF(COUNTIF($I$11:$I$3035, $W974)&gt;0, "", MAX($Y$10:$Y973)+1))</f>
        <v/>
      </c>
      <c r="Z974" s="41">
        <v>964</v>
      </c>
      <c r="AA974" s="58" t="str">
        <f t="shared" si="647"/>
        <v/>
      </c>
      <c r="AC974" s="41" t="str">
        <f t="shared" si="635"/>
        <v/>
      </c>
      <c r="AE974" s="41" t="str">
        <f t="shared" si="648"/>
        <v/>
      </c>
      <c r="AJ974" s="154" t="str">
        <f t="shared" si="649"/>
        <v/>
      </c>
      <c r="AL974" s="120" t="str">
        <f t="shared" si="650"/>
        <v/>
      </c>
      <c r="AM974" s="104" t="str">
        <f t="shared" si="651"/>
        <v/>
      </c>
      <c r="AN974" s="104" t="str">
        <f t="shared" si="652"/>
        <v/>
      </c>
      <c r="AO974" s="104" t="str">
        <f t="shared" si="636"/>
        <v/>
      </c>
      <c r="AP974" s="104" t="str">
        <f t="shared" si="637"/>
        <v/>
      </c>
      <c r="AQ974" s="121" t="str">
        <f t="shared" si="653"/>
        <v/>
      </c>
      <c r="AS974" s="88" t="str">
        <f t="shared" si="638"/>
        <v/>
      </c>
      <c r="AT974" s="68" t="str">
        <f t="shared" si="654"/>
        <v/>
      </c>
      <c r="AU974" s="68" t="str">
        <f t="shared" si="655"/>
        <v/>
      </c>
      <c r="AV974" s="68" t="str">
        <f t="shared" si="656"/>
        <v/>
      </c>
      <c r="AW974" s="88" t="str">
        <f t="shared" si="639"/>
        <v/>
      </c>
      <c r="AZ974" s="88" t="str">
        <f t="shared" si="640"/>
        <v/>
      </c>
      <c r="BA974" s="68" t="str">
        <f t="shared" si="641"/>
        <v/>
      </c>
      <c r="BB974" s="68" t="str">
        <f t="shared" si="642"/>
        <v/>
      </c>
      <c r="BC974" s="68" t="str">
        <f t="shared" si="643"/>
        <v/>
      </c>
      <c r="BD974" s="69" t="str">
        <f t="shared" si="644"/>
        <v/>
      </c>
      <c r="BE974" s="69" t="str">
        <f t="shared" si="657"/>
        <v/>
      </c>
      <c r="BT974" s="138" t="str">
        <f t="shared" ca="1" si="658"/>
        <v/>
      </c>
      <c r="BU974" s="139" t="str">
        <f t="shared" ca="1" si="659"/>
        <v/>
      </c>
      <c r="BW974" s="138" t="str">
        <f t="shared" si="660"/>
        <v/>
      </c>
      <c r="BX974" s="104" t="str">
        <f t="shared" si="661"/>
        <v/>
      </c>
      <c r="BY974" s="139" t="str">
        <f t="shared" si="662"/>
        <v/>
      </c>
      <c r="CA974" s="138" t="str">
        <f t="shared" si="663"/>
        <v/>
      </c>
      <c r="CB974" s="104" t="str">
        <f t="shared" si="664"/>
        <v/>
      </c>
      <c r="CC974" s="139" t="str">
        <f t="shared" si="665"/>
        <v/>
      </c>
      <c r="CE974" s="162" t="str">
        <f t="shared" si="666"/>
        <v/>
      </c>
      <c r="CF974" s="163" t="str">
        <f t="shared" si="667"/>
        <v/>
      </c>
      <c r="CG974" s="164" t="str">
        <f t="shared" si="668"/>
        <v/>
      </c>
      <c r="CI974" s="162" t="str">
        <f t="shared" si="669"/>
        <v/>
      </c>
      <c r="CJ974" s="163" t="str">
        <f t="shared" si="631"/>
        <v/>
      </c>
      <c r="CK974" s="164" t="str">
        <f t="shared" si="632"/>
        <v/>
      </c>
      <c r="CM974" s="169" t="str">
        <f t="shared" si="670"/>
        <v/>
      </c>
      <c r="CN974" s="139" t="str">
        <f t="shared" si="671"/>
        <v/>
      </c>
      <c r="CP974" s="41" t="str">
        <f>IF($CM974="", "", COUNTIF($CM$11:$CM$3035, "&lt;"&amp;$CM974)+1+COUNTIF($CM$11:$CM974, $CM974)-1)</f>
        <v/>
      </c>
    </row>
    <row r="975" spans="1:94" x14ac:dyDescent="0.25">
      <c r="A975" s="40"/>
      <c r="B975" s="82" t="str">
        <f>IF($I975="", "", IFERROR(INDEX('Job Database'!$AE$11:$AE$3035, MATCH($I975, 'Job Database'!$X$11:$X$3035, 0)), ""))</f>
        <v/>
      </c>
      <c r="C975" s="69" t="str">
        <f>IF($I975="", "", IF(COUNTIF('Job Database'!$X$11:$X$3035, $I975)=0, $AC$5, $AC$4))</f>
        <v/>
      </c>
      <c r="D975" s="40"/>
      <c r="E975" s="85" t="str">
        <f>IF($I975="", "", IF(IFERROR(INDEX('Job Database'!$M$11:$M$3035, MATCH($I975, 'Job Database'!$X$11:$X$3035, 0)), "")="", "", IFERROR(INDEX('Job Database'!$M$11:$M$3035, MATCH($I975, 'Job Database'!$X$11:$X$3035, 0)), "")))</f>
        <v/>
      </c>
      <c r="F975" s="40"/>
      <c r="G975" s="88" t="str">
        <f t="shared" si="645"/>
        <v/>
      </c>
      <c r="H975" s="40"/>
      <c r="I975" s="24"/>
      <c r="J975" s="34"/>
      <c r="K975" s="106"/>
      <c r="L975" s="79"/>
      <c r="M975" s="34"/>
      <c r="N975" s="79"/>
      <c r="O975" s="31"/>
      <c r="P975" s="53"/>
      <c r="Q975" s="40"/>
      <c r="S975" s="41" t="str">
        <f t="shared" si="633"/>
        <v/>
      </c>
      <c r="T975" s="41" t="str">
        <f t="shared" si="634"/>
        <v/>
      </c>
      <c r="U975" s="41" t="str">
        <f t="shared" si="646"/>
        <v/>
      </c>
      <c r="W975" s="74" t="str">
        <f>IF('Job Database'!$X975="", "", 'Job Database'!$X975)</f>
        <v/>
      </c>
      <c r="Y975" s="41" t="str">
        <f>IF($W975="", "", IF(COUNTIF($I$11:$I$3035, $W975)&gt;0, "", MAX($Y$10:$Y974)+1))</f>
        <v/>
      </c>
      <c r="Z975" s="41">
        <v>965</v>
      </c>
      <c r="AA975" s="58" t="str">
        <f t="shared" si="647"/>
        <v/>
      </c>
      <c r="AC975" s="41" t="str">
        <f t="shared" si="635"/>
        <v/>
      </c>
      <c r="AE975" s="41" t="str">
        <f t="shared" si="648"/>
        <v/>
      </c>
      <c r="AJ975" s="154" t="str">
        <f t="shared" si="649"/>
        <v/>
      </c>
      <c r="AL975" s="120" t="str">
        <f t="shared" si="650"/>
        <v/>
      </c>
      <c r="AM975" s="104" t="str">
        <f t="shared" si="651"/>
        <v/>
      </c>
      <c r="AN975" s="104" t="str">
        <f t="shared" si="652"/>
        <v/>
      </c>
      <c r="AO975" s="104" t="str">
        <f t="shared" si="636"/>
        <v/>
      </c>
      <c r="AP975" s="104" t="str">
        <f t="shared" si="637"/>
        <v/>
      </c>
      <c r="AQ975" s="121" t="str">
        <f t="shared" si="653"/>
        <v/>
      </c>
      <c r="AS975" s="88" t="str">
        <f t="shared" si="638"/>
        <v/>
      </c>
      <c r="AT975" s="68" t="str">
        <f t="shared" si="654"/>
        <v/>
      </c>
      <c r="AU975" s="68" t="str">
        <f t="shared" si="655"/>
        <v/>
      </c>
      <c r="AV975" s="68" t="str">
        <f t="shared" si="656"/>
        <v/>
      </c>
      <c r="AW975" s="88" t="str">
        <f t="shared" si="639"/>
        <v/>
      </c>
      <c r="AZ975" s="88" t="str">
        <f t="shared" si="640"/>
        <v/>
      </c>
      <c r="BA975" s="68" t="str">
        <f t="shared" si="641"/>
        <v/>
      </c>
      <c r="BB975" s="68" t="str">
        <f t="shared" si="642"/>
        <v/>
      </c>
      <c r="BC975" s="68" t="str">
        <f t="shared" si="643"/>
        <v/>
      </c>
      <c r="BD975" s="69" t="str">
        <f t="shared" si="644"/>
        <v/>
      </c>
      <c r="BE975" s="69" t="str">
        <f t="shared" si="657"/>
        <v/>
      </c>
      <c r="BT975" s="138" t="str">
        <f t="shared" ca="1" si="658"/>
        <v/>
      </c>
      <c r="BU975" s="139" t="str">
        <f t="shared" ca="1" si="659"/>
        <v/>
      </c>
      <c r="BW975" s="138" t="str">
        <f t="shared" si="660"/>
        <v/>
      </c>
      <c r="BX975" s="104" t="str">
        <f t="shared" si="661"/>
        <v/>
      </c>
      <c r="BY975" s="139" t="str">
        <f t="shared" si="662"/>
        <v/>
      </c>
      <c r="CA975" s="138" t="str">
        <f t="shared" si="663"/>
        <v/>
      </c>
      <c r="CB975" s="104" t="str">
        <f t="shared" si="664"/>
        <v/>
      </c>
      <c r="CC975" s="139" t="str">
        <f t="shared" si="665"/>
        <v/>
      </c>
      <c r="CE975" s="162" t="str">
        <f t="shared" si="666"/>
        <v/>
      </c>
      <c r="CF975" s="163" t="str">
        <f t="shared" si="667"/>
        <v/>
      </c>
      <c r="CG975" s="164" t="str">
        <f t="shared" si="668"/>
        <v/>
      </c>
      <c r="CI975" s="162" t="str">
        <f t="shared" si="669"/>
        <v/>
      </c>
      <c r="CJ975" s="163" t="str">
        <f t="shared" si="631"/>
        <v/>
      </c>
      <c r="CK975" s="164" t="str">
        <f t="shared" si="632"/>
        <v/>
      </c>
      <c r="CM975" s="169" t="str">
        <f t="shared" si="670"/>
        <v/>
      </c>
      <c r="CN975" s="139" t="str">
        <f t="shared" si="671"/>
        <v/>
      </c>
      <c r="CP975" s="41" t="str">
        <f>IF($CM975="", "", COUNTIF($CM$11:$CM$3035, "&lt;"&amp;$CM975)+1+COUNTIF($CM$11:$CM975, $CM975)-1)</f>
        <v/>
      </c>
    </row>
    <row r="976" spans="1:94" x14ac:dyDescent="0.25">
      <c r="A976" s="40"/>
      <c r="B976" s="82" t="str">
        <f>IF($I976="", "", IFERROR(INDEX('Job Database'!$AE$11:$AE$3035, MATCH($I976, 'Job Database'!$X$11:$X$3035, 0)), ""))</f>
        <v/>
      </c>
      <c r="C976" s="69" t="str">
        <f>IF($I976="", "", IF(COUNTIF('Job Database'!$X$11:$X$3035, $I976)=0, $AC$5, $AC$4))</f>
        <v/>
      </c>
      <c r="D976" s="40"/>
      <c r="E976" s="85" t="str">
        <f>IF($I976="", "", IF(IFERROR(INDEX('Job Database'!$M$11:$M$3035, MATCH($I976, 'Job Database'!$X$11:$X$3035, 0)), "")="", "", IFERROR(INDEX('Job Database'!$M$11:$M$3035, MATCH($I976, 'Job Database'!$X$11:$X$3035, 0)), "")))</f>
        <v/>
      </c>
      <c r="F976" s="40"/>
      <c r="G976" s="88" t="str">
        <f t="shared" si="645"/>
        <v/>
      </c>
      <c r="H976" s="40"/>
      <c r="I976" s="24"/>
      <c r="J976" s="34"/>
      <c r="K976" s="106"/>
      <c r="L976" s="79"/>
      <c r="M976" s="34"/>
      <c r="N976" s="79"/>
      <c r="O976" s="31"/>
      <c r="P976" s="53"/>
      <c r="Q976" s="40"/>
      <c r="S976" s="41" t="str">
        <f t="shared" si="633"/>
        <v/>
      </c>
      <c r="T976" s="41" t="str">
        <f t="shared" si="634"/>
        <v/>
      </c>
      <c r="U976" s="41" t="str">
        <f t="shared" si="646"/>
        <v/>
      </c>
      <c r="W976" s="74" t="str">
        <f>IF('Job Database'!$X976="", "", 'Job Database'!$X976)</f>
        <v/>
      </c>
      <c r="Y976" s="41" t="str">
        <f>IF($W976="", "", IF(COUNTIF($I$11:$I$3035, $W976)&gt;0, "", MAX($Y$10:$Y975)+1))</f>
        <v/>
      </c>
      <c r="Z976" s="41">
        <v>966</v>
      </c>
      <c r="AA976" s="58" t="str">
        <f t="shared" si="647"/>
        <v/>
      </c>
      <c r="AC976" s="41" t="str">
        <f t="shared" si="635"/>
        <v/>
      </c>
      <c r="AE976" s="41" t="str">
        <f t="shared" si="648"/>
        <v/>
      </c>
      <c r="AJ976" s="154" t="str">
        <f t="shared" si="649"/>
        <v/>
      </c>
      <c r="AL976" s="120" t="str">
        <f t="shared" si="650"/>
        <v/>
      </c>
      <c r="AM976" s="104" t="str">
        <f t="shared" si="651"/>
        <v/>
      </c>
      <c r="AN976" s="104" t="str">
        <f t="shared" si="652"/>
        <v/>
      </c>
      <c r="AO976" s="104" t="str">
        <f t="shared" si="636"/>
        <v/>
      </c>
      <c r="AP976" s="104" t="str">
        <f t="shared" si="637"/>
        <v/>
      </c>
      <c r="AQ976" s="121" t="str">
        <f t="shared" si="653"/>
        <v/>
      </c>
      <c r="AS976" s="88" t="str">
        <f t="shared" si="638"/>
        <v/>
      </c>
      <c r="AT976" s="68" t="str">
        <f t="shared" si="654"/>
        <v/>
      </c>
      <c r="AU976" s="68" t="str">
        <f t="shared" si="655"/>
        <v/>
      </c>
      <c r="AV976" s="68" t="str">
        <f t="shared" si="656"/>
        <v/>
      </c>
      <c r="AW976" s="88" t="str">
        <f t="shared" si="639"/>
        <v/>
      </c>
      <c r="AZ976" s="88" t="str">
        <f t="shared" si="640"/>
        <v/>
      </c>
      <c r="BA976" s="68" t="str">
        <f t="shared" si="641"/>
        <v/>
      </c>
      <c r="BB976" s="68" t="str">
        <f t="shared" si="642"/>
        <v/>
      </c>
      <c r="BC976" s="68" t="str">
        <f t="shared" si="643"/>
        <v/>
      </c>
      <c r="BD976" s="69" t="str">
        <f t="shared" si="644"/>
        <v/>
      </c>
      <c r="BE976" s="69" t="str">
        <f t="shared" si="657"/>
        <v/>
      </c>
      <c r="BT976" s="138" t="str">
        <f t="shared" ca="1" si="658"/>
        <v/>
      </c>
      <c r="BU976" s="139" t="str">
        <f t="shared" ca="1" si="659"/>
        <v/>
      </c>
      <c r="BW976" s="138" t="str">
        <f t="shared" si="660"/>
        <v/>
      </c>
      <c r="BX976" s="104" t="str">
        <f t="shared" si="661"/>
        <v/>
      </c>
      <c r="BY976" s="139" t="str">
        <f t="shared" si="662"/>
        <v/>
      </c>
      <c r="CA976" s="138" t="str">
        <f t="shared" si="663"/>
        <v/>
      </c>
      <c r="CB976" s="104" t="str">
        <f t="shared" si="664"/>
        <v/>
      </c>
      <c r="CC976" s="139" t="str">
        <f t="shared" si="665"/>
        <v/>
      </c>
      <c r="CE976" s="162" t="str">
        <f t="shared" si="666"/>
        <v/>
      </c>
      <c r="CF976" s="163" t="str">
        <f t="shared" si="667"/>
        <v/>
      </c>
      <c r="CG976" s="164" t="str">
        <f t="shared" si="668"/>
        <v/>
      </c>
      <c r="CI976" s="162" t="str">
        <f t="shared" si="669"/>
        <v/>
      </c>
      <c r="CJ976" s="163" t="str">
        <f t="shared" si="631"/>
        <v/>
      </c>
      <c r="CK976" s="164" t="str">
        <f t="shared" si="632"/>
        <v/>
      </c>
      <c r="CM976" s="169" t="str">
        <f t="shared" si="670"/>
        <v/>
      </c>
      <c r="CN976" s="139" t="str">
        <f t="shared" si="671"/>
        <v/>
      </c>
      <c r="CP976" s="41" t="str">
        <f>IF($CM976="", "", COUNTIF($CM$11:$CM$3035, "&lt;"&amp;$CM976)+1+COUNTIF($CM$11:$CM976, $CM976)-1)</f>
        <v/>
      </c>
    </row>
    <row r="977" spans="1:94" x14ac:dyDescent="0.25">
      <c r="A977" s="40"/>
      <c r="B977" s="82" t="str">
        <f>IF($I977="", "", IFERROR(INDEX('Job Database'!$AE$11:$AE$3035, MATCH($I977, 'Job Database'!$X$11:$X$3035, 0)), ""))</f>
        <v/>
      </c>
      <c r="C977" s="69" t="str">
        <f>IF($I977="", "", IF(COUNTIF('Job Database'!$X$11:$X$3035, $I977)=0, $AC$5, $AC$4))</f>
        <v/>
      </c>
      <c r="D977" s="40"/>
      <c r="E977" s="85" t="str">
        <f>IF($I977="", "", IF(IFERROR(INDEX('Job Database'!$M$11:$M$3035, MATCH($I977, 'Job Database'!$X$11:$X$3035, 0)), "")="", "", IFERROR(INDEX('Job Database'!$M$11:$M$3035, MATCH($I977, 'Job Database'!$X$11:$X$3035, 0)), "")))</f>
        <v/>
      </c>
      <c r="F977" s="40"/>
      <c r="G977" s="88" t="str">
        <f t="shared" si="645"/>
        <v/>
      </c>
      <c r="H977" s="40"/>
      <c r="I977" s="24"/>
      <c r="J977" s="34"/>
      <c r="K977" s="106"/>
      <c r="L977" s="79"/>
      <c r="M977" s="34"/>
      <c r="N977" s="79"/>
      <c r="O977" s="31"/>
      <c r="P977" s="53"/>
      <c r="Q977" s="40"/>
      <c r="S977" s="41" t="str">
        <f t="shared" si="633"/>
        <v/>
      </c>
      <c r="T977" s="41" t="str">
        <f t="shared" si="634"/>
        <v/>
      </c>
      <c r="U977" s="41" t="str">
        <f t="shared" si="646"/>
        <v/>
      </c>
      <c r="W977" s="74" t="str">
        <f>IF('Job Database'!$X977="", "", 'Job Database'!$X977)</f>
        <v/>
      </c>
      <c r="Y977" s="41" t="str">
        <f>IF($W977="", "", IF(COUNTIF($I$11:$I$3035, $W977)&gt;0, "", MAX($Y$10:$Y976)+1))</f>
        <v/>
      </c>
      <c r="Z977" s="41">
        <v>967</v>
      </c>
      <c r="AA977" s="58" t="str">
        <f t="shared" si="647"/>
        <v/>
      </c>
      <c r="AC977" s="41" t="str">
        <f t="shared" si="635"/>
        <v/>
      </c>
      <c r="AE977" s="41" t="str">
        <f t="shared" si="648"/>
        <v/>
      </c>
      <c r="AJ977" s="154" t="str">
        <f t="shared" si="649"/>
        <v/>
      </c>
      <c r="AL977" s="120" t="str">
        <f t="shared" si="650"/>
        <v/>
      </c>
      <c r="AM977" s="104" t="str">
        <f t="shared" si="651"/>
        <v/>
      </c>
      <c r="AN977" s="104" t="str">
        <f t="shared" si="652"/>
        <v/>
      </c>
      <c r="AO977" s="104" t="str">
        <f t="shared" si="636"/>
        <v/>
      </c>
      <c r="AP977" s="104" t="str">
        <f t="shared" si="637"/>
        <v/>
      </c>
      <c r="AQ977" s="121" t="str">
        <f t="shared" si="653"/>
        <v/>
      </c>
      <c r="AS977" s="88" t="str">
        <f t="shared" si="638"/>
        <v/>
      </c>
      <c r="AT977" s="68" t="str">
        <f t="shared" si="654"/>
        <v/>
      </c>
      <c r="AU977" s="68" t="str">
        <f t="shared" si="655"/>
        <v/>
      </c>
      <c r="AV977" s="68" t="str">
        <f t="shared" si="656"/>
        <v/>
      </c>
      <c r="AW977" s="88" t="str">
        <f t="shared" si="639"/>
        <v/>
      </c>
      <c r="AZ977" s="88" t="str">
        <f t="shared" si="640"/>
        <v/>
      </c>
      <c r="BA977" s="68" t="str">
        <f t="shared" si="641"/>
        <v/>
      </c>
      <c r="BB977" s="68" t="str">
        <f t="shared" si="642"/>
        <v/>
      </c>
      <c r="BC977" s="68" t="str">
        <f t="shared" si="643"/>
        <v/>
      </c>
      <c r="BD977" s="69" t="str">
        <f t="shared" si="644"/>
        <v/>
      </c>
      <c r="BE977" s="69" t="str">
        <f t="shared" si="657"/>
        <v/>
      </c>
      <c r="BT977" s="138" t="str">
        <f t="shared" ca="1" si="658"/>
        <v/>
      </c>
      <c r="BU977" s="139" t="str">
        <f t="shared" ca="1" si="659"/>
        <v/>
      </c>
      <c r="BW977" s="138" t="str">
        <f t="shared" si="660"/>
        <v/>
      </c>
      <c r="BX977" s="104" t="str">
        <f t="shared" si="661"/>
        <v/>
      </c>
      <c r="BY977" s="139" t="str">
        <f t="shared" si="662"/>
        <v/>
      </c>
      <c r="CA977" s="138" t="str">
        <f t="shared" si="663"/>
        <v/>
      </c>
      <c r="CB977" s="104" t="str">
        <f t="shared" si="664"/>
        <v/>
      </c>
      <c r="CC977" s="139" t="str">
        <f t="shared" si="665"/>
        <v/>
      </c>
      <c r="CE977" s="162" t="str">
        <f t="shared" si="666"/>
        <v/>
      </c>
      <c r="CF977" s="163" t="str">
        <f t="shared" si="667"/>
        <v/>
      </c>
      <c r="CG977" s="164" t="str">
        <f t="shared" si="668"/>
        <v/>
      </c>
      <c r="CI977" s="162" t="str">
        <f t="shared" si="669"/>
        <v/>
      </c>
      <c r="CJ977" s="163" t="str">
        <f t="shared" si="631"/>
        <v/>
      </c>
      <c r="CK977" s="164" t="str">
        <f t="shared" si="632"/>
        <v/>
      </c>
      <c r="CM977" s="169" t="str">
        <f t="shared" si="670"/>
        <v/>
      </c>
      <c r="CN977" s="139" t="str">
        <f t="shared" si="671"/>
        <v/>
      </c>
      <c r="CP977" s="41" t="str">
        <f>IF($CM977="", "", COUNTIF($CM$11:$CM$3035, "&lt;"&amp;$CM977)+1+COUNTIF($CM$11:$CM977, $CM977)-1)</f>
        <v/>
      </c>
    </row>
    <row r="978" spans="1:94" x14ac:dyDescent="0.25">
      <c r="A978" s="40"/>
      <c r="B978" s="82" t="str">
        <f>IF($I978="", "", IFERROR(INDEX('Job Database'!$AE$11:$AE$3035, MATCH($I978, 'Job Database'!$X$11:$X$3035, 0)), ""))</f>
        <v/>
      </c>
      <c r="C978" s="69" t="str">
        <f>IF($I978="", "", IF(COUNTIF('Job Database'!$X$11:$X$3035, $I978)=0, $AC$5, $AC$4))</f>
        <v/>
      </c>
      <c r="D978" s="40"/>
      <c r="E978" s="85" t="str">
        <f>IF($I978="", "", IF(IFERROR(INDEX('Job Database'!$M$11:$M$3035, MATCH($I978, 'Job Database'!$X$11:$X$3035, 0)), "")="", "", IFERROR(INDEX('Job Database'!$M$11:$M$3035, MATCH($I978, 'Job Database'!$X$11:$X$3035, 0)), "")))</f>
        <v/>
      </c>
      <c r="F978" s="40"/>
      <c r="G978" s="88" t="str">
        <f t="shared" si="645"/>
        <v/>
      </c>
      <c r="H978" s="40"/>
      <c r="I978" s="24"/>
      <c r="J978" s="34"/>
      <c r="K978" s="106"/>
      <c r="L978" s="79"/>
      <c r="M978" s="34"/>
      <c r="N978" s="79"/>
      <c r="O978" s="31"/>
      <c r="P978" s="53"/>
      <c r="Q978" s="40"/>
      <c r="S978" s="41" t="str">
        <f t="shared" si="633"/>
        <v/>
      </c>
      <c r="T978" s="41" t="str">
        <f t="shared" si="634"/>
        <v/>
      </c>
      <c r="U978" s="41" t="str">
        <f t="shared" si="646"/>
        <v/>
      </c>
      <c r="W978" s="74" t="str">
        <f>IF('Job Database'!$X978="", "", 'Job Database'!$X978)</f>
        <v/>
      </c>
      <c r="Y978" s="41" t="str">
        <f>IF($W978="", "", IF(COUNTIF($I$11:$I$3035, $W978)&gt;0, "", MAX($Y$10:$Y977)+1))</f>
        <v/>
      </c>
      <c r="Z978" s="41">
        <v>968</v>
      </c>
      <c r="AA978" s="58" t="str">
        <f t="shared" si="647"/>
        <v/>
      </c>
      <c r="AC978" s="41" t="str">
        <f t="shared" si="635"/>
        <v/>
      </c>
      <c r="AE978" s="41" t="str">
        <f t="shared" si="648"/>
        <v/>
      </c>
      <c r="AJ978" s="154" t="str">
        <f t="shared" si="649"/>
        <v/>
      </c>
      <c r="AL978" s="120" t="str">
        <f t="shared" si="650"/>
        <v/>
      </c>
      <c r="AM978" s="104" t="str">
        <f t="shared" si="651"/>
        <v/>
      </c>
      <c r="AN978" s="104" t="str">
        <f t="shared" si="652"/>
        <v/>
      </c>
      <c r="AO978" s="104" t="str">
        <f t="shared" si="636"/>
        <v/>
      </c>
      <c r="AP978" s="104" t="str">
        <f t="shared" si="637"/>
        <v/>
      </c>
      <c r="AQ978" s="121" t="str">
        <f t="shared" si="653"/>
        <v/>
      </c>
      <c r="AS978" s="88" t="str">
        <f t="shared" si="638"/>
        <v/>
      </c>
      <c r="AT978" s="68" t="str">
        <f t="shared" si="654"/>
        <v/>
      </c>
      <c r="AU978" s="68" t="str">
        <f t="shared" si="655"/>
        <v/>
      </c>
      <c r="AV978" s="68" t="str">
        <f t="shared" si="656"/>
        <v/>
      </c>
      <c r="AW978" s="88" t="str">
        <f t="shared" si="639"/>
        <v/>
      </c>
      <c r="AZ978" s="88" t="str">
        <f t="shared" si="640"/>
        <v/>
      </c>
      <c r="BA978" s="68" t="str">
        <f t="shared" si="641"/>
        <v/>
      </c>
      <c r="BB978" s="68" t="str">
        <f t="shared" si="642"/>
        <v/>
      </c>
      <c r="BC978" s="68" t="str">
        <f t="shared" si="643"/>
        <v/>
      </c>
      <c r="BD978" s="69" t="str">
        <f t="shared" si="644"/>
        <v/>
      </c>
      <c r="BE978" s="69" t="str">
        <f t="shared" si="657"/>
        <v/>
      </c>
      <c r="BT978" s="138" t="str">
        <f t="shared" ca="1" si="658"/>
        <v/>
      </c>
      <c r="BU978" s="139" t="str">
        <f t="shared" ca="1" si="659"/>
        <v/>
      </c>
      <c r="BW978" s="138" t="str">
        <f t="shared" si="660"/>
        <v/>
      </c>
      <c r="BX978" s="104" t="str">
        <f t="shared" si="661"/>
        <v/>
      </c>
      <c r="BY978" s="139" t="str">
        <f t="shared" si="662"/>
        <v/>
      </c>
      <c r="CA978" s="138" t="str">
        <f t="shared" si="663"/>
        <v/>
      </c>
      <c r="CB978" s="104" t="str">
        <f t="shared" si="664"/>
        <v/>
      </c>
      <c r="CC978" s="139" t="str">
        <f t="shared" si="665"/>
        <v/>
      </c>
      <c r="CE978" s="162" t="str">
        <f t="shared" si="666"/>
        <v/>
      </c>
      <c r="CF978" s="163" t="str">
        <f t="shared" si="667"/>
        <v/>
      </c>
      <c r="CG978" s="164" t="str">
        <f t="shared" si="668"/>
        <v/>
      </c>
      <c r="CI978" s="162" t="str">
        <f t="shared" si="669"/>
        <v/>
      </c>
      <c r="CJ978" s="163" t="str">
        <f t="shared" si="631"/>
        <v/>
      </c>
      <c r="CK978" s="164" t="str">
        <f t="shared" si="632"/>
        <v/>
      </c>
      <c r="CM978" s="169" t="str">
        <f t="shared" si="670"/>
        <v/>
      </c>
      <c r="CN978" s="139" t="str">
        <f t="shared" si="671"/>
        <v/>
      </c>
      <c r="CP978" s="41" t="str">
        <f>IF($CM978="", "", COUNTIF($CM$11:$CM$3035, "&lt;"&amp;$CM978)+1+COUNTIF($CM$11:$CM978, $CM978)-1)</f>
        <v/>
      </c>
    </row>
    <row r="979" spans="1:94" x14ac:dyDescent="0.25">
      <c r="A979" s="40"/>
      <c r="B979" s="82" t="str">
        <f>IF($I979="", "", IFERROR(INDEX('Job Database'!$AE$11:$AE$3035, MATCH($I979, 'Job Database'!$X$11:$X$3035, 0)), ""))</f>
        <v/>
      </c>
      <c r="C979" s="69" t="str">
        <f>IF($I979="", "", IF(COUNTIF('Job Database'!$X$11:$X$3035, $I979)=0, $AC$5, $AC$4))</f>
        <v/>
      </c>
      <c r="D979" s="40"/>
      <c r="E979" s="85" t="str">
        <f>IF($I979="", "", IF(IFERROR(INDEX('Job Database'!$M$11:$M$3035, MATCH($I979, 'Job Database'!$X$11:$X$3035, 0)), "")="", "", IFERROR(INDEX('Job Database'!$M$11:$M$3035, MATCH($I979, 'Job Database'!$X$11:$X$3035, 0)), "")))</f>
        <v/>
      </c>
      <c r="F979" s="40"/>
      <c r="G979" s="88" t="str">
        <f t="shared" si="645"/>
        <v/>
      </c>
      <c r="H979" s="40"/>
      <c r="I979" s="24"/>
      <c r="J979" s="34"/>
      <c r="K979" s="106"/>
      <c r="L979" s="79"/>
      <c r="M979" s="34"/>
      <c r="N979" s="79"/>
      <c r="O979" s="31"/>
      <c r="P979" s="53"/>
      <c r="Q979" s="40"/>
      <c r="S979" s="41" t="str">
        <f t="shared" si="633"/>
        <v/>
      </c>
      <c r="T979" s="41" t="str">
        <f t="shared" si="634"/>
        <v/>
      </c>
      <c r="U979" s="41" t="str">
        <f t="shared" si="646"/>
        <v/>
      </c>
      <c r="W979" s="74" t="str">
        <f>IF('Job Database'!$X979="", "", 'Job Database'!$X979)</f>
        <v/>
      </c>
      <c r="Y979" s="41" t="str">
        <f>IF($W979="", "", IF(COUNTIF($I$11:$I$3035, $W979)&gt;0, "", MAX($Y$10:$Y978)+1))</f>
        <v/>
      </c>
      <c r="Z979" s="41">
        <v>969</v>
      </c>
      <c r="AA979" s="58" t="str">
        <f t="shared" si="647"/>
        <v/>
      </c>
      <c r="AC979" s="41" t="str">
        <f t="shared" si="635"/>
        <v/>
      </c>
      <c r="AE979" s="41" t="str">
        <f t="shared" si="648"/>
        <v/>
      </c>
      <c r="AJ979" s="154" t="str">
        <f t="shared" si="649"/>
        <v/>
      </c>
      <c r="AL979" s="120" t="str">
        <f t="shared" si="650"/>
        <v/>
      </c>
      <c r="AM979" s="104" t="str">
        <f t="shared" si="651"/>
        <v/>
      </c>
      <c r="AN979" s="104" t="str">
        <f t="shared" si="652"/>
        <v/>
      </c>
      <c r="AO979" s="104" t="str">
        <f t="shared" si="636"/>
        <v/>
      </c>
      <c r="AP979" s="104" t="str">
        <f t="shared" si="637"/>
        <v/>
      </c>
      <c r="AQ979" s="121" t="str">
        <f t="shared" si="653"/>
        <v/>
      </c>
      <c r="AS979" s="88" t="str">
        <f t="shared" si="638"/>
        <v/>
      </c>
      <c r="AT979" s="68" t="str">
        <f t="shared" si="654"/>
        <v/>
      </c>
      <c r="AU979" s="68" t="str">
        <f t="shared" si="655"/>
        <v/>
      </c>
      <c r="AV979" s="68" t="str">
        <f t="shared" si="656"/>
        <v/>
      </c>
      <c r="AW979" s="88" t="str">
        <f t="shared" si="639"/>
        <v/>
      </c>
      <c r="AZ979" s="88" t="str">
        <f t="shared" si="640"/>
        <v/>
      </c>
      <c r="BA979" s="68" t="str">
        <f t="shared" si="641"/>
        <v/>
      </c>
      <c r="BB979" s="68" t="str">
        <f t="shared" si="642"/>
        <v/>
      </c>
      <c r="BC979" s="68" t="str">
        <f t="shared" si="643"/>
        <v/>
      </c>
      <c r="BD979" s="69" t="str">
        <f t="shared" si="644"/>
        <v/>
      </c>
      <c r="BE979" s="69" t="str">
        <f t="shared" si="657"/>
        <v/>
      </c>
      <c r="BT979" s="138" t="str">
        <f t="shared" ca="1" si="658"/>
        <v/>
      </c>
      <c r="BU979" s="139" t="str">
        <f t="shared" ca="1" si="659"/>
        <v/>
      </c>
      <c r="BW979" s="138" t="str">
        <f t="shared" si="660"/>
        <v/>
      </c>
      <c r="BX979" s="104" t="str">
        <f t="shared" si="661"/>
        <v/>
      </c>
      <c r="BY979" s="139" t="str">
        <f t="shared" si="662"/>
        <v/>
      </c>
      <c r="CA979" s="138" t="str">
        <f t="shared" si="663"/>
        <v/>
      </c>
      <c r="CB979" s="104" t="str">
        <f t="shared" si="664"/>
        <v/>
      </c>
      <c r="CC979" s="139" t="str">
        <f t="shared" si="665"/>
        <v/>
      </c>
      <c r="CE979" s="162" t="str">
        <f t="shared" si="666"/>
        <v/>
      </c>
      <c r="CF979" s="163" t="str">
        <f t="shared" si="667"/>
        <v/>
      </c>
      <c r="CG979" s="164" t="str">
        <f t="shared" si="668"/>
        <v/>
      </c>
      <c r="CI979" s="162" t="str">
        <f t="shared" si="669"/>
        <v/>
      </c>
      <c r="CJ979" s="163" t="str">
        <f t="shared" si="631"/>
        <v/>
      </c>
      <c r="CK979" s="164" t="str">
        <f t="shared" si="632"/>
        <v/>
      </c>
      <c r="CM979" s="169" t="str">
        <f t="shared" si="670"/>
        <v/>
      </c>
      <c r="CN979" s="139" t="str">
        <f t="shared" si="671"/>
        <v/>
      </c>
      <c r="CP979" s="41" t="str">
        <f>IF($CM979="", "", COUNTIF($CM$11:$CM$3035, "&lt;"&amp;$CM979)+1+COUNTIF($CM$11:$CM979, $CM979)-1)</f>
        <v/>
      </c>
    </row>
    <row r="980" spans="1:94" x14ac:dyDescent="0.25">
      <c r="A980" s="40"/>
      <c r="B980" s="82" t="str">
        <f>IF($I980="", "", IFERROR(INDEX('Job Database'!$AE$11:$AE$3035, MATCH($I980, 'Job Database'!$X$11:$X$3035, 0)), ""))</f>
        <v/>
      </c>
      <c r="C980" s="69" t="str">
        <f>IF($I980="", "", IF(COUNTIF('Job Database'!$X$11:$X$3035, $I980)=0, $AC$5, $AC$4))</f>
        <v/>
      </c>
      <c r="D980" s="40"/>
      <c r="E980" s="85" t="str">
        <f>IF($I980="", "", IF(IFERROR(INDEX('Job Database'!$M$11:$M$3035, MATCH($I980, 'Job Database'!$X$11:$X$3035, 0)), "")="", "", IFERROR(INDEX('Job Database'!$M$11:$M$3035, MATCH($I980, 'Job Database'!$X$11:$X$3035, 0)), "")))</f>
        <v/>
      </c>
      <c r="F980" s="40"/>
      <c r="G980" s="88" t="str">
        <f t="shared" si="645"/>
        <v/>
      </c>
      <c r="H980" s="40"/>
      <c r="I980" s="24"/>
      <c r="J980" s="34"/>
      <c r="K980" s="106"/>
      <c r="L980" s="79"/>
      <c r="M980" s="34"/>
      <c r="N980" s="79"/>
      <c r="O980" s="31"/>
      <c r="P980" s="53"/>
      <c r="Q980" s="40"/>
      <c r="S980" s="41" t="str">
        <f t="shared" si="633"/>
        <v/>
      </c>
      <c r="T980" s="41" t="str">
        <f t="shared" si="634"/>
        <v/>
      </c>
      <c r="U980" s="41" t="str">
        <f t="shared" si="646"/>
        <v/>
      </c>
      <c r="W980" s="74" t="str">
        <f>IF('Job Database'!$X980="", "", 'Job Database'!$X980)</f>
        <v/>
      </c>
      <c r="Y980" s="41" t="str">
        <f>IF($W980="", "", IF(COUNTIF($I$11:$I$3035, $W980)&gt;0, "", MAX($Y$10:$Y979)+1))</f>
        <v/>
      </c>
      <c r="Z980" s="41">
        <v>970</v>
      </c>
      <c r="AA980" s="58" t="str">
        <f t="shared" si="647"/>
        <v/>
      </c>
      <c r="AC980" s="41" t="str">
        <f t="shared" si="635"/>
        <v/>
      </c>
      <c r="AE980" s="41" t="str">
        <f t="shared" si="648"/>
        <v/>
      </c>
      <c r="AJ980" s="154" t="str">
        <f t="shared" si="649"/>
        <v/>
      </c>
      <c r="AL980" s="120" t="str">
        <f t="shared" si="650"/>
        <v/>
      </c>
      <c r="AM980" s="104" t="str">
        <f t="shared" si="651"/>
        <v/>
      </c>
      <c r="AN980" s="104" t="str">
        <f t="shared" si="652"/>
        <v/>
      </c>
      <c r="AO980" s="104" t="str">
        <f t="shared" si="636"/>
        <v/>
      </c>
      <c r="AP980" s="104" t="str">
        <f t="shared" si="637"/>
        <v/>
      </c>
      <c r="AQ980" s="121" t="str">
        <f t="shared" si="653"/>
        <v/>
      </c>
      <c r="AS980" s="88" t="str">
        <f t="shared" si="638"/>
        <v/>
      </c>
      <c r="AT980" s="68" t="str">
        <f t="shared" si="654"/>
        <v/>
      </c>
      <c r="AU980" s="68" t="str">
        <f t="shared" si="655"/>
        <v/>
      </c>
      <c r="AV980" s="68" t="str">
        <f t="shared" si="656"/>
        <v/>
      </c>
      <c r="AW980" s="88" t="str">
        <f t="shared" si="639"/>
        <v/>
      </c>
      <c r="AZ980" s="88" t="str">
        <f t="shared" si="640"/>
        <v/>
      </c>
      <c r="BA980" s="68" t="str">
        <f t="shared" si="641"/>
        <v/>
      </c>
      <c r="BB980" s="68" t="str">
        <f t="shared" si="642"/>
        <v/>
      </c>
      <c r="BC980" s="68" t="str">
        <f t="shared" si="643"/>
        <v/>
      </c>
      <c r="BD980" s="69" t="str">
        <f t="shared" si="644"/>
        <v/>
      </c>
      <c r="BE980" s="69" t="str">
        <f t="shared" si="657"/>
        <v/>
      </c>
      <c r="BT980" s="138" t="str">
        <f t="shared" ca="1" si="658"/>
        <v/>
      </c>
      <c r="BU980" s="139" t="str">
        <f t="shared" ca="1" si="659"/>
        <v/>
      </c>
      <c r="BW980" s="138" t="str">
        <f t="shared" si="660"/>
        <v/>
      </c>
      <c r="BX980" s="104" t="str">
        <f t="shared" si="661"/>
        <v/>
      </c>
      <c r="BY980" s="139" t="str">
        <f t="shared" si="662"/>
        <v/>
      </c>
      <c r="CA980" s="138" t="str">
        <f t="shared" si="663"/>
        <v/>
      </c>
      <c r="CB980" s="104" t="str">
        <f t="shared" si="664"/>
        <v/>
      </c>
      <c r="CC980" s="139" t="str">
        <f t="shared" si="665"/>
        <v/>
      </c>
      <c r="CE980" s="162" t="str">
        <f t="shared" si="666"/>
        <v/>
      </c>
      <c r="CF980" s="163" t="str">
        <f t="shared" si="667"/>
        <v/>
      </c>
      <c r="CG980" s="164" t="str">
        <f t="shared" si="668"/>
        <v/>
      </c>
      <c r="CI980" s="162" t="str">
        <f t="shared" si="669"/>
        <v/>
      </c>
      <c r="CJ980" s="163" t="str">
        <f t="shared" si="631"/>
        <v/>
      </c>
      <c r="CK980" s="164" t="str">
        <f t="shared" si="632"/>
        <v/>
      </c>
      <c r="CM980" s="169" t="str">
        <f t="shared" si="670"/>
        <v/>
      </c>
      <c r="CN980" s="139" t="str">
        <f t="shared" si="671"/>
        <v/>
      </c>
      <c r="CP980" s="41" t="str">
        <f>IF($CM980="", "", COUNTIF($CM$11:$CM$3035, "&lt;"&amp;$CM980)+1+COUNTIF($CM$11:$CM980, $CM980)-1)</f>
        <v/>
      </c>
    </row>
    <row r="981" spans="1:94" x14ac:dyDescent="0.25">
      <c r="A981" s="40"/>
      <c r="B981" s="82" t="str">
        <f>IF($I981="", "", IFERROR(INDEX('Job Database'!$AE$11:$AE$3035, MATCH($I981, 'Job Database'!$X$11:$X$3035, 0)), ""))</f>
        <v/>
      </c>
      <c r="C981" s="69" t="str">
        <f>IF($I981="", "", IF(COUNTIF('Job Database'!$X$11:$X$3035, $I981)=0, $AC$5, $AC$4))</f>
        <v/>
      </c>
      <c r="D981" s="40"/>
      <c r="E981" s="85" t="str">
        <f>IF($I981="", "", IF(IFERROR(INDEX('Job Database'!$M$11:$M$3035, MATCH($I981, 'Job Database'!$X$11:$X$3035, 0)), "")="", "", IFERROR(INDEX('Job Database'!$M$11:$M$3035, MATCH($I981, 'Job Database'!$X$11:$X$3035, 0)), "")))</f>
        <v/>
      </c>
      <c r="F981" s="40"/>
      <c r="G981" s="88" t="str">
        <f t="shared" si="645"/>
        <v/>
      </c>
      <c r="H981" s="40"/>
      <c r="I981" s="24"/>
      <c r="J981" s="34"/>
      <c r="K981" s="106"/>
      <c r="L981" s="79"/>
      <c r="M981" s="34"/>
      <c r="N981" s="79"/>
      <c r="O981" s="31"/>
      <c r="P981" s="53"/>
      <c r="Q981" s="40"/>
      <c r="S981" s="41" t="str">
        <f t="shared" si="633"/>
        <v/>
      </c>
      <c r="T981" s="41" t="str">
        <f t="shared" si="634"/>
        <v/>
      </c>
      <c r="U981" s="41" t="str">
        <f t="shared" si="646"/>
        <v/>
      </c>
      <c r="W981" s="74" t="str">
        <f>IF('Job Database'!$X981="", "", 'Job Database'!$X981)</f>
        <v/>
      </c>
      <c r="Y981" s="41" t="str">
        <f>IF($W981="", "", IF(COUNTIF($I$11:$I$3035, $W981)&gt;0, "", MAX($Y$10:$Y980)+1))</f>
        <v/>
      </c>
      <c r="Z981" s="41">
        <v>971</v>
      </c>
      <c r="AA981" s="58" t="str">
        <f t="shared" si="647"/>
        <v/>
      </c>
      <c r="AC981" s="41" t="str">
        <f t="shared" si="635"/>
        <v/>
      </c>
      <c r="AE981" s="41" t="str">
        <f t="shared" si="648"/>
        <v/>
      </c>
      <c r="AJ981" s="154" t="str">
        <f t="shared" si="649"/>
        <v/>
      </c>
      <c r="AL981" s="120" t="str">
        <f t="shared" si="650"/>
        <v/>
      </c>
      <c r="AM981" s="104" t="str">
        <f t="shared" si="651"/>
        <v/>
      </c>
      <c r="AN981" s="104" t="str">
        <f t="shared" si="652"/>
        <v/>
      </c>
      <c r="AO981" s="104" t="str">
        <f t="shared" si="636"/>
        <v/>
      </c>
      <c r="AP981" s="104" t="str">
        <f t="shared" si="637"/>
        <v/>
      </c>
      <c r="AQ981" s="121" t="str">
        <f t="shared" si="653"/>
        <v/>
      </c>
      <c r="AS981" s="88" t="str">
        <f t="shared" si="638"/>
        <v/>
      </c>
      <c r="AT981" s="68" t="str">
        <f t="shared" si="654"/>
        <v/>
      </c>
      <c r="AU981" s="68" t="str">
        <f t="shared" si="655"/>
        <v/>
      </c>
      <c r="AV981" s="68" t="str">
        <f t="shared" si="656"/>
        <v/>
      </c>
      <c r="AW981" s="88" t="str">
        <f t="shared" si="639"/>
        <v/>
      </c>
      <c r="AZ981" s="88" t="str">
        <f t="shared" si="640"/>
        <v/>
      </c>
      <c r="BA981" s="68" t="str">
        <f t="shared" si="641"/>
        <v/>
      </c>
      <c r="BB981" s="68" t="str">
        <f t="shared" si="642"/>
        <v/>
      </c>
      <c r="BC981" s="68" t="str">
        <f t="shared" si="643"/>
        <v/>
      </c>
      <c r="BD981" s="69" t="str">
        <f t="shared" si="644"/>
        <v/>
      </c>
      <c r="BE981" s="69" t="str">
        <f t="shared" si="657"/>
        <v/>
      </c>
      <c r="BT981" s="138" t="str">
        <f t="shared" ca="1" si="658"/>
        <v/>
      </c>
      <c r="BU981" s="139" t="str">
        <f t="shared" ca="1" si="659"/>
        <v/>
      </c>
      <c r="BW981" s="138" t="str">
        <f t="shared" si="660"/>
        <v/>
      </c>
      <c r="BX981" s="104" t="str">
        <f t="shared" si="661"/>
        <v/>
      </c>
      <c r="BY981" s="139" t="str">
        <f t="shared" si="662"/>
        <v/>
      </c>
      <c r="CA981" s="138" t="str">
        <f t="shared" si="663"/>
        <v/>
      </c>
      <c r="CB981" s="104" t="str">
        <f t="shared" si="664"/>
        <v/>
      </c>
      <c r="CC981" s="139" t="str">
        <f t="shared" si="665"/>
        <v/>
      </c>
      <c r="CE981" s="162" t="str">
        <f t="shared" si="666"/>
        <v/>
      </c>
      <c r="CF981" s="163" t="str">
        <f t="shared" si="667"/>
        <v/>
      </c>
      <c r="CG981" s="164" t="str">
        <f t="shared" si="668"/>
        <v/>
      </c>
      <c r="CI981" s="162" t="str">
        <f t="shared" si="669"/>
        <v/>
      </c>
      <c r="CJ981" s="163" t="str">
        <f t="shared" si="631"/>
        <v/>
      </c>
      <c r="CK981" s="164" t="str">
        <f t="shared" si="632"/>
        <v/>
      </c>
      <c r="CM981" s="169" t="str">
        <f t="shared" si="670"/>
        <v/>
      </c>
      <c r="CN981" s="139" t="str">
        <f t="shared" si="671"/>
        <v/>
      </c>
      <c r="CP981" s="41" t="str">
        <f>IF($CM981="", "", COUNTIF($CM$11:$CM$3035, "&lt;"&amp;$CM981)+1+COUNTIF($CM$11:$CM981, $CM981)-1)</f>
        <v/>
      </c>
    </row>
    <row r="982" spans="1:94" x14ac:dyDescent="0.25">
      <c r="A982" s="40"/>
      <c r="B982" s="82" t="str">
        <f>IF($I982="", "", IFERROR(INDEX('Job Database'!$AE$11:$AE$3035, MATCH($I982, 'Job Database'!$X$11:$X$3035, 0)), ""))</f>
        <v/>
      </c>
      <c r="C982" s="69" t="str">
        <f>IF($I982="", "", IF(COUNTIF('Job Database'!$X$11:$X$3035, $I982)=0, $AC$5, $AC$4))</f>
        <v/>
      </c>
      <c r="D982" s="40"/>
      <c r="E982" s="85" t="str">
        <f>IF($I982="", "", IF(IFERROR(INDEX('Job Database'!$M$11:$M$3035, MATCH($I982, 'Job Database'!$X$11:$X$3035, 0)), "")="", "", IFERROR(INDEX('Job Database'!$M$11:$M$3035, MATCH($I982, 'Job Database'!$X$11:$X$3035, 0)), "")))</f>
        <v/>
      </c>
      <c r="F982" s="40"/>
      <c r="G982" s="88" t="str">
        <f t="shared" si="645"/>
        <v/>
      </c>
      <c r="H982" s="40"/>
      <c r="I982" s="24"/>
      <c r="J982" s="34"/>
      <c r="K982" s="106"/>
      <c r="L982" s="79"/>
      <c r="M982" s="34"/>
      <c r="N982" s="79"/>
      <c r="O982" s="31"/>
      <c r="P982" s="53"/>
      <c r="Q982" s="40"/>
      <c r="S982" s="41" t="str">
        <f t="shared" si="633"/>
        <v/>
      </c>
      <c r="T982" s="41" t="str">
        <f t="shared" si="634"/>
        <v/>
      </c>
      <c r="U982" s="41" t="str">
        <f t="shared" si="646"/>
        <v/>
      </c>
      <c r="W982" s="74" t="str">
        <f>IF('Job Database'!$X982="", "", 'Job Database'!$X982)</f>
        <v/>
      </c>
      <c r="Y982" s="41" t="str">
        <f>IF($W982="", "", IF(COUNTIF($I$11:$I$3035, $W982)&gt;0, "", MAX($Y$10:$Y981)+1))</f>
        <v/>
      </c>
      <c r="Z982" s="41">
        <v>972</v>
      </c>
      <c r="AA982" s="58" t="str">
        <f t="shared" si="647"/>
        <v/>
      </c>
      <c r="AC982" s="41" t="str">
        <f t="shared" si="635"/>
        <v/>
      </c>
      <c r="AE982" s="41" t="str">
        <f t="shared" si="648"/>
        <v/>
      </c>
      <c r="AJ982" s="154" t="str">
        <f t="shared" si="649"/>
        <v/>
      </c>
      <c r="AL982" s="120" t="str">
        <f t="shared" si="650"/>
        <v/>
      </c>
      <c r="AM982" s="104" t="str">
        <f t="shared" si="651"/>
        <v/>
      </c>
      <c r="AN982" s="104" t="str">
        <f t="shared" si="652"/>
        <v/>
      </c>
      <c r="AO982" s="104" t="str">
        <f t="shared" si="636"/>
        <v/>
      </c>
      <c r="AP982" s="104" t="str">
        <f t="shared" si="637"/>
        <v/>
      </c>
      <c r="AQ982" s="121" t="str">
        <f t="shared" si="653"/>
        <v/>
      </c>
      <c r="AS982" s="88" t="str">
        <f t="shared" si="638"/>
        <v/>
      </c>
      <c r="AT982" s="68" t="str">
        <f t="shared" si="654"/>
        <v/>
      </c>
      <c r="AU982" s="68" t="str">
        <f t="shared" si="655"/>
        <v/>
      </c>
      <c r="AV982" s="68" t="str">
        <f t="shared" si="656"/>
        <v/>
      </c>
      <c r="AW982" s="88" t="str">
        <f t="shared" si="639"/>
        <v/>
      </c>
      <c r="AZ982" s="88" t="str">
        <f t="shared" si="640"/>
        <v/>
      </c>
      <c r="BA982" s="68" t="str">
        <f t="shared" si="641"/>
        <v/>
      </c>
      <c r="BB982" s="68" t="str">
        <f t="shared" si="642"/>
        <v/>
      </c>
      <c r="BC982" s="68" t="str">
        <f t="shared" si="643"/>
        <v/>
      </c>
      <c r="BD982" s="69" t="str">
        <f t="shared" si="644"/>
        <v/>
      </c>
      <c r="BE982" s="69" t="str">
        <f t="shared" si="657"/>
        <v/>
      </c>
      <c r="BT982" s="138" t="str">
        <f t="shared" ca="1" si="658"/>
        <v/>
      </c>
      <c r="BU982" s="139" t="str">
        <f t="shared" ca="1" si="659"/>
        <v/>
      </c>
      <c r="BW982" s="138" t="str">
        <f t="shared" si="660"/>
        <v/>
      </c>
      <c r="BX982" s="104" t="str">
        <f t="shared" si="661"/>
        <v/>
      </c>
      <c r="BY982" s="139" t="str">
        <f t="shared" si="662"/>
        <v/>
      </c>
      <c r="CA982" s="138" t="str">
        <f t="shared" si="663"/>
        <v/>
      </c>
      <c r="CB982" s="104" t="str">
        <f t="shared" si="664"/>
        <v/>
      </c>
      <c r="CC982" s="139" t="str">
        <f t="shared" si="665"/>
        <v/>
      </c>
      <c r="CE982" s="162" t="str">
        <f t="shared" si="666"/>
        <v/>
      </c>
      <c r="CF982" s="163" t="str">
        <f t="shared" si="667"/>
        <v/>
      </c>
      <c r="CG982" s="164" t="str">
        <f t="shared" si="668"/>
        <v/>
      </c>
      <c r="CI982" s="162" t="str">
        <f t="shared" si="669"/>
        <v/>
      </c>
      <c r="CJ982" s="163" t="str">
        <f t="shared" si="631"/>
        <v/>
      </c>
      <c r="CK982" s="164" t="str">
        <f t="shared" si="632"/>
        <v/>
      </c>
      <c r="CM982" s="169" t="str">
        <f t="shared" si="670"/>
        <v/>
      </c>
      <c r="CN982" s="139" t="str">
        <f t="shared" si="671"/>
        <v/>
      </c>
      <c r="CP982" s="41" t="str">
        <f>IF($CM982="", "", COUNTIF($CM$11:$CM$3035, "&lt;"&amp;$CM982)+1+COUNTIF($CM$11:$CM982, $CM982)-1)</f>
        <v/>
      </c>
    </row>
    <row r="983" spans="1:94" x14ac:dyDescent="0.25">
      <c r="A983" s="40"/>
      <c r="B983" s="82" t="str">
        <f>IF($I983="", "", IFERROR(INDEX('Job Database'!$AE$11:$AE$3035, MATCH($I983, 'Job Database'!$X$11:$X$3035, 0)), ""))</f>
        <v/>
      </c>
      <c r="C983" s="69" t="str">
        <f>IF($I983="", "", IF(COUNTIF('Job Database'!$X$11:$X$3035, $I983)=0, $AC$5, $AC$4))</f>
        <v/>
      </c>
      <c r="D983" s="40"/>
      <c r="E983" s="85" t="str">
        <f>IF($I983="", "", IF(IFERROR(INDEX('Job Database'!$M$11:$M$3035, MATCH($I983, 'Job Database'!$X$11:$X$3035, 0)), "")="", "", IFERROR(INDEX('Job Database'!$M$11:$M$3035, MATCH($I983, 'Job Database'!$X$11:$X$3035, 0)), "")))</f>
        <v/>
      </c>
      <c r="F983" s="40"/>
      <c r="G983" s="88" t="str">
        <f t="shared" si="645"/>
        <v/>
      </c>
      <c r="H983" s="40"/>
      <c r="I983" s="24"/>
      <c r="J983" s="34"/>
      <c r="K983" s="106"/>
      <c r="L983" s="79"/>
      <c r="M983" s="34"/>
      <c r="N983" s="79"/>
      <c r="O983" s="31"/>
      <c r="P983" s="53"/>
      <c r="Q983" s="40"/>
      <c r="S983" s="41" t="str">
        <f t="shared" si="633"/>
        <v/>
      </c>
      <c r="T983" s="41" t="str">
        <f t="shared" si="634"/>
        <v/>
      </c>
      <c r="U983" s="41" t="str">
        <f t="shared" si="646"/>
        <v/>
      </c>
      <c r="W983" s="74" t="str">
        <f>IF('Job Database'!$X983="", "", 'Job Database'!$X983)</f>
        <v/>
      </c>
      <c r="Y983" s="41" t="str">
        <f>IF($W983="", "", IF(COUNTIF($I$11:$I$3035, $W983)&gt;0, "", MAX($Y$10:$Y982)+1))</f>
        <v/>
      </c>
      <c r="Z983" s="41">
        <v>973</v>
      </c>
      <c r="AA983" s="58" t="str">
        <f t="shared" si="647"/>
        <v/>
      </c>
      <c r="AC983" s="41" t="str">
        <f t="shared" si="635"/>
        <v/>
      </c>
      <c r="AE983" s="41" t="str">
        <f t="shared" si="648"/>
        <v/>
      </c>
      <c r="AJ983" s="154" t="str">
        <f t="shared" si="649"/>
        <v/>
      </c>
      <c r="AL983" s="120" t="str">
        <f t="shared" si="650"/>
        <v/>
      </c>
      <c r="AM983" s="104" t="str">
        <f t="shared" si="651"/>
        <v/>
      </c>
      <c r="AN983" s="104" t="str">
        <f t="shared" si="652"/>
        <v/>
      </c>
      <c r="AO983" s="104" t="str">
        <f t="shared" si="636"/>
        <v/>
      </c>
      <c r="AP983" s="104" t="str">
        <f t="shared" si="637"/>
        <v/>
      </c>
      <c r="AQ983" s="121" t="str">
        <f t="shared" si="653"/>
        <v/>
      </c>
      <c r="AS983" s="88" t="str">
        <f t="shared" si="638"/>
        <v/>
      </c>
      <c r="AT983" s="68" t="str">
        <f t="shared" si="654"/>
        <v/>
      </c>
      <c r="AU983" s="68" t="str">
        <f t="shared" si="655"/>
        <v/>
      </c>
      <c r="AV983" s="68" t="str">
        <f t="shared" si="656"/>
        <v/>
      </c>
      <c r="AW983" s="88" t="str">
        <f t="shared" si="639"/>
        <v/>
      </c>
      <c r="AZ983" s="88" t="str">
        <f t="shared" si="640"/>
        <v/>
      </c>
      <c r="BA983" s="68" t="str">
        <f t="shared" si="641"/>
        <v/>
      </c>
      <c r="BB983" s="68" t="str">
        <f t="shared" si="642"/>
        <v/>
      </c>
      <c r="BC983" s="68" t="str">
        <f t="shared" si="643"/>
        <v/>
      </c>
      <c r="BD983" s="69" t="str">
        <f t="shared" si="644"/>
        <v/>
      </c>
      <c r="BE983" s="69" t="str">
        <f t="shared" si="657"/>
        <v/>
      </c>
      <c r="BT983" s="138" t="str">
        <f t="shared" ca="1" si="658"/>
        <v/>
      </c>
      <c r="BU983" s="139" t="str">
        <f t="shared" ca="1" si="659"/>
        <v/>
      </c>
      <c r="BW983" s="138" t="str">
        <f t="shared" si="660"/>
        <v/>
      </c>
      <c r="BX983" s="104" t="str">
        <f t="shared" si="661"/>
        <v/>
      </c>
      <c r="BY983" s="139" t="str">
        <f t="shared" si="662"/>
        <v/>
      </c>
      <c r="CA983" s="138" t="str">
        <f t="shared" si="663"/>
        <v/>
      </c>
      <c r="CB983" s="104" t="str">
        <f t="shared" si="664"/>
        <v/>
      </c>
      <c r="CC983" s="139" t="str">
        <f t="shared" si="665"/>
        <v/>
      </c>
      <c r="CE983" s="162" t="str">
        <f t="shared" si="666"/>
        <v/>
      </c>
      <c r="CF983" s="163" t="str">
        <f t="shared" si="667"/>
        <v/>
      </c>
      <c r="CG983" s="164" t="str">
        <f t="shared" si="668"/>
        <v/>
      </c>
      <c r="CI983" s="162" t="str">
        <f t="shared" si="669"/>
        <v/>
      </c>
      <c r="CJ983" s="163" t="str">
        <f t="shared" si="631"/>
        <v/>
      </c>
      <c r="CK983" s="164" t="str">
        <f t="shared" si="632"/>
        <v/>
      </c>
      <c r="CM983" s="169" t="str">
        <f t="shared" si="670"/>
        <v/>
      </c>
      <c r="CN983" s="139" t="str">
        <f t="shared" si="671"/>
        <v/>
      </c>
      <c r="CP983" s="41" t="str">
        <f>IF($CM983="", "", COUNTIF($CM$11:$CM$3035, "&lt;"&amp;$CM983)+1+COUNTIF($CM$11:$CM983, $CM983)-1)</f>
        <v/>
      </c>
    </row>
    <row r="984" spans="1:94" x14ac:dyDescent="0.25">
      <c r="A984" s="40"/>
      <c r="B984" s="82" t="str">
        <f>IF($I984="", "", IFERROR(INDEX('Job Database'!$AE$11:$AE$3035, MATCH($I984, 'Job Database'!$X$11:$X$3035, 0)), ""))</f>
        <v/>
      </c>
      <c r="C984" s="69" t="str">
        <f>IF($I984="", "", IF(COUNTIF('Job Database'!$X$11:$X$3035, $I984)=0, $AC$5, $AC$4))</f>
        <v/>
      </c>
      <c r="D984" s="40"/>
      <c r="E984" s="85" t="str">
        <f>IF($I984="", "", IF(IFERROR(INDEX('Job Database'!$M$11:$M$3035, MATCH($I984, 'Job Database'!$X$11:$X$3035, 0)), "")="", "", IFERROR(INDEX('Job Database'!$M$11:$M$3035, MATCH($I984, 'Job Database'!$X$11:$X$3035, 0)), "")))</f>
        <v/>
      </c>
      <c r="F984" s="40"/>
      <c r="G984" s="88" t="str">
        <f t="shared" si="645"/>
        <v/>
      </c>
      <c r="H984" s="40"/>
      <c r="I984" s="24"/>
      <c r="J984" s="34"/>
      <c r="K984" s="106"/>
      <c r="L984" s="79"/>
      <c r="M984" s="34"/>
      <c r="N984" s="79"/>
      <c r="O984" s="31"/>
      <c r="P984" s="53"/>
      <c r="Q984" s="40"/>
      <c r="S984" s="41" t="str">
        <f t="shared" si="633"/>
        <v/>
      </c>
      <c r="T984" s="41" t="str">
        <f t="shared" si="634"/>
        <v/>
      </c>
      <c r="U984" s="41" t="str">
        <f t="shared" si="646"/>
        <v/>
      </c>
      <c r="W984" s="74" t="str">
        <f>IF('Job Database'!$X984="", "", 'Job Database'!$X984)</f>
        <v/>
      </c>
      <c r="Y984" s="41" t="str">
        <f>IF($W984="", "", IF(COUNTIF($I$11:$I$3035, $W984)&gt;0, "", MAX($Y$10:$Y983)+1))</f>
        <v/>
      </c>
      <c r="Z984" s="41">
        <v>974</v>
      </c>
      <c r="AA984" s="58" t="str">
        <f t="shared" si="647"/>
        <v/>
      </c>
      <c r="AC984" s="41" t="str">
        <f t="shared" si="635"/>
        <v/>
      </c>
      <c r="AE984" s="41" t="str">
        <f t="shared" si="648"/>
        <v/>
      </c>
      <c r="AJ984" s="154" t="str">
        <f t="shared" si="649"/>
        <v/>
      </c>
      <c r="AL984" s="120" t="str">
        <f t="shared" si="650"/>
        <v/>
      </c>
      <c r="AM984" s="104" t="str">
        <f t="shared" si="651"/>
        <v/>
      </c>
      <c r="AN984" s="104" t="str">
        <f t="shared" si="652"/>
        <v/>
      </c>
      <c r="AO984" s="104" t="str">
        <f t="shared" si="636"/>
        <v/>
      </c>
      <c r="AP984" s="104" t="str">
        <f t="shared" si="637"/>
        <v/>
      </c>
      <c r="AQ984" s="121" t="str">
        <f t="shared" si="653"/>
        <v/>
      </c>
      <c r="AS984" s="88" t="str">
        <f t="shared" si="638"/>
        <v/>
      </c>
      <c r="AT984" s="68" t="str">
        <f t="shared" si="654"/>
        <v/>
      </c>
      <c r="AU984" s="68" t="str">
        <f t="shared" si="655"/>
        <v/>
      </c>
      <c r="AV984" s="68" t="str">
        <f t="shared" si="656"/>
        <v/>
      </c>
      <c r="AW984" s="88" t="str">
        <f t="shared" si="639"/>
        <v/>
      </c>
      <c r="AZ984" s="88" t="str">
        <f t="shared" si="640"/>
        <v/>
      </c>
      <c r="BA984" s="68" t="str">
        <f t="shared" si="641"/>
        <v/>
      </c>
      <c r="BB984" s="68" t="str">
        <f t="shared" si="642"/>
        <v/>
      </c>
      <c r="BC984" s="68" t="str">
        <f t="shared" si="643"/>
        <v/>
      </c>
      <c r="BD984" s="69" t="str">
        <f t="shared" si="644"/>
        <v/>
      </c>
      <c r="BE984" s="69" t="str">
        <f t="shared" si="657"/>
        <v/>
      </c>
      <c r="BT984" s="138" t="str">
        <f t="shared" ca="1" si="658"/>
        <v/>
      </c>
      <c r="BU984" s="139" t="str">
        <f t="shared" ca="1" si="659"/>
        <v/>
      </c>
      <c r="BW984" s="138" t="str">
        <f t="shared" si="660"/>
        <v/>
      </c>
      <c r="BX984" s="104" t="str">
        <f t="shared" si="661"/>
        <v/>
      </c>
      <c r="BY984" s="139" t="str">
        <f t="shared" si="662"/>
        <v/>
      </c>
      <c r="CA984" s="138" t="str">
        <f t="shared" si="663"/>
        <v/>
      </c>
      <c r="CB984" s="104" t="str">
        <f t="shared" si="664"/>
        <v/>
      </c>
      <c r="CC984" s="139" t="str">
        <f t="shared" si="665"/>
        <v/>
      </c>
      <c r="CE984" s="162" t="str">
        <f t="shared" si="666"/>
        <v/>
      </c>
      <c r="CF984" s="163" t="str">
        <f t="shared" si="667"/>
        <v/>
      </c>
      <c r="CG984" s="164" t="str">
        <f t="shared" si="668"/>
        <v/>
      </c>
      <c r="CI984" s="162" t="str">
        <f t="shared" si="669"/>
        <v/>
      </c>
      <c r="CJ984" s="163" t="str">
        <f t="shared" si="631"/>
        <v/>
      </c>
      <c r="CK984" s="164" t="str">
        <f t="shared" si="632"/>
        <v/>
      </c>
      <c r="CM984" s="169" t="str">
        <f t="shared" si="670"/>
        <v/>
      </c>
      <c r="CN984" s="139" t="str">
        <f t="shared" si="671"/>
        <v/>
      </c>
      <c r="CP984" s="41" t="str">
        <f>IF($CM984="", "", COUNTIF($CM$11:$CM$3035, "&lt;"&amp;$CM984)+1+COUNTIF($CM$11:$CM984, $CM984)-1)</f>
        <v/>
      </c>
    </row>
    <row r="985" spans="1:94" x14ac:dyDescent="0.25">
      <c r="A985" s="40"/>
      <c r="B985" s="82" t="str">
        <f>IF($I985="", "", IFERROR(INDEX('Job Database'!$AE$11:$AE$3035, MATCH($I985, 'Job Database'!$X$11:$X$3035, 0)), ""))</f>
        <v/>
      </c>
      <c r="C985" s="69" t="str">
        <f>IF($I985="", "", IF(COUNTIF('Job Database'!$X$11:$X$3035, $I985)=0, $AC$5, $AC$4))</f>
        <v/>
      </c>
      <c r="D985" s="40"/>
      <c r="E985" s="85" t="str">
        <f>IF($I985="", "", IF(IFERROR(INDEX('Job Database'!$M$11:$M$3035, MATCH($I985, 'Job Database'!$X$11:$X$3035, 0)), "")="", "", IFERROR(INDEX('Job Database'!$M$11:$M$3035, MATCH($I985, 'Job Database'!$X$11:$X$3035, 0)), "")))</f>
        <v/>
      </c>
      <c r="F985" s="40"/>
      <c r="G985" s="88" t="str">
        <f t="shared" si="645"/>
        <v/>
      </c>
      <c r="H985" s="40"/>
      <c r="I985" s="24"/>
      <c r="J985" s="34"/>
      <c r="K985" s="106"/>
      <c r="L985" s="79"/>
      <c r="M985" s="34"/>
      <c r="N985" s="79"/>
      <c r="O985" s="31"/>
      <c r="P985" s="53"/>
      <c r="Q985" s="40"/>
      <c r="S985" s="41" t="str">
        <f t="shared" si="633"/>
        <v/>
      </c>
      <c r="T985" s="41" t="str">
        <f t="shared" si="634"/>
        <v/>
      </c>
      <c r="U985" s="41" t="str">
        <f t="shared" si="646"/>
        <v/>
      </c>
      <c r="W985" s="74" t="str">
        <f>IF('Job Database'!$X985="", "", 'Job Database'!$X985)</f>
        <v/>
      </c>
      <c r="Y985" s="41" t="str">
        <f>IF($W985="", "", IF(COUNTIF($I$11:$I$3035, $W985)&gt;0, "", MAX($Y$10:$Y984)+1))</f>
        <v/>
      </c>
      <c r="Z985" s="41">
        <v>975</v>
      </c>
      <c r="AA985" s="58" t="str">
        <f t="shared" si="647"/>
        <v/>
      </c>
      <c r="AC985" s="41" t="str">
        <f t="shared" si="635"/>
        <v/>
      </c>
      <c r="AE985" s="41" t="str">
        <f t="shared" si="648"/>
        <v/>
      </c>
      <c r="AJ985" s="154" t="str">
        <f t="shared" si="649"/>
        <v/>
      </c>
      <c r="AL985" s="120" t="str">
        <f t="shared" si="650"/>
        <v/>
      </c>
      <c r="AM985" s="104" t="str">
        <f t="shared" si="651"/>
        <v/>
      </c>
      <c r="AN985" s="104" t="str">
        <f t="shared" si="652"/>
        <v/>
      </c>
      <c r="AO985" s="104" t="str">
        <f t="shared" si="636"/>
        <v/>
      </c>
      <c r="AP985" s="104" t="str">
        <f t="shared" si="637"/>
        <v/>
      </c>
      <c r="AQ985" s="121" t="str">
        <f t="shared" si="653"/>
        <v/>
      </c>
      <c r="AS985" s="88" t="str">
        <f t="shared" si="638"/>
        <v/>
      </c>
      <c r="AT985" s="68" t="str">
        <f t="shared" si="654"/>
        <v/>
      </c>
      <c r="AU985" s="68" t="str">
        <f t="shared" si="655"/>
        <v/>
      </c>
      <c r="AV985" s="68" t="str">
        <f t="shared" si="656"/>
        <v/>
      </c>
      <c r="AW985" s="88" t="str">
        <f t="shared" si="639"/>
        <v/>
      </c>
      <c r="AZ985" s="88" t="str">
        <f t="shared" si="640"/>
        <v/>
      </c>
      <c r="BA985" s="68" t="str">
        <f t="shared" si="641"/>
        <v/>
      </c>
      <c r="BB985" s="68" t="str">
        <f t="shared" si="642"/>
        <v/>
      </c>
      <c r="BC985" s="68" t="str">
        <f t="shared" si="643"/>
        <v/>
      </c>
      <c r="BD985" s="69" t="str">
        <f t="shared" si="644"/>
        <v/>
      </c>
      <c r="BE985" s="69" t="str">
        <f t="shared" si="657"/>
        <v/>
      </c>
      <c r="BT985" s="138" t="str">
        <f t="shared" ca="1" si="658"/>
        <v/>
      </c>
      <c r="BU985" s="139" t="str">
        <f t="shared" ca="1" si="659"/>
        <v/>
      </c>
      <c r="BW985" s="138" t="str">
        <f t="shared" si="660"/>
        <v/>
      </c>
      <c r="BX985" s="104" t="str">
        <f t="shared" si="661"/>
        <v/>
      </c>
      <c r="BY985" s="139" t="str">
        <f t="shared" si="662"/>
        <v/>
      </c>
      <c r="CA985" s="138" t="str">
        <f t="shared" si="663"/>
        <v/>
      </c>
      <c r="CB985" s="104" t="str">
        <f t="shared" si="664"/>
        <v/>
      </c>
      <c r="CC985" s="139" t="str">
        <f t="shared" si="665"/>
        <v/>
      </c>
      <c r="CE985" s="162" t="str">
        <f t="shared" si="666"/>
        <v/>
      </c>
      <c r="CF985" s="163" t="str">
        <f t="shared" si="667"/>
        <v/>
      </c>
      <c r="CG985" s="164" t="str">
        <f t="shared" si="668"/>
        <v/>
      </c>
      <c r="CI985" s="162" t="str">
        <f t="shared" si="669"/>
        <v/>
      </c>
      <c r="CJ985" s="163" t="str">
        <f t="shared" si="631"/>
        <v/>
      </c>
      <c r="CK985" s="164" t="str">
        <f t="shared" si="632"/>
        <v/>
      </c>
      <c r="CM985" s="169" t="str">
        <f t="shared" si="670"/>
        <v/>
      </c>
      <c r="CN985" s="139" t="str">
        <f t="shared" si="671"/>
        <v/>
      </c>
      <c r="CP985" s="41" t="str">
        <f>IF($CM985="", "", COUNTIF($CM$11:$CM$3035, "&lt;"&amp;$CM985)+1+COUNTIF($CM$11:$CM985, $CM985)-1)</f>
        <v/>
      </c>
    </row>
    <row r="986" spans="1:94" x14ac:dyDescent="0.25">
      <c r="A986" s="40"/>
      <c r="B986" s="82" t="str">
        <f>IF($I986="", "", IFERROR(INDEX('Job Database'!$AE$11:$AE$3035, MATCH($I986, 'Job Database'!$X$11:$X$3035, 0)), ""))</f>
        <v/>
      </c>
      <c r="C986" s="69" t="str">
        <f>IF($I986="", "", IF(COUNTIF('Job Database'!$X$11:$X$3035, $I986)=0, $AC$5, $AC$4))</f>
        <v/>
      </c>
      <c r="D986" s="40"/>
      <c r="E986" s="85" t="str">
        <f>IF($I986="", "", IF(IFERROR(INDEX('Job Database'!$M$11:$M$3035, MATCH($I986, 'Job Database'!$X$11:$X$3035, 0)), "")="", "", IFERROR(INDEX('Job Database'!$M$11:$M$3035, MATCH($I986, 'Job Database'!$X$11:$X$3035, 0)), "")))</f>
        <v/>
      </c>
      <c r="F986" s="40"/>
      <c r="G986" s="88" t="str">
        <f t="shared" si="645"/>
        <v/>
      </c>
      <c r="H986" s="40"/>
      <c r="I986" s="24"/>
      <c r="J986" s="34"/>
      <c r="K986" s="106"/>
      <c r="L986" s="79"/>
      <c r="M986" s="34"/>
      <c r="N986" s="79"/>
      <c r="O986" s="31"/>
      <c r="P986" s="53"/>
      <c r="Q986" s="40"/>
      <c r="S986" s="41" t="str">
        <f t="shared" si="633"/>
        <v/>
      </c>
      <c r="T986" s="41" t="str">
        <f t="shared" si="634"/>
        <v/>
      </c>
      <c r="U986" s="41" t="str">
        <f t="shared" si="646"/>
        <v/>
      </c>
      <c r="W986" s="74" t="str">
        <f>IF('Job Database'!$X986="", "", 'Job Database'!$X986)</f>
        <v/>
      </c>
      <c r="Y986" s="41" t="str">
        <f>IF($W986="", "", IF(COUNTIF($I$11:$I$3035, $W986)&gt;0, "", MAX($Y$10:$Y985)+1))</f>
        <v/>
      </c>
      <c r="Z986" s="41">
        <v>976</v>
      </c>
      <c r="AA986" s="58" t="str">
        <f t="shared" si="647"/>
        <v/>
      </c>
      <c r="AC986" s="41" t="str">
        <f t="shared" si="635"/>
        <v/>
      </c>
      <c r="AE986" s="41" t="str">
        <f t="shared" si="648"/>
        <v/>
      </c>
      <c r="AJ986" s="154" t="str">
        <f t="shared" si="649"/>
        <v/>
      </c>
      <c r="AL986" s="120" t="str">
        <f t="shared" si="650"/>
        <v/>
      </c>
      <c r="AM986" s="104" t="str">
        <f t="shared" si="651"/>
        <v/>
      </c>
      <c r="AN986" s="104" t="str">
        <f t="shared" si="652"/>
        <v/>
      </c>
      <c r="AO986" s="104" t="str">
        <f t="shared" si="636"/>
        <v/>
      </c>
      <c r="AP986" s="104" t="str">
        <f t="shared" si="637"/>
        <v/>
      </c>
      <c r="AQ986" s="121" t="str">
        <f t="shared" si="653"/>
        <v/>
      </c>
      <c r="AS986" s="88" t="str">
        <f t="shared" si="638"/>
        <v/>
      </c>
      <c r="AT986" s="68" t="str">
        <f t="shared" si="654"/>
        <v/>
      </c>
      <c r="AU986" s="68" t="str">
        <f t="shared" si="655"/>
        <v/>
      </c>
      <c r="AV986" s="68" t="str">
        <f t="shared" si="656"/>
        <v/>
      </c>
      <c r="AW986" s="88" t="str">
        <f t="shared" si="639"/>
        <v/>
      </c>
      <c r="AZ986" s="88" t="str">
        <f t="shared" si="640"/>
        <v/>
      </c>
      <c r="BA986" s="68" t="str">
        <f t="shared" si="641"/>
        <v/>
      </c>
      <c r="BB986" s="68" t="str">
        <f t="shared" si="642"/>
        <v/>
      </c>
      <c r="BC986" s="68" t="str">
        <f t="shared" si="643"/>
        <v/>
      </c>
      <c r="BD986" s="69" t="str">
        <f t="shared" si="644"/>
        <v/>
      </c>
      <c r="BE986" s="69" t="str">
        <f t="shared" si="657"/>
        <v/>
      </c>
      <c r="BT986" s="138" t="str">
        <f t="shared" ca="1" si="658"/>
        <v/>
      </c>
      <c r="BU986" s="139" t="str">
        <f t="shared" ca="1" si="659"/>
        <v/>
      </c>
      <c r="BW986" s="138" t="str">
        <f t="shared" si="660"/>
        <v/>
      </c>
      <c r="BX986" s="104" t="str">
        <f t="shared" si="661"/>
        <v/>
      </c>
      <c r="BY986" s="139" t="str">
        <f t="shared" si="662"/>
        <v/>
      </c>
      <c r="CA986" s="138" t="str">
        <f t="shared" si="663"/>
        <v/>
      </c>
      <c r="CB986" s="104" t="str">
        <f t="shared" si="664"/>
        <v/>
      </c>
      <c r="CC986" s="139" t="str">
        <f t="shared" si="665"/>
        <v/>
      </c>
      <c r="CE986" s="162" t="str">
        <f t="shared" si="666"/>
        <v/>
      </c>
      <c r="CF986" s="163" t="str">
        <f t="shared" si="667"/>
        <v/>
      </c>
      <c r="CG986" s="164" t="str">
        <f t="shared" si="668"/>
        <v/>
      </c>
      <c r="CI986" s="162" t="str">
        <f t="shared" si="669"/>
        <v/>
      </c>
      <c r="CJ986" s="163" t="str">
        <f t="shared" si="631"/>
        <v/>
      </c>
      <c r="CK986" s="164" t="str">
        <f t="shared" si="632"/>
        <v/>
      </c>
      <c r="CM986" s="169" t="str">
        <f t="shared" si="670"/>
        <v/>
      </c>
      <c r="CN986" s="139" t="str">
        <f t="shared" si="671"/>
        <v/>
      </c>
      <c r="CP986" s="41" t="str">
        <f>IF($CM986="", "", COUNTIF($CM$11:$CM$3035, "&lt;"&amp;$CM986)+1+COUNTIF($CM$11:$CM986, $CM986)-1)</f>
        <v/>
      </c>
    </row>
    <row r="987" spans="1:94" x14ac:dyDescent="0.25">
      <c r="A987" s="40"/>
      <c r="B987" s="82" t="str">
        <f>IF($I987="", "", IFERROR(INDEX('Job Database'!$AE$11:$AE$3035, MATCH($I987, 'Job Database'!$X$11:$X$3035, 0)), ""))</f>
        <v/>
      </c>
      <c r="C987" s="69" t="str">
        <f>IF($I987="", "", IF(COUNTIF('Job Database'!$X$11:$X$3035, $I987)=0, $AC$5, $AC$4))</f>
        <v/>
      </c>
      <c r="D987" s="40"/>
      <c r="E987" s="85" t="str">
        <f>IF($I987="", "", IF(IFERROR(INDEX('Job Database'!$M$11:$M$3035, MATCH($I987, 'Job Database'!$X$11:$X$3035, 0)), "")="", "", IFERROR(INDEX('Job Database'!$M$11:$M$3035, MATCH($I987, 'Job Database'!$X$11:$X$3035, 0)), "")))</f>
        <v/>
      </c>
      <c r="F987" s="40"/>
      <c r="G987" s="88" t="str">
        <f t="shared" si="645"/>
        <v/>
      </c>
      <c r="H987" s="40"/>
      <c r="I987" s="24"/>
      <c r="J987" s="34"/>
      <c r="K987" s="106"/>
      <c r="L987" s="79"/>
      <c r="M987" s="34"/>
      <c r="N987" s="79"/>
      <c r="O987" s="31"/>
      <c r="P987" s="53"/>
      <c r="Q987" s="40"/>
      <c r="S987" s="41" t="str">
        <f t="shared" si="633"/>
        <v/>
      </c>
      <c r="T987" s="41" t="str">
        <f t="shared" si="634"/>
        <v/>
      </c>
      <c r="U987" s="41" t="str">
        <f t="shared" si="646"/>
        <v/>
      </c>
      <c r="W987" s="74" t="str">
        <f>IF('Job Database'!$X987="", "", 'Job Database'!$X987)</f>
        <v/>
      </c>
      <c r="Y987" s="41" t="str">
        <f>IF($W987="", "", IF(COUNTIF($I$11:$I$3035, $W987)&gt;0, "", MAX($Y$10:$Y986)+1))</f>
        <v/>
      </c>
      <c r="Z987" s="41">
        <v>977</v>
      </c>
      <c r="AA987" s="58" t="str">
        <f t="shared" si="647"/>
        <v/>
      </c>
      <c r="AC987" s="41" t="str">
        <f t="shared" si="635"/>
        <v/>
      </c>
      <c r="AE987" s="41" t="str">
        <f t="shared" si="648"/>
        <v/>
      </c>
      <c r="AJ987" s="154" t="str">
        <f t="shared" si="649"/>
        <v/>
      </c>
      <c r="AL987" s="120" t="str">
        <f t="shared" si="650"/>
        <v/>
      </c>
      <c r="AM987" s="104" t="str">
        <f t="shared" si="651"/>
        <v/>
      </c>
      <c r="AN987" s="104" t="str">
        <f t="shared" si="652"/>
        <v/>
      </c>
      <c r="AO987" s="104" t="str">
        <f t="shared" si="636"/>
        <v/>
      </c>
      <c r="AP987" s="104" t="str">
        <f t="shared" si="637"/>
        <v/>
      </c>
      <c r="AQ987" s="121" t="str">
        <f t="shared" si="653"/>
        <v/>
      </c>
      <c r="AS987" s="88" t="str">
        <f t="shared" si="638"/>
        <v/>
      </c>
      <c r="AT987" s="68" t="str">
        <f t="shared" si="654"/>
        <v/>
      </c>
      <c r="AU987" s="68" t="str">
        <f t="shared" si="655"/>
        <v/>
      </c>
      <c r="AV987" s="68" t="str">
        <f t="shared" si="656"/>
        <v/>
      </c>
      <c r="AW987" s="88" t="str">
        <f t="shared" si="639"/>
        <v/>
      </c>
      <c r="AZ987" s="88" t="str">
        <f t="shared" si="640"/>
        <v/>
      </c>
      <c r="BA987" s="68" t="str">
        <f t="shared" si="641"/>
        <v/>
      </c>
      <c r="BB987" s="68" t="str">
        <f t="shared" si="642"/>
        <v/>
      </c>
      <c r="BC987" s="68" t="str">
        <f t="shared" si="643"/>
        <v/>
      </c>
      <c r="BD987" s="69" t="str">
        <f t="shared" si="644"/>
        <v/>
      </c>
      <c r="BE987" s="69" t="str">
        <f t="shared" si="657"/>
        <v/>
      </c>
      <c r="BT987" s="138" t="str">
        <f t="shared" ca="1" si="658"/>
        <v/>
      </c>
      <c r="BU987" s="139" t="str">
        <f t="shared" ca="1" si="659"/>
        <v/>
      </c>
      <c r="BW987" s="138" t="str">
        <f t="shared" si="660"/>
        <v/>
      </c>
      <c r="BX987" s="104" t="str">
        <f t="shared" si="661"/>
        <v/>
      </c>
      <c r="BY987" s="139" t="str">
        <f t="shared" si="662"/>
        <v/>
      </c>
      <c r="CA987" s="138" t="str">
        <f t="shared" si="663"/>
        <v/>
      </c>
      <c r="CB987" s="104" t="str">
        <f t="shared" si="664"/>
        <v/>
      </c>
      <c r="CC987" s="139" t="str">
        <f t="shared" si="665"/>
        <v/>
      </c>
      <c r="CE987" s="162" t="str">
        <f t="shared" si="666"/>
        <v/>
      </c>
      <c r="CF987" s="163" t="str">
        <f t="shared" si="667"/>
        <v/>
      </c>
      <c r="CG987" s="164" t="str">
        <f t="shared" si="668"/>
        <v/>
      </c>
      <c r="CI987" s="162" t="str">
        <f t="shared" si="669"/>
        <v/>
      </c>
      <c r="CJ987" s="163" t="str">
        <f t="shared" ref="CJ987:CJ1050" si="672">IF(CB987="", "", M987)</f>
        <v/>
      </c>
      <c r="CK987" s="164" t="str">
        <f t="shared" ref="CK987:CK1050" si="673">IF(CC987="", "", N987)</f>
        <v/>
      </c>
      <c r="CM987" s="169" t="str">
        <f t="shared" si="670"/>
        <v/>
      </c>
      <c r="CN987" s="139" t="str">
        <f t="shared" si="671"/>
        <v/>
      </c>
      <c r="CP987" s="41" t="str">
        <f>IF($CM987="", "", COUNTIF($CM$11:$CM$3035, "&lt;"&amp;$CM987)+1+COUNTIF($CM$11:$CM987, $CM987)-1)</f>
        <v/>
      </c>
    </row>
    <row r="988" spans="1:94" x14ac:dyDescent="0.25">
      <c r="A988" s="40"/>
      <c r="B988" s="82" t="str">
        <f>IF($I988="", "", IFERROR(INDEX('Job Database'!$AE$11:$AE$3035, MATCH($I988, 'Job Database'!$X$11:$X$3035, 0)), ""))</f>
        <v/>
      </c>
      <c r="C988" s="69" t="str">
        <f>IF($I988="", "", IF(COUNTIF('Job Database'!$X$11:$X$3035, $I988)=0, $AC$5, $AC$4))</f>
        <v/>
      </c>
      <c r="D988" s="40"/>
      <c r="E988" s="85" t="str">
        <f>IF($I988="", "", IF(IFERROR(INDEX('Job Database'!$M$11:$M$3035, MATCH($I988, 'Job Database'!$X$11:$X$3035, 0)), "")="", "", IFERROR(INDEX('Job Database'!$M$11:$M$3035, MATCH($I988, 'Job Database'!$X$11:$X$3035, 0)), "")))</f>
        <v/>
      </c>
      <c r="F988" s="40"/>
      <c r="G988" s="88" t="str">
        <f t="shared" si="645"/>
        <v/>
      </c>
      <c r="H988" s="40"/>
      <c r="I988" s="24"/>
      <c r="J988" s="34"/>
      <c r="K988" s="106"/>
      <c r="L988" s="79"/>
      <c r="M988" s="34"/>
      <c r="N988" s="79"/>
      <c r="O988" s="31"/>
      <c r="P988" s="53"/>
      <c r="Q988" s="40"/>
      <c r="S988" s="41" t="str">
        <f t="shared" si="633"/>
        <v/>
      </c>
      <c r="T988" s="41" t="str">
        <f t="shared" si="634"/>
        <v/>
      </c>
      <c r="U988" s="41" t="str">
        <f t="shared" si="646"/>
        <v/>
      </c>
      <c r="W988" s="74" t="str">
        <f>IF('Job Database'!$X988="", "", 'Job Database'!$X988)</f>
        <v/>
      </c>
      <c r="Y988" s="41" t="str">
        <f>IF($W988="", "", IF(COUNTIF($I$11:$I$3035, $W988)&gt;0, "", MAX($Y$10:$Y987)+1))</f>
        <v/>
      </c>
      <c r="Z988" s="41">
        <v>978</v>
      </c>
      <c r="AA988" s="58" t="str">
        <f t="shared" si="647"/>
        <v/>
      </c>
      <c r="AC988" s="41" t="str">
        <f t="shared" si="635"/>
        <v/>
      </c>
      <c r="AE988" s="41" t="str">
        <f t="shared" si="648"/>
        <v/>
      </c>
      <c r="AJ988" s="154" t="str">
        <f t="shared" si="649"/>
        <v/>
      </c>
      <c r="AL988" s="120" t="str">
        <f t="shared" si="650"/>
        <v/>
      </c>
      <c r="AM988" s="104" t="str">
        <f t="shared" si="651"/>
        <v/>
      </c>
      <c r="AN988" s="104" t="str">
        <f t="shared" si="652"/>
        <v/>
      </c>
      <c r="AO988" s="104" t="str">
        <f t="shared" si="636"/>
        <v/>
      </c>
      <c r="AP988" s="104" t="str">
        <f t="shared" si="637"/>
        <v/>
      </c>
      <c r="AQ988" s="121" t="str">
        <f t="shared" si="653"/>
        <v/>
      </c>
      <c r="AS988" s="88" t="str">
        <f t="shared" si="638"/>
        <v/>
      </c>
      <c r="AT988" s="68" t="str">
        <f t="shared" si="654"/>
        <v/>
      </c>
      <c r="AU988" s="68" t="str">
        <f t="shared" si="655"/>
        <v/>
      </c>
      <c r="AV988" s="68" t="str">
        <f t="shared" si="656"/>
        <v/>
      </c>
      <c r="AW988" s="88" t="str">
        <f t="shared" si="639"/>
        <v/>
      </c>
      <c r="AZ988" s="88" t="str">
        <f t="shared" si="640"/>
        <v/>
      </c>
      <c r="BA988" s="68" t="str">
        <f t="shared" si="641"/>
        <v/>
      </c>
      <c r="BB988" s="68" t="str">
        <f t="shared" si="642"/>
        <v/>
      </c>
      <c r="BC988" s="68" t="str">
        <f t="shared" si="643"/>
        <v/>
      </c>
      <c r="BD988" s="69" t="str">
        <f t="shared" si="644"/>
        <v/>
      </c>
      <c r="BE988" s="69" t="str">
        <f t="shared" si="657"/>
        <v/>
      </c>
      <c r="BT988" s="138" t="str">
        <f t="shared" ca="1" si="658"/>
        <v/>
      </c>
      <c r="BU988" s="139" t="str">
        <f t="shared" ca="1" si="659"/>
        <v/>
      </c>
      <c r="BW988" s="138" t="str">
        <f t="shared" si="660"/>
        <v/>
      </c>
      <c r="BX988" s="104" t="str">
        <f t="shared" si="661"/>
        <v/>
      </c>
      <c r="BY988" s="139" t="str">
        <f t="shared" si="662"/>
        <v/>
      </c>
      <c r="CA988" s="138" t="str">
        <f t="shared" si="663"/>
        <v/>
      </c>
      <c r="CB988" s="104" t="str">
        <f t="shared" si="664"/>
        <v/>
      </c>
      <c r="CC988" s="139" t="str">
        <f t="shared" si="665"/>
        <v/>
      </c>
      <c r="CE988" s="162" t="str">
        <f t="shared" si="666"/>
        <v/>
      </c>
      <c r="CF988" s="163" t="str">
        <f t="shared" si="667"/>
        <v/>
      </c>
      <c r="CG988" s="164" t="str">
        <f t="shared" si="668"/>
        <v/>
      </c>
      <c r="CI988" s="162" t="str">
        <f t="shared" si="669"/>
        <v/>
      </c>
      <c r="CJ988" s="163" t="str">
        <f t="shared" si="672"/>
        <v/>
      </c>
      <c r="CK988" s="164" t="str">
        <f t="shared" si="673"/>
        <v/>
      </c>
      <c r="CM988" s="169" t="str">
        <f t="shared" si="670"/>
        <v/>
      </c>
      <c r="CN988" s="139" t="str">
        <f t="shared" si="671"/>
        <v/>
      </c>
      <c r="CP988" s="41" t="str">
        <f>IF($CM988="", "", COUNTIF($CM$11:$CM$3035, "&lt;"&amp;$CM988)+1+COUNTIF($CM$11:$CM988, $CM988)-1)</f>
        <v/>
      </c>
    </row>
    <row r="989" spans="1:94" x14ac:dyDescent="0.25">
      <c r="A989" s="40"/>
      <c r="B989" s="82" t="str">
        <f>IF($I989="", "", IFERROR(INDEX('Job Database'!$AE$11:$AE$3035, MATCH($I989, 'Job Database'!$X$11:$X$3035, 0)), ""))</f>
        <v/>
      </c>
      <c r="C989" s="69" t="str">
        <f>IF($I989="", "", IF(COUNTIF('Job Database'!$X$11:$X$3035, $I989)=0, $AC$5, $AC$4))</f>
        <v/>
      </c>
      <c r="D989" s="40"/>
      <c r="E989" s="85" t="str">
        <f>IF($I989="", "", IF(IFERROR(INDEX('Job Database'!$M$11:$M$3035, MATCH($I989, 'Job Database'!$X$11:$X$3035, 0)), "")="", "", IFERROR(INDEX('Job Database'!$M$11:$M$3035, MATCH($I989, 'Job Database'!$X$11:$X$3035, 0)), "")))</f>
        <v/>
      </c>
      <c r="F989" s="40"/>
      <c r="G989" s="88" t="str">
        <f t="shared" si="645"/>
        <v/>
      </c>
      <c r="H989" s="40"/>
      <c r="I989" s="24"/>
      <c r="J989" s="34"/>
      <c r="K989" s="106"/>
      <c r="L989" s="79"/>
      <c r="M989" s="34"/>
      <c r="N989" s="79"/>
      <c r="O989" s="31"/>
      <c r="P989" s="53"/>
      <c r="Q989" s="40"/>
      <c r="S989" s="41" t="str">
        <f t="shared" si="633"/>
        <v/>
      </c>
      <c r="T989" s="41" t="str">
        <f t="shared" si="634"/>
        <v/>
      </c>
      <c r="U989" s="41" t="str">
        <f t="shared" si="646"/>
        <v/>
      </c>
      <c r="W989" s="74" t="str">
        <f>IF('Job Database'!$X989="", "", 'Job Database'!$X989)</f>
        <v/>
      </c>
      <c r="Y989" s="41" t="str">
        <f>IF($W989="", "", IF(COUNTIF($I$11:$I$3035, $W989)&gt;0, "", MAX($Y$10:$Y988)+1))</f>
        <v/>
      </c>
      <c r="Z989" s="41">
        <v>979</v>
      </c>
      <c r="AA989" s="58" t="str">
        <f t="shared" si="647"/>
        <v/>
      </c>
      <c r="AC989" s="41" t="str">
        <f t="shared" si="635"/>
        <v/>
      </c>
      <c r="AE989" s="41" t="str">
        <f t="shared" si="648"/>
        <v/>
      </c>
      <c r="AJ989" s="154" t="str">
        <f t="shared" si="649"/>
        <v/>
      </c>
      <c r="AL989" s="120" t="str">
        <f t="shared" si="650"/>
        <v/>
      </c>
      <c r="AM989" s="104" t="str">
        <f t="shared" si="651"/>
        <v/>
      </c>
      <c r="AN989" s="104" t="str">
        <f t="shared" si="652"/>
        <v/>
      </c>
      <c r="AO989" s="104" t="str">
        <f t="shared" si="636"/>
        <v/>
      </c>
      <c r="AP989" s="104" t="str">
        <f t="shared" si="637"/>
        <v/>
      </c>
      <c r="AQ989" s="121" t="str">
        <f t="shared" si="653"/>
        <v/>
      </c>
      <c r="AS989" s="88" t="str">
        <f t="shared" si="638"/>
        <v/>
      </c>
      <c r="AT989" s="68" t="str">
        <f t="shared" si="654"/>
        <v/>
      </c>
      <c r="AU989" s="68" t="str">
        <f t="shared" si="655"/>
        <v/>
      </c>
      <c r="AV989" s="68" t="str">
        <f t="shared" si="656"/>
        <v/>
      </c>
      <c r="AW989" s="88" t="str">
        <f t="shared" si="639"/>
        <v/>
      </c>
      <c r="AZ989" s="88" t="str">
        <f t="shared" si="640"/>
        <v/>
      </c>
      <c r="BA989" s="68" t="str">
        <f t="shared" si="641"/>
        <v/>
      </c>
      <c r="BB989" s="68" t="str">
        <f t="shared" si="642"/>
        <v/>
      </c>
      <c r="BC989" s="68" t="str">
        <f t="shared" si="643"/>
        <v/>
      </c>
      <c r="BD989" s="69" t="str">
        <f t="shared" si="644"/>
        <v/>
      </c>
      <c r="BE989" s="69" t="str">
        <f t="shared" si="657"/>
        <v/>
      </c>
      <c r="BT989" s="138" t="str">
        <f t="shared" ca="1" si="658"/>
        <v/>
      </c>
      <c r="BU989" s="139" t="str">
        <f t="shared" ca="1" si="659"/>
        <v/>
      </c>
      <c r="BW989" s="138" t="str">
        <f t="shared" si="660"/>
        <v/>
      </c>
      <c r="BX989" s="104" t="str">
        <f t="shared" si="661"/>
        <v/>
      </c>
      <c r="BY989" s="139" t="str">
        <f t="shared" si="662"/>
        <v/>
      </c>
      <c r="CA989" s="138" t="str">
        <f t="shared" si="663"/>
        <v/>
      </c>
      <c r="CB989" s="104" t="str">
        <f t="shared" si="664"/>
        <v/>
      </c>
      <c r="CC989" s="139" t="str">
        <f t="shared" si="665"/>
        <v/>
      </c>
      <c r="CE989" s="162" t="str">
        <f t="shared" si="666"/>
        <v/>
      </c>
      <c r="CF989" s="163" t="str">
        <f t="shared" si="667"/>
        <v/>
      </c>
      <c r="CG989" s="164" t="str">
        <f t="shared" si="668"/>
        <v/>
      </c>
      <c r="CI989" s="162" t="str">
        <f t="shared" si="669"/>
        <v/>
      </c>
      <c r="CJ989" s="163" t="str">
        <f t="shared" si="672"/>
        <v/>
      </c>
      <c r="CK989" s="164" t="str">
        <f t="shared" si="673"/>
        <v/>
      </c>
      <c r="CM989" s="169" t="str">
        <f t="shared" si="670"/>
        <v/>
      </c>
      <c r="CN989" s="139" t="str">
        <f t="shared" si="671"/>
        <v/>
      </c>
      <c r="CP989" s="41" t="str">
        <f>IF($CM989="", "", COUNTIF($CM$11:$CM$3035, "&lt;"&amp;$CM989)+1+COUNTIF($CM$11:$CM989, $CM989)-1)</f>
        <v/>
      </c>
    </row>
    <row r="990" spans="1:94" x14ac:dyDescent="0.25">
      <c r="A990" s="40"/>
      <c r="B990" s="82" t="str">
        <f>IF($I990="", "", IFERROR(INDEX('Job Database'!$AE$11:$AE$3035, MATCH($I990, 'Job Database'!$X$11:$X$3035, 0)), ""))</f>
        <v/>
      </c>
      <c r="C990" s="69" t="str">
        <f>IF($I990="", "", IF(COUNTIF('Job Database'!$X$11:$X$3035, $I990)=0, $AC$5, $AC$4))</f>
        <v/>
      </c>
      <c r="D990" s="40"/>
      <c r="E990" s="85" t="str">
        <f>IF($I990="", "", IF(IFERROR(INDEX('Job Database'!$M$11:$M$3035, MATCH($I990, 'Job Database'!$X$11:$X$3035, 0)), "")="", "", IFERROR(INDEX('Job Database'!$M$11:$M$3035, MATCH($I990, 'Job Database'!$X$11:$X$3035, 0)), "")))</f>
        <v/>
      </c>
      <c r="F990" s="40"/>
      <c r="G990" s="88" t="str">
        <f t="shared" si="645"/>
        <v/>
      </c>
      <c r="H990" s="40"/>
      <c r="I990" s="24"/>
      <c r="J990" s="34"/>
      <c r="K990" s="106"/>
      <c r="L990" s="79"/>
      <c r="M990" s="34"/>
      <c r="N990" s="79"/>
      <c r="O990" s="31"/>
      <c r="P990" s="53"/>
      <c r="Q990" s="40"/>
      <c r="S990" s="41" t="str">
        <f t="shared" si="633"/>
        <v/>
      </c>
      <c r="T990" s="41" t="str">
        <f t="shared" si="634"/>
        <v/>
      </c>
      <c r="U990" s="41" t="str">
        <f t="shared" si="646"/>
        <v/>
      </c>
      <c r="W990" s="74" t="str">
        <f>IF('Job Database'!$X990="", "", 'Job Database'!$X990)</f>
        <v/>
      </c>
      <c r="Y990" s="41" t="str">
        <f>IF($W990="", "", IF(COUNTIF($I$11:$I$3035, $W990)&gt;0, "", MAX($Y$10:$Y989)+1))</f>
        <v/>
      </c>
      <c r="Z990" s="41">
        <v>980</v>
      </c>
      <c r="AA990" s="58" t="str">
        <f t="shared" si="647"/>
        <v/>
      </c>
      <c r="AC990" s="41" t="str">
        <f t="shared" si="635"/>
        <v/>
      </c>
      <c r="AE990" s="41" t="str">
        <f t="shared" si="648"/>
        <v/>
      </c>
      <c r="AJ990" s="154" t="str">
        <f t="shared" si="649"/>
        <v/>
      </c>
      <c r="AL990" s="120" t="str">
        <f t="shared" si="650"/>
        <v/>
      </c>
      <c r="AM990" s="104" t="str">
        <f t="shared" si="651"/>
        <v/>
      </c>
      <c r="AN990" s="104" t="str">
        <f t="shared" si="652"/>
        <v/>
      </c>
      <c r="AO990" s="104" t="str">
        <f t="shared" si="636"/>
        <v/>
      </c>
      <c r="AP990" s="104" t="str">
        <f t="shared" si="637"/>
        <v/>
      </c>
      <c r="AQ990" s="121" t="str">
        <f t="shared" si="653"/>
        <v/>
      </c>
      <c r="AS990" s="88" t="str">
        <f t="shared" si="638"/>
        <v/>
      </c>
      <c r="AT990" s="68" t="str">
        <f t="shared" si="654"/>
        <v/>
      </c>
      <c r="AU990" s="68" t="str">
        <f t="shared" si="655"/>
        <v/>
      </c>
      <c r="AV990" s="68" t="str">
        <f t="shared" si="656"/>
        <v/>
      </c>
      <c r="AW990" s="88" t="str">
        <f t="shared" si="639"/>
        <v/>
      </c>
      <c r="AZ990" s="88" t="str">
        <f t="shared" si="640"/>
        <v/>
      </c>
      <c r="BA990" s="68" t="str">
        <f t="shared" si="641"/>
        <v/>
      </c>
      <c r="BB990" s="68" t="str">
        <f t="shared" si="642"/>
        <v/>
      </c>
      <c r="BC990" s="68" t="str">
        <f t="shared" si="643"/>
        <v/>
      </c>
      <c r="BD990" s="69" t="str">
        <f t="shared" si="644"/>
        <v/>
      </c>
      <c r="BE990" s="69" t="str">
        <f t="shared" si="657"/>
        <v/>
      </c>
      <c r="BT990" s="138" t="str">
        <f t="shared" ca="1" si="658"/>
        <v/>
      </c>
      <c r="BU990" s="139" t="str">
        <f t="shared" ca="1" si="659"/>
        <v/>
      </c>
      <c r="BW990" s="138" t="str">
        <f t="shared" si="660"/>
        <v/>
      </c>
      <c r="BX990" s="104" t="str">
        <f t="shared" si="661"/>
        <v/>
      </c>
      <c r="BY990" s="139" t="str">
        <f t="shared" si="662"/>
        <v/>
      </c>
      <c r="CA990" s="138" t="str">
        <f t="shared" si="663"/>
        <v/>
      </c>
      <c r="CB990" s="104" t="str">
        <f t="shared" si="664"/>
        <v/>
      </c>
      <c r="CC990" s="139" t="str">
        <f t="shared" si="665"/>
        <v/>
      </c>
      <c r="CE990" s="162" t="str">
        <f t="shared" si="666"/>
        <v/>
      </c>
      <c r="CF990" s="163" t="str">
        <f t="shared" si="667"/>
        <v/>
      </c>
      <c r="CG990" s="164" t="str">
        <f t="shared" si="668"/>
        <v/>
      </c>
      <c r="CI990" s="162" t="str">
        <f t="shared" si="669"/>
        <v/>
      </c>
      <c r="CJ990" s="163" t="str">
        <f t="shared" si="672"/>
        <v/>
      </c>
      <c r="CK990" s="164" t="str">
        <f t="shared" si="673"/>
        <v/>
      </c>
      <c r="CM990" s="169" t="str">
        <f t="shared" si="670"/>
        <v/>
      </c>
      <c r="CN990" s="139" t="str">
        <f t="shared" si="671"/>
        <v/>
      </c>
      <c r="CP990" s="41" t="str">
        <f>IF($CM990="", "", COUNTIF($CM$11:$CM$3035, "&lt;"&amp;$CM990)+1+COUNTIF($CM$11:$CM990, $CM990)-1)</f>
        <v/>
      </c>
    </row>
    <row r="991" spans="1:94" x14ac:dyDescent="0.25">
      <c r="A991" s="40"/>
      <c r="B991" s="82" t="str">
        <f>IF($I991="", "", IFERROR(INDEX('Job Database'!$AE$11:$AE$3035, MATCH($I991, 'Job Database'!$X$11:$X$3035, 0)), ""))</f>
        <v/>
      </c>
      <c r="C991" s="69" t="str">
        <f>IF($I991="", "", IF(COUNTIF('Job Database'!$X$11:$X$3035, $I991)=0, $AC$5, $AC$4))</f>
        <v/>
      </c>
      <c r="D991" s="40"/>
      <c r="E991" s="85" t="str">
        <f>IF($I991="", "", IF(IFERROR(INDEX('Job Database'!$M$11:$M$3035, MATCH($I991, 'Job Database'!$X$11:$X$3035, 0)), "")="", "", IFERROR(INDEX('Job Database'!$M$11:$M$3035, MATCH($I991, 'Job Database'!$X$11:$X$3035, 0)), "")))</f>
        <v/>
      </c>
      <c r="F991" s="40"/>
      <c r="G991" s="88" t="str">
        <f t="shared" si="645"/>
        <v/>
      </c>
      <c r="H991" s="40"/>
      <c r="I991" s="24"/>
      <c r="J991" s="34"/>
      <c r="K991" s="106"/>
      <c r="L991" s="79"/>
      <c r="M991" s="34"/>
      <c r="N991" s="79"/>
      <c r="O991" s="31"/>
      <c r="P991" s="53"/>
      <c r="Q991" s="40"/>
      <c r="S991" s="41" t="str">
        <f t="shared" si="633"/>
        <v/>
      </c>
      <c r="T991" s="41" t="str">
        <f t="shared" si="634"/>
        <v/>
      </c>
      <c r="U991" s="41" t="str">
        <f t="shared" si="646"/>
        <v/>
      </c>
      <c r="W991" s="74" t="str">
        <f>IF('Job Database'!$X991="", "", 'Job Database'!$X991)</f>
        <v/>
      </c>
      <c r="Y991" s="41" t="str">
        <f>IF($W991="", "", IF(COUNTIF($I$11:$I$3035, $W991)&gt;0, "", MAX($Y$10:$Y990)+1))</f>
        <v/>
      </c>
      <c r="Z991" s="41">
        <v>981</v>
      </c>
      <c r="AA991" s="58" t="str">
        <f t="shared" si="647"/>
        <v/>
      </c>
      <c r="AC991" s="41" t="str">
        <f t="shared" si="635"/>
        <v/>
      </c>
      <c r="AE991" s="41" t="str">
        <f t="shared" si="648"/>
        <v/>
      </c>
      <c r="AJ991" s="154" t="str">
        <f t="shared" si="649"/>
        <v/>
      </c>
      <c r="AL991" s="120" t="str">
        <f t="shared" si="650"/>
        <v/>
      </c>
      <c r="AM991" s="104" t="str">
        <f t="shared" si="651"/>
        <v/>
      </c>
      <c r="AN991" s="104" t="str">
        <f t="shared" si="652"/>
        <v/>
      </c>
      <c r="AO991" s="104" t="str">
        <f t="shared" si="636"/>
        <v/>
      </c>
      <c r="AP991" s="104" t="str">
        <f t="shared" si="637"/>
        <v/>
      </c>
      <c r="AQ991" s="121" t="str">
        <f t="shared" si="653"/>
        <v/>
      </c>
      <c r="AS991" s="88" t="str">
        <f t="shared" si="638"/>
        <v/>
      </c>
      <c r="AT991" s="68" t="str">
        <f t="shared" si="654"/>
        <v/>
      </c>
      <c r="AU991" s="68" t="str">
        <f t="shared" si="655"/>
        <v/>
      </c>
      <c r="AV991" s="68" t="str">
        <f t="shared" si="656"/>
        <v/>
      </c>
      <c r="AW991" s="88" t="str">
        <f t="shared" si="639"/>
        <v/>
      </c>
      <c r="AZ991" s="88" t="str">
        <f t="shared" si="640"/>
        <v/>
      </c>
      <c r="BA991" s="68" t="str">
        <f t="shared" si="641"/>
        <v/>
      </c>
      <c r="BB991" s="68" t="str">
        <f t="shared" si="642"/>
        <v/>
      </c>
      <c r="BC991" s="68" t="str">
        <f t="shared" si="643"/>
        <v/>
      </c>
      <c r="BD991" s="69" t="str">
        <f t="shared" si="644"/>
        <v/>
      </c>
      <c r="BE991" s="69" t="str">
        <f t="shared" si="657"/>
        <v/>
      </c>
      <c r="BT991" s="138" t="str">
        <f t="shared" ca="1" si="658"/>
        <v/>
      </c>
      <c r="BU991" s="139" t="str">
        <f t="shared" ca="1" si="659"/>
        <v/>
      </c>
      <c r="BW991" s="138" t="str">
        <f t="shared" si="660"/>
        <v/>
      </c>
      <c r="BX991" s="104" t="str">
        <f t="shared" si="661"/>
        <v/>
      </c>
      <c r="BY991" s="139" t="str">
        <f t="shared" si="662"/>
        <v/>
      </c>
      <c r="CA991" s="138" t="str">
        <f t="shared" si="663"/>
        <v/>
      </c>
      <c r="CB991" s="104" t="str">
        <f t="shared" si="664"/>
        <v/>
      </c>
      <c r="CC991" s="139" t="str">
        <f t="shared" si="665"/>
        <v/>
      </c>
      <c r="CE991" s="162" t="str">
        <f t="shared" si="666"/>
        <v/>
      </c>
      <c r="CF991" s="163" t="str">
        <f t="shared" si="667"/>
        <v/>
      </c>
      <c r="CG991" s="164" t="str">
        <f t="shared" si="668"/>
        <v/>
      </c>
      <c r="CI991" s="162" t="str">
        <f t="shared" si="669"/>
        <v/>
      </c>
      <c r="CJ991" s="163" t="str">
        <f t="shared" si="672"/>
        <v/>
      </c>
      <c r="CK991" s="164" t="str">
        <f t="shared" si="673"/>
        <v/>
      </c>
      <c r="CM991" s="169" t="str">
        <f t="shared" si="670"/>
        <v/>
      </c>
      <c r="CN991" s="139" t="str">
        <f t="shared" si="671"/>
        <v/>
      </c>
      <c r="CP991" s="41" t="str">
        <f>IF($CM991="", "", COUNTIF($CM$11:$CM$3035, "&lt;"&amp;$CM991)+1+COUNTIF($CM$11:$CM991, $CM991)-1)</f>
        <v/>
      </c>
    </row>
    <row r="992" spans="1:94" x14ac:dyDescent="0.25">
      <c r="A992" s="40"/>
      <c r="B992" s="82" t="str">
        <f>IF($I992="", "", IFERROR(INDEX('Job Database'!$AE$11:$AE$3035, MATCH($I992, 'Job Database'!$X$11:$X$3035, 0)), ""))</f>
        <v/>
      </c>
      <c r="C992" s="69" t="str">
        <f>IF($I992="", "", IF(COUNTIF('Job Database'!$X$11:$X$3035, $I992)=0, $AC$5, $AC$4))</f>
        <v/>
      </c>
      <c r="D992" s="40"/>
      <c r="E992" s="85" t="str">
        <f>IF($I992="", "", IF(IFERROR(INDEX('Job Database'!$M$11:$M$3035, MATCH($I992, 'Job Database'!$X$11:$X$3035, 0)), "")="", "", IFERROR(INDEX('Job Database'!$M$11:$M$3035, MATCH($I992, 'Job Database'!$X$11:$X$3035, 0)), "")))</f>
        <v/>
      </c>
      <c r="F992" s="40"/>
      <c r="G992" s="88" t="str">
        <f t="shared" si="645"/>
        <v/>
      </c>
      <c r="H992" s="40"/>
      <c r="I992" s="24"/>
      <c r="J992" s="34"/>
      <c r="K992" s="106"/>
      <c r="L992" s="79"/>
      <c r="M992" s="34"/>
      <c r="N992" s="79"/>
      <c r="O992" s="31"/>
      <c r="P992" s="53"/>
      <c r="Q992" s="40"/>
      <c r="S992" s="41" t="str">
        <f t="shared" si="633"/>
        <v/>
      </c>
      <c r="T992" s="41" t="str">
        <f t="shared" si="634"/>
        <v/>
      </c>
      <c r="U992" s="41" t="str">
        <f t="shared" si="646"/>
        <v/>
      </c>
      <c r="W992" s="74" t="str">
        <f>IF('Job Database'!$X992="", "", 'Job Database'!$X992)</f>
        <v/>
      </c>
      <c r="Y992" s="41" t="str">
        <f>IF($W992="", "", IF(COUNTIF($I$11:$I$3035, $W992)&gt;0, "", MAX($Y$10:$Y991)+1))</f>
        <v/>
      </c>
      <c r="Z992" s="41">
        <v>982</v>
      </c>
      <c r="AA992" s="58" t="str">
        <f t="shared" si="647"/>
        <v/>
      </c>
      <c r="AC992" s="41" t="str">
        <f t="shared" si="635"/>
        <v/>
      </c>
      <c r="AE992" s="41" t="str">
        <f t="shared" si="648"/>
        <v/>
      </c>
      <c r="AJ992" s="154" t="str">
        <f t="shared" si="649"/>
        <v/>
      </c>
      <c r="AL992" s="120" t="str">
        <f t="shared" si="650"/>
        <v/>
      </c>
      <c r="AM992" s="104" t="str">
        <f t="shared" si="651"/>
        <v/>
      </c>
      <c r="AN992" s="104" t="str">
        <f t="shared" si="652"/>
        <v/>
      </c>
      <c r="AO992" s="104" t="str">
        <f t="shared" si="636"/>
        <v/>
      </c>
      <c r="AP992" s="104" t="str">
        <f t="shared" si="637"/>
        <v/>
      </c>
      <c r="AQ992" s="121" t="str">
        <f t="shared" si="653"/>
        <v/>
      </c>
      <c r="AS992" s="88" t="str">
        <f t="shared" si="638"/>
        <v/>
      </c>
      <c r="AT992" s="68" t="str">
        <f t="shared" si="654"/>
        <v/>
      </c>
      <c r="AU992" s="68" t="str">
        <f t="shared" si="655"/>
        <v/>
      </c>
      <c r="AV992" s="68" t="str">
        <f t="shared" si="656"/>
        <v/>
      </c>
      <c r="AW992" s="88" t="str">
        <f t="shared" si="639"/>
        <v/>
      </c>
      <c r="AZ992" s="88" t="str">
        <f t="shared" si="640"/>
        <v/>
      </c>
      <c r="BA992" s="68" t="str">
        <f t="shared" si="641"/>
        <v/>
      </c>
      <c r="BB992" s="68" t="str">
        <f t="shared" si="642"/>
        <v/>
      </c>
      <c r="BC992" s="68" t="str">
        <f t="shared" si="643"/>
        <v/>
      </c>
      <c r="BD992" s="69" t="str">
        <f t="shared" si="644"/>
        <v/>
      </c>
      <c r="BE992" s="69" t="str">
        <f t="shared" si="657"/>
        <v/>
      </c>
      <c r="BT992" s="138" t="str">
        <f t="shared" ca="1" si="658"/>
        <v/>
      </c>
      <c r="BU992" s="139" t="str">
        <f t="shared" ca="1" si="659"/>
        <v/>
      </c>
      <c r="BW992" s="138" t="str">
        <f t="shared" si="660"/>
        <v/>
      </c>
      <c r="BX992" s="104" t="str">
        <f t="shared" si="661"/>
        <v/>
      </c>
      <c r="BY992" s="139" t="str">
        <f t="shared" si="662"/>
        <v/>
      </c>
      <c r="CA992" s="138" t="str">
        <f t="shared" si="663"/>
        <v/>
      </c>
      <c r="CB992" s="104" t="str">
        <f t="shared" si="664"/>
        <v/>
      </c>
      <c r="CC992" s="139" t="str">
        <f t="shared" si="665"/>
        <v/>
      </c>
      <c r="CE992" s="162" t="str">
        <f t="shared" si="666"/>
        <v/>
      </c>
      <c r="CF992" s="163" t="str">
        <f t="shared" si="667"/>
        <v/>
      </c>
      <c r="CG992" s="164" t="str">
        <f t="shared" si="668"/>
        <v/>
      </c>
      <c r="CI992" s="162" t="str">
        <f t="shared" si="669"/>
        <v/>
      </c>
      <c r="CJ992" s="163" t="str">
        <f t="shared" si="672"/>
        <v/>
      </c>
      <c r="CK992" s="164" t="str">
        <f t="shared" si="673"/>
        <v/>
      </c>
      <c r="CM992" s="169" t="str">
        <f t="shared" si="670"/>
        <v/>
      </c>
      <c r="CN992" s="139" t="str">
        <f t="shared" si="671"/>
        <v/>
      </c>
      <c r="CP992" s="41" t="str">
        <f>IF($CM992="", "", COUNTIF($CM$11:$CM$3035, "&lt;"&amp;$CM992)+1+COUNTIF($CM$11:$CM992, $CM992)-1)</f>
        <v/>
      </c>
    </row>
    <row r="993" spans="1:94" x14ac:dyDescent="0.25">
      <c r="A993" s="40"/>
      <c r="B993" s="82" t="str">
        <f>IF($I993="", "", IFERROR(INDEX('Job Database'!$AE$11:$AE$3035, MATCH($I993, 'Job Database'!$X$11:$X$3035, 0)), ""))</f>
        <v/>
      </c>
      <c r="C993" s="69" t="str">
        <f>IF($I993="", "", IF(COUNTIF('Job Database'!$X$11:$X$3035, $I993)=0, $AC$5, $AC$4))</f>
        <v/>
      </c>
      <c r="D993" s="40"/>
      <c r="E993" s="85" t="str">
        <f>IF($I993="", "", IF(IFERROR(INDEX('Job Database'!$M$11:$M$3035, MATCH($I993, 'Job Database'!$X$11:$X$3035, 0)), "")="", "", IFERROR(INDEX('Job Database'!$M$11:$M$3035, MATCH($I993, 'Job Database'!$X$11:$X$3035, 0)), "")))</f>
        <v/>
      </c>
      <c r="F993" s="40"/>
      <c r="G993" s="88" t="str">
        <f t="shared" si="645"/>
        <v/>
      </c>
      <c r="H993" s="40"/>
      <c r="I993" s="24"/>
      <c r="J993" s="34"/>
      <c r="K993" s="106"/>
      <c r="L993" s="79"/>
      <c r="M993" s="34"/>
      <c r="N993" s="79"/>
      <c r="O993" s="31"/>
      <c r="P993" s="53"/>
      <c r="Q993" s="40"/>
      <c r="S993" s="41" t="str">
        <f t="shared" si="633"/>
        <v/>
      </c>
      <c r="T993" s="41" t="str">
        <f t="shared" si="634"/>
        <v/>
      </c>
      <c r="U993" s="41" t="str">
        <f t="shared" si="646"/>
        <v/>
      </c>
      <c r="W993" s="74" t="str">
        <f>IF('Job Database'!$X993="", "", 'Job Database'!$X993)</f>
        <v/>
      </c>
      <c r="Y993" s="41" t="str">
        <f>IF($W993="", "", IF(COUNTIF($I$11:$I$3035, $W993)&gt;0, "", MAX($Y$10:$Y992)+1))</f>
        <v/>
      </c>
      <c r="Z993" s="41">
        <v>983</v>
      </c>
      <c r="AA993" s="58" t="str">
        <f t="shared" si="647"/>
        <v/>
      </c>
      <c r="AC993" s="41" t="str">
        <f t="shared" si="635"/>
        <v/>
      </c>
      <c r="AE993" s="41" t="str">
        <f t="shared" si="648"/>
        <v/>
      </c>
      <c r="AJ993" s="154" t="str">
        <f t="shared" si="649"/>
        <v/>
      </c>
      <c r="AL993" s="120" t="str">
        <f t="shared" si="650"/>
        <v/>
      </c>
      <c r="AM993" s="104" t="str">
        <f t="shared" si="651"/>
        <v/>
      </c>
      <c r="AN993" s="104" t="str">
        <f t="shared" si="652"/>
        <v/>
      </c>
      <c r="AO993" s="104" t="str">
        <f t="shared" si="636"/>
        <v/>
      </c>
      <c r="AP993" s="104" t="str">
        <f t="shared" si="637"/>
        <v/>
      </c>
      <c r="AQ993" s="121" t="str">
        <f t="shared" si="653"/>
        <v/>
      </c>
      <c r="AS993" s="88" t="str">
        <f t="shared" si="638"/>
        <v/>
      </c>
      <c r="AT993" s="68" t="str">
        <f t="shared" si="654"/>
        <v/>
      </c>
      <c r="AU993" s="68" t="str">
        <f t="shared" si="655"/>
        <v/>
      </c>
      <c r="AV993" s="68" t="str">
        <f t="shared" si="656"/>
        <v/>
      </c>
      <c r="AW993" s="88" t="str">
        <f t="shared" si="639"/>
        <v/>
      </c>
      <c r="AZ993" s="88" t="str">
        <f t="shared" si="640"/>
        <v/>
      </c>
      <c r="BA993" s="68" t="str">
        <f t="shared" si="641"/>
        <v/>
      </c>
      <c r="BB993" s="68" t="str">
        <f t="shared" si="642"/>
        <v/>
      </c>
      <c r="BC993" s="68" t="str">
        <f t="shared" si="643"/>
        <v/>
      </c>
      <c r="BD993" s="69" t="str">
        <f t="shared" si="644"/>
        <v/>
      </c>
      <c r="BE993" s="69" t="str">
        <f t="shared" si="657"/>
        <v/>
      </c>
      <c r="BT993" s="138" t="str">
        <f t="shared" ca="1" si="658"/>
        <v/>
      </c>
      <c r="BU993" s="139" t="str">
        <f t="shared" ca="1" si="659"/>
        <v/>
      </c>
      <c r="BW993" s="138" t="str">
        <f t="shared" si="660"/>
        <v/>
      </c>
      <c r="BX993" s="104" t="str">
        <f t="shared" si="661"/>
        <v/>
      </c>
      <c r="BY993" s="139" t="str">
        <f t="shared" si="662"/>
        <v/>
      </c>
      <c r="CA993" s="138" t="str">
        <f t="shared" si="663"/>
        <v/>
      </c>
      <c r="CB993" s="104" t="str">
        <f t="shared" si="664"/>
        <v/>
      </c>
      <c r="CC993" s="139" t="str">
        <f t="shared" si="665"/>
        <v/>
      </c>
      <c r="CE993" s="162" t="str">
        <f t="shared" si="666"/>
        <v/>
      </c>
      <c r="CF993" s="163" t="str">
        <f t="shared" si="667"/>
        <v/>
      </c>
      <c r="CG993" s="164" t="str">
        <f t="shared" si="668"/>
        <v/>
      </c>
      <c r="CI993" s="162" t="str">
        <f t="shared" si="669"/>
        <v/>
      </c>
      <c r="CJ993" s="163" t="str">
        <f t="shared" si="672"/>
        <v/>
      </c>
      <c r="CK993" s="164" t="str">
        <f t="shared" si="673"/>
        <v/>
      </c>
      <c r="CM993" s="169" t="str">
        <f t="shared" si="670"/>
        <v/>
      </c>
      <c r="CN993" s="139" t="str">
        <f t="shared" si="671"/>
        <v/>
      </c>
      <c r="CP993" s="41" t="str">
        <f>IF($CM993="", "", COUNTIF($CM$11:$CM$3035, "&lt;"&amp;$CM993)+1+COUNTIF($CM$11:$CM993, $CM993)-1)</f>
        <v/>
      </c>
    </row>
    <row r="994" spans="1:94" x14ac:dyDescent="0.25">
      <c r="A994" s="40"/>
      <c r="B994" s="82" t="str">
        <f>IF($I994="", "", IFERROR(INDEX('Job Database'!$AE$11:$AE$3035, MATCH($I994, 'Job Database'!$X$11:$X$3035, 0)), ""))</f>
        <v/>
      </c>
      <c r="C994" s="69" t="str">
        <f>IF($I994="", "", IF(COUNTIF('Job Database'!$X$11:$X$3035, $I994)=0, $AC$5, $AC$4))</f>
        <v/>
      </c>
      <c r="D994" s="40"/>
      <c r="E994" s="85" t="str">
        <f>IF($I994="", "", IF(IFERROR(INDEX('Job Database'!$M$11:$M$3035, MATCH($I994, 'Job Database'!$X$11:$X$3035, 0)), "")="", "", IFERROR(INDEX('Job Database'!$M$11:$M$3035, MATCH($I994, 'Job Database'!$X$11:$X$3035, 0)), "")))</f>
        <v/>
      </c>
      <c r="F994" s="40"/>
      <c r="G994" s="88" t="str">
        <f t="shared" si="645"/>
        <v/>
      </c>
      <c r="H994" s="40"/>
      <c r="I994" s="24"/>
      <c r="J994" s="34"/>
      <c r="K994" s="106"/>
      <c r="L994" s="79"/>
      <c r="M994" s="34"/>
      <c r="N994" s="79"/>
      <c r="O994" s="31"/>
      <c r="P994" s="53"/>
      <c r="Q994" s="40"/>
      <c r="S994" s="41" t="str">
        <f t="shared" si="633"/>
        <v/>
      </c>
      <c r="T994" s="41" t="str">
        <f t="shared" si="634"/>
        <v/>
      </c>
      <c r="U994" s="41" t="str">
        <f t="shared" si="646"/>
        <v/>
      </c>
      <c r="W994" s="74" t="str">
        <f>IF('Job Database'!$X994="", "", 'Job Database'!$X994)</f>
        <v/>
      </c>
      <c r="Y994" s="41" t="str">
        <f>IF($W994="", "", IF(COUNTIF($I$11:$I$3035, $W994)&gt;0, "", MAX($Y$10:$Y993)+1))</f>
        <v/>
      </c>
      <c r="Z994" s="41">
        <v>984</v>
      </c>
      <c r="AA994" s="58" t="str">
        <f t="shared" si="647"/>
        <v/>
      </c>
      <c r="AC994" s="41" t="str">
        <f t="shared" si="635"/>
        <v/>
      </c>
      <c r="AE994" s="41" t="str">
        <f t="shared" si="648"/>
        <v/>
      </c>
      <c r="AJ994" s="154" t="str">
        <f t="shared" si="649"/>
        <v/>
      </c>
      <c r="AL994" s="120" t="str">
        <f t="shared" si="650"/>
        <v/>
      </c>
      <c r="AM994" s="104" t="str">
        <f t="shared" si="651"/>
        <v/>
      </c>
      <c r="AN994" s="104" t="str">
        <f t="shared" si="652"/>
        <v/>
      </c>
      <c r="AO994" s="104" t="str">
        <f t="shared" si="636"/>
        <v/>
      </c>
      <c r="AP994" s="104" t="str">
        <f t="shared" si="637"/>
        <v/>
      </c>
      <c r="AQ994" s="121" t="str">
        <f t="shared" si="653"/>
        <v/>
      </c>
      <c r="AS994" s="88" t="str">
        <f t="shared" si="638"/>
        <v/>
      </c>
      <c r="AT994" s="68" t="str">
        <f t="shared" si="654"/>
        <v/>
      </c>
      <c r="AU994" s="68" t="str">
        <f t="shared" si="655"/>
        <v/>
      </c>
      <c r="AV994" s="68" t="str">
        <f t="shared" si="656"/>
        <v/>
      </c>
      <c r="AW994" s="88" t="str">
        <f t="shared" si="639"/>
        <v/>
      </c>
      <c r="AZ994" s="88" t="str">
        <f t="shared" si="640"/>
        <v/>
      </c>
      <c r="BA994" s="68" t="str">
        <f t="shared" si="641"/>
        <v/>
      </c>
      <c r="BB994" s="68" t="str">
        <f t="shared" si="642"/>
        <v/>
      </c>
      <c r="BC994" s="68" t="str">
        <f t="shared" si="643"/>
        <v/>
      </c>
      <c r="BD994" s="69" t="str">
        <f t="shared" si="644"/>
        <v/>
      </c>
      <c r="BE994" s="69" t="str">
        <f t="shared" si="657"/>
        <v/>
      </c>
      <c r="BT994" s="138" t="str">
        <f t="shared" ca="1" si="658"/>
        <v/>
      </c>
      <c r="BU994" s="139" t="str">
        <f t="shared" ca="1" si="659"/>
        <v/>
      </c>
      <c r="BW994" s="138" t="str">
        <f t="shared" si="660"/>
        <v/>
      </c>
      <c r="BX994" s="104" t="str">
        <f t="shared" si="661"/>
        <v/>
      </c>
      <c r="BY994" s="139" t="str">
        <f t="shared" si="662"/>
        <v/>
      </c>
      <c r="CA994" s="138" t="str">
        <f t="shared" si="663"/>
        <v/>
      </c>
      <c r="CB994" s="104" t="str">
        <f t="shared" si="664"/>
        <v/>
      </c>
      <c r="CC994" s="139" t="str">
        <f t="shared" si="665"/>
        <v/>
      </c>
      <c r="CE994" s="162" t="str">
        <f t="shared" si="666"/>
        <v/>
      </c>
      <c r="CF994" s="163" t="str">
        <f t="shared" si="667"/>
        <v/>
      </c>
      <c r="CG994" s="164" t="str">
        <f t="shared" si="668"/>
        <v/>
      </c>
      <c r="CI994" s="162" t="str">
        <f t="shared" si="669"/>
        <v/>
      </c>
      <c r="CJ994" s="163" t="str">
        <f t="shared" si="672"/>
        <v/>
      </c>
      <c r="CK994" s="164" t="str">
        <f t="shared" si="673"/>
        <v/>
      </c>
      <c r="CM994" s="169" t="str">
        <f t="shared" si="670"/>
        <v/>
      </c>
      <c r="CN994" s="139" t="str">
        <f t="shared" si="671"/>
        <v/>
      </c>
      <c r="CP994" s="41" t="str">
        <f>IF($CM994="", "", COUNTIF($CM$11:$CM$3035, "&lt;"&amp;$CM994)+1+COUNTIF($CM$11:$CM994, $CM994)-1)</f>
        <v/>
      </c>
    </row>
    <row r="995" spans="1:94" x14ac:dyDescent="0.25">
      <c r="A995" s="40"/>
      <c r="B995" s="82" t="str">
        <f>IF($I995="", "", IFERROR(INDEX('Job Database'!$AE$11:$AE$3035, MATCH($I995, 'Job Database'!$X$11:$X$3035, 0)), ""))</f>
        <v/>
      </c>
      <c r="C995" s="69" t="str">
        <f>IF($I995="", "", IF(COUNTIF('Job Database'!$X$11:$X$3035, $I995)=0, $AC$5, $AC$4))</f>
        <v/>
      </c>
      <c r="D995" s="40"/>
      <c r="E995" s="85" t="str">
        <f>IF($I995="", "", IF(IFERROR(INDEX('Job Database'!$M$11:$M$3035, MATCH($I995, 'Job Database'!$X$11:$X$3035, 0)), "")="", "", IFERROR(INDEX('Job Database'!$M$11:$M$3035, MATCH($I995, 'Job Database'!$X$11:$X$3035, 0)), "")))</f>
        <v/>
      </c>
      <c r="F995" s="40"/>
      <c r="G995" s="88" t="str">
        <f t="shared" si="645"/>
        <v/>
      </c>
      <c r="H995" s="40"/>
      <c r="I995" s="24"/>
      <c r="J995" s="34"/>
      <c r="K995" s="106"/>
      <c r="L995" s="79"/>
      <c r="M995" s="34"/>
      <c r="N995" s="79"/>
      <c r="O995" s="31"/>
      <c r="P995" s="53"/>
      <c r="Q995" s="40"/>
      <c r="S995" s="41" t="str">
        <f t="shared" si="633"/>
        <v/>
      </c>
      <c r="T995" s="41" t="str">
        <f t="shared" si="634"/>
        <v/>
      </c>
      <c r="U995" s="41" t="str">
        <f t="shared" si="646"/>
        <v/>
      </c>
      <c r="W995" s="74" t="str">
        <f>IF('Job Database'!$X995="", "", 'Job Database'!$X995)</f>
        <v/>
      </c>
      <c r="Y995" s="41" t="str">
        <f>IF($W995="", "", IF(COUNTIF($I$11:$I$3035, $W995)&gt;0, "", MAX($Y$10:$Y994)+1))</f>
        <v/>
      </c>
      <c r="Z995" s="41">
        <v>985</v>
      </c>
      <c r="AA995" s="58" t="str">
        <f t="shared" si="647"/>
        <v/>
      </c>
      <c r="AC995" s="41" t="str">
        <f t="shared" si="635"/>
        <v/>
      </c>
      <c r="AE995" s="41" t="str">
        <f t="shared" si="648"/>
        <v/>
      </c>
      <c r="AJ995" s="154" t="str">
        <f t="shared" si="649"/>
        <v/>
      </c>
      <c r="AL995" s="120" t="str">
        <f t="shared" si="650"/>
        <v/>
      </c>
      <c r="AM995" s="104" t="str">
        <f t="shared" si="651"/>
        <v/>
      </c>
      <c r="AN995" s="104" t="str">
        <f t="shared" si="652"/>
        <v/>
      </c>
      <c r="AO995" s="104" t="str">
        <f t="shared" si="636"/>
        <v/>
      </c>
      <c r="AP995" s="104" t="str">
        <f t="shared" si="637"/>
        <v/>
      </c>
      <c r="AQ995" s="121" t="str">
        <f t="shared" si="653"/>
        <v/>
      </c>
      <c r="AS995" s="88" t="str">
        <f t="shared" si="638"/>
        <v/>
      </c>
      <c r="AT995" s="68" t="str">
        <f t="shared" si="654"/>
        <v/>
      </c>
      <c r="AU995" s="68" t="str">
        <f t="shared" si="655"/>
        <v/>
      </c>
      <c r="AV995" s="68" t="str">
        <f t="shared" si="656"/>
        <v/>
      </c>
      <c r="AW995" s="88" t="str">
        <f t="shared" si="639"/>
        <v/>
      </c>
      <c r="AZ995" s="88" t="str">
        <f t="shared" si="640"/>
        <v/>
      </c>
      <c r="BA995" s="68" t="str">
        <f t="shared" si="641"/>
        <v/>
      </c>
      <c r="BB995" s="68" t="str">
        <f t="shared" si="642"/>
        <v/>
      </c>
      <c r="BC995" s="68" t="str">
        <f t="shared" si="643"/>
        <v/>
      </c>
      <c r="BD995" s="69" t="str">
        <f t="shared" si="644"/>
        <v/>
      </c>
      <c r="BE995" s="69" t="str">
        <f t="shared" si="657"/>
        <v/>
      </c>
      <c r="BT995" s="138" t="str">
        <f t="shared" ca="1" si="658"/>
        <v/>
      </c>
      <c r="BU995" s="139" t="str">
        <f t="shared" ca="1" si="659"/>
        <v/>
      </c>
      <c r="BW995" s="138" t="str">
        <f t="shared" si="660"/>
        <v/>
      </c>
      <c r="BX995" s="104" t="str">
        <f t="shared" si="661"/>
        <v/>
      </c>
      <c r="BY995" s="139" t="str">
        <f t="shared" si="662"/>
        <v/>
      </c>
      <c r="CA995" s="138" t="str">
        <f t="shared" si="663"/>
        <v/>
      </c>
      <c r="CB995" s="104" t="str">
        <f t="shared" si="664"/>
        <v/>
      </c>
      <c r="CC995" s="139" t="str">
        <f t="shared" si="665"/>
        <v/>
      </c>
      <c r="CE995" s="162" t="str">
        <f t="shared" si="666"/>
        <v/>
      </c>
      <c r="CF995" s="163" t="str">
        <f t="shared" si="667"/>
        <v/>
      </c>
      <c r="CG995" s="164" t="str">
        <f t="shared" si="668"/>
        <v/>
      </c>
      <c r="CI995" s="162" t="str">
        <f t="shared" si="669"/>
        <v/>
      </c>
      <c r="CJ995" s="163" t="str">
        <f t="shared" si="672"/>
        <v/>
      </c>
      <c r="CK995" s="164" t="str">
        <f t="shared" si="673"/>
        <v/>
      </c>
      <c r="CM995" s="169" t="str">
        <f t="shared" si="670"/>
        <v/>
      </c>
      <c r="CN995" s="139" t="str">
        <f t="shared" si="671"/>
        <v/>
      </c>
      <c r="CP995" s="41" t="str">
        <f>IF($CM995="", "", COUNTIF($CM$11:$CM$3035, "&lt;"&amp;$CM995)+1+COUNTIF($CM$11:$CM995, $CM995)-1)</f>
        <v/>
      </c>
    </row>
    <row r="996" spans="1:94" x14ac:dyDescent="0.25">
      <c r="A996" s="40"/>
      <c r="B996" s="82" t="str">
        <f>IF($I996="", "", IFERROR(INDEX('Job Database'!$AE$11:$AE$3035, MATCH($I996, 'Job Database'!$X$11:$X$3035, 0)), ""))</f>
        <v/>
      </c>
      <c r="C996" s="69" t="str">
        <f>IF($I996="", "", IF(COUNTIF('Job Database'!$X$11:$X$3035, $I996)=0, $AC$5, $AC$4))</f>
        <v/>
      </c>
      <c r="D996" s="40"/>
      <c r="E996" s="85" t="str">
        <f>IF($I996="", "", IF(IFERROR(INDEX('Job Database'!$M$11:$M$3035, MATCH($I996, 'Job Database'!$X$11:$X$3035, 0)), "")="", "", IFERROR(INDEX('Job Database'!$M$11:$M$3035, MATCH($I996, 'Job Database'!$X$11:$X$3035, 0)), "")))</f>
        <v/>
      </c>
      <c r="F996" s="40"/>
      <c r="G996" s="88" t="str">
        <f t="shared" si="645"/>
        <v/>
      </c>
      <c r="H996" s="40"/>
      <c r="I996" s="24"/>
      <c r="J996" s="34"/>
      <c r="K996" s="106"/>
      <c r="L996" s="79"/>
      <c r="M996" s="34"/>
      <c r="N996" s="79"/>
      <c r="O996" s="31"/>
      <c r="P996" s="53"/>
      <c r="Q996" s="40"/>
      <c r="S996" s="41" t="str">
        <f t="shared" si="633"/>
        <v/>
      </c>
      <c r="T996" s="41" t="str">
        <f t="shared" si="634"/>
        <v/>
      </c>
      <c r="U996" s="41" t="str">
        <f t="shared" si="646"/>
        <v/>
      </c>
      <c r="W996" s="74" t="str">
        <f>IF('Job Database'!$X996="", "", 'Job Database'!$X996)</f>
        <v/>
      </c>
      <c r="Y996" s="41" t="str">
        <f>IF($W996="", "", IF(COUNTIF($I$11:$I$3035, $W996)&gt;0, "", MAX($Y$10:$Y995)+1))</f>
        <v/>
      </c>
      <c r="Z996" s="41">
        <v>986</v>
      </c>
      <c r="AA996" s="58" t="str">
        <f t="shared" si="647"/>
        <v/>
      </c>
      <c r="AC996" s="41" t="str">
        <f t="shared" si="635"/>
        <v/>
      </c>
      <c r="AE996" s="41" t="str">
        <f t="shared" si="648"/>
        <v/>
      </c>
      <c r="AJ996" s="154" t="str">
        <f t="shared" si="649"/>
        <v/>
      </c>
      <c r="AL996" s="120" t="str">
        <f t="shared" si="650"/>
        <v/>
      </c>
      <c r="AM996" s="104" t="str">
        <f t="shared" si="651"/>
        <v/>
      </c>
      <c r="AN996" s="104" t="str">
        <f t="shared" si="652"/>
        <v/>
      </c>
      <c r="AO996" s="104" t="str">
        <f t="shared" si="636"/>
        <v/>
      </c>
      <c r="AP996" s="104" t="str">
        <f t="shared" si="637"/>
        <v/>
      </c>
      <c r="AQ996" s="121" t="str">
        <f t="shared" si="653"/>
        <v/>
      </c>
      <c r="AS996" s="88" t="str">
        <f t="shared" si="638"/>
        <v/>
      </c>
      <c r="AT996" s="68" t="str">
        <f t="shared" si="654"/>
        <v/>
      </c>
      <c r="AU996" s="68" t="str">
        <f t="shared" si="655"/>
        <v/>
      </c>
      <c r="AV996" s="68" t="str">
        <f t="shared" si="656"/>
        <v/>
      </c>
      <c r="AW996" s="88" t="str">
        <f t="shared" si="639"/>
        <v/>
      </c>
      <c r="AZ996" s="88" t="str">
        <f t="shared" si="640"/>
        <v/>
      </c>
      <c r="BA996" s="68" t="str">
        <f t="shared" si="641"/>
        <v/>
      </c>
      <c r="BB996" s="68" t="str">
        <f t="shared" si="642"/>
        <v/>
      </c>
      <c r="BC996" s="68" t="str">
        <f t="shared" si="643"/>
        <v/>
      </c>
      <c r="BD996" s="69" t="str">
        <f t="shared" si="644"/>
        <v/>
      </c>
      <c r="BE996" s="69" t="str">
        <f t="shared" si="657"/>
        <v/>
      </c>
      <c r="BT996" s="138" t="str">
        <f t="shared" ca="1" si="658"/>
        <v/>
      </c>
      <c r="BU996" s="139" t="str">
        <f t="shared" ca="1" si="659"/>
        <v/>
      </c>
      <c r="BW996" s="138" t="str">
        <f t="shared" si="660"/>
        <v/>
      </c>
      <c r="BX996" s="104" t="str">
        <f t="shared" si="661"/>
        <v/>
      </c>
      <c r="BY996" s="139" t="str">
        <f t="shared" si="662"/>
        <v/>
      </c>
      <c r="CA996" s="138" t="str">
        <f t="shared" si="663"/>
        <v/>
      </c>
      <c r="CB996" s="104" t="str">
        <f t="shared" si="664"/>
        <v/>
      </c>
      <c r="CC996" s="139" t="str">
        <f t="shared" si="665"/>
        <v/>
      </c>
      <c r="CE996" s="162" t="str">
        <f t="shared" si="666"/>
        <v/>
      </c>
      <c r="CF996" s="163" t="str">
        <f t="shared" si="667"/>
        <v/>
      </c>
      <c r="CG996" s="164" t="str">
        <f t="shared" si="668"/>
        <v/>
      </c>
      <c r="CI996" s="162" t="str">
        <f t="shared" si="669"/>
        <v/>
      </c>
      <c r="CJ996" s="163" t="str">
        <f t="shared" si="672"/>
        <v/>
      </c>
      <c r="CK996" s="164" t="str">
        <f t="shared" si="673"/>
        <v/>
      </c>
      <c r="CM996" s="169" t="str">
        <f t="shared" si="670"/>
        <v/>
      </c>
      <c r="CN996" s="139" t="str">
        <f t="shared" si="671"/>
        <v/>
      </c>
      <c r="CP996" s="41" t="str">
        <f>IF($CM996="", "", COUNTIF($CM$11:$CM$3035, "&lt;"&amp;$CM996)+1+COUNTIF($CM$11:$CM996, $CM996)-1)</f>
        <v/>
      </c>
    </row>
    <row r="997" spans="1:94" x14ac:dyDescent="0.25">
      <c r="A997" s="40"/>
      <c r="B997" s="82" t="str">
        <f>IF($I997="", "", IFERROR(INDEX('Job Database'!$AE$11:$AE$3035, MATCH($I997, 'Job Database'!$X$11:$X$3035, 0)), ""))</f>
        <v/>
      </c>
      <c r="C997" s="69" t="str">
        <f>IF($I997="", "", IF(COUNTIF('Job Database'!$X$11:$X$3035, $I997)=0, $AC$5, $AC$4))</f>
        <v/>
      </c>
      <c r="D997" s="40"/>
      <c r="E997" s="85" t="str">
        <f>IF($I997="", "", IF(IFERROR(INDEX('Job Database'!$M$11:$M$3035, MATCH($I997, 'Job Database'!$X$11:$X$3035, 0)), "")="", "", IFERROR(INDEX('Job Database'!$M$11:$M$3035, MATCH($I997, 'Job Database'!$X$11:$X$3035, 0)), "")))</f>
        <v/>
      </c>
      <c r="F997" s="40"/>
      <c r="G997" s="88" t="str">
        <f t="shared" si="645"/>
        <v/>
      </c>
      <c r="H997" s="40"/>
      <c r="I997" s="24"/>
      <c r="J997" s="34"/>
      <c r="K997" s="106"/>
      <c r="L997" s="79"/>
      <c r="M997" s="34"/>
      <c r="N997" s="79"/>
      <c r="O997" s="31"/>
      <c r="P997" s="53"/>
      <c r="Q997" s="40"/>
      <c r="S997" s="41" t="str">
        <f t="shared" si="633"/>
        <v/>
      </c>
      <c r="T997" s="41" t="str">
        <f t="shared" si="634"/>
        <v/>
      </c>
      <c r="U997" s="41" t="str">
        <f t="shared" si="646"/>
        <v/>
      </c>
      <c r="W997" s="74" t="str">
        <f>IF('Job Database'!$X997="", "", 'Job Database'!$X997)</f>
        <v/>
      </c>
      <c r="Y997" s="41" t="str">
        <f>IF($W997="", "", IF(COUNTIF($I$11:$I$3035, $W997)&gt;0, "", MAX($Y$10:$Y996)+1))</f>
        <v/>
      </c>
      <c r="Z997" s="41">
        <v>987</v>
      </c>
      <c r="AA997" s="58" t="str">
        <f t="shared" si="647"/>
        <v/>
      </c>
      <c r="AC997" s="41" t="str">
        <f t="shared" si="635"/>
        <v/>
      </c>
      <c r="AE997" s="41" t="str">
        <f t="shared" si="648"/>
        <v/>
      </c>
      <c r="AJ997" s="154" t="str">
        <f t="shared" si="649"/>
        <v/>
      </c>
      <c r="AL997" s="120" t="str">
        <f t="shared" si="650"/>
        <v/>
      </c>
      <c r="AM997" s="104" t="str">
        <f t="shared" si="651"/>
        <v/>
      </c>
      <c r="AN997" s="104" t="str">
        <f t="shared" si="652"/>
        <v/>
      </c>
      <c r="AO997" s="104" t="str">
        <f t="shared" si="636"/>
        <v/>
      </c>
      <c r="AP997" s="104" t="str">
        <f t="shared" si="637"/>
        <v/>
      </c>
      <c r="AQ997" s="121" t="str">
        <f t="shared" si="653"/>
        <v/>
      </c>
      <c r="AS997" s="88" t="str">
        <f t="shared" si="638"/>
        <v/>
      </c>
      <c r="AT997" s="68" t="str">
        <f t="shared" si="654"/>
        <v/>
      </c>
      <c r="AU997" s="68" t="str">
        <f t="shared" si="655"/>
        <v/>
      </c>
      <c r="AV997" s="68" t="str">
        <f t="shared" si="656"/>
        <v/>
      </c>
      <c r="AW997" s="88" t="str">
        <f t="shared" si="639"/>
        <v/>
      </c>
      <c r="AZ997" s="88" t="str">
        <f t="shared" si="640"/>
        <v/>
      </c>
      <c r="BA997" s="68" t="str">
        <f t="shared" si="641"/>
        <v/>
      </c>
      <c r="BB997" s="68" t="str">
        <f t="shared" si="642"/>
        <v/>
      </c>
      <c r="BC997" s="68" t="str">
        <f t="shared" si="643"/>
        <v/>
      </c>
      <c r="BD997" s="69" t="str">
        <f t="shared" si="644"/>
        <v/>
      </c>
      <c r="BE997" s="69" t="str">
        <f t="shared" si="657"/>
        <v/>
      </c>
      <c r="BT997" s="138" t="str">
        <f t="shared" ca="1" si="658"/>
        <v/>
      </c>
      <c r="BU997" s="139" t="str">
        <f t="shared" ca="1" si="659"/>
        <v/>
      </c>
      <c r="BW997" s="138" t="str">
        <f t="shared" si="660"/>
        <v/>
      </c>
      <c r="BX997" s="104" t="str">
        <f t="shared" si="661"/>
        <v/>
      </c>
      <c r="BY997" s="139" t="str">
        <f t="shared" si="662"/>
        <v/>
      </c>
      <c r="CA997" s="138" t="str">
        <f t="shared" si="663"/>
        <v/>
      </c>
      <c r="CB997" s="104" t="str">
        <f t="shared" si="664"/>
        <v/>
      </c>
      <c r="CC997" s="139" t="str">
        <f t="shared" si="665"/>
        <v/>
      </c>
      <c r="CE997" s="162" t="str">
        <f t="shared" si="666"/>
        <v/>
      </c>
      <c r="CF997" s="163" t="str">
        <f t="shared" si="667"/>
        <v/>
      </c>
      <c r="CG997" s="164" t="str">
        <f t="shared" si="668"/>
        <v/>
      </c>
      <c r="CI997" s="162" t="str">
        <f t="shared" si="669"/>
        <v/>
      </c>
      <c r="CJ997" s="163" t="str">
        <f t="shared" si="672"/>
        <v/>
      </c>
      <c r="CK997" s="164" t="str">
        <f t="shared" si="673"/>
        <v/>
      </c>
      <c r="CM997" s="169" t="str">
        <f t="shared" si="670"/>
        <v/>
      </c>
      <c r="CN997" s="139" t="str">
        <f t="shared" si="671"/>
        <v/>
      </c>
      <c r="CP997" s="41" t="str">
        <f>IF($CM997="", "", COUNTIF($CM$11:$CM$3035, "&lt;"&amp;$CM997)+1+COUNTIF($CM$11:$CM997, $CM997)-1)</f>
        <v/>
      </c>
    </row>
    <row r="998" spans="1:94" x14ac:dyDescent="0.25">
      <c r="A998" s="40"/>
      <c r="B998" s="82" t="str">
        <f>IF($I998="", "", IFERROR(INDEX('Job Database'!$AE$11:$AE$3035, MATCH($I998, 'Job Database'!$X$11:$X$3035, 0)), ""))</f>
        <v/>
      </c>
      <c r="C998" s="69" t="str">
        <f>IF($I998="", "", IF(COUNTIF('Job Database'!$X$11:$X$3035, $I998)=0, $AC$5, $AC$4))</f>
        <v/>
      </c>
      <c r="D998" s="40"/>
      <c r="E998" s="85" t="str">
        <f>IF($I998="", "", IF(IFERROR(INDEX('Job Database'!$M$11:$M$3035, MATCH($I998, 'Job Database'!$X$11:$X$3035, 0)), "")="", "", IFERROR(INDEX('Job Database'!$M$11:$M$3035, MATCH($I998, 'Job Database'!$X$11:$X$3035, 0)), "")))</f>
        <v/>
      </c>
      <c r="F998" s="40"/>
      <c r="G998" s="88" t="str">
        <f t="shared" si="645"/>
        <v/>
      </c>
      <c r="H998" s="40"/>
      <c r="I998" s="24"/>
      <c r="J998" s="34"/>
      <c r="K998" s="106"/>
      <c r="L998" s="79"/>
      <c r="M998" s="34"/>
      <c r="N998" s="79"/>
      <c r="O998" s="31"/>
      <c r="P998" s="53"/>
      <c r="Q998" s="40"/>
      <c r="S998" s="41" t="str">
        <f t="shared" si="633"/>
        <v/>
      </c>
      <c r="T998" s="41" t="str">
        <f t="shared" si="634"/>
        <v/>
      </c>
      <c r="U998" s="41" t="str">
        <f t="shared" si="646"/>
        <v/>
      </c>
      <c r="W998" s="74" t="str">
        <f>IF('Job Database'!$X998="", "", 'Job Database'!$X998)</f>
        <v/>
      </c>
      <c r="Y998" s="41" t="str">
        <f>IF($W998="", "", IF(COUNTIF($I$11:$I$3035, $W998)&gt;0, "", MAX($Y$10:$Y997)+1))</f>
        <v/>
      </c>
      <c r="Z998" s="41">
        <v>988</v>
      </c>
      <c r="AA998" s="58" t="str">
        <f t="shared" si="647"/>
        <v/>
      </c>
      <c r="AC998" s="41" t="str">
        <f t="shared" si="635"/>
        <v/>
      </c>
      <c r="AE998" s="41" t="str">
        <f t="shared" si="648"/>
        <v/>
      </c>
      <c r="AJ998" s="154" t="str">
        <f t="shared" si="649"/>
        <v/>
      </c>
      <c r="AL998" s="120" t="str">
        <f t="shared" si="650"/>
        <v/>
      </c>
      <c r="AM998" s="104" t="str">
        <f t="shared" si="651"/>
        <v/>
      </c>
      <c r="AN998" s="104" t="str">
        <f t="shared" si="652"/>
        <v/>
      </c>
      <c r="AO998" s="104" t="str">
        <f t="shared" si="636"/>
        <v/>
      </c>
      <c r="AP998" s="104" t="str">
        <f t="shared" si="637"/>
        <v/>
      </c>
      <c r="AQ998" s="121" t="str">
        <f t="shared" si="653"/>
        <v/>
      </c>
      <c r="AS998" s="88" t="str">
        <f t="shared" si="638"/>
        <v/>
      </c>
      <c r="AT998" s="68" t="str">
        <f t="shared" si="654"/>
        <v/>
      </c>
      <c r="AU998" s="68" t="str">
        <f t="shared" si="655"/>
        <v/>
      </c>
      <c r="AV998" s="68" t="str">
        <f t="shared" si="656"/>
        <v/>
      </c>
      <c r="AW998" s="88" t="str">
        <f t="shared" si="639"/>
        <v/>
      </c>
      <c r="AZ998" s="88" t="str">
        <f t="shared" si="640"/>
        <v/>
      </c>
      <c r="BA998" s="68" t="str">
        <f t="shared" si="641"/>
        <v/>
      </c>
      <c r="BB998" s="68" t="str">
        <f t="shared" si="642"/>
        <v/>
      </c>
      <c r="BC998" s="68" t="str">
        <f t="shared" si="643"/>
        <v/>
      </c>
      <c r="BD998" s="69" t="str">
        <f t="shared" si="644"/>
        <v/>
      </c>
      <c r="BE998" s="69" t="str">
        <f t="shared" si="657"/>
        <v/>
      </c>
      <c r="BT998" s="138" t="str">
        <f t="shared" ca="1" si="658"/>
        <v/>
      </c>
      <c r="BU998" s="139" t="str">
        <f t="shared" ca="1" si="659"/>
        <v/>
      </c>
      <c r="BW998" s="138" t="str">
        <f t="shared" si="660"/>
        <v/>
      </c>
      <c r="BX998" s="104" t="str">
        <f t="shared" si="661"/>
        <v/>
      </c>
      <c r="BY998" s="139" t="str">
        <f t="shared" si="662"/>
        <v/>
      </c>
      <c r="CA998" s="138" t="str">
        <f t="shared" si="663"/>
        <v/>
      </c>
      <c r="CB998" s="104" t="str">
        <f t="shared" si="664"/>
        <v/>
      </c>
      <c r="CC998" s="139" t="str">
        <f t="shared" si="665"/>
        <v/>
      </c>
      <c r="CE998" s="162" t="str">
        <f t="shared" si="666"/>
        <v/>
      </c>
      <c r="CF998" s="163" t="str">
        <f t="shared" si="667"/>
        <v/>
      </c>
      <c r="CG998" s="164" t="str">
        <f t="shared" si="668"/>
        <v/>
      </c>
      <c r="CI998" s="162" t="str">
        <f t="shared" si="669"/>
        <v/>
      </c>
      <c r="CJ998" s="163" t="str">
        <f t="shared" si="672"/>
        <v/>
      </c>
      <c r="CK998" s="164" t="str">
        <f t="shared" si="673"/>
        <v/>
      </c>
      <c r="CM998" s="169" t="str">
        <f t="shared" si="670"/>
        <v/>
      </c>
      <c r="CN998" s="139" t="str">
        <f t="shared" si="671"/>
        <v/>
      </c>
      <c r="CP998" s="41" t="str">
        <f>IF($CM998="", "", COUNTIF($CM$11:$CM$3035, "&lt;"&amp;$CM998)+1+COUNTIF($CM$11:$CM998, $CM998)-1)</f>
        <v/>
      </c>
    </row>
    <row r="999" spans="1:94" x14ac:dyDescent="0.25">
      <c r="A999" s="40"/>
      <c r="B999" s="82" t="str">
        <f>IF($I999="", "", IFERROR(INDEX('Job Database'!$AE$11:$AE$3035, MATCH($I999, 'Job Database'!$X$11:$X$3035, 0)), ""))</f>
        <v/>
      </c>
      <c r="C999" s="69" t="str">
        <f>IF($I999="", "", IF(COUNTIF('Job Database'!$X$11:$X$3035, $I999)=0, $AC$5, $AC$4))</f>
        <v/>
      </c>
      <c r="D999" s="40"/>
      <c r="E999" s="85" t="str">
        <f>IF($I999="", "", IF(IFERROR(INDEX('Job Database'!$M$11:$M$3035, MATCH($I999, 'Job Database'!$X$11:$X$3035, 0)), "")="", "", IFERROR(INDEX('Job Database'!$M$11:$M$3035, MATCH($I999, 'Job Database'!$X$11:$X$3035, 0)), "")))</f>
        <v/>
      </c>
      <c r="F999" s="40"/>
      <c r="G999" s="88" t="str">
        <f t="shared" si="645"/>
        <v/>
      </c>
      <c r="H999" s="40"/>
      <c r="I999" s="24"/>
      <c r="J999" s="34"/>
      <c r="K999" s="106"/>
      <c r="L999" s="79"/>
      <c r="M999" s="34"/>
      <c r="N999" s="79"/>
      <c r="O999" s="31"/>
      <c r="P999" s="53"/>
      <c r="Q999" s="40"/>
      <c r="S999" s="41" t="str">
        <f t="shared" si="633"/>
        <v/>
      </c>
      <c r="T999" s="41" t="str">
        <f t="shared" si="634"/>
        <v/>
      </c>
      <c r="U999" s="41" t="str">
        <f t="shared" si="646"/>
        <v/>
      </c>
      <c r="W999" s="74" t="str">
        <f>IF('Job Database'!$X999="", "", 'Job Database'!$X999)</f>
        <v/>
      </c>
      <c r="Y999" s="41" t="str">
        <f>IF($W999="", "", IF(COUNTIF($I$11:$I$3035, $W999)&gt;0, "", MAX($Y$10:$Y998)+1))</f>
        <v/>
      </c>
      <c r="Z999" s="41">
        <v>989</v>
      </c>
      <c r="AA999" s="58" t="str">
        <f t="shared" si="647"/>
        <v/>
      </c>
      <c r="AC999" s="41" t="str">
        <f t="shared" si="635"/>
        <v/>
      </c>
      <c r="AE999" s="41" t="str">
        <f t="shared" si="648"/>
        <v/>
      </c>
      <c r="AJ999" s="154" t="str">
        <f t="shared" si="649"/>
        <v/>
      </c>
      <c r="AL999" s="120" t="str">
        <f t="shared" si="650"/>
        <v/>
      </c>
      <c r="AM999" s="104" t="str">
        <f t="shared" si="651"/>
        <v/>
      </c>
      <c r="AN999" s="104" t="str">
        <f t="shared" si="652"/>
        <v/>
      </c>
      <c r="AO999" s="104" t="str">
        <f t="shared" si="636"/>
        <v/>
      </c>
      <c r="AP999" s="104" t="str">
        <f t="shared" si="637"/>
        <v/>
      </c>
      <c r="AQ999" s="121" t="str">
        <f t="shared" si="653"/>
        <v/>
      </c>
      <c r="AS999" s="88" t="str">
        <f t="shared" si="638"/>
        <v/>
      </c>
      <c r="AT999" s="68" t="str">
        <f t="shared" si="654"/>
        <v/>
      </c>
      <c r="AU999" s="68" t="str">
        <f t="shared" si="655"/>
        <v/>
      </c>
      <c r="AV999" s="68" t="str">
        <f t="shared" si="656"/>
        <v/>
      </c>
      <c r="AW999" s="88" t="str">
        <f t="shared" si="639"/>
        <v/>
      </c>
      <c r="AZ999" s="88" t="str">
        <f t="shared" si="640"/>
        <v/>
      </c>
      <c r="BA999" s="68" t="str">
        <f t="shared" si="641"/>
        <v/>
      </c>
      <c r="BB999" s="68" t="str">
        <f t="shared" si="642"/>
        <v/>
      </c>
      <c r="BC999" s="68" t="str">
        <f t="shared" si="643"/>
        <v/>
      </c>
      <c r="BD999" s="69" t="str">
        <f t="shared" si="644"/>
        <v/>
      </c>
      <c r="BE999" s="69" t="str">
        <f t="shared" si="657"/>
        <v/>
      </c>
      <c r="BT999" s="138" t="str">
        <f t="shared" ca="1" si="658"/>
        <v/>
      </c>
      <c r="BU999" s="139" t="str">
        <f t="shared" ca="1" si="659"/>
        <v/>
      </c>
      <c r="BW999" s="138" t="str">
        <f t="shared" si="660"/>
        <v/>
      </c>
      <c r="BX999" s="104" t="str">
        <f t="shared" si="661"/>
        <v/>
      </c>
      <c r="BY999" s="139" t="str">
        <f t="shared" si="662"/>
        <v/>
      </c>
      <c r="CA999" s="138" t="str">
        <f t="shared" si="663"/>
        <v/>
      </c>
      <c r="CB999" s="104" t="str">
        <f t="shared" si="664"/>
        <v/>
      </c>
      <c r="CC999" s="139" t="str">
        <f t="shared" si="665"/>
        <v/>
      </c>
      <c r="CE999" s="162" t="str">
        <f t="shared" si="666"/>
        <v/>
      </c>
      <c r="CF999" s="163" t="str">
        <f t="shared" si="667"/>
        <v/>
      </c>
      <c r="CG999" s="164" t="str">
        <f t="shared" si="668"/>
        <v/>
      </c>
      <c r="CI999" s="162" t="str">
        <f t="shared" si="669"/>
        <v/>
      </c>
      <c r="CJ999" s="163" t="str">
        <f t="shared" si="672"/>
        <v/>
      </c>
      <c r="CK999" s="164" t="str">
        <f t="shared" si="673"/>
        <v/>
      </c>
      <c r="CM999" s="169" t="str">
        <f t="shared" si="670"/>
        <v/>
      </c>
      <c r="CN999" s="139" t="str">
        <f t="shared" si="671"/>
        <v/>
      </c>
      <c r="CP999" s="41" t="str">
        <f>IF($CM999="", "", COUNTIF($CM$11:$CM$3035, "&lt;"&amp;$CM999)+1+COUNTIF($CM$11:$CM999, $CM999)-1)</f>
        <v/>
      </c>
    </row>
    <row r="1000" spans="1:94" x14ac:dyDescent="0.25">
      <c r="A1000" s="40"/>
      <c r="B1000" s="82" t="str">
        <f>IF($I1000="", "", IFERROR(INDEX('Job Database'!$AE$11:$AE$3035, MATCH($I1000, 'Job Database'!$X$11:$X$3035, 0)), ""))</f>
        <v/>
      </c>
      <c r="C1000" s="69" t="str">
        <f>IF($I1000="", "", IF(COUNTIF('Job Database'!$X$11:$X$3035, $I1000)=0, $AC$5, $AC$4))</f>
        <v/>
      </c>
      <c r="D1000" s="40"/>
      <c r="E1000" s="85" t="str">
        <f>IF($I1000="", "", IF(IFERROR(INDEX('Job Database'!$M$11:$M$3035, MATCH($I1000, 'Job Database'!$X$11:$X$3035, 0)), "")="", "", IFERROR(INDEX('Job Database'!$M$11:$M$3035, MATCH($I1000, 'Job Database'!$X$11:$X$3035, 0)), "")))</f>
        <v/>
      </c>
      <c r="F1000" s="40"/>
      <c r="G1000" s="88" t="str">
        <f t="shared" si="645"/>
        <v/>
      </c>
      <c r="H1000" s="40"/>
      <c r="I1000" s="24"/>
      <c r="J1000" s="34"/>
      <c r="K1000" s="106"/>
      <c r="L1000" s="79"/>
      <c r="M1000" s="34"/>
      <c r="N1000" s="79"/>
      <c r="O1000" s="31"/>
      <c r="P1000" s="53"/>
      <c r="Q1000" s="40"/>
      <c r="S1000" s="41" t="str">
        <f t="shared" si="633"/>
        <v/>
      </c>
      <c r="T1000" s="41" t="str">
        <f t="shared" si="634"/>
        <v/>
      </c>
      <c r="U1000" s="41" t="str">
        <f t="shared" si="646"/>
        <v/>
      </c>
      <c r="W1000" s="74" t="str">
        <f>IF('Job Database'!$X1000="", "", 'Job Database'!$X1000)</f>
        <v/>
      </c>
      <c r="Y1000" s="41" t="str">
        <f>IF($W1000="", "", IF(COUNTIF($I$11:$I$3035, $W1000)&gt;0, "", MAX($Y$10:$Y999)+1))</f>
        <v/>
      </c>
      <c r="Z1000" s="41">
        <v>990</v>
      </c>
      <c r="AA1000" s="58" t="str">
        <f t="shared" si="647"/>
        <v/>
      </c>
      <c r="AC1000" s="41" t="str">
        <f t="shared" si="635"/>
        <v/>
      </c>
      <c r="AE1000" s="41" t="str">
        <f t="shared" si="648"/>
        <v/>
      </c>
      <c r="AJ1000" s="154" t="str">
        <f t="shared" si="649"/>
        <v/>
      </c>
      <c r="AL1000" s="120" t="str">
        <f t="shared" si="650"/>
        <v/>
      </c>
      <c r="AM1000" s="104" t="str">
        <f t="shared" si="651"/>
        <v/>
      </c>
      <c r="AN1000" s="104" t="str">
        <f t="shared" si="652"/>
        <v/>
      </c>
      <c r="AO1000" s="104" t="str">
        <f t="shared" si="636"/>
        <v/>
      </c>
      <c r="AP1000" s="104" t="str">
        <f t="shared" si="637"/>
        <v/>
      </c>
      <c r="AQ1000" s="121" t="str">
        <f t="shared" si="653"/>
        <v/>
      </c>
      <c r="AS1000" s="88" t="str">
        <f t="shared" si="638"/>
        <v/>
      </c>
      <c r="AT1000" s="68" t="str">
        <f t="shared" si="654"/>
        <v/>
      </c>
      <c r="AU1000" s="68" t="str">
        <f t="shared" si="655"/>
        <v/>
      </c>
      <c r="AV1000" s="68" t="str">
        <f t="shared" si="656"/>
        <v/>
      </c>
      <c r="AW1000" s="88" t="str">
        <f t="shared" si="639"/>
        <v/>
      </c>
      <c r="AZ1000" s="88" t="str">
        <f t="shared" si="640"/>
        <v/>
      </c>
      <c r="BA1000" s="68" t="str">
        <f t="shared" si="641"/>
        <v/>
      </c>
      <c r="BB1000" s="68" t="str">
        <f t="shared" si="642"/>
        <v/>
      </c>
      <c r="BC1000" s="68" t="str">
        <f t="shared" si="643"/>
        <v/>
      </c>
      <c r="BD1000" s="69" t="str">
        <f t="shared" si="644"/>
        <v/>
      </c>
      <c r="BE1000" s="69" t="str">
        <f t="shared" si="657"/>
        <v/>
      </c>
      <c r="BT1000" s="138" t="str">
        <f t="shared" ca="1" si="658"/>
        <v/>
      </c>
      <c r="BU1000" s="139" t="str">
        <f t="shared" ca="1" si="659"/>
        <v/>
      </c>
      <c r="BW1000" s="138" t="str">
        <f t="shared" si="660"/>
        <v/>
      </c>
      <c r="BX1000" s="104" t="str">
        <f t="shared" si="661"/>
        <v/>
      </c>
      <c r="BY1000" s="139" t="str">
        <f t="shared" si="662"/>
        <v/>
      </c>
      <c r="CA1000" s="138" t="str">
        <f t="shared" si="663"/>
        <v/>
      </c>
      <c r="CB1000" s="104" t="str">
        <f t="shared" si="664"/>
        <v/>
      </c>
      <c r="CC1000" s="139" t="str">
        <f t="shared" si="665"/>
        <v/>
      </c>
      <c r="CE1000" s="162" t="str">
        <f t="shared" si="666"/>
        <v/>
      </c>
      <c r="CF1000" s="163" t="str">
        <f t="shared" si="667"/>
        <v/>
      </c>
      <c r="CG1000" s="164" t="str">
        <f t="shared" si="668"/>
        <v/>
      </c>
      <c r="CI1000" s="162" t="str">
        <f t="shared" si="669"/>
        <v/>
      </c>
      <c r="CJ1000" s="163" t="str">
        <f t="shared" si="672"/>
        <v/>
      </c>
      <c r="CK1000" s="164" t="str">
        <f t="shared" si="673"/>
        <v/>
      </c>
      <c r="CM1000" s="169" t="str">
        <f t="shared" si="670"/>
        <v/>
      </c>
      <c r="CN1000" s="139" t="str">
        <f t="shared" si="671"/>
        <v/>
      </c>
      <c r="CP1000" s="41" t="str">
        <f>IF($CM1000="", "", COUNTIF($CM$11:$CM$3035, "&lt;"&amp;$CM1000)+1+COUNTIF($CM$11:$CM1000, $CM1000)-1)</f>
        <v/>
      </c>
    </row>
    <row r="1001" spans="1:94" x14ac:dyDescent="0.25">
      <c r="A1001" s="40"/>
      <c r="B1001" s="82" t="str">
        <f>IF($I1001="", "", IFERROR(INDEX('Job Database'!$AE$11:$AE$3035, MATCH($I1001, 'Job Database'!$X$11:$X$3035, 0)), ""))</f>
        <v/>
      </c>
      <c r="C1001" s="69" t="str">
        <f>IF($I1001="", "", IF(COUNTIF('Job Database'!$X$11:$X$3035, $I1001)=0, $AC$5, $AC$4))</f>
        <v/>
      </c>
      <c r="D1001" s="40"/>
      <c r="E1001" s="85" t="str">
        <f>IF($I1001="", "", IF(IFERROR(INDEX('Job Database'!$M$11:$M$3035, MATCH($I1001, 'Job Database'!$X$11:$X$3035, 0)), "")="", "", IFERROR(INDEX('Job Database'!$M$11:$M$3035, MATCH($I1001, 'Job Database'!$X$11:$X$3035, 0)), "")))</f>
        <v/>
      </c>
      <c r="F1001" s="40"/>
      <c r="G1001" s="88" t="str">
        <f t="shared" si="645"/>
        <v/>
      </c>
      <c r="H1001" s="40"/>
      <c r="I1001" s="24"/>
      <c r="J1001" s="34"/>
      <c r="K1001" s="106"/>
      <c r="L1001" s="79"/>
      <c r="M1001" s="34"/>
      <c r="N1001" s="79"/>
      <c r="O1001" s="31"/>
      <c r="P1001" s="53"/>
      <c r="Q1001" s="40"/>
      <c r="S1001" s="41" t="str">
        <f t="shared" si="633"/>
        <v/>
      </c>
      <c r="T1001" s="41" t="str">
        <f t="shared" si="634"/>
        <v/>
      </c>
      <c r="U1001" s="41" t="str">
        <f t="shared" si="646"/>
        <v/>
      </c>
      <c r="W1001" s="74" t="str">
        <f>IF('Job Database'!$X1001="", "", 'Job Database'!$X1001)</f>
        <v/>
      </c>
      <c r="Y1001" s="41" t="str">
        <f>IF($W1001="", "", IF(COUNTIF($I$11:$I$3035, $W1001)&gt;0, "", MAX($Y$10:$Y1000)+1))</f>
        <v/>
      </c>
      <c r="Z1001" s="41">
        <v>991</v>
      </c>
      <c r="AA1001" s="58" t="str">
        <f t="shared" si="647"/>
        <v/>
      </c>
      <c r="AC1001" s="41" t="str">
        <f t="shared" si="635"/>
        <v/>
      </c>
      <c r="AE1001" s="41" t="str">
        <f t="shared" si="648"/>
        <v/>
      </c>
      <c r="AJ1001" s="154" t="str">
        <f t="shared" si="649"/>
        <v/>
      </c>
      <c r="AL1001" s="120" t="str">
        <f t="shared" si="650"/>
        <v/>
      </c>
      <c r="AM1001" s="104" t="str">
        <f t="shared" si="651"/>
        <v/>
      </c>
      <c r="AN1001" s="104" t="str">
        <f t="shared" si="652"/>
        <v/>
      </c>
      <c r="AO1001" s="104" t="str">
        <f t="shared" si="636"/>
        <v/>
      </c>
      <c r="AP1001" s="104" t="str">
        <f t="shared" si="637"/>
        <v/>
      </c>
      <c r="AQ1001" s="121" t="str">
        <f t="shared" si="653"/>
        <v/>
      </c>
      <c r="AS1001" s="88" t="str">
        <f t="shared" si="638"/>
        <v/>
      </c>
      <c r="AT1001" s="68" t="str">
        <f t="shared" si="654"/>
        <v/>
      </c>
      <c r="AU1001" s="68" t="str">
        <f t="shared" si="655"/>
        <v/>
      </c>
      <c r="AV1001" s="68" t="str">
        <f t="shared" si="656"/>
        <v/>
      </c>
      <c r="AW1001" s="88" t="str">
        <f t="shared" si="639"/>
        <v/>
      </c>
      <c r="AZ1001" s="88" t="str">
        <f t="shared" si="640"/>
        <v/>
      </c>
      <c r="BA1001" s="68" t="str">
        <f t="shared" si="641"/>
        <v/>
      </c>
      <c r="BB1001" s="68" t="str">
        <f t="shared" si="642"/>
        <v/>
      </c>
      <c r="BC1001" s="68" t="str">
        <f t="shared" si="643"/>
        <v/>
      </c>
      <c r="BD1001" s="69" t="str">
        <f t="shared" si="644"/>
        <v/>
      </c>
      <c r="BE1001" s="69" t="str">
        <f t="shared" si="657"/>
        <v/>
      </c>
      <c r="BT1001" s="138" t="str">
        <f t="shared" ca="1" si="658"/>
        <v/>
      </c>
      <c r="BU1001" s="139" t="str">
        <f t="shared" ca="1" si="659"/>
        <v/>
      </c>
      <c r="BW1001" s="138" t="str">
        <f t="shared" si="660"/>
        <v/>
      </c>
      <c r="BX1001" s="104" t="str">
        <f t="shared" si="661"/>
        <v/>
      </c>
      <c r="BY1001" s="139" t="str">
        <f t="shared" si="662"/>
        <v/>
      </c>
      <c r="CA1001" s="138" t="str">
        <f t="shared" si="663"/>
        <v/>
      </c>
      <c r="CB1001" s="104" t="str">
        <f t="shared" si="664"/>
        <v/>
      </c>
      <c r="CC1001" s="139" t="str">
        <f t="shared" si="665"/>
        <v/>
      </c>
      <c r="CE1001" s="162" t="str">
        <f t="shared" si="666"/>
        <v/>
      </c>
      <c r="CF1001" s="163" t="str">
        <f t="shared" si="667"/>
        <v/>
      </c>
      <c r="CG1001" s="164" t="str">
        <f t="shared" si="668"/>
        <v/>
      </c>
      <c r="CI1001" s="162" t="str">
        <f t="shared" si="669"/>
        <v/>
      </c>
      <c r="CJ1001" s="163" t="str">
        <f t="shared" si="672"/>
        <v/>
      </c>
      <c r="CK1001" s="164" t="str">
        <f t="shared" si="673"/>
        <v/>
      </c>
      <c r="CM1001" s="169" t="str">
        <f t="shared" si="670"/>
        <v/>
      </c>
      <c r="CN1001" s="139" t="str">
        <f t="shared" si="671"/>
        <v/>
      </c>
      <c r="CP1001" s="41" t="str">
        <f>IF($CM1001="", "", COUNTIF($CM$11:$CM$3035, "&lt;"&amp;$CM1001)+1+COUNTIF($CM$11:$CM1001, $CM1001)-1)</f>
        <v/>
      </c>
    </row>
    <row r="1002" spans="1:94" x14ac:dyDescent="0.25">
      <c r="A1002" s="40"/>
      <c r="B1002" s="82" t="str">
        <f>IF($I1002="", "", IFERROR(INDEX('Job Database'!$AE$11:$AE$3035, MATCH($I1002, 'Job Database'!$X$11:$X$3035, 0)), ""))</f>
        <v/>
      </c>
      <c r="C1002" s="69" t="str">
        <f>IF($I1002="", "", IF(COUNTIF('Job Database'!$X$11:$X$3035, $I1002)=0, $AC$5, $AC$4))</f>
        <v/>
      </c>
      <c r="D1002" s="40"/>
      <c r="E1002" s="85" t="str">
        <f>IF($I1002="", "", IF(IFERROR(INDEX('Job Database'!$M$11:$M$3035, MATCH($I1002, 'Job Database'!$X$11:$X$3035, 0)), "")="", "", IFERROR(INDEX('Job Database'!$M$11:$M$3035, MATCH($I1002, 'Job Database'!$X$11:$X$3035, 0)), "")))</f>
        <v/>
      </c>
      <c r="F1002" s="40"/>
      <c r="G1002" s="88" t="str">
        <f t="shared" si="645"/>
        <v/>
      </c>
      <c r="H1002" s="40"/>
      <c r="I1002" s="24"/>
      <c r="J1002" s="34"/>
      <c r="K1002" s="106"/>
      <c r="L1002" s="79"/>
      <c r="M1002" s="34"/>
      <c r="N1002" s="79"/>
      <c r="O1002" s="31"/>
      <c r="P1002" s="53"/>
      <c r="Q1002" s="40"/>
      <c r="S1002" s="41" t="str">
        <f t="shared" si="633"/>
        <v/>
      </c>
      <c r="T1002" s="41" t="str">
        <f t="shared" si="634"/>
        <v/>
      </c>
      <c r="U1002" s="41" t="str">
        <f t="shared" si="646"/>
        <v/>
      </c>
      <c r="W1002" s="74" t="str">
        <f>IF('Job Database'!$X1002="", "", 'Job Database'!$X1002)</f>
        <v/>
      </c>
      <c r="Y1002" s="41" t="str">
        <f>IF($W1002="", "", IF(COUNTIF($I$11:$I$3035, $W1002)&gt;0, "", MAX($Y$10:$Y1001)+1))</f>
        <v/>
      </c>
      <c r="Z1002" s="41">
        <v>992</v>
      </c>
      <c r="AA1002" s="58" t="str">
        <f t="shared" si="647"/>
        <v/>
      </c>
      <c r="AC1002" s="41" t="str">
        <f t="shared" si="635"/>
        <v/>
      </c>
      <c r="AE1002" s="41" t="str">
        <f t="shared" si="648"/>
        <v/>
      </c>
      <c r="AJ1002" s="154" t="str">
        <f t="shared" si="649"/>
        <v/>
      </c>
      <c r="AL1002" s="120" t="str">
        <f t="shared" si="650"/>
        <v/>
      </c>
      <c r="AM1002" s="104" t="str">
        <f t="shared" si="651"/>
        <v/>
      </c>
      <c r="AN1002" s="104" t="str">
        <f t="shared" si="652"/>
        <v/>
      </c>
      <c r="AO1002" s="104" t="str">
        <f t="shared" si="636"/>
        <v/>
      </c>
      <c r="AP1002" s="104" t="str">
        <f t="shared" si="637"/>
        <v/>
      </c>
      <c r="AQ1002" s="121" t="str">
        <f t="shared" si="653"/>
        <v/>
      </c>
      <c r="AS1002" s="88" t="str">
        <f t="shared" si="638"/>
        <v/>
      </c>
      <c r="AT1002" s="68" t="str">
        <f t="shared" si="654"/>
        <v/>
      </c>
      <c r="AU1002" s="68" t="str">
        <f t="shared" si="655"/>
        <v/>
      </c>
      <c r="AV1002" s="68" t="str">
        <f t="shared" si="656"/>
        <v/>
      </c>
      <c r="AW1002" s="88" t="str">
        <f t="shared" si="639"/>
        <v/>
      </c>
      <c r="AZ1002" s="88" t="str">
        <f t="shared" si="640"/>
        <v/>
      </c>
      <c r="BA1002" s="68" t="str">
        <f t="shared" si="641"/>
        <v/>
      </c>
      <c r="BB1002" s="68" t="str">
        <f t="shared" si="642"/>
        <v/>
      </c>
      <c r="BC1002" s="68" t="str">
        <f t="shared" si="643"/>
        <v/>
      </c>
      <c r="BD1002" s="69" t="str">
        <f t="shared" si="644"/>
        <v/>
      </c>
      <c r="BE1002" s="69" t="str">
        <f t="shared" si="657"/>
        <v/>
      </c>
      <c r="BT1002" s="138" t="str">
        <f t="shared" ca="1" si="658"/>
        <v/>
      </c>
      <c r="BU1002" s="139" t="str">
        <f t="shared" ca="1" si="659"/>
        <v/>
      </c>
      <c r="BW1002" s="138" t="str">
        <f t="shared" si="660"/>
        <v/>
      </c>
      <c r="BX1002" s="104" t="str">
        <f t="shared" si="661"/>
        <v/>
      </c>
      <c r="BY1002" s="139" t="str">
        <f t="shared" si="662"/>
        <v/>
      </c>
      <c r="CA1002" s="138" t="str">
        <f t="shared" si="663"/>
        <v/>
      </c>
      <c r="CB1002" s="104" t="str">
        <f t="shared" si="664"/>
        <v/>
      </c>
      <c r="CC1002" s="139" t="str">
        <f t="shared" si="665"/>
        <v/>
      </c>
      <c r="CE1002" s="162" t="str">
        <f t="shared" si="666"/>
        <v/>
      </c>
      <c r="CF1002" s="163" t="str">
        <f t="shared" si="667"/>
        <v/>
      </c>
      <c r="CG1002" s="164" t="str">
        <f t="shared" si="668"/>
        <v/>
      </c>
      <c r="CI1002" s="162" t="str">
        <f t="shared" si="669"/>
        <v/>
      </c>
      <c r="CJ1002" s="163" t="str">
        <f t="shared" si="672"/>
        <v/>
      </c>
      <c r="CK1002" s="164" t="str">
        <f t="shared" si="673"/>
        <v/>
      </c>
      <c r="CM1002" s="169" t="str">
        <f t="shared" si="670"/>
        <v/>
      </c>
      <c r="CN1002" s="139" t="str">
        <f t="shared" si="671"/>
        <v/>
      </c>
      <c r="CP1002" s="41" t="str">
        <f>IF($CM1002="", "", COUNTIF($CM$11:$CM$3035, "&lt;"&amp;$CM1002)+1+COUNTIF($CM$11:$CM1002, $CM1002)-1)</f>
        <v/>
      </c>
    </row>
    <row r="1003" spans="1:94" x14ac:dyDescent="0.25">
      <c r="A1003" s="40"/>
      <c r="B1003" s="82" t="str">
        <f>IF($I1003="", "", IFERROR(INDEX('Job Database'!$AE$11:$AE$3035, MATCH($I1003, 'Job Database'!$X$11:$X$3035, 0)), ""))</f>
        <v/>
      </c>
      <c r="C1003" s="69" t="str">
        <f>IF($I1003="", "", IF(COUNTIF('Job Database'!$X$11:$X$3035, $I1003)=0, $AC$5, $AC$4))</f>
        <v/>
      </c>
      <c r="D1003" s="40"/>
      <c r="E1003" s="85" t="str">
        <f>IF($I1003="", "", IF(IFERROR(INDEX('Job Database'!$M$11:$M$3035, MATCH($I1003, 'Job Database'!$X$11:$X$3035, 0)), "")="", "", IFERROR(INDEX('Job Database'!$M$11:$M$3035, MATCH($I1003, 'Job Database'!$X$11:$X$3035, 0)), "")))</f>
        <v/>
      </c>
      <c r="F1003" s="40"/>
      <c r="G1003" s="88" t="str">
        <f t="shared" si="645"/>
        <v/>
      </c>
      <c r="H1003" s="40"/>
      <c r="I1003" s="24"/>
      <c r="J1003" s="34"/>
      <c r="K1003" s="106"/>
      <c r="L1003" s="79"/>
      <c r="M1003" s="34"/>
      <c r="N1003" s="79"/>
      <c r="O1003" s="31"/>
      <c r="P1003" s="53"/>
      <c r="Q1003" s="40"/>
      <c r="S1003" s="41" t="str">
        <f t="shared" si="633"/>
        <v/>
      </c>
      <c r="T1003" s="41" t="str">
        <f t="shared" si="634"/>
        <v/>
      </c>
      <c r="U1003" s="41" t="str">
        <f t="shared" si="646"/>
        <v/>
      </c>
      <c r="W1003" s="74" t="str">
        <f>IF('Job Database'!$X1003="", "", 'Job Database'!$X1003)</f>
        <v/>
      </c>
      <c r="Y1003" s="41" t="str">
        <f>IF($W1003="", "", IF(COUNTIF($I$11:$I$3035, $W1003)&gt;0, "", MAX($Y$10:$Y1002)+1))</f>
        <v/>
      </c>
      <c r="Z1003" s="41">
        <v>993</v>
      </c>
      <c r="AA1003" s="58" t="str">
        <f t="shared" si="647"/>
        <v/>
      </c>
      <c r="AC1003" s="41" t="str">
        <f t="shared" si="635"/>
        <v/>
      </c>
      <c r="AE1003" s="41" t="str">
        <f t="shared" si="648"/>
        <v/>
      </c>
      <c r="AJ1003" s="154" t="str">
        <f t="shared" si="649"/>
        <v/>
      </c>
      <c r="AL1003" s="120" t="str">
        <f t="shared" si="650"/>
        <v/>
      </c>
      <c r="AM1003" s="104" t="str">
        <f t="shared" si="651"/>
        <v/>
      </c>
      <c r="AN1003" s="104" t="str">
        <f t="shared" si="652"/>
        <v/>
      </c>
      <c r="AO1003" s="104" t="str">
        <f t="shared" si="636"/>
        <v/>
      </c>
      <c r="AP1003" s="104" t="str">
        <f t="shared" si="637"/>
        <v/>
      </c>
      <c r="AQ1003" s="121" t="str">
        <f t="shared" si="653"/>
        <v/>
      </c>
      <c r="AS1003" s="88" t="str">
        <f t="shared" si="638"/>
        <v/>
      </c>
      <c r="AT1003" s="68" t="str">
        <f t="shared" si="654"/>
        <v/>
      </c>
      <c r="AU1003" s="68" t="str">
        <f t="shared" si="655"/>
        <v/>
      </c>
      <c r="AV1003" s="68" t="str">
        <f t="shared" si="656"/>
        <v/>
      </c>
      <c r="AW1003" s="88" t="str">
        <f t="shared" si="639"/>
        <v/>
      </c>
      <c r="AZ1003" s="88" t="str">
        <f t="shared" si="640"/>
        <v/>
      </c>
      <c r="BA1003" s="68" t="str">
        <f t="shared" si="641"/>
        <v/>
      </c>
      <c r="BB1003" s="68" t="str">
        <f t="shared" si="642"/>
        <v/>
      </c>
      <c r="BC1003" s="68" t="str">
        <f t="shared" si="643"/>
        <v/>
      </c>
      <c r="BD1003" s="69" t="str">
        <f t="shared" si="644"/>
        <v/>
      </c>
      <c r="BE1003" s="69" t="str">
        <f t="shared" si="657"/>
        <v/>
      </c>
      <c r="BT1003" s="138" t="str">
        <f t="shared" ca="1" si="658"/>
        <v/>
      </c>
      <c r="BU1003" s="139" t="str">
        <f t="shared" ca="1" si="659"/>
        <v/>
      </c>
      <c r="BW1003" s="138" t="str">
        <f t="shared" si="660"/>
        <v/>
      </c>
      <c r="BX1003" s="104" t="str">
        <f t="shared" si="661"/>
        <v/>
      </c>
      <c r="BY1003" s="139" t="str">
        <f t="shared" si="662"/>
        <v/>
      </c>
      <c r="CA1003" s="138" t="str">
        <f t="shared" si="663"/>
        <v/>
      </c>
      <c r="CB1003" s="104" t="str">
        <f t="shared" si="664"/>
        <v/>
      </c>
      <c r="CC1003" s="139" t="str">
        <f t="shared" si="665"/>
        <v/>
      </c>
      <c r="CE1003" s="162" t="str">
        <f t="shared" si="666"/>
        <v/>
      </c>
      <c r="CF1003" s="163" t="str">
        <f t="shared" si="667"/>
        <v/>
      </c>
      <c r="CG1003" s="164" t="str">
        <f t="shared" si="668"/>
        <v/>
      </c>
      <c r="CI1003" s="162" t="str">
        <f t="shared" si="669"/>
        <v/>
      </c>
      <c r="CJ1003" s="163" t="str">
        <f t="shared" si="672"/>
        <v/>
      </c>
      <c r="CK1003" s="164" t="str">
        <f t="shared" si="673"/>
        <v/>
      </c>
      <c r="CM1003" s="169" t="str">
        <f t="shared" si="670"/>
        <v/>
      </c>
      <c r="CN1003" s="139" t="str">
        <f t="shared" si="671"/>
        <v/>
      </c>
      <c r="CP1003" s="41" t="str">
        <f>IF($CM1003="", "", COUNTIF($CM$11:$CM$3035, "&lt;"&amp;$CM1003)+1+COUNTIF($CM$11:$CM1003, $CM1003)-1)</f>
        <v/>
      </c>
    </row>
    <row r="1004" spans="1:94" x14ac:dyDescent="0.25">
      <c r="A1004" s="40"/>
      <c r="B1004" s="82" t="str">
        <f>IF($I1004="", "", IFERROR(INDEX('Job Database'!$AE$11:$AE$3035, MATCH($I1004, 'Job Database'!$X$11:$X$3035, 0)), ""))</f>
        <v/>
      </c>
      <c r="C1004" s="69" t="str">
        <f>IF($I1004="", "", IF(COUNTIF('Job Database'!$X$11:$X$3035, $I1004)=0, $AC$5, $AC$4))</f>
        <v/>
      </c>
      <c r="D1004" s="40"/>
      <c r="E1004" s="85" t="str">
        <f>IF($I1004="", "", IF(IFERROR(INDEX('Job Database'!$M$11:$M$3035, MATCH($I1004, 'Job Database'!$X$11:$X$3035, 0)), "")="", "", IFERROR(INDEX('Job Database'!$M$11:$M$3035, MATCH($I1004, 'Job Database'!$X$11:$X$3035, 0)), "")))</f>
        <v/>
      </c>
      <c r="F1004" s="40"/>
      <c r="G1004" s="88" t="str">
        <f t="shared" si="645"/>
        <v/>
      </c>
      <c r="H1004" s="40"/>
      <c r="I1004" s="24"/>
      <c r="J1004" s="34"/>
      <c r="K1004" s="106"/>
      <c r="L1004" s="79"/>
      <c r="M1004" s="34"/>
      <c r="N1004" s="79"/>
      <c r="O1004" s="31"/>
      <c r="P1004" s="53"/>
      <c r="Q1004" s="40"/>
      <c r="S1004" s="41" t="str">
        <f t="shared" si="633"/>
        <v/>
      </c>
      <c r="T1004" s="41" t="str">
        <f t="shared" si="634"/>
        <v/>
      </c>
      <c r="U1004" s="41" t="str">
        <f t="shared" si="646"/>
        <v/>
      </c>
      <c r="W1004" s="74" t="str">
        <f>IF('Job Database'!$X1004="", "", 'Job Database'!$X1004)</f>
        <v/>
      </c>
      <c r="Y1004" s="41" t="str">
        <f>IF($W1004="", "", IF(COUNTIF($I$11:$I$3035, $W1004)&gt;0, "", MAX($Y$10:$Y1003)+1))</f>
        <v/>
      </c>
      <c r="Z1004" s="41">
        <v>994</v>
      </c>
      <c r="AA1004" s="58" t="str">
        <f t="shared" si="647"/>
        <v/>
      </c>
      <c r="AC1004" s="41" t="str">
        <f t="shared" si="635"/>
        <v/>
      </c>
      <c r="AE1004" s="41" t="str">
        <f t="shared" si="648"/>
        <v/>
      </c>
      <c r="AJ1004" s="154" t="str">
        <f t="shared" si="649"/>
        <v/>
      </c>
      <c r="AL1004" s="120" t="str">
        <f t="shared" si="650"/>
        <v/>
      </c>
      <c r="AM1004" s="104" t="str">
        <f t="shared" si="651"/>
        <v/>
      </c>
      <c r="AN1004" s="104" t="str">
        <f t="shared" si="652"/>
        <v/>
      </c>
      <c r="AO1004" s="104" t="str">
        <f t="shared" si="636"/>
        <v/>
      </c>
      <c r="AP1004" s="104" t="str">
        <f t="shared" si="637"/>
        <v/>
      </c>
      <c r="AQ1004" s="121" t="str">
        <f t="shared" si="653"/>
        <v/>
      </c>
      <c r="AS1004" s="88" t="str">
        <f t="shared" si="638"/>
        <v/>
      </c>
      <c r="AT1004" s="68" t="str">
        <f t="shared" si="654"/>
        <v/>
      </c>
      <c r="AU1004" s="68" t="str">
        <f t="shared" si="655"/>
        <v/>
      </c>
      <c r="AV1004" s="68" t="str">
        <f t="shared" si="656"/>
        <v/>
      </c>
      <c r="AW1004" s="88" t="str">
        <f t="shared" si="639"/>
        <v/>
      </c>
      <c r="AZ1004" s="88" t="str">
        <f t="shared" si="640"/>
        <v/>
      </c>
      <c r="BA1004" s="68" t="str">
        <f t="shared" si="641"/>
        <v/>
      </c>
      <c r="BB1004" s="68" t="str">
        <f t="shared" si="642"/>
        <v/>
      </c>
      <c r="BC1004" s="68" t="str">
        <f t="shared" si="643"/>
        <v/>
      </c>
      <c r="BD1004" s="69" t="str">
        <f t="shared" si="644"/>
        <v/>
      </c>
      <c r="BE1004" s="69" t="str">
        <f t="shared" si="657"/>
        <v/>
      </c>
      <c r="BT1004" s="138" t="str">
        <f t="shared" ca="1" si="658"/>
        <v/>
      </c>
      <c r="BU1004" s="139" t="str">
        <f t="shared" ca="1" si="659"/>
        <v/>
      </c>
      <c r="BW1004" s="138" t="str">
        <f t="shared" si="660"/>
        <v/>
      </c>
      <c r="BX1004" s="104" t="str">
        <f t="shared" si="661"/>
        <v/>
      </c>
      <c r="BY1004" s="139" t="str">
        <f t="shared" si="662"/>
        <v/>
      </c>
      <c r="CA1004" s="138" t="str">
        <f t="shared" si="663"/>
        <v/>
      </c>
      <c r="CB1004" s="104" t="str">
        <f t="shared" si="664"/>
        <v/>
      </c>
      <c r="CC1004" s="139" t="str">
        <f t="shared" si="665"/>
        <v/>
      </c>
      <c r="CE1004" s="162" t="str">
        <f t="shared" si="666"/>
        <v/>
      </c>
      <c r="CF1004" s="163" t="str">
        <f t="shared" si="667"/>
        <v/>
      </c>
      <c r="CG1004" s="164" t="str">
        <f t="shared" si="668"/>
        <v/>
      </c>
      <c r="CI1004" s="162" t="str">
        <f t="shared" si="669"/>
        <v/>
      </c>
      <c r="CJ1004" s="163" t="str">
        <f t="shared" si="672"/>
        <v/>
      </c>
      <c r="CK1004" s="164" t="str">
        <f t="shared" si="673"/>
        <v/>
      </c>
      <c r="CM1004" s="169" t="str">
        <f t="shared" si="670"/>
        <v/>
      </c>
      <c r="CN1004" s="139" t="str">
        <f t="shared" si="671"/>
        <v/>
      </c>
      <c r="CP1004" s="41" t="str">
        <f>IF($CM1004="", "", COUNTIF($CM$11:$CM$3035, "&lt;"&amp;$CM1004)+1+COUNTIF($CM$11:$CM1004, $CM1004)-1)</f>
        <v/>
      </c>
    </row>
    <row r="1005" spans="1:94" x14ac:dyDescent="0.25">
      <c r="A1005" s="40"/>
      <c r="B1005" s="82" t="str">
        <f>IF($I1005="", "", IFERROR(INDEX('Job Database'!$AE$11:$AE$3035, MATCH($I1005, 'Job Database'!$X$11:$X$3035, 0)), ""))</f>
        <v/>
      </c>
      <c r="C1005" s="69" t="str">
        <f>IF($I1005="", "", IF(COUNTIF('Job Database'!$X$11:$X$3035, $I1005)=0, $AC$5, $AC$4))</f>
        <v/>
      </c>
      <c r="D1005" s="40"/>
      <c r="E1005" s="85" t="str">
        <f>IF($I1005="", "", IF(IFERROR(INDEX('Job Database'!$M$11:$M$3035, MATCH($I1005, 'Job Database'!$X$11:$X$3035, 0)), "")="", "", IFERROR(INDEX('Job Database'!$M$11:$M$3035, MATCH($I1005, 'Job Database'!$X$11:$X$3035, 0)), "")))</f>
        <v/>
      </c>
      <c r="F1005" s="40"/>
      <c r="G1005" s="88" t="str">
        <f t="shared" si="645"/>
        <v/>
      </c>
      <c r="H1005" s="40"/>
      <c r="I1005" s="24"/>
      <c r="J1005" s="34"/>
      <c r="K1005" s="106"/>
      <c r="L1005" s="79"/>
      <c r="M1005" s="34"/>
      <c r="N1005" s="79"/>
      <c r="O1005" s="31"/>
      <c r="P1005" s="53"/>
      <c r="Q1005" s="40"/>
      <c r="S1005" s="41" t="str">
        <f t="shared" si="633"/>
        <v/>
      </c>
      <c r="T1005" s="41" t="str">
        <f t="shared" si="634"/>
        <v/>
      </c>
      <c r="U1005" s="41" t="str">
        <f t="shared" si="646"/>
        <v/>
      </c>
      <c r="W1005" s="74" t="str">
        <f>IF('Job Database'!$X1005="", "", 'Job Database'!$X1005)</f>
        <v/>
      </c>
      <c r="Y1005" s="41" t="str">
        <f>IF($W1005="", "", IF(COUNTIF($I$11:$I$3035, $W1005)&gt;0, "", MAX($Y$10:$Y1004)+1))</f>
        <v/>
      </c>
      <c r="Z1005" s="41">
        <v>995</v>
      </c>
      <c r="AA1005" s="58" t="str">
        <f t="shared" si="647"/>
        <v/>
      </c>
      <c r="AC1005" s="41" t="str">
        <f t="shared" si="635"/>
        <v/>
      </c>
      <c r="AE1005" s="41" t="str">
        <f t="shared" si="648"/>
        <v/>
      </c>
      <c r="AJ1005" s="154" t="str">
        <f t="shared" si="649"/>
        <v/>
      </c>
      <c r="AL1005" s="120" t="str">
        <f t="shared" si="650"/>
        <v/>
      </c>
      <c r="AM1005" s="104" t="str">
        <f t="shared" si="651"/>
        <v/>
      </c>
      <c r="AN1005" s="104" t="str">
        <f t="shared" si="652"/>
        <v/>
      </c>
      <c r="AO1005" s="104" t="str">
        <f t="shared" si="636"/>
        <v/>
      </c>
      <c r="AP1005" s="104" t="str">
        <f t="shared" si="637"/>
        <v/>
      </c>
      <c r="AQ1005" s="121" t="str">
        <f t="shared" si="653"/>
        <v/>
      </c>
      <c r="AS1005" s="88" t="str">
        <f t="shared" si="638"/>
        <v/>
      </c>
      <c r="AT1005" s="68" t="str">
        <f t="shared" si="654"/>
        <v/>
      </c>
      <c r="AU1005" s="68" t="str">
        <f t="shared" si="655"/>
        <v/>
      </c>
      <c r="AV1005" s="68" t="str">
        <f t="shared" si="656"/>
        <v/>
      </c>
      <c r="AW1005" s="88" t="str">
        <f t="shared" si="639"/>
        <v/>
      </c>
      <c r="AZ1005" s="88" t="str">
        <f t="shared" si="640"/>
        <v/>
      </c>
      <c r="BA1005" s="68" t="str">
        <f t="shared" si="641"/>
        <v/>
      </c>
      <c r="BB1005" s="68" t="str">
        <f t="shared" si="642"/>
        <v/>
      </c>
      <c r="BC1005" s="68" t="str">
        <f t="shared" si="643"/>
        <v/>
      </c>
      <c r="BD1005" s="69" t="str">
        <f t="shared" si="644"/>
        <v/>
      </c>
      <c r="BE1005" s="69" t="str">
        <f t="shared" si="657"/>
        <v/>
      </c>
      <c r="BT1005" s="138" t="str">
        <f t="shared" ca="1" si="658"/>
        <v/>
      </c>
      <c r="BU1005" s="139" t="str">
        <f t="shared" ca="1" si="659"/>
        <v/>
      </c>
      <c r="BW1005" s="138" t="str">
        <f t="shared" si="660"/>
        <v/>
      </c>
      <c r="BX1005" s="104" t="str">
        <f t="shared" si="661"/>
        <v/>
      </c>
      <c r="BY1005" s="139" t="str">
        <f t="shared" si="662"/>
        <v/>
      </c>
      <c r="CA1005" s="138" t="str">
        <f t="shared" si="663"/>
        <v/>
      </c>
      <c r="CB1005" s="104" t="str">
        <f t="shared" si="664"/>
        <v/>
      </c>
      <c r="CC1005" s="139" t="str">
        <f t="shared" si="665"/>
        <v/>
      </c>
      <c r="CE1005" s="162" t="str">
        <f t="shared" si="666"/>
        <v/>
      </c>
      <c r="CF1005" s="163" t="str">
        <f t="shared" si="667"/>
        <v/>
      </c>
      <c r="CG1005" s="164" t="str">
        <f t="shared" si="668"/>
        <v/>
      </c>
      <c r="CI1005" s="162" t="str">
        <f t="shared" si="669"/>
        <v/>
      </c>
      <c r="CJ1005" s="163" t="str">
        <f t="shared" si="672"/>
        <v/>
      </c>
      <c r="CK1005" s="164" t="str">
        <f t="shared" si="673"/>
        <v/>
      </c>
      <c r="CM1005" s="169" t="str">
        <f t="shared" si="670"/>
        <v/>
      </c>
      <c r="CN1005" s="139" t="str">
        <f t="shared" si="671"/>
        <v/>
      </c>
      <c r="CP1005" s="41" t="str">
        <f>IF($CM1005="", "", COUNTIF($CM$11:$CM$3035, "&lt;"&amp;$CM1005)+1+COUNTIF($CM$11:$CM1005, $CM1005)-1)</f>
        <v/>
      </c>
    </row>
    <row r="1006" spans="1:94" x14ac:dyDescent="0.25">
      <c r="A1006" s="40"/>
      <c r="B1006" s="82" t="str">
        <f>IF($I1006="", "", IFERROR(INDEX('Job Database'!$AE$11:$AE$3035, MATCH($I1006, 'Job Database'!$X$11:$X$3035, 0)), ""))</f>
        <v/>
      </c>
      <c r="C1006" s="69" t="str">
        <f>IF($I1006="", "", IF(COUNTIF('Job Database'!$X$11:$X$3035, $I1006)=0, $AC$5, $AC$4))</f>
        <v/>
      </c>
      <c r="D1006" s="40"/>
      <c r="E1006" s="85" t="str">
        <f>IF($I1006="", "", IF(IFERROR(INDEX('Job Database'!$M$11:$M$3035, MATCH($I1006, 'Job Database'!$X$11:$X$3035, 0)), "")="", "", IFERROR(INDEX('Job Database'!$M$11:$M$3035, MATCH($I1006, 'Job Database'!$X$11:$X$3035, 0)), "")))</f>
        <v/>
      </c>
      <c r="F1006" s="40"/>
      <c r="G1006" s="88" t="str">
        <f t="shared" si="645"/>
        <v/>
      </c>
      <c r="H1006" s="40"/>
      <c r="I1006" s="24"/>
      <c r="J1006" s="34"/>
      <c r="K1006" s="106"/>
      <c r="L1006" s="79"/>
      <c r="M1006" s="34"/>
      <c r="N1006" s="79"/>
      <c r="O1006" s="31"/>
      <c r="P1006" s="53"/>
      <c r="Q1006" s="40"/>
      <c r="S1006" s="41" t="str">
        <f t="shared" si="633"/>
        <v/>
      </c>
      <c r="T1006" s="41" t="str">
        <f t="shared" si="634"/>
        <v/>
      </c>
      <c r="U1006" s="41" t="str">
        <f t="shared" si="646"/>
        <v/>
      </c>
      <c r="W1006" s="74" t="str">
        <f>IF('Job Database'!$X1006="", "", 'Job Database'!$X1006)</f>
        <v/>
      </c>
      <c r="Y1006" s="41" t="str">
        <f>IF($W1006="", "", IF(COUNTIF($I$11:$I$3035, $W1006)&gt;0, "", MAX($Y$10:$Y1005)+1))</f>
        <v/>
      </c>
      <c r="Z1006" s="41">
        <v>996</v>
      </c>
      <c r="AA1006" s="58" t="str">
        <f t="shared" si="647"/>
        <v/>
      </c>
      <c r="AC1006" s="41" t="str">
        <f t="shared" si="635"/>
        <v/>
      </c>
      <c r="AE1006" s="41" t="str">
        <f t="shared" si="648"/>
        <v/>
      </c>
      <c r="AJ1006" s="154" t="str">
        <f t="shared" si="649"/>
        <v/>
      </c>
      <c r="AL1006" s="120" t="str">
        <f t="shared" si="650"/>
        <v/>
      </c>
      <c r="AM1006" s="104" t="str">
        <f t="shared" si="651"/>
        <v/>
      </c>
      <c r="AN1006" s="104" t="str">
        <f t="shared" si="652"/>
        <v/>
      </c>
      <c r="AO1006" s="104" t="str">
        <f t="shared" si="636"/>
        <v/>
      </c>
      <c r="AP1006" s="104" t="str">
        <f t="shared" si="637"/>
        <v/>
      </c>
      <c r="AQ1006" s="121" t="str">
        <f t="shared" si="653"/>
        <v/>
      </c>
      <c r="AS1006" s="88" t="str">
        <f t="shared" si="638"/>
        <v/>
      </c>
      <c r="AT1006" s="68" t="str">
        <f t="shared" si="654"/>
        <v/>
      </c>
      <c r="AU1006" s="68" t="str">
        <f t="shared" si="655"/>
        <v/>
      </c>
      <c r="AV1006" s="68" t="str">
        <f t="shared" si="656"/>
        <v/>
      </c>
      <c r="AW1006" s="88" t="str">
        <f t="shared" si="639"/>
        <v/>
      </c>
      <c r="AZ1006" s="88" t="str">
        <f t="shared" si="640"/>
        <v/>
      </c>
      <c r="BA1006" s="68" t="str">
        <f t="shared" si="641"/>
        <v/>
      </c>
      <c r="BB1006" s="68" t="str">
        <f t="shared" si="642"/>
        <v/>
      </c>
      <c r="BC1006" s="68" t="str">
        <f t="shared" si="643"/>
        <v/>
      </c>
      <c r="BD1006" s="69" t="str">
        <f t="shared" si="644"/>
        <v/>
      </c>
      <c r="BE1006" s="69" t="str">
        <f t="shared" si="657"/>
        <v/>
      </c>
      <c r="BT1006" s="138" t="str">
        <f t="shared" ca="1" si="658"/>
        <v/>
      </c>
      <c r="BU1006" s="139" t="str">
        <f t="shared" ca="1" si="659"/>
        <v/>
      </c>
      <c r="BW1006" s="138" t="str">
        <f t="shared" si="660"/>
        <v/>
      </c>
      <c r="BX1006" s="104" t="str">
        <f t="shared" si="661"/>
        <v/>
      </c>
      <c r="BY1006" s="139" t="str">
        <f t="shared" si="662"/>
        <v/>
      </c>
      <c r="CA1006" s="138" t="str">
        <f t="shared" si="663"/>
        <v/>
      </c>
      <c r="CB1006" s="104" t="str">
        <f t="shared" si="664"/>
        <v/>
      </c>
      <c r="CC1006" s="139" t="str">
        <f t="shared" si="665"/>
        <v/>
      </c>
      <c r="CE1006" s="162" t="str">
        <f t="shared" si="666"/>
        <v/>
      </c>
      <c r="CF1006" s="163" t="str">
        <f t="shared" si="667"/>
        <v/>
      </c>
      <c r="CG1006" s="164" t="str">
        <f t="shared" si="668"/>
        <v/>
      </c>
      <c r="CI1006" s="162" t="str">
        <f t="shared" si="669"/>
        <v/>
      </c>
      <c r="CJ1006" s="163" t="str">
        <f t="shared" si="672"/>
        <v/>
      </c>
      <c r="CK1006" s="164" t="str">
        <f t="shared" si="673"/>
        <v/>
      </c>
      <c r="CM1006" s="169" t="str">
        <f t="shared" si="670"/>
        <v/>
      </c>
      <c r="CN1006" s="139" t="str">
        <f t="shared" si="671"/>
        <v/>
      </c>
      <c r="CP1006" s="41" t="str">
        <f>IF($CM1006="", "", COUNTIF($CM$11:$CM$3035, "&lt;"&amp;$CM1006)+1+COUNTIF($CM$11:$CM1006, $CM1006)-1)</f>
        <v/>
      </c>
    </row>
    <row r="1007" spans="1:94" x14ac:dyDescent="0.25">
      <c r="A1007" s="40"/>
      <c r="B1007" s="82" t="str">
        <f>IF($I1007="", "", IFERROR(INDEX('Job Database'!$AE$11:$AE$3035, MATCH($I1007, 'Job Database'!$X$11:$X$3035, 0)), ""))</f>
        <v/>
      </c>
      <c r="C1007" s="69" t="str">
        <f>IF($I1007="", "", IF(COUNTIF('Job Database'!$X$11:$X$3035, $I1007)=0, $AC$5, $AC$4))</f>
        <v/>
      </c>
      <c r="D1007" s="40"/>
      <c r="E1007" s="85" t="str">
        <f>IF($I1007="", "", IF(IFERROR(INDEX('Job Database'!$M$11:$M$3035, MATCH($I1007, 'Job Database'!$X$11:$X$3035, 0)), "")="", "", IFERROR(INDEX('Job Database'!$M$11:$M$3035, MATCH($I1007, 'Job Database'!$X$11:$X$3035, 0)), "")))</f>
        <v/>
      </c>
      <c r="F1007" s="40"/>
      <c r="G1007" s="88" t="str">
        <f t="shared" si="645"/>
        <v/>
      </c>
      <c r="H1007" s="40"/>
      <c r="I1007" s="24"/>
      <c r="J1007" s="34"/>
      <c r="K1007" s="106"/>
      <c r="L1007" s="79"/>
      <c r="M1007" s="34"/>
      <c r="N1007" s="79"/>
      <c r="O1007" s="31"/>
      <c r="P1007" s="53"/>
      <c r="Q1007" s="40"/>
      <c r="S1007" s="41" t="str">
        <f t="shared" si="633"/>
        <v/>
      </c>
      <c r="T1007" s="41" t="str">
        <f t="shared" si="634"/>
        <v/>
      </c>
      <c r="U1007" s="41" t="str">
        <f t="shared" si="646"/>
        <v/>
      </c>
      <c r="W1007" s="74" t="str">
        <f>IF('Job Database'!$X1007="", "", 'Job Database'!$X1007)</f>
        <v/>
      </c>
      <c r="Y1007" s="41" t="str">
        <f>IF($W1007="", "", IF(COUNTIF($I$11:$I$3035, $W1007)&gt;0, "", MAX($Y$10:$Y1006)+1))</f>
        <v/>
      </c>
      <c r="Z1007" s="41">
        <v>997</v>
      </c>
      <c r="AA1007" s="58" t="str">
        <f t="shared" si="647"/>
        <v/>
      </c>
      <c r="AC1007" s="41" t="str">
        <f t="shared" si="635"/>
        <v/>
      </c>
      <c r="AE1007" s="41" t="str">
        <f t="shared" si="648"/>
        <v/>
      </c>
      <c r="AJ1007" s="154" t="str">
        <f t="shared" si="649"/>
        <v/>
      </c>
      <c r="AL1007" s="120" t="str">
        <f t="shared" si="650"/>
        <v/>
      </c>
      <c r="AM1007" s="104" t="str">
        <f t="shared" si="651"/>
        <v/>
      </c>
      <c r="AN1007" s="104" t="str">
        <f t="shared" si="652"/>
        <v/>
      </c>
      <c r="AO1007" s="104" t="str">
        <f t="shared" si="636"/>
        <v/>
      </c>
      <c r="AP1007" s="104" t="str">
        <f t="shared" si="637"/>
        <v/>
      </c>
      <c r="AQ1007" s="121" t="str">
        <f t="shared" si="653"/>
        <v/>
      </c>
      <c r="AS1007" s="88" t="str">
        <f t="shared" si="638"/>
        <v/>
      </c>
      <c r="AT1007" s="68" t="str">
        <f t="shared" si="654"/>
        <v/>
      </c>
      <c r="AU1007" s="68" t="str">
        <f t="shared" si="655"/>
        <v/>
      </c>
      <c r="AV1007" s="68" t="str">
        <f t="shared" si="656"/>
        <v/>
      </c>
      <c r="AW1007" s="88" t="str">
        <f t="shared" si="639"/>
        <v/>
      </c>
      <c r="AZ1007" s="88" t="str">
        <f t="shared" si="640"/>
        <v/>
      </c>
      <c r="BA1007" s="68" t="str">
        <f t="shared" si="641"/>
        <v/>
      </c>
      <c r="BB1007" s="68" t="str">
        <f t="shared" si="642"/>
        <v/>
      </c>
      <c r="BC1007" s="68" t="str">
        <f t="shared" si="643"/>
        <v/>
      </c>
      <c r="BD1007" s="69" t="str">
        <f t="shared" si="644"/>
        <v/>
      </c>
      <c r="BE1007" s="69" t="str">
        <f t="shared" si="657"/>
        <v/>
      </c>
      <c r="BT1007" s="138" t="str">
        <f t="shared" ca="1" si="658"/>
        <v/>
      </c>
      <c r="BU1007" s="139" t="str">
        <f t="shared" ca="1" si="659"/>
        <v/>
      </c>
      <c r="BW1007" s="138" t="str">
        <f t="shared" si="660"/>
        <v/>
      </c>
      <c r="BX1007" s="104" t="str">
        <f t="shared" si="661"/>
        <v/>
      </c>
      <c r="BY1007" s="139" t="str">
        <f t="shared" si="662"/>
        <v/>
      </c>
      <c r="CA1007" s="138" t="str">
        <f t="shared" si="663"/>
        <v/>
      </c>
      <c r="CB1007" s="104" t="str">
        <f t="shared" si="664"/>
        <v/>
      </c>
      <c r="CC1007" s="139" t="str">
        <f t="shared" si="665"/>
        <v/>
      </c>
      <c r="CE1007" s="162" t="str">
        <f t="shared" si="666"/>
        <v/>
      </c>
      <c r="CF1007" s="163" t="str">
        <f t="shared" si="667"/>
        <v/>
      </c>
      <c r="CG1007" s="164" t="str">
        <f t="shared" si="668"/>
        <v/>
      </c>
      <c r="CI1007" s="162" t="str">
        <f t="shared" si="669"/>
        <v/>
      </c>
      <c r="CJ1007" s="163" t="str">
        <f t="shared" si="672"/>
        <v/>
      </c>
      <c r="CK1007" s="164" t="str">
        <f t="shared" si="673"/>
        <v/>
      </c>
      <c r="CM1007" s="169" t="str">
        <f t="shared" si="670"/>
        <v/>
      </c>
      <c r="CN1007" s="139" t="str">
        <f t="shared" si="671"/>
        <v/>
      </c>
      <c r="CP1007" s="41" t="str">
        <f>IF($CM1007="", "", COUNTIF($CM$11:$CM$3035, "&lt;"&amp;$CM1007)+1+COUNTIF($CM$11:$CM1007, $CM1007)-1)</f>
        <v/>
      </c>
    </row>
    <row r="1008" spans="1:94" x14ac:dyDescent="0.25">
      <c r="A1008" s="40"/>
      <c r="B1008" s="82" t="str">
        <f>IF($I1008="", "", IFERROR(INDEX('Job Database'!$AE$11:$AE$3035, MATCH($I1008, 'Job Database'!$X$11:$X$3035, 0)), ""))</f>
        <v/>
      </c>
      <c r="C1008" s="69" t="str">
        <f>IF($I1008="", "", IF(COUNTIF('Job Database'!$X$11:$X$3035, $I1008)=0, $AC$5, $AC$4))</f>
        <v/>
      </c>
      <c r="D1008" s="40"/>
      <c r="E1008" s="85" t="str">
        <f>IF($I1008="", "", IF(IFERROR(INDEX('Job Database'!$M$11:$M$3035, MATCH($I1008, 'Job Database'!$X$11:$X$3035, 0)), "")="", "", IFERROR(INDEX('Job Database'!$M$11:$M$3035, MATCH($I1008, 'Job Database'!$X$11:$X$3035, 0)), "")))</f>
        <v/>
      </c>
      <c r="F1008" s="40"/>
      <c r="G1008" s="88" t="str">
        <f t="shared" si="645"/>
        <v/>
      </c>
      <c r="H1008" s="40"/>
      <c r="I1008" s="24"/>
      <c r="J1008" s="34"/>
      <c r="K1008" s="106"/>
      <c r="L1008" s="79"/>
      <c r="M1008" s="34"/>
      <c r="N1008" s="79"/>
      <c r="O1008" s="31"/>
      <c r="P1008" s="53"/>
      <c r="Q1008" s="40"/>
      <c r="S1008" s="41" t="str">
        <f t="shared" si="633"/>
        <v/>
      </c>
      <c r="T1008" s="41" t="str">
        <f t="shared" si="634"/>
        <v/>
      </c>
      <c r="U1008" s="41" t="str">
        <f t="shared" si="646"/>
        <v/>
      </c>
      <c r="W1008" s="74" t="str">
        <f>IF('Job Database'!$X1008="", "", 'Job Database'!$X1008)</f>
        <v/>
      </c>
      <c r="Y1008" s="41" t="str">
        <f>IF($W1008="", "", IF(COUNTIF($I$11:$I$3035, $W1008)&gt;0, "", MAX($Y$10:$Y1007)+1))</f>
        <v/>
      </c>
      <c r="Z1008" s="41">
        <v>998</v>
      </c>
      <c r="AA1008" s="58" t="str">
        <f t="shared" si="647"/>
        <v/>
      </c>
      <c r="AC1008" s="41" t="str">
        <f t="shared" si="635"/>
        <v/>
      </c>
      <c r="AE1008" s="41" t="str">
        <f t="shared" si="648"/>
        <v/>
      </c>
      <c r="AJ1008" s="154" t="str">
        <f t="shared" si="649"/>
        <v/>
      </c>
      <c r="AL1008" s="120" t="str">
        <f t="shared" si="650"/>
        <v/>
      </c>
      <c r="AM1008" s="104" t="str">
        <f t="shared" si="651"/>
        <v/>
      </c>
      <c r="AN1008" s="104" t="str">
        <f t="shared" si="652"/>
        <v/>
      </c>
      <c r="AO1008" s="104" t="str">
        <f t="shared" si="636"/>
        <v/>
      </c>
      <c r="AP1008" s="104" t="str">
        <f t="shared" si="637"/>
        <v/>
      </c>
      <c r="AQ1008" s="121" t="str">
        <f t="shared" si="653"/>
        <v/>
      </c>
      <c r="AS1008" s="88" t="str">
        <f t="shared" si="638"/>
        <v/>
      </c>
      <c r="AT1008" s="68" t="str">
        <f t="shared" si="654"/>
        <v/>
      </c>
      <c r="AU1008" s="68" t="str">
        <f t="shared" si="655"/>
        <v/>
      </c>
      <c r="AV1008" s="68" t="str">
        <f t="shared" si="656"/>
        <v/>
      </c>
      <c r="AW1008" s="88" t="str">
        <f t="shared" si="639"/>
        <v/>
      </c>
      <c r="AZ1008" s="88" t="str">
        <f t="shared" si="640"/>
        <v/>
      </c>
      <c r="BA1008" s="68" t="str">
        <f t="shared" si="641"/>
        <v/>
      </c>
      <c r="BB1008" s="68" t="str">
        <f t="shared" si="642"/>
        <v/>
      </c>
      <c r="BC1008" s="68" t="str">
        <f t="shared" si="643"/>
        <v/>
      </c>
      <c r="BD1008" s="69" t="str">
        <f t="shared" si="644"/>
        <v/>
      </c>
      <c r="BE1008" s="69" t="str">
        <f t="shared" si="657"/>
        <v/>
      </c>
      <c r="BT1008" s="138" t="str">
        <f t="shared" ca="1" si="658"/>
        <v/>
      </c>
      <c r="BU1008" s="139" t="str">
        <f t="shared" ca="1" si="659"/>
        <v/>
      </c>
      <c r="BW1008" s="138" t="str">
        <f t="shared" si="660"/>
        <v/>
      </c>
      <c r="BX1008" s="104" t="str">
        <f t="shared" si="661"/>
        <v/>
      </c>
      <c r="BY1008" s="139" t="str">
        <f t="shared" si="662"/>
        <v/>
      </c>
      <c r="CA1008" s="138" t="str">
        <f t="shared" si="663"/>
        <v/>
      </c>
      <c r="CB1008" s="104" t="str">
        <f t="shared" si="664"/>
        <v/>
      </c>
      <c r="CC1008" s="139" t="str">
        <f t="shared" si="665"/>
        <v/>
      </c>
      <c r="CE1008" s="162" t="str">
        <f t="shared" si="666"/>
        <v/>
      </c>
      <c r="CF1008" s="163" t="str">
        <f t="shared" si="667"/>
        <v/>
      </c>
      <c r="CG1008" s="164" t="str">
        <f t="shared" si="668"/>
        <v/>
      </c>
      <c r="CI1008" s="162" t="str">
        <f t="shared" si="669"/>
        <v/>
      </c>
      <c r="CJ1008" s="163" t="str">
        <f t="shared" si="672"/>
        <v/>
      </c>
      <c r="CK1008" s="164" t="str">
        <f t="shared" si="673"/>
        <v/>
      </c>
      <c r="CM1008" s="169" t="str">
        <f t="shared" si="670"/>
        <v/>
      </c>
      <c r="CN1008" s="139" t="str">
        <f t="shared" si="671"/>
        <v/>
      </c>
      <c r="CP1008" s="41" t="str">
        <f>IF($CM1008="", "", COUNTIF($CM$11:$CM$3035, "&lt;"&amp;$CM1008)+1+COUNTIF($CM$11:$CM1008, $CM1008)-1)</f>
        <v/>
      </c>
    </row>
    <row r="1009" spans="1:94" x14ac:dyDescent="0.25">
      <c r="A1009" s="40"/>
      <c r="B1009" s="82" t="str">
        <f>IF($I1009="", "", IFERROR(INDEX('Job Database'!$AE$11:$AE$3035, MATCH($I1009, 'Job Database'!$X$11:$X$3035, 0)), ""))</f>
        <v/>
      </c>
      <c r="C1009" s="69" t="str">
        <f>IF($I1009="", "", IF(COUNTIF('Job Database'!$X$11:$X$3035, $I1009)=0, $AC$5, $AC$4))</f>
        <v/>
      </c>
      <c r="D1009" s="40"/>
      <c r="E1009" s="85" t="str">
        <f>IF($I1009="", "", IF(IFERROR(INDEX('Job Database'!$M$11:$M$3035, MATCH($I1009, 'Job Database'!$X$11:$X$3035, 0)), "")="", "", IFERROR(INDEX('Job Database'!$M$11:$M$3035, MATCH($I1009, 'Job Database'!$X$11:$X$3035, 0)), "")))</f>
        <v/>
      </c>
      <c r="F1009" s="40"/>
      <c r="G1009" s="88" t="str">
        <f t="shared" si="645"/>
        <v/>
      </c>
      <c r="H1009" s="40"/>
      <c r="I1009" s="24"/>
      <c r="J1009" s="34"/>
      <c r="K1009" s="106"/>
      <c r="L1009" s="79"/>
      <c r="M1009" s="34"/>
      <c r="N1009" s="79"/>
      <c r="O1009" s="31"/>
      <c r="P1009" s="53"/>
      <c r="Q1009" s="40"/>
      <c r="S1009" s="41" t="str">
        <f t="shared" si="633"/>
        <v/>
      </c>
      <c r="T1009" s="41" t="str">
        <f t="shared" si="634"/>
        <v/>
      </c>
      <c r="U1009" s="41" t="str">
        <f t="shared" si="646"/>
        <v/>
      </c>
      <c r="W1009" s="74" t="str">
        <f>IF('Job Database'!$X1009="", "", 'Job Database'!$X1009)</f>
        <v/>
      </c>
      <c r="Y1009" s="41" t="str">
        <f>IF($W1009="", "", IF(COUNTIF($I$11:$I$3035, $W1009)&gt;0, "", MAX($Y$10:$Y1008)+1))</f>
        <v/>
      </c>
      <c r="Z1009" s="41">
        <v>999</v>
      </c>
      <c r="AA1009" s="58" t="str">
        <f t="shared" si="647"/>
        <v/>
      </c>
      <c r="AC1009" s="41" t="str">
        <f t="shared" si="635"/>
        <v/>
      </c>
      <c r="AE1009" s="41" t="str">
        <f t="shared" si="648"/>
        <v/>
      </c>
      <c r="AJ1009" s="154" t="str">
        <f t="shared" si="649"/>
        <v/>
      </c>
      <c r="AL1009" s="120" t="str">
        <f t="shared" si="650"/>
        <v/>
      </c>
      <c r="AM1009" s="104" t="str">
        <f t="shared" si="651"/>
        <v/>
      </c>
      <c r="AN1009" s="104" t="str">
        <f t="shared" si="652"/>
        <v/>
      </c>
      <c r="AO1009" s="104" t="str">
        <f t="shared" si="636"/>
        <v/>
      </c>
      <c r="AP1009" s="104" t="str">
        <f t="shared" si="637"/>
        <v/>
      </c>
      <c r="AQ1009" s="121" t="str">
        <f t="shared" si="653"/>
        <v/>
      </c>
      <c r="AS1009" s="88" t="str">
        <f t="shared" si="638"/>
        <v/>
      </c>
      <c r="AT1009" s="68" t="str">
        <f t="shared" si="654"/>
        <v/>
      </c>
      <c r="AU1009" s="68" t="str">
        <f t="shared" si="655"/>
        <v/>
      </c>
      <c r="AV1009" s="68" t="str">
        <f t="shared" si="656"/>
        <v/>
      </c>
      <c r="AW1009" s="88" t="str">
        <f t="shared" si="639"/>
        <v/>
      </c>
      <c r="AZ1009" s="88" t="str">
        <f t="shared" si="640"/>
        <v/>
      </c>
      <c r="BA1009" s="68" t="str">
        <f t="shared" si="641"/>
        <v/>
      </c>
      <c r="BB1009" s="68" t="str">
        <f t="shared" si="642"/>
        <v/>
      </c>
      <c r="BC1009" s="68" t="str">
        <f t="shared" si="643"/>
        <v/>
      </c>
      <c r="BD1009" s="69" t="str">
        <f t="shared" si="644"/>
        <v/>
      </c>
      <c r="BE1009" s="69" t="str">
        <f t="shared" si="657"/>
        <v/>
      </c>
      <c r="BT1009" s="138" t="str">
        <f t="shared" ca="1" si="658"/>
        <v/>
      </c>
      <c r="BU1009" s="139" t="str">
        <f t="shared" ca="1" si="659"/>
        <v/>
      </c>
      <c r="BW1009" s="138" t="str">
        <f t="shared" si="660"/>
        <v/>
      </c>
      <c r="BX1009" s="104" t="str">
        <f t="shared" si="661"/>
        <v/>
      </c>
      <c r="BY1009" s="139" t="str">
        <f t="shared" si="662"/>
        <v/>
      </c>
      <c r="CA1009" s="138" t="str">
        <f t="shared" si="663"/>
        <v/>
      </c>
      <c r="CB1009" s="104" t="str">
        <f t="shared" si="664"/>
        <v/>
      </c>
      <c r="CC1009" s="139" t="str">
        <f t="shared" si="665"/>
        <v/>
      </c>
      <c r="CE1009" s="162" t="str">
        <f t="shared" si="666"/>
        <v/>
      </c>
      <c r="CF1009" s="163" t="str">
        <f t="shared" si="667"/>
        <v/>
      </c>
      <c r="CG1009" s="164" t="str">
        <f t="shared" si="668"/>
        <v/>
      </c>
      <c r="CI1009" s="162" t="str">
        <f t="shared" si="669"/>
        <v/>
      </c>
      <c r="CJ1009" s="163" t="str">
        <f t="shared" si="672"/>
        <v/>
      </c>
      <c r="CK1009" s="164" t="str">
        <f t="shared" si="673"/>
        <v/>
      </c>
      <c r="CM1009" s="169" t="str">
        <f t="shared" si="670"/>
        <v/>
      </c>
      <c r="CN1009" s="139" t="str">
        <f t="shared" si="671"/>
        <v/>
      </c>
      <c r="CP1009" s="41" t="str">
        <f>IF($CM1009="", "", COUNTIF($CM$11:$CM$3035, "&lt;"&amp;$CM1009)+1+COUNTIF($CM$11:$CM1009, $CM1009)-1)</f>
        <v/>
      </c>
    </row>
    <row r="1010" spans="1:94" x14ac:dyDescent="0.25">
      <c r="A1010" s="40"/>
      <c r="B1010" s="82" t="str">
        <f>IF($I1010="", "", IFERROR(INDEX('Job Database'!$AE$11:$AE$3035, MATCH($I1010, 'Job Database'!$X$11:$X$3035, 0)), ""))</f>
        <v/>
      </c>
      <c r="C1010" s="69" t="str">
        <f>IF($I1010="", "", IF(COUNTIF('Job Database'!$X$11:$X$3035, $I1010)=0, $AC$5, $AC$4))</f>
        <v/>
      </c>
      <c r="D1010" s="40"/>
      <c r="E1010" s="85" t="str">
        <f>IF($I1010="", "", IF(IFERROR(INDEX('Job Database'!$M$11:$M$3035, MATCH($I1010, 'Job Database'!$X$11:$X$3035, 0)), "")="", "", IFERROR(INDEX('Job Database'!$M$11:$M$3035, MATCH($I1010, 'Job Database'!$X$11:$X$3035, 0)), "")))</f>
        <v/>
      </c>
      <c r="F1010" s="40"/>
      <c r="G1010" s="88" t="str">
        <f t="shared" si="645"/>
        <v/>
      </c>
      <c r="H1010" s="40"/>
      <c r="I1010" s="24"/>
      <c r="J1010" s="34"/>
      <c r="K1010" s="106"/>
      <c r="L1010" s="79"/>
      <c r="M1010" s="34"/>
      <c r="N1010" s="79"/>
      <c r="O1010" s="31"/>
      <c r="P1010" s="53"/>
      <c r="Q1010" s="40"/>
      <c r="S1010" s="41" t="str">
        <f t="shared" si="633"/>
        <v/>
      </c>
      <c r="T1010" s="41" t="str">
        <f t="shared" si="634"/>
        <v/>
      </c>
      <c r="U1010" s="41" t="str">
        <f t="shared" si="646"/>
        <v/>
      </c>
      <c r="W1010" s="74" t="str">
        <f>IF('Job Database'!$X1010="", "", 'Job Database'!$X1010)</f>
        <v/>
      </c>
      <c r="Y1010" s="41" t="str">
        <f>IF($W1010="", "", IF(COUNTIF($I$11:$I$3035, $W1010)&gt;0, "", MAX($Y$10:$Y1009)+1))</f>
        <v/>
      </c>
      <c r="Z1010" s="41">
        <v>1000</v>
      </c>
      <c r="AA1010" s="58" t="str">
        <f t="shared" si="647"/>
        <v/>
      </c>
      <c r="AC1010" s="41" t="str">
        <f t="shared" si="635"/>
        <v/>
      </c>
      <c r="AE1010" s="41" t="str">
        <f t="shared" si="648"/>
        <v/>
      </c>
      <c r="AJ1010" s="154" t="str">
        <f t="shared" si="649"/>
        <v/>
      </c>
      <c r="AL1010" s="120" t="str">
        <f t="shared" si="650"/>
        <v/>
      </c>
      <c r="AM1010" s="104" t="str">
        <f t="shared" si="651"/>
        <v/>
      </c>
      <c r="AN1010" s="104" t="str">
        <f t="shared" si="652"/>
        <v/>
      </c>
      <c r="AO1010" s="104" t="str">
        <f t="shared" si="636"/>
        <v/>
      </c>
      <c r="AP1010" s="104" t="str">
        <f t="shared" si="637"/>
        <v/>
      </c>
      <c r="AQ1010" s="121" t="str">
        <f t="shared" si="653"/>
        <v/>
      </c>
      <c r="AS1010" s="88" t="str">
        <f t="shared" si="638"/>
        <v/>
      </c>
      <c r="AT1010" s="68" t="str">
        <f t="shared" si="654"/>
        <v/>
      </c>
      <c r="AU1010" s="68" t="str">
        <f t="shared" si="655"/>
        <v/>
      </c>
      <c r="AV1010" s="68" t="str">
        <f t="shared" si="656"/>
        <v/>
      </c>
      <c r="AW1010" s="88" t="str">
        <f t="shared" si="639"/>
        <v/>
      </c>
      <c r="AZ1010" s="88" t="str">
        <f t="shared" si="640"/>
        <v/>
      </c>
      <c r="BA1010" s="68" t="str">
        <f t="shared" si="641"/>
        <v/>
      </c>
      <c r="BB1010" s="68" t="str">
        <f t="shared" si="642"/>
        <v/>
      </c>
      <c r="BC1010" s="68" t="str">
        <f t="shared" si="643"/>
        <v/>
      </c>
      <c r="BD1010" s="69" t="str">
        <f t="shared" si="644"/>
        <v/>
      </c>
      <c r="BE1010" s="69" t="str">
        <f t="shared" si="657"/>
        <v/>
      </c>
      <c r="BT1010" s="138" t="str">
        <f t="shared" ca="1" si="658"/>
        <v/>
      </c>
      <c r="BU1010" s="139" t="str">
        <f t="shared" ca="1" si="659"/>
        <v/>
      </c>
      <c r="BW1010" s="138" t="str">
        <f t="shared" si="660"/>
        <v/>
      </c>
      <c r="BX1010" s="104" t="str">
        <f t="shared" si="661"/>
        <v/>
      </c>
      <c r="BY1010" s="139" t="str">
        <f t="shared" si="662"/>
        <v/>
      </c>
      <c r="CA1010" s="138" t="str">
        <f t="shared" si="663"/>
        <v/>
      </c>
      <c r="CB1010" s="104" t="str">
        <f t="shared" si="664"/>
        <v/>
      </c>
      <c r="CC1010" s="139" t="str">
        <f t="shared" si="665"/>
        <v/>
      </c>
      <c r="CE1010" s="162" t="str">
        <f t="shared" si="666"/>
        <v/>
      </c>
      <c r="CF1010" s="163" t="str">
        <f t="shared" si="667"/>
        <v/>
      </c>
      <c r="CG1010" s="164" t="str">
        <f t="shared" si="668"/>
        <v/>
      </c>
      <c r="CI1010" s="162" t="str">
        <f t="shared" si="669"/>
        <v/>
      </c>
      <c r="CJ1010" s="163" t="str">
        <f t="shared" si="672"/>
        <v/>
      </c>
      <c r="CK1010" s="164" t="str">
        <f t="shared" si="673"/>
        <v/>
      </c>
      <c r="CM1010" s="169" t="str">
        <f t="shared" si="670"/>
        <v/>
      </c>
      <c r="CN1010" s="139" t="str">
        <f t="shared" si="671"/>
        <v/>
      </c>
      <c r="CP1010" s="41" t="str">
        <f>IF($CM1010="", "", COUNTIF($CM$11:$CM$3035, "&lt;"&amp;$CM1010)+1+COUNTIF($CM$11:$CM1010, $CM1010)-1)</f>
        <v/>
      </c>
    </row>
    <row r="1011" spans="1:94" x14ac:dyDescent="0.25">
      <c r="A1011" s="40"/>
      <c r="B1011" s="82" t="str">
        <f>IF($I1011="", "", IFERROR(INDEX('Job Database'!$AE$11:$AE$3035, MATCH($I1011, 'Job Database'!$X$11:$X$3035, 0)), ""))</f>
        <v/>
      </c>
      <c r="C1011" s="69" t="str">
        <f>IF($I1011="", "", IF(COUNTIF('Job Database'!$X$11:$X$3035, $I1011)=0, $AC$5, $AC$4))</f>
        <v/>
      </c>
      <c r="D1011" s="40"/>
      <c r="E1011" s="85" t="str">
        <f>IF($I1011="", "", IF(IFERROR(INDEX('Job Database'!$M$11:$M$3035, MATCH($I1011, 'Job Database'!$X$11:$X$3035, 0)), "")="", "", IFERROR(INDEX('Job Database'!$M$11:$M$3035, MATCH($I1011, 'Job Database'!$X$11:$X$3035, 0)), "")))</f>
        <v/>
      </c>
      <c r="F1011" s="40"/>
      <c r="G1011" s="88" t="str">
        <f t="shared" si="645"/>
        <v/>
      </c>
      <c r="H1011" s="40"/>
      <c r="I1011" s="24"/>
      <c r="J1011" s="34"/>
      <c r="K1011" s="106"/>
      <c r="L1011" s="79"/>
      <c r="M1011" s="34"/>
      <c r="N1011" s="79"/>
      <c r="O1011" s="31"/>
      <c r="P1011" s="53"/>
      <c r="Q1011" s="40"/>
      <c r="S1011" s="41" t="str">
        <f t="shared" si="633"/>
        <v/>
      </c>
      <c r="T1011" s="41" t="str">
        <f t="shared" si="634"/>
        <v/>
      </c>
      <c r="U1011" s="41" t="str">
        <f t="shared" si="646"/>
        <v/>
      </c>
      <c r="W1011" s="74" t="str">
        <f>IF('Job Database'!$X1011="", "", 'Job Database'!$X1011)</f>
        <v/>
      </c>
      <c r="Y1011" s="41" t="str">
        <f>IF($W1011="", "", IF(COUNTIF($I$11:$I$3035, $W1011)&gt;0, "", MAX($Y$10:$Y1010)+1))</f>
        <v/>
      </c>
      <c r="Z1011" s="41">
        <v>1001</v>
      </c>
      <c r="AA1011" s="58" t="str">
        <f t="shared" si="647"/>
        <v/>
      </c>
      <c r="AC1011" s="41" t="str">
        <f t="shared" si="635"/>
        <v/>
      </c>
      <c r="AE1011" s="41" t="str">
        <f t="shared" si="648"/>
        <v/>
      </c>
      <c r="AJ1011" s="154" t="str">
        <f t="shared" si="649"/>
        <v/>
      </c>
      <c r="AL1011" s="120" t="str">
        <f t="shared" si="650"/>
        <v/>
      </c>
      <c r="AM1011" s="104" t="str">
        <f t="shared" si="651"/>
        <v/>
      </c>
      <c r="AN1011" s="104" t="str">
        <f t="shared" si="652"/>
        <v/>
      </c>
      <c r="AO1011" s="104" t="str">
        <f t="shared" si="636"/>
        <v/>
      </c>
      <c r="AP1011" s="104" t="str">
        <f t="shared" si="637"/>
        <v/>
      </c>
      <c r="AQ1011" s="121" t="str">
        <f t="shared" si="653"/>
        <v/>
      </c>
      <c r="AS1011" s="88" t="str">
        <f t="shared" si="638"/>
        <v/>
      </c>
      <c r="AT1011" s="68" t="str">
        <f t="shared" si="654"/>
        <v/>
      </c>
      <c r="AU1011" s="68" t="str">
        <f t="shared" si="655"/>
        <v/>
      </c>
      <c r="AV1011" s="68" t="str">
        <f t="shared" si="656"/>
        <v/>
      </c>
      <c r="AW1011" s="88" t="str">
        <f t="shared" si="639"/>
        <v/>
      </c>
      <c r="AZ1011" s="88" t="str">
        <f t="shared" si="640"/>
        <v/>
      </c>
      <c r="BA1011" s="68" t="str">
        <f t="shared" si="641"/>
        <v/>
      </c>
      <c r="BB1011" s="68" t="str">
        <f t="shared" si="642"/>
        <v/>
      </c>
      <c r="BC1011" s="68" t="str">
        <f t="shared" si="643"/>
        <v/>
      </c>
      <c r="BD1011" s="69" t="str">
        <f t="shared" si="644"/>
        <v/>
      </c>
      <c r="BE1011" s="69" t="str">
        <f t="shared" si="657"/>
        <v/>
      </c>
      <c r="BT1011" s="138" t="str">
        <f t="shared" ca="1" si="658"/>
        <v/>
      </c>
      <c r="BU1011" s="139" t="str">
        <f t="shared" ca="1" si="659"/>
        <v/>
      </c>
      <c r="BW1011" s="138" t="str">
        <f t="shared" si="660"/>
        <v/>
      </c>
      <c r="BX1011" s="104" t="str">
        <f t="shared" si="661"/>
        <v/>
      </c>
      <c r="BY1011" s="139" t="str">
        <f t="shared" si="662"/>
        <v/>
      </c>
      <c r="CA1011" s="138" t="str">
        <f t="shared" si="663"/>
        <v/>
      </c>
      <c r="CB1011" s="104" t="str">
        <f t="shared" si="664"/>
        <v/>
      </c>
      <c r="CC1011" s="139" t="str">
        <f t="shared" si="665"/>
        <v/>
      </c>
      <c r="CE1011" s="162" t="str">
        <f t="shared" si="666"/>
        <v/>
      </c>
      <c r="CF1011" s="163" t="str">
        <f t="shared" si="667"/>
        <v/>
      </c>
      <c r="CG1011" s="164" t="str">
        <f t="shared" si="668"/>
        <v/>
      </c>
      <c r="CI1011" s="162" t="str">
        <f t="shared" si="669"/>
        <v/>
      </c>
      <c r="CJ1011" s="163" t="str">
        <f t="shared" si="672"/>
        <v/>
      </c>
      <c r="CK1011" s="164" t="str">
        <f t="shared" si="673"/>
        <v/>
      </c>
      <c r="CM1011" s="169" t="str">
        <f t="shared" si="670"/>
        <v/>
      </c>
      <c r="CN1011" s="139" t="str">
        <f t="shared" si="671"/>
        <v/>
      </c>
      <c r="CP1011" s="41" t="str">
        <f>IF($CM1011="", "", COUNTIF($CM$11:$CM$3035, "&lt;"&amp;$CM1011)+1+COUNTIF($CM$11:$CM1011, $CM1011)-1)</f>
        <v/>
      </c>
    </row>
    <row r="1012" spans="1:94" x14ac:dyDescent="0.25">
      <c r="A1012" s="40"/>
      <c r="B1012" s="82" t="str">
        <f>IF($I1012="", "", IFERROR(INDEX('Job Database'!$AE$11:$AE$3035, MATCH($I1012, 'Job Database'!$X$11:$X$3035, 0)), ""))</f>
        <v/>
      </c>
      <c r="C1012" s="69" t="str">
        <f>IF($I1012="", "", IF(COUNTIF('Job Database'!$X$11:$X$3035, $I1012)=0, $AC$5, $AC$4))</f>
        <v/>
      </c>
      <c r="D1012" s="40"/>
      <c r="E1012" s="85" t="str">
        <f>IF($I1012="", "", IF(IFERROR(INDEX('Job Database'!$M$11:$M$3035, MATCH($I1012, 'Job Database'!$X$11:$X$3035, 0)), "")="", "", IFERROR(INDEX('Job Database'!$M$11:$M$3035, MATCH($I1012, 'Job Database'!$X$11:$X$3035, 0)), "")))</f>
        <v/>
      </c>
      <c r="F1012" s="40"/>
      <c r="G1012" s="88" t="str">
        <f t="shared" si="645"/>
        <v/>
      </c>
      <c r="H1012" s="40"/>
      <c r="I1012" s="24"/>
      <c r="J1012" s="34"/>
      <c r="K1012" s="106"/>
      <c r="L1012" s="79"/>
      <c r="M1012" s="34"/>
      <c r="N1012" s="79"/>
      <c r="O1012" s="31"/>
      <c r="P1012" s="53"/>
      <c r="Q1012" s="40"/>
      <c r="S1012" s="41" t="str">
        <f t="shared" si="633"/>
        <v/>
      </c>
      <c r="T1012" s="41" t="str">
        <f t="shared" si="634"/>
        <v/>
      </c>
      <c r="U1012" s="41" t="str">
        <f t="shared" si="646"/>
        <v/>
      </c>
      <c r="W1012" s="74" t="str">
        <f>IF('Job Database'!$X1012="", "", 'Job Database'!$X1012)</f>
        <v/>
      </c>
      <c r="Y1012" s="41" t="str">
        <f>IF($W1012="", "", IF(COUNTIF($I$11:$I$3035, $W1012)&gt;0, "", MAX($Y$10:$Y1011)+1))</f>
        <v/>
      </c>
      <c r="Z1012" s="41">
        <v>1002</v>
      </c>
      <c r="AA1012" s="58" t="str">
        <f t="shared" si="647"/>
        <v/>
      </c>
      <c r="AC1012" s="41" t="str">
        <f t="shared" si="635"/>
        <v/>
      </c>
      <c r="AE1012" s="41" t="str">
        <f t="shared" si="648"/>
        <v/>
      </c>
      <c r="AJ1012" s="154" t="str">
        <f t="shared" si="649"/>
        <v/>
      </c>
      <c r="AL1012" s="120" t="str">
        <f t="shared" si="650"/>
        <v/>
      </c>
      <c r="AM1012" s="104" t="str">
        <f t="shared" si="651"/>
        <v/>
      </c>
      <c r="AN1012" s="104" t="str">
        <f t="shared" si="652"/>
        <v/>
      </c>
      <c r="AO1012" s="104" t="str">
        <f t="shared" si="636"/>
        <v/>
      </c>
      <c r="AP1012" s="104" t="str">
        <f t="shared" si="637"/>
        <v/>
      </c>
      <c r="AQ1012" s="121" t="str">
        <f t="shared" si="653"/>
        <v/>
      </c>
      <c r="AS1012" s="88" t="str">
        <f t="shared" si="638"/>
        <v/>
      </c>
      <c r="AT1012" s="68" t="str">
        <f t="shared" si="654"/>
        <v/>
      </c>
      <c r="AU1012" s="68" t="str">
        <f t="shared" si="655"/>
        <v/>
      </c>
      <c r="AV1012" s="68" t="str">
        <f t="shared" si="656"/>
        <v/>
      </c>
      <c r="AW1012" s="88" t="str">
        <f t="shared" si="639"/>
        <v/>
      </c>
      <c r="AZ1012" s="88" t="str">
        <f t="shared" si="640"/>
        <v/>
      </c>
      <c r="BA1012" s="68" t="str">
        <f t="shared" si="641"/>
        <v/>
      </c>
      <c r="BB1012" s="68" t="str">
        <f t="shared" si="642"/>
        <v/>
      </c>
      <c r="BC1012" s="68" t="str">
        <f t="shared" si="643"/>
        <v/>
      </c>
      <c r="BD1012" s="69" t="str">
        <f t="shared" si="644"/>
        <v/>
      </c>
      <c r="BE1012" s="69" t="str">
        <f t="shared" si="657"/>
        <v/>
      </c>
      <c r="BT1012" s="138" t="str">
        <f t="shared" ca="1" si="658"/>
        <v/>
      </c>
      <c r="BU1012" s="139" t="str">
        <f t="shared" ca="1" si="659"/>
        <v/>
      </c>
      <c r="BW1012" s="138" t="str">
        <f t="shared" si="660"/>
        <v/>
      </c>
      <c r="BX1012" s="104" t="str">
        <f t="shared" si="661"/>
        <v/>
      </c>
      <c r="BY1012" s="139" t="str">
        <f t="shared" si="662"/>
        <v/>
      </c>
      <c r="CA1012" s="138" t="str">
        <f t="shared" si="663"/>
        <v/>
      </c>
      <c r="CB1012" s="104" t="str">
        <f t="shared" si="664"/>
        <v/>
      </c>
      <c r="CC1012" s="139" t="str">
        <f t="shared" si="665"/>
        <v/>
      </c>
      <c r="CE1012" s="162" t="str">
        <f t="shared" si="666"/>
        <v/>
      </c>
      <c r="CF1012" s="163" t="str">
        <f t="shared" si="667"/>
        <v/>
      </c>
      <c r="CG1012" s="164" t="str">
        <f t="shared" si="668"/>
        <v/>
      </c>
      <c r="CI1012" s="162" t="str">
        <f t="shared" si="669"/>
        <v/>
      </c>
      <c r="CJ1012" s="163" t="str">
        <f t="shared" si="672"/>
        <v/>
      </c>
      <c r="CK1012" s="164" t="str">
        <f t="shared" si="673"/>
        <v/>
      </c>
      <c r="CM1012" s="169" t="str">
        <f t="shared" si="670"/>
        <v/>
      </c>
      <c r="CN1012" s="139" t="str">
        <f t="shared" si="671"/>
        <v/>
      </c>
      <c r="CP1012" s="41" t="str">
        <f>IF($CM1012="", "", COUNTIF($CM$11:$CM$3035, "&lt;"&amp;$CM1012)+1+COUNTIF($CM$11:$CM1012, $CM1012)-1)</f>
        <v/>
      </c>
    </row>
    <row r="1013" spans="1:94" x14ac:dyDescent="0.25">
      <c r="A1013" s="40"/>
      <c r="B1013" s="82" t="str">
        <f>IF($I1013="", "", IFERROR(INDEX('Job Database'!$AE$11:$AE$3035, MATCH($I1013, 'Job Database'!$X$11:$X$3035, 0)), ""))</f>
        <v/>
      </c>
      <c r="C1013" s="69" t="str">
        <f>IF($I1013="", "", IF(COUNTIF('Job Database'!$X$11:$X$3035, $I1013)=0, $AC$5, $AC$4))</f>
        <v/>
      </c>
      <c r="D1013" s="40"/>
      <c r="E1013" s="85" t="str">
        <f>IF($I1013="", "", IF(IFERROR(INDEX('Job Database'!$M$11:$M$3035, MATCH($I1013, 'Job Database'!$X$11:$X$3035, 0)), "")="", "", IFERROR(INDEX('Job Database'!$M$11:$M$3035, MATCH($I1013, 'Job Database'!$X$11:$X$3035, 0)), "")))</f>
        <v/>
      </c>
      <c r="F1013" s="40"/>
      <c r="G1013" s="88" t="str">
        <f t="shared" si="645"/>
        <v/>
      </c>
      <c r="H1013" s="40"/>
      <c r="I1013" s="24"/>
      <c r="J1013" s="34"/>
      <c r="K1013" s="106"/>
      <c r="L1013" s="79"/>
      <c r="M1013" s="34"/>
      <c r="N1013" s="79"/>
      <c r="O1013" s="31"/>
      <c r="P1013" s="53"/>
      <c r="Q1013" s="40"/>
      <c r="S1013" s="41" t="str">
        <f t="shared" si="633"/>
        <v/>
      </c>
      <c r="T1013" s="41" t="str">
        <f t="shared" si="634"/>
        <v/>
      </c>
      <c r="U1013" s="41" t="str">
        <f t="shared" si="646"/>
        <v/>
      </c>
      <c r="W1013" s="74" t="str">
        <f>IF('Job Database'!$X1013="", "", 'Job Database'!$X1013)</f>
        <v/>
      </c>
      <c r="Y1013" s="41" t="str">
        <f>IF($W1013="", "", IF(COUNTIF($I$11:$I$3035, $W1013)&gt;0, "", MAX($Y$10:$Y1012)+1))</f>
        <v/>
      </c>
      <c r="Z1013" s="41">
        <v>1003</v>
      </c>
      <c r="AA1013" s="58" t="str">
        <f t="shared" si="647"/>
        <v/>
      </c>
      <c r="AC1013" s="41" t="str">
        <f t="shared" si="635"/>
        <v/>
      </c>
      <c r="AE1013" s="41" t="str">
        <f t="shared" si="648"/>
        <v/>
      </c>
      <c r="AJ1013" s="154" t="str">
        <f t="shared" si="649"/>
        <v/>
      </c>
      <c r="AL1013" s="120" t="str">
        <f t="shared" si="650"/>
        <v/>
      </c>
      <c r="AM1013" s="104" t="str">
        <f t="shared" si="651"/>
        <v/>
      </c>
      <c r="AN1013" s="104" t="str">
        <f t="shared" si="652"/>
        <v/>
      </c>
      <c r="AO1013" s="104" t="str">
        <f t="shared" si="636"/>
        <v/>
      </c>
      <c r="AP1013" s="104" t="str">
        <f t="shared" si="637"/>
        <v/>
      </c>
      <c r="AQ1013" s="121" t="str">
        <f t="shared" si="653"/>
        <v/>
      </c>
      <c r="AS1013" s="88" t="str">
        <f t="shared" si="638"/>
        <v/>
      </c>
      <c r="AT1013" s="68" t="str">
        <f t="shared" si="654"/>
        <v/>
      </c>
      <c r="AU1013" s="68" t="str">
        <f t="shared" si="655"/>
        <v/>
      </c>
      <c r="AV1013" s="68" t="str">
        <f t="shared" si="656"/>
        <v/>
      </c>
      <c r="AW1013" s="88" t="str">
        <f t="shared" si="639"/>
        <v/>
      </c>
      <c r="AZ1013" s="88" t="str">
        <f t="shared" si="640"/>
        <v/>
      </c>
      <c r="BA1013" s="68" t="str">
        <f t="shared" si="641"/>
        <v/>
      </c>
      <c r="BB1013" s="68" t="str">
        <f t="shared" si="642"/>
        <v/>
      </c>
      <c r="BC1013" s="68" t="str">
        <f t="shared" si="643"/>
        <v/>
      </c>
      <c r="BD1013" s="69" t="str">
        <f t="shared" si="644"/>
        <v/>
      </c>
      <c r="BE1013" s="69" t="str">
        <f t="shared" si="657"/>
        <v/>
      </c>
      <c r="BT1013" s="138" t="str">
        <f t="shared" ca="1" si="658"/>
        <v/>
      </c>
      <c r="BU1013" s="139" t="str">
        <f t="shared" ca="1" si="659"/>
        <v/>
      </c>
      <c r="BW1013" s="138" t="str">
        <f t="shared" si="660"/>
        <v/>
      </c>
      <c r="BX1013" s="104" t="str">
        <f t="shared" si="661"/>
        <v/>
      </c>
      <c r="BY1013" s="139" t="str">
        <f t="shared" si="662"/>
        <v/>
      </c>
      <c r="CA1013" s="138" t="str">
        <f t="shared" si="663"/>
        <v/>
      </c>
      <c r="CB1013" s="104" t="str">
        <f t="shared" si="664"/>
        <v/>
      </c>
      <c r="CC1013" s="139" t="str">
        <f t="shared" si="665"/>
        <v/>
      </c>
      <c r="CE1013" s="162" t="str">
        <f t="shared" si="666"/>
        <v/>
      </c>
      <c r="CF1013" s="163" t="str">
        <f t="shared" si="667"/>
        <v/>
      </c>
      <c r="CG1013" s="164" t="str">
        <f t="shared" si="668"/>
        <v/>
      </c>
      <c r="CI1013" s="162" t="str">
        <f t="shared" si="669"/>
        <v/>
      </c>
      <c r="CJ1013" s="163" t="str">
        <f t="shared" si="672"/>
        <v/>
      </c>
      <c r="CK1013" s="164" t="str">
        <f t="shared" si="673"/>
        <v/>
      </c>
      <c r="CM1013" s="169" t="str">
        <f t="shared" si="670"/>
        <v/>
      </c>
      <c r="CN1013" s="139" t="str">
        <f t="shared" si="671"/>
        <v/>
      </c>
      <c r="CP1013" s="41" t="str">
        <f>IF($CM1013="", "", COUNTIF($CM$11:$CM$3035, "&lt;"&amp;$CM1013)+1+COUNTIF($CM$11:$CM1013, $CM1013)-1)</f>
        <v/>
      </c>
    </row>
    <row r="1014" spans="1:94" x14ac:dyDescent="0.25">
      <c r="A1014" s="40"/>
      <c r="B1014" s="82" t="str">
        <f>IF($I1014="", "", IFERROR(INDEX('Job Database'!$AE$11:$AE$3035, MATCH($I1014, 'Job Database'!$X$11:$X$3035, 0)), ""))</f>
        <v/>
      </c>
      <c r="C1014" s="69" t="str">
        <f>IF($I1014="", "", IF(COUNTIF('Job Database'!$X$11:$X$3035, $I1014)=0, $AC$5, $AC$4))</f>
        <v/>
      </c>
      <c r="D1014" s="40"/>
      <c r="E1014" s="85" t="str">
        <f>IF($I1014="", "", IF(IFERROR(INDEX('Job Database'!$M$11:$M$3035, MATCH($I1014, 'Job Database'!$X$11:$X$3035, 0)), "")="", "", IFERROR(INDEX('Job Database'!$M$11:$M$3035, MATCH($I1014, 'Job Database'!$X$11:$X$3035, 0)), "")))</f>
        <v/>
      </c>
      <c r="F1014" s="40"/>
      <c r="G1014" s="88" t="str">
        <f t="shared" si="645"/>
        <v/>
      </c>
      <c r="H1014" s="40"/>
      <c r="I1014" s="24"/>
      <c r="J1014" s="34"/>
      <c r="K1014" s="106"/>
      <c r="L1014" s="79"/>
      <c r="M1014" s="34"/>
      <c r="N1014" s="79"/>
      <c r="O1014" s="31"/>
      <c r="P1014" s="53"/>
      <c r="Q1014" s="40"/>
      <c r="S1014" s="41" t="str">
        <f t="shared" si="633"/>
        <v/>
      </c>
      <c r="T1014" s="41" t="str">
        <f t="shared" si="634"/>
        <v/>
      </c>
      <c r="U1014" s="41" t="str">
        <f t="shared" si="646"/>
        <v/>
      </c>
      <c r="W1014" s="74" t="str">
        <f>IF('Job Database'!$X1014="", "", 'Job Database'!$X1014)</f>
        <v/>
      </c>
      <c r="Y1014" s="41" t="str">
        <f>IF($W1014="", "", IF(COUNTIF($I$11:$I$3035, $W1014)&gt;0, "", MAX($Y$10:$Y1013)+1))</f>
        <v/>
      </c>
      <c r="Z1014" s="41">
        <v>1004</v>
      </c>
      <c r="AA1014" s="58" t="str">
        <f t="shared" si="647"/>
        <v/>
      </c>
      <c r="AC1014" s="41" t="str">
        <f t="shared" si="635"/>
        <v/>
      </c>
      <c r="AE1014" s="41" t="str">
        <f t="shared" si="648"/>
        <v/>
      </c>
      <c r="AJ1014" s="154" t="str">
        <f t="shared" si="649"/>
        <v/>
      </c>
      <c r="AL1014" s="120" t="str">
        <f t="shared" si="650"/>
        <v/>
      </c>
      <c r="AM1014" s="104" t="str">
        <f t="shared" si="651"/>
        <v/>
      </c>
      <c r="AN1014" s="104" t="str">
        <f t="shared" si="652"/>
        <v/>
      </c>
      <c r="AO1014" s="104" t="str">
        <f t="shared" si="636"/>
        <v/>
      </c>
      <c r="AP1014" s="104" t="str">
        <f t="shared" si="637"/>
        <v/>
      </c>
      <c r="AQ1014" s="121" t="str">
        <f t="shared" si="653"/>
        <v/>
      </c>
      <c r="AS1014" s="88" t="str">
        <f t="shared" si="638"/>
        <v/>
      </c>
      <c r="AT1014" s="68" t="str">
        <f t="shared" si="654"/>
        <v/>
      </c>
      <c r="AU1014" s="68" t="str">
        <f t="shared" si="655"/>
        <v/>
      </c>
      <c r="AV1014" s="68" t="str">
        <f t="shared" si="656"/>
        <v/>
      </c>
      <c r="AW1014" s="88" t="str">
        <f t="shared" si="639"/>
        <v/>
      </c>
      <c r="AZ1014" s="88" t="str">
        <f t="shared" si="640"/>
        <v/>
      </c>
      <c r="BA1014" s="68" t="str">
        <f t="shared" si="641"/>
        <v/>
      </c>
      <c r="BB1014" s="68" t="str">
        <f t="shared" si="642"/>
        <v/>
      </c>
      <c r="BC1014" s="68" t="str">
        <f t="shared" si="643"/>
        <v/>
      </c>
      <c r="BD1014" s="69" t="str">
        <f t="shared" si="644"/>
        <v/>
      </c>
      <c r="BE1014" s="69" t="str">
        <f t="shared" si="657"/>
        <v/>
      </c>
      <c r="BT1014" s="138" t="str">
        <f t="shared" ca="1" si="658"/>
        <v/>
      </c>
      <c r="BU1014" s="139" t="str">
        <f t="shared" ca="1" si="659"/>
        <v/>
      </c>
      <c r="BW1014" s="138" t="str">
        <f t="shared" si="660"/>
        <v/>
      </c>
      <c r="BX1014" s="104" t="str">
        <f t="shared" si="661"/>
        <v/>
      </c>
      <c r="BY1014" s="139" t="str">
        <f t="shared" si="662"/>
        <v/>
      </c>
      <c r="CA1014" s="138" t="str">
        <f t="shared" si="663"/>
        <v/>
      </c>
      <c r="CB1014" s="104" t="str">
        <f t="shared" si="664"/>
        <v/>
      </c>
      <c r="CC1014" s="139" t="str">
        <f t="shared" si="665"/>
        <v/>
      </c>
      <c r="CE1014" s="162" t="str">
        <f t="shared" si="666"/>
        <v/>
      </c>
      <c r="CF1014" s="163" t="str">
        <f t="shared" si="667"/>
        <v/>
      </c>
      <c r="CG1014" s="164" t="str">
        <f t="shared" si="668"/>
        <v/>
      </c>
      <c r="CI1014" s="162" t="str">
        <f t="shared" si="669"/>
        <v/>
      </c>
      <c r="CJ1014" s="163" t="str">
        <f t="shared" si="672"/>
        <v/>
      </c>
      <c r="CK1014" s="164" t="str">
        <f t="shared" si="673"/>
        <v/>
      </c>
      <c r="CM1014" s="169" t="str">
        <f t="shared" si="670"/>
        <v/>
      </c>
      <c r="CN1014" s="139" t="str">
        <f t="shared" si="671"/>
        <v/>
      </c>
      <c r="CP1014" s="41" t="str">
        <f>IF($CM1014="", "", COUNTIF($CM$11:$CM$3035, "&lt;"&amp;$CM1014)+1+COUNTIF($CM$11:$CM1014, $CM1014)-1)</f>
        <v/>
      </c>
    </row>
    <row r="1015" spans="1:94" x14ac:dyDescent="0.25">
      <c r="A1015" s="40"/>
      <c r="B1015" s="82" t="str">
        <f>IF($I1015="", "", IFERROR(INDEX('Job Database'!$AE$11:$AE$3035, MATCH($I1015, 'Job Database'!$X$11:$X$3035, 0)), ""))</f>
        <v/>
      </c>
      <c r="C1015" s="69" t="str">
        <f>IF($I1015="", "", IF(COUNTIF('Job Database'!$X$11:$X$3035, $I1015)=0, $AC$5, $AC$4))</f>
        <v/>
      </c>
      <c r="D1015" s="40"/>
      <c r="E1015" s="85" t="str">
        <f>IF($I1015="", "", IF(IFERROR(INDEX('Job Database'!$M$11:$M$3035, MATCH($I1015, 'Job Database'!$X$11:$X$3035, 0)), "")="", "", IFERROR(INDEX('Job Database'!$M$11:$M$3035, MATCH($I1015, 'Job Database'!$X$11:$X$3035, 0)), "")))</f>
        <v/>
      </c>
      <c r="F1015" s="40"/>
      <c r="G1015" s="88" t="str">
        <f t="shared" si="645"/>
        <v/>
      </c>
      <c r="H1015" s="40"/>
      <c r="I1015" s="24"/>
      <c r="J1015" s="34"/>
      <c r="K1015" s="106"/>
      <c r="L1015" s="79"/>
      <c r="M1015" s="34"/>
      <c r="N1015" s="79"/>
      <c r="O1015" s="31"/>
      <c r="P1015" s="53"/>
      <c r="Q1015" s="40"/>
      <c r="S1015" s="41" t="str">
        <f t="shared" si="633"/>
        <v/>
      </c>
      <c r="T1015" s="41" t="str">
        <f t="shared" si="634"/>
        <v/>
      </c>
      <c r="U1015" s="41" t="str">
        <f t="shared" si="646"/>
        <v/>
      </c>
      <c r="W1015" s="74" t="str">
        <f>IF('Job Database'!$X1015="", "", 'Job Database'!$X1015)</f>
        <v/>
      </c>
      <c r="Y1015" s="41" t="str">
        <f>IF($W1015="", "", IF(COUNTIF($I$11:$I$3035, $W1015)&gt;0, "", MAX($Y$10:$Y1014)+1))</f>
        <v/>
      </c>
      <c r="Z1015" s="41">
        <v>1005</v>
      </c>
      <c r="AA1015" s="58" t="str">
        <f t="shared" si="647"/>
        <v/>
      </c>
      <c r="AC1015" s="41" t="str">
        <f t="shared" si="635"/>
        <v/>
      </c>
      <c r="AE1015" s="41" t="str">
        <f t="shared" si="648"/>
        <v/>
      </c>
      <c r="AJ1015" s="154" t="str">
        <f t="shared" si="649"/>
        <v/>
      </c>
      <c r="AL1015" s="120" t="str">
        <f t="shared" si="650"/>
        <v/>
      </c>
      <c r="AM1015" s="104" t="str">
        <f t="shared" si="651"/>
        <v/>
      </c>
      <c r="AN1015" s="104" t="str">
        <f t="shared" si="652"/>
        <v/>
      </c>
      <c r="AO1015" s="104" t="str">
        <f t="shared" si="636"/>
        <v/>
      </c>
      <c r="AP1015" s="104" t="str">
        <f t="shared" si="637"/>
        <v/>
      </c>
      <c r="AQ1015" s="121" t="str">
        <f t="shared" si="653"/>
        <v/>
      </c>
      <c r="AS1015" s="88" t="str">
        <f t="shared" si="638"/>
        <v/>
      </c>
      <c r="AT1015" s="68" t="str">
        <f t="shared" si="654"/>
        <v/>
      </c>
      <c r="AU1015" s="68" t="str">
        <f t="shared" si="655"/>
        <v/>
      </c>
      <c r="AV1015" s="68" t="str">
        <f t="shared" si="656"/>
        <v/>
      </c>
      <c r="AW1015" s="88" t="str">
        <f t="shared" si="639"/>
        <v/>
      </c>
      <c r="AZ1015" s="88" t="str">
        <f t="shared" si="640"/>
        <v/>
      </c>
      <c r="BA1015" s="68" t="str">
        <f t="shared" si="641"/>
        <v/>
      </c>
      <c r="BB1015" s="68" t="str">
        <f t="shared" si="642"/>
        <v/>
      </c>
      <c r="BC1015" s="68" t="str">
        <f t="shared" si="643"/>
        <v/>
      </c>
      <c r="BD1015" s="69" t="str">
        <f t="shared" si="644"/>
        <v/>
      </c>
      <c r="BE1015" s="69" t="str">
        <f t="shared" si="657"/>
        <v/>
      </c>
      <c r="BT1015" s="138" t="str">
        <f t="shared" ca="1" si="658"/>
        <v/>
      </c>
      <c r="BU1015" s="139" t="str">
        <f t="shared" ca="1" si="659"/>
        <v/>
      </c>
      <c r="BW1015" s="138" t="str">
        <f t="shared" si="660"/>
        <v/>
      </c>
      <c r="BX1015" s="104" t="str">
        <f t="shared" si="661"/>
        <v/>
      </c>
      <c r="BY1015" s="139" t="str">
        <f t="shared" si="662"/>
        <v/>
      </c>
      <c r="CA1015" s="138" t="str">
        <f t="shared" si="663"/>
        <v/>
      </c>
      <c r="CB1015" s="104" t="str">
        <f t="shared" si="664"/>
        <v/>
      </c>
      <c r="CC1015" s="139" t="str">
        <f t="shared" si="665"/>
        <v/>
      </c>
      <c r="CE1015" s="162" t="str">
        <f t="shared" si="666"/>
        <v/>
      </c>
      <c r="CF1015" s="163" t="str">
        <f t="shared" si="667"/>
        <v/>
      </c>
      <c r="CG1015" s="164" t="str">
        <f t="shared" si="668"/>
        <v/>
      </c>
      <c r="CI1015" s="162" t="str">
        <f t="shared" si="669"/>
        <v/>
      </c>
      <c r="CJ1015" s="163" t="str">
        <f t="shared" si="672"/>
        <v/>
      </c>
      <c r="CK1015" s="164" t="str">
        <f t="shared" si="673"/>
        <v/>
      </c>
      <c r="CM1015" s="169" t="str">
        <f t="shared" si="670"/>
        <v/>
      </c>
      <c r="CN1015" s="139" t="str">
        <f t="shared" si="671"/>
        <v/>
      </c>
      <c r="CP1015" s="41" t="str">
        <f>IF($CM1015="", "", COUNTIF($CM$11:$CM$3035, "&lt;"&amp;$CM1015)+1+COUNTIF($CM$11:$CM1015, $CM1015)-1)</f>
        <v/>
      </c>
    </row>
    <row r="1016" spans="1:94" x14ac:dyDescent="0.25">
      <c r="A1016" s="40"/>
      <c r="B1016" s="82" t="str">
        <f>IF($I1016="", "", IFERROR(INDEX('Job Database'!$AE$11:$AE$3035, MATCH($I1016, 'Job Database'!$X$11:$X$3035, 0)), ""))</f>
        <v/>
      </c>
      <c r="C1016" s="69" t="str">
        <f>IF($I1016="", "", IF(COUNTIF('Job Database'!$X$11:$X$3035, $I1016)=0, $AC$5, $AC$4))</f>
        <v/>
      </c>
      <c r="D1016" s="40"/>
      <c r="E1016" s="85" t="str">
        <f>IF($I1016="", "", IF(IFERROR(INDEX('Job Database'!$M$11:$M$3035, MATCH($I1016, 'Job Database'!$X$11:$X$3035, 0)), "")="", "", IFERROR(INDEX('Job Database'!$M$11:$M$3035, MATCH($I1016, 'Job Database'!$X$11:$X$3035, 0)), "")))</f>
        <v/>
      </c>
      <c r="F1016" s="40"/>
      <c r="G1016" s="88" t="str">
        <f t="shared" si="645"/>
        <v/>
      </c>
      <c r="H1016" s="40"/>
      <c r="I1016" s="24"/>
      <c r="J1016" s="34"/>
      <c r="K1016" s="106"/>
      <c r="L1016" s="79"/>
      <c r="M1016" s="34"/>
      <c r="N1016" s="79"/>
      <c r="O1016" s="31"/>
      <c r="P1016" s="53"/>
      <c r="Q1016" s="40"/>
      <c r="S1016" s="41" t="str">
        <f t="shared" si="633"/>
        <v/>
      </c>
      <c r="T1016" s="41" t="str">
        <f t="shared" si="634"/>
        <v/>
      </c>
      <c r="U1016" s="41" t="str">
        <f t="shared" si="646"/>
        <v/>
      </c>
      <c r="W1016" s="74" t="str">
        <f>IF('Job Database'!$X1016="", "", 'Job Database'!$X1016)</f>
        <v/>
      </c>
      <c r="Y1016" s="41" t="str">
        <f>IF($W1016="", "", IF(COUNTIF($I$11:$I$3035, $W1016)&gt;0, "", MAX($Y$10:$Y1015)+1))</f>
        <v/>
      </c>
      <c r="Z1016" s="41">
        <v>1006</v>
      </c>
      <c r="AA1016" s="58" t="str">
        <f t="shared" si="647"/>
        <v/>
      </c>
      <c r="AC1016" s="41" t="str">
        <f t="shared" si="635"/>
        <v/>
      </c>
      <c r="AE1016" s="41" t="str">
        <f t="shared" si="648"/>
        <v/>
      </c>
      <c r="AJ1016" s="154" t="str">
        <f t="shared" si="649"/>
        <v/>
      </c>
      <c r="AL1016" s="120" t="str">
        <f t="shared" si="650"/>
        <v/>
      </c>
      <c r="AM1016" s="104" t="str">
        <f t="shared" si="651"/>
        <v/>
      </c>
      <c r="AN1016" s="104" t="str">
        <f t="shared" si="652"/>
        <v/>
      </c>
      <c r="AO1016" s="104" t="str">
        <f t="shared" si="636"/>
        <v/>
      </c>
      <c r="AP1016" s="104" t="str">
        <f t="shared" si="637"/>
        <v/>
      </c>
      <c r="AQ1016" s="121" t="str">
        <f t="shared" si="653"/>
        <v/>
      </c>
      <c r="AS1016" s="88" t="str">
        <f t="shared" si="638"/>
        <v/>
      </c>
      <c r="AT1016" s="68" t="str">
        <f t="shared" si="654"/>
        <v/>
      </c>
      <c r="AU1016" s="68" t="str">
        <f t="shared" si="655"/>
        <v/>
      </c>
      <c r="AV1016" s="68" t="str">
        <f t="shared" si="656"/>
        <v/>
      </c>
      <c r="AW1016" s="88" t="str">
        <f t="shared" si="639"/>
        <v/>
      </c>
      <c r="AZ1016" s="88" t="str">
        <f t="shared" si="640"/>
        <v/>
      </c>
      <c r="BA1016" s="68" t="str">
        <f t="shared" si="641"/>
        <v/>
      </c>
      <c r="BB1016" s="68" t="str">
        <f t="shared" si="642"/>
        <v/>
      </c>
      <c r="BC1016" s="68" t="str">
        <f t="shared" si="643"/>
        <v/>
      </c>
      <c r="BD1016" s="69" t="str">
        <f t="shared" si="644"/>
        <v/>
      </c>
      <c r="BE1016" s="69" t="str">
        <f t="shared" si="657"/>
        <v/>
      </c>
      <c r="BT1016" s="138" t="str">
        <f t="shared" ca="1" si="658"/>
        <v/>
      </c>
      <c r="BU1016" s="139" t="str">
        <f t="shared" ca="1" si="659"/>
        <v/>
      </c>
      <c r="BW1016" s="138" t="str">
        <f t="shared" si="660"/>
        <v/>
      </c>
      <c r="BX1016" s="104" t="str">
        <f t="shared" si="661"/>
        <v/>
      </c>
      <c r="BY1016" s="139" t="str">
        <f t="shared" si="662"/>
        <v/>
      </c>
      <c r="CA1016" s="138" t="str">
        <f t="shared" si="663"/>
        <v/>
      </c>
      <c r="CB1016" s="104" t="str">
        <f t="shared" si="664"/>
        <v/>
      </c>
      <c r="CC1016" s="139" t="str">
        <f t="shared" si="665"/>
        <v/>
      </c>
      <c r="CE1016" s="162" t="str">
        <f t="shared" si="666"/>
        <v/>
      </c>
      <c r="CF1016" s="163" t="str">
        <f t="shared" si="667"/>
        <v/>
      </c>
      <c r="CG1016" s="164" t="str">
        <f t="shared" si="668"/>
        <v/>
      </c>
      <c r="CI1016" s="162" t="str">
        <f t="shared" si="669"/>
        <v/>
      </c>
      <c r="CJ1016" s="163" t="str">
        <f t="shared" si="672"/>
        <v/>
      </c>
      <c r="CK1016" s="164" t="str">
        <f t="shared" si="673"/>
        <v/>
      </c>
      <c r="CM1016" s="169" t="str">
        <f t="shared" si="670"/>
        <v/>
      </c>
      <c r="CN1016" s="139" t="str">
        <f t="shared" si="671"/>
        <v/>
      </c>
      <c r="CP1016" s="41" t="str">
        <f>IF($CM1016="", "", COUNTIF($CM$11:$CM$3035, "&lt;"&amp;$CM1016)+1+COUNTIF($CM$11:$CM1016, $CM1016)-1)</f>
        <v/>
      </c>
    </row>
    <row r="1017" spans="1:94" x14ac:dyDescent="0.25">
      <c r="A1017" s="40"/>
      <c r="B1017" s="82" t="str">
        <f>IF($I1017="", "", IFERROR(INDEX('Job Database'!$AE$11:$AE$3035, MATCH($I1017, 'Job Database'!$X$11:$X$3035, 0)), ""))</f>
        <v/>
      </c>
      <c r="C1017" s="69" t="str">
        <f>IF($I1017="", "", IF(COUNTIF('Job Database'!$X$11:$X$3035, $I1017)=0, $AC$5, $AC$4))</f>
        <v/>
      </c>
      <c r="D1017" s="40"/>
      <c r="E1017" s="85" t="str">
        <f>IF($I1017="", "", IF(IFERROR(INDEX('Job Database'!$M$11:$M$3035, MATCH($I1017, 'Job Database'!$X$11:$X$3035, 0)), "")="", "", IFERROR(INDEX('Job Database'!$M$11:$M$3035, MATCH($I1017, 'Job Database'!$X$11:$X$3035, 0)), "")))</f>
        <v/>
      </c>
      <c r="F1017" s="40"/>
      <c r="G1017" s="88" t="str">
        <f t="shared" si="645"/>
        <v/>
      </c>
      <c r="H1017" s="40"/>
      <c r="I1017" s="24"/>
      <c r="J1017" s="34"/>
      <c r="K1017" s="106"/>
      <c r="L1017" s="79"/>
      <c r="M1017" s="34"/>
      <c r="N1017" s="79"/>
      <c r="O1017" s="31"/>
      <c r="P1017" s="53"/>
      <c r="Q1017" s="40"/>
      <c r="S1017" s="41" t="str">
        <f t="shared" si="633"/>
        <v/>
      </c>
      <c r="T1017" s="41" t="str">
        <f t="shared" si="634"/>
        <v/>
      </c>
      <c r="U1017" s="41" t="str">
        <f t="shared" si="646"/>
        <v/>
      </c>
      <c r="W1017" s="74" t="str">
        <f>IF('Job Database'!$X1017="", "", 'Job Database'!$X1017)</f>
        <v/>
      </c>
      <c r="Y1017" s="41" t="str">
        <f>IF($W1017="", "", IF(COUNTIF($I$11:$I$3035, $W1017)&gt;0, "", MAX($Y$10:$Y1016)+1))</f>
        <v/>
      </c>
      <c r="Z1017" s="41">
        <v>1007</v>
      </c>
      <c r="AA1017" s="58" t="str">
        <f t="shared" si="647"/>
        <v/>
      </c>
      <c r="AC1017" s="41" t="str">
        <f t="shared" si="635"/>
        <v/>
      </c>
      <c r="AE1017" s="41" t="str">
        <f t="shared" si="648"/>
        <v/>
      </c>
      <c r="AJ1017" s="154" t="str">
        <f t="shared" si="649"/>
        <v/>
      </c>
      <c r="AL1017" s="120" t="str">
        <f t="shared" si="650"/>
        <v/>
      </c>
      <c r="AM1017" s="104" t="str">
        <f t="shared" si="651"/>
        <v/>
      </c>
      <c r="AN1017" s="104" t="str">
        <f t="shared" si="652"/>
        <v/>
      </c>
      <c r="AO1017" s="104" t="str">
        <f t="shared" si="636"/>
        <v/>
      </c>
      <c r="AP1017" s="104" t="str">
        <f t="shared" si="637"/>
        <v/>
      </c>
      <c r="AQ1017" s="121" t="str">
        <f t="shared" si="653"/>
        <v/>
      </c>
      <c r="AS1017" s="88" t="str">
        <f t="shared" si="638"/>
        <v/>
      </c>
      <c r="AT1017" s="68" t="str">
        <f t="shared" si="654"/>
        <v/>
      </c>
      <c r="AU1017" s="68" t="str">
        <f t="shared" si="655"/>
        <v/>
      </c>
      <c r="AV1017" s="68" t="str">
        <f t="shared" si="656"/>
        <v/>
      </c>
      <c r="AW1017" s="88" t="str">
        <f t="shared" si="639"/>
        <v/>
      </c>
      <c r="AZ1017" s="88" t="str">
        <f t="shared" si="640"/>
        <v/>
      </c>
      <c r="BA1017" s="68" t="str">
        <f t="shared" si="641"/>
        <v/>
      </c>
      <c r="BB1017" s="68" t="str">
        <f t="shared" si="642"/>
        <v/>
      </c>
      <c r="BC1017" s="68" t="str">
        <f t="shared" si="643"/>
        <v/>
      </c>
      <c r="BD1017" s="69" t="str">
        <f t="shared" si="644"/>
        <v/>
      </c>
      <c r="BE1017" s="69" t="str">
        <f t="shared" si="657"/>
        <v/>
      </c>
      <c r="BT1017" s="138" t="str">
        <f t="shared" ca="1" si="658"/>
        <v/>
      </c>
      <c r="BU1017" s="139" t="str">
        <f t="shared" ca="1" si="659"/>
        <v/>
      </c>
      <c r="BW1017" s="138" t="str">
        <f t="shared" si="660"/>
        <v/>
      </c>
      <c r="BX1017" s="104" t="str">
        <f t="shared" si="661"/>
        <v/>
      </c>
      <c r="BY1017" s="139" t="str">
        <f t="shared" si="662"/>
        <v/>
      </c>
      <c r="CA1017" s="138" t="str">
        <f t="shared" si="663"/>
        <v/>
      </c>
      <c r="CB1017" s="104" t="str">
        <f t="shared" si="664"/>
        <v/>
      </c>
      <c r="CC1017" s="139" t="str">
        <f t="shared" si="665"/>
        <v/>
      </c>
      <c r="CE1017" s="162" t="str">
        <f t="shared" si="666"/>
        <v/>
      </c>
      <c r="CF1017" s="163" t="str">
        <f t="shared" si="667"/>
        <v/>
      </c>
      <c r="CG1017" s="164" t="str">
        <f t="shared" si="668"/>
        <v/>
      </c>
      <c r="CI1017" s="162" t="str">
        <f t="shared" si="669"/>
        <v/>
      </c>
      <c r="CJ1017" s="163" t="str">
        <f t="shared" si="672"/>
        <v/>
      </c>
      <c r="CK1017" s="164" t="str">
        <f t="shared" si="673"/>
        <v/>
      </c>
      <c r="CM1017" s="169" t="str">
        <f t="shared" si="670"/>
        <v/>
      </c>
      <c r="CN1017" s="139" t="str">
        <f t="shared" si="671"/>
        <v/>
      </c>
      <c r="CP1017" s="41" t="str">
        <f>IF($CM1017="", "", COUNTIF($CM$11:$CM$3035, "&lt;"&amp;$CM1017)+1+COUNTIF($CM$11:$CM1017, $CM1017)-1)</f>
        <v/>
      </c>
    </row>
    <row r="1018" spans="1:94" x14ac:dyDescent="0.25">
      <c r="A1018" s="40"/>
      <c r="B1018" s="82" t="str">
        <f>IF($I1018="", "", IFERROR(INDEX('Job Database'!$AE$11:$AE$3035, MATCH($I1018, 'Job Database'!$X$11:$X$3035, 0)), ""))</f>
        <v/>
      </c>
      <c r="C1018" s="69" t="str">
        <f>IF($I1018="", "", IF(COUNTIF('Job Database'!$X$11:$X$3035, $I1018)=0, $AC$5, $AC$4))</f>
        <v/>
      </c>
      <c r="D1018" s="40"/>
      <c r="E1018" s="85" t="str">
        <f>IF($I1018="", "", IF(IFERROR(INDEX('Job Database'!$M$11:$M$3035, MATCH($I1018, 'Job Database'!$X$11:$X$3035, 0)), "")="", "", IFERROR(INDEX('Job Database'!$M$11:$M$3035, MATCH($I1018, 'Job Database'!$X$11:$X$3035, 0)), "")))</f>
        <v/>
      </c>
      <c r="F1018" s="40"/>
      <c r="G1018" s="88" t="str">
        <f t="shared" si="645"/>
        <v/>
      </c>
      <c r="H1018" s="40"/>
      <c r="I1018" s="24"/>
      <c r="J1018" s="34"/>
      <c r="K1018" s="106"/>
      <c r="L1018" s="79"/>
      <c r="M1018" s="34"/>
      <c r="N1018" s="79"/>
      <c r="O1018" s="31"/>
      <c r="P1018" s="53"/>
      <c r="Q1018" s="40"/>
      <c r="S1018" s="41" t="str">
        <f t="shared" si="633"/>
        <v/>
      </c>
      <c r="T1018" s="41" t="str">
        <f t="shared" si="634"/>
        <v/>
      </c>
      <c r="U1018" s="41" t="str">
        <f t="shared" si="646"/>
        <v/>
      </c>
      <c r="W1018" s="74" t="str">
        <f>IF('Job Database'!$X1018="", "", 'Job Database'!$X1018)</f>
        <v/>
      </c>
      <c r="Y1018" s="41" t="str">
        <f>IF($W1018="", "", IF(COUNTIF($I$11:$I$3035, $W1018)&gt;0, "", MAX($Y$10:$Y1017)+1))</f>
        <v/>
      </c>
      <c r="Z1018" s="41">
        <v>1008</v>
      </c>
      <c r="AA1018" s="58" t="str">
        <f t="shared" si="647"/>
        <v/>
      </c>
      <c r="AC1018" s="41" t="str">
        <f t="shared" si="635"/>
        <v/>
      </c>
      <c r="AE1018" s="41" t="str">
        <f t="shared" si="648"/>
        <v/>
      </c>
      <c r="AJ1018" s="154" t="str">
        <f t="shared" si="649"/>
        <v/>
      </c>
      <c r="AL1018" s="120" t="str">
        <f t="shared" si="650"/>
        <v/>
      </c>
      <c r="AM1018" s="104" t="str">
        <f t="shared" si="651"/>
        <v/>
      </c>
      <c r="AN1018" s="104" t="str">
        <f t="shared" si="652"/>
        <v/>
      </c>
      <c r="AO1018" s="104" t="str">
        <f t="shared" si="636"/>
        <v/>
      </c>
      <c r="AP1018" s="104" t="str">
        <f t="shared" si="637"/>
        <v/>
      </c>
      <c r="AQ1018" s="121" t="str">
        <f t="shared" si="653"/>
        <v/>
      </c>
      <c r="AS1018" s="88" t="str">
        <f t="shared" si="638"/>
        <v/>
      </c>
      <c r="AT1018" s="68" t="str">
        <f t="shared" si="654"/>
        <v/>
      </c>
      <c r="AU1018" s="68" t="str">
        <f t="shared" si="655"/>
        <v/>
      </c>
      <c r="AV1018" s="68" t="str">
        <f t="shared" si="656"/>
        <v/>
      </c>
      <c r="AW1018" s="88" t="str">
        <f t="shared" si="639"/>
        <v/>
      </c>
      <c r="AZ1018" s="88" t="str">
        <f t="shared" si="640"/>
        <v/>
      </c>
      <c r="BA1018" s="68" t="str">
        <f t="shared" si="641"/>
        <v/>
      </c>
      <c r="BB1018" s="68" t="str">
        <f t="shared" si="642"/>
        <v/>
      </c>
      <c r="BC1018" s="68" t="str">
        <f t="shared" si="643"/>
        <v/>
      </c>
      <c r="BD1018" s="69" t="str">
        <f t="shared" si="644"/>
        <v/>
      </c>
      <c r="BE1018" s="69" t="str">
        <f t="shared" si="657"/>
        <v/>
      </c>
      <c r="BT1018" s="138" t="str">
        <f t="shared" ca="1" si="658"/>
        <v/>
      </c>
      <c r="BU1018" s="139" t="str">
        <f t="shared" ca="1" si="659"/>
        <v/>
      </c>
      <c r="BW1018" s="138" t="str">
        <f t="shared" si="660"/>
        <v/>
      </c>
      <c r="BX1018" s="104" t="str">
        <f t="shared" si="661"/>
        <v/>
      </c>
      <c r="BY1018" s="139" t="str">
        <f t="shared" si="662"/>
        <v/>
      </c>
      <c r="CA1018" s="138" t="str">
        <f t="shared" si="663"/>
        <v/>
      </c>
      <c r="CB1018" s="104" t="str">
        <f t="shared" si="664"/>
        <v/>
      </c>
      <c r="CC1018" s="139" t="str">
        <f t="shared" si="665"/>
        <v/>
      </c>
      <c r="CE1018" s="162" t="str">
        <f t="shared" si="666"/>
        <v/>
      </c>
      <c r="CF1018" s="163" t="str">
        <f t="shared" si="667"/>
        <v/>
      </c>
      <c r="CG1018" s="164" t="str">
        <f t="shared" si="668"/>
        <v/>
      </c>
      <c r="CI1018" s="162" t="str">
        <f t="shared" si="669"/>
        <v/>
      </c>
      <c r="CJ1018" s="163" t="str">
        <f t="shared" si="672"/>
        <v/>
      </c>
      <c r="CK1018" s="164" t="str">
        <f t="shared" si="673"/>
        <v/>
      </c>
      <c r="CM1018" s="169" t="str">
        <f t="shared" si="670"/>
        <v/>
      </c>
      <c r="CN1018" s="139" t="str">
        <f t="shared" si="671"/>
        <v/>
      </c>
      <c r="CP1018" s="41" t="str">
        <f>IF($CM1018="", "", COUNTIF($CM$11:$CM$3035, "&lt;"&amp;$CM1018)+1+COUNTIF($CM$11:$CM1018, $CM1018)-1)</f>
        <v/>
      </c>
    </row>
    <row r="1019" spans="1:94" x14ac:dyDescent="0.25">
      <c r="A1019" s="40"/>
      <c r="B1019" s="82" t="str">
        <f>IF($I1019="", "", IFERROR(INDEX('Job Database'!$AE$11:$AE$3035, MATCH($I1019, 'Job Database'!$X$11:$X$3035, 0)), ""))</f>
        <v/>
      </c>
      <c r="C1019" s="69" t="str">
        <f>IF($I1019="", "", IF(COUNTIF('Job Database'!$X$11:$X$3035, $I1019)=0, $AC$5, $AC$4))</f>
        <v/>
      </c>
      <c r="D1019" s="40"/>
      <c r="E1019" s="85" t="str">
        <f>IF($I1019="", "", IF(IFERROR(INDEX('Job Database'!$M$11:$M$3035, MATCH($I1019, 'Job Database'!$X$11:$X$3035, 0)), "")="", "", IFERROR(INDEX('Job Database'!$M$11:$M$3035, MATCH($I1019, 'Job Database'!$X$11:$X$3035, 0)), "")))</f>
        <v/>
      </c>
      <c r="F1019" s="40"/>
      <c r="G1019" s="88" t="str">
        <f t="shared" si="645"/>
        <v/>
      </c>
      <c r="H1019" s="40"/>
      <c r="I1019" s="24"/>
      <c r="J1019" s="34"/>
      <c r="K1019" s="106"/>
      <c r="L1019" s="79"/>
      <c r="M1019" s="34"/>
      <c r="N1019" s="79"/>
      <c r="O1019" s="31"/>
      <c r="P1019" s="53"/>
      <c r="Q1019" s="40"/>
      <c r="S1019" s="41" t="str">
        <f t="shared" si="633"/>
        <v/>
      </c>
      <c r="T1019" s="41" t="str">
        <f t="shared" si="634"/>
        <v/>
      </c>
      <c r="U1019" s="41" t="str">
        <f t="shared" si="646"/>
        <v/>
      </c>
      <c r="W1019" s="74" t="str">
        <f>IF('Job Database'!$X1019="", "", 'Job Database'!$X1019)</f>
        <v/>
      </c>
      <c r="Y1019" s="41" t="str">
        <f>IF($W1019="", "", IF(COUNTIF($I$11:$I$3035, $W1019)&gt;0, "", MAX($Y$10:$Y1018)+1))</f>
        <v/>
      </c>
      <c r="Z1019" s="41">
        <v>1009</v>
      </c>
      <c r="AA1019" s="58" t="str">
        <f t="shared" si="647"/>
        <v/>
      </c>
      <c r="AC1019" s="41" t="str">
        <f t="shared" si="635"/>
        <v/>
      </c>
      <c r="AE1019" s="41" t="str">
        <f t="shared" si="648"/>
        <v/>
      </c>
      <c r="AJ1019" s="154" t="str">
        <f t="shared" si="649"/>
        <v/>
      </c>
      <c r="AL1019" s="120" t="str">
        <f t="shared" si="650"/>
        <v/>
      </c>
      <c r="AM1019" s="104" t="str">
        <f t="shared" si="651"/>
        <v/>
      </c>
      <c r="AN1019" s="104" t="str">
        <f t="shared" si="652"/>
        <v/>
      </c>
      <c r="AO1019" s="104" t="str">
        <f t="shared" si="636"/>
        <v/>
      </c>
      <c r="AP1019" s="104" t="str">
        <f t="shared" si="637"/>
        <v/>
      </c>
      <c r="AQ1019" s="121" t="str">
        <f t="shared" si="653"/>
        <v/>
      </c>
      <c r="AS1019" s="88" t="str">
        <f t="shared" si="638"/>
        <v/>
      </c>
      <c r="AT1019" s="68" t="str">
        <f t="shared" si="654"/>
        <v/>
      </c>
      <c r="AU1019" s="68" t="str">
        <f t="shared" si="655"/>
        <v/>
      </c>
      <c r="AV1019" s="68" t="str">
        <f t="shared" si="656"/>
        <v/>
      </c>
      <c r="AW1019" s="88" t="str">
        <f t="shared" si="639"/>
        <v/>
      </c>
      <c r="AZ1019" s="88" t="str">
        <f t="shared" si="640"/>
        <v/>
      </c>
      <c r="BA1019" s="68" t="str">
        <f t="shared" si="641"/>
        <v/>
      </c>
      <c r="BB1019" s="68" t="str">
        <f t="shared" si="642"/>
        <v/>
      </c>
      <c r="BC1019" s="68" t="str">
        <f t="shared" si="643"/>
        <v/>
      </c>
      <c r="BD1019" s="69" t="str">
        <f t="shared" si="644"/>
        <v/>
      </c>
      <c r="BE1019" s="69" t="str">
        <f t="shared" si="657"/>
        <v/>
      </c>
      <c r="BT1019" s="138" t="str">
        <f t="shared" ca="1" si="658"/>
        <v/>
      </c>
      <c r="BU1019" s="139" t="str">
        <f t="shared" ca="1" si="659"/>
        <v/>
      </c>
      <c r="BW1019" s="138" t="str">
        <f t="shared" si="660"/>
        <v/>
      </c>
      <c r="BX1019" s="104" t="str">
        <f t="shared" si="661"/>
        <v/>
      </c>
      <c r="BY1019" s="139" t="str">
        <f t="shared" si="662"/>
        <v/>
      </c>
      <c r="CA1019" s="138" t="str">
        <f t="shared" si="663"/>
        <v/>
      </c>
      <c r="CB1019" s="104" t="str">
        <f t="shared" si="664"/>
        <v/>
      </c>
      <c r="CC1019" s="139" t="str">
        <f t="shared" si="665"/>
        <v/>
      </c>
      <c r="CE1019" s="162" t="str">
        <f t="shared" si="666"/>
        <v/>
      </c>
      <c r="CF1019" s="163" t="str">
        <f t="shared" si="667"/>
        <v/>
      </c>
      <c r="CG1019" s="164" t="str">
        <f t="shared" si="668"/>
        <v/>
      </c>
      <c r="CI1019" s="162" t="str">
        <f t="shared" si="669"/>
        <v/>
      </c>
      <c r="CJ1019" s="163" t="str">
        <f t="shared" si="672"/>
        <v/>
      </c>
      <c r="CK1019" s="164" t="str">
        <f t="shared" si="673"/>
        <v/>
      </c>
      <c r="CM1019" s="169" t="str">
        <f t="shared" si="670"/>
        <v/>
      </c>
      <c r="CN1019" s="139" t="str">
        <f t="shared" si="671"/>
        <v/>
      </c>
      <c r="CP1019" s="41" t="str">
        <f>IF($CM1019="", "", COUNTIF($CM$11:$CM$3035, "&lt;"&amp;$CM1019)+1+COUNTIF($CM$11:$CM1019, $CM1019)-1)</f>
        <v/>
      </c>
    </row>
    <row r="1020" spans="1:94" x14ac:dyDescent="0.25">
      <c r="A1020" s="40"/>
      <c r="B1020" s="82" t="str">
        <f>IF($I1020="", "", IFERROR(INDEX('Job Database'!$AE$11:$AE$3035, MATCH($I1020, 'Job Database'!$X$11:$X$3035, 0)), ""))</f>
        <v/>
      </c>
      <c r="C1020" s="69" t="str">
        <f>IF($I1020="", "", IF(COUNTIF('Job Database'!$X$11:$X$3035, $I1020)=0, $AC$5, $AC$4))</f>
        <v/>
      </c>
      <c r="D1020" s="40"/>
      <c r="E1020" s="85" t="str">
        <f>IF($I1020="", "", IF(IFERROR(INDEX('Job Database'!$M$11:$M$3035, MATCH($I1020, 'Job Database'!$X$11:$X$3035, 0)), "")="", "", IFERROR(INDEX('Job Database'!$M$11:$M$3035, MATCH($I1020, 'Job Database'!$X$11:$X$3035, 0)), "")))</f>
        <v/>
      </c>
      <c r="F1020" s="40"/>
      <c r="G1020" s="88" t="str">
        <f t="shared" si="645"/>
        <v/>
      </c>
      <c r="H1020" s="40"/>
      <c r="I1020" s="24"/>
      <c r="J1020" s="34"/>
      <c r="K1020" s="106"/>
      <c r="L1020" s="79"/>
      <c r="M1020" s="34"/>
      <c r="N1020" s="79"/>
      <c r="O1020" s="31"/>
      <c r="P1020" s="53"/>
      <c r="Q1020" s="40"/>
      <c r="S1020" s="41" t="str">
        <f t="shared" si="633"/>
        <v/>
      </c>
      <c r="T1020" s="41" t="str">
        <f t="shared" si="634"/>
        <v/>
      </c>
      <c r="U1020" s="41" t="str">
        <f t="shared" si="646"/>
        <v/>
      </c>
      <c r="W1020" s="74" t="str">
        <f>IF('Job Database'!$X1020="", "", 'Job Database'!$X1020)</f>
        <v/>
      </c>
      <c r="Y1020" s="41" t="str">
        <f>IF($W1020="", "", IF(COUNTIF($I$11:$I$3035, $W1020)&gt;0, "", MAX($Y$10:$Y1019)+1))</f>
        <v/>
      </c>
      <c r="Z1020" s="41">
        <v>1010</v>
      </c>
      <c r="AA1020" s="58" t="str">
        <f t="shared" si="647"/>
        <v/>
      </c>
      <c r="AC1020" s="41" t="str">
        <f t="shared" si="635"/>
        <v/>
      </c>
      <c r="AE1020" s="41" t="str">
        <f t="shared" si="648"/>
        <v/>
      </c>
      <c r="AJ1020" s="154" t="str">
        <f t="shared" si="649"/>
        <v/>
      </c>
      <c r="AL1020" s="120" t="str">
        <f t="shared" si="650"/>
        <v/>
      </c>
      <c r="AM1020" s="104" t="str">
        <f t="shared" si="651"/>
        <v/>
      </c>
      <c r="AN1020" s="104" t="str">
        <f t="shared" si="652"/>
        <v/>
      </c>
      <c r="AO1020" s="104" t="str">
        <f t="shared" si="636"/>
        <v/>
      </c>
      <c r="AP1020" s="104" t="str">
        <f t="shared" si="637"/>
        <v/>
      </c>
      <c r="AQ1020" s="121" t="str">
        <f t="shared" si="653"/>
        <v/>
      </c>
      <c r="AS1020" s="88" t="str">
        <f t="shared" si="638"/>
        <v/>
      </c>
      <c r="AT1020" s="68" t="str">
        <f t="shared" si="654"/>
        <v/>
      </c>
      <c r="AU1020" s="68" t="str">
        <f t="shared" si="655"/>
        <v/>
      </c>
      <c r="AV1020" s="68" t="str">
        <f t="shared" si="656"/>
        <v/>
      </c>
      <c r="AW1020" s="88" t="str">
        <f t="shared" si="639"/>
        <v/>
      </c>
      <c r="AZ1020" s="88" t="str">
        <f t="shared" si="640"/>
        <v/>
      </c>
      <c r="BA1020" s="68" t="str">
        <f t="shared" si="641"/>
        <v/>
      </c>
      <c r="BB1020" s="68" t="str">
        <f t="shared" si="642"/>
        <v/>
      </c>
      <c r="BC1020" s="68" t="str">
        <f t="shared" si="643"/>
        <v/>
      </c>
      <c r="BD1020" s="69" t="str">
        <f t="shared" si="644"/>
        <v/>
      </c>
      <c r="BE1020" s="69" t="str">
        <f t="shared" si="657"/>
        <v/>
      </c>
      <c r="BT1020" s="138" t="str">
        <f t="shared" ca="1" si="658"/>
        <v/>
      </c>
      <c r="BU1020" s="139" t="str">
        <f t="shared" ca="1" si="659"/>
        <v/>
      </c>
      <c r="BW1020" s="138" t="str">
        <f t="shared" si="660"/>
        <v/>
      </c>
      <c r="BX1020" s="104" t="str">
        <f t="shared" si="661"/>
        <v/>
      </c>
      <c r="BY1020" s="139" t="str">
        <f t="shared" si="662"/>
        <v/>
      </c>
      <c r="CA1020" s="138" t="str">
        <f t="shared" si="663"/>
        <v/>
      </c>
      <c r="CB1020" s="104" t="str">
        <f t="shared" si="664"/>
        <v/>
      </c>
      <c r="CC1020" s="139" t="str">
        <f t="shared" si="665"/>
        <v/>
      </c>
      <c r="CE1020" s="162" t="str">
        <f t="shared" si="666"/>
        <v/>
      </c>
      <c r="CF1020" s="163" t="str">
        <f t="shared" si="667"/>
        <v/>
      </c>
      <c r="CG1020" s="164" t="str">
        <f t="shared" si="668"/>
        <v/>
      </c>
      <c r="CI1020" s="162" t="str">
        <f t="shared" si="669"/>
        <v/>
      </c>
      <c r="CJ1020" s="163" t="str">
        <f t="shared" si="672"/>
        <v/>
      </c>
      <c r="CK1020" s="164" t="str">
        <f t="shared" si="673"/>
        <v/>
      </c>
      <c r="CM1020" s="169" t="str">
        <f t="shared" si="670"/>
        <v/>
      </c>
      <c r="CN1020" s="139" t="str">
        <f t="shared" si="671"/>
        <v/>
      </c>
      <c r="CP1020" s="41" t="str">
        <f>IF($CM1020="", "", COUNTIF($CM$11:$CM$3035, "&lt;"&amp;$CM1020)+1+COUNTIF($CM$11:$CM1020, $CM1020)-1)</f>
        <v/>
      </c>
    </row>
    <row r="1021" spans="1:94" x14ac:dyDescent="0.25">
      <c r="A1021" s="40"/>
      <c r="B1021" s="82" t="str">
        <f>IF($I1021="", "", IFERROR(INDEX('Job Database'!$AE$11:$AE$3035, MATCH($I1021, 'Job Database'!$X$11:$X$3035, 0)), ""))</f>
        <v/>
      </c>
      <c r="C1021" s="69" t="str">
        <f>IF($I1021="", "", IF(COUNTIF('Job Database'!$X$11:$X$3035, $I1021)=0, $AC$5, $AC$4))</f>
        <v/>
      </c>
      <c r="D1021" s="40"/>
      <c r="E1021" s="85" t="str">
        <f>IF($I1021="", "", IF(IFERROR(INDEX('Job Database'!$M$11:$M$3035, MATCH($I1021, 'Job Database'!$X$11:$X$3035, 0)), "")="", "", IFERROR(INDEX('Job Database'!$M$11:$M$3035, MATCH($I1021, 'Job Database'!$X$11:$X$3035, 0)), "")))</f>
        <v/>
      </c>
      <c r="F1021" s="40"/>
      <c r="G1021" s="88" t="str">
        <f t="shared" si="645"/>
        <v/>
      </c>
      <c r="H1021" s="40"/>
      <c r="I1021" s="24"/>
      <c r="J1021" s="34"/>
      <c r="K1021" s="106"/>
      <c r="L1021" s="79"/>
      <c r="M1021" s="34"/>
      <c r="N1021" s="79"/>
      <c r="O1021" s="31"/>
      <c r="P1021" s="53"/>
      <c r="Q1021" s="40"/>
      <c r="S1021" s="41" t="str">
        <f t="shared" si="633"/>
        <v/>
      </c>
      <c r="T1021" s="41" t="str">
        <f t="shared" si="634"/>
        <v/>
      </c>
      <c r="U1021" s="41" t="str">
        <f t="shared" si="646"/>
        <v/>
      </c>
      <c r="W1021" s="74" t="str">
        <f>IF('Job Database'!$X1021="", "", 'Job Database'!$X1021)</f>
        <v/>
      </c>
      <c r="Y1021" s="41" t="str">
        <f>IF($W1021="", "", IF(COUNTIF($I$11:$I$3035, $W1021)&gt;0, "", MAX($Y$10:$Y1020)+1))</f>
        <v/>
      </c>
      <c r="Z1021" s="41">
        <v>1011</v>
      </c>
      <c r="AA1021" s="58" t="str">
        <f t="shared" si="647"/>
        <v/>
      </c>
      <c r="AC1021" s="41" t="str">
        <f t="shared" si="635"/>
        <v/>
      </c>
      <c r="AE1021" s="41" t="str">
        <f t="shared" si="648"/>
        <v/>
      </c>
      <c r="AJ1021" s="154" t="str">
        <f t="shared" si="649"/>
        <v/>
      </c>
      <c r="AL1021" s="120" t="str">
        <f t="shared" si="650"/>
        <v/>
      </c>
      <c r="AM1021" s="104" t="str">
        <f t="shared" si="651"/>
        <v/>
      </c>
      <c r="AN1021" s="104" t="str">
        <f t="shared" si="652"/>
        <v/>
      </c>
      <c r="AO1021" s="104" t="str">
        <f t="shared" si="636"/>
        <v/>
      </c>
      <c r="AP1021" s="104" t="str">
        <f t="shared" si="637"/>
        <v/>
      </c>
      <c r="AQ1021" s="121" t="str">
        <f t="shared" si="653"/>
        <v/>
      </c>
      <c r="AS1021" s="88" t="str">
        <f t="shared" si="638"/>
        <v/>
      </c>
      <c r="AT1021" s="68" t="str">
        <f t="shared" si="654"/>
        <v/>
      </c>
      <c r="AU1021" s="68" t="str">
        <f t="shared" si="655"/>
        <v/>
      </c>
      <c r="AV1021" s="68" t="str">
        <f t="shared" si="656"/>
        <v/>
      </c>
      <c r="AW1021" s="88" t="str">
        <f t="shared" si="639"/>
        <v/>
      </c>
      <c r="AZ1021" s="88" t="str">
        <f t="shared" si="640"/>
        <v/>
      </c>
      <c r="BA1021" s="68" t="str">
        <f t="shared" si="641"/>
        <v/>
      </c>
      <c r="BB1021" s="68" t="str">
        <f t="shared" si="642"/>
        <v/>
      </c>
      <c r="BC1021" s="68" t="str">
        <f t="shared" si="643"/>
        <v/>
      </c>
      <c r="BD1021" s="69" t="str">
        <f t="shared" si="644"/>
        <v/>
      </c>
      <c r="BE1021" s="69" t="str">
        <f t="shared" si="657"/>
        <v/>
      </c>
      <c r="BT1021" s="138" t="str">
        <f t="shared" ca="1" si="658"/>
        <v/>
      </c>
      <c r="BU1021" s="139" t="str">
        <f t="shared" ca="1" si="659"/>
        <v/>
      </c>
      <c r="BW1021" s="138" t="str">
        <f t="shared" si="660"/>
        <v/>
      </c>
      <c r="BX1021" s="104" t="str">
        <f t="shared" si="661"/>
        <v/>
      </c>
      <c r="BY1021" s="139" t="str">
        <f t="shared" si="662"/>
        <v/>
      </c>
      <c r="CA1021" s="138" t="str">
        <f t="shared" si="663"/>
        <v/>
      </c>
      <c r="CB1021" s="104" t="str">
        <f t="shared" si="664"/>
        <v/>
      </c>
      <c r="CC1021" s="139" t="str">
        <f t="shared" si="665"/>
        <v/>
      </c>
      <c r="CE1021" s="162" t="str">
        <f t="shared" si="666"/>
        <v/>
      </c>
      <c r="CF1021" s="163" t="str">
        <f t="shared" si="667"/>
        <v/>
      </c>
      <c r="CG1021" s="164" t="str">
        <f t="shared" si="668"/>
        <v/>
      </c>
      <c r="CI1021" s="162" t="str">
        <f t="shared" si="669"/>
        <v/>
      </c>
      <c r="CJ1021" s="163" t="str">
        <f t="shared" si="672"/>
        <v/>
      </c>
      <c r="CK1021" s="164" t="str">
        <f t="shared" si="673"/>
        <v/>
      </c>
      <c r="CM1021" s="169" t="str">
        <f t="shared" si="670"/>
        <v/>
      </c>
      <c r="CN1021" s="139" t="str">
        <f t="shared" si="671"/>
        <v/>
      </c>
      <c r="CP1021" s="41" t="str">
        <f>IF($CM1021="", "", COUNTIF($CM$11:$CM$3035, "&lt;"&amp;$CM1021)+1+COUNTIF($CM$11:$CM1021, $CM1021)-1)</f>
        <v/>
      </c>
    </row>
    <row r="1022" spans="1:94" x14ac:dyDescent="0.25">
      <c r="A1022" s="40"/>
      <c r="B1022" s="82" t="str">
        <f>IF($I1022="", "", IFERROR(INDEX('Job Database'!$AE$11:$AE$3035, MATCH($I1022, 'Job Database'!$X$11:$X$3035, 0)), ""))</f>
        <v/>
      </c>
      <c r="C1022" s="69" t="str">
        <f>IF($I1022="", "", IF(COUNTIF('Job Database'!$X$11:$X$3035, $I1022)=0, $AC$5, $AC$4))</f>
        <v/>
      </c>
      <c r="D1022" s="40"/>
      <c r="E1022" s="85" t="str">
        <f>IF($I1022="", "", IF(IFERROR(INDEX('Job Database'!$M$11:$M$3035, MATCH($I1022, 'Job Database'!$X$11:$X$3035, 0)), "")="", "", IFERROR(INDEX('Job Database'!$M$11:$M$3035, MATCH($I1022, 'Job Database'!$X$11:$X$3035, 0)), "")))</f>
        <v/>
      </c>
      <c r="F1022" s="40"/>
      <c r="G1022" s="88" t="str">
        <f t="shared" si="645"/>
        <v/>
      </c>
      <c r="H1022" s="40"/>
      <c r="I1022" s="24"/>
      <c r="J1022" s="34"/>
      <c r="K1022" s="106"/>
      <c r="L1022" s="79"/>
      <c r="M1022" s="34"/>
      <c r="N1022" s="79"/>
      <c r="O1022" s="31"/>
      <c r="P1022" s="53"/>
      <c r="Q1022" s="40"/>
      <c r="S1022" s="41" t="str">
        <f t="shared" si="633"/>
        <v/>
      </c>
      <c r="T1022" s="41" t="str">
        <f t="shared" si="634"/>
        <v/>
      </c>
      <c r="U1022" s="41" t="str">
        <f t="shared" si="646"/>
        <v/>
      </c>
      <c r="W1022" s="74" t="str">
        <f>IF('Job Database'!$X1022="", "", 'Job Database'!$X1022)</f>
        <v/>
      </c>
      <c r="Y1022" s="41" t="str">
        <f>IF($W1022="", "", IF(COUNTIF($I$11:$I$3035, $W1022)&gt;0, "", MAX($Y$10:$Y1021)+1))</f>
        <v/>
      </c>
      <c r="Z1022" s="41">
        <v>1012</v>
      </c>
      <c r="AA1022" s="58" t="str">
        <f t="shared" si="647"/>
        <v/>
      </c>
      <c r="AC1022" s="41" t="str">
        <f t="shared" si="635"/>
        <v/>
      </c>
      <c r="AE1022" s="41" t="str">
        <f t="shared" si="648"/>
        <v/>
      </c>
      <c r="AJ1022" s="154" t="str">
        <f t="shared" si="649"/>
        <v/>
      </c>
      <c r="AL1022" s="120" t="str">
        <f t="shared" si="650"/>
        <v/>
      </c>
      <c r="AM1022" s="104" t="str">
        <f t="shared" si="651"/>
        <v/>
      </c>
      <c r="AN1022" s="104" t="str">
        <f t="shared" si="652"/>
        <v/>
      </c>
      <c r="AO1022" s="104" t="str">
        <f t="shared" si="636"/>
        <v/>
      </c>
      <c r="AP1022" s="104" t="str">
        <f t="shared" si="637"/>
        <v/>
      </c>
      <c r="AQ1022" s="121" t="str">
        <f t="shared" si="653"/>
        <v/>
      </c>
      <c r="AS1022" s="88" t="str">
        <f t="shared" si="638"/>
        <v/>
      </c>
      <c r="AT1022" s="68" t="str">
        <f t="shared" si="654"/>
        <v/>
      </c>
      <c r="AU1022" s="68" t="str">
        <f t="shared" si="655"/>
        <v/>
      </c>
      <c r="AV1022" s="68" t="str">
        <f t="shared" si="656"/>
        <v/>
      </c>
      <c r="AW1022" s="88" t="str">
        <f t="shared" si="639"/>
        <v/>
      </c>
      <c r="AZ1022" s="88" t="str">
        <f t="shared" si="640"/>
        <v/>
      </c>
      <c r="BA1022" s="68" t="str">
        <f t="shared" si="641"/>
        <v/>
      </c>
      <c r="BB1022" s="68" t="str">
        <f t="shared" si="642"/>
        <v/>
      </c>
      <c r="BC1022" s="68" t="str">
        <f t="shared" si="643"/>
        <v/>
      </c>
      <c r="BD1022" s="69" t="str">
        <f t="shared" si="644"/>
        <v/>
      </c>
      <c r="BE1022" s="69" t="str">
        <f t="shared" si="657"/>
        <v/>
      </c>
      <c r="BT1022" s="138" t="str">
        <f t="shared" ca="1" si="658"/>
        <v/>
      </c>
      <c r="BU1022" s="139" t="str">
        <f t="shared" ca="1" si="659"/>
        <v/>
      </c>
      <c r="BW1022" s="138" t="str">
        <f t="shared" si="660"/>
        <v/>
      </c>
      <c r="BX1022" s="104" t="str">
        <f t="shared" si="661"/>
        <v/>
      </c>
      <c r="BY1022" s="139" t="str">
        <f t="shared" si="662"/>
        <v/>
      </c>
      <c r="CA1022" s="138" t="str">
        <f t="shared" si="663"/>
        <v/>
      </c>
      <c r="CB1022" s="104" t="str">
        <f t="shared" si="664"/>
        <v/>
      </c>
      <c r="CC1022" s="139" t="str">
        <f t="shared" si="665"/>
        <v/>
      </c>
      <c r="CE1022" s="162" t="str">
        <f t="shared" si="666"/>
        <v/>
      </c>
      <c r="CF1022" s="163" t="str">
        <f t="shared" si="667"/>
        <v/>
      </c>
      <c r="CG1022" s="164" t="str">
        <f t="shared" si="668"/>
        <v/>
      </c>
      <c r="CI1022" s="162" t="str">
        <f t="shared" si="669"/>
        <v/>
      </c>
      <c r="CJ1022" s="163" t="str">
        <f t="shared" si="672"/>
        <v/>
      </c>
      <c r="CK1022" s="164" t="str">
        <f t="shared" si="673"/>
        <v/>
      </c>
      <c r="CM1022" s="169" t="str">
        <f t="shared" si="670"/>
        <v/>
      </c>
      <c r="CN1022" s="139" t="str">
        <f t="shared" si="671"/>
        <v/>
      </c>
      <c r="CP1022" s="41" t="str">
        <f>IF($CM1022="", "", COUNTIF($CM$11:$CM$3035, "&lt;"&amp;$CM1022)+1+COUNTIF($CM$11:$CM1022, $CM1022)-1)</f>
        <v/>
      </c>
    </row>
    <row r="1023" spans="1:94" x14ac:dyDescent="0.25">
      <c r="A1023" s="40"/>
      <c r="B1023" s="82" t="str">
        <f>IF($I1023="", "", IFERROR(INDEX('Job Database'!$AE$11:$AE$3035, MATCH($I1023, 'Job Database'!$X$11:$X$3035, 0)), ""))</f>
        <v/>
      </c>
      <c r="C1023" s="69" t="str">
        <f>IF($I1023="", "", IF(COUNTIF('Job Database'!$X$11:$X$3035, $I1023)=0, $AC$5, $AC$4))</f>
        <v/>
      </c>
      <c r="D1023" s="40"/>
      <c r="E1023" s="85" t="str">
        <f>IF($I1023="", "", IF(IFERROR(INDEX('Job Database'!$M$11:$M$3035, MATCH($I1023, 'Job Database'!$X$11:$X$3035, 0)), "")="", "", IFERROR(INDEX('Job Database'!$M$11:$M$3035, MATCH($I1023, 'Job Database'!$X$11:$X$3035, 0)), "")))</f>
        <v/>
      </c>
      <c r="F1023" s="40"/>
      <c r="G1023" s="88" t="str">
        <f t="shared" si="645"/>
        <v/>
      </c>
      <c r="H1023" s="40"/>
      <c r="I1023" s="24"/>
      <c r="J1023" s="34"/>
      <c r="K1023" s="106"/>
      <c r="L1023" s="79"/>
      <c r="M1023" s="34"/>
      <c r="N1023" s="79"/>
      <c r="O1023" s="31"/>
      <c r="P1023" s="53"/>
      <c r="Q1023" s="40"/>
      <c r="S1023" s="41" t="str">
        <f t="shared" si="633"/>
        <v/>
      </c>
      <c r="T1023" s="41" t="str">
        <f t="shared" si="634"/>
        <v/>
      </c>
      <c r="U1023" s="41" t="str">
        <f t="shared" si="646"/>
        <v/>
      </c>
      <c r="W1023" s="74" t="str">
        <f>IF('Job Database'!$X1023="", "", 'Job Database'!$X1023)</f>
        <v/>
      </c>
      <c r="Y1023" s="41" t="str">
        <f>IF($W1023="", "", IF(COUNTIF($I$11:$I$3035, $W1023)&gt;0, "", MAX($Y$10:$Y1022)+1))</f>
        <v/>
      </c>
      <c r="Z1023" s="41">
        <v>1013</v>
      </c>
      <c r="AA1023" s="58" t="str">
        <f t="shared" si="647"/>
        <v/>
      </c>
      <c r="AC1023" s="41" t="str">
        <f t="shared" si="635"/>
        <v/>
      </c>
      <c r="AE1023" s="41" t="str">
        <f t="shared" si="648"/>
        <v/>
      </c>
      <c r="AJ1023" s="154" t="str">
        <f t="shared" si="649"/>
        <v/>
      </c>
      <c r="AL1023" s="120" t="str">
        <f t="shared" si="650"/>
        <v/>
      </c>
      <c r="AM1023" s="104" t="str">
        <f t="shared" si="651"/>
        <v/>
      </c>
      <c r="AN1023" s="104" t="str">
        <f t="shared" si="652"/>
        <v/>
      </c>
      <c r="AO1023" s="104" t="str">
        <f t="shared" si="636"/>
        <v/>
      </c>
      <c r="AP1023" s="104" t="str">
        <f t="shared" si="637"/>
        <v/>
      </c>
      <c r="AQ1023" s="121" t="str">
        <f t="shared" si="653"/>
        <v/>
      </c>
      <c r="AS1023" s="88" t="str">
        <f t="shared" si="638"/>
        <v/>
      </c>
      <c r="AT1023" s="68" t="str">
        <f t="shared" si="654"/>
        <v/>
      </c>
      <c r="AU1023" s="68" t="str">
        <f t="shared" si="655"/>
        <v/>
      </c>
      <c r="AV1023" s="68" t="str">
        <f t="shared" si="656"/>
        <v/>
      </c>
      <c r="AW1023" s="88" t="str">
        <f t="shared" si="639"/>
        <v/>
      </c>
      <c r="AZ1023" s="88" t="str">
        <f t="shared" si="640"/>
        <v/>
      </c>
      <c r="BA1023" s="68" t="str">
        <f t="shared" si="641"/>
        <v/>
      </c>
      <c r="BB1023" s="68" t="str">
        <f t="shared" si="642"/>
        <v/>
      </c>
      <c r="BC1023" s="68" t="str">
        <f t="shared" si="643"/>
        <v/>
      </c>
      <c r="BD1023" s="69" t="str">
        <f t="shared" si="644"/>
        <v/>
      </c>
      <c r="BE1023" s="69" t="str">
        <f t="shared" si="657"/>
        <v/>
      </c>
      <c r="BT1023" s="138" t="str">
        <f t="shared" ca="1" si="658"/>
        <v/>
      </c>
      <c r="BU1023" s="139" t="str">
        <f t="shared" ca="1" si="659"/>
        <v/>
      </c>
      <c r="BW1023" s="138" t="str">
        <f t="shared" si="660"/>
        <v/>
      </c>
      <c r="BX1023" s="104" t="str">
        <f t="shared" si="661"/>
        <v/>
      </c>
      <c r="BY1023" s="139" t="str">
        <f t="shared" si="662"/>
        <v/>
      </c>
      <c r="CA1023" s="138" t="str">
        <f t="shared" si="663"/>
        <v/>
      </c>
      <c r="CB1023" s="104" t="str">
        <f t="shared" si="664"/>
        <v/>
      </c>
      <c r="CC1023" s="139" t="str">
        <f t="shared" si="665"/>
        <v/>
      </c>
      <c r="CE1023" s="162" t="str">
        <f t="shared" si="666"/>
        <v/>
      </c>
      <c r="CF1023" s="163" t="str">
        <f t="shared" si="667"/>
        <v/>
      </c>
      <c r="CG1023" s="164" t="str">
        <f t="shared" si="668"/>
        <v/>
      </c>
      <c r="CI1023" s="162" t="str">
        <f t="shared" si="669"/>
        <v/>
      </c>
      <c r="CJ1023" s="163" t="str">
        <f t="shared" si="672"/>
        <v/>
      </c>
      <c r="CK1023" s="164" t="str">
        <f t="shared" si="673"/>
        <v/>
      </c>
      <c r="CM1023" s="169" t="str">
        <f t="shared" si="670"/>
        <v/>
      </c>
      <c r="CN1023" s="139" t="str">
        <f t="shared" si="671"/>
        <v/>
      </c>
      <c r="CP1023" s="41" t="str">
        <f>IF($CM1023="", "", COUNTIF($CM$11:$CM$3035, "&lt;"&amp;$CM1023)+1+COUNTIF($CM$11:$CM1023, $CM1023)-1)</f>
        <v/>
      </c>
    </row>
    <row r="1024" spans="1:94" x14ac:dyDescent="0.25">
      <c r="A1024" s="40"/>
      <c r="B1024" s="82" t="str">
        <f>IF($I1024="", "", IFERROR(INDEX('Job Database'!$AE$11:$AE$3035, MATCH($I1024, 'Job Database'!$X$11:$X$3035, 0)), ""))</f>
        <v/>
      </c>
      <c r="C1024" s="69" t="str">
        <f>IF($I1024="", "", IF(COUNTIF('Job Database'!$X$11:$X$3035, $I1024)=0, $AC$5, $AC$4))</f>
        <v/>
      </c>
      <c r="D1024" s="40"/>
      <c r="E1024" s="85" t="str">
        <f>IF($I1024="", "", IF(IFERROR(INDEX('Job Database'!$M$11:$M$3035, MATCH($I1024, 'Job Database'!$X$11:$X$3035, 0)), "")="", "", IFERROR(INDEX('Job Database'!$M$11:$M$3035, MATCH($I1024, 'Job Database'!$X$11:$X$3035, 0)), "")))</f>
        <v/>
      </c>
      <c r="F1024" s="40"/>
      <c r="G1024" s="88" t="str">
        <f t="shared" si="645"/>
        <v/>
      </c>
      <c r="H1024" s="40"/>
      <c r="I1024" s="24"/>
      <c r="J1024" s="34"/>
      <c r="K1024" s="106"/>
      <c r="L1024" s="79"/>
      <c r="M1024" s="34"/>
      <c r="N1024" s="79"/>
      <c r="O1024" s="31"/>
      <c r="P1024" s="53"/>
      <c r="Q1024" s="40"/>
      <c r="S1024" s="41" t="str">
        <f t="shared" si="633"/>
        <v/>
      </c>
      <c r="T1024" s="41" t="str">
        <f t="shared" si="634"/>
        <v/>
      </c>
      <c r="U1024" s="41" t="str">
        <f t="shared" si="646"/>
        <v/>
      </c>
      <c r="W1024" s="74" t="str">
        <f>IF('Job Database'!$X1024="", "", 'Job Database'!$X1024)</f>
        <v/>
      </c>
      <c r="Y1024" s="41" t="str">
        <f>IF($W1024="", "", IF(COUNTIF($I$11:$I$3035, $W1024)&gt;0, "", MAX($Y$10:$Y1023)+1))</f>
        <v/>
      </c>
      <c r="Z1024" s="41">
        <v>1014</v>
      </c>
      <c r="AA1024" s="58" t="str">
        <f t="shared" si="647"/>
        <v/>
      </c>
      <c r="AC1024" s="41" t="str">
        <f t="shared" si="635"/>
        <v/>
      </c>
      <c r="AE1024" s="41" t="str">
        <f t="shared" si="648"/>
        <v/>
      </c>
      <c r="AJ1024" s="154" t="str">
        <f t="shared" si="649"/>
        <v/>
      </c>
      <c r="AL1024" s="120" t="str">
        <f t="shared" si="650"/>
        <v/>
      </c>
      <c r="AM1024" s="104" t="str">
        <f t="shared" si="651"/>
        <v/>
      </c>
      <c r="AN1024" s="104" t="str">
        <f t="shared" si="652"/>
        <v/>
      </c>
      <c r="AO1024" s="104" t="str">
        <f t="shared" si="636"/>
        <v/>
      </c>
      <c r="AP1024" s="104" t="str">
        <f t="shared" si="637"/>
        <v/>
      </c>
      <c r="AQ1024" s="121" t="str">
        <f t="shared" si="653"/>
        <v/>
      </c>
      <c r="AS1024" s="88" t="str">
        <f t="shared" si="638"/>
        <v/>
      </c>
      <c r="AT1024" s="68" t="str">
        <f t="shared" si="654"/>
        <v/>
      </c>
      <c r="AU1024" s="68" t="str">
        <f t="shared" si="655"/>
        <v/>
      </c>
      <c r="AV1024" s="68" t="str">
        <f t="shared" si="656"/>
        <v/>
      </c>
      <c r="AW1024" s="88" t="str">
        <f t="shared" si="639"/>
        <v/>
      </c>
      <c r="AZ1024" s="88" t="str">
        <f t="shared" si="640"/>
        <v/>
      </c>
      <c r="BA1024" s="68" t="str">
        <f t="shared" si="641"/>
        <v/>
      </c>
      <c r="BB1024" s="68" t="str">
        <f t="shared" si="642"/>
        <v/>
      </c>
      <c r="BC1024" s="68" t="str">
        <f t="shared" si="643"/>
        <v/>
      </c>
      <c r="BD1024" s="69" t="str">
        <f t="shared" si="644"/>
        <v/>
      </c>
      <c r="BE1024" s="69" t="str">
        <f t="shared" si="657"/>
        <v/>
      </c>
      <c r="BT1024" s="138" t="str">
        <f t="shared" ca="1" si="658"/>
        <v/>
      </c>
      <c r="BU1024" s="139" t="str">
        <f t="shared" ca="1" si="659"/>
        <v/>
      </c>
      <c r="BW1024" s="138" t="str">
        <f t="shared" si="660"/>
        <v/>
      </c>
      <c r="BX1024" s="104" t="str">
        <f t="shared" si="661"/>
        <v/>
      </c>
      <c r="BY1024" s="139" t="str">
        <f t="shared" si="662"/>
        <v/>
      </c>
      <c r="CA1024" s="138" t="str">
        <f t="shared" si="663"/>
        <v/>
      </c>
      <c r="CB1024" s="104" t="str">
        <f t="shared" si="664"/>
        <v/>
      </c>
      <c r="CC1024" s="139" t="str">
        <f t="shared" si="665"/>
        <v/>
      </c>
      <c r="CE1024" s="162" t="str">
        <f t="shared" si="666"/>
        <v/>
      </c>
      <c r="CF1024" s="163" t="str">
        <f t="shared" si="667"/>
        <v/>
      </c>
      <c r="CG1024" s="164" t="str">
        <f t="shared" si="668"/>
        <v/>
      </c>
      <c r="CI1024" s="162" t="str">
        <f t="shared" si="669"/>
        <v/>
      </c>
      <c r="CJ1024" s="163" t="str">
        <f t="shared" si="672"/>
        <v/>
      </c>
      <c r="CK1024" s="164" t="str">
        <f t="shared" si="673"/>
        <v/>
      </c>
      <c r="CM1024" s="169" t="str">
        <f t="shared" si="670"/>
        <v/>
      </c>
      <c r="CN1024" s="139" t="str">
        <f t="shared" si="671"/>
        <v/>
      </c>
      <c r="CP1024" s="41" t="str">
        <f>IF($CM1024="", "", COUNTIF($CM$11:$CM$3035, "&lt;"&amp;$CM1024)+1+COUNTIF($CM$11:$CM1024, $CM1024)-1)</f>
        <v/>
      </c>
    </row>
    <row r="1025" spans="1:94" x14ac:dyDescent="0.25">
      <c r="A1025" s="40"/>
      <c r="B1025" s="82" t="str">
        <f>IF($I1025="", "", IFERROR(INDEX('Job Database'!$AE$11:$AE$3035, MATCH($I1025, 'Job Database'!$X$11:$X$3035, 0)), ""))</f>
        <v/>
      </c>
      <c r="C1025" s="69" t="str">
        <f>IF($I1025="", "", IF(COUNTIF('Job Database'!$X$11:$X$3035, $I1025)=0, $AC$5, $AC$4))</f>
        <v/>
      </c>
      <c r="D1025" s="40"/>
      <c r="E1025" s="85" t="str">
        <f>IF($I1025="", "", IF(IFERROR(INDEX('Job Database'!$M$11:$M$3035, MATCH($I1025, 'Job Database'!$X$11:$X$3035, 0)), "")="", "", IFERROR(INDEX('Job Database'!$M$11:$M$3035, MATCH($I1025, 'Job Database'!$X$11:$X$3035, 0)), "")))</f>
        <v/>
      </c>
      <c r="F1025" s="40"/>
      <c r="G1025" s="88" t="str">
        <f t="shared" si="645"/>
        <v/>
      </c>
      <c r="H1025" s="40"/>
      <c r="I1025" s="24"/>
      <c r="J1025" s="34"/>
      <c r="K1025" s="106"/>
      <c r="L1025" s="79"/>
      <c r="M1025" s="34"/>
      <c r="N1025" s="79"/>
      <c r="O1025" s="31"/>
      <c r="P1025" s="53"/>
      <c r="Q1025" s="40"/>
      <c r="S1025" s="41" t="str">
        <f t="shared" si="633"/>
        <v/>
      </c>
      <c r="T1025" s="41" t="str">
        <f t="shared" si="634"/>
        <v/>
      </c>
      <c r="U1025" s="41" t="str">
        <f t="shared" si="646"/>
        <v/>
      </c>
      <c r="W1025" s="74" t="str">
        <f>IF('Job Database'!$X1025="", "", 'Job Database'!$X1025)</f>
        <v/>
      </c>
      <c r="Y1025" s="41" t="str">
        <f>IF($W1025="", "", IF(COUNTIF($I$11:$I$3035, $W1025)&gt;0, "", MAX($Y$10:$Y1024)+1))</f>
        <v/>
      </c>
      <c r="Z1025" s="41">
        <v>1015</v>
      </c>
      <c r="AA1025" s="58" t="str">
        <f t="shared" si="647"/>
        <v/>
      </c>
      <c r="AC1025" s="41" t="str">
        <f t="shared" si="635"/>
        <v/>
      </c>
      <c r="AE1025" s="41" t="str">
        <f t="shared" si="648"/>
        <v/>
      </c>
      <c r="AJ1025" s="154" t="str">
        <f t="shared" si="649"/>
        <v/>
      </c>
      <c r="AL1025" s="120" t="str">
        <f t="shared" si="650"/>
        <v/>
      </c>
      <c r="AM1025" s="104" t="str">
        <f t="shared" si="651"/>
        <v/>
      </c>
      <c r="AN1025" s="104" t="str">
        <f t="shared" si="652"/>
        <v/>
      </c>
      <c r="AO1025" s="104" t="str">
        <f t="shared" si="636"/>
        <v/>
      </c>
      <c r="AP1025" s="104" t="str">
        <f t="shared" si="637"/>
        <v/>
      </c>
      <c r="AQ1025" s="121" t="str">
        <f t="shared" si="653"/>
        <v/>
      </c>
      <c r="AS1025" s="88" t="str">
        <f t="shared" si="638"/>
        <v/>
      </c>
      <c r="AT1025" s="68" t="str">
        <f t="shared" si="654"/>
        <v/>
      </c>
      <c r="AU1025" s="68" t="str">
        <f t="shared" si="655"/>
        <v/>
      </c>
      <c r="AV1025" s="68" t="str">
        <f t="shared" si="656"/>
        <v/>
      </c>
      <c r="AW1025" s="88" t="str">
        <f t="shared" si="639"/>
        <v/>
      </c>
      <c r="AZ1025" s="88" t="str">
        <f t="shared" si="640"/>
        <v/>
      </c>
      <c r="BA1025" s="68" t="str">
        <f t="shared" si="641"/>
        <v/>
      </c>
      <c r="BB1025" s="68" t="str">
        <f t="shared" si="642"/>
        <v/>
      </c>
      <c r="BC1025" s="68" t="str">
        <f t="shared" si="643"/>
        <v/>
      </c>
      <c r="BD1025" s="69" t="str">
        <f t="shared" si="644"/>
        <v/>
      </c>
      <c r="BE1025" s="69" t="str">
        <f t="shared" si="657"/>
        <v/>
      </c>
      <c r="BT1025" s="138" t="str">
        <f t="shared" ca="1" si="658"/>
        <v/>
      </c>
      <c r="BU1025" s="139" t="str">
        <f t="shared" ca="1" si="659"/>
        <v/>
      </c>
      <c r="BW1025" s="138" t="str">
        <f t="shared" si="660"/>
        <v/>
      </c>
      <c r="BX1025" s="104" t="str">
        <f t="shared" si="661"/>
        <v/>
      </c>
      <c r="BY1025" s="139" t="str">
        <f t="shared" si="662"/>
        <v/>
      </c>
      <c r="CA1025" s="138" t="str">
        <f t="shared" si="663"/>
        <v/>
      </c>
      <c r="CB1025" s="104" t="str">
        <f t="shared" si="664"/>
        <v/>
      </c>
      <c r="CC1025" s="139" t="str">
        <f t="shared" si="665"/>
        <v/>
      </c>
      <c r="CE1025" s="162" t="str">
        <f t="shared" si="666"/>
        <v/>
      </c>
      <c r="CF1025" s="163" t="str">
        <f t="shared" si="667"/>
        <v/>
      </c>
      <c r="CG1025" s="164" t="str">
        <f t="shared" si="668"/>
        <v/>
      </c>
      <c r="CI1025" s="162" t="str">
        <f t="shared" si="669"/>
        <v/>
      </c>
      <c r="CJ1025" s="163" t="str">
        <f t="shared" si="672"/>
        <v/>
      </c>
      <c r="CK1025" s="164" t="str">
        <f t="shared" si="673"/>
        <v/>
      </c>
      <c r="CM1025" s="169" t="str">
        <f t="shared" si="670"/>
        <v/>
      </c>
      <c r="CN1025" s="139" t="str">
        <f t="shared" si="671"/>
        <v/>
      </c>
      <c r="CP1025" s="41" t="str">
        <f>IF($CM1025="", "", COUNTIF($CM$11:$CM$3035, "&lt;"&amp;$CM1025)+1+COUNTIF($CM$11:$CM1025, $CM1025)-1)</f>
        <v/>
      </c>
    </row>
    <row r="1026" spans="1:94" x14ac:dyDescent="0.25">
      <c r="A1026" s="40"/>
      <c r="B1026" s="82" t="str">
        <f>IF($I1026="", "", IFERROR(INDEX('Job Database'!$AE$11:$AE$3035, MATCH($I1026, 'Job Database'!$X$11:$X$3035, 0)), ""))</f>
        <v/>
      </c>
      <c r="C1026" s="69" t="str">
        <f>IF($I1026="", "", IF(COUNTIF('Job Database'!$X$11:$X$3035, $I1026)=0, $AC$5, $AC$4))</f>
        <v/>
      </c>
      <c r="D1026" s="40"/>
      <c r="E1026" s="85" t="str">
        <f>IF($I1026="", "", IF(IFERROR(INDEX('Job Database'!$M$11:$M$3035, MATCH($I1026, 'Job Database'!$X$11:$X$3035, 0)), "")="", "", IFERROR(INDEX('Job Database'!$M$11:$M$3035, MATCH($I1026, 'Job Database'!$X$11:$X$3035, 0)), "")))</f>
        <v/>
      </c>
      <c r="F1026" s="40"/>
      <c r="G1026" s="88" t="str">
        <f t="shared" si="645"/>
        <v/>
      </c>
      <c r="H1026" s="40"/>
      <c r="I1026" s="24"/>
      <c r="J1026" s="34"/>
      <c r="K1026" s="106"/>
      <c r="L1026" s="79"/>
      <c r="M1026" s="34"/>
      <c r="N1026" s="79"/>
      <c r="O1026" s="31"/>
      <c r="P1026" s="53"/>
      <c r="Q1026" s="40"/>
      <c r="S1026" s="41" t="str">
        <f t="shared" si="633"/>
        <v/>
      </c>
      <c r="T1026" s="41" t="str">
        <f t="shared" si="634"/>
        <v/>
      </c>
      <c r="U1026" s="41" t="str">
        <f t="shared" si="646"/>
        <v/>
      </c>
      <c r="W1026" s="74" t="str">
        <f>IF('Job Database'!$X1026="", "", 'Job Database'!$X1026)</f>
        <v/>
      </c>
      <c r="Y1026" s="41" t="str">
        <f>IF($W1026="", "", IF(COUNTIF($I$11:$I$3035, $W1026)&gt;0, "", MAX($Y$10:$Y1025)+1))</f>
        <v/>
      </c>
      <c r="Z1026" s="41">
        <v>1016</v>
      </c>
      <c r="AA1026" s="58" t="str">
        <f t="shared" si="647"/>
        <v/>
      </c>
      <c r="AC1026" s="41" t="str">
        <f t="shared" si="635"/>
        <v/>
      </c>
      <c r="AE1026" s="41" t="str">
        <f t="shared" si="648"/>
        <v/>
      </c>
      <c r="AJ1026" s="154" t="str">
        <f t="shared" si="649"/>
        <v/>
      </c>
      <c r="AL1026" s="120" t="str">
        <f t="shared" si="650"/>
        <v/>
      </c>
      <c r="AM1026" s="104" t="str">
        <f t="shared" si="651"/>
        <v/>
      </c>
      <c r="AN1026" s="104" t="str">
        <f t="shared" si="652"/>
        <v/>
      </c>
      <c r="AO1026" s="104" t="str">
        <f t="shared" si="636"/>
        <v/>
      </c>
      <c r="AP1026" s="104" t="str">
        <f t="shared" si="637"/>
        <v/>
      </c>
      <c r="AQ1026" s="121" t="str">
        <f t="shared" si="653"/>
        <v/>
      </c>
      <c r="AS1026" s="88" t="str">
        <f t="shared" si="638"/>
        <v/>
      </c>
      <c r="AT1026" s="68" t="str">
        <f t="shared" si="654"/>
        <v/>
      </c>
      <c r="AU1026" s="68" t="str">
        <f t="shared" si="655"/>
        <v/>
      </c>
      <c r="AV1026" s="68" t="str">
        <f t="shared" si="656"/>
        <v/>
      </c>
      <c r="AW1026" s="88" t="str">
        <f t="shared" si="639"/>
        <v/>
      </c>
      <c r="AZ1026" s="88" t="str">
        <f t="shared" si="640"/>
        <v/>
      </c>
      <c r="BA1026" s="68" t="str">
        <f t="shared" si="641"/>
        <v/>
      </c>
      <c r="BB1026" s="68" t="str">
        <f t="shared" si="642"/>
        <v/>
      </c>
      <c r="BC1026" s="68" t="str">
        <f t="shared" si="643"/>
        <v/>
      </c>
      <c r="BD1026" s="69" t="str">
        <f t="shared" si="644"/>
        <v/>
      </c>
      <c r="BE1026" s="69" t="str">
        <f t="shared" si="657"/>
        <v/>
      </c>
      <c r="BT1026" s="138" t="str">
        <f t="shared" ca="1" si="658"/>
        <v/>
      </c>
      <c r="BU1026" s="139" t="str">
        <f t="shared" ca="1" si="659"/>
        <v/>
      </c>
      <c r="BW1026" s="138" t="str">
        <f t="shared" si="660"/>
        <v/>
      </c>
      <c r="BX1026" s="104" t="str">
        <f t="shared" si="661"/>
        <v/>
      </c>
      <c r="BY1026" s="139" t="str">
        <f t="shared" si="662"/>
        <v/>
      </c>
      <c r="CA1026" s="138" t="str">
        <f t="shared" si="663"/>
        <v/>
      </c>
      <c r="CB1026" s="104" t="str">
        <f t="shared" si="664"/>
        <v/>
      </c>
      <c r="CC1026" s="139" t="str">
        <f t="shared" si="665"/>
        <v/>
      </c>
      <c r="CE1026" s="162" t="str">
        <f t="shared" si="666"/>
        <v/>
      </c>
      <c r="CF1026" s="163" t="str">
        <f t="shared" si="667"/>
        <v/>
      </c>
      <c r="CG1026" s="164" t="str">
        <f t="shared" si="668"/>
        <v/>
      </c>
      <c r="CI1026" s="162" t="str">
        <f t="shared" si="669"/>
        <v/>
      </c>
      <c r="CJ1026" s="163" t="str">
        <f t="shared" si="672"/>
        <v/>
      </c>
      <c r="CK1026" s="164" t="str">
        <f t="shared" si="673"/>
        <v/>
      </c>
      <c r="CM1026" s="169" t="str">
        <f t="shared" si="670"/>
        <v/>
      </c>
      <c r="CN1026" s="139" t="str">
        <f t="shared" si="671"/>
        <v/>
      </c>
      <c r="CP1026" s="41" t="str">
        <f>IF($CM1026="", "", COUNTIF($CM$11:$CM$3035, "&lt;"&amp;$CM1026)+1+COUNTIF($CM$11:$CM1026, $CM1026)-1)</f>
        <v/>
      </c>
    </row>
    <row r="1027" spans="1:94" x14ac:dyDescent="0.25">
      <c r="A1027" s="40"/>
      <c r="B1027" s="82" t="str">
        <f>IF($I1027="", "", IFERROR(INDEX('Job Database'!$AE$11:$AE$3035, MATCH($I1027, 'Job Database'!$X$11:$X$3035, 0)), ""))</f>
        <v/>
      </c>
      <c r="C1027" s="69" t="str">
        <f>IF($I1027="", "", IF(COUNTIF('Job Database'!$X$11:$X$3035, $I1027)=0, $AC$5, $AC$4))</f>
        <v/>
      </c>
      <c r="D1027" s="40"/>
      <c r="E1027" s="85" t="str">
        <f>IF($I1027="", "", IF(IFERROR(INDEX('Job Database'!$M$11:$M$3035, MATCH($I1027, 'Job Database'!$X$11:$X$3035, 0)), "")="", "", IFERROR(INDEX('Job Database'!$M$11:$M$3035, MATCH($I1027, 'Job Database'!$X$11:$X$3035, 0)), "")))</f>
        <v/>
      </c>
      <c r="F1027" s="40"/>
      <c r="G1027" s="88" t="str">
        <f t="shared" si="645"/>
        <v/>
      </c>
      <c r="H1027" s="40"/>
      <c r="I1027" s="24"/>
      <c r="J1027" s="34"/>
      <c r="K1027" s="106"/>
      <c r="L1027" s="79"/>
      <c r="M1027" s="34"/>
      <c r="N1027" s="79"/>
      <c r="O1027" s="31"/>
      <c r="P1027" s="53"/>
      <c r="Q1027" s="40"/>
      <c r="S1027" s="41" t="str">
        <f t="shared" si="633"/>
        <v/>
      </c>
      <c r="T1027" s="41" t="str">
        <f t="shared" si="634"/>
        <v/>
      </c>
      <c r="U1027" s="41" t="str">
        <f t="shared" si="646"/>
        <v/>
      </c>
      <c r="W1027" s="74" t="str">
        <f>IF('Job Database'!$X1027="", "", 'Job Database'!$X1027)</f>
        <v/>
      </c>
      <c r="Y1027" s="41" t="str">
        <f>IF($W1027="", "", IF(COUNTIF($I$11:$I$3035, $W1027)&gt;0, "", MAX($Y$10:$Y1026)+1))</f>
        <v/>
      </c>
      <c r="Z1027" s="41">
        <v>1017</v>
      </c>
      <c r="AA1027" s="58" t="str">
        <f t="shared" si="647"/>
        <v/>
      </c>
      <c r="AC1027" s="41" t="str">
        <f t="shared" si="635"/>
        <v/>
      </c>
      <c r="AE1027" s="41" t="str">
        <f t="shared" si="648"/>
        <v/>
      </c>
      <c r="AJ1027" s="154" t="str">
        <f t="shared" si="649"/>
        <v/>
      </c>
      <c r="AL1027" s="120" t="str">
        <f t="shared" si="650"/>
        <v/>
      </c>
      <c r="AM1027" s="104" t="str">
        <f t="shared" si="651"/>
        <v/>
      </c>
      <c r="AN1027" s="104" t="str">
        <f t="shared" si="652"/>
        <v/>
      </c>
      <c r="AO1027" s="104" t="str">
        <f t="shared" si="636"/>
        <v/>
      </c>
      <c r="AP1027" s="104" t="str">
        <f t="shared" si="637"/>
        <v/>
      </c>
      <c r="AQ1027" s="121" t="str">
        <f t="shared" si="653"/>
        <v/>
      </c>
      <c r="AS1027" s="88" t="str">
        <f t="shared" si="638"/>
        <v/>
      </c>
      <c r="AT1027" s="68" t="str">
        <f t="shared" si="654"/>
        <v/>
      </c>
      <c r="AU1027" s="68" t="str">
        <f t="shared" si="655"/>
        <v/>
      </c>
      <c r="AV1027" s="68" t="str">
        <f t="shared" si="656"/>
        <v/>
      </c>
      <c r="AW1027" s="88" t="str">
        <f t="shared" si="639"/>
        <v/>
      </c>
      <c r="AZ1027" s="88" t="str">
        <f t="shared" si="640"/>
        <v/>
      </c>
      <c r="BA1027" s="68" t="str">
        <f t="shared" si="641"/>
        <v/>
      </c>
      <c r="BB1027" s="68" t="str">
        <f t="shared" si="642"/>
        <v/>
      </c>
      <c r="BC1027" s="68" t="str">
        <f t="shared" si="643"/>
        <v/>
      </c>
      <c r="BD1027" s="69" t="str">
        <f t="shared" si="644"/>
        <v/>
      </c>
      <c r="BE1027" s="69" t="str">
        <f t="shared" si="657"/>
        <v/>
      </c>
      <c r="BT1027" s="138" t="str">
        <f t="shared" ca="1" si="658"/>
        <v/>
      </c>
      <c r="BU1027" s="139" t="str">
        <f t="shared" ca="1" si="659"/>
        <v/>
      </c>
      <c r="BW1027" s="138" t="str">
        <f t="shared" si="660"/>
        <v/>
      </c>
      <c r="BX1027" s="104" t="str">
        <f t="shared" si="661"/>
        <v/>
      </c>
      <c r="BY1027" s="139" t="str">
        <f t="shared" si="662"/>
        <v/>
      </c>
      <c r="CA1027" s="138" t="str">
        <f t="shared" si="663"/>
        <v/>
      </c>
      <c r="CB1027" s="104" t="str">
        <f t="shared" si="664"/>
        <v/>
      </c>
      <c r="CC1027" s="139" t="str">
        <f t="shared" si="665"/>
        <v/>
      </c>
      <c r="CE1027" s="162" t="str">
        <f t="shared" si="666"/>
        <v/>
      </c>
      <c r="CF1027" s="163" t="str">
        <f t="shared" si="667"/>
        <v/>
      </c>
      <c r="CG1027" s="164" t="str">
        <f t="shared" si="668"/>
        <v/>
      </c>
      <c r="CI1027" s="162" t="str">
        <f t="shared" si="669"/>
        <v/>
      </c>
      <c r="CJ1027" s="163" t="str">
        <f t="shared" si="672"/>
        <v/>
      </c>
      <c r="CK1027" s="164" t="str">
        <f t="shared" si="673"/>
        <v/>
      </c>
      <c r="CM1027" s="169" t="str">
        <f t="shared" si="670"/>
        <v/>
      </c>
      <c r="CN1027" s="139" t="str">
        <f t="shared" si="671"/>
        <v/>
      </c>
      <c r="CP1027" s="41" t="str">
        <f>IF($CM1027="", "", COUNTIF($CM$11:$CM$3035, "&lt;"&amp;$CM1027)+1+COUNTIF($CM$11:$CM1027, $CM1027)-1)</f>
        <v/>
      </c>
    </row>
    <row r="1028" spans="1:94" x14ac:dyDescent="0.25">
      <c r="A1028" s="40"/>
      <c r="B1028" s="82" t="str">
        <f>IF($I1028="", "", IFERROR(INDEX('Job Database'!$AE$11:$AE$3035, MATCH($I1028, 'Job Database'!$X$11:$X$3035, 0)), ""))</f>
        <v/>
      </c>
      <c r="C1028" s="69" t="str">
        <f>IF($I1028="", "", IF(COUNTIF('Job Database'!$X$11:$X$3035, $I1028)=0, $AC$5, $AC$4))</f>
        <v/>
      </c>
      <c r="D1028" s="40"/>
      <c r="E1028" s="85" t="str">
        <f>IF($I1028="", "", IF(IFERROR(INDEX('Job Database'!$M$11:$M$3035, MATCH($I1028, 'Job Database'!$X$11:$X$3035, 0)), "")="", "", IFERROR(INDEX('Job Database'!$M$11:$M$3035, MATCH($I1028, 'Job Database'!$X$11:$X$3035, 0)), "")))</f>
        <v/>
      </c>
      <c r="F1028" s="40"/>
      <c r="G1028" s="88" t="str">
        <f t="shared" si="645"/>
        <v/>
      </c>
      <c r="H1028" s="40"/>
      <c r="I1028" s="24"/>
      <c r="J1028" s="34"/>
      <c r="K1028" s="106"/>
      <c r="L1028" s="79"/>
      <c r="M1028" s="34"/>
      <c r="N1028" s="79"/>
      <c r="O1028" s="31"/>
      <c r="P1028" s="53"/>
      <c r="Q1028" s="40"/>
      <c r="S1028" s="41" t="str">
        <f t="shared" si="633"/>
        <v/>
      </c>
      <c r="T1028" s="41" t="str">
        <f t="shared" si="634"/>
        <v/>
      </c>
      <c r="U1028" s="41" t="str">
        <f t="shared" si="646"/>
        <v/>
      </c>
      <c r="W1028" s="74" t="str">
        <f>IF('Job Database'!$X1028="", "", 'Job Database'!$X1028)</f>
        <v/>
      </c>
      <c r="Y1028" s="41" t="str">
        <f>IF($W1028="", "", IF(COUNTIF($I$11:$I$3035, $W1028)&gt;0, "", MAX($Y$10:$Y1027)+1))</f>
        <v/>
      </c>
      <c r="Z1028" s="41">
        <v>1018</v>
      </c>
      <c r="AA1028" s="58" t="str">
        <f t="shared" si="647"/>
        <v/>
      </c>
      <c r="AC1028" s="41" t="str">
        <f t="shared" si="635"/>
        <v/>
      </c>
      <c r="AE1028" s="41" t="str">
        <f t="shared" si="648"/>
        <v/>
      </c>
      <c r="AJ1028" s="154" t="str">
        <f t="shared" si="649"/>
        <v/>
      </c>
      <c r="AL1028" s="120" t="str">
        <f t="shared" si="650"/>
        <v/>
      </c>
      <c r="AM1028" s="104" t="str">
        <f t="shared" si="651"/>
        <v/>
      </c>
      <c r="AN1028" s="104" t="str">
        <f t="shared" si="652"/>
        <v/>
      </c>
      <c r="AO1028" s="104" t="str">
        <f t="shared" si="636"/>
        <v/>
      </c>
      <c r="AP1028" s="104" t="str">
        <f t="shared" si="637"/>
        <v/>
      </c>
      <c r="AQ1028" s="121" t="str">
        <f t="shared" si="653"/>
        <v/>
      </c>
      <c r="AS1028" s="88" t="str">
        <f t="shared" si="638"/>
        <v/>
      </c>
      <c r="AT1028" s="68" t="str">
        <f t="shared" si="654"/>
        <v/>
      </c>
      <c r="AU1028" s="68" t="str">
        <f t="shared" si="655"/>
        <v/>
      </c>
      <c r="AV1028" s="68" t="str">
        <f t="shared" si="656"/>
        <v/>
      </c>
      <c r="AW1028" s="88" t="str">
        <f t="shared" si="639"/>
        <v/>
      </c>
      <c r="AZ1028" s="88" t="str">
        <f t="shared" si="640"/>
        <v/>
      </c>
      <c r="BA1028" s="68" t="str">
        <f t="shared" si="641"/>
        <v/>
      </c>
      <c r="BB1028" s="68" t="str">
        <f t="shared" si="642"/>
        <v/>
      </c>
      <c r="BC1028" s="68" t="str">
        <f t="shared" si="643"/>
        <v/>
      </c>
      <c r="BD1028" s="69" t="str">
        <f t="shared" si="644"/>
        <v/>
      </c>
      <c r="BE1028" s="69" t="str">
        <f t="shared" si="657"/>
        <v/>
      </c>
      <c r="BT1028" s="138" t="str">
        <f t="shared" ca="1" si="658"/>
        <v/>
      </c>
      <c r="BU1028" s="139" t="str">
        <f t="shared" ca="1" si="659"/>
        <v/>
      </c>
      <c r="BW1028" s="138" t="str">
        <f t="shared" si="660"/>
        <v/>
      </c>
      <c r="BX1028" s="104" t="str">
        <f t="shared" si="661"/>
        <v/>
      </c>
      <c r="BY1028" s="139" t="str">
        <f t="shared" si="662"/>
        <v/>
      </c>
      <c r="CA1028" s="138" t="str">
        <f t="shared" si="663"/>
        <v/>
      </c>
      <c r="CB1028" s="104" t="str">
        <f t="shared" si="664"/>
        <v/>
      </c>
      <c r="CC1028" s="139" t="str">
        <f t="shared" si="665"/>
        <v/>
      </c>
      <c r="CE1028" s="162" t="str">
        <f t="shared" si="666"/>
        <v/>
      </c>
      <c r="CF1028" s="163" t="str">
        <f t="shared" si="667"/>
        <v/>
      </c>
      <c r="CG1028" s="164" t="str">
        <f t="shared" si="668"/>
        <v/>
      </c>
      <c r="CI1028" s="162" t="str">
        <f t="shared" si="669"/>
        <v/>
      </c>
      <c r="CJ1028" s="163" t="str">
        <f t="shared" si="672"/>
        <v/>
      </c>
      <c r="CK1028" s="164" t="str">
        <f t="shared" si="673"/>
        <v/>
      </c>
      <c r="CM1028" s="169" t="str">
        <f t="shared" si="670"/>
        <v/>
      </c>
      <c r="CN1028" s="139" t="str">
        <f t="shared" si="671"/>
        <v/>
      </c>
      <c r="CP1028" s="41" t="str">
        <f>IF($CM1028="", "", COUNTIF($CM$11:$CM$3035, "&lt;"&amp;$CM1028)+1+COUNTIF($CM$11:$CM1028, $CM1028)-1)</f>
        <v/>
      </c>
    </row>
    <row r="1029" spans="1:94" x14ac:dyDescent="0.25">
      <c r="A1029" s="40"/>
      <c r="B1029" s="82" t="str">
        <f>IF($I1029="", "", IFERROR(INDEX('Job Database'!$AE$11:$AE$3035, MATCH($I1029, 'Job Database'!$X$11:$X$3035, 0)), ""))</f>
        <v/>
      </c>
      <c r="C1029" s="69" t="str">
        <f>IF($I1029="", "", IF(COUNTIF('Job Database'!$X$11:$X$3035, $I1029)=0, $AC$5, $AC$4))</f>
        <v/>
      </c>
      <c r="D1029" s="40"/>
      <c r="E1029" s="85" t="str">
        <f>IF($I1029="", "", IF(IFERROR(INDEX('Job Database'!$M$11:$M$3035, MATCH($I1029, 'Job Database'!$X$11:$X$3035, 0)), "")="", "", IFERROR(INDEX('Job Database'!$M$11:$M$3035, MATCH($I1029, 'Job Database'!$X$11:$X$3035, 0)), "")))</f>
        <v/>
      </c>
      <c r="F1029" s="40"/>
      <c r="G1029" s="88" t="str">
        <f t="shared" si="645"/>
        <v/>
      </c>
      <c r="H1029" s="40"/>
      <c r="I1029" s="24"/>
      <c r="J1029" s="34"/>
      <c r="K1029" s="106"/>
      <c r="L1029" s="79"/>
      <c r="M1029" s="34"/>
      <c r="N1029" s="79"/>
      <c r="O1029" s="31"/>
      <c r="P1029" s="53"/>
      <c r="Q1029" s="40"/>
      <c r="S1029" s="41" t="str">
        <f t="shared" si="633"/>
        <v/>
      </c>
      <c r="T1029" s="41" t="str">
        <f t="shared" si="634"/>
        <v/>
      </c>
      <c r="U1029" s="41" t="str">
        <f t="shared" si="646"/>
        <v/>
      </c>
      <c r="W1029" s="74" t="str">
        <f>IF('Job Database'!$X1029="", "", 'Job Database'!$X1029)</f>
        <v/>
      </c>
      <c r="Y1029" s="41" t="str">
        <f>IF($W1029="", "", IF(COUNTIF($I$11:$I$3035, $W1029)&gt;0, "", MAX($Y$10:$Y1028)+1))</f>
        <v/>
      </c>
      <c r="Z1029" s="41">
        <v>1019</v>
      </c>
      <c r="AA1029" s="58" t="str">
        <f t="shared" si="647"/>
        <v/>
      </c>
      <c r="AC1029" s="41" t="str">
        <f t="shared" si="635"/>
        <v/>
      </c>
      <c r="AE1029" s="41" t="str">
        <f t="shared" si="648"/>
        <v/>
      </c>
      <c r="AJ1029" s="154" t="str">
        <f t="shared" si="649"/>
        <v/>
      </c>
      <c r="AL1029" s="120" t="str">
        <f t="shared" si="650"/>
        <v/>
      </c>
      <c r="AM1029" s="104" t="str">
        <f t="shared" si="651"/>
        <v/>
      </c>
      <c r="AN1029" s="104" t="str">
        <f t="shared" si="652"/>
        <v/>
      </c>
      <c r="AO1029" s="104" t="str">
        <f t="shared" si="636"/>
        <v/>
      </c>
      <c r="AP1029" s="104" t="str">
        <f t="shared" si="637"/>
        <v/>
      </c>
      <c r="AQ1029" s="121" t="str">
        <f t="shared" si="653"/>
        <v/>
      </c>
      <c r="AS1029" s="88" t="str">
        <f t="shared" si="638"/>
        <v/>
      </c>
      <c r="AT1029" s="68" t="str">
        <f t="shared" si="654"/>
        <v/>
      </c>
      <c r="AU1029" s="68" t="str">
        <f t="shared" si="655"/>
        <v/>
      </c>
      <c r="AV1029" s="68" t="str">
        <f t="shared" si="656"/>
        <v/>
      </c>
      <c r="AW1029" s="88" t="str">
        <f t="shared" si="639"/>
        <v/>
      </c>
      <c r="AZ1029" s="88" t="str">
        <f t="shared" si="640"/>
        <v/>
      </c>
      <c r="BA1029" s="68" t="str">
        <f t="shared" si="641"/>
        <v/>
      </c>
      <c r="BB1029" s="68" t="str">
        <f t="shared" si="642"/>
        <v/>
      </c>
      <c r="BC1029" s="68" t="str">
        <f t="shared" si="643"/>
        <v/>
      </c>
      <c r="BD1029" s="69" t="str">
        <f t="shared" si="644"/>
        <v/>
      </c>
      <c r="BE1029" s="69" t="str">
        <f t="shared" si="657"/>
        <v/>
      </c>
      <c r="BT1029" s="138" t="str">
        <f t="shared" ca="1" si="658"/>
        <v/>
      </c>
      <c r="BU1029" s="139" t="str">
        <f t="shared" ca="1" si="659"/>
        <v/>
      </c>
      <c r="BW1029" s="138" t="str">
        <f t="shared" si="660"/>
        <v/>
      </c>
      <c r="BX1029" s="104" t="str">
        <f t="shared" si="661"/>
        <v/>
      </c>
      <c r="BY1029" s="139" t="str">
        <f t="shared" si="662"/>
        <v/>
      </c>
      <c r="CA1029" s="138" t="str">
        <f t="shared" si="663"/>
        <v/>
      </c>
      <c r="CB1029" s="104" t="str">
        <f t="shared" si="664"/>
        <v/>
      </c>
      <c r="CC1029" s="139" t="str">
        <f t="shared" si="665"/>
        <v/>
      </c>
      <c r="CE1029" s="162" t="str">
        <f t="shared" si="666"/>
        <v/>
      </c>
      <c r="CF1029" s="163" t="str">
        <f t="shared" si="667"/>
        <v/>
      </c>
      <c r="CG1029" s="164" t="str">
        <f t="shared" si="668"/>
        <v/>
      </c>
      <c r="CI1029" s="162" t="str">
        <f t="shared" si="669"/>
        <v/>
      </c>
      <c r="CJ1029" s="163" t="str">
        <f t="shared" si="672"/>
        <v/>
      </c>
      <c r="CK1029" s="164" t="str">
        <f t="shared" si="673"/>
        <v/>
      </c>
      <c r="CM1029" s="169" t="str">
        <f t="shared" si="670"/>
        <v/>
      </c>
      <c r="CN1029" s="139" t="str">
        <f t="shared" si="671"/>
        <v/>
      </c>
      <c r="CP1029" s="41" t="str">
        <f>IF($CM1029="", "", COUNTIF($CM$11:$CM$3035, "&lt;"&amp;$CM1029)+1+COUNTIF($CM$11:$CM1029, $CM1029)-1)</f>
        <v/>
      </c>
    </row>
    <row r="1030" spans="1:94" x14ac:dyDescent="0.25">
      <c r="A1030" s="40"/>
      <c r="B1030" s="82" t="str">
        <f>IF($I1030="", "", IFERROR(INDEX('Job Database'!$AE$11:$AE$3035, MATCH($I1030, 'Job Database'!$X$11:$X$3035, 0)), ""))</f>
        <v/>
      </c>
      <c r="C1030" s="69" t="str">
        <f>IF($I1030="", "", IF(COUNTIF('Job Database'!$X$11:$X$3035, $I1030)=0, $AC$5, $AC$4))</f>
        <v/>
      </c>
      <c r="D1030" s="40"/>
      <c r="E1030" s="85" t="str">
        <f>IF($I1030="", "", IF(IFERROR(INDEX('Job Database'!$M$11:$M$3035, MATCH($I1030, 'Job Database'!$X$11:$X$3035, 0)), "")="", "", IFERROR(INDEX('Job Database'!$M$11:$M$3035, MATCH($I1030, 'Job Database'!$X$11:$X$3035, 0)), "")))</f>
        <v/>
      </c>
      <c r="F1030" s="40"/>
      <c r="G1030" s="88" t="str">
        <f t="shared" si="645"/>
        <v/>
      </c>
      <c r="H1030" s="40"/>
      <c r="I1030" s="24"/>
      <c r="J1030" s="34"/>
      <c r="K1030" s="106"/>
      <c r="L1030" s="79"/>
      <c r="M1030" s="34"/>
      <c r="N1030" s="79"/>
      <c r="O1030" s="31"/>
      <c r="P1030" s="53"/>
      <c r="Q1030" s="40"/>
      <c r="S1030" s="41" t="str">
        <f t="shared" si="633"/>
        <v/>
      </c>
      <c r="T1030" s="41" t="str">
        <f t="shared" si="634"/>
        <v/>
      </c>
      <c r="U1030" s="41" t="str">
        <f t="shared" si="646"/>
        <v/>
      </c>
      <c r="W1030" s="74" t="str">
        <f>IF('Job Database'!$X1030="", "", 'Job Database'!$X1030)</f>
        <v/>
      </c>
      <c r="Y1030" s="41" t="str">
        <f>IF($W1030="", "", IF(COUNTIF($I$11:$I$3035, $W1030)&gt;0, "", MAX($Y$10:$Y1029)+1))</f>
        <v/>
      </c>
      <c r="Z1030" s="41">
        <v>1020</v>
      </c>
      <c r="AA1030" s="58" t="str">
        <f t="shared" si="647"/>
        <v/>
      </c>
      <c r="AC1030" s="41" t="str">
        <f t="shared" si="635"/>
        <v/>
      </c>
      <c r="AE1030" s="41" t="str">
        <f t="shared" si="648"/>
        <v/>
      </c>
      <c r="AJ1030" s="154" t="str">
        <f t="shared" si="649"/>
        <v/>
      </c>
      <c r="AL1030" s="120" t="str">
        <f t="shared" si="650"/>
        <v/>
      </c>
      <c r="AM1030" s="104" t="str">
        <f t="shared" si="651"/>
        <v/>
      </c>
      <c r="AN1030" s="104" t="str">
        <f t="shared" si="652"/>
        <v/>
      </c>
      <c r="AO1030" s="104" t="str">
        <f t="shared" si="636"/>
        <v/>
      </c>
      <c r="AP1030" s="104" t="str">
        <f t="shared" si="637"/>
        <v/>
      </c>
      <c r="AQ1030" s="121" t="str">
        <f t="shared" si="653"/>
        <v/>
      </c>
      <c r="AS1030" s="88" t="str">
        <f t="shared" si="638"/>
        <v/>
      </c>
      <c r="AT1030" s="68" t="str">
        <f t="shared" si="654"/>
        <v/>
      </c>
      <c r="AU1030" s="68" t="str">
        <f t="shared" si="655"/>
        <v/>
      </c>
      <c r="AV1030" s="68" t="str">
        <f t="shared" si="656"/>
        <v/>
      </c>
      <c r="AW1030" s="88" t="str">
        <f t="shared" si="639"/>
        <v/>
      </c>
      <c r="AZ1030" s="88" t="str">
        <f t="shared" si="640"/>
        <v/>
      </c>
      <c r="BA1030" s="68" t="str">
        <f t="shared" si="641"/>
        <v/>
      </c>
      <c r="BB1030" s="68" t="str">
        <f t="shared" si="642"/>
        <v/>
      </c>
      <c r="BC1030" s="68" t="str">
        <f t="shared" si="643"/>
        <v/>
      </c>
      <c r="BD1030" s="69" t="str">
        <f t="shared" si="644"/>
        <v/>
      </c>
      <c r="BE1030" s="69" t="str">
        <f t="shared" si="657"/>
        <v/>
      </c>
      <c r="BT1030" s="138" t="str">
        <f t="shared" ca="1" si="658"/>
        <v/>
      </c>
      <c r="BU1030" s="139" t="str">
        <f t="shared" ca="1" si="659"/>
        <v/>
      </c>
      <c r="BW1030" s="138" t="str">
        <f t="shared" si="660"/>
        <v/>
      </c>
      <c r="BX1030" s="104" t="str">
        <f t="shared" si="661"/>
        <v/>
      </c>
      <c r="BY1030" s="139" t="str">
        <f t="shared" si="662"/>
        <v/>
      </c>
      <c r="CA1030" s="138" t="str">
        <f t="shared" si="663"/>
        <v/>
      </c>
      <c r="CB1030" s="104" t="str">
        <f t="shared" si="664"/>
        <v/>
      </c>
      <c r="CC1030" s="139" t="str">
        <f t="shared" si="665"/>
        <v/>
      </c>
      <c r="CE1030" s="162" t="str">
        <f t="shared" si="666"/>
        <v/>
      </c>
      <c r="CF1030" s="163" t="str">
        <f t="shared" si="667"/>
        <v/>
      </c>
      <c r="CG1030" s="164" t="str">
        <f t="shared" si="668"/>
        <v/>
      </c>
      <c r="CI1030" s="162" t="str">
        <f t="shared" si="669"/>
        <v/>
      </c>
      <c r="CJ1030" s="163" t="str">
        <f t="shared" si="672"/>
        <v/>
      </c>
      <c r="CK1030" s="164" t="str">
        <f t="shared" si="673"/>
        <v/>
      </c>
      <c r="CM1030" s="169" t="str">
        <f t="shared" si="670"/>
        <v/>
      </c>
      <c r="CN1030" s="139" t="str">
        <f t="shared" si="671"/>
        <v/>
      </c>
      <c r="CP1030" s="41" t="str">
        <f>IF($CM1030="", "", COUNTIF($CM$11:$CM$3035, "&lt;"&amp;$CM1030)+1+COUNTIF($CM$11:$CM1030, $CM1030)-1)</f>
        <v/>
      </c>
    </row>
    <row r="1031" spans="1:94" x14ac:dyDescent="0.25">
      <c r="A1031" s="40"/>
      <c r="B1031" s="82" t="str">
        <f>IF($I1031="", "", IFERROR(INDEX('Job Database'!$AE$11:$AE$3035, MATCH($I1031, 'Job Database'!$X$11:$X$3035, 0)), ""))</f>
        <v/>
      </c>
      <c r="C1031" s="69" t="str">
        <f>IF($I1031="", "", IF(COUNTIF('Job Database'!$X$11:$X$3035, $I1031)=0, $AC$5, $AC$4))</f>
        <v/>
      </c>
      <c r="D1031" s="40"/>
      <c r="E1031" s="85" t="str">
        <f>IF($I1031="", "", IF(IFERROR(INDEX('Job Database'!$M$11:$M$3035, MATCH($I1031, 'Job Database'!$X$11:$X$3035, 0)), "")="", "", IFERROR(INDEX('Job Database'!$M$11:$M$3035, MATCH($I1031, 'Job Database'!$X$11:$X$3035, 0)), "")))</f>
        <v/>
      </c>
      <c r="F1031" s="40"/>
      <c r="G1031" s="88" t="str">
        <f t="shared" si="645"/>
        <v/>
      </c>
      <c r="H1031" s="40"/>
      <c r="I1031" s="24"/>
      <c r="J1031" s="34"/>
      <c r="K1031" s="106"/>
      <c r="L1031" s="79"/>
      <c r="M1031" s="34"/>
      <c r="N1031" s="79"/>
      <c r="O1031" s="31"/>
      <c r="P1031" s="53"/>
      <c r="Q1031" s="40"/>
      <c r="S1031" s="41" t="str">
        <f t="shared" si="633"/>
        <v/>
      </c>
      <c r="T1031" s="41" t="str">
        <f t="shared" si="634"/>
        <v/>
      </c>
      <c r="U1031" s="41" t="str">
        <f t="shared" si="646"/>
        <v/>
      </c>
      <c r="W1031" s="74" t="str">
        <f>IF('Job Database'!$X1031="", "", 'Job Database'!$X1031)</f>
        <v/>
      </c>
      <c r="Y1031" s="41" t="str">
        <f>IF($W1031="", "", IF(COUNTIF($I$11:$I$3035, $W1031)&gt;0, "", MAX($Y$10:$Y1030)+1))</f>
        <v/>
      </c>
      <c r="Z1031" s="41">
        <v>1021</v>
      </c>
      <c r="AA1031" s="58" t="str">
        <f t="shared" si="647"/>
        <v/>
      </c>
      <c r="AC1031" s="41" t="str">
        <f t="shared" si="635"/>
        <v/>
      </c>
      <c r="AE1031" s="41" t="str">
        <f t="shared" si="648"/>
        <v/>
      </c>
      <c r="AJ1031" s="154" t="str">
        <f t="shared" si="649"/>
        <v/>
      </c>
      <c r="AL1031" s="120" t="str">
        <f t="shared" si="650"/>
        <v/>
      </c>
      <c r="AM1031" s="104" t="str">
        <f t="shared" si="651"/>
        <v/>
      </c>
      <c r="AN1031" s="104" t="str">
        <f t="shared" si="652"/>
        <v/>
      </c>
      <c r="AO1031" s="104" t="str">
        <f t="shared" si="636"/>
        <v/>
      </c>
      <c r="AP1031" s="104" t="str">
        <f t="shared" si="637"/>
        <v/>
      </c>
      <c r="AQ1031" s="121" t="str">
        <f t="shared" si="653"/>
        <v/>
      </c>
      <c r="AS1031" s="88" t="str">
        <f t="shared" si="638"/>
        <v/>
      </c>
      <c r="AT1031" s="68" t="str">
        <f t="shared" si="654"/>
        <v/>
      </c>
      <c r="AU1031" s="68" t="str">
        <f t="shared" si="655"/>
        <v/>
      </c>
      <c r="AV1031" s="68" t="str">
        <f t="shared" si="656"/>
        <v/>
      </c>
      <c r="AW1031" s="88" t="str">
        <f t="shared" si="639"/>
        <v/>
      </c>
      <c r="AZ1031" s="88" t="str">
        <f t="shared" si="640"/>
        <v/>
      </c>
      <c r="BA1031" s="68" t="str">
        <f t="shared" si="641"/>
        <v/>
      </c>
      <c r="BB1031" s="68" t="str">
        <f t="shared" si="642"/>
        <v/>
      </c>
      <c r="BC1031" s="68" t="str">
        <f t="shared" si="643"/>
        <v/>
      </c>
      <c r="BD1031" s="69" t="str">
        <f t="shared" si="644"/>
        <v/>
      </c>
      <c r="BE1031" s="69" t="str">
        <f t="shared" si="657"/>
        <v/>
      </c>
      <c r="BT1031" s="138" t="str">
        <f t="shared" ca="1" si="658"/>
        <v/>
      </c>
      <c r="BU1031" s="139" t="str">
        <f t="shared" ca="1" si="659"/>
        <v/>
      </c>
      <c r="BW1031" s="138" t="str">
        <f t="shared" si="660"/>
        <v/>
      </c>
      <c r="BX1031" s="104" t="str">
        <f t="shared" si="661"/>
        <v/>
      </c>
      <c r="BY1031" s="139" t="str">
        <f t="shared" si="662"/>
        <v/>
      </c>
      <c r="CA1031" s="138" t="str">
        <f t="shared" si="663"/>
        <v/>
      </c>
      <c r="CB1031" s="104" t="str">
        <f t="shared" si="664"/>
        <v/>
      </c>
      <c r="CC1031" s="139" t="str">
        <f t="shared" si="665"/>
        <v/>
      </c>
      <c r="CE1031" s="162" t="str">
        <f t="shared" si="666"/>
        <v/>
      </c>
      <c r="CF1031" s="163" t="str">
        <f t="shared" si="667"/>
        <v/>
      </c>
      <c r="CG1031" s="164" t="str">
        <f t="shared" si="668"/>
        <v/>
      </c>
      <c r="CI1031" s="162" t="str">
        <f t="shared" si="669"/>
        <v/>
      </c>
      <c r="CJ1031" s="163" t="str">
        <f t="shared" si="672"/>
        <v/>
      </c>
      <c r="CK1031" s="164" t="str">
        <f t="shared" si="673"/>
        <v/>
      </c>
      <c r="CM1031" s="169" t="str">
        <f t="shared" si="670"/>
        <v/>
      </c>
      <c r="CN1031" s="139" t="str">
        <f t="shared" si="671"/>
        <v/>
      </c>
      <c r="CP1031" s="41" t="str">
        <f>IF($CM1031="", "", COUNTIF($CM$11:$CM$3035, "&lt;"&amp;$CM1031)+1+COUNTIF($CM$11:$CM1031, $CM1031)-1)</f>
        <v/>
      </c>
    </row>
    <row r="1032" spans="1:94" x14ac:dyDescent="0.25">
      <c r="A1032" s="40"/>
      <c r="B1032" s="82" t="str">
        <f>IF($I1032="", "", IFERROR(INDEX('Job Database'!$AE$11:$AE$3035, MATCH($I1032, 'Job Database'!$X$11:$X$3035, 0)), ""))</f>
        <v/>
      </c>
      <c r="C1032" s="69" t="str">
        <f>IF($I1032="", "", IF(COUNTIF('Job Database'!$X$11:$X$3035, $I1032)=0, $AC$5, $AC$4))</f>
        <v/>
      </c>
      <c r="D1032" s="40"/>
      <c r="E1032" s="85" t="str">
        <f>IF($I1032="", "", IF(IFERROR(INDEX('Job Database'!$M$11:$M$3035, MATCH($I1032, 'Job Database'!$X$11:$X$3035, 0)), "")="", "", IFERROR(INDEX('Job Database'!$M$11:$M$3035, MATCH($I1032, 'Job Database'!$X$11:$X$3035, 0)), "")))</f>
        <v/>
      </c>
      <c r="F1032" s="40"/>
      <c r="G1032" s="88" t="str">
        <f t="shared" si="645"/>
        <v/>
      </c>
      <c r="H1032" s="40"/>
      <c r="I1032" s="24"/>
      <c r="J1032" s="34"/>
      <c r="K1032" s="106"/>
      <c r="L1032" s="79"/>
      <c r="M1032" s="34"/>
      <c r="N1032" s="79"/>
      <c r="O1032" s="31"/>
      <c r="P1032" s="53"/>
      <c r="Q1032" s="40"/>
      <c r="S1032" s="41" t="str">
        <f t="shared" si="633"/>
        <v/>
      </c>
      <c r="T1032" s="41" t="str">
        <f t="shared" si="634"/>
        <v/>
      </c>
      <c r="U1032" s="41" t="str">
        <f t="shared" si="646"/>
        <v/>
      </c>
      <c r="W1032" s="74" t="str">
        <f>IF('Job Database'!$X1032="", "", 'Job Database'!$X1032)</f>
        <v/>
      </c>
      <c r="Y1032" s="41" t="str">
        <f>IF($W1032="", "", IF(COUNTIF($I$11:$I$3035, $W1032)&gt;0, "", MAX($Y$10:$Y1031)+1))</f>
        <v/>
      </c>
      <c r="Z1032" s="41">
        <v>1022</v>
      </c>
      <c r="AA1032" s="58" t="str">
        <f t="shared" si="647"/>
        <v/>
      </c>
      <c r="AC1032" s="41" t="str">
        <f t="shared" si="635"/>
        <v/>
      </c>
      <c r="AE1032" s="41" t="str">
        <f t="shared" si="648"/>
        <v/>
      </c>
      <c r="AJ1032" s="154" t="str">
        <f t="shared" si="649"/>
        <v/>
      </c>
      <c r="AL1032" s="120" t="str">
        <f t="shared" si="650"/>
        <v/>
      </c>
      <c r="AM1032" s="104" t="str">
        <f t="shared" si="651"/>
        <v/>
      </c>
      <c r="AN1032" s="104" t="str">
        <f t="shared" si="652"/>
        <v/>
      </c>
      <c r="AO1032" s="104" t="str">
        <f t="shared" si="636"/>
        <v/>
      </c>
      <c r="AP1032" s="104" t="str">
        <f t="shared" si="637"/>
        <v/>
      </c>
      <c r="AQ1032" s="121" t="str">
        <f t="shared" si="653"/>
        <v/>
      </c>
      <c r="AS1032" s="88" t="str">
        <f t="shared" si="638"/>
        <v/>
      </c>
      <c r="AT1032" s="68" t="str">
        <f t="shared" si="654"/>
        <v/>
      </c>
      <c r="AU1032" s="68" t="str">
        <f t="shared" si="655"/>
        <v/>
      </c>
      <c r="AV1032" s="68" t="str">
        <f t="shared" si="656"/>
        <v/>
      </c>
      <c r="AW1032" s="88" t="str">
        <f t="shared" si="639"/>
        <v/>
      </c>
      <c r="AZ1032" s="88" t="str">
        <f t="shared" si="640"/>
        <v/>
      </c>
      <c r="BA1032" s="68" t="str">
        <f t="shared" si="641"/>
        <v/>
      </c>
      <c r="BB1032" s="68" t="str">
        <f t="shared" si="642"/>
        <v/>
      </c>
      <c r="BC1032" s="68" t="str">
        <f t="shared" si="643"/>
        <v/>
      </c>
      <c r="BD1032" s="69" t="str">
        <f t="shared" si="644"/>
        <v/>
      </c>
      <c r="BE1032" s="69" t="str">
        <f t="shared" si="657"/>
        <v/>
      </c>
      <c r="BT1032" s="138" t="str">
        <f t="shared" ca="1" si="658"/>
        <v/>
      </c>
      <c r="BU1032" s="139" t="str">
        <f t="shared" ca="1" si="659"/>
        <v/>
      </c>
      <c r="BW1032" s="138" t="str">
        <f t="shared" si="660"/>
        <v/>
      </c>
      <c r="BX1032" s="104" t="str">
        <f t="shared" si="661"/>
        <v/>
      </c>
      <c r="BY1032" s="139" t="str">
        <f t="shared" si="662"/>
        <v/>
      </c>
      <c r="CA1032" s="138" t="str">
        <f t="shared" si="663"/>
        <v/>
      </c>
      <c r="CB1032" s="104" t="str">
        <f t="shared" si="664"/>
        <v/>
      </c>
      <c r="CC1032" s="139" t="str">
        <f t="shared" si="665"/>
        <v/>
      </c>
      <c r="CE1032" s="162" t="str">
        <f t="shared" si="666"/>
        <v/>
      </c>
      <c r="CF1032" s="163" t="str">
        <f t="shared" si="667"/>
        <v/>
      </c>
      <c r="CG1032" s="164" t="str">
        <f t="shared" si="668"/>
        <v/>
      </c>
      <c r="CI1032" s="162" t="str">
        <f t="shared" si="669"/>
        <v/>
      </c>
      <c r="CJ1032" s="163" t="str">
        <f t="shared" si="672"/>
        <v/>
      </c>
      <c r="CK1032" s="164" t="str">
        <f t="shared" si="673"/>
        <v/>
      </c>
      <c r="CM1032" s="169" t="str">
        <f t="shared" si="670"/>
        <v/>
      </c>
      <c r="CN1032" s="139" t="str">
        <f t="shared" si="671"/>
        <v/>
      </c>
      <c r="CP1032" s="41" t="str">
        <f>IF($CM1032="", "", COUNTIF($CM$11:$CM$3035, "&lt;"&amp;$CM1032)+1+COUNTIF($CM$11:$CM1032, $CM1032)-1)</f>
        <v/>
      </c>
    </row>
    <row r="1033" spans="1:94" x14ac:dyDescent="0.25">
      <c r="A1033" s="40"/>
      <c r="B1033" s="82" t="str">
        <f>IF($I1033="", "", IFERROR(INDEX('Job Database'!$AE$11:$AE$3035, MATCH($I1033, 'Job Database'!$X$11:$X$3035, 0)), ""))</f>
        <v/>
      </c>
      <c r="C1033" s="69" t="str">
        <f>IF($I1033="", "", IF(COUNTIF('Job Database'!$X$11:$X$3035, $I1033)=0, $AC$5, $AC$4))</f>
        <v/>
      </c>
      <c r="D1033" s="40"/>
      <c r="E1033" s="85" t="str">
        <f>IF($I1033="", "", IF(IFERROR(INDEX('Job Database'!$M$11:$M$3035, MATCH($I1033, 'Job Database'!$X$11:$X$3035, 0)), "")="", "", IFERROR(INDEX('Job Database'!$M$11:$M$3035, MATCH($I1033, 'Job Database'!$X$11:$X$3035, 0)), "")))</f>
        <v/>
      </c>
      <c r="F1033" s="40"/>
      <c r="G1033" s="88" t="str">
        <f t="shared" si="645"/>
        <v/>
      </c>
      <c r="H1033" s="40"/>
      <c r="I1033" s="24"/>
      <c r="J1033" s="34"/>
      <c r="K1033" s="106"/>
      <c r="L1033" s="79"/>
      <c r="M1033" s="34"/>
      <c r="N1033" s="79"/>
      <c r="O1033" s="31"/>
      <c r="P1033" s="53"/>
      <c r="Q1033" s="40"/>
      <c r="S1033" s="41" t="str">
        <f t="shared" si="633"/>
        <v/>
      </c>
      <c r="T1033" s="41" t="str">
        <f t="shared" si="634"/>
        <v/>
      </c>
      <c r="U1033" s="41" t="str">
        <f t="shared" si="646"/>
        <v/>
      </c>
      <c r="W1033" s="74" t="str">
        <f>IF('Job Database'!$X1033="", "", 'Job Database'!$X1033)</f>
        <v/>
      </c>
      <c r="Y1033" s="41" t="str">
        <f>IF($W1033="", "", IF(COUNTIF($I$11:$I$3035, $W1033)&gt;0, "", MAX($Y$10:$Y1032)+1))</f>
        <v/>
      </c>
      <c r="Z1033" s="41">
        <v>1023</v>
      </c>
      <c r="AA1033" s="58" t="str">
        <f t="shared" si="647"/>
        <v/>
      </c>
      <c r="AC1033" s="41" t="str">
        <f t="shared" si="635"/>
        <v/>
      </c>
      <c r="AE1033" s="41" t="str">
        <f t="shared" si="648"/>
        <v/>
      </c>
      <c r="AJ1033" s="154" t="str">
        <f t="shared" si="649"/>
        <v/>
      </c>
      <c r="AL1033" s="120" t="str">
        <f t="shared" si="650"/>
        <v/>
      </c>
      <c r="AM1033" s="104" t="str">
        <f t="shared" si="651"/>
        <v/>
      </c>
      <c r="AN1033" s="104" t="str">
        <f t="shared" si="652"/>
        <v/>
      </c>
      <c r="AO1033" s="104" t="str">
        <f t="shared" si="636"/>
        <v/>
      </c>
      <c r="AP1033" s="104" t="str">
        <f t="shared" si="637"/>
        <v/>
      </c>
      <c r="AQ1033" s="121" t="str">
        <f t="shared" si="653"/>
        <v/>
      </c>
      <c r="AS1033" s="88" t="str">
        <f t="shared" si="638"/>
        <v/>
      </c>
      <c r="AT1033" s="68" t="str">
        <f t="shared" si="654"/>
        <v/>
      </c>
      <c r="AU1033" s="68" t="str">
        <f t="shared" si="655"/>
        <v/>
      </c>
      <c r="AV1033" s="68" t="str">
        <f t="shared" si="656"/>
        <v/>
      </c>
      <c r="AW1033" s="88" t="str">
        <f t="shared" si="639"/>
        <v/>
      </c>
      <c r="AZ1033" s="88" t="str">
        <f t="shared" si="640"/>
        <v/>
      </c>
      <c r="BA1033" s="68" t="str">
        <f t="shared" si="641"/>
        <v/>
      </c>
      <c r="BB1033" s="68" t="str">
        <f t="shared" si="642"/>
        <v/>
      </c>
      <c r="BC1033" s="68" t="str">
        <f t="shared" si="643"/>
        <v/>
      </c>
      <c r="BD1033" s="69" t="str">
        <f t="shared" si="644"/>
        <v/>
      </c>
      <c r="BE1033" s="69" t="str">
        <f t="shared" si="657"/>
        <v/>
      </c>
      <c r="BT1033" s="138" t="str">
        <f t="shared" ca="1" si="658"/>
        <v/>
      </c>
      <c r="BU1033" s="139" t="str">
        <f t="shared" ca="1" si="659"/>
        <v/>
      </c>
      <c r="BW1033" s="138" t="str">
        <f t="shared" si="660"/>
        <v/>
      </c>
      <c r="BX1033" s="104" t="str">
        <f t="shared" si="661"/>
        <v/>
      </c>
      <c r="BY1033" s="139" t="str">
        <f t="shared" si="662"/>
        <v/>
      </c>
      <c r="CA1033" s="138" t="str">
        <f t="shared" si="663"/>
        <v/>
      </c>
      <c r="CB1033" s="104" t="str">
        <f t="shared" si="664"/>
        <v/>
      </c>
      <c r="CC1033" s="139" t="str">
        <f t="shared" si="665"/>
        <v/>
      </c>
      <c r="CE1033" s="162" t="str">
        <f t="shared" si="666"/>
        <v/>
      </c>
      <c r="CF1033" s="163" t="str">
        <f t="shared" si="667"/>
        <v/>
      </c>
      <c r="CG1033" s="164" t="str">
        <f t="shared" si="668"/>
        <v/>
      </c>
      <c r="CI1033" s="162" t="str">
        <f t="shared" si="669"/>
        <v/>
      </c>
      <c r="CJ1033" s="163" t="str">
        <f t="shared" si="672"/>
        <v/>
      </c>
      <c r="CK1033" s="164" t="str">
        <f t="shared" si="673"/>
        <v/>
      </c>
      <c r="CM1033" s="169" t="str">
        <f t="shared" si="670"/>
        <v/>
      </c>
      <c r="CN1033" s="139" t="str">
        <f t="shared" si="671"/>
        <v/>
      </c>
      <c r="CP1033" s="41" t="str">
        <f>IF($CM1033="", "", COUNTIF($CM$11:$CM$3035, "&lt;"&amp;$CM1033)+1+COUNTIF($CM$11:$CM1033, $CM1033)-1)</f>
        <v/>
      </c>
    </row>
    <row r="1034" spans="1:94" x14ac:dyDescent="0.25">
      <c r="A1034" s="40"/>
      <c r="B1034" s="82" t="str">
        <f>IF($I1034="", "", IFERROR(INDEX('Job Database'!$AE$11:$AE$3035, MATCH($I1034, 'Job Database'!$X$11:$X$3035, 0)), ""))</f>
        <v/>
      </c>
      <c r="C1034" s="69" t="str">
        <f>IF($I1034="", "", IF(COUNTIF('Job Database'!$X$11:$X$3035, $I1034)=0, $AC$5, $AC$4))</f>
        <v/>
      </c>
      <c r="D1034" s="40"/>
      <c r="E1034" s="85" t="str">
        <f>IF($I1034="", "", IF(IFERROR(INDEX('Job Database'!$M$11:$M$3035, MATCH($I1034, 'Job Database'!$X$11:$X$3035, 0)), "")="", "", IFERROR(INDEX('Job Database'!$M$11:$M$3035, MATCH($I1034, 'Job Database'!$X$11:$X$3035, 0)), "")))</f>
        <v/>
      </c>
      <c r="F1034" s="40"/>
      <c r="G1034" s="88" t="str">
        <f t="shared" si="645"/>
        <v/>
      </c>
      <c r="H1034" s="40"/>
      <c r="I1034" s="24"/>
      <c r="J1034" s="34"/>
      <c r="K1034" s="106"/>
      <c r="L1034" s="79"/>
      <c r="M1034" s="34"/>
      <c r="N1034" s="79"/>
      <c r="O1034" s="31"/>
      <c r="P1034" s="53"/>
      <c r="Q1034" s="40"/>
      <c r="S1034" s="41" t="str">
        <f t="shared" si="633"/>
        <v/>
      </c>
      <c r="T1034" s="41" t="str">
        <f t="shared" si="634"/>
        <v/>
      </c>
      <c r="U1034" s="41" t="str">
        <f t="shared" si="646"/>
        <v/>
      </c>
      <c r="W1034" s="74" t="str">
        <f>IF('Job Database'!$X1034="", "", 'Job Database'!$X1034)</f>
        <v/>
      </c>
      <c r="Y1034" s="41" t="str">
        <f>IF($W1034="", "", IF(COUNTIF($I$11:$I$3035, $W1034)&gt;0, "", MAX($Y$10:$Y1033)+1))</f>
        <v/>
      </c>
      <c r="Z1034" s="41">
        <v>1024</v>
      </c>
      <c r="AA1034" s="58" t="str">
        <f t="shared" si="647"/>
        <v/>
      </c>
      <c r="AC1034" s="41" t="str">
        <f t="shared" si="635"/>
        <v/>
      </c>
      <c r="AE1034" s="41" t="str">
        <f t="shared" si="648"/>
        <v/>
      </c>
      <c r="AJ1034" s="154" t="str">
        <f t="shared" si="649"/>
        <v/>
      </c>
      <c r="AL1034" s="120" t="str">
        <f t="shared" si="650"/>
        <v/>
      </c>
      <c r="AM1034" s="104" t="str">
        <f t="shared" si="651"/>
        <v/>
      </c>
      <c r="AN1034" s="104" t="str">
        <f t="shared" si="652"/>
        <v/>
      </c>
      <c r="AO1034" s="104" t="str">
        <f t="shared" si="636"/>
        <v/>
      </c>
      <c r="AP1034" s="104" t="str">
        <f t="shared" si="637"/>
        <v/>
      </c>
      <c r="AQ1034" s="121" t="str">
        <f t="shared" si="653"/>
        <v/>
      </c>
      <c r="AS1034" s="88" t="str">
        <f t="shared" si="638"/>
        <v/>
      </c>
      <c r="AT1034" s="68" t="str">
        <f t="shared" si="654"/>
        <v/>
      </c>
      <c r="AU1034" s="68" t="str">
        <f t="shared" si="655"/>
        <v/>
      </c>
      <c r="AV1034" s="68" t="str">
        <f t="shared" si="656"/>
        <v/>
      </c>
      <c r="AW1034" s="88" t="str">
        <f t="shared" si="639"/>
        <v/>
      </c>
      <c r="AZ1034" s="88" t="str">
        <f t="shared" si="640"/>
        <v/>
      </c>
      <c r="BA1034" s="68" t="str">
        <f t="shared" si="641"/>
        <v/>
      </c>
      <c r="BB1034" s="68" t="str">
        <f t="shared" si="642"/>
        <v/>
      </c>
      <c r="BC1034" s="68" t="str">
        <f t="shared" si="643"/>
        <v/>
      </c>
      <c r="BD1034" s="69" t="str">
        <f t="shared" si="644"/>
        <v/>
      </c>
      <c r="BE1034" s="69" t="str">
        <f t="shared" si="657"/>
        <v/>
      </c>
      <c r="BT1034" s="138" t="str">
        <f t="shared" ca="1" si="658"/>
        <v/>
      </c>
      <c r="BU1034" s="139" t="str">
        <f t="shared" ca="1" si="659"/>
        <v/>
      </c>
      <c r="BW1034" s="138" t="str">
        <f t="shared" si="660"/>
        <v/>
      </c>
      <c r="BX1034" s="104" t="str">
        <f t="shared" si="661"/>
        <v/>
      </c>
      <c r="BY1034" s="139" t="str">
        <f t="shared" si="662"/>
        <v/>
      </c>
      <c r="CA1034" s="138" t="str">
        <f t="shared" si="663"/>
        <v/>
      </c>
      <c r="CB1034" s="104" t="str">
        <f t="shared" si="664"/>
        <v/>
      </c>
      <c r="CC1034" s="139" t="str">
        <f t="shared" si="665"/>
        <v/>
      </c>
      <c r="CE1034" s="162" t="str">
        <f t="shared" si="666"/>
        <v/>
      </c>
      <c r="CF1034" s="163" t="str">
        <f t="shared" si="667"/>
        <v/>
      </c>
      <c r="CG1034" s="164" t="str">
        <f t="shared" si="668"/>
        <v/>
      </c>
      <c r="CI1034" s="162" t="str">
        <f t="shared" si="669"/>
        <v/>
      </c>
      <c r="CJ1034" s="163" t="str">
        <f t="shared" si="672"/>
        <v/>
      </c>
      <c r="CK1034" s="164" t="str">
        <f t="shared" si="673"/>
        <v/>
      </c>
      <c r="CM1034" s="169" t="str">
        <f t="shared" si="670"/>
        <v/>
      </c>
      <c r="CN1034" s="139" t="str">
        <f t="shared" si="671"/>
        <v/>
      </c>
      <c r="CP1034" s="41" t="str">
        <f>IF($CM1034="", "", COUNTIF($CM$11:$CM$3035, "&lt;"&amp;$CM1034)+1+COUNTIF($CM$11:$CM1034, $CM1034)-1)</f>
        <v/>
      </c>
    </row>
    <row r="1035" spans="1:94" x14ac:dyDescent="0.25">
      <c r="A1035" s="40"/>
      <c r="B1035" s="82" t="str">
        <f>IF($I1035="", "", IFERROR(INDEX('Job Database'!$AE$11:$AE$3035, MATCH($I1035, 'Job Database'!$X$11:$X$3035, 0)), ""))</f>
        <v/>
      </c>
      <c r="C1035" s="69" t="str">
        <f>IF($I1035="", "", IF(COUNTIF('Job Database'!$X$11:$X$3035, $I1035)=0, $AC$5, $AC$4))</f>
        <v/>
      </c>
      <c r="D1035" s="40"/>
      <c r="E1035" s="85" t="str">
        <f>IF($I1035="", "", IF(IFERROR(INDEX('Job Database'!$M$11:$M$3035, MATCH($I1035, 'Job Database'!$X$11:$X$3035, 0)), "")="", "", IFERROR(INDEX('Job Database'!$M$11:$M$3035, MATCH($I1035, 'Job Database'!$X$11:$X$3035, 0)), "")))</f>
        <v/>
      </c>
      <c r="F1035" s="40"/>
      <c r="G1035" s="88" t="str">
        <f t="shared" si="645"/>
        <v/>
      </c>
      <c r="H1035" s="40"/>
      <c r="I1035" s="24"/>
      <c r="J1035" s="34"/>
      <c r="K1035" s="106"/>
      <c r="L1035" s="79"/>
      <c r="M1035" s="34"/>
      <c r="N1035" s="79"/>
      <c r="O1035" s="31"/>
      <c r="P1035" s="53"/>
      <c r="Q1035" s="40"/>
      <c r="S1035" s="41" t="str">
        <f t="shared" ref="S1035:S1098" si="674">IF($K1035="", "", IF($AG$5&lt;=$K1035, "X", ""))</f>
        <v/>
      </c>
      <c r="T1035" s="41" t="str">
        <f t="shared" ref="T1035:T1098" si="675">IF($K1035="", "", IF($AG$5&gt;$K1035, "X", ""))</f>
        <v/>
      </c>
      <c r="U1035" s="41" t="str">
        <f t="shared" si="646"/>
        <v/>
      </c>
      <c r="W1035" s="74" t="str">
        <f>IF('Job Database'!$X1035="", "", 'Job Database'!$X1035)</f>
        <v/>
      </c>
      <c r="Y1035" s="41" t="str">
        <f>IF($W1035="", "", IF(COUNTIF($I$11:$I$3035, $W1035)&gt;0, "", MAX($Y$10:$Y1034)+1))</f>
        <v/>
      </c>
      <c r="Z1035" s="41">
        <v>1025</v>
      </c>
      <c r="AA1035" s="58" t="str">
        <f t="shared" si="647"/>
        <v/>
      </c>
      <c r="AC1035" s="41" t="str">
        <f t="shared" ref="AC1035:AC1098" si="676">IF($I1035="", "", IF(COUNTIF($W$11:$W$3035, $I1035)=0, "X", ""))</f>
        <v/>
      </c>
      <c r="AE1035" s="41" t="str">
        <f t="shared" si="648"/>
        <v/>
      </c>
      <c r="AJ1035" s="154" t="str">
        <f t="shared" si="649"/>
        <v/>
      </c>
      <c r="AL1035" s="120" t="str">
        <f t="shared" si="650"/>
        <v/>
      </c>
      <c r="AM1035" s="104" t="str">
        <f t="shared" si="651"/>
        <v/>
      </c>
      <c r="AN1035" s="104" t="str">
        <f t="shared" si="652"/>
        <v/>
      </c>
      <c r="AO1035" s="104" t="str">
        <f t="shared" ref="AO1035:AO1098" si="677">IF(COUNTIF($AZ1035:$BE1035, $AZ$5)&gt;0, "X", "")</f>
        <v/>
      </c>
      <c r="AP1035" s="104" t="str">
        <f t="shared" ref="AP1035:AP1098" si="678">IF(COUNTIF($AZ1035:$BE1035, $AZ$4)&gt;0, "X", "")</f>
        <v/>
      </c>
      <c r="AQ1035" s="121" t="str">
        <f t="shared" si="653"/>
        <v/>
      </c>
      <c r="AS1035" s="88" t="str">
        <f t="shared" ref="AS1035:AS1098" si="679">IF(OR(NOT(J1035=""), E1035="", NOT($O1035=""), NOT($P1035="")), "", NETWORKDAYS(E1035, $AG$5, $BJ$34:$BJ$57))</f>
        <v/>
      </c>
      <c r="AT1035" s="68" t="str">
        <f t="shared" si="654"/>
        <v/>
      </c>
      <c r="AU1035" s="68" t="str">
        <f t="shared" si="655"/>
        <v/>
      </c>
      <c r="AV1035" s="68" t="str">
        <f t="shared" si="656"/>
        <v/>
      </c>
      <c r="AW1035" s="88" t="str">
        <f t="shared" ref="AW1035:AW1098" si="680">IF(OR(NOT(O1035=""), N1035="", NOT($O1035=""), NOT($P1035="")), "", NETWORKDAYS(N1035, $AG$5, $BJ$34:$BJ$57))</f>
        <v/>
      </c>
      <c r="AZ1035" s="88" t="str">
        <f t="shared" ref="AZ1035:AZ1098" si="681">IF(OR(AS1035="", $U1035="X"), "", IF(AS1035&gt;=AS$7, $AZ$4, IF(AS1035&gt;=AS$9, $AZ$5, "")))</f>
        <v/>
      </c>
      <c r="BA1035" s="68" t="str">
        <f t="shared" ref="BA1035:BA1098" si="682">IF(OR(AT1035="", $U1035="X"), "", IF(AT1035&gt;=AT$7, $AZ$4, IF(AT1035&gt;=AT$9, $AZ$5, "")))</f>
        <v/>
      </c>
      <c r="BB1035" s="68" t="str">
        <f t="shared" ref="BB1035:BB1098" si="683">IF(OR(AU1035="", $U1035="X"), "", IF(AU1035&gt;=AU$7, $AZ$4, IF(AU1035&gt;=AU$9, $AZ$5, "")))</f>
        <v/>
      </c>
      <c r="BC1035" s="68" t="str">
        <f t="shared" ref="BC1035:BC1098" si="684">IF(OR(AV1035="", $U1035="X"), "", IF(AV1035&gt;=AV$7, $AZ$4, IF(AV1035&gt;=AV$9, $AZ$5, "")))</f>
        <v/>
      </c>
      <c r="BD1035" s="69" t="str">
        <f t="shared" ref="BD1035:BD1098" si="685">IF(OR(AW1035="", $U1035="X"), "", IF(AW1035&gt;=AW$7, $AZ$4, IF(AW1035&gt;=AW$9, $AZ$5, "")))</f>
        <v/>
      </c>
      <c r="BE1035" s="69" t="str">
        <f t="shared" si="657"/>
        <v/>
      </c>
      <c r="BT1035" s="138" t="str">
        <f t="shared" ca="1" si="658"/>
        <v/>
      </c>
      <c r="BU1035" s="139" t="str">
        <f t="shared" ca="1" si="659"/>
        <v/>
      </c>
      <c r="BW1035" s="138" t="str">
        <f t="shared" si="660"/>
        <v/>
      </c>
      <c r="BX1035" s="104" t="str">
        <f t="shared" si="661"/>
        <v/>
      </c>
      <c r="BY1035" s="139" t="str">
        <f t="shared" si="662"/>
        <v/>
      </c>
      <c r="CA1035" s="138" t="str">
        <f t="shared" si="663"/>
        <v/>
      </c>
      <c r="CB1035" s="104" t="str">
        <f t="shared" si="664"/>
        <v/>
      </c>
      <c r="CC1035" s="139" t="str">
        <f t="shared" si="665"/>
        <v/>
      </c>
      <c r="CE1035" s="162" t="str">
        <f t="shared" si="666"/>
        <v/>
      </c>
      <c r="CF1035" s="163" t="str">
        <f t="shared" si="667"/>
        <v/>
      </c>
      <c r="CG1035" s="164" t="str">
        <f t="shared" si="668"/>
        <v/>
      </c>
      <c r="CI1035" s="162" t="str">
        <f t="shared" si="669"/>
        <v/>
      </c>
      <c r="CJ1035" s="163" t="str">
        <f t="shared" si="672"/>
        <v/>
      </c>
      <c r="CK1035" s="164" t="str">
        <f t="shared" si="673"/>
        <v/>
      </c>
      <c r="CM1035" s="169" t="str">
        <f t="shared" si="670"/>
        <v/>
      </c>
      <c r="CN1035" s="139" t="str">
        <f t="shared" si="671"/>
        <v/>
      </c>
      <c r="CP1035" s="41" t="str">
        <f>IF($CM1035="", "", COUNTIF($CM$11:$CM$3035, "&lt;"&amp;$CM1035)+1+COUNTIF($CM$11:$CM1035, $CM1035)-1)</f>
        <v/>
      </c>
    </row>
    <row r="1036" spans="1:94" x14ac:dyDescent="0.25">
      <c r="A1036" s="40"/>
      <c r="B1036" s="82" t="str">
        <f>IF($I1036="", "", IFERROR(INDEX('Job Database'!$AE$11:$AE$3035, MATCH($I1036, 'Job Database'!$X$11:$X$3035, 0)), ""))</f>
        <v/>
      </c>
      <c r="C1036" s="69" t="str">
        <f>IF($I1036="", "", IF(COUNTIF('Job Database'!$X$11:$X$3035, $I1036)=0, $AC$5, $AC$4))</f>
        <v/>
      </c>
      <c r="D1036" s="40"/>
      <c r="E1036" s="85" t="str">
        <f>IF($I1036="", "", IF(IFERROR(INDEX('Job Database'!$M$11:$M$3035, MATCH($I1036, 'Job Database'!$X$11:$X$3035, 0)), "")="", "", IFERROR(INDEX('Job Database'!$M$11:$M$3035, MATCH($I1036, 'Job Database'!$X$11:$X$3035, 0)), "")))</f>
        <v/>
      </c>
      <c r="F1036" s="40"/>
      <c r="G1036" s="88" t="str">
        <f t="shared" ref="G1036:G1099" si="686">$AJ1036</f>
        <v/>
      </c>
      <c r="H1036" s="40"/>
      <c r="I1036" s="24"/>
      <c r="J1036" s="34"/>
      <c r="K1036" s="106"/>
      <c r="L1036" s="79"/>
      <c r="M1036" s="34"/>
      <c r="N1036" s="79"/>
      <c r="O1036" s="31"/>
      <c r="P1036" s="53"/>
      <c r="Q1036" s="40"/>
      <c r="S1036" s="41" t="str">
        <f t="shared" si="674"/>
        <v/>
      </c>
      <c r="T1036" s="41" t="str">
        <f t="shared" si="675"/>
        <v/>
      </c>
      <c r="U1036" s="41" t="str">
        <f t="shared" ref="U1036:U1099" si="687">IF(OR($S1036="X", $T1036="X"), "X", "")</f>
        <v/>
      </c>
      <c r="W1036" s="74" t="str">
        <f>IF('Job Database'!$X1036="", "", 'Job Database'!$X1036)</f>
        <v/>
      </c>
      <c r="Y1036" s="41" t="str">
        <f>IF($W1036="", "", IF(COUNTIF($I$11:$I$3035, $W1036)&gt;0, "", MAX($Y$10:$Y1035)+1))</f>
        <v/>
      </c>
      <c r="Z1036" s="41">
        <v>1026</v>
      </c>
      <c r="AA1036" s="58" t="str">
        <f t="shared" ref="AA1036:AA1099" si="688">IFERROR(INDEX($W$11:$W$3035, MATCH($Z1036, $Y$11:$Y$3035, 0)), "")</f>
        <v/>
      </c>
      <c r="AC1036" s="41" t="str">
        <f t="shared" si="676"/>
        <v/>
      </c>
      <c r="AE1036" s="41" t="str">
        <f t="shared" ref="AE1036:AE1099" si="689">IF($I1036="", "", IF(COUNTIF($I$11:$I$3035, $I1036)&gt;1, "X", ""))</f>
        <v/>
      </c>
      <c r="AJ1036" s="154" t="str">
        <f t="shared" ref="AJ1036:AJ1099" si="690">IFERROR(INDEX($AL$10:$AQ$10, $AK$10, MATCH("X", $AL1036:$AQ1036, 0)), "")</f>
        <v/>
      </c>
      <c r="AL1036" s="120" t="str">
        <f t="shared" ref="AL1036:AL1099" si="691">IF(AND(OR($O1036=$AG$15, $O1036=$AG$16), $P1036=$AH$11), "X", "")</f>
        <v/>
      </c>
      <c r="AM1036" s="104" t="str">
        <f t="shared" ref="AM1036:AM1099" si="692">IF(AND(OR($O1036=$AG$15, $O1036=$AG$16), $P1036=$AH$13), "X", "")</f>
        <v/>
      </c>
      <c r="AN1036" s="104" t="str">
        <f t="shared" ref="AN1036:AN1099" si="693">IF(AND(AL1036="", AM1036="", AP1036="", AQ1036="", AO1036="", NOT($I1036="")), "X", "")</f>
        <v/>
      </c>
      <c r="AO1036" s="104" t="str">
        <f t="shared" si="677"/>
        <v/>
      </c>
      <c r="AP1036" s="104" t="str">
        <f t="shared" si="678"/>
        <v/>
      </c>
      <c r="AQ1036" s="121" t="str">
        <f t="shared" ref="AQ1036:AQ1099" si="694">IF(COUNTIF($AG$11:$AG$14, $O1036)&gt;0, "X", "")</f>
        <v/>
      </c>
      <c r="AS1036" s="88" t="str">
        <f t="shared" si="679"/>
        <v/>
      </c>
      <c r="AT1036" s="68" t="str">
        <f t="shared" ref="AT1036:AT1099" si="695">IF(OR($J1036="", NOT(L1036=""), NOT($O1036=""), NOT($P1036="")), "", NETWORKDAYS($J1036, $AG$5, $BJ$34:$BJ$57))</f>
        <v/>
      </c>
      <c r="AU1036" s="68" t="str">
        <f t="shared" ref="AU1036:AU1099" si="696">IF(OR($L1036="", NOT(M1036=""), NOT($O1036=""), NOT($P1036="")), "", NETWORKDAYS($L1036, $AG$5, $BJ$34:$BJ$57))</f>
        <v/>
      </c>
      <c r="AV1036" s="68" t="str">
        <f t="shared" ref="AV1036:AV1099" si="697">IF(OR($M1036="", NOT(N1036=""), NOT($O1036=""), NOT($P1036="")), "", NETWORKDAYS($M1036, $AG$5, $BJ$34:$BJ$57))</f>
        <v/>
      </c>
      <c r="AW1036" s="88" t="str">
        <f t="shared" si="680"/>
        <v/>
      </c>
      <c r="AZ1036" s="88" t="str">
        <f t="shared" si="681"/>
        <v/>
      </c>
      <c r="BA1036" s="68" t="str">
        <f t="shared" si="682"/>
        <v/>
      </c>
      <c r="BB1036" s="68" t="str">
        <f t="shared" si="683"/>
        <v/>
      </c>
      <c r="BC1036" s="68" t="str">
        <f t="shared" si="684"/>
        <v/>
      </c>
      <c r="BD1036" s="69" t="str">
        <f t="shared" si="685"/>
        <v/>
      </c>
      <c r="BE1036" s="69" t="str">
        <f t="shared" ref="BE1036:BE1099" si="698">BD1036</f>
        <v/>
      </c>
      <c r="BT1036" s="138" t="str">
        <f t="shared" ref="BT1036:BT1099" ca="1" si="699">IF($BU1036="X", "", IF(COUNTIF($CA1036:$CC1036, "X")&gt;0, "X", ""))</f>
        <v/>
      </c>
      <c r="BU1036" s="139" t="str">
        <f t="shared" ref="BU1036:BU1099" ca="1" si="700">IF(OR($L1036=$AG$5, $M1036=$AG$5, $N1036=$AG$5), "X", "")</f>
        <v/>
      </c>
      <c r="BW1036" s="138" t="str">
        <f t="shared" ref="BW1036:BW1099" si="701">IF(L1036="", "", NETWORKDAYS($AG$5, L1036, $BJ$34:$BJ$57))</f>
        <v/>
      </c>
      <c r="BX1036" s="104" t="str">
        <f t="shared" ref="BX1036:BX1099" si="702">IF(M1036="", "", NETWORKDAYS($AG$5, M1036, $BJ$34:$BJ$57))</f>
        <v/>
      </c>
      <c r="BY1036" s="139" t="str">
        <f t="shared" ref="BY1036:BY1099" si="703">IF(N1036="", "", NETWORKDAYS($AG$5, N1036, $BJ$34:$BJ$57))</f>
        <v/>
      </c>
      <c r="CA1036" s="138" t="str">
        <f t="shared" ref="CA1036:CA1099" si="704">IF(BW1036&lt;0, "", IF(BW1036&lt;=$CA$9, "X", ""))</f>
        <v/>
      </c>
      <c r="CB1036" s="104" t="str">
        <f t="shared" ref="CB1036:CB1099" si="705">IF(BX1036&lt;0, "", IF(BX1036&lt;=$CA$9, "X", ""))</f>
        <v/>
      </c>
      <c r="CC1036" s="139" t="str">
        <f t="shared" ref="CC1036:CC1099" si="706">IF(BY1036&lt;0, "", IF(BY1036&lt;=$CA$9, "X", ""))</f>
        <v/>
      </c>
      <c r="CE1036" s="162" t="str">
        <f t="shared" ref="CE1036:CE1099" si="707">IF(L1036="", "", IF(L1036=$AG$5, L1036, ""))</f>
        <v/>
      </c>
      <c r="CF1036" s="163" t="str">
        <f t="shared" ref="CF1036:CF1099" si="708">IF(M1036="", "", IF(M1036=$AG$5, M1036, ""))</f>
        <v/>
      </c>
      <c r="CG1036" s="164" t="str">
        <f t="shared" ref="CG1036:CG1099" si="709">IF(N1036="", "", IF(N1036=$AG$5, N1036, ""))</f>
        <v/>
      </c>
      <c r="CI1036" s="162" t="str">
        <f t="shared" ref="CI1036:CI1099" si="710">IF(CA1036="", "", L1036)</f>
        <v/>
      </c>
      <c r="CJ1036" s="163" t="str">
        <f t="shared" si="672"/>
        <v/>
      </c>
      <c r="CK1036" s="164" t="str">
        <f t="shared" si="673"/>
        <v/>
      </c>
      <c r="CM1036" s="169" t="str">
        <f t="shared" ref="CM1036:CM1099" si="711">IF(NOT($CE1036=""), $CE1036, IF(NOT($CF1036=""), $CF1036, IF(NOT($CG1036=""), $CG1036, IF(NOT($CI1036=""), $CI1036, IF(NOT($CJ1036=""), $CJ1036, IF(NOT($CK1036=""), $CK1036, ""))))))</f>
        <v/>
      </c>
      <c r="CN1036" s="139" t="str">
        <f t="shared" ref="CN1036:CN1099" si="712">IF(NOT($CE1036=""), "TODAY - 1st Interview", IF(NOT($CF1036=""), "TODAY - 2nd Interview", IF(NOT($CG1036=""), "TODAY - 3rd Interview", IF(NOT($CI1036=""), "Alert - 1st Interview", IF(NOT($CJ1036=""), "Alert - 2nd Interview", IF(NOT($CK1036=""), "Alert - 3rd Interview", ""))))))</f>
        <v/>
      </c>
      <c r="CP1036" s="41" t="str">
        <f>IF($CM1036="", "", COUNTIF($CM$11:$CM$3035, "&lt;"&amp;$CM1036)+1+COUNTIF($CM$11:$CM1036, $CM1036)-1)</f>
        <v/>
      </c>
    </row>
    <row r="1037" spans="1:94" x14ac:dyDescent="0.25">
      <c r="A1037" s="40"/>
      <c r="B1037" s="82" t="str">
        <f>IF($I1037="", "", IFERROR(INDEX('Job Database'!$AE$11:$AE$3035, MATCH($I1037, 'Job Database'!$X$11:$X$3035, 0)), ""))</f>
        <v/>
      </c>
      <c r="C1037" s="69" t="str">
        <f>IF($I1037="", "", IF(COUNTIF('Job Database'!$X$11:$X$3035, $I1037)=0, $AC$5, $AC$4))</f>
        <v/>
      </c>
      <c r="D1037" s="40"/>
      <c r="E1037" s="85" t="str">
        <f>IF($I1037="", "", IF(IFERROR(INDEX('Job Database'!$M$11:$M$3035, MATCH($I1037, 'Job Database'!$X$11:$X$3035, 0)), "")="", "", IFERROR(INDEX('Job Database'!$M$11:$M$3035, MATCH($I1037, 'Job Database'!$X$11:$X$3035, 0)), "")))</f>
        <v/>
      </c>
      <c r="F1037" s="40"/>
      <c r="G1037" s="88" t="str">
        <f t="shared" si="686"/>
        <v/>
      </c>
      <c r="H1037" s="40"/>
      <c r="I1037" s="24"/>
      <c r="J1037" s="34"/>
      <c r="K1037" s="106"/>
      <c r="L1037" s="79"/>
      <c r="M1037" s="34"/>
      <c r="N1037" s="79"/>
      <c r="O1037" s="31"/>
      <c r="P1037" s="53"/>
      <c r="Q1037" s="40"/>
      <c r="S1037" s="41" t="str">
        <f t="shared" si="674"/>
        <v/>
      </c>
      <c r="T1037" s="41" t="str">
        <f t="shared" si="675"/>
        <v/>
      </c>
      <c r="U1037" s="41" t="str">
        <f t="shared" si="687"/>
        <v/>
      </c>
      <c r="W1037" s="74" t="str">
        <f>IF('Job Database'!$X1037="", "", 'Job Database'!$X1037)</f>
        <v/>
      </c>
      <c r="Y1037" s="41" t="str">
        <f>IF($W1037="", "", IF(COUNTIF($I$11:$I$3035, $W1037)&gt;0, "", MAX($Y$10:$Y1036)+1))</f>
        <v/>
      </c>
      <c r="Z1037" s="41">
        <v>1027</v>
      </c>
      <c r="AA1037" s="58" t="str">
        <f t="shared" si="688"/>
        <v/>
      </c>
      <c r="AC1037" s="41" t="str">
        <f t="shared" si="676"/>
        <v/>
      </c>
      <c r="AE1037" s="41" t="str">
        <f t="shared" si="689"/>
        <v/>
      </c>
      <c r="AJ1037" s="154" t="str">
        <f t="shared" si="690"/>
        <v/>
      </c>
      <c r="AL1037" s="120" t="str">
        <f t="shared" si="691"/>
        <v/>
      </c>
      <c r="AM1037" s="104" t="str">
        <f t="shared" si="692"/>
        <v/>
      </c>
      <c r="AN1037" s="104" t="str">
        <f t="shared" si="693"/>
        <v/>
      </c>
      <c r="AO1037" s="104" t="str">
        <f t="shared" si="677"/>
        <v/>
      </c>
      <c r="AP1037" s="104" t="str">
        <f t="shared" si="678"/>
        <v/>
      </c>
      <c r="AQ1037" s="121" t="str">
        <f t="shared" si="694"/>
        <v/>
      </c>
      <c r="AS1037" s="88" t="str">
        <f t="shared" si="679"/>
        <v/>
      </c>
      <c r="AT1037" s="68" t="str">
        <f t="shared" si="695"/>
        <v/>
      </c>
      <c r="AU1037" s="68" t="str">
        <f t="shared" si="696"/>
        <v/>
      </c>
      <c r="AV1037" s="68" t="str">
        <f t="shared" si="697"/>
        <v/>
      </c>
      <c r="AW1037" s="88" t="str">
        <f t="shared" si="680"/>
        <v/>
      </c>
      <c r="AZ1037" s="88" t="str">
        <f t="shared" si="681"/>
        <v/>
      </c>
      <c r="BA1037" s="68" t="str">
        <f t="shared" si="682"/>
        <v/>
      </c>
      <c r="BB1037" s="68" t="str">
        <f t="shared" si="683"/>
        <v/>
      </c>
      <c r="BC1037" s="68" t="str">
        <f t="shared" si="684"/>
        <v/>
      </c>
      <c r="BD1037" s="69" t="str">
        <f t="shared" si="685"/>
        <v/>
      </c>
      <c r="BE1037" s="69" t="str">
        <f t="shared" si="698"/>
        <v/>
      </c>
      <c r="BT1037" s="138" t="str">
        <f t="shared" ca="1" si="699"/>
        <v/>
      </c>
      <c r="BU1037" s="139" t="str">
        <f t="shared" ca="1" si="700"/>
        <v/>
      </c>
      <c r="BW1037" s="138" t="str">
        <f t="shared" si="701"/>
        <v/>
      </c>
      <c r="BX1037" s="104" t="str">
        <f t="shared" si="702"/>
        <v/>
      </c>
      <c r="BY1037" s="139" t="str">
        <f t="shared" si="703"/>
        <v/>
      </c>
      <c r="CA1037" s="138" t="str">
        <f t="shared" si="704"/>
        <v/>
      </c>
      <c r="CB1037" s="104" t="str">
        <f t="shared" si="705"/>
        <v/>
      </c>
      <c r="CC1037" s="139" t="str">
        <f t="shared" si="706"/>
        <v/>
      </c>
      <c r="CE1037" s="162" t="str">
        <f t="shared" si="707"/>
        <v/>
      </c>
      <c r="CF1037" s="163" t="str">
        <f t="shared" si="708"/>
        <v/>
      </c>
      <c r="CG1037" s="164" t="str">
        <f t="shared" si="709"/>
        <v/>
      </c>
      <c r="CI1037" s="162" t="str">
        <f t="shared" si="710"/>
        <v/>
      </c>
      <c r="CJ1037" s="163" t="str">
        <f t="shared" si="672"/>
        <v/>
      </c>
      <c r="CK1037" s="164" t="str">
        <f t="shared" si="673"/>
        <v/>
      </c>
      <c r="CM1037" s="169" t="str">
        <f t="shared" si="711"/>
        <v/>
      </c>
      <c r="CN1037" s="139" t="str">
        <f t="shared" si="712"/>
        <v/>
      </c>
      <c r="CP1037" s="41" t="str">
        <f>IF($CM1037="", "", COUNTIF($CM$11:$CM$3035, "&lt;"&amp;$CM1037)+1+COUNTIF($CM$11:$CM1037, $CM1037)-1)</f>
        <v/>
      </c>
    </row>
    <row r="1038" spans="1:94" x14ac:dyDescent="0.25">
      <c r="A1038" s="40"/>
      <c r="B1038" s="82" t="str">
        <f>IF($I1038="", "", IFERROR(INDEX('Job Database'!$AE$11:$AE$3035, MATCH($I1038, 'Job Database'!$X$11:$X$3035, 0)), ""))</f>
        <v/>
      </c>
      <c r="C1038" s="69" t="str">
        <f>IF($I1038="", "", IF(COUNTIF('Job Database'!$X$11:$X$3035, $I1038)=0, $AC$5, $AC$4))</f>
        <v/>
      </c>
      <c r="D1038" s="40"/>
      <c r="E1038" s="85" t="str">
        <f>IF($I1038="", "", IF(IFERROR(INDEX('Job Database'!$M$11:$M$3035, MATCH($I1038, 'Job Database'!$X$11:$X$3035, 0)), "")="", "", IFERROR(INDEX('Job Database'!$M$11:$M$3035, MATCH($I1038, 'Job Database'!$X$11:$X$3035, 0)), "")))</f>
        <v/>
      </c>
      <c r="F1038" s="40"/>
      <c r="G1038" s="88" t="str">
        <f t="shared" si="686"/>
        <v/>
      </c>
      <c r="H1038" s="40"/>
      <c r="I1038" s="24"/>
      <c r="J1038" s="34"/>
      <c r="K1038" s="106"/>
      <c r="L1038" s="79"/>
      <c r="M1038" s="34"/>
      <c r="N1038" s="79"/>
      <c r="O1038" s="31"/>
      <c r="P1038" s="53"/>
      <c r="Q1038" s="40"/>
      <c r="S1038" s="41" t="str">
        <f t="shared" si="674"/>
        <v/>
      </c>
      <c r="T1038" s="41" t="str">
        <f t="shared" si="675"/>
        <v/>
      </c>
      <c r="U1038" s="41" t="str">
        <f t="shared" si="687"/>
        <v/>
      </c>
      <c r="W1038" s="74" t="str">
        <f>IF('Job Database'!$X1038="", "", 'Job Database'!$X1038)</f>
        <v/>
      </c>
      <c r="Y1038" s="41" t="str">
        <f>IF($W1038="", "", IF(COUNTIF($I$11:$I$3035, $W1038)&gt;0, "", MAX($Y$10:$Y1037)+1))</f>
        <v/>
      </c>
      <c r="Z1038" s="41">
        <v>1028</v>
      </c>
      <c r="AA1038" s="58" t="str">
        <f t="shared" si="688"/>
        <v/>
      </c>
      <c r="AC1038" s="41" t="str">
        <f t="shared" si="676"/>
        <v/>
      </c>
      <c r="AE1038" s="41" t="str">
        <f t="shared" si="689"/>
        <v/>
      </c>
      <c r="AJ1038" s="154" t="str">
        <f t="shared" si="690"/>
        <v/>
      </c>
      <c r="AL1038" s="120" t="str">
        <f t="shared" si="691"/>
        <v/>
      </c>
      <c r="AM1038" s="104" t="str">
        <f t="shared" si="692"/>
        <v/>
      </c>
      <c r="AN1038" s="104" t="str">
        <f t="shared" si="693"/>
        <v/>
      </c>
      <c r="AO1038" s="104" t="str">
        <f t="shared" si="677"/>
        <v/>
      </c>
      <c r="AP1038" s="104" t="str">
        <f t="shared" si="678"/>
        <v/>
      </c>
      <c r="AQ1038" s="121" t="str">
        <f t="shared" si="694"/>
        <v/>
      </c>
      <c r="AS1038" s="88" t="str">
        <f t="shared" si="679"/>
        <v/>
      </c>
      <c r="AT1038" s="68" t="str">
        <f t="shared" si="695"/>
        <v/>
      </c>
      <c r="AU1038" s="68" t="str">
        <f t="shared" si="696"/>
        <v/>
      </c>
      <c r="AV1038" s="68" t="str">
        <f t="shared" si="697"/>
        <v/>
      </c>
      <c r="AW1038" s="88" t="str">
        <f t="shared" si="680"/>
        <v/>
      </c>
      <c r="AZ1038" s="88" t="str">
        <f t="shared" si="681"/>
        <v/>
      </c>
      <c r="BA1038" s="68" t="str">
        <f t="shared" si="682"/>
        <v/>
      </c>
      <c r="BB1038" s="68" t="str">
        <f t="shared" si="683"/>
        <v/>
      </c>
      <c r="BC1038" s="68" t="str">
        <f t="shared" si="684"/>
        <v/>
      </c>
      <c r="BD1038" s="69" t="str">
        <f t="shared" si="685"/>
        <v/>
      </c>
      <c r="BE1038" s="69" t="str">
        <f t="shared" si="698"/>
        <v/>
      </c>
      <c r="BT1038" s="138" t="str">
        <f t="shared" ca="1" si="699"/>
        <v/>
      </c>
      <c r="BU1038" s="139" t="str">
        <f t="shared" ca="1" si="700"/>
        <v/>
      </c>
      <c r="BW1038" s="138" t="str">
        <f t="shared" si="701"/>
        <v/>
      </c>
      <c r="BX1038" s="104" t="str">
        <f t="shared" si="702"/>
        <v/>
      </c>
      <c r="BY1038" s="139" t="str">
        <f t="shared" si="703"/>
        <v/>
      </c>
      <c r="CA1038" s="138" t="str">
        <f t="shared" si="704"/>
        <v/>
      </c>
      <c r="CB1038" s="104" t="str">
        <f t="shared" si="705"/>
        <v/>
      </c>
      <c r="CC1038" s="139" t="str">
        <f t="shared" si="706"/>
        <v/>
      </c>
      <c r="CE1038" s="162" t="str">
        <f t="shared" si="707"/>
        <v/>
      </c>
      <c r="CF1038" s="163" t="str">
        <f t="shared" si="708"/>
        <v/>
      </c>
      <c r="CG1038" s="164" t="str">
        <f t="shared" si="709"/>
        <v/>
      </c>
      <c r="CI1038" s="162" t="str">
        <f t="shared" si="710"/>
        <v/>
      </c>
      <c r="CJ1038" s="163" t="str">
        <f t="shared" si="672"/>
        <v/>
      </c>
      <c r="CK1038" s="164" t="str">
        <f t="shared" si="673"/>
        <v/>
      </c>
      <c r="CM1038" s="169" t="str">
        <f t="shared" si="711"/>
        <v/>
      </c>
      <c r="CN1038" s="139" t="str">
        <f t="shared" si="712"/>
        <v/>
      </c>
      <c r="CP1038" s="41" t="str">
        <f>IF($CM1038="", "", COUNTIF($CM$11:$CM$3035, "&lt;"&amp;$CM1038)+1+COUNTIF($CM$11:$CM1038, $CM1038)-1)</f>
        <v/>
      </c>
    </row>
    <row r="1039" spans="1:94" x14ac:dyDescent="0.25">
      <c r="A1039" s="40"/>
      <c r="B1039" s="82" t="str">
        <f>IF($I1039="", "", IFERROR(INDEX('Job Database'!$AE$11:$AE$3035, MATCH($I1039, 'Job Database'!$X$11:$X$3035, 0)), ""))</f>
        <v/>
      </c>
      <c r="C1039" s="69" t="str">
        <f>IF($I1039="", "", IF(COUNTIF('Job Database'!$X$11:$X$3035, $I1039)=0, $AC$5, $AC$4))</f>
        <v/>
      </c>
      <c r="D1039" s="40"/>
      <c r="E1039" s="85" t="str">
        <f>IF($I1039="", "", IF(IFERROR(INDEX('Job Database'!$M$11:$M$3035, MATCH($I1039, 'Job Database'!$X$11:$X$3035, 0)), "")="", "", IFERROR(INDEX('Job Database'!$M$11:$M$3035, MATCH($I1039, 'Job Database'!$X$11:$X$3035, 0)), "")))</f>
        <v/>
      </c>
      <c r="F1039" s="40"/>
      <c r="G1039" s="88" t="str">
        <f t="shared" si="686"/>
        <v/>
      </c>
      <c r="H1039" s="40"/>
      <c r="I1039" s="24"/>
      <c r="J1039" s="34"/>
      <c r="K1039" s="106"/>
      <c r="L1039" s="79"/>
      <c r="M1039" s="34"/>
      <c r="N1039" s="79"/>
      <c r="O1039" s="31"/>
      <c r="P1039" s="53"/>
      <c r="Q1039" s="40"/>
      <c r="S1039" s="41" t="str">
        <f t="shared" si="674"/>
        <v/>
      </c>
      <c r="T1039" s="41" t="str">
        <f t="shared" si="675"/>
        <v/>
      </c>
      <c r="U1039" s="41" t="str">
        <f t="shared" si="687"/>
        <v/>
      </c>
      <c r="W1039" s="74" t="str">
        <f>IF('Job Database'!$X1039="", "", 'Job Database'!$X1039)</f>
        <v/>
      </c>
      <c r="Y1039" s="41" t="str">
        <f>IF($W1039="", "", IF(COUNTIF($I$11:$I$3035, $W1039)&gt;0, "", MAX($Y$10:$Y1038)+1))</f>
        <v/>
      </c>
      <c r="Z1039" s="41">
        <v>1029</v>
      </c>
      <c r="AA1039" s="58" t="str">
        <f t="shared" si="688"/>
        <v/>
      </c>
      <c r="AC1039" s="41" t="str">
        <f t="shared" si="676"/>
        <v/>
      </c>
      <c r="AE1039" s="41" t="str">
        <f t="shared" si="689"/>
        <v/>
      </c>
      <c r="AJ1039" s="154" t="str">
        <f t="shared" si="690"/>
        <v/>
      </c>
      <c r="AL1039" s="120" t="str">
        <f t="shared" si="691"/>
        <v/>
      </c>
      <c r="AM1039" s="104" t="str">
        <f t="shared" si="692"/>
        <v/>
      </c>
      <c r="AN1039" s="104" t="str">
        <f t="shared" si="693"/>
        <v/>
      </c>
      <c r="AO1039" s="104" t="str">
        <f t="shared" si="677"/>
        <v/>
      </c>
      <c r="AP1039" s="104" t="str">
        <f t="shared" si="678"/>
        <v/>
      </c>
      <c r="AQ1039" s="121" t="str">
        <f t="shared" si="694"/>
        <v/>
      </c>
      <c r="AS1039" s="88" t="str">
        <f t="shared" si="679"/>
        <v/>
      </c>
      <c r="AT1039" s="68" t="str">
        <f t="shared" si="695"/>
        <v/>
      </c>
      <c r="AU1039" s="68" t="str">
        <f t="shared" si="696"/>
        <v/>
      </c>
      <c r="AV1039" s="68" t="str">
        <f t="shared" si="697"/>
        <v/>
      </c>
      <c r="AW1039" s="88" t="str">
        <f t="shared" si="680"/>
        <v/>
      </c>
      <c r="AZ1039" s="88" t="str">
        <f t="shared" si="681"/>
        <v/>
      </c>
      <c r="BA1039" s="68" t="str">
        <f t="shared" si="682"/>
        <v/>
      </c>
      <c r="BB1039" s="68" t="str">
        <f t="shared" si="683"/>
        <v/>
      </c>
      <c r="BC1039" s="68" t="str">
        <f t="shared" si="684"/>
        <v/>
      </c>
      <c r="BD1039" s="69" t="str">
        <f t="shared" si="685"/>
        <v/>
      </c>
      <c r="BE1039" s="69" t="str">
        <f t="shared" si="698"/>
        <v/>
      </c>
      <c r="BT1039" s="138" t="str">
        <f t="shared" ca="1" si="699"/>
        <v/>
      </c>
      <c r="BU1039" s="139" t="str">
        <f t="shared" ca="1" si="700"/>
        <v/>
      </c>
      <c r="BW1039" s="138" t="str">
        <f t="shared" si="701"/>
        <v/>
      </c>
      <c r="BX1039" s="104" t="str">
        <f t="shared" si="702"/>
        <v/>
      </c>
      <c r="BY1039" s="139" t="str">
        <f t="shared" si="703"/>
        <v/>
      </c>
      <c r="CA1039" s="138" t="str">
        <f t="shared" si="704"/>
        <v/>
      </c>
      <c r="CB1039" s="104" t="str">
        <f t="shared" si="705"/>
        <v/>
      </c>
      <c r="CC1039" s="139" t="str">
        <f t="shared" si="706"/>
        <v/>
      </c>
      <c r="CE1039" s="162" t="str">
        <f t="shared" si="707"/>
        <v/>
      </c>
      <c r="CF1039" s="163" t="str">
        <f t="shared" si="708"/>
        <v/>
      </c>
      <c r="CG1039" s="164" t="str">
        <f t="shared" si="709"/>
        <v/>
      </c>
      <c r="CI1039" s="162" t="str">
        <f t="shared" si="710"/>
        <v/>
      </c>
      <c r="CJ1039" s="163" t="str">
        <f t="shared" si="672"/>
        <v/>
      </c>
      <c r="CK1039" s="164" t="str">
        <f t="shared" si="673"/>
        <v/>
      </c>
      <c r="CM1039" s="169" t="str">
        <f t="shared" si="711"/>
        <v/>
      </c>
      <c r="CN1039" s="139" t="str">
        <f t="shared" si="712"/>
        <v/>
      </c>
      <c r="CP1039" s="41" t="str">
        <f>IF($CM1039="", "", COUNTIF($CM$11:$CM$3035, "&lt;"&amp;$CM1039)+1+COUNTIF($CM$11:$CM1039, $CM1039)-1)</f>
        <v/>
      </c>
    </row>
    <row r="1040" spans="1:94" x14ac:dyDescent="0.25">
      <c r="A1040" s="40"/>
      <c r="B1040" s="82" t="str">
        <f>IF($I1040="", "", IFERROR(INDEX('Job Database'!$AE$11:$AE$3035, MATCH($I1040, 'Job Database'!$X$11:$X$3035, 0)), ""))</f>
        <v/>
      </c>
      <c r="C1040" s="69" t="str">
        <f>IF($I1040="", "", IF(COUNTIF('Job Database'!$X$11:$X$3035, $I1040)=0, $AC$5, $AC$4))</f>
        <v/>
      </c>
      <c r="D1040" s="40"/>
      <c r="E1040" s="85" t="str">
        <f>IF($I1040="", "", IF(IFERROR(INDEX('Job Database'!$M$11:$M$3035, MATCH($I1040, 'Job Database'!$X$11:$X$3035, 0)), "")="", "", IFERROR(INDEX('Job Database'!$M$11:$M$3035, MATCH($I1040, 'Job Database'!$X$11:$X$3035, 0)), "")))</f>
        <v/>
      </c>
      <c r="F1040" s="40"/>
      <c r="G1040" s="88" t="str">
        <f t="shared" si="686"/>
        <v/>
      </c>
      <c r="H1040" s="40"/>
      <c r="I1040" s="24"/>
      <c r="J1040" s="34"/>
      <c r="K1040" s="106"/>
      <c r="L1040" s="79"/>
      <c r="M1040" s="34"/>
      <c r="N1040" s="79"/>
      <c r="O1040" s="31"/>
      <c r="P1040" s="53"/>
      <c r="Q1040" s="40"/>
      <c r="S1040" s="41" t="str">
        <f t="shared" si="674"/>
        <v/>
      </c>
      <c r="T1040" s="41" t="str">
        <f t="shared" si="675"/>
        <v/>
      </c>
      <c r="U1040" s="41" t="str">
        <f t="shared" si="687"/>
        <v/>
      </c>
      <c r="W1040" s="74" t="str">
        <f>IF('Job Database'!$X1040="", "", 'Job Database'!$X1040)</f>
        <v/>
      </c>
      <c r="Y1040" s="41" t="str">
        <f>IF($W1040="", "", IF(COUNTIF($I$11:$I$3035, $W1040)&gt;0, "", MAX($Y$10:$Y1039)+1))</f>
        <v/>
      </c>
      <c r="Z1040" s="41">
        <v>1030</v>
      </c>
      <c r="AA1040" s="58" t="str">
        <f t="shared" si="688"/>
        <v/>
      </c>
      <c r="AC1040" s="41" t="str">
        <f t="shared" si="676"/>
        <v/>
      </c>
      <c r="AE1040" s="41" t="str">
        <f t="shared" si="689"/>
        <v/>
      </c>
      <c r="AJ1040" s="154" t="str">
        <f t="shared" si="690"/>
        <v/>
      </c>
      <c r="AL1040" s="120" t="str">
        <f t="shared" si="691"/>
        <v/>
      </c>
      <c r="AM1040" s="104" t="str">
        <f t="shared" si="692"/>
        <v/>
      </c>
      <c r="AN1040" s="104" t="str">
        <f t="shared" si="693"/>
        <v/>
      </c>
      <c r="AO1040" s="104" t="str">
        <f t="shared" si="677"/>
        <v/>
      </c>
      <c r="AP1040" s="104" t="str">
        <f t="shared" si="678"/>
        <v/>
      </c>
      <c r="AQ1040" s="121" t="str">
        <f t="shared" si="694"/>
        <v/>
      </c>
      <c r="AS1040" s="88" t="str">
        <f t="shared" si="679"/>
        <v/>
      </c>
      <c r="AT1040" s="68" t="str">
        <f t="shared" si="695"/>
        <v/>
      </c>
      <c r="AU1040" s="68" t="str">
        <f t="shared" si="696"/>
        <v/>
      </c>
      <c r="AV1040" s="68" t="str">
        <f t="shared" si="697"/>
        <v/>
      </c>
      <c r="AW1040" s="88" t="str">
        <f t="shared" si="680"/>
        <v/>
      </c>
      <c r="AZ1040" s="88" t="str">
        <f t="shared" si="681"/>
        <v/>
      </c>
      <c r="BA1040" s="68" t="str">
        <f t="shared" si="682"/>
        <v/>
      </c>
      <c r="BB1040" s="68" t="str">
        <f t="shared" si="683"/>
        <v/>
      </c>
      <c r="BC1040" s="68" t="str">
        <f t="shared" si="684"/>
        <v/>
      </c>
      <c r="BD1040" s="69" t="str">
        <f t="shared" si="685"/>
        <v/>
      </c>
      <c r="BE1040" s="69" t="str">
        <f t="shared" si="698"/>
        <v/>
      </c>
      <c r="BT1040" s="138" t="str">
        <f t="shared" ca="1" si="699"/>
        <v/>
      </c>
      <c r="BU1040" s="139" t="str">
        <f t="shared" ca="1" si="700"/>
        <v/>
      </c>
      <c r="BW1040" s="138" t="str">
        <f t="shared" si="701"/>
        <v/>
      </c>
      <c r="BX1040" s="104" t="str">
        <f t="shared" si="702"/>
        <v/>
      </c>
      <c r="BY1040" s="139" t="str">
        <f t="shared" si="703"/>
        <v/>
      </c>
      <c r="CA1040" s="138" t="str">
        <f t="shared" si="704"/>
        <v/>
      </c>
      <c r="CB1040" s="104" t="str">
        <f t="shared" si="705"/>
        <v/>
      </c>
      <c r="CC1040" s="139" t="str">
        <f t="shared" si="706"/>
        <v/>
      </c>
      <c r="CE1040" s="162" t="str">
        <f t="shared" si="707"/>
        <v/>
      </c>
      <c r="CF1040" s="163" t="str">
        <f t="shared" si="708"/>
        <v/>
      </c>
      <c r="CG1040" s="164" t="str">
        <f t="shared" si="709"/>
        <v/>
      </c>
      <c r="CI1040" s="162" t="str">
        <f t="shared" si="710"/>
        <v/>
      </c>
      <c r="CJ1040" s="163" t="str">
        <f t="shared" si="672"/>
        <v/>
      </c>
      <c r="CK1040" s="164" t="str">
        <f t="shared" si="673"/>
        <v/>
      </c>
      <c r="CM1040" s="169" t="str">
        <f t="shared" si="711"/>
        <v/>
      </c>
      <c r="CN1040" s="139" t="str">
        <f t="shared" si="712"/>
        <v/>
      </c>
      <c r="CP1040" s="41" t="str">
        <f>IF($CM1040="", "", COUNTIF($CM$11:$CM$3035, "&lt;"&amp;$CM1040)+1+COUNTIF($CM$11:$CM1040, $CM1040)-1)</f>
        <v/>
      </c>
    </row>
    <row r="1041" spans="1:94" x14ac:dyDescent="0.25">
      <c r="A1041" s="40"/>
      <c r="B1041" s="82" t="str">
        <f>IF($I1041="", "", IFERROR(INDEX('Job Database'!$AE$11:$AE$3035, MATCH($I1041, 'Job Database'!$X$11:$X$3035, 0)), ""))</f>
        <v/>
      </c>
      <c r="C1041" s="69" t="str">
        <f>IF($I1041="", "", IF(COUNTIF('Job Database'!$X$11:$X$3035, $I1041)=0, $AC$5, $AC$4))</f>
        <v/>
      </c>
      <c r="D1041" s="40"/>
      <c r="E1041" s="85" t="str">
        <f>IF($I1041="", "", IF(IFERROR(INDEX('Job Database'!$M$11:$M$3035, MATCH($I1041, 'Job Database'!$X$11:$X$3035, 0)), "")="", "", IFERROR(INDEX('Job Database'!$M$11:$M$3035, MATCH($I1041, 'Job Database'!$X$11:$X$3035, 0)), "")))</f>
        <v/>
      </c>
      <c r="F1041" s="40"/>
      <c r="G1041" s="88" t="str">
        <f t="shared" si="686"/>
        <v/>
      </c>
      <c r="H1041" s="40"/>
      <c r="I1041" s="24"/>
      <c r="J1041" s="34"/>
      <c r="K1041" s="106"/>
      <c r="L1041" s="79"/>
      <c r="M1041" s="34"/>
      <c r="N1041" s="79"/>
      <c r="O1041" s="31"/>
      <c r="P1041" s="53"/>
      <c r="Q1041" s="40"/>
      <c r="S1041" s="41" t="str">
        <f t="shared" si="674"/>
        <v/>
      </c>
      <c r="T1041" s="41" t="str">
        <f t="shared" si="675"/>
        <v/>
      </c>
      <c r="U1041" s="41" t="str">
        <f t="shared" si="687"/>
        <v/>
      </c>
      <c r="W1041" s="74" t="str">
        <f>IF('Job Database'!$X1041="", "", 'Job Database'!$X1041)</f>
        <v/>
      </c>
      <c r="Y1041" s="41" t="str">
        <f>IF($W1041="", "", IF(COUNTIF($I$11:$I$3035, $W1041)&gt;0, "", MAX($Y$10:$Y1040)+1))</f>
        <v/>
      </c>
      <c r="Z1041" s="41">
        <v>1031</v>
      </c>
      <c r="AA1041" s="58" t="str">
        <f t="shared" si="688"/>
        <v/>
      </c>
      <c r="AC1041" s="41" t="str">
        <f t="shared" si="676"/>
        <v/>
      </c>
      <c r="AE1041" s="41" t="str">
        <f t="shared" si="689"/>
        <v/>
      </c>
      <c r="AJ1041" s="154" t="str">
        <f t="shared" si="690"/>
        <v/>
      </c>
      <c r="AL1041" s="120" t="str">
        <f t="shared" si="691"/>
        <v/>
      </c>
      <c r="AM1041" s="104" t="str">
        <f t="shared" si="692"/>
        <v/>
      </c>
      <c r="AN1041" s="104" t="str">
        <f t="shared" si="693"/>
        <v/>
      </c>
      <c r="AO1041" s="104" t="str">
        <f t="shared" si="677"/>
        <v/>
      </c>
      <c r="AP1041" s="104" t="str">
        <f t="shared" si="678"/>
        <v/>
      </c>
      <c r="AQ1041" s="121" t="str">
        <f t="shared" si="694"/>
        <v/>
      </c>
      <c r="AS1041" s="88" t="str">
        <f t="shared" si="679"/>
        <v/>
      </c>
      <c r="AT1041" s="68" t="str">
        <f t="shared" si="695"/>
        <v/>
      </c>
      <c r="AU1041" s="68" t="str">
        <f t="shared" si="696"/>
        <v/>
      </c>
      <c r="AV1041" s="68" t="str">
        <f t="shared" si="697"/>
        <v/>
      </c>
      <c r="AW1041" s="88" t="str">
        <f t="shared" si="680"/>
        <v/>
      </c>
      <c r="AZ1041" s="88" t="str">
        <f t="shared" si="681"/>
        <v/>
      </c>
      <c r="BA1041" s="68" t="str">
        <f t="shared" si="682"/>
        <v/>
      </c>
      <c r="BB1041" s="68" t="str">
        <f t="shared" si="683"/>
        <v/>
      </c>
      <c r="BC1041" s="68" t="str">
        <f t="shared" si="684"/>
        <v/>
      </c>
      <c r="BD1041" s="69" t="str">
        <f t="shared" si="685"/>
        <v/>
      </c>
      <c r="BE1041" s="69" t="str">
        <f t="shared" si="698"/>
        <v/>
      </c>
      <c r="BT1041" s="138" t="str">
        <f t="shared" ca="1" si="699"/>
        <v/>
      </c>
      <c r="BU1041" s="139" t="str">
        <f t="shared" ca="1" si="700"/>
        <v/>
      </c>
      <c r="BW1041" s="138" t="str">
        <f t="shared" si="701"/>
        <v/>
      </c>
      <c r="BX1041" s="104" t="str">
        <f t="shared" si="702"/>
        <v/>
      </c>
      <c r="BY1041" s="139" t="str">
        <f t="shared" si="703"/>
        <v/>
      </c>
      <c r="CA1041" s="138" t="str">
        <f t="shared" si="704"/>
        <v/>
      </c>
      <c r="CB1041" s="104" t="str">
        <f t="shared" si="705"/>
        <v/>
      </c>
      <c r="CC1041" s="139" t="str">
        <f t="shared" si="706"/>
        <v/>
      </c>
      <c r="CE1041" s="162" t="str">
        <f t="shared" si="707"/>
        <v/>
      </c>
      <c r="CF1041" s="163" t="str">
        <f t="shared" si="708"/>
        <v/>
      </c>
      <c r="CG1041" s="164" t="str">
        <f t="shared" si="709"/>
        <v/>
      </c>
      <c r="CI1041" s="162" t="str">
        <f t="shared" si="710"/>
        <v/>
      </c>
      <c r="CJ1041" s="163" t="str">
        <f t="shared" si="672"/>
        <v/>
      </c>
      <c r="CK1041" s="164" t="str">
        <f t="shared" si="673"/>
        <v/>
      </c>
      <c r="CM1041" s="169" t="str">
        <f t="shared" si="711"/>
        <v/>
      </c>
      <c r="CN1041" s="139" t="str">
        <f t="shared" si="712"/>
        <v/>
      </c>
      <c r="CP1041" s="41" t="str">
        <f>IF($CM1041="", "", COUNTIF($CM$11:$CM$3035, "&lt;"&amp;$CM1041)+1+COUNTIF($CM$11:$CM1041, $CM1041)-1)</f>
        <v/>
      </c>
    </row>
    <row r="1042" spans="1:94" x14ac:dyDescent="0.25">
      <c r="A1042" s="40"/>
      <c r="B1042" s="82" t="str">
        <f>IF($I1042="", "", IFERROR(INDEX('Job Database'!$AE$11:$AE$3035, MATCH($I1042, 'Job Database'!$X$11:$X$3035, 0)), ""))</f>
        <v/>
      </c>
      <c r="C1042" s="69" t="str">
        <f>IF($I1042="", "", IF(COUNTIF('Job Database'!$X$11:$X$3035, $I1042)=0, $AC$5, $AC$4))</f>
        <v/>
      </c>
      <c r="D1042" s="40"/>
      <c r="E1042" s="85" t="str">
        <f>IF($I1042="", "", IF(IFERROR(INDEX('Job Database'!$M$11:$M$3035, MATCH($I1042, 'Job Database'!$X$11:$X$3035, 0)), "")="", "", IFERROR(INDEX('Job Database'!$M$11:$M$3035, MATCH($I1042, 'Job Database'!$X$11:$X$3035, 0)), "")))</f>
        <v/>
      </c>
      <c r="F1042" s="40"/>
      <c r="G1042" s="88" t="str">
        <f t="shared" si="686"/>
        <v/>
      </c>
      <c r="H1042" s="40"/>
      <c r="I1042" s="24"/>
      <c r="J1042" s="34"/>
      <c r="K1042" s="106"/>
      <c r="L1042" s="79"/>
      <c r="M1042" s="34"/>
      <c r="N1042" s="79"/>
      <c r="O1042" s="31"/>
      <c r="P1042" s="53"/>
      <c r="Q1042" s="40"/>
      <c r="S1042" s="41" t="str">
        <f t="shared" si="674"/>
        <v/>
      </c>
      <c r="T1042" s="41" t="str">
        <f t="shared" si="675"/>
        <v/>
      </c>
      <c r="U1042" s="41" t="str">
        <f t="shared" si="687"/>
        <v/>
      </c>
      <c r="W1042" s="74" t="str">
        <f>IF('Job Database'!$X1042="", "", 'Job Database'!$X1042)</f>
        <v/>
      </c>
      <c r="Y1042" s="41" t="str">
        <f>IF($W1042="", "", IF(COUNTIF($I$11:$I$3035, $W1042)&gt;0, "", MAX($Y$10:$Y1041)+1))</f>
        <v/>
      </c>
      <c r="Z1042" s="41">
        <v>1032</v>
      </c>
      <c r="AA1042" s="58" t="str">
        <f t="shared" si="688"/>
        <v/>
      </c>
      <c r="AC1042" s="41" t="str">
        <f t="shared" si="676"/>
        <v/>
      </c>
      <c r="AE1042" s="41" t="str">
        <f t="shared" si="689"/>
        <v/>
      </c>
      <c r="AJ1042" s="154" t="str">
        <f t="shared" si="690"/>
        <v/>
      </c>
      <c r="AL1042" s="120" t="str">
        <f t="shared" si="691"/>
        <v/>
      </c>
      <c r="AM1042" s="104" t="str">
        <f t="shared" si="692"/>
        <v/>
      </c>
      <c r="AN1042" s="104" t="str">
        <f t="shared" si="693"/>
        <v/>
      </c>
      <c r="AO1042" s="104" t="str">
        <f t="shared" si="677"/>
        <v/>
      </c>
      <c r="AP1042" s="104" t="str">
        <f t="shared" si="678"/>
        <v/>
      </c>
      <c r="AQ1042" s="121" t="str">
        <f t="shared" si="694"/>
        <v/>
      </c>
      <c r="AS1042" s="88" t="str">
        <f t="shared" si="679"/>
        <v/>
      </c>
      <c r="AT1042" s="68" t="str">
        <f t="shared" si="695"/>
        <v/>
      </c>
      <c r="AU1042" s="68" t="str">
        <f t="shared" si="696"/>
        <v/>
      </c>
      <c r="AV1042" s="68" t="str">
        <f t="shared" si="697"/>
        <v/>
      </c>
      <c r="AW1042" s="88" t="str">
        <f t="shared" si="680"/>
        <v/>
      </c>
      <c r="AZ1042" s="88" t="str">
        <f t="shared" si="681"/>
        <v/>
      </c>
      <c r="BA1042" s="68" t="str">
        <f t="shared" si="682"/>
        <v/>
      </c>
      <c r="BB1042" s="68" t="str">
        <f t="shared" si="683"/>
        <v/>
      </c>
      <c r="BC1042" s="68" t="str">
        <f t="shared" si="684"/>
        <v/>
      </c>
      <c r="BD1042" s="69" t="str">
        <f t="shared" si="685"/>
        <v/>
      </c>
      <c r="BE1042" s="69" t="str">
        <f t="shared" si="698"/>
        <v/>
      </c>
      <c r="BT1042" s="138" t="str">
        <f t="shared" ca="1" si="699"/>
        <v/>
      </c>
      <c r="BU1042" s="139" t="str">
        <f t="shared" ca="1" si="700"/>
        <v/>
      </c>
      <c r="BW1042" s="138" t="str">
        <f t="shared" si="701"/>
        <v/>
      </c>
      <c r="BX1042" s="104" t="str">
        <f t="shared" si="702"/>
        <v/>
      </c>
      <c r="BY1042" s="139" t="str">
        <f t="shared" si="703"/>
        <v/>
      </c>
      <c r="CA1042" s="138" t="str">
        <f t="shared" si="704"/>
        <v/>
      </c>
      <c r="CB1042" s="104" t="str">
        <f t="shared" si="705"/>
        <v/>
      </c>
      <c r="CC1042" s="139" t="str">
        <f t="shared" si="706"/>
        <v/>
      </c>
      <c r="CE1042" s="162" t="str">
        <f t="shared" si="707"/>
        <v/>
      </c>
      <c r="CF1042" s="163" t="str">
        <f t="shared" si="708"/>
        <v/>
      </c>
      <c r="CG1042" s="164" t="str">
        <f t="shared" si="709"/>
        <v/>
      </c>
      <c r="CI1042" s="162" t="str">
        <f t="shared" si="710"/>
        <v/>
      </c>
      <c r="CJ1042" s="163" t="str">
        <f t="shared" si="672"/>
        <v/>
      </c>
      <c r="CK1042" s="164" t="str">
        <f t="shared" si="673"/>
        <v/>
      </c>
      <c r="CM1042" s="169" t="str">
        <f t="shared" si="711"/>
        <v/>
      </c>
      <c r="CN1042" s="139" t="str">
        <f t="shared" si="712"/>
        <v/>
      </c>
      <c r="CP1042" s="41" t="str">
        <f>IF($CM1042="", "", COUNTIF($CM$11:$CM$3035, "&lt;"&amp;$CM1042)+1+COUNTIF($CM$11:$CM1042, $CM1042)-1)</f>
        <v/>
      </c>
    </row>
    <row r="1043" spans="1:94" x14ac:dyDescent="0.25">
      <c r="A1043" s="40"/>
      <c r="B1043" s="82" t="str">
        <f>IF($I1043="", "", IFERROR(INDEX('Job Database'!$AE$11:$AE$3035, MATCH($I1043, 'Job Database'!$X$11:$X$3035, 0)), ""))</f>
        <v/>
      </c>
      <c r="C1043" s="69" t="str">
        <f>IF($I1043="", "", IF(COUNTIF('Job Database'!$X$11:$X$3035, $I1043)=0, $AC$5, $AC$4))</f>
        <v/>
      </c>
      <c r="D1043" s="40"/>
      <c r="E1043" s="85" t="str">
        <f>IF($I1043="", "", IF(IFERROR(INDEX('Job Database'!$M$11:$M$3035, MATCH($I1043, 'Job Database'!$X$11:$X$3035, 0)), "")="", "", IFERROR(INDEX('Job Database'!$M$11:$M$3035, MATCH($I1043, 'Job Database'!$X$11:$X$3035, 0)), "")))</f>
        <v/>
      </c>
      <c r="F1043" s="40"/>
      <c r="G1043" s="88" t="str">
        <f t="shared" si="686"/>
        <v/>
      </c>
      <c r="H1043" s="40"/>
      <c r="I1043" s="24"/>
      <c r="J1043" s="34"/>
      <c r="K1043" s="106"/>
      <c r="L1043" s="79"/>
      <c r="M1043" s="34"/>
      <c r="N1043" s="79"/>
      <c r="O1043" s="31"/>
      <c r="P1043" s="53"/>
      <c r="Q1043" s="40"/>
      <c r="S1043" s="41" t="str">
        <f t="shared" si="674"/>
        <v/>
      </c>
      <c r="T1043" s="41" t="str">
        <f t="shared" si="675"/>
        <v/>
      </c>
      <c r="U1043" s="41" t="str">
        <f t="shared" si="687"/>
        <v/>
      </c>
      <c r="W1043" s="74" t="str">
        <f>IF('Job Database'!$X1043="", "", 'Job Database'!$X1043)</f>
        <v/>
      </c>
      <c r="Y1043" s="41" t="str">
        <f>IF($W1043="", "", IF(COUNTIF($I$11:$I$3035, $W1043)&gt;0, "", MAX($Y$10:$Y1042)+1))</f>
        <v/>
      </c>
      <c r="Z1043" s="41">
        <v>1033</v>
      </c>
      <c r="AA1043" s="58" t="str">
        <f t="shared" si="688"/>
        <v/>
      </c>
      <c r="AC1043" s="41" t="str">
        <f t="shared" si="676"/>
        <v/>
      </c>
      <c r="AE1043" s="41" t="str">
        <f t="shared" si="689"/>
        <v/>
      </c>
      <c r="AJ1043" s="154" t="str">
        <f t="shared" si="690"/>
        <v/>
      </c>
      <c r="AL1043" s="120" t="str">
        <f t="shared" si="691"/>
        <v/>
      </c>
      <c r="AM1043" s="104" t="str">
        <f t="shared" si="692"/>
        <v/>
      </c>
      <c r="AN1043" s="104" t="str">
        <f t="shared" si="693"/>
        <v/>
      </c>
      <c r="AO1043" s="104" t="str">
        <f t="shared" si="677"/>
        <v/>
      </c>
      <c r="AP1043" s="104" t="str">
        <f t="shared" si="678"/>
        <v/>
      </c>
      <c r="AQ1043" s="121" t="str">
        <f t="shared" si="694"/>
        <v/>
      </c>
      <c r="AS1043" s="88" t="str">
        <f t="shared" si="679"/>
        <v/>
      </c>
      <c r="AT1043" s="68" t="str">
        <f t="shared" si="695"/>
        <v/>
      </c>
      <c r="AU1043" s="68" t="str">
        <f t="shared" si="696"/>
        <v/>
      </c>
      <c r="AV1043" s="68" t="str">
        <f t="shared" si="697"/>
        <v/>
      </c>
      <c r="AW1043" s="88" t="str">
        <f t="shared" si="680"/>
        <v/>
      </c>
      <c r="AZ1043" s="88" t="str">
        <f t="shared" si="681"/>
        <v/>
      </c>
      <c r="BA1043" s="68" t="str">
        <f t="shared" si="682"/>
        <v/>
      </c>
      <c r="BB1043" s="68" t="str">
        <f t="shared" si="683"/>
        <v/>
      </c>
      <c r="BC1043" s="68" t="str">
        <f t="shared" si="684"/>
        <v/>
      </c>
      <c r="BD1043" s="69" t="str">
        <f t="shared" si="685"/>
        <v/>
      </c>
      <c r="BE1043" s="69" t="str">
        <f t="shared" si="698"/>
        <v/>
      </c>
      <c r="BT1043" s="138" t="str">
        <f t="shared" ca="1" si="699"/>
        <v/>
      </c>
      <c r="BU1043" s="139" t="str">
        <f t="shared" ca="1" si="700"/>
        <v/>
      </c>
      <c r="BW1043" s="138" t="str">
        <f t="shared" si="701"/>
        <v/>
      </c>
      <c r="BX1043" s="104" t="str">
        <f t="shared" si="702"/>
        <v/>
      </c>
      <c r="BY1043" s="139" t="str">
        <f t="shared" si="703"/>
        <v/>
      </c>
      <c r="CA1043" s="138" t="str">
        <f t="shared" si="704"/>
        <v/>
      </c>
      <c r="CB1043" s="104" t="str">
        <f t="shared" si="705"/>
        <v/>
      </c>
      <c r="CC1043" s="139" t="str">
        <f t="shared" si="706"/>
        <v/>
      </c>
      <c r="CE1043" s="162" t="str">
        <f t="shared" si="707"/>
        <v/>
      </c>
      <c r="CF1043" s="163" t="str">
        <f t="shared" si="708"/>
        <v/>
      </c>
      <c r="CG1043" s="164" t="str">
        <f t="shared" si="709"/>
        <v/>
      </c>
      <c r="CI1043" s="162" t="str">
        <f t="shared" si="710"/>
        <v/>
      </c>
      <c r="CJ1043" s="163" t="str">
        <f t="shared" si="672"/>
        <v/>
      </c>
      <c r="CK1043" s="164" t="str">
        <f t="shared" si="673"/>
        <v/>
      </c>
      <c r="CM1043" s="169" t="str">
        <f t="shared" si="711"/>
        <v/>
      </c>
      <c r="CN1043" s="139" t="str">
        <f t="shared" si="712"/>
        <v/>
      </c>
      <c r="CP1043" s="41" t="str">
        <f>IF($CM1043="", "", COUNTIF($CM$11:$CM$3035, "&lt;"&amp;$CM1043)+1+COUNTIF($CM$11:$CM1043, $CM1043)-1)</f>
        <v/>
      </c>
    </row>
    <row r="1044" spans="1:94" x14ac:dyDescent="0.25">
      <c r="A1044" s="40"/>
      <c r="B1044" s="82" t="str">
        <f>IF($I1044="", "", IFERROR(INDEX('Job Database'!$AE$11:$AE$3035, MATCH($I1044, 'Job Database'!$X$11:$X$3035, 0)), ""))</f>
        <v/>
      </c>
      <c r="C1044" s="69" t="str">
        <f>IF($I1044="", "", IF(COUNTIF('Job Database'!$X$11:$X$3035, $I1044)=0, $AC$5, $AC$4))</f>
        <v/>
      </c>
      <c r="D1044" s="40"/>
      <c r="E1044" s="85" t="str">
        <f>IF($I1044="", "", IF(IFERROR(INDEX('Job Database'!$M$11:$M$3035, MATCH($I1044, 'Job Database'!$X$11:$X$3035, 0)), "")="", "", IFERROR(INDEX('Job Database'!$M$11:$M$3035, MATCH($I1044, 'Job Database'!$X$11:$X$3035, 0)), "")))</f>
        <v/>
      </c>
      <c r="F1044" s="40"/>
      <c r="G1044" s="88" t="str">
        <f t="shared" si="686"/>
        <v/>
      </c>
      <c r="H1044" s="40"/>
      <c r="I1044" s="24"/>
      <c r="J1044" s="34"/>
      <c r="K1044" s="106"/>
      <c r="L1044" s="79"/>
      <c r="M1044" s="34"/>
      <c r="N1044" s="79"/>
      <c r="O1044" s="31"/>
      <c r="P1044" s="53"/>
      <c r="Q1044" s="40"/>
      <c r="S1044" s="41" t="str">
        <f t="shared" si="674"/>
        <v/>
      </c>
      <c r="T1044" s="41" t="str">
        <f t="shared" si="675"/>
        <v/>
      </c>
      <c r="U1044" s="41" t="str">
        <f t="shared" si="687"/>
        <v/>
      </c>
      <c r="W1044" s="74" t="str">
        <f>IF('Job Database'!$X1044="", "", 'Job Database'!$X1044)</f>
        <v/>
      </c>
      <c r="Y1044" s="41" t="str">
        <f>IF($W1044="", "", IF(COUNTIF($I$11:$I$3035, $W1044)&gt;0, "", MAX($Y$10:$Y1043)+1))</f>
        <v/>
      </c>
      <c r="Z1044" s="41">
        <v>1034</v>
      </c>
      <c r="AA1044" s="58" t="str">
        <f t="shared" si="688"/>
        <v/>
      </c>
      <c r="AC1044" s="41" t="str">
        <f t="shared" si="676"/>
        <v/>
      </c>
      <c r="AE1044" s="41" t="str">
        <f t="shared" si="689"/>
        <v/>
      </c>
      <c r="AJ1044" s="154" t="str">
        <f t="shared" si="690"/>
        <v/>
      </c>
      <c r="AL1044" s="120" t="str">
        <f t="shared" si="691"/>
        <v/>
      </c>
      <c r="AM1044" s="104" t="str">
        <f t="shared" si="692"/>
        <v/>
      </c>
      <c r="AN1044" s="104" t="str">
        <f t="shared" si="693"/>
        <v/>
      </c>
      <c r="AO1044" s="104" t="str">
        <f t="shared" si="677"/>
        <v/>
      </c>
      <c r="AP1044" s="104" t="str">
        <f t="shared" si="678"/>
        <v/>
      </c>
      <c r="AQ1044" s="121" t="str">
        <f t="shared" si="694"/>
        <v/>
      </c>
      <c r="AS1044" s="88" t="str">
        <f t="shared" si="679"/>
        <v/>
      </c>
      <c r="AT1044" s="68" t="str">
        <f t="shared" si="695"/>
        <v/>
      </c>
      <c r="AU1044" s="68" t="str">
        <f t="shared" si="696"/>
        <v/>
      </c>
      <c r="AV1044" s="68" t="str">
        <f t="shared" si="697"/>
        <v/>
      </c>
      <c r="AW1044" s="88" t="str">
        <f t="shared" si="680"/>
        <v/>
      </c>
      <c r="AZ1044" s="88" t="str">
        <f t="shared" si="681"/>
        <v/>
      </c>
      <c r="BA1044" s="68" t="str">
        <f t="shared" si="682"/>
        <v/>
      </c>
      <c r="BB1044" s="68" t="str">
        <f t="shared" si="683"/>
        <v/>
      </c>
      <c r="BC1044" s="68" t="str">
        <f t="shared" si="684"/>
        <v/>
      </c>
      <c r="BD1044" s="69" t="str">
        <f t="shared" si="685"/>
        <v/>
      </c>
      <c r="BE1044" s="69" t="str">
        <f t="shared" si="698"/>
        <v/>
      </c>
      <c r="BT1044" s="138" t="str">
        <f t="shared" ca="1" si="699"/>
        <v/>
      </c>
      <c r="BU1044" s="139" t="str">
        <f t="shared" ca="1" si="700"/>
        <v/>
      </c>
      <c r="BW1044" s="138" t="str">
        <f t="shared" si="701"/>
        <v/>
      </c>
      <c r="BX1044" s="104" t="str">
        <f t="shared" si="702"/>
        <v/>
      </c>
      <c r="BY1044" s="139" t="str">
        <f t="shared" si="703"/>
        <v/>
      </c>
      <c r="CA1044" s="138" t="str">
        <f t="shared" si="704"/>
        <v/>
      </c>
      <c r="CB1044" s="104" t="str">
        <f t="shared" si="705"/>
        <v/>
      </c>
      <c r="CC1044" s="139" t="str">
        <f t="shared" si="706"/>
        <v/>
      </c>
      <c r="CE1044" s="162" t="str">
        <f t="shared" si="707"/>
        <v/>
      </c>
      <c r="CF1044" s="163" t="str">
        <f t="shared" si="708"/>
        <v/>
      </c>
      <c r="CG1044" s="164" t="str">
        <f t="shared" si="709"/>
        <v/>
      </c>
      <c r="CI1044" s="162" t="str">
        <f t="shared" si="710"/>
        <v/>
      </c>
      <c r="CJ1044" s="163" t="str">
        <f t="shared" si="672"/>
        <v/>
      </c>
      <c r="CK1044" s="164" t="str">
        <f t="shared" si="673"/>
        <v/>
      </c>
      <c r="CM1044" s="169" t="str">
        <f t="shared" si="711"/>
        <v/>
      </c>
      <c r="CN1044" s="139" t="str">
        <f t="shared" si="712"/>
        <v/>
      </c>
      <c r="CP1044" s="41" t="str">
        <f>IF($CM1044="", "", COUNTIF($CM$11:$CM$3035, "&lt;"&amp;$CM1044)+1+COUNTIF($CM$11:$CM1044, $CM1044)-1)</f>
        <v/>
      </c>
    </row>
    <row r="1045" spans="1:94" x14ac:dyDescent="0.25">
      <c r="A1045" s="40"/>
      <c r="B1045" s="82" t="str">
        <f>IF($I1045="", "", IFERROR(INDEX('Job Database'!$AE$11:$AE$3035, MATCH($I1045, 'Job Database'!$X$11:$X$3035, 0)), ""))</f>
        <v/>
      </c>
      <c r="C1045" s="69" t="str">
        <f>IF($I1045="", "", IF(COUNTIF('Job Database'!$X$11:$X$3035, $I1045)=0, $AC$5, $AC$4))</f>
        <v/>
      </c>
      <c r="D1045" s="40"/>
      <c r="E1045" s="85" t="str">
        <f>IF($I1045="", "", IF(IFERROR(INDEX('Job Database'!$M$11:$M$3035, MATCH($I1045, 'Job Database'!$X$11:$X$3035, 0)), "")="", "", IFERROR(INDEX('Job Database'!$M$11:$M$3035, MATCH($I1045, 'Job Database'!$X$11:$X$3035, 0)), "")))</f>
        <v/>
      </c>
      <c r="F1045" s="40"/>
      <c r="G1045" s="88" t="str">
        <f t="shared" si="686"/>
        <v/>
      </c>
      <c r="H1045" s="40"/>
      <c r="I1045" s="24"/>
      <c r="J1045" s="34"/>
      <c r="K1045" s="106"/>
      <c r="L1045" s="79"/>
      <c r="M1045" s="34"/>
      <c r="N1045" s="79"/>
      <c r="O1045" s="31"/>
      <c r="P1045" s="53"/>
      <c r="Q1045" s="40"/>
      <c r="S1045" s="41" t="str">
        <f t="shared" si="674"/>
        <v/>
      </c>
      <c r="T1045" s="41" t="str">
        <f t="shared" si="675"/>
        <v/>
      </c>
      <c r="U1045" s="41" t="str">
        <f t="shared" si="687"/>
        <v/>
      </c>
      <c r="W1045" s="74" t="str">
        <f>IF('Job Database'!$X1045="", "", 'Job Database'!$X1045)</f>
        <v/>
      </c>
      <c r="Y1045" s="41" t="str">
        <f>IF($W1045="", "", IF(COUNTIF($I$11:$I$3035, $W1045)&gt;0, "", MAX($Y$10:$Y1044)+1))</f>
        <v/>
      </c>
      <c r="Z1045" s="41">
        <v>1035</v>
      </c>
      <c r="AA1045" s="58" t="str">
        <f t="shared" si="688"/>
        <v/>
      </c>
      <c r="AC1045" s="41" t="str">
        <f t="shared" si="676"/>
        <v/>
      </c>
      <c r="AE1045" s="41" t="str">
        <f t="shared" si="689"/>
        <v/>
      </c>
      <c r="AJ1045" s="154" t="str">
        <f t="shared" si="690"/>
        <v/>
      </c>
      <c r="AL1045" s="120" t="str">
        <f t="shared" si="691"/>
        <v/>
      </c>
      <c r="AM1045" s="104" t="str">
        <f t="shared" si="692"/>
        <v/>
      </c>
      <c r="AN1045" s="104" t="str">
        <f t="shared" si="693"/>
        <v/>
      </c>
      <c r="AO1045" s="104" t="str">
        <f t="shared" si="677"/>
        <v/>
      </c>
      <c r="AP1045" s="104" t="str">
        <f t="shared" si="678"/>
        <v/>
      </c>
      <c r="AQ1045" s="121" t="str">
        <f t="shared" si="694"/>
        <v/>
      </c>
      <c r="AS1045" s="88" t="str">
        <f t="shared" si="679"/>
        <v/>
      </c>
      <c r="AT1045" s="68" t="str">
        <f t="shared" si="695"/>
        <v/>
      </c>
      <c r="AU1045" s="68" t="str">
        <f t="shared" si="696"/>
        <v/>
      </c>
      <c r="AV1045" s="68" t="str">
        <f t="shared" si="697"/>
        <v/>
      </c>
      <c r="AW1045" s="88" t="str">
        <f t="shared" si="680"/>
        <v/>
      </c>
      <c r="AZ1045" s="88" t="str">
        <f t="shared" si="681"/>
        <v/>
      </c>
      <c r="BA1045" s="68" t="str">
        <f t="shared" si="682"/>
        <v/>
      </c>
      <c r="BB1045" s="68" t="str">
        <f t="shared" si="683"/>
        <v/>
      </c>
      <c r="BC1045" s="68" t="str">
        <f t="shared" si="684"/>
        <v/>
      </c>
      <c r="BD1045" s="69" t="str">
        <f t="shared" si="685"/>
        <v/>
      </c>
      <c r="BE1045" s="69" t="str">
        <f t="shared" si="698"/>
        <v/>
      </c>
      <c r="BT1045" s="138" t="str">
        <f t="shared" ca="1" si="699"/>
        <v/>
      </c>
      <c r="BU1045" s="139" t="str">
        <f t="shared" ca="1" si="700"/>
        <v/>
      </c>
      <c r="BW1045" s="138" t="str">
        <f t="shared" si="701"/>
        <v/>
      </c>
      <c r="BX1045" s="104" t="str">
        <f t="shared" si="702"/>
        <v/>
      </c>
      <c r="BY1045" s="139" t="str">
        <f t="shared" si="703"/>
        <v/>
      </c>
      <c r="CA1045" s="138" t="str">
        <f t="shared" si="704"/>
        <v/>
      </c>
      <c r="CB1045" s="104" t="str">
        <f t="shared" si="705"/>
        <v/>
      </c>
      <c r="CC1045" s="139" t="str">
        <f t="shared" si="706"/>
        <v/>
      </c>
      <c r="CE1045" s="162" t="str">
        <f t="shared" si="707"/>
        <v/>
      </c>
      <c r="CF1045" s="163" t="str">
        <f t="shared" si="708"/>
        <v/>
      </c>
      <c r="CG1045" s="164" t="str">
        <f t="shared" si="709"/>
        <v/>
      </c>
      <c r="CI1045" s="162" t="str">
        <f t="shared" si="710"/>
        <v/>
      </c>
      <c r="CJ1045" s="163" t="str">
        <f t="shared" si="672"/>
        <v/>
      </c>
      <c r="CK1045" s="164" t="str">
        <f t="shared" si="673"/>
        <v/>
      </c>
      <c r="CM1045" s="169" t="str">
        <f t="shared" si="711"/>
        <v/>
      </c>
      <c r="CN1045" s="139" t="str">
        <f t="shared" si="712"/>
        <v/>
      </c>
      <c r="CP1045" s="41" t="str">
        <f>IF($CM1045="", "", COUNTIF($CM$11:$CM$3035, "&lt;"&amp;$CM1045)+1+COUNTIF($CM$11:$CM1045, $CM1045)-1)</f>
        <v/>
      </c>
    </row>
    <row r="1046" spans="1:94" x14ac:dyDescent="0.25">
      <c r="A1046" s="40"/>
      <c r="B1046" s="82" t="str">
        <f>IF($I1046="", "", IFERROR(INDEX('Job Database'!$AE$11:$AE$3035, MATCH($I1046, 'Job Database'!$X$11:$X$3035, 0)), ""))</f>
        <v/>
      </c>
      <c r="C1046" s="69" t="str">
        <f>IF($I1046="", "", IF(COUNTIF('Job Database'!$X$11:$X$3035, $I1046)=0, $AC$5, $AC$4))</f>
        <v/>
      </c>
      <c r="D1046" s="40"/>
      <c r="E1046" s="85" t="str">
        <f>IF($I1046="", "", IF(IFERROR(INDEX('Job Database'!$M$11:$M$3035, MATCH($I1046, 'Job Database'!$X$11:$X$3035, 0)), "")="", "", IFERROR(INDEX('Job Database'!$M$11:$M$3035, MATCH($I1046, 'Job Database'!$X$11:$X$3035, 0)), "")))</f>
        <v/>
      </c>
      <c r="F1046" s="40"/>
      <c r="G1046" s="88" t="str">
        <f t="shared" si="686"/>
        <v/>
      </c>
      <c r="H1046" s="40"/>
      <c r="I1046" s="24"/>
      <c r="J1046" s="34"/>
      <c r="K1046" s="106"/>
      <c r="L1046" s="79"/>
      <c r="M1046" s="34"/>
      <c r="N1046" s="79"/>
      <c r="O1046" s="31"/>
      <c r="P1046" s="53"/>
      <c r="Q1046" s="40"/>
      <c r="S1046" s="41" t="str">
        <f t="shared" si="674"/>
        <v/>
      </c>
      <c r="T1046" s="41" t="str">
        <f t="shared" si="675"/>
        <v/>
      </c>
      <c r="U1046" s="41" t="str">
        <f t="shared" si="687"/>
        <v/>
      </c>
      <c r="W1046" s="74" t="str">
        <f>IF('Job Database'!$X1046="", "", 'Job Database'!$X1046)</f>
        <v/>
      </c>
      <c r="Y1046" s="41" t="str">
        <f>IF($W1046="", "", IF(COUNTIF($I$11:$I$3035, $W1046)&gt;0, "", MAX($Y$10:$Y1045)+1))</f>
        <v/>
      </c>
      <c r="Z1046" s="41">
        <v>1036</v>
      </c>
      <c r="AA1046" s="58" t="str">
        <f t="shared" si="688"/>
        <v/>
      </c>
      <c r="AC1046" s="41" t="str">
        <f t="shared" si="676"/>
        <v/>
      </c>
      <c r="AE1046" s="41" t="str">
        <f t="shared" si="689"/>
        <v/>
      </c>
      <c r="AJ1046" s="154" t="str">
        <f t="shared" si="690"/>
        <v/>
      </c>
      <c r="AL1046" s="120" t="str">
        <f t="shared" si="691"/>
        <v/>
      </c>
      <c r="AM1046" s="104" t="str">
        <f t="shared" si="692"/>
        <v/>
      </c>
      <c r="AN1046" s="104" t="str">
        <f t="shared" si="693"/>
        <v/>
      </c>
      <c r="AO1046" s="104" t="str">
        <f t="shared" si="677"/>
        <v/>
      </c>
      <c r="AP1046" s="104" t="str">
        <f t="shared" si="678"/>
        <v/>
      </c>
      <c r="AQ1046" s="121" t="str">
        <f t="shared" si="694"/>
        <v/>
      </c>
      <c r="AS1046" s="88" t="str">
        <f t="shared" si="679"/>
        <v/>
      </c>
      <c r="AT1046" s="68" t="str">
        <f t="shared" si="695"/>
        <v/>
      </c>
      <c r="AU1046" s="68" t="str">
        <f t="shared" si="696"/>
        <v/>
      </c>
      <c r="AV1046" s="68" t="str">
        <f t="shared" si="697"/>
        <v/>
      </c>
      <c r="AW1046" s="88" t="str">
        <f t="shared" si="680"/>
        <v/>
      </c>
      <c r="AZ1046" s="88" t="str">
        <f t="shared" si="681"/>
        <v/>
      </c>
      <c r="BA1046" s="68" t="str">
        <f t="shared" si="682"/>
        <v/>
      </c>
      <c r="BB1046" s="68" t="str">
        <f t="shared" si="683"/>
        <v/>
      </c>
      <c r="BC1046" s="68" t="str">
        <f t="shared" si="684"/>
        <v/>
      </c>
      <c r="BD1046" s="69" t="str">
        <f t="shared" si="685"/>
        <v/>
      </c>
      <c r="BE1046" s="69" t="str">
        <f t="shared" si="698"/>
        <v/>
      </c>
      <c r="BT1046" s="138" t="str">
        <f t="shared" ca="1" si="699"/>
        <v/>
      </c>
      <c r="BU1046" s="139" t="str">
        <f t="shared" ca="1" si="700"/>
        <v/>
      </c>
      <c r="BW1046" s="138" t="str">
        <f t="shared" si="701"/>
        <v/>
      </c>
      <c r="BX1046" s="104" t="str">
        <f t="shared" si="702"/>
        <v/>
      </c>
      <c r="BY1046" s="139" t="str">
        <f t="shared" si="703"/>
        <v/>
      </c>
      <c r="CA1046" s="138" t="str">
        <f t="shared" si="704"/>
        <v/>
      </c>
      <c r="CB1046" s="104" t="str">
        <f t="shared" si="705"/>
        <v/>
      </c>
      <c r="CC1046" s="139" t="str">
        <f t="shared" si="706"/>
        <v/>
      </c>
      <c r="CE1046" s="162" t="str">
        <f t="shared" si="707"/>
        <v/>
      </c>
      <c r="CF1046" s="163" t="str">
        <f t="shared" si="708"/>
        <v/>
      </c>
      <c r="CG1046" s="164" t="str">
        <f t="shared" si="709"/>
        <v/>
      </c>
      <c r="CI1046" s="162" t="str">
        <f t="shared" si="710"/>
        <v/>
      </c>
      <c r="CJ1046" s="163" t="str">
        <f t="shared" si="672"/>
        <v/>
      </c>
      <c r="CK1046" s="164" t="str">
        <f t="shared" si="673"/>
        <v/>
      </c>
      <c r="CM1046" s="169" t="str">
        <f t="shared" si="711"/>
        <v/>
      </c>
      <c r="CN1046" s="139" t="str">
        <f t="shared" si="712"/>
        <v/>
      </c>
      <c r="CP1046" s="41" t="str">
        <f>IF($CM1046="", "", COUNTIF($CM$11:$CM$3035, "&lt;"&amp;$CM1046)+1+COUNTIF($CM$11:$CM1046, $CM1046)-1)</f>
        <v/>
      </c>
    </row>
    <row r="1047" spans="1:94" x14ac:dyDescent="0.25">
      <c r="A1047" s="40"/>
      <c r="B1047" s="82" t="str">
        <f>IF($I1047="", "", IFERROR(INDEX('Job Database'!$AE$11:$AE$3035, MATCH($I1047, 'Job Database'!$X$11:$X$3035, 0)), ""))</f>
        <v/>
      </c>
      <c r="C1047" s="69" t="str">
        <f>IF($I1047="", "", IF(COUNTIF('Job Database'!$X$11:$X$3035, $I1047)=0, $AC$5, $AC$4))</f>
        <v/>
      </c>
      <c r="D1047" s="40"/>
      <c r="E1047" s="85" t="str">
        <f>IF($I1047="", "", IF(IFERROR(INDEX('Job Database'!$M$11:$M$3035, MATCH($I1047, 'Job Database'!$X$11:$X$3035, 0)), "")="", "", IFERROR(INDEX('Job Database'!$M$11:$M$3035, MATCH($I1047, 'Job Database'!$X$11:$X$3035, 0)), "")))</f>
        <v/>
      </c>
      <c r="F1047" s="40"/>
      <c r="G1047" s="88" t="str">
        <f t="shared" si="686"/>
        <v/>
      </c>
      <c r="H1047" s="40"/>
      <c r="I1047" s="24"/>
      <c r="J1047" s="34"/>
      <c r="K1047" s="106"/>
      <c r="L1047" s="79"/>
      <c r="M1047" s="34"/>
      <c r="N1047" s="79"/>
      <c r="O1047" s="31"/>
      <c r="P1047" s="53"/>
      <c r="Q1047" s="40"/>
      <c r="S1047" s="41" t="str">
        <f t="shared" si="674"/>
        <v/>
      </c>
      <c r="T1047" s="41" t="str">
        <f t="shared" si="675"/>
        <v/>
      </c>
      <c r="U1047" s="41" t="str">
        <f t="shared" si="687"/>
        <v/>
      </c>
      <c r="W1047" s="74" t="str">
        <f>IF('Job Database'!$X1047="", "", 'Job Database'!$X1047)</f>
        <v/>
      </c>
      <c r="Y1047" s="41" t="str">
        <f>IF($W1047="", "", IF(COUNTIF($I$11:$I$3035, $W1047)&gt;0, "", MAX($Y$10:$Y1046)+1))</f>
        <v/>
      </c>
      <c r="Z1047" s="41">
        <v>1037</v>
      </c>
      <c r="AA1047" s="58" t="str">
        <f t="shared" si="688"/>
        <v/>
      </c>
      <c r="AC1047" s="41" t="str">
        <f t="shared" si="676"/>
        <v/>
      </c>
      <c r="AE1047" s="41" t="str">
        <f t="shared" si="689"/>
        <v/>
      </c>
      <c r="AJ1047" s="154" t="str">
        <f t="shared" si="690"/>
        <v/>
      </c>
      <c r="AL1047" s="120" t="str">
        <f t="shared" si="691"/>
        <v/>
      </c>
      <c r="AM1047" s="104" t="str">
        <f t="shared" si="692"/>
        <v/>
      </c>
      <c r="AN1047" s="104" t="str">
        <f t="shared" si="693"/>
        <v/>
      </c>
      <c r="AO1047" s="104" t="str">
        <f t="shared" si="677"/>
        <v/>
      </c>
      <c r="AP1047" s="104" t="str">
        <f t="shared" si="678"/>
        <v/>
      </c>
      <c r="AQ1047" s="121" t="str">
        <f t="shared" si="694"/>
        <v/>
      </c>
      <c r="AS1047" s="88" t="str">
        <f t="shared" si="679"/>
        <v/>
      </c>
      <c r="AT1047" s="68" t="str">
        <f t="shared" si="695"/>
        <v/>
      </c>
      <c r="AU1047" s="68" t="str">
        <f t="shared" si="696"/>
        <v/>
      </c>
      <c r="AV1047" s="68" t="str">
        <f t="shared" si="697"/>
        <v/>
      </c>
      <c r="AW1047" s="88" t="str">
        <f t="shared" si="680"/>
        <v/>
      </c>
      <c r="AZ1047" s="88" t="str">
        <f t="shared" si="681"/>
        <v/>
      </c>
      <c r="BA1047" s="68" t="str">
        <f t="shared" si="682"/>
        <v/>
      </c>
      <c r="BB1047" s="68" t="str">
        <f t="shared" si="683"/>
        <v/>
      </c>
      <c r="BC1047" s="68" t="str">
        <f t="shared" si="684"/>
        <v/>
      </c>
      <c r="BD1047" s="69" t="str">
        <f t="shared" si="685"/>
        <v/>
      </c>
      <c r="BE1047" s="69" t="str">
        <f t="shared" si="698"/>
        <v/>
      </c>
      <c r="BT1047" s="138" t="str">
        <f t="shared" ca="1" si="699"/>
        <v/>
      </c>
      <c r="BU1047" s="139" t="str">
        <f t="shared" ca="1" si="700"/>
        <v/>
      </c>
      <c r="BW1047" s="138" t="str">
        <f t="shared" si="701"/>
        <v/>
      </c>
      <c r="BX1047" s="104" t="str">
        <f t="shared" si="702"/>
        <v/>
      </c>
      <c r="BY1047" s="139" t="str">
        <f t="shared" si="703"/>
        <v/>
      </c>
      <c r="CA1047" s="138" t="str">
        <f t="shared" si="704"/>
        <v/>
      </c>
      <c r="CB1047" s="104" t="str">
        <f t="shared" si="705"/>
        <v/>
      </c>
      <c r="CC1047" s="139" t="str">
        <f t="shared" si="706"/>
        <v/>
      </c>
      <c r="CE1047" s="162" t="str">
        <f t="shared" si="707"/>
        <v/>
      </c>
      <c r="CF1047" s="163" t="str">
        <f t="shared" si="708"/>
        <v/>
      </c>
      <c r="CG1047" s="164" t="str">
        <f t="shared" si="709"/>
        <v/>
      </c>
      <c r="CI1047" s="162" t="str">
        <f t="shared" si="710"/>
        <v/>
      </c>
      <c r="CJ1047" s="163" t="str">
        <f t="shared" si="672"/>
        <v/>
      </c>
      <c r="CK1047" s="164" t="str">
        <f t="shared" si="673"/>
        <v/>
      </c>
      <c r="CM1047" s="169" t="str">
        <f t="shared" si="711"/>
        <v/>
      </c>
      <c r="CN1047" s="139" t="str">
        <f t="shared" si="712"/>
        <v/>
      </c>
      <c r="CP1047" s="41" t="str">
        <f>IF($CM1047="", "", COUNTIF($CM$11:$CM$3035, "&lt;"&amp;$CM1047)+1+COUNTIF($CM$11:$CM1047, $CM1047)-1)</f>
        <v/>
      </c>
    </row>
    <row r="1048" spans="1:94" x14ac:dyDescent="0.25">
      <c r="A1048" s="40"/>
      <c r="B1048" s="82" t="str">
        <f>IF($I1048="", "", IFERROR(INDEX('Job Database'!$AE$11:$AE$3035, MATCH($I1048, 'Job Database'!$X$11:$X$3035, 0)), ""))</f>
        <v/>
      </c>
      <c r="C1048" s="69" t="str">
        <f>IF($I1048="", "", IF(COUNTIF('Job Database'!$X$11:$X$3035, $I1048)=0, $AC$5, $AC$4))</f>
        <v/>
      </c>
      <c r="D1048" s="40"/>
      <c r="E1048" s="85" t="str">
        <f>IF($I1048="", "", IF(IFERROR(INDEX('Job Database'!$M$11:$M$3035, MATCH($I1048, 'Job Database'!$X$11:$X$3035, 0)), "")="", "", IFERROR(INDEX('Job Database'!$M$11:$M$3035, MATCH($I1048, 'Job Database'!$X$11:$X$3035, 0)), "")))</f>
        <v/>
      </c>
      <c r="F1048" s="40"/>
      <c r="G1048" s="88" t="str">
        <f t="shared" si="686"/>
        <v/>
      </c>
      <c r="H1048" s="40"/>
      <c r="I1048" s="24"/>
      <c r="J1048" s="34"/>
      <c r="K1048" s="106"/>
      <c r="L1048" s="79"/>
      <c r="M1048" s="34"/>
      <c r="N1048" s="79"/>
      <c r="O1048" s="31"/>
      <c r="P1048" s="53"/>
      <c r="Q1048" s="40"/>
      <c r="S1048" s="41" t="str">
        <f t="shared" si="674"/>
        <v/>
      </c>
      <c r="T1048" s="41" t="str">
        <f t="shared" si="675"/>
        <v/>
      </c>
      <c r="U1048" s="41" t="str">
        <f t="shared" si="687"/>
        <v/>
      </c>
      <c r="W1048" s="74" t="str">
        <f>IF('Job Database'!$X1048="", "", 'Job Database'!$X1048)</f>
        <v/>
      </c>
      <c r="Y1048" s="41" t="str">
        <f>IF($W1048="", "", IF(COUNTIF($I$11:$I$3035, $W1048)&gt;0, "", MAX($Y$10:$Y1047)+1))</f>
        <v/>
      </c>
      <c r="Z1048" s="41">
        <v>1038</v>
      </c>
      <c r="AA1048" s="58" t="str">
        <f t="shared" si="688"/>
        <v/>
      </c>
      <c r="AC1048" s="41" t="str">
        <f t="shared" si="676"/>
        <v/>
      </c>
      <c r="AE1048" s="41" t="str">
        <f t="shared" si="689"/>
        <v/>
      </c>
      <c r="AJ1048" s="154" t="str">
        <f t="shared" si="690"/>
        <v/>
      </c>
      <c r="AL1048" s="120" t="str">
        <f t="shared" si="691"/>
        <v/>
      </c>
      <c r="AM1048" s="104" t="str">
        <f t="shared" si="692"/>
        <v/>
      </c>
      <c r="AN1048" s="104" t="str">
        <f t="shared" si="693"/>
        <v/>
      </c>
      <c r="AO1048" s="104" t="str">
        <f t="shared" si="677"/>
        <v/>
      </c>
      <c r="AP1048" s="104" t="str">
        <f t="shared" si="678"/>
        <v/>
      </c>
      <c r="AQ1048" s="121" t="str">
        <f t="shared" si="694"/>
        <v/>
      </c>
      <c r="AS1048" s="88" t="str">
        <f t="shared" si="679"/>
        <v/>
      </c>
      <c r="AT1048" s="68" t="str">
        <f t="shared" si="695"/>
        <v/>
      </c>
      <c r="AU1048" s="68" t="str">
        <f t="shared" si="696"/>
        <v/>
      </c>
      <c r="AV1048" s="68" t="str">
        <f t="shared" si="697"/>
        <v/>
      </c>
      <c r="AW1048" s="88" t="str">
        <f t="shared" si="680"/>
        <v/>
      </c>
      <c r="AZ1048" s="88" t="str">
        <f t="shared" si="681"/>
        <v/>
      </c>
      <c r="BA1048" s="68" t="str">
        <f t="shared" si="682"/>
        <v/>
      </c>
      <c r="BB1048" s="68" t="str">
        <f t="shared" si="683"/>
        <v/>
      </c>
      <c r="BC1048" s="68" t="str">
        <f t="shared" si="684"/>
        <v/>
      </c>
      <c r="BD1048" s="69" t="str">
        <f t="shared" si="685"/>
        <v/>
      </c>
      <c r="BE1048" s="69" t="str">
        <f t="shared" si="698"/>
        <v/>
      </c>
      <c r="BT1048" s="138" t="str">
        <f t="shared" ca="1" si="699"/>
        <v/>
      </c>
      <c r="BU1048" s="139" t="str">
        <f t="shared" ca="1" si="700"/>
        <v/>
      </c>
      <c r="BW1048" s="138" t="str">
        <f t="shared" si="701"/>
        <v/>
      </c>
      <c r="BX1048" s="104" t="str">
        <f t="shared" si="702"/>
        <v/>
      </c>
      <c r="BY1048" s="139" t="str">
        <f t="shared" si="703"/>
        <v/>
      </c>
      <c r="CA1048" s="138" t="str">
        <f t="shared" si="704"/>
        <v/>
      </c>
      <c r="CB1048" s="104" t="str">
        <f t="shared" si="705"/>
        <v/>
      </c>
      <c r="CC1048" s="139" t="str">
        <f t="shared" si="706"/>
        <v/>
      </c>
      <c r="CE1048" s="162" t="str">
        <f t="shared" si="707"/>
        <v/>
      </c>
      <c r="CF1048" s="163" t="str">
        <f t="shared" si="708"/>
        <v/>
      </c>
      <c r="CG1048" s="164" t="str">
        <f t="shared" si="709"/>
        <v/>
      </c>
      <c r="CI1048" s="162" t="str">
        <f t="shared" si="710"/>
        <v/>
      </c>
      <c r="CJ1048" s="163" t="str">
        <f t="shared" si="672"/>
        <v/>
      </c>
      <c r="CK1048" s="164" t="str">
        <f t="shared" si="673"/>
        <v/>
      </c>
      <c r="CM1048" s="169" t="str">
        <f t="shared" si="711"/>
        <v/>
      </c>
      <c r="CN1048" s="139" t="str">
        <f t="shared" si="712"/>
        <v/>
      </c>
      <c r="CP1048" s="41" t="str">
        <f>IF($CM1048="", "", COUNTIF($CM$11:$CM$3035, "&lt;"&amp;$CM1048)+1+COUNTIF($CM$11:$CM1048, $CM1048)-1)</f>
        <v/>
      </c>
    </row>
    <row r="1049" spans="1:94" x14ac:dyDescent="0.25">
      <c r="A1049" s="40"/>
      <c r="B1049" s="82" t="str">
        <f>IF($I1049="", "", IFERROR(INDEX('Job Database'!$AE$11:$AE$3035, MATCH($I1049, 'Job Database'!$X$11:$X$3035, 0)), ""))</f>
        <v/>
      </c>
      <c r="C1049" s="69" t="str">
        <f>IF($I1049="", "", IF(COUNTIF('Job Database'!$X$11:$X$3035, $I1049)=0, $AC$5, $AC$4))</f>
        <v/>
      </c>
      <c r="D1049" s="40"/>
      <c r="E1049" s="85" t="str">
        <f>IF($I1049="", "", IF(IFERROR(INDEX('Job Database'!$M$11:$M$3035, MATCH($I1049, 'Job Database'!$X$11:$X$3035, 0)), "")="", "", IFERROR(INDEX('Job Database'!$M$11:$M$3035, MATCH($I1049, 'Job Database'!$X$11:$X$3035, 0)), "")))</f>
        <v/>
      </c>
      <c r="F1049" s="40"/>
      <c r="G1049" s="88" t="str">
        <f t="shared" si="686"/>
        <v/>
      </c>
      <c r="H1049" s="40"/>
      <c r="I1049" s="24"/>
      <c r="J1049" s="34"/>
      <c r="K1049" s="106"/>
      <c r="L1049" s="79"/>
      <c r="M1049" s="34"/>
      <c r="N1049" s="79"/>
      <c r="O1049" s="31"/>
      <c r="P1049" s="53"/>
      <c r="Q1049" s="40"/>
      <c r="S1049" s="41" t="str">
        <f t="shared" si="674"/>
        <v/>
      </c>
      <c r="T1049" s="41" t="str">
        <f t="shared" si="675"/>
        <v/>
      </c>
      <c r="U1049" s="41" t="str">
        <f t="shared" si="687"/>
        <v/>
      </c>
      <c r="W1049" s="74" t="str">
        <f>IF('Job Database'!$X1049="", "", 'Job Database'!$X1049)</f>
        <v/>
      </c>
      <c r="Y1049" s="41" t="str">
        <f>IF($W1049="", "", IF(COUNTIF($I$11:$I$3035, $W1049)&gt;0, "", MAX($Y$10:$Y1048)+1))</f>
        <v/>
      </c>
      <c r="Z1049" s="41">
        <v>1039</v>
      </c>
      <c r="AA1049" s="58" t="str">
        <f t="shared" si="688"/>
        <v/>
      </c>
      <c r="AC1049" s="41" t="str">
        <f t="shared" si="676"/>
        <v/>
      </c>
      <c r="AE1049" s="41" t="str">
        <f t="shared" si="689"/>
        <v/>
      </c>
      <c r="AJ1049" s="154" t="str">
        <f t="shared" si="690"/>
        <v/>
      </c>
      <c r="AL1049" s="120" t="str">
        <f t="shared" si="691"/>
        <v/>
      </c>
      <c r="AM1049" s="104" t="str">
        <f t="shared" si="692"/>
        <v/>
      </c>
      <c r="AN1049" s="104" t="str">
        <f t="shared" si="693"/>
        <v/>
      </c>
      <c r="AO1049" s="104" t="str">
        <f t="shared" si="677"/>
        <v/>
      </c>
      <c r="AP1049" s="104" t="str">
        <f t="shared" si="678"/>
        <v/>
      </c>
      <c r="AQ1049" s="121" t="str">
        <f t="shared" si="694"/>
        <v/>
      </c>
      <c r="AS1049" s="88" t="str">
        <f t="shared" si="679"/>
        <v/>
      </c>
      <c r="AT1049" s="68" t="str">
        <f t="shared" si="695"/>
        <v/>
      </c>
      <c r="AU1049" s="68" t="str">
        <f t="shared" si="696"/>
        <v/>
      </c>
      <c r="AV1049" s="68" t="str">
        <f t="shared" si="697"/>
        <v/>
      </c>
      <c r="AW1049" s="88" t="str">
        <f t="shared" si="680"/>
        <v/>
      </c>
      <c r="AZ1049" s="88" t="str">
        <f t="shared" si="681"/>
        <v/>
      </c>
      <c r="BA1049" s="68" t="str">
        <f t="shared" si="682"/>
        <v/>
      </c>
      <c r="BB1049" s="68" t="str">
        <f t="shared" si="683"/>
        <v/>
      </c>
      <c r="BC1049" s="68" t="str">
        <f t="shared" si="684"/>
        <v/>
      </c>
      <c r="BD1049" s="69" t="str">
        <f t="shared" si="685"/>
        <v/>
      </c>
      <c r="BE1049" s="69" t="str">
        <f t="shared" si="698"/>
        <v/>
      </c>
      <c r="BT1049" s="138" t="str">
        <f t="shared" ca="1" si="699"/>
        <v/>
      </c>
      <c r="BU1049" s="139" t="str">
        <f t="shared" ca="1" si="700"/>
        <v/>
      </c>
      <c r="BW1049" s="138" t="str">
        <f t="shared" si="701"/>
        <v/>
      </c>
      <c r="BX1049" s="104" t="str">
        <f t="shared" si="702"/>
        <v/>
      </c>
      <c r="BY1049" s="139" t="str">
        <f t="shared" si="703"/>
        <v/>
      </c>
      <c r="CA1049" s="138" t="str">
        <f t="shared" si="704"/>
        <v/>
      </c>
      <c r="CB1049" s="104" t="str">
        <f t="shared" si="705"/>
        <v/>
      </c>
      <c r="CC1049" s="139" t="str">
        <f t="shared" si="706"/>
        <v/>
      </c>
      <c r="CE1049" s="162" t="str">
        <f t="shared" si="707"/>
        <v/>
      </c>
      <c r="CF1049" s="163" t="str">
        <f t="shared" si="708"/>
        <v/>
      </c>
      <c r="CG1049" s="164" t="str">
        <f t="shared" si="709"/>
        <v/>
      </c>
      <c r="CI1049" s="162" t="str">
        <f t="shared" si="710"/>
        <v/>
      </c>
      <c r="CJ1049" s="163" t="str">
        <f t="shared" si="672"/>
        <v/>
      </c>
      <c r="CK1049" s="164" t="str">
        <f t="shared" si="673"/>
        <v/>
      </c>
      <c r="CM1049" s="169" t="str">
        <f t="shared" si="711"/>
        <v/>
      </c>
      <c r="CN1049" s="139" t="str">
        <f t="shared" si="712"/>
        <v/>
      </c>
      <c r="CP1049" s="41" t="str">
        <f>IF($CM1049="", "", COUNTIF($CM$11:$CM$3035, "&lt;"&amp;$CM1049)+1+COUNTIF($CM$11:$CM1049, $CM1049)-1)</f>
        <v/>
      </c>
    </row>
    <row r="1050" spans="1:94" x14ac:dyDescent="0.25">
      <c r="A1050" s="40"/>
      <c r="B1050" s="82" t="str">
        <f>IF($I1050="", "", IFERROR(INDEX('Job Database'!$AE$11:$AE$3035, MATCH($I1050, 'Job Database'!$X$11:$X$3035, 0)), ""))</f>
        <v/>
      </c>
      <c r="C1050" s="69" t="str">
        <f>IF($I1050="", "", IF(COUNTIF('Job Database'!$X$11:$X$3035, $I1050)=0, $AC$5, $AC$4))</f>
        <v/>
      </c>
      <c r="D1050" s="40"/>
      <c r="E1050" s="85" t="str">
        <f>IF($I1050="", "", IF(IFERROR(INDEX('Job Database'!$M$11:$M$3035, MATCH($I1050, 'Job Database'!$X$11:$X$3035, 0)), "")="", "", IFERROR(INDEX('Job Database'!$M$11:$M$3035, MATCH($I1050, 'Job Database'!$X$11:$X$3035, 0)), "")))</f>
        <v/>
      </c>
      <c r="F1050" s="40"/>
      <c r="G1050" s="88" t="str">
        <f t="shared" si="686"/>
        <v/>
      </c>
      <c r="H1050" s="40"/>
      <c r="I1050" s="24"/>
      <c r="J1050" s="34"/>
      <c r="K1050" s="106"/>
      <c r="L1050" s="79"/>
      <c r="M1050" s="34"/>
      <c r="N1050" s="79"/>
      <c r="O1050" s="31"/>
      <c r="P1050" s="53"/>
      <c r="Q1050" s="40"/>
      <c r="S1050" s="41" t="str">
        <f t="shared" si="674"/>
        <v/>
      </c>
      <c r="T1050" s="41" t="str">
        <f t="shared" si="675"/>
        <v/>
      </c>
      <c r="U1050" s="41" t="str">
        <f t="shared" si="687"/>
        <v/>
      </c>
      <c r="W1050" s="74" t="str">
        <f>IF('Job Database'!$X1050="", "", 'Job Database'!$X1050)</f>
        <v/>
      </c>
      <c r="Y1050" s="41" t="str">
        <f>IF($W1050="", "", IF(COUNTIF($I$11:$I$3035, $W1050)&gt;0, "", MAX($Y$10:$Y1049)+1))</f>
        <v/>
      </c>
      <c r="Z1050" s="41">
        <v>1040</v>
      </c>
      <c r="AA1050" s="58" t="str">
        <f t="shared" si="688"/>
        <v/>
      </c>
      <c r="AC1050" s="41" t="str">
        <f t="shared" si="676"/>
        <v/>
      </c>
      <c r="AE1050" s="41" t="str">
        <f t="shared" si="689"/>
        <v/>
      </c>
      <c r="AJ1050" s="154" t="str">
        <f t="shared" si="690"/>
        <v/>
      </c>
      <c r="AL1050" s="120" t="str">
        <f t="shared" si="691"/>
        <v/>
      </c>
      <c r="AM1050" s="104" t="str">
        <f t="shared" si="692"/>
        <v/>
      </c>
      <c r="AN1050" s="104" t="str">
        <f t="shared" si="693"/>
        <v/>
      </c>
      <c r="AO1050" s="104" t="str">
        <f t="shared" si="677"/>
        <v/>
      </c>
      <c r="AP1050" s="104" t="str">
        <f t="shared" si="678"/>
        <v/>
      </c>
      <c r="AQ1050" s="121" t="str">
        <f t="shared" si="694"/>
        <v/>
      </c>
      <c r="AS1050" s="88" t="str">
        <f t="shared" si="679"/>
        <v/>
      </c>
      <c r="AT1050" s="68" t="str">
        <f t="shared" si="695"/>
        <v/>
      </c>
      <c r="AU1050" s="68" t="str">
        <f t="shared" si="696"/>
        <v/>
      </c>
      <c r="AV1050" s="68" t="str">
        <f t="shared" si="697"/>
        <v/>
      </c>
      <c r="AW1050" s="88" t="str">
        <f t="shared" si="680"/>
        <v/>
      </c>
      <c r="AZ1050" s="88" t="str">
        <f t="shared" si="681"/>
        <v/>
      </c>
      <c r="BA1050" s="68" t="str">
        <f t="shared" si="682"/>
        <v/>
      </c>
      <c r="BB1050" s="68" t="str">
        <f t="shared" si="683"/>
        <v/>
      </c>
      <c r="BC1050" s="68" t="str">
        <f t="shared" si="684"/>
        <v/>
      </c>
      <c r="BD1050" s="69" t="str">
        <f t="shared" si="685"/>
        <v/>
      </c>
      <c r="BE1050" s="69" t="str">
        <f t="shared" si="698"/>
        <v/>
      </c>
      <c r="BT1050" s="138" t="str">
        <f t="shared" ca="1" si="699"/>
        <v/>
      </c>
      <c r="BU1050" s="139" t="str">
        <f t="shared" ca="1" si="700"/>
        <v/>
      </c>
      <c r="BW1050" s="138" t="str">
        <f t="shared" si="701"/>
        <v/>
      </c>
      <c r="BX1050" s="104" t="str">
        <f t="shared" si="702"/>
        <v/>
      </c>
      <c r="BY1050" s="139" t="str">
        <f t="shared" si="703"/>
        <v/>
      </c>
      <c r="CA1050" s="138" t="str">
        <f t="shared" si="704"/>
        <v/>
      </c>
      <c r="CB1050" s="104" t="str">
        <f t="shared" si="705"/>
        <v/>
      </c>
      <c r="CC1050" s="139" t="str">
        <f t="shared" si="706"/>
        <v/>
      </c>
      <c r="CE1050" s="162" t="str">
        <f t="shared" si="707"/>
        <v/>
      </c>
      <c r="CF1050" s="163" t="str">
        <f t="shared" si="708"/>
        <v/>
      </c>
      <c r="CG1050" s="164" t="str">
        <f t="shared" si="709"/>
        <v/>
      </c>
      <c r="CI1050" s="162" t="str">
        <f t="shared" si="710"/>
        <v/>
      </c>
      <c r="CJ1050" s="163" t="str">
        <f t="shared" si="672"/>
        <v/>
      </c>
      <c r="CK1050" s="164" t="str">
        <f t="shared" si="673"/>
        <v/>
      </c>
      <c r="CM1050" s="169" t="str">
        <f t="shared" si="711"/>
        <v/>
      </c>
      <c r="CN1050" s="139" t="str">
        <f t="shared" si="712"/>
        <v/>
      </c>
      <c r="CP1050" s="41" t="str">
        <f>IF($CM1050="", "", COUNTIF($CM$11:$CM$3035, "&lt;"&amp;$CM1050)+1+COUNTIF($CM$11:$CM1050, $CM1050)-1)</f>
        <v/>
      </c>
    </row>
    <row r="1051" spans="1:94" x14ac:dyDescent="0.25">
      <c r="A1051" s="40"/>
      <c r="B1051" s="82" t="str">
        <f>IF($I1051="", "", IFERROR(INDEX('Job Database'!$AE$11:$AE$3035, MATCH($I1051, 'Job Database'!$X$11:$X$3035, 0)), ""))</f>
        <v/>
      </c>
      <c r="C1051" s="69" t="str">
        <f>IF($I1051="", "", IF(COUNTIF('Job Database'!$X$11:$X$3035, $I1051)=0, $AC$5, $AC$4))</f>
        <v/>
      </c>
      <c r="D1051" s="40"/>
      <c r="E1051" s="85" t="str">
        <f>IF($I1051="", "", IF(IFERROR(INDEX('Job Database'!$M$11:$M$3035, MATCH($I1051, 'Job Database'!$X$11:$X$3035, 0)), "")="", "", IFERROR(INDEX('Job Database'!$M$11:$M$3035, MATCH($I1051, 'Job Database'!$X$11:$X$3035, 0)), "")))</f>
        <v/>
      </c>
      <c r="F1051" s="40"/>
      <c r="G1051" s="88" t="str">
        <f t="shared" si="686"/>
        <v/>
      </c>
      <c r="H1051" s="40"/>
      <c r="I1051" s="24"/>
      <c r="J1051" s="34"/>
      <c r="K1051" s="106"/>
      <c r="L1051" s="79"/>
      <c r="M1051" s="34"/>
      <c r="N1051" s="79"/>
      <c r="O1051" s="31"/>
      <c r="P1051" s="53"/>
      <c r="Q1051" s="40"/>
      <c r="S1051" s="41" t="str">
        <f t="shared" si="674"/>
        <v/>
      </c>
      <c r="T1051" s="41" t="str">
        <f t="shared" si="675"/>
        <v/>
      </c>
      <c r="U1051" s="41" t="str">
        <f t="shared" si="687"/>
        <v/>
      </c>
      <c r="W1051" s="74" t="str">
        <f>IF('Job Database'!$X1051="", "", 'Job Database'!$X1051)</f>
        <v/>
      </c>
      <c r="Y1051" s="41" t="str">
        <f>IF($W1051="", "", IF(COUNTIF($I$11:$I$3035, $W1051)&gt;0, "", MAX($Y$10:$Y1050)+1))</f>
        <v/>
      </c>
      <c r="Z1051" s="41">
        <v>1041</v>
      </c>
      <c r="AA1051" s="58" t="str">
        <f t="shared" si="688"/>
        <v/>
      </c>
      <c r="AC1051" s="41" t="str">
        <f t="shared" si="676"/>
        <v/>
      </c>
      <c r="AE1051" s="41" t="str">
        <f t="shared" si="689"/>
        <v/>
      </c>
      <c r="AJ1051" s="154" t="str">
        <f t="shared" si="690"/>
        <v/>
      </c>
      <c r="AL1051" s="120" t="str">
        <f t="shared" si="691"/>
        <v/>
      </c>
      <c r="AM1051" s="104" t="str">
        <f t="shared" si="692"/>
        <v/>
      </c>
      <c r="AN1051" s="104" t="str">
        <f t="shared" si="693"/>
        <v/>
      </c>
      <c r="AO1051" s="104" t="str">
        <f t="shared" si="677"/>
        <v/>
      </c>
      <c r="AP1051" s="104" t="str">
        <f t="shared" si="678"/>
        <v/>
      </c>
      <c r="AQ1051" s="121" t="str">
        <f t="shared" si="694"/>
        <v/>
      </c>
      <c r="AS1051" s="88" t="str">
        <f t="shared" si="679"/>
        <v/>
      </c>
      <c r="AT1051" s="68" t="str">
        <f t="shared" si="695"/>
        <v/>
      </c>
      <c r="AU1051" s="68" t="str">
        <f t="shared" si="696"/>
        <v/>
      </c>
      <c r="AV1051" s="68" t="str">
        <f t="shared" si="697"/>
        <v/>
      </c>
      <c r="AW1051" s="88" t="str">
        <f t="shared" si="680"/>
        <v/>
      </c>
      <c r="AZ1051" s="88" t="str">
        <f t="shared" si="681"/>
        <v/>
      </c>
      <c r="BA1051" s="68" t="str">
        <f t="shared" si="682"/>
        <v/>
      </c>
      <c r="BB1051" s="68" t="str">
        <f t="shared" si="683"/>
        <v/>
      </c>
      <c r="BC1051" s="68" t="str">
        <f t="shared" si="684"/>
        <v/>
      </c>
      <c r="BD1051" s="69" t="str">
        <f t="shared" si="685"/>
        <v/>
      </c>
      <c r="BE1051" s="69" t="str">
        <f t="shared" si="698"/>
        <v/>
      </c>
      <c r="BT1051" s="138" t="str">
        <f t="shared" ca="1" si="699"/>
        <v/>
      </c>
      <c r="BU1051" s="139" t="str">
        <f t="shared" ca="1" si="700"/>
        <v/>
      </c>
      <c r="BW1051" s="138" t="str">
        <f t="shared" si="701"/>
        <v/>
      </c>
      <c r="BX1051" s="104" t="str">
        <f t="shared" si="702"/>
        <v/>
      </c>
      <c r="BY1051" s="139" t="str">
        <f t="shared" si="703"/>
        <v/>
      </c>
      <c r="CA1051" s="138" t="str">
        <f t="shared" si="704"/>
        <v/>
      </c>
      <c r="CB1051" s="104" t="str">
        <f t="shared" si="705"/>
        <v/>
      </c>
      <c r="CC1051" s="139" t="str">
        <f t="shared" si="706"/>
        <v/>
      </c>
      <c r="CE1051" s="162" t="str">
        <f t="shared" si="707"/>
        <v/>
      </c>
      <c r="CF1051" s="163" t="str">
        <f t="shared" si="708"/>
        <v/>
      </c>
      <c r="CG1051" s="164" t="str">
        <f t="shared" si="709"/>
        <v/>
      </c>
      <c r="CI1051" s="162" t="str">
        <f t="shared" si="710"/>
        <v/>
      </c>
      <c r="CJ1051" s="163" t="str">
        <f t="shared" ref="CJ1051:CJ1114" si="713">IF(CB1051="", "", M1051)</f>
        <v/>
      </c>
      <c r="CK1051" s="164" t="str">
        <f t="shared" ref="CK1051:CK1114" si="714">IF(CC1051="", "", N1051)</f>
        <v/>
      </c>
      <c r="CM1051" s="169" t="str">
        <f t="shared" si="711"/>
        <v/>
      </c>
      <c r="CN1051" s="139" t="str">
        <f t="shared" si="712"/>
        <v/>
      </c>
      <c r="CP1051" s="41" t="str">
        <f>IF($CM1051="", "", COUNTIF($CM$11:$CM$3035, "&lt;"&amp;$CM1051)+1+COUNTIF($CM$11:$CM1051, $CM1051)-1)</f>
        <v/>
      </c>
    </row>
    <row r="1052" spans="1:94" x14ac:dyDescent="0.25">
      <c r="A1052" s="40"/>
      <c r="B1052" s="82" t="str">
        <f>IF($I1052="", "", IFERROR(INDEX('Job Database'!$AE$11:$AE$3035, MATCH($I1052, 'Job Database'!$X$11:$X$3035, 0)), ""))</f>
        <v/>
      </c>
      <c r="C1052" s="69" t="str">
        <f>IF($I1052="", "", IF(COUNTIF('Job Database'!$X$11:$X$3035, $I1052)=0, $AC$5, $AC$4))</f>
        <v/>
      </c>
      <c r="D1052" s="40"/>
      <c r="E1052" s="85" t="str">
        <f>IF($I1052="", "", IF(IFERROR(INDEX('Job Database'!$M$11:$M$3035, MATCH($I1052, 'Job Database'!$X$11:$X$3035, 0)), "")="", "", IFERROR(INDEX('Job Database'!$M$11:$M$3035, MATCH($I1052, 'Job Database'!$X$11:$X$3035, 0)), "")))</f>
        <v/>
      </c>
      <c r="F1052" s="40"/>
      <c r="G1052" s="88" t="str">
        <f t="shared" si="686"/>
        <v/>
      </c>
      <c r="H1052" s="40"/>
      <c r="I1052" s="24"/>
      <c r="J1052" s="34"/>
      <c r="K1052" s="106"/>
      <c r="L1052" s="79"/>
      <c r="M1052" s="34"/>
      <c r="N1052" s="79"/>
      <c r="O1052" s="31"/>
      <c r="P1052" s="53"/>
      <c r="Q1052" s="40"/>
      <c r="S1052" s="41" t="str">
        <f t="shared" si="674"/>
        <v/>
      </c>
      <c r="T1052" s="41" t="str">
        <f t="shared" si="675"/>
        <v/>
      </c>
      <c r="U1052" s="41" t="str">
        <f t="shared" si="687"/>
        <v/>
      </c>
      <c r="W1052" s="74" t="str">
        <f>IF('Job Database'!$X1052="", "", 'Job Database'!$X1052)</f>
        <v/>
      </c>
      <c r="Y1052" s="41" t="str">
        <f>IF($W1052="", "", IF(COUNTIF($I$11:$I$3035, $W1052)&gt;0, "", MAX($Y$10:$Y1051)+1))</f>
        <v/>
      </c>
      <c r="Z1052" s="41">
        <v>1042</v>
      </c>
      <c r="AA1052" s="58" t="str">
        <f t="shared" si="688"/>
        <v/>
      </c>
      <c r="AC1052" s="41" t="str">
        <f t="shared" si="676"/>
        <v/>
      </c>
      <c r="AE1052" s="41" t="str">
        <f t="shared" si="689"/>
        <v/>
      </c>
      <c r="AJ1052" s="154" t="str">
        <f t="shared" si="690"/>
        <v/>
      </c>
      <c r="AL1052" s="120" t="str">
        <f t="shared" si="691"/>
        <v/>
      </c>
      <c r="AM1052" s="104" t="str">
        <f t="shared" si="692"/>
        <v/>
      </c>
      <c r="AN1052" s="104" t="str">
        <f t="shared" si="693"/>
        <v/>
      </c>
      <c r="AO1052" s="104" t="str">
        <f t="shared" si="677"/>
        <v/>
      </c>
      <c r="AP1052" s="104" t="str">
        <f t="shared" si="678"/>
        <v/>
      </c>
      <c r="AQ1052" s="121" t="str">
        <f t="shared" si="694"/>
        <v/>
      </c>
      <c r="AS1052" s="88" t="str">
        <f t="shared" si="679"/>
        <v/>
      </c>
      <c r="AT1052" s="68" t="str">
        <f t="shared" si="695"/>
        <v/>
      </c>
      <c r="AU1052" s="68" t="str">
        <f t="shared" si="696"/>
        <v/>
      </c>
      <c r="AV1052" s="68" t="str">
        <f t="shared" si="697"/>
        <v/>
      </c>
      <c r="AW1052" s="88" t="str">
        <f t="shared" si="680"/>
        <v/>
      </c>
      <c r="AZ1052" s="88" t="str">
        <f t="shared" si="681"/>
        <v/>
      </c>
      <c r="BA1052" s="68" t="str">
        <f t="shared" si="682"/>
        <v/>
      </c>
      <c r="BB1052" s="68" t="str">
        <f t="shared" si="683"/>
        <v/>
      </c>
      <c r="BC1052" s="68" t="str">
        <f t="shared" si="684"/>
        <v/>
      </c>
      <c r="BD1052" s="69" t="str">
        <f t="shared" si="685"/>
        <v/>
      </c>
      <c r="BE1052" s="69" t="str">
        <f t="shared" si="698"/>
        <v/>
      </c>
      <c r="BT1052" s="138" t="str">
        <f t="shared" ca="1" si="699"/>
        <v/>
      </c>
      <c r="BU1052" s="139" t="str">
        <f t="shared" ca="1" si="700"/>
        <v/>
      </c>
      <c r="BW1052" s="138" t="str">
        <f t="shared" si="701"/>
        <v/>
      </c>
      <c r="BX1052" s="104" t="str">
        <f t="shared" si="702"/>
        <v/>
      </c>
      <c r="BY1052" s="139" t="str">
        <f t="shared" si="703"/>
        <v/>
      </c>
      <c r="CA1052" s="138" t="str">
        <f t="shared" si="704"/>
        <v/>
      </c>
      <c r="CB1052" s="104" t="str">
        <f t="shared" si="705"/>
        <v/>
      </c>
      <c r="CC1052" s="139" t="str">
        <f t="shared" si="706"/>
        <v/>
      </c>
      <c r="CE1052" s="162" t="str">
        <f t="shared" si="707"/>
        <v/>
      </c>
      <c r="CF1052" s="163" t="str">
        <f t="shared" si="708"/>
        <v/>
      </c>
      <c r="CG1052" s="164" t="str">
        <f t="shared" si="709"/>
        <v/>
      </c>
      <c r="CI1052" s="162" t="str">
        <f t="shared" si="710"/>
        <v/>
      </c>
      <c r="CJ1052" s="163" t="str">
        <f t="shared" si="713"/>
        <v/>
      </c>
      <c r="CK1052" s="164" t="str">
        <f t="shared" si="714"/>
        <v/>
      </c>
      <c r="CM1052" s="169" t="str">
        <f t="shared" si="711"/>
        <v/>
      </c>
      <c r="CN1052" s="139" t="str">
        <f t="shared" si="712"/>
        <v/>
      </c>
      <c r="CP1052" s="41" t="str">
        <f>IF($CM1052="", "", COUNTIF($CM$11:$CM$3035, "&lt;"&amp;$CM1052)+1+COUNTIF($CM$11:$CM1052, $CM1052)-1)</f>
        <v/>
      </c>
    </row>
    <row r="1053" spans="1:94" x14ac:dyDescent="0.25">
      <c r="A1053" s="40"/>
      <c r="B1053" s="82" t="str">
        <f>IF($I1053="", "", IFERROR(INDEX('Job Database'!$AE$11:$AE$3035, MATCH($I1053, 'Job Database'!$X$11:$X$3035, 0)), ""))</f>
        <v/>
      </c>
      <c r="C1053" s="69" t="str">
        <f>IF($I1053="", "", IF(COUNTIF('Job Database'!$X$11:$X$3035, $I1053)=0, $AC$5, $AC$4))</f>
        <v/>
      </c>
      <c r="D1053" s="40"/>
      <c r="E1053" s="85" t="str">
        <f>IF($I1053="", "", IF(IFERROR(INDEX('Job Database'!$M$11:$M$3035, MATCH($I1053, 'Job Database'!$X$11:$X$3035, 0)), "")="", "", IFERROR(INDEX('Job Database'!$M$11:$M$3035, MATCH($I1053, 'Job Database'!$X$11:$X$3035, 0)), "")))</f>
        <v/>
      </c>
      <c r="F1053" s="40"/>
      <c r="G1053" s="88" t="str">
        <f t="shared" si="686"/>
        <v/>
      </c>
      <c r="H1053" s="40"/>
      <c r="I1053" s="24"/>
      <c r="J1053" s="34"/>
      <c r="K1053" s="106"/>
      <c r="L1053" s="79"/>
      <c r="M1053" s="34"/>
      <c r="N1053" s="79"/>
      <c r="O1053" s="31"/>
      <c r="P1053" s="53"/>
      <c r="Q1053" s="40"/>
      <c r="S1053" s="41" t="str">
        <f t="shared" si="674"/>
        <v/>
      </c>
      <c r="T1053" s="41" t="str">
        <f t="shared" si="675"/>
        <v/>
      </c>
      <c r="U1053" s="41" t="str">
        <f t="shared" si="687"/>
        <v/>
      </c>
      <c r="W1053" s="74" t="str">
        <f>IF('Job Database'!$X1053="", "", 'Job Database'!$X1053)</f>
        <v/>
      </c>
      <c r="Y1053" s="41" t="str">
        <f>IF($W1053="", "", IF(COUNTIF($I$11:$I$3035, $W1053)&gt;0, "", MAX($Y$10:$Y1052)+1))</f>
        <v/>
      </c>
      <c r="Z1053" s="41">
        <v>1043</v>
      </c>
      <c r="AA1053" s="58" t="str">
        <f t="shared" si="688"/>
        <v/>
      </c>
      <c r="AC1053" s="41" t="str">
        <f t="shared" si="676"/>
        <v/>
      </c>
      <c r="AE1053" s="41" t="str">
        <f t="shared" si="689"/>
        <v/>
      </c>
      <c r="AJ1053" s="154" t="str">
        <f t="shared" si="690"/>
        <v/>
      </c>
      <c r="AL1053" s="120" t="str">
        <f t="shared" si="691"/>
        <v/>
      </c>
      <c r="AM1053" s="104" t="str">
        <f t="shared" si="692"/>
        <v/>
      </c>
      <c r="AN1053" s="104" t="str">
        <f t="shared" si="693"/>
        <v/>
      </c>
      <c r="AO1053" s="104" t="str">
        <f t="shared" si="677"/>
        <v/>
      </c>
      <c r="AP1053" s="104" t="str">
        <f t="shared" si="678"/>
        <v/>
      </c>
      <c r="AQ1053" s="121" t="str">
        <f t="shared" si="694"/>
        <v/>
      </c>
      <c r="AS1053" s="88" t="str">
        <f t="shared" si="679"/>
        <v/>
      </c>
      <c r="AT1053" s="68" t="str">
        <f t="shared" si="695"/>
        <v/>
      </c>
      <c r="AU1053" s="68" t="str">
        <f t="shared" si="696"/>
        <v/>
      </c>
      <c r="AV1053" s="68" t="str">
        <f t="shared" si="697"/>
        <v/>
      </c>
      <c r="AW1053" s="88" t="str">
        <f t="shared" si="680"/>
        <v/>
      </c>
      <c r="AZ1053" s="88" t="str">
        <f t="shared" si="681"/>
        <v/>
      </c>
      <c r="BA1053" s="68" t="str">
        <f t="shared" si="682"/>
        <v/>
      </c>
      <c r="BB1053" s="68" t="str">
        <f t="shared" si="683"/>
        <v/>
      </c>
      <c r="BC1053" s="68" t="str">
        <f t="shared" si="684"/>
        <v/>
      </c>
      <c r="BD1053" s="69" t="str">
        <f t="shared" si="685"/>
        <v/>
      </c>
      <c r="BE1053" s="69" t="str">
        <f t="shared" si="698"/>
        <v/>
      </c>
      <c r="BT1053" s="138" t="str">
        <f t="shared" ca="1" si="699"/>
        <v/>
      </c>
      <c r="BU1053" s="139" t="str">
        <f t="shared" ca="1" si="700"/>
        <v/>
      </c>
      <c r="BW1053" s="138" t="str">
        <f t="shared" si="701"/>
        <v/>
      </c>
      <c r="BX1053" s="104" t="str">
        <f t="shared" si="702"/>
        <v/>
      </c>
      <c r="BY1053" s="139" t="str">
        <f t="shared" si="703"/>
        <v/>
      </c>
      <c r="CA1053" s="138" t="str">
        <f t="shared" si="704"/>
        <v/>
      </c>
      <c r="CB1053" s="104" t="str">
        <f t="shared" si="705"/>
        <v/>
      </c>
      <c r="CC1053" s="139" t="str">
        <f t="shared" si="706"/>
        <v/>
      </c>
      <c r="CE1053" s="162" t="str">
        <f t="shared" si="707"/>
        <v/>
      </c>
      <c r="CF1053" s="163" t="str">
        <f t="shared" si="708"/>
        <v/>
      </c>
      <c r="CG1053" s="164" t="str">
        <f t="shared" si="709"/>
        <v/>
      </c>
      <c r="CI1053" s="162" t="str">
        <f t="shared" si="710"/>
        <v/>
      </c>
      <c r="CJ1053" s="163" t="str">
        <f t="shared" si="713"/>
        <v/>
      </c>
      <c r="CK1053" s="164" t="str">
        <f t="shared" si="714"/>
        <v/>
      </c>
      <c r="CM1053" s="169" t="str">
        <f t="shared" si="711"/>
        <v/>
      </c>
      <c r="CN1053" s="139" t="str">
        <f t="shared" si="712"/>
        <v/>
      </c>
      <c r="CP1053" s="41" t="str">
        <f>IF($CM1053="", "", COUNTIF($CM$11:$CM$3035, "&lt;"&amp;$CM1053)+1+COUNTIF($CM$11:$CM1053, $CM1053)-1)</f>
        <v/>
      </c>
    </row>
    <row r="1054" spans="1:94" x14ac:dyDescent="0.25">
      <c r="A1054" s="40"/>
      <c r="B1054" s="82" t="str">
        <f>IF($I1054="", "", IFERROR(INDEX('Job Database'!$AE$11:$AE$3035, MATCH($I1054, 'Job Database'!$X$11:$X$3035, 0)), ""))</f>
        <v/>
      </c>
      <c r="C1054" s="69" t="str">
        <f>IF($I1054="", "", IF(COUNTIF('Job Database'!$X$11:$X$3035, $I1054)=0, $AC$5, $AC$4))</f>
        <v/>
      </c>
      <c r="D1054" s="40"/>
      <c r="E1054" s="85" t="str">
        <f>IF($I1054="", "", IF(IFERROR(INDEX('Job Database'!$M$11:$M$3035, MATCH($I1054, 'Job Database'!$X$11:$X$3035, 0)), "")="", "", IFERROR(INDEX('Job Database'!$M$11:$M$3035, MATCH($I1054, 'Job Database'!$X$11:$X$3035, 0)), "")))</f>
        <v/>
      </c>
      <c r="F1054" s="40"/>
      <c r="G1054" s="88" t="str">
        <f t="shared" si="686"/>
        <v/>
      </c>
      <c r="H1054" s="40"/>
      <c r="I1054" s="24"/>
      <c r="J1054" s="34"/>
      <c r="K1054" s="106"/>
      <c r="L1054" s="79"/>
      <c r="M1054" s="34"/>
      <c r="N1054" s="79"/>
      <c r="O1054" s="31"/>
      <c r="P1054" s="53"/>
      <c r="Q1054" s="40"/>
      <c r="S1054" s="41" t="str">
        <f t="shared" si="674"/>
        <v/>
      </c>
      <c r="T1054" s="41" t="str">
        <f t="shared" si="675"/>
        <v/>
      </c>
      <c r="U1054" s="41" t="str">
        <f t="shared" si="687"/>
        <v/>
      </c>
      <c r="W1054" s="74" t="str">
        <f>IF('Job Database'!$X1054="", "", 'Job Database'!$X1054)</f>
        <v/>
      </c>
      <c r="Y1054" s="41" t="str">
        <f>IF($W1054="", "", IF(COUNTIF($I$11:$I$3035, $W1054)&gt;0, "", MAX($Y$10:$Y1053)+1))</f>
        <v/>
      </c>
      <c r="Z1054" s="41">
        <v>1044</v>
      </c>
      <c r="AA1054" s="58" t="str">
        <f t="shared" si="688"/>
        <v/>
      </c>
      <c r="AC1054" s="41" t="str">
        <f t="shared" si="676"/>
        <v/>
      </c>
      <c r="AE1054" s="41" t="str">
        <f t="shared" si="689"/>
        <v/>
      </c>
      <c r="AJ1054" s="154" t="str">
        <f t="shared" si="690"/>
        <v/>
      </c>
      <c r="AL1054" s="120" t="str">
        <f t="shared" si="691"/>
        <v/>
      </c>
      <c r="AM1054" s="104" t="str">
        <f t="shared" si="692"/>
        <v/>
      </c>
      <c r="AN1054" s="104" t="str">
        <f t="shared" si="693"/>
        <v/>
      </c>
      <c r="AO1054" s="104" t="str">
        <f t="shared" si="677"/>
        <v/>
      </c>
      <c r="AP1054" s="104" t="str">
        <f t="shared" si="678"/>
        <v/>
      </c>
      <c r="AQ1054" s="121" t="str">
        <f t="shared" si="694"/>
        <v/>
      </c>
      <c r="AS1054" s="88" t="str">
        <f t="shared" si="679"/>
        <v/>
      </c>
      <c r="AT1054" s="68" t="str">
        <f t="shared" si="695"/>
        <v/>
      </c>
      <c r="AU1054" s="68" t="str">
        <f t="shared" si="696"/>
        <v/>
      </c>
      <c r="AV1054" s="68" t="str">
        <f t="shared" si="697"/>
        <v/>
      </c>
      <c r="AW1054" s="88" t="str">
        <f t="shared" si="680"/>
        <v/>
      </c>
      <c r="AZ1054" s="88" t="str">
        <f t="shared" si="681"/>
        <v/>
      </c>
      <c r="BA1054" s="68" t="str">
        <f t="shared" si="682"/>
        <v/>
      </c>
      <c r="BB1054" s="68" t="str">
        <f t="shared" si="683"/>
        <v/>
      </c>
      <c r="BC1054" s="68" t="str">
        <f t="shared" si="684"/>
        <v/>
      </c>
      <c r="BD1054" s="69" t="str">
        <f t="shared" si="685"/>
        <v/>
      </c>
      <c r="BE1054" s="69" t="str">
        <f t="shared" si="698"/>
        <v/>
      </c>
      <c r="BT1054" s="138" t="str">
        <f t="shared" ca="1" si="699"/>
        <v/>
      </c>
      <c r="BU1054" s="139" t="str">
        <f t="shared" ca="1" si="700"/>
        <v/>
      </c>
      <c r="BW1054" s="138" t="str">
        <f t="shared" si="701"/>
        <v/>
      </c>
      <c r="BX1054" s="104" t="str">
        <f t="shared" si="702"/>
        <v/>
      </c>
      <c r="BY1054" s="139" t="str">
        <f t="shared" si="703"/>
        <v/>
      </c>
      <c r="CA1054" s="138" t="str">
        <f t="shared" si="704"/>
        <v/>
      </c>
      <c r="CB1054" s="104" t="str">
        <f t="shared" si="705"/>
        <v/>
      </c>
      <c r="CC1054" s="139" t="str">
        <f t="shared" si="706"/>
        <v/>
      </c>
      <c r="CE1054" s="162" t="str">
        <f t="shared" si="707"/>
        <v/>
      </c>
      <c r="CF1054" s="163" t="str">
        <f t="shared" si="708"/>
        <v/>
      </c>
      <c r="CG1054" s="164" t="str">
        <f t="shared" si="709"/>
        <v/>
      </c>
      <c r="CI1054" s="162" t="str">
        <f t="shared" si="710"/>
        <v/>
      </c>
      <c r="CJ1054" s="163" t="str">
        <f t="shared" si="713"/>
        <v/>
      </c>
      <c r="CK1054" s="164" t="str">
        <f t="shared" si="714"/>
        <v/>
      </c>
      <c r="CM1054" s="169" t="str">
        <f t="shared" si="711"/>
        <v/>
      </c>
      <c r="CN1054" s="139" t="str">
        <f t="shared" si="712"/>
        <v/>
      </c>
      <c r="CP1054" s="41" t="str">
        <f>IF($CM1054="", "", COUNTIF($CM$11:$CM$3035, "&lt;"&amp;$CM1054)+1+COUNTIF($CM$11:$CM1054, $CM1054)-1)</f>
        <v/>
      </c>
    </row>
    <row r="1055" spans="1:94" x14ac:dyDescent="0.25">
      <c r="A1055" s="40"/>
      <c r="B1055" s="82" t="str">
        <f>IF($I1055="", "", IFERROR(INDEX('Job Database'!$AE$11:$AE$3035, MATCH($I1055, 'Job Database'!$X$11:$X$3035, 0)), ""))</f>
        <v/>
      </c>
      <c r="C1055" s="69" t="str">
        <f>IF($I1055="", "", IF(COUNTIF('Job Database'!$X$11:$X$3035, $I1055)=0, $AC$5, $AC$4))</f>
        <v/>
      </c>
      <c r="D1055" s="40"/>
      <c r="E1055" s="85" t="str">
        <f>IF($I1055="", "", IF(IFERROR(INDEX('Job Database'!$M$11:$M$3035, MATCH($I1055, 'Job Database'!$X$11:$X$3035, 0)), "")="", "", IFERROR(INDEX('Job Database'!$M$11:$M$3035, MATCH($I1055, 'Job Database'!$X$11:$X$3035, 0)), "")))</f>
        <v/>
      </c>
      <c r="F1055" s="40"/>
      <c r="G1055" s="88" t="str">
        <f t="shared" si="686"/>
        <v/>
      </c>
      <c r="H1055" s="40"/>
      <c r="I1055" s="24"/>
      <c r="J1055" s="34"/>
      <c r="K1055" s="106"/>
      <c r="L1055" s="79"/>
      <c r="M1055" s="34"/>
      <c r="N1055" s="79"/>
      <c r="O1055" s="31"/>
      <c r="P1055" s="53"/>
      <c r="Q1055" s="40"/>
      <c r="S1055" s="41" t="str">
        <f t="shared" si="674"/>
        <v/>
      </c>
      <c r="T1055" s="41" t="str">
        <f t="shared" si="675"/>
        <v/>
      </c>
      <c r="U1055" s="41" t="str">
        <f t="shared" si="687"/>
        <v/>
      </c>
      <c r="W1055" s="74" t="str">
        <f>IF('Job Database'!$X1055="", "", 'Job Database'!$X1055)</f>
        <v/>
      </c>
      <c r="Y1055" s="41" t="str">
        <f>IF($W1055="", "", IF(COUNTIF($I$11:$I$3035, $W1055)&gt;0, "", MAX($Y$10:$Y1054)+1))</f>
        <v/>
      </c>
      <c r="Z1055" s="41">
        <v>1045</v>
      </c>
      <c r="AA1055" s="58" t="str">
        <f t="shared" si="688"/>
        <v/>
      </c>
      <c r="AC1055" s="41" t="str">
        <f t="shared" si="676"/>
        <v/>
      </c>
      <c r="AE1055" s="41" t="str">
        <f t="shared" si="689"/>
        <v/>
      </c>
      <c r="AJ1055" s="154" t="str">
        <f t="shared" si="690"/>
        <v/>
      </c>
      <c r="AL1055" s="120" t="str">
        <f t="shared" si="691"/>
        <v/>
      </c>
      <c r="AM1055" s="104" t="str">
        <f t="shared" si="692"/>
        <v/>
      </c>
      <c r="AN1055" s="104" t="str">
        <f t="shared" si="693"/>
        <v/>
      </c>
      <c r="AO1055" s="104" t="str">
        <f t="shared" si="677"/>
        <v/>
      </c>
      <c r="AP1055" s="104" t="str">
        <f t="shared" si="678"/>
        <v/>
      </c>
      <c r="AQ1055" s="121" t="str">
        <f t="shared" si="694"/>
        <v/>
      </c>
      <c r="AS1055" s="88" t="str">
        <f t="shared" si="679"/>
        <v/>
      </c>
      <c r="AT1055" s="68" t="str">
        <f t="shared" si="695"/>
        <v/>
      </c>
      <c r="AU1055" s="68" t="str">
        <f t="shared" si="696"/>
        <v/>
      </c>
      <c r="AV1055" s="68" t="str">
        <f t="shared" si="697"/>
        <v/>
      </c>
      <c r="AW1055" s="88" t="str">
        <f t="shared" si="680"/>
        <v/>
      </c>
      <c r="AZ1055" s="88" t="str">
        <f t="shared" si="681"/>
        <v/>
      </c>
      <c r="BA1055" s="68" t="str">
        <f t="shared" si="682"/>
        <v/>
      </c>
      <c r="BB1055" s="68" t="str">
        <f t="shared" si="683"/>
        <v/>
      </c>
      <c r="BC1055" s="68" t="str">
        <f t="shared" si="684"/>
        <v/>
      </c>
      <c r="BD1055" s="69" t="str">
        <f t="shared" si="685"/>
        <v/>
      </c>
      <c r="BE1055" s="69" t="str">
        <f t="shared" si="698"/>
        <v/>
      </c>
      <c r="BT1055" s="138" t="str">
        <f t="shared" ca="1" si="699"/>
        <v/>
      </c>
      <c r="BU1055" s="139" t="str">
        <f t="shared" ca="1" si="700"/>
        <v/>
      </c>
      <c r="BW1055" s="138" t="str">
        <f t="shared" si="701"/>
        <v/>
      </c>
      <c r="BX1055" s="104" t="str">
        <f t="shared" si="702"/>
        <v/>
      </c>
      <c r="BY1055" s="139" t="str">
        <f t="shared" si="703"/>
        <v/>
      </c>
      <c r="CA1055" s="138" t="str">
        <f t="shared" si="704"/>
        <v/>
      </c>
      <c r="CB1055" s="104" t="str">
        <f t="shared" si="705"/>
        <v/>
      </c>
      <c r="CC1055" s="139" t="str">
        <f t="shared" si="706"/>
        <v/>
      </c>
      <c r="CE1055" s="162" t="str">
        <f t="shared" si="707"/>
        <v/>
      </c>
      <c r="CF1055" s="163" t="str">
        <f t="shared" si="708"/>
        <v/>
      </c>
      <c r="CG1055" s="164" t="str">
        <f t="shared" si="709"/>
        <v/>
      </c>
      <c r="CI1055" s="162" t="str">
        <f t="shared" si="710"/>
        <v/>
      </c>
      <c r="CJ1055" s="163" t="str">
        <f t="shared" si="713"/>
        <v/>
      </c>
      <c r="CK1055" s="164" t="str">
        <f t="shared" si="714"/>
        <v/>
      </c>
      <c r="CM1055" s="169" t="str">
        <f t="shared" si="711"/>
        <v/>
      </c>
      <c r="CN1055" s="139" t="str">
        <f t="shared" si="712"/>
        <v/>
      </c>
      <c r="CP1055" s="41" t="str">
        <f>IF($CM1055="", "", COUNTIF($CM$11:$CM$3035, "&lt;"&amp;$CM1055)+1+COUNTIF($CM$11:$CM1055, $CM1055)-1)</f>
        <v/>
      </c>
    </row>
    <row r="1056" spans="1:94" x14ac:dyDescent="0.25">
      <c r="A1056" s="40"/>
      <c r="B1056" s="82" t="str">
        <f>IF($I1056="", "", IFERROR(INDEX('Job Database'!$AE$11:$AE$3035, MATCH($I1056, 'Job Database'!$X$11:$X$3035, 0)), ""))</f>
        <v/>
      </c>
      <c r="C1056" s="69" t="str">
        <f>IF($I1056="", "", IF(COUNTIF('Job Database'!$X$11:$X$3035, $I1056)=0, $AC$5, $AC$4))</f>
        <v/>
      </c>
      <c r="D1056" s="40"/>
      <c r="E1056" s="85" t="str">
        <f>IF($I1056="", "", IF(IFERROR(INDEX('Job Database'!$M$11:$M$3035, MATCH($I1056, 'Job Database'!$X$11:$X$3035, 0)), "")="", "", IFERROR(INDEX('Job Database'!$M$11:$M$3035, MATCH($I1056, 'Job Database'!$X$11:$X$3035, 0)), "")))</f>
        <v/>
      </c>
      <c r="F1056" s="40"/>
      <c r="G1056" s="88" t="str">
        <f t="shared" si="686"/>
        <v/>
      </c>
      <c r="H1056" s="40"/>
      <c r="I1056" s="24"/>
      <c r="J1056" s="34"/>
      <c r="K1056" s="106"/>
      <c r="L1056" s="79"/>
      <c r="M1056" s="34"/>
      <c r="N1056" s="79"/>
      <c r="O1056" s="31"/>
      <c r="P1056" s="53"/>
      <c r="Q1056" s="40"/>
      <c r="S1056" s="41" t="str">
        <f t="shared" si="674"/>
        <v/>
      </c>
      <c r="T1056" s="41" t="str">
        <f t="shared" si="675"/>
        <v/>
      </c>
      <c r="U1056" s="41" t="str">
        <f t="shared" si="687"/>
        <v/>
      </c>
      <c r="W1056" s="74" t="str">
        <f>IF('Job Database'!$X1056="", "", 'Job Database'!$X1056)</f>
        <v/>
      </c>
      <c r="Y1056" s="41" t="str">
        <f>IF($W1056="", "", IF(COUNTIF($I$11:$I$3035, $W1056)&gt;0, "", MAX($Y$10:$Y1055)+1))</f>
        <v/>
      </c>
      <c r="Z1056" s="41">
        <v>1046</v>
      </c>
      <c r="AA1056" s="58" t="str">
        <f t="shared" si="688"/>
        <v/>
      </c>
      <c r="AC1056" s="41" t="str">
        <f t="shared" si="676"/>
        <v/>
      </c>
      <c r="AE1056" s="41" t="str">
        <f t="shared" si="689"/>
        <v/>
      </c>
      <c r="AJ1056" s="154" t="str">
        <f t="shared" si="690"/>
        <v/>
      </c>
      <c r="AL1056" s="120" t="str">
        <f t="shared" si="691"/>
        <v/>
      </c>
      <c r="AM1056" s="104" t="str">
        <f t="shared" si="692"/>
        <v/>
      </c>
      <c r="AN1056" s="104" t="str">
        <f t="shared" si="693"/>
        <v/>
      </c>
      <c r="AO1056" s="104" t="str">
        <f t="shared" si="677"/>
        <v/>
      </c>
      <c r="AP1056" s="104" t="str">
        <f t="shared" si="678"/>
        <v/>
      </c>
      <c r="AQ1056" s="121" t="str">
        <f t="shared" si="694"/>
        <v/>
      </c>
      <c r="AS1056" s="88" t="str">
        <f t="shared" si="679"/>
        <v/>
      </c>
      <c r="AT1056" s="68" t="str">
        <f t="shared" si="695"/>
        <v/>
      </c>
      <c r="AU1056" s="68" t="str">
        <f t="shared" si="696"/>
        <v/>
      </c>
      <c r="AV1056" s="68" t="str">
        <f t="shared" si="697"/>
        <v/>
      </c>
      <c r="AW1056" s="88" t="str">
        <f t="shared" si="680"/>
        <v/>
      </c>
      <c r="AZ1056" s="88" t="str">
        <f t="shared" si="681"/>
        <v/>
      </c>
      <c r="BA1056" s="68" t="str">
        <f t="shared" si="682"/>
        <v/>
      </c>
      <c r="BB1056" s="68" t="str">
        <f t="shared" si="683"/>
        <v/>
      </c>
      <c r="BC1056" s="68" t="str">
        <f t="shared" si="684"/>
        <v/>
      </c>
      <c r="BD1056" s="69" t="str">
        <f t="shared" si="685"/>
        <v/>
      </c>
      <c r="BE1056" s="69" t="str">
        <f t="shared" si="698"/>
        <v/>
      </c>
      <c r="BT1056" s="138" t="str">
        <f t="shared" ca="1" si="699"/>
        <v/>
      </c>
      <c r="BU1056" s="139" t="str">
        <f t="shared" ca="1" si="700"/>
        <v/>
      </c>
      <c r="BW1056" s="138" t="str">
        <f t="shared" si="701"/>
        <v/>
      </c>
      <c r="BX1056" s="104" t="str">
        <f t="shared" si="702"/>
        <v/>
      </c>
      <c r="BY1056" s="139" t="str">
        <f t="shared" si="703"/>
        <v/>
      </c>
      <c r="CA1056" s="138" t="str">
        <f t="shared" si="704"/>
        <v/>
      </c>
      <c r="CB1056" s="104" t="str">
        <f t="shared" si="705"/>
        <v/>
      </c>
      <c r="CC1056" s="139" t="str">
        <f t="shared" si="706"/>
        <v/>
      </c>
      <c r="CE1056" s="162" t="str">
        <f t="shared" si="707"/>
        <v/>
      </c>
      <c r="CF1056" s="163" t="str">
        <f t="shared" si="708"/>
        <v/>
      </c>
      <c r="CG1056" s="164" t="str">
        <f t="shared" si="709"/>
        <v/>
      </c>
      <c r="CI1056" s="162" t="str">
        <f t="shared" si="710"/>
        <v/>
      </c>
      <c r="CJ1056" s="163" t="str">
        <f t="shared" si="713"/>
        <v/>
      </c>
      <c r="CK1056" s="164" t="str">
        <f t="shared" si="714"/>
        <v/>
      </c>
      <c r="CM1056" s="169" t="str">
        <f t="shared" si="711"/>
        <v/>
      </c>
      <c r="CN1056" s="139" t="str">
        <f t="shared" si="712"/>
        <v/>
      </c>
      <c r="CP1056" s="41" t="str">
        <f>IF($CM1056="", "", COUNTIF($CM$11:$CM$3035, "&lt;"&amp;$CM1056)+1+COUNTIF($CM$11:$CM1056, $CM1056)-1)</f>
        <v/>
      </c>
    </row>
    <row r="1057" spans="1:94" x14ac:dyDescent="0.25">
      <c r="A1057" s="40"/>
      <c r="B1057" s="82" t="str">
        <f>IF($I1057="", "", IFERROR(INDEX('Job Database'!$AE$11:$AE$3035, MATCH($I1057, 'Job Database'!$X$11:$X$3035, 0)), ""))</f>
        <v/>
      </c>
      <c r="C1057" s="69" t="str">
        <f>IF($I1057="", "", IF(COUNTIF('Job Database'!$X$11:$X$3035, $I1057)=0, $AC$5, $AC$4))</f>
        <v/>
      </c>
      <c r="D1057" s="40"/>
      <c r="E1057" s="85" t="str">
        <f>IF($I1057="", "", IF(IFERROR(INDEX('Job Database'!$M$11:$M$3035, MATCH($I1057, 'Job Database'!$X$11:$X$3035, 0)), "")="", "", IFERROR(INDEX('Job Database'!$M$11:$M$3035, MATCH($I1057, 'Job Database'!$X$11:$X$3035, 0)), "")))</f>
        <v/>
      </c>
      <c r="F1057" s="40"/>
      <c r="G1057" s="88" t="str">
        <f t="shared" si="686"/>
        <v/>
      </c>
      <c r="H1057" s="40"/>
      <c r="I1057" s="24"/>
      <c r="J1057" s="34"/>
      <c r="K1057" s="106"/>
      <c r="L1057" s="79"/>
      <c r="M1057" s="34"/>
      <c r="N1057" s="79"/>
      <c r="O1057" s="31"/>
      <c r="P1057" s="53"/>
      <c r="Q1057" s="40"/>
      <c r="S1057" s="41" t="str">
        <f t="shared" si="674"/>
        <v/>
      </c>
      <c r="T1057" s="41" t="str">
        <f t="shared" si="675"/>
        <v/>
      </c>
      <c r="U1057" s="41" t="str">
        <f t="shared" si="687"/>
        <v/>
      </c>
      <c r="W1057" s="74" t="str">
        <f>IF('Job Database'!$X1057="", "", 'Job Database'!$X1057)</f>
        <v/>
      </c>
      <c r="Y1057" s="41" t="str">
        <f>IF($W1057="", "", IF(COUNTIF($I$11:$I$3035, $W1057)&gt;0, "", MAX($Y$10:$Y1056)+1))</f>
        <v/>
      </c>
      <c r="Z1057" s="41">
        <v>1047</v>
      </c>
      <c r="AA1057" s="58" t="str">
        <f t="shared" si="688"/>
        <v/>
      </c>
      <c r="AC1057" s="41" t="str">
        <f t="shared" si="676"/>
        <v/>
      </c>
      <c r="AE1057" s="41" t="str">
        <f t="shared" si="689"/>
        <v/>
      </c>
      <c r="AJ1057" s="154" t="str">
        <f t="shared" si="690"/>
        <v/>
      </c>
      <c r="AL1057" s="120" t="str">
        <f t="shared" si="691"/>
        <v/>
      </c>
      <c r="AM1057" s="104" t="str">
        <f t="shared" si="692"/>
        <v/>
      </c>
      <c r="AN1057" s="104" t="str">
        <f t="shared" si="693"/>
        <v/>
      </c>
      <c r="AO1057" s="104" t="str">
        <f t="shared" si="677"/>
        <v/>
      </c>
      <c r="AP1057" s="104" t="str">
        <f t="shared" si="678"/>
        <v/>
      </c>
      <c r="AQ1057" s="121" t="str">
        <f t="shared" si="694"/>
        <v/>
      </c>
      <c r="AS1057" s="88" t="str">
        <f t="shared" si="679"/>
        <v/>
      </c>
      <c r="AT1057" s="68" t="str">
        <f t="shared" si="695"/>
        <v/>
      </c>
      <c r="AU1057" s="68" t="str">
        <f t="shared" si="696"/>
        <v/>
      </c>
      <c r="AV1057" s="68" t="str">
        <f t="shared" si="697"/>
        <v/>
      </c>
      <c r="AW1057" s="88" t="str">
        <f t="shared" si="680"/>
        <v/>
      </c>
      <c r="AZ1057" s="88" t="str">
        <f t="shared" si="681"/>
        <v/>
      </c>
      <c r="BA1057" s="68" t="str">
        <f t="shared" si="682"/>
        <v/>
      </c>
      <c r="BB1057" s="68" t="str">
        <f t="shared" si="683"/>
        <v/>
      </c>
      <c r="BC1057" s="68" t="str">
        <f t="shared" si="684"/>
        <v/>
      </c>
      <c r="BD1057" s="69" t="str">
        <f t="shared" si="685"/>
        <v/>
      </c>
      <c r="BE1057" s="69" t="str">
        <f t="shared" si="698"/>
        <v/>
      </c>
      <c r="BT1057" s="138" t="str">
        <f t="shared" ca="1" si="699"/>
        <v/>
      </c>
      <c r="BU1057" s="139" t="str">
        <f t="shared" ca="1" si="700"/>
        <v/>
      </c>
      <c r="BW1057" s="138" t="str">
        <f t="shared" si="701"/>
        <v/>
      </c>
      <c r="BX1057" s="104" t="str">
        <f t="shared" si="702"/>
        <v/>
      </c>
      <c r="BY1057" s="139" t="str">
        <f t="shared" si="703"/>
        <v/>
      </c>
      <c r="CA1057" s="138" t="str">
        <f t="shared" si="704"/>
        <v/>
      </c>
      <c r="CB1057" s="104" t="str">
        <f t="shared" si="705"/>
        <v/>
      </c>
      <c r="CC1057" s="139" t="str">
        <f t="shared" si="706"/>
        <v/>
      </c>
      <c r="CE1057" s="162" t="str">
        <f t="shared" si="707"/>
        <v/>
      </c>
      <c r="CF1057" s="163" t="str">
        <f t="shared" si="708"/>
        <v/>
      </c>
      <c r="CG1057" s="164" t="str">
        <f t="shared" si="709"/>
        <v/>
      </c>
      <c r="CI1057" s="162" t="str">
        <f t="shared" si="710"/>
        <v/>
      </c>
      <c r="CJ1057" s="163" t="str">
        <f t="shared" si="713"/>
        <v/>
      </c>
      <c r="CK1057" s="164" t="str">
        <f t="shared" si="714"/>
        <v/>
      </c>
      <c r="CM1057" s="169" t="str">
        <f t="shared" si="711"/>
        <v/>
      </c>
      <c r="CN1057" s="139" t="str">
        <f t="shared" si="712"/>
        <v/>
      </c>
      <c r="CP1057" s="41" t="str">
        <f>IF($CM1057="", "", COUNTIF($CM$11:$CM$3035, "&lt;"&amp;$CM1057)+1+COUNTIF($CM$11:$CM1057, $CM1057)-1)</f>
        <v/>
      </c>
    </row>
    <row r="1058" spans="1:94" x14ac:dyDescent="0.25">
      <c r="A1058" s="40"/>
      <c r="B1058" s="82" t="str">
        <f>IF($I1058="", "", IFERROR(INDEX('Job Database'!$AE$11:$AE$3035, MATCH($I1058, 'Job Database'!$X$11:$X$3035, 0)), ""))</f>
        <v/>
      </c>
      <c r="C1058" s="69" t="str">
        <f>IF($I1058="", "", IF(COUNTIF('Job Database'!$X$11:$X$3035, $I1058)=0, $AC$5, $AC$4))</f>
        <v/>
      </c>
      <c r="D1058" s="40"/>
      <c r="E1058" s="85" t="str">
        <f>IF($I1058="", "", IF(IFERROR(INDEX('Job Database'!$M$11:$M$3035, MATCH($I1058, 'Job Database'!$X$11:$X$3035, 0)), "")="", "", IFERROR(INDEX('Job Database'!$M$11:$M$3035, MATCH($I1058, 'Job Database'!$X$11:$X$3035, 0)), "")))</f>
        <v/>
      </c>
      <c r="F1058" s="40"/>
      <c r="G1058" s="88" t="str">
        <f t="shared" si="686"/>
        <v/>
      </c>
      <c r="H1058" s="40"/>
      <c r="I1058" s="24"/>
      <c r="J1058" s="34"/>
      <c r="K1058" s="106"/>
      <c r="L1058" s="79"/>
      <c r="M1058" s="34"/>
      <c r="N1058" s="79"/>
      <c r="O1058" s="31"/>
      <c r="P1058" s="53"/>
      <c r="Q1058" s="40"/>
      <c r="S1058" s="41" t="str">
        <f t="shared" si="674"/>
        <v/>
      </c>
      <c r="T1058" s="41" t="str">
        <f t="shared" si="675"/>
        <v/>
      </c>
      <c r="U1058" s="41" t="str">
        <f t="shared" si="687"/>
        <v/>
      </c>
      <c r="W1058" s="74" t="str">
        <f>IF('Job Database'!$X1058="", "", 'Job Database'!$X1058)</f>
        <v/>
      </c>
      <c r="Y1058" s="41" t="str">
        <f>IF($W1058="", "", IF(COUNTIF($I$11:$I$3035, $W1058)&gt;0, "", MAX($Y$10:$Y1057)+1))</f>
        <v/>
      </c>
      <c r="Z1058" s="41">
        <v>1048</v>
      </c>
      <c r="AA1058" s="58" t="str">
        <f t="shared" si="688"/>
        <v/>
      </c>
      <c r="AC1058" s="41" t="str">
        <f t="shared" si="676"/>
        <v/>
      </c>
      <c r="AE1058" s="41" t="str">
        <f t="shared" si="689"/>
        <v/>
      </c>
      <c r="AJ1058" s="154" t="str">
        <f t="shared" si="690"/>
        <v/>
      </c>
      <c r="AL1058" s="120" t="str">
        <f t="shared" si="691"/>
        <v/>
      </c>
      <c r="AM1058" s="104" t="str">
        <f t="shared" si="692"/>
        <v/>
      </c>
      <c r="AN1058" s="104" t="str">
        <f t="shared" si="693"/>
        <v/>
      </c>
      <c r="AO1058" s="104" t="str">
        <f t="shared" si="677"/>
        <v/>
      </c>
      <c r="AP1058" s="104" t="str">
        <f t="shared" si="678"/>
        <v/>
      </c>
      <c r="AQ1058" s="121" t="str">
        <f t="shared" si="694"/>
        <v/>
      </c>
      <c r="AS1058" s="88" t="str">
        <f t="shared" si="679"/>
        <v/>
      </c>
      <c r="AT1058" s="68" t="str">
        <f t="shared" si="695"/>
        <v/>
      </c>
      <c r="AU1058" s="68" t="str">
        <f t="shared" si="696"/>
        <v/>
      </c>
      <c r="AV1058" s="68" t="str">
        <f t="shared" si="697"/>
        <v/>
      </c>
      <c r="AW1058" s="88" t="str">
        <f t="shared" si="680"/>
        <v/>
      </c>
      <c r="AZ1058" s="88" t="str">
        <f t="shared" si="681"/>
        <v/>
      </c>
      <c r="BA1058" s="68" t="str">
        <f t="shared" si="682"/>
        <v/>
      </c>
      <c r="BB1058" s="68" t="str">
        <f t="shared" si="683"/>
        <v/>
      </c>
      <c r="BC1058" s="68" t="str">
        <f t="shared" si="684"/>
        <v/>
      </c>
      <c r="BD1058" s="69" t="str">
        <f t="shared" si="685"/>
        <v/>
      </c>
      <c r="BE1058" s="69" t="str">
        <f t="shared" si="698"/>
        <v/>
      </c>
      <c r="BT1058" s="138" t="str">
        <f t="shared" ca="1" si="699"/>
        <v/>
      </c>
      <c r="BU1058" s="139" t="str">
        <f t="shared" ca="1" si="700"/>
        <v/>
      </c>
      <c r="BW1058" s="138" t="str">
        <f t="shared" si="701"/>
        <v/>
      </c>
      <c r="BX1058" s="104" t="str">
        <f t="shared" si="702"/>
        <v/>
      </c>
      <c r="BY1058" s="139" t="str">
        <f t="shared" si="703"/>
        <v/>
      </c>
      <c r="CA1058" s="138" t="str">
        <f t="shared" si="704"/>
        <v/>
      </c>
      <c r="CB1058" s="104" t="str">
        <f t="shared" si="705"/>
        <v/>
      </c>
      <c r="CC1058" s="139" t="str">
        <f t="shared" si="706"/>
        <v/>
      </c>
      <c r="CE1058" s="162" t="str">
        <f t="shared" si="707"/>
        <v/>
      </c>
      <c r="CF1058" s="163" t="str">
        <f t="shared" si="708"/>
        <v/>
      </c>
      <c r="CG1058" s="164" t="str">
        <f t="shared" si="709"/>
        <v/>
      </c>
      <c r="CI1058" s="162" t="str">
        <f t="shared" si="710"/>
        <v/>
      </c>
      <c r="CJ1058" s="163" t="str">
        <f t="shared" si="713"/>
        <v/>
      </c>
      <c r="CK1058" s="164" t="str">
        <f t="shared" si="714"/>
        <v/>
      </c>
      <c r="CM1058" s="169" t="str">
        <f t="shared" si="711"/>
        <v/>
      </c>
      <c r="CN1058" s="139" t="str">
        <f t="shared" si="712"/>
        <v/>
      </c>
      <c r="CP1058" s="41" t="str">
        <f>IF($CM1058="", "", COUNTIF($CM$11:$CM$3035, "&lt;"&amp;$CM1058)+1+COUNTIF($CM$11:$CM1058, $CM1058)-1)</f>
        <v/>
      </c>
    </row>
    <row r="1059" spans="1:94" x14ac:dyDescent="0.25">
      <c r="A1059" s="40"/>
      <c r="B1059" s="82" t="str">
        <f>IF($I1059="", "", IFERROR(INDEX('Job Database'!$AE$11:$AE$3035, MATCH($I1059, 'Job Database'!$X$11:$X$3035, 0)), ""))</f>
        <v/>
      </c>
      <c r="C1059" s="69" t="str">
        <f>IF($I1059="", "", IF(COUNTIF('Job Database'!$X$11:$X$3035, $I1059)=0, $AC$5, $AC$4))</f>
        <v/>
      </c>
      <c r="D1059" s="40"/>
      <c r="E1059" s="85" t="str">
        <f>IF($I1059="", "", IF(IFERROR(INDEX('Job Database'!$M$11:$M$3035, MATCH($I1059, 'Job Database'!$X$11:$X$3035, 0)), "")="", "", IFERROR(INDEX('Job Database'!$M$11:$M$3035, MATCH($I1059, 'Job Database'!$X$11:$X$3035, 0)), "")))</f>
        <v/>
      </c>
      <c r="F1059" s="40"/>
      <c r="G1059" s="88" t="str">
        <f t="shared" si="686"/>
        <v/>
      </c>
      <c r="H1059" s="40"/>
      <c r="I1059" s="24"/>
      <c r="J1059" s="34"/>
      <c r="K1059" s="106"/>
      <c r="L1059" s="79"/>
      <c r="M1059" s="34"/>
      <c r="N1059" s="79"/>
      <c r="O1059" s="31"/>
      <c r="P1059" s="53"/>
      <c r="Q1059" s="40"/>
      <c r="S1059" s="41" t="str">
        <f t="shared" si="674"/>
        <v/>
      </c>
      <c r="T1059" s="41" t="str">
        <f t="shared" si="675"/>
        <v/>
      </c>
      <c r="U1059" s="41" t="str">
        <f t="shared" si="687"/>
        <v/>
      </c>
      <c r="W1059" s="74" t="str">
        <f>IF('Job Database'!$X1059="", "", 'Job Database'!$X1059)</f>
        <v/>
      </c>
      <c r="Y1059" s="41" t="str">
        <f>IF($W1059="", "", IF(COUNTIF($I$11:$I$3035, $W1059)&gt;0, "", MAX($Y$10:$Y1058)+1))</f>
        <v/>
      </c>
      <c r="Z1059" s="41">
        <v>1049</v>
      </c>
      <c r="AA1059" s="58" t="str">
        <f t="shared" si="688"/>
        <v/>
      </c>
      <c r="AC1059" s="41" t="str">
        <f t="shared" si="676"/>
        <v/>
      </c>
      <c r="AE1059" s="41" t="str">
        <f t="shared" si="689"/>
        <v/>
      </c>
      <c r="AJ1059" s="154" t="str">
        <f t="shared" si="690"/>
        <v/>
      </c>
      <c r="AL1059" s="120" t="str">
        <f t="shared" si="691"/>
        <v/>
      </c>
      <c r="AM1059" s="104" t="str">
        <f t="shared" si="692"/>
        <v/>
      </c>
      <c r="AN1059" s="104" t="str">
        <f t="shared" si="693"/>
        <v/>
      </c>
      <c r="AO1059" s="104" t="str">
        <f t="shared" si="677"/>
        <v/>
      </c>
      <c r="AP1059" s="104" t="str">
        <f t="shared" si="678"/>
        <v/>
      </c>
      <c r="AQ1059" s="121" t="str">
        <f t="shared" si="694"/>
        <v/>
      </c>
      <c r="AS1059" s="88" t="str">
        <f t="shared" si="679"/>
        <v/>
      </c>
      <c r="AT1059" s="68" t="str">
        <f t="shared" si="695"/>
        <v/>
      </c>
      <c r="AU1059" s="68" t="str">
        <f t="shared" si="696"/>
        <v/>
      </c>
      <c r="AV1059" s="68" t="str">
        <f t="shared" si="697"/>
        <v/>
      </c>
      <c r="AW1059" s="88" t="str">
        <f t="shared" si="680"/>
        <v/>
      </c>
      <c r="AZ1059" s="88" t="str">
        <f t="shared" si="681"/>
        <v/>
      </c>
      <c r="BA1059" s="68" t="str">
        <f t="shared" si="682"/>
        <v/>
      </c>
      <c r="BB1059" s="68" t="str">
        <f t="shared" si="683"/>
        <v/>
      </c>
      <c r="BC1059" s="68" t="str">
        <f t="shared" si="684"/>
        <v/>
      </c>
      <c r="BD1059" s="69" t="str">
        <f t="shared" si="685"/>
        <v/>
      </c>
      <c r="BE1059" s="69" t="str">
        <f t="shared" si="698"/>
        <v/>
      </c>
      <c r="BT1059" s="138" t="str">
        <f t="shared" ca="1" si="699"/>
        <v/>
      </c>
      <c r="BU1059" s="139" t="str">
        <f t="shared" ca="1" si="700"/>
        <v/>
      </c>
      <c r="BW1059" s="138" t="str">
        <f t="shared" si="701"/>
        <v/>
      </c>
      <c r="BX1059" s="104" t="str">
        <f t="shared" si="702"/>
        <v/>
      </c>
      <c r="BY1059" s="139" t="str">
        <f t="shared" si="703"/>
        <v/>
      </c>
      <c r="CA1059" s="138" t="str">
        <f t="shared" si="704"/>
        <v/>
      </c>
      <c r="CB1059" s="104" t="str">
        <f t="shared" si="705"/>
        <v/>
      </c>
      <c r="CC1059" s="139" t="str">
        <f t="shared" si="706"/>
        <v/>
      </c>
      <c r="CE1059" s="162" t="str">
        <f t="shared" si="707"/>
        <v/>
      </c>
      <c r="CF1059" s="163" t="str">
        <f t="shared" si="708"/>
        <v/>
      </c>
      <c r="CG1059" s="164" t="str">
        <f t="shared" si="709"/>
        <v/>
      </c>
      <c r="CI1059" s="162" t="str">
        <f t="shared" si="710"/>
        <v/>
      </c>
      <c r="CJ1059" s="163" t="str">
        <f t="shared" si="713"/>
        <v/>
      </c>
      <c r="CK1059" s="164" t="str">
        <f t="shared" si="714"/>
        <v/>
      </c>
      <c r="CM1059" s="169" t="str">
        <f t="shared" si="711"/>
        <v/>
      </c>
      <c r="CN1059" s="139" t="str">
        <f t="shared" si="712"/>
        <v/>
      </c>
      <c r="CP1059" s="41" t="str">
        <f>IF($CM1059="", "", COUNTIF($CM$11:$CM$3035, "&lt;"&amp;$CM1059)+1+COUNTIF($CM$11:$CM1059, $CM1059)-1)</f>
        <v/>
      </c>
    </row>
    <row r="1060" spans="1:94" x14ac:dyDescent="0.25">
      <c r="A1060" s="40"/>
      <c r="B1060" s="82" t="str">
        <f>IF($I1060="", "", IFERROR(INDEX('Job Database'!$AE$11:$AE$3035, MATCH($I1060, 'Job Database'!$X$11:$X$3035, 0)), ""))</f>
        <v/>
      </c>
      <c r="C1060" s="69" t="str">
        <f>IF($I1060="", "", IF(COUNTIF('Job Database'!$X$11:$X$3035, $I1060)=0, $AC$5, $AC$4))</f>
        <v/>
      </c>
      <c r="D1060" s="40"/>
      <c r="E1060" s="85" t="str">
        <f>IF($I1060="", "", IF(IFERROR(INDEX('Job Database'!$M$11:$M$3035, MATCH($I1060, 'Job Database'!$X$11:$X$3035, 0)), "")="", "", IFERROR(INDEX('Job Database'!$M$11:$M$3035, MATCH($I1060, 'Job Database'!$X$11:$X$3035, 0)), "")))</f>
        <v/>
      </c>
      <c r="F1060" s="40"/>
      <c r="G1060" s="88" t="str">
        <f t="shared" si="686"/>
        <v/>
      </c>
      <c r="H1060" s="40"/>
      <c r="I1060" s="24"/>
      <c r="J1060" s="34"/>
      <c r="K1060" s="106"/>
      <c r="L1060" s="79"/>
      <c r="M1060" s="34"/>
      <c r="N1060" s="79"/>
      <c r="O1060" s="31"/>
      <c r="P1060" s="53"/>
      <c r="Q1060" s="40"/>
      <c r="S1060" s="41" t="str">
        <f t="shared" si="674"/>
        <v/>
      </c>
      <c r="T1060" s="41" t="str">
        <f t="shared" si="675"/>
        <v/>
      </c>
      <c r="U1060" s="41" t="str">
        <f t="shared" si="687"/>
        <v/>
      </c>
      <c r="W1060" s="74" t="str">
        <f>IF('Job Database'!$X1060="", "", 'Job Database'!$X1060)</f>
        <v/>
      </c>
      <c r="Y1060" s="41" t="str">
        <f>IF($W1060="", "", IF(COUNTIF($I$11:$I$3035, $W1060)&gt;0, "", MAX($Y$10:$Y1059)+1))</f>
        <v/>
      </c>
      <c r="Z1060" s="41">
        <v>1050</v>
      </c>
      <c r="AA1060" s="58" t="str">
        <f t="shared" si="688"/>
        <v/>
      </c>
      <c r="AC1060" s="41" t="str">
        <f t="shared" si="676"/>
        <v/>
      </c>
      <c r="AE1060" s="41" t="str">
        <f t="shared" si="689"/>
        <v/>
      </c>
      <c r="AJ1060" s="154" t="str">
        <f t="shared" si="690"/>
        <v/>
      </c>
      <c r="AL1060" s="120" t="str">
        <f t="shared" si="691"/>
        <v/>
      </c>
      <c r="AM1060" s="104" t="str">
        <f t="shared" si="692"/>
        <v/>
      </c>
      <c r="AN1060" s="104" t="str">
        <f t="shared" si="693"/>
        <v/>
      </c>
      <c r="AO1060" s="104" t="str">
        <f t="shared" si="677"/>
        <v/>
      </c>
      <c r="AP1060" s="104" t="str">
        <f t="shared" si="678"/>
        <v/>
      </c>
      <c r="AQ1060" s="121" t="str">
        <f t="shared" si="694"/>
        <v/>
      </c>
      <c r="AS1060" s="88" t="str">
        <f t="shared" si="679"/>
        <v/>
      </c>
      <c r="AT1060" s="68" t="str">
        <f t="shared" si="695"/>
        <v/>
      </c>
      <c r="AU1060" s="68" t="str">
        <f t="shared" si="696"/>
        <v/>
      </c>
      <c r="AV1060" s="68" t="str">
        <f t="shared" si="697"/>
        <v/>
      </c>
      <c r="AW1060" s="88" t="str">
        <f t="shared" si="680"/>
        <v/>
      </c>
      <c r="AZ1060" s="88" t="str">
        <f t="shared" si="681"/>
        <v/>
      </c>
      <c r="BA1060" s="68" t="str">
        <f t="shared" si="682"/>
        <v/>
      </c>
      <c r="BB1060" s="68" t="str">
        <f t="shared" si="683"/>
        <v/>
      </c>
      <c r="BC1060" s="68" t="str">
        <f t="shared" si="684"/>
        <v/>
      </c>
      <c r="BD1060" s="69" t="str">
        <f t="shared" si="685"/>
        <v/>
      </c>
      <c r="BE1060" s="69" t="str">
        <f t="shared" si="698"/>
        <v/>
      </c>
      <c r="BT1060" s="138" t="str">
        <f t="shared" ca="1" si="699"/>
        <v/>
      </c>
      <c r="BU1060" s="139" t="str">
        <f t="shared" ca="1" si="700"/>
        <v/>
      </c>
      <c r="BW1060" s="138" t="str">
        <f t="shared" si="701"/>
        <v/>
      </c>
      <c r="BX1060" s="104" t="str">
        <f t="shared" si="702"/>
        <v/>
      </c>
      <c r="BY1060" s="139" t="str">
        <f t="shared" si="703"/>
        <v/>
      </c>
      <c r="CA1060" s="138" t="str">
        <f t="shared" si="704"/>
        <v/>
      </c>
      <c r="CB1060" s="104" t="str">
        <f t="shared" si="705"/>
        <v/>
      </c>
      <c r="CC1060" s="139" t="str">
        <f t="shared" si="706"/>
        <v/>
      </c>
      <c r="CE1060" s="162" t="str">
        <f t="shared" si="707"/>
        <v/>
      </c>
      <c r="CF1060" s="163" t="str">
        <f t="shared" si="708"/>
        <v/>
      </c>
      <c r="CG1060" s="164" t="str">
        <f t="shared" si="709"/>
        <v/>
      </c>
      <c r="CI1060" s="162" t="str">
        <f t="shared" si="710"/>
        <v/>
      </c>
      <c r="CJ1060" s="163" t="str">
        <f t="shared" si="713"/>
        <v/>
      </c>
      <c r="CK1060" s="164" t="str">
        <f t="shared" si="714"/>
        <v/>
      </c>
      <c r="CM1060" s="169" t="str">
        <f t="shared" si="711"/>
        <v/>
      </c>
      <c r="CN1060" s="139" t="str">
        <f t="shared" si="712"/>
        <v/>
      </c>
      <c r="CP1060" s="41" t="str">
        <f>IF($CM1060="", "", COUNTIF($CM$11:$CM$3035, "&lt;"&amp;$CM1060)+1+COUNTIF($CM$11:$CM1060, $CM1060)-1)</f>
        <v/>
      </c>
    </row>
    <row r="1061" spans="1:94" x14ac:dyDescent="0.25">
      <c r="A1061" s="40"/>
      <c r="B1061" s="82" t="str">
        <f>IF($I1061="", "", IFERROR(INDEX('Job Database'!$AE$11:$AE$3035, MATCH($I1061, 'Job Database'!$X$11:$X$3035, 0)), ""))</f>
        <v/>
      </c>
      <c r="C1061" s="69" t="str">
        <f>IF($I1061="", "", IF(COUNTIF('Job Database'!$X$11:$X$3035, $I1061)=0, $AC$5, $AC$4))</f>
        <v/>
      </c>
      <c r="D1061" s="40"/>
      <c r="E1061" s="85" t="str">
        <f>IF($I1061="", "", IF(IFERROR(INDEX('Job Database'!$M$11:$M$3035, MATCH($I1061, 'Job Database'!$X$11:$X$3035, 0)), "")="", "", IFERROR(INDEX('Job Database'!$M$11:$M$3035, MATCH($I1061, 'Job Database'!$X$11:$X$3035, 0)), "")))</f>
        <v/>
      </c>
      <c r="F1061" s="40"/>
      <c r="G1061" s="88" t="str">
        <f t="shared" si="686"/>
        <v/>
      </c>
      <c r="H1061" s="40"/>
      <c r="I1061" s="24"/>
      <c r="J1061" s="34"/>
      <c r="K1061" s="106"/>
      <c r="L1061" s="79"/>
      <c r="M1061" s="34"/>
      <c r="N1061" s="79"/>
      <c r="O1061" s="31"/>
      <c r="P1061" s="53"/>
      <c r="Q1061" s="40"/>
      <c r="S1061" s="41" t="str">
        <f t="shared" si="674"/>
        <v/>
      </c>
      <c r="T1061" s="41" t="str">
        <f t="shared" si="675"/>
        <v/>
      </c>
      <c r="U1061" s="41" t="str">
        <f t="shared" si="687"/>
        <v/>
      </c>
      <c r="W1061" s="74" t="str">
        <f>IF('Job Database'!$X1061="", "", 'Job Database'!$X1061)</f>
        <v/>
      </c>
      <c r="Y1061" s="41" t="str">
        <f>IF($W1061="", "", IF(COUNTIF($I$11:$I$3035, $W1061)&gt;0, "", MAX($Y$10:$Y1060)+1))</f>
        <v/>
      </c>
      <c r="Z1061" s="41">
        <v>1051</v>
      </c>
      <c r="AA1061" s="58" t="str">
        <f t="shared" si="688"/>
        <v/>
      </c>
      <c r="AC1061" s="41" t="str">
        <f t="shared" si="676"/>
        <v/>
      </c>
      <c r="AE1061" s="41" t="str">
        <f t="shared" si="689"/>
        <v/>
      </c>
      <c r="AJ1061" s="154" t="str">
        <f t="shared" si="690"/>
        <v/>
      </c>
      <c r="AL1061" s="120" t="str">
        <f t="shared" si="691"/>
        <v/>
      </c>
      <c r="AM1061" s="104" t="str">
        <f t="shared" si="692"/>
        <v/>
      </c>
      <c r="AN1061" s="104" t="str">
        <f t="shared" si="693"/>
        <v/>
      </c>
      <c r="AO1061" s="104" t="str">
        <f t="shared" si="677"/>
        <v/>
      </c>
      <c r="AP1061" s="104" t="str">
        <f t="shared" si="678"/>
        <v/>
      </c>
      <c r="AQ1061" s="121" t="str">
        <f t="shared" si="694"/>
        <v/>
      </c>
      <c r="AS1061" s="88" t="str">
        <f t="shared" si="679"/>
        <v/>
      </c>
      <c r="AT1061" s="68" t="str">
        <f t="shared" si="695"/>
        <v/>
      </c>
      <c r="AU1061" s="68" t="str">
        <f t="shared" si="696"/>
        <v/>
      </c>
      <c r="AV1061" s="68" t="str">
        <f t="shared" si="697"/>
        <v/>
      </c>
      <c r="AW1061" s="88" t="str">
        <f t="shared" si="680"/>
        <v/>
      </c>
      <c r="AZ1061" s="88" t="str">
        <f t="shared" si="681"/>
        <v/>
      </c>
      <c r="BA1061" s="68" t="str">
        <f t="shared" si="682"/>
        <v/>
      </c>
      <c r="BB1061" s="68" t="str">
        <f t="shared" si="683"/>
        <v/>
      </c>
      <c r="BC1061" s="68" t="str">
        <f t="shared" si="684"/>
        <v/>
      </c>
      <c r="BD1061" s="69" t="str">
        <f t="shared" si="685"/>
        <v/>
      </c>
      <c r="BE1061" s="69" t="str">
        <f t="shared" si="698"/>
        <v/>
      </c>
      <c r="BT1061" s="138" t="str">
        <f t="shared" ca="1" si="699"/>
        <v/>
      </c>
      <c r="BU1061" s="139" t="str">
        <f t="shared" ca="1" si="700"/>
        <v/>
      </c>
      <c r="BW1061" s="138" t="str">
        <f t="shared" si="701"/>
        <v/>
      </c>
      <c r="BX1061" s="104" t="str">
        <f t="shared" si="702"/>
        <v/>
      </c>
      <c r="BY1061" s="139" t="str">
        <f t="shared" si="703"/>
        <v/>
      </c>
      <c r="CA1061" s="138" t="str">
        <f t="shared" si="704"/>
        <v/>
      </c>
      <c r="CB1061" s="104" t="str">
        <f t="shared" si="705"/>
        <v/>
      </c>
      <c r="CC1061" s="139" t="str">
        <f t="shared" si="706"/>
        <v/>
      </c>
      <c r="CE1061" s="162" t="str">
        <f t="shared" si="707"/>
        <v/>
      </c>
      <c r="CF1061" s="163" t="str">
        <f t="shared" si="708"/>
        <v/>
      </c>
      <c r="CG1061" s="164" t="str">
        <f t="shared" si="709"/>
        <v/>
      </c>
      <c r="CI1061" s="162" t="str">
        <f t="shared" si="710"/>
        <v/>
      </c>
      <c r="CJ1061" s="163" t="str">
        <f t="shared" si="713"/>
        <v/>
      </c>
      <c r="CK1061" s="164" t="str">
        <f t="shared" si="714"/>
        <v/>
      </c>
      <c r="CM1061" s="169" t="str">
        <f t="shared" si="711"/>
        <v/>
      </c>
      <c r="CN1061" s="139" t="str">
        <f t="shared" si="712"/>
        <v/>
      </c>
      <c r="CP1061" s="41" t="str">
        <f>IF($CM1061="", "", COUNTIF($CM$11:$CM$3035, "&lt;"&amp;$CM1061)+1+COUNTIF($CM$11:$CM1061, $CM1061)-1)</f>
        <v/>
      </c>
    </row>
    <row r="1062" spans="1:94" x14ac:dyDescent="0.25">
      <c r="A1062" s="40"/>
      <c r="B1062" s="82" t="str">
        <f>IF($I1062="", "", IFERROR(INDEX('Job Database'!$AE$11:$AE$3035, MATCH($I1062, 'Job Database'!$X$11:$X$3035, 0)), ""))</f>
        <v/>
      </c>
      <c r="C1062" s="69" t="str">
        <f>IF($I1062="", "", IF(COUNTIF('Job Database'!$X$11:$X$3035, $I1062)=0, $AC$5, $AC$4))</f>
        <v/>
      </c>
      <c r="D1062" s="40"/>
      <c r="E1062" s="85" t="str">
        <f>IF($I1062="", "", IF(IFERROR(INDEX('Job Database'!$M$11:$M$3035, MATCH($I1062, 'Job Database'!$X$11:$X$3035, 0)), "")="", "", IFERROR(INDEX('Job Database'!$M$11:$M$3035, MATCH($I1062, 'Job Database'!$X$11:$X$3035, 0)), "")))</f>
        <v/>
      </c>
      <c r="F1062" s="40"/>
      <c r="G1062" s="88" t="str">
        <f t="shared" si="686"/>
        <v/>
      </c>
      <c r="H1062" s="40"/>
      <c r="I1062" s="24"/>
      <c r="J1062" s="34"/>
      <c r="K1062" s="106"/>
      <c r="L1062" s="79"/>
      <c r="M1062" s="34"/>
      <c r="N1062" s="79"/>
      <c r="O1062" s="31"/>
      <c r="P1062" s="53"/>
      <c r="Q1062" s="40"/>
      <c r="S1062" s="41" t="str">
        <f t="shared" si="674"/>
        <v/>
      </c>
      <c r="T1062" s="41" t="str">
        <f t="shared" si="675"/>
        <v/>
      </c>
      <c r="U1062" s="41" t="str">
        <f t="shared" si="687"/>
        <v/>
      </c>
      <c r="W1062" s="74" t="str">
        <f>IF('Job Database'!$X1062="", "", 'Job Database'!$X1062)</f>
        <v/>
      </c>
      <c r="Y1062" s="41" t="str">
        <f>IF($W1062="", "", IF(COUNTIF($I$11:$I$3035, $W1062)&gt;0, "", MAX($Y$10:$Y1061)+1))</f>
        <v/>
      </c>
      <c r="Z1062" s="41">
        <v>1052</v>
      </c>
      <c r="AA1062" s="58" t="str">
        <f t="shared" si="688"/>
        <v/>
      </c>
      <c r="AC1062" s="41" t="str">
        <f t="shared" si="676"/>
        <v/>
      </c>
      <c r="AE1062" s="41" t="str">
        <f t="shared" si="689"/>
        <v/>
      </c>
      <c r="AJ1062" s="154" t="str">
        <f t="shared" si="690"/>
        <v/>
      </c>
      <c r="AL1062" s="120" t="str">
        <f t="shared" si="691"/>
        <v/>
      </c>
      <c r="AM1062" s="104" t="str">
        <f t="shared" si="692"/>
        <v/>
      </c>
      <c r="AN1062" s="104" t="str">
        <f t="shared" si="693"/>
        <v/>
      </c>
      <c r="AO1062" s="104" t="str">
        <f t="shared" si="677"/>
        <v/>
      </c>
      <c r="AP1062" s="104" t="str">
        <f t="shared" si="678"/>
        <v/>
      </c>
      <c r="AQ1062" s="121" t="str">
        <f t="shared" si="694"/>
        <v/>
      </c>
      <c r="AS1062" s="88" t="str">
        <f t="shared" si="679"/>
        <v/>
      </c>
      <c r="AT1062" s="68" t="str">
        <f t="shared" si="695"/>
        <v/>
      </c>
      <c r="AU1062" s="68" t="str">
        <f t="shared" si="696"/>
        <v/>
      </c>
      <c r="AV1062" s="68" t="str">
        <f t="shared" si="697"/>
        <v/>
      </c>
      <c r="AW1062" s="88" t="str">
        <f t="shared" si="680"/>
        <v/>
      </c>
      <c r="AZ1062" s="88" t="str">
        <f t="shared" si="681"/>
        <v/>
      </c>
      <c r="BA1062" s="68" t="str">
        <f t="shared" si="682"/>
        <v/>
      </c>
      <c r="BB1062" s="68" t="str">
        <f t="shared" si="683"/>
        <v/>
      </c>
      <c r="BC1062" s="68" t="str">
        <f t="shared" si="684"/>
        <v/>
      </c>
      <c r="BD1062" s="69" t="str">
        <f t="shared" si="685"/>
        <v/>
      </c>
      <c r="BE1062" s="69" t="str">
        <f t="shared" si="698"/>
        <v/>
      </c>
      <c r="BT1062" s="138" t="str">
        <f t="shared" ca="1" si="699"/>
        <v/>
      </c>
      <c r="BU1062" s="139" t="str">
        <f t="shared" ca="1" si="700"/>
        <v/>
      </c>
      <c r="BW1062" s="138" t="str">
        <f t="shared" si="701"/>
        <v/>
      </c>
      <c r="BX1062" s="104" t="str">
        <f t="shared" si="702"/>
        <v/>
      </c>
      <c r="BY1062" s="139" t="str">
        <f t="shared" si="703"/>
        <v/>
      </c>
      <c r="CA1062" s="138" t="str">
        <f t="shared" si="704"/>
        <v/>
      </c>
      <c r="CB1062" s="104" t="str">
        <f t="shared" si="705"/>
        <v/>
      </c>
      <c r="CC1062" s="139" t="str">
        <f t="shared" si="706"/>
        <v/>
      </c>
      <c r="CE1062" s="162" t="str">
        <f t="shared" si="707"/>
        <v/>
      </c>
      <c r="CF1062" s="163" t="str">
        <f t="shared" si="708"/>
        <v/>
      </c>
      <c r="CG1062" s="164" t="str">
        <f t="shared" si="709"/>
        <v/>
      </c>
      <c r="CI1062" s="162" t="str">
        <f t="shared" si="710"/>
        <v/>
      </c>
      <c r="CJ1062" s="163" t="str">
        <f t="shared" si="713"/>
        <v/>
      </c>
      <c r="CK1062" s="164" t="str">
        <f t="shared" si="714"/>
        <v/>
      </c>
      <c r="CM1062" s="169" t="str">
        <f t="shared" si="711"/>
        <v/>
      </c>
      <c r="CN1062" s="139" t="str">
        <f t="shared" si="712"/>
        <v/>
      </c>
      <c r="CP1062" s="41" t="str">
        <f>IF($CM1062="", "", COUNTIF($CM$11:$CM$3035, "&lt;"&amp;$CM1062)+1+COUNTIF($CM$11:$CM1062, $CM1062)-1)</f>
        <v/>
      </c>
    </row>
    <row r="1063" spans="1:94" x14ac:dyDescent="0.25">
      <c r="A1063" s="40"/>
      <c r="B1063" s="82" t="str">
        <f>IF($I1063="", "", IFERROR(INDEX('Job Database'!$AE$11:$AE$3035, MATCH($I1063, 'Job Database'!$X$11:$X$3035, 0)), ""))</f>
        <v/>
      </c>
      <c r="C1063" s="69" t="str">
        <f>IF($I1063="", "", IF(COUNTIF('Job Database'!$X$11:$X$3035, $I1063)=0, $AC$5, $AC$4))</f>
        <v/>
      </c>
      <c r="D1063" s="40"/>
      <c r="E1063" s="85" t="str">
        <f>IF($I1063="", "", IF(IFERROR(INDEX('Job Database'!$M$11:$M$3035, MATCH($I1063, 'Job Database'!$X$11:$X$3035, 0)), "")="", "", IFERROR(INDEX('Job Database'!$M$11:$M$3035, MATCH($I1063, 'Job Database'!$X$11:$X$3035, 0)), "")))</f>
        <v/>
      </c>
      <c r="F1063" s="40"/>
      <c r="G1063" s="88" t="str">
        <f t="shared" si="686"/>
        <v/>
      </c>
      <c r="H1063" s="40"/>
      <c r="I1063" s="24"/>
      <c r="J1063" s="34"/>
      <c r="K1063" s="106"/>
      <c r="L1063" s="79"/>
      <c r="M1063" s="34"/>
      <c r="N1063" s="79"/>
      <c r="O1063" s="31"/>
      <c r="P1063" s="53"/>
      <c r="Q1063" s="40"/>
      <c r="S1063" s="41" t="str">
        <f t="shared" si="674"/>
        <v/>
      </c>
      <c r="T1063" s="41" t="str">
        <f t="shared" si="675"/>
        <v/>
      </c>
      <c r="U1063" s="41" t="str">
        <f t="shared" si="687"/>
        <v/>
      </c>
      <c r="W1063" s="74" t="str">
        <f>IF('Job Database'!$X1063="", "", 'Job Database'!$X1063)</f>
        <v/>
      </c>
      <c r="Y1063" s="41" t="str">
        <f>IF($W1063="", "", IF(COUNTIF($I$11:$I$3035, $W1063)&gt;0, "", MAX($Y$10:$Y1062)+1))</f>
        <v/>
      </c>
      <c r="Z1063" s="41">
        <v>1053</v>
      </c>
      <c r="AA1063" s="58" t="str">
        <f t="shared" si="688"/>
        <v/>
      </c>
      <c r="AC1063" s="41" t="str">
        <f t="shared" si="676"/>
        <v/>
      </c>
      <c r="AE1063" s="41" t="str">
        <f t="shared" si="689"/>
        <v/>
      </c>
      <c r="AJ1063" s="154" t="str">
        <f t="shared" si="690"/>
        <v/>
      </c>
      <c r="AL1063" s="120" t="str">
        <f t="shared" si="691"/>
        <v/>
      </c>
      <c r="AM1063" s="104" t="str">
        <f t="shared" si="692"/>
        <v/>
      </c>
      <c r="AN1063" s="104" t="str">
        <f t="shared" si="693"/>
        <v/>
      </c>
      <c r="AO1063" s="104" t="str">
        <f t="shared" si="677"/>
        <v/>
      </c>
      <c r="AP1063" s="104" t="str">
        <f t="shared" si="678"/>
        <v/>
      </c>
      <c r="AQ1063" s="121" t="str">
        <f t="shared" si="694"/>
        <v/>
      </c>
      <c r="AS1063" s="88" t="str">
        <f t="shared" si="679"/>
        <v/>
      </c>
      <c r="AT1063" s="68" t="str">
        <f t="shared" si="695"/>
        <v/>
      </c>
      <c r="AU1063" s="68" t="str">
        <f t="shared" si="696"/>
        <v/>
      </c>
      <c r="AV1063" s="68" t="str">
        <f t="shared" si="697"/>
        <v/>
      </c>
      <c r="AW1063" s="88" t="str">
        <f t="shared" si="680"/>
        <v/>
      </c>
      <c r="AZ1063" s="88" t="str">
        <f t="shared" si="681"/>
        <v/>
      </c>
      <c r="BA1063" s="68" t="str">
        <f t="shared" si="682"/>
        <v/>
      </c>
      <c r="BB1063" s="68" t="str">
        <f t="shared" si="683"/>
        <v/>
      </c>
      <c r="BC1063" s="68" t="str">
        <f t="shared" si="684"/>
        <v/>
      </c>
      <c r="BD1063" s="69" t="str">
        <f t="shared" si="685"/>
        <v/>
      </c>
      <c r="BE1063" s="69" t="str">
        <f t="shared" si="698"/>
        <v/>
      </c>
      <c r="BT1063" s="138" t="str">
        <f t="shared" ca="1" si="699"/>
        <v/>
      </c>
      <c r="BU1063" s="139" t="str">
        <f t="shared" ca="1" si="700"/>
        <v/>
      </c>
      <c r="BW1063" s="138" t="str">
        <f t="shared" si="701"/>
        <v/>
      </c>
      <c r="BX1063" s="104" t="str">
        <f t="shared" si="702"/>
        <v/>
      </c>
      <c r="BY1063" s="139" t="str">
        <f t="shared" si="703"/>
        <v/>
      </c>
      <c r="CA1063" s="138" t="str">
        <f t="shared" si="704"/>
        <v/>
      </c>
      <c r="CB1063" s="104" t="str">
        <f t="shared" si="705"/>
        <v/>
      </c>
      <c r="CC1063" s="139" t="str">
        <f t="shared" si="706"/>
        <v/>
      </c>
      <c r="CE1063" s="162" t="str">
        <f t="shared" si="707"/>
        <v/>
      </c>
      <c r="CF1063" s="163" t="str">
        <f t="shared" si="708"/>
        <v/>
      </c>
      <c r="CG1063" s="164" t="str">
        <f t="shared" si="709"/>
        <v/>
      </c>
      <c r="CI1063" s="162" t="str">
        <f t="shared" si="710"/>
        <v/>
      </c>
      <c r="CJ1063" s="163" t="str">
        <f t="shared" si="713"/>
        <v/>
      </c>
      <c r="CK1063" s="164" t="str">
        <f t="shared" si="714"/>
        <v/>
      </c>
      <c r="CM1063" s="169" t="str">
        <f t="shared" si="711"/>
        <v/>
      </c>
      <c r="CN1063" s="139" t="str">
        <f t="shared" si="712"/>
        <v/>
      </c>
      <c r="CP1063" s="41" t="str">
        <f>IF($CM1063="", "", COUNTIF($CM$11:$CM$3035, "&lt;"&amp;$CM1063)+1+COUNTIF($CM$11:$CM1063, $CM1063)-1)</f>
        <v/>
      </c>
    </row>
    <row r="1064" spans="1:94" x14ac:dyDescent="0.25">
      <c r="A1064" s="40"/>
      <c r="B1064" s="82" t="str">
        <f>IF($I1064="", "", IFERROR(INDEX('Job Database'!$AE$11:$AE$3035, MATCH($I1064, 'Job Database'!$X$11:$X$3035, 0)), ""))</f>
        <v/>
      </c>
      <c r="C1064" s="69" t="str">
        <f>IF($I1064="", "", IF(COUNTIF('Job Database'!$X$11:$X$3035, $I1064)=0, $AC$5, $AC$4))</f>
        <v/>
      </c>
      <c r="D1064" s="40"/>
      <c r="E1064" s="85" t="str">
        <f>IF($I1064="", "", IF(IFERROR(INDEX('Job Database'!$M$11:$M$3035, MATCH($I1064, 'Job Database'!$X$11:$X$3035, 0)), "")="", "", IFERROR(INDEX('Job Database'!$M$11:$M$3035, MATCH($I1064, 'Job Database'!$X$11:$X$3035, 0)), "")))</f>
        <v/>
      </c>
      <c r="F1064" s="40"/>
      <c r="G1064" s="88" t="str">
        <f t="shared" si="686"/>
        <v/>
      </c>
      <c r="H1064" s="40"/>
      <c r="I1064" s="24"/>
      <c r="J1064" s="34"/>
      <c r="K1064" s="106"/>
      <c r="L1064" s="79"/>
      <c r="M1064" s="34"/>
      <c r="N1064" s="79"/>
      <c r="O1064" s="31"/>
      <c r="P1064" s="53"/>
      <c r="Q1064" s="40"/>
      <c r="S1064" s="41" t="str">
        <f t="shared" si="674"/>
        <v/>
      </c>
      <c r="T1064" s="41" t="str">
        <f t="shared" si="675"/>
        <v/>
      </c>
      <c r="U1064" s="41" t="str">
        <f t="shared" si="687"/>
        <v/>
      </c>
      <c r="W1064" s="74" t="str">
        <f>IF('Job Database'!$X1064="", "", 'Job Database'!$X1064)</f>
        <v/>
      </c>
      <c r="Y1064" s="41" t="str">
        <f>IF($W1064="", "", IF(COUNTIF($I$11:$I$3035, $W1064)&gt;0, "", MAX($Y$10:$Y1063)+1))</f>
        <v/>
      </c>
      <c r="Z1064" s="41">
        <v>1054</v>
      </c>
      <c r="AA1064" s="58" t="str">
        <f t="shared" si="688"/>
        <v/>
      </c>
      <c r="AC1064" s="41" t="str">
        <f t="shared" si="676"/>
        <v/>
      </c>
      <c r="AE1064" s="41" t="str">
        <f t="shared" si="689"/>
        <v/>
      </c>
      <c r="AJ1064" s="154" t="str">
        <f t="shared" si="690"/>
        <v/>
      </c>
      <c r="AL1064" s="120" t="str">
        <f t="shared" si="691"/>
        <v/>
      </c>
      <c r="AM1064" s="104" t="str">
        <f t="shared" si="692"/>
        <v/>
      </c>
      <c r="AN1064" s="104" t="str">
        <f t="shared" si="693"/>
        <v/>
      </c>
      <c r="AO1064" s="104" t="str">
        <f t="shared" si="677"/>
        <v/>
      </c>
      <c r="AP1064" s="104" t="str">
        <f t="shared" si="678"/>
        <v/>
      </c>
      <c r="AQ1064" s="121" t="str">
        <f t="shared" si="694"/>
        <v/>
      </c>
      <c r="AS1064" s="88" t="str">
        <f t="shared" si="679"/>
        <v/>
      </c>
      <c r="AT1064" s="68" t="str">
        <f t="shared" si="695"/>
        <v/>
      </c>
      <c r="AU1064" s="68" t="str">
        <f t="shared" si="696"/>
        <v/>
      </c>
      <c r="AV1064" s="68" t="str">
        <f t="shared" si="697"/>
        <v/>
      </c>
      <c r="AW1064" s="88" t="str">
        <f t="shared" si="680"/>
        <v/>
      </c>
      <c r="AZ1064" s="88" t="str">
        <f t="shared" si="681"/>
        <v/>
      </c>
      <c r="BA1064" s="68" t="str">
        <f t="shared" si="682"/>
        <v/>
      </c>
      <c r="BB1064" s="68" t="str">
        <f t="shared" si="683"/>
        <v/>
      </c>
      <c r="BC1064" s="68" t="str">
        <f t="shared" si="684"/>
        <v/>
      </c>
      <c r="BD1064" s="69" t="str">
        <f t="shared" si="685"/>
        <v/>
      </c>
      <c r="BE1064" s="69" t="str">
        <f t="shared" si="698"/>
        <v/>
      </c>
      <c r="BT1064" s="138" t="str">
        <f t="shared" ca="1" si="699"/>
        <v/>
      </c>
      <c r="BU1064" s="139" t="str">
        <f t="shared" ca="1" si="700"/>
        <v/>
      </c>
      <c r="BW1064" s="138" t="str">
        <f t="shared" si="701"/>
        <v/>
      </c>
      <c r="BX1064" s="104" t="str">
        <f t="shared" si="702"/>
        <v/>
      </c>
      <c r="BY1064" s="139" t="str">
        <f t="shared" si="703"/>
        <v/>
      </c>
      <c r="CA1064" s="138" t="str">
        <f t="shared" si="704"/>
        <v/>
      </c>
      <c r="CB1064" s="104" t="str">
        <f t="shared" si="705"/>
        <v/>
      </c>
      <c r="CC1064" s="139" t="str">
        <f t="shared" si="706"/>
        <v/>
      </c>
      <c r="CE1064" s="162" t="str">
        <f t="shared" si="707"/>
        <v/>
      </c>
      <c r="CF1064" s="163" t="str">
        <f t="shared" si="708"/>
        <v/>
      </c>
      <c r="CG1064" s="164" t="str">
        <f t="shared" si="709"/>
        <v/>
      </c>
      <c r="CI1064" s="162" t="str">
        <f t="shared" si="710"/>
        <v/>
      </c>
      <c r="CJ1064" s="163" t="str">
        <f t="shared" si="713"/>
        <v/>
      </c>
      <c r="CK1064" s="164" t="str">
        <f t="shared" si="714"/>
        <v/>
      </c>
      <c r="CM1064" s="169" t="str">
        <f t="shared" si="711"/>
        <v/>
      </c>
      <c r="CN1064" s="139" t="str">
        <f t="shared" si="712"/>
        <v/>
      </c>
      <c r="CP1064" s="41" t="str">
        <f>IF($CM1064="", "", COUNTIF($CM$11:$CM$3035, "&lt;"&amp;$CM1064)+1+COUNTIF($CM$11:$CM1064, $CM1064)-1)</f>
        <v/>
      </c>
    </row>
    <row r="1065" spans="1:94" x14ac:dyDescent="0.25">
      <c r="A1065" s="40"/>
      <c r="B1065" s="82" t="str">
        <f>IF($I1065="", "", IFERROR(INDEX('Job Database'!$AE$11:$AE$3035, MATCH($I1065, 'Job Database'!$X$11:$X$3035, 0)), ""))</f>
        <v/>
      </c>
      <c r="C1065" s="69" t="str">
        <f>IF($I1065="", "", IF(COUNTIF('Job Database'!$X$11:$X$3035, $I1065)=0, $AC$5, $AC$4))</f>
        <v/>
      </c>
      <c r="D1065" s="40"/>
      <c r="E1065" s="85" t="str">
        <f>IF($I1065="", "", IF(IFERROR(INDEX('Job Database'!$M$11:$M$3035, MATCH($I1065, 'Job Database'!$X$11:$X$3035, 0)), "")="", "", IFERROR(INDEX('Job Database'!$M$11:$M$3035, MATCH($I1065, 'Job Database'!$X$11:$X$3035, 0)), "")))</f>
        <v/>
      </c>
      <c r="F1065" s="40"/>
      <c r="G1065" s="88" t="str">
        <f t="shared" si="686"/>
        <v/>
      </c>
      <c r="H1065" s="40"/>
      <c r="I1065" s="24"/>
      <c r="J1065" s="34"/>
      <c r="K1065" s="106"/>
      <c r="L1065" s="79"/>
      <c r="M1065" s="34"/>
      <c r="N1065" s="79"/>
      <c r="O1065" s="31"/>
      <c r="P1065" s="53"/>
      <c r="Q1065" s="40"/>
      <c r="S1065" s="41" t="str">
        <f t="shared" si="674"/>
        <v/>
      </c>
      <c r="T1065" s="41" t="str">
        <f t="shared" si="675"/>
        <v/>
      </c>
      <c r="U1065" s="41" t="str">
        <f t="shared" si="687"/>
        <v/>
      </c>
      <c r="W1065" s="74" t="str">
        <f>IF('Job Database'!$X1065="", "", 'Job Database'!$X1065)</f>
        <v/>
      </c>
      <c r="Y1065" s="41" t="str">
        <f>IF($W1065="", "", IF(COUNTIF($I$11:$I$3035, $W1065)&gt;0, "", MAX($Y$10:$Y1064)+1))</f>
        <v/>
      </c>
      <c r="Z1065" s="41">
        <v>1055</v>
      </c>
      <c r="AA1065" s="58" t="str">
        <f t="shared" si="688"/>
        <v/>
      </c>
      <c r="AC1065" s="41" t="str">
        <f t="shared" si="676"/>
        <v/>
      </c>
      <c r="AE1065" s="41" t="str">
        <f t="shared" si="689"/>
        <v/>
      </c>
      <c r="AJ1065" s="154" t="str">
        <f t="shared" si="690"/>
        <v/>
      </c>
      <c r="AL1065" s="120" t="str">
        <f t="shared" si="691"/>
        <v/>
      </c>
      <c r="AM1065" s="104" t="str">
        <f t="shared" si="692"/>
        <v/>
      </c>
      <c r="AN1065" s="104" t="str">
        <f t="shared" si="693"/>
        <v/>
      </c>
      <c r="AO1065" s="104" t="str">
        <f t="shared" si="677"/>
        <v/>
      </c>
      <c r="AP1065" s="104" t="str">
        <f t="shared" si="678"/>
        <v/>
      </c>
      <c r="AQ1065" s="121" t="str">
        <f t="shared" si="694"/>
        <v/>
      </c>
      <c r="AS1065" s="88" t="str">
        <f t="shared" si="679"/>
        <v/>
      </c>
      <c r="AT1065" s="68" t="str">
        <f t="shared" si="695"/>
        <v/>
      </c>
      <c r="AU1065" s="68" t="str">
        <f t="shared" si="696"/>
        <v/>
      </c>
      <c r="AV1065" s="68" t="str">
        <f t="shared" si="697"/>
        <v/>
      </c>
      <c r="AW1065" s="88" t="str">
        <f t="shared" si="680"/>
        <v/>
      </c>
      <c r="AZ1065" s="88" t="str">
        <f t="shared" si="681"/>
        <v/>
      </c>
      <c r="BA1065" s="68" t="str">
        <f t="shared" si="682"/>
        <v/>
      </c>
      <c r="BB1065" s="68" t="str">
        <f t="shared" si="683"/>
        <v/>
      </c>
      <c r="BC1065" s="68" t="str">
        <f t="shared" si="684"/>
        <v/>
      </c>
      <c r="BD1065" s="69" t="str">
        <f t="shared" si="685"/>
        <v/>
      </c>
      <c r="BE1065" s="69" t="str">
        <f t="shared" si="698"/>
        <v/>
      </c>
      <c r="BT1065" s="138" t="str">
        <f t="shared" ca="1" si="699"/>
        <v/>
      </c>
      <c r="BU1065" s="139" t="str">
        <f t="shared" ca="1" si="700"/>
        <v/>
      </c>
      <c r="BW1065" s="138" t="str">
        <f t="shared" si="701"/>
        <v/>
      </c>
      <c r="BX1065" s="104" t="str">
        <f t="shared" si="702"/>
        <v/>
      </c>
      <c r="BY1065" s="139" t="str">
        <f t="shared" si="703"/>
        <v/>
      </c>
      <c r="CA1065" s="138" t="str">
        <f t="shared" si="704"/>
        <v/>
      </c>
      <c r="CB1065" s="104" t="str">
        <f t="shared" si="705"/>
        <v/>
      </c>
      <c r="CC1065" s="139" t="str">
        <f t="shared" si="706"/>
        <v/>
      </c>
      <c r="CE1065" s="162" t="str">
        <f t="shared" si="707"/>
        <v/>
      </c>
      <c r="CF1065" s="163" t="str">
        <f t="shared" si="708"/>
        <v/>
      </c>
      <c r="CG1065" s="164" t="str">
        <f t="shared" si="709"/>
        <v/>
      </c>
      <c r="CI1065" s="162" t="str">
        <f t="shared" si="710"/>
        <v/>
      </c>
      <c r="CJ1065" s="163" t="str">
        <f t="shared" si="713"/>
        <v/>
      </c>
      <c r="CK1065" s="164" t="str">
        <f t="shared" si="714"/>
        <v/>
      </c>
      <c r="CM1065" s="169" t="str">
        <f t="shared" si="711"/>
        <v/>
      </c>
      <c r="CN1065" s="139" t="str">
        <f t="shared" si="712"/>
        <v/>
      </c>
      <c r="CP1065" s="41" t="str">
        <f>IF($CM1065="", "", COUNTIF($CM$11:$CM$3035, "&lt;"&amp;$CM1065)+1+COUNTIF($CM$11:$CM1065, $CM1065)-1)</f>
        <v/>
      </c>
    </row>
    <row r="1066" spans="1:94" x14ac:dyDescent="0.25">
      <c r="A1066" s="40"/>
      <c r="B1066" s="82" t="str">
        <f>IF($I1066="", "", IFERROR(INDEX('Job Database'!$AE$11:$AE$3035, MATCH($I1066, 'Job Database'!$X$11:$X$3035, 0)), ""))</f>
        <v/>
      </c>
      <c r="C1066" s="69" t="str">
        <f>IF($I1066="", "", IF(COUNTIF('Job Database'!$X$11:$X$3035, $I1066)=0, $AC$5, $AC$4))</f>
        <v/>
      </c>
      <c r="D1066" s="40"/>
      <c r="E1066" s="85" t="str">
        <f>IF($I1066="", "", IF(IFERROR(INDEX('Job Database'!$M$11:$M$3035, MATCH($I1066, 'Job Database'!$X$11:$X$3035, 0)), "")="", "", IFERROR(INDEX('Job Database'!$M$11:$M$3035, MATCH($I1066, 'Job Database'!$X$11:$X$3035, 0)), "")))</f>
        <v/>
      </c>
      <c r="F1066" s="40"/>
      <c r="G1066" s="88" t="str">
        <f t="shared" si="686"/>
        <v/>
      </c>
      <c r="H1066" s="40"/>
      <c r="I1066" s="24"/>
      <c r="J1066" s="34"/>
      <c r="K1066" s="106"/>
      <c r="L1066" s="79"/>
      <c r="M1066" s="34"/>
      <c r="N1066" s="79"/>
      <c r="O1066" s="31"/>
      <c r="P1066" s="53"/>
      <c r="Q1066" s="40"/>
      <c r="S1066" s="41" t="str">
        <f t="shared" si="674"/>
        <v/>
      </c>
      <c r="T1066" s="41" t="str">
        <f t="shared" si="675"/>
        <v/>
      </c>
      <c r="U1066" s="41" t="str">
        <f t="shared" si="687"/>
        <v/>
      </c>
      <c r="W1066" s="74" t="str">
        <f>IF('Job Database'!$X1066="", "", 'Job Database'!$X1066)</f>
        <v/>
      </c>
      <c r="Y1066" s="41" t="str">
        <f>IF($W1066="", "", IF(COUNTIF($I$11:$I$3035, $W1066)&gt;0, "", MAX($Y$10:$Y1065)+1))</f>
        <v/>
      </c>
      <c r="Z1066" s="41">
        <v>1056</v>
      </c>
      <c r="AA1066" s="58" t="str">
        <f t="shared" si="688"/>
        <v/>
      </c>
      <c r="AC1066" s="41" t="str">
        <f t="shared" si="676"/>
        <v/>
      </c>
      <c r="AE1066" s="41" t="str">
        <f t="shared" si="689"/>
        <v/>
      </c>
      <c r="AJ1066" s="154" t="str">
        <f t="shared" si="690"/>
        <v/>
      </c>
      <c r="AL1066" s="120" t="str">
        <f t="shared" si="691"/>
        <v/>
      </c>
      <c r="AM1066" s="104" t="str">
        <f t="shared" si="692"/>
        <v/>
      </c>
      <c r="AN1066" s="104" t="str">
        <f t="shared" si="693"/>
        <v/>
      </c>
      <c r="AO1066" s="104" t="str">
        <f t="shared" si="677"/>
        <v/>
      </c>
      <c r="AP1066" s="104" t="str">
        <f t="shared" si="678"/>
        <v/>
      </c>
      <c r="AQ1066" s="121" t="str">
        <f t="shared" si="694"/>
        <v/>
      </c>
      <c r="AS1066" s="88" t="str">
        <f t="shared" si="679"/>
        <v/>
      </c>
      <c r="AT1066" s="68" t="str">
        <f t="shared" si="695"/>
        <v/>
      </c>
      <c r="AU1066" s="68" t="str">
        <f t="shared" si="696"/>
        <v/>
      </c>
      <c r="AV1066" s="68" t="str">
        <f t="shared" si="697"/>
        <v/>
      </c>
      <c r="AW1066" s="88" t="str">
        <f t="shared" si="680"/>
        <v/>
      </c>
      <c r="AZ1066" s="88" t="str">
        <f t="shared" si="681"/>
        <v/>
      </c>
      <c r="BA1066" s="68" t="str">
        <f t="shared" si="682"/>
        <v/>
      </c>
      <c r="BB1066" s="68" t="str">
        <f t="shared" si="683"/>
        <v/>
      </c>
      <c r="BC1066" s="68" t="str">
        <f t="shared" si="684"/>
        <v/>
      </c>
      <c r="BD1066" s="69" t="str">
        <f t="shared" si="685"/>
        <v/>
      </c>
      <c r="BE1066" s="69" t="str">
        <f t="shared" si="698"/>
        <v/>
      </c>
      <c r="BT1066" s="138" t="str">
        <f t="shared" ca="1" si="699"/>
        <v/>
      </c>
      <c r="BU1066" s="139" t="str">
        <f t="shared" ca="1" si="700"/>
        <v/>
      </c>
      <c r="BW1066" s="138" t="str">
        <f t="shared" si="701"/>
        <v/>
      </c>
      <c r="BX1066" s="104" t="str">
        <f t="shared" si="702"/>
        <v/>
      </c>
      <c r="BY1066" s="139" t="str">
        <f t="shared" si="703"/>
        <v/>
      </c>
      <c r="CA1066" s="138" t="str">
        <f t="shared" si="704"/>
        <v/>
      </c>
      <c r="CB1066" s="104" t="str">
        <f t="shared" si="705"/>
        <v/>
      </c>
      <c r="CC1066" s="139" t="str">
        <f t="shared" si="706"/>
        <v/>
      </c>
      <c r="CE1066" s="162" t="str">
        <f t="shared" si="707"/>
        <v/>
      </c>
      <c r="CF1066" s="163" t="str">
        <f t="shared" si="708"/>
        <v/>
      </c>
      <c r="CG1066" s="164" t="str">
        <f t="shared" si="709"/>
        <v/>
      </c>
      <c r="CI1066" s="162" t="str">
        <f t="shared" si="710"/>
        <v/>
      </c>
      <c r="CJ1066" s="163" t="str">
        <f t="shared" si="713"/>
        <v/>
      </c>
      <c r="CK1066" s="164" t="str">
        <f t="shared" si="714"/>
        <v/>
      </c>
      <c r="CM1066" s="169" t="str">
        <f t="shared" si="711"/>
        <v/>
      </c>
      <c r="CN1066" s="139" t="str">
        <f t="shared" si="712"/>
        <v/>
      </c>
      <c r="CP1066" s="41" t="str">
        <f>IF($CM1066="", "", COUNTIF($CM$11:$CM$3035, "&lt;"&amp;$CM1066)+1+COUNTIF($CM$11:$CM1066, $CM1066)-1)</f>
        <v/>
      </c>
    </row>
    <row r="1067" spans="1:94" x14ac:dyDescent="0.25">
      <c r="A1067" s="40"/>
      <c r="B1067" s="82" t="str">
        <f>IF($I1067="", "", IFERROR(INDEX('Job Database'!$AE$11:$AE$3035, MATCH($I1067, 'Job Database'!$X$11:$X$3035, 0)), ""))</f>
        <v/>
      </c>
      <c r="C1067" s="69" t="str">
        <f>IF($I1067="", "", IF(COUNTIF('Job Database'!$X$11:$X$3035, $I1067)=0, $AC$5, $AC$4))</f>
        <v/>
      </c>
      <c r="D1067" s="40"/>
      <c r="E1067" s="85" t="str">
        <f>IF($I1067="", "", IF(IFERROR(INDEX('Job Database'!$M$11:$M$3035, MATCH($I1067, 'Job Database'!$X$11:$X$3035, 0)), "")="", "", IFERROR(INDEX('Job Database'!$M$11:$M$3035, MATCH($I1067, 'Job Database'!$X$11:$X$3035, 0)), "")))</f>
        <v/>
      </c>
      <c r="F1067" s="40"/>
      <c r="G1067" s="88" t="str">
        <f t="shared" si="686"/>
        <v/>
      </c>
      <c r="H1067" s="40"/>
      <c r="I1067" s="24"/>
      <c r="J1067" s="34"/>
      <c r="K1067" s="106"/>
      <c r="L1067" s="79"/>
      <c r="M1067" s="34"/>
      <c r="N1067" s="79"/>
      <c r="O1067" s="31"/>
      <c r="P1067" s="53"/>
      <c r="Q1067" s="40"/>
      <c r="S1067" s="41" t="str">
        <f t="shared" si="674"/>
        <v/>
      </c>
      <c r="T1067" s="41" t="str">
        <f t="shared" si="675"/>
        <v/>
      </c>
      <c r="U1067" s="41" t="str">
        <f t="shared" si="687"/>
        <v/>
      </c>
      <c r="W1067" s="74" t="str">
        <f>IF('Job Database'!$X1067="", "", 'Job Database'!$X1067)</f>
        <v/>
      </c>
      <c r="Y1067" s="41" t="str">
        <f>IF($W1067="", "", IF(COUNTIF($I$11:$I$3035, $W1067)&gt;0, "", MAX($Y$10:$Y1066)+1))</f>
        <v/>
      </c>
      <c r="Z1067" s="41">
        <v>1057</v>
      </c>
      <c r="AA1067" s="58" t="str">
        <f t="shared" si="688"/>
        <v/>
      </c>
      <c r="AC1067" s="41" t="str">
        <f t="shared" si="676"/>
        <v/>
      </c>
      <c r="AE1067" s="41" t="str">
        <f t="shared" si="689"/>
        <v/>
      </c>
      <c r="AJ1067" s="154" t="str">
        <f t="shared" si="690"/>
        <v/>
      </c>
      <c r="AL1067" s="120" t="str">
        <f t="shared" si="691"/>
        <v/>
      </c>
      <c r="AM1067" s="104" t="str">
        <f t="shared" si="692"/>
        <v/>
      </c>
      <c r="AN1067" s="104" t="str">
        <f t="shared" si="693"/>
        <v/>
      </c>
      <c r="AO1067" s="104" t="str">
        <f t="shared" si="677"/>
        <v/>
      </c>
      <c r="AP1067" s="104" t="str">
        <f t="shared" si="678"/>
        <v/>
      </c>
      <c r="AQ1067" s="121" t="str">
        <f t="shared" si="694"/>
        <v/>
      </c>
      <c r="AS1067" s="88" t="str">
        <f t="shared" si="679"/>
        <v/>
      </c>
      <c r="AT1067" s="68" t="str">
        <f t="shared" si="695"/>
        <v/>
      </c>
      <c r="AU1067" s="68" t="str">
        <f t="shared" si="696"/>
        <v/>
      </c>
      <c r="AV1067" s="68" t="str">
        <f t="shared" si="697"/>
        <v/>
      </c>
      <c r="AW1067" s="88" t="str">
        <f t="shared" si="680"/>
        <v/>
      </c>
      <c r="AZ1067" s="88" t="str">
        <f t="shared" si="681"/>
        <v/>
      </c>
      <c r="BA1067" s="68" t="str">
        <f t="shared" si="682"/>
        <v/>
      </c>
      <c r="BB1067" s="68" t="str">
        <f t="shared" si="683"/>
        <v/>
      </c>
      <c r="BC1067" s="68" t="str">
        <f t="shared" si="684"/>
        <v/>
      </c>
      <c r="BD1067" s="69" t="str">
        <f t="shared" si="685"/>
        <v/>
      </c>
      <c r="BE1067" s="69" t="str">
        <f t="shared" si="698"/>
        <v/>
      </c>
      <c r="BT1067" s="138" t="str">
        <f t="shared" ca="1" si="699"/>
        <v/>
      </c>
      <c r="BU1067" s="139" t="str">
        <f t="shared" ca="1" si="700"/>
        <v/>
      </c>
      <c r="BW1067" s="138" t="str">
        <f t="shared" si="701"/>
        <v/>
      </c>
      <c r="BX1067" s="104" t="str">
        <f t="shared" si="702"/>
        <v/>
      </c>
      <c r="BY1067" s="139" t="str">
        <f t="shared" si="703"/>
        <v/>
      </c>
      <c r="CA1067" s="138" t="str">
        <f t="shared" si="704"/>
        <v/>
      </c>
      <c r="CB1067" s="104" t="str">
        <f t="shared" si="705"/>
        <v/>
      </c>
      <c r="CC1067" s="139" t="str">
        <f t="shared" si="706"/>
        <v/>
      </c>
      <c r="CE1067" s="162" t="str">
        <f t="shared" si="707"/>
        <v/>
      </c>
      <c r="CF1067" s="163" t="str">
        <f t="shared" si="708"/>
        <v/>
      </c>
      <c r="CG1067" s="164" t="str">
        <f t="shared" si="709"/>
        <v/>
      </c>
      <c r="CI1067" s="162" t="str">
        <f t="shared" si="710"/>
        <v/>
      </c>
      <c r="CJ1067" s="163" t="str">
        <f t="shared" si="713"/>
        <v/>
      </c>
      <c r="CK1067" s="164" t="str">
        <f t="shared" si="714"/>
        <v/>
      </c>
      <c r="CM1067" s="169" t="str">
        <f t="shared" si="711"/>
        <v/>
      </c>
      <c r="CN1067" s="139" t="str">
        <f t="shared" si="712"/>
        <v/>
      </c>
      <c r="CP1067" s="41" t="str">
        <f>IF($CM1067="", "", COUNTIF($CM$11:$CM$3035, "&lt;"&amp;$CM1067)+1+COUNTIF($CM$11:$CM1067, $CM1067)-1)</f>
        <v/>
      </c>
    </row>
    <row r="1068" spans="1:94" x14ac:dyDescent="0.25">
      <c r="A1068" s="40"/>
      <c r="B1068" s="82" t="str">
        <f>IF($I1068="", "", IFERROR(INDEX('Job Database'!$AE$11:$AE$3035, MATCH($I1068, 'Job Database'!$X$11:$X$3035, 0)), ""))</f>
        <v/>
      </c>
      <c r="C1068" s="69" t="str">
        <f>IF($I1068="", "", IF(COUNTIF('Job Database'!$X$11:$X$3035, $I1068)=0, $AC$5, $AC$4))</f>
        <v/>
      </c>
      <c r="D1068" s="40"/>
      <c r="E1068" s="85" t="str">
        <f>IF($I1068="", "", IF(IFERROR(INDEX('Job Database'!$M$11:$M$3035, MATCH($I1068, 'Job Database'!$X$11:$X$3035, 0)), "")="", "", IFERROR(INDEX('Job Database'!$M$11:$M$3035, MATCH($I1068, 'Job Database'!$X$11:$X$3035, 0)), "")))</f>
        <v/>
      </c>
      <c r="F1068" s="40"/>
      <c r="G1068" s="88" t="str">
        <f t="shared" si="686"/>
        <v/>
      </c>
      <c r="H1068" s="40"/>
      <c r="I1068" s="24"/>
      <c r="J1068" s="34"/>
      <c r="K1068" s="106"/>
      <c r="L1068" s="79"/>
      <c r="M1068" s="34"/>
      <c r="N1068" s="79"/>
      <c r="O1068" s="31"/>
      <c r="P1068" s="53"/>
      <c r="Q1068" s="40"/>
      <c r="S1068" s="41" t="str">
        <f t="shared" si="674"/>
        <v/>
      </c>
      <c r="T1068" s="41" t="str">
        <f t="shared" si="675"/>
        <v/>
      </c>
      <c r="U1068" s="41" t="str">
        <f t="shared" si="687"/>
        <v/>
      </c>
      <c r="W1068" s="74" t="str">
        <f>IF('Job Database'!$X1068="", "", 'Job Database'!$X1068)</f>
        <v/>
      </c>
      <c r="Y1068" s="41" t="str">
        <f>IF($W1068="", "", IF(COUNTIF($I$11:$I$3035, $W1068)&gt;0, "", MAX($Y$10:$Y1067)+1))</f>
        <v/>
      </c>
      <c r="Z1068" s="41">
        <v>1058</v>
      </c>
      <c r="AA1068" s="58" t="str">
        <f t="shared" si="688"/>
        <v/>
      </c>
      <c r="AC1068" s="41" t="str">
        <f t="shared" si="676"/>
        <v/>
      </c>
      <c r="AE1068" s="41" t="str">
        <f t="shared" si="689"/>
        <v/>
      </c>
      <c r="AJ1068" s="154" t="str">
        <f t="shared" si="690"/>
        <v/>
      </c>
      <c r="AL1068" s="120" t="str">
        <f t="shared" si="691"/>
        <v/>
      </c>
      <c r="AM1068" s="104" t="str">
        <f t="shared" si="692"/>
        <v/>
      </c>
      <c r="AN1068" s="104" t="str">
        <f t="shared" si="693"/>
        <v/>
      </c>
      <c r="AO1068" s="104" t="str">
        <f t="shared" si="677"/>
        <v/>
      </c>
      <c r="AP1068" s="104" t="str">
        <f t="shared" si="678"/>
        <v/>
      </c>
      <c r="AQ1068" s="121" t="str">
        <f t="shared" si="694"/>
        <v/>
      </c>
      <c r="AS1068" s="88" t="str">
        <f t="shared" si="679"/>
        <v/>
      </c>
      <c r="AT1068" s="68" t="str">
        <f t="shared" si="695"/>
        <v/>
      </c>
      <c r="AU1068" s="68" t="str">
        <f t="shared" si="696"/>
        <v/>
      </c>
      <c r="AV1068" s="68" t="str">
        <f t="shared" si="697"/>
        <v/>
      </c>
      <c r="AW1068" s="88" t="str">
        <f t="shared" si="680"/>
        <v/>
      </c>
      <c r="AZ1068" s="88" t="str">
        <f t="shared" si="681"/>
        <v/>
      </c>
      <c r="BA1068" s="68" t="str">
        <f t="shared" si="682"/>
        <v/>
      </c>
      <c r="BB1068" s="68" t="str">
        <f t="shared" si="683"/>
        <v/>
      </c>
      <c r="BC1068" s="68" t="str">
        <f t="shared" si="684"/>
        <v/>
      </c>
      <c r="BD1068" s="69" t="str">
        <f t="shared" si="685"/>
        <v/>
      </c>
      <c r="BE1068" s="69" t="str">
        <f t="shared" si="698"/>
        <v/>
      </c>
      <c r="BT1068" s="138" t="str">
        <f t="shared" ca="1" si="699"/>
        <v/>
      </c>
      <c r="BU1068" s="139" t="str">
        <f t="shared" ca="1" si="700"/>
        <v/>
      </c>
      <c r="BW1068" s="138" t="str">
        <f t="shared" si="701"/>
        <v/>
      </c>
      <c r="BX1068" s="104" t="str">
        <f t="shared" si="702"/>
        <v/>
      </c>
      <c r="BY1068" s="139" t="str">
        <f t="shared" si="703"/>
        <v/>
      </c>
      <c r="CA1068" s="138" t="str">
        <f t="shared" si="704"/>
        <v/>
      </c>
      <c r="CB1068" s="104" t="str">
        <f t="shared" si="705"/>
        <v/>
      </c>
      <c r="CC1068" s="139" t="str">
        <f t="shared" si="706"/>
        <v/>
      </c>
      <c r="CE1068" s="162" t="str">
        <f t="shared" si="707"/>
        <v/>
      </c>
      <c r="CF1068" s="163" t="str">
        <f t="shared" si="708"/>
        <v/>
      </c>
      <c r="CG1068" s="164" t="str">
        <f t="shared" si="709"/>
        <v/>
      </c>
      <c r="CI1068" s="162" t="str">
        <f t="shared" si="710"/>
        <v/>
      </c>
      <c r="CJ1068" s="163" t="str">
        <f t="shared" si="713"/>
        <v/>
      </c>
      <c r="CK1068" s="164" t="str">
        <f t="shared" si="714"/>
        <v/>
      </c>
      <c r="CM1068" s="169" t="str">
        <f t="shared" si="711"/>
        <v/>
      </c>
      <c r="CN1068" s="139" t="str">
        <f t="shared" si="712"/>
        <v/>
      </c>
      <c r="CP1068" s="41" t="str">
        <f>IF($CM1068="", "", COUNTIF($CM$11:$CM$3035, "&lt;"&amp;$CM1068)+1+COUNTIF($CM$11:$CM1068, $CM1068)-1)</f>
        <v/>
      </c>
    </row>
    <row r="1069" spans="1:94" x14ac:dyDescent="0.25">
      <c r="A1069" s="40"/>
      <c r="B1069" s="82" t="str">
        <f>IF($I1069="", "", IFERROR(INDEX('Job Database'!$AE$11:$AE$3035, MATCH($I1069, 'Job Database'!$X$11:$X$3035, 0)), ""))</f>
        <v/>
      </c>
      <c r="C1069" s="69" t="str">
        <f>IF($I1069="", "", IF(COUNTIF('Job Database'!$X$11:$X$3035, $I1069)=0, $AC$5, $AC$4))</f>
        <v/>
      </c>
      <c r="D1069" s="40"/>
      <c r="E1069" s="85" t="str">
        <f>IF($I1069="", "", IF(IFERROR(INDEX('Job Database'!$M$11:$M$3035, MATCH($I1069, 'Job Database'!$X$11:$X$3035, 0)), "")="", "", IFERROR(INDEX('Job Database'!$M$11:$M$3035, MATCH($I1069, 'Job Database'!$X$11:$X$3035, 0)), "")))</f>
        <v/>
      </c>
      <c r="F1069" s="40"/>
      <c r="G1069" s="88" t="str">
        <f t="shared" si="686"/>
        <v/>
      </c>
      <c r="H1069" s="40"/>
      <c r="I1069" s="24"/>
      <c r="J1069" s="34"/>
      <c r="K1069" s="106"/>
      <c r="L1069" s="79"/>
      <c r="M1069" s="34"/>
      <c r="N1069" s="79"/>
      <c r="O1069" s="31"/>
      <c r="P1069" s="53"/>
      <c r="Q1069" s="40"/>
      <c r="S1069" s="41" t="str">
        <f t="shared" si="674"/>
        <v/>
      </c>
      <c r="T1069" s="41" t="str">
        <f t="shared" si="675"/>
        <v/>
      </c>
      <c r="U1069" s="41" t="str">
        <f t="shared" si="687"/>
        <v/>
      </c>
      <c r="W1069" s="74" t="str">
        <f>IF('Job Database'!$X1069="", "", 'Job Database'!$X1069)</f>
        <v/>
      </c>
      <c r="Y1069" s="41" t="str">
        <f>IF($W1069="", "", IF(COUNTIF($I$11:$I$3035, $W1069)&gt;0, "", MAX($Y$10:$Y1068)+1))</f>
        <v/>
      </c>
      <c r="Z1069" s="41">
        <v>1059</v>
      </c>
      <c r="AA1069" s="58" t="str">
        <f t="shared" si="688"/>
        <v/>
      </c>
      <c r="AC1069" s="41" t="str">
        <f t="shared" si="676"/>
        <v/>
      </c>
      <c r="AE1069" s="41" t="str">
        <f t="shared" si="689"/>
        <v/>
      </c>
      <c r="AJ1069" s="154" t="str">
        <f t="shared" si="690"/>
        <v/>
      </c>
      <c r="AL1069" s="120" t="str">
        <f t="shared" si="691"/>
        <v/>
      </c>
      <c r="AM1069" s="104" t="str">
        <f t="shared" si="692"/>
        <v/>
      </c>
      <c r="AN1069" s="104" t="str">
        <f t="shared" si="693"/>
        <v/>
      </c>
      <c r="AO1069" s="104" t="str">
        <f t="shared" si="677"/>
        <v/>
      </c>
      <c r="AP1069" s="104" t="str">
        <f t="shared" si="678"/>
        <v/>
      </c>
      <c r="AQ1069" s="121" t="str">
        <f t="shared" si="694"/>
        <v/>
      </c>
      <c r="AS1069" s="88" t="str">
        <f t="shared" si="679"/>
        <v/>
      </c>
      <c r="AT1069" s="68" t="str">
        <f t="shared" si="695"/>
        <v/>
      </c>
      <c r="AU1069" s="68" t="str">
        <f t="shared" si="696"/>
        <v/>
      </c>
      <c r="AV1069" s="68" t="str">
        <f t="shared" si="697"/>
        <v/>
      </c>
      <c r="AW1069" s="88" t="str">
        <f t="shared" si="680"/>
        <v/>
      </c>
      <c r="AZ1069" s="88" t="str">
        <f t="shared" si="681"/>
        <v/>
      </c>
      <c r="BA1069" s="68" t="str">
        <f t="shared" si="682"/>
        <v/>
      </c>
      <c r="BB1069" s="68" t="str">
        <f t="shared" si="683"/>
        <v/>
      </c>
      <c r="BC1069" s="68" t="str">
        <f t="shared" si="684"/>
        <v/>
      </c>
      <c r="BD1069" s="69" t="str">
        <f t="shared" si="685"/>
        <v/>
      </c>
      <c r="BE1069" s="69" t="str">
        <f t="shared" si="698"/>
        <v/>
      </c>
      <c r="BT1069" s="138" t="str">
        <f t="shared" ca="1" si="699"/>
        <v/>
      </c>
      <c r="BU1069" s="139" t="str">
        <f t="shared" ca="1" si="700"/>
        <v/>
      </c>
      <c r="BW1069" s="138" t="str">
        <f t="shared" si="701"/>
        <v/>
      </c>
      <c r="BX1069" s="104" t="str">
        <f t="shared" si="702"/>
        <v/>
      </c>
      <c r="BY1069" s="139" t="str">
        <f t="shared" si="703"/>
        <v/>
      </c>
      <c r="CA1069" s="138" t="str">
        <f t="shared" si="704"/>
        <v/>
      </c>
      <c r="CB1069" s="104" t="str">
        <f t="shared" si="705"/>
        <v/>
      </c>
      <c r="CC1069" s="139" t="str">
        <f t="shared" si="706"/>
        <v/>
      </c>
      <c r="CE1069" s="162" t="str">
        <f t="shared" si="707"/>
        <v/>
      </c>
      <c r="CF1069" s="163" t="str">
        <f t="shared" si="708"/>
        <v/>
      </c>
      <c r="CG1069" s="164" t="str">
        <f t="shared" si="709"/>
        <v/>
      </c>
      <c r="CI1069" s="162" t="str">
        <f t="shared" si="710"/>
        <v/>
      </c>
      <c r="CJ1069" s="163" t="str">
        <f t="shared" si="713"/>
        <v/>
      </c>
      <c r="CK1069" s="164" t="str">
        <f t="shared" si="714"/>
        <v/>
      </c>
      <c r="CM1069" s="169" t="str">
        <f t="shared" si="711"/>
        <v/>
      </c>
      <c r="CN1069" s="139" t="str">
        <f t="shared" si="712"/>
        <v/>
      </c>
      <c r="CP1069" s="41" t="str">
        <f>IF($CM1069="", "", COUNTIF($CM$11:$CM$3035, "&lt;"&amp;$CM1069)+1+COUNTIF($CM$11:$CM1069, $CM1069)-1)</f>
        <v/>
      </c>
    </row>
    <row r="1070" spans="1:94" x14ac:dyDescent="0.25">
      <c r="A1070" s="40"/>
      <c r="B1070" s="82" t="str">
        <f>IF($I1070="", "", IFERROR(INDEX('Job Database'!$AE$11:$AE$3035, MATCH($I1070, 'Job Database'!$X$11:$X$3035, 0)), ""))</f>
        <v/>
      </c>
      <c r="C1070" s="69" t="str">
        <f>IF($I1070="", "", IF(COUNTIF('Job Database'!$X$11:$X$3035, $I1070)=0, $AC$5, $AC$4))</f>
        <v/>
      </c>
      <c r="D1070" s="40"/>
      <c r="E1070" s="85" t="str">
        <f>IF($I1070="", "", IF(IFERROR(INDEX('Job Database'!$M$11:$M$3035, MATCH($I1070, 'Job Database'!$X$11:$X$3035, 0)), "")="", "", IFERROR(INDEX('Job Database'!$M$11:$M$3035, MATCH($I1070, 'Job Database'!$X$11:$X$3035, 0)), "")))</f>
        <v/>
      </c>
      <c r="F1070" s="40"/>
      <c r="G1070" s="88" t="str">
        <f t="shared" si="686"/>
        <v/>
      </c>
      <c r="H1070" s="40"/>
      <c r="I1070" s="24"/>
      <c r="J1070" s="34"/>
      <c r="K1070" s="106"/>
      <c r="L1070" s="79"/>
      <c r="M1070" s="34"/>
      <c r="N1070" s="79"/>
      <c r="O1070" s="31"/>
      <c r="P1070" s="53"/>
      <c r="Q1070" s="40"/>
      <c r="S1070" s="41" t="str">
        <f t="shared" si="674"/>
        <v/>
      </c>
      <c r="T1070" s="41" t="str">
        <f t="shared" si="675"/>
        <v/>
      </c>
      <c r="U1070" s="41" t="str">
        <f t="shared" si="687"/>
        <v/>
      </c>
      <c r="W1070" s="74" t="str">
        <f>IF('Job Database'!$X1070="", "", 'Job Database'!$X1070)</f>
        <v/>
      </c>
      <c r="Y1070" s="41" t="str">
        <f>IF($W1070="", "", IF(COUNTIF($I$11:$I$3035, $W1070)&gt;0, "", MAX($Y$10:$Y1069)+1))</f>
        <v/>
      </c>
      <c r="Z1070" s="41">
        <v>1060</v>
      </c>
      <c r="AA1070" s="58" t="str">
        <f t="shared" si="688"/>
        <v/>
      </c>
      <c r="AC1070" s="41" t="str">
        <f t="shared" si="676"/>
        <v/>
      </c>
      <c r="AE1070" s="41" t="str">
        <f t="shared" si="689"/>
        <v/>
      </c>
      <c r="AJ1070" s="154" t="str">
        <f t="shared" si="690"/>
        <v/>
      </c>
      <c r="AL1070" s="120" t="str">
        <f t="shared" si="691"/>
        <v/>
      </c>
      <c r="AM1070" s="104" t="str">
        <f t="shared" si="692"/>
        <v/>
      </c>
      <c r="AN1070" s="104" t="str">
        <f t="shared" si="693"/>
        <v/>
      </c>
      <c r="AO1070" s="104" t="str">
        <f t="shared" si="677"/>
        <v/>
      </c>
      <c r="AP1070" s="104" t="str">
        <f t="shared" si="678"/>
        <v/>
      </c>
      <c r="AQ1070" s="121" t="str">
        <f t="shared" si="694"/>
        <v/>
      </c>
      <c r="AS1070" s="88" t="str">
        <f t="shared" si="679"/>
        <v/>
      </c>
      <c r="AT1070" s="68" t="str">
        <f t="shared" si="695"/>
        <v/>
      </c>
      <c r="AU1070" s="68" t="str">
        <f t="shared" si="696"/>
        <v/>
      </c>
      <c r="AV1070" s="68" t="str">
        <f t="shared" si="697"/>
        <v/>
      </c>
      <c r="AW1070" s="88" t="str">
        <f t="shared" si="680"/>
        <v/>
      </c>
      <c r="AZ1070" s="88" t="str">
        <f t="shared" si="681"/>
        <v/>
      </c>
      <c r="BA1070" s="68" t="str">
        <f t="shared" si="682"/>
        <v/>
      </c>
      <c r="BB1070" s="68" t="str">
        <f t="shared" si="683"/>
        <v/>
      </c>
      <c r="BC1070" s="68" t="str">
        <f t="shared" si="684"/>
        <v/>
      </c>
      <c r="BD1070" s="69" t="str">
        <f t="shared" si="685"/>
        <v/>
      </c>
      <c r="BE1070" s="69" t="str">
        <f t="shared" si="698"/>
        <v/>
      </c>
      <c r="BT1070" s="138" t="str">
        <f t="shared" ca="1" si="699"/>
        <v/>
      </c>
      <c r="BU1070" s="139" t="str">
        <f t="shared" ca="1" si="700"/>
        <v/>
      </c>
      <c r="BW1070" s="138" t="str">
        <f t="shared" si="701"/>
        <v/>
      </c>
      <c r="BX1070" s="104" t="str">
        <f t="shared" si="702"/>
        <v/>
      </c>
      <c r="BY1070" s="139" t="str">
        <f t="shared" si="703"/>
        <v/>
      </c>
      <c r="CA1070" s="138" t="str">
        <f t="shared" si="704"/>
        <v/>
      </c>
      <c r="CB1070" s="104" t="str">
        <f t="shared" si="705"/>
        <v/>
      </c>
      <c r="CC1070" s="139" t="str">
        <f t="shared" si="706"/>
        <v/>
      </c>
      <c r="CE1070" s="162" t="str">
        <f t="shared" si="707"/>
        <v/>
      </c>
      <c r="CF1070" s="163" t="str">
        <f t="shared" si="708"/>
        <v/>
      </c>
      <c r="CG1070" s="164" t="str">
        <f t="shared" si="709"/>
        <v/>
      </c>
      <c r="CI1070" s="162" t="str">
        <f t="shared" si="710"/>
        <v/>
      </c>
      <c r="CJ1070" s="163" t="str">
        <f t="shared" si="713"/>
        <v/>
      </c>
      <c r="CK1070" s="164" t="str">
        <f t="shared" si="714"/>
        <v/>
      </c>
      <c r="CM1070" s="169" t="str">
        <f t="shared" si="711"/>
        <v/>
      </c>
      <c r="CN1070" s="139" t="str">
        <f t="shared" si="712"/>
        <v/>
      </c>
      <c r="CP1070" s="41" t="str">
        <f>IF($CM1070="", "", COUNTIF($CM$11:$CM$3035, "&lt;"&amp;$CM1070)+1+COUNTIF($CM$11:$CM1070, $CM1070)-1)</f>
        <v/>
      </c>
    </row>
    <row r="1071" spans="1:94" x14ac:dyDescent="0.25">
      <c r="A1071" s="40"/>
      <c r="B1071" s="82" t="str">
        <f>IF($I1071="", "", IFERROR(INDEX('Job Database'!$AE$11:$AE$3035, MATCH($I1071, 'Job Database'!$X$11:$X$3035, 0)), ""))</f>
        <v/>
      </c>
      <c r="C1071" s="69" t="str">
        <f>IF($I1071="", "", IF(COUNTIF('Job Database'!$X$11:$X$3035, $I1071)=0, $AC$5, $AC$4))</f>
        <v/>
      </c>
      <c r="D1071" s="40"/>
      <c r="E1071" s="85" t="str">
        <f>IF($I1071="", "", IF(IFERROR(INDEX('Job Database'!$M$11:$M$3035, MATCH($I1071, 'Job Database'!$X$11:$X$3035, 0)), "")="", "", IFERROR(INDEX('Job Database'!$M$11:$M$3035, MATCH($I1071, 'Job Database'!$X$11:$X$3035, 0)), "")))</f>
        <v/>
      </c>
      <c r="F1071" s="40"/>
      <c r="G1071" s="88" t="str">
        <f t="shared" si="686"/>
        <v/>
      </c>
      <c r="H1071" s="40"/>
      <c r="I1071" s="24"/>
      <c r="J1071" s="34"/>
      <c r="K1071" s="106"/>
      <c r="L1071" s="79"/>
      <c r="M1071" s="34"/>
      <c r="N1071" s="79"/>
      <c r="O1071" s="31"/>
      <c r="P1071" s="53"/>
      <c r="Q1071" s="40"/>
      <c r="S1071" s="41" t="str">
        <f t="shared" si="674"/>
        <v/>
      </c>
      <c r="T1071" s="41" t="str">
        <f t="shared" si="675"/>
        <v/>
      </c>
      <c r="U1071" s="41" t="str">
        <f t="shared" si="687"/>
        <v/>
      </c>
      <c r="W1071" s="74" t="str">
        <f>IF('Job Database'!$X1071="", "", 'Job Database'!$X1071)</f>
        <v/>
      </c>
      <c r="Y1071" s="41" t="str">
        <f>IF($W1071="", "", IF(COUNTIF($I$11:$I$3035, $W1071)&gt;0, "", MAX($Y$10:$Y1070)+1))</f>
        <v/>
      </c>
      <c r="Z1071" s="41">
        <v>1061</v>
      </c>
      <c r="AA1071" s="58" t="str">
        <f t="shared" si="688"/>
        <v/>
      </c>
      <c r="AC1071" s="41" t="str">
        <f t="shared" si="676"/>
        <v/>
      </c>
      <c r="AE1071" s="41" t="str">
        <f t="shared" si="689"/>
        <v/>
      </c>
      <c r="AJ1071" s="154" t="str">
        <f t="shared" si="690"/>
        <v/>
      </c>
      <c r="AL1071" s="120" t="str">
        <f t="shared" si="691"/>
        <v/>
      </c>
      <c r="AM1071" s="104" t="str">
        <f t="shared" si="692"/>
        <v/>
      </c>
      <c r="AN1071" s="104" t="str">
        <f t="shared" si="693"/>
        <v/>
      </c>
      <c r="AO1071" s="104" t="str">
        <f t="shared" si="677"/>
        <v/>
      </c>
      <c r="AP1071" s="104" t="str">
        <f t="shared" si="678"/>
        <v/>
      </c>
      <c r="AQ1071" s="121" t="str">
        <f t="shared" si="694"/>
        <v/>
      </c>
      <c r="AS1071" s="88" t="str">
        <f t="shared" si="679"/>
        <v/>
      </c>
      <c r="AT1071" s="68" t="str">
        <f t="shared" si="695"/>
        <v/>
      </c>
      <c r="AU1071" s="68" t="str">
        <f t="shared" si="696"/>
        <v/>
      </c>
      <c r="AV1071" s="68" t="str">
        <f t="shared" si="697"/>
        <v/>
      </c>
      <c r="AW1071" s="88" t="str">
        <f t="shared" si="680"/>
        <v/>
      </c>
      <c r="AZ1071" s="88" t="str">
        <f t="shared" si="681"/>
        <v/>
      </c>
      <c r="BA1071" s="68" t="str">
        <f t="shared" si="682"/>
        <v/>
      </c>
      <c r="BB1071" s="68" t="str">
        <f t="shared" si="683"/>
        <v/>
      </c>
      <c r="BC1071" s="68" t="str">
        <f t="shared" si="684"/>
        <v/>
      </c>
      <c r="BD1071" s="69" t="str">
        <f t="shared" si="685"/>
        <v/>
      </c>
      <c r="BE1071" s="69" t="str">
        <f t="shared" si="698"/>
        <v/>
      </c>
      <c r="BT1071" s="138" t="str">
        <f t="shared" ca="1" si="699"/>
        <v/>
      </c>
      <c r="BU1071" s="139" t="str">
        <f t="shared" ca="1" si="700"/>
        <v/>
      </c>
      <c r="BW1071" s="138" t="str">
        <f t="shared" si="701"/>
        <v/>
      </c>
      <c r="BX1071" s="104" t="str">
        <f t="shared" si="702"/>
        <v/>
      </c>
      <c r="BY1071" s="139" t="str">
        <f t="shared" si="703"/>
        <v/>
      </c>
      <c r="CA1071" s="138" t="str">
        <f t="shared" si="704"/>
        <v/>
      </c>
      <c r="CB1071" s="104" t="str">
        <f t="shared" si="705"/>
        <v/>
      </c>
      <c r="CC1071" s="139" t="str">
        <f t="shared" si="706"/>
        <v/>
      </c>
      <c r="CE1071" s="162" t="str">
        <f t="shared" si="707"/>
        <v/>
      </c>
      <c r="CF1071" s="163" t="str">
        <f t="shared" si="708"/>
        <v/>
      </c>
      <c r="CG1071" s="164" t="str">
        <f t="shared" si="709"/>
        <v/>
      </c>
      <c r="CI1071" s="162" t="str">
        <f t="shared" si="710"/>
        <v/>
      </c>
      <c r="CJ1071" s="163" t="str">
        <f t="shared" si="713"/>
        <v/>
      </c>
      <c r="CK1071" s="164" t="str">
        <f t="shared" si="714"/>
        <v/>
      </c>
      <c r="CM1071" s="169" t="str">
        <f t="shared" si="711"/>
        <v/>
      </c>
      <c r="CN1071" s="139" t="str">
        <f t="shared" si="712"/>
        <v/>
      </c>
      <c r="CP1071" s="41" t="str">
        <f>IF($CM1071="", "", COUNTIF($CM$11:$CM$3035, "&lt;"&amp;$CM1071)+1+COUNTIF($CM$11:$CM1071, $CM1071)-1)</f>
        <v/>
      </c>
    </row>
    <row r="1072" spans="1:94" x14ac:dyDescent="0.25">
      <c r="A1072" s="40"/>
      <c r="B1072" s="82" t="str">
        <f>IF($I1072="", "", IFERROR(INDEX('Job Database'!$AE$11:$AE$3035, MATCH($I1072, 'Job Database'!$X$11:$X$3035, 0)), ""))</f>
        <v/>
      </c>
      <c r="C1072" s="69" t="str">
        <f>IF($I1072="", "", IF(COUNTIF('Job Database'!$X$11:$X$3035, $I1072)=0, $AC$5, $AC$4))</f>
        <v/>
      </c>
      <c r="D1072" s="40"/>
      <c r="E1072" s="85" t="str">
        <f>IF($I1072="", "", IF(IFERROR(INDEX('Job Database'!$M$11:$M$3035, MATCH($I1072, 'Job Database'!$X$11:$X$3035, 0)), "")="", "", IFERROR(INDEX('Job Database'!$M$11:$M$3035, MATCH($I1072, 'Job Database'!$X$11:$X$3035, 0)), "")))</f>
        <v/>
      </c>
      <c r="F1072" s="40"/>
      <c r="G1072" s="88" t="str">
        <f t="shared" si="686"/>
        <v/>
      </c>
      <c r="H1072" s="40"/>
      <c r="I1072" s="24"/>
      <c r="J1072" s="34"/>
      <c r="K1072" s="106"/>
      <c r="L1072" s="79"/>
      <c r="M1072" s="34"/>
      <c r="N1072" s="79"/>
      <c r="O1072" s="31"/>
      <c r="P1072" s="53"/>
      <c r="Q1072" s="40"/>
      <c r="S1072" s="41" t="str">
        <f t="shared" si="674"/>
        <v/>
      </c>
      <c r="T1072" s="41" t="str">
        <f t="shared" si="675"/>
        <v/>
      </c>
      <c r="U1072" s="41" t="str">
        <f t="shared" si="687"/>
        <v/>
      </c>
      <c r="W1072" s="74" t="str">
        <f>IF('Job Database'!$X1072="", "", 'Job Database'!$X1072)</f>
        <v/>
      </c>
      <c r="Y1072" s="41" t="str">
        <f>IF($W1072="", "", IF(COUNTIF($I$11:$I$3035, $W1072)&gt;0, "", MAX($Y$10:$Y1071)+1))</f>
        <v/>
      </c>
      <c r="Z1072" s="41">
        <v>1062</v>
      </c>
      <c r="AA1072" s="58" t="str">
        <f t="shared" si="688"/>
        <v/>
      </c>
      <c r="AC1072" s="41" t="str">
        <f t="shared" si="676"/>
        <v/>
      </c>
      <c r="AE1072" s="41" t="str">
        <f t="shared" si="689"/>
        <v/>
      </c>
      <c r="AJ1072" s="154" t="str">
        <f t="shared" si="690"/>
        <v/>
      </c>
      <c r="AL1072" s="120" t="str">
        <f t="shared" si="691"/>
        <v/>
      </c>
      <c r="AM1072" s="104" t="str">
        <f t="shared" si="692"/>
        <v/>
      </c>
      <c r="AN1072" s="104" t="str">
        <f t="shared" si="693"/>
        <v/>
      </c>
      <c r="AO1072" s="104" t="str">
        <f t="shared" si="677"/>
        <v/>
      </c>
      <c r="AP1072" s="104" t="str">
        <f t="shared" si="678"/>
        <v/>
      </c>
      <c r="AQ1072" s="121" t="str">
        <f t="shared" si="694"/>
        <v/>
      </c>
      <c r="AS1072" s="88" t="str">
        <f t="shared" si="679"/>
        <v/>
      </c>
      <c r="AT1072" s="68" t="str">
        <f t="shared" si="695"/>
        <v/>
      </c>
      <c r="AU1072" s="68" t="str">
        <f t="shared" si="696"/>
        <v/>
      </c>
      <c r="AV1072" s="68" t="str">
        <f t="shared" si="697"/>
        <v/>
      </c>
      <c r="AW1072" s="88" t="str">
        <f t="shared" si="680"/>
        <v/>
      </c>
      <c r="AZ1072" s="88" t="str">
        <f t="shared" si="681"/>
        <v/>
      </c>
      <c r="BA1072" s="68" t="str">
        <f t="shared" si="682"/>
        <v/>
      </c>
      <c r="BB1072" s="68" t="str">
        <f t="shared" si="683"/>
        <v/>
      </c>
      <c r="BC1072" s="68" t="str">
        <f t="shared" si="684"/>
        <v/>
      </c>
      <c r="BD1072" s="69" t="str">
        <f t="shared" si="685"/>
        <v/>
      </c>
      <c r="BE1072" s="69" t="str">
        <f t="shared" si="698"/>
        <v/>
      </c>
      <c r="BT1072" s="138" t="str">
        <f t="shared" ca="1" si="699"/>
        <v/>
      </c>
      <c r="BU1072" s="139" t="str">
        <f t="shared" ca="1" si="700"/>
        <v/>
      </c>
      <c r="BW1072" s="138" t="str">
        <f t="shared" si="701"/>
        <v/>
      </c>
      <c r="BX1072" s="104" t="str">
        <f t="shared" si="702"/>
        <v/>
      </c>
      <c r="BY1072" s="139" t="str">
        <f t="shared" si="703"/>
        <v/>
      </c>
      <c r="CA1072" s="138" t="str">
        <f t="shared" si="704"/>
        <v/>
      </c>
      <c r="CB1072" s="104" t="str">
        <f t="shared" si="705"/>
        <v/>
      </c>
      <c r="CC1072" s="139" t="str">
        <f t="shared" si="706"/>
        <v/>
      </c>
      <c r="CE1072" s="162" t="str">
        <f t="shared" si="707"/>
        <v/>
      </c>
      <c r="CF1072" s="163" t="str">
        <f t="shared" si="708"/>
        <v/>
      </c>
      <c r="CG1072" s="164" t="str">
        <f t="shared" si="709"/>
        <v/>
      </c>
      <c r="CI1072" s="162" t="str">
        <f t="shared" si="710"/>
        <v/>
      </c>
      <c r="CJ1072" s="163" t="str">
        <f t="shared" si="713"/>
        <v/>
      </c>
      <c r="CK1072" s="164" t="str">
        <f t="shared" si="714"/>
        <v/>
      </c>
      <c r="CM1072" s="169" t="str">
        <f t="shared" si="711"/>
        <v/>
      </c>
      <c r="CN1072" s="139" t="str">
        <f t="shared" si="712"/>
        <v/>
      </c>
      <c r="CP1072" s="41" t="str">
        <f>IF($CM1072="", "", COUNTIF($CM$11:$CM$3035, "&lt;"&amp;$CM1072)+1+COUNTIF($CM$11:$CM1072, $CM1072)-1)</f>
        <v/>
      </c>
    </row>
    <row r="1073" spans="1:94" x14ac:dyDescent="0.25">
      <c r="A1073" s="40"/>
      <c r="B1073" s="82" t="str">
        <f>IF($I1073="", "", IFERROR(INDEX('Job Database'!$AE$11:$AE$3035, MATCH($I1073, 'Job Database'!$X$11:$X$3035, 0)), ""))</f>
        <v/>
      </c>
      <c r="C1073" s="69" t="str">
        <f>IF($I1073="", "", IF(COUNTIF('Job Database'!$X$11:$X$3035, $I1073)=0, $AC$5, $AC$4))</f>
        <v/>
      </c>
      <c r="D1073" s="40"/>
      <c r="E1073" s="85" t="str">
        <f>IF($I1073="", "", IF(IFERROR(INDEX('Job Database'!$M$11:$M$3035, MATCH($I1073, 'Job Database'!$X$11:$X$3035, 0)), "")="", "", IFERROR(INDEX('Job Database'!$M$11:$M$3035, MATCH($I1073, 'Job Database'!$X$11:$X$3035, 0)), "")))</f>
        <v/>
      </c>
      <c r="F1073" s="40"/>
      <c r="G1073" s="88" t="str">
        <f t="shared" si="686"/>
        <v/>
      </c>
      <c r="H1073" s="40"/>
      <c r="I1073" s="24"/>
      <c r="J1073" s="34"/>
      <c r="K1073" s="106"/>
      <c r="L1073" s="79"/>
      <c r="M1073" s="34"/>
      <c r="N1073" s="79"/>
      <c r="O1073" s="31"/>
      <c r="P1073" s="53"/>
      <c r="Q1073" s="40"/>
      <c r="S1073" s="41" t="str">
        <f t="shared" si="674"/>
        <v/>
      </c>
      <c r="T1073" s="41" t="str">
        <f t="shared" si="675"/>
        <v/>
      </c>
      <c r="U1073" s="41" t="str">
        <f t="shared" si="687"/>
        <v/>
      </c>
      <c r="W1073" s="74" t="str">
        <f>IF('Job Database'!$X1073="", "", 'Job Database'!$X1073)</f>
        <v/>
      </c>
      <c r="Y1073" s="41" t="str">
        <f>IF($W1073="", "", IF(COUNTIF($I$11:$I$3035, $W1073)&gt;0, "", MAX($Y$10:$Y1072)+1))</f>
        <v/>
      </c>
      <c r="Z1073" s="41">
        <v>1063</v>
      </c>
      <c r="AA1073" s="58" t="str">
        <f t="shared" si="688"/>
        <v/>
      </c>
      <c r="AC1073" s="41" t="str">
        <f t="shared" si="676"/>
        <v/>
      </c>
      <c r="AE1073" s="41" t="str">
        <f t="shared" si="689"/>
        <v/>
      </c>
      <c r="AJ1073" s="154" t="str">
        <f t="shared" si="690"/>
        <v/>
      </c>
      <c r="AL1073" s="120" t="str">
        <f t="shared" si="691"/>
        <v/>
      </c>
      <c r="AM1073" s="104" t="str">
        <f t="shared" si="692"/>
        <v/>
      </c>
      <c r="AN1073" s="104" t="str">
        <f t="shared" si="693"/>
        <v/>
      </c>
      <c r="AO1073" s="104" t="str">
        <f t="shared" si="677"/>
        <v/>
      </c>
      <c r="AP1073" s="104" t="str">
        <f t="shared" si="678"/>
        <v/>
      </c>
      <c r="AQ1073" s="121" t="str">
        <f t="shared" si="694"/>
        <v/>
      </c>
      <c r="AS1073" s="88" t="str">
        <f t="shared" si="679"/>
        <v/>
      </c>
      <c r="AT1073" s="68" t="str">
        <f t="shared" si="695"/>
        <v/>
      </c>
      <c r="AU1073" s="68" t="str">
        <f t="shared" si="696"/>
        <v/>
      </c>
      <c r="AV1073" s="68" t="str">
        <f t="shared" si="697"/>
        <v/>
      </c>
      <c r="AW1073" s="88" t="str">
        <f t="shared" si="680"/>
        <v/>
      </c>
      <c r="AZ1073" s="88" t="str">
        <f t="shared" si="681"/>
        <v/>
      </c>
      <c r="BA1073" s="68" t="str">
        <f t="shared" si="682"/>
        <v/>
      </c>
      <c r="BB1073" s="68" t="str">
        <f t="shared" si="683"/>
        <v/>
      </c>
      <c r="BC1073" s="68" t="str">
        <f t="shared" si="684"/>
        <v/>
      </c>
      <c r="BD1073" s="69" t="str">
        <f t="shared" si="685"/>
        <v/>
      </c>
      <c r="BE1073" s="69" t="str">
        <f t="shared" si="698"/>
        <v/>
      </c>
      <c r="BT1073" s="138" t="str">
        <f t="shared" ca="1" si="699"/>
        <v/>
      </c>
      <c r="BU1073" s="139" t="str">
        <f t="shared" ca="1" si="700"/>
        <v/>
      </c>
      <c r="BW1073" s="138" t="str">
        <f t="shared" si="701"/>
        <v/>
      </c>
      <c r="BX1073" s="104" t="str">
        <f t="shared" si="702"/>
        <v/>
      </c>
      <c r="BY1073" s="139" t="str">
        <f t="shared" si="703"/>
        <v/>
      </c>
      <c r="CA1073" s="138" t="str">
        <f t="shared" si="704"/>
        <v/>
      </c>
      <c r="CB1073" s="104" t="str">
        <f t="shared" si="705"/>
        <v/>
      </c>
      <c r="CC1073" s="139" t="str">
        <f t="shared" si="706"/>
        <v/>
      </c>
      <c r="CE1073" s="162" t="str">
        <f t="shared" si="707"/>
        <v/>
      </c>
      <c r="CF1073" s="163" t="str">
        <f t="shared" si="708"/>
        <v/>
      </c>
      <c r="CG1073" s="164" t="str">
        <f t="shared" si="709"/>
        <v/>
      </c>
      <c r="CI1073" s="162" t="str">
        <f t="shared" si="710"/>
        <v/>
      </c>
      <c r="CJ1073" s="163" t="str">
        <f t="shared" si="713"/>
        <v/>
      </c>
      <c r="CK1073" s="164" t="str">
        <f t="shared" si="714"/>
        <v/>
      </c>
      <c r="CM1073" s="169" t="str">
        <f t="shared" si="711"/>
        <v/>
      </c>
      <c r="CN1073" s="139" t="str">
        <f t="shared" si="712"/>
        <v/>
      </c>
      <c r="CP1073" s="41" t="str">
        <f>IF($CM1073="", "", COUNTIF($CM$11:$CM$3035, "&lt;"&amp;$CM1073)+1+COUNTIF($CM$11:$CM1073, $CM1073)-1)</f>
        <v/>
      </c>
    </row>
    <row r="1074" spans="1:94" x14ac:dyDescent="0.25">
      <c r="A1074" s="40"/>
      <c r="B1074" s="82" t="str">
        <f>IF($I1074="", "", IFERROR(INDEX('Job Database'!$AE$11:$AE$3035, MATCH($I1074, 'Job Database'!$X$11:$X$3035, 0)), ""))</f>
        <v/>
      </c>
      <c r="C1074" s="69" t="str">
        <f>IF($I1074="", "", IF(COUNTIF('Job Database'!$X$11:$X$3035, $I1074)=0, $AC$5, $AC$4))</f>
        <v/>
      </c>
      <c r="D1074" s="40"/>
      <c r="E1074" s="85" t="str">
        <f>IF($I1074="", "", IF(IFERROR(INDEX('Job Database'!$M$11:$M$3035, MATCH($I1074, 'Job Database'!$X$11:$X$3035, 0)), "")="", "", IFERROR(INDEX('Job Database'!$M$11:$M$3035, MATCH($I1074, 'Job Database'!$X$11:$X$3035, 0)), "")))</f>
        <v/>
      </c>
      <c r="F1074" s="40"/>
      <c r="G1074" s="88" t="str">
        <f t="shared" si="686"/>
        <v/>
      </c>
      <c r="H1074" s="40"/>
      <c r="I1074" s="24"/>
      <c r="J1074" s="34"/>
      <c r="K1074" s="106"/>
      <c r="L1074" s="79"/>
      <c r="M1074" s="34"/>
      <c r="N1074" s="79"/>
      <c r="O1074" s="31"/>
      <c r="P1074" s="53"/>
      <c r="Q1074" s="40"/>
      <c r="S1074" s="41" t="str">
        <f t="shared" si="674"/>
        <v/>
      </c>
      <c r="T1074" s="41" t="str">
        <f t="shared" si="675"/>
        <v/>
      </c>
      <c r="U1074" s="41" t="str">
        <f t="shared" si="687"/>
        <v/>
      </c>
      <c r="W1074" s="74" t="str">
        <f>IF('Job Database'!$X1074="", "", 'Job Database'!$X1074)</f>
        <v/>
      </c>
      <c r="Y1074" s="41" t="str">
        <f>IF($W1074="", "", IF(COUNTIF($I$11:$I$3035, $W1074)&gt;0, "", MAX($Y$10:$Y1073)+1))</f>
        <v/>
      </c>
      <c r="Z1074" s="41">
        <v>1064</v>
      </c>
      <c r="AA1074" s="58" t="str">
        <f t="shared" si="688"/>
        <v/>
      </c>
      <c r="AC1074" s="41" t="str">
        <f t="shared" si="676"/>
        <v/>
      </c>
      <c r="AE1074" s="41" t="str">
        <f t="shared" si="689"/>
        <v/>
      </c>
      <c r="AJ1074" s="154" t="str">
        <f t="shared" si="690"/>
        <v/>
      </c>
      <c r="AL1074" s="120" t="str">
        <f t="shared" si="691"/>
        <v/>
      </c>
      <c r="AM1074" s="104" t="str">
        <f t="shared" si="692"/>
        <v/>
      </c>
      <c r="AN1074" s="104" t="str">
        <f t="shared" si="693"/>
        <v/>
      </c>
      <c r="AO1074" s="104" t="str">
        <f t="shared" si="677"/>
        <v/>
      </c>
      <c r="AP1074" s="104" t="str">
        <f t="shared" si="678"/>
        <v/>
      </c>
      <c r="AQ1074" s="121" t="str">
        <f t="shared" si="694"/>
        <v/>
      </c>
      <c r="AS1074" s="88" t="str">
        <f t="shared" si="679"/>
        <v/>
      </c>
      <c r="AT1074" s="68" t="str">
        <f t="shared" si="695"/>
        <v/>
      </c>
      <c r="AU1074" s="68" t="str">
        <f t="shared" si="696"/>
        <v/>
      </c>
      <c r="AV1074" s="68" t="str">
        <f t="shared" si="697"/>
        <v/>
      </c>
      <c r="AW1074" s="88" t="str">
        <f t="shared" si="680"/>
        <v/>
      </c>
      <c r="AZ1074" s="88" t="str">
        <f t="shared" si="681"/>
        <v/>
      </c>
      <c r="BA1074" s="68" t="str">
        <f t="shared" si="682"/>
        <v/>
      </c>
      <c r="BB1074" s="68" t="str">
        <f t="shared" si="683"/>
        <v/>
      </c>
      <c r="BC1074" s="68" t="str">
        <f t="shared" si="684"/>
        <v/>
      </c>
      <c r="BD1074" s="69" t="str">
        <f t="shared" si="685"/>
        <v/>
      </c>
      <c r="BE1074" s="69" t="str">
        <f t="shared" si="698"/>
        <v/>
      </c>
      <c r="BT1074" s="138" t="str">
        <f t="shared" ca="1" si="699"/>
        <v/>
      </c>
      <c r="BU1074" s="139" t="str">
        <f t="shared" ca="1" si="700"/>
        <v/>
      </c>
      <c r="BW1074" s="138" t="str">
        <f t="shared" si="701"/>
        <v/>
      </c>
      <c r="BX1074" s="104" t="str">
        <f t="shared" si="702"/>
        <v/>
      </c>
      <c r="BY1074" s="139" t="str">
        <f t="shared" si="703"/>
        <v/>
      </c>
      <c r="CA1074" s="138" t="str">
        <f t="shared" si="704"/>
        <v/>
      </c>
      <c r="CB1074" s="104" t="str">
        <f t="shared" si="705"/>
        <v/>
      </c>
      <c r="CC1074" s="139" t="str">
        <f t="shared" si="706"/>
        <v/>
      </c>
      <c r="CE1074" s="162" t="str">
        <f t="shared" si="707"/>
        <v/>
      </c>
      <c r="CF1074" s="163" t="str">
        <f t="shared" si="708"/>
        <v/>
      </c>
      <c r="CG1074" s="164" t="str">
        <f t="shared" si="709"/>
        <v/>
      </c>
      <c r="CI1074" s="162" t="str">
        <f t="shared" si="710"/>
        <v/>
      </c>
      <c r="CJ1074" s="163" t="str">
        <f t="shared" si="713"/>
        <v/>
      </c>
      <c r="CK1074" s="164" t="str">
        <f t="shared" si="714"/>
        <v/>
      </c>
      <c r="CM1074" s="169" t="str">
        <f t="shared" si="711"/>
        <v/>
      </c>
      <c r="CN1074" s="139" t="str">
        <f t="shared" si="712"/>
        <v/>
      </c>
      <c r="CP1074" s="41" t="str">
        <f>IF($CM1074="", "", COUNTIF($CM$11:$CM$3035, "&lt;"&amp;$CM1074)+1+COUNTIF($CM$11:$CM1074, $CM1074)-1)</f>
        <v/>
      </c>
    </row>
    <row r="1075" spans="1:94" x14ac:dyDescent="0.25">
      <c r="A1075" s="40"/>
      <c r="B1075" s="82" t="str">
        <f>IF($I1075="", "", IFERROR(INDEX('Job Database'!$AE$11:$AE$3035, MATCH($I1075, 'Job Database'!$X$11:$X$3035, 0)), ""))</f>
        <v/>
      </c>
      <c r="C1075" s="69" t="str">
        <f>IF($I1075="", "", IF(COUNTIF('Job Database'!$X$11:$X$3035, $I1075)=0, $AC$5, $AC$4))</f>
        <v/>
      </c>
      <c r="D1075" s="40"/>
      <c r="E1075" s="85" t="str">
        <f>IF($I1075="", "", IF(IFERROR(INDEX('Job Database'!$M$11:$M$3035, MATCH($I1075, 'Job Database'!$X$11:$X$3035, 0)), "")="", "", IFERROR(INDEX('Job Database'!$M$11:$M$3035, MATCH($I1075, 'Job Database'!$X$11:$X$3035, 0)), "")))</f>
        <v/>
      </c>
      <c r="F1075" s="40"/>
      <c r="G1075" s="88" t="str">
        <f t="shared" si="686"/>
        <v/>
      </c>
      <c r="H1075" s="40"/>
      <c r="I1075" s="24"/>
      <c r="J1075" s="34"/>
      <c r="K1075" s="106"/>
      <c r="L1075" s="79"/>
      <c r="M1075" s="34"/>
      <c r="N1075" s="79"/>
      <c r="O1075" s="31"/>
      <c r="P1075" s="53"/>
      <c r="Q1075" s="40"/>
      <c r="S1075" s="41" t="str">
        <f t="shared" si="674"/>
        <v/>
      </c>
      <c r="T1075" s="41" t="str">
        <f t="shared" si="675"/>
        <v/>
      </c>
      <c r="U1075" s="41" t="str">
        <f t="shared" si="687"/>
        <v/>
      </c>
      <c r="W1075" s="74" t="str">
        <f>IF('Job Database'!$X1075="", "", 'Job Database'!$X1075)</f>
        <v/>
      </c>
      <c r="Y1075" s="41" t="str">
        <f>IF($W1075="", "", IF(COUNTIF($I$11:$I$3035, $W1075)&gt;0, "", MAX($Y$10:$Y1074)+1))</f>
        <v/>
      </c>
      <c r="Z1075" s="41">
        <v>1065</v>
      </c>
      <c r="AA1075" s="58" t="str">
        <f t="shared" si="688"/>
        <v/>
      </c>
      <c r="AC1075" s="41" t="str">
        <f t="shared" si="676"/>
        <v/>
      </c>
      <c r="AE1075" s="41" t="str">
        <f t="shared" si="689"/>
        <v/>
      </c>
      <c r="AJ1075" s="154" t="str">
        <f t="shared" si="690"/>
        <v/>
      </c>
      <c r="AL1075" s="120" t="str">
        <f t="shared" si="691"/>
        <v/>
      </c>
      <c r="AM1075" s="104" t="str">
        <f t="shared" si="692"/>
        <v/>
      </c>
      <c r="AN1075" s="104" t="str">
        <f t="shared" si="693"/>
        <v/>
      </c>
      <c r="AO1075" s="104" t="str">
        <f t="shared" si="677"/>
        <v/>
      </c>
      <c r="AP1075" s="104" t="str">
        <f t="shared" si="678"/>
        <v/>
      </c>
      <c r="AQ1075" s="121" t="str">
        <f t="shared" si="694"/>
        <v/>
      </c>
      <c r="AS1075" s="88" t="str">
        <f t="shared" si="679"/>
        <v/>
      </c>
      <c r="AT1075" s="68" t="str">
        <f t="shared" si="695"/>
        <v/>
      </c>
      <c r="AU1075" s="68" t="str">
        <f t="shared" si="696"/>
        <v/>
      </c>
      <c r="AV1075" s="68" t="str">
        <f t="shared" si="697"/>
        <v/>
      </c>
      <c r="AW1075" s="88" t="str">
        <f t="shared" si="680"/>
        <v/>
      </c>
      <c r="AZ1075" s="88" t="str">
        <f t="shared" si="681"/>
        <v/>
      </c>
      <c r="BA1075" s="68" t="str">
        <f t="shared" si="682"/>
        <v/>
      </c>
      <c r="BB1075" s="68" t="str">
        <f t="shared" si="683"/>
        <v/>
      </c>
      <c r="BC1075" s="68" t="str">
        <f t="shared" si="684"/>
        <v/>
      </c>
      <c r="BD1075" s="69" t="str">
        <f t="shared" si="685"/>
        <v/>
      </c>
      <c r="BE1075" s="69" t="str">
        <f t="shared" si="698"/>
        <v/>
      </c>
      <c r="BT1075" s="138" t="str">
        <f t="shared" ca="1" si="699"/>
        <v/>
      </c>
      <c r="BU1075" s="139" t="str">
        <f t="shared" ca="1" si="700"/>
        <v/>
      </c>
      <c r="BW1075" s="138" t="str">
        <f t="shared" si="701"/>
        <v/>
      </c>
      <c r="BX1075" s="104" t="str">
        <f t="shared" si="702"/>
        <v/>
      </c>
      <c r="BY1075" s="139" t="str">
        <f t="shared" si="703"/>
        <v/>
      </c>
      <c r="CA1075" s="138" t="str">
        <f t="shared" si="704"/>
        <v/>
      </c>
      <c r="CB1075" s="104" t="str">
        <f t="shared" si="705"/>
        <v/>
      </c>
      <c r="CC1075" s="139" t="str">
        <f t="shared" si="706"/>
        <v/>
      </c>
      <c r="CE1075" s="162" t="str">
        <f t="shared" si="707"/>
        <v/>
      </c>
      <c r="CF1075" s="163" t="str">
        <f t="shared" si="708"/>
        <v/>
      </c>
      <c r="CG1075" s="164" t="str">
        <f t="shared" si="709"/>
        <v/>
      </c>
      <c r="CI1075" s="162" t="str">
        <f t="shared" si="710"/>
        <v/>
      </c>
      <c r="CJ1075" s="163" t="str">
        <f t="shared" si="713"/>
        <v/>
      </c>
      <c r="CK1075" s="164" t="str">
        <f t="shared" si="714"/>
        <v/>
      </c>
      <c r="CM1075" s="169" t="str">
        <f t="shared" si="711"/>
        <v/>
      </c>
      <c r="CN1075" s="139" t="str">
        <f t="shared" si="712"/>
        <v/>
      </c>
      <c r="CP1075" s="41" t="str">
        <f>IF($CM1075="", "", COUNTIF($CM$11:$CM$3035, "&lt;"&amp;$CM1075)+1+COUNTIF($CM$11:$CM1075, $CM1075)-1)</f>
        <v/>
      </c>
    </row>
    <row r="1076" spans="1:94" x14ac:dyDescent="0.25">
      <c r="A1076" s="40"/>
      <c r="B1076" s="82" t="str">
        <f>IF($I1076="", "", IFERROR(INDEX('Job Database'!$AE$11:$AE$3035, MATCH($I1076, 'Job Database'!$X$11:$X$3035, 0)), ""))</f>
        <v/>
      </c>
      <c r="C1076" s="69" t="str">
        <f>IF($I1076="", "", IF(COUNTIF('Job Database'!$X$11:$X$3035, $I1076)=0, $AC$5, $AC$4))</f>
        <v/>
      </c>
      <c r="D1076" s="40"/>
      <c r="E1076" s="85" t="str">
        <f>IF($I1076="", "", IF(IFERROR(INDEX('Job Database'!$M$11:$M$3035, MATCH($I1076, 'Job Database'!$X$11:$X$3035, 0)), "")="", "", IFERROR(INDEX('Job Database'!$M$11:$M$3035, MATCH($I1076, 'Job Database'!$X$11:$X$3035, 0)), "")))</f>
        <v/>
      </c>
      <c r="F1076" s="40"/>
      <c r="G1076" s="88" t="str">
        <f t="shared" si="686"/>
        <v/>
      </c>
      <c r="H1076" s="40"/>
      <c r="I1076" s="24"/>
      <c r="J1076" s="34"/>
      <c r="K1076" s="106"/>
      <c r="L1076" s="79"/>
      <c r="M1076" s="34"/>
      <c r="N1076" s="79"/>
      <c r="O1076" s="31"/>
      <c r="P1076" s="53"/>
      <c r="Q1076" s="40"/>
      <c r="S1076" s="41" t="str">
        <f t="shared" si="674"/>
        <v/>
      </c>
      <c r="T1076" s="41" t="str">
        <f t="shared" si="675"/>
        <v/>
      </c>
      <c r="U1076" s="41" t="str">
        <f t="shared" si="687"/>
        <v/>
      </c>
      <c r="W1076" s="74" t="str">
        <f>IF('Job Database'!$X1076="", "", 'Job Database'!$X1076)</f>
        <v/>
      </c>
      <c r="Y1076" s="41" t="str">
        <f>IF($W1076="", "", IF(COUNTIF($I$11:$I$3035, $W1076)&gt;0, "", MAX($Y$10:$Y1075)+1))</f>
        <v/>
      </c>
      <c r="Z1076" s="41">
        <v>1066</v>
      </c>
      <c r="AA1076" s="58" t="str">
        <f t="shared" si="688"/>
        <v/>
      </c>
      <c r="AC1076" s="41" t="str">
        <f t="shared" si="676"/>
        <v/>
      </c>
      <c r="AE1076" s="41" t="str">
        <f t="shared" si="689"/>
        <v/>
      </c>
      <c r="AJ1076" s="154" t="str">
        <f t="shared" si="690"/>
        <v/>
      </c>
      <c r="AL1076" s="120" t="str">
        <f t="shared" si="691"/>
        <v/>
      </c>
      <c r="AM1076" s="104" t="str">
        <f t="shared" si="692"/>
        <v/>
      </c>
      <c r="AN1076" s="104" t="str">
        <f t="shared" si="693"/>
        <v/>
      </c>
      <c r="AO1076" s="104" t="str">
        <f t="shared" si="677"/>
        <v/>
      </c>
      <c r="AP1076" s="104" t="str">
        <f t="shared" si="678"/>
        <v/>
      </c>
      <c r="AQ1076" s="121" t="str">
        <f t="shared" si="694"/>
        <v/>
      </c>
      <c r="AS1076" s="88" t="str">
        <f t="shared" si="679"/>
        <v/>
      </c>
      <c r="AT1076" s="68" t="str">
        <f t="shared" si="695"/>
        <v/>
      </c>
      <c r="AU1076" s="68" t="str">
        <f t="shared" si="696"/>
        <v/>
      </c>
      <c r="AV1076" s="68" t="str">
        <f t="shared" si="697"/>
        <v/>
      </c>
      <c r="AW1076" s="88" t="str">
        <f t="shared" si="680"/>
        <v/>
      </c>
      <c r="AZ1076" s="88" t="str">
        <f t="shared" si="681"/>
        <v/>
      </c>
      <c r="BA1076" s="68" t="str">
        <f t="shared" si="682"/>
        <v/>
      </c>
      <c r="BB1076" s="68" t="str">
        <f t="shared" si="683"/>
        <v/>
      </c>
      <c r="BC1076" s="68" t="str">
        <f t="shared" si="684"/>
        <v/>
      </c>
      <c r="BD1076" s="69" t="str">
        <f t="shared" si="685"/>
        <v/>
      </c>
      <c r="BE1076" s="69" t="str">
        <f t="shared" si="698"/>
        <v/>
      </c>
      <c r="BT1076" s="138" t="str">
        <f t="shared" ca="1" si="699"/>
        <v/>
      </c>
      <c r="BU1076" s="139" t="str">
        <f t="shared" ca="1" si="700"/>
        <v/>
      </c>
      <c r="BW1076" s="138" t="str">
        <f t="shared" si="701"/>
        <v/>
      </c>
      <c r="BX1076" s="104" t="str">
        <f t="shared" si="702"/>
        <v/>
      </c>
      <c r="BY1076" s="139" t="str">
        <f t="shared" si="703"/>
        <v/>
      </c>
      <c r="CA1076" s="138" t="str">
        <f t="shared" si="704"/>
        <v/>
      </c>
      <c r="CB1076" s="104" t="str">
        <f t="shared" si="705"/>
        <v/>
      </c>
      <c r="CC1076" s="139" t="str">
        <f t="shared" si="706"/>
        <v/>
      </c>
      <c r="CE1076" s="162" t="str">
        <f t="shared" si="707"/>
        <v/>
      </c>
      <c r="CF1076" s="163" t="str">
        <f t="shared" si="708"/>
        <v/>
      </c>
      <c r="CG1076" s="164" t="str">
        <f t="shared" si="709"/>
        <v/>
      </c>
      <c r="CI1076" s="162" t="str">
        <f t="shared" si="710"/>
        <v/>
      </c>
      <c r="CJ1076" s="163" t="str">
        <f t="shared" si="713"/>
        <v/>
      </c>
      <c r="CK1076" s="164" t="str">
        <f t="shared" si="714"/>
        <v/>
      </c>
      <c r="CM1076" s="169" t="str">
        <f t="shared" si="711"/>
        <v/>
      </c>
      <c r="CN1076" s="139" t="str">
        <f t="shared" si="712"/>
        <v/>
      </c>
      <c r="CP1076" s="41" t="str">
        <f>IF($CM1076="", "", COUNTIF($CM$11:$CM$3035, "&lt;"&amp;$CM1076)+1+COUNTIF($CM$11:$CM1076, $CM1076)-1)</f>
        <v/>
      </c>
    </row>
    <row r="1077" spans="1:94" x14ac:dyDescent="0.25">
      <c r="A1077" s="40"/>
      <c r="B1077" s="82" t="str">
        <f>IF($I1077="", "", IFERROR(INDEX('Job Database'!$AE$11:$AE$3035, MATCH($I1077, 'Job Database'!$X$11:$X$3035, 0)), ""))</f>
        <v/>
      </c>
      <c r="C1077" s="69" t="str">
        <f>IF($I1077="", "", IF(COUNTIF('Job Database'!$X$11:$X$3035, $I1077)=0, $AC$5, $AC$4))</f>
        <v/>
      </c>
      <c r="D1077" s="40"/>
      <c r="E1077" s="85" t="str">
        <f>IF($I1077="", "", IF(IFERROR(INDEX('Job Database'!$M$11:$M$3035, MATCH($I1077, 'Job Database'!$X$11:$X$3035, 0)), "")="", "", IFERROR(INDEX('Job Database'!$M$11:$M$3035, MATCH($I1077, 'Job Database'!$X$11:$X$3035, 0)), "")))</f>
        <v/>
      </c>
      <c r="F1077" s="40"/>
      <c r="G1077" s="88" t="str">
        <f t="shared" si="686"/>
        <v/>
      </c>
      <c r="H1077" s="40"/>
      <c r="I1077" s="24"/>
      <c r="J1077" s="34"/>
      <c r="K1077" s="106"/>
      <c r="L1077" s="79"/>
      <c r="M1077" s="34"/>
      <c r="N1077" s="79"/>
      <c r="O1077" s="31"/>
      <c r="P1077" s="53"/>
      <c r="Q1077" s="40"/>
      <c r="S1077" s="41" t="str">
        <f t="shared" si="674"/>
        <v/>
      </c>
      <c r="T1077" s="41" t="str">
        <f t="shared" si="675"/>
        <v/>
      </c>
      <c r="U1077" s="41" t="str">
        <f t="shared" si="687"/>
        <v/>
      </c>
      <c r="W1077" s="74" t="str">
        <f>IF('Job Database'!$X1077="", "", 'Job Database'!$X1077)</f>
        <v/>
      </c>
      <c r="Y1077" s="41" t="str">
        <f>IF($W1077="", "", IF(COUNTIF($I$11:$I$3035, $W1077)&gt;0, "", MAX($Y$10:$Y1076)+1))</f>
        <v/>
      </c>
      <c r="Z1077" s="41">
        <v>1067</v>
      </c>
      <c r="AA1077" s="58" t="str">
        <f t="shared" si="688"/>
        <v/>
      </c>
      <c r="AC1077" s="41" t="str">
        <f t="shared" si="676"/>
        <v/>
      </c>
      <c r="AE1077" s="41" t="str">
        <f t="shared" si="689"/>
        <v/>
      </c>
      <c r="AJ1077" s="154" t="str">
        <f t="shared" si="690"/>
        <v/>
      </c>
      <c r="AL1077" s="120" t="str">
        <f t="shared" si="691"/>
        <v/>
      </c>
      <c r="AM1077" s="104" t="str">
        <f t="shared" si="692"/>
        <v/>
      </c>
      <c r="AN1077" s="104" t="str">
        <f t="shared" si="693"/>
        <v/>
      </c>
      <c r="AO1077" s="104" t="str">
        <f t="shared" si="677"/>
        <v/>
      </c>
      <c r="AP1077" s="104" t="str">
        <f t="shared" si="678"/>
        <v/>
      </c>
      <c r="AQ1077" s="121" t="str">
        <f t="shared" si="694"/>
        <v/>
      </c>
      <c r="AS1077" s="88" t="str">
        <f t="shared" si="679"/>
        <v/>
      </c>
      <c r="AT1077" s="68" t="str">
        <f t="shared" si="695"/>
        <v/>
      </c>
      <c r="AU1077" s="68" t="str">
        <f t="shared" si="696"/>
        <v/>
      </c>
      <c r="AV1077" s="68" t="str">
        <f t="shared" si="697"/>
        <v/>
      </c>
      <c r="AW1077" s="88" t="str">
        <f t="shared" si="680"/>
        <v/>
      </c>
      <c r="AZ1077" s="88" t="str">
        <f t="shared" si="681"/>
        <v/>
      </c>
      <c r="BA1077" s="68" t="str">
        <f t="shared" si="682"/>
        <v/>
      </c>
      <c r="BB1077" s="68" t="str">
        <f t="shared" si="683"/>
        <v/>
      </c>
      <c r="BC1077" s="68" t="str">
        <f t="shared" si="684"/>
        <v/>
      </c>
      <c r="BD1077" s="69" t="str">
        <f t="shared" si="685"/>
        <v/>
      </c>
      <c r="BE1077" s="69" t="str">
        <f t="shared" si="698"/>
        <v/>
      </c>
      <c r="BT1077" s="138" t="str">
        <f t="shared" ca="1" si="699"/>
        <v/>
      </c>
      <c r="BU1077" s="139" t="str">
        <f t="shared" ca="1" si="700"/>
        <v/>
      </c>
      <c r="BW1077" s="138" t="str">
        <f t="shared" si="701"/>
        <v/>
      </c>
      <c r="BX1077" s="104" t="str">
        <f t="shared" si="702"/>
        <v/>
      </c>
      <c r="BY1077" s="139" t="str">
        <f t="shared" si="703"/>
        <v/>
      </c>
      <c r="CA1077" s="138" t="str">
        <f t="shared" si="704"/>
        <v/>
      </c>
      <c r="CB1077" s="104" t="str">
        <f t="shared" si="705"/>
        <v/>
      </c>
      <c r="CC1077" s="139" t="str">
        <f t="shared" si="706"/>
        <v/>
      </c>
      <c r="CE1077" s="162" t="str">
        <f t="shared" si="707"/>
        <v/>
      </c>
      <c r="CF1077" s="163" t="str">
        <f t="shared" si="708"/>
        <v/>
      </c>
      <c r="CG1077" s="164" t="str">
        <f t="shared" si="709"/>
        <v/>
      </c>
      <c r="CI1077" s="162" t="str">
        <f t="shared" si="710"/>
        <v/>
      </c>
      <c r="CJ1077" s="163" t="str">
        <f t="shared" si="713"/>
        <v/>
      </c>
      <c r="CK1077" s="164" t="str">
        <f t="shared" si="714"/>
        <v/>
      </c>
      <c r="CM1077" s="169" t="str">
        <f t="shared" si="711"/>
        <v/>
      </c>
      <c r="CN1077" s="139" t="str">
        <f t="shared" si="712"/>
        <v/>
      </c>
      <c r="CP1077" s="41" t="str">
        <f>IF($CM1077="", "", COUNTIF($CM$11:$CM$3035, "&lt;"&amp;$CM1077)+1+COUNTIF($CM$11:$CM1077, $CM1077)-1)</f>
        <v/>
      </c>
    </row>
    <row r="1078" spans="1:94" x14ac:dyDescent="0.25">
      <c r="A1078" s="40"/>
      <c r="B1078" s="82" t="str">
        <f>IF($I1078="", "", IFERROR(INDEX('Job Database'!$AE$11:$AE$3035, MATCH($I1078, 'Job Database'!$X$11:$X$3035, 0)), ""))</f>
        <v/>
      </c>
      <c r="C1078" s="69" t="str">
        <f>IF($I1078="", "", IF(COUNTIF('Job Database'!$X$11:$X$3035, $I1078)=0, $AC$5, $AC$4))</f>
        <v/>
      </c>
      <c r="D1078" s="40"/>
      <c r="E1078" s="85" t="str">
        <f>IF($I1078="", "", IF(IFERROR(INDEX('Job Database'!$M$11:$M$3035, MATCH($I1078, 'Job Database'!$X$11:$X$3035, 0)), "")="", "", IFERROR(INDEX('Job Database'!$M$11:$M$3035, MATCH($I1078, 'Job Database'!$X$11:$X$3035, 0)), "")))</f>
        <v/>
      </c>
      <c r="F1078" s="40"/>
      <c r="G1078" s="88" t="str">
        <f t="shared" si="686"/>
        <v/>
      </c>
      <c r="H1078" s="40"/>
      <c r="I1078" s="24"/>
      <c r="J1078" s="34"/>
      <c r="K1078" s="106"/>
      <c r="L1078" s="79"/>
      <c r="M1078" s="34"/>
      <c r="N1078" s="79"/>
      <c r="O1078" s="31"/>
      <c r="P1078" s="53"/>
      <c r="Q1078" s="40"/>
      <c r="S1078" s="41" t="str">
        <f t="shared" si="674"/>
        <v/>
      </c>
      <c r="T1078" s="41" t="str">
        <f t="shared" si="675"/>
        <v/>
      </c>
      <c r="U1078" s="41" t="str">
        <f t="shared" si="687"/>
        <v/>
      </c>
      <c r="W1078" s="74" t="str">
        <f>IF('Job Database'!$X1078="", "", 'Job Database'!$X1078)</f>
        <v/>
      </c>
      <c r="Y1078" s="41" t="str">
        <f>IF($W1078="", "", IF(COUNTIF($I$11:$I$3035, $W1078)&gt;0, "", MAX($Y$10:$Y1077)+1))</f>
        <v/>
      </c>
      <c r="Z1078" s="41">
        <v>1068</v>
      </c>
      <c r="AA1078" s="58" t="str">
        <f t="shared" si="688"/>
        <v/>
      </c>
      <c r="AC1078" s="41" t="str">
        <f t="shared" si="676"/>
        <v/>
      </c>
      <c r="AE1078" s="41" t="str">
        <f t="shared" si="689"/>
        <v/>
      </c>
      <c r="AJ1078" s="154" t="str">
        <f t="shared" si="690"/>
        <v/>
      </c>
      <c r="AL1078" s="120" t="str">
        <f t="shared" si="691"/>
        <v/>
      </c>
      <c r="AM1078" s="104" t="str">
        <f t="shared" si="692"/>
        <v/>
      </c>
      <c r="AN1078" s="104" t="str">
        <f t="shared" si="693"/>
        <v/>
      </c>
      <c r="AO1078" s="104" t="str">
        <f t="shared" si="677"/>
        <v/>
      </c>
      <c r="AP1078" s="104" t="str">
        <f t="shared" si="678"/>
        <v/>
      </c>
      <c r="AQ1078" s="121" t="str">
        <f t="shared" si="694"/>
        <v/>
      </c>
      <c r="AS1078" s="88" t="str">
        <f t="shared" si="679"/>
        <v/>
      </c>
      <c r="AT1078" s="68" t="str">
        <f t="shared" si="695"/>
        <v/>
      </c>
      <c r="AU1078" s="68" t="str">
        <f t="shared" si="696"/>
        <v/>
      </c>
      <c r="AV1078" s="68" t="str">
        <f t="shared" si="697"/>
        <v/>
      </c>
      <c r="AW1078" s="88" t="str">
        <f t="shared" si="680"/>
        <v/>
      </c>
      <c r="AZ1078" s="88" t="str">
        <f t="shared" si="681"/>
        <v/>
      </c>
      <c r="BA1078" s="68" t="str">
        <f t="shared" si="682"/>
        <v/>
      </c>
      <c r="BB1078" s="68" t="str">
        <f t="shared" si="683"/>
        <v/>
      </c>
      <c r="BC1078" s="68" t="str">
        <f t="shared" si="684"/>
        <v/>
      </c>
      <c r="BD1078" s="69" t="str">
        <f t="shared" si="685"/>
        <v/>
      </c>
      <c r="BE1078" s="69" t="str">
        <f t="shared" si="698"/>
        <v/>
      </c>
      <c r="BT1078" s="138" t="str">
        <f t="shared" ca="1" si="699"/>
        <v/>
      </c>
      <c r="BU1078" s="139" t="str">
        <f t="shared" ca="1" si="700"/>
        <v/>
      </c>
      <c r="BW1078" s="138" t="str">
        <f t="shared" si="701"/>
        <v/>
      </c>
      <c r="BX1078" s="104" t="str">
        <f t="shared" si="702"/>
        <v/>
      </c>
      <c r="BY1078" s="139" t="str">
        <f t="shared" si="703"/>
        <v/>
      </c>
      <c r="CA1078" s="138" t="str">
        <f t="shared" si="704"/>
        <v/>
      </c>
      <c r="CB1078" s="104" t="str">
        <f t="shared" si="705"/>
        <v/>
      </c>
      <c r="CC1078" s="139" t="str">
        <f t="shared" si="706"/>
        <v/>
      </c>
      <c r="CE1078" s="162" t="str">
        <f t="shared" si="707"/>
        <v/>
      </c>
      <c r="CF1078" s="163" t="str">
        <f t="shared" si="708"/>
        <v/>
      </c>
      <c r="CG1078" s="164" t="str">
        <f t="shared" si="709"/>
        <v/>
      </c>
      <c r="CI1078" s="162" t="str">
        <f t="shared" si="710"/>
        <v/>
      </c>
      <c r="CJ1078" s="163" t="str">
        <f t="shared" si="713"/>
        <v/>
      </c>
      <c r="CK1078" s="164" t="str">
        <f t="shared" si="714"/>
        <v/>
      </c>
      <c r="CM1078" s="169" t="str">
        <f t="shared" si="711"/>
        <v/>
      </c>
      <c r="CN1078" s="139" t="str">
        <f t="shared" si="712"/>
        <v/>
      </c>
      <c r="CP1078" s="41" t="str">
        <f>IF($CM1078="", "", COUNTIF($CM$11:$CM$3035, "&lt;"&amp;$CM1078)+1+COUNTIF($CM$11:$CM1078, $CM1078)-1)</f>
        <v/>
      </c>
    </row>
    <row r="1079" spans="1:94" x14ac:dyDescent="0.25">
      <c r="A1079" s="40"/>
      <c r="B1079" s="82" t="str">
        <f>IF($I1079="", "", IFERROR(INDEX('Job Database'!$AE$11:$AE$3035, MATCH($I1079, 'Job Database'!$X$11:$X$3035, 0)), ""))</f>
        <v/>
      </c>
      <c r="C1079" s="69" t="str">
        <f>IF($I1079="", "", IF(COUNTIF('Job Database'!$X$11:$X$3035, $I1079)=0, $AC$5, $AC$4))</f>
        <v/>
      </c>
      <c r="D1079" s="40"/>
      <c r="E1079" s="85" t="str">
        <f>IF($I1079="", "", IF(IFERROR(INDEX('Job Database'!$M$11:$M$3035, MATCH($I1079, 'Job Database'!$X$11:$X$3035, 0)), "")="", "", IFERROR(INDEX('Job Database'!$M$11:$M$3035, MATCH($I1079, 'Job Database'!$X$11:$X$3035, 0)), "")))</f>
        <v/>
      </c>
      <c r="F1079" s="40"/>
      <c r="G1079" s="88" t="str">
        <f t="shared" si="686"/>
        <v/>
      </c>
      <c r="H1079" s="40"/>
      <c r="I1079" s="24"/>
      <c r="J1079" s="34"/>
      <c r="K1079" s="106"/>
      <c r="L1079" s="79"/>
      <c r="M1079" s="34"/>
      <c r="N1079" s="79"/>
      <c r="O1079" s="31"/>
      <c r="P1079" s="53"/>
      <c r="Q1079" s="40"/>
      <c r="S1079" s="41" t="str">
        <f t="shared" si="674"/>
        <v/>
      </c>
      <c r="T1079" s="41" t="str">
        <f t="shared" si="675"/>
        <v/>
      </c>
      <c r="U1079" s="41" t="str">
        <f t="shared" si="687"/>
        <v/>
      </c>
      <c r="W1079" s="74" t="str">
        <f>IF('Job Database'!$X1079="", "", 'Job Database'!$X1079)</f>
        <v/>
      </c>
      <c r="Y1079" s="41" t="str">
        <f>IF($W1079="", "", IF(COUNTIF($I$11:$I$3035, $W1079)&gt;0, "", MAX($Y$10:$Y1078)+1))</f>
        <v/>
      </c>
      <c r="Z1079" s="41">
        <v>1069</v>
      </c>
      <c r="AA1079" s="58" t="str">
        <f t="shared" si="688"/>
        <v/>
      </c>
      <c r="AC1079" s="41" t="str">
        <f t="shared" si="676"/>
        <v/>
      </c>
      <c r="AE1079" s="41" t="str">
        <f t="shared" si="689"/>
        <v/>
      </c>
      <c r="AJ1079" s="154" t="str">
        <f t="shared" si="690"/>
        <v/>
      </c>
      <c r="AL1079" s="120" t="str">
        <f t="shared" si="691"/>
        <v/>
      </c>
      <c r="AM1079" s="104" t="str">
        <f t="shared" si="692"/>
        <v/>
      </c>
      <c r="AN1079" s="104" t="str">
        <f t="shared" si="693"/>
        <v/>
      </c>
      <c r="AO1079" s="104" t="str">
        <f t="shared" si="677"/>
        <v/>
      </c>
      <c r="AP1079" s="104" t="str">
        <f t="shared" si="678"/>
        <v/>
      </c>
      <c r="AQ1079" s="121" t="str">
        <f t="shared" si="694"/>
        <v/>
      </c>
      <c r="AS1079" s="88" t="str">
        <f t="shared" si="679"/>
        <v/>
      </c>
      <c r="AT1079" s="68" t="str">
        <f t="shared" si="695"/>
        <v/>
      </c>
      <c r="AU1079" s="68" t="str">
        <f t="shared" si="696"/>
        <v/>
      </c>
      <c r="AV1079" s="68" t="str">
        <f t="shared" si="697"/>
        <v/>
      </c>
      <c r="AW1079" s="88" t="str">
        <f t="shared" si="680"/>
        <v/>
      </c>
      <c r="AZ1079" s="88" t="str">
        <f t="shared" si="681"/>
        <v/>
      </c>
      <c r="BA1079" s="68" t="str">
        <f t="shared" si="682"/>
        <v/>
      </c>
      <c r="BB1079" s="68" t="str">
        <f t="shared" si="683"/>
        <v/>
      </c>
      <c r="BC1079" s="68" t="str">
        <f t="shared" si="684"/>
        <v/>
      </c>
      <c r="BD1079" s="69" t="str">
        <f t="shared" si="685"/>
        <v/>
      </c>
      <c r="BE1079" s="69" t="str">
        <f t="shared" si="698"/>
        <v/>
      </c>
      <c r="BT1079" s="138" t="str">
        <f t="shared" ca="1" si="699"/>
        <v/>
      </c>
      <c r="BU1079" s="139" t="str">
        <f t="shared" ca="1" si="700"/>
        <v/>
      </c>
      <c r="BW1079" s="138" t="str">
        <f t="shared" si="701"/>
        <v/>
      </c>
      <c r="BX1079" s="104" t="str">
        <f t="shared" si="702"/>
        <v/>
      </c>
      <c r="BY1079" s="139" t="str">
        <f t="shared" si="703"/>
        <v/>
      </c>
      <c r="CA1079" s="138" t="str">
        <f t="shared" si="704"/>
        <v/>
      </c>
      <c r="CB1079" s="104" t="str">
        <f t="shared" si="705"/>
        <v/>
      </c>
      <c r="CC1079" s="139" t="str">
        <f t="shared" si="706"/>
        <v/>
      </c>
      <c r="CE1079" s="162" t="str">
        <f t="shared" si="707"/>
        <v/>
      </c>
      <c r="CF1079" s="163" t="str">
        <f t="shared" si="708"/>
        <v/>
      </c>
      <c r="CG1079" s="164" t="str">
        <f t="shared" si="709"/>
        <v/>
      </c>
      <c r="CI1079" s="162" t="str">
        <f t="shared" si="710"/>
        <v/>
      </c>
      <c r="CJ1079" s="163" t="str">
        <f t="shared" si="713"/>
        <v/>
      </c>
      <c r="CK1079" s="164" t="str">
        <f t="shared" si="714"/>
        <v/>
      </c>
      <c r="CM1079" s="169" t="str">
        <f t="shared" si="711"/>
        <v/>
      </c>
      <c r="CN1079" s="139" t="str">
        <f t="shared" si="712"/>
        <v/>
      </c>
      <c r="CP1079" s="41" t="str">
        <f>IF($CM1079="", "", COUNTIF($CM$11:$CM$3035, "&lt;"&amp;$CM1079)+1+COUNTIF($CM$11:$CM1079, $CM1079)-1)</f>
        <v/>
      </c>
    </row>
    <row r="1080" spans="1:94" x14ac:dyDescent="0.25">
      <c r="A1080" s="40"/>
      <c r="B1080" s="82" t="str">
        <f>IF($I1080="", "", IFERROR(INDEX('Job Database'!$AE$11:$AE$3035, MATCH($I1080, 'Job Database'!$X$11:$X$3035, 0)), ""))</f>
        <v/>
      </c>
      <c r="C1080" s="69" t="str">
        <f>IF($I1080="", "", IF(COUNTIF('Job Database'!$X$11:$X$3035, $I1080)=0, $AC$5, $AC$4))</f>
        <v/>
      </c>
      <c r="D1080" s="40"/>
      <c r="E1080" s="85" t="str">
        <f>IF($I1080="", "", IF(IFERROR(INDEX('Job Database'!$M$11:$M$3035, MATCH($I1080, 'Job Database'!$X$11:$X$3035, 0)), "")="", "", IFERROR(INDEX('Job Database'!$M$11:$M$3035, MATCH($I1080, 'Job Database'!$X$11:$X$3035, 0)), "")))</f>
        <v/>
      </c>
      <c r="F1080" s="40"/>
      <c r="G1080" s="88" t="str">
        <f t="shared" si="686"/>
        <v/>
      </c>
      <c r="H1080" s="40"/>
      <c r="I1080" s="24"/>
      <c r="J1080" s="34"/>
      <c r="K1080" s="106"/>
      <c r="L1080" s="79"/>
      <c r="M1080" s="34"/>
      <c r="N1080" s="79"/>
      <c r="O1080" s="31"/>
      <c r="P1080" s="53"/>
      <c r="Q1080" s="40"/>
      <c r="S1080" s="41" t="str">
        <f t="shared" si="674"/>
        <v/>
      </c>
      <c r="T1080" s="41" t="str">
        <f t="shared" si="675"/>
        <v/>
      </c>
      <c r="U1080" s="41" t="str">
        <f t="shared" si="687"/>
        <v/>
      </c>
      <c r="W1080" s="74" t="str">
        <f>IF('Job Database'!$X1080="", "", 'Job Database'!$X1080)</f>
        <v/>
      </c>
      <c r="Y1080" s="41" t="str">
        <f>IF($W1080="", "", IF(COUNTIF($I$11:$I$3035, $W1080)&gt;0, "", MAX($Y$10:$Y1079)+1))</f>
        <v/>
      </c>
      <c r="Z1080" s="41">
        <v>1070</v>
      </c>
      <c r="AA1080" s="58" t="str">
        <f t="shared" si="688"/>
        <v/>
      </c>
      <c r="AC1080" s="41" t="str">
        <f t="shared" si="676"/>
        <v/>
      </c>
      <c r="AE1080" s="41" t="str">
        <f t="shared" si="689"/>
        <v/>
      </c>
      <c r="AJ1080" s="154" t="str">
        <f t="shared" si="690"/>
        <v/>
      </c>
      <c r="AL1080" s="120" t="str">
        <f t="shared" si="691"/>
        <v/>
      </c>
      <c r="AM1080" s="104" t="str">
        <f t="shared" si="692"/>
        <v/>
      </c>
      <c r="AN1080" s="104" t="str">
        <f t="shared" si="693"/>
        <v/>
      </c>
      <c r="AO1080" s="104" t="str">
        <f t="shared" si="677"/>
        <v/>
      </c>
      <c r="AP1080" s="104" t="str">
        <f t="shared" si="678"/>
        <v/>
      </c>
      <c r="AQ1080" s="121" t="str">
        <f t="shared" si="694"/>
        <v/>
      </c>
      <c r="AS1080" s="88" t="str">
        <f t="shared" si="679"/>
        <v/>
      </c>
      <c r="AT1080" s="68" t="str">
        <f t="shared" si="695"/>
        <v/>
      </c>
      <c r="AU1080" s="68" t="str">
        <f t="shared" si="696"/>
        <v/>
      </c>
      <c r="AV1080" s="68" t="str">
        <f t="shared" si="697"/>
        <v/>
      </c>
      <c r="AW1080" s="88" t="str">
        <f t="shared" si="680"/>
        <v/>
      </c>
      <c r="AZ1080" s="88" t="str">
        <f t="shared" si="681"/>
        <v/>
      </c>
      <c r="BA1080" s="68" t="str">
        <f t="shared" si="682"/>
        <v/>
      </c>
      <c r="BB1080" s="68" t="str">
        <f t="shared" si="683"/>
        <v/>
      </c>
      <c r="BC1080" s="68" t="str">
        <f t="shared" si="684"/>
        <v/>
      </c>
      <c r="BD1080" s="69" t="str">
        <f t="shared" si="685"/>
        <v/>
      </c>
      <c r="BE1080" s="69" t="str">
        <f t="shared" si="698"/>
        <v/>
      </c>
      <c r="BT1080" s="138" t="str">
        <f t="shared" ca="1" si="699"/>
        <v/>
      </c>
      <c r="BU1080" s="139" t="str">
        <f t="shared" ca="1" si="700"/>
        <v/>
      </c>
      <c r="BW1080" s="138" t="str">
        <f t="shared" si="701"/>
        <v/>
      </c>
      <c r="BX1080" s="104" t="str">
        <f t="shared" si="702"/>
        <v/>
      </c>
      <c r="BY1080" s="139" t="str">
        <f t="shared" si="703"/>
        <v/>
      </c>
      <c r="CA1080" s="138" t="str">
        <f t="shared" si="704"/>
        <v/>
      </c>
      <c r="CB1080" s="104" t="str">
        <f t="shared" si="705"/>
        <v/>
      </c>
      <c r="CC1080" s="139" t="str">
        <f t="shared" si="706"/>
        <v/>
      </c>
      <c r="CE1080" s="162" t="str">
        <f t="shared" si="707"/>
        <v/>
      </c>
      <c r="CF1080" s="163" t="str">
        <f t="shared" si="708"/>
        <v/>
      </c>
      <c r="CG1080" s="164" t="str">
        <f t="shared" si="709"/>
        <v/>
      </c>
      <c r="CI1080" s="162" t="str">
        <f t="shared" si="710"/>
        <v/>
      </c>
      <c r="CJ1080" s="163" t="str">
        <f t="shared" si="713"/>
        <v/>
      </c>
      <c r="CK1080" s="164" t="str">
        <f t="shared" si="714"/>
        <v/>
      </c>
      <c r="CM1080" s="169" t="str">
        <f t="shared" si="711"/>
        <v/>
      </c>
      <c r="CN1080" s="139" t="str">
        <f t="shared" si="712"/>
        <v/>
      </c>
      <c r="CP1080" s="41" t="str">
        <f>IF($CM1080="", "", COUNTIF($CM$11:$CM$3035, "&lt;"&amp;$CM1080)+1+COUNTIF($CM$11:$CM1080, $CM1080)-1)</f>
        <v/>
      </c>
    </row>
    <row r="1081" spans="1:94" x14ac:dyDescent="0.25">
      <c r="A1081" s="40"/>
      <c r="B1081" s="82" t="str">
        <f>IF($I1081="", "", IFERROR(INDEX('Job Database'!$AE$11:$AE$3035, MATCH($I1081, 'Job Database'!$X$11:$X$3035, 0)), ""))</f>
        <v/>
      </c>
      <c r="C1081" s="69" t="str">
        <f>IF($I1081="", "", IF(COUNTIF('Job Database'!$X$11:$X$3035, $I1081)=0, $AC$5, $AC$4))</f>
        <v/>
      </c>
      <c r="D1081" s="40"/>
      <c r="E1081" s="85" t="str">
        <f>IF($I1081="", "", IF(IFERROR(INDEX('Job Database'!$M$11:$M$3035, MATCH($I1081, 'Job Database'!$X$11:$X$3035, 0)), "")="", "", IFERROR(INDEX('Job Database'!$M$11:$M$3035, MATCH($I1081, 'Job Database'!$X$11:$X$3035, 0)), "")))</f>
        <v/>
      </c>
      <c r="F1081" s="40"/>
      <c r="G1081" s="88" t="str">
        <f t="shared" si="686"/>
        <v/>
      </c>
      <c r="H1081" s="40"/>
      <c r="I1081" s="24"/>
      <c r="J1081" s="34"/>
      <c r="K1081" s="106"/>
      <c r="L1081" s="79"/>
      <c r="M1081" s="34"/>
      <c r="N1081" s="79"/>
      <c r="O1081" s="31"/>
      <c r="P1081" s="53"/>
      <c r="Q1081" s="40"/>
      <c r="S1081" s="41" t="str">
        <f t="shared" si="674"/>
        <v/>
      </c>
      <c r="T1081" s="41" t="str">
        <f t="shared" si="675"/>
        <v/>
      </c>
      <c r="U1081" s="41" t="str">
        <f t="shared" si="687"/>
        <v/>
      </c>
      <c r="W1081" s="74" t="str">
        <f>IF('Job Database'!$X1081="", "", 'Job Database'!$X1081)</f>
        <v/>
      </c>
      <c r="Y1081" s="41" t="str">
        <f>IF($W1081="", "", IF(COUNTIF($I$11:$I$3035, $W1081)&gt;0, "", MAX($Y$10:$Y1080)+1))</f>
        <v/>
      </c>
      <c r="Z1081" s="41">
        <v>1071</v>
      </c>
      <c r="AA1081" s="58" t="str">
        <f t="shared" si="688"/>
        <v/>
      </c>
      <c r="AC1081" s="41" t="str">
        <f t="shared" si="676"/>
        <v/>
      </c>
      <c r="AE1081" s="41" t="str">
        <f t="shared" si="689"/>
        <v/>
      </c>
      <c r="AJ1081" s="154" t="str">
        <f t="shared" si="690"/>
        <v/>
      </c>
      <c r="AL1081" s="120" t="str">
        <f t="shared" si="691"/>
        <v/>
      </c>
      <c r="AM1081" s="104" t="str">
        <f t="shared" si="692"/>
        <v/>
      </c>
      <c r="AN1081" s="104" t="str">
        <f t="shared" si="693"/>
        <v/>
      </c>
      <c r="AO1081" s="104" t="str">
        <f t="shared" si="677"/>
        <v/>
      </c>
      <c r="AP1081" s="104" t="str">
        <f t="shared" si="678"/>
        <v/>
      </c>
      <c r="AQ1081" s="121" t="str">
        <f t="shared" si="694"/>
        <v/>
      </c>
      <c r="AS1081" s="88" t="str">
        <f t="shared" si="679"/>
        <v/>
      </c>
      <c r="AT1081" s="68" t="str">
        <f t="shared" si="695"/>
        <v/>
      </c>
      <c r="AU1081" s="68" t="str">
        <f t="shared" si="696"/>
        <v/>
      </c>
      <c r="AV1081" s="68" t="str">
        <f t="shared" si="697"/>
        <v/>
      </c>
      <c r="AW1081" s="88" t="str">
        <f t="shared" si="680"/>
        <v/>
      </c>
      <c r="AZ1081" s="88" t="str">
        <f t="shared" si="681"/>
        <v/>
      </c>
      <c r="BA1081" s="68" t="str">
        <f t="shared" si="682"/>
        <v/>
      </c>
      <c r="BB1081" s="68" t="str">
        <f t="shared" si="683"/>
        <v/>
      </c>
      <c r="BC1081" s="68" t="str">
        <f t="shared" si="684"/>
        <v/>
      </c>
      <c r="BD1081" s="69" t="str">
        <f t="shared" si="685"/>
        <v/>
      </c>
      <c r="BE1081" s="69" t="str">
        <f t="shared" si="698"/>
        <v/>
      </c>
      <c r="BT1081" s="138" t="str">
        <f t="shared" ca="1" si="699"/>
        <v/>
      </c>
      <c r="BU1081" s="139" t="str">
        <f t="shared" ca="1" si="700"/>
        <v/>
      </c>
      <c r="BW1081" s="138" t="str">
        <f t="shared" si="701"/>
        <v/>
      </c>
      <c r="BX1081" s="104" t="str">
        <f t="shared" si="702"/>
        <v/>
      </c>
      <c r="BY1081" s="139" t="str">
        <f t="shared" si="703"/>
        <v/>
      </c>
      <c r="CA1081" s="138" t="str">
        <f t="shared" si="704"/>
        <v/>
      </c>
      <c r="CB1081" s="104" t="str">
        <f t="shared" si="705"/>
        <v/>
      </c>
      <c r="CC1081" s="139" t="str">
        <f t="shared" si="706"/>
        <v/>
      </c>
      <c r="CE1081" s="162" t="str">
        <f t="shared" si="707"/>
        <v/>
      </c>
      <c r="CF1081" s="163" t="str">
        <f t="shared" si="708"/>
        <v/>
      </c>
      <c r="CG1081" s="164" t="str">
        <f t="shared" si="709"/>
        <v/>
      </c>
      <c r="CI1081" s="162" t="str">
        <f t="shared" si="710"/>
        <v/>
      </c>
      <c r="CJ1081" s="163" t="str">
        <f t="shared" si="713"/>
        <v/>
      </c>
      <c r="CK1081" s="164" t="str">
        <f t="shared" si="714"/>
        <v/>
      </c>
      <c r="CM1081" s="169" t="str">
        <f t="shared" si="711"/>
        <v/>
      </c>
      <c r="CN1081" s="139" t="str">
        <f t="shared" si="712"/>
        <v/>
      </c>
      <c r="CP1081" s="41" t="str">
        <f>IF($CM1081="", "", COUNTIF($CM$11:$CM$3035, "&lt;"&amp;$CM1081)+1+COUNTIF($CM$11:$CM1081, $CM1081)-1)</f>
        <v/>
      </c>
    </row>
    <row r="1082" spans="1:94" x14ac:dyDescent="0.25">
      <c r="A1082" s="40"/>
      <c r="B1082" s="82" t="str">
        <f>IF($I1082="", "", IFERROR(INDEX('Job Database'!$AE$11:$AE$3035, MATCH($I1082, 'Job Database'!$X$11:$X$3035, 0)), ""))</f>
        <v/>
      </c>
      <c r="C1082" s="69" t="str">
        <f>IF($I1082="", "", IF(COUNTIF('Job Database'!$X$11:$X$3035, $I1082)=0, $AC$5, $AC$4))</f>
        <v/>
      </c>
      <c r="D1082" s="40"/>
      <c r="E1082" s="85" t="str">
        <f>IF($I1082="", "", IF(IFERROR(INDEX('Job Database'!$M$11:$M$3035, MATCH($I1082, 'Job Database'!$X$11:$X$3035, 0)), "")="", "", IFERROR(INDEX('Job Database'!$M$11:$M$3035, MATCH($I1082, 'Job Database'!$X$11:$X$3035, 0)), "")))</f>
        <v/>
      </c>
      <c r="F1082" s="40"/>
      <c r="G1082" s="88" t="str">
        <f t="shared" si="686"/>
        <v/>
      </c>
      <c r="H1082" s="40"/>
      <c r="I1082" s="24"/>
      <c r="J1082" s="34"/>
      <c r="K1082" s="106"/>
      <c r="L1082" s="79"/>
      <c r="M1082" s="34"/>
      <c r="N1082" s="79"/>
      <c r="O1082" s="31"/>
      <c r="P1082" s="53"/>
      <c r="Q1082" s="40"/>
      <c r="S1082" s="41" t="str">
        <f t="shared" si="674"/>
        <v/>
      </c>
      <c r="T1082" s="41" t="str">
        <f t="shared" si="675"/>
        <v/>
      </c>
      <c r="U1082" s="41" t="str">
        <f t="shared" si="687"/>
        <v/>
      </c>
      <c r="W1082" s="74" t="str">
        <f>IF('Job Database'!$X1082="", "", 'Job Database'!$X1082)</f>
        <v/>
      </c>
      <c r="Y1082" s="41" t="str">
        <f>IF($W1082="", "", IF(COUNTIF($I$11:$I$3035, $W1082)&gt;0, "", MAX($Y$10:$Y1081)+1))</f>
        <v/>
      </c>
      <c r="Z1082" s="41">
        <v>1072</v>
      </c>
      <c r="AA1082" s="58" t="str">
        <f t="shared" si="688"/>
        <v/>
      </c>
      <c r="AC1082" s="41" t="str">
        <f t="shared" si="676"/>
        <v/>
      </c>
      <c r="AE1082" s="41" t="str">
        <f t="shared" si="689"/>
        <v/>
      </c>
      <c r="AJ1082" s="154" t="str">
        <f t="shared" si="690"/>
        <v/>
      </c>
      <c r="AL1082" s="120" t="str">
        <f t="shared" si="691"/>
        <v/>
      </c>
      <c r="AM1082" s="104" t="str">
        <f t="shared" si="692"/>
        <v/>
      </c>
      <c r="AN1082" s="104" t="str">
        <f t="shared" si="693"/>
        <v/>
      </c>
      <c r="AO1082" s="104" t="str">
        <f t="shared" si="677"/>
        <v/>
      </c>
      <c r="AP1082" s="104" t="str">
        <f t="shared" si="678"/>
        <v/>
      </c>
      <c r="AQ1082" s="121" t="str">
        <f t="shared" si="694"/>
        <v/>
      </c>
      <c r="AS1082" s="88" t="str">
        <f t="shared" si="679"/>
        <v/>
      </c>
      <c r="AT1082" s="68" t="str">
        <f t="shared" si="695"/>
        <v/>
      </c>
      <c r="AU1082" s="68" t="str">
        <f t="shared" si="696"/>
        <v/>
      </c>
      <c r="AV1082" s="68" t="str">
        <f t="shared" si="697"/>
        <v/>
      </c>
      <c r="AW1082" s="88" t="str">
        <f t="shared" si="680"/>
        <v/>
      </c>
      <c r="AZ1082" s="88" t="str">
        <f t="shared" si="681"/>
        <v/>
      </c>
      <c r="BA1082" s="68" t="str">
        <f t="shared" si="682"/>
        <v/>
      </c>
      <c r="BB1082" s="68" t="str">
        <f t="shared" si="683"/>
        <v/>
      </c>
      <c r="BC1082" s="68" t="str">
        <f t="shared" si="684"/>
        <v/>
      </c>
      <c r="BD1082" s="69" t="str">
        <f t="shared" si="685"/>
        <v/>
      </c>
      <c r="BE1082" s="69" t="str">
        <f t="shared" si="698"/>
        <v/>
      </c>
      <c r="BT1082" s="138" t="str">
        <f t="shared" ca="1" si="699"/>
        <v/>
      </c>
      <c r="BU1082" s="139" t="str">
        <f t="shared" ca="1" si="700"/>
        <v/>
      </c>
      <c r="BW1082" s="138" t="str">
        <f t="shared" si="701"/>
        <v/>
      </c>
      <c r="BX1082" s="104" t="str">
        <f t="shared" si="702"/>
        <v/>
      </c>
      <c r="BY1082" s="139" t="str">
        <f t="shared" si="703"/>
        <v/>
      </c>
      <c r="CA1082" s="138" t="str">
        <f t="shared" si="704"/>
        <v/>
      </c>
      <c r="CB1082" s="104" t="str">
        <f t="shared" si="705"/>
        <v/>
      </c>
      <c r="CC1082" s="139" t="str">
        <f t="shared" si="706"/>
        <v/>
      </c>
      <c r="CE1082" s="162" t="str">
        <f t="shared" si="707"/>
        <v/>
      </c>
      <c r="CF1082" s="163" t="str">
        <f t="shared" si="708"/>
        <v/>
      </c>
      <c r="CG1082" s="164" t="str">
        <f t="shared" si="709"/>
        <v/>
      </c>
      <c r="CI1082" s="162" t="str">
        <f t="shared" si="710"/>
        <v/>
      </c>
      <c r="CJ1082" s="163" t="str">
        <f t="shared" si="713"/>
        <v/>
      </c>
      <c r="CK1082" s="164" t="str">
        <f t="shared" si="714"/>
        <v/>
      </c>
      <c r="CM1082" s="169" t="str">
        <f t="shared" si="711"/>
        <v/>
      </c>
      <c r="CN1082" s="139" t="str">
        <f t="shared" si="712"/>
        <v/>
      </c>
      <c r="CP1082" s="41" t="str">
        <f>IF($CM1082="", "", COUNTIF($CM$11:$CM$3035, "&lt;"&amp;$CM1082)+1+COUNTIF($CM$11:$CM1082, $CM1082)-1)</f>
        <v/>
      </c>
    </row>
    <row r="1083" spans="1:94" x14ac:dyDescent="0.25">
      <c r="A1083" s="40"/>
      <c r="B1083" s="82" t="str">
        <f>IF($I1083="", "", IFERROR(INDEX('Job Database'!$AE$11:$AE$3035, MATCH($I1083, 'Job Database'!$X$11:$X$3035, 0)), ""))</f>
        <v/>
      </c>
      <c r="C1083" s="69" t="str">
        <f>IF($I1083="", "", IF(COUNTIF('Job Database'!$X$11:$X$3035, $I1083)=0, $AC$5, $AC$4))</f>
        <v/>
      </c>
      <c r="D1083" s="40"/>
      <c r="E1083" s="85" t="str">
        <f>IF($I1083="", "", IF(IFERROR(INDEX('Job Database'!$M$11:$M$3035, MATCH($I1083, 'Job Database'!$X$11:$X$3035, 0)), "")="", "", IFERROR(INDEX('Job Database'!$M$11:$M$3035, MATCH($I1083, 'Job Database'!$X$11:$X$3035, 0)), "")))</f>
        <v/>
      </c>
      <c r="F1083" s="40"/>
      <c r="G1083" s="88" t="str">
        <f t="shared" si="686"/>
        <v/>
      </c>
      <c r="H1083" s="40"/>
      <c r="I1083" s="24"/>
      <c r="J1083" s="34"/>
      <c r="K1083" s="106"/>
      <c r="L1083" s="79"/>
      <c r="M1083" s="34"/>
      <c r="N1083" s="79"/>
      <c r="O1083" s="31"/>
      <c r="P1083" s="53"/>
      <c r="Q1083" s="40"/>
      <c r="S1083" s="41" t="str">
        <f t="shared" si="674"/>
        <v/>
      </c>
      <c r="T1083" s="41" t="str">
        <f t="shared" si="675"/>
        <v/>
      </c>
      <c r="U1083" s="41" t="str">
        <f t="shared" si="687"/>
        <v/>
      </c>
      <c r="W1083" s="74" t="str">
        <f>IF('Job Database'!$X1083="", "", 'Job Database'!$X1083)</f>
        <v/>
      </c>
      <c r="Y1083" s="41" t="str">
        <f>IF($W1083="", "", IF(COUNTIF($I$11:$I$3035, $W1083)&gt;0, "", MAX($Y$10:$Y1082)+1))</f>
        <v/>
      </c>
      <c r="Z1083" s="41">
        <v>1073</v>
      </c>
      <c r="AA1083" s="58" t="str">
        <f t="shared" si="688"/>
        <v/>
      </c>
      <c r="AC1083" s="41" t="str">
        <f t="shared" si="676"/>
        <v/>
      </c>
      <c r="AE1083" s="41" t="str">
        <f t="shared" si="689"/>
        <v/>
      </c>
      <c r="AJ1083" s="154" t="str">
        <f t="shared" si="690"/>
        <v/>
      </c>
      <c r="AL1083" s="120" t="str">
        <f t="shared" si="691"/>
        <v/>
      </c>
      <c r="AM1083" s="104" t="str">
        <f t="shared" si="692"/>
        <v/>
      </c>
      <c r="AN1083" s="104" t="str">
        <f t="shared" si="693"/>
        <v/>
      </c>
      <c r="AO1083" s="104" t="str">
        <f t="shared" si="677"/>
        <v/>
      </c>
      <c r="AP1083" s="104" t="str">
        <f t="shared" si="678"/>
        <v/>
      </c>
      <c r="AQ1083" s="121" t="str">
        <f t="shared" si="694"/>
        <v/>
      </c>
      <c r="AS1083" s="88" t="str">
        <f t="shared" si="679"/>
        <v/>
      </c>
      <c r="AT1083" s="68" t="str">
        <f t="shared" si="695"/>
        <v/>
      </c>
      <c r="AU1083" s="68" t="str">
        <f t="shared" si="696"/>
        <v/>
      </c>
      <c r="AV1083" s="68" t="str">
        <f t="shared" si="697"/>
        <v/>
      </c>
      <c r="AW1083" s="88" t="str">
        <f t="shared" si="680"/>
        <v/>
      </c>
      <c r="AZ1083" s="88" t="str">
        <f t="shared" si="681"/>
        <v/>
      </c>
      <c r="BA1083" s="68" t="str">
        <f t="shared" si="682"/>
        <v/>
      </c>
      <c r="BB1083" s="68" t="str">
        <f t="shared" si="683"/>
        <v/>
      </c>
      <c r="BC1083" s="68" t="str">
        <f t="shared" si="684"/>
        <v/>
      </c>
      <c r="BD1083" s="69" t="str">
        <f t="shared" si="685"/>
        <v/>
      </c>
      <c r="BE1083" s="69" t="str">
        <f t="shared" si="698"/>
        <v/>
      </c>
      <c r="BT1083" s="138" t="str">
        <f t="shared" ca="1" si="699"/>
        <v/>
      </c>
      <c r="BU1083" s="139" t="str">
        <f t="shared" ca="1" si="700"/>
        <v/>
      </c>
      <c r="BW1083" s="138" t="str">
        <f t="shared" si="701"/>
        <v/>
      </c>
      <c r="BX1083" s="104" t="str">
        <f t="shared" si="702"/>
        <v/>
      </c>
      <c r="BY1083" s="139" t="str">
        <f t="shared" si="703"/>
        <v/>
      </c>
      <c r="CA1083" s="138" t="str">
        <f t="shared" si="704"/>
        <v/>
      </c>
      <c r="CB1083" s="104" t="str">
        <f t="shared" si="705"/>
        <v/>
      </c>
      <c r="CC1083" s="139" t="str">
        <f t="shared" si="706"/>
        <v/>
      </c>
      <c r="CE1083" s="162" t="str">
        <f t="shared" si="707"/>
        <v/>
      </c>
      <c r="CF1083" s="163" t="str">
        <f t="shared" si="708"/>
        <v/>
      </c>
      <c r="CG1083" s="164" t="str">
        <f t="shared" si="709"/>
        <v/>
      </c>
      <c r="CI1083" s="162" t="str">
        <f t="shared" si="710"/>
        <v/>
      </c>
      <c r="CJ1083" s="163" t="str">
        <f t="shared" si="713"/>
        <v/>
      </c>
      <c r="CK1083" s="164" t="str">
        <f t="shared" si="714"/>
        <v/>
      </c>
      <c r="CM1083" s="169" t="str">
        <f t="shared" si="711"/>
        <v/>
      </c>
      <c r="CN1083" s="139" t="str">
        <f t="shared" si="712"/>
        <v/>
      </c>
      <c r="CP1083" s="41" t="str">
        <f>IF($CM1083="", "", COUNTIF($CM$11:$CM$3035, "&lt;"&amp;$CM1083)+1+COUNTIF($CM$11:$CM1083, $CM1083)-1)</f>
        <v/>
      </c>
    </row>
    <row r="1084" spans="1:94" x14ac:dyDescent="0.25">
      <c r="A1084" s="40"/>
      <c r="B1084" s="82" t="str">
        <f>IF($I1084="", "", IFERROR(INDEX('Job Database'!$AE$11:$AE$3035, MATCH($I1084, 'Job Database'!$X$11:$X$3035, 0)), ""))</f>
        <v/>
      </c>
      <c r="C1084" s="69" t="str">
        <f>IF($I1084="", "", IF(COUNTIF('Job Database'!$X$11:$X$3035, $I1084)=0, $AC$5, $AC$4))</f>
        <v/>
      </c>
      <c r="D1084" s="40"/>
      <c r="E1084" s="85" t="str">
        <f>IF($I1084="", "", IF(IFERROR(INDEX('Job Database'!$M$11:$M$3035, MATCH($I1084, 'Job Database'!$X$11:$X$3035, 0)), "")="", "", IFERROR(INDEX('Job Database'!$M$11:$M$3035, MATCH($I1084, 'Job Database'!$X$11:$X$3035, 0)), "")))</f>
        <v/>
      </c>
      <c r="F1084" s="40"/>
      <c r="G1084" s="88" t="str">
        <f t="shared" si="686"/>
        <v/>
      </c>
      <c r="H1084" s="40"/>
      <c r="I1084" s="24"/>
      <c r="J1084" s="34"/>
      <c r="K1084" s="106"/>
      <c r="L1084" s="79"/>
      <c r="M1084" s="34"/>
      <c r="N1084" s="79"/>
      <c r="O1084" s="31"/>
      <c r="P1084" s="53"/>
      <c r="Q1084" s="40"/>
      <c r="S1084" s="41" t="str">
        <f t="shared" si="674"/>
        <v/>
      </c>
      <c r="T1084" s="41" t="str">
        <f t="shared" si="675"/>
        <v/>
      </c>
      <c r="U1084" s="41" t="str">
        <f t="shared" si="687"/>
        <v/>
      </c>
      <c r="W1084" s="74" t="str">
        <f>IF('Job Database'!$X1084="", "", 'Job Database'!$X1084)</f>
        <v/>
      </c>
      <c r="Y1084" s="41" t="str">
        <f>IF($W1084="", "", IF(COUNTIF($I$11:$I$3035, $W1084)&gt;0, "", MAX($Y$10:$Y1083)+1))</f>
        <v/>
      </c>
      <c r="Z1084" s="41">
        <v>1074</v>
      </c>
      <c r="AA1084" s="58" t="str">
        <f t="shared" si="688"/>
        <v/>
      </c>
      <c r="AC1084" s="41" t="str">
        <f t="shared" si="676"/>
        <v/>
      </c>
      <c r="AE1084" s="41" t="str">
        <f t="shared" si="689"/>
        <v/>
      </c>
      <c r="AJ1084" s="154" t="str">
        <f t="shared" si="690"/>
        <v/>
      </c>
      <c r="AL1084" s="120" t="str">
        <f t="shared" si="691"/>
        <v/>
      </c>
      <c r="AM1084" s="104" t="str">
        <f t="shared" si="692"/>
        <v/>
      </c>
      <c r="AN1084" s="104" t="str">
        <f t="shared" si="693"/>
        <v/>
      </c>
      <c r="AO1084" s="104" t="str">
        <f t="shared" si="677"/>
        <v/>
      </c>
      <c r="AP1084" s="104" t="str">
        <f t="shared" si="678"/>
        <v/>
      </c>
      <c r="AQ1084" s="121" t="str">
        <f t="shared" si="694"/>
        <v/>
      </c>
      <c r="AS1084" s="88" t="str">
        <f t="shared" si="679"/>
        <v/>
      </c>
      <c r="AT1084" s="68" t="str">
        <f t="shared" si="695"/>
        <v/>
      </c>
      <c r="AU1084" s="68" t="str">
        <f t="shared" si="696"/>
        <v/>
      </c>
      <c r="AV1084" s="68" t="str">
        <f t="shared" si="697"/>
        <v/>
      </c>
      <c r="AW1084" s="88" t="str">
        <f t="shared" si="680"/>
        <v/>
      </c>
      <c r="AZ1084" s="88" t="str">
        <f t="shared" si="681"/>
        <v/>
      </c>
      <c r="BA1084" s="68" t="str">
        <f t="shared" si="682"/>
        <v/>
      </c>
      <c r="BB1084" s="68" t="str">
        <f t="shared" si="683"/>
        <v/>
      </c>
      <c r="BC1084" s="68" t="str">
        <f t="shared" si="684"/>
        <v/>
      </c>
      <c r="BD1084" s="69" t="str">
        <f t="shared" si="685"/>
        <v/>
      </c>
      <c r="BE1084" s="69" t="str">
        <f t="shared" si="698"/>
        <v/>
      </c>
      <c r="BT1084" s="138" t="str">
        <f t="shared" ca="1" si="699"/>
        <v/>
      </c>
      <c r="BU1084" s="139" t="str">
        <f t="shared" ca="1" si="700"/>
        <v/>
      </c>
      <c r="BW1084" s="138" t="str">
        <f t="shared" si="701"/>
        <v/>
      </c>
      <c r="BX1084" s="104" t="str">
        <f t="shared" si="702"/>
        <v/>
      </c>
      <c r="BY1084" s="139" t="str">
        <f t="shared" si="703"/>
        <v/>
      </c>
      <c r="CA1084" s="138" t="str">
        <f t="shared" si="704"/>
        <v/>
      </c>
      <c r="CB1084" s="104" t="str">
        <f t="shared" si="705"/>
        <v/>
      </c>
      <c r="CC1084" s="139" t="str">
        <f t="shared" si="706"/>
        <v/>
      </c>
      <c r="CE1084" s="162" t="str">
        <f t="shared" si="707"/>
        <v/>
      </c>
      <c r="CF1084" s="163" t="str">
        <f t="shared" si="708"/>
        <v/>
      </c>
      <c r="CG1084" s="164" t="str">
        <f t="shared" si="709"/>
        <v/>
      </c>
      <c r="CI1084" s="162" t="str">
        <f t="shared" si="710"/>
        <v/>
      </c>
      <c r="CJ1084" s="163" t="str">
        <f t="shared" si="713"/>
        <v/>
      </c>
      <c r="CK1084" s="164" t="str">
        <f t="shared" si="714"/>
        <v/>
      </c>
      <c r="CM1084" s="169" t="str">
        <f t="shared" si="711"/>
        <v/>
      </c>
      <c r="CN1084" s="139" t="str">
        <f t="shared" si="712"/>
        <v/>
      </c>
      <c r="CP1084" s="41" t="str">
        <f>IF($CM1084="", "", COUNTIF($CM$11:$CM$3035, "&lt;"&amp;$CM1084)+1+COUNTIF($CM$11:$CM1084, $CM1084)-1)</f>
        <v/>
      </c>
    </row>
    <row r="1085" spans="1:94" x14ac:dyDescent="0.25">
      <c r="A1085" s="40"/>
      <c r="B1085" s="82" t="str">
        <f>IF($I1085="", "", IFERROR(INDEX('Job Database'!$AE$11:$AE$3035, MATCH($I1085, 'Job Database'!$X$11:$X$3035, 0)), ""))</f>
        <v/>
      </c>
      <c r="C1085" s="69" t="str">
        <f>IF($I1085="", "", IF(COUNTIF('Job Database'!$X$11:$X$3035, $I1085)=0, $AC$5, $AC$4))</f>
        <v/>
      </c>
      <c r="D1085" s="40"/>
      <c r="E1085" s="85" t="str">
        <f>IF($I1085="", "", IF(IFERROR(INDEX('Job Database'!$M$11:$M$3035, MATCH($I1085, 'Job Database'!$X$11:$X$3035, 0)), "")="", "", IFERROR(INDEX('Job Database'!$M$11:$M$3035, MATCH($I1085, 'Job Database'!$X$11:$X$3035, 0)), "")))</f>
        <v/>
      </c>
      <c r="F1085" s="40"/>
      <c r="G1085" s="88" t="str">
        <f t="shared" si="686"/>
        <v/>
      </c>
      <c r="H1085" s="40"/>
      <c r="I1085" s="24"/>
      <c r="J1085" s="34"/>
      <c r="K1085" s="106"/>
      <c r="L1085" s="79"/>
      <c r="M1085" s="34"/>
      <c r="N1085" s="79"/>
      <c r="O1085" s="31"/>
      <c r="P1085" s="53"/>
      <c r="Q1085" s="40"/>
      <c r="S1085" s="41" t="str">
        <f t="shared" si="674"/>
        <v/>
      </c>
      <c r="T1085" s="41" t="str">
        <f t="shared" si="675"/>
        <v/>
      </c>
      <c r="U1085" s="41" t="str">
        <f t="shared" si="687"/>
        <v/>
      </c>
      <c r="W1085" s="74" t="str">
        <f>IF('Job Database'!$X1085="", "", 'Job Database'!$X1085)</f>
        <v/>
      </c>
      <c r="Y1085" s="41" t="str">
        <f>IF($W1085="", "", IF(COUNTIF($I$11:$I$3035, $W1085)&gt;0, "", MAX($Y$10:$Y1084)+1))</f>
        <v/>
      </c>
      <c r="Z1085" s="41">
        <v>1075</v>
      </c>
      <c r="AA1085" s="58" t="str">
        <f t="shared" si="688"/>
        <v/>
      </c>
      <c r="AC1085" s="41" t="str">
        <f t="shared" si="676"/>
        <v/>
      </c>
      <c r="AE1085" s="41" t="str">
        <f t="shared" si="689"/>
        <v/>
      </c>
      <c r="AJ1085" s="154" t="str">
        <f t="shared" si="690"/>
        <v/>
      </c>
      <c r="AL1085" s="120" t="str">
        <f t="shared" si="691"/>
        <v/>
      </c>
      <c r="AM1085" s="104" t="str">
        <f t="shared" si="692"/>
        <v/>
      </c>
      <c r="AN1085" s="104" t="str">
        <f t="shared" si="693"/>
        <v/>
      </c>
      <c r="AO1085" s="104" t="str">
        <f t="shared" si="677"/>
        <v/>
      </c>
      <c r="AP1085" s="104" t="str">
        <f t="shared" si="678"/>
        <v/>
      </c>
      <c r="AQ1085" s="121" t="str">
        <f t="shared" si="694"/>
        <v/>
      </c>
      <c r="AS1085" s="88" t="str">
        <f t="shared" si="679"/>
        <v/>
      </c>
      <c r="AT1085" s="68" t="str">
        <f t="shared" si="695"/>
        <v/>
      </c>
      <c r="AU1085" s="68" t="str">
        <f t="shared" si="696"/>
        <v/>
      </c>
      <c r="AV1085" s="68" t="str">
        <f t="shared" si="697"/>
        <v/>
      </c>
      <c r="AW1085" s="88" t="str">
        <f t="shared" si="680"/>
        <v/>
      </c>
      <c r="AZ1085" s="88" t="str">
        <f t="shared" si="681"/>
        <v/>
      </c>
      <c r="BA1085" s="68" t="str">
        <f t="shared" si="682"/>
        <v/>
      </c>
      <c r="BB1085" s="68" t="str">
        <f t="shared" si="683"/>
        <v/>
      </c>
      <c r="BC1085" s="68" t="str">
        <f t="shared" si="684"/>
        <v/>
      </c>
      <c r="BD1085" s="69" t="str">
        <f t="shared" si="685"/>
        <v/>
      </c>
      <c r="BE1085" s="69" t="str">
        <f t="shared" si="698"/>
        <v/>
      </c>
      <c r="BT1085" s="138" t="str">
        <f t="shared" ca="1" si="699"/>
        <v/>
      </c>
      <c r="BU1085" s="139" t="str">
        <f t="shared" ca="1" si="700"/>
        <v/>
      </c>
      <c r="BW1085" s="138" t="str">
        <f t="shared" si="701"/>
        <v/>
      </c>
      <c r="BX1085" s="104" t="str">
        <f t="shared" si="702"/>
        <v/>
      </c>
      <c r="BY1085" s="139" t="str">
        <f t="shared" si="703"/>
        <v/>
      </c>
      <c r="CA1085" s="138" t="str">
        <f t="shared" si="704"/>
        <v/>
      </c>
      <c r="CB1085" s="104" t="str">
        <f t="shared" si="705"/>
        <v/>
      </c>
      <c r="CC1085" s="139" t="str">
        <f t="shared" si="706"/>
        <v/>
      </c>
      <c r="CE1085" s="162" t="str">
        <f t="shared" si="707"/>
        <v/>
      </c>
      <c r="CF1085" s="163" t="str">
        <f t="shared" si="708"/>
        <v/>
      </c>
      <c r="CG1085" s="164" t="str">
        <f t="shared" si="709"/>
        <v/>
      </c>
      <c r="CI1085" s="162" t="str">
        <f t="shared" si="710"/>
        <v/>
      </c>
      <c r="CJ1085" s="163" t="str">
        <f t="shared" si="713"/>
        <v/>
      </c>
      <c r="CK1085" s="164" t="str">
        <f t="shared" si="714"/>
        <v/>
      </c>
      <c r="CM1085" s="169" t="str">
        <f t="shared" si="711"/>
        <v/>
      </c>
      <c r="CN1085" s="139" t="str">
        <f t="shared" si="712"/>
        <v/>
      </c>
      <c r="CP1085" s="41" t="str">
        <f>IF($CM1085="", "", COUNTIF($CM$11:$CM$3035, "&lt;"&amp;$CM1085)+1+COUNTIF($CM$11:$CM1085, $CM1085)-1)</f>
        <v/>
      </c>
    </row>
    <row r="1086" spans="1:94" x14ac:dyDescent="0.25">
      <c r="A1086" s="40"/>
      <c r="B1086" s="82" t="str">
        <f>IF($I1086="", "", IFERROR(INDEX('Job Database'!$AE$11:$AE$3035, MATCH($I1086, 'Job Database'!$X$11:$X$3035, 0)), ""))</f>
        <v/>
      </c>
      <c r="C1086" s="69" t="str">
        <f>IF($I1086="", "", IF(COUNTIF('Job Database'!$X$11:$X$3035, $I1086)=0, $AC$5, $AC$4))</f>
        <v/>
      </c>
      <c r="D1086" s="40"/>
      <c r="E1086" s="85" t="str">
        <f>IF($I1086="", "", IF(IFERROR(INDEX('Job Database'!$M$11:$M$3035, MATCH($I1086, 'Job Database'!$X$11:$X$3035, 0)), "")="", "", IFERROR(INDEX('Job Database'!$M$11:$M$3035, MATCH($I1086, 'Job Database'!$X$11:$X$3035, 0)), "")))</f>
        <v/>
      </c>
      <c r="F1086" s="40"/>
      <c r="G1086" s="88" t="str">
        <f t="shared" si="686"/>
        <v/>
      </c>
      <c r="H1086" s="40"/>
      <c r="I1086" s="24"/>
      <c r="J1086" s="34"/>
      <c r="K1086" s="106"/>
      <c r="L1086" s="79"/>
      <c r="M1086" s="34"/>
      <c r="N1086" s="79"/>
      <c r="O1086" s="31"/>
      <c r="P1086" s="53"/>
      <c r="Q1086" s="40"/>
      <c r="S1086" s="41" t="str">
        <f t="shared" si="674"/>
        <v/>
      </c>
      <c r="T1086" s="41" t="str">
        <f t="shared" si="675"/>
        <v/>
      </c>
      <c r="U1086" s="41" t="str">
        <f t="shared" si="687"/>
        <v/>
      </c>
      <c r="W1086" s="74" t="str">
        <f>IF('Job Database'!$X1086="", "", 'Job Database'!$X1086)</f>
        <v/>
      </c>
      <c r="Y1086" s="41" t="str">
        <f>IF($W1086="", "", IF(COUNTIF($I$11:$I$3035, $W1086)&gt;0, "", MAX($Y$10:$Y1085)+1))</f>
        <v/>
      </c>
      <c r="Z1086" s="41">
        <v>1076</v>
      </c>
      <c r="AA1086" s="58" t="str">
        <f t="shared" si="688"/>
        <v/>
      </c>
      <c r="AC1086" s="41" t="str">
        <f t="shared" si="676"/>
        <v/>
      </c>
      <c r="AE1086" s="41" t="str">
        <f t="shared" si="689"/>
        <v/>
      </c>
      <c r="AJ1086" s="154" t="str">
        <f t="shared" si="690"/>
        <v/>
      </c>
      <c r="AL1086" s="120" t="str">
        <f t="shared" si="691"/>
        <v/>
      </c>
      <c r="AM1086" s="104" t="str">
        <f t="shared" si="692"/>
        <v/>
      </c>
      <c r="AN1086" s="104" t="str">
        <f t="shared" si="693"/>
        <v/>
      </c>
      <c r="AO1086" s="104" t="str">
        <f t="shared" si="677"/>
        <v/>
      </c>
      <c r="AP1086" s="104" t="str">
        <f t="shared" si="678"/>
        <v/>
      </c>
      <c r="AQ1086" s="121" t="str">
        <f t="shared" si="694"/>
        <v/>
      </c>
      <c r="AS1086" s="88" t="str">
        <f t="shared" si="679"/>
        <v/>
      </c>
      <c r="AT1086" s="68" t="str">
        <f t="shared" si="695"/>
        <v/>
      </c>
      <c r="AU1086" s="68" t="str">
        <f t="shared" si="696"/>
        <v/>
      </c>
      <c r="AV1086" s="68" t="str">
        <f t="shared" si="697"/>
        <v/>
      </c>
      <c r="AW1086" s="88" t="str">
        <f t="shared" si="680"/>
        <v/>
      </c>
      <c r="AZ1086" s="88" t="str">
        <f t="shared" si="681"/>
        <v/>
      </c>
      <c r="BA1086" s="68" t="str">
        <f t="shared" si="682"/>
        <v/>
      </c>
      <c r="BB1086" s="68" t="str">
        <f t="shared" si="683"/>
        <v/>
      </c>
      <c r="BC1086" s="68" t="str">
        <f t="shared" si="684"/>
        <v/>
      </c>
      <c r="BD1086" s="69" t="str">
        <f t="shared" si="685"/>
        <v/>
      </c>
      <c r="BE1086" s="69" t="str">
        <f t="shared" si="698"/>
        <v/>
      </c>
      <c r="BT1086" s="138" t="str">
        <f t="shared" ca="1" si="699"/>
        <v/>
      </c>
      <c r="BU1086" s="139" t="str">
        <f t="shared" ca="1" si="700"/>
        <v/>
      </c>
      <c r="BW1086" s="138" t="str">
        <f t="shared" si="701"/>
        <v/>
      </c>
      <c r="BX1086" s="104" t="str">
        <f t="shared" si="702"/>
        <v/>
      </c>
      <c r="BY1086" s="139" t="str">
        <f t="shared" si="703"/>
        <v/>
      </c>
      <c r="CA1086" s="138" t="str">
        <f t="shared" si="704"/>
        <v/>
      </c>
      <c r="CB1086" s="104" t="str">
        <f t="shared" si="705"/>
        <v/>
      </c>
      <c r="CC1086" s="139" t="str">
        <f t="shared" si="706"/>
        <v/>
      </c>
      <c r="CE1086" s="162" t="str">
        <f t="shared" si="707"/>
        <v/>
      </c>
      <c r="CF1086" s="163" t="str">
        <f t="shared" si="708"/>
        <v/>
      </c>
      <c r="CG1086" s="164" t="str">
        <f t="shared" si="709"/>
        <v/>
      </c>
      <c r="CI1086" s="162" t="str">
        <f t="shared" si="710"/>
        <v/>
      </c>
      <c r="CJ1086" s="163" t="str">
        <f t="shared" si="713"/>
        <v/>
      </c>
      <c r="CK1086" s="164" t="str">
        <f t="shared" si="714"/>
        <v/>
      </c>
      <c r="CM1086" s="169" t="str">
        <f t="shared" si="711"/>
        <v/>
      </c>
      <c r="CN1086" s="139" t="str">
        <f t="shared" si="712"/>
        <v/>
      </c>
      <c r="CP1086" s="41" t="str">
        <f>IF($CM1086="", "", COUNTIF($CM$11:$CM$3035, "&lt;"&amp;$CM1086)+1+COUNTIF($CM$11:$CM1086, $CM1086)-1)</f>
        <v/>
      </c>
    </row>
    <row r="1087" spans="1:94" x14ac:dyDescent="0.25">
      <c r="A1087" s="40"/>
      <c r="B1087" s="82" t="str">
        <f>IF($I1087="", "", IFERROR(INDEX('Job Database'!$AE$11:$AE$3035, MATCH($I1087, 'Job Database'!$X$11:$X$3035, 0)), ""))</f>
        <v/>
      </c>
      <c r="C1087" s="69" t="str">
        <f>IF($I1087="", "", IF(COUNTIF('Job Database'!$X$11:$X$3035, $I1087)=0, $AC$5, $AC$4))</f>
        <v/>
      </c>
      <c r="D1087" s="40"/>
      <c r="E1087" s="85" t="str">
        <f>IF($I1087="", "", IF(IFERROR(INDEX('Job Database'!$M$11:$M$3035, MATCH($I1087, 'Job Database'!$X$11:$X$3035, 0)), "")="", "", IFERROR(INDEX('Job Database'!$M$11:$M$3035, MATCH($I1087, 'Job Database'!$X$11:$X$3035, 0)), "")))</f>
        <v/>
      </c>
      <c r="F1087" s="40"/>
      <c r="G1087" s="88" t="str">
        <f t="shared" si="686"/>
        <v/>
      </c>
      <c r="H1087" s="40"/>
      <c r="I1087" s="24"/>
      <c r="J1087" s="34"/>
      <c r="K1087" s="106"/>
      <c r="L1087" s="79"/>
      <c r="M1087" s="34"/>
      <c r="N1087" s="79"/>
      <c r="O1087" s="31"/>
      <c r="P1087" s="53"/>
      <c r="Q1087" s="40"/>
      <c r="S1087" s="41" t="str">
        <f t="shared" si="674"/>
        <v/>
      </c>
      <c r="T1087" s="41" t="str">
        <f t="shared" si="675"/>
        <v/>
      </c>
      <c r="U1087" s="41" t="str">
        <f t="shared" si="687"/>
        <v/>
      </c>
      <c r="W1087" s="74" t="str">
        <f>IF('Job Database'!$X1087="", "", 'Job Database'!$X1087)</f>
        <v/>
      </c>
      <c r="Y1087" s="41" t="str">
        <f>IF($W1087="", "", IF(COUNTIF($I$11:$I$3035, $W1087)&gt;0, "", MAX($Y$10:$Y1086)+1))</f>
        <v/>
      </c>
      <c r="Z1087" s="41">
        <v>1077</v>
      </c>
      <c r="AA1087" s="58" t="str">
        <f t="shared" si="688"/>
        <v/>
      </c>
      <c r="AC1087" s="41" t="str">
        <f t="shared" si="676"/>
        <v/>
      </c>
      <c r="AE1087" s="41" t="str">
        <f t="shared" si="689"/>
        <v/>
      </c>
      <c r="AJ1087" s="154" t="str">
        <f t="shared" si="690"/>
        <v/>
      </c>
      <c r="AL1087" s="120" t="str">
        <f t="shared" si="691"/>
        <v/>
      </c>
      <c r="AM1087" s="104" t="str">
        <f t="shared" si="692"/>
        <v/>
      </c>
      <c r="AN1087" s="104" t="str">
        <f t="shared" si="693"/>
        <v/>
      </c>
      <c r="AO1087" s="104" t="str">
        <f t="shared" si="677"/>
        <v/>
      </c>
      <c r="AP1087" s="104" t="str">
        <f t="shared" si="678"/>
        <v/>
      </c>
      <c r="AQ1087" s="121" t="str">
        <f t="shared" si="694"/>
        <v/>
      </c>
      <c r="AS1087" s="88" t="str">
        <f t="shared" si="679"/>
        <v/>
      </c>
      <c r="AT1087" s="68" t="str">
        <f t="shared" si="695"/>
        <v/>
      </c>
      <c r="AU1087" s="68" t="str">
        <f t="shared" si="696"/>
        <v/>
      </c>
      <c r="AV1087" s="68" t="str">
        <f t="shared" si="697"/>
        <v/>
      </c>
      <c r="AW1087" s="88" t="str">
        <f t="shared" si="680"/>
        <v/>
      </c>
      <c r="AZ1087" s="88" t="str">
        <f t="shared" si="681"/>
        <v/>
      </c>
      <c r="BA1087" s="68" t="str">
        <f t="shared" si="682"/>
        <v/>
      </c>
      <c r="BB1087" s="68" t="str">
        <f t="shared" si="683"/>
        <v/>
      </c>
      <c r="BC1087" s="68" t="str">
        <f t="shared" si="684"/>
        <v/>
      </c>
      <c r="BD1087" s="69" t="str">
        <f t="shared" si="685"/>
        <v/>
      </c>
      <c r="BE1087" s="69" t="str">
        <f t="shared" si="698"/>
        <v/>
      </c>
      <c r="BT1087" s="138" t="str">
        <f t="shared" ca="1" si="699"/>
        <v/>
      </c>
      <c r="BU1087" s="139" t="str">
        <f t="shared" ca="1" si="700"/>
        <v/>
      </c>
      <c r="BW1087" s="138" t="str">
        <f t="shared" si="701"/>
        <v/>
      </c>
      <c r="BX1087" s="104" t="str">
        <f t="shared" si="702"/>
        <v/>
      </c>
      <c r="BY1087" s="139" t="str">
        <f t="shared" si="703"/>
        <v/>
      </c>
      <c r="CA1087" s="138" t="str">
        <f t="shared" si="704"/>
        <v/>
      </c>
      <c r="CB1087" s="104" t="str">
        <f t="shared" si="705"/>
        <v/>
      </c>
      <c r="CC1087" s="139" t="str">
        <f t="shared" si="706"/>
        <v/>
      </c>
      <c r="CE1087" s="162" t="str">
        <f t="shared" si="707"/>
        <v/>
      </c>
      <c r="CF1087" s="163" t="str">
        <f t="shared" si="708"/>
        <v/>
      </c>
      <c r="CG1087" s="164" t="str">
        <f t="shared" si="709"/>
        <v/>
      </c>
      <c r="CI1087" s="162" t="str">
        <f t="shared" si="710"/>
        <v/>
      </c>
      <c r="CJ1087" s="163" t="str">
        <f t="shared" si="713"/>
        <v/>
      </c>
      <c r="CK1087" s="164" t="str">
        <f t="shared" si="714"/>
        <v/>
      </c>
      <c r="CM1087" s="169" t="str">
        <f t="shared" si="711"/>
        <v/>
      </c>
      <c r="CN1087" s="139" t="str">
        <f t="shared" si="712"/>
        <v/>
      </c>
      <c r="CP1087" s="41" t="str">
        <f>IF($CM1087="", "", COUNTIF($CM$11:$CM$3035, "&lt;"&amp;$CM1087)+1+COUNTIF($CM$11:$CM1087, $CM1087)-1)</f>
        <v/>
      </c>
    </row>
    <row r="1088" spans="1:94" x14ac:dyDescent="0.25">
      <c r="A1088" s="40"/>
      <c r="B1088" s="82" t="str">
        <f>IF($I1088="", "", IFERROR(INDEX('Job Database'!$AE$11:$AE$3035, MATCH($I1088, 'Job Database'!$X$11:$X$3035, 0)), ""))</f>
        <v/>
      </c>
      <c r="C1088" s="69" t="str">
        <f>IF($I1088="", "", IF(COUNTIF('Job Database'!$X$11:$X$3035, $I1088)=0, $AC$5, $AC$4))</f>
        <v/>
      </c>
      <c r="D1088" s="40"/>
      <c r="E1088" s="85" t="str">
        <f>IF($I1088="", "", IF(IFERROR(INDEX('Job Database'!$M$11:$M$3035, MATCH($I1088, 'Job Database'!$X$11:$X$3035, 0)), "")="", "", IFERROR(INDEX('Job Database'!$M$11:$M$3035, MATCH($I1088, 'Job Database'!$X$11:$X$3035, 0)), "")))</f>
        <v/>
      </c>
      <c r="F1088" s="40"/>
      <c r="G1088" s="88" t="str">
        <f t="shared" si="686"/>
        <v/>
      </c>
      <c r="H1088" s="40"/>
      <c r="I1088" s="24"/>
      <c r="J1088" s="34"/>
      <c r="K1088" s="106"/>
      <c r="L1088" s="79"/>
      <c r="M1088" s="34"/>
      <c r="N1088" s="79"/>
      <c r="O1088" s="31"/>
      <c r="P1088" s="53"/>
      <c r="Q1088" s="40"/>
      <c r="S1088" s="41" t="str">
        <f t="shared" si="674"/>
        <v/>
      </c>
      <c r="T1088" s="41" t="str">
        <f t="shared" si="675"/>
        <v/>
      </c>
      <c r="U1088" s="41" t="str">
        <f t="shared" si="687"/>
        <v/>
      </c>
      <c r="W1088" s="74" t="str">
        <f>IF('Job Database'!$X1088="", "", 'Job Database'!$X1088)</f>
        <v/>
      </c>
      <c r="Y1088" s="41" t="str">
        <f>IF($W1088="", "", IF(COUNTIF($I$11:$I$3035, $W1088)&gt;0, "", MAX($Y$10:$Y1087)+1))</f>
        <v/>
      </c>
      <c r="Z1088" s="41">
        <v>1078</v>
      </c>
      <c r="AA1088" s="58" t="str">
        <f t="shared" si="688"/>
        <v/>
      </c>
      <c r="AC1088" s="41" t="str">
        <f t="shared" si="676"/>
        <v/>
      </c>
      <c r="AE1088" s="41" t="str">
        <f t="shared" si="689"/>
        <v/>
      </c>
      <c r="AJ1088" s="154" t="str">
        <f t="shared" si="690"/>
        <v/>
      </c>
      <c r="AL1088" s="120" t="str">
        <f t="shared" si="691"/>
        <v/>
      </c>
      <c r="AM1088" s="104" t="str">
        <f t="shared" si="692"/>
        <v/>
      </c>
      <c r="AN1088" s="104" t="str">
        <f t="shared" si="693"/>
        <v/>
      </c>
      <c r="AO1088" s="104" t="str">
        <f t="shared" si="677"/>
        <v/>
      </c>
      <c r="AP1088" s="104" t="str">
        <f t="shared" si="678"/>
        <v/>
      </c>
      <c r="AQ1088" s="121" t="str">
        <f t="shared" si="694"/>
        <v/>
      </c>
      <c r="AS1088" s="88" t="str">
        <f t="shared" si="679"/>
        <v/>
      </c>
      <c r="AT1088" s="68" t="str">
        <f t="shared" si="695"/>
        <v/>
      </c>
      <c r="AU1088" s="68" t="str">
        <f t="shared" si="696"/>
        <v/>
      </c>
      <c r="AV1088" s="68" t="str">
        <f t="shared" si="697"/>
        <v/>
      </c>
      <c r="AW1088" s="88" t="str">
        <f t="shared" si="680"/>
        <v/>
      </c>
      <c r="AZ1088" s="88" t="str">
        <f t="shared" si="681"/>
        <v/>
      </c>
      <c r="BA1088" s="68" t="str">
        <f t="shared" si="682"/>
        <v/>
      </c>
      <c r="BB1088" s="68" t="str">
        <f t="shared" si="683"/>
        <v/>
      </c>
      <c r="BC1088" s="68" t="str">
        <f t="shared" si="684"/>
        <v/>
      </c>
      <c r="BD1088" s="69" t="str">
        <f t="shared" si="685"/>
        <v/>
      </c>
      <c r="BE1088" s="69" t="str">
        <f t="shared" si="698"/>
        <v/>
      </c>
      <c r="BT1088" s="138" t="str">
        <f t="shared" ca="1" si="699"/>
        <v/>
      </c>
      <c r="BU1088" s="139" t="str">
        <f t="shared" ca="1" si="700"/>
        <v/>
      </c>
      <c r="BW1088" s="138" t="str">
        <f t="shared" si="701"/>
        <v/>
      </c>
      <c r="BX1088" s="104" t="str">
        <f t="shared" si="702"/>
        <v/>
      </c>
      <c r="BY1088" s="139" t="str">
        <f t="shared" si="703"/>
        <v/>
      </c>
      <c r="CA1088" s="138" t="str">
        <f t="shared" si="704"/>
        <v/>
      </c>
      <c r="CB1088" s="104" t="str">
        <f t="shared" si="705"/>
        <v/>
      </c>
      <c r="CC1088" s="139" t="str">
        <f t="shared" si="706"/>
        <v/>
      </c>
      <c r="CE1088" s="162" t="str">
        <f t="shared" si="707"/>
        <v/>
      </c>
      <c r="CF1088" s="163" t="str">
        <f t="shared" si="708"/>
        <v/>
      </c>
      <c r="CG1088" s="164" t="str">
        <f t="shared" si="709"/>
        <v/>
      </c>
      <c r="CI1088" s="162" t="str">
        <f t="shared" si="710"/>
        <v/>
      </c>
      <c r="CJ1088" s="163" t="str">
        <f t="shared" si="713"/>
        <v/>
      </c>
      <c r="CK1088" s="164" t="str">
        <f t="shared" si="714"/>
        <v/>
      </c>
      <c r="CM1088" s="169" t="str">
        <f t="shared" si="711"/>
        <v/>
      </c>
      <c r="CN1088" s="139" t="str">
        <f t="shared" si="712"/>
        <v/>
      </c>
      <c r="CP1088" s="41" t="str">
        <f>IF($CM1088="", "", COUNTIF($CM$11:$CM$3035, "&lt;"&amp;$CM1088)+1+COUNTIF($CM$11:$CM1088, $CM1088)-1)</f>
        <v/>
      </c>
    </row>
    <row r="1089" spans="1:94" x14ac:dyDescent="0.25">
      <c r="A1089" s="40"/>
      <c r="B1089" s="82" t="str">
        <f>IF($I1089="", "", IFERROR(INDEX('Job Database'!$AE$11:$AE$3035, MATCH($I1089, 'Job Database'!$X$11:$X$3035, 0)), ""))</f>
        <v/>
      </c>
      <c r="C1089" s="69" t="str">
        <f>IF($I1089="", "", IF(COUNTIF('Job Database'!$X$11:$X$3035, $I1089)=0, $AC$5, $AC$4))</f>
        <v/>
      </c>
      <c r="D1089" s="40"/>
      <c r="E1089" s="85" t="str">
        <f>IF($I1089="", "", IF(IFERROR(INDEX('Job Database'!$M$11:$M$3035, MATCH($I1089, 'Job Database'!$X$11:$X$3035, 0)), "")="", "", IFERROR(INDEX('Job Database'!$M$11:$M$3035, MATCH($I1089, 'Job Database'!$X$11:$X$3035, 0)), "")))</f>
        <v/>
      </c>
      <c r="F1089" s="40"/>
      <c r="G1089" s="88" t="str">
        <f t="shared" si="686"/>
        <v/>
      </c>
      <c r="H1089" s="40"/>
      <c r="I1089" s="24"/>
      <c r="J1089" s="34"/>
      <c r="K1089" s="106"/>
      <c r="L1089" s="79"/>
      <c r="M1089" s="34"/>
      <c r="N1089" s="79"/>
      <c r="O1089" s="31"/>
      <c r="P1089" s="53"/>
      <c r="Q1089" s="40"/>
      <c r="S1089" s="41" t="str">
        <f t="shared" si="674"/>
        <v/>
      </c>
      <c r="T1089" s="41" t="str">
        <f t="shared" si="675"/>
        <v/>
      </c>
      <c r="U1089" s="41" t="str">
        <f t="shared" si="687"/>
        <v/>
      </c>
      <c r="W1089" s="74" t="str">
        <f>IF('Job Database'!$X1089="", "", 'Job Database'!$X1089)</f>
        <v/>
      </c>
      <c r="Y1089" s="41" t="str">
        <f>IF($W1089="", "", IF(COUNTIF($I$11:$I$3035, $W1089)&gt;0, "", MAX($Y$10:$Y1088)+1))</f>
        <v/>
      </c>
      <c r="Z1089" s="41">
        <v>1079</v>
      </c>
      <c r="AA1089" s="58" t="str">
        <f t="shared" si="688"/>
        <v/>
      </c>
      <c r="AC1089" s="41" t="str">
        <f t="shared" si="676"/>
        <v/>
      </c>
      <c r="AE1089" s="41" t="str">
        <f t="shared" si="689"/>
        <v/>
      </c>
      <c r="AJ1089" s="154" t="str">
        <f t="shared" si="690"/>
        <v/>
      </c>
      <c r="AL1089" s="120" t="str">
        <f t="shared" si="691"/>
        <v/>
      </c>
      <c r="AM1089" s="104" t="str">
        <f t="shared" si="692"/>
        <v/>
      </c>
      <c r="AN1089" s="104" t="str">
        <f t="shared" si="693"/>
        <v/>
      </c>
      <c r="AO1089" s="104" t="str">
        <f t="shared" si="677"/>
        <v/>
      </c>
      <c r="AP1089" s="104" t="str">
        <f t="shared" si="678"/>
        <v/>
      </c>
      <c r="AQ1089" s="121" t="str">
        <f t="shared" si="694"/>
        <v/>
      </c>
      <c r="AS1089" s="88" t="str">
        <f t="shared" si="679"/>
        <v/>
      </c>
      <c r="AT1089" s="68" t="str">
        <f t="shared" si="695"/>
        <v/>
      </c>
      <c r="AU1089" s="68" t="str">
        <f t="shared" si="696"/>
        <v/>
      </c>
      <c r="AV1089" s="68" t="str">
        <f t="shared" si="697"/>
        <v/>
      </c>
      <c r="AW1089" s="88" t="str">
        <f t="shared" si="680"/>
        <v/>
      </c>
      <c r="AZ1089" s="88" t="str">
        <f t="shared" si="681"/>
        <v/>
      </c>
      <c r="BA1089" s="68" t="str">
        <f t="shared" si="682"/>
        <v/>
      </c>
      <c r="BB1089" s="68" t="str">
        <f t="shared" si="683"/>
        <v/>
      </c>
      <c r="BC1089" s="68" t="str">
        <f t="shared" si="684"/>
        <v/>
      </c>
      <c r="BD1089" s="69" t="str">
        <f t="shared" si="685"/>
        <v/>
      </c>
      <c r="BE1089" s="69" t="str">
        <f t="shared" si="698"/>
        <v/>
      </c>
      <c r="BT1089" s="138" t="str">
        <f t="shared" ca="1" si="699"/>
        <v/>
      </c>
      <c r="BU1089" s="139" t="str">
        <f t="shared" ca="1" si="700"/>
        <v/>
      </c>
      <c r="BW1089" s="138" t="str">
        <f t="shared" si="701"/>
        <v/>
      </c>
      <c r="BX1089" s="104" t="str">
        <f t="shared" si="702"/>
        <v/>
      </c>
      <c r="BY1089" s="139" t="str">
        <f t="shared" si="703"/>
        <v/>
      </c>
      <c r="CA1089" s="138" t="str">
        <f t="shared" si="704"/>
        <v/>
      </c>
      <c r="CB1089" s="104" t="str">
        <f t="shared" si="705"/>
        <v/>
      </c>
      <c r="CC1089" s="139" t="str">
        <f t="shared" si="706"/>
        <v/>
      </c>
      <c r="CE1089" s="162" t="str">
        <f t="shared" si="707"/>
        <v/>
      </c>
      <c r="CF1089" s="163" t="str">
        <f t="shared" si="708"/>
        <v/>
      </c>
      <c r="CG1089" s="164" t="str">
        <f t="shared" si="709"/>
        <v/>
      </c>
      <c r="CI1089" s="162" t="str">
        <f t="shared" si="710"/>
        <v/>
      </c>
      <c r="CJ1089" s="163" t="str">
        <f t="shared" si="713"/>
        <v/>
      </c>
      <c r="CK1089" s="164" t="str">
        <f t="shared" si="714"/>
        <v/>
      </c>
      <c r="CM1089" s="169" t="str">
        <f t="shared" si="711"/>
        <v/>
      </c>
      <c r="CN1089" s="139" t="str">
        <f t="shared" si="712"/>
        <v/>
      </c>
      <c r="CP1089" s="41" t="str">
        <f>IF($CM1089="", "", COUNTIF($CM$11:$CM$3035, "&lt;"&amp;$CM1089)+1+COUNTIF($CM$11:$CM1089, $CM1089)-1)</f>
        <v/>
      </c>
    </row>
    <row r="1090" spans="1:94" x14ac:dyDescent="0.25">
      <c r="A1090" s="40"/>
      <c r="B1090" s="82" t="str">
        <f>IF($I1090="", "", IFERROR(INDEX('Job Database'!$AE$11:$AE$3035, MATCH($I1090, 'Job Database'!$X$11:$X$3035, 0)), ""))</f>
        <v/>
      </c>
      <c r="C1090" s="69" t="str">
        <f>IF($I1090="", "", IF(COUNTIF('Job Database'!$X$11:$X$3035, $I1090)=0, $AC$5, $AC$4))</f>
        <v/>
      </c>
      <c r="D1090" s="40"/>
      <c r="E1090" s="85" t="str">
        <f>IF($I1090="", "", IF(IFERROR(INDEX('Job Database'!$M$11:$M$3035, MATCH($I1090, 'Job Database'!$X$11:$X$3035, 0)), "")="", "", IFERROR(INDEX('Job Database'!$M$11:$M$3035, MATCH($I1090, 'Job Database'!$X$11:$X$3035, 0)), "")))</f>
        <v/>
      </c>
      <c r="F1090" s="40"/>
      <c r="G1090" s="88" t="str">
        <f t="shared" si="686"/>
        <v/>
      </c>
      <c r="H1090" s="40"/>
      <c r="I1090" s="24"/>
      <c r="J1090" s="34"/>
      <c r="K1090" s="106"/>
      <c r="L1090" s="79"/>
      <c r="M1090" s="34"/>
      <c r="N1090" s="79"/>
      <c r="O1090" s="31"/>
      <c r="P1090" s="53"/>
      <c r="Q1090" s="40"/>
      <c r="S1090" s="41" t="str">
        <f t="shared" si="674"/>
        <v/>
      </c>
      <c r="T1090" s="41" t="str">
        <f t="shared" si="675"/>
        <v/>
      </c>
      <c r="U1090" s="41" t="str">
        <f t="shared" si="687"/>
        <v/>
      </c>
      <c r="W1090" s="74" t="str">
        <f>IF('Job Database'!$X1090="", "", 'Job Database'!$X1090)</f>
        <v/>
      </c>
      <c r="Y1090" s="41" t="str">
        <f>IF($W1090="", "", IF(COUNTIF($I$11:$I$3035, $W1090)&gt;0, "", MAX($Y$10:$Y1089)+1))</f>
        <v/>
      </c>
      <c r="Z1090" s="41">
        <v>1080</v>
      </c>
      <c r="AA1090" s="58" t="str">
        <f t="shared" si="688"/>
        <v/>
      </c>
      <c r="AC1090" s="41" t="str">
        <f t="shared" si="676"/>
        <v/>
      </c>
      <c r="AE1090" s="41" t="str">
        <f t="shared" si="689"/>
        <v/>
      </c>
      <c r="AJ1090" s="154" t="str">
        <f t="shared" si="690"/>
        <v/>
      </c>
      <c r="AL1090" s="120" t="str">
        <f t="shared" si="691"/>
        <v/>
      </c>
      <c r="AM1090" s="104" t="str">
        <f t="shared" si="692"/>
        <v/>
      </c>
      <c r="AN1090" s="104" t="str">
        <f t="shared" si="693"/>
        <v/>
      </c>
      <c r="AO1090" s="104" t="str">
        <f t="shared" si="677"/>
        <v/>
      </c>
      <c r="AP1090" s="104" t="str">
        <f t="shared" si="678"/>
        <v/>
      </c>
      <c r="AQ1090" s="121" t="str">
        <f t="shared" si="694"/>
        <v/>
      </c>
      <c r="AS1090" s="88" t="str">
        <f t="shared" si="679"/>
        <v/>
      </c>
      <c r="AT1090" s="68" t="str">
        <f t="shared" si="695"/>
        <v/>
      </c>
      <c r="AU1090" s="68" t="str">
        <f t="shared" si="696"/>
        <v/>
      </c>
      <c r="AV1090" s="68" t="str">
        <f t="shared" si="697"/>
        <v/>
      </c>
      <c r="AW1090" s="88" t="str">
        <f t="shared" si="680"/>
        <v/>
      </c>
      <c r="AZ1090" s="88" t="str">
        <f t="shared" si="681"/>
        <v/>
      </c>
      <c r="BA1090" s="68" t="str">
        <f t="shared" si="682"/>
        <v/>
      </c>
      <c r="BB1090" s="68" t="str">
        <f t="shared" si="683"/>
        <v/>
      </c>
      <c r="BC1090" s="68" t="str">
        <f t="shared" si="684"/>
        <v/>
      </c>
      <c r="BD1090" s="69" t="str">
        <f t="shared" si="685"/>
        <v/>
      </c>
      <c r="BE1090" s="69" t="str">
        <f t="shared" si="698"/>
        <v/>
      </c>
      <c r="BT1090" s="138" t="str">
        <f t="shared" ca="1" si="699"/>
        <v/>
      </c>
      <c r="BU1090" s="139" t="str">
        <f t="shared" ca="1" si="700"/>
        <v/>
      </c>
      <c r="BW1090" s="138" t="str">
        <f t="shared" si="701"/>
        <v/>
      </c>
      <c r="BX1090" s="104" t="str">
        <f t="shared" si="702"/>
        <v/>
      </c>
      <c r="BY1090" s="139" t="str">
        <f t="shared" si="703"/>
        <v/>
      </c>
      <c r="CA1090" s="138" t="str">
        <f t="shared" si="704"/>
        <v/>
      </c>
      <c r="CB1090" s="104" t="str">
        <f t="shared" si="705"/>
        <v/>
      </c>
      <c r="CC1090" s="139" t="str">
        <f t="shared" si="706"/>
        <v/>
      </c>
      <c r="CE1090" s="162" t="str">
        <f t="shared" si="707"/>
        <v/>
      </c>
      <c r="CF1090" s="163" t="str">
        <f t="shared" si="708"/>
        <v/>
      </c>
      <c r="CG1090" s="164" t="str">
        <f t="shared" si="709"/>
        <v/>
      </c>
      <c r="CI1090" s="162" t="str">
        <f t="shared" si="710"/>
        <v/>
      </c>
      <c r="CJ1090" s="163" t="str">
        <f t="shared" si="713"/>
        <v/>
      </c>
      <c r="CK1090" s="164" t="str">
        <f t="shared" si="714"/>
        <v/>
      </c>
      <c r="CM1090" s="169" t="str">
        <f t="shared" si="711"/>
        <v/>
      </c>
      <c r="CN1090" s="139" t="str">
        <f t="shared" si="712"/>
        <v/>
      </c>
      <c r="CP1090" s="41" t="str">
        <f>IF($CM1090="", "", COUNTIF($CM$11:$CM$3035, "&lt;"&amp;$CM1090)+1+COUNTIF($CM$11:$CM1090, $CM1090)-1)</f>
        <v/>
      </c>
    </row>
    <row r="1091" spans="1:94" x14ac:dyDescent="0.25">
      <c r="A1091" s="40"/>
      <c r="B1091" s="82" t="str">
        <f>IF($I1091="", "", IFERROR(INDEX('Job Database'!$AE$11:$AE$3035, MATCH($I1091, 'Job Database'!$X$11:$X$3035, 0)), ""))</f>
        <v/>
      </c>
      <c r="C1091" s="69" t="str">
        <f>IF($I1091="", "", IF(COUNTIF('Job Database'!$X$11:$X$3035, $I1091)=0, $AC$5, $AC$4))</f>
        <v/>
      </c>
      <c r="D1091" s="40"/>
      <c r="E1091" s="85" t="str">
        <f>IF($I1091="", "", IF(IFERROR(INDEX('Job Database'!$M$11:$M$3035, MATCH($I1091, 'Job Database'!$X$11:$X$3035, 0)), "")="", "", IFERROR(INDEX('Job Database'!$M$11:$M$3035, MATCH($I1091, 'Job Database'!$X$11:$X$3035, 0)), "")))</f>
        <v/>
      </c>
      <c r="F1091" s="40"/>
      <c r="G1091" s="88" t="str">
        <f t="shared" si="686"/>
        <v/>
      </c>
      <c r="H1091" s="40"/>
      <c r="I1091" s="24"/>
      <c r="J1091" s="34"/>
      <c r="K1091" s="106"/>
      <c r="L1091" s="79"/>
      <c r="M1091" s="34"/>
      <c r="N1091" s="79"/>
      <c r="O1091" s="31"/>
      <c r="P1091" s="53"/>
      <c r="Q1091" s="40"/>
      <c r="S1091" s="41" t="str">
        <f t="shared" si="674"/>
        <v/>
      </c>
      <c r="T1091" s="41" t="str">
        <f t="shared" si="675"/>
        <v/>
      </c>
      <c r="U1091" s="41" t="str">
        <f t="shared" si="687"/>
        <v/>
      </c>
      <c r="W1091" s="74" t="str">
        <f>IF('Job Database'!$X1091="", "", 'Job Database'!$X1091)</f>
        <v/>
      </c>
      <c r="Y1091" s="41" t="str">
        <f>IF($W1091="", "", IF(COUNTIF($I$11:$I$3035, $W1091)&gt;0, "", MAX($Y$10:$Y1090)+1))</f>
        <v/>
      </c>
      <c r="Z1091" s="41">
        <v>1081</v>
      </c>
      <c r="AA1091" s="58" t="str">
        <f t="shared" si="688"/>
        <v/>
      </c>
      <c r="AC1091" s="41" t="str">
        <f t="shared" si="676"/>
        <v/>
      </c>
      <c r="AE1091" s="41" t="str">
        <f t="shared" si="689"/>
        <v/>
      </c>
      <c r="AJ1091" s="154" t="str">
        <f t="shared" si="690"/>
        <v/>
      </c>
      <c r="AL1091" s="120" t="str">
        <f t="shared" si="691"/>
        <v/>
      </c>
      <c r="AM1091" s="104" t="str">
        <f t="shared" si="692"/>
        <v/>
      </c>
      <c r="AN1091" s="104" t="str">
        <f t="shared" si="693"/>
        <v/>
      </c>
      <c r="AO1091" s="104" t="str">
        <f t="shared" si="677"/>
        <v/>
      </c>
      <c r="AP1091" s="104" t="str">
        <f t="shared" si="678"/>
        <v/>
      </c>
      <c r="AQ1091" s="121" t="str">
        <f t="shared" si="694"/>
        <v/>
      </c>
      <c r="AS1091" s="88" t="str">
        <f t="shared" si="679"/>
        <v/>
      </c>
      <c r="AT1091" s="68" t="str">
        <f t="shared" si="695"/>
        <v/>
      </c>
      <c r="AU1091" s="68" t="str">
        <f t="shared" si="696"/>
        <v/>
      </c>
      <c r="AV1091" s="68" t="str">
        <f t="shared" si="697"/>
        <v/>
      </c>
      <c r="AW1091" s="88" t="str">
        <f t="shared" si="680"/>
        <v/>
      </c>
      <c r="AZ1091" s="88" t="str">
        <f t="shared" si="681"/>
        <v/>
      </c>
      <c r="BA1091" s="68" t="str">
        <f t="shared" si="682"/>
        <v/>
      </c>
      <c r="BB1091" s="68" t="str">
        <f t="shared" si="683"/>
        <v/>
      </c>
      <c r="BC1091" s="68" t="str">
        <f t="shared" si="684"/>
        <v/>
      </c>
      <c r="BD1091" s="69" t="str">
        <f t="shared" si="685"/>
        <v/>
      </c>
      <c r="BE1091" s="69" t="str">
        <f t="shared" si="698"/>
        <v/>
      </c>
      <c r="BT1091" s="138" t="str">
        <f t="shared" ca="1" si="699"/>
        <v/>
      </c>
      <c r="BU1091" s="139" t="str">
        <f t="shared" ca="1" si="700"/>
        <v/>
      </c>
      <c r="BW1091" s="138" t="str">
        <f t="shared" si="701"/>
        <v/>
      </c>
      <c r="BX1091" s="104" t="str">
        <f t="shared" si="702"/>
        <v/>
      </c>
      <c r="BY1091" s="139" t="str">
        <f t="shared" si="703"/>
        <v/>
      </c>
      <c r="CA1091" s="138" t="str">
        <f t="shared" si="704"/>
        <v/>
      </c>
      <c r="CB1091" s="104" t="str">
        <f t="shared" si="705"/>
        <v/>
      </c>
      <c r="CC1091" s="139" t="str">
        <f t="shared" si="706"/>
        <v/>
      </c>
      <c r="CE1091" s="162" t="str">
        <f t="shared" si="707"/>
        <v/>
      </c>
      <c r="CF1091" s="163" t="str">
        <f t="shared" si="708"/>
        <v/>
      </c>
      <c r="CG1091" s="164" t="str">
        <f t="shared" si="709"/>
        <v/>
      </c>
      <c r="CI1091" s="162" t="str">
        <f t="shared" si="710"/>
        <v/>
      </c>
      <c r="CJ1091" s="163" t="str">
        <f t="shared" si="713"/>
        <v/>
      </c>
      <c r="CK1091" s="164" t="str">
        <f t="shared" si="714"/>
        <v/>
      </c>
      <c r="CM1091" s="169" t="str">
        <f t="shared" si="711"/>
        <v/>
      </c>
      <c r="CN1091" s="139" t="str">
        <f t="shared" si="712"/>
        <v/>
      </c>
      <c r="CP1091" s="41" t="str">
        <f>IF($CM1091="", "", COUNTIF($CM$11:$CM$3035, "&lt;"&amp;$CM1091)+1+COUNTIF($CM$11:$CM1091, $CM1091)-1)</f>
        <v/>
      </c>
    </row>
    <row r="1092" spans="1:94" x14ac:dyDescent="0.25">
      <c r="A1092" s="40"/>
      <c r="B1092" s="82" t="str">
        <f>IF($I1092="", "", IFERROR(INDEX('Job Database'!$AE$11:$AE$3035, MATCH($I1092, 'Job Database'!$X$11:$X$3035, 0)), ""))</f>
        <v/>
      </c>
      <c r="C1092" s="69" t="str">
        <f>IF($I1092="", "", IF(COUNTIF('Job Database'!$X$11:$X$3035, $I1092)=0, $AC$5, $AC$4))</f>
        <v/>
      </c>
      <c r="D1092" s="40"/>
      <c r="E1092" s="85" t="str">
        <f>IF($I1092="", "", IF(IFERROR(INDEX('Job Database'!$M$11:$M$3035, MATCH($I1092, 'Job Database'!$X$11:$X$3035, 0)), "")="", "", IFERROR(INDEX('Job Database'!$M$11:$M$3035, MATCH($I1092, 'Job Database'!$X$11:$X$3035, 0)), "")))</f>
        <v/>
      </c>
      <c r="F1092" s="40"/>
      <c r="G1092" s="88" t="str">
        <f t="shared" si="686"/>
        <v/>
      </c>
      <c r="H1092" s="40"/>
      <c r="I1092" s="24"/>
      <c r="J1092" s="34"/>
      <c r="K1092" s="106"/>
      <c r="L1092" s="79"/>
      <c r="M1092" s="34"/>
      <c r="N1092" s="79"/>
      <c r="O1092" s="31"/>
      <c r="P1092" s="53"/>
      <c r="Q1092" s="40"/>
      <c r="S1092" s="41" t="str">
        <f t="shared" si="674"/>
        <v/>
      </c>
      <c r="T1092" s="41" t="str">
        <f t="shared" si="675"/>
        <v/>
      </c>
      <c r="U1092" s="41" t="str">
        <f t="shared" si="687"/>
        <v/>
      </c>
      <c r="W1092" s="74" t="str">
        <f>IF('Job Database'!$X1092="", "", 'Job Database'!$X1092)</f>
        <v/>
      </c>
      <c r="Y1092" s="41" t="str">
        <f>IF($W1092="", "", IF(COUNTIF($I$11:$I$3035, $W1092)&gt;0, "", MAX($Y$10:$Y1091)+1))</f>
        <v/>
      </c>
      <c r="Z1092" s="41">
        <v>1082</v>
      </c>
      <c r="AA1092" s="58" t="str">
        <f t="shared" si="688"/>
        <v/>
      </c>
      <c r="AC1092" s="41" t="str">
        <f t="shared" si="676"/>
        <v/>
      </c>
      <c r="AE1092" s="41" t="str">
        <f t="shared" si="689"/>
        <v/>
      </c>
      <c r="AJ1092" s="154" t="str">
        <f t="shared" si="690"/>
        <v/>
      </c>
      <c r="AL1092" s="120" t="str">
        <f t="shared" si="691"/>
        <v/>
      </c>
      <c r="AM1092" s="104" t="str">
        <f t="shared" si="692"/>
        <v/>
      </c>
      <c r="AN1092" s="104" t="str">
        <f t="shared" si="693"/>
        <v/>
      </c>
      <c r="AO1092" s="104" t="str">
        <f t="shared" si="677"/>
        <v/>
      </c>
      <c r="AP1092" s="104" t="str">
        <f t="shared" si="678"/>
        <v/>
      </c>
      <c r="AQ1092" s="121" t="str">
        <f t="shared" si="694"/>
        <v/>
      </c>
      <c r="AS1092" s="88" t="str">
        <f t="shared" si="679"/>
        <v/>
      </c>
      <c r="AT1092" s="68" t="str">
        <f t="shared" si="695"/>
        <v/>
      </c>
      <c r="AU1092" s="68" t="str">
        <f t="shared" si="696"/>
        <v/>
      </c>
      <c r="AV1092" s="68" t="str">
        <f t="shared" si="697"/>
        <v/>
      </c>
      <c r="AW1092" s="88" t="str">
        <f t="shared" si="680"/>
        <v/>
      </c>
      <c r="AZ1092" s="88" t="str">
        <f t="shared" si="681"/>
        <v/>
      </c>
      <c r="BA1092" s="68" t="str">
        <f t="shared" si="682"/>
        <v/>
      </c>
      <c r="BB1092" s="68" t="str">
        <f t="shared" si="683"/>
        <v/>
      </c>
      <c r="BC1092" s="68" t="str">
        <f t="shared" si="684"/>
        <v/>
      </c>
      <c r="BD1092" s="69" t="str">
        <f t="shared" si="685"/>
        <v/>
      </c>
      <c r="BE1092" s="69" t="str">
        <f t="shared" si="698"/>
        <v/>
      </c>
      <c r="BT1092" s="138" t="str">
        <f t="shared" ca="1" si="699"/>
        <v/>
      </c>
      <c r="BU1092" s="139" t="str">
        <f t="shared" ca="1" si="700"/>
        <v/>
      </c>
      <c r="BW1092" s="138" t="str">
        <f t="shared" si="701"/>
        <v/>
      </c>
      <c r="BX1092" s="104" t="str">
        <f t="shared" si="702"/>
        <v/>
      </c>
      <c r="BY1092" s="139" t="str">
        <f t="shared" si="703"/>
        <v/>
      </c>
      <c r="CA1092" s="138" t="str">
        <f t="shared" si="704"/>
        <v/>
      </c>
      <c r="CB1092" s="104" t="str">
        <f t="shared" si="705"/>
        <v/>
      </c>
      <c r="CC1092" s="139" t="str">
        <f t="shared" si="706"/>
        <v/>
      </c>
      <c r="CE1092" s="162" t="str">
        <f t="shared" si="707"/>
        <v/>
      </c>
      <c r="CF1092" s="163" t="str">
        <f t="shared" si="708"/>
        <v/>
      </c>
      <c r="CG1092" s="164" t="str">
        <f t="shared" si="709"/>
        <v/>
      </c>
      <c r="CI1092" s="162" t="str">
        <f t="shared" si="710"/>
        <v/>
      </c>
      <c r="CJ1092" s="163" t="str">
        <f t="shared" si="713"/>
        <v/>
      </c>
      <c r="CK1092" s="164" t="str">
        <f t="shared" si="714"/>
        <v/>
      </c>
      <c r="CM1092" s="169" t="str">
        <f t="shared" si="711"/>
        <v/>
      </c>
      <c r="CN1092" s="139" t="str">
        <f t="shared" si="712"/>
        <v/>
      </c>
      <c r="CP1092" s="41" t="str">
        <f>IF($CM1092="", "", COUNTIF($CM$11:$CM$3035, "&lt;"&amp;$CM1092)+1+COUNTIF($CM$11:$CM1092, $CM1092)-1)</f>
        <v/>
      </c>
    </row>
    <row r="1093" spans="1:94" x14ac:dyDescent="0.25">
      <c r="A1093" s="40"/>
      <c r="B1093" s="82" t="str">
        <f>IF($I1093="", "", IFERROR(INDEX('Job Database'!$AE$11:$AE$3035, MATCH($I1093, 'Job Database'!$X$11:$X$3035, 0)), ""))</f>
        <v/>
      </c>
      <c r="C1093" s="69" t="str">
        <f>IF($I1093="", "", IF(COUNTIF('Job Database'!$X$11:$X$3035, $I1093)=0, $AC$5, $AC$4))</f>
        <v/>
      </c>
      <c r="D1093" s="40"/>
      <c r="E1093" s="85" t="str">
        <f>IF($I1093="", "", IF(IFERROR(INDEX('Job Database'!$M$11:$M$3035, MATCH($I1093, 'Job Database'!$X$11:$X$3035, 0)), "")="", "", IFERROR(INDEX('Job Database'!$M$11:$M$3035, MATCH($I1093, 'Job Database'!$X$11:$X$3035, 0)), "")))</f>
        <v/>
      </c>
      <c r="F1093" s="40"/>
      <c r="G1093" s="88" t="str">
        <f t="shared" si="686"/>
        <v/>
      </c>
      <c r="H1093" s="40"/>
      <c r="I1093" s="24"/>
      <c r="J1093" s="34"/>
      <c r="K1093" s="106"/>
      <c r="L1093" s="79"/>
      <c r="M1093" s="34"/>
      <c r="N1093" s="79"/>
      <c r="O1093" s="31"/>
      <c r="P1093" s="53"/>
      <c r="Q1093" s="40"/>
      <c r="S1093" s="41" t="str">
        <f t="shared" si="674"/>
        <v/>
      </c>
      <c r="T1093" s="41" t="str">
        <f t="shared" si="675"/>
        <v/>
      </c>
      <c r="U1093" s="41" t="str">
        <f t="shared" si="687"/>
        <v/>
      </c>
      <c r="W1093" s="74" t="str">
        <f>IF('Job Database'!$X1093="", "", 'Job Database'!$X1093)</f>
        <v/>
      </c>
      <c r="Y1093" s="41" t="str">
        <f>IF($W1093="", "", IF(COUNTIF($I$11:$I$3035, $W1093)&gt;0, "", MAX($Y$10:$Y1092)+1))</f>
        <v/>
      </c>
      <c r="Z1093" s="41">
        <v>1083</v>
      </c>
      <c r="AA1093" s="58" t="str">
        <f t="shared" si="688"/>
        <v/>
      </c>
      <c r="AC1093" s="41" t="str">
        <f t="shared" si="676"/>
        <v/>
      </c>
      <c r="AE1093" s="41" t="str">
        <f t="shared" si="689"/>
        <v/>
      </c>
      <c r="AJ1093" s="154" t="str">
        <f t="shared" si="690"/>
        <v/>
      </c>
      <c r="AL1093" s="120" t="str">
        <f t="shared" si="691"/>
        <v/>
      </c>
      <c r="AM1093" s="104" t="str">
        <f t="shared" si="692"/>
        <v/>
      </c>
      <c r="AN1093" s="104" t="str">
        <f t="shared" si="693"/>
        <v/>
      </c>
      <c r="AO1093" s="104" t="str">
        <f t="shared" si="677"/>
        <v/>
      </c>
      <c r="AP1093" s="104" t="str">
        <f t="shared" si="678"/>
        <v/>
      </c>
      <c r="AQ1093" s="121" t="str">
        <f t="shared" si="694"/>
        <v/>
      </c>
      <c r="AS1093" s="88" t="str">
        <f t="shared" si="679"/>
        <v/>
      </c>
      <c r="AT1093" s="68" t="str">
        <f t="shared" si="695"/>
        <v/>
      </c>
      <c r="AU1093" s="68" t="str">
        <f t="shared" si="696"/>
        <v/>
      </c>
      <c r="AV1093" s="68" t="str">
        <f t="shared" si="697"/>
        <v/>
      </c>
      <c r="AW1093" s="88" t="str">
        <f t="shared" si="680"/>
        <v/>
      </c>
      <c r="AZ1093" s="88" t="str">
        <f t="shared" si="681"/>
        <v/>
      </c>
      <c r="BA1093" s="68" t="str">
        <f t="shared" si="682"/>
        <v/>
      </c>
      <c r="BB1093" s="68" t="str">
        <f t="shared" si="683"/>
        <v/>
      </c>
      <c r="BC1093" s="68" t="str">
        <f t="shared" si="684"/>
        <v/>
      </c>
      <c r="BD1093" s="69" t="str">
        <f t="shared" si="685"/>
        <v/>
      </c>
      <c r="BE1093" s="69" t="str">
        <f t="shared" si="698"/>
        <v/>
      </c>
      <c r="BT1093" s="138" t="str">
        <f t="shared" ca="1" si="699"/>
        <v/>
      </c>
      <c r="BU1093" s="139" t="str">
        <f t="shared" ca="1" si="700"/>
        <v/>
      </c>
      <c r="BW1093" s="138" t="str">
        <f t="shared" si="701"/>
        <v/>
      </c>
      <c r="BX1093" s="104" t="str">
        <f t="shared" si="702"/>
        <v/>
      </c>
      <c r="BY1093" s="139" t="str">
        <f t="shared" si="703"/>
        <v/>
      </c>
      <c r="CA1093" s="138" t="str">
        <f t="shared" si="704"/>
        <v/>
      </c>
      <c r="CB1093" s="104" t="str">
        <f t="shared" si="705"/>
        <v/>
      </c>
      <c r="CC1093" s="139" t="str">
        <f t="shared" si="706"/>
        <v/>
      </c>
      <c r="CE1093" s="162" t="str">
        <f t="shared" si="707"/>
        <v/>
      </c>
      <c r="CF1093" s="163" t="str">
        <f t="shared" si="708"/>
        <v/>
      </c>
      <c r="CG1093" s="164" t="str">
        <f t="shared" si="709"/>
        <v/>
      </c>
      <c r="CI1093" s="162" t="str">
        <f t="shared" si="710"/>
        <v/>
      </c>
      <c r="CJ1093" s="163" t="str">
        <f t="shared" si="713"/>
        <v/>
      </c>
      <c r="CK1093" s="164" t="str">
        <f t="shared" si="714"/>
        <v/>
      </c>
      <c r="CM1093" s="169" t="str">
        <f t="shared" si="711"/>
        <v/>
      </c>
      <c r="CN1093" s="139" t="str">
        <f t="shared" si="712"/>
        <v/>
      </c>
      <c r="CP1093" s="41" t="str">
        <f>IF($CM1093="", "", COUNTIF($CM$11:$CM$3035, "&lt;"&amp;$CM1093)+1+COUNTIF($CM$11:$CM1093, $CM1093)-1)</f>
        <v/>
      </c>
    </row>
    <row r="1094" spans="1:94" x14ac:dyDescent="0.25">
      <c r="A1094" s="40"/>
      <c r="B1094" s="82" t="str">
        <f>IF($I1094="", "", IFERROR(INDEX('Job Database'!$AE$11:$AE$3035, MATCH($I1094, 'Job Database'!$X$11:$X$3035, 0)), ""))</f>
        <v/>
      </c>
      <c r="C1094" s="69" t="str">
        <f>IF($I1094="", "", IF(COUNTIF('Job Database'!$X$11:$X$3035, $I1094)=0, $AC$5, $AC$4))</f>
        <v/>
      </c>
      <c r="D1094" s="40"/>
      <c r="E1094" s="85" t="str">
        <f>IF($I1094="", "", IF(IFERROR(INDEX('Job Database'!$M$11:$M$3035, MATCH($I1094, 'Job Database'!$X$11:$X$3035, 0)), "")="", "", IFERROR(INDEX('Job Database'!$M$11:$M$3035, MATCH($I1094, 'Job Database'!$X$11:$X$3035, 0)), "")))</f>
        <v/>
      </c>
      <c r="F1094" s="40"/>
      <c r="G1094" s="88" t="str">
        <f t="shared" si="686"/>
        <v/>
      </c>
      <c r="H1094" s="40"/>
      <c r="I1094" s="24"/>
      <c r="J1094" s="34"/>
      <c r="K1094" s="106"/>
      <c r="L1094" s="79"/>
      <c r="M1094" s="34"/>
      <c r="N1094" s="79"/>
      <c r="O1094" s="31"/>
      <c r="P1094" s="53"/>
      <c r="Q1094" s="40"/>
      <c r="S1094" s="41" t="str">
        <f t="shared" si="674"/>
        <v/>
      </c>
      <c r="T1094" s="41" t="str">
        <f t="shared" si="675"/>
        <v/>
      </c>
      <c r="U1094" s="41" t="str">
        <f t="shared" si="687"/>
        <v/>
      </c>
      <c r="W1094" s="74" t="str">
        <f>IF('Job Database'!$X1094="", "", 'Job Database'!$X1094)</f>
        <v/>
      </c>
      <c r="Y1094" s="41" t="str">
        <f>IF($W1094="", "", IF(COUNTIF($I$11:$I$3035, $W1094)&gt;0, "", MAX($Y$10:$Y1093)+1))</f>
        <v/>
      </c>
      <c r="Z1094" s="41">
        <v>1084</v>
      </c>
      <c r="AA1094" s="58" t="str">
        <f t="shared" si="688"/>
        <v/>
      </c>
      <c r="AC1094" s="41" t="str">
        <f t="shared" si="676"/>
        <v/>
      </c>
      <c r="AE1094" s="41" t="str">
        <f t="shared" si="689"/>
        <v/>
      </c>
      <c r="AJ1094" s="154" t="str">
        <f t="shared" si="690"/>
        <v/>
      </c>
      <c r="AL1094" s="120" t="str">
        <f t="shared" si="691"/>
        <v/>
      </c>
      <c r="AM1094" s="104" t="str">
        <f t="shared" si="692"/>
        <v/>
      </c>
      <c r="AN1094" s="104" t="str">
        <f t="shared" si="693"/>
        <v/>
      </c>
      <c r="AO1094" s="104" t="str">
        <f t="shared" si="677"/>
        <v/>
      </c>
      <c r="AP1094" s="104" t="str">
        <f t="shared" si="678"/>
        <v/>
      </c>
      <c r="AQ1094" s="121" t="str">
        <f t="shared" si="694"/>
        <v/>
      </c>
      <c r="AS1094" s="88" t="str">
        <f t="shared" si="679"/>
        <v/>
      </c>
      <c r="AT1094" s="68" t="str">
        <f t="shared" si="695"/>
        <v/>
      </c>
      <c r="AU1094" s="68" t="str">
        <f t="shared" si="696"/>
        <v/>
      </c>
      <c r="AV1094" s="68" t="str">
        <f t="shared" si="697"/>
        <v/>
      </c>
      <c r="AW1094" s="88" t="str">
        <f t="shared" si="680"/>
        <v/>
      </c>
      <c r="AZ1094" s="88" t="str">
        <f t="shared" si="681"/>
        <v/>
      </c>
      <c r="BA1094" s="68" t="str">
        <f t="shared" si="682"/>
        <v/>
      </c>
      <c r="BB1094" s="68" t="str">
        <f t="shared" si="683"/>
        <v/>
      </c>
      <c r="BC1094" s="68" t="str">
        <f t="shared" si="684"/>
        <v/>
      </c>
      <c r="BD1094" s="69" t="str">
        <f t="shared" si="685"/>
        <v/>
      </c>
      <c r="BE1094" s="69" t="str">
        <f t="shared" si="698"/>
        <v/>
      </c>
      <c r="BT1094" s="138" t="str">
        <f t="shared" ca="1" si="699"/>
        <v/>
      </c>
      <c r="BU1094" s="139" t="str">
        <f t="shared" ca="1" si="700"/>
        <v/>
      </c>
      <c r="BW1094" s="138" t="str">
        <f t="shared" si="701"/>
        <v/>
      </c>
      <c r="BX1094" s="104" t="str">
        <f t="shared" si="702"/>
        <v/>
      </c>
      <c r="BY1094" s="139" t="str">
        <f t="shared" si="703"/>
        <v/>
      </c>
      <c r="CA1094" s="138" t="str">
        <f t="shared" si="704"/>
        <v/>
      </c>
      <c r="CB1094" s="104" t="str">
        <f t="shared" si="705"/>
        <v/>
      </c>
      <c r="CC1094" s="139" t="str">
        <f t="shared" si="706"/>
        <v/>
      </c>
      <c r="CE1094" s="162" t="str">
        <f t="shared" si="707"/>
        <v/>
      </c>
      <c r="CF1094" s="163" t="str">
        <f t="shared" si="708"/>
        <v/>
      </c>
      <c r="CG1094" s="164" t="str">
        <f t="shared" si="709"/>
        <v/>
      </c>
      <c r="CI1094" s="162" t="str">
        <f t="shared" si="710"/>
        <v/>
      </c>
      <c r="CJ1094" s="163" t="str">
        <f t="shared" si="713"/>
        <v/>
      </c>
      <c r="CK1094" s="164" t="str">
        <f t="shared" si="714"/>
        <v/>
      </c>
      <c r="CM1094" s="169" t="str">
        <f t="shared" si="711"/>
        <v/>
      </c>
      <c r="CN1094" s="139" t="str">
        <f t="shared" si="712"/>
        <v/>
      </c>
      <c r="CP1094" s="41" t="str">
        <f>IF($CM1094="", "", COUNTIF($CM$11:$CM$3035, "&lt;"&amp;$CM1094)+1+COUNTIF($CM$11:$CM1094, $CM1094)-1)</f>
        <v/>
      </c>
    </row>
    <row r="1095" spans="1:94" x14ac:dyDescent="0.25">
      <c r="A1095" s="40"/>
      <c r="B1095" s="82" t="str">
        <f>IF($I1095="", "", IFERROR(INDEX('Job Database'!$AE$11:$AE$3035, MATCH($I1095, 'Job Database'!$X$11:$X$3035, 0)), ""))</f>
        <v/>
      </c>
      <c r="C1095" s="69" t="str">
        <f>IF($I1095="", "", IF(COUNTIF('Job Database'!$X$11:$X$3035, $I1095)=0, $AC$5, $AC$4))</f>
        <v/>
      </c>
      <c r="D1095" s="40"/>
      <c r="E1095" s="85" t="str">
        <f>IF($I1095="", "", IF(IFERROR(INDEX('Job Database'!$M$11:$M$3035, MATCH($I1095, 'Job Database'!$X$11:$X$3035, 0)), "")="", "", IFERROR(INDEX('Job Database'!$M$11:$M$3035, MATCH($I1095, 'Job Database'!$X$11:$X$3035, 0)), "")))</f>
        <v/>
      </c>
      <c r="F1095" s="40"/>
      <c r="G1095" s="88" t="str">
        <f t="shared" si="686"/>
        <v/>
      </c>
      <c r="H1095" s="40"/>
      <c r="I1095" s="24"/>
      <c r="J1095" s="34"/>
      <c r="K1095" s="106"/>
      <c r="L1095" s="79"/>
      <c r="M1095" s="34"/>
      <c r="N1095" s="79"/>
      <c r="O1095" s="31"/>
      <c r="P1095" s="53"/>
      <c r="Q1095" s="40"/>
      <c r="S1095" s="41" t="str">
        <f t="shared" si="674"/>
        <v/>
      </c>
      <c r="T1095" s="41" t="str">
        <f t="shared" si="675"/>
        <v/>
      </c>
      <c r="U1095" s="41" t="str">
        <f t="shared" si="687"/>
        <v/>
      </c>
      <c r="W1095" s="74" t="str">
        <f>IF('Job Database'!$X1095="", "", 'Job Database'!$X1095)</f>
        <v/>
      </c>
      <c r="Y1095" s="41" t="str">
        <f>IF($W1095="", "", IF(COUNTIF($I$11:$I$3035, $W1095)&gt;0, "", MAX($Y$10:$Y1094)+1))</f>
        <v/>
      </c>
      <c r="Z1095" s="41">
        <v>1085</v>
      </c>
      <c r="AA1095" s="58" t="str">
        <f t="shared" si="688"/>
        <v/>
      </c>
      <c r="AC1095" s="41" t="str">
        <f t="shared" si="676"/>
        <v/>
      </c>
      <c r="AE1095" s="41" t="str">
        <f t="shared" si="689"/>
        <v/>
      </c>
      <c r="AJ1095" s="154" t="str">
        <f t="shared" si="690"/>
        <v/>
      </c>
      <c r="AL1095" s="120" t="str">
        <f t="shared" si="691"/>
        <v/>
      </c>
      <c r="AM1095" s="104" t="str">
        <f t="shared" si="692"/>
        <v/>
      </c>
      <c r="AN1095" s="104" t="str">
        <f t="shared" si="693"/>
        <v/>
      </c>
      <c r="AO1095" s="104" t="str">
        <f t="shared" si="677"/>
        <v/>
      </c>
      <c r="AP1095" s="104" t="str">
        <f t="shared" si="678"/>
        <v/>
      </c>
      <c r="AQ1095" s="121" t="str">
        <f t="shared" si="694"/>
        <v/>
      </c>
      <c r="AS1095" s="88" t="str">
        <f t="shared" si="679"/>
        <v/>
      </c>
      <c r="AT1095" s="68" t="str">
        <f t="shared" si="695"/>
        <v/>
      </c>
      <c r="AU1095" s="68" t="str">
        <f t="shared" si="696"/>
        <v/>
      </c>
      <c r="AV1095" s="68" t="str">
        <f t="shared" si="697"/>
        <v/>
      </c>
      <c r="AW1095" s="88" t="str">
        <f t="shared" si="680"/>
        <v/>
      </c>
      <c r="AZ1095" s="88" t="str">
        <f t="shared" si="681"/>
        <v/>
      </c>
      <c r="BA1095" s="68" t="str">
        <f t="shared" si="682"/>
        <v/>
      </c>
      <c r="BB1095" s="68" t="str">
        <f t="shared" si="683"/>
        <v/>
      </c>
      <c r="BC1095" s="68" t="str">
        <f t="shared" si="684"/>
        <v/>
      </c>
      <c r="BD1095" s="69" t="str">
        <f t="shared" si="685"/>
        <v/>
      </c>
      <c r="BE1095" s="69" t="str">
        <f t="shared" si="698"/>
        <v/>
      </c>
      <c r="BT1095" s="138" t="str">
        <f t="shared" ca="1" si="699"/>
        <v/>
      </c>
      <c r="BU1095" s="139" t="str">
        <f t="shared" ca="1" si="700"/>
        <v/>
      </c>
      <c r="BW1095" s="138" t="str">
        <f t="shared" si="701"/>
        <v/>
      </c>
      <c r="BX1095" s="104" t="str">
        <f t="shared" si="702"/>
        <v/>
      </c>
      <c r="BY1095" s="139" t="str">
        <f t="shared" si="703"/>
        <v/>
      </c>
      <c r="CA1095" s="138" t="str">
        <f t="shared" si="704"/>
        <v/>
      </c>
      <c r="CB1095" s="104" t="str">
        <f t="shared" si="705"/>
        <v/>
      </c>
      <c r="CC1095" s="139" t="str">
        <f t="shared" si="706"/>
        <v/>
      </c>
      <c r="CE1095" s="162" t="str">
        <f t="shared" si="707"/>
        <v/>
      </c>
      <c r="CF1095" s="163" t="str">
        <f t="shared" si="708"/>
        <v/>
      </c>
      <c r="CG1095" s="164" t="str">
        <f t="shared" si="709"/>
        <v/>
      </c>
      <c r="CI1095" s="162" t="str">
        <f t="shared" si="710"/>
        <v/>
      </c>
      <c r="CJ1095" s="163" t="str">
        <f t="shared" si="713"/>
        <v/>
      </c>
      <c r="CK1095" s="164" t="str">
        <f t="shared" si="714"/>
        <v/>
      </c>
      <c r="CM1095" s="169" t="str">
        <f t="shared" si="711"/>
        <v/>
      </c>
      <c r="CN1095" s="139" t="str">
        <f t="shared" si="712"/>
        <v/>
      </c>
      <c r="CP1095" s="41" t="str">
        <f>IF($CM1095="", "", COUNTIF($CM$11:$CM$3035, "&lt;"&amp;$CM1095)+1+COUNTIF($CM$11:$CM1095, $CM1095)-1)</f>
        <v/>
      </c>
    </row>
    <row r="1096" spans="1:94" x14ac:dyDescent="0.25">
      <c r="A1096" s="40"/>
      <c r="B1096" s="82" t="str">
        <f>IF($I1096="", "", IFERROR(INDEX('Job Database'!$AE$11:$AE$3035, MATCH($I1096, 'Job Database'!$X$11:$X$3035, 0)), ""))</f>
        <v/>
      </c>
      <c r="C1096" s="69" t="str">
        <f>IF($I1096="", "", IF(COUNTIF('Job Database'!$X$11:$X$3035, $I1096)=0, $AC$5, $AC$4))</f>
        <v/>
      </c>
      <c r="D1096" s="40"/>
      <c r="E1096" s="85" t="str">
        <f>IF($I1096="", "", IF(IFERROR(INDEX('Job Database'!$M$11:$M$3035, MATCH($I1096, 'Job Database'!$X$11:$X$3035, 0)), "")="", "", IFERROR(INDEX('Job Database'!$M$11:$M$3035, MATCH($I1096, 'Job Database'!$X$11:$X$3035, 0)), "")))</f>
        <v/>
      </c>
      <c r="F1096" s="40"/>
      <c r="G1096" s="88" t="str">
        <f t="shared" si="686"/>
        <v/>
      </c>
      <c r="H1096" s="40"/>
      <c r="I1096" s="24"/>
      <c r="J1096" s="34"/>
      <c r="K1096" s="106"/>
      <c r="L1096" s="79"/>
      <c r="M1096" s="34"/>
      <c r="N1096" s="79"/>
      <c r="O1096" s="31"/>
      <c r="P1096" s="53"/>
      <c r="Q1096" s="40"/>
      <c r="S1096" s="41" t="str">
        <f t="shared" si="674"/>
        <v/>
      </c>
      <c r="T1096" s="41" t="str">
        <f t="shared" si="675"/>
        <v/>
      </c>
      <c r="U1096" s="41" t="str">
        <f t="shared" si="687"/>
        <v/>
      </c>
      <c r="W1096" s="74" t="str">
        <f>IF('Job Database'!$X1096="", "", 'Job Database'!$X1096)</f>
        <v/>
      </c>
      <c r="Y1096" s="41" t="str">
        <f>IF($W1096="", "", IF(COUNTIF($I$11:$I$3035, $W1096)&gt;0, "", MAX($Y$10:$Y1095)+1))</f>
        <v/>
      </c>
      <c r="Z1096" s="41">
        <v>1086</v>
      </c>
      <c r="AA1096" s="58" t="str">
        <f t="shared" si="688"/>
        <v/>
      </c>
      <c r="AC1096" s="41" t="str">
        <f t="shared" si="676"/>
        <v/>
      </c>
      <c r="AE1096" s="41" t="str">
        <f t="shared" si="689"/>
        <v/>
      </c>
      <c r="AJ1096" s="154" t="str">
        <f t="shared" si="690"/>
        <v/>
      </c>
      <c r="AL1096" s="120" t="str">
        <f t="shared" si="691"/>
        <v/>
      </c>
      <c r="AM1096" s="104" t="str">
        <f t="shared" si="692"/>
        <v/>
      </c>
      <c r="AN1096" s="104" t="str">
        <f t="shared" si="693"/>
        <v/>
      </c>
      <c r="AO1096" s="104" t="str">
        <f t="shared" si="677"/>
        <v/>
      </c>
      <c r="AP1096" s="104" t="str">
        <f t="shared" si="678"/>
        <v/>
      </c>
      <c r="AQ1096" s="121" t="str">
        <f t="shared" si="694"/>
        <v/>
      </c>
      <c r="AS1096" s="88" t="str">
        <f t="shared" si="679"/>
        <v/>
      </c>
      <c r="AT1096" s="68" t="str">
        <f t="shared" si="695"/>
        <v/>
      </c>
      <c r="AU1096" s="68" t="str">
        <f t="shared" si="696"/>
        <v/>
      </c>
      <c r="AV1096" s="68" t="str">
        <f t="shared" si="697"/>
        <v/>
      </c>
      <c r="AW1096" s="88" t="str">
        <f t="shared" si="680"/>
        <v/>
      </c>
      <c r="AZ1096" s="88" t="str">
        <f t="shared" si="681"/>
        <v/>
      </c>
      <c r="BA1096" s="68" t="str">
        <f t="shared" si="682"/>
        <v/>
      </c>
      <c r="BB1096" s="68" t="str">
        <f t="shared" si="683"/>
        <v/>
      </c>
      <c r="BC1096" s="68" t="str">
        <f t="shared" si="684"/>
        <v/>
      </c>
      <c r="BD1096" s="69" t="str">
        <f t="shared" si="685"/>
        <v/>
      </c>
      <c r="BE1096" s="69" t="str">
        <f t="shared" si="698"/>
        <v/>
      </c>
      <c r="BT1096" s="138" t="str">
        <f t="shared" ca="1" si="699"/>
        <v/>
      </c>
      <c r="BU1096" s="139" t="str">
        <f t="shared" ca="1" si="700"/>
        <v/>
      </c>
      <c r="BW1096" s="138" t="str">
        <f t="shared" si="701"/>
        <v/>
      </c>
      <c r="BX1096" s="104" t="str">
        <f t="shared" si="702"/>
        <v/>
      </c>
      <c r="BY1096" s="139" t="str">
        <f t="shared" si="703"/>
        <v/>
      </c>
      <c r="CA1096" s="138" t="str">
        <f t="shared" si="704"/>
        <v/>
      </c>
      <c r="CB1096" s="104" t="str">
        <f t="shared" si="705"/>
        <v/>
      </c>
      <c r="CC1096" s="139" t="str">
        <f t="shared" si="706"/>
        <v/>
      </c>
      <c r="CE1096" s="162" t="str">
        <f t="shared" si="707"/>
        <v/>
      </c>
      <c r="CF1096" s="163" t="str">
        <f t="shared" si="708"/>
        <v/>
      </c>
      <c r="CG1096" s="164" t="str">
        <f t="shared" si="709"/>
        <v/>
      </c>
      <c r="CI1096" s="162" t="str">
        <f t="shared" si="710"/>
        <v/>
      </c>
      <c r="CJ1096" s="163" t="str">
        <f t="shared" si="713"/>
        <v/>
      </c>
      <c r="CK1096" s="164" t="str">
        <f t="shared" si="714"/>
        <v/>
      </c>
      <c r="CM1096" s="169" t="str">
        <f t="shared" si="711"/>
        <v/>
      </c>
      <c r="CN1096" s="139" t="str">
        <f t="shared" si="712"/>
        <v/>
      </c>
      <c r="CP1096" s="41" t="str">
        <f>IF($CM1096="", "", COUNTIF($CM$11:$CM$3035, "&lt;"&amp;$CM1096)+1+COUNTIF($CM$11:$CM1096, $CM1096)-1)</f>
        <v/>
      </c>
    </row>
    <row r="1097" spans="1:94" x14ac:dyDescent="0.25">
      <c r="A1097" s="40"/>
      <c r="B1097" s="82" t="str">
        <f>IF($I1097="", "", IFERROR(INDEX('Job Database'!$AE$11:$AE$3035, MATCH($I1097, 'Job Database'!$X$11:$X$3035, 0)), ""))</f>
        <v/>
      </c>
      <c r="C1097" s="69" t="str">
        <f>IF($I1097="", "", IF(COUNTIF('Job Database'!$X$11:$X$3035, $I1097)=0, $AC$5, $AC$4))</f>
        <v/>
      </c>
      <c r="D1097" s="40"/>
      <c r="E1097" s="85" t="str">
        <f>IF($I1097="", "", IF(IFERROR(INDEX('Job Database'!$M$11:$M$3035, MATCH($I1097, 'Job Database'!$X$11:$X$3035, 0)), "")="", "", IFERROR(INDEX('Job Database'!$M$11:$M$3035, MATCH($I1097, 'Job Database'!$X$11:$X$3035, 0)), "")))</f>
        <v/>
      </c>
      <c r="F1097" s="40"/>
      <c r="G1097" s="88" t="str">
        <f t="shared" si="686"/>
        <v/>
      </c>
      <c r="H1097" s="40"/>
      <c r="I1097" s="24"/>
      <c r="J1097" s="34"/>
      <c r="K1097" s="106"/>
      <c r="L1097" s="79"/>
      <c r="M1097" s="34"/>
      <c r="N1097" s="79"/>
      <c r="O1097" s="31"/>
      <c r="P1097" s="53"/>
      <c r="Q1097" s="40"/>
      <c r="S1097" s="41" t="str">
        <f t="shared" si="674"/>
        <v/>
      </c>
      <c r="T1097" s="41" t="str">
        <f t="shared" si="675"/>
        <v/>
      </c>
      <c r="U1097" s="41" t="str">
        <f t="shared" si="687"/>
        <v/>
      </c>
      <c r="W1097" s="74" t="str">
        <f>IF('Job Database'!$X1097="", "", 'Job Database'!$X1097)</f>
        <v/>
      </c>
      <c r="Y1097" s="41" t="str">
        <f>IF($W1097="", "", IF(COUNTIF($I$11:$I$3035, $W1097)&gt;0, "", MAX($Y$10:$Y1096)+1))</f>
        <v/>
      </c>
      <c r="Z1097" s="41">
        <v>1087</v>
      </c>
      <c r="AA1097" s="58" t="str">
        <f t="shared" si="688"/>
        <v/>
      </c>
      <c r="AC1097" s="41" t="str">
        <f t="shared" si="676"/>
        <v/>
      </c>
      <c r="AE1097" s="41" t="str">
        <f t="shared" si="689"/>
        <v/>
      </c>
      <c r="AJ1097" s="154" t="str">
        <f t="shared" si="690"/>
        <v/>
      </c>
      <c r="AL1097" s="120" t="str">
        <f t="shared" si="691"/>
        <v/>
      </c>
      <c r="AM1097" s="104" t="str">
        <f t="shared" si="692"/>
        <v/>
      </c>
      <c r="AN1097" s="104" t="str">
        <f t="shared" si="693"/>
        <v/>
      </c>
      <c r="AO1097" s="104" t="str">
        <f t="shared" si="677"/>
        <v/>
      </c>
      <c r="AP1097" s="104" t="str">
        <f t="shared" si="678"/>
        <v/>
      </c>
      <c r="AQ1097" s="121" t="str">
        <f t="shared" si="694"/>
        <v/>
      </c>
      <c r="AS1097" s="88" t="str">
        <f t="shared" si="679"/>
        <v/>
      </c>
      <c r="AT1097" s="68" t="str">
        <f t="shared" si="695"/>
        <v/>
      </c>
      <c r="AU1097" s="68" t="str">
        <f t="shared" si="696"/>
        <v/>
      </c>
      <c r="AV1097" s="68" t="str">
        <f t="shared" si="697"/>
        <v/>
      </c>
      <c r="AW1097" s="88" t="str">
        <f t="shared" si="680"/>
        <v/>
      </c>
      <c r="AZ1097" s="88" t="str">
        <f t="shared" si="681"/>
        <v/>
      </c>
      <c r="BA1097" s="68" t="str">
        <f t="shared" si="682"/>
        <v/>
      </c>
      <c r="BB1097" s="68" t="str">
        <f t="shared" si="683"/>
        <v/>
      </c>
      <c r="BC1097" s="68" t="str">
        <f t="shared" si="684"/>
        <v/>
      </c>
      <c r="BD1097" s="69" t="str">
        <f t="shared" si="685"/>
        <v/>
      </c>
      <c r="BE1097" s="69" t="str">
        <f t="shared" si="698"/>
        <v/>
      </c>
      <c r="BT1097" s="138" t="str">
        <f t="shared" ca="1" si="699"/>
        <v/>
      </c>
      <c r="BU1097" s="139" t="str">
        <f t="shared" ca="1" si="700"/>
        <v/>
      </c>
      <c r="BW1097" s="138" t="str">
        <f t="shared" si="701"/>
        <v/>
      </c>
      <c r="BX1097" s="104" t="str">
        <f t="shared" si="702"/>
        <v/>
      </c>
      <c r="BY1097" s="139" t="str">
        <f t="shared" si="703"/>
        <v/>
      </c>
      <c r="CA1097" s="138" t="str">
        <f t="shared" si="704"/>
        <v/>
      </c>
      <c r="CB1097" s="104" t="str">
        <f t="shared" si="705"/>
        <v/>
      </c>
      <c r="CC1097" s="139" t="str">
        <f t="shared" si="706"/>
        <v/>
      </c>
      <c r="CE1097" s="162" t="str">
        <f t="shared" si="707"/>
        <v/>
      </c>
      <c r="CF1097" s="163" t="str">
        <f t="shared" si="708"/>
        <v/>
      </c>
      <c r="CG1097" s="164" t="str">
        <f t="shared" si="709"/>
        <v/>
      </c>
      <c r="CI1097" s="162" t="str">
        <f t="shared" si="710"/>
        <v/>
      </c>
      <c r="CJ1097" s="163" t="str">
        <f t="shared" si="713"/>
        <v/>
      </c>
      <c r="CK1097" s="164" t="str">
        <f t="shared" si="714"/>
        <v/>
      </c>
      <c r="CM1097" s="169" t="str">
        <f t="shared" si="711"/>
        <v/>
      </c>
      <c r="CN1097" s="139" t="str">
        <f t="shared" si="712"/>
        <v/>
      </c>
      <c r="CP1097" s="41" t="str">
        <f>IF($CM1097="", "", COUNTIF($CM$11:$CM$3035, "&lt;"&amp;$CM1097)+1+COUNTIF($CM$11:$CM1097, $CM1097)-1)</f>
        <v/>
      </c>
    </row>
    <row r="1098" spans="1:94" x14ac:dyDescent="0.25">
      <c r="A1098" s="40"/>
      <c r="B1098" s="82" t="str">
        <f>IF($I1098="", "", IFERROR(INDEX('Job Database'!$AE$11:$AE$3035, MATCH($I1098, 'Job Database'!$X$11:$X$3035, 0)), ""))</f>
        <v/>
      </c>
      <c r="C1098" s="69" t="str">
        <f>IF($I1098="", "", IF(COUNTIF('Job Database'!$X$11:$X$3035, $I1098)=0, $AC$5, $AC$4))</f>
        <v/>
      </c>
      <c r="D1098" s="40"/>
      <c r="E1098" s="85" t="str">
        <f>IF($I1098="", "", IF(IFERROR(INDEX('Job Database'!$M$11:$M$3035, MATCH($I1098, 'Job Database'!$X$11:$X$3035, 0)), "")="", "", IFERROR(INDEX('Job Database'!$M$11:$M$3035, MATCH($I1098, 'Job Database'!$X$11:$X$3035, 0)), "")))</f>
        <v/>
      </c>
      <c r="F1098" s="40"/>
      <c r="G1098" s="88" t="str">
        <f t="shared" si="686"/>
        <v/>
      </c>
      <c r="H1098" s="40"/>
      <c r="I1098" s="24"/>
      <c r="J1098" s="34"/>
      <c r="K1098" s="106"/>
      <c r="L1098" s="79"/>
      <c r="M1098" s="34"/>
      <c r="N1098" s="79"/>
      <c r="O1098" s="31"/>
      <c r="P1098" s="53"/>
      <c r="Q1098" s="40"/>
      <c r="S1098" s="41" t="str">
        <f t="shared" si="674"/>
        <v/>
      </c>
      <c r="T1098" s="41" t="str">
        <f t="shared" si="675"/>
        <v/>
      </c>
      <c r="U1098" s="41" t="str">
        <f t="shared" si="687"/>
        <v/>
      </c>
      <c r="W1098" s="74" t="str">
        <f>IF('Job Database'!$X1098="", "", 'Job Database'!$X1098)</f>
        <v/>
      </c>
      <c r="Y1098" s="41" t="str">
        <f>IF($W1098="", "", IF(COUNTIF($I$11:$I$3035, $W1098)&gt;0, "", MAX($Y$10:$Y1097)+1))</f>
        <v/>
      </c>
      <c r="Z1098" s="41">
        <v>1088</v>
      </c>
      <c r="AA1098" s="58" t="str">
        <f t="shared" si="688"/>
        <v/>
      </c>
      <c r="AC1098" s="41" t="str">
        <f t="shared" si="676"/>
        <v/>
      </c>
      <c r="AE1098" s="41" t="str">
        <f t="shared" si="689"/>
        <v/>
      </c>
      <c r="AJ1098" s="154" t="str">
        <f t="shared" si="690"/>
        <v/>
      </c>
      <c r="AL1098" s="120" t="str">
        <f t="shared" si="691"/>
        <v/>
      </c>
      <c r="AM1098" s="104" t="str">
        <f t="shared" si="692"/>
        <v/>
      </c>
      <c r="AN1098" s="104" t="str">
        <f t="shared" si="693"/>
        <v/>
      </c>
      <c r="AO1098" s="104" t="str">
        <f t="shared" si="677"/>
        <v/>
      </c>
      <c r="AP1098" s="104" t="str">
        <f t="shared" si="678"/>
        <v/>
      </c>
      <c r="AQ1098" s="121" t="str">
        <f t="shared" si="694"/>
        <v/>
      </c>
      <c r="AS1098" s="88" t="str">
        <f t="shared" si="679"/>
        <v/>
      </c>
      <c r="AT1098" s="68" t="str">
        <f t="shared" si="695"/>
        <v/>
      </c>
      <c r="AU1098" s="68" t="str">
        <f t="shared" si="696"/>
        <v/>
      </c>
      <c r="AV1098" s="68" t="str">
        <f t="shared" si="697"/>
        <v/>
      </c>
      <c r="AW1098" s="88" t="str">
        <f t="shared" si="680"/>
        <v/>
      </c>
      <c r="AZ1098" s="88" t="str">
        <f t="shared" si="681"/>
        <v/>
      </c>
      <c r="BA1098" s="68" t="str">
        <f t="shared" si="682"/>
        <v/>
      </c>
      <c r="BB1098" s="68" t="str">
        <f t="shared" si="683"/>
        <v/>
      </c>
      <c r="BC1098" s="68" t="str">
        <f t="shared" si="684"/>
        <v/>
      </c>
      <c r="BD1098" s="69" t="str">
        <f t="shared" si="685"/>
        <v/>
      </c>
      <c r="BE1098" s="69" t="str">
        <f t="shared" si="698"/>
        <v/>
      </c>
      <c r="BT1098" s="138" t="str">
        <f t="shared" ca="1" si="699"/>
        <v/>
      </c>
      <c r="BU1098" s="139" t="str">
        <f t="shared" ca="1" si="700"/>
        <v/>
      </c>
      <c r="BW1098" s="138" t="str">
        <f t="shared" si="701"/>
        <v/>
      </c>
      <c r="BX1098" s="104" t="str">
        <f t="shared" si="702"/>
        <v/>
      </c>
      <c r="BY1098" s="139" t="str">
        <f t="shared" si="703"/>
        <v/>
      </c>
      <c r="CA1098" s="138" t="str">
        <f t="shared" si="704"/>
        <v/>
      </c>
      <c r="CB1098" s="104" t="str">
        <f t="shared" si="705"/>
        <v/>
      </c>
      <c r="CC1098" s="139" t="str">
        <f t="shared" si="706"/>
        <v/>
      </c>
      <c r="CE1098" s="162" t="str">
        <f t="shared" si="707"/>
        <v/>
      </c>
      <c r="CF1098" s="163" t="str">
        <f t="shared" si="708"/>
        <v/>
      </c>
      <c r="CG1098" s="164" t="str">
        <f t="shared" si="709"/>
        <v/>
      </c>
      <c r="CI1098" s="162" t="str">
        <f t="shared" si="710"/>
        <v/>
      </c>
      <c r="CJ1098" s="163" t="str">
        <f t="shared" si="713"/>
        <v/>
      </c>
      <c r="CK1098" s="164" t="str">
        <f t="shared" si="714"/>
        <v/>
      </c>
      <c r="CM1098" s="169" t="str">
        <f t="shared" si="711"/>
        <v/>
      </c>
      <c r="CN1098" s="139" t="str">
        <f t="shared" si="712"/>
        <v/>
      </c>
      <c r="CP1098" s="41" t="str">
        <f>IF($CM1098="", "", COUNTIF($CM$11:$CM$3035, "&lt;"&amp;$CM1098)+1+COUNTIF($CM$11:$CM1098, $CM1098)-1)</f>
        <v/>
      </c>
    </row>
    <row r="1099" spans="1:94" x14ac:dyDescent="0.25">
      <c r="A1099" s="40"/>
      <c r="B1099" s="82" t="str">
        <f>IF($I1099="", "", IFERROR(INDEX('Job Database'!$AE$11:$AE$3035, MATCH($I1099, 'Job Database'!$X$11:$X$3035, 0)), ""))</f>
        <v/>
      </c>
      <c r="C1099" s="69" t="str">
        <f>IF($I1099="", "", IF(COUNTIF('Job Database'!$X$11:$X$3035, $I1099)=0, $AC$5, $AC$4))</f>
        <v/>
      </c>
      <c r="D1099" s="40"/>
      <c r="E1099" s="85" t="str">
        <f>IF($I1099="", "", IF(IFERROR(INDEX('Job Database'!$M$11:$M$3035, MATCH($I1099, 'Job Database'!$X$11:$X$3035, 0)), "")="", "", IFERROR(INDEX('Job Database'!$M$11:$M$3035, MATCH($I1099, 'Job Database'!$X$11:$X$3035, 0)), "")))</f>
        <v/>
      </c>
      <c r="F1099" s="40"/>
      <c r="G1099" s="88" t="str">
        <f t="shared" si="686"/>
        <v/>
      </c>
      <c r="H1099" s="40"/>
      <c r="I1099" s="24"/>
      <c r="J1099" s="34"/>
      <c r="K1099" s="106"/>
      <c r="L1099" s="79"/>
      <c r="M1099" s="34"/>
      <c r="N1099" s="79"/>
      <c r="O1099" s="31"/>
      <c r="P1099" s="53"/>
      <c r="Q1099" s="40"/>
      <c r="S1099" s="41" t="str">
        <f t="shared" ref="S1099:S1162" si="715">IF($K1099="", "", IF($AG$5&lt;=$K1099, "X", ""))</f>
        <v/>
      </c>
      <c r="T1099" s="41" t="str">
        <f t="shared" ref="T1099:T1162" si="716">IF($K1099="", "", IF($AG$5&gt;$K1099, "X", ""))</f>
        <v/>
      </c>
      <c r="U1099" s="41" t="str">
        <f t="shared" si="687"/>
        <v/>
      </c>
      <c r="W1099" s="74" t="str">
        <f>IF('Job Database'!$X1099="", "", 'Job Database'!$X1099)</f>
        <v/>
      </c>
      <c r="Y1099" s="41" t="str">
        <f>IF($W1099="", "", IF(COUNTIF($I$11:$I$3035, $W1099)&gt;0, "", MAX($Y$10:$Y1098)+1))</f>
        <v/>
      </c>
      <c r="Z1099" s="41">
        <v>1089</v>
      </c>
      <c r="AA1099" s="58" t="str">
        <f t="shared" si="688"/>
        <v/>
      </c>
      <c r="AC1099" s="41" t="str">
        <f t="shared" ref="AC1099:AC1162" si="717">IF($I1099="", "", IF(COUNTIF($W$11:$W$3035, $I1099)=0, "X", ""))</f>
        <v/>
      </c>
      <c r="AE1099" s="41" t="str">
        <f t="shared" si="689"/>
        <v/>
      </c>
      <c r="AJ1099" s="154" t="str">
        <f t="shared" si="690"/>
        <v/>
      </c>
      <c r="AL1099" s="120" t="str">
        <f t="shared" si="691"/>
        <v/>
      </c>
      <c r="AM1099" s="104" t="str">
        <f t="shared" si="692"/>
        <v/>
      </c>
      <c r="AN1099" s="104" t="str">
        <f t="shared" si="693"/>
        <v/>
      </c>
      <c r="AO1099" s="104" t="str">
        <f t="shared" ref="AO1099:AO1162" si="718">IF(COUNTIF($AZ1099:$BE1099, $AZ$5)&gt;0, "X", "")</f>
        <v/>
      </c>
      <c r="AP1099" s="104" t="str">
        <f t="shared" ref="AP1099:AP1162" si="719">IF(COUNTIF($AZ1099:$BE1099, $AZ$4)&gt;0, "X", "")</f>
        <v/>
      </c>
      <c r="AQ1099" s="121" t="str">
        <f t="shared" si="694"/>
        <v/>
      </c>
      <c r="AS1099" s="88" t="str">
        <f t="shared" ref="AS1099:AS1162" si="720">IF(OR(NOT(J1099=""), E1099="", NOT($O1099=""), NOT($P1099="")), "", NETWORKDAYS(E1099, $AG$5, $BJ$34:$BJ$57))</f>
        <v/>
      </c>
      <c r="AT1099" s="68" t="str">
        <f t="shared" si="695"/>
        <v/>
      </c>
      <c r="AU1099" s="68" t="str">
        <f t="shared" si="696"/>
        <v/>
      </c>
      <c r="AV1099" s="68" t="str">
        <f t="shared" si="697"/>
        <v/>
      </c>
      <c r="AW1099" s="88" t="str">
        <f t="shared" ref="AW1099:AW1162" si="721">IF(OR(NOT(O1099=""), N1099="", NOT($O1099=""), NOT($P1099="")), "", NETWORKDAYS(N1099, $AG$5, $BJ$34:$BJ$57))</f>
        <v/>
      </c>
      <c r="AZ1099" s="88" t="str">
        <f t="shared" ref="AZ1099:AZ1162" si="722">IF(OR(AS1099="", $U1099="X"), "", IF(AS1099&gt;=AS$7, $AZ$4, IF(AS1099&gt;=AS$9, $AZ$5, "")))</f>
        <v/>
      </c>
      <c r="BA1099" s="68" t="str">
        <f t="shared" ref="BA1099:BA1162" si="723">IF(OR(AT1099="", $U1099="X"), "", IF(AT1099&gt;=AT$7, $AZ$4, IF(AT1099&gt;=AT$9, $AZ$5, "")))</f>
        <v/>
      </c>
      <c r="BB1099" s="68" t="str">
        <f t="shared" ref="BB1099:BB1162" si="724">IF(OR(AU1099="", $U1099="X"), "", IF(AU1099&gt;=AU$7, $AZ$4, IF(AU1099&gt;=AU$9, $AZ$5, "")))</f>
        <v/>
      </c>
      <c r="BC1099" s="68" t="str">
        <f t="shared" ref="BC1099:BC1162" si="725">IF(OR(AV1099="", $U1099="X"), "", IF(AV1099&gt;=AV$7, $AZ$4, IF(AV1099&gt;=AV$9, $AZ$5, "")))</f>
        <v/>
      </c>
      <c r="BD1099" s="69" t="str">
        <f t="shared" ref="BD1099:BD1162" si="726">IF(OR(AW1099="", $U1099="X"), "", IF(AW1099&gt;=AW$7, $AZ$4, IF(AW1099&gt;=AW$9, $AZ$5, "")))</f>
        <v/>
      </c>
      <c r="BE1099" s="69" t="str">
        <f t="shared" si="698"/>
        <v/>
      </c>
      <c r="BT1099" s="138" t="str">
        <f t="shared" ca="1" si="699"/>
        <v/>
      </c>
      <c r="BU1099" s="139" t="str">
        <f t="shared" ca="1" si="700"/>
        <v/>
      </c>
      <c r="BW1099" s="138" t="str">
        <f t="shared" si="701"/>
        <v/>
      </c>
      <c r="BX1099" s="104" t="str">
        <f t="shared" si="702"/>
        <v/>
      </c>
      <c r="BY1099" s="139" t="str">
        <f t="shared" si="703"/>
        <v/>
      </c>
      <c r="CA1099" s="138" t="str">
        <f t="shared" si="704"/>
        <v/>
      </c>
      <c r="CB1099" s="104" t="str">
        <f t="shared" si="705"/>
        <v/>
      </c>
      <c r="CC1099" s="139" t="str">
        <f t="shared" si="706"/>
        <v/>
      </c>
      <c r="CE1099" s="162" t="str">
        <f t="shared" si="707"/>
        <v/>
      </c>
      <c r="CF1099" s="163" t="str">
        <f t="shared" si="708"/>
        <v/>
      </c>
      <c r="CG1099" s="164" t="str">
        <f t="shared" si="709"/>
        <v/>
      </c>
      <c r="CI1099" s="162" t="str">
        <f t="shared" si="710"/>
        <v/>
      </c>
      <c r="CJ1099" s="163" t="str">
        <f t="shared" si="713"/>
        <v/>
      </c>
      <c r="CK1099" s="164" t="str">
        <f t="shared" si="714"/>
        <v/>
      </c>
      <c r="CM1099" s="169" t="str">
        <f t="shared" si="711"/>
        <v/>
      </c>
      <c r="CN1099" s="139" t="str">
        <f t="shared" si="712"/>
        <v/>
      </c>
      <c r="CP1099" s="41" t="str">
        <f>IF($CM1099="", "", COUNTIF($CM$11:$CM$3035, "&lt;"&amp;$CM1099)+1+COUNTIF($CM$11:$CM1099, $CM1099)-1)</f>
        <v/>
      </c>
    </row>
    <row r="1100" spans="1:94" x14ac:dyDescent="0.25">
      <c r="A1100" s="40"/>
      <c r="B1100" s="82" t="str">
        <f>IF($I1100="", "", IFERROR(INDEX('Job Database'!$AE$11:$AE$3035, MATCH($I1100, 'Job Database'!$X$11:$X$3035, 0)), ""))</f>
        <v/>
      </c>
      <c r="C1100" s="69" t="str">
        <f>IF($I1100="", "", IF(COUNTIF('Job Database'!$X$11:$X$3035, $I1100)=0, $AC$5, $AC$4))</f>
        <v/>
      </c>
      <c r="D1100" s="40"/>
      <c r="E1100" s="85" t="str">
        <f>IF($I1100="", "", IF(IFERROR(INDEX('Job Database'!$M$11:$M$3035, MATCH($I1100, 'Job Database'!$X$11:$X$3035, 0)), "")="", "", IFERROR(INDEX('Job Database'!$M$11:$M$3035, MATCH($I1100, 'Job Database'!$X$11:$X$3035, 0)), "")))</f>
        <v/>
      </c>
      <c r="F1100" s="40"/>
      <c r="G1100" s="88" t="str">
        <f t="shared" ref="G1100:G1163" si="727">$AJ1100</f>
        <v/>
      </c>
      <c r="H1100" s="40"/>
      <c r="I1100" s="24"/>
      <c r="J1100" s="34"/>
      <c r="K1100" s="106"/>
      <c r="L1100" s="79"/>
      <c r="M1100" s="34"/>
      <c r="N1100" s="79"/>
      <c r="O1100" s="31"/>
      <c r="P1100" s="53"/>
      <c r="Q1100" s="40"/>
      <c r="S1100" s="41" t="str">
        <f t="shared" si="715"/>
        <v/>
      </c>
      <c r="T1100" s="41" t="str">
        <f t="shared" si="716"/>
        <v/>
      </c>
      <c r="U1100" s="41" t="str">
        <f t="shared" ref="U1100:U1163" si="728">IF(OR($S1100="X", $T1100="X"), "X", "")</f>
        <v/>
      </c>
      <c r="W1100" s="74" t="str">
        <f>IF('Job Database'!$X1100="", "", 'Job Database'!$X1100)</f>
        <v/>
      </c>
      <c r="Y1100" s="41" t="str">
        <f>IF($W1100="", "", IF(COUNTIF($I$11:$I$3035, $W1100)&gt;0, "", MAX($Y$10:$Y1099)+1))</f>
        <v/>
      </c>
      <c r="Z1100" s="41">
        <v>1090</v>
      </c>
      <c r="AA1100" s="58" t="str">
        <f t="shared" ref="AA1100:AA1163" si="729">IFERROR(INDEX($W$11:$W$3035, MATCH($Z1100, $Y$11:$Y$3035, 0)), "")</f>
        <v/>
      </c>
      <c r="AC1100" s="41" t="str">
        <f t="shared" si="717"/>
        <v/>
      </c>
      <c r="AE1100" s="41" t="str">
        <f t="shared" ref="AE1100:AE1163" si="730">IF($I1100="", "", IF(COUNTIF($I$11:$I$3035, $I1100)&gt;1, "X", ""))</f>
        <v/>
      </c>
      <c r="AJ1100" s="154" t="str">
        <f t="shared" ref="AJ1100:AJ1163" si="731">IFERROR(INDEX($AL$10:$AQ$10, $AK$10, MATCH("X", $AL1100:$AQ1100, 0)), "")</f>
        <v/>
      </c>
      <c r="AL1100" s="120" t="str">
        <f t="shared" ref="AL1100:AL1163" si="732">IF(AND(OR($O1100=$AG$15, $O1100=$AG$16), $P1100=$AH$11), "X", "")</f>
        <v/>
      </c>
      <c r="AM1100" s="104" t="str">
        <f t="shared" ref="AM1100:AM1163" si="733">IF(AND(OR($O1100=$AG$15, $O1100=$AG$16), $P1100=$AH$13), "X", "")</f>
        <v/>
      </c>
      <c r="AN1100" s="104" t="str">
        <f t="shared" ref="AN1100:AN1163" si="734">IF(AND(AL1100="", AM1100="", AP1100="", AQ1100="", AO1100="", NOT($I1100="")), "X", "")</f>
        <v/>
      </c>
      <c r="AO1100" s="104" t="str">
        <f t="shared" si="718"/>
        <v/>
      </c>
      <c r="AP1100" s="104" t="str">
        <f t="shared" si="719"/>
        <v/>
      </c>
      <c r="AQ1100" s="121" t="str">
        <f t="shared" ref="AQ1100:AQ1163" si="735">IF(COUNTIF($AG$11:$AG$14, $O1100)&gt;0, "X", "")</f>
        <v/>
      </c>
      <c r="AS1100" s="88" t="str">
        <f t="shared" si="720"/>
        <v/>
      </c>
      <c r="AT1100" s="68" t="str">
        <f t="shared" ref="AT1100:AT1163" si="736">IF(OR($J1100="", NOT(L1100=""), NOT($O1100=""), NOT($P1100="")), "", NETWORKDAYS($J1100, $AG$5, $BJ$34:$BJ$57))</f>
        <v/>
      </c>
      <c r="AU1100" s="68" t="str">
        <f t="shared" ref="AU1100:AU1163" si="737">IF(OR($L1100="", NOT(M1100=""), NOT($O1100=""), NOT($P1100="")), "", NETWORKDAYS($L1100, $AG$5, $BJ$34:$BJ$57))</f>
        <v/>
      </c>
      <c r="AV1100" s="68" t="str">
        <f t="shared" ref="AV1100:AV1163" si="738">IF(OR($M1100="", NOT(N1100=""), NOT($O1100=""), NOT($P1100="")), "", NETWORKDAYS($M1100, $AG$5, $BJ$34:$BJ$57))</f>
        <v/>
      </c>
      <c r="AW1100" s="88" t="str">
        <f t="shared" si="721"/>
        <v/>
      </c>
      <c r="AZ1100" s="88" t="str">
        <f t="shared" si="722"/>
        <v/>
      </c>
      <c r="BA1100" s="68" t="str">
        <f t="shared" si="723"/>
        <v/>
      </c>
      <c r="BB1100" s="68" t="str">
        <f t="shared" si="724"/>
        <v/>
      </c>
      <c r="BC1100" s="68" t="str">
        <f t="shared" si="725"/>
        <v/>
      </c>
      <c r="BD1100" s="69" t="str">
        <f t="shared" si="726"/>
        <v/>
      </c>
      <c r="BE1100" s="69" t="str">
        <f t="shared" ref="BE1100:BE1163" si="739">BD1100</f>
        <v/>
      </c>
      <c r="BT1100" s="138" t="str">
        <f t="shared" ref="BT1100:BT1163" ca="1" si="740">IF($BU1100="X", "", IF(COUNTIF($CA1100:$CC1100, "X")&gt;0, "X", ""))</f>
        <v/>
      </c>
      <c r="BU1100" s="139" t="str">
        <f t="shared" ref="BU1100:BU1163" ca="1" si="741">IF(OR($L1100=$AG$5, $M1100=$AG$5, $N1100=$AG$5), "X", "")</f>
        <v/>
      </c>
      <c r="BW1100" s="138" t="str">
        <f t="shared" ref="BW1100:BW1163" si="742">IF(L1100="", "", NETWORKDAYS($AG$5, L1100, $BJ$34:$BJ$57))</f>
        <v/>
      </c>
      <c r="BX1100" s="104" t="str">
        <f t="shared" ref="BX1100:BX1163" si="743">IF(M1100="", "", NETWORKDAYS($AG$5, M1100, $BJ$34:$BJ$57))</f>
        <v/>
      </c>
      <c r="BY1100" s="139" t="str">
        <f t="shared" ref="BY1100:BY1163" si="744">IF(N1100="", "", NETWORKDAYS($AG$5, N1100, $BJ$34:$BJ$57))</f>
        <v/>
      </c>
      <c r="CA1100" s="138" t="str">
        <f t="shared" ref="CA1100:CA1163" si="745">IF(BW1100&lt;0, "", IF(BW1100&lt;=$CA$9, "X", ""))</f>
        <v/>
      </c>
      <c r="CB1100" s="104" t="str">
        <f t="shared" ref="CB1100:CB1163" si="746">IF(BX1100&lt;0, "", IF(BX1100&lt;=$CA$9, "X", ""))</f>
        <v/>
      </c>
      <c r="CC1100" s="139" t="str">
        <f t="shared" ref="CC1100:CC1163" si="747">IF(BY1100&lt;0, "", IF(BY1100&lt;=$CA$9, "X", ""))</f>
        <v/>
      </c>
      <c r="CE1100" s="162" t="str">
        <f t="shared" ref="CE1100:CE1163" si="748">IF(L1100="", "", IF(L1100=$AG$5, L1100, ""))</f>
        <v/>
      </c>
      <c r="CF1100" s="163" t="str">
        <f t="shared" ref="CF1100:CF1163" si="749">IF(M1100="", "", IF(M1100=$AG$5, M1100, ""))</f>
        <v/>
      </c>
      <c r="CG1100" s="164" t="str">
        <f t="shared" ref="CG1100:CG1163" si="750">IF(N1100="", "", IF(N1100=$AG$5, N1100, ""))</f>
        <v/>
      </c>
      <c r="CI1100" s="162" t="str">
        <f t="shared" ref="CI1100:CI1163" si="751">IF(CA1100="", "", L1100)</f>
        <v/>
      </c>
      <c r="CJ1100" s="163" t="str">
        <f t="shared" si="713"/>
        <v/>
      </c>
      <c r="CK1100" s="164" t="str">
        <f t="shared" si="714"/>
        <v/>
      </c>
      <c r="CM1100" s="169" t="str">
        <f t="shared" ref="CM1100:CM1163" si="752">IF(NOT($CE1100=""), $CE1100, IF(NOT($CF1100=""), $CF1100, IF(NOT($CG1100=""), $CG1100, IF(NOT($CI1100=""), $CI1100, IF(NOT($CJ1100=""), $CJ1100, IF(NOT($CK1100=""), $CK1100, ""))))))</f>
        <v/>
      </c>
      <c r="CN1100" s="139" t="str">
        <f t="shared" ref="CN1100:CN1163" si="753">IF(NOT($CE1100=""), "TODAY - 1st Interview", IF(NOT($CF1100=""), "TODAY - 2nd Interview", IF(NOT($CG1100=""), "TODAY - 3rd Interview", IF(NOT($CI1100=""), "Alert - 1st Interview", IF(NOT($CJ1100=""), "Alert - 2nd Interview", IF(NOT($CK1100=""), "Alert - 3rd Interview", ""))))))</f>
        <v/>
      </c>
      <c r="CP1100" s="41" t="str">
        <f>IF($CM1100="", "", COUNTIF($CM$11:$CM$3035, "&lt;"&amp;$CM1100)+1+COUNTIF($CM$11:$CM1100, $CM1100)-1)</f>
        <v/>
      </c>
    </row>
    <row r="1101" spans="1:94" x14ac:dyDescent="0.25">
      <c r="A1101" s="40"/>
      <c r="B1101" s="82" t="str">
        <f>IF($I1101="", "", IFERROR(INDEX('Job Database'!$AE$11:$AE$3035, MATCH($I1101, 'Job Database'!$X$11:$X$3035, 0)), ""))</f>
        <v/>
      </c>
      <c r="C1101" s="69" t="str">
        <f>IF($I1101="", "", IF(COUNTIF('Job Database'!$X$11:$X$3035, $I1101)=0, $AC$5, $AC$4))</f>
        <v/>
      </c>
      <c r="D1101" s="40"/>
      <c r="E1101" s="85" t="str">
        <f>IF($I1101="", "", IF(IFERROR(INDEX('Job Database'!$M$11:$M$3035, MATCH($I1101, 'Job Database'!$X$11:$X$3035, 0)), "")="", "", IFERROR(INDEX('Job Database'!$M$11:$M$3035, MATCH($I1101, 'Job Database'!$X$11:$X$3035, 0)), "")))</f>
        <v/>
      </c>
      <c r="F1101" s="40"/>
      <c r="G1101" s="88" t="str">
        <f t="shared" si="727"/>
        <v/>
      </c>
      <c r="H1101" s="40"/>
      <c r="I1101" s="24"/>
      <c r="J1101" s="34"/>
      <c r="K1101" s="106"/>
      <c r="L1101" s="79"/>
      <c r="M1101" s="34"/>
      <c r="N1101" s="79"/>
      <c r="O1101" s="31"/>
      <c r="P1101" s="53"/>
      <c r="Q1101" s="40"/>
      <c r="S1101" s="41" t="str">
        <f t="shared" si="715"/>
        <v/>
      </c>
      <c r="T1101" s="41" t="str">
        <f t="shared" si="716"/>
        <v/>
      </c>
      <c r="U1101" s="41" t="str">
        <f t="shared" si="728"/>
        <v/>
      </c>
      <c r="W1101" s="74" t="str">
        <f>IF('Job Database'!$X1101="", "", 'Job Database'!$X1101)</f>
        <v/>
      </c>
      <c r="Y1101" s="41" t="str">
        <f>IF($W1101="", "", IF(COUNTIF($I$11:$I$3035, $W1101)&gt;0, "", MAX($Y$10:$Y1100)+1))</f>
        <v/>
      </c>
      <c r="Z1101" s="41">
        <v>1091</v>
      </c>
      <c r="AA1101" s="58" t="str">
        <f t="shared" si="729"/>
        <v/>
      </c>
      <c r="AC1101" s="41" t="str">
        <f t="shared" si="717"/>
        <v/>
      </c>
      <c r="AE1101" s="41" t="str">
        <f t="shared" si="730"/>
        <v/>
      </c>
      <c r="AJ1101" s="154" t="str">
        <f t="shared" si="731"/>
        <v/>
      </c>
      <c r="AL1101" s="120" t="str">
        <f t="shared" si="732"/>
        <v/>
      </c>
      <c r="AM1101" s="104" t="str">
        <f t="shared" si="733"/>
        <v/>
      </c>
      <c r="AN1101" s="104" t="str">
        <f t="shared" si="734"/>
        <v/>
      </c>
      <c r="AO1101" s="104" t="str">
        <f t="shared" si="718"/>
        <v/>
      </c>
      <c r="AP1101" s="104" t="str">
        <f t="shared" si="719"/>
        <v/>
      </c>
      <c r="AQ1101" s="121" t="str">
        <f t="shared" si="735"/>
        <v/>
      </c>
      <c r="AS1101" s="88" t="str">
        <f t="shared" si="720"/>
        <v/>
      </c>
      <c r="AT1101" s="68" t="str">
        <f t="shared" si="736"/>
        <v/>
      </c>
      <c r="AU1101" s="68" t="str">
        <f t="shared" si="737"/>
        <v/>
      </c>
      <c r="AV1101" s="68" t="str">
        <f t="shared" si="738"/>
        <v/>
      </c>
      <c r="AW1101" s="88" t="str">
        <f t="shared" si="721"/>
        <v/>
      </c>
      <c r="AZ1101" s="88" t="str">
        <f t="shared" si="722"/>
        <v/>
      </c>
      <c r="BA1101" s="68" t="str">
        <f t="shared" si="723"/>
        <v/>
      </c>
      <c r="BB1101" s="68" t="str">
        <f t="shared" si="724"/>
        <v/>
      </c>
      <c r="BC1101" s="68" t="str">
        <f t="shared" si="725"/>
        <v/>
      </c>
      <c r="BD1101" s="69" t="str">
        <f t="shared" si="726"/>
        <v/>
      </c>
      <c r="BE1101" s="69" t="str">
        <f t="shared" si="739"/>
        <v/>
      </c>
      <c r="BT1101" s="138" t="str">
        <f t="shared" ca="1" si="740"/>
        <v/>
      </c>
      <c r="BU1101" s="139" t="str">
        <f t="shared" ca="1" si="741"/>
        <v/>
      </c>
      <c r="BW1101" s="138" t="str">
        <f t="shared" si="742"/>
        <v/>
      </c>
      <c r="BX1101" s="104" t="str">
        <f t="shared" si="743"/>
        <v/>
      </c>
      <c r="BY1101" s="139" t="str">
        <f t="shared" si="744"/>
        <v/>
      </c>
      <c r="CA1101" s="138" t="str">
        <f t="shared" si="745"/>
        <v/>
      </c>
      <c r="CB1101" s="104" t="str">
        <f t="shared" si="746"/>
        <v/>
      </c>
      <c r="CC1101" s="139" t="str">
        <f t="shared" si="747"/>
        <v/>
      </c>
      <c r="CE1101" s="162" t="str">
        <f t="shared" si="748"/>
        <v/>
      </c>
      <c r="CF1101" s="163" t="str">
        <f t="shared" si="749"/>
        <v/>
      </c>
      <c r="CG1101" s="164" t="str">
        <f t="shared" si="750"/>
        <v/>
      </c>
      <c r="CI1101" s="162" t="str">
        <f t="shared" si="751"/>
        <v/>
      </c>
      <c r="CJ1101" s="163" t="str">
        <f t="shared" si="713"/>
        <v/>
      </c>
      <c r="CK1101" s="164" t="str">
        <f t="shared" si="714"/>
        <v/>
      </c>
      <c r="CM1101" s="169" t="str">
        <f t="shared" si="752"/>
        <v/>
      </c>
      <c r="CN1101" s="139" t="str">
        <f t="shared" si="753"/>
        <v/>
      </c>
      <c r="CP1101" s="41" t="str">
        <f>IF($CM1101="", "", COUNTIF($CM$11:$CM$3035, "&lt;"&amp;$CM1101)+1+COUNTIF($CM$11:$CM1101, $CM1101)-1)</f>
        <v/>
      </c>
    </row>
    <row r="1102" spans="1:94" x14ac:dyDescent="0.25">
      <c r="A1102" s="40"/>
      <c r="B1102" s="82" t="str">
        <f>IF($I1102="", "", IFERROR(INDEX('Job Database'!$AE$11:$AE$3035, MATCH($I1102, 'Job Database'!$X$11:$X$3035, 0)), ""))</f>
        <v/>
      </c>
      <c r="C1102" s="69" t="str">
        <f>IF($I1102="", "", IF(COUNTIF('Job Database'!$X$11:$X$3035, $I1102)=0, $AC$5, $AC$4))</f>
        <v/>
      </c>
      <c r="D1102" s="40"/>
      <c r="E1102" s="85" t="str">
        <f>IF($I1102="", "", IF(IFERROR(INDEX('Job Database'!$M$11:$M$3035, MATCH($I1102, 'Job Database'!$X$11:$X$3035, 0)), "")="", "", IFERROR(INDEX('Job Database'!$M$11:$M$3035, MATCH($I1102, 'Job Database'!$X$11:$X$3035, 0)), "")))</f>
        <v/>
      </c>
      <c r="F1102" s="40"/>
      <c r="G1102" s="88" t="str">
        <f t="shared" si="727"/>
        <v/>
      </c>
      <c r="H1102" s="40"/>
      <c r="I1102" s="24"/>
      <c r="J1102" s="34"/>
      <c r="K1102" s="106"/>
      <c r="L1102" s="79"/>
      <c r="M1102" s="34"/>
      <c r="N1102" s="79"/>
      <c r="O1102" s="31"/>
      <c r="P1102" s="53"/>
      <c r="Q1102" s="40"/>
      <c r="S1102" s="41" t="str">
        <f t="shared" si="715"/>
        <v/>
      </c>
      <c r="T1102" s="41" t="str">
        <f t="shared" si="716"/>
        <v/>
      </c>
      <c r="U1102" s="41" t="str">
        <f t="shared" si="728"/>
        <v/>
      </c>
      <c r="W1102" s="74" t="str">
        <f>IF('Job Database'!$X1102="", "", 'Job Database'!$X1102)</f>
        <v/>
      </c>
      <c r="Y1102" s="41" t="str">
        <f>IF($W1102="", "", IF(COUNTIF($I$11:$I$3035, $W1102)&gt;0, "", MAX($Y$10:$Y1101)+1))</f>
        <v/>
      </c>
      <c r="Z1102" s="41">
        <v>1092</v>
      </c>
      <c r="AA1102" s="58" t="str">
        <f t="shared" si="729"/>
        <v/>
      </c>
      <c r="AC1102" s="41" t="str">
        <f t="shared" si="717"/>
        <v/>
      </c>
      <c r="AE1102" s="41" t="str">
        <f t="shared" si="730"/>
        <v/>
      </c>
      <c r="AJ1102" s="154" t="str">
        <f t="shared" si="731"/>
        <v/>
      </c>
      <c r="AL1102" s="120" t="str">
        <f t="shared" si="732"/>
        <v/>
      </c>
      <c r="AM1102" s="104" t="str">
        <f t="shared" si="733"/>
        <v/>
      </c>
      <c r="AN1102" s="104" t="str">
        <f t="shared" si="734"/>
        <v/>
      </c>
      <c r="AO1102" s="104" t="str">
        <f t="shared" si="718"/>
        <v/>
      </c>
      <c r="AP1102" s="104" t="str">
        <f t="shared" si="719"/>
        <v/>
      </c>
      <c r="AQ1102" s="121" t="str">
        <f t="shared" si="735"/>
        <v/>
      </c>
      <c r="AS1102" s="88" t="str">
        <f t="shared" si="720"/>
        <v/>
      </c>
      <c r="AT1102" s="68" t="str">
        <f t="shared" si="736"/>
        <v/>
      </c>
      <c r="AU1102" s="68" t="str">
        <f t="shared" si="737"/>
        <v/>
      </c>
      <c r="AV1102" s="68" t="str">
        <f t="shared" si="738"/>
        <v/>
      </c>
      <c r="AW1102" s="88" t="str">
        <f t="shared" si="721"/>
        <v/>
      </c>
      <c r="AZ1102" s="88" t="str">
        <f t="shared" si="722"/>
        <v/>
      </c>
      <c r="BA1102" s="68" t="str">
        <f t="shared" si="723"/>
        <v/>
      </c>
      <c r="BB1102" s="68" t="str">
        <f t="shared" si="724"/>
        <v/>
      </c>
      <c r="BC1102" s="68" t="str">
        <f t="shared" si="725"/>
        <v/>
      </c>
      <c r="BD1102" s="69" t="str">
        <f t="shared" si="726"/>
        <v/>
      </c>
      <c r="BE1102" s="69" t="str">
        <f t="shared" si="739"/>
        <v/>
      </c>
      <c r="BT1102" s="138" t="str">
        <f t="shared" ca="1" si="740"/>
        <v/>
      </c>
      <c r="BU1102" s="139" t="str">
        <f t="shared" ca="1" si="741"/>
        <v/>
      </c>
      <c r="BW1102" s="138" t="str">
        <f t="shared" si="742"/>
        <v/>
      </c>
      <c r="BX1102" s="104" t="str">
        <f t="shared" si="743"/>
        <v/>
      </c>
      <c r="BY1102" s="139" t="str">
        <f t="shared" si="744"/>
        <v/>
      </c>
      <c r="CA1102" s="138" t="str">
        <f t="shared" si="745"/>
        <v/>
      </c>
      <c r="CB1102" s="104" t="str">
        <f t="shared" si="746"/>
        <v/>
      </c>
      <c r="CC1102" s="139" t="str">
        <f t="shared" si="747"/>
        <v/>
      </c>
      <c r="CE1102" s="162" t="str">
        <f t="shared" si="748"/>
        <v/>
      </c>
      <c r="CF1102" s="163" t="str">
        <f t="shared" si="749"/>
        <v/>
      </c>
      <c r="CG1102" s="164" t="str">
        <f t="shared" si="750"/>
        <v/>
      </c>
      <c r="CI1102" s="162" t="str">
        <f t="shared" si="751"/>
        <v/>
      </c>
      <c r="CJ1102" s="163" t="str">
        <f t="shared" si="713"/>
        <v/>
      </c>
      <c r="CK1102" s="164" t="str">
        <f t="shared" si="714"/>
        <v/>
      </c>
      <c r="CM1102" s="169" t="str">
        <f t="shared" si="752"/>
        <v/>
      </c>
      <c r="CN1102" s="139" t="str">
        <f t="shared" si="753"/>
        <v/>
      </c>
      <c r="CP1102" s="41" t="str">
        <f>IF($CM1102="", "", COUNTIF($CM$11:$CM$3035, "&lt;"&amp;$CM1102)+1+COUNTIF($CM$11:$CM1102, $CM1102)-1)</f>
        <v/>
      </c>
    </row>
    <row r="1103" spans="1:94" x14ac:dyDescent="0.25">
      <c r="A1103" s="40"/>
      <c r="B1103" s="82" t="str">
        <f>IF($I1103="", "", IFERROR(INDEX('Job Database'!$AE$11:$AE$3035, MATCH($I1103, 'Job Database'!$X$11:$X$3035, 0)), ""))</f>
        <v/>
      </c>
      <c r="C1103" s="69" t="str">
        <f>IF($I1103="", "", IF(COUNTIF('Job Database'!$X$11:$X$3035, $I1103)=0, $AC$5, $AC$4))</f>
        <v/>
      </c>
      <c r="D1103" s="40"/>
      <c r="E1103" s="85" t="str">
        <f>IF($I1103="", "", IF(IFERROR(INDEX('Job Database'!$M$11:$M$3035, MATCH($I1103, 'Job Database'!$X$11:$X$3035, 0)), "")="", "", IFERROR(INDEX('Job Database'!$M$11:$M$3035, MATCH($I1103, 'Job Database'!$X$11:$X$3035, 0)), "")))</f>
        <v/>
      </c>
      <c r="F1103" s="40"/>
      <c r="G1103" s="88" t="str">
        <f t="shared" si="727"/>
        <v/>
      </c>
      <c r="H1103" s="40"/>
      <c r="I1103" s="24"/>
      <c r="J1103" s="34"/>
      <c r="K1103" s="106"/>
      <c r="L1103" s="79"/>
      <c r="M1103" s="34"/>
      <c r="N1103" s="79"/>
      <c r="O1103" s="31"/>
      <c r="P1103" s="53"/>
      <c r="Q1103" s="40"/>
      <c r="S1103" s="41" t="str">
        <f t="shared" si="715"/>
        <v/>
      </c>
      <c r="T1103" s="41" t="str">
        <f t="shared" si="716"/>
        <v/>
      </c>
      <c r="U1103" s="41" t="str">
        <f t="shared" si="728"/>
        <v/>
      </c>
      <c r="W1103" s="74" t="str">
        <f>IF('Job Database'!$X1103="", "", 'Job Database'!$X1103)</f>
        <v/>
      </c>
      <c r="Y1103" s="41" t="str">
        <f>IF($W1103="", "", IF(COUNTIF($I$11:$I$3035, $W1103)&gt;0, "", MAX($Y$10:$Y1102)+1))</f>
        <v/>
      </c>
      <c r="Z1103" s="41">
        <v>1093</v>
      </c>
      <c r="AA1103" s="58" t="str">
        <f t="shared" si="729"/>
        <v/>
      </c>
      <c r="AC1103" s="41" t="str">
        <f t="shared" si="717"/>
        <v/>
      </c>
      <c r="AE1103" s="41" t="str">
        <f t="shared" si="730"/>
        <v/>
      </c>
      <c r="AJ1103" s="154" t="str">
        <f t="shared" si="731"/>
        <v/>
      </c>
      <c r="AL1103" s="120" t="str">
        <f t="shared" si="732"/>
        <v/>
      </c>
      <c r="AM1103" s="104" t="str">
        <f t="shared" si="733"/>
        <v/>
      </c>
      <c r="AN1103" s="104" t="str">
        <f t="shared" si="734"/>
        <v/>
      </c>
      <c r="AO1103" s="104" t="str">
        <f t="shared" si="718"/>
        <v/>
      </c>
      <c r="AP1103" s="104" t="str">
        <f t="shared" si="719"/>
        <v/>
      </c>
      <c r="AQ1103" s="121" t="str">
        <f t="shared" si="735"/>
        <v/>
      </c>
      <c r="AS1103" s="88" t="str">
        <f t="shared" si="720"/>
        <v/>
      </c>
      <c r="AT1103" s="68" t="str">
        <f t="shared" si="736"/>
        <v/>
      </c>
      <c r="AU1103" s="68" t="str">
        <f t="shared" si="737"/>
        <v/>
      </c>
      <c r="AV1103" s="68" t="str">
        <f t="shared" si="738"/>
        <v/>
      </c>
      <c r="AW1103" s="88" t="str">
        <f t="shared" si="721"/>
        <v/>
      </c>
      <c r="AZ1103" s="88" t="str">
        <f t="shared" si="722"/>
        <v/>
      </c>
      <c r="BA1103" s="68" t="str">
        <f t="shared" si="723"/>
        <v/>
      </c>
      <c r="BB1103" s="68" t="str">
        <f t="shared" si="724"/>
        <v/>
      </c>
      <c r="BC1103" s="68" t="str">
        <f t="shared" si="725"/>
        <v/>
      </c>
      <c r="BD1103" s="69" t="str">
        <f t="shared" si="726"/>
        <v/>
      </c>
      <c r="BE1103" s="69" t="str">
        <f t="shared" si="739"/>
        <v/>
      </c>
      <c r="BT1103" s="138" t="str">
        <f t="shared" ca="1" si="740"/>
        <v/>
      </c>
      <c r="BU1103" s="139" t="str">
        <f t="shared" ca="1" si="741"/>
        <v/>
      </c>
      <c r="BW1103" s="138" t="str">
        <f t="shared" si="742"/>
        <v/>
      </c>
      <c r="BX1103" s="104" t="str">
        <f t="shared" si="743"/>
        <v/>
      </c>
      <c r="BY1103" s="139" t="str">
        <f t="shared" si="744"/>
        <v/>
      </c>
      <c r="CA1103" s="138" t="str">
        <f t="shared" si="745"/>
        <v/>
      </c>
      <c r="CB1103" s="104" t="str">
        <f t="shared" si="746"/>
        <v/>
      </c>
      <c r="CC1103" s="139" t="str">
        <f t="shared" si="747"/>
        <v/>
      </c>
      <c r="CE1103" s="162" t="str">
        <f t="shared" si="748"/>
        <v/>
      </c>
      <c r="CF1103" s="163" t="str">
        <f t="shared" si="749"/>
        <v/>
      </c>
      <c r="CG1103" s="164" t="str">
        <f t="shared" si="750"/>
        <v/>
      </c>
      <c r="CI1103" s="162" t="str">
        <f t="shared" si="751"/>
        <v/>
      </c>
      <c r="CJ1103" s="163" t="str">
        <f t="shared" si="713"/>
        <v/>
      </c>
      <c r="CK1103" s="164" t="str">
        <f t="shared" si="714"/>
        <v/>
      </c>
      <c r="CM1103" s="169" t="str">
        <f t="shared" si="752"/>
        <v/>
      </c>
      <c r="CN1103" s="139" t="str">
        <f t="shared" si="753"/>
        <v/>
      </c>
      <c r="CP1103" s="41" t="str">
        <f>IF($CM1103="", "", COUNTIF($CM$11:$CM$3035, "&lt;"&amp;$CM1103)+1+COUNTIF($CM$11:$CM1103, $CM1103)-1)</f>
        <v/>
      </c>
    </row>
    <row r="1104" spans="1:94" x14ac:dyDescent="0.25">
      <c r="A1104" s="40"/>
      <c r="B1104" s="82" t="str">
        <f>IF($I1104="", "", IFERROR(INDEX('Job Database'!$AE$11:$AE$3035, MATCH($I1104, 'Job Database'!$X$11:$X$3035, 0)), ""))</f>
        <v/>
      </c>
      <c r="C1104" s="69" t="str">
        <f>IF($I1104="", "", IF(COUNTIF('Job Database'!$X$11:$X$3035, $I1104)=0, $AC$5, $AC$4))</f>
        <v/>
      </c>
      <c r="D1104" s="40"/>
      <c r="E1104" s="85" t="str">
        <f>IF($I1104="", "", IF(IFERROR(INDEX('Job Database'!$M$11:$M$3035, MATCH($I1104, 'Job Database'!$X$11:$X$3035, 0)), "")="", "", IFERROR(INDEX('Job Database'!$M$11:$M$3035, MATCH($I1104, 'Job Database'!$X$11:$X$3035, 0)), "")))</f>
        <v/>
      </c>
      <c r="F1104" s="40"/>
      <c r="G1104" s="88" t="str">
        <f t="shared" si="727"/>
        <v/>
      </c>
      <c r="H1104" s="40"/>
      <c r="I1104" s="24"/>
      <c r="J1104" s="34"/>
      <c r="K1104" s="106"/>
      <c r="L1104" s="79"/>
      <c r="M1104" s="34"/>
      <c r="N1104" s="79"/>
      <c r="O1104" s="31"/>
      <c r="P1104" s="53"/>
      <c r="Q1104" s="40"/>
      <c r="S1104" s="41" t="str">
        <f t="shared" si="715"/>
        <v/>
      </c>
      <c r="T1104" s="41" t="str">
        <f t="shared" si="716"/>
        <v/>
      </c>
      <c r="U1104" s="41" t="str">
        <f t="shared" si="728"/>
        <v/>
      </c>
      <c r="W1104" s="74" t="str">
        <f>IF('Job Database'!$X1104="", "", 'Job Database'!$X1104)</f>
        <v/>
      </c>
      <c r="Y1104" s="41" t="str">
        <f>IF($W1104="", "", IF(COUNTIF($I$11:$I$3035, $W1104)&gt;0, "", MAX($Y$10:$Y1103)+1))</f>
        <v/>
      </c>
      <c r="Z1104" s="41">
        <v>1094</v>
      </c>
      <c r="AA1104" s="58" t="str">
        <f t="shared" si="729"/>
        <v/>
      </c>
      <c r="AC1104" s="41" t="str">
        <f t="shared" si="717"/>
        <v/>
      </c>
      <c r="AE1104" s="41" t="str">
        <f t="shared" si="730"/>
        <v/>
      </c>
      <c r="AJ1104" s="154" t="str">
        <f t="shared" si="731"/>
        <v/>
      </c>
      <c r="AL1104" s="120" t="str">
        <f t="shared" si="732"/>
        <v/>
      </c>
      <c r="AM1104" s="104" t="str">
        <f t="shared" si="733"/>
        <v/>
      </c>
      <c r="AN1104" s="104" t="str">
        <f t="shared" si="734"/>
        <v/>
      </c>
      <c r="AO1104" s="104" t="str">
        <f t="shared" si="718"/>
        <v/>
      </c>
      <c r="AP1104" s="104" t="str">
        <f t="shared" si="719"/>
        <v/>
      </c>
      <c r="AQ1104" s="121" t="str">
        <f t="shared" si="735"/>
        <v/>
      </c>
      <c r="AS1104" s="88" t="str">
        <f t="shared" si="720"/>
        <v/>
      </c>
      <c r="AT1104" s="68" t="str">
        <f t="shared" si="736"/>
        <v/>
      </c>
      <c r="AU1104" s="68" t="str">
        <f t="shared" si="737"/>
        <v/>
      </c>
      <c r="AV1104" s="68" t="str">
        <f t="shared" si="738"/>
        <v/>
      </c>
      <c r="AW1104" s="88" t="str">
        <f t="shared" si="721"/>
        <v/>
      </c>
      <c r="AZ1104" s="88" t="str">
        <f t="shared" si="722"/>
        <v/>
      </c>
      <c r="BA1104" s="68" t="str">
        <f t="shared" si="723"/>
        <v/>
      </c>
      <c r="BB1104" s="68" t="str">
        <f t="shared" si="724"/>
        <v/>
      </c>
      <c r="BC1104" s="68" t="str">
        <f t="shared" si="725"/>
        <v/>
      </c>
      <c r="BD1104" s="69" t="str">
        <f t="shared" si="726"/>
        <v/>
      </c>
      <c r="BE1104" s="69" t="str">
        <f t="shared" si="739"/>
        <v/>
      </c>
      <c r="BT1104" s="138" t="str">
        <f t="shared" ca="1" si="740"/>
        <v/>
      </c>
      <c r="BU1104" s="139" t="str">
        <f t="shared" ca="1" si="741"/>
        <v/>
      </c>
      <c r="BW1104" s="138" t="str">
        <f t="shared" si="742"/>
        <v/>
      </c>
      <c r="BX1104" s="104" t="str">
        <f t="shared" si="743"/>
        <v/>
      </c>
      <c r="BY1104" s="139" t="str">
        <f t="shared" si="744"/>
        <v/>
      </c>
      <c r="CA1104" s="138" t="str">
        <f t="shared" si="745"/>
        <v/>
      </c>
      <c r="CB1104" s="104" t="str">
        <f t="shared" si="746"/>
        <v/>
      </c>
      <c r="CC1104" s="139" t="str">
        <f t="shared" si="747"/>
        <v/>
      </c>
      <c r="CE1104" s="162" t="str">
        <f t="shared" si="748"/>
        <v/>
      </c>
      <c r="CF1104" s="163" t="str">
        <f t="shared" si="749"/>
        <v/>
      </c>
      <c r="CG1104" s="164" t="str">
        <f t="shared" si="750"/>
        <v/>
      </c>
      <c r="CI1104" s="162" t="str">
        <f t="shared" si="751"/>
        <v/>
      </c>
      <c r="CJ1104" s="163" t="str">
        <f t="shared" si="713"/>
        <v/>
      </c>
      <c r="CK1104" s="164" t="str">
        <f t="shared" si="714"/>
        <v/>
      </c>
      <c r="CM1104" s="169" t="str">
        <f t="shared" si="752"/>
        <v/>
      </c>
      <c r="CN1104" s="139" t="str">
        <f t="shared" si="753"/>
        <v/>
      </c>
      <c r="CP1104" s="41" t="str">
        <f>IF($CM1104="", "", COUNTIF($CM$11:$CM$3035, "&lt;"&amp;$CM1104)+1+COUNTIF($CM$11:$CM1104, $CM1104)-1)</f>
        <v/>
      </c>
    </row>
    <row r="1105" spans="1:94" x14ac:dyDescent="0.25">
      <c r="A1105" s="40"/>
      <c r="B1105" s="82" t="str">
        <f>IF($I1105="", "", IFERROR(INDEX('Job Database'!$AE$11:$AE$3035, MATCH($I1105, 'Job Database'!$X$11:$X$3035, 0)), ""))</f>
        <v/>
      </c>
      <c r="C1105" s="69" t="str">
        <f>IF($I1105="", "", IF(COUNTIF('Job Database'!$X$11:$X$3035, $I1105)=0, $AC$5, $AC$4))</f>
        <v/>
      </c>
      <c r="D1105" s="40"/>
      <c r="E1105" s="85" t="str">
        <f>IF($I1105="", "", IF(IFERROR(INDEX('Job Database'!$M$11:$M$3035, MATCH($I1105, 'Job Database'!$X$11:$X$3035, 0)), "")="", "", IFERROR(INDEX('Job Database'!$M$11:$M$3035, MATCH($I1105, 'Job Database'!$X$11:$X$3035, 0)), "")))</f>
        <v/>
      </c>
      <c r="F1105" s="40"/>
      <c r="G1105" s="88" t="str">
        <f t="shared" si="727"/>
        <v/>
      </c>
      <c r="H1105" s="40"/>
      <c r="I1105" s="24"/>
      <c r="J1105" s="34"/>
      <c r="K1105" s="106"/>
      <c r="L1105" s="79"/>
      <c r="M1105" s="34"/>
      <c r="N1105" s="79"/>
      <c r="O1105" s="31"/>
      <c r="P1105" s="53"/>
      <c r="Q1105" s="40"/>
      <c r="S1105" s="41" t="str">
        <f t="shared" si="715"/>
        <v/>
      </c>
      <c r="T1105" s="41" t="str">
        <f t="shared" si="716"/>
        <v/>
      </c>
      <c r="U1105" s="41" t="str">
        <f t="shared" si="728"/>
        <v/>
      </c>
      <c r="W1105" s="74" t="str">
        <f>IF('Job Database'!$X1105="", "", 'Job Database'!$X1105)</f>
        <v/>
      </c>
      <c r="Y1105" s="41" t="str">
        <f>IF($W1105="", "", IF(COUNTIF($I$11:$I$3035, $W1105)&gt;0, "", MAX($Y$10:$Y1104)+1))</f>
        <v/>
      </c>
      <c r="Z1105" s="41">
        <v>1095</v>
      </c>
      <c r="AA1105" s="58" t="str">
        <f t="shared" si="729"/>
        <v/>
      </c>
      <c r="AC1105" s="41" t="str">
        <f t="shared" si="717"/>
        <v/>
      </c>
      <c r="AE1105" s="41" t="str">
        <f t="shared" si="730"/>
        <v/>
      </c>
      <c r="AJ1105" s="154" t="str">
        <f t="shared" si="731"/>
        <v/>
      </c>
      <c r="AL1105" s="120" t="str">
        <f t="shared" si="732"/>
        <v/>
      </c>
      <c r="AM1105" s="104" t="str">
        <f t="shared" si="733"/>
        <v/>
      </c>
      <c r="AN1105" s="104" t="str">
        <f t="shared" si="734"/>
        <v/>
      </c>
      <c r="AO1105" s="104" t="str">
        <f t="shared" si="718"/>
        <v/>
      </c>
      <c r="AP1105" s="104" t="str">
        <f t="shared" si="719"/>
        <v/>
      </c>
      <c r="AQ1105" s="121" t="str">
        <f t="shared" si="735"/>
        <v/>
      </c>
      <c r="AS1105" s="88" t="str">
        <f t="shared" si="720"/>
        <v/>
      </c>
      <c r="AT1105" s="68" t="str">
        <f t="shared" si="736"/>
        <v/>
      </c>
      <c r="AU1105" s="68" t="str">
        <f t="shared" si="737"/>
        <v/>
      </c>
      <c r="AV1105" s="68" t="str">
        <f t="shared" si="738"/>
        <v/>
      </c>
      <c r="AW1105" s="88" t="str">
        <f t="shared" si="721"/>
        <v/>
      </c>
      <c r="AZ1105" s="88" t="str">
        <f t="shared" si="722"/>
        <v/>
      </c>
      <c r="BA1105" s="68" t="str">
        <f t="shared" si="723"/>
        <v/>
      </c>
      <c r="BB1105" s="68" t="str">
        <f t="shared" si="724"/>
        <v/>
      </c>
      <c r="BC1105" s="68" t="str">
        <f t="shared" si="725"/>
        <v/>
      </c>
      <c r="BD1105" s="69" t="str">
        <f t="shared" si="726"/>
        <v/>
      </c>
      <c r="BE1105" s="69" t="str">
        <f t="shared" si="739"/>
        <v/>
      </c>
      <c r="BT1105" s="138" t="str">
        <f t="shared" ca="1" si="740"/>
        <v/>
      </c>
      <c r="BU1105" s="139" t="str">
        <f t="shared" ca="1" si="741"/>
        <v/>
      </c>
      <c r="BW1105" s="138" t="str">
        <f t="shared" si="742"/>
        <v/>
      </c>
      <c r="BX1105" s="104" t="str">
        <f t="shared" si="743"/>
        <v/>
      </c>
      <c r="BY1105" s="139" t="str">
        <f t="shared" si="744"/>
        <v/>
      </c>
      <c r="CA1105" s="138" t="str">
        <f t="shared" si="745"/>
        <v/>
      </c>
      <c r="CB1105" s="104" t="str">
        <f t="shared" si="746"/>
        <v/>
      </c>
      <c r="CC1105" s="139" t="str">
        <f t="shared" si="747"/>
        <v/>
      </c>
      <c r="CE1105" s="162" t="str">
        <f t="shared" si="748"/>
        <v/>
      </c>
      <c r="CF1105" s="163" t="str">
        <f t="shared" si="749"/>
        <v/>
      </c>
      <c r="CG1105" s="164" t="str">
        <f t="shared" si="750"/>
        <v/>
      </c>
      <c r="CI1105" s="162" t="str">
        <f t="shared" si="751"/>
        <v/>
      </c>
      <c r="CJ1105" s="163" t="str">
        <f t="shared" si="713"/>
        <v/>
      </c>
      <c r="CK1105" s="164" t="str">
        <f t="shared" si="714"/>
        <v/>
      </c>
      <c r="CM1105" s="169" t="str">
        <f t="shared" si="752"/>
        <v/>
      </c>
      <c r="CN1105" s="139" t="str">
        <f t="shared" si="753"/>
        <v/>
      </c>
      <c r="CP1105" s="41" t="str">
        <f>IF($CM1105="", "", COUNTIF($CM$11:$CM$3035, "&lt;"&amp;$CM1105)+1+COUNTIF($CM$11:$CM1105, $CM1105)-1)</f>
        <v/>
      </c>
    </row>
    <row r="1106" spans="1:94" x14ac:dyDescent="0.25">
      <c r="A1106" s="40"/>
      <c r="B1106" s="82" t="str">
        <f>IF($I1106="", "", IFERROR(INDEX('Job Database'!$AE$11:$AE$3035, MATCH($I1106, 'Job Database'!$X$11:$X$3035, 0)), ""))</f>
        <v/>
      </c>
      <c r="C1106" s="69" t="str">
        <f>IF($I1106="", "", IF(COUNTIF('Job Database'!$X$11:$X$3035, $I1106)=0, $AC$5, $AC$4))</f>
        <v/>
      </c>
      <c r="D1106" s="40"/>
      <c r="E1106" s="85" t="str">
        <f>IF($I1106="", "", IF(IFERROR(INDEX('Job Database'!$M$11:$M$3035, MATCH($I1106, 'Job Database'!$X$11:$X$3035, 0)), "")="", "", IFERROR(INDEX('Job Database'!$M$11:$M$3035, MATCH($I1106, 'Job Database'!$X$11:$X$3035, 0)), "")))</f>
        <v/>
      </c>
      <c r="F1106" s="40"/>
      <c r="G1106" s="88" t="str">
        <f t="shared" si="727"/>
        <v/>
      </c>
      <c r="H1106" s="40"/>
      <c r="I1106" s="24"/>
      <c r="J1106" s="34"/>
      <c r="K1106" s="106"/>
      <c r="L1106" s="79"/>
      <c r="M1106" s="34"/>
      <c r="N1106" s="79"/>
      <c r="O1106" s="31"/>
      <c r="P1106" s="53"/>
      <c r="Q1106" s="40"/>
      <c r="S1106" s="41" t="str">
        <f t="shared" si="715"/>
        <v/>
      </c>
      <c r="T1106" s="41" t="str">
        <f t="shared" si="716"/>
        <v/>
      </c>
      <c r="U1106" s="41" t="str">
        <f t="shared" si="728"/>
        <v/>
      </c>
      <c r="W1106" s="74" t="str">
        <f>IF('Job Database'!$X1106="", "", 'Job Database'!$X1106)</f>
        <v/>
      </c>
      <c r="Y1106" s="41" t="str">
        <f>IF($W1106="", "", IF(COUNTIF($I$11:$I$3035, $W1106)&gt;0, "", MAX($Y$10:$Y1105)+1))</f>
        <v/>
      </c>
      <c r="Z1106" s="41">
        <v>1096</v>
      </c>
      <c r="AA1106" s="58" t="str">
        <f t="shared" si="729"/>
        <v/>
      </c>
      <c r="AC1106" s="41" t="str">
        <f t="shared" si="717"/>
        <v/>
      </c>
      <c r="AE1106" s="41" t="str">
        <f t="shared" si="730"/>
        <v/>
      </c>
      <c r="AJ1106" s="154" t="str">
        <f t="shared" si="731"/>
        <v/>
      </c>
      <c r="AL1106" s="120" t="str">
        <f t="shared" si="732"/>
        <v/>
      </c>
      <c r="AM1106" s="104" t="str">
        <f t="shared" si="733"/>
        <v/>
      </c>
      <c r="AN1106" s="104" t="str">
        <f t="shared" si="734"/>
        <v/>
      </c>
      <c r="AO1106" s="104" t="str">
        <f t="shared" si="718"/>
        <v/>
      </c>
      <c r="AP1106" s="104" t="str">
        <f t="shared" si="719"/>
        <v/>
      </c>
      <c r="AQ1106" s="121" t="str">
        <f t="shared" si="735"/>
        <v/>
      </c>
      <c r="AS1106" s="88" t="str">
        <f t="shared" si="720"/>
        <v/>
      </c>
      <c r="AT1106" s="68" t="str">
        <f t="shared" si="736"/>
        <v/>
      </c>
      <c r="AU1106" s="68" t="str">
        <f t="shared" si="737"/>
        <v/>
      </c>
      <c r="AV1106" s="68" t="str">
        <f t="shared" si="738"/>
        <v/>
      </c>
      <c r="AW1106" s="88" t="str">
        <f t="shared" si="721"/>
        <v/>
      </c>
      <c r="AZ1106" s="88" t="str">
        <f t="shared" si="722"/>
        <v/>
      </c>
      <c r="BA1106" s="68" t="str">
        <f t="shared" si="723"/>
        <v/>
      </c>
      <c r="BB1106" s="68" t="str">
        <f t="shared" si="724"/>
        <v/>
      </c>
      <c r="BC1106" s="68" t="str">
        <f t="shared" si="725"/>
        <v/>
      </c>
      <c r="BD1106" s="69" t="str">
        <f t="shared" si="726"/>
        <v/>
      </c>
      <c r="BE1106" s="69" t="str">
        <f t="shared" si="739"/>
        <v/>
      </c>
      <c r="BT1106" s="138" t="str">
        <f t="shared" ca="1" si="740"/>
        <v/>
      </c>
      <c r="BU1106" s="139" t="str">
        <f t="shared" ca="1" si="741"/>
        <v/>
      </c>
      <c r="BW1106" s="138" t="str">
        <f t="shared" si="742"/>
        <v/>
      </c>
      <c r="BX1106" s="104" t="str">
        <f t="shared" si="743"/>
        <v/>
      </c>
      <c r="BY1106" s="139" t="str">
        <f t="shared" si="744"/>
        <v/>
      </c>
      <c r="CA1106" s="138" t="str">
        <f t="shared" si="745"/>
        <v/>
      </c>
      <c r="CB1106" s="104" t="str">
        <f t="shared" si="746"/>
        <v/>
      </c>
      <c r="CC1106" s="139" t="str">
        <f t="shared" si="747"/>
        <v/>
      </c>
      <c r="CE1106" s="162" t="str">
        <f t="shared" si="748"/>
        <v/>
      </c>
      <c r="CF1106" s="163" t="str">
        <f t="shared" si="749"/>
        <v/>
      </c>
      <c r="CG1106" s="164" t="str">
        <f t="shared" si="750"/>
        <v/>
      </c>
      <c r="CI1106" s="162" t="str">
        <f t="shared" si="751"/>
        <v/>
      </c>
      <c r="CJ1106" s="163" t="str">
        <f t="shared" si="713"/>
        <v/>
      </c>
      <c r="CK1106" s="164" t="str">
        <f t="shared" si="714"/>
        <v/>
      </c>
      <c r="CM1106" s="169" t="str">
        <f t="shared" si="752"/>
        <v/>
      </c>
      <c r="CN1106" s="139" t="str">
        <f t="shared" si="753"/>
        <v/>
      </c>
      <c r="CP1106" s="41" t="str">
        <f>IF($CM1106="", "", COUNTIF($CM$11:$CM$3035, "&lt;"&amp;$CM1106)+1+COUNTIF($CM$11:$CM1106, $CM1106)-1)</f>
        <v/>
      </c>
    </row>
    <row r="1107" spans="1:94" x14ac:dyDescent="0.25">
      <c r="A1107" s="40"/>
      <c r="B1107" s="82" t="str">
        <f>IF($I1107="", "", IFERROR(INDEX('Job Database'!$AE$11:$AE$3035, MATCH($I1107, 'Job Database'!$X$11:$X$3035, 0)), ""))</f>
        <v/>
      </c>
      <c r="C1107" s="69" t="str">
        <f>IF($I1107="", "", IF(COUNTIF('Job Database'!$X$11:$X$3035, $I1107)=0, $AC$5, $AC$4))</f>
        <v/>
      </c>
      <c r="D1107" s="40"/>
      <c r="E1107" s="85" t="str">
        <f>IF($I1107="", "", IF(IFERROR(INDEX('Job Database'!$M$11:$M$3035, MATCH($I1107, 'Job Database'!$X$11:$X$3035, 0)), "")="", "", IFERROR(INDEX('Job Database'!$M$11:$M$3035, MATCH($I1107, 'Job Database'!$X$11:$X$3035, 0)), "")))</f>
        <v/>
      </c>
      <c r="F1107" s="40"/>
      <c r="G1107" s="88" t="str">
        <f t="shared" si="727"/>
        <v/>
      </c>
      <c r="H1107" s="40"/>
      <c r="I1107" s="24"/>
      <c r="J1107" s="34"/>
      <c r="K1107" s="106"/>
      <c r="L1107" s="79"/>
      <c r="M1107" s="34"/>
      <c r="N1107" s="79"/>
      <c r="O1107" s="31"/>
      <c r="P1107" s="53"/>
      <c r="Q1107" s="40"/>
      <c r="S1107" s="41" t="str">
        <f t="shared" si="715"/>
        <v/>
      </c>
      <c r="T1107" s="41" t="str">
        <f t="shared" si="716"/>
        <v/>
      </c>
      <c r="U1107" s="41" t="str">
        <f t="shared" si="728"/>
        <v/>
      </c>
      <c r="W1107" s="74" t="str">
        <f>IF('Job Database'!$X1107="", "", 'Job Database'!$X1107)</f>
        <v/>
      </c>
      <c r="Y1107" s="41" t="str">
        <f>IF($W1107="", "", IF(COUNTIF($I$11:$I$3035, $W1107)&gt;0, "", MAX($Y$10:$Y1106)+1))</f>
        <v/>
      </c>
      <c r="Z1107" s="41">
        <v>1097</v>
      </c>
      <c r="AA1107" s="58" t="str">
        <f t="shared" si="729"/>
        <v/>
      </c>
      <c r="AC1107" s="41" t="str">
        <f t="shared" si="717"/>
        <v/>
      </c>
      <c r="AE1107" s="41" t="str">
        <f t="shared" si="730"/>
        <v/>
      </c>
      <c r="AJ1107" s="154" t="str">
        <f t="shared" si="731"/>
        <v/>
      </c>
      <c r="AL1107" s="120" t="str">
        <f t="shared" si="732"/>
        <v/>
      </c>
      <c r="AM1107" s="104" t="str">
        <f t="shared" si="733"/>
        <v/>
      </c>
      <c r="AN1107" s="104" t="str">
        <f t="shared" si="734"/>
        <v/>
      </c>
      <c r="AO1107" s="104" t="str">
        <f t="shared" si="718"/>
        <v/>
      </c>
      <c r="AP1107" s="104" t="str">
        <f t="shared" si="719"/>
        <v/>
      </c>
      <c r="AQ1107" s="121" t="str">
        <f t="shared" si="735"/>
        <v/>
      </c>
      <c r="AS1107" s="88" t="str">
        <f t="shared" si="720"/>
        <v/>
      </c>
      <c r="AT1107" s="68" t="str">
        <f t="shared" si="736"/>
        <v/>
      </c>
      <c r="AU1107" s="68" t="str">
        <f t="shared" si="737"/>
        <v/>
      </c>
      <c r="AV1107" s="68" t="str">
        <f t="shared" si="738"/>
        <v/>
      </c>
      <c r="AW1107" s="88" t="str">
        <f t="shared" si="721"/>
        <v/>
      </c>
      <c r="AZ1107" s="88" t="str">
        <f t="shared" si="722"/>
        <v/>
      </c>
      <c r="BA1107" s="68" t="str">
        <f t="shared" si="723"/>
        <v/>
      </c>
      <c r="BB1107" s="68" t="str">
        <f t="shared" si="724"/>
        <v/>
      </c>
      <c r="BC1107" s="68" t="str">
        <f t="shared" si="725"/>
        <v/>
      </c>
      <c r="BD1107" s="69" t="str">
        <f t="shared" si="726"/>
        <v/>
      </c>
      <c r="BE1107" s="69" t="str">
        <f t="shared" si="739"/>
        <v/>
      </c>
      <c r="BT1107" s="138" t="str">
        <f t="shared" ca="1" si="740"/>
        <v/>
      </c>
      <c r="BU1107" s="139" t="str">
        <f t="shared" ca="1" si="741"/>
        <v/>
      </c>
      <c r="BW1107" s="138" t="str">
        <f t="shared" si="742"/>
        <v/>
      </c>
      <c r="BX1107" s="104" t="str">
        <f t="shared" si="743"/>
        <v/>
      </c>
      <c r="BY1107" s="139" t="str">
        <f t="shared" si="744"/>
        <v/>
      </c>
      <c r="CA1107" s="138" t="str">
        <f t="shared" si="745"/>
        <v/>
      </c>
      <c r="CB1107" s="104" t="str">
        <f t="shared" si="746"/>
        <v/>
      </c>
      <c r="CC1107" s="139" t="str">
        <f t="shared" si="747"/>
        <v/>
      </c>
      <c r="CE1107" s="162" t="str">
        <f t="shared" si="748"/>
        <v/>
      </c>
      <c r="CF1107" s="163" t="str">
        <f t="shared" si="749"/>
        <v/>
      </c>
      <c r="CG1107" s="164" t="str">
        <f t="shared" si="750"/>
        <v/>
      </c>
      <c r="CI1107" s="162" t="str">
        <f t="shared" si="751"/>
        <v/>
      </c>
      <c r="CJ1107" s="163" t="str">
        <f t="shared" si="713"/>
        <v/>
      </c>
      <c r="CK1107" s="164" t="str">
        <f t="shared" si="714"/>
        <v/>
      </c>
      <c r="CM1107" s="169" t="str">
        <f t="shared" si="752"/>
        <v/>
      </c>
      <c r="CN1107" s="139" t="str">
        <f t="shared" si="753"/>
        <v/>
      </c>
      <c r="CP1107" s="41" t="str">
        <f>IF($CM1107="", "", COUNTIF($CM$11:$CM$3035, "&lt;"&amp;$CM1107)+1+COUNTIF($CM$11:$CM1107, $CM1107)-1)</f>
        <v/>
      </c>
    </row>
    <row r="1108" spans="1:94" x14ac:dyDescent="0.25">
      <c r="A1108" s="40"/>
      <c r="B1108" s="82" t="str">
        <f>IF($I1108="", "", IFERROR(INDEX('Job Database'!$AE$11:$AE$3035, MATCH($I1108, 'Job Database'!$X$11:$X$3035, 0)), ""))</f>
        <v/>
      </c>
      <c r="C1108" s="69" t="str">
        <f>IF($I1108="", "", IF(COUNTIF('Job Database'!$X$11:$X$3035, $I1108)=0, $AC$5, $AC$4))</f>
        <v/>
      </c>
      <c r="D1108" s="40"/>
      <c r="E1108" s="85" t="str">
        <f>IF($I1108="", "", IF(IFERROR(INDEX('Job Database'!$M$11:$M$3035, MATCH($I1108, 'Job Database'!$X$11:$X$3035, 0)), "")="", "", IFERROR(INDEX('Job Database'!$M$11:$M$3035, MATCH($I1108, 'Job Database'!$X$11:$X$3035, 0)), "")))</f>
        <v/>
      </c>
      <c r="F1108" s="40"/>
      <c r="G1108" s="88" t="str">
        <f t="shared" si="727"/>
        <v/>
      </c>
      <c r="H1108" s="40"/>
      <c r="I1108" s="24"/>
      <c r="J1108" s="34"/>
      <c r="K1108" s="106"/>
      <c r="L1108" s="79"/>
      <c r="M1108" s="34"/>
      <c r="N1108" s="79"/>
      <c r="O1108" s="31"/>
      <c r="P1108" s="53"/>
      <c r="Q1108" s="40"/>
      <c r="S1108" s="41" t="str">
        <f t="shared" si="715"/>
        <v/>
      </c>
      <c r="T1108" s="41" t="str">
        <f t="shared" si="716"/>
        <v/>
      </c>
      <c r="U1108" s="41" t="str">
        <f t="shared" si="728"/>
        <v/>
      </c>
      <c r="W1108" s="74" t="str">
        <f>IF('Job Database'!$X1108="", "", 'Job Database'!$X1108)</f>
        <v/>
      </c>
      <c r="Y1108" s="41" t="str">
        <f>IF($W1108="", "", IF(COUNTIF($I$11:$I$3035, $W1108)&gt;0, "", MAX($Y$10:$Y1107)+1))</f>
        <v/>
      </c>
      <c r="Z1108" s="41">
        <v>1098</v>
      </c>
      <c r="AA1108" s="58" t="str">
        <f t="shared" si="729"/>
        <v/>
      </c>
      <c r="AC1108" s="41" t="str">
        <f t="shared" si="717"/>
        <v/>
      </c>
      <c r="AE1108" s="41" t="str">
        <f t="shared" si="730"/>
        <v/>
      </c>
      <c r="AJ1108" s="154" t="str">
        <f t="shared" si="731"/>
        <v/>
      </c>
      <c r="AL1108" s="120" t="str">
        <f t="shared" si="732"/>
        <v/>
      </c>
      <c r="AM1108" s="104" t="str">
        <f t="shared" si="733"/>
        <v/>
      </c>
      <c r="AN1108" s="104" t="str">
        <f t="shared" si="734"/>
        <v/>
      </c>
      <c r="AO1108" s="104" t="str">
        <f t="shared" si="718"/>
        <v/>
      </c>
      <c r="AP1108" s="104" t="str">
        <f t="shared" si="719"/>
        <v/>
      </c>
      <c r="AQ1108" s="121" t="str">
        <f t="shared" si="735"/>
        <v/>
      </c>
      <c r="AS1108" s="88" t="str">
        <f t="shared" si="720"/>
        <v/>
      </c>
      <c r="AT1108" s="68" t="str">
        <f t="shared" si="736"/>
        <v/>
      </c>
      <c r="AU1108" s="68" t="str">
        <f t="shared" si="737"/>
        <v/>
      </c>
      <c r="AV1108" s="68" t="str">
        <f t="shared" si="738"/>
        <v/>
      </c>
      <c r="AW1108" s="88" t="str">
        <f t="shared" si="721"/>
        <v/>
      </c>
      <c r="AZ1108" s="88" t="str">
        <f t="shared" si="722"/>
        <v/>
      </c>
      <c r="BA1108" s="68" t="str">
        <f t="shared" si="723"/>
        <v/>
      </c>
      <c r="BB1108" s="68" t="str">
        <f t="shared" si="724"/>
        <v/>
      </c>
      <c r="BC1108" s="68" t="str">
        <f t="shared" si="725"/>
        <v/>
      </c>
      <c r="BD1108" s="69" t="str">
        <f t="shared" si="726"/>
        <v/>
      </c>
      <c r="BE1108" s="69" t="str">
        <f t="shared" si="739"/>
        <v/>
      </c>
      <c r="BT1108" s="138" t="str">
        <f t="shared" ca="1" si="740"/>
        <v/>
      </c>
      <c r="BU1108" s="139" t="str">
        <f t="shared" ca="1" si="741"/>
        <v/>
      </c>
      <c r="BW1108" s="138" t="str">
        <f t="shared" si="742"/>
        <v/>
      </c>
      <c r="BX1108" s="104" t="str">
        <f t="shared" si="743"/>
        <v/>
      </c>
      <c r="BY1108" s="139" t="str">
        <f t="shared" si="744"/>
        <v/>
      </c>
      <c r="CA1108" s="138" t="str">
        <f t="shared" si="745"/>
        <v/>
      </c>
      <c r="CB1108" s="104" t="str">
        <f t="shared" si="746"/>
        <v/>
      </c>
      <c r="CC1108" s="139" t="str">
        <f t="shared" si="747"/>
        <v/>
      </c>
      <c r="CE1108" s="162" t="str">
        <f t="shared" si="748"/>
        <v/>
      </c>
      <c r="CF1108" s="163" t="str">
        <f t="shared" si="749"/>
        <v/>
      </c>
      <c r="CG1108" s="164" t="str">
        <f t="shared" si="750"/>
        <v/>
      </c>
      <c r="CI1108" s="162" t="str">
        <f t="shared" si="751"/>
        <v/>
      </c>
      <c r="CJ1108" s="163" t="str">
        <f t="shared" si="713"/>
        <v/>
      </c>
      <c r="CK1108" s="164" t="str">
        <f t="shared" si="714"/>
        <v/>
      </c>
      <c r="CM1108" s="169" t="str">
        <f t="shared" si="752"/>
        <v/>
      </c>
      <c r="CN1108" s="139" t="str">
        <f t="shared" si="753"/>
        <v/>
      </c>
      <c r="CP1108" s="41" t="str">
        <f>IF($CM1108="", "", COUNTIF($CM$11:$CM$3035, "&lt;"&amp;$CM1108)+1+COUNTIF($CM$11:$CM1108, $CM1108)-1)</f>
        <v/>
      </c>
    </row>
    <row r="1109" spans="1:94" x14ac:dyDescent="0.25">
      <c r="A1109" s="40"/>
      <c r="B1109" s="82" t="str">
        <f>IF($I1109="", "", IFERROR(INDEX('Job Database'!$AE$11:$AE$3035, MATCH($I1109, 'Job Database'!$X$11:$X$3035, 0)), ""))</f>
        <v/>
      </c>
      <c r="C1109" s="69" t="str">
        <f>IF($I1109="", "", IF(COUNTIF('Job Database'!$X$11:$X$3035, $I1109)=0, $AC$5, $AC$4))</f>
        <v/>
      </c>
      <c r="D1109" s="40"/>
      <c r="E1109" s="85" t="str">
        <f>IF($I1109="", "", IF(IFERROR(INDEX('Job Database'!$M$11:$M$3035, MATCH($I1109, 'Job Database'!$X$11:$X$3035, 0)), "")="", "", IFERROR(INDEX('Job Database'!$M$11:$M$3035, MATCH($I1109, 'Job Database'!$X$11:$X$3035, 0)), "")))</f>
        <v/>
      </c>
      <c r="F1109" s="40"/>
      <c r="G1109" s="88" t="str">
        <f t="shared" si="727"/>
        <v/>
      </c>
      <c r="H1109" s="40"/>
      <c r="I1109" s="24"/>
      <c r="J1109" s="34"/>
      <c r="K1109" s="106"/>
      <c r="L1109" s="79"/>
      <c r="M1109" s="34"/>
      <c r="N1109" s="79"/>
      <c r="O1109" s="31"/>
      <c r="P1109" s="53"/>
      <c r="Q1109" s="40"/>
      <c r="S1109" s="41" t="str">
        <f t="shared" si="715"/>
        <v/>
      </c>
      <c r="T1109" s="41" t="str">
        <f t="shared" si="716"/>
        <v/>
      </c>
      <c r="U1109" s="41" t="str">
        <f t="shared" si="728"/>
        <v/>
      </c>
      <c r="W1109" s="74" t="str">
        <f>IF('Job Database'!$X1109="", "", 'Job Database'!$X1109)</f>
        <v/>
      </c>
      <c r="Y1109" s="41" t="str">
        <f>IF($W1109="", "", IF(COUNTIF($I$11:$I$3035, $W1109)&gt;0, "", MAX($Y$10:$Y1108)+1))</f>
        <v/>
      </c>
      <c r="Z1109" s="41">
        <v>1099</v>
      </c>
      <c r="AA1109" s="58" t="str">
        <f t="shared" si="729"/>
        <v/>
      </c>
      <c r="AC1109" s="41" t="str">
        <f t="shared" si="717"/>
        <v/>
      </c>
      <c r="AE1109" s="41" t="str">
        <f t="shared" si="730"/>
        <v/>
      </c>
      <c r="AJ1109" s="154" t="str">
        <f t="shared" si="731"/>
        <v/>
      </c>
      <c r="AL1109" s="120" t="str">
        <f t="shared" si="732"/>
        <v/>
      </c>
      <c r="AM1109" s="104" t="str">
        <f t="shared" si="733"/>
        <v/>
      </c>
      <c r="AN1109" s="104" t="str">
        <f t="shared" si="734"/>
        <v/>
      </c>
      <c r="AO1109" s="104" t="str">
        <f t="shared" si="718"/>
        <v/>
      </c>
      <c r="AP1109" s="104" t="str">
        <f t="shared" si="719"/>
        <v/>
      </c>
      <c r="AQ1109" s="121" t="str">
        <f t="shared" si="735"/>
        <v/>
      </c>
      <c r="AS1109" s="88" t="str">
        <f t="shared" si="720"/>
        <v/>
      </c>
      <c r="AT1109" s="68" t="str">
        <f t="shared" si="736"/>
        <v/>
      </c>
      <c r="AU1109" s="68" t="str">
        <f t="shared" si="737"/>
        <v/>
      </c>
      <c r="AV1109" s="68" t="str">
        <f t="shared" si="738"/>
        <v/>
      </c>
      <c r="AW1109" s="88" t="str">
        <f t="shared" si="721"/>
        <v/>
      </c>
      <c r="AZ1109" s="88" t="str">
        <f t="shared" si="722"/>
        <v/>
      </c>
      <c r="BA1109" s="68" t="str">
        <f t="shared" si="723"/>
        <v/>
      </c>
      <c r="BB1109" s="68" t="str">
        <f t="shared" si="724"/>
        <v/>
      </c>
      <c r="BC1109" s="68" t="str">
        <f t="shared" si="725"/>
        <v/>
      </c>
      <c r="BD1109" s="69" t="str">
        <f t="shared" si="726"/>
        <v/>
      </c>
      <c r="BE1109" s="69" t="str">
        <f t="shared" si="739"/>
        <v/>
      </c>
      <c r="BT1109" s="138" t="str">
        <f t="shared" ca="1" si="740"/>
        <v/>
      </c>
      <c r="BU1109" s="139" t="str">
        <f t="shared" ca="1" si="741"/>
        <v/>
      </c>
      <c r="BW1109" s="138" t="str">
        <f t="shared" si="742"/>
        <v/>
      </c>
      <c r="BX1109" s="104" t="str">
        <f t="shared" si="743"/>
        <v/>
      </c>
      <c r="BY1109" s="139" t="str">
        <f t="shared" si="744"/>
        <v/>
      </c>
      <c r="CA1109" s="138" t="str">
        <f t="shared" si="745"/>
        <v/>
      </c>
      <c r="CB1109" s="104" t="str">
        <f t="shared" si="746"/>
        <v/>
      </c>
      <c r="CC1109" s="139" t="str">
        <f t="shared" si="747"/>
        <v/>
      </c>
      <c r="CE1109" s="162" t="str">
        <f t="shared" si="748"/>
        <v/>
      </c>
      <c r="CF1109" s="163" t="str">
        <f t="shared" si="749"/>
        <v/>
      </c>
      <c r="CG1109" s="164" t="str">
        <f t="shared" si="750"/>
        <v/>
      </c>
      <c r="CI1109" s="162" t="str">
        <f t="shared" si="751"/>
        <v/>
      </c>
      <c r="CJ1109" s="163" t="str">
        <f t="shared" si="713"/>
        <v/>
      </c>
      <c r="CK1109" s="164" t="str">
        <f t="shared" si="714"/>
        <v/>
      </c>
      <c r="CM1109" s="169" t="str">
        <f t="shared" si="752"/>
        <v/>
      </c>
      <c r="CN1109" s="139" t="str">
        <f t="shared" si="753"/>
        <v/>
      </c>
      <c r="CP1109" s="41" t="str">
        <f>IF($CM1109="", "", COUNTIF($CM$11:$CM$3035, "&lt;"&amp;$CM1109)+1+COUNTIF($CM$11:$CM1109, $CM1109)-1)</f>
        <v/>
      </c>
    </row>
    <row r="1110" spans="1:94" x14ac:dyDescent="0.25">
      <c r="A1110" s="40"/>
      <c r="B1110" s="82" t="str">
        <f>IF($I1110="", "", IFERROR(INDEX('Job Database'!$AE$11:$AE$3035, MATCH($I1110, 'Job Database'!$X$11:$X$3035, 0)), ""))</f>
        <v/>
      </c>
      <c r="C1110" s="69" t="str">
        <f>IF($I1110="", "", IF(COUNTIF('Job Database'!$X$11:$X$3035, $I1110)=0, $AC$5, $AC$4))</f>
        <v/>
      </c>
      <c r="D1110" s="40"/>
      <c r="E1110" s="85" t="str">
        <f>IF($I1110="", "", IF(IFERROR(INDEX('Job Database'!$M$11:$M$3035, MATCH($I1110, 'Job Database'!$X$11:$X$3035, 0)), "")="", "", IFERROR(INDEX('Job Database'!$M$11:$M$3035, MATCH($I1110, 'Job Database'!$X$11:$X$3035, 0)), "")))</f>
        <v/>
      </c>
      <c r="F1110" s="40"/>
      <c r="G1110" s="88" t="str">
        <f t="shared" si="727"/>
        <v/>
      </c>
      <c r="H1110" s="40"/>
      <c r="I1110" s="24"/>
      <c r="J1110" s="34"/>
      <c r="K1110" s="106"/>
      <c r="L1110" s="79"/>
      <c r="M1110" s="34"/>
      <c r="N1110" s="79"/>
      <c r="O1110" s="31"/>
      <c r="P1110" s="53"/>
      <c r="Q1110" s="40"/>
      <c r="S1110" s="41" t="str">
        <f t="shared" si="715"/>
        <v/>
      </c>
      <c r="T1110" s="41" t="str">
        <f t="shared" si="716"/>
        <v/>
      </c>
      <c r="U1110" s="41" t="str">
        <f t="shared" si="728"/>
        <v/>
      </c>
      <c r="W1110" s="74" t="str">
        <f>IF('Job Database'!$X1110="", "", 'Job Database'!$X1110)</f>
        <v/>
      </c>
      <c r="Y1110" s="41" t="str">
        <f>IF($W1110="", "", IF(COUNTIF($I$11:$I$3035, $W1110)&gt;0, "", MAX($Y$10:$Y1109)+1))</f>
        <v/>
      </c>
      <c r="Z1110" s="41">
        <v>1100</v>
      </c>
      <c r="AA1110" s="58" t="str">
        <f t="shared" si="729"/>
        <v/>
      </c>
      <c r="AC1110" s="41" t="str">
        <f t="shared" si="717"/>
        <v/>
      </c>
      <c r="AE1110" s="41" t="str">
        <f t="shared" si="730"/>
        <v/>
      </c>
      <c r="AJ1110" s="154" t="str">
        <f t="shared" si="731"/>
        <v/>
      </c>
      <c r="AL1110" s="120" t="str">
        <f t="shared" si="732"/>
        <v/>
      </c>
      <c r="AM1110" s="104" t="str">
        <f t="shared" si="733"/>
        <v/>
      </c>
      <c r="AN1110" s="104" t="str">
        <f t="shared" si="734"/>
        <v/>
      </c>
      <c r="AO1110" s="104" t="str">
        <f t="shared" si="718"/>
        <v/>
      </c>
      <c r="AP1110" s="104" t="str">
        <f t="shared" si="719"/>
        <v/>
      </c>
      <c r="AQ1110" s="121" t="str">
        <f t="shared" si="735"/>
        <v/>
      </c>
      <c r="AS1110" s="88" t="str">
        <f t="shared" si="720"/>
        <v/>
      </c>
      <c r="AT1110" s="68" t="str">
        <f t="shared" si="736"/>
        <v/>
      </c>
      <c r="AU1110" s="68" t="str">
        <f t="shared" si="737"/>
        <v/>
      </c>
      <c r="AV1110" s="68" t="str">
        <f t="shared" si="738"/>
        <v/>
      </c>
      <c r="AW1110" s="88" t="str">
        <f t="shared" si="721"/>
        <v/>
      </c>
      <c r="AZ1110" s="88" t="str">
        <f t="shared" si="722"/>
        <v/>
      </c>
      <c r="BA1110" s="68" t="str">
        <f t="shared" si="723"/>
        <v/>
      </c>
      <c r="BB1110" s="68" t="str">
        <f t="shared" si="724"/>
        <v/>
      </c>
      <c r="BC1110" s="68" t="str">
        <f t="shared" si="725"/>
        <v/>
      </c>
      <c r="BD1110" s="69" t="str">
        <f t="shared" si="726"/>
        <v/>
      </c>
      <c r="BE1110" s="69" t="str">
        <f t="shared" si="739"/>
        <v/>
      </c>
      <c r="BT1110" s="138" t="str">
        <f t="shared" ca="1" si="740"/>
        <v/>
      </c>
      <c r="BU1110" s="139" t="str">
        <f t="shared" ca="1" si="741"/>
        <v/>
      </c>
      <c r="BW1110" s="138" t="str">
        <f t="shared" si="742"/>
        <v/>
      </c>
      <c r="BX1110" s="104" t="str">
        <f t="shared" si="743"/>
        <v/>
      </c>
      <c r="BY1110" s="139" t="str">
        <f t="shared" si="744"/>
        <v/>
      </c>
      <c r="CA1110" s="138" t="str">
        <f t="shared" si="745"/>
        <v/>
      </c>
      <c r="CB1110" s="104" t="str">
        <f t="shared" si="746"/>
        <v/>
      </c>
      <c r="CC1110" s="139" t="str">
        <f t="shared" si="747"/>
        <v/>
      </c>
      <c r="CE1110" s="162" t="str">
        <f t="shared" si="748"/>
        <v/>
      </c>
      <c r="CF1110" s="163" t="str">
        <f t="shared" si="749"/>
        <v/>
      </c>
      <c r="CG1110" s="164" t="str">
        <f t="shared" si="750"/>
        <v/>
      </c>
      <c r="CI1110" s="162" t="str">
        <f t="shared" si="751"/>
        <v/>
      </c>
      <c r="CJ1110" s="163" t="str">
        <f t="shared" si="713"/>
        <v/>
      </c>
      <c r="CK1110" s="164" t="str">
        <f t="shared" si="714"/>
        <v/>
      </c>
      <c r="CM1110" s="169" t="str">
        <f t="shared" si="752"/>
        <v/>
      </c>
      <c r="CN1110" s="139" t="str">
        <f t="shared" si="753"/>
        <v/>
      </c>
      <c r="CP1110" s="41" t="str">
        <f>IF($CM1110="", "", COUNTIF($CM$11:$CM$3035, "&lt;"&amp;$CM1110)+1+COUNTIF($CM$11:$CM1110, $CM1110)-1)</f>
        <v/>
      </c>
    </row>
    <row r="1111" spans="1:94" x14ac:dyDescent="0.25">
      <c r="A1111" s="40"/>
      <c r="B1111" s="82" t="str">
        <f>IF($I1111="", "", IFERROR(INDEX('Job Database'!$AE$11:$AE$3035, MATCH($I1111, 'Job Database'!$X$11:$X$3035, 0)), ""))</f>
        <v/>
      </c>
      <c r="C1111" s="69" t="str">
        <f>IF($I1111="", "", IF(COUNTIF('Job Database'!$X$11:$X$3035, $I1111)=0, $AC$5, $AC$4))</f>
        <v/>
      </c>
      <c r="D1111" s="40"/>
      <c r="E1111" s="85" t="str">
        <f>IF($I1111="", "", IF(IFERROR(INDEX('Job Database'!$M$11:$M$3035, MATCH($I1111, 'Job Database'!$X$11:$X$3035, 0)), "")="", "", IFERROR(INDEX('Job Database'!$M$11:$M$3035, MATCH($I1111, 'Job Database'!$X$11:$X$3035, 0)), "")))</f>
        <v/>
      </c>
      <c r="F1111" s="40"/>
      <c r="G1111" s="88" t="str">
        <f t="shared" si="727"/>
        <v/>
      </c>
      <c r="H1111" s="40"/>
      <c r="I1111" s="24"/>
      <c r="J1111" s="34"/>
      <c r="K1111" s="106"/>
      <c r="L1111" s="79"/>
      <c r="M1111" s="34"/>
      <c r="N1111" s="79"/>
      <c r="O1111" s="31"/>
      <c r="P1111" s="53"/>
      <c r="Q1111" s="40"/>
      <c r="S1111" s="41" t="str">
        <f t="shared" si="715"/>
        <v/>
      </c>
      <c r="T1111" s="41" t="str">
        <f t="shared" si="716"/>
        <v/>
      </c>
      <c r="U1111" s="41" t="str">
        <f t="shared" si="728"/>
        <v/>
      </c>
      <c r="W1111" s="74" t="str">
        <f>IF('Job Database'!$X1111="", "", 'Job Database'!$X1111)</f>
        <v/>
      </c>
      <c r="Y1111" s="41" t="str">
        <f>IF($W1111="", "", IF(COUNTIF($I$11:$I$3035, $W1111)&gt;0, "", MAX($Y$10:$Y1110)+1))</f>
        <v/>
      </c>
      <c r="Z1111" s="41">
        <v>1101</v>
      </c>
      <c r="AA1111" s="58" t="str">
        <f t="shared" si="729"/>
        <v/>
      </c>
      <c r="AC1111" s="41" t="str">
        <f t="shared" si="717"/>
        <v/>
      </c>
      <c r="AE1111" s="41" t="str">
        <f t="shared" si="730"/>
        <v/>
      </c>
      <c r="AJ1111" s="154" t="str">
        <f t="shared" si="731"/>
        <v/>
      </c>
      <c r="AL1111" s="120" t="str">
        <f t="shared" si="732"/>
        <v/>
      </c>
      <c r="AM1111" s="104" t="str">
        <f t="shared" si="733"/>
        <v/>
      </c>
      <c r="AN1111" s="104" t="str">
        <f t="shared" si="734"/>
        <v/>
      </c>
      <c r="AO1111" s="104" t="str">
        <f t="shared" si="718"/>
        <v/>
      </c>
      <c r="AP1111" s="104" t="str">
        <f t="shared" si="719"/>
        <v/>
      </c>
      <c r="AQ1111" s="121" t="str">
        <f t="shared" si="735"/>
        <v/>
      </c>
      <c r="AS1111" s="88" t="str">
        <f t="shared" si="720"/>
        <v/>
      </c>
      <c r="AT1111" s="68" t="str">
        <f t="shared" si="736"/>
        <v/>
      </c>
      <c r="AU1111" s="68" t="str">
        <f t="shared" si="737"/>
        <v/>
      </c>
      <c r="AV1111" s="68" t="str">
        <f t="shared" si="738"/>
        <v/>
      </c>
      <c r="AW1111" s="88" t="str">
        <f t="shared" si="721"/>
        <v/>
      </c>
      <c r="AZ1111" s="88" t="str">
        <f t="shared" si="722"/>
        <v/>
      </c>
      <c r="BA1111" s="68" t="str">
        <f t="shared" si="723"/>
        <v/>
      </c>
      <c r="BB1111" s="68" t="str">
        <f t="shared" si="724"/>
        <v/>
      </c>
      <c r="BC1111" s="68" t="str">
        <f t="shared" si="725"/>
        <v/>
      </c>
      <c r="BD1111" s="69" t="str">
        <f t="shared" si="726"/>
        <v/>
      </c>
      <c r="BE1111" s="69" t="str">
        <f t="shared" si="739"/>
        <v/>
      </c>
      <c r="BT1111" s="138" t="str">
        <f t="shared" ca="1" si="740"/>
        <v/>
      </c>
      <c r="BU1111" s="139" t="str">
        <f t="shared" ca="1" si="741"/>
        <v/>
      </c>
      <c r="BW1111" s="138" t="str">
        <f t="shared" si="742"/>
        <v/>
      </c>
      <c r="BX1111" s="104" t="str">
        <f t="shared" si="743"/>
        <v/>
      </c>
      <c r="BY1111" s="139" t="str">
        <f t="shared" si="744"/>
        <v/>
      </c>
      <c r="CA1111" s="138" t="str">
        <f t="shared" si="745"/>
        <v/>
      </c>
      <c r="CB1111" s="104" t="str">
        <f t="shared" si="746"/>
        <v/>
      </c>
      <c r="CC1111" s="139" t="str">
        <f t="shared" si="747"/>
        <v/>
      </c>
      <c r="CE1111" s="162" t="str">
        <f t="shared" si="748"/>
        <v/>
      </c>
      <c r="CF1111" s="163" t="str">
        <f t="shared" si="749"/>
        <v/>
      </c>
      <c r="CG1111" s="164" t="str">
        <f t="shared" si="750"/>
        <v/>
      </c>
      <c r="CI1111" s="162" t="str">
        <f t="shared" si="751"/>
        <v/>
      </c>
      <c r="CJ1111" s="163" t="str">
        <f t="shared" si="713"/>
        <v/>
      </c>
      <c r="CK1111" s="164" t="str">
        <f t="shared" si="714"/>
        <v/>
      </c>
      <c r="CM1111" s="169" t="str">
        <f t="shared" si="752"/>
        <v/>
      </c>
      <c r="CN1111" s="139" t="str">
        <f t="shared" si="753"/>
        <v/>
      </c>
      <c r="CP1111" s="41" t="str">
        <f>IF($CM1111="", "", COUNTIF($CM$11:$CM$3035, "&lt;"&amp;$CM1111)+1+COUNTIF($CM$11:$CM1111, $CM1111)-1)</f>
        <v/>
      </c>
    </row>
    <row r="1112" spans="1:94" x14ac:dyDescent="0.25">
      <c r="A1112" s="40"/>
      <c r="B1112" s="82" t="str">
        <f>IF($I1112="", "", IFERROR(INDEX('Job Database'!$AE$11:$AE$3035, MATCH($I1112, 'Job Database'!$X$11:$X$3035, 0)), ""))</f>
        <v/>
      </c>
      <c r="C1112" s="69" t="str">
        <f>IF($I1112="", "", IF(COUNTIF('Job Database'!$X$11:$X$3035, $I1112)=0, $AC$5, $AC$4))</f>
        <v/>
      </c>
      <c r="D1112" s="40"/>
      <c r="E1112" s="85" t="str">
        <f>IF($I1112="", "", IF(IFERROR(INDEX('Job Database'!$M$11:$M$3035, MATCH($I1112, 'Job Database'!$X$11:$X$3035, 0)), "")="", "", IFERROR(INDEX('Job Database'!$M$11:$M$3035, MATCH($I1112, 'Job Database'!$X$11:$X$3035, 0)), "")))</f>
        <v/>
      </c>
      <c r="F1112" s="40"/>
      <c r="G1112" s="88" t="str">
        <f t="shared" si="727"/>
        <v/>
      </c>
      <c r="H1112" s="40"/>
      <c r="I1112" s="24"/>
      <c r="J1112" s="34"/>
      <c r="K1112" s="106"/>
      <c r="L1112" s="79"/>
      <c r="M1112" s="34"/>
      <c r="N1112" s="79"/>
      <c r="O1112" s="31"/>
      <c r="P1112" s="53"/>
      <c r="Q1112" s="40"/>
      <c r="S1112" s="41" t="str">
        <f t="shared" si="715"/>
        <v/>
      </c>
      <c r="T1112" s="41" t="str">
        <f t="shared" si="716"/>
        <v/>
      </c>
      <c r="U1112" s="41" t="str">
        <f t="shared" si="728"/>
        <v/>
      </c>
      <c r="W1112" s="74" t="str">
        <f>IF('Job Database'!$X1112="", "", 'Job Database'!$X1112)</f>
        <v/>
      </c>
      <c r="Y1112" s="41" t="str">
        <f>IF($W1112="", "", IF(COUNTIF($I$11:$I$3035, $W1112)&gt;0, "", MAX($Y$10:$Y1111)+1))</f>
        <v/>
      </c>
      <c r="Z1112" s="41">
        <v>1102</v>
      </c>
      <c r="AA1112" s="58" t="str">
        <f t="shared" si="729"/>
        <v/>
      </c>
      <c r="AC1112" s="41" t="str">
        <f t="shared" si="717"/>
        <v/>
      </c>
      <c r="AE1112" s="41" t="str">
        <f t="shared" si="730"/>
        <v/>
      </c>
      <c r="AJ1112" s="154" t="str">
        <f t="shared" si="731"/>
        <v/>
      </c>
      <c r="AL1112" s="120" t="str">
        <f t="shared" si="732"/>
        <v/>
      </c>
      <c r="AM1112" s="104" t="str">
        <f t="shared" si="733"/>
        <v/>
      </c>
      <c r="AN1112" s="104" t="str">
        <f t="shared" si="734"/>
        <v/>
      </c>
      <c r="AO1112" s="104" t="str">
        <f t="shared" si="718"/>
        <v/>
      </c>
      <c r="AP1112" s="104" t="str">
        <f t="shared" si="719"/>
        <v/>
      </c>
      <c r="AQ1112" s="121" t="str">
        <f t="shared" si="735"/>
        <v/>
      </c>
      <c r="AS1112" s="88" t="str">
        <f t="shared" si="720"/>
        <v/>
      </c>
      <c r="AT1112" s="68" t="str">
        <f t="shared" si="736"/>
        <v/>
      </c>
      <c r="AU1112" s="68" t="str">
        <f t="shared" si="737"/>
        <v/>
      </c>
      <c r="AV1112" s="68" t="str">
        <f t="shared" si="738"/>
        <v/>
      </c>
      <c r="AW1112" s="88" t="str">
        <f t="shared" si="721"/>
        <v/>
      </c>
      <c r="AZ1112" s="88" t="str">
        <f t="shared" si="722"/>
        <v/>
      </c>
      <c r="BA1112" s="68" t="str">
        <f t="shared" si="723"/>
        <v/>
      </c>
      <c r="BB1112" s="68" t="str">
        <f t="shared" si="724"/>
        <v/>
      </c>
      <c r="BC1112" s="68" t="str">
        <f t="shared" si="725"/>
        <v/>
      </c>
      <c r="BD1112" s="69" t="str">
        <f t="shared" si="726"/>
        <v/>
      </c>
      <c r="BE1112" s="69" t="str">
        <f t="shared" si="739"/>
        <v/>
      </c>
      <c r="BT1112" s="138" t="str">
        <f t="shared" ca="1" si="740"/>
        <v/>
      </c>
      <c r="BU1112" s="139" t="str">
        <f t="shared" ca="1" si="741"/>
        <v/>
      </c>
      <c r="BW1112" s="138" t="str">
        <f t="shared" si="742"/>
        <v/>
      </c>
      <c r="BX1112" s="104" t="str">
        <f t="shared" si="743"/>
        <v/>
      </c>
      <c r="BY1112" s="139" t="str">
        <f t="shared" si="744"/>
        <v/>
      </c>
      <c r="CA1112" s="138" t="str">
        <f t="shared" si="745"/>
        <v/>
      </c>
      <c r="CB1112" s="104" t="str">
        <f t="shared" si="746"/>
        <v/>
      </c>
      <c r="CC1112" s="139" t="str">
        <f t="shared" si="747"/>
        <v/>
      </c>
      <c r="CE1112" s="162" t="str">
        <f t="shared" si="748"/>
        <v/>
      </c>
      <c r="CF1112" s="163" t="str">
        <f t="shared" si="749"/>
        <v/>
      </c>
      <c r="CG1112" s="164" t="str">
        <f t="shared" si="750"/>
        <v/>
      </c>
      <c r="CI1112" s="162" t="str">
        <f t="shared" si="751"/>
        <v/>
      </c>
      <c r="CJ1112" s="163" t="str">
        <f t="shared" si="713"/>
        <v/>
      </c>
      <c r="CK1112" s="164" t="str">
        <f t="shared" si="714"/>
        <v/>
      </c>
      <c r="CM1112" s="169" t="str">
        <f t="shared" si="752"/>
        <v/>
      </c>
      <c r="CN1112" s="139" t="str">
        <f t="shared" si="753"/>
        <v/>
      </c>
      <c r="CP1112" s="41" t="str">
        <f>IF($CM1112="", "", COUNTIF($CM$11:$CM$3035, "&lt;"&amp;$CM1112)+1+COUNTIF($CM$11:$CM1112, $CM1112)-1)</f>
        <v/>
      </c>
    </row>
    <row r="1113" spans="1:94" x14ac:dyDescent="0.25">
      <c r="A1113" s="40"/>
      <c r="B1113" s="82" t="str">
        <f>IF($I1113="", "", IFERROR(INDEX('Job Database'!$AE$11:$AE$3035, MATCH($I1113, 'Job Database'!$X$11:$X$3035, 0)), ""))</f>
        <v/>
      </c>
      <c r="C1113" s="69" t="str">
        <f>IF($I1113="", "", IF(COUNTIF('Job Database'!$X$11:$X$3035, $I1113)=0, $AC$5, $AC$4))</f>
        <v/>
      </c>
      <c r="D1113" s="40"/>
      <c r="E1113" s="85" t="str">
        <f>IF($I1113="", "", IF(IFERROR(INDEX('Job Database'!$M$11:$M$3035, MATCH($I1113, 'Job Database'!$X$11:$X$3035, 0)), "")="", "", IFERROR(INDEX('Job Database'!$M$11:$M$3035, MATCH($I1113, 'Job Database'!$X$11:$X$3035, 0)), "")))</f>
        <v/>
      </c>
      <c r="F1113" s="40"/>
      <c r="G1113" s="88" t="str">
        <f t="shared" si="727"/>
        <v/>
      </c>
      <c r="H1113" s="40"/>
      <c r="I1113" s="24"/>
      <c r="J1113" s="34"/>
      <c r="K1113" s="106"/>
      <c r="L1113" s="79"/>
      <c r="M1113" s="34"/>
      <c r="N1113" s="79"/>
      <c r="O1113" s="31"/>
      <c r="P1113" s="53"/>
      <c r="Q1113" s="40"/>
      <c r="S1113" s="41" t="str">
        <f t="shared" si="715"/>
        <v/>
      </c>
      <c r="T1113" s="41" t="str">
        <f t="shared" si="716"/>
        <v/>
      </c>
      <c r="U1113" s="41" t="str">
        <f t="shared" si="728"/>
        <v/>
      </c>
      <c r="W1113" s="74" t="str">
        <f>IF('Job Database'!$X1113="", "", 'Job Database'!$X1113)</f>
        <v/>
      </c>
      <c r="Y1113" s="41" t="str">
        <f>IF($W1113="", "", IF(COUNTIF($I$11:$I$3035, $W1113)&gt;0, "", MAX($Y$10:$Y1112)+1))</f>
        <v/>
      </c>
      <c r="Z1113" s="41">
        <v>1103</v>
      </c>
      <c r="AA1113" s="58" t="str">
        <f t="shared" si="729"/>
        <v/>
      </c>
      <c r="AC1113" s="41" t="str">
        <f t="shared" si="717"/>
        <v/>
      </c>
      <c r="AE1113" s="41" t="str">
        <f t="shared" si="730"/>
        <v/>
      </c>
      <c r="AJ1113" s="154" t="str">
        <f t="shared" si="731"/>
        <v/>
      </c>
      <c r="AL1113" s="120" t="str">
        <f t="shared" si="732"/>
        <v/>
      </c>
      <c r="AM1113" s="104" t="str">
        <f t="shared" si="733"/>
        <v/>
      </c>
      <c r="AN1113" s="104" t="str">
        <f t="shared" si="734"/>
        <v/>
      </c>
      <c r="AO1113" s="104" t="str">
        <f t="shared" si="718"/>
        <v/>
      </c>
      <c r="AP1113" s="104" t="str">
        <f t="shared" si="719"/>
        <v/>
      </c>
      <c r="AQ1113" s="121" t="str">
        <f t="shared" si="735"/>
        <v/>
      </c>
      <c r="AS1113" s="88" t="str">
        <f t="shared" si="720"/>
        <v/>
      </c>
      <c r="AT1113" s="68" t="str">
        <f t="shared" si="736"/>
        <v/>
      </c>
      <c r="AU1113" s="68" t="str">
        <f t="shared" si="737"/>
        <v/>
      </c>
      <c r="AV1113" s="68" t="str">
        <f t="shared" si="738"/>
        <v/>
      </c>
      <c r="AW1113" s="88" t="str">
        <f t="shared" si="721"/>
        <v/>
      </c>
      <c r="AZ1113" s="88" t="str">
        <f t="shared" si="722"/>
        <v/>
      </c>
      <c r="BA1113" s="68" t="str">
        <f t="shared" si="723"/>
        <v/>
      </c>
      <c r="BB1113" s="68" t="str">
        <f t="shared" si="724"/>
        <v/>
      </c>
      <c r="BC1113" s="68" t="str">
        <f t="shared" si="725"/>
        <v/>
      </c>
      <c r="BD1113" s="69" t="str">
        <f t="shared" si="726"/>
        <v/>
      </c>
      <c r="BE1113" s="69" t="str">
        <f t="shared" si="739"/>
        <v/>
      </c>
      <c r="BT1113" s="138" t="str">
        <f t="shared" ca="1" si="740"/>
        <v/>
      </c>
      <c r="BU1113" s="139" t="str">
        <f t="shared" ca="1" si="741"/>
        <v/>
      </c>
      <c r="BW1113" s="138" t="str">
        <f t="shared" si="742"/>
        <v/>
      </c>
      <c r="BX1113" s="104" t="str">
        <f t="shared" si="743"/>
        <v/>
      </c>
      <c r="BY1113" s="139" t="str">
        <f t="shared" si="744"/>
        <v/>
      </c>
      <c r="CA1113" s="138" t="str">
        <f t="shared" si="745"/>
        <v/>
      </c>
      <c r="CB1113" s="104" t="str">
        <f t="shared" si="746"/>
        <v/>
      </c>
      <c r="CC1113" s="139" t="str">
        <f t="shared" si="747"/>
        <v/>
      </c>
      <c r="CE1113" s="162" t="str">
        <f t="shared" si="748"/>
        <v/>
      </c>
      <c r="CF1113" s="163" t="str">
        <f t="shared" si="749"/>
        <v/>
      </c>
      <c r="CG1113" s="164" t="str">
        <f t="shared" si="750"/>
        <v/>
      </c>
      <c r="CI1113" s="162" t="str">
        <f t="shared" si="751"/>
        <v/>
      </c>
      <c r="CJ1113" s="163" t="str">
        <f t="shared" si="713"/>
        <v/>
      </c>
      <c r="CK1113" s="164" t="str">
        <f t="shared" si="714"/>
        <v/>
      </c>
      <c r="CM1113" s="169" t="str">
        <f t="shared" si="752"/>
        <v/>
      </c>
      <c r="CN1113" s="139" t="str">
        <f t="shared" si="753"/>
        <v/>
      </c>
      <c r="CP1113" s="41" t="str">
        <f>IF($CM1113="", "", COUNTIF($CM$11:$CM$3035, "&lt;"&amp;$CM1113)+1+COUNTIF($CM$11:$CM1113, $CM1113)-1)</f>
        <v/>
      </c>
    </row>
    <row r="1114" spans="1:94" x14ac:dyDescent="0.25">
      <c r="A1114" s="40"/>
      <c r="B1114" s="82" t="str">
        <f>IF($I1114="", "", IFERROR(INDEX('Job Database'!$AE$11:$AE$3035, MATCH($I1114, 'Job Database'!$X$11:$X$3035, 0)), ""))</f>
        <v/>
      </c>
      <c r="C1114" s="69" t="str">
        <f>IF($I1114="", "", IF(COUNTIF('Job Database'!$X$11:$X$3035, $I1114)=0, $AC$5, $AC$4))</f>
        <v/>
      </c>
      <c r="D1114" s="40"/>
      <c r="E1114" s="85" t="str">
        <f>IF($I1114="", "", IF(IFERROR(INDEX('Job Database'!$M$11:$M$3035, MATCH($I1114, 'Job Database'!$X$11:$X$3035, 0)), "")="", "", IFERROR(INDEX('Job Database'!$M$11:$M$3035, MATCH($I1114, 'Job Database'!$X$11:$X$3035, 0)), "")))</f>
        <v/>
      </c>
      <c r="F1114" s="40"/>
      <c r="G1114" s="88" t="str">
        <f t="shared" si="727"/>
        <v/>
      </c>
      <c r="H1114" s="40"/>
      <c r="I1114" s="24"/>
      <c r="J1114" s="34"/>
      <c r="K1114" s="106"/>
      <c r="L1114" s="79"/>
      <c r="M1114" s="34"/>
      <c r="N1114" s="79"/>
      <c r="O1114" s="31"/>
      <c r="P1114" s="53"/>
      <c r="Q1114" s="40"/>
      <c r="S1114" s="41" t="str">
        <f t="shared" si="715"/>
        <v/>
      </c>
      <c r="T1114" s="41" t="str">
        <f t="shared" si="716"/>
        <v/>
      </c>
      <c r="U1114" s="41" t="str">
        <f t="shared" si="728"/>
        <v/>
      </c>
      <c r="W1114" s="74" t="str">
        <f>IF('Job Database'!$X1114="", "", 'Job Database'!$X1114)</f>
        <v/>
      </c>
      <c r="Y1114" s="41" t="str">
        <f>IF($W1114="", "", IF(COUNTIF($I$11:$I$3035, $W1114)&gt;0, "", MAX($Y$10:$Y1113)+1))</f>
        <v/>
      </c>
      <c r="Z1114" s="41">
        <v>1104</v>
      </c>
      <c r="AA1114" s="58" t="str">
        <f t="shared" si="729"/>
        <v/>
      </c>
      <c r="AC1114" s="41" t="str">
        <f t="shared" si="717"/>
        <v/>
      </c>
      <c r="AE1114" s="41" t="str">
        <f t="shared" si="730"/>
        <v/>
      </c>
      <c r="AJ1114" s="154" t="str">
        <f t="shared" si="731"/>
        <v/>
      </c>
      <c r="AL1114" s="120" t="str">
        <f t="shared" si="732"/>
        <v/>
      </c>
      <c r="AM1114" s="104" t="str">
        <f t="shared" si="733"/>
        <v/>
      </c>
      <c r="AN1114" s="104" t="str">
        <f t="shared" si="734"/>
        <v/>
      </c>
      <c r="AO1114" s="104" t="str">
        <f t="shared" si="718"/>
        <v/>
      </c>
      <c r="AP1114" s="104" t="str">
        <f t="shared" si="719"/>
        <v/>
      </c>
      <c r="AQ1114" s="121" t="str">
        <f t="shared" si="735"/>
        <v/>
      </c>
      <c r="AS1114" s="88" t="str">
        <f t="shared" si="720"/>
        <v/>
      </c>
      <c r="AT1114" s="68" t="str">
        <f t="shared" si="736"/>
        <v/>
      </c>
      <c r="AU1114" s="68" t="str">
        <f t="shared" si="737"/>
        <v/>
      </c>
      <c r="AV1114" s="68" t="str">
        <f t="shared" si="738"/>
        <v/>
      </c>
      <c r="AW1114" s="88" t="str">
        <f t="shared" si="721"/>
        <v/>
      </c>
      <c r="AZ1114" s="88" t="str">
        <f t="shared" si="722"/>
        <v/>
      </c>
      <c r="BA1114" s="68" t="str">
        <f t="shared" si="723"/>
        <v/>
      </c>
      <c r="BB1114" s="68" t="str">
        <f t="shared" si="724"/>
        <v/>
      </c>
      <c r="BC1114" s="68" t="str">
        <f t="shared" si="725"/>
        <v/>
      </c>
      <c r="BD1114" s="69" t="str">
        <f t="shared" si="726"/>
        <v/>
      </c>
      <c r="BE1114" s="69" t="str">
        <f t="shared" si="739"/>
        <v/>
      </c>
      <c r="BT1114" s="138" t="str">
        <f t="shared" ca="1" si="740"/>
        <v/>
      </c>
      <c r="BU1114" s="139" t="str">
        <f t="shared" ca="1" si="741"/>
        <v/>
      </c>
      <c r="BW1114" s="138" t="str">
        <f t="shared" si="742"/>
        <v/>
      </c>
      <c r="BX1114" s="104" t="str">
        <f t="shared" si="743"/>
        <v/>
      </c>
      <c r="BY1114" s="139" t="str">
        <f t="shared" si="744"/>
        <v/>
      </c>
      <c r="CA1114" s="138" t="str">
        <f t="shared" si="745"/>
        <v/>
      </c>
      <c r="CB1114" s="104" t="str">
        <f t="shared" si="746"/>
        <v/>
      </c>
      <c r="CC1114" s="139" t="str">
        <f t="shared" si="747"/>
        <v/>
      </c>
      <c r="CE1114" s="162" t="str">
        <f t="shared" si="748"/>
        <v/>
      </c>
      <c r="CF1114" s="163" t="str">
        <f t="shared" si="749"/>
        <v/>
      </c>
      <c r="CG1114" s="164" t="str">
        <f t="shared" si="750"/>
        <v/>
      </c>
      <c r="CI1114" s="162" t="str">
        <f t="shared" si="751"/>
        <v/>
      </c>
      <c r="CJ1114" s="163" t="str">
        <f t="shared" si="713"/>
        <v/>
      </c>
      <c r="CK1114" s="164" t="str">
        <f t="shared" si="714"/>
        <v/>
      </c>
      <c r="CM1114" s="169" t="str">
        <f t="shared" si="752"/>
        <v/>
      </c>
      <c r="CN1114" s="139" t="str">
        <f t="shared" si="753"/>
        <v/>
      </c>
      <c r="CP1114" s="41" t="str">
        <f>IF($CM1114="", "", COUNTIF($CM$11:$CM$3035, "&lt;"&amp;$CM1114)+1+COUNTIF($CM$11:$CM1114, $CM1114)-1)</f>
        <v/>
      </c>
    </row>
    <row r="1115" spans="1:94" x14ac:dyDescent="0.25">
      <c r="A1115" s="40"/>
      <c r="B1115" s="82" t="str">
        <f>IF($I1115="", "", IFERROR(INDEX('Job Database'!$AE$11:$AE$3035, MATCH($I1115, 'Job Database'!$X$11:$X$3035, 0)), ""))</f>
        <v/>
      </c>
      <c r="C1115" s="69" t="str">
        <f>IF($I1115="", "", IF(COUNTIF('Job Database'!$X$11:$X$3035, $I1115)=0, $AC$5, $AC$4))</f>
        <v/>
      </c>
      <c r="D1115" s="40"/>
      <c r="E1115" s="85" t="str">
        <f>IF($I1115="", "", IF(IFERROR(INDEX('Job Database'!$M$11:$M$3035, MATCH($I1115, 'Job Database'!$X$11:$X$3035, 0)), "")="", "", IFERROR(INDEX('Job Database'!$M$11:$M$3035, MATCH($I1115, 'Job Database'!$X$11:$X$3035, 0)), "")))</f>
        <v/>
      </c>
      <c r="F1115" s="40"/>
      <c r="G1115" s="88" t="str">
        <f t="shared" si="727"/>
        <v/>
      </c>
      <c r="H1115" s="40"/>
      <c r="I1115" s="24"/>
      <c r="J1115" s="34"/>
      <c r="K1115" s="106"/>
      <c r="L1115" s="79"/>
      <c r="M1115" s="34"/>
      <c r="N1115" s="79"/>
      <c r="O1115" s="31"/>
      <c r="P1115" s="53"/>
      <c r="Q1115" s="40"/>
      <c r="S1115" s="41" t="str">
        <f t="shared" si="715"/>
        <v/>
      </c>
      <c r="T1115" s="41" t="str">
        <f t="shared" si="716"/>
        <v/>
      </c>
      <c r="U1115" s="41" t="str">
        <f t="shared" si="728"/>
        <v/>
      </c>
      <c r="W1115" s="74" t="str">
        <f>IF('Job Database'!$X1115="", "", 'Job Database'!$X1115)</f>
        <v/>
      </c>
      <c r="Y1115" s="41" t="str">
        <f>IF($W1115="", "", IF(COUNTIF($I$11:$I$3035, $W1115)&gt;0, "", MAX($Y$10:$Y1114)+1))</f>
        <v/>
      </c>
      <c r="Z1115" s="41">
        <v>1105</v>
      </c>
      <c r="AA1115" s="58" t="str">
        <f t="shared" si="729"/>
        <v/>
      </c>
      <c r="AC1115" s="41" t="str">
        <f t="shared" si="717"/>
        <v/>
      </c>
      <c r="AE1115" s="41" t="str">
        <f t="shared" si="730"/>
        <v/>
      </c>
      <c r="AJ1115" s="154" t="str">
        <f t="shared" si="731"/>
        <v/>
      </c>
      <c r="AL1115" s="120" t="str">
        <f t="shared" si="732"/>
        <v/>
      </c>
      <c r="AM1115" s="104" t="str">
        <f t="shared" si="733"/>
        <v/>
      </c>
      <c r="AN1115" s="104" t="str">
        <f t="shared" si="734"/>
        <v/>
      </c>
      <c r="AO1115" s="104" t="str">
        <f t="shared" si="718"/>
        <v/>
      </c>
      <c r="AP1115" s="104" t="str">
        <f t="shared" si="719"/>
        <v/>
      </c>
      <c r="AQ1115" s="121" t="str">
        <f t="shared" si="735"/>
        <v/>
      </c>
      <c r="AS1115" s="88" t="str">
        <f t="shared" si="720"/>
        <v/>
      </c>
      <c r="AT1115" s="68" t="str">
        <f t="shared" si="736"/>
        <v/>
      </c>
      <c r="AU1115" s="68" t="str">
        <f t="shared" si="737"/>
        <v/>
      </c>
      <c r="AV1115" s="68" t="str">
        <f t="shared" si="738"/>
        <v/>
      </c>
      <c r="AW1115" s="88" t="str">
        <f t="shared" si="721"/>
        <v/>
      </c>
      <c r="AZ1115" s="88" t="str">
        <f t="shared" si="722"/>
        <v/>
      </c>
      <c r="BA1115" s="68" t="str">
        <f t="shared" si="723"/>
        <v/>
      </c>
      <c r="BB1115" s="68" t="str">
        <f t="shared" si="724"/>
        <v/>
      </c>
      <c r="BC1115" s="68" t="str">
        <f t="shared" si="725"/>
        <v/>
      </c>
      <c r="BD1115" s="69" t="str">
        <f t="shared" si="726"/>
        <v/>
      </c>
      <c r="BE1115" s="69" t="str">
        <f t="shared" si="739"/>
        <v/>
      </c>
      <c r="BT1115" s="138" t="str">
        <f t="shared" ca="1" si="740"/>
        <v/>
      </c>
      <c r="BU1115" s="139" t="str">
        <f t="shared" ca="1" si="741"/>
        <v/>
      </c>
      <c r="BW1115" s="138" t="str">
        <f t="shared" si="742"/>
        <v/>
      </c>
      <c r="BX1115" s="104" t="str">
        <f t="shared" si="743"/>
        <v/>
      </c>
      <c r="BY1115" s="139" t="str">
        <f t="shared" si="744"/>
        <v/>
      </c>
      <c r="CA1115" s="138" t="str">
        <f t="shared" si="745"/>
        <v/>
      </c>
      <c r="CB1115" s="104" t="str">
        <f t="shared" si="746"/>
        <v/>
      </c>
      <c r="CC1115" s="139" t="str">
        <f t="shared" si="747"/>
        <v/>
      </c>
      <c r="CE1115" s="162" t="str">
        <f t="shared" si="748"/>
        <v/>
      </c>
      <c r="CF1115" s="163" t="str">
        <f t="shared" si="749"/>
        <v/>
      </c>
      <c r="CG1115" s="164" t="str">
        <f t="shared" si="750"/>
        <v/>
      </c>
      <c r="CI1115" s="162" t="str">
        <f t="shared" si="751"/>
        <v/>
      </c>
      <c r="CJ1115" s="163" t="str">
        <f t="shared" ref="CJ1115:CJ1178" si="754">IF(CB1115="", "", M1115)</f>
        <v/>
      </c>
      <c r="CK1115" s="164" t="str">
        <f t="shared" ref="CK1115:CK1178" si="755">IF(CC1115="", "", N1115)</f>
        <v/>
      </c>
      <c r="CM1115" s="169" t="str">
        <f t="shared" si="752"/>
        <v/>
      </c>
      <c r="CN1115" s="139" t="str">
        <f t="shared" si="753"/>
        <v/>
      </c>
      <c r="CP1115" s="41" t="str">
        <f>IF($CM1115="", "", COUNTIF($CM$11:$CM$3035, "&lt;"&amp;$CM1115)+1+COUNTIF($CM$11:$CM1115, $CM1115)-1)</f>
        <v/>
      </c>
    </row>
    <row r="1116" spans="1:94" x14ac:dyDescent="0.25">
      <c r="A1116" s="40"/>
      <c r="B1116" s="82" t="str">
        <f>IF($I1116="", "", IFERROR(INDEX('Job Database'!$AE$11:$AE$3035, MATCH($I1116, 'Job Database'!$X$11:$X$3035, 0)), ""))</f>
        <v/>
      </c>
      <c r="C1116" s="69" t="str">
        <f>IF($I1116="", "", IF(COUNTIF('Job Database'!$X$11:$X$3035, $I1116)=0, $AC$5, $AC$4))</f>
        <v/>
      </c>
      <c r="D1116" s="40"/>
      <c r="E1116" s="85" t="str">
        <f>IF($I1116="", "", IF(IFERROR(INDEX('Job Database'!$M$11:$M$3035, MATCH($I1116, 'Job Database'!$X$11:$X$3035, 0)), "")="", "", IFERROR(INDEX('Job Database'!$M$11:$M$3035, MATCH($I1116, 'Job Database'!$X$11:$X$3035, 0)), "")))</f>
        <v/>
      </c>
      <c r="F1116" s="40"/>
      <c r="G1116" s="88" t="str">
        <f t="shared" si="727"/>
        <v/>
      </c>
      <c r="H1116" s="40"/>
      <c r="I1116" s="24"/>
      <c r="J1116" s="34"/>
      <c r="K1116" s="106"/>
      <c r="L1116" s="79"/>
      <c r="M1116" s="34"/>
      <c r="N1116" s="79"/>
      <c r="O1116" s="31"/>
      <c r="P1116" s="53"/>
      <c r="Q1116" s="40"/>
      <c r="S1116" s="41" t="str">
        <f t="shared" si="715"/>
        <v/>
      </c>
      <c r="T1116" s="41" t="str">
        <f t="shared" si="716"/>
        <v/>
      </c>
      <c r="U1116" s="41" t="str">
        <f t="shared" si="728"/>
        <v/>
      </c>
      <c r="W1116" s="74" t="str">
        <f>IF('Job Database'!$X1116="", "", 'Job Database'!$X1116)</f>
        <v/>
      </c>
      <c r="Y1116" s="41" t="str">
        <f>IF($W1116="", "", IF(COUNTIF($I$11:$I$3035, $W1116)&gt;0, "", MAX($Y$10:$Y1115)+1))</f>
        <v/>
      </c>
      <c r="Z1116" s="41">
        <v>1106</v>
      </c>
      <c r="AA1116" s="58" t="str">
        <f t="shared" si="729"/>
        <v/>
      </c>
      <c r="AC1116" s="41" t="str">
        <f t="shared" si="717"/>
        <v/>
      </c>
      <c r="AE1116" s="41" t="str">
        <f t="shared" si="730"/>
        <v/>
      </c>
      <c r="AJ1116" s="154" t="str">
        <f t="shared" si="731"/>
        <v/>
      </c>
      <c r="AL1116" s="120" t="str">
        <f t="shared" si="732"/>
        <v/>
      </c>
      <c r="AM1116" s="104" t="str">
        <f t="shared" si="733"/>
        <v/>
      </c>
      <c r="AN1116" s="104" t="str">
        <f t="shared" si="734"/>
        <v/>
      </c>
      <c r="AO1116" s="104" t="str">
        <f t="shared" si="718"/>
        <v/>
      </c>
      <c r="AP1116" s="104" t="str">
        <f t="shared" si="719"/>
        <v/>
      </c>
      <c r="AQ1116" s="121" t="str">
        <f t="shared" si="735"/>
        <v/>
      </c>
      <c r="AS1116" s="88" t="str">
        <f t="shared" si="720"/>
        <v/>
      </c>
      <c r="AT1116" s="68" t="str">
        <f t="shared" si="736"/>
        <v/>
      </c>
      <c r="AU1116" s="68" t="str">
        <f t="shared" si="737"/>
        <v/>
      </c>
      <c r="AV1116" s="68" t="str">
        <f t="shared" si="738"/>
        <v/>
      </c>
      <c r="AW1116" s="88" t="str">
        <f t="shared" si="721"/>
        <v/>
      </c>
      <c r="AZ1116" s="88" t="str">
        <f t="shared" si="722"/>
        <v/>
      </c>
      <c r="BA1116" s="68" t="str">
        <f t="shared" si="723"/>
        <v/>
      </c>
      <c r="BB1116" s="68" t="str">
        <f t="shared" si="724"/>
        <v/>
      </c>
      <c r="BC1116" s="68" t="str">
        <f t="shared" si="725"/>
        <v/>
      </c>
      <c r="BD1116" s="69" t="str">
        <f t="shared" si="726"/>
        <v/>
      </c>
      <c r="BE1116" s="69" t="str">
        <f t="shared" si="739"/>
        <v/>
      </c>
      <c r="BT1116" s="138" t="str">
        <f t="shared" ca="1" si="740"/>
        <v/>
      </c>
      <c r="BU1116" s="139" t="str">
        <f t="shared" ca="1" si="741"/>
        <v/>
      </c>
      <c r="BW1116" s="138" t="str">
        <f t="shared" si="742"/>
        <v/>
      </c>
      <c r="BX1116" s="104" t="str">
        <f t="shared" si="743"/>
        <v/>
      </c>
      <c r="BY1116" s="139" t="str">
        <f t="shared" si="744"/>
        <v/>
      </c>
      <c r="CA1116" s="138" t="str">
        <f t="shared" si="745"/>
        <v/>
      </c>
      <c r="CB1116" s="104" t="str">
        <f t="shared" si="746"/>
        <v/>
      </c>
      <c r="CC1116" s="139" t="str">
        <f t="shared" si="747"/>
        <v/>
      </c>
      <c r="CE1116" s="162" t="str">
        <f t="shared" si="748"/>
        <v/>
      </c>
      <c r="CF1116" s="163" t="str">
        <f t="shared" si="749"/>
        <v/>
      </c>
      <c r="CG1116" s="164" t="str">
        <f t="shared" si="750"/>
        <v/>
      </c>
      <c r="CI1116" s="162" t="str">
        <f t="shared" si="751"/>
        <v/>
      </c>
      <c r="CJ1116" s="163" t="str">
        <f t="shared" si="754"/>
        <v/>
      </c>
      <c r="CK1116" s="164" t="str">
        <f t="shared" si="755"/>
        <v/>
      </c>
      <c r="CM1116" s="169" t="str">
        <f t="shared" si="752"/>
        <v/>
      </c>
      <c r="CN1116" s="139" t="str">
        <f t="shared" si="753"/>
        <v/>
      </c>
      <c r="CP1116" s="41" t="str">
        <f>IF($CM1116="", "", COUNTIF($CM$11:$CM$3035, "&lt;"&amp;$CM1116)+1+COUNTIF($CM$11:$CM1116, $CM1116)-1)</f>
        <v/>
      </c>
    </row>
    <row r="1117" spans="1:94" x14ac:dyDescent="0.25">
      <c r="A1117" s="40"/>
      <c r="B1117" s="82" t="str">
        <f>IF($I1117="", "", IFERROR(INDEX('Job Database'!$AE$11:$AE$3035, MATCH($I1117, 'Job Database'!$X$11:$X$3035, 0)), ""))</f>
        <v/>
      </c>
      <c r="C1117" s="69" t="str">
        <f>IF($I1117="", "", IF(COUNTIF('Job Database'!$X$11:$X$3035, $I1117)=0, $AC$5, $AC$4))</f>
        <v/>
      </c>
      <c r="D1117" s="40"/>
      <c r="E1117" s="85" t="str">
        <f>IF($I1117="", "", IF(IFERROR(INDEX('Job Database'!$M$11:$M$3035, MATCH($I1117, 'Job Database'!$X$11:$X$3035, 0)), "")="", "", IFERROR(INDEX('Job Database'!$M$11:$M$3035, MATCH($I1117, 'Job Database'!$X$11:$X$3035, 0)), "")))</f>
        <v/>
      </c>
      <c r="F1117" s="40"/>
      <c r="G1117" s="88" t="str">
        <f t="shared" si="727"/>
        <v/>
      </c>
      <c r="H1117" s="40"/>
      <c r="I1117" s="24"/>
      <c r="J1117" s="34"/>
      <c r="K1117" s="106"/>
      <c r="L1117" s="79"/>
      <c r="M1117" s="34"/>
      <c r="N1117" s="79"/>
      <c r="O1117" s="31"/>
      <c r="P1117" s="53"/>
      <c r="Q1117" s="40"/>
      <c r="S1117" s="41" t="str">
        <f t="shared" si="715"/>
        <v/>
      </c>
      <c r="T1117" s="41" t="str">
        <f t="shared" si="716"/>
        <v/>
      </c>
      <c r="U1117" s="41" t="str">
        <f t="shared" si="728"/>
        <v/>
      </c>
      <c r="W1117" s="74" t="str">
        <f>IF('Job Database'!$X1117="", "", 'Job Database'!$X1117)</f>
        <v/>
      </c>
      <c r="Y1117" s="41" t="str">
        <f>IF($W1117="", "", IF(COUNTIF($I$11:$I$3035, $W1117)&gt;0, "", MAX($Y$10:$Y1116)+1))</f>
        <v/>
      </c>
      <c r="Z1117" s="41">
        <v>1107</v>
      </c>
      <c r="AA1117" s="58" t="str">
        <f t="shared" si="729"/>
        <v/>
      </c>
      <c r="AC1117" s="41" t="str">
        <f t="shared" si="717"/>
        <v/>
      </c>
      <c r="AE1117" s="41" t="str">
        <f t="shared" si="730"/>
        <v/>
      </c>
      <c r="AJ1117" s="154" t="str">
        <f t="shared" si="731"/>
        <v/>
      </c>
      <c r="AL1117" s="120" t="str">
        <f t="shared" si="732"/>
        <v/>
      </c>
      <c r="AM1117" s="104" t="str">
        <f t="shared" si="733"/>
        <v/>
      </c>
      <c r="AN1117" s="104" t="str">
        <f t="shared" si="734"/>
        <v/>
      </c>
      <c r="AO1117" s="104" t="str">
        <f t="shared" si="718"/>
        <v/>
      </c>
      <c r="AP1117" s="104" t="str">
        <f t="shared" si="719"/>
        <v/>
      </c>
      <c r="AQ1117" s="121" t="str">
        <f t="shared" si="735"/>
        <v/>
      </c>
      <c r="AS1117" s="88" t="str">
        <f t="shared" si="720"/>
        <v/>
      </c>
      <c r="AT1117" s="68" t="str">
        <f t="shared" si="736"/>
        <v/>
      </c>
      <c r="AU1117" s="68" t="str">
        <f t="shared" si="737"/>
        <v/>
      </c>
      <c r="AV1117" s="68" t="str">
        <f t="shared" si="738"/>
        <v/>
      </c>
      <c r="AW1117" s="88" t="str">
        <f t="shared" si="721"/>
        <v/>
      </c>
      <c r="AZ1117" s="88" t="str">
        <f t="shared" si="722"/>
        <v/>
      </c>
      <c r="BA1117" s="68" t="str">
        <f t="shared" si="723"/>
        <v/>
      </c>
      <c r="BB1117" s="68" t="str">
        <f t="shared" si="724"/>
        <v/>
      </c>
      <c r="BC1117" s="68" t="str">
        <f t="shared" si="725"/>
        <v/>
      </c>
      <c r="BD1117" s="69" t="str">
        <f t="shared" si="726"/>
        <v/>
      </c>
      <c r="BE1117" s="69" t="str">
        <f t="shared" si="739"/>
        <v/>
      </c>
      <c r="BT1117" s="138" t="str">
        <f t="shared" ca="1" si="740"/>
        <v/>
      </c>
      <c r="BU1117" s="139" t="str">
        <f t="shared" ca="1" si="741"/>
        <v/>
      </c>
      <c r="BW1117" s="138" t="str">
        <f t="shared" si="742"/>
        <v/>
      </c>
      <c r="BX1117" s="104" t="str">
        <f t="shared" si="743"/>
        <v/>
      </c>
      <c r="BY1117" s="139" t="str">
        <f t="shared" si="744"/>
        <v/>
      </c>
      <c r="CA1117" s="138" t="str">
        <f t="shared" si="745"/>
        <v/>
      </c>
      <c r="CB1117" s="104" t="str">
        <f t="shared" si="746"/>
        <v/>
      </c>
      <c r="CC1117" s="139" t="str">
        <f t="shared" si="747"/>
        <v/>
      </c>
      <c r="CE1117" s="162" t="str">
        <f t="shared" si="748"/>
        <v/>
      </c>
      <c r="CF1117" s="163" t="str">
        <f t="shared" si="749"/>
        <v/>
      </c>
      <c r="CG1117" s="164" t="str">
        <f t="shared" si="750"/>
        <v/>
      </c>
      <c r="CI1117" s="162" t="str">
        <f t="shared" si="751"/>
        <v/>
      </c>
      <c r="CJ1117" s="163" t="str">
        <f t="shared" si="754"/>
        <v/>
      </c>
      <c r="CK1117" s="164" t="str">
        <f t="shared" si="755"/>
        <v/>
      </c>
      <c r="CM1117" s="169" t="str">
        <f t="shared" si="752"/>
        <v/>
      </c>
      <c r="CN1117" s="139" t="str">
        <f t="shared" si="753"/>
        <v/>
      </c>
      <c r="CP1117" s="41" t="str">
        <f>IF($CM1117="", "", COUNTIF($CM$11:$CM$3035, "&lt;"&amp;$CM1117)+1+COUNTIF($CM$11:$CM1117, $CM1117)-1)</f>
        <v/>
      </c>
    </row>
    <row r="1118" spans="1:94" x14ac:dyDescent="0.25">
      <c r="A1118" s="40"/>
      <c r="B1118" s="82" t="str">
        <f>IF($I1118="", "", IFERROR(INDEX('Job Database'!$AE$11:$AE$3035, MATCH($I1118, 'Job Database'!$X$11:$X$3035, 0)), ""))</f>
        <v/>
      </c>
      <c r="C1118" s="69" t="str">
        <f>IF($I1118="", "", IF(COUNTIF('Job Database'!$X$11:$X$3035, $I1118)=0, $AC$5, $AC$4))</f>
        <v/>
      </c>
      <c r="D1118" s="40"/>
      <c r="E1118" s="85" t="str">
        <f>IF($I1118="", "", IF(IFERROR(INDEX('Job Database'!$M$11:$M$3035, MATCH($I1118, 'Job Database'!$X$11:$X$3035, 0)), "")="", "", IFERROR(INDEX('Job Database'!$M$11:$M$3035, MATCH($I1118, 'Job Database'!$X$11:$X$3035, 0)), "")))</f>
        <v/>
      </c>
      <c r="F1118" s="40"/>
      <c r="G1118" s="88" t="str">
        <f t="shared" si="727"/>
        <v/>
      </c>
      <c r="H1118" s="40"/>
      <c r="I1118" s="24"/>
      <c r="J1118" s="34"/>
      <c r="K1118" s="106"/>
      <c r="L1118" s="79"/>
      <c r="M1118" s="34"/>
      <c r="N1118" s="79"/>
      <c r="O1118" s="31"/>
      <c r="P1118" s="53"/>
      <c r="Q1118" s="40"/>
      <c r="S1118" s="41" t="str">
        <f t="shared" si="715"/>
        <v/>
      </c>
      <c r="T1118" s="41" t="str">
        <f t="shared" si="716"/>
        <v/>
      </c>
      <c r="U1118" s="41" t="str">
        <f t="shared" si="728"/>
        <v/>
      </c>
      <c r="W1118" s="74" t="str">
        <f>IF('Job Database'!$X1118="", "", 'Job Database'!$X1118)</f>
        <v/>
      </c>
      <c r="Y1118" s="41" t="str">
        <f>IF($W1118="", "", IF(COUNTIF($I$11:$I$3035, $W1118)&gt;0, "", MAX($Y$10:$Y1117)+1))</f>
        <v/>
      </c>
      <c r="Z1118" s="41">
        <v>1108</v>
      </c>
      <c r="AA1118" s="58" t="str">
        <f t="shared" si="729"/>
        <v/>
      </c>
      <c r="AC1118" s="41" t="str">
        <f t="shared" si="717"/>
        <v/>
      </c>
      <c r="AE1118" s="41" t="str">
        <f t="shared" si="730"/>
        <v/>
      </c>
      <c r="AJ1118" s="154" t="str">
        <f t="shared" si="731"/>
        <v/>
      </c>
      <c r="AL1118" s="120" t="str">
        <f t="shared" si="732"/>
        <v/>
      </c>
      <c r="AM1118" s="104" t="str">
        <f t="shared" si="733"/>
        <v/>
      </c>
      <c r="AN1118" s="104" t="str">
        <f t="shared" si="734"/>
        <v/>
      </c>
      <c r="AO1118" s="104" t="str">
        <f t="shared" si="718"/>
        <v/>
      </c>
      <c r="AP1118" s="104" t="str">
        <f t="shared" si="719"/>
        <v/>
      </c>
      <c r="AQ1118" s="121" t="str">
        <f t="shared" si="735"/>
        <v/>
      </c>
      <c r="AS1118" s="88" t="str">
        <f t="shared" si="720"/>
        <v/>
      </c>
      <c r="AT1118" s="68" t="str">
        <f t="shared" si="736"/>
        <v/>
      </c>
      <c r="AU1118" s="68" t="str">
        <f t="shared" si="737"/>
        <v/>
      </c>
      <c r="AV1118" s="68" t="str">
        <f t="shared" si="738"/>
        <v/>
      </c>
      <c r="AW1118" s="88" t="str">
        <f t="shared" si="721"/>
        <v/>
      </c>
      <c r="AZ1118" s="88" t="str">
        <f t="shared" si="722"/>
        <v/>
      </c>
      <c r="BA1118" s="68" t="str">
        <f t="shared" si="723"/>
        <v/>
      </c>
      <c r="BB1118" s="68" t="str">
        <f t="shared" si="724"/>
        <v/>
      </c>
      <c r="BC1118" s="68" t="str">
        <f t="shared" si="725"/>
        <v/>
      </c>
      <c r="BD1118" s="69" t="str">
        <f t="shared" si="726"/>
        <v/>
      </c>
      <c r="BE1118" s="69" t="str">
        <f t="shared" si="739"/>
        <v/>
      </c>
      <c r="BT1118" s="138" t="str">
        <f t="shared" ca="1" si="740"/>
        <v/>
      </c>
      <c r="BU1118" s="139" t="str">
        <f t="shared" ca="1" si="741"/>
        <v/>
      </c>
      <c r="BW1118" s="138" t="str">
        <f t="shared" si="742"/>
        <v/>
      </c>
      <c r="BX1118" s="104" t="str">
        <f t="shared" si="743"/>
        <v/>
      </c>
      <c r="BY1118" s="139" t="str">
        <f t="shared" si="744"/>
        <v/>
      </c>
      <c r="CA1118" s="138" t="str">
        <f t="shared" si="745"/>
        <v/>
      </c>
      <c r="CB1118" s="104" t="str">
        <f t="shared" si="746"/>
        <v/>
      </c>
      <c r="CC1118" s="139" t="str">
        <f t="shared" si="747"/>
        <v/>
      </c>
      <c r="CE1118" s="162" t="str">
        <f t="shared" si="748"/>
        <v/>
      </c>
      <c r="CF1118" s="163" t="str">
        <f t="shared" si="749"/>
        <v/>
      </c>
      <c r="CG1118" s="164" t="str">
        <f t="shared" si="750"/>
        <v/>
      </c>
      <c r="CI1118" s="162" t="str">
        <f t="shared" si="751"/>
        <v/>
      </c>
      <c r="CJ1118" s="163" t="str">
        <f t="shared" si="754"/>
        <v/>
      </c>
      <c r="CK1118" s="164" t="str">
        <f t="shared" si="755"/>
        <v/>
      </c>
      <c r="CM1118" s="169" t="str">
        <f t="shared" si="752"/>
        <v/>
      </c>
      <c r="CN1118" s="139" t="str">
        <f t="shared" si="753"/>
        <v/>
      </c>
      <c r="CP1118" s="41" t="str">
        <f>IF($CM1118="", "", COUNTIF($CM$11:$CM$3035, "&lt;"&amp;$CM1118)+1+COUNTIF($CM$11:$CM1118, $CM1118)-1)</f>
        <v/>
      </c>
    </row>
    <row r="1119" spans="1:94" x14ac:dyDescent="0.25">
      <c r="A1119" s="40"/>
      <c r="B1119" s="82" t="str">
        <f>IF($I1119="", "", IFERROR(INDEX('Job Database'!$AE$11:$AE$3035, MATCH($I1119, 'Job Database'!$X$11:$X$3035, 0)), ""))</f>
        <v/>
      </c>
      <c r="C1119" s="69" t="str">
        <f>IF($I1119="", "", IF(COUNTIF('Job Database'!$X$11:$X$3035, $I1119)=0, $AC$5, $AC$4))</f>
        <v/>
      </c>
      <c r="D1119" s="40"/>
      <c r="E1119" s="85" t="str">
        <f>IF($I1119="", "", IF(IFERROR(INDEX('Job Database'!$M$11:$M$3035, MATCH($I1119, 'Job Database'!$X$11:$X$3035, 0)), "")="", "", IFERROR(INDEX('Job Database'!$M$11:$M$3035, MATCH($I1119, 'Job Database'!$X$11:$X$3035, 0)), "")))</f>
        <v/>
      </c>
      <c r="F1119" s="40"/>
      <c r="G1119" s="88" t="str">
        <f t="shared" si="727"/>
        <v/>
      </c>
      <c r="H1119" s="40"/>
      <c r="I1119" s="24"/>
      <c r="J1119" s="34"/>
      <c r="K1119" s="106"/>
      <c r="L1119" s="79"/>
      <c r="M1119" s="34"/>
      <c r="N1119" s="79"/>
      <c r="O1119" s="31"/>
      <c r="P1119" s="53"/>
      <c r="Q1119" s="40"/>
      <c r="S1119" s="41" t="str">
        <f t="shared" si="715"/>
        <v/>
      </c>
      <c r="T1119" s="41" t="str">
        <f t="shared" si="716"/>
        <v/>
      </c>
      <c r="U1119" s="41" t="str">
        <f t="shared" si="728"/>
        <v/>
      </c>
      <c r="W1119" s="74" t="str">
        <f>IF('Job Database'!$X1119="", "", 'Job Database'!$X1119)</f>
        <v/>
      </c>
      <c r="Y1119" s="41" t="str">
        <f>IF($W1119="", "", IF(COUNTIF($I$11:$I$3035, $W1119)&gt;0, "", MAX($Y$10:$Y1118)+1))</f>
        <v/>
      </c>
      <c r="Z1119" s="41">
        <v>1109</v>
      </c>
      <c r="AA1119" s="58" t="str">
        <f t="shared" si="729"/>
        <v/>
      </c>
      <c r="AC1119" s="41" t="str">
        <f t="shared" si="717"/>
        <v/>
      </c>
      <c r="AE1119" s="41" t="str">
        <f t="shared" si="730"/>
        <v/>
      </c>
      <c r="AJ1119" s="154" t="str">
        <f t="shared" si="731"/>
        <v/>
      </c>
      <c r="AL1119" s="120" t="str">
        <f t="shared" si="732"/>
        <v/>
      </c>
      <c r="AM1119" s="104" t="str">
        <f t="shared" si="733"/>
        <v/>
      </c>
      <c r="AN1119" s="104" t="str">
        <f t="shared" si="734"/>
        <v/>
      </c>
      <c r="AO1119" s="104" t="str">
        <f t="shared" si="718"/>
        <v/>
      </c>
      <c r="AP1119" s="104" t="str">
        <f t="shared" si="719"/>
        <v/>
      </c>
      <c r="AQ1119" s="121" t="str">
        <f t="shared" si="735"/>
        <v/>
      </c>
      <c r="AS1119" s="88" t="str">
        <f t="shared" si="720"/>
        <v/>
      </c>
      <c r="AT1119" s="68" t="str">
        <f t="shared" si="736"/>
        <v/>
      </c>
      <c r="AU1119" s="68" t="str">
        <f t="shared" si="737"/>
        <v/>
      </c>
      <c r="AV1119" s="68" t="str">
        <f t="shared" si="738"/>
        <v/>
      </c>
      <c r="AW1119" s="88" t="str">
        <f t="shared" si="721"/>
        <v/>
      </c>
      <c r="AZ1119" s="88" t="str">
        <f t="shared" si="722"/>
        <v/>
      </c>
      <c r="BA1119" s="68" t="str">
        <f t="shared" si="723"/>
        <v/>
      </c>
      <c r="BB1119" s="68" t="str">
        <f t="shared" si="724"/>
        <v/>
      </c>
      <c r="BC1119" s="68" t="str">
        <f t="shared" si="725"/>
        <v/>
      </c>
      <c r="BD1119" s="69" t="str">
        <f t="shared" si="726"/>
        <v/>
      </c>
      <c r="BE1119" s="69" t="str">
        <f t="shared" si="739"/>
        <v/>
      </c>
      <c r="BT1119" s="138" t="str">
        <f t="shared" ca="1" si="740"/>
        <v/>
      </c>
      <c r="BU1119" s="139" t="str">
        <f t="shared" ca="1" si="741"/>
        <v/>
      </c>
      <c r="BW1119" s="138" t="str">
        <f t="shared" si="742"/>
        <v/>
      </c>
      <c r="BX1119" s="104" t="str">
        <f t="shared" si="743"/>
        <v/>
      </c>
      <c r="BY1119" s="139" t="str">
        <f t="shared" si="744"/>
        <v/>
      </c>
      <c r="CA1119" s="138" t="str">
        <f t="shared" si="745"/>
        <v/>
      </c>
      <c r="CB1119" s="104" t="str">
        <f t="shared" si="746"/>
        <v/>
      </c>
      <c r="CC1119" s="139" t="str">
        <f t="shared" si="747"/>
        <v/>
      </c>
      <c r="CE1119" s="162" t="str">
        <f t="shared" si="748"/>
        <v/>
      </c>
      <c r="CF1119" s="163" t="str">
        <f t="shared" si="749"/>
        <v/>
      </c>
      <c r="CG1119" s="164" t="str">
        <f t="shared" si="750"/>
        <v/>
      </c>
      <c r="CI1119" s="162" t="str">
        <f t="shared" si="751"/>
        <v/>
      </c>
      <c r="CJ1119" s="163" t="str">
        <f t="shared" si="754"/>
        <v/>
      </c>
      <c r="CK1119" s="164" t="str">
        <f t="shared" si="755"/>
        <v/>
      </c>
      <c r="CM1119" s="169" t="str">
        <f t="shared" si="752"/>
        <v/>
      </c>
      <c r="CN1119" s="139" t="str">
        <f t="shared" si="753"/>
        <v/>
      </c>
      <c r="CP1119" s="41" t="str">
        <f>IF($CM1119="", "", COUNTIF($CM$11:$CM$3035, "&lt;"&amp;$CM1119)+1+COUNTIF($CM$11:$CM1119, $CM1119)-1)</f>
        <v/>
      </c>
    </row>
    <row r="1120" spans="1:94" x14ac:dyDescent="0.25">
      <c r="A1120" s="40"/>
      <c r="B1120" s="82" t="str">
        <f>IF($I1120="", "", IFERROR(INDEX('Job Database'!$AE$11:$AE$3035, MATCH($I1120, 'Job Database'!$X$11:$X$3035, 0)), ""))</f>
        <v/>
      </c>
      <c r="C1120" s="69" t="str">
        <f>IF($I1120="", "", IF(COUNTIF('Job Database'!$X$11:$X$3035, $I1120)=0, $AC$5, $AC$4))</f>
        <v/>
      </c>
      <c r="D1120" s="40"/>
      <c r="E1120" s="85" t="str">
        <f>IF($I1120="", "", IF(IFERROR(INDEX('Job Database'!$M$11:$M$3035, MATCH($I1120, 'Job Database'!$X$11:$X$3035, 0)), "")="", "", IFERROR(INDEX('Job Database'!$M$11:$M$3035, MATCH($I1120, 'Job Database'!$X$11:$X$3035, 0)), "")))</f>
        <v/>
      </c>
      <c r="F1120" s="40"/>
      <c r="G1120" s="88" t="str">
        <f t="shared" si="727"/>
        <v/>
      </c>
      <c r="H1120" s="40"/>
      <c r="I1120" s="24"/>
      <c r="J1120" s="34"/>
      <c r="K1120" s="106"/>
      <c r="L1120" s="79"/>
      <c r="M1120" s="34"/>
      <c r="N1120" s="79"/>
      <c r="O1120" s="31"/>
      <c r="P1120" s="53"/>
      <c r="Q1120" s="40"/>
      <c r="S1120" s="41" t="str">
        <f t="shared" si="715"/>
        <v/>
      </c>
      <c r="T1120" s="41" t="str">
        <f t="shared" si="716"/>
        <v/>
      </c>
      <c r="U1120" s="41" t="str">
        <f t="shared" si="728"/>
        <v/>
      </c>
      <c r="W1120" s="74" t="str">
        <f>IF('Job Database'!$X1120="", "", 'Job Database'!$X1120)</f>
        <v/>
      </c>
      <c r="Y1120" s="41" t="str">
        <f>IF($W1120="", "", IF(COUNTIF($I$11:$I$3035, $W1120)&gt;0, "", MAX($Y$10:$Y1119)+1))</f>
        <v/>
      </c>
      <c r="Z1120" s="41">
        <v>1110</v>
      </c>
      <c r="AA1120" s="58" t="str">
        <f t="shared" si="729"/>
        <v/>
      </c>
      <c r="AC1120" s="41" t="str">
        <f t="shared" si="717"/>
        <v/>
      </c>
      <c r="AE1120" s="41" t="str">
        <f t="shared" si="730"/>
        <v/>
      </c>
      <c r="AJ1120" s="154" t="str">
        <f t="shared" si="731"/>
        <v/>
      </c>
      <c r="AL1120" s="120" t="str">
        <f t="shared" si="732"/>
        <v/>
      </c>
      <c r="AM1120" s="104" t="str">
        <f t="shared" si="733"/>
        <v/>
      </c>
      <c r="AN1120" s="104" t="str">
        <f t="shared" si="734"/>
        <v/>
      </c>
      <c r="AO1120" s="104" t="str">
        <f t="shared" si="718"/>
        <v/>
      </c>
      <c r="AP1120" s="104" t="str">
        <f t="shared" si="719"/>
        <v/>
      </c>
      <c r="AQ1120" s="121" t="str">
        <f t="shared" si="735"/>
        <v/>
      </c>
      <c r="AS1120" s="88" t="str">
        <f t="shared" si="720"/>
        <v/>
      </c>
      <c r="AT1120" s="68" t="str">
        <f t="shared" si="736"/>
        <v/>
      </c>
      <c r="AU1120" s="68" t="str">
        <f t="shared" si="737"/>
        <v/>
      </c>
      <c r="AV1120" s="68" t="str">
        <f t="shared" si="738"/>
        <v/>
      </c>
      <c r="AW1120" s="88" t="str">
        <f t="shared" si="721"/>
        <v/>
      </c>
      <c r="AZ1120" s="88" t="str">
        <f t="shared" si="722"/>
        <v/>
      </c>
      <c r="BA1120" s="68" t="str">
        <f t="shared" si="723"/>
        <v/>
      </c>
      <c r="BB1120" s="68" t="str">
        <f t="shared" si="724"/>
        <v/>
      </c>
      <c r="BC1120" s="68" t="str">
        <f t="shared" si="725"/>
        <v/>
      </c>
      <c r="BD1120" s="69" t="str">
        <f t="shared" si="726"/>
        <v/>
      </c>
      <c r="BE1120" s="69" t="str">
        <f t="shared" si="739"/>
        <v/>
      </c>
      <c r="BT1120" s="138" t="str">
        <f t="shared" ca="1" si="740"/>
        <v/>
      </c>
      <c r="BU1120" s="139" t="str">
        <f t="shared" ca="1" si="741"/>
        <v/>
      </c>
      <c r="BW1120" s="138" t="str">
        <f t="shared" si="742"/>
        <v/>
      </c>
      <c r="BX1120" s="104" t="str">
        <f t="shared" si="743"/>
        <v/>
      </c>
      <c r="BY1120" s="139" t="str">
        <f t="shared" si="744"/>
        <v/>
      </c>
      <c r="CA1120" s="138" t="str">
        <f t="shared" si="745"/>
        <v/>
      </c>
      <c r="CB1120" s="104" t="str">
        <f t="shared" si="746"/>
        <v/>
      </c>
      <c r="CC1120" s="139" t="str">
        <f t="shared" si="747"/>
        <v/>
      </c>
      <c r="CE1120" s="162" t="str">
        <f t="shared" si="748"/>
        <v/>
      </c>
      <c r="CF1120" s="163" t="str">
        <f t="shared" si="749"/>
        <v/>
      </c>
      <c r="CG1120" s="164" t="str">
        <f t="shared" si="750"/>
        <v/>
      </c>
      <c r="CI1120" s="162" t="str">
        <f t="shared" si="751"/>
        <v/>
      </c>
      <c r="CJ1120" s="163" t="str">
        <f t="shared" si="754"/>
        <v/>
      </c>
      <c r="CK1120" s="164" t="str">
        <f t="shared" si="755"/>
        <v/>
      </c>
      <c r="CM1120" s="169" t="str">
        <f t="shared" si="752"/>
        <v/>
      </c>
      <c r="CN1120" s="139" t="str">
        <f t="shared" si="753"/>
        <v/>
      </c>
      <c r="CP1120" s="41" t="str">
        <f>IF($CM1120="", "", COUNTIF($CM$11:$CM$3035, "&lt;"&amp;$CM1120)+1+COUNTIF($CM$11:$CM1120, $CM1120)-1)</f>
        <v/>
      </c>
    </row>
    <row r="1121" spans="1:94" x14ac:dyDescent="0.25">
      <c r="A1121" s="40"/>
      <c r="B1121" s="82" t="str">
        <f>IF($I1121="", "", IFERROR(INDEX('Job Database'!$AE$11:$AE$3035, MATCH($I1121, 'Job Database'!$X$11:$X$3035, 0)), ""))</f>
        <v/>
      </c>
      <c r="C1121" s="69" t="str">
        <f>IF($I1121="", "", IF(COUNTIF('Job Database'!$X$11:$X$3035, $I1121)=0, $AC$5, $AC$4))</f>
        <v/>
      </c>
      <c r="D1121" s="40"/>
      <c r="E1121" s="85" t="str">
        <f>IF($I1121="", "", IF(IFERROR(INDEX('Job Database'!$M$11:$M$3035, MATCH($I1121, 'Job Database'!$X$11:$X$3035, 0)), "")="", "", IFERROR(INDEX('Job Database'!$M$11:$M$3035, MATCH($I1121, 'Job Database'!$X$11:$X$3035, 0)), "")))</f>
        <v/>
      </c>
      <c r="F1121" s="40"/>
      <c r="G1121" s="88" t="str">
        <f t="shared" si="727"/>
        <v/>
      </c>
      <c r="H1121" s="40"/>
      <c r="I1121" s="24"/>
      <c r="J1121" s="34"/>
      <c r="K1121" s="106"/>
      <c r="L1121" s="79"/>
      <c r="M1121" s="34"/>
      <c r="N1121" s="79"/>
      <c r="O1121" s="31"/>
      <c r="P1121" s="53"/>
      <c r="Q1121" s="40"/>
      <c r="S1121" s="41" t="str">
        <f t="shared" si="715"/>
        <v/>
      </c>
      <c r="T1121" s="41" t="str">
        <f t="shared" si="716"/>
        <v/>
      </c>
      <c r="U1121" s="41" t="str">
        <f t="shared" si="728"/>
        <v/>
      </c>
      <c r="W1121" s="74" t="str">
        <f>IF('Job Database'!$X1121="", "", 'Job Database'!$X1121)</f>
        <v/>
      </c>
      <c r="Y1121" s="41" t="str">
        <f>IF($W1121="", "", IF(COUNTIF($I$11:$I$3035, $W1121)&gt;0, "", MAX($Y$10:$Y1120)+1))</f>
        <v/>
      </c>
      <c r="Z1121" s="41">
        <v>1111</v>
      </c>
      <c r="AA1121" s="58" t="str">
        <f t="shared" si="729"/>
        <v/>
      </c>
      <c r="AC1121" s="41" t="str">
        <f t="shared" si="717"/>
        <v/>
      </c>
      <c r="AE1121" s="41" t="str">
        <f t="shared" si="730"/>
        <v/>
      </c>
      <c r="AJ1121" s="154" t="str">
        <f t="shared" si="731"/>
        <v/>
      </c>
      <c r="AL1121" s="120" t="str">
        <f t="shared" si="732"/>
        <v/>
      </c>
      <c r="AM1121" s="104" t="str">
        <f t="shared" si="733"/>
        <v/>
      </c>
      <c r="AN1121" s="104" t="str">
        <f t="shared" si="734"/>
        <v/>
      </c>
      <c r="AO1121" s="104" t="str">
        <f t="shared" si="718"/>
        <v/>
      </c>
      <c r="AP1121" s="104" t="str">
        <f t="shared" si="719"/>
        <v/>
      </c>
      <c r="AQ1121" s="121" t="str">
        <f t="shared" si="735"/>
        <v/>
      </c>
      <c r="AS1121" s="88" t="str">
        <f t="shared" si="720"/>
        <v/>
      </c>
      <c r="AT1121" s="68" t="str">
        <f t="shared" si="736"/>
        <v/>
      </c>
      <c r="AU1121" s="68" t="str">
        <f t="shared" si="737"/>
        <v/>
      </c>
      <c r="AV1121" s="68" t="str">
        <f t="shared" si="738"/>
        <v/>
      </c>
      <c r="AW1121" s="88" t="str">
        <f t="shared" si="721"/>
        <v/>
      </c>
      <c r="AZ1121" s="88" t="str">
        <f t="shared" si="722"/>
        <v/>
      </c>
      <c r="BA1121" s="68" t="str">
        <f t="shared" si="723"/>
        <v/>
      </c>
      <c r="BB1121" s="68" t="str">
        <f t="shared" si="724"/>
        <v/>
      </c>
      <c r="BC1121" s="68" t="str">
        <f t="shared" si="725"/>
        <v/>
      </c>
      <c r="BD1121" s="69" t="str">
        <f t="shared" si="726"/>
        <v/>
      </c>
      <c r="BE1121" s="69" t="str">
        <f t="shared" si="739"/>
        <v/>
      </c>
      <c r="BT1121" s="138" t="str">
        <f t="shared" ca="1" si="740"/>
        <v/>
      </c>
      <c r="BU1121" s="139" t="str">
        <f t="shared" ca="1" si="741"/>
        <v/>
      </c>
      <c r="BW1121" s="138" t="str">
        <f t="shared" si="742"/>
        <v/>
      </c>
      <c r="BX1121" s="104" t="str">
        <f t="shared" si="743"/>
        <v/>
      </c>
      <c r="BY1121" s="139" t="str">
        <f t="shared" si="744"/>
        <v/>
      </c>
      <c r="CA1121" s="138" t="str">
        <f t="shared" si="745"/>
        <v/>
      </c>
      <c r="CB1121" s="104" t="str">
        <f t="shared" si="746"/>
        <v/>
      </c>
      <c r="CC1121" s="139" t="str">
        <f t="shared" si="747"/>
        <v/>
      </c>
      <c r="CE1121" s="162" t="str">
        <f t="shared" si="748"/>
        <v/>
      </c>
      <c r="CF1121" s="163" t="str">
        <f t="shared" si="749"/>
        <v/>
      </c>
      <c r="CG1121" s="164" t="str">
        <f t="shared" si="750"/>
        <v/>
      </c>
      <c r="CI1121" s="162" t="str">
        <f t="shared" si="751"/>
        <v/>
      </c>
      <c r="CJ1121" s="163" t="str">
        <f t="shared" si="754"/>
        <v/>
      </c>
      <c r="CK1121" s="164" t="str">
        <f t="shared" si="755"/>
        <v/>
      </c>
      <c r="CM1121" s="169" t="str">
        <f t="shared" si="752"/>
        <v/>
      </c>
      <c r="CN1121" s="139" t="str">
        <f t="shared" si="753"/>
        <v/>
      </c>
      <c r="CP1121" s="41" t="str">
        <f>IF($CM1121="", "", COUNTIF($CM$11:$CM$3035, "&lt;"&amp;$CM1121)+1+COUNTIF($CM$11:$CM1121, $CM1121)-1)</f>
        <v/>
      </c>
    </row>
    <row r="1122" spans="1:94" x14ac:dyDescent="0.25">
      <c r="A1122" s="40"/>
      <c r="B1122" s="82" t="str">
        <f>IF($I1122="", "", IFERROR(INDEX('Job Database'!$AE$11:$AE$3035, MATCH($I1122, 'Job Database'!$X$11:$X$3035, 0)), ""))</f>
        <v/>
      </c>
      <c r="C1122" s="69" t="str">
        <f>IF($I1122="", "", IF(COUNTIF('Job Database'!$X$11:$X$3035, $I1122)=0, $AC$5, $AC$4))</f>
        <v/>
      </c>
      <c r="D1122" s="40"/>
      <c r="E1122" s="85" t="str">
        <f>IF($I1122="", "", IF(IFERROR(INDEX('Job Database'!$M$11:$M$3035, MATCH($I1122, 'Job Database'!$X$11:$X$3035, 0)), "")="", "", IFERROR(INDEX('Job Database'!$M$11:$M$3035, MATCH($I1122, 'Job Database'!$X$11:$X$3035, 0)), "")))</f>
        <v/>
      </c>
      <c r="F1122" s="40"/>
      <c r="G1122" s="88" t="str">
        <f t="shared" si="727"/>
        <v/>
      </c>
      <c r="H1122" s="40"/>
      <c r="I1122" s="24"/>
      <c r="J1122" s="34"/>
      <c r="K1122" s="106"/>
      <c r="L1122" s="79"/>
      <c r="M1122" s="34"/>
      <c r="N1122" s="79"/>
      <c r="O1122" s="31"/>
      <c r="P1122" s="53"/>
      <c r="Q1122" s="40"/>
      <c r="S1122" s="41" t="str">
        <f t="shared" si="715"/>
        <v/>
      </c>
      <c r="T1122" s="41" t="str">
        <f t="shared" si="716"/>
        <v/>
      </c>
      <c r="U1122" s="41" t="str">
        <f t="shared" si="728"/>
        <v/>
      </c>
      <c r="W1122" s="74" t="str">
        <f>IF('Job Database'!$X1122="", "", 'Job Database'!$X1122)</f>
        <v/>
      </c>
      <c r="Y1122" s="41" t="str">
        <f>IF($W1122="", "", IF(COUNTIF($I$11:$I$3035, $W1122)&gt;0, "", MAX($Y$10:$Y1121)+1))</f>
        <v/>
      </c>
      <c r="Z1122" s="41">
        <v>1112</v>
      </c>
      <c r="AA1122" s="58" t="str">
        <f t="shared" si="729"/>
        <v/>
      </c>
      <c r="AC1122" s="41" t="str">
        <f t="shared" si="717"/>
        <v/>
      </c>
      <c r="AE1122" s="41" t="str">
        <f t="shared" si="730"/>
        <v/>
      </c>
      <c r="AJ1122" s="154" t="str">
        <f t="shared" si="731"/>
        <v/>
      </c>
      <c r="AL1122" s="120" t="str">
        <f t="shared" si="732"/>
        <v/>
      </c>
      <c r="AM1122" s="104" t="str">
        <f t="shared" si="733"/>
        <v/>
      </c>
      <c r="AN1122" s="104" t="str">
        <f t="shared" si="734"/>
        <v/>
      </c>
      <c r="AO1122" s="104" t="str">
        <f t="shared" si="718"/>
        <v/>
      </c>
      <c r="AP1122" s="104" t="str">
        <f t="shared" si="719"/>
        <v/>
      </c>
      <c r="AQ1122" s="121" t="str">
        <f t="shared" si="735"/>
        <v/>
      </c>
      <c r="AS1122" s="88" t="str">
        <f t="shared" si="720"/>
        <v/>
      </c>
      <c r="AT1122" s="68" t="str">
        <f t="shared" si="736"/>
        <v/>
      </c>
      <c r="AU1122" s="68" t="str">
        <f t="shared" si="737"/>
        <v/>
      </c>
      <c r="AV1122" s="68" t="str">
        <f t="shared" si="738"/>
        <v/>
      </c>
      <c r="AW1122" s="88" t="str">
        <f t="shared" si="721"/>
        <v/>
      </c>
      <c r="AZ1122" s="88" t="str">
        <f t="shared" si="722"/>
        <v/>
      </c>
      <c r="BA1122" s="68" t="str">
        <f t="shared" si="723"/>
        <v/>
      </c>
      <c r="BB1122" s="68" t="str">
        <f t="shared" si="724"/>
        <v/>
      </c>
      <c r="BC1122" s="68" t="str">
        <f t="shared" si="725"/>
        <v/>
      </c>
      <c r="BD1122" s="69" t="str">
        <f t="shared" si="726"/>
        <v/>
      </c>
      <c r="BE1122" s="69" t="str">
        <f t="shared" si="739"/>
        <v/>
      </c>
      <c r="BT1122" s="138" t="str">
        <f t="shared" ca="1" si="740"/>
        <v/>
      </c>
      <c r="BU1122" s="139" t="str">
        <f t="shared" ca="1" si="741"/>
        <v/>
      </c>
      <c r="BW1122" s="138" t="str">
        <f t="shared" si="742"/>
        <v/>
      </c>
      <c r="BX1122" s="104" t="str">
        <f t="shared" si="743"/>
        <v/>
      </c>
      <c r="BY1122" s="139" t="str">
        <f t="shared" si="744"/>
        <v/>
      </c>
      <c r="CA1122" s="138" t="str">
        <f t="shared" si="745"/>
        <v/>
      </c>
      <c r="CB1122" s="104" t="str">
        <f t="shared" si="746"/>
        <v/>
      </c>
      <c r="CC1122" s="139" t="str">
        <f t="shared" si="747"/>
        <v/>
      </c>
      <c r="CE1122" s="162" t="str">
        <f t="shared" si="748"/>
        <v/>
      </c>
      <c r="CF1122" s="163" t="str">
        <f t="shared" si="749"/>
        <v/>
      </c>
      <c r="CG1122" s="164" t="str">
        <f t="shared" si="750"/>
        <v/>
      </c>
      <c r="CI1122" s="162" t="str">
        <f t="shared" si="751"/>
        <v/>
      </c>
      <c r="CJ1122" s="163" t="str">
        <f t="shared" si="754"/>
        <v/>
      </c>
      <c r="CK1122" s="164" t="str">
        <f t="shared" si="755"/>
        <v/>
      </c>
      <c r="CM1122" s="169" t="str">
        <f t="shared" si="752"/>
        <v/>
      </c>
      <c r="CN1122" s="139" t="str">
        <f t="shared" si="753"/>
        <v/>
      </c>
      <c r="CP1122" s="41" t="str">
        <f>IF($CM1122="", "", COUNTIF($CM$11:$CM$3035, "&lt;"&amp;$CM1122)+1+COUNTIF($CM$11:$CM1122, $CM1122)-1)</f>
        <v/>
      </c>
    </row>
    <row r="1123" spans="1:94" x14ac:dyDescent="0.25">
      <c r="A1123" s="40"/>
      <c r="B1123" s="82" t="str">
        <f>IF($I1123="", "", IFERROR(INDEX('Job Database'!$AE$11:$AE$3035, MATCH($I1123, 'Job Database'!$X$11:$X$3035, 0)), ""))</f>
        <v/>
      </c>
      <c r="C1123" s="69" t="str">
        <f>IF($I1123="", "", IF(COUNTIF('Job Database'!$X$11:$X$3035, $I1123)=0, $AC$5, $AC$4))</f>
        <v/>
      </c>
      <c r="D1123" s="40"/>
      <c r="E1123" s="85" t="str">
        <f>IF($I1123="", "", IF(IFERROR(INDEX('Job Database'!$M$11:$M$3035, MATCH($I1123, 'Job Database'!$X$11:$X$3035, 0)), "")="", "", IFERROR(INDEX('Job Database'!$M$11:$M$3035, MATCH($I1123, 'Job Database'!$X$11:$X$3035, 0)), "")))</f>
        <v/>
      </c>
      <c r="F1123" s="40"/>
      <c r="G1123" s="88" t="str">
        <f t="shared" si="727"/>
        <v/>
      </c>
      <c r="H1123" s="40"/>
      <c r="I1123" s="24"/>
      <c r="J1123" s="34"/>
      <c r="K1123" s="106"/>
      <c r="L1123" s="79"/>
      <c r="M1123" s="34"/>
      <c r="N1123" s="79"/>
      <c r="O1123" s="31"/>
      <c r="P1123" s="53"/>
      <c r="Q1123" s="40"/>
      <c r="S1123" s="41" t="str">
        <f t="shared" si="715"/>
        <v/>
      </c>
      <c r="T1123" s="41" t="str">
        <f t="shared" si="716"/>
        <v/>
      </c>
      <c r="U1123" s="41" t="str">
        <f t="shared" si="728"/>
        <v/>
      </c>
      <c r="W1123" s="74" t="str">
        <f>IF('Job Database'!$X1123="", "", 'Job Database'!$X1123)</f>
        <v/>
      </c>
      <c r="Y1123" s="41" t="str">
        <f>IF($W1123="", "", IF(COUNTIF($I$11:$I$3035, $W1123)&gt;0, "", MAX($Y$10:$Y1122)+1))</f>
        <v/>
      </c>
      <c r="Z1123" s="41">
        <v>1113</v>
      </c>
      <c r="AA1123" s="58" t="str">
        <f t="shared" si="729"/>
        <v/>
      </c>
      <c r="AC1123" s="41" t="str">
        <f t="shared" si="717"/>
        <v/>
      </c>
      <c r="AE1123" s="41" t="str">
        <f t="shared" si="730"/>
        <v/>
      </c>
      <c r="AJ1123" s="154" t="str">
        <f t="shared" si="731"/>
        <v/>
      </c>
      <c r="AL1123" s="120" t="str">
        <f t="shared" si="732"/>
        <v/>
      </c>
      <c r="AM1123" s="104" t="str">
        <f t="shared" si="733"/>
        <v/>
      </c>
      <c r="AN1123" s="104" t="str">
        <f t="shared" si="734"/>
        <v/>
      </c>
      <c r="AO1123" s="104" t="str">
        <f t="shared" si="718"/>
        <v/>
      </c>
      <c r="AP1123" s="104" t="str">
        <f t="shared" si="719"/>
        <v/>
      </c>
      <c r="AQ1123" s="121" t="str">
        <f t="shared" si="735"/>
        <v/>
      </c>
      <c r="AS1123" s="88" t="str">
        <f t="shared" si="720"/>
        <v/>
      </c>
      <c r="AT1123" s="68" t="str">
        <f t="shared" si="736"/>
        <v/>
      </c>
      <c r="AU1123" s="68" t="str">
        <f t="shared" si="737"/>
        <v/>
      </c>
      <c r="AV1123" s="68" t="str">
        <f t="shared" si="738"/>
        <v/>
      </c>
      <c r="AW1123" s="88" t="str">
        <f t="shared" si="721"/>
        <v/>
      </c>
      <c r="AZ1123" s="88" t="str">
        <f t="shared" si="722"/>
        <v/>
      </c>
      <c r="BA1123" s="68" t="str">
        <f t="shared" si="723"/>
        <v/>
      </c>
      <c r="BB1123" s="68" t="str">
        <f t="shared" si="724"/>
        <v/>
      </c>
      <c r="BC1123" s="68" t="str">
        <f t="shared" si="725"/>
        <v/>
      </c>
      <c r="BD1123" s="69" t="str">
        <f t="shared" si="726"/>
        <v/>
      </c>
      <c r="BE1123" s="69" t="str">
        <f t="shared" si="739"/>
        <v/>
      </c>
      <c r="BT1123" s="138" t="str">
        <f t="shared" ca="1" si="740"/>
        <v/>
      </c>
      <c r="BU1123" s="139" t="str">
        <f t="shared" ca="1" si="741"/>
        <v/>
      </c>
      <c r="BW1123" s="138" t="str">
        <f t="shared" si="742"/>
        <v/>
      </c>
      <c r="BX1123" s="104" t="str">
        <f t="shared" si="743"/>
        <v/>
      </c>
      <c r="BY1123" s="139" t="str">
        <f t="shared" si="744"/>
        <v/>
      </c>
      <c r="CA1123" s="138" t="str">
        <f t="shared" si="745"/>
        <v/>
      </c>
      <c r="CB1123" s="104" t="str">
        <f t="shared" si="746"/>
        <v/>
      </c>
      <c r="CC1123" s="139" t="str">
        <f t="shared" si="747"/>
        <v/>
      </c>
      <c r="CE1123" s="162" t="str">
        <f t="shared" si="748"/>
        <v/>
      </c>
      <c r="CF1123" s="163" t="str">
        <f t="shared" si="749"/>
        <v/>
      </c>
      <c r="CG1123" s="164" t="str">
        <f t="shared" si="750"/>
        <v/>
      </c>
      <c r="CI1123" s="162" t="str">
        <f t="shared" si="751"/>
        <v/>
      </c>
      <c r="CJ1123" s="163" t="str">
        <f t="shared" si="754"/>
        <v/>
      </c>
      <c r="CK1123" s="164" t="str">
        <f t="shared" si="755"/>
        <v/>
      </c>
      <c r="CM1123" s="169" t="str">
        <f t="shared" si="752"/>
        <v/>
      </c>
      <c r="CN1123" s="139" t="str">
        <f t="shared" si="753"/>
        <v/>
      </c>
      <c r="CP1123" s="41" t="str">
        <f>IF($CM1123="", "", COUNTIF($CM$11:$CM$3035, "&lt;"&amp;$CM1123)+1+COUNTIF($CM$11:$CM1123, $CM1123)-1)</f>
        <v/>
      </c>
    </row>
    <row r="1124" spans="1:94" x14ac:dyDescent="0.25">
      <c r="A1124" s="40"/>
      <c r="B1124" s="82" t="str">
        <f>IF($I1124="", "", IFERROR(INDEX('Job Database'!$AE$11:$AE$3035, MATCH($I1124, 'Job Database'!$X$11:$X$3035, 0)), ""))</f>
        <v/>
      </c>
      <c r="C1124" s="69" t="str">
        <f>IF($I1124="", "", IF(COUNTIF('Job Database'!$X$11:$X$3035, $I1124)=0, $AC$5, $AC$4))</f>
        <v/>
      </c>
      <c r="D1124" s="40"/>
      <c r="E1124" s="85" t="str">
        <f>IF($I1124="", "", IF(IFERROR(INDEX('Job Database'!$M$11:$M$3035, MATCH($I1124, 'Job Database'!$X$11:$X$3035, 0)), "")="", "", IFERROR(INDEX('Job Database'!$M$11:$M$3035, MATCH($I1124, 'Job Database'!$X$11:$X$3035, 0)), "")))</f>
        <v/>
      </c>
      <c r="F1124" s="40"/>
      <c r="G1124" s="88" t="str">
        <f t="shared" si="727"/>
        <v/>
      </c>
      <c r="H1124" s="40"/>
      <c r="I1124" s="24"/>
      <c r="J1124" s="34"/>
      <c r="K1124" s="106"/>
      <c r="L1124" s="79"/>
      <c r="M1124" s="34"/>
      <c r="N1124" s="79"/>
      <c r="O1124" s="31"/>
      <c r="P1124" s="53"/>
      <c r="Q1124" s="40"/>
      <c r="S1124" s="41" t="str">
        <f t="shared" si="715"/>
        <v/>
      </c>
      <c r="T1124" s="41" t="str">
        <f t="shared" si="716"/>
        <v/>
      </c>
      <c r="U1124" s="41" t="str">
        <f t="shared" si="728"/>
        <v/>
      </c>
      <c r="W1124" s="74" t="str">
        <f>IF('Job Database'!$X1124="", "", 'Job Database'!$X1124)</f>
        <v/>
      </c>
      <c r="Y1124" s="41" t="str">
        <f>IF($W1124="", "", IF(COUNTIF($I$11:$I$3035, $W1124)&gt;0, "", MAX($Y$10:$Y1123)+1))</f>
        <v/>
      </c>
      <c r="Z1124" s="41">
        <v>1114</v>
      </c>
      <c r="AA1124" s="58" t="str">
        <f t="shared" si="729"/>
        <v/>
      </c>
      <c r="AC1124" s="41" t="str">
        <f t="shared" si="717"/>
        <v/>
      </c>
      <c r="AE1124" s="41" t="str">
        <f t="shared" si="730"/>
        <v/>
      </c>
      <c r="AJ1124" s="154" t="str">
        <f t="shared" si="731"/>
        <v/>
      </c>
      <c r="AL1124" s="120" t="str">
        <f t="shared" si="732"/>
        <v/>
      </c>
      <c r="AM1124" s="104" t="str">
        <f t="shared" si="733"/>
        <v/>
      </c>
      <c r="AN1124" s="104" t="str">
        <f t="shared" si="734"/>
        <v/>
      </c>
      <c r="AO1124" s="104" t="str">
        <f t="shared" si="718"/>
        <v/>
      </c>
      <c r="AP1124" s="104" t="str">
        <f t="shared" si="719"/>
        <v/>
      </c>
      <c r="AQ1124" s="121" t="str">
        <f t="shared" si="735"/>
        <v/>
      </c>
      <c r="AS1124" s="88" t="str">
        <f t="shared" si="720"/>
        <v/>
      </c>
      <c r="AT1124" s="68" t="str">
        <f t="shared" si="736"/>
        <v/>
      </c>
      <c r="AU1124" s="68" t="str">
        <f t="shared" si="737"/>
        <v/>
      </c>
      <c r="AV1124" s="68" t="str">
        <f t="shared" si="738"/>
        <v/>
      </c>
      <c r="AW1124" s="88" t="str">
        <f t="shared" si="721"/>
        <v/>
      </c>
      <c r="AZ1124" s="88" t="str">
        <f t="shared" si="722"/>
        <v/>
      </c>
      <c r="BA1124" s="68" t="str">
        <f t="shared" si="723"/>
        <v/>
      </c>
      <c r="BB1124" s="68" t="str">
        <f t="shared" si="724"/>
        <v/>
      </c>
      <c r="BC1124" s="68" t="str">
        <f t="shared" si="725"/>
        <v/>
      </c>
      <c r="BD1124" s="69" t="str">
        <f t="shared" si="726"/>
        <v/>
      </c>
      <c r="BE1124" s="69" t="str">
        <f t="shared" si="739"/>
        <v/>
      </c>
      <c r="BT1124" s="138" t="str">
        <f t="shared" ca="1" si="740"/>
        <v/>
      </c>
      <c r="BU1124" s="139" t="str">
        <f t="shared" ca="1" si="741"/>
        <v/>
      </c>
      <c r="BW1124" s="138" t="str">
        <f t="shared" si="742"/>
        <v/>
      </c>
      <c r="BX1124" s="104" t="str">
        <f t="shared" si="743"/>
        <v/>
      </c>
      <c r="BY1124" s="139" t="str">
        <f t="shared" si="744"/>
        <v/>
      </c>
      <c r="CA1124" s="138" t="str">
        <f t="shared" si="745"/>
        <v/>
      </c>
      <c r="CB1124" s="104" t="str">
        <f t="shared" si="746"/>
        <v/>
      </c>
      <c r="CC1124" s="139" t="str">
        <f t="shared" si="747"/>
        <v/>
      </c>
      <c r="CE1124" s="162" t="str">
        <f t="shared" si="748"/>
        <v/>
      </c>
      <c r="CF1124" s="163" t="str">
        <f t="shared" si="749"/>
        <v/>
      </c>
      <c r="CG1124" s="164" t="str">
        <f t="shared" si="750"/>
        <v/>
      </c>
      <c r="CI1124" s="162" t="str">
        <f t="shared" si="751"/>
        <v/>
      </c>
      <c r="CJ1124" s="163" t="str">
        <f t="shared" si="754"/>
        <v/>
      </c>
      <c r="CK1124" s="164" t="str">
        <f t="shared" si="755"/>
        <v/>
      </c>
      <c r="CM1124" s="169" t="str">
        <f t="shared" si="752"/>
        <v/>
      </c>
      <c r="CN1124" s="139" t="str">
        <f t="shared" si="753"/>
        <v/>
      </c>
      <c r="CP1124" s="41" t="str">
        <f>IF($CM1124="", "", COUNTIF($CM$11:$CM$3035, "&lt;"&amp;$CM1124)+1+COUNTIF($CM$11:$CM1124, $CM1124)-1)</f>
        <v/>
      </c>
    </row>
    <row r="1125" spans="1:94" x14ac:dyDescent="0.25">
      <c r="A1125" s="40"/>
      <c r="B1125" s="82" t="str">
        <f>IF($I1125="", "", IFERROR(INDEX('Job Database'!$AE$11:$AE$3035, MATCH($I1125, 'Job Database'!$X$11:$X$3035, 0)), ""))</f>
        <v/>
      </c>
      <c r="C1125" s="69" t="str">
        <f>IF($I1125="", "", IF(COUNTIF('Job Database'!$X$11:$X$3035, $I1125)=0, $AC$5, $AC$4))</f>
        <v/>
      </c>
      <c r="D1125" s="40"/>
      <c r="E1125" s="85" t="str">
        <f>IF($I1125="", "", IF(IFERROR(INDEX('Job Database'!$M$11:$M$3035, MATCH($I1125, 'Job Database'!$X$11:$X$3035, 0)), "")="", "", IFERROR(INDEX('Job Database'!$M$11:$M$3035, MATCH($I1125, 'Job Database'!$X$11:$X$3035, 0)), "")))</f>
        <v/>
      </c>
      <c r="F1125" s="40"/>
      <c r="G1125" s="88" t="str">
        <f t="shared" si="727"/>
        <v/>
      </c>
      <c r="H1125" s="40"/>
      <c r="I1125" s="24"/>
      <c r="J1125" s="34"/>
      <c r="K1125" s="106"/>
      <c r="L1125" s="79"/>
      <c r="M1125" s="34"/>
      <c r="N1125" s="79"/>
      <c r="O1125" s="31"/>
      <c r="P1125" s="53"/>
      <c r="Q1125" s="40"/>
      <c r="S1125" s="41" t="str">
        <f t="shared" si="715"/>
        <v/>
      </c>
      <c r="T1125" s="41" t="str">
        <f t="shared" si="716"/>
        <v/>
      </c>
      <c r="U1125" s="41" t="str">
        <f t="shared" si="728"/>
        <v/>
      </c>
      <c r="W1125" s="74" t="str">
        <f>IF('Job Database'!$X1125="", "", 'Job Database'!$X1125)</f>
        <v/>
      </c>
      <c r="Y1125" s="41" t="str">
        <f>IF($W1125="", "", IF(COUNTIF($I$11:$I$3035, $W1125)&gt;0, "", MAX($Y$10:$Y1124)+1))</f>
        <v/>
      </c>
      <c r="Z1125" s="41">
        <v>1115</v>
      </c>
      <c r="AA1125" s="58" t="str">
        <f t="shared" si="729"/>
        <v/>
      </c>
      <c r="AC1125" s="41" t="str">
        <f t="shared" si="717"/>
        <v/>
      </c>
      <c r="AE1125" s="41" t="str">
        <f t="shared" si="730"/>
        <v/>
      </c>
      <c r="AJ1125" s="154" t="str">
        <f t="shared" si="731"/>
        <v/>
      </c>
      <c r="AL1125" s="120" t="str">
        <f t="shared" si="732"/>
        <v/>
      </c>
      <c r="AM1125" s="104" t="str">
        <f t="shared" si="733"/>
        <v/>
      </c>
      <c r="AN1125" s="104" t="str">
        <f t="shared" si="734"/>
        <v/>
      </c>
      <c r="AO1125" s="104" t="str">
        <f t="shared" si="718"/>
        <v/>
      </c>
      <c r="AP1125" s="104" t="str">
        <f t="shared" si="719"/>
        <v/>
      </c>
      <c r="AQ1125" s="121" t="str">
        <f t="shared" si="735"/>
        <v/>
      </c>
      <c r="AS1125" s="88" t="str">
        <f t="shared" si="720"/>
        <v/>
      </c>
      <c r="AT1125" s="68" t="str">
        <f t="shared" si="736"/>
        <v/>
      </c>
      <c r="AU1125" s="68" t="str">
        <f t="shared" si="737"/>
        <v/>
      </c>
      <c r="AV1125" s="68" t="str">
        <f t="shared" si="738"/>
        <v/>
      </c>
      <c r="AW1125" s="88" t="str">
        <f t="shared" si="721"/>
        <v/>
      </c>
      <c r="AZ1125" s="88" t="str">
        <f t="shared" si="722"/>
        <v/>
      </c>
      <c r="BA1125" s="68" t="str">
        <f t="shared" si="723"/>
        <v/>
      </c>
      <c r="BB1125" s="68" t="str">
        <f t="shared" si="724"/>
        <v/>
      </c>
      <c r="BC1125" s="68" t="str">
        <f t="shared" si="725"/>
        <v/>
      </c>
      <c r="BD1125" s="69" t="str">
        <f t="shared" si="726"/>
        <v/>
      </c>
      <c r="BE1125" s="69" t="str">
        <f t="shared" si="739"/>
        <v/>
      </c>
      <c r="BT1125" s="138" t="str">
        <f t="shared" ca="1" si="740"/>
        <v/>
      </c>
      <c r="BU1125" s="139" t="str">
        <f t="shared" ca="1" si="741"/>
        <v/>
      </c>
      <c r="BW1125" s="138" t="str">
        <f t="shared" si="742"/>
        <v/>
      </c>
      <c r="BX1125" s="104" t="str">
        <f t="shared" si="743"/>
        <v/>
      </c>
      <c r="BY1125" s="139" t="str">
        <f t="shared" si="744"/>
        <v/>
      </c>
      <c r="CA1125" s="138" t="str">
        <f t="shared" si="745"/>
        <v/>
      </c>
      <c r="CB1125" s="104" t="str">
        <f t="shared" si="746"/>
        <v/>
      </c>
      <c r="CC1125" s="139" t="str">
        <f t="shared" si="747"/>
        <v/>
      </c>
      <c r="CE1125" s="162" t="str">
        <f t="shared" si="748"/>
        <v/>
      </c>
      <c r="CF1125" s="163" t="str">
        <f t="shared" si="749"/>
        <v/>
      </c>
      <c r="CG1125" s="164" t="str">
        <f t="shared" si="750"/>
        <v/>
      </c>
      <c r="CI1125" s="162" t="str">
        <f t="shared" si="751"/>
        <v/>
      </c>
      <c r="CJ1125" s="163" t="str">
        <f t="shared" si="754"/>
        <v/>
      </c>
      <c r="CK1125" s="164" t="str">
        <f t="shared" si="755"/>
        <v/>
      </c>
      <c r="CM1125" s="169" t="str">
        <f t="shared" si="752"/>
        <v/>
      </c>
      <c r="CN1125" s="139" t="str">
        <f t="shared" si="753"/>
        <v/>
      </c>
      <c r="CP1125" s="41" t="str">
        <f>IF($CM1125="", "", COUNTIF($CM$11:$CM$3035, "&lt;"&amp;$CM1125)+1+COUNTIF($CM$11:$CM1125, $CM1125)-1)</f>
        <v/>
      </c>
    </row>
    <row r="1126" spans="1:94" x14ac:dyDescent="0.25">
      <c r="A1126" s="40"/>
      <c r="B1126" s="82" t="str">
        <f>IF($I1126="", "", IFERROR(INDEX('Job Database'!$AE$11:$AE$3035, MATCH($I1126, 'Job Database'!$X$11:$X$3035, 0)), ""))</f>
        <v/>
      </c>
      <c r="C1126" s="69" t="str">
        <f>IF($I1126="", "", IF(COUNTIF('Job Database'!$X$11:$X$3035, $I1126)=0, $AC$5, $AC$4))</f>
        <v/>
      </c>
      <c r="D1126" s="40"/>
      <c r="E1126" s="85" t="str">
        <f>IF($I1126="", "", IF(IFERROR(INDEX('Job Database'!$M$11:$M$3035, MATCH($I1126, 'Job Database'!$X$11:$X$3035, 0)), "")="", "", IFERROR(INDEX('Job Database'!$M$11:$M$3035, MATCH($I1126, 'Job Database'!$X$11:$X$3035, 0)), "")))</f>
        <v/>
      </c>
      <c r="F1126" s="40"/>
      <c r="G1126" s="88" t="str">
        <f t="shared" si="727"/>
        <v/>
      </c>
      <c r="H1126" s="40"/>
      <c r="I1126" s="24"/>
      <c r="J1126" s="34"/>
      <c r="K1126" s="106"/>
      <c r="L1126" s="79"/>
      <c r="M1126" s="34"/>
      <c r="N1126" s="79"/>
      <c r="O1126" s="31"/>
      <c r="P1126" s="53"/>
      <c r="Q1126" s="40"/>
      <c r="S1126" s="41" t="str">
        <f t="shared" si="715"/>
        <v/>
      </c>
      <c r="T1126" s="41" t="str">
        <f t="shared" si="716"/>
        <v/>
      </c>
      <c r="U1126" s="41" t="str">
        <f t="shared" si="728"/>
        <v/>
      </c>
      <c r="W1126" s="74" t="str">
        <f>IF('Job Database'!$X1126="", "", 'Job Database'!$X1126)</f>
        <v/>
      </c>
      <c r="Y1126" s="41" t="str">
        <f>IF($W1126="", "", IF(COUNTIF($I$11:$I$3035, $W1126)&gt;0, "", MAX($Y$10:$Y1125)+1))</f>
        <v/>
      </c>
      <c r="Z1126" s="41">
        <v>1116</v>
      </c>
      <c r="AA1126" s="58" t="str">
        <f t="shared" si="729"/>
        <v/>
      </c>
      <c r="AC1126" s="41" t="str">
        <f t="shared" si="717"/>
        <v/>
      </c>
      <c r="AE1126" s="41" t="str">
        <f t="shared" si="730"/>
        <v/>
      </c>
      <c r="AJ1126" s="154" t="str">
        <f t="shared" si="731"/>
        <v/>
      </c>
      <c r="AL1126" s="120" t="str">
        <f t="shared" si="732"/>
        <v/>
      </c>
      <c r="AM1126" s="104" t="str">
        <f t="shared" si="733"/>
        <v/>
      </c>
      <c r="AN1126" s="104" t="str">
        <f t="shared" si="734"/>
        <v/>
      </c>
      <c r="AO1126" s="104" t="str">
        <f t="shared" si="718"/>
        <v/>
      </c>
      <c r="AP1126" s="104" t="str">
        <f t="shared" si="719"/>
        <v/>
      </c>
      <c r="AQ1126" s="121" t="str">
        <f t="shared" si="735"/>
        <v/>
      </c>
      <c r="AS1126" s="88" t="str">
        <f t="shared" si="720"/>
        <v/>
      </c>
      <c r="AT1126" s="68" t="str">
        <f t="shared" si="736"/>
        <v/>
      </c>
      <c r="AU1126" s="68" t="str">
        <f t="shared" si="737"/>
        <v/>
      </c>
      <c r="AV1126" s="68" t="str">
        <f t="shared" si="738"/>
        <v/>
      </c>
      <c r="AW1126" s="88" t="str">
        <f t="shared" si="721"/>
        <v/>
      </c>
      <c r="AZ1126" s="88" t="str">
        <f t="shared" si="722"/>
        <v/>
      </c>
      <c r="BA1126" s="68" t="str">
        <f t="shared" si="723"/>
        <v/>
      </c>
      <c r="BB1126" s="68" t="str">
        <f t="shared" si="724"/>
        <v/>
      </c>
      <c r="BC1126" s="68" t="str">
        <f t="shared" si="725"/>
        <v/>
      </c>
      <c r="BD1126" s="69" t="str">
        <f t="shared" si="726"/>
        <v/>
      </c>
      <c r="BE1126" s="69" t="str">
        <f t="shared" si="739"/>
        <v/>
      </c>
      <c r="BT1126" s="138" t="str">
        <f t="shared" ca="1" si="740"/>
        <v/>
      </c>
      <c r="BU1126" s="139" t="str">
        <f t="shared" ca="1" si="741"/>
        <v/>
      </c>
      <c r="BW1126" s="138" t="str">
        <f t="shared" si="742"/>
        <v/>
      </c>
      <c r="BX1126" s="104" t="str">
        <f t="shared" si="743"/>
        <v/>
      </c>
      <c r="BY1126" s="139" t="str">
        <f t="shared" si="744"/>
        <v/>
      </c>
      <c r="CA1126" s="138" t="str">
        <f t="shared" si="745"/>
        <v/>
      </c>
      <c r="CB1126" s="104" t="str">
        <f t="shared" si="746"/>
        <v/>
      </c>
      <c r="CC1126" s="139" t="str">
        <f t="shared" si="747"/>
        <v/>
      </c>
      <c r="CE1126" s="162" t="str">
        <f t="shared" si="748"/>
        <v/>
      </c>
      <c r="CF1126" s="163" t="str">
        <f t="shared" si="749"/>
        <v/>
      </c>
      <c r="CG1126" s="164" t="str">
        <f t="shared" si="750"/>
        <v/>
      </c>
      <c r="CI1126" s="162" t="str">
        <f t="shared" si="751"/>
        <v/>
      </c>
      <c r="CJ1126" s="163" t="str">
        <f t="shared" si="754"/>
        <v/>
      </c>
      <c r="CK1126" s="164" t="str">
        <f t="shared" si="755"/>
        <v/>
      </c>
      <c r="CM1126" s="169" t="str">
        <f t="shared" si="752"/>
        <v/>
      </c>
      <c r="CN1126" s="139" t="str">
        <f t="shared" si="753"/>
        <v/>
      </c>
      <c r="CP1126" s="41" t="str">
        <f>IF($CM1126="", "", COUNTIF($CM$11:$CM$3035, "&lt;"&amp;$CM1126)+1+COUNTIF($CM$11:$CM1126, $CM1126)-1)</f>
        <v/>
      </c>
    </row>
    <row r="1127" spans="1:94" x14ac:dyDescent="0.25">
      <c r="A1127" s="40"/>
      <c r="B1127" s="82" t="str">
        <f>IF($I1127="", "", IFERROR(INDEX('Job Database'!$AE$11:$AE$3035, MATCH($I1127, 'Job Database'!$X$11:$X$3035, 0)), ""))</f>
        <v/>
      </c>
      <c r="C1127" s="69" t="str">
        <f>IF($I1127="", "", IF(COUNTIF('Job Database'!$X$11:$X$3035, $I1127)=0, $AC$5, $AC$4))</f>
        <v/>
      </c>
      <c r="D1127" s="40"/>
      <c r="E1127" s="85" t="str">
        <f>IF($I1127="", "", IF(IFERROR(INDEX('Job Database'!$M$11:$M$3035, MATCH($I1127, 'Job Database'!$X$11:$X$3035, 0)), "")="", "", IFERROR(INDEX('Job Database'!$M$11:$M$3035, MATCH($I1127, 'Job Database'!$X$11:$X$3035, 0)), "")))</f>
        <v/>
      </c>
      <c r="F1127" s="40"/>
      <c r="G1127" s="88" t="str">
        <f t="shared" si="727"/>
        <v/>
      </c>
      <c r="H1127" s="40"/>
      <c r="I1127" s="24"/>
      <c r="J1127" s="34"/>
      <c r="K1127" s="106"/>
      <c r="L1127" s="79"/>
      <c r="M1127" s="34"/>
      <c r="N1127" s="79"/>
      <c r="O1127" s="31"/>
      <c r="P1127" s="53"/>
      <c r="Q1127" s="40"/>
      <c r="S1127" s="41" t="str">
        <f t="shared" si="715"/>
        <v/>
      </c>
      <c r="T1127" s="41" t="str">
        <f t="shared" si="716"/>
        <v/>
      </c>
      <c r="U1127" s="41" t="str">
        <f t="shared" si="728"/>
        <v/>
      </c>
      <c r="W1127" s="74" t="str">
        <f>IF('Job Database'!$X1127="", "", 'Job Database'!$X1127)</f>
        <v/>
      </c>
      <c r="Y1127" s="41" t="str">
        <f>IF($W1127="", "", IF(COUNTIF($I$11:$I$3035, $W1127)&gt;0, "", MAX($Y$10:$Y1126)+1))</f>
        <v/>
      </c>
      <c r="Z1127" s="41">
        <v>1117</v>
      </c>
      <c r="AA1127" s="58" t="str">
        <f t="shared" si="729"/>
        <v/>
      </c>
      <c r="AC1127" s="41" t="str">
        <f t="shared" si="717"/>
        <v/>
      </c>
      <c r="AE1127" s="41" t="str">
        <f t="shared" si="730"/>
        <v/>
      </c>
      <c r="AJ1127" s="154" t="str">
        <f t="shared" si="731"/>
        <v/>
      </c>
      <c r="AL1127" s="120" t="str">
        <f t="shared" si="732"/>
        <v/>
      </c>
      <c r="AM1127" s="104" t="str">
        <f t="shared" si="733"/>
        <v/>
      </c>
      <c r="AN1127" s="104" t="str">
        <f t="shared" si="734"/>
        <v/>
      </c>
      <c r="AO1127" s="104" t="str">
        <f t="shared" si="718"/>
        <v/>
      </c>
      <c r="AP1127" s="104" t="str">
        <f t="shared" si="719"/>
        <v/>
      </c>
      <c r="AQ1127" s="121" t="str">
        <f t="shared" si="735"/>
        <v/>
      </c>
      <c r="AS1127" s="88" t="str">
        <f t="shared" si="720"/>
        <v/>
      </c>
      <c r="AT1127" s="68" t="str">
        <f t="shared" si="736"/>
        <v/>
      </c>
      <c r="AU1127" s="68" t="str">
        <f t="shared" si="737"/>
        <v/>
      </c>
      <c r="AV1127" s="68" t="str">
        <f t="shared" si="738"/>
        <v/>
      </c>
      <c r="AW1127" s="88" t="str">
        <f t="shared" si="721"/>
        <v/>
      </c>
      <c r="AZ1127" s="88" t="str">
        <f t="shared" si="722"/>
        <v/>
      </c>
      <c r="BA1127" s="68" t="str">
        <f t="shared" si="723"/>
        <v/>
      </c>
      <c r="BB1127" s="68" t="str">
        <f t="shared" si="724"/>
        <v/>
      </c>
      <c r="BC1127" s="68" t="str">
        <f t="shared" si="725"/>
        <v/>
      </c>
      <c r="BD1127" s="69" t="str">
        <f t="shared" si="726"/>
        <v/>
      </c>
      <c r="BE1127" s="69" t="str">
        <f t="shared" si="739"/>
        <v/>
      </c>
      <c r="BT1127" s="138" t="str">
        <f t="shared" ca="1" si="740"/>
        <v/>
      </c>
      <c r="BU1127" s="139" t="str">
        <f t="shared" ca="1" si="741"/>
        <v/>
      </c>
      <c r="BW1127" s="138" t="str">
        <f t="shared" si="742"/>
        <v/>
      </c>
      <c r="BX1127" s="104" t="str">
        <f t="shared" si="743"/>
        <v/>
      </c>
      <c r="BY1127" s="139" t="str">
        <f t="shared" si="744"/>
        <v/>
      </c>
      <c r="CA1127" s="138" t="str">
        <f t="shared" si="745"/>
        <v/>
      </c>
      <c r="CB1127" s="104" t="str">
        <f t="shared" si="746"/>
        <v/>
      </c>
      <c r="CC1127" s="139" t="str">
        <f t="shared" si="747"/>
        <v/>
      </c>
      <c r="CE1127" s="162" t="str">
        <f t="shared" si="748"/>
        <v/>
      </c>
      <c r="CF1127" s="163" t="str">
        <f t="shared" si="749"/>
        <v/>
      </c>
      <c r="CG1127" s="164" t="str">
        <f t="shared" si="750"/>
        <v/>
      </c>
      <c r="CI1127" s="162" t="str">
        <f t="shared" si="751"/>
        <v/>
      </c>
      <c r="CJ1127" s="163" t="str">
        <f t="shared" si="754"/>
        <v/>
      </c>
      <c r="CK1127" s="164" t="str">
        <f t="shared" si="755"/>
        <v/>
      </c>
      <c r="CM1127" s="169" t="str">
        <f t="shared" si="752"/>
        <v/>
      </c>
      <c r="CN1127" s="139" t="str">
        <f t="shared" si="753"/>
        <v/>
      </c>
      <c r="CP1127" s="41" t="str">
        <f>IF($CM1127="", "", COUNTIF($CM$11:$CM$3035, "&lt;"&amp;$CM1127)+1+COUNTIF($CM$11:$CM1127, $CM1127)-1)</f>
        <v/>
      </c>
    </row>
    <row r="1128" spans="1:94" x14ac:dyDescent="0.25">
      <c r="A1128" s="40"/>
      <c r="B1128" s="82" t="str">
        <f>IF($I1128="", "", IFERROR(INDEX('Job Database'!$AE$11:$AE$3035, MATCH($I1128, 'Job Database'!$X$11:$X$3035, 0)), ""))</f>
        <v/>
      </c>
      <c r="C1128" s="69" t="str">
        <f>IF($I1128="", "", IF(COUNTIF('Job Database'!$X$11:$X$3035, $I1128)=0, $AC$5, $AC$4))</f>
        <v/>
      </c>
      <c r="D1128" s="40"/>
      <c r="E1128" s="85" t="str">
        <f>IF($I1128="", "", IF(IFERROR(INDEX('Job Database'!$M$11:$M$3035, MATCH($I1128, 'Job Database'!$X$11:$X$3035, 0)), "")="", "", IFERROR(INDEX('Job Database'!$M$11:$M$3035, MATCH($I1128, 'Job Database'!$X$11:$X$3035, 0)), "")))</f>
        <v/>
      </c>
      <c r="F1128" s="40"/>
      <c r="G1128" s="88" t="str">
        <f t="shared" si="727"/>
        <v/>
      </c>
      <c r="H1128" s="40"/>
      <c r="I1128" s="24"/>
      <c r="J1128" s="34"/>
      <c r="K1128" s="106"/>
      <c r="L1128" s="79"/>
      <c r="M1128" s="34"/>
      <c r="N1128" s="79"/>
      <c r="O1128" s="31"/>
      <c r="P1128" s="53"/>
      <c r="Q1128" s="40"/>
      <c r="S1128" s="41" t="str">
        <f t="shared" si="715"/>
        <v/>
      </c>
      <c r="T1128" s="41" t="str">
        <f t="shared" si="716"/>
        <v/>
      </c>
      <c r="U1128" s="41" t="str">
        <f t="shared" si="728"/>
        <v/>
      </c>
      <c r="W1128" s="74" t="str">
        <f>IF('Job Database'!$X1128="", "", 'Job Database'!$X1128)</f>
        <v/>
      </c>
      <c r="Y1128" s="41" t="str">
        <f>IF($W1128="", "", IF(COUNTIF($I$11:$I$3035, $W1128)&gt;0, "", MAX($Y$10:$Y1127)+1))</f>
        <v/>
      </c>
      <c r="Z1128" s="41">
        <v>1118</v>
      </c>
      <c r="AA1128" s="58" t="str">
        <f t="shared" si="729"/>
        <v/>
      </c>
      <c r="AC1128" s="41" t="str">
        <f t="shared" si="717"/>
        <v/>
      </c>
      <c r="AE1128" s="41" t="str">
        <f t="shared" si="730"/>
        <v/>
      </c>
      <c r="AJ1128" s="154" t="str">
        <f t="shared" si="731"/>
        <v/>
      </c>
      <c r="AL1128" s="120" t="str">
        <f t="shared" si="732"/>
        <v/>
      </c>
      <c r="AM1128" s="104" t="str">
        <f t="shared" si="733"/>
        <v/>
      </c>
      <c r="AN1128" s="104" t="str">
        <f t="shared" si="734"/>
        <v/>
      </c>
      <c r="AO1128" s="104" t="str">
        <f t="shared" si="718"/>
        <v/>
      </c>
      <c r="AP1128" s="104" t="str">
        <f t="shared" si="719"/>
        <v/>
      </c>
      <c r="AQ1128" s="121" t="str">
        <f t="shared" si="735"/>
        <v/>
      </c>
      <c r="AS1128" s="88" t="str">
        <f t="shared" si="720"/>
        <v/>
      </c>
      <c r="AT1128" s="68" t="str">
        <f t="shared" si="736"/>
        <v/>
      </c>
      <c r="AU1128" s="68" t="str">
        <f t="shared" si="737"/>
        <v/>
      </c>
      <c r="AV1128" s="68" t="str">
        <f t="shared" si="738"/>
        <v/>
      </c>
      <c r="AW1128" s="88" t="str">
        <f t="shared" si="721"/>
        <v/>
      </c>
      <c r="AZ1128" s="88" t="str">
        <f t="shared" si="722"/>
        <v/>
      </c>
      <c r="BA1128" s="68" t="str">
        <f t="shared" si="723"/>
        <v/>
      </c>
      <c r="BB1128" s="68" t="str">
        <f t="shared" si="724"/>
        <v/>
      </c>
      <c r="BC1128" s="68" t="str">
        <f t="shared" si="725"/>
        <v/>
      </c>
      <c r="BD1128" s="69" t="str">
        <f t="shared" si="726"/>
        <v/>
      </c>
      <c r="BE1128" s="69" t="str">
        <f t="shared" si="739"/>
        <v/>
      </c>
      <c r="BT1128" s="138" t="str">
        <f t="shared" ca="1" si="740"/>
        <v/>
      </c>
      <c r="BU1128" s="139" t="str">
        <f t="shared" ca="1" si="741"/>
        <v/>
      </c>
      <c r="BW1128" s="138" t="str">
        <f t="shared" si="742"/>
        <v/>
      </c>
      <c r="BX1128" s="104" t="str">
        <f t="shared" si="743"/>
        <v/>
      </c>
      <c r="BY1128" s="139" t="str">
        <f t="shared" si="744"/>
        <v/>
      </c>
      <c r="CA1128" s="138" t="str">
        <f t="shared" si="745"/>
        <v/>
      </c>
      <c r="CB1128" s="104" t="str">
        <f t="shared" si="746"/>
        <v/>
      </c>
      <c r="CC1128" s="139" t="str">
        <f t="shared" si="747"/>
        <v/>
      </c>
      <c r="CE1128" s="162" t="str">
        <f t="shared" si="748"/>
        <v/>
      </c>
      <c r="CF1128" s="163" t="str">
        <f t="shared" si="749"/>
        <v/>
      </c>
      <c r="CG1128" s="164" t="str">
        <f t="shared" si="750"/>
        <v/>
      </c>
      <c r="CI1128" s="162" t="str">
        <f t="shared" si="751"/>
        <v/>
      </c>
      <c r="CJ1128" s="163" t="str">
        <f t="shared" si="754"/>
        <v/>
      </c>
      <c r="CK1128" s="164" t="str">
        <f t="shared" si="755"/>
        <v/>
      </c>
      <c r="CM1128" s="169" t="str">
        <f t="shared" si="752"/>
        <v/>
      </c>
      <c r="CN1128" s="139" t="str">
        <f t="shared" si="753"/>
        <v/>
      </c>
      <c r="CP1128" s="41" t="str">
        <f>IF($CM1128="", "", COUNTIF($CM$11:$CM$3035, "&lt;"&amp;$CM1128)+1+COUNTIF($CM$11:$CM1128, $CM1128)-1)</f>
        <v/>
      </c>
    </row>
    <row r="1129" spans="1:94" x14ac:dyDescent="0.25">
      <c r="A1129" s="40"/>
      <c r="B1129" s="82" t="str">
        <f>IF($I1129="", "", IFERROR(INDEX('Job Database'!$AE$11:$AE$3035, MATCH($I1129, 'Job Database'!$X$11:$X$3035, 0)), ""))</f>
        <v/>
      </c>
      <c r="C1129" s="69" t="str">
        <f>IF($I1129="", "", IF(COUNTIF('Job Database'!$X$11:$X$3035, $I1129)=0, $AC$5, $AC$4))</f>
        <v/>
      </c>
      <c r="D1129" s="40"/>
      <c r="E1129" s="85" t="str">
        <f>IF($I1129="", "", IF(IFERROR(INDEX('Job Database'!$M$11:$M$3035, MATCH($I1129, 'Job Database'!$X$11:$X$3035, 0)), "")="", "", IFERROR(INDEX('Job Database'!$M$11:$M$3035, MATCH($I1129, 'Job Database'!$X$11:$X$3035, 0)), "")))</f>
        <v/>
      </c>
      <c r="F1129" s="40"/>
      <c r="G1129" s="88" t="str">
        <f t="shared" si="727"/>
        <v/>
      </c>
      <c r="H1129" s="40"/>
      <c r="I1129" s="24"/>
      <c r="J1129" s="34"/>
      <c r="K1129" s="106"/>
      <c r="L1129" s="79"/>
      <c r="M1129" s="34"/>
      <c r="N1129" s="79"/>
      <c r="O1129" s="31"/>
      <c r="P1129" s="53"/>
      <c r="Q1129" s="40"/>
      <c r="S1129" s="41" t="str">
        <f t="shared" si="715"/>
        <v/>
      </c>
      <c r="T1129" s="41" t="str">
        <f t="shared" si="716"/>
        <v/>
      </c>
      <c r="U1129" s="41" t="str">
        <f t="shared" si="728"/>
        <v/>
      </c>
      <c r="W1129" s="74" t="str">
        <f>IF('Job Database'!$X1129="", "", 'Job Database'!$X1129)</f>
        <v/>
      </c>
      <c r="Y1129" s="41" t="str">
        <f>IF($W1129="", "", IF(COUNTIF($I$11:$I$3035, $W1129)&gt;0, "", MAX($Y$10:$Y1128)+1))</f>
        <v/>
      </c>
      <c r="Z1129" s="41">
        <v>1119</v>
      </c>
      <c r="AA1129" s="58" t="str">
        <f t="shared" si="729"/>
        <v/>
      </c>
      <c r="AC1129" s="41" t="str">
        <f t="shared" si="717"/>
        <v/>
      </c>
      <c r="AE1129" s="41" t="str">
        <f t="shared" si="730"/>
        <v/>
      </c>
      <c r="AJ1129" s="154" t="str">
        <f t="shared" si="731"/>
        <v/>
      </c>
      <c r="AL1129" s="120" t="str">
        <f t="shared" si="732"/>
        <v/>
      </c>
      <c r="AM1129" s="104" t="str">
        <f t="shared" si="733"/>
        <v/>
      </c>
      <c r="AN1129" s="104" t="str">
        <f t="shared" si="734"/>
        <v/>
      </c>
      <c r="AO1129" s="104" t="str">
        <f t="shared" si="718"/>
        <v/>
      </c>
      <c r="AP1129" s="104" t="str">
        <f t="shared" si="719"/>
        <v/>
      </c>
      <c r="AQ1129" s="121" t="str">
        <f t="shared" si="735"/>
        <v/>
      </c>
      <c r="AS1129" s="88" t="str">
        <f t="shared" si="720"/>
        <v/>
      </c>
      <c r="AT1129" s="68" t="str">
        <f t="shared" si="736"/>
        <v/>
      </c>
      <c r="AU1129" s="68" t="str">
        <f t="shared" si="737"/>
        <v/>
      </c>
      <c r="AV1129" s="68" t="str">
        <f t="shared" si="738"/>
        <v/>
      </c>
      <c r="AW1129" s="88" t="str">
        <f t="shared" si="721"/>
        <v/>
      </c>
      <c r="AZ1129" s="88" t="str">
        <f t="shared" si="722"/>
        <v/>
      </c>
      <c r="BA1129" s="68" t="str">
        <f t="shared" si="723"/>
        <v/>
      </c>
      <c r="BB1129" s="68" t="str">
        <f t="shared" si="724"/>
        <v/>
      </c>
      <c r="BC1129" s="68" t="str">
        <f t="shared" si="725"/>
        <v/>
      </c>
      <c r="BD1129" s="69" t="str">
        <f t="shared" si="726"/>
        <v/>
      </c>
      <c r="BE1129" s="69" t="str">
        <f t="shared" si="739"/>
        <v/>
      </c>
      <c r="BT1129" s="138" t="str">
        <f t="shared" ca="1" si="740"/>
        <v/>
      </c>
      <c r="BU1129" s="139" t="str">
        <f t="shared" ca="1" si="741"/>
        <v/>
      </c>
      <c r="BW1129" s="138" t="str">
        <f t="shared" si="742"/>
        <v/>
      </c>
      <c r="BX1129" s="104" t="str">
        <f t="shared" si="743"/>
        <v/>
      </c>
      <c r="BY1129" s="139" t="str">
        <f t="shared" si="744"/>
        <v/>
      </c>
      <c r="CA1129" s="138" t="str">
        <f t="shared" si="745"/>
        <v/>
      </c>
      <c r="CB1129" s="104" t="str">
        <f t="shared" si="746"/>
        <v/>
      </c>
      <c r="CC1129" s="139" t="str">
        <f t="shared" si="747"/>
        <v/>
      </c>
      <c r="CE1129" s="162" t="str">
        <f t="shared" si="748"/>
        <v/>
      </c>
      <c r="CF1129" s="163" t="str">
        <f t="shared" si="749"/>
        <v/>
      </c>
      <c r="CG1129" s="164" t="str">
        <f t="shared" si="750"/>
        <v/>
      </c>
      <c r="CI1129" s="162" t="str">
        <f t="shared" si="751"/>
        <v/>
      </c>
      <c r="CJ1129" s="163" t="str">
        <f t="shared" si="754"/>
        <v/>
      </c>
      <c r="CK1129" s="164" t="str">
        <f t="shared" si="755"/>
        <v/>
      </c>
      <c r="CM1129" s="169" t="str">
        <f t="shared" si="752"/>
        <v/>
      </c>
      <c r="CN1129" s="139" t="str">
        <f t="shared" si="753"/>
        <v/>
      </c>
      <c r="CP1129" s="41" t="str">
        <f>IF($CM1129="", "", COUNTIF($CM$11:$CM$3035, "&lt;"&amp;$CM1129)+1+COUNTIF($CM$11:$CM1129, $CM1129)-1)</f>
        <v/>
      </c>
    </row>
    <row r="1130" spans="1:94" x14ac:dyDescent="0.25">
      <c r="A1130" s="40"/>
      <c r="B1130" s="82" t="str">
        <f>IF($I1130="", "", IFERROR(INDEX('Job Database'!$AE$11:$AE$3035, MATCH($I1130, 'Job Database'!$X$11:$X$3035, 0)), ""))</f>
        <v/>
      </c>
      <c r="C1130" s="69" t="str">
        <f>IF($I1130="", "", IF(COUNTIF('Job Database'!$X$11:$X$3035, $I1130)=0, $AC$5, $AC$4))</f>
        <v/>
      </c>
      <c r="D1130" s="40"/>
      <c r="E1130" s="85" t="str">
        <f>IF($I1130="", "", IF(IFERROR(INDEX('Job Database'!$M$11:$M$3035, MATCH($I1130, 'Job Database'!$X$11:$X$3035, 0)), "")="", "", IFERROR(INDEX('Job Database'!$M$11:$M$3035, MATCH($I1130, 'Job Database'!$X$11:$X$3035, 0)), "")))</f>
        <v/>
      </c>
      <c r="F1130" s="40"/>
      <c r="G1130" s="88" t="str">
        <f t="shared" si="727"/>
        <v/>
      </c>
      <c r="H1130" s="40"/>
      <c r="I1130" s="24"/>
      <c r="J1130" s="34"/>
      <c r="K1130" s="106"/>
      <c r="L1130" s="79"/>
      <c r="M1130" s="34"/>
      <c r="N1130" s="79"/>
      <c r="O1130" s="31"/>
      <c r="P1130" s="53"/>
      <c r="Q1130" s="40"/>
      <c r="S1130" s="41" t="str">
        <f t="shared" si="715"/>
        <v/>
      </c>
      <c r="T1130" s="41" t="str">
        <f t="shared" si="716"/>
        <v/>
      </c>
      <c r="U1130" s="41" t="str">
        <f t="shared" si="728"/>
        <v/>
      </c>
      <c r="W1130" s="74" t="str">
        <f>IF('Job Database'!$X1130="", "", 'Job Database'!$X1130)</f>
        <v/>
      </c>
      <c r="Y1130" s="41" t="str">
        <f>IF($W1130="", "", IF(COUNTIF($I$11:$I$3035, $W1130)&gt;0, "", MAX($Y$10:$Y1129)+1))</f>
        <v/>
      </c>
      <c r="Z1130" s="41">
        <v>1120</v>
      </c>
      <c r="AA1130" s="58" t="str">
        <f t="shared" si="729"/>
        <v/>
      </c>
      <c r="AC1130" s="41" t="str">
        <f t="shared" si="717"/>
        <v/>
      </c>
      <c r="AE1130" s="41" t="str">
        <f t="shared" si="730"/>
        <v/>
      </c>
      <c r="AJ1130" s="154" t="str">
        <f t="shared" si="731"/>
        <v/>
      </c>
      <c r="AL1130" s="120" t="str">
        <f t="shared" si="732"/>
        <v/>
      </c>
      <c r="AM1130" s="104" t="str">
        <f t="shared" si="733"/>
        <v/>
      </c>
      <c r="AN1130" s="104" t="str">
        <f t="shared" si="734"/>
        <v/>
      </c>
      <c r="AO1130" s="104" t="str">
        <f t="shared" si="718"/>
        <v/>
      </c>
      <c r="AP1130" s="104" t="str">
        <f t="shared" si="719"/>
        <v/>
      </c>
      <c r="AQ1130" s="121" t="str">
        <f t="shared" si="735"/>
        <v/>
      </c>
      <c r="AS1130" s="88" t="str">
        <f t="shared" si="720"/>
        <v/>
      </c>
      <c r="AT1130" s="68" t="str">
        <f t="shared" si="736"/>
        <v/>
      </c>
      <c r="AU1130" s="68" t="str">
        <f t="shared" si="737"/>
        <v/>
      </c>
      <c r="AV1130" s="68" t="str">
        <f t="shared" si="738"/>
        <v/>
      </c>
      <c r="AW1130" s="88" t="str">
        <f t="shared" si="721"/>
        <v/>
      </c>
      <c r="AZ1130" s="88" t="str">
        <f t="shared" si="722"/>
        <v/>
      </c>
      <c r="BA1130" s="68" t="str">
        <f t="shared" si="723"/>
        <v/>
      </c>
      <c r="BB1130" s="68" t="str">
        <f t="shared" si="724"/>
        <v/>
      </c>
      <c r="BC1130" s="68" t="str">
        <f t="shared" si="725"/>
        <v/>
      </c>
      <c r="BD1130" s="69" t="str">
        <f t="shared" si="726"/>
        <v/>
      </c>
      <c r="BE1130" s="69" t="str">
        <f t="shared" si="739"/>
        <v/>
      </c>
      <c r="BT1130" s="138" t="str">
        <f t="shared" ca="1" si="740"/>
        <v/>
      </c>
      <c r="BU1130" s="139" t="str">
        <f t="shared" ca="1" si="741"/>
        <v/>
      </c>
      <c r="BW1130" s="138" t="str">
        <f t="shared" si="742"/>
        <v/>
      </c>
      <c r="BX1130" s="104" t="str">
        <f t="shared" si="743"/>
        <v/>
      </c>
      <c r="BY1130" s="139" t="str">
        <f t="shared" si="744"/>
        <v/>
      </c>
      <c r="CA1130" s="138" t="str">
        <f t="shared" si="745"/>
        <v/>
      </c>
      <c r="CB1130" s="104" t="str">
        <f t="shared" si="746"/>
        <v/>
      </c>
      <c r="CC1130" s="139" t="str">
        <f t="shared" si="747"/>
        <v/>
      </c>
      <c r="CE1130" s="162" t="str">
        <f t="shared" si="748"/>
        <v/>
      </c>
      <c r="CF1130" s="163" t="str">
        <f t="shared" si="749"/>
        <v/>
      </c>
      <c r="CG1130" s="164" t="str">
        <f t="shared" si="750"/>
        <v/>
      </c>
      <c r="CI1130" s="162" t="str">
        <f t="shared" si="751"/>
        <v/>
      </c>
      <c r="CJ1130" s="163" t="str">
        <f t="shared" si="754"/>
        <v/>
      </c>
      <c r="CK1130" s="164" t="str">
        <f t="shared" si="755"/>
        <v/>
      </c>
      <c r="CM1130" s="169" t="str">
        <f t="shared" si="752"/>
        <v/>
      </c>
      <c r="CN1130" s="139" t="str">
        <f t="shared" si="753"/>
        <v/>
      </c>
      <c r="CP1130" s="41" t="str">
        <f>IF($CM1130="", "", COUNTIF($CM$11:$CM$3035, "&lt;"&amp;$CM1130)+1+COUNTIF($CM$11:$CM1130, $CM1130)-1)</f>
        <v/>
      </c>
    </row>
    <row r="1131" spans="1:94" x14ac:dyDescent="0.25">
      <c r="A1131" s="40"/>
      <c r="B1131" s="82" t="str">
        <f>IF($I1131="", "", IFERROR(INDEX('Job Database'!$AE$11:$AE$3035, MATCH($I1131, 'Job Database'!$X$11:$X$3035, 0)), ""))</f>
        <v/>
      </c>
      <c r="C1131" s="69" t="str">
        <f>IF($I1131="", "", IF(COUNTIF('Job Database'!$X$11:$X$3035, $I1131)=0, $AC$5, $AC$4))</f>
        <v/>
      </c>
      <c r="D1131" s="40"/>
      <c r="E1131" s="85" t="str">
        <f>IF($I1131="", "", IF(IFERROR(INDEX('Job Database'!$M$11:$M$3035, MATCH($I1131, 'Job Database'!$X$11:$X$3035, 0)), "")="", "", IFERROR(INDEX('Job Database'!$M$11:$M$3035, MATCH($I1131, 'Job Database'!$X$11:$X$3035, 0)), "")))</f>
        <v/>
      </c>
      <c r="F1131" s="40"/>
      <c r="G1131" s="88" t="str">
        <f t="shared" si="727"/>
        <v/>
      </c>
      <c r="H1131" s="40"/>
      <c r="I1131" s="24"/>
      <c r="J1131" s="34"/>
      <c r="K1131" s="106"/>
      <c r="L1131" s="79"/>
      <c r="M1131" s="34"/>
      <c r="N1131" s="79"/>
      <c r="O1131" s="31"/>
      <c r="P1131" s="53"/>
      <c r="Q1131" s="40"/>
      <c r="S1131" s="41" t="str">
        <f t="shared" si="715"/>
        <v/>
      </c>
      <c r="T1131" s="41" t="str">
        <f t="shared" si="716"/>
        <v/>
      </c>
      <c r="U1131" s="41" t="str">
        <f t="shared" si="728"/>
        <v/>
      </c>
      <c r="W1131" s="74" t="str">
        <f>IF('Job Database'!$X1131="", "", 'Job Database'!$X1131)</f>
        <v/>
      </c>
      <c r="Y1131" s="41" t="str">
        <f>IF($W1131="", "", IF(COUNTIF($I$11:$I$3035, $W1131)&gt;0, "", MAX($Y$10:$Y1130)+1))</f>
        <v/>
      </c>
      <c r="Z1131" s="41">
        <v>1121</v>
      </c>
      <c r="AA1131" s="58" t="str">
        <f t="shared" si="729"/>
        <v/>
      </c>
      <c r="AC1131" s="41" t="str">
        <f t="shared" si="717"/>
        <v/>
      </c>
      <c r="AE1131" s="41" t="str">
        <f t="shared" si="730"/>
        <v/>
      </c>
      <c r="AJ1131" s="154" t="str">
        <f t="shared" si="731"/>
        <v/>
      </c>
      <c r="AL1131" s="120" t="str">
        <f t="shared" si="732"/>
        <v/>
      </c>
      <c r="AM1131" s="104" t="str">
        <f t="shared" si="733"/>
        <v/>
      </c>
      <c r="AN1131" s="104" t="str">
        <f t="shared" si="734"/>
        <v/>
      </c>
      <c r="AO1131" s="104" t="str">
        <f t="shared" si="718"/>
        <v/>
      </c>
      <c r="AP1131" s="104" t="str">
        <f t="shared" si="719"/>
        <v/>
      </c>
      <c r="AQ1131" s="121" t="str">
        <f t="shared" si="735"/>
        <v/>
      </c>
      <c r="AS1131" s="88" t="str">
        <f t="shared" si="720"/>
        <v/>
      </c>
      <c r="AT1131" s="68" t="str">
        <f t="shared" si="736"/>
        <v/>
      </c>
      <c r="AU1131" s="68" t="str">
        <f t="shared" si="737"/>
        <v/>
      </c>
      <c r="AV1131" s="68" t="str">
        <f t="shared" si="738"/>
        <v/>
      </c>
      <c r="AW1131" s="88" t="str">
        <f t="shared" si="721"/>
        <v/>
      </c>
      <c r="AZ1131" s="88" t="str">
        <f t="shared" si="722"/>
        <v/>
      </c>
      <c r="BA1131" s="68" t="str">
        <f t="shared" si="723"/>
        <v/>
      </c>
      <c r="BB1131" s="68" t="str">
        <f t="shared" si="724"/>
        <v/>
      </c>
      <c r="BC1131" s="68" t="str">
        <f t="shared" si="725"/>
        <v/>
      </c>
      <c r="BD1131" s="69" t="str">
        <f t="shared" si="726"/>
        <v/>
      </c>
      <c r="BE1131" s="69" t="str">
        <f t="shared" si="739"/>
        <v/>
      </c>
      <c r="BT1131" s="138" t="str">
        <f t="shared" ca="1" si="740"/>
        <v/>
      </c>
      <c r="BU1131" s="139" t="str">
        <f t="shared" ca="1" si="741"/>
        <v/>
      </c>
      <c r="BW1131" s="138" t="str">
        <f t="shared" si="742"/>
        <v/>
      </c>
      <c r="BX1131" s="104" t="str">
        <f t="shared" si="743"/>
        <v/>
      </c>
      <c r="BY1131" s="139" t="str">
        <f t="shared" si="744"/>
        <v/>
      </c>
      <c r="CA1131" s="138" t="str">
        <f t="shared" si="745"/>
        <v/>
      </c>
      <c r="CB1131" s="104" t="str">
        <f t="shared" si="746"/>
        <v/>
      </c>
      <c r="CC1131" s="139" t="str">
        <f t="shared" si="747"/>
        <v/>
      </c>
      <c r="CE1131" s="162" t="str">
        <f t="shared" si="748"/>
        <v/>
      </c>
      <c r="CF1131" s="163" t="str">
        <f t="shared" si="749"/>
        <v/>
      </c>
      <c r="CG1131" s="164" t="str">
        <f t="shared" si="750"/>
        <v/>
      </c>
      <c r="CI1131" s="162" t="str">
        <f t="shared" si="751"/>
        <v/>
      </c>
      <c r="CJ1131" s="163" t="str">
        <f t="shared" si="754"/>
        <v/>
      </c>
      <c r="CK1131" s="164" t="str">
        <f t="shared" si="755"/>
        <v/>
      </c>
      <c r="CM1131" s="169" t="str">
        <f t="shared" si="752"/>
        <v/>
      </c>
      <c r="CN1131" s="139" t="str">
        <f t="shared" si="753"/>
        <v/>
      </c>
      <c r="CP1131" s="41" t="str">
        <f>IF($CM1131="", "", COUNTIF($CM$11:$CM$3035, "&lt;"&amp;$CM1131)+1+COUNTIF($CM$11:$CM1131, $CM1131)-1)</f>
        <v/>
      </c>
    </row>
    <row r="1132" spans="1:94" x14ac:dyDescent="0.25">
      <c r="A1132" s="40"/>
      <c r="B1132" s="82" t="str">
        <f>IF($I1132="", "", IFERROR(INDEX('Job Database'!$AE$11:$AE$3035, MATCH($I1132, 'Job Database'!$X$11:$X$3035, 0)), ""))</f>
        <v/>
      </c>
      <c r="C1132" s="69" t="str">
        <f>IF($I1132="", "", IF(COUNTIF('Job Database'!$X$11:$X$3035, $I1132)=0, $AC$5, $AC$4))</f>
        <v/>
      </c>
      <c r="D1132" s="40"/>
      <c r="E1132" s="85" t="str">
        <f>IF($I1132="", "", IF(IFERROR(INDEX('Job Database'!$M$11:$M$3035, MATCH($I1132, 'Job Database'!$X$11:$X$3035, 0)), "")="", "", IFERROR(INDEX('Job Database'!$M$11:$M$3035, MATCH($I1132, 'Job Database'!$X$11:$X$3035, 0)), "")))</f>
        <v/>
      </c>
      <c r="F1132" s="40"/>
      <c r="G1132" s="88" t="str">
        <f t="shared" si="727"/>
        <v/>
      </c>
      <c r="H1132" s="40"/>
      <c r="I1132" s="24"/>
      <c r="J1132" s="34"/>
      <c r="K1132" s="106"/>
      <c r="L1132" s="79"/>
      <c r="M1132" s="34"/>
      <c r="N1132" s="79"/>
      <c r="O1132" s="31"/>
      <c r="P1132" s="53"/>
      <c r="Q1132" s="40"/>
      <c r="S1132" s="41" t="str">
        <f t="shared" si="715"/>
        <v/>
      </c>
      <c r="T1132" s="41" t="str">
        <f t="shared" si="716"/>
        <v/>
      </c>
      <c r="U1132" s="41" t="str">
        <f t="shared" si="728"/>
        <v/>
      </c>
      <c r="W1132" s="74" t="str">
        <f>IF('Job Database'!$X1132="", "", 'Job Database'!$X1132)</f>
        <v/>
      </c>
      <c r="Y1132" s="41" t="str">
        <f>IF($W1132="", "", IF(COUNTIF($I$11:$I$3035, $W1132)&gt;0, "", MAX($Y$10:$Y1131)+1))</f>
        <v/>
      </c>
      <c r="Z1132" s="41">
        <v>1122</v>
      </c>
      <c r="AA1132" s="58" t="str">
        <f t="shared" si="729"/>
        <v/>
      </c>
      <c r="AC1132" s="41" t="str">
        <f t="shared" si="717"/>
        <v/>
      </c>
      <c r="AE1132" s="41" t="str">
        <f t="shared" si="730"/>
        <v/>
      </c>
      <c r="AJ1132" s="154" t="str">
        <f t="shared" si="731"/>
        <v/>
      </c>
      <c r="AL1132" s="120" t="str">
        <f t="shared" si="732"/>
        <v/>
      </c>
      <c r="AM1132" s="104" t="str">
        <f t="shared" si="733"/>
        <v/>
      </c>
      <c r="AN1132" s="104" t="str">
        <f t="shared" si="734"/>
        <v/>
      </c>
      <c r="AO1132" s="104" t="str">
        <f t="shared" si="718"/>
        <v/>
      </c>
      <c r="AP1132" s="104" t="str">
        <f t="shared" si="719"/>
        <v/>
      </c>
      <c r="AQ1132" s="121" t="str">
        <f t="shared" si="735"/>
        <v/>
      </c>
      <c r="AS1132" s="88" t="str">
        <f t="shared" si="720"/>
        <v/>
      </c>
      <c r="AT1132" s="68" t="str">
        <f t="shared" si="736"/>
        <v/>
      </c>
      <c r="AU1132" s="68" t="str">
        <f t="shared" si="737"/>
        <v/>
      </c>
      <c r="AV1132" s="68" t="str">
        <f t="shared" si="738"/>
        <v/>
      </c>
      <c r="AW1132" s="88" t="str">
        <f t="shared" si="721"/>
        <v/>
      </c>
      <c r="AZ1132" s="88" t="str">
        <f t="shared" si="722"/>
        <v/>
      </c>
      <c r="BA1132" s="68" t="str">
        <f t="shared" si="723"/>
        <v/>
      </c>
      <c r="BB1132" s="68" t="str">
        <f t="shared" si="724"/>
        <v/>
      </c>
      <c r="BC1132" s="68" t="str">
        <f t="shared" si="725"/>
        <v/>
      </c>
      <c r="BD1132" s="69" t="str">
        <f t="shared" si="726"/>
        <v/>
      </c>
      <c r="BE1132" s="69" t="str">
        <f t="shared" si="739"/>
        <v/>
      </c>
      <c r="BT1132" s="138" t="str">
        <f t="shared" ca="1" si="740"/>
        <v/>
      </c>
      <c r="BU1132" s="139" t="str">
        <f t="shared" ca="1" si="741"/>
        <v/>
      </c>
      <c r="BW1132" s="138" t="str">
        <f t="shared" si="742"/>
        <v/>
      </c>
      <c r="BX1132" s="104" t="str">
        <f t="shared" si="743"/>
        <v/>
      </c>
      <c r="BY1132" s="139" t="str">
        <f t="shared" si="744"/>
        <v/>
      </c>
      <c r="CA1132" s="138" t="str">
        <f t="shared" si="745"/>
        <v/>
      </c>
      <c r="CB1132" s="104" t="str">
        <f t="shared" si="746"/>
        <v/>
      </c>
      <c r="CC1132" s="139" t="str">
        <f t="shared" si="747"/>
        <v/>
      </c>
      <c r="CE1132" s="162" t="str">
        <f t="shared" si="748"/>
        <v/>
      </c>
      <c r="CF1132" s="163" t="str">
        <f t="shared" si="749"/>
        <v/>
      </c>
      <c r="CG1132" s="164" t="str">
        <f t="shared" si="750"/>
        <v/>
      </c>
      <c r="CI1132" s="162" t="str">
        <f t="shared" si="751"/>
        <v/>
      </c>
      <c r="CJ1132" s="163" t="str">
        <f t="shared" si="754"/>
        <v/>
      </c>
      <c r="CK1132" s="164" t="str">
        <f t="shared" si="755"/>
        <v/>
      </c>
      <c r="CM1132" s="169" t="str">
        <f t="shared" si="752"/>
        <v/>
      </c>
      <c r="CN1132" s="139" t="str">
        <f t="shared" si="753"/>
        <v/>
      </c>
      <c r="CP1132" s="41" t="str">
        <f>IF($CM1132="", "", COUNTIF($CM$11:$CM$3035, "&lt;"&amp;$CM1132)+1+COUNTIF($CM$11:$CM1132, $CM1132)-1)</f>
        <v/>
      </c>
    </row>
    <row r="1133" spans="1:94" x14ac:dyDescent="0.25">
      <c r="A1133" s="40"/>
      <c r="B1133" s="82" t="str">
        <f>IF($I1133="", "", IFERROR(INDEX('Job Database'!$AE$11:$AE$3035, MATCH($I1133, 'Job Database'!$X$11:$X$3035, 0)), ""))</f>
        <v/>
      </c>
      <c r="C1133" s="69" t="str">
        <f>IF($I1133="", "", IF(COUNTIF('Job Database'!$X$11:$X$3035, $I1133)=0, $AC$5, $AC$4))</f>
        <v/>
      </c>
      <c r="D1133" s="40"/>
      <c r="E1133" s="85" t="str">
        <f>IF($I1133="", "", IF(IFERROR(INDEX('Job Database'!$M$11:$M$3035, MATCH($I1133, 'Job Database'!$X$11:$X$3035, 0)), "")="", "", IFERROR(INDEX('Job Database'!$M$11:$M$3035, MATCH($I1133, 'Job Database'!$X$11:$X$3035, 0)), "")))</f>
        <v/>
      </c>
      <c r="F1133" s="40"/>
      <c r="G1133" s="88" t="str">
        <f t="shared" si="727"/>
        <v/>
      </c>
      <c r="H1133" s="40"/>
      <c r="I1133" s="24"/>
      <c r="J1133" s="34"/>
      <c r="K1133" s="106"/>
      <c r="L1133" s="79"/>
      <c r="M1133" s="34"/>
      <c r="N1133" s="79"/>
      <c r="O1133" s="31"/>
      <c r="P1133" s="53"/>
      <c r="Q1133" s="40"/>
      <c r="S1133" s="41" t="str">
        <f t="shared" si="715"/>
        <v/>
      </c>
      <c r="T1133" s="41" t="str">
        <f t="shared" si="716"/>
        <v/>
      </c>
      <c r="U1133" s="41" t="str">
        <f t="shared" si="728"/>
        <v/>
      </c>
      <c r="W1133" s="74" t="str">
        <f>IF('Job Database'!$X1133="", "", 'Job Database'!$X1133)</f>
        <v/>
      </c>
      <c r="Y1133" s="41" t="str">
        <f>IF($W1133="", "", IF(COUNTIF($I$11:$I$3035, $W1133)&gt;0, "", MAX($Y$10:$Y1132)+1))</f>
        <v/>
      </c>
      <c r="Z1133" s="41">
        <v>1123</v>
      </c>
      <c r="AA1133" s="58" t="str">
        <f t="shared" si="729"/>
        <v/>
      </c>
      <c r="AC1133" s="41" t="str">
        <f t="shared" si="717"/>
        <v/>
      </c>
      <c r="AE1133" s="41" t="str">
        <f t="shared" si="730"/>
        <v/>
      </c>
      <c r="AJ1133" s="154" t="str">
        <f t="shared" si="731"/>
        <v/>
      </c>
      <c r="AL1133" s="120" t="str">
        <f t="shared" si="732"/>
        <v/>
      </c>
      <c r="AM1133" s="104" t="str">
        <f t="shared" si="733"/>
        <v/>
      </c>
      <c r="AN1133" s="104" t="str">
        <f t="shared" si="734"/>
        <v/>
      </c>
      <c r="AO1133" s="104" t="str">
        <f t="shared" si="718"/>
        <v/>
      </c>
      <c r="AP1133" s="104" t="str">
        <f t="shared" si="719"/>
        <v/>
      </c>
      <c r="AQ1133" s="121" t="str">
        <f t="shared" si="735"/>
        <v/>
      </c>
      <c r="AS1133" s="88" t="str">
        <f t="shared" si="720"/>
        <v/>
      </c>
      <c r="AT1133" s="68" t="str">
        <f t="shared" si="736"/>
        <v/>
      </c>
      <c r="AU1133" s="68" t="str">
        <f t="shared" si="737"/>
        <v/>
      </c>
      <c r="AV1133" s="68" t="str">
        <f t="shared" si="738"/>
        <v/>
      </c>
      <c r="AW1133" s="88" t="str">
        <f t="shared" si="721"/>
        <v/>
      </c>
      <c r="AZ1133" s="88" t="str">
        <f t="shared" si="722"/>
        <v/>
      </c>
      <c r="BA1133" s="68" t="str">
        <f t="shared" si="723"/>
        <v/>
      </c>
      <c r="BB1133" s="68" t="str">
        <f t="shared" si="724"/>
        <v/>
      </c>
      <c r="BC1133" s="68" t="str">
        <f t="shared" si="725"/>
        <v/>
      </c>
      <c r="BD1133" s="69" t="str">
        <f t="shared" si="726"/>
        <v/>
      </c>
      <c r="BE1133" s="69" t="str">
        <f t="shared" si="739"/>
        <v/>
      </c>
      <c r="BT1133" s="138" t="str">
        <f t="shared" ca="1" si="740"/>
        <v/>
      </c>
      <c r="BU1133" s="139" t="str">
        <f t="shared" ca="1" si="741"/>
        <v/>
      </c>
      <c r="BW1133" s="138" t="str">
        <f t="shared" si="742"/>
        <v/>
      </c>
      <c r="BX1133" s="104" t="str">
        <f t="shared" si="743"/>
        <v/>
      </c>
      <c r="BY1133" s="139" t="str">
        <f t="shared" si="744"/>
        <v/>
      </c>
      <c r="CA1133" s="138" t="str">
        <f t="shared" si="745"/>
        <v/>
      </c>
      <c r="CB1133" s="104" t="str">
        <f t="shared" si="746"/>
        <v/>
      </c>
      <c r="CC1133" s="139" t="str">
        <f t="shared" si="747"/>
        <v/>
      </c>
      <c r="CE1133" s="162" t="str">
        <f t="shared" si="748"/>
        <v/>
      </c>
      <c r="CF1133" s="163" t="str">
        <f t="shared" si="749"/>
        <v/>
      </c>
      <c r="CG1133" s="164" t="str">
        <f t="shared" si="750"/>
        <v/>
      </c>
      <c r="CI1133" s="162" t="str">
        <f t="shared" si="751"/>
        <v/>
      </c>
      <c r="CJ1133" s="163" t="str">
        <f t="shared" si="754"/>
        <v/>
      </c>
      <c r="CK1133" s="164" t="str">
        <f t="shared" si="755"/>
        <v/>
      </c>
      <c r="CM1133" s="169" t="str">
        <f t="shared" si="752"/>
        <v/>
      </c>
      <c r="CN1133" s="139" t="str">
        <f t="shared" si="753"/>
        <v/>
      </c>
      <c r="CP1133" s="41" t="str">
        <f>IF($CM1133="", "", COUNTIF($CM$11:$CM$3035, "&lt;"&amp;$CM1133)+1+COUNTIF($CM$11:$CM1133, $CM1133)-1)</f>
        <v/>
      </c>
    </row>
    <row r="1134" spans="1:94" x14ac:dyDescent="0.25">
      <c r="A1134" s="40"/>
      <c r="B1134" s="82" t="str">
        <f>IF($I1134="", "", IFERROR(INDEX('Job Database'!$AE$11:$AE$3035, MATCH($I1134, 'Job Database'!$X$11:$X$3035, 0)), ""))</f>
        <v/>
      </c>
      <c r="C1134" s="69" t="str">
        <f>IF($I1134="", "", IF(COUNTIF('Job Database'!$X$11:$X$3035, $I1134)=0, $AC$5, $AC$4))</f>
        <v/>
      </c>
      <c r="D1134" s="40"/>
      <c r="E1134" s="85" t="str">
        <f>IF($I1134="", "", IF(IFERROR(INDEX('Job Database'!$M$11:$M$3035, MATCH($I1134, 'Job Database'!$X$11:$X$3035, 0)), "")="", "", IFERROR(INDEX('Job Database'!$M$11:$M$3035, MATCH($I1134, 'Job Database'!$X$11:$X$3035, 0)), "")))</f>
        <v/>
      </c>
      <c r="F1134" s="40"/>
      <c r="G1134" s="88" t="str">
        <f t="shared" si="727"/>
        <v/>
      </c>
      <c r="H1134" s="40"/>
      <c r="I1134" s="24"/>
      <c r="J1134" s="34"/>
      <c r="K1134" s="106"/>
      <c r="L1134" s="79"/>
      <c r="M1134" s="34"/>
      <c r="N1134" s="79"/>
      <c r="O1134" s="31"/>
      <c r="P1134" s="53"/>
      <c r="Q1134" s="40"/>
      <c r="S1134" s="41" t="str">
        <f t="shared" si="715"/>
        <v/>
      </c>
      <c r="T1134" s="41" t="str">
        <f t="shared" si="716"/>
        <v/>
      </c>
      <c r="U1134" s="41" t="str">
        <f t="shared" si="728"/>
        <v/>
      </c>
      <c r="W1134" s="74" t="str">
        <f>IF('Job Database'!$X1134="", "", 'Job Database'!$X1134)</f>
        <v/>
      </c>
      <c r="Y1134" s="41" t="str">
        <f>IF($W1134="", "", IF(COUNTIF($I$11:$I$3035, $W1134)&gt;0, "", MAX($Y$10:$Y1133)+1))</f>
        <v/>
      </c>
      <c r="Z1134" s="41">
        <v>1124</v>
      </c>
      <c r="AA1134" s="58" t="str">
        <f t="shared" si="729"/>
        <v/>
      </c>
      <c r="AC1134" s="41" t="str">
        <f t="shared" si="717"/>
        <v/>
      </c>
      <c r="AE1134" s="41" t="str">
        <f t="shared" si="730"/>
        <v/>
      </c>
      <c r="AJ1134" s="154" t="str">
        <f t="shared" si="731"/>
        <v/>
      </c>
      <c r="AL1134" s="120" t="str">
        <f t="shared" si="732"/>
        <v/>
      </c>
      <c r="AM1134" s="104" t="str">
        <f t="shared" si="733"/>
        <v/>
      </c>
      <c r="AN1134" s="104" t="str">
        <f t="shared" si="734"/>
        <v/>
      </c>
      <c r="AO1134" s="104" t="str">
        <f t="shared" si="718"/>
        <v/>
      </c>
      <c r="AP1134" s="104" t="str">
        <f t="shared" si="719"/>
        <v/>
      </c>
      <c r="AQ1134" s="121" t="str">
        <f t="shared" si="735"/>
        <v/>
      </c>
      <c r="AS1134" s="88" t="str">
        <f t="shared" si="720"/>
        <v/>
      </c>
      <c r="AT1134" s="68" t="str">
        <f t="shared" si="736"/>
        <v/>
      </c>
      <c r="AU1134" s="68" t="str">
        <f t="shared" si="737"/>
        <v/>
      </c>
      <c r="AV1134" s="68" t="str">
        <f t="shared" si="738"/>
        <v/>
      </c>
      <c r="AW1134" s="88" t="str">
        <f t="shared" si="721"/>
        <v/>
      </c>
      <c r="AZ1134" s="88" t="str">
        <f t="shared" si="722"/>
        <v/>
      </c>
      <c r="BA1134" s="68" t="str">
        <f t="shared" si="723"/>
        <v/>
      </c>
      <c r="BB1134" s="68" t="str">
        <f t="shared" si="724"/>
        <v/>
      </c>
      <c r="BC1134" s="68" t="str">
        <f t="shared" si="725"/>
        <v/>
      </c>
      <c r="BD1134" s="69" t="str">
        <f t="shared" si="726"/>
        <v/>
      </c>
      <c r="BE1134" s="69" t="str">
        <f t="shared" si="739"/>
        <v/>
      </c>
      <c r="BT1134" s="138" t="str">
        <f t="shared" ca="1" si="740"/>
        <v/>
      </c>
      <c r="BU1134" s="139" t="str">
        <f t="shared" ca="1" si="741"/>
        <v/>
      </c>
      <c r="BW1134" s="138" t="str">
        <f t="shared" si="742"/>
        <v/>
      </c>
      <c r="BX1134" s="104" t="str">
        <f t="shared" si="743"/>
        <v/>
      </c>
      <c r="BY1134" s="139" t="str">
        <f t="shared" si="744"/>
        <v/>
      </c>
      <c r="CA1134" s="138" t="str">
        <f t="shared" si="745"/>
        <v/>
      </c>
      <c r="CB1134" s="104" t="str">
        <f t="shared" si="746"/>
        <v/>
      </c>
      <c r="CC1134" s="139" t="str">
        <f t="shared" si="747"/>
        <v/>
      </c>
      <c r="CE1134" s="162" t="str">
        <f t="shared" si="748"/>
        <v/>
      </c>
      <c r="CF1134" s="163" t="str">
        <f t="shared" si="749"/>
        <v/>
      </c>
      <c r="CG1134" s="164" t="str">
        <f t="shared" si="750"/>
        <v/>
      </c>
      <c r="CI1134" s="162" t="str">
        <f t="shared" si="751"/>
        <v/>
      </c>
      <c r="CJ1134" s="163" t="str">
        <f t="shared" si="754"/>
        <v/>
      </c>
      <c r="CK1134" s="164" t="str">
        <f t="shared" si="755"/>
        <v/>
      </c>
      <c r="CM1134" s="169" t="str">
        <f t="shared" si="752"/>
        <v/>
      </c>
      <c r="CN1134" s="139" t="str">
        <f t="shared" si="753"/>
        <v/>
      </c>
      <c r="CP1134" s="41" t="str">
        <f>IF($CM1134="", "", COUNTIF($CM$11:$CM$3035, "&lt;"&amp;$CM1134)+1+COUNTIF($CM$11:$CM1134, $CM1134)-1)</f>
        <v/>
      </c>
    </row>
    <row r="1135" spans="1:94" x14ac:dyDescent="0.25">
      <c r="A1135" s="40"/>
      <c r="B1135" s="82" t="str">
        <f>IF($I1135="", "", IFERROR(INDEX('Job Database'!$AE$11:$AE$3035, MATCH($I1135, 'Job Database'!$X$11:$X$3035, 0)), ""))</f>
        <v/>
      </c>
      <c r="C1135" s="69" t="str">
        <f>IF($I1135="", "", IF(COUNTIF('Job Database'!$X$11:$X$3035, $I1135)=0, $AC$5, $AC$4))</f>
        <v/>
      </c>
      <c r="D1135" s="40"/>
      <c r="E1135" s="85" t="str">
        <f>IF($I1135="", "", IF(IFERROR(INDEX('Job Database'!$M$11:$M$3035, MATCH($I1135, 'Job Database'!$X$11:$X$3035, 0)), "")="", "", IFERROR(INDEX('Job Database'!$M$11:$M$3035, MATCH($I1135, 'Job Database'!$X$11:$X$3035, 0)), "")))</f>
        <v/>
      </c>
      <c r="F1135" s="40"/>
      <c r="G1135" s="88" t="str">
        <f t="shared" si="727"/>
        <v/>
      </c>
      <c r="H1135" s="40"/>
      <c r="I1135" s="24"/>
      <c r="J1135" s="34"/>
      <c r="K1135" s="106"/>
      <c r="L1135" s="79"/>
      <c r="M1135" s="34"/>
      <c r="N1135" s="79"/>
      <c r="O1135" s="31"/>
      <c r="P1135" s="53"/>
      <c r="Q1135" s="40"/>
      <c r="S1135" s="41" t="str">
        <f t="shared" si="715"/>
        <v/>
      </c>
      <c r="T1135" s="41" t="str">
        <f t="shared" si="716"/>
        <v/>
      </c>
      <c r="U1135" s="41" t="str">
        <f t="shared" si="728"/>
        <v/>
      </c>
      <c r="W1135" s="74" t="str">
        <f>IF('Job Database'!$X1135="", "", 'Job Database'!$X1135)</f>
        <v/>
      </c>
      <c r="Y1135" s="41" t="str">
        <f>IF($W1135="", "", IF(COUNTIF($I$11:$I$3035, $W1135)&gt;0, "", MAX($Y$10:$Y1134)+1))</f>
        <v/>
      </c>
      <c r="Z1135" s="41">
        <v>1125</v>
      </c>
      <c r="AA1135" s="58" t="str">
        <f t="shared" si="729"/>
        <v/>
      </c>
      <c r="AC1135" s="41" t="str">
        <f t="shared" si="717"/>
        <v/>
      </c>
      <c r="AE1135" s="41" t="str">
        <f t="shared" si="730"/>
        <v/>
      </c>
      <c r="AJ1135" s="154" t="str">
        <f t="shared" si="731"/>
        <v/>
      </c>
      <c r="AL1135" s="120" t="str">
        <f t="shared" si="732"/>
        <v/>
      </c>
      <c r="AM1135" s="104" t="str">
        <f t="shared" si="733"/>
        <v/>
      </c>
      <c r="AN1135" s="104" t="str">
        <f t="shared" si="734"/>
        <v/>
      </c>
      <c r="AO1135" s="104" t="str">
        <f t="shared" si="718"/>
        <v/>
      </c>
      <c r="AP1135" s="104" t="str">
        <f t="shared" si="719"/>
        <v/>
      </c>
      <c r="AQ1135" s="121" t="str">
        <f t="shared" si="735"/>
        <v/>
      </c>
      <c r="AS1135" s="88" t="str">
        <f t="shared" si="720"/>
        <v/>
      </c>
      <c r="AT1135" s="68" t="str">
        <f t="shared" si="736"/>
        <v/>
      </c>
      <c r="AU1135" s="68" t="str">
        <f t="shared" si="737"/>
        <v/>
      </c>
      <c r="AV1135" s="68" t="str">
        <f t="shared" si="738"/>
        <v/>
      </c>
      <c r="AW1135" s="88" t="str">
        <f t="shared" si="721"/>
        <v/>
      </c>
      <c r="AZ1135" s="88" t="str">
        <f t="shared" si="722"/>
        <v/>
      </c>
      <c r="BA1135" s="68" t="str">
        <f t="shared" si="723"/>
        <v/>
      </c>
      <c r="BB1135" s="68" t="str">
        <f t="shared" si="724"/>
        <v/>
      </c>
      <c r="BC1135" s="68" t="str">
        <f t="shared" si="725"/>
        <v/>
      </c>
      <c r="BD1135" s="69" t="str">
        <f t="shared" si="726"/>
        <v/>
      </c>
      <c r="BE1135" s="69" t="str">
        <f t="shared" si="739"/>
        <v/>
      </c>
      <c r="BT1135" s="138" t="str">
        <f t="shared" ca="1" si="740"/>
        <v/>
      </c>
      <c r="BU1135" s="139" t="str">
        <f t="shared" ca="1" si="741"/>
        <v/>
      </c>
      <c r="BW1135" s="138" t="str">
        <f t="shared" si="742"/>
        <v/>
      </c>
      <c r="BX1135" s="104" t="str">
        <f t="shared" si="743"/>
        <v/>
      </c>
      <c r="BY1135" s="139" t="str">
        <f t="shared" si="744"/>
        <v/>
      </c>
      <c r="CA1135" s="138" t="str">
        <f t="shared" si="745"/>
        <v/>
      </c>
      <c r="CB1135" s="104" t="str">
        <f t="shared" si="746"/>
        <v/>
      </c>
      <c r="CC1135" s="139" t="str">
        <f t="shared" si="747"/>
        <v/>
      </c>
      <c r="CE1135" s="162" t="str">
        <f t="shared" si="748"/>
        <v/>
      </c>
      <c r="CF1135" s="163" t="str">
        <f t="shared" si="749"/>
        <v/>
      </c>
      <c r="CG1135" s="164" t="str">
        <f t="shared" si="750"/>
        <v/>
      </c>
      <c r="CI1135" s="162" t="str">
        <f t="shared" si="751"/>
        <v/>
      </c>
      <c r="CJ1135" s="163" t="str">
        <f t="shared" si="754"/>
        <v/>
      </c>
      <c r="CK1135" s="164" t="str">
        <f t="shared" si="755"/>
        <v/>
      </c>
      <c r="CM1135" s="169" t="str">
        <f t="shared" si="752"/>
        <v/>
      </c>
      <c r="CN1135" s="139" t="str">
        <f t="shared" si="753"/>
        <v/>
      </c>
      <c r="CP1135" s="41" t="str">
        <f>IF($CM1135="", "", COUNTIF($CM$11:$CM$3035, "&lt;"&amp;$CM1135)+1+COUNTIF($CM$11:$CM1135, $CM1135)-1)</f>
        <v/>
      </c>
    </row>
    <row r="1136" spans="1:94" x14ac:dyDescent="0.25">
      <c r="A1136" s="40"/>
      <c r="B1136" s="82" t="str">
        <f>IF($I1136="", "", IFERROR(INDEX('Job Database'!$AE$11:$AE$3035, MATCH($I1136, 'Job Database'!$X$11:$X$3035, 0)), ""))</f>
        <v/>
      </c>
      <c r="C1136" s="69" t="str">
        <f>IF($I1136="", "", IF(COUNTIF('Job Database'!$X$11:$X$3035, $I1136)=0, $AC$5, $AC$4))</f>
        <v/>
      </c>
      <c r="D1136" s="40"/>
      <c r="E1136" s="85" t="str">
        <f>IF($I1136="", "", IF(IFERROR(INDEX('Job Database'!$M$11:$M$3035, MATCH($I1136, 'Job Database'!$X$11:$X$3035, 0)), "")="", "", IFERROR(INDEX('Job Database'!$M$11:$M$3035, MATCH($I1136, 'Job Database'!$X$11:$X$3035, 0)), "")))</f>
        <v/>
      </c>
      <c r="F1136" s="40"/>
      <c r="G1136" s="88" t="str">
        <f t="shared" si="727"/>
        <v/>
      </c>
      <c r="H1136" s="40"/>
      <c r="I1136" s="24"/>
      <c r="J1136" s="34"/>
      <c r="K1136" s="106"/>
      <c r="L1136" s="79"/>
      <c r="M1136" s="34"/>
      <c r="N1136" s="79"/>
      <c r="O1136" s="31"/>
      <c r="P1136" s="53"/>
      <c r="Q1136" s="40"/>
      <c r="S1136" s="41" t="str">
        <f t="shared" si="715"/>
        <v/>
      </c>
      <c r="T1136" s="41" t="str">
        <f t="shared" si="716"/>
        <v/>
      </c>
      <c r="U1136" s="41" t="str">
        <f t="shared" si="728"/>
        <v/>
      </c>
      <c r="W1136" s="74" t="str">
        <f>IF('Job Database'!$X1136="", "", 'Job Database'!$X1136)</f>
        <v/>
      </c>
      <c r="Y1136" s="41" t="str">
        <f>IF($W1136="", "", IF(COUNTIF($I$11:$I$3035, $W1136)&gt;0, "", MAX($Y$10:$Y1135)+1))</f>
        <v/>
      </c>
      <c r="Z1136" s="41">
        <v>1126</v>
      </c>
      <c r="AA1136" s="58" t="str">
        <f t="shared" si="729"/>
        <v/>
      </c>
      <c r="AC1136" s="41" t="str">
        <f t="shared" si="717"/>
        <v/>
      </c>
      <c r="AE1136" s="41" t="str">
        <f t="shared" si="730"/>
        <v/>
      </c>
      <c r="AJ1136" s="154" t="str">
        <f t="shared" si="731"/>
        <v/>
      </c>
      <c r="AL1136" s="120" t="str">
        <f t="shared" si="732"/>
        <v/>
      </c>
      <c r="AM1136" s="104" t="str">
        <f t="shared" si="733"/>
        <v/>
      </c>
      <c r="AN1136" s="104" t="str">
        <f t="shared" si="734"/>
        <v/>
      </c>
      <c r="AO1136" s="104" t="str">
        <f t="shared" si="718"/>
        <v/>
      </c>
      <c r="AP1136" s="104" t="str">
        <f t="shared" si="719"/>
        <v/>
      </c>
      <c r="AQ1136" s="121" t="str">
        <f t="shared" si="735"/>
        <v/>
      </c>
      <c r="AS1136" s="88" t="str">
        <f t="shared" si="720"/>
        <v/>
      </c>
      <c r="AT1136" s="68" t="str">
        <f t="shared" si="736"/>
        <v/>
      </c>
      <c r="AU1136" s="68" t="str">
        <f t="shared" si="737"/>
        <v/>
      </c>
      <c r="AV1136" s="68" t="str">
        <f t="shared" si="738"/>
        <v/>
      </c>
      <c r="AW1136" s="88" t="str">
        <f t="shared" si="721"/>
        <v/>
      </c>
      <c r="AZ1136" s="88" t="str">
        <f t="shared" si="722"/>
        <v/>
      </c>
      <c r="BA1136" s="68" t="str">
        <f t="shared" si="723"/>
        <v/>
      </c>
      <c r="BB1136" s="68" t="str">
        <f t="shared" si="724"/>
        <v/>
      </c>
      <c r="BC1136" s="68" t="str">
        <f t="shared" si="725"/>
        <v/>
      </c>
      <c r="BD1136" s="69" t="str">
        <f t="shared" si="726"/>
        <v/>
      </c>
      <c r="BE1136" s="69" t="str">
        <f t="shared" si="739"/>
        <v/>
      </c>
      <c r="BT1136" s="138" t="str">
        <f t="shared" ca="1" si="740"/>
        <v/>
      </c>
      <c r="BU1136" s="139" t="str">
        <f t="shared" ca="1" si="741"/>
        <v/>
      </c>
      <c r="BW1136" s="138" t="str">
        <f t="shared" si="742"/>
        <v/>
      </c>
      <c r="BX1136" s="104" t="str">
        <f t="shared" si="743"/>
        <v/>
      </c>
      <c r="BY1136" s="139" t="str">
        <f t="shared" si="744"/>
        <v/>
      </c>
      <c r="CA1136" s="138" t="str">
        <f t="shared" si="745"/>
        <v/>
      </c>
      <c r="CB1136" s="104" t="str">
        <f t="shared" si="746"/>
        <v/>
      </c>
      <c r="CC1136" s="139" t="str">
        <f t="shared" si="747"/>
        <v/>
      </c>
      <c r="CE1136" s="162" t="str">
        <f t="shared" si="748"/>
        <v/>
      </c>
      <c r="CF1136" s="163" t="str">
        <f t="shared" si="749"/>
        <v/>
      </c>
      <c r="CG1136" s="164" t="str">
        <f t="shared" si="750"/>
        <v/>
      </c>
      <c r="CI1136" s="162" t="str">
        <f t="shared" si="751"/>
        <v/>
      </c>
      <c r="CJ1136" s="163" t="str">
        <f t="shared" si="754"/>
        <v/>
      </c>
      <c r="CK1136" s="164" t="str">
        <f t="shared" si="755"/>
        <v/>
      </c>
      <c r="CM1136" s="169" t="str">
        <f t="shared" si="752"/>
        <v/>
      </c>
      <c r="CN1136" s="139" t="str">
        <f t="shared" si="753"/>
        <v/>
      </c>
      <c r="CP1136" s="41" t="str">
        <f>IF($CM1136="", "", COUNTIF($CM$11:$CM$3035, "&lt;"&amp;$CM1136)+1+COUNTIF($CM$11:$CM1136, $CM1136)-1)</f>
        <v/>
      </c>
    </row>
    <row r="1137" spans="1:94" x14ac:dyDescent="0.25">
      <c r="A1137" s="40"/>
      <c r="B1137" s="82" t="str">
        <f>IF($I1137="", "", IFERROR(INDEX('Job Database'!$AE$11:$AE$3035, MATCH($I1137, 'Job Database'!$X$11:$X$3035, 0)), ""))</f>
        <v/>
      </c>
      <c r="C1137" s="69" t="str">
        <f>IF($I1137="", "", IF(COUNTIF('Job Database'!$X$11:$X$3035, $I1137)=0, $AC$5, $AC$4))</f>
        <v/>
      </c>
      <c r="D1137" s="40"/>
      <c r="E1137" s="85" t="str">
        <f>IF($I1137="", "", IF(IFERROR(INDEX('Job Database'!$M$11:$M$3035, MATCH($I1137, 'Job Database'!$X$11:$X$3035, 0)), "")="", "", IFERROR(INDEX('Job Database'!$M$11:$M$3035, MATCH($I1137, 'Job Database'!$X$11:$X$3035, 0)), "")))</f>
        <v/>
      </c>
      <c r="F1137" s="40"/>
      <c r="G1137" s="88" t="str">
        <f t="shared" si="727"/>
        <v/>
      </c>
      <c r="H1137" s="40"/>
      <c r="I1137" s="24"/>
      <c r="J1137" s="34"/>
      <c r="K1137" s="106"/>
      <c r="L1137" s="79"/>
      <c r="M1137" s="34"/>
      <c r="N1137" s="79"/>
      <c r="O1137" s="31"/>
      <c r="P1137" s="53"/>
      <c r="Q1137" s="40"/>
      <c r="S1137" s="41" t="str">
        <f t="shared" si="715"/>
        <v/>
      </c>
      <c r="T1137" s="41" t="str">
        <f t="shared" si="716"/>
        <v/>
      </c>
      <c r="U1137" s="41" t="str">
        <f t="shared" si="728"/>
        <v/>
      </c>
      <c r="W1137" s="74" t="str">
        <f>IF('Job Database'!$X1137="", "", 'Job Database'!$X1137)</f>
        <v/>
      </c>
      <c r="Y1137" s="41" t="str">
        <f>IF($W1137="", "", IF(COUNTIF($I$11:$I$3035, $W1137)&gt;0, "", MAX($Y$10:$Y1136)+1))</f>
        <v/>
      </c>
      <c r="Z1137" s="41">
        <v>1127</v>
      </c>
      <c r="AA1137" s="58" t="str">
        <f t="shared" si="729"/>
        <v/>
      </c>
      <c r="AC1137" s="41" t="str">
        <f t="shared" si="717"/>
        <v/>
      </c>
      <c r="AE1137" s="41" t="str">
        <f t="shared" si="730"/>
        <v/>
      </c>
      <c r="AJ1137" s="154" t="str">
        <f t="shared" si="731"/>
        <v/>
      </c>
      <c r="AL1137" s="120" t="str">
        <f t="shared" si="732"/>
        <v/>
      </c>
      <c r="AM1137" s="104" t="str">
        <f t="shared" si="733"/>
        <v/>
      </c>
      <c r="AN1137" s="104" t="str">
        <f t="shared" si="734"/>
        <v/>
      </c>
      <c r="AO1137" s="104" t="str">
        <f t="shared" si="718"/>
        <v/>
      </c>
      <c r="AP1137" s="104" t="str">
        <f t="shared" si="719"/>
        <v/>
      </c>
      <c r="AQ1137" s="121" t="str">
        <f t="shared" si="735"/>
        <v/>
      </c>
      <c r="AS1137" s="88" t="str">
        <f t="shared" si="720"/>
        <v/>
      </c>
      <c r="AT1137" s="68" t="str">
        <f t="shared" si="736"/>
        <v/>
      </c>
      <c r="AU1137" s="68" t="str">
        <f t="shared" si="737"/>
        <v/>
      </c>
      <c r="AV1137" s="68" t="str">
        <f t="shared" si="738"/>
        <v/>
      </c>
      <c r="AW1137" s="88" t="str">
        <f t="shared" si="721"/>
        <v/>
      </c>
      <c r="AZ1137" s="88" t="str">
        <f t="shared" si="722"/>
        <v/>
      </c>
      <c r="BA1137" s="68" t="str">
        <f t="shared" si="723"/>
        <v/>
      </c>
      <c r="BB1137" s="68" t="str">
        <f t="shared" si="724"/>
        <v/>
      </c>
      <c r="BC1137" s="68" t="str">
        <f t="shared" si="725"/>
        <v/>
      </c>
      <c r="BD1137" s="69" t="str">
        <f t="shared" si="726"/>
        <v/>
      </c>
      <c r="BE1137" s="69" t="str">
        <f t="shared" si="739"/>
        <v/>
      </c>
      <c r="BT1137" s="138" t="str">
        <f t="shared" ca="1" si="740"/>
        <v/>
      </c>
      <c r="BU1137" s="139" t="str">
        <f t="shared" ca="1" si="741"/>
        <v/>
      </c>
      <c r="BW1137" s="138" t="str">
        <f t="shared" si="742"/>
        <v/>
      </c>
      <c r="BX1137" s="104" t="str">
        <f t="shared" si="743"/>
        <v/>
      </c>
      <c r="BY1137" s="139" t="str">
        <f t="shared" si="744"/>
        <v/>
      </c>
      <c r="CA1137" s="138" t="str">
        <f t="shared" si="745"/>
        <v/>
      </c>
      <c r="CB1137" s="104" t="str">
        <f t="shared" si="746"/>
        <v/>
      </c>
      <c r="CC1137" s="139" t="str">
        <f t="shared" si="747"/>
        <v/>
      </c>
      <c r="CE1137" s="162" t="str">
        <f t="shared" si="748"/>
        <v/>
      </c>
      <c r="CF1137" s="163" t="str">
        <f t="shared" si="749"/>
        <v/>
      </c>
      <c r="CG1137" s="164" t="str">
        <f t="shared" si="750"/>
        <v/>
      </c>
      <c r="CI1137" s="162" t="str">
        <f t="shared" si="751"/>
        <v/>
      </c>
      <c r="CJ1137" s="163" t="str">
        <f t="shared" si="754"/>
        <v/>
      </c>
      <c r="CK1137" s="164" t="str">
        <f t="shared" si="755"/>
        <v/>
      </c>
      <c r="CM1137" s="169" t="str">
        <f t="shared" si="752"/>
        <v/>
      </c>
      <c r="CN1137" s="139" t="str">
        <f t="shared" si="753"/>
        <v/>
      </c>
      <c r="CP1137" s="41" t="str">
        <f>IF($CM1137="", "", COUNTIF($CM$11:$CM$3035, "&lt;"&amp;$CM1137)+1+COUNTIF($CM$11:$CM1137, $CM1137)-1)</f>
        <v/>
      </c>
    </row>
    <row r="1138" spans="1:94" x14ac:dyDescent="0.25">
      <c r="A1138" s="40"/>
      <c r="B1138" s="82" t="str">
        <f>IF($I1138="", "", IFERROR(INDEX('Job Database'!$AE$11:$AE$3035, MATCH($I1138, 'Job Database'!$X$11:$X$3035, 0)), ""))</f>
        <v/>
      </c>
      <c r="C1138" s="69" t="str">
        <f>IF($I1138="", "", IF(COUNTIF('Job Database'!$X$11:$X$3035, $I1138)=0, $AC$5, $AC$4))</f>
        <v/>
      </c>
      <c r="D1138" s="40"/>
      <c r="E1138" s="85" t="str">
        <f>IF($I1138="", "", IF(IFERROR(INDEX('Job Database'!$M$11:$M$3035, MATCH($I1138, 'Job Database'!$X$11:$X$3035, 0)), "")="", "", IFERROR(INDEX('Job Database'!$M$11:$M$3035, MATCH($I1138, 'Job Database'!$X$11:$X$3035, 0)), "")))</f>
        <v/>
      </c>
      <c r="F1138" s="40"/>
      <c r="G1138" s="88" t="str">
        <f t="shared" si="727"/>
        <v/>
      </c>
      <c r="H1138" s="40"/>
      <c r="I1138" s="24"/>
      <c r="J1138" s="34"/>
      <c r="K1138" s="106"/>
      <c r="L1138" s="79"/>
      <c r="M1138" s="34"/>
      <c r="N1138" s="79"/>
      <c r="O1138" s="31"/>
      <c r="P1138" s="53"/>
      <c r="Q1138" s="40"/>
      <c r="S1138" s="41" t="str">
        <f t="shared" si="715"/>
        <v/>
      </c>
      <c r="T1138" s="41" t="str">
        <f t="shared" si="716"/>
        <v/>
      </c>
      <c r="U1138" s="41" t="str">
        <f t="shared" si="728"/>
        <v/>
      </c>
      <c r="W1138" s="74" t="str">
        <f>IF('Job Database'!$X1138="", "", 'Job Database'!$X1138)</f>
        <v/>
      </c>
      <c r="Y1138" s="41" t="str">
        <f>IF($W1138="", "", IF(COUNTIF($I$11:$I$3035, $W1138)&gt;0, "", MAX($Y$10:$Y1137)+1))</f>
        <v/>
      </c>
      <c r="Z1138" s="41">
        <v>1128</v>
      </c>
      <c r="AA1138" s="58" t="str">
        <f t="shared" si="729"/>
        <v/>
      </c>
      <c r="AC1138" s="41" t="str">
        <f t="shared" si="717"/>
        <v/>
      </c>
      <c r="AE1138" s="41" t="str">
        <f t="shared" si="730"/>
        <v/>
      </c>
      <c r="AJ1138" s="154" t="str">
        <f t="shared" si="731"/>
        <v/>
      </c>
      <c r="AL1138" s="120" t="str">
        <f t="shared" si="732"/>
        <v/>
      </c>
      <c r="AM1138" s="104" t="str">
        <f t="shared" si="733"/>
        <v/>
      </c>
      <c r="AN1138" s="104" t="str">
        <f t="shared" si="734"/>
        <v/>
      </c>
      <c r="AO1138" s="104" t="str">
        <f t="shared" si="718"/>
        <v/>
      </c>
      <c r="AP1138" s="104" t="str">
        <f t="shared" si="719"/>
        <v/>
      </c>
      <c r="AQ1138" s="121" t="str">
        <f t="shared" si="735"/>
        <v/>
      </c>
      <c r="AS1138" s="88" t="str">
        <f t="shared" si="720"/>
        <v/>
      </c>
      <c r="AT1138" s="68" t="str">
        <f t="shared" si="736"/>
        <v/>
      </c>
      <c r="AU1138" s="68" t="str">
        <f t="shared" si="737"/>
        <v/>
      </c>
      <c r="AV1138" s="68" t="str">
        <f t="shared" si="738"/>
        <v/>
      </c>
      <c r="AW1138" s="88" t="str">
        <f t="shared" si="721"/>
        <v/>
      </c>
      <c r="AZ1138" s="88" t="str">
        <f t="shared" si="722"/>
        <v/>
      </c>
      <c r="BA1138" s="68" t="str">
        <f t="shared" si="723"/>
        <v/>
      </c>
      <c r="BB1138" s="68" t="str">
        <f t="shared" si="724"/>
        <v/>
      </c>
      <c r="BC1138" s="68" t="str">
        <f t="shared" si="725"/>
        <v/>
      </c>
      <c r="BD1138" s="69" t="str">
        <f t="shared" si="726"/>
        <v/>
      </c>
      <c r="BE1138" s="69" t="str">
        <f t="shared" si="739"/>
        <v/>
      </c>
      <c r="BT1138" s="138" t="str">
        <f t="shared" ca="1" si="740"/>
        <v/>
      </c>
      <c r="BU1138" s="139" t="str">
        <f t="shared" ca="1" si="741"/>
        <v/>
      </c>
      <c r="BW1138" s="138" t="str">
        <f t="shared" si="742"/>
        <v/>
      </c>
      <c r="BX1138" s="104" t="str">
        <f t="shared" si="743"/>
        <v/>
      </c>
      <c r="BY1138" s="139" t="str">
        <f t="shared" si="744"/>
        <v/>
      </c>
      <c r="CA1138" s="138" t="str">
        <f t="shared" si="745"/>
        <v/>
      </c>
      <c r="CB1138" s="104" t="str">
        <f t="shared" si="746"/>
        <v/>
      </c>
      <c r="CC1138" s="139" t="str">
        <f t="shared" si="747"/>
        <v/>
      </c>
      <c r="CE1138" s="162" t="str">
        <f t="shared" si="748"/>
        <v/>
      </c>
      <c r="CF1138" s="163" t="str">
        <f t="shared" si="749"/>
        <v/>
      </c>
      <c r="CG1138" s="164" t="str">
        <f t="shared" si="750"/>
        <v/>
      </c>
      <c r="CI1138" s="162" t="str">
        <f t="shared" si="751"/>
        <v/>
      </c>
      <c r="CJ1138" s="163" t="str">
        <f t="shared" si="754"/>
        <v/>
      </c>
      <c r="CK1138" s="164" t="str">
        <f t="shared" si="755"/>
        <v/>
      </c>
      <c r="CM1138" s="169" t="str">
        <f t="shared" si="752"/>
        <v/>
      </c>
      <c r="CN1138" s="139" t="str">
        <f t="shared" si="753"/>
        <v/>
      </c>
      <c r="CP1138" s="41" t="str">
        <f>IF($CM1138="", "", COUNTIF($CM$11:$CM$3035, "&lt;"&amp;$CM1138)+1+COUNTIF($CM$11:$CM1138, $CM1138)-1)</f>
        <v/>
      </c>
    </row>
    <row r="1139" spans="1:94" x14ac:dyDescent="0.25">
      <c r="A1139" s="40"/>
      <c r="B1139" s="82" t="str">
        <f>IF($I1139="", "", IFERROR(INDEX('Job Database'!$AE$11:$AE$3035, MATCH($I1139, 'Job Database'!$X$11:$X$3035, 0)), ""))</f>
        <v/>
      </c>
      <c r="C1139" s="69" t="str">
        <f>IF($I1139="", "", IF(COUNTIF('Job Database'!$X$11:$X$3035, $I1139)=0, $AC$5, $AC$4))</f>
        <v/>
      </c>
      <c r="D1139" s="40"/>
      <c r="E1139" s="85" t="str">
        <f>IF($I1139="", "", IF(IFERROR(INDEX('Job Database'!$M$11:$M$3035, MATCH($I1139, 'Job Database'!$X$11:$X$3035, 0)), "")="", "", IFERROR(INDEX('Job Database'!$M$11:$M$3035, MATCH($I1139, 'Job Database'!$X$11:$X$3035, 0)), "")))</f>
        <v/>
      </c>
      <c r="F1139" s="40"/>
      <c r="G1139" s="88" t="str">
        <f t="shared" si="727"/>
        <v/>
      </c>
      <c r="H1139" s="40"/>
      <c r="I1139" s="24"/>
      <c r="J1139" s="34"/>
      <c r="K1139" s="106"/>
      <c r="L1139" s="79"/>
      <c r="M1139" s="34"/>
      <c r="N1139" s="79"/>
      <c r="O1139" s="31"/>
      <c r="P1139" s="53"/>
      <c r="Q1139" s="40"/>
      <c r="S1139" s="41" t="str">
        <f t="shared" si="715"/>
        <v/>
      </c>
      <c r="T1139" s="41" t="str">
        <f t="shared" si="716"/>
        <v/>
      </c>
      <c r="U1139" s="41" t="str">
        <f t="shared" si="728"/>
        <v/>
      </c>
      <c r="W1139" s="74" t="str">
        <f>IF('Job Database'!$X1139="", "", 'Job Database'!$X1139)</f>
        <v/>
      </c>
      <c r="Y1139" s="41" t="str">
        <f>IF($W1139="", "", IF(COUNTIF($I$11:$I$3035, $W1139)&gt;0, "", MAX($Y$10:$Y1138)+1))</f>
        <v/>
      </c>
      <c r="Z1139" s="41">
        <v>1129</v>
      </c>
      <c r="AA1139" s="58" t="str">
        <f t="shared" si="729"/>
        <v/>
      </c>
      <c r="AC1139" s="41" t="str">
        <f t="shared" si="717"/>
        <v/>
      </c>
      <c r="AE1139" s="41" t="str">
        <f t="shared" si="730"/>
        <v/>
      </c>
      <c r="AJ1139" s="154" t="str">
        <f t="shared" si="731"/>
        <v/>
      </c>
      <c r="AL1139" s="120" t="str">
        <f t="shared" si="732"/>
        <v/>
      </c>
      <c r="AM1139" s="104" t="str">
        <f t="shared" si="733"/>
        <v/>
      </c>
      <c r="AN1139" s="104" t="str">
        <f t="shared" si="734"/>
        <v/>
      </c>
      <c r="AO1139" s="104" t="str">
        <f t="shared" si="718"/>
        <v/>
      </c>
      <c r="AP1139" s="104" t="str">
        <f t="shared" si="719"/>
        <v/>
      </c>
      <c r="AQ1139" s="121" t="str">
        <f t="shared" si="735"/>
        <v/>
      </c>
      <c r="AS1139" s="88" t="str">
        <f t="shared" si="720"/>
        <v/>
      </c>
      <c r="AT1139" s="68" t="str">
        <f t="shared" si="736"/>
        <v/>
      </c>
      <c r="AU1139" s="68" t="str">
        <f t="shared" si="737"/>
        <v/>
      </c>
      <c r="AV1139" s="68" t="str">
        <f t="shared" si="738"/>
        <v/>
      </c>
      <c r="AW1139" s="88" t="str">
        <f t="shared" si="721"/>
        <v/>
      </c>
      <c r="AZ1139" s="88" t="str">
        <f t="shared" si="722"/>
        <v/>
      </c>
      <c r="BA1139" s="68" t="str">
        <f t="shared" si="723"/>
        <v/>
      </c>
      <c r="BB1139" s="68" t="str">
        <f t="shared" si="724"/>
        <v/>
      </c>
      <c r="BC1139" s="68" t="str">
        <f t="shared" si="725"/>
        <v/>
      </c>
      <c r="BD1139" s="69" t="str">
        <f t="shared" si="726"/>
        <v/>
      </c>
      <c r="BE1139" s="69" t="str">
        <f t="shared" si="739"/>
        <v/>
      </c>
      <c r="BT1139" s="138" t="str">
        <f t="shared" ca="1" si="740"/>
        <v/>
      </c>
      <c r="BU1139" s="139" t="str">
        <f t="shared" ca="1" si="741"/>
        <v/>
      </c>
      <c r="BW1139" s="138" t="str">
        <f t="shared" si="742"/>
        <v/>
      </c>
      <c r="BX1139" s="104" t="str">
        <f t="shared" si="743"/>
        <v/>
      </c>
      <c r="BY1139" s="139" t="str">
        <f t="shared" si="744"/>
        <v/>
      </c>
      <c r="CA1139" s="138" t="str">
        <f t="shared" si="745"/>
        <v/>
      </c>
      <c r="CB1139" s="104" t="str">
        <f t="shared" si="746"/>
        <v/>
      </c>
      <c r="CC1139" s="139" t="str">
        <f t="shared" si="747"/>
        <v/>
      </c>
      <c r="CE1139" s="162" t="str">
        <f t="shared" si="748"/>
        <v/>
      </c>
      <c r="CF1139" s="163" t="str">
        <f t="shared" si="749"/>
        <v/>
      </c>
      <c r="CG1139" s="164" t="str">
        <f t="shared" si="750"/>
        <v/>
      </c>
      <c r="CI1139" s="162" t="str">
        <f t="shared" si="751"/>
        <v/>
      </c>
      <c r="CJ1139" s="163" t="str">
        <f t="shared" si="754"/>
        <v/>
      </c>
      <c r="CK1139" s="164" t="str">
        <f t="shared" si="755"/>
        <v/>
      </c>
      <c r="CM1139" s="169" t="str">
        <f t="shared" si="752"/>
        <v/>
      </c>
      <c r="CN1139" s="139" t="str">
        <f t="shared" si="753"/>
        <v/>
      </c>
      <c r="CP1139" s="41" t="str">
        <f>IF($CM1139="", "", COUNTIF($CM$11:$CM$3035, "&lt;"&amp;$CM1139)+1+COUNTIF($CM$11:$CM1139, $CM1139)-1)</f>
        <v/>
      </c>
    </row>
    <row r="1140" spans="1:94" x14ac:dyDescent="0.25">
      <c r="A1140" s="40"/>
      <c r="B1140" s="82" t="str">
        <f>IF($I1140="", "", IFERROR(INDEX('Job Database'!$AE$11:$AE$3035, MATCH($I1140, 'Job Database'!$X$11:$X$3035, 0)), ""))</f>
        <v/>
      </c>
      <c r="C1140" s="69" t="str">
        <f>IF($I1140="", "", IF(COUNTIF('Job Database'!$X$11:$X$3035, $I1140)=0, $AC$5, $AC$4))</f>
        <v/>
      </c>
      <c r="D1140" s="40"/>
      <c r="E1140" s="85" t="str">
        <f>IF($I1140="", "", IF(IFERROR(INDEX('Job Database'!$M$11:$M$3035, MATCH($I1140, 'Job Database'!$X$11:$X$3035, 0)), "")="", "", IFERROR(INDEX('Job Database'!$M$11:$M$3035, MATCH($I1140, 'Job Database'!$X$11:$X$3035, 0)), "")))</f>
        <v/>
      </c>
      <c r="F1140" s="40"/>
      <c r="G1140" s="88" t="str">
        <f t="shared" si="727"/>
        <v/>
      </c>
      <c r="H1140" s="40"/>
      <c r="I1140" s="24"/>
      <c r="J1140" s="34"/>
      <c r="K1140" s="106"/>
      <c r="L1140" s="79"/>
      <c r="M1140" s="34"/>
      <c r="N1140" s="79"/>
      <c r="O1140" s="31"/>
      <c r="P1140" s="53"/>
      <c r="Q1140" s="40"/>
      <c r="S1140" s="41" t="str">
        <f t="shared" si="715"/>
        <v/>
      </c>
      <c r="T1140" s="41" t="str">
        <f t="shared" si="716"/>
        <v/>
      </c>
      <c r="U1140" s="41" t="str">
        <f t="shared" si="728"/>
        <v/>
      </c>
      <c r="W1140" s="74" t="str">
        <f>IF('Job Database'!$X1140="", "", 'Job Database'!$X1140)</f>
        <v/>
      </c>
      <c r="Y1140" s="41" t="str">
        <f>IF($W1140="", "", IF(COUNTIF($I$11:$I$3035, $W1140)&gt;0, "", MAX($Y$10:$Y1139)+1))</f>
        <v/>
      </c>
      <c r="Z1140" s="41">
        <v>1130</v>
      </c>
      <c r="AA1140" s="58" t="str">
        <f t="shared" si="729"/>
        <v/>
      </c>
      <c r="AC1140" s="41" t="str">
        <f t="shared" si="717"/>
        <v/>
      </c>
      <c r="AE1140" s="41" t="str">
        <f t="shared" si="730"/>
        <v/>
      </c>
      <c r="AJ1140" s="154" t="str">
        <f t="shared" si="731"/>
        <v/>
      </c>
      <c r="AL1140" s="120" t="str">
        <f t="shared" si="732"/>
        <v/>
      </c>
      <c r="AM1140" s="104" t="str">
        <f t="shared" si="733"/>
        <v/>
      </c>
      <c r="AN1140" s="104" t="str">
        <f t="shared" si="734"/>
        <v/>
      </c>
      <c r="AO1140" s="104" t="str">
        <f t="shared" si="718"/>
        <v/>
      </c>
      <c r="AP1140" s="104" t="str">
        <f t="shared" si="719"/>
        <v/>
      </c>
      <c r="AQ1140" s="121" t="str">
        <f t="shared" si="735"/>
        <v/>
      </c>
      <c r="AS1140" s="88" t="str">
        <f t="shared" si="720"/>
        <v/>
      </c>
      <c r="AT1140" s="68" t="str">
        <f t="shared" si="736"/>
        <v/>
      </c>
      <c r="AU1140" s="68" t="str">
        <f t="shared" si="737"/>
        <v/>
      </c>
      <c r="AV1140" s="68" t="str">
        <f t="shared" si="738"/>
        <v/>
      </c>
      <c r="AW1140" s="88" t="str">
        <f t="shared" si="721"/>
        <v/>
      </c>
      <c r="AZ1140" s="88" t="str">
        <f t="shared" si="722"/>
        <v/>
      </c>
      <c r="BA1140" s="68" t="str">
        <f t="shared" si="723"/>
        <v/>
      </c>
      <c r="BB1140" s="68" t="str">
        <f t="shared" si="724"/>
        <v/>
      </c>
      <c r="BC1140" s="68" t="str">
        <f t="shared" si="725"/>
        <v/>
      </c>
      <c r="BD1140" s="69" t="str">
        <f t="shared" si="726"/>
        <v/>
      </c>
      <c r="BE1140" s="69" t="str">
        <f t="shared" si="739"/>
        <v/>
      </c>
      <c r="BT1140" s="138" t="str">
        <f t="shared" ca="1" si="740"/>
        <v/>
      </c>
      <c r="BU1140" s="139" t="str">
        <f t="shared" ca="1" si="741"/>
        <v/>
      </c>
      <c r="BW1140" s="138" t="str">
        <f t="shared" si="742"/>
        <v/>
      </c>
      <c r="BX1140" s="104" t="str">
        <f t="shared" si="743"/>
        <v/>
      </c>
      <c r="BY1140" s="139" t="str">
        <f t="shared" si="744"/>
        <v/>
      </c>
      <c r="CA1140" s="138" t="str">
        <f t="shared" si="745"/>
        <v/>
      </c>
      <c r="CB1140" s="104" t="str">
        <f t="shared" si="746"/>
        <v/>
      </c>
      <c r="CC1140" s="139" t="str">
        <f t="shared" si="747"/>
        <v/>
      </c>
      <c r="CE1140" s="162" t="str">
        <f t="shared" si="748"/>
        <v/>
      </c>
      <c r="CF1140" s="163" t="str">
        <f t="shared" si="749"/>
        <v/>
      </c>
      <c r="CG1140" s="164" t="str">
        <f t="shared" si="750"/>
        <v/>
      </c>
      <c r="CI1140" s="162" t="str">
        <f t="shared" si="751"/>
        <v/>
      </c>
      <c r="CJ1140" s="163" t="str">
        <f t="shared" si="754"/>
        <v/>
      </c>
      <c r="CK1140" s="164" t="str">
        <f t="shared" si="755"/>
        <v/>
      </c>
      <c r="CM1140" s="169" t="str">
        <f t="shared" si="752"/>
        <v/>
      </c>
      <c r="CN1140" s="139" t="str">
        <f t="shared" si="753"/>
        <v/>
      </c>
      <c r="CP1140" s="41" t="str">
        <f>IF($CM1140="", "", COUNTIF($CM$11:$CM$3035, "&lt;"&amp;$CM1140)+1+COUNTIF($CM$11:$CM1140, $CM1140)-1)</f>
        <v/>
      </c>
    </row>
    <row r="1141" spans="1:94" x14ac:dyDescent="0.25">
      <c r="A1141" s="40"/>
      <c r="B1141" s="82" t="str">
        <f>IF($I1141="", "", IFERROR(INDEX('Job Database'!$AE$11:$AE$3035, MATCH($I1141, 'Job Database'!$X$11:$X$3035, 0)), ""))</f>
        <v/>
      </c>
      <c r="C1141" s="69" t="str">
        <f>IF($I1141="", "", IF(COUNTIF('Job Database'!$X$11:$X$3035, $I1141)=0, $AC$5, $AC$4))</f>
        <v/>
      </c>
      <c r="D1141" s="40"/>
      <c r="E1141" s="85" t="str">
        <f>IF($I1141="", "", IF(IFERROR(INDEX('Job Database'!$M$11:$M$3035, MATCH($I1141, 'Job Database'!$X$11:$X$3035, 0)), "")="", "", IFERROR(INDEX('Job Database'!$M$11:$M$3035, MATCH($I1141, 'Job Database'!$X$11:$X$3035, 0)), "")))</f>
        <v/>
      </c>
      <c r="F1141" s="40"/>
      <c r="G1141" s="88" t="str">
        <f t="shared" si="727"/>
        <v/>
      </c>
      <c r="H1141" s="40"/>
      <c r="I1141" s="24"/>
      <c r="J1141" s="34"/>
      <c r="K1141" s="106"/>
      <c r="L1141" s="79"/>
      <c r="M1141" s="34"/>
      <c r="N1141" s="79"/>
      <c r="O1141" s="31"/>
      <c r="P1141" s="53"/>
      <c r="Q1141" s="40"/>
      <c r="S1141" s="41" t="str">
        <f t="shared" si="715"/>
        <v/>
      </c>
      <c r="T1141" s="41" t="str">
        <f t="shared" si="716"/>
        <v/>
      </c>
      <c r="U1141" s="41" t="str">
        <f t="shared" si="728"/>
        <v/>
      </c>
      <c r="W1141" s="74" t="str">
        <f>IF('Job Database'!$X1141="", "", 'Job Database'!$X1141)</f>
        <v/>
      </c>
      <c r="Y1141" s="41" t="str">
        <f>IF($W1141="", "", IF(COUNTIF($I$11:$I$3035, $W1141)&gt;0, "", MAX($Y$10:$Y1140)+1))</f>
        <v/>
      </c>
      <c r="Z1141" s="41">
        <v>1131</v>
      </c>
      <c r="AA1141" s="58" t="str">
        <f t="shared" si="729"/>
        <v/>
      </c>
      <c r="AC1141" s="41" t="str">
        <f t="shared" si="717"/>
        <v/>
      </c>
      <c r="AE1141" s="41" t="str">
        <f t="shared" si="730"/>
        <v/>
      </c>
      <c r="AJ1141" s="154" t="str">
        <f t="shared" si="731"/>
        <v/>
      </c>
      <c r="AL1141" s="120" t="str">
        <f t="shared" si="732"/>
        <v/>
      </c>
      <c r="AM1141" s="104" t="str">
        <f t="shared" si="733"/>
        <v/>
      </c>
      <c r="AN1141" s="104" t="str">
        <f t="shared" si="734"/>
        <v/>
      </c>
      <c r="AO1141" s="104" t="str">
        <f t="shared" si="718"/>
        <v/>
      </c>
      <c r="AP1141" s="104" t="str">
        <f t="shared" si="719"/>
        <v/>
      </c>
      <c r="AQ1141" s="121" t="str">
        <f t="shared" si="735"/>
        <v/>
      </c>
      <c r="AS1141" s="88" t="str">
        <f t="shared" si="720"/>
        <v/>
      </c>
      <c r="AT1141" s="68" t="str">
        <f t="shared" si="736"/>
        <v/>
      </c>
      <c r="AU1141" s="68" t="str">
        <f t="shared" si="737"/>
        <v/>
      </c>
      <c r="AV1141" s="68" t="str">
        <f t="shared" si="738"/>
        <v/>
      </c>
      <c r="AW1141" s="88" t="str">
        <f t="shared" si="721"/>
        <v/>
      </c>
      <c r="AZ1141" s="88" t="str">
        <f t="shared" si="722"/>
        <v/>
      </c>
      <c r="BA1141" s="68" t="str">
        <f t="shared" si="723"/>
        <v/>
      </c>
      <c r="BB1141" s="68" t="str">
        <f t="shared" si="724"/>
        <v/>
      </c>
      <c r="BC1141" s="68" t="str">
        <f t="shared" si="725"/>
        <v/>
      </c>
      <c r="BD1141" s="69" t="str">
        <f t="shared" si="726"/>
        <v/>
      </c>
      <c r="BE1141" s="69" t="str">
        <f t="shared" si="739"/>
        <v/>
      </c>
      <c r="BT1141" s="138" t="str">
        <f t="shared" ca="1" si="740"/>
        <v/>
      </c>
      <c r="BU1141" s="139" t="str">
        <f t="shared" ca="1" si="741"/>
        <v/>
      </c>
      <c r="BW1141" s="138" t="str">
        <f t="shared" si="742"/>
        <v/>
      </c>
      <c r="BX1141" s="104" t="str">
        <f t="shared" si="743"/>
        <v/>
      </c>
      <c r="BY1141" s="139" t="str">
        <f t="shared" si="744"/>
        <v/>
      </c>
      <c r="CA1141" s="138" t="str">
        <f t="shared" si="745"/>
        <v/>
      </c>
      <c r="CB1141" s="104" t="str">
        <f t="shared" si="746"/>
        <v/>
      </c>
      <c r="CC1141" s="139" t="str">
        <f t="shared" si="747"/>
        <v/>
      </c>
      <c r="CE1141" s="162" t="str">
        <f t="shared" si="748"/>
        <v/>
      </c>
      <c r="CF1141" s="163" t="str">
        <f t="shared" si="749"/>
        <v/>
      </c>
      <c r="CG1141" s="164" t="str">
        <f t="shared" si="750"/>
        <v/>
      </c>
      <c r="CI1141" s="162" t="str">
        <f t="shared" si="751"/>
        <v/>
      </c>
      <c r="CJ1141" s="163" t="str">
        <f t="shared" si="754"/>
        <v/>
      </c>
      <c r="CK1141" s="164" t="str">
        <f t="shared" si="755"/>
        <v/>
      </c>
      <c r="CM1141" s="169" t="str">
        <f t="shared" si="752"/>
        <v/>
      </c>
      <c r="CN1141" s="139" t="str">
        <f t="shared" si="753"/>
        <v/>
      </c>
      <c r="CP1141" s="41" t="str">
        <f>IF($CM1141="", "", COUNTIF($CM$11:$CM$3035, "&lt;"&amp;$CM1141)+1+COUNTIF($CM$11:$CM1141, $CM1141)-1)</f>
        <v/>
      </c>
    </row>
    <row r="1142" spans="1:94" x14ac:dyDescent="0.25">
      <c r="A1142" s="40"/>
      <c r="B1142" s="82" t="str">
        <f>IF($I1142="", "", IFERROR(INDEX('Job Database'!$AE$11:$AE$3035, MATCH($I1142, 'Job Database'!$X$11:$X$3035, 0)), ""))</f>
        <v/>
      </c>
      <c r="C1142" s="69" t="str">
        <f>IF($I1142="", "", IF(COUNTIF('Job Database'!$X$11:$X$3035, $I1142)=0, $AC$5, $AC$4))</f>
        <v/>
      </c>
      <c r="D1142" s="40"/>
      <c r="E1142" s="85" t="str">
        <f>IF($I1142="", "", IF(IFERROR(INDEX('Job Database'!$M$11:$M$3035, MATCH($I1142, 'Job Database'!$X$11:$X$3035, 0)), "")="", "", IFERROR(INDEX('Job Database'!$M$11:$M$3035, MATCH($I1142, 'Job Database'!$X$11:$X$3035, 0)), "")))</f>
        <v/>
      </c>
      <c r="F1142" s="40"/>
      <c r="G1142" s="88" t="str">
        <f t="shared" si="727"/>
        <v/>
      </c>
      <c r="H1142" s="40"/>
      <c r="I1142" s="24"/>
      <c r="J1142" s="34"/>
      <c r="K1142" s="106"/>
      <c r="L1142" s="79"/>
      <c r="M1142" s="34"/>
      <c r="N1142" s="79"/>
      <c r="O1142" s="31"/>
      <c r="P1142" s="53"/>
      <c r="Q1142" s="40"/>
      <c r="S1142" s="41" t="str">
        <f t="shared" si="715"/>
        <v/>
      </c>
      <c r="T1142" s="41" t="str">
        <f t="shared" si="716"/>
        <v/>
      </c>
      <c r="U1142" s="41" t="str">
        <f t="shared" si="728"/>
        <v/>
      </c>
      <c r="W1142" s="74" t="str">
        <f>IF('Job Database'!$X1142="", "", 'Job Database'!$X1142)</f>
        <v/>
      </c>
      <c r="Y1142" s="41" t="str">
        <f>IF($W1142="", "", IF(COUNTIF($I$11:$I$3035, $W1142)&gt;0, "", MAX($Y$10:$Y1141)+1))</f>
        <v/>
      </c>
      <c r="Z1142" s="41">
        <v>1132</v>
      </c>
      <c r="AA1142" s="58" t="str">
        <f t="shared" si="729"/>
        <v/>
      </c>
      <c r="AC1142" s="41" t="str">
        <f t="shared" si="717"/>
        <v/>
      </c>
      <c r="AE1142" s="41" t="str">
        <f t="shared" si="730"/>
        <v/>
      </c>
      <c r="AJ1142" s="154" t="str">
        <f t="shared" si="731"/>
        <v/>
      </c>
      <c r="AL1142" s="120" t="str">
        <f t="shared" si="732"/>
        <v/>
      </c>
      <c r="AM1142" s="104" t="str">
        <f t="shared" si="733"/>
        <v/>
      </c>
      <c r="AN1142" s="104" t="str">
        <f t="shared" si="734"/>
        <v/>
      </c>
      <c r="AO1142" s="104" t="str">
        <f t="shared" si="718"/>
        <v/>
      </c>
      <c r="AP1142" s="104" t="str">
        <f t="shared" si="719"/>
        <v/>
      </c>
      <c r="AQ1142" s="121" t="str">
        <f t="shared" si="735"/>
        <v/>
      </c>
      <c r="AS1142" s="88" t="str">
        <f t="shared" si="720"/>
        <v/>
      </c>
      <c r="AT1142" s="68" t="str">
        <f t="shared" si="736"/>
        <v/>
      </c>
      <c r="AU1142" s="68" t="str">
        <f t="shared" si="737"/>
        <v/>
      </c>
      <c r="AV1142" s="68" t="str">
        <f t="shared" si="738"/>
        <v/>
      </c>
      <c r="AW1142" s="88" t="str">
        <f t="shared" si="721"/>
        <v/>
      </c>
      <c r="AZ1142" s="88" t="str">
        <f t="shared" si="722"/>
        <v/>
      </c>
      <c r="BA1142" s="68" t="str">
        <f t="shared" si="723"/>
        <v/>
      </c>
      <c r="BB1142" s="68" t="str">
        <f t="shared" si="724"/>
        <v/>
      </c>
      <c r="BC1142" s="68" t="str">
        <f t="shared" si="725"/>
        <v/>
      </c>
      <c r="BD1142" s="69" t="str">
        <f t="shared" si="726"/>
        <v/>
      </c>
      <c r="BE1142" s="69" t="str">
        <f t="shared" si="739"/>
        <v/>
      </c>
      <c r="BT1142" s="138" t="str">
        <f t="shared" ca="1" si="740"/>
        <v/>
      </c>
      <c r="BU1142" s="139" t="str">
        <f t="shared" ca="1" si="741"/>
        <v/>
      </c>
      <c r="BW1142" s="138" t="str">
        <f t="shared" si="742"/>
        <v/>
      </c>
      <c r="BX1142" s="104" t="str">
        <f t="shared" si="743"/>
        <v/>
      </c>
      <c r="BY1142" s="139" t="str">
        <f t="shared" si="744"/>
        <v/>
      </c>
      <c r="CA1142" s="138" t="str">
        <f t="shared" si="745"/>
        <v/>
      </c>
      <c r="CB1142" s="104" t="str">
        <f t="shared" si="746"/>
        <v/>
      </c>
      <c r="CC1142" s="139" t="str">
        <f t="shared" si="747"/>
        <v/>
      </c>
      <c r="CE1142" s="162" t="str">
        <f t="shared" si="748"/>
        <v/>
      </c>
      <c r="CF1142" s="163" t="str">
        <f t="shared" si="749"/>
        <v/>
      </c>
      <c r="CG1142" s="164" t="str">
        <f t="shared" si="750"/>
        <v/>
      </c>
      <c r="CI1142" s="162" t="str">
        <f t="shared" si="751"/>
        <v/>
      </c>
      <c r="CJ1142" s="163" t="str">
        <f t="shared" si="754"/>
        <v/>
      </c>
      <c r="CK1142" s="164" t="str">
        <f t="shared" si="755"/>
        <v/>
      </c>
      <c r="CM1142" s="169" t="str">
        <f t="shared" si="752"/>
        <v/>
      </c>
      <c r="CN1142" s="139" t="str">
        <f t="shared" si="753"/>
        <v/>
      </c>
      <c r="CP1142" s="41" t="str">
        <f>IF($CM1142="", "", COUNTIF($CM$11:$CM$3035, "&lt;"&amp;$CM1142)+1+COUNTIF($CM$11:$CM1142, $CM1142)-1)</f>
        <v/>
      </c>
    </row>
    <row r="1143" spans="1:94" x14ac:dyDescent="0.25">
      <c r="A1143" s="40"/>
      <c r="B1143" s="82" t="str">
        <f>IF($I1143="", "", IFERROR(INDEX('Job Database'!$AE$11:$AE$3035, MATCH($I1143, 'Job Database'!$X$11:$X$3035, 0)), ""))</f>
        <v/>
      </c>
      <c r="C1143" s="69" t="str">
        <f>IF($I1143="", "", IF(COUNTIF('Job Database'!$X$11:$X$3035, $I1143)=0, $AC$5, $AC$4))</f>
        <v/>
      </c>
      <c r="D1143" s="40"/>
      <c r="E1143" s="85" t="str">
        <f>IF($I1143="", "", IF(IFERROR(INDEX('Job Database'!$M$11:$M$3035, MATCH($I1143, 'Job Database'!$X$11:$X$3035, 0)), "")="", "", IFERROR(INDEX('Job Database'!$M$11:$M$3035, MATCH($I1143, 'Job Database'!$X$11:$X$3035, 0)), "")))</f>
        <v/>
      </c>
      <c r="F1143" s="40"/>
      <c r="G1143" s="88" t="str">
        <f t="shared" si="727"/>
        <v/>
      </c>
      <c r="H1143" s="40"/>
      <c r="I1143" s="24"/>
      <c r="J1143" s="34"/>
      <c r="K1143" s="106"/>
      <c r="L1143" s="79"/>
      <c r="M1143" s="34"/>
      <c r="N1143" s="79"/>
      <c r="O1143" s="31"/>
      <c r="P1143" s="53"/>
      <c r="Q1143" s="40"/>
      <c r="S1143" s="41" t="str">
        <f t="shared" si="715"/>
        <v/>
      </c>
      <c r="T1143" s="41" t="str">
        <f t="shared" si="716"/>
        <v/>
      </c>
      <c r="U1143" s="41" t="str">
        <f t="shared" si="728"/>
        <v/>
      </c>
      <c r="W1143" s="74" t="str">
        <f>IF('Job Database'!$X1143="", "", 'Job Database'!$X1143)</f>
        <v/>
      </c>
      <c r="Y1143" s="41" t="str">
        <f>IF($W1143="", "", IF(COUNTIF($I$11:$I$3035, $W1143)&gt;0, "", MAX($Y$10:$Y1142)+1))</f>
        <v/>
      </c>
      <c r="Z1143" s="41">
        <v>1133</v>
      </c>
      <c r="AA1143" s="58" t="str">
        <f t="shared" si="729"/>
        <v/>
      </c>
      <c r="AC1143" s="41" t="str">
        <f t="shared" si="717"/>
        <v/>
      </c>
      <c r="AE1143" s="41" t="str">
        <f t="shared" si="730"/>
        <v/>
      </c>
      <c r="AJ1143" s="154" t="str">
        <f t="shared" si="731"/>
        <v/>
      </c>
      <c r="AL1143" s="120" t="str">
        <f t="shared" si="732"/>
        <v/>
      </c>
      <c r="AM1143" s="104" t="str">
        <f t="shared" si="733"/>
        <v/>
      </c>
      <c r="AN1143" s="104" t="str">
        <f t="shared" si="734"/>
        <v/>
      </c>
      <c r="AO1143" s="104" t="str">
        <f t="shared" si="718"/>
        <v/>
      </c>
      <c r="AP1143" s="104" t="str">
        <f t="shared" si="719"/>
        <v/>
      </c>
      <c r="AQ1143" s="121" t="str">
        <f t="shared" si="735"/>
        <v/>
      </c>
      <c r="AS1143" s="88" t="str">
        <f t="shared" si="720"/>
        <v/>
      </c>
      <c r="AT1143" s="68" t="str">
        <f t="shared" si="736"/>
        <v/>
      </c>
      <c r="AU1143" s="68" t="str">
        <f t="shared" si="737"/>
        <v/>
      </c>
      <c r="AV1143" s="68" t="str">
        <f t="shared" si="738"/>
        <v/>
      </c>
      <c r="AW1143" s="88" t="str">
        <f t="shared" si="721"/>
        <v/>
      </c>
      <c r="AZ1143" s="88" t="str">
        <f t="shared" si="722"/>
        <v/>
      </c>
      <c r="BA1143" s="68" t="str">
        <f t="shared" si="723"/>
        <v/>
      </c>
      <c r="BB1143" s="68" t="str">
        <f t="shared" si="724"/>
        <v/>
      </c>
      <c r="BC1143" s="68" t="str">
        <f t="shared" si="725"/>
        <v/>
      </c>
      <c r="BD1143" s="69" t="str">
        <f t="shared" si="726"/>
        <v/>
      </c>
      <c r="BE1143" s="69" t="str">
        <f t="shared" si="739"/>
        <v/>
      </c>
      <c r="BT1143" s="138" t="str">
        <f t="shared" ca="1" si="740"/>
        <v/>
      </c>
      <c r="BU1143" s="139" t="str">
        <f t="shared" ca="1" si="741"/>
        <v/>
      </c>
      <c r="BW1143" s="138" t="str">
        <f t="shared" si="742"/>
        <v/>
      </c>
      <c r="BX1143" s="104" t="str">
        <f t="shared" si="743"/>
        <v/>
      </c>
      <c r="BY1143" s="139" t="str">
        <f t="shared" si="744"/>
        <v/>
      </c>
      <c r="CA1143" s="138" t="str">
        <f t="shared" si="745"/>
        <v/>
      </c>
      <c r="CB1143" s="104" t="str">
        <f t="shared" si="746"/>
        <v/>
      </c>
      <c r="CC1143" s="139" t="str">
        <f t="shared" si="747"/>
        <v/>
      </c>
      <c r="CE1143" s="162" t="str">
        <f t="shared" si="748"/>
        <v/>
      </c>
      <c r="CF1143" s="163" t="str">
        <f t="shared" si="749"/>
        <v/>
      </c>
      <c r="CG1143" s="164" t="str">
        <f t="shared" si="750"/>
        <v/>
      </c>
      <c r="CI1143" s="162" t="str">
        <f t="shared" si="751"/>
        <v/>
      </c>
      <c r="CJ1143" s="163" t="str">
        <f t="shared" si="754"/>
        <v/>
      </c>
      <c r="CK1143" s="164" t="str">
        <f t="shared" si="755"/>
        <v/>
      </c>
      <c r="CM1143" s="169" t="str">
        <f t="shared" si="752"/>
        <v/>
      </c>
      <c r="CN1143" s="139" t="str">
        <f t="shared" si="753"/>
        <v/>
      </c>
      <c r="CP1143" s="41" t="str">
        <f>IF($CM1143="", "", COUNTIF($CM$11:$CM$3035, "&lt;"&amp;$CM1143)+1+COUNTIF($CM$11:$CM1143, $CM1143)-1)</f>
        <v/>
      </c>
    </row>
    <row r="1144" spans="1:94" x14ac:dyDescent="0.25">
      <c r="A1144" s="40"/>
      <c r="B1144" s="82" t="str">
        <f>IF($I1144="", "", IFERROR(INDEX('Job Database'!$AE$11:$AE$3035, MATCH($I1144, 'Job Database'!$X$11:$X$3035, 0)), ""))</f>
        <v/>
      </c>
      <c r="C1144" s="69" t="str">
        <f>IF($I1144="", "", IF(COUNTIF('Job Database'!$X$11:$X$3035, $I1144)=0, $AC$5, $AC$4))</f>
        <v/>
      </c>
      <c r="D1144" s="40"/>
      <c r="E1144" s="85" t="str">
        <f>IF($I1144="", "", IF(IFERROR(INDEX('Job Database'!$M$11:$M$3035, MATCH($I1144, 'Job Database'!$X$11:$X$3035, 0)), "")="", "", IFERROR(INDEX('Job Database'!$M$11:$M$3035, MATCH($I1144, 'Job Database'!$X$11:$X$3035, 0)), "")))</f>
        <v/>
      </c>
      <c r="F1144" s="40"/>
      <c r="G1144" s="88" t="str">
        <f t="shared" si="727"/>
        <v/>
      </c>
      <c r="H1144" s="40"/>
      <c r="I1144" s="24"/>
      <c r="J1144" s="34"/>
      <c r="K1144" s="106"/>
      <c r="L1144" s="79"/>
      <c r="M1144" s="34"/>
      <c r="N1144" s="79"/>
      <c r="O1144" s="31"/>
      <c r="P1144" s="53"/>
      <c r="Q1144" s="40"/>
      <c r="S1144" s="41" t="str">
        <f t="shared" si="715"/>
        <v/>
      </c>
      <c r="T1144" s="41" t="str">
        <f t="shared" si="716"/>
        <v/>
      </c>
      <c r="U1144" s="41" t="str">
        <f t="shared" si="728"/>
        <v/>
      </c>
      <c r="W1144" s="74" t="str">
        <f>IF('Job Database'!$X1144="", "", 'Job Database'!$X1144)</f>
        <v/>
      </c>
      <c r="Y1144" s="41" t="str">
        <f>IF($W1144="", "", IF(COUNTIF($I$11:$I$3035, $W1144)&gt;0, "", MAX($Y$10:$Y1143)+1))</f>
        <v/>
      </c>
      <c r="Z1144" s="41">
        <v>1134</v>
      </c>
      <c r="AA1144" s="58" t="str">
        <f t="shared" si="729"/>
        <v/>
      </c>
      <c r="AC1144" s="41" t="str">
        <f t="shared" si="717"/>
        <v/>
      </c>
      <c r="AE1144" s="41" t="str">
        <f t="shared" si="730"/>
        <v/>
      </c>
      <c r="AJ1144" s="154" t="str">
        <f t="shared" si="731"/>
        <v/>
      </c>
      <c r="AL1144" s="120" t="str">
        <f t="shared" si="732"/>
        <v/>
      </c>
      <c r="AM1144" s="104" t="str">
        <f t="shared" si="733"/>
        <v/>
      </c>
      <c r="AN1144" s="104" t="str">
        <f t="shared" si="734"/>
        <v/>
      </c>
      <c r="AO1144" s="104" t="str">
        <f t="shared" si="718"/>
        <v/>
      </c>
      <c r="AP1144" s="104" t="str">
        <f t="shared" si="719"/>
        <v/>
      </c>
      <c r="AQ1144" s="121" t="str">
        <f t="shared" si="735"/>
        <v/>
      </c>
      <c r="AS1144" s="88" t="str">
        <f t="shared" si="720"/>
        <v/>
      </c>
      <c r="AT1144" s="68" t="str">
        <f t="shared" si="736"/>
        <v/>
      </c>
      <c r="AU1144" s="68" t="str">
        <f t="shared" si="737"/>
        <v/>
      </c>
      <c r="AV1144" s="68" t="str">
        <f t="shared" si="738"/>
        <v/>
      </c>
      <c r="AW1144" s="88" t="str">
        <f t="shared" si="721"/>
        <v/>
      </c>
      <c r="AZ1144" s="88" t="str">
        <f t="shared" si="722"/>
        <v/>
      </c>
      <c r="BA1144" s="68" t="str">
        <f t="shared" si="723"/>
        <v/>
      </c>
      <c r="BB1144" s="68" t="str">
        <f t="shared" si="724"/>
        <v/>
      </c>
      <c r="BC1144" s="68" t="str">
        <f t="shared" si="725"/>
        <v/>
      </c>
      <c r="BD1144" s="69" t="str">
        <f t="shared" si="726"/>
        <v/>
      </c>
      <c r="BE1144" s="69" t="str">
        <f t="shared" si="739"/>
        <v/>
      </c>
      <c r="BT1144" s="138" t="str">
        <f t="shared" ca="1" si="740"/>
        <v/>
      </c>
      <c r="BU1144" s="139" t="str">
        <f t="shared" ca="1" si="741"/>
        <v/>
      </c>
      <c r="BW1144" s="138" t="str">
        <f t="shared" si="742"/>
        <v/>
      </c>
      <c r="BX1144" s="104" t="str">
        <f t="shared" si="743"/>
        <v/>
      </c>
      <c r="BY1144" s="139" t="str">
        <f t="shared" si="744"/>
        <v/>
      </c>
      <c r="CA1144" s="138" t="str">
        <f t="shared" si="745"/>
        <v/>
      </c>
      <c r="CB1144" s="104" t="str">
        <f t="shared" si="746"/>
        <v/>
      </c>
      <c r="CC1144" s="139" t="str">
        <f t="shared" si="747"/>
        <v/>
      </c>
      <c r="CE1144" s="162" t="str">
        <f t="shared" si="748"/>
        <v/>
      </c>
      <c r="CF1144" s="163" t="str">
        <f t="shared" si="749"/>
        <v/>
      </c>
      <c r="CG1144" s="164" t="str">
        <f t="shared" si="750"/>
        <v/>
      </c>
      <c r="CI1144" s="162" t="str">
        <f t="shared" si="751"/>
        <v/>
      </c>
      <c r="CJ1144" s="163" t="str">
        <f t="shared" si="754"/>
        <v/>
      </c>
      <c r="CK1144" s="164" t="str">
        <f t="shared" si="755"/>
        <v/>
      </c>
      <c r="CM1144" s="169" t="str">
        <f t="shared" si="752"/>
        <v/>
      </c>
      <c r="CN1144" s="139" t="str">
        <f t="shared" si="753"/>
        <v/>
      </c>
      <c r="CP1144" s="41" t="str">
        <f>IF($CM1144="", "", COUNTIF($CM$11:$CM$3035, "&lt;"&amp;$CM1144)+1+COUNTIF($CM$11:$CM1144, $CM1144)-1)</f>
        <v/>
      </c>
    </row>
    <row r="1145" spans="1:94" x14ac:dyDescent="0.25">
      <c r="A1145" s="40"/>
      <c r="B1145" s="82" t="str">
        <f>IF($I1145="", "", IFERROR(INDEX('Job Database'!$AE$11:$AE$3035, MATCH($I1145, 'Job Database'!$X$11:$X$3035, 0)), ""))</f>
        <v/>
      </c>
      <c r="C1145" s="69" t="str">
        <f>IF($I1145="", "", IF(COUNTIF('Job Database'!$X$11:$X$3035, $I1145)=0, $AC$5, $AC$4))</f>
        <v/>
      </c>
      <c r="D1145" s="40"/>
      <c r="E1145" s="85" t="str">
        <f>IF($I1145="", "", IF(IFERROR(INDEX('Job Database'!$M$11:$M$3035, MATCH($I1145, 'Job Database'!$X$11:$X$3035, 0)), "")="", "", IFERROR(INDEX('Job Database'!$M$11:$M$3035, MATCH($I1145, 'Job Database'!$X$11:$X$3035, 0)), "")))</f>
        <v/>
      </c>
      <c r="F1145" s="40"/>
      <c r="G1145" s="88" t="str">
        <f t="shared" si="727"/>
        <v/>
      </c>
      <c r="H1145" s="40"/>
      <c r="I1145" s="24"/>
      <c r="J1145" s="34"/>
      <c r="K1145" s="106"/>
      <c r="L1145" s="79"/>
      <c r="M1145" s="34"/>
      <c r="N1145" s="79"/>
      <c r="O1145" s="31"/>
      <c r="P1145" s="53"/>
      <c r="Q1145" s="40"/>
      <c r="S1145" s="41" t="str">
        <f t="shared" si="715"/>
        <v/>
      </c>
      <c r="T1145" s="41" t="str">
        <f t="shared" si="716"/>
        <v/>
      </c>
      <c r="U1145" s="41" t="str">
        <f t="shared" si="728"/>
        <v/>
      </c>
      <c r="W1145" s="74" t="str">
        <f>IF('Job Database'!$X1145="", "", 'Job Database'!$X1145)</f>
        <v/>
      </c>
      <c r="Y1145" s="41" t="str">
        <f>IF($W1145="", "", IF(COUNTIF($I$11:$I$3035, $W1145)&gt;0, "", MAX($Y$10:$Y1144)+1))</f>
        <v/>
      </c>
      <c r="Z1145" s="41">
        <v>1135</v>
      </c>
      <c r="AA1145" s="58" t="str">
        <f t="shared" si="729"/>
        <v/>
      </c>
      <c r="AC1145" s="41" t="str">
        <f t="shared" si="717"/>
        <v/>
      </c>
      <c r="AE1145" s="41" t="str">
        <f t="shared" si="730"/>
        <v/>
      </c>
      <c r="AJ1145" s="154" t="str">
        <f t="shared" si="731"/>
        <v/>
      </c>
      <c r="AL1145" s="120" t="str">
        <f t="shared" si="732"/>
        <v/>
      </c>
      <c r="AM1145" s="104" t="str">
        <f t="shared" si="733"/>
        <v/>
      </c>
      <c r="AN1145" s="104" t="str">
        <f t="shared" si="734"/>
        <v/>
      </c>
      <c r="AO1145" s="104" t="str">
        <f t="shared" si="718"/>
        <v/>
      </c>
      <c r="AP1145" s="104" t="str">
        <f t="shared" si="719"/>
        <v/>
      </c>
      <c r="AQ1145" s="121" t="str">
        <f t="shared" si="735"/>
        <v/>
      </c>
      <c r="AS1145" s="88" t="str">
        <f t="shared" si="720"/>
        <v/>
      </c>
      <c r="AT1145" s="68" t="str">
        <f t="shared" si="736"/>
        <v/>
      </c>
      <c r="AU1145" s="68" t="str">
        <f t="shared" si="737"/>
        <v/>
      </c>
      <c r="AV1145" s="68" t="str">
        <f t="shared" si="738"/>
        <v/>
      </c>
      <c r="AW1145" s="88" t="str">
        <f t="shared" si="721"/>
        <v/>
      </c>
      <c r="AZ1145" s="88" t="str">
        <f t="shared" si="722"/>
        <v/>
      </c>
      <c r="BA1145" s="68" t="str">
        <f t="shared" si="723"/>
        <v/>
      </c>
      <c r="BB1145" s="68" t="str">
        <f t="shared" si="724"/>
        <v/>
      </c>
      <c r="BC1145" s="68" t="str">
        <f t="shared" si="725"/>
        <v/>
      </c>
      <c r="BD1145" s="69" t="str">
        <f t="shared" si="726"/>
        <v/>
      </c>
      <c r="BE1145" s="69" t="str">
        <f t="shared" si="739"/>
        <v/>
      </c>
      <c r="BT1145" s="138" t="str">
        <f t="shared" ca="1" si="740"/>
        <v/>
      </c>
      <c r="BU1145" s="139" t="str">
        <f t="shared" ca="1" si="741"/>
        <v/>
      </c>
      <c r="BW1145" s="138" t="str">
        <f t="shared" si="742"/>
        <v/>
      </c>
      <c r="BX1145" s="104" t="str">
        <f t="shared" si="743"/>
        <v/>
      </c>
      <c r="BY1145" s="139" t="str">
        <f t="shared" si="744"/>
        <v/>
      </c>
      <c r="CA1145" s="138" t="str">
        <f t="shared" si="745"/>
        <v/>
      </c>
      <c r="CB1145" s="104" t="str">
        <f t="shared" si="746"/>
        <v/>
      </c>
      <c r="CC1145" s="139" t="str">
        <f t="shared" si="747"/>
        <v/>
      </c>
      <c r="CE1145" s="162" t="str">
        <f t="shared" si="748"/>
        <v/>
      </c>
      <c r="CF1145" s="163" t="str">
        <f t="shared" si="749"/>
        <v/>
      </c>
      <c r="CG1145" s="164" t="str">
        <f t="shared" si="750"/>
        <v/>
      </c>
      <c r="CI1145" s="162" t="str">
        <f t="shared" si="751"/>
        <v/>
      </c>
      <c r="CJ1145" s="163" t="str">
        <f t="shared" si="754"/>
        <v/>
      </c>
      <c r="CK1145" s="164" t="str">
        <f t="shared" si="755"/>
        <v/>
      </c>
      <c r="CM1145" s="169" t="str">
        <f t="shared" si="752"/>
        <v/>
      </c>
      <c r="CN1145" s="139" t="str">
        <f t="shared" si="753"/>
        <v/>
      </c>
      <c r="CP1145" s="41" t="str">
        <f>IF($CM1145="", "", COUNTIF($CM$11:$CM$3035, "&lt;"&amp;$CM1145)+1+COUNTIF($CM$11:$CM1145, $CM1145)-1)</f>
        <v/>
      </c>
    </row>
    <row r="1146" spans="1:94" x14ac:dyDescent="0.25">
      <c r="A1146" s="40"/>
      <c r="B1146" s="82" t="str">
        <f>IF($I1146="", "", IFERROR(INDEX('Job Database'!$AE$11:$AE$3035, MATCH($I1146, 'Job Database'!$X$11:$X$3035, 0)), ""))</f>
        <v/>
      </c>
      <c r="C1146" s="69" t="str">
        <f>IF($I1146="", "", IF(COUNTIF('Job Database'!$X$11:$X$3035, $I1146)=0, $AC$5, $AC$4))</f>
        <v/>
      </c>
      <c r="D1146" s="40"/>
      <c r="E1146" s="85" t="str">
        <f>IF($I1146="", "", IF(IFERROR(INDEX('Job Database'!$M$11:$M$3035, MATCH($I1146, 'Job Database'!$X$11:$X$3035, 0)), "")="", "", IFERROR(INDEX('Job Database'!$M$11:$M$3035, MATCH($I1146, 'Job Database'!$X$11:$X$3035, 0)), "")))</f>
        <v/>
      </c>
      <c r="F1146" s="40"/>
      <c r="G1146" s="88" t="str">
        <f t="shared" si="727"/>
        <v/>
      </c>
      <c r="H1146" s="40"/>
      <c r="I1146" s="24"/>
      <c r="J1146" s="34"/>
      <c r="K1146" s="106"/>
      <c r="L1146" s="79"/>
      <c r="M1146" s="34"/>
      <c r="N1146" s="79"/>
      <c r="O1146" s="31"/>
      <c r="P1146" s="53"/>
      <c r="Q1146" s="40"/>
      <c r="S1146" s="41" t="str">
        <f t="shared" si="715"/>
        <v/>
      </c>
      <c r="T1146" s="41" t="str">
        <f t="shared" si="716"/>
        <v/>
      </c>
      <c r="U1146" s="41" t="str">
        <f t="shared" si="728"/>
        <v/>
      </c>
      <c r="W1146" s="74" t="str">
        <f>IF('Job Database'!$X1146="", "", 'Job Database'!$X1146)</f>
        <v/>
      </c>
      <c r="Y1146" s="41" t="str">
        <f>IF($W1146="", "", IF(COUNTIF($I$11:$I$3035, $W1146)&gt;0, "", MAX($Y$10:$Y1145)+1))</f>
        <v/>
      </c>
      <c r="Z1146" s="41">
        <v>1136</v>
      </c>
      <c r="AA1146" s="58" t="str">
        <f t="shared" si="729"/>
        <v/>
      </c>
      <c r="AC1146" s="41" t="str">
        <f t="shared" si="717"/>
        <v/>
      </c>
      <c r="AE1146" s="41" t="str">
        <f t="shared" si="730"/>
        <v/>
      </c>
      <c r="AJ1146" s="154" t="str">
        <f t="shared" si="731"/>
        <v/>
      </c>
      <c r="AL1146" s="120" t="str">
        <f t="shared" si="732"/>
        <v/>
      </c>
      <c r="AM1146" s="104" t="str">
        <f t="shared" si="733"/>
        <v/>
      </c>
      <c r="AN1146" s="104" t="str">
        <f t="shared" si="734"/>
        <v/>
      </c>
      <c r="AO1146" s="104" t="str">
        <f t="shared" si="718"/>
        <v/>
      </c>
      <c r="AP1146" s="104" t="str">
        <f t="shared" si="719"/>
        <v/>
      </c>
      <c r="AQ1146" s="121" t="str">
        <f t="shared" si="735"/>
        <v/>
      </c>
      <c r="AS1146" s="88" t="str">
        <f t="shared" si="720"/>
        <v/>
      </c>
      <c r="AT1146" s="68" t="str">
        <f t="shared" si="736"/>
        <v/>
      </c>
      <c r="AU1146" s="68" t="str">
        <f t="shared" si="737"/>
        <v/>
      </c>
      <c r="AV1146" s="68" t="str">
        <f t="shared" si="738"/>
        <v/>
      </c>
      <c r="AW1146" s="88" t="str">
        <f t="shared" si="721"/>
        <v/>
      </c>
      <c r="AZ1146" s="88" t="str">
        <f t="shared" si="722"/>
        <v/>
      </c>
      <c r="BA1146" s="68" t="str">
        <f t="shared" si="723"/>
        <v/>
      </c>
      <c r="BB1146" s="68" t="str">
        <f t="shared" si="724"/>
        <v/>
      </c>
      <c r="BC1146" s="68" t="str">
        <f t="shared" si="725"/>
        <v/>
      </c>
      <c r="BD1146" s="69" t="str">
        <f t="shared" si="726"/>
        <v/>
      </c>
      <c r="BE1146" s="69" t="str">
        <f t="shared" si="739"/>
        <v/>
      </c>
      <c r="BT1146" s="138" t="str">
        <f t="shared" ca="1" si="740"/>
        <v/>
      </c>
      <c r="BU1146" s="139" t="str">
        <f t="shared" ca="1" si="741"/>
        <v/>
      </c>
      <c r="BW1146" s="138" t="str">
        <f t="shared" si="742"/>
        <v/>
      </c>
      <c r="BX1146" s="104" t="str">
        <f t="shared" si="743"/>
        <v/>
      </c>
      <c r="BY1146" s="139" t="str">
        <f t="shared" si="744"/>
        <v/>
      </c>
      <c r="CA1146" s="138" t="str">
        <f t="shared" si="745"/>
        <v/>
      </c>
      <c r="CB1146" s="104" t="str">
        <f t="shared" si="746"/>
        <v/>
      </c>
      <c r="CC1146" s="139" t="str">
        <f t="shared" si="747"/>
        <v/>
      </c>
      <c r="CE1146" s="162" t="str">
        <f t="shared" si="748"/>
        <v/>
      </c>
      <c r="CF1146" s="163" t="str">
        <f t="shared" si="749"/>
        <v/>
      </c>
      <c r="CG1146" s="164" t="str">
        <f t="shared" si="750"/>
        <v/>
      </c>
      <c r="CI1146" s="162" t="str">
        <f t="shared" si="751"/>
        <v/>
      </c>
      <c r="CJ1146" s="163" t="str">
        <f t="shared" si="754"/>
        <v/>
      </c>
      <c r="CK1146" s="164" t="str">
        <f t="shared" si="755"/>
        <v/>
      </c>
      <c r="CM1146" s="169" t="str">
        <f t="shared" si="752"/>
        <v/>
      </c>
      <c r="CN1146" s="139" t="str">
        <f t="shared" si="753"/>
        <v/>
      </c>
      <c r="CP1146" s="41" t="str">
        <f>IF($CM1146="", "", COUNTIF($CM$11:$CM$3035, "&lt;"&amp;$CM1146)+1+COUNTIF($CM$11:$CM1146, $CM1146)-1)</f>
        <v/>
      </c>
    </row>
    <row r="1147" spans="1:94" x14ac:dyDescent="0.25">
      <c r="A1147" s="40"/>
      <c r="B1147" s="82" t="str">
        <f>IF($I1147="", "", IFERROR(INDEX('Job Database'!$AE$11:$AE$3035, MATCH($I1147, 'Job Database'!$X$11:$X$3035, 0)), ""))</f>
        <v/>
      </c>
      <c r="C1147" s="69" t="str">
        <f>IF($I1147="", "", IF(COUNTIF('Job Database'!$X$11:$X$3035, $I1147)=0, $AC$5, $AC$4))</f>
        <v/>
      </c>
      <c r="D1147" s="40"/>
      <c r="E1147" s="85" t="str">
        <f>IF($I1147="", "", IF(IFERROR(INDEX('Job Database'!$M$11:$M$3035, MATCH($I1147, 'Job Database'!$X$11:$X$3035, 0)), "")="", "", IFERROR(INDEX('Job Database'!$M$11:$M$3035, MATCH($I1147, 'Job Database'!$X$11:$X$3035, 0)), "")))</f>
        <v/>
      </c>
      <c r="F1147" s="40"/>
      <c r="G1147" s="88" t="str">
        <f t="shared" si="727"/>
        <v/>
      </c>
      <c r="H1147" s="40"/>
      <c r="I1147" s="24"/>
      <c r="J1147" s="34"/>
      <c r="K1147" s="106"/>
      <c r="L1147" s="79"/>
      <c r="M1147" s="34"/>
      <c r="N1147" s="79"/>
      <c r="O1147" s="31"/>
      <c r="P1147" s="53"/>
      <c r="Q1147" s="40"/>
      <c r="S1147" s="41" t="str">
        <f t="shared" si="715"/>
        <v/>
      </c>
      <c r="T1147" s="41" t="str">
        <f t="shared" si="716"/>
        <v/>
      </c>
      <c r="U1147" s="41" t="str">
        <f t="shared" si="728"/>
        <v/>
      </c>
      <c r="W1147" s="74" t="str">
        <f>IF('Job Database'!$X1147="", "", 'Job Database'!$X1147)</f>
        <v/>
      </c>
      <c r="Y1147" s="41" t="str">
        <f>IF($W1147="", "", IF(COUNTIF($I$11:$I$3035, $W1147)&gt;0, "", MAX($Y$10:$Y1146)+1))</f>
        <v/>
      </c>
      <c r="Z1147" s="41">
        <v>1137</v>
      </c>
      <c r="AA1147" s="58" t="str">
        <f t="shared" si="729"/>
        <v/>
      </c>
      <c r="AC1147" s="41" t="str">
        <f t="shared" si="717"/>
        <v/>
      </c>
      <c r="AE1147" s="41" t="str">
        <f t="shared" si="730"/>
        <v/>
      </c>
      <c r="AJ1147" s="154" t="str">
        <f t="shared" si="731"/>
        <v/>
      </c>
      <c r="AL1147" s="120" t="str">
        <f t="shared" si="732"/>
        <v/>
      </c>
      <c r="AM1147" s="104" t="str">
        <f t="shared" si="733"/>
        <v/>
      </c>
      <c r="AN1147" s="104" t="str">
        <f t="shared" si="734"/>
        <v/>
      </c>
      <c r="AO1147" s="104" t="str">
        <f t="shared" si="718"/>
        <v/>
      </c>
      <c r="AP1147" s="104" t="str">
        <f t="shared" si="719"/>
        <v/>
      </c>
      <c r="AQ1147" s="121" t="str">
        <f t="shared" si="735"/>
        <v/>
      </c>
      <c r="AS1147" s="88" t="str">
        <f t="shared" si="720"/>
        <v/>
      </c>
      <c r="AT1147" s="68" t="str">
        <f t="shared" si="736"/>
        <v/>
      </c>
      <c r="AU1147" s="68" t="str">
        <f t="shared" si="737"/>
        <v/>
      </c>
      <c r="AV1147" s="68" t="str">
        <f t="shared" si="738"/>
        <v/>
      </c>
      <c r="AW1147" s="88" t="str">
        <f t="shared" si="721"/>
        <v/>
      </c>
      <c r="AZ1147" s="88" t="str">
        <f t="shared" si="722"/>
        <v/>
      </c>
      <c r="BA1147" s="68" t="str">
        <f t="shared" si="723"/>
        <v/>
      </c>
      <c r="BB1147" s="68" t="str">
        <f t="shared" si="724"/>
        <v/>
      </c>
      <c r="BC1147" s="68" t="str">
        <f t="shared" si="725"/>
        <v/>
      </c>
      <c r="BD1147" s="69" t="str">
        <f t="shared" si="726"/>
        <v/>
      </c>
      <c r="BE1147" s="69" t="str">
        <f t="shared" si="739"/>
        <v/>
      </c>
      <c r="BT1147" s="138" t="str">
        <f t="shared" ca="1" si="740"/>
        <v/>
      </c>
      <c r="BU1147" s="139" t="str">
        <f t="shared" ca="1" si="741"/>
        <v/>
      </c>
      <c r="BW1147" s="138" t="str">
        <f t="shared" si="742"/>
        <v/>
      </c>
      <c r="BX1147" s="104" t="str">
        <f t="shared" si="743"/>
        <v/>
      </c>
      <c r="BY1147" s="139" t="str">
        <f t="shared" si="744"/>
        <v/>
      </c>
      <c r="CA1147" s="138" t="str">
        <f t="shared" si="745"/>
        <v/>
      </c>
      <c r="CB1147" s="104" t="str">
        <f t="shared" si="746"/>
        <v/>
      </c>
      <c r="CC1147" s="139" t="str">
        <f t="shared" si="747"/>
        <v/>
      </c>
      <c r="CE1147" s="162" t="str">
        <f t="shared" si="748"/>
        <v/>
      </c>
      <c r="CF1147" s="163" t="str">
        <f t="shared" si="749"/>
        <v/>
      </c>
      <c r="CG1147" s="164" t="str">
        <f t="shared" si="750"/>
        <v/>
      </c>
      <c r="CI1147" s="162" t="str">
        <f t="shared" si="751"/>
        <v/>
      </c>
      <c r="CJ1147" s="163" t="str">
        <f t="shared" si="754"/>
        <v/>
      </c>
      <c r="CK1147" s="164" t="str">
        <f t="shared" si="755"/>
        <v/>
      </c>
      <c r="CM1147" s="169" t="str">
        <f t="shared" si="752"/>
        <v/>
      </c>
      <c r="CN1147" s="139" t="str">
        <f t="shared" si="753"/>
        <v/>
      </c>
      <c r="CP1147" s="41" t="str">
        <f>IF($CM1147="", "", COUNTIF($CM$11:$CM$3035, "&lt;"&amp;$CM1147)+1+COUNTIF($CM$11:$CM1147, $CM1147)-1)</f>
        <v/>
      </c>
    </row>
    <row r="1148" spans="1:94" x14ac:dyDescent="0.25">
      <c r="A1148" s="40"/>
      <c r="B1148" s="82" t="str">
        <f>IF($I1148="", "", IFERROR(INDEX('Job Database'!$AE$11:$AE$3035, MATCH($I1148, 'Job Database'!$X$11:$X$3035, 0)), ""))</f>
        <v/>
      </c>
      <c r="C1148" s="69" t="str">
        <f>IF($I1148="", "", IF(COUNTIF('Job Database'!$X$11:$X$3035, $I1148)=0, $AC$5, $AC$4))</f>
        <v/>
      </c>
      <c r="D1148" s="40"/>
      <c r="E1148" s="85" t="str">
        <f>IF($I1148="", "", IF(IFERROR(INDEX('Job Database'!$M$11:$M$3035, MATCH($I1148, 'Job Database'!$X$11:$X$3035, 0)), "")="", "", IFERROR(INDEX('Job Database'!$M$11:$M$3035, MATCH($I1148, 'Job Database'!$X$11:$X$3035, 0)), "")))</f>
        <v/>
      </c>
      <c r="F1148" s="40"/>
      <c r="G1148" s="88" t="str">
        <f t="shared" si="727"/>
        <v/>
      </c>
      <c r="H1148" s="40"/>
      <c r="I1148" s="24"/>
      <c r="J1148" s="34"/>
      <c r="K1148" s="106"/>
      <c r="L1148" s="79"/>
      <c r="M1148" s="34"/>
      <c r="N1148" s="79"/>
      <c r="O1148" s="31"/>
      <c r="P1148" s="53"/>
      <c r="Q1148" s="40"/>
      <c r="S1148" s="41" t="str">
        <f t="shared" si="715"/>
        <v/>
      </c>
      <c r="T1148" s="41" t="str">
        <f t="shared" si="716"/>
        <v/>
      </c>
      <c r="U1148" s="41" t="str">
        <f t="shared" si="728"/>
        <v/>
      </c>
      <c r="W1148" s="74" t="str">
        <f>IF('Job Database'!$X1148="", "", 'Job Database'!$X1148)</f>
        <v/>
      </c>
      <c r="Y1148" s="41" t="str">
        <f>IF($W1148="", "", IF(COUNTIF($I$11:$I$3035, $W1148)&gt;0, "", MAX($Y$10:$Y1147)+1))</f>
        <v/>
      </c>
      <c r="Z1148" s="41">
        <v>1138</v>
      </c>
      <c r="AA1148" s="58" t="str">
        <f t="shared" si="729"/>
        <v/>
      </c>
      <c r="AC1148" s="41" t="str">
        <f t="shared" si="717"/>
        <v/>
      </c>
      <c r="AE1148" s="41" t="str">
        <f t="shared" si="730"/>
        <v/>
      </c>
      <c r="AJ1148" s="154" t="str">
        <f t="shared" si="731"/>
        <v/>
      </c>
      <c r="AL1148" s="120" t="str">
        <f t="shared" si="732"/>
        <v/>
      </c>
      <c r="AM1148" s="104" t="str">
        <f t="shared" si="733"/>
        <v/>
      </c>
      <c r="AN1148" s="104" t="str">
        <f t="shared" si="734"/>
        <v/>
      </c>
      <c r="AO1148" s="104" t="str">
        <f t="shared" si="718"/>
        <v/>
      </c>
      <c r="AP1148" s="104" t="str">
        <f t="shared" si="719"/>
        <v/>
      </c>
      <c r="AQ1148" s="121" t="str">
        <f t="shared" si="735"/>
        <v/>
      </c>
      <c r="AS1148" s="88" t="str">
        <f t="shared" si="720"/>
        <v/>
      </c>
      <c r="AT1148" s="68" t="str">
        <f t="shared" si="736"/>
        <v/>
      </c>
      <c r="AU1148" s="68" t="str">
        <f t="shared" si="737"/>
        <v/>
      </c>
      <c r="AV1148" s="68" t="str">
        <f t="shared" si="738"/>
        <v/>
      </c>
      <c r="AW1148" s="88" t="str">
        <f t="shared" si="721"/>
        <v/>
      </c>
      <c r="AZ1148" s="88" t="str">
        <f t="shared" si="722"/>
        <v/>
      </c>
      <c r="BA1148" s="68" t="str">
        <f t="shared" si="723"/>
        <v/>
      </c>
      <c r="BB1148" s="68" t="str">
        <f t="shared" si="724"/>
        <v/>
      </c>
      <c r="BC1148" s="68" t="str">
        <f t="shared" si="725"/>
        <v/>
      </c>
      <c r="BD1148" s="69" t="str">
        <f t="shared" si="726"/>
        <v/>
      </c>
      <c r="BE1148" s="69" t="str">
        <f t="shared" si="739"/>
        <v/>
      </c>
      <c r="BT1148" s="138" t="str">
        <f t="shared" ca="1" si="740"/>
        <v/>
      </c>
      <c r="BU1148" s="139" t="str">
        <f t="shared" ca="1" si="741"/>
        <v/>
      </c>
      <c r="BW1148" s="138" t="str">
        <f t="shared" si="742"/>
        <v/>
      </c>
      <c r="BX1148" s="104" t="str">
        <f t="shared" si="743"/>
        <v/>
      </c>
      <c r="BY1148" s="139" t="str">
        <f t="shared" si="744"/>
        <v/>
      </c>
      <c r="CA1148" s="138" t="str">
        <f t="shared" si="745"/>
        <v/>
      </c>
      <c r="CB1148" s="104" t="str">
        <f t="shared" si="746"/>
        <v/>
      </c>
      <c r="CC1148" s="139" t="str">
        <f t="shared" si="747"/>
        <v/>
      </c>
      <c r="CE1148" s="162" t="str">
        <f t="shared" si="748"/>
        <v/>
      </c>
      <c r="CF1148" s="163" t="str">
        <f t="shared" si="749"/>
        <v/>
      </c>
      <c r="CG1148" s="164" t="str">
        <f t="shared" si="750"/>
        <v/>
      </c>
      <c r="CI1148" s="162" t="str">
        <f t="shared" si="751"/>
        <v/>
      </c>
      <c r="CJ1148" s="163" t="str">
        <f t="shared" si="754"/>
        <v/>
      </c>
      <c r="CK1148" s="164" t="str">
        <f t="shared" si="755"/>
        <v/>
      </c>
      <c r="CM1148" s="169" t="str">
        <f t="shared" si="752"/>
        <v/>
      </c>
      <c r="CN1148" s="139" t="str">
        <f t="shared" si="753"/>
        <v/>
      </c>
      <c r="CP1148" s="41" t="str">
        <f>IF($CM1148="", "", COUNTIF($CM$11:$CM$3035, "&lt;"&amp;$CM1148)+1+COUNTIF($CM$11:$CM1148, $CM1148)-1)</f>
        <v/>
      </c>
    </row>
    <row r="1149" spans="1:94" x14ac:dyDescent="0.25">
      <c r="A1149" s="40"/>
      <c r="B1149" s="82" t="str">
        <f>IF($I1149="", "", IFERROR(INDEX('Job Database'!$AE$11:$AE$3035, MATCH($I1149, 'Job Database'!$X$11:$X$3035, 0)), ""))</f>
        <v/>
      </c>
      <c r="C1149" s="69" t="str">
        <f>IF($I1149="", "", IF(COUNTIF('Job Database'!$X$11:$X$3035, $I1149)=0, $AC$5, $AC$4))</f>
        <v/>
      </c>
      <c r="D1149" s="40"/>
      <c r="E1149" s="85" t="str">
        <f>IF($I1149="", "", IF(IFERROR(INDEX('Job Database'!$M$11:$M$3035, MATCH($I1149, 'Job Database'!$X$11:$X$3035, 0)), "")="", "", IFERROR(INDEX('Job Database'!$M$11:$M$3035, MATCH($I1149, 'Job Database'!$X$11:$X$3035, 0)), "")))</f>
        <v/>
      </c>
      <c r="F1149" s="40"/>
      <c r="G1149" s="88" t="str">
        <f t="shared" si="727"/>
        <v/>
      </c>
      <c r="H1149" s="40"/>
      <c r="I1149" s="24"/>
      <c r="J1149" s="34"/>
      <c r="K1149" s="106"/>
      <c r="L1149" s="79"/>
      <c r="M1149" s="34"/>
      <c r="N1149" s="79"/>
      <c r="O1149" s="31"/>
      <c r="P1149" s="53"/>
      <c r="Q1149" s="40"/>
      <c r="S1149" s="41" t="str">
        <f t="shared" si="715"/>
        <v/>
      </c>
      <c r="T1149" s="41" t="str">
        <f t="shared" si="716"/>
        <v/>
      </c>
      <c r="U1149" s="41" t="str">
        <f t="shared" si="728"/>
        <v/>
      </c>
      <c r="W1149" s="74" t="str">
        <f>IF('Job Database'!$X1149="", "", 'Job Database'!$X1149)</f>
        <v/>
      </c>
      <c r="Y1149" s="41" t="str">
        <f>IF($W1149="", "", IF(COUNTIF($I$11:$I$3035, $W1149)&gt;0, "", MAX($Y$10:$Y1148)+1))</f>
        <v/>
      </c>
      <c r="Z1149" s="41">
        <v>1139</v>
      </c>
      <c r="AA1149" s="58" t="str">
        <f t="shared" si="729"/>
        <v/>
      </c>
      <c r="AC1149" s="41" t="str">
        <f t="shared" si="717"/>
        <v/>
      </c>
      <c r="AE1149" s="41" t="str">
        <f t="shared" si="730"/>
        <v/>
      </c>
      <c r="AJ1149" s="154" t="str">
        <f t="shared" si="731"/>
        <v/>
      </c>
      <c r="AL1149" s="120" t="str">
        <f t="shared" si="732"/>
        <v/>
      </c>
      <c r="AM1149" s="104" t="str">
        <f t="shared" si="733"/>
        <v/>
      </c>
      <c r="AN1149" s="104" t="str">
        <f t="shared" si="734"/>
        <v/>
      </c>
      <c r="AO1149" s="104" t="str">
        <f t="shared" si="718"/>
        <v/>
      </c>
      <c r="AP1149" s="104" t="str">
        <f t="shared" si="719"/>
        <v/>
      </c>
      <c r="AQ1149" s="121" t="str">
        <f t="shared" si="735"/>
        <v/>
      </c>
      <c r="AS1149" s="88" t="str">
        <f t="shared" si="720"/>
        <v/>
      </c>
      <c r="AT1149" s="68" t="str">
        <f t="shared" si="736"/>
        <v/>
      </c>
      <c r="AU1149" s="68" t="str">
        <f t="shared" si="737"/>
        <v/>
      </c>
      <c r="AV1149" s="68" t="str">
        <f t="shared" si="738"/>
        <v/>
      </c>
      <c r="AW1149" s="88" t="str">
        <f t="shared" si="721"/>
        <v/>
      </c>
      <c r="AZ1149" s="88" t="str">
        <f t="shared" si="722"/>
        <v/>
      </c>
      <c r="BA1149" s="68" t="str">
        <f t="shared" si="723"/>
        <v/>
      </c>
      <c r="BB1149" s="68" t="str">
        <f t="shared" si="724"/>
        <v/>
      </c>
      <c r="BC1149" s="68" t="str">
        <f t="shared" si="725"/>
        <v/>
      </c>
      <c r="BD1149" s="69" t="str">
        <f t="shared" si="726"/>
        <v/>
      </c>
      <c r="BE1149" s="69" t="str">
        <f t="shared" si="739"/>
        <v/>
      </c>
      <c r="BT1149" s="138" t="str">
        <f t="shared" ca="1" si="740"/>
        <v/>
      </c>
      <c r="BU1149" s="139" t="str">
        <f t="shared" ca="1" si="741"/>
        <v/>
      </c>
      <c r="BW1149" s="138" t="str">
        <f t="shared" si="742"/>
        <v/>
      </c>
      <c r="BX1149" s="104" t="str">
        <f t="shared" si="743"/>
        <v/>
      </c>
      <c r="BY1149" s="139" t="str">
        <f t="shared" si="744"/>
        <v/>
      </c>
      <c r="CA1149" s="138" t="str">
        <f t="shared" si="745"/>
        <v/>
      </c>
      <c r="CB1149" s="104" t="str">
        <f t="shared" si="746"/>
        <v/>
      </c>
      <c r="CC1149" s="139" t="str">
        <f t="shared" si="747"/>
        <v/>
      </c>
      <c r="CE1149" s="162" t="str">
        <f t="shared" si="748"/>
        <v/>
      </c>
      <c r="CF1149" s="163" t="str">
        <f t="shared" si="749"/>
        <v/>
      </c>
      <c r="CG1149" s="164" t="str">
        <f t="shared" si="750"/>
        <v/>
      </c>
      <c r="CI1149" s="162" t="str">
        <f t="shared" si="751"/>
        <v/>
      </c>
      <c r="CJ1149" s="163" t="str">
        <f t="shared" si="754"/>
        <v/>
      </c>
      <c r="CK1149" s="164" t="str">
        <f t="shared" si="755"/>
        <v/>
      </c>
      <c r="CM1149" s="169" t="str">
        <f t="shared" si="752"/>
        <v/>
      </c>
      <c r="CN1149" s="139" t="str">
        <f t="shared" si="753"/>
        <v/>
      </c>
      <c r="CP1149" s="41" t="str">
        <f>IF($CM1149="", "", COUNTIF($CM$11:$CM$3035, "&lt;"&amp;$CM1149)+1+COUNTIF($CM$11:$CM1149, $CM1149)-1)</f>
        <v/>
      </c>
    </row>
    <row r="1150" spans="1:94" x14ac:dyDescent="0.25">
      <c r="A1150" s="40"/>
      <c r="B1150" s="82" t="str">
        <f>IF($I1150="", "", IFERROR(INDEX('Job Database'!$AE$11:$AE$3035, MATCH($I1150, 'Job Database'!$X$11:$X$3035, 0)), ""))</f>
        <v/>
      </c>
      <c r="C1150" s="69" t="str">
        <f>IF($I1150="", "", IF(COUNTIF('Job Database'!$X$11:$X$3035, $I1150)=0, $AC$5, $AC$4))</f>
        <v/>
      </c>
      <c r="D1150" s="40"/>
      <c r="E1150" s="85" t="str">
        <f>IF($I1150="", "", IF(IFERROR(INDEX('Job Database'!$M$11:$M$3035, MATCH($I1150, 'Job Database'!$X$11:$X$3035, 0)), "")="", "", IFERROR(INDEX('Job Database'!$M$11:$M$3035, MATCH($I1150, 'Job Database'!$X$11:$X$3035, 0)), "")))</f>
        <v/>
      </c>
      <c r="F1150" s="40"/>
      <c r="G1150" s="88" t="str">
        <f t="shared" si="727"/>
        <v/>
      </c>
      <c r="H1150" s="40"/>
      <c r="I1150" s="24"/>
      <c r="J1150" s="34"/>
      <c r="K1150" s="106"/>
      <c r="L1150" s="79"/>
      <c r="M1150" s="34"/>
      <c r="N1150" s="79"/>
      <c r="O1150" s="31"/>
      <c r="P1150" s="53"/>
      <c r="Q1150" s="40"/>
      <c r="S1150" s="41" t="str">
        <f t="shared" si="715"/>
        <v/>
      </c>
      <c r="T1150" s="41" t="str">
        <f t="shared" si="716"/>
        <v/>
      </c>
      <c r="U1150" s="41" t="str">
        <f t="shared" si="728"/>
        <v/>
      </c>
      <c r="W1150" s="74" t="str">
        <f>IF('Job Database'!$X1150="", "", 'Job Database'!$X1150)</f>
        <v/>
      </c>
      <c r="Y1150" s="41" t="str">
        <f>IF($W1150="", "", IF(COUNTIF($I$11:$I$3035, $W1150)&gt;0, "", MAX($Y$10:$Y1149)+1))</f>
        <v/>
      </c>
      <c r="Z1150" s="41">
        <v>1140</v>
      </c>
      <c r="AA1150" s="58" t="str">
        <f t="shared" si="729"/>
        <v/>
      </c>
      <c r="AC1150" s="41" t="str">
        <f t="shared" si="717"/>
        <v/>
      </c>
      <c r="AE1150" s="41" t="str">
        <f t="shared" si="730"/>
        <v/>
      </c>
      <c r="AJ1150" s="154" t="str">
        <f t="shared" si="731"/>
        <v/>
      </c>
      <c r="AL1150" s="120" t="str">
        <f t="shared" si="732"/>
        <v/>
      </c>
      <c r="AM1150" s="104" t="str">
        <f t="shared" si="733"/>
        <v/>
      </c>
      <c r="AN1150" s="104" t="str">
        <f t="shared" si="734"/>
        <v/>
      </c>
      <c r="AO1150" s="104" t="str">
        <f t="shared" si="718"/>
        <v/>
      </c>
      <c r="AP1150" s="104" t="str">
        <f t="shared" si="719"/>
        <v/>
      </c>
      <c r="AQ1150" s="121" t="str">
        <f t="shared" si="735"/>
        <v/>
      </c>
      <c r="AS1150" s="88" t="str">
        <f t="shared" si="720"/>
        <v/>
      </c>
      <c r="AT1150" s="68" t="str">
        <f t="shared" si="736"/>
        <v/>
      </c>
      <c r="AU1150" s="68" t="str">
        <f t="shared" si="737"/>
        <v/>
      </c>
      <c r="AV1150" s="68" t="str">
        <f t="shared" si="738"/>
        <v/>
      </c>
      <c r="AW1150" s="88" t="str">
        <f t="shared" si="721"/>
        <v/>
      </c>
      <c r="AZ1150" s="88" t="str">
        <f t="shared" si="722"/>
        <v/>
      </c>
      <c r="BA1150" s="68" t="str">
        <f t="shared" si="723"/>
        <v/>
      </c>
      <c r="BB1150" s="68" t="str">
        <f t="shared" si="724"/>
        <v/>
      </c>
      <c r="BC1150" s="68" t="str">
        <f t="shared" si="725"/>
        <v/>
      </c>
      <c r="BD1150" s="69" t="str">
        <f t="shared" si="726"/>
        <v/>
      </c>
      <c r="BE1150" s="69" t="str">
        <f t="shared" si="739"/>
        <v/>
      </c>
      <c r="BT1150" s="138" t="str">
        <f t="shared" ca="1" si="740"/>
        <v/>
      </c>
      <c r="BU1150" s="139" t="str">
        <f t="shared" ca="1" si="741"/>
        <v/>
      </c>
      <c r="BW1150" s="138" t="str">
        <f t="shared" si="742"/>
        <v/>
      </c>
      <c r="BX1150" s="104" t="str">
        <f t="shared" si="743"/>
        <v/>
      </c>
      <c r="BY1150" s="139" t="str">
        <f t="shared" si="744"/>
        <v/>
      </c>
      <c r="CA1150" s="138" t="str">
        <f t="shared" si="745"/>
        <v/>
      </c>
      <c r="CB1150" s="104" t="str">
        <f t="shared" si="746"/>
        <v/>
      </c>
      <c r="CC1150" s="139" t="str">
        <f t="shared" si="747"/>
        <v/>
      </c>
      <c r="CE1150" s="162" t="str">
        <f t="shared" si="748"/>
        <v/>
      </c>
      <c r="CF1150" s="163" t="str">
        <f t="shared" si="749"/>
        <v/>
      </c>
      <c r="CG1150" s="164" t="str">
        <f t="shared" si="750"/>
        <v/>
      </c>
      <c r="CI1150" s="162" t="str">
        <f t="shared" si="751"/>
        <v/>
      </c>
      <c r="CJ1150" s="163" t="str">
        <f t="shared" si="754"/>
        <v/>
      </c>
      <c r="CK1150" s="164" t="str">
        <f t="shared" si="755"/>
        <v/>
      </c>
      <c r="CM1150" s="169" t="str">
        <f t="shared" si="752"/>
        <v/>
      </c>
      <c r="CN1150" s="139" t="str">
        <f t="shared" si="753"/>
        <v/>
      </c>
      <c r="CP1150" s="41" t="str">
        <f>IF($CM1150="", "", COUNTIF($CM$11:$CM$3035, "&lt;"&amp;$CM1150)+1+COUNTIF($CM$11:$CM1150, $CM1150)-1)</f>
        <v/>
      </c>
    </row>
    <row r="1151" spans="1:94" x14ac:dyDescent="0.25">
      <c r="A1151" s="40"/>
      <c r="B1151" s="82" t="str">
        <f>IF($I1151="", "", IFERROR(INDEX('Job Database'!$AE$11:$AE$3035, MATCH($I1151, 'Job Database'!$X$11:$X$3035, 0)), ""))</f>
        <v/>
      </c>
      <c r="C1151" s="69" t="str">
        <f>IF($I1151="", "", IF(COUNTIF('Job Database'!$X$11:$X$3035, $I1151)=0, $AC$5, $AC$4))</f>
        <v/>
      </c>
      <c r="D1151" s="40"/>
      <c r="E1151" s="85" t="str">
        <f>IF($I1151="", "", IF(IFERROR(INDEX('Job Database'!$M$11:$M$3035, MATCH($I1151, 'Job Database'!$X$11:$X$3035, 0)), "")="", "", IFERROR(INDEX('Job Database'!$M$11:$M$3035, MATCH($I1151, 'Job Database'!$X$11:$X$3035, 0)), "")))</f>
        <v/>
      </c>
      <c r="F1151" s="40"/>
      <c r="G1151" s="88" t="str">
        <f t="shared" si="727"/>
        <v/>
      </c>
      <c r="H1151" s="40"/>
      <c r="I1151" s="24"/>
      <c r="J1151" s="34"/>
      <c r="K1151" s="106"/>
      <c r="L1151" s="79"/>
      <c r="M1151" s="34"/>
      <c r="N1151" s="79"/>
      <c r="O1151" s="31"/>
      <c r="P1151" s="53"/>
      <c r="Q1151" s="40"/>
      <c r="S1151" s="41" t="str">
        <f t="shared" si="715"/>
        <v/>
      </c>
      <c r="T1151" s="41" t="str">
        <f t="shared" si="716"/>
        <v/>
      </c>
      <c r="U1151" s="41" t="str">
        <f t="shared" si="728"/>
        <v/>
      </c>
      <c r="W1151" s="74" t="str">
        <f>IF('Job Database'!$X1151="", "", 'Job Database'!$X1151)</f>
        <v/>
      </c>
      <c r="Y1151" s="41" t="str">
        <f>IF($W1151="", "", IF(COUNTIF($I$11:$I$3035, $W1151)&gt;0, "", MAX($Y$10:$Y1150)+1))</f>
        <v/>
      </c>
      <c r="Z1151" s="41">
        <v>1141</v>
      </c>
      <c r="AA1151" s="58" t="str">
        <f t="shared" si="729"/>
        <v/>
      </c>
      <c r="AC1151" s="41" t="str">
        <f t="shared" si="717"/>
        <v/>
      </c>
      <c r="AE1151" s="41" t="str">
        <f t="shared" si="730"/>
        <v/>
      </c>
      <c r="AJ1151" s="154" t="str">
        <f t="shared" si="731"/>
        <v/>
      </c>
      <c r="AL1151" s="120" t="str">
        <f t="shared" si="732"/>
        <v/>
      </c>
      <c r="AM1151" s="104" t="str">
        <f t="shared" si="733"/>
        <v/>
      </c>
      <c r="AN1151" s="104" t="str">
        <f t="shared" si="734"/>
        <v/>
      </c>
      <c r="AO1151" s="104" t="str">
        <f t="shared" si="718"/>
        <v/>
      </c>
      <c r="AP1151" s="104" t="str">
        <f t="shared" si="719"/>
        <v/>
      </c>
      <c r="AQ1151" s="121" t="str">
        <f t="shared" si="735"/>
        <v/>
      </c>
      <c r="AS1151" s="88" t="str">
        <f t="shared" si="720"/>
        <v/>
      </c>
      <c r="AT1151" s="68" t="str">
        <f t="shared" si="736"/>
        <v/>
      </c>
      <c r="AU1151" s="68" t="str">
        <f t="shared" si="737"/>
        <v/>
      </c>
      <c r="AV1151" s="68" t="str">
        <f t="shared" si="738"/>
        <v/>
      </c>
      <c r="AW1151" s="88" t="str">
        <f t="shared" si="721"/>
        <v/>
      </c>
      <c r="AZ1151" s="88" t="str">
        <f t="shared" si="722"/>
        <v/>
      </c>
      <c r="BA1151" s="68" t="str">
        <f t="shared" si="723"/>
        <v/>
      </c>
      <c r="BB1151" s="68" t="str">
        <f t="shared" si="724"/>
        <v/>
      </c>
      <c r="BC1151" s="68" t="str">
        <f t="shared" si="725"/>
        <v/>
      </c>
      <c r="BD1151" s="69" t="str">
        <f t="shared" si="726"/>
        <v/>
      </c>
      <c r="BE1151" s="69" t="str">
        <f t="shared" si="739"/>
        <v/>
      </c>
      <c r="BT1151" s="138" t="str">
        <f t="shared" ca="1" si="740"/>
        <v/>
      </c>
      <c r="BU1151" s="139" t="str">
        <f t="shared" ca="1" si="741"/>
        <v/>
      </c>
      <c r="BW1151" s="138" t="str">
        <f t="shared" si="742"/>
        <v/>
      </c>
      <c r="BX1151" s="104" t="str">
        <f t="shared" si="743"/>
        <v/>
      </c>
      <c r="BY1151" s="139" t="str">
        <f t="shared" si="744"/>
        <v/>
      </c>
      <c r="CA1151" s="138" t="str">
        <f t="shared" si="745"/>
        <v/>
      </c>
      <c r="CB1151" s="104" t="str">
        <f t="shared" si="746"/>
        <v/>
      </c>
      <c r="CC1151" s="139" t="str">
        <f t="shared" si="747"/>
        <v/>
      </c>
      <c r="CE1151" s="162" t="str">
        <f t="shared" si="748"/>
        <v/>
      </c>
      <c r="CF1151" s="163" t="str">
        <f t="shared" si="749"/>
        <v/>
      </c>
      <c r="CG1151" s="164" t="str">
        <f t="shared" si="750"/>
        <v/>
      </c>
      <c r="CI1151" s="162" t="str">
        <f t="shared" si="751"/>
        <v/>
      </c>
      <c r="CJ1151" s="163" t="str">
        <f t="shared" si="754"/>
        <v/>
      </c>
      <c r="CK1151" s="164" t="str">
        <f t="shared" si="755"/>
        <v/>
      </c>
      <c r="CM1151" s="169" t="str">
        <f t="shared" si="752"/>
        <v/>
      </c>
      <c r="CN1151" s="139" t="str">
        <f t="shared" si="753"/>
        <v/>
      </c>
      <c r="CP1151" s="41" t="str">
        <f>IF($CM1151="", "", COUNTIF($CM$11:$CM$3035, "&lt;"&amp;$CM1151)+1+COUNTIF($CM$11:$CM1151, $CM1151)-1)</f>
        <v/>
      </c>
    </row>
    <row r="1152" spans="1:94" x14ac:dyDescent="0.25">
      <c r="A1152" s="40"/>
      <c r="B1152" s="82" t="str">
        <f>IF($I1152="", "", IFERROR(INDEX('Job Database'!$AE$11:$AE$3035, MATCH($I1152, 'Job Database'!$X$11:$X$3035, 0)), ""))</f>
        <v/>
      </c>
      <c r="C1152" s="69" t="str">
        <f>IF($I1152="", "", IF(COUNTIF('Job Database'!$X$11:$X$3035, $I1152)=0, $AC$5, $AC$4))</f>
        <v/>
      </c>
      <c r="D1152" s="40"/>
      <c r="E1152" s="85" t="str">
        <f>IF($I1152="", "", IF(IFERROR(INDEX('Job Database'!$M$11:$M$3035, MATCH($I1152, 'Job Database'!$X$11:$X$3035, 0)), "")="", "", IFERROR(INDEX('Job Database'!$M$11:$M$3035, MATCH($I1152, 'Job Database'!$X$11:$X$3035, 0)), "")))</f>
        <v/>
      </c>
      <c r="F1152" s="40"/>
      <c r="G1152" s="88" t="str">
        <f t="shared" si="727"/>
        <v/>
      </c>
      <c r="H1152" s="40"/>
      <c r="I1152" s="24"/>
      <c r="J1152" s="34"/>
      <c r="K1152" s="106"/>
      <c r="L1152" s="79"/>
      <c r="M1152" s="34"/>
      <c r="N1152" s="79"/>
      <c r="O1152" s="31"/>
      <c r="P1152" s="53"/>
      <c r="Q1152" s="40"/>
      <c r="S1152" s="41" t="str">
        <f t="shared" si="715"/>
        <v/>
      </c>
      <c r="T1152" s="41" t="str">
        <f t="shared" si="716"/>
        <v/>
      </c>
      <c r="U1152" s="41" t="str">
        <f t="shared" si="728"/>
        <v/>
      </c>
      <c r="W1152" s="74" t="str">
        <f>IF('Job Database'!$X1152="", "", 'Job Database'!$X1152)</f>
        <v/>
      </c>
      <c r="Y1152" s="41" t="str">
        <f>IF($W1152="", "", IF(COUNTIF($I$11:$I$3035, $W1152)&gt;0, "", MAX($Y$10:$Y1151)+1))</f>
        <v/>
      </c>
      <c r="Z1152" s="41">
        <v>1142</v>
      </c>
      <c r="AA1152" s="58" t="str">
        <f t="shared" si="729"/>
        <v/>
      </c>
      <c r="AC1152" s="41" t="str">
        <f t="shared" si="717"/>
        <v/>
      </c>
      <c r="AE1152" s="41" t="str">
        <f t="shared" si="730"/>
        <v/>
      </c>
      <c r="AJ1152" s="154" t="str">
        <f t="shared" si="731"/>
        <v/>
      </c>
      <c r="AL1152" s="120" t="str">
        <f t="shared" si="732"/>
        <v/>
      </c>
      <c r="AM1152" s="104" t="str">
        <f t="shared" si="733"/>
        <v/>
      </c>
      <c r="AN1152" s="104" t="str">
        <f t="shared" si="734"/>
        <v/>
      </c>
      <c r="AO1152" s="104" t="str">
        <f t="shared" si="718"/>
        <v/>
      </c>
      <c r="AP1152" s="104" t="str">
        <f t="shared" si="719"/>
        <v/>
      </c>
      <c r="AQ1152" s="121" t="str">
        <f t="shared" si="735"/>
        <v/>
      </c>
      <c r="AS1152" s="88" t="str">
        <f t="shared" si="720"/>
        <v/>
      </c>
      <c r="AT1152" s="68" t="str">
        <f t="shared" si="736"/>
        <v/>
      </c>
      <c r="AU1152" s="68" t="str">
        <f t="shared" si="737"/>
        <v/>
      </c>
      <c r="AV1152" s="68" t="str">
        <f t="shared" si="738"/>
        <v/>
      </c>
      <c r="AW1152" s="88" t="str">
        <f t="shared" si="721"/>
        <v/>
      </c>
      <c r="AZ1152" s="88" t="str">
        <f t="shared" si="722"/>
        <v/>
      </c>
      <c r="BA1152" s="68" t="str">
        <f t="shared" si="723"/>
        <v/>
      </c>
      <c r="BB1152" s="68" t="str">
        <f t="shared" si="724"/>
        <v/>
      </c>
      <c r="BC1152" s="68" t="str">
        <f t="shared" si="725"/>
        <v/>
      </c>
      <c r="BD1152" s="69" t="str">
        <f t="shared" si="726"/>
        <v/>
      </c>
      <c r="BE1152" s="69" t="str">
        <f t="shared" si="739"/>
        <v/>
      </c>
      <c r="BT1152" s="138" t="str">
        <f t="shared" ca="1" si="740"/>
        <v/>
      </c>
      <c r="BU1152" s="139" t="str">
        <f t="shared" ca="1" si="741"/>
        <v/>
      </c>
      <c r="BW1152" s="138" t="str">
        <f t="shared" si="742"/>
        <v/>
      </c>
      <c r="BX1152" s="104" t="str">
        <f t="shared" si="743"/>
        <v/>
      </c>
      <c r="BY1152" s="139" t="str">
        <f t="shared" si="744"/>
        <v/>
      </c>
      <c r="CA1152" s="138" t="str">
        <f t="shared" si="745"/>
        <v/>
      </c>
      <c r="CB1152" s="104" t="str">
        <f t="shared" si="746"/>
        <v/>
      </c>
      <c r="CC1152" s="139" t="str">
        <f t="shared" si="747"/>
        <v/>
      </c>
      <c r="CE1152" s="162" t="str">
        <f t="shared" si="748"/>
        <v/>
      </c>
      <c r="CF1152" s="163" t="str">
        <f t="shared" si="749"/>
        <v/>
      </c>
      <c r="CG1152" s="164" t="str">
        <f t="shared" si="750"/>
        <v/>
      </c>
      <c r="CI1152" s="162" t="str">
        <f t="shared" si="751"/>
        <v/>
      </c>
      <c r="CJ1152" s="163" t="str">
        <f t="shared" si="754"/>
        <v/>
      </c>
      <c r="CK1152" s="164" t="str">
        <f t="shared" si="755"/>
        <v/>
      </c>
      <c r="CM1152" s="169" t="str">
        <f t="shared" si="752"/>
        <v/>
      </c>
      <c r="CN1152" s="139" t="str">
        <f t="shared" si="753"/>
        <v/>
      </c>
      <c r="CP1152" s="41" t="str">
        <f>IF($CM1152="", "", COUNTIF($CM$11:$CM$3035, "&lt;"&amp;$CM1152)+1+COUNTIF($CM$11:$CM1152, $CM1152)-1)</f>
        <v/>
      </c>
    </row>
    <row r="1153" spans="1:94" x14ac:dyDescent="0.25">
      <c r="A1153" s="40"/>
      <c r="B1153" s="82" t="str">
        <f>IF($I1153="", "", IFERROR(INDEX('Job Database'!$AE$11:$AE$3035, MATCH($I1153, 'Job Database'!$X$11:$X$3035, 0)), ""))</f>
        <v/>
      </c>
      <c r="C1153" s="69" t="str">
        <f>IF($I1153="", "", IF(COUNTIF('Job Database'!$X$11:$X$3035, $I1153)=0, $AC$5, $AC$4))</f>
        <v/>
      </c>
      <c r="D1153" s="40"/>
      <c r="E1153" s="85" t="str">
        <f>IF($I1153="", "", IF(IFERROR(INDEX('Job Database'!$M$11:$M$3035, MATCH($I1153, 'Job Database'!$X$11:$X$3035, 0)), "")="", "", IFERROR(INDEX('Job Database'!$M$11:$M$3035, MATCH($I1153, 'Job Database'!$X$11:$X$3035, 0)), "")))</f>
        <v/>
      </c>
      <c r="F1153" s="40"/>
      <c r="G1153" s="88" t="str">
        <f t="shared" si="727"/>
        <v/>
      </c>
      <c r="H1153" s="40"/>
      <c r="I1153" s="24"/>
      <c r="J1153" s="34"/>
      <c r="K1153" s="106"/>
      <c r="L1153" s="79"/>
      <c r="M1153" s="34"/>
      <c r="N1153" s="79"/>
      <c r="O1153" s="31"/>
      <c r="P1153" s="53"/>
      <c r="Q1153" s="40"/>
      <c r="S1153" s="41" t="str">
        <f t="shared" si="715"/>
        <v/>
      </c>
      <c r="T1153" s="41" t="str">
        <f t="shared" si="716"/>
        <v/>
      </c>
      <c r="U1153" s="41" t="str">
        <f t="shared" si="728"/>
        <v/>
      </c>
      <c r="W1153" s="74" t="str">
        <f>IF('Job Database'!$X1153="", "", 'Job Database'!$X1153)</f>
        <v/>
      </c>
      <c r="Y1153" s="41" t="str">
        <f>IF($W1153="", "", IF(COUNTIF($I$11:$I$3035, $W1153)&gt;0, "", MAX($Y$10:$Y1152)+1))</f>
        <v/>
      </c>
      <c r="Z1153" s="41">
        <v>1143</v>
      </c>
      <c r="AA1153" s="58" t="str">
        <f t="shared" si="729"/>
        <v/>
      </c>
      <c r="AC1153" s="41" t="str">
        <f t="shared" si="717"/>
        <v/>
      </c>
      <c r="AE1153" s="41" t="str">
        <f t="shared" si="730"/>
        <v/>
      </c>
      <c r="AJ1153" s="154" t="str">
        <f t="shared" si="731"/>
        <v/>
      </c>
      <c r="AL1153" s="120" t="str">
        <f t="shared" si="732"/>
        <v/>
      </c>
      <c r="AM1153" s="104" t="str">
        <f t="shared" si="733"/>
        <v/>
      </c>
      <c r="AN1153" s="104" t="str">
        <f t="shared" si="734"/>
        <v/>
      </c>
      <c r="AO1153" s="104" t="str">
        <f t="shared" si="718"/>
        <v/>
      </c>
      <c r="AP1153" s="104" t="str">
        <f t="shared" si="719"/>
        <v/>
      </c>
      <c r="AQ1153" s="121" t="str">
        <f t="shared" si="735"/>
        <v/>
      </c>
      <c r="AS1153" s="88" t="str">
        <f t="shared" si="720"/>
        <v/>
      </c>
      <c r="AT1153" s="68" t="str">
        <f t="shared" si="736"/>
        <v/>
      </c>
      <c r="AU1153" s="68" t="str">
        <f t="shared" si="737"/>
        <v/>
      </c>
      <c r="AV1153" s="68" t="str">
        <f t="shared" si="738"/>
        <v/>
      </c>
      <c r="AW1153" s="88" t="str">
        <f t="shared" si="721"/>
        <v/>
      </c>
      <c r="AZ1153" s="88" t="str">
        <f t="shared" si="722"/>
        <v/>
      </c>
      <c r="BA1153" s="68" t="str">
        <f t="shared" si="723"/>
        <v/>
      </c>
      <c r="BB1153" s="68" t="str">
        <f t="shared" si="724"/>
        <v/>
      </c>
      <c r="BC1153" s="68" t="str">
        <f t="shared" si="725"/>
        <v/>
      </c>
      <c r="BD1153" s="69" t="str">
        <f t="shared" si="726"/>
        <v/>
      </c>
      <c r="BE1153" s="69" t="str">
        <f t="shared" si="739"/>
        <v/>
      </c>
      <c r="BT1153" s="138" t="str">
        <f t="shared" ca="1" si="740"/>
        <v/>
      </c>
      <c r="BU1153" s="139" t="str">
        <f t="shared" ca="1" si="741"/>
        <v/>
      </c>
      <c r="BW1153" s="138" t="str">
        <f t="shared" si="742"/>
        <v/>
      </c>
      <c r="BX1153" s="104" t="str">
        <f t="shared" si="743"/>
        <v/>
      </c>
      <c r="BY1153" s="139" t="str">
        <f t="shared" si="744"/>
        <v/>
      </c>
      <c r="CA1153" s="138" t="str">
        <f t="shared" si="745"/>
        <v/>
      </c>
      <c r="CB1153" s="104" t="str">
        <f t="shared" si="746"/>
        <v/>
      </c>
      <c r="CC1153" s="139" t="str">
        <f t="shared" si="747"/>
        <v/>
      </c>
      <c r="CE1153" s="162" t="str">
        <f t="shared" si="748"/>
        <v/>
      </c>
      <c r="CF1153" s="163" t="str">
        <f t="shared" si="749"/>
        <v/>
      </c>
      <c r="CG1153" s="164" t="str">
        <f t="shared" si="750"/>
        <v/>
      </c>
      <c r="CI1153" s="162" t="str">
        <f t="shared" si="751"/>
        <v/>
      </c>
      <c r="CJ1153" s="163" t="str">
        <f t="shared" si="754"/>
        <v/>
      </c>
      <c r="CK1153" s="164" t="str">
        <f t="shared" si="755"/>
        <v/>
      </c>
      <c r="CM1153" s="169" t="str">
        <f t="shared" si="752"/>
        <v/>
      </c>
      <c r="CN1153" s="139" t="str">
        <f t="shared" si="753"/>
        <v/>
      </c>
      <c r="CP1153" s="41" t="str">
        <f>IF($CM1153="", "", COUNTIF($CM$11:$CM$3035, "&lt;"&amp;$CM1153)+1+COUNTIF($CM$11:$CM1153, $CM1153)-1)</f>
        <v/>
      </c>
    </row>
    <row r="1154" spans="1:94" x14ac:dyDescent="0.25">
      <c r="A1154" s="40"/>
      <c r="B1154" s="82" t="str">
        <f>IF($I1154="", "", IFERROR(INDEX('Job Database'!$AE$11:$AE$3035, MATCH($I1154, 'Job Database'!$X$11:$X$3035, 0)), ""))</f>
        <v/>
      </c>
      <c r="C1154" s="69" t="str">
        <f>IF($I1154="", "", IF(COUNTIF('Job Database'!$X$11:$X$3035, $I1154)=0, $AC$5, $AC$4))</f>
        <v/>
      </c>
      <c r="D1154" s="40"/>
      <c r="E1154" s="85" t="str">
        <f>IF($I1154="", "", IF(IFERROR(INDEX('Job Database'!$M$11:$M$3035, MATCH($I1154, 'Job Database'!$X$11:$X$3035, 0)), "")="", "", IFERROR(INDEX('Job Database'!$M$11:$M$3035, MATCH($I1154, 'Job Database'!$X$11:$X$3035, 0)), "")))</f>
        <v/>
      </c>
      <c r="F1154" s="40"/>
      <c r="G1154" s="88" t="str">
        <f t="shared" si="727"/>
        <v/>
      </c>
      <c r="H1154" s="40"/>
      <c r="I1154" s="24"/>
      <c r="J1154" s="34"/>
      <c r="K1154" s="106"/>
      <c r="L1154" s="79"/>
      <c r="M1154" s="34"/>
      <c r="N1154" s="79"/>
      <c r="O1154" s="31"/>
      <c r="P1154" s="53"/>
      <c r="Q1154" s="40"/>
      <c r="S1154" s="41" t="str">
        <f t="shared" si="715"/>
        <v/>
      </c>
      <c r="T1154" s="41" t="str">
        <f t="shared" si="716"/>
        <v/>
      </c>
      <c r="U1154" s="41" t="str">
        <f t="shared" si="728"/>
        <v/>
      </c>
      <c r="W1154" s="74" t="str">
        <f>IF('Job Database'!$X1154="", "", 'Job Database'!$X1154)</f>
        <v/>
      </c>
      <c r="Y1154" s="41" t="str">
        <f>IF($W1154="", "", IF(COUNTIF($I$11:$I$3035, $W1154)&gt;0, "", MAX($Y$10:$Y1153)+1))</f>
        <v/>
      </c>
      <c r="Z1154" s="41">
        <v>1144</v>
      </c>
      <c r="AA1154" s="58" t="str">
        <f t="shared" si="729"/>
        <v/>
      </c>
      <c r="AC1154" s="41" t="str">
        <f t="shared" si="717"/>
        <v/>
      </c>
      <c r="AE1154" s="41" t="str">
        <f t="shared" si="730"/>
        <v/>
      </c>
      <c r="AJ1154" s="154" t="str">
        <f t="shared" si="731"/>
        <v/>
      </c>
      <c r="AL1154" s="120" t="str">
        <f t="shared" si="732"/>
        <v/>
      </c>
      <c r="AM1154" s="104" t="str">
        <f t="shared" si="733"/>
        <v/>
      </c>
      <c r="AN1154" s="104" t="str">
        <f t="shared" si="734"/>
        <v/>
      </c>
      <c r="AO1154" s="104" t="str">
        <f t="shared" si="718"/>
        <v/>
      </c>
      <c r="AP1154" s="104" t="str">
        <f t="shared" si="719"/>
        <v/>
      </c>
      <c r="AQ1154" s="121" t="str">
        <f t="shared" si="735"/>
        <v/>
      </c>
      <c r="AS1154" s="88" t="str">
        <f t="shared" si="720"/>
        <v/>
      </c>
      <c r="AT1154" s="68" t="str">
        <f t="shared" si="736"/>
        <v/>
      </c>
      <c r="AU1154" s="68" t="str">
        <f t="shared" si="737"/>
        <v/>
      </c>
      <c r="AV1154" s="68" t="str">
        <f t="shared" si="738"/>
        <v/>
      </c>
      <c r="AW1154" s="88" t="str">
        <f t="shared" si="721"/>
        <v/>
      </c>
      <c r="AZ1154" s="88" t="str">
        <f t="shared" si="722"/>
        <v/>
      </c>
      <c r="BA1154" s="68" t="str">
        <f t="shared" si="723"/>
        <v/>
      </c>
      <c r="BB1154" s="68" t="str">
        <f t="shared" si="724"/>
        <v/>
      </c>
      <c r="BC1154" s="68" t="str">
        <f t="shared" si="725"/>
        <v/>
      </c>
      <c r="BD1154" s="69" t="str">
        <f t="shared" si="726"/>
        <v/>
      </c>
      <c r="BE1154" s="69" t="str">
        <f t="shared" si="739"/>
        <v/>
      </c>
      <c r="BT1154" s="138" t="str">
        <f t="shared" ca="1" si="740"/>
        <v/>
      </c>
      <c r="BU1154" s="139" t="str">
        <f t="shared" ca="1" si="741"/>
        <v/>
      </c>
      <c r="BW1154" s="138" t="str">
        <f t="shared" si="742"/>
        <v/>
      </c>
      <c r="BX1154" s="104" t="str">
        <f t="shared" si="743"/>
        <v/>
      </c>
      <c r="BY1154" s="139" t="str">
        <f t="shared" si="744"/>
        <v/>
      </c>
      <c r="CA1154" s="138" t="str">
        <f t="shared" si="745"/>
        <v/>
      </c>
      <c r="CB1154" s="104" t="str">
        <f t="shared" si="746"/>
        <v/>
      </c>
      <c r="CC1154" s="139" t="str">
        <f t="shared" si="747"/>
        <v/>
      </c>
      <c r="CE1154" s="162" t="str">
        <f t="shared" si="748"/>
        <v/>
      </c>
      <c r="CF1154" s="163" t="str">
        <f t="shared" si="749"/>
        <v/>
      </c>
      <c r="CG1154" s="164" t="str">
        <f t="shared" si="750"/>
        <v/>
      </c>
      <c r="CI1154" s="162" t="str">
        <f t="shared" si="751"/>
        <v/>
      </c>
      <c r="CJ1154" s="163" t="str">
        <f t="shared" si="754"/>
        <v/>
      </c>
      <c r="CK1154" s="164" t="str">
        <f t="shared" si="755"/>
        <v/>
      </c>
      <c r="CM1154" s="169" t="str">
        <f t="shared" si="752"/>
        <v/>
      </c>
      <c r="CN1154" s="139" t="str">
        <f t="shared" si="753"/>
        <v/>
      </c>
      <c r="CP1154" s="41" t="str">
        <f>IF($CM1154="", "", COUNTIF($CM$11:$CM$3035, "&lt;"&amp;$CM1154)+1+COUNTIF($CM$11:$CM1154, $CM1154)-1)</f>
        <v/>
      </c>
    </row>
    <row r="1155" spans="1:94" x14ac:dyDescent="0.25">
      <c r="A1155" s="40"/>
      <c r="B1155" s="82" t="str">
        <f>IF($I1155="", "", IFERROR(INDEX('Job Database'!$AE$11:$AE$3035, MATCH($I1155, 'Job Database'!$X$11:$X$3035, 0)), ""))</f>
        <v/>
      </c>
      <c r="C1155" s="69" t="str">
        <f>IF($I1155="", "", IF(COUNTIF('Job Database'!$X$11:$X$3035, $I1155)=0, $AC$5, $AC$4))</f>
        <v/>
      </c>
      <c r="D1155" s="40"/>
      <c r="E1155" s="85" t="str">
        <f>IF($I1155="", "", IF(IFERROR(INDEX('Job Database'!$M$11:$M$3035, MATCH($I1155, 'Job Database'!$X$11:$X$3035, 0)), "")="", "", IFERROR(INDEX('Job Database'!$M$11:$M$3035, MATCH($I1155, 'Job Database'!$X$11:$X$3035, 0)), "")))</f>
        <v/>
      </c>
      <c r="F1155" s="40"/>
      <c r="G1155" s="88" t="str">
        <f t="shared" si="727"/>
        <v/>
      </c>
      <c r="H1155" s="40"/>
      <c r="I1155" s="24"/>
      <c r="J1155" s="34"/>
      <c r="K1155" s="106"/>
      <c r="L1155" s="79"/>
      <c r="M1155" s="34"/>
      <c r="N1155" s="79"/>
      <c r="O1155" s="31"/>
      <c r="P1155" s="53"/>
      <c r="Q1155" s="40"/>
      <c r="S1155" s="41" t="str">
        <f t="shared" si="715"/>
        <v/>
      </c>
      <c r="T1155" s="41" t="str">
        <f t="shared" si="716"/>
        <v/>
      </c>
      <c r="U1155" s="41" t="str">
        <f t="shared" si="728"/>
        <v/>
      </c>
      <c r="W1155" s="74" t="str">
        <f>IF('Job Database'!$X1155="", "", 'Job Database'!$X1155)</f>
        <v/>
      </c>
      <c r="Y1155" s="41" t="str">
        <f>IF($W1155="", "", IF(COUNTIF($I$11:$I$3035, $W1155)&gt;0, "", MAX($Y$10:$Y1154)+1))</f>
        <v/>
      </c>
      <c r="Z1155" s="41">
        <v>1145</v>
      </c>
      <c r="AA1155" s="58" t="str">
        <f t="shared" si="729"/>
        <v/>
      </c>
      <c r="AC1155" s="41" t="str">
        <f t="shared" si="717"/>
        <v/>
      </c>
      <c r="AE1155" s="41" t="str">
        <f t="shared" si="730"/>
        <v/>
      </c>
      <c r="AJ1155" s="154" t="str">
        <f t="shared" si="731"/>
        <v/>
      </c>
      <c r="AL1155" s="120" t="str">
        <f t="shared" si="732"/>
        <v/>
      </c>
      <c r="AM1155" s="104" t="str">
        <f t="shared" si="733"/>
        <v/>
      </c>
      <c r="AN1155" s="104" t="str">
        <f t="shared" si="734"/>
        <v/>
      </c>
      <c r="AO1155" s="104" t="str">
        <f t="shared" si="718"/>
        <v/>
      </c>
      <c r="AP1155" s="104" t="str">
        <f t="shared" si="719"/>
        <v/>
      </c>
      <c r="AQ1155" s="121" t="str">
        <f t="shared" si="735"/>
        <v/>
      </c>
      <c r="AS1155" s="88" t="str">
        <f t="shared" si="720"/>
        <v/>
      </c>
      <c r="AT1155" s="68" t="str">
        <f t="shared" si="736"/>
        <v/>
      </c>
      <c r="AU1155" s="68" t="str">
        <f t="shared" si="737"/>
        <v/>
      </c>
      <c r="AV1155" s="68" t="str">
        <f t="shared" si="738"/>
        <v/>
      </c>
      <c r="AW1155" s="88" t="str">
        <f t="shared" si="721"/>
        <v/>
      </c>
      <c r="AZ1155" s="88" t="str">
        <f t="shared" si="722"/>
        <v/>
      </c>
      <c r="BA1155" s="68" t="str">
        <f t="shared" si="723"/>
        <v/>
      </c>
      <c r="BB1155" s="68" t="str">
        <f t="shared" si="724"/>
        <v/>
      </c>
      <c r="BC1155" s="68" t="str">
        <f t="shared" si="725"/>
        <v/>
      </c>
      <c r="BD1155" s="69" t="str">
        <f t="shared" si="726"/>
        <v/>
      </c>
      <c r="BE1155" s="69" t="str">
        <f t="shared" si="739"/>
        <v/>
      </c>
      <c r="BT1155" s="138" t="str">
        <f t="shared" ca="1" si="740"/>
        <v/>
      </c>
      <c r="BU1155" s="139" t="str">
        <f t="shared" ca="1" si="741"/>
        <v/>
      </c>
      <c r="BW1155" s="138" t="str">
        <f t="shared" si="742"/>
        <v/>
      </c>
      <c r="BX1155" s="104" t="str">
        <f t="shared" si="743"/>
        <v/>
      </c>
      <c r="BY1155" s="139" t="str">
        <f t="shared" si="744"/>
        <v/>
      </c>
      <c r="CA1155" s="138" t="str">
        <f t="shared" si="745"/>
        <v/>
      </c>
      <c r="CB1155" s="104" t="str">
        <f t="shared" si="746"/>
        <v/>
      </c>
      <c r="CC1155" s="139" t="str">
        <f t="shared" si="747"/>
        <v/>
      </c>
      <c r="CE1155" s="162" t="str">
        <f t="shared" si="748"/>
        <v/>
      </c>
      <c r="CF1155" s="163" t="str">
        <f t="shared" si="749"/>
        <v/>
      </c>
      <c r="CG1155" s="164" t="str">
        <f t="shared" si="750"/>
        <v/>
      </c>
      <c r="CI1155" s="162" t="str">
        <f t="shared" si="751"/>
        <v/>
      </c>
      <c r="CJ1155" s="163" t="str">
        <f t="shared" si="754"/>
        <v/>
      </c>
      <c r="CK1155" s="164" t="str">
        <f t="shared" si="755"/>
        <v/>
      </c>
      <c r="CM1155" s="169" t="str">
        <f t="shared" si="752"/>
        <v/>
      </c>
      <c r="CN1155" s="139" t="str">
        <f t="shared" si="753"/>
        <v/>
      </c>
      <c r="CP1155" s="41" t="str">
        <f>IF($CM1155="", "", COUNTIF($CM$11:$CM$3035, "&lt;"&amp;$CM1155)+1+COUNTIF($CM$11:$CM1155, $CM1155)-1)</f>
        <v/>
      </c>
    </row>
    <row r="1156" spans="1:94" x14ac:dyDescent="0.25">
      <c r="A1156" s="40"/>
      <c r="B1156" s="82" t="str">
        <f>IF($I1156="", "", IFERROR(INDEX('Job Database'!$AE$11:$AE$3035, MATCH($I1156, 'Job Database'!$X$11:$X$3035, 0)), ""))</f>
        <v/>
      </c>
      <c r="C1156" s="69" t="str">
        <f>IF($I1156="", "", IF(COUNTIF('Job Database'!$X$11:$X$3035, $I1156)=0, $AC$5, $AC$4))</f>
        <v/>
      </c>
      <c r="D1156" s="40"/>
      <c r="E1156" s="85" t="str">
        <f>IF($I1156="", "", IF(IFERROR(INDEX('Job Database'!$M$11:$M$3035, MATCH($I1156, 'Job Database'!$X$11:$X$3035, 0)), "")="", "", IFERROR(INDEX('Job Database'!$M$11:$M$3035, MATCH($I1156, 'Job Database'!$X$11:$X$3035, 0)), "")))</f>
        <v/>
      </c>
      <c r="F1156" s="40"/>
      <c r="G1156" s="88" t="str">
        <f t="shared" si="727"/>
        <v/>
      </c>
      <c r="H1156" s="40"/>
      <c r="I1156" s="24"/>
      <c r="J1156" s="34"/>
      <c r="K1156" s="106"/>
      <c r="L1156" s="79"/>
      <c r="M1156" s="34"/>
      <c r="N1156" s="79"/>
      <c r="O1156" s="31"/>
      <c r="P1156" s="53"/>
      <c r="Q1156" s="40"/>
      <c r="S1156" s="41" t="str">
        <f t="shared" si="715"/>
        <v/>
      </c>
      <c r="T1156" s="41" t="str">
        <f t="shared" si="716"/>
        <v/>
      </c>
      <c r="U1156" s="41" t="str">
        <f t="shared" si="728"/>
        <v/>
      </c>
      <c r="W1156" s="74" t="str">
        <f>IF('Job Database'!$X1156="", "", 'Job Database'!$X1156)</f>
        <v/>
      </c>
      <c r="Y1156" s="41" t="str">
        <f>IF($W1156="", "", IF(COUNTIF($I$11:$I$3035, $W1156)&gt;0, "", MAX($Y$10:$Y1155)+1))</f>
        <v/>
      </c>
      <c r="Z1156" s="41">
        <v>1146</v>
      </c>
      <c r="AA1156" s="58" t="str">
        <f t="shared" si="729"/>
        <v/>
      </c>
      <c r="AC1156" s="41" t="str">
        <f t="shared" si="717"/>
        <v/>
      </c>
      <c r="AE1156" s="41" t="str">
        <f t="shared" si="730"/>
        <v/>
      </c>
      <c r="AJ1156" s="154" t="str">
        <f t="shared" si="731"/>
        <v/>
      </c>
      <c r="AL1156" s="120" t="str">
        <f t="shared" si="732"/>
        <v/>
      </c>
      <c r="AM1156" s="104" t="str">
        <f t="shared" si="733"/>
        <v/>
      </c>
      <c r="AN1156" s="104" t="str">
        <f t="shared" si="734"/>
        <v/>
      </c>
      <c r="AO1156" s="104" t="str">
        <f t="shared" si="718"/>
        <v/>
      </c>
      <c r="AP1156" s="104" t="str">
        <f t="shared" si="719"/>
        <v/>
      </c>
      <c r="AQ1156" s="121" t="str">
        <f t="shared" si="735"/>
        <v/>
      </c>
      <c r="AS1156" s="88" t="str">
        <f t="shared" si="720"/>
        <v/>
      </c>
      <c r="AT1156" s="68" t="str">
        <f t="shared" si="736"/>
        <v/>
      </c>
      <c r="AU1156" s="68" t="str">
        <f t="shared" si="737"/>
        <v/>
      </c>
      <c r="AV1156" s="68" t="str">
        <f t="shared" si="738"/>
        <v/>
      </c>
      <c r="AW1156" s="88" t="str">
        <f t="shared" si="721"/>
        <v/>
      </c>
      <c r="AZ1156" s="88" t="str">
        <f t="shared" si="722"/>
        <v/>
      </c>
      <c r="BA1156" s="68" t="str">
        <f t="shared" si="723"/>
        <v/>
      </c>
      <c r="BB1156" s="68" t="str">
        <f t="shared" si="724"/>
        <v/>
      </c>
      <c r="BC1156" s="68" t="str">
        <f t="shared" si="725"/>
        <v/>
      </c>
      <c r="BD1156" s="69" t="str">
        <f t="shared" si="726"/>
        <v/>
      </c>
      <c r="BE1156" s="69" t="str">
        <f t="shared" si="739"/>
        <v/>
      </c>
      <c r="BT1156" s="138" t="str">
        <f t="shared" ca="1" si="740"/>
        <v/>
      </c>
      <c r="BU1156" s="139" t="str">
        <f t="shared" ca="1" si="741"/>
        <v/>
      </c>
      <c r="BW1156" s="138" t="str">
        <f t="shared" si="742"/>
        <v/>
      </c>
      <c r="BX1156" s="104" t="str">
        <f t="shared" si="743"/>
        <v/>
      </c>
      <c r="BY1156" s="139" t="str">
        <f t="shared" si="744"/>
        <v/>
      </c>
      <c r="CA1156" s="138" t="str">
        <f t="shared" si="745"/>
        <v/>
      </c>
      <c r="CB1156" s="104" t="str">
        <f t="shared" si="746"/>
        <v/>
      </c>
      <c r="CC1156" s="139" t="str">
        <f t="shared" si="747"/>
        <v/>
      </c>
      <c r="CE1156" s="162" t="str">
        <f t="shared" si="748"/>
        <v/>
      </c>
      <c r="CF1156" s="163" t="str">
        <f t="shared" si="749"/>
        <v/>
      </c>
      <c r="CG1156" s="164" t="str">
        <f t="shared" si="750"/>
        <v/>
      </c>
      <c r="CI1156" s="162" t="str">
        <f t="shared" si="751"/>
        <v/>
      </c>
      <c r="CJ1156" s="163" t="str">
        <f t="shared" si="754"/>
        <v/>
      </c>
      <c r="CK1156" s="164" t="str">
        <f t="shared" si="755"/>
        <v/>
      </c>
      <c r="CM1156" s="169" t="str">
        <f t="shared" si="752"/>
        <v/>
      </c>
      <c r="CN1156" s="139" t="str">
        <f t="shared" si="753"/>
        <v/>
      </c>
      <c r="CP1156" s="41" t="str">
        <f>IF($CM1156="", "", COUNTIF($CM$11:$CM$3035, "&lt;"&amp;$CM1156)+1+COUNTIF($CM$11:$CM1156, $CM1156)-1)</f>
        <v/>
      </c>
    </row>
    <row r="1157" spans="1:94" x14ac:dyDescent="0.25">
      <c r="A1157" s="40"/>
      <c r="B1157" s="82" t="str">
        <f>IF($I1157="", "", IFERROR(INDEX('Job Database'!$AE$11:$AE$3035, MATCH($I1157, 'Job Database'!$X$11:$X$3035, 0)), ""))</f>
        <v/>
      </c>
      <c r="C1157" s="69" t="str">
        <f>IF($I1157="", "", IF(COUNTIF('Job Database'!$X$11:$X$3035, $I1157)=0, $AC$5, $AC$4))</f>
        <v/>
      </c>
      <c r="D1157" s="40"/>
      <c r="E1157" s="85" t="str">
        <f>IF($I1157="", "", IF(IFERROR(INDEX('Job Database'!$M$11:$M$3035, MATCH($I1157, 'Job Database'!$X$11:$X$3035, 0)), "")="", "", IFERROR(INDEX('Job Database'!$M$11:$M$3035, MATCH($I1157, 'Job Database'!$X$11:$X$3035, 0)), "")))</f>
        <v/>
      </c>
      <c r="F1157" s="40"/>
      <c r="G1157" s="88" t="str">
        <f t="shared" si="727"/>
        <v/>
      </c>
      <c r="H1157" s="40"/>
      <c r="I1157" s="24"/>
      <c r="J1157" s="34"/>
      <c r="K1157" s="106"/>
      <c r="L1157" s="79"/>
      <c r="M1157" s="34"/>
      <c r="N1157" s="79"/>
      <c r="O1157" s="31"/>
      <c r="P1157" s="53"/>
      <c r="Q1157" s="40"/>
      <c r="S1157" s="41" t="str">
        <f t="shared" si="715"/>
        <v/>
      </c>
      <c r="T1157" s="41" t="str">
        <f t="shared" si="716"/>
        <v/>
      </c>
      <c r="U1157" s="41" t="str">
        <f t="shared" si="728"/>
        <v/>
      </c>
      <c r="W1157" s="74" t="str">
        <f>IF('Job Database'!$X1157="", "", 'Job Database'!$X1157)</f>
        <v/>
      </c>
      <c r="Y1157" s="41" t="str">
        <f>IF($W1157="", "", IF(COUNTIF($I$11:$I$3035, $W1157)&gt;0, "", MAX($Y$10:$Y1156)+1))</f>
        <v/>
      </c>
      <c r="Z1157" s="41">
        <v>1147</v>
      </c>
      <c r="AA1157" s="58" t="str">
        <f t="shared" si="729"/>
        <v/>
      </c>
      <c r="AC1157" s="41" t="str">
        <f t="shared" si="717"/>
        <v/>
      </c>
      <c r="AE1157" s="41" t="str">
        <f t="shared" si="730"/>
        <v/>
      </c>
      <c r="AJ1157" s="154" t="str">
        <f t="shared" si="731"/>
        <v/>
      </c>
      <c r="AL1157" s="120" t="str">
        <f t="shared" si="732"/>
        <v/>
      </c>
      <c r="AM1157" s="104" t="str">
        <f t="shared" si="733"/>
        <v/>
      </c>
      <c r="AN1157" s="104" t="str">
        <f t="shared" si="734"/>
        <v/>
      </c>
      <c r="AO1157" s="104" t="str">
        <f t="shared" si="718"/>
        <v/>
      </c>
      <c r="AP1157" s="104" t="str">
        <f t="shared" si="719"/>
        <v/>
      </c>
      <c r="AQ1157" s="121" t="str">
        <f t="shared" si="735"/>
        <v/>
      </c>
      <c r="AS1157" s="88" t="str">
        <f t="shared" si="720"/>
        <v/>
      </c>
      <c r="AT1157" s="68" t="str">
        <f t="shared" si="736"/>
        <v/>
      </c>
      <c r="AU1157" s="68" t="str">
        <f t="shared" si="737"/>
        <v/>
      </c>
      <c r="AV1157" s="68" t="str">
        <f t="shared" si="738"/>
        <v/>
      </c>
      <c r="AW1157" s="88" t="str">
        <f t="shared" si="721"/>
        <v/>
      </c>
      <c r="AZ1157" s="88" t="str">
        <f t="shared" si="722"/>
        <v/>
      </c>
      <c r="BA1157" s="68" t="str">
        <f t="shared" si="723"/>
        <v/>
      </c>
      <c r="BB1157" s="68" t="str">
        <f t="shared" si="724"/>
        <v/>
      </c>
      <c r="BC1157" s="68" t="str">
        <f t="shared" si="725"/>
        <v/>
      </c>
      <c r="BD1157" s="69" t="str">
        <f t="shared" si="726"/>
        <v/>
      </c>
      <c r="BE1157" s="69" t="str">
        <f t="shared" si="739"/>
        <v/>
      </c>
      <c r="BT1157" s="138" t="str">
        <f t="shared" ca="1" si="740"/>
        <v/>
      </c>
      <c r="BU1157" s="139" t="str">
        <f t="shared" ca="1" si="741"/>
        <v/>
      </c>
      <c r="BW1157" s="138" t="str">
        <f t="shared" si="742"/>
        <v/>
      </c>
      <c r="BX1157" s="104" t="str">
        <f t="shared" si="743"/>
        <v/>
      </c>
      <c r="BY1157" s="139" t="str">
        <f t="shared" si="744"/>
        <v/>
      </c>
      <c r="CA1157" s="138" t="str">
        <f t="shared" si="745"/>
        <v/>
      </c>
      <c r="CB1157" s="104" t="str">
        <f t="shared" si="746"/>
        <v/>
      </c>
      <c r="CC1157" s="139" t="str">
        <f t="shared" si="747"/>
        <v/>
      </c>
      <c r="CE1157" s="162" t="str">
        <f t="shared" si="748"/>
        <v/>
      </c>
      <c r="CF1157" s="163" t="str">
        <f t="shared" si="749"/>
        <v/>
      </c>
      <c r="CG1157" s="164" t="str">
        <f t="shared" si="750"/>
        <v/>
      </c>
      <c r="CI1157" s="162" t="str">
        <f t="shared" si="751"/>
        <v/>
      </c>
      <c r="CJ1157" s="163" t="str">
        <f t="shared" si="754"/>
        <v/>
      </c>
      <c r="CK1157" s="164" t="str">
        <f t="shared" si="755"/>
        <v/>
      </c>
      <c r="CM1157" s="169" t="str">
        <f t="shared" si="752"/>
        <v/>
      </c>
      <c r="CN1157" s="139" t="str">
        <f t="shared" si="753"/>
        <v/>
      </c>
      <c r="CP1157" s="41" t="str">
        <f>IF($CM1157="", "", COUNTIF($CM$11:$CM$3035, "&lt;"&amp;$CM1157)+1+COUNTIF($CM$11:$CM1157, $CM1157)-1)</f>
        <v/>
      </c>
    </row>
    <row r="1158" spans="1:94" x14ac:dyDescent="0.25">
      <c r="A1158" s="40"/>
      <c r="B1158" s="82" t="str">
        <f>IF($I1158="", "", IFERROR(INDEX('Job Database'!$AE$11:$AE$3035, MATCH($I1158, 'Job Database'!$X$11:$X$3035, 0)), ""))</f>
        <v/>
      </c>
      <c r="C1158" s="69" t="str">
        <f>IF($I1158="", "", IF(COUNTIF('Job Database'!$X$11:$X$3035, $I1158)=0, $AC$5, $AC$4))</f>
        <v/>
      </c>
      <c r="D1158" s="40"/>
      <c r="E1158" s="85" t="str">
        <f>IF($I1158="", "", IF(IFERROR(INDEX('Job Database'!$M$11:$M$3035, MATCH($I1158, 'Job Database'!$X$11:$X$3035, 0)), "")="", "", IFERROR(INDEX('Job Database'!$M$11:$M$3035, MATCH($I1158, 'Job Database'!$X$11:$X$3035, 0)), "")))</f>
        <v/>
      </c>
      <c r="F1158" s="40"/>
      <c r="G1158" s="88" t="str">
        <f t="shared" si="727"/>
        <v/>
      </c>
      <c r="H1158" s="40"/>
      <c r="I1158" s="24"/>
      <c r="J1158" s="34"/>
      <c r="K1158" s="106"/>
      <c r="L1158" s="79"/>
      <c r="M1158" s="34"/>
      <c r="N1158" s="79"/>
      <c r="O1158" s="31"/>
      <c r="P1158" s="53"/>
      <c r="Q1158" s="40"/>
      <c r="S1158" s="41" t="str">
        <f t="shared" si="715"/>
        <v/>
      </c>
      <c r="T1158" s="41" t="str">
        <f t="shared" si="716"/>
        <v/>
      </c>
      <c r="U1158" s="41" t="str">
        <f t="shared" si="728"/>
        <v/>
      </c>
      <c r="W1158" s="74" t="str">
        <f>IF('Job Database'!$X1158="", "", 'Job Database'!$X1158)</f>
        <v/>
      </c>
      <c r="Y1158" s="41" t="str">
        <f>IF($W1158="", "", IF(COUNTIF($I$11:$I$3035, $W1158)&gt;0, "", MAX($Y$10:$Y1157)+1))</f>
        <v/>
      </c>
      <c r="Z1158" s="41">
        <v>1148</v>
      </c>
      <c r="AA1158" s="58" t="str">
        <f t="shared" si="729"/>
        <v/>
      </c>
      <c r="AC1158" s="41" t="str">
        <f t="shared" si="717"/>
        <v/>
      </c>
      <c r="AE1158" s="41" t="str">
        <f t="shared" si="730"/>
        <v/>
      </c>
      <c r="AJ1158" s="154" t="str">
        <f t="shared" si="731"/>
        <v/>
      </c>
      <c r="AL1158" s="120" t="str">
        <f t="shared" si="732"/>
        <v/>
      </c>
      <c r="AM1158" s="104" t="str">
        <f t="shared" si="733"/>
        <v/>
      </c>
      <c r="AN1158" s="104" t="str">
        <f t="shared" si="734"/>
        <v/>
      </c>
      <c r="AO1158" s="104" t="str">
        <f t="shared" si="718"/>
        <v/>
      </c>
      <c r="AP1158" s="104" t="str">
        <f t="shared" si="719"/>
        <v/>
      </c>
      <c r="AQ1158" s="121" t="str">
        <f t="shared" si="735"/>
        <v/>
      </c>
      <c r="AS1158" s="88" t="str">
        <f t="shared" si="720"/>
        <v/>
      </c>
      <c r="AT1158" s="68" t="str">
        <f t="shared" si="736"/>
        <v/>
      </c>
      <c r="AU1158" s="68" t="str">
        <f t="shared" si="737"/>
        <v/>
      </c>
      <c r="AV1158" s="68" t="str">
        <f t="shared" si="738"/>
        <v/>
      </c>
      <c r="AW1158" s="88" t="str">
        <f t="shared" si="721"/>
        <v/>
      </c>
      <c r="AZ1158" s="88" t="str">
        <f t="shared" si="722"/>
        <v/>
      </c>
      <c r="BA1158" s="68" t="str">
        <f t="shared" si="723"/>
        <v/>
      </c>
      <c r="BB1158" s="68" t="str">
        <f t="shared" si="724"/>
        <v/>
      </c>
      <c r="BC1158" s="68" t="str">
        <f t="shared" si="725"/>
        <v/>
      </c>
      <c r="BD1158" s="69" t="str">
        <f t="shared" si="726"/>
        <v/>
      </c>
      <c r="BE1158" s="69" t="str">
        <f t="shared" si="739"/>
        <v/>
      </c>
      <c r="BT1158" s="138" t="str">
        <f t="shared" ca="1" si="740"/>
        <v/>
      </c>
      <c r="BU1158" s="139" t="str">
        <f t="shared" ca="1" si="741"/>
        <v/>
      </c>
      <c r="BW1158" s="138" t="str">
        <f t="shared" si="742"/>
        <v/>
      </c>
      <c r="BX1158" s="104" t="str">
        <f t="shared" si="743"/>
        <v/>
      </c>
      <c r="BY1158" s="139" t="str">
        <f t="shared" si="744"/>
        <v/>
      </c>
      <c r="CA1158" s="138" t="str">
        <f t="shared" si="745"/>
        <v/>
      </c>
      <c r="CB1158" s="104" t="str">
        <f t="shared" si="746"/>
        <v/>
      </c>
      <c r="CC1158" s="139" t="str">
        <f t="shared" si="747"/>
        <v/>
      </c>
      <c r="CE1158" s="162" t="str">
        <f t="shared" si="748"/>
        <v/>
      </c>
      <c r="CF1158" s="163" t="str">
        <f t="shared" si="749"/>
        <v/>
      </c>
      <c r="CG1158" s="164" t="str">
        <f t="shared" si="750"/>
        <v/>
      </c>
      <c r="CI1158" s="162" t="str">
        <f t="shared" si="751"/>
        <v/>
      </c>
      <c r="CJ1158" s="163" t="str">
        <f t="shared" si="754"/>
        <v/>
      </c>
      <c r="CK1158" s="164" t="str">
        <f t="shared" si="755"/>
        <v/>
      </c>
      <c r="CM1158" s="169" t="str">
        <f t="shared" si="752"/>
        <v/>
      </c>
      <c r="CN1158" s="139" t="str">
        <f t="shared" si="753"/>
        <v/>
      </c>
      <c r="CP1158" s="41" t="str">
        <f>IF($CM1158="", "", COUNTIF($CM$11:$CM$3035, "&lt;"&amp;$CM1158)+1+COUNTIF($CM$11:$CM1158, $CM1158)-1)</f>
        <v/>
      </c>
    </row>
    <row r="1159" spans="1:94" x14ac:dyDescent="0.25">
      <c r="A1159" s="40"/>
      <c r="B1159" s="82" t="str">
        <f>IF($I1159="", "", IFERROR(INDEX('Job Database'!$AE$11:$AE$3035, MATCH($I1159, 'Job Database'!$X$11:$X$3035, 0)), ""))</f>
        <v/>
      </c>
      <c r="C1159" s="69" t="str">
        <f>IF($I1159="", "", IF(COUNTIF('Job Database'!$X$11:$X$3035, $I1159)=0, $AC$5, $AC$4))</f>
        <v/>
      </c>
      <c r="D1159" s="40"/>
      <c r="E1159" s="85" t="str">
        <f>IF($I1159="", "", IF(IFERROR(INDEX('Job Database'!$M$11:$M$3035, MATCH($I1159, 'Job Database'!$X$11:$X$3035, 0)), "")="", "", IFERROR(INDEX('Job Database'!$M$11:$M$3035, MATCH($I1159, 'Job Database'!$X$11:$X$3035, 0)), "")))</f>
        <v/>
      </c>
      <c r="F1159" s="40"/>
      <c r="G1159" s="88" t="str">
        <f t="shared" si="727"/>
        <v/>
      </c>
      <c r="H1159" s="40"/>
      <c r="I1159" s="24"/>
      <c r="J1159" s="34"/>
      <c r="K1159" s="106"/>
      <c r="L1159" s="79"/>
      <c r="M1159" s="34"/>
      <c r="N1159" s="79"/>
      <c r="O1159" s="31"/>
      <c r="P1159" s="53"/>
      <c r="Q1159" s="40"/>
      <c r="S1159" s="41" t="str">
        <f t="shared" si="715"/>
        <v/>
      </c>
      <c r="T1159" s="41" t="str">
        <f t="shared" si="716"/>
        <v/>
      </c>
      <c r="U1159" s="41" t="str">
        <f t="shared" si="728"/>
        <v/>
      </c>
      <c r="W1159" s="74" t="str">
        <f>IF('Job Database'!$X1159="", "", 'Job Database'!$X1159)</f>
        <v/>
      </c>
      <c r="Y1159" s="41" t="str">
        <f>IF($W1159="", "", IF(COUNTIF($I$11:$I$3035, $W1159)&gt;0, "", MAX($Y$10:$Y1158)+1))</f>
        <v/>
      </c>
      <c r="Z1159" s="41">
        <v>1149</v>
      </c>
      <c r="AA1159" s="58" t="str">
        <f t="shared" si="729"/>
        <v/>
      </c>
      <c r="AC1159" s="41" t="str">
        <f t="shared" si="717"/>
        <v/>
      </c>
      <c r="AE1159" s="41" t="str">
        <f t="shared" si="730"/>
        <v/>
      </c>
      <c r="AJ1159" s="154" t="str">
        <f t="shared" si="731"/>
        <v/>
      </c>
      <c r="AL1159" s="120" t="str">
        <f t="shared" si="732"/>
        <v/>
      </c>
      <c r="AM1159" s="104" t="str">
        <f t="shared" si="733"/>
        <v/>
      </c>
      <c r="AN1159" s="104" t="str">
        <f t="shared" si="734"/>
        <v/>
      </c>
      <c r="AO1159" s="104" t="str">
        <f t="shared" si="718"/>
        <v/>
      </c>
      <c r="AP1159" s="104" t="str">
        <f t="shared" si="719"/>
        <v/>
      </c>
      <c r="AQ1159" s="121" t="str">
        <f t="shared" si="735"/>
        <v/>
      </c>
      <c r="AS1159" s="88" t="str">
        <f t="shared" si="720"/>
        <v/>
      </c>
      <c r="AT1159" s="68" t="str">
        <f t="shared" si="736"/>
        <v/>
      </c>
      <c r="AU1159" s="68" t="str">
        <f t="shared" si="737"/>
        <v/>
      </c>
      <c r="AV1159" s="68" t="str">
        <f t="shared" si="738"/>
        <v/>
      </c>
      <c r="AW1159" s="88" t="str">
        <f t="shared" si="721"/>
        <v/>
      </c>
      <c r="AZ1159" s="88" t="str">
        <f t="shared" si="722"/>
        <v/>
      </c>
      <c r="BA1159" s="68" t="str">
        <f t="shared" si="723"/>
        <v/>
      </c>
      <c r="BB1159" s="68" t="str">
        <f t="shared" si="724"/>
        <v/>
      </c>
      <c r="BC1159" s="68" t="str">
        <f t="shared" si="725"/>
        <v/>
      </c>
      <c r="BD1159" s="69" t="str">
        <f t="shared" si="726"/>
        <v/>
      </c>
      <c r="BE1159" s="69" t="str">
        <f t="shared" si="739"/>
        <v/>
      </c>
      <c r="BT1159" s="138" t="str">
        <f t="shared" ca="1" si="740"/>
        <v/>
      </c>
      <c r="BU1159" s="139" t="str">
        <f t="shared" ca="1" si="741"/>
        <v/>
      </c>
      <c r="BW1159" s="138" t="str">
        <f t="shared" si="742"/>
        <v/>
      </c>
      <c r="BX1159" s="104" t="str">
        <f t="shared" si="743"/>
        <v/>
      </c>
      <c r="BY1159" s="139" t="str">
        <f t="shared" si="744"/>
        <v/>
      </c>
      <c r="CA1159" s="138" t="str">
        <f t="shared" si="745"/>
        <v/>
      </c>
      <c r="CB1159" s="104" t="str">
        <f t="shared" si="746"/>
        <v/>
      </c>
      <c r="CC1159" s="139" t="str">
        <f t="shared" si="747"/>
        <v/>
      </c>
      <c r="CE1159" s="162" t="str">
        <f t="shared" si="748"/>
        <v/>
      </c>
      <c r="CF1159" s="163" t="str">
        <f t="shared" si="749"/>
        <v/>
      </c>
      <c r="CG1159" s="164" t="str">
        <f t="shared" si="750"/>
        <v/>
      </c>
      <c r="CI1159" s="162" t="str">
        <f t="shared" si="751"/>
        <v/>
      </c>
      <c r="CJ1159" s="163" t="str">
        <f t="shared" si="754"/>
        <v/>
      </c>
      <c r="CK1159" s="164" t="str">
        <f t="shared" si="755"/>
        <v/>
      </c>
      <c r="CM1159" s="169" t="str">
        <f t="shared" si="752"/>
        <v/>
      </c>
      <c r="CN1159" s="139" t="str">
        <f t="shared" si="753"/>
        <v/>
      </c>
      <c r="CP1159" s="41" t="str">
        <f>IF($CM1159="", "", COUNTIF($CM$11:$CM$3035, "&lt;"&amp;$CM1159)+1+COUNTIF($CM$11:$CM1159, $CM1159)-1)</f>
        <v/>
      </c>
    </row>
    <row r="1160" spans="1:94" x14ac:dyDescent="0.25">
      <c r="A1160" s="40"/>
      <c r="B1160" s="82" t="str">
        <f>IF($I1160="", "", IFERROR(INDEX('Job Database'!$AE$11:$AE$3035, MATCH($I1160, 'Job Database'!$X$11:$X$3035, 0)), ""))</f>
        <v/>
      </c>
      <c r="C1160" s="69" t="str">
        <f>IF($I1160="", "", IF(COUNTIF('Job Database'!$X$11:$X$3035, $I1160)=0, $AC$5, $AC$4))</f>
        <v/>
      </c>
      <c r="D1160" s="40"/>
      <c r="E1160" s="85" t="str">
        <f>IF($I1160="", "", IF(IFERROR(INDEX('Job Database'!$M$11:$M$3035, MATCH($I1160, 'Job Database'!$X$11:$X$3035, 0)), "")="", "", IFERROR(INDEX('Job Database'!$M$11:$M$3035, MATCH($I1160, 'Job Database'!$X$11:$X$3035, 0)), "")))</f>
        <v/>
      </c>
      <c r="F1160" s="40"/>
      <c r="G1160" s="88" t="str">
        <f t="shared" si="727"/>
        <v/>
      </c>
      <c r="H1160" s="40"/>
      <c r="I1160" s="24"/>
      <c r="J1160" s="34"/>
      <c r="K1160" s="106"/>
      <c r="L1160" s="79"/>
      <c r="M1160" s="34"/>
      <c r="N1160" s="79"/>
      <c r="O1160" s="31"/>
      <c r="P1160" s="53"/>
      <c r="Q1160" s="40"/>
      <c r="S1160" s="41" t="str">
        <f t="shared" si="715"/>
        <v/>
      </c>
      <c r="T1160" s="41" t="str">
        <f t="shared" si="716"/>
        <v/>
      </c>
      <c r="U1160" s="41" t="str">
        <f t="shared" si="728"/>
        <v/>
      </c>
      <c r="W1160" s="74" t="str">
        <f>IF('Job Database'!$X1160="", "", 'Job Database'!$X1160)</f>
        <v/>
      </c>
      <c r="Y1160" s="41" t="str">
        <f>IF($W1160="", "", IF(COUNTIF($I$11:$I$3035, $W1160)&gt;0, "", MAX($Y$10:$Y1159)+1))</f>
        <v/>
      </c>
      <c r="Z1160" s="41">
        <v>1150</v>
      </c>
      <c r="AA1160" s="58" t="str">
        <f t="shared" si="729"/>
        <v/>
      </c>
      <c r="AC1160" s="41" t="str">
        <f t="shared" si="717"/>
        <v/>
      </c>
      <c r="AE1160" s="41" t="str">
        <f t="shared" si="730"/>
        <v/>
      </c>
      <c r="AJ1160" s="154" t="str">
        <f t="shared" si="731"/>
        <v/>
      </c>
      <c r="AL1160" s="120" t="str">
        <f t="shared" si="732"/>
        <v/>
      </c>
      <c r="AM1160" s="104" t="str">
        <f t="shared" si="733"/>
        <v/>
      </c>
      <c r="AN1160" s="104" t="str">
        <f t="shared" si="734"/>
        <v/>
      </c>
      <c r="AO1160" s="104" t="str">
        <f t="shared" si="718"/>
        <v/>
      </c>
      <c r="AP1160" s="104" t="str">
        <f t="shared" si="719"/>
        <v/>
      </c>
      <c r="AQ1160" s="121" t="str">
        <f t="shared" si="735"/>
        <v/>
      </c>
      <c r="AS1160" s="88" t="str">
        <f t="shared" si="720"/>
        <v/>
      </c>
      <c r="AT1160" s="68" t="str">
        <f t="shared" si="736"/>
        <v/>
      </c>
      <c r="AU1160" s="68" t="str">
        <f t="shared" si="737"/>
        <v/>
      </c>
      <c r="AV1160" s="68" t="str">
        <f t="shared" si="738"/>
        <v/>
      </c>
      <c r="AW1160" s="88" t="str">
        <f t="shared" si="721"/>
        <v/>
      </c>
      <c r="AZ1160" s="88" t="str">
        <f t="shared" si="722"/>
        <v/>
      </c>
      <c r="BA1160" s="68" t="str">
        <f t="shared" si="723"/>
        <v/>
      </c>
      <c r="BB1160" s="68" t="str">
        <f t="shared" si="724"/>
        <v/>
      </c>
      <c r="BC1160" s="68" t="str">
        <f t="shared" si="725"/>
        <v/>
      </c>
      <c r="BD1160" s="69" t="str">
        <f t="shared" si="726"/>
        <v/>
      </c>
      <c r="BE1160" s="69" t="str">
        <f t="shared" si="739"/>
        <v/>
      </c>
      <c r="BT1160" s="138" t="str">
        <f t="shared" ca="1" si="740"/>
        <v/>
      </c>
      <c r="BU1160" s="139" t="str">
        <f t="shared" ca="1" si="741"/>
        <v/>
      </c>
      <c r="BW1160" s="138" t="str">
        <f t="shared" si="742"/>
        <v/>
      </c>
      <c r="BX1160" s="104" t="str">
        <f t="shared" si="743"/>
        <v/>
      </c>
      <c r="BY1160" s="139" t="str">
        <f t="shared" si="744"/>
        <v/>
      </c>
      <c r="CA1160" s="138" t="str">
        <f t="shared" si="745"/>
        <v/>
      </c>
      <c r="CB1160" s="104" t="str">
        <f t="shared" si="746"/>
        <v/>
      </c>
      <c r="CC1160" s="139" t="str">
        <f t="shared" si="747"/>
        <v/>
      </c>
      <c r="CE1160" s="162" t="str">
        <f t="shared" si="748"/>
        <v/>
      </c>
      <c r="CF1160" s="163" t="str">
        <f t="shared" si="749"/>
        <v/>
      </c>
      <c r="CG1160" s="164" t="str">
        <f t="shared" si="750"/>
        <v/>
      </c>
      <c r="CI1160" s="162" t="str">
        <f t="shared" si="751"/>
        <v/>
      </c>
      <c r="CJ1160" s="163" t="str">
        <f t="shared" si="754"/>
        <v/>
      </c>
      <c r="CK1160" s="164" t="str">
        <f t="shared" si="755"/>
        <v/>
      </c>
      <c r="CM1160" s="169" t="str">
        <f t="shared" si="752"/>
        <v/>
      </c>
      <c r="CN1160" s="139" t="str">
        <f t="shared" si="753"/>
        <v/>
      </c>
      <c r="CP1160" s="41" t="str">
        <f>IF($CM1160="", "", COUNTIF($CM$11:$CM$3035, "&lt;"&amp;$CM1160)+1+COUNTIF($CM$11:$CM1160, $CM1160)-1)</f>
        <v/>
      </c>
    </row>
    <row r="1161" spans="1:94" x14ac:dyDescent="0.25">
      <c r="A1161" s="40"/>
      <c r="B1161" s="82" t="str">
        <f>IF($I1161="", "", IFERROR(INDEX('Job Database'!$AE$11:$AE$3035, MATCH($I1161, 'Job Database'!$X$11:$X$3035, 0)), ""))</f>
        <v/>
      </c>
      <c r="C1161" s="69" t="str">
        <f>IF($I1161="", "", IF(COUNTIF('Job Database'!$X$11:$X$3035, $I1161)=0, $AC$5, $AC$4))</f>
        <v/>
      </c>
      <c r="D1161" s="40"/>
      <c r="E1161" s="85" t="str">
        <f>IF($I1161="", "", IF(IFERROR(INDEX('Job Database'!$M$11:$M$3035, MATCH($I1161, 'Job Database'!$X$11:$X$3035, 0)), "")="", "", IFERROR(INDEX('Job Database'!$M$11:$M$3035, MATCH($I1161, 'Job Database'!$X$11:$X$3035, 0)), "")))</f>
        <v/>
      </c>
      <c r="F1161" s="40"/>
      <c r="G1161" s="88" t="str">
        <f t="shared" si="727"/>
        <v/>
      </c>
      <c r="H1161" s="40"/>
      <c r="I1161" s="24"/>
      <c r="J1161" s="34"/>
      <c r="K1161" s="106"/>
      <c r="L1161" s="79"/>
      <c r="M1161" s="34"/>
      <c r="N1161" s="79"/>
      <c r="O1161" s="31"/>
      <c r="P1161" s="53"/>
      <c r="Q1161" s="40"/>
      <c r="S1161" s="41" t="str">
        <f t="shared" si="715"/>
        <v/>
      </c>
      <c r="T1161" s="41" t="str">
        <f t="shared" si="716"/>
        <v/>
      </c>
      <c r="U1161" s="41" t="str">
        <f t="shared" si="728"/>
        <v/>
      </c>
      <c r="W1161" s="74" t="str">
        <f>IF('Job Database'!$X1161="", "", 'Job Database'!$X1161)</f>
        <v/>
      </c>
      <c r="Y1161" s="41" t="str">
        <f>IF($W1161="", "", IF(COUNTIF($I$11:$I$3035, $W1161)&gt;0, "", MAX($Y$10:$Y1160)+1))</f>
        <v/>
      </c>
      <c r="Z1161" s="41">
        <v>1151</v>
      </c>
      <c r="AA1161" s="58" t="str">
        <f t="shared" si="729"/>
        <v/>
      </c>
      <c r="AC1161" s="41" t="str">
        <f t="shared" si="717"/>
        <v/>
      </c>
      <c r="AE1161" s="41" t="str">
        <f t="shared" si="730"/>
        <v/>
      </c>
      <c r="AJ1161" s="154" t="str">
        <f t="shared" si="731"/>
        <v/>
      </c>
      <c r="AL1161" s="120" t="str">
        <f t="shared" si="732"/>
        <v/>
      </c>
      <c r="AM1161" s="104" t="str">
        <f t="shared" si="733"/>
        <v/>
      </c>
      <c r="AN1161" s="104" t="str">
        <f t="shared" si="734"/>
        <v/>
      </c>
      <c r="AO1161" s="104" t="str">
        <f t="shared" si="718"/>
        <v/>
      </c>
      <c r="AP1161" s="104" t="str">
        <f t="shared" si="719"/>
        <v/>
      </c>
      <c r="AQ1161" s="121" t="str">
        <f t="shared" si="735"/>
        <v/>
      </c>
      <c r="AS1161" s="88" t="str">
        <f t="shared" si="720"/>
        <v/>
      </c>
      <c r="AT1161" s="68" t="str">
        <f t="shared" si="736"/>
        <v/>
      </c>
      <c r="AU1161" s="68" t="str">
        <f t="shared" si="737"/>
        <v/>
      </c>
      <c r="AV1161" s="68" t="str">
        <f t="shared" si="738"/>
        <v/>
      </c>
      <c r="AW1161" s="88" t="str">
        <f t="shared" si="721"/>
        <v/>
      </c>
      <c r="AZ1161" s="88" t="str">
        <f t="shared" si="722"/>
        <v/>
      </c>
      <c r="BA1161" s="68" t="str">
        <f t="shared" si="723"/>
        <v/>
      </c>
      <c r="BB1161" s="68" t="str">
        <f t="shared" si="724"/>
        <v/>
      </c>
      <c r="BC1161" s="68" t="str">
        <f t="shared" si="725"/>
        <v/>
      </c>
      <c r="BD1161" s="69" t="str">
        <f t="shared" si="726"/>
        <v/>
      </c>
      <c r="BE1161" s="69" t="str">
        <f t="shared" si="739"/>
        <v/>
      </c>
      <c r="BT1161" s="138" t="str">
        <f t="shared" ca="1" si="740"/>
        <v/>
      </c>
      <c r="BU1161" s="139" t="str">
        <f t="shared" ca="1" si="741"/>
        <v/>
      </c>
      <c r="BW1161" s="138" t="str">
        <f t="shared" si="742"/>
        <v/>
      </c>
      <c r="BX1161" s="104" t="str">
        <f t="shared" si="743"/>
        <v/>
      </c>
      <c r="BY1161" s="139" t="str">
        <f t="shared" si="744"/>
        <v/>
      </c>
      <c r="CA1161" s="138" t="str">
        <f t="shared" si="745"/>
        <v/>
      </c>
      <c r="CB1161" s="104" t="str">
        <f t="shared" si="746"/>
        <v/>
      </c>
      <c r="CC1161" s="139" t="str">
        <f t="shared" si="747"/>
        <v/>
      </c>
      <c r="CE1161" s="162" t="str">
        <f t="shared" si="748"/>
        <v/>
      </c>
      <c r="CF1161" s="163" t="str">
        <f t="shared" si="749"/>
        <v/>
      </c>
      <c r="CG1161" s="164" t="str">
        <f t="shared" si="750"/>
        <v/>
      </c>
      <c r="CI1161" s="162" t="str">
        <f t="shared" si="751"/>
        <v/>
      </c>
      <c r="CJ1161" s="163" t="str">
        <f t="shared" si="754"/>
        <v/>
      </c>
      <c r="CK1161" s="164" t="str">
        <f t="shared" si="755"/>
        <v/>
      </c>
      <c r="CM1161" s="169" t="str">
        <f t="shared" si="752"/>
        <v/>
      </c>
      <c r="CN1161" s="139" t="str">
        <f t="shared" si="753"/>
        <v/>
      </c>
      <c r="CP1161" s="41" t="str">
        <f>IF($CM1161="", "", COUNTIF($CM$11:$CM$3035, "&lt;"&amp;$CM1161)+1+COUNTIF($CM$11:$CM1161, $CM1161)-1)</f>
        <v/>
      </c>
    </row>
    <row r="1162" spans="1:94" x14ac:dyDescent="0.25">
      <c r="A1162" s="40"/>
      <c r="B1162" s="82" t="str">
        <f>IF($I1162="", "", IFERROR(INDEX('Job Database'!$AE$11:$AE$3035, MATCH($I1162, 'Job Database'!$X$11:$X$3035, 0)), ""))</f>
        <v/>
      </c>
      <c r="C1162" s="69" t="str">
        <f>IF($I1162="", "", IF(COUNTIF('Job Database'!$X$11:$X$3035, $I1162)=0, $AC$5, $AC$4))</f>
        <v/>
      </c>
      <c r="D1162" s="40"/>
      <c r="E1162" s="85" t="str">
        <f>IF($I1162="", "", IF(IFERROR(INDEX('Job Database'!$M$11:$M$3035, MATCH($I1162, 'Job Database'!$X$11:$X$3035, 0)), "")="", "", IFERROR(INDEX('Job Database'!$M$11:$M$3035, MATCH($I1162, 'Job Database'!$X$11:$X$3035, 0)), "")))</f>
        <v/>
      </c>
      <c r="F1162" s="40"/>
      <c r="G1162" s="88" t="str">
        <f t="shared" si="727"/>
        <v/>
      </c>
      <c r="H1162" s="40"/>
      <c r="I1162" s="24"/>
      <c r="J1162" s="34"/>
      <c r="K1162" s="106"/>
      <c r="L1162" s="79"/>
      <c r="M1162" s="34"/>
      <c r="N1162" s="79"/>
      <c r="O1162" s="31"/>
      <c r="P1162" s="53"/>
      <c r="Q1162" s="40"/>
      <c r="S1162" s="41" t="str">
        <f t="shared" si="715"/>
        <v/>
      </c>
      <c r="T1162" s="41" t="str">
        <f t="shared" si="716"/>
        <v/>
      </c>
      <c r="U1162" s="41" t="str">
        <f t="shared" si="728"/>
        <v/>
      </c>
      <c r="W1162" s="74" t="str">
        <f>IF('Job Database'!$X1162="", "", 'Job Database'!$X1162)</f>
        <v/>
      </c>
      <c r="Y1162" s="41" t="str">
        <f>IF($W1162="", "", IF(COUNTIF($I$11:$I$3035, $W1162)&gt;0, "", MAX($Y$10:$Y1161)+1))</f>
        <v/>
      </c>
      <c r="Z1162" s="41">
        <v>1152</v>
      </c>
      <c r="AA1162" s="58" t="str">
        <f t="shared" si="729"/>
        <v/>
      </c>
      <c r="AC1162" s="41" t="str">
        <f t="shared" si="717"/>
        <v/>
      </c>
      <c r="AE1162" s="41" t="str">
        <f t="shared" si="730"/>
        <v/>
      </c>
      <c r="AJ1162" s="154" t="str">
        <f t="shared" si="731"/>
        <v/>
      </c>
      <c r="AL1162" s="120" t="str">
        <f t="shared" si="732"/>
        <v/>
      </c>
      <c r="AM1162" s="104" t="str">
        <f t="shared" si="733"/>
        <v/>
      </c>
      <c r="AN1162" s="104" t="str">
        <f t="shared" si="734"/>
        <v/>
      </c>
      <c r="AO1162" s="104" t="str">
        <f t="shared" si="718"/>
        <v/>
      </c>
      <c r="AP1162" s="104" t="str">
        <f t="shared" si="719"/>
        <v/>
      </c>
      <c r="AQ1162" s="121" t="str">
        <f t="shared" si="735"/>
        <v/>
      </c>
      <c r="AS1162" s="88" t="str">
        <f t="shared" si="720"/>
        <v/>
      </c>
      <c r="AT1162" s="68" t="str">
        <f t="shared" si="736"/>
        <v/>
      </c>
      <c r="AU1162" s="68" t="str">
        <f t="shared" si="737"/>
        <v/>
      </c>
      <c r="AV1162" s="68" t="str">
        <f t="shared" si="738"/>
        <v/>
      </c>
      <c r="AW1162" s="88" t="str">
        <f t="shared" si="721"/>
        <v/>
      </c>
      <c r="AZ1162" s="88" t="str">
        <f t="shared" si="722"/>
        <v/>
      </c>
      <c r="BA1162" s="68" t="str">
        <f t="shared" si="723"/>
        <v/>
      </c>
      <c r="BB1162" s="68" t="str">
        <f t="shared" si="724"/>
        <v/>
      </c>
      <c r="BC1162" s="68" t="str">
        <f t="shared" si="725"/>
        <v/>
      </c>
      <c r="BD1162" s="69" t="str">
        <f t="shared" si="726"/>
        <v/>
      </c>
      <c r="BE1162" s="69" t="str">
        <f t="shared" si="739"/>
        <v/>
      </c>
      <c r="BT1162" s="138" t="str">
        <f t="shared" ca="1" si="740"/>
        <v/>
      </c>
      <c r="BU1162" s="139" t="str">
        <f t="shared" ca="1" si="741"/>
        <v/>
      </c>
      <c r="BW1162" s="138" t="str">
        <f t="shared" si="742"/>
        <v/>
      </c>
      <c r="BX1162" s="104" t="str">
        <f t="shared" si="743"/>
        <v/>
      </c>
      <c r="BY1162" s="139" t="str">
        <f t="shared" si="744"/>
        <v/>
      </c>
      <c r="CA1162" s="138" t="str">
        <f t="shared" si="745"/>
        <v/>
      </c>
      <c r="CB1162" s="104" t="str">
        <f t="shared" si="746"/>
        <v/>
      </c>
      <c r="CC1162" s="139" t="str">
        <f t="shared" si="747"/>
        <v/>
      </c>
      <c r="CE1162" s="162" t="str">
        <f t="shared" si="748"/>
        <v/>
      </c>
      <c r="CF1162" s="163" t="str">
        <f t="shared" si="749"/>
        <v/>
      </c>
      <c r="CG1162" s="164" t="str">
        <f t="shared" si="750"/>
        <v/>
      </c>
      <c r="CI1162" s="162" t="str">
        <f t="shared" si="751"/>
        <v/>
      </c>
      <c r="CJ1162" s="163" t="str">
        <f t="shared" si="754"/>
        <v/>
      </c>
      <c r="CK1162" s="164" t="str">
        <f t="shared" si="755"/>
        <v/>
      </c>
      <c r="CM1162" s="169" t="str">
        <f t="shared" si="752"/>
        <v/>
      </c>
      <c r="CN1162" s="139" t="str">
        <f t="shared" si="753"/>
        <v/>
      </c>
      <c r="CP1162" s="41" t="str">
        <f>IF($CM1162="", "", COUNTIF($CM$11:$CM$3035, "&lt;"&amp;$CM1162)+1+COUNTIF($CM$11:$CM1162, $CM1162)-1)</f>
        <v/>
      </c>
    </row>
    <row r="1163" spans="1:94" x14ac:dyDescent="0.25">
      <c r="A1163" s="40"/>
      <c r="B1163" s="82" t="str">
        <f>IF($I1163="", "", IFERROR(INDEX('Job Database'!$AE$11:$AE$3035, MATCH($I1163, 'Job Database'!$X$11:$X$3035, 0)), ""))</f>
        <v/>
      </c>
      <c r="C1163" s="69" t="str">
        <f>IF($I1163="", "", IF(COUNTIF('Job Database'!$X$11:$X$3035, $I1163)=0, $AC$5, $AC$4))</f>
        <v/>
      </c>
      <c r="D1163" s="40"/>
      <c r="E1163" s="85" t="str">
        <f>IF($I1163="", "", IF(IFERROR(INDEX('Job Database'!$M$11:$M$3035, MATCH($I1163, 'Job Database'!$X$11:$X$3035, 0)), "")="", "", IFERROR(INDEX('Job Database'!$M$11:$M$3035, MATCH($I1163, 'Job Database'!$X$11:$X$3035, 0)), "")))</f>
        <v/>
      </c>
      <c r="F1163" s="40"/>
      <c r="G1163" s="88" t="str">
        <f t="shared" si="727"/>
        <v/>
      </c>
      <c r="H1163" s="40"/>
      <c r="I1163" s="24"/>
      <c r="J1163" s="34"/>
      <c r="K1163" s="106"/>
      <c r="L1163" s="79"/>
      <c r="M1163" s="34"/>
      <c r="N1163" s="79"/>
      <c r="O1163" s="31"/>
      <c r="P1163" s="53"/>
      <c r="Q1163" s="40"/>
      <c r="S1163" s="41" t="str">
        <f t="shared" ref="S1163:S1226" si="756">IF($K1163="", "", IF($AG$5&lt;=$K1163, "X", ""))</f>
        <v/>
      </c>
      <c r="T1163" s="41" t="str">
        <f t="shared" ref="T1163:T1226" si="757">IF($K1163="", "", IF($AG$5&gt;$K1163, "X", ""))</f>
        <v/>
      </c>
      <c r="U1163" s="41" t="str">
        <f t="shared" si="728"/>
        <v/>
      </c>
      <c r="W1163" s="74" t="str">
        <f>IF('Job Database'!$X1163="", "", 'Job Database'!$X1163)</f>
        <v/>
      </c>
      <c r="Y1163" s="41" t="str">
        <f>IF($W1163="", "", IF(COUNTIF($I$11:$I$3035, $W1163)&gt;0, "", MAX($Y$10:$Y1162)+1))</f>
        <v/>
      </c>
      <c r="Z1163" s="41">
        <v>1153</v>
      </c>
      <c r="AA1163" s="58" t="str">
        <f t="shared" si="729"/>
        <v/>
      </c>
      <c r="AC1163" s="41" t="str">
        <f t="shared" ref="AC1163:AC1226" si="758">IF($I1163="", "", IF(COUNTIF($W$11:$W$3035, $I1163)=0, "X", ""))</f>
        <v/>
      </c>
      <c r="AE1163" s="41" t="str">
        <f t="shared" si="730"/>
        <v/>
      </c>
      <c r="AJ1163" s="154" t="str">
        <f t="shared" si="731"/>
        <v/>
      </c>
      <c r="AL1163" s="120" t="str">
        <f t="shared" si="732"/>
        <v/>
      </c>
      <c r="AM1163" s="104" t="str">
        <f t="shared" si="733"/>
        <v/>
      </c>
      <c r="AN1163" s="104" t="str">
        <f t="shared" si="734"/>
        <v/>
      </c>
      <c r="AO1163" s="104" t="str">
        <f t="shared" ref="AO1163:AO1226" si="759">IF(COUNTIF($AZ1163:$BE1163, $AZ$5)&gt;0, "X", "")</f>
        <v/>
      </c>
      <c r="AP1163" s="104" t="str">
        <f t="shared" ref="AP1163:AP1226" si="760">IF(COUNTIF($AZ1163:$BE1163, $AZ$4)&gt;0, "X", "")</f>
        <v/>
      </c>
      <c r="AQ1163" s="121" t="str">
        <f t="shared" si="735"/>
        <v/>
      </c>
      <c r="AS1163" s="88" t="str">
        <f t="shared" ref="AS1163:AS1226" si="761">IF(OR(NOT(J1163=""), E1163="", NOT($O1163=""), NOT($P1163="")), "", NETWORKDAYS(E1163, $AG$5, $BJ$34:$BJ$57))</f>
        <v/>
      </c>
      <c r="AT1163" s="68" t="str">
        <f t="shared" si="736"/>
        <v/>
      </c>
      <c r="AU1163" s="68" t="str">
        <f t="shared" si="737"/>
        <v/>
      </c>
      <c r="AV1163" s="68" t="str">
        <f t="shared" si="738"/>
        <v/>
      </c>
      <c r="AW1163" s="88" t="str">
        <f t="shared" ref="AW1163:AW1226" si="762">IF(OR(NOT(O1163=""), N1163="", NOT($O1163=""), NOT($P1163="")), "", NETWORKDAYS(N1163, $AG$5, $BJ$34:$BJ$57))</f>
        <v/>
      </c>
      <c r="AZ1163" s="88" t="str">
        <f t="shared" ref="AZ1163:AZ1226" si="763">IF(OR(AS1163="", $U1163="X"), "", IF(AS1163&gt;=AS$7, $AZ$4, IF(AS1163&gt;=AS$9, $AZ$5, "")))</f>
        <v/>
      </c>
      <c r="BA1163" s="68" t="str">
        <f t="shared" ref="BA1163:BA1226" si="764">IF(OR(AT1163="", $U1163="X"), "", IF(AT1163&gt;=AT$7, $AZ$4, IF(AT1163&gt;=AT$9, $AZ$5, "")))</f>
        <v/>
      </c>
      <c r="BB1163" s="68" t="str">
        <f t="shared" ref="BB1163:BB1226" si="765">IF(OR(AU1163="", $U1163="X"), "", IF(AU1163&gt;=AU$7, $AZ$4, IF(AU1163&gt;=AU$9, $AZ$5, "")))</f>
        <v/>
      </c>
      <c r="BC1163" s="68" t="str">
        <f t="shared" ref="BC1163:BC1226" si="766">IF(OR(AV1163="", $U1163="X"), "", IF(AV1163&gt;=AV$7, $AZ$4, IF(AV1163&gt;=AV$9, $AZ$5, "")))</f>
        <v/>
      </c>
      <c r="BD1163" s="69" t="str">
        <f t="shared" ref="BD1163:BD1226" si="767">IF(OR(AW1163="", $U1163="X"), "", IF(AW1163&gt;=AW$7, $AZ$4, IF(AW1163&gt;=AW$9, $AZ$5, "")))</f>
        <v/>
      </c>
      <c r="BE1163" s="69" t="str">
        <f t="shared" si="739"/>
        <v/>
      </c>
      <c r="BT1163" s="138" t="str">
        <f t="shared" ca="1" si="740"/>
        <v/>
      </c>
      <c r="BU1163" s="139" t="str">
        <f t="shared" ca="1" si="741"/>
        <v/>
      </c>
      <c r="BW1163" s="138" t="str">
        <f t="shared" si="742"/>
        <v/>
      </c>
      <c r="BX1163" s="104" t="str">
        <f t="shared" si="743"/>
        <v/>
      </c>
      <c r="BY1163" s="139" t="str">
        <f t="shared" si="744"/>
        <v/>
      </c>
      <c r="CA1163" s="138" t="str">
        <f t="shared" si="745"/>
        <v/>
      </c>
      <c r="CB1163" s="104" t="str">
        <f t="shared" si="746"/>
        <v/>
      </c>
      <c r="CC1163" s="139" t="str">
        <f t="shared" si="747"/>
        <v/>
      </c>
      <c r="CE1163" s="162" t="str">
        <f t="shared" si="748"/>
        <v/>
      </c>
      <c r="CF1163" s="163" t="str">
        <f t="shared" si="749"/>
        <v/>
      </c>
      <c r="CG1163" s="164" t="str">
        <f t="shared" si="750"/>
        <v/>
      </c>
      <c r="CI1163" s="162" t="str">
        <f t="shared" si="751"/>
        <v/>
      </c>
      <c r="CJ1163" s="163" t="str">
        <f t="shared" si="754"/>
        <v/>
      </c>
      <c r="CK1163" s="164" t="str">
        <f t="shared" si="755"/>
        <v/>
      </c>
      <c r="CM1163" s="169" t="str">
        <f t="shared" si="752"/>
        <v/>
      </c>
      <c r="CN1163" s="139" t="str">
        <f t="shared" si="753"/>
        <v/>
      </c>
      <c r="CP1163" s="41" t="str">
        <f>IF($CM1163="", "", COUNTIF($CM$11:$CM$3035, "&lt;"&amp;$CM1163)+1+COUNTIF($CM$11:$CM1163, $CM1163)-1)</f>
        <v/>
      </c>
    </row>
    <row r="1164" spans="1:94" x14ac:dyDescent="0.25">
      <c r="A1164" s="40"/>
      <c r="B1164" s="82" t="str">
        <f>IF($I1164="", "", IFERROR(INDEX('Job Database'!$AE$11:$AE$3035, MATCH($I1164, 'Job Database'!$X$11:$X$3035, 0)), ""))</f>
        <v/>
      </c>
      <c r="C1164" s="69" t="str">
        <f>IF($I1164="", "", IF(COUNTIF('Job Database'!$X$11:$X$3035, $I1164)=0, $AC$5, $AC$4))</f>
        <v/>
      </c>
      <c r="D1164" s="40"/>
      <c r="E1164" s="85" t="str">
        <f>IF($I1164="", "", IF(IFERROR(INDEX('Job Database'!$M$11:$M$3035, MATCH($I1164, 'Job Database'!$X$11:$X$3035, 0)), "")="", "", IFERROR(INDEX('Job Database'!$M$11:$M$3035, MATCH($I1164, 'Job Database'!$X$11:$X$3035, 0)), "")))</f>
        <v/>
      </c>
      <c r="F1164" s="40"/>
      <c r="G1164" s="88" t="str">
        <f t="shared" ref="G1164:G1227" si="768">$AJ1164</f>
        <v/>
      </c>
      <c r="H1164" s="40"/>
      <c r="I1164" s="24"/>
      <c r="J1164" s="34"/>
      <c r="K1164" s="106"/>
      <c r="L1164" s="79"/>
      <c r="M1164" s="34"/>
      <c r="N1164" s="79"/>
      <c r="O1164" s="31"/>
      <c r="P1164" s="53"/>
      <c r="Q1164" s="40"/>
      <c r="S1164" s="41" t="str">
        <f t="shared" si="756"/>
        <v/>
      </c>
      <c r="T1164" s="41" t="str">
        <f t="shared" si="757"/>
        <v/>
      </c>
      <c r="U1164" s="41" t="str">
        <f t="shared" ref="U1164:U1227" si="769">IF(OR($S1164="X", $T1164="X"), "X", "")</f>
        <v/>
      </c>
      <c r="W1164" s="74" t="str">
        <f>IF('Job Database'!$X1164="", "", 'Job Database'!$X1164)</f>
        <v/>
      </c>
      <c r="Y1164" s="41" t="str">
        <f>IF($W1164="", "", IF(COUNTIF($I$11:$I$3035, $W1164)&gt;0, "", MAX($Y$10:$Y1163)+1))</f>
        <v/>
      </c>
      <c r="Z1164" s="41">
        <v>1154</v>
      </c>
      <c r="AA1164" s="58" t="str">
        <f t="shared" ref="AA1164:AA1227" si="770">IFERROR(INDEX($W$11:$W$3035, MATCH($Z1164, $Y$11:$Y$3035, 0)), "")</f>
        <v/>
      </c>
      <c r="AC1164" s="41" t="str">
        <f t="shared" si="758"/>
        <v/>
      </c>
      <c r="AE1164" s="41" t="str">
        <f t="shared" ref="AE1164:AE1227" si="771">IF($I1164="", "", IF(COUNTIF($I$11:$I$3035, $I1164)&gt;1, "X", ""))</f>
        <v/>
      </c>
      <c r="AJ1164" s="154" t="str">
        <f t="shared" ref="AJ1164:AJ1227" si="772">IFERROR(INDEX($AL$10:$AQ$10, $AK$10, MATCH("X", $AL1164:$AQ1164, 0)), "")</f>
        <v/>
      </c>
      <c r="AL1164" s="120" t="str">
        <f t="shared" ref="AL1164:AL1227" si="773">IF(AND(OR($O1164=$AG$15, $O1164=$AG$16), $P1164=$AH$11), "X", "")</f>
        <v/>
      </c>
      <c r="AM1164" s="104" t="str">
        <f t="shared" ref="AM1164:AM1227" si="774">IF(AND(OR($O1164=$AG$15, $O1164=$AG$16), $P1164=$AH$13), "X", "")</f>
        <v/>
      </c>
      <c r="AN1164" s="104" t="str">
        <f t="shared" ref="AN1164:AN1227" si="775">IF(AND(AL1164="", AM1164="", AP1164="", AQ1164="", AO1164="", NOT($I1164="")), "X", "")</f>
        <v/>
      </c>
      <c r="AO1164" s="104" t="str">
        <f t="shared" si="759"/>
        <v/>
      </c>
      <c r="AP1164" s="104" t="str">
        <f t="shared" si="760"/>
        <v/>
      </c>
      <c r="AQ1164" s="121" t="str">
        <f t="shared" ref="AQ1164:AQ1227" si="776">IF(COUNTIF($AG$11:$AG$14, $O1164)&gt;0, "X", "")</f>
        <v/>
      </c>
      <c r="AS1164" s="88" t="str">
        <f t="shared" si="761"/>
        <v/>
      </c>
      <c r="AT1164" s="68" t="str">
        <f t="shared" ref="AT1164:AT1227" si="777">IF(OR($J1164="", NOT(L1164=""), NOT($O1164=""), NOT($P1164="")), "", NETWORKDAYS($J1164, $AG$5, $BJ$34:$BJ$57))</f>
        <v/>
      </c>
      <c r="AU1164" s="68" t="str">
        <f t="shared" ref="AU1164:AU1227" si="778">IF(OR($L1164="", NOT(M1164=""), NOT($O1164=""), NOT($P1164="")), "", NETWORKDAYS($L1164, $AG$5, $BJ$34:$BJ$57))</f>
        <v/>
      </c>
      <c r="AV1164" s="68" t="str">
        <f t="shared" ref="AV1164:AV1227" si="779">IF(OR($M1164="", NOT(N1164=""), NOT($O1164=""), NOT($P1164="")), "", NETWORKDAYS($M1164, $AG$5, $BJ$34:$BJ$57))</f>
        <v/>
      </c>
      <c r="AW1164" s="88" t="str">
        <f t="shared" si="762"/>
        <v/>
      </c>
      <c r="AZ1164" s="88" t="str">
        <f t="shared" si="763"/>
        <v/>
      </c>
      <c r="BA1164" s="68" t="str">
        <f t="shared" si="764"/>
        <v/>
      </c>
      <c r="BB1164" s="68" t="str">
        <f t="shared" si="765"/>
        <v/>
      </c>
      <c r="BC1164" s="68" t="str">
        <f t="shared" si="766"/>
        <v/>
      </c>
      <c r="BD1164" s="69" t="str">
        <f t="shared" si="767"/>
        <v/>
      </c>
      <c r="BE1164" s="69" t="str">
        <f t="shared" ref="BE1164:BE1227" si="780">BD1164</f>
        <v/>
      </c>
      <c r="BT1164" s="138" t="str">
        <f t="shared" ref="BT1164:BT1227" ca="1" si="781">IF($BU1164="X", "", IF(COUNTIF($CA1164:$CC1164, "X")&gt;0, "X", ""))</f>
        <v/>
      </c>
      <c r="BU1164" s="139" t="str">
        <f t="shared" ref="BU1164:BU1227" ca="1" si="782">IF(OR($L1164=$AG$5, $M1164=$AG$5, $N1164=$AG$5), "X", "")</f>
        <v/>
      </c>
      <c r="BW1164" s="138" t="str">
        <f t="shared" ref="BW1164:BW1227" si="783">IF(L1164="", "", NETWORKDAYS($AG$5, L1164, $BJ$34:$BJ$57))</f>
        <v/>
      </c>
      <c r="BX1164" s="104" t="str">
        <f t="shared" ref="BX1164:BX1227" si="784">IF(M1164="", "", NETWORKDAYS($AG$5, M1164, $BJ$34:$BJ$57))</f>
        <v/>
      </c>
      <c r="BY1164" s="139" t="str">
        <f t="shared" ref="BY1164:BY1227" si="785">IF(N1164="", "", NETWORKDAYS($AG$5, N1164, $BJ$34:$BJ$57))</f>
        <v/>
      </c>
      <c r="CA1164" s="138" t="str">
        <f t="shared" ref="CA1164:CA1227" si="786">IF(BW1164&lt;0, "", IF(BW1164&lt;=$CA$9, "X", ""))</f>
        <v/>
      </c>
      <c r="CB1164" s="104" t="str">
        <f t="shared" ref="CB1164:CB1227" si="787">IF(BX1164&lt;0, "", IF(BX1164&lt;=$CA$9, "X", ""))</f>
        <v/>
      </c>
      <c r="CC1164" s="139" t="str">
        <f t="shared" ref="CC1164:CC1227" si="788">IF(BY1164&lt;0, "", IF(BY1164&lt;=$CA$9, "X", ""))</f>
        <v/>
      </c>
      <c r="CE1164" s="162" t="str">
        <f t="shared" ref="CE1164:CE1227" si="789">IF(L1164="", "", IF(L1164=$AG$5, L1164, ""))</f>
        <v/>
      </c>
      <c r="CF1164" s="163" t="str">
        <f t="shared" ref="CF1164:CF1227" si="790">IF(M1164="", "", IF(M1164=$AG$5, M1164, ""))</f>
        <v/>
      </c>
      <c r="CG1164" s="164" t="str">
        <f t="shared" ref="CG1164:CG1227" si="791">IF(N1164="", "", IF(N1164=$AG$5, N1164, ""))</f>
        <v/>
      </c>
      <c r="CI1164" s="162" t="str">
        <f t="shared" ref="CI1164:CI1227" si="792">IF(CA1164="", "", L1164)</f>
        <v/>
      </c>
      <c r="CJ1164" s="163" t="str">
        <f t="shared" si="754"/>
        <v/>
      </c>
      <c r="CK1164" s="164" t="str">
        <f t="shared" si="755"/>
        <v/>
      </c>
      <c r="CM1164" s="169" t="str">
        <f t="shared" ref="CM1164:CM1227" si="793">IF(NOT($CE1164=""), $CE1164, IF(NOT($CF1164=""), $CF1164, IF(NOT($CG1164=""), $CG1164, IF(NOT($CI1164=""), $CI1164, IF(NOT($CJ1164=""), $CJ1164, IF(NOT($CK1164=""), $CK1164, ""))))))</f>
        <v/>
      </c>
      <c r="CN1164" s="139" t="str">
        <f t="shared" ref="CN1164:CN1227" si="794">IF(NOT($CE1164=""), "TODAY - 1st Interview", IF(NOT($CF1164=""), "TODAY - 2nd Interview", IF(NOT($CG1164=""), "TODAY - 3rd Interview", IF(NOT($CI1164=""), "Alert - 1st Interview", IF(NOT($CJ1164=""), "Alert - 2nd Interview", IF(NOT($CK1164=""), "Alert - 3rd Interview", ""))))))</f>
        <v/>
      </c>
      <c r="CP1164" s="41" t="str">
        <f>IF($CM1164="", "", COUNTIF($CM$11:$CM$3035, "&lt;"&amp;$CM1164)+1+COUNTIF($CM$11:$CM1164, $CM1164)-1)</f>
        <v/>
      </c>
    </row>
    <row r="1165" spans="1:94" x14ac:dyDescent="0.25">
      <c r="A1165" s="40"/>
      <c r="B1165" s="82" t="str">
        <f>IF($I1165="", "", IFERROR(INDEX('Job Database'!$AE$11:$AE$3035, MATCH($I1165, 'Job Database'!$X$11:$X$3035, 0)), ""))</f>
        <v/>
      </c>
      <c r="C1165" s="69" t="str">
        <f>IF($I1165="", "", IF(COUNTIF('Job Database'!$X$11:$X$3035, $I1165)=0, $AC$5, $AC$4))</f>
        <v/>
      </c>
      <c r="D1165" s="40"/>
      <c r="E1165" s="85" t="str">
        <f>IF($I1165="", "", IF(IFERROR(INDEX('Job Database'!$M$11:$M$3035, MATCH($I1165, 'Job Database'!$X$11:$X$3035, 0)), "")="", "", IFERROR(INDEX('Job Database'!$M$11:$M$3035, MATCH($I1165, 'Job Database'!$X$11:$X$3035, 0)), "")))</f>
        <v/>
      </c>
      <c r="F1165" s="40"/>
      <c r="G1165" s="88" t="str">
        <f t="shared" si="768"/>
        <v/>
      </c>
      <c r="H1165" s="40"/>
      <c r="I1165" s="24"/>
      <c r="J1165" s="34"/>
      <c r="K1165" s="106"/>
      <c r="L1165" s="79"/>
      <c r="M1165" s="34"/>
      <c r="N1165" s="79"/>
      <c r="O1165" s="31"/>
      <c r="P1165" s="53"/>
      <c r="Q1165" s="40"/>
      <c r="S1165" s="41" t="str">
        <f t="shared" si="756"/>
        <v/>
      </c>
      <c r="T1165" s="41" t="str">
        <f t="shared" si="757"/>
        <v/>
      </c>
      <c r="U1165" s="41" t="str">
        <f t="shared" si="769"/>
        <v/>
      </c>
      <c r="W1165" s="74" t="str">
        <f>IF('Job Database'!$X1165="", "", 'Job Database'!$X1165)</f>
        <v/>
      </c>
      <c r="Y1165" s="41" t="str">
        <f>IF($W1165="", "", IF(COUNTIF($I$11:$I$3035, $W1165)&gt;0, "", MAX($Y$10:$Y1164)+1))</f>
        <v/>
      </c>
      <c r="Z1165" s="41">
        <v>1155</v>
      </c>
      <c r="AA1165" s="58" t="str">
        <f t="shared" si="770"/>
        <v/>
      </c>
      <c r="AC1165" s="41" t="str">
        <f t="shared" si="758"/>
        <v/>
      </c>
      <c r="AE1165" s="41" t="str">
        <f t="shared" si="771"/>
        <v/>
      </c>
      <c r="AJ1165" s="154" t="str">
        <f t="shared" si="772"/>
        <v/>
      </c>
      <c r="AL1165" s="120" t="str">
        <f t="shared" si="773"/>
        <v/>
      </c>
      <c r="AM1165" s="104" t="str">
        <f t="shared" si="774"/>
        <v/>
      </c>
      <c r="AN1165" s="104" t="str">
        <f t="shared" si="775"/>
        <v/>
      </c>
      <c r="AO1165" s="104" t="str">
        <f t="shared" si="759"/>
        <v/>
      </c>
      <c r="AP1165" s="104" t="str">
        <f t="shared" si="760"/>
        <v/>
      </c>
      <c r="AQ1165" s="121" t="str">
        <f t="shared" si="776"/>
        <v/>
      </c>
      <c r="AS1165" s="88" t="str">
        <f t="shared" si="761"/>
        <v/>
      </c>
      <c r="AT1165" s="68" t="str">
        <f t="shared" si="777"/>
        <v/>
      </c>
      <c r="AU1165" s="68" t="str">
        <f t="shared" si="778"/>
        <v/>
      </c>
      <c r="AV1165" s="68" t="str">
        <f t="shared" si="779"/>
        <v/>
      </c>
      <c r="AW1165" s="88" t="str">
        <f t="shared" si="762"/>
        <v/>
      </c>
      <c r="AZ1165" s="88" t="str">
        <f t="shared" si="763"/>
        <v/>
      </c>
      <c r="BA1165" s="68" t="str">
        <f t="shared" si="764"/>
        <v/>
      </c>
      <c r="BB1165" s="68" t="str">
        <f t="shared" si="765"/>
        <v/>
      </c>
      <c r="BC1165" s="68" t="str">
        <f t="shared" si="766"/>
        <v/>
      </c>
      <c r="BD1165" s="69" t="str">
        <f t="shared" si="767"/>
        <v/>
      </c>
      <c r="BE1165" s="69" t="str">
        <f t="shared" si="780"/>
        <v/>
      </c>
      <c r="BT1165" s="138" t="str">
        <f t="shared" ca="1" si="781"/>
        <v/>
      </c>
      <c r="BU1165" s="139" t="str">
        <f t="shared" ca="1" si="782"/>
        <v/>
      </c>
      <c r="BW1165" s="138" t="str">
        <f t="shared" si="783"/>
        <v/>
      </c>
      <c r="BX1165" s="104" t="str">
        <f t="shared" si="784"/>
        <v/>
      </c>
      <c r="BY1165" s="139" t="str">
        <f t="shared" si="785"/>
        <v/>
      </c>
      <c r="CA1165" s="138" t="str">
        <f t="shared" si="786"/>
        <v/>
      </c>
      <c r="CB1165" s="104" t="str">
        <f t="shared" si="787"/>
        <v/>
      </c>
      <c r="CC1165" s="139" t="str">
        <f t="shared" si="788"/>
        <v/>
      </c>
      <c r="CE1165" s="162" t="str">
        <f t="shared" si="789"/>
        <v/>
      </c>
      <c r="CF1165" s="163" t="str">
        <f t="shared" si="790"/>
        <v/>
      </c>
      <c r="CG1165" s="164" t="str">
        <f t="shared" si="791"/>
        <v/>
      </c>
      <c r="CI1165" s="162" t="str">
        <f t="shared" si="792"/>
        <v/>
      </c>
      <c r="CJ1165" s="163" t="str">
        <f t="shared" si="754"/>
        <v/>
      </c>
      <c r="CK1165" s="164" t="str">
        <f t="shared" si="755"/>
        <v/>
      </c>
      <c r="CM1165" s="169" t="str">
        <f t="shared" si="793"/>
        <v/>
      </c>
      <c r="CN1165" s="139" t="str">
        <f t="shared" si="794"/>
        <v/>
      </c>
      <c r="CP1165" s="41" t="str">
        <f>IF($CM1165="", "", COUNTIF($CM$11:$CM$3035, "&lt;"&amp;$CM1165)+1+COUNTIF($CM$11:$CM1165, $CM1165)-1)</f>
        <v/>
      </c>
    </row>
    <row r="1166" spans="1:94" x14ac:dyDescent="0.25">
      <c r="A1166" s="40"/>
      <c r="B1166" s="82" t="str">
        <f>IF($I1166="", "", IFERROR(INDEX('Job Database'!$AE$11:$AE$3035, MATCH($I1166, 'Job Database'!$X$11:$X$3035, 0)), ""))</f>
        <v/>
      </c>
      <c r="C1166" s="69" t="str">
        <f>IF($I1166="", "", IF(COUNTIF('Job Database'!$X$11:$X$3035, $I1166)=0, $AC$5, $AC$4))</f>
        <v/>
      </c>
      <c r="D1166" s="40"/>
      <c r="E1166" s="85" t="str">
        <f>IF($I1166="", "", IF(IFERROR(INDEX('Job Database'!$M$11:$M$3035, MATCH($I1166, 'Job Database'!$X$11:$X$3035, 0)), "")="", "", IFERROR(INDEX('Job Database'!$M$11:$M$3035, MATCH($I1166, 'Job Database'!$X$11:$X$3035, 0)), "")))</f>
        <v/>
      </c>
      <c r="F1166" s="40"/>
      <c r="G1166" s="88" t="str">
        <f t="shared" si="768"/>
        <v/>
      </c>
      <c r="H1166" s="40"/>
      <c r="I1166" s="24"/>
      <c r="J1166" s="34"/>
      <c r="K1166" s="106"/>
      <c r="L1166" s="79"/>
      <c r="M1166" s="34"/>
      <c r="N1166" s="79"/>
      <c r="O1166" s="31"/>
      <c r="P1166" s="53"/>
      <c r="Q1166" s="40"/>
      <c r="S1166" s="41" t="str">
        <f t="shared" si="756"/>
        <v/>
      </c>
      <c r="T1166" s="41" t="str">
        <f t="shared" si="757"/>
        <v/>
      </c>
      <c r="U1166" s="41" t="str">
        <f t="shared" si="769"/>
        <v/>
      </c>
      <c r="W1166" s="74" t="str">
        <f>IF('Job Database'!$X1166="", "", 'Job Database'!$X1166)</f>
        <v/>
      </c>
      <c r="Y1166" s="41" t="str">
        <f>IF($W1166="", "", IF(COUNTIF($I$11:$I$3035, $W1166)&gt;0, "", MAX($Y$10:$Y1165)+1))</f>
        <v/>
      </c>
      <c r="Z1166" s="41">
        <v>1156</v>
      </c>
      <c r="AA1166" s="58" t="str">
        <f t="shared" si="770"/>
        <v/>
      </c>
      <c r="AC1166" s="41" t="str">
        <f t="shared" si="758"/>
        <v/>
      </c>
      <c r="AE1166" s="41" t="str">
        <f t="shared" si="771"/>
        <v/>
      </c>
      <c r="AJ1166" s="154" t="str">
        <f t="shared" si="772"/>
        <v/>
      </c>
      <c r="AL1166" s="120" t="str">
        <f t="shared" si="773"/>
        <v/>
      </c>
      <c r="AM1166" s="104" t="str">
        <f t="shared" si="774"/>
        <v/>
      </c>
      <c r="AN1166" s="104" t="str">
        <f t="shared" si="775"/>
        <v/>
      </c>
      <c r="AO1166" s="104" t="str">
        <f t="shared" si="759"/>
        <v/>
      </c>
      <c r="AP1166" s="104" t="str">
        <f t="shared" si="760"/>
        <v/>
      </c>
      <c r="AQ1166" s="121" t="str">
        <f t="shared" si="776"/>
        <v/>
      </c>
      <c r="AS1166" s="88" t="str">
        <f t="shared" si="761"/>
        <v/>
      </c>
      <c r="AT1166" s="68" t="str">
        <f t="shared" si="777"/>
        <v/>
      </c>
      <c r="AU1166" s="68" t="str">
        <f t="shared" si="778"/>
        <v/>
      </c>
      <c r="AV1166" s="68" t="str">
        <f t="shared" si="779"/>
        <v/>
      </c>
      <c r="AW1166" s="88" t="str">
        <f t="shared" si="762"/>
        <v/>
      </c>
      <c r="AZ1166" s="88" t="str">
        <f t="shared" si="763"/>
        <v/>
      </c>
      <c r="BA1166" s="68" t="str">
        <f t="shared" si="764"/>
        <v/>
      </c>
      <c r="BB1166" s="68" t="str">
        <f t="shared" si="765"/>
        <v/>
      </c>
      <c r="BC1166" s="68" t="str">
        <f t="shared" si="766"/>
        <v/>
      </c>
      <c r="BD1166" s="69" t="str">
        <f t="shared" si="767"/>
        <v/>
      </c>
      <c r="BE1166" s="69" t="str">
        <f t="shared" si="780"/>
        <v/>
      </c>
      <c r="BT1166" s="138" t="str">
        <f t="shared" ca="1" si="781"/>
        <v/>
      </c>
      <c r="BU1166" s="139" t="str">
        <f t="shared" ca="1" si="782"/>
        <v/>
      </c>
      <c r="BW1166" s="138" t="str">
        <f t="shared" si="783"/>
        <v/>
      </c>
      <c r="BX1166" s="104" t="str">
        <f t="shared" si="784"/>
        <v/>
      </c>
      <c r="BY1166" s="139" t="str">
        <f t="shared" si="785"/>
        <v/>
      </c>
      <c r="CA1166" s="138" t="str">
        <f t="shared" si="786"/>
        <v/>
      </c>
      <c r="CB1166" s="104" t="str">
        <f t="shared" si="787"/>
        <v/>
      </c>
      <c r="CC1166" s="139" t="str">
        <f t="shared" si="788"/>
        <v/>
      </c>
      <c r="CE1166" s="162" t="str">
        <f t="shared" si="789"/>
        <v/>
      </c>
      <c r="CF1166" s="163" t="str">
        <f t="shared" si="790"/>
        <v/>
      </c>
      <c r="CG1166" s="164" t="str">
        <f t="shared" si="791"/>
        <v/>
      </c>
      <c r="CI1166" s="162" t="str">
        <f t="shared" si="792"/>
        <v/>
      </c>
      <c r="CJ1166" s="163" t="str">
        <f t="shared" si="754"/>
        <v/>
      </c>
      <c r="CK1166" s="164" t="str">
        <f t="shared" si="755"/>
        <v/>
      </c>
      <c r="CM1166" s="169" t="str">
        <f t="shared" si="793"/>
        <v/>
      </c>
      <c r="CN1166" s="139" t="str">
        <f t="shared" si="794"/>
        <v/>
      </c>
      <c r="CP1166" s="41" t="str">
        <f>IF($CM1166="", "", COUNTIF($CM$11:$CM$3035, "&lt;"&amp;$CM1166)+1+COUNTIF($CM$11:$CM1166, $CM1166)-1)</f>
        <v/>
      </c>
    </row>
    <row r="1167" spans="1:94" x14ac:dyDescent="0.25">
      <c r="A1167" s="40"/>
      <c r="B1167" s="82" t="str">
        <f>IF($I1167="", "", IFERROR(INDEX('Job Database'!$AE$11:$AE$3035, MATCH($I1167, 'Job Database'!$X$11:$X$3035, 0)), ""))</f>
        <v/>
      </c>
      <c r="C1167" s="69" t="str">
        <f>IF($I1167="", "", IF(COUNTIF('Job Database'!$X$11:$X$3035, $I1167)=0, $AC$5, $AC$4))</f>
        <v/>
      </c>
      <c r="D1167" s="40"/>
      <c r="E1167" s="85" t="str">
        <f>IF($I1167="", "", IF(IFERROR(INDEX('Job Database'!$M$11:$M$3035, MATCH($I1167, 'Job Database'!$X$11:$X$3035, 0)), "")="", "", IFERROR(INDEX('Job Database'!$M$11:$M$3035, MATCH($I1167, 'Job Database'!$X$11:$X$3035, 0)), "")))</f>
        <v/>
      </c>
      <c r="F1167" s="40"/>
      <c r="G1167" s="88" t="str">
        <f t="shared" si="768"/>
        <v/>
      </c>
      <c r="H1167" s="40"/>
      <c r="I1167" s="24"/>
      <c r="J1167" s="34"/>
      <c r="K1167" s="106"/>
      <c r="L1167" s="79"/>
      <c r="M1167" s="34"/>
      <c r="N1167" s="79"/>
      <c r="O1167" s="31"/>
      <c r="P1167" s="53"/>
      <c r="Q1167" s="40"/>
      <c r="S1167" s="41" t="str">
        <f t="shared" si="756"/>
        <v/>
      </c>
      <c r="T1167" s="41" t="str">
        <f t="shared" si="757"/>
        <v/>
      </c>
      <c r="U1167" s="41" t="str">
        <f t="shared" si="769"/>
        <v/>
      </c>
      <c r="W1167" s="74" t="str">
        <f>IF('Job Database'!$X1167="", "", 'Job Database'!$X1167)</f>
        <v/>
      </c>
      <c r="Y1167" s="41" t="str">
        <f>IF($W1167="", "", IF(COUNTIF($I$11:$I$3035, $W1167)&gt;0, "", MAX($Y$10:$Y1166)+1))</f>
        <v/>
      </c>
      <c r="Z1167" s="41">
        <v>1157</v>
      </c>
      <c r="AA1167" s="58" t="str">
        <f t="shared" si="770"/>
        <v/>
      </c>
      <c r="AC1167" s="41" t="str">
        <f t="shared" si="758"/>
        <v/>
      </c>
      <c r="AE1167" s="41" t="str">
        <f t="shared" si="771"/>
        <v/>
      </c>
      <c r="AJ1167" s="154" t="str">
        <f t="shared" si="772"/>
        <v/>
      </c>
      <c r="AL1167" s="120" t="str">
        <f t="shared" si="773"/>
        <v/>
      </c>
      <c r="AM1167" s="104" t="str">
        <f t="shared" si="774"/>
        <v/>
      </c>
      <c r="AN1167" s="104" t="str">
        <f t="shared" si="775"/>
        <v/>
      </c>
      <c r="AO1167" s="104" t="str">
        <f t="shared" si="759"/>
        <v/>
      </c>
      <c r="AP1167" s="104" t="str">
        <f t="shared" si="760"/>
        <v/>
      </c>
      <c r="AQ1167" s="121" t="str">
        <f t="shared" si="776"/>
        <v/>
      </c>
      <c r="AS1167" s="88" t="str">
        <f t="shared" si="761"/>
        <v/>
      </c>
      <c r="AT1167" s="68" t="str">
        <f t="shared" si="777"/>
        <v/>
      </c>
      <c r="AU1167" s="68" t="str">
        <f t="shared" si="778"/>
        <v/>
      </c>
      <c r="AV1167" s="68" t="str">
        <f t="shared" si="779"/>
        <v/>
      </c>
      <c r="AW1167" s="88" t="str">
        <f t="shared" si="762"/>
        <v/>
      </c>
      <c r="AZ1167" s="88" t="str">
        <f t="shared" si="763"/>
        <v/>
      </c>
      <c r="BA1167" s="68" t="str">
        <f t="shared" si="764"/>
        <v/>
      </c>
      <c r="BB1167" s="68" t="str">
        <f t="shared" si="765"/>
        <v/>
      </c>
      <c r="BC1167" s="68" t="str">
        <f t="shared" si="766"/>
        <v/>
      </c>
      <c r="BD1167" s="69" t="str">
        <f t="shared" si="767"/>
        <v/>
      </c>
      <c r="BE1167" s="69" t="str">
        <f t="shared" si="780"/>
        <v/>
      </c>
      <c r="BT1167" s="138" t="str">
        <f t="shared" ca="1" si="781"/>
        <v/>
      </c>
      <c r="BU1167" s="139" t="str">
        <f t="shared" ca="1" si="782"/>
        <v/>
      </c>
      <c r="BW1167" s="138" t="str">
        <f t="shared" si="783"/>
        <v/>
      </c>
      <c r="BX1167" s="104" t="str">
        <f t="shared" si="784"/>
        <v/>
      </c>
      <c r="BY1167" s="139" t="str">
        <f t="shared" si="785"/>
        <v/>
      </c>
      <c r="CA1167" s="138" t="str">
        <f t="shared" si="786"/>
        <v/>
      </c>
      <c r="CB1167" s="104" t="str">
        <f t="shared" si="787"/>
        <v/>
      </c>
      <c r="CC1167" s="139" t="str">
        <f t="shared" si="788"/>
        <v/>
      </c>
      <c r="CE1167" s="162" t="str">
        <f t="shared" si="789"/>
        <v/>
      </c>
      <c r="CF1167" s="163" t="str">
        <f t="shared" si="790"/>
        <v/>
      </c>
      <c r="CG1167" s="164" t="str">
        <f t="shared" si="791"/>
        <v/>
      </c>
      <c r="CI1167" s="162" t="str">
        <f t="shared" si="792"/>
        <v/>
      </c>
      <c r="CJ1167" s="163" t="str">
        <f t="shared" si="754"/>
        <v/>
      </c>
      <c r="CK1167" s="164" t="str">
        <f t="shared" si="755"/>
        <v/>
      </c>
      <c r="CM1167" s="169" t="str">
        <f t="shared" si="793"/>
        <v/>
      </c>
      <c r="CN1167" s="139" t="str">
        <f t="shared" si="794"/>
        <v/>
      </c>
      <c r="CP1167" s="41" t="str">
        <f>IF($CM1167="", "", COUNTIF($CM$11:$CM$3035, "&lt;"&amp;$CM1167)+1+COUNTIF($CM$11:$CM1167, $CM1167)-1)</f>
        <v/>
      </c>
    </row>
    <row r="1168" spans="1:94" x14ac:dyDescent="0.25">
      <c r="A1168" s="40"/>
      <c r="B1168" s="82" t="str">
        <f>IF($I1168="", "", IFERROR(INDEX('Job Database'!$AE$11:$AE$3035, MATCH($I1168, 'Job Database'!$X$11:$X$3035, 0)), ""))</f>
        <v/>
      </c>
      <c r="C1168" s="69" t="str">
        <f>IF($I1168="", "", IF(COUNTIF('Job Database'!$X$11:$X$3035, $I1168)=0, $AC$5, $AC$4))</f>
        <v/>
      </c>
      <c r="D1168" s="40"/>
      <c r="E1168" s="85" t="str">
        <f>IF($I1168="", "", IF(IFERROR(INDEX('Job Database'!$M$11:$M$3035, MATCH($I1168, 'Job Database'!$X$11:$X$3035, 0)), "")="", "", IFERROR(INDEX('Job Database'!$M$11:$M$3035, MATCH($I1168, 'Job Database'!$X$11:$X$3035, 0)), "")))</f>
        <v/>
      </c>
      <c r="F1168" s="40"/>
      <c r="G1168" s="88" t="str">
        <f t="shared" si="768"/>
        <v/>
      </c>
      <c r="H1168" s="40"/>
      <c r="I1168" s="24"/>
      <c r="J1168" s="34"/>
      <c r="K1168" s="106"/>
      <c r="L1168" s="79"/>
      <c r="M1168" s="34"/>
      <c r="N1168" s="79"/>
      <c r="O1168" s="31"/>
      <c r="P1168" s="53"/>
      <c r="Q1168" s="40"/>
      <c r="S1168" s="41" t="str">
        <f t="shared" si="756"/>
        <v/>
      </c>
      <c r="T1168" s="41" t="str">
        <f t="shared" si="757"/>
        <v/>
      </c>
      <c r="U1168" s="41" t="str">
        <f t="shared" si="769"/>
        <v/>
      </c>
      <c r="W1168" s="74" t="str">
        <f>IF('Job Database'!$X1168="", "", 'Job Database'!$X1168)</f>
        <v/>
      </c>
      <c r="Y1168" s="41" t="str">
        <f>IF($W1168="", "", IF(COUNTIF($I$11:$I$3035, $W1168)&gt;0, "", MAX($Y$10:$Y1167)+1))</f>
        <v/>
      </c>
      <c r="Z1168" s="41">
        <v>1158</v>
      </c>
      <c r="AA1168" s="58" t="str">
        <f t="shared" si="770"/>
        <v/>
      </c>
      <c r="AC1168" s="41" t="str">
        <f t="shared" si="758"/>
        <v/>
      </c>
      <c r="AE1168" s="41" t="str">
        <f t="shared" si="771"/>
        <v/>
      </c>
      <c r="AJ1168" s="154" t="str">
        <f t="shared" si="772"/>
        <v/>
      </c>
      <c r="AL1168" s="120" t="str">
        <f t="shared" si="773"/>
        <v/>
      </c>
      <c r="AM1168" s="104" t="str">
        <f t="shared" si="774"/>
        <v/>
      </c>
      <c r="AN1168" s="104" t="str">
        <f t="shared" si="775"/>
        <v/>
      </c>
      <c r="AO1168" s="104" t="str">
        <f t="shared" si="759"/>
        <v/>
      </c>
      <c r="AP1168" s="104" t="str">
        <f t="shared" si="760"/>
        <v/>
      </c>
      <c r="AQ1168" s="121" t="str">
        <f t="shared" si="776"/>
        <v/>
      </c>
      <c r="AS1168" s="88" t="str">
        <f t="shared" si="761"/>
        <v/>
      </c>
      <c r="AT1168" s="68" t="str">
        <f t="shared" si="777"/>
        <v/>
      </c>
      <c r="AU1168" s="68" t="str">
        <f t="shared" si="778"/>
        <v/>
      </c>
      <c r="AV1168" s="68" t="str">
        <f t="shared" si="779"/>
        <v/>
      </c>
      <c r="AW1168" s="88" t="str">
        <f t="shared" si="762"/>
        <v/>
      </c>
      <c r="AZ1168" s="88" t="str">
        <f t="shared" si="763"/>
        <v/>
      </c>
      <c r="BA1168" s="68" t="str">
        <f t="shared" si="764"/>
        <v/>
      </c>
      <c r="BB1168" s="68" t="str">
        <f t="shared" si="765"/>
        <v/>
      </c>
      <c r="BC1168" s="68" t="str">
        <f t="shared" si="766"/>
        <v/>
      </c>
      <c r="BD1168" s="69" t="str">
        <f t="shared" si="767"/>
        <v/>
      </c>
      <c r="BE1168" s="69" t="str">
        <f t="shared" si="780"/>
        <v/>
      </c>
      <c r="BT1168" s="138" t="str">
        <f t="shared" ca="1" si="781"/>
        <v/>
      </c>
      <c r="BU1168" s="139" t="str">
        <f t="shared" ca="1" si="782"/>
        <v/>
      </c>
      <c r="BW1168" s="138" t="str">
        <f t="shared" si="783"/>
        <v/>
      </c>
      <c r="BX1168" s="104" t="str">
        <f t="shared" si="784"/>
        <v/>
      </c>
      <c r="BY1168" s="139" t="str">
        <f t="shared" si="785"/>
        <v/>
      </c>
      <c r="CA1168" s="138" t="str">
        <f t="shared" si="786"/>
        <v/>
      </c>
      <c r="CB1168" s="104" t="str">
        <f t="shared" si="787"/>
        <v/>
      </c>
      <c r="CC1168" s="139" t="str">
        <f t="shared" si="788"/>
        <v/>
      </c>
      <c r="CE1168" s="162" t="str">
        <f t="shared" si="789"/>
        <v/>
      </c>
      <c r="CF1168" s="163" t="str">
        <f t="shared" si="790"/>
        <v/>
      </c>
      <c r="CG1168" s="164" t="str">
        <f t="shared" si="791"/>
        <v/>
      </c>
      <c r="CI1168" s="162" t="str">
        <f t="shared" si="792"/>
        <v/>
      </c>
      <c r="CJ1168" s="163" t="str">
        <f t="shared" si="754"/>
        <v/>
      </c>
      <c r="CK1168" s="164" t="str">
        <f t="shared" si="755"/>
        <v/>
      </c>
      <c r="CM1168" s="169" t="str">
        <f t="shared" si="793"/>
        <v/>
      </c>
      <c r="CN1168" s="139" t="str">
        <f t="shared" si="794"/>
        <v/>
      </c>
      <c r="CP1168" s="41" t="str">
        <f>IF($CM1168="", "", COUNTIF($CM$11:$CM$3035, "&lt;"&amp;$CM1168)+1+COUNTIF($CM$11:$CM1168, $CM1168)-1)</f>
        <v/>
      </c>
    </row>
    <row r="1169" spans="1:94" x14ac:dyDescent="0.25">
      <c r="A1169" s="40"/>
      <c r="B1169" s="82" t="str">
        <f>IF($I1169="", "", IFERROR(INDEX('Job Database'!$AE$11:$AE$3035, MATCH($I1169, 'Job Database'!$X$11:$X$3035, 0)), ""))</f>
        <v/>
      </c>
      <c r="C1169" s="69" t="str">
        <f>IF($I1169="", "", IF(COUNTIF('Job Database'!$X$11:$X$3035, $I1169)=0, $AC$5, $AC$4))</f>
        <v/>
      </c>
      <c r="D1169" s="40"/>
      <c r="E1169" s="85" t="str">
        <f>IF($I1169="", "", IF(IFERROR(INDEX('Job Database'!$M$11:$M$3035, MATCH($I1169, 'Job Database'!$X$11:$X$3035, 0)), "")="", "", IFERROR(INDEX('Job Database'!$M$11:$M$3035, MATCH($I1169, 'Job Database'!$X$11:$X$3035, 0)), "")))</f>
        <v/>
      </c>
      <c r="F1169" s="40"/>
      <c r="G1169" s="88" t="str">
        <f t="shared" si="768"/>
        <v/>
      </c>
      <c r="H1169" s="40"/>
      <c r="I1169" s="24"/>
      <c r="J1169" s="34"/>
      <c r="K1169" s="106"/>
      <c r="L1169" s="79"/>
      <c r="M1169" s="34"/>
      <c r="N1169" s="79"/>
      <c r="O1169" s="31"/>
      <c r="P1169" s="53"/>
      <c r="Q1169" s="40"/>
      <c r="S1169" s="41" t="str">
        <f t="shared" si="756"/>
        <v/>
      </c>
      <c r="T1169" s="41" t="str">
        <f t="shared" si="757"/>
        <v/>
      </c>
      <c r="U1169" s="41" t="str">
        <f t="shared" si="769"/>
        <v/>
      </c>
      <c r="W1169" s="74" t="str">
        <f>IF('Job Database'!$X1169="", "", 'Job Database'!$X1169)</f>
        <v/>
      </c>
      <c r="Y1169" s="41" t="str">
        <f>IF($W1169="", "", IF(COUNTIF($I$11:$I$3035, $W1169)&gt;0, "", MAX($Y$10:$Y1168)+1))</f>
        <v/>
      </c>
      <c r="Z1169" s="41">
        <v>1159</v>
      </c>
      <c r="AA1169" s="58" t="str">
        <f t="shared" si="770"/>
        <v/>
      </c>
      <c r="AC1169" s="41" t="str">
        <f t="shared" si="758"/>
        <v/>
      </c>
      <c r="AE1169" s="41" t="str">
        <f t="shared" si="771"/>
        <v/>
      </c>
      <c r="AJ1169" s="154" t="str">
        <f t="shared" si="772"/>
        <v/>
      </c>
      <c r="AL1169" s="120" t="str">
        <f t="shared" si="773"/>
        <v/>
      </c>
      <c r="AM1169" s="104" t="str">
        <f t="shared" si="774"/>
        <v/>
      </c>
      <c r="AN1169" s="104" t="str">
        <f t="shared" si="775"/>
        <v/>
      </c>
      <c r="AO1169" s="104" t="str">
        <f t="shared" si="759"/>
        <v/>
      </c>
      <c r="AP1169" s="104" t="str">
        <f t="shared" si="760"/>
        <v/>
      </c>
      <c r="AQ1169" s="121" t="str">
        <f t="shared" si="776"/>
        <v/>
      </c>
      <c r="AS1169" s="88" t="str">
        <f t="shared" si="761"/>
        <v/>
      </c>
      <c r="AT1169" s="68" t="str">
        <f t="shared" si="777"/>
        <v/>
      </c>
      <c r="AU1169" s="68" t="str">
        <f t="shared" si="778"/>
        <v/>
      </c>
      <c r="AV1169" s="68" t="str">
        <f t="shared" si="779"/>
        <v/>
      </c>
      <c r="AW1169" s="88" t="str">
        <f t="shared" si="762"/>
        <v/>
      </c>
      <c r="AZ1169" s="88" t="str">
        <f t="shared" si="763"/>
        <v/>
      </c>
      <c r="BA1169" s="68" t="str">
        <f t="shared" si="764"/>
        <v/>
      </c>
      <c r="BB1169" s="68" t="str">
        <f t="shared" si="765"/>
        <v/>
      </c>
      <c r="BC1169" s="68" t="str">
        <f t="shared" si="766"/>
        <v/>
      </c>
      <c r="BD1169" s="69" t="str">
        <f t="shared" si="767"/>
        <v/>
      </c>
      <c r="BE1169" s="69" t="str">
        <f t="shared" si="780"/>
        <v/>
      </c>
      <c r="BT1169" s="138" t="str">
        <f t="shared" ca="1" si="781"/>
        <v/>
      </c>
      <c r="BU1169" s="139" t="str">
        <f t="shared" ca="1" si="782"/>
        <v/>
      </c>
      <c r="BW1169" s="138" t="str">
        <f t="shared" si="783"/>
        <v/>
      </c>
      <c r="BX1169" s="104" t="str">
        <f t="shared" si="784"/>
        <v/>
      </c>
      <c r="BY1169" s="139" t="str">
        <f t="shared" si="785"/>
        <v/>
      </c>
      <c r="CA1169" s="138" t="str">
        <f t="shared" si="786"/>
        <v/>
      </c>
      <c r="CB1169" s="104" t="str">
        <f t="shared" si="787"/>
        <v/>
      </c>
      <c r="CC1169" s="139" t="str">
        <f t="shared" si="788"/>
        <v/>
      </c>
      <c r="CE1169" s="162" t="str">
        <f t="shared" si="789"/>
        <v/>
      </c>
      <c r="CF1169" s="163" t="str">
        <f t="shared" si="790"/>
        <v/>
      </c>
      <c r="CG1169" s="164" t="str">
        <f t="shared" si="791"/>
        <v/>
      </c>
      <c r="CI1169" s="162" t="str">
        <f t="shared" si="792"/>
        <v/>
      </c>
      <c r="CJ1169" s="163" t="str">
        <f t="shared" si="754"/>
        <v/>
      </c>
      <c r="CK1169" s="164" t="str">
        <f t="shared" si="755"/>
        <v/>
      </c>
      <c r="CM1169" s="169" t="str">
        <f t="shared" si="793"/>
        <v/>
      </c>
      <c r="CN1169" s="139" t="str">
        <f t="shared" si="794"/>
        <v/>
      </c>
      <c r="CP1169" s="41" t="str">
        <f>IF($CM1169="", "", COUNTIF($CM$11:$CM$3035, "&lt;"&amp;$CM1169)+1+COUNTIF($CM$11:$CM1169, $CM1169)-1)</f>
        <v/>
      </c>
    </row>
    <row r="1170" spans="1:94" x14ac:dyDescent="0.25">
      <c r="A1170" s="40"/>
      <c r="B1170" s="82" t="str">
        <f>IF($I1170="", "", IFERROR(INDEX('Job Database'!$AE$11:$AE$3035, MATCH($I1170, 'Job Database'!$X$11:$X$3035, 0)), ""))</f>
        <v/>
      </c>
      <c r="C1170" s="69" t="str">
        <f>IF($I1170="", "", IF(COUNTIF('Job Database'!$X$11:$X$3035, $I1170)=0, $AC$5, $AC$4))</f>
        <v/>
      </c>
      <c r="D1170" s="40"/>
      <c r="E1170" s="85" t="str">
        <f>IF($I1170="", "", IF(IFERROR(INDEX('Job Database'!$M$11:$M$3035, MATCH($I1170, 'Job Database'!$X$11:$X$3035, 0)), "")="", "", IFERROR(INDEX('Job Database'!$M$11:$M$3035, MATCH($I1170, 'Job Database'!$X$11:$X$3035, 0)), "")))</f>
        <v/>
      </c>
      <c r="F1170" s="40"/>
      <c r="G1170" s="88" t="str">
        <f t="shared" si="768"/>
        <v/>
      </c>
      <c r="H1170" s="40"/>
      <c r="I1170" s="24"/>
      <c r="J1170" s="34"/>
      <c r="K1170" s="106"/>
      <c r="L1170" s="79"/>
      <c r="M1170" s="34"/>
      <c r="N1170" s="79"/>
      <c r="O1170" s="31"/>
      <c r="P1170" s="53"/>
      <c r="Q1170" s="40"/>
      <c r="S1170" s="41" t="str">
        <f t="shared" si="756"/>
        <v/>
      </c>
      <c r="T1170" s="41" t="str">
        <f t="shared" si="757"/>
        <v/>
      </c>
      <c r="U1170" s="41" t="str">
        <f t="shared" si="769"/>
        <v/>
      </c>
      <c r="W1170" s="74" t="str">
        <f>IF('Job Database'!$X1170="", "", 'Job Database'!$X1170)</f>
        <v/>
      </c>
      <c r="Y1170" s="41" t="str">
        <f>IF($W1170="", "", IF(COUNTIF($I$11:$I$3035, $W1170)&gt;0, "", MAX($Y$10:$Y1169)+1))</f>
        <v/>
      </c>
      <c r="Z1170" s="41">
        <v>1160</v>
      </c>
      <c r="AA1170" s="58" t="str">
        <f t="shared" si="770"/>
        <v/>
      </c>
      <c r="AC1170" s="41" t="str">
        <f t="shared" si="758"/>
        <v/>
      </c>
      <c r="AE1170" s="41" t="str">
        <f t="shared" si="771"/>
        <v/>
      </c>
      <c r="AJ1170" s="154" t="str">
        <f t="shared" si="772"/>
        <v/>
      </c>
      <c r="AL1170" s="120" t="str">
        <f t="shared" si="773"/>
        <v/>
      </c>
      <c r="AM1170" s="104" t="str">
        <f t="shared" si="774"/>
        <v/>
      </c>
      <c r="AN1170" s="104" t="str">
        <f t="shared" si="775"/>
        <v/>
      </c>
      <c r="AO1170" s="104" t="str">
        <f t="shared" si="759"/>
        <v/>
      </c>
      <c r="AP1170" s="104" t="str">
        <f t="shared" si="760"/>
        <v/>
      </c>
      <c r="AQ1170" s="121" t="str">
        <f t="shared" si="776"/>
        <v/>
      </c>
      <c r="AS1170" s="88" t="str">
        <f t="shared" si="761"/>
        <v/>
      </c>
      <c r="AT1170" s="68" t="str">
        <f t="shared" si="777"/>
        <v/>
      </c>
      <c r="AU1170" s="68" t="str">
        <f t="shared" si="778"/>
        <v/>
      </c>
      <c r="AV1170" s="68" t="str">
        <f t="shared" si="779"/>
        <v/>
      </c>
      <c r="AW1170" s="88" t="str">
        <f t="shared" si="762"/>
        <v/>
      </c>
      <c r="AZ1170" s="88" t="str">
        <f t="shared" si="763"/>
        <v/>
      </c>
      <c r="BA1170" s="68" t="str">
        <f t="shared" si="764"/>
        <v/>
      </c>
      <c r="BB1170" s="68" t="str">
        <f t="shared" si="765"/>
        <v/>
      </c>
      <c r="BC1170" s="68" t="str">
        <f t="shared" si="766"/>
        <v/>
      </c>
      <c r="BD1170" s="69" t="str">
        <f t="shared" si="767"/>
        <v/>
      </c>
      <c r="BE1170" s="69" t="str">
        <f t="shared" si="780"/>
        <v/>
      </c>
      <c r="BT1170" s="138" t="str">
        <f t="shared" ca="1" si="781"/>
        <v/>
      </c>
      <c r="BU1170" s="139" t="str">
        <f t="shared" ca="1" si="782"/>
        <v/>
      </c>
      <c r="BW1170" s="138" t="str">
        <f t="shared" si="783"/>
        <v/>
      </c>
      <c r="BX1170" s="104" t="str">
        <f t="shared" si="784"/>
        <v/>
      </c>
      <c r="BY1170" s="139" t="str">
        <f t="shared" si="785"/>
        <v/>
      </c>
      <c r="CA1170" s="138" t="str">
        <f t="shared" si="786"/>
        <v/>
      </c>
      <c r="CB1170" s="104" t="str">
        <f t="shared" si="787"/>
        <v/>
      </c>
      <c r="CC1170" s="139" t="str">
        <f t="shared" si="788"/>
        <v/>
      </c>
      <c r="CE1170" s="162" t="str">
        <f t="shared" si="789"/>
        <v/>
      </c>
      <c r="CF1170" s="163" t="str">
        <f t="shared" si="790"/>
        <v/>
      </c>
      <c r="CG1170" s="164" t="str">
        <f t="shared" si="791"/>
        <v/>
      </c>
      <c r="CI1170" s="162" t="str">
        <f t="shared" si="792"/>
        <v/>
      </c>
      <c r="CJ1170" s="163" t="str">
        <f t="shared" si="754"/>
        <v/>
      </c>
      <c r="CK1170" s="164" t="str">
        <f t="shared" si="755"/>
        <v/>
      </c>
      <c r="CM1170" s="169" t="str">
        <f t="shared" si="793"/>
        <v/>
      </c>
      <c r="CN1170" s="139" t="str">
        <f t="shared" si="794"/>
        <v/>
      </c>
      <c r="CP1170" s="41" t="str">
        <f>IF($CM1170="", "", COUNTIF($CM$11:$CM$3035, "&lt;"&amp;$CM1170)+1+COUNTIF($CM$11:$CM1170, $CM1170)-1)</f>
        <v/>
      </c>
    </row>
    <row r="1171" spans="1:94" x14ac:dyDescent="0.25">
      <c r="A1171" s="40"/>
      <c r="B1171" s="82" t="str">
        <f>IF($I1171="", "", IFERROR(INDEX('Job Database'!$AE$11:$AE$3035, MATCH($I1171, 'Job Database'!$X$11:$X$3035, 0)), ""))</f>
        <v/>
      </c>
      <c r="C1171" s="69" t="str">
        <f>IF($I1171="", "", IF(COUNTIF('Job Database'!$X$11:$X$3035, $I1171)=0, $AC$5, $AC$4))</f>
        <v/>
      </c>
      <c r="D1171" s="40"/>
      <c r="E1171" s="85" t="str">
        <f>IF($I1171="", "", IF(IFERROR(INDEX('Job Database'!$M$11:$M$3035, MATCH($I1171, 'Job Database'!$X$11:$X$3035, 0)), "")="", "", IFERROR(INDEX('Job Database'!$M$11:$M$3035, MATCH($I1171, 'Job Database'!$X$11:$X$3035, 0)), "")))</f>
        <v/>
      </c>
      <c r="F1171" s="40"/>
      <c r="G1171" s="88" t="str">
        <f t="shared" si="768"/>
        <v/>
      </c>
      <c r="H1171" s="40"/>
      <c r="I1171" s="24"/>
      <c r="J1171" s="34"/>
      <c r="K1171" s="106"/>
      <c r="L1171" s="79"/>
      <c r="M1171" s="34"/>
      <c r="N1171" s="79"/>
      <c r="O1171" s="31"/>
      <c r="P1171" s="53"/>
      <c r="Q1171" s="40"/>
      <c r="S1171" s="41" t="str">
        <f t="shared" si="756"/>
        <v/>
      </c>
      <c r="T1171" s="41" t="str">
        <f t="shared" si="757"/>
        <v/>
      </c>
      <c r="U1171" s="41" t="str">
        <f t="shared" si="769"/>
        <v/>
      </c>
      <c r="W1171" s="74" t="str">
        <f>IF('Job Database'!$X1171="", "", 'Job Database'!$X1171)</f>
        <v/>
      </c>
      <c r="Y1171" s="41" t="str">
        <f>IF($W1171="", "", IF(COUNTIF($I$11:$I$3035, $W1171)&gt;0, "", MAX($Y$10:$Y1170)+1))</f>
        <v/>
      </c>
      <c r="Z1171" s="41">
        <v>1161</v>
      </c>
      <c r="AA1171" s="58" t="str">
        <f t="shared" si="770"/>
        <v/>
      </c>
      <c r="AC1171" s="41" t="str">
        <f t="shared" si="758"/>
        <v/>
      </c>
      <c r="AE1171" s="41" t="str">
        <f t="shared" si="771"/>
        <v/>
      </c>
      <c r="AJ1171" s="154" t="str">
        <f t="shared" si="772"/>
        <v/>
      </c>
      <c r="AL1171" s="120" t="str">
        <f t="shared" si="773"/>
        <v/>
      </c>
      <c r="AM1171" s="104" t="str">
        <f t="shared" si="774"/>
        <v/>
      </c>
      <c r="AN1171" s="104" t="str">
        <f t="shared" si="775"/>
        <v/>
      </c>
      <c r="AO1171" s="104" t="str">
        <f t="shared" si="759"/>
        <v/>
      </c>
      <c r="AP1171" s="104" t="str">
        <f t="shared" si="760"/>
        <v/>
      </c>
      <c r="AQ1171" s="121" t="str">
        <f t="shared" si="776"/>
        <v/>
      </c>
      <c r="AS1171" s="88" t="str">
        <f t="shared" si="761"/>
        <v/>
      </c>
      <c r="AT1171" s="68" t="str">
        <f t="shared" si="777"/>
        <v/>
      </c>
      <c r="AU1171" s="68" t="str">
        <f t="shared" si="778"/>
        <v/>
      </c>
      <c r="AV1171" s="68" t="str">
        <f t="shared" si="779"/>
        <v/>
      </c>
      <c r="AW1171" s="88" t="str">
        <f t="shared" si="762"/>
        <v/>
      </c>
      <c r="AZ1171" s="88" t="str">
        <f t="shared" si="763"/>
        <v/>
      </c>
      <c r="BA1171" s="68" t="str">
        <f t="shared" si="764"/>
        <v/>
      </c>
      <c r="BB1171" s="68" t="str">
        <f t="shared" si="765"/>
        <v/>
      </c>
      <c r="BC1171" s="68" t="str">
        <f t="shared" si="766"/>
        <v/>
      </c>
      <c r="BD1171" s="69" t="str">
        <f t="shared" si="767"/>
        <v/>
      </c>
      <c r="BE1171" s="69" t="str">
        <f t="shared" si="780"/>
        <v/>
      </c>
      <c r="BT1171" s="138" t="str">
        <f t="shared" ca="1" si="781"/>
        <v/>
      </c>
      <c r="BU1171" s="139" t="str">
        <f t="shared" ca="1" si="782"/>
        <v/>
      </c>
      <c r="BW1171" s="138" t="str">
        <f t="shared" si="783"/>
        <v/>
      </c>
      <c r="BX1171" s="104" t="str">
        <f t="shared" si="784"/>
        <v/>
      </c>
      <c r="BY1171" s="139" t="str">
        <f t="shared" si="785"/>
        <v/>
      </c>
      <c r="CA1171" s="138" t="str">
        <f t="shared" si="786"/>
        <v/>
      </c>
      <c r="CB1171" s="104" t="str">
        <f t="shared" si="787"/>
        <v/>
      </c>
      <c r="CC1171" s="139" t="str">
        <f t="shared" si="788"/>
        <v/>
      </c>
      <c r="CE1171" s="162" t="str">
        <f t="shared" si="789"/>
        <v/>
      </c>
      <c r="CF1171" s="163" t="str">
        <f t="shared" si="790"/>
        <v/>
      </c>
      <c r="CG1171" s="164" t="str">
        <f t="shared" si="791"/>
        <v/>
      </c>
      <c r="CI1171" s="162" t="str">
        <f t="shared" si="792"/>
        <v/>
      </c>
      <c r="CJ1171" s="163" t="str">
        <f t="shared" si="754"/>
        <v/>
      </c>
      <c r="CK1171" s="164" t="str">
        <f t="shared" si="755"/>
        <v/>
      </c>
      <c r="CM1171" s="169" t="str">
        <f t="shared" si="793"/>
        <v/>
      </c>
      <c r="CN1171" s="139" t="str">
        <f t="shared" si="794"/>
        <v/>
      </c>
      <c r="CP1171" s="41" t="str">
        <f>IF($CM1171="", "", COUNTIF($CM$11:$CM$3035, "&lt;"&amp;$CM1171)+1+COUNTIF($CM$11:$CM1171, $CM1171)-1)</f>
        <v/>
      </c>
    </row>
    <row r="1172" spans="1:94" x14ac:dyDescent="0.25">
      <c r="A1172" s="40"/>
      <c r="B1172" s="82" t="str">
        <f>IF($I1172="", "", IFERROR(INDEX('Job Database'!$AE$11:$AE$3035, MATCH($I1172, 'Job Database'!$X$11:$X$3035, 0)), ""))</f>
        <v/>
      </c>
      <c r="C1172" s="69" t="str">
        <f>IF($I1172="", "", IF(COUNTIF('Job Database'!$X$11:$X$3035, $I1172)=0, $AC$5, $AC$4))</f>
        <v/>
      </c>
      <c r="D1172" s="40"/>
      <c r="E1172" s="85" t="str">
        <f>IF($I1172="", "", IF(IFERROR(INDEX('Job Database'!$M$11:$M$3035, MATCH($I1172, 'Job Database'!$X$11:$X$3035, 0)), "")="", "", IFERROR(INDEX('Job Database'!$M$11:$M$3035, MATCH($I1172, 'Job Database'!$X$11:$X$3035, 0)), "")))</f>
        <v/>
      </c>
      <c r="F1172" s="40"/>
      <c r="G1172" s="88" t="str">
        <f t="shared" si="768"/>
        <v/>
      </c>
      <c r="H1172" s="40"/>
      <c r="I1172" s="24"/>
      <c r="J1172" s="34"/>
      <c r="K1172" s="106"/>
      <c r="L1172" s="79"/>
      <c r="M1172" s="34"/>
      <c r="N1172" s="79"/>
      <c r="O1172" s="31"/>
      <c r="P1172" s="53"/>
      <c r="Q1172" s="40"/>
      <c r="S1172" s="41" t="str">
        <f t="shared" si="756"/>
        <v/>
      </c>
      <c r="T1172" s="41" t="str">
        <f t="shared" si="757"/>
        <v/>
      </c>
      <c r="U1172" s="41" t="str">
        <f t="shared" si="769"/>
        <v/>
      </c>
      <c r="W1172" s="74" t="str">
        <f>IF('Job Database'!$X1172="", "", 'Job Database'!$X1172)</f>
        <v/>
      </c>
      <c r="Y1172" s="41" t="str">
        <f>IF($W1172="", "", IF(COUNTIF($I$11:$I$3035, $W1172)&gt;0, "", MAX($Y$10:$Y1171)+1))</f>
        <v/>
      </c>
      <c r="Z1172" s="41">
        <v>1162</v>
      </c>
      <c r="AA1172" s="58" t="str">
        <f t="shared" si="770"/>
        <v/>
      </c>
      <c r="AC1172" s="41" t="str">
        <f t="shared" si="758"/>
        <v/>
      </c>
      <c r="AE1172" s="41" t="str">
        <f t="shared" si="771"/>
        <v/>
      </c>
      <c r="AJ1172" s="154" t="str">
        <f t="shared" si="772"/>
        <v/>
      </c>
      <c r="AL1172" s="120" t="str">
        <f t="shared" si="773"/>
        <v/>
      </c>
      <c r="AM1172" s="104" t="str">
        <f t="shared" si="774"/>
        <v/>
      </c>
      <c r="AN1172" s="104" t="str">
        <f t="shared" si="775"/>
        <v/>
      </c>
      <c r="AO1172" s="104" t="str">
        <f t="shared" si="759"/>
        <v/>
      </c>
      <c r="AP1172" s="104" t="str">
        <f t="shared" si="760"/>
        <v/>
      </c>
      <c r="AQ1172" s="121" t="str">
        <f t="shared" si="776"/>
        <v/>
      </c>
      <c r="AS1172" s="88" t="str">
        <f t="shared" si="761"/>
        <v/>
      </c>
      <c r="AT1172" s="68" t="str">
        <f t="shared" si="777"/>
        <v/>
      </c>
      <c r="AU1172" s="68" t="str">
        <f t="shared" si="778"/>
        <v/>
      </c>
      <c r="AV1172" s="68" t="str">
        <f t="shared" si="779"/>
        <v/>
      </c>
      <c r="AW1172" s="88" t="str">
        <f t="shared" si="762"/>
        <v/>
      </c>
      <c r="AZ1172" s="88" t="str">
        <f t="shared" si="763"/>
        <v/>
      </c>
      <c r="BA1172" s="68" t="str">
        <f t="shared" si="764"/>
        <v/>
      </c>
      <c r="BB1172" s="68" t="str">
        <f t="shared" si="765"/>
        <v/>
      </c>
      <c r="BC1172" s="68" t="str">
        <f t="shared" si="766"/>
        <v/>
      </c>
      <c r="BD1172" s="69" t="str">
        <f t="shared" si="767"/>
        <v/>
      </c>
      <c r="BE1172" s="69" t="str">
        <f t="shared" si="780"/>
        <v/>
      </c>
      <c r="BT1172" s="138" t="str">
        <f t="shared" ca="1" si="781"/>
        <v/>
      </c>
      <c r="BU1172" s="139" t="str">
        <f t="shared" ca="1" si="782"/>
        <v/>
      </c>
      <c r="BW1172" s="138" t="str">
        <f t="shared" si="783"/>
        <v/>
      </c>
      <c r="BX1172" s="104" t="str">
        <f t="shared" si="784"/>
        <v/>
      </c>
      <c r="BY1172" s="139" t="str">
        <f t="shared" si="785"/>
        <v/>
      </c>
      <c r="CA1172" s="138" t="str">
        <f t="shared" si="786"/>
        <v/>
      </c>
      <c r="CB1172" s="104" t="str">
        <f t="shared" si="787"/>
        <v/>
      </c>
      <c r="CC1172" s="139" t="str">
        <f t="shared" si="788"/>
        <v/>
      </c>
      <c r="CE1172" s="162" t="str">
        <f t="shared" si="789"/>
        <v/>
      </c>
      <c r="CF1172" s="163" t="str">
        <f t="shared" si="790"/>
        <v/>
      </c>
      <c r="CG1172" s="164" t="str">
        <f t="shared" si="791"/>
        <v/>
      </c>
      <c r="CI1172" s="162" t="str">
        <f t="shared" si="792"/>
        <v/>
      </c>
      <c r="CJ1172" s="163" t="str">
        <f t="shared" si="754"/>
        <v/>
      </c>
      <c r="CK1172" s="164" t="str">
        <f t="shared" si="755"/>
        <v/>
      </c>
      <c r="CM1172" s="169" t="str">
        <f t="shared" si="793"/>
        <v/>
      </c>
      <c r="CN1172" s="139" t="str">
        <f t="shared" si="794"/>
        <v/>
      </c>
      <c r="CP1172" s="41" t="str">
        <f>IF($CM1172="", "", COUNTIF($CM$11:$CM$3035, "&lt;"&amp;$CM1172)+1+COUNTIF($CM$11:$CM1172, $CM1172)-1)</f>
        <v/>
      </c>
    </row>
    <row r="1173" spans="1:94" x14ac:dyDescent="0.25">
      <c r="A1173" s="40"/>
      <c r="B1173" s="82" t="str">
        <f>IF($I1173="", "", IFERROR(INDEX('Job Database'!$AE$11:$AE$3035, MATCH($I1173, 'Job Database'!$X$11:$X$3035, 0)), ""))</f>
        <v/>
      </c>
      <c r="C1173" s="69" t="str">
        <f>IF($I1173="", "", IF(COUNTIF('Job Database'!$X$11:$X$3035, $I1173)=0, $AC$5, $AC$4))</f>
        <v/>
      </c>
      <c r="D1173" s="40"/>
      <c r="E1173" s="85" t="str">
        <f>IF($I1173="", "", IF(IFERROR(INDEX('Job Database'!$M$11:$M$3035, MATCH($I1173, 'Job Database'!$X$11:$X$3035, 0)), "")="", "", IFERROR(INDEX('Job Database'!$M$11:$M$3035, MATCH($I1173, 'Job Database'!$X$11:$X$3035, 0)), "")))</f>
        <v/>
      </c>
      <c r="F1173" s="40"/>
      <c r="G1173" s="88" t="str">
        <f t="shared" si="768"/>
        <v/>
      </c>
      <c r="H1173" s="40"/>
      <c r="I1173" s="24"/>
      <c r="J1173" s="34"/>
      <c r="K1173" s="106"/>
      <c r="L1173" s="79"/>
      <c r="M1173" s="34"/>
      <c r="N1173" s="79"/>
      <c r="O1173" s="31"/>
      <c r="P1173" s="53"/>
      <c r="Q1173" s="40"/>
      <c r="S1173" s="41" t="str">
        <f t="shared" si="756"/>
        <v/>
      </c>
      <c r="T1173" s="41" t="str">
        <f t="shared" si="757"/>
        <v/>
      </c>
      <c r="U1173" s="41" t="str">
        <f t="shared" si="769"/>
        <v/>
      </c>
      <c r="W1173" s="74" t="str">
        <f>IF('Job Database'!$X1173="", "", 'Job Database'!$X1173)</f>
        <v/>
      </c>
      <c r="Y1173" s="41" t="str">
        <f>IF($W1173="", "", IF(COUNTIF($I$11:$I$3035, $W1173)&gt;0, "", MAX($Y$10:$Y1172)+1))</f>
        <v/>
      </c>
      <c r="Z1173" s="41">
        <v>1163</v>
      </c>
      <c r="AA1173" s="58" t="str">
        <f t="shared" si="770"/>
        <v/>
      </c>
      <c r="AC1173" s="41" t="str">
        <f t="shared" si="758"/>
        <v/>
      </c>
      <c r="AE1173" s="41" t="str">
        <f t="shared" si="771"/>
        <v/>
      </c>
      <c r="AJ1173" s="154" t="str">
        <f t="shared" si="772"/>
        <v/>
      </c>
      <c r="AL1173" s="120" t="str">
        <f t="shared" si="773"/>
        <v/>
      </c>
      <c r="AM1173" s="104" t="str">
        <f t="shared" si="774"/>
        <v/>
      </c>
      <c r="AN1173" s="104" t="str">
        <f t="shared" si="775"/>
        <v/>
      </c>
      <c r="AO1173" s="104" t="str">
        <f t="shared" si="759"/>
        <v/>
      </c>
      <c r="AP1173" s="104" t="str">
        <f t="shared" si="760"/>
        <v/>
      </c>
      <c r="AQ1173" s="121" t="str">
        <f t="shared" si="776"/>
        <v/>
      </c>
      <c r="AS1173" s="88" t="str">
        <f t="shared" si="761"/>
        <v/>
      </c>
      <c r="AT1173" s="68" t="str">
        <f t="shared" si="777"/>
        <v/>
      </c>
      <c r="AU1173" s="68" t="str">
        <f t="shared" si="778"/>
        <v/>
      </c>
      <c r="AV1173" s="68" t="str">
        <f t="shared" si="779"/>
        <v/>
      </c>
      <c r="AW1173" s="88" t="str">
        <f t="shared" si="762"/>
        <v/>
      </c>
      <c r="AZ1173" s="88" t="str">
        <f t="shared" si="763"/>
        <v/>
      </c>
      <c r="BA1173" s="68" t="str">
        <f t="shared" si="764"/>
        <v/>
      </c>
      <c r="BB1173" s="68" t="str">
        <f t="shared" si="765"/>
        <v/>
      </c>
      <c r="BC1173" s="68" t="str">
        <f t="shared" si="766"/>
        <v/>
      </c>
      <c r="BD1173" s="69" t="str">
        <f t="shared" si="767"/>
        <v/>
      </c>
      <c r="BE1173" s="69" t="str">
        <f t="shared" si="780"/>
        <v/>
      </c>
      <c r="BT1173" s="138" t="str">
        <f t="shared" ca="1" si="781"/>
        <v/>
      </c>
      <c r="BU1173" s="139" t="str">
        <f t="shared" ca="1" si="782"/>
        <v/>
      </c>
      <c r="BW1173" s="138" t="str">
        <f t="shared" si="783"/>
        <v/>
      </c>
      <c r="BX1173" s="104" t="str">
        <f t="shared" si="784"/>
        <v/>
      </c>
      <c r="BY1173" s="139" t="str">
        <f t="shared" si="785"/>
        <v/>
      </c>
      <c r="CA1173" s="138" t="str">
        <f t="shared" si="786"/>
        <v/>
      </c>
      <c r="CB1173" s="104" t="str">
        <f t="shared" si="787"/>
        <v/>
      </c>
      <c r="CC1173" s="139" t="str">
        <f t="shared" si="788"/>
        <v/>
      </c>
      <c r="CE1173" s="162" t="str">
        <f t="shared" si="789"/>
        <v/>
      </c>
      <c r="CF1173" s="163" t="str">
        <f t="shared" si="790"/>
        <v/>
      </c>
      <c r="CG1173" s="164" t="str">
        <f t="shared" si="791"/>
        <v/>
      </c>
      <c r="CI1173" s="162" t="str">
        <f t="shared" si="792"/>
        <v/>
      </c>
      <c r="CJ1173" s="163" t="str">
        <f t="shared" si="754"/>
        <v/>
      </c>
      <c r="CK1173" s="164" t="str">
        <f t="shared" si="755"/>
        <v/>
      </c>
      <c r="CM1173" s="169" t="str">
        <f t="shared" si="793"/>
        <v/>
      </c>
      <c r="CN1173" s="139" t="str">
        <f t="shared" si="794"/>
        <v/>
      </c>
      <c r="CP1173" s="41" t="str">
        <f>IF($CM1173="", "", COUNTIF($CM$11:$CM$3035, "&lt;"&amp;$CM1173)+1+COUNTIF($CM$11:$CM1173, $CM1173)-1)</f>
        <v/>
      </c>
    </row>
    <row r="1174" spans="1:94" x14ac:dyDescent="0.25">
      <c r="A1174" s="40"/>
      <c r="B1174" s="82" t="str">
        <f>IF($I1174="", "", IFERROR(INDEX('Job Database'!$AE$11:$AE$3035, MATCH($I1174, 'Job Database'!$X$11:$X$3035, 0)), ""))</f>
        <v/>
      </c>
      <c r="C1174" s="69" t="str">
        <f>IF($I1174="", "", IF(COUNTIF('Job Database'!$X$11:$X$3035, $I1174)=0, $AC$5, $AC$4))</f>
        <v/>
      </c>
      <c r="D1174" s="40"/>
      <c r="E1174" s="85" t="str">
        <f>IF($I1174="", "", IF(IFERROR(INDEX('Job Database'!$M$11:$M$3035, MATCH($I1174, 'Job Database'!$X$11:$X$3035, 0)), "")="", "", IFERROR(INDEX('Job Database'!$M$11:$M$3035, MATCH($I1174, 'Job Database'!$X$11:$X$3035, 0)), "")))</f>
        <v/>
      </c>
      <c r="F1174" s="40"/>
      <c r="G1174" s="88" t="str">
        <f t="shared" si="768"/>
        <v/>
      </c>
      <c r="H1174" s="40"/>
      <c r="I1174" s="24"/>
      <c r="J1174" s="34"/>
      <c r="K1174" s="106"/>
      <c r="L1174" s="79"/>
      <c r="M1174" s="34"/>
      <c r="N1174" s="79"/>
      <c r="O1174" s="31"/>
      <c r="P1174" s="53"/>
      <c r="Q1174" s="40"/>
      <c r="S1174" s="41" t="str">
        <f t="shared" si="756"/>
        <v/>
      </c>
      <c r="T1174" s="41" t="str">
        <f t="shared" si="757"/>
        <v/>
      </c>
      <c r="U1174" s="41" t="str">
        <f t="shared" si="769"/>
        <v/>
      </c>
      <c r="W1174" s="74" t="str">
        <f>IF('Job Database'!$X1174="", "", 'Job Database'!$X1174)</f>
        <v/>
      </c>
      <c r="Y1174" s="41" t="str">
        <f>IF($W1174="", "", IF(COUNTIF($I$11:$I$3035, $W1174)&gt;0, "", MAX($Y$10:$Y1173)+1))</f>
        <v/>
      </c>
      <c r="Z1174" s="41">
        <v>1164</v>
      </c>
      <c r="AA1174" s="58" t="str">
        <f t="shared" si="770"/>
        <v/>
      </c>
      <c r="AC1174" s="41" t="str">
        <f t="shared" si="758"/>
        <v/>
      </c>
      <c r="AE1174" s="41" t="str">
        <f t="shared" si="771"/>
        <v/>
      </c>
      <c r="AJ1174" s="154" t="str">
        <f t="shared" si="772"/>
        <v/>
      </c>
      <c r="AL1174" s="120" t="str">
        <f t="shared" si="773"/>
        <v/>
      </c>
      <c r="AM1174" s="104" t="str">
        <f t="shared" si="774"/>
        <v/>
      </c>
      <c r="AN1174" s="104" t="str">
        <f t="shared" si="775"/>
        <v/>
      </c>
      <c r="AO1174" s="104" t="str">
        <f t="shared" si="759"/>
        <v/>
      </c>
      <c r="AP1174" s="104" t="str">
        <f t="shared" si="760"/>
        <v/>
      </c>
      <c r="AQ1174" s="121" t="str">
        <f t="shared" si="776"/>
        <v/>
      </c>
      <c r="AS1174" s="88" t="str">
        <f t="shared" si="761"/>
        <v/>
      </c>
      <c r="AT1174" s="68" t="str">
        <f t="shared" si="777"/>
        <v/>
      </c>
      <c r="AU1174" s="68" t="str">
        <f t="shared" si="778"/>
        <v/>
      </c>
      <c r="AV1174" s="68" t="str">
        <f t="shared" si="779"/>
        <v/>
      </c>
      <c r="AW1174" s="88" t="str">
        <f t="shared" si="762"/>
        <v/>
      </c>
      <c r="AZ1174" s="88" t="str">
        <f t="shared" si="763"/>
        <v/>
      </c>
      <c r="BA1174" s="68" t="str">
        <f t="shared" si="764"/>
        <v/>
      </c>
      <c r="BB1174" s="68" t="str">
        <f t="shared" si="765"/>
        <v/>
      </c>
      <c r="BC1174" s="68" t="str">
        <f t="shared" si="766"/>
        <v/>
      </c>
      <c r="BD1174" s="69" t="str">
        <f t="shared" si="767"/>
        <v/>
      </c>
      <c r="BE1174" s="69" t="str">
        <f t="shared" si="780"/>
        <v/>
      </c>
      <c r="BT1174" s="138" t="str">
        <f t="shared" ca="1" si="781"/>
        <v/>
      </c>
      <c r="BU1174" s="139" t="str">
        <f t="shared" ca="1" si="782"/>
        <v/>
      </c>
      <c r="BW1174" s="138" t="str">
        <f t="shared" si="783"/>
        <v/>
      </c>
      <c r="BX1174" s="104" t="str">
        <f t="shared" si="784"/>
        <v/>
      </c>
      <c r="BY1174" s="139" t="str">
        <f t="shared" si="785"/>
        <v/>
      </c>
      <c r="CA1174" s="138" t="str">
        <f t="shared" si="786"/>
        <v/>
      </c>
      <c r="CB1174" s="104" t="str">
        <f t="shared" si="787"/>
        <v/>
      </c>
      <c r="CC1174" s="139" t="str">
        <f t="shared" si="788"/>
        <v/>
      </c>
      <c r="CE1174" s="162" t="str">
        <f t="shared" si="789"/>
        <v/>
      </c>
      <c r="CF1174" s="163" t="str">
        <f t="shared" si="790"/>
        <v/>
      </c>
      <c r="CG1174" s="164" t="str">
        <f t="shared" si="791"/>
        <v/>
      </c>
      <c r="CI1174" s="162" t="str">
        <f t="shared" si="792"/>
        <v/>
      </c>
      <c r="CJ1174" s="163" t="str">
        <f t="shared" si="754"/>
        <v/>
      </c>
      <c r="CK1174" s="164" t="str">
        <f t="shared" si="755"/>
        <v/>
      </c>
      <c r="CM1174" s="169" t="str">
        <f t="shared" si="793"/>
        <v/>
      </c>
      <c r="CN1174" s="139" t="str">
        <f t="shared" si="794"/>
        <v/>
      </c>
      <c r="CP1174" s="41" t="str">
        <f>IF($CM1174="", "", COUNTIF($CM$11:$CM$3035, "&lt;"&amp;$CM1174)+1+COUNTIF($CM$11:$CM1174, $CM1174)-1)</f>
        <v/>
      </c>
    </row>
    <row r="1175" spans="1:94" x14ac:dyDescent="0.25">
      <c r="A1175" s="40"/>
      <c r="B1175" s="82" t="str">
        <f>IF($I1175="", "", IFERROR(INDEX('Job Database'!$AE$11:$AE$3035, MATCH($I1175, 'Job Database'!$X$11:$X$3035, 0)), ""))</f>
        <v/>
      </c>
      <c r="C1175" s="69" t="str">
        <f>IF($I1175="", "", IF(COUNTIF('Job Database'!$X$11:$X$3035, $I1175)=0, $AC$5, $AC$4))</f>
        <v/>
      </c>
      <c r="D1175" s="40"/>
      <c r="E1175" s="85" t="str">
        <f>IF($I1175="", "", IF(IFERROR(INDEX('Job Database'!$M$11:$M$3035, MATCH($I1175, 'Job Database'!$X$11:$X$3035, 0)), "")="", "", IFERROR(INDEX('Job Database'!$M$11:$M$3035, MATCH($I1175, 'Job Database'!$X$11:$X$3035, 0)), "")))</f>
        <v/>
      </c>
      <c r="F1175" s="40"/>
      <c r="G1175" s="88" t="str">
        <f t="shared" si="768"/>
        <v/>
      </c>
      <c r="H1175" s="40"/>
      <c r="I1175" s="24"/>
      <c r="J1175" s="34"/>
      <c r="K1175" s="106"/>
      <c r="L1175" s="79"/>
      <c r="M1175" s="34"/>
      <c r="N1175" s="79"/>
      <c r="O1175" s="31"/>
      <c r="P1175" s="53"/>
      <c r="Q1175" s="40"/>
      <c r="S1175" s="41" t="str">
        <f t="shared" si="756"/>
        <v/>
      </c>
      <c r="T1175" s="41" t="str">
        <f t="shared" si="757"/>
        <v/>
      </c>
      <c r="U1175" s="41" t="str">
        <f t="shared" si="769"/>
        <v/>
      </c>
      <c r="W1175" s="74" t="str">
        <f>IF('Job Database'!$X1175="", "", 'Job Database'!$X1175)</f>
        <v/>
      </c>
      <c r="Y1175" s="41" t="str">
        <f>IF($W1175="", "", IF(COUNTIF($I$11:$I$3035, $W1175)&gt;0, "", MAX($Y$10:$Y1174)+1))</f>
        <v/>
      </c>
      <c r="Z1175" s="41">
        <v>1165</v>
      </c>
      <c r="AA1175" s="58" t="str">
        <f t="shared" si="770"/>
        <v/>
      </c>
      <c r="AC1175" s="41" t="str">
        <f t="shared" si="758"/>
        <v/>
      </c>
      <c r="AE1175" s="41" t="str">
        <f t="shared" si="771"/>
        <v/>
      </c>
      <c r="AJ1175" s="154" t="str">
        <f t="shared" si="772"/>
        <v/>
      </c>
      <c r="AL1175" s="120" t="str">
        <f t="shared" si="773"/>
        <v/>
      </c>
      <c r="AM1175" s="104" t="str">
        <f t="shared" si="774"/>
        <v/>
      </c>
      <c r="AN1175" s="104" t="str">
        <f t="shared" si="775"/>
        <v/>
      </c>
      <c r="AO1175" s="104" t="str">
        <f t="shared" si="759"/>
        <v/>
      </c>
      <c r="AP1175" s="104" t="str">
        <f t="shared" si="760"/>
        <v/>
      </c>
      <c r="AQ1175" s="121" t="str">
        <f t="shared" si="776"/>
        <v/>
      </c>
      <c r="AS1175" s="88" t="str">
        <f t="shared" si="761"/>
        <v/>
      </c>
      <c r="AT1175" s="68" t="str">
        <f t="shared" si="777"/>
        <v/>
      </c>
      <c r="AU1175" s="68" t="str">
        <f t="shared" si="778"/>
        <v/>
      </c>
      <c r="AV1175" s="68" t="str">
        <f t="shared" si="779"/>
        <v/>
      </c>
      <c r="AW1175" s="88" t="str">
        <f t="shared" si="762"/>
        <v/>
      </c>
      <c r="AZ1175" s="88" t="str">
        <f t="shared" si="763"/>
        <v/>
      </c>
      <c r="BA1175" s="68" t="str">
        <f t="shared" si="764"/>
        <v/>
      </c>
      <c r="BB1175" s="68" t="str">
        <f t="shared" si="765"/>
        <v/>
      </c>
      <c r="BC1175" s="68" t="str">
        <f t="shared" si="766"/>
        <v/>
      </c>
      <c r="BD1175" s="69" t="str">
        <f t="shared" si="767"/>
        <v/>
      </c>
      <c r="BE1175" s="69" t="str">
        <f t="shared" si="780"/>
        <v/>
      </c>
      <c r="BT1175" s="138" t="str">
        <f t="shared" ca="1" si="781"/>
        <v/>
      </c>
      <c r="BU1175" s="139" t="str">
        <f t="shared" ca="1" si="782"/>
        <v/>
      </c>
      <c r="BW1175" s="138" t="str">
        <f t="shared" si="783"/>
        <v/>
      </c>
      <c r="BX1175" s="104" t="str">
        <f t="shared" si="784"/>
        <v/>
      </c>
      <c r="BY1175" s="139" t="str">
        <f t="shared" si="785"/>
        <v/>
      </c>
      <c r="CA1175" s="138" t="str">
        <f t="shared" si="786"/>
        <v/>
      </c>
      <c r="CB1175" s="104" t="str">
        <f t="shared" si="787"/>
        <v/>
      </c>
      <c r="CC1175" s="139" t="str">
        <f t="shared" si="788"/>
        <v/>
      </c>
      <c r="CE1175" s="162" t="str">
        <f t="shared" si="789"/>
        <v/>
      </c>
      <c r="CF1175" s="163" t="str">
        <f t="shared" si="790"/>
        <v/>
      </c>
      <c r="CG1175" s="164" t="str">
        <f t="shared" si="791"/>
        <v/>
      </c>
      <c r="CI1175" s="162" t="str">
        <f t="shared" si="792"/>
        <v/>
      </c>
      <c r="CJ1175" s="163" t="str">
        <f t="shared" si="754"/>
        <v/>
      </c>
      <c r="CK1175" s="164" t="str">
        <f t="shared" si="755"/>
        <v/>
      </c>
      <c r="CM1175" s="169" t="str">
        <f t="shared" si="793"/>
        <v/>
      </c>
      <c r="CN1175" s="139" t="str">
        <f t="shared" si="794"/>
        <v/>
      </c>
      <c r="CP1175" s="41" t="str">
        <f>IF($CM1175="", "", COUNTIF($CM$11:$CM$3035, "&lt;"&amp;$CM1175)+1+COUNTIF($CM$11:$CM1175, $CM1175)-1)</f>
        <v/>
      </c>
    </row>
    <row r="1176" spans="1:94" x14ac:dyDescent="0.25">
      <c r="A1176" s="40"/>
      <c r="B1176" s="82" t="str">
        <f>IF($I1176="", "", IFERROR(INDEX('Job Database'!$AE$11:$AE$3035, MATCH($I1176, 'Job Database'!$X$11:$X$3035, 0)), ""))</f>
        <v/>
      </c>
      <c r="C1176" s="69" t="str">
        <f>IF($I1176="", "", IF(COUNTIF('Job Database'!$X$11:$X$3035, $I1176)=0, $AC$5, $AC$4))</f>
        <v/>
      </c>
      <c r="D1176" s="40"/>
      <c r="E1176" s="85" t="str">
        <f>IF($I1176="", "", IF(IFERROR(INDEX('Job Database'!$M$11:$M$3035, MATCH($I1176, 'Job Database'!$X$11:$X$3035, 0)), "")="", "", IFERROR(INDEX('Job Database'!$M$11:$M$3035, MATCH($I1176, 'Job Database'!$X$11:$X$3035, 0)), "")))</f>
        <v/>
      </c>
      <c r="F1176" s="40"/>
      <c r="G1176" s="88" t="str">
        <f t="shared" si="768"/>
        <v/>
      </c>
      <c r="H1176" s="40"/>
      <c r="I1176" s="24"/>
      <c r="J1176" s="34"/>
      <c r="K1176" s="106"/>
      <c r="L1176" s="79"/>
      <c r="M1176" s="34"/>
      <c r="N1176" s="79"/>
      <c r="O1176" s="31"/>
      <c r="P1176" s="53"/>
      <c r="Q1176" s="40"/>
      <c r="S1176" s="41" t="str">
        <f t="shared" si="756"/>
        <v/>
      </c>
      <c r="T1176" s="41" t="str">
        <f t="shared" si="757"/>
        <v/>
      </c>
      <c r="U1176" s="41" t="str">
        <f t="shared" si="769"/>
        <v/>
      </c>
      <c r="W1176" s="74" t="str">
        <f>IF('Job Database'!$X1176="", "", 'Job Database'!$X1176)</f>
        <v/>
      </c>
      <c r="Y1176" s="41" t="str">
        <f>IF($W1176="", "", IF(COUNTIF($I$11:$I$3035, $W1176)&gt;0, "", MAX($Y$10:$Y1175)+1))</f>
        <v/>
      </c>
      <c r="Z1176" s="41">
        <v>1166</v>
      </c>
      <c r="AA1176" s="58" t="str">
        <f t="shared" si="770"/>
        <v/>
      </c>
      <c r="AC1176" s="41" t="str">
        <f t="shared" si="758"/>
        <v/>
      </c>
      <c r="AE1176" s="41" t="str">
        <f t="shared" si="771"/>
        <v/>
      </c>
      <c r="AJ1176" s="154" t="str">
        <f t="shared" si="772"/>
        <v/>
      </c>
      <c r="AL1176" s="120" t="str">
        <f t="shared" si="773"/>
        <v/>
      </c>
      <c r="AM1176" s="104" t="str">
        <f t="shared" si="774"/>
        <v/>
      </c>
      <c r="AN1176" s="104" t="str">
        <f t="shared" si="775"/>
        <v/>
      </c>
      <c r="AO1176" s="104" t="str">
        <f t="shared" si="759"/>
        <v/>
      </c>
      <c r="AP1176" s="104" t="str">
        <f t="shared" si="760"/>
        <v/>
      </c>
      <c r="AQ1176" s="121" t="str">
        <f t="shared" si="776"/>
        <v/>
      </c>
      <c r="AS1176" s="88" t="str">
        <f t="shared" si="761"/>
        <v/>
      </c>
      <c r="AT1176" s="68" t="str">
        <f t="shared" si="777"/>
        <v/>
      </c>
      <c r="AU1176" s="68" t="str">
        <f t="shared" si="778"/>
        <v/>
      </c>
      <c r="AV1176" s="68" t="str">
        <f t="shared" si="779"/>
        <v/>
      </c>
      <c r="AW1176" s="88" t="str">
        <f t="shared" si="762"/>
        <v/>
      </c>
      <c r="AZ1176" s="88" t="str">
        <f t="shared" si="763"/>
        <v/>
      </c>
      <c r="BA1176" s="68" t="str">
        <f t="shared" si="764"/>
        <v/>
      </c>
      <c r="BB1176" s="68" t="str">
        <f t="shared" si="765"/>
        <v/>
      </c>
      <c r="BC1176" s="68" t="str">
        <f t="shared" si="766"/>
        <v/>
      </c>
      <c r="BD1176" s="69" t="str">
        <f t="shared" si="767"/>
        <v/>
      </c>
      <c r="BE1176" s="69" t="str">
        <f t="shared" si="780"/>
        <v/>
      </c>
      <c r="BT1176" s="138" t="str">
        <f t="shared" ca="1" si="781"/>
        <v/>
      </c>
      <c r="BU1176" s="139" t="str">
        <f t="shared" ca="1" si="782"/>
        <v/>
      </c>
      <c r="BW1176" s="138" t="str">
        <f t="shared" si="783"/>
        <v/>
      </c>
      <c r="BX1176" s="104" t="str">
        <f t="shared" si="784"/>
        <v/>
      </c>
      <c r="BY1176" s="139" t="str">
        <f t="shared" si="785"/>
        <v/>
      </c>
      <c r="CA1176" s="138" t="str">
        <f t="shared" si="786"/>
        <v/>
      </c>
      <c r="CB1176" s="104" t="str">
        <f t="shared" si="787"/>
        <v/>
      </c>
      <c r="CC1176" s="139" t="str">
        <f t="shared" si="788"/>
        <v/>
      </c>
      <c r="CE1176" s="162" t="str">
        <f t="shared" si="789"/>
        <v/>
      </c>
      <c r="CF1176" s="163" t="str">
        <f t="shared" si="790"/>
        <v/>
      </c>
      <c r="CG1176" s="164" t="str">
        <f t="shared" si="791"/>
        <v/>
      </c>
      <c r="CI1176" s="162" t="str">
        <f t="shared" si="792"/>
        <v/>
      </c>
      <c r="CJ1176" s="163" t="str">
        <f t="shared" si="754"/>
        <v/>
      </c>
      <c r="CK1176" s="164" t="str">
        <f t="shared" si="755"/>
        <v/>
      </c>
      <c r="CM1176" s="169" t="str">
        <f t="shared" si="793"/>
        <v/>
      </c>
      <c r="CN1176" s="139" t="str">
        <f t="shared" si="794"/>
        <v/>
      </c>
      <c r="CP1176" s="41" t="str">
        <f>IF($CM1176="", "", COUNTIF($CM$11:$CM$3035, "&lt;"&amp;$CM1176)+1+COUNTIF($CM$11:$CM1176, $CM1176)-1)</f>
        <v/>
      </c>
    </row>
    <row r="1177" spans="1:94" x14ac:dyDescent="0.25">
      <c r="A1177" s="40"/>
      <c r="B1177" s="82" t="str">
        <f>IF($I1177="", "", IFERROR(INDEX('Job Database'!$AE$11:$AE$3035, MATCH($I1177, 'Job Database'!$X$11:$X$3035, 0)), ""))</f>
        <v/>
      </c>
      <c r="C1177" s="69" t="str">
        <f>IF($I1177="", "", IF(COUNTIF('Job Database'!$X$11:$X$3035, $I1177)=0, $AC$5, $AC$4))</f>
        <v/>
      </c>
      <c r="D1177" s="40"/>
      <c r="E1177" s="85" t="str">
        <f>IF($I1177="", "", IF(IFERROR(INDEX('Job Database'!$M$11:$M$3035, MATCH($I1177, 'Job Database'!$X$11:$X$3035, 0)), "")="", "", IFERROR(INDEX('Job Database'!$M$11:$M$3035, MATCH($I1177, 'Job Database'!$X$11:$X$3035, 0)), "")))</f>
        <v/>
      </c>
      <c r="F1177" s="40"/>
      <c r="G1177" s="88" t="str">
        <f t="shared" si="768"/>
        <v/>
      </c>
      <c r="H1177" s="40"/>
      <c r="I1177" s="24"/>
      <c r="J1177" s="34"/>
      <c r="K1177" s="106"/>
      <c r="L1177" s="79"/>
      <c r="M1177" s="34"/>
      <c r="N1177" s="79"/>
      <c r="O1177" s="31"/>
      <c r="P1177" s="53"/>
      <c r="Q1177" s="40"/>
      <c r="S1177" s="41" t="str">
        <f t="shared" si="756"/>
        <v/>
      </c>
      <c r="T1177" s="41" t="str">
        <f t="shared" si="757"/>
        <v/>
      </c>
      <c r="U1177" s="41" t="str">
        <f t="shared" si="769"/>
        <v/>
      </c>
      <c r="W1177" s="74" t="str">
        <f>IF('Job Database'!$X1177="", "", 'Job Database'!$X1177)</f>
        <v/>
      </c>
      <c r="Y1177" s="41" t="str">
        <f>IF($W1177="", "", IF(COUNTIF($I$11:$I$3035, $W1177)&gt;0, "", MAX($Y$10:$Y1176)+1))</f>
        <v/>
      </c>
      <c r="Z1177" s="41">
        <v>1167</v>
      </c>
      <c r="AA1177" s="58" t="str">
        <f t="shared" si="770"/>
        <v/>
      </c>
      <c r="AC1177" s="41" t="str">
        <f t="shared" si="758"/>
        <v/>
      </c>
      <c r="AE1177" s="41" t="str">
        <f t="shared" si="771"/>
        <v/>
      </c>
      <c r="AJ1177" s="154" t="str">
        <f t="shared" si="772"/>
        <v/>
      </c>
      <c r="AL1177" s="120" t="str">
        <f t="shared" si="773"/>
        <v/>
      </c>
      <c r="AM1177" s="104" t="str">
        <f t="shared" si="774"/>
        <v/>
      </c>
      <c r="AN1177" s="104" t="str">
        <f t="shared" si="775"/>
        <v/>
      </c>
      <c r="AO1177" s="104" t="str">
        <f t="shared" si="759"/>
        <v/>
      </c>
      <c r="AP1177" s="104" t="str">
        <f t="shared" si="760"/>
        <v/>
      </c>
      <c r="AQ1177" s="121" t="str">
        <f t="shared" si="776"/>
        <v/>
      </c>
      <c r="AS1177" s="88" t="str">
        <f t="shared" si="761"/>
        <v/>
      </c>
      <c r="AT1177" s="68" t="str">
        <f t="shared" si="777"/>
        <v/>
      </c>
      <c r="AU1177" s="68" t="str">
        <f t="shared" si="778"/>
        <v/>
      </c>
      <c r="AV1177" s="68" t="str">
        <f t="shared" si="779"/>
        <v/>
      </c>
      <c r="AW1177" s="88" t="str">
        <f t="shared" si="762"/>
        <v/>
      </c>
      <c r="AZ1177" s="88" t="str">
        <f t="shared" si="763"/>
        <v/>
      </c>
      <c r="BA1177" s="68" t="str">
        <f t="shared" si="764"/>
        <v/>
      </c>
      <c r="BB1177" s="68" t="str">
        <f t="shared" si="765"/>
        <v/>
      </c>
      <c r="BC1177" s="68" t="str">
        <f t="shared" si="766"/>
        <v/>
      </c>
      <c r="BD1177" s="69" t="str">
        <f t="shared" si="767"/>
        <v/>
      </c>
      <c r="BE1177" s="69" t="str">
        <f t="shared" si="780"/>
        <v/>
      </c>
      <c r="BT1177" s="138" t="str">
        <f t="shared" ca="1" si="781"/>
        <v/>
      </c>
      <c r="BU1177" s="139" t="str">
        <f t="shared" ca="1" si="782"/>
        <v/>
      </c>
      <c r="BW1177" s="138" t="str">
        <f t="shared" si="783"/>
        <v/>
      </c>
      <c r="BX1177" s="104" t="str">
        <f t="shared" si="784"/>
        <v/>
      </c>
      <c r="BY1177" s="139" t="str">
        <f t="shared" si="785"/>
        <v/>
      </c>
      <c r="CA1177" s="138" t="str">
        <f t="shared" si="786"/>
        <v/>
      </c>
      <c r="CB1177" s="104" t="str">
        <f t="shared" si="787"/>
        <v/>
      </c>
      <c r="CC1177" s="139" t="str">
        <f t="shared" si="788"/>
        <v/>
      </c>
      <c r="CE1177" s="162" t="str">
        <f t="shared" si="789"/>
        <v/>
      </c>
      <c r="CF1177" s="163" t="str">
        <f t="shared" si="790"/>
        <v/>
      </c>
      <c r="CG1177" s="164" t="str">
        <f t="shared" si="791"/>
        <v/>
      </c>
      <c r="CI1177" s="162" t="str">
        <f t="shared" si="792"/>
        <v/>
      </c>
      <c r="CJ1177" s="163" t="str">
        <f t="shared" si="754"/>
        <v/>
      </c>
      <c r="CK1177" s="164" t="str">
        <f t="shared" si="755"/>
        <v/>
      </c>
      <c r="CM1177" s="169" t="str">
        <f t="shared" si="793"/>
        <v/>
      </c>
      <c r="CN1177" s="139" t="str">
        <f t="shared" si="794"/>
        <v/>
      </c>
      <c r="CP1177" s="41" t="str">
        <f>IF($CM1177="", "", COUNTIF($CM$11:$CM$3035, "&lt;"&amp;$CM1177)+1+COUNTIF($CM$11:$CM1177, $CM1177)-1)</f>
        <v/>
      </c>
    </row>
    <row r="1178" spans="1:94" x14ac:dyDescent="0.25">
      <c r="A1178" s="40"/>
      <c r="B1178" s="82" t="str">
        <f>IF($I1178="", "", IFERROR(INDEX('Job Database'!$AE$11:$AE$3035, MATCH($I1178, 'Job Database'!$X$11:$X$3035, 0)), ""))</f>
        <v/>
      </c>
      <c r="C1178" s="69" t="str">
        <f>IF($I1178="", "", IF(COUNTIF('Job Database'!$X$11:$X$3035, $I1178)=0, $AC$5, $AC$4))</f>
        <v/>
      </c>
      <c r="D1178" s="40"/>
      <c r="E1178" s="85" t="str">
        <f>IF($I1178="", "", IF(IFERROR(INDEX('Job Database'!$M$11:$M$3035, MATCH($I1178, 'Job Database'!$X$11:$X$3035, 0)), "")="", "", IFERROR(INDEX('Job Database'!$M$11:$M$3035, MATCH($I1178, 'Job Database'!$X$11:$X$3035, 0)), "")))</f>
        <v/>
      </c>
      <c r="F1178" s="40"/>
      <c r="G1178" s="88" t="str">
        <f t="shared" si="768"/>
        <v/>
      </c>
      <c r="H1178" s="40"/>
      <c r="I1178" s="24"/>
      <c r="J1178" s="34"/>
      <c r="K1178" s="106"/>
      <c r="L1178" s="79"/>
      <c r="M1178" s="34"/>
      <c r="N1178" s="79"/>
      <c r="O1178" s="31"/>
      <c r="P1178" s="53"/>
      <c r="Q1178" s="40"/>
      <c r="S1178" s="41" t="str">
        <f t="shared" si="756"/>
        <v/>
      </c>
      <c r="T1178" s="41" t="str">
        <f t="shared" si="757"/>
        <v/>
      </c>
      <c r="U1178" s="41" t="str">
        <f t="shared" si="769"/>
        <v/>
      </c>
      <c r="W1178" s="74" t="str">
        <f>IF('Job Database'!$X1178="", "", 'Job Database'!$X1178)</f>
        <v/>
      </c>
      <c r="Y1178" s="41" t="str">
        <f>IF($W1178="", "", IF(COUNTIF($I$11:$I$3035, $W1178)&gt;0, "", MAX($Y$10:$Y1177)+1))</f>
        <v/>
      </c>
      <c r="Z1178" s="41">
        <v>1168</v>
      </c>
      <c r="AA1178" s="58" t="str">
        <f t="shared" si="770"/>
        <v/>
      </c>
      <c r="AC1178" s="41" t="str">
        <f t="shared" si="758"/>
        <v/>
      </c>
      <c r="AE1178" s="41" t="str">
        <f t="shared" si="771"/>
        <v/>
      </c>
      <c r="AJ1178" s="154" t="str">
        <f t="shared" si="772"/>
        <v/>
      </c>
      <c r="AL1178" s="120" t="str">
        <f t="shared" si="773"/>
        <v/>
      </c>
      <c r="AM1178" s="104" t="str">
        <f t="shared" si="774"/>
        <v/>
      </c>
      <c r="AN1178" s="104" t="str">
        <f t="shared" si="775"/>
        <v/>
      </c>
      <c r="AO1178" s="104" t="str">
        <f t="shared" si="759"/>
        <v/>
      </c>
      <c r="AP1178" s="104" t="str">
        <f t="shared" si="760"/>
        <v/>
      </c>
      <c r="AQ1178" s="121" t="str">
        <f t="shared" si="776"/>
        <v/>
      </c>
      <c r="AS1178" s="88" t="str">
        <f t="shared" si="761"/>
        <v/>
      </c>
      <c r="AT1178" s="68" t="str">
        <f t="shared" si="777"/>
        <v/>
      </c>
      <c r="AU1178" s="68" t="str">
        <f t="shared" si="778"/>
        <v/>
      </c>
      <c r="AV1178" s="68" t="str">
        <f t="shared" si="779"/>
        <v/>
      </c>
      <c r="AW1178" s="88" t="str">
        <f t="shared" si="762"/>
        <v/>
      </c>
      <c r="AZ1178" s="88" t="str">
        <f t="shared" si="763"/>
        <v/>
      </c>
      <c r="BA1178" s="68" t="str">
        <f t="shared" si="764"/>
        <v/>
      </c>
      <c r="BB1178" s="68" t="str">
        <f t="shared" si="765"/>
        <v/>
      </c>
      <c r="BC1178" s="68" t="str">
        <f t="shared" si="766"/>
        <v/>
      </c>
      <c r="BD1178" s="69" t="str">
        <f t="shared" si="767"/>
        <v/>
      </c>
      <c r="BE1178" s="69" t="str">
        <f t="shared" si="780"/>
        <v/>
      </c>
      <c r="BT1178" s="138" t="str">
        <f t="shared" ca="1" si="781"/>
        <v/>
      </c>
      <c r="BU1178" s="139" t="str">
        <f t="shared" ca="1" si="782"/>
        <v/>
      </c>
      <c r="BW1178" s="138" t="str">
        <f t="shared" si="783"/>
        <v/>
      </c>
      <c r="BX1178" s="104" t="str">
        <f t="shared" si="784"/>
        <v/>
      </c>
      <c r="BY1178" s="139" t="str">
        <f t="shared" si="785"/>
        <v/>
      </c>
      <c r="CA1178" s="138" t="str">
        <f t="shared" si="786"/>
        <v/>
      </c>
      <c r="CB1178" s="104" t="str">
        <f t="shared" si="787"/>
        <v/>
      </c>
      <c r="CC1178" s="139" t="str">
        <f t="shared" si="788"/>
        <v/>
      </c>
      <c r="CE1178" s="162" t="str">
        <f t="shared" si="789"/>
        <v/>
      </c>
      <c r="CF1178" s="163" t="str">
        <f t="shared" si="790"/>
        <v/>
      </c>
      <c r="CG1178" s="164" t="str">
        <f t="shared" si="791"/>
        <v/>
      </c>
      <c r="CI1178" s="162" t="str">
        <f t="shared" si="792"/>
        <v/>
      </c>
      <c r="CJ1178" s="163" t="str">
        <f t="shared" si="754"/>
        <v/>
      </c>
      <c r="CK1178" s="164" t="str">
        <f t="shared" si="755"/>
        <v/>
      </c>
      <c r="CM1178" s="169" t="str">
        <f t="shared" si="793"/>
        <v/>
      </c>
      <c r="CN1178" s="139" t="str">
        <f t="shared" si="794"/>
        <v/>
      </c>
      <c r="CP1178" s="41" t="str">
        <f>IF($CM1178="", "", COUNTIF($CM$11:$CM$3035, "&lt;"&amp;$CM1178)+1+COUNTIF($CM$11:$CM1178, $CM1178)-1)</f>
        <v/>
      </c>
    </row>
    <row r="1179" spans="1:94" x14ac:dyDescent="0.25">
      <c r="A1179" s="40"/>
      <c r="B1179" s="82" t="str">
        <f>IF($I1179="", "", IFERROR(INDEX('Job Database'!$AE$11:$AE$3035, MATCH($I1179, 'Job Database'!$X$11:$X$3035, 0)), ""))</f>
        <v/>
      </c>
      <c r="C1179" s="69" t="str">
        <f>IF($I1179="", "", IF(COUNTIF('Job Database'!$X$11:$X$3035, $I1179)=0, $AC$5, $AC$4))</f>
        <v/>
      </c>
      <c r="D1179" s="40"/>
      <c r="E1179" s="85" t="str">
        <f>IF($I1179="", "", IF(IFERROR(INDEX('Job Database'!$M$11:$M$3035, MATCH($I1179, 'Job Database'!$X$11:$X$3035, 0)), "")="", "", IFERROR(INDEX('Job Database'!$M$11:$M$3035, MATCH($I1179, 'Job Database'!$X$11:$X$3035, 0)), "")))</f>
        <v/>
      </c>
      <c r="F1179" s="40"/>
      <c r="G1179" s="88" t="str">
        <f t="shared" si="768"/>
        <v/>
      </c>
      <c r="H1179" s="40"/>
      <c r="I1179" s="24"/>
      <c r="J1179" s="34"/>
      <c r="K1179" s="106"/>
      <c r="L1179" s="79"/>
      <c r="M1179" s="34"/>
      <c r="N1179" s="79"/>
      <c r="O1179" s="31"/>
      <c r="P1179" s="53"/>
      <c r="Q1179" s="40"/>
      <c r="S1179" s="41" t="str">
        <f t="shared" si="756"/>
        <v/>
      </c>
      <c r="T1179" s="41" t="str">
        <f t="shared" si="757"/>
        <v/>
      </c>
      <c r="U1179" s="41" t="str">
        <f t="shared" si="769"/>
        <v/>
      </c>
      <c r="W1179" s="74" t="str">
        <f>IF('Job Database'!$X1179="", "", 'Job Database'!$X1179)</f>
        <v/>
      </c>
      <c r="Y1179" s="41" t="str">
        <f>IF($W1179="", "", IF(COUNTIF($I$11:$I$3035, $W1179)&gt;0, "", MAX($Y$10:$Y1178)+1))</f>
        <v/>
      </c>
      <c r="Z1179" s="41">
        <v>1169</v>
      </c>
      <c r="AA1179" s="58" t="str">
        <f t="shared" si="770"/>
        <v/>
      </c>
      <c r="AC1179" s="41" t="str">
        <f t="shared" si="758"/>
        <v/>
      </c>
      <c r="AE1179" s="41" t="str">
        <f t="shared" si="771"/>
        <v/>
      </c>
      <c r="AJ1179" s="154" t="str">
        <f t="shared" si="772"/>
        <v/>
      </c>
      <c r="AL1179" s="120" t="str">
        <f t="shared" si="773"/>
        <v/>
      </c>
      <c r="AM1179" s="104" t="str">
        <f t="shared" si="774"/>
        <v/>
      </c>
      <c r="AN1179" s="104" t="str">
        <f t="shared" si="775"/>
        <v/>
      </c>
      <c r="AO1179" s="104" t="str">
        <f t="shared" si="759"/>
        <v/>
      </c>
      <c r="AP1179" s="104" t="str">
        <f t="shared" si="760"/>
        <v/>
      </c>
      <c r="AQ1179" s="121" t="str">
        <f t="shared" si="776"/>
        <v/>
      </c>
      <c r="AS1179" s="88" t="str">
        <f t="shared" si="761"/>
        <v/>
      </c>
      <c r="AT1179" s="68" t="str">
        <f t="shared" si="777"/>
        <v/>
      </c>
      <c r="AU1179" s="68" t="str">
        <f t="shared" si="778"/>
        <v/>
      </c>
      <c r="AV1179" s="68" t="str">
        <f t="shared" si="779"/>
        <v/>
      </c>
      <c r="AW1179" s="88" t="str">
        <f t="shared" si="762"/>
        <v/>
      </c>
      <c r="AZ1179" s="88" t="str">
        <f t="shared" si="763"/>
        <v/>
      </c>
      <c r="BA1179" s="68" t="str">
        <f t="shared" si="764"/>
        <v/>
      </c>
      <c r="BB1179" s="68" t="str">
        <f t="shared" si="765"/>
        <v/>
      </c>
      <c r="BC1179" s="68" t="str">
        <f t="shared" si="766"/>
        <v/>
      </c>
      <c r="BD1179" s="69" t="str">
        <f t="shared" si="767"/>
        <v/>
      </c>
      <c r="BE1179" s="69" t="str">
        <f t="shared" si="780"/>
        <v/>
      </c>
      <c r="BT1179" s="138" t="str">
        <f t="shared" ca="1" si="781"/>
        <v/>
      </c>
      <c r="BU1179" s="139" t="str">
        <f t="shared" ca="1" si="782"/>
        <v/>
      </c>
      <c r="BW1179" s="138" t="str">
        <f t="shared" si="783"/>
        <v/>
      </c>
      <c r="BX1179" s="104" t="str">
        <f t="shared" si="784"/>
        <v/>
      </c>
      <c r="BY1179" s="139" t="str">
        <f t="shared" si="785"/>
        <v/>
      </c>
      <c r="CA1179" s="138" t="str">
        <f t="shared" si="786"/>
        <v/>
      </c>
      <c r="CB1179" s="104" t="str">
        <f t="shared" si="787"/>
        <v/>
      </c>
      <c r="CC1179" s="139" t="str">
        <f t="shared" si="788"/>
        <v/>
      </c>
      <c r="CE1179" s="162" t="str">
        <f t="shared" si="789"/>
        <v/>
      </c>
      <c r="CF1179" s="163" t="str">
        <f t="shared" si="790"/>
        <v/>
      </c>
      <c r="CG1179" s="164" t="str">
        <f t="shared" si="791"/>
        <v/>
      </c>
      <c r="CI1179" s="162" t="str">
        <f t="shared" si="792"/>
        <v/>
      </c>
      <c r="CJ1179" s="163" t="str">
        <f t="shared" ref="CJ1179:CJ1242" si="795">IF(CB1179="", "", M1179)</f>
        <v/>
      </c>
      <c r="CK1179" s="164" t="str">
        <f t="shared" ref="CK1179:CK1242" si="796">IF(CC1179="", "", N1179)</f>
        <v/>
      </c>
      <c r="CM1179" s="169" t="str">
        <f t="shared" si="793"/>
        <v/>
      </c>
      <c r="CN1179" s="139" t="str">
        <f t="shared" si="794"/>
        <v/>
      </c>
      <c r="CP1179" s="41" t="str">
        <f>IF($CM1179="", "", COUNTIF($CM$11:$CM$3035, "&lt;"&amp;$CM1179)+1+COUNTIF($CM$11:$CM1179, $CM1179)-1)</f>
        <v/>
      </c>
    </row>
    <row r="1180" spans="1:94" x14ac:dyDescent="0.25">
      <c r="A1180" s="40"/>
      <c r="B1180" s="82" t="str">
        <f>IF($I1180="", "", IFERROR(INDEX('Job Database'!$AE$11:$AE$3035, MATCH($I1180, 'Job Database'!$X$11:$X$3035, 0)), ""))</f>
        <v/>
      </c>
      <c r="C1180" s="69" t="str">
        <f>IF($I1180="", "", IF(COUNTIF('Job Database'!$X$11:$X$3035, $I1180)=0, $AC$5, $AC$4))</f>
        <v/>
      </c>
      <c r="D1180" s="40"/>
      <c r="E1180" s="85" t="str">
        <f>IF($I1180="", "", IF(IFERROR(INDEX('Job Database'!$M$11:$M$3035, MATCH($I1180, 'Job Database'!$X$11:$X$3035, 0)), "")="", "", IFERROR(INDEX('Job Database'!$M$11:$M$3035, MATCH($I1180, 'Job Database'!$X$11:$X$3035, 0)), "")))</f>
        <v/>
      </c>
      <c r="F1180" s="40"/>
      <c r="G1180" s="88" t="str">
        <f t="shared" si="768"/>
        <v/>
      </c>
      <c r="H1180" s="40"/>
      <c r="I1180" s="24"/>
      <c r="J1180" s="34"/>
      <c r="K1180" s="106"/>
      <c r="L1180" s="79"/>
      <c r="M1180" s="34"/>
      <c r="N1180" s="79"/>
      <c r="O1180" s="31"/>
      <c r="P1180" s="53"/>
      <c r="Q1180" s="40"/>
      <c r="S1180" s="41" t="str">
        <f t="shared" si="756"/>
        <v/>
      </c>
      <c r="T1180" s="41" t="str">
        <f t="shared" si="757"/>
        <v/>
      </c>
      <c r="U1180" s="41" t="str">
        <f t="shared" si="769"/>
        <v/>
      </c>
      <c r="W1180" s="74" t="str">
        <f>IF('Job Database'!$X1180="", "", 'Job Database'!$X1180)</f>
        <v/>
      </c>
      <c r="Y1180" s="41" t="str">
        <f>IF($W1180="", "", IF(COUNTIF($I$11:$I$3035, $W1180)&gt;0, "", MAX($Y$10:$Y1179)+1))</f>
        <v/>
      </c>
      <c r="Z1180" s="41">
        <v>1170</v>
      </c>
      <c r="AA1180" s="58" t="str">
        <f t="shared" si="770"/>
        <v/>
      </c>
      <c r="AC1180" s="41" t="str">
        <f t="shared" si="758"/>
        <v/>
      </c>
      <c r="AE1180" s="41" t="str">
        <f t="shared" si="771"/>
        <v/>
      </c>
      <c r="AJ1180" s="154" t="str">
        <f t="shared" si="772"/>
        <v/>
      </c>
      <c r="AL1180" s="120" t="str">
        <f t="shared" si="773"/>
        <v/>
      </c>
      <c r="AM1180" s="104" t="str">
        <f t="shared" si="774"/>
        <v/>
      </c>
      <c r="AN1180" s="104" t="str">
        <f t="shared" si="775"/>
        <v/>
      </c>
      <c r="AO1180" s="104" t="str">
        <f t="shared" si="759"/>
        <v/>
      </c>
      <c r="AP1180" s="104" t="str">
        <f t="shared" si="760"/>
        <v/>
      </c>
      <c r="AQ1180" s="121" t="str">
        <f t="shared" si="776"/>
        <v/>
      </c>
      <c r="AS1180" s="88" t="str">
        <f t="shared" si="761"/>
        <v/>
      </c>
      <c r="AT1180" s="68" t="str">
        <f t="shared" si="777"/>
        <v/>
      </c>
      <c r="AU1180" s="68" t="str">
        <f t="shared" si="778"/>
        <v/>
      </c>
      <c r="AV1180" s="68" t="str">
        <f t="shared" si="779"/>
        <v/>
      </c>
      <c r="AW1180" s="88" t="str">
        <f t="shared" si="762"/>
        <v/>
      </c>
      <c r="AZ1180" s="88" t="str">
        <f t="shared" si="763"/>
        <v/>
      </c>
      <c r="BA1180" s="68" t="str">
        <f t="shared" si="764"/>
        <v/>
      </c>
      <c r="BB1180" s="68" t="str">
        <f t="shared" si="765"/>
        <v/>
      </c>
      <c r="BC1180" s="68" t="str">
        <f t="shared" si="766"/>
        <v/>
      </c>
      <c r="BD1180" s="69" t="str">
        <f t="shared" si="767"/>
        <v/>
      </c>
      <c r="BE1180" s="69" t="str">
        <f t="shared" si="780"/>
        <v/>
      </c>
      <c r="BT1180" s="138" t="str">
        <f t="shared" ca="1" si="781"/>
        <v/>
      </c>
      <c r="BU1180" s="139" t="str">
        <f t="shared" ca="1" si="782"/>
        <v/>
      </c>
      <c r="BW1180" s="138" t="str">
        <f t="shared" si="783"/>
        <v/>
      </c>
      <c r="BX1180" s="104" t="str">
        <f t="shared" si="784"/>
        <v/>
      </c>
      <c r="BY1180" s="139" t="str">
        <f t="shared" si="785"/>
        <v/>
      </c>
      <c r="CA1180" s="138" t="str">
        <f t="shared" si="786"/>
        <v/>
      </c>
      <c r="CB1180" s="104" t="str">
        <f t="shared" si="787"/>
        <v/>
      </c>
      <c r="CC1180" s="139" t="str">
        <f t="shared" si="788"/>
        <v/>
      </c>
      <c r="CE1180" s="162" t="str">
        <f t="shared" si="789"/>
        <v/>
      </c>
      <c r="CF1180" s="163" t="str">
        <f t="shared" si="790"/>
        <v/>
      </c>
      <c r="CG1180" s="164" t="str">
        <f t="shared" si="791"/>
        <v/>
      </c>
      <c r="CI1180" s="162" t="str">
        <f t="shared" si="792"/>
        <v/>
      </c>
      <c r="CJ1180" s="163" t="str">
        <f t="shared" si="795"/>
        <v/>
      </c>
      <c r="CK1180" s="164" t="str">
        <f t="shared" si="796"/>
        <v/>
      </c>
      <c r="CM1180" s="169" t="str">
        <f t="shared" si="793"/>
        <v/>
      </c>
      <c r="CN1180" s="139" t="str">
        <f t="shared" si="794"/>
        <v/>
      </c>
      <c r="CP1180" s="41" t="str">
        <f>IF($CM1180="", "", COUNTIF($CM$11:$CM$3035, "&lt;"&amp;$CM1180)+1+COUNTIF($CM$11:$CM1180, $CM1180)-1)</f>
        <v/>
      </c>
    </row>
    <row r="1181" spans="1:94" x14ac:dyDescent="0.25">
      <c r="A1181" s="40"/>
      <c r="B1181" s="82" t="str">
        <f>IF($I1181="", "", IFERROR(INDEX('Job Database'!$AE$11:$AE$3035, MATCH($I1181, 'Job Database'!$X$11:$X$3035, 0)), ""))</f>
        <v/>
      </c>
      <c r="C1181" s="69" t="str">
        <f>IF($I1181="", "", IF(COUNTIF('Job Database'!$X$11:$X$3035, $I1181)=0, $AC$5, $AC$4))</f>
        <v/>
      </c>
      <c r="D1181" s="40"/>
      <c r="E1181" s="85" t="str">
        <f>IF($I1181="", "", IF(IFERROR(INDEX('Job Database'!$M$11:$M$3035, MATCH($I1181, 'Job Database'!$X$11:$X$3035, 0)), "")="", "", IFERROR(INDEX('Job Database'!$M$11:$M$3035, MATCH($I1181, 'Job Database'!$X$11:$X$3035, 0)), "")))</f>
        <v/>
      </c>
      <c r="F1181" s="40"/>
      <c r="G1181" s="88" t="str">
        <f t="shared" si="768"/>
        <v/>
      </c>
      <c r="H1181" s="40"/>
      <c r="I1181" s="24"/>
      <c r="J1181" s="34"/>
      <c r="K1181" s="106"/>
      <c r="L1181" s="79"/>
      <c r="M1181" s="34"/>
      <c r="N1181" s="79"/>
      <c r="O1181" s="31"/>
      <c r="P1181" s="53"/>
      <c r="Q1181" s="40"/>
      <c r="S1181" s="41" t="str">
        <f t="shared" si="756"/>
        <v/>
      </c>
      <c r="T1181" s="41" t="str">
        <f t="shared" si="757"/>
        <v/>
      </c>
      <c r="U1181" s="41" t="str">
        <f t="shared" si="769"/>
        <v/>
      </c>
      <c r="W1181" s="74" t="str">
        <f>IF('Job Database'!$X1181="", "", 'Job Database'!$X1181)</f>
        <v/>
      </c>
      <c r="Y1181" s="41" t="str">
        <f>IF($W1181="", "", IF(COUNTIF($I$11:$I$3035, $W1181)&gt;0, "", MAX($Y$10:$Y1180)+1))</f>
        <v/>
      </c>
      <c r="Z1181" s="41">
        <v>1171</v>
      </c>
      <c r="AA1181" s="58" t="str">
        <f t="shared" si="770"/>
        <v/>
      </c>
      <c r="AC1181" s="41" t="str">
        <f t="shared" si="758"/>
        <v/>
      </c>
      <c r="AE1181" s="41" t="str">
        <f t="shared" si="771"/>
        <v/>
      </c>
      <c r="AJ1181" s="154" t="str">
        <f t="shared" si="772"/>
        <v/>
      </c>
      <c r="AL1181" s="120" t="str">
        <f t="shared" si="773"/>
        <v/>
      </c>
      <c r="AM1181" s="104" t="str">
        <f t="shared" si="774"/>
        <v/>
      </c>
      <c r="AN1181" s="104" t="str">
        <f t="shared" si="775"/>
        <v/>
      </c>
      <c r="AO1181" s="104" t="str">
        <f t="shared" si="759"/>
        <v/>
      </c>
      <c r="AP1181" s="104" t="str">
        <f t="shared" si="760"/>
        <v/>
      </c>
      <c r="AQ1181" s="121" t="str">
        <f t="shared" si="776"/>
        <v/>
      </c>
      <c r="AS1181" s="88" t="str">
        <f t="shared" si="761"/>
        <v/>
      </c>
      <c r="AT1181" s="68" t="str">
        <f t="shared" si="777"/>
        <v/>
      </c>
      <c r="AU1181" s="68" t="str">
        <f t="shared" si="778"/>
        <v/>
      </c>
      <c r="AV1181" s="68" t="str">
        <f t="shared" si="779"/>
        <v/>
      </c>
      <c r="AW1181" s="88" t="str">
        <f t="shared" si="762"/>
        <v/>
      </c>
      <c r="AZ1181" s="88" t="str">
        <f t="shared" si="763"/>
        <v/>
      </c>
      <c r="BA1181" s="68" t="str">
        <f t="shared" si="764"/>
        <v/>
      </c>
      <c r="BB1181" s="68" t="str">
        <f t="shared" si="765"/>
        <v/>
      </c>
      <c r="BC1181" s="68" t="str">
        <f t="shared" si="766"/>
        <v/>
      </c>
      <c r="BD1181" s="69" t="str">
        <f t="shared" si="767"/>
        <v/>
      </c>
      <c r="BE1181" s="69" t="str">
        <f t="shared" si="780"/>
        <v/>
      </c>
      <c r="BT1181" s="138" t="str">
        <f t="shared" ca="1" si="781"/>
        <v/>
      </c>
      <c r="BU1181" s="139" t="str">
        <f t="shared" ca="1" si="782"/>
        <v/>
      </c>
      <c r="BW1181" s="138" t="str">
        <f t="shared" si="783"/>
        <v/>
      </c>
      <c r="BX1181" s="104" t="str">
        <f t="shared" si="784"/>
        <v/>
      </c>
      <c r="BY1181" s="139" t="str">
        <f t="shared" si="785"/>
        <v/>
      </c>
      <c r="CA1181" s="138" t="str">
        <f t="shared" si="786"/>
        <v/>
      </c>
      <c r="CB1181" s="104" t="str">
        <f t="shared" si="787"/>
        <v/>
      </c>
      <c r="CC1181" s="139" t="str">
        <f t="shared" si="788"/>
        <v/>
      </c>
      <c r="CE1181" s="162" t="str">
        <f t="shared" si="789"/>
        <v/>
      </c>
      <c r="CF1181" s="163" t="str">
        <f t="shared" si="790"/>
        <v/>
      </c>
      <c r="CG1181" s="164" t="str">
        <f t="shared" si="791"/>
        <v/>
      </c>
      <c r="CI1181" s="162" t="str">
        <f t="shared" si="792"/>
        <v/>
      </c>
      <c r="CJ1181" s="163" t="str">
        <f t="shared" si="795"/>
        <v/>
      </c>
      <c r="CK1181" s="164" t="str">
        <f t="shared" si="796"/>
        <v/>
      </c>
      <c r="CM1181" s="169" t="str">
        <f t="shared" si="793"/>
        <v/>
      </c>
      <c r="CN1181" s="139" t="str">
        <f t="shared" si="794"/>
        <v/>
      </c>
      <c r="CP1181" s="41" t="str">
        <f>IF($CM1181="", "", COUNTIF($CM$11:$CM$3035, "&lt;"&amp;$CM1181)+1+COUNTIF($CM$11:$CM1181, $CM1181)-1)</f>
        <v/>
      </c>
    </row>
    <row r="1182" spans="1:94" x14ac:dyDescent="0.25">
      <c r="A1182" s="40"/>
      <c r="B1182" s="82" t="str">
        <f>IF($I1182="", "", IFERROR(INDEX('Job Database'!$AE$11:$AE$3035, MATCH($I1182, 'Job Database'!$X$11:$X$3035, 0)), ""))</f>
        <v/>
      </c>
      <c r="C1182" s="69" t="str">
        <f>IF($I1182="", "", IF(COUNTIF('Job Database'!$X$11:$X$3035, $I1182)=0, $AC$5, $AC$4))</f>
        <v/>
      </c>
      <c r="D1182" s="40"/>
      <c r="E1182" s="85" t="str">
        <f>IF($I1182="", "", IF(IFERROR(INDEX('Job Database'!$M$11:$M$3035, MATCH($I1182, 'Job Database'!$X$11:$X$3035, 0)), "")="", "", IFERROR(INDEX('Job Database'!$M$11:$M$3035, MATCH($I1182, 'Job Database'!$X$11:$X$3035, 0)), "")))</f>
        <v/>
      </c>
      <c r="F1182" s="40"/>
      <c r="G1182" s="88" t="str">
        <f t="shared" si="768"/>
        <v/>
      </c>
      <c r="H1182" s="40"/>
      <c r="I1182" s="24"/>
      <c r="J1182" s="34"/>
      <c r="K1182" s="106"/>
      <c r="L1182" s="79"/>
      <c r="M1182" s="34"/>
      <c r="N1182" s="79"/>
      <c r="O1182" s="31"/>
      <c r="P1182" s="53"/>
      <c r="Q1182" s="40"/>
      <c r="S1182" s="41" t="str">
        <f t="shared" si="756"/>
        <v/>
      </c>
      <c r="T1182" s="41" t="str">
        <f t="shared" si="757"/>
        <v/>
      </c>
      <c r="U1182" s="41" t="str">
        <f t="shared" si="769"/>
        <v/>
      </c>
      <c r="W1182" s="74" t="str">
        <f>IF('Job Database'!$X1182="", "", 'Job Database'!$X1182)</f>
        <v/>
      </c>
      <c r="Y1182" s="41" t="str">
        <f>IF($W1182="", "", IF(COUNTIF($I$11:$I$3035, $W1182)&gt;0, "", MAX($Y$10:$Y1181)+1))</f>
        <v/>
      </c>
      <c r="Z1182" s="41">
        <v>1172</v>
      </c>
      <c r="AA1182" s="58" t="str">
        <f t="shared" si="770"/>
        <v/>
      </c>
      <c r="AC1182" s="41" t="str">
        <f t="shared" si="758"/>
        <v/>
      </c>
      <c r="AE1182" s="41" t="str">
        <f t="shared" si="771"/>
        <v/>
      </c>
      <c r="AJ1182" s="154" t="str">
        <f t="shared" si="772"/>
        <v/>
      </c>
      <c r="AL1182" s="120" t="str">
        <f t="shared" si="773"/>
        <v/>
      </c>
      <c r="AM1182" s="104" t="str">
        <f t="shared" si="774"/>
        <v/>
      </c>
      <c r="AN1182" s="104" t="str">
        <f t="shared" si="775"/>
        <v/>
      </c>
      <c r="AO1182" s="104" t="str">
        <f t="shared" si="759"/>
        <v/>
      </c>
      <c r="AP1182" s="104" t="str">
        <f t="shared" si="760"/>
        <v/>
      </c>
      <c r="AQ1182" s="121" t="str">
        <f t="shared" si="776"/>
        <v/>
      </c>
      <c r="AS1182" s="88" t="str">
        <f t="shared" si="761"/>
        <v/>
      </c>
      <c r="AT1182" s="68" t="str">
        <f t="shared" si="777"/>
        <v/>
      </c>
      <c r="AU1182" s="68" t="str">
        <f t="shared" si="778"/>
        <v/>
      </c>
      <c r="AV1182" s="68" t="str">
        <f t="shared" si="779"/>
        <v/>
      </c>
      <c r="AW1182" s="88" t="str">
        <f t="shared" si="762"/>
        <v/>
      </c>
      <c r="AZ1182" s="88" t="str">
        <f t="shared" si="763"/>
        <v/>
      </c>
      <c r="BA1182" s="68" t="str">
        <f t="shared" si="764"/>
        <v/>
      </c>
      <c r="BB1182" s="68" t="str">
        <f t="shared" si="765"/>
        <v/>
      </c>
      <c r="BC1182" s="68" t="str">
        <f t="shared" si="766"/>
        <v/>
      </c>
      <c r="BD1182" s="69" t="str">
        <f t="shared" si="767"/>
        <v/>
      </c>
      <c r="BE1182" s="69" t="str">
        <f t="shared" si="780"/>
        <v/>
      </c>
      <c r="BT1182" s="138" t="str">
        <f t="shared" ca="1" si="781"/>
        <v/>
      </c>
      <c r="BU1182" s="139" t="str">
        <f t="shared" ca="1" si="782"/>
        <v/>
      </c>
      <c r="BW1182" s="138" t="str">
        <f t="shared" si="783"/>
        <v/>
      </c>
      <c r="BX1182" s="104" t="str">
        <f t="shared" si="784"/>
        <v/>
      </c>
      <c r="BY1182" s="139" t="str">
        <f t="shared" si="785"/>
        <v/>
      </c>
      <c r="CA1182" s="138" t="str">
        <f t="shared" si="786"/>
        <v/>
      </c>
      <c r="CB1182" s="104" t="str">
        <f t="shared" si="787"/>
        <v/>
      </c>
      <c r="CC1182" s="139" t="str">
        <f t="shared" si="788"/>
        <v/>
      </c>
      <c r="CE1182" s="162" t="str">
        <f t="shared" si="789"/>
        <v/>
      </c>
      <c r="CF1182" s="163" t="str">
        <f t="shared" si="790"/>
        <v/>
      </c>
      <c r="CG1182" s="164" t="str">
        <f t="shared" si="791"/>
        <v/>
      </c>
      <c r="CI1182" s="162" t="str">
        <f t="shared" si="792"/>
        <v/>
      </c>
      <c r="CJ1182" s="163" t="str">
        <f t="shared" si="795"/>
        <v/>
      </c>
      <c r="CK1182" s="164" t="str">
        <f t="shared" si="796"/>
        <v/>
      </c>
      <c r="CM1182" s="169" t="str">
        <f t="shared" si="793"/>
        <v/>
      </c>
      <c r="CN1182" s="139" t="str">
        <f t="shared" si="794"/>
        <v/>
      </c>
      <c r="CP1182" s="41" t="str">
        <f>IF($CM1182="", "", COUNTIF($CM$11:$CM$3035, "&lt;"&amp;$CM1182)+1+COUNTIF($CM$11:$CM1182, $CM1182)-1)</f>
        <v/>
      </c>
    </row>
    <row r="1183" spans="1:94" x14ac:dyDescent="0.25">
      <c r="A1183" s="40"/>
      <c r="B1183" s="82" t="str">
        <f>IF($I1183="", "", IFERROR(INDEX('Job Database'!$AE$11:$AE$3035, MATCH($I1183, 'Job Database'!$X$11:$X$3035, 0)), ""))</f>
        <v/>
      </c>
      <c r="C1183" s="69" t="str">
        <f>IF($I1183="", "", IF(COUNTIF('Job Database'!$X$11:$X$3035, $I1183)=0, $AC$5, $AC$4))</f>
        <v/>
      </c>
      <c r="D1183" s="40"/>
      <c r="E1183" s="85" t="str">
        <f>IF($I1183="", "", IF(IFERROR(INDEX('Job Database'!$M$11:$M$3035, MATCH($I1183, 'Job Database'!$X$11:$X$3035, 0)), "")="", "", IFERROR(INDEX('Job Database'!$M$11:$M$3035, MATCH($I1183, 'Job Database'!$X$11:$X$3035, 0)), "")))</f>
        <v/>
      </c>
      <c r="F1183" s="40"/>
      <c r="G1183" s="88" t="str">
        <f t="shared" si="768"/>
        <v/>
      </c>
      <c r="H1183" s="40"/>
      <c r="I1183" s="24"/>
      <c r="J1183" s="34"/>
      <c r="K1183" s="106"/>
      <c r="L1183" s="79"/>
      <c r="M1183" s="34"/>
      <c r="N1183" s="79"/>
      <c r="O1183" s="31"/>
      <c r="P1183" s="53"/>
      <c r="Q1183" s="40"/>
      <c r="S1183" s="41" t="str">
        <f t="shared" si="756"/>
        <v/>
      </c>
      <c r="T1183" s="41" t="str">
        <f t="shared" si="757"/>
        <v/>
      </c>
      <c r="U1183" s="41" t="str">
        <f t="shared" si="769"/>
        <v/>
      </c>
      <c r="W1183" s="74" t="str">
        <f>IF('Job Database'!$X1183="", "", 'Job Database'!$X1183)</f>
        <v/>
      </c>
      <c r="Y1183" s="41" t="str">
        <f>IF($W1183="", "", IF(COUNTIF($I$11:$I$3035, $W1183)&gt;0, "", MAX($Y$10:$Y1182)+1))</f>
        <v/>
      </c>
      <c r="Z1183" s="41">
        <v>1173</v>
      </c>
      <c r="AA1183" s="58" t="str">
        <f t="shared" si="770"/>
        <v/>
      </c>
      <c r="AC1183" s="41" t="str">
        <f t="shared" si="758"/>
        <v/>
      </c>
      <c r="AE1183" s="41" t="str">
        <f t="shared" si="771"/>
        <v/>
      </c>
      <c r="AJ1183" s="154" t="str">
        <f t="shared" si="772"/>
        <v/>
      </c>
      <c r="AL1183" s="120" t="str">
        <f t="shared" si="773"/>
        <v/>
      </c>
      <c r="AM1183" s="104" t="str">
        <f t="shared" si="774"/>
        <v/>
      </c>
      <c r="AN1183" s="104" t="str">
        <f t="shared" si="775"/>
        <v/>
      </c>
      <c r="AO1183" s="104" t="str">
        <f t="shared" si="759"/>
        <v/>
      </c>
      <c r="AP1183" s="104" t="str">
        <f t="shared" si="760"/>
        <v/>
      </c>
      <c r="AQ1183" s="121" t="str">
        <f t="shared" si="776"/>
        <v/>
      </c>
      <c r="AS1183" s="88" t="str">
        <f t="shared" si="761"/>
        <v/>
      </c>
      <c r="AT1183" s="68" t="str">
        <f t="shared" si="777"/>
        <v/>
      </c>
      <c r="AU1183" s="68" t="str">
        <f t="shared" si="778"/>
        <v/>
      </c>
      <c r="AV1183" s="68" t="str">
        <f t="shared" si="779"/>
        <v/>
      </c>
      <c r="AW1183" s="88" t="str">
        <f t="shared" si="762"/>
        <v/>
      </c>
      <c r="AZ1183" s="88" t="str">
        <f t="shared" si="763"/>
        <v/>
      </c>
      <c r="BA1183" s="68" t="str">
        <f t="shared" si="764"/>
        <v/>
      </c>
      <c r="BB1183" s="68" t="str">
        <f t="shared" si="765"/>
        <v/>
      </c>
      <c r="BC1183" s="68" t="str">
        <f t="shared" si="766"/>
        <v/>
      </c>
      <c r="BD1183" s="69" t="str">
        <f t="shared" si="767"/>
        <v/>
      </c>
      <c r="BE1183" s="69" t="str">
        <f t="shared" si="780"/>
        <v/>
      </c>
      <c r="BT1183" s="138" t="str">
        <f t="shared" ca="1" si="781"/>
        <v/>
      </c>
      <c r="BU1183" s="139" t="str">
        <f t="shared" ca="1" si="782"/>
        <v/>
      </c>
      <c r="BW1183" s="138" t="str">
        <f t="shared" si="783"/>
        <v/>
      </c>
      <c r="BX1183" s="104" t="str">
        <f t="shared" si="784"/>
        <v/>
      </c>
      <c r="BY1183" s="139" t="str">
        <f t="shared" si="785"/>
        <v/>
      </c>
      <c r="CA1183" s="138" t="str">
        <f t="shared" si="786"/>
        <v/>
      </c>
      <c r="CB1183" s="104" t="str">
        <f t="shared" si="787"/>
        <v/>
      </c>
      <c r="CC1183" s="139" t="str">
        <f t="shared" si="788"/>
        <v/>
      </c>
      <c r="CE1183" s="162" t="str">
        <f t="shared" si="789"/>
        <v/>
      </c>
      <c r="CF1183" s="163" t="str">
        <f t="shared" si="790"/>
        <v/>
      </c>
      <c r="CG1183" s="164" t="str">
        <f t="shared" si="791"/>
        <v/>
      </c>
      <c r="CI1183" s="162" t="str">
        <f t="shared" si="792"/>
        <v/>
      </c>
      <c r="CJ1183" s="163" t="str">
        <f t="shared" si="795"/>
        <v/>
      </c>
      <c r="CK1183" s="164" t="str">
        <f t="shared" si="796"/>
        <v/>
      </c>
      <c r="CM1183" s="169" t="str">
        <f t="shared" si="793"/>
        <v/>
      </c>
      <c r="CN1183" s="139" t="str">
        <f t="shared" si="794"/>
        <v/>
      </c>
      <c r="CP1183" s="41" t="str">
        <f>IF($CM1183="", "", COUNTIF($CM$11:$CM$3035, "&lt;"&amp;$CM1183)+1+COUNTIF($CM$11:$CM1183, $CM1183)-1)</f>
        <v/>
      </c>
    </row>
    <row r="1184" spans="1:94" x14ac:dyDescent="0.25">
      <c r="A1184" s="40"/>
      <c r="B1184" s="82" t="str">
        <f>IF($I1184="", "", IFERROR(INDEX('Job Database'!$AE$11:$AE$3035, MATCH($I1184, 'Job Database'!$X$11:$X$3035, 0)), ""))</f>
        <v/>
      </c>
      <c r="C1184" s="69" t="str">
        <f>IF($I1184="", "", IF(COUNTIF('Job Database'!$X$11:$X$3035, $I1184)=0, $AC$5, $AC$4))</f>
        <v/>
      </c>
      <c r="D1184" s="40"/>
      <c r="E1184" s="85" t="str">
        <f>IF($I1184="", "", IF(IFERROR(INDEX('Job Database'!$M$11:$M$3035, MATCH($I1184, 'Job Database'!$X$11:$X$3035, 0)), "")="", "", IFERROR(INDEX('Job Database'!$M$11:$M$3035, MATCH($I1184, 'Job Database'!$X$11:$X$3035, 0)), "")))</f>
        <v/>
      </c>
      <c r="F1184" s="40"/>
      <c r="G1184" s="88" t="str">
        <f t="shared" si="768"/>
        <v/>
      </c>
      <c r="H1184" s="40"/>
      <c r="I1184" s="24"/>
      <c r="J1184" s="34"/>
      <c r="K1184" s="106"/>
      <c r="L1184" s="79"/>
      <c r="M1184" s="34"/>
      <c r="N1184" s="79"/>
      <c r="O1184" s="31"/>
      <c r="P1184" s="53"/>
      <c r="Q1184" s="40"/>
      <c r="S1184" s="41" t="str">
        <f t="shared" si="756"/>
        <v/>
      </c>
      <c r="T1184" s="41" t="str">
        <f t="shared" si="757"/>
        <v/>
      </c>
      <c r="U1184" s="41" t="str">
        <f t="shared" si="769"/>
        <v/>
      </c>
      <c r="W1184" s="74" t="str">
        <f>IF('Job Database'!$X1184="", "", 'Job Database'!$X1184)</f>
        <v/>
      </c>
      <c r="Y1184" s="41" t="str">
        <f>IF($W1184="", "", IF(COUNTIF($I$11:$I$3035, $W1184)&gt;0, "", MAX($Y$10:$Y1183)+1))</f>
        <v/>
      </c>
      <c r="Z1184" s="41">
        <v>1174</v>
      </c>
      <c r="AA1184" s="58" t="str">
        <f t="shared" si="770"/>
        <v/>
      </c>
      <c r="AC1184" s="41" t="str">
        <f t="shared" si="758"/>
        <v/>
      </c>
      <c r="AE1184" s="41" t="str">
        <f t="shared" si="771"/>
        <v/>
      </c>
      <c r="AJ1184" s="154" t="str">
        <f t="shared" si="772"/>
        <v/>
      </c>
      <c r="AL1184" s="120" t="str">
        <f t="shared" si="773"/>
        <v/>
      </c>
      <c r="AM1184" s="104" t="str">
        <f t="shared" si="774"/>
        <v/>
      </c>
      <c r="AN1184" s="104" t="str">
        <f t="shared" si="775"/>
        <v/>
      </c>
      <c r="AO1184" s="104" t="str">
        <f t="shared" si="759"/>
        <v/>
      </c>
      <c r="AP1184" s="104" t="str">
        <f t="shared" si="760"/>
        <v/>
      </c>
      <c r="AQ1184" s="121" t="str">
        <f t="shared" si="776"/>
        <v/>
      </c>
      <c r="AS1184" s="88" t="str">
        <f t="shared" si="761"/>
        <v/>
      </c>
      <c r="AT1184" s="68" t="str">
        <f t="shared" si="777"/>
        <v/>
      </c>
      <c r="AU1184" s="68" t="str">
        <f t="shared" si="778"/>
        <v/>
      </c>
      <c r="AV1184" s="68" t="str">
        <f t="shared" si="779"/>
        <v/>
      </c>
      <c r="AW1184" s="88" t="str">
        <f t="shared" si="762"/>
        <v/>
      </c>
      <c r="AZ1184" s="88" t="str">
        <f t="shared" si="763"/>
        <v/>
      </c>
      <c r="BA1184" s="68" t="str">
        <f t="shared" si="764"/>
        <v/>
      </c>
      <c r="BB1184" s="68" t="str">
        <f t="shared" si="765"/>
        <v/>
      </c>
      <c r="BC1184" s="68" t="str">
        <f t="shared" si="766"/>
        <v/>
      </c>
      <c r="BD1184" s="69" t="str">
        <f t="shared" si="767"/>
        <v/>
      </c>
      <c r="BE1184" s="69" t="str">
        <f t="shared" si="780"/>
        <v/>
      </c>
      <c r="BT1184" s="138" t="str">
        <f t="shared" ca="1" si="781"/>
        <v/>
      </c>
      <c r="BU1184" s="139" t="str">
        <f t="shared" ca="1" si="782"/>
        <v/>
      </c>
      <c r="BW1184" s="138" t="str">
        <f t="shared" si="783"/>
        <v/>
      </c>
      <c r="BX1184" s="104" t="str">
        <f t="shared" si="784"/>
        <v/>
      </c>
      <c r="BY1184" s="139" t="str">
        <f t="shared" si="785"/>
        <v/>
      </c>
      <c r="CA1184" s="138" t="str">
        <f t="shared" si="786"/>
        <v/>
      </c>
      <c r="CB1184" s="104" t="str">
        <f t="shared" si="787"/>
        <v/>
      </c>
      <c r="CC1184" s="139" t="str">
        <f t="shared" si="788"/>
        <v/>
      </c>
      <c r="CE1184" s="162" t="str">
        <f t="shared" si="789"/>
        <v/>
      </c>
      <c r="CF1184" s="163" t="str">
        <f t="shared" si="790"/>
        <v/>
      </c>
      <c r="CG1184" s="164" t="str">
        <f t="shared" si="791"/>
        <v/>
      </c>
      <c r="CI1184" s="162" t="str">
        <f t="shared" si="792"/>
        <v/>
      </c>
      <c r="CJ1184" s="163" t="str">
        <f t="shared" si="795"/>
        <v/>
      </c>
      <c r="CK1184" s="164" t="str">
        <f t="shared" si="796"/>
        <v/>
      </c>
      <c r="CM1184" s="169" t="str">
        <f t="shared" si="793"/>
        <v/>
      </c>
      <c r="CN1184" s="139" t="str">
        <f t="shared" si="794"/>
        <v/>
      </c>
      <c r="CP1184" s="41" t="str">
        <f>IF($CM1184="", "", COUNTIF($CM$11:$CM$3035, "&lt;"&amp;$CM1184)+1+COUNTIF($CM$11:$CM1184, $CM1184)-1)</f>
        <v/>
      </c>
    </row>
    <row r="1185" spans="1:94" x14ac:dyDescent="0.25">
      <c r="A1185" s="40"/>
      <c r="B1185" s="82" t="str">
        <f>IF($I1185="", "", IFERROR(INDEX('Job Database'!$AE$11:$AE$3035, MATCH($I1185, 'Job Database'!$X$11:$X$3035, 0)), ""))</f>
        <v/>
      </c>
      <c r="C1185" s="69" t="str">
        <f>IF($I1185="", "", IF(COUNTIF('Job Database'!$X$11:$X$3035, $I1185)=0, $AC$5, $AC$4))</f>
        <v/>
      </c>
      <c r="D1185" s="40"/>
      <c r="E1185" s="85" t="str">
        <f>IF($I1185="", "", IF(IFERROR(INDEX('Job Database'!$M$11:$M$3035, MATCH($I1185, 'Job Database'!$X$11:$X$3035, 0)), "")="", "", IFERROR(INDEX('Job Database'!$M$11:$M$3035, MATCH($I1185, 'Job Database'!$X$11:$X$3035, 0)), "")))</f>
        <v/>
      </c>
      <c r="F1185" s="40"/>
      <c r="G1185" s="88" t="str">
        <f t="shared" si="768"/>
        <v/>
      </c>
      <c r="H1185" s="40"/>
      <c r="I1185" s="24"/>
      <c r="J1185" s="34"/>
      <c r="K1185" s="106"/>
      <c r="L1185" s="79"/>
      <c r="M1185" s="34"/>
      <c r="N1185" s="79"/>
      <c r="O1185" s="31"/>
      <c r="P1185" s="53"/>
      <c r="Q1185" s="40"/>
      <c r="S1185" s="41" t="str">
        <f t="shared" si="756"/>
        <v/>
      </c>
      <c r="T1185" s="41" t="str">
        <f t="shared" si="757"/>
        <v/>
      </c>
      <c r="U1185" s="41" t="str">
        <f t="shared" si="769"/>
        <v/>
      </c>
      <c r="W1185" s="74" t="str">
        <f>IF('Job Database'!$X1185="", "", 'Job Database'!$X1185)</f>
        <v/>
      </c>
      <c r="Y1185" s="41" t="str">
        <f>IF($W1185="", "", IF(COUNTIF($I$11:$I$3035, $W1185)&gt;0, "", MAX($Y$10:$Y1184)+1))</f>
        <v/>
      </c>
      <c r="Z1185" s="41">
        <v>1175</v>
      </c>
      <c r="AA1185" s="58" t="str">
        <f t="shared" si="770"/>
        <v/>
      </c>
      <c r="AC1185" s="41" t="str">
        <f t="shared" si="758"/>
        <v/>
      </c>
      <c r="AE1185" s="41" t="str">
        <f t="shared" si="771"/>
        <v/>
      </c>
      <c r="AJ1185" s="154" t="str">
        <f t="shared" si="772"/>
        <v/>
      </c>
      <c r="AL1185" s="120" t="str">
        <f t="shared" si="773"/>
        <v/>
      </c>
      <c r="AM1185" s="104" t="str">
        <f t="shared" si="774"/>
        <v/>
      </c>
      <c r="AN1185" s="104" t="str">
        <f t="shared" si="775"/>
        <v/>
      </c>
      <c r="AO1185" s="104" t="str">
        <f t="shared" si="759"/>
        <v/>
      </c>
      <c r="AP1185" s="104" t="str">
        <f t="shared" si="760"/>
        <v/>
      </c>
      <c r="AQ1185" s="121" t="str">
        <f t="shared" si="776"/>
        <v/>
      </c>
      <c r="AS1185" s="88" t="str">
        <f t="shared" si="761"/>
        <v/>
      </c>
      <c r="AT1185" s="68" t="str">
        <f t="shared" si="777"/>
        <v/>
      </c>
      <c r="AU1185" s="68" t="str">
        <f t="shared" si="778"/>
        <v/>
      </c>
      <c r="AV1185" s="68" t="str">
        <f t="shared" si="779"/>
        <v/>
      </c>
      <c r="AW1185" s="88" t="str">
        <f t="shared" si="762"/>
        <v/>
      </c>
      <c r="AZ1185" s="88" t="str">
        <f t="shared" si="763"/>
        <v/>
      </c>
      <c r="BA1185" s="68" t="str">
        <f t="shared" si="764"/>
        <v/>
      </c>
      <c r="BB1185" s="68" t="str">
        <f t="shared" si="765"/>
        <v/>
      </c>
      <c r="BC1185" s="68" t="str">
        <f t="shared" si="766"/>
        <v/>
      </c>
      <c r="BD1185" s="69" t="str">
        <f t="shared" si="767"/>
        <v/>
      </c>
      <c r="BE1185" s="69" t="str">
        <f t="shared" si="780"/>
        <v/>
      </c>
      <c r="BT1185" s="138" t="str">
        <f t="shared" ca="1" si="781"/>
        <v/>
      </c>
      <c r="BU1185" s="139" t="str">
        <f t="shared" ca="1" si="782"/>
        <v/>
      </c>
      <c r="BW1185" s="138" t="str">
        <f t="shared" si="783"/>
        <v/>
      </c>
      <c r="BX1185" s="104" t="str">
        <f t="shared" si="784"/>
        <v/>
      </c>
      <c r="BY1185" s="139" t="str">
        <f t="shared" si="785"/>
        <v/>
      </c>
      <c r="CA1185" s="138" t="str">
        <f t="shared" si="786"/>
        <v/>
      </c>
      <c r="CB1185" s="104" t="str">
        <f t="shared" si="787"/>
        <v/>
      </c>
      <c r="CC1185" s="139" t="str">
        <f t="shared" si="788"/>
        <v/>
      </c>
      <c r="CE1185" s="162" t="str">
        <f t="shared" si="789"/>
        <v/>
      </c>
      <c r="CF1185" s="163" t="str">
        <f t="shared" si="790"/>
        <v/>
      </c>
      <c r="CG1185" s="164" t="str">
        <f t="shared" si="791"/>
        <v/>
      </c>
      <c r="CI1185" s="162" t="str">
        <f t="shared" si="792"/>
        <v/>
      </c>
      <c r="CJ1185" s="163" t="str">
        <f t="shared" si="795"/>
        <v/>
      </c>
      <c r="CK1185" s="164" t="str">
        <f t="shared" si="796"/>
        <v/>
      </c>
      <c r="CM1185" s="169" t="str">
        <f t="shared" si="793"/>
        <v/>
      </c>
      <c r="CN1185" s="139" t="str">
        <f t="shared" si="794"/>
        <v/>
      </c>
      <c r="CP1185" s="41" t="str">
        <f>IF($CM1185="", "", COUNTIF($CM$11:$CM$3035, "&lt;"&amp;$CM1185)+1+COUNTIF($CM$11:$CM1185, $CM1185)-1)</f>
        <v/>
      </c>
    </row>
    <row r="1186" spans="1:94" x14ac:dyDescent="0.25">
      <c r="A1186" s="40"/>
      <c r="B1186" s="82" t="str">
        <f>IF($I1186="", "", IFERROR(INDEX('Job Database'!$AE$11:$AE$3035, MATCH($I1186, 'Job Database'!$X$11:$X$3035, 0)), ""))</f>
        <v/>
      </c>
      <c r="C1186" s="69" t="str">
        <f>IF($I1186="", "", IF(COUNTIF('Job Database'!$X$11:$X$3035, $I1186)=0, $AC$5, $AC$4))</f>
        <v/>
      </c>
      <c r="D1186" s="40"/>
      <c r="E1186" s="85" t="str">
        <f>IF($I1186="", "", IF(IFERROR(INDEX('Job Database'!$M$11:$M$3035, MATCH($I1186, 'Job Database'!$X$11:$X$3035, 0)), "")="", "", IFERROR(INDEX('Job Database'!$M$11:$M$3035, MATCH($I1186, 'Job Database'!$X$11:$X$3035, 0)), "")))</f>
        <v/>
      </c>
      <c r="F1186" s="40"/>
      <c r="G1186" s="88" t="str">
        <f t="shared" si="768"/>
        <v/>
      </c>
      <c r="H1186" s="40"/>
      <c r="I1186" s="24"/>
      <c r="J1186" s="34"/>
      <c r="K1186" s="106"/>
      <c r="L1186" s="79"/>
      <c r="M1186" s="34"/>
      <c r="N1186" s="79"/>
      <c r="O1186" s="31"/>
      <c r="P1186" s="53"/>
      <c r="Q1186" s="40"/>
      <c r="S1186" s="41" t="str">
        <f t="shared" si="756"/>
        <v/>
      </c>
      <c r="T1186" s="41" t="str">
        <f t="shared" si="757"/>
        <v/>
      </c>
      <c r="U1186" s="41" t="str">
        <f t="shared" si="769"/>
        <v/>
      </c>
      <c r="W1186" s="74" t="str">
        <f>IF('Job Database'!$X1186="", "", 'Job Database'!$X1186)</f>
        <v/>
      </c>
      <c r="Y1186" s="41" t="str">
        <f>IF($W1186="", "", IF(COUNTIF($I$11:$I$3035, $W1186)&gt;0, "", MAX($Y$10:$Y1185)+1))</f>
        <v/>
      </c>
      <c r="Z1186" s="41">
        <v>1176</v>
      </c>
      <c r="AA1186" s="58" t="str">
        <f t="shared" si="770"/>
        <v/>
      </c>
      <c r="AC1186" s="41" t="str">
        <f t="shared" si="758"/>
        <v/>
      </c>
      <c r="AE1186" s="41" t="str">
        <f t="shared" si="771"/>
        <v/>
      </c>
      <c r="AJ1186" s="154" t="str">
        <f t="shared" si="772"/>
        <v/>
      </c>
      <c r="AL1186" s="120" t="str">
        <f t="shared" si="773"/>
        <v/>
      </c>
      <c r="AM1186" s="104" t="str">
        <f t="shared" si="774"/>
        <v/>
      </c>
      <c r="AN1186" s="104" t="str">
        <f t="shared" si="775"/>
        <v/>
      </c>
      <c r="AO1186" s="104" t="str">
        <f t="shared" si="759"/>
        <v/>
      </c>
      <c r="AP1186" s="104" t="str">
        <f t="shared" si="760"/>
        <v/>
      </c>
      <c r="AQ1186" s="121" t="str">
        <f t="shared" si="776"/>
        <v/>
      </c>
      <c r="AS1186" s="88" t="str">
        <f t="shared" si="761"/>
        <v/>
      </c>
      <c r="AT1186" s="68" t="str">
        <f t="shared" si="777"/>
        <v/>
      </c>
      <c r="AU1186" s="68" t="str">
        <f t="shared" si="778"/>
        <v/>
      </c>
      <c r="AV1186" s="68" t="str">
        <f t="shared" si="779"/>
        <v/>
      </c>
      <c r="AW1186" s="88" t="str">
        <f t="shared" si="762"/>
        <v/>
      </c>
      <c r="AZ1186" s="88" t="str">
        <f t="shared" si="763"/>
        <v/>
      </c>
      <c r="BA1186" s="68" t="str">
        <f t="shared" si="764"/>
        <v/>
      </c>
      <c r="BB1186" s="68" t="str">
        <f t="shared" si="765"/>
        <v/>
      </c>
      <c r="BC1186" s="68" t="str">
        <f t="shared" si="766"/>
        <v/>
      </c>
      <c r="BD1186" s="69" t="str">
        <f t="shared" si="767"/>
        <v/>
      </c>
      <c r="BE1186" s="69" t="str">
        <f t="shared" si="780"/>
        <v/>
      </c>
      <c r="BT1186" s="138" t="str">
        <f t="shared" ca="1" si="781"/>
        <v/>
      </c>
      <c r="BU1186" s="139" t="str">
        <f t="shared" ca="1" si="782"/>
        <v/>
      </c>
      <c r="BW1186" s="138" t="str">
        <f t="shared" si="783"/>
        <v/>
      </c>
      <c r="BX1186" s="104" t="str">
        <f t="shared" si="784"/>
        <v/>
      </c>
      <c r="BY1186" s="139" t="str">
        <f t="shared" si="785"/>
        <v/>
      </c>
      <c r="CA1186" s="138" t="str">
        <f t="shared" si="786"/>
        <v/>
      </c>
      <c r="CB1186" s="104" t="str">
        <f t="shared" si="787"/>
        <v/>
      </c>
      <c r="CC1186" s="139" t="str">
        <f t="shared" si="788"/>
        <v/>
      </c>
      <c r="CE1186" s="162" t="str">
        <f t="shared" si="789"/>
        <v/>
      </c>
      <c r="CF1186" s="163" t="str">
        <f t="shared" si="790"/>
        <v/>
      </c>
      <c r="CG1186" s="164" t="str">
        <f t="shared" si="791"/>
        <v/>
      </c>
      <c r="CI1186" s="162" t="str">
        <f t="shared" si="792"/>
        <v/>
      </c>
      <c r="CJ1186" s="163" t="str">
        <f t="shared" si="795"/>
        <v/>
      </c>
      <c r="CK1186" s="164" t="str">
        <f t="shared" si="796"/>
        <v/>
      </c>
      <c r="CM1186" s="169" t="str">
        <f t="shared" si="793"/>
        <v/>
      </c>
      <c r="CN1186" s="139" t="str">
        <f t="shared" si="794"/>
        <v/>
      </c>
      <c r="CP1186" s="41" t="str">
        <f>IF($CM1186="", "", COUNTIF($CM$11:$CM$3035, "&lt;"&amp;$CM1186)+1+COUNTIF($CM$11:$CM1186, $CM1186)-1)</f>
        <v/>
      </c>
    </row>
    <row r="1187" spans="1:94" x14ac:dyDescent="0.25">
      <c r="A1187" s="40"/>
      <c r="B1187" s="82" t="str">
        <f>IF($I1187="", "", IFERROR(INDEX('Job Database'!$AE$11:$AE$3035, MATCH($I1187, 'Job Database'!$X$11:$X$3035, 0)), ""))</f>
        <v/>
      </c>
      <c r="C1187" s="69" t="str">
        <f>IF($I1187="", "", IF(COUNTIF('Job Database'!$X$11:$X$3035, $I1187)=0, $AC$5, $AC$4))</f>
        <v/>
      </c>
      <c r="D1187" s="40"/>
      <c r="E1187" s="85" t="str">
        <f>IF($I1187="", "", IF(IFERROR(INDEX('Job Database'!$M$11:$M$3035, MATCH($I1187, 'Job Database'!$X$11:$X$3035, 0)), "")="", "", IFERROR(INDEX('Job Database'!$M$11:$M$3035, MATCH($I1187, 'Job Database'!$X$11:$X$3035, 0)), "")))</f>
        <v/>
      </c>
      <c r="F1187" s="40"/>
      <c r="G1187" s="88" t="str">
        <f t="shared" si="768"/>
        <v/>
      </c>
      <c r="H1187" s="40"/>
      <c r="I1187" s="24"/>
      <c r="J1187" s="34"/>
      <c r="K1187" s="106"/>
      <c r="L1187" s="79"/>
      <c r="M1187" s="34"/>
      <c r="N1187" s="79"/>
      <c r="O1187" s="31"/>
      <c r="P1187" s="53"/>
      <c r="Q1187" s="40"/>
      <c r="S1187" s="41" t="str">
        <f t="shared" si="756"/>
        <v/>
      </c>
      <c r="T1187" s="41" t="str">
        <f t="shared" si="757"/>
        <v/>
      </c>
      <c r="U1187" s="41" t="str">
        <f t="shared" si="769"/>
        <v/>
      </c>
      <c r="W1187" s="74" t="str">
        <f>IF('Job Database'!$X1187="", "", 'Job Database'!$X1187)</f>
        <v/>
      </c>
      <c r="Y1187" s="41" t="str">
        <f>IF($W1187="", "", IF(COUNTIF($I$11:$I$3035, $W1187)&gt;0, "", MAX($Y$10:$Y1186)+1))</f>
        <v/>
      </c>
      <c r="Z1187" s="41">
        <v>1177</v>
      </c>
      <c r="AA1187" s="58" t="str">
        <f t="shared" si="770"/>
        <v/>
      </c>
      <c r="AC1187" s="41" t="str">
        <f t="shared" si="758"/>
        <v/>
      </c>
      <c r="AE1187" s="41" t="str">
        <f t="shared" si="771"/>
        <v/>
      </c>
      <c r="AJ1187" s="154" t="str">
        <f t="shared" si="772"/>
        <v/>
      </c>
      <c r="AL1187" s="120" t="str">
        <f t="shared" si="773"/>
        <v/>
      </c>
      <c r="AM1187" s="104" t="str">
        <f t="shared" si="774"/>
        <v/>
      </c>
      <c r="AN1187" s="104" t="str">
        <f t="shared" si="775"/>
        <v/>
      </c>
      <c r="AO1187" s="104" t="str">
        <f t="shared" si="759"/>
        <v/>
      </c>
      <c r="AP1187" s="104" t="str">
        <f t="shared" si="760"/>
        <v/>
      </c>
      <c r="AQ1187" s="121" t="str">
        <f t="shared" si="776"/>
        <v/>
      </c>
      <c r="AS1187" s="88" t="str">
        <f t="shared" si="761"/>
        <v/>
      </c>
      <c r="AT1187" s="68" t="str">
        <f t="shared" si="777"/>
        <v/>
      </c>
      <c r="AU1187" s="68" t="str">
        <f t="shared" si="778"/>
        <v/>
      </c>
      <c r="AV1187" s="68" t="str">
        <f t="shared" si="779"/>
        <v/>
      </c>
      <c r="AW1187" s="88" t="str">
        <f t="shared" si="762"/>
        <v/>
      </c>
      <c r="AZ1187" s="88" t="str">
        <f t="shared" si="763"/>
        <v/>
      </c>
      <c r="BA1187" s="68" t="str">
        <f t="shared" si="764"/>
        <v/>
      </c>
      <c r="BB1187" s="68" t="str">
        <f t="shared" si="765"/>
        <v/>
      </c>
      <c r="BC1187" s="68" t="str">
        <f t="shared" si="766"/>
        <v/>
      </c>
      <c r="BD1187" s="69" t="str">
        <f t="shared" si="767"/>
        <v/>
      </c>
      <c r="BE1187" s="69" t="str">
        <f t="shared" si="780"/>
        <v/>
      </c>
      <c r="BT1187" s="138" t="str">
        <f t="shared" ca="1" si="781"/>
        <v/>
      </c>
      <c r="BU1187" s="139" t="str">
        <f t="shared" ca="1" si="782"/>
        <v/>
      </c>
      <c r="BW1187" s="138" t="str">
        <f t="shared" si="783"/>
        <v/>
      </c>
      <c r="BX1187" s="104" t="str">
        <f t="shared" si="784"/>
        <v/>
      </c>
      <c r="BY1187" s="139" t="str">
        <f t="shared" si="785"/>
        <v/>
      </c>
      <c r="CA1187" s="138" t="str">
        <f t="shared" si="786"/>
        <v/>
      </c>
      <c r="CB1187" s="104" t="str">
        <f t="shared" si="787"/>
        <v/>
      </c>
      <c r="CC1187" s="139" t="str">
        <f t="shared" si="788"/>
        <v/>
      </c>
      <c r="CE1187" s="162" t="str">
        <f t="shared" si="789"/>
        <v/>
      </c>
      <c r="CF1187" s="163" t="str">
        <f t="shared" si="790"/>
        <v/>
      </c>
      <c r="CG1187" s="164" t="str">
        <f t="shared" si="791"/>
        <v/>
      </c>
      <c r="CI1187" s="162" t="str">
        <f t="shared" si="792"/>
        <v/>
      </c>
      <c r="CJ1187" s="163" t="str">
        <f t="shared" si="795"/>
        <v/>
      </c>
      <c r="CK1187" s="164" t="str">
        <f t="shared" si="796"/>
        <v/>
      </c>
      <c r="CM1187" s="169" t="str">
        <f t="shared" si="793"/>
        <v/>
      </c>
      <c r="CN1187" s="139" t="str">
        <f t="shared" si="794"/>
        <v/>
      </c>
      <c r="CP1187" s="41" t="str">
        <f>IF($CM1187="", "", COUNTIF($CM$11:$CM$3035, "&lt;"&amp;$CM1187)+1+COUNTIF($CM$11:$CM1187, $CM1187)-1)</f>
        <v/>
      </c>
    </row>
    <row r="1188" spans="1:94" x14ac:dyDescent="0.25">
      <c r="A1188" s="40"/>
      <c r="B1188" s="82" t="str">
        <f>IF($I1188="", "", IFERROR(INDEX('Job Database'!$AE$11:$AE$3035, MATCH($I1188, 'Job Database'!$X$11:$X$3035, 0)), ""))</f>
        <v/>
      </c>
      <c r="C1188" s="69" t="str">
        <f>IF($I1188="", "", IF(COUNTIF('Job Database'!$X$11:$X$3035, $I1188)=0, $AC$5, $AC$4))</f>
        <v/>
      </c>
      <c r="D1188" s="40"/>
      <c r="E1188" s="85" t="str">
        <f>IF($I1188="", "", IF(IFERROR(INDEX('Job Database'!$M$11:$M$3035, MATCH($I1188, 'Job Database'!$X$11:$X$3035, 0)), "")="", "", IFERROR(INDEX('Job Database'!$M$11:$M$3035, MATCH($I1188, 'Job Database'!$X$11:$X$3035, 0)), "")))</f>
        <v/>
      </c>
      <c r="F1188" s="40"/>
      <c r="G1188" s="88" t="str">
        <f t="shared" si="768"/>
        <v/>
      </c>
      <c r="H1188" s="40"/>
      <c r="I1188" s="24"/>
      <c r="J1188" s="34"/>
      <c r="K1188" s="106"/>
      <c r="L1188" s="79"/>
      <c r="M1188" s="34"/>
      <c r="N1188" s="79"/>
      <c r="O1188" s="31"/>
      <c r="P1188" s="53"/>
      <c r="Q1188" s="40"/>
      <c r="S1188" s="41" t="str">
        <f t="shared" si="756"/>
        <v/>
      </c>
      <c r="T1188" s="41" t="str">
        <f t="shared" si="757"/>
        <v/>
      </c>
      <c r="U1188" s="41" t="str">
        <f t="shared" si="769"/>
        <v/>
      </c>
      <c r="W1188" s="74" t="str">
        <f>IF('Job Database'!$X1188="", "", 'Job Database'!$X1188)</f>
        <v/>
      </c>
      <c r="Y1188" s="41" t="str">
        <f>IF($W1188="", "", IF(COUNTIF($I$11:$I$3035, $W1188)&gt;0, "", MAX($Y$10:$Y1187)+1))</f>
        <v/>
      </c>
      <c r="Z1188" s="41">
        <v>1178</v>
      </c>
      <c r="AA1188" s="58" t="str">
        <f t="shared" si="770"/>
        <v/>
      </c>
      <c r="AC1188" s="41" t="str">
        <f t="shared" si="758"/>
        <v/>
      </c>
      <c r="AE1188" s="41" t="str">
        <f t="shared" si="771"/>
        <v/>
      </c>
      <c r="AJ1188" s="154" t="str">
        <f t="shared" si="772"/>
        <v/>
      </c>
      <c r="AL1188" s="120" t="str">
        <f t="shared" si="773"/>
        <v/>
      </c>
      <c r="AM1188" s="104" t="str">
        <f t="shared" si="774"/>
        <v/>
      </c>
      <c r="AN1188" s="104" t="str">
        <f t="shared" si="775"/>
        <v/>
      </c>
      <c r="AO1188" s="104" t="str">
        <f t="shared" si="759"/>
        <v/>
      </c>
      <c r="AP1188" s="104" t="str">
        <f t="shared" si="760"/>
        <v/>
      </c>
      <c r="AQ1188" s="121" t="str">
        <f t="shared" si="776"/>
        <v/>
      </c>
      <c r="AS1188" s="88" t="str">
        <f t="shared" si="761"/>
        <v/>
      </c>
      <c r="AT1188" s="68" t="str">
        <f t="shared" si="777"/>
        <v/>
      </c>
      <c r="AU1188" s="68" t="str">
        <f t="shared" si="778"/>
        <v/>
      </c>
      <c r="AV1188" s="68" t="str">
        <f t="shared" si="779"/>
        <v/>
      </c>
      <c r="AW1188" s="88" t="str">
        <f t="shared" si="762"/>
        <v/>
      </c>
      <c r="AZ1188" s="88" t="str">
        <f t="shared" si="763"/>
        <v/>
      </c>
      <c r="BA1188" s="68" t="str">
        <f t="shared" si="764"/>
        <v/>
      </c>
      <c r="BB1188" s="68" t="str">
        <f t="shared" si="765"/>
        <v/>
      </c>
      <c r="BC1188" s="68" t="str">
        <f t="shared" si="766"/>
        <v/>
      </c>
      <c r="BD1188" s="69" t="str">
        <f t="shared" si="767"/>
        <v/>
      </c>
      <c r="BE1188" s="69" t="str">
        <f t="shared" si="780"/>
        <v/>
      </c>
      <c r="BT1188" s="138" t="str">
        <f t="shared" ca="1" si="781"/>
        <v/>
      </c>
      <c r="BU1188" s="139" t="str">
        <f t="shared" ca="1" si="782"/>
        <v/>
      </c>
      <c r="BW1188" s="138" t="str">
        <f t="shared" si="783"/>
        <v/>
      </c>
      <c r="BX1188" s="104" t="str">
        <f t="shared" si="784"/>
        <v/>
      </c>
      <c r="BY1188" s="139" t="str">
        <f t="shared" si="785"/>
        <v/>
      </c>
      <c r="CA1188" s="138" t="str">
        <f t="shared" si="786"/>
        <v/>
      </c>
      <c r="CB1188" s="104" t="str">
        <f t="shared" si="787"/>
        <v/>
      </c>
      <c r="CC1188" s="139" t="str">
        <f t="shared" si="788"/>
        <v/>
      </c>
      <c r="CE1188" s="162" t="str">
        <f t="shared" si="789"/>
        <v/>
      </c>
      <c r="CF1188" s="163" t="str">
        <f t="shared" si="790"/>
        <v/>
      </c>
      <c r="CG1188" s="164" t="str">
        <f t="shared" si="791"/>
        <v/>
      </c>
      <c r="CI1188" s="162" t="str">
        <f t="shared" si="792"/>
        <v/>
      </c>
      <c r="CJ1188" s="163" t="str">
        <f t="shared" si="795"/>
        <v/>
      </c>
      <c r="CK1188" s="164" t="str">
        <f t="shared" si="796"/>
        <v/>
      </c>
      <c r="CM1188" s="169" t="str">
        <f t="shared" si="793"/>
        <v/>
      </c>
      <c r="CN1188" s="139" t="str">
        <f t="shared" si="794"/>
        <v/>
      </c>
      <c r="CP1188" s="41" t="str">
        <f>IF($CM1188="", "", COUNTIF($CM$11:$CM$3035, "&lt;"&amp;$CM1188)+1+COUNTIF($CM$11:$CM1188, $CM1188)-1)</f>
        <v/>
      </c>
    </row>
    <row r="1189" spans="1:94" x14ac:dyDescent="0.25">
      <c r="A1189" s="40"/>
      <c r="B1189" s="82" t="str">
        <f>IF($I1189="", "", IFERROR(INDEX('Job Database'!$AE$11:$AE$3035, MATCH($I1189, 'Job Database'!$X$11:$X$3035, 0)), ""))</f>
        <v/>
      </c>
      <c r="C1189" s="69" t="str">
        <f>IF($I1189="", "", IF(COUNTIF('Job Database'!$X$11:$X$3035, $I1189)=0, $AC$5, $AC$4))</f>
        <v/>
      </c>
      <c r="D1189" s="40"/>
      <c r="E1189" s="85" t="str">
        <f>IF($I1189="", "", IF(IFERROR(INDEX('Job Database'!$M$11:$M$3035, MATCH($I1189, 'Job Database'!$X$11:$X$3035, 0)), "")="", "", IFERROR(INDEX('Job Database'!$M$11:$M$3035, MATCH($I1189, 'Job Database'!$X$11:$X$3035, 0)), "")))</f>
        <v/>
      </c>
      <c r="F1189" s="40"/>
      <c r="G1189" s="88" t="str">
        <f t="shared" si="768"/>
        <v/>
      </c>
      <c r="H1189" s="40"/>
      <c r="I1189" s="24"/>
      <c r="J1189" s="34"/>
      <c r="K1189" s="106"/>
      <c r="L1189" s="79"/>
      <c r="M1189" s="34"/>
      <c r="N1189" s="79"/>
      <c r="O1189" s="31"/>
      <c r="P1189" s="53"/>
      <c r="Q1189" s="40"/>
      <c r="S1189" s="41" t="str">
        <f t="shared" si="756"/>
        <v/>
      </c>
      <c r="T1189" s="41" t="str">
        <f t="shared" si="757"/>
        <v/>
      </c>
      <c r="U1189" s="41" t="str">
        <f t="shared" si="769"/>
        <v/>
      </c>
      <c r="W1189" s="74" t="str">
        <f>IF('Job Database'!$X1189="", "", 'Job Database'!$X1189)</f>
        <v/>
      </c>
      <c r="Y1189" s="41" t="str">
        <f>IF($W1189="", "", IF(COUNTIF($I$11:$I$3035, $W1189)&gt;0, "", MAX($Y$10:$Y1188)+1))</f>
        <v/>
      </c>
      <c r="Z1189" s="41">
        <v>1179</v>
      </c>
      <c r="AA1189" s="58" t="str">
        <f t="shared" si="770"/>
        <v/>
      </c>
      <c r="AC1189" s="41" t="str">
        <f t="shared" si="758"/>
        <v/>
      </c>
      <c r="AE1189" s="41" t="str">
        <f t="shared" si="771"/>
        <v/>
      </c>
      <c r="AJ1189" s="154" t="str">
        <f t="shared" si="772"/>
        <v/>
      </c>
      <c r="AL1189" s="120" t="str">
        <f t="shared" si="773"/>
        <v/>
      </c>
      <c r="AM1189" s="104" t="str">
        <f t="shared" si="774"/>
        <v/>
      </c>
      <c r="AN1189" s="104" t="str">
        <f t="shared" si="775"/>
        <v/>
      </c>
      <c r="AO1189" s="104" t="str">
        <f t="shared" si="759"/>
        <v/>
      </c>
      <c r="AP1189" s="104" t="str">
        <f t="shared" si="760"/>
        <v/>
      </c>
      <c r="AQ1189" s="121" t="str">
        <f t="shared" si="776"/>
        <v/>
      </c>
      <c r="AS1189" s="88" t="str">
        <f t="shared" si="761"/>
        <v/>
      </c>
      <c r="AT1189" s="68" t="str">
        <f t="shared" si="777"/>
        <v/>
      </c>
      <c r="AU1189" s="68" t="str">
        <f t="shared" si="778"/>
        <v/>
      </c>
      <c r="AV1189" s="68" t="str">
        <f t="shared" si="779"/>
        <v/>
      </c>
      <c r="AW1189" s="88" t="str">
        <f t="shared" si="762"/>
        <v/>
      </c>
      <c r="AZ1189" s="88" t="str">
        <f t="shared" si="763"/>
        <v/>
      </c>
      <c r="BA1189" s="68" t="str">
        <f t="shared" si="764"/>
        <v/>
      </c>
      <c r="BB1189" s="68" t="str">
        <f t="shared" si="765"/>
        <v/>
      </c>
      <c r="BC1189" s="68" t="str">
        <f t="shared" si="766"/>
        <v/>
      </c>
      <c r="BD1189" s="69" t="str">
        <f t="shared" si="767"/>
        <v/>
      </c>
      <c r="BE1189" s="69" t="str">
        <f t="shared" si="780"/>
        <v/>
      </c>
      <c r="BT1189" s="138" t="str">
        <f t="shared" ca="1" si="781"/>
        <v/>
      </c>
      <c r="BU1189" s="139" t="str">
        <f t="shared" ca="1" si="782"/>
        <v/>
      </c>
      <c r="BW1189" s="138" t="str">
        <f t="shared" si="783"/>
        <v/>
      </c>
      <c r="BX1189" s="104" t="str">
        <f t="shared" si="784"/>
        <v/>
      </c>
      <c r="BY1189" s="139" t="str">
        <f t="shared" si="785"/>
        <v/>
      </c>
      <c r="CA1189" s="138" t="str">
        <f t="shared" si="786"/>
        <v/>
      </c>
      <c r="CB1189" s="104" t="str">
        <f t="shared" si="787"/>
        <v/>
      </c>
      <c r="CC1189" s="139" t="str">
        <f t="shared" si="788"/>
        <v/>
      </c>
      <c r="CE1189" s="162" t="str">
        <f t="shared" si="789"/>
        <v/>
      </c>
      <c r="CF1189" s="163" t="str">
        <f t="shared" si="790"/>
        <v/>
      </c>
      <c r="CG1189" s="164" t="str">
        <f t="shared" si="791"/>
        <v/>
      </c>
      <c r="CI1189" s="162" t="str">
        <f t="shared" si="792"/>
        <v/>
      </c>
      <c r="CJ1189" s="163" t="str">
        <f t="shared" si="795"/>
        <v/>
      </c>
      <c r="CK1189" s="164" t="str">
        <f t="shared" si="796"/>
        <v/>
      </c>
      <c r="CM1189" s="169" t="str">
        <f t="shared" si="793"/>
        <v/>
      </c>
      <c r="CN1189" s="139" t="str">
        <f t="shared" si="794"/>
        <v/>
      </c>
      <c r="CP1189" s="41" t="str">
        <f>IF($CM1189="", "", COUNTIF($CM$11:$CM$3035, "&lt;"&amp;$CM1189)+1+COUNTIF($CM$11:$CM1189, $CM1189)-1)</f>
        <v/>
      </c>
    </row>
    <row r="1190" spans="1:94" x14ac:dyDescent="0.25">
      <c r="A1190" s="40"/>
      <c r="B1190" s="82" t="str">
        <f>IF($I1190="", "", IFERROR(INDEX('Job Database'!$AE$11:$AE$3035, MATCH($I1190, 'Job Database'!$X$11:$X$3035, 0)), ""))</f>
        <v/>
      </c>
      <c r="C1190" s="69" t="str">
        <f>IF($I1190="", "", IF(COUNTIF('Job Database'!$X$11:$X$3035, $I1190)=0, $AC$5, $AC$4))</f>
        <v/>
      </c>
      <c r="D1190" s="40"/>
      <c r="E1190" s="85" t="str">
        <f>IF($I1190="", "", IF(IFERROR(INDEX('Job Database'!$M$11:$M$3035, MATCH($I1190, 'Job Database'!$X$11:$X$3035, 0)), "")="", "", IFERROR(INDEX('Job Database'!$M$11:$M$3035, MATCH($I1190, 'Job Database'!$X$11:$X$3035, 0)), "")))</f>
        <v/>
      </c>
      <c r="F1190" s="40"/>
      <c r="G1190" s="88" t="str">
        <f t="shared" si="768"/>
        <v/>
      </c>
      <c r="H1190" s="40"/>
      <c r="I1190" s="24"/>
      <c r="J1190" s="34"/>
      <c r="K1190" s="106"/>
      <c r="L1190" s="79"/>
      <c r="M1190" s="34"/>
      <c r="N1190" s="79"/>
      <c r="O1190" s="31"/>
      <c r="P1190" s="53"/>
      <c r="Q1190" s="40"/>
      <c r="S1190" s="41" t="str">
        <f t="shared" si="756"/>
        <v/>
      </c>
      <c r="T1190" s="41" t="str">
        <f t="shared" si="757"/>
        <v/>
      </c>
      <c r="U1190" s="41" t="str">
        <f t="shared" si="769"/>
        <v/>
      </c>
      <c r="W1190" s="74" t="str">
        <f>IF('Job Database'!$X1190="", "", 'Job Database'!$X1190)</f>
        <v/>
      </c>
      <c r="Y1190" s="41" t="str">
        <f>IF($W1190="", "", IF(COUNTIF($I$11:$I$3035, $W1190)&gt;0, "", MAX($Y$10:$Y1189)+1))</f>
        <v/>
      </c>
      <c r="Z1190" s="41">
        <v>1180</v>
      </c>
      <c r="AA1190" s="58" t="str">
        <f t="shared" si="770"/>
        <v/>
      </c>
      <c r="AC1190" s="41" t="str">
        <f t="shared" si="758"/>
        <v/>
      </c>
      <c r="AE1190" s="41" t="str">
        <f t="shared" si="771"/>
        <v/>
      </c>
      <c r="AJ1190" s="154" t="str">
        <f t="shared" si="772"/>
        <v/>
      </c>
      <c r="AL1190" s="120" t="str">
        <f t="shared" si="773"/>
        <v/>
      </c>
      <c r="AM1190" s="104" t="str">
        <f t="shared" si="774"/>
        <v/>
      </c>
      <c r="AN1190" s="104" t="str">
        <f t="shared" si="775"/>
        <v/>
      </c>
      <c r="AO1190" s="104" t="str">
        <f t="shared" si="759"/>
        <v/>
      </c>
      <c r="AP1190" s="104" t="str">
        <f t="shared" si="760"/>
        <v/>
      </c>
      <c r="AQ1190" s="121" t="str">
        <f t="shared" si="776"/>
        <v/>
      </c>
      <c r="AS1190" s="88" t="str">
        <f t="shared" si="761"/>
        <v/>
      </c>
      <c r="AT1190" s="68" t="str">
        <f t="shared" si="777"/>
        <v/>
      </c>
      <c r="AU1190" s="68" t="str">
        <f t="shared" si="778"/>
        <v/>
      </c>
      <c r="AV1190" s="68" t="str">
        <f t="shared" si="779"/>
        <v/>
      </c>
      <c r="AW1190" s="88" t="str">
        <f t="shared" si="762"/>
        <v/>
      </c>
      <c r="AZ1190" s="88" t="str">
        <f t="shared" si="763"/>
        <v/>
      </c>
      <c r="BA1190" s="68" t="str">
        <f t="shared" si="764"/>
        <v/>
      </c>
      <c r="BB1190" s="68" t="str">
        <f t="shared" si="765"/>
        <v/>
      </c>
      <c r="BC1190" s="68" t="str">
        <f t="shared" si="766"/>
        <v/>
      </c>
      <c r="BD1190" s="69" t="str">
        <f t="shared" si="767"/>
        <v/>
      </c>
      <c r="BE1190" s="69" t="str">
        <f t="shared" si="780"/>
        <v/>
      </c>
      <c r="BT1190" s="138" t="str">
        <f t="shared" ca="1" si="781"/>
        <v/>
      </c>
      <c r="BU1190" s="139" t="str">
        <f t="shared" ca="1" si="782"/>
        <v/>
      </c>
      <c r="BW1190" s="138" t="str">
        <f t="shared" si="783"/>
        <v/>
      </c>
      <c r="BX1190" s="104" t="str">
        <f t="shared" si="784"/>
        <v/>
      </c>
      <c r="BY1190" s="139" t="str">
        <f t="shared" si="785"/>
        <v/>
      </c>
      <c r="CA1190" s="138" t="str">
        <f t="shared" si="786"/>
        <v/>
      </c>
      <c r="CB1190" s="104" t="str">
        <f t="shared" si="787"/>
        <v/>
      </c>
      <c r="CC1190" s="139" t="str">
        <f t="shared" si="788"/>
        <v/>
      </c>
      <c r="CE1190" s="162" t="str">
        <f t="shared" si="789"/>
        <v/>
      </c>
      <c r="CF1190" s="163" t="str">
        <f t="shared" si="790"/>
        <v/>
      </c>
      <c r="CG1190" s="164" t="str">
        <f t="shared" si="791"/>
        <v/>
      </c>
      <c r="CI1190" s="162" t="str">
        <f t="shared" si="792"/>
        <v/>
      </c>
      <c r="CJ1190" s="163" t="str">
        <f t="shared" si="795"/>
        <v/>
      </c>
      <c r="CK1190" s="164" t="str">
        <f t="shared" si="796"/>
        <v/>
      </c>
      <c r="CM1190" s="169" t="str">
        <f t="shared" si="793"/>
        <v/>
      </c>
      <c r="CN1190" s="139" t="str">
        <f t="shared" si="794"/>
        <v/>
      </c>
      <c r="CP1190" s="41" t="str">
        <f>IF($CM1190="", "", COUNTIF($CM$11:$CM$3035, "&lt;"&amp;$CM1190)+1+COUNTIF($CM$11:$CM1190, $CM1190)-1)</f>
        <v/>
      </c>
    </row>
    <row r="1191" spans="1:94" x14ac:dyDescent="0.25">
      <c r="A1191" s="40"/>
      <c r="B1191" s="82" t="str">
        <f>IF($I1191="", "", IFERROR(INDEX('Job Database'!$AE$11:$AE$3035, MATCH($I1191, 'Job Database'!$X$11:$X$3035, 0)), ""))</f>
        <v/>
      </c>
      <c r="C1191" s="69" t="str">
        <f>IF($I1191="", "", IF(COUNTIF('Job Database'!$X$11:$X$3035, $I1191)=0, $AC$5, $AC$4))</f>
        <v/>
      </c>
      <c r="D1191" s="40"/>
      <c r="E1191" s="85" t="str">
        <f>IF($I1191="", "", IF(IFERROR(INDEX('Job Database'!$M$11:$M$3035, MATCH($I1191, 'Job Database'!$X$11:$X$3035, 0)), "")="", "", IFERROR(INDEX('Job Database'!$M$11:$M$3035, MATCH($I1191, 'Job Database'!$X$11:$X$3035, 0)), "")))</f>
        <v/>
      </c>
      <c r="F1191" s="40"/>
      <c r="G1191" s="88" t="str">
        <f t="shared" si="768"/>
        <v/>
      </c>
      <c r="H1191" s="40"/>
      <c r="I1191" s="24"/>
      <c r="J1191" s="34"/>
      <c r="K1191" s="106"/>
      <c r="L1191" s="79"/>
      <c r="M1191" s="34"/>
      <c r="N1191" s="79"/>
      <c r="O1191" s="31"/>
      <c r="P1191" s="53"/>
      <c r="Q1191" s="40"/>
      <c r="S1191" s="41" t="str">
        <f t="shared" si="756"/>
        <v/>
      </c>
      <c r="T1191" s="41" t="str">
        <f t="shared" si="757"/>
        <v/>
      </c>
      <c r="U1191" s="41" t="str">
        <f t="shared" si="769"/>
        <v/>
      </c>
      <c r="W1191" s="74" t="str">
        <f>IF('Job Database'!$X1191="", "", 'Job Database'!$X1191)</f>
        <v/>
      </c>
      <c r="Y1191" s="41" t="str">
        <f>IF($W1191="", "", IF(COUNTIF($I$11:$I$3035, $W1191)&gt;0, "", MAX($Y$10:$Y1190)+1))</f>
        <v/>
      </c>
      <c r="Z1191" s="41">
        <v>1181</v>
      </c>
      <c r="AA1191" s="58" t="str">
        <f t="shared" si="770"/>
        <v/>
      </c>
      <c r="AC1191" s="41" t="str">
        <f t="shared" si="758"/>
        <v/>
      </c>
      <c r="AE1191" s="41" t="str">
        <f t="shared" si="771"/>
        <v/>
      </c>
      <c r="AJ1191" s="154" t="str">
        <f t="shared" si="772"/>
        <v/>
      </c>
      <c r="AL1191" s="120" t="str">
        <f t="shared" si="773"/>
        <v/>
      </c>
      <c r="AM1191" s="104" t="str">
        <f t="shared" si="774"/>
        <v/>
      </c>
      <c r="AN1191" s="104" t="str">
        <f t="shared" si="775"/>
        <v/>
      </c>
      <c r="AO1191" s="104" t="str">
        <f t="shared" si="759"/>
        <v/>
      </c>
      <c r="AP1191" s="104" t="str">
        <f t="shared" si="760"/>
        <v/>
      </c>
      <c r="AQ1191" s="121" t="str">
        <f t="shared" si="776"/>
        <v/>
      </c>
      <c r="AS1191" s="88" t="str">
        <f t="shared" si="761"/>
        <v/>
      </c>
      <c r="AT1191" s="68" t="str">
        <f t="shared" si="777"/>
        <v/>
      </c>
      <c r="AU1191" s="68" t="str">
        <f t="shared" si="778"/>
        <v/>
      </c>
      <c r="AV1191" s="68" t="str">
        <f t="shared" si="779"/>
        <v/>
      </c>
      <c r="AW1191" s="88" t="str">
        <f t="shared" si="762"/>
        <v/>
      </c>
      <c r="AZ1191" s="88" t="str">
        <f t="shared" si="763"/>
        <v/>
      </c>
      <c r="BA1191" s="68" t="str">
        <f t="shared" si="764"/>
        <v/>
      </c>
      <c r="BB1191" s="68" t="str">
        <f t="shared" si="765"/>
        <v/>
      </c>
      <c r="BC1191" s="68" t="str">
        <f t="shared" si="766"/>
        <v/>
      </c>
      <c r="BD1191" s="69" t="str">
        <f t="shared" si="767"/>
        <v/>
      </c>
      <c r="BE1191" s="69" t="str">
        <f t="shared" si="780"/>
        <v/>
      </c>
      <c r="BT1191" s="138" t="str">
        <f t="shared" ca="1" si="781"/>
        <v/>
      </c>
      <c r="BU1191" s="139" t="str">
        <f t="shared" ca="1" si="782"/>
        <v/>
      </c>
      <c r="BW1191" s="138" t="str">
        <f t="shared" si="783"/>
        <v/>
      </c>
      <c r="BX1191" s="104" t="str">
        <f t="shared" si="784"/>
        <v/>
      </c>
      <c r="BY1191" s="139" t="str">
        <f t="shared" si="785"/>
        <v/>
      </c>
      <c r="CA1191" s="138" t="str">
        <f t="shared" si="786"/>
        <v/>
      </c>
      <c r="CB1191" s="104" t="str">
        <f t="shared" si="787"/>
        <v/>
      </c>
      <c r="CC1191" s="139" t="str">
        <f t="shared" si="788"/>
        <v/>
      </c>
      <c r="CE1191" s="162" t="str">
        <f t="shared" si="789"/>
        <v/>
      </c>
      <c r="CF1191" s="163" t="str">
        <f t="shared" si="790"/>
        <v/>
      </c>
      <c r="CG1191" s="164" t="str">
        <f t="shared" si="791"/>
        <v/>
      </c>
      <c r="CI1191" s="162" t="str">
        <f t="shared" si="792"/>
        <v/>
      </c>
      <c r="CJ1191" s="163" t="str">
        <f t="shared" si="795"/>
        <v/>
      </c>
      <c r="CK1191" s="164" t="str">
        <f t="shared" si="796"/>
        <v/>
      </c>
      <c r="CM1191" s="169" t="str">
        <f t="shared" si="793"/>
        <v/>
      </c>
      <c r="CN1191" s="139" t="str">
        <f t="shared" si="794"/>
        <v/>
      </c>
      <c r="CP1191" s="41" t="str">
        <f>IF($CM1191="", "", COUNTIF($CM$11:$CM$3035, "&lt;"&amp;$CM1191)+1+COUNTIF($CM$11:$CM1191, $CM1191)-1)</f>
        <v/>
      </c>
    </row>
    <row r="1192" spans="1:94" x14ac:dyDescent="0.25">
      <c r="A1192" s="40"/>
      <c r="B1192" s="82" t="str">
        <f>IF($I1192="", "", IFERROR(INDEX('Job Database'!$AE$11:$AE$3035, MATCH($I1192, 'Job Database'!$X$11:$X$3035, 0)), ""))</f>
        <v/>
      </c>
      <c r="C1192" s="69" t="str">
        <f>IF($I1192="", "", IF(COUNTIF('Job Database'!$X$11:$X$3035, $I1192)=0, $AC$5, $AC$4))</f>
        <v/>
      </c>
      <c r="D1192" s="40"/>
      <c r="E1192" s="85" t="str">
        <f>IF($I1192="", "", IF(IFERROR(INDEX('Job Database'!$M$11:$M$3035, MATCH($I1192, 'Job Database'!$X$11:$X$3035, 0)), "")="", "", IFERROR(INDEX('Job Database'!$M$11:$M$3035, MATCH($I1192, 'Job Database'!$X$11:$X$3035, 0)), "")))</f>
        <v/>
      </c>
      <c r="F1192" s="40"/>
      <c r="G1192" s="88" t="str">
        <f t="shared" si="768"/>
        <v/>
      </c>
      <c r="H1192" s="40"/>
      <c r="I1192" s="24"/>
      <c r="J1192" s="34"/>
      <c r="K1192" s="106"/>
      <c r="L1192" s="79"/>
      <c r="M1192" s="34"/>
      <c r="N1192" s="79"/>
      <c r="O1192" s="31"/>
      <c r="P1192" s="53"/>
      <c r="Q1192" s="40"/>
      <c r="S1192" s="41" t="str">
        <f t="shared" si="756"/>
        <v/>
      </c>
      <c r="T1192" s="41" t="str">
        <f t="shared" si="757"/>
        <v/>
      </c>
      <c r="U1192" s="41" t="str">
        <f t="shared" si="769"/>
        <v/>
      </c>
      <c r="W1192" s="74" t="str">
        <f>IF('Job Database'!$X1192="", "", 'Job Database'!$X1192)</f>
        <v/>
      </c>
      <c r="Y1192" s="41" t="str">
        <f>IF($W1192="", "", IF(COUNTIF($I$11:$I$3035, $W1192)&gt;0, "", MAX($Y$10:$Y1191)+1))</f>
        <v/>
      </c>
      <c r="Z1192" s="41">
        <v>1182</v>
      </c>
      <c r="AA1192" s="58" t="str">
        <f t="shared" si="770"/>
        <v/>
      </c>
      <c r="AC1192" s="41" t="str">
        <f t="shared" si="758"/>
        <v/>
      </c>
      <c r="AE1192" s="41" t="str">
        <f t="shared" si="771"/>
        <v/>
      </c>
      <c r="AJ1192" s="154" t="str">
        <f t="shared" si="772"/>
        <v/>
      </c>
      <c r="AL1192" s="120" t="str">
        <f t="shared" si="773"/>
        <v/>
      </c>
      <c r="AM1192" s="104" t="str">
        <f t="shared" si="774"/>
        <v/>
      </c>
      <c r="AN1192" s="104" t="str">
        <f t="shared" si="775"/>
        <v/>
      </c>
      <c r="AO1192" s="104" t="str">
        <f t="shared" si="759"/>
        <v/>
      </c>
      <c r="AP1192" s="104" t="str">
        <f t="shared" si="760"/>
        <v/>
      </c>
      <c r="AQ1192" s="121" t="str">
        <f t="shared" si="776"/>
        <v/>
      </c>
      <c r="AS1192" s="88" t="str">
        <f t="shared" si="761"/>
        <v/>
      </c>
      <c r="AT1192" s="68" t="str">
        <f t="shared" si="777"/>
        <v/>
      </c>
      <c r="AU1192" s="68" t="str">
        <f t="shared" si="778"/>
        <v/>
      </c>
      <c r="AV1192" s="68" t="str">
        <f t="shared" si="779"/>
        <v/>
      </c>
      <c r="AW1192" s="88" t="str">
        <f t="shared" si="762"/>
        <v/>
      </c>
      <c r="AZ1192" s="88" t="str">
        <f t="shared" si="763"/>
        <v/>
      </c>
      <c r="BA1192" s="68" t="str">
        <f t="shared" si="764"/>
        <v/>
      </c>
      <c r="BB1192" s="68" t="str">
        <f t="shared" si="765"/>
        <v/>
      </c>
      <c r="BC1192" s="68" t="str">
        <f t="shared" si="766"/>
        <v/>
      </c>
      <c r="BD1192" s="69" t="str">
        <f t="shared" si="767"/>
        <v/>
      </c>
      <c r="BE1192" s="69" t="str">
        <f t="shared" si="780"/>
        <v/>
      </c>
      <c r="BT1192" s="138" t="str">
        <f t="shared" ca="1" si="781"/>
        <v/>
      </c>
      <c r="BU1192" s="139" t="str">
        <f t="shared" ca="1" si="782"/>
        <v/>
      </c>
      <c r="BW1192" s="138" t="str">
        <f t="shared" si="783"/>
        <v/>
      </c>
      <c r="BX1192" s="104" t="str">
        <f t="shared" si="784"/>
        <v/>
      </c>
      <c r="BY1192" s="139" t="str">
        <f t="shared" si="785"/>
        <v/>
      </c>
      <c r="CA1192" s="138" t="str">
        <f t="shared" si="786"/>
        <v/>
      </c>
      <c r="CB1192" s="104" t="str">
        <f t="shared" si="787"/>
        <v/>
      </c>
      <c r="CC1192" s="139" t="str">
        <f t="shared" si="788"/>
        <v/>
      </c>
      <c r="CE1192" s="162" t="str">
        <f t="shared" si="789"/>
        <v/>
      </c>
      <c r="CF1192" s="163" t="str">
        <f t="shared" si="790"/>
        <v/>
      </c>
      <c r="CG1192" s="164" t="str">
        <f t="shared" si="791"/>
        <v/>
      </c>
      <c r="CI1192" s="162" t="str">
        <f t="shared" si="792"/>
        <v/>
      </c>
      <c r="CJ1192" s="163" t="str">
        <f t="shared" si="795"/>
        <v/>
      </c>
      <c r="CK1192" s="164" t="str">
        <f t="shared" si="796"/>
        <v/>
      </c>
      <c r="CM1192" s="169" t="str">
        <f t="shared" si="793"/>
        <v/>
      </c>
      <c r="CN1192" s="139" t="str">
        <f t="shared" si="794"/>
        <v/>
      </c>
      <c r="CP1192" s="41" t="str">
        <f>IF($CM1192="", "", COUNTIF($CM$11:$CM$3035, "&lt;"&amp;$CM1192)+1+COUNTIF($CM$11:$CM1192, $CM1192)-1)</f>
        <v/>
      </c>
    </row>
    <row r="1193" spans="1:94" x14ac:dyDescent="0.25">
      <c r="A1193" s="40"/>
      <c r="B1193" s="82" t="str">
        <f>IF($I1193="", "", IFERROR(INDEX('Job Database'!$AE$11:$AE$3035, MATCH($I1193, 'Job Database'!$X$11:$X$3035, 0)), ""))</f>
        <v/>
      </c>
      <c r="C1193" s="69" t="str">
        <f>IF($I1193="", "", IF(COUNTIF('Job Database'!$X$11:$X$3035, $I1193)=0, $AC$5, $AC$4))</f>
        <v/>
      </c>
      <c r="D1193" s="40"/>
      <c r="E1193" s="85" t="str">
        <f>IF($I1193="", "", IF(IFERROR(INDEX('Job Database'!$M$11:$M$3035, MATCH($I1193, 'Job Database'!$X$11:$X$3035, 0)), "")="", "", IFERROR(INDEX('Job Database'!$M$11:$M$3035, MATCH($I1193, 'Job Database'!$X$11:$X$3035, 0)), "")))</f>
        <v/>
      </c>
      <c r="F1193" s="40"/>
      <c r="G1193" s="88" t="str">
        <f t="shared" si="768"/>
        <v/>
      </c>
      <c r="H1193" s="40"/>
      <c r="I1193" s="24"/>
      <c r="J1193" s="34"/>
      <c r="K1193" s="106"/>
      <c r="L1193" s="79"/>
      <c r="M1193" s="34"/>
      <c r="N1193" s="79"/>
      <c r="O1193" s="31"/>
      <c r="P1193" s="53"/>
      <c r="Q1193" s="40"/>
      <c r="S1193" s="41" t="str">
        <f t="shared" si="756"/>
        <v/>
      </c>
      <c r="T1193" s="41" t="str">
        <f t="shared" si="757"/>
        <v/>
      </c>
      <c r="U1193" s="41" t="str">
        <f t="shared" si="769"/>
        <v/>
      </c>
      <c r="W1193" s="74" t="str">
        <f>IF('Job Database'!$X1193="", "", 'Job Database'!$X1193)</f>
        <v/>
      </c>
      <c r="Y1193" s="41" t="str">
        <f>IF($W1193="", "", IF(COUNTIF($I$11:$I$3035, $W1193)&gt;0, "", MAX($Y$10:$Y1192)+1))</f>
        <v/>
      </c>
      <c r="Z1193" s="41">
        <v>1183</v>
      </c>
      <c r="AA1193" s="58" t="str">
        <f t="shared" si="770"/>
        <v/>
      </c>
      <c r="AC1193" s="41" t="str">
        <f t="shared" si="758"/>
        <v/>
      </c>
      <c r="AE1193" s="41" t="str">
        <f t="shared" si="771"/>
        <v/>
      </c>
      <c r="AJ1193" s="154" t="str">
        <f t="shared" si="772"/>
        <v/>
      </c>
      <c r="AL1193" s="120" t="str">
        <f t="shared" si="773"/>
        <v/>
      </c>
      <c r="AM1193" s="104" t="str">
        <f t="shared" si="774"/>
        <v/>
      </c>
      <c r="AN1193" s="104" t="str">
        <f t="shared" si="775"/>
        <v/>
      </c>
      <c r="AO1193" s="104" t="str">
        <f t="shared" si="759"/>
        <v/>
      </c>
      <c r="AP1193" s="104" t="str">
        <f t="shared" si="760"/>
        <v/>
      </c>
      <c r="AQ1193" s="121" t="str">
        <f t="shared" si="776"/>
        <v/>
      </c>
      <c r="AS1193" s="88" t="str">
        <f t="shared" si="761"/>
        <v/>
      </c>
      <c r="AT1193" s="68" t="str">
        <f t="shared" si="777"/>
        <v/>
      </c>
      <c r="AU1193" s="68" t="str">
        <f t="shared" si="778"/>
        <v/>
      </c>
      <c r="AV1193" s="68" t="str">
        <f t="shared" si="779"/>
        <v/>
      </c>
      <c r="AW1193" s="88" t="str">
        <f t="shared" si="762"/>
        <v/>
      </c>
      <c r="AZ1193" s="88" t="str">
        <f t="shared" si="763"/>
        <v/>
      </c>
      <c r="BA1193" s="68" t="str">
        <f t="shared" si="764"/>
        <v/>
      </c>
      <c r="BB1193" s="68" t="str">
        <f t="shared" si="765"/>
        <v/>
      </c>
      <c r="BC1193" s="68" t="str">
        <f t="shared" si="766"/>
        <v/>
      </c>
      <c r="BD1193" s="69" t="str">
        <f t="shared" si="767"/>
        <v/>
      </c>
      <c r="BE1193" s="69" t="str">
        <f t="shared" si="780"/>
        <v/>
      </c>
      <c r="BT1193" s="138" t="str">
        <f t="shared" ca="1" si="781"/>
        <v/>
      </c>
      <c r="BU1193" s="139" t="str">
        <f t="shared" ca="1" si="782"/>
        <v/>
      </c>
      <c r="BW1193" s="138" t="str">
        <f t="shared" si="783"/>
        <v/>
      </c>
      <c r="BX1193" s="104" t="str">
        <f t="shared" si="784"/>
        <v/>
      </c>
      <c r="BY1193" s="139" t="str">
        <f t="shared" si="785"/>
        <v/>
      </c>
      <c r="CA1193" s="138" t="str">
        <f t="shared" si="786"/>
        <v/>
      </c>
      <c r="CB1193" s="104" t="str">
        <f t="shared" si="787"/>
        <v/>
      </c>
      <c r="CC1193" s="139" t="str">
        <f t="shared" si="788"/>
        <v/>
      </c>
      <c r="CE1193" s="162" t="str">
        <f t="shared" si="789"/>
        <v/>
      </c>
      <c r="CF1193" s="163" t="str">
        <f t="shared" si="790"/>
        <v/>
      </c>
      <c r="CG1193" s="164" t="str">
        <f t="shared" si="791"/>
        <v/>
      </c>
      <c r="CI1193" s="162" t="str">
        <f t="shared" si="792"/>
        <v/>
      </c>
      <c r="CJ1193" s="163" t="str">
        <f t="shared" si="795"/>
        <v/>
      </c>
      <c r="CK1193" s="164" t="str">
        <f t="shared" si="796"/>
        <v/>
      </c>
      <c r="CM1193" s="169" t="str">
        <f t="shared" si="793"/>
        <v/>
      </c>
      <c r="CN1193" s="139" t="str">
        <f t="shared" si="794"/>
        <v/>
      </c>
      <c r="CP1193" s="41" t="str">
        <f>IF($CM1193="", "", COUNTIF($CM$11:$CM$3035, "&lt;"&amp;$CM1193)+1+COUNTIF($CM$11:$CM1193, $CM1193)-1)</f>
        <v/>
      </c>
    </row>
    <row r="1194" spans="1:94" x14ac:dyDescent="0.25">
      <c r="A1194" s="40"/>
      <c r="B1194" s="82" t="str">
        <f>IF($I1194="", "", IFERROR(INDEX('Job Database'!$AE$11:$AE$3035, MATCH($I1194, 'Job Database'!$X$11:$X$3035, 0)), ""))</f>
        <v/>
      </c>
      <c r="C1194" s="69" t="str">
        <f>IF($I1194="", "", IF(COUNTIF('Job Database'!$X$11:$X$3035, $I1194)=0, $AC$5, $AC$4))</f>
        <v/>
      </c>
      <c r="D1194" s="40"/>
      <c r="E1194" s="85" t="str">
        <f>IF($I1194="", "", IF(IFERROR(INDEX('Job Database'!$M$11:$M$3035, MATCH($I1194, 'Job Database'!$X$11:$X$3035, 0)), "")="", "", IFERROR(INDEX('Job Database'!$M$11:$M$3035, MATCH($I1194, 'Job Database'!$X$11:$X$3035, 0)), "")))</f>
        <v/>
      </c>
      <c r="F1194" s="40"/>
      <c r="G1194" s="88" t="str">
        <f t="shared" si="768"/>
        <v/>
      </c>
      <c r="H1194" s="40"/>
      <c r="I1194" s="24"/>
      <c r="J1194" s="34"/>
      <c r="K1194" s="106"/>
      <c r="L1194" s="79"/>
      <c r="M1194" s="34"/>
      <c r="N1194" s="79"/>
      <c r="O1194" s="31"/>
      <c r="P1194" s="53"/>
      <c r="Q1194" s="40"/>
      <c r="S1194" s="41" t="str">
        <f t="shared" si="756"/>
        <v/>
      </c>
      <c r="T1194" s="41" t="str">
        <f t="shared" si="757"/>
        <v/>
      </c>
      <c r="U1194" s="41" t="str">
        <f t="shared" si="769"/>
        <v/>
      </c>
      <c r="W1194" s="74" t="str">
        <f>IF('Job Database'!$X1194="", "", 'Job Database'!$X1194)</f>
        <v/>
      </c>
      <c r="Y1194" s="41" t="str">
        <f>IF($W1194="", "", IF(COUNTIF($I$11:$I$3035, $W1194)&gt;0, "", MAX($Y$10:$Y1193)+1))</f>
        <v/>
      </c>
      <c r="Z1194" s="41">
        <v>1184</v>
      </c>
      <c r="AA1194" s="58" t="str">
        <f t="shared" si="770"/>
        <v/>
      </c>
      <c r="AC1194" s="41" t="str">
        <f t="shared" si="758"/>
        <v/>
      </c>
      <c r="AE1194" s="41" t="str">
        <f t="shared" si="771"/>
        <v/>
      </c>
      <c r="AJ1194" s="154" t="str">
        <f t="shared" si="772"/>
        <v/>
      </c>
      <c r="AL1194" s="120" t="str">
        <f t="shared" si="773"/>
        <v/>
      </c>
      <c r="AM1194" s="104" t="str">
        <f t="shared" si="774"/>
        <v/>
      </c>
      <c r="AN1194" s="104" t="str">
        <f t="shared" si="775"/>
        <v/>
      </c>
      <c r="AO1194" s="104" t="str">
        <f t="shared" si="759"/>
        <v/>
      </c>
      <c r="AP1194" s="104" t="str">
        <f t="shared" si="760"/>
        <v/>
      </c>
      <c r="AQ1194" s="121" t="str">
        <f t="shared" si="776"/>
        <v/>
      </c>
      <c r="AS1194" s="88" t="str">
        <f t="shared" si="761"/>
        <v/>
      </c>
      <c r="AT1194" s="68" t="str">
        <f t="shared" si="777"/>
        <v/>
      </c>
      <c r="AU1194" s="68" t="str">
        <f t="shared" si="778"/>
        <v/>
      </c>
      <c r="AV1194" s="68" t="str">
        <f t="shared" si="779"/>
        <v/>
      </c>
      <c r="AW1194" s="88" t="str">
        <f t="shared" si="762"/>
        <v/>
      </c>
      <c r="AZ1194" s="88" t="str">
        <f t="shared" si="763"/>
        <v/>
      </c>
      <c r="BA1194" s="68" t="str">
        <f t="shared" si="764"/>
        <v/>
      </c>
      <c r="BB1194" s="68" t="str">
        <f t="shared" si="765"/>
        <v/>
      </c>
      <c r="BC1194" s="68" t="str">
        <f t="shared" si="766"/>
        <v/>
      </c>
      <c r="BD1194" s="69" t="str">
        <f t="shared" si="767"/>
        <v/>
      </c>
      <c r="BE1194" s="69" t="str">
        <f t="shared" si="780"/>
        <v/>
      </c>
      <c r="BT1194" s="138" t="str">
        <f t="shared" ca="1" si="781"/>
        <v/>
      </c>
      <c r="BU1194" s="139" t="str">
        <f t="shared" ca="1" si="782"/>
        <v/>
      </c>
      <c r="BW1194" s="138" t="str">
        <f t="shared" si="783"/>
        <v/>
      </c>
      <c r="BX1194" s="104" t="str">
        <f t="shared" si="784"/>
        <v/>
      </c>
      <c r="BY1194" s="139" t="str">
        <f t="shared" si="785"/>
        <v/>
      </c>
      <c r="CA1194" s="138" t="str">
        <f t="shared" si="786"/>
        <v/>
      </c>
      <c r="CB1194" s="104" t="str">
        <f t="shared" si="787"/>
        <v/>
      </c>
      <c r="CC1194" s="139" t="str">
        <f t="shared" si="788"/>
        <v/>
      </c>
      <c r="CE1194" s="162" t="str">
        <f t="shared" si="789"/>
        <v/>
      </c>
      <c r="CF1194" s="163" t="str">
        <f t="shared" si="790"/>
        <v/>
      </c>
      <c r="CG1194" s="164" t="str">
        <f t="shared" si="791"/>
        <v/>
      </c>
      <c r="CI1194" s="162" t="str">
        <f t="shared" si="792"/>
        <v/>
      </c>
      <c r="CJ1194" s="163" t="str">
        <f t="shared" si="795"/>
        <v/>
      </c>
      <c r="CK1194" s="164" t="str">
        <f t="shared" si="796"/>
        <v/>
      </c>
      <c r="CM1194" s="169" t="str">
        <f t="shared" si="793"/>
        <v/>
      </c>
      <c r="CN1194" s="139" t="str">
        <f t="shared" si="794"/>
        <v/>
      </c>
      <c r="CP1194" s="41" t="str">
        <f>IF($CM1194="", "", COUNTIF($CM$11:$CM$3035, "&lt;"&amp;$CM1194)+1+COUNTIF($CM$11:$CM1194, $CM1194)-1)</f>
        <v/>
      </c>
    </row>
    <row r="1195" spans="1:94" x14ac:dyDescent="0.25">
      <c r="A1195" s="40"/>
      <c r="B1195" s="82" t="str">
        <f>IF($I1195="", "", IFERROR(INDEX('Job Database'!$AE$11:$AE$3035, MATCH($I1195, 'Job Database'!$X$11:$X$3035, 0)), ""))</f>
        <v/>
      </c>
      <c r="C1195" s="69" t="str">
        <f>IF($I1195="", "", IF(COUNTIF('Job Database'!$X$11:$X$3035, $I1195)=0, $AC$5, $AC$4))</f>
        <v/>
      </c>
      <c r="D1195" s="40"/>
      <c r="E1195" s="85" t="str">
        <f>IF($I1195="", "", IF(IFERROR(INDEX('Job Database'!$M$11:$M$3035, MATCH($I1195, 'Job Database'!$X$11:$X$3035, 0)), "")="", "", IFERROR(INDEX('Job Database'!$M$11:$M$3035, MATCH($I1195, 'Job Database'!$X$11:$X$3035, 0)), "")))</f>
        <v/>
      </c>
      <c r="F1195" s="40"/>
      <c r="G1195" s="88" t="str">
        <f t="shared" si="768"/>
        <v/>
      </c>
      <c r="H1195" s="40"/>
      <c r="I1195" s="24"/>
      <c r="J1195" s="34"/>
      <c r="K1195" s="106"/>
      <c r="L1195" s="79"/>
      <c r="M1195" s="34"/>
      <c r="N1195" s="79"/>
      <c r="O1195" s="31"/>
      <c r="P1195" s="53"/>
      <c r="Q1195" s="40"/>
      <c r="S1195" s="41" t="str">
        <f t="shared" si="756"/>
        <v/>
      </c>
      <c r="T1195" s="41" t="str">
        <f t="shared" si="757"/>
        <v/>
      </c>
      <c r="U1195" s="41" t="str">
        <f t="shared" si="769"/>
        <v/>
      </c>
      <c r="W1195" s="74" t="str">
        <f>IF('Job Database'!$X1195="", "", 'Job Database'!$X1195)</f>
        <v/>
      </c>
      <c r="Y1195" s="41" t="str">
        <f>IF($W1195="", "", IF(COUNTIF($I$11:$I$3035, $W1195)&gt;0, "", MAX($Y$10:$Y1194)+1))</f>
        <v/>
      </c>
      <c r="Z1195" s="41">
        <v>1185</v>
      </c>
      <c r="AA1195" s="58" t="str">
        <f t="shared" si="770"/>
        <v/>
      </c>
      <c r="AC1195" s="41" t="str">
        <f t="shared" si="758"/>
        <v/>
      </c>
      <c r="AE1195" s="41" t="str">
        <f t="shared" si="771"/>
        <v/>
      </c>
      <c r="AJ1195" s="154" t="str">
        <f t="shared" si="772"/>
        <v/>
      </c>
      <c r="AL1195" s="120" t="str">
        <f t="shared" si="773"/>
        <v/>
      </c>
      <c r="AM1195" s="104" t="str">
        <f t="shared" si="774"/>
        <v/>
      </c>
      <c r="AN1195" s="104" t="str">
        <f t="shared" si="775"/>
        <v/>
      </c>
      <c r="AO1195" s="104" t="str">
        <f t="shared" si="759"/>
        <v/>
      </c>
      <c r="AP1195" s="104" t="str">
        <f t="shared" si="760"/>
        <v/>
      </c>
      <c r="AQ1195" s="121" t="str">
        <f t="shared" si="776"/>
        <v/>
      </c>
      <c r="AS1195" s="88" t="str">
        <f t="shared" si="761"/>
        <v/>
      </c>
      <c r="AT1195" s="68" t="str">
        <f t="shared" si="777"/>
        <v/>
      </c>
      <c r="AU1195" s="68" t="str">
        <f t="shared" si="778"/>
        <v/>
      </c>
      <c r="AV1195" s="68" t="str">
        <f t="shared" si="779"/>
        <v/>
      </c>
      <c r="AW1195" s="88" t="str">
        <f t="shared" si="762"/>
        <v/>
      </c>
      <c r="AZ1195" s="88" t="str">
        <f t="shared" si="763"/>
        <v/>
      </c>
      <c r="BA1195" s="68" t="str">
        <f t="shared" si="764"/>
        <v/>
      </c>
      <c r="BB1195" s="68" t="str">
        <f t="shared" si="765"/>
        <v/>
      </c>
      <c r="BC1195" s="68" t="str">
        <f t="shared" si="766"/>
        <v/>
      </c>
      <c r="BD1195" s="69" t="str">
        <f t="shared" si="767"/>
        <v/>
      </c>
      <c r="BE1195" s="69" t="str">
        <f t="shared" si="780"/>
        <v/>
      </c>
      <c r="BT1195" s="138" t="str">
        <f t="shared" ca="1" si="781"/>
        <v/>
      </c>
      <c r="BU1195" s="139" t="str">
        <f t="shared" ca="1" si="782"/>
        <v/>
      </c>
      <c r="BW1195" s="138" t="str">
        <f t="shared" si="783"/>
        <v/>
      </c>
      <c r="BX1195" s="104" t="str">
        <f t="shared" si="784"/>
        <v/>
      </c>
      <c r="BY1195" s="139" t="str">
        <f t="shared" si="785"/>
        <v/>
      </c>
      <c r="CA1195" s="138" t="str">
        <f t="shared" si="786"/>
        <v/>
      </c>
      <c r="CB1195" s="104" t="str">
        <f t="shared" si="787"/>
        <v/>
      </c>
      <c r="CC1195" s="139" t="str">
        <f t="shared" si="788"/>
        <v/>
      </c>
      <c r="CE1195" s="162" t="str">
        <f t="shared" si="789"/>
        <v/>
      </c>
      <c r="CF1195" s="163" t="str">
        <f t="shared" si="790"/>
        <v/>
      </c>
      <c r="CG1195" s="164" t="str">
        <f t="shared" si="791"/>
        <v/>
      </c>
      <c r="CI1195" s="162" t="str">
        <f t="shared" si="792"/>
        <v/>
      </c>
      <c r="CJ1195" s="163" t="str">
        <f t="shared" si="795"/>
        <v/>
      </c>
      <c r="CK1195" s="164" t="str">
        <f t="shared" si="796"/>
        <v/>
      </c>
      <c r="CM1195" s="169" t="str">
        <f t="shared" si="793"/>
        <v/>
      </c>
      <c r="CN1195" s="139" t="str">
        <f t="shared" si="794"/>
        <v/>
      </c>
      <c r="CP1195" s="41" t="str">
        <f>IF($CM1195="", "", COUNTIF($CM$11:$CM$3035, "&lt;"&amp;$CM1195)+1+COUNTIF($CM$11:$CM1195, $CM1195)-1)</f>
        <v/>
      </c>
    </row>
    <row r="1196" spans="1:94" x14ac:dyDescent="0.25">
      <c r="A1196" s="40"/>
      <c r="B1196" s="82" t="str">
        <f>IF($I1196="", "", IFERROR(INDEX('Job Database'!$AE$11:$AE$3035, MATCH($I1196, 'Job Database'!$X$11:$X$3035, 0)), ""))</f>
        <v/>
      </c>
      <c r="C1196" s="69" t="str">
        <f>IF($I1196="", "", IF(COUNTIF('Job Database'!$X$11:$X$3035, $I1196)=0, $AC$5, $AC$4))</f>
        <v/>
      </c>
      <c r="D1196" s="40"/>
      <c r="E1196" s="85" t="str">
        <f>IF($I1196="", "", IF(IFERROR(INDEX('Job Database'!$M$11:$M$3035, MATCH($I1196, 'Job Database'!$X$11:$X$3035, 0)), "")="", "", IFERROR(INDEX('Job Database'!$M$11:$M$3035, MATCH($I1196, 'Job Database'!$X$11:$X$3035, 0)), "")))</f>
        <v/>
      </c>
      <c r="F1196" s="40"/>
      <c r="G1196" s="88" t="str">
        <f t="shared" si="768"/>
        <v/>
      </c>
      <c r="H1196" s="40"/>
      <c r="I1196" s="24"/>
      <c r="J1196" s="34"/>
      <c r="K1196" s="106"/>
      <c r="L1196" s="79"/>
      <c r="M1196" s="34"/>
      <c r="N1196" s="79"/>
      <c r="O1196" s="31"/>
      <c r="P1196" s="53"/>
      <c r="Q1196" s="40"/>
      <c r="S1196" s="41" t="str">
        <f t="shared" si="756"/>
        <v/>
      </c>
      <c r="T1196" s="41" t="str">
        <f t="shared" si="757"/>
        <v/>
      </c>
      <c r="U1196" s="41" t="str">
        <f t="shared" si="769"/>
        <v/>
      </c>
      <c r="W1196" s="74" t="str">
        <f>IF('Job Database'!$X1196="", "", 'Job Database'!$X1196)</f>
        <v/>
      </c>
      <c r="Y1196" s="41" t="str">
        <f>IF($W1196="", "", IF(COUNTIF($I$11:$I$3035, $W1196)&gt;0, "", MAX($Y$10:$Y1195)+1))</f>
        <v/>
      </c>
      <c r="Z1196" s="41">
        <v>1186</v>
      </c>
      <c r="AA1196" s="58" t="str">
        <f t="shared" si="770"/>
        <v/>
      </c>
      <c r="AC1196" s="41" t="str">
        <f t="shared" si="758"/>
        <v/>
      </c>
      <c r="AE1196" s="41" t="str">
        <f t="shared" si="771"/>
        <v/>
      </c>
      <c r="AJ1196" s="154" t="str">
        <f t="shared" si="772"/>
        <v/>
      </c>
      <c r="AL1196" s="120" t="str">
        <f t="shared" si="773"/>
        <v/>
      </c>
      <c r="AM1196" s="104" t="str">
        <f t="shared" si="774"/>
        <v/>
      </c>
      <c r="AN1196" s="104" t="str">
        <f t="shared" si="775"/>
        <v/>
      </c>
      <c r="AO1196" s="104" t="str">
        <f t="shared" si="759"/>
        <v/>
      </c>
      <c r="AP1196" s="104" t="str">
        <f t="shared" si="760"/>
        <v/>
      </c>
      <c r="AQ1196" s="121" t="str">
        <f t="shared" si="776"/>
        <v/>
      </c>
      <c r="AS1196" s="88" t="str">
        <f t="shared" si="761"/>
        <v/>
      </c>
      <c r="AT1196" s="68" t="str">
        <f t="shared" si="777"/>
        <v/>
      </c>
      <c r="AU1196" s="68" t="str">
        <f t="shared" si="778"/>
        <v/>
      </c>
      <c r="AV1196" s="68" t="str">
        <f t="shared" si="779"/>
        <v/>
      </c>
      <c r="AW1196" s="88" t="str">
        <f t="shared" si="762"/>
        <v/>
      </c>
      <c r="AZ1196" s="88" t="str">
        <f t="shared" si="763"/>
        <v/>
      </c>
      <c r="BA1196" s="68" t="str">
        <f t="shared" si="764"/>
        <v/>
      </c>
      <c r="BB1196" s="68" t="str">
        <f t="shared" si="765"/>
        <v/>
      </c>
      <c r="BC1196" s="68" t="str">
        <f t="shared" si="766"/>
        <v/>
      </c>
      <c r="BD1196" s="69" t="str">
        <f t="shared" si="767"/>
        <v/>
      </c>
      <c r="BE1196" s="69" t="str">
        <f t="shared" si="780"/>
        <v/>
      </c>
      <c r="BT1196" s="138" t="str">
        <f t="shared" ca="1" si="781"/>
        <v/>
      </c>
      <c r="BU1196" s="139" t="str">
        <f t="shared" ca="1" si="782"/>
        <v/>
      </c>
      <c r="BW1196" s="138" t="str">
        <f t="shared" si="783"/>
        <v/>
      </c>
      <c r="BX1196" s="104" t="str">
        <f t="shared" si="784"/>
        <v/>
      </c>
      <c r="BY1196" s="139" t="str">
        <f t="shared" si="785"/>
        <v/>
      </c>
      <c r="CA1196" s="138" t="str">
        <f t="shared" si="786"/>
        <v/>
      </c>
      <c r="CB1196" s="104" t="str">
        <f t="shared" si="787"/>
        <v/>
      </c>
      <c r="CC1196" s="139" t="str">
        <f t="shared" si="788"/>
        <v/>
      </c>
      <c r="CE1196" s="162" t="str">
        <f t="shared" si="789"/>
        <v/>
      </c>
      <c r="CF1196" s="163" t="str">
        <f t="shared" si="790"/>
        <v/>
      </c>
      <c r="CG1196" s="164" t="str">
        <f t="shared" si="791"/>
        <v/>
      </c>
      <c r="CI1196" s="162" t="str">
        <f t="shared" si="792"/>
        <v/>
      </c>
      <c r="CJ1196" s="163" t="str">
        <f t="shared" si="795"/>
        <v/>
      </c>
      <c r="CK1196" s="164" t="str">
        <f t="shared" si="796"/>
        <v/>
      </c>
      <c r="CM1196" s="169" t="str">
        <f t="shared" si="793"/>
        <v/>
      </c>
      <c r="CN1196" s="139" t="str">
        <f t="shared" si="794"/>
        <v/>
      </c>
      <c r="CP1196" s="41" t="str">
        <f>IF($CM1196="", "", COUNTIF($CM$11:$CM$3035, "&lt;"&amp;$CM1196)+1+COUNTIF($CM$11:$CM1196, $CM1196)-1)</f>
        <v/>
      </c>
    </row>
    <row r="1197" spans="1:94" x14ac:dyDescent="0.25">
      <c r="A1197" s="40"/>
      <c r="B1197" s="82" t="str">
        <f>IF($I1197="", "", IFERROR(INDEX('Job Database'!$AE$11:$AE$3035, MATCH($I1197, 'Job Database'!$X$11:$X$3035, 0)), ""))</f>
        <v/>
      </c>
      <c r="C1197" s="69" t="str">
        <f>IF($I1197="", "", IF(COUNTIF('Job Database'!$X$11:$X$3035, $I1197)=0, $AC$5, $AC$4))</f>
        <v/>
      </c>
      <c r="D1197" s="40"/>
      <c r="E1197" s="85" t="str">
        <f>IF($I1197="", "", IF(IFERROR(INDEX('Job Database'!$M$11:$M$3035, MATCH($I1197, 'Job Database'!$X$11:$X$3035, 0)), "")="", "", IFERROR(INDEX('Job Database'!$M$11:$M$3035, MATCH($I1197, 'Job Database'!$X$11:$X$3035, 0)), "")))</f>
        <v/>
      </c>
      <c r="F1197" s="40"/>
      <c r="G1197" s="88" t="str">
        <f t="shared" si="768"/>
        <v/>
      </c>
      <c r="H1197" s="40"/>
      <c r="I1197" s="24"/>
      <c r="J1197" s="34"/>
      <c r="K1197" s="106"/>
      <c r="L1197" s="79"/>
      <c r="M1197" s="34"/>
      <c r="N1197" s="79"/>
      <c r="O1197" s="31"/>
      <c r="P1197" s="53"/>
      <c r="Q1197" s="40"/>
      <c r="S1197" s="41" t="str">
        <f t="shared" si="756"/>
        <v/>
      </c>
      <c r="T1197" s="41" t="str">
        <f t="shared" si="757"/>
        <v/>
      </c>
      <c r="U1197" s="41" t="str">
        <f t="shared" si="769"/>
        <v/>
      </c>
      <c r="W1197" s="74" t="str">
        <f>IF('Job Database'!$X1197="", "", 'Job Database'!$X1197)</f>
        <v/>
      </c>
      <c r="Y1197" s="41" t="str">
        <f>IF($W1197="", "", IF(COUNTIF($I$11:$I$3035, $W1197)&gt;0, "", MAX($Y$10:$Y1196)+1))</f>
        <v/>
      </c>
      <c r="Z1197" s="41">
        <v>1187</v>
      </c>
      <c r="AA1197" s="58" t="str">
        <f t="shared" si="770"/>
        <v/>
      </c>
      <c r="AC1197" s="41" t="str">
        <f t="shared" si="758"/>
        <v/>
      </c>
      <c r="AE1197" s="41" t="str">
        <f t="shared" si="771"/>
        <v/>
      </c>
      <c r="AJ1197" s="154" t="str">
        <f t="shared" si="772"/>
        <v/>
      </c>
      <c r="AL1197" s="120" t="str">
        <f t="shared" si="773"/>
        <v/>
      </c>
      <c r="AM1197" s="104" t="str">
        <f t="shared" si="774"/>
        <v/>
      </c>
      <c r="AN1197" s="104" t="str">
        <f t="shared" si="775"/>
        <v/>
      </c>
      <c r="AO1197" s="104" t="str">
        <f t="shared" si="759"/>
        <v/>
      </c>
      <c r="AP1197" s="104" t="str">
        <f t="shared" si="760"/>
        <v/>
      </c>
      <c r="AQ1197" s="121" t="str">
        <f t="shared" si="776"/>
        <v/>
      </c>
      <c r="AS1197" s="88" t="str">
        <f t="shared" si="761"/>
        <v/>
      </c>
      <c r="AT1197" s="68" t="str">
        <f t="shared" si="777"/>
        <v/>
      </c>
      <c r="AU1197" s="68" t="str">
        <f t="shared" si="778"/>
        <v/>
      </c>
      <c r="AV1197" s="68" t="str">
        <f t="shared" si="779"/>
        <v/>
      </c>
      <c r="AW1197" s="88" t="str">
        <f t="shared" si="762"/>
        <v/>
      </c>
      <c r="AZ1197" s="88" t="str">
        <f t="shared" si="763"/>
        <v/>
      </c>
      <c r="BA1197" s="68" t="str">
        <f t="shared" si="764"/>
        <v/>
      </c>
      <c r="BB1197" s="68" t="str">
        <f t="shared" si="765"/>
        <v/>
      </c>
      <c r="BC1197" s="68" t="str">
        <f t="shared" si="766"/>
        <v/>
      </c>
      <c r="BD1197" s="69" t="str">
        <f t="shared" si="767"/>
        <v/>
      </c>
      <c r="BE1197" s="69" t="str">
        <f t="shared" si="780"/>
        <v/>
      </c>
      <c r="BT1197" s="138" t="str">
        <f t="shared" ca="1" si="781"/>
        <v/>
      </c>
      <c r="BU1197" s="139" t="str">
        <f t="shared" ca="1" si="782"/>
        <v/>
      </c>
      <c r="BW1197" s="138" t="str">
        <f t="shared" si="783"/>
        <v/>
      </c>
      <c r="BX1197" s="104" t="str">
        <f t="shared" si="784"/>
        <v/>
      </c>
      <c r="BY1197" s="139" t="str">
        <f t="shared" si="785"/>
        <v/>
      </c>
      <c r="CA1197" s="138" t="str">
        <f t="shared" si="786"/>
        <v/>
      </c>
      <c r="CB1197" s="104" t="str">
        <f t="shared" si="787"/>
        <v/>
      </c>
      <c r="CC1197" s="139" t="str">
        <f t="shared" si="788"/>
        <v/>
      </c>
      <c r="CE1197" s="162" t="str">
        <f t="shared" si="789"/>
        <v/>
      </c>
      <c r="CF1197" s="163" t="str">
        <f t="shared" si="790"/>
        <v/>
      </c>
      <c r="CG1197" s="164" t="str">
        <f t="shared" si="791"/>
        <v/>
      </c>
      <c r="CI1197" s="162" t="str">
        <f t="shared" si="792"/>
        <v/>
      </c>
      <c r="CJ1197" s="163" t="str">
        <f t="shared" si="795"/>
        <v/>
      </c>
      <c r="CK1197" s="164" t="str">
        <f t="shared" si="796"/>
        <v/>
      </c>
      <c r="CM1197" s="169" t="str">
        <f t="shared" si="793"/>
        <v/>
      </c>
      <c r="CN1197" s="139" t="str">
        <f t="shared" si="794"/>
        <v/>
      </c>
      <c r="CP1197" s="41" t="str">
        <f>IF($CM1197="", "", COUNTIF($CM$11:$CM$3035, "&lt;"&amp;$CM1197)+1+COUNTIF($CM$11:$CM1197, $CM1197)-1)</f>
        <v/>
      </c>
    </row>
    <row r="1198" spans="1:94" x14ac:dyDescent="0.25">
      <c r="A1198" s="40"/>
      <c r="B1198" s="82" t="str">
        <f>IF($I1198="", "", IFERROR(INDEX('Job Database'!$AE$11:$AE$3035, MATCH($I1198, 'Job Database'!$X$11:$X$3035, 0)), ""))</f>
        <v/>
      </c>
      <c r="C1198" s="69" t="str">
        <f>IF($I1198="", "", IF(COUNTIF('Job Database'!$X$11:$X$3035, $I1198)=0, $AC$5, $AC$4))</f>
        <v/>
      </c>
      <c r="D1198" s="40"/>
      <c r="E1198" s="85" t="str">
        <f>IF($I1198="", "", IF(IFERROR(INDEX('Job Database'!$M$11:$M$3035, MATCH($I1198, 'Job Database'!$X$11:$X$3035, 0)), "")="", "", IFERROR(INDEX('Job Database'!$M$11:$M$3035, MATCH($I1198, 'Job Database'!$X$11:$X$3035, 0)), "")))</f>
        <v/>
      </c>
      <c r="F1198" s="40"/>
      <c r="G1198" s="88" t="str">
        <f t="shared" si="768"/>
        <v/>
      </c>
      <c r="H1198" s="40"/>
      <c r="I1198" s="24"/>
      <c r="J1198" s="34"/>
      <c r="K1198" s="106"/>
      <c r="L1198" s="79"/>
      <c r="M1198" s="34"/>
      <c r="N1198" s="79"/>
      <c r="O1198" s="31"/>
      <c r="P1198" s="53"/>
      <c r="Q1198" s="40"/>
      <c r="S1198" s="41" t="str">
        <f t="shared" si="756"/>
        <v/>
      </c>
      <c r="T1198" s="41" t="str">
        <f t="shared" si="757"/>
        <v/>
      </c>
      <c r="U1198" s="41" t="str">
        <f t="shared" si="769"/>
        <v/>
      </c>
      <c r="W1198" s="74" t="str">
        <f>IF('Job Database'!$X1198="", "", 'Job Database'!$X1198)</f>
        <v/>
      </c>
      <c r="Y1198" s="41" t="str">
        <f>IF($W1198="", "", IF(COUNTIF($I$11:$I$3035, $W1198)&gt;0, "", MAX($Y$10:$Y1197)+1))</f>
        <v/>
      </c>
      <c r="Z1198" s="41">
        <v>1188</v>
      </c>
      <c r="AA1198" s="58" t="str">
        <f t="shared" si="770"/>
        <v/>
      </c>
      <c r="AC1198" s="41" t="str">
        <f t="shared" si="758"/>
        <v/>
      </c>
      <c r="AE1198" s="41" t="str">
        <f t="shared" si="771"/>
        <v/>
      </c>
      <c r="AJ1198" s="154" t="str">
        <f t="shared" si="772"/>
        <v/>
      </c>
      <c r="AL1198" s="120" t="str">
        <f t="shared" si="773"/>
        <v/>
      </c>
      <c r="AM1198" s="104" t="str">
        <f t="shared" si="774"/>
        <v/>
      </c>
      <c r="AN1198" s="104" t="str">
        <f t="shared" si="775"/>
        <v/>
      </c>
      <c r="AO1198" s="104" t="str">
        <f t="shared" si="759"/>
        <v/>
      </c>
      <c r="AP1198" s="104" t="str">
        <f t="shared" si="760"/>
        <v/>
      </c>
      <c r="AQ1198" s="121" t="str">
        <f t="shared" si="776"/>
        <v/>
      </c>
      <c r="AS1198" s="88" t="str">
        <f t="shared" si="761"/>
        <v/>
      </c>
      <c r="AT1198" s="68" t="str">
        <f t="shared" si="777"/>
        <v/>
      </c>
      <c r="AU1198" s="68" t="str">
        <f t="shared" si="778"/>
        <v/>
      </c>
      <c r="AV1198" s="68" t="str">
        <f t="shared" si="779"/>
        <v/>
      </c>
      <c r="AW1198" s="88" t="str">
        <f t="shared" si="762"/>
        <v/>
      </c>
      <c r="AZ1198" s="88" t="str">
        <f t="shared" si="763"/>
        <v/>
      </c>
      <c r="BA1198" s="68" t="str">
        <f t="shared" si="764"/>
        <v/>
      </c>
      <c r="BB1198" s="68" t="str">
        <f t="shared" si="765"/>
        <v/>
      </c>
      <c r="BC1198" s="68" t="str">
        <f t="shared" si="766"/>
        <v/>
      </c>
      <c r="BD1198" s="69" t="str">
        <f t="shared" si="767"/>
        <v/>
      </c>
      <c r="BE1198" s="69" t="str">
        <f t="shared" si="780"/>
        <v/>
      </c>
      <c r="BT1198" s="138" t="str">
        <f t="shared" ca="1" si="781"/>
        <v/>
      </c>
      <c r="BU1198" s="139" t="str">
        <f t="shared" ca="1" si="782"/>
        <v/>
      </c>
      <c r="BW1198" s="138" t="str">
        <f t="shared" si="783"/>
        <v/>
      </c>
      <c r="BX1198" s="104" t="str">
        <f t="shared" si="784"/>
        <v/>
      </c>
      <c r="BY1198" s="139" t="str">
        <f t="shared" si="785"/>
        <v/>
      </c>
      <c r="CA1198" s="138" t="str">
        <f t="shared" si="786"/>
        <v/>
      </c>
      <c r="CB1198" s="104" t="str">
        <f t="shared" si="787"/>
        <v/>
      </c>
      <c r="CC1198" s="139" t="str">
        <f t="shared" si="788"/>
        <v/>
      </c>
      <c r="CE1198" s="162" t="str">
        <f t="shared" si="789"/>
        <v/>
      </c>
      <c r="CF1198" s="163" t="str">
        <f t="shared" si="790"/>
        <v/>
      </c>
      <c r="CG1198" s="164" t="str">
        <f t="shared" si="791"/>
        <v/>
      </c>
      <c r="CI1198" s="162" t="str">
        <f t="shared" si="792"/>
        <v/>
      </c>
      <c r="CJ1198" s="163" t="str">
        <f t="shared" si="795"/>
        <v/>
      </c>
      <c r="CK1198" s="164" t="str">
        <f t="shared" si="796"/>
        <v/>
      </c>
      <c r="CM1198" s="169" t="str">
        <f t="shared" si="793"/>
        <v/>
      </c>
      <c r="CN1198" s="139" t="str">
        <f t="shared" si="794"/>
        <v/>
      </c>
      <c r="CP1198" s="41" t="str">
        <f>IF($CM1198="", "", COUNTIF($CM$11:$CM$3035, "&lt;"&amp;$CM1198)+1+COUNTIF($CM$11:$CM1198, $CM1198)-1)</f>
        <v/>
      </c>
    </row>
    <row r="1199" spans="1:94" x14ac:dyDescent="0.25">
      <c r="A1199" s="40"/>
      <c r="B1199" s="82" t="str">
        <f>IF($I1199="", "", IFERROR(INDEX('Job Database'!$AE$11:$AE$3035, MATCH($I1199, 'Job Database'!$X$11:$X$3035, 0)), ""))</f>
        <v/>
      </c>
      <c r="C1199" s="69" t="str">
        <f>IF($I1199="", "", IF(COUNTIF('Job Database'!$X$11:$X$3035, $I1199)=0, $AC$5, $AC$4))</f>
        <v/>
      </c>
      <c r="D1199" s="40"/>
      <c r="E1199" s="85" t="str">
        <f>IF($I1199="", "", IF(IFERROR(INDEX('Job Database'!$M$11:$M$3035, MATCH($I1199, 'Job Database'!$X$11:$X$3035, 0)), "")="", "", IFERROR(INDEX('Job Database'!$M$11:$M$3035, MATCH($I1199, 'Job Database'!$X$11:$X$3035, 0)), "")))</f>
        <v/>
      </c>
      <c r="F1199" s="40"/>
      <c r="G1199" s="88" t="str">
        <f t="shared" si="768"/>
        <v/>
      </c>
      <c r="H1199" s="40"/>
      <c r="I1199" s="24"/>
      <c r="J1199" s="34"/>
      <c r="K1199" s="106"/>
      <c r="L1199" s="79"/>
      <c r="M1199" s="34"/>
      <c r="N1199" s="79"/>
      <c r="O1199" s="31"/>
      <c r="P1199" s="53"/>
      <c r="Q1199" s="40"/>
      <c r="S1199" s="41" t="str">
        <f t="shared" si="756"/>
        <v/>
      </c>
      <c r="T1199" s="41" t="str">
        <f t="shared" si="757"/>
        <v/>
      </c>
      <c r="U1199" s="41" t="str">
        <f t="shared" si="769"/>
        <v/>
      </c>
      <c r="W1199" s="74" t="str">
        <f>IF('Job Database'!$X1199="", "", 'Job Database'!$X1199)</f>
        <v/>
      </c>
      <c r="Y1199" s="41" t="str">
        <f>IF($W1199="", "", IF(COUNTIF($I$11:$I$3035, $W1199)&gt;0, "", MAX($Y$10:$Y1198)+1))</f>
        <v/>
      </c>
      <c r="Z1199" s="41">
        <v>1189</v>
      </c>
      <c r="AA1199" s="58" t="str">
        <f t="shared" si="770"/>
        <v/>
      </c>
      <c r="AC1199" s="41" t="str">
        <f t="shared" si="758"/>
        <v/>
      </c>
      <c r="AE1199" s="41" t="str">
        <f t="shared" si="771"/>
        <v/>
      </c>
      <c r="AJ1199" s="154" t="str">
        <f t="shared" si="772"/>
        <v/>
      </c>
      <c r="AL1199" s="120" t="str">
        <f t="shared" si="773"/>
        <v/>
      </c>
      <c r="AM1199" s="104" t="str">
        <f t="shared" si="774"/>
        <v/>
      </c>
      <c r="AN1199" s="104" t="str">
        <f t="shared" si="775"/>
        <v/>
      </c>
      <c r="AO1199" s="104" t="str">
        <f t="shared" si="759"/>
        <v/>
      </c>
      <c r="AP1199" s="104" t="str">
        <f t="shared" si="760"/>
        <v/>
      </c>
      <c r="AQ1199" s="121" t="str">
        <f t="shared" si="776"/>
        <v/>
      </c>
      <c r="AS1199" s="88" t="str">
        <f t="shared" si="761"/>
        <v/>
      </c>
      <c r="AT1199" s="68" t="str">
        <f t="shared" si="777"/>
        <v/>
      </c>
      <c r="AU1199" s="68" t="str">
        <f t="shared" si="778"/>
        <v/>
      </c>
      <c r="AV1199" s="68" t="str">
        <f t="shared" si="779"/>
        <v/>
      </c>
      <c r="AW1199" s="88" t="str">
        <f t="shared" si="762"/>
        <v/>
      </c>
      <c r="AZ1199" s="88" t="str">
        <f t="shared" si="763"/>
        <v/>
      </c>
      <c r="BA1199" s="68" t="str">
        <f t="shared" si="764"/>
        <v/>
      </c>
      <c r="BB1199" s="68" t="str">
        <f t="shared" si="765"/>
        <v/>
      </c>
      <c r="BC1199" s="68" t="str">
        <f t="shared" si="766"/>
        <v/>
      </c>
      <c r="BD1199" s="69" t="str">
        <f t="shared" si="767"/>
        <v/>
      </c>
      <c r="BE1199" s="69" t="str">
        <f t="shared" si="780"/>
        <v/>
      </c>
      <c r="BT1199" s="138" t="str">
        <f t="shared" ca="1" si="781"/>
        <v/>
      </c>
      <c r="BU1199" s="139" t="str">
        <f t="shared" ca="1" si="782"/>
        <v/>
      </c>
      <c r="BW1199" s="138" t="str">
        <f t="shared" si="783"/>
        <v/>
      </c>
      <c r="BX1199" s="104" t="str">
        <f t="shared" si="784"/>
        <v/>
      </c>
      <c r="BY1199" s="139" t="str">
        <f t="shared" si="785"/>
        <v/>
      </c>
      <c r="CA1199" s="138" t="str">
        <f t="shared" si="786"/>
        <v/>
      </c>
      <c r="CB1199" s="104" t="str">
        <f t="shared" si="787"/>
        <v/>
      </c>
      <c r="CC1199" s="139" t="str">
        <f t="shared" si="788"/>
        <v/>
      </c>
      <c r="CE1199" s="162" t="str">
        <f t="shared" si="789"/>
        <v/>
      </c>
      <c r="CF1199" s="163" t="str">
        <f t="shared" si="790"/>
        <v/>
      </c>
      <c r="CG1199" s="164" t="str">
        <f t="shared" si="791"/>
        <v/>
      </c>
      <c r="CI1199" s="162" t="str">
        <f t="shared" si="792"/>
        <v/>
      </c>
      <c r="CJ1199" s="163" t="str">
        <f t="shared" si="795"/>
        <v/>
      </c>
      <c r="CK1199" s="164" t="str">
        <f t="shared" si="796"/>
        <v/>
      </c>
      <c r="CM1199" s="169" t="str">
        <f t="shared" si="793"/>
        <v/>
      </c>
      <c r="CN1199" s="139" t="str">
        <f t="shared" si="794"/>
        <v/>
      </c>
      <c r="CP1199" s="41" t="str">
        <f>IF($CM1199="", "", COUNTIF($CM$11:$CM$3035, "&lt;"&amp;$CM1199)+1+COUNTIF($CM$11:$CM1199, $CM1199)-1)</f>
        <v/>
      </c>
    </row>
    <row r="1200" spans="1:94" x14ac:dyDescent="0.25">
      <c r="A1200" s="40"/>
      <c r="B1200" s="82" t="str">
        <f>IF($I1200="", "", IFERROR(INDEX('Job Database'!$AE$11:$AE$3035, MATCH($I1200, 'Job Database'!$X$11:$X$3035, 0)), ""))</f>
        <v/>
      </c>
      <c r="C1200" s="69" t="str">
        <f>IF($I1200="", "", IF(COUNTIF('Job Database'!$X$11:$X$3035, $I1200)=0, $AC$5, $AC$4))</f>
        <v/>
      </c>
      <c r="D1200" s="40"/>
      <c r="E1200" s="85" t="str">
        <f>IF($I1200="", "", IF(IFERROR(INDEX('Job Database'!$M$11:$M$3035, MATCH($I1200, 'Job Database'!$X$11:$X$3035, 0)), "")="", "", IFERROR(INDEX('Job Database'!$M$11:$M$3035, MATCH($I1200, 'Job Database'!$X$11:$X$3035, 0)), "")))</f>
        <v/>
      </c>
      <c r="F1200" s="40"/>
      <c r="G1200" s="88" t="str">
        <f t="shared" si="768"/>
        <v/>
      </c>
      <c r="H1200" s="40"/>
      <c r="I1200" s="24"/>
      <c r="J1200" s="34"/>
      <c r="K1200" s="106"/>
      <c r="L1200" s="79"/>
      <c r="M1200" s="34"/>
      <c r="N1200" s="79"/>
      <c r="O1200" s="31"/>
      <c r="P1200" s="53"/>
      <c r="Q1200" s="40"/>
      <c r="S1200" s="41" t="str">
        <f t="shared" si="756"/>
        <v/>
      </c>
      <c r="T1200" s="41" t="str">
        <f t="shared" si="757"/>
        <v/>
      </c>
      <c r="U1200" s="41" t="str">
        <f t="shared" si="769"/>
        <v/>
      </c>
      <c r="W1200" s="74" t="str">
        <f>IF('Job Database'!$X1200="", "", 'Job Database'!$X1200)</f>
        <v/>
      </c>
      <c r="Y1200" s="41" t="str">
        <f>IF($W1200="", "", IF(COUNTIF($I$11:$I$3035, $W1200)&gt;0, "", MAX($Y$10:$Y1199)+1))</f>
        <v/>
      </c>
      <c r="Z1200" s="41">
        <v>1190</v>
      </c>
      <c r="AA1200" s="58" t="str">
        <f t="shared" si="770"/>
        <v/>
      </c>
      <c r="AC1200" s="41" t="str">
        <f t="shared" si="758"/>
        <v/>
      </c>
      <c r="AE1200" s="41" t="str">
        <f t="shared" si="771"/>
        <v/>
      </c>
      <c r="AJ1200" s="154" t="str">
        <f t="shared" si="772"/>
        <v/>
      </c>
      <c r="AL1200" s="120" t="str">
        <f t="shared" si="773"/>
        <v/>
      </c>
      <c r="AM1200" s="104" t="str">
        <f t="shared" si="774"/>
        <v/>
      </c>
      <c r="AN1200" s="104" t="str">
        <f t="shared" si="775"/>
        <v/>
      </c>
      <c r="AO1200" s="104" t="str">
        <f t="shared" si="759"/>
        <v/>
      </c>
      <c r="AP1200" s="104" t="str">
        <f t="shared" si="760"/>
        <v/>
      </c>
      <c r="AQ1200" s="121" t="str">
        <f t="shared" si="776"/>
        <v/>
      </c>
      <c r="AS1200" s="88" t="str">
        <f t="shared" si="761"/>
        <v/>
      </c>
      <c r="AT1200" s="68" t="str">
        <f t="shared" si="777"/>
        <v/>
      </c>
      <c r="AU1200" s="68" t="str">
        <f t="shared" si="778"/>
        <v/>
      </c>
      <c r="AV1200" s="68" t="str">
        <f t="shared" si="779"/>
        <v/>
      </c>
      <c r="AW1200" s="88" t="str">
        <f t="shared" si="762"/>
        <v/>
      </c>
      <c r="AZ1200" s="88" t="str">
        <f t="shared" si="763"/>
        <v/>
      </c>
      <c r="BA1200" s="68" t="str">
        <f t="shared" si="764"/>
        <v/>
      </c>
      <c r="BB1200" s="68" t="str">
        <f t="shared" si="765"/>
        <v/>
      </c>
      <c r="BC1200" s="68" t="str">
        <f t="shared" si="766"/>
        <v/>
      </c>
      <c r="BD1200" s="69" t="str">
        <f t="shared" si="767"/>
        <v/>
      </c>
      <c r="BE1200" s="69" t="str">
        <f t="shared" si="780"/>
        <v/>
      </c>
      <c r="BT1200" s="138" t="str">
        <f t="shared" ca="1" si="781"/>
        <v/>
      </c>
      <c r="BU1200" s="139" t="str">
        <f t="shared" ca="1" si="782"/>
        <v/>
      </c>
      <c r="BW1200" s="138" t="str">
        <f t="shared" si="783"/>
        <v/>
      </c>
      <c r="BX1200" s="104" t="str">
        <f t="shared" si="784"/>
        <v/>
      </c>
      <c r="BY1200" s="139" t="str">
        <f t="shared" si="785"/>
        <v/>
      </c>
      <c r="CA1200" s="138" t="str">
        <f t="shared" si="786"/>
        <v/>
      </c>
      <c r="CB1200" s="104" t="str">
        <f t="shared" si="787"/>
        <v/>
      </c>
      <c r="CC1200" s="139" t="str">
        <f t="shared" si="788"/>
        <v/>
      </c>
      <c r="CE1200" s="162" t="str">
        <f t="shared" si="789"/>
        <v/>
      </c>
      <c r="CF1200" s="163" t="str">
        <f t="shared" si="790"/>
        <v/>
      </c>
      <c r="CG1200" s="164" t="str">
        <f t="shared" si="791"/>
        <v/>
      </c>
      <c r="CI1200" s="162" t="str">
        <f t="shared" si="792"/>
        <v/>
      </c>
      <c r="CJ1200" s="163" t="str">
        <f t="shared" si="795"/>
        <v/>
      </c>
      <c r="CK1200" s="164" t="str">
        <f t="shared" si="796"/>
        <v/>
      </c>
      <c r="CM1200" s="169" t="str">
        <f t="shared" si="793"/>
        <v/>
      </c>
      <c r="CN1200" s="139" t="str">
        <f t="shared" si="794"/>
        <v/>
      </c>
      <c r="CP1200" s="41" t="str">
        <f>IF($CM1200="", "", COUNTIF($CM$11:$CM$3035, "&lt;"&amp;$CM1200)+1+COUNTIF($CM$11:$CM1200, $CM1200)-1)</f>
        <v/>
      </c>
    </row>
    <row r="1201" spans="1:94" x14ac:dyDescent="0.25">
      <c r="A1201" s="40"/>
      <c r="B1201" s="82" t="str">
        <f>IF($I1201="", "", IFERROR(INDEX('Job Database'!$AE$11:$AE$3035, MATCH($I1201, 'Job Database'!$X$11:$X$3035, 0)), ""))</f>
        <v/>
      </c>
      <c r="C1201" s="69" t="str">
        <f>IF($I1201="", "", IF(COUNTIF('Job Database'!$X$11:$X$3035, $I1201)=0, $AC$5, $AC$4))</f>
        <v/>
      </c>
      <c r="D1201" s="40"/>
      <c r="E1201" s="85" t="str">
        <f>IF($I1201="", "", IF(IFERROR(INDEX('Job Database'!$M$11:$M$3035, MATCH($I1201, 'Job Database'!$X$11:$X$3035, 0)), "")="", "", IFERROR(INDEX('Job Database'!$M$11:$M$3035, MATCH($I1201, 'Job Database'!$X$11:$X$3035, 0)), "")))</f>
        <v/>
      </c>
      <c r="F1201" s="40"/>
      <c r="G1201" s="88" t="str">
        <f t="shared" si="768"/>
        <v/>
      </c>
      <c r="H1201" s="40"/>
      <c r="I1201" s="24"/>
      <c r="J1201" s="34"/>
      <c r="K1201" s="106"/>
      <c r="L1201" s="79"/>
      <c r="M1201" s="34"/>
      <c r="N1201" s="79"/>
      <c r="O1201" s="31"/>
      <c r="P1201" s="53"/>
      <c r="Q1201" s="40"/>
      <c r="S1201" s="41" t="str">
        <f t="shared" si="756"/>
        <v/>
      </c>
      <c r="T1201" s="41" t="str">
        <f t="shared" si="757"/>
        <v/>
      </c>
      <c r="U1201" s="41" t="str">
        <f t="shared" si="769"/>
        <v/>
      </c>
      <c r="W1201" s="74" t="str">
        <f>IF('Job Database'!$X1201="", "", 'Job Database'!$X1201)</f>
        <v/>
      </c>
      <c r="Y1201" s="41" t="str">
        <f>IF($W1201="", "", IF(COUNTIF($I$11:$I$3035, $W1201)&gt;0, "", MAX($Y$10:$Y1200)+1))</f>
        <v/>
      </c>
      <c r="Z1201" s="41">
        <v>1191</v>
      </c>
      <c r="AA1201" s="58" t="str">
        <f t="shared" si="770"/>
        <v/>
      </c>
      <c r="AC1201" s="41" t="str">
        <f t="shared" si="758"/>
        <v/>
      </c>
      <c r="AE1201" s="41" t="str">
        <f t="shared" si="771"/>
        <v/>
      </c>
      <c r="AJ1201" s="154" t="str">
        <f t="shared" si="772"/>
        <v/>
      </c>
      <c r="AL1201" s="120" t="str">
        <f t="shared" si="773"/>
        <v/>
      </c>
      <c r="AM1201" s="104" t="str">
        <f t="shared" si="774"/>
        <v/>
      </c>
      <c r="AN1201" s="104" t="str">
        <f t="shared" si="775"/>
        <v/>
      </c>
      <c r="AO1201" s="104" t="str">
        <f t="shared" si="759"/>
        <v/>
      </c>
      <c r="AP1201" s="104" t="str">
        <f t="shared" si="760"/>
        <v/>
      </c>
      <c r="AQ1201" s="121" t="str">
        <f t="shared" si="776"/>
        <v/>
      </c>
      <c r="AS1201" s="88" t="str">
        <f t="shared" si="761"/>
        <v/>
      </c>
      <c r="AT1201" s="68" t="str">
        <f t="shared" si="777"/>
        <v/>
      </c>
      <c r="AU1201" s="68" t="str">
        <f t="shared" si="778"/>
        <v/>
      </c>
      <c r="AV1201" s="68" t="str">
        <f t="shared" si="779"/>
        <v/>
      </c>
      <c r="AW1201" s="88" t="str">
        <f t="shared" si="762"/>
        <v/>
      </c>
      <c r="AZ1201" s="88" t="str">
        <f t="shared" si="763"/>
        <v/>
      </c>
      <c r="BA1201" s="68" t="str">
        <f t="shared" si="764"/>
        <v/>
      </c>
      <c r="BB1201" s="68" t="str">
        <f t="shared" si="765"/>
        <v/>
      </c>
      <c r="BC1201" s="68" t="str">
        <f t="shared" si="766"/>
        <v/>
      </c>
      <c r="BD1201" s="69" t="str">
        <f t="shared" si="767"/>
        <v/>
      </c>
      <c r="BE1201" s="69" t="str">
        <f t="shared" si="780"/>
        <v/>
      </c>
      <c r="BT1201" s="138" t="str">
        <f t="shared" ca="1" si="781"/>
        <v/>
      </c>
      <c r="BU1201" s="139" t="str">
        <f t="shared" ca="1" si="782"/>
        <v/>
      </c>
      <c r="BW1201" s="138" t="str">
        <f t="shared" si="783"/>
        <v/>
      </c>
      <c r="BX1201" s="104" t="str">
        <f t="shared" si="784"/>
        <v/>
      </c>
      <c r="BY1201" s="139" t="str">
        <f t="shared" si="785"/>
        <v/>
      </c>
      <c r="CA1201" s="138" t="str">
        <f t="shared" si="786"/>
        <v/>
      </c>
      <c r="CB1201" s="104" t="str">
        <f t="shared" si="787"/>
        <v/>
      </c>
      <c r="CC1201" s="139" t="str">
        <f t="shared" si="788"/>
        <v/>
      </c>
      <c r="CE1201" s="162" t="str">
        <f t="shared" si="789"/>
        <v/>
      </c>
      <c r="CF1201" s="163" t="str">
        <f t="shared" si="790"/>
        <v/>
      </c>
      <c r="CG1201" s="164" t="str">
        <f t="shared" si="791"/>
        <v/>
      </c>
      <c r="CI1201" s="162" t="str">
        <f t="shared" si="792"/>
        <v/>
      </c>
      <c r="CJ1201" s="163" t="str">
        <f t="shared" si="795"/>
        <v/>
      </c>
      <c r="CK1201" s="164" t="str">
        <f t="shared" si="796"/>
        <v/>
      </c>
      <c r="CM1201" s="169" t="str">
        <f t="shared" si="793"/>
        <v/>
      </c>
      <c r="CN1201" s="139" t="str">
        <f t="shared" si="794"/>
        <v/>
      </c>
      <c r="CP1201" s="41" t="str">
        <f>IF($CM1201="", "", COUNTIF($CM$11:$CM$3035, "&lt;"&amp;$CM1201)+1+COUNTIF($CM$11:$CM1201, $CM1201)-1)</f>
        <v/>
      </c>
    </row>
    <row r="1202" spans="1:94" x14ac:dyDescent="0.25">
      <c r="A1202" s="40"/>
      <c r="B1202" s="82" t="str">
        <f>IF($I1202="", "", IFERROR(INDEX('Job Database'!$AE$11:$AE$3035, MATCH($I1202, 'Job Database'!$X$11:$X$3035, 0)), ""))</f>
        <v/>
      </c>
      <c r="C1202" s="69" t="str">
        <f>IF($I1202="", "", IF(COUNTIF('Job Database'!$X$11:$X$3035, $I1202)=0, $AC$5, $AC$4))</f>
        <v/>
      </c>
      <c r="D1202" s="40"/>
      <c r="E1202" s="85" t="str">
        <f>IF($I1202="", "", IF(IFERROR(INDEX('Job Database'!$M$11:$M$3035, MATCH($I1202, 'Job Database'!$X$11:$X$3035, 0)), "")="", "", IFERROR(INDEX('Job Database'!$M$11:$M$3035, MATCH($I1202, 'Job Database'!$X$11:$X$3035, 0)), "")))</f>
        <v/>
      </c>
      <c r="F1202" s="40"/>
      <c r="G1202" s="88" t="str">
        <f t="shared" si="768"/>
        <v/>
      </c>
      <c r="H1202" s="40"/>
      <c r="I1202" s="24"/>
      <c r="J1202" s="34"/>
      <c r="K1202" s="106"/>
      <c r="L1202" s="79"/>
      <c r="M1202" s="34"/>
      <c r="N1202" s="79"/>
      <c r="O1202" s="31"/>
      <c r="P1202" s="53"/>
      <c r="Q1202" s="40"/>
      <c r="S1202" s="41" t="str">
        <f t="shared" si="756"/>
        <v/>
      </c>
      <c r="T1202" s="41" t="str">
        <f t="shared" si="757"/>
        <v/>
      </c>
      <c r="U1202" s="41" t="str">
        <f t="shared" si="769"/>
        <v/>
      </c>
      <c r="W1202" s="74" t="str">
        <f>IF('Job Database'!$X1202="", "", 'Job Database'!$X1202)</f>
        <v/>
      </c>
      <c r="Y1202" s="41" t="str">
        <f>IF($W1202="", "", IF(COUNTIF($I$11:$I$3035, $W1202)&gt;0, "", MAX($Y$10:$Y1201)+1))</f>
        <v/>
      </c>
      <c r="Z1202" s="41">
        <v>1192</v>
      </c>
      <c r="AA1202" s="58" t="str">
        <f t="shared" si="770"/>
        <v/>
      </c>
      <c r="AC1202" s="41" t="str">
        <f t="shared" si="758"/>
        <v/>
      </c>
      <c r="AE1202" s="41" t="str">
        <f t="shared" si="771"/>
        <v/>
      </c>
      <c r="AJ1202" s="154" t="str">
        <f t="shared" si="772"/>
        <v/>
      </c>
      <c r="AL1202" s="120" t="str">
        <f t="shared" si="773"/>
        <v/>
      </c>
      <c r="AM1202" s="104" t="str">
        <f t="shared" si="774"/>
        <v/>
      </c>
      <c r="AN1202" s="104" t="str">
        <f t="shared" si="775"/>
        <v/>
      </c>
      <c r="AO1202" s="104" t="str">
        <f t="shared" si="759"/>
        <v/>
      </c>
      <c r="AP1202" s="104" t="str">
        <f t="shared" si="760"/>
        <v/>
      </c>
      <c r="AQ1202" s="121" t="str">
        <f t="shared" si="776"/>
        <v/>
      </c>
      <c r="AS1202" s="88" t="str">
        <f t="shared" si="761"/>
        <v/>
      </c>
      <c r="AT1202" s="68" t="str">
        <f t="shared" si="777"/>
        <v/>
      </c>
      <c r="AU1202" s="68" t="str">
        <f t="shared" si="778"/>
        <v/>
      </c>
      <c r="AV1202" s="68" t="str">
        <f t="shared" si="779"/>
        <v/>
      </c>
      <c r="AW1202" s="88" t="str">
        <f t="shared" si="762"/>
        <v/>
      </c>
      <c r="AZ1202" s="88" t="str">
        <f t="shared" si="763"/>
        <v/>
      </c>
      <c r="BA1202" s="68" t="str">
        <f t="shared" si="764"/>
        <v/>
      </c>
      <c r="BB1202" s="68" t="str">
        <f t="shared" si="765"/>
        <v/>
      </c>
      <c r="BC1202" s="68" t="str">
        <f t="shared" si="766"/>
        <v/>
      </c>
      <c r="BD1202" s="69" t="str">
        <f t="shared" si="767"/>
        <v/>
      </c>
      <c r="BE1202" s="69" t="str">
        <f t="shared" si="780"/>
        <v/>
      </c>
      <c r="BT1202" s="138" t="str">
        <f t="shared" ca="1" si="781"/>
        <v/>
      </c>
      <c r="BU1202" s="139" t="str">
        <f t="shared" ca="1" si="782"/>
        <v/>
      </c>
      <c r="BW1202" s="138" t="str">
        <f t="shared" si="783"/>
        <v/>
      </c>
      <c r="BX1202" s="104" t="str">
        <f t="shared" si="784"/>
        <v/>
      </c>
      <c r="BY1202" s="139" t="str">
        <f t="shared" si="785"/>
        <v/>
      </c>
      <c r="CA1202" s="138" t="str">
        <f t="shared" si="786"/>
        <v/>
      </c>
      <c r="CB1202" s="104" t="str">
        <f t="shared" si="787"/>
        <v/>
      </c>
      <c r="CC1202" s="139" t="str">
        <f t="shared" si="788"/>
        <v/>
      </c>
      <c r="CE1202" s="162" t="str">
        <f t="shared" si="789"/>
        <v/>
      </c>
      <c r="CF1202" s="163" t="str">
        <f t="shared" si="790"/>
        <v/>
      </c>
      <c r="CG1202" s="164" t="str">
        <f t="shared" si="791"/>
        <v/>
      </c>
      <c r="CI1202" s="162" t="str">
        <f t="shared" si="792"/>
        <v/>
      </c>
      <c r="CJ1202" s="163" t="str">
        <f t="shared" si="795"/>
        <v/>
      </c>
      <c r="CK1202" s="164" t="str">
        <f t="shared" si="796"/>
        <v/>
      </c>
      <c r="CM1202" s="169" t="str">
        <f t="shared" si="793"/>
        <v/>
      </c>
      <c r="CN1202" s="139" t="str">
        <f t="shared" si="794"/>
        <v/>
      </c>
      <c r="CP1202" s="41" t="str">
        <f>IF($CM1202="", "", COUNTIF($CM$11:$CM$3035, "&lt;"&amp;$CM1202)+1+COUNTIF($CM$11:$CM1202, $CM1202)-1)</f>
        <v/>
      </c>
    </row>
    <row r="1203" spans="1:94" x14ac:dyDescent="0.25">
      <c r="A1203" s="40"/>
      <c r="B1203" s="82" t="str">
        <f>IF($I1203="", "", IFERROR(INDEX('Job Database'!$AE$11:$AE$3035, MATCH($I1203, 'Job Database'!$X$11:$X$3035, 0)), ""))</f>
        <v/>
      </c>
      <c r="C1203" s="69" t="str">
        <f>IF($I1203="", "", IF(COUNTIF('Job Database'!$X$11:$X$3035, $I1203)=0, $AC$5, $AC$4))</f>
        <v/>
      </c>
      <c r="D1203" s="40"/>
      <c r="E1203" s="85" t="str">
        <f>IF($I1203="", "", IF(IFERROR(INDEX('Job Database'!$M$11:$M$3035, MATCH($I1203, 'Job Database'!$X$11:$X$3035, 0)), "")="", "", IFERROR(INDEX('Job Database'!$M$11:$M$3035, MATCH($I1203, 'Job Database'!$X$11:$X$3035, 0)), "")))</f>
        <v/>
      </c>
      <c r="F1203" s="40"/>
      <c r="G1203" s="88" t="str">
        <f t="shared" si="768"/>
        <v/>
      </c>
      <c r="H1203" s="40"/>
      <c r="I1203" s="24"/>
      <c r="J1203" s="34"/>
      <c r="K1203" s="106"/>
      <c r="L1203" s="79"/>
      <c r="M1203" s="34"/>
      <c r="N1203" s="79"/>
      <c r="O1203" s="31"/>
      <c r="P1203" s="53"/>
      <c r="Q1203" s="40"/>
      <c r="S1203" s="41" t="str">
        <f t="shared" si="756"/>
        <v/>
      </c>
      <c r="T1203" s="41" t="str">
        <f t="shared" si="757"/>
        <v/>
      </c>
      <c r="U1203" s="41" t="str">
        <f t="shared" si="769"/>
        <v/>
      </c>
      <c r="W1203" s="74" t="str">
        <f>IF('Job Database'!$X1203="", "", 'Job Database'!$X1203)</f>
        <v/>
      </c>
      <c r="Y1203" s="41" t="str">
        <f>IF($W1203="", "", IF(COUNTIF($I$11:$I$3035, $W1203)&gt;0, "", MAX($Y$10:$Y1202)+1))</f>
        <v/>
      </c>
      <c r="Z1203" s="41">
        <v>1193</v>
      </c>
      <c r="AA1203" s="58" t="str">
        <f t="shared" si="770"/>
        <v/>
      </c>
      <c r="AC1203" s="41" t="str">
        <f t="shared" si="758"/>
        <v/>
      </c>
      <c r="AE1203" s="41" t="str">
        <f t="shared" si="771"/>
        <v/>
      </c>
      <c r="AJ1203" s="154" t="str">
        <f t="shared" si="772"/>
        <v/>
      </c>
      <c r="AL1203" s="120" t="str">
        <f t="shared" si="773"/>
        <v/>
      </c>
      <c r="AM1203" s="104" t="str">
        <f t="shared" si="774"/>
        <v/>
      </c>
      <c r="AN1203" s="104" t="str">
        <f t="shared" si="775"/>
        <v/>
      </c>
      <c r="AO1203" s="104" t="str">
        <f t="shared" si="759"/>
        <v/>
      </c>
      <c r="AP1203" s="104" t="str">
        <f t="shared" si="760"/>
        <v/>
      </c>
      <c r="AQ1203" s="121" t="str">
        <f t="shared" si="776"/>
        <v/>
      </c>
      <c r="AS1203" s="88" t="str">
        <f t="shared" si="761"/>
        <v/>
      </c>
      <c r="AT1203" s="68" t="str">
        <f t="shared" si="777"/>
        <v/>
      </c>
      <c r="AU1203" s="68" t="str">
        <f t="shared" si="778"/>
        <v/>
      </c>
      <c r="AV1203" s="68" t="str">
        <f t="shared" si="779"/>
        <v/>
      </c>
      <c r="AW1203" s="88" t="str">
        <f t="shared" si="762"/>
        <v/>
      </c>
      <c r="AZ1203" s="88" t="str">
        <f t="shared" si="763"/>
        <v/>
      </c>
      <c r="BA1203" s="68" t="str">
        <f t="shared" si="764"/>
        <v/>
      </c>
      <c r="BB1203" s="68" t="str">
        <f t="shared" si="765"/>
        <v/>
      </c>
      <c r="BC1203" s="68" t="str">
        <f t="shared" si="766"/>
        <v/>
      </c>
      <c r="BD1203" s="69" t="str">
        <f t="shared" si="767"/>
        <v/>
      </c>
      <c r="BE1203" s="69" t="str">
        <f t="shared" si="780"/>
        <v/>
      </c>
      <c r="BT1203" s="138" t="str">
        <f t="shared" ca="1" si="781"/>
        <v/>
      </c>
      <c r="BU1203" s="139" t="str">
        <f t="shared" ca="1" si="782"/>
        <v/>
      </c>
      <c r="BW1203" s="138" t="str">
        <f t="shared" si="783"/>
        <v/>
      </c>
      <c r="BX1203" s="104" t="str">
        <f t="shared" si="784"/>
        <v/>
      </c>
      <c r="BY1203" s="139" t="str">
        <f t="shared" si="785"/>
        <v/>
      </c>
      <c r="CA1203" s="138" t="str">
        <f t="shared" si="786"/>
        <v/>
      </c>
      <c r="CB1203" s="104" t="str">
        <f t="shared" si="787"/>
        <v/>
      </c>
      <c r="CC1203" s="139" t="str">
        <f t="shared" si="788"/>
        <v/>
      </c>
      <c r="CE1203" s="162" t="str">
        <f t="shared" si="789"/>
        <v/>
      </c>
      <c r="CF1203" s="163" t="str">
        <f t="shared" si="790"/>
        <v/>
      </c>
      <c r="CG1203" s="164" t="str">
        <f t="shared" si="791"/>
        <v/>
      </c>
      <c r="CI1203" s="162" t="str">
        <f t="shared" si="792"/>
        <v/>
      </c>
      <c r="CJ1203" s="163" t="str">
        <f t="shared" si="795"/>
        <v/>
      </c>
      <c r="CK1203" s="164" t="str">
        <f t="shared" si="796"/>
        <v/>
      </c>
      <c r="CM1203" s="169" t="str">
        <f t="shared" si="793"/>
        <v/>
      </c>
      <c r="CN1203" s="139" t="str">
        <f t="shared" si="794"/>
        <v/>
      </c>
      <c r="CP1203" s="41" t="str">
        <f>IF($CM1203="", "", COUNTIF($CM$11:$CM$3035, "&lt;"&amp;$CM1203)+1+COUNTIF($CM$11:$CM1203, $CM1203)-1)</f>
        <v/>
      </c>
    </row>
    <row r="1204" spans="1:94" x14ac:dyDescent="0.25">
      <c r="A1204" s="40"/>
      <c r="B1204" s="82" t="str">
        <f>IF($I1204="", "", IFERROR(INDEX('Job Database'!$AE$11:$AE$3035, MATCH($I1204, 'Job Database'!$X$11:$X$3035, 0)), ""))</f>
        <v/>
      </c>
      <c r="C1204" s="69" t="str">
        <f>IF($I1204="", "", IF(COUNTIF('Job Database'!$X$11:$X$3035, $I1204)=0, $AC$5, $AC$4))</f>
        <v/>
      </c>
      <c r="D1204" s="40"/>
      <c r="E1204" s="85" t="str">
        <f>IF($I1204="", "", IF(IFERROR(INDEX('Job Database'!$M$11:$M$3035, MATCH($I1204, 'Job Database'!$X$11:$X$3035, 0)), "")="", "", IFERROR(INDEX('Job Database'!$M$11:$M$3035, MATCH($I1204, 'Job Database'!$X$11:$X$3035, 0)), "")))</f>
        <v/>
      </c>
      <c r="F1204" s="40"/>
      <c r="G1204" s="88" t="str">
        <f t="shared" si="768"/>
        <v/>
      </c>
      <c r="H1204" s="40"/>
      <c r="I1204" s="24"/>
      <c r="J1204" s="34"/>
      <c r="K1204" s="106"/>
      <c r="L1204" s="79"/>
      <c r="M1204" s="34"/>
      <c r="N1204" s="79"/>
      <c r="O1204" s="31"/>
      <c r="P1204" s="53"/>
      <c r="Q1204" s="40"/>
      <c r="S1204" s="41" t="str">
        <f t="shared" si="756"/>
        <v/>
      </c>
      <c r="T1204" s="41" t="str">
        <f t="shared" si="757"/>
        <v/>
      </c>
      <c r="U1204" s="41" t="str">
        <f t="shared" si="769"/>
        <v/>
      </c>
      <c r="W1204" s="74" t="str">
        <f>IF('Job Database'!$X1204="", "", 'Job Database'!$X1204)</f>
        <v/>
      </c>
      <c r="Y1204" s="41" t="str">
        <f>IF($W1204="", "", IF(COUNTIF($I$11:$I$3035, $W1204)&gt;0, "", MAX($Y$10:$Y1203)+1))</f>
        <v/>
      </c>
      <c r="Z1204" s="41">
        <v>1194</v>
      </c>
      <c r="AA1204" s="58" t="str">
        <f t="shared" si="770"/>
        <v/>
      </c>
      <c r="AC1204" s="41" t="str">
        <f t="shared" si="758"/>
        <v/>
      </c>
      <c r="AE1204" s="41" t="str">
        <f t="shared" si="771"/>
        <v/>
      </c>
      <c r="AJ1204" s="154" t="str">
        <f t="shared" si="772"/>
        <v/>
      </c>
      <c r="AL1204" s="120" t="str">
        <f t="shared" si="773"/>
        <v/>
      </c>
      <c r="AM1204" s="104" t="str">
        <f t="shared" si="774"/>
        <v/>
      </c>
      <c r="AN1204" s="104" t="str">
        <f t="shared" si="775"/>
        <v/>
      </c>
      <c r="AO1204" s="104" t="str">
        <f t="shared" si="759"/>
        <v/>
      </c>
      <c r="AP1204" s="104" t="str">
        <f t="shared" si="760"/>
        <v/>
      </c>
      <c r="AQ1204" s="121" t="str">
        <f t="shared" si="776"/>
        <v/>
      </c>
      <c r="AS1204" s="88" t="str">
        <f t="shared" si="761"/>
        <v/>
      </c>
      <c r="AT1204" s="68" t="str">
        <f t="shared" si="777"/>
        <v/>
      </c>
      <c r="AU1204" s="68" t="str">
        <f t="shared" si="778"/>
        <v/>
      </c>
      <c r="AV1204" s="68" t="str">
        <f t="shared" si="779"/>
        <v/>
      </c>
      <c r="AW1204" s="88" t="str">
        <f t="shared" si="762"/>
        <v/>
      </c>
      <c r="AZ1204" s="88" t="str">
        <f t="shared" si="763"/>
        <v/>
      </c>
      <c r="BA1204" s="68" t="str">
        <f t="shared" si="764"/>
        <v/>
      </c>
      <c r="BB1204" s="68" t="str">
        <f t="shared" si="765"/>
        <v/>
      </c>
      <c r="BC1204" s="68" t="str">
        <f t="shared" si="766"/>
        <v/>
      </c>
      <c r="BD1204" s="69" t="str">
        <f t="shared" si="767"/>
        <v/>
      </c>
      <c r="BE1204" s="69" t="str">
        <f t="shared" si="780"/>
        <v/>
      </c>
      <c r="BT1204" s="138" t="str">
        <f t="shared" ca="1" si="781"/>
        <v/>
      </c>
      <c r="BU1204" s="139" t="str">
        <f t="shared" ca="1" si="782"/>
        <v/>
      </c>
      <c r="BW1204" s="138" t="str">
        <f t="shared" si="783"/>
        <v/>
      </c>
      <c r="BX1204" s="104" t="str">
        <f t="shared" si="784"/>
        <v/>
      </c>
      <c r="BY1204" s="139" t="str">
        <f t="shared" si="785"/>
        <v/>
      </c>
      <c r="CA1204" s="138" t="str">
        <f t="shared" si="786"/>
        <v/>
      </c>
      <c r="CB1204" s="104" t="str">
        <f t="shared" si="787"/>
        <v/>
      </c>
      <c r="CC1204" s="139" t="str">
        <f t="shared" si="788"/>
        <v/>
      </c>
      <c r="CE1204" s="162" t="str">
        <f t="shared" si="789"/>
        <v/>
      </c>
      <c r="CF1204" s="163" t="str">
        <f t="shared" si="790"/>
        <v/>
      </c>
      <c r="CG1204" s="164" t="str">
        <f t="shared" si="791"/>
        <v/>
      </c>
      <c r="CI1204" s="162" t="str">
        <f t="shared" si="792"/>
        <v/>
      </c>
      <c r="CJ1204" s="163" t="str">
        <f t="shared" si="795"/>
        <v/>
      </c>
      <c r="CK1204" s="164" t="str">
        <f t="shared" si="796"/>
        <v/>
      </c>
      <c r="CM1204" s="169" t="str">
        <f t="shared" si="793"/>
        <v/>
      </c>
      <c r="CN1204" s="139" t="str">
        <f t="shared" si="794"/>
        <v/>
      </c>
      <c r="CP1204" s="41" t="str">
        <f>IF($CM1204="", "", COUNTIF($CM$11:$CM$3035, "&lt;"&amp;$CM1204)+1+COUNTIF($CM$11:$CM1204, $CM1204)-1)</f>
        <v/>
      </c>
    </row>
    <row r="1205" spans="1:94" x14ac:dyDescent="0.25">
      <c r="A1205" s="40"/>
      <c r="B1205" s="82" t="str">
        <f>IF($I1205="", "", IFERROR(INDEX('Job Database'!$AE$11:$AE$3035, MATCH($I1205, 'Job Database'!$X$11:$X$3035, 0)), ""))</f>
        <v/>
      </c>
      <c r="C1205" s="69" t="str">
        <f>IF($I1205="", "", IF(COUNTIF('Job Database'!$X$11:$X$3035, $I1205)=0, $AC$5, $AC$4))</f>
        <v/>
      </c>
      <c r="D1205" s="40"/>
      <c r="E1205" s="85" t="str">
        <f>IF($I1205="", "", IF(IFERROR(INDEX('Job Database'!$M$11:$M$3035, MATCH($I1205, 'Job Database'!$X$11:$X$3035, 0)), "")="", "", IFERROR(INDEX('Job Database'!$M$11:$M$3035, MATCH($I1205, 'Job Database'!$X$11:$X$3035, 0)), "")))</f>
        <v/>
      </c>
      <c r="F1205" s="40"/>
      <c r="G1205" s="88" t="str">
        <f t="shared" si="768"/>
        <v/>
      </c>
      <c r="H1205" s="40"/>
      <c r="I1205" s="24"/>
      <c r="J1205" s="34"/>
      <c r="K1205" s="106"/>
      <c r="L1205" s="79"/>
      <c r="M1205" s="34"/>
      <c r="N1205" s="79"/>
      <c r="O1205" s="31"/>
      <c r="P1205" s="53"/>
      <c r="Q1205" s="40"/>
      <c r="S1205" s="41" t="str">
        <f t="shared" si="756"/>
        <v/>
      </c>
      <c r="T1205" s="41" t="str">
        <f t="shared" si="757"/>
        <v/>
      </c>
      <c r="U1205" s="41" t="str">
        <f t="shared" si="769"/>
        <v/>
      </c>
      <c r="W1205" s="74" t="str">
        <f>IF('Job Database'!$X1205="", "", 'Job Database'!$X1205)</f>
        <v/>
      </c>
      <c r="Y1205" s="41" t="str">
        <f>IF($W1205="", "", IF(COUNTIF($I$11:$I$3035, $W1205)&gt;0, "", MAX($Y$10:$Y1204)+1))</f>
        <v/>
      </c>
      <c r="Z1205" s="41">
        <v>1195</v>
      </c>
      <c r="AA1205" s="58" t="str">
        <f t="shared" si="770"/>
        <v/>
      </c>
      <c r="AC1205" s="41" t="str">
        <f t="shared" si="758"/>
        <v/>
      </c>
      <c r="AE1205" s="41" t="str">
        <f t="shared" si="771"/>
        <v/>
      </c>
      <c r="AJ1205" s="154" t="str">
        <f t="shared" si="772"/>
        <v/>
      </c>
      <c r="AL1205" s="120" t="str">
        <f t="shared" si="773"/>
        <v/>
      </c>
      <c r="AM1205" s="104" t="str">
        <f t="shared" si="774"/>
        <v/>
      </c>
      <c r="AN1205" s="104" t="str">
        <f t="shared" si="775"/>
        <v/>
      </c>
      <c r="AO1205" s="104" t="str">
        <f t="shared" si="759"/>
        <v/>
      </c>
      <c r="AP1205" s="104" t="str">
        <f t="shared" si="760"/>
        <v/>
      </c>
      <c r="AQ1205" s="121" t="str">
        <f t="shared" si="776"/>
        <v/>
      </c>
      <c r="AS1205" s="88" t="str">
        <f t="shared" si="761"/>
        <v/>
      </c>
      <c r="AT1205" s="68" t="str">
        <f t="shared" si="777"/>
        <v/>
      </c>
      <c r="AU1205" s="68" t="str">
        <f t="shared" si="778"/>
        <v/>
      </c>
      <c r="AV1205" s="68" t="str">
        <f t="shared" si="779"/>
        <v/>
      </c>
      <c r="AW1205" s="88" t="str">
        <f t="shared" si="762"/>
        <v/>
      </c>
      <c r="AZ1205" s="88" t="str">
        <f t="shared" si="763"/>
        <v/>
      </c>
      <c r="BA1205" s="68" t="str">
        <f t="shared" si="764"/>
        <v/>
      </c>
      <c r="BB1205" s="68" t="str">
        <f t="shared" si="765"/>
        <v/>
      </c>
      <c r="BC1205" s="68" t="str">
        <f t="shared" si="766"/>
        <v/>
      </c>
      <c r="BD1205" s="69" t="str">
        <f t="shared" si="767"/>
        <v/>
      </c>
      <c r="BE1205" s="69" t="str">
        <f t="shared" si="780"/>
        <v/>
      </c>
      <c r="BT1205" s="138" t="str">
        <f t="shared" ca="1" si="781"/>
        <v/>
      </c>
      <c r="BU1205" s="139" t="str">
        <f t="shared" ca="1" si="782"/>
        <v/>
      </c>
      <c r="BW1205" s="138" t="str">
        <f t="shared" si="783"/>
        <v/>
      </c>
      <c r="BX1205" s="104" t="str">
        <f t="shared" si="784"/>
        <v/>
      </c>
      <c r="BY1205" s="139" t="str">
        <f t="shared" si="785"/>
        <v/>
      </c>
      <c r="CA1205" s="138" t="str">
        <f t="shared" si="786"/>
        <v/>
      </c>
      <c r="CB1205" s="104" t="str">
        <f t="shared" si="787"/>
        <v/>
      </c>
      <c r="CC1205" s="139" t="str">
        <f t="shared" si="788"/>
        <v/>
      </c>
      <c r="CE1205" s="162" t="str">
        <f t="shared" si="789"/>
        <v/>
      </c>
      <c r="CF1205" s="163" t="str">
        <f t="shared" si="790"/>
        <v/>
      </c>
      <c r="CG1205" s="164" t="str">
        <f t="shared" si="791"/>
        <v/>
      </c>
      <c r="CI1205" s="162" t="str">
        <f t="shared" si="792"/>
        <v/>
      </c>
      <c r="CJ1205" s="163" t="str">
        <f t="shared" si="795"/>
        <v/>
      </c>
      <c r="CK1205" s="164" t="str">
        <f t="shared" si="796"/>
        <v/>
      </c>
      <c r="CM1205" s="169" t="str">
        <f t="shared" si="793"/>
        <v/>
      </c>
      <c r="CN1205" s="139" t="str">
        <f t="shared" si="794"/>
        <v/>
      </c>
      <c r="CP1205" s="41" t="str">
        <f>IF($CM1205="", "", COUNTIF($CM$11:$CM$3035, "&lt;"&amp;$CM1205)+1+COUNTIF($CM$11:$CM1205, $CM1205)-1)</f>
        <v/>
      </c>
    </row>
    <row r="1206" spans="1:94" x14ac:dyDescent="0.25">
      <c r="A1206" s="40"/>
      <c r="B1206" s="82" t="str">
        <f>IF($I1206="", "", IFERROR(INDEX('Job Database'!$AE$11:$AE$3035, MATCH($I1206, 'Job Database'!$X$11:$X$3035, 0)), ""))</f>
        <v/>
      </c>
      <c r="C1206" s="69" t="str">
        <f>IF($I1206="", "", IF(COUNTIF('Job Database'!$X$11:$X$3035, $I1206)=0, $AC$5, $AC$4))</f>
        <v/>
      </c>
      <c r="D1206" s="40"/>
      <c r="E1206" s="85" t="str">
        <f>IF($I1206="", "", IF(IFERROR(INDEX('Job Database'!$M$11:$M$3035, MATCH($I1206, 'Job Database'!$X$11:$X$3035, 0)), "")="", "", IFERROR(INDEX('Job Database'!$M$11:$M$3035, MATCH($I1206, 'Job Database'!$X$11:$X$3035, 0)), "")))</f>
        <v/>
      </c>
      <c r="F1206" s="40"/>
      <c r="G1206" s="88" t="str">
        <f t="shared" si="768"/>
        <v/>
      </c>
      <c r="H1206" s="40"/>
      <c r="I1206" s="24"/>
      <c r="J1206" s="34"/>
      <c r="K1206" s="106"/>
      <c r="L1206" s="79"/>
      <c r="M1206" s="34"/>
      <c r="N1206" s="79"/>
      <c r="O1206" s="31"/>
      <c r="P1206" s="53"/>
      <c r="Q1206" s="40"/>
      <c r="S1206" s="41" t="str">
        <f t="shared" si="756"/>
        <v/>
      </c>
      <c r="T1206" s="41" t="str">
        <f t="shared" si="757"/>
        <v/>
      </c>
      <c r="U1206" s="41" t="str">
        <f t="shared" si="769"/>
        <v/>
      </c>
      <c r="W1206" s="74" t="str">
        <f>IF('Job Database'!$X1206="", "", 'Job Database'!$X1206)</f>
        <v/>
      </c>
      <c r="Y1206" s="41" t="str">
        <f>IF($W1206="", "", IF(COUNTIF($I$11:$I$3035, $W1206)&gt;0, "", MAX($Y$10:$Y1205)+1))</f>
        <v/>
      </c>
      <c r="Z1206" s="41">
        <v>1196</v>
      </c>
      <c r="AA1206" s="58" t="str">
        <f t="shared" si="770"/>
        <v/>
      </c>
      <c r="AC1206" s="41" t="str">
        <f t="shared" si="758"/>
        <v/>
      </c>
      <c r="AE1206" s="41" t="str">
        <f t="shared" si="771"/>
        <v/>
      </c>
      <c r="AJ1206" s="154" t="str">
        <f t="shared" si="772"/>
        <v/>
      </c>
      <c r="AL1206" s="120" t="str">
        <f t="shared" si="773"/>
        <v/>
      </c>
      <c r="AM1206" s="104" t="str">
        <f t="shared" si="774"/>
        <v/>
      </c>
      <c r="AN1206" s="104" t="str">
        <f t="shared" si="775"/>
        <v/>
      </c>
      <c r="AO1206" s="104" t="str">
        <f t="shared" si="759"/>
        <v/>
      </c>
      <c r="AP1206" s="104" t="str">
        <f t="shared" si="760"/>
        <v/>
      </c>
      <c r="AQ1206" s="121" t="str">
        <f t="shared" si="776"/>
        <v/>
      </c>
      <c r="AS1206" s="88" t="str">
        <f t="shared" si="761"/>
        <v/>
      </c>
      <c r="AT1206" s="68" t="str">
        <f t="shared" si="777"/>
        <v/>
      </c>
      <c r="AU1206" s="68" t="str">
        <f t="shared" si="778"/>
        <v/>
      </c>
      <c r="AV1206" s="68" t="str">
        <f t="shared" si="779"/>
        <v/>
      </c>
      <c r="AW1206" s="88" t="str">
        <f t="shared" si="762"/>
        <v/>
      </c>
      <c r="AZ1206" s="88" t="str">
        <f t="shared" si="763"/>
        <v/>
      </c>
      <c r="BA1206" s="68" t="str">
        <f t="shared" si="764"/>
        <v/>
      </c>
      <c r="BB1206" s="68" t="str">
        <f t="shared" si="765"/>
        <v/>
      </c>
      <c r="BC1206" s="68" t="str">
        <f t="shared" si="766"/>
        <v/>
      </c>
      <c r="BD1206" s="69" t="str">
        <f t="shared" si="767"/>
        <v/>
      </c>
      <c r="BE1206" s="69" t="str">
        <f t="shared" si="780"/>
        <v/>
      </c>
      <c r="BT1206" s="138" t="str">
        <f t="shared" ca="1" si="781"/>
        <v/>
      </c>
      <c r="BU1206" s="139" t="str">
        <f t="shared" ca="1" si="782"/>
        <v/>
      </c>
      <c r="BW1206" s="138" t="str">
        <f t="shared" si="783"/>
        <v/>
      </c>
      <c r="BX1206" s="104" t="str">
        <f t="shared" si="784"/>
        <v/>
      </c>
      <c r="BY1206" s="139" t="str">
        <f t="shared" si="785"/>
        <v/>
      </c>
      <c r="CA1206" s="138" t="str">
        <f t="shared" si="786"/>
        <v/>
      </c>
      <c r="CB1206" s="104" t="str">
        <f t="shared" si="787"/>
        <v/>
      </c>
      <c r="CC1206" s="139" t="str">
        <f t="shared" si="788"/>
        <v/>
      </c>
      <c r="CE1206" s="162" t="str">
        <f t="shared" si="789"/>
        <v/>
      </c>
      <c r="CF1206" s="163" t="str">
        <f t="shared" si="790"/>
        <v/>
      </c>
      <c r="CG1206" s="164" t="str">
        <f t="shared" si="791"/>
        <v/>
      </c>
      <c r="CI1206" s="162" t="str">
        <f t="shared" si="792"/>
        <v/>
      </c>
      <c r="CJ1206" s="163" t="str">
        <f t="shared" si="795"/>
        <v/>
      </c>
      <c r="CK1206" s="164" t="str">
        <f t="shared" si="796"/>
        <v/>
      </c>
      <c r="CM1206" s="169" t="str">
        <f t="shared" si="793"/>
        <v/>
      </c>
      <c r="CN1206" s="139" t="str">
        <f t="shared" si="794"/>
        <v/>
      </c>
      <c r="CP1206" s="41" t="str">
        <f>IF($CM1206="", "", COUNTIF($CM$11:$CM$3035, "&lt;"&amp;$CM1206)+1+COUNTIF($CM$11:$CM1206, $CM1206)-1)</f>
        <v/>
      </c>
    </row>
    <row r="1207" spans="1:94" x14ac:dyDescent="0.25">
      <c r="A1207" s="40"/>
      <c r="B1207" s="82" t="str">
        <f>IF($I1207="", "", IFERROR(INDEX('Job Database'!$AE$11:$AE$3035, MATCH($I1207, 'Job Database'!$X$11:$X$3035, 0)), ""))</f>
        <v/>
      </c>
      <c r="C1207" s="69" t="str">
        <f>IF($I1207="", "", IF(COUNTIF('Job Database'!$X$11:$X$3035, $I1207)=0, $AC$5, $AC$4))</f>
        <v/>
      </c>
      <c r="D1207" s="40"/>
      <c r="E1207" s="85" t="str">
        <f>IF($I1207="", "", IF(IFERROR(INDEX('Job Database'!$M$11:$M$3035, MATCH($I1207, 'Job Database'!$X$11:$X$3035, 0)), "")="", "", IFERROR(INDEX('Job Database'!$M$11:$M$3035, MATCH($I1207, 'Job Database'!$X$11:$X$3035, 0)), "")))</f>
        <v/>
      </c>
      <c r="F1207" s="40"/>
      <c r="G1207" s="88" t="str">
        <f t="shared" si="768"/>
        <v/>
      </c>
      <c r="H1207" s="40"/>
      <c r="I1207" s="24"/>
      <c r="J1207" s="34"/>
      <c r="K1207" s="106"/>
      <c r="L1207" s="79"/>
      <c r="M1207" s="34"/>
      <c r="N1207" s="79"/>
      <c r="O1207" s="31"/>
      <c r="P1207" s="53"/>
      <c r="Q1207" s="40"/>
      <c r="S1207" s="41" t="str">
        <f t="shared" si="756"/>
        <v/>
      </c>
      <c r="T1207" s="41" t="str">
        <f t="shared" si="757"/>
        <v/>
      </c>
      <c r="U1207" s="41" t="str">
        <f t="shared" si="769"/>
        <v/>
      </c>
      <c r="W1207" s="74" t="str">
        <f>IF('Job Database'!$X1207="", "", 'Job Database'!$X1207)</f>
        <v/>
      </c>
      <c r="Y1207" s="41" t="str">
        <f>IF($W1207="", "", IF(COUNTIF($I$11:$I$3035, $W1207)&gt;0, "", MAX($Y$10:$Y1206)+1))</f>
        <v/>
      </c>
      <c r="Z1207" s="41">
        <v>1197</v>
      </c>
      <c r="AA1207" s="58" t="str">
        <f t="shared" si="770"/>
        <v/>
      </c>
      <c r="AC1207" s="41" t="str">
        <f t="shared" si="758"/>
        <v/>
      </c>
      <c r="AE1207" s="41" t="str">
        <f t="shared" si="771"/>
        <v/>
      </c>
      <c r="AJ1207" s="154" t="str">
        <f t="shared" si="772"/>
        <v/>
      </c>
      <c r="AL1207" s="120" t="str">
        <f t="shared" si="773"/>
        <v/>
      </c>
      <c r="AM1207" s="104" t="str">
        <f t="shared" si="774"/>
        <v/>
      </c>
      <c r="AN1207" s="104" t="str">
        <f t="shared" si="775"/>
        <v/>
      </c>
      <c r="AO1207" s="104" t="str">
        <f t="shared" si="759"/>
        <v/>
      </c>
      <c r="AP1207" s="104" t="str">
        <f t="shared" si="760"/>
        <v/>
      </c>
      <c r="AQ1207" s="121" t="str">
        <f t="shared" si="776"/>
        <v/>
      </c>
      <c r="AS1207" s="88" t="str">
        <f t="shared" si="761"/>
        <v/>
      </c>
      <c r="AT1207" s="68" t="str">
        <f t="shared" si="777"/>
        <v/>
      </c>
      <c r="AU1207" s="68" t="str">
        <f t="shared" si="778"/>
        <v/>
      </c>
      <c r="AV1207" s="68" t="str">
        <f t="shared" si="779"/>
        <v/>
      </c>
      <c r="AW1207" s="88" t="str">
        <f t="shared" si="762"/>
        <v/>
      </c>
      <c r="AZ1207" s="88" t="str">
        <f t="shared" si="763"/>
        <v/>
      </c>
      <c r="BA1207" s="68" t="str">
        <f t="shared" si="764"/>
        <v/>
      </c>
      <c r="BB1207" s="68" t="str">
        <f t="shared" si="765"/>
        <v/>
      </c>
      <c r="BC1207" s="68" t="str">
        <f t="shared" si="766"/>
        <v/>
      </c>
      <c r="BD1207" s="69" t="str">
        <f t="shared" si="767"/>
        <v/>
      </c>
      <c r="BE1207" s="69" t="str">
        <f t="shared" si="780"/>
        <v/>
      </c>
      <c r="BT1207" s="138" t="str">
        <f t="shared" ca="1" si="781"/>
        <v/>
      </c>
      <c r="BU1207" s="139" t="str">
        <f t="shared" ca="1" si="782"/>
        <v/>
      </c>
      <c r="BW1207" s="138" t="str">
        <f t="shared" si="783"/>
        <v/>
      </c>
      <c r="BX1207" s="104" t="str">
        <f t="shared" si="784"/>
        <v/>
      </c>
      <c r="BY1207" s="139" t="str">
        <f t="shared" si="785"/>
        <v/>
      </c>
      <c r="CA1207" s="138" t="str">
        <f t="shared" si="786"/>
        <v/>
      </c>
      <c r="CB1207" s="104" t="str">
        <f t="shared" si="787"/>
        <v/>
      </c>
      <c r="CC1207" s="139" t="str">
        <f t="shared" si="788"/>
        <v/>
      </c>
      <c r="CE1207" s="162" t="str">
        <f t="shared" si="789"/>
        <v/>
      </c>
      <c r="CF1207" s="163" t="str">
        <f t="shared" si="790"/>
        <v/>
      </c>
      <c r="CG1207" s="164" t="str">
        <f t="shared" si="791"/>
        <v/>
      </c>
      <c r="CI1207" s="162" t="str">
        <f t="shared" si="792"/>
        <v/>
      </c>
      <c r="CJ1207" s="163" t="str">
        <f t="shared" si="795"/>
        <v/>
      </c>
      <c r="CK1207" s="164" t="str">
        <f t="shared" si="796"/>
        <v/>
      </c>
      <c r="CM1207" s="169" t="str">
        <f t="shared" si="793"/>
        <v/>
      </c>
      <c r="CN1207" s="139" t="str">
        <f t="shared" si="794"/>
        <v/>
      </c>
      <c r="CP1207" s="41" t="str">
        <f>IF($CM1207="", "", COUNTIF($CM$11:$CM$3035, "&lt;"&amp;$CM1207)+1+COUNTIF($CM$11:$CM1207, $CM1207)-1)</f>
        <v/>
      </c>
    </row>
    <row r="1208" spans="1:94" x14ac:dyDescent="0.25">
      <c r="A1208" s="40"/>
      <c r="B1208" s="82" t="str">
        <f>IF($I1208="", "", IFERROR(INDEX('Job Database'!$AE$11:$AE$3035, MATCH($I1208, 'Job Database'!$X$11:$X$3035, 0)), ""))</f>
        <v/>
      </c>
      <c r="C1208" s="69" t="str">
        <f>IF($I1208="", "", IF(COUNTIF('Job Database'!$X$11:$X$3035, $I1208)=0, $AC$5, $AC$4))</f>
        <v/>
      </c>
      <c r="D1208" s="40"/>
      <c r="E1208" s="85" t="str">
        <f>IF($I1208="", "", IF(IFERROR(INDEX('Job Database'!$M$11:$M$3035, MATCH($I1208, 'Job Database'!$X$11:$X$3035, 0)), "")="", "", IFERROR(INDEX('Job Database'!$M$11:$M$3035, MATCH($I1208, 'Job Database'!$X$11:$X$3035, 0)), "")))</f>
        <v/>
      </c>
      <c r="F1208" s="40"/>
      <c r="G1208" s="88" t="str">
        <f t="shared" si="768"/>
        <v/>
      </c>
      <c r="H1208" s="40"/>
      <c r="I1208" s="24"/>
      <c r="J1208" s="34"/>
      <c r="K1208" s="106"/>
      <c r="L1208" s="79"/>
      <c r="M1208" s="34"/>
      <c r="N1208" s="79"/>
      <c r="O1208" s="31"/>
      <c r="P1208" s="53"/>
      <c r="Q1208" s="40"/>
      <c r="S1208" s="41" t="str">
        <f t="shared" si="756"/>
        <v/>
      </c>
      <c r="T1208" s="41" t="str">
        <f t="shared" si="757"/>
        <v/>
      </c>
      <c r="U1208" s="41" t="str">
        <f t="shared" si="769"/>
        <v/>
      </c>
      <c r="W1208" s="74" t="str">
        <f>IF('Job Database'!$X1208="", "", 'Job Database'!$X1208)</f>
        <v/>
      </c>
      <c r="Y1208" s="41" t="str">
        <f>IF($W1208="", "", IF(COUNTIF($I$11:$I$3035, $W1208)&gt;0, "", MAX($Y$10:$Y1207)+1))</f>
        <v/>
      </c>
      <c r="Z1208" s="41">
        <v>1198</v>
      </c>
      <c r="AA1208" s="58" t="str">
        <f t="shared" si="770"/>
        <v/>
      </c>
      <c r="AC1208" s="41" t="str">
        <f t="shared" si="758"/>
        <v/>
      </c>
      <c r="AE1208" s="41" t="str">
        <f t="shared" si="771"/>
        <v/>
      </c>
      <c r="AJ1208" s="154" t="str">
        <f t="shared" si="772"/>
        <v/>
      </c>
      <c r="AL1208" s="120" t="str">
        <f t="shared" si="773"/>
        <v/>
      </c>
      <c r="AM1208" s="104" t="str">
        <f t="shared" si="774"/>
        <v/>
      </c>
      <c r="AN1208" s="104" t="str">
        <f t="shared" si="775"/>
        <v/>
      </c>
      <c r="AO1208" s="104" t="str">
        <f t="shared" si="759"/>
        <v/>
      </c>
      <c r="AP1208" s="104" t="str">
        <f t="shared" si="760"/>
        <v/>
      </c>
      <c r="AQ1208" s="121" t="str">
        <f t="shared" si="776"/>
        <v/>
      </c>
      <c r="AS1208" s="88" t="str">
        <f t="shared" si="761"/>
        <v/>
      </c>
      <c r="AT1208" s="68" t="str">
        <f t="shared" si="777"/>
        <v/>
      </c>
      <c r="AU1208" s="68" t="str">
        <f t="shared" si="778"/>
        <v/>
      </c>
      <c r="AV1208" s="68" t="str">
        <f t="shared" si="779"/>
        <v/>
      </c>
      <c r="AW1208" s="88" t="str">
        <f t="shared" si="762"/>
        <v/>
      </c>
      <c r="AZ1208" s="88" t="str">
        <f t="shared" si="763"/>
        <v/>
      </c>
      <c r="BA1208" s="68" t="str">
        <f t="shared" si="764"/>
        <v/>
      </c>
      <c r="BB1208" s="68" t="str">
        <f t="shared" si="765"/>
        <v/>
      </c>
      <c r="BC1208" s="68" t="str">
        <f t="shared" si="766"/>
        <v/>
      </c>
      <c r="BD1208" s="69" t="str">
        <f t="shared" si="767"/>
        <v/>
      </c>
      <c r="BE1208" s="69" t="str">
        <f t="shared" si="780"/>
        <v/>
      </c>
      <c r="BT1208" s="138" t="str">
        <f t="shared" ca="1" si="781"/>
        <v/>
      </c>
      <c r="BU1208" s="139" t="str">
        <f t="shared" ca="1" si="782"/>
        <v/>
      </c>
      <c r="BW1208" s="138" t="str">
        <f t="shared" si="783"/>
        <v/>
      </c>
      <c r="BX1208" s="104" t="str">
        <f t="shared" si="784"/>
        <v/>
      </c>
      <c r="BY1208" s="139" t="str">
        <f t="shared" si="785"/>
        <v/>
      </c>
      <c r="CA1208" s="138" t="str">
        <f t="shared" si="786"/>
        <v/>
      </c>
      <c r="CB1208" s="104" t="str">
        <f t="shared" si="787"/>
        <v/>
      </c>
      <c r="CC1208" s="139" t="str">
        <f t="shared" si="788"/>
        <v/>
      </c>
      <c r="CE1208" s="162" t="str">
        <f t="shared" si="789"/>
        <v/>
      </c>
      <c r="CF1208" s="163" t="str">
        <f t="shared" si="790"/>
        <v/>
      </c>
      <c r="CG1208" s="164" t="str">
        <f t="shared" si="791"/>
        <v/>
      </c>
      <c r="CI1208" s="162" t="str">
        <f t="shared" si="792"/>
        <v/>
      </c>
      <c r="CJ1208" s="163" t="str">
        <f t="shared" si="795"/>
        <v/>
      </c>
      <c r="CK1208" s="164" t="str">
        <f t="shared" si="796"/>
        <v/>
      </c>
      <c r="CM1208" s="169" t="str">
        <f t="shared" si="793"/>
        <v/>
      </c>
      <c r="CN1208" s="139" t="str">
        <f t="shared" si="794"/>
        <v/>
      </c>
      <c r="CP1208" s="41" t="str">
        <f>IF($CM1208="", "", COUNTIF($CM$11:$CM$3035, "&lt;"&amp;$CM1208)+1+COUNTIF($CM$11:$CM1208, $CM1208)-1)</f>
        <v/>
      </c>
    </row>
    <row r="1209" spans="1:94" x14ac:dyDescent="0.25">
      <c r="A1209" s="40"/>
      <c r="B1209" s="82" t="str">
        <f>IF($I1209="", "", IFERROR(INDEX('Job Database'!$AE$11:$AE$3035, MATCH($I1209, 'Job Database'!$X$11:$X$3035, 0)), ""))</f>
        <v/>
      </c>
      <c r="C1209" s="69" t="str">
        <f>IF($I1209="", "", IF(COUNTIF('Job Database'!$X$11:$X$3035, $I1209)=0, $AC$5, $AC$4))</f>
        <v/>
      </c>
      <c r="D1209" s="40"/>
      <c r="E1209" s="85" t="str">
        <f>IF($I1209="", "", IF(IFERROR(INDEX('Job Database'!$M$11:$M$3035, MATCH($I1209, 'Job Database'!$X$11:$X$3035, 0)), "")="", "", IFERROR(INDEX('Job Database'!$M$11:$M$3035, MATCH($I1209, 'Job Database'!$X$11:$X$3035, 0)), "")))</f>
        <v/>
      </c>
      <c r="F1209" s="40"/>
      <c r="G1209" s="88" t="str">
        <f t="shared" si="768"/>
        <v/>
      </c>
      <c r="H1209" s="40"/>
      <c r="I1209" s="24"/>
      <c r="J1209" s="34"/>
      <c r="K1209" s="106"/>
      <c r="L1209" s="79"/>
      <c r="M1209" s="34"/>
      <c r="N1209" s="79"/>
      <c r="O1209" s="31"/>
      <c r="P1209" s="53"/>
      <c r="Q1209" s="40"/>
      <c r="S1209" s="41" t="str">
        <f t="shared" si="756"/>
        <v/>
      </c>
      <c r="T1209" s="41" t="str">
        <f t="shared" si="757"/>
        <v/>
      </c>
      <c r="U1209" s="41" t="str">
        <f t="shared" si="769"/>
        <v/>
      </c>
      <c r="W1209" s="74" t="str">
        <f>IF('Job Database'!$X1209="", "", 'Job Database'!$X1209)</f>
        <v/>
      </c>
      <c r="Y1209" s="41" t="str">
        <f>IF($W1209="", "", IF(COUNTIF($I$11:$I$3035, $W1209)&gt;0, "", MAX($Y$10:$Y1208)+1))</f>
        <v/>
      </c>
      <c r="Z1209" s="41">
        <v>1199</v>
      </c>
      <c r="AA1209" s="58" t="str">
        <f t="shared" si="770"/>
        <v/>
      </c>
      <c r="AC1209" s="41" t="str">
        <f t="shared" si="758"/>
        <v/>
      </c>
      <c r="AE1209" s="41" t="str">
        <f t="shared" si="771"/>
        <v/>
      </c>
      <c r="AJ1209" s="154" t="str">
        <f t="shared" si="772"/>
        <v/>
      </c>
      <c r="AL1209" s="120" t="str">
        <f t="shared" si="773"/>
        <v/>
      </c>
      <c r="AM1209" s="104" t="str">
        <f t="shared" si="774"/>
        <v/>
      </c>
      <c r="AN1209" s="104" t="str">
        <f t="shared" si="775"/>
        <v/>
      </c>
      <c r="AO1209" s="104" t="str">
        <f t="shared" si="759"/>
        <v/>
      </c>
      <c r="AP1209" s="104" t="str">
        <f t="shared" si="760"/>
        <v/>
      </c>
      <c r="AQ1209" s="121" t="str">
        <f t="shared" si="776"/>
        <v/>
      </c>
      <c r="AS1209" s="88" t="str">
        <f t="shared" si="761"/>
        <v/>
      </c>
      <c r="AT1209" s="68" t="str">
        <f t="shared" si="777"/>
        <v/>
      </c>
      <c r="AU1209" s="68" t="str">
        <f t="shared" si="778"/>
        <v/>
      </c>
      <c r="AV1209" s="68" t="str">
        <f t="shared" si="779"/>
        <v/>
      </c>
      <c r="AW1209" s="88" t="str">
        <f t="shared" si="762"/>
        <v/>
      </c>
      <c r="AZ1209" s="88" t="str">
        <f t="shared" si="763"/>
        <v/>
      </c>
      <c r="BA1209" s="68" t="str">
        <f t="shared" si="764"/>
        <v/>
      </c>
      <c r="BB1209" s="68" t="str">
        <f t="shared" si="765"/>
        <v/>
      </c>
      <c r="BC1209" s="68" t="str">
        <f t="shared" si="766"/>
        <v/>
      </c>
      <c r="BD1209" s="69" t="str">
        <f t="shared" si="767"/>
        <v/>
      </c>
      <c r="BE1209" s="69" t="str">
        <f t="shared" si="780"/>
        <v/>
      </c>
      <c r="BT1209" s="138" t="str">
        <f t="shared" ca="1" si="781"/>
        <v/>
      </c>
      <c r="BU1209" s="139" t="str">
        <f t="shared" ca="1" si="782"/>
        <v/>
      </c>
      <c r="BW1209" s="138" t="str">
        <f t="shared" si="783"/>
        <v/>
      </c>
      <c r="BX1209" s="104" t="str">
        <f t="shared" si="784"/>
        <v/>
      </c>
      <c r="BY1209" s="139" t="str">
        <f t="shared" si="785"/>
        <v/>
      </c>
      <c r="CA1209" s="138" t="str">
        <f t="shared" si="786"/>
        <v/>
      </c>
      <c r="CB1209" s="104" t="str">
        <f t="shared" si="787"/>
        <v/>
      </c>
      <c r="CC1209" s="139" t="str">
        <f t="shared" si="788"/>
        <v/>
      </c>
      <c r="CE1209" s="162" t="str">
        <f t="shared" si="789"/>
        <v/>
      </c>
      <c r="CF1209" s="163" t="str">
        <f t="shared" si="790"/>
        <v/>
      </c>
      <c r="CG1209" s="164" t="str">
        <f t="shared" si="791"/>
        <v/>
      </c>
      <c r="CI1209" s="162" t="str">
        <f t="shared" si="792"/>
        <v/>
      </c>
      <c r="CJ1209" s="163" t="str">
        <f t="shared" si="795"/>
        <v/>
      </c>
      <c r="CK1209" s="164" t="str">
        <f t="shared" si="796"/>
        <v/>
      </c>
      <c r="CM1209" s="169" t="str">
        <f t="shared" si="793"/>
        <v/>
      </c>
      <c r="CN1209" s="139" t="str">
        <f t="shared" si="794"/>
        <v/>
      </c>
      <c r="CP1209" s="41" t="str">
        <f>IF($CM1209="", "", COUNTIF($CM$11:$CM$3035, "&lt;"&amp;$CM1209)+1+COUNTIF($CM$11:$CM1209, $CM1209)-1)</f>
        <v/>
      </c>
    </row>
    <row r="1210" spans="1:94" x14ac:dyDescent="0.25">
      <c r="A1210" s="40"/>
      <c r="B1210" s="82" t="str">
        <f>IF($I1210="", "", IFERROR(INDEX('Job Database'!$AE$11:$AE$3035, MATCH($I1210, 'Job Database'!$X$11:$X$3035, 0)), ""))</f>
        <v/>
      </c>
      <c r="C1210" s="69" t="str">
        <f>IF($I1210="", "", IF(COUNTIF('Job Database'!$X$11:$X$3035, $I1210)=0, $AC$5, $AC$4))</f>
        <v/>
      </c>
      <c r="D1210" s="40"/>
      <c r="E1210" s="85" t="str">
        <f>IF($I1210="", "", IF(IFERROR(INDEX('Job Database'!$M$11:$M$3035, MATCH($I1210, 'Job Database'!$X$11:$X$3035, 0)), "")="", "", IFERROR(INDEX('Job Database'!$M$11:$M$3035, MATCH($I1210, 'Job Database'!$X$11:$X$3035, 0)), "")))</f>
        <v/>
      </c>
      <c r="F1210" s="40"/>
      <c r="G1210" s="88" t="str">
        <f t="shared" si="768"/>
        <v/>
      </c>
      <c r="H1210" s="40"/>
      <c r="I1210" s="24"/>
      <c r="J1210" s="34"/>
      <c r="K1210" s="106"/>
      <c r="L1210" s="79"/>
      <c r="M1210" s="34"/>
      <c r="N1210" s="79"/>
      <c r="O1210" s="31"/>
      <c r="P1210" s="53"/>
      <c r="Q1210" s="40"/>
      <c r="S1210" s="41" t="str">
        <f t="shared" si="756"/>
        <v/>
      </c>
      <c r="T1210" s="41" t="str">
        <f t="shared" si="757"/>
        <v/>
      </c>
      <c r="U1210" s="41" t="str">
        <f t="shared" si="769"/>
        <v/>
      </c>
      <c r="W1210" s="74" t="str">
        <f>IF('Job Database'!$X1210="", "", 'Job Database'!$X1210)</f>
        <v/>
      </c>
      <c r="Y1210" s="41" t="str">
        <f>IF($W1210="", "", IF(COUNTIF($I$11:$I$3035, $W1210)&gt;0, "", MAX($Y$10:$Y1209)+1))</f>
        <v/>
      </c>
      <c r="Z1210" s="41">
        <v>1200</v>
      </c>
      <c r="AA1210" s="58" t="str">
        <f t="shared" si="770"/>
        <v/>
      </c>
      <c r="AC1210" s="41" t="str">
        <f t="shared" si="758"/>
        <v/>
      </c>
      <c r="AE1210" s="41" t="str">
        <f t="shared" si="771"/>
        <v/>
      </c>
      <c r="AJ1210" s="154" t="str">
        <f t="shared" si="772"/>
        <v/>
      </c>
      <c r="AL1210" s="120" t="str">
        <f t="shared" si="773"/>
        <v/>
      </c>
      <c r="AM1210" s="104" t="str">
        <f t="shared" si="774"/>
        <v/>
      </c>
      <c r="AN1210" s="104" t="str">
        <f t="shared" si="775"/>
        <v/>
      </c>
      <c r="AO1210" s="104" t="str">
        <f t="shared" si="759"/>
        <v/>
      </c>
      <c r="AP1210" s="104" t="str">
        <f t="shared" si="760"/>
        <v/>
      </c>
      <c r="AQ1210" s="121" t="str">
        <f t="shared" si="776"/>
        <v/>
      </c>
      <c r="AS1210" s="88" t="str">
        <f t="shared" si="761"/>
        <v/>
      </c>
      <c r="AT1210" s="68" t="str">
        <f t="shared" si="777"/>
        <v/>
      </c>
      <c r="AU1210" s="68" t="str">
        <f t="shared" si="778"/>
        <v/>
      </c>
      <c r="AV1210" s="68" t="str">
        <f t="shared" si="779"/>
        <v/>
      </c>
      <c r="AW1210" s="88" t="str">
        <f t="shared" si="762"/>
        <v/>
      </c>
      <c r="AZ1210" s="88" t="str">
        <f t="shared" si="763"/>
        <v/>
      </c>
      <c r="BA1210" s="68" t="str">
        <f t="shared" si="764"/>
        <v/>
      </c>
      <c r="BB1210" s="68" t="str">
        <f t="shared" si="765"/>
        <v/>
      </c>
      <c r="BC1210" s="68" t="str">
        <f t="shared" si="766"/>
        <v/>
      </c>
      <c r="BD1210" s="69" t="str">
        <f t="shared" si="767"/>
        <v/>
      </c>
      <c r="BE1210" s="69" t="str">
        <f t="shared" si="780"/>
        <v/>
      </c>
      <c r="BT1210" s="138" t="str">
        <f t="shared" ca="1" si="781"/>
        <v/>
      </c>
      <c r="BU1210" s="139" t="str">
        <f t="shared" ca="1" si="782"/>
        <v/>
      </c>
      <c r="BW1210" s="138" t="str">
        <f t="shared" si="783"/>
        <v/>
      </c>
      <c r="BX1210" s="104" t="str">
        <f t="shared" si="784"/>
        <v/>
      </c>
      <c r="BY1210" s="139" t="str">
        <f t="shared" si="785"/>
        <v/>
      </c>
      <c r="CA1210" s="138" t="str">
        <f t="shared" si="786"/>
        <v/>
      </c>
      <c r="CB1210" s="104" t="str">
        <f t="shared" si="787"/>
        <v/>
      </c>
      <c r="CC1210" s="139" t="str">
        <f t="shared" si="788"/>
        <v/>
      </c>
      <c r="CE1210" s="162" t="str">
        <f t="shared" si="789"/>
        <v/>
      </c>
      <c r="CF1210" s="163" t="str">
        <f t="shared" si="790"/>
        <v/>
      </c>
      <c r="CG1210" s="164" t="str">
        <f t="shared" si="791"/>
        <v/>
      </c>
      <c r="CI1210" s="162" t="str">
        <f t="shared" si="792"/>
        <v/>
      </c>
      <c r="CJ1210" s="163" t="str">
        <f t="shared" si="795"/>
        <v/>
      </c>
      <c r="CK1210" s="164" t="str">
        <f t="shared" si="796"/>
        <v/>
      </c>
      <c r="CM1210" s="169" t="str">
        <f t="shared" si="793"/>
        <v/>
      </c>
      <c r="CN1210" s="139" t="str">
        <f t="shared" si="794"/>
        <v/>
      </c>
      <c r="CP1210" s="41" t="str">
        <f>IF($CM1210="", "", COUNTIF($CM$11:$CM$3035, "&lt;"&amp;$CM1210)+1+COUNTIF($CM$11:$CM1210, $CM1210)-1)</f>
        <v/>
      </c>
    </row>
    <row r="1211" spans="1:94" x14ac:dyDescent="0.25">
      <c r="A1211" s="40"/>
      <c r="B1211" s="82" t="str">
        <f>IF($I1211="", "", IFERROR(INDEX('Job Database'!$AE$11:$AE$3035, MATCH($I1211, 'Job Database'!$X$11:$X$3035, 0)), ""))</f>
        <v/>
      </c>
      <c r="C1211" s="69" t="str">
        <f>IF($I1211="", "", IF(COUNTIF('Job Database'!$X$11:$X$3035, $I1211)=0, $AC$5, $AC$4))</f>
        <v/>
      </c>
      <c r="D1211" s="40"/>
      <c r="E1211" s="85" t="str">
        <f>IF($I1211="", "", IF(IFERROR(INDEX('Job Database'!$M$11:$M$3035, MATCH($I1211, 'Job Database'!$X$11:$X$3035, 0)), "")="", "", IFERROR(INDEX('Job Database'!$M$11:$M$3035, MATCH($I1211, 'Job Database'!$X$11:$X$3035, 0)), "")))</f>
        <v/>
      </c>
      <c r="F1211" s="40"/>
      <c r="G1211" s="88" t="str">
        <f t="shared" si="768"/>
        <v/>
      </c>
      <c r="H1211" s="40"/>
      <c r="I1211" s="24"/>
      <c r="J1211" s="34"/>
      <c r="K1211" s="106"/>
      <c r="L1211" s="79"/>
      <c r="M1211" s="34"/>
      <c r="N1211" s="79"/>
      <c r="O1211" s="31"/>
      <c r="P1211" s="53"/>
      <c r="Q1211" s="40"/>
      <c r="S1211" s="41" t="str">
        <f t="shared" si="756"/>
        <v/>
      </c>
      <c r="T1211" s="41" t="str">
        <f t="shared" si="757"/>
        <v/>
      </c>
      <c r="U1211" s="41" t="str">
        <f t="shared" si="769"/>
        <v/>
      </c>
      <c r="W1211" s="74" t="str">
        <f>IF('Job Database'!$X1211="", "", 'Job Database'!$X1211)</f>
        <v/>
      </c>
      <c r="Y1211" s="41" t="str">
        <f>IF($W1211="", "", IF(COUNTIF($I$11:$I$3035, $W1211)&gt;0, "", MAX($Y$10:$Y1210)+1))</f>
        <v/>
      </c>
      <c r="Z1211" s="41">
        <v>1201</v>
      </c>
      <c r="AA1211" s="58" t="str">
        <f t="shared" si="770"/>
        <v/>
      </c>
      <c r="AC1211" s="41" t="str">
        <f t="shared" si="758"/>
        <v/>
      </c>
      <c r="AE1211" s="41" t="str">
        <f t="shared" si="771"/>
        <v/>
      </c>
      <c r="AJ1211" s="154" t="str">
        <f t="shared" si="772"/>
        <v/>
      </c>
      <c r="AL1211" s="120" t="str">
        <f t="shared" si="773"/>
        <v/>
      </c>
      <c r="AM1211" s="104" t="str">
        <f t="shared" si="774"/>
        <v/>
      </c>
      <c r="AN1211" s="104" t="str">
        <f t="shared" si="775"/>
        <v/>
      </c>
      <c r="AO1211" s="104" t="str">
        <f t="shared" si="759"/>
        <v/>
      </c>
      <c r="AP1211" s="104" t="str">
        <f t="shared" si="760"/>
        <v/>
      </c>
      <c r="AQ1211" s="121" t="str">
        <f t="shared" si="776"/>
        <v/>
      </c>
      <c r="AS1211" s="88" t="str">
        <f t="shared" si="761"/>
        <v/>
      </c>
      <c r="AT1211" s="68" t="str">
        <f t="shared" si="777"/>
        <v/>
      </c>
      <c r="AU1211" s="68" t="str">
        <f t="shared" si="778"/>
        <v/>
      </c>
      <c r="AV1211" s="68" t="str">
        <f t="shared" si="779"/>
        <v/>
      </c>
      <c r="AW1211" s="88" t="str">
        <f t="shared" si="762"/>
        <v/>
      </c>
      <c r="AZ1211" s="88" t="str">
        <f t="shared" si="763"/>
        <v/>
      </c>
      <c r="BA1211" s="68" t="str">
        <f t="shared" si="764"/>
        <v/>
      </c>
      <c r="BB1211" s="68" t="str">
        <f t="shared" si="765"/>
        <v/>
      </c>
      <c r="BC1211" s="68" t="str">
        <f t="shared" si="766"/>
        <v/>
      </c>
      <c r="BD1211" s="69" t="str">
        <f t="shared" si="767"/>
        <v/>
      </c>
      <c r="BE1211" s="69" t="str">
        <f t="shared" si="780"/>
        <v/>
      </c>
      <c r="BT1211" s="138" t="str">
        <f t="shared" ca="1" si="781"/>
        <v/>
      </c>
      <c r="BU1211" s="139" t="str">
        <f t="shared" ca="1" si="782"/>
        <v/>
      </c>
      <c r="BW1211" s="138" t="str">
        <f t="shared" si="783"/>
        <v/>
      </c>
      <c r="BX1211" s="104" t="str">
        <f t="shared" si="784"/>
        <v/>
      </c>
      <c r="BY1211" s="139" t="str">
        <f t="shared" si="785"/>
        <v/>
      </c>
      <c r="CA1211" s="138" t="str">
        <f t="shared" si="786"/>
        <v/>
      </c>
      <c r="CB1211" s="104" t="str">
        <f t="shared" si="787"/>
        <v/>
      </c>
      <c r="CC1211" s="139" t="str">
        <f t="shared" si="788"/>
        <v/>
      </c>
      <c r="CE1211" s="162" t="str">
        <f t="shared" si="789"/>
        <v/>
      </c>
      <c r="CF1211" s="163" t="str">
        <f t="shared" si="790"/>
        <v/>
      </c>
      <c r="CG1211" s="164" t="str">
        <f t="shared" si="791"/>
        <v/>
      </c>
      <c r="CI1211" s="162" t="str">
        <f t="shared" si="792"/>
        <v/>
      </c>
      <c r="CJ1211" s="163" t="str">
        <f t="shared" si="795"/>
        <v/>
      </c>
      <c r="CK1211" s="164" t="str">
        <f t="shared" si="796"/>
        <v/>
      </c>
      <c r="CM1211" s="169" t="str">
        <f t="shared" si="793"/>
        <v/>
      </c>
      <c r="CN1211" s="139" t="str">
        <f t="shared" si="794"/>
        <v/>
      </c>
      <c r="CP1211" s="41" t="str">
        <f>IF($CM1211="", "", COUNTIF($CM$11:$CM$3035, "&lt;"&amp;$CM1211)+1+COUNTIF($CM$11:$CM1211, $CM1211)-1)</f>
        <v/>
      </c>
    </row>
    <row r="1212" spans="1:94" x14ac:dyDescent="0.25">
      <c r="A1212" s="40"/>
      <c r="B1212" s="82" t="str">
        <f>IF($I1212="", "", IFERROR(INDEX('Job Database'!$AE$11:$AE$3035, MATCH($I1212, 'Job Database'!$X$11:$X$3035, 0)), ""))</f>
        <v/>
      </c>
      <c r="C1212" s="69" t="str">
        <f>IF($I1212="", "", IF(COUNTIF('Job Database'!$X$11:$X$3035, $I1212)=0, $AC$5, $AC$4))</f>
        <v/>
      </c>
      <c r="D1212" s="40"/>
      <c r="E1212" s="85" t="str">
        <f>IF($I1212="", "", IF(IFERROR(INDEX('Job Database'!$M$11:$M$3035, MATCH($I1212, 'Job Database'!$X$11:$X$3035, 0)), "")="", "", IFERROR(INDEX('Job Database'!$M$11:$M$3035, MATCH($I1212, 'Job Database'!$X$11:$X$3035, 0)), "")))</f>
        <v/>
      </c>
      <c r="F1212" s="40"/>
      <c r="G1212" s="88" t="str">
        <f t="shared" si="768"/>
        <v/>
      </c>
      <c r="H1212" s="40"/>
      <c r="I1212" s="24"/>
      <c r="J1212" s="34"/>
      <c r="K1212" s="106"/>
      <c r="L1212" s="79"/>
      <c r="M1212" s="34"/>
      <c r="N1212" s="79"/>
      <c r="O1212" s="31"/>
      <c r="P1212" s="53"/>
      <c r="Q1212" s="40"/>
      <c r="S1212" s="41" t="str">
        <f t="shared" si="756"/>
        <v/>
      </c>
      <c r="T1212" s="41" t="str">
        <f t="shared" si="757"/>
        <v/>
      </c>
      <c r="U1212" s="41" t="str">
        <f t="shared" si="769"/>
        <v/>
      </c>
      <c r="W1212" s="74" t="str">
        <f>IF('Job Database'!$X1212="", "", 'Job Database'!$X1212)</f>
        <v/>
      </c>
      <c r="Y1212" s="41" t="str">
        <f>IF($W1212="", "", IF(COUNTIF($I$11:$I$3035, $W1212)&gt;0, "", MAX($Y$10:$Y1211)+1))</f>
        <v/>
      </c>
      <c r="Z1212" s="41">
        <v>1202</v>
      </c>
      <c r="AA1212" s="58" t="str">
        <f t="shared" si="770"/>
        <v/>
      </c>
      <c r="AC1212" s="41" t="str">
        <f t="shared" si="758"/>
        <v/>
      </c>
      <c r="AE1212" s="41" t="str">
        <f t="shared" si="771"/>
        <v/>
      </c>
      <c r="AJ1212" s="154" t="str">
        <f t="shared" si="772"/>
        <v/>
      </c>
      <c r="AL1212" s="120" t="str">
        <f t="shared" si="773"/>
        <v/>
      </c>
      <c r="AM1212" s="104" t="str">
        <f t="shared" si="774"/>
        <v/>
      </c>
      <c r="AN1212" s="104" t="str">
        <f t="shared" si="775"/>
        <v/>
      </c>
      <c r="AO1212" s="104" t="str">
        <f t="shared" si="759"/>
        <v/>
      </c>
      <c r="AP1212" s="104" t="str">
        <f t="shared" si="760"/>
        <v/>
      </c>
      <c r="AQ1212" s="121" t="str">
        <f t="shared" si="776"/>
        <v/>
      </c>
      <c r="AS1212" s="88" t="str">
        <f t="shared" si="761"/>
        <v/>
      </c>
      <c r="AT1212" s="68" t="str">
        <f t="shared" si="777"/>
        <v/>
      </c>
      <c r="AU1212" s="68" t="str">
        <f t="shared" si="778"/>
        <v/>
      </c>
      <c r="AV1212" s="68" t="str">
        <f t="shared" si="779"/>
        <v/>
      </c>
      <c r="AW1212" s="88" t="str">
        <f t="shared" si="762"/>
        <v/>
      </c>
      <c r="AZ1212" s="88" t="str">
        <f t="shared" si="763"/>
        <v/>
      </c>
      <c r="BA1212" s="68" t="str">
        <f t="shared" si="764"/>
        <v/>
      </c>
      <c r="BB1212" s="68" t="str">
        <f t="shared" si="765"/>
        <v/>
      </c>
      <c r="BC1212" s="68" t="str">
        <f t="shared" si="766"/>
        <v/>
      </c>
      <c r="BD1212" s="69" t="str">
        <f t="shared" si="767"/>
        <v/>
      </c>
      <c r="BE1212" s="69" t="str">
        <f t="shared" si="780"/>
        <v/>
      </c>
      <c r="BT1212" s="138" t="str">
        <f t="shared" ca="1" si="781"/>
        <v/>
      </c>
      <c r="BU1212" s="139" t="str">
        <f t="shared" ca="1" si="782"/>
        <v/>
      </c>
      <c r="BW1212" s="138" t="str">
        <f t="shared" si="783"/>
        <v/>
      </c>
      <c r="BX1212" s="104" t="str">
        <f t="shared" si="784"/>
        <v/>
      </c>
      <c r="BY1212" s="139" t="str">
        <f t="shared" si="785"/>
        <v/>
      </c>
      <c r="CA1212" s="138" t="str">
        <f t="shared" si="786"/>
        <v/>
      </c>
      <c r="CB1212" s="104" t="str">
        <f t="shared" si="787"/>
        <v/>
      </c>
      <c r="CC1212" s="139" t="str">
        <f t="shared" si="788"/>
        <v/>
      </c>
      <c r="CE1212" s="162" t="str">
        <f t="shared" si="789"/>
        <v/>
      </c>
      <c r="CF1212" s="163" t="str">
        <f t="shared" si="790"/>
        <v/>
      </c>
      <c r="CG1212" s="164" t="str">
        <f t="shared" si="791"/>
        <v/>
      </c>
      <c r="CI1212" s="162" t="str">
        <f t="shared" si="792"/>
        <v/>
      </c>
      <c r="CJ1212" s="163" t="str">
        <f t="shared" si="795"/>
        <v/>
      </c>
      <c r="CK1212" s="164" t="str">
        <f t="shared" si="796"/>
        <v/>
      </c>
      <c r="CM1212" s="169" t="str">
        <f t="shared" si="793"/>
        <v/>
      </c>
      <c r="CN1212" s="139" t="str">
        <f t="shared" si="794"/>
        <v/>
      </c>
      <c r="CP1212" s="41" t="str">
        <f>IF($CM1212="", "", COUNTIF($CM$11:$CM$3035, "&lt;"&amp;$CM1212)+1+COUNTIF($CM$11:$CM1212, $CM1212)-1)</f>
        <v/>
      </c>
    </row>
    <row r="1213" spans="1:94" x14ac:dyDescent="0.25">
      <c r="A1213" s="40"/>
      <c r="B1213" s="82" t="str">
        <f>IF($I1213="", "", IFERROR(INDEX('Job Database'!$AE$11:$AE$3035, MATCH($I1213, 'Job Database'!$X$11:$X$3035, 0)), ""))</f>
        <v/>
      </c>
      <c r="C1213" s="69" t="str">
        <f>IF($I1213="", "", IF(COUNTIF('Job Database'!$X$11:$X$3035, $I1213)=0, $AC$5, $AC$4))</f>
        <v/>
      </c>
      <c r="D1213" s="40"/>
      <c r="E1213" s="85" t="str">
        <f>IF($I1213="", "", IF(IFERROR(INDEX('Job Database'!$M$11:$M$3035, MATCH($I1213, 'Job Database'!$X$11:$X$3035, 0)), "")="", "", IFERROR(INDEX('Job Database'!$M$11:$M$3035, MATCH($I1213, 'Job Database'!$X$11:$X$3035, 0)), "")))</f>
        <v/>
      </c>
      <c r="F1213" s="40"/>
      <c r="G1213" s="88" t="str">
        <f t="shared" si="768"/>
        <v/>
      </c>
      <c r="H1213" s="40"/>
      <c r="I1213" s="24"/>
      <c r="J1213" s="34"/>
      <c r="K1213" s="106"/>
      <c r="L1213" s="79"/>
      <c r="M1213" s="34"/>
      <c r="N1213" s="79"/>
      <c r="O1213" s="31"/>
      <c r="P1213" s="53"/>
      <c r="Q1213" s="40"/>
      <c r="S1213" s="41" t="str">
        <f t="shared" si="756"/>
        <v/>
      </c>
      <c r="T1213" s="41" t="str">
        <f t="shared" si="757"/>
        <v/>
      </c>
      <c r="U1213" s="41" t="str">
        <f t="shared" si="769"/>
        <v/>
      </c>
      <c r="W1213" s="74" t="str">
        <f>IF('Job Database'!$X1213="", "", 'Job Database'!$X1213)</f>
        <v/>
      </c>
      <c r="Y1213" s="41" t="str">
        <f>IF($W1213="", "", IF(COUNTIF($I$11:$I$3035, $W1213)&gt;0, "", MAX($Y$10:$Y1212)+1))</f>
        <v/>
      </c>
      <c r="Z1213" s="41">
        <v>1203</v>
      </c>
      <c r="AA1213" s="58" t="str">
        <f t="shared" si="770"/>
        <v/>
      </c>
      <c r="AC1213" s="41" t="str">
        <f t="shared" si="758"/>
        <v/>
      </c>
      <c r="AE1213" s="41" t="str">
        <f t="shared" si="771"/>
        <v/>
      </c>
      <c r="AJ1213" s="154" t="str">
        <f t="shared" si="772"/>
        <v/>
      </c>
      <c r="AL1213" s="120" t="str">
        <f t="shared" si="773"/>
        <v/>
      </c>
      <c r="AM1213" s="104" t="str">
        <f t="shared" si="774"/>
        <v/>
      </c>
      <c r="AN1213" s="104" t="str">
        <f t="shared" si="775"/>
        <v/>
      </c>
      <c r="AO1213" s="104" t="str">
        <f t="shared" si="759"/>
        <v/>
      </c>
      <c r="AP1213" s="104" t="str">
        <f t="shared" si="760"/>
        <v/>
      </c>
      <c r="AQ1213" s="121" t="str">
        <f t="shared" si="776"/>
        <v/>
      </c>
      <c r="AS1213" s="88" t="str">
        <f t="shared" si="761"/>
        <v/>
      </c>
      <c r="AT1213" s="68" t="str">
        <f t="shared" si="777"/>
        <v/>
      </c>
      <c r="AU1213" s="68" t="str">
        <f t="shared" si="778"/>
        <v/>
      </c>
      <c r="AV1213" s="68" t="str">
        <f t="shared" si="779"/>
        <v/>
      </c>
      <c r="AW1213" s="88" t="str">
        <f t="shared" si="762"/>
        <v/>
      </c>
      <c r="AZ1213" s="88" t="str">
        <f t="shared" si="763"/>
        <v/>
      </c>
      <c r="BA1213" s="68" t="str">
        <f t="shared" si="764"/>
        <v/>
      </c>
      <c r="BB1213" s="68" t="str">
        <f t="shared" si="765"/>
        <v/>
      </c>
      <c r="BC1213" s="68" t="str">
        <f t="shared" si="766"/>
        <v/>
      </c>
      <c r="BD1213" s="69" t="str">
        <f t="shared" si="767"/>
        <v/>
      </c>
      <c r="BE1213" s="69" t="str">
        <f t="shared" si="780"/>
        <v/>
      </c>
      <c r="BT1213" s="138" t="str">
        <f t="shared" ca="1" si="781"/>
        <v/>
      </c>
      <c r="BU1213" s="139" t="str">
        <f t="shared" ca="1" si="782"/>
        <v/>
      </c>
      <c r="BW1213" s="138" t="str">
        <f t="shared" si="783"/>
        <v/>
      </c>
      <c r="BX1213" s="104" t="str">
        <f t="shared" si="784"/>
        <v/>
      </c>
      <c r="BY1213" s="139" t="str">
        <f t="shared" si="785"/>
        <v/>
      </c>
      <c r="CA1213" s="138" t="str">
        <f t="shared" si="786"/>
        <v/>
      </c>
      <c r="CB1213" s="104" t="str">
        <f t="shared" si="787"/>
        <v/>
      </c>
      <c r="CC1213" s="139" t="str">
        <f t="shared" si="788"/>
        <v/>
      </c>
      <c r="CE1213" s="162" t="str">
        <f t="shared" si="789"/>
        <v/>
      </c>
      <c r="CF1213" s="163" t="str">
        <f t="shared" si="790"/>
        <v/>
      </c>
      <c r="CG1213" s="164" t="str">
        <f t="shared" si="791"/>
        <v/>
      </c>
      <c r="CI1213" s="162" t="str">
        <f t="shared" si="792"/>
        <v/>
      </c>
      <c r="CJ1213" s="163" t="str">
        <f t="shared" si="795"/>
        <v/>
      </c>
      <c r="CK1213" s="164" t="str">
        <f t="shared" si="796"/>
        <v/>
      </c>
      <c r="CM1213" s="169" t="str">
        <f t="shared" si="793"/>
        <v/>
      </c>
      <c r="CN1213" s="139" t="str">
        <f t="shared" si="794"/>
        <v/>
      </c>
      <c r="CP1213" s="41" t="str">
        <f>IF($CM1213="", "", COUNTIF($CM$11:$CM$3035, "&lt;"&amp;$CM1213)+1+COUNTIF($CM$11:$CM1213, $CM1213)-1)</f>
        <v/>
      </c>
    </row>
    <row r="1214" spans="1:94" x14ac:dyDescent="0.25">
      <c r="A1214" s="40"/>
      <c r="B1214" s="82" t="str">
        <f>IF($I1214="", "", IFERROR(INDEX('Job Database'!$AE$11:$AE$3035, MATCH($I1214, 'Job Database'!$X$11:$X$3035, 0)), ""))</f>
        <v/>
      </c>
      <c r="C1214" s="69" t="str">
        <f>IF($I1214="", "", IF(COUNTIF('Job Database'!$X$11:$X$3035, $I1214)=0, $AC$5, $AC$4))</f>
        <v/>
      </c>
      <c r="D1214" s="40"/>
      <c r="E1214" s="85" t="str">
        <f>IF($I1214="", "", IF(IFERROR(INDEX('Job Database'!$M$11:$M$3035, MATCH($I1214, 'Job Database'!$X$11:$X$3035, 0)), "")="", "", IFERROR(INDEX('Job Database'!$M$11:$M$3035, MATCH($I1214, 'Job Database'!$X$11:$X$3035, 0)), "")))</f>
        <v/>
      </c>
      <c r="F1214" s="40"/>
      <c r="G1214" s="88" t="str">
        <f t="shared" si="768"/>
        <v/>
      </c>
      <c r="H1214" s="40"/>
      <c r="I1214" s="24"/>
      <c r="J1214" s="34"/>
      <c r="K1214" s="106"/>
      <c r="L1214" s="79"/>
      <c r="M1214" s="34"/>
      <c r="N1214" s="79"/>
      <c r="O1214" s="31"/>
      <c r="P1214" s="53"/>
      <c r="Q1214" s="40"/>
      <c r="S1214" s="41" t="str">
        <f t="shared" si="756"/>
        <v/>
      </c>
      <c r="T1214" s="41" t="str">
        <f t="shared" si="757"/>
        <v/>
      </c>
      <c r="U1214" s="41" t="str">
        <f t="shared" si="769"/>
        <v/>
      </c>
      <c r="W1214" s="74" t="str">
        <f>IF('Job Database'!$X1214="", "", 'Job Database'!$X1214)</f>
        <v/>
      </c>
      <c r="Y1214" s="41" t="str">
        <f>IF($W1214="", "", IF(COUNTIF($I$11:$I$3035, $W1214)&gt;0, "", MAX($Y$10:$Y1213)+1))</f>
        <v/>
      </c>
      <c r="Z1214" s="41">
        <v>1204</v>
      </c>
      <c r="AA1214" s="58" t="str">
        <f t="shared" si="770"/>
        <v/>
      </c>
      <c r="AC1214" s="41" t="str">
        <f t="shared" si="758"/>
        <v/>
      </c>
      <c r="AE1214" s="41" t="str">
        <f t="shared" si="771"/>
        <v/>
      </c>
      <c r="AJ1214" s="154" t="str">
        <f t="shared" si="772"/>
        <v/>
      </c>
      <c r="AL1214" s="120" t="str">
        <f t="shared" si="773"/>
        <v/>
      </c>
      <c r="AM1214" s="104" t="str">
        <f t="shared" si="774"/>
        <v/>
      </c>
      <c r="AN1214" s="104" t="str">
        <f t="shared" si="775"/>
        <v/>
      </c>
      <c r="AO1214" s="104" t="str">
        <f t="shared" si="759"/>
        <v/>
      </c>
      <c r="AP1214" s="104" t="str">
        <f t="shared" si="760"/>
        <v/>
      </c>
      <c r="AQ1214" s="121" t="str">
        <f t="shared" si="776"/>
        <v/>
      </c>
      <c r="AS1214" s="88" t="str">
        <f t="shared" si="761"/>
        <v/>
      </c>
      <c r="AT1214" s="68" t="str">
        <f t="shared" si="777"/>
        <v/>
      </c>
      <c r="AU1214" s="68" t="str">
        <f t="shared" si="778"/>
        <v/>
      </c>
      <c r="AV1214" s="68" t="str">
        <f t="shared" si="779"/>
        <v/>
      </c>
      <c r="AW1214" s="88" t="str">
        <f t="shared" si="762"/>
        <v/>
      </c>
      <c r="AZ1214" s="88" t="str">
        <f t="shared" si="763"/>
        <v/>
      </c>
      <c r="BA1214" s="68" t="str">
        <f t="shared" si="764"/>
        <v/>
      </c>
      <c r="BB1214" s="68" t="str">
        <f t="shared" si="765"/>
        <v/>
      </c>
      <c r="BC1214" s="68" t="str">
        <f t="shared" si="766"/>
        <v/>
      </c>
      <c r="BD1214" s="69" t="str">
        <f t="shared" si="767"/>
        <v/>
      </c>
      <c r="BE1214" s="69" t="str">
        <f t="shared" si="780"/>
        <v/>
      </c>
      <c r="BT1214" s="138" t="str">
        <f t="shared" ca="1" si="781"/>
        <v/>
      </c>
      <c r="BU1214" s="139" t="str">
        <f t="shared" ca="1" si="782"/>
        <v/>
      </c>
      <c r="BW1214" s="138" t="str">
        <f t="shared" si="783"/>
        <v/>
      </c>
      <c r="BX1214" s="104" t="str">
        <f t="shared" si="784"/>
        <v/>
      </c>
      <c r="BY1214" s="139" t="str">
        <f t="shared" si="785"/>
        <v/>
      </c>
      <c r="CA1214" s="138" t="str">
        <f t="shared" si="786"/>
        <v/>
      </c>
      <c r="CB1214" s="104" t="str">
        <f t="shared" si="787"/>
        <v/>
      </c>
      <c r="CC1214" s="139" t="str">
        <f t="shared" si="788"/>
        <v/>
      </c>
      <c r="CE1214" s="162" t="str">
        <f t="shared" si="789"/>
        <v/>
      </c>
      <c r="CF1214" s="163" t="str">
        <f t="shared" si="790"/>
        <v/>
      </c>
      <c r="CG1214" s="164" t="str">
        <f t="shared" si="791"/>
        <v/>
      </c>
      <c r="CI1214" s="162" t="str">
        <f t="shared" si="792"/>
        <v/>
      </c>
      <c r="CJ1214" s="163" t="str">
        <f t="shared" si="795"/>
        <v/>
      </c>
      <c r="CK1214" s="164" t="str">
        <f t="shared" si="796"/>
        <v/>
      </c>
      <c r="CM1214" s="169" t="str">
        <f t="shared" si="793"/>
        <v/>
      </c>
      <c r="CN1214" s="139" t="str">
        <f t="shared" si="794"/>
        <v/>
      </c>
      <c r="CP1214" s="41" t="str">
        <f>IF($CM1214="", "", COUNTIF($CM$11:$CM$3035, "&lt;"&amp;$CM1214)+1+COUNTIF($CM$11:$CM1214, $CM1214)-1)</f>
        <v/>
      </c>
    </row>
    <row r="1215" spans="1:94" x14ac:dyDescent="0.25">
      <c r="A1215" s="40"/>
      <c r="B1215" s="82" t="str">
        <f>IF($I1215="", "", IFERROR(INDEX('Job Database'!$AE$11:$AE$3035, MATCH($I1215, 'Job Database'!$X$11:$X$3035, 0)), ""))</f>
        <v/>
      </c>
      <c r="C1215" s="69" t="str">
        <f>IF($I1215="", "", IF(COUNTIF('Job Database'!$X$11:$X$3035, $I1215)=0, $AC$5, $AC$4))</f>
        <v/>
      </c>
      <c r="D1215" s="40"/>
      <c r="E1215" s="85" t="str">
        <f>IF($I1215="", "", IF(IFERROR(INDEX('Job Database'!$M$11:$M$3035, MATCH($I1215, 'Job Database'!$X$11:$X$3035, 0)), "")="", "", IFERROR(INDEX('Job Database'!$M$11:$M$3035, MATCH($I1215, 'Job Database'!$X$11:$X$3035, 0)), "")))</f>
        <v/>
      </c>
      <c r="F1215" s="40"/>
      <c r="G1215" s="88" t="str">
        <f t="shared" si="768"/>
        <v/>
      </c>
      <c r="H1215" s="40"/>
      <c r="I1215" s="24"/>
      <c r="J1215" s="34"/>
      <c r="K1215" s="106"/>
      <c r="L1215" s="79"/>
      <c r="M1215" s="34"/>
      <c r="N1215" s="79"/>
      <c r="O1215" s="31"/>
      <c r="P1215" s="53"/>
      <c r="Q1215" s="40"/>
      <c r="S1215" s="41" t="str">
        <f t="shared" si="756"/>
        <v/>
      </c>
      <c r="T1215" s="41" t="str">
        <f t="shared" si="757"/>
        <v/>
      </c>
      <c r="U1215" s="41" t="str">
        <f t="shared" si="769"/>
        <v/>
      </c>
      <c r="W1215" s="74" t="str">
        <f>IF('Job Database'!$X1215="", "", 'Job Database'!$X1215)</f>
        <v/>
      </c>
      <c r="Y1215" s="41" t="str">
        <f>IF($W1215="", "", IF(COUNTIF($I$11:$I$3035, $W1215)&gt;0, "", MAX($Y$10:$Y1214)+1))</f>
        <v/>
      </c>
      <c r="Z1215" s="41">
        <v>1205</v>
      </c>
      <c r="AA1215" s="58" t="str">
        <f t="shared" si="770"/>
        <v/>
      </c>
      <c r="AC1215" s="41" t="str">
        <f t="shared" si="758"/>
        <v/>
      </c>
      <c r="AE1215" s="41" t="str">
        <f t="shared" si="771"/>
        <v/>
      </c>
      <c r="AJ1215" s="154" t="str">
        <f t="shared" si="772"/>
        <v/>
      </c>
      <c r="AL1215" s="120" t="str">
        <f t="shared" si="773"/>
        <v/>
      </c>
      <c r="AM1215" s="104" t="str">
        <f t="shared" si="774"/>
        <v/>
      </c>
      <c r="AN1215" s="104" t="str">
        <f t="shared" si="775"/>
        <v/>
      </c>
      <c r="AO1215" s="104" t="str">
        <f t="shared" si="759"/>
        <v/>
      </c>
      <c r="AP1215" s="104" t="str">
        <f t="shared" si="760"/>
        <v/>
      </c>
      <c r="AQ1215" s="121" t="str">
        <f t="shared" si="776"/>
        <v/>
      </c>
      <c r="AS1215" s="88" t="str">
        <f t="shared" si="761"/>
        <v/>
      </c>
      <c r="AT1215" s="68" t="str">
        <f t="shared" si="777"/>
        <v/>
      </c>
      <c r="AU1215" s="68" t="str">
        <f t="shared" si="778"/>
        <v/>
      </c>
      <c r="AV1215" s="68" t="str">
        <f t="shared" si="779"/>
        <v/>
      </c>
      <c r="AW1215" s="88" t="str">
        <f t="shared" si="762"/>
        <v/>
      </c>
      <c r="AZ1215" s="88" t="str">
        <f t="shared" si="763"/>
        <v/>
      </c>
      <c r="BA1215" s="68" t="str">
        <f t="shared" si="764"/>
        <v/>
      </c>
      <c r="BB1215" s="68" t="str">
        <f t="shared" si="765"/>
        <v/>
      </c>
      <c r="BC1215" s="68" t="str">
        <f t="shared" si="766"/>
        <v/>
      </c>
      <c r="BD1215" s="69" t="str">
        <f t="shared" si="767"/>
        <v/>
      </c>
      <c r="BE1215" s="69" t="str">
        <f t="shared" si="780"/>
        <v/>
      </c>
      <c r="BT1215" s="138" t="str">
        <f t="shared" ca="1" si="781"/>
        <v/>
      </c>
      <c r="BU1215" s="139" t="str">
        <f t="shared" ca="1" si="782"/>
        <v/>
      </c>
      <c r="BW1215" s="138" t="str">
        <f t="shared" si="783"/>
        <v/>
      </c>
      <c r="BX1215" s="104" t="str">
        <f t="shared" si="784"/>
        <v/>
      </c>
      <c r="BY1215" s="139" t="str">
        <f t="shared" si="785"/>
        <v/>
      </c>
      <c r="CA1215" s="138" t="str">
        <f t="shared" si="786"/>
        <v/>
      </c>
      <c r="CB1215" s="104" t="str">
        <f t="shared" si="787"/>
        <v/>
      </c>
      <c r="CC1215" s="139" t="str">
        <f t="shared" si="788"/>
        <v/>
      </c>
      <c r="CE1215" s="162" t="str">
        <f t="shared" si="789"/>
        <v/>
      </c>
      <c r="CF1215" s="163" t="str">
        <f t="shared" si="790"/>
        <v/>
      </c>
      <c r="CG1215" s="164" t="str">
        <f t="shared" si="791"/>
        <v/>
      </c>
      <c r="CI1215" s="162" t="str">
        <f t="shared" si="792"/>
        <v/>
      </c>
      <c r="CJ1215" s="163" t="str">
        <f t="shared" si="795"/>
        <v/>
      </c>
      <c r="CK1215" s="164" t="str">
        <f t="shared" si="796"/>
        <v/>
      </c>
      <c r="CM1215" s="169" t="str">
        <f t="shared" si="793"/>
        <v/>
      </c>
      <c r="CN1215" s="139" t="str">
        <f t="shared" si="794"/>
        <v/>
      </c>
      <c r="CP1215" s="41" t="str">
        <f>IF($CM1215="", "", COUNTIF($CM$11:$CM$3035, "&lt;"&amp;$CM1215)+1+COUNTIF($CM$11:$CM1215, $CM1215)-1)</f>
        <v/>
      </c>
    </row>
    <row r="1216" spans="1:94" x14ac:dyDescent="0.25">
      <c r="A1216" s="40"/>
      <c r="B1216" s="82" t="str">
        <f>IF($I1216="", "", IFERROR(INDEX('Job Database'!$AE$11:$AE$3035, MATCH($I1216, 'Job Database'!$X$11:$X$3035, 0)), ""))</f>
        <v/>
      </c>
      <c r="C1216" s="69" t="str">
        <f>IF($I1216="", "", IF(COUNTIF('Job Database'!$X$11:$X$3035, $I1216)=0, $AC$5, $AC$4))</f>
        <v/>
      </c>
      <c r="D1216" s="40"/>
      <c r="E1216" s="85" t="str">
        <f>IF($I1216="", "", IF(IFERROR(INDEX('Job Database'!$M$11:$M$3035, MATCH($I1216, 'Job Database'!$X$11:$X$3035, 0)), "")="", "", IFERROR(INDEX('Job Database'!$M$11:$M$3035, MATCH($I1216, 'Job Database'!$X$11:$X$3035, 0)), "")))</f>
        <v/>
      </c>
      <c r="F1216" s="40"/>
      <c r="G1216" s="88" t="str">
        <f t="shared" si="768"/>
        <v/>
      </c>
      <c r="H1216" s="40"/>
      <c r="I1216" s="24"/>
      <c r="J1216" s="34"/>
      <c r="K1216" s="106"/>
      <c r="L1216" s="79"/>
      <c r="M1216" s="34"/>
      <c r="N1216" s="79"/>
      <c r="O1216" s="31"/>
      <c r="P1216" s="53"/>
      <c r="Q1216" s="40"/>
      <c r="S1216" s="41" t="str">
        <f t="shared" si="756"/>
        <v/>
      </c>
      <c r="T1216" s="41" t="str">
        <f t="shared" si="757"/>
        <v/>
      </c>
      <c r="U1216" s="41" t="str">
        <f t="shared" si="769"/>
        <v/>
      </c>
      <c r="W1216" s="74" t="str">
        <f>IF('Job Database'!$X1216="", "", 'Job Database'!$X1216)</f>
        <v/>
      </c>
      <c r="Y1216" s="41" t="str">
        <f>IF($W1216="", "", IF(COUNTIF($I$11:$I$3035, $W1216)&gt;0, "", MAX($Y$10:$Y1215)+1))</f>
        <v/>
      </c>
      <c r="Z1216" s="41">
        <v>1206</v>
      </c>
      <c r="AA1216" s="58" t="str">
        <f t="shared" si="770"/>
        <v/>
      </c>
      <c r="AC1216" s="41" t="str">
        <f t="shared" si="758"/>
        <v/>
      </c>
      <c r="AE1216" s="41" t="str">
        <f t="shared" si="771"/>
        <v/>
      </c>
      <c r="AJ1216" s="154" t="str">
        <f t="shared" si="772"/>
        <v/>
      </c>
      <c r="AL1216" s="120" t="str">
        <f t="shared" si="773"/>
        <v/>
      </c>
      <c r="AM1216" s="104" t="str">
        <f t="shared" si="774"/>
        <v/>
      </c>
      <c r="AN1216" s="104" t="str">
        <f t="shared" si="775"/>
        <v/>
      </c>
      <c r="AO1216" s="104" t="str">
        <f t="shared" si="759"/>
        <v/>
      </c>
      <c r="AP1216" s="104" t="str">
        <f t="shared" si="760"/>
        <v/>
      </c>
      <c r="AQ1216" s="121" t="str">
        <f t="shared" si="776"/>
        <v/>
      </c>
      <c r="AS1216" s="88" t="str">
        <f t="shared" si="761"/>
        <v/>
      </c>
      <c r="AT1216" s="68" t="str">
        <f t="shared" si="777"/>
        <v/>
      </c>
      <c r="AU1216" s="68" t="str">
        <f t="shared" si="778"/>
        <v/>
      </c>
      <c r="AV1216" s="68" t="str">
        <f t="shared" si="779"/>
        <v/>
      </c>
      <c r="AW1216" s="88" t="str">
        <f t="shared" si="762"/>
        <v/>
      </c>
      <c r="AZ1216" s="88" t="str">
        <f t="shared" si="763"/>
        <v/>
      </c>
      <c r="BA1216" s="68" t="str">
        <f t="shared" si="764"/>
        <v/>
      </c>
      <c r="BB1216" s="68" t="str">
        <f t="shared" si="765"/>
        <v/>
      </c>
      <c r="BC1216" s="68" t="str">
        <f t="shared" si="766"/>
        <v/>
      </c>
      <c r="BD1216" s="69" t="str">
        <f t="shared" si="767"/>
        <v/>
      </c>
      <c r="BE1216" s="69" t="str">
        <f t="shared" si="780"/>
        <v/>
      </c>
      <c r="BT1216" s="138" t="str">
        <f t="shared" ca="1" si="781"/>
        <v/>
      </c>
      <c r="BU1216" s="139" t="str">
        <f t="shared" ca="1" si="782"/>
        <v/>
      </c>
      <c r="BW1216" s="138" t="str">
        <f t="shared" si="783"/>
        <v/>
      </c>
      <c r="BX1216" s="104" t="str">
        <f t="shared" si="784"/>
        <v/>
      </c>
      <c r="BY1216" s="139" t="str">
        <f t="shared" si="785"/>
        <v/>
      </c>
      <c r="CA1216" s="138" t="str">
        <f t="shared" si="786"/>
        <v/>
      </c>
      <c r="CB1216" s="104" t="str">
        <f t="shared" si="787"/>
        <v/>
      </c>
      <c r="CC1216" s="139" t="str">
        <f t="shared" si="788"/>
        <v/>
      </c>
      <c r="CE1216" s="162" t="str">
        <f t="shared" si="789"/>
        <v/>
      </c>
      <c r="CF1216" s="163" t="str">
        <f t="shared" si="790"/>
        <v/>
      </c>
      <c r="CG1216" s="164" t="str">
        <f t="shared" si="791"/>
        <v/>
      </c>
      <c r="CI1216" s="162" t="str">
        <f t="shared" si="792"/>
        <v/>
      </c>
      <c r="CJ1216" s="163" t="str">
        <f t="shared" si="795"/>
        <v/>
      </c>
      <c r="CK1216" s="164" t="str">
        <f t="shared" si="796"/>
        <v/>
      </c>
      <c r="CM1216" s="169" t="str">
        <f t="shared" si="793"/>
        <v/>
      </c>
      <c r="CN1216" s="139" t="str">
        <f t="shared" si="794"/>
        <v/>
      </c>
      <c r="CP1216" s="41" t="str">
        <f>IF($CM1216="", "", COUNTIF($CM$11:$CM$3035, "&lt;"&amp;$CM1216)+1+COUNTIF($CM$11:$CM1216, $CM1216)-1)</f>
        <v/>
      </c>
    </row>
    <row r="1217" spans="1:94" x14ac:dyDescent="0.25">
      <c r="A1217" s="40"/>
      <c r="B1217" s="82" t="str">
        <f>IF($I1217="", "", IFERROR(INDEX('Job Database'!$AE$11:$AE$3035, MATCH($I1217, 'Job Database'!$X$11:$X$3035, 0)), ""))</f>
        <v/>
      </c>
      <c r="C1217" s="69" t="str">
        <f>IF($I1217="", "", IF(COUNTIF('Job Database'!$X$11:$X$3035, $I1217)=0, $AC$5, $AC$4))</f>
        <v/>
      </c>
      <c r="D1217" s="40"/>
      <c r="E1217" s="85" t="str">
        <f>IF($I1217="", "", IF(IFERROR(INDEX('Job Database'!$M$11:$M$3035, MATCH($I1217, 'Job Database'!$X$11:$X$3035, 0)), "")="", "", IFERROR(INDEX('Job Database'!$M$11:$M$3035, MATCH($I1217, 'Job Database'!$X$11:$X$3035, 0)), "")))</f>
        <v/>
      </c>
      <c r="F1217" s="40"/>
      <c r="G1217" s="88" t="str">
        <f t="shared" si="768"/>
        <v/>
      </c>
      <c r="H1217" s="40"/>
      <c r="I1217" s="24"/>
      <c r="J1217" s="34"/>
      <c r="K1217" s="106"/>
      <c r="L1217" s="79"/>
      <c r="M1217" s="34"/>
      <c r="N1217" s="79"/>
      <c r="O1217" s="31"/>
      <c r="P1217" s="53"/>
      <c r="Q1217" s="40"/>
      <c r="S1217" s="41" t="str">
        <f t="shared" si="756"/>
        <v/>
      </c>
      <c r="T1217" s="41" t="str">
        <f t="shared" si="757"/>
        <v/>
      </c>
      <c r="U1217" s="41" t="str">
        <f t="shared" si="769"/>
        <v/>
      </c>
      <c r="W1217" s="74" t="str">
        <f>IF('Job Database'!$X1217="", "", 'Job Database'!$X1217)</f>
        <v/>
      </c>
      <c r="Y1217" s="41" t="str">
        <f>IF($W1217="", "", IF(COUNTIF($I$11:$I$3035, $W1217)&gt;0, "", MAX($Y$10:$Y1216)+1))</f>
        <v/>
      </c>
      <c r="Z1217" s="41">
        <v>1207</v>
      </c>
      <c r="AA1217" s="58" t="str">
        <f t="shared" si="770"/>
        <v/>
      </c>
      <c r="AC1217" s="41" t="str">
        <f t="shared" si="758"/>
        <v/>
      </c>
      <c r="AE1217" s="41" t="str">
        <f t="shared" si="771"/>
        <v/>
      </c>
      <c r="AJ1217" s="154" t="str">
        <f t="shared" si="772"/>
        <v/>
      </c>
      <c r="AL1217" s="120" t="str">
        <f t="shared" si="773"/>
        <v/>
      </c>
      <c r="AM1217" s="104" t="str">
        <f t="shared" si="774"/>
        <v/>
      </c>
      <c r="AN1217" s="104" t="str">
        <f t="shared" si="775"/>
        <v/>
      </c>
      <c r="AO1217" s="104" t="str">
        <f t="shared" si="759"/>
        <v/>
      </c>
      <c r="AP1217" s="104" t="str">
        <f t="shared" si="760"/>
        <v/>
      </c>
      <c r="AQ1217" s="121" t="str">
        <f t="shared" si="776"/>
        <v/>
      </c>
      <c r="AS1217" s="88" t="str">
        <f t="shared" si="761"/>
        <v/>
      </c>
      <c r="AT1217" s="68" t="str">
        <f t="shared" si="777"/>
        <v/>
      </c>
      <c r="AU1217" s="68" t="str">
        <f t="shared" si="778"/>
        <v/>
      </c>
      <c r="AV1217" s="68" t="str">
        <f t="shared" si="779"/>
        <v/>
      </c>
      <c r="AW1217" s="88" t="str">
        <f t="shared" si="762"/>
        <v/>
      </c>
      <c r="AZ1217" s="88" t="str">
        <f t="shared" si="763"/>
        <v/>
      </c>
      <c r="BA1217" s="68" t="str">
        <f t="shared" si="764"/>
        <v/>
      </c>
      <c r="BB1217" s="68" t="str">
        <f t="shared" si="765"/>
        <v/>
      </c>
      <c r="BC1217" s="68" t="str">
        <f t="shared" si="766"/>
        <v/>
      </c>
      <c r="BD1217" s="69" t="str">
        <f t="shared" si="767"/>
        <v/>
      </c>
      <c r="BE1217" s="69" t="str">
        <f t="shared" si="780"/>
        <v/>
      </c>
      <c r="BT1217" s="138" t="str">
        <f t="shared" ca="1" si="781"/>
        <v/>
      </c>
      <c r="BU1217" s="139" t="str">
        <f t="shared" ca="1" si="782"/>
        <v/>
      </c>
      <c r="BW1217" s="138" t="str">
        <f t="shared" si="783"/>
        <v/>
      </c>
      <c r="BX1217" s="104" t="str">
        <f t="shared" si="784"/>
        <v/>
      </c>
      <c r="BY1217" s="139" t="str">
        <f t="shared" si="785"/>
        <v/>
      </c>
      <c r="CA1217" s="138" t="str">
        <f t="shared" si="786"/>
        <v/>
      </c>
      <c r="CB1217" s="104" t="str">
        <f t="shared" si="787"/>
        <v/>
      </c>
      <c r="CC1217" s="139" t="str">
        <f t="shared" si="788"/>
        <v/>
      </c>
      <c r="CE1217" s="162" t="str">
        <f t="shared" si="789"/>
        <v/>
      </c>
      <c r="CF1217" s="163" t="str">
        <f t="shared" si="790"/>
        <v/>
      </c>
      <c r="CG1217" s="164" t="str">
        <f t="shared" si="791"/>
        <v/>
      </c>
      <c r="CI1217" s="162" t="str">
        <f t="shared" si="792"/>
        <v/>
      </c>
      <c r="CJ1217" s="163" t="str">
        <f t="shared" si="795"/>
        <v/>
      </c>
      <c r="CK1217" s="164" t="str">
        <f t="shared" si="796"/>
        <v/>
      </c>
      <c r="CM1217" s="169" t="str">
        <f t="shared" si="793"/>
        <v/>
      </c>
      <c r="CN1217" s="139" t="str">
        <f t="shared" si="794"/>
        <v/>
      </c>
      <c r="CP1217" s="41" t="str">
        <f>IF($CM1217="", "", COUNTIF($CM$11:$CM$3035, "&lt;"&amp;$CM1217)+1+COUNTIF($CM$11:$CM1217, $CM1217)-1)</f>
        <v/>
      </c>
    </row>
    <row r="1218" spans="1:94" x14ac:dyDescent="0.25">
      <c r="A1218" s="40"/>
      <c r="B1218" s="82" t="str">
        <f>IF($I1218="", "", IFERROR(INDEX('Job Database'!$AE$11:$AE$3035, MATCH($I1218, 'Job Database'!$X$11:$X$3035, 0)), ""))</f>
        <v/>
      </c>
      <c r="C1218" s="69" t="str">
        <f>IF($I1218="", "", IF(COUNTIF('Job Database'!$X$11:$X$3035, $I1218)=0, $AC$5, $AC$4))</f>
        <v/>
      </c>
      <c r="D1218" s="40"/>
      <c r="E1218" s="85" t="str">
        <f>IF($I1218="", "", IF(IFERROR(INDEX('Job Database'!$M$11:$M$3035, MATCH($I1218, 'Job Database'!$X$11:$X$3035, 0)), "")="", "", IFERROR(INDEX('Job Database'!$M$11:$M$3035, MATCH($I1218, 'Job Database'!$X$11:$X$3035, 0)), "")))</f>
        <v/>
      </c>
      <c r="F1218" s="40"/>
      <c r="G1218" s="88" t="str">
        <f t="shared" si="768"/>
        <v/>
      </c>
      <c r="H1218" s="40"/>
      <c r="I1218" s="24"/>
      <c r="J1218" s="34"/>
      <c r="K1218" s="106"/>
      <c r="L1218" s="79"/>
      <c r="M1218" s="34"/>
      <c r="N1218" s="79"/>
      <c r="O1218" s="31"/>
      <c r="P1218" s="53"/>
      <c r="Q1218" s="40"/>
      <c r="S1218" s="41" t="str">
        <f t="shared" si="756"/>
        <v/>
      </c>
      <c r="T1218" s="41" t="str">
        <f t="shared" si="757"/>
        <v/>
      </c>
      <c r="U1218" s="41" t="str">
        <f t="shared" si="769"/>
        <v/>
      </c>
      <c r="W1218" s="74" t="str">
        <f>IF('Job Database'!$X1218="", "", 'Job Database'!$X1218)</f>
        <v/>
      </c>
      <c r="Y1218" s="41" t="str">
        <f>IF($W1218="", "", IF(COUNTIF($I$11:$I$3035, $W1218)&gt;0, "", MAX($Y$10:$Y1217)+1))</f>
        <v/>
      </c>
      <c r="Z1218" s="41">
        <v>1208</v>
      </c>
      <c r="AA1218" s="58" t="str">
        <f t="shared" si="770"/>
        <v/>
      </c>
      <c r="AC1218" s="41" t="str">
        <f t="shared" si="758"/>
        <v/>
      </c>
      <c r="AE1218" s="41" t="str">
        <f t="shared" si="771"/>
        <v/>
      </c>
      <c r="AJ1218" s="154" t="str">
        <f t="shared" si="772"/>
        <v/>
      </c>
      <c r="AL1218" s="120" t="str">
        <f t="shared" si="773"/>
        <v/>
      </c>
      <c r="AM1218" s="104" t="str">
        <f t="shared" si="774"/>
        <v/>
      </c>
      <c r="AN1218" s="104" t="str">
        <f t="shared" si="775"/>
        <v/>
      </c>
      <c r="AO1218" s="104" t="str">
        <f t="shared" si="759"/>
        <v/>
      </c>
      <c r="AP1218" s="104" t="str">
        <f t="shared" si="760"/>
        <v/>
      </c>
      <c r="AQ1218" s="121" t="str">
        <f t="shared" si="776"/>
        <v/>
      </c>
      <c r="AS1218" s="88" t="str">
        <f t="shared" si="761"/>
        <v/>
      </c>
      <c r="AT1218" s="68" t="str">
        <f t="shared" si="777"/>
        <v/>
      </c>
      <c r="AU1218" s="68" t="str">
        <f t="shared" si="778"/>
        <v/>
      </c>
      <c r="AV1218" s="68" t="str">
        <f t="shared" si="779"/>
        <v/>
      </c>
      <c r="AW1218" s="88" t="str">
        <f t="shared" si="762"/>
        <v/>
      </c>
      <c r="AZ1218" s="88" t="str">
        <f t="shared" si="763"/>
        <v/>
      </c>
      <c r="BA1218" s="68" t="str">
        <f t="shared" si="764"/>
        <v/>
      </c>
      <c r="BB1218" s="68" t="str">
        <f t="shared" si="765"/>
        <v/>
      </c>
      <c r="BC1218" s="68" t="str">
        <f t="shared" si="766"/>
        <v/>
      </c>
      <c r="BD1218" s="69" t="str">
        <f t="shared" si="767"/>
        <v/>
      </c>
      <c r="BE1218" s="69" t="str">
        <f t="shared" si="780"/>
        <v/>
      </c>
      <c r="BT1218" s="138" t="str">
        <f t="shared" ca="1" si="781"/>
        <v/>
      </c>
      <c r="BU1218" s="139" t="str">
        <f t="shared" ca="1" si="782"/>
        <v/>
      </c>
      <c r="BW1218" s="138" t="str">
        <f t="shared" si="783"/>
        <v/>
      </c>
      <c r="BX1218" s="104" t="str">
        <f t="shared" si="784"/>
        <v/>
      </c>
      <c r="BY1218" s="139" t="str">
        <f t="shared" si="785"/>
        <v/>
      </c>
      <c r="CA1218" s="138" t="str">
        <f t="shared" si="786"/>
        <v/>
      </c>
      <c r="CB1218" s="104" t="str">
        <f t="shared" si="787"/>
        <v/>
      </c>
      <c r="CC1218" s="139" t="str">
        <f t="shared" si="788"/>
        <v/>
      </c>
      <c r="CE1218" s="162" t="str">
        <f t="shared" si="789"/>
        <v/>
      </c>
      <c r="CF1218" s="163" t="str">
        <f t="shared" si="790"/>
        <v/>
      </c>
      <c r="CG1218" s="164" t="str">
        <f t="shared" si="791"/>
        <v/>
      </c>
      <c r="CI1218" s="162" t="str">
        <f t="shared" si="792"/>
        <v/>
      </c>
      <c r="CJ1218" s="163" t="str">
        <f t="shared" si="795"/>
        <v/>
      </c>
      <c r="CK1218" s="164" t="str">
        <f t="shared" si="796"/>
        <v/>
      </c>
      <c r="CM1218" s="169" t="str">
        <f t="shared" si="793"/>
        <v/>
      </c>
      <c r="CN1218" s="139" t="str">
        <f t="shared" si="794"/>
        <v/>
      </c>
      <c r="CP1218" s="41" t="str">
        <f>IF($CM1218="", "", COUNTIF($CM$11:$CM$3035, "&lt;"&amp;$CM1218)+1+COUNTIF($CM$11:$CM1218, $CM1218)-1)</f>
        <v/>
      </c>
    </row>
    <row r="1219" spans="1:94" x14ac:dyDescent="0.25">
      <c r="A1219" s="40"/>
      <c r="B1219" s="82" t="str">
        <f>IF($I1219="", "", IFERROR(INDEX('Job Database'!$AE$11:$AE$3035, MATCH($I1219, 'Job Database'!$X$11:$X$3035, 0)), ""))</f>
        <v/>
      </c>
      <c r="C1219" s="69" t="str">
        <f>IF($I1219="", "", IF(COUNTIF('Job Database'!$X$11:$X$3035, $I1219)=0, $AC$5, $AC$4))</f>
        <v/>
      </c>
      <c r="D1219" s="40"/>
      <c r="E1219" s="85" t="str">
        <f>IF($I1219="", "", IF(IFERROR(INDEX('Job Database'!$M$11:$M$3035, MATCH($I1219, 'Job Database'!$X$11:$X$3035, 0)), "")="", "", IFERROR(INDEX('Job Database'!$M$11:$M$3035, MATCH($I1219, 'Job Database'!$X$11:$X$3035, 0)), "")))</f>
        <v/>
      </c>
      <c r="F1219" s="40"/>
      <c r="G1219" s="88" t="str">
        <f t="shared" si="768"/>
        <v/>
      </c>
      <c r="H1219" s="40"/>
      <c r="I1219" s="24"/>
      <c r="J1219" s="34"/>
      <c r="K1219" s="106"/>
      <c r="L1219" s="79"/>
      <c r="M1219" s="34"/>
      <c r="N1219" s="79"/>
      <c r="O1219" s="31"/>
      <c r="P1219" s="53"/>
      <c r="Q1219" s="40"/>
      <c r="S1219" s="41" t="str">
        <f t="shared" si="756"/>
        <v/>
      </c>
      <c r="T1219" s="41" t="str">
        <f t="shared" si="757"/>
        <v/>
      </c>
      <c r="U1219" s="41" t="str">
        <f t="shared" si="769"/>
        <v/>
      </c>
      <c r="W1219" s="74" t="str">
        <f>IF('Job Database'!$X1219="", "", 'Job Database'!$X1219)</f>
        <v/>
      </c>
      <c r="Y1219" s="41" t="str">
        <f>IF($W1219="", "", IF(COUNTIF($I$11:$I$3035, $W1219)&gt;0, "", MAX($Y$10:$Y1218)+1))</f>
        <v/>
      </c>
      <c r="Z1219" s="41">
        <v>1209</v>
      </c>
      <c r="AA1219" s="58" t="str">
        <f t="shared" si="770"/>
        <v/>
      </c>
      <c r="AC1219" s="41" t="str">
        <f t="shared" si="758"/>
        <v/>
      </c>
      <c r="AE1219" s="41" t="str">
        <f t="shared" si="771"/>
        <v/>
      </c>
      <c r="AJ1219" s="154" t="str">
        <f t="shared" si="772"/>
        <v/>
      </c>
      <c r="AL1219" s="120" t="str">
        <f t="shared" si="773"/>
        <v/>
      </c>
      <c r="AM1219" s="104" t="str">
        <f t="shared" si="774"/>
        <v/>
      </c>
      <c r="AN1219" s="104" t="str">
        <f t="shared" si="775"/>
        <v/>
      </c>
      <c r="AO1219" s="104" t="str">
        <f t="shared" si="759"/>
        <v/>
      </c>
      <c r="AP1219" s="104" t="str">
        <f t="shared" si="760"/>
        <v/>
      </c>
      <c r="AQ1219" s="121" t="str">
        <f t="shared" si="776"/>
        <v/>
      </c>
      <c r="AS1219" s="88" t="str">
        <f t="shared" si="761"/>
        <v/>
      </c>
      <c r="AT1219" s="68" t="str">
        <f t="shared" si="777"/>
        <v/>
      </c>
      <c r="AU1219" s="68" t="str">
        <f t="shared" si="778"/>
        <v/>
      </c>
      <c r="AV1219" s="68" t="str">
        <f t="shared" si="779"/>
        <v/>
      </c>
      <c r="AW1219" s="88" t="str">
        <f t="shared" si="762"/>
        <v/>
      </c>
      <c r="AZ1219" s="88" t="str">
        <f t="shared" si="763"/>
        <v/>
      </c>
      <c r="BA1219" s="68" t="str">
        <f t="shared" si="764"/>
        <v/>
      </c>
      <c r="BB1219" s="68" t="str">
        <f t="shared" si="765"/>
        <v/>
      </c>
      <c r="BC1219" s="68" t="str">
        <f t="shared" si="766"/>
        <v/>
      </c>
      <c r="BD1219" s="69" t="str">
        <f t="shared" si="767"/>
        <v/>
      </c>
      <c r="BE1219" s="69" t="str">
        <f t="shared" si="780"/>
        <v/>
      </c>
      <c r="BT1219" s="138" t="str">
        <f t="shared" ca="1" si="781"/>
        <v/>
      </c>
      <c r="BU1219" s="139" t="str">
        <f t="shared" ca="1" si="782"/>
        <v/>
      </c>
      <c r="BW1219" s="138" t="str">
        <f t="shared" si="783"/>
        <v/>
      </c>
      <c r="BX1219" s="104" t="str">
        <f t="shared" si="784"/>
        <v/>
      </c>
      <c r="BY1219" s="139" t="str">
        <f t="shared" si="785"/>
        <v/>
      </c>
      <c r="CA1219" s="138" t="str">
        <f t="shared" si="786"/>
        <v/>
      </c>
      <c r="CB1219" s="104" t="str">
        <f t="shared" si="787"/>
        <v/>
      </c>
      <c r="CC1219" s="139" t="str">
        <f t="shared" si="788"/>
        <v/>
      </c>
      <c r="CE1219" s="162" t="str">
        <f t="shared" si="789"/>
        <v/>
      </c>
      <c r="CF1219" s="163" t="str">
        <f t="shared" si="790"/>
        <v/>
      </c>
      <c r="CG1219" s="164" t="str">
        <f t="shared" si="791"/>
        <v/>
      </c>
      <c r="CI1219" s="162" t="str">
        <f t="shared" si="792"/>
        <v/>
      </c>
      <c r="CJ1219" s="163" t="str">
        <f t="shared" si="795"/>
        <v/>
      </c>
      <c r="CK1219" s="164" t="str">
        <f t="shared" si="796"/>
        <v/>
      </c>
      <c r="CM1219" s="169" t="str">
        <f t="shared" si="793"/>
        <v/>
      </c>
      <c r="CN1219" s="139" t="str">
        <f t="shared" si="794"/>
        <v/>
      </c>
      <c r="CP1219" s="41" t="str">
        <f>IF($CM1219="", "", COUNTIF($CM$11:$CM$3035, "&lt;"&amp;$CM1219)+1+COUNTIF($CM$11:$CM1219, $CM1219)-1)</f>
        <v/>
      </c>
    </row>
    <row r="1220" spans="1:94" x14ac:dyDescent="0.25">
      <c r="A1220" s="40"/>
      <c r="B1220" s="82" t="str">
        <f>IF($I1220="", "", IFERROR(INDEX('Job Database'!$AE$11:$AE$3035, MATCH($I1220, 'Job Database'!$X$11:$X$3035, 0)), ""))</f>
        <v/>
      </c>
      <c r="C1220" s="69" t="str">
        <f>IF($I1220="", "", IF(COUNTIF('Job Database'!$X$11:$X$3035, $I1220)=0, $AC$5, $AC$4))</f>
        <v/>
      </c>
      <c r="D1220" s="40"/>
      <c r="E1220" s="85" t="str">
        <f>IF($I1220="", "", IF(IFERROR(INDEX('Job Database'!$M$11:$M$3035, MATCH($I1220, 'Job Database'!$X$11:$X$3035, 0)), "")="", "", IFERROR(INDEX('Job Database'!$M$11:$M$3035, MATCH($I1220, 'Job Database'!$X$11:$X$3035, 0)), "")))</f>
        <v/>
      </c>
      <c r="F1220" s="40"/>
      <c r="G1220" s="88" t="str">
        <f t="shared" si="768"/>
        <v/>
      </c>
      <c r="H1220" s="40"/>
      <c r="I1220" s="24"/>
      <c r="J1220" s="34"/>
      <c r="K1220" s="106"/>
      <c r="L1220" s="79"/>
      <c r="M1220" s="34"/>
      <c r="N1220" s="79"/>
      <c r="O1220" s="31"/>
      <c r="P1220" s="53"/>
      <c r="Q1220" s="40"/>
      <c r="S1220" s="41" t="str">
        <f t="shared" si="756"/>
        <v/>
      </c>
      <c r="T1220" s="41" t="str">
        <f t="shared" si="757"/>
        <v/>
      </c>
      <c r="U1220" s="41" t="str">
        <f t="shared" si="769"/>
        <v/>
      </c>
      <c r="W1220" s="74" t="str">
        <f>IF('Job Database'!$X1220="", "", 'Job Database'!$X1220)</f>
        <v/>
      </c>
      <c r="Y1220" s="41" t="str">
        <f>IF($W1220="", "", IF(COUNTIF($I$11:$I$3035, $W1220)&gt;0, "", MAX($Y$10:$Y1219)+1))</f>
        <v/>
      </c>
      <c r="Z1220" s="41">
        <v>1210</v>
      </c>
      <c r="AA1220" s="58" t="str">
        <f t="shared" si="770"/>
        <v/>
      </c>
      <c r="AC1220" s="41" t="str">
        <f t="shared" si="758"/>
        <v/>
      </c>
      <c r="AE1220" s="41" t="str">
        <f t="shared" si="771"/>
        <v/>
      </c>
      <c r="AJ1220" s="154" t="str">
        <f t="shared" si="772"/>
        <v/>
      </c>
      <c r="AL1220" s="120" t="str">
        <f t="shared" si="773"/>
        <v/>
      </c>
      <c r="AM1220" s="104" t="str">
        <f t="shared" si="774"/>
        <v/>
      </c>
      <c r="AN1220" s="104" t="str">
        <f t="shared" si="775"/>
        <v/>
      </c>
      <c r="AO1220" s="104" t="str">
        <f t="shared" si="759"/>
        <v/>
      </c>
      <c r="AP1220" s="104" t="str">
        <f t="shared" si="760"/>
        <v/>
      </c>
      <c r="AQ1220" s="121" t="str">
        <f t="shared" si="776"/>
        <v/>
      </c>
      <c r="AS1220" s="88" t="str">
        <f t="shared" si="761"/>
        <v/>
      </c>
      <c r="AT1220" s="68" t="str">
        <f t="shared" si="777"/>
        <v/>
      </c>
      <c r="AU1220" s="68" t="str">
        <f t="shared" si="778"/>
        <v/>
      </c>
      <c r="AV1220" s="68" t="str">
        <f t="shared" si="779"/>
        <v/>
      </c>
      <c r="AW1220" s="88" t="str">
        <f t="shared" si="762"/>
        <v/>
      </c>
      <c r="AZ1220" s="88" t="str">
        <f t="shared" si="763"/>
        <v/>
      </c>
      <c r="BA1220" s="68" t="str">
        <f t="shared" si="764"/>
        <v/>
      </c>
      <c r="BB1220" s="68" t="str">
        <f t="shared" si="765"/>
        <v/>
      </c>
      <c r="BC1220" s="68" t="str">
        <f t="shared" si="766"/>
        <v/>
      </c>
      <c r="BD1220" s="69" t="str">
        <f t="shared" si="767"/>
        <v/>
      </c>
      <c r="BE1220" s="69" t="str">
        <f t="shared" si="780"/>
        <v/>
      </c>
      <c r="BT1220" s="138" t="str">
        <f t="shared" ca="1" si="781"/>
        <v/>
      </c>
      <c r="BU1220" s="139" t="str">
        <f t="shared" ca="1" si="782"/>
        <v/>
      </c>
      <c r="BW1220" s="138" t="str">
        <f t="shared" si="783"/>
        <v/>
      </c>
      <c r="BX1220" s="104" t="str">
        <f t="shared" si="784"/>
        <v/>
      </c>
      <c r="BY1220" s="139" t="str">
        <f t="shared" si="785"/>
        <v/>
      </c>
      <c r="CA1220" s="138" t="str">
        <f t="shared" si="786"/>
        <v/>
      </c>
      <c r="CB1220" s="104" t="str">
        <f t="shared" si="787"/>
        <v/>
      </c>
      <c r="CC1220" s="139" t="str">
        <f t="shared" si="788"/>
        <v/>
      </c>
      <c r="CE1220" s="162" t="str">
        <f t="shared" si="789"/>
        <v/>
      </c>
      <c r="CF1220" s="163" t="str">
        <f t="shared" si="790"/>
        <v/>
      </c>
      <c r="CG1220" s="164" t="str">
        <f t="shared" si="791"/>
        <v/>
      </c>
      <c r="CI1220" s="162" t="str">
        <f t="shared" si="792"/>
        <v/>
      </c>
      <c r="CJ1220" s="163" t="str">
        <f t="shared" si="795"/>
        <v/>
      </c>
      <c r="CK1220" s="164" t="str">
        <f t="shared" si="796"/>
        <v/>
      </c>
      <c r="CM1220" s="169" t="str">
        <f t="shared" si="793"/>
        <v/>
      </c>
      <c r="CN1220" s="139" t="str">
        <f t="shared" si="794"/>
        <v/>
      </c>
      <c r="CP1220" s="41" t="str">
        <f>IF($CM1220="", "", COUNTIF($CM$11:$CM$3035, "&lt;"&amp;$CM1220)+1+COUNTIF($CM$11:$CM1220, $CM1220)-1)</f>
        <v/>
      </c>
    </row>
    <row r="1221" spans="1:94" x14ac:dyDescent="0.25">
      <c r="A1221" s="40"/>
      <c r="B1221" s="82" t="str">
        <f>IF($I1221="", "", IFERROR(INDEX('Job Database'!$AE$11:$AE$3035, MATCH($I1221, 'Job Database'!$X$11:$X$3035, 0)), ""))</f>
        <v/>
      </c>
      <c r="C1221" s="69" t="str">
        <f>IF($I1221="", "", IF(COUNTIF('Job Database'!$X$11:$X$3035, $I1221)=0, $AC$5, $AC$4))</f>
        <v/>
      </c>
      <c r="D1221" s="40"/>
      <c r="E1221" s="85" t="str">
        <f>IF($I1221="", "", IF(IFERROR(INDEX('Job Database'!$M$11:$M$3035, MATCH($I1221, 'Job Database'!$X$11:$X$3035, 0)), "")="", "", IFERROR(INDEX('Job Database'!$M$11:$M$3035, MATCH($I1221, 'Job Database'!$X$11:$X$3035, 0)), "")))</f>
        <v/>
      </c>
      <c r="F1221" s="40"/>
      <c r="G1221" s="88" t="str">
        <f t="shared" si="768"/>
        <v/>
      </c>
      <c r="H1221" s="40"/>
      <c r="I1221" s="24"/>
      <c r="J1221" s="34"/>
      <c r="K1221" s="106"/>
      <c r="L1221" s="79"/>
      <c r="M1221" s="34"/>
      <c r="N1221" s="79"/>
      <c r="O1221" s="31"/>
      <c r="P1221" s="53"/>
      <c r="Q1221" s="40"/>
      <c r="S1221" s="41" t="str">
        <f t="shared" si="756"/>
        <v/>
      </c>
      <c r="T1221" s="41" t="str">
        <f t="shared" si="757"/>
        <v/>
      </c>
      <c r="U1221" s="41" t="str">
        <f t="shared" si="769"/>
        <v/>
      </c>
      <c r="W1221" s="74" t="str">
        <f>IF('Job Database'!$X1221="", "", 'Job Database'!$X1221)</f>
        <v/>
      </c>
      <c r="Y1221" s="41" t="str">
        <f>IF($W1221="", "", IF(COUNTIF($I$11:$I$3035, $W1221)&gt;0, "", MAX($Y$10:$Y1220)+1))</f>
        <v/>
      </c>
      <c r="Z1221" s="41">
        <v>1211</v>
      </c>
      <c r="AA1221" s="58" t="str">
        <f t="shared" si="770"/>
        <v/>
      </c>
      <c r="AC1221" s="41" t="str">
        <f t="shared" si="758"/>
        <v/>
      </c>
      <c r="AE1221" s="41" t="str">
        <f t="shared" si="771"/>
        <v/>
      </c>
      <c r="AJ1221" s="154" t="str">
        <f t="shared" si="772"/>
        <v/>
      </c>
      <c r="AL1221" s="120" t="str">
        <f t="shared" si="773"/>
        <v/>
      </c>
      <c r="AM1221" s="104" t="str">
        <f t="shared" si="774"/>
        <v/>
      </c>
      <c r="AN1221" s="104" t="str">
        <f t="shared" si="775"/>
        <v/>
      </c>
      <c r="AO1221" s="104" t="str">
        <f t="shared" si="759"/>
        <v/>
      </c>
      <c r="AP1221" s="104" t="str">
        <f t="shared" si="760"/>
        <v/>
      </c>
      <c r="AQ1221" s="121" t="str">
        <f t="shared" si="776"/>
        <v/>
      </c>
      <c r="AS1221" s="88" t="str">
        <f t="shared" si="761"/>
        <v/>
      </c>
      <c r="AT1221" s="68" t="str">
        <f t="shared" si="777"/>
        <v/>
      </c>
      <c r="AU1221" s="68" t="str">
        <f t="shared" si="778"/>
        <v/>
      </c>
      <c r="AV1221" s="68" t="str">
        <f t="shared" si="779"/>
        <v/>
      </c>
      <c r="AW1221" s="88" t="str">
        <f t="shared" si="762"/>
        <v/>
      </c>
      <c r="AZ1221" s="88" t="str">
        <f t="shared" si="763"/>
        <v/>
      </c>
      <c r="BA1221" s="68" t="str">
        <f t="shared" si="764"/>
        <v/>
      </c>
      <c r="BB1221" s="68" t="str">
        <f t="shared" si="765"/>
        <v/>
      </c>
      <c r="BC1221" s="68" t="str">
        <f t="shared" si="766"/>
        <v/>
      </c>
      <c r="BD1221" s="69" t="str">
        <f t="shared" si="767"/>
        <v/>
      </c>
      <c r="BE1221" s="69" t="str">
        <f t="shared" si="780"/>
        <v/>
      </c>
      <c r="BT1221" s="138" t="str">
        <f t="shared" ca="1" si="781"/>
        <v/>
      </c>
      <c r="BU1221" s="139" t="str">
        <f t="shared" ca="1" si="782"/>
        <v/>
      </c>
      <c r="BW1221" s="138" t="str">
        <f t="shared" si="783"/>
        <v/>
      </c>
      <c r="BX1221" s="104" t="str">
        <f t="shared" si="784"/>
        <v/>
      </c>
      <c r="BY1221" s="139" t="str">
        <f t="shared" si="785"/>
        <v/>
      </c>
      <c r="CA1221" s="138" t="str">
        <f t="shared" si="786"/>
        <v/>
      </c>
      <c r="CB1221" s="104" t="str">
        <f t="shared" si="787"/>
        <v/>
      </c>
      <c r="CC1221" s="139" t="str">
        <f t="shared" si="788"/>
        <v/>
      </c>
      <c r="CE1221" s="162" t="str">
        <f t="shared" si="789"/>
        <v/>
      </c>
      <c r="CF1221" s="163" t="str">
        <f t="shared" si="790"/>
        <v/>
      </c>
      <c r="CG1221" s="164" t="str">
        <f t="shared" si="791"/>
        <v/>
      </c>
      <c r="CI1221" s="162" t="str">
        <f t="shared" si="792"/>
        <v/>
      </c>
      <c r="CJ1221" s="163" t="str">
        <f t="shared" si="795"/>
        <v/>
      </c>
      <c r="CK1221" s="164" t="str">
        <f t="shared" si="796"/>
        <v/>
      </c>
      <c r="CM1221" s="169" t="str">
        <f t="shared" si="793"/>
        <v/>
      </c>
      <c r="CN1221" s="139" t="str">
        <f t="shared" si="794"/>
        <v/>
      </c>
      <c r="CP1221" s="41" t="str">
        <f>IF($CM1221="", "", COUNTIF($CM$11:$CM$3035, "&lt;"&amp;$CM1221)+1+COUNTIF($CM$11:$CM1221, $CM1221)-1)</f>
        <v/>
      </c>
    </row>
    <row r="1222" spans="1:94" x14ac:dyDescent="0.25">
      <c r="A1222" s="40"/>
      <c r="B1222" s="82" t="str">
        <f>IF($I1222="", "", IFERROR(INDEX('Job Database'!$AE$11:$AE$3035, MATCH($I1222, 'Job Database'!$X$11:$X$3035, 0)), ""))</f>
        <v/>
      </c>
      <c r="C1222" s="69" t="str">
        <f>IF($I1222="", "", IF(COUNTIF('Job Database'!$X$11:$X$3035, $I1222)=0, $AC$5, $AC$4))</f>
        <v/>
      </c>
      <c r="D1222" s="40"/>
      <c r="E1222" s="85" t="str">
        <f>IF($I1222="", "", IF(IFERROR(INDEX('Job Database'!$M$11:$M$3035, MATCH($I1222, 'Job Database'!$X$11:$X$3035, 0)), "")="", "", IFERROR(INDEX('Job Database'!$M$11:$M$3035, MATCH($I1222, 'Job Database'!$X$11:$X$3035, 0)), "")))</f>
        <v/>
      </c>
      <c r="F1222" s="40"/>
      <c r="G1222" s="88" t="str">
        <f t="shared" si="768"/>
        <v/>
      </c>
      <c r="H1222" s="40"/>
      <c r="I1222" s="24"/>
      <c r="J1222" s="34"/>
      <c r="K1222" s="106"/>
      <c r="L1222" s="79"/>
      <c r="M1222" s="34"/>
      <c r="N1222" s="79"/>
      <c r="O1222" s="31"/>
      <c r="P1222" s="53"/>
      <c r="Q1222" s="40"/>
      <c r="S1222" s="41" t="str">
        <f t="shared" si="756"/>
        <v/>
      </c>
      <c r="T1222" s="41" t="str">
        <f t="shared" si="757"/>
        <v/>
      </c>
      <c r="U1222" s="41" t="str">
        <f t="shared" si="769"/>
        <v/>
      </c>
      <c r="W1222" s="74" t="str">
        <f>IF('Job Database'!$X1222="", "", 'Job Database'!$X1222)</f>
        <v/>
      </c>
      <c r="Y1222" s="41" t="str">
        <f>IF($W1222="", "", IF(COUNTIF($I$11:$I$3035, $W1222)&gt;0, "", MAX($Y$10:$Y1221)+1))</f>
        <v/>
      </c>
      <c r="Z1222" s="41">
        <v>1212</v>
      </c>
      <c r="AA1222" s="58" t="str">
        <f t="shared" si="770"/>
        <v/>
      </c>
      <c r="AC1222" s="41" t="str">
        <f t="shared" si="758"/>
        <v/>
      </c>
      <c r="AE1222" s="41" t="str">
        <f t="shared" si="771"/>
        <v/>
      </c>
      <c r="AJ1222" s="154" t="str">
        <f t="shared" si="772"/>
        <v/>
      </c>
      <c r="AL1222" s="120" t="str">
        <f t="shared" si="773"/>
        <v/>
      </c>
      <c r="AM1222" s="104" t="str">
        <f t="shared" si="774"/>
        <v/>
      </c>
      <c r="AN1222" s="104" t="str">
        <f t="shared" si="775"/>
        <v/>
      </c>
      <c r="AO1222" s="104" t="str">
        <f t="shared" si="759"/>
        <v/>
      </c>
      <c r="AP1222" s="104" t="str">
        <f t="shared" si="760"/>
        <v/>
      </c>
      <c r="AQ1222" s="121" t="str">
        <f t="shared" si="776"/>
        <v/>
      </c>
      <c r="AS1222" s="88" t="str">
        <f t="shared" si="761"/>
        <v/>
      </c>
      <c r="AT1222" s="68" t="str">
        <f t="shared" si="777"/>
        <v/>
      </c>
      <c r="AU1222" s="68" t="str">
        <f t="shared" si="778"/>
        <v/>
      </c>
      <c r="AV1222" s="68" t="str">
        <f t="shared" si="779"/>
        <v/>
      </c>
      <c r="AW1222" s="88" t="str">
        <f t="shared" si="762"/>
        <v/>
      </c>
      <c r="AZ1222" s="88" t="str">
        <f t="shared" si="763"/>
        <v/>
      </c>
      <c r="BA1222" s="68" t="str">
        <f t="shared" si="764"/>
        <v/>
      </c>
      <c r="BB1222" s="68" t="str">
        <f t="shared" si="765"/>
        <v/>
      </c>
      <c r="BC1222" s="68" t="str">
        <f t="shared" si="766"/>
        <v/>
      </c>
      <c r="BD1222" s="69" t="str">
        <f t="shared" si="767"/>
        <v/>
      </c>
      <c r="BE1222" s="69" t="str">
        <f t="shared" si="780"/>
        <v/>
      </c>
      <c r="BT1222" s="138" t="str">
        <f t="shared" ca="1" si="781"/>
        <v/>
      </c>
      <c r="BU1222" s="139" t="str">
        <f t="shared" ca="1" si="782"/>
        <v/>
      </c>
      <c r="BW1222" s="138" t="str">
        <f t="shared" si="783"/>
        <v/>
      </c>
      <c r="BX1222" s="104" t="str">
        <f t="shared" si="784"/>
        <v/>
      </c>
      <c r="BY1222" s="139" t="str">
        <f t="shared" si="785"/>
        <v/>
      </c>
      <c r="CA1222" s="138" t="str">
        <f t="shared" si="786"/>
        <v/>
      </c>
      <c r="CB1222" s="104" t="str">
        <f t="shared" si="787"/>
        <v/>
      </c>
      <c r="CC1222" s="139" t="str">
        <f t="shared" si="788"/>
        <v/>
      </c>
      <c r="CE1222" s="162" t="str">
        <f t="shared" si="789"/>
        <v/>
      </c>
      <c r="CF1222" s="163" t="str">
        <f t="shared" si="790"/>
        <v/>
      </c>
      <c r="CG1222" s="164" t="str">
        <f t="shared" si="791"/>
        <v/>
      </c>
      <c r="CI1222" s="162" t="str">
        <f t="shared" si="792"/>
        <v/>
      </c>
      <c r="CJ1222" s="163" t="str">
        <f t="shared" si="795"/>
        <v/>
      </c>
      <c r="CK1222" s="164" t="str">
        <f t="shared" si="796"/>
        <v/>
      </c>
      <c r="CM1222" s="169" t="str">
        <f t="shared" si="793"/>
        <v/>
      </c>
      <c r="CN1222" s="139" t="str">
        <f t="shared" si="794"/>
        <v/>
      </c>
      <c r="CP1222" s="41" t="str">
        <f>IF($CM1222="", "", COUNTIF($CM$11:$CM$3035, "&lt;"&amp;$CM1222)+1+COUNTIF($CM$11:$CM1222, $CM1222)-1)</f>
        <v/>
      </c>
    </row>
    <row r="1223" spans="1:94" x14ac:dyDescent="0.25">
      <c r="A1223" s="40"/>
      <c r="B1223" s="82" t="str">
        <f>IF($I1223="", "", IFERROR(INDEX('Job Database'!$AE$11:$AE$3035, MATCH($I1223, 'Job Database'!$X$11:$X$3035, 0)), ""))</f>
        <v/>
      </c>
      <c r="C1223" s="69" t="str">
        <f>IF($I1223="", "", IF(COUNTIF('Job Database'!$X$11:$X$3035, $I1223)=0, $AC$5, $AC$4))</f>
        <v/>
      </c>
      <c r="D1223" s="40"/>
      <c r="E1223" s="85" t="str">
        <f>IF($I1223="", "", IF(IFERROR(INDEX('Job Database'!$M$11:$M$3035, MATCH($I1223, 'Job Database'!$X$11:$X$3035, 0)), "")="", "", IFERROR(INDEX('Job Database'!$M$11:$M$3035, MATCH($I1223, 'Job Database'!$X$11:$X$3035, 0)), "")))</f>
        <v/>
      </c>
      <c r="F1223" s="40"/>
      <c r="G1223" s="88" t="str">
        <f t="shared" si="768"/>
        <v/>
      </c>
      <c r="H1223" s="40"/>
      <c r="I1223" s="24"/>
      <c r="J1223" s="34"/>
      <c r="K1223" s="106"/>
      <c r="L1223" s="79"/>
      <c r="M1223" s="34"/>
      <c r="N1223" s="79"/>
      <c r="O1223" s="31"/>
      <c r="P1223" s="53"/>
      <c r="Q1223" s="40"/>
      <c r="S1223" s="41" t="str">
        <f t="shared" si="756"/>
        <v/>
      </c>
      <c r="T1223" s="41" t="str">
        <f t="shared" si="757"/>
        <v/>
      </c>
      <c r="U1223" s="41" t="str">
        <f t="shared" si="769"/>
        <v/>
      </c>
      <c r="W1223" s="74" t="str">
        <f>IF('Job Database'!$X1223="", "", 'Job Database'!$X1223)</f>
        <v/>
      </c>
      <c r="Y1223" s="41" t="str">
        <f>IF($W1223="", "", IF(COUNTIF($I$11:$I$3035, $W1223)&gt;0, "", MAX($Y$10:$Y1222)+1))</f>
        <v/>
      </c>
      <c r="Z1223" s="41">
        <v>1213</v>
      </c>
      <c r="AA1223" s="58" t="str">
        <f t="shared" si="770"/>
        <v/>
      </c>
      <c r="AC1223" s="41" t="str">
        <f t="shared" si="758"/>
        <v/>
      </c>
      <c r="AE1223" s="41" t="str">
        <f t="shared" si="771"/>
        <v/>
      </c>
      <c r="AJ1223" s="154" t="str">
        <f t="shared" si="772"/>
        <v/>
      </c>
      <c r="AL1223" s="120" t="str">
        <f t="shared" si="773"/>
        <v/>
      </c>
      <c r="AM1223" s="104" t="str">
        <f t="shared" si="774"/>
        <v/>
      </c>
      <c r="AN1223" s="104" t="str">
        <f t="shared" si="775"/>
        <v/>
      </c>
      <c r="AO1223" s="104" t="str">
        <f t="shared" si="759"/>
        <v/>
      </c>
      <c r="AP1223" s="104" t="str">
        <f t="shared" si="760"/>
        <v/>
      </c>
      <c r="AQ1223" s="121" t="str">
        <f t="shared" si="776"/>
        <v/>
      </c>
      <c r="AS1223" s="88" t="str">
        <f t="shared" si="761"/>
        <v/>
      </c>
      <c r="AT1223" s="68" t="str">
        <f t="shared" si="777"/>
        <v/>
      </c>
      <c r="AU1223" s="68" t="str">
        <f t="shared" si="778"/>
        <v/>
      </c>
      <c r="AV1223" s="68" t="str">
        <f t="shared" si="779"/>
        <v/>
      </c>
      <c r="AW1223" s="88" t="str">
        <f t="shared" si="762"/>
        <v/>
      </c>
      <c r="AZ1223" s="88" t="str">
        <f t="shared" si="763"/>
        <v/>
      </c>
      <c r="BA1223" s="68" t="str">
        <f t="shared" si="764"/>
        <v/>
      </c>
      <c r="BB1223" s="68" t="str">
        <f t="shared" si="765"/>
        <v/>
      </c>
      <c r="BC1223" s="68" t="str">
        <f t="shared" si="766"/>
        <v/>
      </c>
      <c r="BD1223" s="69" t="str">
        <f t="shared" si="767"/>
        <v/>
      </c>
      <c r="BE1223" s="69" t="str">
        <f t="shared" si="780"/>
        <v/>
      </c>
      <c r="BT1223" s="138" t="str">
        <f t="shared" ca="1" si="781"/>
        <v/>
      </c>
      <c r="BU1223" s="139" t="str">
        <f t="shared" ca="1" si="782"/>
        <v/>
      </c>
      <c r="BW1223" s="138" t="str">
        <f t="shared" si="783"/>
        <v/>
      </c>
      <c r="BX1223" s="104" t="str">
        <f t="shared" si="784"/>
        <v/>
      </c>
      <c r="BY1223" s="139" t="str">
        <f t="shared" si="785"/>
        <v/>
      </c>
      <c r="CA1223" s="138" t="str">
        <f t="shared" si="786"/>
        <v/>
      </c>
      <c r="CB1223" s="104" t="str">
        <f t="shared" si="787"/>
        <v/>
      </c>
      <c r="CC1223" s="139" t="str">
        <f t="shared" si="788"/>
        <v/>
      </c>
      <c r="CE1223" s="162" t="str">
        <f t="shared" si="789"/>
        <v/>
      </c>
      <c r="CF1223" s="163" t="str">
        <f t="shared" si="790"/>
        <v/>
      </c>
      <c r="CG1223" s="164" t="str">
        <f t="shared" si="791"/>
        <v/>
      </c>
      <c r="CI1223" s="162" t="str">
        <f t="shared" si="792"/>
        <v/>
      </c>
      <c r="CJ1223" s="163" t="str">
        <f t="shared" si="795"/>
        <v/>
      </c>
      <c r="CK1223" s="164" t="str">
        <f t="shared" si="796"/>
        <v/>
      </c>
      <c r="CM1223" s="169" t="str">
        <f t="shared" si="793"/>
        <v/>
      </c>
      <c r="CN1223" s="139" t="str">
        <f t="shared" si="794"/>
        <v/>
      </c>
      <c r="CP1223" s="41" t="str">
        <f>IF($CM1223="", "", COUNTIF($CM$11:$CM$3035, "&lt;"&amp;$CM1223)+1+COUNTIF($CM$11:$CM1223, $CM1223)-1)</f>
        <v/>
      </c>
    </row>
    <row r="1224" spans="1:94" x14ac:dyDescent="0.25">
      <c r="A1224" s="40"/>
      <c r="B1224" s="82" t="str">
        <f>IF($I1224="", "", IFERROR(INDEX('Job Database'!$AE$11:$AE$3035, MATCH($I1224, 'Job Database'!$X$11:$X$3035, 0)), ""))</f>
        <v/>
      </c>
      <c r="C1224" s="69" t="str">
        <f>IF($I1224="", "", IF(COUNTIF('Job Database'!$X$11:$X$3035, $I1224)=0, $AC$5, $AC$4))</f>
        <v/>
      </c>
      <c r="D1224" s="40"/>
      <c r="E1224" s="85" t="str">
        <f>IF($I1224="", "", IF(IFERROR(INDEX('Job Database'!$M$11:$M$3035, MATCH($I1224, 'Job Database'!$X$11:$X$3035, 0)), "")="", "", IFERROR(INDEX('Job Database'!$M$11:$M$3035, MATCH($I1224, 'Job Database'!$X$11:$X$3035, 0)), "")))</f>
        <v/>
      </c>
      <c r="F1224" s="40"/>
      <c r="G1224" s="88" t="str">
        <f t="shared" si="768"/>
        <v/>
      </c>
      <c r="H1224" s="40"/>
      <c r="I1224" s="24"/>
      <c r="J1224" s="34"/>
      <c r="K1224" s="106"/>
      <c r="L1224" s="79"/>
      <c r="M1224" s="34"/>
      <c r="N1224" s="79"/>
      <c r="O1224" s="31"/>
      <c r="P1224" s="53"/>
      <c r="Q1224" s="40"/>
      <c r="S1224" s="41" t="str">
        <f t="shared" si="756"/>
        <v/>
      </c>
      <c r="T1224" s="41" t="str">
        <f t="shared" si="757"/>
        <v/>
      </c>
      <c r="U1224" s="41" t="str">
        <f t="shared" si="769"/>
        <v/>
      </c>
      <c r="W1224" s="74" t="str">
        <f>IF('Job Database'!$X1224="", "", 'Job Database'!$X1224)</f>
        <v/>
      </c>
      <c r="Y1224" s="41" t="str">
        <f>IF($W1224="", "", IF(COUNTIF($I$11:$I$3035, $W1224)&gt;0, "", MAX($Y$10:$Y1223)+1))</f>
        <v/>
      </c>
      <c r="Z1224" s="41">
        <v>1214</v>
      </c>
      <c r="AA1224" s="58" t="str">
        <f t="shared" si="770"/>
        <v/>
      </c>
      <c r="AC1224" s="41" t="str">
        <f t="shared" si="758"/>
        <v/>
      </c>
      <c r="AE1224" s="41" t="str">
        <f t="shared" si="771"/>
        <v/>
      </c>
      <c r="AJ1224" s="154" t="str">
        <f t="shared" si="772"/>
        <v/>
      </c>
      <c r="AL1224" s="120" t="str">
        <f t="shared" si="773"/>
        <v/>
      </c>
      <c r="AM1224" s="104" t="str">
        <f t="shared" si="774"/>
        <v/>
      </c>
      <c r="AN1224" s="104" t="str">
        <f t="shared" si="775"/>
        <v/>
      </c>
      <c r="AO1224" s="104" t="str">
        <f t="shared" si="759"/>
        <v/>
      </c>
      <c r="AP1224" s="104" t="str">
        <f t="shared" si="760"/>
        <v/>
      </c>
      <c r="AQ1224" s="121" t="str">
        <f t="shared" si="776"/>
        <v/>
      </c>
      <c r="AS1224" s="88" t="str">
        <f t="shared" si="761"/>
        <v/>
      </c>
      <c r="AT1224" s="68" t="str">
        <f t="shared" si="777"/>
        <v/>
      </c>
      <c r="AU1224" s="68" t="str">
        <f t="shared" si="778"/>
        <v/>
      </c>
      <c r="AV1224" s="68" t="str">
        <f t="shared" si="779"/>
        <v/>
      </c>
      <c r="AW1224" s="88" t="str">
        <f t="shared" si="762"/>
        <v/>
      </c>
      <c r="AZ1224" s="88" t="str">
        <f t="shared" si="763"/>
        <v/>
      </c>
      <c r="BA1224" s="68" t="str">
        <f t="shared" si="764"/>
        <v/>
      </c>
      <c r="BB1224" s="68" t="str">
        <f t="shared" si="765"/>
        <v/>
      </c>
      <c r="BC1224" s="68" t="str">
        <f t="shared" si="766"/>
        <v/>
      </c>
      <c r="BD1224" s="69" t="str">
        <f t="shared" si="767"/>
        <v/>
      </c>
      <c r="BE1224" s="69" t="str">
        <f t="shared" si="780"/>
        <v/>
      </c>
      <c r="BT1224" s="138" t="str">
        <f t="shared" ca="1" si="781"/>
        <v/>
      </c>
      <c r="BU1224" s="139" t="str">
        <f t="shared" ca="1" si="782"/>
        <v/>
      </c>
      <c r="BW1224" s="138" t="str">
        <f t="shared" si="783"/>
        <v/>
      </c>
      <c r="BX1224" s="104" t="str">
        <f t="shared" si="784"/>
        <v/>
      </c>
      <c r="BY1224" s="139" t="str">
        <f t="shared" si="785"/>
        <v/>
      </c>
      <c r="CA1224" s="138" t="str">
        <f t="shared" si="786"/>
        <v/>
      </c>
      <c r="CB1224" s="104" t="str">
        <f t="shared" si="787"/>
        <v/>
      </c>
      <c r="CC1224" s="139" t="str">
        <f t="shared" si="788"/>
        <v/>
      </c>
      <c r="CE1224" s="162" t="str">
        <f t="shared" si="789"/>
        <v/>
      </c>
      <c r="CF1224" s="163" t="str">
        <f t="shared" si="790"/>
        <v/>
      </c>
      <c r="CG1224" s="164" t="str">
        <f t="shared" si="791"/>
        <v/>
      </c>
      <c r="CI1224" s="162" t="str">
        <f t="shared" si="792"/>
        <v/>
      </c>
      <c r="CJ1224" s="163" t="str">
        <f t="shared" si="795"/>
        <v/>
      </c>
      <c r="CK1224" s="164" t="str">
        <f t="shared" si="796"/>
        <v/>
      </c>
      <c r="CM1224" s="169" t="str">
        <f t="shared" si="793"/>
        <v/>
      </c>
      <c r="CN1224" s="139" t="str">
        <f t="shared" si="794"/>
        <v/>
      </c>
      <c r="CP1224" s="41" t="str">
        <f>IF($CM1224="", "", COUNTIF($CM$11:$CM$3035, "&lt;"&amp;$CM1224)+1+COUNTIF($CM$11:$CM1224, $CM1224)-1)</f>
        <v/>
      </c>
    </row>
    <row r="1225" spans="1:94" x14ac:dyDescent="0.25">
      <c r="A1225" s="40"/>
      <c r="B1225" s="82" t="str">
        <f>IF($I1225="", "", IFERROR(INDEX('Job Database'!$AE$11:$AE$3035, MATCH($I1225, 'Job Database'!$X$11:$X$3035, 0)), ""))</f>
        <v/>
      </c>
      <c r="C1225" s="69" t="str">
        <f>IF($I1225="", "", IF(COUNTIF('Job Database'!$X$11:$X$3035, $I1225)=0, $AC$5, $AC$4))</f>
        <v/>
      </c>
      <c r="D1225" s="40"/>
      <c r="E1225" s="85" t="str">
        <f>IF($I1225="", "", IF(IFERROR(INDEX('Job Database'!$M$11:$M$3035, MATCH($I1225, 'Job Database'!$X$11:$X$3035, 0)), "")="", "", IFERROR(INDEX('Job Database'!$M$11:$M$3035, MATCH($I1225, 'Job Database'!$X$11:$X$3035, 0)), "")))</f>
        <v/>
      </c>
      <c r="F1225" s="40"/>
      <c r="G1225" s="88" t="str">
        <f t="shared" si="768"/>
        <v/>
      </c>
      <c r="H1225" s="40"/>
      <c r="I1225" s="24"/>
      <c r="J1225" s="34"/>
      <c r="K1225" s="106"/>
      <c r="L1225" s="79"/>
      <c r="M1225" s="34"/>
      <c r="N1225" s="79"/>
      <c r="O1225" s="31"/>
      <c r="P1225" s="53"/>
      <c r="Q1225" s="40"/>
      <c r="S1225" s="41" t="str">
        <f t="shared" si="756"/>
        <v/>
      </c>
      <c r="T1225" s="41" t="str">
        <f t="shared" si="757"/>
        <v/>
      </c>
      <c r="U1225" s="41" t="str">
        <f t="shared" si="769"/>
        <v/>
      </c>
      <c r="W1225" s="74" t="str">
        <f>IF('Job Database'!$X1225="", "", 'Job Database'!$X1225)</f>
        <v/>
      </c>
      <c r="Y1225" s="41" t="str">
        <f>IF($W1225="", "", IF(COUNTIF($I$11:$I$3035, $W1225)&gt;0, "", MAX($Y$10:$Y1224)+1))</f>
        <v/>
      </c>
      <c r="Z1225" s="41">
        <v>1215</v>
      </c>
      <c r="AA1225" s="58" t="str">
        <f t="shared" si="770"/>
        <v/>
      </c>
      <c r="AC1225" s="41" t="str">
        <f t="shared" si="758"/>
        <v/>
      </c>
      <c r="AE1225" s="41" t="str">
        <f t="shared" si="771"/>
        <v/>
      </c>
      <c r="AJ1225" s="154" t="str">
        <f t="shared" si="772"/>
        <v/>
      </c>
      <c r="AL1225" s="120" t="str">
        <f t="shared" si="773"/>
        <v/>
      </c>
      <c r="AM1225" s="104" t="str">
        <f t="shared" si="774"/>
        <v/>
      </c>
      <c r="AN1225" s="104" t="str">
        <f t="shared" si="775"/>
        <v/>
      </c>
      <c r="AO1225" s="104" t="str">
        <f t="shared" si="759"/>
        <v/>
      </c>
      <c r="AP1225" s="104" t="str">
        <f t="shared" si="760"/>
        <v/>
      </c>
      <c r="AQ1225" s="121" t="str">
        <f t="shared" si="776"/>
        <v/>
      </c>
      <c r="AS1225" s="88" t="str">
        <f t="shared" si="761"/>
        <v/>
      </c>
      <c r="AT1225" s="68" t="str">
        <f t="shared" si="777"/>
        <v/>
      </c>
      <c r="AU1225" s="68" t="str">
        <f t="shared" si="778"/>
        <v/>
      </c>
      <c r="AV1225" s="68" t="str">
        <f t="shared" si="779"/>
        <v/>
      </c>
      <c r="AW1225" s="88" t="str">
        <f t="shared" si="762"/>
        <v/>
      </c>
      <c r="AZ1225" s="88" t="str">
        <f t="shared" si="763"/>
        <v/>
      </c>
      <c r="BA1225" s="68" t="str">
        <f t="shared" si="764"/>
        <v/>
      </c>
      <c r="BB1225" s="68" t="str">
        <f t="shared" si="765"/>
        <v/>
      </c>
      <c r="BC1225" s="68" t="str">
        <f t="shared" si="766"/>
        <v/>
      </c>
      <c r="BD1225" s="69" t="str">
        <f t="shared" si="767"/>
        <v/>
      </c>
      <c r="BE1225" s="69" t="str">
        <f t="shared" si="780"/>
        <v/>
      </c>
      <c r="BT1225" s="138" t="str">
        <f t="shared" ca="1" si="781"/>
        <v/>
      </c>
      <c r="BU1225" s="139" t="str">
        <f t="shared" ca="1" si="782"/>
        <v/>
      </c>
      <c r="BW1225" s="138" t="str">
        <f t="shared" si="783"/>
        <v/>
      </c>
      <c r="BX1225" s="104" t="str">
        <f t="shared" si="784"/>
        <v/>
      </c>
      <c r="BY1225" s="139" t="str">
        <f t="shared" si="785"/>
        <v/>
      </c>
      <c r="CA1225" s="138" t="str">
        <f t="shared" si="786"/>
        <v/>
      </c>
      <c r="CB1225" s="104" t="str">
        <f t="shared" si="787"/>
        <v/>
      </c>
      <c r="CC1225" s="139" t="str">
        <f t="shared" si="788"/>
        <v/>
      </c>
      <c r="CE1225" s="162" t="str">
        <f t="shared" si="789"/>
        <v/>
      </c>
      <c r="CF1225" s="163" t="str">
        <f t="shared" si="790"/>
        <v/>
      </c>
      <c r="CG1225" s="164" t="str">
        <f t="shared" si="791"/>
        <v/>
      </c>
      <c r="CI1225" s="162" t="str">
        <f t="shared" si="792"/>
        <v/>
      </c>
      <c r="CJ1225" s="163" t="str">
        <f t="shared" si="795"/>
        <v/>
      </c>
      <c r="CK1225" s="164" t="str">
        <f t="shared" si="796"/>
        <v/>
      </c>
      <c r="CM1225" s="169" t="str">
        <f t="shared" si="793"/>
        <v/>
      </c>
      <c r="CN1225" s="139" t="str">
        <f t="shared" si="794"/>
        <v/>
      </c>
      <c r="CP1225" s="41" t="str">
        <f>IF($CM1225="", "", COUNTIF($CM$11:$CM$3035, "&lt;"&amp;$CM1225)+1+COUNTIF($CM$11:$CM1225, $CM1225)-1)</f>
        <v/>
      </c>
    </row>
    <row r="1226" spans="1:94" x14ac:dyDescent="0.25">
      <c r="A1226" s="40"/>
      <c r="B1226" s="82" t="str">
        <f>IF($I1226="", "", IFERROR(INDEX('Job Database'!$AE$11:$AE$3035, MATCH($I1226, 'Job Database'!$X$11:$X$3035, 0)), ""))</f>
        <v/>
      </c>
      <c r="C1226" s="69" t="str">
        <f>IF($I1226="", "", IF(COUNTIF('Job Database'!$X$11:$X$3035, $I1226)=0, $AC$5, $AC$4))</f>
        <v/>
      </c>
      <c r="D1226" s="40"/>
      <c r="E1226" s="85" t="str">
        <f>IF($I1226="", "", IF(IFERROR(INDEX('Job Database'!$M$11:$M$3035, MATCH($I1226, 'Job Database'!$X$11:$X$3035, 0)), "")="", "", IFERROR(INDEX('Job Database'!$M$11:$M$3035, MATCH($I1226, 'Job Database'!$X$11:$X$3035, 0)), "")))</f>
        <v/>
      </c>
      <c r="F1226" s="40"/>
      <c r="G1226" s="88" t="str">
        <f t="shared" si="768"/>
        <v/>
      </c>
      <c r="H1226" s="40"/>
      <c r="I1226" s="24"/>
      <c r="J1226" s="34"/>
      <c r="K1226" s="106"/>
      <c r="L1226" s="79"/>
      <c r="M1226" s="34"/>
      <c r="N1226" s="79"/>
      <c r="O1226" s="31"/>
      <c r="P1226" s="53"/>
      <c r="Q1226" s="40"/>
      <c r="S1226" s="41" t="str">
        <f t="shared" si="756"/>
        <v/>
      </c>
      <c r="T1226" s="41" t="str">
        <f t="shared" si="757"/>
        <v/>
      </c>
      <c r="U1226" s="41" t="str">
        <f t="shared" si="769"/>
        <v/>
      </c>
      <c r="W1226" s="74" t="str">
        <f>IF('Job Database'!$X1226="", "", 'Job Database'!$X1226)</f>
        <v/>
      </c>
      <c r="Y1226" s="41" t="str">
        <f>IF($W1226="", "", IF(COUNTIF($I$11:$I$3035, $W1226)&gt;0, "", MAX($Y$10:$Y1225)+1))</f>
        <v/>
      </c>
      <c r="Z1226" s="41">
        <v>1216</v>
      </c>
      <c r="AA1226" s="58" t="str">
        <f t="shared" si="770"/>
        <v/>
      </c>
      <c r="AC1226" s="41" t="str">
        <f t="shared" si="758"/>
        <v/>
      </c>
      <c r="AE1226" s="41" t="str">
        <f t="shared" si="771"/>
        <v/>
      </c>
      <c r="AJ1226" s="154" t="str">
        <f t="shared" si="772"/>
        <v/>
      </c>
      <c r="AL1226" s="120" t="str">
        <f t="shared" si="773"/>
        <v/>
      </c>
      <c r="AM1226" s="104" t="str">
        <f t="shared" si="774"/>
        <v/>
      </c>
      <c r="AN1226" s="104" t="str">
        <f t="shared" si="775"/>
        <v/>
      </c>
      <c r="AO1226" s="104" t="str">
        <f t="shared" si="759"/>
        <v/>
      </c>
      <c r="AP1226" s="104" t="str">
        <f t="shared" si="760"/>
        <v/>
      </c>
      <c r="AQ1226" s="121" t="str">
        <f t="shared" si="776"/>
        <v/>
      </c>
      <c r="AS1226" s="88" t="str">
        <f t="shared" si="761"/>
        <v/>
      </c>
      <c r="AT1226" s="68" t="str">
        <f t="shared" si="777"/>
        <v/>
      </c>
      <c r="AU1226" s="68" t="str">
        <f t="shared" si="778"/>
        <v/>
      </c>
      <c r="AV1226" s="68" t="str">
        <f t="shared" si="779"/>
        <v/>
      </c>
      <c r="AW1226" s="88" t="str">
        <f t="shared" si="762"/>
        <v/>
      </c>
      <c r="AZ1226" s="88" t="str">
        <f t="shared" si="763"/>
        <v/>
      </c>
      <c r="BA1226" s="68" t="str">
        <f t="shared" si="764"/>
        <v/>
      </c>
      <c r="BB1226" s="68" t="str">
        <f t="shared" si="765"/>
        <v/>
      </c>
      <c r="BC1226" s="68" t="str">
        <f t="shared" si="766"/>
        <v/>
      </c>
      <c r="BD1226" s="69" t="str">
        <f t="shared" si="767"/>
        <v/>
      </c>
      <c r="BE1226" s="69" t="str">
        <f t="shared" si="780"/>
        <v/>
      </c>
      <c r="BT1226" s="138" t="str">
        <f t="shared" ca="1" si="781"/>
        <v/>
      </c>
      <c r="BU1226" s="139" t="str">
        <f t="shared" ca="1" si="782"/>
        <v/>
      </c>
      <c r="BW1226" s="138" t="str">
        <f t="shared" si="783"/>
        <v/>
      </c>
      <c r="BX1226" s="104" t="str">
        <f t="shared" si="784"/>
        <v/>
      </c>
      <c r="BY1226" s="139" t="str">
        <f t="shared" si="785"/>
        <v/>
      </c>
      <c r="CA1226" s="138" t="str">
        <f t="shared" si="786"/>
        <v/>
      </c>
      <c r="CB1226" s="104" t="str">
        <f t="shared" si="787"/>
        <v/>
      </c>
      <c r="CC1226" s="139" t="str">
        <f t="shared" si="788"/>
        <v/>
      </c>
      <c r="CE1226" s="162" t="str">
        <f t="shared" si="789"/>
        <v/>
      </c>
      <c r="CF1226" s="163" t="str">
        <f t="shared" si="790"/>
        <v/>
      </c>
      <c r="CG1226" s="164" t="str">
        <f t="shared" si="791"/>
        <v/>
      </c>
      <c r="CI1226" s="162" t="str">
        <f t="shared" si="792"/>
        <v/>
      </c>
      <c r="CJ1226" s="163" t="str">
        <f t="shared" si="795"/>
        <v/>
      </c>
      <c r="CK1226" s="164" t="str">
        <f t="shared" si="796"/>
        <v/>
      </c>
      <c r="CM1226" s="169" t="str">
        <f t="shared" si="793"/>
        <v/>
      </c>
      <c r="CN1226" s="139" t="str">
        <f t="shared" si="794"/>
        <v/>
      </c>
      <c r="CP1226" s="41" t="str">
        <f>IF($CM1226="", "", COUNTIF($CM$11:$CM$3035, "&lt;"&amp;$CM1226)+1+COUNTIF($CM$11:$CM1226, $CM1226)-1)</f>
        <v/>
      </c>
    </row>
    <row r="1227" spans="1:94" x14ac:dyDescent="0.25">
      <c r="A1227" s="40"/>
      <c r="B1227" s="82" t="str">
        <f>IF($I1227="", "", IFERROR(INDEX('Job Database'!$AE$11:$AE$3035, MATCH($I1227, 'Job Database'!$X$11:$X$3035, 0)), ""))</f>
        <v/>
      </c>
      <c r="C1227" s="69" t="str">
        <f>IF($I1227="", "", IF(COUNTIF('Job Database'!$X$11:$X$3035, $I1227)=0, $AC$5, $AC$4))</f>
        <v/>
      </c>
      <c r="D1227" s="40"/>
      <c r="E1227" s="85" t="str">
        <f>IF($I1227="", "", IF(IFERROR(INDEX('Job Database'!$M$11:$M$3035, MATCH($I1227, 'Job Database'!$X$11:$X$3035, 0)), "")="", "", IFERROR(INDEX('Job Database'!$M$11:$M$3035, MATCH($I1227, 'Job Database'!$X$11:$X$3035, 0)), "")))</f>
        <v/>
      </c>
      <c r="F1227" s="40"/>
      <c r="G1227" s="88" t="str">
        <f t="shared" si="768"/>
        <v/>
      </c>
      <c r="H1227" s="40"/>
      <c r="I1227" s="24"/>
      <c r="J1227" s="34"/>
      <c r="K1227" s="106"/>
      <c r="L1227" s="79"/>
      <c r="M1227" s="34"/>
      <c r="N1227" s="79"/>
      <c r="O1227" s="31"/>
      <c r="P1227" s="53"/>
      <c r="Q1227" s="40"/>
      <c r="S1227" s="41" t="str">
        <f t="shared" ref="S1227:S1290" si="797">IF($K1227="", "", IF($AG$5&lt;=$K1227, "X", ""))</f>
        <v/>
      </c>
      <c r="T1227" s="41" t="str">
        <f t="shared" ref="T1227:T1290" si="798">IF($K1227="", "", IF($AG$5&gt;$K1227, "X", ""))</f>
        <v/>
      </c>
      <c r="U1227" s="41" t="str">
        <f t="shared" si="769"/>
        <v/>
      </c>
      <c r="W1227" s="74" t="str">
        <f>IF('Job Database'!$X1227="", "", 'Job Database'!$X1227)</f>
        <v/>
      </c>
      <c r="Y1227" s="41" t="str">
        <f>IF($W1227="", "", IF(COUNTIF($I$11:$I$3035, $W1227)&gt;0, "", MAX($Y$10:$Y1226)+1))</f>
        <v/>
      </c>
      <c r="Z1227" s="41">
        <v>1217</v>
      </c>
      <c r="AA1227" s="58" t="str">
        <f t="shared" si="770"/>
        <v/>
      </c>
      <c r="AC1227" s="41" t="str">
        <f t="shared" ref="AC1227:AC1290" si="799">IF($I1227="", "", IF(COUNTIF($W$11:$W$3035, $I1227)=0, "X", ""))</f>
        <v/>
      </c>
      <c r="AE1227" s="41" t="str">
        <f t="shared" si="771"/>
        <v/>
      </c>
      <c r="AJ1227" s="154" t="str">
        <f t="shared" si="772"/>
        <v/>
      </c>
      <c r="AL1227" s="120" t="str">
        <f t="shared" si="773"/>
        <v/>
      </c>
      <c r="AM1227" s="104" t="str">
        <f t="shared" si="774"/>
        <v/>
      </c>
      <c r="AN1227" s="104" t="str">
        <f t="shared" si="775"/>
        <v/>
      </c>
      <c r="AO1227" s="104" t="str">
        <f t="shared" ref="AO1227:AO1290" si="800">IF(COUNTIF($AZ1227:$BE1227, $AZ$5)&gt;0, "X", "")</f>
        <v/>
      </c>
      <c r="AP1227" s="104" t="str">
        <f t="shared" ref="AP1227:AP1290" si="801">IF(COUNTIF($AZ1227:$BE1227, $AZ$4)&gt;0, "X", "")</f>
        <v/>
      </c>
      <c r="AQ1227" s="121" t="str">
        <f t="shared" si="776"/>
        <v/>
      </c>
      <c r="AS1227" s="88" t="str">
        <f t="shared" ref="AS1227:AS1290" si="802">IF(OR(NOT(J1227=""), E1227="", NOT($O1227=""), NOT($P1227="")), "", NETWORKDAYS(E1227, $AG$5, $BJ$34:$BJ$57))</f>
        <v/>
      </c>
      <c r="AT1227" s="68" t="str">
        <f t="shared" si="777"/>
        <v/>
      </c>
      <c r="AU1227" s="68" t="str">
        <f t="shared" si="778"/>
        <v/>
      </c>
      <c r="AV1227" s="68" t="str">
        <f t="shared" si="779"/>
        <v/>
      </c>
      <c r="AW1227" s="88" t="str">
        <f t="shared" ref="AW1227:AW1290" si="803">IF(OR(NOT(O1227=""), N1227="", NOT($O1227=""), NOT($P1227="")), "", NETWORKDAYS(N1227, $AG$5, $BJ$34:$BJ$57))</f>
        <v/>
      </c>
      <c r="AZ1227" s="88" t="str">
        <f t="shared" ref="AZ1227:AZ1290" si="804">IF(OR(AS1227="", $U1227="X"), "", IF(AS1227&gt;=AS$7, $AZ$4, IF(AS1227&gt;=AS$9, $AZ$5, "")))</f>
        <v/>
      </c>
      <c r="BA1227" s="68" t="str">
        <f t="shared" ref="BA1227:BA1290" si="805">IF(OR(AT1227="", $U1227="X"), "", IF(AT1227&gt;=AT$7, $AZ$4, IF(AT1227&gt;=AT$9, $AZ$5, "")))</f>
        <v/>
      </c>
      <c r="BB1227" s="68" t="str">
        <f t="shared" ref="BB1227:BB1290" si="806">IF(OR(AU1227="", $U1227="X"), "", IF(AU1227&gt;=AU$7, $AZ$4, IF(AU1227&gt;=AU$9, $AZ$5, "")))</f>
        <v/>
      </c>
      <c r="BC1227" s="68" t="str">
        <f t="shared" ref="BC1227:BC1290" si="807">IF(OR(AV1227="", $U1227="X"), "", IF(AV1227&gt;=AV$7, $AZ$4, IF(AV1227&gt;=AV$9, $AZ$5, "")))</f>
        <v/>
      </c>
      <c r="BD1227" s="69" t="str">
        <f t="shared" ref="BD1227:BD1290" si="808">IF(OR(AW1227="", $U1227="X"), "", IF(AW1227&gt;=AW$7, $AZ$4, IF(AW1227&gt;=AW$9, $AZ$5, "")))</f>
        <v/>
      </c>
      <c r="BE1227" s="69" t="str">
        <f t="shared" si="780"/>
        <v/>
      </c>
      <c r="BT1227" s="138" t="str">
        <f t="shared" ca="1" si="781"/>
        <v/>
      </c>
      <c r="BU1227" s="139" t="str">
        <f t="shared" ca="1" si="782"/>
        <v/>
      </c>
      <c r="BW1227" s="138" t="str">
        <f t="shared" si="783"/>
        <v/>
      </c>
      <c r="BX1227" s="104" t="str">
        <f t="shared" si="784"/>
        <v/>
      </c>
      <c r="BY1227" s="139" t="str">
        <f t="shared" si="785"/>
        <v/>
      </c>
      <c r="CA1227" s="138" t="str">
        <f t="shared" si="786"/>
        <v/>
      </c>
      <c r="CB1227" s="104" t="str">
        <f t="shared" si="787"/>
        <v/>
      </c>
      <c r="CC1227" s="139" t="str">
        <f t="shared" si="788"/>
        <v/>
      </c>
      <c r="CE1227" s="162" t="str">
        <f t="shared" si="789"/>
        <v/>
      </c>
      <c r="CF1227" s="163" t="str">
        <f t="shared" si="790"/>
        <v/>
      </c>
      <c r="CG1227" s="164" t="str">
        <f t="shared" si="791"/>
        <v/>
      </c>
      <c r="CI1227" s="162" t="str">
        <f t="shared" si="792"/>
        <v/>
      </c>
      <c r="CJ1227" s="163" t="str">
        <f t="shared" si="795"/>
        <v/>
      </c>
      <c r="CK1227" s="164" t="str">
        <f t="shared" si="796"/>
        <v/>
      </c>
      <c r="CM1227" s="169" t="str">
        <f t="shared" si="793"/>
        <v/>
      </c>
      <c r="CN1227" s="139" t="str">
        <f t="shared" si="794"/>
        <v/>
      </c>
      <c r="CP1227" s="41" t="str">
        <f>IF($CM1227="", "", COUNTIF($CM$11:$CM$3035, "&lt;"&amp;$CM1227)+1+COUNTIF($CM$11:$CM1227, $CM1227)-1)</f>
        <v/>
      </c>
    </row>
    <row r="1228" spans="1:94" x14ac:dyDescent="0.25">
      <c r="A1228" s="40"/>
      <c r="B1228" s="82" t="str">
        <f>IF($I1228="", "", IFERROR(INDEX('Job Database'!$AE$11:$AE$3035, MATCH($I1228, 'Job Database'!$X$11:$X$3035, 0)), ""))</f>
        <v/>
      </c>
      <c r="C1228" s="69" t="str">
        <f>IF($I1228="", "", IF(COUNTIF('Job Database'!$X$11:$X$3035, $I1228)=0, $AC$5, $AC$4))</f>
        <v/>
      </c>
      <c r="D1228" s="40"/>
      <c r="E1228" s="85" t="str">
        <f>IF($I1228="", "", IF(IFERROR(INDEX('Job Database'!$M$11:$M$3035, MATCH($I1228, 'Job Database'!$X$11:$X$3035, 0)), "")="", "", IFERROR(INDEX('Job Database'!$M$11:$M$3035, MATCH($I1228, 'Job Database'!$X$11:$X$3035, 0)), "")))</f>
        <v/>
      </c>
      <c r="F1228" s="40"/>
      <c r="G1228" s="88" t="str">
        <f t="shared" ref="G1228:G1291" si="809">$AJ1228</f>
        <v/>
      </c>
      <c r="H1228" s="40"/>
      <c r="I1228" s="24"/>
      <c r="J1228" s="34"/>
      <c r="K1228" s="106"/>
      <c r="L1228" s="79"/>
      <c r="M1228" s="34"/>
      <c r="N1228" s="79"/>
      <c r="O1228" s="31"/>
      <c r="P1228" s="53"/>
      <c r="Q1228" s="40"/>
      <c r="S1228" s="41" t="str">
        <f t="shared" si="797"/>
        <v/>
      </c>
      <c r="T1228" s="41" t="str">
        <f t="shared" si="798"/>
        <v/>
      </c>
      <c r="U1228" s="41" t="str">
        <f t="shared" ref="U1228:U1291" si="810">IF(OR($S1228="X", $T1228="X"), "X", "")</f>
        <v/>
      </c>
      <c r="W1228" s="74" t="str">
        <f>IF('Job Database'!$X1228="", "", 'Job Database'!$X1228)</f>
        <v/>
      </c>
      <c r="Y1228" s="41" t="str">
        <f>IF($W1228="", "", IF(COUNTIF($I$11:$I$3035, $W1228)&gt;0, "", MAX($Y$10:$Y1227)+1))</f>
        <v/>
      </c>
      <c r="Z1228" s="41">
        <v>1218</v>
      </c>
      <c r="AA1228" s="58" t="str">
        <f t="shared" ref="AA1228:AA1291" si="811">IFERROR(INDEX($W$11:$W$3035, MATCH($Z1228, $Y$11:$Y$3035, 0)), "")</f>
        <v/>
      </c>
      <c r="AC1228" s="41" t="str">
        <f t="shared" si="799"/>
        <v/>
      </c>
      <c r="AE1228" s="41" t="str">
        <f t="shared" ref="AE1228:AE1291" si="812">IF($I1228="", "", IF(COUNTIF($I$11:$I$3035, $I1228)&gt;1, "X", ""))</f>
        <v/>
      </c>
      <c r="AJ1228" s="154" t="str">
        <f t="shared" ref="AJ1228:AJ1291" si="813">IFERROR(INDEX($AL$10:$AQ$10, $AK$10, MATCH("X", $AL1228:$AQ1228, 0)), "")</f>
        <v/>
      </c>
      <c r="AL1228" s="120" t="str">
        <f t="shared" ref="AL1228:AL1291" si="814">IF(AND(OR($O1228=$AG$15, $O1228=$AG$16), $P1228=$AH$11), "X", "")</f>
        <v/>
      </c>
      <c r="AM1228" s="104" t="str">
        <f t="shared" ref="AM1228:AM1291" si="815">IF(AND(OR($O1228=$AG$15, $O1228=$AG$16), $P1228=$AH$13), "X", "")</f>
        <v/>
      </c>
      <c r="AN1228" s="104" t="str">
        <f t="shared" ref="AN1228:AN1291" si="816">IF(AND(AL1228="", AM1228="", AP1228="", AQ1228="", AO1228="", NOT($I1228="")), "X", "")</f>
        <v/>
      </c>
      <c r="AO1228" s="104" t="str">
        <f t="shared" si="800"/>
        <v/>
      </c>
      <c r="AP1228" s="104" t="str">
        <f t="shared" si="801"/>
        <v/>
      </c>
      <c r="AQ1228" s="121" t="str">
        <f t="shared" ref="AQ1228:AQ1291" si="817">IF(COUNTIF($AG$11:$AG$14, $O1228)&gt;0, "X", "")</f>
        <v/>
      </c>
      <c r="AS1228" s="88" t="str">
        <f t="shared" si="802"/>
        <v/>
      </c>
      <c r="AT1228" s="68" t="str">
        <f t="shared" ref="AT1228:AT1291" si="818">IF(OR($J1228="", NOT(L1228=""), NOT($O1228=""), NOT($P1228="")), "", NETWORKDAYS($J1228, $AG$5, $BJ$34:$BJ$57))</f>
        <v/>
      </c>
      <c r="AU1228" s="68" t="str">
        <f t="shared" ref="AU1228:AU1291" si="819">IF(OR($L1228="", NOT(M1228=""), NOT($O1228=""), NOT($P1228="")), "", NETWORKDAYS($L1228, $AG$5, $BJ$34:$BJ$57))</f>
        <v/>
      </c>
      <c r="AV1228" s="68" t="str">
        <f t="shared" ref="AV1228:AV1291" si="820">IF(OR($M1228="", NOT(N1228=""), NOT($O1228=""), NOT($P1228="")), "", NETWORKDAYS($M1228, $AG$5, $BJ$34:$BJ$57))</f>
        <v/>
      </c>
      <c r="AW1228" s="88" t="str">
        <f t="shared" si="803"/>
        <v/>
      </c>
      <c r="AZ1228" s="88" t="str">
        <f t="shared" si="804"/>
        <v/>
      </c>
      <c r="BA1228" s="68" t="str">
        <f t="shared" si="805"/>
        <v/>
      </c>
      <c r="BB1228" s="68" t="str">
        <f t="shared" si="806"/>
        <v/>
      </c>
      <c r="BC1228" s="68" t="str">
        <f t="shared" si="807"/>
        <v/>
      </c>
      <c r="BD1228" s="69" t="str">
        <f t="shared" si="808"/>
        <v/>
      </c>
      <c r="BE1228" s="69" t="str">
        <f t="shared" ref="BE1228:BE1291" si="821">BD1228</f>
        <v/>
      </c>
      <c r="BT1228" s="138" t="str">
        <f t="shared" ref="BT1228:BT1291" ca="1" si="822">IF($BU1228="X", "", IF(COUNTIF($CA1228:$CC1228, "X")&gt;0, "X", ""))</f>
        <v/>
      </c>
      <c r="BU1228" s="139" t="str">
        <f t="shared" ref="BU1228:BU1291" ca="1" si="823">IF(OR($L1228=$AG$5, $M1228=$AG$5, $N1228=$AG$5), "X", "")</f>
        <v/>
      </c>
      <c r="BW1228" s="138" t="str">
        <f t="shared" ref="BW1228:BW1291" si="824">IF(L1228="", "", NETWORKDAYS($AG$5, L1228, $BJ$34:$BJ$57))</f>
        <v/>
      </c>
      <c r="BX1228" s="104" t="str">
        <f t="shared" ref="BX1228:BX1291" si="825">IF(M1228="", "", NETWORKDAYS($AG$5, M1228, $BJ$34:$BJ$57))</f>
        <v/>
      </c>
      <c r="BY1228" s="139" t="str">
        <f t="shared" ref="BY1228:BY1291" si="826">IF(N1228="", "", NETWORKDAYS($AG$5, N1228, $BJ$34:$BJ$57))</f>
        <v/>
      </c>
      <c r="CA1228" s="138" t="str">
        <f t="shared" ref="CA1228:CA1291" si="827">IF(BW1228&lt;0, "", IF(BW1228&lt;=$CA$9, "X", ""))</f>
        <v/>
      </c>
      <c r="CB1228" s="104" t="str">
        <f t="shared" ref="CB1228:CB1291" si="828">IF(BX1228&lt;0, "", IF(BX1228&lt;=$CA$9, "X", ""))</f>
        <v/>
      </c>
      <c r="CC1228" s="139" t="str">
        <f t="shared" ref="CC1228:CC1291" si="829">IF(BY1228&lt;0, "", IF(BY1228&lt;=$CA$9, "X", ""))</f>
        <v/>
      </c>
      <c r="CE1228" s="162" t="str">
        <f t="shared" ref="CE1228:CE1291" si="830">IF(L1228="", "", IF(L1228=$AG$5, L1228, ""))</f>
        <v/>
      </c>
      <c r="CF1228" s="163" t="str">
        <f t="shared" ref="CF1228:CF1291" si="831">IF(M1228="", "", IF(M1228=$AG$5, M1228, ""))</f>
        <v/>
      </c>
      <c r="CG1228" s="164" t="str">
        <f t="shared" ref="CG1228:CG1291" si="832">IF(N1228="", "", IF(N1228=$AG$5, N1228, ""))</f>
        <v/>
      </c>
      <c r="CI1228" s="162" t="str">
        <f t="shared" ref="CI1228:CI1291" si="833">IF(CA1228="", "", L1228)</f>
        <v/>
      </c>
      <c r="CJ1228" s="163" t="str">
        <f t="shared" si="795"/>
        <v/>
      </c>
      <c r="CK1228" s="164" t="str">
        <f t="shared" si="796"/>
        <v/>
      </c>
      <c r="CM1228" s="169" t="str">
        <f t="shared" ref="CM1228:CM1291" si="834">IF(NOT($CE1228=""), $CE1228, IF(NOT($CF1228=""), $CF1228, IF(NOT($CG1228=""), $CG1228, IF(NOT($CI1228=""), $CI1228, IF(NOT($CJ1228=""), $CJ1228, IF(NOT($CK1228=""), $CK1228, ""))))))</f>
        <v/>
      </c>
      <c r="CN1228" s="139" t="str">
        <f t="shared" ref="CN1228:CN1291" si="835">IF(NOT($CE1228=""), "TODAY - 1st Interview", IF(NOT($CF1228=""), "TODAY - 2nd Interview", IF(NOT($CG1228=""), "TODAY - 3rd Interview", IF(NOT($CI1228=""), "Alert - 1st Interview", IF(NOT($CJ1228=""), "Alert - 2nd Interview", IF(NOT($CK1228=""), "Alert - 3rd Interview", ""))))))</f>
        <v/>
      </c>
      <c r="CP1228" s="41" t="str">
        <f>IF($CM1228="", "", COUNTIF($CM$11:$CM$3035, "&lt;"&amp;$CM1228)+1+COUNTIF($CM$11:$CM1228, $CM1228)-1)</f>
        <v/>
      </c>
    </row>
    <row r="1229" spans="1:94" x14ac:dyDescent="0.25">
      <c r="A1229" s="40"/>
      <c r="B1229" s="82" t="str">
        <f>IF($I1229="", "", IFERROR(INDEX('Job Database'!$AE$11:$AE$3035, MATCH($I1229, 'Job Database'!$X$11:$X$3035, 0)), ""))</f>
        <v/>
      </c>
      <c r="C1229" s="69" t="str">
        <f>IF($I1229="", "", IF(COUNTIF('Job Database'!$X$11:$X$3035, $I1229)=0, $AC$5, $AC$4))</f>
        <v/>
      </c>
      <c r="D1229" s="40"/>
      <c r="E1229" s="85" t="str">
        <f>IF($I1229="", "", IF(IFERROR(INDEX('Job Database'!$M$11:$M$3035, MATCH($I1229, 'Job Database'!$X$11:$X$3035, 0)), "")="", "", IFERROR(INDEX('Job Database'!$M$11:$M$3035, MATCH($I1229, 'Job Database'!$X$11:$X$3035, 0)), "")))</f>
        <v/>
      </c>
      <c r="F1229" s="40"/>
      <c r="G1229" s="88" t="str">
        <f t="shared" si="809"/>
        <v/>
      </c>
      <c r="H1229" s="40"/>
      <c r="I1229" s="24"/>
      <c r="J1229" s="34"/>
      <c r="K1229" s="106"/>
      <c r="L1229" s="79"/>
      <c r="M1229" s="34"/>
      <c r="N1229" s="79"/>
      <c r="O1229" s="31"/>
      <c r="P1229" s="53"/>
      <c r="Q1229" s="40"/>
      <c r="S1229" s="41" t="str">
        <f t="shared" si="797"/>
        <v/>
      </c>
      <c r="T1229" s="41" t="str">
        <f t="shared" si="798"/>
        <v/>
      </c>
      <c r="U1229" s="41" t="str">
        <f t="shared" si="810"/>
        <v/>
      </c>
      <c r="W1229" s="74" t="str">
        <f>IF('Job Database'!$X1229="", "", 'Job Database'!$X1229)</f>
        <v/>
      </c>
      <c r="Y1229" s="41" t="str">
        <f>IF($W1229="", "", IF(COUNTIF($I$11:$I$3035, $W1229)&gt;0, "", MAX($Y$10:$Y1228)+1))</f>
        <v/>
      </c>
      <c r="Z1229" s="41">
        <v>1219</v>
      </c>
      <c r="AA1229" s="58" t="str">
        <f t="shared" si="811"/>
        <v/>
      </c>
      <c r="AC1229" s="41" t="str">
        <f t="shared" si="799"/>
        <v/>
      </c>
      <c r="AE1229" s="41" t="str">
        <f t="shared" si="812"/>
        <v/>
      </c>
      <c r="AJ1229" s="154" t="str">
        <f t="shared" si="813"/>
        <v/>
      </c>
      <c r="AL1229" s="120" t="str">
        <f t="shared" si="814"/>
        <v/>
      </c>
      <c r="AM1229" s="104" t="str">
        <f t="shared" si="815"/>
        <v/>
      </c>
      <c r="AN1229" s="104" t="str">
        <f t="shared" si="816"/>
        <v/>
      </c>
      <c r="AO1229" s="104" t="str">
        <f t="shared" si="800"/>
        <v/>
      </c>
      <c r="AP1229" s="104" t="str">
        <f t="shared" si="801"/>
        <v/>
      </c>
      <c r="AQ1229" s="121" t="str">
        <f t="shared" si="817"/>
        <v/>
      </c>
      <c r="AS1229" s="88" t="str">
        <f t="shared" si="802"/>
        <v/>
      </c>
      <c r="AT1229" s="68" t="str">
        <f t="shared" si="818"/>
        <v/>
      </c>
      <c r="AU1229" s="68" t="str">
        <f t="shared" si="819"/>
        <v/>
      </c>
      <c r="AV1229" s="68" t="str">
        <f t="shared" si="820"/>
        <v/>
      </c>
      <c r="AW1229" s="88" t="str">
        <f t="shared" si="803"/>
        <v/>
      </c>
      <c r="AZ1229" s="88" t="str">
        <f t="shared" si="804"/>
        <v/>
      </c>
      <c r="BA1229" s="68" t="str">
        <f t="shared" si="805"/>
        <v/>
      </c>
      <c r="BB1229" s="68" t="str">
        <f t="shared" si="806"/>
        <v/>
      </c>
      <c r="BC1229" s="68" t="str">
        <f t="shared" si="807"/>
        <v/>
      </c>
      <c r="BD1229" s="69" t="str">
        <f t="shared" si="808"/>
        <v/>
      </c>
      <c r="BE1229" s="69" t="str">
        <f t="shared" si="821"/>
        <v/>
      </c>
      <c r="BT1229" s="138" t="str">
        <f t="shared" ca="1" si="822"/>
        <v/>
      </c>
      <c r="BU1229" s="139" t="str">
        <f t="shared" ca="1" si="823"/>
        <v/>
      </c>
      <c r="BW1229" s="138" t="str">
        <f t="shared" si="824"/>
        <v/>
      </c>
      <c r="BX1229" s="104" t="str">
        <f t="shared" si="825"/>
        <v/>
      </c>
      <c r="BY1229" s="139" t="str">
        <f t="shared" si="826"/>
        <v/>
      </c>
      <c r="CA1229" s="138" t="str">
        <f t="shared" si="827"/>
        <v/>
      </c>
      <c r="CB1229" s="104" t="str">
        <f t="shared" si="828"/>
        <v/>
      </c>
      <c r="CC1229" s="139" t="str">
        <f t="shared" si="829"/>
        <v/>
      </c>
      <c r="CE1229" s="162" t="str">
        <f t="shared" si="830"/>
        <v/>
      </c>
      <c r="CF1229" s="163" t="str">
        <f t="shared" si="831"/>
        <v/>
      </c>
      <c r="CG1229" s="164" t="str">
        <f t="shared" si="832"/>
        <v/>
      </c>
      <c r="CI1229" s="162" t="str">
        <f t="shared" si="833"/>
        <v/>
      </c>
      <c r="CJ1229" s="163" t="str">
        <f t="shared" si="795"/>
        <v/>
      </c>
      <c r="CK1229" s="164" t="str">
        <f t="shared" si="796"/>
        <v/>
      </c>
      <c r="CM1229" s="169" t="str">
        <f t="shared" si="834"/>
        <v/>
      </c>
      <c r="CN1229" s="139" t="str">
        <f t="shared" si="835"/>
        <v/>
      </c>
      <c r="CP1229" s="41" t="str">
        <f>IF($CM1229="", "", COUNTIF($CM$11:$CM$3035, "&lt;"&amp;$CM1229)+1+COUNTIF($CM$11:$CM1229, $CM1229)-1)</f>
        <v/>
      </c>
    </row>
    <row r="1230" spans="1:94" x14ac:dyDescent="0.25">
      <c r="A1230" s="40"/>
      <c r="B1230" s="82" t="str">
        <f>IF($I1230="", "", IFERROR(INDEX('Job Database'!$AE$11:$AE$3035, MATCH($I1230, 'Job Database'!$X$11:$X$3035, 0)), ""))</f>
        <v/>
      </c>
      <c r="C1230" s="69" t="str">
        <f>IF($I1230="", "", IF(COUNTIF('Job Database'!$X$11:$X$3035, $I1230)=0, $AC$5, $AC$4))</f>
        <v/>
      </c>
      <c r="D1230" s="40"/>
      <c r="E1230" s="85" t="str">
        <f>IF($I1230="", "", IF(IFERROR(INDEX('Job Database'!$M$11:$M$3035, MATCH($I1230, 'Job Database'!$X$11:$X$3035, 0)), "")="", "", IFERROR(INDEX('Job Database'!$M$11:$M$3035, MATCH($I1230, 'Job Database'!$X$11:$X$3035, 0)), "")))</f>
        <v/>
      </c>
      <c r="F1230" s="40"/>
      <c r="G1230" s="88" t="str">
        <f t="shared" si="809"/>
        <v/>
      </c>
      <c r="H1230" s="40"/>
      <c r="I1230" s="24"/>
      <c r="J1230" s="34"/>
      <c r="K1230" s="106"/>
      <c r="L1230" s="79"/>
      <c r="M1230" s="34"/>
      <c r="N1230" s="79"/>
      <c r="O1230" s="31"/>
      <c r="P1230" s="53"/>
      <c r="Q1230" s="40"/>
      <c r="S1230" s="41" t="str">
        <f t="shared" si="797"/>
        <v/>
      </c>
      <c r="T1230" s="41" t="str">
        <f t="shared" si="798"/>
        <v/>
      </c>
      <c r="U1230" s="41" t="str">
        <f t="shared" si="810"/>
        <v/>
      </c>
      <c r="W1230" s="74" t="str">
        <f>IF('Job Database'!$X1230="", "", 'Job Database'!$X1230)</f>
        <v/>
      </c>
      <c r="Y1230" s="41" t="str">
        <f>IF($W1230="", "", IF(COUNTIF($I$11:$I$3035, $W1230)&gt;0, "", MAX($Y$10:$Y1229)+1))</f>
        <v/>
      </c>
      <c r="Z1230" s="41">
        <v>1220</v>
      </c>
      <c r="AA1230" s="58" t="str">
        <f t="shared" si="811"/>
        <v/>
      </c>
      <c r="AC1230" s="41" t="str">
        <f t="shared" si="799"/>
        <v/>
      </c>
      <c r="AE1230" s="41" t="str">
        <f t="shared" si="812"/>
        <v/>
      </c>
      <c r="AJ1230" s="154" t="str">
        <f t="shared" si="813"/>
        <v/>
      </c>
      <c r="AL1230" s="120" t="str">
        <f t="shared" si="814"/>
        <v/>
      </c>
      <c r="AM1230" s="104" t="str">
        <f t="shared" si="815"/>
        <v/>
      </c>
      <c r="AN1230" s="104" t="str">
        <f t="shared" si="816"/>
        <v/>
      </c>
      <c r="AO1230" s="104" t="str">
        <f t="shared" si="800"/>
        <v/>
      </c>
      <c r="AP1230" s="104" t="str">
        <f t="shared" si="801"/>
        <v/>
      </c>
      <c r="AQ1230" s="121" t="str">
        <f t="shared" si="817"/>
        <v/>
      </c>
      <c r="AS1230" s="88" t="str">
        <f t="shared" si="802"/>
        <v/>
      </c>
      <c r="AT1230" s="68" t="str">
        <f t="shared" si="818"/>
        <v/>
      </c>
      <c r="AU1230" s="68" t="str">
        <f t="shared" si="819"/>
        <v/>
      </c>
      <c r="AV1230" s="68" t="str">
        <f t="shared" si="820"/>
        <v/>
      </c>
      <c r="AW1230" s="88" t="str">
        <f t="shared" si="803"/>
        <v/>
      </c>
      <c r="AZ1230" s="88" t="str">
        <f t="shared" si="804"/>
        <v/>
      </c>
      <c r="BA1230" s="68" t="str">
        <f t="shared" si="805"/>
        <v/>
      </c>
      <c r="BB1230" s="68" t="str">
        <f t="shared" si="806"/>
        <v/>
      </c>
      <c r="BC1230" s="68" t="str">
        <f t="shared" si="807"/>
        <v/>
      </c>
      <c r="BD1230" s="69" t="str">
        <f t="shared" si="808"/>
        <v/>
      </c>
      <c r="BE1230" s="69" t="str">
        <f t="shared" si="821"/>
        <v/>
      </c>
      <c r="BT1230" s="138" t="str">
        <f t="shared" ca="1" si="822"/>
        <v/>
      </c>
      <c r="BU1230" s="139" t="str">
        <f t="shared" ca="1" si="823"/>
        <v/>
      </c>
      <c r="BW1230" s="138" t="str">
        <f t="shared" si="824"/>
        <v/>
      </c>
      <c r="BX1230" s="104" t="str">
        <f t="shared" si="825"/>
        <v/>
      </c>
      <c r="BY1230" s="139" t="str">
        <f t="shared" si="826"/>
        <v/>
      </c>
      <c r="CA1230" s="138" t="str">
        <f t="shared" si="827"/>
        <v/>
      </c>
      <c r="CB1230" s="104" t="str">
        <f t="shared" si="828"/>
        <v/>
      </c>
      <c r="CC1230" s="139" t="str">
        <f t="shared" si="829"/>
        <v/>
      </c>
      <c r="CE1230" s="162" t="str">
        <f t="shared" si="830"/>
        <v/>
      </c>
      <c r="CF1230" s="163" t="str">
        <f t="shared" si="831"/>
        <v/>
      </c>
      <c r="CG1230" s="164" t="str">
        <f t="shared" si="832"/>
        <v/>
      </c>
      <c r="CI1230" s="162" t="str">
        <f t="shared" si="833"/>
        <v/>
      </c>
      <c r="CJ1230" s="163" t="str">
        <f t="shared" si="795"/>
        <v/>
      </c>
      <c r="CK1230" s="164" t="str">
        <f t="shared" si="796"/>
        <v/>
      </c>
      <c r="CM1230" s="169" t="str">
        <f t="shared" si="834"/>
        <v/>
      </c>
      <c r="CN1230" s="139" t="str">
        <f t="shared" si="835"/>
        <v/>
      </c>
      <c r="CP1230" s="41" t="str">
        <f>IF($CM1230="", "", COUNTIF($CM$11:$CM$3035, "&lt;"&amp;$CM1230)+1+COUNTIF($CM$11:$CM1230, $CM1230)-1)</f>
        <v/>
      </c>
    </row>
    <row r="1231" spans="1:94" x14ac:dyDescent="0.25">
      <c r="A1231" s="40"/>
      <c r="B1231" s="82" t="str">
        <f>IF($I1231="", "", IFERROR(INDEX('Job Database'!$AE$11:$AE$3035, MATCH($I1231, 'Job Database'!$X$11:$X$3035, 0)), ""))</f>
        <v/>
      </c>
      <c r="C1231" s="69" t="str">
        <f>IF($I1231="", "", IF(COUNTIF('Job Database'!$X$11:$X$3035, $I1231)=0, $AC$5, $AC$4))</f>
        <v/>
      </c>
      <c r="D1231" s="40"/>
      <c r="E1231" s="85" t="str">
        <f>IF($I1231="", "", IF(IFERROR(INDEX('Job Database'!$M$11:$M$3035, MATCH($I1231, 'Job Database'!$X$11:$X$3035, 0)), "")="", "", IFERROR(INDEX('Job Database'!$M$11:$M$3035, MATCH($I1231, 'Job Database'!$X$11:$X$3035, 0)), "")))</f>
        <v/>
      </c>
      <c r="F1231" s="40"/>
      <c r="G1231" s="88" t="str">
        <f t="shared" si="809"/>
        <v/>
      </c>
      <c r="H1231" s="40"/>
      <c r="I1231" s="24"/>
      <c r="J1231" s="34"/>
      <c r="K1231" s="106"/>
      <c r="L1231" s="79"/>
      <c r="M1231" s="34"/>
      <c r="N1231" s="79"/>
      <c r="O1231" s="31"/>
      <c r="P1231" s="53"/>
      <c r="Q1231" s="40"/>
      <c r="S1231" s="41" t="str">
        <f t="shared" si="797"/>
        <v/>
      </c>
      <c r="T1231" s="41" t="str">
        <f t="shared" si="798"/>
        <v/>
      </c>
      <c r="U1231" s="41" t="str">
        <f t="shared" si="810"/>
        <v/>
      </c>
      <c r="W1231" s="74" t="str">
        <f>IF('Job Database'!$X1231="", "", 'Job Database'!$X1231)</f>
        <v/>
      </c>
      <c r="Y1231" s="41" t="str">
        <f>IF($W1231="", "", IF(COUNTIF($I$11:$I$3035, $W1231)&gt;0, "", MAX($Y$10:$Y1230)+1))</f>
        <v/>
      </c>
      <c r="Z1231" s="41">
        <v>1221</v>
      </c>
      <c r="AA1231" s="58" t="str">
        <f t="shared" si="811"/>
        <v/>
      </c>
      <c r="AC1231" s="41" t="str">
        <f t="shared" si="799"/>
        <v/>
      </c>
      <c r="AE1231" s="41" t="str">
        <f t="shared" si="812"/>
        <v/>
      </c>
      <c r="AJ1231" s="154" t="str">
        <f t="shared" si="813"/>
        <v/>
      </c>
      <c r="AL1231" s="120" t="str">
        <f t="shared" si="814"/>
        <v/>
      </c>
      <c r="AM1231" s="104" t="str">
        <f t="shared" si="815"/>
        <v/>
      </c>
      <c r="AN1231" s="104" t="str">
        <f t="shared" si="816"/>
        <v/>
      </c>
      <c r="AO1231" s="104" t="str">
        <f t="shared" si="800"/>
        <v/>
      </c>
      <c r="AP1231" s="104" t="str">
        <f t="shared" si="801"/>
        <v/>
      </c>
      <c r="AQ1231" s="121" t="str">
        <f t="shared" si="817"/>
        <v/>
      </c>
      <c r="AS1231" s="88" t="str">
        <f t="shared" si="802"/>
        <v/>
      </c>
      <c r="AT1231" s="68" t="str">
        <f t="shared" si="818"/>
        <v/>
      </c>
      <c r="AU1231" s="68" t="str">
        <f t="shared" si="819"/>
        <v/>
      </c>
      <c r="AV1231" s="68" t="str">
        <f t="shared" si="820"/>
        <v/>
      </c>
      <c r="AW1231" s="88" t="str">
        <f t="shared" si="803"/>
        <v/>
      </c>
      <c r="AZ1231" s="88" t="str">
        <f t="shared" si="804"/>
        <v/>
      </c>
      <c r="BA1231" s="68" t="str">
        <f t="shared" si="805"/>
        <v/>
      </c>
      <c r="BB1231" s="68" t="str">
        <f t="shared" si="806"/>
        <v/>
      </c>
      <c r="BC1231" s="68" t="str">
        <f t="shared" si="807"/>
        <v/>
      </c>
      <c r="BD1231" s="69" t="str">
        <f t="shared" si="808"/>
        <v/>
      </c>
      <c r="BE1231" s="69" t="str">
        <f t="shared" si="821"/>
        <v/>
      </c>
      <c r="BT1231" s="138" t="str">
        <f t="shared" ca="1" si="822"/>
        <v/>
      </c>
      <c r="BU1231" s="139" t="str">
        <f t="shared" ca="1" si="823"/>
        <v/>
      </c>
      <c r="BW1231" s="138" t="str">
        <f t="shared" si="824"/>
        <v/>
      </c>
      <c r="BX1231" s="104" t="str">
        <f t="shared" si="825"/>
        <v/>
      </c>
      <c r="BY1231" s="139" t="str">
        <f t="shared" si="826"/>
        <v/>
      </c>
      <c r="CA1231" s="138" t="str">
        <f t="shared" si="827"/>
        <v/>
      </c>
      <c r="CB1231" s="104" t="str">
        <f t="shared" si="828"/>
        <v/>
      </c>
      <c r="CC1231" s="139" t="str">
        <f t="shared" si="829"/>
        <v/>
      </c>
      <c r="CE1231" s="162" t="str">
        <f t="shared" si="830"/>
        <v/>
      </c>
      <c r="CF1231" s="163" t="str">
        <f t="shared" si="831"/>
        <v/>
      </c>
      <c r="CG1231" s="164" t="str">
        <f t="shared" si="832"/>
        <v/>
      </c>
      <c r="CI1231" s="162" t="str">
        <f t="shared" si="833"/>
        <v/>
      </c>
      <c r="CJ1231" s="163" t="str">
        <f t="shared" si="795"/>
        <v/>
      </c>
      <c r="CK1231" s="164" t="str">
        <f t="shared" si="796"/>
        <v/>
      </c>
      <c r="CM1231" s="169" t="str">
        <f t="shared" si="834"/>
        <v/>
      </c>
      <c r="CN1231" s="139" t="str">
        <f t="shared" si="835"/>
        <v/>
      </c>
      <c r="CP1231" s="41" t="str">
        <f>IF($CM1231="", "", COUNTIF($CM$11:$CM$3035, "&lt;"&amp;$CM1231)+1+COUNTIF($CM$11:$CM1231, $CM1231)-1)</f>
        <v/>
      </c>
    </row>
    <row r="1232" spans="1:94" x14ac:dyDescent="0.25">
      <c r="A1232" s="40"/>
      <c r="B1232" s="82" t="str">
        <f>IF($I1232="", "", IFERROR(INDEX('Job Database'!$AE$11:$AE$3035, MATCH($I1232, 'Job Database'!$X$11:$X$3035, 0)), ""))</f>
        <v/>
      </c>
      <c r="C1232" s="69" t="str">
        <f>IF($I1232="", "", IF(COUNTIF('Job Database'!$X$11:$X$3035, $I1232)=0, $AC$5, $AC$4))</f>
        <v/>
      </c>
      <c r="D1232" s="40"/>
      <c r="E1232" s="85" t="str">
        <f>IF($I1232="", "", IF(IFERROR(INDEX('Job Database'!$M$11:$M$3035, MATCH($I1232, 'Job Database'!$X$11:$X$3035, 0)), "")="", "", IFERROR(INDEX('Job Database'!$M$11:$M$3035, MATCH($I1232, 'Job Database'!$X$11:$X$3035, 0)), "")))</f>
        <v/>
      </c>
      <c r="F1232" s="40"/>
      <c r="G1232" s="88" t="str">
        <f t="shared" si="809"/>
        <v/>
      </c>
      <c r="H1232" s="40"/>
      <c r="I1232" s="24"/>
      <c r="J1232" s="34"/>
      <c r="K1232" s="106"/>
      <c r="L1232" s="79"/>
      <c r="M1232" s="34"/>
      <c r="N1232" s="79"/>
      <c r="O1232" s="31"/>
      <c r="P1232" s="53"/>
      <c r="Q1232" s="40"/>
      <c r="S1232" s="41" t="str">
        <f t="shared" si="797"/>
        <v/>
      </c>
      <c r="T1232" s="41" t="str">
        <f t="shared" si="798"/>
        <v/>
      </c>
      <c r="U1232" s="41" t="str">
        <f t="shared" si="810"/>
        <v/>
      </c>
      <c r="W1232" s="74" t="str">
        <f>IF('Job Database'!$X1232="", "", 'Job Database'!$X1232)</f>
        <v/>
      </c>
      <c r="Y1232" s="41" t="str">
        <f>IF($W1232="", "", IF(COUNTIF($I$11:$I$3035, $W1232)&gt;0, "", MAX($Y$10:$Y1231)+1))</f>
        <v/>
      </c>
      <c r="Z1232" s="41">
        <v>1222</v>
      </c>
      <c r="AA1232" s="58" t="str">
        <f t="shared" si="811"/>
        <v/>
      </c>
      <c r="AC1232" s="41" t="str">
        <f t="shared" si="799"/>
        <v/>
      </c>
      <c r="AE1232" s="41" t="str">
        <f t="shared" si="812"/>
        <v/>
      </c>
      <c r="AJ1232" s="154" t="str">
        <f t="shared" si="813"/>
        <v/>
      </c>
      <c r="AL1232" s="120" t="str">
        <f t="shared" si="814"/>
        <v/>
      </c>
      <c r="AM1232" s="104" t="str">
        <f t="shared" si="815"/>
        <v/>
      </c>
      <c r="AN1232" s="104" t="str">
        <f t="shared" si="816"/>
        <v/>
      </c>
      <c r="AO1232" s="104" t="str">
        <f t="shared" si="800"/>
        <v/>
      </c>
      <c r="AP1232" s="104" t="str">
        <f t="shared" si="801"/>
        <v/>
      </c>
      <c r="AQ1232" s="121" t="str">
        <f t="shared" si="817"/>
        <v/>
      </c>
      <c r="AS1232" s="88" t="str">
        <f t="shared" si="802"/>
        <v/>
      </c>
      <c r="AT1232" s="68" t="str">
        <f t="shared" si="818"/>
        <v/>
      </c>
      <c r="AU1232" s="68" t="str">
        <f t="shared" si="819"/>
        <v/>
      </c>
      <c r="AV1232" s="68" t="str">
        <f t="shared" si="820"/>
        <v/>
      </c>
      <c r="AW1232" s="88" t="str">
        <f t="shared" si="803"/>
        <v/>
      </c>
      <c r="AZ1232" s="88" t="str">
        <f t="shared" si="804"/>
        <v/>
      </c>
      <c r="BA1232" s="68" t="str">
        <f t="shared" si="805"/>
        <v/>
      </c>
      <c r="BB1232" s="68" t="str">
        <f t="shared" si="806"/>
        <v/>
      </c>
      <c r="BC1232" s="68" t="str">
        <f t="shared" si="807"/>
        <v/>
      </c>
      <c r="BD1232" s="69" t="str">
        <f t="shared" si="808"/>
        <v/>
      </c>
      <c r="BE1232" s="69" t="str">
        <f t="shared" si="821"/>
        <v/>
      </c>
      <c r="BT1232" s="138" t="str">
        <f t="shared" ca="1" si="822"/>
        <v/>
      </c>
      <c r="BU1232" s="139" t="str">
        <f t="shared" ca="1" si="823"/>
        <v/>
      </c>
      <c r="BW1232" s="138" t="str">
        <f t="shared" si="824"/>
        <v/>
      </c>
      <c r="BX1232" s="104" t="str">
        <f t="shared" si="825"/>
        <v/>
      </c>
      <c r="BY1232" s="139" t="str">
        <f t="shared" si="826"/>
        <v/>
      </c>
      <c r="CA1232" s="138" t="str">
        <f t="shared" si="827"/>
        <v/>
      </c>
      <c r="CB1232" s="104" t="str">
        <f t="shared" si="828"/>
        <v/>
      </c>
      <c r="CC1232" s="139" t="str">
        <f t="shared" si="829"/>
        <v/>
      </c>
      <c r="CE1232" s="162" t="str">
        <f t="shared" si="830"/>
        <v/>
      </c>
      <c r="CF1232" s="163" t="str">
        <f t="shared" si="831"/>
        <v/>
      </c>
      <c r="CG1232" s="164" t="str">
        <f t="shared" si="832"/>
        <v/>
      </c>
      <c r="CI1232" s="162" t="str">
        <f t="shared" si="833"/>
        <v/>
      </c>
      <c r="CJ1232" s="163" t="str">
        <f t="shared" si="795"/>
        <v/>
      </c>
      <c r="CK1232" s="164" t="str">
        <f t="shared" si="796"/>
        <v/>
      </c>
      <c r="CM1232" s="169" t="str">
        <f t="shared" si="834"/>
        <v/>
      </c>
      <c r="CN1232" s="139" t="str">
        <f t="shared" si="835"/>
        <v/>
      </c>
      <c r="CP1232" s="41" t="str">
        <f>IF($CM1232="", "", COUNTIF($CM$11:$CM$3035, "&lt;"&amp;$CM1232)+1+COUNTIF($CM$11:$CM1232, $CM1232)-1)</f>
        <v/>
      </c>
    </row>
    <row r="1233" spans="1:94" x14ac:dyDescent="0.25">
      <c r="A1233" s="40"/>
      <c r="B1233" s="82" t="str">
        <f>IF($I1233="", "", IFERROR(INDEX('Job Database'!$AE$11:$AE$3035, MATCH($I1233, 'Job Database'!$X$11:$X$3035, 0)), ""))</f>
        <v/>
      </c>
      <c r="C1233" s="69" t="str">
        <f>IF($I1233="", "", IF(COUNTIF('Job Database'!$X$11:$X$3035, $I1233)=0, $AC$5, $AC$4))</f>
        <v/>
      </c>
      <c r="D1233" s="40"/>
      <c r="E1233" s="85" t="str">
        <f>IF($I1233="", "", IF(IFERROR(INDEX('Job Database'!$M$11:$M$3035, MATCH($I1233, 'Job Database'!$X$11:$X$3035, 0)), "")="", "", IFERROR(INDEX('Job Database'!$M$11:$M$3035, MATCH($I1233, 'Job Database'!$X$11:$X$3035, 0)), "")))</f>
        <v/>
      </c>
      <c r="F1233" s="40"/>
      <c r="G1233" s="88" t="str">
        <f t="shared" si="809"/>
        <v/>
      </c>
      <c r="H1233" s="40"/>
      <c r="I1233" s="24"/>
      <c r="J1233" s="34"/>
      <c r="K1233" s="106"/>
      <c r="L1233" s="79"/>
      <c r="M1233" s="34"/>
      <c r="N1233" s="79"/>
      <c r="O1233" s="31"/>
      <c r="P1233" s="53"/>
      <c r="Q1233" s="40"/>
      <c r="S1233" s="41" t="str">
        <f t="shared" si="797"/>
        <v/>
      </c>
      <c r="T1233" s="41" t="str">
        <f t="shared" si="798"/>
        <v/>
      </c>
      <c r="U1233" s="41" t="str">
        <f t="shared" si="810"/>
        <v/>
      </c>
      <c r="W1233" s="74" t="str">
        <f>IF('Job Database'!$X1233="", "", 'Job Database'!$X1233)</f>
        <v/>
      </c>
      <c r="Y1233" s="41" t="str">
        <f>IF($W1233="", "", IF(COUNTIF($I$11:$I$3035, $W1233)&gt;0, "", MAX($Y$10:$Y1232)+1))</f>
        <v/>
      </c>
      <c r="Z1233" s="41">
        <v>1223</v>
      </c>
      <c r="AA1233" s="58" t="str">
        <f t="shared" si="811"/>
        <v/>
      </c>
      <c r="AC1233" s="41" t="str">
        <f t="shared" si="799"/>
        <v/>
      </c>
      <c r="AE1233" s="41" t="str">
        <f t="shared" si="812"/>
        <v/>
      </c>
      <c r="AJ1233" s="154" t="str">
        <f t="shared" si="813"/>
        <v/>
      </c>
      <c r="AL1233" s="120" t="str">
        <f t="shared" si="814"/>
        <v/>
      </c>
      <c r="AM1233" s="104" t="str">
        <f t="shared" si="815"/>
        <v/>
      </c>
      <c r="AN1233" s="104" t="str">
        <f t="shared" si="816"/>
        <v/>
      </c>
      <c r="AO1233" s="104" t="str">
        <f t="shared" si="800"/>
        <v/>
      </c>
      <c r="AP1233" s="104" t="str">
        <f t="shared" si="801"/>
        <v/>
      </c>
      <c r="AQ1233" s="121" t="str">
        <f t="shared" si="817"/>
        <v/>
      </c>
      <c r="AS1233" s="88" t="str">
        <f t="shared" si="802"/>
        <v/>
      </c>
      <c r="AT1233" s="68" t="str">
        <f t="shared" si="818"/>
        <v/>
      </c>
      <c r="AU1233" s="68" t="str">
        <f t="shared" si="819"/>
        <v/>
      </c>
      <c r="AV1233" s="68" t="str">
        <f t="shared" si="820"/>
        <v/>
      </c>
      <c r="AW1233" s="88" t="str">
        <f t="shared" si="803"/>
        <v/>
      </c>
      <c r="AZ1233" s="88" t="str">
        <f t="shared" si="804"/>
        <v/>
      </c>
      <c r="BA1233" s="68" t="str">
        <f t="shared" si="805"/>
        <v/>
      </c>
      <c r="BB1233" s="68" t="str">
        <f t="shared" si="806"/>
        <v/>
      </c>
      <c r="BC1233" s="68" t="str">
        <f t="shared" si="807"/>
        <v/>
      </c>
      <c r="BD1233" s="69" t="str">
        <f t="shared" si="808"/>
        <v/>
      </c>
      <c r="BE1233" s="69" t="str">
        <f t="shared" si="821"/>
        <v/>
      </c>
      <c r="BT1233" s="138" t="str">
        <f t="shared" ca="1" si="822"/>
        <v/>
      </c>
      <c r="BU1233" s="139" t="str">
        <f t="shared" ca="1" si="823"/>
        <v/>
      </c>
      <c r="BW1233" s="138" t="str">
        <f t="shared" si="824"/>
        <v/>
      </c>
      <c r="BX1233" s="104" t="str">
        <f t="shared" si="825"/>
        <v/>
      </c>
      <c r="BY1233" s="139" t="str">
        <f t="shared" si="826"/>
        <v/>
      </c>
      <c r="CA1233" s="138" t="str">
        <f t="shared" si="827"/>
        <v/>
      </c>
      <c r="CB1233" s="104" t="str">
        <f t="shared" si="828"/>
        <v/>
      </c>
      <c r="CC1233" s="139" t="str">
        <f t="shared" si="829"/>
        <v/>
      </c>
      <c r="CE1233" s="162" t="str">
        <f t="shared" si="830"/>
        <v/>
      </c>
      <c r="CF1233" s="163" t="str">
        <f t="shared" si="831"/>
        <v/>
      </c>
      <c r="CG1233" s="164" t="str">
        <f t="shared" si="832"/>
        <v/>
      </c>
      <c r="CI1233" s="162" t="str">
        <f t="shared" si="833"/>
        <v/>
      </c>
      <c r="CJ1233" s="163" t="str">
        <f t="shared" si="795"/>
        <v/>
      </c>
      <c r="CK1233" s="164" t="str">
        <f t="shared" si="796"/>
        <v/>
      </c>
      <c r="CM1233" s="169" t="str">
        <f t="shared" si="834"/>
        <v/>
      </c>
      <c r="CN1233" s="139" t="str">
        <f t="shared" si="835"/>
        <v/>
      </c>
      <c r="CP1233" s="41" t="str">
        <f>IF($CM1233="", "", COUNTIF($CM$11:$CM$3035, "&lt;"&amp;$CM1233)+1+COUNTIF($CM$11:$CM1233, $CM1233)-1)</f>
        <v/>
      </c>
    </row>
    <row r="1234" spans="1:94" x14ac:dyDescent="0.25">
      <c r="A1234" s="40"/>
      <c r="B1234" s="82" t="str">
        <f>IF($I1234="", "", IFERROR(INDEX('Job Database'!$AE$11:$AE$3035, MATCH($I1234, 'Job Database'!$X$11:$X$3035, 0)), ""))</f>
        <v/>
      </c>
      <c r="C1234" s="69" t="str">
        <f>IF($I1234="", "", IF(COUNTIF('Job Database'!$X$11:$X$3035, $I1234)=0, $AC$5, $AC$4))</f>
        <v/>
      </c>
      <c r="D1234" s="40"/>
      <c r="E1234" s="85" t="str">
        <f>IF($I1234="", "", IF(IFERROR(INDEX('Job Database'!$M$11:$M$3035, MATCH($I1234, 'Job Database'!$X$11:$X$3035, 0)), "")="", "", IFERROR(INDEX('Job Database'!$M$11:$M$3035, MATCH($I1234, 'Job Database'!$X$11:$X$3035, 0)), "")))</f>
        <v/>
      </c>
      <c r="F1234" s="40"/>
      <c r="G1234" s="88" t="str">
        <f t="shared" si="809"/>
        <v/>
      </c>
      <c r="H1234" s="40"/>
      <c r="I1234" s="24"/>
      <c r="J1234" s="34"/>
      <c r="K1234" s="106"/>
      <c r="L1234" s="79"/>
      <c r="M1234" s="34"/>
      <c r="N1234" s="79"/>
      <c r="O1234" s="31"/>
      <c r="P1234" s="53"/>
      <c r="Q1234" s="40"/>
      <c r="S1234" s="41" t="str">
        <f t="shared" si="797"/>
        <v/>
      </c>
      <c r="T1234" s="41" t="str">
        <f t="shared" si="798"/>
        <v/>
      </c>
      <c r="U1234" s="41" t="str">
        <f t="shared" si="810"/>
        <v/>
      </c>
      <c r="W1234" s="74" t="str">
        <f>IF('Job Database'!$X1234="", "", 'Job Database'!$X1234)</f>
        <v/>
      </c>
      <c r="Y1234" s="41" t="str">
        <f>IF($W1234="", "", IF(COUNTIF($I$11:$I$3035, $W1234)&gt;0, "", MAX($Y$10:$Y1233)+1))</f>
        <v/>
      </c>
      <c r="Z1234" s="41">
        <v>1224</v>
      </c>
      <c r="AA1234" s="58" t="str">
        <f t="shared" si="811"/>
        <v/>
      </c>
      <c r="AC1234" s="41" t="str">
        <f t="shared" si="799"/>
        <v/>
      </c>
      <c r="AE1234" s="41" t="str">
        <f t="shared" si="812"/>
        <v/>
      </c>
      <c r="AJ1234" s="154" t="str">
        <f t="shared" si="813"/>
        <v/>
      </c>
      <c r="AL1234" s="120" t="str">
        <f t="shared" si="814"/>
        <v/>
      </c>
      <c r="AM1234" s="104" t="str">
        <f t="shared" si="815"/>
        <v/>
      </c>
      <c r="AN1234" s="104" t="str">
        <f t="shared" si="816"/>
        <v/>
      </c>
      <c r="AO1234" s="104" t="str">
        <f t="shared" si="800"/>
        <v/>
      </c>
      <c r="AP1234" s="104" t="str">
        <f t="shared" si="801"/>
        <v/>
      </c>
      <c r="AQ1234" s="121" t="str">
        <f t="shared" si="817"/>
        <v/>
      </c>
      <c r="AS1234" s="88" t="str">
        <f t="shared" si="802"/>
        <v/>
      </c>
      <c r="AT1234" s="68" t="str">
        <f t="shared" si="818"/>
        <v/>
      </c>
      <c r="AU1234" s="68" t="str">
        <f t="shared" si="819"/>
        <v/>
      </c>
      <c r="AV1234" s="68" t="str">
        <f t="shared" si="820"/>
        <v/>
      </c>
      <c r="AW1234" s="88" t="str">
        <f t="shared" si="803"/>
        <v/>
      </c>
      <c r="AZ1234" s="88" t="str">
        <f t="shared" si="804"/>
        <v/>
      </c>
      <c r="BA1234" s="68" t="str">
        <f t="shared" si="805"/>
        <v/>
      </c>
      <c r="BB1234" s="68" t="str">
        <f t="shared" si="806"/>
        <v/>
      </c>
      <c r="BC1234" s="68" t="str">
        <f t="shared" si="807"/>
        <v/>
      </c>
      <c r="BD1234" s="69" t="str">
        <f t="shared" si="808"/>
        <v/>
      </c>
      <c r="BE1234" s="69" t="str">
        <f t="shared" si="821"/>
        <v/>
      </c>
      <c r="BT1234" s="138" t="str">
        <f t="shared" ca="1" si="822"/>
        <v/>
      </c>
      <c r="BU1234" s="139" t="str">
        <f t="shared" ca="1" si="823"/>
        <v/>
      </c>
      <c r="BW1234" s="138" t="str">
        <f t="shared" si="824"/>
        <v/>
      </c>
      <c r="BX1234" s="104" t="str">
        <f t="shared" si="825"/>
        <v/>
      </c>
      <c r="BY1234" s="139" t="str">
        <f t="shared" si="826"/>
        <v/>
      </c>
      <c r="CA1234" s="138" t="str">
        <f t="shared" si="827"/>
        <v/>
      </c>
      <c r="CB1234" s="104" t="str">
        <f t="shared" si="828"/>
        <v/>
      </c>
      <c r="CC1234" s="139" t="str">
        <f t="shared" si="829"/>
        <v/>
      </c>
      <c r="CE1234" s="162" t="str">
        <f t="shared" si="830"/>
        <v/>
      </c>
      <c r="CF1234" s="163" t="str">
        <f t="shared" si="831"/>
        <v/>
      </c>
      <c r="CG1234" s="164" t="str">
        <f t="shared" si="832"/>
        <v/>
      </c>
      <c r="CI1234" s="162" t="str">
        <f t="shared" si="833"/>
        <v/>
      </c>
      <c r="CJ1234" s="163" t="str">
        <f t="shared" si="795"/>
        <v/>
      </c>
      <c r="CK1234" s="164" t="str">
        <f t="shared" si="796"/>
        <v/>
      </c>
      <c r="CM1234" s="169" t="str">
        <f t="shared" si="834"/>
        <v/>
      </c>
      <c r="CN1234" s="139" t="str">
        <f t="shared" si="835"/>
        <v/>
      </c>
      <c r="CP1234" s="41" t="str">
        <f>IF($CM1234="", "", COUNTIF($CM$11:$CM$3035, "&lt;"&amp;$CM1234)+1+COUNTIF($CM$11:$CM1234, $CM1234)-1)</f>
        <v/>
      </c>
    </row>
    <row r="1235" spans="1:94" x14ac:dyDescent="0.25">
      <c r="A1235" s="40"/>
      <c r="B1235" s="82" t="str">
        <f>IF($I1235="", "", IFERROR(INDEX('Job Database'!$AE$11:$AE$3035, MATCH($I1235, 'Job Database'!$X$11:$X$3035, 0)), ""))</f>
        <v/>
      </c>
      <c r="C1235" s="69" t="str">
        <f>IF($I1235="", "", IF(COUNTIF('Job Database'!$X$11:$X$3035, $I1235)=0, $AC$5, $AC$4))</f>
        <v/>
      </c>
      <c r="D1235" s="40"/>
      <c r="E1235" s="85" t="str">
        <f>IF($I1235="", "", IF(IFERROR(INDEX('Job Database'!$M$11:$M$3035, MATCH($I1235, 'Job Database'!$X$11:$X$3035, 0)), "")="", "", IFERROR(INDEX('Job Database'!$M$11:$M$3035, MATCH($I1235, 'Job Database'!$X$11:$X$3035, 0)), "")))</f>
        <v/>
      </c>
      <c r="F1235" s="40"/>
      <c r="G1235" s="88" t="str">
        <f t="shared" si="809"/>
        <v/>
      </c>
      <c r="H1235" s="40"/>
      <c r="I1235" s="24"/>
      <c r="J1235" s="34"/>
      <c r="K1235" s="106"/>
      <c r="L1235" s="79"/>
      <c r="M1235" s="34"/>
      <c r="N1235" s="79"/>
      <c r="O1235" s="31"/>
      <c r="P1235" s="53"/>
      <c r="Q1235" s="40"/>
      <c r="S1235" s="41" t="str">
        <f t="shared" si="797"/>
        <v/>
      </c>
      <c r="T1235" s="41" t="str">
        <f t="shared" si="798"/>
        <v/>
      </c>
      <c r="U1235" s="41" t="str">
        <f t="shared" si="810"/>
        <v/>
      </c>
      <c r="W1235" s="74" t="str">
        <f>IF('Job Database'!$X1235="", "", 'Job Database'!$X1235)</f>
        <v/>
      </c>
      <c r="Y1235" s="41" t="str">
        <f>IF($W1235="", "", IF(COUNTIF($I$11:$I$3035, $W1235)&gt;0, "", MAX($Y$10:$Y1234)+1))</f>
        <v/>
      </c>
      <c r="Z1235" s="41">
        <v>1225</v>
      </c>
      <c r="AA1235" s="58" t="str">
        <f t="shared" si="811"/>
        <v/>
      </c>
      <c r="AC1235" s="41" t="str">
        <f t="shared" si="799"/>
        <v/>
      </c>
      <c r="AE1235" s="41" t="str">
        <f t="shared" si="812"/>
        <v/>
      </c>
      <c r="AJ1235" s="154" t="str">
        <f t="shared" si="813"/>
        <v/>
      </c>
      <c r="AL1235" s="120" t="str">
        <f t="shared" si="814"/>
        <v/>
      </c>
      <c r="AM1235" s="104" t="str">
        <f t="shared" si="815"/>
        <v/>
      </c>
      <c r="AN1235" s="104" t="str">
        <f t="shared" si="816"/>
        <v/>
      </c>
      <c r="AO1235" s="104" t="str">
        <f t="shared" si="800"/>
        <v/>
      </c>
      <c r="AP1235" s="104" t="str">
        <f t="shared" si="801"/>
        <v/>
      </c>
      <c r="AQ1235" s="121" t="str">
        <f t="shared" si="817"/>
        <v/>
      </c>
      <c r="AS1235" s="88" t="str">
        <f t="shared" si="802"/>
        <v/>
      </c>
      <c r="AT1235" s="68" t="str">
        <f t="shared" si="818"/>
        <v/>
      </c>
      <c r="AU1235" s="68" t="str">
        <f t="shared" si="819"/>
        <v/>
      </c>
      <c r="AV1235" s="68" t="str">
        <f t="shared" si="820"/>
        <v/>
      </c>
      <c r="AW1235" s="88" t="str">
        <f t="shared" si="803"/>
        <v/>
      </c>
      <c r="AZ1235" s="88" t="str">
        <f t="shared" si="804"/>
        <v/>
      </c>
      <c r="BA1235" s="68" t="str">
        <f t="shared" si="805"/>
        <v/>
      </c>
      <c r="BB1235" s="68" t="str">
        <f t="shared" si="806"/>
        <v/>
      </c>
      <c r="BC1235" s="68" t="str">
        <f t="shared" si="807"/>
        <v/>
      </c>
      <c r="BD1235" s="69" t="str">
        <f t="shared" si="808"/>
        <v/>
      </c>
      <c r="BE1235" s="69" t="str">
        <f t="shared" si="821"/>
        <v/>
      </c>
      <c r="BT1235" s="138" t="str">
        <f t="shared" ca="1" si="822"/>
        <v/>
      </c>
      <c r="BU1235" s="139" t="str">
        <f t="shared" ca="1" si="823"/>
        <v/>
      </c>
      <c r="BW1235" s="138" t="str">
        <f t="shared" si="824"/>
        <v/>
      </c>
      <c r="BX1235" s="104" t="str">
        <f t="shared" si="825"/>
        <v/>
      </c>
      <c r="BY1235" s="139" t="str">
        <f t="shared" si="826"/>
        <v/>
      </c>
      <c r="CA1235" s="138" t="str">
        <f t="shared" si="827"/>
        <v/>
      </c>
      <c r="CB1235" s="104" t="str">
        <f t="shared" si="828"/>
        <v/>
      </c>
      <c r="CC1235" s="139" t="str">
        <f t="shared" si="829"/>
        <v/>
      </c>
      <c r="CE1235" s="162" t="str">
        <f t="shared" si="830"/>
        <v/>
      </c>
      <c r="CF1235" s="163" t="str">
        <f t="shared" si="831"/>
        <v/>
      </c>
      <c r="CG1235" s="164" t="str">
        <f t="shared" si="832"/>
        <v/>
      </c>
      <c r="CI1235" s="162" t="str">
        <f t="shared" si="833"/>
        <v/>
      </c>
      <c r="CJ1235" s="163" t="str">
        <f t="shared" si="795"/>
        <v/>
      </c>
      <c r="CK1235" s="164" t="str">
        <f t="shared" si="796"/>
        <v/>
      </c>
      <c r="CM1235" s="169" t="str">
        <f t="shared" si="834"/>
        <v/>
      </c>
      <c r="CN1235" s="139" t="str">
        <f t="shared" si="835"/>
        <v/>
      </c>
      <c r="CP1235" s="41" t="str">
        <f>IF($CM1235="", "", COUNTIF($CM$11:$CM$3035, "&lt;"&amp;$CM1235)+1+COUNTIF($CM$11:$CM1235, $CM1235)-1)</f>
        <v/>
      </c>
    </row>
    <row r="1236" spans="1:94" x14ac:dyDescent="0.25">
      <c r="A1236" s="40"/>
      <c r="B1236" s="82" t="str">
        <f>IF($I1236="", "", IFERROR(INDEX('Job Database'!$AE$11:$AE$3035, MATCH($I1236, 'Job Database'!$X$11:$X$3035, 0)), ""))</f>
        <v/>
      </c>
      <c r="C1236" s="69" t="str">
        <f>IF($I1236="", "", IF(COUNTIF('Job Database'!$X$11:$X$3035, $I1236)=0, $AC$5, $AC$4))</f>
        <v/>
      </c>
      <c r="D1236" s="40"/>
      <c r="E1236" s="85" t="str">
        <f>IF($I1236="", "", IF(IFERROR(INDEX('Job Database'!$M$11:$M$3035, MATCH($I1236, 'Job Database'!$X$11:$X$3035, 0)), "")="", "", IFERROR(INDEX('Job Database'!$M$11:$M$3035, MATCH($I1236, 'Job Database'!$X$11:$X$3035, 0)), "")))</f>
        <v/>
      </c>
      <c r="F1236" s="40"/>
      <c r="G1236" s="88" t="str">
        <f t="shared" si="809"/>
        <v/>
      </c>
      <c r="H1236" s="40"/>
      <c r="I1236" s="24"/>
      <c r="J1236" s="34"/>
      <c r="K1236" s="106"/>
      <c r="L1236" s="79"/>
      <c r="M1236" s="34"/>
      <c r="N1236" s="79"/>
      <c r="O1236" s="31"/>
      <c r="P1236" s="53"/>
      <c r="Q1236" s="40"/>
      <c r="S1236" s="41" t="str">
        <f t="shared" si="797"/>
        <v/>
      </c>
      <c r="T1236" s="41" t="str">
        <f t="shared" si="798"/>
        <v/>
      </c>
      <c r="U1236" s="41" t="str">
        <f t="shared" si="810"/>
        <v/>
      </c>
      <c r="W1236" s="74" t="str">
        <f>IF('Job Database'!$X1236="", "", 'Job Database'!$X1236)</f>
        <v/>
      </c>
      <c r="Y1236" s="41" t="str">
        <f>IF($W1236="", "", IF(COUNTIF($I$11:$I$3035, $W1236)&gt;0, "", MAX($Y$10:$Y1235)+1))</f>
        <v/>
      </c>
      <c r="Z1236" s="41">
        <v>1226</v>
      </c>
      <c r="AA1236" s="58" t="str">
        <f t="shared" si="811"/>
        <v/>
      </c>
      <c r="AC1236" s="41" t="str">
        <f t="shared" si="799"/>
        <v/>
      </c>
      <c r="AE1236" s="41" t="str">
        <f t="shared" si="812"/>
        <v/>
      </c>
      <c r="AJ1236" s="154" t="str">
        <f t="shared" si="813"/>
        <v/>
      </c>
      <c r="AL1236" s="120" t="str">
        <f t="shared" si="814"/>
        <v/>
      </c>
      <c r="AM1236" s="104" t="str">
        <f t="shared" si="815"/>
        <v/>
      </c>
      <c r="AN1236" s="104" t="str">
        <f t="shared" si="816"/>
        <v/>
      </c>
      <c r="AO1236" s="104" t="str">
        <f t="shared" si="800"/>
        <v/>
      </c>
      <c r="AP1236" s="104" t="str">
        <f t="shared" si="801"/>
        <v/>
      </c>
      <c r="AQ1236" s="121" t="str">
        <f t="shared" si="817"/>
        <v/>
      </c>
      <c r="AS1236" s="88" t="str">
        <f t="shared" si="802"/>
        <v/>
      </c>
      <c r="AT1236" s="68" t="str">
        <f t="shared" si="818"/>
        <v/>
      </c>
      <c r="AU1236" s="68" t="str">
        <f t="shared" si="819"/>
        <v/>
      </c>
      <c r="AV1236" s="68" t="str">
        <f t="shared" si="820"/>
        <v/>
      </c>
      <c r="AW1236" s="88" t="str">
        <f t="shared" si="803"/>
        <v/>
      </c>
      <c r="AZ1236" s="88" t="str">
        <f t="shared" si="804"/>
        <v/>
      </c>
      <c r="BA1236" s="68" t="str">
        <f t="shared" si="805"/>
        <v/>
      </c>
      <c r="BB1236" s="68" t="str">
        <f t="shared" si="806"/>
        <v/>
      </c>
      <c r="BC1236" s="68" t="str">
        <f t="shared" si="807"/>
        <v/>
      </c>
      <c r="BD1236" s="69" t="str">
        <f t="shared" si="808"/>
        <v/>
      </c>
      <c r="BE1236" s="69" t="str">
        <f t="shared" si="821"/>
        <v/>
      </c>
      <c r="BT1236" s="138" t="str">
        <f t="shared" ca="1" si="822"/>
        <v/>
      </c>
      <c r="BU1236" s="139" t="str">
        <f t="shared" ca="1" si="823"/>
        <v/>
      </c>
      <c r="BW1236" s="138" t="str">
        <f t="shared" si="824"/>
        <v/>
      </c>
      <c r="BX1236" s="104" t="str">
        <f t="shared" si="825"/>
        <v/>
      </c>
      <c r="BY1236" s="139" t="str">
        <f t="shared" si="826"/>
        <v/>
      </c>
      <c r="CA1236" s="138" t="str">
        <f t="shared" si="827"/>
        <v/>
      </c>
      <c r="CB1236" s="104" t="str">
        <f t="shared" si="828"/>
        <v/>
      </c>
      <c r="CC1236" s="139" t="str">
        <f t="shared" si="829"/>
        <v/>
      </c>
      <c r="CE1236" s="162" t="str">
        <f t="shared" si="830"/>
        <v/>
      </c>
      <c r="CF1236" s="163" t="str">
        <f t="shared" si="831"/>
        <v/>
      </c>
      <c r="CG1236" s="164" t="str">
        <f t="shared" si="832"/>
        <v/>
      </c>
      <c r="CI1236" s="162" t="str">
        <f t="shared" si="833"/>
        <v/>
      </c>
      <c r="CJ1236" s="163" t="str">
        <f t="shared" si="795"/>
        <v/>
      </c>
      <c r="CK1236" s="164" t="str">
        <f t="shared" si="796"/>
        <v/>
      </c>
      <c r="CM1236" s="169" t="str">
        <f t="shared" si="834"/>
        <v/>
      </c>
      <c r="CN1236" s="139" t="str">
        <f t="shared" si="835"/>
        <v/>
      </c>
      <c r="CP1236" s="41" t="str">
        <f>IF($CM1236="", "", COUNTIF($CM$11:$CM$3035, "&lt;"&amp;$CM1236)+1+COUNTIF($CM$11:$CM1236, $CM1236)-1)</f>
        <v/>
      </c>
    </row>
    <row r="1237" spans="1:94" x14ac:dyDescent="0.25">
      <c r="A1237" s="40"/>
      <c r="B1237" s="82" t="str">
        <f>IF($I1237="", "", IFERROR(INDEX('Job Database'!$AE$11:$AE$3035, MATCH($I1237, 'Job Database'!$X$11:$X$3035, 0)), ""))</f>
        <v/>
      </c>
      <c r="C1237" s="69" t="str">
        <f>IF($I1237="", "", IF(COUNTIF('Job Database'!$X$11:$X$3035, $I1237)=0, $AC$5, $AC$4))</f>
        <v/>
      </c>
      <c r="D1237" s="40"/>
      <c r="E1237" s="85" t="str">
        <f>IF($I1237="", "", IF(IFERROR(INDEX('Job Database'!$M$11:$M$3035, MATCH($I1237, 'Job Database'!$X$11:$X$3035, 0)), "")="", "", IFERROR(INDEX('Job Database'!$M$11:$M$3035, MATCH($I1237, 'Job Database'!$X$11:$X$3035, 0)), "")))</f>
        <v/>
      </c>
      <c r="F1237" s="40"/>
      <c r="G1237" s="88" t="str">
        <f t="shared" si="809"/>
        <v/>
      </c>
      <c r="H1237" s="40"/>
      <c r="I1237" s="24"/>
      <c r="J1237" s="34"/>
      <c r="K1237" s="106"/>
      <c r="L1237" s="79"/>
      <c r="M1237" s="34"/>
      <c r="N1237" s="79"/>
      <c r="O1237" s="31"/>
      <c r="P1237" s="53"/>
      <c r="Q1237" s="40"/>
      <c r="S1237" s="41" t="str">
        <f t="shared" si="797"/>
        <v/>
      </c>
      <c r="T1237" s="41" t="str">
        <f t="shared" si="798"/>
        <v/>
      </c>
      <c r="U1237" s="41" t="str">
        <f t="shared" si="810"/>
        <v/>
      </c>
      <c r="W1237" s="74" t="str">
        <f>IF('Job Database'!$X1237="", "", 'Job Database'!$X1237)</f>
        <v/>
      </c>
      <c r="Y1237" s="41" t="str">
        <f>IF($W1237="", "", IF(COUNTIF($I$11:$I$3035, $W1237)&gt;0, "", MAX($Y$10:$Y1236)+1))</f>
        <v/>
      </c>
      <c r="Z1237" s="41">
        <v>1227</v>
      </c>
      <c r="AA1237" s="58" t="str">
        <f t="shared" si="811"/>
        <v/>
      </c>
      <c r="AC1237" s="41" t="str">
        <f t="shared" si="799"/>
        <v/>
      </c>
      <c r="AE1237" s="41" t="str">
        <f t="shared" si="812"/>
        <v/>
      </c>
      <c r="AJ1237" s="154" t="str">
        <f t="shared" si="813"/>
        <v/>
      </c>
      <c r="AL1237" s="120" t="str">
        <f t="shared" si="814"/>
        <v/>
      </c>
      <c r="AM1237" s="104" t="str">
        <f t="shared" si="815"/>
        <v/>
      </c>
      <c r="AN1237" s="104" t="str">
        <f t="shared" si="816"/>
        <v/>
      </c>
      <c r="AO1237" s="104" t="str">
        <f t="shared" si="800"/>
        <v/>
      </c>
      <c r="AP1237" s="104" t="str">
        <f t="shared" si="801"/>
        <v/>
      </c>
      <c r="AQ1237" s="121" t="str">
        <f t="shared" si="817"/>
        <v/>
      </c>
      <c r="AS1237" s="88" t="str">
        <f t="shared" si="802"/>
        <v/>
      </c>
      <c r="AT1237" s="68" t="str">
        <f t="shared" si="818"/>
        <v/>
      </c>
      <c r="AU1237" s="68" t="str">
        <f t="shared" si="819"/>
        <v/>
      </c>
      <c r="AV1237" s="68" t="str">
        <f t="shared" si="820"/>
        <v/>
      </c>
      <c r="AW1237" s="88" t="str">
        <f t="shared" si="803"/>
        <v/>
      </c>
      <c r="AZ1237" s="88" t="str">
        <f t="shared" si="804"/>
        <v/>
      </c>
      <c r="BA1237" s="68" t="str">
        <f t="shared" si="805"/>
        <v/>
      </c>
      <c r="BB1237" s="68" t="str">
        <f t="shared" si="806"/>
        <v/>
      </c>
      <c r="BC1237" s="68" t="str">
        <f t="shared" si="807"/>
        <v/>
      </c>
      <c r="BD1237" s="69" t="str">
        <f t="shared" si="808"/>
        <v/>
      </c>
      <c r="BE1237" s="69" t="str">
        <f t="shared" si="821"/>
        <v/>
      </c>
      <c r="BT1237" s="138" t="str">
        <f t="shared" ca="1" si="822"/>
        <v/>
      </c>
      <c r="BU1237" s="139" t="str">
        <f t="shared" ca="1" si="823"/>
        <v/>
      </c>
      <c r="BW1237" s="138" t="str">
        <f t="shared" si="824"/>
        <v/>
      </c>
      <c r="BX1237" s="104" t="str">
        <f t="shared" si="825"/>
        <v/>
      </c>
      <c r="BY1237" s="139" t="str">
        <f t="shared" si="826"/>
        <v/>
      </c>
      <c r="CA1237" s="138" t="str">
        <f t="shared" si="827"/>
        <v/>
      </c>
      <c r="CB1237" s="104" t="str">
        <f t="shared" si="828"/>
        <v/>
      </c>
      <c r="CC1237" s="139" t="str">
        <f t="shared" si="829"/>
        <v/>
      </c>
      <c r="CE1237" s="162" t="str">
        <f t="shared" si="830"/>
        <v/>
      </c>
      <c r="CF1237" s="163" t="str">
        <f t="shared" si="831"/>
        <v/>
      </c>
      <c r="CG1237" s="164" t="str">
        <f t="shared" si="832"/>
        <v/>
      </c>
      <c r="CI1237" s="162" t="str">
        <f t="shared" si="833"/>
        <v/>
      </c>
      <c r="CJ1237" s="163" t="str">
        <f t="shared" si="795"/>
        <v/>
      </c>
      <c r="CK1237" s="164" t="str">
        <f t="shared" si="796"/>
        <v/>
      </c>
      <c r="CM1237" s="169" t="str">
        <f t="shared" si="834"/>
        <v/>
      </c>
      <c r="CN1237" s="139" t="str">
        <f t="shared" si="835"/>
        <v/>
      </c>
      <c r="CP1237" s="41" t="str">
        <f>IF($CM1237="", "", COUNTIF($CM$11:$CM$3035, "&lt;"&amp;$CM1237)+1+COUNTIF($CM$11:$CM1237, $CM1237)-1)</f>
        <v/>
      </c>
    </row>
    <row r="1238" spans="1:94" x14ac:dyDescent="0.25">
      <c r="A1238" s="40"/>
      <c r="B1238" s="82" t="str">
        <f>IF($I1238="", "", IFERROR(INDEX('Job Database'!$AE$11:$AE$3035, MATCH($I1238, 'Job Database'!$X$11:$X$3035, 0)), ""))</f>
        <v/>
      </c>
      <c r="C1238" s="69" t="str">
        <f>IF($I1238="", "", IF(COUNTIF('Job Database'!$X$11:$X$3035, $I1238)=0, $AC$5, $AC$4))</f>
        <v/>
      </c>
      <c r="D1238" s="40"/>
      <c r="E1238" s="85" t="str">
        <f>IF($I1238="", "", IF(IFERROR(INDEX('Job Database'!$M$11:$M$3035, MATCH($I1238, 'Job Database'!$X$11:$X$3035, 0)), "")="", "", IFERROR(INDEX('Job Database'!$M$11:$M$3035, MATCH($I1238, 'Job Database'!$X$11:$X$3035, 0)), "")))</f>
        <v/>
      </c>
      <c r="F1238" s="40"/>
      <c r="G1238" s="88" t="str">
        <f t="shared" si="809"/>
        <v/>
      </c>
      <c r="H1238" s="40"/>
      <c r="I1238" s="24"/>
      <c r="J1238" s="34"/>
      <c r="K1238" s="106"/>
      <c r="L1238" s="79"/>
      <c r="M1238" s="34"/>
      <c r="N1238" s="79"/>
      <c r="O1238" s="31"/>
      <c r="P1238" s="53"/>
      <c r="Q1238" s="40"/>
      <c r="S1238" s="41" t="str">
        <f t="shared" si="797"/>
        <v/>
      </c>
      <c r="T1238" s="41" t="str">
        <f t="shared" si="798"/>
        <v/>
      </c>
      <c r="U1238" s="41" t="str">
        <f t="shared" si="810"/>
        <v/>
      </c>
      <c r="W1238" s="74" t="str">
        <f>IF('Job Database'!$X1238="", "", 'Job Database'!$X1238)</f>
        <v/>
      </c>
      <c r="Y1238" s="41" t="str">
        <f>IF($W1238="", "", IF(COUNTIF($I$11:$I$3035, $W1238)&gt;0, "", MAX($Y$10:$Y1237)+1))</f>
        <v/>
      </c>
      <c r="Z1238" s="41">
        <v>1228</v>
      </c>
      <c r="AA1238" s="58" t="str">
        <f t="shared" si="811"/>
        <v/>
      </c>
      <c r="AC1238" s="41" t="str">
        <f t="shared" si="799"/>
        <v/>
      </c>
      <c r="AE1238" s="41" t="str">
        <f t="shared" si="812"/>
        <v/>
      </c>
      <c r="AJ1238" s="154" t="str">
        <f t="shared" si="813"/>
        <v/>
      </c>
      <c r="AL1238" s="120" t="str">
        <f t="shared" si="814"/>
        <v/>
      </c>
      <c r="AM1238" s="104" t="str">
        <f t="shared" si="815"/>
        <v/>
      </c>
      <c r="AN1238" s="104" t="str">
        <f t="shared" si="816"/>
        <v/>
      </c>
      <c r="AO1238" s="104" t="str">
        <f t="shared" si="800"/>
        <v/>
      </c>
      <c r="AP1238" s="104" t="str">
        <f t="shared" si="801"/>
        <v/>
      </c>
      <c r="AQ1238" s="121" t="str">
        <f t="shared" si="817"/>
        <v/>
      </c>
      <c r="AS1238" s="88" t="str">
        <f t="shared" si="802"/>
        <v/>
      </c>
      <c r="AT1238" s="68" t="str">
        <f t="shared" si="818"/>
        <v/>
      </c>
      <c r="AU1238" s="68" t="str">
        <f t="shared" si="819"/>
        <v/>
      </c>
      <c r="AV1238" s="68" t="str">
        <f t="shared" si="820"/>
        <v/>
      </c>
      <c r="AW1238" s="88" t="str">
        <f t="shared" si="803"/>
        <v/>
      </c>
      <c r="AZ1238" s="88" t="str">
        <f t="shared" si="804"/>
        <v/>
      </c>
      <c r="BA1238" s="68" t="str">
        <f t="shared" si="805"/>
        <v/>
      </c>
      <c r="BB1238" s="68" t="str">
        <f t="shared" si="806"/>
        <v/>
      </c>
      <c r="BC1238" s="68" t="str">
        <f t="shared" si="807"/>
        <v/>
      </c>
      <c r="BD1238" s="69" t="str">
        <f t="shared" si="808"/>
        <v/>
      </c>
      <c r="BE1238" s="69" t="str">
        <f t="shared" si="821"/>
        <v/>
      </c>
      <c r="BT1238" s="138" t="str">
        <f t="shared" ca="1" si="822"/>
        <v/>
      </c>
      <c r="BU1238" s="139" t="str">
        <f t="shared" ca="1" si="823"/>
        <v/>
      </c>
      <c r="BW1238" s="138" t="str">
        <f t="shared" si="824"/>
        <v/>
      </c>
      <c r="BX1238" s="104" t="str">
        <f t="shared" si="825"/>
        <v/>
      </c>
      <c r="BY1238" s="139" t="str">
        <f t="shared" si="826"/>
        <v/>
      </c>
      <c r="CA1238" s="138" t="str">
        <f t="shared" si="827"/>
        <v/>
      </c>
      <c r="CB1238" s="104" t="str">
        <f t="shared" si="828"/>
        <v/>
      </c>
      <c r="CC1238" s="139" t="str">
        <f t="shared" si="829"/>
        <v/>
      </c>
      <c r="CE1238" s="162" t="str">
        <f t="shared" si="830"/>
        <v/>
      </c>
      <c r="CF1238" s="163" t="str">
        <f t="shared" si="831"/>
        <v/>
      </c>
      <c r="CG1238" s="164" t="str">
        <f t="shared" si="832"/>
        <v/>
      </c>
      <c r="CI1238" s="162" t="str">
        <f t="shared" si="833"/>
        <v/>
      </c>
      <c r="CJ1238" s="163" t="str">
        <f t="shared" si="795"/>
        <v/>
      </c>
      <c r="CK1238" s="164" t="str">
        <f t="shared" si="796"/>
        <v/>
      </c>
      <c r="CM1238" s="169" t="str">
        <f t="shared" si="834"/>
        <v/>
      </c>
      <c r="CN1238" s="139" t="str">
        <f t="shared" si="835"/>
        <v/>
      </c>
      <c r="CP1238" s="41" t="str">
        <f>IF($CM1238="", "", COUNTIF($CM$11:$CM$3035, "&lt;"&amp;$CM1238)+1+COUNTIF($CM$11:$CM1238, $CM1238)-1)</f>
        <v/>
      </c>
    </row>
    <row r="1239" spans="1:94" x14ac:dyDescent="0.25">
      <c r="A1239" s="40"/>
      <c r="B1239" s="82" t="str">
        <f>IF($I1239="", "", IFERROR(INDEX('Job Database'!$AE$11:$AE$3035, MATCH($I1239, 'Job Database'!$X$11:$X$3035, 0)), ""))</f>
        <v/>
      </c>
      <c r="C1239" s="69" t="str">
        <f>IF($I1239="", "", IF(COUNTIF('Job Database'!$X$11:$X$3035, $I1239)=0, $AC$5, $AC$4))</f>
        <v/>
      </c>
      <c r="D1239" s="40"/>
      <c r="E1239" s="85" t="str">
        <f>IF($I1239="", "", IF(IFERROR(INDEX('Job Database'!$M$11:$M$3035, MATCH($I1239, 'Job Database'!$X$11:$X$3035, 0)), "")="", "", IFERROR(INDEX('Job Database'!$M$11:$M$3035, MATCH($I1239, 'Job Database'!$X$11:$X$3035, 0)), "")))</f>
        <v/>
      </c>
      <c r="F1239" s="40"/>
      <c r="G1239" s="88" t="str">
        <f t="shared" si="809"/>
        <v/>
      </c>
      <c r="H1239" s="40"/>
      <c r="I1239" s="24"/>
      <c r="J1239" s="34"/>
      <c r="K1239" s="106"/>
      <c r="L1239" s="79"/>
      <c r="M1239" s="34"/>
      <c r="N1239" s="79"/>
      <c r="O1239" s="31"/>
      <c r="P1239" s="53"/>
      <c r="Q1239" s="40"/>
      <c r="S1239" s="41" t="str">
        <f t="shared" si="797"/>
        <v/>
      </c>
      <c r="T1239" s="41" t="str">
        <f t="shared" si="798"/>
        <v/>
      </c>
      <c r="U1239" s="41" t="str">
        <f t="shared" si="810"/>
        <v/>
      </c>
      <c r="W1239" s="74" t="str">
        <f>IF('Job Database'!$X1239="", "", 'Job Database'!$X1239)</f>
        <v/>
      </c>
      <c r="Y1239" s="41" t="str">
        <f>IF($W1239="", "", IF(COUNTIF($I$11:$I$3035, $W1239)&gt;0, "", MAX($Y$10:$Y1238)+1))</f>
        <v/>
      </c>
      <c r="Z1239" s="41">
        <v>1229</v>
      </c>
      <c r="AA1239" s="58" t="str">
        <f t="shared" si="811"/>
        <v/>
      </c>
      <c r="AC1239" s="41" t="str">
        <f t="shared" si="799"/>
        <v/>
      </c>
      <c r="AE1239" s="41" t="str">
        <f t="shared" si="812"/>
        <v/>
      </c>
      <c r="AJ1239" s="154" t="str">
        <f t="shared" si="813"/>
        <v/>
      </c>
      <c r="AL1239" s="120" t="str">
        <f t="shared" si="814"/>
        <v/>
      </c>
      <c r="AM1239" s="104" t="str">
        <f t="shared" si="815"/>
        <v/>
      </c>
      <c r="AN1239" s="104" t="str">
        <f t="shared" si="816"/>
        <v/>
      </c>
      <c r="AO1239" s="104" t="str">
        <f t="shared" si="800"/>
        <v/>
      </c>
      <c r="AP1239" s="104" t="str">
        <f t="shared" si="801"/>
        <v/>
      </c>
      <c r="AQ1239" s="121" t="str">
        <f t="shared" si="817"/>
        <v/>
      </c>
      <c r="AS1239" s="88" t="str">
        <f t="shared" si="802"/>
        <v/>
      </c>
      <c r="AT1239" s="68" t="str">
        <f t="shared" si="818"/>
        <v/>
      </c>
      <c r="AU1239" s="68" t="str">
        <f t="shared" si="819"/>
        <v/>
      </c>
      <c r="AV1239" s="68" t="str">
        <f t="shared" si="820"/>
        <v/>
      </c>
      <c r="AW1239" s="88" t="str">
        <f t="shared" si="803"/>
        <v/>
      </c>
      <c r="AZ1239" s="88" t="str">
        <f t="shared" si="804"/>
        <v/>
      </c>
      <c r="BA1239" s="68" t="str">
        <f t="shared" si="805"/>
        <v/>
      </c>
      <c r="BB1239" s="68" t="str">
        <f t="shared" si="806"/>
        <v/>
      </c>
      <c r="BC1239" s="68" t="str">
        <f t="shared" si="807"/>
        <v/>
      </c>
      <c r="BD1239" s="69" t="str">
        <f t="shared" si="808"/>
        <v/>
      </c>
      <c r="BE1239" s="69" t="str">
        <f t="shared" si="821"/>
        <v/>
      </c>
      <c r="BT1239" s="138" t="str">
        <f t="shared" ca="1" si="822"/>
        <v/>
      </c>
      <c r="BU1239" s="139" t="str">
        <f t="shared" ca="1" si="823"/>
        <v/>
      </c>
      <c r="BW1239" s="138" t="str">
        <f t="shared" si="824"/>
        <v/>
      </c>
      <c r="BX1239" s="104" t="str">
        <f t="shared" si="825"/>
        <v/>
      </c>
      <c r="BY1239" s="139" t="str">
        <f t="shared" si="826"/>
        <v/>
      </c>
      <c r="CA1239" s="138" t="str">
        <f t="shared" si="827"/>
        <v/>
      </c>
      <c r="CB1239" s="104" t="str">
        <f t="shared" si="828"/>
        <v/>
      </c>
      <c r="CC1239" s="139" t="str">
        <f t="shared" si="829"/>
        <v/>
      </c>
      <c r="CE1239" s="162" t="str">
        <f t="shared" si="830"/>
        <v/>
      </c>
      <c r="CF1239" s="163" t="str">
        <f t="shared" si="831"/>
        <v/>
      </c>
      <c r="CG1239" s="164" t="str">
        <f t="shared" si="832"/>
        <v/>
      </c>
      <c r="CI1239" s="162" t="str">
        <f t="shared" si="833"/>
        <v/>
      </c>
      <c r="CJ1239" s="163" t="str">
        <f t="shared" si="795"/>
        <v/>
      </c>
      <c r="CK1239" s="164" t="str">
        <f t="shared" si="796"/>
        <v/>
      </c>
      <c r="CM1239" s="169" t="str">
        <f t="shared" si="834"/>
        <v/>
      </c>
      <c r="CN1239" s="139" t="str">
        <f t="shared" si="835"/>
        <v/>
      </c>
      <c r="CP1239" s="41" t="str">
        <f>IF($CM1239="", "", COUNTIF($CM$11:$CM$3035, "&lt;"&amp;$CM1239)+1+COUNTIF($CM$11:$CM1239, $CM1239)-1)</f>
        <v/>
      </c>
    </row>
    <row r="1240" spans="1:94" x14ac:dyDescent="0.25">
      <c r="A1240" s="40"/>
      <c r="B1240" s="82" t="str">
        <f>IF($I1240="", "", IFERROR(INDEX('Job Database'!$AE$11:$AE$3035, MATCH($I1240, 'Job Database'!$X$11:$X$3035, 0)), ""))</f>
        <v/>
      </c>
      <c r="C1240" s="69" t="str">
        <f>IF($I1240="", "", IF(COUNTIF('Job Database'!$X$11:$X$3035, $I1240)=0, $AC$5, $AC$4))</f>
        <v/>
      </c>
      <c r="D1240" s="40"/>
      <c r="E1240" s="85" t="str">
        <f>IF($I1240="", "", IF(IFERROR(INDEX('Job Database'!$M$11:$M$3035, MATCH($I1240, 'Job Database'!$X$11:$X$3035, 0)), "")="", "", IFERROR(INDEX('Job Database'!$M$11:$M$3035, MATCH($I1240, 'Job Database'!$X$11:$X$3035, 0)), "")))</f>
        <v/>
      </c>
      <c r="F1240" s="40"/>
      <c r="G1240" s="88" t="str">
        <f t="shared" si="809"/>
        <v/>
      </c>
      <c r="H1240" s="40"/>
      <c r="I1240" s="24"/>
      <c r="J1240" s="34"/>
      <c r="K1240" s="106"/>
      <c r="L1240" s="79"/>
      <c r="M1240" s="34"/>
      <c r="N1240" s="79"/>
      <c r="O1240" s="31"/>
      <c r="P1240" s="53"/>
      <c r="Q1240" s="40"/>
      <c r="S1240" s="41" t="str">
        <f t="shared" si="797"/>
        <v/>
      </c>
      <c r="T1240" s="41" t="str">
        <f t="shared" si="798"/>
        <v/>
      </c>
      <c r="U1240" s="41" t="str">
        <f t="shared" si="810"/>
        <v/>
      </c>
      <c r="W1240" s="74" t="str">
        <f>IF('Job Database'!$X1240="", "", 'Job Database'!$X1240)</f>
        <v/>
      </c>
      <c r="Y1240" s="41" t="str">
        <f>IF($W1240="", "", IF(COUNTIF($I$11:$I$3035, $W1240)&gt;0, "", MAX($Y$10:$Y1239)+1))</f>
        <v/>
      </c>
      <c r="Z1240" s="41">
        <v>1230</v>
      </c>
      <c r="AA1240" s="58" t="str">
        <f t="shared" si="811"/>
        <v/>
      </c>
      <c r="AC1240" s="41" t="str">
        <f t="shared" si="799"/>
        <v/>
      </c>
      <c r="AE1240" s="41" t="str">
        <f t="shared" si="812"/>
        <v/>
      </c>
      <c r="AJ1240" s="154" t="str">
        <f t="shared" si="813"/>
        <v/>
      </c>
      <c r="AL1240" s="120" t="str">
        <f t="shared" si="814"/>
        <v/>
      </c>
      <c r="AM1240" s="104" t="str">
        <f t="shared" si="815"/>
        <v/>
      </c>
      <c r="AN1240" s="104" t="str">
        <f t="shared" si="816"/>
        <v/>
      </c>
      <c r="AO1240" s="104" t="str">
        <f t="shared" si="800"/>
        <v/>
      </c>
      <c r="AP1240" s="104" t="str">
        <f t="shared" si="801"/>
        <v/>
      </c>
      <c r="AQ1240" s="121" t="str">
        <f t="shared" si="817"/>
        <v/>
      </c>
      <c r="AS1240" s="88" t="str">
        <f t="shared" si="802"/>
        <v/>
      </c>
      <c r="AT1240" s="68" t="str">
        <f t="shared" si="818"/>
        <v/>
      </c>
      <c r="AU1240" s="68" t="str">
        <f t="shared" si="819"/>
        <v/>
      </c>
      <c r="AV1240" s="68" t="str">
        <f t="shared" si="820"/>
        <v/>
      </c>
      <c r="AW1240" s="88" t="str">
        <f t="shared" si="803"/>
        <v/>
      </c>
      <c r="AZ1240" s="88" t="str">
        <f t="shared" si="804"/>
        <v/>
      </c>
      <c r="BA1240" s="68" t="str">
        <f t="shared" si="805"/>
        <v/>
      </c>
      <c r="BB1240" s="68" t="str">
        <f t="shared" si="806"/>
        <v/>
      </c>
      <c r="BC1240" s="68" t="str">
        <f t="shared" si="807"/>
        <v/>
      </c>
      <c r="BD1240" s="69" t="str">
        <f t="shared" si="808"/>
        <v/>
      </c>
      <c r="BE1240" s="69" t="str">
        <f t="shared" si="821"/>
        <v/>
      </c>
      <c r="BT1240" s="138" t="str">
        <f t="shared" ca="1" si="822"/>
        <v/>
      </c>
      <c r="BU1240" s="139" t="str">
        <f t="shared" ca="1" si="823"/>
        <v/>
      </c>
      <c r="BW1240" s="138" t="str">
        <f t="shared" si="824"/>
        <v/>
      </c>
      <c r="BX1240" s="104" t="str">
        <f t="shared" si="825"/>
        <v/>
      </c>
      <c r="BY1240" s="139" t="str">
        <f t="shared" si="826"/>
        <v/>
      </c>
      <c r="CA1240" s="138" t="str">
        <f t="shared" si="827"/>
        <v/>
      </c>
      <c r="CB1240" s="104" t="str">
        <f t="shared" si="828"/>
        <v/>
      </c>
      <c r="CC1240" s="139" t="str">
        <f t="shared" si="829"/>
        <v/>
      </c>
      <c r="CE1240" s="162" t="str">
        <f t="shared" si="830"/>
        <v/>
      </c>
      <c r="CF1240" s="163" t="str">
        <f t="shared" si="831"/>
        <v/>
      </c>
      <c r="CG1240" s="164" t="str">
        <f t="shared" si="832"/>
        <v/>
      </c>
      <c r="CI1240" s="162" t="str">
        <f t="shared" si="833"/>
        <v/>
      </c>
      <c r="CJ1240" s="163" t="str">
        <f t="shared" si="795"/>
        <v/>
      </c>
      <c r="CK1240" s="164" t="str">
        <f t="shared" si="796"/>
        <v/>
      </c>
      <c r="CM1240" s="169" t="str">
        <f t="shared" si="834"/>
        <v/>
      </c>
      <c r="CN1240" s="139" t="str">
        <f t="shared" si="835"/>
        <v/>
      </c>
      <c r="CP1240" s="41" t="str">
        <f>IF($CM1240="", "", COUNTIF($CM$11:$CM$3035, "&lt;"&amp;$CM1240)+1+COUNTIF($CM$11:$CM1240, $CM1240)-1)</f>
        <v/>
      </c>
    </row>
    <row r="1241" spans="1:94" x14ac:dyDescent="0.25">
      <c r="A1241" s="40"/>
      <c r="B1241" s="82" t="str">
        <f>IF($I1241="", "", IFERROR(INDEX('Job Database'!$AE$11:$AE$3035, MATCH($I1241, 'Job Database'!$X$11:$X$3035, 0)), ""))</f>
        <v/>
      </c>
      <c r="C1241" s="69" t="str">
        <f>IF($I1241="", "", IF(COUNTIF('Job Database'!$X$11:$X$3035, $I1241)=0, $AC$5, $AC$4))</f>
        <v/>
      </c>
      <c r="D1241" s="40"/>
      <c r="E1241" s="85" t="str">
        <f>IF($I1241="", "", IF(IFERROR(INDEX('Job Database'!$M$11:$M$3035, MATCH($I1241, 'Job Database'!$X$11:$X$3035, 0)), "")="", "", IFERROR(INDEX('Job Database'!$M$11:$M$3035, MATCH($I1241, 'Job Database'!$X$11:$X$3035, 0)), "")))</f>
        <v/>
      </c>
      <c r="F1241" s="40"/>
      <c r="G1241" s="88" t="str">
        <f t="shared" si="809"/>
        <v/>
      </c>
      <c r="H1241" s="40"/>
      <c r="I1241" s="24"/>
      <c r="J1241" s="34"/>
      <c r="K1241" s="106"/>
      <c r="L1241" s="79"/>
      <c r="M1241" s="34"/>
      <c r="N1241" s="79"/>
      <c r="O1241" s="31"/>
      <c r="P1241" s="53"/>
      <c r="Q1241" s="40"/>
      <c r="S1241" s="41" t="str">
        <f t="shared" si="797"/>
        <v/>
      </c>
      <c r="T1241" s="41" t="str">
        <f t="shared" si="798"/>
        <v/>
      </c>
      <c r="U1241" s="41" t="str">
        <f t="shared" si="810"/>
        <v/>
      </c>
      <c r="W1241" s="74" t="str">
        <f>IF('Job Database'!$X1241="", "", 'Job Database'!$X1241)</f>
        <v/>
      </c>
      <c r="Y1241" s="41" t="str">
        <f>IF($W1241="", "", IF(COUNTIF($I$11:$I$3035, $W1241)&gt;0, "", MAX($Y$10:$Y1240)+1))</f>
        <v/>
      </c>
      <c r="Z1241" s="41">
        <v>1231</v>
      </c>
      <c r="AA1241" s="58" t="str">
        <f t="shared" si="811"/>
        <v/>
      </c>
      <c r="AC1241" s="41" t="str">
        <f t="shared" si="799"/>
        <v/>
      </c>
      <c r="AE1241" s="41" t="str">
        <f t="shared" si="812"/>
        <v/>
      </c>
      <c r="AJ1241" s="154" t="str">
        <f t="shared" si="813"/>
        <v/>
      </c>
      <c r="AL1241" s="120" t="str">
        <f t="shared" si="814"/>
        <v/>
      </c>
      <c r="AM1241" s="104" t="str">
        <f t="shared" si="815"/>
        <v/>
      </c>
      <c r="AN1241" s="104" t="str">
        <f t="shared" si="816"/>
        <v/>
      </c>
      <c r="AO1241" s="104" t="str">
        <f t="shared" si="800"/>
        <v/>
      </c>
      <c r="AP1241" s="104" t="str">
        <f t="shared" si="801"/>
        <v/>
      </c>
      <c r="AQ1241" s="121" t="str">
        <f t="shared" si="817"/>
        <v/>
      </c>
      <c r="AS1241" s="88" t="str">
        <f t="shared" si="802"/>
        <v/>
      </c>
      <c r="AT1241" s="68" t="str">
        <f t="shared" si="818"/>
        <v/>
      </c>
      <c r="AU1241" s="68" t="str">
        <f t="shared" si="819"/>
        <v/>
      </c>
      <c r="AV1241" s="68" t="str">
        <f t="shared" si="820"/>
        <v/>
      </c>
      <c r="AW1241" s="88" t="str">
        <f t="shared" si="803"/>
        <v/>
      </c>
      <c r="AZ1241" s="88" t="str">
        <f t="shared" si="804"/>
        <v/>
      </c>
      <c r="BA1241" s="68" t="str">
        <f t="shared" si="805"/>
        <v/>
      </c>
      <c r="BB1241" s="68" t="str">
        <f t="shared" si="806"/>
        <v/>
      </c>
      <c r="BC1241" s="68" t="str">
        <f t="shared" si="807"/>
        <v/>
      </c>
      <c r="BD1241" s="69" t="str">
        <f t="shared" si="808"/>
        <v/>
      </c>
      <c r="BE1241" s="69" t="str">
        <f t="shared" si="821"/>
        <v/>
      </c>
      <c r="BT1241" s="138" t="str">
        <f t="shared" ca="1" si="822"/>
        <v/>
      </c>
      <c r="BU1241" s="139" t="str">
        <f t="shared" ca="1" si="823"/>
        <v/>
      </c>
      <c r="BW1241" s="138" t="str">
        <f t="shared" si="824"/>
        <v/>
      </c>
      <c r="BX1241" s="104" t="str">
        <f t="shared" si="825"/>
        <v/>
      </c>
      <c r="BY1241" s="139" t="str">
        <f t="shared" si="826"/>
        <v/>
      </c>
      <c r="CA1241" s="138" t="str">
        <f t="shared" si="827"/>
        <v/>
      </c>
      <c r="CB1241" s="104" t="str">
        <f t="shared" si="828"/>
        <v/>
      </c>
      <c r="CC1241" s="139" t="str">
        <f t="shared" si="829"/>
        <v/>
      </c>
      <c r="CE1241" s="162" t="str">
        <f t="shared" si="830"/>
        <v/>
      </c>
      <c r="CF1241" s="163" t="str">
        <f t="shared" si="831"/>
        <v/>
      </c>
      <c r="CG1241" s="164" t="str">
        <f t="shared" si="832"/>
        <v/>
      </c>
      <c r="CI1241" s="162" t="str">
        <f t="shared" si="833"/>
        <v/>
      </c>
      <c r="CJ1241" s="163" t="str">
        <f t="shared" si="795"/>
        <v/>
      </c>
      <c r="CK1241" s="164" t="str">
        <f t="shared" si="796"/>
        <v/>
      </c>
      <c r="CM1241" s="169" t="str">
        <f t="shared" si="834"/>
        <v/>
      </c>
      <c r="CN1241" s="139" t="str">
        <f t="shared" si="835"/>
        <v/>
      </c>
      <c r="CP1241" s="41" t="str">
        <f>IF($CM1241="", "", COUNTIF($CM$11:$CM$3035, "&lt;"&amp;$CM1241)+1+COUNTIF($CM$11:$CM1241, $CM1241)-1)</f>
        <v/>
      </c>
    </row>
    <row r="1242" spans="1:94" x14ac:dyDescent="0.25">
      <c r="A1242" s="40"/>
      <c r="B1242" s="82" t="str">
        <f>IF($I1242="", "", IFERROR(INDEX('Job Database'!$AE$11:$AE$3035, MATCH($I1242, 'Job Database'!$X$11:$X$3035, 0)), ""))</f>
        <v/>
      </c>
      <c r="C1242" s="69" t="str">
        <f>IF($I1242="", "", IF(COUNTIF('Job Database'!$X$11:$X$3035, $I1242)=0, $AC$5, $AC$4))</f>
        <v/>
      </c>
      <c r="D1242" s="40"/>
      <c r="E1242" s="85" t="str">
        <f>IF($I1242="", "", IF(IFERROR(INDEX('Job Database'!$M$11:$M$3035, MATCH($I1242, 'Job Database'!$X$11:$X$3035, 0)), "")="", "", IFERROR(INDEX('Job Database'!$M$11:$M$3035, MATCH($I1242, 'Job Database'!$X$11:$X$3035, 0)), "")))</f>
        <v/>
      </c>
      <c r="F1242" s="40"/>
      <c r="G1242" s="88" t="str">
        <f t="shared" si="809"/>
        <v/>
      </c>
      <c r="H1242" s="40"/>
      <c r="I1242" s="24"/>
      <c r="J1242" s="34"/>
      <c r="K1242" s="106"/>
      <c r="L1242" s="79"/>
      <c r="M1242" s="34"/>
      <c r="N1242" s="79"/>
      <c r="O1242" s="31"/>
      <c r="P1242" s="53"/>
      <c r="Q1242" s="40"/>
      <c r="S1242" s="41" t="str">
        <f t="shared" si="797"/>
        <v/>
      </c>
      <c r="T1242" s="41" t="str">
        <f t="shared" si="798"/>
        <v/>
      </c>
      <c r="U1242" s="41" t="str">
        <f t="shared" si="810"/>
        <v/>
      </c>
      <c r="W1242" s="74" t="str">
        <f>IF('Job Database'!$X1242="", "", 'Job Database'!$X1242)</f>
        <v/>
      </c>
      <c r="Y1242" s="41" t="str">
        <f>IF($W1242="", "", IF(COUNTIF($I$11:$I$3035, $W1242)&gt;0, "", MAX($Y$10:$Y1241)+1))</f>
        <v/>
      </c>
      <c r="Z1242" s="41">
        <v>1232</v>
      </c>
      <c r="AA1242" s="58" t="str">
        <f t="shared" si="811"/>
        <v/>
      </c>
      <c r="AC1242" s="41" t="str">
        <f t="shared" si="799"/>
        <v/>
      </c>
      <c r="AE1242" s="41" t="str">
        <f t="shared" si="812"/>
        <v/>
      </c>
      <c r="AJ1242" s="154" t="str">
        <f t="shared" si="813"/>
        <v/>
      </c>
      <c r="AL1242" s="120" t="str">
        <f t="shared" si="814"/>
        <v/>
      </c>
      <c r="AM1242" s="104" t="str">
        <f t="shared" si="815"/>
        <v/>
      </c>
      <c r="AN1242" s="104" t="str">
        <f t="shared" si="816"/>
        <v/>
      </c>
      <c r="AO1242" s="104" t="str">
        <f t="shared" si="800"/>
        <v/>
      </c>
      <c r="AP1242" s="104" t="str">
        <f t="shared" si="801"/>
        <v/>
      </c>
      <c r="AQ1242" s="121" t="str">
        <f t="shared" si="817"/>
        <v/>
      </c>
      <c r="AS1242" s="88" t="str">
        <f t="shared" si="802"/>
        <v/>
      </c>
      <c r="AT1242" s="68" t="str">
        <f t="shared" si="818"/>
        <v/>
      </c>
      <c r="AU1242" s="68" t="str">
        <f t="shared" si="819"/>
        <v/>
      </c>
      <c r="AV1242" s="68" t="str">
        <f t="shared" si="820"/>
        <v/>
      </c>
      <c r="AW1242" s="88" t="str">
        <f t="shared" si="803"/>
        <v/>
      </c>
      <c r="AZ1242" s="88" t="str">
        <f t="shared" si="804"/>
        <v/>
      </c>
      <c r="BA1242" s="68" t="str">
        <f t="shared" si="805"/>
        <v/>
      </c>
      <c r="BB1242" s="68" t="str">
        <f t="shared" si="806"/>
        <v/>
      </c>
      <c r="BC1242" s="68" t="str">
        <f t="shared" si="807"/>
        <v/>
      </c>
      <c r="BD1242" s="69" t="str">
        <f t="shared" si="808"/>
        <v/>
      </c>
      <c r="BE1242" s="69" t="str">
        <f t="shared" si="821"/>
        <v/>
      </c>
      <c r="BT1242" s="138" t="str">
        <f t="shared" ca="1" si="822"/>
        <v/>
      </c>
      <c r="BU1242" s="139" t="str">
        <f t="shared" ca="1" si="823"/>
        <v/>
      </c>
      <c r="BW1242" s="138" t="str">
        <f t="shared" si="824"/>
        <v/>
      </c>
      <c r="BX1242" s="104" t="str">
        <f t="shared" si="825"/>
        <v/>
      </c>
      <c r="BY1242" s="139" t="str">
        <f t="shared" si="826"/>
        <v/>
      </c>
      <c r="CA1242" s="138" t="str">
        <f t="shared" si="827"/>
        <v/>
      </c>
      <c r="CB1242" s="104" t="str">
        <f t="shared" si="828"/>
        <v/>
      </c>
      <c r="CC1242" s="139" t="str">
        <f t="shared" si="829"/>
        <v/>
      </c>
      <c r="CE1242" s="162" t="str">
        <f t="shared" si="830"/>
        <v/>
      </c>
      <c r="CF1242" s="163" t="str">
        <f t="shared" si="831"/>
        <v/>
      </c>
      <c r="CG1242" s="164" t="str">
        <f t="shared" si="832"/>
        <v/>
      </c>
      <c r="CI1242" s="162" t="str">
        <f t="shared" si="833"/>
        <v/>
      </c>
      <c r="CJ1242" s="163" t="str">
        <f t="shared" si="795"/>
        <v/>
      </c>
      <c r="CK1242" s="164" t="str">
        <f t="shared" si="796"/>
        <v/>
      </c>
      <c r="CM1242" s="169" t="str">
        <f t="shared" si="834"/>
        <v/>
      </c>
      <c r="CN1242" s="139" t="str">
        <f t="shared" si="835"/>
        <v/>
      </c>
      <c r="CP1242" s="41" t="str">
        <f>IF($CM1242="", "", COUNTIF($CM$11:$CM$3035, "&lt;"&amp;$CM1242)+1+COUNTIF($CM$11:$CM1242, $CM1242)-1)</f>
        <v/>
      </c>
    </row>
    <row r="1243" spans="1:94" x14ac:dyDescent="0.25">
      <c r="A1243" s="40"/>
      <c r="B1243" s="82" t="str">
        <f>IF($I1243="", "", IFERROR(INDEX('Job Database'!$AE$11:$AE$3035, MATCH($I1243, 'Job Database'!$X$11:$X$3035, 0)), ""))</f>
        <v/>
      </c>
      <c r="C1243" s="69" t="str">
        <f>IF($I1243="", "", IF(COUNTIF('Job Database'!$X$11:$X$3035, $I1243)=0, $AC$5, $AC$4))</f>
        <v/>
      </c>
      <c r="D1243" s="40"/>
      <c r="E1243" s="85" t="str">
        <f>IF($I1243="", "", IF(IFERROR(INDEX('Job Database'!$M$11:$M$3035, MATCH($I1243, 'Job Database'!$X$11:$X$3035, 0)), "")="", "", IFERROR(INDEX('Job Database'!$M$11:$M$3035, MATCH($I1243, 'Job Database'!$X$11:$X$3035, 0)), "")))</f>
        <v/>
      </c>
      <c r="F1243" s="40"/>
      <c r="G1243" s="88" t="str">
        <f t="shared" si="809"/>
        <v/>
      </c>
      <c r="H1243" s="40"/>
      <c r="I1243" s="24"/>
      <c r="J1243" s="34"/>
      <c r="K1243" s="106"/>
      <c r="L1243" s="79"/>
      <c r="M1243" s="34"/>
      <c r="N1243" s="79"/>
      <c r="O1243" s="31"/>
      <c r="P1243" s="53"/>
      <c r="Q1243" s="40"/>
      <c r="S1243" s="41" t="str">
        <f t="shared" si="797"/>
        <v/>
      </c>
      <c r="T1243" s="41" t="str">
        <f t="shared" si="798"/>
        <v/>
      </c>
      <c r="U1243" s="41" t="str">
        <f t="shared" si="810"/>
        <v/>
      </c>
      <c r="W1243" s="74" t="str">
        <f>IF('Job Database'!$X1243="", "", 'Job Database'!$X1243)</f>
        <v/>
      </c>
      <c r="Y1243" s="41" t="str">
        <f>IF($W1243="", "", IF(COUNTIF($I$11:$I$3035, $W1243)&gt;0, "", MAX($Y$10:$Y1242)+1))</f>
        <v/>
      </c>
      <c r="Z1243" s="41">
        <v>1233</v>
      </c>
      <c r="AA1243" s="58" t="str">
        <f t="shared" si="811"/>
        <v/>
      </c>
      <c r="AC1243" s="41" t="str">
        <f t="shared" si="799"/>
        <v/>
      </c>
      <c r="AE1243" s="41" t="str">
        <f t="shared" si="812"/>
        <v/>
      </c>
      <c r="AJ1243" s="154" t="str">
        <f t="shared" si="813"/>
        <v/>
      </c>
      <c r="AL1243" s="120" t="str">
        <f t="shared" si="814"/>
        <v/>
      </c>
      <c r="AM1243" s="104" t="str">
        <f t="shared" si="815"/>
        <v/>
      </c>
      <c r="AN1243" s="104" t="str">
        <f t="shared" si="816"/>
        <v/>
      </c>
      <c r="AO1243" s="104" t="str">
        <f t="shared" si="800"/>
        <v/>
      </c>
      <c r="AP1243" s="104" t="str">
        <f t="shared" si="801"/>
        <v/>
      </c>
      <c r="AQ1243" s="121" t="str">
        <f t="shared" si="817"/>
        <v/>
      </c>
      <c r="AS1243" s="88" t="str">
        <f t="shared" si="802"/>
        <v/>
      </c>
      <c r="AT1243" s="68" t="str">
        <f t="shared" si="818"/>
        <v/>
      </c>
      <c r="AU1243" s="68" t="str">
        <f t="shared" si="819"/>
        <v/>
      </c>
      <c r="AV1243" s="68" t="str">
        <f t="shared" si="820"/>
        <v/>
      </c>
      <c r="AW1243" s="88" t="str">
        <f t="shared" si="803"/>
        <v/>
      </c>
      <c r="AZ1243" s="88" t="str">
        <f t="shared" si="804"/>
        <v/>
      </c>
      <c r="BA1243" s="68" t="str">
        <f t="shared" si="805"/>
        <v/>
      </c>
      <c r="BB1243" s="68" t="str">
        <f t="shared" si="806"/>
        <v/>
      </c>
      <c r="BC1243" s="68" t="str">
        <f t="shared" si="807"/>
        <v/>
      </c>
      <c r="BD1243" s="69" t="str">
        <f t="shared" si="808"/>
        <v/>
      </c>
      <c r="BE1243" s="69" t="str">
        <f t="shared" si="821"/>
        <v/>
      </c>
      <c r="BT1243" s="138" t="str">
        <f t="shared" ca="1" si="822"/>
        <v/>
      </c>
      <c r="BU1243" s="139" t="str">
        <f t="shared" ca="1" si="823"/>
        <v/>
      </c>
      <c r="BW1243" s="138" t="str">
        <f t="shared" si="824"/>
        <v/>
      </c>
      <c r="BX1243" s="104" t="str">
        <f t="shared" si="825"/>
        <v/>
      </c>
      <c r="BY1243" s="139" t="str">
        <f t="shared" si="826"/>
        <v/>
      </c>
      <c r="CA1243" s="138" t="str">
        <f t="shared" si="827"/>
        <v/>
      </c>
      <c r="CB1243" s="104" t="str">
        <f t="shared" si="828"/>
        <v/>
      </c>
      <c r="CC1243" s="139" t="str">
        <f t="shared" si="829"/>
        <v/>
      </c>
      <c r="CE1243" s="162" t="str">
        <f t="shared" si="830"/>
        <v/>
      </c>
      <c r="CF1243" s="163" t="str">
        <f t="shared" si="831"/>
        <v/>
      </c>
      <c r="CG1243" s="164" t="str">
        <f t="shared" si="832"/>
        <v/>
      </c>
      <c r="CI1243" s="162" t="str">
        <f t="shared" si="833"/>
        <v/>
      </c>
      <c r="CJ1243" s="163" t="str">
        <f t="shared" ref="CJ1243:CJ1306" si="836">IF(CB1243="", "", M1243)</f>
        <v/>
      </c>
      <c r="CK1243" s="164" t="str">
        <f t="shared" ref="CK1243:CK1306" si="837">IF(CC1243="", "", N1243)</f>
        <v/>
      </c>
      <c r="CM1243" s="169" t="str">
        <f t="shared" si="834"/>
        <v/>
      </c>
      <c r="CN1243" s="139" t="str">
        <f t="shared" si="835"/>
        <v/>
      </c>
      <c r="CP1243" s="41" t="str">
        <f>IF($CM1243="", "", COUNTIF($CM$11:$CM$3035, "&lt;"&amp;$CM1243)+1+COUNTIF($CM$11:$CM1243, $CM1243)-1)</f>
        <v/>
      </c>
    </row>
    <row r="1244" spans="1:94" x14ac:dyDescent="0.25">
      <c r="A1244" s="40"/>
      <c r="B1244" s="82" t="str">
        <f>IF($I1244="", "", IFERROR(INDEX('Job Database'!$AE$11:$AE$3035, MATCH($I1244, 'Job Database'!$X$11:$X$3035, 0)), ""))</f>
        <v/>
      </c>
      <c r="C1244" s="69" t="str">
        <f>IF($I1244="", "", IF(COUNTIF('Job Database'!$X$11:$X$3035, $I1244)=0, $AC$5, $AC$4))</f>
        <v/>
      </c>
      <c r="D1244" s="40"/>
      <c r="E1244" s="85" t="str">
        <f>IF($I1244="", "", IF(IFERROR(INDEX('Job Database'!$M$11:$M$3035, MATCH($I1244, 'Job Database'!$X$11:$X$3035, 0)), "")="", "", IFERROR(INDEX('Job Database'!$M$11:$M$3035, MATCH($I1244, 'Job Database'!$X$11:$X$3035, 0)), "")))</f>
        <v/>
      </c>
      <c r="F1244" s="40"/>
      <c r="G1244" s="88" t="str">
        <f t="shared" si="809"/>
        <v/>
      </c>
      <c r="H1244" s="40"/>
      <c r="I1244" s="24"/>
      <c r="J1244" s="34"/>
      <c r="K1244" s="106"/>
      <c r="L1244" s="79"/>
      <c r="M1244" s="34"/>
      <c r="N1244" s="79"/>
      <c r="O1244" s="31"/>
      <c r="P1244" s="53"/>
      <c r="Q1244" s="40"/>
      <c r="S1244" s="41" t="str">
        <f t="shared" si="797"/>
        <v/>
      </c>
      <c r="T1244" s="41" t="str">
        <f t="shared" si="798"/>
        <v/>
      </c>
      <c r="U1244" s="41" t="str">
        <f t="shared" si="810"/>
        <v/>
      </c>
      <c r="W1244" s="74" t="str">
        <f>IF('Job Database'!$X1244="", "", 'Job Database'!$X1244)</f>
        <v/>
      </c>
      <c r="Y1244" s="41" t="str">
        <f>IF($W1244="", "", IF(COUNTIF($I$11:$I$3035, $W1244)&gt;0, "", MAX($Y$10:$Y1243)+1))</f>
        <v/>
      </c>
      <c r="Z1244" s="41">
        <v>1234</v>
      </c>
      <c r="AA1244" s="58" t="str">
        <f t="shared" si="811"/>
        <v/>
      </c>
      <c r="AC1244" s="41" t="str">
        <f t="shared" si="799"/>
        <v/>
      </c>
      <c r="AE1244" s="41" t="str">
        <f t="shared" si="812"/>
        <v/>
      </c>
      <c r="AJ1244" s="154" t="str">
        <f t="shared" si="813"/>
        <v/>
      </c>
      <c r="AL1244" s="120" t="str">
        <f t="shared" si="814"/>
        <v/>
      </c>
      <c r="AM1244" s="104" t="str">
        <f t="shared" si="815"/>
        <v/>
      </c>
      <c r="AN1244" s="104" t="str">
        <f t="shared" si="816"/>
        <v/>
      </c>
      <c r="AO1244" s="104" t="str">
        <f t="shared" si="800"/>
        <v/>
      </c>
      <c r="AP1244" s="104" t="str">
        <f t="shared" si="801"/>
        <v/>
      </c>
      <c r="AQ1244" s="121" t="str">
        <f t="shared" si="817"/>
        <v/>
      </c>
      <c r="AS1244" s="88" t="str">
        <f t="shared" si="802"/>
        <v/>
      </c>
      <c r="AT1244" s="68" t="str">
        <f t="shared" si="818"/>
        <v/>
      </c>
      <c r="AU1244" s="68" t="str">
        <f t="shared" si="819"/>
        <v/>
      </c>
      <c r="AV1244" s="68" t="str">
        <f t="shared" si="820"/>
        <v/>
      </c>
      <c r="AW1244" s="88" t="str">
        <f t="shared" si="803"/>
        <v/>
      </c>
      <c r="AZ1244" s="88" t="str">
        <f t="shared" si="804"/>
        <v/>
      </c>
      <c r="BA1244" s="68" t="str">
        <f t="shared" si="805"/>
        <v/>
      </c>
      <c r="BB1244" s="68" t="str">
        <f t="shared" si="806"/>
        <v/>
      </c>
      <c r="BC1244" s="68" t="str">
        <f t="shared" si="807"/>
        <v/>
      </c>
      <c r="BD1244" s="69" t="str">
        <f t="shared" si="808"/>
        <v/>
      </c>
      <c r="BE1244" s="69" t="str">
        <f t="shared" si="821"/>
        <v/>
      </c>
      <c r="BT1244" s="138" t="str">
        <f t="shared" ca="1" si="822"/>
        <v/>
      </c>
      <c r="BU1244" s="139" t="str">
        <f t="shared" ca="1" si="823"/>
        <v/>
      </c>
      <c r="BW1244" s="138" t="str">
        <f t="shared" si="824"/>
        <v/>
      </c>
      <c r="BX1244" s="104" t="str">
        <f t="shared" si="825"/>
        <v/>
      </c>
      <c r="BY1244" s="139" t="str">
        <f t="shared" si="826"/>
        <v/>
      </c>
      <c r="CA1244" s="138" t="str">
        <f t="shared" si="827"/>
        <v/>
      </c>
      <c r="CB1244" s="104" t="str">
        <f t="shared" si="828"/>
        <v/>
      </c>
      <c r="CC1244" s="139" t="str">
        <f t="shared" si="829"/>
        <v/>
      </c>
      <c r="CE1244" s="162" t="str">
        <f t="shared" si="830"/>
        <v/>
      </c>
      <c r="CF1244" s="163" t="str">
        <f t="shared" si="831"/>
        <v/>
      </c>
      <c r="CG1244" s="164" t="str">
        <f t="shared" si="832"/>
        <v/>
      </c>
      <c r="CI1244" s="162" t="str">
        <f t="shared" si="833"/>
        <v/>
      </c>
      <c r="CJ1244" s="163" t="str">
        <f t="shared" si="836"/>
        <v/>
      </c>
      <c r="CK1244" s="164" t="str">
        <f t="shared" si="837"/>
        <v/>
      </c>
      <c r="CM1244" s="169" t="str">
        <f t="shared" si="834"/>
        <v/>
      </c>
      <c r="CN1244" s="139" t="str">
        <f t="shared" si="835"/>
        <v/>
      </c>
      <c r="CP1244" s="41" t="str">
        <f>IF($CM1244="", "", COUNTIF($CM$11:$CM$3035, "&lt;"&amp;$CM1244)+1+COUNTIF($CM$11:$CM1244, $CM1244)-1)</f>
        <v/>
      </c>
    </row>
    <row r="1245" spans="1:94" x14ac:dyDescent="0.25">
      <c r="A1245" s="40"/>
      <c r="B1245" s="82" t="str">
        <f>IF($I1245="", "", IFERROR(INDEX('Job Database'!$AE$11:$AE$3035, MATCH($I1245, 'Job Database'!$X$11:$X$3035, 0)), ""))</f>
        <v/>
      </c>
      <c r="C1245" s="69" t="str">
        <f>IF($I1245="", "", IF(COUNTIF('Job Database'!$X$11:$X$3035, $I1245)=0, $AC$5, $AC$4))</f>
        <v/>
      </c>
      <c r="D1245" s="40"/>
      <c r="E1245" s="85" t="str">
        <f>IF($I1245="", "", IF(IFERROR(INDEX('Job Database'!$M$11:$M$3035, MATCH($I1245, 'Job Database'!$X$11:$X$3035, 0)), "")="", "", IFERROR(INDEX('Job Database'!$M$11:$M$3035, MATCH($I1245, 'Job Database'!$X$11:$X$3035, 0)), "")))</f>
        <v/>
      </c>
      <c r="F1245" s="40"/>
      <c r="G1245" s="88" t="str">
        <f t="shared" si="809"/>
        <v/>
      </c>
      <c r="H1245" s="40"/>
      <c r="I1245" s="24"/>
      <c r="J1245" s="34"/>
      <c r="K1245" s="106"/>
      <c r="L1245" s="79"/>
      <c r="M1245" s="34"/>
      <c r="N1245" s="79"/>
      <c r="O1245" s="31"/>
      <c r="P1245" s="53"/>
      <c r="Q1245" s="40"/>
      <c r="S1245" s="41" t="str">
        <f t="shared" si="797"/>
        <v/>
      </c>
      <c r="T1245" s="41" t="str">
        <f t="shared" si="798"/>
        <v/>
      </c>
      <c r="U1245" s="41" t="str">
        <f t="shared" si="810"/>
        <v/>
      </c>
      <c r="W1245" s="74" t="str">
        <f>IF('Job Database'!$X1245="", "", 'Job Database'!$X1245)</f>
        <v/>
      </c>
      <c r="Y1245" s="41" t="str">
        <f>IF($W1245="", "", IF(COUNTIF($I$11:$I$3035, $W1245)&gt;0, "", MAX($Y$10:$Y1244)+1))</f>
        <v/>
      </c>
      <c r="Z1245" s="41">
        <v>1235</v>
      </c>
      <c r="AA1245" s="58" t="str">
        <f t="shared" si="811"/>
        <v/>
      </c>
      <c r="AC1245" s="41" t="str">
        <f t="shared" si="799"/>
        <v/>
      </c>
      <c r="AE1245" s="41" t="str">
        <f t="shared" si="812"/>
        <v/>
      </c>
      <c r="AJ1245" s="154" t="str">
        <f t="shared" si="813"/>
        <v/>
      </c>
      <c r="AL1245" s="120" t="str">
        <f t="shared" si="814"/>
        <v/>
      </c>
      <c r="AM1245" s="104" t="str">
        <f t="shared" si="815"/>
        <v/>
      </c>
      <c r="AN1245" s="104" t="str">
        <f t="shared" si="816"/>
        <v/>
      </c>
      <c r="AO1245" s="104" t="str">
        <f t="shared" si="800"/>
        <v/>
      </c>
      <c r="AP1245" s="104" t="str">
        <f t="shared" si="801"/>
        <v/>
      </c>
      <c r="AQ1245" s="121" t="str">
        <f t="shared" si="817"/>
        <v/>
      </c>
      <c r="AS1245" s="88" t="str">
        <f t="shared" si="802"/>
        <v/>
      </c>
      <c r="AT1245" s="68" t="str">
        <f t="shared" si="818"/>
        <v/>
      </c>
      <c r="AU1245" s="68" t="str">
        <f t="shared" si="819"/>
        <v/>
      </c>
      <c r="AV1245" s="68" t="str">
        <f t="shared" si="820"/>
        <v/>
      </c>
      <c r="AW1245" s="88" t="str">
        <f t="shared" si="803"/>
        <v/>
      </c>
      <c r="AZ1245" s="88" t="str">
        <f t="shared" si="804"/>
        <v/>
      </c>
      <c r="BA1245" s="68" t="str">
        <f t="shared" si="805"/>
        <v/>
      </c>
      <c r="BB1245" s="68" t="str">
        <f t="shared" si="806"/>
        <v/>
      </c>
      <c r="BC1245" s="68" t="str">
        <f t="shared" si="807"/>
        <v/>
      </c>
      <c r="BD1245" s="69" t="str">
        <f t="shared" si="808"/>
        <v/>
      </c>
      <c r="BE1245" s="69" t="str">
        <f t="shared" si="821"/>
        <v/>
      </c>
      <c r="BT1245" s="138" t="str">
        <f t="shared" ca="1" si="822"/>
        <v/>
      </c>
      <c r="BU1245" s="139" t="str">
        <f t="shared" ca="1" si="823"/>
        <v/>
      </c>
      <c r="BW1245" s="138" t="str">
        <f t="shared" si="824"/>
        <v/>
      </c>
      <c r="BX1245" s="104" t="str">
        <f t="shared" si="825"/>
        <v/>
      </c>
      <c r="BY1245" s="139" t="str">
        <f t="shared" si="826"/>
        <v/>
      </c>
      <c r="CA1245" s="138" t="str">
        <f t="shared" si="827"/>
        <v/>
      </c>
      <c r="CB1245" s="104" t="str">
        <f t="shared" si="828"/>
        <v/>
      </c>
      <c r="CC1245" s="139" t="str">
        <f t="shared" si="829"/>
        <v/>
      </c>
      <c r="CE1245" s="162" t="str">
        <f t="shared" si="830"/>
        <v/>
      </c>
      <c r="CF1245" s="163" t="str">
        <f t="shared" si="831"/>
        <v/>
      </c>
      <c r="CG1245" s="164" t="str">
        <f t="shared" si="832"/>
        <v/>
      </c>
      <c r="CI1245" s="162" t="str">
        <f t="shared" si="833"/>
        <v/>
      </c>
      <c r="CJ1245" s="163" t="str">
        <f t="shared" si="836"/>
        <v/>
      </c>
      <c r="CK1245" s="164" t="str">
        <f t="shared" si="837"/>
        <v/>
      </c>
      <c r="CM1245" s="169" t="str">
        <f t="shared" si="834"/>
        <v/>
      </c>
      <c r="CN1245" s="139" t="str">
        <f t="shared" si="835"/>
        <v/>
      </c>
      <c r="CP1245" s="41" t="str">
        <f>IF($CM1245="", "", COUNTIF($CM$11:$CM$3035, "&lt;"&amp;$CM1245)+1+COUNTIF($CM$11:$CM1245, $CM1245)-1)</f>
        <v/>
      </c>
    </row>
    <row r="1246" spans="1:94" x14ac:dyDescent="0.25">
      <c r="A1246" s="40"/>
      <c r="B1246" s="82" t="str">
        <f>IF($I1246="", "", IFERROR(INDEX('Job Database'!$AE$11:$AE$3035, MATCH($I1246, 'Job Database'!$X$11:$X$3035, 0)), ""))</f>
        <v/>
      </c>
      <c r="C1246" s="69" t="str">
        <f>IF($I1246="", "", IF(COUNTIF('Job Database'!$X$11:$X$3035, $I1246)=0, $AC$5, $AC$4))</f>
        <v/>
      </c>
      <c r="D1246" s="40"/>
      <c r="E1246" s="85" t="str">
        <f>IF($I1246="", "", IF(IFERROR(INDEX('Job Database'!$M$11:$M$3035, MATCH($I1246, 'Job Database'!$X$11:$X$3035, 0)), "")="", "", IFERROR(INDEX('Job Database'!$M$11:$M$3035, MATCH($I1246, 'Job Database'!$X$11:$X$3035, 0)), "")))</f>
        <v/>
      </c>
      <c r="F1246" s="40"/>
      <c r="G1246" s="88" t="str">
        <f t="shared" si="809"/>
        <v/>
      </c>
      <c r="H1246" s="40"/>
      <c r="I1246" s="24"/>
      <c r="J1246" s="34"/>
      <c r="K1246" s="106"/>
      <c r="L1246" s="79"/>
      <c r="M1246" s="34"/>
      <c r="N1246" s="79"/>
      <c r="O1246" s="31"/>
      <c r="P1246" s="53"/>
      <c r="Q1246" s="40"/>
      <c r="S1246" s="41" t="str">
        <f t="shared" si="797"/>
        <v/>
      </c>
      <c r="T1246" s="41" t="str">
        <f t="shared" si="798"/>
        <v/>
      </c>
      <c r="U1246" s="41" t="str">
        <f t="shared" si="810"/>
        <v/>
      </c>
      <c r="W1246" s="74" t="str">
        <f>IF('Job Database'!$X1246="", "", 'Job Database'!$X1246)</f>
        <v/>
      </c>
      <c r="Y1246" s="41" t="str">
        <f>IF($W1246="", "", IF(COUNTIF($I$11:$I$3035, $W1246)&gt;0, "", MAX($Y$10:$Y1245)+1))</f>
        <v/>
      </c>
      <c r="Z1246" s="41">
        <v>1236</v>
      </c>
      <c r="AA1246" s="58" t="str">
        <f t="shared" si="811"/>
        <v/>
      </c>
      <c r="AC1246" s="41" t="str">
        <f t="shared" si="799"/>
        <v/>
      </c>
      <c r="AE1246" s="41" t="str">
        <f t="shared" si="812"/>
        <v/>
      </c>
      <c r="AJ1246" s="154" t="str">
        <f t="shared" si="813"/>
        <v/>
      </c>
      <c r="AL1246" s="120" t="str">
        <f t="shared" si="814"/>
        <v/>
      </c>
      <c r="AM1246" s="104" t="str">
        <f t="shared" si="815"/>
        <v/>
      </c>
      <c r="AN1246" s="104" t="str">
        <f t="shared" si="816"/>
        <v/>
      </c>
      <c r="AO1246" s="104" t="str">
        <f t="shared" si="800"/>
        <v/>
      </c>
      <c r="AP1246" s="104" t="str">
        <f t="shared" si="801"/>
        <v/>
      </c>
      <c r="AQ1246" s="121" t="str">
        <f t="shared" si="817"/>
        <v/>
      </c>
      <c r="AS1246" s="88" t="str">
        <f t="shared" si="802"/>
        <v/>
      </c>
      <c r="AT1246" s="68" t="str">
        <f t="shared" si="818"/>
        <v/>
      </c>
      <c r="AU1246" s="68" t="str">
        <f t="shared" si="819"/>
        <v/>
      </c>
      <c r="AV1246" s="68" t="str">
        <f t="shared" si="820"/>
        <v/>
      </c>
      <c r="AW1246" s="88" t="str">
        <f t="shared" si="803"/>
        <v/>
      </c>
      <c r="AZ1246" s="88" t="str">
        <f t="shared" si="804"/>
        <v/>
      </c>
      <c r="BA1246" s="68" t="str">
        <f t="shared" si="805"/>
        <v/>
      </c>
      <c r="BB1246" s="68" t="str">
        <f t="shared" si="806"/>
        <v/>
      </c>
      <c r="BC1246" s="68" t="str">
        <f t="shared" si="807"/>
        <v/>
      </c>
      <c r="BD1246" s="69" t="str">
        <f t="shared" si="808"/>
        <v/>
      </c>
      <c r="BE1246" s="69" t="str">
        <f t="shared" si="821"/>
        <v/>
      </c>
      <c r="BT1246" s="138" t="str">
        <f t="shared" ca="1" si="822"/>
        <v/>
      </c>
      <c r="BU1246" s="139" t="str">
        <f t="shared" ca="1" si="823"/>
        <v/>
      </c>
      <c r="BW1246" s="138" t="str">
        <f t="shared" si="824"/>
        <v/>
      </c>
      <c r="BX1246" s="104" t="str">
        <f t="shared" si="825"/>
        <v/>
      </c>
      <c r="BY1246" s="139" t="str">
        <f t="shared" si="826"/>
        <v/>
      </c>
      <c r="CA1246" s="138" t="str">
        <f t="shared" si="827"/>
        <v/>
      </c>
      <c r="CB1246" s="104" t="str">
        <f t="shared" si="828"/>
        <v/>
      </c>
      <c r="CC1246" s="139" t="str">
        <f t="shared" si="829"/>
        <v/>
      </c>
      <c r="CE1246" s="162" t="str">
        <f t="shared" si="830"/>
        <v/>
      </c>
      <c r="CF1246" s="163" t="str">
        <f t="shared" si="831"/>
        <v/>
      </c>
      <c r="CG1246" s="164" t="str">
        <f t="shared" si="832"/>
        <v/>
      </c>
      <c r="CI1246" s="162" t="str">
        <f t="shared" si="833"/>
        <v/>
      </c>
      <c r="CJ1246" s="163" t="str">
        <f t="shared" si="836"/>
        <v/>
      </c>
      <c r="CK1246" s="164" t="str">
        <f t="shared" si="837"/>
        <v/>
      </c>
      <c r="CM1246" s="169" t="str">
        <f t="shared" si="834"/>
        <v/>
      </c>
      <c r="CN1246" s="139" t="str">
        <f t="shared" si="835"/>
        <v/>
      </c>
      <c r="CP1246" s="41" t="str">
        <f>IF($CM1246="", "", COUNTIF($CM$11:$CM$3035, "&lt;"&amp;$CM1246)+1+COUNTIF($CM$11:$CM1246, $CM1246)-1)</f>
        <v/>
      </c>
    </row>
    <row r="1247" spans="1:94" x14ac:dyDescent="0.25">
      <c r="A1247" s="40"/>
      <c r="B1247" s="82" t="str">
        <f>IF($I1247="", "", IFERROR(INDEX('Job Database'!$AE$11:$AE$3035, MATCH($I1247, 'Job Database'!$X$11:$X$3035, 0)), ""))</f>
        <v/>
      </c>
      <c r="C1247" s="69" t="str">
        <f>IF($I1247="", "", IF(COUNTIF('Job Database'!$X$11:$X$3035, $I1247)=0, $AC$5, $AC$4))</f>
        <v/>
      </c>
      <c r="D1247" s="40"/>
      <c r="E1247" s="85" t="str">
        <f>IF($I1247="", "", IF(IFERROR(INDEX('Job Database'!$M$11:$M$3035, MATCH($I1247, 'Job Database'!$X$11:$X$3035, 0)), "")="", "", IFERROR(INDEX('Job Database'!$M$11:$M$3035, MATCH($I1247, 'Job Database'!$X$11:$X$3035, 0)), "")))</f>
        <v/>
      </c>
      <c r="F1247" s="40"/>
      <c r="G1247" s="88" t="str">
        <f t="shared" si="809"/>
        <v/>
      </c>
      <c r="H1247" s="40"/>
      <c r="I1247" s="24"/>
      <c r="J1247" s="34"/>
      <c r="K1247" s="106"/>
      <c r="L1247" s="79"/>
      <c r="M1247" s="34"/>
      <c r="N1247" s="79"/>
      <c r="O1247" s="31"/>
      <c r="P1247" s="53"/>
      <c r="Q1247" s="40"/>
      <c r="S1247" s="41" t="str">
        <f t="shared" si="797"/>
        <v/>
      </c>
      <c r="T1247" s="41" t="str">
        <f t="shared" si="798"/>
        <v/>
      </c>
      <c r="U1247" s="41" t="str">
        <f t="shared" si="810"/>
        <v/>
      </c>
      <c r="W1247" s="74" t="str">
        <f>IF('Job Database'!$X1247="", "", 'Job Database'!$X1247)</f>
        <v/>
      </c>
      <c r="Y1247" s="41" t="str">
        <f>IF($W1247="", "", IF(COUNTIF($I$11:$I$3035, $W1247)&gt;0, "", MAX($Y$10:$Y1246)+1))</f>
        <v/>
      </c>
      <c r="Z1247" s="41">
        <v>1237</v>
      </c>
      <c r="AA1247" s="58" t="str">
        <f t="shared" si="811"/>
        <v/>
      </c>
      <c r="AC1247" s="41" t="str">
        <f t="shared" si="799"/>
        <v/>
      </c>
      <c r="AE1247" s="41" t="str">
        <f t="shared" si="812"/>
        <v/>
      </c>
      <c r="AJ1247" s="154" t="str">
        <f t="shared" si="813"/>
        <v/>
      </c>
      <c r="AL1247" s="120" t="str">
        <f t="shared" si="814"/>
        <v/>
      </c>
      <c r="AM1247" s="104" t="str">
        <f t="shared" si="815"/>
        <v/>
      </c>
      <c r="AN1247" s="104" t="str">
        <f t="shared" si="816"/>
        <v/>
      </c>
      <c r="AO1247" s="104" t="str">
        <f t="shared" si="800"/>
        <v/>
      </c>
      <c r="AP1247" s="104" t="str">
        <f t="shared" si="801"/>
        <v/>
      </c>
      <c r="AQ1247" s="121" t="str">
        <f t="shared" si="817"/>
        <v/>
      </c>
      <c r="AS1247" s="88" t="str">
        <f t="shared" si="802"/>
        <v/>
      </c>
      <c r="AT1247" s="68" t="str">
        <f t="shared" si="818"/>
        <v/>
      </c>
      <c r="AU1247" s="68" t="str">
        <f t="shared" si="819"/>
        <v/>
      </c>
      <c r="AV1247" s="68" t="str">
        <f t="shared" si="820"/>
        <v/>
      </c>
      <c r="AW1247" s="88" t="str">
        <f t="shared" si="803"/>
        <v/>
      </c>
      <c r="AZ1247" s="88" t="str">
        <f t="shared" si="804"/>
        <v/>
      </c>
      <c r="BA1247" s="68" t="str">
        <f t="shared" si="805"/>
        <v/>
      </c>
      <c r="BB1247" s="68" t="str">
        <f t="shared" si="806"/>
        <v/>
      </c>
      <c r="BC1247" s="68" t="str">
        <f t="shared" si="807"/>
        <v/>
      </c>
      <c r="BD1247" s="69" t="str">
        <f t="shared" si="808"/>
        <v/>
      </c>
      <c r="BE1247" s="69" t="str">
        <f t="shared" si="821"/>
        <v/>
      </c>
      <c r="BT1247" s="138" t="str">
        <f t="shared" ca="1" si="822"/>
        <v/>
      </c>
      <c r="BU1247" s="139" t="str">
        <f t="shared" ca="1" si="823"/>
        <v/>
      </c>
      <c r="BW1247" s="138" t="str">
        <f t="shared" si="824"/>
        <v/>
      </c>
      <c r="BX1247" s="104" t="str">
        <f t="shared" si="825"/>
        <v/>
      </c>
      <c r="BY1247" s="139" t="str">
        <f t="shared" si="826"/>
        <v/>
      </c>
      <c r="CA1247" s="138" t="str">
        <f t="shared" si="827"/>
        <v/>
      </c>
      <c r="CB1247" s="104" t="str">
        <f t="shared" si="828"/>
        <v/>
      </c>
      <c r="CC1247" s="139" t="str">
        <f t="shared" si="829"/>
        <v/>
      </c>
      <c r="CE1247" s="162" t="str">
        <f t="shared" si="830"/>
        <v/>
      </c>
      <c r="CF1247" s="163" t="str">
        <f t="shared" si="831"/>
        <v/>
      </c>
      <c r="CG1247" s="164" t="str">
        <f t="shared" si="832"/>
        <v/>
      </c>
      <c r="CI1247" s="162" t="str">
        <f t="shared" si="833"/>
        <v/>
      </c>
      <c r="CJ1247" s="163" t="str">
        <f t="shared" si="836"/>
        <v/>
      </c>
      <c r="CK1247" s="164" t="str">
        <f t="shared" si="837"/>
        <v/>
      </c>
      <c r="CM1247" s="169" t="str">
        <f t="shared" si="834"/>
        <v/>
      </c>
      <c r="CN1247" s="139" t="str">
        <f t="shared" si="835"/>
        <v/>
      </c>
      <c r="CP1247" s="41" t="str">
        <f>IF($CM1247="", "", COUNTIF($CM$11:$CM$3035, "&lt;"&amp;$CM1247)+1+COUNTIF($CM$11:$CM1247, $CM1247)-1)</f>
        <v/>
      </c>
    </row>
    <row r="1248" spans="1:94" x14ac:dyDescent="0.25">
      <c r="A1248" s="40"/>
      <c r="B1248" s="82" t="str">
        <f>IF($I1248="", "", IFERROR(INDEX('Job Database'!$AE$11:$AE$3035, MATCH($I1248, 'Job Database'!$X$11:$X$3035, 0)), ""))</f>
        <v/>
      </c>
      <c r="C1248" s="69" t="str">
        <f>IF($I1248="", "", IF(COUNTIF('Job Database'!$X$11:$X$3035, $I1248)=0, $AC$5, $AC$4))</f>
        <v/>
      </c>
      <c r="D1248" s="40"/>
      <c r="E1248" s="85" t="str">
        <f>IF($I1248="", "", IF(IFERROR(INDEX('Job Database'!$M$11:$M$3035, MATCH($I1248, 'Job Database'!$X$11:$X$3035, 0)), "")="", "", IFERROR(INDEX('Job Database'!$M$11:$M$3035, MATCH($I1248, 'Job Database'!$X$11:$X$3035, 0)), "")))</f>
        <v/>
      </c>
      <c r="F1248" s="40"/>
      <c r="G1248" s="88" t="str">
        <f t="shared" si="809"/>
        <v/>
      </c>
      <c r="H1248" s="40"/>
      <c r="I1248" s="24"/>
      <c r="J1248" s="34"/>
      <c r="K1248" s="106"/>
      <c r="L1248" s="79"/>
      <c r="M1248" s="34"/>
      <c r="N1248" s="79"/>
      <c r="O1248" s="31"/>
      <c r="P1248" s="53"/>
      <c r="Q1248" s="40"/>
      <c r="S1248" s="41" t="str">
        <f t="shared" si="797"/>
        <v/>
      </c>
      <c r="T1248" s="41" t="str">
        <f t="shared" si="798"/>
        <v/>
      </c>
      <c r="U1248" s="41" t="str">
        <f t="shared" si="810"/>
        <v/>
      </c>
      <c r="W1248" s="74" t="str">
        <f>IF('Job Database'!$X1248="", "", 'Job Database'!$X1248)</f>
        <v/>
      </c>
      <c r="Y1248" s="41" t="str">
        <f>IF($W1248="", "", IF(COUNTIF($I$11:$I$3035, $W1248)&gt;0, "", MAX($Y$10:$Y1247)+1))</f>
        <v/>
      </c>
      <c r="Z1248" s="41">
        <v>1238</v>
      </c>
      <c r="AA1248" s="58" t="str">
        <f t="shared" si="811"/>
        <v/>
      </c>
      <c r="AC1248" s="41" t="str">
        <f t="shared" si="799"/>
        <v/>
      </c>
      <c r="AE1248" s="41" t="str">
        <f t="shared" si="812"/>
        <v/>
      </c>
      <c r="AJ1248" s="154" t="str">
        <f t="shared" si="813"/>
        <v/>
      </c>
      <c r="AL1248" s="120" t="str">
        <f t="shared" si="814"/>
        <v/>
      </c>
      <c r="AM1248" s="104" t="str">
        <f t="shared" si="815"/>
        <v/>
      </c>
      <c r="AN1248" s="104" t="str">
        <f t="shared" si="816"/>
        <v/>
      </c>
      <c r="AO1248" s="104" t="str">
        <f t="shared" si="800"/>
        <v/>
      </c>
      <c r="AP1248" s="104" t="str">
        <f t="shared" si="801"/>
        <v/>
      </c>
      <c r="AQ1248" s="121" t="str">
        <f t="shared" si="817"/>
        <v/>
      </c>
      <c r="AS1248" s="88" t="str">
        <f t="shared" si="802"/>
        <v/>
      </c>
      <c r="AT1248" s="68" t="str">
        <f t="shared" si="818"/>
        <v/>
      </c>
      <c r="AU1248" s="68" t="str">
        <f t="shared" si="819"/>
        <v/>
      </c>
      <c r="AV1248" s="68" t="str">
        <f t="shared" si="820"/>
        <v/>
      </c>
      <c r="AW1248" s="88" t="str">
        <f t="shared" si="803"/>
        <v/>
      </c>
      <c r="AZ1248" s="88" t="str">
        <f t="shared" si="804"/>
        <v/>
      </c>
      <c r="BA1248" s="68" t="str">
        <f t="shared" si="805"/>
        <v/>
      </c>
      <c r="BB1248" s="68" t="str">
        <f t="shared" si="806"/>
        <v/>
      </c>
      <c r="BC1248" s="68" t="str">
        <f t="shared" si="807"/>
        <v/>
      </c>
      <c r="BD1248" s="69" t="str">
        <f t="shared" si="808"/>
        <v/>
      </c>
      <c r="BE1248" s="69" t="str">
        <f t="shared" si="821"/>
        <v/>
      </c>
      <c r="BT1248" s="138" t="str">
        <f t="shared" ca="1" si="822"/>
        <v/>
      </c>
      <c r="BU1248" s="139" t="str">
        <f t="shared" ca="1" si="823"/>
        <v/>
      </c>
      <c r="BW1248" s="138" t="str">
        <f t="shared" si="824"/>
        <v/>
      </c>
      <c r="BX1248" s="104" t="str">
        <f t="shared" si="825"/>
        <v/>
      </c>
      <c r="BY1248" s="139" t="str">
        <f t="shared" si="826"/>
        <v/>
      </c>
      <c r="CA1248" s="138" t="str">
        <f t="shared" si="827"/>
        <v/>
      </c>
      <c r="CB1248" s="104" t="str">
        <f t="shared" si="828"/>
        <v/>
      </c>
      <c r="CC1248" s="139" t="str">
        <f t="shared" si="829"/>
        <v/>
      </c>
      <c r="CE1248" s="162" t="str">
        <f t="shared" si="830"/>
        <v/>
      </c>
      <c r="CF1248" s="163" t="str">
        <f t="shared" si="831"/>
        <v/>
      </c>
      <c r="CG1248" s="164" t="str">
        <f t="shared" si="832"/>
        <v/>
      </c>
      <c r="CI1248" s="162" t="str">
        <f t="shared" si="833"/>
        <v/>
      </c>
      <c r="CJ1248" s="163" t="str">
        <f t="shared" si="836"/>
        <v/>
      </c>
      <c r="CK1248" s="164" t="str">
        <f t="shared" si="837"/>
        <v/>
      </c>
      <c r="CM1248" s="169" t="str">
        <f t="shared" si="834"/>
        <v/>
      </c>
      <c r="CN1248" s="139" t="str">
        <f t="shared" si="835"/>
        <v/>
      </c>
      <c r="CP1248" s="41" t="str">
        <f>IF($CM1248="", "", COUNTIF($CM$11:$CM$3035, "&lt;"&amp;$CM1248)+1+COUNTIF($CM$11:$CM1248, $CM1248)-1)</f>
        <v/>
      </c>
    </row>
    <row r="1249" spans="1:94" x14ac:dyDescent="0.25">
      <c r="A1249" s="40"/>
      <c r="B1249" s="82" t="str">
        <f>IF($I1249="", "", IFERROR(INDEX('Job Database'!$AE$11:$AE$3035, MATCH($I1249, 'Job Database'!$X$11:$X$3035, 0)), ""))</f>
        <v/>
      </c>
      <c r="C1249" s="69" t="str">
        <f>IF($I1249="", "", IF(COUNTIF('Job Database'!$X$11:$X$3035, $I1249)=0, $AC$5, $AC$4))</f>
        <v/>
      </c>
      <c r="D1249" s="40"/>
      <c r="E1249" s="85" t="str">
        <f>IF($I1249="", "", IF(IFERROR(INDEX('Job Database'!$M$11:$M$3035, MATCH($I1249, 'Job Database'!$X$11:$X$3035, 0)), "")="", "", IFERROR(INDEX('Job Database'!$M$11:$M$3035, MATCH($I1249, 'Job Database'!$X$11:$X$3035, 0)), "")))</f>
        <v/>
      </c>
      <c r="F1249" s="40"/>
      <c r="G1249" s="88" t="str">
        <f t="shared" si="809"/>
        <v/>
      </c>
      <c r="H1249" s="40"/>
      <c r="I1249" s="24"/>
      <c r="J1249" s="34"/>
      <c r="K1249" s="106"/>
      <c r="L1249" s="79"/>
      <c r="M1249" s="34"/>
      <c r="N1249" s="79"/>
      <c r="O1249" s="31"/>
      <c r="P1249" s="53"/>
      <c r="Q1249" s="40"/>
      <c r="S1249" s="41" t="str">
        <f t="shared" si="797"/>
        <v/>
      </c>
      <c r="T1249" s="41" t="str">
        <f t="shared" si="798"/>
        <v/>
      </c>
      <c r="U1249" s="41" t="str">
        <f t="shared" si="810"/>
        <v/>
      </c>
      <c r="W1249" s="74" t="str">
        <f>IF('Job Database'!$X1249="", "", 'Job Database'!$X1249)</f>
        <v/>
      </c>
      <c r="Y1249" s="41" t="str">
        <f>IF($W1249="", "", IF(COUNTIF($I$11:$I$3035, $W1249)&gt;0, "", MAX($Y$10:$Y1248)+1))</f>
        <v/>
      </c>
      <c r="Z1249" s="41">
        <v>1239</v>
      </c>
      <c r="AA1249" s="58" t="str">
        <f t="shared" si="811"/>
        <v/>
      </c>
      <c r="AC1249" s="41" t="str">
        <f t="shared" si="799"/>
        <v/>
      </c>
      <c r="AE1249" s="41" t="str">
        <f t="shared" si="812"/>
        <v/>
      </c>
      <c r="AJ1249" s="154" t="str">
        <f t="shared" si="813"/>
        <v/>
      </c>
      <c r="AL1249" s="120" t="str">
        <f t="shared" si="814"/>
        <v/>
      </c>
      <c r="AM1249" s="104" t="str">
        <f t="shared" si="815"/>
        <v/>
      </c>
      <c r="AN1249" s="104" t="str">
        <f t="shared" si="816"/>
        <v/>
      </c>
      <c r="AO1249" s="104" t="str">
        <f t="shared" si="800"/>
        <v/>
      </c>
      <c r="AP1249" s="104" t="str">
        <f t="shared" si="801"/>
        <v/>
      </c>
      <c r="AQ1249" s="121" t="str">
        <f t="shared" si="817"/>
        <v/>
      </c>
      <c r="AS1249" s="88" t="str">
        <f t="shared" si="802"/>
        <v/>
      </c>
      <c r="AT1249" s="68" t="str">
        <f t="shared" si="818"/>
        <v/>
      </c>
      <c r="AU1249" s="68" t="str">
        <f t="shared" si="819"/>
        <v/>
      </c>
      <c r="AV1249" s="68" t="str">
        <f t="shared" si="820"/>
        <v/>
      </c>
      <c r="AW1249" s="88" t="str">
        <f t="shared" si="803"/>
        <v/>
      </c>
      <c r="AZ1249" s="88" t="str">
        <f t="shared" si="804"/>
        <v/>
      </c>
      <c r="BA1249" s="68" t="str">
        <f t="shared" si="805"/>
        <v/>
      </c>
      <c r="BB1249" s="68" t="str">
        <f t="shared" si="806"/>
        <v/>
      </c>
      <c r="BC1249" s="68" t="str">
        <f t="shared" si="807"/>
        <v/>
      </c>
      <c r="BD1249" s="69" t="str">
        <f t="shared" si="808"/>
        <v/>
      </c>
      <c r="BE1249" s="69" t="str">
        <f t="shared" si="821"/>
        <v/>
      </c>
      <c r="BT1249" s="138" t="str">
        <f t="shared" ca="1" si="822"/>
        <v/>
      </c>
      <c r="BU1249" s="139" t="str">
        <f t="shared" ca="1" si="823"/>
        <v/>
      </c>
      <c r="BW1249" s="138" t="str">
        <f t="shared" si="824"/>
        <v/>
      </c>
      <c r="BX1249" s="104" t="str">
        <f t="shared" si="825"/>
        <v/>
      </c>
      <c r="BY1249" s="139" t="str">
        <f t="shared" si="826"/>
        <v/>
      </c>
      <c r="CA1249" s="138" t="str">
        <f t="shared" si="827"/>
        <v/>
      </c>
      <c r="CB1249" s="104" t="str">
        <f t="shared" si="828"/>
        <v/>
      </c>
      <c r="CC1249" s="139" t="str">
        <f t="shared" si="829"/>
        <v/>
      </c>
      <c r="CE1249" s="162" t="str">
        <f t="shared" si="830"/>
        <v/>
      </c>
      <c r="CF1249" s="163" t="str">
        <f t="shared" si="831"/>
        <v/>
      </c>
      <c r="CG1249" s="164" t="str">
        <f t="shared" si="832"/>
        <v/>
      </c>
      <c r="CI1249" s="162" t="str">
        <f t="shared" si="833"/>
        <v/>
      </c>
      <c r="CJ1249" s="163" t="str">
        <f t="shared" si="836"/>
        <v/>
      </c>
      <c r="CK1249" s="164" t="str">
        <f t="shared" si="837"/>
        <v/>
      </c>
      <c r="CM1249" s="169" t="str">
        <f t="shared" si="834"/>
        <v/>
      </c>
      <c r="CN1249" s="139" t="str">
        <f t="shared" si="835"/>
        <v/>
      </c>
      <c r="CP1249" s="41" t="str">
        <f>IF($CM1249="", "", COUNTIF($CM$11:$CM$3035, "&lt;"&amp;$CM1249)+1+COUNTIF($CM$11:$CM1249, $CM1249)-1)</f>
        <v/>
      </c>
    </row>
    <row r="1250" spans="1:94" x14ac:dyDescent="0.25">
      <c r="A1250" s="40"/>
      <c r="B1250" s="82" t="str">
        <f>IF($I1250="", "", IFERROR(INDEX('Job Database'!$AE$11:$AE$3035, MATCH($I1250, 'Job Database'!$X$11:$X$3035, 0)), ""))</f>
        <v/>
      </c>
      <c r="C1250" s="69" t="str">
        <f>IF($I1250="", "", IF(COUNTIF('Job Database'!$X$11:$X$3035, $I1250)=0, $AC$5, $AC$4))</f>
        <v/>
      </c>
      <c r="D1250" s="40"/>
      <c r="E1250" s="85" t="str">
        <f>IF($I1250="", "", IF(IFERROR(INDEX('Job Database'!$M$11:$M$3035, MATCH($I1250, 'Job Database'!$X$11:$X$3035, 0)), "")="", "", IFERROR(INDEX('Job Database'!$M$11:$M$3035, MATCH($I1250, 'Job Database'!$X$11:$X$3035, 0)), "")))</f>
        <v/>
      </c>
      <c r="F1250" s="40"/>
      <c r="G1250" s="88" t="str">
        <f t="shared" si="809"/>
        <v/>
      </c>
      <c r="H1250" s="40"/>
      <c r="I1250" s="24"/>
      <c r="J1250" s="34"/>
      <c r="K1250" s="106"/>
      <c r="L1250" s="79"/>
      <c r="M1250" s="34"/>
      <c r="N1250" s="79"/>
      <c r="O1250" s="31"/>
      <c r="P1250" s="53"/>
      <c r="Q1250" s="40"/>
      <c r="S1250" s="41" t="str">
        <f t="shared" si="797"/>
        <v/>
      </c>
      <c r="T1250" s="41" t="str">
        <f t="shared" si="798"/>
        <v/>
      </c>
      <c r="U1250" s="41" t="str">
        <f t="shared" si="810"/>
        <v/>
      </c>
      <c r="W1250" s="74" t="str">
        <f>IF('Job Database'!$X1250="", "", 'Job Database'!$X1250)</f>
        <v/>
      </c>
      <c r="Y1250" s="41" t="str">
        <f>IF($W1250="", "", IF(COUNTIF($I$11:$I$3035, $W1250)&gt;0, "", MAX($Y$10:$Y1249)+1))</f>
        <v/>
      </c>
      <c r="Z1250" s="41">
        <v>1240</v>
      </c>
      <c r="AA1250" s="58" t="str">
        <f t="shared" si="811"/>
        <v/>
      </c>
      <c r="AC1250" s="41" t="str">
        <f t="shared" si="799"/>
        <v/>
      </c>
      <c r="AE1250" s="41" t="str">
        <f t="shared" si="812"/>
        <v/>
      </c>
      <c r="AJ1250" s="154" t="str">
        <f t="shared" si="813"/>
        <v/>
      </c>
      <c r="AL1250" s="120" t="str">
        <f t="shared" si="814"/>
        <v/>
      </c>
      <c r="AM1250" s="104" t="str">
        <f t="shared" si="815"/>
        <v/>
      </c>
      <c r="AN1250" s="104" t="str">
        <f t="shared" si="816"/>
        <v/>
      </c>
      <c r="AO1250" s="104" t="str">
        <f t="shared" si="800"/>
        <v/>
      </c>
      <c r="AP1250" s="104" t="str">
        <f t="shared" si="801"/>
        <v/>
      </c>
      <c r="AQ1250" s="121" t="str">
        <f t="shared" si="817"/>
        <v/>
      </c>
      <c r="AS1250" s="88" t="str">
        <f t="shared" si="802"/>
        <v/>
      </c>
      <c r="AT1250" s="68" t="str">
        <f t="shared" si="818"/>
        <v/>
      </c>
      <c r="AU1250" s="68" t="str">
        <f t="shared" si="819"/>
        <v/>
      </c>
      <c r="AV1250" s="68" t="str">
        <f t="shared" si="820"/>
        <v/>
      </c>
      <c r="AW1250" s="88" t="str">
        <f t="shared" si="803"/>
        <v/>
      </c>
      <c r="AZ1250" s="88" t="str">
        <f t="shared" si="804"/>
        <v/>
      </c>
      <c r="BA1250" s="68" t="str">
        <f t="shared" si="805"/>
        <v/>
      </c>
      <c r="BB1250" s="68" t="str">
        <f t="shared" si="806"/>
        <v/>
      </c>
      <c r="BC1250" s="68" t="str">
        <f t="shared" si="807"/>
        <v/>
      </c>
      <c r="BD1250" s="69" t="str">
        <f t="shared" si="808"/>
        <v/>
      </c>
      <c r="BE1250" s="69" t="str">
        <f t="shared" si="821"/>
        <v/>
      </c>
      <c r="BT1250" s="138" t="str">
        <f t="shared" ca="1" si="822"/>
        <v/>
      </c>
      <c r="BU1250" s="139" t="str">
        <f t="shared" ca="1" si="823"/>
        <v/>
      </c>
      <c r="BW1250" s="138" t="str">
        <f t="shared" si="824"/>
        <v/>
      </c>
      <c r="BX1250" s="104" t="str">
        <f t="shared" si="825"/>
        <v/>
      </c>
      <c r="BY1250" s="139" t="str">
        <f t="shared" si="826"/>
        <v/>
      </c>
      <c r="CA1250" s="138" t="str">
        <f t="shared" si="827"/>
        <v/>
      </c>
      <c r="CB1250" s="104" t="str">
        <f t="shared" si="828"/>
        <v/>
      </c>
      <c r="CC1250" s="139" t="str">
        <f t="shared" si="829"/>
        <v/>
      </c>
      <c r="CE1250" s="162" t="str">
        <f t="shared" si="830"/>
        <v/>
      </c>
      <c r="CF1250" s="163" t="str">
        <f t="shared" si="831"/>
        <v/>
      </c>
      <c r="CG1250" s="164" t="str">
        <f t="shared" si="832"/>
        <v/>
      </c>
      <c r="CI1250" s="162" t="str">
        <f t="shared" si="833"/>
        <v/>
      </c>
      <c r="CJ1250" s="163" t="str">
        <f t="shared" si="836"/>
        <v/>
      </c>
      <c r="CK1250" s="164" t="str">
        <f t="shared" si="837"/>
        <v/>
      </c>
      <c r="CM1250" s="169" t="str">
        <f t="shared" si="834"/>
        <v/>
      </c>
      <c r="CN1250" s="139" t="str">
        <f t="shared" si="835"/>
        <v/>
      </c>
      <c r="CP1250" s="41" t="str">
        <f>IF($CM1250="", "", COUNTIF($CM$11:$CM$3035, "&lt;"&amp;$CM1250)+1+COUNTIF($CM$11:$CM1250, $CM1250)-1)</f>
        <v/>
      </c>
    </row>
    <row r="1251" spans="1:94" x14ac:dyDescent="0.25">
      <c r="A1251" s="40"/>
      <c r="B1251" s="82" t="str">
        <f>IF($I1251="", "", IFERROR(INDEX('Job Database'!$AE$11:$AE$3035, MATCH($I1251, 'Job Database'!$X$11:$X$3035, 0)), ""))</f>
        <v/>
      </c>
      <c r="C1251" s="69" t="str">
        <f>IF($I1251="", "", IF(COUNTIF('Job Database'!$X$11:$X$3035, $I1251)=0, $AC$5, $AC$4))</f>
        <v/>
      </c>
      <c r="D1251" s="40"/>
      <c r="E1251" s="85" t="str">
        <f>IF($I1251="", "", IF(IFERROR(INDEX('Job Database'!$M$11:$M$3035, MATCH($I1251, 'Job Database'!$X$11:$X$3035, 0)), "")="", "", IFERROR(INDEX('Job Database'!$M$11:$M$3035, MATCH($I1251, 'Job Database'!$X$11:$X$3035, 0)), "")))</f>
        <v/>
      </c>
      <c r="F1251" s="40"/>
      <c r="G1251" s="88" t="str">
        <f t="shared" si="809"/>
        <v/>
      </c>
      <c r="H1251" s="40"/>
      <c r="I1251" s="24"/>
      <c r="J1251" s="34"/>
      <c r="K1251" s="106"/>
      <c r="L1251" s="79"/>
      <c r="M1251" s="34"/>
      <c r="N1251" s="79"/>
      <c r="O1251" s="31"/>
      <c r="P1251" s="53"/>
      <c r="Q1251" s="40"/>
      <c r="S1251" s="41" t="str">
        <f t="shared" si="797"/>
        <v/>
      </c>
      <c r="T1251" s="41" t="str">
        <f t="shared" si="798"/>
        <v/>
      </c>
      <c r="U1251" s="41" t="str">
        <f t="shared" si="810"/>
        <v/>
      </c>
      <c r="W1251" s="74" t="str">
        <f>IF('Job Database'!$X1251="", "", 'Job Database'!$X1251)</f>
        <v/>
      </c>
      <c r="Y1251" s="41" t="str">
        <f>IF($W1251="", "", IF(COUNTIF($I$11:$I$3035, $W1251)&gt;0, "", MAX($Y$10:$Y1250)+1))</f>
        <v/>
      </c>
      <c r="Z1251" s="41">
        <v>1241</v>
      </c>
      <c r="AA1251" s="58" t="str">
        <f t="shared" si="811"/>
        <v/>
      </c>
      <c r="AC1251" s="41" t="str">
        <f t="shared" si="799"/>
        <v/>
      </c>
      <c r="AE1251" s="41" t="str">
        <f t="shared" si="812"/>
        <v/>
      </c>
      <c r="AJ1251" s="154" t="str">
        <f t="shared" si="813"/>
        <v/>
      </c>
      <c r="AL1251" s="120" t="str">
        <f t="shared" si="814"/>
        <v/>
      </c>
      <c r="AM1251" s="104" t="str">
        <f t="shared" si="815"/>
        <v/>
      </c>
      <c r="AN1251" s="104" t="str">
        <f t="shared" si="816"/>
        <v/>
      </c>
      <c r="AO1251" s="104" t="str">
        <f t="shared" si="800"/>
        <v/>
      </c>
      <c r="AP1251" s="104" t="str">
        <f t="shared" si="801"/>
        <v/>
      </c>
      <c r="AQ1251" s="121" t="str">
        <f t="shared" si="817"/>
        <v/>
      </c>
      <c r="AS1251" s="88" t="str">
        <f t="shared" si="802"/>
        <v/>
      </c>
      <c r="AT1251" s="68" t="str">
        <f t="shared" si="818"/>
        <v/>
      </c>
      <c r="AU1251" s="68" t="str">
        <f t="shared" si="819"/>
        <v/>
      </c>
      <c r="AV1251" s="68" t="str">
        <f t="shared" si="820"/>
        <v/>
      </c>
      <c r="AW1251" s="88" t="str">
        <f t="shared" si="803"/>
        <v/>
      </c>
      <c r="AZ1251" s="88" t="str">
        <f t="shared" si="804"/>
        <v/>
      </c>
      <c r="BA1251" s="68" t="str">
        <f t="shared" si="805"/>
        <v/>
      </c>
      <c r="BB1251" s="68" t="str">
        <f t="shared" si="806"/>
        <v/>
      </c>
      <c r="BC1251" s="68" t="str">
        <f t="shared" si="807"/>
        <v/>
      </c>
      <c r="BD1251" s="69" t="str">
        <f t="shared" si="808"/>
        <v/>
      </c>
      <c r="BE1251" s="69" t="str">
        <f t="shared" si="821"/>
        <v/>
      </c>
      <c r="BT1251" s="138" t="str">
        <f t="shared" ca="1" si="822"/>
        <v/>
      </c>
      <c r="BU1251" s="139" t="str">
        <f t="shared" ca="1" si="823"/>
        <v/>
      </c>
      <c r="BW1251" s="138" t="str">
        <f t="shared" si="824"/>
        <v/>
      </c>
      <c r="BX1251" s="104" t="str">
        <f t="shared" si="825"/>
        <v/>
      </c>
      <c r="BY1251" s="139" t="str">
        <f t="shared" si="826"/>
        <v/>
      </c>
      <c r="CA1251" s="138" t="str">
        <f t="shared" si="827"/>
        <v/>
      </c>
      <c r="CB1251" s="104" t="str">
        <f t="shared" si="828"/>
        <v/>
      </c>
      <c r="CC1251" s="139" t="str">
        <f t="shared" si="829"/>
        <v/>
      </c>
      <c r="CE1251" s="162" t="str">
        <f t="shared" si="830"/>
        <v/>
      </c>
      <c r="CF1251" s="163" t="str">
        <f t="shared" si="831"/>
        <v/>
      </c>
      <c r="CG1251" s="164" t="str">
        <f t="shared" si="832"/>
        <v/>
      </c>
      <c r="CI1251" s="162" t="str">
        <f t="shared" si="833"/>
        <v/>
      </c>
      <c r="CJ1251" s="163" t="str">
        <f t="shared" si="836"/>
        <v/>
      </c>
      <c r="CK1251" s="164" t="str">
        <f t="shared" si="837"/>
        <v/>
      </c>
      <c r="CM1251" s="169" t="str">
        <f t="shared" si="834"/>
        <v/>
      </c>
      <c r="CN1251" s="139" t="str">
        <f t="shared" si="835"/>
        <v/>
      </c>
      <c r="CP1251" s="41" t="str">
        <f>IF($CM1251="", "", COUNTIF($CM$11:$CM$3035, "&lt;"&amp;$CM1251)+1+COUNTIF($CM$11:$CM1251, $CM1251)-1)</f>
        <v/>
      </c>
    </row>
    <row r="1252" spans="1:94" x14ac:dyDescent="0.25">
      <c r="A1252" s="40"/>
      <c r="B1252" s="82" t="str">
        <f>IF($I1252="", "", IFERROR(INDEX('Job Database'!$AE$11:$AE$3035, MATCH($I1252, 'Job Database'!$X$11:$X$3035, 0)), ""))</f>
        <v/>
      </c>
      <c r="C1252" s="69" t="str">
        <f>IF($I1252="", "", IF(COUNTIF('Job Database'!$X$11:$X$3035, $I1252)=0, $AC$5, $AC$4))</f>
        <v/>
      </c>
      <c r="D1252" s="40"/>
      <c r="E1252" s="85" t="str">
        <f>IF($I1252="", "", IF(IFERROR(INDEX('Job Database'!$M$11:$M$3035, MATCH($I1252, 'Job Database'!$X$11:$X$3035, 0)), "")="", "", IFERROR(INDEX('Job Database'!$M$11:$M$3035, MATCH($I1252, 'Job Database'!$X$11:$X$3035, 0)), "")))</f>
        <v/>
      </c>
      <c r="F1252" s="40"/>
      <c r="G1252" s="88" t="str">
        <f t="shared" si="809"/>
        <v/>
      </c>
      <c r="H1252" s="40"/>
      <c r="I1252" s="24"/>
      <c r="J1252" s="34"/>
      <c r="K1252" s="106"/>
      <c r="L1252" s="79"/>
      <c r="M1252" s="34"/>
      <c r="N1252" s="79"/>
      <c r="O1252" s="31"/>
      <c r="P1252" s="53"/>
      <c r="Q1252" s="40"/>
      <c r="S1252" s="41" t="str">
        <f t="shared" si="797"/>
        <v/>
      </c>
      <c r="T1252" s="41" t="str">
        <f t="shared" si="798"/>
        <v/>
      </c>
      <c r="U1252" s="41" t="str">
        <f t="shared" si="810"/>
        <v/>
      </c>
      <c r="W1252" s="74" t="str">
        <f>IF('Job Database'!$X1252="", "", 'Job Database'!$X1252)</f>
        <v/>
      </c>
      <c r="Y1252" s="41" t="str">
        <f>IF($W1252="", "", IF(COUNTIF($I$11:$I$3035, $W1252)&gt;0, "", MAX($Y$10:$Y1251)+1))</f>
        <v/>
      </c>
      <c r="Z1252" s="41">
        <v>1242</v>
      </c>
      <c r="AA1252" s="58" t="str">
        <f t="shared" si="811"/>
        <v/>
      </c>
      <c r="AC1252" s="41" t="str">
        <f t="shared" si="799"/>
        <v/>
      </c>
      <c r="AE1252" s="41" t="str">
        <f t="shared" si="812"/>
        <v/>
      </c>
      <c r="AJ1252" s="154" t="str">
        <f t="shared" si="813"/>
        <v/>
      </c>
      <c r="AL1252" s="120" t="str">
        <f t="shared" si="814"/>
        <v/>
      </c>
      <c r="AM1252" s="104" t="str">
        <f t="shared" si="815"/>
        <v/>
      </c>
      <c r="AN1252" s="104" t="str">
        <f t="shared" si="816"/>
        <v/>
      </c>
      <c r="AO1252" s="104" t="str">
        <f t="shared" si="800"/>
        <v/>
      </c>
      <c r="AP1252" s="104" t="str">
        <f t="shared" si="801"/>
        <v/>
      </c>
      <c r="AQ1252" s="121" t="str">
        <f t="shared" si="817"/>
        <v/>
      </c>
      <c r="AS1252" s="88" t="str">
        <f t="shared" si="802"/>
        <v/>
      </c>
      <c r="AT1252" s="68" t="str">
        <f t="shared" si="818"/>
        <v/>
      </c>
      <c r="AU1252" s="68" t="str">
        <f t="shared" si="819"/>
        <v/>
      </c>
      <c r="AV1252" s="68" t="str">
        <f t="shared" si="820"/>
        <v/>
      </c>
      <c r="AW1252" s="88" t="str">
        <f t="shared" si="803"/>
        <v/>
      </c>
      <c r="AZ1252" s="88" t="str">
        <f t="shared" si="804"/>
        <v/>
      </c>
      <c r="BA1252" s="68" t="str">
        <f t="shared" si="805"/>
        <v/>
      </c>
      <c r="BB1252" s="68" t="str">
        <f t="shared" si="806"/>
        <v/>
      </c>
      <c r="BC1252" s="68" t="str">
        <f t="shared" si="807"/>
        <v/>
      </c>
      <c r="BD1252" s="69" t="str">
        <f t="shared" si="808"/>
        <v/>
      </c>
      <c r="BE1252" s="69" t="str">
        <f t="shared" si="821"/>
        <v/>
      </c>
      <c r="BT1252" s="138" t="str">
        <f t="shared" ca="1" si="822"/>
        <v/>
      </c>
      <c r="BU1252" s="139" t="str">
        <f t="shared" ca="1" si="823"/>
        <v/>
      </c>
      <c r="BW1252" s="138" t="str">
        <f t="shared" si="824"/>
        <v/>
      </c>
      <c r="BX1252" s="104" t="str">
        <f t="shared" si="825"/>
        <v/>
      </c>
      <c r="BY1252" s="139" t="str">
        <f t="shared" si="826"/>
        <v/>
      </c>
      <c r="CA1252" s="138" t="str">
        <f t="shared" si="827"/>
        <v/>
      </c>
      <c r="CB1252" s="104" t="str">
        <f t="shared" si="828"/>
        <v/>
      </c>
      <c r="CC1252" s="139" t="str">
        <f t="shared" si="829"/>
        <v/>
      </c>
      <c r="CE1252" s="162" t="str">
        <f t="shared" si="830"/>
        <v/>
      </c>
      <c r="CF1252" s="163" t="str">
        <f t="shared" si="831"/>
        <v/>
      </c>
      <c r="CG1252" s="164" t="str">
        <f t="shared" si="832"/>
        <v/>
      </c>
      <c r="CI1252" s="162" t="str">
        <f t="shared" si="833"/>
        <v/>
      </c>
      <c r="CJ1252" s="163" t="str">
        <f t="shared" si="836"/>
        <v/>
      </c>
      <c r="CK1252" s="164" t="str">
        <f t="shared" si="837"/>
        <v/>
      </c>
      <c r="CM1252" s="169" t="str">
        <f t="shared" si="834"/>
        <v/>
      </c>
      <c r="CN1252" s="139" t="str">
        <f t="shared" si="835"/>
        <v/>
      </c>
      <c r="CP1252" s="41" t="str">
        <f>IF($CM1252="", "", COUNTIF($CM$11:$CM$3035, "&lt;"&amp;$CM1252)+1+COUNTIF($CM$11:$CM1252, $CM1252)-1)</f>
        <v/>
      </c>
    </row>
    <row r="1253" spans="1:94" x14ac:dyDescent="0.25">
      <c r="A1253" s="40"/>
      <c r="B1253" s="82" t="str">
        <f>IF($I1253="", "", IFERROR(INDEX('Job Database'!$AE$11:$AE$3035, MATCH($I1253, 'Job Database'!$X$11:$X$3035, 0)), ""))</f>
        <v/>
      </c>
      <c r="C1253" s="69" t="str">
        <f>IF($I1253="", "", IF(COUNTIF('Job Database'!$X$11:$X$3035, $I1253)=0, $AC$5, $AC$4))</f>
        <v/>
      </c>
      <c r="D1253" s="40"/>
      <c r="E1253" s="85" t="str">
        <f>IF($I1253="", "", IF(IFERROR(INDEX('Job Database'!$M$11:$M$3035, MATCH($I1253, 'Job Database'!$X$11:$X$3035, 0)), "")="", "", IFERROR(INDEX('Job Database'!$M$11:$M$3035, MATCH($I1253, 'Job Database'!$X$11:$X$3035, 0)), "")))</f>
        <v/>
      </c>
      <c r="F1253" s="40"/>
      <c r="G1253" s="88" t="str">
        <f t="shared" si="809"/>
        <v/>
      </c>
      <c r="H1253" s="40"/>
      <c r="I1253" s="24"/>
      <c r="J1253" s="34"/>
      <c r="K1253" s="106"/>
      <c r="L1253" s="79"/>
      <c r="M1253" s="34"/>
      <c r="N1253" s="79"/>
      <c r="O1253" s="31"/>
      <c r="P1253" s="53"/>
      <c r="Q1253" s="40"/>
      <c r="S1253" s="41" t="str">
        <f t="shared" si="797"/>
        <v/>
      </c>
      <c r="T1253" s="41" t="str">
        <f t="shared" si="798"/>
        <v/>
      </c>
      <c r="U1253" s="41" t="str">
        <f t="shared" si="810"/>
        <v/>
      </c>
      <c r="W1253" s="74" t="str">
        <f>IF('Job Database'!$X1253="", "", 'Job Database'!$X1253)</f>
        <v/>
      </c>
      <c r="Y1253" s="41" t="str">
        <f>IF($W1253="", "", IF(COUNTIF($I$11:$I$3035, $W1253)&gt;0, "", MAX($Y$10:$Y1252)+1))</f>
        <v/>
      </c>
      <c r="Z1253" s="41">
        <v>1243</v>
      </c>
      <c r="AA1253" s="58" t="str">
        <f t="shared" si="811"/>
        <v/>
      </c>
      <c r="AC1253" s="41" t="str">
        <f t="shared" si="799"/>
        <v/>
      </c>
      <c r="AE1253" s="41" t="str">
        <f t="shared" si="812"/>
        <v/>
      </c>
      <c r="AJ1253" s="154" t="str">
        <f t="shared" si="813"/>
        <v/>
      </c>
      <c r="AL1253" s="120" t="str">
        <f t="shared" si="814"/>
        <v/>
      </c>
      <c r="AM1253" s="104" t="str">
        <f t="shared" si="815"/>
        <v/>
      </c>
      <c r="AN1253" s="104" t="str">
        <f t="shared" si="816"/>
        <v/>
      </c>
      <c r="AO1253" s="104" t="str">
        <f t="shared" si="800"/>
        <v/>
      </c>
      <c r="AP1253" s="104" t="str">
        <f t="shared" si="801"/>
        <v/>
      </c>
      <c r="AQ1253" s="121" t="str">
        <f t="shared" si="817"/>
        <v/>
      </c>
      <c r="AS1253" s="88" t="str">
        <f t="shared" si="802"/>
        <v/>
      </c>
      <c r="AT1253" s="68" t="str">
        <f t="shared" si="818"/>
        <v/>
      </c>
      <c r="AU1253" s="68" t="str">
        <f t="shared" si="819"/>
        <v/>
      </c>
      <c r="AV1253" s="68" t="str">
        <f t="shared" si="820"/>
        <v/>
      </c>
      <c r="AW1253" s="88" t="str">
        <f t="shared" si="803"/>
        <v/>
      </c>
      <c r="AZ1253" s="88" t="str">
        <f t="shared" si="804"/>
        <v/>
      </c>
      <c r="BA1253" s="68" t="str">
        <f t="shared" si="805"/>
        <v/>
      </c>
      <c r="BB1253" s="68" t="str">
        <f t="shared" si="806"/>
        <v/>
      </c>
      <c r="BC1253" s="68" t="str">
        <f t="shared" si="807"/>
        <v/>
      </c>
      <c r="BD1253" s="69" t="str">
        <f t="shared" si="808"/>
        <v/>
      </c>
      <c r="BE1253" s="69" t="str">
        <f t="shared" si="821"/>
        <v/>
      </c>
      <c r="BT1253" s="138" t="str">
        <f t="shared" ca="1" si="822"/>
        <v/>
      </c>
      <c r="BU1253" s="139" t="str">
        <f t="shared" ca="1" si="823"/>
        <v/>
      </c>
      <c r="BW1253" s="138" t="str">
        <f t="shared" si="824"/>
        <v/>
      </c>
      <c r="BX1253" s="104" t="str">
        <f t="shared" si="825"/>
        <v/>
      </c>
      <c r="BY1253" s="139" t="str">
        <f t="shared" si="826"/>
        <v/>
      </c>
      <c r="CA1253" s="138" t="str">
        <f t="shared" si="827"/>
        <v/>
      </c>
      <c r="CB1253" s="104" t="str">
        <f t="shared" si="828"/>
        <v/>
      </c>
      <c r="CC1253" s="139" t="str">
        <f t="shared" si="829"/>
        <v/>
      </c>
      <c r="CE1253" s="162" t="str">
        <f t="shared" si="830"/>
        <v/>
      </c>
      <c r="CF1253" s="163" t="str">
        <f t="shared" si="831"/>
        <v/>
      </c>
      <c r="CG1253" s="164" t="str">
        <f t="shared" si="832"/>
        <v/>
      </c>
      <c r="CI1253" s="162" t="str">
        <f t="shared" si="833"/>
        <v/>
      </c>
      <c r="CJ1253" s="163" t="str">
        <f t="shared" si="836"/>
        <v/>
      </c>
      <c r="CK1253" s="164" t="str">
        <f t="shared" si="837"/>
        <v/>
      </c>
      <c r="CM1253" s="169" t="str">
        <f t="shared" si="834"/>
        <v/>
      </c>
      <c r="CN1253" s="139" t="str">
        <f t="shared" si="835"/>
        <v/>
      </c>
      <c r="CP1253" s="41" t="str">
        <f>IF($CM1253="", "", COUNTIF($CM$11:$CM$3035, "&lt;"&amp;$CM1253)+1+COUNTIF($CM$11:$CM1253, $CM1253)-1)</f>
        <v/>
      </c>
    </row>
    <row r="1254" spans="1:94" x14ac:dyDescent="0.25">
      <c r="A1254" s="40"/>
      <c r="B1254" s="82" t="str">
        <f>IF($I1254="", "", IFERROR(INDEX('Job Database'!$AE$11:$AE$3035, MATCH($I1254, 'Job Database'!$X$11:$X$3035, 0)), ""))</f>
        <v/>
      </c>
      <c r="C1254" s="69" t="str">
        <f>IF($I1254="", "", IF(COUNTIF('Job Database'!$X$11:$X$3035, $I1254)=0, $AC$5, $AC$4))</f>
        <v/>
      </c>
      <c r="D1254" s="40"/>
      <c r="E1254" s="85" t="str">
        <f>IF($I1254="", "", IF(IFERROR(INDEX('Job Database'!$M$11:$M$3035, MATCH($I1254, 'Job Database'!$X$11:$X$3035, 0)), "")="", "", IFERROR(INDEX('Job Database'!$M$11:$M$3035, MATCH($I1254, 'Job Database'!$X$11:$X$3035, 0)), "")))</f>
        <v/>
      </c>
      <c r="F1254" s="40"/>
      <c r="G1254" s="88" t="str">
        <f t="shared" si="809"/>
        <v/>
      </c>
      <c r="H1254" s="40"/>
      <c r="I1254" s="24"/>
      <c r="J1254" s="34"/>
      <c r="K1254" s="106"/>
      <c r="L1254" s="79"/>
      <c r="M1254" s="34"/>
      <c r="N1254" s="79"/>
      <c r="O1254" s="31"/>
      <c r="P1254" s="53"/>
      <c r="Q1254" s="40"/>
      <c r="S1254" s="41" t="str">
        <f t="shared" si="797"/>
        <v/>
      </c>
      <c r="T1254" s="41" t="str">
        <f t="shared" si="798"/>
        <v/>
      </c>
      <c r="U1254" s="41" t="str">
        <f t="shared" si="810"/>
        <v/>
      </c>
      <c r="W1254" s="74" t="str">
        <f>IF('Job Database'!$X1254="", "", 'Job Database'!$X1254)</f>
        <v/>
      </c>
      <c r="Y1254" s="41" t="str">
        <f>IF($W1254="", "", IF(COUNTIF($I$11:$I$3035, $W1254)&gt;0, "", MAX($Y$10:$Y1253)+1))</f>
        <v/>
      </c>
      <c r="Z1254" s="41">
        <v>1244</v>
      </c>
      <c r="AA1254" s="58" t="str">
        <f t="shared" si="811"/>
        <v/>
      </c>
      <c r="AC1254" s="41" t="str">
        <f t="shared" si="799"/>
        <v/>
      </c>
      <c r="AE1254" s="41" t="str">
        <f t="shared" si="812"/>
        <v/>
      </c>
      <c r="AJ1254" s="154" t="str">
        <f t="shared" si="813"/>
        <v/>
      </c>
      <c r="AL1254" s="120" t="str">
        <f t="shared" si="814"/>
        <v/>
      </c>
      <c r="AM1254" s="104" t="str">
        <f t="shared" si="815"/>
        <v/>
      </c>
      <c r="AN1254" s="104" t="str">
        <f t="shared" si="816"/>
        <v/>
      </c>
      <c r="AO1254" s="104" t="str">
        <f t="shared" si="800"/>
        <v/>
      </c>
      <c r="AP1254" s="104" t="str">
        <f t="shared" si="801"/>
        <v/>
      </c>
      <c r="AQ1254" s="121" t="str">
        <f t="shared" si="817"/>
        <v/>
      </c>
      <c r="AS1254" s="88" t="str">
        <f t="shared" si="802"/>
        <v/>
      </c>
      <c r="AT1254" s="68" t="str">
        <f t="shared" si="818"/>
        <v/>
      </c>
      <c r="AU1254" s="68" t="str">
        <f t="shared" si="819"/>
        <v/>
      </c>
      <c r="AV1254" s="68" t="str">
        <f t="shared" si="820"/>
        <v/>
      </c>
      <c r="AW1254" s="88" t="str">
        <f t="shared" si="803"/>
        <v/>
      </c>
      <c r="AZ1254" s="88" t="str">
        <f t="shared" si="804"/>
        <v/>
      </c>
      <c r="BA1254" s="68" t="str">
        <f t="shared" si="805"/>
        <v/>
      </c>
      <c r="BB1254" s="68" t="str">
        <f t="shared" si="806"/>
        <v/>
      </c>
      <c r="BC1254" s="68" t="str">
        <f t="shared" si="807"/>
        <v/>
      </c>
      <c r="BD1254" s="69" t="str">
        <f t="shared" si="808"/>
        <v/>
      </c>
      <c r="BE1254" s="69" t="str">
        <f t="shared" si="821"/>
        <v/>
      </c>
      <c r="BT1254" s="138" t="str">
        <f t="shared" ca="1" si="822"/>
        <v/>
      </c>
      <c r="BU1254" s="139" t="str">
        <f t="shared" ca="1" si="823"/>
        <v/>
      </c>
      <c r="BW1254" s="138" t="str">
        <f t="shared" si="824"/>
        <v/>
      </c>
      <c r="BX1254" s="104" t="str">
        <f t="shared" si="825"/>
        <v/>
      </c>
      <c r="BY1254" s="139" t="str">
        <f t="shared" si="826"/>
        <v/>
      </c>
      <c r="CA1254" s="138" t="str">
        <f t="shared" si="827"/>
        <v/>
      </c>
      <c r="CB1254" s="104" t="str">
        <f t="shared" si="828"/>
        <v/>
      </c>
      <c r="CC1254" s="139" t="str">
        <f t="shared" si="829"/>
        <v/>
      </c>
      <c r="CE1254" s="162" t="str">
        <f t="shared" si="830"/>
        <v/>
      </c>
      <c r="CF1254" s="163" t="str">
        <f t="shared" si="831"/>
        <v/>
      </c>
      <c r="CG1254" s="164" t="str">
        <f t="shared" si="832"/>
        <v/>
      </c>
      <c r="CI1254" s="162" t="str">
        <f t="shared" si="833"/>
        <v/>
      </c>
      <c r="CJ1254" s="163" t="str">
        <f t="shared" si="836"/>
        <v/>
      </c>
      <c r="CK1254" s="164" t="str">
        <f t="shared" si="837"/>
        <v/>
      </c>
      <c r="CM1254" s="169" t="str">
        <f t="shared" si="834"/>
        <v/>
      </c>
      <c r="CN1254" s="139" t="str">
        <f t="shared" si="835"/>
        <v/>
      </c>
      <c r="CP1254" s="41" t="str">
        <f>IF($CM1254="", "", COUNTIF($CM$11:$CM$3035, "&lt;"&amp;$CM1254)+1+COUNTIF($CM$11:$CM1254, $CM1254)-1)</f>
        <v/>
      </c>
    </row>
    <row r="1255" spans="1:94" x14ac:dyDescent="0.25">
      <c r="A1255" s="40"/>
      <c r="B1255" s="82" t="str">
        <f>IF($I1255="", "", IFERROR(INDEX('Job Database'!$AE$11:$AE$3035, MATCH($I1255, 'Job Database'!$X$11:$X$3035, 0)), ""))</f>
        <v/>
      </c>
      <c r="C1255" s="69" t="str">
        <f>IF($I1255="", "", IF(COUNTIF('Job Database'!$X$11:$X$3035, $I1255)=0, $AC$5, $AC$4))</f>
        <v/>
      </c>
      <c r="D1255" s="40"/>
      <c r="E1255" s="85" t="str">
        <f>IF($I1255="", "", IF(IFERROR(INDEX('Job Database'!$M$11:$M$3035, MATCH($I1255, 'Job Database'!$X$11:$X$3035, 0)), "")="", "", IFERROR(INDEX('Job Database'!$M$11:$M$3035, MATCH($I1255, 'Job Database'!$X$11:$X$3035, 0)), "")))</f>
        <v/>
      </c>
      <c r="F1255" s="40"/>
      <c r="G1255" s="88" t="str">
        <f t="shared" si="809"/>
        <v/>
      </c>
      <c r="H1255" s="40"/>
      <c r="I1255" s="24"/>
      <c r="J1255" s="34"/>
      <c r="K1255" s="106"/>
      <c r="L1255" s="79"/>
      <c r="M1255" s="34"/>
      <c r="N1255" s="79"/>
      <c r="O1255" s="31"/>
      <c r="P1255" s="53"/>
      <c r="Q1255" s="40"/>
      <c r="S1255" s="41" t="str">
        <f t="shared" si="797"/>
        <v/>
      </c>
      <c r="T1255" s="41" t="str">
        <f t="shared" si="798"/>
        <v/>
      </c>
      <c r="U1255" s="41" t="str">
        <f t="shared" si="810"/>
        <v/>
      </c>
      <c r="W1255" s="74" t="str">
        <f>IF('Job Database'!$X1255="", "", 'Job Database'!$X1255)</f>
        <v/>
      </c>
      <c r="Y1255" s="41" t="str">
        <f>IF($W1255="", "", IF(COUNTIF($I$11:$I$3035, $W1255)&gt;0, "", MAX($Y$10:$Y1254)+1))</f>
        <v/>
      </c>
      <c r="Z1255" s="41">
        <v>1245</v>
      </c>
      <c r="AA1255" s="58" t="str">
        <f t="shared" si="811"/>
        <v/>
      </c>
      <c r="AC1255" s="41" t="str">
        <f t="shared" si="799"/>
        <v/>
      </c>
      <c r="AE1255" s="41" t="str">
        <f t="shared" si="812"/>
        <v/>
      </c>
      <c r="AJ1255" s="154" t="str">
        <f t="shared" si="813"/>
        <v/>
      </c>
      <c r="AL1255" s="120" t="str">
        <f t="shared" si="814"/>
        <v/>
      </c>
      <c r="AM1255" s="104" t="str">
        <f t="shared" si="815"/>
        <v/>
      </c>
      <c r="AN1255" s="104" t="str">
        <f t="shared" si="816"/>
        <v/>
      </c>
      <c r="AO1255" s="104" t="str">
        <f t="shared" si="800"/>
        <v/>
      </c>
      <c r="AP1255" s="104" t="str">
        <f t="shared" si="801"/>
        <v/>
      </c>
      <c r="AQ1255" s="121" t="str">
        <f t="shared" si="817"/>
        <v/>
      </c>
      <c r="AS1255" s="88" t="str">
        <f t="shared" si="802"/>
        <v/>
      </c>
      <c r="AT1255" s="68" t="str">
        <f t="shared" si="818"/>
        <v/>
      </c>
      <c r="AU1255" s="68" t="str">
        <f t="shared" si="819"/>
        <v/>
      </c>
      <c r="AV1255" s="68" t="str">
        <f t="shared" si="820"/>
        <v/>
      </c>
      <c r="AW1255" s="88" t="str">
        <f t="shared" si="803"/>
        <v/>
      </c>
      <c r="AZ1255" s="88" t="str">
        <f t="shared" si="804"/>
        <v/>
      </c>
      <c r="BA1255" s="68" t="str">
        <f t="shared" si="805"/>
        <v/>
      </c>
      <c r="BB1255" s="68" t="str">
        <f t="shared" si="806"/>
        <v/>
      </c>
      <c r="BC1255" s="68" t="str">
        <f t="shared" si="807"/>
        <v/>
      </c>
      <c r="BD1255" s="69" t="str">
        <f t="shared" si="808"/>
        <v/>
      </c>
      <c r="BE1255" s="69" t="str">
        <f t="shared" si="821"/>
        <v/>
      </c>
      <c r="BT1255" s="138" t="str">
        <f t="shared" ca="1" si="822"/>
        <v/>
      </c>
      <c r="BU1255" s="139" t="str">
        <f t="shared" ca="1" si="823"/>
        <v/>
      </c>
      <c r="BW1255" s="138" t="str">
        <f t="shared" si="824"/>
        <v/>
      </c>
      <c r="BX1255" s="104" t="str">
        <f t="shared" si="825"/>
        <v/>
      </c>
      <c r="BY1255" s="139" t="str">
        <f t="shared" si="826"/>
        <v/>
      </c>
      <c r="CA1255" s="138" t="str">
        <f t="shared" si="827"/>
        <v/>
      </c>
      <c r="CB1255" s="104" t="str">
        <f t="shared" si="828"/>
        <v/>
      </c>
      <c r="CC1255" s="139" t="str">
        <f t="shared" si="829"/>
        <v/>
      </c>
      <c r="CE1255" s="162" t="str">
        <f t="shared" si="830"/>
        <v/>
      </c>
      <c r="CF1255" s="163" t="str">
        <f t="shared" si="831"/>
        <v/>
      </c>
      <c r="CG1255" s="164" t="str">
        <f t="shared" si="832"/>
        <v/>
      </c>
      <c r="CI1255" s="162" t="str">
        <f t="shared" si="833"/>
        <v/>
      </c>
      <c r="CJ1255" s="163" t="str">
        <f t="shared" si="836"/>
        <v/>
      </c>
      <c r="CK1255" s="164" t="str">
        <f t="shared" si="837"/>
        <v/>
      </c>
      <c r="CM1255" s="169" t="str">
        <f t="shared" si="834"/>
        <v/>
      </c>
      <c r="CN1255" s="139" t="str">
        <f t="shared" si="835"/>
        <v/>
      </c>
      <c r="CP1255" s="41" t="str">
        <f>IF($CM1255="", "", COUNTIF($CM$11:$CM$3035, "&lt;"&amp;$CM1255)+1+COUNTIF($CM$11:$CM1255, $CM1255)-1)</f>
        <v/>
      </c>
    </row>
    <row r="1256" spans="1:94" x14ac:dyDescent="0.25">
      <c r="A1256" s="40"/>
      <c r="B1256" s="82" t="str">
        <f>IF($I1256="", "", IFERROR(INDEX('Job Database'!$AE$11:$AE$3035, MATCH($I1256, 'Job Database'!$X$11:$X$3035, 0)), ""))</f>
        <v/>
      </c>
      <c r="C1256" s="69" t="str">
        <f>IF($I1256="", "", IF(COUNTIF('Job Database'!$X$11:$X$3035, $I1256)=0, $AC$5, $AC$4))</f>
        <v/>
      </c>
      <c r="D1256" s="40"/>
      <c r="E1256" s="85" t="str">
        <f>IF($I1256="", "", IF(IFERROR(INDEX('Job Database'!$M$11:$M$3035, MATCH($I1256, 'Job Database'!$X$11:$X$3035, 0)), "")="", "", IFERROR(INDEX('Job Database'!$M$11:$M$3035, MATCH($I1256, 'Job Database'!$X$11:$X$3035, 0)), "")))</f>
        <v/>
      </c>
      <c r="F1256" s="40"/>
      <c r="G1256" s="88" t="str">
        <f t="shared" si="809"/>
        <v/>
      </c>
      <c r="H1256" s="40"/>
      <c r="I1256" s="24"/>
      <c r="J1256" s="34"/>
      <c r="K1256" s="106"/>
      <c r="L1256" s="79"/>
      <c r="M1256" s="34"/>
      <c r="N1256" s="79"/>
      <c r="O1256" s="31"/>
      <c r="P1256" s="53"/>
      <c r="Q1256" s="40"/>
      <c r="S1256" s="41" t="str">
        <f t="shared" si="797"/>
        <v/>
      </c>
      <c r="T1256" s="41" t="str">
        <f t="shared" si="798"/>
        <v/>
      </c>
      <c r="U1256" s="41" t="str">
        <f t="shared" si="810"/>
        <v/>
      </c>
      <c r="W1256" s="74" t="str">
        <f>IF('Job Database'!$X1256="", "", 'Job Database'!$X1256)</f>
        <v/>
      </c>
      <c r="Y1256" s="41" t="str">
        <f>IF($W1256="", "", IF(COUNTIF($I$11:$I$3035, $W1256)&gt;0, "", MAX($Y$10:$Y1255)+1))</f>
        <v/>
      </c>
      <c r="Z1256" s="41">
        <v>1246</v>
      </c>
      <c r="AA1256" s="58" t="str">
        <f t="shared" si="811"/>
        <v/>
      </c>
      <c r="AC1256" s="41" t="str">
        <f t="shared" si="799"/>
        <v/>
      </c>
      <c r="AE1256" s="41" t="str">
        <f t="shared" si="812"/>
        <v/>
      </c>
      <c r="AJ1256" s="154" t="str">
        <f t="shared" si="813"/>
        <v/>
      </c>
      <c r="AL1256" s="120" t="str">
        <f t="shared" si="814"/>
        <v/>
      </c>
      <c r="AM1256" s="104" t="str">
        <f t="shared" si="815"/>
        <v/>
      </c>
      <c r="AN1256" s="104" t="str">
        <f t="shared" si="816"/>
        <v/>
      </c>
      <c r="AO1256" s="104" t="str">
        <f t="shared" si="800"/>
        <v/>
      </c>
      <c r="AP1256" s="104" t="str">
        <f t="shared" si="801"/>
        <v/>
      </c>
      <c r="AQ1256" s="121" t="str">
        <f t="shared" si="817"/>
        <v/>
      </c>
      <c r="AS1256" s="88" t="str">
        <f t="shared" si="802"/>
        <v/>
      </c>
      <c r="AT1256" s="68" t="str">
        <f t="shared" si="818"/>
        <v/>
      </c>
      <c r="AU1256" s="68" t="str">
        <f t="shared" si="819"/>
        <v/>
      </c>
      <c r="AV1256" s="68" t="str">
        <f t="shared" si="820"/>
        <v/>
      </c>
      <c r="AW1256" s="88" t="str">
        <f t="shared" si="803"/>
        <v/>
      </c>
      <c r="AZ1256" s="88" t="str">
        <f t="shared" si="804"/>
        <v/>
      </c>
      <c r="BA1256" s="68" t="str">
        <f t="shared" si="805"/>
        <v/>
      </c>
      <c r="BB1256" s="68" t="str">
        <f t="shared" si="806"/>
        <v/>
      </c>
      <c r="BC1256" s="68" t="str">
        <f t="shared" si="807"/>
        <v/>
      </c>
      <c r="BD1256" s="69" t="str">
        <f t="shared" si="808"/>
        <v/>
      </c>
      <c r="BE1256" s="69" t="str">
        <f t="shared" si="821"/>
        <v/>
      </c>
      <c r="BT1256" s="138" t="str">
        <f t="shared" ca="1" si="822"/>
        <v/>
      </c>
      <c r="BU1256" s="139" t="str">
        <f t="shared" ca="1" si="823"/>
        <v/>
      </c>
      <c r="BW1256" s="138" t="str">
        <f t="shared" si="824"/>
        <v/>
      </c>
      <c r="BX1256" s="104" t="str">
        <f t="shared" si="825"/>
        <v/>
      </c>
      <c r="BY1256" s="139" t="str">
        <f t="shared" si="826"/>
        <v/>
      </c>
      <c r="CA1256" s="138" t="str">
        <f t="shared" si="827"/>
        <v/>
      </c>
      <c r="CB1256" s="104" t="str">
        <f t="shared" si="828"/>
        <v/>
      </c>
      <c r="CC1256" s="139" t="str">
        <f t="shared" si="829"/>
        <v/>
      </c>
      <c r="CE1256" s="162" t="str">
        <f t="shared" si="830"/>
        <v/>
      </c>
      <c r="CF1256" s="163" t="str">
        <f t="shared" si="831"/>
        <v/>
      </c>
      <c r="CG1256" s="164" t="str">
        <f t="shared" si="832"/>
        <v/>
      </c>
      <c r="CI1256" s="162" t="str">
        <f t="shared" si="833"/>
        <v/>
      </c>
      <c r="CJ1256" s="163" t="str">
        <f t="shared" si="836"/>
        <v/>
      </c>
      <c r="CK1256" s="164" t="str">
        <f t="shared" si="837"/>
        <v/>
      </c>
      <c r="CM1256" s="169" t="str">
        <f t="shared" si="834"/>
        <v/>
      </c>
      <c r="CN1256" s="139" t="str">
        <f t="shared" si="835"/>
        <v/>
      </c>
      <c r="CP1256" s="41" t="str">
        <f>IF($CM1256="", "", COUNTIF($CM$11:$CM$3035, "&lt;"&amp;$CM1256)+1+COUNTIF($CM$11:$CM1256, $CM1256)-1)</f>
        <v/>
      </c>
    </row>
    <row r="1257" spans="1:94" x14ac:dyDescent="0.25">
      <c r="A1257" s="40"/>
      <c r="B1257" s="82" t="str">
        <f>IF($I1257="", "", IFERROR(INDEX('Job Database'!$AE$11:$AE$3035, MATCH($I1257, 'Job Database'!$X$11:$X$3035, 0)), ""))</f>
        <v/>
      </c>
      <c r="C1257" s="69" t="str">
        <f>IF($I1257="", "", IF(COUNTIF('Job Database'!$X$11:$X$3035, $I1257)=0, $AC$5, $AC$4))</f>
        <v/>
      </c>
      <c r="D1257" s="40"/>
      <c r="E1257" s="85" t="str">
        <f>IF($I1257="", "", IF(IFERROR(INDEX('Job Database'!$M$11:$M$3035, MATCH($I1257, 'Job Database'!$X$11:$X$3035, 0)), "")="", "", IFERROR(INDEX('Job Database'!$M$11:$M$3035, MATCH($I1257, 'Job Database'!$X$11:$X$3035, 0)), "")))</f>
        <v/>
      </c>
      <c r="F1257" s="40"/>
      <c r="G1257" s="88" t="str">
        <f t="shared" si="809"/>
        <v/>
      </c>
      <c r="H1257" s="40"/>
      <c r="I1257" s="24"/>
      <c r="J1257" s="34"/>
      <c r="K1257" s="106"/>
      <c r="L1257" s="79"/>
      <c r="M1257" s="34"/>
      <c r="N1257" s="79"/>
      <c r="O1257" s="31"/>
      <c r="P1257" s="53"/>
      <c r="Q1257" s="40"/>
      <c r="S1257" s="41" t="str">
        <f t="shared" si="797"/>
        <v/>
      </c>
      <c r="T1257" s="41" t="str">
        <f t="shared" si="798"/>
        <v/>
      </c>
      <c r="U1257" s="41" t="str">
        <f t="shared" si="810"/>
        <v/>
      </c>
      <c r="W1257" s="74" t="str">
        <f>IF('Job Database'!$X1257="", "", 'Job Database'!$X1257)</f>
        <v/>
      </c>
      <c r="Y1257" s="41" t="str">
        <f>IF($W1257="", "", IF(COUNTIF($I$11:$I$3035, $W1257)&gt;0, "", MAX($Y$10:$Y1256)+1))</f>
        <v/>
      </c>
      <c r="Z1257" s="41">
        <v>1247</v>
      </c>
      <c r="AA1257" s="58" t="str">
        <f t="shared" si="811"/>
        <v/>
      </c>
      <c r="AC1257" s="41" t="str">
        <f t="shared" si="799"/>
        <v/>
      </c>
      <c r="AE1257" s="41" t="str">
        <f t="shared" si="812"/>
        <v/>
      </c>
      <c r="AJ1257" s="154" t="str">
        <f t="shared" si="813"/>
        <v/>
      </c>
      <c r="AL1257" s="120" t="str">
        <f t="shared" si="814"/>
        <v/>
      </c>
      <c r="AM1257" s="104" t="str">
        <f t="shared" si="815"/>
        <v/>
      </c>
      <c r="AN1257" s="104" t="str">
        <f t="shared" si="816"/>
        <v/>
      </c>
      <c r="AO1257" s="104" t="str">
        <f t="shared" si="800"/>
        <v/>
      </c>
      <c r="AP1257" s="104" t="str">
        <f t="shared" si="801"/>
        <v/>
      </c>
      <c r="AQ1257" s="121" t="str">
        <f t="shared" si="817"/>
        <v/>
      </c>
      <c r="AS1257" s="88" t="str">
        <f t="shared" si="802"/>
        <v/>
      </c>
      <c r="AT1257" s="68" t="str">
        <f t="shared" si="818"/>
        <v/>
      </c>
      <c r="AU1257" s="68" t="str">
        <f t="shared" si="819"/>
        <v/>
      </c>
      <c r="AV1257" s="68" t="str">
        <f t="shared" si="820"/>
        <v/>
      </c>
      <c r="AW1257" s="88" t="str">
        <f t="shared" si="803"/>
        <v/>
      </c>
      <c r="AZ1257" s="88" t="str">
        <f t="shared" si="804"/>
        <v/>
      </c>
      <c r="BA1257" s="68" t="str">
        <f t="shared" si="805"/>
        <v/>
      </c>
      <c r="BB1257" s="68" t="str">
        <f t="shared" si="806"/>
        <v/>
      </c>
      <c r="BC1257" s="68" t="str">
        <f t="shared" si="807"/>
        <v/>
      </c>
      <c r="BD1257" s="69" t="str">
        <f t="shared" si="808"/>
        <v/>
      </c>
      <c r="BE1257" s="69" t="str">
        <f t="shared" si="821"/>
        <v/>
      </c>
      <c r="BT1257" s="138" t="str">
        <f t="shared" ca="1" si="822"/>
        <v/>
      </c>
      <c r="BU1257" s="139" t="str">
        <f t="shared" ca="1" si="823"/>
        <v/>
      </c>
      <c r="BW1257" s="138" t="str">
        <f t="shared" si="824"/>
        <v/>
      </c>
      <c r="BX1257" s="104" t="str">
        <f t="shared" si="825"/>
        <v/>
      </c>
      <c r="BY1257" s="139" t="str">
        <f t="shared" si="826"/>
        <v/>
      </c>
      <c r="CA1257" s="138" t="str">
        <f t="shared" si="827"/>
        <v/>
      </c>
      <c r="CB1257" s="104" t="str">
        <f t="shared" si="828"/>
        <v/>
      </c>
      <c r="CC1257" s="139" t="str">
        <f t="shared" si="829"/>
        <v/>
      </c>
      <c r="CE1257" s="162" t="str">
        <f t="shared" si="830"/>
        <v/>
      </c>
      <c r="CF1257" s="163" t="str">
        <f t="shared" si="831"/>
        <v/>
      </c>
      <c r="CG1257" s="164" t="str">
        <f t="shared" si="832"/>
        <v/>
      </c>
      <c r="CI1257" s="162" t="str">
        <f t="shared" si="833"/>
        <v/>
      </c>
      <c r="CJ1257" s="163" t="str">
        <f t="shared" si="836"/>
        <v/>
      </c>
      <c r="CK1257" s="164" t="str">
        <f t="shared" si="837"/>
        <v/>
      </c>
      <c r="CM1257" s="169" t="str">
        <f t="shared" si="834"/>
        <v/>
      </c>
      <c r="CN1257" s="139" t="str">
        <f t="shared" si="835"/>
        <v/>
      </c>
      <c r="CP1257" s="41" t="str">
        <f>IF($CM1257="", "", COUNTIF($CM$11:$CM$3035, "&lt;"&amp;$CM1257)+1+COUNTIF($CM$11:$CM1257, $CM1257)-1)</f>
        <v/>
      </c>
    </row>
    <row r="1258" spans="1:94" x14ac:dyDescent="0.25">
      <c r="A1258" s="40"/>
      <c r="B1258" s="82" t="str">
        <f>IF($I1258="", "", IFERROR(INDEX('Job Database'!$AE$11:$AE$3035, MATCH($I1258, 'Job Database'!$X$11:$X$3035, 0)), ""))</f>
        <v/>
      </c>
      <c r="C1258" s="69" t="str">
        <f>IF($I1258="", "", IF(COUNTIF('Job Database'!$X$11:$X$3035, $I1258)=0, $AC$5, $AC$4))</f>
        <v/>
      </c>
      <c r="D1258" s="40"/>
      <c r="E1258" s="85" t="str">
        <f>IF($I1258="", "", IF(IFERROR(INDEX('Job Database'!$M$11:$M$3035, MATCH($I1258, 'Job Database'!$X$11:$X$3035, 0)), "")="", "", IFERROR(INDEX('Job Database'!$M$11:$M$3035, MATCH($I1258, 'Job Database'!$X$11:$X$3035, 0)), "")))</f>
        <v/>
      </c>
      <c r="F1258" s="40"/>
      <c r="G1258" s="88" t="str">
        <f t="shared" si="809"/>
        <v/>
      </c>
      <c r="H1258" s="40"/>
      <c r="I1258" s="24"/>
      <c r="J1258" s="34"/>
      <c r="K1258" s="106"/>
      <c r="L1258" s="79"/>
      <c r="M1258" s="34"/>
      <c r="N1258" s="79"/>
      <c r="O1258" s="31"/>
      <c r="P1258" s="53"/>
      <c r="Q1258" s="40"/>
      <c r="S1258" s="41" t="str">
        <f t="shared" si="797"/>
        <v/>
      </c>
      <c r="T1258" s="41" t="str">
        <f t="shared" si="798"/>
        <v/>
      </c>
      <c r="U1258" s="41" t="str">
        <f t="shared" si="810"/>
        <v/>
      </c>
      <c r="W1258" s="74" t="str">
        <f>IF('Job Database'!$X1258="", "", 'Job Database'!$X1258)</f>
        <v/>
      </c>
      <c r="Y1258" s="41" t="str">
        <f>IF($W1258="", "", IF(COUNTIF($I$11:$I$3035, $W1258)&gt;0, "", MAX($Y$10:$Y1257)+1))</f>
        <v/>
      </c>
      <c r="Z1258" s="41">
        <v>1248</v>
      </c>
      <c r="AA1258" s="58" t="str">
        <f t="shared" si="811"/>
        <v/>
      </c>
      <c r="AC1258" s="41" t="str">
        <f t="shared" si="799"/>
        <v/>
      </c>
      <c r="AE1258" s="41" t="str">
        <f t="shared" si="812"/>
        <v/>
      </c>
      <c r="AJ1258" s="154" t="str">
        <f t="shared" si="813"/>
        <v/>
      </c>
      <c r="AL1258" s="120" t="str">
        <f t="shared" si="814"/>
        <v/>
      </c>
      <c r="AM1258" s="104" t="str">
        <f t="shared" si="815"/>
        <v/>
      </c>
      <c r="AN1258" s="104" t="str">
        <f t="shared" si="816"/>
        <v/>
      </c>
      <c r="AO1258" s="104" t="str">
        <f t="shared" si="800"/>
        <v/>
      </c>
      <c r="AP1258" s="104" t="str">
        <f t="shared" si="801"/>
        <v/>
      </c>
      <c r="AQ1258" s="121" t="str">
        <f t="shared" si="817"/>
        <v/>
      </c>
      <c r="AS1258" s="88" t="str">
        <f t="shared" si="802"/>
        <v/>
      </c>
      <c r="AT1258" s="68" t="str">
        <f t="shared" si="818"/>
        <v/>
      </c>
      <c r="AU1258" s="68" t="str">
        <f t="shared" si="819"/>
        <v/>
      </c>
      <c r="AV1258" s="68" t="str">
        <f t="shared" si="820"/>
        <v/>
      </c>
      <c r="AW1258" s="88" t="str">
        <f t="shared" si="803"/>
        <v/>
      </c>
      <c r="AZ1258" s="88" t="str">
        <f t="shared" si="804"/>
        <v/>
      </c>
      <c r="BA1258" s="68" t="str">
        <f t="shared" si="805"/>
        <v/>
      </c>
      <c r="BB1258" s="68" t="str">
        <f t="shared" si="806"/>
        <v/>
      </c>
      <c r="BC1258" s="68" t="str">
        <f t="shared" si="807"/>
        <v/>
      </c>
      <c r="BD1258" s="69" t="str">
        <f t="shared" si="808"/>
        <v/>
      </c>
      <c r="BE1258" s="69" t="str">
        <f t="shared" si="821"/>
        <v/>
      </c>
      <c r="BT1258" s="138" t="str">
        <f t="shared" ca="1" si="822"/>
        <v/>
      </c>
      <c r="BU1258" s="139" t="str">
        <f t="shared" ca="1" si="823"/>
        <v/>
      </c>
      <c r="BW1258" s="138" t="str">
        <f t="shared" si="824"/>
        <v/>
      </c>
      <c r="BX1258" s="104" t="str">
        <f t="shared" si="825"/>
        <v/>
      </c>
      <c r="BY1258" s="139" t="str">
        <f t="shared" si="826"/>
        <v/>
      </c>
      <c r="CA1258" s="138" t="str">
        <f t="shared" si="827"/>
        <v/>
      </c>
      <c r="CB1258" s="104" t="str">
        <f t="shared" si="828"/>
        <v/>
      </c>
      <c r="CC1258" s="139" t="str">
        <f t="shared" si="829"/>
        <v/>
      </c>
      <c r="CE1258" s="162" t="str">
        <f t="shared" si="830"/>
        <v/>
      </c>
      <c r="CF1258" s="163" t="str">
        <f t="shared" si="831"/>
        <v/>
      </c>
      <c r="CG1258" s="164" t="str">
        <f t="shared" si="832"/>
        <v/>
      </c>
      <c r="CI1258" s="162" t="str">
        <f t="shared" si="833"/>
        <v/>
      </c>
      <c r="CJ1258" s="163" t="str">
        <f t="shared" si="836"/>
        <v/>
      </c>
      <c r="CK1258" s="164" t="str">
        <f t="shared" si="837"/>
        <v/>
      </c>
      <c r="CM1258" s="169" t="str">
        <f t="shared" si="834"/>
        <v/>
      </c>
      <c r="CN1258" s="139" t="str">
        <f t="shared" si="835"/>
        <v/>
      </c>
      <c r="CP1258" s="41" t="str">
        <f>IF($CM1258="", "", COUNTIF($CM$11:$CM$3035, "&lt;"&amp;$CM1258)+1+COUNTIF($CM$11:$CM1258, $CM1258)-1)</f>
        <v/>
      </c>
    </row>
    <row r="1259" spans="1:94" x14ac:dyDescent="0.25">
      <c r="A1259" s="40"/>
      <c r="B1259" s="82" t="str">
        <f>IF($I1259="", "", IFERROR(INDEX('Job Database'!$AE$11:$AE$3035, MATCH($I1259, 'Job Database'!$X$11:$X$3035, 0)), ""))</f>
        <v/>
      </c>
      <c r="C1259" s="69" t="str">
        <f>IF($I1259="", "", IF(COUNTIF('Job Database'!$X$11:$X$3035, $I1259)=0, $AC$5, $AC$4))</f>
        <v/>
      </c>
      <c r="D1259" s="40"/>
      <c r="E1259" s="85" t="str">
        <f>IF($I1259="", "", IF(IFERROR(INDEX('Job Database'!$M$11:$M$3035, MATCH($I1259, 'Job Database'!$X$11:$X$3035, 0)), "")="", "", IFERROR(INDEX('Job Database'!$M$11:$M$3035, MATCH($I1259, 'Job Database'!$X$11:$X$3035, 0)), "")))</f>
        <v/>
      </c>
      <c r="F1259" s="40"/>
      <c r="G1259" s="88" t="str">
        <f t="shared" si="809"/>
        <v/>
      </c>
      <c r="H1259" s="40"/>
      <c r="I1259" s="24"/>
      <c r="J1259" s="34"/>
      <c r="K1259" s="106"/>
      <c r="L1259" s="79"/>
      <c r="M1259" s="34"/>
      <c r="N1259" s="79"/>
      <c r="O1259" s="31"/>
      <c r="P1259" s="53"/>
      <c r="Q1259" s="40"/>
      <c r="S1259" s="41" t="str">
        <f t="shared" si="797"/>
        <v/>
      </c>
      <c r="T1259" s="41" t="str">
        <f t="shared" si="798"/>
        <v/>
      </c>
      <c r="U1259" s="41" t="str">
        <f t="shared" si="810"/>
        <v/>
      </c>
      <c r="W1259" s="74" t="str">
        <f>IF('Job Database'!$X1259="", "", 'Job Database'!$X1259)</f>
        <v/>
      </c>
      <c r="Y1259" s="41" t="str">
        <f>IF($W1259="", "", IF(COUNTIF($I$11:$I$3035, $W1259)&gt;0, "", MAX($Y$10:$Y1258)+1))</f>
        <v/>
      </c>
      <c r="Z1259" s="41">
        <v>1249</v>
      </c>
      <c r="AA1259" s="58" t="str">
        <f t="shared" si="811"/>
        <v/>
      </c>
      <c r="AC1259" s="41" t="str">
        <f t="shared" si="799"/>
        <v/>
      </c>
      <c r="AE1259" s="41" t="str">
        <f t="shared" si="812"/>
        <v/>
      </c>
      <c r="AJ1259" s="154" t="str">
        <f t="shared" si="813"/>
        <v/>
      </c>
      <c r="AL1259" s="120" t="str">
        <f t="shared" si="814"/>
        <v/>
      </c>
      <c r="AM1259" s="104" t="str">
        <f t="shared" si="815"/>
        <v/>
      </c>
      <c r="AN1259" s="104" t="str">
        <f t="shared" si="816"/>
        <v/>
      </c>
      <c r="AO1259" s="104" t="str">
        <f t="shared" si="800"/>
        <v/>
      </c>
      <c r="AP1259" s="104" t="str">
        <f t="shared" si="801"/>
        <v/>
      </c>
      <c r="AQ1259" s="121" t="str">
        <f t="shared" si="817"/>
        <v/>
      </c>
      <c r="AS1259" s="88" t="str">
        <f t="shared" si="802"/>
        <v/>
      </c>
      <c r="AT1259" s="68" t="str">
        <f t="shared" si="818"/>
        <v/>
      </c>
      <c r="AU1259" s="68" t="str">
        <f t="shared" si="819"/>
        <v/>
      </c>
      <c r="AV1259" s="68" t="str">
        <f t="shared" si="820"/>
        <v/>
      </c>
      <c r="AW1259" s="88" t="str">
        <f t="shared" si="803"/>
        <v/>
      </c>
      <c r="AZ1259" s="88" t="str">
        <f t="shared" si="804"/>
        <v/>
      </c>
      <c r="BA1259" s="68" t="str">
        <f t="shared" si="805"/>
        <v/>
      </c>
      <c r="BB1259" s="68" t="str">
        <f t="shared" si="806"/>
        <v/>
      </c>
      <c r="BC1259" s="68" t="str">
        <f t="shared" si="807"/>
        <v/>
      </c>
      <c r="BD1259" s="69" t="str">
        <f t="shared" si="808"/>
        <v/>
      </c>
      <c r="BE1259" s="69" t="str">
        <f t="shared" si="821"/>
        <v/>
      </c>
      <c r="BT1259" s="138" t="str">
        <f t="shared" ca="1" si="822"/>
        <v/>
      </c>
      <c r="BU1259" s="139" t="str">
        <f t="shared" ca="1" si="823"/>
        <v/>
      </c>
      <c r="BW1259" s="138" t="str">
        <f t="shared" si="824"/>
        <v/>
      </c>
      <c r="BX1259" s="104" t="str">
        <f t="shared" si="825"/>
        <v/>
      </c>
      <c r="BY1259" s="139" t="str">
        <f t="shared" si="826"/>
        <v/>
      </c>
      <c r="CA1259" s="138" t="str">
        <f t="shared" si="827"/>
        <v/>
      </c>
      <c r="CB1259" s="104" t="str">
        <f t="shared" si="828"/>
        <v/>
      </c>
      <c r="CC1259" s="139" t="str">
        <f t="shared" si="829"/>
        <v/>
      </c>
      <c r="CE1259" s="162" t="str">
        <f t="shared" si="830"/>
        <v/>
      </c>
      <c r="CF1259" s="163" t="str">
        <f t="shared" si="831"/>
        <v/>
      </c>
      <c r="CG1259" s="164" t="str">
        <f t="shared" si="832"/>
        <v/>
      </c>
      <c r="CI1259" s="162" t="str">
        <f t="shared" si="833"/>
        <v/>
      </c>
      <c r="CJ1259" s="163" t="str">
        <f t="shared" si="836"/>
        <v/>
      </c>
      <c r="CK1259" s="164" t="str">
        <f t="shared" si="837"/>
        <v/>
      </c>
      <c r="CM1259" s="169" t="str">
        <f t="shared" si="834"/>
        <v/>
      </c>
      <c r="CN1259" s="139" t="str">
        <f t="shared" si="835"/>
        <v/>
      </c>
      <c r="CP1259" s="41" t="str">
        <f>IF($CM1259="", "", COUNTIF($CM$11:$CM$3035, "&lt;"&amp;$CM1259)+1+COUNTIF($CM$11:$CM1259, $CM1259)-1)</f>
        <v/>
      </c>
    </row>
    <row r="1260" spans="1:94" x14ac:dyDescent="0.25">
      <c r="A1260" s="40"/>
      <c r="B1260" s="82" t="str">
        <f>IF($I1260="", "", IFERROR(INDEX('Job Database'!$AE$11:$AE$3035, MATCH($I1260, 'Job Database'!$X$11:$X$3035, 0)), ""))</f>
        <v/>
      </c>
      <c r="C1260" s="69" t="str">
        <f>IF($I1260="", "", IF(COUNTIF('Job Database'!$X$11:$X$3035, $I1260)=0, $AC$5, $AC$4))</f>
        <v/>
      </c>
      <c r="D1260" s="40"/>
      <c r="E1260" s="85" t="str">
        <f>IF($I1260="", "", IF(IFERROR(INDEX('Job Database'!$M$11:$M$3035, MATCH($I1260, 'Job Database'!$X$11:$X$3035, 0)), "")="", "", IFERROR(INDEX('Job Database'!$M$11:$M$3035, MATCH($I1260, 'Job Database'!$X$11:$X$3035, 0)), "")))</f>
        <v/>
      </c>
      <c r="F1260" s="40"/>
      <c r="G1260" s="88" t="str">
        <f t="shared" si="809"/>
        <v/>
      </c>
      <c r="H1260" s="40"/>
      <c r="I1260" s="24"/>
      <c r="J1260" s="34"/>
      <c r="K1260" s="106"/>
      <c r="L1260" s="79"/>
      <c r="M1260" s="34"/>
      <c r="N1260" s="79"/>
      <c r="O1260" s="31"/>
      <c r="P1260" s="53"/>
      <c r="Q1260" s="40"/>
      <c r="S1260" s="41" t="str">
        <f t="shared" si="797"/>
        <v/>
      </c>
      <c r="T1260" s="41" t="str">
        <f t="shared" si="798"/>
        <v/>
      </c>
      <c r="U1260" s="41" t="str">
        <f t="shared" si="810"/>
        <v/>
      </c>
      <c r="W1260" s="74" t="str">
        <f>IF('Job Database'!$X1260="", "", 'Job Database'!$X1260)</f>
        <v/>
      </c>
      <c r="Y1260" s="41" t="str">
        <f>IF($W1260="", "", IF(COUNTIF($I$11:$I$3035, $W1260)&gt;0, "", MAX($Y$10:$Y1259)+1))</f>
        <v/>
      </c>
      <c r="Z1260" s="41">
        <v>1250</v>
      </c>
      <c r="AA1260" s="58" t="str">
        <f t="shared" si="811"/>
        <v/>
      </c>
      <c r="AC1260" s="41" t="str">
        <f t="shared" si="799"/>
        <v/>
      </c>
      <c r="AE1260" s="41" t="str">
        <f t="shared" si="812"/>
        <v/>
      </c>
      <c r="AJ1260" s="154" t="str">
        <f t="shared" si="813"/>
        <v/>
      </c>
      <c r="AL1260" s="120" t="str">
        <f t="shared" si="814"/>
        <v/>
      </c>
      <c r="AM1260" s="104" t="str">
        <f t="shared" si="815"/>
        <v/>
      </c>
      <c r="AN1260" s="104" t="str">
        <f t="shared" si="816"/>
        <v/>
      </c>
      <c r="AO1260" s="104" t="str">
        <f t="shared" si="800"/>
        <v/>
      </c>
      <c r="AP1260" s="104" t="str">
        <f t="shared" si="801"/>
        <v/>
      </c>
      <c r="AQ1260" s="121" t="str">
        <f t="shared" si="817"/>
        <v/>
      </c>
      <c r="AS1260" s="88" t="str">
        <f t="shared" si="802"/>
        <v/>
      </c>
      <c r="AT1260" s="68" t="str">
        <f t="shared" si="818"/>
        <v/>
      </c>
      <c r="AU1260" s="68" t="str">
        <f t="shared" si="819"/>
        <v/>
      </c>
      <c r="AV1260" s="68" t="str">
        <f t="shared" si="820"/>
        <v/>
      </c>
      <c r="AW1260" s="88" t="str">
        <f t="shared" si="803"/>
        <v/>
      </c>
      <c r="AZ1260" s="88" t="str">
        <f t="shared" si="804"/>
        <v/>
      </c>
      <c r="BA1260" s="68" t="str">
        <f t="shared" si="805"/>
        <v/>
      </c>
      <c r="BB1260" s="68" t="str">
        <f t="shared" si="806"/>
        <v/>
      </c>
      <c r="BC1260" s="68" t="str">
        <f t="shared" si="807"/>
        <v/>
      </c>
      <c r="BD1260" s="69" t="str">
        <f t="shared" si="808"/>
        <v/>
      </c>
      <c r="BE1260" s="69" t="str">
        <f t="shared" si="821"/>
        <v/>
      </c>
      <c r="BT1260" s="138" t="str">
        <f t="shared" ca="1" si="822"/>
        <v/>
      </c>
      <c r="BU1260" s="139" t="str">
        <f t="shared" ca="1" si="823"/>
        <v/>
      </c>
      <c r="BW1260" s="138" t="str">
        <f t="shared" si="824"/>
        <v/>
      </c>
      <c r="BX1260" s="104" t="str">
        <f t="shared" si="825"/>
        <v/>
      </c>
      <c r="BY1260" s="139" t="str">
        <f t="shared" si="826"/>
        <v/>
      </c>
      <c r="CA1260" s="138" t="str">
        <f t="shared" si="827"/>
        <v/>
      </c>
      <c r="CB1260" s="104" t="str">
        <f t="shared" si="828"/>
        <v/>
      </c>
      <c r="CC1260" s="139" t="str">
        <f t="shared" si="829"/>
        <v/>
      </c>
      <c r="CE1260" s="162" t="str">
        <f t="shared" si="830"/>
        <v/>
      </c>
      <c r="CF1260" s="163" t="str">
        <f t="shared" si="831"/>
        <v/>
      </c>
      <c r="CG1260" s="164" t="str">
        <f t="shared" si="832"/>
        <v/>
      </c>
      <c r="CI1260" s="162" t="str">
        <f t="shared" si="833"/>
        <v/>
      </c>
      <c r="CJ1260" s="163" t="str">
        <f t="shared" si="836"/>
        <v/>
      </c>
      <c r="CK1260" s="164" t="str">
        <f t="shared" si="837"/>
        <v/>
      </c>
      <c r="CM1260" s="169" t="str">
        <f t="shared" si="834"/>
        <v/>
      </c>
      <c r="CN1260" s="139" t="str">
        <f t="shared" si="835"/>
        <v/>
      </c>
      <c r="CP1260" s="41" t="str">
        <f>IF($CM1260="", "", COUNTIF($CM$11:$CM$3035, "&lt;"&amp;$CM1260)+1+COUNTIF($CM$11:$CM1260, $CM1260)-1)</f>
        <v/>
      </c>
    </row>
    <row r="1261" spans="1:94" x14ac:dyDescent="0.25">
      <c r="A1261" s="40"/>
      <c r="B1261" s="82" t="str">
        <f>IF($I1261="", "", IFERROR(INDEX('Job Database'!$AE$11:$AE$3035, MATCH($I1261, 'Job Database'!$X$11:$X$3035, 0)), ""))</f>
        <v/>
      </c>
      <c r="C1261" s="69" t="str">
        <f>IF($I1261="", "", IF(COUNTIF('Job Database'!$X$11:$X$3035, $I1261)=0, $AC$5, $AC$4))</f>
        <v/>
      </c>
      <c r="D1261" s="40"/>
      <c r="E1261" s="85" t="str">
        <f>IF($I1261="", "", IF(IFERROR(INDEX('Job Database'!$M$11:$M$3035, MATCH($I1261, 'Job Database'!$X$11:$X$3035, 0)), "")="", "", IFERROR(INDEX('Job Database'!$M$11:$M$3035, MATCH($I1261, 'Job Database'!$X$11:$X$3035, 0)), "")))</f>
        <v/>
      </c>
      <c r="F1261" s="40"/>
      <c r="G1261" s="88" t="str">
        <f t="shared" si="809"/>
        <v/>
      </c>
      <c r="H1261" s="40"/>
      <c r="I1261" s="24"/>
      <c r="J1261" s="34"/>
      <c r="K1261" s="106"/>
      <c r="L1261" s="79"/>
      <c r="M1261" s="34"/>
      <c r="N1261" s="79"/>
      <c r="O1261" s="31"/>
      <c r="P1261" s="53"/>
      <c r="Q1261" s="40"/>
      <c r="S1261" s="41" t="str">
        <f t="shared" si="797"/>
        <v/>
      </c>
      <c r="T1261" s="41" t="str">
        <f t="shared" si="798"/>
        <v/>
      </c>
      <c r="U1261" s="41" t="str">
        <f t="shared" si="810"/>
        <v/>
      </c>
      <c r="W1261" s="74" t="str">
        <f>IF('Job Database'!$X1261="", "", 'Job Database'!$X1261)</f>
        <v/>
      </c>
      <c r="Y1261" s="41" t="str">
        <f>IF($W1261="", "", IF(COUNTIF($I$11:$I$3035, $W1261)&gt;0, "", MAX($Y$10:$Y1260)+1))</f>
        <v/>
      </c>
      <c r="Z1261" s="41">
        <v>1251</v>
      </c>
      <c r="AA1261" s="58" t="str">
        <f t="shared" si="811"/>
        <v/>
      </c>
      <c r="AC1261" s="41" t="str">
        <f t="shared" si="799"/>
        <v/>
      </c>
      <c r="AE1261" s="41" t="str">
        <f t="shared" si="812"/>
        <v/>
      </c>
      <c r="AJ1261" s="154" t="str">
        <f t="shared" si="813"/>
        <v/>
      </c>
      <c r="AL1261" s="120" t="str">
        <f t="shared" si="814"/>
        <v/>
      </c>
      <c r="AM1261" s="104" t="str">
        <f t="shared" si="815"/>
        <v/>
      </c>
      <c r="AN1261" s="104" t="str">
        <f t="shared" si="816"/>
        <v/>
      </c>
      <c r="AO1261" s="104" t="str">
        <f t="shared" si="800"/>
        <v/>
      </c>
      <c r="AP1261" s="104" t="str">
        <f t="shared" si="801"/>
        <v/>
      </c>
      <c r="AQ1261" s="121" t="str">
        <f t="shared" si="817"/>
        <v/>
      </c>
      <c r="AS1261" s="88" t="str">
        <f t="shared" si="802"/>
        <v/>
      </c>
      <c r="AT1261" s="68" t="str">
        <f t="shared" si="818"/>
        <v/>
      </c>
      <c r="AU1261" s="68" t="str">
        <f t="shared" si="819"/>
        <v/>
      </c>
      <c r="AV1261" s="68" t="str">
        <f t="shared" si="820"/>
        <v/>
      </c>
      <c r="AW1261" s="88" t="str">
        <f t="shared" si="803"/>
        <v/>
      </c>
      <c r="AZ1261" s="88" t="str">
        <f t="shared" si="804"/>
        <v/>
      </c>
      <c r="BA1261" s="68" t="str">
        <f t="shared" si="805"/>
        <v/>
      </c>
      <c r="BB1261" s="68" t="str">
        <f t="shared" si="806"/>
        <v/>
      </c>
      <c r="BC1261" s="68" t="str">
        <f t="shared" si="807"/>
        <v/>
      </c>
      <c r="BD1261" s="69" t="str">
        <f t="shared" si="808"/>
        <v/>
      </c>
      <c r="BE1261" s="69" t="str">
        <f t="shared" si="821"/>
        <v/>
      </c>
      <c r="BT1261" s="138" t="str">
        <f t="shared" ca="1" si="822"/>
        <v/>
      </c>
      <c r="BU1261" s="139" t="str">
        <f t="shared" ca="1" si="823"/>
        <v/>
      </c>
      <c r="BW1261" s="138" t="str">
        <f t="shared" si="824"/>
        <v/>
      </c>
      <c r="BX1261" s="104" t="str">
        <f t="shared" si="825"/>
        <v/>
      </c>
      <c r="BY1261" s="139" t="str">
        <f t="shared" si="826"/>
        <v/>
      </c>
      <c r="CA1261" s="138" t="str">
        <f t="shared" si="827"/>
        <v/>
      </c>
      <c r="CB1261" s="104" t="str">
        <f t="shared" si="828"/>
        <v/>
      </c>
      <c r="CC1261" s="139" t="str">
        <f t="shared" si="829"/>
        <v/>
      </c>
      <c r="CE1261" s="162" t="str">
        <f t="shared" si="830"/>
        <v/>
      </c>
      <c r="CF1261" s="163" t="str">
        <f t="shared" si="831"/>
        <v/>
      </c>
      <c r="CG1261" s="164" t="str">
        <f t="shared" si="832"/>
        <v/>
      </c>
      <c r="CI1261" s="162" t="str">
        <f t="shared" si="833"/>
        <v/>
      </c>
      <c r="CJ1261" s="163" t="str">
        <f t="shared" si="836"/>
        <v/>
      </c>
      <c r="CK1261" s="164" t="str">
        <f t="shared" si="837"/>
        <v/>
      </c>
      <c r="CM1261" s="169" t="str">
        <f t="shared" si="834"/>
        <v/>
      </c>
      <c r="CN1261" s="139" t="str">
        <f t="shared" si="835"/>
        <v/>
      </c>
      <c r="CP1261" s="41" t="str">
        <f>IF($CM1261="", "", COUNTIF($CM$11:$CM$3035, "&lt;"&amp;$CM1261)+1+COUNTIF($CM$11:$CM1261, $CM1261)-1)</f>
        <v/>
      </c>
    </row>
    <row r="1262" spans="1:94" x14ac:dyDescent="0.25">
      <c r="A1262" s="40"/>
      <c r="B1262" s="82" t="str">
        <f>IF($I1262="", "", IFERROR(INDEX('Job Database'!$AE$11:$AE$3035, MATCH($I1262, 'Job Database'!$X$11:$X$3035, 0)), ""))</f>
        <v/>
      </c>
      <c r="C1262" s="69" t="str">
        <f>IF($I1262="", "", IF(COUNTIF('Job Database'!$X$11:$X$3035, $I1262)=0, $AC$5, $AC$4))</f>
        <v/>
      </c>
      <c r="D1262" s="40"/>
      <c r="E1262" s="85" t="str">
        <f>IF($I1262="", "", IF(IFERROR(INDEX('Job Database'!$M$11:$M$3035, MATCH($I1262, 'Job Database'!$X$11:$X$3035, 0)), "")="", "", IFERROR(INDEX('Job Database'!$M$11:$M$3035, MATCH($I1262, 'Job Database'!$X$11:$X$3035, 0)), "")))</f>
        <v/>
      </c>
      <c r="F1262" s="40"/>
      <c r="G1262" s="88" t="str">
        <f t="shared" si="809"/>
        <v/>
      </c>
      <c r="H1262" s="40"/>
      <c r="I1262" s="24"/>
      <c r="J1262" s="34"/>
      <c r="K1262" s="106"/>
      <c r="L1262" s="79"/>
      <c r="M1262" s="34"/>
      <c r="N1262" s="79"/>
      <c r="O1262" s="31"/>
      <c r="P1262" s="53"/>
      <c r="Q1262" s="40"/>
      <c r="S1262" s="41" t="str">
        <f t="shared" si="797"/>
        <v/>
      </c>
      <c r="T1262" s="41" t="str">
        <f t="shared" si="798"/>
        <v/>
      </c>
      <c r="U1262" s="41" t="str">
        <f t="shared" si="810"/>
        <v/>
      </c>
      <c r="W1262" s="74" t="str">
        <f>IF('Job Database'!$X1262="", "", 'Job Database'!$X1262)</f>
        <v/>
      </c>
      <c r="Y1262" s="41" t="str">
        <f>IF($W1262="", "", IF(COUNTIF($I$11:$I$3035, $W1262)&gt;0, "", MAX($Y$10:$Y1261)+1))</f>
        <v/>
      </c>
      <c r="Z1262" s="41">
        <v>1252</v>
      </c>
      <c r="AA1262" s="58" t="str">
        <f t="shared" si="811"/>
        <v/>
      </c>
      <c r="AC1262" s="41" t="str">
        <f t="shared" si="799"/>
        <v/>
      </c>
      <c r="AE1262" s="41" t="str">
        <f t="shared" si="812"/>
        <v/>
      </c>
      <c r="AJ1262" s="154" t="str">
        <f t="shared" si="813"/>
        <v/>
      </c>
      <c r="AL1262" s="120" t="str">
        <f t="shared" si="814"/>
        <v/>
      </c>
      <c r="AM1262" s="104" t="str">
        <f t="shared" si="815"/>
        <v/>
      </c>
      <c r="AN1262" s="104" t="str">
        <f t="shared" si="816"/>
        <v/>
      </c>
      <c r="AO1262" s="104" t="str">
        <f t="shared" si="800"/>
        <v/>
      </c>
      <c r="AP1262" s="104" t="str">
        <f t="shared" si="801"/>
        <v/>
      </c>
      <c r="AQ1262" s="121" t="str">
        <f t="shared" si="817"/>
        <v/>
      </c>
      <c r="AS1262" s="88" t="str">
        <f t="shared" si="802"/>
        <v/>
      </c>
      <c r="AT1262" s="68" t="str">
        <f t="shared" si="818"/>
        <v/>
      </c>
      <c r="AU1262" s="68" t="str">
        <f t="shared" si="819"/>
        <v/>
      </c>
      <c r="AV1262" s="68" t="str">
        <f t="shared" si="820"/>
        <v/>
      </c>
      <c r="AW1262" s="88" t="str">
        <f t="shared" si="803"/>
        <v/>
      </c>
      <c r="AZ1262" s="88" t="str">
        <f t="shared" si="804"/>
        <v/>
      </c>
      <c r="BA1262" s="68" t="str">
        <f t="shared" si="805"/>
        <v/>
      </c>
      <c r="BB1262" s="68" t="str">
        <f t="shared" si="806"/>
        <v/>
      </c>
      <c r="BC1262" s="68" t="str">
        <f t="shared" si="807"/>
        <v/>
      </c>
      <c r="BD1262" s="69" t="str">
        <f t="shared" si="808"/>
        <v/>
      </c>
      <c r="BE1262" s="69" t="str">
        <f t="shared" si="821"/>
        <v/>
      </c>
      <c r="BT1262" s="138" t="str">
        <f t="shared" ca="1" si="822"/>
        <v/>
      </c>
      <c r="BU1262" s="139" t="str">
        <f t="shared" ca="1" si="823"/>
        <v/>
      </c>
      <c r="BW1262" s="138" t="str">
        <f t="shared" si="824"/>
        <v/>
      </c>
      <c r="BX1262" s="104" t="str">
        <f t="shared" si="825"/>
        <v/>
      </c>
      <c r="BY1262" s="139" t="str">
        <f t="shared" si="826"/>
        <v/>
      </c>
      <c r="CA1262" s="138" t="str">
        <f t="shared" si="827"/>
        <v/>
      </c>
      <c r="CB1262" s="104" t="str">
        <f t="shared" si="828"/>
        <v/>
      </c>
      <c r="CC1262" s="139" t="str">
        <f t="shared" si="829"/>
        <v/>
      </c>
      <c r="CE1262" s="162" t="str">
        <f t="shared" si="830"/>
        <v/>
      </c>
      <c r="CF1262" s="163" t="str">
        <f t="shared" si="831"/>
        <v/>
      </c>
      <c r="CG1262" s="164" t="str">
        <f t="shared" si="832"/>
        <v/>
      </c>
      <c r="CI1262" s="162" t="str">
        <f t="shared" si="833"/>
        <v/>
      </c>
      <c r="CJ1262" s="163" t="str">
        <f t="shared" si="836"/>
        <v/>
      </c>
      <c r="CK1262" s="164" t="str">
        <f t="shared" si="837"/>
        <v/>
      </c>
      <c r="CM1262" s="169" t="str">
        <f t="shared" si="834"/>
        <v/>
      </c>
      <c r="CN1262" s="139" t="str">
        <f t="shared" si="835"/>
        <v/>
      </c>
      <c r="CP1262" s="41" t="str">
        <f>IF($CM1262="", "", COUNTIF($CM$11:$CM$3035, "&lt;"&amp;$CM1262)+1+COUNTIF($CM$11:$CM1262, $CM1262)-1)</f>
        <v/>
      </c>
    </row>
    <row r="1263" spans="1:94" x14ac:dyDescent="0.25">
      <c r="A1263" s="40"/>
      <c r="B1263" s="82" t="str">
        <f>IF($I1263="", "", IFERROR(INDEX('Job Database'!$AE$11:$AE$3035, MATCH($I1263, 'Job Database'!$X$11:$X$3035, 0)), ""))</f>
        <v/>
      </c>
      <c r="C1263" s="69" t="str">
        <f>IF($I1263="", "", IF(COUNTIF('Job Database'!$X$11:$X$3035, $I1263)=0, $AC$5, $AC$4))</f>
        <v/>
      </c>
      <c r="D1263" s="40"/>
      <c r="E1263" s="85" t="str">
        <f>IF($I1263="", "", IF(IFERROR(INDEX('Job Database'!$M$11:$M$3035, MATCH($I1263, 'Job Database'!$X$11:$X$3035, 0)), "")="", "", IFERROR(INDEX('Job Database'!$M$11:$M$3035, MATCH($I1263, 'Job Database'!$X$11:$X$3035, 0)), "")))</f>
        <v/>
      </c>
      <c r="F1263" s="40"/>
      <c r="G1263" s="88" t="str">
        <f t="shared" si="809"/>
        <v/>
      </c>
      <c r="H1263" s="40"/>
      <c r="I1263" s="24"/>
      <c r="J1263" s="34"/>
      <c r="K1263" s="106"/>
      <c r="L1263" s="79"/>
      <c r="M1263" s="34"/>
      <c r="N1263" s="79"/>
      <c r="O1263" s="31"/>
      <c r="P1263" s="53"/>
      <c r="Q1263" s="40"/>
      <c r="S1263" s="41" t="str">
        <f t="shared" si="797"/>
        <v/>
      </c>
      <c r="T1263" s="41" t="str">
        <f t="shared" si="798"/>
        <v/>
      </c>
      <c r="U1263" s="41" t="str">
        <f t="shared" si="810"/>
        <v/>
      </c>
      <c r="W1263" s="74" t="str">
        <f>IF('Job Database'!$X1263="", "", 'Job Database'!$X1263)</f>
        <v/>
      </c>
      <c r="Y1263" s="41" t="str">
        <f>IF($W1263="", "", IF(COUNTIF($I$11:$I$3035, $W1263)&gt;0, "", MAX($Y$10:$Y1262)+1))</f>
        <v/>
      </c>
      <c r="Z1263" s="41">
        <v>1253</v>
      </c>
      <c r="AA1263" s="58" t="str">
        <f t="shared" si="811"/>
        <v/>
      </c>
      <c r="AC1263" s="41" t="str">
        <f t="shared" si="799"/>
        <v/>
      </c>
      <c r="AE1263" s="41" t="str">
        <f t="shared" si="812"/>
        <v/>
      </c>
      <c r="AJ1263" s="154" t="str">
        <f t="shared" si="813"/>
        <v/>
      </c>
      <c r="AL1263" s="120" t="str">
        <f t="shared" si="814"/>
        <v/>
      </c>
      <c r="AM1263" s="104" t="str">
        <f t="shared" si="815"/>
        <v/>
      </c>
      <c r="AN1263" s="104" t="str">
        <f t="shared" si="816"/>
        <v/>
      </c>
      <c r="AO1263" s="104" t="str">
        <f t="shared" si="800"/>
        <v/>
      </c>
      <c r="AP1263" s="104" t="str">
        <f t="shared" si="801"/>
        <v/>
      </c>
      <c r="AQ1263" s="121" t="str">
        <f t="shared" si="817"/>
        <v/>
      </c>
      <c r="AS1263" s="88" t="str">
        <f t="shared" si="802"/>
        <v/>
      </c>
      <c r="AT1263" s="68" t="str">
        <f t="shared" si="818"/>
        <v/>
      </c>
      <c r="AU1263" s="68" t="str">
        <f t="shared" si="819"/>
        <v/>
      </c>
      <c r="AV1263" s="68" t="str">
        <f t="shared" si="820"/>
        <v/>
      </c>
      <c r="AW1263" s="88" t="str">
        <f t="shared" si="803"/>
        <v/>
      </c>
      <c r="AZ1263" s="88" t="str">
        <f t="shared" si="804"/>
        <v/>
      </c>
      <c r="BA1263" s="68" t="str">
        <f t="shared" si="805"/>
        <v/>
      </c>
      <c r="BB1263" s="68" t="str">
        <f t="shared" si="806"/>
        <v/>
      </c>
      <c r="BC1263" s="68" t="str">
        <f t="shared" si="807"/>
        <v/>
      </c>
      <c r="BD1263" s="69" t="str">
        <f t="shared" si="808"/>
        <v/>
      </c>
      <c r="BE1263" s="69" t="str">
        <f t="shared" si="821"/>
        <v/>
      </c>
      <c r="BT1263" s="138" t="str">
        <f t="shared" ca="1" si="822"/>
        <v/>
      </c>
      <c r="BU1263" s="139" t="str">
        <f t="shared" ca="1" si="823"/>
        <v/>
      </c>
      <c r="BW1263" s="138" t="str">
        <f t="shared" si="824"/>
        <v/>
      </c>
      <c r="BX1263" s="104" t="str">
        <f t="shared" si="825"/>
        <v/>
      </c>
      <c r="BY1263" s="139" t="str">
        <f t="shared" si="826"/>
        <v/>
      </c>
      <c r="CA1263" s="138" t="str">
        <f t="shared" si="827"/>
        <v/>
      </c>
      <c r="CB1263" s="104" t="str">
        <f t="shared" si="828"/>
        <v/>
      </c>
      <c r="CC1263" s="139" t="str">
        <f t="shared" si="829"/>
        <v/>
      </c>
      <c r="CE1263" s="162" t="str">
        <f t="shared" si="830"/>
        <v/>
      </c>
      <c r="CF1263" s="163" t="str">
        <f t="shared" si="831"/>
        <v/>
      </c>
      <c r="CG1263" s="164" t="str">
        <f t="shared" si="832"/>
        <v/>
      </c>
      <c r="CI1263" s="162" t="str">
        <f t="shared" si="833"/>
        <v/>
      </c>
      <c r="CJ1263" s="163" t="str">
        <f t="shared" si="836"/>
        <v/>
      </c>
      <c r="CK1263" s="164" t="str">
        <f t="shared" si="837"/>
        <v/>
      </c>
      <c r="CM1263" s="169" t="str">
        <f t="shared" si="834"/>
        <v/>
      </c>
      <c r="CN1263" s="139" t="str">
        <f t="shared" si="835"/>
        <v/>
      </c>
      <c r="CP1263" s="41" t="str">
        <f>IF($CM1263="", "", COUNTIF($CM$11:$CM$3035, "&lt;"&amp;$CM1263)+1+COUNTIF($CM$11:$CM1263, $CM1263)-1)</f>
        <v/>
      </c>
    </row>
    <row r="1264" spans="1:94" x14ac:dyDescent="0.25">
      <c r="A1264" s="40"/>
      <c r="B1264" s="82" t="str">
        <f>IF($I1264="", "", IFERROR(INDEX('Job Database'!$AE$11:$AE$3035, MATCH($I1264, 'Job Database'!$X$11:$X$3035, 0)), ""))</f>
        <v/>
      </c>
      <c r="C1264" s="69" t="str">
        <f>IF($I1264="", "", IF(COUNTIF('Job Database'!$X$11:$X$3035, $I1264)=0, $AC$5, $AC$4))</f>
        <v/>
      </c>
      <c r="D1264" s="40"/>
      <c r="E1264" s="85" t="str">
        <f>IF($I1264="", "", IF(IFERROR(INDEX('Job Database'!$M$11:$M$3035, MATCH($I1264, 'Job Database'!$X$11:$X$3035, 0)), "")="", "", IFERROR(INDEX('Job Database'!$M$11:$M$3035, MATCH($I1264, 'Job Database'!$X$11:$X$3035, 0)), "")))</f>
        <v/>
      </c>
      <c r="F1264" s="40"/>
      <c r="G1264" s="88" t="str">
        <f t="shared" si="809"/>
        <v/>
      </c>
      <c r="H1264" s="40"/>
      <c r="I1264" s="24"/>
      <c r="J1264" s="34"/>
      <c r="K1264" s="106"/>
      <c r="L1264" s="79"/>
      <c r="M1264" s="34"/>
      <c r="N1264" s="79"/>
      <c r="O1264" s="31"/>
      <c r="P1264" s="53"/>
      <c r="Q1264" s="40"/>
      <c r="S1264" s="41" t="str">
        <f t="shared" si="797"/>
        <v/>
      </c>
      <c r="T1264" s="41" t="str">
        <f t="shared" si="798"/>
        <v/>
      </c>
      <c r="U1264" s="41" t="str">
        <f t="shared" si="810"/>
        <v/>
      </c>
      <c r="W1264" s="74" t="str">
        <f>IF('Job Database'!$X1264="", "", 'Job Database'!$X1264)</f>
        <v/>
      </c>
      <c r="Y1264" s="41" t="str">
        <f>IF($W1264="", "", IF(COUNTIF($I$11:$I$3035, $W1264)&gt;0, "", MAX($Y$10:$Y1263)+1))</f>
        <v/>
      </c>
      <c r="Z1264" s="41">
        <v>1254</v>
      </c>
      <c r="AA1264" s="58" t="str">
        <f t="shared" si="811"/>
        <v/>
      </c>
      <c r="AC1264" s="41" t="str">
        <f t="shared" si="799"/>
        <v/>
      </c>
      <c r="AE1264" s="41" t="str">
        <f t="shared" si="812"/>
        <v/>
      </c>
      <c r="AJ1264" s="154" t="str">
        <f t="shared" si="813"/>
        <v/>
      </c>
      <c r="AL1264" s="120" t="str">
        <f t="shared" si="814"/>
        <v/>
      </c>
      <c r="AM1264" s="104" t="str">
        <f t="shared" si="815"/>
        <v/>
      </c>
      <c r="AN1264" s="104" t="str">
        <f t="shared" si="816"/>
        <v/>
      </c>
      <c r="AO1264" s="104" t="str">
        <f t="shared" si="800"/>
        <v/>
      </c>
      <c r="AP1264" s="104" t="str">
        <f t="shared" si="801"/>
        <v/>
      </c>
      <c r="AQ1264" s="121" t="str">
        <f t="shared" si="817"/>
        <v/>
      </c>
      <c r="AS1264" s="88" t="str">
        <f t="shared" si="802"/>
        <v/>
      </c>
      <c r="AT1264" s="68" t="str">
        <f t="shared" si="818"/>
        <v/>
      </c>
      <c r="AU1264" s="68" t="str">
        <f t="shared" si="819"/>
        <v/>
      </c>
      <c r="AV1264" s="68" t="str">
        <f t="shared" si="820"/>
        <v/>
      </c>
      <c r="AW1264" s="88" t="str">
        <f t="shared" si="803"/>
        <v/>
      </c>
      <c r="AZ1264" s="88" t="str">
        <f t="shared" si="804"/>
        <v/>
      </c>
      <c r="BA1264" s="68" t="str">
        <f t="shared" si="805"/>
        <v/>
      </c>
      <c r="BB1264" s="68" t="str">
        <f t="shared" si="806"/>
        <v/>
      </c>
      <c r="BC1264" s="68" t="str">
        <f t="shared" si="807"/>
        <v/>
      </c>
      <c r="BD1264" s="69" t="str">
        <f t="shared" si="808"/>
        <v/>
      </c>
      <c r="BE1264" s="69" t="str">
        <f t="shared" si="821"/>
        <v/>
      </c>
      <c r="BT1264" s="138" t="str">
        <f t="shared" ca="1" si="822"/>
        <v/>
      </c>
      <c r="BU1264" s="139" t="str">
        <f t="shared" ca="1" si="823"/>
        <v/>
      </c>
      <c r="BW1264" s="138" t="str">
        <f t="shared" si="824"/>
        <v/>
      </c>
      <c r="BX1264" s="104" t="str">
        <f t="shared" si="825"/>
        <v/>
      </c>
      <c r="BY1264" s="139" t="str">
        <f t="shared" si="826"/>
        <v/>
      </c>
      <c r="CA1264" s="138" t="str">
        <f t="shared" si="827"/>
        <v/>
      </c>
      <c r="CB1264" s="104" t="str">
        <f t="shared" si="828"/>
        <v/>
      </c>
      <c r="CC1264" s="139" t="str">
        <f t="shared" si="829"/>
        <v/>
      </c>
      <c r="CE1264" s="162" t="str">
        <f t="shared" si="830"/>
        <v/>
      </c>
      <c r="CF1264" s="163" t="str">
        <f t="shared" si="831"/>
        <v/>
      </c>
      <c r="CG1264" s="164" t="str">
        <f t="shared" si="832"/>
        <v/>
      </c>
      <c r="CI1264" s="162" t="str">
        <f t="shared" si="833"/>
        <v/>
      </c>
      <c r="CJ1264" s="163" t="str">
        <f t="shared" si="836"/>
        <v/>
      </c>
      <c r="CK1264" s="164" t="str">
        <f t="shared" si="837"/>
        <v/>
      </c>
      <c r="CM1264" s="169" t="str">
        <f t="shared" si="834"/>
        <v/>
      </c>
      <c r="CN1264" s="139" t="str">
        <f t="shared" si="835"/>
        <v/>
      </c>
      <c r="CP1264" s="41" t="str">
        <f>IF($CM1264="", "", COUNTIF($CM$11:$CM$3035, "&lt;"&amp;$CM1264)+1+COUNTIF($CM$11:$CM1264, $CM1264)-1)</f>
        <v/>
      </c>
    </row>
    <row r="1265" spans="1:94" x14ac:dyDescent="0.25">
      <c r="A1265" s="40"/>
      <c r="B1265" s="82" t="str">
        <f>IF($I1265="", "", IFERROR(INDEX('Job Database'!$AE$11:$AE$3035, MATCH($I1265, 'Job Database'!$X$11:$X$3035, 0)), ""))</f>
        <v/>
      </c>
      <c r="C1265" s="69" t="str">
        <f>IF($I1265="", "", IF(COUNTIF('Job Database'!$X$11:$X$3035, $I1265)=0, $AC$5, $AC$4))</f>
        <v/>
      </c>
      <c r="D1265" s="40"/>
      <c r="E1265" s="85" t="str">
        <f>IF($I1265="", "", IF(IFERROR(INDEX('Job Database'!$M$11:$M$3035, MATCH($I1265, 'Job Database'!$X$11:$X$3035, 0)), "")="", "", IFERROR(INDEX('Job Database'!$M$11:$M$3035, MATCH($I1265, 'Job Database'!$X$11:$X$3035, 0)), "")))</f>
        <v/>
      </c>
      <c r="F1265" s="40"/>
      <c r="G1265" s="88" t="str">
        <f t="shared" si="809"/>
        <v/>
      </c>
      <c r="H1265" s="40"/>
      <c r="I1265" s="24"/>
      <c r="J1265" s="34"/>
      <c r="K1265" s="106"/>
      <c r="L1265" s="79"/>
      <c r="M1265" s="34"/>
      <c r="N1265" s="79"/>
      <c r="O1265" s="31"/>
      <c r="P1265" s="53"/>
      <c r="Q1265" s="40"/>
      <c r="S1265" s="41" t="str">
        <f t="shared" si="797"/>
        <v/>
      </c>
      <c r="T1265" s="41" t="str">
        <f t="shared" si="798"/>
        <v/>
      </c>
      <c r="U1265" s="41" t="str">
        <f t="shared" si="810"/>
        <v/>
      </c>
      <c r="W1265" s="74" t="str">
        <f>IF('Job Database'!$X1265="", "", 'Job Database'!$X1265)</f>
        <v/>
      </c>
      <c r="Y1265" s="41" t="str">
        <f>IF($W1265="", "", IF(COUNTIF($I$11:$I$3035, $W1265)&gt;0, "", MAX($Y$10:$Y1264)+1))</f>
        <v/>
      </c>
      <c r="Z1265" s="41">
        <v>1255</v>
      </c>
      <c r="AA1265" s="58" t="str">
        <f t="shared" si="811"/>
        <v/>
      </c>
      <c r="AC1265" s="41" t="str">
        <f t="shared" si="799"/>
        <v/>
      </c>
      <c r="AE1265" s="41" t="str">
        <f t="shared" si="812"/>
        <v/>
      </c>
      <c r="AJ1265" s="154" t="str">
        <f t="shared" si="813"/>
        <v/>
      </c>
      <c r="AL1265" s="120" t="str">
        <f t="shared" si="814"/>
        <v/>
      </c>
      <c r="AM1265" s="104" t="str">
        <f t="shared" si="815"/>
        <v/>
      </c>
      <c r="AN1265" s="104" t="str">
        <f t="shared" si="816"/>
        <v/>
      </c>
      <c r="AO1265" s="104" t="str">
        <f t="shared" si="800"/>
        <v/>
      </c>
      <c r="AP1265" s="104" t="str">
        <f t="shared" si="801"/>
        <v/>
      </c>
      <c r="AQ1265" s="121" t="str">
        <f t="shared" si="817"/>
        <v/>
      </c>
      <c r="AS1265" s="88" t="str">
        <f t="shared" si="802"/>
        <v/>
      </c>
      <c r="AT1265" s="68" t="str">
        <f t="shared" si="818"/>
        <v/>
      </c>
      <c r="AU1265" s="68" t="str">
        <f t="shared" si="819"/>
        <v/>
      </c>
      <c r="AV1265" s="68" t="str">
        <f t="shared" si="820"/>
        <v/>
      </c>
      <c r="AW1265" s="88" t="str">
        <f t="shared" si="803"/>
        <v/>
      </c>
      <c r="AZ1265" s="88" t="str">
        <f t="shared" si="804"/>
        <v/>
      </c>
      <c r="BA1265" s="68" t="str">
        <f t="shared" si="805"/>
        <v/>
      </c>
      <c r="BB1265" s="68" t="str">
        <f t="shared" si="806"/>
        <v/>
      </c>
      <c r="BC1265" s="68" t="str">
        <f t="shared" si="807"/>
        <v/>
      </c>
      <c r="BD1265" s="69" t="str">
        <f t="shared" si="808"/>
        <v/>
      </c>
      <c r="BE1265" s="69" t="str">
        <f t="shared" si="821"/>
        <v/>
      </c>
      <c r="BT1265" s="138" t="str">
        <f t="shared" ca="1" si="822"/>
        <v/>
      </c>
      <c r="BU1265" s="139" t="str">
        <f t="shared" ca="1" si="823"/>
        <v/>
      </c>
      <c r="BW1265" s="138" t="str">
        <f t="shared" si="824"/>
        <v/>
      </c>
      <c r="BX1265" s="104" t="str">
        <f t="shared" si="825"/>
        <v/>
      </c>
      <c r="BY1265" s="139" t="str">
        <f t="shared" si="826"/>
        <v/>
      </c>
      <c r="CA1265" s="138" t="str">
        <f t="shared" si="827"/>
        <v/>
      </c>
      <c r="CB1265" s="104" t="str">
        <f t="shared" si="828"/>
        <v/>
      </c>
      <c r="CC1265" s="139" t="str">
        <f t="shared" si="829"/>
        <v/>
      </c>
      <c r="CE1265" s="162" t="str">
        <f t="shared" si="830"/>
        <v/>
      </c>
      <c r="CF1265" s="163" t="str">
        <f t="shared" si="831"/>
        <v/>
      </c>
      <c r="CG1265" s="164" t="str">
        <f t="shared" si="832"/>
        <v/>
      </c>
      <c r="CI1265" s="162" t="str">
        <f t="shared" si="833"/>
        <v/>
      </c>
      <c r="CJ1265" s="163" t="str">
        <f t="shared" si="836"/>
        <v/>
      </c>
      <c r="CK1265" s="164" t="str">
        <f t="shared" si="837"/>
        <v/>
      </c>
      <c r="CM1265" s="169" t="str">
        <f t="shared" si="834"/>
        <v/>
      </c>
      <c r="CN1265" s="139" t="str">
        <f t="shared" si="835"/>
        <v/>
      </c>
      <c r="CP1265" s="41" t="str">
        <f>IF($CM1265="", "", COUNTIF($CM$11:$CM$3035, "&lt;"&amp;$CM1265)+1+COUNTIF($CM$11:$CM1265, $CM1265)-1)</f>
        <v/>
      </c>
    </row>
    <row r="1266" spans="1:94" x14ac:dyDescent="0.25">
      <c r="A1266" s="40"/>
      <c r="B1266" s="82" t="str">
        <f>IF($I1266="", "", IFERROR(INDEX('Job Database'!$AE$11:$AE$3035, MATCH($I1266, 'Job Database'!$X$11:$X$3035, 0)), ""))</f>
        <v/>
      </c>
      <c r="C1266" s="69" t="str">
        <f>IF($I1266="", "", IF(COUNTIF('Job Database'!$X$11:$X$3035, $I1266)=0, $AC$5, $AC$4))</f>
        <v/>
      </c>
      <c r="D1266" s="40"/>
      <c r="E1266" s="85" t="str">
        <f>IF($I1266="", "", IF(IFERROR(INDEX('Job Database'!$M$11:$M$3035, MATCH($I1266, 'Job Database'!$X$11:$X$3035, 0)), "")="", "", IFERROR(INDEX('Job Database'!$M$11:$M$3035, MATCH($I1266, 'Job Database'!$X$11:$X$3035, 0)), "")))</f>
        <v/>
      </c>
      <c r="F1266" s="40"/>
      <c r="G1266" s="88" t="str">
        <f t="shared" si="809"/>
        <v/>
      </c>
      <c r="H1266" s="40"/>
      <c r="I1266" s="24"/>
      <c r="J1266" s="34"/>
      <c r="K1266" s="106"/>
      <c r="L1266" s="79"/>
      <c r="M1266" s="34"/>
      <c r="N1266" s="79"/>
      <c r="O1266" s="31"/>
      <c r="P1266" s="53"/>
      <c r="Q1266" s="40"/>
      <c r="S1266" s="41" t="str">
        <f t="shared" si="797"/>
        <v/>
      </c>
      <c r="T1266" s="41" t="str">
        <f t="shared" si="798"/>
        <v/>
      </c>
      <c r="U1266" s="41" t="str">
        <f t="shared" si="810"/>
        <v/>
      </c>
      <c r="W1266" s="74" t="str">
        <f>IF('Job Database'!$X1266="", "", 'Job Database'!$X1266)</f>
        <v/>
      </c>
      <c r="Y1266" s="41" t="str">
        <f>IF($W1266="", "", IF(COUNTIF($I$11:$I$3035, $W1266)&gt;0, "", MAX($Y$10:$Y1265)+1))</f>
        <v/>
      </c>
      <c r="Z1266" s="41">
        <v>1256</v>
      </c>
      <c r="AA1266" s="58" t="str">
        <f t="shared" si="811"/>
        <v/>
      </c>
      <c r="AC1266" s="41" t="str">
        <f t="shared" si="799"/>
        <v/>
      </c>
      <c r="AE1266" s="41" t="str">
        <f t="shared" si="812"/>
        <v/>
      </c>
      <c r="AJ1266" s="154" t="str">
        <f t="shared" si="813"/>
        <v/>
      </c>
      <c r="AL1266" s="120" t="str">
        <f t="shared" si="814"/>
        <v/>
      </c>
      <c r="AM1266" s="104" t="str">
        <f t="shared" si="815"/>
        <v/>
      </c>
      <c r="AN1266" s="104" t="str">
        <f t="shared" si="816"/>
        <v/>
      </c>
      <c r="AO1266" s="104" t="str">
        <f t="shared" si="800"/>
        <v/>
      </c>
      <c r="AP1266" s="104" t="str">
        <f t="shared" si="801"/>
        <v/>
      </c>
      <c r="AQ1266" s="121" t="str">
        <f t="shared" si="817"/>
        <v/>
      </c>
      <c r="AS1266" s="88" t="str">
        <f t="shared" si="802"/>
        <v/>
      </c>
      <c r="AT1266" s="68" t="str">
        <f t="shared" si="818"/>
        <v/>
      </c>
      <c r="AU1266" s="68" t="str">
        <f t="shared" si="819"/>
        <v/>
      </c>
      <c r="AV1266" s="68" t="str">
        <f t="shared" si="820"/>
        <v/>
      </c>
      <c r="AW1266" s="88" t="str">
        <f t="shared" si="803"/>
        <v/>
      </c>
      <c r="AZ1266" s="88" t="str">
        <f t="shared" si="804"/>
        <v/>
      </c>
      <c r="BA1266" s="68" t="str">
        <f t="shared" si="805"/>
        <v/>
      </c>
      <c r="BB1266" s="68" t="str">
        <f t="shared" si="806"/>
        <v/>
      </c>
      <c r="BC1266" s="68" t="str">
        <f t="shared" si="807"/>
        <v/>
      </c>
      <c r="BD1266" s="69" t="str">
        <f t="shared" si="808"/>
        <v/>
      </c>
      <c r="BE1266" s="69" t="str">
        <f t="shared" si="821"/>
        <v/>
      </c>
      <c r="BT1266" s="138" t="str">
        <f t="shared" ca="1" si="822"/>
        <v/>
      </c>
      <c r="BU1266" s="139" t="str">
        <f t="shared" ca="1" si="823"/>
        <v/>
      </c>
      <c r="BW1266" s="138" t="str">
        <f t="shared" si="824"/>
        <v/>
      </c>
      <c r="BX1266" s="104" t="str">
        <f t="shared" si="825"/>
        <v/>
      </c>
      <c r="BY1266" s="139" t="str">
        <f t="shared" si="826"/>
        <v/>
      </c>
      <c r="CA1266" s="138" t="str">
        <f t="shared" si="827"/>
        <v/>
      </c>
      <c r="CB1266" s="104" t="str">
        <f t="shared" si="828"/>
        <v/>
      </c>
      <c r="CC1266" s="139" t="str">
        <f t="shared" si="829"/>
        <v/>
      </c>
      <c r="CE1266" s="162" t="str">
        <f t="shared" si="830"/>
        <v/>
      </c>
      <c r="CF1266" s="163" t="str">
        <f t="shared" si="831"/>
        <v/>
      </c>
      <c r="CG1266" s="164" t="str">
        <f t="shared" si="832"/>
        <v/>
      </c>
      <c r="CI1266" s="162" t="str">
        <f t="shared" si="833"/>
        <v/>
      </c>
      <c r="CJ1266" s="163" t="str">
        <f t="shared" si="836"/>
        <v/>
      </c>
      <c r="CK1266" s="164" t="str">
        <f t="shared" si="837"/>
        <v/>
      </c>
      <c r="CM1266" s="169" t="str">
        <f t="shared" si="834"/>
        <v/>
      </c>
      <c r="CN1266" s="139" t="str">
        <f t="shared" si="835"/>
        <v/>
      </c>
      <c r="CP1266" s="41" t="str">
        <f>IF($CM1266="", "", COUNTIF($CM$11:$CM$3035, "&lt;"&amp;$CM1266)+1+COUNTIF($CM$11:$CM1266, $CM1266)-1)</f>
        <v/>
      </c>
    </row>
    <row r="1267" spans="1:94" x14ac:dyDescent="0.25">
      <c r="A1267" s="40"/>
      <c r="B1267" s="82" t="str">
        <f>IF($I1267="", "", IFERROR(INDEX('Job Database'!$AE$11:$AE$3035, MATCH($I1267, 'Job Database'!$X$11:$X$3035, 0)), ""))</f>
        <v/>
      </c>
      <c r="C1267" s="69" t="str">
        <f>IF($I1267="", "", IF(COUNTIF('Job Database'!$X$11:$X$3035, $I1267)=0, $AC$5, $AC$4))</f>
        <v/>
      </c>
      <c r="D1267" s="40"/>
      <c r="E1267" s="85" t="str">
        <f>IF($I1267="", "", IF(IFERROR(INDEX('Job Database'!$M$11:$M$3035, MATCH($I1267, 'Job Database'!$X$11:$X$3035, 0)), "")="", "", IFERROR(INDEX('Job Database'!$M$11:$M$3035, MATCH($I1267, 'Job Database'!$X$11:$X$3035, 0)), "")))</f>
        <v/>
      </c>
      <c r="F1267" s="40"/>
      <c r="G1267" s="88" t="str">
        <f t="shared" si="809"/>
        <v/>
      </c>
      <c r="H1267" s="40"/>
      <c r="I1267" s="24"/>
      <c r="J1267" s="34"/>
      <c r="K1267" s="106"/>
      <c r="L1267" s="79"/>
      <c r="M1267" s="34"/>
      <c r="N1267" s="79"/>
      <c r="O1267" s="31"/>
      <c r="P1267" s="53"/>
      <c r="Q1267" s="40"/>
      <c r="S1267" s="41" t="str">
        <f t="shared" si="797"/>
        <v/>
      </c>
      <c r="T1267" s="41" t="str">
        <f t="shared" si="798"/>
        <v/>
      </c>
      <c r="U1267" s="41" t="str">
        <f t="shared" si="810"/>
        <v/>
      </c>
      <c r="W1267" s="74" t="str">
        <f>IF('Job Database'!$X1267="", "", 'Job Database'!$X1267)</f>
        <v/>
      </c>
      <c r="Y1267" s="41" t="str">
        <f>IF($W1267="", "", IF(COUNTIF($I$11:$I$3035, $W1267)&gt;0, "", MAX($Y$10:$Y1266)+1))</f>
        <v/>
      </c>
      <c r="Z1267" s="41">
        <v>1257</v>
      </c>
      <c r="AA1267" s="58" t="str">
        <f t="shared" si="811"/>
        <v/>
      </c>
      <c r="AC1267" s="41" t="str">
        <f t="shared" si="799"/>
        <v/>
      </c>
      <c r="AE1267" s="41" t="str">
        <f t="shared" si="812"/>
        <v/>
      </c>
      <c r="AJ1267" s="154" t="str">
        <f t="shared" si="813"/>
        <v/>
      </c>
      <c r="AL1267" s="120" t="str">
        <f t="shared" si="814"/>
        <v/>
      </c>
      <c r="AM1267" s="104" t="str">
        <f t="shared" si="815"/>
        <v/>
      </c>
      <c r="AN1267" s="104" t="str">
        <f t="shared" si="816"/>
        <v/>
      </c>
      <c r="AO1267" s="104" t="str">
        <f t="shared" si="800"/>
        <v/>
      </c>
      <c r="AP1267" s="104" t="str">
        <f t="shared" si="801"/>
        <v/>
      </c>
      <c r="AQ1267" s="121" t="str">
        <f t="shared" si="817"/>
        <v/>
      </c>
      <c r="AS1267" s="88" t="str">
        <f t="shared" si="802"/>
        <v/>
      </c>
      <c r="AT1267" s="68" t="str">
        <f t="shared" si="818"/>
        <v/>
      </c>
      <c r="AU1267" s="68" t="str">
        <f t="shared" si="819"/>
        <v/>
      </c>
      <c r="AV1267" s="68" t="str">
        <f t="shared" si="820"/>
        <v/>
      </c>
      <c r="AW1267" s="88" t="str">
        <f t="shared" si="803"/>
        <v/>
      </c>
      <c r="AZ1267" s="88" t="str">
        <f t="shared" si="804"/>
        <v/>
      </c>
      <c r="BA1267" s="68" t="str">
        <f t="shared" si="805"/>
        <v/>
      </c>
      <c r="BB1267" s="68" t="str">
        <f t="shared" si="806"/>
        <v/>
      </c>
      <c r="BC1267" s="68" t="str">
        <f t="shared" si="807"/>
        <v/>
      </c>
      <c r="BD1267" s="69" t="str">
        <f t="shared" si="808"/>
        <v/>
      </c>
      <c r="BE1267" s="69" t="str">
        <f t="shared" si="821"/>
        <v/>
      </c>
      <c r="BT1267" s="138" t="str">
        <f t="shared" ca="1" si="822"/>
        <v/>
      </c>
      <c r="BU1267" s="139" t="str">
        <f t="shared" ca="1" si="823"/>
        <v/>
      </c>
      <c r="BW1267" s="138" t="str">
        <f t="shared" si="824"/>
        <v/>
      </c>
      <c r="BX1267" s="104" t="str">
        <f t="shared" si="825"/>
        <v/>
      </c>
      <c r="BY1267" s="139" t="str">
        <f t="shared" si="826"/>
        <v/>
      </c>
      <c r="CA1267" s="138" t="str">
        <f t="shared" si="827"/>
        <v/>
      </c>
      <c r="CB1267" s="104" t="str">
        <f t="shared" si="828"/>
        <v/>
      </c>
      <c r="CC1267" s="139" t="str">
        <f t="shared" si="829"/>
        <v/>
      </c>
      <c r="CE1267" s="162" t="str">
        <f t="shared" si="830"/>
        <v/>
      </c>
      <c r="CF1267" s="163" t="str">
        <f t="shared" si="831"/>
        <v/>
      </c>
      <c r="CG1267" s="164" t="str">
        <f t="shared" si="832"/>
        <v/>
      </c>
      <c r="CI1267" s="162" t="str">
        <f t="shared" si="833"/>
        <v/>
      </c>
      <c r="CJ1267" s="163" t="str">
        <f t="shared" si="836"/>
        <v/>
      </c>
      <c r="CK1267" s="164" t="str">
        <f t="shared" si="837"/>
        <v/>
      </c>
      <c r="CM1267" s="169" t="str">
        <f t="shared" si="834"/>
        <v/>
      </c>
      <c r="CN1267" s="139" t="str">
        <f t="shared" si="835"/>
        <v/>
      </c>
      <c r="CP1267" s="41" t="str">
        <f>IF($CM1267="", "", COUNTIF($CM$11:$CM$3035, "&lt;"&amp;$CM1267)+1+COUNTIF($CM$11:$CM1267, $CM1267)-1)</f>
        <v/>
      </c>
    </row>
    <row r="1268" spans="1:94" x14ac:dyDescent="0.25">
      <c r="A1268" s="40"/>
      <c r="B1268" s="82" t="str">
        <f>IF($I1268="", "", IFERROR(INDEX('Job Database'!$AE$11:$AE$3035, MATCH($I1268, 'Job Database'!$X$11:$X$3035, 0)), ""))</f>
        <v/>
      </c>
      <c r="C1268" s="69" t="str">
        <f>IF($I1268="", "", IF(COUNTIF('Job Database'!$X$11:$X$3035, $I1268)=0, $AC$5, $AC$4))</f>
        <v/>
      </c>
      <c r="D1268" s="40"/>
      <c r="E1268" s="85" t="str">
        <f>IF($I1268="", "", IF(IFERROR(INDEX('Job Database'!$M$11:$M$3035, MATCH($I1268, 'Job Database'!$X$11:$X$3035, 0)), "")="", "", IFERROR(INDEX('Job Database'!$M$11:$M$3035, MATCH($I1268, 'Job Database'!$X$11:$X$3035, 0)), "")))</f>
        <v/>
      </c>
      <c r="F1268" s="40"/>
      <c r="G1268" s="88" t="str">
        <f t="shared" si="809"/>
        <v/>
      </c>
      <c r="H1268" s="40"/>
      <c r="I1268" s="24"/>
      <c r="J1268" s="34"/>
      <c r="K1268" s="106"/>
      <c r="L1268" s="79"/>
      <c r="M1268" s="34"/>
      <c r="N1268" s="79"/>
      <c r="O1268" s="31"/>
      <c r="P1268" s="53"/>
      <c r="Q1268" s="40"/>
      <c r="S1268" s="41" t="str">
        <f t="shared" si="797"/>
        <v/>
      </c>
      <c r="T1268" s="41" t="str">
        <f t="shared" si="798"/>
        <v/>
      </c>
      <c r="U1268" s="41" t="str">
        <f t="shared" si="810"/>
        <v/>
      </c>
      <c r="W1268" s="74" t="str">
        <f>IF('Job Database'!$X1268="", "", 'Job Database'!$X1268)</f>
        <v/>
      </c>
      <c r="Y1268" s="41" t="str">
        <f>IF($W1268="", "", IF(COUNTIF($I$11:$I$3035, $W1268)&gt;0, "", MAX($Y$10:$Y1267)+1))</f>
        <v/>
      </c>
      <c r="Z1268" s="41">
        <v>1258</v>
      </c>
      <c r="AA1268" s="58" t="str">
        <f t="shared" si="811"/>
        <v/>
      </c>
      <c r="AC1268" s="41" t="str">
        <f t="shared" si="799"/>
        <v/>
      </c>
      <c r="AE1268" s="41" t="str">
        <f t="shared" si="812"/>
        <v/>
      </c>
      <c r="AJ1268" s="154" t="str">
        <f t="shared" si="813"/>
        <v/>
      </c>
      <c r="AL1268" s="120" t="str">
        <f t="shared" si="814"/>
        <v/>
      </c>
      <c r="AM1268" s="104" t="str">
        <f t="shared" si="815"/>
        <v/>
      </c>
      <c r="AN1268" s="104" t="str">
        <f t="shared" si="816"/>
        <v/>
      </c>
      <c r="AO1268" s="104" t="str">
        <f t="shared" si="800"/>
        <v/>
      </c>
      <c r="AP1268" s="104" t="str">
        <f t="shared" si="801"/>
        <v/>
      </c>
      <c r="AQ1268" s="121" t="str">
        <f t="shared" si="817"/>
        <v/>
      </c>
      <c r="AS1268" s="88" t="str">
        <f t="shared" si="802"/>
        <v/>
      </c>
      <c r="AT1268" s="68" t="str">
        <f t="shared" si="818"/>
        <v/>
      </c>
      <c r="AU1268" s="68" t="str">
        <f t="shared" si="819"/>
        <v/>
      </c>
      <c r="AV1268" s="68" t="str">
        <f t="shared" si="820"/>
        <v/>
      </c>
      <c r="AW1268" s="88" t="str">
        <f t="shared" si="803"/>
        <v/>
      </c>
      <c r="AZ1268" s="88" t="str">
        <f t="shared" si="804"/>
        <v/>
      </c>
      <c r="BA1268" s="68" t="str">
        <f t="shared" si="805"/>
        <v/>
      </c>
      <c r="BB1268" s="68" t="str">
        <f t="shared" si="806"/>
        <v/>
      </c>
      <c r="BC1268" s="68" t="str">
        <f t="shared" si="807"/>
        <v/>
      </c>
      <c r="BD1268" s="69" t="str">
        <f t="shared" si="808"/>
        <v/>
      </c>
      <c r="BE1268" s="69" t="str">
        <f t="shared" si="821"/>
        <v/>
      </c>
      <c r="BT1268" s="138" t="str">
        <f t="shared" ca="1" si="822"/>
        <v/>
      </c>
      <c r="BU1268" s="139" t="str">
        <f t="shared" ca="1" si="823"/>
        <v/>
      </c>
      <c r="BW1268" s="138" t="str">
        <f t="shared" si="824"/>
        <v/>
      </c>
      <c r="BX1268" s="104" t="str">
        <f t="shared" si="825"/>
        <v/>
      </c>
      <c r="BY1268" s="139" t="str">
        <f t="shared" si="826"/>
        <v/>
      </c>
      <c r="CA1268" s="138" t="str">
        <f t="shared" si="827"/>
        <v/>
      </c>
      <c r="CB1268" s="104" t="str">
        <f t="shared" si="828"/>
        <v/>
      </c>
      <c r="CC1268" s="139" t="str">
        <f t="shared" si="829"/>
        <v/>
      </c>
      <c r="CE1268" s="162" t="str">
        <f t="shared" si="830"/>
        <v/>
      </c>
      <c r="CF1268" s="163" t="str">
        <f t="shared" si="831"/>
        <v/>
      </c>
      <c r="CG1268" s="164" t="str">
        <f t="shared" si="832"/>
        <v/>
      </c>
      <c r="CI1268" s="162" t="str">
        <f t="shared" si="833"/>
        <v/>
      </c>
      <c r="CJ1268" s="163" t="str">
        <f t="shared" si="836"/>
        <v/>
      </c>
      <c r="CK1268" s="164" t="str">
        <f t="shared" si="837"/>
        <v/>
      </c>
      <c r="CM1268" s="169" t="str">
        <f t="shared" si="834"/>
        <v/>
      </c>
      <c r="CN1268" s="139" t="str">
        <f t="shared" si="835"/>
        <v/>
      </c>
      <c r="CP1268" s="41" t="str">
        <f>IF($CM1268="", "", COUNTIF($CM$11:$CM$3035, "&lt;"&amp;$CM1268)+1+COUNTIF($CM$11:$CM1268, $CM1268)-1)</f>
        <v/>
      </c>
    </row>
    <row r="1269" spans="1:94" x14ac:dyDescent="0.25">
      <c r="A1269" s="40"/>
      <c r="B1269" s="82" t="str">
        <f>IF($I1269="", "", IFERROR(INDEX('Job Database'!$AE$11:$AE$3035, MATCH($I1269, 'Job Database'!$X$11:$X$3035, 0)), ""))</f>
        <v/>
      </c>
      <c r="C1269" s="69" t="str">
        <f>IF($I1269="", "", IF(COUNTIF('Job Database'!$X$11:$X$3035, $I1269)=0, $AC$5, $AC$4))</f>
        <v/>
      </c>
      <c r="D1269" s="40"/>
      <c r="E1269" s="85" t="str">
        <f>IF($I1269="", "", IF(IFERROR(INDEX('Job Database'!$M$11:$M$3035, MATCH($I1269, 'Job Database'!$X$11:$X$3035, 0)), "")="", "", IFERROR(INDEX('Job Database'!$M$11:$M$3035, MATCH($I1269, 'Job Database'!$X$11:$X$3035, 0)), "")))</f>
        <v/>
      </c>
      <c r="F1269" s="40"/>
      <c r="G1269" s="88" t="str">
        <f t="shared" si="809"/>
        <v/>
      </c>
      <c r="H1269" s="40"/>
      <c r="I1269" s="24"/>
      <c r="J1269" s="34"/>
      <c r="K1269" s="106"/>
      <c r="L1269" s="79"/>
      <c r="M1269" s="34"/>
      <c r="N1269" s="79"/>
      <c r="O1269" s="31"/>
      <c r="P1269" s="53"/>
      <c r="Q1269" s="40"/>
      <c r="S1269" s="41" t="str">
        <f t="shared" si="797"/>
        <v/>
      </c>
      <c r="T1269" s="41" t="str">
        <f t="shared" si="798"/>
        <v/>
      </c>
      <c r="U1269" s="41" t="str">
        <f t="shared" si="810"/>
        <v/>
      </c>
      <c r="W1269" s="74" t="str">
        <f>IF('Job Database'!$X1269="", "", 'Job Database'!$X1269)</f>
        <v/>
      </c>
      <c r="Y1269" s="41" t="str">
        <f>IF($W1269="", "", IF(COUNTIF($I$11:$I$3035, $W1269)&gt;0, "", MAX($Y$10:$Y1268)+1))</f>
        <v/>
      </c>
      <c r="Z1269" s="41">
        <v>1259</v>
      </c>
      <c r="AA1269" s="58" t="str">
        <f t="shared" si="811"/>
        <v/>
      </c>
      <c r="AC1269" s="41" t="str">
        <f t="shared" si="799"/>
        <v/>
      </c>
      <c r="AE1269" s="41" t="str">
        <f t="shared" si="812"/>
        <v/>
      </c>
      <c r="AJ1269" s="154" t="str">
        <f t="shared" si="813"/>
        <v/>
      </c>
      <c r="AL1269" s="120" t="str">
        <f t="shared" si="814"/>
        <v/>
      </c>
      <c r="AM1269" s="104" t="str">
        <f t="shared" si="815"/>
        <v/>
      </c>
      <c r="AN1269" s="104" t="str">
        <f t="shared" si="816"/>
        <v/>
      </c>
      <c r="AO1269" s="104" t="str">
        <f t="shared" si="800"/>
        <v/>
      </c>
      <c r="AP1269" s="104" t="str">
        <f t="shared" si="801"/>
        <v/>
      </c>
      <c r="AQ1269" s="121" t="str">
        <f t="shared" si="817"/>
        <v/>
      </c>
      <c r="AS1269" s="88" t="str">
        <f t="shared" si="802"/>
        <v/>
      </c>
      <c r="AT1269" s="68" t="str">
        <f t="shared" si="818"/>
        <v/>
      </c>
      <c r="AU1269" s="68" t="str">
        <f t="shared" si="819"/>
        <v/>
      </c>
      <c r="AV1269" s="68" t="str">
        <f t="shared" si="820"/>
        <v/>
      </c>
      <c r="AW1269" s="88" t="str">
        <f t="shared" si="803"/>
        <v/>
      </c>
      <c r="AZ1269" s="88" t="str">
        <f t="shared" si="804"/>
        <v/>
      </c>
      <c r="BA1269" s="68" t="str">
        <f t="shared" si="805"/>
        <v/>
      </c>
      <c r="BB1269" s="68" t="str">
        <f t="shared" si="806"/>
        <v/>
      </c>
      <c r="BC1269" s="68" t="str">
        <f t="shared" si="807"/>
        <v/>
      </c>
      <c r="BD1269" s="69" t="str">
        <f t="shared" si="808"/>
        <v/>
      </c>
      <c r="BE1269" s="69" t="str">
        <f t="shared" si="821"/>
        <v/>
      </c>
      <c r="BT1269" s="138" t="str">
        <f t="shared" ca="1" si="822"/>
        <v/>
      </c>
      <c r="BU1269" s="139" t="str">
        <f t="shared" ca="1" si="823"/>
        <v/>
      </c>
      <c r="BW1269" s="138" t="str">
        <f t="shared" si="824"/>
        <v/>
      </c>
      <c r="BX1269" s="104" t="str">
        <f t="shared" si="825"/>
        <v/>
      </c>
      <c r="BY1269" s="139" t="str">
        <f t="shared" si="826"/>
        <v/>
      </c>
      <c r="CA1269" s="138" t="str">
        <f t="shared" si="827"/>
        <v/>
      </c>
      <c r="CB1269" s="104" t="str">
        <f t="shared" si="828"/>
        <v/>
      </c>
      <c r="CC1269" s="139" t="str">
        <f t="shared" si="829"/>
        <v/>
      </c>
      <c r="CE1269" s="162" t="str">
        <f t="shared" si="830"/>
        <v/>
      </c>
      <c r="CF1269" s="163" t="str">
        <f t="shared" si="831"/>
        <v/>
      </c>
      <c r="CG1269" s="164" t="str">
        <f t="shared" si="832"/>
        <v/>
      </c>
      <c r="CI1269" s="162" t="str">
        <f t="shared" si="833"/>
        <v/>
      </c>
      <c r="CJ1269" s="163" t="str">
        <f t="shared" si="836"/>
        <v/>
      </c>
      <c r="CK1269" s="164" t="str">
        <f t="shared" si="837"/>
        <v/>
      </c>
      <c r="CM1269" s="169" t="str">
        <f t="shared" si="834"/>
        <v/>
      </c>
      <c r="CN1269" s="139" t="str">
        <f t="shared" si="835"/>
        <v/>
      </c>
      <c r="CP1269" s="41" t="str">
        <f>IF($CM1269="", "", COUNTIF($CM$11:$CM$3035, "&lt;"&amp;$CM1269)+1+COUNTIF($CM$11:$CM1269, $CM1269)-1)</f>
        <v/>
      </c>
    </row>
    <row r="1270" spans="1:94" x14ac:dyDescent="0.25">
      <c r="A1270" s="40"/>
      <c r="B1270" s="82" t="str">
        <f>IF($I1270="", "", IFERROR(INDEX('Job Database'!$AE$11:$AE$3035, MATCH($I1270, 'Job Database'!$X$11:$X$3035, 0)), ""))</f>
        <v/>
      </c>
      <c r="C1270" s="69" t="str">
        <f>IF($I1270="", "", IF(COUNTIF('Job Database'!$X$11:$X$3035, $I1270)=0, $AC$5, $AC$4))</f>
        <v/>
      </c>
      <c r="D1270" s="40"/>
      <c r="E1270" s="85" t="str">
        <f>IF($I1270="", "", IF(IFERROR(INDEX('Job Database'!$M$11:$M$3035, MATCH($I1270, 'Job Database'!$X$11:$X$3035, 0)), "")="", "", IFERROR(INDEX('Job Database'!$M$11:$M$3035, MATCH($I1270, 'Job Database'!$X$11:$X$3035, 0)), "")))</f>
        <v/>
      </c>
      <c r="F1270" s="40"/>
      <c r="G1270" s="88" t="str">
        <f t="shared" si="809"/>
        <v/>
      </c>
      <c r="H1270" s="40"/>
      <c r="I1270" s="24"/>
      <c r="J1270" s="34"/>
      <c r="K1270" s="106"/>
      <c r="L1270" s="79"/>
      <c r="M1270" s="34"/>
      <c r="N1270" s="79"/>
      <c r="O1270" s="31"/>
      <c r="P1270" s="53"/>
      <c r="Q1270" s="40"/>
      <c r="S1270" s="41" t="str">
        <f t="shared" si="797"/>
        <v/>
      </c>
      <c r="T1270" s="41" t="str">
        <f t="shared" si="798"/>
        <v/>
      </c>
      <c r="U1270" s="41" t="str">
        <f t="shared" si="810"/>
        <v/>
      </c>
      <c r="W1270" s="74" t="str">
        <f>IF('Job Database'!$X1270="", "", 'Job Database'!$X1270)</f>
        <v/>
      </c>
      <c r="Y1270" s="41" t="str">
        <f>IF($W1270="", "", IF(COUNTIF($I$11:$I$3035, $W1270)&gt;0, "", MAX($Y$10:$Y1269)+1))</f>
        <v/>
      </c>
      <c r="Z1270" s="41">
        <v>1260</v>
      </c>
      <c r="AA1270" s="58" t="str">
        <f t="shared" si="811"/>
        <v/>
      </c>
      <c r="AC1270" s="41" t="str">
        <f t="shared" si="799"/>
        <v/>
      </c>
      <c r="AE1270" s="41" t="str">
        <f t="shared" si="812"/>
        <v/>
      </c>
      <c r="AJ1270" s="154" t="str">
        <f t="shared" si="813"/>
        <v/>
      </c>
      <c r="AL1270" s="120" t="str">
        <f t="shared" si="814"/>
        <v/>
      </c>
      <c r="AM1270" s="104" t="str">
        <f t="shared" si="815"/>
        <v/>
      </c>
      <c r="AN1270" s="104" t="str">
        <f t="shared" si="816"/>
        <v/>
      </c>
      <c r="AO1270" s="104" t="str">
        <f t="shared" si="800"/>
        <v/>
      </c>
      <c r="AP1270" s="104" t="str">
        <f t="shared" si="801"/>
        <v/>
      </c>
      <c r="AQ1270" s="121" t="str">
        <f t="shared" si="817"/>
        <v/>
      </c>
      <c r="AS1270" s="88" t="str">
        <f t="shared" si="802"/>
        <v/>
      </c>
      <c r="AT1270" s="68" t="str">
        <f t="shared" si="818"/>
        <v/>
      </c>
      <c r="AU1270" s="68" t="str">
        <f t="shared" si="819"/>
        <v/>
      </c>
      <c r="AV1270" s="68" t="str">
        <f t="shared" si="820"/>
        <v/>
      </c>
      <c r="AW1270" s="88" t="str">
        <f t="shared" si="803"/>
        <v/>
      </c>
      <c r="AZ1270" s="88" t="str">
        <f t="shared" si="804"/>
        <v/>
      </c>
      <c r="BA1270" s="68" t="str">
        <f t="shared" si="805"/>
        <v/>
      </c>
      <c r="BB1270" s="68" t="str">
        <f t="shared" si="806"/>
        <v/>
      </c>
      <c r="BC1270" s="68" t="str">
        <f t="shared" si="807"/>
        <v/>
      </c>
      <c r="BD1270" s="69" t="str">
        <f t="shared" si="808"/>
        <v/>
      </c>
      <c r="BE1270" s="69" t="str">
        <f t="shared" si="821"/>
        <v/>
      </c>
      <c r="BT1270" s="138" t="str">
        <f t="shared" ca="1" si="822"/>
        <v/>
      </c>
      <c r="BU1270" s="139" t="str">
        <f t="shared" ca="1" si="823"/>
        <v/>
      </c>
      <c r="BW1270" s="138" t="str">
        <f t="shared" si="824"/>
        <v/>
      </c>
      <c r="BX1270" s="104" t="str">
        <f t="shared" si="825"/>
        <v/>
      </c>
      <c r="BY1270" s="139" t="str">
        <f t="shared" si="826"/>
        <v/>
      </c>
      <c r="CA1270" s="138" t="str">
        <f t="shared" si="827"/>
        <v/>
      </c>
      <c r="CB1270" s="104" t="str">
        <f t="shared" si="828"/>
        <v/>
      </c>
      <c r="CC1270" s="139" t="str">
        <f t="shared" si="829"/>
        <v/>
      </c>
      <c r="CE1270" s="162" t="str">
        <f t="shared" si="830"/>
        <v/>
      </c>
      <c r="CF1270" s="163" t="str">
        <f t="shared" si="831"/>
        <v/>
      </c>
      <c r="CG1270" s="164" t="str">
        <f t="shared" si="832"/>
        <v/>
      </c>
      <c r="CI1270" s="162" t="str">
        <f t="shared" si="833"/>
        <v/>
      </c>
      <c r="CJ1270" s="163" t="str">
        <f t="shared" si="836"/>
        <v/>
      </c>
      <c r="CK1270" s="164" t="str">
        <f t="shared" si="837"/>
        <v/>
      </c>
      <c r="CM1270" s="169" t="str">
        <f t="shared" si="834"/>
        <v/>
      </c>
      <c r="CN1270" s="139" t="str">
        <f t="shared" si="835"/>
        <v/>
      </c>
      <c r="CP1270" s="41" t="str">
        <f>IF($CM1270="", "", COUNTIF($CM$11:$CM$3035, "&lt;"&amp;$CM1270)+1+COUNTIF($CM$11:$CM1270, $CM1270)-1)</f>
        <v/>
      </c>
    </row>
    <row r="1271" spans="1:94" x14ac:dyDescent="0.25">
      <c r="A1271" s="40"/>
      <c r="B1271" s="82" t="str">
        <f>IF($I1271="", "", IFERROR(INDEX('Job Database'!$AE$11:$AE$3035, MATCH($I1271, 'Job Database'!$X$11:$X$3035, 0)), ""))</f>
        <v/>
      </c>
      <c r="C1271" s="69" t="str">
        <f>IF($I1271="", "", IF(COUNTIF('Job Database'!$X$11:$X$3035, $I1271)=0, $AC$5, $AC$4))</f>
        <v/>
      </c>
      <c r="D1271" s="40"/>
      <c r="E1271" s="85" t="str">
        <f>IF($I1271="", "", IF(IFERROR(INDEX('Job Database'!$M$11:$M$3035, MATCH($I1271, 'Job Database'!$X$11:$X$3035, 0)), "")="", "", IFERROR(INDEX('Job Database'!$M$11:$M$3035, MATCH($I1271, 'Job Database'!$X$11:$X$3035, 0)), "")))</f>
        <v/>
      </c>
      <c r="F1271" s="40"/>
      <c r="G1271" s="88" t="str">
        <f t="shared" si="809"/>
        <v/>
      </c>
      <c r="H1271" s="40"/>
      <c r="I1271" s="24"/>
      <c r="J1271" s="34"/>
      <c r="K1271" s="106"/>
      <c r="L1271" s="79"/>
      <c r="M1271" s="34"/>
      <c r="N1271" s="79"/>
      <c r="O1271" s="31"/>
      <c r="P1271" s="53"/>
      <c r="Q1271" s="40"/>
      <c r="S1271" s="41" t="str">
        <f t="shared" si="797"/>
        <v/>
      </c>
      <c r="T1271" s="41" t="str">
        <f t="shared" si="798"/>
        <v/>
      </c>
      <c r="U1271" s="41" t="str">
        <f t="shared" si="810"/>
        <v/>
      </c>
      <c r="W1271" s="74" t="str">
        <f>IF('Job Database'!$X1271="", "", 'Job Database'!$X1271)</f>
        <v/>
      </c>
      <c r="Y1271" s="41" t="str">
        <f>IF($W1271="", "", IF(COUNTIF($I$11:$I$3035, $W1271)&gt;0, "", MAX($Y$10:$Y1270)+1))</f>
        <v/>
      </c>
      <c r="Z1271" s="41">
        <v>1261</v>
      </c>
      <c r="AA1271" s="58" t="str">
        <f t="shared" si="811"/>
        <v/>
      </c>
      <c r="AC1271" s="41" t="str">
        <f t="shared" si="799"/>
        <v/>
      </c>
      <c r="AE1271" s="41" t="str">
        <f t="shared" si="812"/>
        <v/>
      </c>
      <c r="AJ1271" s="154" t="str">
        <f t="shared" si="813"/>
        <v/>
      </c>
      <c r="AL1271" s="120" t="str">
        <f t="shared" si="814"/>
        <v/>
      </c>
      <c r="AM1271" s="104" t="str">
        <f t="shared" si="815"/>
        <v/>
      </c>
      <c r="AN1271" s="104" t="str">
        <f t="shared" si="816"/>
        <v/>
      </c>
      <c r="AO1271" s="104" t="str">
        <f t="shared" si="800"/>
        <v/>
      </c>
      <c r="AP1271" s="104" t="str">
        <f t="shared" si="801"/>
        <v/>
      </c>
      <c r="AQ1271" s="121" t="str">
        <f t="shared" si="817"/>
        <v/>
      </c>
      <c r="AS1271" s="88" t="str">
        <f t="shared" si="802"/>
        <v/>
      </c>
      <c r="AT1271" s="68" t="str">
        <f t="shared" si="818"/>
        <v/>
      </c>
      <c r="AU1271" s="68" t="str">
        <f t="shared" si="819"/>
        <v/>
      </c>
      <c r="AV1271" s="68" t="str">
        <f t="shared" si="820"/>
        <v/>
      </c>
      <c r="AW1271" s="88" t="str">
        <f t="shared" si="803"/>
        <v/>
      </c>
      <c r="AZ1271" s="88" t="str">
        <f t="shared" si="804"/>
        <v/>
      </c>
      <c r="BA1271" s="68" t="str">
        <f t="shared" si="805"/>
        <v/>
      </c>
      <c r="BB1271" s="68" t="str">
        <f t="shared" si="806"/>
        <v/>
      </c>
      <c r="BC1271" s="68" t="str">
        <f t="shared" si="807"/>
        <v/>
      </c>
      <c r="BD1271" s="69" t="str">
        <f t="shared" si="808"/>
        <v/>
      </c>
      <c r="BE1271" s="69" t="str">
        <f t="shared" si="821"/>
        <v/>
      </c>
      <c r="BT1271" s="138" t="str">
        <f t="shared" ca="1" si="822"/>
        <v/>
      </c>
      <c r="BU1271" s="139" t="str">
        <f t="shared" ca="1" si="823"/>
        <v/>
      </c>
      <c r="BW1271" s="138" t="str">
        <f t="shared" si="824"/>
        <v/>
      </c>
      <c r="BX1271" s="104" t="str">
        <f t="shared" si="825"/>
        <v/>
      </c>
      <c r="BY1271" s="139" t="str">
        <f t="shared" si="826"/>
        <v/>
      </c>
      <c r="CA1271" s="138" t="str">
        <f t="shared" si="827"/>
        <v/>
      </c>
      <c r="CB1271" s="104" t="str">
        <f t="shared" si="828"/>
        <v/>
      </c>
      <c r="CC1271" s="139" t="str">
        <f t="shared" si="829"/>
        <v/>
      </c>
      <c r="CE1271" s="162" t="str">
        <f t="shared" si="830"/>
        <v/>
      </c>
      <c r="CF1271" s="163" t="str">
        <f t="shared" si="831"/>
        <v/>
      </c>
      <c r="CG1271" s="164" t="str">
        <f t="shared" si="832"/>
        <v/>
      </c>
      <c r="CI1271" s="162" t="str">
        <f t="shared" si="833"/>
        <v/>
      </c>
      <c r="CJ1271" s="163" t="str">
        <f t="shared" si="836"/>
        <v/>
      </c>
      <c r="CK1271" s="164" t="str">
        <f t="shared" si="837"/>
        <v/>
      </c>
      <c r="CM1271" s="169" t="str">
        <f t="shared" si="834"/>
        <v/>
      </c>
      <c r="CN1271" s="139" t="str">
        <f t="shared" si="835"/>
        <v/>
      </c>
      <c r="CP1271" s="41" t="str">
        <f>IF($CM1271="", "", COUNTIF($CM$11:$CM$3035, "&lt;"&amp;$CM1271)+1+COUNTIF($CM$11:$CM1271, $CM1271)-1)</f>
        <v/>
      </c>
    </row>
    <row r="1272" spans="1:94" x14ac:dyDescent="0.25">
      <c r="A1272" s="40"/>
      <c r="B1272" s="82" t="str">
        <f>IF($I1272="", "", IFERROR(INDEX('Job Database'!$AE$11:$AE$3035, MATCH($I1272, 'Job Database'!$X$11:$X$3035, 0)), ""))</f>
        <v/>
      </c>
      <c r="C1272" s="69" t="str">
        <f>IF($I1272="", "", IF(COUNTIF('Job Database'!$X$11:$X$3035, $I1272)=0, $AC$5, $AC$4))</f>
        <v/>
      </c>
      <c r="D1272" s="40"/>
      <c r="E1272" s="85" t="str">
        <f>IF($I1272="", "", IF(IFERROR(INDEX('Job Database'!$M$11:$M$3035, MATCH($I1272, 'Job Database'!$X$11:$X$3035, 0)), "")="", "", IFERROR(INDEX('Job Database'!$M$11:$M$3035, MATCH($I1272, 'Job Database'!$X$11:$X$3035, 0)), "")))</f>
        <v/>
      </c>
      <c r="F1272" s="40"/>
      <c r="G1272" s="88" t="str">
        <f t="shared" si="809"/>
        <v/>
      </c>
      <c r="H1272" s="40"/>
      <c r="I1272" s="24"/>
      <c r="J1272" s="34"/>
      <c r="K1272" s="106"/>
      <c r="L1272" s="79"/>
      <c r="M1272" s="34"/>
      <c r="N1272" s="79"/>
      <c r="O1272" s="31"/>
      <c r="P1272" s="53"/>
      <c r="Q1272" s="40"/>
      <c r="S1272" s="41" t="str">
        <f t="shared" si="797"/>
        <v/>
      </c>
      <c r="T1272" s="41" t="str">
        <f t="shared" si="798"/>
        <v/>
      </c>
      <c r="U1272" s="41" t="str">
        <f t="shared" si="810"/>
        <v/>
      </c>
      <c r="W1272" s="74" t="str">
        <f>IF('Job Database'!$X1272="", "", 'Job Database'!$X1272)</f>
        <v/>
      </c>
      <c r="Y1272" s="41" t="str">
        <f>IF($W1272="", "", IF(COUNTIF($I$11:$I$3035, $W1272)&gt;0, "", MAX($Y$10:$Y1271)+1))</f>
        <v/>
      </c>
      <c r="Z1272" s="41">
        <v>1262</v>
      </c>
      <c r="AA1272" s="58" t="str">
        <f t="shared" si="811"/>
        <v/>
      </c>
      <c r="AC1272" s="41" t="str">
        <f t="shared" si="799"/>
        <v/>
      </c>
      <c r="AE1272" s="41" t="str">
        <f t="shared" si="812"/>
        <v/>
      </c>
      <c r="AJ1272" s="154" t="str">
        <f t="shared" si="813"/>
        <v/>
      </c>
      <c r="AL1272" s="120" t="str">
        <f t="shared" si="814"/>
        <v/>
      </c>
      <c r="AM1272" s="104" t="str">
        <f t="shared" si="815"/>
        <v/>
      </c>
      <c r="AN1272" s="104" t="str">
        <f t="shared" si="816"/>
        <v/>
      </c>
      <c r="AO1272" s="104" t="str">
        <f t="shared" si="800"/>
        <v/>
      </c>
      <c r="AP1272" s="104" t="str">
        <f t="shared" si="801"/>
        <v/>
      </c>
      <c r="AQ1272" s="121" t="str">
        <f t="shared" si="817"/>
        <v/>
      </c>
      <c r="AS1272" s="88" t="str">
        <f t="shared" si="802"/>
        <v/>
      </c>
      <c r="AT1272" s="68" t="str">
        <f t="shared" si="818"/>
        <v/>
      </c>
      <c r="AU1272" s="68" t="str">
        <f t="shared" si="819"/>
        <v/>
      </c>
      <c r="AV1272" s="68" t="str">
        <f t="shared" si="820"/>
        <v/>
      </c>
      <c r="AW1272" s="88" t="str">
        <f t="shared" si="803"/>
        <v/>
      </c>
      <c r="AZ1272" s="88" t="str">
        <f t="shared" si="804"/>
        <v/>
      </c>
      <c r="BA1272" s="68" t="str">
        <f t="shared" si="805"/>
        <v/>
      </c>
      <c r="BB1272" s="68" t="str">
        <f t="shared" si="806"/>
        <v/>
      </c>
      <c r="BC1272" s="68" t="str">
        <f t="shared" si="807"/>
        <v/>
      </c>
      <c r="BD1272" s="69" t="str">
        <f t="shared" si="808"/>
        <v/>
      </c>
      <c r="BE1272" s="69" t="str">
        <f t="shared" si="821"/>
        <v/>
      </c>
      <c r="BT1272" s="138" t="str">
        <f t="shared" ca="1" si="822"/>
        <v/>
      </c>
      <c r="BU1272" s="139" t="str">
        <f t="shared" ca="1" si="823"/>
        <v/>
      </c>
      <c r="BW1272" s="138" t="str">
        <f t="shared" si="824"/>
        <v/>
      </c>
      <c r="BX1272" s="104" t="str">
        <f t="shared" si="825"/>
        <v/>
      </c>
      <c r="BY1272" s="139" t="str">
        <f t="shared" si="826"/>
        <v/>
      </c>
      <c r="CA1272" s="138" t="str">
        <f t="shared" si="827"/>
        <v/>
      </c>
      <c r="CB1272" s="104" t="str">
        <f t="shared" si="828"/>
        <v/>
      </c>
      <c r="CC1272" s="139" t="str">
        <f t="shared" si="829"/>
        <v/>
      </c>
      <c r="CE1272" s="162" t="str">
        <f t="shared" si="830"/>
        <v/>
      </c>
      <c r="CF1272" s="163" t="str">
        <f t="shared" si="831"/>
        <v/>
      </c>
      <c r="CG1272" s="164" t="str">
        <f t="shared" si="832"/>
        <v/>
      </c>
      <c r="CI1272" s="162" t="str">
        <f t="shared" si="833"/>
        <v/>
      </c>
      <c r="CJ1272" s="163" t="str">
        <f t="shared" si="836"/>
        <v/>
      </c>
      <c r="CK1272" s="164" t="str">
        <f t="shared" si="837"/>
        <v/>
      </c>
      <c r="CM1272" s="169" t="str">
        <f t="shared" si="834"/>
        <v/>
      </c>
      <c r="CN1272" s="139" t="str">
        <f t="shared" si="835"/>
        <v/>
      </c>
      <c r="CP1272" s="41" t="str">
        <f>IF($CM1272="", "", COUNTIF($CM$11:$CM$3035, "&lt;"&amp;$CM1272)+1+COUNTIF($CM$11:$CM1272, $CM1272)-1)</f>
        <v/>
      </c>
    </row>
    <row r="1273" spans="1:94" x14ac:dyDescent="0.25">
      <c r="A1273" s="40"/>
      <c r="B1273" s="82" t="str">
        <f>IF($I1273="", "", IFERROR(INDEX('Job Database'!$AE$11:$AE$3035, MATCH($I1273, 'Job Database'!$X$11:$X$3035, 0)), ""))</f>
        <v/>
      </c>
      <c r="C1273" s="69" t="str">
        <f>IF($I1273="", "", IF(COUNTIF('Job Database'!$X$11:$X$3035, $I1273)=0, $AC$5, $AC$4))</f>
        <v/>
      </c>
      <c r="D1273" s="40"/>
      <c r="E1273" s="85" t="str">
        <f>IF($I1273="", "", IF(IFERROR(INDEX('Job Database'!$M$11:$M$3035, MATCH($I1273, 'Job Database'!$X$11:$X$3035, 0)), "")="", "", IFERROR(INDEX('Job Database'!$M$11:$M$3035, MATCH($I1273, 'Job Database'!$X$11:$X$3035, 0)), "")))</f>
        <v/>
      </c>
      <c r="F1273" s="40"/>
      <c r="G1273" s="88" t="str">
        <f t="shared" si="809"/>
        <v/>
      </c>
      <c r="H1273" s="40"/>
      <c r="I1273" s="24"/>
      <c r="J1273" s="34"/>
      <c r="K1273" s="106"/>
      <c r="L1273" s="79"/>
      <c r="M1273" s="34"/>
      <c r="N1273" s="79"/>
      <c r="O1273" s="31"/>
      <c r="P1273" s="53"/>
      <c r="Q1273" s="40"/>
      <c r="S1273" s="41" t="str">
        <f t="shared" si="797"/>
        <v/>
      </c>
      <c r="T1273" s="41" t="str">
        <f t="shared" si="798"/>
        <v/>
      </c>
      <c r="U1273" s="41" t="str">
        <f t="shared" si="810"/>
        <v/>
      </c>
      <c r="W1273" s="74" t="str">
        <f>IF('Job Database'!$X1273="", "", 'Job Database'!$X1273)</f>
        <v/>
      </c>
      <c r="Y1273" s="41" t="str">
        <f>IF($W1273="", "", IF(COUNTIF($I$11:$I$3035, $W1273)&gt;0, "", MAX($Y$10:$Y1272)+1))</f>
        <v/>
      </c>
      <c r="Z1273" s="41">
        <v>1263</v>
      </c>
      <c r="AA1273" s="58" t="str">
        <f t="shared" si="811"/>
        <v/>
      </c>
      <c r="AC1273" s="41" t="str">
        <f t="shared" si="799"/>
        <v/>
      </c>
      <c r="AE1273" s="41" t="str">
        <f t="shared" si="812"/>
        <v/>
      </c>
      <c r="AJ1273" s="154" t="str">
        <f t="shared" si="813"/>
        <v/>
      </c>
      <c r="AL1273" s="120" t="str">
        <f t="shared" si="814"/>
        <v/>
      </c>
      <c r="AM1273" s="104" t="str">
        <f t="shared" si="815"/>
        <v/>
      </c>
      <c r="AN1273" s="104" t="str">
        <f t="shared" si="816"/>
        <v/>
      </c>
      <c r="AO1273" s="104" t="str">
        <f t="shared" si="800"/>
        <v/>
      </c>
      <c r="AP1273" s="104" t="str">
        <f t="shared" si="801"/>
        <v/>
      </c>
      <c r="AQ1273" s="121" t="str">
        <f t="shared" si="817"/>
        <v/>
      </c>
      <c r="AS1273" s="88" t="str">
        <f t="shared" si="802"/>
        <v/>
      </c>
      <c r="AT1273" s="68" t="str">
        <f t="shared" si="818"/>
        <v/>
      </c>
      <c r="AU1273" s="68" t="str">
        <f t="shared" si="819"/>
        <v/>
      </c>
      <c r="AV1273" s="68" t="str">
        <f t="shared" si="820"/>
        <v/>
      </c>
      <c r="AW1273" s="88" t="str">
        <f t="shared" si="803"/>
        <v/>
      </c>
      <c r="AZ1273" s="88" t="str">
        <f t="shared" si="804"/>
        <v/>
      </c>
      <c r="BA1273" s="68" t="str">
        <f t="shared" si="805"/>
        <v/>
      </c>
      <c r="BB1273" s="68" t="str">
        <f t="shared" si="806"/>
        <v/>
      </c>
      <c r="BC1273" s="68" t="str">
        <f t="shared" si="807"/>
        <v/>
      </c>
      <c r="BD1273" s="69" t="str">
        <f t="shared" si="808"/>
        <v/>
      </c>
      <c r="BE1273" s="69" t="str">
        <f t="shared" si="821"/>
        <v/>
      </c>
      <c r="BT1273" s="138" t="str">
        <f t="shared" ca="1" si="822"/>
        <v/>
      </c>
      <c r="BU1273" s="139" t="str">
        <f t="shared" ca="1" si="823"/>
        <v/>
      </c>
      <c r="BW1273" s="138" t="str">
        <f t="shared" si="824"/>
        <v/>
      </c>
      <c r="BX1273" s="104" t="str">
        <f t="shared" si="825"/>
        <v/>
      </c>
      <c r="BY1273" s="139" t="str">
        <f t="shared" si="826"/>
        <v/>
      </c>
      <c r="CA1273" s="138" t="str">
        <f t="shared" si="827"/>
        <v/>
      </c>
      <c r="CB1273" s="104" t="str">
        <f t="shared" si="828"/>
        <v/>
      </c>
      <c r="CC1273" s="139" t="str">
        <f t="shared" si="829"/>
        <v/>
      </c>
      <c r="CE1273" s="162" t="str">
        <f t="shared" si="830"/>
        <v/>
      </c>
      <c r="CF1273" s="163" t="str">
        <f t="shared" si="831"/>
        <v/>
      </c>
      <c r="CG1273" s="164" t="str">
        <f t="shared" si="832"/>
        <v/>
      </c>
      <c r="CI1273" s="162" t="str">
        <f t="shared" si="833"/>
        <v/>
      </c>
      <c r="CJ1273" s="163" t="str">
        <f t="shared" si="836"/>
        <v/>
      </c>
      <c r="CK1273" s="164" t="str">
        <f t="shared" si="837"/>
        <v/>
      </c>
      <c r="CM1273" s="169" t="str">
        <f t="shared" si="834"/>
        <v/>
      </c>
      <c r="CN1273" s="139" t="str">
        <f t="shared" si="835"/>
        <v/>
      </c>
      <c r="CP1273" s="41" t="str">
        <f>IF($CM1273="", "", COUNTIF($CM$11:$CM$3035, "&lt;"&amp;$CM1273)+1+COUNTIF($CM$11:$CM1273, $CM1273)-1)</f>
        <v/>
      </c>
    </row>
    <row r="1274" spans="1:94" x14ac:dyDescent="0.25">
      <c r="A1274" s="40"/>
      <c r="B1274" s="82" t="str">
        <f>IF($I1274="", "", IFERROR(INDEX('Job Database'!$AE$11:$AE$3035, MATCH($I1274, 'Job Database'!$X$11:$X$3035, 0)), ""))</f>
        <v/>
      </c>
      <c r="C1274" s="69" t="str">
        <f>IF($I1274="", "", IF(COUNTIF('Job Database'!$X$11:$X$3035, $I1274)=0, $AC$5, $AC$4))</f>
        <v/>
      </c>
      <c r="D1274" s="40"/>
      <c r="E1274" s="85" t="str">
        <f>IF($I1274="", "", IF(IFERROR(INDEX('Job Database'!$M$11:$M$3035, MATCH($I1274, 'Job Database'!$X$11:$X$3035, 0)), "")="", "", IFERROR(INDEX('Job Database'!$M$11:$M$3035, MATCH($I1274, 'Job Database'!$X$11:$X$3035, 0)), "")))</f>
        <v/>
      </c>
      <c r="F1274" s="40"/>
      <c r="G1274" s="88" t="str">
        <f t="shared" si="809"/>
        <v/>
      </c>
      <c r="H1274" s="40"/>
      <c r="I1274" s="24"/>
      <c r="J1274" s="34"/>
      <c r="K1274" s="106"/>
      <c r="L1274" s="79"/>
      <c r="M1274" s="34"/>
      <c r="N1274" s="79"/>
      <c r="O1274" s="31"/>
      <c r="P1274" s="53"/>
      <c r="Q1274" s="40"/>
      <c r="S1274" s="41" t="str">
        <f t="shared" si="797"/>
        <v/>
      </c>
      <c r="T1274" s="41" t="str">
        <f t="shared" si="798"/>
        <v/>
      </c>
      <c r="U1274" s="41" t="str">
        <f t="shared" si="810"/>
        <v/>
      </c>
      <c r="W1274" s="74" t="str">
        <f>IF('Job Database'!$X1274="", "", 'Job Database'!$X1274)</f>
        <v/>
      </c>
      <c r="Y1274" s="41" t="str">
        <f>IF($W1274="", "", IF(COUNTIF($I$11:$I$3035, $W1274)&gt;0, "", MAX($Y$10:$Y1273)+1))</f>
        <v/>
      </c>
      <c r="Z1274" s="41">
        <v>1264</v>
      </c>
      <c r="AA1274" s="58" t="str">
        <f t="shared" si="811"/>
        <v/>
      </c>
      <c r="AC1274" s="41" t="str">
        <f t="shared" si="799"/>
        <v/>
      </c>
      <c r="AE1274" s="41" t="str">
        <f t="shared" si="812"/>
        <v/>
      </c>
      <c r="AJ1274" s="154" t="str">
        <f t="shared" si="813"/>
        <v/>
      </c>
      <c r="AL1274" s="120" t="str">
        <f t="shared" si="814"/>
        <v/>
      </c>
      <c r="AM1274" s="104" t="str">
        <f t="shared" si="815"/>
        <v/>
      </c>
      <c r="AN1274" s="104" t="str">
        <f t="shared" si="816"/>
        <v/>
      </c>
      <c r="AO1274" s="104" t="str">
        <f t="shared" si="800"/>
        <v/>
      </c>
      <c r="AP1274" s="104" t="str">
        <f t="shared" si="801"/>
        <v/>
      </c>
      <c r="AQ1274" s="121" t="str">
        <f t="shared" si="817"/>
        <v/>
      </c>
      <c r="AS1274" s="88" t="str">
        <f t="shared" si="802"/>
        <v/>
      </c>
      <c r="AT1274" s="68" t="str">
        <f t="shared" si="818"/>
        <v/>
      </c>
      <c r="AU1274" s="68" t="str">
        <f t="shared" si="819"/>
        <v/>
      </c>
      <c r="AV1274" s="68" t="str">
        <f t="shared" si="820"/>
        <v/>
      </c>
      <c r="AW1274" s="88" t="str">
        <f t="shared" si="803"/>
        <v/>
      </c>
      <c r="AZ1274" s="88" t="str">
        <f t="shared" si="804"/>
        <v/>
      </c>
      <c r="BA1274" s="68" t="str">
        <f t="shared" si="805"/>
        <v/>
      </c>
      <c r="BB1274" s="68" t="str">
        <f t="shared" si="806"/>
        <v/>
      </c>
      <c r="BC1274" s="68" t="str">
        <f t="shared" si="807"/>
        <v/>
      </c>
      <c r="BD1274" s="69" t="str">
        <f t="shared" si="808"/>
        <v/>
      </c>
      <c r="BE1274" s="69" t="str">
        <f t="shared" si="821"/>
        <v/>
      </c>
      <c r="BT1274" s="138" t="str">
        <f t="shared" ca="1" si="822"/>
        <v/>
      </c>
      <c r="BU1274" s="139" t="str">
        <f t="shared" ca="1" si="823"/>
        <v/>
      </c>
      <c r="BW1274" s="138" t="str">
        <f t="shared" si="824"/>
        <v/>
      </c>
      <c r="BX1274" s="104" t="str">
        <f t="shared" si="825"/>
        <v/>
      </c>
      <c r="BY1274" s="139" t="str">
        <f t="shared" si="826"/>
        <v/>
      </c>
      <c r="CA1274" s="138" t="str">
        <f t="shared" si="827"/>
        <v/>
      </c>
      <c r="CB1274" s="104" t="str">
        <f t="shared" si="828"/>
        <v/>
      </c>
      <c r="CC1274" s="139" t="str">
        <f t="shared" si="829"/>
        <v/>
      </c>
      <c r="CE1274" s="162" t="str">
        <f t="shared" si="830"/>
        <v/>
      </c>
      <c r="CF1274" s="163" t="str">
        <f t="shared" si="831"/>
        <v/>
      </c>
      <c r="CG1274" s="164" t="str">
        <f t="shared" si="832"/>
        <v/>
      </c>
      <c r="CI1274" s="162" t="str">
        <f t="shared" si="833"/>
        <v/>
      </c>
      <c r="CJ1274" s="163" t="str">
        <f t="shared" si="836"/>
        <v/>
      </c>
      <c r="CK1274" s="164" t="str">
        <f t="shared" si="837"/>
        <v/>
      </c>
      <c r="CM1274" s="169" t="str">
        <f t="shared" si="834"/>
        <v/>
      </c>
      <c r="CN1274" s="139" t="str">
        <f t="shared" si="835"/>
        <v/>
      </c>
      <c r="CP1274" s="41" t="str">
        <f>IF($CM1274="", "", COUNTIF($CM$11:$CM$3035, "&lt;"&amp;$CM1274)+1+COUNTIF($CM$11:$CM1274, $CM1274)-1)</f>
        <v/>
      </c>
    </row>
    <row r="1275" spans="1:94" x14ac:dyDescent="0.25">
      <c r="A1275" s="40"/>
      <c r="B1275" s="82" t="str">
        <f>IF($I1275="", "", IFERROR(INDEX('Job Database'!$AE$11:$AE$3035, MATCH($I1275, 'Job Database'!$X$11:$X$3035, 0)), ""))</f>
        <v/>
      </c>
      <c r="C1275" s="69" t="str">
        <f>IF($I1275="", "", IF(COUNTIF('Job Database'!$X$11:$X$3035, $I1275)=0, $AC$5, $AC$4))</f>
        <v/>
      </c>
      <c r="D1275" s="40"/>
      <c r="E1275" s="85" t="str">
        <f>IF($I1275="", "", IF(IFERROR(INDEX('Job Database'!$M$11:$M$3035, MATCH($I1275, 'Job Database'!$X$11:$X$3035, 0)), "")="", "", IFERROR(INDEX('Job Database'!$M$11:$M$3035, MATCH($I1275, 'Job Database'!$X$11:$X$3035, 0)), "")))</f>
        <v/>
      </c>
      <c r="F1275" s="40"/>
      <c r="G1275" s="88" t="str">
        <f t="shared" si="809"/>
        <v/>
      </c>
      <c r="H1275" s="40"/>
      <c r="I1275" s="24"/>
      <c r="J1275" s="34"/>
      <c r="K1275" s="106"/>
      <c r="L1275" s="79"/>
      <c r="M1275" s="34"/>
      <c r="N1275" s="79"/>
      <c r="O1275" s="31"/>
      <c r="P1275" s="53"/>
      <c r="Q1275" s="40"/>
      <c r="S1275" s="41" t="str">
        <f t="shared" si="797"/>
        <v/>
      </c>
      <c r="T1275" s="41" t="str">
        <f t="shared" si="798"/>
        <v/>
      </c>
      <c r="U1275" s="41" t="str">
        <f t="shared" si="810"/>
        <v/>
      </c>
      <c r="W1275" s="74" t="str">
        <f>IF('Job Database'!$X1275="", "", 'Job Database'!$X1275)</f>
        <v/>
      </c>
      <c r="Y1275" s="41" t="str">
        <f>IF($W1275="", "", IF(COUNTIF($I$11:$I$3035, $W1275)&gt;0, "", MAX($Y$10:$Y1274)+1))</f>
        <v/>
      </c>
      <c r="Z1275" s="41">
        <v>1265</v>
      </c>
      <c r="AA1275" s="58" t="str">
        <f t="shared" si="811"/>
        <v/>
      </c>
      <c r="AC1275" s="41" t="str">
        <f t="shared" si="799"/>
        <v/>
      </c>
      <c r="AE1275" s="41" t="str">
        <f t="shared" si="812"/>
        <v/>
      </c>
      <c r="AJ1275" s="154" t="str">
        <f t="shared" si="813"/>
        <v/>
      </c>
      <c r="AL1275" s="120" t="str">
        <f t="shared" si="814"/>
        <v/>
      </c>
      <c r="AM1275" s="104" t="str">
        <f t="shared" si="815"/>
        <v/>
      </c>
      <c r="AN1275" s="104" t="str">
        <f t="shared" si="816"/>
        <v/>
      </c>
      <c r="AO1275" s="104" t="str">
        <f t="shared" si="800"/>
        <v/>
      </c>
      <c r="AP1275" s="104" t="str">
        <f t="shared" si="801"/>
        <v/>
      </c>
      <c r="AQ1275" s="121" t="str">
        <f t="shared" si="817"/>
        <v/>
      </c>
      <c r="AS1275" s="88" t="str">
        <f t="shared" si="802"/>
        <v/>
      </c>
      <c r="AT1275" s="68" t="str">
        <f t="shared" si="818"/>
        <v/>
      </c>
      <c r="AU1275" s="68" t="str">
        <f t="shared" si="819"/>
        <v/>
      </c>
      <c r="AV1275" s="68" t="str">
        <f t="shared" si="820"/>
        <v/>
      </c>
      <c r="AW1275" s="88" t="str">
        <f t="shared" si="803"/>
        <v/>
      </c>
      <c r="AZ1275" s="88" t="str">
        <f t="shared" si="804"/>
        <v/>
      </c>
      <c r="BA1275" s="68" t="str">
        <f t="shared" si="805"/>
        <v/>
      </c>
      <c r="BB1275" s="68" t="str">
        <f t="shared" si="806"/>
        <v/>
      </c>
      <c r="BC1275" s="68" t="str">
        <f t="shared" si="807"/>
        <v/>
      </c>
      <c r="BD1275" s="69" t="str">
        <f t="shared" si="808"/>
        <v/>
      </c>
      <c r="BE1275" s="69" t="str">
        <f t="shared" si="821"/>
        <v/>
      </c>
      <c r="BT1275" s="138" t="str">
        <f t="shared" ca="1" si="822"/>
        <v/>
      </c>
      <c r="BU1275" s="139" t="str">
        <f t="shared" ca="1" si="823"/>
        <v/>
      </c>
      <c r="BW1275" s="138" t="str">
        <f t="shared" si="824"/>
        <v/>
      </c>
      <c r="BX1275" s="104" t="str">
        <f t="shared" si="825"/>
        <v/>
      </c>
      <c r="BY1275" s="139" t="str">
        <f t="shared" si="826"/>
        <v/>
      </c>
      <c r="CA1275" s="138" t="str">
        <f t="shared" si="827"/>
        <v/>
      </c>
      <c r="CB1275" s="104" t="str">
        <f t="shared" si="828"/>
        <v/>
      </c>
      <c r="CC1275" s="139" t="str">
        <f t="shared" si="829"/>
        <v/>
      </c>
      <c r="CE1275" s="162" t="str">
        <f t="shared" si="830"/>
        <v/>
      </c>
      <c r="CF1275" s="163" t="str">
        <f t="shared" si="831"/>
        <v/>
      </c>
      <c r="CG1275" s="164" t="str">
        <f t="shared" si="832"/>
        <v/>
      </c>
      <c r="CI1275" s="162" t="str">
        <f t="shared" si="833"/>
        <v/>
      </c>
      <c r="CJ1275" s="163" t="str">
        <f t="shared" si="836"/>
        <v/>
      </c>
      <c r="CK1275" s="164" t="str">
        <f t="shared" si="837"/>
        <v/>
      </c>
      <c r="CM1275" s="169" t="str">
        <f t="shared" si="834"/>
        <v/>
      </c>
      <c r="CN1275" s="139" t="str">
        <f t="shared" si="835"/>
        <v/>
      </c>
      <c r="CP1275" s="41" t="str">
        <f>IF($CM1275="", "", COUNTIF($CM$11:$CM$3035, "&lt;"&amp;$CM1275)+1+COUNTIF($CM$11:$CM1275, $CM1275)-1)</f>
        <v/>
      </c>
    </row>
    <row r="1276" spans="1:94" x14ac:dyDescent="0.25">
      <c r="A1276" s="40"/>
      <c r="B1276" s="82" t="str">
        <f>IF($I1276="", "", IFERROR(INDEX('Job Database'!$AE$11:$AE$3035, MATCH($I1276, 'Job Database'!$X$11:$X$3035, 0)), ""))</f>
        <v/>
      </c>
      <c r="C1276" s="69" t="str">
        <f>IF($I1276="", "", IF(COUNTIF('Job Database'!$X$11:$X$3035, $I1276)=0, $AC$5, $AC$4))</f>
        <v/>
      </c>
      <c r="D1276" s="40"/>
      <c r="E1276" s="85" t="str">
        <f>IF($I1276="", "", IF(IFERROR(INDEX('Job Database'!$M$11:$M$3035, MATCH($I1276, 'Job Database'!$X$11:$X$3035, 0)), "")="", "", IFERROR(INDEX('Job Database'!$M$11:$M$3035, MATCH($I1276, 'Job Database'!$X$11:$X$3035, 0)), "")))</f>
        <v/>
      </c>
      <c r="F1276" s="40"/>
      <c r="G1276" s="88" t="str">
        <f t="shared" si="809"/>
        <v/>
      </c>
      <c r="H1276" s="40"/>
      <c r="I1276" s="24"/>
      <c r="J1276" s="34"/>
      <c r="K1276" s="106"/>
      <c r="L1276" s="79"/>
      <c r="M1276" s="34"/>
      <c r="N1276" s="79"/>
      <c r="O1276" s="31"/>
      <c r="P1276" s="53"/>
      <c r="Q1276" s="40"/>
      <c r="S1276" s="41" t="str">
        <f t="shared" si="797"/>
        <v/>
      </c>
      <c r="T1276" s="41" t="str">
        <f t="shared" si="798"/>
        <v/>
      </c>
      <c r="U1276" s="41" t="str">
        <f t="shared" si="810"/>
        <v/>
      </c>
      <c r="W1276" s="74" t="str">
        <f>IF('Job Database'!$X1276="", "", 'Job Database'!$X1276)</f>
        <v/>
      </c>
      <c r="Y1276" s="41" t="str">
        <f>IF($W1276="", "", IF(COUNTIF($I$11:$I$3035, $W1276)&gt;0, "", MAX($Y$10:$Y1275)+1))</f>
        <v/>
      </c>
      <c r="Z1276" s="41">
        <v>1266</v>
      </c>
      <c r="AA1276" s="58" t="str">
        <f t="shared" si="811"/>
        <v/>
      </c>
      <c r="AC1276" s="41" t="str">
        <f t="shared" si="799"/>
        <v/>
      </c>
      <c r="AE1276" s="41" t="str">
        <f t="shared" si="812"/>
        <v/>
      </c>
      <c r="AJ1276" s="154" t="str">
        <f t="shared" si="813"/>
        <v/>
      </c>
      <c r="AL1276" s="120" t="str">
        <f t="shared" si="814"/>
        <v/>
      </c>
      <c r="AM1276" s="104" t="str">
        <f t="shared" si="815"/>
        <v/>
      </c>
      <c r="AN1276" s="104" t="str">
        <f t="shared" si="816"/>
        <v/>
      </c>
      <c r="AO1276" s="104" t="str">
        <f t="shared" si="800"/>
        <v/>
      </c>
      <c r="AP1276" s="104" t="str">
        <f t="shared" si="801"/>
        <v/>
      </c>
      <c r="AQ1276" s="121" t="str">
        <f t="shared" si="817"/>
        <v/>
      </c>
      <c r="AS1276" s="88" t="str">
        <f t="shared" si="802"/>
        <v/>
      </c>
      <c r="AT1276" s="68" t="str">
        <f t="shared" si="818"/>
        <v/>
      </c>
      <c r="AU1276" s="68" t="str">
        <f t="shared" si="819"/>
        <v/>
      </c>
      <c r="AV1276" s="68" t="str">
        <f t="shared" si="820"/>
        <v/>
      </c>
      <c r="AW1276" s="88" t="str">
        <f t="shared" si="803"/>
        <v/>
      </c>
      <c r="AZ1276" s="88" t="str">
        <f t="shared" si="804"/>
        <v/>
      </c>
      <c r="BA1276" s="68" t="str">
        <f t="shared" si="805"/>
        <v/>
      </c>
      <c r="BB1276" s="68" t="str">
        <f t="shared" si="806"/>
        <v/>
      </c>
      <c r="BC1276" s="68" t="str">
        <f t="shared" si="807"/>
        <v/>
      </c>
      <c r="BD1276" s="69" t="str">
        <f t="shared" si="808"/>
        <v/>
      </c>
      <c r="BE1276" s="69" t="str">
        <f t="shared" si="821"/>
        <v/>
      </c>
      <c r="BT1276" s="138" t="str">
        <f t="shared" ca="1" si="822"/>
        <v/>
      </c>
      <c r="BU1276" s="139" t="str">
        <f t="shared" ca="1" si="823"/>
        <v/>
      </c>
      <c r="BW1276" s="138" t="str">
        <f t="shared" si="824"/>
        <v/>
      </c>
      <c r="BX1276" s="104" t="str">
        <f t="shared" si="825"/>
        <v/>
      </c>
      <c r="BY1276" s="139" t="str">
        <f t="shared" si="826"/>
        <v/>
      </c>
      <c r="CA1276" s="138" t="str">
        <f t="shared" si="827"/>
        <v/>
      </c>
      <c r="CB1276" s="104" t="str">
        <f t="shared" si="828"/>
        <v/>
      </c>
      <c r="CC1276" s="139" t="str">
        <f t="shared" si="829"/>
        <v/>
      </c>
      <c r="CE1276" s="162" t="str">
        <f t="shared" si="830"/>
        <v/>
      </c>
      <c r="CF1276" s="163" t="str">
        <f t="shared" si="831"/>
        <v/>
      </c>
      <c r="CG1276" s="164" t="str">
        <f t="shared" si="832"/>
        <v/>
      </c>
      <c r="CI1276" s="162" t="str">
        <f t="shared" si="833"/>
        <v/>
      </c>
      <c r="CJ1276" s="163" t="str">
        <f t="shared" si="836"/>
        <v/>
      </c>
      <c r="CK1276" s="164" t="str">
        <f t="shared" si="837"/>
        <v/>
      </c>
      <c r="CM1276" s="169" t="str">
        <f t="shared" si="834"/>
        <v/>
      </c>
      <c r="CN1276" s="139" t="str">
        <f t="shared" si="835"/>
        <v/>
      </c>
      <c r="CP1276" s="41" t="str">
        <f>IF($CM1276="", "", COUNTIF($CM$11:$CM$3035, "&lt;"&amp;$CM1276)+1+COUNTIF($CM$11:$CM1276, $CM1276)-1)</f>
        <v/>
      </c>
    </row>
    <row r="1277" spans="1:94" x14ac:dyDescent="0.25">
      <c r="A1277" s="40"/>
      <c r="B1277" s="82" t="str">
        <f>IF($I1277="", "", IFERROR(INDEX('Job Database'!$AE$11:$AE$3035, MATCH($I1277, 'Job Database'!$X$11:$X$3035, 0)), ""))</f>
        <v/>
      </c>
      <c r="C1277" s="69" t="str">
        <f>IF($I1277="", "", IF(COUNTIF('Job Database'!$X$11:$X$3035, $I1277)=0, $AC$5, $AC$4))</f>
        <v/>
      </c>
      <c r="D1277" s="40"/>
      <c r="E1277" s="85" t="str">
        <f>IF($I1277="", "", IF(IFERROR(INDEX('Job Database'!$M$11:$M$3035, MATCH($I1277, 'Job Database'!$X$11:$X$3035, 0)), "")="", "", IFERROR(INDEX('Job Database'!$M$11:$M$3035, MATCH($I1277, 'Job Database'!$X$11:$X$3035, 0)), "")))</f>
        <v/>
      </c>
      <c r="F1277" s="40"/>
      <c r="G1277" s="88" t="str">
        <f t="shared" si="809"/>
        <v/>
      </c>
      <c r="H1277" s="40"/>
      <c r="I1277" s="24"/>
      <c r="J1277" s="34"/>
      <c r="K1277" s="106"/>
      <c r="L1277" s="79"/>
      <c r="M1277" s="34"/>
      <c r="N1277" s="79"/>
      <c r="O1277" s="31"/>
      <c r="P1277" s="53"/>
      <c r="Q1277" s="40"/>
      <c r="S1277" s="41" t="str">
        <f t="shared" si="797"/>
        <v/>
      </c>
      <c r="T1277" s="41" t="str">
        <f t="shared" si="798"/>
        <v/>
      </c>
      <c r="U1277" s="41" t="str">
        <f t="shared" si="810"/>
        <v/>
      </c>
      <c r="W1277" s="74" t="str">
        <f>IF('Job Database'!$X1277="", "", 'Job Database'!$X1277)</f>
        <v/>
      </c>
      <c r="Y1277" s="41" t="str">
        <f>IF($W1277="", "", IF(COUNTIF($I$11:$I$3035, $W1277)&gt;0, "", MAX($Y$10:$Y1276)+1))</f>
        <v/>
      </c>
      <c r="Z1277" s="41">
        <v>1267</v>
      </c>
      <c r="AA1277" s="58" t="str">
        <f t="shared" si="811"/>
        <v/>
      </c>
      <c r="AC1277" s="41" t="str">
        <f t="shared" si="799"/>
        <v/>
      </c>
      <c r="AE1277" s="41" t="str">
        <f t="shared" si="812"/>
        <v/>
      </c>
      <c r="AJ1277" s="154" t="str">
        <f t="shared" si="813"/>
        <v/>
      </c>
      <c r="AL1277" s="120" t="str">
        <f t="shared" si="814"/>
        <v/>
      </c>
      <c r="AM1277" s="104" t="str">
        <f t="shared" si="815"/>
        <v/>
      </c>
      <c r="AN1277" s="104" t="str">
        <f t="shared" si="816"/>
        <v/>
      </c>
      <c r="AO1277" s="104" t="str">
        <f t="shared" si="800"/>
        <v/>
      </c>
      <c r="AP1277" s="104" t="str">
        <f t="shared" si="801"/>
        <v/>
      </c>
      <c r="AQ1277" s="121" t="str">
        <f t="shared" si="817"/>
        <v/>
      </c>
      <c r="AS1277" s="88" t="str">
        <f t="shared" si="802"/>
        <v/>
      </c>
      <c r="AT1277" s="68" t="str">
        <f t="shared" si="818"/>
        <v/>
      </c>
      <c r="AU1277" s="68" t="str">
        <f t="shared" si="819"/>
        <v/>
      </c>
      <c r="AV1277" s="68" t="str">
        <f t="shared" si="820"/>
        <v/>
      </c>
      <c r="AW1277" s="88" t="str">
        <f t="shared" si="803"/>
        <v/>
      </c>
      <c r="AZ1277" s="88" t="str">
        <f t="shared" si="804"/>
        <v/>
      </c>
      <c r="BA1277" s="68" t="str">
        <f t="shared" si="805"/>
        <v/>
      </c>
      <c r="BB1277" s="68" t="str">
        <f t="shared" si="806"/>
        <v/>
      </c>
      <c r="BC1277" s="68" t="str">
        <f t="shared" si="807"/>
        <v/>
      </c>
      <c r="BD1277" s="69" t="str">
        <f t="shared" si="808"/>
        <v/>
      </c>
      <c r="BE1277" s="69" t="str">
        <f t="shared" si="821"/>
        <v/>
      </c>
      <c r="BT1277" s="138" t="str">
        <f t="shared" ca="1" si="822"/>
        <v/>
      </c>
      <c r="BU1277" s="139" t="str">
        <f t="shared" ca="1" si="823"/>
        <v/>
      </c>
      <c r="BW1277" s="138" t="str">
        <f t="shared" si="824"/>
        <v/>
      </c>
      <c r="BX1277" s="104" t="str">
        <f t="shared" si="825"/>
        <v/>
      </c>
      <c r="BY1277" s="139" t="str">
        <f t="shared" si="826"/>
        <v/>
      </c>
      <c r="CA1277" s="138" t="str">
        <f t="shared" si="827"/>
        <v/>
      </c>
      <c r="CB1277" s="104" t="str">
        <f t="shared" si="828"/>
        <v/>
      </c>
      <c r="CC1277" s="139" t="str">
        <f t="shared" si="829"/>
        <v/>
      </c>
      <c r="CE1277" s="162" t="str">
        <f t="shared" si="830"/>
        <v/>
      </c>
      <c r="CF1277" s="163" t="str">
        <f t="shared" si="831"/>
        <v/>
      </c>
      <c r="CG1277" s="164" t="str">
        <f t="shared" si="832"/>
        <v/>
      </c>
      <c r="CI1277" s="162" t="str">
        <f t="shared" si="833"/>
        <v/>
      </c>
      <c r="CJ1277" s="163" t="str">
        <f t="shared" si="836"/>
        <v/>
      </c>
      <c r="CK1277" s="164" t="str">
        <f t="shared" si="837"/>
        <v/>
      </c>
      <c r="CM1277" s="169" t="str">
        <f t="shared" si="834"/>
        <v/>
      </c>
      <c r="CN1277" s="139" t="str">
        <f t="shared" si="835"/>
        <v/>
      </c>
      <c r="CP1277" s="41" t="str">
        <f>IF($CM1277="", "", COUNTIF($CM$11:$CM$3035, "&lt;"&amp;$CM1277)+1+COUNTIF($CM$11:$CM1277, $CM1277)-1)</f>
        <v/>
      </c>
    </row>
    <row r="1278" spans="1:94" x14ac:dyDescent="0.25">
      <c r="A1278" s="40"/>
      <c r="B1278" s="82" t="str">
        <f>IF($I1278="", "", IFERROR(INDEX('Job Database'!$AE$11:$AE$3035, MATCH($I1278, 'Job Database'!$X$11:$X$3035, 0)), ""))</f>
        <v/>
      </c>
      <c r="C1278" s="69" t="str">
        <f>IF($I1278="", "", IF(COUNTIF('Job Database'!$X$11:$X$3035, $I1278)=0, $AC$5, $AC$4))</f>
        <v/>
      </c>
      <c r="D1278" s="40"/>
      <c r="E1278" s="85" t="str">
        <f>IF($I1278="", "", IF(IFERROR(INDEX('Job Database'!$M$11:$M$3035, MATCH($I1278, 'Job Database'!$X$11:$X$3035, 0)), "")="", "", IFERROR(INDEX('Job Database'!$M$11:$M$3035, MATCH($I1278, 'Job Database'!$X$11:$X$3035, 0)), "")))</f>
        <v/>
      </c>
      <c r="F1278" s="40"/>
      <c r="G1278" s="88" t="str">
        <f t="shared" si="809"/>
        <v/>
      </c>
      <c r="H1278" s="40"/>
      <c r="I1278" s="24"/>
      <c r="J1278" s="34"/>
      <c r="K1278" s="106"/>
      <c r="L1278" s="79"/>
      <c r="M1278" s="34"/>
      <c r="N1278" s="79"/>
      <c r="O1278" s="31"/>
      <c r="P1278" s="53"/>
      <c r="Q1278" s="40"/>
      <c r="S1278" s="41" t="str">
        <f t="shared" si="797"/>
        <v/>
      </c>
      <c r="T1278" s="41" t="str">
        <f t="shared" si="798"/>
        <v/>
      </c>
      <c r="U1278" s="41" t="str">
        <f t="shared" si="810"/>
        <v/>
      </c>
      <c r="W1278" s="74" t="str">
        <f>IF('Job Database'!$X1278="", "", 'Job Database'!$X1278)</f>
        <v/>
      </c>
      <c r="Y1278" s="41" t="str">
        <f>IF($W1278="", "", IF(COUNTIF($I$11:$I$3035, $W1278)&gt;0, "", MAX($Y$10:$Y1277)+1))</f>
        <v/>
      </c>
      <c r="Z1278" s="41">
        <v>1268</v>
      </c>
      <c r="AA1278" s="58" t="str">
        <f t="shared" si="811"/>
        <v/>
      </c>
      <c r="AC1278" s="41" t="str">
        <f t="shared" si="799"/>
        <v/>
      </c>
      <c r="AE1278" s="41" t="str">
        <f t="shared" si="812"/>
        <v/>
      </c>
      <c r="AJ1278" s="154" t="str">
        <f t="shared" si="813"/>
        <v/>
      </c>
      <c r="AL1278" s="120" t="str">
        <f t="shared" si="814"/>
        <v/>
      </c>
      <c r="AM1278" s="104" t="str">
        <f t="shared" si="815"/>
        <v/>
      </c>
      <c r="AN1278" s="104" t="str">
        <f t="shared" si="816"/>
        <v/>
      </c>
      <c r="AO1278" s="104" t="str">
        <f t="shared" si="800"/>
        <v/>
      </c>
      <c r="AP1278" s="104" t="str">
        <f t="shared" si="801"/>
        <v/>
      </c>
      <c r="AQ1278" s="121" t="str">
        <f t="shared" si="817"/>
        <v/>
      </c>
      <c r="AS1278" s="88" t="str">
        <f t="shared" si="802"/>
        <v/>
      </c>
      <c r="AT1278" s="68" t="str">
        <f t="shared" si="818"/>
        <v/>
      </c>
      <c r="AU1278" s="68" t="str">
        <f t="shared" si="819"/>
        <v/>
      </c>
      <c r="AV1278" s="68" t="str">
        <f t="shared" si="820"/>
        <v/>
      </c>
      <c r="AW1278" s="88" t="str">
        <f t="shared" si="803"/>
        <v/>
      </c>
      <c r="AZ1278" s="88" t="str">
        <f t="shared" si="804"/>
        <v/>
      </c>
      <c r="BA1278" s="68" t="str">
        <f t="shared" si="805"/>
        <v/>
      </c>
      <c r="BB1278" s="68" t="str">
        <f t="shared" si="806"/>
        <v/>
      </c>
      <c r="BC1278" s="68" t="str">
        <f t="shared" si="807"/>
        <v/>
      </c>
      <c r="BD1278" s="69" t="str">
        <f t="shared" si="808"/>
        <v/>
      </c>
      <c r="BE1278" s="69" t="str">
        <f t="shared" si="821"/>
        <v/>
      </c>
      <c r="BT1278" s="138" t="str">
        <f t="shared" ca="1" si="822"/>
        <v/>
      </c>
      <c r="BU1278" s="139" t="str">
        <f t="shared" ca="1" si="823"/>
        <v/>
      </c>
      <c r="BW1278" s="138" t="str">
        <f t="shared" si="824"/>
        <v/>
      </c>
      <c r="BX1278" s="104" t="str">
        <f t="shared" si="825"/>
        <v/>
      </c>
      <c r="BY1278" s="139" t="str">
        <f t="shared" si="826"/>
        <v/>
      </c>
      <c r="CA1278" s="138" t="str">
        <f t="shared" si="827"/>
        <v/>
      </c>
      <c r="CB1278" s="104" t="str">
        <f t="shared" si="828"/>
        <v/>
      </c>
      <c r="CC1278" s="139" t="str">
        <f t="shared" si="829"/>
        <v/>
      </c>
      <c r="CE1278" s="162" t="str">
        <f t="shared" si="830"/>
        <v/>
      </c>
      <c r="CF1278" s="163" t="str">
        <f t="shared" si="831"/>
        <v/>
      </c>
      <c r="CG1278" s="164" t="str">
        <f t="shared" si="832"/>
        <v/>
      </c>
      <c r="CI1278" s="162" t="str">
        <f t="shared" si="833"/>
        <v/>
      </c>
      <c r="CJ1278" s="163" t="str">
        <f t="shared" si="836"/>
        <v/>
      </c>
      <c r="CK1278" s="164" t="str">
        <f t="shared" si="837"/>
        <v/>
      </c>
      <c r="CM1278" s="169" t="str">
        <f t="shared" si="834"/>
        <v/>
      </c>
      <c r="CN1278" s="139" t="str">
        <f t="shared" si="835"/>
        <v/>
      </c>
      <c r="CP1278" s="41" t="str">
        <f>IF($CM1278="", "", COUNTIF($CM$11:$CM$3035, "&lt;"&amp;$CM1278)+1+COUNTIF($CM$11:$CM1278, $CM1278)-1)</f>
        <v/>
      </c>
    </row>
    <row r="1279" spans="1:94" x14ac:dyDescent="0.25">
      <c r="A1279" s="40"/>
      <c r="B1279" s="82" t="str">
        <f>IF($I1279="", "", IFERROR(INDEX('Job Database'!$AE$11:$AE$3035, MATCH($I1279, 'Job Database'!$X$11:$X$3035, 0)), ""))</f>
        <v/>
      </c>
      <c r="C1279" s="69" t="str">
        <f>IF($I1279="", "", IF(COUNTIF('Job Database'!$X$11:$X$3035, $I1279)=0, $AC$5, $AC$4))</f>
        <v/>
      </c>
      <c r="D1279" s="40"/>
      <c r="E1279" s="85" t="str">
        <f>IF($I1279="", "", IF(IFERROR(INDEX('Job Database'!$M$11:$M$3035, MATCH($I1279, 'Job Database'!$X$11:$X$3035, 0)), "")="", "", IFERROR(INDEX('Job Database'!$M$11:$M$3035, MATCH($I1279, 'Job Database'!$X$11:$X$3035, 0)), "")))</f>
        <v/>
      </c>
      <c r="F1279" s="40"/>
      <c r="G1279" s="88" t="str">
        <f t="shared" si="809"/>
        <v/>
      </c>
      <c r="H1279" s="40"/>
      <c r="I1279" s="24"/>
      <c r="J1279" s="34"/>
      <c r="K1279" s="106"/>
      <c r="L1279" s="79"/>
      <c r="M1279" s="34"/>
      <c r="N1279" s="79"/>
      <c r="O1279" s="31"/>
      <c r="P1279" s="53"/>
      <c r="Q1279" s="40"/>
      <c r="S1279" s="41" t="str">
        <f t="shared" si="797"/>
        <v/>
      </c>
      <c r="T1279" s="41" t="str">
        <f t="shared" si="798"/>
        <v/>
      </c>
      <c r="U1279" s="41" t="str">
        <f t="shared" si="810"/>
        <v/>
      </c>
      <c r="W1279" s="74" t="str">
        <f>IF('Job Database'!$X1279="", "", 'Job Database'!$X1279)</f>
        <v/>
      </c>
      <c r="Y1279" s="41" t="str">
        <f>IF($W1279="", "", IF(COUNTIF($I$11:$I$3035, $W1279)&gt;0, "", MAX($Y$10:$Y1278)+1))</f>
        <v/>
      </c>
      <c r="Z1279" s="41">
        <v>1269</v>
      </c>
      <c r="AA1279" s="58" t="str">
        <f t="shared" si="811"/>
        <v/>
      </c>
      <c r="AC1279" s="41" t="str">
        <f t="shared" si="799"/>
        <v/>
      </c>
      <c r="AE1279" s="41" t="str">
        <f t="shared" si="812"/>
        <v/>
      </c>
      <c r="AJ1279" s="154" t="str">
        <f t="shared" si="813"/>
        <v/>
      </c>
      <c r="AL1279" s="120" t="str">
        <f t="shared" si="814"/>
        <v/>
      </c>
      <c r="AM1279" s="104" t="str">
        <f t="shared" si="815"/>
        <v/>
      </c>
      <c r="AN1279" s="104" t="str">
        <f t="shared" si="816"/>
        <v/>
      </c>
      <c r="AO1279" s="104" t="str">
        <f t="shared" si="800"/>
        <v/>
      </c>
      <c r="AP1279" s="104" t="str">
        <f t="shared" si="801"/>
        <v/>
      </c>
      <c r="AQ1279" s="121" t="str">
        <f t="shared" si="817"/>
        <v/>
      </c>
      <c r="AS1279" s="88" t="str">
        <f t="shared" si="802"/>
        <v/>
      </c>
      <c r="AT1279" s="68" t="str">
        <f t="shared" si="818"/>
        <v/>
      </c>
      <c r="AU1279" s="68" t="str">
        <f t="shared" si="819"/>
        <v/>
      </c>
      <c r="AV1279" s="68" t="str">
        <f t="shared" si="820"/>
        <v/>
      </c>
      <c r="AW1279" s="88" t="str">
        <f t="shared" si="803"/>
        <v/>
      </c>
      <c r="AZ1279" s="88" t="str">
        <f t="shared" si="804"/>
        <v/>
      </c>
      <c r="BA1279" s="68" t="str">
        <f t="shared" si="805"/>
        <v/>
      </c>
      <c r="BB1279" s="68" t="str">
        <f t="shared" si="806"/>
        <v/>
      </c>
      <c r="BC1279" s="68" t="str">
        <f t="shared" si="807"/>
        <v/>
      </c>
      <c r="BD1279" s="69" t="str">
        <f t="shared" si="808"/>
        <v/>
      </c>
      <c r="BE1279" s="69" t="str">
        <f t="shared" si="821"/>
        <v/>
      </c>
      <c r="BT1279" s="138" t="str">
        <f t="shared" ca="1" si="822"/>
        <v/>
      </c>
      <c r="BU1279" s="139" t="str">
        <f t="shared" ca="1" si="823"/>
        <v/>
      </c>
      <c r="BW1279" s="138" t="str">
        <f t="shared" si="824"/>
        <v/>
      </c>
      <c r="BX1279" s="104" t="str">
        <f t="shared" si="825"/>
        <v/>
      </c>
      <c r="BY1279" s="139" t="str">
        <f t="shared" si="826"/>
        <v/>
      </c>
      <c r="CA1279" s="138" t="str">
        <f t="shared" si="827"/>
        <v/>
      </c>
      <c r="CB1279" s="104" t="str">
        <f t="shared" si="828"/>
        <v/>
      </c>
      <c r="CC1279" s="139" t="str">
        <f t="shared" si="829"/>
        <v/>
      </c>
      <c r="CE1279" s="162" t="str">
        <f t="shared" si="830"/>
        <v/>
      </c>
      <c r="CF1279" s="163" t="str">
        <f t="shared" si="831"/>
        <v/>
      </c>
      <c r="CG1279" s="164" t="str">
        <f t="shared" si="832"/>
        <v/>
      </c>
      <c r="CI1279" s="162" t="str">
        <f t="shared" si="833"/>
        <v/>
      </c>
      <c r="CJ1279" s="163" t="str">
        <f t="shared" si="836"/>
        <v/>
      </c>
      <c r="CK1279" s="164" t="str">
        <f t="shared" si="837"/>
        <v/>
      </c>
      <c r="CM1279" s="169" t="str">
        <f t="shared" si="834"/>
        <v/>
      </c>
      <c r="CN1279" s="139" t="str">
        <f t="shared" si="835"/>
        <v/>
      </c>
      <c r="CP1279" s="41" t="str">
        <f>IF($CM1279="", "", COUNTIF($CM$11:$CM$3035, "&lt;"&amp;$CM1279)+1+COUNTIF($CM$11:$CM1279, $CM1279)-1)</f>
        <v/>
      </c>
    </row>
    <row r="1280" spans="1:94" x14ac:dyDescent="0.25">
      <c r="A1280" s="40"/>
      <c r="B1280" s="82" t="str">
        <f>IF($I1280="", "", IFERROR(INDEX('Job Database'!$AE$11:$AE$3035, MATCH($I1280, 'Job Database'!$X$11:$X$3035, 0)), ""))</f>
        <v/>
      </c>
      <c r="C1280" s="69" t="str">
        <f>IF($I1280="", "", IF(COUNTIF('Job Database'!$X$11:$X$3035, $I1280)=0, $AC$5, $AC$4))</f>
        <v/>
      </c>
      <c r="D1280" s="40"/>
      <c r="E1280" s="85" t="str">
        <f>IF($I1280="", "", IF(IFERROR(INDEX('Job Database'!$M$11:$M$3035, MATCH($I1280, 'Job Database'!$X$11:$X$3035, 0)), "")="", "", IFERROR(INDEX('Job Database'!$M$11:$M$3035, MATCH($I1280, 'Job Database'!$X$11:$X$3035, 0)), "")))</f>
        <v/>
      </c>
      <c r="F1280" s="40"/>
      <c r="G1280" s="88" t="str">
        <f t="shared" si="809"/>
        <v/>
      </c>
      <c r="H1280" s="40"/>
      <c r="I1280" s="24"/>
      <c r="J1280" s="34"/>
      <c r="K1280" s="106"/>
      <c r="L1280" s="79"/>
      <c r="M1280" s="34"/>
      <c r="N1280" s="79"/>
      <c r="O1280" s="31"/>
      <c r="P1280" s="53"/>
      <c r="Q1280" s="40"/>
      <c r="S1280" s="41" t="str">
        <f t="shared" si="797"/>
        <v/>
      </c>
      <c r="T1280" s="41" t="str">
        <f t="shared" si="798"/>
        <v/>
      </c>
      <c r="U1280" s="41" t="str">
        <f t="shared" si="810"/>
        <v/>
      </c>
      <c r="W1280" s="74" t="str">
        <f>IF('Job Database'!$X1280="", "", 'Job Database'!$X1280)</f>
        <v/>
      </c>
      <c r="Y1280" s="41" t="str">
        <f>IF($W1280="", "", IF(COUNTIF($I$11:$I$3035, $W1280)&gt;0, "", MAX($Y$10:$Y1279)+1))</f>
        <v/>
      </c>
      <c r="Z1280" s="41">
        <v>1270</v>
      </c>
      <c r="AA1280" s="58" t="str">
        <f t="shared" si="811"/>
        <v/>
      </c>
      <c r="AC1280" s="41" t="str">
        <f t="shared" si="799"/>
        <v/>
      </c>
      <c r="AE1280" s="41" t="str">
        <f t="shared" si="812"/>
        <v/>
      </c>
      <c r="AJ1280" s="154" t="str">
        <f t="shared" si="813"/>
        <v/>
      </c>
      <c r="AL1280" s="120" t="str">
        <f t="shared" si="814"/>
        <v/>
      </c>
      <c r="AM1280" s="104" t="str">
        <f t="shared" si="815"/>
        <v/>
      </c>
      <c r="AN1280" s="104" t="str">
        <f t="shared" si="816"/>
        <v/>
      </c>
      <c r="AO1280" s="104" t="str">
        <f t="shared" si="800"/>
        <v/>
      </c>
      <c r="AP1280" s="104" t="str">
        <f t="shared" si="801"/>
        <v/>
      </c>
      <c r="AQ1280" s="121" t="str">
        <f t="shared" si="817"/>
        <v/>
      </c>
      <c r="AS1280" s="88" t="str">
        <f t="shared" si="802"/>
        <v/>
      </c>
      <c r="AT1280" s="68" t="str">
        <f t="shared" si="818"/>
        <v/>
      </c>
      <c r="AU1280" s="68" t="str">
        <f t="shared" si="819"/>
        <v/>
      </c>
      <c r="AV1280" s="68" t="str">
        <f t="shared" si="820"/>
        <v/>
      </c>
      <c r="AW1280" s="88" t="str">
        <f t="shared" si="803"/>
        <v/>
      </c>
      <c r="AZ1280" s="88" t="str">
        <f t="shared" si="804"/>
        <v/>
      </c>
      <c r="BA1280" s="68" t="str">
        <f t="shared" si="805"/>
        <v/>
      </c>
      <c r="BB1280" s="68" t="str">
        <f t="shared" si="806"/>
        <v/>
      </c>
      <c r="BC1280" s="68" t="str">
        <f t="shared" si="807"/>
        <v/>
      </c>
      <c r="BD1280" s="69" t="str">
        <f t="shared" si="808"/>
        <v/>
      </c>
      <c r="BE1280" s="69" t="str">
        <f t="shared" si="821"/>
        <v/>
      </c>
      <c r="BT1280" s="138" t="str">
        <f t="shared" ca="1" si="822"/>
        <v/>
      </c>
      <c r="BU1280" s="139" t="str">
        <f t="shared" ca="1" si="823"/>
        <v/>
      </c>
      <c r="BW1280" s="138" t="str">
        <f t="shared" si="824"/>
        <v/>
      </c>
      <c r="BX1280" s="104" t="str">
        <f t="shared" si="825"/>
        <v/>
      </c>
      <c r="BY1280" s="139" t="str">
        <f t="shared" si="826"/>
        <v/>
      </c>
      <c r="CA1280" s="138" t="str">
        <f t="shared" si="827"/>
        <v/>
      </c>
      <c r="CB1280" s="104" t="str">
        <f t="shared" si="828"/>
        <v/>
      </c>
      <c r="CC1280" s="139" t="str">
        <f t="shared" si="829"/>
        <v/>
      </c>
      <c r="CE1280" s="162" t="str">
        <f t="shared" si="830"/>
        <v/>
      </c>
      <c r="CF1280" s="163" t="str">
        <f t="shared" si="831"/>
        <v/>
      </c>
      <c r="CG1280" s="164" t="str">
        <f t="shared" si="832"/>
        <v/>
      </c>
      <c r="CI1280" s="162" t="str">
        <f t="shared" si="833"/>
        <v/>
      </c>
      <c r="CJ1280" s="163" t="str">
        <f t="shared" si="836"/>
        <v/>
      </c>
      <c r="CK1280" s="164" t="str">
        <f t="shared" si="837"/>
        <v/>
      </c>
      <c r="CM1280" s="169" t="str">
        <f t="shared" si="834"/>
        <v/>
      </c>
      <c r="CN1280" s="139" t="str">
        <f t="shared" si="835"/>
        <v/>
      </c>
      <c r="CP1280" s="41" t="str">
        <f>IF($CM1280="", "", COUNTIF($CM$11:$CM$3035, "&lt;"&amp;$CM1280)+1+COUNTIF($CM$11:$CM1280, $CM1280)-1)</f>
        <v/>
      </c>
    </row>
    <row r="1281" spans="1:94" x14ac:dyDescent="0.25">
      <c r="A1281" s="40"/>
      <c r="B1281" s="82" t="str">
        <f>IF($I1281="", "", IFERROR(INDEX('Job Database'!$AE$11:$AE$3035, MATCH($I1281, 'Job Database'!$X$11:$X$3035, 0)), ""))</f>
        <v/>
      </c>
      <c r="C1281" s="69" t="str">
        <f>IF($I1281="", "", IF(COUNTIF('Job Database'!$X$11:$X$3035, $I1281)=0, $AC$5, $AC$4))</f>
        <v/>
      </c>
      <c r="D1281" s="40"/>
      <c r="E1281" s="85" t="str">
        <f>IF($I1281="", "", IF(IFERROR(INDEX('Job Database'!$M$11:$M$3035, MATCH($I1281, 'Job Database'!$X$11:$X$3035, 0)), "")="", "", IFERROR(INDEX('Job Database'!$M$11:$M$3035, MATCH($I1281, 'Job Database'!$X$11:$X$3035, 0)), "")))</f>
        <v/>
      </c>
      <c r="F1281" s="40"/>
      <c r="G1281" s="88" t="str">
        <f t="shared" si="809"/>
        <v/>
      </c>
      <c r="H1281" s="40"/>
      <c r="I1281" s="24"/>
      <c r="J1281" s="34"/>
      <c r="K1281" s="106"/>
      <c r="L1281" s="79"/>
      <c r="M1281" s="34"/>
      <c r="N1281" s="79"/>
      <c r="O1281" s="31"/>
      <c r="P1281" s="53"/>
      <c r="Q1281" s="40"/>
      <c r="S1281" s="41" t="str">
        <f t="shared" si="797"/>
        <v/>
      </c>
      <c r="T1281" s="41" t="str">
        <f t="shared" si="798"/>
        <v/>
      </c>
      <c r="U1281" s="41" t="str">
        <f t="shared" si="810"/>
        <v/>
      </c>
      <c r="W1281" s="74" t="str">
        <f>IF('Job Database'!$X1281="", "", 'Job Database'!$X1281)</f>
        <v/>
      </c>
      <c r="Y1281" s="41" t="str">
        <f>IF($W1281="", "", IF(COUNTIF($I$11:$I$3035, $W1281)&gt;0, "", MAX($Y$10:$Y1280)+1))</f>
        <v/>
      </c>
      <c r="Z1281" s="41">
        <v>1271</v>
      </c>
      <c r="AA1281" s="58" t="str">
        <f t="shared" si="811"/>
        <v/>
      </c>
      <c r="AC1281" s="41" t="str">
        <f t="shared" si="799"/>
        <v/>
      </c>
      <c r="AE1281" s="41" t="str">
        <f t="shared" si="812"/>
        <v/>
      </c>
      <c r="AJ1281" s="154" t="str">
        <f t="shared" si="813"/>
        <v/>
      </c>
      <c r="AL1281" s="120" t="str">
        <f t="shared" si="814"/>
        <v/>
      </c>
      <c r="AM1281" s="104" t="str">
        <f t="shared" si="815"/>
        <v/>
      </c>
      <c r="AN1281" s="104" t="str">
        <f t="shared" si="816"/>
        <v/>
      </c>
      <c r="AO1281" s="104" t="str">
        <f t="shared" si="800"/>
        <v/>
      </c>
      <c r="AP1281" s="104" t="str">
        <f t="shared" si="801"/>
        <v/>
      </c>
      <c r="AQ1281" s="121" t="str">
        <f t="shared" si="817"/>
        <v/>
      </c>
      <c r="AS1281" s="88" t="str">
        <f t="shared" si="802"/>
        <v/>
      </c>
      <c r="AT1281" s="68" t="str">
        <f t="shared" si="818"/>
        <v/>
      </c>
      <c r="AU1281" s="68" t="str">
        <f t="shared" si="819"/>
        <v/>
      </c>
      <c r="AV1281" s="68" t="str">
        <f t="shared" si="820"/>
        <v/>
      </c>
      <c r="AW1281" s="88" t="str">
        <f t="shared" si="803"/>
        <v/>
      </c>
      <c r="AZ1281" s="88" t="str">
        <f t="shared" si="804"/>
        <v/>
      </c>
      <c r="BA1281" s="68" t="str">
        <f t="shared" si="805"/>
        <v/>
      </c>
      <c r="BB1281" s="68" t="str">
        <f t="shared" si="806"/>
        <v/>
      </c>
      <c r="BC1281" s="68" t="str">
        <f t="shared" si="807"/>
        <v/>
      </c>
      <c r="BD1281" s="69" t="str">
        <f t="shared" si="808"/>
        <v/>
      </c>
      <c r="BE1281" s="69" t="str">
        <f t="shared" si="821"/>
        <v/>
      </c>
      <c r="BT1281" s="138" t="str">
        <f t="shared" ca="1" si="822"/>
        <v/>
      </c>
      <c r="BU1281" s="139" t="str">
        <f t="shared" ca="1" si="823"/>
        <v/>
      </c>
      <c r="BW1281" s="138" t="str">
        <f t="shared" si="824"/>
        <v/>
      </c>
      <c r="BX1281" s="104" t="str">
        <f t="shared" si="825"/>
        <v/>
      </c>
      <c r="BY1281" s="139" t="str">
        <f t="shared" si="826"/>
        <v/>
      </c>
      <c r="CA1281" s="138" t="str">
        <f t="shared" si="827"/>
        <v/>
      </c>
      <c r="CB1281" s="104" t="str">
        <f t="shared" si="828"/>
        <v/>
      </c>
      <c r="CC1281" s="139" t="str">
        <f t="shared" si="829"/>
        <v/>
      </c>
      <c r="CE1281" s="162" t="str">
        <f t="shared" si="830"/>
        <v/>
      </c>
      <c r="CF1281" s="163" t="str">
        <f t="shared" si="831"/>
        <v/>
      </c>
      <c r="CG1281" s="164" t="str">
        <f t="shared" si="832"/>
        <v/>
      </c>
      <c r="CI1281" s="162" t="str">
        <f t="shared" si="833"/>
        <v/>
      </c>
      <c r="CJ1281" s="163" t="str">
        <f t="shared" si="836"/>
        <v/>
      </c>
      <c r="CK1281" s="164" t="str">
        <f t="shared" si="837"/>
        <v/>
      </c>
      <c r="CM1281" s="169" t="str">
        <f t="shared" si="834"/>
        <v/>
      </c>
      <c r="CN1281" s="139" t="str">
        <f t="shared" si="835"/>
        <v/>
      </c>
      <c r="CP1281" s="41" t="str">
        <f>IF($CM1281="", "", COUNTIF($CM$11:$CM$3035, "&lt;"&amp;$CM1281)+1+COUNTIF($CM$11:$CM1281, $CM1281)-1)</f>
        <v/>
      </c>
    </row>
    <row r="1282" spans="1:94" x14ac:dyDescent="0.25">
      <c r="A1282" s="40"/>
      <c r="B1282" s="82" t="str">
        <f>IF($I1282="", "", IFERROR(INDEX('Job Database'!$AE$11:$AE$3035, MATCH($I1282, 'Job Database'!$X$11:$X$3035, 0)), ""))</f>
        <v/>
      </c>
      <c r="C1282" s="69" t="str">
        <f>IF($I1282="", "", IF(COUNTIF('Job Database'!$X$11:$X$3035, $I1282)=0, $AC$5, $AC$4))</f>
        <v/>
      </c>
      <c r="D1282" s="40"/>
      <c r="E1282" s="85" t="str">
        <f>IF($I1282="", "", IF(IFERROR(INDEX('Job Database'!$M$11:$M$3035, MATCH($I1282, 'Job Database'!$X$11:$X$3035, 0)), "")="", "", IFERROR(INDEX('Job Database'!$M$11:$M$3035, MATCH($I1282, 'Job Database'!$X$11:$X$3035, 0)), "")))</f>
        <v/>
      </c>
      <c r="F1282" s="40"/>
      <c r="G1282" s="88" t="str">
        <f t="shared" si="809"/>
        <v/>
      </c>
      <c r="H1282" s="40"/>
      <c r="I1282" s="24"/>
      <c r="J1282" s="34"/>
      <c r="K1282" s="106"/>
      <c r="L1282" s="79"/>
      <c r="M1282" s="34"/>
      <c r="N1282" s="79"/>
      <c r="O1282" s="31"/>
      <c r="P1282" s="53"/>
      <c r="Q1282" s="40"/>
      <c r="S1282" s="41" t="str">
        <f t="shared" si="797"/>
        <v/>
      </c>
      <c r="T1282" s="41" t="str">
        <f t="shared" si="798"/>
        <v/>
      </c>
      <c r="U1282" s="41" t="str">
        <f t="shared" si="810"/>
        <v/>
      </c>
      <c r="W1282" s="74" t="str">
        <f>IF('Job Database'!$X1282="", "", 'Job Database'!$X1282)</f>
        <v/>
      </c>
      <c r="Y1282" s="41" t="str">
        <f>IF($W1282="", "", IF(COUNTIF($I$11:$I$3035, $W1282)&gt;0, "", MAX($Y$10:$Y1281)+1))</f>
        <v/>
      </c>
      <c r="Z1282" s="41">
        <v>1272</v>
      </c>
      <c r="AA1282" s="58" t="str">
        <f t="shared" si="811"/>
        <v/>
      </c>
      <c r="AC1282" s="41" t="str">
        <f t="shared" si="799"/>
        <v/>
      </c>
      <c r="AE1282" s="41" t="str">
        <f t="shared" si="812"/>
        <v/>
      </c>
      <c r="AJ1282" s="154" t="str">
        <f t="shared" si="813"/>
        <v/>
      </c>
      <c r="AL1282" s="120" t="str">
        <f t="shared" si="814"/>
        <v/>
      </c>
      <c r="AM1282" s="104" t="str">
        <f t="shared" si="815"/>
        <v/>
      </c>
      <c r="AN1282" s="104" t="str">
        <f t="shared" si="816"/>
        <v/>
      </c>
      <c r="AO1282" s="104" t="str">
        <f t="shared" si="800"/>
        <v/>
      </c>
      <c r="AP1282" s="104" t="str">
        <f t="shared" si="801"/>
        <v/>
      </c>
      <c r="AQ1282" s="121" t="str">
        <f t="shared" si="817"/>
        <v/>
      </c>
      <c r="AS1282" s="88" t="str">
        <f t="shared" si="802"/>
        <v/>
      </c>
      <c r="AT1282" s="68" t="str">
        <f t="shared" si="818"/>
        <v/>
      </c>
      <c r="AU1282" s="68" t="str">
        <f t="shared" si="819"/>
        <v/>
      </c>
      <c r="AV1282" s="68" t="str">
        <f t="shared" si="820"/>
        <v/>
      </c>
      <c r="AW1282" s="88" t="str">
        <f t="shared" si="803"/>
        <v/>
      </c>
      <c r="AZ1282" s="88" t="str">
        <f t="shared" si="804"/>
        <v/>
      </c>
      <c r="BA1282" s="68" t="str">
        <f t="shared" si="805"/>
        <v/>
      </c>
      <c r="BB1282" s="68" t="str">
        <f t="shared" si="806"/>
        <v/>
      </c>
      <c r="BC1282" s="68" t="str">
        <f t="shared" si="807"/>
        <v/>
      </c>
      <c r="BD1282" s="69" t="str">
        <f t="shared" si="808"/>
        <v/>
      </c>
      <c r="BE1282" s="69" t="str">
        <f t="shared" si="821"/>
        <v/>
      </c>
      <c r="BT1282" s="138" t="str">
        <f t="shared" ca="1" si="822"/>
        <v/>
      </c>
      <c r="BU1282" s="139" t="str">
        <f t="shared" ca="1" si="823"/>
        <v/>
      </c>
      <c r="BW1282" s="138" t="str">
        <f t="shared" si="824"/>
        <v/>
      </c>
      <c r="BX1282" s="104" t="str">
        <f t="shared" si="825"/>
        <v/>
      </c>
      <c r="BY1282" s="139" t="str">
        <f t="shared" si="826"/>
        <v/>
      </c>
      <c r="CA1282" s="138" t="str">
        <f t="shared" si="827"/>
        <v/>
      </c>
      <c r="CB1282" s="104" t="str">
        <f t="shared" si="828"/>
        <v/>
      </c>
      <c r="CC1282" s="139" t="str">
        <f t="shared" si="829"/>
        <v/>
      </c>
      <c r="CE1282" s="162" t="str">
        <f t="shared" si="830"/>
        <v/>
      </c>
      <c r="CF1282" s="163" t="str">
        <f t="shared" si="831"/>
        <v/>
      </c>
      <c r="CG1282" s="164" t="str">
        <f t="shared" si="832"/>
        <v/>
      </c>
      <c r="CI1282" s="162" t="str">
        <f t="shared" si="833"/>
        <v/>
      </c>
      <c r="CJ1282" s="163" t="str">
        <f t="shared" si="836"/>
        <v/>
      </c>
      <c r="CK1282" s="164" t="str">
        <f t="shared" si="837"/>
        <v/>
      </c>
      <c r="CM1282" s="169" t="str">
        <f t="shared" si="834"/>
        <v/>
      </c>
      <c r="CN1282" s="139" t="str">
        <f t="shared" si="835"/>
        <v/>
      </c>
      <c r="CP1282" s="41" t="str">
        <f>IF($CM1282="", "", COUNTIF($CM$11:$CM$3035, "&lt;"&amp;$CM1282)+1+COUNTIF($CM$11:$CM1282, $CM1282)-1)</f>
        <v/>
      </c>
    </row>
    <row r="1283" spans="1:94" x14ac:dyDescent="0.25">
      <c r="A1283" s="40"/>
      <c r="B1283" s="82" t="str">
        <f>IF($I1283="", "", IFERROR(INDEX('Job Database'!$AE$11:$AE$3035, MATCH($I1283, 'Job Database'!$X$11:$X$3035, 0)), ""))</f>
        <v/>
      </c>
      <c r="C1283" s="69" t="str">
        <f>IF($I1283="", "", IF(COUNTIF('Job Database'!$X$11:$X$3035, $I1283)=0, $AC$5, $AC$4))</f>
        <v/>
      </c>
      <c r="D1283" s="40"/>
      <c r="E1283" s="85" t="str">
        <f>IF($I1283="", "", IF(IFERROR(INDEX('Job Database'!$M$11:$M$3035, MATCH($I1283, 'Job Database'!$X$11:$X$3035, 0)), "")="", "", IFERROR(INDEX('Job Database'!$M$11:$M$3035, MATCH($I1283, 'Job Database'!$X$11:$X$3035, 0)), "")))</f>
        <v/>
      </c>
      <c r="F1283" s="40"/>
      <c r="G1283" s="88" t="str">
        <f t="shared" si="809"/>
        <v/>
      </c>
      <c r="H1283" s="40"/>
      <c r="I1283" s="24"/>
      <c r="J1283" s="34"/>
      <c r="K1283" s="106"/>
      <c r="L1283" s="79"/>
      <c r="M1283" s="34"/>
      <c r="N1283" s="79"/>
      <c r="O1283" s="31"/>
      <c r="P1283" s="53"/>
      <c r="Q1283" s="40"/>
      <c r="S1283" s="41" t="str">
        <f t="shared" si="797"/>
        <v/>
      </c>
      <c r="T1283" s="41" t="str">
        <f t="shared" si="798"/>
        <v/>
      </c>
      <c r="U1283" s="41" t="str">
        <f t="shared" si="810"/>
        <v/>
      </c>
      <c r="W1283" s="74" t="str">
        <f>IF('Job Database'!$X1283="", "", 'Job Database'!$X1283)</f>
        <v/>
      </c>
      <c r="Y1283" s="41" t="str">
        <f>IF($W1283="", "", IF(COUNTIF($I$11:$I$3035, $W1283)&gt;0, "", MAX($Y$10:$Y1282)+1))</f>
        <v/>
      </c>
      <c r="Z1283" s="41">
        <v>1273</v>
      </c>
      <c r="AA1283" s="58" t="str">
        <f t="shared" si="811"/>
        <v/>
      </c>
      <c r="AC1283" s="41" t="str">
        <f t="shared" si="799"/>
        <v/>
      </c>
      <c r="AE1283" s="41" t="str">
        <f t="shared" si="812"/>
        <v/>
      </c>
      <c r="AJ1283" s="154" t="str">
        <f t="shared" si="813"/>
        <v/>
      </c>
      <c r="AL1283" s="120" t="str">
        <f t="shared" si="814"/>
        <v/>
      </c>
      <c r="AM1283" s="104" t="str">
        <f t="shared" si="815"/>
        <v/>
      </c>
      <c r="AN1283" s="104" t="str">
        <f t="shared" si="816"/>
        <v/>
      </c>
      <c r="AO1283" s="104" t="str">
        <f t="shared" si="800"/>
        <v/>
      </c>
      <c r="AP1283" s="104" t="str">
        <f t="shared" si="801"/>
        <v/>
      </c>
      <c r="AQ1283" s="121" t="str">
        <f t="shared" si="817"/>
        <v/>
      </c>
      <c r="AS1283" s="88" t="str">
        <f t="shared" si="802"/>
        <v/>
      </c>
      <c r="AT1283" s="68" t="str">
        <f t="shared" si="818"/>
        <v/>
      </c>
      <c r="AU1283" s="68" t="str">
        <f t="shared" si="819"/>
        <v/>
      </c>
      <c r="AV1283" s="68" t="str">
        <f t="shared" si="820"/>
        <v/>
      </c>
      <c r="AW1283" s="88" t="str">
        <f t="shared" si="803"/>
        <v/>
      </c>
      <c r="AZ1283" s="88" t="str">
        <f t="shared" si="804"/>
        <v/>
      </c>
      <c r="BA1283" s="68" t="str">
        <f t="shared" si="805"/>
        <v/>
      </c>
      <c r="BB1283" s="68" t="str">
        <f t="shared" si="806"/>
        <v/>
      </c>
      <c r="BC1283" s="68" t="str">
        <f t="shared" si="807"/>
        <v/>
      </c>
      <c r="BD1283" s="69" t="str">
        <f t="shared" si="808"/>
        <v/>
      </c>
      <c r="BE1283" s="69" t="str">
        <f t="shared" si="821"/>
        <v/>
      </c>
      <c r="BT1283" s="138" t="str">
        <f t="shared" ca="1" si="822"/>
        <v/>
      </c>
      <c r="BU1283" s="139" t="str">
        <f t="shared" ca="1" si="823"/>
        <v/>
      </c>
      <c r="BW1283" s="138" t="str">
        <f t="shared" si="824"/>
        <v/>
      </c>
      <c r="BX1283" s="104" t="str">
        <f t="shared" si="825"/>
        <v/>
      </c>
      <c r="BY1283" s="139" t="str">
        <f t="shared" si="826"/>
        <v/>
      </c>
      <c r="CA1283" s="138" t="str">
        <f t="shared" si="827"/>
        <v/>
      </c>
      <c r="CB1283" s="104" t="str">
        <f t="shared" si="828"/>
        <v/>
      </c>
      <c r="CC1283" s="139" t="str">
        <f t="shared" si="829"/>
        <v/>
      </c>
      <c r="CE1283" s="162" t="str">
        <f t="shared" si="830"/>
        <v/>
      </c>
      <c r="CF1283" s="163" t="str">
        <f t="shared" si="831"/>
        <v/>
      </c>
      <c r="CG1283" s="164" t="str">
        <f t="shared" si="832"/>
        <v/>
      </c>
      <c r="CI1283" s="162" t="str">
        <f t="shared" si="833"/>
        <v/>
      </c>
      <c r="CJ1283" s="163" t="str">
        <f t="shared" si="836"/>
        <v/>
      </c>
      <c r="CK1283" s="164" t="str">
        <f t="shared" si="837"/>
        <v/>
      </c>
      <c r="CM1283" s="169" t="str">
        <f t="shared" si="834"/>
        <v/>
      </c>
      <c r="CN1283" s="139" t="str">
        <f t="shared" si="835"/>
        <v/>
      </c>
      <c r="CP1283" s="41" t="str">
        <f>IF($CM1283="", "", COUNTIF($CM$11:$CM$3035, "&lt;"&amp;$CM1283)+1+COUNTIF($CM$11:$CM1283, $CM1283)-1)</f>
        <v/>
      </c>
    </row>
    <row r="1284" spans="1:94" x14ac:dyDescent="0.25">
      <c r="A1284" s="40"/>
      <c r="B1284" s="82" t="str">
        <f>IF($I1284="", "", IFERROR(INDEX('Job Database'!$AE$11:$AE$3035, MATCH($I1284, 'Job Database'!$X$11:$X$3035, 0)), ""))</f>
        <v/>
      </c>
      <c r="C1284" s="69" t="str">
        <f>IF($I1284="", "", IF(COUNTIF('Job Database'!$X$11:$X$3035, $I1284)=0, $AC$5, $AC$4))</f>
        <v/>
      </c>
      <c r="D1284" s="40"/>
      <c r="E1284" s="85" t="str">
        <f>IF($I1284="", "", IF(IFERROR(INDEX('Job Database'!$M$11:$M$3035, MATCH($I1284, 'Job Database'!$X$11:$X$3035, 0)), "")="", "", IFERROR(INDEX('Job Database'!$M$11:$M$3035, MATCH($I1284, 'Job Database'!$X$11:$X$3035, 0)), "")))</f>
        <v/>
      </c>
      <c r="F1284" s="40"/>
      <c r="G1284" s="88" t="str">
        <f t="shared" si="809"/>
        <v/>
      </c>
      <c r="H1284" s="40"/>
      <c r="I1284" s="24"/>
      <c r="J1284" s="34"/>
      <c r="K1284" s="106"/>
      <c r="L1284" s="79"/>
      <c r="M1284" s="34"/>
      <c r="N1284" s="79"/>
      <c r="O1284" s="31"/>
      <c r="P1284" s="53"/>
      <c r="Q1284" s="40"/>
      <c r="S1284" s="41" t="str">
        <f t="shared" si="797"/>
        <v/>
      </c>
      <c r="T1284" s="41" t="str">
        <f t="shared" si="798"/>
        <v/>
      </c>
      <c r="U1284" s="41" t="str">
        <f t="shared" si="810"/>
        <v/>
      </c>
      <c r="W1284" s="74" t="str">
        <f>IF('Job Database'!$X1284="", "", 'Job Database'!$X1284)</f>
        <v/>
      </c>
      <c r="Y1284" s="41" t="str">
        <f>IF($W1284="", "", IF(COUNTIF($I$11:$I$3035, $W1284)&gt;0, "", MAX($Y$10:$Y1283)+1))</f>
        <v/>
      </c>
      <c r="Z1284" s="41">
        <v>1274</v>
      </c>
      <c r="AA1284" s="58" t="str">
        <f t="shared" si="811"/>
        <v/>
      </c>
      <c r="AC1284" s="41" t="str">
        <f t="shared" si="799"/>
        <v/>
      </c>
      <c r="AE1284" s="41" t="str">
        <f t="shared" si="812"/>
        <v/>
      </c>
      <c r="AJ1284" s="154" t="str">
        <f t="shared" si="813"/>
        <v/>
      </c>
      <c r="AL1284" s="120" t="str">
        <f t="shared" si="814"/>
        <v/>
      </c>
      <c r="AM1284" s="104" t="str">
        <f t="shared" si="815"/>
        <v/>
      </c>
      <c r="AN1284" s="104" t="str">
        <f t="shared" si="816"/>
        <v/>
      </c>
      <c r="AO1284" s="104" t="str">
        <f t="shared" si="800"/>
        <v/>
      </c>
      <c r="AP1284" s="104" t="str">
        <f t="shared" si="801"/>
        <v/>
      </c>
      <c r="AQ1284" s="121" t="str">
        <f t="shared" si="817"/>
        <v/>
      </c>
      <c r="AS1284" s="88" t="str">
        <f t="shared" si="802"/>
        <v/>
      </c>
      <c r="AT1284" s="68" t="str">
        <f t="shared" si="818"/>
        <v/>
      </c>
      <c r="AU1284" s="68" t="str">
        <f t="shared" si="819"/>
        <v/>
      </c>
      <c r="AV1284" s="68" t="str">
        <f t="shared" si="820"/>
        <v/>
      </c>
      <c r="AW1284" s="88" t="str">
        <f t="shared" si="803"/>
        <v/>
      </c>
      <c r="AZ1284" s="88" t="str">
        <f t="shared" si="804"/>
        <v/>
      </c>
      <c r="BA1284" s="68" t="str">
        <f t="shared" si="805"/>
        <v/>
      </c>
      <c r="BB1284" s="68" t="str">
        <f t="shared" si="806"/>
        <v/>
      </c>
      <c r="BC1284" s="68" t="str">
        <f t="shared" si="807"/>
        <v/>
      </c>
      <c r="BD1284" s="69" t="str">
        <f t="shared" si="808"/>
        <v/>
      </c>
      <c r="BE1284" s="69" t="str">
        <f t="shared" si="821"/>
        <v/>
      </c>
      <c r="BT1284" s="138" t="str">
        <f t="shared" ca="1" si="822"/>
        <v/>
      </c>
      <c r="BU1284" s="139" t="str">
        <f t="shared" ca="1" si="823"/>
        <v/>
      </c>
      <c r="BW1284" s="138" t="str">
        <f t="shared" si="824"/>
        <v/>
      </c>
      <c r="BX1284" s="104" t="str">
        <f t="shared" si="825"/>
        <v/>
      </c>
      <c r="BY1284" s="139" t="str">
        <f t="shared" si="826"/>
        <v/>
      </c>
      <c r="CA1284" s="138" t="str">
        <f t="shared" si="827"/>
        <v/>
      </c>
      <c r="CB1284" s="104" t="str">
        <f t="shared" si="828"/>
        <v/>
      </c>
      <c r="CC1284" s="139" t="str">
        <f t="shared" si="829"/>
        <v/>
      </c>
      <c r="CE1284" s="162" t="str">
        <f t="shared" si="830"/>
        <v/>
      </c>
      <c r="CF1284" s="163" t="str">
        <f t="shared" si="831"/>
        <v/>
      </c>
      <c r="CG1284" s="164" t="str">
        <f t="shared" si="832"/>
        <v/>
      </c>
      <c r="CI1284" s="162" t="str">
        <f t="shared" si="833"/>
        <v/>
      </c>
      <c r="CJ1284" s="163" t="str">
        <f t="shared" si="836"/>
        <v/>
      </c>
      <c r="CK1284" s="164" t="str">
        <f t="shared" si="837"/>
        <v/>
      </c>
      <c r="CM1284" s="169" t="str">
        <f t="shared" si="834"/>
        <v/>
      </c>
      <c r="CN1284" s="139" t="str">
        <f t="shared" si="835"/>
        <v/>
      </c>
      <c r="CP1284" s="41" t="str">
        <f>IF($CM1284="", "", COUNTIF($CM$11:$CM$3035, "&lt;"&amp;$CM1284)+1+COUNTIF($CM$11:$CM1284, $CM1284)-1)</f>
        <v/>
      </c>
    </row>
    <row r="1285" spans="1:94" x14ac:dyDescent="0.25">
      <c r="A1285" s="40"/>
      <c r="B1285" s="82" t="str">
        <f>IF($I1285="", "", IFERROR(INDEX('Job Database'!$AE$11:$AE$3035, MATCH($I1285, 'Job Database'!$X$11:$X$3035, 0)), ""))</f>
        <v/>
      </c>
      <c r="C1285" s="69" t="str">
        <f>IF($I1285="", "", IF(COUNTIF('Job Database'!$X$11:$X$3035, $I1285)=0, $AC$5, $AC$4))</f>
        <v/>
      </c>
      <c r="D1285" s="40"/>
      <c r="E1285" s="85" t="str">
        <f>IF($I1285="", "", IF(IFERROR(INDEX('Job Database'!$M$11:$M$3035, MATCH($I1285, 'Job Database'!$X$11:$X$3035, 0)), "")="", "", IFERROR(INDEX('Job Database'!$M$11:$M$3035, MATCH($I1285, 'Job Database'!$X$11:$X$3035, 0)), "")))</f>
        <v/>
      </c>
      <c r="F1285" s="40"/>
      <c r="G1285" s="88" t="str">
        <f t="shared" si="809"/>
        <v/>
      </c>
      <c r="H1285" s="40"/>
      <c r="I1285" s="24"/>
      <c r="J1285" s="34"/>
      <c r="K1285" s="106"/>
      <c r="L1285" s="79"/>
      <c r="M1285" s="34"/>
      <c r="N1285" s="79"/>
      <c r="O1285" s="31"/>
      <c r="P1285" s="53"/>
      <c r="Q1285" s="40"/>
      <c r="S1285" s="41" t="str">
        <f t="shared" si="797"/>
        <v/>
      </c>
      <c r="T1285" s="41" t="str">
        <f t="shared" si="798"/>
        <v/>
      </c>
      <c r="U1285" s="41" t="str">
        <f t="shared" si="810"/>
        <v/>
      </c>
      <c r="W1285" s="74" t="str">
        <f>IF('Job Database'!$X1285="", "", 'Job Database'!$X1285)</f>
        <v/>
      </c>
      <c r="Y1285" s="41" t="str">
        <f>IF($W1285="", "", IF(COUNTIF($I$11:$I$3035, $W1285)&gt;0, "", MAX($Y$10:$Y1284)+1))</f>
        <v/>
      </c>
      <c r="Z1285" s="41">
        <v>1275</v>
      </c>
      <c r="AA1285" s="58" t="str">
        <f t="shared" si="811"/>
        <v/>
      </c>
      <c r="AC1285" s="41" t="str">
        <f t="shared" si="799"/>
        <v/>
      </c>
      <c r="AE1285" s="41" t="str">
        <f t="shared" si="812"/>
        <v/>
      </c>
      <c r="AJ1285" s="154" t="str">
        <f t="shared" si="813"/>
        <v/>
      </c>
      <c r="AL1285" s="120" t="str">
        <f t="shared" si="814"/>
        <v/>
      </c>
      <c r="AM1285" s="104" t="str">
        <f t="shared" si="815"/>
        <v/>
      </c>
      <c r="AN1285" s="104" t="str">
        <f t="shared" si="816"/>
        <v/>
      </c>
      <c r="AO1285" s="104" t="str">
        <f t="shared" si="800"/>
        <v/>
      </c>
      <c r="AP1285" s="104" t="str">
        <f t="shared" si="801"/>
        <v/>
      </c>
      <c r="AQ1285" s="121" t="str">
        <f t="shared" si="817"/>
        <v/>
      </c>
      <c r="AS1285" s="88" t="str">
        <f t="shared" si="802"/>
        <v/>
      </c>
      <c r="AT1285" s="68" t="str">
        <f t="shared" si="818"/>
        <v/>
      </c>
      <c r="AU1285" s="68" t="str">
        <f t="shared" si="819"/>
        <v/>
      </c>
      <c r="AV1285" s="68" t="str">
        <f t="shared" si="820"/>
        <v/>
      </c>
      <c r="AW1285" s="88" t="str">
        <f t="shared" si="803"/>
        <v/>
      </c>
      <c r="AZ1285" s="88" t="str">
        <f t="shared" si="804"/>
        <v/>
      </c>
      <c r="BA1285" s="68" t="str">
        <f t="shared" si="805"/>
        <v/>
      </c>
      <c r="BB1285" s="68" t="str">
        <f t="shared" si="806"/>
        <v/>
      </c>
      <c r="BC1285" s="68" t="str">
        <f t="shared" si="807"/>
        <v/>
      </c>
      <c r="BD1285" s="69" t="str">
        <f t="shared" si="808"/>
        <v/>
      </c>
      <c r="BE1285" s="69" t="str">
        <f t="shared" si="821"/>
        <v/>
      </c>
      <c r="BT1285" s="138" t="str">
        <f t="shared" ca="1" si="822"/>
        <v/>
      </c>
      <c r="BU1285" s="139" t="str">
        <f t="shared" ca="1" si="823"/>
        <v/>
      </c>
      <c r="BW1285" s="138" t="str">
        <f t="shared" si="824"/>
        <v/>
      </c>
      <c r="BX1285" s="104" t="str">
        <f t="shared" si="825"/>
        <v/>
      </c>
      <c r="BY1285" s="139" t="str">
        <f t="shared" si="826"/>
        <v/>
      </c>
      <c r="CA1285" s="138" t="str">
        <f t="shared" si="827"/>
        <v/>
      </c>
      <c r="CB1285" s="104" t="str">
        <f t="shared" si="828"/>
        <v/>
      </c>
      <c r="CC1285" s="139" t="str">
        <f t="shared" si="829"/>
        <v/>
      </c>
      <c r="CE1285" s="162" t="str">
        <f t="shared" si="830"/>
        <v/>
      </c>
      <c r="CF1285" s="163" t="str">
        <f t="shared" si="831"/>
        <v/>
      </c>
      <c r="CG1285" s="164" t="str">
        <f t="shared" si="832"/>
        <v/>
      </c>
      <c r="CI1285" s="162" t="str">
        <f t="shared" si="833"/>
        <v/>
      </c>
      <c r="CJ1285" s="163" t="str">
        <f t="shared" si="836"/>
        <v/>
      </c>
      <c r="CK1285" s="164" t="str">
        <f t="shared" si="837"/>
        <v/>
      </c>
      <c r="CM1285" s="169" t="str">
        <f t="shared" si="834"/>
        <v/>
      </c>
      <c r="CN1285" s="139" t="str">
        <f t="shared" si="835"/>
        <v/>
      </c>
      <c r="CP1285" s="41" t="str">
        <f>IF($CM1285="", "", COUNTIF($CM$11:$CM$3035, "&lt;"&amp;$CM1285)+1+COUNTIF($CM$11:$CM1285, $CM1285)-1)</f>
        <v/>
      </c>
    </row>
    <row r="1286" spans="1:94" x14ac:dyDescent="0.25">
      <c r="A1286" s="40"/>
      <c r="B1286" s="82" t="str">
        <f>IF($I1286="", "", IFERROR(INDEX('Job Database'!$AE$11:$AE$3035, MATCH($I1286, 'Job Database'!$X$11:$X$3035, 0)), ""))</f>
        <v/>
      </c>
      <c r="C1286" s="69" t="str">
        <f>IF($I1286="", "", IF(COUNTIF('Job Database'!$X$11:$X$3035, $I1286)=0, $AC$5, $AC$4))</f>
        <v/>
      </c>
      <c r="D1286" s="40"/>
      <c r="E1286" s="85" t="str">
        <f>IF($I1286="", "", IF(IFERROR(INDEX('Job Database'!$M$11:$M$3035, MATCH($I1286, 'Job Database'!$X$11:$X$3035, 0)), "")="", "", IFERROR(INDEX('Job Database'!$M$11:$M$3035, MATCH($I1286, 'Job Database'!$X$11:$X$3035, 0)), "")))</f>
        <v/>
      </c>
      <c r="F1286" s="40"/>
      <c r="G1286" s="88" t="str">
        <f t="shared" si="809"/>
        <v/>
      </c>
      <c r="H1286" s="40"/>
      <c r="I1286" s="24"/>
      <c r="J1286" s="34"/>
      <c r="K1286" s="106"/>
      <c r="L1286" s="79"/>
      <c r="M1286" s="34"/>
      <c r="N1286" s="79"/>
      <c r="O1286" s="31"/>
      <c r="P1286" s="53"/>
      <c r="Q1286" s="40"/>
      <c r="S1286" s="41" t="str">
        <f t="shared" si="797"/>
        <v/>
      </c>
      <c r="T1286" s="41" t="str">
        <f t="shared" si="798"/>
        <v/>
      </c>
      <c r="U1286" s="41" t="str">
        <f t="shared" si="810"/>
        <v/>
      </c>
      <c r="W1286" s="74" t="str">
        <f>IF('Job Database'!$X1286="", "", 'Job Database'!$X1286)</f>
        <v/>
      </c>
      <c r="Y1286" s="41" t="str">
        <f>IF($W1286="", "", IF(COUNTIF($I$11:$I$3035, $W1286)&gt;0, "", MAX($Y$10:$Y1285)+1))</f>
        <v/>
      </c>
      <c r="Z1286" s="41">
        <v>1276</v>
      </c>
      <c r="AA1286" s="58" t="str">
        <f t="shared" si="811"/>
        <v/>
      </c>
      <c r="AC1286" s="41" t="str">
        <f t="shared" si="799"/>
        <v/>
      </c>
      <c r="AE1286" s="41" t="str">
        <f t="shared" si="812"/>
        <v/>
      </c>
      <c r="AJ1286" s="154" t="str">
        <f t="shared" si="813"/>
        <v/>
      </c>
      <c r="AL1286" s="120" t="str">
        <f t="shared" si="814"/>
        <v/>
      </c>
      <c r="AM1286" s="104" t="str">
        <f t="shared" si="815"/>
        <v/>
      </c>
      <c r="AN1286" s="104" t="str">
        <f t="shared" si="816"/>
        <v/>
      </c>
      <c r="AO1286" s="104" t="str">
        <f t="shared" si="800"/>
        <v/>
      </c>
      <c r="AP1286" s="104" t="str">
        <f t="shared" si="801"/>
        <v/>
      </c>
      <c r="AQ1286" s="121" t="str">
        <f t="shared" si="817"/>
        <v/>
      </c>
      <c r="AS1286" s="88" t="str">
        <f t="shared" si="802"/>
        <v/>
      </c>
      <c r="AT1286" s="68" t="str">
        <f t="shared" si="818"/>
        <v/>
      </c>
      <c r="AU1286" s="68" t="str">
        <f t="shared" si="819"/>
        <v/>
      </c>
      <c r="AV1286" s="68" t="str">
        <f t="shared" si="820"/>
        <v/>
      </c>
      <c r="AW1286" s="88" t="str">
        <f t="shared" si="803"/>
        <v/>
      </c>
      <c r="AZ1286" s="88" t="str">
        <f t="shared" si="804"/>
        <v/>
      </c>
      <c r="BA1286" s="68" t="str">
        <f t="shared" si="805"/>
        <v/>
      </c>
      <c r="BB1286" s="68" t="str">
        <f t="shared" si="806"/>
        <v/>
      </c>
      <c r="BC1286" s="68" t="str">
        <f t="shared" si="807"/>
        <v/>
      </c>
      <c r="BD1286" s="69" t="str">
        <f t="shared" si="808"/>
        <v/>
      </c>
      <c r="BE1286" s="69" t="str">
        <f t="shared" si="821"/>
        <v/>
      </c>
      <c r="BT1286" s="138" t="str">
        <f t="shared" ca="1" si="822"/>
        <v/>
      </c>
      <c r="BU1286" s="139" t="str">
        <f t="shared" ca="1" si="823"/>
        <v/>
      </c>
      <c r="BW1286" s="138" t="str">
        <f t="shared" si="824"/>
        <v/>
      </c>
      <c r="BX1286" s="104" t="str">
        <f t="shared" si="825"/>
        <v/>
      </c>
      <c r="BY1286" s="139" t="str">
        <f t="shared" si="826"/>
        <v/>
      </c>
      <c r="CA1286" s="138" t="str">
        <f t="shared" si="827"/>
        <v/>
      </c>
      <c r="CB1286" s="104" t="str">
        <f t="shared" si="828"/>
        <v/>
      </c>
      <c r="CC1286" s="139" t="str">
        <f t="shared" si="829"/>
        <v/>
      </c>
      <c r="CE1286" s="162" t="str">
        <f t="shared" si="830"/>
        <v/>
      </c>
      <c r="CF1286" s="163" t="str">
        <f t="shared" si="831"/>
        <v/>
      </c>
      <c r="CG1286" s="164" t="str">
        <f t="shared" si="832"/>
        <v/>
      </c>
      <c r="CI1286" s="162" t="str">
        <f t="shared" si="833"/>
        <v/>
      </c>
      <c r="CJ1286" s="163" t="str">
        <f t="shared" si="836"/>
        <v/>
      </c>
      <c r="CK1286" s="164" t="str">
        <f t="shared" si="837"/>
        <v/>
      </c>
      <c r="CM1286" s="169" t="str">
        <f t="shared" si="834"/>
        <v/>
      </c>
      <c r="CN1286" s="139" t="str">
        <f t="shared" si="835"/>
        <v/>
      </c>
      <c r="CP1286" s="41" t="str">
        <f>IF($CM1286="", "", COUNTIF($CM$11:$CM$3035, "&lt;"&amp;$CM1286)+1+COUNTIF($CM$11:$CM1286, $CM1286)-1)</f>
        <v/>
      </c>
    </row>
    <row r="1287" spans="1:94" x14ac:dyDescent="0.25">
      <c r="A1287" s="40"/>
      <c r="B1287" s="82" t="str">
        <f>IF($I1287="", "", IFERROR(INDEX('Job Database'!$AE$11:$AE$3035, MATCH($I1287, 'Job Database'!$X$11:$X$3035, 0)), ""))</f>
        <v/>
      </c>
      <c r="C1287" s="69" t="str">
        <f>IF($I1287="", "", IF(COUNTIF('Job Database'!$X$11:$X$3035, $I1287)=0, $AC$5, $AC$4))</f>
        <v/>
      </c>
      <c r="D1287" s="40"/>
      <c r="E1287" s="85" t="str">
        <f>IF($I1287="", "", IF(IFERROR(INDEX('Job Database'!$M$11:$M$3035, MATCH($I1287, 'Job Database'!$X$11:$X$3035, 0)), "")="", "", IFERROR(INDEX('Job Database'!$M$11:$M$3035, MATCH($I1287, 'Job Database'!$X$11:$X$3035, 0)), "")))</f>
        <v/>
      </c>
      <c r="F1287" s="40"/>
      <c r="G1287" s="88" t="str">
        <f t="shared" si="809"/>
        <v/>
      </c>
      <c r="H1287" s="40"/>
      <c r="I1287" s="24"/>
      <c r="J1287" s="34"/>
      <c r="K1287" s="106"/>
      <c r="L1287" s="79"/>
      <c r="M1287" s="34"/>
      <c r="N1287" s="79"/>
      <c r="O1287" s="31"/>
      <c r="P1287" s="53"/>
      <c r="Q1287" s="40"/>
      <c r="S1287" s="41" t="str">
        <f t="shared" si="797"/>
        <v/>
      </c>
      <c r="T1287" s="41" t="str">
        <f t="shared" si="798"/>
        <v/>
      </c>
      <c r="U1287" s="41" t="str">
        <f t="shared" si="810"/>
        <v/>
      </c>
      <c r="W1287" s="74" t="str">
        <f>IF('Job Database'!$X1287="", "", 'Job Database'!$X1287)</f>
        <v/>
      </c>
      <c r="Y1287" s="41" t="str">
        <f>IF($W1287="", "", IF(COUNTIF($I$11:$I$3035, $W1287)&gt;0, "", MAX($Y$10:$Y1286)+1))</f>
        <v/>
      </c>
      <c r="Z1287" s="41">
        <v>1277</v>
      </c>
      <c r="AA1287" s="58" t="str">
        <f t="shared" si="811"/>
        <v/>
      </c>
      <c r="AC1287" s="41" t="str">
        <f t="shared" si="799"/>
        <v/>
      </c>
      <c r="AE1287" s="41" t="str">
        <f t="shared" si="812"/>
        <v/>
      </c>
      <c r="AJ1287" s="154" t="str">
        <f t="shared" si="813"/>
        <v/>
      </c>
      <c r="AL1287" s="120" t="str">
        <f t="shared" si="814"/>
        <v/>
      </c>
      <c r="AM1287" s="104" t="str">
        <f t="shared" si="815"/>
        <v/>
      </c>
      <c r="AN1287" s="104" t="str">
        <f t="shared" si="816"/>
        <v/>
      </c>
      <c r="AO1287" s="104" t="str">
        <f t="shared" si="800"/>
        <v/>
      </c>
      <c r="AP1287" s="104" t="str">
        <f t="shared" si="801"/>
        <v/>
      </c>
      <c r="AQ1287" s="121" t="str">
        <f t="shared" si="817"/>
        <v/>
      </c>
      <c r="AS1287" s="88" t="str">
        <f t="shared" si="802"/>
        <v/>
      </c>
      <c r="AT1287" s="68" t="str">
        <f t="shared" si="818"/>
        <v/>
      </c>
      <c r="AU1287" s="68" t="str">
        <f t="shared" si="819"/>
        <v/>
      </c>
      <c r="AV1287" s="68" t="str">
        <f t="shared" si="820"/>
        <v/>
      </c>
      <c r="AW1287" s="88" t="str">
        <f t="shared" si="803"/>
        <v/>
      </c>
      <c r="AZ1287" s="88" t="str">
        <f t="shared" si="804"/>
        <v/>
      </c>
      <c r="BA1287" s="68" t="str">
        <f t="shared" si="805"/>
        <v/>
      </c>
      <c r="BB1287" s="68" t="str">
        <f t="shared" si="806"/>
        <v/>
      </c>
      <c r="BC1287" s="68" t="str">
        <f t="shared" si="807"/>
        <v/>
      </c>
      <c r="BD1287" s="69" t="str">
        <f t="shared" si="808"/>
        <v/>
      </c>
      <c r="BE1287" s="69" t="str">
        <f t="shared" si="821"/>
        <v/>
      </c>
      <c r="BT1287" s="138" t="str">
        <f t="shared" ca="1" si="822"/>
        <v/>
      </c>
      <c r="BU1287" s="139" t="str">
        <f t="shared" ca="1" si="823"/>
        <v/>
      </c>
      <c r="BW1287" s="138" t="str">
        <f t="shared" si="824"/>
        <v/>
      </c>
      <c r="BX1287" s="104" t="str">
        <f t="shared" si="825"/>
        <v/>
      </c>
      <c r="BY1287" s="139" t="str">
        <f t="shared" si="826"/>
        <v/>
      </c>
      <c r="CA1287" s="138" t="str">
        <f t="shared" si="827"/>
        <v/>
      </c>
      <c r="CB1287" s="104" t="str">
        <f t="shared" si="828"/>
        <v/>
      </c>
      <c r="CC1287" s="139" t="str">
        <f t="shared" si="829"/>
        <v/>
      </c>
      <c r="CE1287" s="162" t="str">
        <f t="shared" si="830"/>
        <v/>
      </c>
      <c r="CF1287" s="163" t="str">
        <f t="shared" si="831"/>
        <v/>
      </c>
      <c r="CG1287" s="164" t="str">
        <f t="shared" si="832"/>
        <v/>
      </c>
      <c r="CI1287" s="162" t="str">
        <f t="shared" si="833"/>
        <v/>
      </c>
      <c r="CJ1287" s="163" t="str">
        <f t="shared" si="836"/>
        <v/>
      </c>
      <c r="CK1287" s="164" t="str">
        <f t="shared" si="837"/>
        <v/>
      </c>
      <c r="CM1287" s="169" t="str">
        <f t="shared" si="834"/>
        <v/>
      </c>
      <c r="CN1287" s="139" t="str">
        <f t="shared" si="835"/>
        <v/>
      </c>
      <c r="CP1287" s="41" t="str">
        <f>IF($CM1287="", "", COUNTIF($CM$11:$CM$3035, "&lt;"&amp;$CM1287)+1+COUNTIF($CM$11:$CM1287, $CM1287)-1)</f>
        <v/>
      </c>
    </row>
    <row r="1288" spans="1:94" x14ac:dyDescent="0.25">
      <c r="A1288" s="40"/>
      <c r="B1288" s="82" t="str">
        <f>IF($I1288="", "", IFERROR(INDEX('Job Database'!$AE$11:$AE$3035, MATCH($I1288, 'Job Database'!$X$11:$X$3035, 0)), ""))</f>
        <v/>
      </c>
      <c r="C1288" s="69" t="str">
        <f>IF($I1288="", "", IF(COUNTIF('Job Database'!$X$11:$X$3035, $I1288)=0, $AC$5, $AC$4))</f>
        <v/>
      </c>
      <c r="D1288" s="40"/>
      <c r="E1288" s="85" t="str">
        <f>IF($I1288="", "", IF(IFERROR(INDEX('Job Database'!$M$11:$M$3035, MATCH($I1288, 'Job Database'!$X$11:$X$3035, 0)), "")="", "", IFERROR(INDEX('Job Database'!$M$11:$M$3035, MATCH($I1288, 'Job Database'!$X$11:$X$3035, 0)), "")))</f>
        <v/>
      </c>
      <c r="F1288" s="40"/>
      <c r="G1288" s="88" t="str">
        <f t="shared" si="809"/>
        <v/>
      </c>
      <c r="H1288" s="40"/>
      <c r="I1288" s="24"/>
      <c r="J1288" s="34"/>
      <c r="K1288" s="106"/>
      <c r="L1288" s="79"/>
      <c r="M1288" s="34"/>
      <c r="N1288" s="79"/>
      <c r="O1288" s="31"/>
      <c r="P1288" s="53"/>
      <c r="Q1288" s="40"/>
      <c r="S1288" s="41" t="str">
        <f t="shared" si="797"/>
        <v/>
      </c>
      <c r="T1288" s="41" t="str">
        <f t="shared" si="798"/>
        <v/>
      </c>
      <c r="U1288" s="41" t="str">
        <f t="shared" si="810"/>
        <v/>
      </c>
      <c r="W1288" s="74" t="str">
        <f>IF('Job Database'!$X1288="", "", 'Job Database'!$X1288)</f>
        <v/>
      </c>
      <c r="Y1288" s="41" t="str">
        <f>IF($W1288="", "", IF(COUNTIF($I$11:$I$3035, $W1288)&gt;0, "", MAX($Y$10:$Y1287)+1))</f>
        <v/>
      </c>
      <c r="Z1288" s="41">
        <v>1278</v>
      </c>
      <c r="AA1288" s="58" t="str">
        <f t="shared" si="811"/>
        <v/>
      </c>
      <c r="AC1288" s="41" t="str">
        <f t="shared" si="799"/>
        <v/>
      </c>
      <c r="AE1288" s="41" t="str">
        <f t="shared" si="812"/>
        <v/>
      </c>
      <c r="AJ1288" s="154" t="str">
        <f t="shared" si="813"/>
        <v/>
      </c>
      <c r="AL1288" s="120" t="str">
        <f t="shared" si="814"/>
        <v/>
      </c>
      <c r="AM1288" s="104" t="str">
        <f t="shared" si="815"/>
        <v/>
      </c>
      <c r="AN1288" s="104" t="str">
        <f t="shared" si="816"/>
        <v/>
      </c>
      <c r="AO1288" s="104" t="str">
        <f t="shared" si="800"/>
        <v/>
      </c>
      <c r="AP1288" s="104" t="str">
        <f t="shared" si="801"/>
        <v/>
      </c>
      <c r="AQ1288" s="121" t="str">
        <f t="shared" si="817"/>
        <v/>
      </c>
      <c r="AS1288" s="88" t="str">
        <f t="shared" si="802"/>
        <v/>
      </c>
      <c r="AT1288" s="68" t="str">
        <f t="shared" si="818"/>
        <v/>
      </c>
      <c r="AU1288" s="68" t="str">
        <f t="shared" si="819"/>
        <v/>
      </c>
      <c r="AV1288" s="68" t="str">
        <f t="shared" si="820"/>
        <v/>
      </c>
      <c r="AW1288" s="88" t="str">
        <f t="shared" si="803"/>
        <v/>
      </c>
      <c r="AZ1288" s="88" t="str">
        <f t="shared" si="804"/>
        <v/>
      </c>
      <c r="BA1288" s="68" t="str">
        <f t="shared" si="805"/>
        <v/>
      </c>
      <c r="BB1288" s="68" t="str">
        <f t="shared" si="806"/>
        <v/>
      </c>
      <c r="BC1288" s="68" t="str">
        <f t="shared" si="807"/>
        <v/>
      </c>
      <c r="BD1288" s="69" t="str">
        <f t="shared" si="808"/>
        <v/>
      </c>
      <c r="BE1288" s="69" t="str">
        <f t="shared" si="821"/>
        <v/>
      </c>
      <c r="BT1288" s="138" t="str">
        <f t="shared" ca="1" si="822"/>
        <v/>
      </c>
      <c r="BU1288" s="139" t="str">
        <f t="shared" ca="1" si="823"/>
        <v/>
      </c>
      <c r="BW1288" s="138" t="str">
        <f t="shared" si="824"/>
        <v/>
      </c>
      <c r="BX1288" s="104" t="str">
        <f t="shared" si="825"/>
        <v/>
      </c>
      <c r="BY1288" s="139" t="str">
        <f t="shared" si="826"/>
        <v/>
      </c>
      <c r="CA1288" s="138" t="str">
        <f t="shared" si="827"/>
        <v/>
      </c>
      <c r="CB1288" s="104" t="str">
        <f t="shared" si="828"/>
        <v/>
      </c>
      <c r="CC1288" s="139" t="str">
        <f t="shared" si="829"/>
        <v/>
      </c>
      <c r="CE1288" s="162" t="str">
        <f t="shared" si="830"/>
        <v/>
      </c>
      <c r="CF1288" s="163" t="str">
        <f t="shared" si="831"/>
        <v/>
      </c>
      <c r="CG1288" s="164" t="str">
        <f t="shared" si="832"/>
        <v/>
      </c>
      <c r="CI1288" s="162" t="str">
        <f t="shared" si="833"/>
        <v/>
      </c>
      <c r="CJ1288" s="163" t="str">
        <f t="shared" si="836"/>
        <v/>
      </c>
      <c r="CK1288" s="164" t="str">
        <f t="shared" si="837"/>
        <v/>
      </c>
      <c r="CM1288" s="169" t="str">
        <f t="shared" si="834"/>
        <v/>
      </c>
      <c r="CN1288" s="139" t="str">
        <f t="shared" si="835"/>
        <v/>
      </c>
      <c r="CP1288" s="41" t="str">
        <f>IF($CM1288="", "", COUNTIF($CM$11:$CM$3035, "&lt;"&amp;$CM1288)+1+COUNTIF($CM$11:$CM1288, $CM1288)-1)</f>
        <v/>
      </c>
    </row>
    <row r="1289" spans="1:94" x14ac:dyDescent="0.25">
      <c r="A1289" s="40"/>
      <c r="B1289" s="82" t="str">
        <f>IF($I1289="", "", IFERROR(INDEX('Job Database'!$AE$11:$AE$3035, MATCH($I1289, 'Job Database'!$X$11:$X$3035, 0)), ""))</f>
        <v/>
      </c>
      <c r="C1289" s="69" t="str">
        <f>IF($I1289="", "", IF(COUNTIF('Job Database'!$X$11:$X$3035, $I1289)=0, $AC$5, $AC$4))</f>
        <v/>
      </c>
      <c r="D1289" s="40"/>
      <c r="E1289" s="85" t="str">
        <f>IF($I1289="", "", IF(IFERROR(INDEX('Job Database'!$M$11:$M$3035, MATCH($I1289, 'Job Database'!$X$11:$X$3035, 0)), "")="", "", IFERROR(INDEX('Job Database'!$M$11:$M$3035, MATCH($I1289, 'Job Database'!$X$11:$X$3035, 0)), "")))</f>
        <v/>
      </c>
      <c r="F1289" s="40"/>
      <c r="G1289" s="88" t="str">
        <f t="shared" si="809"/>
        <v/>
      </c>
      <c r="H1289" s="40"/>
      <c r="I1289" s="24"/>
      <c r="J1289" s="34"/>
      <c r="K1289" s="106"/>
      <c r="L1289" s="79"/>
      <c r="M1289" s="34"/>
      <c r="N1289" s="79"/>
      <c r="O1289" s="31"/>
      <c r="P1289" s="53"/>
      <c r="Q1289" s="40"/>
      <c r="S1289" s="41" t="str">
        <f t="shared" si="797"/>
        <v/>
      </c>
      <c r="T1289" s="41" t="str">
        <f t="shared" si="798"/>
        <v/>
      </c>
      <c r="U1289" s="41" t="str">
        <f t="shared" si="810"/>
        <v/>
      </c>
      <c r="W1289" s="74" t="str">
        <f>IF('Job Database'!$X1289="", "", 'Job Database'!$X1289)</f>
        <v/>
      </c>
      <c r="Y1289" s="41" t="str">
        <f>IF($W1289="", "", IF(COUNTIF($I$11:$I$3035, $W1289)&gt;0, "", MAX($Y$10:$Y1288)+1))</f>
        <v/>
      </c>
      <c r="Z1289" s="41">
        <v>1279</v>
      </c>
      <c r="AA1289" s="58" t="str">
        <f t="shared" si="811"/>
        <v/>
      </c>
      <c r="AC1289" s="41" t="str">
        <f t="shared" si="799"/>
        <v/>
      </c>
      <c r="AE1289" s="41" t="str">
        <f t="shared" si="812"/>
        <v/>
      </c>
      <c r="AJ1289" s="154" t="str">
        <f t="shared" si="813"/>
        <v/>
      </c>
      <c r="AL1289" s="120" t="str">
        <f t="shared" si="814"/>
        <v/>
      </c>
      <c r="AM1289" s="104" t="str">
        <f t="shared" si="815"/>
        <v/>
      </c>
      <c r="AN1289" s="104" t="str">
        <f t="shared" si="816"/>
        <v/>
      </c>
      <c r="AO1289" s="104" t="str">
        <f t="shared" si="800"/>
        <v/>
      </c>
      <c r="AP1289" s="104" t="str">
        <f t="shared" si="801"/>
        <v/>
      </c>
      <c r="AQ1289" s="121" t="str">
        <f t="shared" si="817"/>
        <v/>
      </c>
      <c r="AS1289" s="88" t="str">
        <f t="shared" si="802"/>
        <v/>
      </c>
      <c r="AT1289" s="68" t="str">
        <f t="shared" si="818"/>
        <v/>
      </c>
      <c r="AU1289" s="68" t="str">
        <f t="shared" si="819"/>
        <v/>
      </c>
      <c r="AV1289" s="68" t="str">
        <f t="shared" si="820"/>
        <v/>
      </c>
      <c r="AW1289" s="88" t="str">
        <f t="shared" si="803"/>
        <v/>
      </c>
      <c r="AZ1289" s="88" t="str">
        <f t="shared" si="804"/>
        <v/>
      </c>
      <c r="BA1289" s="68" t="str">
        <f t="shared" si="805"/>
        <v/>
      </c>
      <c r="BB1289" s="68" t="str">
        <f t="shared" si="806"/>
        <v/>
      </c>
      <c r="BC1289" s="68" t="str">
        <f t="shared" si="807"/>
        <v/>
      </c>
      <c r="BD1289" s="69" t="str">
        <f t="shared" si="808"/>
        <v/>
      </c>
      <c r="BE1289" s="69" t="str">
        <f t="shared" si="821"/>
        <v/>
      </c>
      <c r="BT1289" s="138" t="str">
        <f t="shared" ca="1" si="822"/>
        <v/>
      </c>
      <c r="BU1289" s="139" t="str">
        <f t="shared" ca="1" si="823"/>
        <v/>
      </c>
      <c r="BW1289" s="138" t="str">
        <f t="shared" si="824"/>
        <v/>
      </c>
      <c r="BX1289" s="104" t="str">
        <f t="shared" si="825"/>
        <v/>
      </c>
      <c r="BY1289" s="139" t="str">
        <f t="shared" si="826"/>
        <v/>
      </c>
      <c r="CA1289" s="138" t="str">
        <f t="shared" si="827"/>
        <v/>
      </c>
      <c r="CB1289" s="104" t="str">
        <f t="shared" si="828"/>
        <v/>
      </c>
      <c r="CC1289" s="139" t="str">
        <f t="shared" si="829"/>
        <v/>
      </c>
      <c r="CE1289" s="162" t="str">
        <f t="shared" si="830"/>
        <v/>
      </c>
      <c r="CF1289" s="163" t="str">
        <f t="shared" si="831"/>
        <v/>
      </c>
      <c r="CG1289" s="164" t="str">
        <f t="shared" si="832"/>
        <v/>
      </c>
      <c r="CI1289" s="162" t="str">
        <f t="shared" si="833"/>
        <v/>
      </c>
      <c r="CJ1289" s="163" t="str">
        <f t="shared" si="836"/>
        <v/>
      </c>
      <c r="CK1289" s="164" t="str">
        <f t="shared" si="837"/>
        <v/>
      </c>
      <c r="CM1289" s="169" t="str">
        <f t="shared" si="834"/>
        <v/>
      </c>
      <c r="CN1289" s="139" t="str">
        <f t="shared" si="835"/>
        <v/>
      </c>
      <c r="CP1289" s="41" t="str">
        <f>IF($CM1289="", "", COUNTIF($CM$11:$CM$3035, "&lt;"&amp;$CM1289)+1+COUNTIF($CM$11:$CM1289, $CM1289)-1)</f>
        <v/>
      </c>
    </row>
    <row r="1290" spans="1:94" x14ac:dyDescent="0.25">
      <c r="A1290" s="40"/>
      <c r="B1290" s="82" t="str">
        <f>IF($I1290="", "", IFERROR(INDEX('Job Database'!$AE$11:$AE$3035, MATCH($I1290, 'Job Database'!$X$11:$X$3035, 0)), ""))</f>
        <v/>
      </c>
      <c r="C1290" s="69" t="str">
        <f>IF($I1290="", "", IF(COUNTIF('Job Database'!$X$11:$X$3035, $I1290)=0, $AC$5, $AC$4))</f>
        <v/>
      </c>
      <c r="D1290" s="40"/>
      <c r="E1290" s="85" t="str">
        <f>IF($I1290="", "", IF(IFERROR(INDEX('Job Database'!$M$11:$M$3035, MATCH($I1290, 'Job Database'!$X$11:$X$3035, 0)), "")="", "", IFERROR(INDEX('Job Database'!$M$11:$M$3035, MATCH($I1290, 'Job Database'!$X$11:$X$3035, 0)), "")))</f>
        <v/>
      </c>
      <c r="F1290" s="40"/>
      <c r="G1290" s="88" t="str">
        <f t="shared" si="809"/>
        <v/>
      </c>
      <c r="H1290" s="40"/>
      <c r="I1290" s="24"/>
      <c r="J1290" s="34"/>
      <c r="K1290" s="106"/>
      <c r="L1290" s="79"/>
      <c r="M1290" s="34"/>
      <c r="N1290" s="79"/>
      <c r="O1290" s="31"/>
      <c r="P1290" s="53"/>
      <c r="Q1290" s="40"/>
      <c r="S1290" s="41" t="str">
        <f t="shared" si="797"/>
        <v/>
      </c>
      <c r="T1290" s="41" t="str">
        <f t="shared" si="798"/>
        <v/>
      </c>
      <c r="U1290" s="41" t="str">
        <f t="shared" si="810"/>
        <v/>
      </c>
      <c r="W1290" s="74" t="str">
        <f>IF('Job Database'!$X1290="", "", 'Job Database'!$X1290)</f>
        <v/>
      </c>
      <c r="Y1290" s="41" t="str">
        <f>IF($W1290="", "", IF(COUNTIF($I$11:$I$3035, $W1290)&gt;0, "", MAX($Y$10:$Y1289)+1))</f>
        <v/>
      </c>
      <c r="Z1290" s="41">
        <v>1280</v>
      </c>
      <c r="AA1290" s="58" t="str">
        <f t="shared" si="811"/>
        <v/>
      </c>
      <c r="AC1290" s="41" t="str">
        <f t="shared" si="799"/>
        <v/>
      </c>
      <c r="AE1290" s="41" t="str">
        <f t="shared" si="812"/>
        <v/>
      </c>
      <c r="AJ1290" s="154" t="str">
        <f t="shared" si="813"/>
        <v/>
      </c>
      <c r="AL1290" s="120" t="str">
        <f t="shared" si="814"/>
        <v/>
      </c>
      <c r="AM1290" s="104" t="str">
        <f t="shared" si="815"/>
        <v/>
      </c>
      <c r="AN1290" s="104" t="str">
        <f t="shared" si="816"/>
        <v/>
      </c>
      <c r="AO1290" s="104" t="str">
        <f t="shared" si="800"/>
        <v/>
      </c>
      <c r="AP1290" s="104" t="str">
        <f t="shared" si="801"/>
        <v/>
      </c>
      <c r="AQ1290" s="121" t="str">
        <f t="shared" si="817"/>
        <v/>
      </c>
      <c r="AS1290" s="88" t="str">
        <f t="shared" si="802"/>
        <v/>
      </c>
      <c r="AT1290" s="68" t="str">
        <f t="shared" si="818"/>
        <v/>
      </c>
      <c r="AU1290" s="68" t="str">
        <f t="shared" si="819"/>
        <v/>
      </c>
      <c r="AV1290" s="68" t="str">
        <f t="shared" si="820"/>
        <v/>
      </c>
      <c r="AW1290" s="88" t="str">
        <f t="shared" si="803"/>
        <v/>
      </c>
      <c r="AZ1290" s="88" t="str">
        <f t="shared" si="804"/>
        <v/>
      </c>
      <c r="BA1290" s="68" t="str">
        <f t="shared" si="805"/>
        <v/>
      </c>
      <c r="BB1290" s="68" t="str">
        <f t="shared" si="806"/>
        <v/>
      </c>
      <c r="BC1290" s="68" t="str">
        <f t="shared" si="807"/>
        <v/>
      </c>
      <c r="BD1290" s="69" t="str">
        <f t="shared" si="808"/>
        <v/>
      </c>
      <c r="BE1290" s="69" t="str">
        <f t="shared" si="821"/>
        <v/>
      </c>
      <c r="BT1290" s="138" t="str">
        <f t="shared" ca="1" si="822"/>
        <v/>
      </c>
      <c r="BU1290" s="139" t="str">
        <f t="shared" ca="1" si="823"/>
        <v/>
      </c>
      <c r="BW1290" s="138" t="str">
        <f t="shared" si="824"/>
        <v/>
      </c>
      <c r="BX1290" s="104" t="str">
        <f t="shared" si="825"/>
        <v/>
      </c>
      <c r="BY1290" s="139" t="str">
        <f t="shared" si="826"/>
        <v/>
      </c>
      <c r="CA1290" s="138" t="str">
        <f t="shared" si="827"/>
        <v/>
      </c>
      <c r="CB1290" s="104" t="str">
        <f t="shared" si="828"/>
        <v/>
      </c>
      <c r="CC1290" s="139" t="str">
        <f t="shared" si="829"/>
        <v/>
      </c>
      <c r="CE1290" s="162" t="str">
        <f t="shared" si="830"/>
        <v/>
      </c>
      <c r="CF1290" s="163" t="str">
        <f t="shared" si="831"/>
        <v/>
      </c>
      <c r="CG1290" s="164" t="str">
        <f t="shared" si="832"/>
        <v/>
      </c>
      <c r="CI1290" s="162" t="str">
        <f t="shared" si="833"/>
        <v/>
      </c>
      <c r="CJ1290" s="163" t="str">
        <f t="shared" si="836"/>
        <v/>
      </c>
      <c r="CK1290" s="164" t="str">
        <f t="shared" si="837"/>
        <v/>
      </c>
      <c r="CM1290" s="169" t="str">
        <f t="shared" si="834"/>
        <v/>
      </c>
      <c r="CN1290" s="139" t="str">
        <f t="shared" si="835"/>
        <v/>
      </c>
      <c r="CP1290" s="41" t="str">
        <f>IF($CM1290="", "", COUNTIF($CM$11:$CM$3035, "&lt;"&amp;$CM1290)+1+COUNTIF($CM$11:$CM1290, $CM1290)-1)</f>
        <v/>
      </c>
    </row>
    <row r="1291" spans="1:94" x14ac:dyDescent="0.25">
      <c r="A1291" s="40"/>
      <c r="B1291" s="82" t="str">
        <f>IF($I1291="", "", IFERROR(INDEX('Job Database'!$AE$11:$AE$3035, MATCH($I1291, 'Job Database'!$X$11:$X$3035, 0)), ""))</f>
        <v/>
      </c>
      <c r="C1291" s="69" t="str">
        <f>IF($I1291="", "", IF(COUNTIF('Job Database'!$X$11:$X$3035, $I1291)=0, $AC$5, $AC$4))</f>
        <v/>
      </c>
      <c r="D1291" s="40"/>
      <c r="E1291" s="85" t="str">
        <f>IF($I1291="", "", IF(IFERROR(INDEX('Job Database'!$M$11:$M$3035, MATCH($I1291, 'Job Database'!$X$11:$X$3035, 0)), "")="", "", IFERROR(INDEX('Job Database'!$M$11:$M$3035, MATCH($I1291, 'Job Database'!$X$11:$X$3035, 0)), "")))</f>
        <v/>
      </c>
      <c r="F1291" s="40"/>
      <c r="G1291" s="88" t="str">
        <f t="shared" si="809"/>
        <v/>
      </c>
      <c r="H1291" s="40"/>
      <c r="I1291" s="24"/>
      <c r="J1291" s="34"/>
      <c r="K1291" s="106"/>
      <c r="L1291" s="79"/>
      <c r="M1291" s="34"/>
      <c r="N1291" s="79"/>
      <c r="O1291" s="31"/>
      <c r="P1291" s="53"/>
      <c r="Q1291" s="40"/>
      <c r="S1291" s="41" t="str">
        <f t="shared" ref="S1291:S1354" si="838">IF($K1291="", "", IF($AG$5&lt;=$K1291, "X", ""))</f>
        <v/>
      </c>
      <c r="T1291" s="41" t="str">
        <f t="shared" ref="T1291:T1354" si="839">IF($K1291="", "", IF($AG$5&gt;$K1291, "X", ""))</f>
        <v/>
      </c>
      <c r="U1291" s="41" t="str">
        <f t="shared" si="810"/>
        <v/>
      </c>
      <c r="W1291" s="74" t="str">
        <f>IF('Job Database'!$X1291="", "", 'Job Database'!$X1291)</f>
        <v/>
      </c>
      <c r="Y1291" s="41" t="str">
        <f>IF($W1291="", "", IF(COUNTIF($I$11:$I$3035, $W1291)&gt;0, "", MAX($Y$10:$Y1290)+1))</f>
        <v/>
      </c>
      <c r="Z1291" s="41">
        <v>1281</v>
      </c>
      <c r="AA1291" s="58" t="str">
        <f t="shared" si="811"/>
        <v/>
      </c>
      <c r="AC1291" s="41" t="str">
        <f t="shared" ref="AC1291:AC1354" si="840">IF($I1291="", "", IF(COUNTIF($W$11:$W$3035, $I1291)=0, "X", ""))</f>
        <v/>
      </c>
      <c r="AE1291" s="41" t="str">
        <f t="shared" si="812"/>
        <v/>
      </c>
      <c r="AJ1291" s="154" t="str">
        <f t="shared" si="813"/>
        <v/>
      </c>
      <c r="AL1291" s="120" t="str">
        <f t="shared" si="814"/>
        <v/>
      </c>
      <c r="AM1291" s="104" t="str">
        <f t="shared" si="815"/>
        <v/>
      </c>
      <c r="AN1291" s="104" t="str">
        <f t="shared" si="816"/>
        <v/>
      </c>
      <c r="AO1291" s="104" t="str">
        <f t="shared" ref="AO1291:AO1354" si="841">IF(COUNTIF($AZ1291:$BE1291, $AZ$5)&gt;0, "X", "")</f>
        <v/>
      </c>
      <c r="AP1291" s="104" t="str">
        <f t="shared" ref="AP1291:AP1354" si="842">IF(COUNTIF($AZ1291:$BE1291, $AZ$4)&gt;0, "X", "")</f>
        <v/>
      </c>
      <c r="AQ1291" s="121" t="str">
        <f t="shared" si="817"/>
        <v/>
      </c>
      <c r="AS1291" s="88" t="str">
        <f t="shared" ref="AS1291:AS1354" si="843">IF(OR(NOT(J1291=""), E1291="", NOT($O1291=""), NOT($P1291="")), "", NETWORKDAYS(E1291, $AG$5, $BJ$34:$BJ$57))</f>
        <v/>
      </c>
      <c r="AT1291" s="68" t="str">
        <f t="shared" si="818"/>
        <v/>
      </c>
      <c r="AU1291" s="68" t="str">
        <f t="shared" si="819"/>
        <v/>
      </c>
      <c r="AV1291" s="68" t="str">
        <f t="shared" si="820"/>
        <v/>
      </c>
      <c r="AW1291" s="88" t="str">
        <f t="shared" ref="AW1291:AW1354" si="844">IF(OR(NOT(O1291=""), N1291="", NOT($O1291=""), NOT($P1291="")), "", NETWORKDAYS(N1291, $AG$5, $BJ$34:$BJ$57))</f>
        <v/>
      </c>
      <c r="AZ1291" s="88" t="str">
        <f t="shared" ref="AZ1291:AZ1354" si="845">IF(OR(AS1291="", $U1291="X"), "", IF(AS1291&gt;=AS$7, $AZ$4, IF(AS1291&gt;=AS$9, $AZ$5, "")))</f>
        <v/>
      </c>
      <c r="BA1291" s="68" t="str">
        <f t="shared" ref="BA1291:BA1354" si="846">IF(OR(AT1291="", $U1291="X"), "", IF(AT1291&gt;=AT$7, $AZ$4, IF(AT1291&gt;=AT$9, $AZ$5, "")))</f>
        <v/>
      </c>
      <c r="BB1291" s="68" t="str">
        <f t="shared" ref="BB1291:BB1354" si="847">IF(OR(AU1291="", $U1291="X"), "", IF(AU1291&gt;=AU$7, $AZ$4, IF(AU1291&gt;=AU$9, $AZ$5, "")))</f>
        <v/>
      </c>
      <c r="BC1291" s="68" t="str">
        <f t="shared" ref="BC1291:BC1354" si="848">IF(OR(AV1291="", $U1291="X"), "", IF(AV1291&gt;=AV$7, $AZ$4, IF(AV1291&gt;=AV$9, $AZ$5, "")))</f>
        <v/>
      </c>
      <c r="BD1291" s="69" t="str">
        <f t="shared" ref="BD1291:BD1354" si="849">IF(OR(AW1291="", $U1291="X"), "", IF(AW1291&gt;=AW$7, $AZ$4, IF(AW1291&gt;=AW$9, $AZ$5, "")))</f>
        <v/>
      </c>
      <c r="BE1291" s="69" t="str">
        <f t="shared" si="821"/>
        <v/>
      </c>
      <c r="BT1291" s="138" t="str">
        <f t="shared" ca="1" si="822"/>
        <v/>
      </c>
      <c r="BU1291" s="139" t="str">
        <f t="shared" ca="1" si="823"/>
        <v/>
      </c>
      <c r="BW1291" s="138" t="str">
        <f t="shared" si="824"/>
        <v/>
      </c>
      <c r="BX1291" s="104" t="str">
        <f t="shared" si="825"/>
        <v/>
      </c>
      <c r="BY1291" s="139" t="str">
        <f t="shared" si="826"/>
        <v/>
      </c>
      <c r="CA1291" s="138" t="str">
        <f t="shared" si="827"/>
        <v/>
      </c>
      <c r="CB1291" s="104" t="str">
        <f t="shared" si="828"/>
        <v/>
      </c>
      <c r="CC1291" s="139" t="str">
        <f t="shared" si="829"/>
        <v/>
      </c>
      <c r="CE1291" s="162" t="str">
        <f t="shared" si="830"/>
        <v/>
      </c>
      <c r="CF1291" s="163" t="str">
        <f t="shared" si="831"/>
        <v/>
      </c>
      <c r="CG1291" s="164" t="str">
        <f t="shared" si="832"/>
        <v/>
      </c>
      <c r="CI1291" s="162" t="str">
        <f t="shared" si="833"/>
        <v/>
      </c>
      <c r="CJ1291" s="163" t="str">
        <f t="shared" si="836"/>
        <v/>
      </c>
      <c r="CK1291" s="164" t="str">
        <f t="shared" si="837"/>
        <v/>
      </c>
      <c r="CM1291" s="169" t="str">
        <f t="shared" si="834"/>
        <v/>
      </c>
      <c r="CN1291" s="139" t="str">
        <f t="shared" si="835"/>
        <v/>
      </c>
      <c r="CP1291" s="41" t="str">
        <f>IF($CM1291="", "", COUNTIF($CM$11:$CM$3035, "&lt;"&amp;$CM1291)+1+COUNTIF($CM$11:$CM1291, $CM1291)-1)</f>
        <v/>
      </c>
    </row>
    <row r="1292" spans="1:94" x14ac:dyDescent="0.25">
      <c r="A1292" s="40"/>
      <c r="B1292" s="82" t="str">
        <f>IF($I1292="", "", IFERROR(INDEX('Job Database'!$AE$11:$AE$3035, MATCH($I1292, 'Job Database'!$X$11:$X$3035, 0)), ""))</f>
        <v/>
      </c>
      <c r="C1292" s="69" t="str">
        <f>IF($I1292="", "", IF(COUNTIF('Job Database'!$X$11:$X$3035, $I1292)=0, $AC$5, $AC$4))</f>
        <v/>
      </c>
      <c r="D1292" s="40"/>
      <c r="E1292" s="85" t="str">
        <f>IF($I1292="", "", IF(IFERROR(INDEX('Job Database'!$M$11:$M$3035, MATCH($I1292, 'Job Database'!$X$11:$X$3035, 0)), "")="", "", IFERROR(INDEX('Job Database'!$M$11:$M$3035, MATCH($I1292, 'Job Database'!$X$11:$X$3035, 0)), "")))</f>
        <v/>
      </c>
      <c r="F1292" s="40"/>
      <c r="G1292" s="88" t="str">
        <f t="shared" ref="G1292:G1355" si="850">$AJ1292</f>
        <v/>
      </c>
      <c r="H1292" s="40"/>
      <c r="I1292" s="24"/>
      <c r="J1292" s="34"/>
      <c r="K1292" s="106"/>
      <c r="L1292" s="79"/>
      <c r="M1292" s="34"/>
      <c r="N1292" s="79"/>
      <c r="O1292" s="31"/>
      <c r="P1292" s="53"/>
      <c r="Q1292" s="40"/>
      <c r="S1292" s="41" t="str">
        <f t="shared" si="838"/>
        <v/>
      </c>
      <c r="T1292" s="41" t="str">
        <f t="shared" si="839"/>
        <v/>
      </c>
      <c r="U1292" s="41" t="str">
        <f t="shared" ref="U1292:U1355" si="851">IF(OR($S1292="X", $T1292="X"), "X", "")</f>
        <v/>
      </c>
      <c r="W1292" s="74" t="str">
        <f>IF('Job Database'!$X1292="", "", 'Job Database'!$X1292)</f>
        <v/>
      </c>
      <c r="Y1292" s="41" t="str">
        <f>IF($W1292="", "", IF(COUNTIF($I$11:$I$3035, $W1292)&gt;0, "", MAX($Y$10:$Y1291)+1))</f>
        <v/>
      </c>
      <c r="Z1292" s="41">
        <v>1282</v>
      </c>
      <c r="AA1292" s="58" t="str">
        <f t="shared" ref="AA1292:AA1355" si="852">IFERROR(INDEX($W$11:$W$3035, MATCH($Z1292, $Y$11:$Y$3035, 0)), "")</f>
        <v/>
      </c>
      <c r="AC1292" s="41" t="str">
        <f t="shared" si="840"/>
        <v/>
      </c>
      <c r="AE1292" s="41" t="str">
        <f t="shared" ref="AE1292:AE1355" si="853">IF($I1292="", "", IF(COUNTIF($I$11:$I$3035, $I1292)&gt;1, "X", ""))</f>
        <v/>
      </c>
      <c r="AJ1292" s="154" t="str">
        <f t="shared" ref="AJ1292:AJ1355" si="854">IFERROR(INDEX($AL$10:$AQ$10, $AK$10, MATCH("X", $AL1292:$AQ1292, 0)), "")</f>
        <v/>
      </c>
      <c r="AL1292" s="120" t="str">
        <f t="shared" ref="AL1292:AL1355" si="855">IF(AND(OR($O1292=$AG$15, $O1292=$AG$16), $P1292=$AH$11), "X", "")</f>
        <v/>
      </c>
      <c r="AM1292" s="104" t="str">
        <f t="shared" ref="AM1292:AM1355" si="856">IF(AND(OR($O1292=$AG$15, $O1292=$AG$16), $P1292=$AH$13), "X", "")</f>
        <v/>
      </c>
      <c r="AN1292" s="104" t="str">
        <f t="shared" ref="AN1292:AN1355" si="857">IF(AND(AL1292="", AM1292="", AP1292="", AQ1292="", AO1292="", NOT($I1292="")), "X", "")</f>
        <v/>
      </c>
      <c r="AO1292" s="104" t="str">
        <f t="shared" si="841"/>
        <v/>
      </c>
      <c r="AP1292" s="104" t="str">
        <f t="shared" si="842"/>
        <v/>
      </c>
      <c r="AQ1292" s="121" t="str">
        <f t="shared" ref="AQ1292:AQ1355" si="858">IF(COUNTIF($AG$11:$AG$14, $O1292)&gt;0, "X", "")</f>
        <v/>
      </c>
      <c r="AS1292" s="88" t="str">
        <f t="shared" si="843"/>
        <v/>
      </c>
      <c r="AT1292" s="68" t="str">
        <f t="shared" ref="AT1292:AT1355" si="859">IF(OR($J1292="", NOT(L1292=""), NOT($O1292=""), NOT($P1292="")), "", NETWORKDAYS($J1292, $AG$5, $BJ$34:$BJ$57))</f>
        <v/>
      </c>
      <c r="AU1292" s="68" t="str">
        <f t="shared" ref="AU1292:AU1355" si="860">IF(OR($L1292="", NOT(M1292=""), NOT($O1292=""), NOT($P1292="")), "", NETWORKDAYS($L1292, $AG$5, $BJ$34:$BJ$57))</f>
        <v/>
      </c>
      <c r="AV1292" s="68" t="str">
        <f t="shared" ref="AV1292:AV1355" si="861">IF(OR($M1292="", NOT(N1292=""), NOT($O1292=""), NOT($P1292="")), "", NETWORKDAYS($M1292, $AG$5, $BJ$34:$BJ$57))</f>
        <v/>
      </c>
      <c r="AW1292" s="88" t="str">
        <f t="shared" si="844"/>
        <v/>
      </c>
      <c r="AZ1292" s="88" t="str">
        <f t="shared" si="845"/>
        <v/>
      </c>
      <c r="BA1292" s="68" t="str">
        <f t="shared" si="846"/>
        <v/>
      </c>
      <c r="BB1292" s="68" t="str">
        <f t="shared" si="847"/>
        <v/>
      </c>
      <c r="BC1292" s="68" t="str">
        <f t="shared" si="848"/>
        <v/>
      </c>
      <c r="BD1292" s="69" t="str">
        <f t="shared" si="849"/>
        <v/>
      </c>
      <c r="BE1292" s="69" t="str">
        <f t="shared" ref="BE1292:BE1355" si="862">BD1292</f>
        <v/>
      </c>
      <c r="BT1292" s="138" t="str">
        <f t="shared" ref="BT1292:BT1355" ca="1" si="863">IF($BU1292="X", "", IF(COUNTIF($CA1292:$CC1292, "X")&gt;0, "X", ""))</f>
        <v/>
      </c>
      <c r="BU1292" s="139" t="str">
        <f t="shared" ref="BU1292:BU1355" ca="1" si="864">IF(OR($L1292=$AG$5, $M1292=$AG$5, $N1292=$AG$5), "X", "")</f>
        <v/>
      </c>
      <c r="BW1292" s="138" t="str">
        <f t="shared" ref="BW1292:BW1355" si="865">IF(L1292="", "", NETWORKDAYS($AG$5, L1292, $BJ$34:$BJ$57))</f>
        <v/>
      </c>
      <c r="BX1292" s="104" t="str">
        <f t="shared" ref="BX1292:BX1355" si="866">IF(M1292="", "", NETWORKDAYS($AG$5, M1292, $BJ$34:$BJ$57))</f>
        <v/>
      </c>
      <c r="BY1292" s="139" t="str">
        <f t="shared" ref="BY1292:BY1355" si="867">IF(N1292="", "", NETWORKDAYS($AG$5, N1292, $BJ$34:$BJ$57))</f>
        <v/>
      </c>
      <c r="CA1292" s="138" t="str">
        <f t="shared" ref="CA1292:CA1355" si="868">IF(BW1292&lt;0, "", IF(BW1292&lt;=$CA$9, "X", ""))</f>
        <v/>
      </c>
      <c r="CB1292" s="104" t="str">
        <f t="shared" ref="CB1292:CB1355" si="869">IF(BX1292&lt;0, "", IF(BX1292&lt;=$CA$9, "X", ""))</f>
        <v/>
      </c>
      <c r="CC1292" s="139" t="str">
        <f t="shared" ref="CC1292:CC1355" si="870">IF(BY1292&lt;0, "", IF(BY1292&lt;=$CA$9, "X", ""))</f>
        <v/>
      </c>
      <c r="CE1292" s="162" t="str">
        <f t="shared" ref="CE1292:CE1355" si="871">IF(L1292="", "", IF(L1292=$AG$5, L1292, ""))</f>
        <v/>
      </c>
      <c r="CF1292" s="163" t="str">
        <f t="shared" ref="CF1292:CF1355" si="872">IF(M1292="", "", IF(M1292=$AG$5, M1292, ""))</f>
        <v/>
      </c>
      <c r="CG1292" s="164" t="str">
        <f t="shared" ref="CG1292:CG1355" si="873">IF(N1292="", "", IF(N1292=$AG$5, N1292, ""))</f>
        <v/>
      </c>
      <c r="CI1292" s="162" t="str">
        <f t="shared" ref="CI1292:CI1355" si="874">IF(CA1292="", "", L1292)</f>
        <v/>
      </c>
      <c r="CJ1292" s="163" t="str">
        <f t="shared" si="836"/>
        <v/>
      </c>
      <c r="CK1292" s="164" t="str">
        <f t="shared" si="837"/>
        <v/>
      </c>
      <c r="CM1292" s="169" t="str">
        <f t="shared" ref="CM1292:CM1355" si="875">IF(NOT($CE1292=""), $CE1292, IF(NOT($CF1292=""), $CF1292, IF(NOT($CG1292=""), $CG1292, IF(NOT($CI1292=""), $CI1292, IF(NOT($CJ1292=""), $CJ1292, IF(NOT($CK1292=""), $CK1292, ""))))))</f>
        <v/>
      </c>
      <c r="CN1292" s="139" t="str">
        <f t="shared" ref="CN1292:CN1355" si="876">IF(NOT($CE1292=""), "TODAY - 1st Interview", IF(NOT($CF1292=""), "TODAY - 2nd Interview", IF(NOT($CG1292=""), "TODAY - 3rd Interview", IF(NOT($CI1292=""), "Alert - 1st Interview", IF(NOT($CJ1292=""), "Alert - 2nd Interview", IF(NOT($CK1292=""), "Alert - 3rd Interview", ""))))))</f>
        <v/>
      </c>
      <c r="CP1292" s="41" t="str">
        <f>IF($CM1292="", "", COUNTIF($CM$11:$CM$3035, "&lt;"&amp;$CM1292)+1+COUNTIF($CM$11:$CM1292, $CM1292)-1)</f>
        <v/>
      </c>
    </row>
    <row r="1293" spans="1:94" x14ac:dyDescent="0.25">
      <c r="A1293" s="40"/>
      <c r="B1293" s="82" t="str">
        <f>IF($I1293="", "", IFERROR(INDEX('Job Database'!$AE$11:$AE$3035, MATCH($I1293, 'Job Database'!$X$11:$X$3035, 0)), ""))</f>
        <v/>
      </c>
      <c r="C1293" s="69" t="str">
        <f>IF($I1293="", "", IF(COUNTIF('Job Database'!$X$11:$X$3035, $I1293)=0, $AC$5, $AC$4))</f>
        <v/>
      </c>
      <c r="D1293" s="40"/>
      <c r="E1293" s="85" t="str">
        <f>IF($I1293="", "", IF(IFERROR(INDEX('Job Database'!$M$11:$M$3035, MATCH($I1293, 'Job Database'!$X$11:$X$3035, 0)), "")="", "", IFERROR(INDEX('Job Database'!$M$11:$M$3035, MATCH($I1293, 'Job Database'!$X$11:$X$3035, 0)), "")))</f>
        <v/>
      </c>
      <c r="F1293" s="40"/>
      <c r="G1293" s="88" t="str">
        <f t="shared" si="850"/>
        <v/>
      </c>
      <c r="H1293" s="40"/>
      <c r="I1293" s="24"/>
      <c r="J1293" s="34"/>
      <c r="K1293" s="106"/>
      <c r="L1293" s="79"/>
      <c r="M1293" s="34"/>
      <c r="N1293" s="79"/>
      <c r="O1293" s="31"/>
      <c r="P1293" s="53"/>
      <c r="Q1293" s="40"/>
      <c r="S1293" s="41" t="str">
        <f t="shared" si="838"/>
        <v/>
      </c>
      <c r="T1293" s="41" t="str">
        <f t="shared" si="839"/>
        <v/>
      </c>
      <c r="U1293" s="41" t="str">
        <f t="shared" si="851"/>
        <v/>
      </c>
      <c r="W1293" s="74" t="str">
        <f>IF('Job Database'!$X1293="", "", 'Job Database'!$X1293)</f>
        <v/>
      </c>
      <c r="Y1293" s="41" t="str">
        <f>IF($W1293="", "", IF(COUNTIF($I$11:$I$3035, $W1293)&gt;0, "", MAX($Y$10:$Y1292)+1))</f>
        <v/>
      </c>
      <c r="Z1293" s="41">
        <v>1283</v>
      </c>
      <c r="AA1293" s="58" t="str">
        <f t="shared" si="852"/>
        <v/>
      </c>
      <c r="AC1293" s="41" t="str">
        <f t="shared" si="840"/>
        <v/>
      </c>
      <c r="AE1293" s="41" t="str">
        <f t="shared" si="853"/>
        <v/>
      </c>
      <c r="AJ1293" s="154" t="str">
        <f t="shared" si="854"/>
        <v/>
      </c>
      <c r="AL1293" s="120" t="str">
        <f t="shared" si="855"/>
        <v/>
      </c>
      <c r="AM1293" s="104" t="str">
        <f t="shared" si="856"/>
        <v/>
      </c>
      <c r="AN1293" s="104" t="str">
        <f t="shared" si="857"/>
        <v/>
      </c>
      <c r="AO1293" s="104" t="str">
        <f t="shared" si="841"/>
        <v/>
      </c>
      <c r="AP1293" s="104" t="str">
        <f t="shared" si="842"/>
        <v/>
      </c>
      <c r="AQ1293" s="121" t="str">
        <f t="shared" si="858"/>
        <v/>
      </c>
      <c r="AS1293" s="88" t="str">
        <f t="shared" si="843"/>
        <v/>
      </c>
      <c r="AT1293" s="68" t="str">
        <f t="shared" si="859"/>
        <v/>
      </c>
      <c r="AU1293" s="68" t="str">
        <f t="shared" si="860"/>
        <v/>
      </c>
      <c r="AV1293" s="68" t="str">
        <f t="shared" si="861"/>
        <v/>
      </c>
      <c r="AW1293" s="88" t="str">
        <f t="shared" si="844"/>
        <v/>
      </c>
      <c r="AZ1293" s="88" t="str">
        <f t="shared" si="845"/>
        <v/>
      </c>
      <c r="BA1293" s="68" t="str">
        <f t="shared" si="846"/>
        <v/>
      </c>
      <c r="BB1293" s="68" t="str">
        <f t="shared" si="847"/>
        <v/>
      </c>
      <c r="BC1293" s="68" t="str">
        <f t="shared" si="848"/>
        <v/>
      </c>
      <c r="BD1293" s="69" t="str">
        <f t="shared" si="849"/>
        <v/>
      </c>
      <c r="BE1293" s="69" t="str">
        <f t="shared" si="862"/>
        <v/>
      </c>
      <c r="BT1293" s="138" t="str">
        <f t="shared" ca="1" si="863"/>
        <v/>
      </c>
      <c r="BU1293" s="139" t="str">
        <f t="shared" ca="1" si="864"/>
        <v/>
      </c>
      <c r="BW1293" s="138" t="str">
        <f t="shared" si="865"/>
        <v/>
      </c>
      <c r="BX1293" s="104" t="str">
        <f t="shared" si="866"/>
        <v/>
      </c>
      <c r="BY1293" s="139" t="str">
        <f t="shared" si="867"/>
        <v/>
      </c>
      <c r="CA1293" s="138" t="str">
        <f t="shared" si="868"/>
        <v/>
      </c>
      <c r="CB1293" s="104" t="str">
        <f t="shared" si="869"/>
        <v/>
      </c>
      <c r="CC1293" s="139" t="str">
        <f t="shared" si="870"/>
        <v/>
      </c>
      <c r="CE1293" s="162" t="str">
        <f t="shared" si="871"/>
        <v/>
      </c>
      <c r="CF1293" s="163" t="str">
        <f t="shared" si="872"/>
        <v/>
      </c>
      <c r="CG1293" s="164" t="str">
        <f t="shared" si="873"/>
        <v/>
      </c>
      <c r="CI1293" s="162" t="str">
        <f t="shared" si="874"/>
        <v/>
      </c>
      <c r="CJ1293" s="163" t="str">
        <f t="shared" si="836"/>
        <v/>
      </c>
      <c r="CK1293" s="164" t="str">
        <f t="shared" si="837"/>
        <v/>
      </c>
      <c r="CM1293" s="169" t="str">
        <f t="shared" si="875"/>
        <v/>
      </c>
      <c r="CN1293" s="139" t="str">
        <f t="shared" si="876"/>
        <v/>
      </c>
      <c r="CP1293" s="41" t="str">
        <f>IF($CM1293="", "", COUNTIF($CM$11:$CM$3035, "&lt;"&amp;$CM1293)+1+COUNTIF($CM$11:$CM1293, $CM1293)-1)</f>
        <v/>
      </c>
    </row>
    <row r="1294" spans="1:94" x14ac:dyDescent="0.25">
      <c r="A1294" s="40"/>
      <c r="B1294" s="82" t="str">
        <f>IF($I1294="", "", IFERROR(INDEX('Job Database'!$AE$11:$AE$3035, MATCH($I1294, 'Job Database'!$X$11:$X$3035, 0)), ""))</f>
        <v/>
      </c>
      <c r="C1294" s="69" t="str">
        <f>IF($I1294="", "", IF(COUNTIF('Job Database'!$X$11:$X$3035, $I1294)=0, $AC$5, $AC$4))</f>
        <v/>
      </c>
      <c r="D1294" s="40"/>
      <c r="E1294" s="85" t="str">
        <f>IF($I1294="", "", IF(IFERROR(INDEX('Job Database'!$M$11:$M$3035, MATCH($I1294, 'Job Database'!$X$11:$X$3035, 0)), "")="", "", IFERROR(INDEX('Job Database'!$M$11:$M$3035, MATCH($I1294, 'Job Database'!$X$11:$X$3035, 0)), "")))</f>
        <v/>
      </c>
      <c r="F1294" s="40"/>
      <c r="G1294" s="88" t="str">
        <f t="shared" si="850"/>
        <v/>
      </c>
      <c r="H1294" s="40"/>
      <c r="I1294" s="24"/>
      <c r="J1294" s="34"/>
      <c r="K1294" s="106"/>
      <c r="L1294" s="79"/>
      <c r="M1294" s="34"/>
      <c r="N1294" s="79"/>
      <c r="O1294" s="31"/>
      <c r="P1294" s="53"/>
      <c r="Q1294" s="40"/>
      <c r="S1294" s="41" t="str">
        <f t="shared" si="838"/>
        <v/>
      </c>
      <c r="T1294" s="41" t="str">
        <f t="shared" si="839"/>
        <v/>
      </c>
      <c r="U1294" s="41" t="str">
        <f t="shared" si="851"/>
        <v/>
      </c>
      <c r="W1294" s="74" t="str">
        <f>IF('Job Database'!$X1294="", "", 'Job Database'!$X1294)</f>
        <v/>
      </c>
      <c r="Y1294" s="41" t="str">
        <f>IF($W1294="", "", IF(COUNTIF($I$11:$I$3035, $W1294)&gt;0, "", MAX($Y$10:$Y1293)+1))</f>
        <v/>
      </c>
      <c r="Z1294" s="41">
        <v>1284</v>
      </c>
      <c r="AA1294" s="58" t="str">
        <f t="shared" si="852"/>
        <v/>
      </c>
      <c r="AC1294" s="41" t="str">
        <f t="shared" si="840"/>
        <v/>
      </c>
      <c r="AE1294" s="41" t="str">
        <f t="shared" si="853"/>
        <v/>
      </c>
      <c r="AJ1294" s="154" t="str">
        <f t="shared" si="854"/>
        <v/>
      </c>
      <c r="AL1294" s="120" t="str">
        <f t="shared" si="855"/>
        <v/>
      </c>
      <c r="AM1294" s="104" t="str">
        <f t="shared" si="856"/>
        <v/>
      </c>
      <c r="AN1294" s="104" t="str">
        <f t="shared" si="857"/>
        <v/>
      </c>
      <c r="AO1294" s="104" t="str">
        <f t="shared" si="841"/>
        <v/>
      </c>
      <c r="AP1294" s="104" t="str">
        <f t="shared" si="842"/>
        <v/>
      </c>
      <c r="AQ1294" s="121" t="str">
        <f t="shared" si="858"/>
        <v/>
      </c>
      <c r="AS1294" s="88" t="str">
        <f t="shared" si="843"/>
        <v/>
      </c>
      <c r="AT1294" s="68" t="str">
        <f t="shared" si="859"/>
        <v/>
      </c>
      <c r="AU1294" s="68" t="str">
        <f t="shared" si="860"/>
        <v/>
      </c>
      <c r="AV1294" s="68" t="str">
        <f t="shared" si="861"/>
        <v/>
      </c>
      <c r="AW1294" s="88" t="str">
        <f t="shared" si="844"/>
        <v/>
      </c>
      <c r="AZ1294" s="88" t="str">
        <f t="shared" si="845"/>
        <v/>
      </c>
      <c r="BA1294" s="68" t="str">
        <f t="shared" si="846"/>
        <v/>
      </c>
      <c r="BB1294" s="68" t="str">
        <f t="shared" si="847"/>
        <v/>
      </c>
      <c r="BC1294" s="68" t="str">
        <f t="shared" si="848"/>
        <v/>
      </c>
      <c r="BD1294" s="69" t="str">
        <f t="shared" si="849"/>
        <v/>
      </c>
      <c r="BE1294" s="69" t="str">
        <f t="shared" si="862"/>
        <v/>
      </c>
      <c r="BT1294" s="138" t="str">
        <f t="shared" ca="1" si="863"/>
        <v/>
      </c>
      <c r="BU1294" s="139" t="str">
        <f t="shared" ca="1" si="864"/>
        <v/>
      </c>
      <c r="BW1294" s="138" t="str">
        <f t="shared" si="865"/>
        <v/>
      </c>
      <c r="BX1294" s="104" t="str">
        <f t="shared" si="866"/>
        <v/>
      </c>
      <c r="BY1294" s="139" t="str">
        <f t="shared" si="867"/>
        <v/>
      </c>
      <c r="CA1294" s="138" t="str">
        <f t="shared" si="868"/>
        <v/>
      </c>
      <c r="CB1294" s="104" t="str">
        <f t="shared" si="869"/>
        <v/>
      </c>
      <c r="CC1294" s="139" t="str">
        <f t="shared" si="870"/>
        <v/>
      </c>
      <c r="CE1294" s="162" t="str">
        <f t="shared" si="871"/>
        <v/>
      </c>
      <c r="CF1294" s="163" t="str">
        <f t="shared" si="872"/>
        <v/>
      </c>
      <c r="CG1294" s="164" t="str">
        <f t="shared" si="873"/>
        <v/>
      </c>
      <c r="CI1294" s="162" t="str">
        <f t="shared" si="874"/>
        <v/>
      </c>
      <c r="CJ1294" s="163" t="str">
        <f t="shared" si="836"/>
        <v/>
      </c>
      <c r="CK1294" s="164" t="str">
        <f t="shared" si="837"/>
        <v/>
      </c>
      <c r="CM1294" s="169" t="str">
        <f t="shared" si="875"/>
        <v/>
      </c>
      <c r="CN1294" s="139" t="str">
        <f t="shared" si="876"/>
        <v/>
      </c>
      <c r="CP1294" s="41" t="str">
        <f>IF($CM1294="", "", COUNTIF($CM$11:$CM$3035, "&lt;"&amp;$CM1294)+1+COUNTIF($CM$11:$CM1294, $CM1294)-1)</f>
        <v/>
      </c>
    </row>
    <row r="1295" spans="1:94" x14ac:dyDescent="0.25">
      <c r="A1295" s="40"/>
      <c r="B1295" s="82" t="str">
        <f>IF($I1295="", "", IFERROR(INDEX('Job Database'!$AE$11:$AE$3035, MATCH($I1295, 'Job Database'!$X$11:$X$3035, 0)), ""))</f>
        <v/>
      </c>
      <c r="C1295" s="69" t="str">
        <f>IF($I1295="", "", IF(COUNTIF('Job Database'!$X$11:$X$3035, $I1295)=0, $AC$5, $AC$4))</f>
        <v/>
      </c>
      <c r="D1295" s="40"/>
      <c r="E1295" s="85" t="str">
        <f>IF($I1295="", "", IF(IFERROR(INDEX('Job Database'!$M$11:$M$3035, MATCH($I1295, 'Job Database'!$X$11:$X$3035, 0)), "")="", "", IFERROR(INDEX('Job Database'!$M$11:$M$3035, MATCH($I1295, 'Job Database'!$X$11:$X$3035, 0)), "")))</f>
        <v/>
      </c>
      <c r="F1295" s="40"/>
      <c r="G1295" s="88" t="str">
        <f t="shared" si="850"/>
        <v/>
      </c>
      <c r="H1295" s="40"/>
      <c r="I1295" s="24"/>
      <c r="J1295" s="34"/>
      <c r="K1295" s="106"/>
      <c r="L1295" s="79"/>
      <c r="M1295" s="34"/>
      <c r="N1295" s="79"/>
      <c r="O1295" s="31"/>
      <c r="P1295" s="53"/>
      <c r="Q1295" s="40"/>
      <c r="S1295" s="41" t="str">
        <f t="shared" si="838"/>
        <v/>
      </c>
      <c r="T1295" s="41" t="str">
        <f t="shared" si="839"/>
        <v/>
      </c>
      <c r="U1295" s="41" t="str">
        <f t="shared" si="851"/>
        <v/>
      </c>
      <c r="W1295" s="74" t="str">
        <f>IF('Job Database'!$X1295="", "", 'Job Database'!$X1295)</f>
        <v/>
      </c>
      <c r="Y1295" s="41" t="str">
        <f>IF($W1295="", "", IF(COUNTIF($I$11:$I$3035, $W1295)&gt;0, "", MAX($Y$10:$Y1294)+1))</f>
        <v/>
      </c>
      <c r="Z1295" s="41">
        <v>1285</v>
      </c>
      <c r="AA1295" s="58" t="str">
        <f t="shared" si="852"/>
        <v/>
      </c>
      <c r="AC1295" s="41" t="str">
        <f t="shared" si="840"/>
        <v/>
      </c>
      <c r="AE1295" s="41" t="str">
        <f t="shared" si="853"/>
        <v/>
      </c>
      <c r="AJ1295" s="154" t="str">
        <f t="shared" si="854"/>
        <v/>
      </c>
      <c r="AL1295" s="120" t="str">
        <f t="shared" si="855"/>
        <v/>
      </c>
      <c r="AM1295" s="104" t="str">
        <f t="shared" si="856"/>
        <v/>
      </c>
      <c r="AN1295" s="104" t="str">
        <f t="shared" si="857"/>
        <v/>
      </c>
      <c r="AO1295" s="104" t="str">
        <f t="shared" si="841"/>
        <v/>
      </c>
      <c r="AP1295" s="104" t="str">
        <f t="shared" si="842"/>
        <v/>
      </c>
      <c r="AQ1295" s="121" t="str">
        <f t="shared" si="858"/>
        <v/>
      </c>
      <c r="AS1295" s="88" t="str">
        <f t="shared" si="843"/>
        <v/>
      </c>
      <c r="AT1295" s="68" t="str">
        <f t="shared" si="859"/>
        <v/>
      </c>
      <c r="AU1295" s="68" t="str">
        <f t="shared" si="860"/>
        <v/>
      </c>
      <c r="AV1295" s="68" t="str">
        <f t="shared" si="861"/>
        <v/>
      </c>
      <c r="AW1295" s="88" t="str">
        <f t="shared" si="844"/>
        <v/>
      </c>
      <c r="AZ1295" s="88" t="str">
        <f t="shared" si="845"/>
        <v/>
      </c>
      <c r="BA1295" s="68" t="str">
        <f t="shared" si="846"/>
        <v/>
      </c>
      <c r="BB1295" s="68" t="str">
        <f t="shared" si="847"/>
        <v/>
      </c>
      <c r="BC1295" s="68" t="str">
        <f t="shared" si="848"/>
        <v/>
      </c>
      <c r="BD1295" s="69" t="str">
        <f t="shared" si="849"/>
        <v/>
      </c>
      <c r="BE1295" s="69" t="str">
        <f t="shared" si="862"/>
        <v/>
      </c>
      <c r="BT1295" s="138" t="str">
        <f t="shared" ca="1" si="863"/>
        <v/>
      </c>
      <c r="BU1295" s="139" t="str">
        <f t="shared" ca="1" si="864"/>
        <v/>
      </c>
      <c r="BW1295" s="138" t="str">
        <f t="shared" si="865"/>
        <v/>
      </c>
      <c r="BX1295" s="104" t="str">
        <f t="shared" si="866"/>
        <v/>
      </c>
      <c r="BY1295" s="139" t="str">
        <f t="shared" si="867"/>
        <v/>
      </c>
      <c r="CA1295" s="138" t="str">
        <f t="shared" si="868"/>
        <v/>
      </c>
      <c r="CB1295" s="104" t="str">
        <f t="shared" si="869"/>
        <v/>
      </c>
      <c r="CC1295" s="139" t="str">
        <f t="shared" si="870"/>
        <v/>
      </c>
      <c r="CE1295" s="162" t="str">
        <f t="shared" si="871"/>
        <v/>
      </c>
      <c r="CF1295" s="163" t="str">
        <f t="shared" si="872"/>
        <v/>
      </c>
      <c r="CG1295" s="164" t="str">
        <f t="shared" si="873"/>
        <v/>
      </c>
      <c r="CI1295" s="162" t="str">
        <f t="shared" si="874"/>
        <v/>
      </c>
      <c r="CJ1295" s="163" t="str">
        <f t="shared" si="836"/>
        <v/>
      </c>
      <c r="CK1295" s="164" t="str">
        <f t="shared" si="837"/>
        <v/>
      </c>
      <c r="CM1295" s="169" t="str">
        <f t="shared" si="875"/>
        <v/>
      </c>
      <c r="CN1295" s="139" t="str">
        <f t="shared" si="876"/>
        <v/>
      </c>
      <c r="CP1295" s="41" t="str">
        <f>IF($CM1295="", "", COUNTIF($CM$11:$CM$3035, "&lt;"&amp;$CM1295)+1+COUNTIF($CM$11:$CM1295, $CM1295)-1)</f>
        <v/>
      </c>
    </row>
    <row r="1296" spans="1:94" x14ac:dyDescent="0.25">
      <c r="A1296" s="40"/>
      <c r="B1296" s="82" t="str">
        <f>IF($I1296="", "", IFERROR(INDEX('Job Database'!$AE$11:$AE$3035, MATCH($I1296, 'Job Database'!$X$11:$X$3035, 0)), ""))</f>
        <v/>
      </c>
      <c r="C1296" s="69" t="str">
        <f>IF($I1296="", "", IF(COUNTIF('Job Database'!$X$11:$X$3035, $I1296)=0, $AC$5, $AC$4))</f>
        <v/>
      </c>
      <c r="D1296" s="40"/>
      <c r="E1296" s="85" t="str">
        <f>IF($I1296="", "", IF(IFERROR(INDEX('Job Database'!$M$11:$M$3035, MATCH($I1296, 'Job Database'!$X$11:$X$3035, 0)), "")="", "", IFERROR(INDEX('Job Database'!$M$11:$M$3035, MATCH($I1296, 'Job Database'!$X$11:$X$3035, 0)), "")))</f>
        <v/>
      </c>
      <c r="F1296" s="40"/>
      <c r="G1296" s="88" t="str">
        <f t="shared" si="850"/>
        <v/>
      </c>
      <c r="H1296" s="40"/>
      <c r="I1296" s="24"/>
      <c r="J1296" s="34"/>
      <c r="K1296" s="106"/>
      <c r="L1296" s="79"/>
      <c r="M1296" s="34"/>
      <c r="N1296" s="79"/>
      <c r="O1296" s="31"/>
      <c r="P1296" s="53"/>
      <c r="Q1296" s="40"/>
      <c r="S1296" s="41" t="str">
        <f t="shared" si="838"/>
        <v/>
      </c>
      <c r="T1296" s="41" t="str">
        <f t="shared" si="839"/>
        <v/>
      </c>
      <c r="U1296" s="41" t="str">
        <f t="shared" si="851"/>
        <v/>
      </c>
      <c r="W1296" s="74" t="str">
        <f>IF('Job Database'!$X1296="", "", 'Job Database'!$X1296)</f>
        <v/>
      </c>
      <c r="Y1296" s="41" t="str">
        <f>IF($W1296="", "", IF(COUNTIF($I$11:$I$3035, $W1296)&gt;0, "", MAX($Y$10:$Y1295)+1))</f>
        <v/>
      </c>
      <c r="Z1296" s="41">
        <v>1286</v>
      </c>
      <c r="AA1296" s="58" t="str">
        <f t="shared" si="852"/>
        <v/>
      </c>
      <c r="AC1296" s="41" t="str">
        <f t="shared" si="840"/>
        <v/>
      </c>
      <c r="AE1296" s="41" t="str">
        <f t="shared" si="853"/>
        <v/>
      </c>
      <c r="AJ1296" s="154" t="str">
        <f t="shared" si="854"/>
        <v/>
      </c>
      <c r="AL1296" s="120" t="str">
        <f t="shared" si="855"/>
        <v/>
      </c>
      <c r="AM1296" s="104" t="str">
        <f t="shared" si="856"/>
        <v/>
      </c>
      <c r="AN1296" s="104" t="str">
        <f t="shared" si="857"/>
        <v/>
      </c>
      <c r="AO1296" s="104" t="str">
        <f t="shared" si="841"/>
        <v/>
      </c>
      <c r="AP1296" s="104" t="str">
        <f t="shared" si="842"/>
        <v/>
      </c>
      <c r="AQ1296" s="121" t="str">
        <f t="shared" si="858"/>
        <v/>
      </c>
      <c r="AS1296" s="88" t="str">
        <f t="shared" si="843"/>
        <v/>
      </c>
      <c r="AT1296" s="68" t="str">
        <f t="shared" si="859"/>
        <v/>
      </c>
      <c r="AU1296" s="68" t="str">
        <f t="shared" si="860"/>
        <v/>
      </c>
      <c r="AV1296" s="68" t="str">
        <f t="shared" si="861"/>
        <v/>
      </c>
      <c r="AW1296" s="88" t="str">
        <f t="shared" si="844"/>
        <v/>
      </c>
      <c r="AZ1296" s="88" t="str">
        <f t="shared" si="845"/>
        <v/>
      </c>
      <c r="BA1296" s="68" t="str">
        <f t="shared" si="846"/>
        <v/>
      </c>
      <c r="BB1296" s="68" t="str">
        <f t="shared" si="847"/>
        <v/>
      </c>
      <c r="BC1296" s="68" t="str">
        <f t="shared" si="848"/>
        <v/>
      </c>
      <c r="BD1296" s="69" t="str">
        <f t="shared" si="849"/>
        <v/>
      </c>
      <c r="BE1296" s="69" t="str">
        <f t="shared" si="862"/>
        <v/>
      </c>
      <c r="BT1296" s="138" t="str">
        <f t="shared" ca="1" si="863"/>
        <v/>
      </c>
      <c r="BU1296" s="139" t="str">
        <f t="shared" ca="1" si="864"/>
        <v/>
      </c>
      <c r="BW1296" s="138" t="str">
        <f t="shared" si="865"/>
        <v/>
      </c>
      <c r="BX1296" s="104" t="str">
        <f t="shared" si="866"/>
        <v/>
      </c>
      <c r="BY1296" s="139" t="str">
        <f t="shared" si="867"/>
        <v/>
      </c>
      <c r="CA1296" s="138" t="str">
        <f t="shared" si="868"/>
        <v/>
      </c>
      <c r="CB1296" s="104" t="str">
        <f t="shared" si="869"/>
        <v/>
      </c>
      <c r="CC1296" s="139" t="str">
        <f t="shared" si="870"/>
        <v/>
      </c>
      <c r="CE1296" s="162" t="str">
        <f t="shared" si="871"/>
        <v/>
      </c>
      <c r="CF1296" s="163" t="str">
        <f t="shared" si="872"/>
        <v/>
      </c>
      <c r="CG1296" s="164" t="str">
        <f t="shared" si="873"/>
        <v/>
      </c>
      <c r="CI1296" s="162" t="str">
        <f t="shared" si="874"/>
        <v/>
      </c>
      <c r="CJ1296" s="163" t="str">
        <f t="shared" si="836"/>
        <v/>
      </c>
      <c r="CK1296" s="164" t="str">
        <f t="shared" si="837"/>
        <v/>
      </c>
      <c r="CM1296" s="169" t="str">
        <f t="shared" si="875"/>
        <v/>
      </c>
      <c r="CN1296" s="139" t="str">
        <f t="shared" si="876"/>
        <v/>
      </c>
      <c r="CP1296" s="41" t="str">
        <f>IF($CM1296="", "", COUNTIF($CM$11:$CM$3035, "&lt;"&amp;$CM1296)+1+COUNTIF($CM$11:$CM1296, $CM1296)-1)</f>
        <v/>
      </c>
    </row>
    <row r="1297" spans="1:94" x14ac:dyDescent="0.25">
      <c r="A1297" s="40"/>
      <c r="B1297" s="82" t="str">
        <f>IF($I1297="", "", IFERROR(INDEX('Job Database'!$AE$11:$AE$3035, MATCH($I1297, 'Job Database'!$X$11:$X$3035, 0)), ""))</f>
        <v/>
      </c>
      <c r="C1297" s="69" t="str">
        <f>IF($I1297="", "", IF(COUNTIF('Job Database'!$X$11:$X$3035, $I1297)=0, $AC$5, $AC$4))</f>
        <v/>
      </c>
      <c r="D1297" s="40"/>
      <c r="E1297" s="85" t="str">
        <f>IF($I1297="", "", IF(IFERROR(INDEX('Job Database'!$M$11:$M$3035, MATCH($I1297, 'Job Database'!$X$11:$X$3035, 0)), "")="", "", IFERROR(INDEX('Job Database'!$M$11:$M$3035, MATCH($I1297, 'Job Database'!$X$11:$X$3035, 0)), "")))</f>
        <v/>
      </c>
      <c r="F1297" s="40"/>
      <c r="G1297" s="88" t="str">
        <f t="shared" si="850"/>
        <v/>
      </c>
      <c r="H1297" s="40"/>
      <c r="I1297" s="24"/>
      <c r="J1297" s="34"/>
      <c r="K1297" s="106"/>
      <c r="L1297" s="79"/>
      <c r="M1297" s="34"/>
      <c r="N1297" s="79"/>
      <c r="O1297" s="31"/>
      <c r="P1297" s="53"/>
      <c r="Q1297" s="40"/>
      <c r="S1297" s="41" t="str">
        <f t="shared" si="838"/>
        <v/>
      </c>
      <c r="T1297" s="41" t="str">
        <f t="shared" si="839"/>
        <v/>
      </c>
      <c r="U1297" s="41" t="str">
        <f t="shared" si="851"/>
        <v/>
      </c>
      <c r="W1297" s="74" t="str">
        <f>IF('Job Database'!$X1297="", "", 'Job Database'!$X1297)</f>
        <v/>
      </c>
      <c r="Y1297" s="41" t="str">
        <f>IF($W1297="", "", IF(COUNTIF($I$11:$I$3035, $W1297)&gt;0, "", MAX($Y$10:$Y1296)+1))</f>
        <v/>
      </c>
      <c r="Z1297" s="41">
        <v>1287</v>
      </c>
      <c r="AA1297" s="58" t="str">
        <f t="shared" si="852"/>
        <v/>
      </c>
      <c r="AC1297" s="41" t="str">
        <f t="shared" si="840"/>
        <v/>
      </c>
      <c r="AE1297" s="41" t="str">
        <f t="shared" si="853"/>
        <v/>
      </c>
      <c r="AJ1297" s="154" t="str">
        <f t="shared" si="854"/>
        <v/>
      </c>
      <c r="AL1297" s="120" t="str">
        <f t="shared" si="855"/>
        <v/>
      </c>
      <c r="AM1297" s="104" t="str">
        <f t="shared" si="856"/>
        <v/>
      </c>
      <c r="AN1297" s="104" t="str">
        <f t="shared" si="857"/>
        <v/>
      </c>
      <c r="AO1297" s="104" t="str">
        <f t="shared" si="841"/>
        <v/>
      </c>
      <c r="AP1297" s="104" t="str">
        <f t="shared" si="842"/>
        <v/>
      </c>
      <c r="AQ1297" s="121" t="str">
        <f t="shared" si="858"/>
        <v/>
      </c>
      <c r="AS1297" s="88" t="str">
        <f t="shared" si="843"/>
        <v/>
      </c>
      <c r="AT1297" s="68" t="str">
        <f t="shared" si="859"/>
        <v/>
      </c>
      <c r="AU1297" s="68" t="str">
        <f t="shared" si="860"/>
        <v/>
      </c>
      <c r="AV1297" s="68" t="str">
        <f t="shared" si="861"/>
        <v/>
      </c>
      <c r="AW1297" s="88" t="str">
        <f t="shared" si="844"/>
        <v/>
      </c>
      <c r="AZ1297" s="88" t="str">
        <f t="shared" si="845"/>
        <v/>
      </c>
      <c r="BA1297" s="68" t="str">
        <f t="shared" si="846"/>
        <v/>
      </c>
      <c r="BB1297" s="68" t="str">
        <f t="shared" si="847"/>
        <v/>
      </c>
      <c r="BC1297" s="68" t="str">
        <f t="shared" si="848"/>
        <v/>
      </c>
      <c r="BD1297" s="69" t="str">
        <f t="shared" si="849"/>
        <v/>
      </c>
      <c r="BE1297" s="69" t="str">
        <f t="shared" si="862"/>
        <v/>
      </c>
      <c r="BT1297" s="138" t="str">
        <f t="shared" ca="1" si="863"/>
        <v/>
      </c>
      <c r="BU1297" s="139" t="str">
        <f t="shared" ca="1" si="864"/>
        <v/>
      </c>
      <c r="BW1297" s="138" t="str">
        <f t="shared" si="865"/>
        <v/>
      </c>
      <c r="BX1297" s="104" t="str">
        <f t="shared" si="866"/>
        <v/>
      </c>
      <c r="BY1297" s="139" t="str">
        <f t="shared" si="867"/>
        <v/>
      </c>
      <c r="CA1297" s="138" t="str">
        <f t="shared" si="868"/>
        <v/>
      </c>
      <c r="CB1297" s="104" t="str">
        <f t="shared" si="869"/>
        <v/>
      </c>
      <c r="CC1297" s="139" t="str">
        <f t="shared" si="870"/>
        <v/>
      </c>
      <c r="CE1297" s="162" t="str">
        <f t="shared" si="871"/>
        <v/>
      </c>
      <c r="CF1297" s="163" t="str">
        <f t="shared" si="872"/>
        <v/>
      </c>
      <c r="CG1297" s="164" t="str">
        <f t="shared" si="873"/>
        <v/>
      </c>
      <c r="CI1297" s="162" t="str">
        <f t="shared" si="874"/>
        <v/>
      </c>
      <c r="CJ1297" s="163" t="str">
        <f t="shared" si="836"/>
        <v/>
      </c>
      <c r="CK1297" s="164" t="str">
        <f t="shared" si="837"/>
        <v/>
      </c>
      <c r="CM1297" s="169" t="str">
        <f t="shared" si="875"/>
        <v/>
      </c>
      <c r="CN1297" s="139" t="str">
        <f t="shared" si="876"/>
        <v/>
      </c>
      <c r="CP1297" s="41" t="str">
        <f>IF($CM1297="", "", COUNTIF($CM$11:$CM$3035, "&lt;"&amp;$CM1297)+1+COUNTIF($CM$11:$CM1297, $CM1297)-1)</f>
        <v/>
      </c>
    </row>
    <row r="1298" spans="1:94" x14ac:dyDescent="0.25">
      <c r="A1298" s="40"/>
      <c r="B1298" s="82" t="str">
        <f>IF($I1298="", "", IFERROR(INDEX('Job Database'!$AE$11:$AE$3035, MATCH($I1298, 'Job Database'!$X$11:$X$3035, 0)), ""))</f>
        <v/>
      </c>
      <c r="C1298" s="69" t="str">
        <f>IF($I1298="", "", IF(COUNTIF('Job Database'!$X$11:$X$3035, $I1298)=0, $AC$5, $AC$4))</f>
        <v/>
      </c>
      <c r="D1298" s="40"/>
      <c r="E1298" s="85" t="str">
        <f>IF($I1298="", "", IF(IFERROR(INDEX('Job Database'!$M$11:$M$3035, MATCH($I1298, 'Job Database'!$X$11:$X$3035, 0)), "")="", "", IFERROR(INDEX('Job Database'!$M$11:$M$3035, MATCH($I1298, 'Job Database'!$X$11:$X$3035, 0)), "")))</f>
        <v/>
      </c>
      <c r="F1298" s="40"/>
      <c r="G1298" s="88" t="str">
        <f t="shared" si="850"/>
        <v/>
      </c>
      <c r="H1298" s="40"/>
      <c r="I1298" s="24"/>
      <c r="J1298" s="34"/>
      <c r="K1298" s="106"/>
      <c r="L1298" s="79"/>
      <c r="M1298" s="34"/>
      <c r="N1298" s="79"/>
      <c r="O1298" s="31"/>
      <c r="P1298" s="53"/>
      <c r="Q1298" s="40"/>
      <c r="S1298" s="41" t="str">
        <f t="shared" si="838"/>
        <v/>
      </c>
      <c r="T1298" s="41" t="str">
        <f t="shared" si="839"/>
        <v/>
      </c>
      <c r="U1298" s="41" t="str">
        <f t="shared" si="851"/>
        <v/>
      </c>
      <c r="W1298" s="74" t="str">
        <f>IF('Job Database'!$X1298="", "", 'Job Database'!$X1298)</f>
        <v/>
      </c>
      <c r="Y1298" s="41" t="str">
        <f>IF($W1298="", "", IF(COUNTIF($I$11:$I$3035, $W1298)&gt;0, "", MAX($Y$10:$Y1297)+1))</f>
        <v/>
      </c>
      <c r="Z1298" s="41">
        <v>1288</v>
      </c>
      <c r="AA1298" s="58" t="str">
        <f t="shared" si="852"/>
        <v/>
      </c>
      <c r="AC1298" s="41" t="str">
        <f t="shared" si="840"/>
        <v/>
      </c>
      <c r="AE1298" s="41" t="str">
        <f t="shared" si="853"/>
        <v/>
      </c>
      <c r="AJ1298" s="154" t="str">
        <f t="shared" si="854"/>
        <v/>
      </c>
      <c r="AL1298" s="120" t="str">
        <f t="shared" si="855"/>
        <v/>
      </c>
      <c r="AM1298" s="104" t="str">
        <f t="shared" si="856"/>
        <v/>
      </c>
      <c r="AN1298" s="104" t="str">
        <f t="shared" si="857"/>
        <v/>
      </c>
      <c r="AO1298" s="104" t="str">
        <f t="shared" si="841"/>
        <v/>
      </c>
      <c r="AP1298" s="104" t="str">
        <f t="shared" si="842"/>
        <v/>
      </c>
      <c r="AQ1298" s="121" t="str">
        <f t="shared" si="858"/>
        <v/>
      </c>
      <c r="AS1298" s="88" t="str">
        <f t="shared" si="843"/>
        <v/>
      </c>
      <c r="AT1298" s="68" t="str">
        <f t="shared" si="859"/>
        <v/>
      </c>
      <c r="AU1298" s="68" t="str">
        <f t="shared" si="860"/>
        <v/>
      </c>
      <c r="AV1298" s="68" t="str">
        <f t="shared" si="861"/>
        <v/>
      </c>
      <c r="AW1298" s="88" t="str">
        <f t="shared" si="844"/>
        <v/>
      </c>
      <c r="AZ1298" s="88" t="str">
        <f t="shared" si="845"/>
        <v/>
      </c>
      <c r="BA1298" s="68" t="str">
        <f t="shared" si="846"/>
        <v/>
      </c>
      <c r="BB1298" s="68" t="str">
        <f t="shared" si="847"/>
        <v/>
      </c>
      <c r="BC1298" s="68" t="str">
        <f t="shared" si="848"/>
        <v/>
      </c>
      <c r="BD1298" s="69" t="str">
        <f t="shared" si="849"/>
        <v/>
      </c>
      <c r="BE1298" s="69" t="str">
        <f t="shared" si="862"/>
        <v/>
      </c>
      <c r="BT1298" s="138" t="str">
        <f t="shared" ca="1" si="863"/>
        <v/>
      </c>
      <c r="BU1298" s="139" t="str">
        <f t="shared" ca="1" si="864"/>
        <v/>
      </c>
      <c r="BW1298" s="138" t="str">
        <f t="shared" si="865"/>
        <v/>
      </c>
      <c r="BX1298" s="104" t="str">
        <f t="shared" si="866"/>
        <v/>
      </c>
      <c r="BY1298" s="139" t="str">
        <f t="shared" si="867"/>
        <v/>
      </c>
      <c r="CA1298" s="138" t="str">
        <f t="shared" si="868"/>
        <v/>
      </c>
      <c r="CB1298" s="104" t="str">
        <f t="shared" si="869"/>
        <v/>
      </c>
      <c r="CC1298" s="139" t="str">
        <f t="shared" si="870"/>
        <v/>
      </c>
      <c r="CE1298" s="162" t="str">
        <f t="shared" si="871"/>
        <v/>
      </c>
      <c r="CF1298" s="163" t="str">
        <f t="shared" si="872"/>
        <v/>
      </c>
      <c r="CG1298" s="164" t="str">
        <f t="shared" si="873"/>
        <v/>
      </c>
      <c r="CI1298" s="162" t="str">
        <f t="shared" si="874"/>
        <v/>
      </c>
      <c r="CJ1298" s="163" t="str">
        <f t="shared" si="836"/>
        <v/>
      </c>
      <c r="CK1298" s="164" t="str">
        <f t="shared" si="837"/>
        <v/>
      </c>
      <c r="CM1298" s="169" t="str">
        <f t="shared" si="875"/>
        <v/>
      </c>
      <c r="CN1298" s="139" t="str">
        <f t="shared" si="876"/>
        <v/>
      </c>
      <c r="CP1298" s="41" t="str">
        <f>IF($CM1298="", "", COUNTIF($CM$11:$CM$3035, "&lt;"&amp;$CM1298)+1+COUNTIF($CM$11:$CM1298, $CM1298)-1)</f>
        <v/>
      </c>
    </row>
    <row r="1299" spans="1:94" x14ac:dyDescent="0.25">
      <c r="A1299" s="40"/>
      <c r="B1299" s="82" t="str">
        <f>IF($I1299="", "", IFERROR(INDEX('Job Database'!$AE$11:$AE$3035, MATCH($I1299, 'Job Database'!$X$11:$X$3035, 0)), ""))</f>
        <v/>
      </c>
      <c r="C1299" s="69" t="str">
        <f>IF($I1299="", "", IF(COUNTIF('Job Database'!$X$11:$X$3035, $I1299)=0, $AC$5, $AC$4))</f>
        <v/>
      </c>
      <c r="D1299" s="40"/>
      <c r="E1299" s="85" t="str">
        <f>IF($I1299="", "", IF(IFERROR(INDEX('Job Database'!$M$11:$M$3035, MATCH($I1299, 'Job Database'!$X$11:$X$3035, 0)), "")="", "", IFERROR(INDEX('Job Database'!$M$11:$M$3035, MATCH($I1299, 'Job Database'!$X$11:$X$3035, 0)), "")))</f>
        <v/>
      </c>
      <c r="F1299" s="40"/>
      <c r="G1299" s="88" t="str">
        <f t="shared" si="850"/>
        <v/>
      </c>
      <c r="H1299" s="40"/>
      <c r="I1299" s="24"/>
      <c r="J1299" s="34"/>
      <c r="K1299" s="106"/>
      <c r="L1299" s="79"/>
      <c r="M1299" s="34"/>
      <c r="N1299" s="79"/>
      <c r="O1299" s="31"/>
      <c r="P1299" s="53"/>
      <c r="Q1299" s="40"/>
      <c r="S1299" s="41" t="str">
        <f t="shared" si="838"/>
        <v/>
      </c>
      <c r="T1299" s="41" t="str">
        <f t="shared" si="839"/>
        <v/>
      </c>
      <c r="U1299" s="41" t="str">
        <f t="shared" si="851"/>
        <v/>
      </c>
      <c r="W1299" s="74" t="str">
        <f>IF('Job Database'!$X1299="", "", 'Job Database'!$X1299)</f>
        <v/>
      </c>
      <c r="Y1299" s="41" t="str">
        <f>IF($W1299="", "", IF(COUNTIF($I$11:$I$3035, $W1299)&gt;0, "", MAX($Y$10:$Y1298)+1))</f>
        <v/>
      </c>
      <c r="Z1299" s="41">
        <v>1289</v>
      </c>
      <c r="AA1299" s="58" t="str">
        <f t="shared" si="852"/>
        <v/>
      </c>
      <c r="AC1299" s="41" t="str">
        <f t="shared" si="840"/>
        <v/>
      </c>
      <c r="AE1299" s="41" t="str">
        <f t="shared" si="853"/>
        <v/>
      </c>
      <c r="AJ1299" s="154" t="str">
        <f t="shared" si="854"/>
        <v/>
      </c>
      <c r="AL1299" s="120" t="str">
        <f t="shared" si="855"/>
        <v/>
      </c>
      <c r="AM1299" s="104" t="str">
        <f t="shared" si="856"/>
        <v/>
      </c>
      <c r="AN1299" s="104" t="str">
        <f t="shared" si="857"/>
        <v/>
      </c>
      <c r="AO1299" s="104" t="str">
        <f t="shared" si="841"/>
        <v/>
      </c>
      <c r="AP1299" s="104" t="str">
        <f t="shared" si="842"/>
        <v/>
      </c>
      <c r="AQ1299" s="121" t="str">
        <f t="shared" si="858"/>
        <v/>
      </c>
      <c r="AS1299" s="88" t="str">
        <f t="shared" si="843"/>
        <v/>
      </c>
      <c r="AT1299" s="68" t="str">
        <f t="shared" si="859"/>
        <v/>
      </c>
      <c r="AU1299" s="68" t="str">
        <f t="shared" si="860"/>
        <v/>
      </c>
      <c r="AV1299" s="68" t="str">
        <f t="shared" si="861"/>
        <v/>
      </c>
      <c r="AW1299" s="88" t="str">
        <f t="shared" si="844"/>
        <v/>
      </c>
      <c r="AZ1299" s="88" t="str">
        <f t="shared" si="845"/>
        <v/>
      </c>
      <c r="BA1299" s="68" t="str">
        <f t="shared" si="846"/>
        <v/>
      </c>
      <c r="BB1299" s="68" t="str">
        <f t="shared" si="847"/>
        <v/>
      </c>
      <c r="BC1299" s="68" t="str">
        <f t="shared" si="848"/>
        <v/>
      </c>
      <c r="BD1299" s="69" t="str">
        <f t="shared" si="849"/>
        <v/>
      </c>
      <c r="BE1299" s="69" t="str">
        <f t="shared" si="862"/>
        <v/>
      </c>
      <c r="BT1299" s="138" t="str">
        <f t="shared" ca="1" si="863"/>
        <v/>
      </c>
      <c r="BU1299" s="139" t="str">
        <f t="shared" ca="1" si="864"/>
        <v/>
      </c>
      <c r="BW1299" s="138" t="str">
        <f t="shared" si="865"/>
        <v/>
      </c>
      <c r="BX1299" s="104" t="str">
        <f t="shared" si="866"/>
        <v/>
      </c>
      <c r="BY1299" s="139" t="str">
        <f t="shared" si="867"/>
        <v/>
      </c>
      <c r="CA1299" s="138" t="str">
        <f t="shared" si="868"/>
        <v/>
      </c>
      <c r="CB1299" s="104" t="str">
        <f t="shared" si="869"/>
        <v/>
      </c>
      <c r="CC1299" s="139" t="str">
        <f t="shared" si="870"/>
        <v/>
      </c>
      <c r="CE1299" s="162" t="str">
        <f t="shared" si="871"/>
        <v/>
      </c>
      <c r="CF1299" s="163" t="str">
        <f t="shared" si="872"/>
        <v/>
      </c>
      <c r="CG1299" s="164" t="str">
        <f t="shared" si="873"/>
        <v/>
      </c>
      <c r="CI1299" s="162" t="str">
        <f t="shared" si="874"/>
        <v/>
      </c>
      <c r="CJ1299" s="163" t="str">
        <f t="shared" si="836"/>
        <v/>
      </c>
      <c r="CK1299" s="164" t="str">
        <f t="shared" si="837"/>
        <v/>
      </c>
      <c r="CM1299" s="169" t="str">
        <f t="shared" si="875"/>
        <v/>
      </c>
      <c r="CN1299" s="139" t="str">
        <f t="shared" si="876"/>
        <v/>
      </c>
      <c r="CP1299" s="41" t="str">
        <f>IF($CM1299="", "", COUNTIF($CM$11:$CM$3035, "&lt;"&amp;$CM1299)+1+COUNTIF($CM$11:$CM1299, $CM1299)-1)</f>
        <v/>
      </c>
    </row>
    <row r="1300" spans="1:94" x14ac:dyDescent="0.25">
      <c r="A1300" s="40"/>
      <c r="B1300" s="82" t="str">
        <f>IF($I1300="", "", IFERROR(INDEX('Job Database'!$AE$11:$AE$3035, MATCH($I1300, 'Job Database'!$X$11:$X$3035, 0)), ""))</f>
        <v/>
      </c>
      <c r="C1300" s="69" t="str">
        <f>IF($I1300="", "", IF(COUNTIF('Job Database'!$X$11:$X$3035, $I1300)=0, $AC$5, $AC$4))</f>
        <v/>
      </c>
      <c r="D1300" s="40"/>
      <c r="E1300" s="85" t="str">
        <f>IF($I1300="", "", IF(IFERROR(INDEX('Job Database'!$M$11:$M$3035, MATCH($I1300, 'Job Database'!$X$11:$X$3035, 0)), "")="", "", IFERROR(INDEX('Job Database'!$M$11:$M$3035, MATCH($I1300, 'Job Database'!$X$11:$X$3035, 0)), "")))</f>
        <v/>
      </c>
      <c r="F1300" s="40"/>
      <c r="G1300" s="88" t="str">
        <f t="shared" si="850"/>
        <v/>
      </c>
      <c r="H1300" s="40"/>
      <c r="I1300" s="24"/>
      <c r="J1300" s="34"/>
      <c r="K1300" s="106"/>
      <c r="L1300" s="79"/>
      <c r="M1300" s="34"/>
      <c r="N1300" s="79"/>
      <c r="O1300" s="31"/>
      <c r="P1300" s="53"/>
      <c r="Q1300" s="40"/>
      <c r="S1300" s="41" t="str">
        <f t="shared" si="838"/>
        <v/>
      </c>
      <c r="T1300" s="41" t="str">
        <f t="shared" si="839"/>
        <v/>
      </c>
      <c r="U1300" s="41" t="str">
        <f t="shared" si="851"/>
        <v/>
      </c>
      <c r="W1300" s="74" t="str">
        <f>IF('Job Database'!$X1300="", "", 'Job Database'!$X1300)</f>
        <v/>
      </c>
      <c r="Y1300" s="41" t="str">
        <f>IF($W1300="", "", IF(COUNTIF($I$11:$I$3035, $W1300)&gt;0, "", MAX($Y$10:$Y1299)+1))</f>
        <v/>
      </c>
      <c r="Z1300" s="41">
        <v>1290</v>
      </c>
      <c r="AA1300" s="58" t="str">
        <f t="shared" si="852"/>
        <v/>
      </c>
      <c r="AC1300" s="41" t="str">
        <f t="shared" si="840"/>
        <v/>
      </c>
      <c r="AE1300" s="41" t="str">
        <f t="shared" si="853"/>
        <v/>
      </c>
      <c r="AJ1300" s="154" t="str">
        <f t="shared" si="854"/>
        <v/>
      </c>
      <c r="AL1300" s="120" t="str">
        <f t="shared" si="855"/>
        <v/>
      </c>
      <c r="AM1300" s="104" t="str">
        <f t="shared" si="856"/>
        <v/>
      </c>
      <c r="AN1300" s="104" t="str">
        <f t="shared" si="857"/>
        <v/>
      </c>
      <c r="AO1300" s="104" t="str">
        <f t="shared" si="841"/>
        <v/>
      </c>
      <c r="AP1300" s="104" t="str">
        <f t="shared" si="842"/>
        <v/>
      </c>
      <c r="AQ1300" s="121" t="str">
        <f t="shared" si="858"/>
        <v/>
      </c>
      <c r="AS1300" s="88" t="str">
        <f t="shared" si="843"/>
        <v/>
      </c>
      <c r="AT1300" s="68" t="str">
        <f t="shared" si="859"/>
        <v/>
      </c>
      <c r="AU1300" s="68" t="str">
        <f t="shared" si="860"/>
        <v/>
      </c>
      <c r="AV1300" s="68" t="str">
        <f t="shared" si="861"/>
        <v/>
      </c>
      <c r="AW1300" s="88" t="str">
        <f t="shared" si="844"/>
        <v/>
      </c>
      <c r="AZ1300" s="88" t="str">
        <f t="shared" si="845"/>
        <v/>
      </c>
      <c r="BA1300" s="68" t="str">
        <f t="shared" si="846"/>
        <v/>
      </c>
      <c r="BB1300" s="68" t="str">
        <f t="shared" si="847"/>
        <v/>
      </c>
      <c r="BC1300" s="68" t="str">
        <f t="shared" si="848"/>
        <v/>
      </c>
      <c r="BD1300" s="69" t="str">
        <f t="shared" si="849"/>
        <v/>
      </c>
      <c r="BE1300" s="69" t="str">
        <f t="shared" si="862"/>
        <v/>
      </c>
      <c r="BT1300" s="138" t="str">
        <f t="shared" ca="1" si="863"/>
        <v/>
      </c>
      <c r="BU1300" s="139" t="str">
        <f t="shared" ca="1" si="864"/>
        <v/>
      </c>
      <c r="BW1300" s="138" t="str">
        <f t="shared" si="865"/>
        <v/>
      </c>
      <c r="BX1300" s="104" t="str">
        <f t="shared" si="866"/>
        <v/>
      </c>
      <c r="BY1300" s="139" t="str">
        <f t="shared" si="867"/>
        <v/>
      </c>
      <c r="CA1300" s="138" t="str">
        <f t="shared" si="868"/>
        <v/>
      </c>
      <c r="CB1300" s="104" t="str">
        <f t="shared" si="869"/>
        <v/>
      </c>
      <c r="CC1300" s="139" t="str">
        <f t="shared" si="870"/>
        <v/>
      </c>
      <c r="CE1300" s="162" t="str">
        <f t="shared" si="871"/>
        <v/>
      </c>
      <c r="CF1300" s="163" t="str">
        <f t="shared" si="872"/>
        <v/>
      </c>
      <c r="CG1300" s="164" t="str">
        <f t="shared" si="873"/>
        <v/>
      </c>
      <c r="CI1300" s="162" t="str">
        <f t="shared" si="874"/>
        <v/>
      </c>
      <c r="CJ1300" s="163" t="str">
        <f t="shared" si="836"/>
        <v/>
      </c>
      <c r="CK1300" s="164" t="str">
        <f t="shared" si="837"/>
        <v/>
      </c>
      <c r="CM1300" s="169" t="str">
        <f t="shared" si="875"/>
        <v/>
      </c>
      <c r="CN1300" s="139" t="str">
        <f t="shared" si="876"/>
        <v/>
      </c>
      <c r="CP1300" s="41" t="str">
        <f>IF($CM1300="", "", COUNTIF($CM$11:$CM$3035, "&lt;"&amp;$CM1300)+1+COUNTIF($CM$11:$CM1300, $CM1300)-1)</f>
        <v/>
      </c>
    </row>
    <row r="1301" spans="1:94" x14ac:dyDescent="0.25">
      <c r="A1301" s="40"/>
      <c r="B1301" s="82" t="str">
        <f>IF($I1301="", "", IFERROR(INDEX('Job Database'!$AE$11:$AE$3035, MATCH($I1301, 'Job Database'!$X$11:$X$3035, 0)), ""))</f>
        <v/>
      </c>
      <c r="C1301" s="69" t="str">
        <f>IF($I1301="", "", IF(COUNTIF('Job Database'!$X$11:$X$3035, $I1301)=0, $AC$5, $AC$4))</f>
        <v/>
      </c>
      <c r="D1301" s="40"/>
      <c r="E1301" s="85" t="str">
        <f>IF($I1301="", "", IF(IFERROR(INDEX('Job Database'!$M$11:$M$3035, MATCH($I1301, 'Job Database'!$X$11:$X$3035, 0)), "")="", "", IFERROR(INDEX('Job Database'!$M$11:$M$3035, MATCH($I1301, 'Job Database'!$X$11:$X$3035, 0)), "")))</f>
        <v/>
      </c>
      <c r="F1301" s="40"/>
      <c r="G1301" s="88" t="str">
        <f t="shared" si="850"/>
        <v/>
      </c>
      <c r="H1301" s="40"/>
      <c r="I1301" s="24"/>
      <c r="J1301" s="34"/>
      <c r="K1301" s="106"/>
      <c r="L1301" s="79"/>
      <c r="M1301" s="34"/>
      <c r="N1301" s="79"/>
      <c r="O1301" s="31"/>
      <c r="P1301" s="53"/>
      <c r="Q1301" s="40"/>
      <c r="S1301" s="41" t="str">
        <f t="shared" si="838"/>
        <v/>
      </c>
      <c r="T1301" s="41" t="str">
        <f t="shared" si="839"/>
        <v/>
      </c>
      <c r="U1301" s="41" t="str">
        <f t="shared" si="851"/>
        <v/>
      </c>
      <c r="W1301" s="74" t="str">
        <f>IF('Job Database'!$X1301="", "", 'Job Database'!$X1301)</f>
        <v/>
      </c>
      <c r="Y1301" s="41" t="str">
        <f>IF($W1301="", "", IF(COUNTIF($I$11:$I$3035, $W1301)&gt;0, "", MAX($Y$10:$Y1300)+1))</f>
        <v/>
      </c>
      <c r="Z1301" s="41">
        <v>1291</v>
      </c>
      <c r="AA1301" s="58" t="str">
        <f t="shared" si="852"/>
        <v/>
      </c>
      <c r="AC1301" s="41" t="str">
        <f t="shared" si="840"/>
        <v/>
      </c>
      <c r="AE1301" s="41" t="str">
        <f t="shared" si="853"/>
        <v/>
      </c>
      <c r="AJ1301" s="154" t="str">
        <f t="shared" si="854"/>
        <v/>
      </c>
      <c r="AL1301" s="120" t="str">
        <f t="shared" si="855"/>
        <v/>
      </c>
      <c r="AM1301" s="104" t="str">
        <f t="shared" si="856"/>
        <v/>
      </c>
      <c r="AN1301" s="104" t="str">
        <f t="shared" si="857"/>
        <v/>
      </c>
      <c r="AO1301" s="104" t="str">
        <f t="shared" si="841"/>
        <v/>
      </c>
      <c r="AP1301" s="104" t="str">
        <f t="shared" si="842"/>
        <v/>
      </c>
      <c r="AQ1301" s="121" t="str">
        <f t="shared" si="858"/>
        <v/>
      </c>
      <c r="AS1301" s="88" t="str">
        <f t="shared" si="843"/>
        <v/>
      </c>
      <c r="AT1301" s="68" t="str">
        <f t="shared" si="859"/>
        <v/>
      </c>
      <c r="AU1301" s="68" t="str">
        <f t="shared" si="860"/>
        <v/>
      </c>
      <c r="AV1301" s="68" t="str">
        <f t="shared" si="861"/>
        <v/>
      </c>
      <c r="AW1301" s="88" t="str">
        <f t="shared" si="844"/>
        <v/>
      </c>
      <c r="AZ1301" s="88" t="str">
        <f t="shared" si="845"/>
        <v/>
      </c>
      <c r="BA1301" s="68" t="str">
        <f t="shared" si="846"/>
        <v/>
      </c>
      <c r="BB1301" s="68" t="str">
        <f t="shared" si="847"/>
        <v/>
      </c>
      <c r="BC1301" s="68" t="str">
        <f t="shared" si="848"/>
        <v/>
      </c>
      <c r="BD1301" s="69" t="str">
        <f t="shared" si="849"/>
        <v/>
      </c>
      <c r="BE1301" s="69" t="str">
        <f t="shared" si="862"/>
        <v/>
      </c>
      <c r="BT1301" s="138" t="str">
        <f t="shared" ca="1" si="863"/>
        <v/>
      </c>
      <c r="BU1301" s="139" t="str">
        <f t="shared" ca="1" si="864"/>
        <v/>
      </c>
      <c r="BW1301" s="138" t="str">
        <f t="shared" si="865"/>
        <v/>
      </c>
      <c r="BX1301" s="104" t="str">
        <f t="shared" si="866"/>
        <v/>
      </c>
      <c r="BY1301" s="139" t="str">
        <f t="shared" si="867"/>
        <v/>
      </c>
      <c r="CA1301" s="138" t="str">
        <f t="shared" si="868"/>
        <v/>
      </c>
      <c r="CB1301" s="104" t="str">
        <f t="shared" si="869"/>
        <v/>
      </c>
      <c r="CC1301" s="139" t="str">
        <f t="shared" si="870"/>
        <v/>
      </c>
      <c r="CE1301" s="162" t="str">
        <f t="shared" si="871"/>
        <v/>
      </c>
      <c r="CF1301" s="163" t="str">
        <f t="shared" si="872"/>
        <v/>
      </c>
      <c r="CG1301" s="164" t="str">
        <f t="shared" si="873"/>
        <v/>
      </c>
      <c r="CI1301" s="162" t="str">
        <f t="shared" si="874"/>
        <v/>
      </c>
      <c r="CJ1301" s="163" t="str">
        <f t="shared" si="836"/>
        <v/>
      </c>
      <c r="CK1301" s="164" t="str">
        <f t="shared" si="837"/>
        <v/>
      </c>
      <c r="CM1301" s="169" t="str">
        <f t="shared" si="875"/>
        <v/>
      </c>
      <c r="CN1301" s="139" t="str">
        <f t="shared" si="876"/>
        <v/>
      </c>
      <c r="CP1301" s="41" t="str">
        <f>IF($CM1301="", "", COUNTIF($CM$11:$CM$3035, "&lt;"&amp;$CM1301)+1+COUNTIF($CM$11:$CM1301, $CM1301)-1)</f>
        <v/>
      </c>
    </row>
    <row r="1302" spans="1:94" x14ac:dyDescent="0.25">
      <c r="A1302" s="40"/>
      <c r="B1302" s="82" t="str">
        <f>IF($I1302="", "", IFERROR(INDEX('Job Database'!$AE$11:$AE$3035, MATCH($I1302, 'Job Database'!$X$11:$X$3035, 0)), ""))</f>
        <v/>
      </c>
      <c r="C1302" s="69" t="str">
        <f>IF($I1302="", "", IF(COUNTIF('Job Database'!$X$11:$X$3035, $I1302)=0, $AC$5, $AC$4))</f>
        <v/>
      </c>
      <c r="D1302" s="40"/>
      <c r="E1302" s="85" t="str">
        <f>IF($I1302="", "", IF(IFERROR(INDEX('Job Database'!$M$11:$M$3035, MATCH($I1302, 'Job Database'!$X$11:$X$3035, 0)), "")="", "", IFERROR(INDEX('Job Database'!$M$11:$M$3035, MATCH($I1302, 'Job Database'!$X$11:$X$3035, 0)), "")))</f>
        <v/>
      </c>
      <c r="F1302" s="40"/>
      <c r="G1302" s="88" t="str">
        <f t="shared" si="850"/>
        <v/>
      </c>
      <c r="H1302" s="40"/>
      <c r="I1302" s="24"/>
      <c r="J1302" s="34"/>
      <c r="K1302" s="106"/>
      <c r="L1302" s="79"/>
      <c r="M1302" s="34"/>
      <c r="N1302" s="79"/>
      <c r="O1302" s="31"/>
      <c r="P1302" s="53"/>
      <c r="Q1302" s="40"/>
      <c r="S1302" s="41" t="str">
        <f t="shared" si="838"/>
        <v/>
      </c>
      <c r="T1302" s="41" t="str">
        <f t="shared" si="839"/>
        <v/>
      </c>
      <c r="U1302" s="41" t="str">
        <f t="shared" si="851"/>
        <v/>
      </c>
      <c r="W1302" s="74" t="str">
        <f>IF('Job Database'!$X1302="", "", 'Job Database'!$X1302)</f>
        <v/>
      </c>
      <c r="Y1302" s="41" t="str">
        <f>IF($W1302="", "", IF(COUNTIF($I$11:$I$3035, $W1302)&gt;0, "", MAX($Y$10:$Y1301)+1))</f>
        <v/>
      </c>
      <c r="Z1302" s="41">
        <v>1292</v>
      </c>
      <c r="AA1302" s="58" t="str">
        <f t="shared" si="852"/>
        <v/>
      </c>
      <c r="AC1302" s="41" t="str">
        <f t="shared" si="840"/>
        <v/>
      </c>
      <c r="AE1302" s="41" t="str">
        <f t="shared" si="853"/>
        <v/>
      </c>
      <c r="AJ1302" s="154" t="str">
        <f t="shared" si="854"/>
        <v/>
      </c>
      <c r="AL1302" s="120" t="str">
        <f t="shared" si="855"/>
        <v/>
      </c>
      <c r="AM1302" s="104" t="str">
        <f t="shared" si="856"/>
        <v/>
      </c>
      <c r="AN1302" s="104" t="str">
        <f t="shared" si="857"/>
        <v/>
      </c>
      <c r="AO1302" s="104" t="str">
        <f t="shared" si="841"/>
        <v/>
      </c>
      <c r="AP1302" s="104" t="str">
        <f t="shared" si="842"/>
        <v/>
      </c>
      <c r="AQ1302" s="121" t="str">
        <f t="shared" si="858"/>
        <v/>
      </c>
      <c r="AS1302" s="88" t="str">
        <f t="shared" si="843"/>
        <v/>
      </c>
      <c r="AT1302" s="68" t="str">
        <f t="shared" si="859"/>
        <v/>
      </c>
      <c r="AU1302" s="68" t="str">
        <f t="shared" si="860"/>
        <v/>
      </c>
      <c r="AV1302" s="68" t="str">
        <f t="shared" si="861"/>
        <v/>
      </c>
      <c r="AW1302" s="88" t="str">
        <f t="shared" si="844"/>
        <v/>
      </c>
      <c r="AZ1302" s="88" t="str">
        <f t="shared" si="845"/>
        <v/>
      </c>
      <c r="BA1302" s="68" t="str">
        <f t="shared" si="846"/>
        <v/>
      </c>
      <c r="BB1302" s="68" t="str">
        <f t="shared" si="847"/>
        <v/>
      </c>
      <c r="BC1302" s="68" t="str">
        <f t="shared" si="848"/>
        <v/>
      </c>
      <c r="BD1302" s="69" t="str">
        <f t="shared" si="849"/>
        <v/>
      </c>
      <c r="BE1302" s="69" t="str">
        <f t="shared" si="862"/>
        <v/>
      </c>
      <c r="BT1302" s="138" t="str">
        <f t="shared" ca="1" si="863"/>
        <v/>
      </c>
      <c r="BU1302" s="139" t="str">
        <f t="shared" ca="1" si="864"/>
        <v/>
      </c>
      <c r="BW1302" s="138" t="str">
        <f t="shared" si="865"/>
        <v/>
      </c>
      <c r="BX1302" s="104" t="str">
        <f t="shared" si="866"/>
        <v/>
      </c>
      <c r="BY1302" s="139" t="str">
        <f t="shared" si="867"/>
        <v/>
      </c>
      <c r="CA1302" s="138" t="str">
        <f t="shared" si="868"/>
        <v/>
      </c>
      <c r="CB1302" s="104" t="str">
        <f t="shared" si="869"/>
        <v/>
      </c>
      <c r="CC1302" s="139" t="str">
        <f t="shared" si="870"/>
        <v/>
      </c>
      <c r="CE1302" s="162" t="str">
        <f t="shared" si="871"/>
        <v/>
      </c>
      <c r="CF1302" s="163" t="str">
        <f t="shared" si="872"/>
        <v/>
      </c>
      <c r="CG1302" s="164" t="str">
        <f t="shared" si="873"/>
        <v/>
      </c>
      <c r="CI1302" s="162" t="str">
        <f t="shared" si="874"/>
        <v/>
      </c>
      <c r="CJ1302" s="163" t="str">
        <f t="shared" si="836"/>
        <v/>
      </c>
      <c r="CK1302" s="164" t="str">
        <f t="shared" si="837"/>
        <v/>
      </c>
      <c r="CM1302" s="169" t="str">
        <f t="shared" si="875"/>
        <v/>
      </c>
      <c r="CN1302" s="139" t="str">
        <f t="shared" si="876"/>
        <v/>
      </c>
      <c r="CP1302" s="41" t="str">
        <f>IF($CM1302="", "", COUNTIF($CM$11:$CM$3035, "&lt;"&amp;$CM1302)+1+COUNTIF($CM$11:$CM1302, $CM1302)-1)</f>
        <v/>
      </c>
    </row>
    <row r="1303" spans="1:94" x14ac:dyDescent="0.25">
      <c r="A1303" s="40"/>
      <c r="B1303" s="82" t="str">
        <f>IF($I1303="", "", IFERROR(INDEX('Job Database'!$AE$11:$AE$3035, MATCH($I1303, 'Job Database'!$X$11:$X$3035, 0)), ""))</f>
        <v/>
      </c>
      <c r="C1303" s="69" t="str">
        <f>IF($I1303="", "", IF(COUNTIF('Job Database'!$X$11:$X$3035, $I1303)=0, $AC$5, $AC$4))</f>
        <v/>
      </c>
      <c r="D1303" s="40"/>
      <c r="E1303" s="85" t="str">
        <f>IF($I1303="", "", IF(IFERROR(INDEX('Job Database'!$M$11:$M$3035, MATCH($I1303, 'Job Database'!$X$11:$X$3035, 0)), "")="", "", IFERROR(INDEX('Job Database'!$M$11:$M$3035, MATCH($I1303, 'Job Database'!$X$11:$X$3035, 0)), "")))</f>
        <v/>
      </c>
      <c r="F1303" s="40"/>
      <c r="G1303" s="88" t="str">
        <f t="shared" si="850"/>
        <v/>
      </c>
      <c r="H1303" s="40"/>
      <c r="I1303" s="24"/>
      <c r="J1303" s="34"/>
      <c r="K1303" s="106"/>
      <c r="L1303" s="79"/>
      <c r="M1303" s="34"/>
      <c r="N1303" s="79"/>
      <c r="O1303" s="31"/>
      <c r="P1303" s="53"/>
      <c r="Q1303" s="40"/>
      <c r="S1303" s="41" t="str">
        <f t="shared" si="838"/>
        <v/>
      </c>
      <c r="T1303" s="41" t="str">
        <f t="shared" si="839"/>
        <v/>
      </c>
      <c r="U1303" s="41" t="str">
        <f t="shared" si="851"/>
        <v/>
      </c>
      <c r="W1303" s="74" t="str">
        <f>IF('Job Database'!$X1303="", "", 'Job Database'!$X1303)</f>
        <v/>
      </c>
      <c r="Y1303" s="41" t="str">
        <f>IF($W1303="", "", IF(COUNTIF($I$11:$I$3035, $W1303)&gt;0, "", MAX($Y$10:$Y1302)+1))</f>
        <v/>
      </c>
      <c r="Z1303" s="41">
        <v>1293</v>
      </c>
      <c r="AA1303" s="58" t="str">
        <f t="shared" si="852"/>
        <v/>
      </c>
      <c r="AC1303" s="41" t="str">
        <f t="shared" si="840"/>
        <v/>
      </c>
      <c r="AE1303" s="41" t="str">
        <f t="shared" si="853"/>
        <v/>
      </c>
      <c r="AJ1303" s="154" t="str">
        <f t="shared" si="854"/>
        <v/>
      </c>
      <c r="AL1303" s="120" t="str">
        <f t="shared" si="855"/>
        <v/>
      </c>
      <c r="AM1303" s="104" t="str">
        <f t="shared" si="856"/>
        <v/>
      </c>
      <c r="AN1303" s="104" t="str">
        <f t="shared" si="857"/>
        <v/>
      </c>
      <c r="AO1303" s="104" t="str">
        <f t="shared" si="841"/>
        <v/>
      </c>
      <c r="AP1303" s="104" t="str">
        <f t="shared" si="842"/>
        <v/>
      </c>
      <c r="AQ1303" s="121" t="str">
        <f t="shared" si="858"/>
        <v/>
      </c>
      <c r="AS1303" s="88" t="str">
        <f t="shared" si="843"/>
        <v/>
      </c>
      <c r="AT1303" s="68" t="str">
        <f t="shared" si="859"/>
        <v/>
      </c>
      <c r="AU1303" s="68" t="str">
        <f t="shared" si="860"/>
        <v/>
      </c>
      <c r="AV1303" s="68" t="str">
        <f t="shared" si="861"/>
        <v/>
      </c>
      <c r="AW1303" s="88" t="str">
        <f t="shared" si="844"/>
        <v/>
      </c>
      <c r="AZ1303" s="88" t="str">
        <f t="shared" si="845"/>
        <v/>
      </c>
      <c r="BA1303" s="68" t="str">
        <f t="shared" si="846"/>
        <v/>
      </c>
      <c r="BB1303" s="68" t="str">
        <f t="shared" si="847"/>
        <v/>
      </c>
      <c r="BC1303" s="68" t="str">
        <f t="shared" si="848"/>
        <v/>
      </c>
      <c r="BD1303" s="69" t="str">
        <f t="shared" si="849"/>
        <v/>
      </c>
      <c r="BE1303" s="69" t="str">
        <f t="shared" si="862"/>
        <v/>
      </c>
      <c r="BT1303" s="138" t="str">
        <f t="shared" ca="1" si="863"/>
        <v/>
      </c>
      <c r="BU1303" s="139" t="str">
        <f t="shared" ca="1" si="864"/>
        <v/>
      </c>
      <c r="BW1303" s="138" t="str">
        <f t="shared" si="865"/>
        <v/>
      </c>
      <c r="BX1303" s="104" t="str">
        <f t="shared" si="866"/>
        <v/>
      </c>
      <c r="BY1303" s="139" t="str">
        <f t="shared" si="867"/>
        <v/>
      </c>
      <c r="CA1303" s="138" t="str">
        <f t="shared" si="868"/>
        <v/>
      </c>
      <c r="CB1303" s="104" t="str">
        <f t="shared" si="869"/>
        <v/>
      </c>
      <c r="CC1303" s="139" t="str">
        <f t="shared" si="870"/>
        <v/>
      </c>
      <c r="CE1303" s="162" t="str">
        <f t="shared" si="871"/>
        <v/>
      </c>
      <c r="CF1303" s="163" t="str">
        <f t="shared" si="872"/>
        <v/>
      </c>
      <c r="CG1303" s="164" t="str">
        <f t="shared" si="873"/>
        <v/>
      </c>
      <c r="CI1303" s="162" t="str">
        <f t="shared" si="874"/>
        <v/>
      </c>
      <c r="CJ1303" s="163" t="str">
        <f t="shared" si="836"/>
        <v/>
      </c>
      <c r="CK1303" s="164" t="str">
        <f t="shared" si="837"/>
        <v/>
      </c>
      <c r="CM1303" s="169" t="str">
        <f t="shared" si="875"/>
        <v/>
      </c>
      <c r="CN1303" s="139" t="str">
        <f t="shared" si="876"/>
        <v/>
      </c>
      <c r="CP1303" s="41" t="str">
        <f>IF($CM1303="", "", COUNTIF($CM$11:$CM$3035, "&lt;"&amp;$CM1303)+1+COUNTIF($CM$11:$CM1303, $CM1303)-1)</f>
        <v/>
      </c>
    </row>
    <row r="1304" spans="1:94" x14ac:dyDescent="0.25">
      <c r="A1304" s="40"/>
      <c r="B1304" s="82" t="str">
        <f>IF($I1304="", "", IFERROR(INDEX('Job Database'!$AE$11:$AE$3035, MATCH($I1304, 'Job Database'!$X$11:$X$3035, 0)), ""))</f>
        <v/>
      </c>
      <c r="C1304" s="69" t="str">
        <f>IF($I1304="", "", IF(COUNTIF('Job Database'!$X$11:$X$3035, $I1304)=0, $AC$5, $AC$4))</f>
        <v/>
      </c>
      <c r="D1304" s="40"/>
      <c r="E1304" s="85" t="str">
        <f>IF($I1304="", "", IF(IFERROR(INDEX('Job Database'!$M$11:$M$3035, MATCH($I1304, 'Job Database'!$X$11:$X$3035, 0)), "")="", "", IFERROR(INDEX('Job Database'!$M$11:$M$3035, MATCH($I1304, 'Job Database'!$X$11:$X$3035, 0)), "")))</f>
        <v/>
      </c>
      <c r="F1304" s="40"/>
      <c r="G1304" s="88" t="str">
        <f t="shared" si="850"/>
        <v/>
      </c>
      <c r="H1304" s="40"/>
      <c r="I1304" s="24"/>
      <c r="J1304" s="34"/>
      <c r="K1304" s="106"/>
      <c r="L1304" s="79"/>
      <c r="M1304" s="34"/>
      <c r="N1304" s="79"/>
      <c r="O1304" s="31"/>
      <c r="P1304" s="53"/>
      <c r="Q1304" s="40"/>
      <c r="S1304" s="41" t="str">
        <f t="shared" si="838"/>
        <v/>
      </c>
      <c r="T1304" s="41" t="str">
        <f t="shared" si="839"/>
        <v/>
      </c>
      <c r="U1304" s="41" t="str">
        <f t="shared" si="851"/>
        <v/>
      </c>
      <c r="W1304" s="74" t="str">
        <f>IF('Job Database'!$X1304="", "", 'Job Database'!$X1304)</f>
        <v/>
      </c>
      <c r="Y1304" s="41" t="str">
        <f>IF($W1304="", "", IF(COUNTIF($I$11:$I$3035, $W1304)&gt;0, "", MAX($Y$10:$Y1303)+1))</f>
        <v/>
      </c>
      <c r="Z1304" s="41">
        <v>1294</v>
      </c>
      <c r="AA1304" s="58" t="str">
        <f t="shared" si="852"/>
        <v/>
      </c>
      <c r="AC1304" s="41" t="str">
        <f t="shared" si="840"/>
        <v/>
      </c>
      <c r="AE1304" s="41" t="str">
        <f t="shared" si="853"/>
        <v/>
      </c>
      <c r="AJ1304" s="154" t="str">
        <f t="shared" si="854"/>
        <v/>
      </c>
      <c r="AL1304" s="120" t="str">
        <f t="shared" si="855"/>
        <v/>
      </c>
      <c r="AM1304" s="104" t="str">
        <f t="shared" si="856"/>
        <v/>
      </c>
      <c r="AN1304" s="104" t="str">
        <f t="shared" si="857"/>
        <v/>
      </c>
      <c r="AO1304" s="104" t="str">
        <f t="shared" si="841"/>
        <v/>
      </c>
      <c r="AP1304" s="104" t="str">
        <f t="shared" si="842"/>
        <v/>
      </c>
      <c r="AQ1304" s="121" t="str">
        <f t="shared" si="858"/>
        <v/>
      </c>
      <c r="AS1304" s="88" t="str">
        <f t="shared" si="843"/>
        <v/>
      </c>
      <c r="AT1304" s="68" t="str">
        <f t="shared" si="859"/>
        <v/>
      </c>
      <c r="AU1304" s="68" t="str">
        <f t="shared" si="860"/>
        <v/>
      </c>
      <c r="AV1304" s="68" t="str">
        <f t="shared" si="861"/>
        <v/>
      </c>
      <c r="AW1304" s="88" t="str">
        <f t="shared" si="844"/>
        <v/>
      </c>
      <c r="AZ1304" s="88" t="str">
        <f t="shared" si="845"/>
        <v/>
      </c>
      <c r="BA1304" s="68" t="str">
        <f t="shared" si="846"/>
        <v/>
      </c>
      <c r="BB1304" s="68" t="str">
        <f t="shared" si="847"/>
        <v/>
      </c>
      <c r="BC1304" s="68" t="str">
        <f t="shared" si="848"/>
        <v/>
      </c>
      <c r="BD1304" s="69" t="str">
        <f t="shared" si="849"/>
        <v/>
      </c>
      <c r="BE1304" s="69" t="str">
        <f t="shared" si="862"/>
        <v/>
      </c>
      <c r="BT1304" s="138" t="str">
        <f t="shared" ca="1" si="863"/>
        <v/>
      </c>
      <c r="BU1304" s="139" t="str">
        <f t="shared" ca="1" si="864"/>
        <v/>
      </c>
      <c r="BW1304" s="138" t="str">
        <f t="shared" si="865"/>
        <v/>
      </c>
      <c r="BX1304" s="104" t="str">
        <f t="shared" si="866"/>
        <v/>
      </c>
      <c r="BY1304" s="139" t="str">
        <f t="shared" si="867"/>
        <v/>
      </c>
      <c r="CA1304" s="138" t="str">
        <f t="shared" si="868"/>
        <v/>
      </c>
      <c r="CB1304" s="104" t="str">
        <f t="shared" si="869"/>
        <v/>
      </c>
      <c r="CC1304" s="139" t="str">
        <f t="shared" si="870"/>
        <v/>
      </c>
      <c r="CE1304" s="162" t="str">
        <f t="shared" si="871"/>
        <v/>
      </c>
      <c r="CF1304" s="163" t="str">
        <f t="shared" si="872"/>
        <v/>
      </c>
      <c r="CG1304" s="164" t="str">
        <f t="shared" si="873"/>
        <v/>
      </c>
      <c r="CI1304" s="162" t="str">
        <f t="shared" si="874"/>
        <v/>
      </c>
      <c r="CJ1304" s="163" t="str">
        <f t="shared" si="836"/>
        <v/>
      </c>
      <c r="CK1304" s="164" t="str">
        <f t="shared" si="837"/>
        <v/>
      </c>
      <c r="CM1304" s="169" t="str">
        <f t="shared" si="875"/>
        <v/>
      </c>
      <c r="CN1304" s="139" t="str">
        <f t="shared" si="876"/>
        <v/>
      </c>
      <c r="CP1304" s="41" t="str">
        <f>IF($CM1304="", "", COUNTIF($CM$11:$CM$3035, "&lt;"&amp;$CM1304)+1+COUNTIF($CM$11:$CM1304, $CM1304)-1)</f>
        <v/>
      </c>
    </row>
    <row r="1305" spans="1:94" x14ac:dyDescent="0.25">
      <c r="A1305" s="40"/>
      <c r="B1305" s="82" t="str">
        <f>IF($I1305="", "", IFERROR(INDEX('Job Database'!$AE$11:$AE$3035, MATCH($I1305, 'Job Database'!$X$11:$X$3035, 0)), ""))</f>
        <v/>
      </c>
      <c r="C1305" s="69" t="str">
        <f>IF($I1305="", "", IF(COUNTIF('Job Database'!$X$11:$X$3035, $I1305)=0, $AC$5, $AC$4))</f>
        <v/>
      </c>
      <c r="D1305" s="40"/>
      <c r="E1305" s="85" t="str">
        <f>IF($I1305="", "", IF(IFERROR(INDEX('Job Database'!$M$11:$M$3035, MATCH($I1305, 'Job Database'!$X$11:$X$3035, 0)), "")="", "", IFERROR(INDEX('Job Database'!$M$11:$M$3035, MATCH($I1305, 'Job Database'!$X$11:$X$3035, 0)), "")))</f>
        <v/>
      </c>
      <c r="F1305" s="40"/>
      <c r="G1305" s="88" t="str">
        <f t="shared" si="850"/>
        <v/>
      </c>
      <c r="H1305" s="40"/>
      <c r="I1305" s="24"/>
      <c r="J1305" s="34"/>
      <c r="K1305" s="106"/>
      <c r="L1305" s="79"/>
      <c r="M1305" s="34"/>
      <c r="N1305" s="79"/>
      <c r="O1305" s="31"/>
      <c r="P1305" s="53"/>
      <c r="Q1305" s="40"/>
      <c r="S1305" s="41" t="str">
        <f t="shared" si="838"/>
        <v/>
      </c>
      <c r="T1305" s="41" t="str">
        <f t="shared" si="839"/>
        <v/>
      </c>
      <c r="U1305" s="41" t="str">
        <f t="shared" si="851"/>
        <v/>
      </c>
      <c r="W1305" s="74" t="str">
        <f>IF('Job Database'!$X1305="", "", 'Job Database'!$X1305)</f>
        <v/>
      </c>
      <c r="Y1305" s="41" t="str">
        <f>IF($W1305="", "", IF(COUNTIF($I$11:$I$3035, $W1305)&gt;0, "", MAX($Y$10:$Y1304)+1))</f>
        <v/>
      </c>
      <c r="Z1305" s="41">
        <v>1295</v>
      </c>
      <c r="AA1305" s="58" t="str">
        <f t="shared" si="852"/>
        <v/>
      </c>
      <c r="AC1305" s="41" t="str">
        <f t="shared" si="840"/>
        <v/>
      </c>
      <c r="AE1305" s="41" t="str">
        <f t="shared" si="853"/>
        <v/>
      </c>
      <c r="AJ1305" s="154" t="str">
        <f t="shared" si="854"/>
        <v/>
      </c>
      <c r="AL1305" s="120" t="str">
        <f t="shared" si="855"/>
        <v/>
      </c>
      <c r="AM1305" s="104" t="str">
        <f t="shared" si="856"/>
        <v/>
      </c>
      <c r="AN1305" s="104" t="str">
        <f t="shared" si="857"/>
        <v/>
      </c>
      <c r="AO1305" s="104" t="str">
        <f t="shared" si="841"/>
        <v/>
      </c>
      <c r="AP1305" s="104" t="str">
        <f t="shared" si="842"/>
        <v/>
      </c>
      <c r="AQ1305" s="121" t="str">
        <f t="shared" si="858"/>
        <v/>
      </c>
      <c r="AS1305" s="88" t="str">
        <f t="shared" si="843"/>
        <v/>
      </c>
      <c r="AT1305" s="68" t="str">
        <f t="shared" si="859"/>
        <v/>
      </c>
      <c r="AU1305" s="68" t="str">
        <f t="shared" si="860"/>
        <v/>
      </c>
      <c r="AV1305" s="68" t="str">
        <f t="shared" si="861"/>
        <v/>
      </c>
      <c r="AW1305" s="88" t="str">
        <f t="shared" si="844"/>
        <v/>
      </c>
      <c r="AZ1305" s="88" t="str">
        <f t="shared" si="845"/>
        <v/>
      </c>
      <c r="BA1305" s="68" t="str">
        <f t="shared" si="846"/>
        <v/>
      </c>
      <c r="BB1305" s="68" t="str">
        <f t="shared" si="847"/>
        <v/>
      </c>
      <c r="BC1305" s="68" t="str">
        <f t="shared" si="848"/>
        <v/>
      </c>
      <c r="BD1305" s="69" t="str">
        <f t="shared" si="849"/>
        <v/>
      </c>
      <c r="BE1305" s="69" t="str">
        <f t="shared" si="862"/>
        <v/>
      </c>
      <c r="BT1305" s="138" t="str">
        <f t="shared" ca="1" si="863"/>
        <v/>
      </c>
      <c r="BU1305" s="139" t="str">
        <f t="shared" ca="1" si="864"/>
        <v/>
      </c>
      <c r="BW1305" s="138" t="str">
        <f t="shared" si="865"/>
        <v/>
      </c>
      <c r="BX1305" s="104" t="str">
        <f t="shared" si="866"/>
        <v/>
      </c>
      <c r="BY1305" s="139" t="str">
        <f t="shared" si="867"/>
        <v/>
      </c>
      <c r="CA1305" s="138" t="str">
        <f t="shared" si="868"/>
        <v/>
      </c>
      <c r="CB1305" s="104" t="str">
        <f t="shared" si="869"/>
        <v/>
      </c>
      <c r="CC1305" s="139" t="str">
        <f t="shared" si="870"/>
        <v/>
      </c>
      <c r="CE1305" s="162" t="str">
        <f t="shared" si="871"/>
        <v/>
      </c>
      <c r="CF1305" s="163" t="str">
        <f t="shared" si="872"/>
        <v/>
      </c>
      <c r="CG1305" s="164" t="str">
        <f t="shared" si="873"/>
        <v/>
      </c>
      <c r="CI1305" s="162" t="str">
        <f t="shared" si="874"/>
        <v/>
      </c>
      <c r="CJ1305" s="163" t="str">
        <f t="shared" si="836"/>
        <v/>
      </c>
      <c r="CK1305" s="164" t="str">
        <f t="shared" si="837"/>
        <v/>
      </c>
      <c r="CM1305" s="169" t="str">
        <f t="shared" si="875"/>
        <v/>
      </c>
      <c r="CN1305" s="139" t="str">
        <f t="shared" si="876"/>
        <v/>
      </c>
      <c r="CP1305" s="41" t="str">
        <f>IF($CM1305="", "", COUNTIF($CM$11:$CM$3035, "&lt;"&amp;$CM1305)+1+COUNTIF($CM$11:$CM1305, $CM1305)-1)</f>
        <v/>
      </c>
    </row>
    <row r="1306" spans="1:94" x14ac:dyDescent="0.25">
      <c r="A1306" s="40"/>
      <c r="B1306" s="82" t="str">
        <f>IF($I1306="", "", IFERROR(INDEX('Job Database'!$AE$11:$AE$3035, MATCH($I1306, 'Job Database'!$X$11:$X$3035, 0)), ""))</f>
        <v/>
      </c>
      <c r="C1306" s="69" t="str">
        <f>IF($I1306="", "", IF(COUNTIF('Job Database'!$X$11:$X$3035, $I1306)=0, $AC$5, $AC$4))</f>
        <v/>
      </c>
      <c r="D1306" s="40"/>
      <c r="E1306" s="85" t="str">
        <f>IF($I1306="", "", IF(IFERROR(INDEX('Job Database'!$M$11:$M$3035, MATCH($I1306, 'Job Database'!$X$11:$X$3035, 0)), "")="", "", IFERROR(INDEX('Job Database'!$M$11:$M$3035, MATCH($I1306, 'Job Database'!$X$11:$X$3035, 0)), "")))</f>
        <v/>
      </c>
      <c r="F1306" s="40"/>
      <c r="G1306" s="88" t="str">
        <f t="shared" si="850"/>
        <v/>
      </c>
      <c r="H1306" s="40"/>
      <c r="I1306" s="24"/>
      <c r="J1306" s="34"/>
      <c r="K1306" s="106"/>
      <c r="L1306" s="79"/>
      <c r="M1306" s="34"/>
      <c r="N1306" s="79"/>
      <c r="O1306" s="31"/>
      <c r="P1306" s="53"/>
      <c r="Q1306" s="40"/>
      <c r="S1306" s="41" t="str">
        <f t="shared" si="838"/>
        <v/>
      </c>
      <c r="T1306" s="41" t="str">
        <f t="shared" si="839"/>
        <v/>
      </c>
      <c r="U1306" s="41" t="str">
        <f t="shared" si="851"/>
        <v/>
      </c>
      <c r="W1306" s="74" t="str">
        <f>IF('Job Database'!$X1306="", "", 'Job Database'!$X1306)</f>
        <v/>
      </c>
      <c r="Y1306" s="41" t="str">
        <f>IF($W1306="", "", IF(COUNTIF($I$11:$I$3035, $W1306)&gt;0, "", MAX($Y$10:$Y1305)+1))</f>
        <v/>
      </c>
      <c r="Z1306" s="41">
        <v>1296</v>
      </c>
      <c r="AA1306" s="58" t="str">
        <f t="shared" si="852"/>
        <v/>
      </c>
      <c r="AC1306" s="41" t="str">
        <f t="shared" si="840"/>
        <v/>
      </c>
      <c r="AE1306" s="41" t="str">
        <f t="shared" si="853"/>
        <v/>
      </c>
      <c r="AJ1306" s="154" t="str">
        <f t="shared" si="854"/>
        <v/>
      </c>
      <c r="AL1306" s="120" t="str">
        <f t="shared" si="855"/>
        <v/>
      </c>
      <c r="AM1306" s="104" t="str">
        <f t="shared" si="856"/>
        <v/>
      </c>
      <c r="AN1306" s="104" t="str">
        <f t="shared" si="857"/>
        <v/>
      </c>
      <c r="AO1306" s="104" t="str">
        <f t="shared" si="841"/>
        <v/>
      </c>
      <c r="AP1306" s="104" t="str">
        <f t="shared" si="842"/>
        <v/>
      </c>
      <c r="AQ1306" s="121" t="str">
        <f t="shared" si="858"/>
        <v/>
      </c>
      <c r="AS1306" s="88" t="str">
        <f t="shared" si="843"/>
        <v/>
      </c>
      <c r="AT1306" s="68" t="str">
        <f t="shared" si="859"/>
        <v/>
      </c>
      <c r="AU1306" s="68" t="str">
        <f t="shared" si="860"/>
        <v/>
      </c>
      <c r="AV1306" s="68" t="str">
        <f t="shared" si="861"/>
        <v/>
      </c>
      <c r="AW1306" s="88" t="str">
        <f t="shared" si="844"/>
        <v/>
      </c>
      <c r="AZ1306" s="88" t="str">
        <f t="shared" si="845"/>
        <v/>
      </c>
      <c r="BA1306" s="68" t="str">
        <f t="shared" si="846"/>
        <v/>
      </c>
      <c r="BB1306" s="68" t="str">
        <f t="shared" si="847"/>
        <v/>
      </c>
      <c r="BC1306" s="68" t="str">
        <f t="shared" si="848"/>
        <v/>
      </c>
      <c r="BD1306" s="69" t="str">
        <f t="shared" si="849"/>
        <v/>
      </c>
      <c r="BE1306" s="69" t="str">
        <f t="shared" si="862"/>
        <v/>
      </c>
      <c r="BT1306" s="138" t="str">
        <f t="shared" ca="1" si="863"/>
        <v/>
      </c>
      <c r="BU1306" s="139" t="str">
        <f t="shared" ca="1" si="864"/>
        <v/>
      </c>
      <c r="BW1306" s="138" t="str">
        <f t="shared" si="865"/>
        <v/>
      </c>
      <c r="BX1306" s="104" t="str">
        <f t="shared" si="866"/>
        <v/>
      </c>
      <c r="BY1306" s="139" t="str">
        <f t="shared" si="867"/>
        <v/>
      </c>
      <c r="CA1306" s="138" t="str">
        <f t="shared" si="868"/>
        <v/>
      </c>
      <c r="CB1306" s="104" t="str">
        <f t="shared" si="869"/>
        <v/>
      </c>
      <c r="CC1306" s="139" t="str">
        <f t="shared" si="870"/>
        <v/>
      </c>
      <c r="CE1306" s="162" t="str">
        <f t="shared" si="871"/>
        <v/>
      </c>
      <c r="CF1306" s="163" t="str">
        <f t="shared" si="872"/>
        <v/>
      </c>
      <c r="CG1306" s="164" t="str">
        <f t="shared" si="873"/>
        <v/>
      </c>
      <c r="CI1306" s="162" t="str">
        <f t="shared" si="874"/>
        <v/>
      </c>
      <c r="CJ1306" s="163" t="str">
        <f t="shared" si="836"/>
        <v/>
      </c>
      <c r="CK1306" s="164" t="str">
        <f t="shared" si="837"/>
        <v/>
      </c>
      <c r="CM1306" s="169" t="str">
        <f t="shared" si="875"/>
        <v/>
      </c>
      <c r="CN1306" s="139" t="str">
        <f t="shared" si="876"/>
        <v/>
      </c>
      <c r="CP1306" s="41" t="str">
        <f>IF($CM1306="", "", COUNTIF($CM$11:$CM$3035, "&lt;"&amp;$CM1306)+1+COUNTIF($CM$11:$CM1306, $CM1306)-1)</f>
        <v/>
      </c>
    </row>
    <row r="1307" spans="1:94" x14ac:dyDescent="0.25">
      <c r="A1307" s="40"/>
      <c r="B1307" s="82" t="str">
        <f>IF($I1307="", "", IFERROR(INDEX('Job Database'!$AE$11:$AE$3035, MATCH($I1307, 'Job Database'!$X$11:$X$3035, 0)), ""))</f>
        <v/>
      </c>
      <c r="C1307" s="69" t="str">
        <f>IF($I1307="", "", IF(COUNTIF('Job Database'!$X$11:$X$3035, $I1307)=0, $AC$5, $AC$4))</f>
        <v/>
      </c>
      <c r="D1307" s="40"/>
      <c r="E1307" s="85" t="str">
        <f>IF($I1307="", "", IF(IFERROR(INDEX('Job Database'!$M$11:$M$3035, MATCH($I1307, 'Job Database'!$X$11:$X$3035, 0)), "")="", "", IFERROR(INDEX('Job Database'!$M$11:$M$3035, MATCH($I1307, 'Job Database'!$X$11:$X$3035, 0)), "")))</f>
        <v/>
      </c>
      <c r="F1307" s="40"/>
      <c r="G1307" s="88" t="str">
        <f t="shared" si="850"/>
        <v/>
      </c>
      <c r="H1307" s="40"/>
      <c r="I1307" s="24"/>
      <c r="J1307" s="34"/>
      <c r="K1307" s="106"/>
      <c r="L1307" s="79"/>
      <c r="M1307" s="34"/>
      <c r="N1307" s="79"/>
      <c r="O1307" s="31"/>
      <c r="P1307" s="53"/>
      <c r="Q1307" s="40"/>
      <c r="S1307" s="41" t="str">
        <f t="shared" si="838"/>
        <v/>
      </c>
      <c r="T1307" s="41" t="str">
        <f t="shared" si="839"/>
        <v/>
      </c>
      <c r="U1307" s="41" t="str">
        <f t="shared" si="851"/>
        <v/>
      </c>
      <c r="W1307" s="74" t="str">
        <f>IF('Job Database'!$X1307="", "", 'Job Database'!$X1307)</f>
        <v/>
      </c>
      <c r="Y1307" s="41" t="str">
        <f>IF($W1307="", "", IF(COUNTIF($I$11:$I$3035, $W1307)&gt;0, "", MAX($Y$10:$Y1306)+1))</f>
        <v/>
      </c>
      <c r="Z1307" s="41">
        <v>1297</v>
      </c>
      <c r="AA1307" s="58" t="str">
        <f t="shared" si="852"/>
        <v/>
      </c>
      <c r="AC1307" s="41" t="str">
        <f t="shared" si="840"/>
        <v/>
      </c>
      <c r="AE1307" s="41" t="str">
        <f t="shared" si="853"/>
        <v/>
      </c>
      <c r="AJ1307" s="154" t="str">
        <f t="shared" si="854"/>
        <v/>
      </c>
      <c r="AL1307" s="120" t="str">
        <f t="shared" si="855"/>
        <v/>
      </c>
      <c r="AM1307" s="104" t="str">
        <f t="shared" si="856"/>
        <v/>
      </c>
      <c r="AN1307" s="104" t="str">
        <f t="shared" si="857"/>
        <v/>
      </c>
      <c r="AO1307" s="104" t="str">
        <f t="shared" si="841"/>
        <v/>
      </c>
      <c r="AP1307" s="104" t="str">
        <f t="shared" si="842"/>
        <v/>
      </c>
      <c r="AQ1307" s="121" t="str">
        <f t="shared" si="858"/>
        <v/>
      </c>
      <c r="AS1307" s="88" t="str">
        <f t="shared" si="843"/>
        <v/>
      </c>
      <c r="AT1307" s="68" t="str">
        <f t="shared" si="859"/>
        <v/>
      </c>
      <c r="AU1307" s="68" t="str">
        <f t="shared" si="860"/>
        <v/>
      </c>
      <c r="AV1307" s="68" t="str">
        <f t="shared" si="861"/>
        <v/>
      </c>
      <c r="AW1307" s="88" t="str">
        <f t="shared" si="844"/>
        <v/>
      </c>
      <c r="AZ1307" s="88" t="str">
        <f t="shared" si="845"/>
        <v/>
      </c>
      <c r="BA1307" s="68" t="str">
        <f t="shared" si="846"/>
        <v/>
      </c>
      <c r="BB1307" s="68" t="str">
        <f t="shared" si="847"/>
        <v/>
      </c>
      <c r="BC1307" s="68" t="str">
        <f t="shared" si="848"/>
        <v/>
      </c>
      <c r="BD1307" s="69" t="str">
        <f t="shared" si="849"/>
        <v/>
      </c>
      <c r="BE1307" s="69" t="str">
        <f t="shared" si="862"/>
        <v/>
      </c>
      <c r="BT1307" s="138" t="str">
        <f t="shared" ca="1" si="863"/>
        <v/>
      </c>
      <c r="BU1307" s="139" t="str">
        <f t="shared" ca="1" si="864"/>
        <v/>
      </c>
      <c r="BW1307" s="138" t="str">
        <f t="shared" si="865"/>
        <v/>
      </c>
      <c r="BX1307" s="104" t="str">
        <f t="shared" si="866"/>
        <v/>
      </c>
      <c r="BY1307" s="139" t="str">
        <f t="shared" si="867"/>
        <v/>
      </c>
      <c r="CA1307" s="138" t="str">
        <f t="shared" si="868"/>
        <v/>
      </c>
      <c r="CB1307" s="104" t="str">
        <f t="shared" si="869"/>
        <v/>
      </c>
      <c r="CC1307" s="139" t="str">
        <f t="shared" si="870"/>
        <v/>
      </c>
      <c r="CE1307" s="162" t="str">
        <f t="shared" si="871"/>
        <v/>
      </c>
      <c r="CF1307" s="163" t="str">
        <f t="shared" si="872"/>
        <v/>
      </c>
      <c r="CG1307" s="164" t="str">
        <f t="shared" si="873"/>
        <v/>
      </c>
      <c r="CI1307" s="162" t="str">
        <f t="shared" si="874"/>
        <v/>
      </c>
      <c r="CJ1307" s="163" t="str">
        <f t="shared" ref="CJ1307:CJ1370" si="877">IF(CB1307="", "", M1307)</f>
        <v/>
      </c>
      <c r="CK1307" s="164" t="str">
        <f t="shared" ref="CK1307:CK1370" si="878">IF(CC1307="", "", N1307)</f>
        <v/>
      </c>
      <c r="CM1307" s="169" t="str">
        <f t="shared" si="875"/>
        <v/>
      </c>
      <c r="CN1307" s="139" t="str">
        <f t="shared" si="876"/>
        <v/>
      </c>
      <c r="CP1307" s="41" t="str">
        <f>IF($CM1307="", "", COUNTIF($CM$11:$CM$3035, "&lt;"&amp;$CM1307)+1+COUNTIF($CM$11:$CM1307, $CM1307)-1)</f>
        <v/>
      </c>
    </row>
    <row r="1308" spans="1:94" x14ac:dyDescent="0.25">
      <c r="A1308" s="40"/>
      <c r="B1308" s="82" t="str">
        <f>IF($I1308="", "", IFERROR(INDEX('Job Database'!$AE$11:$AE$3035, MATCH($I1308, 'Job Database'!$X$11:$X$3035, 0)), ""))</f>
        <v/>
      </c>
      <c r="C1308" s="69" t="str">
        <f>IF($I1308="", "", IF(COUNTIF('Job Database'!$X$11:$X$3035, $I1308)=0, $AC$5, $AC$4))</f>
        <v/>
      </c>
      <c r="D1308" s="40"/>
      <c r="E1308" s="85" t="str">
        <f>IF($I1308="", "", IF(IFERROR(INDEX('Job Database'!$M$11:$M$3035, MATCH($I1308, 'Job Database'!$X$11:$X$3035, 0)), "")="", "", IFERROR(INDEX('Job Database'!$M$11:$M$3035, MATCH($I1308, 'Job Database'!$X$11:$X$3035, 0)), "")))</f>
        <v/>
      </c>
      <c r="F1308" s="40"/>
      <c r="G1308" s="88" t="str">
        <f t="shared" si="850"/>
        <v/>
      </c>
      <c r="H1308" s="40"/>
      <c r="I1308" s="24"/>
      <c r="J1308" s="34"/>
      <c r="K1308" s="106"/>
      <c r="L1308" s="79"/>
      <c r="M1308" s="34"/>
      <c r="N1308" s="79"/>
      <c r="O1308" s="31"/>
      <c r="P1308" s="53"/>
      <c r="Q1308" s="40"/>
      <c r="S1308" s="41" t="str">
        <f t="shared" si="838"/>
        <v/>
      </c>
      <c r="T1308" s="41" t="str">
        <f t="shared" si="839"/>
        <v/>
      </c>
      <c r="U1308" s="41" t="str">
        <f t="shared" si="851"/>
        <v/>
      </c>
      <c r="W1308" s="74" t="str">
        <f>IF('Job Database'!$X1308="", "", 'Job Database'!$X1308)</f>
        <v/>
      </c>
      <c r="Y1308" s="41" t="str">
        <f>IF($W1308="", "", IF(COUNTIF($I$11:$I$3035, $W1308)&gt;0, "", MAX($Y$10:$Y1307)+1))</f>
        <v/>
      </c>
      <c r="Z1308" s="41">
        <v>1298</v>
      </c>
      <c r="AA1308" s="58" t="str">
        <f t="shared" si="852"/>
        <v/>
      </c>
      <c r="AC1308" s="41" t="str">
        <f t="shared" si="840"/>
        <v/>
      </c>
      <c r="AE1308" s="41" t="str">
        <f t="shared" si="853"/>
        <v/>
      </c>
      <c r="AJ1308" s="154" t="str">
        <f t="shared" si="854"/>
        <v/>
      </c>
      <c r="AL1308" s="120" t="str">
        <f t="shared" si="855"/>
        <v/>
      </c>
      <c r="AM1308" s="104" t="str">
        <f t="shared" si="856"/>
        <v/>
      </c>
      <c r="AN1308" s="104" t="str">
        <f t="shared" si="857"/>
        <v/>
      </c>
      <c r="AO1308" s="104" t="str">
        <f t="shared" si="841"/>
        <v/>
      </c>
      <c r="AP1308" s="104" t="str">
        <f t="shared" si="842"/>
        <v/>
      </c>
      <c r="AQ1308" s="121" t="str">
        <f t="shared" si="858"/>
        <v/>
      </c>
      <c r="AS1308" s="88" t="str">
        <f t="shared" si="843"/>
        <v/>
      </c>
      <c r="AT1308" s="68" t="str">
        <f t="shared" si="859"/>
        <v/>
      </c>
      <c r="AU1308" s="68" t="str">
        <f t="shared" si="860"/>
        <v/>
      </c>
      <c r="AV1308" s="68" t="str">
        <f t="shared" si="861"/>
        <v/>
      </c>
      <c r="AW1308" s="88" t="str">
        <f t="shared" si="844"/>
        <v/>
      </c>
      <c r="AZ1308" s="88" t="str">
        <f t="shared" si="845"/>
        <v/>
      </c>
      <c r="BA1308" s="68" t="str">
        <f t="shared" si="846"/>
        <v/>
      </c>
      <c r="BB1308" s="68" t="str">
        <f t="shared" si="847"/>
        <v/>
      </c>
      <c r="BC1308" s="68" t="str">
        <f t="shared" si="848"/>
        <v/>
      </c>
      <c r="BD1308" s="69" t="str">
        <f t="shared" si="849"/>
        <v/>
      </c>
      <c r="BE1308" s="69" t="str">
        <f t="shared" si="862"/>
        <v/>
      </c>
      <c r="BT1308" s="138" t="str">
        <f t="shared" ca="1" si="863"/>
        <v/>
      </c>
      <c r="BU1308" s="139" t="str">
        <f t="shared" ca="1" si="864"/>
        <v/>
      </c>
      <c r="BW1308" s="138" t="str">
        <f t="shared" si="865"/>
        <v/>
      </c>
      <c r="BX1308" s="104" t="str">
        <f t="shared" si="866"/>
        <v/>
      </c>
      <c r="BY1308" s="139" t="str">
        <f t="shared" si="867"/>
        <v/>
      </c>
      <c r="CA1308" s="138" t="str">
        <f t="shared" si="868"/>
        <v/>
      </c>
      <c r="CB1308" s="104" t="str">
        <f t="shared" si="869"/>
        <v/>
      </c>
      <c r="CC1308" s="139" t="str">
        <f t="shared" si="870"/>
        <v/>
      </c>
      <c r="CE1308" s="162" t="str">
        <f t="shared" si="871"/>
        <v/>
      </c>
      <c r="CF1308" s="163" t="str">
        <f t="shared" si="872"/>
        <v/>
      </c>
      <c r="CG1308" s="164" t="str">
        <f t="shared" si="873"/>
        <v/>
      </c>
      <c r="CI1308" s="162" t="str">
        <f t="shared" si="874"/>
        <v/>
      </c>
      <c r="CJ1308" s="163" t="str">
        <f t="shared" si="877"/>
        <v/>
      </c>
      <c r="CK1308" s="164" t="str">
        <f t="shared" si="878"/>
        <v/>
      </c>
      <c r="CM1308" s="169" t="str">
        <f t="shared" si="875"/>
        <v/>
      </c>
      <c r="CN1308" s="139" t="str">
        <f t="shared" si="876"/>
        <v/>
      </c>
      <c r="CP1308" s="41" t="str">
        <f>IF($CM1308="", "", COUNTIF($CM$11:$CM$3035, "&lt;"&amp;$CM1308)+1+COUNTIF($CM$11:$CM1308, $CM1308)-1)</f>
        <v/>
      </c>
    </row>
    <row r="1309" spans="1:94" x14ac:dyDescent="0.25">
      <c r="A1309" s="40"/>
      <c r="B1309" s="82" t="str">
        <f>IF($I1309="", "", IFERROR(INDEX('Job Database'!$AE$11:$AE$3035, MATCH($I1309, 'Job Database'!$X$11:$X$3035, 0)), ""))</f>
        <v/>
      </c>
      <c r="C1309" s="69" t="str">
        <f>IF($I1309="", "", IF(COUNTIF('Job Database'!$X$11:$X$3035, $I1309)=0, $AC$5, $AC$4))</f>
        <v/>
      </c>
      <c r="D1309" s="40"/>
      <c r="E1309" s="85" t="str">
        <f>IF($I1309="", "", IF(IFERROR(INDEX('Job Database'!$M$11:$M$3035, MATCH($I1309, 'Job Database'!$X$11:$X$3035, 0)), "")="", "", IFERROR(INDEX('Job Database'!$M$11:$M$3035, MATCH($I1309, 'Job Database'!$X$11:$X$3035, 0)), "")))</f>
        <v/>
      </c>
      <c r="F1309" s="40"/>
      <c r="G1309" s="88" t="str">
        <f t="shared" si="850"/>
        <v/>
      </c>
      <c r="H1309" s="40"/>
      <c r="I1309" s="24"/>
      <c r="J1309" s="34"/>
      <c r="K1309" s="106"/>
      <c r="L1309" s="79"/>
      <c r="M1309" s="34"/>
      <c r="N1309" s="79"/>
      <c r="O1309" s="31"/>
      <c r="P1309" s="53"/>
      <c r="Q1309" s="40"/>
      <c r="S1309" s="41" t="str">
        <f t="shared" si="838"/>
        <v/>
      </c>
      <c r="T1309" s="41" t="str">
        <f t="shared" si="839"/>
        <v/>
      </c>
      <c r="U1309" s="41" t="str">
        <f t="shared" si="851"/>
        <v/>
      </c>
      <c r="W1309" s="74" t="str">
        <f>IF('Job Database'!$X1309="", "", 'Job Database'!$X1309)</f>
        <v/>
      </c>
      <c r="Y1309" s="41" t="str">
        <f>IF($W1309="", "", IF(COUNTIF($I$11:$I$3035, $W1309)&gt;0, "", MAX($Y$10:$Y1308)+1))</f>
        <v/>
      </c>
      <c r="Z1309" s="41">
        <v>1299</v>
      </c>
      <c r="AA1309" s="58" t="str">
        <f t="shared" si="852"/>
        <v/>
      </c>
      <c r="AC1309" s="41" t="str">
        <f t="shared" si="840"/>
        <v/>
      </c>
      <c r="AE1309" s="41" t="str">
        <f t="shared" si="853"/>
        <v/>
      </c>
      <c r="AJ1309" s="154" t="str">
        <f t="shared" si="854"/>
        <v/>
      </c>
      <c r="AL1309" s="120" t="str">
        <f t="shared" si="855"/>
        <v/>
      </c>
      <c r="AM1309" s="104" t="str">
        <f t="shared" si="856"/>
        <v/>
      </c>
      <c r="AN1309" s="104" t="str">
        <f t="shared" si="857"/>
        <v/>
      </c>
      <c r="AO1309" s="104" t="str">
        <f t="shared" si="841"/>
        <v/>
      </c>
      <c r="AP1309" s="104" t="str">
        <f t="shared" si="842"/>
        <v/>
      </c>
      <c r="AQ1309" s="121" t="str">
        <f t="shared" si="858"/>
        <v/>
      </c>
      <c r="AS1309" s="88" t="str">
        <f t="shared" si="843"/>
        <v/>
      </c>
      <c r="AT1309" s="68" t="str">
        <f t="shared" si="859"/>
        <v/>
      </c>
      <c r="AU1309" s="68" t="str">
        <f t="shared" si="860"/>
        <v/>
      </c>
      <c r="AV1309" s="68" t="str">
        <f t="shared" si="861"/>
        <v/>
      </c>
      <c r="AW1309" s="88" t="str">
        <f t="shared" si="844"/>
        <v/>
      </c>
      <c r="AZ1309" s="88" t="str">
        <f t="shared" si="845"/>
        <v/>
      </c>
      <c r="BA1309" s="68" t="str">
        <f t="shared" si="846"/>
        <v/>
      </c>
      <c r="BB1309" s="68" t="str">
        <f t="shared" si="847"/>
        <v/>
      </c>
      <c r="BC1309" s="68" t="str">
        <f t="shared" si="848"/>
        <v/>
      </c>
      <c r="BD1309" s="69" t="str">
        <f t="shared" si="849"/>
        <v/>
      </c>
      <c r="BE1309" s="69" t="str">
        <f t="shared" si="862"/>
        <v/>
      </c>
      <c r="BT1309" s="138" t="str">
        <f t="shared" ca="1" si="863"/>
        <v/>
      </c>
      <c r="BU1309" s="139" t="str">
        <f t="shared" ca="1" si="864"/>
        <v/>
      </c>
      <c r="BW1309" s="138" t="str">
        <f t="shared" si="865"/>
        <v/>
      </c>
      <c r="BX1309" s="104" t="str">
        <f t="shared" si="866"/>
        <v/>
      </c>
      <c r="BY1309" s="139" t="str">
        <f t="shared" si="867"/>
        <v/>
      </c>
      <c r="CA1309" s="138" t="str">
        <f t="shared" si="868"/>
        <v/>
      </c>
      <c r="CB1309" s="104" t="str">
        <f t="shared" si="869"/>
        <v/>
      </c>
      <c r="CC1309" s="139" t="str">
        <f t="shared" si="870"/>
        <v/>
      </c>
      <c r="CE1309" s="162" t="str">
        <f t="shared" si="871"/>
        <v/>
      </c>
      <c r="CF1309" s="163" t="str">
        <f t="shared" si="872"/>
        <v/>
      </c>
      <c r="CG1309" s="164" t="str">
        <f t="shared" si="873"/>
        <v/>
      </c>
      <c r="CI1309" s="162" t="str">
        <f t="shared" si="874"/>
        <v/>
      </c>
      <c r="CJ1309" s="163" t="str">
        <f t="shared" si="877"/>
        <v/>
      </c>
      <c r="CK1309" s="164" t="str">
        <f t="shared" si="878"/>
        <v/>
      </c>
      <c r="CM1309" s="169" t="str">
        <f t="shared" si="875"/>
        <v/>
      </c>
      <c r="CN1309" s="139" t="str">
        <f t="shared" si="876"/>
        <v/>
      </c>
      <c r="CP1309" s="41" t="str">
        <f>IF($CM1309="", "", COUNTIF($CM$11:$CM$3035, "&lt;"&amp;$CM1309)+1+COUNTIF($CM$11:$CM1309, $CM1309)-1)</f>
        <v/>
      </c>
    </row>
    <row r="1310" spans="1:94" x14ac:dyDescent="0.25">
      <c r="A1310" s="40"/>
      <c r="B1310" s="82" t="str">
        <f>IF($I1310="", "", IFERROR(INDEX('Job Database'!$AE$11:$AE$3035, MATCH($I1310, 'Job Database'!$X$11:$X$3035, 0)), ""))</f>
        <v/>
      </c>
      <c r="C1310" s="69" t="str">
        <f>IF($I1310="", "", IF(COUNTIF('Job Database'!$X$11:$X$3035, $I1310)=0, $AC$5, $AC$4))</f>
        <v/>
      </c>
      <c r="D1310" s="40"/>
      <c r="E1310" s="85" t="str">
        <f>IF($I1310="", "", IF(IFERROR(INDEX('Job Database'!$M$11:$M$3035, MATCH($I1310, 'Job Database'!$X$11:$X$3035, 0)), "")="", "", IFERROR(INDEX('Job Database'!$M$11:$M$3035, MATCH($I1310, 'Job Database'!$X$11:$X$3035, 0)), "")))</f>
        <v/>
      </c>
      <c r="F1310" s="40"/>
      <c r="G1310" s="88" t="str">
        <f t="shared" si="850"/>
        <v/>
      </c>
      <c r="H1310" s="40"/>
      <c r="I1310" s="24"/>
      <c r="J1310" s="34"/>
      <c r="K1310" s="106"/>
      <c r="L1310" s="79"/>
      <c r="M1310" s="34"/>
      <c r="N1310" s="79"/>
      <c r="O1310" s="31"/>
      <c r="P1310" s="53"/>
      <c r="Q1310" s="40"/>
      <c r="S1310" s="41" t="str">
        <f t="shared" si="838"/>
        <v/>
      </c>
      <c r="T1310" s="41" t="str">
        <f t="shared" si="839"/>
        <v/>
      </c>
      <c r="U1310" s="41" t="str">
        <f t="shared" si="851"/>
        <v/>
      </c>
      <c r="W1310" s="74" t="str">
        <f>IF('Job Database'!$X1310="", "", 'Job Database'!$X1310)</f>
        <v/>
      </c>
      <c r="Y1310" s="41" t="str">
        <f>IF($W1310="", "", IF(COUNTIF($I$11:$I$3035, $W1310)&gt;0, "", MAX($Y$10:$Y1309)+1))</f>
        <v/>
      </c>
      <c r="Z1310" s="41">
        <v>1300</v>
      </c>
      <c r="AA1310" s="58" t="str">
        <f t="shared" si="852"/>
        <v/>
      </c>
      <c r="AC1310" s="41" t="str">
        <f t="shared" si="840"/>
        <v/>
      </c>
      <c r="AE1310" s="41" t="str">
        <f t="shared" si="853"/>
        <v/>
      </c>
      <c r="AJ1310" s="154" t="str">
        <f t="shared" si="854"/>
        <v/>
      </c>
      <c r="AL1310" s="120" t="str">
        <f t="shared" si="855"/>
        <v/>
      </c>
      <c r="AM1310" s="104" t="str">
        <f t="shared" si="856"/>
        <v/>
      </c>
      <c r="AN1310" s="104" t="str">
        <f t="shared" si="857"/>
        <v/>
      </c>
      <c r="AO1310" s="104" t="str">
        <f t="shared" si="841"/>
        <v/>
      </c>
      <c r="AP1310" s="104" t="str">
        <f t="shared" si="842"/>
        <v/>
      </c>
      <c r="AQ1310" s="121" t="str">
        <f t="shared" si="858"/>
        <v/>
      </c>
      <c r="AS1310" s="88" t="str">
        <f t="shared" si="843"/>
        <v/>
      </c>
      <c r="AT1310" s="68" t="str">
        <f t="shared" si="859"/>
        <v/>
      </c>
      <c r="AU1310" s="68" t="str">
        <f t="shared" si="860"/>
        <v/>
      </c>
      <c r="AV1310" s="68" t="str">
        <f t="shared" si="861"/>
        <v/>
      </c>
      <c r="AW1310" s="88" t="str">
        <f t="shared" si="844"/>
        <v/>
      </c>
      <c r="AZ1310" s="88" t="str">
        <f t="shared" si="845"/>
        <v/>
      </c>
      <c r="BA1310" s="68" t="str">
        <f t="shared" si="846"/>
        <v/>
      </c>
      <c r="BB1310" s="68" t="str">
        <f t="shared" si="847"/>
        <v/>
      </c>
      <c r="BC1310" s="68" t="str">
        <f t="shared" si="848"/>
        <v/>
      </c>
      <c r="BD1310" s="69" t="str">
        <f t="shared" si="849"/>
        <v/>
      </c>
      <c r="BE1310" s="69" t="str">
        <f t="shared" si="862"/>
        <v/>
      </c>
      <c r="BT1310" s="138" t="str">
        <f t="shared" ca="1" si="863"/>
        <v/>
      </c>
      <c r="BU1310" s="139" t="str">
        <f t="shared" ca="1" si="864"/>
        <v/>
      </c>
      <c r="BW1310" s="138" t="str">
        <f t="shared" si="865"/>
        <v/>
      </c>
      <c r="BX1310" s="104" t="str">
        <f t="shared" si="866"/>
        <v/>
      </c>
      <c r="BY1310" s="139" t="str">
        <f t="shared" si="867"/>
        <v/>
      </c>
      <c r="CA1310" s="138" t="str">
        <f t="shared" si="868"/>
        <v/>
      </c>
      <c r="CB1310" s="104" t="str">
        <f t="shared" si="869"/>
        <v/>
      </c>
      <c r="CC1310" s="139" t="str">
        <f t="shared" si="870"/>
        <v/>
      </c>
      <c r="CE1310" s="162" t="str">
        <f t="shared" si="871"/>
        <v/>
      </c>
      <c r="CF1310" s="163" t="str">
        <f t="shared" si="872"/>
        <v/>
      </c>
      <c r="CG1310" s="164" t="str">
        <f t="shared" si="873"/>
        <v/>
      </c>
      <c r="CI1310" s="162" t="str">
        <f t="shared" si="874"/>
        <v/>
      </c>
      <c r="CJ1310" s="163" t="str">
        <f t="shared" si="877"/>
        <v/>
      </c>
      <c r="CK1310" s="164" t="str">
        <f t="shared" si="878"/>
        <v/>
      </c>
      <c r="CM1310" s="169" t="str">
        <f t="shared" si="875"/>
        <v/>
      </c>
      <c r="CN1310" s="139" t="str">
        <f t="shared" si="876"/>
        <v/>
      </c>
      <c r="CP1310" s="41" t="str">
        <f>IF($CM1310="", "", COUNTIF($CM$11:$CM$3035, "&lt;"&amp;$CM1310)+1+COUNTIF($CM$11:$CM1310, $CM1310)-1)</f>
        <v/>
      </c>
    </row>
    <row r="1311" spans="1:94" x14ac:dyDescent="0.25">
      <c r="A1311" s="40"/>
      <c r="B1311" s="82" t="str">
        <f>IF($I1311="", "", IFERROR(INDEX('Job Database'!$AE$11:$AE$3035, MATCH($I1311, 'Job Database'!$X$11:$X$3035, 0)), ""))</f>
        <v/>
      </c>
      <c r="C1311" s="69" t="str">
        <f>IF($I1311="", "", IF(COUNTIF('Job Database'!$X$11:$X$3035, $I1311)=0, $AC$5, $AC$4))</f>
        <v/>
      </c>
      <c r="D1311" s="40"/>
      <c r="E1311" s="85" t="str">
        <f>IF($I1311="", "", IF(IFERROR(INDEX('Job Database'!$M$11:$M$3035, MATCH($I1311, 'Job Database'!$X$11:$X$3035, 0)), "")="", "", IFERROR(INDEX('Job Database'!$M$11:$M$3035, MATCH($I1311, 'Job Database'!$X$11:$X$3035, 0)), "")))</f>
        <v/>
      </c>
      <c r="F1311" s="40"/>
      <c r="G1311" s="88" t="str">
        <f t="shared" si="850"/>
        <v/>
      </c>
      <c r="H1311" s="40"/>
      <c r="I1311" s="24"/>
      <c r="J1311" s="34"/>
      <c r="K1311" s="106"/>
      <c r="L1311" s="79"/>
      <c r="M1311" s="34"/>
      <c r="N1311" s="79"/>
      <c r="O1311" s="31"/>
      <c r="P1311" s="53"/>
      <c r="Q1311" s="40"/>
      <c r="S1311" s="41" t="str">
        <f t="shared" si="838"/>
        <v/>
      </c>
      <c r="T1311" s="41" t="str">
        <f t="shared" si="839"/>
        <v/>
      </c>
      <c r="U1311" s="41" t="str">
        <f t="shared" si="851"/>
        <v/>
      </c>
      <c r="W1311" s="74" t="str">
        <f>IF('Job Database'!$X1311="", "", 'Job Database'!$X1311)</f>
        <v/>
      </c>
      <c r="Y1311" s="41" t="str">
        <f>IF($W1311="", "", IF(COUNTIF($I$11:$I$3035, $W1311)&gt;0, "", MAX($Y$10:$Y1310)+1))</f>
        <v/>
      </c>
      <c r="Z1311" s="41">
        <v>1301</v>
      </c>
      <c r="AA1311" s="58" t="str">
        <f t="shared" si="852"/>
        <v/>
      </c>
      <c r="AC1311" s="41" t="str">
        <f t="shared" si="840"/>
        <v/>
      </c>
      <c r="AE1311" s="41" t="str">
        <f t="shared" si="853"/>
        <v/>
      </c>
      <c r="AJ1311" s="154" t="str">
        <f t="shared" si="854"/>
        <v/>
      </c>
      <c r="AL1311" s="120" t="str">
        <f t="shared" si="855"/>
        <v/>
      </c>
      <c r="AM1311" s="104" t="str">
        <f t="shared" si="856"/>
        <v/>
      </c>
      <c r="AN1311" s="104" t="str">
        <f t="shared" si="857"/>
        <v/>
      </c>
      <c r="AO1311" s="104" t="str">
        <f t="shared" si="841"/>
        <v/>
      </c>
      <c r="AP1311" s="104" t="str">
        <f t="shared" si="842"/>
        <v/>
      </c>
      <c r="AQ1311" s="121" t="str">
        <f t="shared" si="858"/>
        <v/>
      </c>
      <c r="AS1311" s="88" t="str">
        <f t="shared" si="843"/>
        <v/>
      </c>
      <c r="AT1311" s="68" t="str">
        <f t="shared" si="859"/>
        <v/>
      </c>
      <c r="AU1311" s="68" t="str">
        <f t="shared" si="860"/>
        <v/>
      </c>
      <c r="AV1311" s="68" t="str">
        <f t="shared" si="861"/>
        <v/>
      </c>
      <c r="AW1311" s="88" t="str">
        <f t="shared" si="844"/>
        <v/>
      </c>
      <c r="AZ1311" s="88" t="str">
        <f t="shared" si="845"/>
        <v/>
      </c>
      <c r="BA1311" s="68" t="str">
        <f t="shared" si="846"/>
        <v/>
      </c>
      <c r="BB1311" s="68" t="str">
        <f t="shared" si="847"/>
        <v/>
      </c>
      <c r="BC1311" s="68" t="str">
        <f t="shared" si="848"/>
        <v/>
      </c>
      <c r="BD1311" s="69" t="str">
        <f t="shared" si="849"/>
        <v/>
      </c>
      <c r="BE1311" s="69" t="str">
        <f t="shared" si="862"/>
        <v/>
      </c>
      <c r="BT1311" s="138" t="str">
        <f t="shared" ca="1" si="863"/>
        <v/>
      </c>
      <c r="BU1311" s="139" t="str">
        <f t="shared" ca="1" si="864"/>
        <v/>
      </c>
      <c r="BW1311" s="138" t="str">
        <f t="shared" si="865"/>
        <v/>
      </c>
      <c r="BX1311" s="104" t="str">
        <f t="shared" si="866"/>
        <v/>
      </c>
      <c r="BY1311" s="139" t="str">
        <f t="shared" si="867"/>
        <v/>
      </c>
      <c r="CA1311" s="138" t="str">
        <f t="shared" si="868"/>
        <v/>
      </c>
      <c r="CB1311" s="104" t="str">
        <f t="shared" si="869"/>
        <v/>
      </c>
      <c r="CC1311" s="139" t="str">
        <f t="shared" si="870"/>
        <v/>
      </c>
      <c r="CE1311" s="162" t="str">
        <f t="shared" si="871"/>
        <v/>
      </c>
      <c r="CF1311" s="163" t="str">
        <f t="shared" si="872"/>
        <v/>
      </c>
      <c r="CG1311" s="164" t="str">
        <f t="shared" si="873"/>
        <v/>
      </c>
      <c r="CI1311" s="162" t="str">
        <f t="shared" si="874"/>
        <v/>
      </c>
      <c r="CJ1311" s="163" t="str">
        <f t="shared" si="877"/>
        <v/>
      </c>
      <c r="CK1311" s="164" t="str">
        <f t="shared" si="878"/>
        <v/>
      </c>
      <c r="CM1311" s="169" t="str">
        <f t="shared" si="875"/>
        <v/>
      </c>
      <c r="CN1311" s="139" t="str">
        <f t="shared" si="876"/>
        <v/>
      </c>
      <c r="CP1311" s="41" t="str">
        <f>IF($CM1311="", "", COUNTIF($CM$11:$CM$3035, "&lt;"&amp;$CM1311)+1+COUNTIF($CM$11:$CM1311, $CM1311)-1)</f>
        <v/>
      </c>
    </row>
    <row r="1312" spans="1:94" x14ac:dyDescent="0.25">
      <c r="A1312" s="40"/>
      <c r="B1312" s="82" t="str">
        <f>IF($I1312="", "", IFERROR(INDEX('Job Database'!$AE$11:$AE$3035, MATCH($I1312, 'Job Database'!$X$11:$X$3035, 0)), ""))</f>
        <v/>
      </c>
      <c r="C1312" s="69" t="str">
        <f>IF($I1312="", "", IF(COUNTIF('Job Database'!$X$11:$X$3035, $I1312)=0, $AC$5, $AC$4))</f>
        <v/>
      </c>
      <c r="D1312" s="40"/>
      <c r="E1312" s="85" t="str">
        <f>IF($I1312="", "", IF(IFERROR(INDEX('Job Database'!$M$11:$M$3035, MATCH($I1312, 'Job Database'!$X$11:$X$3035, 0)), "")="", "", IFERROR(INDEX('Job Database'!$M$11:$M$3035, MATCH($I1312, 'Job Database'!$X$11:$X$3035, 0)), "")))</f>
        <v/>
      </c>
      <c r="F1312" s="40"/>
      <c r="G1312" s="88" t="str">
        <f t="shared" si="850"/>
        <v/>
      </c>
      <c r="H1312" s="40"/>
      <c r="I1312" s="24"/>
      <c r="J1312" s="34"/>
      <c r="K1312" s="106"/>
      <c r="L1312" s="79"/>
      <c r="M1312" s="34"/>
      <c r="N1312" s="79"/>
      <c r="O1312" s="31"/>
      <c r="P1312" s="53"/>
      <c r="Q1312" s="40"/>
      <c r="S1312" s="41" t="str">
        <f t="shared" si="838"/>
        <v/>
      </c>
      <c r="T1312" s="41" t="str">
        <f t="shared" si="839"/>
        <v/>
      </c>
      <c r="U1312" s="41" t="str">
        <f t="shared" si="851"/>
        <v/>
      </c>
      <c r="W1312" s="74" t="str">
        <f>IF('Job Database'!$X1312="", "", 'Job Database'!$X1312)</f>
        <v/>
      </c>
      <c r="Y1312" s="41" t="str">
        <f>IF($W1312="", "", IF(COUNTIF($I$11:$I$3035, $W1312)&gt;0, "", MAX($Y$10:$Y1311)+1))</f>
        <v/>
      </c>
      <c r="Z1312" s="41">
        <v>1302</v>
      </c>
      <c r="AA1312" s="58" t="str">
        <f t="shared" si="852"/>
        <v/>
      </c>
      <c r="AC1312" s="41" t="str">
        <f t="shared" si="840"/>
        <v/>
      </c>
      <c r="AE1312" s="41" t="str">
        <f t="shared" si="853"/>
        <v/>
      </c>
      <c r="AJ1312" s="154" t="str">
        <f t="shared" si="854"/>
        <v/>
      </c>
      <c r="AL1312" s="120" t="str">
        <f t="shared" si="855"/>
        <v/>
      </c>
      <c r="AM1312" s="104" t="str">
        <f t="shared" si="856"/>
        <v/>
      </c>
      <c r="AN1312" s="104" t="str">
        <f t="shared" si="857"/>
        <v/>
      </c>
      <c r="AO1312" s="104" t="str">
        <f t="shared" si="841"/>
        <v/>
      </c>
      <c r="AP1312" s="104" t="str">
        <f t="shared" si="842"/>
        <v/>
      </c>
      <c r="AQ1312" s="121" t="str">
        <f t="shared" si="858"/>
        <v/>
      </c>
      <c r="AS1312" s="88" t="str">
        <f t="shared" si="843"/>
        <v/>
      </c>
      <c r="AT1312" s="68" t="str">
        <f t="shared" si="859"/>
        <v/>
      </c>
      <c r="AU1312" s="68" t="str">
        <f t="shared" si="860"/>
        <v/>
      </c>
      <c r="AV1312" s="68" t="str">
        <f t="shared" si="861"/>
        <v/>
      </c>
      <c r="AW1312" s="88" t="str">
        <f t="shared" si="844"/>
        <v/>
      </c>
      <c r="AZ1312" s="88" t="str">
        <f t="shared" si="845"/>
        <v/>
      </c>
      <c r="BA1312" s="68" t="str">
        <f t="shared" si="846"/>
        <v/>
      </c>
      <c r="BB1312" s="68" t="str">
        <f t="shared" si="847"/>
        <v/>
      </c>
      <c r="BC1312" s="68" t="str">
        <f t="shared" si="848"/>
        <v/>
      </c>
      <c r="BD1312" s="69" t="str">
        <f t="shared" si="849"/>
        <v/>
      </c>
      <c r="BE1312" s="69" t="str">
        <f t="shared" si="862"/>
        <v/>
      </c>
      <c r="BT1312" s="138" t="str">
        <f t="shared" ca="1" si="863"/>
        <v/>
      </c>
      <c r="BU1312" s="139" t="str">
        <f t="shared" ca="1" si="864"/>
        <v/>
      </c>
      <c r="BW1312" s="138" t="str">
        <f t="shared" si="865"/>
        <v/>
      </c>
      <c r="BX1312" s="104" t="str">
        <f t="shared" si="866"/>
        <v/>
      </c>
      <c r="BY1312" s="139" t="str">
        <f t="shared" si="867"/>
        <v/>
      </c>
      <c r="CA1312" s="138" t="str">
        <f t="shared" si="868"/>
        <v/>
      </c>
      <c r="CB1312" s="104" t="str">
        <f t="shared" si="869"/>
        <v/>
      </c>
      <c r="CC1312" s="139" t="str">
        <f t="shared" si="870"/>
        <v/>
      </c>
      <c r="CE1312" s="162" t="str">
        <f t="shared" si="871"/>
        <v/>
      </c>
      <c r="CF1312" s="163" t="str">
        <f t="shared" si="872"/>
        <v/>
      </c>
      <c r="CG1312" s="164" t="str">
        <f t="shared" si="873"/>
        <v/>
      </c>
      <c r="CI1312" s="162" t="str">
        <f t="shared" si="874"/>
        <v/>
      </c>
      <c r="CJ1312" s="163" t="str">
        <f t="shared" si="877"/>
        <v/>
      </c>
      <c r="CK1312" s="164" t="str">
        <f t="shared" si="878"/>
        <v/>
      </c>
      <c r="CM1312" s="169" t="str">
        <f t="shared" si="875"/>
        <v/>
      </c>
      <c r="CN1312" s="139" t="str">
        <f t="shared" si="876"/>
        <v/>
      </c>
      <c r="CP1312" s="41" t="str">
        <f>IF($CM1312="", "", COUNTIF($CM$11:$CM$3035, "&lt;"&amp;$CM1312)+1+COUNTIF($CM$11:$CM1312, $CM1312)-1)</f>
        <v/>
      </c>
    </row>
    <row r="1313" spans="1:94" x14ac:dyDescent="0.25">
      <c r="A1313" s="40"/>
      <c r="B1313" s="82" t="str">
        <f>IF($I1313="", "", IFERROR(INDEX('Job Database'!$AE$11:$AE$3035, MATCH($I1313, 'Job Database'!$X$11:$X$3035, 0)), ""))</f>
        <v/>
      </c>
      <c r="C1313" s="69" t="str">
        <f>IF($I1313="", "", IF(COUNTIF('Job Database'!$X$11:$X$3035, $I1313)=0, $AC$5, $AC$4))</f>
        <v/>
      </c>
      <c r="D1313" s="40"/>
      <c r="E1313" s="85" t="str">
        <f>IF($I1313="", "", IF(IFERROR(INDEX('Job Database'!$M$11:$M$3035, MATCH($I1313, 'Job Database'!$X$11:$X$3035, 0)), "")="", "", IFERROR(INDEX('Job Database'!$M$11:$M$3035, MATCH($I1313, 'Job Database'!$X$11:$X$3035, 0)), "")))</f>
        <v/>
      </c>
      <c r="F1313" s="40"/>
      <c r="G1313" s="88" t="str">
        <f t="shared" si="850"/>
        <v/>
      </c>
      <c r="H1313" s="40"/>
      <c r="I1313" s="24"/>
      <c r="J1313" s="34"/>
      <c r="K1313" s="106"/>
      <c r="L1313" s="79"/>
      <c r="M1313" s="34"/>
      <c r="N1313" s="79"/>
      <c r="O1313" s="31"/>
      <c r="P1313" s="53"/>
      <c r="Q1313" s="40"/>
      <c r="S1313" s="41" t="str">
        <f t="shared" si="838"/>
        <v/>
      </c>
      <c r="T1313" s="41" t="str">
        <f t="shared" si="839"/>
        <v/>
      </c>
      <c r="U1313" s="41" t="str">
        <f t="shared" si="851"/>
        <v/>
      </c>
      <c r="W1313" s="74" t="str">
        <f>IF('Job Database'!$X1313="", "", 'Job Database'!$X1313)</f>
        <v/>
      </c>
      <c r="Y1313" s="41" t="str">
        <f>IF($W1313="", "", IF(COUNTIF($I$11:$I$3035, $W1313)&gt;0, "", MAX($Y$10:$Y1312)+1))</f>
        <v/>
      </c>
      <c r="Z1313" s="41">
        <v>1303</v>
      </c>
      <c r="AA1313" s="58" t="str">
        <f t="shared" si="852"/>
        <v/>
      </c>
      <c r="AC1313" s="41" t="str">
        <f t="shared" si="840"/>
        <v/>
      </c>
      <c r="AE1313" s="41" t="str">
        <f t="shared" si="853"/>
        <v/>
      </c>
      <c r="AJ1313" s="154" t="str">
        <f t="shared" si="854"/>
        <v/>
      </c>
      <c r="AL1313" s="120" t="str">
        <f t="shared" si="855"/>
        <v/>
      </c>
      <c r="AM1313" s="104" t="str">
        <f t="shared" si="856"/>
        <v/>
      </c>
      <c r="AN1313" s="104" t="str">
        <f t="shared" si="857"/>
        <v/>
      </c>
      <c r="AO1313" s="104" t="str">
        <f t="shared" si="841"/>
        <v/>
      </c>
      <c r="AP1313" s="104" t="str">
        <f t="shared" si="842"/>
        <v/>
      </c>
      <c r="AQ1313" s="121" t="str">
        <f t="shared" si="858"/>
        <v/>
      </c>
      <c r="AS1313" s="88" t="str">
        <f t="shared" si="843"/>
        <v/>
      </c>
      <c r="AT1313" s="68" t="str">
        <f t="shared" si="859"/>
        <v/>
      </c>
      <c r="AU1313" s="68" t="str">
        <f t="shared" si="860"/>
        <v/>
      </c>
      <c r="AV1313" s="68" t="str">
        <f t="shared" si="861"/>
        <v/>
      </c>
      <c r="AW1313" s="88" t="str">
        <f t="shared" si="844"/>
        <v/>
      </c>
      <c r="AZ1313" s="88" t="str">
        <f t="shared" si="845"/>
        <v/>
      </c>
      <c r="BA1313" s="68" t="str">
        <f t="shared" si="846"/>
        <v/>
      </c>
      <c r="BB1313" s="68" t="str">
        <f t="shared" si="847"/>
        <v/>
      </c>
      <c r="BC1313" s="68" t="str">
        <f t="shared" si="848"/>
        <v/>
      </c>
      <c r="BD1313" s="69" t="str">
        <f t="shared" si="849"/>
        <v/>
      </c>
      <c r="BE1313" s="69" t="str">
        <f t="shared" si="862"/>
        <v/>
      </c>
      <c r="BT1313" s="138" t="str">
        <f t="shared" ca="1" si="863"/>
        <v/>
      </c>
      <c r="BU1313" s="139" t="str">
        <f t="shared" ca="1" si="864"/>
        <v/>
      </c>
      <c r="BW1313" s="138" t="str">
        <f t="shared" si="865"/>
        <v/>
      </c>
      <c r="BX1313" s="104" t="str">
        <f t="shared" si="866"/>
        <v/>
      </c>
      <c r="BY1313" s="139" t="str">
        <f t="shared" si="867"/>
        <v/>
      </c>
      <c r="CA1313" s="138" t="str">
        <f t="shared" si="868"/>
        <v/>
      </c>
      <c r="CB1313" s="104" t="str">
        <f t="shared" si="869"/>
        <v/>
      </c>
      <c r="CC1313" s="139" t="str">
        <f t="shared" si="870"/>
        <v/>
      </c>
      <c r="CE1313" s="162" t="str">
        <f t="shared" si="871"/>
        <v/>
      </c>
      <c r="CF1313" s="163" t="str">
        <f t="shared" si="872"/>
        <v/>
      </c>
      <c r="CG1313" s="164" t="str">
        <f t="shared" si="873"/>
        <v/>
      </c>
      <c r="CI1313" s="162" t="str">
        <f t="shared" si="874"/>
        <v/>
      </c>
      <c r="CJ1313" s="163" t="str">
        <f t="shared" si="877"/>
        <v/>
      </c>
      <c r="CK1313" s="164" t="str">
        <f t="shared" si="878"/>
        <v/>
      </c>
      <c r="CM1313" s="169" t="str">
        <f t="shared" si="875"/>
        <v/>
      </c>
      <c r="CN1313" s="139" t="str">
        <f t="shared" si="876"/>
        <v/>
      </c>
      <c r="CP1313" s="41" t="str">
        <f>IF($CM1313="", "", COUNTIF($CM$11:$CM$3035, "&lt;"&amp;$CM1313)+1+COUNTIF($CM$11:$CM1313, $CM1313)-1)</f>
        <v/>
      </c>
    </row>
    <row r="1314" spans="1:94" x14ac:dyDescent="0.25">
      <c r="A1314" s="40"/>
      <c r="B1314" s="82" t="str">
        <f>IF($I1314="", "", IFERROR(INDEX('Job Database'!$AE$11:$AE$3035, MATCH($I1314, 'Job Database'!$X$11:$X$3035, 0)), ""))</f>
        <v/>
      </c>
      <c r="C1314" s="69" t="str">
        <f>IF($I1314="", "", IF(COUNTIF('Job Database'!$X$11:$X$3035, $I1314)=0, $AC$5, $AC$4))</f>
        <v/>
      </c>
      <c r="D1314" s="40"/>
      <c r="E1314" s="85" t="str">
        <f>IF($I1314="", "", IF(IFERROR(INDEX('Job Database'!$M$11:$M$3035, MATCH($I1314, 'Job Database'!$X$11:$X$3035, 0)), "")="", "", IFERROR(INDEX('Job Database'!$M$11:$M$3035, MATCH($I1314, 'Job Database'!$X$11:$X$3035, 0)), "")))</f>
        <v/>
      </c>
      <c r="F1314" s="40"/>
      <c r="G1314" s="88" t="str">
        <f t="shared" si="850"/>
        <v/>
      </c>
      <c r="H1314" s="40"/>
      <c r="I1314" s="24"/>
      <c r="J1314" s="34"/>
      <c r="K1314" s="106"/>
      <c r="L1314" s="79"/>
      <c r="M1314" s="34"/>
      <c r="N1314" s="79"/>
      <c r="O1314" s="31"/>
      <c r="P1314" s="53"/>
      <c r="Q1314" s="40"/>
      <c r="S1314" s="41" t="str">
        <f t="shared" si="838"/>
        <v/>
      </c>
      <c r="T1314" s="41" t="str">
        <f t="shared" si="839"/>
        <v/>
      </c>
      <c r="U1314" s="41" t="str">
        <f t="shared" si="851"/>
        <v/>
      </c>
      <c r="W1314" s="74" t="str">
        <f>IF('Job Database'!$X1314="", "", 'Job Database'!$X1314)</f>
        <v/>
      </c>
      <c r="Y1314" s="41" t="str">
        <f>IF($W1314="", "", IF(COUNTIF($I$11:$I$3035, $W1314)&gt;0, "", MAX($Y$10:$Y1313)+1))</f>
        <v/>
      </c>
      <c r="Z1314" s="41">
        <v>1304</v>
      </c>
      <c r="AA1314" s="58" t="str">
        <f t="shared" si="852"/>
        <v/>
      </c>
      <c r="AC1314" s="41" t="str">
        <f t="shared" si="840"/>
        <v/>
      </c>
      <c r="AE1314" s="41" t="str">
        <f t="shared" si="853"/>
        <v/>
      </c>
      <c r="AJ1314" s="154" t="str">
        <f t="shared" si="854"/>
        <v/>
      </c>
      <c r="AL1314" s="120" t="str">
        <f t="shared" si="855"/>
        <v/>
      </c>
      <c r="AM1314" s="104" t="str">
        <f t="shared" si="856"/>
        <v/>
      </c>
      <c r="AN1314" s="104" t="str">
        <f t="shared" si="857"/>
        <v/>
      </c>
      <c r="AO1314" s="104" t="str">
        <f t="shared" si="841"/>
        <v/>
      </c>
      <c r="AP1314" s="104" t="str">
        <f t="shared" si="842"/>
        <v/>
      </c>
      <c r="AQ1314" s="121" t="str">
        <f t="shared" si="858"/>
        <v/>
      </c>
      <c r="AS1314" s="88" t="str">
        <f t="shared" si="843"/>
        <v/>
      </c>
      <c r="AT1314" s="68" t="str">
        <f t="shared" si="859"/>
        <v/>
      </c>
      <c r="AU1314" s="68" t="str">
        <f t="shared" si="860"/>
        <v/>
      </c>
      <c r="AV1314" s="68" t="str">
        <f t="shared" si="861"/>
        <v/>
      </c>
      <c r="AW1314" s="88" t="str">
        <f t="shared" si="844"/>
        <v/>
      </c>
      <c r="AZ1314" s="88" t="str">
        <f t="shared" si="845"/>
        <v/>
      </c>
      <c r="BA1314" s="68" t="str">
        <f t="shared" si="846"/>
        <v/>
      </c>
      <c r="BB1314" s="68" t="str">
        <f t="shared" si="847"/>
        <v/>
      </c>
      <c r="BC1314" s="68" t="str">
        <f t="shared" si="848"/>
        <v/>
      </c>
      <c r="BD1314" s="69" t="str">
        <f t="shared" si="849"/>
        <v/>
      </c>
      <c r="BE1314" s="69" t="str">
        <f t="shared" si="862"/>
        <v/>
      </c>
      <c r="BT1314" s="138" t="str">
        <f t="shared" ca="1" si="863"/>
        <v/>
      </c>
      <c r="BU1314" s="139" t="str">
        <f t="shared" ca="1" si="864"/>
        <v/>
      </c>
      <c r="BW1314" s="138" t="str">
        <f t="shared" si="865"/>
        <v/>
      </c>
      <c r="BX1314" s="104" t="str">
        <f t="shared" si="866"/>
        <v/>
      </c>
      <c r="BY1314" s="139" t="str">
        <f t="shared" si="867"/>
        <v/>
      </c>
      <c r="CA1314" s="138" t="str">
        <f t="shared" si="868"/>
        <v/>
      </c>
      <c r="CB1314" s="104" t="str">
        <f t="shared" si="869"/>
        <v/>
      </c>
      <c r="CC1314" s="139" t="str">
        <f t="shared" si="870"/>
        <v/>
      </c>
      <c r="CE1314" s="162" t="str">
        <f t="shared" si="871"/>
        <v/>
      </c>
      <c r="CF1314" s="163" t="str">
        <f t="shared" si="872"/>
        <v/>
      </c>
      <c r="CG1314" s="164" t="str">
        <f t="shared" si="873"/>
        <v/>
      </c>
      <c r="CI1314" s="162" t="str">
        <f t="shared" si="874"/>
        <v/>
      </c>
      <c r="CJ1314" s="163" t="str">
        <f t="shared" si="877"/>
        <v/>
      </c>
      <c r="CK1314" s="164" t="str">
        <f t="shared" si="878"/>
        <v/>
      </c>
      <c r="CM1314" s="169" t="str">
        <f t="shared" si="875"/>
        <v/>
      </c>
      <c r="CN1314" s="139" t="str">
        <f t="shared" si="876"/>
        <v/>
      </c>
      <c r="CP1314" s="41" t="str">
        <f>IF($CM1314="", "", COUNTIF($CM$11:$CM$3035, "&lt;"&amp;$CM1314)+1+COUNTIF($CM$11:$CM1314, $CM1314)-1)</f>
        <v/>
      </c>
    </row>
    <row r="1315" spans="1:94" x14ac:dyDescent="0.25">
      <c r="A1315" s="40"/>
      <c r="B1315" s="82" t="str">
        <f>IF($I1315="", "", IFERROR(INDEX('Job Database'!$AE$11:$AE$3035, MATCH($I1315, 'Job Database'!$X$11:$X$3035, 0)), ""))</f>
        <v/>
      </c>
      <c r="C1315" s="69" t="str">
        <f>IF($I1315="", "", IF(COUNTIF('Job Database'!$X$11:$X$3035, $I1315)=0, $AC$5, $AC$4))</f>
        <v/>
      </c>
      <c r="D1315" s="40"/>
      <c r="E1315" s="85" t="str">
        <f>IF($I1315="", "", IF(IFERROR(INDEX('Job Database'!$M$11:$M$3035, MATCH($I1315, 'Job Database'!$X$11:$X$3035, 0)), "")="", "", IFERROR(INDEX('Job Database'!$M$11:$M$3035, MATCH($I1315, 'Job Database'!$X$11:$X$3035, 0)), "")))</f>
        <v/>
      </c>
      <c r="F1315" s="40"/>
      <c r="G1315" s="88" t="str">
        <f t="shared" si="850"/>
        <v/>
      </c>
      <c r="H1315" s="40"/>
      <c r="I1315" s="24"/>
      <c r="J1315" s="34"/>
      <c r="K1315" s="106"/>
      <c r="L1315" s="79"/>
      <c r="M1315" s="34"/>
      <c r="N1315" s="79"/>
      <c r="O1315" s="31"/>
      <c r="P1315" s="53"/>
      <c r="Q1315" s="40"/>
      <c r="S1315" s="41" t="str">
        <f t="shared" si="838"/>
        <v/>
      </c>
      <c r="T1315" s="41" t="str">
        <f t="shared" si="839"/>
        <v/>
      </c>
      <c r="U1315" s="41" t="str">
        <f t="shared" si="851"/>
        <v/>
      </c>
      <c r="W1315" s="74" t="str">
        <f>IF('Job Database'!$X1315="", "", 'Job Database'!$X1315)</f>
        <v/>
      </c>
      <c r="Y1315" s="41" t="str">
        <f>IF($W1315="", "", IF(COUNTIF($I$11:$I$3035, $W1315)&gt;0, "", MAX($Y$10:$Y1314)+1))</f>
        <v/>
      </c>
      <c r="Z1315" s="41">
        <v>1305</v>
      </c>
      <c r="AA1315" s="58" t="str">
        <f t="shared" si="852"/>
        <v/>
      </c>
      <c r="AC1315" s="41" t="str">
        <f t="shared" si="840"/>
        <v/>
      </c>
      <c r="AE1315" s="41" t="str">
        <f t="shared" si="853"/>
        <v/>
      </c>
      <c r="AJ1315" s="154" t="str">
        <f t="shared" si="854"/>
        <v/>
      </c>
      <c r="AL1315" s="120" t="str">
        <f t="shared" si="855"/>
        <v/>
      </c>
      <c r="AM1315" s="104" t="str">
        <f t="shared" si="856"/>
        <v/>
      </c>
      <c r="AN1315" s="104" t="str">
        <f t="shared" si="857"/>
        <v/>
      </c>
      <c r="AO1315" s="104" t="str">
        <f t="shared" si="841"/>
        <v/>
      </c>
      <c r="AP1315" s="104" t="str">
        <f t="shared" si="842"/>
        <v/>
      </c>
      <c r="AQ1315" s="121" t="str">
        <f t="shared" si="858"/>
        <v/>
      </c>
      <c r="AS1315" s="88" t="str">
        <f t="shared" si="843"/>
        <v/>
      </c>
      <c r="AT1315" s="68" t="str">
        <f t="shared" si="859"/>
        <v/>
      </c>
      <c r="AU1315" s="68" t="str">
        <f t="shared" si="860"/>
        <v/>
      </c>
      <c r="AV1315" s="68" t="str">
        <f t="shared" si="861"/>
        <v/>
      </c>
      <c r="AW1315" s="88" t="str">
        <f t="shared" si="844"/>
        <v/>
      </c>
      <c r="AZ1315" s="88" t="str">
        <f t="shared" si="845"/>
        <v/>
      </c>
      <c r="BA1315" s="68" t="str">
        <f t="shared" si="846"/>
        <v/>
      </c>
      <c r="BB1315" s="68" t="str">
        <f t="shared" si="847"/>
        <v/>
      </c>
      <c r="BC1315" s="68" t="str">
        <f t="shared" si="848"/>
        <v/>
      </c>
      <c r="BD1315" s="69" t="str">
        <f t="shared" si="849"/>
        <v/>
      </c>
      <c r="BE1315" s="69" t="str">
        <f t="shared" si="862"/>
        <v/>
      </c>
      <c r="BT1315" s="138" t="str">
        <f t="shared" ca="1" si="863"/>
        <v/>
      </c>
      <c r="BU1315" s="139" t="str">
        <f t="shared" ca="1" si="864"/>
        <v/>
      </c>
      <c r="BW1315" s="138" t="str">
        <f t="shared" si="865"/>
        <v/>
      </c>
      <c r="BX1315" s="104" t="str">
        <f t="shared" si="866"/>
        <v/>
      </c>
      <c r="BY1315" s="139" t="str">
        <f t="shared" si="867"/>
        <v/>
      </c>
      <c r="CA1315" s="138" t="str">
        <f t="shared" si="868"/>
        <v/>
      </c>
      <c r="CB1315" s="104" t="str">
        <f t="shared" si="869"/>
        <v/>
      </c>
      <c r="CC1315" s="139" t="str">
        <f t="shared" si="870"/>
        <v/>
      </c>
      <c r="CE1315" s="162" t="str">
        <f t="shared" si="871"/>
        <v/>
      </c>
      <c r="CF1315" s="163" t="str">
        <f t="shared" si="872"/>
        <v/>
      </c>
      <c r="CG1315" s="164" t="str">
        <f t="shared" si="873"/>
        <v/>
      </c>
      <c r="CI1315" s="162" t="str">
        <f t="shared" si="874"/>
        <v/>
      </c>
      <c r="CJ1315" s="163" t="str">
        <f t="shared" si="877"/>
        <v/>
      </c>
      <c r="CK1315" s="164" t="str">
        <f t="shared" si="878"/>
        <v/>
      </c>
      <c r="CM1315" s="169" t="str">
        <f t="shared" si="875"/>
        <v/>
      </c>
      <c r="CN1315" s="139" t="str">
        <f t="shared" si="876"/>
        <v/>
      </c>
      <c r="CP1315" s="41" t="str">
        <f>IF($CM1315="", "", COUNTIF($CM$11:$CM$3035, "&lt;"&amp;$CM1315)+1+COUNTIF($CM$11:$CM1315, $CM1315)-1)</f>
        <v/>
      </c>
    </row>
    <row r="1316" spans="1:94" x14ac:dyDescent="0.25">
      <c r="A1316" s="40"/>
      <c r="B1316" s="82" t="str">
        <f>IF($I1316="", "", IFERROR(INDEX('Job Database'!$AE$11:$AE$3035, MATCH($I1316, 'Job Database'!$X$11:$X$3035, 0)), ""))</f>
        <v/>
      </c>
      <c r="C1316" s="69" t="str">
        <f>IF($I1316="", "", IF(COUNTIF('Job Database'!$X$11:$X$3035, $I1316)=0, $AC$5, $AC$4))</f>
        <v/>
      </c>
      <c r="D1316" s="40"/>
      <c r="E1316" s="85" t="str">
        <f>IF($I1316="", "", IF(IFERROR(INDEX('Job Database'!$M$11:$M$3035, MATCH($I1316, 'Job Database'!$X$11:$X$3035, 0)), "")="", "", IFERROR(INDEX('Job Database'!$M$11:$M$3035, MATCH($I1316, 'Job Database'!$X$11:$X$3035, 0)), "")))</f>
        <v/>
      </c>
      <c r="F1316" s="40"/>
      <c r="G1316" s="88" t="str">
        <f t="shared" si="850"/>
        <v/>
      </c>
      <c r="H1316" s="40"/>
      <c r="I1316" s="24"/>
      <c r="J1316" s="34"/>
      <c r="K1316" s="106"/>
      <c r="L1316" s="79"/>
      <c r="M1316" s="34"/>
      <c r="N1316" s="79"/>
      <c r="O1316" s="31"/>
      <c r="P1316" s="53"/>
      <c r="Q1316" s="40"/>
      <c r="S1316" s="41" t="str">
        <f t="shared" si="838"/>
        <v/>
      </c>
      <c r="T1316" s="41" t="str">
        <f t="shared" si="839"/>
        <v/>
      </c>
      <c r="U1316" s="41" t="str">
        <f t="shared" si="851"/>
        <v/>
      </c>
      <c r="W1316" s="74" t="str">
        <f>IF('Job Database'!$X1316="", "", 'Job Database'!$X1316)</f>
        <v/>
      </c>
      <c r="Y1316" s="41" t="str">
        <f>IF($W1316="", "", IF(COUNTIF($I$11:$I$3035, $W1316)&gt;0, "", MAX($Y$10:$Y1315)+1))</f>
        <v/>
      </c>
      <c r="Z1316" s="41">
        <v>1306</v>
      </c>
      <c r="AA1316" s="58" t="str">
        <f t="shared" si="852"/>
        <v/>
      </c>
      <c r="AC1316" s="41" t="str">
        <f t="shared" si="840"/>
        <v/>
      </c>
      <c r="AE1316" s="41" t="str">
        <f t="shared" si="853"/>
        <v/>
      </c>
      <c r="AJ1316" s="154" t="str">
        <f t="shared" si="854"/>
        <v/>
      </c>
      <c r="AL1316" s="120" t="str">
        <f t="shared" si="855"/>
        <v/>
      </c>
      <c r="AM1316" s="104" t="str">
        <f t="shared" si="856"/>
        <v/>
      </c>
      <c r="AN1316" s="104" t="str">
        <f t="shared" si="857"/>
        <v/>
      </c>
      <c r="AO1316" s="104" t="str">
        <f t="shared" si="841"/>
        <v/>
      </c>
      <c r="AP1316" s="104" t="str">
        <f t="shared" si="842"/>
        <v/>
      </c>
      <c r="AQ1316" s="121" t="str">
        <f t="shared" si="858"/>
        <v/>
      </c>
      <c r="AS1316" s="88" t="str">
        <f t="shared" si="843"/>
        <v/>
      </c>
      <c r="AT1316" s="68" t="str">
        <f t="shared" si="859"/>
        <v/>
      </c>
      <c r="AU1316" s="68" t="str">
        <f t="shared" si="860"/>
        <v/>
      </c>
      <c r="AV1316" s="68" t="str">
        <f t="shared" si="861"/>
        <v/>
      </c>
      <c r="AW1316" s="88" t="str">
        <f t="shared" si="844"/>
        <v/>
      </c>
      <c r="AZ1316" s="88" t="str">
        <f t="shared" si="845"/>
        <v/>
      </c>
      <c r="BA1316" s="68" t="str">
        <f t="shared" si="846"/>
        <v/>
      </c>
      <c r="BB1316" s="68" t="str">
        <f t="shared" si="847"/>
        <v/>
      </c>
      <c r="BC1316" s="68" t="str">
        <f t="shared" si="848"/>
        <v/>
      </c>
      <c r="BD1316" s="69" t="str">
        <f t="shared" si="849"/>
        <v/>
      </c>
      <c r="BE1316" s="69" t="str">
        <f t="shared" si="862"/>
        <v/>
      </c>
      <c r="BT1316" s="138" t="str">
        <f t="shared" ca="1" si="863"/>
        <v/>
      </c>
      <c r="BU1316" s="139" t="str">
        <f t="shared" ca="1" si="864"/>
        <v/>
      </c>
      <c r="BW1316" s="138" t="str">
        <f t="shared" si="865"/>
        <v/>
      </c>
      <c r="BX1316" s="104" t="str">
        <f t="shared" si="866"/>
        <v/>
      </c>
      <c r="BY1316" s="139" t="str">
        <f t="shared" si="867"/>
        <v/>
      </c>
      <c r="CA1316" s="138" t="str">
        <f t="shared" si="868"/>
        <v/>
      </c>
      <c r="CB1316" s="104" t="str">
        <f t="shared" si="869"/>
        <v/>
      </c>
      <c r="CC1316" s="139" t="str">
        <f t="shared" si="870"/>
        <v/>
      </c>
      <c r="CE1316" s="162" t="str">
        <f t="shared" si="871"/>
        <v/>
      </c>
      <c r="CF1316" s="163" t="str">
        <f t="shared" si="872"/>
        <v/>
      </c>
      <c r="CG1316" s="164" t="str">
        <f t="shared" si="873"/>
        <v/>
      </c>
      <c r="CI1316" s="162" t="str">
        <f t="shared" si="874"/>
        <v/>
      </c>
      <c r="CJ1316" s="163" t="str">
        <f t="shared" si="877"/>
        <v/>
      </c>
      <c r="CK1316" s="164" t="str">
        <f t="shared" si="878"/>
        <v/>
      </c>
      <c r="CM1316" s="169" t="str">
        <f t="shared" si="875"/>
        <v/>
      </c>
      <c r="CN1316" s="139" t="str">
        <f t="shared" si="876"/>
        <v/>
      </c>
      <c r="CP1316" s="41" t="str">
        <f>IF($CM1316="", "", COUNTIF($CM$11:$CM$3035, "&lt;"&amp;$CM1316)+1+COUNTIF($CM$11:$CM1316, $CM1316)-1)</f>
        <v/>
      </c>
    </row>
    <row r="1317" spans="1:94" x14ac:dyDescent="0.25">
      <c r="A1317" s="40"/>
      <c r="B1317" s="82" t="str">
        <f>IF($I1317="", "", IFERROR(INDEX('Job Database'!$AE$11:$AE$3035, MATCH($I1317, 'Job Database'!$X$11:$X$3035, 0)), ""))</f>
        <v/>
      </c>
      <c r="C1317" s="69" t="str">
        <f>IF($I1317="", "", IF(COUNTIF('Job Database'!$X$11:$X$3035, $I1317)=0, $AC$5, $AC$4))</f>
        <v/>
      </c>
      <c r="D1317" s="40"/>
      <c r="E1317" s="85" t="str">
        <f>IF($I1317="", "", IF(IFERROR(INDEX('Job Database'!$M$11:$M$3035, MATCH($I1317, 'Job Database'!$X$11:$X$3035, 0)), "")="", "", IFERROR(INDEX('Job Database'!$M$11:$M$3035, MATCH($I1317, 'Job Database'!$X$11:$X$3035, 0)), "")))</f>
        <v/>
      </c>
      <c r="F1317" s="40"/>
      <c r="G1317" s="88" t="str">
        <f t="shared" si="850"/>
        <v/>
      </c>
      <c r="H1317" s="40"/>
      <c r="I1317" s="24"/>
      <c r="J1317" s="34"/>
      <c r="K1317" s="106"/>
      <c r="L1317" s="79"/>
      <c r="M1317" s="34"/>
      <c r="N1317" s="79"/>
      <c r="O1317" s="31"/>
      <c r="P1317" s="53"/>
      <c r="Q1317" s="40"/>
      <c r="S1317" s="41" t="str">
        <f t="shared" si="838"/>
        <v/>
      </c>
      <c r="T1317" s="41" t="str">
        <f t="shared" si="839"/>
        <v/>
      </c>
      <c r="U1317" s="41" t="str">
        <f t="shared" si="851"/>
        <v/>
      </c>
      <c r="W1317" s="74" t="str">
        <f>IF('Job Database'!$X1317="", "", 'Job Database'!$X1317)</f>
        <v/>
      </c>
      <c r="Y1317" s="41" t="str">
        <f>IF($W1317="", "", IF(COUNTIF($I$11:$I$3035, $W1317)&gt;0, "", MAX($Y$10:$Y1316)+1))</f>
        <v/>
      </c>
      <c r="Z1317" s="41">
        <v>1307</v>
      </c>
      <c r="AA1317" s="58" t="str">
        <f t="shared" si="852"/>
        <v/>
      </c>
      <c r="AC1317" s="41" t="str">
        <f t="shared" si="840"/>
        <v/>
      </c>
      <c r="AE1317" s="41" t="str">
        <f t="shared" si="853"/>
        <v/>
      </c>
      <c r="AJ1317" s="154" t="str">
        <f t="shared" si="854"/>
        <v/>
      </c>
      <c r="AL1317" s="120" t="str">
        <f t="shared" si="855"/>
        <v/>
      </c>
      <c r="AM1317" s="104" t="str">
        <f t="shared" si="856"/>
        <v/>
      </c>
      <c r="AN1317" s="104" t="str">
        <f t="shared" si="857"/>
        <v/>
      </c>
      <c r="AO1317" s="104" t="str">
        <f t="shared" si="841"/>
        <v/>
      </c>
      <c r="AP1317" s="104" t="str">
        <f t="shared" si="842"/>
        <v/>
      </c>
      <c r="AQ1317" s="121" t="str">
        <f t="shared" si="858"/>
        <v/>
      </c>
      <c r="AS1317" s="88" t="str">
        <f t="shared" si="843"/>
        <v/>
      </c>
      <c r="AT1317" s="68" t="str">
        <f t="shared" si="859"/>
        <v/>
      </c>
      <c r="AU1317" s="68" t="str">
        <f t="shared" si="860"/>
        <v/>
      </c>
      <c r="AV1317" s="68" t="str">
        <f t="shared" si="861"/>
        <v/>
      </c>
      <c r="AW1317" s="88" t="str">
        <f t="shared" si="844"/>
        <v/>
      </c>
      <c r="AZ1317" s="88" t="str">
        <f t="shared" si="845"/>
        <v/>
      </c>
      <c r="BA1317" s="68" t="str">
        <f t="shared" si="846"/>
        <v/>
      </c>
      <c r="BB1317" s="68" t="str">
        <f t="shared" si="847"/>
        <v/>
      </c>
      <c r="BC1317" s="68" t="str">
        <f t="shared" si="848"/>
        <v/>
      </c>
      <c r="BD1317" s="69" t="str">
        <f t="shared" si="849"/>
        <v/>
      </c>
      <c r="BE1317" s="69" t="str">
        <f t="shared" si="862"/>
        <v/>
      </c>
      <c r="BT1317" s="138" t="str">
        <f t="shared" ca="1" si="863"/>
        <v/>
      </c>
      <c r="BU1317" s="139" t="str">
        <f t="shared" ca="1" si="864"/>
        <v/>
      </c>
      <c r="BW1317" s="138" t="str">
        <f t="shared" si="865"/>
        <v/>
      </c>
      <c r="BX1317" s="104" t="str">
        <f t="shared" si="866"/>
        <v/>
      </c>
      <c r="BY1317" s="139" t="str">
        <f t="shared" si="867"/>
        <v/>
      </c>
      <c r="CA1317" s="138" t="str">
        <f t="shared" si="868"/>
        <v/>
      </c>
      <c r="CB1317" s="104" t="str">
        <f t="shared" si="869"/>
        <v/>
      </c>
      <c r="CC1317" s="139" t="str">
        <f t="shared" si="870"/>
        <v/>
      </c>
      <c r="CE1317" s="162" t="str">
        <f t="shared" si="871"/>
        <v/>
      </c>
      <c r="CF1317" s="163" t="str">
        <f t="shared" si="872"/>
        <v/>
      </c>
      <c r="CG1317" s="164" t="str">
        <f t="shared" si="873"/>
        <v/>
      </c>
      <c r="CI1317" s="162" t="str">
        <f t="shared" si="874"/>
        <v/>
      </c>
      <c r="CJ1317" s="163" t="str">
        <f t="shared" si="877"/>
        <v/>
      </c>
      <c r="CK1317" s="164" t="str">
        <f t="shared" si="878"/>
        <v/>
      </c>
      <c r="CM1317" s="169" t="str">
        <f t="shared" si="875"/>
        <v/>
      </c>
      <c r="CN1317" s="139" t="str">
        <f t="shared" si="876"/>
        <v/>
      </c>
      <c r="CP1317" s="41" t="str">
        <f>IF($CM1317="", "", COUNTIF($CM$11:$CM$3035, "&lt;"&amp;$CM1317)+1+COUNTIF($CM$11:$CM1317, $CM1317)-1)</f>
        <v/>
      </c>
    </row>
    <row r="1318" spans="1:94" x14ac:dyDescent="0.25">
      <c r="A1318" s="40"/>
      <c r="B1318" s="82" t="str">
        <f>IF($I1318="", "", IFERROR(INDEX('Job Database'!$AE$11:$AE$3035, MATCH($I1318, 'Job Database'!$X$11:$X$3035, 0)), ""))</f>
        <v/>
      </c>
      <c r="C1318" s="69" t="str">
        <f>IF($I1318="", "", IF(COUNTIF('Job Database'!$X$11:$X$3035, $I1318)=0, $AC$5, $AC$4))</f>
        <v/>
      </c>
      <c r="D1318" s="40"/>
      <c r="E1318" s="85" t="str">
        <f>IF($I1318="", "", IF(IFERROR(INDEX('Job Database'!$M$11:$M$3035, MATCH($I1318, 'Job Database'!$X$11:$X$3035, 0)), "")="", "", IFERROR(INDEX('Job Database'!$M$11:$M$3035, MATCH($I1318, 'Job Database'!$X$11:$X$3035, 0)), "")))</f>
        <v/>
      </c>
      <c r="F1318" s="40"/>
      <c r="G1318" s="88" t="str">
        <f t="shared" si="850"/>
        <v/>
      </c>
      <c r="H1318" s="40"/>
      <c r="I1318" s="24"/>
      <c r="J1318" s="34"/>
      <c r="K1318" s="106"/>
      <c r="L1318" s="79"/>
      <c r="M1318" s="34"/>
      <c r="N1318" s="79"/>
      <c r="O1318" s="31"/>
      <c r="P1318" s="53"/>
      <c r="Q1318" s="40"/>
      <c r="S1318" s="41" t="str">
        <f t="shared" si="838"/>
        <v/>
      </c>
      <c r="T1318" s="41" t="str">
        <f t="shared" si="839"/>
        <v/>
      </c>
      <c r="U1318" s="41" t="str">
        <f t="shared" si="851"/>
        <v/>
      </c>
      <c r="W1318" s="74" t="str">
        <f>IF('Job Database'!$X1318="", "", 'Job Database'!$X1318)</f>
        <v/>
      </c>
      <c r="Y1318" s="41" t="str">
        <f>IF($W1318="", "", IF(COUNTIF($I$11:$I$3035, $W1318)&gt;0, "", MAX($Y$10:$Y1317)+1))</f>
        <v/>
      </c>
      <c r="Z1318" s="41">
        <v>1308</v>
      </c>
      <c r="AA1318" s="58" t="str">
        <f t="shared" si="852"/>
        <v/>
      </c>
      <c r="AC1318" s="41" t="str">
        <f t="shared" si="840"/>
        <v/>
      </c>
      <c r="AE1318" s="41" t="str">
        <f t="shared" si="853"/>
        <v/>
      </c>
      <c r="AJ1318" s="154" t="str">
        <f t="shared" si="854"/>
        <v/>
      </c>
      <c r="AL1318" s="120" t="str">
        <f t="shared" si="855"/>
        <v/>
      </c>
      <c r="AM1318" s="104" t="str">
        <f t="shared" si="856"/>
        <v/>
      </c>
      <c r="AN1318" s="104" t="str">
        <f t="shared" si="857"/>
        <v/>
      </c>
      <c r="AO1318" s="104" t="str">
        <f t="shared" si="841"/>
        <v/>
      </c>
      <c r="AP1318" s="104" t="str">
        <f t="shared" si="842"/>
        <v/>
      </c>
      <c r="AQ1318" s="121" t="str">
        <f t="shared" si="858"/>
        <v/>
      </c>
      <c r="AS1318" s="88" t="str">
        <f t="shared" si="843"/>
        <v/>
      </c>
      <c r="AT1318" s="68" t="str">
        <f t="shared" si="859"/>
        <v/>
      </c>
      <c r="AU1318" s="68" t="str">
        <f t="shared" si="860"/>
        <v/>
      </c>
      <c r="AV1318" s="68" t="str">
        <f t="shared" si="861"/>
        <v/>
      </c>
      <c r="AW1318" s="88" t="str">
        <f t="shared" si="844"/>
        <v/>
      </c>
      <c r="AZ1318" s="88" t="str">
        <f t="shared" si="845"/>
        <v/>
      </c>
      <c r="BA1318" s="68" t="str">
        <f t="shared" si="846"/>
        <v/>
      </c>
      <c r="BB1318" s="68" t="str">
        <f t="shared" si="847"/>
        <v/>
      </c>
      <c r="BC1318" s="68" t="str">
        <f t="shared" si="848"/>
        <v/>
      </c>
      <c r="BD1318" s="69" t="str">
        <f t="shared" si="849"/>
        <v/>
      </c>
      <c r="BE1318" s="69" t="str">
        <f t="shared" si="862"/>
        <v/>
      </c>
      <c r="BT1318" s="138" t="str">
        <f t="shared" ca="1" si="863"/>
        <v/>
      </c>
      <c r="BU1318" s="139" t="str">
        <f t="shared" ca="1" si="864"/>
        <v/>
      </c>
      <c r="BW1318" s="138" t="str">
        <f t="shared" si="865"/>
        <v/>
      </c>
      <c r="BX1318" s="104" t="str">
        <f t="shared" si="866"/>
        <v/>
      </c>
      <c r="BY1318" s="139" t="str">
        <f t="shared" si="867"/>
        <v/>
      </c>
      <c r="CA1318" s="138" t="str">
        <f t="shared" si="868"/>
        <v/>
      </c>
      <c r="CB1318" s="104" t="str">
        <f t="shared" si="869"/>
        <v/>
      </c>
      <c r="CC1318" s="139" t="str">
        <f t="shared" si="870"/>
        <v/>
      </c>
      <c r="CE1318" s="162" t="str">
        <f t="shared" si="871"/>
        <v/>
      </c>
      <c r="CF1318" s="163" t="str">
        <f t="shared" si="872"/>
        <v/>
      </c>
      <c r="CG1318" s="164" t="str">
        <f t="shared" si="873"/>
        <v/>
      </c>
      <c r="CI1318" s="162" t="str">
        <f t="shared" si="874"/>
        <v/>
      </c>
      <c r="CJ1318" s="163" t="str">
        <f t="shared" si="877"/>
        <v/>
      </c>
      <c r="CK1318" s="164" t="str">
        <f t="shared" si="878"/>
        <v/>
      </c>
      <c r="CM1318" s="169" t="str">
        <f t="shared" si="875"/>
        <v/>
      </c>
      <c r="CN1318" s="139" t="str">
        <f t="shared" si="876"/>
        <v/>
      </c>
      <c r="CP1318" s="41" t="str">
        <f>IF($CM1318="", "", COUNTIF($CM$11:$CM$3035, "&lt;"&amp;$CM1318)+1+COUNTIF($CM$11:$CM1318, $CM1318)-1)</f>
        <v/>
      </c>
    </row>
    <row r="1319" spans="1:94" x14ac:dyDescent="0.25">
      <c r="A1319" s="40"/>
      <c r="B1319" s="82" t="str">
        <f>IF($I1319="", "", IFERROR(INDEX('Job Database'!$AE$11:$AE$3035, MATCH($I1319, 'Job Database'!$X$11:$X$3035, 0)), ""))</f>
        <v/>
      </c>
      <c r="C1319" s="69" t="str">
        <f>IF($I1319="", "", IF(COUNTIF('Job Database'!$X$11:$X$3035, $I1319)=0, $AC$5, $AC$4))</f>
        <v/>
      </c>
      <c r="D1319" s="40"/>
      <c r="E1319" s="85" t="str">
        <f>IF($I1319="", "", IF(IFERROR(INDEX('Job Database'!$M$11:$M$3035, MATCH($I1319, 'Job Database'!$X$11:$X$3035, 0)), "")="", "", IFERROR(INDEX('Job Database'!$M$11:$M$3035, MATCH($I1319, 'Job Database'!$X$11:$X$3035, 0)), "")))</f>
        <v/>
      </c>
      <c r="F1319" s="40"/>
      <c r="G1319" s="88" t="str">
        <f t="shared" si="850"/>
        <v/>
      </c>
      <c r="H1319" s="40"/>
      <c r="I1319" s="24"/>
      <c r="J1319" s="34"/>
      <c r="K1319" s="106"/>
      <c r="L1319" s="79"/>
      <c r="M1319" s="34"/>
      <c r="N1319" s="79"/>
      <c r="O1319" s="31"/>
      <c r="P1319" s="53"/>
      <c r="Q1319" s="40"/>
      <c r="S1319" s="41" t="str">
        <f t="shared" si="838"/>
        <v/>
      </c>
      <c r="T1319" s="41" t="str">
        <f t="shared" si="839"/>
        <v/>
      </c>
      <c r="U1319" s="41" t="str">
        <f t="shared" si="851"/>
        <v/>
      </c>
      <c r="W1319" s="74" t="str">
        <f>IF('Job Database'!$X1319="", "", 'Job Database'!$X1319)</f>
        <v/>
      </c>
      <c r="Y1319" s="41" t="str">
        <f>IF($W1319="", "", IF(COUNTIF($I$11:$I$3035, $W1319)&gt;0, "", MAX($Y$10:$Y1318)+1))</f>
        <v/>
      </c>
      <c r="Z1319" s="41">
        <v>1309</v>
      </c>
      <c r="AA1319" s="58" t="str">
        <f t="shared" si="852"/>
        <v/>
      </c>
      <c r="AC1319" s="41" t="str">
        <f t="shared" si="840"/>
        <v/>
      </c>
      <c r="AE1319" s="41" t="str">
        <f t="shared" si="853"/>
        <v/>
      </c>
      <c r="AJ1319" s="154" t="str">
        <f t="shared" si="854"/>
        <v/>
      </c>
      <c r="AL1319" s="120" t="str">
        <f t="shared" si="855"/>
        <v/>
      </c>
      <c r="AM1319" s="104" t="str">
        <f t="shared" si="856"/>
        <v/>
      </c>
      <c r="AN1319" s="104" t="str">
        <f t="shared" si="857"/>
        <v/>
      </c>
      <c r="AO1319" s="104" t="str">
        <f t="shared" si="841"/>
        <v/>
      </c>
      <c r="AP1319" s="104" t="str">
        <f t="shared" si="842"/>
        <v/>
      </c>
      <c r="AQ1319" s="121" t="str">
        <f t="shared" si="858"/>
        <v/>
      </c>
      <c r="AS1319" s="88" t="str">
        <f t="shared" si="843"/>
        <v/>
      </c>
      <c r="AT1319" s="68" t="str">
        <f t="shared" si="859"/>
        <v/>
      </c>
      <c r="AU1319" s="68" t="str">
        <f t="shared" si="860"/>
        <v/>
      </c>
      <c r="AV1319" s="68" t="str">
        <f t="shared" si="861"/>
        <v/>
      </c>
      <c r="AW1319" s="88" t="str">
        <f t="shared" si="844"/>
        <v/>
      </c>
      <c r="AZ1319" s="88" t="str">
        <f t="shared" si="845"/>
        <v/>
      </c>
      <c r="BA1319" s="68" t="str">
        <f t="shared" si="846"/>
        <v/>
      </c>
      <c r="BB1319" s="68" t="str">
        <f t="shared" si="847"/>
        <v/>
      </c>
      <c r="BC1319" s="68" t="str">
        <f t="shared" si="848"/>
        <v/>
      </c>
      <c r="BD1319" s="69" t="str">
        <f t="shared" si="849"/>
        <v/>
      </c>
      <c r="BE1319" s="69" t="str">
        <f t="shared" si="862"/>
        <v/>
      </c>
      <c r="BT1319" s="138" t="str">
        <f t="shared" ca="1" si="863"/>
        <v/>
      </c>
      <c r="BU1319" s="139" t="str">
        <f t="shared" ca="1" si="864"/>
        <v/>
      </c>
      <c r="BW1319" s="138" t="str">
        <f t="shared" si="865"/>
        <v/>
      </c>
      <c r="BX1319" s="104" t="str">
        <f t="shared" si="866"/>
        <v/>
      </c>
      <c r="BY1319" s="139" t="str">
        <f t="shared" si="867"/>
        <v/>
      </c>
      <c r="CA1319" s="138" t="str">
        <f t="shared" si="868"/>
        <v/>
      </c>
      <c r="CB1319" s="104" t="str">
        <f t="shared" si="869"/>
        <v/>
      </c>
      <c r="CC1319" s="139" t="str">
        <f t="shared" si="870"/>
        <v/>
      </c>
      <c r="CE1319" s="162" t="str">
        <f t="shared" si="871"/>
        <v/>
      </c>
      <c r="CF1319" s="163" t="str">
        <f t="shared" si="872"/>
        <v/>
      </c>
      <c r="CG1319" s="164" t="str">
        <f t="shared" si="873"/>
        <v/>
      </c>
      <c r="CI1319" s="162" t="str">
        <f t="shared" si="874"/>
        <v/>
      </c>
      <c r="CJ1319" s="163" t="str">
        <f t="shared" si="877"/>
        <v/>
      </c>
      <c r="CK1319" s="164" t="str">
        <f t="shared" si="878"/>
        <v/>
      </c>
      <c r="CM1319" s="169" t="str">
        <f t="shared" si="875"/>
        <v/>
      </c>
      <c r="CN1319" s="139" t="str">
        <f t="shared" si="876"/>
        <v/>
      </c>
      <c r="CP1319" s="41" t="str">
        <f>IF($CM1319="", "", COUNTIF($CM$11:$CM$3035, "&lt;"&amp;$CM1319)+1+COUNTIF($CM$11:$CM1319, $CM1319)-1)</f>
        <v/>
      </c>
    </row>
    <row r="1320" spans="1:94" x14ac:dyDescent="0.25">
      <c r="A1320" s="40"/>
      <c r="B1320" s="82" t="str">
        <f>IF($I1320="", "", IFERROR(INDEX('Job Database'!$AE$11:$AE$3035, MATCH($I1320, 'Job Database'!$X$11:$X$3035, 0)), ""))</f>
        <v/>
      </c>
      <c r="C1320" s="69" t="str">
        <f>IF($I1320="", "", IF(COUNTIF('Job Database'!$X$11:$X$3035, $I1320)=0, $AC$5, $AC$4))</f>
        <v/>
      </c>
      <c r="D1320" s="40"/>
      <c r="E1320" s="85" t="str">
        <f>IF($I1320="", "", IF(IFERROR(INDEX('Job Database'!$M$11:$M$3035, MATCH($I1320, 'Job Database'!$X$11:$X$3035, 0)), "")="", "", IFERROR(INDEX('Job Database'!$M$11:$M$3035, MATCH($I1320, 'Job Database'!$X$11:$X$3035, 0)), "")))</f>
        <v/>
      </c>
      <c r="F1320" s="40"/>
      <c r="G1320" s="88" t="str">
        <f t="shared" si="850"/>
        <v/>
      </c>
      <c r="H1320" s="40"/>
      <c r="I1320" s="24"/>
      <c r="J1320" s="34"/>
      <c r="K1320" s="106"/>
      <c r="L1320" s="79"/>
      <c r="M1320" s="34"/>
      <c r="N1320" s="79"/>
      <c r="O1320" s="31"/>
      <c r="P1320" s="53"/>
      <c r="Q1320" s="40"/>
      <c r="S1320" s="41" t="str">
        <f t="shared" si="838"/>
        <v/>
      </c>
      <c r="T1320" s="41" t="str">
        <f t="shared" si="839"/>
        <v/>
      </c>
      <c r="U1320" s="41" t="str">
        <f t="shared" si="851"/>
        <v/>
      </c>
      <c r="W1320" s="74" t="str">
        <f>IF('Job Database'!$X1320="", "", 'Job Database'!$X1320)</f>
        <v/>
      </c>
      <c r="Y1320" s="41" t="str">
        <f>IF($W1320="", "", IF(COUNTIF($I$11:$I$3035, $W1320)&gt;0, "", MAX($Y$10:$Y1319)+1))</f>
        <v/>
      </c>
      <c r="Z1320" s="41">
        <v>1310</v>
      </c>
      <c r="AA1320" s="58" t="str">
        <f t="shared" si="852"/>
        <v/>
      </c>
      <c r="AC1320" s="41" t="str">
        <f t="shared" si="840"/>
        <v/>
      </c>
      <c r="AE1320" s="41" t="str">
        <f t="shared" si="853"/>
        <v/>
      </c>
      <c r="AJ1320" s="154" t="str">
        <f t="shared" si="854"/>
        <v/>
      </c>
      <c r="AL1320" s="120" t="str">
        <f t="shared" si="855"/>
        <v/>
      </c>
      <c r="AM1320" s="104" t="str">
        <f t="shared" si="856"/>
        <v/>
      </c>
      <c r="AN1320" s="104" t="str">
        <f t="shared" si="857"/>
        <v/>
      </c>
      <c r="AO1320" s="104" t="str">
        <f t="shared" si="841"/>
        <v/>
      </c>
      <c r="AP1320" s="104" t="str">
        <f t="shared" si="842"/>
        <v/>
      </c>
      <c r="AQ1320" s="121" t="str">
        <f t="shared" si="858"/>
        <v/>
      </c>
      <c r="AS1320" s="88" t="str">
        <f t="shared" si="843"/>
        <v/>
      </c>
      <c r="AT1320" s="68" t="str">
        <f t="shared" si="859"/>
        <v/>
      </c>
      <c r="AU1320" s="68" t="str">
        <f t="shared" si="860"/>
        <v/>
      </c>
      <c r="AV1320" s="68" t="str">
        <f t="shared" si="861"/>
        <v/>
      </c>
      <c r="AW1320" s="88" t="str">
        <f t="shared" si="844"/>
        <v/>
      </c>
      <c r="AZ1320" s="88" t="str">
        <f t="shared" si="845"/>
        <v/>
      </c>
      <c r="BA1320" s="68" t="str">
        <f t="shared" si="846"/>
        <v/>
      </c>
      <c r="BB1320" s="68" t="str">
        <f t="shared" si="847"/>
        <v/>
      </c>
      <c r="BC1320" s="68" t="str">
        <f t="shared" si="848"/>
        <v/>
      </c>
      <c r="BD1320" s="69" t="str">
        <f t="shared" si="849"/>
        <v/>
      </c>
      <c r="BE1320" s="69" t="str">
        <f t="shared" si="862"/>
        <v/>
      </c>
      <c r="BT1320" s="138" t="str">
        <f t="shared" ca="1" si="863"/>
        <v/>
      </c>
      <c r="BU1320" s="139" t="str">
        <f t="shared" ca="1" si="864"/>
        <v/>
      </c>
      <c r="BW1320" s="138" t="str">
        <f t="shared" si="865"/>
        <v/>
      </c>
      <c r="BX1320" s="104" t="str">
        <f t="shared" si="866"/>
        <v/>
      </c>
      <c r="BY1320" s="139" t="str">
        <f t="shared" si="867"/>
        <v/>
      </c>
      <c r="CA1320" s="138" t="str">
        <f t="shared" si="868"/>
        <v/>
      </c>
      <c r="CB1320" s="104" t="str">
        <f t="shared" si="869"/>
        <v/>
      </c>
      <c r="CC1320" s="139" t="str">
        <f t="shared" si="870"/>
        <v/>
      </c>
      <c r="CE1320" s="162" t="str">
        <f t="shared" si="871"/>
        <v/>
      </c>
      <c r="CF1320" s="163" t="str">
        <f t="shared" si="872"/>
        <v/>
      </c>
      <c r="CG1320" s="164" t="str">
        <f t="shared" si="873"/>
        <v/>
      </c>
      <c r="CI1320" s="162" t="str">
        <f t="shared" si="874"/>
        <v/>
      </c>
      <c r="CJ1320" s="163" t="str">
        <f t="shared" si="877"/>
        <v/>
      </c>
      <c r="CK1320" s="164" t="str">
        <f t="shared" si="878"/>
        <v/>
      </c>
      <c r="CM1320" s="169" t="str">
        <f t="shared" si="875"/>
        <v/>
      </c>
      <c r="CN1320" s="139" t="str">
        <f t="shared" si="876"/>
        <v/>
      </c>
      <c r="CP1320" s="41" t="str">
        <f>IF($CM1320="", "", COUNTIF($CM$11:$CM$3035, "&lt;"&amp;$CM1320)+1+COUNTIF($CM$11:$CM1320, $CM1320)-1)</f>
        <v/>
      </c>
    </row>
    <row r="1321" spans="1:94" x14ac:dyDescent="0.25">
      <c r="A1321" s="40"/>
      <c r="B1321" s="82" t="str">
        <f>IF($I1321="", "", IFERROR(INDEX('Job Database'!$AE$11:$AE$3035, MATCH($I1321, 'Job Database'!$X$11:$X$3035, 0)), ""))</f>
        <v/>
      </c>
      <c r="C1321" s="69" t="str">
        <f>IF($I1321="", "", IF(COUNTIF('Job Database'!$X$11:$X$3035, $I1321)=0, $AC$5, $AC$4))</f>
        <v/>
      </c>
      <c r="D1321" s="40"/>
      <c r="E1321" s="85" t="str">
        <f>IF($I1321="", "", IF(IFERROR(INDEX('Job Database'!$M$11:$M$3035, MATCH($I1321, 'Job Database'!$X$11:$X$3035, 0)), "")="", "", IFERROR(INDEX('Job Database'!$M$11:$M$3035, MATCH($I1321, 'Job Database'!$X$11:$X$3035, 0)), "")))</f>
        <v/>
      </c>
      <c r="F1321" s="40"/>
      <c r="G1321" s="88" t="str">
        <f t="shared" si="850"/>
        <v/>
      </c>
      <c r="H1321" s="40"/>
      <c r="I1321" s="24"/>
      <c r="J1321" s="34"/>
      <c r="K1321" s="106"/>
      <c r="L1321" s="79"/>
      <c r="M1321" s="34"/>
      <c r="N1321" s="79"/>
      <c r="O1321" s="31"/>
      <c r="P1321" s="53"/>
      <c r="Q1321" s="40"/>
      <c r="S1321" s="41" t="str">
        <f t="shared" si="838"/>
        <v/>
      </c>
      <c r="T1321" s="41" t="str">
        <f t="shared" si="839"/>
        <v/>
      </c>
      <c r="U1321" s="41" t="str">
        <f t="shared" si="851"/>
        <v/>
      </c>
      <c r="W1321" s="74" t="str">
        <f>IF('Job Database'!$X1321="", "", 'Job Database'!$X1321)</f>
        <v/>
      </c>
      <c r="Y1321" s="41" t="str">
        <f>IF($W1321="", "", IF(COUNTIF($I$11:$I$3035, $W1321)&gt;0, "", MAX($Y$10:$Y1320)+1))</f>
        <v/>
      </c>
      <c r="Z1321" s="41">
        <v>1311</v>
      </c>
      <c r="AA1321" s="58" t="str">
        <f t="shared" si="852"/>
        <v/>
      </c>
      <c r="AC1321" s="41" t="str">
        <f t="shared" si="840"/>
        <v/>
      </c>
      <c r="AE1321" s="41" t="str">
        <f t="shared" si="853"/>
        <v/>
      </c>
      <c r="AJ1321" s="154" t="str">
        <f t="shared" si="854"/>
        <v/>
      </c>
      <c r="AL1321" s="120" t="str">
        <f t="shared" si="855"/>
        <v/>
      </c>
      <c r="AM1321" s="104" t="str">
        <f t="shared" si="856"/>
        <v/>
      </c>
      <c r="AN1321" s="104" t="str">
        <f t="shared" si="857"/>
        <v/>
      </c>
      <c r="AO1321" s="104" t="str">
        <f t="shared" si="841"/>
        <v/>
      </c>
      <c r="AP1321" s="104" t="str">
        <f t="shared" si="842"/>
        <v/>
      </c>
      <c r="AQ1321" s="121" t="str">
        <f t="shared" si="858"/>
        <v/>
      </c>
      <c r="AS1321" s="88" t="str">
        <f t="shared" si="843"/>
        <v/>
      </c>
      <c r="AT1321" s="68" t="str">
        <f t="shared" si="859"/>
        <v/>
      </c>
      <c r="AU1321" s="68" t="str">
        <f t="shared" si="860"/>
        <v/>
      </c>
      <c r="AV1321" s="68" t="str">
        <f t="shared" si="861"/>
        <v/>
      </c>
      <c r="AW1321" s="88" t="str">
        <f t="shared" si="844"/>
        <v/>
      </c>
      <c r="AZ1321" s="88" t="str">
        <f t="shared" si="845"/>
        <v/>
      </c>
      <c r="BA1321" s="68" t="str">
        <f t="shared" si="846"/>
        <v/>
      </c>
      <c r="BB1321" s="68" t="str">
        <f t="shared" si="847"/>
        <v/>
      </c>
      <c r="BC1321" s="68" t="str">
        <f t="shared" si="848"/>
        <v/>
      </c>
      <c r="BD1321" s="69" t="str">
        <f t="shared" si="849"/>
        <v/>
      </c>
      <c r="BE1321" s="69" t="str">
        <f t="shared" si="862"/>
        <v/>
      </c>
      <c r="BT1321" s="138" t="str">
        <f t="shared" ca="1" si="863"/>
        <v/>
      </c>
      <c r="BU1321" s="139" t="str">
        <f t="shared" ca="1" si="864"/>
        <v/>
      </c>
      <c r="BW1321" s="138" t="str">
        <f t="shared" si="865"/>
        <v/>
      </c>
      <c r="BX1321" s="104" t="str">
        <f t="shared" si="866"/>
        <v/>
      </c>
      <c r="BY1321" s="139" t="str">
        <f t="shared" si="867"/>
        <v/>
      </c>
      <c r="CA1321" s="138" t="str">
        <f t="shared" si="868"/>
        <v/>
      </c>
      <c r="CB1321" s="104" t="str">
        <f t="shared" si="869"/>
        <v/>
      </c>
      <c r="CC1321" s="139" t="str">
        <f t="shared" si="870"/>
        <v/>
      </c>
      <c r="CE1321" s="162" t="str">
        <f t="shared" si="871"/>
        <v/>
      </c>
      <c r="CF1321" s="163" t="str">
        <f t="shared" si="872"/>
        <v/>
      </c>
      <c r="CG1321" s="164" t="str">
        <f t="shared" si="873"/>
        <v/>
      </c>
      <c r="CI1321" s="162" t="str">
        <f t="shared" si="874"/>
        <v/>
      </c>
      <c r="CJ1321" s="163" t="str">
        <f t="shared" si="877"/>
        <v/>
      </c>
      <c r="CK1321" s="164" t="str">
        <f t="shared" si="878"/>
        <v/>
      </c>
      <c r="CM1321" s="169" t="str">
        <f t="shared" si="875"/>
        <v/>
      </c>
      <c r="CN1321" s="139" t="str">
        <f t="shared" si="876"/>
        <v/>
      </c>
      <c r="CP1321" s="41" t="str">
        <f>IF($CM1321="", "", COUNTIF($CM$11:$CM$3035, "&lt;"&amp;$CM1321)+1+COUNTIF($CM$11:$CM1321, $CM1321)-1)</f>
        <v/>
      </c>
    </row>
    <row r="1322" spans="1:94" x14ac:dyDescent="0.25">
      <c r="A1322" s="40"/>
      <c r="B1322" s="82" t="str">
        <f>IF($I1322="", "", IFERROR(INDEX('Job Database'!$AE$11:$AE$3035, MATCH($I1322, 'Job Database'!$X$11:$X$3035, 0)), ""))</f>
        <v/>
      </c>
      <c r="C1322" s="69" t="str">
        <f>IF($I1322="", "", IF(COUNTIF('Job Database'!$X$11:$X$3035, $I1322)=0, $AC$5, $AC$4))</f>
        <v/>
      </c>
      <c r="D1322" s="40"/>
      <c r="E1322" s="85" t="str">
        <f>IF($I1322="", "", IF(IFERROR(INDEX('Job Database'!$M$11:$M$3035, MATCH($I1322, 'Job Database'!$X$11:$X$3035, 0)), "")="", "", IFERROR(INDEX('Job Database'!$M$11:$M$3035, MATCH($I1322, 'Job Database'!$X$11:$X$3035, 0)), "")))</f>
        <v/>
      </c>
      <c r="F1322" s="40"/>
      <c r="G1322" s="88" t="str">
        <f t="shared" si="850"/>
        <v/>
      </c>
      <c r="H1322" s="40"/>
      <c r="I1322" s="24"/>
      <c r="J1322" s="34"/>
      <c r="K1322" s="106"/>
      <c r="L1322" s="79"/>
      <c r="M1322" s="34"/>
      <c r="N1322" s="79"/>
      <c r="O1322" s="31"/>
      <c r="P1322" s="53"/>
      <c r="Q1322" s="40"/>
      <c r="S1322" s="41" t="str">
        <f t="shared" si="838"/>
        <v/>
      </c>
      <c r="T1322" s="41" t="str">
        <f t="shared" si="839"/>
        <v/>
      </c>
      <c r="U1322" s="41" t="str">
        <f t="shared" si="851"/>
        <v/>
      </c>
      <c r="W1322" s="74" t="str">
        <f>IF('Job Database'!$X1322="", "", 'Job Database'!$X1322)</f>
        <v/>
      </c>
      <c r="Y1322" s="41" t="str">
        <f>IF($W1322="", "", IF(COUNTIF($I$11:$I$3035, $W1322)&gt;0, "", MAX($Y$10:$Y1321)+1))</f>
        <v/>
      </c>
      <c r="Z1322" s="41">
        <v>1312</v>
      </c>
      <c r="AA1322" s="58" t="str">
        <f t="shared" si="852"/>
        <v/>
      </c>
      <c r="AC1322" s="41" t="str">
        <f t="shared" si="840"/>
        <v/>
      </c>
      <c r="AE1322" s="41" t="str">
        <f t="shared" si="853"/>
        <v/>
      </c>
      <c r="AJ1322" s="154" t="str">
        <f t="shared" si="854"/>
        <v/>
      </c>
      <c r="AL1322" s="120" t="str">
        <f t="shared" si="855"/>
        <v/>
      </c>
      <c r="AM1322" s="104" t="str">
        <f t="shared" si="856"/>
        <v/>
      </c>
      <c r="AN1322" s="104" t="str">
        <f t="shared" si="857"/>
        <v/>
      </c>
      <c r="AO1322" s="104" t="str">
        <f t="shared" si="841"/>
        <v/>
      </c>
      <c r="AP1322" s="104" t="str">
        <f t="shared" si="842"/>
        <v/>
      </c>
      <c r="AQ1322" s="121" t="str">
        <f t="shared" si="858"/>
        <v/>
      </c>
      <c r="AS1322" s="88" t="str">
        <f t="shared" si="843"/>
        <v/>
      </c>
      <c r="AT1322" s="68" t="str">
        <f t="shared" si="859"/>
        <v/>
      </c>
      <c r="AU1322" s="68" t="str">
        <f t="shared" si="860"/>
        <v/>
      </c>
      <c r="AV1322" s="68" t="str">
        <f t="shared" si="861"/>
        <v/>
      </c>
      <c r="AW1322" s="88" t="str">
        <f t="shared" si="844"/>
        <v/>
      </c>
      <c r="AZ1322" s="88" t="str">
        <f t="shared" si="845"/>
        <v/>
      </c>
      <c r="BA1322" s="68" t="str">
        <f t="shared" si="846"/>
        <v/>
      </c>
      <c r="BB1322" s="68" t="str">
        <f t="shared" si="847"/>
        <v/>
      </c>
      <c r="BC1322" s="68" t="str">
        <f t="shared" si="848"/>
        <v/>
      </c>
      <c r="BD1322" s="69" t="str">
        <f t="shared" si="849"/>
        <v/>
      </c>
      <c r="BE1322" s="69" t="str">
        <f t="shared" si="862"/>
        <v/>
      </c>
      <c r="BT1322" s="138" t="str">
        <f t="shared" ca="1" si="863"/>
        <v/>
      </c>
      <c r="BU1322" s="139" t="str">
        <f t="shared" ca="1" si="864"/>
        <v/>
      </c>
      <c r="BW1322" s="138" t="str">
        <f t="shared" si="865"/>
        <v/>
      </c>
      <c r="BX1322" s="104" t="str">
        <f t="shared" si="866"/>
        <v/>
      </c>
      <c r="BY1322" s="139" t="str">
        <f t="shared" si="867"/>
        <v/>
      </c>
      <c r="CA1322" s="138" t="str">
        <f t="shared" si="868"/>
        <v/>
      </c>
      <c r="CB1322" s="104" t="str">
        <f t="shared" si="869"/>
        <v/>
      </c>
      <c r="CC1322" s="139" t="str">
        <f t="shared" si="870"/>
        <v/>
      </c>
      <c r="CE1322" s="162" t="str">
        <f t="shared" si="871"/>
        <v/>
      </c>
      <c r="CF1322" s="163" t="str">
        <f t="shared" si="872"/>
        <v/>
      </c>
      <c r="CG1322" s="164" t="str">
        <f t="shared" si="873"/>
        <v/>
      </c>
      <c r="CI1322" s="162" t="str">
        <f t="shared" si="874"/>
        <v/>
      </c>
      <c r="CJ1322" s="163" t="str">
        <f t="shared" si="877"/>
        <v/>
      </c>
      <c r="CK1322" s="164" t="str">
        <f t="shared" si="878"/>
        <v/>
      </c>
      <c r="CM1322" s="169" t="str">
        <f t="shared" si="875"/>
        <v/>
      </c>
      <c r="CN1322" s="139" t="str">
        <f t="shared" si="876"/>
        <v/>
      </c>
      <c r="CP1322" s="41" t="str">
        <f>IF($CM1322="", "", COUNTIF($CM$11:$CM$3035, "&lt;"&amp;$CM1322)+1+COUNTIF($CM$11:$CM1322, $CM1322)-1)</f>
        <v/>
      </c>
    </row>
    <row r="1323" spans="1:94" x14ac:dyDescent="0.25">
      <c r="A1323" s="40"/>
      <c r="B1323" s="82" t="str">
        <f>IF($I1323="", "", IFERROR(INDEX('Job Database'!$AE$11:$AE$3035, MATCH($I1323, 'Job Database'!$X$11:$X$3035, 0)), ""))</f>
        <v/>
      </c>
      <c r="C1323" s="69" t="str">
        <f>IF($I1323="", "", IF(COUNTIF('Job Database'!$X$11:$X$3035, $I1323)=0, $AC$5, $AC$4))</f>
        <v/>
      </c>
      <c r="D1323" s="40"/>
      <c r="E1323" s="85" t="str">
        <f>IF($I1323="", "", IF(IFERROR(INDEX('Job Database'!$M$11:$M$3035, MATCH($I1323, 'Job Database'!$X$11:$X$3035, 0)), "")="", "", IFERROR(INDEX('Job Database'!$M$11:$M$3035, MATCH($I1323, 'Job Database'!$X$11:$X$3035, 0)), "")))</f>
        <v/>
      </c>
      <c r="F1323" s="40"/>
      <c r="G1323" s="88" t="str">
        <f t="shared" si="850"/>
        <v/>
      </c>
      <c r="H1323" s="40"/>
      <c r="I1323" s="24"/>
      <c r="J1323" s="34"/>
      <c r="K1323" s="106"/>
      <c r="L1323" s="79"/>
      <c r="M1323" s="34"/>
      <c r="N1323" s="79"/>
      <c r="O1323" s="31"/>
      <c r="P1323" s="53"/>
      <c r="Q1323" s="40"/>
      <c r="S1323" s="41" t="str">
        <f t="shared" si="838"/>
        <v/>
      </c>
      <c r="T1323" s="41" t="str">
        <f t="shared" si="839"/>
        <v/>
      </c>
      <c r="U1323" s="41" t="str">
        <f t="shared" si="851"/>
        <v/>
      </c>
      <c r="W1323" s="74" t="str">
        <f>IF('Job Database'!$X1323="", "", 'Job Database'!$X1323)</f>
        <v/>
      </c>
      <c r="Y1323" s="41" t="str">
        <f>IF($W1323="", "", IF(COUNTIF($I$11:$I$3035, $W1323)&gt;0, "", MAX($Y$10:$Y1322)+1))</f>
        <v/>
      </c>
      <c r="Z1323" s="41">
        <v>1313</v>
      </c>
      <c r="AA1323" s="58" t="str">
        <f t="shared" si="852"/>
        <v/>
      </c>
      <c r="AC1323" s="41" t="str">
        <f t="shared" si="840"/>
        <v/>
      </c>
      <c r="AE1323" s="41" t="str">
        <f t="shared" si="853"/>
        <v/>
      </c>
      <c r="AJ1323" s="154" t="str">
        <f t="shared" si="854"/>
        <v/>
      </c>
      <c r="AL1323" s="120" t="str">
        <f t="shared" si="855"/>
        <v/>
      </c>
      <c r="AM1323" s="104" t="str">
        <f t="shared" si="856"/>
        <v/>
      </c>
      <c r="AN1323" s="104" t="str">
        <f t="shared" si="857"/>
        <v/>
      </c>
      <c r="AO1323" s="104" t="str">
        <f t="shared" si="841"/>
        <v/>
      </c>
      <c r="AP1323" s="104" t="str">
        <f t="shared" si="842"/>
        <v/>
      </c>
      <c r="AQ1323" s="121" t="str">
        <f t="shared" si="858"/>
        <v/>
      </c>
      <c r="AS1323" s="88" t="str">
        <f t="shared" si="843"/>
        <v/>
      </c>
      <c r="AT1323" s="68" t="str">
        <f t="shared" si="859"/>
        <v/>
      </c>
      <c r="AU1323" s="68" t="str">
        <f t="shared" si="860"/>
        <v/>
      </c>
      <c r="AV1323" s="68" t="str">
        <f t="shared" si="861"/>
        <v/>
      </c>
      <c r="AW1323" s="88" t="str">
        <f t="shared" si="844"/>
        <v/>
      </c>
      <c r="AZ1323" s="88" t="str">
        <f t="shared" si="845"/>
        <v/>
      </c>
      <c r="BA1323" s="68" t="str">
        <f t="shared" si="846"/>
        <v/>
      </c>
      <c r="BB1323" s="68" t="str">
        <f t="shared" si="847"/>
        <v/>
      </c>
      <c r="BC1323" s="68" t="str">
        <f t="shared" si="848"/>
        <v/>
      </c>
      <c r="BD1323" s="69" t="str">
        <f t="shared" si="849"/>
        <v/>
      </c>
      <c r="BE1323" s="69" t="str">
        <f t="shared" si="862"/>
        <v/>
      </c>
      <c r="BT1323" s="138" t="str">
        <f t="shared" ca="1" si="863"/>
        <v/>
      </c>
      <c r="BU1323" s="139" t="str">
        <f t="shared" ca="1" si="864"/>
        <v/>
      </c>
      <c r="BW1323" s="138" t="str">
        <f t="shared" si="865"/>
        <v/>
      </c>
      <c r="BX1323" s="104" t="str">
        <f t="shared" si="866"/>
        <v/>
      </c>
      <c r="BY1323" s="139" t="str">
        <f t="shared" si="867"/>
        <v/>
      </c>
      <c r="CA1323" s="138" t="str">
        <f t="shared" si="868"/>
        <v/>
      </c>
      <c r="CB1323" s="104" t="str">
        <f t="shared" si="869"/>
        <v/>
      </c>
      <c r="CC1323" s="139" t="str">
        <f t="shared" si="870"/>
        <v/>
      </c>
      <c r="CE1323" s="162" t="str">
        <f t="shared" si="871"/>
        <v/>
      </c>
      <c r="CF1323" s="163" t="str">
        <f t="shared" si="872"/>
        <v/>
      </c>
      <c r="CG1323" s="164" t="str">
        <f t="shared" si="873"/>
        <v/>
      </c>
      <c r="CI1323" s="162" t="str">
        <f t="shared" si="874"/>
        <v/>
      </c>
      <c r="CJ1323" s="163" t="str">
        <f t="shared" si="877"/>
        <v/>
      </c>
      <c r="CK1323" s="164" t="str">
        <f t="shared" si="878"/>
        <v/>
      </c>
      <c r="CM1323" s="169" t="str">
        <f t="shared" si="875"/>
        <v/>
      </c>
      <c r="CN1323" s="139" t="str">
        <f t="shared" si="876"/>
        <v/>
      </c>
      <c r="CP1323" s="41" t="str">
        <f>IF($CM1323="", "", COUNTIF($CM$11:$CM$3035, "&lt;"&amp;$CM1323)+1+COUNTIF($CM$11:$CM1323, $CM1323)-1)</f>
        <v/>
      </c>
    </row>
    <row r="1324" spans="1:94" x14ac:dyDescent="0.25">
      <c r="A1324" s="40"/>
      <c r="B1324" s="82" t="str">
        <f>IF($I1324="", "", IFERROR(INDEX('Job Database'!$AE$11:$AE$3035, MATCH($I1324, 'Job Database'!$X$11:$X$3035, 0)), ""))</f>
        <v/>
      </c>
      <c r="C1324" s="69" t="str">
        <f>IF($I1324="", "", IF(COUNTIF('Job Database'!$X$11:$X$3035, $I1324)=0, $AC$5, $AC$4))</f>
        <v/>
      </c>
      <c r="D1324" s="40"/>
      <c r="E1324" s="85" t="str">
        <f>IF($I1324="", "", IF(IFERROR(INDEX('Job Database'!$M$11:$M$3035, MATCH($I1324, 'Job Database'!$X$11:$X$3035, 0)), "")="", "", IFERROR(INDEX('Job Database'!$M$11:$M$3035, MATCH($I1324, 'Job Database'!$X$11:$X$3035, 0)), "")))</f>
        <v/>
      </c>
      <c r="F1324" s="40"/>
      <c r="G1324" s="88" t="str">
        <f t="shared" si="850"/>
        <v/>
      </c>
      <c r="H1324" s="40"/>
      <c r="I1324" s="24"/>
      <c r="J1324" s="34"/>
      <c r="K1324" s="106"/>
      <c r="L1324" s="79"/>
      <c r="M1324" s="34"/>
      <c r="N1324" s="79"/>
      <c r="O1324" s="31"/>
      <c r="P1324" s="53"/>
      <c r="Q1324" s="40"/>
      <c r="S1324" s="41" t="str">
        <f t="shared" si="838"/>
        <v/>
      </c>
      <c r="T1324" s="41" t="str">
        <f t="shared" si="839"/>
        <v/>
      </c>
      <c r="U1324" s="41" t="str">
        <f t="shared" si="851"/>
        <v/>
      </c>
      <c r="W1324" s="74" t="str">
        <f>IF('Job Database'!$X1324="", "", 'Job Database'!$X1324)</f>
        <v/>
      </c>
      <c r="Y1324" s="41" t="str">
        <f>IF($W1324="", "", IF(COUNTIF($I$11:$I$3035, $W1324)&gt;0, "", MAX($Y$10:$Y1323)+1))</f>
        <v/>
      </c>
      <c r="Z1324" s="41">
        <v>1314</v>
      </c>
      <c r="AA1324" s="58" t="str">
        <f t="shared" si="852"/>
        <v/>
      </c>
      <c r="AC1324" s="41" t="str">
        <f t="shared" si="840"/>
        <v/>
      </c>
      <c r="AE1324" s="41" t="str">
        <f t="shared" si="853"/>
        <v/>
      </c>
      <c r="AJ1324" s="154" t="str">
        <f t="shared" si="854"/>
        <v/>
      </c>
      <c r="AL1324" s="120" t="str">
        <f t="shared" si="855"/>
        <v/>
      </c>
      <c r="AM1324" s="104" t="str">
        <f t="shared" si="856"/>
        <v/>
      </c>
      <c r="AN1324" s="104" t="str">
        <f t="shared" si="857"/>
        <v/>
      </c>
      <c r="AO1324" s="104" t="str">
        <f t="shared" si="841"/>
        <v/>
      </c>
      <c r="AP1324" s="104" t="str">
        <f t="shared" si="842"/>
        <v/>
      </c>
      <c r="AQ1324" s="121" t="str">
        <f t="shared" si="858"/>
        <v/>
      </c>
      <c r="AS1324" s="88" t="str">
        <f t="shared" si="843"/>
        <v/>
      </c>
      <c r="AT1324" s="68" t="str">
        <f t="shared" si="859"/>
        <v/>
      </c>
      <c r="AU1324" s="68" t="str">
        <f t="shared" si="860"/>
        <v/>
      </c>
      <c r="AV1324" s="68" t="str">
        <f t="shared" si="861"/>
        <v/>
      </c>
      <c r="AW1324" s="88" t="str">
        <f t="shared" si="844"/>
        <v/>
      </c>
      <c r="AZ1324" s="88" t="str">
        <f t="shared" si="845"/>
        <v/>
      </c>
      <c r="BA1324" s="68" t="str">
        <f t="shared" si="846"/>
        <v/>
      </c>
      <c r="BB1324" s="68" t="str">
        <f t="shared" si="847"/>
        <v/>
      </c>
      <c r="BC1324" s="68" t="str">
        <f t="shared" si="848"/>
        <v/>
      </c>
      <c r="BD1324" s="69" t="str">
        <f t="shared" si="849"/>
        <v/>
      </c>
      <c r="BE1324" s="69" t="str">
        <f t="shared" si="862"/>
        <v/>
      </c>
      <c r="BT1324" s="138" t="str">
        <f t="shared" ca="1" si="863"/>
        <v/>
      </c>
      <c r="BU1324" s="139" t="str">
        <f t="shared" ca="1" si="864"/>
        <v/>
      </c>
      <c r="BW1324" s="138" t="str">
        <f t="shared" si="865"/>
        <v/>
      </c>
      <c r="BX1324" s="104" t="str">
        <f t="shared" si="866"/>
        <v/>
      </c>
      <c r="BY1324" s="139" t="str">
        <f t="shared" si="867"/>
        <v/>
      </c>
      <c r="CA1324" s="138" t="str">
        <f t="shared" si="868"/>
        <v/>
      </c>
      <c r="CB1324" s="104" t="str">
        <f t="shared" si="869"/>
        <v/>
      </c>
      <c r="CC1324" s="139" t="str">
        <f t="shared" si="870"/>
        <v/>
      </c>
      <c r="CE1324" s="162" t="str">
        <f t="shared" si="871"/>
        <v/>
      </c>
      <c r="CF1324" s="163" t="str">
        <f t="shared" si="872"/>
        <v/>
      </c>
      <c r="CG1324" s="164" t="str">
        <f t="shared" si="873"/>
        <v/>
      </c>
      <c r="CI1324" s="162" t="str">
        <f t="shared" si="874"/>
        <v/>
      </c>
      <c r="CJ1324" s="163" t="str">
        <f t="shared" si="877"/>
        <v/>
      </c>
      <c r="CK1324" s="164" t="str">
        <f t="shared" si="878"/>
        <v/>
      </c>
      <c r="CM1324" s="169" t="str">
        <f t="shared" si="875"/>
        <v/>
      </c>
      <c r="CN1324" s="139" t="str">
        <f t="shared" si="876"/>
        <v/>
      </c>
      <c r="CP1324" s="41" t="str">
        <f>IF($CM1324="", "", COUNTIF($CM$11:$CM$3035, "&lt;"&amp;$CM1324)+1+COUNTIF($CM$11:$CM1324, $CM1324)-1)</f>
        <v/>
      </c>
    </row>
    <row r="1325" spans="1:94" x14ac:dyDescent="0.25">
      <c r="A1325" s="40"/>
      <c r="B1325" s="82" t="str">
        <f>IF($I1325="", "", IFERROR(INDEX('Job Database'!$AE$11:$AE$3035, MATCH($I1325, 'Job Database'!$X$11:$X$3035, 0)), ""))</f>
        <v/>
      </c>
      <c r="C1325" s="69" t="str">
        <f>IF($I1325="", "", IF(COUNTIF('Job Database'!$X$11:$X$3035, $I1325)=0, $AC$5, $AC$4))</f>
        <v/>
      </c>
      <c r="D1325" s="40"/>
      <c r="E1325" s="85" t="str">
        <f>IF($I1325="", "", IF(IFERROR(INDEX('Job Database'!$M$11:$M$3035, MATCH($I1325, 'Job Database'!$X$11:$X$3035, 0)), "")="", "", IFERROR(INDEX('Job Database'!$M$11:$M$3035, MATCH($I1325, 'Job Database'!$X$11:$X$3035, 0)), "")))</f>
        <v/>
      </c>
      <c r="F1325" s="40"/>
      <c r="G1325" s="88" t="str">
        <f t="shared" si="850"/>
        <v/>
      </c>
      <c r="H1325" s="40"/>
      <c r="I1325" s="24"/>
      <c r="J1325" s="34"/>
      <c r="K1325" s="106"/>
      <c r="L1325" s="79"/>
      <c r="M1325" s="34"/>
      <c r="N1325" s="79"/>
      <c r="O1325" s="31"/>
      <c r="P1325" s="53"/>
      <c r="Q1325" s="40"/>
      <c r="S1325" s="41" t="str">
        <f t="shared" si="838"/>
        <v/>
      </c>
      <c r="T1325" s="41" t="str">
        <f t="shared" si="839"/>
        <v/>
      </c>
      <c r="U1325" s="41" t="str">
        <f t="shared" si="851"/>
        <v/>
      </c>
      <c r="W1325" s="74" t="str">
        <f>IF('Job Database'!$X1325="", "", 'Job Database'!$X1325)</f>
        <v/>
      </c>
      <c r="Y1325" s="41" t="str">
        <f>IF($W1325="", "", IF(COUNTIF($I$11:$I$3035, $W1325)&gt;0, "", MAX($Y$10:$Y1324)+1))</f>
        <v/>
      </c>
      <c r="Z1325" s="41">
        <v>1315</v>
      </c>
      <c r="AA1325" s="58" t="str">
        <f t="shared" si="852"/>
        <v/>
      </c>
      <c r="AC1325" s="41" t="str">
        <f t="shared" si="840"/>
        <v/>
      </c>
      <c r="AE1325" s="41" t="str">
        <f t="shared" si="853"/>
        <v/>
      </c>
      <c r="AJ1325" s="154" t="str">
        <f t="shared" si="854"/>
        <v/>
      </c>
      <c r="AL1325" s="120" t="str">
        <f t="shared" si="855"/>
        <v/>
      </c>
      <c r="AM1325" s="104" t="str">
        <f t="shared" si="856"/>
        <v/>
      </c>
      <c r="AN1325" s="104" t="str">
        <f t="shared" si="857"/>
        <v/>
      </c>
      <c r="AO1325" s="104" t="str">
        <f t="shared" si="841"/>
        <v/>
      </c>
      <c r="AP1325" s="104" t="str">
        <f t="shared" si="842"/>
        <v/>
      </c>
      <c r="AQ1325" s="121" t="str">
        <f t="shared" si="858"/>
        <v/>
      </c>
      <c r="AS1325" s="88" t="str">
        <f t="shared" si="843"/>
        <v/>
      </c>
      <c r="AT1325" s="68" t="str">
        <f t="shared" si="859"/>
        <v/>
      </c>
      <c r="AU1325" s="68" t="str">
        <f t="shared" si="860"/>
        <v/>
      </c>
      <c r="AV1325" s="68" t="str">
        <f t="shared" si="861"/>
        <v/>
      </c>
      <c r="AW1325" s="88" t="str">
        <f t="shared" si="844"/>
        <v/>
      </c>
      <c r="AZ1325" s="88" t="str">
        <f t="shared" si="845"/>
        <v/>
      </c>
      <c r="BA1325" s="68" t="str">
        <f t="shared" si="846"/>
        <v/>
      </c>
      <c r="BB1325" s="68" t="str">
        <f t="shared" si="847"/>
        <v/>
      </c>
      <c r="BC1325" s="68" t="str">
        <f t="shared" si="848"/>
        <v/>
      </c>
      <c r="BD1325" s="69" t="str">
        <f t="shared" si="849"/>
        <v/>
      </c>
      <c r="BE1325" s="69" t="str">
        <f t="shared" si="862"/>
        <v/>
      </c>
      <c r="BT1325" s="138" t="str">
        <f t="shared" ca="1" si="863"/>
        <v/>
      </c>
      <c r="BU1325" s="139" t="str">
        <f t="shared" ca="1" si="864"/>
        <v/>
      </c>
      <c r="BW1325" s="138" t="str">
        <f t="shared" si="865"/>
        <v/>
      </c>
      <c r="BX1325" s="104" t="str">
        <f t="shared" si="866"/>
        <v/>
      </c>
      <c r="BY1325" s="139" t="str">
        <f t="shared" si="867"/>
        <v/>
      </c>
      <c r="CA1325" s="138" t="str">
        <f t="shared" si="868"/>
        <v/>
      </c>
      <c r="CB1325" s="104" t="str">
        <f t="shared" si="869"/>
        <v/>
      </c>
      <c r="CC1325" s="139" t="str">
        <f t="shared" si="870"/>
        <v/>
      </c>
      <c r="CE1325" s="162" t="str">
        <f t="shared" si="871"/>
        <v/>
      </c>
      <c r="CF1325" s="163" t="str">
        <f t="shared" si="872"/>
        <v/>
      </c>
      <c r="CG1325" s="164" t="str">
        <f t="shared" si="873"/>
        <v/>
      </c>
      <c r="CI1325" s="162" t="str">
        <f t="shared" si="874"/>
        <v/>
      </c>
      <c r="CJ1325" s="163" t="str">
        <f t="shared" si="877"/>
        <v/>
      </c>
      <c r="CK1325" s="164" t="str">
        <f t="shared" si="878"/>
        <v/>
      </c>
      <c r="CM1325" s="169" t="str">
        <f t="shared" si="875"/>
        <v/>
      </c>
      <c r="CN1325" s="139" t="str">
        <f t="shared" si="876"/>
        <v/>
      </c>
      <c r="CP1325" s="41" t="str">
        <f>IF($CM1325="", "", COUNTIF($CM$11:$CM$3035, "&lt;"&amp;$CM1325)+1+COUNTIF($CM$11:$CM1325, $CM1325)-1)</f>
        <v/>
      </c>
    </row>
    <row r="1326" spans="1:94" x14ac:dyDescent="0.25">
      <c r="A1326" s="40"/>
      <c r="B1326" s="82" t="str">
        <f>IF($I1326="", "", IFERROR(INDEX('Job Database'!$AE$11:$AE$3035, MATCH($I1326, 'Job Database'!$X$11:$X$3035, 0)), ""))</f>
        <v/>
      </c>
      <c r="C1326" s="69" t="str">
        <f>IF($I1326="", "", IF(COUNTIF('Job Database'!$X$11:$X$3035, $I1326)=0, $AC$5, $AC$4))</f>
        <v/>
      </c>
      <c r="D1326" s="40"/>
      <c r="E1326" s="85" t="str">
        <f>IF($I1326="", "", IF(IFERROR(INDEX('Job Database'!$M$11:$M$3035, MATCH($I1326, 'Job Database'!$X$11:$X$3035, 0)), "")="", "", IFERROR(INDEX('Job Database'!$M$11:$M$3035, MATCH($I1326, 'Job Database'!$X$11:$X$3035, 0)), "")))</f>
        <v/>
      </c>
      <c r="F1326" s="40"/>
      <c r="G1326" s="88" t="str">
        <f t="shared" si="850"/>
        <v/>
      </c>
      <c r="H1326" s="40"/>
      <c r="I1326" s="24"/>
      <c r="J1326" s="34"/>
      <c r="K1326" s="106"/>
      <c r="L1326" s="79"/>
      <c r="M1326" s="34"/>
      <c r="N1326" s="79"/>
      <c r="O1326" s="31"/>
      <c r="P1326" s="53"/>
      <c r="Q1326" s="40"/>
      <c r="S1326" s="41" t="str">
        <f t="shared" si="838"/>
        <v/>
      </c>
      <c r="T1326" s="41" t="str">
        <f t="shared" si="839"/>
        <v/>
      </c>
      <c r="U1326" s="41" t="str">
        <f t="shared" si="851"/>
        <v/>
      </c>
      <c r="W1326" s="74" t="str">
        <f>IF('Job Database'!$X1326="", "", 'Job Database'!$X1326)</f>
        <v/>
      </c>
      <c r="Y1326" s="41" t="str">
        <f>IF($W1326="", "", IF(COUNTIF($I$11:$I$3035, $W1326)&gt;0, "", MAX($Y$10:$Y1325)+1))</f>
        <v/>
      </c>
      <c r="Z1326" s="41">
        <v>1316</v>
      </c>
      <c r="AA1326" s="58" t="str">
        <f t="shared" si="852"/>
        <v/>
      </c>
      <c r="AC1326" s="41" t="str">
        <f t="shared" si="840"/>
        <v/>
      </c>
      <c r="AE1326" s="41" t="str">
        <f t="shared" si="853"/>
        <v/>
      </c>
      <c r="AJ1326" s="154" t="str">
        <f t="shared" si="854"/>
        <v/>
      </c>
      <c r="AL1326" s="120" t="str">
        <f t="shared" si="855"/>
        <v/>
      </c>
      <c r="AM1326" s="104" t="str">
        <f t="shared" si="856"/>
        <v/>
      </c>
      <c r="AN1326" s="104" t="str">
        <f t="shared" si="857"/>
        <v/>
      </c>
      <c r="AO1326" s="104" t="str">
        <f t="shared" si="841"/>
        <v/>
      </c>
      <c r="AP1326" s="104" t="str">
        <f t="shared" si="842"/>
        <v/>
      </c>
      <c r="AQ1326" s="121" t="str">
        <f t="shared" si="858"/>
        <v/>
      </c>
      <c r="AS1326" s="88" t="str">
        <f t="shared" si="843"/>
        <v/>
      </c>
      <c r="AT1326" s="68" t="str">
        <f t="shared" si="859"/>
        <v/>
      </c>
      <c r="AU1326" s="68" t="str">
        <f t="shared" si="860"/>
        <v/>
      </c>
      <c r="AV1326" s="68" t="str">
        <f t="shared" si="861"/>
        <v/>
      </c>
      <c r="AW1326" s="88" t="str">
        <f t="shared" si="844"/>
        <v/>
      </c>
      <c r="AZ1326" s="88" t="str">
        <f t="shared" si="845"/>
        <v/>
      </c>
      <c r="BA1326" s="68" t="str">
        <f t="shared" si="846"/>
        <v/>
      </c>
      <c r="BB1326" s="68" t="str">
        <f t="shared" si="847"/>
        <v/>
      </c>
      <c r="BC1326" s="68" t="str">
        <f t="shared" si="848"/>
        <v/>
      </c>
      <c r="BD1326" s="69" t="str">
        <f t="shared" si="849"/>
        <v/>
      </c>
      <c r="BE1326" s="69" t="str">
        <f t="shared" si="862"/>
        <v/>
      </c>
      <c r="BT1326" s="138" t="str">
        <f t="shared" ca="1" si="863"/>
        <v/>
      </c>
      <c r="BU1326" s="139" t="str">
        <f t="shared" ca="1" si="864"/>
        <v/>
      </c>
      <c r="BW1326" s="138" t="str">
        <f t="shared" si="865"/>
        <v/>
      </c>
      <c r="BX1326" s="104" t="str">
        <f t="shared" si="866"/>
        <v/>
      </c>
      <c r="BY1326" s="139" t="str">
        <f t="shared" si="867"/>
        <v/>
      </c>
      <c r="CA1326" s="138" t="str">
        <f t="shared" si="868"/>
        <v/>
      </c>
      <c r="CB1326" s="104" t="str">
        <f t="shared" si="869"/>
        <v/>
      </c>
      <c r="CC1326" s="139" t="str">
        <f t="shared" si="870"/>
        <v/>
      </c>
      <c r="CE1326" s="162" t="str">
        <f t="shared" si="871"/>
        <v/>
      </c>
      <c r="CF1326" s="163" t="str">
        <f t="shared" si="872"/>
        <v/>
      </c>
      <c r="CG1326" s="164" t="str">
        <f t="shared" si="873"/>
        <v/>
      </c>
      <c r="CI1326" s="162" t="str">
        <f t="shared" si="874"/>
        <v/>
      </c>
      <c r="CJ1326" s="163" t="str">
        <f t="shared" si="877"/>
        <v/>
      </c>
      <c r="CK1326" s="164" t="str">
        <f t="shared" si="878"/>
        <v/>
      </c>
      <c r="CM1326" s="169" t="str">
        <f t="shared" si="875"/>
        <v/>
      </c>
      <c r="CN1326" s="139" t="str">
        <f t="shared" si="876"/>
        <v/>
      </c>
      <c r="CP1326" s="41" t="str">
        <f>IF($CM1326="", "", COUNTIF($CM$11:$CM$3035, "&lt;"&amp;$CM1326)+1+COUNTIF($CM$11:$CM1326, $CM1326)-1)</f>
        <v/>
      </c>
    </row>
    <row r="1327" spans="1:94" x14ac:dyDescent="0.25">
      <c r="A1327" s="40"/>
      <c r="B1327" s="82" t="str">
        <f>IF($I1327="", "", IFERROR(INDEX('Job Database'!$AE$11:$AE$3035, MATCH($I1327, 'Job Database'!$X$11:$X$3035, 0)), ""))</f>
        <v/>
      </c>
      <c r="C1327" s="69" t="str">
        <f>IF($I1327="", "", IF(COUNTIF('Job Database'!$X$11:$X$3035, $I1327)=0, $AC$5, $AC$4))</f>
        <v/>
      </c>
      <c r="D1327" s="40"/>
      <c r="E1327" s="85" t="str">
        <f>IF($I1327="", "", IF(IFERROR(INDEX('Job Database'!$M$11:$M$3035, MATCH($I1327, 'Job Database'!$X$11:$X$3035, 0)), "")="", "", IFERROR(INDEX('Job Database'!$M$11:$M$3035, MATCH($I1327, 'Job Database'!$X$11:$X$3035, 0)), "")))</f>
        <v/>
      </c>
      <c r="F1327" s="40"/>
      <c r="G1327" s="88" t="str">
        <f t="shared" si="850"/>
        <v/>
      </c>
      <c r="H1327" s="40"/>
      <c r="I1327" s="24"/>
      <c r="J1327" s="34"/>
      <c r="K1327" s="106"/>
      <c r="L1327" s="79"/>
      <c r="M1327" s="34"/>
      <c r="N1327" s="79"/>
      <c r="O1327" s="31"/>
      <c r="P1327" s="53"/>
      <c r="Q1327" s="40"/>
      <c r="S1327" s="41" t="str">
        <f t="shared" si="838"/>
        <v/>
      </c>
      <c r="T1327" s="41" t="str">
        <f t="shared" si="839"/>
        <v/>
      </c>
      <c r="U1327" s="41" t="str">
        <f t="shared" si="851"/>
        <v/>
      </c>
      <c r="W1327" s="74" t="str">
        <f>IF('Job Database'!$X1327="", "", 'Job Database'!$X1327)</f>
        <v/>
      </c>
      <c r="Y1327" s="41" t="str">
        <f>IF($W1327="", "", IF(COUNTIF($I$11:$I$3035, $W1327)&gt;0, "", MAX($Y$10:$Y1326)+1))</f>
        <v/>
      </c>
      <c r="Z1327" s="41">
        <v>1317</v>
      </c>
      <c r="AA1327" s="58" t="str">
        <f t="shared" si="852"/>
        <v/>
      </c>
      <c r="AC1327" s="41" t="str">
        <f t="shared" si="840"/>
        <v/>
      </c>
      <c r="AE1327" s="41" t="str">
        <f t="shared" si="853"/>
        <v/>
      </c>
      <c r="AJ1327" s="154" t="str">
        <f t="shared" si="854"/>
        <v/>
      </c>
      <c r="AL1327" s="120" t="str">
        <f t="shared" si="855"/>
        <v/>
      </c>
      <c r="AM1327" s="104" t="str">
        <f t="shared" si="856"/>
        <v/>
      </c>
      <c r="AN1327" s="104" t="str">
        <f t="shared" si="857"/>
        <v/>
      </c>
      <c r="AO1327" s="104" t="str">
        <f t="shared" si="841"/>
        <v/>
      </c>
      <c r="AP1327" s="104" t="str">
        <f t="shared" si="842"/>
        <v/>
      </c>
      <c r="AQ1327" s="121" t="str">
        <f t="shared" si="858"/>
        <v/>
      </c>
      <c r="AS1327" s="88" t="str">
        <f t="shared" si="843"/>
        <v/>
      </c>
      <c r="AT1327" s="68" t="str">
        <f t="shared" si="859"/>
        <v/>
      </c>
      <c r="AU1327" s="68" t="str">
        <f t="shared" si="860"/>
        <v/>
      </c>
      <c r="AV1327" s="68" t="str">
        <f t="shared" si="861"/>
        <v/>
      </c>
      <c r="AW1327" s="88" t="str">
        <f t="shared" si="844"/>
        <v/>
      </c>
      <c r="AZ1327" s="88" t="str">
        <f t="shared" si="845"/>
        <v/>
      </c>
      <c r="BA1327" s="68" t="str">
        <f t="shared" si="846"/>
        <v/>
      </c>
      <c r="BB1327" s="68" t="str">
        <f t="shared" si="847"/>
        <v/>
      </c>
      <c r="BC1327" s="68" t="str">
        <f t="shared" si="848"/>
        <v/>
      </c>
      <c r="BD1327" s="69" t="str">
        <f t="shared" si="849"/>
        <v/>
      </c>
      <c r="BE1327" s="69" t="str">
        <f t="shared" si="862"/>
        <v/>
      </c>
      <c r="BT1327" s="138" t="str">
        <f t="shared" ca="1" si="863"/>
        <v/>
      </c>
      <c r="BU1327" s="139" t="str">
        <f t="shared" ca="1" si="864"/>
        <v/>
      </c>
      <c r="BW1327" s="138" t="str">
        <f t="shared" si="865"/>
        <v/>
      </c>
      <c r="BX1327" s="104" t="str">
        <f t="shared" si="866"/>
        <v/>
      </c>
      <c r="BY1327" s="139" t="str">
        <f t="shared" si="867"/>
        <v/>
      </c>
      <c r="CA1327" s="138" t="str">
        <f t="shared" si="868"/>
        <v/>
      </c>
      <c r="CB1327" s="104" t="str">
        <f t="shared" si="869"/>
        <v/>
      </c>
      <c r="CC1327" s="139" t="str">
        <f t="shared" si="870"/>
        <v/>
      </c>
      <c r="CE1327" s="162" t="str">
        <f t="shared" si="871"/>
        <v/>
      </c>
      <c r="CF1327" s="163" t="str">
        <f t="shared" si="872"/>
        <v/>
      </c>
      <c r="CG1327" s="164" t="str">
        <f t="shared" si="873"/>
        <v/>
      </c>
      <c r="CI1327" s="162" t="str">
        <f t="shared" si="874"/>
        <v/>
      </c>
      <c r="CJ1327" s="163" t="str">
        <f t="shared" si="877"/>
        <v/>
      </c>
      <c r="CK1327" s="164" t="str">
        <f t="shared" si="878"/>
        <v/>
      </c>
      <c r="CM1327" s="169" t="str">
        <f t="shared" si="875"/>
        <v/>
      </c>
      <c r="CN1327" s="139" t="str">
        <f t="shared" si="876"/>
        <v/>
      </c>
      <c r="CP1327" s="41" t="str">
        <f>IF($CM1327="", "", COUNTIF($CM$11:$CM$3035, "&lt;"&amp;$CM1327)+1+COUNTIF($CM$11:$CM1327, $CM1327)-1)</f>
        <v/>
      </c>
    </row>
    <row r="1328" spans="1:94" x14ac:dyDescent="0.25">
      <c r="A1328" s="40"/>
      <c r="B1328" s="82" t="str">
        <f>IF($I1328="", "", IFERROR(INDEX('Job Database'!$AE$11:$AE$3035, MATCH($I1328, 'Job Database'!$X$11:$X$3035, 0)), ""))</f>
        <v/>
      </c>
      <c r="C1328" s="69" t="str">
        <f>IF($I1328="", "", IF(COUNTIF('Job Database'!$X$11:$X$3035, $I1328)=0, $AC$5, $AC$4))</f>
        <v/>
      </c>
      <c r="D1328" s="40"/>
      <c r="E1328" s="85" t="str">
        <f>IF($I1328="", "", IF(IFERROR(INDEX('Job Database'!$M$11:$M$3035, MATCH($I1328, 'Job Database'!$X$11:$X$3035, 0)), "")="", "", IFERROR(INDEX('Job Database'!$M$11:$M$3035, MATCH($I1328, 'Job Database'!$X$11:$X$3035, 0)), "")))</f>
        <v/>
      </c>
      <c r="F1328" s="40"/>
      <c r="G1328" s="88" t="str">
        <f t="shared" si="850"/>
        <v/>
      </c>
      <c r="H1328" s="40"/>
      <c r="I1328" s="24"/>
      <c r="J1328" s="34"/>
      <c r="K1328" s="106"/>
      <c r="L1328" s="79"/>
      <c r="M1328" s="34"/>
      <c r="N1328" s="79"/>
      <c r="O1328" s="31"/>
      <c r="P1328" s="53"/>
      <c r="Q1328" s="40"/>
      <c r="S1328" s="41" t="str">
        <f t="shared" si="838"/>
        <v/>
      </c>
      <c r="T1328" s="41" t="str">
        <f t="shared" si="839"/>
        <v/>
      </c>
      <c r="U1328" s="41" t="str">
        <f t="shared" si="851"/>
        <v/>
      </c>
      <c r="W1328" s="74" t="str">
        <f>IF('Job Database'!$X1328="", "", 'Job Database'!$X1328)</f>
        <v/>
      </c>
      <c r="Y1328" s="41" t="str">
        <f>IF($W1328="", "", IF(COUNTIF($I$11:$I$3035, $W1328)&gt;0, "", MAX($Y$10:$Y1327)+1))</f>
        <v/>
      </c>
      <c r="Z1328" s="41">
        <v>1318</v>
      </c>
      <c r="AA1328" s="58" t="str">
        <f t="shared" si="852"/>
        <v/>
      </c>
      <c r="AC1328" s="41" t="str">
        <f t="shared" si="840"/>
        <v/>
      </c>
      <c r="AE1328" s="41" t="str">
        <f t="shared" si="853"/>
        <v/>
      </c>
      <c r="AJ1328" s="154" t="str">
        <f t="shared" si="854"/>
        <v/>
      </c>
      <c r="AL1328" s="120" t="str">
        <f t="shared" si="855"/>
        <v/>
      </c>
      <c r="AM1328" s="104" t="str">
        <f t="shared" si="856"/>
        <v/>
      </c>
      <c r="AN1328" s="104" t="str">
        <f t="shared" si="857"/>
        <v/>
      </c>
      <c r="AO1328" s="104" t="str">
        <f t="shared" si="841"/>
        <v/>
      </c>
      <c r="AP1328" s="104" t="str">
        <f t="shared" si="842"/>
        <v/>
      </c>
      <c r="AQ1328" s="121" t="str">
        <f t="shared" si="858"/>
        <v/>
      </c>
      <c r="AS1328" s="88" t="str">
        <f t="shared" si="843"/>
        <v/>
      </c>
      <c r="AT1328" s="68" t="str">
        <f t="shared" si="859"/>
        <v/>
      </c>
      <c r="AU1328" s="68" t="str">
        <f t="shared" si="860"/>
        <v/>
      </c>
      <c r="AV1328" s="68" t="str">
        <f t="shared" si="861"/>
        <v/>
      </c>
      <c r="AW1328" s="88" t="str">
        <f t="shared" si="844"/>
        <v/>
      </c>
      <c r="AZ1328" s="88" t="str">
        <f t="shared" si="845"/>
        <v/>
      </c>
      <c r="BA1328" s="68" t="str">
        <f t="shared" si="846"/>
        <v/>
      </c>
      <c r="BB1328" s="68" t="str">
        <f t="shared" si="847"/>
        <v/>
      </c>
      <c r="BC1328" s="68" t="str">
        <f t="shared" si="848"/>
        <v/>
      </c>
      <c r="BD1328" s="69" t="str">
        <f t="shared" si="849"/>
        <v/>
      </c>
      <c r="BE1328" s="69" t="str">
        <f t="shared" si="862"/>
        <v/>
      </c>
      <c r="BT1328" s="138" t="str">
        <f t="shared" ca="1" si="863"/>
        <v/>
      </c>
      <c r="BU1328" s="139" t="str">
        <f t="shared" ca="1" si="864"/>
        <v/>
      </c>
      <c r="BW1328" s="138" t="str">
        <f t="shared" si="865"/>
        <v/>
      </c>
      <c r="BX1328" s="104" t="str">
        <f t="shared" si="866"/>
        <v/>
      </c>
      <c r="BY1328" s="139" t="str">
        <f t="shared" si="867"/>
        <v/>
      </c>
      <c r="CA1328" s="138" t="str">
        <f t="shared" si="868"/>
        <v/>
      </c>
      <c r="CB1328" s="104" t="str">
        <f t="shared" si="869"/>
        <v/>
      </c>
      <c r="CC1328" s="139" t="str">
        <f t="shared" si="870"/>
        <v/>
      </c>
      <c r="CE1328" s="162" t="str">
        <f t="shared" si="871"/>
        <v/>
      </c>
      <c r="CF1328" s="163" t="str">
        <f t="shared" si="872"/>
        <v/>
      </c>
      <c r="CG1328" s="164" t="str">
        <f t="shared" si="873"/>
        <v/>
      </c>
      <c r="CI1328" s="162" t="str">
        <f t="shared" si="874"/>
        <v/>
      </c>
      <c r="CJ1328" s="163" t="str">
        <f t="shared" si="877"/>
        <v/>
      </c>
      <c r="CK1328" s="164" t="str">
        <f t="shared" si="878"/>
        <v/>
      </c>
      <c r="CM1328" s="169" t="str">
        <f t="shared" si="875"/>
        <v/>
      </c>
      <c r="CN1328" s="139" t="str">
        <f t="shared" si="876"/>
        <v/>
      </c>
      <c r="CP1328" s="41" t="str">
        <f>IF($CM1328="", "", COUNTIF($CM$11:$CM$3035, "&lt;"&amp;$CM1328)+1+COUNTIF($CM$11:$CM1328, $CM1328)-1)</f>
        <v/>
      </c>
    </row>
    <row r="1329" spans="1:94" x14ac:dyDescent="0.25">
      <c r="A1329" s="40"/>
      <c r="B1329" s="82" t="str">
        <f>IF($I1329="", "", IFERROR(INDEX('Job Database'!$AE$11:$AE$3035, MATCH($I1329, 'Job Database'!$X$11:$X$3035, 0)), ""))</f>
        <v/>
      </c>
      <c r="C1329" s="69" t="str">
        <f>IF($I1329="", "", IF(COUNTIF('Job Database'!$X$11:$X$3035, $I1329)=0, $AC$5, $AC$4))</f>
        <v/>
      </c>
      <c r="D1329" s="40"/>
      <c r="E1329" s="85" t="str">
        <f>IF($I1329="", "", IF(IFERROR(INDEX('Job Database'!$M$11:$M$3035, MATCH($I1329, 'Job Database'!$X$11:$X$3035, 0)), "")="", "", IFERROR(INDEX('Job Database'!$M$11:$M$3035, MATCH($I1329, 'Job Database'!$X$11:$X$3035, 0)), "")))</f>
        <v/>
      </c>
      <c r="F1329" s="40"/>
      <c r="G1329" s="88" t="str">
        <f t="shared" si="850"/>
        <v/>
      </c>
      <c r="H1329" s="40"/>
      <c r="I1329" s="24"/>
      <c r="J1329" s="34"/>
      <c r="K1329" s="106"/>
      <c r="L1329" s="79"/>
      <c r="M1329" s="34"/>
      <c r="N1329" s="79"/>
      <c r="O1329" s="31"/>
      <c r="P1329" s="53"/>
      <c r="Q1329" s="40"/>
      <c r="S1329" s="41" t="str">
        <f t="shared" si="838"/>
        <v/>
      </c>
      <c r="T1329" s="41" t="str">
        <f t="shared" si="839"/>
        <v/>
      </c>
      <c r="U1329" s="41" t="str">
        <f t="shared" si="851"/>
        <v/>
      </c>
      <c r="W1329" s="74" t="str">
        <f>IF('Job Database'!$X1329="", "", 'Job Database'!$X1329)</f>
        <v/>
      </c>
      <c r="Y1329" s="41" t="str">
        <f>IF($W1329="", "", IF(COUNTIF($I$11:$I$3035, $W1329)&gt;0, "", MAX($Y$10:$Y1328)+1))</f>
        <v/>
      </c>
      <c r="Z1329" s="41">
        <v>1319</v>
      </c>
      <c r="AA1329" s="58" t="str">
        <f t="shared" si="852"/>
        <v/>
      </c>
      <c r="AC1329" s="41" t="str">
        <f t="shared" si="840"/>
        <v/>
      </c>
      <c r="AE1329" s="41" t="str">
        <f t="shared" si="853"/>
        <v/>
      </c>
      <c r="AJ1329" s="154" t="str">
        <f t="shared" si="854"/>
        <v/>
      </c>
      <c r="AL1329" s="120" t="str">
        <f t="shared" si="855"/>
        <v/>
      </c>
      <c r="AM1329" s="104" t="str">
        <f t="shared" si="856"/>
        <v/>
      </c>
      <c r="AN1329" s="104" t="str">
        <f t="shared" si="857"/>
        <v/>
      </c>
      <c r="AO1329" s="104" t="str">
        <f t="shared" si="841"/>
        <v/>
      </c>
      <c r="AP1329" s="104" t="str">
        <f t="shared" si="842"/>
        <v/>
      </c>
      <c r="AQ1329" s="121" t="str">
        <f t="shared" si="858"/>
        <v/>
      </c>
      <c r="AS1329" s="88" t="str">
        <f t="shared" si="843"/>
        <v/>
      </c>
      <c r="AT1329" s="68" t="str">
        <f t="shared" si="859"/>
        <v/>
      </c>
      <c r="AU1329" s="68" t="str">
        <f t="shared" si="860"/>
        <v/>
      </c>
      <c r="AV1329" s="68" t="str">
        <f t="shared" si="861"/>
        <v/>
      </c>
      <c r="AW1329" s="88" t="str">
        <f t="shared" si="844"/>
        <v/>
      </c>
      <c r="AZ1329" s="88" t="str">
        <f t="shared" si="845"/>
        <v/>
      </c>
      <c r="BA1329" s="68" t="str">
        <f t="shared" si="846"/>
        <v/>
      </c>
      <c r="BB1329" s="68" t="str">
        <f t="shared" si="847"/>
        <v/>
      </c>
      <c r="BC1329" s="68" t="str">
        <f t="shared" si="848"/>
        <v/>
      </c>
      <c r="BD1329" s="69" t="str">
        <f t="shared" si="849"/>
        <v/>
      </c>
      <c r="BE1329" s="69" t="str">
        <f t="shared" si="862"/>
        <v/>
      </c>
      <c r="BT1329" s="138" t="str">
        <f t="shared" ca="1" si="863"/>
        <v/>
      </c>
      <c r="BU1329" s="139" t="str">
        <f t="shared" ca="1" si="864"/>
        <v/>
      </c>
      <c r="BW1329" s="138" t="str">
        <f t="shared" si="865"/>
        <v/>
      </c>
      <c r="BX1329" s="104" t="str">
        <f t="shared" si="866"/>
        <v/>
      </c>
      <c r="BY1329" s="139" t="str">
        <f t="shared" si="867"/>
        <v/>
      </c>
      <c r="CA1329" s="138" t="str">
        <f t="shared" si="868"/>
        <v/>
      </c>
      <c r="CB1329" s="104" t="str">
        <f t="shared" si="869"/>
        <v/>
      </c>
      <c r="CC1329" s="139" t="str">
        <f t="shared" si="870"/>
        <v/>
      </c>
      <c r="CE1329" s="162" t="str">
        <f t="shared" si="871"/>
        <v/>
      </c>
      <c r="CF1329" s="163" t="str">
        <f t="shared" si="872"/>
        <v/>
      </c>
      <c r="CG1329" s="164" t="str">
        <f t="shared" si="873"/>
        <v/>
      </c>
      <c r="CI1329" s="162" t="str">
        <f t="shared" si="874"/>
        <v/>
      </c>
      <c r="CJ1329" s="163" t="str">
        <f t="shared" si="877"/>
        <v/>
      </c>
      <c r="CK1329" s="164" t="str">
        <f t="shared" si="878"/>
        <v/>
      </c>
      <c r="CM1329" s="169" t="str">
        <f t="shared" si="875"/>
        <v/>
      </c>
      <c r="CN1329" s="139" t="str">
        <f t="shared" si="876"/>
        <v/>
      </c>
      <c r="CP1329" s="41" t="str">
        <f>IF($CM1329="", "", COUNTIF($CM$11:$CM$3035, "&lt;"&amp;$CM1329)+1+COUNTIF($CM$11:$CM1329, $CM1329)-1)</f>
        <v/>
      </c>
    </row>
    <row r="1330" spans="1:94" x14ac:dyDescent="0.25">
      <c r="A1330" s="40"/>
      <c r="B1330" s="82" t="str">
        <f>IF($I1330="", "", IFERROR(INDEX('Job Database'!$AE$11:$AE$3035, MATCH($I1330, 'Job Database'!$X$11:$X$3035, 0)), ""))</f>
        <v/>
      </c>
      <c r="C1330" s="69" t="str">
        <f>IF($I1330="", "", IF(COUNTIF('Job Database'!$X$11:$X$3035, $I1330)=0, $AC$5, $AC$4))</f>
        <v/>
      </c>
      <c r="D1330" s="40"/>
      <c r="E1330" s="85" t="str">
        <f>IF($I1330="", "", IF(IFERROR(INDEX('Job Database'!$M$11:$M$3035, MATCH($I1330, 'Job Database'!$X$11:$X$3035, 0)), "")="", "", IFERROR(INDEX('Job Database'!$M$11:$M$3035, MATCH($I1330, 'Job Database'!$X$11:$X$3035, 0)), "")))</f>
        <v/>
      </c>
      <c r="F1330" s="40"/>
      <c r="G1330" s="88" t="str">
        <f t="shared" si="850"/>
        <v/>
      </c>
      <c r="H1330" s="40"/>
      <c r="I1330" s="24"/>
      <c r="J1330" s="34"/>
      <c r="K1330" s="106"/>
      <c r="L1330" s="79"/>
      <c r="M1330" s="34"/>
      <c r="N1330" s="79"/>
      <c r="O1330" s="31"/>
      <c r="P1330" s="53"/>
      <c r="Q1330" s="40"/>
      <c r="S1330" s="41" t="str">
        <f t="shared" si="838"/>
        <v/>
      </c>
      <c r="T1330" s="41" t="str">
        <f t="shared" si="839"/>
        <v/>
      </c>
      <c r="U1330" s="41" t="str">
        <f t="shared" si="851"/>
        <v/>
      </c>
      <c r="W1330" s="74" t="str">
        <f>IF('Job Database'!$X1330="", "", 'Job Database'!$X1330)</f>
        <v/>
      </c>
      <c r="Y1330" s="41" t="str">
        <f>IF($W1330="", "", IF(COUNTIF($I$11:$I$3035, $W1330)&gt;0, "", MAX($Y$10:$Y1329)+1))</f>
        <v/>
      </c>
      <c r="Z1330" s="41">
        <v>1320</v>
      </c>
      <c r="AA1330" s="58" t="str">
        <f t="shared" si="852"/>
        <v/>
      </c>
      <c r="AC1330" s="41" t="str">
        <f t="shared" si="840"/>
        <v/>
      </c>
      <c r="AE1330" s="41" t="str">
        <f t="shared" si="853"/>
        <v/>
      </c>
      <c r="AJ1330" s="154" t="str">
        <f t="shared" si="854"/>
        <v/>
      </c>
      <c r="AL1330" s="120" t="str">
        <f t="shared" si="855"/>
        <v/>
      </c>
      <c r="AM1330" s="104" t="str">
        <f t="shared" si="856"/>
        <v/>
      </c>
      <c r="AN1330" s="104" t="str">
        <f t="shared" si="857"/>
        <v/>
      </c>
      <c r="AO1330" s="104" t="str">
        <f t="shared" si="841"/>
        <v/>
      </c>
      <c r="AP1330" s="104" t="str">
        <f t="shared" si="842"/>
        <v/>
      </c>
      <c r="AQ1330" s="121" t="str">
        <f t="shared" si="858"/>
        <v/>
      </c>
      <c r="AS1330" s="88" t="str">
        <f t="shared" si="843"/>
        <v/>
      </c>
      <c r="AT1330" s="68" t="str">
        <f t="shared" si="859"/>
        <v/>
      </c>
      <c r="AU1330" s="68" t="str">
        <f t="shared" si="860"/>
        <v/>
      </c>
      <c r="AV1330" s="68" t="str">
        <f t="shared" si="861"/>
        <v/>
      </c>
      <c r="AW1330" s="88" t="str">
        <f t="shared" si="844"/>
        <v/>
      </c>
      <c r="AZ1330" s="88" t="str">
        <f t="shared" si="845"/>
        <v/>
      </c>
      <c r="BA1330" s="68" t="str">
        <f t="shared" si="846"/>
        <v/>
      </c>
      <c r="BB1330" s="68" t="str">
        <f t="shared" si="847"/>
        <v/>
      </c>
      <c r="BC1330" s="68" t="str">
        <f t="shared" si="848"/>
        <v/>
      </c>
      <c r="BD1330" s="69" t="str">
        <f t="shared" si="849"/>
        <v/>
      </c>
      <c r="BE1330" s="69" t="str">
        <f t="shared" si="862"/>
        <v/>
      </c>
      <c r="BT1330" s="138" t="str">
        <f t="shared" ca="1" si="863"/>
        <v/>
      </c>
      <c r="BU1330" s="139" t="str">
        <f t="shared" ca="1" si="864"/>
        <v/>
      </c>
      <c r="BW1330" s="138" t="str">
        <f t="shared" si="865"/>
        <v/>
      </c>
      <c r="BX1330" s="104" t="str">
        <f t="shared" si="866"/>
        <v/>
      </c>
      <c r="BY1330" s="139" t="str">
        <f t="shared" si="867"/>
        <v/>
      </c>
      <c r="CA1330" s="138" t="str">
        <f t="shared" si="868"/>
        <v/>
      </c>
      <c r="CB1330" s="104" t="str">
        <f t="shared" si="869"/>
        <v/>
      </c>
      <c r="CC1330" s="139" t="str">
        <f t="shared" si="870"/>
        <v/>
      </c>
      <c r="CE1330" s="162" t="str">
        <f t="shared" si="871"/>
        <v/>
      </c>
      <c r="CF1330" s="163" t="str">
        <f t="shared" si="872"/>
        <v/>
      </c>
      <c r="CG1330" s="164" t="str">
        <f t="shared" si="873"/>
        <v/>
      </c>
      <c r="CI1330" s="162" t="str">
        <f t="shared" si="874"/>
        <v/>
      </c>
      <c r="CJ1330" s="163" t="str">
        <f t="shared" si="877"/>
        <v/>
      </c>
      <c r="CK1330" s="164" t="str">
        <f t="shared" si="878"/>
        <v/>
      </c>
      <c r="CM1330" s="169" t="str">
        <f t="shared" si="875"/>
        <v/>
      </c>
      <c r="CN1330" s="139" t="str">
        <f t="shared" si="876"/>
        <v/>
      </c>
      <c r="CP1330" s="41" t="str">
        <f>IF($CM1330="", "", COUNTIF($CM$11:$CM$3035, "&lt;"&amp;$CM1330)+1+COUNTIF($CM$11:$CM1330, $CM1330)-1)</f>
        <v/>
      </c>
    </row>
    <row r="1331" spans="1:94" x14ac:dyDescent="0.25">
      <c r="A1331" s="40"/>
      <c r="B1331" s="82" t="str">
        <f>IF($I1331="", "", IFERROR(INDEX('Job Database'!$AE$11:$AE$3035, MATCH($I1331, 'Job Database'!$X$11:$X$3035, 0)), ""))</f>
        <v/>
      </c>
      <c r="C1331" s="69" t="str">
        <f>IF($I1331="", "", IF(COUNTIF('Job Database'!$X$11:$X$3035, $I1331)=0, $AC$5, $AC$4))</f>
        <v/>
      </c>
      <c r="D1331" s="40"/>
      <c r="E1331" s="85" t="str">
        <f>IF($I1331="", "", IF(IFERROR(INDEX('Job Database'!$M$11:$M$3035, MATCH($I1331, 'Job Database'!$X$11:$X$3035, 0)), "")="", "", IFERROR(INDEX('Job Database'!$M$11:$M$3035, MATCH($I1331, 'Job Database'!$X$11:$X$3035, 0)), "")))</f>
        <v/>
      </c>
      <c r="F1331" s="40"/>
      <c r="G1331" s="88" t="str">
        <f t="shared" si="850"/>
        <v/>
      </c>
      <c r="H1331" s="40"/>
      <c r="I1331" s="24"/>
      <c r="J1331" s="34"/>
      <c r="K1331" s="106"/>
      <c r="L1331" s="79"/>
      <c r="M1331" s="34"/>
      <c r="N1331" s="79"/>
      <c r="O1331" s="31"/>
      <c r="P1331" s="53"/>
      <c r="Q1331" s="40"/>
      <c r="S1331" s="41" t="str">
        <f t="shared" si="838"/>
        <v/>
      </c>
      <c r="T1331" s="41" t="str">
        <f t="shared" si="839"/>
        <v/>
      </c>
      <c r="U1331" s="41" t="str">
        <f t="shared" si="851"/>
        <v/>
      </c>
      <c r="W1331" s="74" t="str">
        <f>IF('Job Database'!$X1331="", "", 'Job Database'!$X1331)</f>
        <v/>
      </c>
      <c r="Y1331" s="41" t="str">
        <f>IF($W1331="", "", IF(COUNTIF($I$11:$I$3035, $W1331)&gt;0, "", MAX($Y$10:$Y1330)+1))</f>
        <v/>
      </c>
      <c r="Z1331" s="41">
        <v>1321</v>
      </c>
      <c r="AA1331" s="58" t="str">
        <f t="shared" si="852"/>
        <v/>
      </c>
      <c r="AC1331" s="41" t="str">
        <f t="shared" si="840"/>
        <v/>
      </c>
      <c r="AE1331" s="41" t="str">
        <f t="shared" si="853"/>
        <v/>
      </c>
      <c r="AJ1331" s="154" t="str">
        <f t="shared" si="854"/>
        <v/>
      </c>
      <c r="AL1331" s="120" t="str">
        <f t="shared" si="855"/>
        <v/>
      </c>
      <c r="AM1331" s="104" t="str">
        <f t="shared" si="856"/>
        <v/>
      </c>
      <c r="AN1331" s="104" t="str">
        <f t="shared" si="857"/>
        <v/>
      </c>
      <c r="AO1331" s="104" t="str">
        <f t="shared" si="841"/>
        <v/>
      </c>
      <c r="AP1331" s="104" t="str">
        <f t="shared" si="842"/>
        <v/>
      </c>
      <c r="AQ1331" s="121" t="str">
        <f t="shared" si="858"/>
        <v/>
      </c>
      <c r="AS1331" s="88" t="str">
        <f t="shared" si="843"/>
        <v/>
      </c>
      <c r="AT1331" s="68" t="str">
        <f t="shared" si="859"/>
        <v/>
      </c>
      <c r="AU1331" s="68" t="str">
        <f t="shared" si="860"/>
        <v/>
      </c>
      <c r="AV1331" s="68" t="str">
        <f t="shared" si="861"/>
        <v/>
      </c>
      <c r="AW1331" s="88" t="str">
        <f t="shared" si="844"/>
        <v/>
      </c>
      <c r="AZ1331" s="88" t="str">
        <f t="shared" si="845"/>
        <v/>
      </c>
      <c r="BA1331" s="68" t="str">
        <f t="shared" si="846"/>
        <v/>
      </c>
      <c r="BB1331" s="68" t="str">
        <f t="shared" si="847"/>
        <v/>
      </c>
      <c r="BC1331" s="68" t="str">
        <f t="shared" si="848"/>
        <v/>
      </c>
      <c r="BD1331" s="69" t="str">
        <f t="shared" si="849"/>
        <v/>
      </c>
      <c r="BE1331" s="69" t="str">
        <f t="shared" si="862"/>
        <v/>
      </c>
      <c r="BT1331" s="138" t="str">
        <f t="shared" ca="1" si="863"/>
        <v/>
      </c>
      <c r="BU1331" s="139" t="str">
        <f t="shared" ca="1" si="864"/>
        <v/>
      </c>
      <c r="BW1331" s="138" t="str">
        <f t="shared" si="865"/>
        <v/>
      </c>
      <c r="BX1331" s="104" t="str">
        <f t="shared" si="866"/>
        <v/>
      </c>
      <c r="BY1331" s="139" t="str">
        <f t="shared" si="867"/>
        <v/>
      </c>
      <c r="CA1331" s="138" t="str">
        <f t="shared" si="868"/>
        <v/>
      </c>
      <c r="CB1331" s="104" t="str">
        <f t="shared" si="869"/>
        <v/>
      </c>
      <c r="CC1331" s="139" t="str">
        <f t="shared" si="870"/>
        <v/>
      </c>
      <c r="CE1331" s="162" t="str">
        <f t="shared" si="871"/>
        <v/>
      </c>
      <c r="CF1331" s="163" t="str">
        <f t="shared" si="872"/>
        <v/>
      </c>
      <c r="CG1331" s="164" t="str">
        <f t="shared" si="873"/>
        <v/>
      </c>
      <c r="CI1331" s="162" t="str">
        <f t="shared" si="874"/>
        <v/>
      </c>
      <c r="CJ1331" s="163" t="str">
        <f t="shared" si="877"/>
        <v/>
      </c>
      <c r="CK1331" s="164" t="str">
        <f t="shared" si="878"/>
        <v/>
      </c>
      <c r="CM1331" s="169" t="str">
        <f t="shared" si="875"/>
        <v/>
      </c>
      <c r="CN1331" s="139" t="str">
        <f t="shared" si="876"/>
        <v/>
      </c>
      <c r="CP1331" s="41" t="str">
        <f>IF($CM1331="", "", COUNTIF($CM$11:$CM$3035, "&lt;"&amp;$CM1331)+1+COUNTIF($CM$11:$CM1331, $CM1331)-1)</f>
        <v/>
      </c>
    </row>
    <row r="1332" spans="1:94" x14ac:dyDescent="0.25">
      <c r="A1332" s="40"/>
      <c r="B1332" s="82" t="str">
        <f>IF($I1332="", "", IFERROR(INDEX('Job Database'!$AE$11:$AE$3035, MATCH($I1332, 'Job Database'!$X$11:$X$3035, 0)), ""))</f>
        <v/>
      </c>
      <c r="C1332" s="69" t="str">
        <f>IF($I1332="", "", IF(COUNTIF('Job Database'!$X$11:$X$3035, $I1332)=0, $AC$5, $AC$4))</f>
        <v/>
      </c>
      <c r="D1332" s="40"/>
      <c r="E1332" s="85" t="str">
        <f>IF($I1332="", "", IF(IFERROR(INDEX('Job Database'!$M$11:$M$3035, MATCH($I1332, 'Job Database'!$X$11:$X$3035, 0)), "")="", "", IFERROR(INDEX('Job Database'!$M$11:$M$3035, MATCH($I1332, 'Job Database'!$X$11:$X$3035, 0)), "")))</f>
        <v/>
      </c>
      <c r="F1332" s="40"/>
      <c r="G1332" s="88" t="str">
        <f t="shared" si="850"/>
        <v/>
      </c>
      <c r="H1332" s="40"/>
      <c r="I1332" s="24"/>
      <c r="J1332" s="34"/>
      <c r="K1332" s="106"/>
      <c r="L1332" s="79"/>
      <c r="M1332" s="34"/>
      <c r="N1332" s="79"/>
      <c r="O1332" s="31"/>
      <c r="P1332" s="53"/>
      <c r="Q1332" s="40"/>
      <c r="S1332" s="41" t="str">
        <f t="shared" si="838"/>
        <v/>
      </c>
      <c r="T1332" s="41" t="str">
        <f t="shared" si="839"/>
        <v/>
      </c>
      <c r="U1332" s="41" t="str">
        <f t="shared" si="851"/>
        <v/>
      </c>
      <c r="W1332" s="74" t="str">
        <f>IF('Job Database'!$X1332="", "", 'Job Database'!$X1332)</f>
        <v/>
      </c>
      <c r="Y1332" s="41" t="str">
        <f>IF($W1332="", "", IF(COUNTIF($I$11:$I$3035, $W1332)&gt;0, "", MAX($Y$10:$Y1331)+1))</f>
        <v/>
      </c>
      <c r="Z1332" s="41">
        <v>1322</v>
      </c>
      <c r="AA1332" s="58" t="str">
        <f t="shared" si="852"/>
        <v/>
      </c>
      <c r="AC1332" s="41" t="str">
        <f t="shared" si="840"/>
        <v/>
      </c>
      <c r="AE1332" s="41" t="str">
        <f t="shared" si="853"/>
        <v/>
      </c>
      <c r="AJ1332" s="154" t="str">
        <f t="shared" si="854"/>
        <v/>
      </c>
      <c r="AL1332" s="120" t="str">
        <f t="shared" si="855"/>
        <v/>
      </c>
      <c r="AM1332" s="104" t="str">
        <f t="shared" si="856"/>
        <v/>
      </c>
      <c r="AN1332" s="104" t="str">
        <f t="shared" si="857"/>
        <v/>
      </c>
      <c r="AO1332" s="104" t="str">
        <f t="shared" si="841"/>
        <v/>
      </c>
      <c r="AP1332" s="104" t="str">
        <f t="shared" si="842"/>
        <v/>
      </c>
      <c r="AQ1332" s="121" t="str">
        <f t="shared" si="858"/>
        <v/>
      </c>
      <c r="AS1332" s="88" t="str">
        <f t="shared" si="843"/>
        <v/>
      </c>
      <c r="AT1332" s="68" t="str">
        <f t="shared" si="859"/>
        <v/>
      </c>
      <c r="AU1332" s="68" t="str">
        <f t="shared" si="860"/>
        <v/>
      </c>
      <c r="AV1332" s="68" t="str">
        <f t="shared" si="861"/>
        <v/>
      </c>
      <c r="AW1332" s="88" t="str">
        <f t="shared" si="844"/>
        <v/>
      </c>
      <c r="AZ1332" s="88" t="str">
        <f t="shared" si="845"/>
        <v/>
      </c>
      <c r="BA1332" s="68" t="str">
        <f t="shared" si="846"/>
        <v/>
      </c>
      <c r="BB1332" s="68" t="str">
        <f t="shared" si="847"/>
        <v/>
      </c>
      <c r="BC1332" s="68" t="str">
        <f t="shared" si="848"/>
        <v/>
      </c>
      <c r="BD1332" s="69" t="str">
        <f t="shared" si="849"/>
        <v/>
      </c>
      <c r="BE1332" s="69" t="str">
        <f t="shared" si="862"/>
        <v/>
      </c>
      <c r="BT1332" s="138" t="str">
        <f t="shared" ca="1" si="863"/>
        <v/>
      </c>
      <c r="BU1332" s="139" t="str">
        <f t="shared" ca="1" si="864"/>
        <v/>
      </c>
      <c r="BW1332" s="138" t="str">
        <f t="shared" si="865"/>
        <v/>
      </c>
      <c r="BX1332" s="104" t="str">
        <f t="shared" si="866"/>
        <v/>
      </c>
      <c r="BY1332" s="139" t="str">
        <f t="shared" si="867"/>
        <v/>
      </c>
      <c r="CA1332" s="138" t="str">
        <f t="shared" si="868"/>
        <v/>
      </c>
      <c r="CB1332" s="104" t="str">
        <f t="shared" si="869"/>
        <v/>
      </c>
      <c r="CC1332" s="139" t="str">
        <f t="shared" si="870"/>
        <v/>
      </c>
      <c r="CE1332" s="162" t="str">
        <f t="shared" si="871"/>
        <v/>
      </c>
      <c r="CF1332" s="163" t="str">
        <f t="shared" si="872"/>
        <v/>
      </c>
      <c r="CG1332" s="164" t="str">
        <f t="shared" si="873"/>
        <v/>
      </c>
      <c r="CI1332" s="162" t="str">
        <f t="shared" si="874"/>
        <v/>
      </c>
      <c r="CJ1332" s="163" t="str">
        <f t="shared" si="877"/>
        <v/>
      </c>
      <c r="CK1332" s="164" t="str">
        <f t="shared" si="878"/>
        <v/>
      </c>
      <c r="CM1332" s="169" t="str">
        <f t="shared" si="875"/>
        <v/>
      </c>
      <c r="CN1332" s="139" t="str">
        <f t="shared" si="876"/>
        <v/>
      </c>
      <c r="CP1332" s="41" t="str">
        <f>IF($CM1332="", "", COUNTIF($CM$11:$CM$3035, "&lt;"&amp;$CM1332)+1+COUNTIF($CM$11:$CM1332, $CM1332)-1)</f>
        <v/>
      </c>
    </row>
    <row r="1333" spans="1:94" x14ac:dyDescent="0.25">
      <c r="A1333" s="40"/>
      <c r="B1333" s="82" t="str">
        <f>IF($I1333="", "", IFERROR(INDEX('Job Database'!$AE$11:$AE$3035, MATCH($I1333, 'Job Database'!$X$11:$X$3035, 0)), ""))</f>
        <v/>
      </c>
      <c r="C1333" s="69" t="str">
        <f>IF($I1333="", "", IF(COUNTIF('Job Database'!$X$11:$X$3035, $I1333)=0, $AC$5, $AC$4))</f>
        <v/>
      </c>
      <c r="D1333" s="40"/>
      <c r="E1333" s="85" t="str">
        <f>IF($I1333="", "", IF(IFERROR(INDEX('Job Database'!$M$11:$M$3035, MATCH($I1333, 'Job Database'!$X$11:$X$3035, 0)), "")="", "", IFERROR(INDEX('Job Database'!$M$11:$M$3035, MATCH($I1333, 'Job Database'!$X$11:$X$3035, 0)), "")))</f>
        <v/>
      </c>
      <c r="F1333" s="40"/>
      <c r="G1333" s="88" t="str">
        <f t="shared" si="850"/>
        <v/>
      </c>
      <c r="H1333" s="40"/>
      <c r="I1333" s="24"/>
      <c r="J1333" s="34"/>
      <c r="K1333" s="106"/>
      <c r="L1333" s="79"/>
      <c r="M1333" s="34"/>
      <c r="N1333" s="79"/>
      <c r="O1333" s="31"/>
      <c r="P1333" s="53"/>
      <c r="Q1333" s="40"/>
      <c r="S1333" s="41" t="str">
        <f t="shared" si="838"/>
        <v/>
      </c>
      <c r="T1333" s="41" t="str">
        <f t="shared" si="839"/>
        <v/>
      </c>
      <c r="U1333" s="41" t="str">
        <f t="shared" si="851"/>
        <v/>
      </c>
      <c r="W1333" s="74" t="str">
        <f>IF('Job Database'!$X1333="", "", 'Job Database'!$X1333)</f>
        <v/>
      </c>
      <c r="Y1333" s="41" t="str">
        <f>IF($W1333="", "", IF(COUNTIF($I$11:$I$3035, $W1333)&gt;0, "", MAX($Y$10:$Y1332)+1))</f>
        <v/>
      </c>
      <c r="Z1333" s="41">
        <v>1323</v>
      </c>
      <c r="AA1333" s="58" t="str">
        <f t="shared" si="852"/>
        <v/>
      </c>
      <c r="AC1333" s="41" t="str">
        <f t="shared" si="840"/>
        <v/>
      </c>
      <c r="AE1333" s="41" t="str">
        <f t="shared" si="853"/>
        <v/>
      </c>
      <c r="AJ1333" s="154" t="str">
        <f t="shared" si="854"/>
        <v/>
      </c>
      <c r="AL1333" s="120" t="str">
        <f t="shared" si="855"/>
        <v/>
      </c>
      <c r="AM1333" s="104" t="str">
        <f t="shared" si="856"/>
        <v/>
      </c>
      <c r="AN1333" s="104" t="str">
        <f t="shared" si="857"/>
        <v/>
      </c>
      <c r="AO1333" s="104" t="str">
        <f t="shared" si="841"/>
        <v/>
      </c>
      <c r="AP1333" s="104" t="str">
        <f t="shared" si="842"/>
        <v/>
      </c>
      <c r="AQ1333" s="121" t="str">
        <f t="shared" si="858"/>
        <v/>
      </c>
      <c r="AS1333" s="88" t="str">
        <f t="shared" si="843"/>
        <v/>
      </c>
      <c r="AT1333" s="68" t="str">
        <f t="shared" si="859"/>
        <v/>
      </c>
      <c r="AU1333" s="68" t="str">
        <f t="shared" si="860"/>
        <v/>
      </c>
      <c r="AV1333" s="68" t="str">
        <f t="shared" si="861"/>
        <v/>
      </c>
      <c r="AW1333" s="88" t="str">
        <f t="shared" si="844"/>
        <v/>
      </c>
      <c r="AZ1333" s="88" t="str">
        <f t="shared" si="845"/>
        <v/>
      </c>
      <c r="BA1333" s="68" t="str">
        <f t="shared" si="846"/>
        <v/>
      </c>
      <c r="BB1333" s="68" t="str">
        <f t="shared" si="847"/>
        <v/>
      </c>
      <c r="BC1333" s="68" t="str">
        <f t="shared" si="848"/>
        <v/>
      </c>
      <c r="BD1333" s="69" t="str">
        <f t="shared" si="849"/>
        <v/>
      </c>
      <c r="BE1333" s="69" t="str">
        <f t="shared" si="862"/>
        <v/>
      </c>
      <c r="BT1333" s="138" t="str">
        <f t="shared" ca="1" si="863"/>
        <v/>
      </c>
      <c r="BU1333" s="139" t="str">
        <f t="shared" ca="1" si="864"/>
        <v/>
      </c>
      <c r="BW1333" s="138" t="str">
        <f t="shared" si="865"/>
        <v/>
      </c>
      <c r="BX1333" s="104" t="str">
        <f t="shared" si="866"/>
        <v/>
      </c>
      <c r="BY1333" s="139" t="str">
        <f t="shared" si="867"/>
        <v/>
      </c>
      <c r="CA1333" s="138" t="str">
        <f t="shared" si="868"/>
        <v/>
      </c>
      <c r="CB1333" s="104" t="str">
        <f t="shared" si="869"/>
        <v/>
      </c>
      <c r="CC1333" s="139" t="str">
        <f t="shared" si="870"/>
        <v/>
      </c>
      <c r="CE1333" s="162" t="str">
        <f t="shared" si="871"/>
        <v/>
      </c>
      <c r="CF1333" s="163" t="str">
        <f t="shared" si="872"/>
        <v/>
      </c>
      <c r="CG1333" s="164" t="str">
        <f t="shared" si="873"/>
        <v/>
      </c>
      <c r="CI1333" s="162" t="str">
        <f t="shared" si="874"/>
        <v/>
      </c>
      <c r="CJ1333" s="163" t="str">
        <f t="shared" si="877"/>
        <v/>
      </c>
      <c r="CK1333" s="164" t="str">
        <f t="shared" si="878"/>
        <v/>
      </c>
      <c r="CM1333" s="169" t="str">
        <f t="shared" si="875"/>
        <v/>
      </c>
      <c r="CN1333" s="139" t="str">
        <f t="shared" si="876"/>
        <v/>
      </c>
      <c r="CP1333" s="41" t="str">
        <f>IF($CM1333="", "", COUNTIF($CM$11:$CM$3035, "&lt;"&amp;$CM1333)+1+COUNTIF($CM$11:$CM1333, $CM1333)-1)</f>
        <v/>
      </c>
    </row>
    <row r="1334" spans="1:94" x14ac:dyDescent="0.25">
      <c r="A1334" s="40"/>
      <c r="B1334" s="82" t="str">
        <f>IF($I1334="", "", IFERROR(INDEX('Job Database'!$AE$11:$AE$3035, MATCH($I1334, 'Job Database'!$X$11:$X$3035, 0)), ""))</f>
        <v/>
      </c>
      <c r="C1334" s="69" t="str">
        <f>IF($I1334="", "", IF(COUNTIF('Job Database'!$X$11:$X$3035, $I1334)=0, $AC$5, $AC$4))</f>
        <v/>
      </c>
      <c r="D1334" s="40"/>
      <c r="E1334" s="85" t="str">
        <f>IF($I1334="", "", IF(IFERROR(INDEX('Job Database'!$M$11:$M$3035, MATCH($I1334, 'Job Database'!$X$11:$X$3035, 0)), "")="", "", IFERROR(INDEX('Job Database'!$M$11:$M$3035, MATCH($I1334, 'Job Database'!$X$11:$X$3035, 0)), "")))</f>
        <v/>
      </c>
      <c r="F1334" s="40"/>
      <c r="G1334" s="88" t="str">
        <f t="shared" si="850"/>
        <v/>
      </c>
      <c r="H1334" s="40"/>
      <c r="I1334" s="24"/>
      <c r="J1334" s="34"/>
      <c r="K1334" s="106"/>
      <c r="L1334" s="79"/>
      <c r="M1334" s="34"/>
      <c r="N1334" s="79"/>
      <c r="O1334" s="31"/>
      <c r="P1334" s="53"/>
      <c r="Q1334" s="40"/>
      <c r="S1334" s="41" t="str">
        <f t="shared" si="838"/>
        <v/>
      </c>
      <c r="T1334" s="41" t="str">
        <f t="shared" si="839"/>
        <v/>
      </c>
      <c r="U1334" s="41" t="str">
        <f t="shared" si="851"/>
        <v/>
      </c>
      <c r="W1334" s="74" t="str">
        <f>IF('Job Database'!$X1334="", "", 'Job Database'!$X1334)</f>
        <v/>
      </c>
      <c r="Y1334" s="41" t="str">
        <f>IF($W1334="", "", IF(COUNTIF($I$11:$I$3035, $W1334)&gt;0, "", MAX($Y$10:$Y1333)+1))</f>
        <v/>
      </c>
      <c r="Z1334" s="41">
        <v>1324</v>
      </c>
      <c r="AA1334" s="58" t="str">
        <f t="shared" si="852"/>
        <v/>
      </c>
      <c r="AC1334" s="41" t="str">
        <f t="shared" si="840"/>
        <v/>
      </c>
      <c r="AE1334" s="41" t="str">
        <f t="shared" si="853"/>
        <v/>
      </c>
      <c r="AJ1334" s="154" t="str">
        <f t="shared" si="854"/>
        <v/>
      </c>
      <c r="AL1334" s="120" t="str">
        <f t="shared" si="855"/>
        <v/>
      </c>
      <c r="AM1334" s="104" t="str">
        <f t="shared" si="856"/>
        <v/>
      </c>
      <c r="AN1334" s="104" t="str">
        <f t="shared" si="857"/>
        <v/>
      </c>
      <c r="AO1334" s="104" t="str">
        <f t="shared" si="841"/>
        <v/>
      </c>
      <c r="AP1334" s="104" t="str">
        <f t="shared" si="842"/>
        <v/>
      </c>
      <c r="AQ1334" s="121" t="str">
        <f t="shared" si="858"/>
        <v/>
      </c>
      <c r="AS1334" s="88" t="str">
        <f t="shared" si="843"/>
        <v/>
      </c>
      <c r="AT1334" s="68" t="str">
        <f t="shared" si="859"/>
        <v/>
      </c>
      <c r="AU1334" s="68" t="str">
        <f t="shared" si="860"/>
        <v/>
      </c>
      <c r="AV1334" s="68" t="str">
        <f t="shared" si="861"/>
        <v/>
      </c>
      <c r="AW1334" s="88" t="str">
        <f t="shared" si="844"/>
        <v/>
      </c>
      <c r="AZ1334" s="88" t="str">
        <f t="shared" si="845"/>
        <v/>
      </c>
      <c r="BA1334" s="68" t="str">
        <f t="shared" si="846"/>
        <v/>
      </c>
      <c r="BB1334" s="68" t="str">
        <f t="shared" si="847"/>
        <v/>
      </c>
      <c r="BC1334" s="68" t="str">
        <f t="shared" si="848"/>
        <v/>
      </c>
      <c r="BD1334" s="69" t="str">
        <f t="shared" si="849"/>
        <v/>
      </c>
      <c r="BE1334" s="69" t="str">
        <f t="shared" si="862"/>
        <v/>
      </c>
      <c r="BT1334" s="138" t="str">
        <f t="shared" ca="1" si="863"/>
        <v/>
      </c>
      <c r="BU1334" s="139" t="str">
        <f t="shared" ca="1" si="864"/>
        <v/>
      </c>
      <c r="BW1334" s="138" t="str">
        <f t="shared" si="865"/>
        <v/>
      </c>
      <c r="BX1334" s="104" t="str">
        <f t="shared" si="866"/>
        <v/>
      </c>
      <c r="BY1334" s="139" t="str">
        <f t="shared" si="867"/>
        <v/>
      </c>
      <c r="CA1334" s="138" t="str">
        <f t="shared" si="868"/>
        <v/>
      </c>
      <c r="CB1334" s="104" t="str">
        <f t="shared" si="869"/>
        <v/>
      </c>
      <c r="CC1334" s="139" t="str">
        <f t="shared" si="870"/>
        <v/>
      </c>
      <c r="CE1334" s="162" t="str">
        <f t="shared" si="871"/>
        <v/>
      </c>
      <c r="CF1334" s="163" t="str">
        <f t="shared" si="872"/>
        <v/>
      </c>
      <c r="CG1334" s="164" t="str">
        <f t="shared" si="873"/>
        <v/>
      </c>
      <c r="CI1334" s="162" t="str">
        <f t="shared" si="874"/>
        <v/>
      </c>
      <c r="CJ1334" s="163" t="str">
        <f t="shared" si="877"/>
        <v/>
      </c>
      <c r="CK1334" s="164" t="str">
        <f t="shared" si="878"/>
        <v/>
      </c>
      <c r="CM1334" s="169" t="str">
        <f t="shared" si="875"/>
        <v/>
      </c>
      <c r="CN1334" s="139" t="str">
        <f t="shared" si="876"/>
        <v/>
      </c>
      <c r="CP1334" s="41" t="str">
        <f>IF($CM1334="", "", COUNTIF($CM$11:$CM$3035, "&lt;"&amp;$CM1334)+1+COUNTIF($CM$11:$CM1334, $CM1334)-1)</f>
        <v/>
      </c>
    </row>
    <row r="1335" spans="1:94" x14ac:dyDescent="0.25">
      <c r="A1335" s="40"/>
      <c r="B1335" s="82" t="str">
        <f>IF($I1335="", "", IFERROR(INDEX('Job Database'!$AE$11:$AE$3035, MATCH($I1335, 'Job Database'!$X$11:$X$3035, 0)), ""))</f>
        <v/>
      </c>
      <c r="C1335" s="69" t="str">
        <f>IF($I1335="", "", IF(COUNTIF('Job Database'!$X$11:$X$3035, $I1335)=0, $AC$5, $AC$4))</f>
        <v/>
      </c>
      <c r="D1335" s="40"/>
      <c r="E1335" s="85" t="str">
        <f>IF($I1335="", "", IF(IFERROR(INDEX('Job Database'!$M$11:$M$3035, MATCH($I1335, 'Job Database'!$X$11:$X$3035, 0)), "")="", "", IFERROR(INDEX('Job Database'!$M$11:$M$3035, MATCH($I1335, 'Job Database'!$X$11:$X$3035, 0)), "")))</f>
        <v/>
      </c>
      <c r="F1335" s="40"/>
      <c r="G1335" s="88" t="str">
        <f t="shared" si="850"/>
        <v/>
      </c>
      <c r="H1335" s="40"/>
      <c r="I1335" s="24"/>
      <c r="J1335" s="34"/>
      <c r="K1335" s="106"/>
      <c r="L1335" s="79"/>
      <c r="M1335" s="34"/>
      <c r="N1335" s="79"/>
      <c r="O1335" s="31"/>
      <c r="P1335" s="53"/>
      <c r="Q1335" s="40"/>
      <c r="S1335" s="41" t="str">
        <f t="shared" si="838"/>
        <v/>
      </c>
      <c r="T1335" s="41" t="str">
        <f t="shared" si="839"/>
        <v/>
      </c>
      <c r="U1335" s="41" t="str">
        <f t="shared" si="851"/>
        <v/>
      </c>
      <c r="W1335" s="74" t="str">
        <f>IF('Job Database'!$X1335="", "", 'Job Database'!$X1335)</f>
        <v/>
      </c>
      <c r="Y1335" s="41" t="str">
        <f>IF($W1335="", "", IF(COUNTIF($I$11:$I$3035, $W1335)&gt;0, "", MAX($Y$10:$Y1334)+1))</f>
        <v/>
      </c>
      <c r="Z1335" s="41">
        <v>1325</v>
      </c>
      <c r="AA1335" s="58" t="str">
        <f t="shared" si="852"/>
        <v/>
      </c>
      <c r="AC1335" s="41" t="str">
        <f t="shared" si="840"/>
        <v/>
      </c>
      <c r="AE1335" s="41" t="str">
        <f t="shared" si="853"/>
        <v/>
      </c>
      <c r="AJ1335" s="154" t="str">
        <f t="shared" si="854"/>
        <v/>
      </c>
      <c r="AL1335" s="120" t="str">
        <f t="shared" si="855"/>
        <v/>
      </c>
      <c r="AM1335" s="104" t="str">
        <f t="shared" si="856"/>
        <v/>
      </c>
      <c r="AN1335" s="104" t="str">
        <f t="shared" si="857"/>
        <v/>
      </c>
      <c r="AO1335" s="104" t="str">
        <f t="shared" si="841"/>
        <v/>
      </c>
      <c r="AP1335" s="104" t="str">
        <f t="shared" si="842"/>
        <v/>
      </c>
      <c r="AQ1335" s="121" t="str">
        <f t="shared" si="858"/>
        <v/>
      </c>
      <c r="AS1335" s="88" t="str">
        <f t="shared" si="843"/>
        <v/>
      </c>
      <c r="AT1335" s="68" t="str">
        <f t="shared" si="859"/>
        <v/>
      </c>
      <c r="AU1335" s="68" t="str">
        <f t="shared" si="860"/>
        <v/>
      </c>
      <c r="AV1335" s="68" t="str">
        <f t="shared" si="861"/>
        <v/>
      </c>
      <c r="AW1335" s="88" t="str">
        <f t="shared" si="844"/>
        <v/>
      </c>
      <c r="AZ1335" s="88" t="str">
        <f t="shared" si="845"/>
        <v/>
      </c>
      <c r="BA1335" s="68" t="str">
        <f t="shared" si="846"/>
        <v/>
      </c>
      <c r="BB1335" s="68" t="str">
        <f t="shared" si="847"/>
        <v/>
      </c>
      <c r="BC1335" s="68" t="str">
        <f t="shared" si="848"/>
        <v/>
      </c>
      <c r="BD1335" s="69" t="str">
        <f t="shared" si="849"/>
        <v/>
      </c>
      <c r="BE1335" s="69" t="str">
        <f t="shared" si="862"/>
        <v/>
      </c>
      <c r="BT1335" s="138" t="str">
        <f t="shared" ca="1" si="863"/>
        <v/>
      </c>
      <c r="BU1335" s="139" t="str">
        <f t="shared" ca="1" si="864"/>
        <v/>
      </c>
      <c r="BW1335" s="138" t="str">
        <f t="shared" si="865"/>
        <v/>
      </c>
      <c r="BX1335" s="104" t="str">
        <f t="shared" si="866"/>
        <v/>
      </c>
      <c r="BY1335" s="139" t="str">
        <f t="shared" si="867"/>
        <v/>
      </c>
      <c r="CA1335" s="138" t="str">
        <f t="shared" si="868"/>
        <v/>
      </c>
      <c r="CB1335" s="104" t="str">
        <f t="shared" si="869"/>
        <v/>
      </c>
      <c r="CC1335" s="139" t="str">
        <f t="shared" si="870"/>
        <v/>
      </c>
      <c r="CE1335" s="162" t="str">
        <f t="shared" si="871"/>
        <v/>
      </c>
      <c r="CF1335" s="163" t="str">
        <f t="shared" si="872"/>
        <v/>
      </c>
      <c r="CG1335" s="164" t="str">
        <f t="shared" si="873"/>
        <v/>
      </c>
      <c r="CI1335" s="162" t="str">
        <f t="shared" si="874"/>
        <v/>
      </c>
      <c r="CJ1335" s="163" t="str">
        <f t="shared" si="877"/>
        <v/>
      </c>
      <c r="CK1335" s="164" t="str">
        <f t="shared" si="878"/>
        <v/>
      </c>
      <c r="CM1335" s="169" t="str">
        <f t="shared" si="875"/>
        <v/>
      </c>
      <c r="CN1335" s="139" t="str">
        <f t="shared" si="876"/>
        <v/>
      </c>
      <c r="CP1335" s="41" t="str">
        <f>IF($CM1335="", "", COUNTIF($CM$11:$CM$3035, "&lt;"&amp;$CM1335)+1+COUNTIF($CM$11:$CM1335, $CM1335)-1)</f>
        <v/>
      </c>
    </row>
    <row r="1336" spans="1:94" x14ac:dyDescent="0.25">
      <c r="A1336" s="40"/>
      <c r="B1336" s="82" t="str">
        <f>IF($I1336="", "", IFERROR(INDEX('Job Database'!$AE$11:$AE$3035, MATCH($I1336, 'Job Database'!$X$11:$X$3035, 0)), ""))</f>
        <v/>
      </c>
      <c r="C1336" s="69" t="str">
        <f>IF($I1336="", "", IF(COUNTIF('Job Database'!$X$11:$X$3035, $I1336)=0, $AC$5, $AC$4))</f>
        <v/>
      </c>
      <c r="D1336" s="40"/>
      <c r="E1336" s="85" t="str">
        <f>IF($I1336="", "", IF(IFERROR(INDEX('Job Database'!$M$11:$M$3035, MATCH($I1336, 'Job Database'!$X$11:$X$3035, 0)), "")="", "", IFERROR(INDEX('Job Database'!$M$11:$M$3035, MATCH($I1336, 'Job Database'!$X$11:$X$3035, 0)), "")))</f>
        <v/>
      </c>
      <c r="F1336" s="40"/>
      <c r="G1336" s="88" t="str">
        <f t="shared" si="850"/>
        <v/>
      </c>
      <c r="H1336" s="40"/>
      <c r="I1336" s="24"/>
      <c r="J1336" s="34"/>
      <c r="K1336" s="106"/>
      <c r="L1336" s="79"/>
      <c r="M1336" s="34"/>
      <c r="N1336" s="79"/>
      <c r="O1336" s="31"/>
      <c r="P1336" s="53"/>
      <c r="Q1336" s="40"/>
      <c r="S1336" s="41" t="str">
        <f t="shared" si="838"/>
        <v/>
      </c>
      <c r="T1336" s="41" t="str">
        <f t="shared" si="839"/>
        <v/>
      </c>
      <c r="U1336" s="41" t="str">
        <f t="shared" si="851"/>
        <v/>
      </c>
      <c r="W1336" s="74" t="str">
        <f>IF('Job Database'!$X1336="", "", 'Job Database'!$X1336)</f>
        <v/>
      </c>
      <c r="Y1336" s="41" t="str">
        <f>IF($W1336="", "", IF(COUNTIF($I$11:$I$3035, $W1336)&gt;0, "", MAX($Y$10:$Y1335)+1))</f>
        <v/>
      </c>
      <c r="Z1336" s="41">
        <v>1326</v>
      </c>
      <c r="AA1336" s="58" t="str">
        <f t="shared" si="852"/>
        <v/>
      </c>
      <c r="AC1336" s="41" t="str">
        <f t="shared" si="840"/>
        <v/>
      </c>
      <c r="AE1336" s="41" t="str">
        <f t="shared" si="853"/>
        <v/>
      </c>
      <c r="AJ1336" s="154" t="str">
        <f t="shared" si="854"/>
        <v/>
      </c>
      <c r="AL1336" s="120" t="str">
        <f t="shared" si="855"/>
        <v/>
      </c>
      <c r="AM1336" s="104" t="str">
        <f t="shared" si="856"/>
        <v/>
      </c>
      <c r="AN1336" s="104" t="str">
        <f t="shared" si="857"/>
        <v/>
      </c>
      <c r="AO1336" s="104" t="str">
        <f t="shared" si="841"/>
        <v/>
      </c>
      <c r="AP1336" s="104" t="str">
        <f t="shared" si="842"/>
        <v/>
      </c>
      <c r="AQ1336" s="121" t="str">
        <f t="shared" si="858"/>
        <v/>
      </c>
      <c r="AS1336" s="88" t="str">
        <f t="shared" si="843"/>
        <v/>
      </c>
      <c r="AT1336" s="68" t="str">
        <f t="shared" si="859"/>
        <v/>
      </c>
      <c r="AU1336" s="68" t="str">
        <f t="shared" si="860"/>
        <v/>
      </c>
      <c r="AV1336" s="68" t="str">
        <f t="shared" si="861"/>
        <v/>
      </c>
      <c r="AW1336" s="88" t="str">
        <f t="shared" si="844"/>
        <v/>
      </c>
      <c r="AZ1336" s="88" t="str">
        <f t="shared" si="845"/>
        <v/>
      </c>
      <c r="BA1336" s="68" t="str">
        <f t="shared" si="846"/>
        <v/>
      </c>
      <c r="BB1336" s="68" t="str">
        <f t="shared" si="847"/>
        <v/>
      </c>
      <c r="BC1336" s="68" t="str">
        <f t="shared" si="848"/>
        <v/>
      </c>
      <c r="BD1336" s="69" t="str">
        <f t="shared" si="849"/>
        <v/>
      </c>
      <c r="BE1336" s="69" t="str">
        <f t="shared" si="862"/>
        <v/>
      </c>
      <c r="BT1336" s="138" t="str">
        <f t="shared" ca="1" si="863"/>
        <v/>
      </c>
      <c r="BU1336" s="139" t="str">
        <f t="shared" ca="1" si="864"/>
        <v/>
      </c>
      <c r="BW1336" s="138" t="str">
        <f t="shared" si="865"/>
        <v/>
      </c>
      <c r="BX1336" s="104" t="str">
        <f t="shared" si="866"/>
        <v/>
      </c>
      <c r="BY1336" s="139" t="str">
        <f t="shared" si="867"/>
        <v/>
      </c>
      <c r="CA1336" s="138" t="str">
        <f t="shared" si="868"/>
        <v/>
      </c>
      <c r="CB1336" s="104" t="str">
        <f t="shared" si="869"/>
        <v/>
      </c>
      <c r="CC1336" s="139" t="str">
        <f t="shared" si="870"/>
        <v/>
      </c>
      <c r="CE1336" s="162" t="str">
        <f t="shared" si="871"/>
        <v/>
      </c>
      <c r="CF1336" s="163" t="str">
        <f t="shared" si="872"/>
        <v/>
      </c>
      <c r="CG1336" s="164" t="str">
        <f t="shared" si="873"/>
        <v/>
      </c>
      <c r="CI1336" s="162" t="str">
        <f t="shared" si="874"/>
        <v/>
      </c>
      <c r="CJ1336" s="163" t="str">
        <f t="shared" si="877"/>
        <v/>
      </c>
      <c r="CK1336" s="164" t="str">
        <f t="shared" si="878"/>
        <v/>
      </c>
      <c r="CM1336" s="169" t="str">
        <f t="shared" si="875"/>
        <v/>
      </c>
      <c r="CN1336" s="139" t="str">
        <f t="shared" si="876"/>
        <v/>
      </c>
      <c r="CP1336" s="41" t="str">
        <f>IF($CM1336="", "", COUNTIF($CM$11:$CM$3035, "&lt;"&amp;$CM1336)+1+COUNTIF($CM$11:$CM1336, $CM1336)-1)</f>
        <v/>
      </c>
    </row>
    <row r="1337" spans="1:94" x14ac:dyDescent="0.25">
      <c r="A1337" s="40"/>
      <c r="B1337" s="82" t="str">
        <f>IF($I1337="", "", IFERROR(INDEX('Job Database'!$AE$11:$AE$3035, MATCH($I1337, 'Job Database'!$X$11:$X$3035, 0)), ""))</f>
        <v/>
      </c>
      <c r="C1337" s="69" t="str">
        <f>IF($I1337="", "", IF(COUNTIF('Job Database'!$X$11:$X$3035, $I1337)=0, $AC$5, $AC$4))</f>
        <v/>
      </c>
      <c r="D1337" s="40"/>
      <c r="E1337" s="85" t="str">
        <f>IF($I1337="", "", IF(IFERROR(INDEX('Job Database'!$M$11:$M$3035, MATCH($I1337, 'Job Database'!$X$11:$X$3035, 0)), "")="", "", IFERROR(INDEX('Job Database'!$M$11:$M$3035, MATCH($I1337, 'Job Database'!$X$11:$X$3035, 0)), "")))</f>
        <v/>
      </c>
      <c r="F1337" s="40"/>
      <c r="G1337" s="88" t="str">
        <f t="shared" si="850"/>
        <v/>
      </c>
      <c r="H1337" s="40"/>
      <c r="I1337" s="24"/>
      <c r="J1337" s="34"/>
      <c r="K1337" s="106"/>
      <c r="L1337" s="79"/>
      <c r="M1337" s="34"/>
      <c r="N1337" s="79"/>
      <c r="O1337" s="31"/>
      <c r="P1337" s="53"/>
      <c r="Q1337" s="40"/>
      <c r="S1337" s="41" t="str">
        <f t="shared" si="838"/>
        <v/>
      </c>
      <c r="T1337" s="41" t="str">
        <f t="shared" si="839"/>
        <v/>
      </c>
      <c r="U1337" s="41" t="str">
        <f t="shared" si="851"/>
        <v/>
      </c>
      <c r="W1337" s="74" t="str">
        <f>IF('Job Database'!$X1337="", "", 'Job Database'!$X1337)</f>
        <v/>
      </c>
      <c r="Y1337" s="41" t="str">
        <f>IF($W1337="", "", IF(COUNTIF($I$11:$I$3035, $W1337)&gt;0, "", MAX($Y$10:$Y1336)+1))</f>
        <v/>
      </c>
      <c r="Z1337" s="41">
        <v>1327</v>
      </c>
      <c r="AA1337" s="58" t="str">
        <f t="shared" si="852"/>
        <v/>
      </c>
      <c r="AC1337" s="41" t="str">
        <f t="shared" si="840"/>
        <v/>
      </c>
      <c r="AE1337" s="41" t="str">
        <f t="shared" si="853"/>
        <v/>
      </c>
      <c r="AJ1337" s="154" t="str">
        <f t="shared" si="854"/>
        <v/>
      </c>
      <c r="AL1337" s="120" t="str">
        <f t="shared" si="855"/>
        <v/>
      </c>
      <c r="AM1337" s="104" t="str">
        <f t="shared" si="856"/>
        <v/>
      </c>
      <c r="AN1337" s="104" t="str">
        <f t="shared" si="857"/>
        <v/>
      </c>
      <c r="AO1337" s="104" t="str">
        <f t="shared" si="841"/>
        <v/>
      </c>
      <c r="AP1337" s="104" t="str">
        <f t="shared" si="842"/>
        <v/>
      </c>
      <c r="AQ1337" s="121" t="str">
        <f t="shared" si="858"/>
        <v/>
      </c>
      <c r="AS1337" s="88" t="str">
        <f t="shared" si="843"/>
        <v/>
      </c>
      <c r="AT1337" s="68" t="str">
        <f t="shared" si="859"/>
        <v/>
      </c>
      <c r="AU1337" s="68" t="str">
        <f t="shared" si="860"/>
        <v/>
      </c>
      <c r="AV1337" s="68" t="str">
        <f t="shared" si="861"/>
        <v/>
      </c>
      <c r="AW1337" s="88" t="str">
        <f t="shared" si="844"/>
        <v/>
      </c>
      <c r="AZ1337" s="88" t="str">
        <f t="shared" si="845"/>
        <v/>
      </c>
      <c r="BA1337" s="68" t="str">
        <f t="shared" si="846"/>
        <v/>
      </c>
      <c r="BB1337" s="68" t="str">
        <f t="shared" si="847"/>
        <v/>
      </c>
      <c r="BC1337" s="68" t="str">
        <f t="shared" si="848"/>
        <v/>
      </c>
      <c r="BD1337" s="69" t="str">
        <f t="shared" si="849"/>
        <v/>
      </c>
      <c r="BE1337" s="69" t="str">
        <f t="shared" si="862"/>
        <v/>
      </c>
      <c r="BT1337" s="138" t="str">
        <f t="shared" ca="1" si="863"/>
        <v/>
      </c>
      <c r="BU1337" s="139" t="str">
        <f t="shared" ca="1" si="864"/>
        <v/>
      </c>
      <c r="BW1337" s="138" t="str">
        <f t="shared" si="865"/>
        <v/>
      </c>
      <c r="BX1337" s="104" t="str">
        <f t="shared" si="866"/>
        <v/>
      </c>
      <c r="BY1337" s="139" t="str">
        <f t="shared" si="867"/>
        <v/>
      </c>
      <c r="CA1337" s="138" t="str">
        <f t="shared" si="868"/>
        <v/>
      </c>
      <c r="CB1337" s="104" t="str">
        <f t="shared" si="869"/>
        <v/>
      </c>
      <c r="CC1337" s="139" t="str">
        <f t="shared" si="870"/>
        <v/>
      </c>
      <c r="CE1337" s="162" t="str">
        <f t="shared" si="871"/>
        <v/>
      </c>
      <c r="CF1337" s="163" t="str">
        <f t="shared" si="872"/>
        <v/>
      </c>
      <c r="CG1337" s="164" t="str">
        <f t="shared" si="873"/>
        <v/>
      </c>
      <c r="CI1337" s="162" t="str">
        <f t="shared" si="874"/>
        <v/>
      </c>
      <c r="CJ1337" s="163" t="str">
        <f t="shared" si="877"/>
        <v/>
      </c>
      <c r="CK1337" s="164" t="str">
        <f t="shared" si="878"/>
        <v/>
      </c>
      <c r="CM1337" s="169" t="str">
        <f t="shared" si="875"/>
        <v/>
      </c>
      <c r="CN1337" s="139" t="str">
        <f t="shared" si="876"/>
        <v/>
      </c>
      <c r="CP1337" s="41" t="str">
        <f>IF($CM1337="", "", COUNTIF($CM$11:$CM$3035, "&lt;"&amp;$CM1337)+1+COUNTIF($CM$11:$CM1337, $CM1337)-1)</f>
        <v/>
      </c>
    </row>
    <row r="1338" spans="1:94" x14ac:dyDescent="0.25">
      <c r="A1338" s="40"/>
      <c r="B1338" s="82" t="str">
        <f>IF($I1338="", "", IFERROR(INDEX('Job Database'!$AE$11:$AE$3035, MATCH($I1338, 'Job Database'!$X$11:$X$3035, 0)), ""))</f>
        <v/>
      </c>
      <c r="C1338" s="69" t="str">
        <f>IF($I1338="", "", IF(COUNTIF('Job Database'!$X$11:$X$3035, $I1338)=0, $AC$5, $AC$4))</f>
        <v/>
      </c>
      <c r="D1338" s="40"/>
      <c r="E1338" s="85" t="str">
        <f>IF($I1338="", "", IF(IFERROR(INDEX('Job Database'!$M$11:$M$3035, MATCH($I1338, 'Job Database'!$X$11:$X$3035, 0)), "")="", "", IFERROR(INDEX('Job Database'!$M$11:$M$3035, MATCH($I1338, 'Job Database'!$X$11:$X$3035, 0)), "")))</f>
        <v/>
      </c>
      <c r="F1338" s="40"/>
      <c r="G1338" s="88" t="str">
        <f t="shared" si="850"/>
        <v/>
      </c>
      <c r="H1338" s="40"/>
      <c r="I1338" s="24"/>
      <c r="J1338" s="34"/>
      <c r="K1338" s="106"/>
      <c r="L1338" s="79"/>
      <c r="M1338" s="34"/>
      <c r="N1338" s="79"/>
      <c r="O1338" s="31"/>
      <c r="P1338" s="53"/>
      <c r="Q1338" s="40"/>
      <c r="S1338" s="41" t="str">
        <f t="shared" si="838"/>
        <v/>
      </c>
      <c r="T1338" s="41" t="str">
        <f t="shared" si="839"/>
        <v/>
      </c>
      <c r="U1338" s="41" t="str">
        <f t="shared" si="851"/>
        <v/>
      </c>
      <c r="W1338" s="74" t="str">
        <f>IF('Job Database'!$X1338="", "", 'Job Database'!$X1338)</f>
        <v/>
      </c>
      <c r="Y1338" s="41" t="str">
        <f>IF($W1338="", "", IF(COUNTIF($I$11:$I$3035, $W1338)&gt;0, "", MAX($Y$10:$Y1337)+1))</f>
        <v/>
      </c>
      <c r="Z1338" s="41">
        <v>1328</v>
      </c>
      <c r="AA1338" s="58" t="str">
        <f t="shared" si="852"/>
        <v/>
      </c>
      <c r="AC1338" s="41" t="str">
        <f t="shared" si="840"/>
        <v/>
      </c>
      <c r="AE1338" s="41" t="str">
        <f t="shared" si="853"/>
        <v/>
      </c>
      <c r="AJ1338" s="154" t="str">
        <f t="shared" si="854"/>
        <v/>
      </c>
      <c r="AL1338" s="120" t="str">
        <f t="shared" si="855"/>
        <v/>
      </c>
      <c r="AM1338" s="104" t="str">
        <f t="shared" si="856"/>
        <v/>
      </c>
      <c r="AN1338" s="104" t="str">
        <f t="shared" si="857"/>
        <v/>
      </c>
      <c r="AO1338" s="104" t="str">
        <f t="shared" si="841"/>
        <v/>
      </c>
      <c r="AP1338" s="104" t="str">
        <f t="shared" si="842"/>
        <v/>
      </c>
      <c r="AQ1338" s="121" t="str">
        <f t="shared" si="858"/>
        <v/>
      </c>
      <c r="AS1338" s="88" t="str">
        <f t="shared" si="843"/>
        <v/>
      </c>
      <c r="AT1338" s="68" t="str">
        <f t="shared" si="859"/>
        <v/>
      </c>
      <c r="AU1338" s="68" t="str">
        <f t="shared" si="860"/>
        <v/>
      </c>
      <c r="AV1338" s="68" t="str">
        <f t="shared" si="861"/>
        <v/>
      </c>
      <c r="AW1338" s="88" t="str">
        <f t="shared" si="844"/>
        <v/>
      </c>
      <c r="AZ1338" s="88" t="str">
        <f t="shared" si="845"/>
        <v/>
      </c>
      <c r="BA1338" s="68" t="str">
        <f t="shared" si="846"/>
        <v/>
      </c>
      <c r="BB1338" s="68" t="str">
        <f t="shared" si="847"/>
        <v/>
      </c>
      <c r="BC1338" s="68" t="str">
        <f t="shared" si="848"/>
        <v/>
      </c>
      <c r="BD1338" s="69" t="str">
        <f t="shared" si="849"/>
        <v/>
      </c>
      <c r="BE1338" s="69" t="str">
        <f t="shared" si="862"/>
        <v/>
      </c>
      <c r="BT1338" s="138" t="str">
        <f t="shared" ca="1" si="863"/>
        <v/>
      </c>
      <c r="BU1338" s="139" t="str">
        <f t="shared" ca="1" si="864"/>
        <v/>
      </c>
      <c r="BW1338" s="138" t="str">
        <f t="shared" si="865"/>
        <v/>
      </c>
      <c r="BX1338" s="104" t="str">
        <f t="shared" si="866"/>
        <v/>
      </c>
      <c r="BY1338" s="139" t="str">
        <f t="shared" si="867"/>
        <v/>
      </c>
      <c r="CA1338" s="138" t="str">
        <f t="shared" si="868"/>
        <v/>
      </c>
      <c r="CB1338" s="104" t="str">
        <f t="shared" si="869"/>
        <v/>
      </c>
      <c r="CC1338" s="139" t="str">
        <f t="shared" si="870"/>
        <v/>
      </c>
      <c r="CE1338" s="162" t="str">
        <f t="shared" si="871"/>
        <v/>
      </c>
      <c r="CF1338" s="163" t="str">
        <f t="shared" si="872"/>
        <v/>
      </c>
      <c r="CG1338" s="164" t="str">
        <f t="shared" si="873"/>
        <v/>
      </c>
      <c r="CI1338" s="162" t="str">
        <f t="shared" si="874"/>
        <v/>
      </c>
      <c r="CJ1338" s="163" t="str">
        <f t="shared" si="877"/>
        <v/>
      </c>
      <c r="CK1338" s="164" t="str">
        <f t="shared" si="878"/>
        <v/>
      </c>
      <c r="CM1338" s="169" t="str">
        <f t="shared" si="875"/>
        <v/>
      </c>
      <c r="CN1338" s="139" t="str">
        <f t="shared" si="876"/>
        <v/>
      </c>
      <c r="CP1338" s="41" t="str">
        <f>IF($CM1338="", "", COUNTIF($CM$11:$CM$3035, "&lt;"&amp;$CM1338)+1+COUNTIF($CM$11:$CM1338, $CM1338)-1)</f>
        <v/>
      </c>
    </row>
    <row r="1339" spans="1:94" x14ac:dyDescent="0.25">
      <c r="A1339" s="40"/>
      <c r="B1339" s="82" t="str">
        <f>IF($I1339="", "", IFERROR(INDEX('Job Database'!$AE$11:$AE$3035, MATCH($I1339, 'Job Database'!$X$11:$X$3035, 0)), ""))</f>
        <v/>
      </c>
      <c r="C1339" s="69" t="str">
        <f>IF($I1339="", "", IF(COUNTIF('Job Database'!$X$11:$X$3035, $I1339)=0, $AC$5, $AC$4))</f>
        <v/>
      </c>
      <c r="D1339" s="40"/>
      <c r="E1339" s="85" t="str">
        <f>IF($I1339="", "", IF(IFERROR(INDEX('Job Database'!$M$11:$M$3035, MATCH($I1339, 'Job Database'!$X$11:$X$3035, 0)), "")="", "", IFERROR(INDEX('Job Database'!$M$11:$M$3035, MATCH($I1339, 'Job Database'!$X$11:$X$3035, 0)), "")))</f>
        <v/>
      </c>
      <c r="F1339" s="40"/>
      <c r="G1339" s="88" t="str">
        <f t="shared" si="850"/>
        <v/>
      </c>
      <c r="H1339" s="40"/>
      <c r="I1339" s="24"/>
      <c r="J1339" s="34"/>
      <c r="K1339" s="106"/>
      <c r="L1339" s="79"/>
      <c r="M1339" s="34"/>
      <c r="N1339" s="79"/>
      <c r="O1339" s="31"/>
      <c r="P1339" s="53"/>
      <c r="Q1339" s="40"/>
      <c r="S1339" s="41" t="str">
        <f t="shared" si="838"/>
        <v/>
      </c>
      <c r="T1339" s="41" t="str">
        <f t="shared" si="839"/>
        <v/>
      </c>
      <c r="U1339" s="41" t="str">
        <f t="shared" si="851"/>
        <v/>
      </c>
      <c r="W1339" s="74" t="str">
        <f>IF('Job Database'!$X1339="", "", 'Job Database'!$X1339)</f>
        <v/>
      </c>
      <c r="Y1339" s="41" t="str">
        <f>IF($W1339="", "", IF(COUNTIF($I$11:$I$3035, $W1339)&gt;0, "", MAX($Y$10:$Y1338)+1))</f>
        <v/>
      </c>
      <c r="Z1339" s="41">
        <v>1329</v>
      </c>
      <c r="AA1339" s="58" t="str">
        <f t="shared" si="852"/>
        <v/>
      </c>
      <c r="AC1339" s="41" t="str">
        <f t="shared" si="840"/>
        <v/>
      </c>
      <c r="AE1339" s="41" t="str">
        <f t="shared" si="853"/>
        <v/>
      </c>
      <c r="AJ1339" s="154" t="str">
        <f t="shared" si="854"/>
        <v/>
      </c>
      <c r="AL1339" s="120" t="str">
        <f t="shared" si="855"/>
        <v/>
      </c>
      <c r="AM1339" s="104" t="str">
        <f t="shared" si="856"/>
        <v/>
      </c>
      <c r="AN1339" s="104" t="str">
        <f t="shared" si="857"/>
        <v/>
      </c>
      <c r="AO1339" s="104" t="str">
        <f t="shared" si="841"/>
        <v/>
      </c>
      <c r="AP1339" s="104" t="str">
        <f t="shared" si="842"/>
        <v/>
      </c>
      <c r="AQ1339" s="121" t="str">
        <f t="shared" si="858"/>
        <v/>
      </c>
      <c r="AS1339" s="88" t="str">
        <f t="shared" si="843"/>
        <v/>
      </c>
      <c r="AT1339" s="68" t="str">
        <f t="shared" si="859"/>
        <v/>
      </c>
      <c r="AU1339" s="68" t="str">
        <f t="shared" si="860"/>
        <v/>
      </c>
      <c r="AV1339" s="68" t="str">
        <f t="shared" si="861"/>
        <v/>
      </c>
      <c r="AW1339" s="88" t="str">
        <f t="shared" si="844"/>
        <v/>
      </c>
      <c r="AZ1339" s="88" t="str">
        <f t="shared" si="845"/>
        <v/>
      </c>
      <c r="BA1339" s="68" t="str">
        <f t="shared" si="846"/>
        <v/>
      </c>
      <c r="BB1339" s="68" t="str">
        <f t="shared" si="847"/>
        <v/>
      </c>
      <c r="BC1339" s="68" t="str">
        <f t="shared" si="848"/>
        <v/>
      </c>
      <c r="BD1339" s="69" t="str">
        <f t="shared" si="849"/>
        <v/>
      </c>
      <c r="BE1339" s="69" t="str">
        <f t="shared" si="862"/>
        <v/>
      </c>
      <c r="BT1339" s="138" t="str">
        <f t="shared" ca="1" si="863"/>
        <v/>
      </c>
      <c r="BU1339" s="139" t="str">
        <f t="shared" ca="1" si="864"/>
        <v/>
      </c>
      <c r="BW1339" s="138" t="str">
        <f t="shared" si="865"/>
        <v/>
      </c>
      <c r="BX1339" s="104" t="str">
        <f t="shared" si="866"/>
        <v/>
      </c>
      <c r="BY1339" s="139" t="str">
        <f t="shared" si="867"/>
        <v/>
      </c>
      <c r="CA1339" s="138" t="str">
        <f t="shared" si="868"/>
        <v/>
      </c>
      <c r="CB1339" s="104" t="str">
        <f t="shared" si="869"/>
        <v/>
      </c>
      <c r="CC1339" s="139" t="str">
        <f t="shared" si="870"/>
        <v/>
      </c>
      <c r="CE1339" s="162" t="str">
        <f t="shared" si="871"/>
        <v/>
      </c>
      <c r="CF1339" s="163" t="str">
        <f t="shared" si="872"/>
        <v/>
      </c>
      <c r="CG1339" s="164" t="str">
        <f t="shared" si="873"/>
        <v/>
      </c>
      <c r="CI1339" s="162" t="str">
        <f t="shared" si="874"/>
        <v/>
      </c>
      <c r="CJ1339" s="163" t="str">
        <f t="shared" si="877"/>
        <v/>
      </c>
      <c r="CK1339" s="164" t="str">
        <f t="shared" si="878"/>
        <v/>
      </c>
      <c r="CM1339" s="169" t="str">
        <f t="shared" si="875"/>
        <v/>
      </c>
      <c r="CN1339" s="139" t="str">
        <f t="shared" si="876"/>
        <v/>
      </c>
      <c r="CP1339" s="41" t="str">
        <f>IF($CM1339="", "", COUNTIF($CM$11:$CM$3035, "&lt;"&amp;$CM1339)+1+COUNTIF($CM$11:$CM1339, $CM1339)-1)</f>
        <v/>
      </c>
    </row>
    <row r="1340" spans="1:94" x14ac:dyDescent="0.25">
      <c r="A1340" s="40"/>
      <c r="B1340" s="82" t="str">
        <f>IF($I1340="", "", IFERROR(INDEX('Job Database'!$AE$11:$AE$3035, MATCH($I1340, 'Job Database'!$X$11:$X$3035, 0)), ""))</f>
        <v/>
      </c>
      <c r="C1340" s="69" t="str">
        <f>IF($I1340="", "", IF(COUNTIF('Job Database'!$X$11:$X$3035, $I1340)=0, $AC$5, $AC$4))</f>
        <v/>
      </c>
      <c r="D1340" s="40"/>
      <c r="E1340" s="85" t="str">
        <f>IF($I1340="", "", IF(IFERROR(INDEX('Job Database'!$M$11:$M$3035, MATCH($I1340, 'Job Database'!$X$11:$X$3035, 0)), "")="", "", IFERROR(INDEX('Job Database'!$M$11:$M$3035, MATCH($I1340, 'Job Database'!$X$11:$X$3035, 0)), "")))</f>
        <v/>
      </c>
      <c r="F1340" s="40"/>
      <c r="G1340" s="88" t="str">
        <f t="shared" si="850"/>
        <v/>
      </c>
      <c r="H1340" s="40"/>
      <c r="I1340" s="24"/>
      <c r="J1340" s="34"/>
      <c r="K1340" s="106"/>
      <c r="L1340" s="79"/>
      <c r="M1340" s="34"/>
      <c r="N1340" s="79"/>
      <c r="O1340" s="31"/>
      <c r="P1340" s="53"/>
      <c r="Q1340" s="40"/>
      <c r="S1340" s="41" t="str">
        <f t="shared" si="838"/>
        <v/>
      </c>
      <c r="T1340" s="41" t="str">
        <f t="shared" si="839"/>
        <v/>
      </c>
      <c r="U1340" s="41" t="str">
        <f t="shared" si="851"/>
        <v/>
      </c>
      <c r="W1340" s="74" t="str">
        <f>IF('Job Database'!$X1340="", "", 'Job Database'!$X1340)</f>
        <v/>
      </c>
      <c r="Y1340" s="41" t="str">
        <f>IF($W1340="", "", IF(COUNTIF($I$11:$I$3035, $W1340)&gt;0, "", MAX($Y$10:$Y1339)+1))</f>
        <v/>
      </c>
      <c r="Z1340" s="41">
        <v>1330</v>
      </c>
      <c r="AA1340" s="58" t="str">
        <f t="shared" si="852"/>
        <v/>
      </c>
      <c r="AC1340" s="41" t="str">
        <f t="shared" si="840"/>
        <v/>
      </c>
      <c r="AE1340" s="41" t="str">
        <f t="shared" si="853"/>
        <v/>
      </c>
      <c r="AJ1340" s="154" t="str">
        <f t="shared" si="854"/>
        <v/>
      </c>
      <c r="AL1340" s="120" t="str">
        <f t="shared" si="855"/>
        <v/>
      </c>
      <c r="AM1340" s="104" t="str">
        <f t="shared" si="856"/>
        <v/>
      </c>
      <c r="AN1340" s="104" t="str">
        <f t="shared" si="857"/>
        <v/>
      </c>
      <c r="AO1340" s="104" t="str">
        <f t="shared" si="841"/>
        <v/>
      </c>
      <c r="AP1340" s="104" t="str">
        <f t="shared" si="842"/>
        <v/>
      </c>
      <c r="AQ1340" s="121" t="str">
        <f t="shared" si="858"/>
        <v/>
      </c>
      <c r="AS1340" s="88" t="str">
        <f t="shared" si="843"/>
        <v/>
      </c>
      <c r="AT1340" s="68" t="str">
        <f t="shared" si="859"/>
        <v/>
      </c>
      <c r="AU1340" s="68" t="str">
        <f t="shared" si="860"/>
        <v/>
      </c>
      <c r="AV1340" s="68" t="str">
        <f t="shared" si="861"/>
        <v/>
      </c>
      <c r="AW1340" s="88" t="str">
        <f t="shared" si="844"/>
        <v/>
      </c>
      <c r="AZ1340" s="88" t="str">
        <f t="shared" si="845"/>
        <v/>
      </c>
      <c r="BA1340" s="68" t="str">
        <f t="shared" si="846"/>
        <v/>
      </c>
      <c r="BB1340" s="68" t="str">
        <f t="shared" si="847"/>
        <v/>
      </c>
      <c r="BC1340" s="68" t="str">
        <f t="shared" si="848"/>
        <v/>
      </c>
      <c r="BD1340" s="69" t="str">
        <f t="shared" si="849"/>
        <v/>
      </c>
      <c r="BE1340" s="69" t="str">
        <f t="shared" si="862"/>
        <v/>
      </c>
      <c r="BT1340" s="138" t="str">
        <f t="shared" ca="1" si="863"/>
        <v/>
      </c>
      <c r="BU1340" s="139" t="str">
        <f t="shared" ca="1" si="864"/>
        <v/>
      </c>
      <c r="BW1340" s="138" t="str">
        <f t="shared" si="865"/>
        <v/>
      </c>
      <c r="BX1340" s="104" t="str">
        <f t="shared" si="866"/>
        <v/>
      </c>
      <c r="BY1340" s="139" t="str">
        <f t="shared" si="867"/>
        <v/>
      </c>
      <c r="CA1340" s="138" t="str">
        <f t="shared" si="868"/>
        <v/>
      </c>
      <c r="CB1340" s="104" t="str">
        <f t="shared" si="869"/>
        <v/>
      </c>
      <c r="CC1340" s="139" t="str">
        <f t="shared" si="870"/>
        <v/>
      </c>
      <c r="CE1340" s="162" t="str">
        <f t="shared" si="871"/>
        <v/>
      </c>
      <c r="CF1340" s="163" t="str">
        <f t="shared" si="872"/>
        <v/>
      </c>
      <c r="CG1340" s="164" t="str">
        <f t="shared" si="873"/>
        <v/>
      </c>
      <c r="CI1340" s="162" t="str">
        <f t="shared" si="874"/>
        <v/>
      </c>
      <c r="CJ1340" s="163" t="str">
        <f t="shared" si="877"/>
        <v/>
      </c>
      <c r="CK1340" s="164" t="str">
        <f t="shared" si="878"/>
        <v/>
      </c>
      <c r="CM1340" s="169" t="str">
        <f t="shared" si="875"/>
        <v/>
      </c>
      <c r="CN1340" s="139" t="str">
        <f t="shared" si="876"/>
        <v/>
      </c>
      <c r="CP1340" s="41" t="str">
        <f>IF($CM1340="", "", COUNTIF($CM$11:$CM$3035, "&lt;"&amp;$CM1340)+1+COUNTIF($CM$11:$CM1340, $CM1340)-1)</f>
        <v/>
      </c>
    </row>
    <row r="1341" spans="1:94" x14ac:dyDescent="0.25">
      <c r="A1341" s="40"/>
      <c r="B1341" s="82" t="str">
        <f>IF($I1341="", "", IFERROR(INDEX('Job Database'!$AE$11:$AE$3035, MATCH($I1341, 'Job Database'!$X$11:$X$3035, 0)), ""))</f>
        <v/>
      </c>
      <c r="C1341" s="69" t="str">
        <f>IF($I1341="", "", IF(COUNTIF('Job Database'!$X$11:$X$3035, $I1341)=0, $AC$5, $AC$4))</f>
        <v/>
      </c>
      <c r="D1341" s="40"/>
      <c r="E1341" s="85" t="str">
        <f>IF($I1341="", "", IF(IFERROR(INDEX('Job Database'!$M$11:$M$3035, MATCH($I1341, 'Job Database'!$X$11:$X$3035, 0)), "")="", "", IFERROR(INDEX('Job Database'!$M$11:$M$3035, MATCH($I1341, 'Job Database'!$X$11:$X$3035, 0)), "")))</f>
        <v/>
      </c>
      <c r="F1341" s="40"/>
      <c r="G1341" s="88" t="str">
        <f t="shared" si="850"/>
        <v/>
      </c>
      <c r="H1341" s="40"/>
      <c r="I1341" s="24"/>
      <c r="J1341" s="34"/>
      <c r="K1341" s="106"/>
      <c r="L1341" s="79"/>
      <c r="M1341" s="34"/>
      <c r="N1341" s="79"/>
      <c r="O1341" s="31"/>
      <c r="P1341" s="53"/>
      <c r="Q1341" s="40"/>
      <c r="S1341" s="41" t="str">
        <f t="shared" si="838"/>
        <v/>
      </c>
      <c r="T1341" s="41" t="str">
        <f t="shared" si="839"/>
        <v/>
      </c>
      <c r="U1341" s="41" t="str">
        <f t="shared" si="851"/>
        <v/>
      </c>
      <c r="W1341" s="74" t="str">
        <f>IF('Job Database'!$X1341="", "", 'Job Database'!$X1341)</f>
        <v/>
      </c>
      <c r="Y1341" s="41" t="str">
        <f>IF($W1341="", "", IF(COUNTIF($I$11:$I$3035, $W1341)&gt;0, "", MAX($Y$10:$Y1340)+1))</f>
        <v/>
      </c>
      <c r="Z1341" s="41">
        <v>1331</v>
      </c>
      <c r="AA1341" s="58" t="str">
        <f t="shared" si="852"/>
        <v/>
      </c>
      <c r="AC1341" s="41" t="str">
        <f t="shared" si="840"/>
        <v/>
      </c>
      <c r="AE1341" s="41" t="str">
        <f t="shared" si="853"/>
        <v/>
      </c>
      <c r="AJ1341" s="154" t="str">
        <f t="shared" si="854"/>
        <v/>
      </c>
      <c r="AL1341" s="120" t="str">
        <f t="shared" si="855"/>
        <v/>
      </c>
      <c r="AM1341" s="104" t="str">
        <f t="shared" si="856"/>
        <v/>
      </c>
      <c r="AN1341" s="104" t="str">
        <f t="shared" si="857"/>
        <v/>
      </c>
      <c r="AO1341" s="104" t="str">
        <f t="shared" si="841"/>
        <v/>
      </c>
      <c r="AP1341" s="104" t="str">
        <f t="shared" si="842"/>
        <v/>
      </c>
      <c r="AQ1341" s="121" t="str">
        <f t="shared" si="858"/>
        <v/>
      </c>
      <c r="AS1341" s="88" t="str">
        <f t="shared" si="843"/>
        <v/>
      </c>
      <c r="AT1341" s="68" t="str">
        <f t="shared" si="859"/>
        <v/>
      </c>
      <c r="AU1341" s="68" t="str">
        <f t="shared" si="860"/>
        <v/>
      </c>
      <c r="AV1341" s="68" t="str">
        <f t="shared" si="861"/>
        <v/>
      </c>
      <c r="AW1341" s="88" t="str">
        <f t="shared" si="844"/>
        <v/>
      </c>
      <c r="AZ1341" s="88" t="str">
        <f t="shared" si="845"/>
        <v/>
      </c>
      <c r="BA1341" s="68" t="str">
        <f t="shared" si="846"/>
        <v/>
      </c>
      <c r="BB1341" s="68" t="str">
        <f t="shared" si="847"/>
        <v/>
      </c>
      <c r="BC1341" s="68" t="str">
        <f t="shared" si="848"/>
        <v/>
      </c>
      <c r="BD1341" s="69" t="str">
        <f t="shared" si="849"/>
        <v/>
      </c>
      <c r="BE1341" s="69" t="str">
        <f t="shared" si="862"/>
        <v/>
      </c>
      <c r="BT1341" s="138" t="str">
        <f t="shared" ca="1" si="863"/>
        <v/>
      </c>
      <c r="BU1341" s="139" t="str">
        <f t="shared" ca="1" si="864"/>
        <v/>
      </c>
      <c r="BW1341" s="138" t="str">
        <f t="shared" si="865"/>
        <v/>
      </c>
      <c r="BX1341" s="104" t="str">
        <f t="shared" si="866"/>
        <v/>
      </c>
      <c r="BY1341" s="139" t="str">
        <f t="shared" si="867"/>
        <v/>
      </c>
      <c r="CA1341" s="138" t="str">
        <f t="shared" si="868"/>
        <v/>
      </c>
      <c r="CB1341" s="104" t="str">
        <f t="shared" si="869"/>
        <v/>
      </c>
      <c r="CC1341" s="139" t="str">
        <f t="shared" si="870"/>
        <v/>
      </c>
      <c r="CE1341" s="162" t="str">
        <f t="shared" si="871"/>
        <v/>
      </c>
      <c r="CF1341" s="163" t="str">
        <f t="shared" si="872"/>
        <v/>
      </c>
      <c r="CG1341" s="164" t="str">
        <f t="shared" si="873"/>
        <v/>
      </c>
      <c r="CI1341" s="162" t="str">
        <f t="shared" si="874"/>
        <v/>
      </c>
      <c r="CJ1341" s="163" t="str">
        <f t="shared" si="877"/>
        <v/>
      </c>
      <c r="CK1341" s="164" t="str">
        <f t="shared" si="878"/>
        <v/>
      </c>
      <c r="CM1341" s="169" t="str">
        <f t="shared" si="875"/>
        <v/>
      </c>
      <c r="CN1341" s="139" t="str">
        <f t="shared" si="876"/>
        <v/>
      </c>
      <c r="CP1341" s="41" t="str">
        <f>IF($CM1341="", "", COUNTIF($CM$11:$CM$3035, "&lt;"&amp;$CM1341)+1+COUNTIF($CM$11:$CM1341, $CM1341)-1)</f>
        <v/>
      </c>
    </row>
    <row r="1342" spans="1:94" x14ac:dyDescent="0.25">
      <c r="A1342" s="40"/>
      <c r="B1342" s="82" t="str">
        <f>IF($I1342="", "", IFERROR(INDEX('Job Database'!$AE$11:$AE$3035, MATCH($I1342, 'Job Database'!$X$11:$X$3035, 0)), ""))</f>
        <v/>
      </c>
      <c r="C1342" s="69" t="str">
        <f>IF($I1342="", "", IF(COUNTIF('Job Database'!$X$11:$X$3035, $I1342)=0, $AC$5, $AC$4))</f>
        <v/>
      </c>
      <c r="D1342" s="40"/>
      <c r="E1342" s="85" t="str">
        <f>IF($I1342="", "", IF(IFERROR(INDEX('Job Database'!$M$11:$M$3035, MATCH($I1342, 'Job Database'!$X$11:$X$3035, 0)), "")="", "", IFERROR(INDEX('Job Database'!$M$11:$M$3035, MATCH($I1342, 'Job Database'!$X$11:$X$3035, 0)), "")))</f>
        <v/>
      </c>
      <c r="F1342" s="40"/>
      <c r="G1342" s="88" t="str">
        <f t="shared" si="850"/>
        <v/>
      </c>
      <c r="H1342" s="40"/>
      <c r="I1342" s="24"/>
      <c r="J1342" s="34"/>
      <c r="K1342" s="106"/>
      <c r="L1342" s="79"/>
      <c r="M1342" s="34"/>
      <c r="N1342" s="79"/>
      <c r="O1342" s="31"/>
      <c r="P1342" s="53"/>
      <c r="Q1342" s="40"/>
      <c r="S1342" s="41" t="str">
        <f t="shared" si="838"/>
        <v/>
      </c>
      <c r="T1342" s="41" t="str">
        <f t="shared" si="839"/>
        <v/>
      </c>
      <c r="U1342" s="41" t="str">
        <f t="shared" si="851"/>
        <v/>
      </c>
      <c r="W1342" s="74" t="str">
        <f>IF('Job Database'!$X1342="", "", 'Job Database'!$X1342)</f>
        <v/>
      </c>
      <c r="Y1342" s="41" t="str">
        <f>IF($W1342="", "", IF(COUNTIF($I$11:$I$3035, $W1342)&gt;0, "", MAX($Y$10:$Y1341)+1))</f>
        <v/>
      </c>
      <c r="Z1342" s="41">
        <v>1332</v>
      </c>
      <c r="AA1342" s="58" t="str">
        <f t="shared" si="852"/>
        <v/>
      </c>
      <c r="AC1342" s="41" t="str">
        <f t="shared" si="840"/>
        <v/>
      </c>
      <c r="AE1342" s="41" t="str">
        <f t="shared" si="853"/>
        <v/>
      </c>
      <c r="AJ1342" s="154" t="str">
        <f t="shared" si="854"/>
        <v/>
      </c>
      <c r="AL1342" s="120" t="str">
        <f t="shared" si="855"/>
        <v/>
      </c>
      <c r="AM1342" s="104" t="str">
        <f t="shared" si="856"/>
        <v/>
      </c>
      <c r="AN1342" s="104" t="str">
        <f t="shared" si="857"/>
        <v/>
      </c>
      <c r="AO1342" s="104" t="str">
        <f t="shared" si="841"/>
        <v/>
      </c>
      <c r="AP1342" s="104" t="str">
        <f t="shared" si="842"/>
        <v/>
      </c>
      <c r="AQ1342" s="121" t="str">
        <f t="shared" si="858"/>
        <v/>
      </c>
      <c r="AS1342" s="88" t="str">
        <f t="shared" si="843"/>
        <v/>
      </c>
      <c r="AT1342" s="68" t="str">
        <f t="shared" si="859"/>
        <v/>
      </c>
      <c r="AU1342" s="68" t="str">
        <f t="shared" si="860"/>
        <v/>
      </c>
      <c r="AV1342" s="68" t="str">
        <f t="shared" si="861"/>
        <v/>
      </c>
      <c r="AW1342" s="88" t="str">
        <f t="shared" si="844"/>
        <v/>
      </c>
      <c r="AZ1342" s="88" t="str">
        <f t="shared" si="845"/>
        <v/>
      </c>
      <c r="BA1342" s="68" t="str">
        <f t="shared" si="846"/>
        <v/>
      </c>
      <c r="BB1342" s="68" t="str">
        <f t="shared" si="847"/>
        <v/>
      </c>
      <c r="BC1342" s="68" t="str">
        <f t="shared" si="848"/>
        <v/>
      </c>
      <c r="BD1342" s="69" t="str">
        <f t="shared" si="849"/>
        <v/>
      </c>
      <c r="BE1342" s="69" t="str">
        <f t="shared" si="862"/>
        <v/>
      </c>
      <c r="BT1342" s="138" t="str">
        <f t="shared" ca="1" si="863"/>
        <v/>
      </c>
      <c r="BU1342" s="139" t="str">
        <f t="shared" ca="1" si="864"/>
        <v/>
      </c>
      <c r="BW1342" s="138" t="str">
        <f t="shared" si="865"/>
        <v/>
      </c>
      <c r="BX1342" s="104" t="str">
        <f t="shared" si="866"/>
        <v/>
      </c>
      <c r="BY1342" s="139" t="str">
        <f t="shared" si="867"/>
        <v/>
      </c>
      <c r="CA1342" s="138" t="str">
        <f t="shared" si="868"/>
        <v/>
      </c>
      <c r="CB1342" s="104" t="str">
        <f t="shared" si="869"/>
        <v/>
      </c>
      <c r="CC1342" s="139" t="str">
        <f t="shared" si="870"/>
        <v/>
      </c>
      <c r="CE1342" s="162" t="str">
        <f t="shared" si="871"/>
        <v/>
      </c>
      <c r="CF1342" s="163" t="str">
        <f t="shared" si="872"/>
        <v/>
      </c>
      <c r="CG1342" s="164" t="str">
        <f t="shared" si="873"/>
        <v/>
      </c>
      <c r="CI1342" s="162" t="str">
        <f t="shared" si="874"/>
        <v/>
      </c>
      <c r="CJ1342" s="163" t="str">
        <f t="shared" si="877"/>
        <v/>
      </c>
      <c r="CK1342" s="164" t="str">
        <f t="shared" si="878"/>
        <v/>
      </c>
      <c r="CM1342" s="169" t="str">
        <f t="shared" si="875"/>
        <v/>
      </c>
      <c r="CN1342" s="139" t="str">
        <f t="shared" si="876"/>
        <v/>
      </c>
      <c r="CP1342" s="41" t="str">
        <f>IF($CM1342="", "", COUNTIF($CM$11:$CM$3035, "&lt;"&amp;$CM1342)+1+COUNTIF($CM$11:$CM1342, $CM1342)-1)</f>
        <v/>
      </c>
    </row>
    <row r="1343" spans="1:94" x14ac:dyDescent="0.25">
      <c r="A1343" s="40"/>
      <c r="B1343" s="82" t="str">
        <f>IF($I1343="", "", IFERROR(INDEX('Job Database'!$AE$11:$AE$3035, MATCH($I1343, 'Job Database'!$X$11:$X$3035, 0)), ""))</f>
        <v/>
      </c>
      <c r="C1343" s="69" t="str">
        <f>IF($I1343="", "", IF(COUNTIF('Job Database'!$X$11:$X$3035, $I1343)=0, $AC$5, $AC$4))</f>
        <v/>
      </c>
      <c r="D1343" s="40"/>
      <c r="E1343" s="85" t="str">
        <f>IF($I1343="", "", IF(IFERROR(INDEX('Job Database'!$M$11:$M$3035, MATCH($I1343, 'Job Database'!$X$11:$X$3035, 0)), "")="", "", IFERROR(INDEX('Job Database'!$M$11:$M$3035, MATCH($I1343, 'Job Database'!$X$11:$X$3035, 0)), "")))</f>
        <v/>
      </c>
      <c r="F1343" s="40"/>
      <c r="G1343" s="88" t="str">
        <f t="shared" si="850"/>
        <v/>
      </c>
      <c r="H1343" s="40"/>
      <c r="I1343" s="24"/>
      <c r="J1343" s="34"/>
      <c r="K1343" s="106"/>
      <c r="L1343" s="79"/>
      <c r="M1343" s="34"/>
      <c r="N1343" s="79"/>
      <c r="O1343" s="31"/>
      <c r="P1343" s="53"/>
      <c r="Q1343" s="40"/>
      <c r="S1343" s="41" t="str">
        <f t="shared" si="838"/>
        <v/>
      </c>
      <c r="T1343" s="41" t="str">
        <f t="shared" si="839"/>
        <v/>
      </c>
      <c r="U1343" s="41" t="str">
        <f t="shared" si="851"/>
        <v/>
      </c>
      <c r="W1343" s="74" t="str">
        <f>IF('Job Database'!$X1343="", "", 'Job Database'!$X1343)</f>
        <v/>
      </c>
      <c r="Y1343" s="41" t="str">
        <f>IF($W1343="", "", IF(COUNTIF($I$11:$I$3035, $W1343)&gt;0, "", MAX($Y$10:$Y1342)+1))</f>
        <v/>
      </c>
      <c r="Z1343" s="41">
        <v>1333</v>
      </c>
      <c r="AA1343" s="58" t="str">
        <f t="shared" si="852"/>
        <v/>
      </c>
      <c r="AC1343" s="41" t="str">
        <f t="shared" si="840"/>
        <v/>
      </c>
      <c r="AE1343" s="41" t="str">
        <f t="shared" si="853"/>
        <v/>
      </c>
      <c r="AJ1343" s="154" t="str">
        <f t="shared" si="854"/>
        <v/>
      </c>
      <c r="AL1343" s="120" t="str">
        <f t="shared" si="855"/>
        <v/>
      </c>
      <c r="AM1343" s="104" t="str">
        <f t="shared" si="856"/>
        <v/>
      </c>
      <c r="AN1343" s="104" t="str">
        <f t="shared" si="857"/>
        <v/>
      </c>
      <c r="AO1343" s="104" t="str">
        <f t="shared" si="841"/>
        <v/>
      </c>
      <c r="AP1343" s="104" t="str">
        <f t="shared" si="842"/>
        <v/>
      </c>
      <c r="AQ1343" s="121" t="str">
        <f t="shared" si="858"/>
        <v/>
      </c>
      <c r="AS1343" s="88" t="str">
        <f t="shared" si="843"/>
        <v/>
      </c>
      <c r="AT1343" s="68" t="str">
        <f t="shared" si="859"/>
        <v/>
      </c>
      <c r="AU1343" s="68" t="str">
        <f t="shared" si="860"/>
        <v/>
      </c>
      <c r="AV1343" s="68" t="str">
        <f t="shared" si="861"/>
        <v/>
      </c>
      <c r="AW1343" s="88" t="str">
        <f t="shared" si="844"/>
        <v/>
      </c>
      <c r="AZ1343" s="88" t="str">
        <f t="shared" si="845"/>
        <v/>
      </c>
      <c r="BA1343" s="68" t="str">
        <f t="shared" si="846"/>
        <v/>
      </c>
      <c r="BB1343" s="68" t="str">
        <f t="shared" si="847"/>
        <v/>
      </c>
      <c r="BC1343" s="68" t="str">
        <f t="shared" si="848"/>
        <v/>
      </c>
      <c r="BD1343" s="69" t="str">
        <f t="shared" si="849"/>
        <v/>
      </c>
      <c r="BE1343" s="69" t="str">
        <f t="shared" si="862"/>
        <v/>
      </c>
      <c r="BT1343" s="138" t="str">
        <f t="shared" ca="1" si="863"/>
        <v/>
      </c>
      <c r="BU1343" s="139" t="str">
        <f t="shared" ca="1" si="864"/>
        <v/>
      </c>
      <c r="BW1343" s="138" t="str">
        <f t="shared" si="865"/>
        <v/>
      </c>
      <c r="BX1343" s="104" t="str">
        <f t="shared" si="866"/>
        <v/>
      </c>
      <c r="BY1343" s="139" t="str">
        <f t="shared" si="867"/>
        <v/>
      </c>
      <c r="CA1343" s="138" t="str">
        <f t="shared" si="868"/>
        <v/>
      </c>
      <c r="CB1343" s="104" t="str">
        <f t="shared" si="869"/>
        <v/>
      </c>
      <c r="CC1343" s="139" t="str">
        <f t="shared" si="870"/>
        <v/>
      </c>
      <c r="CE1343" s="162" t="str">
        <f t="shared" si="871"/>
        <v/>
      </c>
      <c r="CF1343" s="163" t="str">
        <f t="shared" si="872"/>
        <v/>
      </c>
      <c r="CG1343" s="164" t="str">
        <f t="shared" si="873"/>
        <v/>
      </c>
      <c r="CI1343" s="162" t="str">
        <f t="shared" si="874"/>
        <v/>
      </c>
      <c r="CJ1343" s="163" t="str">
        <f t="shared" si="877"/>
        <v/>
      </c>
      <c r="CK1343" s="164" t="str">
        <f t="shared" si="878"/>
        <v/>
      </c>
      <c r="CM1343" s="169" t="str">
        <f t="shared" si="875"/>
        <v/>
      </c>
      <c r="CN1343" s="139" t="str">
        <f t="shared" si="876"/>
        <v/>
      </c>
      <c r="CP1343" s="41" t="str">
        <f>IF($CM1343="", "", COUNTIF($CM$11:$CM$3035, "&lt;"&amp;$CM1343)+1+COUNTIF($CM$11:$CM1343, $CM1343)-1)</f>
        <v/>
      </c>
    </row>
    <row r="1344" spans="1:94" x14ac:dyDescent="0.25">
      <c r="A1344" s="40"/>
      <c r="B1344" s="82" t="str">
        <f>IF($I1344="", "", IFERROR(INDEX('Job Database'!$AE$11:$AE$3035, MATCH($I1344, 'Job Database'!$X$11:$X$3035, 0)), ""))</f>
        <v/>
      </c>
      <c r="C1344" s="69" t="str">
        <f>IF($I1344="", "", IF(COUNTIF('Job Database'!$X$11:$X$3035, $I1344)=0, $AC$5, $AC$4))</f>
        <v/>
      </c>
      <c r="D1344" s="40"/>
      <c r="E1344" s="85" t="str">
        <f>IF($I1344="", "", IF(IFERROR(INDEX('Job Database'!$M$11:$M$3035, MATCH($I1344, 'Job Database'!$X$11:$X$3035, 0)), "")="", "", IFERROR(INDEX('Job Database'!$M$11:$M$3035, MATCH($I1344, 'Job Database'!$X$11:$X$3035, 0)), "")))</f>
        <v/>
      </c>
      <c r="F1344" s="40"/>
      <c r="G1344" s="88" t="str">
        <f t="shared" si="850"/>
        <v/>
      </c>
      <c r="H1344" s="40"/>
      <c r="I1344" s="24"/>
      <c r="J1344" s="34"/>
      <c r="K1344" s="106"/>
      <c r="L1344" s="79"/>
      <c r="M1344" s="34"/>
      <c r="N1344" s="79"/>
      <c r="O1344" s="31"/>
      <c r="P1344" s="53"/>
      <c r="Q1344" s="40"/>
      <c r="S1344" s="41" t="str">
        <f t="shared" si="838"/>
        <v/>
      </c>
      <c r="T1344" s="41" t="str">
        <f t="shared" si="839"/>
        <v/>
      </c>
      <c r="U1344" s="41" t="str">
        <f t="shared" si="851"/>
        <v/>
      </c>
      <c r="W1344" s="74" t="str">
        <f>IF('Job Database'!$X1344="", "", 'Job Database'!$X1344)</f>
        <v/>
      </c>
      <c r="Y1344" s="41" t="str">
        <f>IF($W1344="", "", IF(COUNTIF($I$11:$I$3035, $W1344)&gt;0, "", MAX($Y$10:$Y1343)+1))</f>
        <v/>
      </c>
      <c r="Z1344" s="41">
        <v>1334</v>
      </c>
      <c r="AA1344" s="58" t="str">
        <f t="shared" si="852"/>
        <v/>
      </c>
      <c r="AC1344" s="41" t="str">
        <f t="shared" si="840"/>
        <v/>
      </c>
      <c r="AE1344" s="41" t="str">
        <f t="shared" si="853"/>
        <v/>
      </c>
      <c r="AJ1344" s="154" t="str">
        <f t="shared" si="854"/>
        <v/>
      </c>
      <c r="AL1344" s="120" t="str">
        <f t="shared" si="855"/>
        <v/>
      </c>
      <c r="AM1344" s="104" t="str">
        <f t="shared" si="856"/>
        <v/>
      </c>
      <c r="AN1344" s="104" t="str">
        <f t="shared" si="857"/>
        <v/>
      </c>
      <c r="AO1344" s="104" t="str">
        <f t="shared" si="841"/>
        <v/>
      </c>
      <c r="AP1344" s="104" t="str">
        <f t="shared" si="842"/>
        <v/>
      </c>
      <c r="AQ1344" s="121" t="str">
        <f t="shared" si="858"/>
        <v/>
      </c>
      <c r="AS1344" s="88" t="str">
        <f t="shared" si="843"/>
        <v/>
      </c>
      <c r="AT1344" s="68" t="str">
        <f t="shared" si="859"/>
        <v/>
      </c>
      <c r="AU1344" s="68" t="str">
        <f t="shared" si="860"/>
        <v/>
      </c>
      <c r="AV1344" s="68" t="str">
        <f t="shared" si="861"/>
        <v/>
      </c>
      <c r="AW1344" s="88" t="str">
        <f t="shared" si="844"/>
        <v/>
      </c>
      <c r="AZ1344" s="88" t="str">
        <f t="shared" si="845"/>
        <v/>
      </c>
      <c r="BA1344" s="68" t="str">
        <f t="shared" si="846"/>
        <v/>
      </c>
      <c r="BB1344" s="68" t="str">
        <f t="shared" si="847"/>
        <v/>
      </c>
      <c r="BC1344" s="68" t="str">
        <f t="shared" si="848"/>
        <v/>
      </c>
      <c r="BD1344" s="69" t="str">
        <f t="shared" si="849"/>
        <v/>
      </c>
      <c r="BE1344" s="69" t="str">
        <f t="shared" si="862"/>
        <v/>
      </c>
      <c r="BT1344" s="138" t="str">
        <f t="shared" ca="1" si="863"/>
        <v/>
      </c>
      <c r="BU1344" s="139" t="str">
        <f t="shared" ca="1" si="864"/>
        <v/>
      </c>
      <c r="BW1344" s="138" t="str">
        <f t="shared" si="865"/>
        <v/>
      </c>
      <c r="BX1344" s="104" t="str">
        <f t="shared" si="866"/>
        <v/>
      </c>
      <c r="BY1344" s="139" t="str">
        <f t="shared" si="867"/>
        <v/>
      </c>
      <c r="CA1344" s="138" t="str">
        <f t="shared" si="868"/>
        <v/>
      </c>
      <c r="CB1344" s="104" t="str">
        <f t="shared" si="869"/>
        <v/>
      </c>
      <c r="CC1344" s="139" t="str">
        <f t="shared" si="870"/>
        <v/>
      </c>
      <c r="CE1344" s="162" t="str">
        <f t="shared" si="871"/>
        <v/>
      </c>
      <c r="CF1344" s="163" t="str">
        <f t="shared" si="872"/>
        <v/>
      </c>
      <c r="CG1344" s="164" t="str">
        <f t="shared" si="873"/>
        <v/>
      </c>
      <c r="CI1344" s="162" t="str">
        <f t="shared" si="874"/>
        <v/>
      </c>
      <c r="CJ1344" s="163" t="str">
        <f t="shared" si="877"/>
        <v/>
      </c>
      <c r="CK1344" s="164" t="str">
        <f t="shared" si="878"/>
        <v/>
      </c>
      <c r="CM1344" s="169" t="str">
        <f t="shared" si="875"/>
        <v/>
      </c>
      <c r="CN1344" s="139" t="str">
        <f t="shared" si="876"/>
        <v/>
      </c>
      <c r="CP1344" s="41" t="str">
        <f>IF($CM1344="", "", COUNTIF($CM$11:$CM$3035, "&lt;"&amp;$CM1344)+1+COUNTIF($CM$11:$CM1344, $CM1344)-1)</f>
        <v/>
      </c>
    </row>
    <row r="1345" spans="1:94" x14ac:dyDescent="0.25">
      <c r="A1345" s="40"/>
      <c r="B1345" s="82" t="str">
        <f>IF($I1345="", "", IFERROR(INDEX('Job Database'!$AE$11:$AE$3035, MATCH($I1345, 'Job Database'!$X$11:$X$3035, 0)), ""))</f>
        <v/>
      </c>
      <c r="C1345" s="69" t="str">
        <f>IF($I1345="", "", IF(COUNTIF('Job Database'!$X$11:$X$3035, $I1345)=0, $AC$5, $AC$4))</f>
        <v/>
      </c>
      <c r="D1345" s="40"/>
      <c r="E1345" s="85" t="str">
        <f>IF($I1345="", "", IF(IFERROR(INDEX('Job Database'!$M$11:$M$3035, MATCH($I1345, 'Job Database'!$X$11:$X$3035, 0)), "")="", "", IFERROR(INDEX('Job Database'!$M$11:$M$3035, MATCH($I1345, 'Job Database'!$X$11:$X$3035, 0)), "")))</f>
        <v/>
      </c>
      <c r="F1345" s="40"/>
      <c r="G1345" s="88" t="str">
        <f t="shared" si="850"/>
        <v/>
      </c>
      <c r="H1345" s="40"/>
      <c r="I1345" s="24"/>
      <c r="J1345" s="34"/>
      <c r="K1345" s="106"/>
      <c r="L1345" s="79"/>
      <c r="M1345" s="34"/>
      <c r="N1345" s="79"/>
      <c r="O1345" s="31"/>
      <c r="P1345" s="53"/>
      <c r="Q1345" s="40"/>
      <c r="S1345" s="41" t="str">
        <f t="shared" si="838"/>
        <v/>
      </c>
      <c r="T1345" s="41" t="str">
        <f t="shared" si="839"/>
        <v/>
      </c>
      <c r="U1345" s="41" t="str">
        <f t="shared" si="851"/>
        <v/>
      </c>
      <c r="W1345" s="74" t="str">
        <f>IF('Job Database'!$X1345="", "", 'Job Database'!$X1345)</f>
        <v/>
      </c>
      <c r="Y1345" s="41" t="str">
        <f>IF($W1345="", "", IF(COUNTIF($I$11:$I$3035, $W1345)&gt;0, "", MAX($Y$10:$Y1344)+1))</f>
        <v/>
      </c>
      <c r="Z1345" s="41">
        <v>1335</v>
      </c>
      <c r="AA1345" s="58" t="str">
        <f t="shared" si="852"/>
        <v/>
      </c>
      <c r="AC1345" s="41" t="str">
        <f t="shared" si="840"/>
        <v/>
      </c>
      <c r="AE1345" s="41" t="str">
        <f t="shared" si="853"/>
        <v/>
      </c>
      <c r="AJ1345" s="154" t="str">
        <f t="shared" si="854"/>
        <v/>
      </c>
      <c r="AL1345" s="120" t="str">
        <f t="shared" si="855"/>
        <v/>
      </c>
      <c r="AM1345" s="104" t="str">
        <f t="shared" si="856"/>
        <v/>
      </c>
      <c r="AN1345" s="104" t="str">
        <f t="shared" si="857"/>
        <v/>
      </c>
      <c r="AO1345" s="104" t="str">
        <f t="shared" si="841"/>
        <v/>
      </c>
      <c r="AP1345" s="104" t="str">
        <f t="shared" si="842"/>
        <v/>
      </c>
      <c r="AQ1345" s="121" t="str">
        <f t="shared" si="858"/>
        <v/>
      </c>
      <c r="AS1345" s="88" t="str">
        <f t="shared" si="843"/>
        <v/>
      </c>
      <c r="AT1345" s="68" t="str">
        <f t="shared" si="859"/>
        <v/>
      </c>
      <c r="AU1345" s="68" t="str">
        <f t="shared" si="860"/>
        <v/>
      </c>
      <c r="AV1345" s="68" t="str">
        <f t="shared" si="861"/>
        <v/>
      </c>
      <c r="AW1345" s="88" t="str">
        <f t="shared" si="844"/>
        <v/>
      </c>
      <c r="AZ1345" s="88" t="str">
        <f t="shared" si="845"/>
        <v/>
      </c>
      <c r="BA1345" s="68" t="str">
        <f t="shared" si="846"/>
        <v/>
      </c>
      <c r="BB1345" s="68" t="str">
        <f t="shared" si="847"/>
        <v/>
      </c>
      <c r="BC1345" s="68" t="str">
        <f t="shared" si="848"/>
        <v/>
      </c>
      <c r="BD1345" s="69" t="str">
        <f t="shared" si="849"/>
        <v/>
      </c>
      <c r="BE1345" s="69" t="str">
        <f t="shared" si="862"/>
        <v/>
      </c>
      <c r="BT1345" s="138" t="str">
        <f t="shared" ca="1" si="863"/>
        <v/>
      </c>
      <c r="BU1345" s="139" t="str">
        <f t="shared" ca="1" si="864"/>
        <v/>
      </c>
      <c r="BW1345" s="138" t="str">
        <f t="shared" si="865"/>
        <v/>
      </c>
      <c r="BX1345" s="104" t="str">
        <f t="shared" si="866"/>
        <v/>
      </c>
      <c r="BY1345" s="139" t="str">
        <f t="shared" si="867"/>
        <v/>
      </c>
      <c r="CA1345" s="138" t="str">
        <f t="shared" si="868"/>
        <v/>
      </c>
      <c r="CB1345" s="104" t="str">
        <f t="shared" si="869"/>
        <v/>
      </c>
      <c r="CC1345" s="139" t="str">
        <f t="shared" si="870"/>
        <v/>
      </c>
      <c r="CE1345" s="162" t="str">
        <f t="shared" si="871"/>
        <v/>
      </c>
      <c r="CF1345" s="163" t="str">
        <f t="shared" si="872"/>
        <v/>
      </c>
      <c r="CG1345" s="164" t="str">
        <f t="shared" si="873"/>
        <v/>
      </c>
      <c r="CI1345" s="162" t="str">
        <f t="shared" si="874"/>
        <v/>
      </c>
      <c r="CJ1345" s="163" t="str">
        <f t="shared" si="877"/>
        <v/>
      </c>
      <c r="CK1345" s="164" t="str">
        <f t="shared" si="878"/>
        <v/>
      </c>
      <c r="CM1345" s="169" t="str">
        <f t="shared" si="875"/>
        <v/>
      </c>
      <c r="CN1345" s="139" t="str">
        <f t="shared" si="876"/>
        <v/>
      </c>
      <c r="CP1345" s="41" t="str">
        <f>IF($CM1345="", "", COUNTIF($CM$11:$CM$3035, "&lt;"&amp;$CM1345)+1+COUNTIF($CM$11:$CM1345, $CM1345)-1)</f>
        <v/>
      </c>
    </row>
    <row r="1346" spans="1:94" x14ac:dyDescent="0.25">
      <c r="A1346" s="40"/>
      <c r="B1346" s="82" t="str">
        <f>IF($I1346="", "", IFERROR(INDEX('Job Database'!$AE$11:$AE$3035, MATCH($I1346, 'Job Database'!$X$11:$X$3035, 0)), ""))</f>
        <v/>
      </c>
      <c r="C1346" s="69" t="str">
        <f>IF($I1346="", "", IF(COUNTIF('Job Database'!$X$11:$X$3035, $I1346)=0, $AC$5, $AC$4))</f>
        <v/>
      </c>
      <c r="D1346" s="40"/>
      <c r="E1346" s="85" t="str">
        <f>IF($I1346="", "", IF(IFERROR(INDEX('Job Database'!$M$11:$M$3035, MATCH($I1346, 'Job Database'!$X$11:$X$3035, 0)), "")="", "", IFERROR(INDEX('Job Database'!$M$11:$M$3035, MATCH($I1346, 'Job Database'!$X$11:$X$3035, 0)), "")))</f>
        <v/>
      </c>
      <c r="F1346" s="40"/>
      <c r="G1346" s="88" t="str">
        <f t="shared" si="850"/>
        <v/>
      </c>
      <c r="H1346" s="40"/>
      <c r="I1346" s="24"/>
      <c r="J1346" s="34"/>
      <c r="K1346" s="106"/>
      <c r="L1346" s="79"/>
      <c r="M1346" s="34"/>
      <c r="N1346" s="79"/>
      <c r="O1346" s="31"/>
      <c r="P1346" s="53"/>
      <c r="Q1346" s="40"/>
      <c r="S1346" s="41" t="str">
        <f t="shared" si="838"/>
        <v/>
      </c>
      <c r="T1346" s="41" t="str">
        <f t="shared" si="839"/>
        <v/>
      </c>
      <c r="U1346" s="41" t="str">
        <f t="shared" si="851"/>
        <v/>
      </c>
      <c r="W1346" s="74" t="str">
        <f>IF('Job Database'!$X1346="", "", 'Job Database'!$X1346)</f>
        <v/>
      </c>
      <c r="Y1346" s="41" t="str">
        <f>IF($W1346="", "", IF(COUNTIF($I$11:$I$3035, $W1346)&gt;0, "", MAX($Y$10:$Y1345)+1))</f>
        <v/>
      </c>
      <c r="Z1346" s="41">
        <v>1336</v>
      </c>
      <c r="AA1346" s="58" t="str">
        <f t="shared" si="852"/>
        <v/>
      </c>
      <c r="AC1346" s="41" t="str">
        <f t="shared" si="840"/>
        <v/>
      </c>
      <c r="AE1346" s="41" t="str">
        <f t="shared" si="853"/>
        <v/>
      </c>
      <c r="AJ1346" s="154" t="str">
        <f t="shared" si="854"/>
        <v/>
      </c>
      <c r="AL1346" s="120" t="str">
        <f t="shared" si="855"/>
        <v/>
      </c>
      <c r="AM1346" s="104" t="str">
        <f t="shared" si="856"/>
        <v/>
      </c>
      <c r="AN1346" s="104" t="str">
        <f t="shared" si="857"/>
        <v/>
      </c>
      <c r="AO1346" s="104" t="str">
        <f t="shared" si="841"/>
        <v/>
      </c>
      <c r="AP1346" s="104" t="str">
        <f t="shared" si="842"/>
        <v/>
      </c>
      <c r="AQ1346" s="121" t="str">
        <f t="shared" si="858"/>
        <v/>
      </c>
      <c r="AS1346" s="88" t="str">
        <f t="shared" si="843"/>
        <v/>
      </c>
      <c r="AT1346" s="68" t="str">
        <f t="shared" si="859"/>
        <v/>
      </c>
      <c r="AU1346" s="68" t="str">
        <f t="shared" si="860"/>
        <v/>
      </c>
      <c r="AV1346" s="68" t="str">
        <f t="shared" si="861"/>
        <v/>
      </c>
      <c r="AW1346" s="88" t="str">
        <f t="shared" si="844"/>
        <v/>
      </c>
      <c r="AZ1346" s="88" t="str">
        <f t="shared" si="845"/>
        <v/>
      </c>
      <c r="BA1346" s="68" t="str">
        <f t="shared" si="846"/>
        <v/>
      </c>
      <c r="BB1346" s="68" t="str">
        <f t="shared" si="847"/>
        <v/>
      </c>
      <c r="BC1346" s="68" t="str">
        <f t="shared" si="848"/>
        <v/>
      </c>
      <c r="BD1346" s="69" t="str">
        <f t="shared" si="849"/>
        <v/>
      </c>
      <c r="BE1346" s="69" t="str">
        <f t="shared" si="862"/>
        <v/>
      </c>
      <c r="BT1346" s="138" t="str">
        <f t="shared" ca="1" si="863"/>
        <v/>
      </c>
      <c r="BU1346" s="139" t="str">
        <f t="shared" ca="1" si="864"/>
        <v/>
      </c>
      <c r="BW1346" s="138" t="str">
        <f t="shared" si="865"/>
        <v/>
      </c>
      <c r="BX1346" s="104" t="str">
        <f t="shared" si="866"/>
        <v/>
      </c>
      <c r="BY1346" s="139" t="str">
        <f t="shared" si="867"/>
        <v/>
      </c>
      <c r="CA1346" s="138" t="str">
        <f t="shared" si="868"/>
        <v/>
      </c>
      <c r="CB1346" s="104" t="str">
        <f t="shared" si="869"/>
        <v/>
      </c>
      <c r="CC1346" s="139" t="str">
        <f t="shared" si="870"/>
        <v/>
      </c>
      <c r="CE1346" s="162" t="str">
        <f t="shared" si="871"/>
        <v/>
      </c>
      <c r="CF1346" s="163" t="str">
        <f t="shared" si="872"/>
        <v/>
      </c>
      <c r="CG1346" s="164" t="str">
        <f t="shared" si="873"/>
        <v/>
      </c>
      <c r="CI1346" s="162" t="str">
        <f t="shared" si="874"/>
        <v/>
      </c>
      <c r="CJ1346" s="163" t="str">
        <f t="shared" si="877"/>
        <v/>
      </c>
      <c r="CK1346" s="164" t="str">
        <f t="shared" si="878"/>
        <v/>
      </c>
      <c r="CM1346" s="169" t="str">
        <f t="shared" si="875"/>
        <v/>
      </c>
      <c r="CN1346" s="139" t="str">
        <f t="shared" si="876"/>
        <v/>
      </c>
      <c r="CP1346" s="41" t="str">
        <f>IF($CM1346="", "", COUNTIF($CM$11:$CM$3035, "&lt;"&amp;$CM1346)+1+COUNTIF($CM$11:$CM1346, $CM1346)-1)</f>
        <v/>
      </c>
    </row>
    <row r="1347" spans="1:94" x14ac:dyDescent="0.25">
      <c r="A1347" s="40"/>
      <c r="B1347" s="82" t="str">
        <f>IF($I1347="", "", IFERROR(INDEX('Job Database'!$AE$11:$AE$3035, MATCH($I1347, 'Job Database'!$X$11:$X$3035, 0)), ""))</f>
        <v/>
      </c>
      <c r="C1347" s="69" t="str">
        <f>IF($I1347="", "", IF(COUNTIF('Job Database'!$X$11:$X$3035, $I1347)=0, $AC$5, $AC$4))</f>
        <v/>
      </c>
      <c r="D1347" s="40"/>
      <c r="E1347" s="85" t="str">
        <f>IF($I1347="", "", IF(IFERROR(INDEX('Job Database'!$M$11:$M$3035, MATCH($I1347, 'Job Database'!$X$11:$X$3035, 0)), "")="", "", IFERROR(INDEX('Job Database'!$M$11:$M$3035, MATCH($I1347, 'Job Database'!$X$11:$X$3035, 0)), "")))</f>
        <v/>
      </c>
      <c r="F1347" s="40"/>
      <c r="G1347" s="88" t="str">
        <f t="shared" si="850"/>
        <v/>
      </c>
      <c r="H1347" s="40"/>
      <c r="I1347" s="24"/>
      <c r="J1347" s="34"/>
      <c r="K1347" s="106"/>
      <c r="L1347" s="79"/>
      <c r="M1347" s="34"/>
      <c r="N1347" s="79"/>
      <c r="O1347" s="31"/>
      <c r="P1347" s="53"/>
      <c r="Q1347" s="40"/>
      <c r="S1347" s="41" t="str">
        <f t="shared" si="838"/>
        <v/>
      </c>
      <c r="T1347" s="41" t="str">
        <f t="shared" si="839"/>
        <v/>
      </c>
      <c r="U1347" s="41" t="str">
        <f t="shared" si="851"/>
        <v/>
      </c>
      <c r="W1347" s="74" t="str">
        <f>IF('Job Database'!$X1347="", "", 'Job Database'!$X1347)</f>
        <v/>
      </c>
      <c r="Y1347" s="41" t="str">
        <f>IF($W1347="", "", IF(COUNTIF($I$11:$I$3035, $W1347)&gt;0, "", MAX($Y$10:$Y1346)+1))</f>
        <v/>
      </c>
      <c r="Z1347" s="41">
        <v>1337</v>
      </c>
      <c r="AA1347" s="58" t="str">
        <f t="shared" si="852"/>
        <v/>
      </c>
      <c r="AC1347" s="41" t="str">
        <f t="shared" si="840"/>
        <v/>
      </c>
      <c r="AE1347" s="41" t="str">
        <f t="shared" si="853"/>
        <v/>
      </c>
      <c r="AJ1347" s="154" t="str">
        <f t="shared" si="854"/>
        <v/>
      </c>
      <c r="AL1347" s="120" t="str">
        <f t="shared" si="855"/>
        <v/>
      </c>
      <c r="AM1347" s="104" t="str">
        <f t="shared" si="856"/>
        <v/>
      </c>
      <c r="AN1347" s="104" t="str">
        <f t="shared" si="857"/>
        <v/>
      </c>
      <c r="AO1347" s="104" t="str">
        <f t="shared" si="841"/>
        <v/>
      </c>
      <c r="AP1347" s="104" t="str">
        <f t="shared" si="842"/>
        <v/>
      </c>
      <c r="AQ1347" s="121" t="str">
        <f t="shared" si="858"/>
        <v/>
      </c>
      <c r="AS1347" s="88" t="str">
        <f t="shared" si="843"/>
        <v/>
      </c>
      <c r="AT1347" s="68" t="str">
        <f t="shared" si="859"/>
        <v/>
      </c>
      <c r="AU1347" s="68" t="str">
        <f t="shared" si="860"/>
        <v/>
      </c>
      <c r="AV1347" s="68" t="str">
        <f t="shared" si="861"/>
        <v/>
      </c>
      <c r="AW1347" s="88" t="str">
        <f t="shared" si="844"/>
        <v/>
      </c>
      <c r="AZ1347" s="88" t="str">
        <f t="shared" si="845"/>
        <v/>
      </c>
      <c r="BA1347" s="68" t="str">
        <f t="shared" si="846"/>
        <v/>
      </c>
      <c r="BB1347" s="68" t="str">
        <f t="shared" si="847"/>
        <v/>
      </c>
      <c r="BC1347" s="68" t="str">
        <f t="shared" si="848"/>
        <v/>
      </c>
      <c r="BD1347" s="69" t="str">
        <f t="shared" si="849"/>
        <v/>
      </c>
      <c r="BE1347" s="69" t="str">
        <f t="shared" si="862"/>
        <v/>
      </c>
      <c r="BT1347" s="138" t="str">
        <f t="shared" ca="1" si="863"/>
        <v/>
      </c>
      <c r="BU1347" s="139" t="str">
        <f t="shared" ca="1" si="864"/>
        <v/>
      </c>
      <c r="BW1347" s="138" t="str">
        <f t="shared" si="865"/>
        <v/>
      </c>
      <c r="BX1347" s="104" t="str">
        <f t="shared" si="866"/>
        <v/>
      </c>
      <c r="BY1347" s="139" t="str">
        <f t="shared" si="867"/>
        <v/>
      </c>
      <c r="CA1347" s="138" t="str">
        <f t="shared" si="868"/>
        <v/>
      </c>
      <c r="CB1347" s="104" t="str">
        <f t="shared" si="869"/>
        <v/>
      </c>
      <c r="CC1347" s="139" t="str">
        <f t="shared" si="870"/>
        <v/>
      </c>
      <c r="CE1347" s="162" t="str">
        <f t="shared" si="871"/>
        <v/>
      </c>
      <c r="CF1347" s="163" t="str">
        <f t="shared" si="872"/>
        <v/>
      </c>
      <c r="CG1347" s="164" t="str">
        <f t="shared" si="873"/>
        <v/>
      </c>
      <c r="CI1347" s="162" t="str">
        <f t="shared" si="874"/>
        <v/>
      </c>
      <c r="CJ1347" s="163" t="str">
        <f t="shared" si="877"/>
        <v/>
      </c>
      <c r="CK1347" s="164" t="str">
        <f t="shared" si="878"/>
        <v/>
      </c>
      <c r="CM1347" s="169" t="str">
        <f t="shared" si="875"/>
        <v/>
      </c>
      <c r="CN1347" s="139" t="str">
        <f t="shared" si="876"/>
        <v/>
      </c>
      <c r="CP1347" s="41" t="str">
        <f>IF($CM1347="", "", COUNTIF($CM$11:$CM$3035, "&lt;"&amp;$CM1347)+1+COUNTIF($CM$11:$CM1347, $CM1347)-1)</f>
        <v/>
      </c>
    </row>
    <row r="1348" spans="1:94" x14ac:dyDescent="0.25">
      <c r="A1348" s="40"/>
      <c r="B1348" s="82" t="str">
        <f>IF($I1348="", "", IFERROR(INDEX('Job Database'!$AE$11:$AE$3035, MATCH($I1348, 'Job Database'!$X$11:$X$3035, 0)), ""))</f>
        <v/>
      </c>
      <c r="C1348" s="69" t="str">
        <f>IF($I1348="", "", IF(COUNTIF('Job Database'!$X$11:$X$3035, $I1348)=0, $AC$5, $AC$4))</f>
        <v/>
      </c>
      <c r="D1348" s="40"/>
      <c r="E1348" s="85" t="str">
        <f>IF($I1348="", "", IF(IFERROR(INDEX('Job Database'!$M$11:$M$3035, MATCH($I1348, 'Job Database'!$X$11:$X$3035, 0)), "")="", "", IFERROR(INDEX('Job Database'!$M$11:$M$3035, MATCH($I1348, 'Job Database'!$X$11:$X$3035, 0)), "")))</f>
        <v/>
      </c>
      <c r="F1348" s="40"/>
      <c r="G1348" s="88" t="str">
        <f t="shared" si="850"/>
        <v/>
      </c>
      <c r="H1348" s="40"/>
      <c r="I1348" s="24"/>
      <c r="J1348" s="34"/>
      <c r="K1348" s="106"/>
      <c r="L1348" s="79"/>
      <c r="M1348" s="34"/>
      <c r="N1348" s="79"/>
      <c r="O1348" s="31"/>
      <c r="P1348" s="53"/>
      <c r="Q1348" s="40"/>
      <c r="S1348" s="41" t="str">
        <f t="shared" si="838"/>
        <v/>
      </c>
      <c r="T1348" s="41" t="str">
        <f t="shared" si="839"/>
        <v/>
      </c>
      <c r="U1348" s="41" t="str">
        <f t="shared" si="851"/>
        <v/>
      </c>
      <c r="W1348" s="74" t="str">
        <f>IF('Job Database'!$X1348="", "", 'Job Database'!$X1348)</f>
        <v/>
      </c>
      <c r="Y1348" s="41" t="str">
        <f>IF($W1348="", "", IF(COUNTIF($I$11:$I$3035, $W1348)&gt;0, "", MAX($Y$10:$Y1347)+1))</f>
        <v/>
      </c>
      <c r="Z1348" s="41">
        <v>1338</v>
      </c>
      <c r="AA1348" s="58" t="str">
        <f t="shared" si="852"/>
        <v/>
      </c>
      <c r="AC1348" s="41" t="str">
        <f t="shared" si="840"/>
        <v/>
      </c>
      <c r="AE1348" s="41" t="str">
        <f t="shared" si="853"/>
        <v/>
      </c>
      <c r="AJ1348" s="154" t="str">
        <f t="shared" si="854"/>
        <v/>
      </c>
      <c r="AL1348" s="120" t="str">
        <f t="shared" si="855"/>
        <v/>
      </c>
      <c r="AM1348" s="104" t="str">
        <f t="shared" si="856"/>
        <v/>
      </c>
      <c r="AN1348" s="104" t="str">
        <f t="shared" si="857"/>
        <v/>
      </c>
      <c r="AO1348" s="104" t="str">
        <f t="shared" si="841"/>
        <v/>
      </c>
      <c r="AP1348" s="104" t="str">
        <f t="shared" si="842"/>
        <v/>
      </c>
      <c r="AQ1348" s="121" t="str">
        <f t="shared" si="858"/>
        <v/>
      </c>
      <c r="AS1348" s="88" t="str">
        <f t="shared" si="843"/>
        <v/>
      </c>
      <c r="AT1348" s="68" t="str">
        <f t="shared" si="859"/>
        <v/>
      </c>
      <c r="AU1348" s="68" t="str">
        <f t="shared" si="860"/>
        <v/>
      </c>
      <c r="AV1348" s="68" t="str">
        <f t="shared" si="861"/>
        <v/>
      </c>
      <c r="AW1348" s="88" t="str">
        <f t="shared" si="844"/>
        <v/>
      </c>
      <c r="AZ1348" s="88" t="str">
        <f t="shared" si="845"/>
        <v/>
      </c>
      <c r="BA1348" s="68" t="str">
        <f t="shared" si="846"/>
        <v/>
      </c>
      <c r="BB1348" s="68" t="str">
        <f t="shared" si="847"/>
        <v/>
      </c>
      <c r="BC1348" s="68" t="str">
        <f t="shared" si="848"/>
        <v/>
      </c>
      <c r="BD1348" s="69" t="str">
        <f t="shared" si="849"/>
        <v/>
      </c>
      <c r="BE1348" s="69" t="str">
        <f t="shared" si="862"/>
        <v/>
      </c>
      <c r="BT1348" s="138" t="str">
        <f t="shared" ca="1" si="863"/>
        <v/>
      </c>
      <c r="BU1348" s="139" t="str">
        <f t="shared" ca="1" si="864"/>
        <v/>
      </c>
      <c r="BW1348" s="138" t="str">
        <f t="shared" si="865"/>
        <v/>
      </c>
      <c r="BX1348" s="104" t="str">
        <f t="shared" si="866"/>
        <v/>
      </c>
      <c r="BY1348" s="139" t="str">
        <f t="shared" si="867"/>
        <v/>
      </c>
      <c r="CA1348" s="138" t="str">
        <f t="shared" si="868"/>
        <v/>
      </c>
      <c r="CB1348" s="104" t="str">
        <f t="shared" si="869"/>
        <v/>
      </c>
      <c r="CC1348" s="139" t="str">
        <f t="shared" si="870"/>
        <v/>
      </c>
      <c r="CE1348" s="162" t="str">
        <f t="shared" si="871"/>
        <v/>
      </c>
      <c r="CF1348" s="163" t="str">
        <f t="shared" si="872"/>
        <v/>
      </c>
      <c r="CG1348" s="164" t="str">
        <f t="shared" si="873"/>
        <v/>
      </c>
      <c r="CI1348" s="162" t="str">
        <f t="shared" si="874"/>
        <v/>
      </c>
      <c r="CJ1348" s="163" t="str">
        <f t="shared" si="877"/>
        <v/>
      </c>
      <c r="CK1348" s="164" t="str">
        <f t="shared" si="878"/>
        <v/>
      </c>
      <c r="CM1348" s="169" t="str">
        <f t="shared" si="875"/>
        <v/>
      </c>
      <c r="CN1348" s="139" t="str">
        <f t="shared" si="876"/>
        <v/>
      </c>
      <c r="CP1348" s="41" t="str">
        <f>IF($CM1348="", "", COUNTIF($CM$11:$CM$3035, "&lt;"&amp;$CM1348)+1+COUNTIF($CM$11:$CM1348, $CM1348)-1)</f>
        <v/>
      </c>
    </row>
    <row r="1349" spans="1:94" x14ac:dyDescent="0.25">
      <c r="A1349" s="40"/>
      <c r="B1349" s="82" t="str">
        <f>IF($I1349="", "", IFERROR(INDEX('Job Database'!$AE$11:$AE$3035, MATCH($I1349, 'Job Database'!$X$11:$X$3035, 0)), ""))</f>
        <v/>
      </c>
      <c r="C1349" s="69" t="str">
        <f>IF($I1349="", "", IF(COUNTIF('Job Database'!$X$11:$X$3035, $I1349)=0, $AC$5, $AC$4))</f>
        <v/>
      </c>
      <c r="D1349" s="40"/>
      <c r="E1349" s="85" t="str">
        <f>IF($I1349="", "", IF(IFERROR(INDEX('Job Database'!$M$11:$M$3035, MATCH($I1349, 'Job Database'!$X$11:$X$3035, 0)), "")="", "", IFERROR(INDEX('Job Database'!$M$11:$M$3035, MATCH($I1349, 'Job Database'!$X$11:$X$3035, 0)), "")))</f>
        <v/>
      </c>
      <c r="F1349" s="40"/>
      <c r="G1349" s="88" t="str">
        <f t="shared" si="850"/>
        <v/>
      </c>
      <c r="H1349" s="40"/>
      <c r="I1349" s="24"/>
      <c r="J1349" s="34"/>
      <c r="K1349" s="106"/>
      <c r="L1349" s="79"/>
      <c r="M1349" s="34"/>
      <c r="N1349" s="79"/>
      <c r="O1349" s="31"/>
      <c r="P1349" s="53"/>
      <c r="Q1349" s="40"/>
      <c r="S1349" s="41" t="str">
        <f t="shared" si="838"/>
        <v/>
      </c>
      <c r="T1349" s="41" t="str">
        <f t="shared" si="839"/>
        <v/>
      </c>
      <c r="U1349" s="41" t="str">
        <f t="shared" si="851"/>
        <v/>
      </c>
      <c r="W1349" s="74" t="str">
        <f>IF('Job Database'!$X1349="", "", 'Job Database'!$X1349)</f>
        <v/>
      </c>
      <c r="Y1349" s="41" t="str">
        <f>IF($W1349="", "", IF(COUNTIF($I$11:$I$3035, $W1349)&gt;0, "", MAX($Y$10:$Y1348)+1))</f>
        <v/>
      </c>
      <c r="Z1349" s="41">
        <v>1339</v>
      </c>
      <c r="AA1349" s="58" t="str">
        <f t="shared" si="852"/>
        <v/>
      </c>
      <c r="AC1349" s="41" t="str">
        <f t="shared" si="840"/>
        <v/>
      </c>
      <c r="AE1349" s="41" t="str">
        <f t="shared" si="853"/>
        <v/>
      </c>
      <c r="AJ1349" s="154" t="str">
        <f t="shared" si="854"/>
        <v/>
      </c>
      <c r="AL1349" s="120" t="str">
        <f t="shared" si="855"/>
        <v/>
      </c>
      <c r="AM1349" s="104" t="str">
        <f t="shared" si="856"/>
        <v/>
      </c>
      <c r="AN1349" s="104" t="str">
        <f t="shared" si="857"/>
        <v/>
      </c>
      <c r="AO1349" s="104" t="str">
        <f t="shared" si="841"/>
        <v/>
      </c>
      <c r="AP1349" s="104" t="str">
        <f t="shared" si="842"/>
        <v/>
      </c>
      <c r="AQ1349" s="121" t="str">
        <f t="shared" si="858"/>
        <v/>
      </c>
      <c r="AS1349" s="88" t="str">
        <f t="shared" si="843"/>
        <v/>
      </c>
      <c r="AT1349" s="68" t="str">
        <f t="shared" si="859"/>
        <v/>
      </c>
      <c r="AU1349" s="68" t="str">
        <f t="shared" si="860"/>
        <v/>
      </c>
      <c r="AV1349" s="68" t="str">
        <f t="shared" si="861"/>
        <v/>
      </c>
      <c r="AW1349" s="88" t="str">
        <f t="shared" si="844"/>
        <v/>
      </c>
      <c r="AZ1349" s="88" t="str">
        <f t="shared" si="845"/>
        <v/>
      </c>
      <c r="BA1349" s="68" t="str">
        <f t="shared" si="846"/>
        <v/>
      </c>
      <c r="BB1349" s="68" t="str">
        <f t="shared" si="847"/>
        <v/>
      </c>
      <c r="BC1349" s="68" t="str">
        <f t="shared" si="848"/>
        <v/>
      </c>
      <c r="BD1349" s="69" t="str">
        <f t="shared" si="849"/>
        <v/>
      </c>
      <c r="BE1349" s="69" t="str">
        <f t="shared" si="862"/>
        <v/>
      </c>
      <c r="BT1349" s="138" t="str">
        <f t="shared" ca="1" si="863"/>
        <v/>
      </c>
      <c r="BU1349" s="139" t="str">
        <f t="shared" ca="1" si="864"/>
        <v/>
      </c>
      <c r="BW1349" s="138" t="str">
        <f t="shared" si="865"/>
        <v/>
      </c>
      <c r="BX1349" s="104" t="str">
        <f t="shared" si="866"/>
        <v/>
      </c>
      <c r="BY1349" s="139" t="str">
        <f t="shared" si="867"/>
        <v/>
      </c>
      <c r="CA1349" s="138" t="str">
        <f t="shared" si="868"/>
        <v/>
      </c>
      <c r="CB1349" s="104" t="str">
        <f t="shared" si="869"/>
        <v/>
      </c>
      <c r="CC1349" s="139" t="str">
        <f t="shared" si="870"/>
        <v/>
      </c>
      <c r="CE1349" s="162" t="str">
        <f t="shared" si="871"/>
        <v/>
      </c>
      <c r="CF1349" s="163" t="str">
        <f t="shared" si="872"/>
        <v/>
      </c>
      <c r="CG1349" s="164" t="str">
        <f t="shared" si="873"/>
        <v/>
      </c>
      <c r="CI1349" s="162" t="str">
        <f t="shared" si="874"/>
        <v/>
      </c>
      <c r="CJ1349" s="163" t="str">
        <f t="shared" si="877"/>
        <v/>
      </c>
      <c r="CK1349" s="164" t="str">
        <f t="shared" si="878"/>
        <v/>
      </c>
      <c r="CM1349" s="169" t="str">
        <f t="shared" si="875"/>
        <v/>
      </c>
      <c r="CN1349" s="139" t="str">
        <f t="shared" si="876"/>
        <v/>
      </c>
      <c r="CP1349" s="41" t="str">
        <f>IF($CM1349="", "", COUNTIF($CM$11:$CM$3035, "&lt;"&amp;$CM1349)+1+COUNTIF($CM$11:$CM1349, $CM1349)-1)</f>
        <v/>
      </c>
    </row>
    <row r="1350" spans="1:94" x14ac:dyDescent="0.25">
      <c r="A1350" s="40"/>
      <c r="B1350" s="82" t="str">
        <f>IF($I1350="", "", IFERROR(INDEX('Job Database'!$AE$11:$AE$3035, MATCH($I1350, 'Job Database'!$X$11:$X$3035, 0)), ""))</f>
        <v/>
      </c>
      <c r="C1350" s="69" t="str">
        <f>IF($I1350="", "", IF(COUNTIF('Job Database'!$X$11:$X$3035, $I1350)=0, $AC$5, $AC$4))</f>
        <v/>
      </c>
      <c r="D1350" s="40"/>
      <c r="E1350" s="85" t="str">
        <f>IF($I1350="", "", IF(IFERROR(INDEX('Job Database'!$M$11:$M$3035, MATCH($I1350, 'Job Database'!$X$11:$X$3035, 0)), "")="", "", IFERROR(INDEX('Job Database'!$M$11:$M$3035, MATCH($I1350, 'Job Database'!$X$11:$X$3035, 0)), "")))</f>
        <v/>
      </c>
      <c r="F1350" s="40"/>
      <c r="G1350" s="88" t="str">
        <f t="shared" si="850"/>
        <v/>
      </c>
      <c r="H1350" s="40"/>
      <c r="I1350" s="24"/>
      <c r="J1350" s="34"/>
      <c r="K1350" s="106"/>
      <c r="L1350" s="79"/>
      <c r="M1350" s="34"/>
      <c r="N1350" s="79"/>
      <c r="O1350" s="31"/>
      <c r="P1350" s="53"/>
      <c r="Q1350" s="40"/>
      <c r="S1350" s="41" t="str">
        <f t="shared" si="838"/>
        <v/>
      </c>
      <c r="T1350" s="41" t="str">
        <f t="shared" si="839"/>
        <v/>
      </c>
      <c r="U1350" s="41" t="str">
        <f t="shared" si="851"/>
        <v/>
      </c>
      <c r="W1350" s="74" t="str">
        <f>IF('Job Database'!$X1350="", "", 'Job Database'!$X1350)</f>
        <v/>
      </c>
      <c r="Y1350" s="41" t="str">
        <f>IF($W1350="", "", IF(COUNTIF($I$11:$I$3035, $W1350)&gt;0, "", MAX($Y$10:$Y1349)+1))</f>
        <v/>
      </c>
      <c r="Z1350" s="41">
        <v>1340</v>
      </c>
      <c r="AA1350" s="58" t="str">
        <f t="shared" si="852"/>
        <v/>
      </c>
      <c r="AC1350" s="41" t="str">
        <f t="shared" si="840"/>
        <v/>
      </c>
      <c r="AE1350" s="41" t="str">
        <f t="shared" si="853"/>
        <v/>
      </c>
      <c r="AJ1350" s="154" t="str">
        <f t="shared" si="854"/>
        <v/>
      </c>
      <c r="AL1350" s="120" t="str">
        <f t="shared" si="855"/>
        <v/>
      </c>
      <c r="AM1350" s="104" t="str">
        <f t="shared" si="856"/>
        <v/>
      </c>
      <c r="AN1350" s="104" t="str">
        <f t="shared" si="857"/>
        <v/>
      </c>
      <c r="AO1350" s="104" t="str">
        <f t="shared" si="841"/>
        <v/>
      </c>
      <c r="AP1350" s="104" t="str">
        <f t="shared" si="842"/>
        <v/>
      </c>
      <c r="AQ1350" s="121" t="str">
        <f t="shared" si="858"/>
        <v/>
      </c>
      <c r="AS1350" s="88" t="str">
        <f t="shared" si="843"/>
        <v/>
      </c>
      <c r="AT1350" s="68" t="str">
        <f t="shared" si="859"/>
        <v/>
      </c>
      <c r="AU1350" s="68" t="str">
        <f t="shared" si="860"/>
        <v/>
      </c>
      <c r="AV1350" s="68" t="str">
        <f t="shared" si="861"/>
        <v/>
      </c>
      <c r="AW1350" s="88" t="str">
        <f t="shared" si="844"/>
        <v/>
      </c>
      <c r="AZ1350" s="88" t="str">
        <f t="shared" si="845"/>
        <v/>
      </c>
      <c r="BA1350" s="68" t="str">
        <f t="shared" si="846"/>
        <v/>
      </c>
      <c r="BB1350" s="68" t="str">
        <f t="shared" si="847"/>
        <v/>
      </c>
      <c r="BC1350" s="68" t="str">
        <f t="shared" si="848"/>
        <v/>
      </c>
      <c r="BD1350" s="69" t="str">
        <f t="shared" si="849"/>
        <v/>
      </c>
      <c r="BE1350" s="69" t="str">
        <f t="shared" si="862"/>
        <v/>
      </c>
      <c r="BT1350" s="138" t="str">
        <f t="shared" ca="1" si="863"/>
        <v/>
      </c>
      <c r="BU1350" s="139" t="str">
        <f t="shared" ca="1" si="864"/>
        <v/>
      </c>
      <c r="BW1350" s="138" t="str">
        <f t="shared" si="865"/>
        <v/>
      </c>
      <c r="BX1350" s="104" t="str">
        <f t="shared" si="866"/>
        <v/>
      </c>
      <c r="BY1350" s="139" t="str">
        <f t="shared" si="867"/>
        <v/>
      </c>
      <c r="CA1350" s="138" t="str">
        <f t="shared" si="868"/>
        <v/>
      </c>
      <c r="CB1350" s="104" t="str">
        <f t="shared" si="869"/>
        <v/>
      </c>
      <c r="CC1350" s="139" t="str">
        <f t="shared" si="870"/>
        <v/>
      </c>
      <c r="CE1350" s="162" t="str">
        <f t="shared" si="871"/>
        <v/>
      </c>
      <c r="CF1350" s="163" t="str">
        <f t="shared" si="872"/>
        <v/>
      </c>
      <c r="CG1350" s="164" t="str">
        <f t="shared" si="873"/>
        <v/>
      </c>
      <c r="CI1350" s="162" t="str">
        <f t="shared" si="874"/>
        <v/>
      </c>
      <c r="CJ1350" s="163" t="str">
        <f t="shared" si="877"/>
        <v/>
      </c>
      <c r="CK1350" s="164" t="str">
        <f t="shared" si="878"/>
        <v/>
      </c>
      <c r="CM1350" s="169" t="str">
        <f t="shared" si="875"/>
        <v/>
      </c>
      <c r="CN1350" s="139" t="str">
        <f t="shared" si="876"/>
        <v/>
      </c>
      <c r="CP1350" s="41" t="str">
        <f>IF($CM1350="", "", COUNTIF($CM$11:$CM$3035, "&lt;"&amp;$CM1350)+1+COUNTIF($CM$11:$CM1350, $CM1350)-1)</f>
        <v/>
      </c>
    </row>
    <row r="1351" spans="1:94" x14ac:dyDescent="0.25">
      <c r="A1351" s="40"/>
      <c r="B1351" s="82" t="str">
        <f>IF($I1351="", "", IFERROR(INDEX('Job Database'!$AE$11:$AE$3035, MATCH($I1351, 'Job Database'!$X$11:$X$3035, 0)), ""))</f>
        <v/>
      </c>
      <c r="C1351" s="69" t="str">
        <f>IF($I1351="", "", IF(COUNTIF('Job Database'!$X$11:$X$3035, $I1351)=0, $AC$5, $AC$4))</f>
        <v/>
      </c>
      <c r="D1351" s="40"/>
      <c r="E1351" s="85" t="str">
        <f>IF($I1351="", "", IF(IFERROR(INDEX('Job Database'!$M$11:$M$3035, MATCH($I1351, 'Job Database'!$X$11:$X$3035, 0)), "")="", "", IFERROR(INDEX('Job Database'!$M$11:$M$3035, MATCH($I1351, 'Job Database'!$X$11:$X$3035, 0)), "")))</f>
        <v/>
      </c>
      <c r="F1351" s="40"/>
      <c r="G1351" s="88" t="str">
        <f t="shared" si="850"/>
        <v/>
      </c>
      <c r="H1351" s="40"/>
      <c r="I1351" s="24"/>
      <c r="J1351" s="34"/>
      <c r="K1351" s="106"/>
      <c r="L1351" s="79"/>
      <c r="M1351" s="34"/>
      <c r="N1351" s="79"/>
      <c r="O1351" s="31"/>
      <c r="P1351" s="53"/>
      <c r="Q1351" s="40"/>
      <c r="S1351" s="41" t="str">
        <f t="shared" si="838"/>
        <v/>
      </c>
      <c r="T1351" s="41" t="str">
        <f t="shared" si="839"/>
        <v/>
      </c>
      <c r="U1351" s="41" t="str">
        <f t="shared" si="851"/>
        <v/>
      </c>
      <c r="W1351" s="74" t="str">
        <f>IF('Job Database'!$X1351="", "", 'Job Database'!$X1351)</f>
        <v/>
      </c>
      <c r="Y1351" s="41" t="str">
        <f>IF($W1351="", "", IF(COUNTIF($I$11:$I$3035, $W1351)&gt;0, "", MAX($Y$10:$Y1350)+1))</f>
        <v/>
      </c>
      <c r="Z1351" s="41">
        <v>1341</v>
      </c>
      <c r="AA1351" s="58" t="str">
        <f t="shared" si="852"/>
        <v/>
      </c>
      <c r="AC1351" s="41" t="str">
        <f t="shared" si="840"/>
        <v/>
      </c>
      <c r="AE1351" s="41" t="str">
        <f t="shared" si="853"/>
        <v/>
      </c>
      <c r="AJ1351" s="154" t="str">
        <f t="shared" si="854"/>
        <v/>
      </c>
      <c r="AL1351" s="120" t="str">
        <f t="shared" si="855"/>
        <v/>
      </c>
      <c r="AM1351" s="104" t="str">
        <f t="shared" si="856"/>
        <v/>
      </c>
      <c r="AN1351" s="104" t="str">
        <f t="shared" si="857"/>
        <v/>
      </c>
      <c r="AO1351" s="104" t="str">
        <f t="shared" si="841"/>
        <v/>
      </c>
      <c r="AP1351" s="104" t="str">
        <f t="shared" si="842"/>
        <v/>
      </c>
      <c r="AQ1351" s="121" t="str">
        <f t="shared" si="858"/>
        <v/>
      </c>
      <c r="AS1351" s="88" t="str">
        <f t="shared" si="843"/>
        <v/>
      </c>
      <c r="AT1351" s="68" t="str">
        <f t="shared" si="859"/>
        <v/>
      </c>
      <c r="AU1351" s="68" t="str">
        <f t="shared" si="860"/>
        <v/>
      </c>
      <c r="AV1351" s="68" t="str">
        <f t="shared" si="861"/>
        <v/>
      </c>
      <c r="AW1351" s="88" t="str">
        <f t="shared" si="844"/>
        <v/>
      </c>
      <c r="AZ1351" s="88" t="str">
        <f t="shared" si="845"/>
        <v/>
      </c>
      <c r="BA1351" s="68" t="str">
        <f t="shared" si="846"/>
        <v/>
      </c>
      <c r="BB1351" s="68" t="str">
        <f t="shared" si="847"/>
        <v/>
      </c>
      <c r="BC1351" s="68" t="str">
        <f t="shared" si="848"/>
        <v/>
      </c>
      <c r="BD1351" s="69" t="str">
        <f t="shared" si="849"/>
        <v/>
      </c>
      <c r="BE1351" s="69" t="str">
        <f t="shared" si="862"/>
        <v/>
      </c>
      <c r="BT1351" s="138" t="str">
        <f t="shared" ca="1" si="863"/>
        <v/>
      </c>
      <c r="BU1351" s="139" t="str">
        <f t="shared" ca="1" si="864"/>
        <v/>
      </c>
      <c r="BW1351" s="138" t="str">
        <f t="shared" si="865"/>
        <v/>
      </c>
      <c r="BX1351" s="104" t="str">
        <f t="shared" si="866"/>
        <v/>
      </c>
      <c r="BY1351" s="139" t="str">
        <f t="shared" si="867"/>
        <v/>
      </c>
      <c r="CA1351" s="138" t="str">
        <f t="shared" si="868"/>
        <v/>
      </c>
      <c r="CB1351" s="104" t="str">
        <f t="shared" si="869"/>
        <v/>
      </c>
      <c r="CC1351" s="139" t="str">
        <f t="shared" si="870"/>
        <v/>
      </c>
      <c r="CE1351" s="162" t="str">
        <f t="shared" si="871"/>
        <v/>
      </c>
      <c r="CF1351" s="163" t="str">
        <f t="shared" si="872"/>
        <v/>
      </c>
      <c r="CG1351" s="164" t="str">
        <f t="shared" si="873"/>
        <v/>
      </c>
      <c r="CI1351" s="162" t="str">
        <f t="shared" si="874"/>
        <v/>
      </c>
      <c r="CJ1351" s="163" t="str">
        <f t="shared" si="877"/>
        <v/>
      </c>
      <c r="CK1351" s="164" t="str">
        <f t="shared" si="878"/>
        <v/>
      </c>
      <c r="CM1351" s="169" t="str">
        <f t="shared" si="875"/>
        <v/>
      </c>
      <c r="CN1351" s="139" t="str">
        <f t="shared" si="876"/>
        <v/>
      </c>
      <c r="CP1351" s="41" t="str">
        <f>IF($CM1351="", "", COUNTIF($CM$11:$CM$3035, "&lt;"&amp;$CM1351)+1+COUNTIF($CM$11:$CM1351, $CM1351)-1)</f>
        <v/>
      </c>
    </row>
    <row r="1352" spans="1:94" x14ac:dyDescent="0.25">
      <c r="A1352" s="40"/>
      <c r="B1352" s="82" t="str">
        <f>IF($I1352="", "", IFERROR(INDEX('Job Database'!$AE$11:$AE$3035, MATCH($I1352, 'Job Database'!$X$11:$X$3035, 0)), ""))</f>
        <v/>
      </c>
      <c r="C1352" s="69" t="str">
        <f>IF($I1352="", "", IF(COUNTIF('Job Database'!$X$11:$X$3035, $I1352)=0, $AC$5, $AC$4))</f>
        <v/>
      </c>
      <c r="D1352" s="40"/>
      <c r="E1352" s="85" t="str">
        <f>IF($I1352="", "", IF(IFERROR(INDEX('Job Database'!$M$11:$M$3035, MATCH($I1352, 'Job Database'!$X$11:$X$3035, 0)), "")="", "", IFERROR(INDEX('Job Database'!$M$11:$M$3035, MATCH($I1352, 'Job Database'!$X$11:$X$3035, 0)), "")))</f>
        <v/>
      </c>
      <c r="F1352" s="40"/>
      <c r="G1352" s="88" t="str">
        <f t="shared" si="850"/>
        <v/>
      </c>
      <c r="H1352" s="40"/>
      <c r="I1352" s="24"/>
      <c r="J1352" s="34"/>
      <c r="K1352" s="106"/>
      <c r="L1352" s="79"/>
      <c r="M1352" s="34"/>
      <c r="N1352" s="79"/>
      <c r="O1352" s="31"/>
      <c r="P1352" s="53"/>
      <c r="Q1352" s="40"/>
      <c r="S1352" s="41" t="str">
        <f t="shared" si="838"/>
        <v/>
      </c>
      <c r="T1352" s="41" t="str">
        <f t="shared" si="839"/>
        <v/>
      </c>
      <c r="U1352" s="41" t="str">
        <f t="shared" si="851"/>
        <v/>
      </c>
      <c r="W1352" s="74" t="str">
        <f>IF('Job Database'!$X1352="", "", 'Job Database'!$X1352)</f>
        <v/>
      </c>
      <c r="Y1352" s="41" t="str">
        <f>IF($W1352="", "", IF(COUNTIF($I$11:$I$3035, $W1352)&gt;0, "", MAX($Y$10:$Y1351)+1))</f>
        <v/>
      </c>
      <c r="Z1352" s="41">
        <v>1342</v>
      </c>
      <c r="AA1352" s="58" t="str">
        <f t="shared" si="852"/>
        <v/>
      </c>
      <c r="AC1352" s="41" t="str">
        <f t="shared" si="840"/>
        <v/>
      </c>
      <c r="AE1352" s="41" t="str">
        <f t="shared" si="853"/>
        <v/>
      </c>
      <c r="AJ1352" s="154" t="str">
        <f t="shared" si="854"/>
        <v/>
      </c>
      <c r="AL1352" s="120" t="str">
        <f t="shared" si="855"/>
        <v/>
      </c>
      <c r="AM1352" s="104" t="str">
        <f t="shared" si="856"/>
        <v/>
      </c>
      <c r="AN1352" s="104" t="str">
        <f t="shared" si="857"/>
        <v/>
      </c>
      <c r="AO1352" s="104" t="str">
        <f t="shared" si="841"/>
        <v/>
      </c>
      <c r="AP1352" s="104" t="str">
        <f t="shared" si="842"/>
        <v/>
      </c>
      <c r="AQ1352" s="121" t="str">
        <f t="shared" si="858"/>
        <v/>
      </c>
      <c r="AS1352" s="88" t="str">
        <f t="shared" si="843"/>
        <v/>
      </c>
      <c r="AT1352" s="68" t="str">
        <f t="shared" si="859"/>
        <v/>
      </c>
      <c r="AU1352" s="68" t="str">
        <f t="shared" si="860"/>
        <v/>
      </c>
      <c r="AV1352" s="68" t="str">
        <f t="shared" si="861"/>
        <v/>
      </c>
      <c r="AW1352" s="88" t="str">
        <f t="shared" si="844"/>
        <v/>
      </c>
      <c r="AZ1352" s="88" t="str">
        <f t="shared" si="845"/>
        <v/>
      </c>
      <c r="BA1352" s="68" t="str">
        <f t="shared" si="846"/>
        <v/>
      </c>
      <c r="BB1352" s="68" t="str">
        <f t="shared" si="847"/>
        <v/>
      </c>
      <c r="BC1352" s="68" t="str">
        <f t="shared" si="848"/>
        <v/>
      </c>
      <c r="BD1352" s="69" t="str">
        <f t="shared" si="849"/>
        <v/>
      </c>
      <c r="BE1352" s="69" t="str">
        <f t="shared" si="862"/>
        <v/>
      </c>
      <c r="BT1352" s="138" t="str">
        <f t="shared" ca="1" si="863"/>
        <v/>
      </c>
      <c r="BU1352" s="139" t="str">
        <f t="shared" ca="1" si="864"/>
        <v/>
      </c>
      <c r="BW1352" s="138" t="str">
        <f t="shared" si="865"/>
        <v/>
      </c>
      <c r="BX1352" s="104" t="str">
        <f t="shared" si="866"/>
        <v/>
      </c>
      <c r="BY1352" s="139" t="str">
        <f t="shared" si="867"/>
        <v/>
      </c>
      <c r="CA1352" s="138" t="str">
        <f t="shared" si="868"/>
        <v/>
      </c>
      <c r="CB1352" s="104" t="str">
        <f t="shared" si="869"/>
        <v/>
      </c>
      <c r="CC1352" s="139" t="str">
        <f t="shared" si="870"/>
        <v/>
      </c>
      <c r="CE1352" s="162" t="str">
        <f t="shared" si="871"/>
        <v/>
      </c>
      <c r="CF1352" s="163" t="str">
        <f t="shared" si="872"/>
        <v/>
      </c>
      <c r="CG1352" s="164" t="str">
        <f t="shared" si="873"/>
        <v/>
      </c>
      <c r="CI1352" s="162" t="str">
        <f t="shared" si="874"/>
        <v/>
      </c>
      <c r="CJ1352" s="163" t="str">
        <f t="shared" si="877"/>
        <v/>
      </c>
      <c r="CK1352" s="164" t="str">
        <f t="shared" si="878"/>
        <v/>
      </c>
      <c r="CM1352" s="169" t="str">
        <f t="shared" si="875"/>
        <v/>
      </c>
      <c r="CN1352" s="139" t="str">
        <f t="shared" si="876"/>
        <v/>
      </c>
      <c r="CP1352" s="41" t="str">
        <f>IF($CM1352="", "", COUNTIF($CM$11:$CM$3035, "&lt;"&amp;$CM1352)+1+COUNTIF($CM$11:$CM1352, $CM1352)-1)</f>
        <v/>
      </c>
    </row>
    <row r="1353" spans="1:94" x14ac:dyDescent="0.25">
      <c r="A1353" s="40"/>
      <c r="B1353" s="82" t="str">
        <f>IF($I1353="", "", IFERROR(INDEX('Job Database'!$AE$11:$AE$3035, MATCH($I1353, 'Job Database'!$X$11:$X$3035, 0)), ""))</f>
        <v/>
      </c>
      <c r="C1353" s="69" t="str">
        <f>IF($I1353="", "", IF(COUNTIF('Job Database'!$X$11:$X$3035, $I1353)=0, $AC$5, $AC$4))</f>
        <v/>
      </c>
      <c r="D1353" s="40"/>
      <c r="E1353" s="85" t="str">
        <f>IF($I1353="", "", IF(IFERROR(INDEX('Job Database'!$M$11:$M$3035, MATCH($I1353, 'Job Database'!$X$11:$X$3035, 0)), "")="", "", IFERROR(INDEX('Job Database'!$M$11:$M$3035, MATCH($I1353, 'Job Database'!$X$11:$X$3035, 0)), "")))</f>
        <v/>
      </c>
      <c r="F1353" s="40"/>
      <c r="G1353" s="88" t="str">
        <f t="shared" si="850"/>
        <v/>
      </c>
      <c r="H1353" s="40"/>
      <c r="I1353" s="24"/>
      <c r="J1353" s="34"/>
      <c r="K1353" s="106"/>
      <c r="L1353" s="79"/>
      <c r="M1353" s="34"/>
      <c r="N1353" s="79"/>
      <c r="O1353" s="31"/>
      <c r="P1353" s="53"/>
      <c r="Q1353" s="40"/>
      <c r="S1353" s="41" t="str">
        <f t="shared" si="838"/>
        <v/>
      </c>
      <c r="T1353" s="41" t="str">
        <f t="shared" si="839"/>
        <v/>
      </c>
      <c r="U1353" s="41" t="str">
        <f t="shared" si="851"/>
        <v/>
      </c>
      <c r="W1353" s="74" t="str">
        <f>IF('Job Database'!$X1353="", "", 'Job Database'!$X1353)</f>
        <v/>
      </c>
      <c r="Y1353" s="41" t="str">
        <f>IF($W1353="", "", IF(COUNTIF($I$11:$I$3035, $W1353)&gt;0, "", MAX($Y$10:$Y1352)+1))</f>
        <v/>
      </c>
      <c r="Z1353" s="41">
        <v>1343</v>
      </c>
      <c r="AA1353" s="58" t="str">
        <f t="shared" si="852"/>
        <v/>
      </c>
      <c r="AC1353" s="41" t="str">
        <f t="shared" si="840"/>
        <v/>
      </c>
      <c r="AE1353" s="41" t="str">
        <f t="shared" si="853"/>
        <v/>
      </c>
      <c r="AJ1353" s="154" t="str">
        <f t="shared" si="854"/>
        <v/>
      </c>
      <c r="AL1353" s="120" t="str">
        <f t="shared" si="855"/>
        <v/>
      </c>
      <c r="AM1353" s="104" t="str">
        <f t="shared" si="856"/>
        <v/>
      </c>
      <c r="AN1353" s="104" t="str">
        <f t="shared" si="857"/>
        <v/>
      </c>
      <c r="AO1353" s="104" t="str">
        <f t="shared" si="841"/>
        <v/>
      </c>
      <c r="AP1353" s="104" t="str">
        <f t="shared" si="842"/>
        <v/>
      </c>
      <c r="AQ1353" s="121" t="str">
        <f t="shared" si="858"/>
        <v/>
      </c>
      <c r="AS1353" s="88" t="str">
        <f t="shared" si="843"/>
        <v/>
      </c>
      <c r="AT1353" s="68" t="str">
        <f t="shared" si="859"/>
        <v/>
      </c>
      <c r="AU1353" s="68" t="str">
        <f t="shared" si="860"/>
        <v/>
      </c>
      <c r="AV1353" s="68" t="str">
        <f t="shared" si="861"/>
        <v/>
      </c>
      <c r="AW1353" s="88" t="str">
        <f t="shared" si="844"/>
        <v/>
      </c>
      <c r="AZ1353" s="88" t="str">
        <f t="shared" si="845"/>
        <v/>
      </c>
      <c r="BA1353" s="68" t="str">
        <f t="shared" si="846"/>
        <v/>
      </c>
      <c r="BB1353" s="68" t="str">
        <f t="shared" si="847"/>
        <v/>
      </c>
      <c r="BC1353" s="68" t="str">
        <f t="shared" si="848"/>
        <v/>
      </c>
      <c r="BD1353" s="69" t="str">
        <f t="shared" si="849"/>
        <v/>
      </c>
      <c r="BE1353" s="69" t="str">
        <f t="shared" si="862"/>
        <v/>
      </c>
      <c r="BT1353" s="138" t="str">
        <f t="shared" ca="1" si="863"/>
        <v/>
      </c>
      <c r="BU1353" s="139" t="str">
        <f t="shared" ca="1" si="864"/>
        <v/>
      </c>
      <c r="BW1353" s="138" t="str">
        <f t="shared" si="865"/>
        <v/>
      </c>
      <c r="BX1353" s="104" t="str">
        <f t="shared" si="866"/>
        <v/>
      </c>
      <c r="BY1353" s="139" t="str">
        <f t="shared" si="867"/>
        <v/>
      </c>
      <c r="CA1353" s="138" t="str">
        <f t="shared" si="868"/>
        <v/>
      </c>
      <c r="CB1353" s="104" t="str">
        <f t="shared" si="869"/>
        <v/>
      </c>
      <c r="CC1353" s="139" t="str">
        <f t="shared" si="870"/>
        <v/>
      </c>
      <c r="CE1353" s="162" t="str">
        <f t="shared" si="871"/>
        <v/>
      </c>
      <c r="CF1353" s="163" t="str">
        <f t="shared" si="872"/>
        <v/>
      </c>
      <c r="CG1353" s="164" t="str">
        <f t="shared" si="873"/>
        <v/>
      </c>
      <c r="CI1353" s="162" t="str">
        <f t="shared" si="874"/>
        <v/>
      </c>
      <c r="CJ1353" s="163" t="str">
        <f t="shared" si="877"/>
        <v/>
      </c>
      <c r="CK1353" s="164" t="str">
        <f t="shared" si="878"/>
        <v/>
      </c>
      <c r="CM1353" s="169" t="str">
        <f t="shared" si="875"/>
        <v/>
      </c>
      <c r="CN1353" s="139" t="str">
        <f t="shared" si="876"/>
        <v/>
      </c>
      <c r="CP1353" s="41" t="str">
        <f>IF($CM1353="", "", COUNTIF($CM$11:$CM$3035, "&lt;"&amp;$CM1353)+1+COUNTIF($CM$11:$CM1353, $CM1353)-1)</f>
        <v/>
      </c>
    </row>
    <row r="1354" spans="1:94" x14ac:dyDescent="0.25">
      <c r="A1354" s="40"/>
      <c r="B1354" s="82" t="str">
        <f>IF($I1354="", "", IFERROR(INDEX('Job Database'!$AE$11:$AE$3035, MATCH($I1354, 'Job Database'!$X$11:$X$3035, 0)), ""))</f>
        <v/>
      </c>
      <c r="C1354" s="69" t="str">
        <f>IF($I1354="", "", IF(COUNTIF('Job Database'!$X$11:$X$3035, $I1354)=0, $AC$5, $AC$4))</f>
        <v/>
      </c>
      <c r="D1354" s="40"/>
      <c r="E1354" s="85" t="str">
        <f>IF($I1354="", "", IF(IFERROR(INDEX('Job Database'!$M$11:$M$3035, MATCH($I1354, 'Job Database'!$X$11:$X$3035, 0)), "")="", "", IFERROR(INDEX('Job Database'!$M$11:$M$3035, MATCH($I1354, 'Job Database'!$X$11:$X$3035, 0)), "")))</f>
        <v/>
      </c>
      <c r="F1354" s="40"/>
      <c r="G1354" s="88" t="str">
        <f t="shared" si="850"/>
        <v/>
      </c>
      <c r="H1354" s="40"/>
      <c r="I1354" s="24"/>
      <c r="J1354" s="34"/>
      <c r="K1354" s="106"/>
      <c r="L1354" s="79"/>
      <c r="M1354" s="34"/>
      <c r="N1354" s="79"/>
      <c r="O1354" s="31"/>
      <c r="P1354" s="53"/>
      <c r="Q1354" s="40"/>
      <c r="S1354" s="41" t="str">
        <f t="shared" si="838"/>
        <v/>
      </c>
      <c r="T1354" s="41" t="str">
        <f t="shared" si="839"/>
        <v/>
      </c>
      <c r="U1354" s="41" t="str">
        <f t="shared" si="851"/>
        <v/>
      </c>
      <c r="W1354" s="74" t="str">
        <f>IF('Job Database'!$X1354="", "", 'Job Database'!$X1354)</f>
        <v/>
      </c>
      <c r="Y1354" s="41" t="str">
        <f>IF($W1354="", "", IF(COUNTIF($I$11:$I$3035, $W1354)&gt;0, "", MAX($Y$10:$Y1353)+1))</f>
        <v/>
      </c>
      <c r="Z1354" s="41">
        <v>1344</v>
      </c>
      <c r="AA1354" s="58" t="str">
        <f t="shared" si="852"/>
        <v/>
      </c>
      <c r="AC1354" s="41" t="str">
        <f t="shared" si="840"/>
        <v/>
      </c>
      <c r="AE1354" s="41" t="str">
        <f t="shared" si="853"/>
        <v/>
      </c>
      <c r="AJ1354" s="154" t="str">
        <f t="shared" si="854"/>
        <v/>
      </c>
      <c r="AL1354" s="120" t="str">
        <f t="shared" si="855"/>
        <v/>
      </c>
      <c r="AM1354" s="104" t="str">
        <f t="shared" si="856"/>
        <v/>
      </c>
      <c r="AN1354" s="104" t="str">
        <f t="shared" si="857"/>
        <v/>
      </c>
      <c r="AO1354" s="104" t="str">
        <f t="shared" si="841"/>
        <v/>
      </c>
      <c r="AP1354" s="104" t="str">
        <f t="shared" si="842"/>
        <v/>
      </c>
      <c r="AQ1354" s="121" t="str">
        <f t="shared" si="858"/>
        <v/>
      </c>
      <c r="AS1354" s="88" t="str">
        <f t="shared" si="843"/>
        <v/>
      </c>
      <c r="AT1354" s="68" t="str">
        <f t="shared" si="859"/>
        <v/>
      </c>
      <c r="AU1354" s="68" t="str">
        <f t="shared" si="860"/>
        <v/>
      </c>
      <c r="AV1354" s="68" t="str">
        <f t="shared" si="861"/>
        <v/>
      </c>
      <c r="AW1354" s="88" t="str">
        <f t="shared" si="844"/>
        <v/>
      </c>
      <c r="AZ1354" s="88" t="str">
        <f t="shared" si="845"/>
        <v/>
      </c>
      <c r="BA1354" s="68" t="str">
        <f t="shared" si="846"/>
        <v/>
      </c>
      <c r="BB1354" s="68" t="str">
        <f t="shared" si="847"/>
        <v/>
      </c>
      <c r="BC1354" s="68" t="str">
        <f t="shared" si="848"/>
        <v/>
      </c>
      <c r="BD1354" s="69" t="str">
        <f t="shared" si="849"/>
        <v/>
      </c>
      <c r="BE1354" s="69" t="str">
        <f t="shared" si="862"/>
        <v/>
      </c>
      <c r="BT1354" s="138" t="str">
        <f t="shared" ca="1" si="863"/>
        <v/>
      </c>
      <c r="BU1354" s="139" t="str">
        <f t="shared" ca="1" si="864"/>
        <v/>
      </c>
      <c r="BW1354" s="138" t="str">
        <f t="shared" si="865"/>
        <v/>
      </c>
      <c r="BX1354" s="104" t="str">
        <f t="shared" si="866"/>
        <v/>
      </c>
      <c r="BY1354" s="139" t="str">
        <f t="shared" si="867"/>
        <v/>
      </c>
      <c r="CA1354" s="138" t="str">
        <f t="shared" si="868"/>
        <v/>
      </c>
      <c r="CB1354" s="104" t="str">
        <f t="shared" si="869"/>
        <v/>
      </c>
      <c r="CC1354" s="139" t="str">
        <f t="shared" si="870"/>
        <v/>
      </c>
      <c r="CE1354" s="162" t="str">
        <f t="shared" si="871"/>
        <v/>
      </c>
      <c r="CF1354" s="163" t="str">
        <f t="shared" si="872"/>
        <v/>
      </c>
      <c r="CG1354" s="164" t="str">
        <f t="shared" si="873"/>
        <v/>
      </c>
      <c r="CI1354" s="162" t="str">
        <f t="shared" si="874"/>
        <v/>
      </c>
      <c r="CJ1354" s="163" t="str">
        <f t="shared" si="877"/>
        <v/>
      </c>
      <c r="CK1354" s="164" t="str">
        <f t="shared" si="878"/>
        <v/>
      </c>
      <c r="CM1354" s="169" t="str">
        <f t="shared" si="875"/>
        <v/>
      </c>
      <c r="CN1354" s="139" t="str">
        <f t="shared" si="876"/>
        <v/>
      </c>
      <c r="CP1354" s="41" t="str">
        <f>IF($CM1354="", "", COUNTIF($CM$11:$CM$3035, "&lt;"&amp;$CM1354)+1+COUNTIF($CM$11:$CM1354, $CM1354)-1)</f>
        <v/>
      </c>
    </row>
    <row r="1355" spans="1:94" x14ac:dyDescent="0.25">
      <c r="A1355" s="40"/>
      <c r="B1355" s="82" t="str">
        <f>IF($I1355="", "", IFERROR(INDEX('Job Database'!$AE$11:$AE$3035, MATCH($I1355, 'Job Database'!$X$11:$X$3035, 0)), ""))</f>
        <v/>
      </c>
      <c r="C1355" s="69" t="str">
        <f>IF($I1355="", "", IF(COUNTIF('Job Database'!$X$11:$X$3035, $I1355)=0, $AC$5, $AC$4))</f>
        <v/>
      </c>
      <c r="D1355" s="40"/>
      <c r="E1355" s="85" t="str">
        <f>IF($I1355="", "", IF(IFERROR(INDEX('Job Database'!$M$11:$M$3035, MATCH($I1355, 'Job Database'!$X$11:$X$3035, 0)), "")="", "", IFERROR(INDEX('Job Database'!$M$11:$M$3035, MATCH($I1355, 'Job Database'!$X$11:$X$3035, 0)), "")))</f>
        <v/>
      </c>
      <c r="F1355" s="40"/>
      <c r="G1355" s="88" t="str">
        <f t="shared" si="850"/>
        <v/>
      </c>
      <c r="H1355" s="40"/>
      <c r="I1355" s="24"/>
      <c r="J1355" s="34"/>
      <c r="K1355" s="106"/>
      <c r="L1355" s="79"/>
      <c r="M1355" s="34"/>
      <c r="N1355" s="79"/>
      <c r="O1355" s="31"/>
      <c r="P1355" s="53"/>
      <c r="Q1355" s="40"/>
      <c r="S1355" s="41" t="str">
        <f t="shared" ref="S1355:S1418" si="879">IF($K1355="", "", IF($AG$5&lt;=$K1355, "X", ""))</f>
        <v/>
      </c>
      <c r="T1355" s="41" t="str">
        <f t="shared" ref="T1355:T1418" si="880">IF($K1355="", "", IF($AG$5&gt;$K1355, "X", ""))</f>
        <v/>
      </c>
      <c r="U1355" s="41" t="str">
        <f t="shared" si="851"/>
        <v/>
      </c>
      <c r="W1355" s="74" t="str">
        <f>IF('Job Database'!$X1355="", "", 'Job Database'!$X1355)</f>
        <v/>
      </c>
      <c r="Y1355" s="41" t="str">
        <f>IF($W1355="", "", IF(COUNTIF($I$11:$I$3035, $W1355)&gt;0, "", MAX($Y$10:$Y1354)+1))</f>
        <v/>
      </c>
      <c r="Z1355" s="41">
        <v>1345</v>
      </c>
      <c r="AA1355" s="58" t="str">
        <f t="shared" si="852"/>
        <v/>
      </c>
      <c r="AC1355" s="41" t="str">
        <f t="shared" ref="AC1355:AC1418" si="881">IF($I1355="", "", IF(COUNTIF($W$11:$W$3035, $I1355)=0, "X", ""))</f>
        <v/>
      </c>
      <c r="AE1355" s="41" t="str">
        <f t="shared" si="853"/>
        <v/>
      </c>
      <c r="AJ1355" s="154" t="str">
        <f t="shared" si="854"/>
        <v/>
      </c>
      <c r="AL1355" s="120" t="str">
        <f t="shared" si="855"/>
        <v/>
      </c>
      <c r="AM1355" s="104" t="str">
        <f t="shared" si="856"/>
        <v/>
      </c>
      <c r="AN1355" s="104" t="str">
        <f t="shared" si="857"/>
        <v/>
      </c>
      <c r="AO1355" s="104" t="str">
        <f t="shared" ref="AO1355:AO1418" si="882">IF(COUNTIF($AZ1355:$BE1355, $AZ$5)&gt;0, "X", "")</f>
        <v/>
      </c>
      <c r="AP1355" s="104" t="str">
        <f t="shared" ref="AP1355:AP1418" si="883">IF(COUNTIF($AZ1355:$BE1355, $AZ$4)&gt;0, "X", "")</f>
        <v/>
      </c>
      <c r="AQ1355" s="121" t="str">
        <f t="shared" si="858"/>
        <v/>
      </c>
      <c r="AS1355" s="88" t="str">
        <f t="shared" ref="AS1355:AS1418" si="884">IF(OR(NOT(J1355=""), E1355="", NOT($O1355=""), NOT($P1355="")), "", NETWORKDAYS(E1355, $AG$5, $BJ$34:$BJ$57))</f>
        <v/>
      </c>
      <c r="AT1355" s="68" t="str">
        <f t="shared" si="859"/>
        <v/>
      </c>
      <c r="AU1355" s="68" t="str">
        <f t="shared" si="860"/>
        <v/>
      </c>
      <c r="AV1355" s="68" t="str">
        <f t="shared" si="861"/>
        <v/>
      </c>
      <c r="AW1355" s="88" t="str">
        <f t="shared" ref="AW1355:AW1418" si="885">IF(OR(NOT(O1355=""), N1355="", NOT($O1355=""), NOT($P1355="")), "", NETWORKDAYS(N1355, $AG$5, $BJ$34:$BJ$57))</f>
        <v/>
      </c>
      <c r="AZ1355" s="88" t="str">
        <f t="shared" ref="AZ1355:AZ1418" si="886">IF(OR(AS1355="", $U1355="X"), "", IF(AS1355&gt;=AS$7, $AZ$4, IF(AS1355&gt;=AS$9, $AZ$5, "")))</f>
        <v/>
      </c>
      <c r="BA1355" s="68" t="str">
        <f t="shared" ref="BA1355:BA1418" si="887">IF(OR(AT1355="", $U1355="X"), "", IF(AT1355&gt;=AT$7, $AZ$4, IF(AT1355&gt;=AT$9, $AZ$5, "")))</f>
        <v/>
      </c>
      <c r="BB1355" s="68" t="str">
        <f t="shared" ref="BB1355:BB1418" si="888">IF(OR(AU1355="", $U1355="X"), "", IF(AU1355&gt;=AU$7, $AZ$4, IF(AU1355&gt;=AU$9, $AZ$5, "")))</f>
        <v/>
      </c>
      <c r="BC1355" s="68" t="str">
        <f t="shared" ref="BC1355:BC1418" si="889">IF(OR(AV1355="", $U1355="X"), "", IF(AV1355&gt;=AV$7, $AZ$4, IF(AV1355&gt;=AV$9, $AZ$5, "")))</f>
        <v/>
      </c>
      <c r="BD1355" s="69" t="str">
        <f t="shared" ref="BD1355:BD1418" si="890">IF(OR(AW1355="", $U1355="X"), "", IF(AW1355&gt;=AW$7, $AZ$4, IF(AW1355&gt;=AW$9, $AZ$5, "")))</f>
        <v/>
      </c>
      <c r="BE1355" s="69" t="str">
        <f t="shared" si="862"/>
        <v/>
      </c>
      <c r="BT1355" s="138" t="str">
        <f t="shared" ca="1" si="863"/>
        <v/>
      </c>
      <c r="BU1355" s="139" t="str">
        <f t="shared" ca="1" si="864"/>
        <v/>
      </c>
      <c r="BW1355" s="138" t="str">
        <f t="shared" si="865"/>
        <v/>
      </c>
      <c r="BX1355" s="104" t="str">
        <f t="shared" si="866"/>
        <v/>
      </c>
      <c r="BY1355" s="139" t="str">
        <f t="shared" si="867"/>
        <v/>
      </c>
      <c r="CA1355" s="138" t="str">
        <f t="shared" si="868"/>
        <v/>
      </c>
      <c r="CB1355" s="104" t="str">
        <f t="shared" si="869"/>
        <v/>
      </c>
      <c r="CC1355" s="139" t="str">
        <f t="shared" si="870"/>
        <v/>
      </c>
      <c r="CE1355" s="162" t="str">
        <f t="shared" si="871"/>
        <v/>
      </c>
      <c r="CF1355" s="163" t="str">
        <f t="shared" si="872"/>
        <v/>
      </c>
      <c r="CG1355" s="164" t="str">
        <f t="shared" si="873"/>
        <v/>
      </c>
      <c r="CI1355" s="162" t="str">
        <f t="shared" si="874"/>
        <v/>
      </c>
      <c r="CJ1355" s="163" t="str">
        <f t="shared" si="877"/>
        <v/>
      </c>
      <c r="CK1355" s="164" t="str">
        <f t="shared" si="878"/>
        <v/>
      </c>
      <c r="CM1355" s="169" t="str">
        <f t="shared" si="875"/>
        <v/>
      </c>
      <c r="CN1355" s="139" t="str">
        <f t="shared" si="876"/>
        <v/>
      </c>
      <c r="CP1355" s="41" t="str">
        <f>IF($CM1355="", "", COUNTIF($CM$11:$CM$3035, "&lt;"&amp;$CM1355)+1+COUNTIF($CM$11:$CM1355, $CM1355)-1)</f>
        <v/>
      </c>
    </row>
    <row r="1356" spans="1:94" x14ac:dyDescent="0.25">
      <c r="A1356" s="40"/>
      <c r="B1356" s="82" t="str">
        <f>IF($I1356="", "", IFERROR(INDEX('Job Database'!$AE$11:$AE$3035, MATCH($I1356, 'Job Database'!$X$11:$X$3035, 0)), ""))</f>
        <v/>
      </c>
      <c r="C1356" s="69" t="str">
        <f>IF($I1356="", "", IF(COUNTIF('Job Database'!$X$11:$X$3035, $I1356)=0, $AC$5, $AC$4))</f>
        <v/>
      </c>
      <c r="D1356" s="40"/>
      <c r="E1356" s="85" t="str">
        <f>IF($I1356="", "", IF(IFERROR(INDEX('Job Database'!$M$11:$M$3035, MATCH($I1356, 'Job Database'!$X$11:$X$3035, 0)), "")="", "", IFERROR(INDEX('Job Database'!$M$11:$M$3035, MATCH($I1356, 'Job Database'!$X$11:$X$3035, 0)), "")))</f>
        <v/>
      </c>
      <c r="F1356" s="40"/>
      <c r="G1356" s="88" t="str">
        <f t="shared" ref="G1356:G1419" si="891">$AJ1356</f>
        <v/>
      </c>
      <c r="H1356" s="40"/>
      <c r="I1356" s="24"/>
      <c r="J1356" s="34"/>
      <c r="K1356" s="106"/>
      <c r="L1356" s="79"/>
      <c r="M1356" s="34"/>
      <c r="N1356" s="79"/>
      <c r="O1356" s="31"/>
      <c r="P1356" s="53"/>
      <c r="Q1356" s="40"/>
      <c r="S1356" s="41" t="str">
        <f t="shared" si="879"/>
        <v/>
      </c>
      <c r="T1356" s="41" t="str">
        <f t="shared" si="880"/>
        <v/>
      </c>
      <c r="U1356" s="41" t="str">
        <f t="shared" ref="U1356:U1419" si="892">IF(OR($S1356="X", $T1356="X"), "X", "")</f>
        <v/>
      </c>
      <c r="W1356" s="74" t="str">
        <f>IF('Job Database'!$X1356="", "", 'Job Database'!$X1356)</f>
        <v/>
      </c>
      <c r="Y1356" s="41" t="str">
        <f>IF($W1356="", "", IF(COUNTIF($I$11:$I$3035, $W1356)&gt;0, "", MAX($Y$10:$Y1355)+1))</f>
        <v/>
      </c>
      <c r="Z1356" s="41">
        <v>1346</v>
      </c>
      <c r="AA1356" s="58" t="str">
        <f t="shared" ref="AA1356:AA1419" si="893">IFERROR(INDEX($W$11:$W$3035, MATCH($Z1356, $Y$11:$Y$3035, 0)), "")</f>
        <v/>
      </c>
      <c r="AC1356" s="41" t="str">
        <f t="shared" si="881"/>
        <v/>
      </c>
      <c r="AE1356" s="41" t="str">
        <f t="shared" ref="AE1356:AE1419" si="894">IF($I1356="", "", IF(COUNTIF($I$11:$I$3035, $I1356)&gt;1, "X", ""))</f>
        <v/>
      </c>
      <c r="AJ1356" s="154" t="str">
        <f t="shared" ref="AJ1356:AJ1419" si="895">IFERROR(INDEX($AL$10:$AQ$10, $AK$10, MATCH("X", $AL1356:$AQ1356, 0)), "")</f>
        <v/>
      </c>
      <c r="AL1356" s="120" t="str">
        <f t="shared" ref="AL1356:AL1419" si="896">IF(AND(OR($O1356=$AG$15, $O1356=$AG$16), $P1356=$AH$11), "X", "")</f>
        <v/>
      </c>
      <c r="AM1356" s="104" t="str">
        <f t="shared" ref="AM1356:AM1419" si="897">IF(AND(OR($O1356=$AG$15, $O1356=$AG$16), $P1356=$AH$13), "X", "")</f>
        <v/>
      </c>
      <c r="AN1356" s="104" t="str">
        <f t="shared" ref="AN1356:AN1419" si="898">IF(AND(AL1356="", AM1356="", AP1356="", AQ1356="", AO1356="", NOT($I1356="")), "X", "")</f>
        <v/>
      </c>
      <c r="AO1356" s="104" t="str">
        <f t="shared" si="882"/>
        <v/>
      </c>
      <c r="AP1356" s="104" t="str">
        <f t="shared" si="883"/>
        <v/>
      </c>
      <c r="AQ1356" s="121" t="str">
        <f t="shared" ref="AQ1356:AQ1419" si="899">IF(COUNTIF($AG$11:$AG$14, $O1356)&gt;0, "X", "")</f>
        <v/>
      </c>
      <c r="AS1356" s="88" t="str">
        <f t="shared" si="884"/>
        <v/>
      </c>
      <c r="AT1356" s="68" t="str">
        <f t="shared" ref="AT1356:AT1419" si="900">IF(OR($J1356="", NOT(L1356=""), NOT($O1356=""), NOT($P1356="")), "", NETWORKDAYS($J1356, $AG$5, $BJ$34:$BJ$57))</f>
        <v/>
      </c>
      <c r="AU1356" s="68" t="str">
        <f t="shared" ref="AU1356:AU1419" si="901">IF(OR($L1356="", NOT(M1356=""), NOT($O1356=""), NOT($P1356="")), "", NETWORKDAYS($L1356, $AG$5, $BJ$34:$BJ$57))</f>
        <v/>
      </c>
      <c r="AV1356" s="68" t="str">
        <f t="shared" ref="AV1356:AV1419" si="902">IF(OR($M1356="", NOT(N1356=""), NOT($O1356=""), NOT($P1356="")), "", NETWORKDAYS($M1356, $AG$5, $BJ$34:$BJ$57))</f>
        <v/>
      </c>
      <c r="AW1356" s="88" t="str">
        <f t="shared" si="885"/>
        <v/>
      </c>
      <c r="AZ1356" s="88" t="str">
        <f t="shared" si="886"/>
        <v/>
      </c>
      <c r="BA1356" s="68" t="str">
        <f t="shared" si="887"/>
        <v/>
      </c>
      <c r="BB1356" s="68" t="str">
        <f t="shared" si="888"/>
        <v/>
      </c>
      <c r="BC1356" s="68" t="str">
        <f t="shared" si="889"/>
        <v/>
      </c>
      <c r="BD1356" s="69" t="str">
        <f t="shared" si="890"/>
        <v/>
      </c>
      <c r="BE1356" s="69" t="str">
        <f t="shared" ref="BE1356:BE1419" si="903">BD1356</f>
        <v/>
      </c>
      <c r="BT1356" s="138" t="str">
        <f t="shared" ref="BT1356:BT1419" ca="1" si="904">IF($BU1356="X", "", IF(COUNTIF($CA1356:$CC1356, "X")&gt;0, "X", ""))</f>
        <v/>
      </c>
      <c r="BU1356" s="139" t="str">
        <f t="shared" ref="BU1356:BU1419" ca="1" si="905">IF(OR($L1356=$AG$5, $M1356=$AG$5, $N1356=$AG$5), "X", "")</f>
        <v/>
      </c>
      <c r="BW1356" s="138" t="str">
        <f t="shared" ref="BW1356:BW1419" si="906">IF(L1356="", "", NETWORKDAYS($AG$5, L1356, $BJ$34:$BJ$57))</f>
        <v/>
      </c>
      <c r="BX1356" s="104" t="str">
        <f t="shared" ref="BX1356:BX1419" si="907">IF(M1356="", "", NETWORKDAYS($AG$5, M1356, $BJ$34:$BJ$57))</f>
        <v/>
      </c>
      <c r="BY1356" s="139" t="str">
        <f t="shared" ref="BY1356:BY1419" si="908">IF(N1356="", "", NETWORKDAYS($AG$5, N1356, $BJ$34:$BJ$57))</f>
        <v/>
      </c>
      <c r="CA1356" s="138" t="str">
        <f t="shared" ref="CA1356:CA1419" si="909">IF(BW1356&lt;0, "", IF(BW1356&lt;=$CA$9, "X", ""))</f>
        <v/>
      </c>
      <c r="CB1356" s="104" t="str">
        <f t="shared" ref="CB1356:CB1419" si="910">IF(BX1356&lt;0, "", IF(BX1356&lt;=$CA$9, "X", ""))</f>
        <v/>
      </c>
      <c r="CC1356" s="139" t="str">
        <f t="shared" ref="CC1356:CC1419" si="911">IF(BY1356&lt;0, "", IF(BY1356&lt;=$CA$9, "X", ""))</f>
        <v/>
      </c>
      <c r="CE1356" s="162" t="str">
        <f t="shared" ref="CE1356:CE1419" si="912">IF(L1356="", "", IF(L1356=$AG$5, L1356, ""))</f>
        <v/>
      </c>
      <c r="CF1356" s="163" t="str">
        <f t="shared" ref="CF1356:CF1419" si="913">IF(M1356="", "", IF(M1356=$AG$5, M1356, ""))</f>
        <v/>
      </c>
      <c r="CG1356" s="164" t="str">
        <f t="shared" ref="CG1356:CG1419" si="914">IF(N1356="", "", IF(N1356=$AG$5, N1356, ""))</f>
        <v/>
      </c>
      <c r="CI1356" s="162" t="str">
        <f t="shared" ref="CI1356:CI1419" si="915">IF(CA1356="", "", L1356)</f>
        <v/>
      </c>
      <c r="CJ1356" s="163" t="str">
        <f t="shared" si="877"/>
        <v/>
      </c>
      <c r="CK1356" s="164" t="str">
        <f t="shared" si="878"/>
        <v/>
      </c>
      <c r="CM1356" s="169" t="str">
        <f t="shared" ref="CM1356:CM1419" si="916">IF(NOT($CE1356=""), $CE1356, IF(NOT($CF1356=""), $CF1356, IF(NOT($CG1356=""), $CG1356, IF(NOT($CI1356=""), $CI1356, IF(NOT($CJ1356=""), $CJ1356, IF(NOT($CK1356=""), $CK1356, ""))))))</f>
        <v/>
      </c>
      <c r="CN1356" s="139" t="str">
        <f t="shared" ref="CN1356:CN1419" si="917">IF(NOT($CE1356=""), "TODAY - 1st Interview", IF(NOT($CF1356=""), "TODAY - 2nd Interview", IF(NOT($CG1356=""), "TODAY - 3rd Interview", IF(NOT($CI1356=""), "Alert - 1st Interview", IF(NOT($CJ1356=""), "Alert - 2nd Interview", IF(NOT($CK1356=""), "Alert - 3rd Interview", ""))))))</f>
        <v/>
      </c>
      <c r="CP1356" s="41" t="str">
        <f>IF($CM1356="", "", COUNTIF($CM$11:$CM$3035, "&lt;"&amp;$CM1356)+1+COUNTIF($CM$11:$CM1356, $CM1356)-1)</f>
        <v/>
      </c>
    </row>
    <row r="1357" spans="1:94" x14ac:dyDescent="0.25">
      <c r="A1357" s="40"/>
      <c r="B1357" s="82" t="str">
        <f>IF($I1357="", "", IFERROR(INDEX('Job Database'!$AE$11:$AE$3035, MATCH($I1357, 'Job Database'!$X$11:$X$3035, 0)), ""))</f>
        <v/>
      </c>
      <c r="C1357" s="69" t="str">
        <f>IF($I1357="", "", IF(COUNTIF('Job Database'!$X$11:$X$3035, $I1357)=0, $AC$5, $AC$4))</f>
        <v/>
      </c>
      <c r="D1357" s="40"/>
      <c r="E1357" s="85" t="str">
        <f>IF($I1357="", "", IF(IFERROR(INDEX('Job Database'!$M$11:$M$3035, MATCH($I1357, 'Job Database'!$X$11:$X$3035, 0)), "")="", "", IFERROR(INDEX('Job Database'!$M$11:$M$3035, MATCH($I1357, 'Job Database'!$X$11:$X$3035, 0)), "")))</f>
        <v/>
      </c>
      <c r="F1357" s="40"/>
      <c r="G1357" s="88" t="str">
        <f t="shared" si="891"/>
        <v/>
      </c>
      <c r="H1357" s="40"/>
      <c r="I1357" s="24"/>
      <c r="J1357" s="34"/>
      <c r="K1357" s="106"/>
      <c r="L1357" s="79"/>
      <c r="M1357" s="34"/>
      <c r="N1357" s="79"/>
      <c r="O1357" s="31"/>
      <c r="P1357" s="53"/>
      <c r="Q1357" s="40"/>
      <c r="S1357" s="41" t="str">
        <f t="shared" si="879"/>
        <v/>
      </c>
      <c r="T1357" s="41" t="str">
        <f t="shared" si="880"/>
        <v/>
      </c>
      <c r="U1357" s="41" t="str">
        <f t="shared" si="892"/>
        <v/>
      </c>
      <c r="W1357" s="74" t="str">
        <f>IF('Job Database'!$X1357="", "", 'Job Database'!$X1357)</f>
        <v/>
      </c>
      <c r="Y1357" s="41" t="str">
        <f>IF($W1357="", "", IF(COUNTIF($I$11:$I$3035, $W1357)&gt;0, "", MAX($Y$10:$Y1356)+1))</f>
        <v/>
      </c>
      <c r="Z1357" s="41">
        <v>1347</v>
      </c>
      <c r="AA1357" s="58" t="str">
        <f t="shared" si="893"/>
        <v/>
      </c>
      <c r="AC1357" s="41" t="str">
        <f t="shared" si="881"/>
        <v/>
      </c>
      <c r="AE1357" s="41" t="str">
        <f t="shared" si="894"/>
        <v/>
      </c>
      <c r="AJ1357" s="154" t="str">
        <f t="shared" si="895"/>
        <v/>
      </c>
      <c r="AL1357" s="120" t="str">
        <f t="shared" si="896"/>
        <v/>
      </c>
      <c r="AM1357" s="104" t="str">
        <f t="shared" si="897"/>
        <v/>
      </c>
      <c r="AN1357" s="104" t="str">
        <f t="shared" si="898"/>
        <v/>
      </c>
      <c r="AO1357" s="104" t="str">
        <f t="shared" si="882"/>
        <v/>
      </c>
      <c r="AP1357" s="104" t="str">
        <f t="shared" si="883"/>
        <v/>
      </c>
      <c r="AQ1357" s="121" t="str">
        <f t="shared" si="899"/>
        <v/>
      </c>
      <c r="AS1357" s="88" t="str">
        <f t="shared" si="884"/>
        <v/>
      </c>
      <c r="AT1357" s="68" t="str">
        <f t="shared" si="900"/>
        <v/>
      </c>
      <c r="AU1357" s="68" t="str">
        <f t="shared" si="901"/>
        <v/>
      </c>
      <c r="AV1357" s="68" t="str">
        <f t="shared" si="902"/>
        <v/>
      </c>
      <c r="AW1357" s="88" t="str">
        <f t="shared" si="885"/>
        <v/>
      </c>
      <c r="AZ1357" s="88" t="str">
        <f t="shared" si="886"/>
        <v/>
      </c>
      <c r="BA1357" s="68" t="str">
        <f t="shared" si="887"/>
        <v/>
      </c>
      <c r="BB1357" s="68" t="str">
        <f t="shared" si="888"/>
        <v/>
      </c>
      <c r="BC1357" s="68" t="str">
        <f t="shared" si="889"/>
        <v/>
      </c>
      <c r="BD1357" s="69" t="str">
        <f t="shared" si="890"/>
        <v/>
      </c>
      <c r="BE1357" s="69" t="str">
        <f t="shared" si="903"/>
        <v/>
      </c>
      <c r="BT1357" s="138" t="str">
        <f t="shared" ca="1" si="904"/>
        <v/>
      </c>
      <c r="BU1357" s="139" t="str">
        <f t="shared" ca="1" si="905"/>
        <v/>
      </c>
      <c r="BW1357" s="138" t="str">
        <f t="shared" si="906"/>
        <v/>
      </c>
      <c r="BX1357" s="104" t="str">
        <f t="shared" si="907"/>
        <v/>
      </c>
      <c r="BY1357" s="139" t="str">
        <f t="shared" si="908"/>
        <v/>
      </c>
      <c r="CA1357" s="138" t="str">
        <f t="shared" si="909"/>
        <v/>
      </c>
      <c r="CB1357" s="104" t="str">
        <f t="shared" si="910"/>
        <v/>
      </c>
      <c r="CC1357" s="139" t="str">
        <f t="shared" si="911"/>
        <v/>
      </c>
      <c r="CE1357" s="162" t="str">
        <f t="shared" si="912"/>
        <v/>
      </c>
      <c r="CF1357" s="163" t="str">
        <f t="shared" si="913"/>
        <v/>
      </c>
      <c r="CG1357" s="164" t="str">
        <f t="shared" si="914"/>
        <v/>
      </c>
      <c r="CI1357" s="162" t="str">
        <f t="shared" si="915"/>
        <v/>
      </c>
      <c r="CJ1357" s="163" t="str">
        <f t="shared" si="877"/>
        <v/>
      </c>
      <c r="CK1357" s="164" t="str">
        <f t="shared" si="878"/>
        <v/>
      </c>
      <c r="CM1357" s="169" t="str">
        <f t="shared" si="916"/>
        <v/>
      </c>
      <c r="CN1357" s="139" t="str">
        <f t="shared" si="917"/>
        <v/>
      </c>
      <c r="CP1357" s="41" t="str">
        <f>IF($CM1357="", "", COUNTIF($CM$11:$CM$3035, "&lt;"&amp;$CM1357)+1+COUNTIF($CM$11:$CM1357, $CM1357)-1)</f>
        <v/>
      </c>
    </row>
    <row r="1358" spans="1:94" x14ac:dyDescent="0.25">
      <c r="A1358" s="40"/>
      <c r="B1358" s="82" t="str">
        <f>IF($I1358="", "", IFERROR(INDEX('Job Database'!$AE$11:$AE$3035, MATCH($I1358, 'Job Database'!$X$11:$X$3035, 0)), ""))</f>
        <v/>
      </c>
      <c r="C1358" s="69" t="str">
        <f>IF($I1358="", "", IF(COUNTIF('Job Database'!$X$11:$X$3035, $I1358)=0, $AC$5, $AC$4))</f>
        <v/>
      </c>
      <c r="D1358" s="40"/>
      <c r="E1358" s="85" t="str">
        <f>IF($I1358="", "", IF(IFERROR(INDEX('Job Database'!$M$11:$M$3035, MATCH($I1358, 'Job Database'!$X$11:$X$3035, 0)), "")="", "", IFERROR(INDEX('Job Database'!$M$11:$M$3035, MATCH($I1358, 'Job Database'!$X$11:$X$3035, 0)), "")))</f>
        <v/>
      </c>
      <c r="F1358" s="40"/>
      <c r="G1358" s="88" t="str">
        <f t="shared" si="891"/>
        <v/>
      </c>
      <c r="H1358" s="40"/>
      <c r="I1358" s="24"/>
      <c r="J1358" s="34"/>
      <c r="K1358" s="106"/>
      <c r="L1358" s="79"/>
      <c r="M1358" s="34"/>
      <c r="N1358" s="79"/>
      <c r="O1358" s="31"/>
      <c r="P1358" s="53"/>
      <c r="Q1358" s="40"/>
      <c r="S1358" s="41" t="str">
        <f t="shared" si="879"/>
        <v/>
      </c>
      <c r="T1358" s="41" t="str">
        <f t="shared" si="880"/>
        <v/>
      </c>
      <c r="U1358" s="41" t="str">
        <f t="shared" si="892"/>
        <v/>
      </c>
      <c r="W1358" s="74" t="str">
        <f>IF('Job Database'!$X1358="", "", 'Job Database'!$X1358)</f>
        <v/>
      </c>
      <c r="Y1358" s="41" t="str">
        <f>IF($W1358="", "", IF(COUNTIF($I$11:$I$3035, $W1358)&gt;0, "", MAX($Y$10:$Y1357)+1))</f>
        <v/>
      </c>
      <c r="Z1358" s="41">
        <v>1348</v>
      </c>
      <c r="AA1358" s="58" t="str">
        <f t="shared" si="893"/>
        <v/>
      </c>
      <c r="AC1358" s="41" t="str">
        <f t="shared" si="881"/>
        <v/>
      </c>
      <c r="AE1358" s="41" t="str">
        <f t="shared" si="894"/>
        <v/>
      </c>
      <c r="AJ1358" s="154" t="str">
        <f t="shared" si="895"/>
        <v/>
      </c>
      <c r="AL1358" s="120" t="str">
        <f t="shared" si="896"/>
        <v/>
      </c>
      <c r="AM1358" s="104" t="str">
        <f t="shared" si="897"/>
        <v/>
      </c>
      <c r="AN1358" s="104" t="str">
        <f t="shared" si="898"/>
        <v/>
      </c>
      <c r="AO1358" s="104" t="str">
        <f t="shared" si="882"/>
        <v/>
      </c>
      <c r="AP1358" s="104" t="str">
        <f t="shared" si="883"/>
        <v/>
      </c>
      <c r="AQ1358" s="121" t="str">
        <f t="shared" si="899"/>
        <v/>
      </c>
      <c r="AS1358" s="88" t="str">
        <f t="shared" si="884"/>
        <v/>
      </c>
      <c r="AT1358" s="68" t="str">
        <f t="shared" si="900"/>
        <v/>
      </c>
      <c r="AU1358" s="68" t="str">
        <f t="shared" si="901"/>
        <v/>
      </c>
      <c r="AV1358" s="68" t="str">
        <f t="shared" si="902"/>
        <v/>
      </c>
      <c r="AW1358" s="88" t="str">
        <f t="shared" si="885"/>
        <v/>
      </c>
      <c r="AZ1358" s="88" t="str">
        <f t="shared" si="886"/>
        <v/>
      </c>
      <c r="BA1358" s="68" t="str">
        <f t="shared" si="887"/>
        <v/>
      </c>
      <c r="BB1358" s="68" t="str">
        <f t="shared" si="888"/>
        <v/>
      </c>
      <c r="BC1358" s="68" t="str">
        <f t="shared" si="889"/>
        <v/>
      </c>
      <c r="BD1358" s="69" t="str">
        <f t="shared" si="890"/>
        <v/>
      </c>
      <c r="BE1358" s="69" t="str">
        <f t="shared" si="903"/>
        <v/>
      </c>
      <c r="BT1358" s="138" t="str">
        <f t="shared" ca="1" si="904"/>
        <v/>
      </c>
      <c r="BU1358" s="139" t="str">
        <f t="shared" ca="1" si="905"/>
        <v/>
      </c>
      <c r="BW1358" s="138" t="str">
        <f t="shared" si="906"/>
        <v/>
      </c>
      <c r="BX1358" s="104" t="str">
        <f t="shared" si="907"/>
        <v/>
      </c>
      <c r="BY1358" s="139" t="str">
        <f t="shared" si="908"/>
        <v/>
      </c>
      <c r="CA1358" s="138" t="str">
        <f t="shared" si="909"/>
        <v/>
      </c>
      <c r="CB1358" s="104" t="str">
        <f t="shared" si="910"/>
        <v/>
      </c>
      <c r="CC1358" s="139" t="str">
        <f t="shared" si="911"/>
        <v/>
      </c>
      <c r="CE1358" s="162" t="str">
        <f t="shared" si="912"/>
        <v/>
      </c>
      <c r="CF1358" s="163" t="str">
        <f t="shared" si="913"/>
        <v/>
      </c>
      <c r="CG1358" s="164" t="str">
        <f t="shared" si="914"/>
        <v/>
      </c>
      <c r="CI1358" s="162" t="str">
        <f t="shared" si="915"/>
        <v/>
      </c>
      <c r="CJ1358" s="163" t="str">
        <f t="shared" si="877"/>
        <v/>
      </c>
      <c r="CK1358" s="164" t="str">
        <f t="shared" si="878"/>
        <v/>
      </c>
      <c r="CM1358" s="169" t="str">
        <f t="shared" si="916"/>
        <v/>
      </c>
      <c r="CN1358" s="139" t="str">
        <f t="shared" si="917"/>
        <v/>
      </c>
      <c r="CP1358" s="41" t="str">
        <f>IF($CM1358="", "", COUNTIF($CM$11:$CM$3035, "&lt;"&amp;$CM1358)+1+COUNTIF($CM$11:$CM1358, $CM1358)-1)</f>
        <v/>
      </c>
    </row>
    <row r="1359" spans="1:94" x14ac:dyDescent="0.25">
      <c r="A1359" s="40"/>
      <c r="B1359" s="82" t="str">
        <f>IF($I1359="", "", IFERROR(INDEX('Job Database'!$AE$11:$AE$3035, MATCH($I1359, 'Job Database'!$X$11:$X$3035, 0)), ""))</f>
        <v/>
      </c>
      <c r="C1359" s="69" t="str">
        <f>IF($I1359="", "", IF(COUNTIF('Job Database'!$X$11:$X$3035, $I1359)=0, $AC$5, $AC$4))</f>
        <v/>
      </c>
      <c r="D1359" s="40"/>
      <c r="E1359" s="85" t="str">
        <f>IF($I1359="", "", IF(IFERROR(INDEX('Job Database'!$M$11:$M$3035, MATCH($I1359, 'Job Database'!$X$11:$X$3035, 0)), "")="", "", IFERROR(INDEX('Job Database'!$M$11:$M$3035, MATCH($I1359, 'Job Database'!$X$11:$X$3035, 0)), "")))</f>
        <v/>
      </c>
      <c r="F1359" s="40"/>
      <c r="G1359" s="88" t="str">
        <f t="shared" si="891"/>
        <v/>
      </c>
      <c r="H1359" s="40"/>
      <c r="I1359" s="24"/>
      <c r="J1359" s="34"/>
      <c r="K1359" s="106"/>
      <c r="L1359" s="79"/>
      <c r="M1359" s="34"/>
      <c r="N1359" s="79"/>
      <c r="O1359" s="31"/>
      <c r="P1359" s="53"/>
      <c r="Q1359" s="40"/>
      <c r="S1359" s="41" t="str">
        <f t="shared" si="879"/>
        <v/>
      </c>
      <c r="T1359" s="41" t="str">
        <f t="shared" si="880"/>
        <v/>
      </c>
      <c r="U1359" s="41" t="str">
        <f t="shared" si="892"/>
        <v/>
      </c>
      <c r="W1359" s="74" t="str">
        <f>IF('Job Database'!$X1359="", "", 'Job Database'!$X1359)</f>
        <v/>
      </c>
      <c r="Y1359" s="41" t="str">
        <f>IF($W1359="", "", IF(COUNTIF($I$11:$I$3035, $W1359)&gt;0, "", MAX($Y$10:$Y1358)+1))</f>
        <v/>
      </c>
      <c r="Z1359" s="41">
        <v>1349</v>
      </c>
      <c r="AA1359" s="58" t="str">
        <f t="shared" si="893"/>
        <v/>
      </c>
      <c r="AC1359" s="41" t="str">
        <f t="shared" si="881"/>
        <v/>
      </c>
      <c r="AE1359" s="41" t="str">
        <f t="shared" si="894"/>
        <v/>
      </c>
      <c r="AJ1359" s="154" t="str">
        <f t="shared" si="895"/>
        <v/>
      </c>
      <c r="AL1359" s="120" t="str">
        <f t="shared" si="896"/>
        <v/>
      </c>
      <c r="AM1359" s="104" t="str">
        <f t="shared" si="897"/>
        <v/>
      </c>
      <c r="AN1359" s="104" t="str">
        <f t="shared" si="898"/>
        <v/>
      </c>
      <c r="AO1359" s="104" t="str">
        <f t="shared" si="882"/>
        <v/>
      </c>
      <c r="AP1359" s="104" t="str">
        <f t="shared" si="883"/>
        <v/>
      </c>
      <c r="AQ1359" s="121" t="str">
        <f t="shared" si="899"/>
        <v/>
      </c>
      <c r="AS1359" s="88" t="str">
        <f t="shared" si="884"/>
        <v/>
      </c>
      <c r="AT1359" s="68" t="str">
        <f t="shared" si="900"/>
        <v/>
      </c>
      <c r="AU1359" s="68" t="str">
        <f t="shared" si="901"/>
        <v/>
      </c>
      <c r="AV1359" s="68" t="str">
        <f t="shared" si="902"/>
        <v/>
      </c>
      <c r="AW1359" s="88" t="str">
        <f t="shared" si="885"/>
        <v/>
      </c>
      <c r="AZ1359" s="88" t="str">
        <f t="shared" si="886"/>
        <v/>
      </c>
      <c r="BA1359" s="68" t="str">
        <f t="shared" si="887"/>
        <v/>
      </c>
      <c r="BB1359" s="68" t="str">
        <f t="shared" si="888"/>
        <v/>
      </c>
      <c r="BC1359" s="68" t="str">
        <f t="shared" si="889"/>
        <v/>
      </c>
      <c r="BD1359" s="69" t="str">
        <f t="shared" si="890"/>
        <v/>
      </c>
      <c r="BE1359" s="69" t="str">
        <f t="shared" si="903"/>
        <v/>
      </c>
      <c r="BT1359" s="138" t="str">
        <f t="shared" ca="1" si="904"/>
        <v/>
      </c>
      <c r="BU1359" s="139" t="str">
        <f t="shared" ca="1" si="905"/>
        <v/>
      </c>
      <c r="BW1359" s="138" t="str">
        <f t="shared" si="906"/>
        <v/>
      </c>
      <c r="BX1359" s="104" t="str">
        <f t="shared" si="907"/>
        <v/>
      </c>
      <c r="BY1359" s="139" t="str">
        <f t="shared" si="908"/>
        <v/>
      </c>
      <c r="CA1359" s="138" t="str">
        <f t="shared" si="909"/>
        <v/>
      </c>
      <c r="CB1359" s="104" t="str">
        <f t="shared" si="910"/>
        <v/>
      </c>
      <c r="CC1359" s="139" t="str">
        <f t="shared" si="911"/>
        <v/>
      </c>
      <c r="CE1359" s="162" t="str">
        <f t="shared" si="912"/>
        <v/>
      </c>
      <c r="CF1359" s="163" t="str">
        <f t="shared" si="913"/>
        <v/>
      </c>
      <c r="CG1359" s="164" t="str">
        <f t="shared" si="914"/>
        <v/>
      </c>
      <c r="CI1359" s="162" t="str">
        <f t="shared" si="915"/>
        <v/>
      </c>
      <c r="CJ1359" s="163" t="str">
        <f t="shared" si="877"/>
        <v/>
      </c>
      <c r="CK1359" s="164" t="str">
        <f t="shared" si="878"/>
        <v/>
      </c>
      <c r="CM1359" s="169" t="str">
        <f t="shared" si="916"/>
        <v/>
      </c>
      <c r="CN1359" s="139" t="str">
        <f t="shared" si="917"/>
        <v/>
      </c>
      <c r="CP1359" s="41" t="str">
        <f>IF($CM1359="", "", COUNTIF($CM$11:$CM$3035, "&lt;"&amp;$CM1359)+1+COUNTIF($CM$11:$CM1359, $CM1359)-1)</f>
        <v/>
      </c>
    </row>
    <row r="1360" spans="1:94" x14ac:dyDescent="0.25">
      <c r="A1360" s="40"/>
      <c r="B1360" s="82" t="str">
        <f>IF($I1360="", "", IFERROR(INDEX('Job Database'!$AE$11:$AE$3035, MATCH($I1360, 'Job Database'!$X$11:$X$3035, 0)), ""))</f>
        <v/>
      </c>
      <c r="C1360" s="69" t="str">
        <f>IF($I1360="", "", IF(COUNTIF('Job Database'!$X$11:$X$3035, $I1360)=0, $AC$5, $AC$4))</f>
        <v/>
      </c>
      <c r="D1360" s="40"/>
      <c r="E1360" s="85" t="str">
        <f>IF($I1360="", "", IF(IFERROR(INDEX('Job Database'!$M$11:$M$3035, MATCH($I1360, 'Job Database'!$X$11:$X$3035, 0)), "")="", "", IFERROR(INDEX('Job Database'!$M$11:$M$3035, MATCH($I1360, 'Job Database'!$X$11:$X$3035, 0)), "")))</f>
        <v/>
      </c>
      <c r="F1360" s="40"/>
      <c r="G1360" s="88" t="str">
        <f t="shared" si="891"/>
        <v/>
      </c>
      <c r="H1360" s="40"/>
      <c r="I1360" s="24"/>
      <c r="J1360" s="34"/>
      <c r="K1360" s="106"/>
      <c r="L1360" s="79"/>
      <c r="M1360" s="34"/>
      <c r="N1360" s="79"/>
      <c r="O1360" s="31"/>
      <c r="P1360" s="53"/>
      <c r="Q1360" s="40"/>
      <c r="S1360" s="41" t="str">
        <f t="shared" si="879"/>
        <v/>
      </c>
      <c r="T1360" s="41" t="str">
        <f t="shared" si="880"/>
        <v/>
      </c>
      <c r="U1360" s="41" t="str">
        <f t="shared" si="892"/>
        <v/>
      </c>
      <c r="W1360" s="74" t="str">
        <f>IF('Job Database'!$X1360="", "", 'Job Database'!$X1360)</f>
        <v/>
      </c>
      <c r="Y1360" s="41" t="str">
        <f>IF($W1360="", "", IF(COUNTIF($I$11:$I$3035, $W1360)&gt;0, "", MAX($Y$10:$Y1359)+1))</f>
        <v/>
      </c>
      <c r="Z1360" s="41">
        <v>1350</v>
      </c>
      <c r="AA1360" s="58" t="str">
        <f t="shared" si="893"/>
        <v/>
      </c>
      <c r="AC1360" s="41" t="str">
        <f t="shared" si="881"/>
        <v/>
      </c>
      <c r="AE1360" s="41" t="str">
        <f t="shared" si="894"/>
        <v/>
      </c>
      <c r="AJ1360" s="154" t="str">
        <f t="shared" si="895"/>
        <v/>
      </c>
      <c r="AL1360" s="120" t="str">
        <f t="shared" si="896"/>
        <v/>
      </c>
      <c r="AM1360" s="104" t="str">
        <f t="shared" si="897"/>
        <v/>
      </c>
      <c r="AN1360" s="104" t="str">
        <f t="shared" si="898"/>
        <v/>
      </c>
      <c r="AO1360" s="104" t="str">
        <f t="shared" si="882"/>
        <v/>
      </c>
      <c r="AP1360" s="104" t="str">
        <f t="shared" si="883"/>
        <v/>
      </c>
      <c r="AQ1360" s="121" t="str">
        <f t="shared" si="899"/>
        <v/>
      </c>
      <c r="AS1360" s="88" t="str">
        <f t="shared" si="884"/>
        <v/>
      </c>
      <c r="AT1360" s="68" t="str">
        <f t="shared" si="900"/>
        <v/>
      </c>
      <c r="AU1360" s="68" t="str">
        <f t="shared" si="901"/>
        <v/>
      </c>
      <c r="AV1360" s="68" t="str">
        <f t="shared" si="902"/>
        <v/>
      </c>
      <c r="AW1360" s="88" t="str">
        <f t="shared" si="885"/>
        <v/>
      </c>
      <c r="AZ1360" s="88" t="str">
        <f t="shared" si="886"/>
        <v/>
      </c>
      <c r="BA1360" s="68" t="str">
        <f t="shared" si="887"/>
        <v/>
      </c>
      <c r="BB1360" s="68" t="str">
        <f t="shared" si="888"/>
        <v/>
      </c>
      <c r="BC1360" s="68" t="str">
        <f t="shared" si="889"/>
        <v/>
      </c>
      <c r="BD1360" s="69" t="str">
        <f t="shared" si="890"/>
        <v/>
      </c>
      <c r="BE1360" s="69" t="str">
        <f t="shared" si="903"/>
        <v/>
      </c>
      <c r="BT1360" s="138" t="str">
        <f t="shared" ca="1" si="904"/>
        <v/>
      </c>
      <c r="BU1360" s="139" t="str">
        <f t="shared" ca="1" si="905"/>
        <v/>
      </c>
      <c r="BW1360" s="138" t="str">
        <f t="shared" si="906"/>
        <v/>
      </c>
      <c r="BX1360" s="104" t="str">
        <f t="shared" si="907"/>
        <v/>
      </c>
      <c r="BY1360" s="139" t="str">
        <f t="shared" si="908"/>
        <v/>
      </c>
      <c r="CA1360" s="138" t="str">
        <f t="shared" si="909"/>
        <v/>
      </c>
      <c r="CB1360" s="104" t="str">
        <f t="shared" si="910"/>
        <v/>
      </c>
      <c r="CC1360" s="139" t="str">
        <f t="shared" si="911"/>
        <v/>
      </c>
      <c r="CE1360" s="162" t="str">
        <f t="shared" si="912"/>
        <v/>
      </c>
      <c r="CF1360" s="163" t="str">
        <f t="shared" si="913"/>
        <v/>
      </c>
      <c r="CG1360" s="164" t="str">
        <f t="shared" si="914"/>
        <v/>
      </c>
      <c r="CI1360" s="162" t="str">
        <f t="shared" si="915"/>
        <v/>
      </c>
      <c r="CJ1360" s="163" t="str">
        <f t="shared" si="877"/>
        <v/>
      </c>
      <c r="CK1360" s="164" t="str">
        <f t="shared" si="878"/>
        <v/>
      </c>
      <c r="CM1360" s="169" t="str">
        <f t="shared" si="916"/>
        <v/>
      </c>
      <c r="CN1360" s="139" t="str">
        <f t="shared" si="917"/>
        <v/>
      </c>
      <c r="CP1360" s="41" t="str">
        <f>IF($CM1360="", "", COUNTIF($CM$11:$CM$3035, "&lt;"&amp;$CM1360)+1+COUNTIF($CM$11:$CM1360, $CM1360)-1)</f>
        <v/>
      </c>
    </row>
    <row r="1361" spans="1:94" x14ac:dyDescent="0.25">
      <c r="A1361" s="40"/>
      <c r="B1361" s="82" t="str">
        <f>IF($I1361="", "", IFERROR(INDEX('Job Database'!$AE$11:$AE$3035, MATCH($I1361, 'Job Database'!$X$11:$X$3035, 0)), ""))</f>
        <v/>
      </c>
      <c r="C1361" s="69" t="str">
        <f>IF($I1361="", "", IF(COUNTIF('Job Database'!$X$11:$X$3035, $I1361)=0, $AC$5, $AC$4))</f>
        <v/>
      </c>
      <c r="D1361" s="40"/>
      <c r="E1361" s="85" t="str">
        <f>IF($I1361="", "", IF(IFERROR(INDEX('Job Database'!$M$11:$M$3035, MATCH($I1361, 'Job Database'!$X$11:$X$3035, 0)), "")="", "", IFERROR(INDEX('Job Database'!$M$11:$M$3035, MATCH($I1361, 'Job Database'!$X$11:$X$3035, 0)), "")))</f>
        <v/>
      </c>
      <c r="F1361" s="40"/>
      <c r="G1361" s="88" t="str">
        <f t="shared" si="891"/>
        <v/>
      </c>
      <c r="H1361" s="40"/>
      <c r="I1361" s="24"/>
      <c r="J1361" s="34"/>
      <c r="K1361" s="106"/>
      <c r="L1361" s="79"/>
      <c r="M1361" s="34"/>
      <c r="N1361" s="79"/>
      <c r="O1361" s="31"/>
      <c r="P1361" s="53"/>
      <c r="Q1361" s="40"/>
      <c r="S1361" s="41" t="str">
        <f t="shared" si="879"/>
        <v/>
      </c>
      <c r="T1361" s="41" t="str">
        <f t="shared" si="880"/>
        <v/>
      </c>
      <c r="U1361" s="41" t="str">
        <f t="shared" si="892"/>
        <v/>
      </c>
      <c r="W1361" s="74" t="str">
        <f>IF('Job Database'!$X1361="", "", 'Job Database'!$X1361)</f>
        <v/>
      </c>
      <c r="Y1361" s="41" t="str">
        <f>IF($W1361="", "", IF(COUNTIF($I$11:$I$3035, $W1361)&gt;0, "", MAX($Y$10:$Y1360)+1))</f>
        <v/>
      </c>
      <c r="Z1361" s="41">
        <v>1351</v>
      </c>
      <c r="AA1361" s="58" t="str">
        <f t="shared" si="893"/>
        <v/>
      </c>
      <c r="AC1361" s="41" t="str">
        <f t="shared" si="881"/>
        <v/>
      </c>
      <c r="AE1361" s="41" t="str">
        <f t="shared" si="894"/>
        <v/>
      </c>
      <c r="AJ1361" s="154" t="str">
        <f t="shared" si="895"/>
        <v/>
      </c>
      <c r="AL1361" s="120" t="str">
        <f t="shared" si="896"/>
        <v/>
      </c>
      <c r="AM1361" s="104" t="str">
        <f t="shared" si="897"/>
        <v/>
      </c>
      <c r="AN1361" s="104" t="str">
        <f t="shared" si="898"/>
        <v/>
      </c>
      <c r="AO1361" s="104" t="str">
        <f t="shared" si="882"/>
        <v/>
      </c>
      <c r="AP1361" s="104" t="str">
        <f t="shared" si="883"/>
        <v/>
      </c>
      <c r="AQ1361" s="121" t="str">
        <f t="shared" si="899"/>
        <v/>
      </c>
      <c r="AS1361" s="88" t="str">
        <f t="shared" si="884"/>
        <v/>
      </c>
      <c r="AT1361" s="68" t="str">
        <f t="shared" si="900"/>
        <v/>
      </c>
      <c r="AU1361" s="68" t="str">
        <f t="shared" si="901"/>
        <v/>
      </c>
      <c r="AV1361" s="68" t="str">
        <f t="shared" si="902"/>
        <v/>
      </c>
      <c r="AW1361" s="88" t="str">
        <f t="shared" si="885"/>
        <v/>
      </c>
      <c r="AZ1361" s="88" t="str">
        <f t="shared" si="886"/>
        <v/>
      </c>
      <c r="BA1361" s="68" t="str">
        <f t="shared" si="887"/>
        <v/>
      </c>
      <c r="BB1361" s="68" t="str">
        <f t="shared" si="888"/>
        <v/>
      </c>
      <c r="BC1361" s="68" t="str">
        <f t="shared" si="889"/>
        <v/>
      </c>
      <c r="BD1361" s="69" t="str">
        <f t="shared" si="890"/>
        <v/>
      </c>
      <c r="BE1361" s="69" t="str">
        <f t="shared" si="903"/>
        <v/>
      </c>
      <c r="BT1361" s="138" t="str">
        <f t="shared" ca="1" si="904"/>
        <v/>
      </c>
      <c r="BU1361" s="139" t="str">
        <f t="shared" ca="1" si="905"/>
        <v/>
      </c>
      <c r="BW1361" s="138" t="str">
        <f t="shared" si="906"/>
        <v/>
      </c>
      <c r="BX1361" s="104" t="str">
        <f t="shared" si="907"/>
        <v/>
      </c>
      <c r="BY1361" s="139" t="str">
        <f t="shared" si="908"/>
        <v/>
      </c>
      <c r="CA1361" s="138" t="str">
        <f t="shared" si="909"/>
        <v/>
      </c>
      <c r="CB1361" s="104" t="str">
        <f t="shared" si="910"/>
        <v/>
      </c>
      <c r="CC1361" s="139" t="str">
        <f t="shared" si="911"/>
        <v/>
      </c>
      <c r="CE1361" s="162" t="str">
        <f t="shared" si="912"/>
        <v/>
      </c>
      <c r="CF1361" s="163" t="str">
        <f t="shared" si="913"/>
        <v/>
      </c>
      <c r="CG1361" s="164" t="str">
        <f t="shared" si="914"/>
        <v/>
      </c>
      <c r="CI1361" s="162" t="str">
        <f t="shared" si="915"/>
        <v/>
      </c>
      <c r="CJ1361" s="163" t="str">
        <f t="shared" si="877"/>
        <v/>
      </c>
      <c r="CK1361" s="164" t="str">
        <f t="shared" si="878"/>
        <v/>
      </c>
      <c r="CM1361" s="169" t="str">
        <f t="shared" si="916"/>
        <v/>
      </c>
      <c r="CN1361" s="139" t="str">
        <f t="shared" si="917"/>
        <v/>
      </c>
      <c r="CP1361" s="41" t="str">
        <f>IF($CM1361="", "", COUNTIF($CM$11:$CM$3035, "&lt;"&amp;$CM1361)+1+COUNTIF($CM$11:$CM1361, $CM1361)-1)</f>
        <v/>
      </c>
    </row>
    <row r="1362" spans="1:94" x14ac:dyDescent="0.25">
      <c r="A1362" s="40"/>
      <c r="B1362" s="82" t="str">
        <f>IF($I1362="", "", IFERROR(INDEX('Job Database'!$AE$11:$AE$3035, MATCH($I1362, 'Job Database'!$X$11:$X$3035, 0)), ""))</f>
        <v/>
      </c>
      <c r="C1362" s="69" t="str">
        <f>IF($I1362="", "", IF(COUNTIF('Job Database'!$X$11:$X$3035, $I1362)=0, $AC$5, $AC$4))</f>
        <v/>
      </c>
      <c r="D1362" s="40"/>
      <c r="E1362" s="85" t="str">
        <f>IF($I1362="", "", IF(IFERROR(INDEX('Job Database'!$M$11:$M$3035, MATCH($I1362, 'Job Database'!$X$11:$X$3035, 0)), "")="", "", IFERROR(INDEX('Job Database'!$M$11:$M$3035, MATCH($I1362, 'Job Database'!$X$11:$X$3035, 0)), "")))</f>
        <v/>
      </c>
      <c r="F1362" s="40"/>
      <c r="G1362" s="88" t="str">
        <f t="shared" si="891"/>
        <v/>
      </c>
      <c r="H1362" s="40"/>
      <c r="I1362" s="24"/>
      <c r="J1362" s="34"/>
      <c r="K1362" s="106"/>
      <c r="L1362" s="79"/>
      <c r="M1362" s="34"/>
      <c r="N1362" s="79"/>
      <c r="O1362" s="31"/>
      <c r="P1362" s="53"/>
      <c r="Q1362" s="40"/>
      <c r="S1362" s="41" t="str">
        <f t="shared" si="879"/>
        <v/>
      </c>
      <c r="T1362" s="41" t="str">
        <f t="shared" si="880"/>
        <v/>
      </c>
      <c r="U1362" s="41" t="str">
        <f t="shared" si="892"/>
        <v/>
      </c>
      <c r="W1362" s="74" t="str">
        <f>IF('Job Database'!$X1362="", "", 'Job Database'!$X1362)</f>
        <v/>
      </c>
      <c r="Y1362" s="41" t="str">
        <f>IF($W1362="", "", IF(COUNTIF($I$11:$I$3035, $W1362)&gt;0, "", MAX($Y$10:$Y1361)+1))</f>
        <v/>
      </c>
      <c r="Z1362" s="41">
        <v>1352</v>
      </c>
      <c r="AA1362" s="58" t="str">
        <f t="shared" si="893"/>
        <v/>
      </c>
      <c r="AC1362" s="41" t="str">
        <f t="shared" si="881"/>
        <v/>
      </c>
      <c r="AE1362" s="41" t="str">
        <f t="shared" si="894"/>
        <v/>
      </c>
      <c r="AJ1362" s="154" t="str">
        <f t="shared" si="895"/>
        <v/>
      </c>
      <c r="AL1362" s="120" t="str">
        <f t="shared" si="896"/>
        <v/>
      </c>
      <c r="AM1362" s="104" t="str">
        <f t="shared" si="897"/>
        <v/>
      </c>
      <c r="AN1362" s="104" t="str">
        <f t="shared" si="898"/>
        <v/>
      </c>
      <c r="AO1362" s="104" t="str">
        <f t="shared" si="882"/>
        <v/>
      </c>
      <c r="AP1362" s="104" t="str">
        <f t="shared" si="883"/>
        <v/>
      </c>
      <c r="AQ1362" s="121" t="str">
        <f t="shared" si="899"/>
        <v/>
      </c>
      <c r="AS1362" s="88" t="str">
        <f t="shared" si="884"/>
        <v/>
      </c>
      <c r="AT1362" s="68" t="str">
        <f t="shared" si="900"/>
        <v/>
      </c>
      <c r="AU1362" s="68" t="str">
        <f t="shared" si="901"/>
        <v/>
      </c>
      <c r="AV1362" s="68" t="str">
        <f t="shared" si="902"/>
        <v/>
      </c>
      <c r="AW1362" s="88" t="str">
        <f t="shared" si="885"/>
        <v/>
      </c>
      <c r="AZ1362" s="88" t="str">
        <f t="shared" si="886"/>
        <v/>
      </c>
      <c r="BA1362" s="68" t="str">
        <f t="shared" si="887"/>
        <v/>
      </c>
      <c r="BB1362" s="68" t="str">
        <f t="shared" si="888"/>
        <v/>
      </c>
      <c r="BC1362" s="68" t="str">
        <f t="shared" si="889"/>
        <v/>
      </c>
      <c r="BD1362" s="69" t="str">
        <f t="shared" si="890"/>
        <v/>
      </c>
      <c r="BE1362" s="69" t="str">
        <f t="shared" si="903"/>
        <v/>
      </c>
      <c r="BT1362" s="138" t="str">
        <f t="shared" ca="1" si="904"/>
        <v/>
      </c>
      <c r="BU1362" s="139" t="str">
        <f t="shared" ca="1" si="905"/>
        <v/>
      </c>
      <c r="BW1362" s="138" t="str">
        <f t="shared" si="906"/>
        <v/>
      </c>
      <c r="BX1362" s="104" t="str">
        <f t="shared" si="907"/>
        <v/>
      </c>
      <c r="BY1362" s="139" t="str">
        <f t="shared" si="908"/>
        <v/>
      </c>
      <c r="CA1362" s="138" t="str">
        <f t="shared" si="909"/>
        <v/>
      </c>
      <c r="CB1362" s="104" t="str">
        <f t="shared" si="910"/>
        <v/>
      </c>
      <c r="CC1362" s="139" t="str">
        <f t="shared" si="911"/>
        <v/>
      </c>
      <c r="CE1362" s="162" t="str">
        <f t="shared" si="912"/>
        <v/>
      </c>
      <c r="CF1362" s="163" t="str">
        <f t="shared" si="913"/>
        <v/>
      </c>
      <c r="CG1362" s="164" t="str">
        <f t="shared" si="914"/>
        <v/>
      </c>
      <c r="CI1362" s="162" t="str">
        <f t="shared" si="915"/>
        <v/>
      </c>
      <c r="CJ1362" s="163" t="str">
        <f t="shared" si="877"/>
        <v/>
      </c>
      <c r="CK1362" s="164" t="str">
        <f t="shared" si="878"/>
        <v/>
      </c>
      <c r="CM1362" s="169" t="str">
        <f t="shared" si="916"/>
        <v/>
      </c>
      <c r="CN1362" s="139" t="str">
        <f t="shared" si="917"/>
        <v/>
      </c>
      <c r="CP1362" s="41" t="str">
        <f>IF($CM1362="", "", COUNTIF($CM$11:$CM$3035, "&lt;"&amp;$CM1362)+1+COUNTIF($CM$11:$CM1362, $CM1362)-1)</f>
        <v/>
      </c>
    </row>
    <row r="1363" spans="1:94" x14ac:dyDescent="0.25">
      <c r="A1363" s="40"/>
      <c r="B1363" s="82" t="str">
        <f>IF($I1363="", "", IFERROR(INDEX('Job Database'!$AE$11:$AE$3035, MATCH($I1363, 'Job Database'!$X$11:$X$3035, 0)), ""))</f>
        <v/>
      </c>
      <c r="C1363" s="69" t="str">
        <f>IF($I1363="", "", IF(COUNTIF('Job Database'!$X$11:$X$3035, $I1363)=0, $AC$5, $AC$4))</f>
        <v/>
      </c>
      <c r="D1363" s="40"/>
      <c r="E1363" s="85" t="str">
        <f>IF($I1363="", "", IF(IFERROR(INDEX('Job Database'!$M$11:$M$3035, MATCH($I1363, 'Job Database'!$X$11:$X$3035, 0)), "")="", "", IFERROR(INDEX('Job Database'!$M$11:$M$3035, MATCH($I1363, 'Job Database'!$X$11:$X$3035, 0)), "")))</f>
        <v/>
      </c>
      <c r="F1363" s="40"/>
      <c r="G1363" s="88" t="str">
        <f t="shared" si="891"/>
        <v/>
      </c>
      <c r="H1363" s="40"/>
      <c r="I1363" s="24"/>
      <c r="J1363" s="34"/>
      <c r="K1363" s="106"/>
      <c r="L1363" s="79"/>
      <c r="M1363" s="34"/>
      <c r="N1363" s="79"/>
      <c r="O1363" s="31"/>
      <c r="P1363" s="53"/>
      <c r="Q1363" s="40"/>
      <c r="S1363" s="41" t="str">
        <f t="shared" si="879"/>
        <v/>
      </c>
      <c r="T1363" s="41" t="str">
        <f t="shared" si="880"/>
        <v/>
      </c>
      <c r="U1363" s="41" t="str">
        <f t="shared" si="892"/>
        <v/>
      </c>
      <c r="W1363" s="74" t="str">
        <f>IF('Job Database'!$X1363="", "", 'Job Database'!$X1363)</f>
        <v/>
      </c>
      <c r="Y1363" s="41" t="str">
        <f>IF($W1363="", "", IF(COUNTIF($I$11:$I$3035, $W1363)&gt;0, "", MAX($Y$10:$Y1362)+1))</f>
        <v/>
      </c>
      <c r="Z1363" s="41">
        <v>1353</v>
      </c>
      <c r="AA1363" s="58" t="str">
        <f t="shared" si="893"/>
        <v/>
      </c>
      <c r="AC1363" s="41" t="str">
        <f t="shared" si="881"/>
        <v/>
      </c>
      <c r="AE1363" s="41" t="str">
        <f t="shared" si="894"/>
        <v/>
      </c>
      <c r="AJ1363" s="154" t="str">
        <f t="shared" si="895"/>
        <v/>
      </c>
      <c r="AL1363" s="120" t="str">
        <f t="shared" si="896"/>
        <v/>
      </c>
      <c r="AM1363" s="104" t="str">
        <f t="shared" si="897"/>
        <v/>
      </c>
      <c r="AN1363" s="104" t="str">
        <f t="shared" si="898"/>
        <v/>
      </c>
      <c r="AO1363" s="104" t="str">
        <f t="shared" si="882"/>
        <v/>
      </c>
      <c r="AP1363" s="104" t="str">
        <f t="shared" si="883"/>
        <v/>
      </c>
      <c r="AQ1363" s="121" t="str">
        <f t="shared" si="899"/>
        <v/>
      </c>
      <c r="AS1363" s="88" t="str">
        <f t="shared" si="884"/>
        <v/>
      </c>
      <c r="AT1363" s="68" t="str">
        <f t="shared" si="900"/>
        <v/>
      </c>
      <c r="AU1363" s="68" t="str">
        <f t="shared" si="901"/>
        <v/>
      </c>
      <c r="AV1363" s="68" t="str">
        <f t="shared" si="902"/>
        <v/>
      </c>
      <c r="AW1363" s="88" t="str">
        <f t="shared" si="885"/>
        <v/>
      </c>
      <c r="AZ1363" s="88" t="str">
        <f t="shared" si="886"/>
        <v/>
      </c>
      <c r="BA1363" s="68" t="str">
        <f t="shared" si="887"/>
        <v/>
      </c>
      <c r="BB1363" s="68" t="str">
        <f t="shared" si="888"/>
        <v/>
      </c>
      <c r="BC1363" s="68" t="str">
        <f t="shared" si="889"/>
        <v/>
      </c>
      <c r="BD1363" s="69" t="str">
        <f t="shared" si="890"/>
        <v/>
      </c>
      <c r="BE1363" s="69" t="str">
        <f t="shared" si="903"/>
        <v/>
      </c>
      <c r="BT1363" s="138" t="str">
        <f t="shared" ca="1" si="904"/>
        <v/>
      </c>
      <c r="BU1363" s="139" t="str">
        <f t="shared" ca="1" si="905"/>
        <v/>
      </c>
      <c r="BW1363" s="138" t="str">
        <f t="shared" si="906"/>
        <v/>
      </c>
      <c r="BX1363" s="104" t="str">
        <f t="shared" si="907"/>
        <v/>
      </c>
      <c r="BY1363" s="139" t="str">
        <f t="shared" si="908"/>
        <v/>
      </c>
      <c r="CA1363" s="138" t="str">
        <f t="shared" si="909"/>
        <v/>
      </c>
      <c r="CB1363" s="104" t="str">
        <f t="shared" si="910"/>
        <v/>
      </c>
      <c r="CC1363" s="139" t="str">
        <f t="shared" si="911"/>
        <v/>
      </c>
      <c r="CE1363" s="162" t="str">
        <f t="shared" si="912"/>
        <v/>
      </c>
      <c r="CF1363" s="163" t="str">
        <f t="shared" si="913"/>
        <v/>
      </c>
      <c r="CG1363" s="164" t="str">
        <f t="shared" si="914"/>
        <v/>
      </c>
      <c r="CI1363" s="162" t="str">
        <f t="shared" si="915"/>
        <v/>
      </c>
      <c r="CJ1363" s="163" t="str">
        <f t="shared" si="877"/>
        <v/>
      </c>
      <c r="CK1363" s="164" t="str">
        <f t="shared" si="878"/>
        <v/>
      </c>
      <c r="CM1363" s="169" t="str">
        <f t="shared" si="916"/>
        <v/>
      </c>
      <c r="CN1363" s="139" t="str">
        <f t="shared" si="917"/>
        <v/>
      </c>
      <c r="CP1363" s="41" t="str">
        <f>IF($CM1363="", "", COUNTIF($CM$11:$CM$3035, "&lt;"&amp;$CM1363)+1+COUNTIF($CM$11:$CM1363, $CM1363)-1)</f>
        <v/>
      </c>
    </row>
    <row r="1364" spans="1:94" x14ac:dyDescent="0.25">
      <c r="A1364" s="40"/>
      <c r="B1364" s="82" t="str">
        <f>IF($I1364="", "", IFERROR(INDEX('Job Database'!$AE$11:$AE$3035, MATCH($I1364, 'Job Database'!$X$11:$X$3035, 0)), ""))</f>
        <v/>
      </c>
      <c r="C1364" s="69" t="str">
        <f>IF($I1364="", "", IF(COUNTIF('Job Database'!$X$11:$X$3035, $I1364)=0, $AC$5, $AC$4))</f>
        <v/>
      </c>
      <c r="D1364" s="40"/>
      <c r="E1364" s="85" t="str">
        <f>IF($I1364="", "", IF(IFERROR(INDEX('Job Database'!$M$11:$M$3035, MATCH($I1364, 'Job Database'!$X$11:$X$3035, 0)), "")="", "", IFERROR(INDEX('Job Database'!$M$11:$M$3035, MATCH($I1364, 'Job Database'!$X$11:$X$3035, 0)), "")))</f>
        <v/>
      </c>
      <c r="F1364" s="40"/>
      <c r="G1364" s="88" t="str">
        <f t="shared" si="891"/>
        <v/>
      </c>
      <c r="H1364" s="40"/>
      <c r="I1364" s="24"/>
      <c r="J1364" s="34"/>
      <c r="K1364" s="106"/>
      <c r="L1364" s="79"/>
      <c r="M1364" s="34"/>
      <c r="N1364" s="79"/>
      <c r="O1364" s="31"/>
      <c r="P1364" s="53"/>
      <c r="Q1364" s="40"/>
      <c r="S1364" s="41" t="str">
        <f t="shared" si="879"/>
        <v/>
      </c>
      <c r="T1364" s="41" t="str">
        <f t="shared" si="880"/>
        <v/>
      </c>
      <c r="U1364" s="41" t="str">
        <f t="shared" si="892"/>
        <v/>
      </c>
      <c r="W1364" s="74" t="str">
        <f>IF('Job Database'!$X1364="", "", 'Job Database'!$X1364)</f>
        <v/>
      </c>
      <c r="Y1364" s="41" t="str">
        <f>IF($W1364="", "", IF(COUNTIF($I$11:$I$3035, $W1364)&gt;0, "", MAX($Y$10:$Y1363)+1))</f>
        <v/>
      </c>
      <c r="Z1364" s="41">
        <v>1354</v>
      </c>
      <c r="AA1364" s="58" t="str">
        <f t="shared" si="893"/>
        <v/>
      </c>
      <c r="AC1364" s="41" t="str">
        <f t="shared" si="881"/>
        <v/>
      </c>
      <c r="AE1364" s="41" t="str">
        <f t="shared" si="894"/>
        <v/>
      </c>
      <c r="AJ1364" s="154" t="str">
        <f t="shared" si="895"/>
        <v/>
      </c>
      <c r="AL1364" s="120" t="str">
        <f t="shared" si="896"/>
        <v/>
      </c>
      <c r="AM1364" s="104" t="str">
        <f t="shared" si="897"/>
        <v/>
      </c>
      <c r="AN1364" s="104" t="str">
        <f t="shared" si="898"/>
        <v/>
      </c>
      <c r="AO1364" s="104" t="str">
        <f t="shared" si="882"/>
        <v/>
      </c>
      <c r="AP1364" s="104" t="str">
        <f t="shared" si="883"/>
        <v/>
      </c>
      <c r="AQ1364" s="121" t="str">
        <f t="shared" si="899"/>
        <v/>
      </c>
      <c r="AS1364" s="88" t="str">
        <f t="shared" si="884"/>
        <v/>
      </c>
      <c r="AT1364" s="68" t="str">
        <f t="shared" si="900"/>
        <v/>
      </c>
      <c r="AU1364" s="68" t="str">
        <f t="shared" si="901"/>
        <v/>
      </c>
      <c r="AV1364" s="68" t="str">
        <f t="shared" si="902"/>
        <v/>
      </c>
      <c r="AW1364" s="88" t="str">
        <f t="shared" si="885"/>
        <v/>
      </c>
      <c r="AZ1364" s="88" t="str">
        <f t="shared" si="886"/>
        <v/>
      </c>
      <c r="BA1364" s="68" t="str">
        <f t="shared" si="887"/>
        <v/>
      </c>
      <c r="BB1364" s="68" t="str">
        <f t="shared" si="888"/>
        <v/>
      </c>
      <c r="BC1364" s="68" t="str">
        <f t="shared" si="889"/>
        <v/>
      </c>
      <c r="BD1364" s="69" t="str">
        <f t="shared" si="890"/>
        <v/>
      </c>
      <c r="BE1364" s="69" t="str">
        <f t="shared" si="903"/>
        <v/>
      </c>
      <c r="BT1364" s="138" t="str">
        <f t="shared" ca="1" si="904"/>
        <v/>
      </c>
      <c r="BU1364" s="139" t="str">
        <f t="shared" ca="1" si="905"/>
        <v/>
      </c>
      <c r="BW1364" s="138" t="str">
        <f t="shared" si="906"/>
        <v/>
      </c>
      <c r="BX1364" s="104" t="str">
        <f t="shared" si="907"/>
        <v/>
      </c>
      <c r="BY1364" s="139" t="str">
        <f t="shared" si="908"/>
        <v/>
      </c>
      <c r="CA1364" s="138" t="str">
        <f t="shared" si="909"/>
        <v/>
      </c>
      <c r="CB1364" s="104" t="str">
        <f t="shared" si="910"/>
        <v/>
      </c>
      <c r="CC1364" s="139" t="str">
        <f t="shared" si="911"/>
        <v/>
      </c>
      <c r="CE1364" s="162" t="str">
        <f t="shared" si="912"/>
        <v/>
      </c>
      <c r="CF1364" s="163" t="str">
        <f t="shared" si="913"/>
        <v/>
      </c>
      <c r="CG1364" s="164" t="str">
        <f t="shared" si="914"/>
        <v/>
      </c>
      <c r="CI1364" s="162" t="str">
        <f t="shared" si="915"/>
        <v/>
      </c>
      <c r="CJ1364" s="163" t="str">
        <f t="shared" si="877"/>
        <v/>
      </c>
      <c r="CK1364" s="164" t="str">
        <f t="shared" si="878"/>
        <v/>
      </c>
      <c r="CM1364" s="169" t="str">
        <f t="shared" si="916"/>
        <v/>
      </c>
      <c r="CN1364" s="139" t="str">
        <f t="shared" si="917"/>
        <v/>
      </c>
      <c r="CP1364" s="41" t="str">
        <f>IF($CM1364="", "", COUNTIF($CM$11:$CM$3035, "&lt;"&amp;$CM1364)+1+COUNTIF($CM$11:$CM1364, $CM1364)-1)</f>
        <v/>
      </c>
    </row>
    <row r="1365" spans="1:94" x14ac:dyDescent="0.25">
      <c r="A1365" s="40"/>
      <c r="B1365" s="82" t="str">
        <f>IF($I1365="", "", IFERROR(INDEX('Job Database'!$AE$11:$AE$3035, MATCH($I1365, 'Job Database'!$X$11:$X$3035, 0)), ""))</f>
        <v/>
      </c>
      <c r="C1365" s="69" t="str">
        <f>IF($I1365="", "", IF(COUNTIF('Job Database'!$X$11:$X$3035, $I1365)=0, $AC$5, $AC$4))</f>
        <v/>
      </c>
      <c r="D1365" s="40"/>
      <c r="E1365" s="85" t="str">
        <f>IF($I1365="", "", IF(IFERROR(INDEX('Job Database'!$M$11:$M$3035, MATCH($I1365, 'Job Database'!$X$11:$X$3035, 0)), "")="", "", IFERROR(INDEX('Job Database'!$M$11:$M$3035, MATCH($I1365, 'Job Database'!$X$11:$X$3035, 0)), "")))</f>
        <v/>
      </c>
      <c r="F1365" s="40"/>
      <c r="G1365" s="88" t="str">
        <f t="shared" si="891"/>
        <v/>
      </c>
      <c r="H1365" s="40"/>
      <c r="I1365" s="24"/>
      <c r="J1365" s="34"/>
      <c r="K1365" s="106"/>
      <c r="L1365" s="79"/>
      <c r="M1365" s="34"/>
      <c r="N1365" s="79"/>
      <c r="O1365" s="31"/>
      <c r="P1365" s="53"/>
      <c r="Q1365" s="40"/>
      <c r="S1365" s="41" t="str">
        <f t="shared" si="879"/>
        <v/>
      </c>
      <c r="T1365" s="41" t="str">
        <f t="shared" si="880"/>
        <v/>
      </c>
      <c r="U1365" s="41" t="str">
        <f t="shared" si="892"/>
        <v/>
      </c>
      <c r="W1365" s="74" t="str">
        <f>IF('Job Database'!$X1365="", "", 'Job Database'!$X1365)</f>
        <v/>
      </c>
      <c r="Y1365" s="41" t="str">
        <f>IF($W1365="", "", IF(COUNTIF($I$11:$I$3035, $W1365)&gt;0, "", MAX($Y$10:$Y1364)+1))</f>
        <v/>
      </c>
      <c r="Z1365" s="41">
        <v>1355</v>
      </c>
      <c r="AA1365" s="58" t="str">
        <f t="shared" si="893"/>
        <v/>
      </c>
      <c r="AC1365" s="41" t="str">
        <f t="shared" si="881"/>
        <v/>
      </c>
      <c r="AE1365" s="41" t="str">
        <f t="shared" si="894"/>
        <v/>
      </c>
      <c r="AJ1365" s="154" t="str">
        <f t="shared" si="895"/>
        <v/>
      </c>
      <c r="AL1365" s="120" t="str">
        <f t="shared" si="896"/>
        <v/>
      </c>
      <c r="AM1365" s="104" t="str">
        <f t="shared" si="897"/>
        <v/>
      </c>
      <c r="AN1365" s="104" t="str">
        <f t="shared" si="898"/>
        <v/>
      </c>
      <c r="AO1365" s="104" t="str">
        <f t="shared" si="882"/>
        <v/>
      </c>
      <c r="AP1365" s="104" t="str">
        <f t="shared" si="883"/>
        <v/>
      </c>
      <c r="AQ1365" s="121" t="str">
        <f t="shared" si="899"/>
        <v/>
      </c>
      <c r="AS1365" s="88" t="str">
        <f t="shared" si="884"/>
        <v/>
      </c>
      <c r="AT1365" s="68" t="str">
        <f t="shared" si="900"/>
        <v/>
      </c>
      <c r="AU1365" s="68" t="str">
        <f t="shared" si="901"/>
        <v/>
      </c>
      <c r="AV1365" s="68" t="str">
        <f t="shared" si="902"/>
        <v/>
      </c>
      <c r="AW1365" s="88" t="str">
        <f t="shared" si="885"/>
        <v/>
      </c>
      <c r="AZ1365" s="88" t="str">
        <f t="shared" si="886"/>
        <v/>
      </c>
      <c r="BA1365" s="68" t="str">
        <f t="shared" si="887"/>
        <v/>
      </c>
      <c r="BB1365" s="68" t="str">
        <f t="shared" si="888"/>
        <v/>
      </c>
      <c r="BC1365" s="68" t="str">
        <f t="shared" si="889"/>
        <v/>
      </c>
      <c r="BD1365" s="69" t="str">
        <f t="shared" si="890"/>
        <v/>
      </c>
      <c r="BE1365" s="69" t="str">
        <f t="shared" si="903"/>
        <v/>
      </c>
      <c r="BT1365" s="138" t="str">
        <f t="shared" ca="1" si="904"/>
        <v/>
      </c>
      <c r="BU1365" s="139" t="str">
        <f t="shared" ca="1" si="905"/>
        <v/>
      </c>
      <c r="BW1365" s="138" t="str">
        <f t="shared" si="906"/>
        <v/>
      </c>
      <c r="BX1365" s="104" t="str">
        <f t="shared" si="907"/>
        <v/>
      </c>
      <c r="BY1365" s="139" t="str">
        <f t="shared" si="908"/>
        <v/>
      </c>
      <c r="CA1365" s="138" t="str">
        <f t="shared" si="909"/>
        <v/>
      </c>
      <c r="CB1365" s="104" t="str">
        <f t="shared" si="910"/>
        <v/>
      </c>
      <c r="CC1365" s="139" t="str">
        <f t="shared" si="911"/>
        <v/>
      </c>
      <c r="CE1365" s="162" t="str">
        <f t="shared" si="912"/>
        <v/>
      </c>
      <c r="CF1365" s="163" t="str">
        <f t="shared" si="913"/>
        <v/>
      </c>
      <c r="CG1365" s="164" t="str">
        <f t="shared" si="914"/>
        <v/>
      </c>
      <c r="CI1365" s="162" t="str">
        <f t="shared" si="915"/>
        <v/>
      </c>
      <c r="CJ1365" s="163" t="str">
        <f t="shared" si="877"/>
        <v/>
      </c>
      <c r="CK1365" s="164" t="str">
        <f t="shared" si="878"/>
        <v/>
      </c>
      <c r="CM1365" s="169" t="str">
        <f t="shared" si="916"/>
        <v/>
      </c>
      <c r="CN1365" s="139" t="str">
        <f t="shared" si="917"/>
        <v/>
      </c>
      <c r="CP1365" s="41" t="str">
        <f>IF($CM1365="", "", COUNTIF($CM$11:$CM$3035, "&lt;"&amp;$CM1365)+1+COUNTIF($CM$11:$CM1365, $CM1365)-1)</f>
        <v/>
      </c>
    </row>
    <row r="1366" spans="1:94" x14ac:dyDescent="0.25">
      <c r="A1366" s="40"/>
      <c r="B1366" s="82" t="str">
        <f>IF($I1366="", "", IFERROR(INDEX('Job Database'!$AE$11:$AE$3035, MATCH($I1366, 'Job Database'!$X$11:$X$3035, 0)), ""))</f>
        <v/>
      </c>
      <c r="C1366" s="69" t="str">
        <f>IF($I1366="", "", IF(COUNTIF('Job Database'!$X$11:$X$3035, $I1366)=0, $AC$5, $AC$4))</f>
        <v/>
      </c>
      <c r="D1366" s="40"/>
      <c r="E1366" s="85" t="str">
        <f>IF($I1366="", "", IF(IFERROR(INDEX('Job Database'!$M$11:$M$3035, MATCH($I1366, 'Job Database'!$X$11:$X$3035, 0)), "")="", "", IFERROR(INDEX('Job Database'!$M$11:$M$3035, MATCH($I1366, 'Job Database'!$X$11:$X$3035, 0)), "")))</f>
        <v/>
      </c>
      <c r="F1366" s="40"/>
      <c r="G1366" s="88" t="str">
        <f t="shared" si="891"/>
        <v/>
      </c>
      <c r="H1366" s="40"/>
      <c r="I1366" s="24"/>
      <c r="J1366" s="34"/>
      <c r="K1366" s="106"/>
      <c r="L1366" s="79"/>
      <c r="M1366" s="34"/>
      <c r="N1366" s="79"/>
      <c r="O1366" s="31"/>
      <c r="P1366" s="53"/>
      <c r="Q1366" s="40"/>
      <c r="S1366" s="41" t="str">
        <f t="shared" si="879"/>
        <v/>
      </c>
      <c r="T1366" s="41" t="str">
        <f t="shared" si="880"/>
        <v/>
      </c>
      <c r="U1366" s="41" t="str">
        <f t="shared" si="892"/>
        <v/>
      </c>
      <c r="W1366" s="74" t="str">
        <f>IF('Job Database'!$X1366="", "", 'Job Database'!$X1366)</f>
        <v/>
      </c>
      <c r="Y1366" s="41" t="str">
        <f>IF($W1366="", "", IF(COUNTIF($I$11:$I$3035, $W1366)&gt;0, "", MAX($Y$10:$Y1365)+1))</f>
        <v/>
      </c>
      <c r="Z1366" s="41">
        <v>1356</v>
      </c>
      <c r="AA1366" s="58" t="str">
        <f t="shared" si="893"/>
        <v/>
      </c>
      <c r="AC1366" s="41" t="str">
        <f t="shared" si="881"/>
        <v/>
      </c>
      <c r="AE1366" s="41" t="str">
        <f t="shared" si="894"/>
        <v/>
      </c>
      <c r="AJ1366" s="154" t="str">
        <f t="shared" si="895"/>
        <v/>
      </c>
      <c r="AL1366" s="120" t="str">
        <f t="shared" si="896"/>
        <v/>
      </c>
      <c r="AM1366" s="104" t="str">
        <f t="shared" si="897"/>
        <v/>
      </c>
      <c r="AN1366" s="104" t="str">
        <f t="shared" si="898"/>
        <v/>
      </c>
      <c r="AO1366" s="104" t="str">
        <f t="shared" si="882"/>
        <v/>
      </c>
      <c r="AP1366" s="104" t="str">
        <f t="shared" si="883"/>
        <v/>
      </c>
      <c r="AQ1366" s="121" t="str">
        <f t="shared" si="899"/>
        <v/>
      </c>
      <c r="AS1366" s="88" t="str">
        <f t="shared" si="884"/>
        <v/>
      </c>
      <c r="AT1366" s="68" t="str">
        <f t="shared" si="900"/>
        <v/>
      </c>
      <c r="AU1366" s="68" t="str">
        <f t="shared" si="901"/>
        <v/>
      </c>
      <c r="AV1366" s="68" t="str">
        <f t="shared" si="902"/>
        <v/>
      </c>
      <c r="AW1366" s="88" t="str">
        <f t="shared" si="885"/>
        <v/>
      </c>
      <c r="AZ1366" s="88" t="str">
        <f t="shared" si="886"/>
        <v/>
      </c>
      <c r="BA1366" s="68" t="str">
        <f t="shared" si="887"/>
        <v/>
      </c>
      <c r="BB1366" s="68" t="str">
        <f t="shared" si="888"/>
        <v/>
      </c>
      <c r="BC1366" s="68" t="str">
        <f t="shared" si="889"/>
        <v/>
      </c>
      <c r="BD1366" s="69" t="str">
        <f t="shared" si="890"/>
        <v/>
      </c>
      <c r="BE1366" s="69" t="str">
        <f t="shared" si="903"/>
        <v/>
      </c>
      <c r="BT1366" s="138" t="str">
        <f t="shared" ca="1" si="904"/>
        <v/>
      </c>
      <c r="BU1366" s="139" t="str">
        <f t="shared" ca="1" si="905"/>
        <v/>
      </c>
      <c r="BW1366" s="138" t="str">
        <f t="shared" si="906"/>
        <v/>
      </c>
      <c r="BX1366" s="104" t="str">
        <f t="shared" si="907"/>
        <v/>
      </c>
      <c r="BY1366" s="139" t="str">
        <f t="shared" si="908"/>
        <v/>
      </c>
      <c r="CA1366" s="138" t="str">
        <f t="shared" si="909"/>
        <v/>
      </c>
      <c r="CB1366" s="104" t="str">
        <f t="shared" si="910"/>
        <v/>
      </c>
      <c r="CC1366" s="139" t="str">
        <f t="shared" si="911"/>
        <v/>
      </c>
      <c r="CE1366" s="162" t="str">
        <f t="shared" si="912"/>
        <v/>
      </c>
      <c r="CF1366" s="163" t="str">
        <f t="shared" si="913"/>
        <v/>
      </c>
      <c r="CG1366" s="164" t="str">
        <f t="shared" si="914"/>
        <v/>
      </c>
      <c r="CI1366" s="162" t="str">
        <f t="shared" si="915"/>
        <v/>
      </c>
      <c r="CJ1366" s="163" t="str">
        <f t="shared" si="877"/>
        <v/>
      </c>
      <c r="CK1366" s="164" t="str">
        <f t="shared" si="878"/>
        <v/>
      </c>
      <c r="CM1366" s="169" t="str">
        <f t="shared" si="916"/>
        <v/>
      </c>
      <c r="CN1366" s="139" t="str">
        <f t="shared" si="917"/>
        <v/>
      </c>
      <c r="CP1366" s="41" t="str">
        <f>IF($CM1366="", "", COUNTIF($CM$11:$CM$3035, "&lt;"&amp;$CM1366)+1+COUNTIF($CM$11:$CM1366, $CM1366)-1)</f>
        <v/>
      </c>
    </row>
    <row r="1367" spans="1:94" x14ac:dyDescent="0.25">
      <c r="A1367" s="40"/>
      <c r="B1367" s="82" t="str">
        <f>IF($I1367="", "", IFERROR(INDEX('Job Database'!$AE$11:$AE$3035, MATCH($I1367, 'Job Database'!$X$11:$X$3035, 0)), ""))</f>
        <v/>
      </c>
      <c r="C1367" s="69" t="str">
        <f>IF($I1367="", "", IF(COUNTIF('Job Database'!$X$11:$X$3035, $I1367)=0, $AC$5, $AC$4))</f>
        <v/>
      </c>
      <c r="D1367" s="40"/>
      <c r="E1367" s="85" t="str">
        <f>IF($I1367="", "", IF(IFERROR(INDEX('Job Database'!$M$11:$M$3035, MATCH($I1367, 'Job Database'!$X$11:$X$3035, 0)), "")="", "", IFERROR(INDEX('Job Database'!$M$11:$M$3035, MATCH($I1367, 'Job Database'!$X$11:$X$3035, 0)), "")))</f>
        <v/>
      </c>
      <c r="F1367" s="40"/>
      <c r="G1367" s="88" t="str">
        <f t="shared" si="891"/>
        <v/>
      </c>
      <c r="H1367" s="40"/>
      <c r="I1367" s="24"/>
      <c r="J1367" s="34"/>
      <c r="K1367" s="106"/>
      <c r="L1367" s="79"/>
      <c r="M1367" s="34"/>
      <c r="N1367" s="79"/>
      <c r="O1367" s="31"/>
      <c r="P1367" s="53"/>
      <c r="Q1367" s="40"/>
      <c r="S1367" s="41" t="str">
        <f t="shared" si="879"/>
        <v/>
      </c>
      <c r="T1367" s="41" t="str">
        <f t="shared" si="880"/>
        <v/>
      </c>
      <c r="U1367" s="41" t="str">
        <f t="shared" si="892"/>
        <v/>
      </c>
      <c r="W1367" s="74" t="str">
        <f>IF('Job Database'!$X1367="", "", 'Job Database'!$X1367)</f>
        <v/>
      </c>
      <c r="Y1367" s="41" t="str">
        <f>IF($W1367="", "", IF(COUNTIF($I$11:$I$3035, $W1367)&gt;0, "", MAX($Y$10:$Y1366)+1))</f>
        <v/>
      </c>
      <c r="Z1367" s="41">
        <v>1357</v>
      </c>
      <c r="AA1367" s="58" t="str">
        <f t="shared" si="893"/>
        <v/>
      </c>
      <c r="AC1367" s="41" t="str">
        <f t="shared" si="881"/>
        <v/>
      </c>
      <c r="AE1367" s="41" t="str">
        <f t="shared" si="894"/>
        <v/>
      </c>
      <c r="AJ1367" s="154" t="str">
        <f t="shared" si="895"/>
        <v/>
      </c>
      <c r="AL1367" s="120" t="str">
        <f t="shared" si="896"/>
        <v/>
      </c>
      <c r="AM1367" s="104" t="str">
        <f t="shared" si="897"/>
        <v/>
      </c>
      <c r="AN1367" s="104" t="str">
        <f t="shared" si="898"/>
        <v/>
      </c>
      <c r="AO1367" s="104" t="str">
        <f t="shared" si="882"/>
        <v/>
      </c>
      <c r="AP1367" s="104" t="str">
        <f t="shared" si="883"/>
        <v/>
      </c>
      <c r="AQ1367" s="121" t="str">
        <f t="shared" si="899"/>
        <v/>
      </c>
      <c r="AS1367" s="88" t="str">
        <f t="shared" si="884"/>
        <v/>
      </c>
      <c r="AT1367" s="68" t="str">
        <f t="shared" si="900"/>
        <v/>
      </c>
      <c r="AU1367" s="68" t="str">
        <f t="shared" si="901"/>
        <v/>
      </c>
      <c r="AV1367" s="68" t="str">
        <f t="shared" si="902"/>
        <v/>
      </c>
      <c r="AW1367" s="88" t="str">
        <f t="shared" si="885"/>
        <v/>
      </c>
      <c r="AZ1367" s="88" t="str">
        <f t="shared" si="886"/>
        <v/>
      </c>
      <c r="BA1367" s="68" t="str">
        <f t="shared" si="887"/>
        <v/>
      </c>
      <c r="BB1367" s="68" t="str">
        <f t="shared" si="888"/>
        <v/>
      </c>
      <c r="BC1367" s="68" t="str">
        <f t="shared" si="889"/>
        <v/>
      </c>
      <c r="BD1367" s="69" t="str">
        <f t="shared" si="890"/>
        <v/>
      </c>
      <c r="BE1367" s="69" t="str">
        <f t="shared" si="903"/>
        <v/>
      </c>
      <c r="BT1367" s="138" t="str">
        <f t="shared" ca="1" si="904"/>
        <v/>
      </c>
      <c r="BU1367" s="139" t="str">
        <f t="shared" ca="1" si="905"/>
        <v/>
      </c>
      <c r="BW1367" s="138" t="str">
        <f t="shared" si="906"/>
        <v/>
      </c>
      <c r="BX1367" s="104" t="str">
        <f t="shared" si="907"/>
        <v/>
      </c>
      <c r="BY1367" s="139" t="str">
        <f t="shared" si="908"/>
        <v/>
      </c>
      <c r="CA1367" s="138" t="str">
        <f t="shared" si="909"/>
        <v/>
      </c>
      <c r="CB1367" s="104" t="str">
        <f t="shared" si="910"/>
        <v/>
      </c>
      <c r="CC1367" s="139" t="str">
        <f t="shared" si="911"/>
        <v/>
      </c>
      <c r="CE1367" s="162" t="str">
        <f t="shared" si="912"/>
        <v/>
      </c>
      <c r="CF1367" s="163" t="str">
        <f t="shared" si="913"/>
        <v/>
      </c>
      <c r="CG1367" s="164" t="str">
        <f t="shared" si="914"/>
        <v/>
      </c>
      <c r="CI1367" s="162" t="str">
        <f t="shared" si="915"/>
        <v/>
      </c>
      <c r="CJ1367" s="163" t="str">
        <f t="shared" si="877"/>
        <v/>
      </c>
      <c r="CK1367" s="164" t="str">
        <f t="shared" si="878"/>
        <v/>
      </c>
      <c r="CM1367" s="169" t="str">
        <f t="shared" si="916"/>
        <v/>
      </c>
      <c r="CN1367" s="139" t="str">
        <f t="shared" si="917"/>
        <v/>
      </c>
      <c r="CP1367" s="41" t="str">
        <f>IF($CM1367="", "", COUNTIF($CM$11:$CM$3035, "&lt;"&amp;$CM1367)+1+COUNTIF($CM$11:$CM1367, $CM1367)-1)</f>
        <v/>
      </c>
    </row>
    <row r="1368" spans="1:94" x14ac:dyDescent="0.25">
      <c r="A1368" s="40"/>
      <c r="B1368" s="82" t="str">
        <f>IF($I1368="", "", IFERROR(INDEX('Job Database'!$AE$11:$AE$3035, MATCH($I1368, 'Job Database'!$X$11:$X$3035, 0)), ""))</f>
        <v/>
      </c>
      <c r="C1368" s="69" t="str">
        <f>IF($I1368="", "", IF(COUNTIF('Job Database'!$X$11:$X$3035, $I1368)=0, $AC$5, $AC$4))</f>
        <v/>
      </c>
      <c r="D1368" s="40"/>
      <c r="E1368" s="85" t="str">
        <f>IF($I1368="", "", IF(IFERROR(INDEX('Job Database'!$M$11:$M$3035, MATCH($I1368, 'Job Database'!$X$11:$X$3035, 0)), "")="", "", IFERROR(INDEX('Job Database'!$M$11:$M$3035, MATCH($I1368, 'Job Database'!$X$11:$X$3035, 0)), "")))</f>
        <v/>
      </c>
      <c r="F1368" s="40"/>
      <c r="G1368" s="88" t="str">
        <f t="shared" si="891"/>
        <v/>
      </c>
      <c r="H1368" s="40"/>
      <c r="I1368" s="24"/>
      <c r="J1368" s="34"/>
      <c r="K1368" s="106"/>
      <c r="L1368" s="79"/>
      <c r="M1368" s="34"/>
      <c r="N1368" s="79"/>
      <c r="O1368" s="31"/>
      <c r="P1368" s="53"/>
      <c r="Q1368" s="40"/>
      <c r="S1368" s="41" t="str">
        <f t="shared" si="879"/>
        <v/>
      </c>
      <c r="T1368" s="41" t="str">
        <f t="shared" si="880"/>
        <v/>
      </c>
      <c r="U1368" s="41" t="str">
        <f t="shared" si="892"/>
        <v/>
      </c>
      <c r="W1368" s="74" t="str">
        <f>IF('Job Database'!$X1368="", "", 'Job Database'!$X1368)</f>
        <v/>
      </c>
      <c r="Y1368" s="41" t="str">
        <f>IF($W1368="", "", IF(COUNTIF($I$11:$I$3035, $W1368)&gt;0, "", MAX($Y$10:$Y1367)+1))</f>
        <v/>
      </c>
      <c r="Z1368" s="41">
        <v>1358</v>
      </c>
      <c r="AA1368" s="58" t="str">
        <f t="shared" si="893"/>
        <v/>
      </c>
      <c r="AC1368" s="41" t="str">
        <f t="shared" si="881"/>
        <v/>
      </c>
      <c r="AE1368" s="41" t="str">
        <f t="shared" si="894"/>
        <v/>
      </c>
      <c r="AJ1368" s="154" t="str">
        <f t="shared" si="895"/>
        <v/>
      </c>
      <c r="AL1368" s="120" t="str">
        <f t="shared" si="896"/>
        <v/>
      </c>
      <c r="AM1368" s="104" t="str">
        <f t="shared" si="897"/>
        <v/>
      </c>
      <c r="AN1368" s="104" t="str">
        <f t="shared" si="898"/>
        <v/>
      </c>
      <c r="AO1368" s="104" t="str">
        <f t="shared" si="882"/>
        <v/>
      </c>
      <c r="AP1368" s="104" t="str">
        <f t="shared" si="883"/>
        <v/>
      </c>
      <c r="AQ1368" s="121" t="str">
        <f t="shared" si="899"/>
        <v/>
      </c>
      <c r="AS1368" s="88" t="str">
        <f t="shared" si="884"/>
        <v/>
      </c>
      <c r="AT1368" s="68" t="str">
        <f t="shared" si="900"/>
        <v/>
      </c>
      <c r="AU1368" s="68" t="str">
        <f t="shared" si="901"/>
        <v/>
      </c>
      <c r="AV1368" s="68" t="str">
        <f t="shared" si="902"/>
        <v/>
      </c>
      <c r="AW1368" s="88" t="str">
        <f t="shared" si="885"/>
        <v/>
      </c>
      <c r="AZ1368" s="88" t="str">
        <f t="shared" si="886"/>
        <v/>
      </c>
      <c r="BA1368" s="68" t="str">
        <f t="shared" si="887"/>
        <v/>
      </c>
      <c r="BB1368" s="68" t="str">
        <f t="shared" si="888"/>
        <v/>
      </c>
      <c r="BC1368" s="68" t="str">
        <f t="shared" si="889"/>
        <v/>
      </c>
      <c r="BD1368" s="69" t="str">
        <f t="shared" si="890"/>
        <v/>
      </c>
      <c r="BE1368" s="69" t="str">
        <f t="shared" si="903"/>
        <v/>
      </c>
      <c r="BT1368" s="138" t="str">
        <f t="shared" ca="1" si="904"/>
        <v/>
      </c>
      <c r="BU1368" s="139" t="str">
        <f t="shared" ca="1" si="905"/>
        <v/>
      </c>
      <c r="BW1368" s="138" t="str">
        <f t="shared" si="906"/>
        <v/>
      </c>
      <c r="BX1368" s="104" t="str">
        <f t="shared" si="907"/>
        <v/>
      </c>
      <c r="BY1368" s="139" t="str">
        <f t="shared" si="908"/>
        <v/>
      </c>
      <c r="CA1368" s="138" t="str">
        <f t="shared" si="909"/>
        <v/>
      </c>
      <c r="CB1368" s="104" t="str">
        <f t="shared" si="910"/>
        <v/>
      </c>
      <c r="CC1368" s="139" t="str">
        <f t="shared" si="911"/>
        <v/>
      </c>
      <c r="CE1368" s="162" t="str">
        <f t="shared" si="912"/>
        <v/>
      </c>
      <c r="CF1368" s="163" t="str">
        <f t="shared" si="913"/>
        <v/>
      </c>
      <c r="CG1368" s="164" t="str">
        <f t="shared" si="914"/>
        <v/>
      </c>
      <c r="CI1368" s="162" t="str">
        <f t="shared" si="915"/>
        <v/>
      </c>
      <c r="CJ1368" s="163" t="str">
        <f t="shared" si="877"/>
        <v/>
      </c>
      <c r="CK1368" s="164" t="str">
        <f t="shared" si="878"/>
        <v/>
      </c>
      <c r="CM1368" s="169" t="str">
        <f t="shared" si="916"/>
        <v/>
      </c>
      <c r="CN1368" s="139" t="str">
        <f t="shared" si="917"/>
        <v/>
      </c>
      <c r="CP1368" s="41" t="str">
        <f>IF($CM1368="", "", COUNTIF($CM$11:$CM$3035, "&lt;"&amp;$CM1368)+1+COUNTIF($CM$11:$CM1368, $CM1368)-1)</f>
        <v/>
      </c>
    </row>
    <row r="1369" spans="1:94" x14ac:dyDescent="0.25">
      <c r="A1369" s="40"/>
      <c r="B1369" s="82" t="str">
        <f>IF($I1369="", "", IFERROR(INDEX('Job Database'!$AE$11:$AE$3035, MATCH($I1369, 'Job Database'!$X$11:$X$3035, 0)), ""))</f>
        <v/>
      </c>
      <c r="C1369" s="69" t="str">
        <f>IF($I1369="", "", IF(COUNTIF('Job Database'!$X$11:$X$3035, $I1369)=0, $AC$5, $AC$4))</f>
        <v/>
      </c>
      <c r="D1369" s="40"/>
      <c r="E1369" s="85" t="str">
        <f>IF($I1369="", "", IF(IFERROR(INDEX('Job Database'!$M$11:$M$3035, MATCH($I1369, 'Job Database'!$X$11:$X$3035, 0)), "")="", "", IFERROR(INDEX('Job Database'!$M$11:$M$3035, MATCH($I1369, 'Job Database'!$X$11:$X$3035, 0)), "")))</f>
        <v/>
      </c>
      <c r="F1369" s="40"/>
      <c r="G1369" s="88" t="str">
        <f t="shared" si="891"/>
        <v/>
      </c>
      <c r="H1369" s="40"/>
      <c r="I1369" s="24"/>
      <c r="J1369" s="34"/>
      <c r="K1369" s="106"/>
      <c r="L1369" s="79"/>
      <c r="M1369" s="34"/>
      <c r="N1369" s="79"/>
      <c r="O1369" s="31"/>
      <c r="P1369" s="53"/>
      <c r="Q1369" s="40"/>
      <c r="S1369" s="41" t="str">
        <f t="shared" si="879"/>
        <v/>
      </c>
      <c r="T1369" s="41" t="str">
        <f t="shared" si="880"/>
        <v/>
      </c>
      <c r="U1369" s="41" t="str">
        <f t="shared" si="892"/>
        <v/>
      </c>
      <c r="W1369" s="74" t="str">
        <f>IF('Job Database'!$X1369="", "", 'Job Database'!$X1369)</f>
        <v/>
      </c>
      <c r="Y1369" s="41" t="str">
        <f>IF($W1369="", "", IF(COUNTIF($I$11:$I$3035, $W1369)&gt;0, "", MAX($Y$10:$Y1368)+1))</f>
        <v/>
      </c>
      <c r="Z1369" s="41">
        <v>1359</v>
      </c>
      <c r="AA1369" s="58" t="str">
        <f t="shared" si="893"/>
        <v/>
      </c>
      <c r="AC1369" s="41" t="str">
        <f t="shared" si="881"/>
        <v/>
      </c>
      <c r="AE1369" s="41" t="str">
        <f t="shared" si="894"/>
        <v/>
      </c>
      <c r="AJ1369" s="154" t="str">
        <f t="shared" si="895"/>
        <v/>
      </c>
      <c r="AL1369" s="120" t="str">
        <f t="shared" si="896"/>
        <v/>
      </c>
      <c r="AM1369" s="104" t="str">
        <f t="shared" si="897"/>
        <v/>
      </c>
      <c r="AN1369" s="104" t="str">
        <f t="shared" si="898"/>
        <v/>
      </c>
      <c r="AO1369" s="104" t="str">
        <f t="shared" si="882"/>
        <v/>
      </c>
      <c r="AP1369" s="104" t="str">
        <f t="shared" si="883"/>
        <v/>
      </c>
      <c r="AQ1369" s="121" t="str">
        <f t="shared" si="899"/>
        <v/>
      </c>
      <c r="AS1369" s="88" t="str">
        <f t="shared" si="884"/>
        <v/>
      </c>
      <c r="AT1369" s="68" t="str">
        <f t="shared" si="900"/>
        <v/>
      </c>
      <c r="AU1369" s="68" t="str">
        <f t="shared" si="901"/>
        <v/>
      </c>
      <c r="AV1369" s="68" t="str">
        <f t="shared" si="902"/>
        <v/>
      </c>
      <c r="AW1369" s="88" t="str">
        <f t="shared" si="885"/>
        <v/>
      </c>
      <c r="AZ1369" s="88" t="str">
        <f t="shared" si="886"/>
        <v/>
      </c>
      <c r="BA1369" s="68" t="str">
        <f t="shared" si="887"/>
        <v/>
      </c>
      <c r="BB1369" s="68" t="str">
        <f t="shared" si="888"/>
        <v/>
      </c>
      <c r="BC1369" s="68" t="str">
        <f t="shared" si="889"/>
        <v/>
      </c>
      <c r="BD1369" s="69" t="str">
        <f t="shared" si="890"/>
        <v/>
      </c>
      <c r="BE1369" s="69" t="str">
        <f t="shared" si="903"/>
        <v/>
      </c>
      <c r="BT1369" s="138" t="str">
        <f t="shared" ca="1" si="904"/>
        <v/>
      </c>
      <c r="BU1369" s="139" t="str">
        <f t="shared" ca="1" si="905"/>
        <v/>
      </c>
      <c r="BW1369" s="138" t="str">
        <f t="shared" si="906"/>
        <v/>
      </c>
      <c r="BX1369" s="104" t="str">
        <f t="shared" si="907"/>
        <v/>
      </c>
      <c r="BY1369" s="139" t="str">
        <f t="shared" si="908"/>
        <v/>
      </c>
      <c r="CA1369" s="138" t="str">
        <f t="shared" si="909"/>
        <v/>
      </c>
      <c r="CB1369" s="104" t="str">
        <f t="shared" si="910"/>
        <v/>
      </c>
      <c r="CC1369" s="139" t="str">
        <f t="shared" si="911"/>
        <v/>
      </c>
      <c r="CE1369" s="162" t="str">
        <f t="shared" si="912"/>
        <v/>
      </c>
      <c r="CF1369" s="163" t="str">
        <f t="shared" si="913"/>
        <v/>
      </c>
      <c r="CG1369" s="164" t="str">
        <f t="shared" si="914"/>
        <v/>
      </c>
      <c r="CI1369" s="162" t="str">
        <f t="shared" si="915"/>
        <v/>
      </c>
      <c r="CJ1369" s="163" t="str">
        <f t="shared" si="877"/>
        <v/>
      </c>
      <c r="CK1369" s="164" t="str">
        <f t="shared" si="878"/>
        <v/>
      </c>
      <c r="CM1369" s="169" t="str">
        <f t="shared" si="916"/>
        <v/>
      </c>
      <c r="CN1369" s="139" t="str">
        <f t="shared" si="917"/>
        <v/>
      </c>
      <c r="CP1369" s="41" t="str">
        <f>IF($CM1369="", "", COUNTIF($CM$11:$CM$3035, "&lt;"&amp;$CM1369)+1+COUNTIF($CM$11:$CM1369, $CM1369)-1)</f>
        <v/>
      </c>
    </row>
    <row r="1370" spans="1:94" x14ac:dyDescent="0.25">
      <c r="A1370" s="40"/>
      <c r="B1370" s="82" t="str">
        <f>IF($I1370="", "", IFERROR(INDEX('Job Database'!$AE$11:$AE$3035, MATCH($I1370, 'Job Database'!$X$11:$X$3035, 0)), ""))</f>
        <v/>
      </c>
      <c r="C1370" s="69" t="str">
        <f>IF($I1370="", "", IF(COUNTIF('Job Database'!$X$11:$X$3035, $I1370)=0, $AC$5, $AC$4))</f>
        <v/>
      </c>
      <c r="D1370" s="40"/>
      <c r="E1370" s="85" t="str">
        <f>IF($I1370="", "", IF(IFERROR(INDEX('Job Database'!$M$11:$M$3035, MATCH($I1370, 'Job Database'!$X$11:$X$3035, 0)), "")="", "", IFERROR(INDEX('Job Database'!$M$11:$M$3035, MATCH($I1370, 'Job Database'!$X$11:$X$3035, 0)), "")))</f>
        <v/>
      </c>
      <c r="F1370" s="40"/>
      <c r="G1370" s="88" t="str">
        <f t="shared" si="891"/>
        <v/>
      </c>
      <c r="H1370" s="40"/>
      <c r="I1370" s="24"/>
      <c r="J1370" s="34"/>
      <c r="K1370" s="106"/>
      <c r="L1370" s="79"/>
      <c r="M1370" s="34"/>
      <c r="N1370" s="79"/>
      <c r="O1370" s="31"/>
      <c r="P1370" s="53"/>
      <c r="Q1370" s="40"/>
      <c r="S1370" s="41" t="str">
        <f t="shared" si="879"/>
        <v/>
      </c>
      <c r="T1370" s="41" t="str">
        <f t="shared" si="880"/>
        <v/>
      </c>
      <c r="U1370" s="41" t="str">
        <f t="shared" si="892"/>
        <v/>
      </c>
      <c r="W1370" s="74" t="str">
        <f>IF('Job Database'!$X1370="", "", 'Job Database'!$X1370)</f>
        <v/>
      </c>
      <c r="Y1370" s="41" t="str">
        <f>IF($W1370="", "", IF(COUNTIF($I$11:$I$3035, $W1370)&gt;0, "", MAX($Y$10:$Y1369)+1))</f>
        <v/>
      </c>
      <c r="Z1370" s="41">
        <v>1360</v>
      </c>
      <c r="AA1370" s="58" t="str">
        <f t="shared" si="893"/>
        <v/>
      </c>
      <c r="AC1370" s="41" t="str">
        <f t="shared" si="881"/>
        <v/>
      </c>
      <c r="AE1370" s="41" t="str">
        <f t="shared" si="894"/>
        <v/>
      </c>
      <c r="AJ1370" s="154" t="str">
        <f t="shared" si="895"/>
        <v/>
      </c>
      <c r="AL1370" s="120" t="str">
        <f t="shared" si="896"/>
        <v/>
      </c>
      <c r="AM1370" s="104" t="str">
        <f t="shared" si="897"/>
        <v/>
      </c>
      <c r="AN1370" s="104" t="str">
        <f t="shared" si="898"/>
        <v/>
      </c>
      <c r="AO1370" s="104" t="str">
        <f t="shared" si="882"/>
        <v/>
      </c>
      <c r="AP1370" s="104" t="str">
        <f t="shared" si="883"/>
        <v/>
      </c>
      <c r="AQ1370" s="121" t="str">
        <f t="shared" si="899"/>
        <v/>
      </c>
      <c r="AS1370" s="88" t="str">
        <f t="shared" si="884"/>
        <v/>
      </c>
      <c r="AT1370" s="68" t="str">
        <f t="shared" si="900"/>
        <v/>
      </c>
      <c r="AU1370" s="68" t="str">
        <f t="shared" si="901"/>
        <v/>
      </c>
      <c r="AV1370" s="68" t="str">
        <f t="shared" si="902"/>
        <v/>
      </c>
      <c r="AW1370" s="88" t="str">
        <f t="shared" si="885"/>
        <v/>
      </c>
      <c r="AZ1370" s="88" t="str">
        <f t="shared" si="886"/>
        <v/>
      </c>
      <c r="BA1370" s="68" t="str">
        <f t="shared" si="887"/>
        <v/>
      </c>
      <c r="BB1370" s="68" t="str">
        <f t="shared" si="888"/>
        <v/>
      </c>
      <c r="BC1370" s="68" t="str">
        <f t="shared" si="889"/>
        <v/>
      </c>
      <c r="BD1370" s="69" t="str">
        <f t="shared" si="890"/>
        <v/>
      </c>
      <c r="BE1370" s="69" t="str">
        <f t="shared" si="903"/>
        <v/>
      </c>
      <c r="BT1370" s="138" t="str">
        <f t="shared" ca="1" si="904"/>
        <v/>
      </c>
      <c r="BU1370" s="139" t="str">
        <f t="shared" ca="1" si="905"/>
        <v/>
      </c>
      <c r="BW1370" s="138" t="str">
        <f t="shared" si="906"/>
        <v/>
      </c>
      <c r="BX1370" s="104" t="str">
        <f t="shared" si="907"/>
        <v/>
      </c>
      <c r="BY1370" s="139" t="str">
        <f t="shared" si="908"/>
        <v/>
      </c>
      <c r="CA1370" s="138" t="str">
        <f t="shared" si="909"/>
        <v/>
      </c>
      <c r="CB1370" s="104" t="str">
        <f t="shared" si="910"/>
        <v/>
      </c>
      <c r="CC1370" s="139" t="str">
        <f t="shared" si="911"/>
        <v/>
      </c>
      <c r="CE1370" s="162" t="str">
        <f t="shared" si="912"/>
        <v/>
      </c>
      <c r="CF1370" s="163" t="str">
        <f t="shared" si="913"/>
        <v/>
      </c>
      <c r="CG1370" s="164" t="str">
        <f t="shared" si="914"/>
        <v/>
      </c>
      <c r="CI1370" s="162" t="str">
        <f t="shared" si="915"/>
        <v/>
      </c>
      <c r="CJ1370" s="163" t="str">
        <f t="shared" si="877"/>
        <v/>
      </c>
      <c r="CK1370" s="164" t="str">
        <f t="shared" si="878"/>
        <v/>
      </c>
      <c r="CM1370" s="169" t="str">
        <f t="shared" si="916"/>
        <v/>
      </c>
      <c r="CN1370" s="139" t="str">
        <f t="shared" si="917"/>
        <v/>
      </c>
      <c r="CP1370" s="41" t="str">
        <f>IF($CM1370="", "", COUNTIF($CM$11:$CM$3035, "&lt;"&amp;$CM1370)+1+COUNTIF($CM$11:$CM1370, $CM1370)-1)</f>
        <v/>
      </c>
    </row>
    <row r="1371" spans="1:94" x14ac:dyDescent="0.25">
      <c r="A1371" s="40"/>
      <c r="B1371" s="82" t="str">
        <f>IF($I1371="", "", IFERROR(INDEX('Job Database'!$AE$11:$AE$3035, MATCH($I1371, 'Job Database'!$X$11:$X$3035, 0)), ""))</f>
        <v/>
      </c>
      <c r="C1371" s="69" t="str">
        <f>IF($I1371="", "", IF(COUNTIF('Job Database'!$X$11:$X$3035, $I1371)=0, $AC$5, $AC$4))</f>
        <v/>
      </c>
      <c r="D1371" s="40"/>
      <c r="E1371" s="85" t="str">
        <f>IF($I1371="", "", IF(IFERROR(INDEX('Job Database'!$M$11:$M$3035, MATCH($I1371, 'Job Database'!$X$11:$X$3035, 0)), "")="", "", IFERROR(INDEX('Job Database'!$M$11:$M$3035, MATCH($I1371, 'Job Database'!$X$11:$X$3035, 0)), "")))</f>
        <v/>
      </c>
      <c r="F1371" s="40"/>
      <c r="G1371" s="88" t="str">
        <f t="shared" si="891"/>
        <v/>
      </c>
      <c r="H1371" s="40"/>
      <c r="I1371" s="24"/>
      <c r="J1371" s="34"/>
      <c r="K1371" s="106"/>
      <c r="L1371" s="79"/>
      <c r="M1371" s="34"/>
      <c r="N1371" s="79"/>
      <c r="O1371" s="31"/>
      <c r="P1371" s="53"/>
      <c r="Q1371" s="40"/>
      <c r="S1371" s="41" t="str">
        <f t="shared" si="879"/>
        <v/>
      </c>
      <c r="T1371" s="41" t="str">
        <f t="shared" si="880"/>
        <v/>
      </c>
      <c r="U1371" s="41" t="str">
        <f t="shared" si="892"/>
        <v/>
      </c>
      <c r="W1371" s="74" t="str">
        <f>IF('Job Database'!$X1371="", "", 'Job Database'!$X1371)</f>
        <v/>
      </c>
      <c r="Y1371" s="41" t="str">
        <f>IF($W1371="", "", IF(COUNTIF($I$11:$I$3035, $W1371)&gt;0, "", MAX($Y$10:$Y1370)+1))</f>
        <v/>
      </c>
      <c r="Z1371" s="41">
        <v>1361</v>
      </c>
      <c r="AA1371" s="58" t="str">
        <f t="shared" si="893"/>
        <v/>
      </c>
      <c r="AC1371" s="41" t="str">
        <f t="shared" si="881"/>
        <v/>
      </c>
      <c r="AE1371" s="41" t="str">
        <f t="shared" si="894"/>
        <v/>
      </c>
      <c r="AJ1371" s="154" t="str">
        <f t="shared" si="895"/>
        <v/>
      </c>
      <c r="AL1371" s="120" t="str">
        <f t="shared" si="896"/>
        <v/>
      </c>
      <c r="AM1371" s="104" t="str">
        <f t="shared" si="897"/>
        <v/>
      </c>
      <c r="AN1371" s="104" t="str">
        <f t="shared" si="898"/>
        <v/>
      </c>
      <c r="AO1371" s="104" t="str">
        <f t="shared" si="882"/>
        <v/>
      </c>
      <c r="AP1371" s="104" t="str">
        <f t="shared" si="883"/>
        <v/>
      </c>
      <c r="AQ1371" s="121" t="str">
        <f t="shared" si="899"/>
        <v/>
      </c>
      <c r="AS1371" s="88" t="str">
        <f t="shared" si="884"/>
        <v/>
      </c>
      <c r="AT1371" s="68" t="str">
        <f t="shared" si="900"/>
        <v/>
      </c>
      <c r="AU1371" s="68" t="str">
        <f t="shared" si="901"/>
        <v/>
      </c>
      <c r="AV1371" s="68" t="str">
        <f t="shared" si="902"/>
        <v/>
      </c>
      <c r="AW1371" s="88" t="str">
        <f t="shared" si="885"/>
        <v/>
      </c>
      <c r="AZ1371" s="88" t="str">
        <f t="shared" si="886"/>
        <v/>
      </c>
      <c r="BA1371" s="68" t="str">
        <f t="shared" si="887"/>
        <v/>
      </c>
      <c r="BB1371" s="68" t="str">
        <f t="shared" si="888"/>
        <v/>
      </c>
      <c r="BC1371" s="68" t="str">
        <f t="shared" si="889"/>
        <v/>
      </c>
      <c r="BD1371" s="69" t="str">
        <f t="shared" si="890"/>
        <v/>
      </c>
      <c r="BE1371" s="69" t="str">
        <f t="shared" si="903"/>
        <v/>
      </c>
      <c r="BT1371" s="138" t="str">
        <f t="shared" ca="1" si="904"/>
        <v/>
      </c>
      <c r="BU1371" s="139" t="str">
        <f t="shared" ca="1" si="905"/>
        <v/>
      </c>
      <c r="BW1371" s="138" t="str">
        <f t="shared" si="906"/>
        <v/>
      </c>
      <c r="BX1371" s="104" t="str">
        <f t="shared" si="907"/>
        <v/>
      </c>
      <c r="BY1371" s="139" t="str">
        <f t="shared" si="908"/>
        <v/>
      </c>
      <c r="CA1371" s="138" t="str">
        <f t="shared" si="909"/>
        <v/>
      </c>
      <c r="CB1371" s="104" t="str">
        <f t="shared" si="910"/>
        <v/>
      </c>
      <c r="CC1371" s="139" t="str">
        <f t="shared" si="911"/>
        <v/>
      </c>
      <c r="CE1371" s="162" t="str">
        <f t="shared" si="912"/>
        <v/>
      </c>
      <c r="CF1371" s="163" t="str">
        <f t="shared" si="913"/>
        <v/>
      </c>
      <c r="CG1371" s="164" t="str">
        <f t="shared" si="914"/>
        <v/>
      </c>
      <c r="CI1371" s="162" t="str">
        <f t="shared" si="915"/>
        <v/>
      </c>
      <c r="CJ1371" s="163" t="str">
        <f t="shared" ref="CJ1371:CJ1434" si="918">IF(CB1371="", "", M1371)</f>
        <v/>
      </c>
      <c r="CK1371" s="164" t="str">
        <f t="shared" ref="CK1371:CK1434" si="919">IF(CC1371="", "", N1371)</f>
        <v/>
      </c>
      <c r="CM1371" s="169" t="str">
        <f t="shared" si="916"/>
        <v/>
      </c>
      <c r="CN1371" s="139" t="str">
        <f t="shared" si="917"/>
        <v/>
      </c>
      <c r="CP1371" s="41" t="str">
        <f>IF($CM1371="", "", COUNTIF($CM$11:$CM$3035, "&lt;"&amp;$CM1371)+1+COUNTIF($CM$11:$CM1371, $CM1371)-1)</f>
        <v/>
      </c>
    </row>
    <row r="1372" spans="1:94" x14ac:dyDescent="0.25">
      <c r="A1372" s="40"/>
      <c r="B1372" s="82" t="str">
        <f>IF($I1372="", "", IFERROR(INDEX('Job Database'!$AE$11:$AE$3035, MATCH($I1372, 'Job Database'!$X$11:$X$3035, 0)), ""))</f>
        <v/>
      </c>
      <c r="C1372" s="69" t="str">
        <f>IF($I1372="", "", IF(COUNTIF('Job Database'!$X$11:$X$3035, $I1372)=0, $AC$5, $AC$4))</f>
        <v/>
      </c>
      <c r="D1372" s="40"/>
      <c r="E1372" s="85" t="str">
        <f>IF($I1372="", "", IF(IFERROR(INDEX('Job Database'!$M$11:$M$3035, MATCH($I1372, 'Job Database'!$X$11:$X$3035, 0)), "")="", "", IFERROR(INDEX('Job Database'!$M$11:$M$3035, MATCH($I1372, 'Job Database'!$X$11:$X$3035, 0)), "")))</f>
        <v/>
      </c>
      <c r="F1372" s="40"/>
      <c r="G1372" s="88" t="str">
        <f t="shared" si="891"/>
        <v/>
      </c>
      <c r="H1372" s="40"/>
      <c r="I1372" s="24"/>
      <c r="J1372" s="34"/>
      <c r="K1372" s="106"/>
      <c r="L1372" s="79"/>
      <c r="M1372" s="34"/>
      <c r="N1372" s="79"/>
      <c r="O1372" s="31"/>
      <c r="P1372" s="53"/>
      <c r="Q1372" s="40"/>
      <c r="S1372" s="41" t="str">
        <f t="shared" si="879"/>
        <v/>
      </c>
      <c r="T1372" s="41" t="str">
        <f t="shared" si="880"/>
        <v/>
      </c>
      <c r="U1372" s="41" t="str">
        <f t="shared" si="892"/>
        <v/>
      </c>
      <c r="W1372" s="74" t="str">
        <f>IF('Job Database'!$X1372="", "", 'Job Database'!$X1372)</f>
        <v/>
      </c>
      <c r="Y1372" s="41" t="str">
        <f>IF($W1372="", "", IF(COUNTIF($I$11:$I$3035, $W1372)&gt;0, "", MAX($Y$10:$Y1371)+1))</f>
        <v/>
      </c>
      <c r="Z1372" s="41">
        <v>1362</v>
      </c>
      <c r="AA1372" s="58" t="str">
        <f t="shared" si="893"/>
        <v/>
      </c>
      <c r="AC1372" s="41" t="str">
        <f t="shared" si="881"/>
        <v/>
      </c>
      <c r="AE1372" s="41" t="str">
        <f t="shared" si="894"/>
        <v/>
      </c>
      <c r="AJ1372" s="154" t="str">
        <f t="shared" si="895"/>
        <v/>
      </c>
      <c r="AL1372" s="120" t="str">
        <f t="shared" si="896"/>
        <v/>
      </c>
      <c r="AM1372" s="104" t="str">
        <f t="shared" si="897"/>
        <v/>
      </c>
      <c r="AN1372" s="104" t="str">
        <f t="shared" si="898"/>
        <v/>
      </c>
      <c r="AO1372" s="104" t="str">
        <f t="shared" si="882"/>
        <v/>
      </c>
      <c r="AP1372" s="104" t="str">
        <f t="shared" si="883"/>
        <v/>
      </c>
      <c r="AQ1372" s="121" t="str">
        <f t="shared" si="899"/>
        <v/>
      </c>
      <c r="AS1372" s="88" t="str">
        <f t="shared" si="884"/>
        <v/>
      </c>
      <c r="AT1372" s="68" t="str">
        <f t="shared" si="900"/>
        <v/>
      </c>
      <c r="AU1372" s="68" t="str">
        <f t="shared" si="901"/>
        <v/>
      </c>
      <c r="AV1372" s="68" t="str">
        <f t="shared" si="902"/>
        <v/>
      </c>
      <c r="AW1372" s="88" t="str">
        <f t="shared" si="885"/>
        <v/>
      </c>
      <c r="AZ1372" s="88" t="str">
        <f t="shared" si="886"/>
        <v/>
      </c>
      <c r="BA1372" s="68" t="str">
        <f t="shared" si="887"/>
        <v/>
      </c>
      <c r="BB1372" s="68" t="str">
        <f t="shared" si="888"/>
        <v/>
      </c>
      <c r="BC1372" s="68" t="str">
        <f t="shared" si="889"/>
        <v/>
      </c>
      <c r="BD1372" s="69" t="str">
        <f t="shared" si="890"/>
        <v/>
      </c>
      <c r="BE1372" s="69" t="str">
        <f t="shared" si="903"/>
        <v/>
      </c>
      <c r="BT1372" s="138" t="str">
        <f t="shared" ca="1" si="904"/>
        <v/>
      </c>
      <c r="BU1372" s="139" t="str">
        <f t="shared" ca="1" si="905"/>
        <v/>
      </c>
      <c r="BW1372" s="138" t="str">
        <f t="shared" si="906"/>
        <v/>
      </c>
      <c r="BX1372" s="104" t="str">
        <f t="shared" si="907"/>
        <v/>
      </c>
      <c r="BY1372" s="139" t="str">
        <f t="shared" si="908"/>
        <v/>
      </c>
      <c r="CA1372" s="138" t="str">
        <f t="shared" si="909"/>
        <v/>
      </c>
      <c r="CB1372" s="104" t="str">
        <f t="shared" si="910"/>
        <v/>
      </c>
      <c r="CC1372" s="139" t="str">
        <f t="shared" si="911"/>
        <v/>
      </c>
      <c r="CE1372" s="162" t="str">
        <f t="shared" si="912"/>
        <v/>
      </c>
      <c r="CF1372" s="163" t="str">
        <f t="shared" si="913"/>
        <v/>
      </c>
      <c r="CG1372" s="164" t="str">
        <f t="shared" si="914"/>
        <v/>
      </c>
      <c r="CI1372" s="162" t="str">
        <f t="shared" si="915"/>
        <v/>
      </c>
      <c r="CJ1372" s="163" t="str">
        <f t="shared" si="918"/>
        <v/>
      </c>
      <c r="CK1372" s="164" t="str">
        <f t="shared" si="919"/>
        <v/>
      </c>
      <c r="CM1372" s="169" t="str">
        <f t="shared" si="916"/>
        <v/>
      </c>
      <c r="CN1372" s="139" t="str">
        <f t="shared" si="917"/>
        <v/>
      </c>
      <c r="CP1372" s="41" t="str">
        <f>IF($CM1372="", "", COUNTIF($CM$11:$CM$3035, "&lt;"&amp;$CM1372)+1+COUNTIF($CM$11:$CM1372, $CM1372)-1)</f>
        <v/>
      </c>
    </row>
    <row r="1373" spans="1:94" x14ac:dyDescent="0.25">
      <c r="A1373" s="40"/>
      <c r="B1373" s="82" t="str">
        <f>IF($I1373="", "", IFERROR(INDEX('Job Database'!$AE$11:$AE$3035, MATCH($I1373, 'Job Database'!$X$11:$X$3035, 0)), ""))</f>
        <v/>
      </c>
      <c r="C1373" s="69" t="str">
        <f>IF($I1373="", "", IF(COUNTIF('Job Database'!$X$11:$X$3035, $I1373)=0, $AC$5, $AC$4))</f>
        <v/>
      </c>
      <c r="D1373" s="40"/>
      <c r="E1373" s="85" t="str">
        <f>IF($I1373="", "", IF(IFERROR(INDEX('Job Database'!$M$11:$M$3035, MATCH($I1373, 'Job Database'!$X$11:$X$3035, 0)), "")="", "", IFERROR(INDEX('Job Database'!$M$11:$M$3035, MATCH($I1373, 'Job Database'!$X$11:$X$3035, 0)), "")))</f>
        <v/>
      </c>
      <c r="F1373" s="40"/>
      <c r="G1373" s="88" t="str">
        <f t="shared" si="891"/>
        <v/>
      </c>
      <c r="H1373" s="40"/>
      <c r="I1373" s="24"/>
      <c r="J1373" s="34"/>
      <c r="K1373" s="106"/>
      <c r="L1373" s="79"/>
      <c r="M1373" s="34"/>
      <c r="N1373" s="79"/>
      <c r="O1373" s="31"/>
      <c r="P1373" s="53"/>
      <c r="Q1373" s="40"/>
      <c r="S1373" s="41" t="str">
        <f t="shared" si="879"/>
        <v/>
      </c>
      <c r="T1373" s="41" t="str">
        <f t="shared" si="880"/>
        <v/>
      </c>
      <c r="U1373" s="41" t="str">
        <f t="shared" si="892"/>
        <v/>
      </c>
      <c r="W1373" s="74" t="str">
        <f>IF('Job Database'!$X1373="", "", 'Job Database'!$X1373)</f>
        <v/>
      </c>
      <c r="Y1373" s="41" t="str">
        <f>IF($W1373="", "", IF(COUNTIF($I$11:$I$3035, $W1373)&gt;0, "", MAX($Y$10:$Y1372)+1))</f>
        <v/>
      </c>
      <c r="Z1373" s="41">
        <v>1363</v>
      </c>
      <c r="AA1373" s="58" t="str">
        <f t="shared" si="893"/>
        <v/>
      </c>
      <c r="AC1373" s="41" t="str">
        <f t="shared" si="881"/>
        <v/>
      </c>
      <c r="AE1373" s="41" t="str">
        <f t="shared" si="894"/>
        <v/>
      </c>
      <c r="AJ1373" s="154" t="str">
        <f t="shared" si="895"/>
        <v/>
      </c>
      <c r="AL1373" s="120" t="str">
        <f t="shared" si="896"/>
        <v/>
      </c>
      <c r="AM1373" s="104" t="str">
        <f t="shared" si="897"/>
        <v/>
      </c>
      <c r="AN1373" s="104" t="str">
        <f t="shared" si="898"/>
        <v/>
      </c>
      <c r="AO1373" s="104" t="str">
        <f t="shared" si="882"/>
        <v/>
      </c>
      <c r="AP1373" s="104" t="str">
        <f t="shared" si="883"/>
        <v/>
      </c>
      <c r="AQ1373" s="121" t="str">
        <f t="shared" si="899"/>
        <v/>
      </c>
      <c r="AS1373" s="88" t="str">
        <f t="shared" si="884"/>
        <v/>
      </c>
      <c r="AT1373" s="68" t="str">
        <f t="shared" si="900"/>
        <v/>
      </c>
      <c r="AU1373" s="68" t="str">
        <f t="shared" si="901"/>
        <v/>
      </c>
      <c r="AV1373" s="68" t="str">
        <f t="shared" si="902"/>
        <v/>
      </c>
      <c r="AW1373" s="88" t="str">
        <f t="shared" si="885"/>
        <v/>
      </c>
      <c r="AZ1373" s="88" t="str">
        <f t="shared" si="886"/>
        <v/>
      </c>
      <c r="BA1373" s="68" t="str">
        <f t="shared" si="887"/>
        <v/>
      </c>
      <c r="BB1373" s="68" t="str">
        <f t="shared" si="888"/>
        <v/>
      </c>
      <c r="BC1373" s="68" t="str">
        <f t="shared" si="889"/>
        <v/>
      </c>
      <c r="BD1373" s="69" t="str">
        <f t="shared" si="890"/>
        <v/>
      </c>
      <c r="BE1373" s="69" t="str">
        <f t="shared" si="903"/>
        <v/>
      </c>
      <c r="BT1373" s="138" t="str">
        <f t="shared" ca="1" si="904"/>
        <v/>
      </c>
      <c r="BU1373" s="139" t="str">
        <f t="shared" ca="1" si="905"/>
        <v/>
      </c>
      <c r="BW1373" s="138" t="str">
        <f t="shared" si="906"/>
        <v/>
      </c>
      <c r="BX1373" s="104" t="str">
        <f t="shared" si="907"/>
        <v/>
      </c>
      <c r="BY1373" s="139" t="str">
        <f t="shared" si="908"/>
        <v/>
      </c>
      <c r="CA1373" s="138" t="str">
        <f t="shared" si="909"/>
        <v/>
      </c>
      <c r="CB1373" s="104" t="str">
        <f t="shared" si="910"/>
        <v/>
      </c>
      <c r="CC1373" s="139" t="str">
        <f t="shared" si="911"/>
        <v/>
      </c>
      <c r="CE1373" s="162" t="str">
        <f t="shared" si="912"/>
        <v/>
      </c>
      <c r="CF1373" s="163" t="str">
        <f t="shared" si="913"/>
        <v/>
      </c>
      <c r="CG1373" s="164" t="str">
        <f t="shared" si="914"/>
        <v/>
      </c>
      <c r="CI1373" s="162" t="str">
        <f t="shared" si="915"/>
        <v/>
      </c>
      <c r="CJ1373" s="163" t="str">
        <f t="shared" si="918"/>
        <v/>
      </c>
      <c r="CK1373" s="164" t="str">
        <f t="shared" si="919"/>
        <v/>
      </c>
      <c r="CM1373" s="169" t="str">
        <f t="shared" si="916"/>
        <v/>
      </c>
      <c r="CN1373" s="139" t="str">
        <f t="shared" si="917"/>
        <v/>
      </c>
      <c r="CP1373" s="41" t="str">
        <f>IF($CM1373="", "", COUNTIF($CM$11:$CM$3035, "&lt;"&amp;$CM1373)+1+COUNTIF($CM$11:$CM1373, $CM1373)-1)</f>
        <v/>
      </c>
    </row>
    <row r="1374" spans="1:94" x14ac:dyDescent="0.25">
      <c r="A1374" s="40"/>
      <c r="B1374" s="82" t="str">
        <f>IF($I1374="", "", IFERROR(INDEX('Job Database'!$AE$11:$AE$3035, MATCH($I1374, 'Job Database'!$X$11:$X$3035, 0)), ""))</f>
        <v/>
      </c>
      <c r="C1374" s="69" t="str">
        <f>IF($I1374="", "", IF(COUNTIF('Job Database'!$X$11:$X$3035, $I1374)=0, $AC$5, $AC$4))</f>
        <v/>
      </c>
      <c r="D1374" s="40"/>
      <c r="E1374" s="85" t="str">
        <f>IF($I1374="", "", IF(IFERROR(INDEX('Job Database'!$M$11:$M$3035, MATCH($I1374, 'Job Database'!$X$11:$X$3035, 0)), "")="", "", IFERROR(INDEX('Job Database'!$M$11:$M$3035, MATCH($I1374, 'Job Database'!$X$11:$X$3035, 0)), "")))</f>
        <v/>
      </c>
      <c r="F1374" s="40"/>
      <c r="G1374" s="88" t="str">
        <f t="shared" si="891"/>
        <v/>
      </c>
      <c r="H1374" s="40"/>
      <c r="I1374" s="24"/>
      <c r="J1374" s="34"/>
      <c r="K1374" s="106"/>
      <c r="L1374" s="79"/>
      <c r="M1374" s="34"/>
      <c r="N1374" s="79"/>
      <c r="O1374" s="31"/>
      <c r="P1374" s="53"/>
      <c r="Q1374" s="40"/>
      <c r="S1374" s="41" t="str">
        <f t="shared" si="879"/>
        <v/>
      </c>
      <c r="T1374" s="41" t="str">
        <f t="shared" si="880"/>
        <v/>
      </c>
      <c r="U1374" s="41" t="str">
        <f t="shared" si="892"/>
        <v/>
      </c>
      <c r="W1374" s="74" t="str">
        <f>IF('Job Database'!$X1374="", "", 'Job Database'!$X1374)</f>
        <v/>
      </c>
      <c r="Y1374" s="41" t="str">
        <f>IF($W1374="", "", IF(COUNTIF($I$11:$I$3035, $W1374)&gt;0, "", MAX($Y$10:$Y1373)+1))</f>
        <v/>
      </c>
      <c r="Z1374" s="41">
        <v>1364</v>
      </c>
      <c r="AA1374" s="58" t="str">
        <f t="shared" si="893"/>
        <v/>
      </c>
      <c r="AC1374" s="41" t="str">
        <f t="shared" si="881"/>
        <v/>
      </c>
      <c r="AE1374" s="41" t="str">
        <f t="shared" si="894"/>
        <v/>
      </c>
      <c r="AJ1374" s="154" t="str">
        <f t="shared" si="895"/>
        <v/>
      </c>
      <c r="AL1374" s="120" t="str">
        <f t="shared" si="896"/>
        <v/>
      </c>
      <c r="AM1374" s="104" t="str">
        <f t="shared" si="897"/>
        <v/>
      </c>
      <c r="AN1374" s="104" t="str">
        <f t="shared" si="898"/>
        <v/>
      </c>
      <c r="AO1374" s="104" t="str">
        <f t="shared" si="882"/>
        <v/>
      </c>
      <c r="AP1374" s="104" t="str">
        <f t="shared" si="883"/>
        <v/>
      </c>
      <c r="AQ1374" s="121" t="str">
        <f t="shared" si="899"/>
        <v/>
      </c>
      <c r="AS1374" s="88" t="str">
        <f t="shared" si="884"/>
        <v/>
      </c>
      <c r="AT1374" s="68" t="str">
        <f t="shared" si="900"/>
        <v/>
      </c>
      <c r="AU1374" s="68" t="str">
        <f t="shared" si="901"/>
        <v/>
      </c>
      <c r="AV1374" s="68" t="str">
        <f t="shared" si="902"/>
        <v/>
      </c>
      <c r="AW1374" s="88" t="str">
        <f t="shared" si="885"/>
        <v/>
      </c>
      <c r="AZ1374" s="88" t="str">
        <f t="shared" si="886"/>
        <v/>
      </c>
      <c r="BA1374" s="68" t="str">
        <f t="shared" si="887"/>
        <v/>
      </c>
      <c r="BB1374" s="68" t="str">
        <f t="shared" si="888"/>
        <v/>
      </c>
      <c r="BC1374" s="68" t="str">
        <f t="shared" si="889"/>
        <v/>
      </c>
      <c r="BD1374" s="69" t="str">
        <f t="shared" si="890"/>
        <v/>
      </c>
      <c r="BE1374" s="69" t="str">
        <f t="shared" si="903"/>
        <v/>
      </c>
      <c r="BT1374" s="138" t="str">
        <f t="shared" ca="1" si="904"/>
        <v/>
      </c>
      <c r="BU1374" s="139" t="str">
        <f t="shared" ca="1" si="905"/>
        <v/>
      </c>
      <c r="BW1374" s="138" t="str">
        <f t="shared" si="906"/>
        <v/>
      </c>
      <c r="BX1374" s="104" t="str">
        <f t="shared" si="907"/>
        <v/>
      </c>
      <c r="BY1374" s="139" t="str">
        <f t="shared" si="908"/>
        <v/>
      </c>
      <c r="CA1374" s="138" t="str">
        <f t="shared" si="909"/>
        <v/>
      </c>
      <c r="CB1374" s="104" t="str">
        <f t="shared" si="910"/>
        <v/>
      </c>
      <c r="CC1374" s="139" t="str">
        <f t="shared" si="911"/>
        <v/>
      </c>
      <c r="CE1374" s="162" t="str">
        <f t="shared" si="912"/>
        <v/>
      </c>
      <c r="CF1374" s="163" t="str">
        <f t="shared" si="913"/>
        <v/>
      </c>
      <c r="CG1374" s="164" t="str">
        <f t="shared" si="914"/>
        <v/>
      </c>
      <c r="CI1374" s="162" t="str">
        <f t="shared" si="915"/>
        <v/>
      </c>
      <c r="CJ1374" s="163" t="str">
        <f t="shared" si="918"/>
        <v/>
      </c>
      <c r="CK1374" s="164" t="str">
        <f t="shared" si="919"/>
        <v/>
      </c>
      <c r="CM1374" s="169" t="str">
        <f t="shared" si="916"/>
        <v/>
      </c>
      <c r="CN1374" s="139" t="str">
        <f t="shared" si="917"/>
        <v/>
      </c>
      <c r="CP1374" s="41" t="str">
        <f>IF($CM1374="", "", COUNTIF($CM$11:$CM$3035, "&lt;"&amp;$CM1374)+1+COUNTIF($CM$11:$CM1374, $CM1374)-1)</f>
        <v/>
      </c>
    </row>
    <row r="1375" spans="1:94" x14ac:dyDescent="0.25">
      <c r="A1375" s="40"/>
      <c r="B1375" s="82" t="str">
        <f>IF($I1375="", "", IFERROR(INDEX('Job Database'!$AE$11:$AE$3035, MATCH($I1375, 'Job Database'!$X$11:$X$3035, 0)), ""))</f>
        <v/>
      </c>
      <c r="C1375" s="69" t="str">
        <f>IF($I1375="", "", IF(COUNTIF('Job Database'!$X$11:$X$3035, $I1375)=0, $AC$5, $AC$4))</f>
        <v/>
      </c>
      <c r="D1375" s="40"/>
      <c r="E1375" s="85" t="str">
        <f>IF($I1375="", "", IF(IFERROR(INDEX('Job Database'!$M$11:$M$3035, MATCH($I1375, 'Job Database'!$X$11:$X$3035, 0)), "")="", "", IFERROR(INDEX('Job Database'!$M$11:$M$3035, MATCH($I1375, 'Job Database'!$X$11:$X$3035, 0)), "")))</f>
        <v/>
      </c>
      <c r="F1375" s="40"/>
      <c r="G1375" s="88" t="str">
        <f t="shared" si="891"/>
        <v/>
      </c>
      <c r="H1375" s="40"/>
      <c r="I1375" s="24"/>
      <c r="J1375" s="34"/>
      <c r="K1375" s="106"/>
      <c r="L1375" s="79"/>
      <c r="M1375" s="34"/>
      <c r="N1375" s="79"/>
      <c r="O1375" s="31"/>
      <c r="P1375" s="53"/>
      <c r="Q1375" s="40"/>
      <c r="S1375" s="41" t="str">
        <f t="shared" si="879"/>
        <v/>
      </c>
      <c r="T1375" s="41" t="str">
        <f t="shared" si="880"/>
        <v/>
      </c>
      <c r="U1375" s="41" t="str">
        <f t="shared" si="892"/>
        <v/>
      </c>
      <c r="W1375" s="74" t="str">
        <f>IF('Job Database'!$X1375="", "", 'Job Database'!$X1375)</f>
        <v/>
      </c>
      <c r="Y1375" s="41" t="str">
        <f>IF($W1375="", "", IF(COUNTIF($I$11:$I$3035, $W1375)&gt;0, "", MAX($Y$10:$Y1374)+1))</f>
        <v/>
      </c>
      <c r="Z1375" s="41">
        <v>1365</v>
      </c>
      <c r="AA1375" s="58" t="str">
        <f t="shared" si="893"/>
        <v/>
      </c>
      <c r="AC1375" s="41" t="str">
        <f t="shared" si="881"/>
        <v/>
      </c>
      <c r="AE1375" s="41" t="str">
        <f t="shared" si="894"/>
        <v/>
      </c>
      <c r="AJ1375" s="154" t="str">
        <f t="shared" si="895"/>
        <v/>
      </c>
      <c r="AL1375" s="120" t="str">
        <f t="shared" si="896"/>
        <v/>
      </c>
      <c r="AM1375" s="104" t="str">
        <f t="shared" si="897"/>
        <v/>
      </c>
      <c r="AN1375" s="104" t="str">
        <f t="shared" si="898"/>
        <v/>
      </c>
      <c r="AO1375" s="104" t="str">
        <f t="shared" si="882"/>
        <v/>
      </c>
      <c r="AP1375" s="104" t="str">
        <f t="shared" si="883"/>
        <v/>
      </c>
      <c r="AQ1375" s="121" t="str">
        <f t="shared" si="899"/>
        <v/>
      </c>
      <c r="AS1375" s="88" t="str">
        <f t="shared" si="884"/>
        <v/>
      </c>
      <c r="AT1375" s="68" t="str">
        <f t="shared" si="900"/>
        <v/>
      </c>
      <c r="AU1375" s="68" t="str">
        <f t="shared" si="901"/>
        <v/>
      </c>
      <c r="AV1375" s="68" t="str">
        <f t="shared" si="902"/>
        <v/>
      </c>
      <c r="AW1375" s="88" t="str">
        <f t="shared" si="885"/>
        <v/>
      </c>
      <c r="AZ1375" s="88" t="str">
        <f t="shared" si="886"/>
        <v/>
      </c>
      <c r="BA1375" s="68" t="str">
        <f t="shared" si="887"/>
        <v/>
      </c>
      <c r="BB1375" s="68" t="str">
        <f t="shared" si="888"/>
        <v/>
      </c>
      <c r="BC1375" s="68" t="str">
        <f t="shared" si="889"/>
        <v/>
      </c>
      <c r="BD1375" s="69" t="str">
        <f t="shared" si="890"/>
        <v/>
      </c>
      <c r="BE1375" s="69" t="str">
        <f t="shared" si="903"/>
        <v/>
      </c>
      <c r="BT1375" s="138" t="str">
        <f t="shared" ca="1" si="904"/>
        <v/>
      </c>
      <c r="BU1375" s="139" t="str">
        <f t="shared" ca="1" si="905"/>
        <v/>
      </c>
      <c r="BW1375" s="138" t="str">
        <f t="shared" si="906"/>
        <v/>
      </c>
      <c r="BX1375" s="104" t="str">
        <f t="shared" si="907"/>
        <v/>
      </c>
      <c r="BY1375" s="139" t="str">
        <f t="shared" si="908"/>
        <v/>
      </c>
      <c r="CA1375" s="138" t="str">
        <f t="shared" si="909"/>
        <v/>
      </c>
      <c r="CB1375" s="104" t="str">
        <f t="shared" si="910"/>
        <v/>
      </c>
      <c r="CC1375" s="139" t="str">
        <f t="shared" si="911"/>
        <v/>
      </c>
      <c r="CE1375" s="162" t="str">
        <f t="shared" si="912"/>
        <v/>
      </c>
      <c r="CF1375" s="163" t="str">
        <f t="shared" si="913"/>
        <v/>
      </c>
      <c r="CG1375" s="164" t="str">
        <f t="shared" si="914"/>
        <v/>
      </c>
      <c r="CI1375" s="162" t="str">
        <f t="shared" si="915"/>
        <v/>
      </c>
      <c r="CJ1375" s="163" t="str">
        <f t="shared" si="918"/>
        <v/>
      </c>
      <c r="CK1375" s="164" t="str">
        <f t="shared" si="919"/>
        <v/>
      </c>
      <c r="CM1375" s="169" t="str">
        <f t="shared" si="916"/>
        <v/>
      </c>
      <c r="CN1375" s="139" t="str">
        <f t="shared" si="917"/>
        <v/>
      </c>
      <c r="CP1375" s="41" t="str">
        <f>IF($CM1375="", "", COUNTIF($CM$11:$CM$3035, "&lt;"&amp;$CM1375)+1+COUNTIF($CM$11:$CM1375, $CM1375)-1)</f>
        <v/>
      </c>
    </row>
    <row r="1376" spans="1:94" x14ac:dyDescent="0.25">
      <c r="A1376" s="40"/>
      <c r="B1376" s="82" t="str">
        <f>IF($I1376="", "", IFERROR(INDEX('Job Database'!$AE$11:$AE$3035, MATCH($I1376, 'Job Database'!$X$11:$X$3035, 0)), ""))</f>
        <v/>
      </c>
      <c r="C1376" s="69" t="str">
        <f>IF($I1376="", "", IF(COUNTIF('Job Database'!$X$11:$X$3035, $I1376)=0, $AC$5, $AC$4))</f>
        <v/>
      </c>
      <c r="D1376" s="40"/>
      <c r="E1376" s="85" t="str">
        <f>IF($I1376="", "", IF(IFERROR(INDEX('Job Database'!$M$11:$M$3035, MATCH($I1376, 'Job Database'!$X$11:$X$3035, 0)), "")="", "", IFERROR(INDEX('Job Database'!$M$11:$M$3035, MATCH($I1376, 'Job Database'!$X$11:$X$3035, 0)), "")))</f>
        <v/>
      </c>
      <c r="F1376" s="40"/>
      <c r="G1376" s="88" t="str">
        <f t="shared" si="891"/>
        <v/>
      </c>
      <c r="H1376" s="40"/>
      <c r="I1376" s="24"/>
      <c r="J1376" s="34"/>
      <c r="K1376" s="106"/>
      <c r="L1376" s="79"/>
      <c r="M1376" s="34"/>
      <c r="N1376" s="79"/>
      <c r="O1376" s="31"/>
      <c r="P1376" s="53"/>
      <c r="Q1376" s="40"/>
      <c r="S1376" s="41" t="str">
        <f t="shared" si="879"/>
        <v/>
      </c>
      <c r="T1376" s="41" t="str">
        <f t="shared" si="880"/>
        <v/>
      </c>
      <c r="U1376" s="41" t="str">
        <f t="shared" si="892"/>
        <v/>
      </c>
      <c r="W1376" s="74" t="str">
        <f>IF('Job Database'!$X1376="", "", 'Job Database'!$X1376)</f>
        <v/>
      </c>
      <c r="Y1376" s="41" t="str">
        <f>IF($W1376="", "", IF(COUNTIF($I$11:$I$3035, $W1376)&gt;0, "", MAX($Y$10:$Y1375)+1))</f>
        <v/>
      </c>
      <c r="Z1376" s="41">
        <v>1366</v>
      </c>
      <c r="AA1376" s="58" t="str">
        <f t="shared" si="893"/>
        <v/>
      </c>
      <c r="AC1376" s="41" t="str">
        <f t="shared" si="881"/>
        <v/>
      </c>
      <c r="AE1376" s="41" t="str">
        <f t="shared" si="894"/>
        <v/>
      </c>
      <c r="AJ1376" s="154" t="str">
        <f t="shared" si="895"/>
        <v/>
      </c>
      <c r="AL1376" s="120" t="str">
        <f t="shared" si="896"/>
        <v/>
      </c>
      <c r="AM1376" s="104" t="str">
        <f t="shared" si="897"/>
        <v/>
      </c>
      <c r="AN1376" s="104" t="str">
        <f t="shared" si="898"/>
        <v/>
      </c>
      <c r="AO1376" s="104" t="str">
        <f t="shared" si="882"/>
        <v/>
      </c>
      <c r="AP1376" s="104" t="str">
        <f t="shared" si="883"/>
        <v/>
      </c>
      <c r="AQ1376" s="121" t="str">
        <f t="shared" si="899"/>
        <v/>
      </c>
      <c r="AS1376" s="88" t="str">
        <f t="shared" si="884"/>
        <v/>
      </c>
      <c r="AT1376" s="68" t="str">
        <f t="shared" si="900"/>
        <v/>
      </c>
      <c r="AU1376" s="68" t="str">
        <f t="shared" si="901"/>
        <v/>
      </c>
      <c r="AV1376" s="68" t="str">
        <f t="shared" si="902"/>
        <v/>
      </c>
      <c r="AW1376" s="88" t="str">
        <f t="shared" si="885"/>
        <v/>
      </c>
      <c r="AZ1376" s="88" t="str">
        <f t="shared" si="886"/>
        <v/>
      </c>
      <c r="BA1376" s="68" t="str">
        <f t="shared" si="887"/>
        <v/>
      </c>
      <c r="BB1376" s="68" t="str">
        <f t="shared" si="888"/>
        <v/>
      </c>
      <c r="BC1376" s="68" t="str">
        <f t="shared" si="889"/>
        <v/>
      </c>
      <c r="BD1376" s="69" t="str">
        <f t="shared" si="890"/>
        <v/>
      </c>
      <c r="BE1376" s="69" t="str">
        <f t="shared" si="903"/>
        <v/>
      </c>
      <c r="BT1376" s="138" t="str">
        <f t="shared" ca="1" si="904"/>
        <v/>
      </c>
      <c r="BU1376" s="139" t="str">
        <f t="shared" ca="1" si="905"/>
        <v/>
      </c>
      <c r="BW1376" s="138" t="str">
        <f t="shared" si="906"/>
        <v/>
      </c>
      <c r="BX1376" s="104" t="str">
        <f t="shared" si="907"/>
        <v/>
      </c>
      <c r="BY1376" s="139" t="str">
        <f t="shared" si="908"/>
        <v/>
      </c>
      <c r="CA1376" s="138" t="str">
        <f t="shared" si="909"/>
        <v/>
      </c>
      <c r="CB1376" s="104" t="str">
        <f t="shared" si="910"/>
        <v/>
      </c>
      <c r="CC1376" s="139" t="str">
        <f t="shared" si="911"/>
        <v/>
      </c>
      <c r="CE1376" s="162" t="str">
        <f t="shared" si="912"/>
        <v/>
      </c>
      <c r="CF1376" s="163" t="str">
        <f t="shared" si="913"/>
        <v/>
      </c>
      <c r="CG1376" s="164" t="str">
        <f t="shared" si="914"/>
        <v/>
      </c>
      <c r="CI1376" s="162" t="str">
        <f t="shared" si="915"/>
        <v/>
      </c>
      <c r="CJ1376" s="163" t="str">
        <f t="shared" si="918"/>
        <v/>
      </c>
      <c r="CK1376" s="164" t="str">
        <f t="shared" si="919"/>
        <v/>
      </c>
      <c r="CM1376" s="169" t="str">
        <f t="shared" si="916"/>
        <v/>
      </c>
      <c r="CN1376" s="139" t="str">
        <f t="shared" si="917"/>
        <v/>
      </c>
      <c r="CP1376" s="41" t="str">
        <f>IF($CM1376="", "", COUNTIF($CM$11:$CM$3035, "&lt;"&amp;$CM1376)+1+COUNTIF($CM$11:$CM1376, $CM1376)-1)</f>
        <v/>
      </c>
    </row>
    <row r="1377" spans="1:94" x14ac:dyDescent="0.25">
      <c r="A1377" s="40"/>
      <c r="B1377" s="82" t="str">
        <f>IF($I1377="", "", IFERROR(INDEX('Job Database'!$AE$11:$AE$3035, MATCH($I1377, 'Job Database'!$X$11:$X$3035, 0)), ""))</f>
        <v/>
      </c>
      <c r="C1377" s="69" t="str">
        <f>IF($I1377="", "", IF(COUNTIF('Job Database'!$X$11:$X$3035, $I1377)=0, $AC$5, $AC$4))</f>
        <v/>
      </c>
      <c r="D1377" s="40"/>
      <c r="E1377" s="85" t="str">
        <f>IF($I1377="", "", IF(IFERROR(INDEX('Job Database'!$M$11:$M$3035, MATCH($I1377, 'Job Database'!$X$11:$X$3035, 0)), "")="", "", IFERROR(INDEX('Job Database'!$M$11:$M$3035, MATCH($I1377, 'Job Database'!$X$11:$X$3035, 0)), "")))</f>
        <v/>
      </c>
      <c r="F1377" s="40"/>
      <c r="G1377" s="88" t="str">
        <f t="shared" si="891"/>
        <v/>
      </c>
      <c r="H1377" s="40"/>
      <c r="I1377" s="24"/>
      <c r="J1377" s="34"/>
      <c r="K1377" s="106"/>
      <c r="L1377" s="79"/>
      <c r="M1377" s="34"/>
      <c r="N1377" s="79"/>
      <c r="O1377" s="31"/>
      <c r="P1377" s="53"/>
      <c r="Q1377" s="40"/>
      <c r="S1377" s="41" t="str">
        <f t="shared" si="879"/>
        <v/>
      </c>
      <c r="T1377" s="41" t="str">
        <f t="shared" si="880"/>
        <v/>
      </c>
      <c r="U1377" s="41" t="str">
        <f t="shared" si="892"/>
        <v/>
      </c>
      <c r="W1377" s="74" t="str">
        <f>IF('Job Database'!$X1377="", "", 'Job Database'!$X1377)</f>
        <v/>
      </c>
      <c r="Y1377" s="41" t="str">
        <f>IF($W1377="", "", IF(COUNTIF($I$11:$I$3035, $W1377)&gt;0, "", MAX($Y$10:$Y1376)+1))</f>
        <v/>
      </c>
      <c r="Z1377" s="41">
        <v>1367</v>
      </c>
      <c r="AA1377" s="58" t="str">
        <f t="shared" si="893"/>
        <v/>
      </c>
      <c r="AC1377" s="41" t="str">
        <f t="shared" si="881"/>
        <v/>
      </c>
      <c r="AE1377" s="41" t="str">
        <f t="shared" si="894"/>
        <v/>
      </c>
      <c r="AJ1377" s="154" t="str">
        <f t="shared" si="895"/>
        <v/>
      </c>
      <c r="AL1377" s="120" t="str">
        <f t="shared" si="896"/>
        <v/>
      </c>
      <c r="AM1377" s="104" t="str">
        <f t="shared" si="897"/>
        <v/>
      </c>
      <c r="AN1377" s="104" t="str">
        <f t="shared" si="898"/>
        <v/>
      </c>
      <c r="AO1377" s="104" t="str">
        <f t="shared" si="882"/>
        <v/>
      </c>
      <c r="AP1377" s="104" t="str">
        <f t="shared" si="883"/>
        <v/>
      </c>
      <c r="AQ1377" s="121" t="str">
        <f t="shared" si="899"/>
        <v/>
      </c>
      <c r="AS1377" s="88" t="str">
        <f t="shared" si="884"/>
        <v/>
      </c>
      <c r="AT1377" s="68" t="str">
        <f t="shared" si="900"/>
        <v/>
      </c>
      <c r="AU1377" s="68" t="str">
        <f t="shared" si="901"/>
        <v/>
      </c>
      <c r="AV1377" s="68" t="str">
        <f t="shared" si="902"/>
        <v/>
      </c>
      <c r="AW1377" s="88" t="str">
        <f t="shared" si="885"/>
        <v/>
      </c>
      <c r="AZ1377" s="88" t="str">
        <f t="shared" si="886"/>
        <v/>
      </c>
      <c r="BA1377" s="68" t="str">
        <f t="shared" si="887"/>
        <v/>
      </c>
      <c r="BB1377" s="68" t="str">
        <f t="shared" si="888"/>
        <v/>
      </c>
      <c r="BC1377" s="68" t="str">
        <f t="shared" si="889"/>
        <v/>
      </c>
      <c r="BD1377" s="69" t="str">
        <f t="shared" si="890"/>
        <v/>
      </c>
      <c r="BE1377" s="69" t="str">
        <f t="shared" si="903"/>
        <v/>
      </c>
      <c r="BT1377" s="138" t="str">
        <f t="shared" ca="1" si="904"/>
        <v/>
      </c>
      <c r="BU1377" s="139" t="str">
        <f t="shared" ca="1" si="905"/>
        <v/>
      </c>
      <c r="BW1377" s="138" t="str">
        <f t="shared" si="906"/>
        <v/>
      </c>
      <c r="BX1377" s="104" t="str">
        <f t="shared" si="907"/>
        <v/>
      </c>
      <c r="BY1377" s="139" t="str">
        <f t="shared" si="908"/>
        <v/>
      </c>
      <c r="CA1377" s="138" t="str">
        <f t="shared" si="909"/>
        <v/>
      </c>
      <c r="CB1377" s="104" t="str">
        <f t="shared" si="910"/>
        <v/>
      </c>
      <c r="CC1377" s="139" t="str">
        <f t="shared" si="911"/>
        <v/>
      </c>
      <c r="CE1377" s="162" t="str">
        <f t="shared" si="912"/>
        <v/>
      </c>
      <c r="CF1377" s="163" t="str">
        <f t="shared" si="913"/>
        <v/>
      </c>
      <c r="CG1377" s="164" t="str">
        <f t="shared" si="914"/>
        <v/>
      </c>
      <c r="CI1377" s="162" t="str">
        <f t="shared" si="915"/>
        <v/>
      </c>
      <c r="CJ1377" s="163" t="str">
        <f t="shared" si="918"/>
        <v/>
      </c>
      <c r="CK1377" s="164" t="str">
        <f t="shared" si="919"/>
        <v/>
      </c>
      <c r="CM1377" s="169" t="str">
        <f t="shared" si="916"/>
        <v/>
      </c>
      <c r="CN1377" s="139" t="str">
        <f t="shared" si="917"/>
        <v/>
      </c>
      <c r="CP1377" s="41" t="str">
        <f>IF($CM1377="", "", COUNTIF($CM$11:$CM$3035, "&lt;"&amp;$CM1377)+1+COUNTIF($CM$11:$CM1377, $CM1377)-1)</f>
        <v/>
      </c>
    </row>
    <row r="1378" spans="1:94" x14ac:dyDescent="0.25">
      <c r="A1378" s="40"/>
      <c r="B1378" s="82" t="str">
        <f>IF($I1378="", "", IFERROR(INDEX('Job Database'!$AE$11:$AE$3035, MATCH($I1378, 'Job Database'!$X$11:$X$3035, 0)), ""))</f>
        <v/>
      </c>
      <c r="C1378" s="69" t="str">
        <f>IF($I1378="", "", IF(COUNTIF('Job Database'!$X$11:$X$3035, $I1378)=0, $AC$5, $AC$4))</f>
        <v/>
      </c>
      <c r="D1378" s="40"/>
      <c r="E1378" s="85" t="str">
        <f>IF($I1378="", "", IF(IFERROR(INDEX('Job Database'!$M$11:$M$3035, MATCH($I1378, 'Job Database'!$X$11:$X$3035, 0)), "")="", "", IFERROR(INDEX('Job Database'!$M$11:$M$3035, MATCH($I1378, 'Job Database'!$X$11:$X$3035, 0)), "")))</f>
        <v/>
      </c>
      <c r="F1378" s="40"/>
      <c r="G1378" s="88" t="str">
        <f t="shared" si="891"/>
        <v/>
      </c>
      <c r="H1378" s="40"/>
      <c r="I1378" s="24"/>
      <c r="J1378" s="34"/>
      <c r="K1378" s="106"/>
      <c r="L1378" s="79"/>
      <c r="M1378" s="34"/>
      <c r="N1378" s="79"/>
      <c r="O1378" s="31"/>
      <c r="P1378" s="53"/>
      <c r="Q1378" s="40"/>
      <c r="S1378" s="41" t="str">
        <f t="shared" si="879"/>
        <v/>
      </c>
      <c r="T1378" s="41" t="str">
        <f t="shared" si="880"/>
        <v/>
      </c>
      <c r="U1378" s="41" t="str">
        <f t="shared" si="892"/>
        <v/>
      </c>
      <c r="W1378" s="74" t="str">
        <f>IF('Job Database'!$X1378="", "", 'Job Database'!$X1378)</f>
        <v/>
      </c>
      <c r="Y1378" s="41" t="str">
        <f>IF($W1378="", "", IF(COUNTIF($I$11:$I$3035, $W1378)&gt;0, "", MAX($Y$10:$Y1377)+1))</f>
        <v/>
      </c>
      <c r="Z1378" s="41">
        <v>1368</v>
      </c>
      <c r="AA1378" s="58" t="str">
        <f t="shared" si="893"/>
        <v/>
      </c>
      <c r="AC1378" s="41" t="str">
        <f t="shared" si="881"/>
        <v/>
      </c>
      <c r="AE1378" s="41" t="str">
        <f t="shared" si="894"/>
        <v/>
      </c>
      <c r="AJ1378" s="154" t="str">
        <f t="shared" si="895"/>
        <v/>
      </c>
      <c r="AL1378" s="120" t="str">
        <f t="shared" si="896"/>
        <v/>
      </c>
      <c r="AM1378" s="104" t="str">
        <f t="shared" si="897"/>
        <v/>
      </c>
      <c r="AN1378" s="104" t="str">
        <f t="shared" si="898"/>
        <v/>
      </c>
      <c r="AO1378" s="104" t="str">
        <f t="shared" si="882"/>
        <v/>
      </c>
      <c r="AP1378" s="104" t="str">
        <f t="shared" si="883"/>
        <v/>
      </c>
      <c r="AQ1378" s="121" t="str">
        <f t="shared" si="899"/>
        <v/>
      </c>
      <c r="AS1378" s="88" t="str">
        <f t="shared" si="884"/>
        <v/>
      </c>
      <c r="AT1378" s="68" t="str">
        <f t="shared" si="900"/>
        <v/>
      </c>
      <c r="AU1378" s="68" t="str">
        <f t="shared" si="901"/>
        <v/>
      </c>
      <c r="AV1378" s="68" t="str">
        <f t="shared" si="902"/>
        <v/>
      </c>
      <c r="AW1378" s="88" t="str">
        <f t="shared" si="885"/>
        <v/>
      </c>
      <c r="AZ1378" s="88" t="str">
        <f t="shared" si="886"/>
        <v/>
      </c>
      <c r="BA1378" s="68" t="str">
        <f t="shared" si="887"/>
        <v/>
      </c>
      <c r="BB1378" s="68" t="str">
        <f t="shared" si="888"/>
        <v/>
      </c>
      <c r="BC1378" s="68" t="str">
        <f t="shared" si="889"/>
        <v/>
      </c>
      <c r="BD1378" s="69" t="str">
        <f t="shared" si="890"/>
        <v/>
      </c>
      <c r="BE1378" s="69" t="str">
        <f t="shared" si="903"/>
        <v/>
      </c>
      <c r="BT1378" s="138" t="str">
        <f t="shared" ca="1" si="904"/>
        <v/>
      </c>
      <c r="BU1378" s="139" t="str">
        <f t="shared" ca="1" si="905"/>
        <v/>
      </c>
      <c r="BW1378" s="138" t="str">
        <f t="shared" si="906"/>
        <v/>
      </c>
      <c r="BX1378" s="104" t="str">
        <f t="shared" si="907"/>
        <v/>
      </c>
      <c r="BY1378" s="139" t="str">
        <f t="shared" si="908"/>
        <v/>
      </c>
      <c r="CA1378" s="138" t="str">
        <f t="shared" si="909"/>
        <v/>
      </c>
      <c r="CB1378" s="104" t="str">
        <f t="shared" si="910"/>
        <v/>
      </c>
      <c r="CC1378" s="139" t="str">
        <f t="shared" si="911"/>
        <v/>
      </c>
      <c r="CE1378" s="162" t="str">
        <f t="shared" si="912"/>
        <v/>
      </c>
      <c r="CF1378" s="163" t="str">
        <f t="shared" si="913"/>
        <v/>
      </c>
      <c r="CG1378" s="164" t="str">
        <f t="shared" si="914"/>
        <v/>
      </c>
      <c r="CI1378" s="162" t="str">
        <f t="shared" si="915"/>
        <v/>
      </c>
      <c r="CJ1378" s="163" t="str">
        <f t="shared" si="918"/>
        <v/>
      </c>
      <c r="CK1378" s="164" t="str">
        <f t="shared" si="919"/>
        <v/>
      </c>
      <c r="CM1378" s="169" t="str">
        <f t="shared" si="916"/>
        <v/>
      </c>
      <c r="CN1378" s="139" t="str">
        <f t="shared" si="917"/>
        <v/>
      </c>
      <c r="CP1378" s="41" t="str">
        <f>IF($CM1378="", "", COUNTIF($CM$11:$CM$3035, "&lt;"&amp;$CM1378)+1+COUNTIF($CM$11:$CM1378, $CM1378)-1)</f>
        <v/>
      </c>
    </row>
    <row r="1379" spans="1:94" x14ac:dyDescent="0.25">
      <c r="A1379" s="40"/>
      <c r="B1379" s="82" t="str">
        <f>IF($I1379="", "", IFERROR(INDEX('Job Database'!$AE$11:$AE$3035, MATCH($I1379, 'Job Database'!$X$11:$X$3035, 0)), ""))</f>
        <v/>
      </c>
      <c r="C1379" s="69" t="str">
        <f>IF($I1379="", "", IF(COUNTIF('Job Database'!$X$11:$X$3035, $I1379)=0, $AC$5, $AC$4))</f>
        <v/>
      </c>
      <c r="D1379" s="40"/>
      <c r="E1379" s="85" t="str">
        <f>IF($I1379="", "", IF(IFERROR(INDEX('Job Database'!$M$11:$M$3035, MATCH($I1379, 'Job Database'!$X$11:$X$3035, 0)), "")="", "", IFERROR(INDEX('Job Database'!$M$11:$M$3035, MATCH($I1379, 'Job Database'!$X$11:$X$3035, 0)), "")))</f>
        <v/>
      </c>
      <c r="F1379" s="40"/>
      <c r="G1379" s="88" t="str">
        <f t="shared" si="891"/>
        <v/>
      </c>
      <c r="H1379" s="40"/>
      <c r="I1379" s="24"/>
      <c r="J1379" s="34"/>
      <c r="K1379" s="106"/>
      <c r="L1379" s="79"/>
      <c r="M1379" s="34"/>
      <c r="N1379" s="79"/>
      <c r="O1379" s="31"/>
      <c r="P1379" s="53"/>
      <c r="Q1379" s="40"/>
      <c r="S1379" s="41" t="str">
        <f t="shared" si="879"/>
        <v/>
      </c>
      <c r="T1379" s="41" t="str">
        <f t="shared" si="880"/>
        <v/>
      </c>
      <c r="U1379" s="41" t="str">
        <f t="shared" si="892"/>
        <v/>
      </c>
      <c r="W1379" s="74" t="str">
        <f>IF('Job Database'!$X1379="", "", 'Job Database'!$X1379)</f>
        <v/>
      </c>
      <c r="Y1379" s="41" t="str">
        <f>IF($W1379="", "", IF(COUNTIF($I$11:$I$3035, $W1379)&gt;0, "", MAX($Y$10:$Y1378)+1))</f>
        <v/>
      </c>
      <c r="Z1379" s="41">
        <v>1369</v>
      </c>
      <c r="AA1379" s="58" t="str">
        <f t="shared" si="893"/>
        <v/>
      </c>
      <c r="AC1379" s="41" t="str">
        <f t="shared" si="881"/>
        <v/>
      </c>
      <c r="AE1379" s="41" t="str">
        <f t="shared" si="894"/>
        <v/>
      </c>
      <c r="AJ1379" s="154" t="str">
        <f t="shared" si="895"/>
        <v/>
      </c>
      <c r="AL1379" s="120" t="str">
        <f t="shared" si="896"/>
        <v/>
      </c>
      <c r="AM1379" s="104" t="str">
        <f t="shared" si="897"/>
        <v/>
      </c>
      <c r="AN1379" s="104" t="str">
        <f t="shared" si="898"/>
        <v/>
      </c>
      <c r="AO1379" s="104" t="str">
        <f t="shared" si="882"/>
        <v/>
      </c>
      <c r="AP1379" s="104" t="str">
        <f t="shared" si="883"/>
        <v/>
      </c>
      <c r="AQ1379" s="121" t="str">
        <f t="shared" si="899"/>
        <v/>
      </c>
      <c r="AS1379" s="88" t="str">
        <f t="shared" si="884"/>
        <v/>
      </c>
      <c r="AT1379" s="68" t="str">
        <f t="shared" si="900"/>
        <v/>
      </c>
      <c r="AU1379" s="68" t="str">
        <f t="shared" si="901"/>
        <v/>
      </c>
      <c r="AV1379" s="68" t="str">
        <f t="shared" si="902"/>
        <v/>
      </c>
      <c r="AW1379" s="88" t="str">
        <f t="shared" si="885"/>
        <v/>
      </c>
      <c r="AZ1379" s="88" t="str">
        <f t="shared" si="886"/>
        <v/>
      </c>
      <c r="BA1379" s="68" t="str">
        <f t="shared" si="887"/>
        <v/>
      </c>
      <c r="BB1379" s="68" t="str">
        <f t="shared" si="888"/>
        <v/>
      </c>
      <c r="BC1379" s="68" t="str">
        <f t="shared" si="889"/>
        <v/>
      </c>
      <c r="BD1379" s="69" t="str">
        <f t="shared" si="890"/>
        <v/>
      </c>
      <c r="BE1379" s="69" t="str">
        <f t="shared" si="903"/>
        <v/>
      </c>
      <c r="BT1379" s="138" t="str">
        <f t="shared" ca="1" si="904"/>
        <v/>
      </c>
      <c r="BU1379" s="139" t="str">
        <f t="shared" ca="1" si="905"/>
        <v/>
      </c>
      <c r="BW1379" s="138" t="str">
        <f t="shared" si="906"/>
        <v/>
      </c>
      <c r="BX1379" s="104" t="str">
        <f t="shared" si="907"/>
        <v/>
      </c>
      <c r="BY1379" s="139" t="str">
        <f t="shared" si="908"/>
        <v/>
      </c>
      <c r="CA1379" s="138" t="str">
        <f t="shared" si="909"/>
        <v/>
      </c>
      <c r="CB1379" s="104" t="str">
        <f t="shared" si="910"/>
        <v/>
      </c>
      <c r="CC1379" s="139" t="str">
        <f t="shared" si="911"/>
        <v/>
      </c>
      <c r="CE1379" s="162" t="str">
        <f t="shared" si="912"/>
        <v/>
      </c>
      <c r="CF1379" s="163" t="str">
        <f t="shared" si="913"/>
        <v/>
      </c>
      <c r="CG1379" s="164" t="str">
        <f t="shared" si="914"/>
        <v/>
      </c>
      <c r="CI1379" s="162" t="str">
        <f t="shared" si="915"/>
        <v/>
      </c>
      <c r="CJ1379" s="163" t="str">
        <f t="shared" si="918"/>
        <v/>
      </c>
      <c r="CK1379" s="164" t="str">
        <f t="shared" si="919"/>
        <v/>
      </c>
      <c r="CM1379" s="169" t="str">
        <f t="shared" si="916"/>
        <v/>
      </c>
      <c r="CN1379" s="139" t="str">
        <f t="shared" si="917"/>
        <v/>
      </c>
      <c r="CP1379" s="41" t="str">
        <f>IF($CM1379="", "", COUNTIF($CM$11:$CM$3035, "&lt;"&amp;$CM1379)+1+COUNTIF($CM$11:$CM1379, $CM1379)-1)</f>
        <v/>
      </c>
    </row>
    <row r="1380" spans="1:94" x14ac:dyDescent="0.25">
      <c r="A1380" s="40"/>
      <c r="B1380" s="82" t="str">
        <f>IF($I1380="", "", IFERROR(INDEX('Job Database'!$AE$11:$AE$3035, MATCH($I1380, 'Job Database'!$X$11:$X$3035, 0)), ""))</f>
        <v/>
      </c>
      <c r="C1380" s="69" t="str">
        <f>IF($I1380="", "", IF(COUNTIF('Job Database'!$X$11:$X$3035, $I1380)=0, $AC$5, $AC$4))</f>
        <v/>
      </c>
      <c r="D1380" s="40"/>
      <c r="E1380" s="85" t="str">
        <f>IF($I1380="", "", IF(IFERROR(INDEX('Job Database'!$M$11:$M$3035, MATCH($I1380, 'Job Database'!$X$11:$X$3035, 0)), "")="", "", IFERROR(INDEX('Job Database'!$M$11:$M$3035, MATCH($I1380, 'Job Database'!$X$11:$X$3035, 0)), "")))</f>
        <v/>
      </c>
      <c r="F1380" s="40"/>
      <c r="G1380" s="88" t="str">
        <f t="shared" si="891"/>
        <v/>
      </c>
      <c r="H1380" s="40"/>
      <c r="I1380" s="24"/>
      <c r="J1380" s="34"/>
      <c r="K1380" s="106"/>
      <c r="L1380" s="79"/>
      <c r="M1380" s="34"/>
      <c r="N1380" s="79"/>
      <c r="O1380" s="31"/>
      <c r="P1380" s="53"/>
      <c r="Q1380" s="40"/>
      <c r="S1380" s="41" t="str">
        <f t="shared" si="879"/>
        <v/>
      </c>
      <c r="T1380" s="41" t="str">
        <f t="shared" si="880"/>
        <v/>
      </c>
      <c r="U1380" s="41" t="str">
        <f t="shared" si="892"/>
        <v/>
      </c>
      <c r="W1380" s="74" t="str">
        <f>IF('Job Database'!$X1380="", "", 'Job Database'!$X1380)</f>
        <v/>
      </c>
      <c r="Y1380" s="41" t="str">
        <f>IF($W1380="", "", IF(COUNTIF($I$11:$I$3035, $W1380)&gt;0, "", MAX($Y$10:$Y1379)+1))</f>
        <v/>
      </c>
      <c r="Z1380" s="41">
        <v>1370</v>
      </c>
      <c r="AA1380" s="58" t="str">
        <f t="shared" si="893"/>
        <v/>
      </c>
      <c r="AC1380" s="41" t="str">
        <f t="shared" si="881"/>
        <v/>
      </c>
      <c r="AE1380" s="41" t="str">
        <f t="shared" si="894"/>
        <v/>
      </c>
      <c r="AJ1380" s="154" t="str">
        <f t="shared" si="895"/>
        <v/>
      </c>
      <c r="AL1380" s="120" t="str">
        <f t="shared" si="896"/>
        <v/>
      </c>
      <c r="AM1380" s="104" t="str">
        <f t="shared" si="897"/>
        <v/>
      </c>
      <c r="AN1380" s="104" t="str">
        <f t="shared" si="898"/>
        <v/>
      </c>
      <c r="AO1380" s="104" t="str">
        <f t="shared" si="882"/>
        <v/>
      </c>
      <c r="AP1380" s="104" t="str">
        <f t="shared" si="883"/>
        <v/>
      </c>
      <c r="AQ1380" s="121" t="str">
        <f t="shared" si="899"/>
        <v/>
      </c>
      <c r="AS1380" s="88" t="str">
        <f t="shared" si="884"/>
        <v/>
      </c>
      <c r="AT1380" s="68" t="str">
        <f t="shared" si="900"/>
        <v/>
      </c>
      <c r="AU1380" s="68" t="str">
        <f t="shared" si="901"/>
        <v/>
      </c>
      <c r="AV1380" s="68" t="str">
        <f t="shared" si="902"/>
        <v/>
      </c>
      <c r="AW1380" s="88" t="str">
        <f t="shared" si="885"/>
        <v/>
      </c>
      <c r="AZ1380" s="88" t="str">
        <f t="shared" si="886"/>
        <v/>
      </c>
      <c r="BA1380" s="68" t="str">
        <f t="shared" si="887"/>
        <v/>
      </c>
      <c r="BB1380" s="68" t="str">
        <f t="shared" si="888"/>
        <v/>
      </c>
      <c r="BC1380" s="68" t="str">
        <f t="shared" si="889"/>
        <v/>
      </c>
      <c r="BD1380" s="69" t="str">
        <f t="shared" si="890"/>
        <v/>
      </c>
      <c r="BE1380" s="69" t="str">
        <f t="shared" si="903"/>
        <v/>
      </c>
      <c r="BT1380" s="138" t="str">
        <f t="shared" ca="1" si="904"/>
        <v/>
      </c>
      <c r="BU1380" s="139" t="str">
        <f t="shared" ca="1" si="905"/>
        <v/>
      </c>
      <c r="BW1380" s="138" t="str">
        <f t="shared" si="906"/>
        <v/>
      </c>
      <c r="BX1380" s="104" t="str">
        <f t="shared" si="907"/>
        <v/>
      </c>
      <c r="BY1380" s="139" t="str">
        <f t="shared" si="908"/>
        <v/>
      </c>
      <c r="CA1380" s="138" t="str">
        <f t="shared" si="909"/>
        <v/>
      </c>
      <c r="CB1380" s="104" t="str">
        <f t="shared" si="910"/>
        <v/>
      </c>
      <c r="CC1380" s="139" t="str">
        <f t="shared" si="911"/>
        <v/>
      </c>
      <c r="CE1380" s="162" t="str">
        <f t="shared" si="912"/>
        <v/>
      </c>
      <c r="CF1380" s="163" t="str">
        <f t="shared" si="913"/>
        <v/>
      </c>
      <c r="CG1380" s="164" t="str">
        <f t="shared" si="914"/>
        <v/>
      </c>
      <c r="CI1380" s="162" t="str">
        <f t="shared" si="915"/>
        <v/>
      </c>
      <c r="CJ1380" s="163" t="str">
        <f t="shared" si="918"/>
        <v/>
      </c>
      <c r="CK1380" s="164" t="str">
        <f t="shared" si="919"/>
        <v/>
      </c>
      <c r="CM1380" s="169" t="str">
        <f t="shared" si="916"/>
        <v/>
      </c>
      <c r="CN1380" s="139" t="str">
        <f t="shared" si="917"/>
        <v/>
      </c>
      <c r="CP1380" s="41" t="str">
        <f>IF($CM1380="", "", COUNTIF($CM$11:$CM$3035, "&lt;"&amp;$CM1380)+1+COUNTIF($CM$11:$CM1380, $CM1380)-1)</f>
        <v/>
      </c>
    </row>
    <row r="1381" spans="1:94" x14ac:dyDescent="0.25">
      <c r="A1381" s="40"/>
      <c r="B1381" s="82" t="str">
        <f>IF($I1381="", "", IFERROR(INDEX('Job Database'!$AE$11:$AE$3035, MATCH($I1381, 'Job Database'!$X$11:$X$3035, 0)), ""))</f>
        <v/>
      </c>
      <c r="C1381" s="69" t="str">
        <f>IF($I1381="", "", IF(COUNTIF('Job Database'!$X$11:$X$3035, $I1381)=0, $AC$5, $AC$4))</f>
        <v/>
      </c>
      <c r="D1381" s="40"/>
      <c r="E1381" s="85" t="str">
        <f>IF($I1381="", "", IF(IFERROR(INDEX('Job Database'!$M$11:$M$3035, MATCH($I1381, 'Job Database'!$X$11:$X$3035, 0)), "")="", "", IFERROR(INDEX('Job Database'!$M$11:$M$3035, MATCH($I1381, 'Job Database'!$X$11:$X$3035, 0)), "")))</f>
        <v/>
      </c>
      <c r="F1381" s="40"/>
      <c r="G1381" s="88" t="str">
        <f t="shared" si="891"/>
        <v/>
      </c>
      <c r="H1381" s="40"/>
      <c r="I1381" s="24"/>
      <c r="J1381" s="34"/>
      <c r="K1381" s="106"/>
      <c r="L1381" s="79"/>
      <c r="M1381" s="34"/>
      <c r="N1381" s="79"/>
      <c r="O1381" s="31"/>
      <c r="P1381" s="53"/>
      <c r="Q1381" s="40"/>
      <c r="S1381" s="41" t="str">
        <f t="shared" si="879"/>
        <v/>
      </c>
      <c r="T1381" s="41" t="str">
        <f t="shared" si="880"/>
        <v/>
      </c>
      <c r="U1381" s="41" t="str">
        <f t="shared" si="892"/>
        <v/>
      </c>
      <c r="W1381" s="74" t="str">
        <f>IF('Job Database'!$X1381="", "", 'Job Database'!$X1381)</f>
        <v/>
      </c>
      <c r="Y1381" s="41" t="str">
        <f>IF($W1381="", "", IF(COUNTIF($I$11:$I$3035, $W1381)&gt;0, "", MAX($Y$10:$Y1380)+1))</f>
        <v/>
      </c>
      <c r="Z1381" s="41">
        <v>1371</v>
      </c>
      <c r="AA1381" s="58" t="str">
        <f t="shared" si="893"/>
        <v/>
      </c>
      <c r="AC1381" s="41" t="str">
        <f t="shared" si="881"/>
        <v/>
      </c>
      <c r="AE1381" s="41" t="str">
        <f t="shared" si="894"/>
        <v/>
      </c>
      <c r="AJ1381" s="154" t="str">
        <f t="shared" si="895"/>
        <v/>
      </c>
      <c r="AL1381" s="120" t="str">
        <f t="shared" si="896"/>
        <v/>
      </c>
      <c r="AM1381" s="104" t="str">
        <f t="shared" si="897"/>
        <v/>
      </c>
      <c r="AN1381" s="104" t="str">
        <f t="shared" si="898"/>
        <v/>
      </c>
      <c r="AO1381" s="104" t="str">
        <f t="shared" si="882"/>
        <v/>
      </c>
      <c r="AP1381" s="104" t="str">
        <f t="shared" si="883"/>
        <v/>
      </c>
      <c r="AQ1381" s="121" t="str">
        <f t="shared" si="899"/>
        <v/>
      </c>
      <c r="AS1381" s="88" t="str">
        <f t="shared" si="884"/>
        <v/>
      </c>
      <c r="AT1381" s="68" t="str">
        <f t="shared" si="900"/>
        <v/>
      </c>
      <c r="AU1381" s="68" t="str">
        <f t="shared" si="901"/>
        <v/>
      </c>
      <c r="AV1381" s="68" t="str">
        <f t="shared" si="902"/>
        <v/>
      </c>
      <c r="AW1381" s="88" t="str">
        <f t="shared" si="885"/>
        <v/>
      </c>
      <c r="AZ1381" s="88" t="str">
        <f t="shared" si="886"/>
        <v/>
      </c>
      <c r="BA1381" s="68" t="str">
        <f t="shared" si="887"/>
        <v/>
      </c>
      <c r="BB1381" s="68" t="str">
        <f t="shared" si="888"/>
        <v/>
      </c>
      <c r="BC1381" s="68" t="str">
        <f t="shared" si="889"/>
        <v/>
      </c>
      <c r="BD1381" s="69" t="str">
        <f t="shared" si="890"/>
        <v/>
      </c>
      <c r="BE1381" s="69" t="str">
        <f t="shared" si="903"/>
        <v/>
      </c>
      <c r="BT1381" s="138" t="str">
        <f t="shared" ca="1" si="904"/>
        <v/>
      </c>
      <c r="BU1381" s="139" t="str">
        <f t="shared" ca="1" si="905"/>
        <v/>
      </c>
      <c r="BW1381" s="138" t="str">
        <f t="shared" si="906"/>
        <v/>
      </c>
      <c r="BX1381" s="104" t="str">
        <f t="shared" si="907"/>
        <v/>
      </c>
      <c r="BY1381" s="139" t="str">
        <f t="shared" si="908"/>
        <v/>
      </c>
      <c r="CA1381" s="138" t="str">
        <f t="shared" si="909"/>
        <v/>
      </c>
      <c r="CB1381" s="104" t="str">
        <f t="shared" si="910"/>
        <v/>
      </c>
      <c r="CC1381" s="139" t="str">
        <f t="shared" si="911"/>
        <v/>
      </c>
      <c r="CE1381" s="162" t="str">
        <f t="shared" si="912"/>
        <v/>
      </c>
      <c r="CF1381" s="163" t="str">
        <f t="shared" si="913"/>
        <v/>
      </c>
      <c r="CG1381" s="164" t="str">
        <f t="shared" si="914"/>
        <v/>
      </c>
      <c r="CI1381" s="162" t="str">
        <f t="shared" si="915"/>
        <v/>
      </c>
      <c r="CJ1381" s="163" t="str">
        <f t="shared" si="918"/>
        <v/>
      </c>
      <c r="CK1381" s="164" t="str">
        <f t="shared" si="919"/>
        <v/>
      </c>
      <c r="CM1381" s="169" t="str">
        <f t="shared" si="916"/>
        <v/>
      </c>
      <c r="CN1381" s="139" t="str">
        <f t="shared" si="917"/>
        <v/>
      </c>
      <c r="CP1381" s="41" t="str">
        <f>IF($CM1381="", "", COUNTIF($CM$11:$CM$3035, "&lt;"&amp;$CM1381)+1+COUNTIF($CM$11:$CM1381, $CM1381)-1)</f>
        <v/>
      </c>
    </row>
    <row r="1382" spans="1:94" x14ac:dyDescent="0.25">
      <c r="A1382" s="40"/>
      <c r="B1382" s="82" t="str">
        <f>IF($I1382="", "", IFERROR(INDEX('Job Database'!$AE$11:$AE$3035, MATCH($I1382, 'Job Database'!$X$11:$X$3035, 0)), ""))</f>
        <v/>
      </c>
      <c r="C1382" s="69" t="str">
        <f>IF($I1382="", "", IF(COUNTIF('Job Database'!$X$11:$X$3035, $I1382)=0, $AC$5, $AC$4))</f>
        <v/>
      </c>
      <c r="D1382" s="40"/>
      <c r="E1382" s="85" t="str">
        <f>IF($I1382="", "", IF(IFERROR(INDEX('Job Database'!$M$11:$M$3035, MATCH($I1382, 'Job Database'!$X$11:$X$3035, 0)), "")="", "", IFERROR(INDEX('Job Database'!$M$11:$M$3035, MATCH($I1382, 'Job Database'!$X$11:$X$3035, 0)), "")))</f>
        <v/>
      </c>
      <c r="F1382" s="40"/>
      <c r="G1382" s="88" t="str">
        <f t="shared" si="891"/>
        <v/>
      </c>
      <c r="H1382" s="40"/>
      <c r="I1382" s="24"/>
      <c r="J1382" s="34"/>
      <c r="K1382" s="106"/>
      <c r="L1382" s="79"/>
      <c r="M1382" s="34"/>
      <c r="N1382" s="79"/>
      <c r="O1382" s="31"/>
      <c r="P1382" s="53"/>
      <c r="Q1382" s="40"/>
      <c r="S1382" s="41" t="str">
        <f t="shared" si="879"/>
        <v/>
      </c>
      <c r="T1382" s="41" t="str">
        <f t="shared" si="880"/>
        <v/>
      </c>
      <c r="U1382" s="41" t="str">
        <f t="shared" si="892"/>
        <v/>
      </c>
      <c r="W1382" s="74" t="str">
        <f>IF('Job Database'!$X1382="", "", 'Job Database'!$X1382)</f>
        <v/>
      </c>
      <c r="Y1382" s="41" t="str">
        <f>IF($W1382="", "", IF(COUNTIF($I$11:$I$3035, $W1382)&gt;0, "", MAX($Y$10:$Y1381)+1))</f>
        <v/>
      </c>
      <c r="Z1382" s="41">
        <v>1372</v>
      </c>
      <c r="AA1382" s="58" t="str">
        <f t="shared" si="893"/>
        <v/>
      </c>
      <c r="AC1382" s="41" t="str">
        <f t="shared" si="881"/>
        <v/>
      </c>
      <c r="AE1382" s="41" t="str">
        <f t="shared" si="894"/>
        <v/>
      </c>
      <c r="AJ1382" s="154" t="str">
        <f t="shared" si="895"/>
        <v/>
      </c>
      <c r="AL1382" s="120" t="str">
        <f t="shared" si="896"/>
        <v/>
      </c>
      <c r="AM1382" s="104" t="str">
        <f t="shared" si="897"/>
        <v/>
      </c>
      <c r="AN1382" s="104" t="str">
        <f t="shared" si="898"/>
        <v/>
      </c>
      <c r="AO1382" s="104" t="str">
        <f t="shared" si="882"/>
        <v/>
      </c>
      <c r="AP1382" s="104" t="str">
        <f t="shared" si="883"/>
        <v/>
      </c>
      <c r="AQ1382" s="121" t="str">
        <f t="shared" si="899"/>
        <v/>
      </c>
      <c r="AS1382" s="88" t="str">
        <f t="shared" si="884"/>
        <v/>
      </c>
      <c r="AT1382" s="68" t="str">
        <f t="shared" si="900"/>
        <v/>
      </c>
      <c r="AU1382" s="68" t="str">
        <f t="shared" si="901"/>
        <v/>
      </c>
      <c r="AV1382" s="68" t="str">
        <f t="shared" si="902"/>
        <v/>
      </c>
      <c r="AW1382" s="88" t="str">
        <f t="shared" si="885"/>
        <v/>
      </c>
      <c r="AZ1382" s="88" t="str">
        <f t="shared" si="886"/>
        <v/>
      </c>
      <c r="BA1382" s="68" t="str">
        <f t="shared" si="887"/>
        <v/>
      </c>
      <c r="BB1382" s="68" t="str">
        <f t="shared" si="888"/>
        <v/>
      </c>
      <c r="BC1382" s="68" t="str">
        <f t="shared" si="889"/>
        <v/>
      </c>
      <c r="BD1382" s="69" t="str">
        <f t="shared" si="890"/>
        <v/>
      </c>
      <c r="BE1382" s="69" t="str">
        <f t="shared" si="903"/>
        <v/>
      </c>
      <c r="BT1382" s="138" t="str">
        <f t="shared" ca="1" si="904"/>
        <v/>
      </c>
      <c r="BU1382" s="139" t="str">
        <f t="shared" ca="1" si="905"/>
        <v/>
      </c>
      <c r="BW1382" s="138" t="str">
        <f t="shared" si="906"/>
        <v/>
      </c>
      <c r="BX1382" s="104" t="str">
        <f t="shared" si="907"/>
        <v/>
      </c>
      <c r="BY1382" s="139" t="str">
        <f t="shared" si="908"/>
        <v/>
      </c>
      <c r="CA1382" s="138" t="str">
        <f t="shared" si="909"/>
        <v/>
      </c>
      <c r="CB1382" s="104" t="str">
        <f t="shared" si="910"/>
        <v/>
      </c>
      <c r="CC1382" s="139" t="str">
        <f t="shared" si="911"/>
        <v/>
      </c>
      <c r="CE1382" s="162" t="str">
        <f t="shared" si="912"/>
        <v/>
      </c>
      <c r="CF1382" s="163" t="str">
        <f t="shared" si="913"/>
        <v/>
      </c>
      <c r="CG1382" s="164" t="str">
        <f t="shared" si="914"/>
        <v/>
      </c>
      <c r="CI1382" s="162" t="str">
        <f t="shared" si="915"/>
        <v/>
      </c>
      <c r="CJ1382" s="163" t="str">
        <f t="shared" si="918"/>
        <v/>
      </c>
      <c r="CK1382" s="164" t="str">
        <f t="shared" si="919"/>
        <v/>
      </c>
      <c r="CM1382" s="169" t="str">
        <f t="shared" si="916"/>
        <v/>
      </c>
      <c r="CN1382" s="139" t="str">
        <f t="shared" si="917"/>
        <v/>
      </c>
      <c r="CP1382" s="41" t="str">
        <f>IF($CM1382="", "", COUNTIF($CM$11:$CM$3035, "&lt;"&amp;$CM1382)+1+COUNTIF($CM$11:$CM1382, $CM1382)-1)</f>
        <v/>
      </c>
    </row>
    <row r="1383" spans="1:94" x14ac:dyDescent="0.25">
      <c r="A1383" s="40"/>
      <c r="B1383" s="82" t="str">
        <f>IF($I1383="", "", IFERROR(INDEX('Job Database'!$AE$11:$AE$3035, MATCH($I1383, 'Job Database'!$X$11:$X$3035, 0)), ""))</f>
        <v/>
      </c>
      <c r="C1383" s="69" t="str">
        <f>IF($I1383="", "", IF(COUNTIF('Job Database'!$X$11:$X$3035, $I1383)=0, $AC$5, $AC$4))</f>
        <v/>
      </c>
      <c r="D1383" s="40"/>
      <c r="E1383" s="85" t="str">
        <f>IF($I1383="", "", IF(IFERROR(INDEX('Job Database'!$M$11:$M$3035, MATCH($I1383, 'Job Database'!$X$11:$X$3035, 0)), "")="", "", IFERROR(INDEX('Job Database'!$M$11:$M$3035, MATCH($I1383, 'Job Database'!$X$11:$X$3035, 0)), "")))</f>
        <v/>
      </c>
      <c r="F1383" s="40"/>
      <c r="G1383" s="88" t="str">
        <f t="shared" si="891"/>
        <v/>
      </c>
      <c r="H1383" s="40"/>
      <c r="I1383" s="24"/>
      <c r="J1383" s="34"/>
      <c r="K1383" s="106"/>
      <c r="L1383" s="79"/>
      <c r="M1383" s="34"/>
      <c r="N1383" s="79"/>
      <c r="O1383" s="31"/>
      <c r="P1383" s="53"/>
      <c r="Q1383" s="40"/>
      <c r="S1383" s="41" t="str">
        <f t="shared" si="879"/>
        <v/>
      </c>
      <c r="T1383" s="41" t="str">
        <f t="shared" si="880"/>
        <v/>
      </c>
      <c r="U1383" s="41" t="str">
        <f t="shared" si="892"/>
        <v/>
      </c>
      <c r="W1383" s="74" t="str">
        <f>IF('Job Database'!$X1383="", "", 'Job Database'!$X1383)</f>
        <v/>
      </c>
      <c r="Y1383" s="41" t="str">
        <f>IF($W1383="", "", IF(COUNTIF($I$11:$I$3035, $W1383)&gt;0, "", MAX($Y$10:$Y1382)+1))</f>
        <v/>
      </c>
      <c r="Z1383" s="41">
        <v>1373</v>
      </c>
      <c r="AA1383" s="58" t="str">
        <f t="shared" si="893"/>
        <v/>
      </c>
      <c r="AC1383" s="41" t="str">
        <f t="shared" si="881"/>
        <v/>
      </c>
      <c r="AE1383" s="41" t="str">
        <f t="shared" si="894"/>
        <v/>
      </c>
      <c r="AJ1383" s="154" t="str">
        <f t="shared" si="895"/>
        <v/>
      </c>
      <c r="AL1383" s="120" t="str">
        <f t="shared" si="896"/>
        <v/>
      </c>
      <c r="AM1383" s="104" t="str">
        <f t="shared" si="897"/>
        <v/>
      </c>
      <c r="AN1383" s="104" t="str">
        <f t="shared" si="898"/>
        <v/>
      </c>
      <c r="AO1383" s="104" t="str">
        <f t="shared" si="882"/>
        <v/>
      </c>
      <c r="AP1383" s="104" t="str">
        <f t="shared" si="883"/>
        <v/>
      </c>
      <c r="AQ1383" s="121" t="str">
        <f t="shared" si="899"/>
        <v/>
      </c>
      <c r="AS1383" s="88" t="str">
        <f t="shared" si="884"/>
        <v/>
      </c>
      <c r="AT1383" s="68" t="str">
        <f t="shared" si="900"/>
        <v/>
      </c>
      <c r="AU1383" s="68" t="str">
        <f t="shared" si="901"/>
        <v/>
      </c>
      <c r="AV1383" s="68" t="str">
        <f t="shared" si="902"/>
        <v/>
      </c>
      <c r="AW1383" s="88" t="str">
        <f t="shared" si="885"/>
        <v/>
      </c>
      <c r="AZ1383" s="88" t="str">
        <f t="shared" si="886"/>
        <v/>
      </c>
      <c r="BA1383" s="68" t="str">
        <f t="shared" si="887"/>
        <v/>
      </c>
      <c r="BB1383" s="68" t="str">
        <f t="shared" si="888"/>
        <v/>
      </c>
      <c r="BC1383" s="68" t="str">
        <f t="shared" si="889"/>
        <v/>
      </c>
      <c r="BD1383" s="69" t="str">
        <f t="shared" si="890"/>
        <v/>
      </c>
      <c r="BE1383" s="69" t="str">
        <f t="shared" si="903"/>
        <v/>
      </c>
      <c r="BT1383" s="138" t="str">
        <f t="shared" ca="1" si="904"/>
        <v/>
      </c>
      <c r="BU1383" s="139" t="str">
        <f t="shared" ca="1" si="905"/>
        <v/>
      </c>
      <c r="BW1383" s="138" t="str">
        <f t="shared" si="906"/>
        <v/>
      </c>
      <c r="BX1383" s="104" t="str">
        <f t="shared" si="907"/>
        <v/>
      </c>
      <c r="BY1383" s="139" t="str">
        <f t="shared" si="908"/>
        <v/>
      </c>
      <c r="CA1383" s="138" t="str">
        <f t="shared" si="909"/>
        <v/>
      </c>
      <c r="CB1383" s="104" t="str">
        <f t="shared" si="910"/>
        <v/>
      </c>
      <c r="CC1383" s="139" t="str">
        <f t="shared" si="911"/>
        <v/>
      </c>
      <c r="CE1383" s="162" t="str">
        <f t="shared" si="912"/>
        <v/>
      </c>
      <c r="CF1383" s="163" t="str">
        <f t="shared" si="913"/>
        <v/>
      </c>
      <c r="CG1383" s="164" t="str">
        <f t="shared" si="914"/>
        <v/>
      </c>
      <c r="CI1383" s="162" t="str">
        <f t="shared" si="915"/>
        <v/>
      </c>
      <c r="CJ1383" s="163" t="str">
        <f t="shared" si="918"/>
        <v/>
      </c>
      <c r="CK1383" s="164" t="str">
        <f t="shared" si="919"/>
        <v/>
      </c>
      <c r="CM1383" s="169" t="str">
        <f t="shared" si="916"/>
        <v/>
      </c>
      <c r="CN1383" s="139" t="str">
        <f t="shared" si="917"/>
        <v/>
      </c>
      <c r="CP1383" s="41" t="str">
        <f>IF($CM1383="", "", COUNTIF($CM$11:$CM$3035, "&lt;"&amp;$CM1383)+1+COUNTIF($CM$11:$CM1383, $CM1383)-1)</f>
        <v/>
      </c>
    </row>
    <row r="1384" spans="1:94" x14ac:dyDescent="0.25">
      <c r="A1384" s="40"/>
      <c r="B1384" s="82" t="str">
        <f>IF($I1384="", "", IFERROR(INDEX('Job Database'!$AE$11:$AE$3035, MATCH($I1384, 'Job Database'!$X$11:$X$3035, 0)), ""))</f>
        <v/>
      </c>
      <c r="C1384" s="69" t="str">
        <f>IF($I1384="", "", IF(COUNTIF('Job Database'!$X$11:$X$3035, $I1384)=0, $AC$5, $AC$4))</f>
        <v/>
      </c>
      <c r="D1384" s="40"/>
      <c r="E1384" s="85" t="str">
        <f>IF($I1384="", "", IF(IFERROR(INDEX('Job Database'!$M$11:$M$3035, MATCH($I1384, 'Job Database'!$X$11:$X$3035, 0)), "")="", "", IFERROR(INDEX('Job Database'!$M$11:$M$3035, MATCH($I1384, 'Job Database'!$X$11:$X$3035, 0)), "")))</f>
        <v/>
      </c>
      <c r="F1384" s="40"/>
      <c r="G1384" s="88" t="str">
        <f t="shared" si="891"/>
        <v/>
      </c>
      <c r="H1384" s="40"/>
      <c r="I1384" s="24"/>
      <c r="J1384" s="34"/>
      <c r="K1384" s="106"/>
      <c r="L1384" s="79"/>
      <c r="M1384" s="34"/>
      <c r="N1384" s="79"/>
      <c r="O1384" s="31"/>
      <c r="P1384" s="53"/>
      <c r="Q1384" s="40"/>
      <c r="S1384" s="41" t="str">
        <f t="shared" si="879"/>
        <v/>
      </c>
      <c r="T1384" s="41" t="str">
        <f t="shared" si="880"/>
        <v/>
      </c>
      <c r="U1384" s="41" t="str">
        <f t="shared" si="892"/>
        <v/>
      </c>
      <c r="W1384" s="74" t="str">
        <f>IF('Job Database'!$X1384="", "", 'Job Database'!$X1384)</f>
        <v/>
      </c>
      <c r="Y1384" s="41" t="str">
        <f>IF($W1384="", "", IF(COUNTIF($I$11:$I$3035, $W1384)&gt;0, "", MAX($Y$10:$Y1383)+1))</f>
        <v/>
      </c>
      <c r="Z1384" s="41">
        <v>1374</v>
      </c>
      <c r="AA1384" s="58" t="str">
        <f t="shared" si="893"/>
        <v/>
      </c>
      <c r="AC1384" s="41" t="str">
        <f t="shared" si="881"/>
        <v/>
      </c>
      <c r="AE1384" s="41" t="str">
        <f t="shared" si="894"/>
        <v/>
      </c>
      <c r="AJ1384" s="154" t="str">
        <f t="shared" si="895"/>
        <v/>
      </c>
      <c r="AL1384" s="120" t="str">
        <f t="shared" si="896"/>
        <v/>
      </c>
      <c r="AM1384" s="104" t="str">
        <f t="shared" si="897"/>
        <v/>
      </c>
      <c r="AN1384" s="104" t="str">
        <f t="shared" si="898"/>
        <v/>
      </c>
      <c r="AO1384" s="104" t="str">
        <f t="shared" si="882"/>
        <v/>
      </c>
      <c r="AP1384" s="104" t="str">
        <f t="shared" si="883"/>
        <v/>
      </c>
      <c r="AQ1384" s="121" t="str">
        <f t="shared" si="899"/>
        <v/>
      </c>
      <c r="AS1384" s="88" t="str">
        <f t="shared" si="884"/>
        <v/>
      </c>
      <c r="AT1384" s="68" t="str">
        <f t="shared" si="900"/>
        <v/>
      </c>
      <c r="AU1384" s="68" t="str">
        <f t="shared" si="901"/>
        <v/>
      </c>
      <c r="AV1384" s="68" t="str">
        <f t="shared" si="902"/>
        <v/>
      </c>
      <c r="AW1384" s="88" t="str">
        <f t="shared" si="885"/>
        <v/>
      </c>
      <c r="AZ1384" s="88" t="str">
        <f t="shared" si="886"/>
        <v/>
      </c>
      <c r="BA1384" s="68" t="str">
        <f t="shared" si="887"/>
        <v/>
      </c>
      <c r="BB1384" s="68" t="str">
        <f t="shared" si="888"/>
        <v/>
      </c>
      <c r="BC1384" s="68" t="str">
        <f t="shared" si="889"/>
        <v/>
      </c>
      <c r="BD1384" s="69" t="str">
        <f t="shared" si="890"/>
        <v/>
      </c>
      <c r="BE1384" s="69" t="str">
        <f t="shared" si="903"/>
        <v/>
      </c>
      <c r="BT1384" s="138" t="str">
        <f t="shared" ca="1" si="904"/>
        <v/>
      </c>
      <c r="BU1384" s="139" t="str">
        <f t="shared" ca="1" si="905"/>
        <v/>
      </c>
      <c r="BW1384" s="138" t="str">
        <f t="shared" si="906"/>
        <v/>
      </c>
      <c r="BX1384" s="104" t="str">
        <f t="shared" si="907"/>
        <v/>
      </c>
      <c r="BY1384" s="139" t="str">
        <f t="shared" si="908"/>
        <v/>
      </c>
      <c r="CA1384" s="138" t="str">
        <f t="shared" si="909"/>
        <v/>
      </c>
      <c r="CB1384" s="104" t="str">
        <f t="shared" si="910"/>
        <v/>
      </c>
      <c r="CC1384" s="139" t="str">
        <f t="shared" si="911"/>
        <v/>
      </c>
      <c r="CE1384" s="162" t="str">
        <f t="shared" si="912"/>
        <v/>
      </c>
      <c r="CF1384" s="163" t="str">
        <f t="shared" si="913"/>
        <v/>
      </c>
      <c r="CG1384" s="164" t="str">
        <f t="shared" si="914"/>
        <v/>
      </c>
      <c r="CI1384" s="162" t="str">
        <f t="shared" si="915"/>
        <v/>
      </c>
      <c r="CJ1384" s="163" t="str">
        <f t="shared" si="918"/>
        <v/>
      </c>
      <c r="CK1384" s="164" t="str">
        <f t="shared" si="919"/>
        <v/>
      </c>
      <c r="CM1384" s="169" t="str">
        <f t="shared" si="916"/>
        <v/>
      </c>
      <c r="CN1384" s="139" t="str">
        <f t="shared" si="917"/>
        <v/>
      </c>
      <c r="CP1384" s="41" t="str">
        <f>IF($CM1384="", "", COUNTIF($CM$11:$CM$3035, "&lt;"&amp;$CM1384)+1+COUNTIF($CM$11:$CM1384, $CM1384)-1)</f>
        <v/>
      </c>
    </row>
    <row r="1385" spans="1:94" x14ac:dyDescent="0.25">
      <c r="A1385" s="40"/>
      <c r="B1385" s="82" t="str">
        <f>IF($I1385="", "", IFERROR(INDEX('Job Database'!$AE$11:$AE$3035, MATCH($I1385, 'Job Database'!$X$11:$X$3035, 0)), ""))</f>
        <v/>
      </c>
      <c r="C1385" s="69" t="str">
        <f>IF($I1385="", "", IF(COUNTIF('Job Database'!$X$11:$X$3035, $I1385)=0, $AC$5, $AC$4))</f>
        <v/>
      </c>
      <c r="D1385" s="40"/>
      <c r="E1385" s="85" t="str">
        <f>IF($I1385="", "", IF(IFERROR(INDEX('Job Database'!$M$11:$M$3035, MATCH($I1385, 'Job Database'!$X$11:$X$3035, 0)), "")="", "", IFERROR(INDEX('Job Database'!$M$11:$M$3035, MATCH($I1385, 'Job Database'!$X$11:$X$3035, 0)), "")))</f>
        <v/>
      </c>
      <c r="F1385" s="40"/>
      <c r="G1385" s="88" t="str">
        <f t="shared" si="891"/>
        <v/>
      </c>
      <c r="H1385" s="40"/>
      <c r="I1385" s="24"/>
      <c r="J1385" s="34"/>
      <c r="K1385" s="106"/>
      <c r="L1385" s="79"/>
      <c r="M1385" s="34"/>
      <c r="N1385" s="79"/>
      <c r="O1385" s="31"/>
      <c r="P1385" s="53"/>
      <c r="Q1385" s="40"/>
      <c r="S1385" s="41" t="str">
        <f t="shared" si="879"/>
        <v/>
      </c>
      <c r="T1385" s="41" t="str">
        <f t="shared" si="880"/>
        <v/>
      </c>
      <c r="U1385" s="41" t="str">
        <f t="shared" si="892"/>
        <v/>
      </c>
      <c r="W1385" s="74" t="str">
        <f>IF('Job Database'!$X1385="", "", 'Job Database'!$X1385)</f>
        <v/>
      </c>
      <c r="Y1385" s="41" t="str">
        <f>IF($W1385="", "", IF(COUNTIF($I$11:$I$3035, $W1385)&gt;0, "", MAX($Y$10:$Y1384)+1))</f>
        <v/>
      </c>
      <c r="Z1385" s="41">
        <v>1375</v>
      </c>
      <c r="AA1385" s="58" t="str">
        <f t="shared" si="893"/>
        <v/>
      </c>
      <c r="AC1385" s="41" t="str">
        <f t="shared" si="881"/>
        <v/>
      </c>
      <c r="AE1385" s="41" t="str">
        <f t="shared" si="894"/>
        <v/>
      </c>
      <c r="AJ1385" s="154" t="str">
        <f t="shared" si="895"/>
        <v/>
      </c>
      <c r="AL1385" s="120" t="str">
        <f t="shared" si="896"/>
        <v/>
      </c>
      <c r="AM1385" s="104" t="str">
        <f t="shared" si="897"/>
        <v/>
      </c>
      <c r="AN1385" s="104" t="str">
        <f t="shared" si="898"/>
        <v/>
      </c>
      <c r="AO1385" s="104" t="str">
        <f t="shared" si="882"/>
        <v/>
      </c>
      <c r="AP1385" s="104" t="str">
        <f t="shared" si="883"/>
        <v/>
      </c>
      <c r="AQ1385" s="121" t="str">
        <f t="shared" si="899"/>
        <v/>
      </c>
      <c r="AS1385" s="88" t="str">
        <f t="shared" si="884"/>
        <v/>
      </c>
      <c r="AT1385" s="68" t="str">
        <f t="shared" si="900"/>
        <v/>
      </c>
      <c r="AU1385" s="68" t="str">
        <f t="shared" si="901"/>
        <v/>
      </c>
      <c r="AV1385" s="68" t="str">
        <f t="shared" si="902"/>
        <v/>
      </c>
      <c r="AW1385" s="88" t="str">
        <f t="shared" si="885"/>
        <v/>
      </c>
      <c r="AZ1385" s="88" t="str">
        <f t="shared" si="886"/>
        <v/>
      </c>
      <c r="BA1385" s="68" t="str">
        <f t="shared" si="887"/>
        <v/>
      </c>
      <c r="BB1385" s="68" t="str">
        <f t="shared" si="888"/>
        <v/>
      </c>
      <c r="BC1385" s="68" t="str">
        <f t="shared" si="889"/>
        <v/>
      </c>
      <c r="BD1385" s="69" t="str">
        <f t="shared" si="890"/>
        <v/>
      </c>
      <c r="BE1385" s="69" t="str">
        <f t="shared" si="903"/>
        <v/>
      </c>
      <c r="BT1385" s="138" t="str">
        <f t="shared" ca="1" si="904"/>
        <v/>
      </c>
      <c r="BU1385" s="139" t="str">
        <f t="shared" ca="1" si="905"/>
        <v/>
      </c>
      <c r="BW1385" s="138" t="str">
        <f t="shared" si="906"/>
        <v/>
      </c>
      <c r="BX1385" s="104" t="str">
        <f t="shared" si="907"/>
        <v/>
      </c>
      <c r="BY1385" s="139" t="str">
        <f t="shared" si="908"/>
        <v/>
      </c>
      <c r="CA1385" s="138" t="str">
        <f t="shared" si="909"/>
        <v/>
      </c>
      <c r="CB1385" s="104" t="str">
        <f t="shared" si="910"/>
        <v/>
      </c>
      <c r="CC1385" s="139" t="str">
        <f t="shared" si="911"/>
        <v/>
      </c>
      <c r="CE1385" s="162" t="str">
        <f t="shared" si="912"/>
        <v/>
      </c>
      <c r="CF1385" s="163" t="str">
        <f t="shared" si="913"/>
        <v/>
      </c>
      <c r="CG1385" s="164" t="str">
        <f t="shared" si="914"/>
        <v/>
      </c>
      <c r="CI1385" s="162" t="str">
        <f t="shared" si="915"/>
        <v/>
      </c>
      <c r="CJ1385" s="163" t="str">
        <f t="shared" si="918"/>
        <v/>
      </c>
      <c r="CK1385" s="164" t="str">
        <f t="shared" si="919"/>
        <v/>
      </c>
      <c r="CM1385" s="169" t="str">
        <f t="shared" si="916"/>
        <v/>
      </c>
      <c r="CN1385" s="139" t="str">
        <f t="shared" si="917"/>
        <v/>
      </c>
      <c r="CP1385" s="41" t="str">
        <f>IF($CM1385="", "", COUNTIF($CM$11:$CM$3035, "&lt;"&amp;$CM1385)+1+COUNTIF($CM$11:$CM1385, $CM1385)-1)</f>
        <v/>
      </c>
    </row>
    <row r="1386" spans="1:94" x14ac:dyDescent="0.25">
      <c r="A1386" s="40"/>
      <c r="B1386" s="82" t="str">
        <f>IF($I1386="", "", IFERROR(INDEX('Job Database'!$AE$11:$AE$3035, MATCH($I1386, 'Job Database'!$X$11:$X$3035, 0)), ""))</f>
        <v/>
      </c>
      <c r="C1386" s="69" t="str">
        <f>IF($I1386="", "", IF(COUNTIF('Job Database'!$X$11:$X$3035, $I1386)=0, $AC$5, $AC$4))</f>
        <v/>
      </c>
      <c r="D1386" s="40"/>
      <c r="E1386" s="85" t="str">
        <f>IF($I1386="", "", IF(IFERROR(INDEX('Job Database'!$M$11:$M$3035, MATCH($I1386, 'Job Database'!$X$11:$X$3035, 0)), "")="", "", IFERROR(INDEX('Job Database'!$M$11:$M$3035, MATCH($I1386, 'Job Database'!$X$11:$X$3035, 0)), "")))</f>
        <v/>
      </c>
      <c r="F1386" s="40"/>
      <c r="G1386" s="88" t="str">
        <f t="shared" si="891"/>
        <v/>
      </c>
      <c r="H1386" s="40"/>
      <c r="I1386" s="24"/>
      <c r="J1386" s="34"/>
      <c r="K1386" s="106"/>
      <c r="L1386" s="79"/>
      <c r="M1386" s="34"/>
      <c r="N1386" s="79"/>
      <c r="O1386" s="31"/>
      <c r="P1386" s="53"/>
      <c r="Q1386" s="40"/>
      <c r="S1386" s="41" t="str">
        <f t="shared" si="879"/>
        <v/>
      </c>
      <c r="T1386" s="41" t="str">
        <f t="shared" si="880"/>
        <v/>
      </c>
      <c r="U1386" s="41" t="str">
        <f t="shared" si="892"/>
        <v/>
      </c>
      <c r="W1386" s="74" t="str">
        <f>IF('Job Database'!$X1386="", "", 'Job Database'!$X1386)</f>
        <v/>
      </c>
      <c r="Y1386" s="41" t="str">
        <f>IF($W1386="", "", IF(COUNTIF($I$11:$I$3035, $W1386)&gt;0, "", MAX($Y$10:$Y1385)+1))</f>
        <v/>
      </c>
      <c r="Z1386" s="41">
        <v>1376</v>
      </c>
      <c r="AA1386" s="58" t="str">
        <f t="shared" si="893"/>
        <v/>
      </c>
      <c r="AC1386" s="41" t="str">
        <f t="shared" si="881"/>
        <v/>
      </c>
      <c r="AE1386" s="41" t="str">
        <f t="shared" si="894"/>
        <v/>
      </c>
      <c r="AJ1386" s="154" t="str">
        <f t="shared" si="895"/>
        <v/>
      </c>
      <c r="AL1386" s="120" t="str">
        <f t="shared" si="896"/>
        <v/>
      </c>
      <c r="AM1386" s="104" t="str">
        <f t="shared" si="897"/>
        <v/>
      </c>
      <c r="AN1386" s="104" t="str">
        <f t="shared" si="898"/>
        <v/>
      </c>
      <c r="AO1386" s="104" t="str">
        <f t="shared" si="882"/>
        <v/>
      </c>
      <c r="AP1386" s="104" t="str">
        <f t="shared" si="883"/>
        <v/>
      </c>
      <c r="AQ1386" s="121" t="str">
        <f t="shared" si="899"/>
        <v/>
      </c>
      <c r="AS1386" s="88" t="str">
        <f t="shared" si="884"/>
        <v/>
      </c>
      <c r="AT1386" s="68" t="str">
        <f t="shared" si="900"/>
        <v/>
      </c>
      <c r="AU1386" s="68" t="str">
        <f t="shared" si="901"/>
        <v/>
      </c>
      <c r="AV1386" s="68" t="str">
        <f t="shared" si="902"/>
        <v/>
      </c>
      <c r="AW1386" s="88" t="str">
        <f t="shared" si="885"/>
        <v/>
      </c>
      <c r="AZ1386" s="88" t="str">
        <f t="shared" si="886"/>
        <v/>
      </c>
      <c r="BA1386" s="68" t="str">
        <f t="shared" si="887"/>
        <v/>
      </c>
      <c r="BB1386" s="68" t="str">
        <f t="shared" si="888"/>
        <v/>
      </c>
      <c r="BC1386" s="68" t="str">
        <f t="shared" si="889"/>
        <v/>
      </c>
      <c r="BD1386" s="69" t="str">
        <f t="shared" si="890"/>
        <v/>
      </c>
      <c r="BE1386" s="69" t="str">
        <f t="shared" si="903"/>
        <v/>
      </c>
      <c r="BT1386" s="138" t="str">
        <f t="shared" ca="1" si="904"/>
        <v/>
      </c>
      <c r="BU1386" s="139" t="str">
        <f t="shared" ca="1" si="905"/>
        <v/>
      </c>
      <c r="BW1386" s="138" t="str">
        <f t="shared" si="906"/>
        <v/>
      </c>
      <c r="BX1386" s="104" t="str">
        <f t="shared" si="907"/>
        <v/>
      </c>
      <c r="BY1386" s="139" t="str">
        <f t="shared" si="908"/>
        <v/>
      </c>
      <c r="CA1386" s="138" t="str">
        <f t="shared" si="909"/>
        <v/>
      </c>
      <c r="CB1386" s="104" t="str">
        <f t="shared" si="910"/>
        <v/>
      </c>
      <c r="CC1386" s="139" t="str">
        <f t="shared" si="911"/>
        <v/>
      </c>
      <c r="CE1386" s="162" t="str">
        <f t="shared" si="912"/>
        <v/>
      </c>
      <c r="CF1386" s="163" t="str">
        <f t="shared" si="913"/>
        <v/>
      </c>
      <c r="CG1386" s="164" t="str">
        <f t="shared" si="914"/>
        <v/>
      </c>
      <c r="CI1386" s="162" t="str">
        <f t="shared" si="915"/>
        <v/>
      </c>
      <c r="CJ1386" s="163" t="str">
        <f t="shared" si="918"/>
        <v/>
      </c>
      <c r="CK1386" s="164" t="str">
        <f t="shared" si="919"/>
        <v/>
      </c>
      <c r="CM1386" s="169" t="str">
        <f t="shared" si="916"/>
        <v/>
      </c>
      <c r="CN1386" s="139" t="str">
        <f t="shared" si="917"/>
        <v/>
      </c>
      <c r="CP1386" s="41" t="str">
        <f>IF($CM1386="", "", COUNTIF($CM$11:$CM$3035, "&lt;"&amp;$CM1386)+1+COUNTIF($CM$11:$CM1386, $CM1386)-1)</f>
        <v/>
      </c>
    </row>
    <row r="1387" spans="1:94" x14ac:dyDescent="0.25">
      <c r="A1387" s="40"/>
      <c r="B1387" s="82" t="str">
        <f>IF($I1387="", "", IFERROR(INDEX('Job Database'!$AE$11:$AE$3035, MATCH($I1387, 'Job Database'!$X$11:$X$3035, 0)), ""))</f>
        <v/>
      </c>
      <c r="C1387" s="69" t="str">
        <f>IF($I1387="", "", IF(COUNTIF('Job Database'!$X$11:$X$3035, $I1387)=0, $AC$5, $AC$4))</f>
        <v/>
      </c>
      <c r="D1387" s="40"/>
      <c r="E1387" s="85" t="str">
        <f>IF($I1387="", "", IF(IFERROR(INDEX('Job Database'!$M$11:$M$3035, MATCH($I1387, 'Job Database'!$X$11:$X$3035, 0)), "")="", "", IFERROR(INDEX('Job Database'!$M$11:$M$3035, MATCH($I1387, 'Job Database'!$X$11:$X$3035, 0)), "")))</f>
        <v/>
      </c>
      <c r="F1387" s="40"/>
      <c r="G1387" s="88" t="str">
        <f t="shared" si="891"/>
        <v/>
      </c>
      <c r="H1387" s="40"/>
      <c r="I1387" s="24"/>
      <c r="J1387" s="34"/>
      <c r="K1387" s="106"/>
      <c r="L1387" s="79"/>
      <c r="M1387" s="34"/>
      <c r="N1387" s="79"/>
      <c r="O1387" s="31"/>
      <c r="P1387" s="53"/>
      <c r="Q1387" s="40"/>
      <c r="S1387" s="41" t="str">
        <f t="shared" si="879"/>
        <v/>
      </c>
      <c r="T1387" s="41" t="str">
        <f t="shared" si="880"/>
        <v/>
      </c>
      <c r="U1387" s="41" t="str">
        <f t="shared" si="892"/>
        <v/>
      </c>
      <c r="W1387" s="74" t="str">
        <f>IF('Job Database'!$X1387="", "", 'Job Database'!$X1387)</f>
        <v/>
      </c>
      <c r="Y1387" s="41" t="str">
        <f>IF($W1387="", "", IF(COUNTIF($I$11:$I$3035, $W1387)&gt;0, "", MAX($Y$10:$Y1386)+1))</f>
        <v/>
      </c>
      <c r="Z1387" s="41">
        <v>1377</v>
      </c>
      <c r="AA1387" s="58" t="str">
        <f t="shared" si="893"/>
        <v/>
      </c>
      <c r="AC1387" s="41" t="str">
        <f t="shared" si="881"/>
        <v/>
      </c>
      <c r="AE1387" s="41" t="str">
        <f t="shared" si="894"/>
        <v/>
      </c>
      <c r="AJ1387" s="154" t="str">
        <f t="shared" si="895"/>
        <v/>
      </c>
      <c r="AL1387" s="120" t="str">
        <f t="shared" si="896"/>
        <v/>
      </c>
      <c r="AM1387" s="104" t="str">
        <f t="shared" si="897"/>
        <v/>
      </c>
      <c r="AN1387" s="104" t="str">
        <f t="shared" si="898"/>
        <v/>
      </c>
      <c r="AO1387" s="104" t="str">
        <f t="shared" si="882"/>
        <v/>
      </c>
      <c r="AP1387" s="104" t="str">
        <f t="shared" si="883"/>
        <v/>
      </c>
      <c r="AQ1387" s="121" t="str">
        <f t="shared" si="899"/>
        <v/>
      </c>
      <c r="AS1387" s="88" t="str">
        <f t="shared" si="884"/>
        <v/>
      </c>
      <c r="AT1387" s="68" t="str">
        <f t="shared" si="900"/>
        <v/>
      </c>
      <c r="AU1387" s="68" t="str">
        <f t="shared" si="901"/>
        <v/>
      </c>
      <c r="AV1387" s="68" t="str">
        <f t="shared" si="902"/>
        <v/>
      </c>
      <c r="AW1387" s="88" t="str">
        <f t="shared" si="885"/>
        <v/>
      </c>
      <c r="AZ1387" s="88" t="str">
        <f t="shared" si="886"/>
        <v/>
      </c>
      <c r="BA1387" s="68" t="str">
        <f t="shared" si="887"/>
        <v/>
      </c>
      <c r="BB1387" s="68" t="str">
        <f t="shared" si="888"/>
        <v/>
      </c>
      <c r="BC1387" s="68" t="str">
        <f t="shared" si="889"/>
        <v/>
      </c>
      <c r="BD1387" s="69" t="str">
        <f t="shared" si="890"/>
        <v/>
      </c>
      <c r="BE1387" s="69" t="str">
        <f t="shared" si="903"/>
        <v/>
      </c>
      <c r="BT1387" s="138" t="str">
        <f t="shared" ca="1" si="904"/>
        <v/>
      </c>
      <c r="BU1387" s="139" t="str">
        <f t="shared" ca="1" si="905"/>
        <v/>
      </c>
      <c r="BW1387" s="138" t="str">
        <f t="shared" si="906"/>
        <v/>
      </c>
      <c r="BX1387" s="104" t="str">
        <f t="shared" si="907"/>
        <v/>
      </c>
      <c r="BY1387" s="139" t="str">
        <f t="shared" si="908"/>
        <v/>
      </c>
      <c r="CA1387" s="138" t="str">
        <f t="shared" si="909"/>
        <v/>
      </c>
      <c r="CB1387" s="104" t="str">
        <f t="shared" si="910"/>
        <v/>
      </c>
      <c r="CC1387" s="139" t="str">
        <f t="shared" si="911"/>
        <v/>
      </c>
      <c r="CE1387" s="162" t="str">
        <f t="shared" si="912"/>
        <v/>
      </c>
      <c r="CF1387" s="163" t="str">
        <f t="shared" si="913"/>
        <v/>
      </c>
      <c r="CG1387" s="164" t="str">
        <f t="shared" si="914"/>
        <v/>
      </c>
      <c r="CI1387" s="162" t="str">
        <f t="shared" si="915"/>
        <v/>
      </c>
      <c r="CJ1387" s="163" t="str">
        <f t="shared" si="918"/>
        <v/>
      </c>
      <c r="CK1387" s="164" t="str">
        <f t="shared" si="919"/>
        <v/>
      </c>
      <c r="CM1387" s="169" t="str">
        <f t="shared" si="916"/>
        <v/>
      </c>
      <c r="CN1387" s="139" t="str">
        <f t="shared" si="917"/>
        <v/>
      </c>
      <c r="CP1387" s="41" t="str">
        <f>IF($CM1387="", "", COUNTIF($CM$11:$CM$3035, "&lt;"&amp;$CM1387)+1+COUNTIF($CM$11:$CM1387, $CM1387)-1)</f>
        <v/>
      </c>
    </row>
    <row r="1388" spans="1:94" x14ac:dyDescent="0.25">
      <c r="A1388" s="40"/>
      <c r="B1388" s="82" t="str">
        <f>IF($I1388="", "", IFERROR(INDEX('Job Database'!$AE$11:$AE$3035, MATCH($I1388, 'Job Database'!$X$11:$X$3035, 0)), ""))</f>
        <v/>
      </c>
      <c r="C1388" s="69" t="str">
        <f>IF($I1388="", "", IF(COUNTIF('Job Database'!$X$11:$X$3035, $I1388)=0, $AC$5, $AC$4))</f>
        <v/>
      </c>
      <c r="D1388" s="40"/>
      <c r="E1388" s="85" t="str">
        <f>IF($I1388="", "", IF(IFERROR(INDEX('Job Database'!$M$11:$M$3035, MATCH($I1388, 'Job Database'!$X$11:$X$3035, 0)), "")="", "", IFERROR(INDEX('Job Database'!$M$11:$M$3035, MATCH($I1388, 'Job Database'!$X$11:$X$3035, 0)), "")))</f>
        <v/>
      </c>
      <c r="F1388" s="40"/>
      <c r="G1388" s="88" t="str">
        <f t="shared" si="891"/>
        <v/>
      </c>
      <c r="H1388" s="40"/>
      <c r="I1388" s="24"/>
      <c r="J1388" s="34"/>
      <c r="K1388" s="106"/>
      <c r="L1388" s="79"/>
      <c r="M1388" s="34"/>
      <c r="N1388" s="79"/>
      <c r="O1388" s="31"/>
      <c r="P1388" s="53"/>
      <c r="Q1388" s="40"/>
      <c r="S1388" s="41" t="str">
        <f t="shared" si="879"/>
        <v/>
      </c>
      <c r="T1388" s="41" t="str">
        <f t="shared" si="880"/>
        <v/>
      </c>
      <c r="U1388" s="41" t="str">
        <f t="shared" si="892"/>
        <v/>
      </c>
      <c r="W1388" s="74" t="str">
        <f>IF('Job Database'!$X1388="", "", 'Job Database'!$X1388)</f>
        <v/>
      </c>
      <c r="Y1388" s="41" t="str">
        <f>IF($W1388="", "", IF(COUNTIF($I$11:$I$3035, $W1388)&gt;0, "", MAX($Y$10:$Y1387)+1))</f>
        <v/>
      </c>
      <c r="Z1388" s="41">
        <v>1378</v>
      </c>
      <c r="AA1388" s="58" t="str">
        <f t="shared" si="893"/>
        <v/>
      </c>
      <c r="AC1388" s="41" t="str">
        <f t="shared" si="881"/>
        <v/>
      </c>
      <c r="AE1388" s="41" t="str">
        <f t="shared" si="894"/>
        <v/>
      </c>
      <c r="AJ1388" s="154" t="str">
        <f t="shared" si="895"/>
        <v/>
      </c>
      <c r="AL1388" s="120" t="str">
        <f t="shared" si="896"/>
        <v/>
      </c>
      <c r="AM1388" s="104" t="str">
        <f t="shared" si="897"/>
        <v/>
      </c>
      <c r="AN1388" s="104" t="str">
        <f t="shared" si="898"/>
        <v/>
      </c>
      <c r="AO1388" s="104" t="str">
        <f t="shared" si="882"/>
        <v/>
      </c>
      <c r="AP1388" s="104" t="str">
        <f t="shared" si="883"/>
        <v/>
      </c>
      <c r="AQ1388" s="121" t="str">
        <f t="shared" si="899"/>
        <v/>
      </c>
      <c r="AS1388" s="88" t="str">
        <f t="shared" si="884"/>
        <v/>
      </c>
      <c r="AT1388" s="68" t="str">
        <f t="shared" si="900"/>
        <v/>
      </c>
      <c r="AU1388" s="68" t="str">
        <f t="shared" si="901"/>
        <v/>
      </c>
      <c r="AV1388" s="68" t="str">
        <f t="shared" si="902"/>
        <v/>
      </c>
      <c r="AW1388" s="88" t="str">
        <f t="shared" si="885"/>
        <v/>
      </c>
      <c r="AZ1388" s="88" t="str">
        <f t="shared" si="886"/>
        <v/>
      </c>
      <c r="BA1388" s="68" t="str">
        <f t="shared" si="887"/>
        <v/>
      </c>
      <c r="BB1388" s="68" t="str">
        <f t="shared" si="888"/>
        <v/>
      </c>
      <c r="BC1388" s="68" t="str">
        <f t="shared" si="889"/>
        <v/>
      </c>
      <c r="BD1388" s="69" t="str">
        <f t="shared" si="890"/>
        <v/>
      </c>
      <c r="BE1388" s="69" t="str">
        <f t="shared" si="903"/>
        <v/>
      </c>
      <c r="BT1388" s="138" t="str">
        <f t="shared" ca="1" si="904"/>
        <v/>
      </c>
      <c r="BU1388" s="139" t="str">
        <f t="shared" ca="1" si="905"/>
        <v/>
      </c>
      <c r="BW1388" s="138" t="str">
        <f t="shared" si="906"/>
        <v/>
      </c>
      <c r="BX1388" s="104" t="str">
        <f t="shared" si="907"/>
        <v/>
      </c>
      <c r="BY1388" s="139" t="str">
        <f t="shared" si="908"/>
        <v/>
      </c>
      <c r="CA1388" s="138" t="str">
        <f t="shared" si="909"/>
        <v/>
      </c>
      <c r="CB1388" s="104" t="str">
        <f t="shared" si="910"/>
        <v/>
      </c>
      <c r="CC1388" s="139" t="str">
        <f t="shared" si="911"/>
        <v/>
      </c>
      <c r="CE1388" s="162" t="str">
        <f t="shared" si="912"/>
        <v/>
      </c>
      <c r="CF1388" s="163" t="str">
        <f t="shared" si="913"/>
        <v/>
      </c>
      <c r="CG1388" s="164" t="str">
        <f t="shared" si="914"/>
        <v/>
      </c>
      <c r="CI1388" s="162" t="str">
        <f t="shared" si="915"/>
        <v/>
      </c>
      <c r="CJ1388" s="163" t="str">
        <f t="shared" si="918"/>
        <v/>
      </c>
      <c r="CK1388" s="164" t="str">
        <f t="shared" si="919"/>
        <v/>
      </c>
      <c r="CM1388" s="169" t="str">
        <f t="shared" si="916"/>
        <v/>
      </c>
      <c r="CN1388" s="139" t="str">
        <f t="shared" si="917"/>
        <v/>
      </c>
      <c r="CP1388" s="41" t="str">
        <f>IF($CM1388="", "", COUNTIF($CM$11:$CM$3035, "&lt;"&amp;$CM1388)+1+COUNTIF($CM$11:$CM1388, $CM1388)-1)</f>
        <v/>
      </c>
    </row>
    <row r="1389" spans="1:94" x14ac:dyDescent="0.25">
      <c r="A1389" s="40"/>
      <c r="B1389" s="82" t="str">
        <f>IF($I1389="", "", IFERROR(INDEX('Job Database'!$AE$11:$AE$3035, MATCH($I1389, 'Job Database'!$X$11:$X$3035, 0)), ""))</f>
        <v/>
      </c>
      <c r="C1389" s="69" t="str">
        <f>IF($I1389="", "", IF(COUNTIF('Job Database'!$X$11:$X$3035, $I1389)=0, $AC$5, $AC$4))</f>
        <v/>
      </c>
      <c r="D1389" s="40"/>
      <c r="E1389" s="85" t="str">
        <f>IF($I1389="", "", IF(IFERROR(INDEX('Job Database'!$M$11:$M$3035, MATCH($I1389, 'Job Database'!$X$11:$X$3035, 0)), "")="", "", IFERROR(INDEX('Job Database'!$M$11:$M$3035, MATCH($I1389, 'Job Database'!$X$11:$X$3035, 0)), "")))</f>
        <v/>
      </c>
      <c r="F1389" s="40"/>
      <c r="G1389" s="88" t="str">
        <f t="shared" si="891"/>
        <v/>
      </c>
      <c r="H1389" s="40"/>
      <c r="I1389" s="24"/>
      <c r="J1389" s="34"/>
      <c r="K1389" s="106"/>
      <c r="L1389" s="79"/>
      <c r="M1389" s="34"/>
      <c r="N1389" s="79"/>
      <c r="O1389" s="31"/>
      <c r="P1389" s="53"/>
      <c r="Q1389" s="40"/>
      <c r="S1389" s="41" t="str">
        <f t="shared" si="879"/>
        <v/>
      </c>
      <c r="T1389" s="41" t="str">
        <f t="shared" si="880"/>
        <v/>
      </c>
      <c r="U1389" s="41" t="str">
        <f t="shared" si="892"/>
        <v/>
      </c>
      <c r="W1389" s="74" t="str">
        <f>IF('Job Database'!$X1389="", "", 'Job Database'!$X1389)</f>
        <v/>
      </c>
      <c r="Y1389" s="41" t="str">
        <f>IF($W1389="", "", IF(COUNTIF($I$11:$I$3035, $W1389)&gt;0, "", MAX($Y$10:$Y1388)+1))</f>
        <v/>
      </c>
      <c r="Z1389" s="41">
        <v>1379</v>
      </c>
      <c r="AA1389" s="58" t="str">
        <f t="shared" si="893"/>
        <v/>
      </c>
      <c r="AC1389" s="41" t="str">
        <f t="shared" si="881"/>
        <v/>
      </c>
      <c r="AE1389" s="41" t="str">
        <f t="shared" si="894"/>
        <v/>
      </c>
      <c r="AJ1389" s="154" t="str">
        <f t="shared" si="895"/>
        <v/>
      </c>
      <c r="AL1389" s="120" t="str">
        <f t="shared" si="896"/>
        <v/>
      </c>
      <c r="AM1389" s="104" t="str">
        <f t="shared" si="897"/>
        <v/>
      </c>
      <c r="AN1389" s="104" t="str">
        <f t="shared" si="898"/>
        <v/>
      </c>
      <c r="AO1389" s="104" t="str">
        <f t="shared" si="882"/>
        <v/>
      </c>
      <c r="AP1389" s="104" t="str">
        <f t="shared" si="883"/>
        <v/>
      </c>
      <c r="AQ1389" s="121" t="str">
        <f t="shared" si="899"/>
        <v/>
      </c>
      <c r="AS1389" s="88" t="str">
        <f t="shared" si="884"/>
        <v/>
      </c>
      <c r="AT1389" s="68" t="str">
        <f t="shared" si="900"/>
        <v/>
      </c>
      <c r="AU1389" s="68" t="str">
        <f t="shared" si="901"/>
        <v/>
      </c>
      <c r="AV1389" s="68" t="str">
        <f t="shared" si="902"/>
        <v/>
      </c>
      <c r="AW1389" s="88" t="str">
        <f t="shared" si="885"/>
        <v/>
      </c>
      <c r="AZ1389" s="88" t="str">
        <f t="shared" si="886"/>
        <v/>
      </c>
      <c r="BA1389" s="68" t="str">
        <f t="shared" si="887"/>
        <v/>
      </c>
      <c r="BB1389" s="68" t="str">
        <f t="shared" si="888"/>
        <v/>
      </c>
      <c r="BC1389" s="68" t="str">
        <f t="shared" si="889"/>
        <v/>
      </c>
      <c r="BD1389" s="69" t="str">
        <f t="shared" si="890"/>
        <v/>
      </c>
      <c r="BE1389" s="69" t="str">
        <f t="shared" si="903"/>
        <v/>
      </c>
      <c r="BT1389" s="138" t="str">
        <f t="shared" ca="1" si="904"/>
        <v/>
      </c>
      <c r="BU1389" s="139" t="str">
        <f t="shared" ca="1" si="905"/>
        <v/>
      </c>
      <c r="BW1389" s="138" t="str">
        <f t="shared" si="906"/>
        <v/>
      </c>
      <c r="BX1389" s="104" t="str">
        <f t="shared" si="907"/>
        <v/>
      </c>
      <c r="BY1389" s="139" t="str">
        <f t="shared" si="908"/>
        <v/>
      </c>
      <c r="CA1389" s="138" t="str">
        <f t="shared" si="909"/>
        <v/>
      </c>
      <c r="CB1389" s="104" t="str">
        <f t="shared" si="910"/>
        <v/>
      </c>
      <c r="CC1389" s="139" t="str">
        <f t="shared" si="911"/>
        <v/>
      </c>
      <c r="CE1389" s="162" t="str">
        <f t="shared" si="912"/>
        <v/>
      </c>
      <c r="CF1389" s="163" t="str">
        <f t="shared" si="913"/>
        <v/>
      </c>
      <c r="CG1389" s="164" t="str">
        <f t="shared" si="914"/>
        <v/>
      </c>
      <c r="CI1389" s="162" t="str">
        <f t="shared" si="915"/>
        <v/>
      </c>
      <c r="CJ1389" s="163" t="str">
        <f t="shared" si="918"/>
        <v/>
      </c>
      <c r="CK1389" s="164" t="str">
        <f t="shared" si="919"/>
        <v/>
      </c>
      <c r="CM1389" s="169" t="str">
        <f t="shared" si="916"/>
        <v/>
      </c>
      <c r="CN1389" s="139" t="str">
        <f t="shared" si="917"/>
        <v/>
      </c>
      <c r="CP1389" s="41" t="str">
        <f>IF($CM1389="", "", COUNTIF($CM$11:$CM$3035, "&lt;"&amp;$CM1389)+1+COUNTIF($CM$11:$CM1389, $CM1389)-1)</f>
        <v/>
      </c>
    </row>
    <row r="1390" spans="1:94" x14ac:dyDescent="0.25">
      <c r="A1390" s="40"/>
      <c r="B1390" s="82" t="str">
        <f>IF($I1390="", "", IFERROR(INDEX('Job Database'!$AE$11:$AE$3035, MATCH($I1390, 'Job Database'!$X$11:$X$3035, 0)), ""))</f>
        <v/>
      </c>
      <c r="C1390" s="69" t="str">
        <f>IF($I1390="", "", IF(COUNTIF('Job Database'!$X$11:$X$3035, $I1390)=0, $AC$5, $AC$4))</f>
        <v/>
      </c>
      <c r="D1390" s="40"/>
      <c r="E1390" s="85" t="str">
        <f>IF($I1390="", "", IF(IFERROR(INDEX('Job Database'!$M$11:$M$3035, MATCH($I1390, 'Job Database'!$X$11:$X$3035, 0)), "")="", "", IFERROR(INDEX('Job Database'!$M$11:$M$3035, MATCH($I1390, 'Job Database'!$X$11:$X$3035, 0)), "")))</f>
        <v/>
      </c>
      <c r="F1390" s="40"/>
      <c r="G1390" s="88" t="str">
        <f t="shared" si="891"/>
        <v/>
      </c>
      <c r="H1390" s="40"/>
      <c r="I1390" s="24"/>
      <c r="J1390" s="34"/>
      <c r="K1390" s="106"/>
      <c r="L1390" s="79"/>
      <c r="M1390" s="34"/>
      <c r="N1390" s="79"/>
      <c r="O1390" s="31"/>
      <c r="P1390" s="53"/>
      <c r="Q1390" s="40"/>
      <c r="S1390" s="41" t="str">
        <f t="shared" si="879"/>
        <v/>
      </c>
      <c r="T1390" s="41" t="str">
        <f t="shared" si="880"/>
        <v/>
      </c>
      <c r="U1390" s="41" t="str">
        <f t="shared" si="892"/>
        <v/>
      </c>
      <c r="W1390" s="74" t="str">
        <f>IF('Job Database'!$X1390="", "", 'Job Database'!$X1390)</f>
        <v/>
      </c>
      <c r="Y1390" s="41" t="str">
        <f>IF($W1390="", "", IF(COUNTIF($I$11:$I$3035, $W1390)&gt;0, "", MAX($Y$10:$Y1389)+1))</f>
        <v/>
      </c>
      <c r="Z1390" s="41">
        <v>1380</v>
      </c>
      <c r="AA1390" s="58" t="str">
        <f t="shared" si="893"/>
        <v/>
      </c>
      <c r="AC1390" s="41" t="str">
        <f t="shared" si="881"/>
        <v/>
      </c>
      <c r="AE1390" s="41" t="str">
        <f t="shared" si="894"/>
        <v/>
      </c>
      <c r="AJ1390" s="154" t="str">
        <f t="shared" si="895"/>
        <v/>
      </c>
      <c r="AL1390" s="120" t="str">
        <f t="shared" si="896"/>
        <v/>
      </c>
      <c r="AM1390" s="104" t="str">
        <f t="shared" si="897"/>
        <v/>
      </c>
      <c r="AN1390" s="104" t="str">
        <f t="shared" si="898"/>
        <v/>
      </c>
      <c r="AO1390" s="104" t="str">
        <f t="shared" si="882"/>
        <v/>
      </c>
      <c r="AP1390" s="104" t="str">
        <f t="shared" si="883"/>
        <v/>
      </c>
      <c r="AQ1390" s="121" t="str">
        <f t="shared" si="899"/>
        <v/>
      </c>
      <c r="AS1390" s="88" t="str">
        <f t="shared" si="884"/>
        <v/>
      </c>
      <c r="AT1390" s="68" t="str">
        <f t="shared" si="900"/>
        <v/>
      </c>
      <c r="AU1390" s="68" t="str">
        <f t="shared" si="901"/>
        <v/>
      </c>
      <c r="AV1390" s="68" t="str">
        <f t="shared" si="902"/>
        <v/>
      </c>
      <c r="AW1390" s="88" t="str">
        <f t="shared" si="885"/>
        <v/>
      </c>
      <c r="AZ1390" s="88" t="str">
        <f t="shared" si="886"/>
        <v/>
      </c>
      <c r="BA1390" s="68" t="str">
        <f t="shared" si="887"/>
        <v/>
      </c>
      <c r="BB1390" s="68" t="str">
        <f t="shared" si="888"/>
        <v/>
      </c>
      <c r="BC1390" s="68" t="str">
        <f t="shared" si="889"/>
        <v/>
      </c>
      <c r="BD1390" s="69" t="str">
        <f t="shared" si="890"/>
        <v/>
      </c>
      <c r="BE1390" s="69" t="str">
        <f t="shared" si="903"/>
        <v/>
      </c>
      <c r="BT1390" s="138" t="str">
        <f t="shared" ca="1" si="904"/>
        <v/>
      </c>
      <c r="BU1390" s="139" t="str">
        <f t="shared" ca="1" si="905"/>
        <v/>
      </c>
      <c r="BW1390" s="138" t="str">
        <f t="shared" si="906"/>
        <v/>
      </c>
      <c r="BX1390" s="104" t="str">
        <f t="shared" si="907"/>
        <v/>
      </c>
      <c r="BY1390" s="139" t="str">
        <f t="shared" si="908"/>
        <v/>
      </c>
      <c r="CA1390" s="138" t="str">
        <f t="shared" si="909"/>
        <v/>
      </c>
      <c r="CB1390" s="104" t="str">
        <f t="shared" si="910"/>
        <v/>
      </c>
      <c r="CC1390" s="139" t="str">
        <f t="shared" si="911"/>
        <v/>
      </c>
      <c r="CE1390" s="162" t="str">
        <f t="shared" si="912"/>
        <v/>
      </c>
      <c r="CF1390" s="163" t="str">
        <f t="shared" si="913"/>
        <v/>
      </c>
      <c r="CG1390" s="164" t="str">
        <f t="shared" si="914"/>
        <v/>
      </c>
      <c r="CI1390" s="162" t="str">
        <f t="shared" si="915"/>
        <v/>
      </c>
      <c r="CJ1390" s="163" t="str">
        <f t="shared" si="918"/>
        <v/>
      </c>
      <c r="CK1390" s="164" t="str">
        <f t="shared" si="919"/>
        <v/>
      </c>
      <c r="CM1390" s="169" t="str">
        <f t="shared" si="916"/>
        <v/>
      </c>
      <c r="CN1390" s="139" t="str">
        <f t="shared" si="917"/>
        <v/>
      </c>
      <c r="CP1390" s="41" t="str">
        <f>IF($CM1390="", "", COUNTIF($CM$11:$CM$3035, "&lt;"&amp;$CM1390)+1+COUNTIF($CM$11:$CM1390, $CM1390)-1)</f>
        <v/>
      </c>
    </row>
    <row r="1391" spans="1:94" x14ac:dyDescent="0.25">
      <c r="A1391" s="40"/>
      <c r="B1391" s="82" t="str">
        <f>IF($I1391="", "", IFERROR(INDEX('Job Database'!$AE$11:$AE$3035, MATCH($I1391, 'Job Database'!$X$11:$X$3035, 0)), ""))</f>
        <v/>
      </c>
      <c r="C1391" s="69" t="str">
        <f>IF($I1391="", "", IF(COUNTIF('Job Database'!$X$11:$X$3035, $I1391)=0, $AC$5, $AC$4))</f>
        <v/>
      </c>
      <c r="D1391" s="40"/>
      <c r="E1391" s="85" t="str">
        <f>IF($I1391="", "", IF(IFERROR(INDEX('Job Database'!$M$11:$M$3035, MATCH($I1391, 'Job Database'!$X$11:$X$3035, 0)), "")="", "", IFERROR(INDEX('Job Database'!$M$11:$M$3035, MATCH($I1391, 'Job Database'!$X$11:$X$3035, 0)), "")))</f>
        <v/>
      </c>
      <c r="F1391" s="40"/>
      <c r="G1391" s="88" t="str">
        <f t="shared" si="891"/>
        <v/>
      </c>
      <c r="H1391" s="40"/>
      <c r="I1391" s="24"/>
      <c r="J1391" s="34"/>
      <c r="K1391" s="106"/>
      <c r="L1391" s="79"/>
      <c r="M1391" s="34"/>
      <c r="N1391" s="79"/>
      <c r="O1391" s="31"/>
      <c r="P1391" s="53"/>
      <c r="Q1391" s="40"/>
      <c r="S1391" s="41" t="str">
        <f t="shared" si="879"/>
        <v/>
      </c>
      <c r="T1391" s="41" t="str">
        <f t="shared" si="880"/>
        <v/>
      </c>
      <c r="U1391" s="41" t="str">
        <f t="shared" si="892"/>
        <v/>
      </c>
      <c r="W1391" s="74" t="str">
        <f>IF('Job Database'!$X1391="", "", 'Job Database'!$X1391)</f>
        <v/>
      </c>
      <c r="Y1391" s="41" t="str">
        <f>IF($W1391="", "", IF(COUNTIF($I$11:$I$3035, $W1391)&gt;0, "", MAX($Y$10:$Y1390)+1))</f>
        <v/>
      </c>
      <c r="Z1391" s="41">
        <v>1381</v>
      </c>
      <c r="AA1391" s="58" t="str">
        <f t="shared" si="893"/>
        <v/>
      </c>
      <c r="AC1391" s="41" t="str">
        <f t="shared" si="881"/>
        <v/>
      </c>
      <c r="AE1391" s="41" t="str">
        <f t="shared" si="894"/>
        <v/>
      </c>
      <c r="AJ1391" s="154" t="str">
        <f t="shared" si="895"/>
        <v/>
      </c>
      <c r="AL1391" s="120" t="str">
        <f t="shared" si="896"/>
        <v/>
      </c>
      <c r="AM1391" s="104" t="str">
        <f t="shared" si="897"/>
        <v/>
      </c>
      <c r="AN1391" s="104" t="str">
        <f t="shared" si="898"/>
        <v/>
      </c>
      <c r="AO1391" s="104" t="str">
        <f t="shared" si="882"/>
        <v/>
      </c>
      <c r="AP1391" s="104" t="str">
        <f t="shared" si="883"/>
        <v/>
      </c>
      <c r="AQ1391" s="121" t="str">
        <f t="shared" si="899"/>
        <v/>
      </c>
      <c r="AS1391" s="88" t="str">
        <f t="shared" si="884"/>
        <v/>
      </c>
      <c r="AT1391" s="68" t="str">
        <f t="shared" si="900"/>
        <v/>
      </c>
      <c r="AU1391" s="68" t="str">
        <f t="shared" si="901"/>
        <v/>
      </c>
      <c r="AV1391" s="68" t="str">
        <f t="shared" si="902"/>
        <v/>
      </c>
      <c r="AW1391" s="88" t="str">
        <f t="shared" si="885"/>
        <v/>
      </c>
      <c r="AZ1391" s="88" t="str">
        <f t="shared" si="886"/>
        <v/>
      </c>
      <c r="BA1391" s="68" t="str">
        <f t="shared" si="887"/>
        <v/>
      </c>
      <c r="BB1391" s="68" t="str">
        <f t="shared" si="888"/>
        <v/>
      </c>
      <c r="BC1391" s="68" t="str">
        <f t="shared" si="889"/>
        <v/>
      </c>
      <c r="BD1391" s="69" t="str">
        <f t="shared" si="890"/>
        <v/>
      </c>
      <c r="BE1391" s="69" t="str">
        <f t="shared" si="903"/>
        <v/>
      </c>
      <c r="BT1391" s="138" t="str">
        <f t="shared" ca="1" si="904"/>
        <v/>
      </c>
      <c r="BU1391" s="139" t="str">
        <f t="shared" ca="1" si="905"/>
        <v/>
      </c>
      <c r="BW1391" s="138" t="str">
        <f t="shared" si="906"/>
        <v/>
      </c>
      <c r="BX1391" s="104" t="str">
        <f t="shared" si="907"/>
        <v/>
      </c>
      <c r="BY1391" s="139" t="str">
        <f t="shared" si="908"/>
        <v/>
      </c>
      <c r="CA1391" s="138" t="str">
        <f t="shared" si="909"/>
        <v/>
      </c>
      <c r="CB1391" s="104" t="str">
        <f t="shared" si="910"/>
        <v/>
      </c>
      <c r="CC1391" s="139" t="str">
        <f t="shared" si="911"/>
        <v/>
      </c>
      <c r="CE1391" s="162" t="str">
        <f t="shared" si="912"/>
        <v/>
      </c>
      <c r="CF1391" s="163" t="str">
        <f t="shared" si="913"/>
        <v/>
      </c>
      <c r="CG1391" s="164" t="str">
        <f t="shared" si="914"/>
        <v/>
      </c>
      <c r="CI1391" s="162" t="str">
        <f t="shared" si="915"/>
        <v/>
      </c>
      <c r="CJ1391" s="163" t="str">
        <f t="shared" si="918"/>
        <v/>
      </c>
      <c r="CK1391" s="164" t="str">
        <f t="shared" si="919"/>
        <v/>
      </c>
      <c r="CM1391" s="169" t="str">
        <f t="shared" si="916"/>
        <v/>
      </c>
      <c r="CN1391" s="139" t="str">
        <f t="shared" si="917"/>
        <v/>
      </c>
      <c r="CP1391" s="41" t="str">
        <f>IF($CM1391="", "", COUNTIF($CM$11:$CM$3035, "&lt;"&amp;$CM1391)+1+COUNTIF($CM$11:$CM1391, $CM1391)-1)</f>
        <v/>
      </c>
    </row>
    <row r="1392" spans="1:94" x14ac:dyDescent="0.25">
      <c r="A1392" s="40"/>
      <c r="B1392" s="82" t="str">
        <f>IF($I1392="", "", IFERROR(INDEX('Job Database'!$AE$11:$AE$3035, MATCH($I1392, 'Job Database'!$X$11:$X$3035, 0)), ""))</f>
        <v/>
      </c>
      <c r="C1392" s="69" t="str">
        <f>IF($I1392="", "", IF(COUNTIF('Job Database'!$X$11:$X$3035, $I1392)=0, $AC$5, $AC$4))</f>
        <v/>
      </c>
      <c r="D1392" s="40"/>
      <c r="E1392" s="85" t="str">
        <f>IF($I1392="", "", IF(IFERROR(INDEX('Job Database'!$M$11:$M$3035, MATCH($I1392, 'Job Database'!$X$11:$X$3035, 0)), "")="", "", IFERROR(INDEX('Job Database'!$M$11:$M$3035, MATCH($I1392, 'Job Database'!$X$11:$X$3035, 0)), "")))</f>
        <v/>
      </c>
      <c r="F1392" s="40"/>
      <c r="G1392" s="88" t="str">
        <f t="shared" si="891"/>
        <v/>
      </c>
      <c r="H1392" s="40"/>
      <c r="I1392" s="24"/>
      <c r="J1392" s="34"/>
      <c r="K1392" s="106"/>
      <c r="L1392" s="79"/>
      <c r="M1392" s="34"/>
      <c r="N1392" s="79"/>
      <c r="O1392" s="31"/>
      <c r="P1392" s="53"/>
      <c r="Q1392" s="40"/>
      <c r="S1392" s="41" t="str">
        <f t="shared" si="879"/>
        <v/>
      </c>
      <c r="T1392" s="41" t="str">
        <f t="shared" si="880"/>
        <v/>
      </c>
      <c r="U1392" s="41" t="str">
        <f t="shared" si="892"/>
        <v/>
      </c>
      <c r="W1392" s="74" t="str">
        <f>IF('Job Database'!$X1392="", "", 'Job Database'!$X1392)</f>
        <v/>
      </c>
      <c r="Y1392" s="41" t="str">
        <f>IF($W1392="", "", IF(COUNTIF($I$11:$I$3035, $W1392)&gt;0, "", MAX($Y$10:$Y1391)+1))</f>
        <v/>
      </c>
      <c r="Z1392" s="41">
        <v>1382</v>
      </c>
      <c r="AA1392" s="58" t="str">
        <f t="shared" si="893"/>
        <v/>
      </c>
      <c r="AC1392" s="41" t="str">
        <f t="shared" si="881"/>
        <v/>
      </c>
      <c r="AE1392" s="41" t="str">
        <f t="shared" si="894"/>
        <v/>
      </c>
      <c r="AJ1392" s="154" t="str">
        <f t="shared" si="895"/>
        <v/>
      </c>
      <c r="AL1392" s="120" t="str">
        <f t="shared" si="896"/>
        <v/>
      </c>
      <c r="AM1392" s="104" t="str">
        <f t="shared" si="897"/>
        <v/>
      </c>
      <c r="AN1392" s="104" t="str">
        <f t="shared" si="898"/>
        <v/>
      </c>
      <c r="AO1392" s="104" t="str">
        <f t="shared" si="882"/>
        <v/>
      </c>
      <c r="AP1392" s="104" t="str">
        <f t="shared" si="883"/>
        <v/>
      </c>
      <c r="AQ1392" s="121" t="str">
        <f t="shared" si="899"/>
        <v/>
      </c>
      <c r="AS1392" s="88" t="str">
        <f t="shared" si="884"/>
        <v/>
      </c>
      <c r="AT1392" s="68" t="str">
        <f t="shared" si="900"/>
        <v/>
      </c>
      <c r="AU1392" s="68" t="str">
        <f t="shared" si="901"/>
        <v/>
      </c>
      <c r="AV1392" s="68" t="str">
        <f t="shared" si="902"/>
        <v/>
      </c>
      <c r="AW1392" s="88" t="str">
        <f t="shared" si="885"/>
        <v/>
      </c>
      <c r="AZ1392" s="88" t="str">
        <f t="shared" si="886"/>
        <v/>
      </c>
      <c r="BA1392" s="68" t="str">
        <f t="shared" si="887"/>
        <v/>
      </c>
      <c r="BB1392" s="68" t="str">
        <f t="shared" si="888"/>
        <v/>
      </c>
      <c r="BC1392" s="68" t="str">
        <f t="shared" si="889"/>
        <v/>
      </c>
      <c r="BD1392" s="69" t="str">
        <f t="shared" si="890"/>
        <v/>
      </c>
      <c r="BE1392" s="69" t="str">
        <f t="shared" si="903"/>
        <v/>
      </c>
      <c r="BT1392" s="138" t="str">
        <f t="shared" ca="1" si="904"/>
        <v/>
      </c>
      <c r="BU1392" s="139" t="str">
        <f t="shared" ca="1" si="905"/>
        <v/>
      </c>
      <c r="BW1392" s="138" t="str">
        <f t="shared" si="906"/>
        <v/>
      </c>
      <c r="BX1392" s="104" t="str">
        <f t="shared" si="907"/>
        <v/>
      </c>
      <c r="BY1392" s="139" t="str">
        <f t="shared" si="908"/>
        <v/>
      </c>
      <c r="CA1392" s="138" t="str">
        <f t="shared" si="909"/>
        <v/>
      </c>
      <c r="CB1392" s="104" t="str">
        <f t="shared" si="910"/>
        <v/>
      </c>
      <c r="CC1392" s="139" t="str">
        <f t="shared" si="911"/>
        <v/>
      </c>
      <c r="CE1392" s="162" t="str">
        <f t="shared" si="912"/>
        <v/>
      </c>
      <c r="CF1392" s="163" t="str">
        <f t="shared" si="913"/>
        <v/>
      </c>
      <c r="CG1392" s="164" t="str">
        <f t="shared" si="914"/>
        <v/>
      </c>
      <c r="CI1392" s="162" t="str">
        <f t="shared" si="915"/>
        <v/>
      </c>
      <c r="CJ1392" s="163" t="str">
        <f t="shared" si="918"/>
        <v/>
      </c>
      <c r="CK1392" s="164" t="str">
        <f t="shared" si="919"/>
        <v/>
      </c>
      <c r="CM1392" s="169" t="str">
        <f t="shared" si="916"/>
        <v/>
      </c>
      <c r="CN1392" s="139" t="str">
        <f t="shared" si="917"/>
        <v/>
      </c>
      <c r="CP1392" s="41" t="str">
        <f>IF($CM1392="", "", COUNTIF($CM$11:$CM$3035, "&lt;"&amp;$CM1392)+1+COUNTIF($CM$11:$CM1392, $CM1392)-1)</f>
        <v/>
      </c>
    </row>
    <row r="1393" spans="1:94" x14ac:dyDescent="0.25">
      <c r="A1393" s="40"/>
      <c r="B1393" s="82" t="str">
        <f>IF($I1393="", "", IFERROR(INDEX('Job Database'!$AE$11:$AE$3035, MATCH($I1393, 'Job Database'!$X$11:$X$3035, 0)), ""))</f>
        <v/>
      </c>
      <c r="C1393" s="69" t="str">
        <f>IF($I1393="", "", IF(COUNTIF('Job Database'!$X$11:$X$3035, $I1393)=0, $AC$5, $AC$4))</f>
        <v/>
      </c>
      <c r="D1393" s="40"/>
      <c r="E1393" s="85" t="str">
        <f>IF($I1393="", "", IF(IFERROR(INDEX('Job Database'!$M$11:$M$3035, MATCH($I1393, 'Job Database'!$X$11:$X$3035, 0)), "")="", "", IFERROR(INDEX('Job Database'!$M$11:$M$3035, MATCH($I1393, 'Job Database'!$X$11:$X$3035, 0)), "")))</f>
        <v/>
      </c>
      <c r="F1393" s="40"/>
      <c r="G1393" s="88" t="str">
        <f t="shared" si="891"/>
        <v/>
      </c>
      <c r="H1393" s="40"/>
      <c r="I1393" s="24"/>
      <c r="J1393" s="34"/>
      <c r="K1393" s="106"/>
      <c r="L1393" s="79"/>
      <c r="M1393" s="34"/>
      <c r="N1393" s="79"/>
      <c r="O1393" s="31"/>
      <c r="P1393" s="53"/>
      <c r="Q1393" s="40"/>
      <c r="S1393" s="41" t="str">
        <f t="shared" si="879"/>
        <v/>
      </c>
      <c r="T1393" s="41" t="str">
        <f t="shared" si="880"/>
        <v/>
      </c>
      <c r="U1393" s="41" t="str">
        <f t="shared" si="892"/>
        <v/>
      </c>
      <c r="W1393" s="74" t="str">
        <f>IF('Job Database'!$X1393="", "", 'Job Database'!$X1393)</f>
        <v/>
      </c>
      <c r="Y1393" s="41" t="str">
        <f>IF($W1393="", "", IF(COUNTIF($I$11:$I$3035, $W1393)&gt;0, "", MAX($Y$10:$Y1392)+1))</f>
        <v/>
      </c>
      <c r="Z1393" s="41">
        <v>1383</v>
      </c>
      <c r="AA1393" s="58" t="str">
        <f t="shared" si="893"/>
        <v/>
      </c>
      <c r="AC1393" s="41" t="str">
        <f t="shared" si="881"/>
        <v/>
      </c>
      <c r="AE1393" s="41" t="str">
        <f t="shared" si="894"/>
        <v/>
      </c>
      <c r="AJ1393" s="154" t="str">
        <f t="shared" si="895"/>
        <v/>
      </c>
      <c r="AL1393" s="120" t="str">
        <f t="shared" si="896"/>
        <v/>
      </c>
      <c r="AM1393" s="104" t="str">
        <f t="shared" si="897"/>
        <v/>
      </c>
      <c r="AN1393" s="104" t="str">
        <f t="shared" si="898"/>
        <v/>
      </c>
      <c r="AO1393" s="104" t="str">
        <f t="shared" si="882"/>
        <v/>
      </c>
      <c r="AP1393" s="104" t="str">
        <f t="shared" si="883"/>
        <v/>
      </c>
      <c r="AQ1393" s="121" t="str">
        <f t="shared" si="899"/>
        <v/>
      </c>
      <c r="AS1393" s="88" t="str">
        <f t="shared" si="884"/>
        <v/>
      </c>
      <c r="AT1393" s="68" t="str">
        <f t="shared" si="900"/>
        <v/>
      </c>
      <c r="AU1393" s="68" t="str">
        <f t="shared" si="901"/>
        <v/>
      </c>
      <c r="AV1393" s="68" t="str">
        <f t="shared" si="902"/>
        <v/>
      </c>
      <c r="AW1393" s="88" t="str">
        <f t="shared" si="885"/>
        <v/>
      </c>
      <c r="AZ1393" s="88" t="str">
        <f t="shared" si="886"/>
        <v/>
      </c>
      <c r="BA1393" s="68" t="str">
        <f t="shared" si="887"/>
        <v/>
      </c>
      <c r="BB1393" s="68" t="str">
        <f t="shared" si="888"/>
        <v/>
      </c>
      <c r="BC1393" s="68" t="str">
        <f t="shared" si="889"/>
        <v/>
      </c>
      <c r="BD1393" s="69" t="str">
        <f t="shared" si="890"/>
        <v/>
      </c>
      <c r="BE1393" s="69" t="str">
        <f t="shared" si="903"/>
        <v/>
      </c>
      <c r="BT1393" s="138" t="str">
        <f t="shared" ca="1" si="904"/>
        <v/>
      </c>
      <c r="BU1393" s="139" t="str">
        <f t="shared" ca="1" si="905"/>
        <v/>
      </c>
      <c r="BW1393" s="138" t="str">
        <f t="shared" si="906"/>
        <v/>
      </c>
      <c r="BX1393" s="104" t="str">
        <f t="shared" si="907"/>
        <v/>
      </c>
      <c r="BY1393" s="139" t="str">
        <f t="shared" si="908"/>
        <v/>
      </c>
      <c r="CA1393" s="138" t="str">
        <f t="shared" si="909"/>
        <v/>
      </c>
      <c r="CB1393" s="104" t="str">
        <f t="shared" si="910"/>
        <v/>
      </c>
      <c r="CC1393" s="139" t="str">
        <f t="shared" si="911"/>
        <v/>
      </c>
      <c r="CE1393" s="162" t="str">
        <f t="shared" si="912"/>
        <v/>
      </c>
      <c r="CF1393" s="163" t="str">
        <f t="shared" si="913"/>
        <v/>
      </c>
      <c r="CG1393" s="164" t="str">
        <f t="shared" si="914"/>
        <v/>
      </c>
      <c r="CI1393" s="162" t="str">
        <f t="shared" si="915"/>
        <v/>
      </c>
      <c r="CJ1393" s="163" t="str">
        <f t="shared" si="918"/>
        <v/>
      </c>
      <c r="CK1393" s="164" t="str">
        <f t="shared" si="919"/>
        <v/>
      </c>
      <c r="CM1393" s="169" t="str">
        <f t="shared" si="916"/>
        <v/>
      </c>
      <c r="CN1393" s="139" t="str">
        <f t="shared" si="917"/>
        <v/>
      </c>
      <c r="CP1393" s="41" t="str">
        <f>IF($CM1393="", "", COUNTIF($CM$11:$CM$3035, "&lt;"&amp;$CM1393)+1+COUNTIF($CM$11:$CM1393, $CM1393)-1)</f>
        <v/>
      </c>
    </row>
    <row r="1394" spans="1:94" x14ac:dyDescent="0.25">
      <c r="A1394" s="40"/>
      <c r="B1394" s="82" t="str">
        <f>IF($I1394="", "", IFERROR(INDEX('Job Database'!$AE$11:$AE$3035, MATCH($I1394, 'Job Database'!$X$11:$X$3035, 0)), ""))</f>
        <v/>
      </c>
      <c r="C1394" s="69" t="str">
        <f>IF($I1394="", "", IF(COUNTIF('Job Database'!$X$11:$X$3035, $I1394)=0, $AC$5, $AC$4))</f>
        <v/>
      </c>
      <c r="D1394" s="40"/>
      <c r="E1394" s="85" t="str">
        <f>IF($I1394="", "", IF(IFERROR(INDEX('Job Database'!$M$11:$M$3035, MATCH($I1394, 'Job Database'!$X$11:$X$3035, 0)), "")="", "", IFERROR(INDEX('Job Database'!$M$11:$M$3035, MATCH($I1394, 'Job Database'!$X$11:$X$3035, 0)), "")))</f>
        <v/>
      </c>
      <c r="F1394" s="40"/>
      <c r="G1394" s="88" t="str">
        <f t="shared" si="891"/>
        <v/>
      </c>
      <c r="H1394" s="40"/>
      <c r="I1394" s="24"/>
      <c r="J1394" s="34"/>
      <c r="K1394" s="106"/>
      <c r="L1394" s="79"/>
      <c r="M1394" s="34"/>
      <c r="N1394" s="79"/>
      <c r="O1394" s="31"/>
      <c r="P1394" s="53"/>
      <c r="Q1394" s="40"/>
      <c r="S1394" s="41" t="str">
        <f t="shared" si="879"/>
        <v/>
      </c>
      <c r="T1394" s="41" t="str">
        <f t="shared" si="880"/>
        <v/>
      </c>
      <c r="U1394" s="41" t="str">
        <f t="shared" si="892"/>
        <v/>
      </c>
      <c r="W1394" s="74" t="str">
        <f>IF('Job Database'!$X1394="", "", 'Job Database'!$X1394)</f>
        <v/>
      </c>
      <c r="Y1394" s="41" t="str">
        <f>IF($W1394="", "", IF(COUNTIF($I$11:$I$3035, $W1394)&gt;0, "", MAX($Y$10:$Y1393)+1))</f>
        <v/>
      </c>
      <c r="Z1394" s="41">
        <v>1384</v>
      </c>
      <c r="AA1394" s="58" t="str">
        <f t="shared" si="893"/>
        <v/>
      </c>
      <c r="AC1394" s="41" t="str">
        <f t="shared" si="881"/>
        <v/>
      </c>
      <c r="AE1394" s="41" t="str">
        <f t="shared" si="894"/>
        <v/>
      </c>
      <c r="AJ1394" s="154" t="str">
        <f t="shared" si="895"/>
        <v/>
      </c>
      <c r="AL1394" s="120" t="str">
        <f t="shared" si="896"/>
        <v/>
      </c>
      <c r="AM1394" s="104" t="str">
        <f t="shared" si="897"/>
        <v/>
      </c>
      <c r="AN1394" s="104" t="str">
        <f t="shared" si="898"/>
        <v/>
      </c>
      <c r="AO1394" s="104" t="str">
        <f t="shared" si="882"/>
        <v/>
      </c>
      <c r="AP1394" s="104" t="str">
        <f t="shared" si="883"/>
        <v/>
      </c>
      <c r="AQ1394" s="121" t="str">
        <f t="shared" si="899"/>
        <v/>
      </c>
      <c r="AS1394" s="88" t="str">
        <f t="shared" si="884"/>
        <v/>
      </c>
      <c r="AT1394" s="68" t="str">
        <f t="shared" si="900"/>
        <v/>
      </c>
      <c r="AU1394" s="68" t="str">
        <f t="shared" si="901"/>
        <v/>
      </c>
      <c r="AV1394" s="68" t="str">
        <f t="shared" si="902"/>
        <v/>
      </c>
      <c r="AW1394" s="88" t="str">
        <f t="shared" si="885"/>
        <v/>
      </c>
      <c r="AZ1394" s="88" t="str">
        <f t="shared" si="886"/>
        <v/>
      </c>
      <c r="BA1394" s="68" t="str">
        <f t="shared" si="887"/>
        <v/>
      </c>
      <c r="BB1394" s="68" t="str">
        <f t="shared" si="888"/>
        <v/>
      </c>
      <c r="BC1394" s="68" t="str">
        <f t="shared" si="889"/>
        <v/>
      </c>
      <c r="BD1394" s="69" t="str">
        <f t="shared" si="890"/>
        <v/>
      </c>
      <c r="BE1394" s="69" t="str">
        <f t="shared" si="903"/>
        <v/>
      </c>
      <c r="BT1394" s="138" t="str">
        <f t="shared" ca="1" si="904"/>
        <v/>
      </c>
      <c r="BU1394" s="139" t="str">
        <f t="shared" ca="1" si="905"/>
        <v/>
      </c>
      <c r="BW1394" s="138" t="str">
        <f t="shared" si="906"/>
        <v/>
      </c>
      <c r="BX1394" s="104" t="str">
        <f t="shared" si="907"/>
        <v/>
      </c>
      <c r="BY1394" s="139" t="str">
        <f t="shared" si="908"/>
        <v/>
      </c>
      <c r="CA1394" s="138" t="str">
        <f t="shared" si="909"/>
        <v/>
      </c>
      <c r="CB1394" s="104" t="str">
        <f t="shared" si="910"/>
        <v/>
      </c>
      <c r="CC1394" s="139" t="str">
        <f t="shared" si="911"/>
        <v/>
      </c>
      <c r="CE1394" s="162" t="str">
        <f t="shared" si="912"/>
        <v/>
      </c>
      <c r="CF1394" s="163" t="str">
        <f t="shared" si="913"/>
        <v/>
      </c>
      <c r="CG1394" s="164" t="str">
        <f t="shared" si="914"/>
        <v/>
      </c>
      <c r="CI1394" s="162" t="str">
        <f t="shared" si="915"/>
        <v/>
      </c>
      <c r="CJ1394" s="163" t="str">
        <f t="shared" si="918"/>
        <v/>
      </c>
      <c r="CK1394" s="164" t="str">
        <f t="shared" si="919"/>
        <v/>
      </c>
      <c r="CM1394" s="169" t="str">
        <f t="shared" si="916"/>
        <v/>
      </c>
      <c r="CN1394" s="139" t="str">
        <f t="shared" si="917"/>
        <v/>
      </c>
      <c r="CP1394" s="41" t="str">
        <f>IF($CM1394="", "", COUNTIF($CM$11:$CM$3035, "&lt;"&amp;$CM1394)+1+COUNTIF($CM$11:$CM1394, $CM1394)-1)</f>
        <v/>
      </c>
    </row>
    <row r="1395" spans="1:94" x14ac:dyDescent="0.25">
      <c r="A1395" s="40"/>
      <c r="B1395" s="82" t="str">
        <f>IF($I1395="", "", IFERROR(INDEX('Job Database'!$AE$11:$AE$3035, MATCH($I1395, 'Job Database'!$X$11:$X$3035, 0)), ""))</f>
        <v/>
      </c>
      <c r="C1395" s="69" t="str">
        <f>IF($I1395="", "", IF(COUNTIF('Job Database'!$X$11:$X$3035, $I1395)=0, $AC$5, $AC$4))</f>
        <v/>
      </c>
      <c r="D1395" s="40"/>
      <c r="E1395" s="85" t="str">
        <f>IF($I1395="", "", IF(IFERROR(INDEX('Job Database'!$M$11:$M$3035, MATCH($I1395, 'Job Database'!$X$11:$X$3035, 0)), "")="", "", IFERROR(INDEX('Job Database'!$M$11:$M$3035, MATCH($I1395, 'Job Database'!$X$11:$X$3035, 0)), "")))</f>
        <v/>
      </c>
      <c r="F1395" s="40"/>
      <c r="G1395" s="88" t="str">
        <f t="shared" si="891"/>
        <v/>
      </c>
      <c r="H1395" s="40"/>
      <c r="I1395" s="24"/>
      <c r="J1395" s="34"/>
      <c r="K1395" s="106"/>
      <c r="L1395" s="79"/>
      <c r="M1395" s="34"/>
      <c r="N1395" s="79"/>
      <c r="O1395" s="31"/>
      <c r="P1395" s="53"/>
      <c r="Q1395" s="40"/>
      <c r="S1395" s="41" t="str">
        <f t="shared" si="879"/>
        <v/>
      </c>
      <c r="T1395" s="41" t="str">
        <f t="shared" si="880"/>
        <v/>
      </c>
      <c r="U1395" s="41" t="str">
        <f t="shared" si="892"/>
        <v/>
      </c>
      <c r="W1395" s="74" t="str">
        <f>IF('Job Database'!$X1395="", "", 'Job Database'!$X1395)</f>
        <v/>
      </c>
      <c r="Y1395" s="41" t="str">
        <f>IF($W1395="", "", IF(COUNTIF($I$11:$I$3035, $W1395)&gt;0, "", MAX($Y$10:$Y1394)+1))</f>
        <v/>
      </c>
      <c r="Z1395" s="41">
        <v>1385</v>
      </c>
      <c r="AA1395" s="58" t="str">
        <f t="shared" si="893"/>
        <v/>
      </c>
      <c r="AC1395" s="41" t="str">
        <f t="shared" si="881"/>
        <v/>
      </c>
      <c r="AE1395" s="41" t="str">
        <f t="shared" si="894"/>
        <v/>
      </c>
      <c r="AJ1395" s="154" t="str">
        <f t="shared" si="895"/>
        <v/>
      </c>
      <c r="AL1395" s="120" t="str">
        <f t="shared" si="896"/>
        <v/>
      </c>
      <c r="AM1395" s="104" t="str">
        <f t="shared" si="897"/>
        <v/>
      </c>
      <c r="AN1395" s="104" t="str">
        <f t="shared" si="898"/>
        <v/>
      </c>
      <c r="AO1395" s="104" t="str">
        <f t="shared" si="882"/>
        <v/>
      </c>
      <c r="AP1395" s="104" t="str">
        <f t="shared" si="883"/>
        <v/>
      </c>
      <c r="AQ1395" s="121" t="str">
        <f t="shared" si="899"/>
        <v/>
      </c>
      <c r="AS1395" s="88" t="str">
        <f t="shared" si="884"/>
        <v/>
      </c>
      <c r="AT1395" s="68" t="str">
        <f t="shared" si="900"/>
        <v/>
      </c>
      <c r="AU1395" s="68" t="str">
        <f t="shared" si="901"/>
        <v/>
      </c>
      <c r="AV1395" s="68" t="str">
        <f t="shared" si="902"/>
        <v/>
      </c>
      <c r="AW1395" s="88" t="str">
        <f t="shared" si="885"/>
        <v/>
      </c>
      <c r="AZ1395" s="88" t="str">
        <f t="shared" si="886"/>
        <v/>
      </c>
      <c r="BA1395" s="68" t="str">
        <f t="shared" si="887"/>
        <v/>
      </c>
      <c r="BB1395" s="68" t="str">
        <f t="shared" si="888"/>
        <v/>
      </c>
      <c r="BC1395" s="68" t="str">
        <f t="shared" si="889"/>
        <v/>
      </c>
      <c r="BD1395" s="69" t="str">
        <f t="shared" si="890"/>
        <v/>
      </c>
      <c r="BE1395" s="69" t="str">
        <f t="shared" si="903"/>
        <v/>
      </c>
      <c r="BT1395" s="138" t="str">
        <f t="shared" ca="1" si="904"/>
        <v/>
      </c>
      <c r="BU1395" s="139" t="str">
        <f t="shared" ca="1" si="905"/>
        <v/>
      </c>
      <c r="BW1395" s="138" t="str">
        <f t="shared" si="906"/>
        <v/>
      </c>
      <c r="BX1395" s="104" t="str">
        <f t="shared" si="907"/>
        <v/>
      </c>
      <c r="BY1395" s="139" t="str">
        <f t="shared" si="908"/>
        <v/>
      </c>
      <c r="CA1395" s="138" t="str">
        <f t="shared" si="909"/>
        <v/>
      </c>
      <c r="CB1395" s="104" t="str">
        <f t="shared" si="910"/>
        <v/>
      </c>
      <c r="CC1395" s="139" t="str">
        <f t="shared" si="911"/>
        <v/>
      </c>
      <c r="CE1395" s="162" t="str">
        <f t="shared" si="912"/>
        <v/>
      </c>
      <c r="CF1395" s="163" t="str">
        <f t="shared" si="913"/>
        <v/>
      </c>
      <c r="CG1395" s="164" t="str">
        <f t="shared" si="914"/>
        <v/>
      </c>
      <c r="CI1395" s="162" t="str">
        <f t="shared" si="915"/>
        <v/>
      </c>
      <c r="CJ1395" s="163" t="str">
        <f t="shared" si="918"/>
        <v/>
      </c>
      <c r="CK1395" s="164" t="str">
        <f t="shared" si="919"/>
        <v/>
      </c>
      <c r="CM1395" s="169" t="str">
        <f t="shared" si="916"/>
        <v/>
      </c>
      <c r="CN1395" s="139" t="str">
        <f t="shared" si="917"/>
        <v/>
      </c>
      <c r="CP1395" s="41" t="str">
        <f>IF($CM1395="", "", COUNTIF($CM$11:$CM$3035, "&lt;"&amp;$CM1395)+1+COUNTIF($CM$11:$CM1395, $CM1395)-1)</f>
        <v/>
      </c>
    </row>
    <row r="1396" spans="1:94" x14ac:dyDescent="0.25">
      <c r="A1396" s="40"/>
      <c r="B1396" s="82" t="str">
        <f>IF($I1396="", "", IFERROR(INDEX('Job Database'!$AE$11:$AE$3035, MATCH($I1396, 'Job Database'!$X$11:$X$3035, 0)), ""))</f>
        <v/>
      </c>
      <c r="C1396" s="69" t="str">
        <f>IF($I1396="", "", IF(COUNTIF('Job Database'!$X$11:$X$3035, $I1396)=0, $AC$5, $AC$4))</f>
        <v/>
      </c>
      <c r="D1396" s="40"/>
      <c r="E1396" s="85" t="str">
        <f>IF($I1396="", "", IF(IFERROR(INDEX('Job Database'!$M$11:$M$3035, MATCH($I1396, 'Job Database'!$X$11:$X$3035, 0)), "")="", "", IFERROR(INDEX('Job Database'!$M$11:$M$3035, MATCH($I1396, 'Job Database'!$X$11:$X$3035, 0)), "")))</f>
        <v/>
      </c>
      <c r="F1396" s="40"/>
      <c r="G1396" s="88" t="str">
        <f t="shared" si="891"/>
        <v/>
      </c>
      <c r="H1396" s="40"/>
      <c r="I1396" s="24"/>
      <c r="J1396" s="34"/>
      <c r="K1396" s="106"/>
      <c r="L1396" s="79"/>
      <c r="M1396" s="34"/>
      <c r="N1396" s="79"/>
      <c r="O1396" s="31"/>
      <c r="P1396" s="53"/>
      <c r="Q1396" s="40"/>
      <c r="S1396" s="41" t="str">
        <f t="shared" si="879"/>
        <v/>
      </c>
      <c r="T1396" s="41" t="str">
        <f t="shared" si="880"/>
        <v/>
      </c>
      <c r="U1396" s="41" t="str">
        <f t="shared" si="892"/>
        <v/>
      </c>
      <c r="W1396" s="74" t="str">
        <f>IF('Job Database'!$X1396="", "", 'Job Database'!$X1396)</f>
        <v/>
      </c>
      <c r="Y1396" s="41" t="str">
        <f>IF($W1396="", "", IF(COUNTIF($I$11:$I$3035, $W1396)&gt;0, "", MAX($Y$10:$Y1395)+1))</f>
        <v/>
      </c>
      <c r="Z1396" s="41">
        <v>1386</v>
      </c>
      <c r="AA1396" s="58" t="str">
        <f t="shared" si="893"/>
        <v/>
      </c>
      <c r="AC1396" s="41" t="str">
        <f t="shared" si="881"/>
        <v/>
      </c>
      <c r="AE1396" s="41" t="str">
        <f t="shared" si="894"/>
        <v/>
      </c>
      <c r="AJ1396" s="154" t="str">
        <f t="shared" si="895"/>
        <v/>
      </c>
      <c r="AL1396" s="120" t="str">
        <f t="shared" si="896"/>
        <v/>
      </c>
      <c r="AM1396" s="104" t="str">
        <f t="shared" si="897"/>
        <v/>
      </c>
      <c r="AN1396" s="104" t="str">
        <f t="shared" si="898"/>
        <v/>
      </c>
      <c r="AO1396" s="104" t="str">
        <f t="shared" si="882"/>
        <v/>
      </c>
      <c r="AP1396" s="104" t="str">
        <f t="shared" si="883"/>
        <v/>
      </c>
      <c r="AQ1396" s="121" t="str">
        <f t="shared" si="899"/>
        <v/>
      </c>
      <c r="AS1396" s="88" t="str">
        <f t="shared" si="884"/>
        <v/>
      </c>
      <c r="AT1396" s="68" t="str">
        <f t="shared" si="900"/>
        <v/>
      </c>
      <c r="AU1396" s="68" t="str">
        <f t="shared" si="901"/>
        <v/>
      </c>
      <c r="AV1396" s="68" t="str">
        <f t="shared" si="902"/>
        <v/>
      </c>
      <c r="AW1396" s="88" t="str">
        <f t="shared" si="885"/>
        <v/>
      </c>
      <c r="AZ1396" s="88" t="str">
        <f t="shared" si="886"/>
        <v/>
      </c>
      <c r="BA1396" s="68" t="str">
        <f t="shared" si="887"/>
        <v/>
      </c>
      <c r="BB1396" s="68" t="str">
        <f t="shared" si="888"/>
        <v/>
      </c>
      <c r="BC1396" s="68" t="str">
        <f t="shared" si="889"/>
        <v/>
      </c>
      <c r="BD1396" s="69" t="str">
        <f t="shared" si="890"/>
        <v/>
      </c>
      <c r="BE1396" s="69" t="str">
        <f t="shared" si="903"/>
        <v/>
      </c>
      <c r="BT1396" s="138" t="str">
        <f t="shared" ca="1" si="904"/>
        <v/>
      </c>
      <c r="BU1396" s="139" t="str">
        <f t="shared" ca="1" si="905"/>
        <v/>
      </c>
      <c r="BW1396" s="138" t="str">
        <f t="shared" si="906"/>
        <v/>
      </c>
      <c r="BX1396" s="104" t="str">
        <f t="shared" si="907"/>
        <v/>
      </c>
      <c r="BY1396" s="139" t="str">
        <f t="shared" si="908"/>
        <v/>
      </c>
      <c r="CA1396" s="138" t="str">
        <f t="shared" si="909"/>
        <v/>
      </c>
      <c r="CB1396" s="104" t="str">
        <f t="shared" si="910"/>
        <v/>
      </c>
      <c r="CC1396" s="139" t="str">
        <f t="shared" si="911"/>
        <v/>
      </c>
      <c r="CE1396" s="162" t="str">
        <f t="shared" si="912"/>
        <v/>
      </c>
      <c r="CF1396" s="163" t="str">
        <f t="shared" si="913"/>
        <v/>
      </c>
      <c r="CG1396" s="164" t="str">
        <f t="shared" si="914"/>
        <v/>
      </c>
      <c r="CI1396" s="162" t="str">
        <f t="shared" si="915"/>
        <v/>
      </c>
      <c r="CJ1396" s="163" t="str">
        <f t="shared" si="918"/>
        <v/>
      </c>
      <c r="CK1396" s="164" t="str">
        <f t="shared" si="919"/>
        <v/>
      </c>
      <c r="CM1396" s="169" t="str">
        <f t="shared" si="916"/>
        <v/>
      </c>
      <c r="CN1396" s="139" t="str">
        <f t="shared" si="917"/>
        <v/>
      </c>
      <c r="CP1396" s="41" t="str">
        <f>IF($CM1396="", "", COUNTIF($CM$11:$CM$3035, "&lt;"&amp;$CM1396)+1+COUNTIF($CM$11:$CM1396, $CM1396)-1)</f>
        <v/>
      </c>
    </row>
    <row r="1397" spans="1:94" x14ac:dyDescent="0.25">
      <c r="A1397" s="40"/>
      <c r="B1397" s="82" t="str">
        <f>IF($I1397="", "", IFERROR(INDEX('Job Database'!$AE$11:$AE$3035, MATCH($I1397, 'Job Database'!$X$11:$X$3035, 0)), ""))</f>
        <v/>
      </c>
      <c r="C1397" s="69" t="str">
        <f>IF($I1397="", "", IF(COUNTIF('Job Database'!$X$11:$X$3035, $I1397)=0, $AC$5, $AC$4))</f>
        <v/>
      </c>
      <c r="D1397" s="40"/>
      <c r="E1397" s="85" t="str">
        <f>IF($I1397="", "", IF(IFERROR(INDEX('Job Database'!$M$11:$M$3035, MATCH($I1397, 'Job Database'!$X$11:$X$3035, 0)), "")="", "", IFERROR(INDEX('Job Database'!$M$11:$M$3035, MATCH($I1397, 'Job Database'!$X$11:$X$3035, 0)), "")))</f>
        <v/>
      </c>
      <c r="F1397" s="40"/>
      <c r="G1397" s="88" t="str">
        <f t="shared" si="891"/>
        <v/>
      </c>
      <c r="H1397" s="40"/>
      <c r="I1397" s="24"/>
      <c r="J1397" s="34"/>
      <c r="K1397" s="106"/>
      <c r="L1397" s="79"/>
      <c r="M1397" s="34"/>
      <c r="N1397" s="79"/>
      <c r="O1397" s="31"/>
      <c r="P1397" s="53"/>
      <c r="Q1397" s="40"/>
      <c r="S1397" s="41" t="str">
        <f t="shared" si="879"/>
        <v/>
      </c>
      <c r="T1397" s="41" t="str">
        <f t="shared" si="880"/>
        <v/>
      </c>
      <c r="U1397" s="41" t="str">
        <f t="shared" si="892"/>
        <v/>
      </c>
      <c r="W1397" s="74" t="str">
        <f>IF('Job Database'!$X1397="", "", 'Job Database'!$X1397)</f>
        <v/>
      </c>
      <c r="Y1397" s="41" t="str">
        <f>IF($W1397="", "", IF(COUNTIF($I$11:$I$3035, $W1397)&gt;0, "", MAX($Y$10:$Y1396)+1))</f>
        <v/>
      </c>
      <c r="Z1397" s="41">
        <v>1387</v>
      </c>
      <c r="AA1397" s="58" t="str">
        <f t="shared" si="893"/>
        <v/>
      </c>
      <c r="AC1397" s="41" t="str">
        <f t="shared" si="881"/>
        <v/>
      </c>
      <c r="AE1397" s="41" t="str">
        <f t="shared" si="894"/>
        <v/>
      </c>
      <c r="AJ1397" s="154" t="str">
        <f t="shared" si="895"/>
        <v/>
      </c>
      <c r="AL1397" s="120" t="str">
        <f t="shared" si="896"/>
        <v/>
      </c>
      <c r="AM1397" s="104" t="str">
        <f t="shared" si="897"/>
        <v/>
      </c>
      <c r="AN1397" s="104" t="str">
        <f t="shared" si="898"/>
        <v/>
      </c>
      <c r="AO1397" s="104" t="str">
        <f t="shared" si="882"/>
        <v/>
      </c>
      <c r="AP1397" s="104" t="str">
        <f t="shared" si="883"/>
        <v/>
      </c>
      <c r="AQ1397" s="121" t="str">
        <f t="shared" si="899"/>
        <v/>
      </c>
      <c r="AS1397" s="88" t="str">
        <f t="shared" si="884"/>
        <v/>
      </c>
      <c r="AT1397" s="68" t="str">
        <f t="shared" si="900"/>
        <v/>
      </c>
      <c r="AU1397" s="68" t="str">
        <f t="shared" si="901"/>
        <v/>
      </c>
      <c r="AV1397" s="68" t="str">
        <f t="shared" si="902"/>
        <v/>
      </c>
      <c r="AW1397" s="88" t="str">
        <f t="shared" si="885"/>
        <v/>
      </c>
      <c r="AZ1397" s="88" t="str">
        <f t="shared" si="886"/>
        <v/>
      </c>
      <c r="BA1397" s="68" t="str">
        <f t="shared" si="887"/>
        <v/>
      </c>
      <c r="BB1397" s="68" t="str">
        <f t="shared" si="888"/>
        <v/>
      </c>
      <c r="BC1397" s="68" t="str">
        <f t="shared" si="889"/>
        <v/>
      </c>
      <c r="BD1397" s="69" t="str">
        <f t="shared" si="890"/>
        <v/>
      </c>
      <c r="BE1397" s="69" t="str">
        <f t="shared" si="903"/>
        <v/>
      </c>
      <c r="BT1397" s="138" t="str">
        <f t="shared" ca="1" si="904"/>
        <v/>
      </c>
      <c r="BU1397" s="139" t="str">
        <f t="shared" ca="1" si="905"/>
        <v/>
      </c>
      <c r="BW1397" s="138" t="str">
        <f t="shared" si="906"/>
        <v/>
      </c>
      <c r="BX1397" s="104" t="str">
        <f t="shared" si="907"/>
        <v/>
      </c>
      <c r="BY1397" s="139" t="str">
        <f t="shared" si="908"/>
        <v/>
      </c>
      <c r="CA1397" s="138" t="str">
        <f t="shared" si="909"/>
        <v/>
      </c>
      <c r="CB1397" s="104" t="str">
        <f t="shared" si="910"/>
        <v/>
      </c>
      <c r="CC1397" s="139" t="str">
        <f t="shared" si="911"/>
        <v/>
      </c>
      <c r="CE1397" s="162" t="str">
        <f t="shared" si="912"/>
        <v/>
      </c>
      <c r="CF1397" s="163" t="str">
        <f t="shared" si="913"/>
        <v/>
      </c>
      <c r="CG1397" s="164" t="str">
        <f t="shared" si="914"/>
        <v/>
      </c>
      <c r="CI1397" s="162" t="str">
        <f t="shared" si="915"/>
        <v/>
      </c>
      <c r="CJ1397" s="163" t="str">
        <f t="shared" si="918"/>
        <v/>
      </c>
      <c r="CK1397" s="164" t="str">
        <f t="shared" si="919"/>
        <v/>
      </c>
      <c r="CM1397" s="169" t="str">
        <f t="shared" si="916"/>
        <v/>
      </c>
      <c r="CN1397" s="139" t="str">
        <f t="shared" si="917"/>
        <v/>
      </c>
      <c r="CP1397" s="41" t="str">
        <f>IF($CM1397="", "", COUNTIF($CM$11:$CM$3035, "&lt;"&amp;$CM1397)+1+COUNTIF($CM$11:$CM1397, $CM1397)-1)</f>
        <v/>
      </c>
    </row>
    <row r="1398" spans="1:94" x14ac:dyDescent="0.25">
      <c r="A1398" s="40"/>
      <c r="B1398" s="82" t="str">
        <f>IF($I1398="", "", IFERROR(INDEX('Job Database'!$AE$11:$AE$3035, MATCH($I1398, 'Job Database'!$X$11:$X$3035, 0)), ""))</f>
        <v/>
      </c>
      <c r="C1398" s="69" t="str">
        <f>IF($I1398="", "", IF(COUNTIF('Job Database'!$X$11:$X$3035, $I1398)=0, $AC$5, $AC$4))</f>
        <v/>
      </c>
      <c r="D1398" s="40"/>
      <c r="E1398" s="85" t="str">
        <f>IF($I1398="", "", IF(IFERROR(INDEX('Job Database'!$M$11:$M$3035, MATCH($I1398, 'Job Database'!$X$11:$X$3035, 0)), "")="", "", IFERROR(INDEX('Job Database'!$M$11:$M$3035, MATCH($I1398, 'Job Database'!$X$11:$X$3035, 0)), "")))</f>
        <v/>
      </c>
      <c r="F1398" s="40"/>
      <c r="G1398" s="88" t="str">
        <f t="shared" si="891"/>
        <v/>
      </c>
      <c r="H1398" s="40"/>
      <c r="I1398" s="24"/>
      <c r="J1398" s="34"/>
      <c r="K1398" s="106"/>
      <c r="L1398" s="79"/>
      <c r="M1398" s="34"/>
      <c r="N1398" s="79"/>
      <c r="O1398" s="31"/>
      <c r="P1398" s="53"/>
      <c r="Q1398" s="40"/>
      <c r="S1398" s="41" t="str">
        <f t="shared" si="879"/>
        <v/>
      </c>
      <c r="T1398" s="41" t="str">
        <f t="shared" si="880"/>
        <v/>
      </c>
      <c r="U1398" s="41" t="str">
        <f t="shared" si="892"/>
        <v/>
      </c>
      <c r="W1398" s="74" t="str">
        <f>IF('Job Database'!$X1398="", "", 'Job Database'!$X1398)</f>
        <v/>
      </c>
      <c r="Y1398" s="41" t="str">
        <f>IF($W1398="", "", IF(COUNTIF($I$11:$I$3035, $W1398)&gt;0, "", MAX($Y$10:$Y1397)+1))</f>
        <v/>
      </c>
      <c r="Z1398" s="41">
        <v>1388</v>
      </c>
      <c r="AA1398" s="58" t="str">
        <f t="shared" si="893"/>
        <v/>
      </c>
      <c r="AC1398" s="41" t="str">
        <f t="shared" si="881"/>
        <v/>
      </c>
      <c r="AE1398" s="41" t="str">
        <f t="shared" si="894"/>
        <v/>
      </c>
      <c r="AJ1398" s="154" t="str">
        <f t="shared" si="895"/>
        <v/>
      </c>
      <c r="AL1398" s="120" t="str">
        <f t="shared" si="896"/>
        <v/>
      </c>
      <c r="AM1398" s="104" t="str">
        <f t="shared" si="897"/>
        <v/>
      </c>
      <c r="AN1398" s="104" t="str">
        <f t="shared" si="898"/>
        <v/>
      </c>
      <c r="AO1398" s="104" t="str">
        <f t="shared" si="882"/>
        <v/>
      </c>
      <c r="AP1398" s="104" t="str">
        <f t="shared" si="883"/>
        <v/>
      </c>
      <c r="AQ1398" s="121" t="str">
        <f t="shared" si="899"/>
        <v/>
      </c>
      <c r="AS1398" s="88" t="str">
        <f t="shared" si="884"/>
        <v/>
      </c>
      <c r="AT1398" s="68" t="str">
        <f t="shared" si="900"/>
        <v/>
      </c>
      <c r="AU1398" s="68" t="str">
        <f t="shared" si="901"/>
        <v/>
      </c>
      <c r="AV1398" s="68" t="str">
        <f t="shared" si="902"/>
        <v/>
      </c>
      <c r="AW1398" s="88" t="str">
        <f t="shared" si="885"/>
        <v/>
      </c>
      <c r="AZ1398" s="88" t="str">
        <f t="shared" si="886"/>
        <v/>
      </c>
      <c r="BA1398" s="68" t="str">
        <f t="shared" si="887"/>
        <v/>
      </c>
      <c r="BB1398" s="68" t="str">
        <f t="shared" si="888"/>
        <v/>
      </c>
      <c r="BC1398" s="68" t="str">
        <f t="shared" si="889"/>
        <v/>
      </c>
      <c r="BD1398" s="69" t="str">
        <f t="shared" si="890"/>
        <v/>
      </c>
      <c r="BE1398" s="69" t="str">
        <f t="shared" si="903"/>
        <v/>
      </c>
      <c r="BT1398" s="138" t="str">
        <f t="shared" ca="1" si="904"/>
        <v/>
      </c>
      <c r="BU1398" s="139" t="str">
        <f t="shared" ca="1" si="905"/>
        <v/>
      </c>
      <c r="BW1398" s="138" t="str">
        <f t="shared" si="906"/>
        <v/>
      </c>
      <c r="BX1398" s="104" t="str">
        <f t="shared" si="907"/>
        <v/>
      </c>
      <c r="BY1398" s="139" t="str">
        <f t="shared" si="908"/>
        <v/>
      </c>
      <c r="CA1398" s="138" t="str">
        <f t="shared" si="909"/>
        <v/>
      </c>
      <c r="CB1398" s="104" t="str">
        <f t="shared" si="910"/>
        <v/>
      </c>
      <c r="CC1398" s="139" t="str">
        <f t="shared" si="911"/>
        <v/>
      </c>
      <c r="CE1398" s="162" t="str">
        <f t="shared" si="912"/>
        <v/>
      </c>
      <c r="CF1398" s="163" t="str">
        <f t="shared" si="913"/>
        <v/>
      </c>
      <c r="CG1398" s="164" t="str">
        <f t="shared" si="914"/>
        <v/>
      </c>
      <c r="CI1398" s="162" t="str">
        <f t="shared" si="915"/>
        <v/>
      </c>
      <c r="CJ1398" s="163" t="str">
        <f t="shared" si="918"/>
        <v/>
      </c>
      <c r="CK1398" s="164" t="str">
        <f t="shared" si="919"/>
        <v/>
      </c>
      <c r="CM1398" s="169" t="str">
        <f t="shared" si="916"/>
        <v/>
      </c>
      <c r="CN1398" s="139" t="str">
        <f t="shared" si="917"/>
        <v/>
      </c>
      <c r="CP1398" s="41" t="str">
        <f>IF($CM1398="", "", COUNTIF($CM$11:$CM$3035, "&lt;"&amp;$CM1398)+1+COUNTIF($CM$11:$CM1398, $CM1398)-1)</f>
        <v/>
      </c>
    </row>
    <row r="1399" spans="1:94" x14ac:dyDescent="0.25">
      <c r="A1399" s="40"/>
      <c r="B1399" s="82" t="str">
        <f>IF($I1399="", "", IFERROR(INDEX('Job Database'!$AE$11:$AE$3035, MATCH($I1399, 'Job Database'!$X$11:$X$3035, 0)), ""))</f>
        <v/>
      </c>
      <c r="C1399" s="69" t="str">
        <f>IF($I1399="", "", IF(COUNTIF('Job Database'!$X$11:$X$3035, $I1399)=0, $AC$5, $AC$4))</f>
        <v/>
      </c>
      <c r="D1399" s="40"/>
      <c r="E1399" s="85" t="str">
        <f>IF($I1399="", "", IF(IFERROR(INDEX('Job Database'!$M$11:$M$3035, MATCH($I1399, 'Job Database'!$X$11:$X$3035, 0)), "")="", "", IFERROR(INDEX('Job Database'!$M$11:$M$3035, MATCH($I1399, 'Job Database'!$X$11:$X$3035, 0)), "")))</f>
        <v/>
      </c>
      <c r="F1399" s="40"/>
      <c r="G1399" s="88" t="str">
        <f t="shared" si="891"/>
        <v/>
      </c>
      <c r="H1399" s="40"/>
      <c r="I1399" s="24"/>
      <c r="J1399" s="34"/>
      <c r="K1399" s="106"/>
      <c r="L1399" s="79"/>
      <c r="M1399" s="34"/>
      <c r="N1399" s="79"/>
      <c r="O1399" s="31"/>
      <c r="P1399" s="53"/>
      <c r="Q1399" s="40"/>
      <c r="S1399" s="41" t="str">
        <f t="shared" si="879"/>
        <v/>
      </c>
      <c r="T1399" s="41" t="str">
        <f t="shared" si="880"/>
        <v/>
      </c>
      <c r="U1399" s="41" t="str">
        <f t="shared" si="892"/>
        <v/>
      </c>
      <c r="W1399" s="74" t="str">
        <f>IF('Job Database'!$X1399="", "", 'Job Database'!$X1399)</f>
        <v/>
      </c>
      <c r="Y1399" s="41" t="str">
        <f>IF($W1399="", "", IF(COUNTIF($I$11:$I$3035, $W1399)&gt;0, "", MAX($Y$10:$Y1398)+1))</f>
        <v/>
      </c>
      <c r="Z1399" s="41">
        <v>1389</v>
      </c>
      <c r="AA1399" s="58" t="str">
        <f t="shared" si="893"/>
        <v/>
      </c>
      <c r="AC1399" s="41" t="str">
        <f t="shared" si="881"/>
        <v/>
      </c>
      <c r="AE1399" s="41" t="str">
        <f t="shared" si="894"/>
        <v/>
      </c>
      <c r="AJ1399" s="154" t="str">
        <f t="shared" si="895"/>
        <v/>
      </c>
      <c r="AL1399" s="120" t="str">
        <f t="shared" si="896"/>
        <v/>
      </c>
      <c r="AM1399" s="104" t="str">
        <f t="shared" si="897"/>
        <v/>
      </c>
      <c r="AN1399" s="104" t="str">
        <f t="shared" si="898"/>
        <v/>
      </c>
      <c r="AO1399" s="104" t="str">
        <f t="shared" si="882"/>
        <v/>
      </c>
      <c r="AP1399" s="104" t="str">
        <f t="shared" si="883"/>
        <v/>
      </c>
      <c r="AQ1399" s="121" t="str">
        <f t="shared" si="899"/>
        <v/>
      </c>
      <c r="AS1399" s="88" t="str">
        <f t="shared" si="884"/>
        <v/>
      </c>
      <c r="AT1399" s="68" t="str">
        <f t="shared" si="900"/>
        <v/>
      </c>
      <c r="AU1399" s="68" t="str">
        <f t="shared" si="901"/>
        <v/>
      </c>
      <c r="AV1399" s="68" t="str">
        <f t="shared" si="902"/>
        <v/>
      </c>
      <c r="AW1399" s="88" t="str">
        <f t="shared" si="885"/>
        <v/>
      </c>
      <c r="AZ1399" s="88" t="str">
        <f t="shared" si="886"/>
        <v/>
      </c>
      <c r="BA1399" s="68" t="str">
        <f t="shared" si="887"/>
        <v/>
      </c>
      <c r="BB1399" s="68" t="str">
        <f t="shared" si="888"/>
        <v/>
      </c>
      <c r="BC1399" s="68" t="str">
        <f t="shared" si="889"/>
        <v/>
      </c>
      <c r="BD1399" s="69" t="str">
        <f t="shared" si="890"/>
        <v/>
      </c>
      <c r="BE1399" s="69" t="str">
        <f t="shared" si="903"/>
        <v/>
      </c>
      <c r="BT1399" s="138" t="str">
        <f t="shared" ca="1" si="904"/>
        <v/>
      </c>
      <c r="BU1399" s="139" t="str">
        <f t="shared" ca="1" si="905"/>
        <v/>
      </c>
      <c r="BW1399" s="138" t="str">
        <f t="shared" si="906"/>
        <v/>
      </c>
      <c r="BX1399" s="104" t="str">
        <f t="shared" si="907"/>
        <v/>
      </c>
      <c r="BY1399" s="139" t="str">
        <f t="shared" si="908"/>
        <v/>
      </c>
      <c r="CA1399" s="138" t="str">
        <f t="shared" si="909"/>
        <v/>
      </c>
      <c r="CB1399" s="104" t="str">
        <f t="shared" si="910"/>
        <v/>
      </c>
      <c r="CC1399" s="139" t="str">
        <f t="shared" si="911"/>
        <v/>
      </c>
      <c r="CE1399" s="162" t="str">
        <f t="shared" si="912"/>
        <v/>
      </c>
      <c r="CF1399" s="163" t="str">
        <f t="shared" si="913"/>
        <v/>
      </c>
      <c r="CG1399" s="164" t="str">
        <f t="shared" si="914"/>
        <v/>
      </c>
      <c r="CI1399" s="162" t="str">
        <f t="shared" si="915"/>
        <v/>
      </c>
      <c r="CJ1399" s="163" t="str">
        <f t="shared" si="918"/>
        <v/>
      </c>
      <c r="CK1399" s="164" t="str">
        <f t="shared" si="919"/>
        <v/>
      </c>
      <c r="CM1399" s="169" t="str">
        <f t="shared" si="916"/>
        <v/>
      </c>
      <c r="CN1399" s="139" t="str">
        <f t="shared" si="917"/>
        <v/>
      </c>
      <c r="CP1399" s="41" t="str">
        <f>IF($CM1399="", "", COUNTIF($CM$11:$CM$3035, "&lt;"&amp;$CM1399)+1+COUNTIF($CM$11:$CM1399, $CM1399)-1)</f>
        <v/>
      </c>
    </row>
    <row r="1400" spans="1:94" x14ac:dyDescent="0.25">
      <c r="A1400" s="40"/>
      <c r="B1400" s="82" t="str">
        <f>IF($I1400="", "", IFERROR(INDEX('Job Database'!$AE$11:$AE$3035, MATCH($I1400, 'Job Database'!$X$11:$X$3035, 0)), ""))</f>
        <v/>
      </c>
      <c r="C1400" s="69" t="str">
        <f>IF($I1400="", "", IF(COUNTIF('Job Database'!$X$11:$X$3035, $I1400)=0, $AC$5, $AC$4))</f>
        <v/>
      </c>
      <c r="D1400" s="40"/>
      <c r="E1400" s="85" t="str">
        <f>IF($I1400="", "", IF(IFERROR(INDEX('Job Database'!$M$11:$M$3035, MATCH($I1400, 'Job Database'!$X$11:$X$3035, 0)), "")="", "", IFERROR(INDEX('Job Database'!$M$11:$M$3035, MATCH($I1400, 'Job Database'!$X$11:$X$3035, 0)), "")))</f>
        <v/>
      </c>
      <c r="F1400" s="40"/>
      <c r="G1400" s="88" t="str">
        <f t="shared" si="891"/>
        <v/>
      </c>
      <c r="H1400" s="40"/>
      <c r="I1400" s="24"/>
      <c r="J1400" s="34"/>
      <c r="K1400" s="106"/>
      <c r="L1400" s="79"/>
      <c r="M1400" s="34"/>
      <c r="N1400" s="79"/>
      <c r="O1400" s="31"/>
      <c r="P1400" s="53"/>
      <c r="Q1400" s="40"/>
      <c r="S1400" s="41" t="str">
        <f t="shared" si="879"/>
        <v/>
      </c>
      <c r="T1400" s="41" t="str">
        <f t="shared" si="880"/>
        <v/>
      </c>
      <c r="U1400" s="41" t="str">
        <f t="shared" si="892"/>
        <v/>
      </c>
      <c r="W1400" s="74" t="str">
        <f>IF('Job Database'!$X1400="", "", 'Job Database'!$X1400)</f>
        <v/>
      </c>
      <c r="Y1400" s="41" t="str">
        <f>IF($W1400="", "", IF(COUNTIF($I$11:$I$3035, $W1400)&gt;0, "", MAX($Y$10:$Y1399)+1))</f>
        <v/>
      </c>
      <c r="Z1400" s="41">
        <v>1390</v>
      </c>
      <c r="AA1400" s="58" t="str">
        <f t="shared" si="893"/>
        <v/>
      </c>
      <c r="AC1400" s="41" t="str">
        <f t="shared" si="881"/>
        <v/>
      </c>
      <c r="AE1400" s="41" t="str">
        <f t="shared" si="894"/>
        <v/>
      </c>
      <c r="AJ1400" s="154" t="str">
        <f t="shared" si="895"/>
        <v/>
      </c>
      <c r="AL1400" s="120" t="str">
        <f t="shared" si="896"/>
        <v/>
      </c>
      <c r="AM1400" s="104" t="str">
        <f t="shared" si="897"/>
        <v/>
      </c>
      <c r="AN1400" s="104" t="str">
        <f t="shared" si="898"/>
        <v/>
      </c>
      <c r="AO1400" s="104" t="str">
        <f t="shared" si="882"/>
        <v/>
      </c>
      <c r="AP1400" s="104" t="str">
        <f t="shared" si="883"/>
        <v/>
      </c>
      <c r="AQ1400" s="121" t="str">
        <f t="shared" si="899"/>
        <v/>
      </c>
      <c r="AS1400" s="88" t="str">
        <f t="shared" si="884"/>
        <v/>
      </c>
      <c r="AT1400" s="68" t="str">
        <f t="shared" si="900"/>
        <v/>
      </c>
      <c r="AU1400" s="68" t="str">
        <f t="shared" si="901"/>
        <v/>
      </c>
      <c r="AV1400" s="68" t="str">
        <f t="shared" si="902"/>
        <v/>
      </c>
      <c r="AW1400" s="88" t="str">
        <f t="shared" si="885"/>
        <v/>
      </c>
      <c r="AZ1400" s="88" t="str">
        <f t="shared" si="886"/>
        <v/>
      </c>
      <c r="BA1400" s="68" t="str">
        <f t="shared" si="887"/>
        <v/>
      </c>
      <c r="BB1400" s="68" t="str">
        <f t="shared" si="888"/>
        <v/>
      </c>
      <c r="BC1400" s="68" t="str">
        <f t="shared" si="889"/>
        <v/>
      </c>
      <c r="BD1400" s="69" t="str">
        <f t="shared" si="890"/>
        <v/>
      </c>
      <c r="BE1400" s="69" t="str">
        <f t="shared" si="903"/>
        <v/>
      </c>
      <c r="BT1400" s="138" t="str">
        <f t="shared" ca="1" si="904"/>
        <v/>
      </c>
      <c r="BU1400" s="139" t="str">
        <f t="shared" ca="1" si="905"/>
        <v/>
      </c>
      <c r="BW1400" s="138" t="str">
        <f t="shared" si="906"/>
        <v/>
      </c>
      <c r="BX1400" s="104" t="str">
        <f t="shared" si="907"/>
        <v/>
      </c>
      <c r="BY1400" s="139" t="str">
        <f t="shared" si="908"/>
        <v/>
      </c>
      <c r="CA1400" s="138" t="str">
        <f t="shared" si="909"/>
        <v/>
      </c>
      <c r="CB1400" s="104" t="str">
        <f t="shared" si="910"/>
        <v/>
      </c>
      <c r="CC1400" s="139" t="str">
        <f t="shared" si="911"/>
        <v/>
      </c>
      <c r="CE1400" s="162" t="str">
        <f t="shared" si="912"/>
        <v/>
      </c>
      <c r="CF1400" s="163" t="str">
        <f t="shared" si="913"/>
        <v/>
      </c>
      <c r="CG1400" s="164" t="str">
        <f t="shared" si="914"/>
        <v/>
      </c>
      <c r="CI1400" s="162" t="str">
        <f t="shared" si="915"/>
        <v/>
      </c>
      <c r="CJ1400" s="163" t="str">
        <f t="shared" si="918"/>
        <v/>
      </c>
      <c r="CK1400" s="164" t="str">
        <f t="shared" si="919"/>
        <v/>
      </c>
      <c r="CM1400" s="169" t="str">
        <f t="shared" si="916"/>
        <v/>
      </c>
      <c r="CN1400" s="139" t="str">
        <f t="shared" si="917"/>
        <v/>
      </c>
      <c r="CP1400" s="41" t="str">
        <f>IF($CM1400="", "", COUNTIF($CM$11:$CM$3035, "&lt;"&amp;$CM1400)+1+COUNTIF($CM$11:$CM1400, $CM1400)-1)</f>
        <v/>
      </c>
    </row>
    <row r="1401" spans="1:94" x14ac:dyDescent="0.25">
      <c r="A1401" s="40"/>
      <c r="B1401" s="82" t="str">
        <f>IF($I1401="", "", IFERROR(INDEX('Job Database'!$AE$11:$AE$3035, MATCH($I1401, 'Job Database'!$X$11:$X$3035, 0)), ""))</f>
        <v/>
      </c>
      <c r="C1401" s="69" t="str">
        <f>IF($I1401="", "", IF(COUNTIF('Job Database'!$X$11:$X$3035, $I1401)=0, $AC$5, $AC$4))</f>
        <v/>
      </c>
      <c r="D1401" s="40"/>
      <c r="E1401" s="85" t="str">
        <f>IF($I1401="", "", IF(IFERROR(INDEX('Job Database'!$M$11:$M$3035, MATCH($I1401, 'Job Database'!$X$11:$X$3035, 0)), "")="", "", IFERROR(INDEX('Job Database'!$M$11:$M$3035, MATCH($I1401, 'Job Database'!$X$11:$X$3035, 0)), "")))</f>
        <v/>
      </c>
      <c r="F1401" s="40"/>
      <c r="G1401" s="88" t="str">
        <f t="shared" si="891"/>
        <v/>
      </c>
      <c r="H1401" s="40"/>
      <c r="I1401" s="24"/>
      <c r="J1401" s="34"/>
      <c r="K1401" s="106"/>
      <c r="L1401" s="79"/>
      <c r="M1401" s="34"/>
      <c r="N1401" s="79"/>
      <c r="O1401" s="31"/>
      <c r="P1401" s="53"/>
      <c r="Q1401" s="40"/>
      <c r="S1401" s="41" t="str">
        <f t="shared" si="879"/>
        <v/>
      </c>
      <c r="T1401" s="41" t="str">
        <f t="shared" si="880"/>
        <v/>
      </c>
      <c r="U1401" s="41" t="str">
        <f t="shared" si="892"/>
        <v/>
      </c>
      <c r="W1401" s="74" t="str">
        <f>IF('Job Database'!$X1401="", "", 'Job Database'!$X1401)</f>
        <v/>
      </c>
      <c r="Y1401" s="41" t="str">
        <f>IF($W1401="", "", IF(COUNTIF($I$11:$I$3035, $W1401)&gt;0, "", MAX($Y$10:$Y1400)+1))</f>
        <v/>
      </c>
      <c r="Z1401" s="41">
        <v>1391</v>
      </c>
      <c r="AA1401" s="58" t="str">
        <f t="shared" si="893"/>
        <v/>
      </c>
      <c r="AC1401" s="41" t="str">
        <f t="shared" si="881"/>
        <v/>
      </c>
      <c r="AE1401" s="41" t="str">
        <f t="shared" si="894"/>
        <v/>
      </c>
      <c r="AJ1401" s="154" t="str">
        <f t="shared" si="895"/>
        <v/>
      </c>
      <c r="AL1401" s="120" t="str">
        <f t="shared" si="896"/>
        <v/>
      </c>
      <c r="AM1401" s="104" t="str">
        <f t="shared" si="897"/>
        <v/>
      </c>
      <c r="AN1401" s="104" t="str">
        <f t="shared" si="898"/>
        <v/>
      </c>
      <c r="AO1401" s="104" t="str">
        <f t="shared" si="882"/>
        <v/>
      </c>
      <c r="AP1401" s="104" t="str">
        <f t="shared" si="883"/>
        <v/>
      </c>
      <c r="AQ1401" s="121" t="str">
        <f t="shared" si="899"/>
        <v/>
      </c>
      <c r="AS1401" s="88" t="str">
        <f t="shared" si="884"/>
        <v/>
      </c>
      <c r="AT1401" s="68" t="str">
        <f t="shared" si="900"/>
        <v/>
      </c>
      <c r="AU1401" s="68" t="str">
        <f t="shared" si="901"/>
        <v/>
      </c>
      <c r="AV1401" s="68" t="str">
        <f t="shared" si="902"/>
        <v/>
      </c>
      <c r="AW1401" s="88" t="str">
        <f t="shared" si="885"/>
        <v/>
      </c>
      <c r="AZ1401" s="88" t="str">
        <f t="shared" si="886"/>
        <v/>
      </c>
      <c r="BA1401" s="68" t="str">
        <f t="shared" si="887"/>
        <v/>
      </c>
      <c r="BB1401" s="68" t="str">
        <f t="shared" si="888"/>
        <v/>
      </c>
      <c r="BC1401" s="68" t="str">
        <f t="shared" si="889"/>
        <v/>
      </c>
      <c r="BD1401" s="69" t="str">
        <f t="shared" si="890"/>
        <v/>
      </c>
      <c r="BE1401" s="69" t="str">
        <f t="shared" si="903"/>
        <v/>
      </c>
      <c r="BT1401" s="138" t="str">
        <f t="shared" ca="1" si="904"/>
        <v/>
      </c>
      <c r="BU1401" s="139" t="str">
        <f t="shared" ca="1" si="905"/>
        <v/>
      </c>
      <c r="BW1401" s="138" t="str">
        <f t="shared" si="906"/>
        <v/>
      </c>
      <c r="BX1401" s="104" t="str">
        <f t="shared" si="907"/>
        <v/>
      </c>
      <c r="BY1401" s="139" t="str">
        <f t="shared" si="908"/>
        <v/>
      </c>
      <c r="CA1401" s="138" t="str">
        <f t="shared" si="909"/>
        <v/>
      </c>
      <c r="CB1401" s="104" t="str">
        <f t="shared" si="910"/>
        <v/>
      </c>
      <c r="CC1401" s="139" t="str">
        <f t="shared" si="911"/>
        <v/>
      </c>
      <c r="CE1401" s="162" t="str">
        <f t="shared" si="912"/>
        <v/>
      </c>
      <c r="CF1401" s="163" t="str">
        <f t="shared" si="913"/>
        <v/>
      </c>
      <c r="CG1401" s="164" t="str">
        <f t="shared" si="914"/>
        <v/>
      </c>
      <c r="CI1401" s="162" t="str">
        <f t="shared" si="915"/>
        <v/>
      </c>
      <c r="CJ1401" s="163" t="str">
        <f t="shared" si="918"/>
        <v/>
      </c>
      <c r="CK1401" s="164" t="str">
        <f t="shared" si="919"/>
        <v/>
      </c>
      <c r="CM1401" s="169" t="str">
        <f t="shared" si="916"/>
        <v/>
      </c>
      <c r="CN1401" s="139" t="str">
        <f t="shared" si="917"/>
        <v/>
      </c>
      <c r="CP1401" s="41" t="str">
        <f>IF($CM1401="", "", COUNTIF($CM$11:$CM$3035, "&lt;"&amp;$CM1401)+1+COUNTIF($CM$11:$CM1401, $CM1401)-1)</f>
        <v/>
      </c>
    </row>
    <row r="1402" spans="1:94" x14ac:dyDescent="0.25">
      <c r="A1402" s="40"/>
      <c r="B1402" s="82" t="str">
        <f>IF($I1402="", "", IFERROR(INDEX('Job Database'!$AE$11:$AE$3035, MATCH($I1402, 'Job Database'!$X$11:$X$3035, 0)), ""))</f>
        <v/>
      </c>
      <c r="C1402" s="69" t="str">
        <f>IF($I1402="", "", IF(COUNTIF('Job Database'!$X$11:$X$3035, $I1402)=0, $AC$5, $AC$4))</f>
        <v/>
      </c>
      <c r="D1402" s="40"/>
      <c r="E1402" s="85" t="str">
        <f>IF($I1402="", "", IF(IFERROR(INDEX('Job Database'!$M$11:$M$3035, MATCH($I1402, 'Job Database'!$X$11:$X$3035, 0)), "")="", "", IFERROR(INDEX('Job Database'!$M$11:$M$3035, MATCH($I1402, 'Job Database'!$X$11:$X$3035, 0)), "")))</f>
        <v/>
      </c>
      <c r="F1402" s="40"/>
      <c r="G1402" s="88" t="str">
        <f t="shared" si="891"/>
        <v/>
      </c>
      <c r="H1402" s="40"/>
      <c r="I1402" s="24"/>
      <c r="J1402" s="34"/>
      <c r="K1402" s="106"/>
      <c r="L1402" s="79"/>
      <c r="M1402" s="34"/>
      <c r="N1402" s="79"/>
      <c r="O1402" s="31"/>
      <c r="P1402" s="53"/>
      <c r="Q1402" s="40"/>
      <c r="S1402" s="41" t="str">
        <f t="shared" si="879"/>
        <v/>
      </c>
      <c r="T1402" s="41" t="str">
        <f t="shared" si="880"/>
        <v/>
      </c>
      <c r="U1402" s="41" t="str">
        <f t="shared" si="892"/>
        <v/>
      </c>
      <c r="W1402" s="74" t="str">
        <f>IF('Job Database'!$X1402="", "", 'Job Database'!$X1402)</f>
        <v/>
      </c>
      <c r="Y1402" s="41" t="str">
        <f>IF($W1402="", "", IF(COUNTIF($I$11:$I$3035, $W1402)&gt;0, "", MAX($Y$10:$Y1401)+1))</f>
        <v/>
      </c>
      <c r="Z1402" s="41">
        <v>1392</v>
      </c>
      <c r="AA1402" s="58" t="str">
        <f t="shared" si="893"/>
        <v/>
      </c>
      <c r="AC1402" s="41" t="str">
        <f t="shared" si="881"/>
        <v/>
      </c>
      <c r="AE1402" s="41" t="str">
        <f t="shared" si="894"/>
        <v/>
      </c>
      <c r="AJ1402" s="154" t="str">
        <f t="shared" si="895"/>
        <v/>
      </c>
      <c r="AL1402" s="120" t="str">
        <f t="shared" si="896"/>
        <v/>
      </c>
      <c r="AM1402" s="104" t="str">
        <f t="shared" si="897"/>
        <v/>
      </c>
      <c r="AN1402" s="104" t="str">
        <f t="shared" si="898"/>
        <v/>
      </c>
      <c r="AO1402" s="104" t="str">
        <f t="shared" si="882"/>
        <v/>
      </c>
      <c r="AP1402" s="104" t="str">
        <f t="shared" si="883"/>
        <v/>
      </c>
      <c r="AQ1402" s="121" t="str">
        <f t="shared" si="899"/>
        <v/>
      </c>
      <c r="AS1402" s="88" t="str">
        <f t="shared" si="884"/>
        <v/>
      </c>
      <c r="AT1402" s="68" t="str">
        <f t="shared" si="900"/>
        <v/>
      </c>
      <c r="AU1402" s="68" t="str">
        <f t="shared" si="901"/>
        <v/>
      </c>
      <c r="AV1402" s="68" t="str">
        <f t="shared" si="902"/>
        <v/>
      </c>
      <c r="AW1402" s="88" t="str">
        <f t="shared" si="885"/>
        <v/>
      </c>
      <c r="AZ1402" s="88" t="str">
        <f t="shared" si="886"/>
        <v/>
      </c>
      <c r="BA1402" s="68" t="str">
        <f t="shared" si="887"/>
        <v/>
      </c>
      <c r="BB1402" s="68" t="str">
        <f t="shared" si="888"/>
        <v/>
      </c>
      <c r="BC1402" s="68" t="str">
        <f t="shared" si="889"/>
        <v/>
      </c>
      <c r="BD1402" s="69" t="str">
        <f t="shared" si="890"/>
        <v/>
      </c>
      <c r="BE1402" s="69" t="str">
        <f t="shared" si="903"/>
        <v/>
      </c>
      <c r="BT1402" s="138" t="str">
        <f t="shared" ca="1" si="904"/>
        <v/>
      </c>
      <c r="BU1402" s="139" t="str">
        <f t="shared" ca="1" si="905"/>
        <v/>
      </c>
      <c r="BW1402" s="138" t="str">
        <f t="shared" si="906"/>
        <v/>
      </c>
      <c r="BX1402" s="104" t="str">
        <f t="shared" si="907"/>
        <v/>
      </c>
      <c r="BY1402" s="139" t="str">
        <f t="shared" si="908"/>
        <v/>
      </c>
      <c r="CA1402" s="138" t="str">
        <f t="shared" si="909"/>
        <v/>
      </c>
      <c r="CB1402" s="104" t="str">
        <f t="shared" si="910"/>
        <v/>
      </c>
      <c r="CC1402" s="139" t="str">
        <f t="shared" si="911"/>
        <v/>
      </c>
      <c r="CE1402" s="162" t="str">
        <f t="shared" si="912"/>
        <v/>
      </c>
      <c r="CF1402" s="163" t="str">
        <f t="shared" si="913"/>
        <v/>
      </c>
      <c r="CG1402" s="164" t="str">
        <f t="shared" si="914"/>
        <v/>
      </c>
      <c r="CI1402" s="162" t="str">
        <f t="shared" si="915"/>
        <v/>
      </c>
      <c r="CJ1402" s="163" t="str">
        <f t="shared" si="918"/>
        <v/>
      </c>
      <c r="CK1402" s="164" t="str">
        <f t="shared" si="919"/>
        <v/>
      </c>
      <c r="CM1402" s="169" t="str">
        <f t="shared" si="916"/>
        <v/>
      </c>
      <c r="CN1402" s="139" t="str">
        <f t="shared" si="917"/>
        <v/>
      </c>
      <c r="CP1402" s="41" t="str">
        <f>IF($CM1402="", "", COUNTIF($CM$11:$CM$3035, "&lt;"&amp;$CM1402)+1+COUNTIF($CM$11:$CM1402, $CM1402)-1)</f>
        <v/>
      </c>
    </row>
    <row r="1403" spans="1:94" x14ac:dyDescent="0.25">
      <c r="A1403" s="40"/>
      <c r="B1403" s="82" t="str">
        <f>IF($I1403="", "", IFERROR(INDEX('Job Database'!$AE$11:$AE$3035, MATCH($I1403, 'Job Database'!$X$11:$X$3035, 0)), ""))</f>
        <v/>
      </c>
      <c r="C1403" s="69" t="str">
        <f>IF($I1403="", "", IF(COUNTIF('Job Database'!$X$11:$X$3035, $I1403)=0, $AC$5, $AC$4))</f>
        <v/>
      </c>
      <c r="D1403" s="40"/>
      <c r="E1403" s="85" t="str">
        <f>IF($I1403="", "", IF(IFERROR(INDEX('Job Database'!$M$11:$M$3035, MATCH($I1403, 'Job Database'!$X$11:$X$3035, 0)), "")="", "", IFERROR(INDEX('Job Database'!$M$11:$M$3035, MATCH($I1403, 'Job Database'!$X$11:$X$3035, 0)), "")))</f>
        <v/>
      </c>
      <c r="F1403" s="40"/>
      <c r="G1403" s="88" t="str">
        <f t="shared" si="891"/>
        <v/>
      </c>
      <c r="H1403" s="40"/>
      <c r="I1403" s="24"/>
      <c r="J1403" s="34"/>
      <c r="K1403" s="106"/>
      <c r="L1403" s="79"/>
      <c r="M1403" s="34"/>
      <c r="N1403" s="79"/>
      <c r="O1403" s="31"/>
      <c r="P1403" s="53"/>
      <c r="Q1403" s="40"/>
      <c r="S1403" s="41" t="str">
        <f t="shared" si="879"/>
        <v/>
      </c>
      <c r="T1403" s="41" t="str">
        <f t="shared" si="880"/>
        <v/>
      </c>
      <c r="U1403" s="41" t="str">
        <f t="shared" si="892"/>
        <v/>
      </c>
      <c r="W1403" s="74" t="str">
        <f>IF('Job Database'!$X1403="", "", 'Job Database'!$X1403)</f>
        <v/>
      </c>
      <c r="Y1403" s="41" t="str">
        <f>IF($W1403="", "", IF(COUNTIF($I$11:$I$3035, $W1403)&gt;0, "", MAX($Y$10:$Y1402)+1))</f>
        <v/>
      </c>
      <c r="Z1403" s="41">
        <v>1393</v>
      </c>
      <c r="AA1403" s="58" t="str">
        <f t="shared" si="893"/>
        <v/>
      </c>
      <c r="AC1403" s="41" t="str">
        <f t="shared" si="881"/>
        <v/>
      </c>
      <c r="AE1403" s="41" t="str">
        <f t="shared" si="894"/>
        <v/>
      </c>
      <c r="AJ1403" s="154" t="str">
        <f t="shared" si="895"/>
        <v/>
      </c>
      <c r="AL1403" s="120" t="str">
        <f t="shared" si="896"/>
        <v/>
      </c>
      <c r="AM1403" s="104" t="str">
        <f t="shared" si="897"/>
        <v/>
      </c>
      <c r="AN1403" s="104" t="str">
        <f t="shared" si="898"/>
        <v/>
      </c>
      <c r="AO1403" s="104" t="str">
        <f t="shared" si="882"/>
        <v/>
      </c>
      <c r="AP1403" s="104" t="str">
        <f t="shared" si="883"/>
        <v/>
      </c>
      <c r="AQ1403" s="121" t="str">
        <f t="shared" si="899"/>
        <v/>
      </c>
      <c r="AS1403" s="88" t="str">
        <f t="shared" si="884"/>
        <v/>
      </c>
      <c r="AT1403" s="68" t="str">
        <f t="shared" si="900"/>
        <v/>
      </c>
      <c r="AU1403" s="68" t="str">
        <f t="shared" si="901"/>
        <v/>
      </c>
      <c r="AV1403" s="68" t="str">
        <f t="shared" si="902"/>
        <v/>
      </c>
      <c r="AW1403" s="88" t="str">
        <f t="shared" si="885"/>
        <v/>
      </c>
      <c r="AZ1403" s="88" t="str">
        <f t="shared" si="886"/>
        <v/>
      </c>
      <c r="BA1403" s="68" t="str">
        <f t="shared" si="887"/>
        <v/>
      </c>
      <c r="BB1403" s="68" t="str">
        <f t="shared" si="888"/>
        <v/>
      </c>
      <c r="BC1403" s="68" t="str">
        <f t="shared" si="889"/>
        <v/>
      </c>
      <c r="BD1403" s="69" t="str">
        <f t="shared" si="890"/>
        <v/>
      </c>
      <c r="BE1403" s="69" t="str">
        <f t="shared" si="903"/>
        <v/>
      </c>
      <c r="BT1403" s="138" t="str">
        <f t="shared" ca="1" si="904"/>
        <v/>
      </c>
      <c r="BU1403" s="139" t="str">
        <f t="shared" ca="1" si="905"/>
        <v/>
      </c>
      <c r="BW1403" s="138" t="str">
        <f t="shared" si="906"/>
        <v/>
      </c>
      <c r="BX1403" s="104" t="str">
        <f t="shared" si="907"/>
        <v/>
      </c>
      <c r="BY1403" s="139" t="str">
        <f t="shared" si="908"/>
        <v/>
      </c>
      <c r="CA1403" s="138" t="str">
        <f t="shared" si="909"/>
        <v/>
      </c>
      <c r="CB1403" s="104" t="str">
        <f t="shared" si="910"/>
        <v/>
      </c>
      <c r="CC1403" s="139" t="str">
        <f t="shared" si="911"/>
        <v/>
      </c>
      <c r="CE1403" s="162" t="str">
        <f t="shared" si="912"/>
        <v/>
      </c>
      <c r="CF1403" s="163" t="str">
        <f t="shared" si="913"/>
        <v/>
      </c>
      <c r="CG1403" s="164" t="str">
        <f t="shared" si="914"/>
        <v/>
      </c>
      <c r="CI1403" s="162" t="str">
        <f t="shared" si="915"/>
        <v/>
      </c>
      <c r="CJ1403" s="163" t="str">
        <f t="shared" si="918"/>
        <v/>
      </c>
      <c r="CK1403" s="164" t="str">
        <f t="shared" si="919"/>
        <v/>
      </c>
      <c r="CM1403" s="169" t="str">
        <f t="shared" si="916"/>
        <v/>
      </c>
      <c r="CN1403" s="139" t="str">
        <f t="shared" si="917"/>
        <v/>
      </c>
      <c r="CP1403" s="41" t="str">
        <f>IF($CM1403="", "", COUNTIF($CM$11:$CM$3035, "&lt;"&amp;$CM1403)+1+COUNTIF($CM$11:$CM1403, $CM1403)-1)</f>
        <v/>
      </c>
    </row>
    <row r="1404" spans="1:94" x14ac:dyDescent="0.25">
      <c r="A1404" s="40"/>
      <c r="B1404" s="82" t="str">
        <f>IF($I1404="", "", IFERROR(INDEX('Job Database'!$AE$11:$AE$3035, MATCH($I1404, 'Job Database'!$X$11:$X$3035, 0)), ""))</f>
        <v/>
      </c>
      <c r="C1404" s="69" t="str">
        <f>IF($I1404="", "", IF(COUNTIF('Job Database'!$X$11:$X$3035, $I1404)=0, $AC$5, $AC$4))</f>
        <v/>
      </c>
      <c r="D1404" s="40"/>
      <c r="E1404" s="85" t="str">
        <f>IF($I1404="", "", IF(IFERROR(INDEX('Job Database'!$M$11:$M$3035, MATCH($I1404, 'Job Database'!$X$11:$X$3035, 0)), "")="", "", IFERROR(INDEX('Job Database'!$M$11:$M$3035, MATCH($I1404, 'Job Database'!$X$11:$X$3035, 0)), "")))</f>
        <v/>
      </c>
      <c r="F1404" s="40"/>
      <c r="G1404" s="88" t="str">
        <f t="shared" si="891"/>
        <v/>
      </c>
      <c r="H1404" s="40"/>
      <c r="I1404" s="24"/>
      <c r="J1404" s="34"/>
      <c r="K1404" s="106"/>
      <c r="L1404" s="79"/>
      <c r="M1404" s="34"/>
      <c r="N1404" s="79"/>
      <c r="O1404" s="31"/>
      <c r="P1404" s="53"/>
      <c r="Q1404" s="40"/>
      <c r="S1404" s="41" t="str">
        <f t="shared" si="879"/>
        <v/>
      </c>
      <c r="T1404" s="41" t="str">
        <f t="shared" si="880"/>
        <v/>
      </c>
      <c r="U1404" s="41" t="str">
        <f t="shared" si="892"/>
        <v/>
      </c>
      <c r="W1404" s="74" t="str">
        <f>IF('Job Database'!$X1404="", "", 'Job Database'!$X1404)</f>
        <v/>
      </c>
      <c r="Y1404" s="41" t="str">
        <f>IF($W1404="", "", IF(COUNTIF($I$11:$I$3035, $W1404)&gt;0, "", MAX($Y$10:$Y1403)+1))</f>
        <v/>
      </c>
      <c r="Z1404" s="41">
        <v>1394</v>
      </c>
      <c r="AA1404" s="58" t="str">
        <f t="shared" si="893"/>
        <v/>
      </c>
      <c r="AC1404" s="41" t="str">
        <f t="shared" si="881"/>
        <v/>
      </c>
      <c r="AE1404" s="41" t="str">
        <f t="shared" si="894"/>
        <v/>
      </c>
      <c r="AJ1404" s="154" t="str">
        <f t="shared" si="895"/>
        <v/>
      </c>
      <c r="AL1404" s="120" t="str">
        <f t="shared" si="896"/>
        <v/>
      </c>
      <c r="AM1404" s="104" t="str">
        <f t="shared" si="897"/>
        <v/>
      </c>
      <c r="AN1404" s="104" t="str">
        <f t="shared" si="898"/>
        <v/>
      </c>
      <c r="AO1404" s="104" t="str">
        <f t="shared" si="882"/>
        <v/>
      </c>
      <c r="AP1404" s="104" t="str">
        <f t="shared" si="883"/>
        <v/>
      </c>
      <c r="AQ1404" s="121" t="str">
        <f t="shared" si="899"/>
        <v/>
      </c>
      <c r="AS1404" s="88" t="str">
        <f t="shared" si="884"/>
        <v/>
      </c>
      <c r="AT1404" s="68" t="str">
        <f t="shared" si="900"/>
        <v/>
      </c>
      <c r="AU1404" s="68" t="str">
        <f t="shared" si="901"/>
        <v/>
      </c>
      <c r="AV1404" s="68" t="str">
        <f t="shared" si="902"/>
        <v/>
      </c>
      <c r="AW1404" s="88" t="str">
        <f t="shared" si="885"/>
        <v/>
      </c>
      <c r="AZ1404" s="88" t="str">
        <f t="shared" si="886"/>
        <v/>
      </c>
      <c r="BA1404" s="68" t="str">
        <f t="shared" si="887"/>
        <v/>
      </c>
      <c r="BB1404" s="68" t="str">
        <f t="shared" si="888"/>
        <v/>
      </c>
      <c r="BC1404" s="68" t="str">
        <f t="shared" si="889"/>
        <v/>
      </c>
      <c r="BD1404" s="69" t="str">
        <f t="shared" si="890"/>
        <v/>
      </c>
      <c r="BE1404" s="69" t="str">
        <f t="shared" si="903"/>
        <v/>
      </c>
      <c r="BT1404" s="138" t="str">
        <f t="shared" ca="1" si="904"/>
        <v/>
      </c>
      <c r="BU1404" s="139" t="str">
        <f t="shared" ca="1" si="905"/>
        <v/>
      </c>
      <c r="BW1404" s="138" t="str">
        <f t="shared" si="906"/>
        <v/>
      </c>
      <c r="BX1404" s="104" t="str">
        <f t="shared" si="907"/>
        <v/>
      </c>
      <c r="BY1404" s="139" t="str">
        <f t="shared" si="908"/>
        <v/>
      </c>
      <c r="CA1404" s="138" t="str">
        <f t="shared" si="909"/>
        <v/>
      </c>
      <c r="CB1404" s="104" t="str">
        <f t="shared" si="910"/>
        <v/>
      </c>
      <c r="CC1404" s="139" t="str">
        <f t="shared" si="911"/>
        <v/>
      </c>
      <c r="CE1404" s="162" t="str">
        <f t="shared" si="912"/>
        <v/>
      </c>
      <c r="CF1404" s="163" t="str">
        <f t="shared" si="913"/>
        <v/>
      </c>
      <c r="CG1404" s="164" t="str">
        <f t="shared" si="914"/>
        <v/>
      </c>
      <c r="CI1404" s="162" t="str">
        <f t="shared" si="915"/>
        <v/>
      </c>
      <c r="CJ1404" s="163" t="str">
        <f t="shared" si="918"/>
        <v/>
      </c>
      <c r="CK1404" s="164" t="str">
        <f t="shared" si="919"/>
        <v/>
      </c>
      <c r="CM1404" s="169" t="str">
        <f t="shared" si="916"/>
        <v/>
      </c>
      <c r="CN1404" s="139" t="str">
        <f t="shared" si="917"/>
        <v/>
      </c>
      <c r="CP1404" s="41" t="str">
        <f>IF($CM1404="", "", COUNTIF($CM$11:$CM$3035, "&lt;"&amp;$CM1404)+1+COUNTIF($CM$11:$CM1404, $CM1404)-1)</f>
        <v/>
      </c>
    </row>
    <row r="1405" spans="1:94" x14ac:dyDescent="0.25">
      <c r="A1405" s="40"/>
      <c r="B1405" s="82" t="str">
        <f>IF($I1405="", "", IFERROR(INDEX('Job Database'!$AE$11:$AE$3035, MATCH($I1405, 'Job Database'!$X$11:$X$3035, 0)), ""))</f>
        <v/>
      </c>
      <c r="C1405" s="69" t="str">
        <f>IF($I1405="", "", IF(COUNTIF('Job Database'!$X$11:$X$3035, $I1405)=0, $AC$5, $AC$4))</f>
        <v/>
      </c>
      <c r="D1405" s="40"/>
      <c r="E1405" s="85" t="str">
        <f>IF($I1405="", "", IF(IFERROR(INDEX('Job Database'!$M$11:$M$3035, MATCH($I1405, 'Job Database'!$X$11:$X$3035, 0)), "")="", "", IFERROR(INDEX('Job Database'!$M$11:$M$3035, MATCH($I1405, 'Job Database'!$X$11:$X$3035, 0)), "")))</f>
        <v/>
      </c>
      <c r="F1405" s="40"/>
      <c r="G1405" s="88" t="str">
        <f t="shared" si="891"/>
        <v/>
      </c>
      <c r="H1405" s="40"/>
      <c r="I1405" s="24"/>
      <c r="J1405" s="34"/>
      <c r="K1405" s="106"/>
      <c r="L1405" s="79"/>
      <c r="M1405" s="34"/>
      <c r="N1405" s="79"/>
      <c r="O1405" s="31"/>
      <c r="P1405" s="53"/>
      <c r="Q1405" s="40"/>
      <c r="S1405" s="41" t="str">
        <f t="shared" si="879"/>
        <v/>
      </c>
      <c r="T1405" s="41" t="str">
        <f t="shared" si="880"/>
        <v/>
      </c>
      <c r="U1405" s="41" t="str">
        <f t="shared" si="892"/>
        <v/>
      </c>
      <c r="W1405" s="74" t="str">
        <f>IF('Job Database'!$X1405="", "", 'Job Database'!$X1405)</f>
        <v/>
      </c>
      <c r="Y1405" s="41" t="str">
        <f>IF($W1405="", "", IF(COUNTIF($I$11:$I$3035, $W1405)&gt;0, "", MAX($Y$10:$Y1404)+1))</f>
        <v/>
      </c>
      <c r="Z1405" s="41">
        <v>1395</v>
      </c>
      <c r="AA1405" s="58" t="str">
        <f t="shared" si="893"/>
        <v/>
      </c>
      <c r="AC1405" s="41" t="str">
        <f t="shared" si="881"/>
        <v/>
      </c>
      <c r="AE1405" s="41" t="str">
        <f t="shared" si="894"/>
        <v/>
      </c>
      <c r="AJ1405" s="154" t="str">
        <f t="shared" si="895"/>
        <v/>
      </c>
      <c r="AL1405" s="120" t="str">
        <f t="shared" si="896"/>
        <v/>
      </c>
      <c r="AM1405" s="104" t="str">
        <f t="shared" si="897"/>
        <v/>
      </c>
      <c r="AN1405" s="104" t="str">
        <f t="shared" si="898"/>
        <v/>
      </c>
      <c r="AO1405" s="104" t="str">
        <f t="shared" si="882"/>
        <v/>
      </c>
      <c r="AP1405" s="104" t="str">
        <f t="shared" si="883"/>
        <v/>
      </c>
      <c r="AQ1405" s="121" t="str">
        <f t="shared" si="899"/>
        <v/>
      </c>
      <c r="AS1405" s="88" t="str">
        <f t="shared" si="884"/>
        <v/>
      </c>
      <c r="AT1405" s="68" t="str">
        <f t="shared" si="900"/>
        <v/>
      </c>
      <c r="AU1405" s="68" t="str">
        <f t="shared" si="901"/>
        <v/>
      </c>
      <c r="AV1405" s="68" t="str">
        <f t="shared" si="902"/>
        <v/>
      </c>
      <c r="AW1405" s="88" t="str">
        <f t="shared" si="885"/>
        <v/>
      </c>
      <c r="AZ1405" s="88" t="str">
        <f t="shared" si="886"/>
        <v/>
      </c>
      <c r="BA1405" s="68" t="str">
        <f t="shared" si="887"/>
        <v/>
      </c>
      <c r="BB1405" s="68" t="str">
        <f t="shared" si="888"/>
        <v/>
      </c>
      <c r="BC1405" s="68" t="str">
        <f t="shared" si="889"/>
        <v/>
      </c>
      <c r="BD1405" s="69" t="str">
        <f t="shared" si="890"/>
        <v/>
      </c>
      <c r="BE1405" s="69" t="str">
        <f t="shared" si="903"/>
        <v/>
      </c>
      <c r="BT1405" s="138" t="str">
        <f t="shared" ca="1" si="904"/>
        <v/>
      </c>
      <c r="BU1405" s="139" t="str">
        <f t="shared" ca="1" si="905"/>
        <v/>
      </c>
      <c r="BW1405" s="138" t="str">
        <f t="shared" si="906"/>
        <v/>
      </c>
      <c r="BX1405" s="104" t="str">
        <f t="shared" si="907"/>
        <v/>
      </c>
      <c r="BY1405" s="139" t="str">
        <f t="shared" si="908"/>
        <v/>
      </c>
      <c r="CA1405" s="138" t="str">
        <f t="shared" si="909"/>
        <v/>
      </c>
      <c r="CB1405" s="104" t="str">
        <f t="shared" si="910"/>
        <v/>
      </c>
      <c r="CC1405" s="139" t="str">
        <f t="shared" si="911"/>
        <v/>
      </c>
      <c r="CE1405" s="162" t="str">
        <f t="shared" si="912"/>
        <v/>
      </c>
      <c r="CF1405" s="163" t="str">
        <f t="shared" si="913"/>
        <v/>
      </c>
      <c r="CG1405" s="164" t="str">
        <f t="shared" si="914"/>
        <v/>
      </c>
      <c r="CI1405" s="162" t="str">
        <f t="shared" si="915"/>
        <v/>
      </c>
      <c r="CJ1405" s="163" t="str">
        <f t="shared" si="918"/>
        <v/>
      </c>
      <c r="CK1405" s="164" t="str">
        <f t="shared" si="919"/>
        <v/>
      </c>
      <c r="CM1405" s="169" t="str">
        <f t="shared" si="916"/>
        <v/>
      </c>
      <c r="CN1405" s="139" t="str">
        <f t="shared" si="917"/>
        <v/>
      </c>
      <c r="CP1405" s="41" t="str">
        <f>IF($CM1405="", "", COUNTIF($CM$11:$CM$3035, "&lt;"&amp;$CM1405)+1+COUNTIF($CM$11:$CM1405, $CM1405)-1)</f>
        <v/>
      </c>
    </row>
    <row r="1406" spans="1:94" x14ac:dyDescent="0.25">
      <c r="A1406" s="40"/>
      <c r="B1406" s="82" t="str">
        <f>IF($I1406="", "", IFERROR(INDEX('Job Database'!$AE$11:$AE$3035, MATCH($I1406, 'Job Database'!$X$11:$X$3035, 0)), ""))</f>
        <v/>
      </c>
      <c r="C1406" s="69" t="str">
        <f>IF($I1406="", "", IF(COUNTIF('Job Database'!$X$11:$X$3035, $I1406)=0, $AC$5, $AC$4))</f>
        <v/>
      </c>
      <c r="D1406" s="40"/>
      <c r="E1406" s="85" t="str">
        <f>IF($I1406="", "", IF(IFERROR(INDEX('Job Database'!$M$11:$M$3035, MATCH($I1406, 'Job Database'!$X$11:$X$3035, 0)), "")="", "", IFERROR(INDEX('Job Database'!$M$11:$M$3035, MATCH($I1406, 'Job Database'!$X$11:$X$3035, 0)), "")))</f>
        <v/>
      </c>
      <c r="F1406" s="40"/>
      <c r="G1406" s="88" t="str">
        <f t="shared" si="891"/>
        <v/>
      </c>
      <c r="H1406" s="40"/>
      <c r="I1406" s="24"/>
      <c r="J1406" s="34"/>
      <c r="K1406" s="106"/>
      <c r="L1406" s="79"/>
      <c r="M1406" s="34"/>
      <c r="N1406" s="79"/>
      <c r="O1406" s="31"/>
      <c r="P1406" s="53"/>
      <c r="Q1406" s="40"/>
      <c r="S1406" s="41" t="str">
        <f t="shared" si="879"/>
        <v/>
      </c>
      <c r="T1406" s="41" t="str">
        <f t="shared" si="880"/>
        <v/>
      </c>
      <c r="U1406" s="41" t="str">
        <f t="shared" si="892"/>
        <v/>
      </c>
      <c r="W1406" s="74" t="str">
        <f>IF('Job Database'!$X1406="", "", 'Job Database'!$X1406)</f>
        <v/>
      </c>
      <c r="Y1406" s="41" t="str">
        <f>IF($W1406="", "", IF(COUNTIF($I$11:$I$3035, $W1406)&gt;0, "", MAX($Y$10:$Y1405)+1))</f>
        <v/>
      </c>
      <c r="Z1406" s="41">
        <v>1396</v>
      </c>
      <c r="AA1406" s="58" t="str">
        <f t="shared" si="893"/>
        <v/>
      </c>
      <c r="AC1406" s="41" t="str">
        <f t="shared" si="881"/>
        <v/>
      </c>
      <c r="AE1406" s="41" t="str">
        <f t="shared" si="894"/>
        <v/>
      </c>
      <c r="AJ1406" s="154" t="str">
        <f t="shared" si="895"/>
        <v/>
      </c>
      <c r="AL1406" s="120" t="str">
        <f t="shared" si="896"/>
        <v/>
      </c>
      <c r="AM1406" s="104" t="str">
        <f t="shared" si="897"/>
        <v/>
      </c>
      <c r="AN1406" s="104" t="str">
        <f t="shared" si="898"/>
        <v/>
      </c>
      <c r="AO1406" s="104" t="str">
        <f t="shared" si="882"/>
        <v/>
      </c>
      <c r="AP1406" s="104" t="str">
        <f t="shared" si="883"/>
        <v/>
      </c>
      <c r="AQ1406" s="121" t="str">
        <f t="shared" si="899"/>
        <v/>
      </c>
      <c r="AS1406" s="88" t="str">
        <f t="shared" si="884"/>
        <v/>
      </c>
      <c r="AT1406" s="68" t="str">
        <f t="shared" si="900"/>
        <v/>
      </c>
      <c r="AU1406" s="68" t="str">
        <f t="shared" si="901"/>
        <v/>
      </c>
      <c r="AV1406" s="68" t="str">
        <f t="shared" si="902"/>
        <v/>
      </c>
      <c r="AW1406" s="88" t="str">
        <f t="shared" si="885"/>
        <v/>
      </c>
      <c r="AZ1406" s="88" t="str">
        <f t="shared" si="886"/>
        <v/>
      </c>
      <c r="BA1406" s="68" t="str">
        <f t="shared" si="887"/>
        <v/>
      </c>
      <c r="BB1406" s="68" t="str">
        <f t="shared" si="888"/>
        <v/>
      </c>
      <c r="BC1406" s="68" t="str">
        <f t="shared" si="889"/>
        <v/>
      </c>
      <c r="BD1406" s="69" t="str">
        <f t="shared" si="890"/>
        <v/>
      </c>
      <c r="BE1406" s="69" t="str">
        <f t="shared" si="903"/>
        <v/>
      </c>
      <c r="BT1406" s="138" t="str">
        <f t="shared" ca="1" si="904"/>
        <v/>
      </c>
      <c r="BU1406" s="139" t="str">
        <f t="shared" ca="1" si="905"/>
        <v/>
      </c>
      <c r="BW1406" s="138" t="str">
        <f t="shared" si="906"/>
        <v/>
      </c>
      <c r="BX1406" s="104" t="str">
        <f t="shared" si="907"/>
        <v/>
      </c>
      <c r="BY1406" s="139" t="str">
        <f t="shared" si="908"/>
        <v/>
      </c>
      <c r="CA1406" s="138" t="str">
        <f t="shared" si="909"/>
        <v/>
      </c>
      <c r="CB1406" s="104" t="str">
        <f t="shared" si="910"/>
        <v/>
      </c>
      <c r="CC1406" s="139" t="str">
        <f t="shared" si="911"/>
        <v/>
      </c>
      <c r="CE1406" s="162" t="str">
        <f t="shared" si="912"/>
        <v/>
      </c>
      <c r="CF1406" s="163" t="str">
        <f t="shared" si="913"/>
        <v/>
      </c>
      <c r="CG1406" s="164" t="str">
        <f t="shared" si="914"/>
        <v/>
      </c>
      <c r="CI1406" s="162" t="str">
        <f t="shared" si="915"/>
        <v/>
      </c>
      <c r="CJ1406" s="163" t="str">
        <f t="shared" si="918"/>
        <v/>
      </c>
      <c r="CK1406" s="164" t="str">
        <f t="shared" si="919"/>
        <v/>
      </c>
      <c r="CM1406" s="169" t="str">
        <f t="shared" si="916"/>
        <v/>
      </c>
      <c r="CN1406" s="139" t="str">
        <f t="shared" si="917"/>
        <v/>
      </c>
      <c r="CP1406" s="41" t="str">
        <f>IF($CM1406="", "", COUNTIF($CM$11:$CM$3035, "&lt;"&amp;$CM1406)+1+COUNTIF($CM$11:$CM1406, $CM1406)-1)</f>
        <v/>
      </c>
    </row>
    <row r="1407" spans="1:94" x14ac:dyDescent="0.25">
      <c r="A1407" s="40"/>
      <c r="B1407" s="82" t="str">
        <f>IF($I1407="", "", IFERROR(INDEX('Job Database'!$AE$11:$AE$3035, MATCH($I1407, 'Job Database'!$X$11:$X$3035, 0)), ""))</f>
        <v/>
      </c>
      <c r="C1407" s="69" t="str">
        <f>IF($I1407="", "", IF(COUNTIF('Job Database'!$X$11:$X$3035, $I1407)=0, $AC$5, $AC$4))</f>
        <v/>
      </c>
      <c r="D1407" s="40"/>
      <c r="E1407" s="85" t="str">
        <f>IF($I1407="", "", IF(IFERROR(INDEX('Job Database'!$M$11:$M$3035, MATCH($I1407, 'Job Database'!$X$11:$X$3035, 0)), "")="", "", IFERROR(INDEX('Job Database'!$M$11:$M$3035, MATCH($I1407, 'Job Database'!$X$11:$X$3035, 0)), "")))</f>
        <v/>
      </c>
      <c r="F1407" s="40"/>
      <c r="G1407" s="88" t="str">
        <f t="shared" si="891"/>
        <v/>
      </c>
      <c r="H1407" s="40"/>
      <c r="I1407" s="24"/>
      <c r="J1407" s="34"/>
      <c r="K1407" s="106"/>
      <c r="L1407" s="79"/>
      <c r="M1407" s="34"/>
      <c r="N1407" s="79"/>
      <c r="O1407" s="31"/>
      <c r="P1407" s="53"/>
      <c r="Q1407" s="40"/>
      <c r="S1407" s="41" t="str">
        <f t="shared" si="879"/>
        <v/>
      </c>
      <c r="T1407" s="41" t="str">
        <f t="shared" si="880"/>
        <v/>
      </c>
      <c r="U1407" s="41" t="str">
        <f t="shared" si="892"/>
        <v/>
      </c>
      <c r="W1407" s="74" t="str">
        <f>IF('Job Database'!$X1407="", "", 'Job Database'!$X1407)</f>
        <v/>
      </c>
      <c r="Y1407" s="41" t="str">
        <f>IF($W1407="", "", IF(COUNTIF($I$11:$I$3035, $W1407)&gt;0, "", MAX($Y$10:$Y1406)+1))</f>
        <v/>
      </c>
      <c r="Z1407" s="41">
        <v>1397</v>
      </c>
      <c r="AA1407" s="58" t="str">
        <f t="shared" si="893"/>
        <v/>
      </c>
      <c r="AC1407" s="41" t="str">
        <f t="shared" si="881"/>
        <v/>
      </c>
      <c r="AE1407" s="41" t="str">
        <f t="shared" si="894"/>
        <v/>
      </c>
      <c r="AJ1407" s="154" t="str">
        <f t="shared" si="895"/>
        <v/>
      </c>
      <c r="AL1407" s="120" t="str">
        <f t="shared" si="896"/>
        <v/>
      </c>
      <c r="AM1407" s="104" t="str">
        <f t="shared" si="897"/>
        <v/>
      </c>
      <c r="AN1407" s="104" t="str">
        <f t="shared" si="898"/>
        <v/>
      </c>
      <c r="AO1407" s="104" t="str">
        <f t="shared" si="882"/>
        <v/>
      </c>
      <c r="AP1407" s="104" t="str">
        <f t="shared" si="883"/>
        <v/>
      </c>
      <c r="AQ1407" s="121" t="str">
        <f t="shared" si="899"/>
        <v/>
      </c>
      <c r="AS1407" s="88" t="str">
        <f t="shared" si="884"/>
        <v/>
      </c>
      <c r="AT1407" s="68" t="str">
        <f t="shared" si="900"/>
        <v/>
      </c>
      <c r="AU1407" s="68" t="str">
        <f t="shared" si="901"/>
        <v/>
      </c>
      <c r="AV1407" s="68" t="str">
        <f t="shared" si="902"/>
        <v/>
      </c>
      <c r="AW1407" s="88" t="str">
        <f t="shared" si="885"/>
        <v/>
      </c>
      <c r="AZ1407" s="88" t="str">
        <f t="shared" si="886"/>
        <v/>
      </c>
      <c r="BA1407" s="68" t="str">
        <f t="shared" si="887"/>
        <v/>
      </c>
      <c r="BB1407" s="68" t="str">
        <f t="shared" si="888"/>
        <v/>
      </c>
      <c r="BC1407" s="68" t="str">
        <f t="shared" si="889"/>
        <v/>
      </c>
      <c r="BD1407" s="69" t="str">
        <f t="shared" si="890"/>
        <v/>
      </c>
      <c r="BE1407" s="69" t="str">
        <f t="shared" si="903"/>
        <v/>
      </c>
      <c r="BT1407" s="138" t="str">
        <f t="shared" ca="1" si="904"/>
        <v/>
      </c>
      <c r="BU1407" s="139" t="str">
        <f t="shared" ca="1" si="905"/>
        <v/>
      </c>
      <c r="BW1407" s="138" t="str">
        <f t="shared" si="906"/>
        <v/>
      </c>
      <c r="BX1407" s="104" t="str">
        <f t="shared" si="907"/>
        <v/>
      </c>
      <c r="BY1407" s="139" t="str">
        <f t="shared" si="908"/>
        <v/>
      </c>
      <c r="CA1407" s="138" t="str">
        <f t="shared" si="909"/>
        <v/>
      </c>
      <c r="CB1407" s="104" t="str">
        <f t="shared" si="910"/>
        <v/>
      </c>
      <c r="CC1407" s="139" t="str">
        <f t="shared" si="911"/>
        <v/>
      </c>
      <c r="CE1407" s="162" t="str">
        <f t="shared" si="912"/>
        <v/>
      </c>
      <c r="CF1407" s="163" t="str">
        <f t="shared" si="913"/>
        <v/>
      </c>
      <c r="CG1407" s="164" t="str">
        <f t="shared" si="914"/>
        <v/>
      </c>
      <c r="CI1407" s="162" t="str">
        <f t="shared" si="915"/>
        <v/>
      </c>
      <c r="CJ1407" s="163" t="str">
        <f t="shared" si="918"/>
        <v/>
      </c>
      <c r="CK1407" s="164" t="str">
        <f t="shared" si="919"/>
        <v/>
      </c>
      <c r="CM1407" s="169" t="str">
        <f t="shared" si="916"/>
        <v/>
      </c>
      <c r="CN1407" s="139" t="str">
        <f t="shared" si="917"/>
        <v/>
      </c>
      <c r="CP1407" s="41" t="str">
        <f>IF($CM1407="", "", COUNTIF($CM$11:$CM$3035, "&lt;"&amp;$CM1407)+1+COUNTIF($CM$11:$CM1407, $CM1407)-1)</f>
        <v/>
      </c>
    </row>
    <row r="1408" spans="1:94" x14ac:dyDescent="0.25">
      <c r="A1408" s="40"/>
      <c r="B1408" s="82" t="str">
        <f>IF($I1408="", "", IFERROR(INDEX('Job Database'!$AE$11:$AE$3035, MATCH($I1408, 'Job Database'!$X$11:$X$3035, 0)), ""))</f>
        <v/>
      </c>
      <c r="C1408" s="69" t="str">
        <f>IF($I1408="", "", IF(COUNTIF('Job Database'!$X$11:$X$3035, $I1408)=0, $AC$5, $AC$4))</f>
        <v/>
      </c>
      <c r="D1408" s="40"/>
      <c r="E1408" s="85" t="str">
        <f>IF($I1408="", "", IF(IFERROR(INDEX('Job Database'!$M$11:$M$3035, MATCH($I1408, 'Job Database'!$X$11:$X$3035, 0)), "")="", "", IFERROR(INDEX('Job Database'!$M$11:$M$3035, MATCH($I1408, 'Job Database'!$X$11:$X$3035, 0)), "")))</f>
        <v/>
      </c>
      <c r="F1408" s="40"/>
      <c r="G1408" s="88" t="str">
        <f t="shared" si="891"/>
        <v/>
      </c>
      <c r="H1408" s="40"/>
      <c r="I1408" s="24"/>
      <c r="J1408" s="34"/>
      <c r="K1408" s="106"/>
      <c r="L1408" s="79"/>
      <c r="M1408" s="34"/>
      <c r="N1408" s="79"/>
      <c r="O1408" s="31"/>
      <c r="P1408" s="53"/>
      <c r="Q1408" s="40"/>
      <c r="S1408" s="41" t="str">
        <f t="shared" si="879"/>
        <v/>
      </c>
      <c r="T1408" s="41" t="str">
        <f t="shared" si="880"/>
        <v/>
      </c>
      <c r="U1408" s="41" t="str">
        <f t="shared" si="892"/>
        <v/>
      </c>
      <c r="W1408" s="74" t="str">
        <f>IF('Job Database'!$X1408="", "", 'Job Database'!$X1408)</f>
        <v/>
      </c>
      <c r="Y1408" s="41" t="str">
        <f>IF($W1408="", "", IF(COUNTIF($I$11:$I$3035, $W1408)&gt;0, "", MAX($Y$10:$Y1407)+1))</f>
        <v/>
      </c>
      <c r="Z1408" s="41">
        <v>1398</v>
      </c>
      <c r="AA1408" s="58" t="str">
        <f t="shared" si="893"/>
        <v/>
      </c>
      <c r="AC1408" s="41" t="str">
        <f t="shared" si="881"/>
        <v/>
      </c>
      <c r="AE1408" s="41" t="str">
        <f t="shared" si="894"/>
        <v/>
      </c>
      <c r="AJ1408" s="154" t="str">
        <f t="shared" si="895"/>
        <v/>
      </c>
      <c r="AL1408" s="120" t="str">
        <f t="shared" si="896"/>
        <v/>
      </c>
      <c r="AM1408" s="104" t="str">
        <f t="shared" si="897"/>
        <v/>
      </c>
      <c r="AN1408" s="104" t="str">
        <f t="shared" si="898"/>
        <v/>
      </c>
      <c r="AO1408" s="104" t="str">
        <f t="shared" si="882"/>
        <v/>
      </c>
      <c r="AP1408" s="104" t="str">
        <f t="shared" si="883"/>
        <v/>
      </c>
      <c r="AQ1408" s="121" t="str">
        <f t="shared" si="899"/>
        <v/>
      </c>
      <c r="AS1408" s="88" t="str">
        <f t="shared" si="884"/>
        <v/>
      </c>
      <c r="AT1408" s="68" t="str">
        <f t="shared" si="900"/>
        <v/>
      </c>
      <c r="AU1408" s="68" t="str">
        <f t="shared" si="901"/>
        <v/>
      </c>
      <c r="AV1408" s="68" t="str">
        <f t="shared" si="902"/>
        <v/>
      </c>
      <c r="AW1408" s="88" t="str">
        <f t="shared" si="885"/>
        <v/>
      </c>
      <c r="AZ1408" s="88" t="str">
        <f t="shared" si="886"/>
        <v/>
      </c>
      <c r="BA1408" s="68" t="str">
        <f t="shared" si="887"/>
        <v/>
      </c>
      <c r="BB1408" s="68" t="str">
        <f t="shared" si="888"/>
        <v/>
      </c>
      <c r="BC1408" s="68" t="str">
        <f t="shared" si="889"/>
        <v/>
      </c>
      <c r="BD1408" s="69" t="str">
        <f t="shared" si="890"/>
        <v/>
      </c>
      <c r="BE1408" s="69" t="str">
        <f t="shared" si="903"/>
        <v/>
      </c>
      <c r="BT1408" s="138" t="str">
        <f t="shared" ca="1" si="904"/>
        <v/>
      </c>
      <c r="BU1408" s="139" t="str">
        <f t="shared" ca="1" si="905"/>
        <v/>
      </c>
      <c r="BW1408" s="138" t="str">
        <f t="shared" si="906"/>
        <v/>
      </c>
      <c r="BX1408" s="104" t="str">
        <f t="shared" si="907"/>
        <v/>
      </c>
      <c r="BY1408" s="139" t="str">
        <f t="shared" si="908"/>
        <v/>
      </c>
      <c r="CA1408" s="138" t="str">
        <f t="shared" si="909"/>
        <v/>
      </c>
      <c r="CB1408" s="104" t="str">
        <f t="shared" si="910"/>
        <v/>
      </c>
      <c r="CC1408" s="139" t="str">
        <f t="shared" si="911"/>
        <v/>
      </c>
      <c r="CE1408" s="162" t="str">
        <f t="shared" si="912"/>
        <v/>
      </c>
      <c r="CF1408" s="163" t="str">
        <f t="shared" si="913"/>
        <v/>
      </c>
      <c r="CG1408" s="164" t="str">
        <f t="shared" si="914"/>
        <v/>
      </c>
      <c r="CI1408" s="162" t="str">
        <f t="shared" si="915"/>
        <v/>
      </c>
      <c r="CJ1408" s="163" t="str">
        <f t="shared" si="918"/>
        <v/>
      </c>
      <c r="CK1408" s="164" t="str">
        <f t="shared" si="919"/>
        <v/>
      </c>
      <c r="CM1408" s="169" t="str">
        <f t="shared" si="916"/>
        <v/>
      </c>
      <c r="CN1408" s="139" t="str">
        <f t="shared" si="917"/>
        <v/>
      </c>
      <c r="CP1408" s="41" t="str">
        <f>IF($CM1408="", "", COUNTIF($CM$11:$CM$3035, "&lt;"&amp;$CM1408)+1+COUNTIF($CM$11:$CM1408, $CM1408)-1)</f>
        <v/>
      </c>
    </row>
    <row r="1409" spans="1:94" x14ac:dyDescent="0.25">
      <c r="A1409" s="40"/>
      <c r="B1409" s="82" t="str">
        <f>IF($I1409="", "", IFERROR(INDEX('Job Database'!$AE$11:$AE$3035, MATCH($I1409, 'Job Database'!$X$11:$X$3035, 0)), ""))</f>
        <v/>
      </c>
      <c r="C1409" s="69" t="str">
        <f>IF($I1409="", "", IF(COUNTIF('Job Database'!$X$11:$X$3035, $I1409)=0, $AC$5, $AC$4))</f>
        <v/>
      </c>
      <c r="D1409" s="40"/>
      <c r="E1409" s="85" t="str">
        <f>IF($I1409="", "", IF(IFERROR(INDEX('Job Database'!$M$11:$M$3035, MATCH($I1409, 'Job Database'!$X$11:$X$3035, 0)), "")="", "", IFERROR(INDEX('Job Database'!$M$11:$M$3035, MATCH($I1409, 'Job Database'!$X$11:$X$3035, 0)), "")))</f>
        <v/>
      </c>
      <c r="F1409" s="40"/>
      <c r="G1409" s="88" t="str">
        <f t="shared" si="891"/>
        <v/>
      </c>
      <c r="H1409" s="40"/>
      <c r="I1409" s="24"/>
      <c r="J1409" s="34"/>
      <c r="K1409" s="106"/>
      <c r="L1409" s="79"/>
      <c r="M1409" s="34"/>
      <c r="N1409" s="79"/>
      <c r="O1409" s="31"/>
      <c r="P1409" s="53"/>
      <c r="Q1409" s="40"/>
      <c r="S1409" s="41" t="str">
        <f t="shared" si="879"/>
        <v/>
      </c>
      <c r="T1409" s="41" t="str">
        <f t="shared" si="880"/>
        <v/>
      </c>
      <c r="U1409" s="41" t="str">
        <f t="shared" si="892"/>
        <v/>
      </c>
      <c r="W1409" s="74" t="str">
        <f>IF('Job Database'!$X1409="", "", 'Job Database'!$X1409)</f>
        <v/>
      </c>
      <c r="Y1409" s="41" t="str">
        <f>IF($W1409="", "", IF(COUNTIF($I$11:$I$3035, $W1409)&gt;0, "", MAX($Y$10:$Y1408)+1))</f>
        <v/>
      </c>
      <c r="Z1409" s="41">
        <v>1399</v>
      </c>
      <c r="AA1409" s="58" t="str">
        <f t="shared" si="893"/>
        <v/>
      </c>
      <c r="AC1409" s="41" t="str">
        <f t="shared" si="881"/>
        <v/>
      </c>
      <c r="AE1409" s="41" t="str">
        <f t="shared" si="894"/>
        <v/>
      </c>
      <c r="AJ1409" s="154" t="str">
        <f t="shared" si="895"/>
        <v/>
      </c>
      <c r="AL1409" s="120" t="str">
        <f t="shared" si="896"/>
        <v/>
      </c>
      <c r="AM1409" s="104" t="str">
        <f t="shared" si="897"/>
        <v/>
      </c>
      <c r="AN1409" s="104" t="str">
        <f t="shared" si="898"/>
        <v/>
      </c>
      <c r="AO1409" s="104" t="str">
        <f t="shared" si="882"/>
        <v/>
      </c>
      <c r="AP1409" s="104" t="str">
        <f t="shared" si="883"/>
        <v/>
      </c>
      <c r="AQ1409" s="121" t="str">
        <f t="shared" si="899"/>
        <v/>
      </c>
      <c r="AS1409" s="88" t="str">
        <f t="shared" si="884"/>
        <v/>
      </c>
      <c r="AT1409" s="68" t="str">
        <f t="shared" si="900"/>
        <v/>
      </c>
      <c r="AU1409" s="68" t="str">
        <f t="shared" si="901"/>
        <v/>
      </c>
      <c r="AV1409" s="68" t="str">
        <f t="shared" si="902"/>
        <v/>
      </c>
      <c r="AW1409" s="88" t="str">
        <f t="shared" si="885"/>
        <v/>
      </c>
      <c r="AZ1409" s="88" t="str">
        <f t="shared" si="886"/>
        <v/>
      </c>
      <c r="BA1409" s="68" t="str">
        <f t="shared" si="887"/>
        <v/>
      </c>
      <c r="BB1409" s="68" t="str">
        <f t="shared" si="888"/>
        <v/>
      </c>
      <c r="BC1409" s="68" t="str">
        <f t="shared" si="889"/>
        <v/>
      </c>
      <c r="BD1409" s="69" t="str">
        <f t="shared" si="890"/>
        <v/>
      </c>
      <c r="BE1409" s="69" t="str">
        <f t="shared" si="903"/>
        <v/>
      </c>
      <c r="BT1409" s="138" t="str">
        <f t="shared" ca="1" si="904"/>
        <v/>
      </c>
      <c r="BU1409" s="139" t="str">
        <f t="shared" ca="1" si="905"/>
        <v/>
      </c>
      <c r="BW1409" s="138" t="str">
        <f t="shared" si="906"/>
        <v/>
      </c>
      <c r="BX1409" s="104" t="str">
        <f t="shared" si="907"/>
        <v/>
      </c>
      <c r="BY1409" s="139" t="str">
        <f t="shared" si="908"/>
        <v/>
      </c>
      <c r="CA1409" s="138" t="str">
        <f t="shared" si="909"/>
        <v/>
      </c>
      <c r="CB1409" s="104" t="str">
        <f t="shared" si="910"/>
        <v/>
      </c>
      <c r="CC1409" s="139" t="str">
        <f t="shared" si="911"/>
        <v/>
      </c>
      <c r="CE1409" s="162" t="str">
        <f t="shared" si="912"/>
        <v/>
      </c>
      <c r="CF1409" s="163" t="str">
        <f t="shared" si="913"/>
        <v/>
      </c>
      <c r="CG1409" s="164" t="str">
        <f t="shared" si="914"/>
        <v/>
      </c>
      <c r="CI1409" s="162" t="str">
        <f t="shared" si="915"/>
        <v/>
      </c>
      <c r="CJ1409" s="163" t="str">
        <f t="shared" si="918"/>
        <v/>
      </c>
      <c r="CK1409" s="164" t="str">
        <f t="shared" si="919"/>
        <v/>
      </c>
      <c r="CM1409" s="169" t="str">
        <f t="shared" si="916"/>
        <v/>
      </c>
      <c r="CN1409" s="139" t="str">
        <f t="shared" si="917"/>
        <v/>
      </c>
      <c r="CP1409" s="41" t="str">
        <f>IF($CM1409="", "", COUNTIF($CM$11:$CM$3035, "&lt;"&amp;$CM1409)+1+COUNTIF($CM$11:$CM1409, $CM1409)-1)</f>
        <v/>
      </c>
    </row>
    <row r="1410" spans="1:94" x14ac:dyDescent="0.25">
      <c r="A1410" s="40"/>
      <c r="B1410" s="82" t="str">
        <f>IF($I1410="", "", IFERROR(INDEX('Job Database'!$AE$11:$AE$3035, MATCH($I1410, 'Job Database'!$X$11:$X$3035, 0)), ""))</f>
        <v/>
      </c>
      <c r="C1410" s="69" t="str">
        <f>IF($I1410="", "", IF(COUNTIF('Job Database'!$X$11:$X$3035, $I1410)=0, $AC$5, $AC$4))</f>
        <v/>
      </c>
      <c r="D1410" s="40"/>
      <c r="E1410" s="85" t="str">
        <f>IF($I1410="", "", IF(IFERROR(INDEX('Job Database'!$M$11:$M$3035, MATCH($I1410, 'Job Database'!$X$11:$X$3035, 0)), "")="", "", IFERROR(INDEX('Job Database'!$M$11:$M$3035, MATCH($I1410, 'Job Database'!$X$11:$X$3035, 0)), "")))</f>
        <v/>
      </c>
      <c r="F1410" s="40"/>
      <c r="G1410" s="88" t="str">
        <f t="shared" si="891"/>
        <v/>
      </c>
      <c r="H1410" s="40"/>
      <c r="I1410" s="24"/>
      <c r="J1410" s="34"/>
      <c r="K1410" s="106"/>
      <c r="L1410" s="79"/>
      <c r="M1410" s="34"/>
      <c r="N1410" s="79"/>
      <c r="O1410" s="31"/>
      <c r="P1410" s="53"/>
      <c r="Q1410" s="40"/>
      <c r="S1410" s="41" t="str">
        <f t="shared" si="879"/>
        <v/>
      </c>
      <c r="T1410" s="41" t="str">
        <f t="shared" si="880"/>
        <v/>
      </c>
      <c r="U1410" s="41" t="str">
        <f t="shared" si="892"/>
        <v/>
      </c>
      <c r="W1410" s="74" t="str">
        <f>IF('Job Database'!$X1410="", "", 'Job Database'!$X1410)</f>
        <v/>
      </c>
      <c r="Y1410" s="41" t="str">
        <f>IF($W1410="", "", IF(COUNTIF($I$11:$I$3035, $W1410)&gt;0, "", MAX($Y$10:$Y1409)+1))</f>
        <v/>
      </c>
      <c r="Z1410" s="41">
        <v>1400</v>
      </c>
      <c r="AA1410" s="58" t="str">
        <f t="shared" si="893"/>
        <v/>
      </c>
      <c r="AC1410" s="41" t="str">
        <f t="shared" si="881"/>
        <v/>
      </c>
      <c r="AE1410" s="41" t="str">
        <f t="shared" si="894"/>
        <v/>
      </c>
      <c r="AJ1410" s="154" t="str">
        <f t="shared" si="895"/>
        <v/>
      </c>
      <c r="AL1410" s="120" t="str">
        <f t="shared" si="896"/>
        <v/>
      </c>
      <c r="AM1410" s="104" t="str">
        <f t="shared" si="897"/>
        <v/>
      </c>
      <c r="AN1410" s="104" t="str">
        <f t="shared" si="898"/>
        <v/>
      </c>
      <c r="AO1410" s="104" t="str">
        <f t="shared" si="882"/>
        <v/>
      </c>
      <c r="AP1410" s="104" t="str">
        <f t="shared" si="883"/>
        <v/>
      </c>
      <c r="AQ1410" s="121" t="str">
        <f t="shared" si="899"/>
        <v/>
      </c>
      <c r="AS1410" s="88" t="str">
        <f t="shared" si="884"/>
        <v/>
      </c>
      <c r="AT1410" s="68" t="str">
        <f t="shared" si="900"/>
        <v/>
      </c>
      <c r="AU1410" s="68" t="str">
        <f t="shared" si="901"/>
        <v/>
      </c>
      <c r="AV1410" s="68" t="str">
        <f t="shared" si="902"/>
        <v/>
      </c>
      <c r="AW1410" s="88" t="str">
        <f t="shared" si="885"/>
        <v/>
      </c>
      <c r="AZ1410" s="88" t="str">
        <f t="shared" si="886"/>
        <v/>
      </c>
      <c r="BA1410" s="68" t="str">
        <f t="shared" si="887"/>
        <v/>
      </c>
      <c r="BB1410" s="68" t="str">
        <f t="shared" si="888"/>
        <v/>
      </c>
      <c r="BC1410" s="68" t="str">
        <f t="shared" si="889"/>
        <v/>
      </c>
      <c r="BD1410" s="69" t="str">
        <f t="shared" si="890"/>
        <v/>
      </c>
      <c r="BE1410" s="69" t="str">
        <f t="shared" si="903"/>
        <v/>
      </c>
      <c r="BT1410" s="138" t="str">
        <f t="shared" ca="1" si="904"/>
        <v/>
      </c>
      <c r="BU1410" s="139" t="str">
        <f t="shared" ca="1" si="905"/>
        <v/>
      </c>
      <c r="BW1410" s="138" t="str">
        <f t="shared" si="906"/>
        <v/>
      </c>
      <c r="BX1410" s="104" t="str">
        <f t="shared" si="907"/>
        <v/>
      </c>
      <c r="BY1410" s="139" t="str">
        <f t="shared" si="908"/>
        <v/>
      </c>
      <c r="CA1410" s="138" t="str">
        <f t="shared" si="909"/>
        <v/>
      </c>
      <c r="CB1410" s="104" t="str">
        <f t="shared" si="910"/>
        <v/>
      </c>
      <c r="CC1410" s="139" t="str">
        <f t="shared" si="911"/>
        <v/>
      </c>
      <c r="CE1410" s="162" t="str">
        <f t="shared" si="912"/>
        <v/>
      </c>
      <c r="CF1410" s="163" t="str">
        <f t="shared" si="913"/>
        <v/>
      </c>
      <c r="CG1410" s="164" t="str">
        <f t="shared" si="914"/>
        <v/>
      </c>
      <c r="CI1410" s="162" t="str">
        <f t="shared" si="915"/>
        <v/>
      </c>
      <c r="CJ1410" s="163" t="str">
        <f t="shared" si="918"/>
        <v/>
      </c>
      <c r="CK1410" s="164" t="str">
        <f t="shared" si="919"/>
        <v/>
      </c>
      <c r="CM1410" s="169" t="str">
        <f t="shared" si="916"/>
        <v/>
      </c>
      <c r="CN1410" s="139" t="str">
        <f t="shared" si="917"/>
        <v/>
      </c>
      <c r="CP1410" s="41" t="str">
        <f>IF($CM1410="", "", COUNTIF($CM$11:$CM$3035, "&lt;"&amp;$CM1410)+1+COUNTIF($CM$11:$CM1410, $CM1410)-1)</f>
        <v/>
      </c>
    </row>
    <row r="1411" spans="1:94" x14ac:dyDescent="0.25">
      <c r="A1411" s="40"/>
      <c r="B1411" s="82" t="str">
        <f>IF($I1411="", "", IFERROR(INDEX('Job Database'!$AE$11:$AE$3035, MATCH($I1411, 'Job Database'!$X$11:$X$3035, 0)), ""))</f>
        <v/>
      </c>
      <c r="C1411" s="69" t="str">
        <f>IF($I1411="", "", IF(COUNTIF('Job Database'!$X$11:$X$3035, $I1411)=0, $AC$5, $AC$4))</f>
        <v/>
      </c>
      <c r="D1411" s="40"/>
      <c r="E1411" s="85" t="str">
        <f>IF($I1411="", "", IF(IFERROR(INDEX('Job Database'!$M$11:$M$3035, MATCH($I1411, 'Job Database'!$X$11:$X$3035, 0)), "")="", "", IFERROR(INDEX('Job Database'!$M$11:$M$3035, MATCH($I1411, 'Job Database'!$X$11:$X$3035, 0)), "")))</f>
        <v/>
      </c>
      <c r="F1411" s="40"/>
      <c r="G1411" s="88" t="str">
        <f t="shared" si="891"/>
        <v/>
      </c>
      <c r="H1411" s="40"/>
      <c r="I1411" s="24"/>
      <c r="J1411" s="34"/>
      <c r="K1411" s="106"/>
      <c r="L1411" s="79"/>
      <c r="M1411" s="34"/>
      <c r="N1411" s="79"/>
      <c r="O1411" s="31"/>
      <c r="P1411" s="53"/>
      <c r="Q1411" s="40"/>
      <c r="S1411" s="41" t="str">
        <f t="shared" si="879"/>
        <v/>
      </c>
      <c r="T1411" s="41" t="str">
        <f t="shared" si="880"/>
        <v/>
      </c>
      <c r="U1411" s="41" t="str">
        <f t="shared" si="892"/>
        <v/>
      </c>
      <c r="W1411" s="74" t="str">
        <f>IF('Job Database'!$X1411="", "", 'Job Database'!$X1411)</f>
        <v/>
      </c>
      <c r="Y1411" s="41" t="str">
        <f>IF($W1411="", "", IF(COUNTIF($I$11:$I$3035, $W1411)&gt;0, "", MAX($Y$10:$Y1410)+1))</f>
        <v/>
      </c>
      <c r="Z1411" s="41">
        <v>1401</v>
      </c>
      <c r="AA1411" s="58" t="str">
        <f t="shared" si="893"/>
        <v/>
      </c>
      <c r="AC1411" s="41" t="str">
        <f t="shared" si="881"/>
        <v/>
      </c>
      <c r="AE1411" s="41" t="str">
        <f t="shared" si="894"/>
        <v/>
      </c>
      <c r="AJ1411" s="154" t="str">
        <f t="shared" si="895"/>
        <v/>
      </c>
      <c r="AL1411" s="120" t="str">
        <f t="shared" si="896"/>
        <v/>
      </c>
      <c r="AM1411" s="104" t="str">
        <f t="shared" si="897"/>
        <v/>
      </c>
      <c r="AN1411" s="104" t="str">
        <f t="shared" si="898"/>
        <v/>
      </c>
      <c r="AO1411" s="104" t="str">
        <f t="shared" si="882"/>
        <v/>
      </c>
      <c r="AP1411" s="104" t="str">
        <f t="shared" si="883"/>
        <v/>
      </c>
      <c r="AQ1411" s="121" t="str">
        <f t="shared" si="899"/>
        <v/>
      </c>
      <c r="AS1411" s="88" t="str">
        <f t="shared" si="884"/>
        <v/>
      </c>
      <c r="AT1411" s="68" t="str">
        <f t="shared" si="900"/>
        <v/>
      </c>
      <c r="AU1411" s="68" t="str">
        <f t="shared" si="901"/>
        <v/>
      </c>
      <c r="AV1411" s="68" t="str">
        <f t="shared" si="902"/>
        <v/>
      </c>
      <c r="AW1411" s="88" t="str">
        <f t="shared" si="885"/>
        <v/>
      </c>
      <c r="AZ1411" s="88" t="str">
        <f t="shared" si="886"/>
        <v/>
      </c>
      <c r="BA1411" s="68" t="str">
        <f t="shared" si="887"/>
        <v/>
      </c>
      <c r="BB1411" s="68" t="str">
        <f t="shared" si="888"/>
        <v/>
      </c>
      <c r="BC1411" s="68" t="str">
        <f t="shared" si="889"/>
        <v/>
      </c>
      <c r="BD1411" s="69" t="str">
        <f t="shared" si="890"/>
        <v/>
      </c>
      <c r="BE1411" s="69" t="str">
        <f t="shared" si="903"/>
        <v/>
      </c>
      <c r="BT1411" s="138" t="str">
        <f t="shared" ca="1" si="904"/>
        <v/>
      </c>
      <c r="BU1411" s="139" t="str">
        <f t="shared" ca="1" si="905"/>
        <v/>
      </c>
      <c r="BW1411" s="138" t="str">
        <f t="shared" si="906"/>
        <v/>
      </c>
      <c r="BX1411" s="104" t="str">
        <f t="shared" si="907"/>
        <v/>
      </c>
      <c r="BY1411" s="139" t="str">
        <f t="shared" si="908"/>
        <v/>
      </c>
      <c r="CA1411" s="138" t="str">
        <f t="shared" si="909"/>
        <v/>
      </c>
      <c r="CB1411" s="104" t="str">
        <f t="shared" si="910"/>
        <v/>
      </c>
      <c r="CC1411" s="139" t="str">
        <f t="shared" si="911"/>
        <v/>
      </c>
      <c r="CE1411" s="162" t="str">
        <f t="shared" si="912"/>
        <v/>
      </c>
      <c r="CF1411" s="163" t="str">
        <f t="shared" si="913"/>
        <v/>
      </c>
      <c r="CG1411" s="164" t="str">
        <f t="shared" si="914"/>
        <v/>
      </c>
      <c r="CI1411" s="162" t="str">
        <f t="shared" si="915"/>
        <v/>
      </c>
      <c r="CJ1411" s="163" t="str">
        <f t="shared" si="918"/>
        <v/>
      </c>
      <c r="CK1411" s="164" t="str">
        <f t="shared" si="919"/>
        <v/>
      </c>
      <c r="CM1411" s="169" t="str">
        <f t="shared" si="916"/>
        <v/>
      </c>
      <c r="CN1411" s="139" t="str">
        <f t="shared" si="917"/>
        <v/>
      </c>
      <c r="CP1411" s="41" t="str">
        <f>IF($CM1411="", "", COUNTIF($CM$11:$CM$3035, "&lt;"&amp;$CM1411)+1+COUNTIF($CM$11:$CM1411, $CM1411)-1)</f>
        <v/>
      </c>
    </row>
    <row r="1412" spans="1:94" x14ac:dyDescent="0.25">
      <c r="A1412" s="40"/>
      <c r="B1412" s="82" t="str">
        <f>IF($I1412="", "", IFERROR(INDEX('Job Database'!$AE$11:$AE$3035, MATCH($I1412, 'Job Database'!$X$11:$X$3035, 0)), ""))</f>
        <v/>
      </c>
      <c r="C1412" s="69" t="str">
        <f>IF($I1412="", "", IF(COUNTIF('Job Database'!$X$11:$X$3035, $I1412)=0, $AC$5, $AC$4))</f>
        <v/>
      </c>
      <c r="D1412" s="40"/>
      <c r="E1412" s="85" t="str">
        <f>IF($I1412="", "", IF(IFERROR(INDEX('Job Database'!$M$11:$M$3035, MATCH($I1412, 'Job Database'!$X$11:$X$3035, 0)), "")="", "", IFERROR(INDEX('Job Database'!$M$11:$M$3035, MATCH($I1412, 'Job Database'!$X$11:$X$3035, 0)), "")))</f>
        <v/>
      </c>
      <c r="F1412" s="40"/>
      <c r="G1412" s="88" t="str">
        <f t="shared" si="891"/>
        <v/>
      </c>
      <c r="H1412" s="40"/>
      <c r="I1412" s="24"/>
      <c r="J1412" s="34"/>
      <c r="K1412" s="106"/>
      <c r="L1412" s="79"/>
      <c r="M1412" s="34"/>
      <c r="N1412" s="79"/>
      <c r="O1412" s="31"/>
      <c r="P1412" s="53"/>
      <c r="Q1412" s="40"/>
      <c r="S1412" s="41" t="str">
        <f t="shared" si="879"/>
        <v/>
      </c>
      <c r="T1412" s="41" t="str">
        <f t="shared" si="880"/>
        <v/>
      </c>
      <c r="U1412" s="41" t="str">
        <f t="shared" si="892"/>
        <v/>
      </c>
      <c r="W1412" s="74" t="str">
        <f>IF('Job Database'!$X1412="", "", 'Job Database'!$X1412)</f>
        <v/>
      </c>
      <c r="Y1412" s="41" t="str">
        <f>IF($W1412="", "", IF(COUNTIF($I$11:$I$3035, $W1412)&gt;0, "", MAX($Y$10:$Y1411)+1))</f>
        <v/>
      </c>
      <c r="Z1412" s="41">
        <v>1402</v>
      </c>
      <c r="AA1412" s="58" t="str">
        <f t="shared" si="893"/>
        <v/>
      </c>
      <c r="AC1412" s="41" t="str">
        <f t="shared" si="881"/>
        <v/>
      </c>
      <c r="AE1412" s="41" t="str">
        <f t="shared" si="894"/>
        <v/>
      </c>
      <c r="AJ1412" s="154" t="str">
        <f t="shared" si="895"/>
        <v/>
      </c>
      <c r="AL1412" s="120" t="str">
        <f t="shared" si="896"/>
        <v/>
      </c>
      <c r="AM1412" s="104" t="str">
        <f t="shared" si="897"/>
        <v/>
      </c>
      <c r="AN1412" s="104" t="str">
        <f t="shared" si="898"/>
        <v/>
      </c>
      <c r="AO1412" s="104" t="str">
        <f t="shared" si="882"/>
        <v/>
      </c>
      <c r="AP1412" s="104" t="str">
        <f t="shared" si="883"/>
        <v/>
      </c>
      <c r="AQ1412" s="121" t="str">
        <f t="shared" si="899"/>
        <v/>
      </c>
      <c r="AS1412" s="88" t="str">
        <f t="shared" si="884"/>
        <v/>
      </c>
      <c r="AT1412" s="68" t="str">
        <f t="shared" si="900"/>
        <v/>
      </c>
      <c r="AU1412" s="68" t="str">
        <f t="shared" si="901"/>
        <v/>
      </c>
      <c r="AV1412" s="68" t="str">
        <f t="shared" si="902"/>
        <v/>
      </c>
      <c r="AW1412" s="88" t="str">
        <f t="shared" si="885"/>
        <v/>
      </c>
      <c r="AZ1412" s="88" t="str">
        <f t="shared" si="886"/>
        <v/>
      </c>
      <c r="BA1412" s="68" t="str">
        <f t="shared" si="887"/>
        <v/>
      </c>
      <c r="BB1412" s="68" t="str">
        <f t="shared" si="888"/>
        <v/>
      </c>
      <c r="BC1412" s="68" t="str">
        <f t="shared" si="889"/>
        <v/>
      </c>
      <c r="BD1412" s="69" t="str">
        <f t="shared" si="890"/>
        <v/>
      </c>
      <c r="BE1412" s="69" t="str">
        <f t="shared" si="903"/>
        <v/>
      </c>
      <c r="BT1412" s="138" t="str">
        <f t="shared" ca="1" si="904"/>
        <v/>
      </c>
      <c r="BU1412" s="139" t="str">
        <f t="shared" ca="1" si="905"/>
        <v/>
      </c>
      <c r="BW1412" s="138" t="str">
        <f t="shared" si="906"/>
        <v/>
      </c>
      <c r="BX1412" s="104" t="str">
        <f t="shared" si="907"/>
        <v/>
      </c>
      <c r="BY1412" s="139" t="str">
        <f t="shared" si="908"/>
        <v/>
      </c>
      <c r="CA1412" s="138" t="str">
        <f t="shared" si="909"/>
        <v/>
      </c>
      <c r="CB1412" s="104" t="str">
        <f t="shared" si="910"/>
        <v/>
      </c>
      <c r="CC1412" s="139" t="str">
        <f t="shared" si="911"/>
        <v/>
      </c>
      <c r="CE1412" s="162" t="str">
        <f t="shared" si="912"/>
        <v/>
      </c>
      <c r="CF1412" s="163" t="str">
        <f t="shared" si="913"/>
        <v/>
      </c>
      <c r="CG1412" s="164" t="str">
        <f t="shared" si="914"/>
        <v/>
      </c>
      <c r="CI1412" s="162" t="str">
        <f t="shared" si="915"/>
        <v/>
      </c>
      <c r="CJ1412" s="163" t="str">
        <f t="shared" si="918"/>
        <v/>
      </c>
      <c r="CK1412" s="164" t="str">
        <f t="shared" si="919"/>
        <v/>
      </c>
      <c r="CM1412" s="169" t="str">
        <f t="shared" si="916"/>
        <v/>
      </c>
      <c r="CN1412" s="139" t="str">
        <f t="shared" si="917"/>
        <v/>
      </c>
      <c r="CP1412" s="41" t="str">
        <f>IF($CM1412="", "", COUNTIF($CM$11:$CM$3035, "&lt;"&amp;$CM1412)+1+COUNTIF($CM$11:$CM1412, $CM1412)-1)</f>
        <v/>
      </c>
    </row>
    <row r="1413" spans="1:94" x14ac:dyDescent="0.25">
      <c r="A1413" s="40"/>
      <c r="B1413" s="82" t="str">
        <f>IF($I1413="", "", IFERROR(INDEX('Job Database'!$AE$11:$AE$3035, MATCH($I1413, 'Job Database'!$X$11:$X$3035, 0)), ""))</f>
        <v/>
      </c>
      <c r="C1413" s="69" t="str">
        <f>IF($I1413="", "", IF(COUNTIF('Job Database'!$X$11:$X$3035, $I1413)=0, $AC$5, $AC$4))</f>
        <v/>
      </c>
      <c r="D1413" s="40"/>
      <c r="E1413" s="85" t="str">
        <f>IF($I1413="", "", IF(IFERROR(INDEX('Job Database'!$M$11:$M$3035, MATCH($I1413, 'Job Database'!$X$11:$X$3035, 0)), "")="", "", IFERROR(INDEX('Job Database'!$M$11:$M$3035, MATCH($I1413, 'Job Database'!$X$11:$X$3035, 0)), "")))</f>
        <v/>
      </c>
      <c r="F1413" s="40"/>
      <c r="G1413" s="88" t="str">
        <f t="shared" si="891"/>
        <v/>
      </c>
      <c r="H1413" s="40"/>
      <c r="I1413" s="24"/>
      <c r="J1413" s="34"/>
      <c r="K1413" s="106"/>
      <c r="L1413" s="79"/>
      <c r="M1413" s="34"/>
      <c r="N1413" s="79"/>
      <c r="O1413" s="31"/>
      <c r="P1413" s="53"/>
      <c r="Q1413" s="40"/>
      <c r="S1413" s="41" t="str">
        <f t="shared" si="879"/>
        <v/>
      </c>
      <c r="T1413" s="41" t="str">
        <f t="shared" si="880"/>
        <v/>
      </c>
      <c r="U1413" s="41" t="str">
        <f t="shared" si="892"/>
        <v/>
      </c>
      <c r="W1413" s="74" t="str">
        <f>IF('Job Database'!$X1413="", "", 'Job Database'!$X1413)</f>
        <v/>
      </c>
      <c r="Y1413" s="41" t="str">
        <f>IF($W1413="", "", IF(COUNTIF($I$11:$I$3035, $W1413)&gt;0, "", MAX($Y$10:$Y1412)+1))</f>
        <v/>
      </c>
      <c r="Z1413" s="41">
        <v>1403</v>
      </c>
      <c r="AA1413" s="58" t="str">
        <f t="shared" si="893"/>
        <v/>
      </c>
      <c r="AC1413" s="41" t="str">
        <f t="shared" si="881"/>
        <v/>
      </c>
      <c r="AE1413" s="41" t="str">
        <f t="shared" si="894"/>
        <v/>
      </c>
      <c r="AJ1413" s="154" t="str">
        <f t="shared" si="895"/>
        <v/>
      </c>
      <c r="AL1413" s="120" t="str">
        <f t="shared" si="896"/>
        <v/>
      </c>
      <c r="AM1413" s="104" t="str">
        <f t="shared" si="897"/>
        <v/>
      </c>
      <c r="AN1413" s="104" t="str">
        <f t="shared" si="898"/>
        <v/>
      </c>
      <c r="AO1413" s="104" t="str">
        <f t="shared" si="882"/>
        <v/>
      </c>
      <c r="AP1413" s="104" t="str">
        <f t="shared" si="883"/>
        <v/>
      </c>
      <c r="AQ1413" s="121" t="str">
        <f t="shared" si="899"/>
        <v/>
      </c>
      <c r="AS1413" s="88" t="str">
        <f t="shared" si="884"/>
        <v/>
      </c>
      <c r="AT1413" s="68" t="str">
        <f t="shared" si="900"/>
        <v/>
      </c>
      <c r="AU1413" s="68" t="str">
        <f t="shared" si="901"/>
        <v/>
      </c>
      <c r="AV1413" s="68" t="str">
        <f t="shared" si="902"/>
        <v/>
      </c>
      <c r="AW1413" s="88" t="str">
        <f t="shared" si="885"/>
        <v/>
      </c>
      <c r="AZ1413" s="88" t="str">
        <f t="shared" si="886"/>
        <v/>
      </c>
      <c r="BA1413" s="68" t="str">
        <f t="shared" si="887"/>
        <v/>
      </c>
      <c r="BB1413" s="68" t="str">
        <f t="shared" si="888"/>
        <v/>
      </c>
      <c r="BC1413" s="68" t="str">
        <f t="shared" si="889"/>
        <v/>
      </c>
      <c r="BD1413" s="69" t="str">
        <f t="shared" si="890"/>
        <v/>
      </c>
      <c r="BE1413" s="69" t="str">
        <f t="shared" si="903"/>
        <v/>
      </c>
      <c r="BT1413" s="138" t="str">
        <f t="shared" ca="1" si="904"/>
        <v/>
      </c>
      <c r="BU1413" s="139" t="str">
        <f t="shared" ca="1" si="905"/>
        <v/>
      </c>
      <c r="BW1413" s="138" t="str">
        <f t="shared" si="906"/>
        <v/>
      </c>
      <c r="BX1413" s="104" t="str">
        <f t="shared" si="907"/>
        <v/>
      </c>
      <c r="BY1413" s="139" t="str">
        <f t="shared" si="908"/>
        <v/>
      </c>
      <c r="CA1413" s="138" t="str">
        <f t="shared" si="909"/>
        <v/>
      </c>
      <c r="CB1413" s="104" t="str">
        <f t="shared" si="910"/>
        <v/>
      </c>
      <c r="CC1413" s="139" t="str">
        <f t="shared" si="911"/>
        <v/>
      </c>
      <c r="CE1413" s="162" t="str">
        <f t="shared" si="912"/>
        <v/>
      </c>
      <c r="CF1413" s="163" t="str">
        <f t="shared" si="913"/>
        <v/>
      </c>
      <c r="CG1413" s="164" t="str">
        <f t="shared" si="914"/>
        <v/>
      </c>
      <c r="CI1413" s="162" t="str">
        <f t="shared" si="915"/>
        <v/>
      </c>
      <c r="CJ1413" s="163" t="str">
        <f t="shared" si="918"/>
        <v/>
      </c>
      <c r="CK1413" s="164" t="str">
        <f t="shared" si="919"/>
        <v/>
      </c>
      <c r="CM1413" s="169" t="str">
        <f t="shared" si="916"/>
        <v/>
      </c>
      <c r="CN1413" s="139" t="str">
        <f t="shared" si="917"/>
        <v/>
      </c>
      <c r="CP1413" s="41" t="str">
        <f>IF($CM1413="", "", COUNTIF($CM$11:$CM$3035, "&lt;"&amp;$CM1413)+1+COUNTIF($CM$11:$CM1413, $CM1413)-1)</f>
        <v/>
      </c>
    </row>
    <row r="1414" spans="1:94" x14ac:dyDescent="0.25">
      <c r="A1414" s="40"/>
      <c r="B1414" s="82" t="str">
        <f>IF($I1414="", "", IFERROR(INDEX('Job Database'!$AE$11:$AE$3035, MATCH($I1414, 'Job Database'!$X$11:$X$3035, 0)), ""))</f>
        <v/>
      </c>
      <c r="C1414" s="69" t="str">
        <f>IF($I1414="", "", IF(COUNTIF('Job Database'!$X$11:$X$3035, $I1414)=0, $AC$5, $AC$4))</f>
        <v/>
      </c>
      <c r="D1414" s="40"/>
      <c r="E1414" s="85" t="str">
        <f>IF($I1414="", "", IF(IFERROR(INDEX('Job Database'!$M$11:$M$3035, MATCH($I1414, 'Job Database'!$X$11:$X$3035, 0)), "")="", "", IFERROR(INDEX('Job Database'!$M$11:$M$3035, MATCH($I1414, 'Job Database'!$X$11:$X$3035, 0)), "")))</f>
        <v/>
      </c>
      <c r="F1414" s="40"/>
      <c r="G1414" s="88" t="str">
        <f t="shared" si="891"/>
        <v/>
      </c>
      <c r="H1414" s="40"/>
      <c r="I1414" s="24"/>
      <c r="J1414" s="34"/>
      <c r="K1414" s="106"/>
      <c r="L1414" s="79"/>
      <c r="M1414" s="34"/>
      <c r="N1414" s="79"/>
      <c r="O1414" s="31"/>
      <c r="P1414" s="53"/>
      <c r="Q1414" s="40"/>
      <c r="S1414" s="41" t="str">
        <f t="shared" si="879"/>
        <v/>
      </c>
      <c r="T1414" s="41" t="str">
        <f t="shared" si="880"/>
        <v/>
      </c>
      <c r="U1414" s="41" t="str">
        <f t="shared" si="892"/>
        <v/>
      </c>
      <c r="W1414" s="74" t="str">
        <f>IF('Job Database'!$X1414="", "", 'Job Database'!$X1414)</f>
        <v/>
      </c>
      <c r="Y1414" s="41" t="str">
        <f>IF($W1414="", "", IF(COUNTIF($I$11:$I$3035, $W1414)&gt;0, "", MAX($Y$10:$Y1413)+1))</f>
        <v/>
      </c>
      <c r="Z1414" s="41">
        <v>1404</v>
      </c>
      <c r="AA1414" s="58" t="str">
        <f t="shared" si="893"/>
        <v/>
      </c>
      <c r="AC1414" s="41" t="str">
        <f t="shared" si="881"/>
        <v/>
      </c>
      <c r="AE1414" s="41" t="str">
        <f t="shared" si="894"/>
        <v/>
      </c>
      <c r="AJ1414" s="154" t="str">
        <f t="shared" si="895"/>
        <v/>
      </c>
      <c r="AL1414" s="120" t="str">
        <f t="shared" si="896"/>
        <v/>
      </c>
      <c r="AM1414" s="104" t="str">
        <f t="shared" si="897"/>
        <v/>
      </c>
      <c r="AN1414" s="104" t="str">
        <f t="shared" si="898"/>
        <v/>
      </c>
      <c r="AO1414" s="104" t="str">
        <f t="shared" si="882"/>
        <v/>
      </c>
      <c r="AP1414" s="104" t="str">
        <f t="shared" si="883"/>
        <v/>
      </c>
      <c r="AQ1414" s="121" t="str">
        <f t="shared" si="899"/>
        <v/>
      </c>
      <c r="AS1414" s="88" t="str">
        <f t="shared" si="884"/>
        <v/>
      </c>
      <c r="AT1414" s="68" t="str">
        <f t="shared" si="900"/>
        <v/>
      </c>
      <c r="AU1414" s="68" t="str">
        <f t="shared" si="901"/>
        <v/>
      </c>
      <c r="AV1414" s="68" t="str">
        <f t="shared" si="902"/>
        <v/>
      </c>
      <c r="AW1414" s="88" t="str">
        <f t="shared" si="885"/>
        <v/>
      </c>
      <c r="AZ1414" s="88" t="str">
        <f t="shared" si="886"/>
        <v/>
      </c>
      <c r="BA1414" s="68" t="str">
        <f t="shared" si="887"/>
        <v/>
      </c>
      <c r="BB1414" s="68" t="str">
        <f t="shared" si="888"/>
        <v/>
      </c>
      <c r="BC1414" s="68" t="str">
        <f t="shared" si="889"/>
        <v/>
      </c>
      <c r="BD1414" s="69" t="str">
        <f t="shared" si="890"/>
        <v/>
      </c>
      <c r="BE1414" s="69" t="str">
        <f t="shared" si="903"/>
        <v/>
      </c>
      <c r="BT1414" s="138" t="str">
        <f t="shared" ca="1" si="904"/>
        <v/>
      </c>
      <c r="BU1414" s="139" t="str">
        <f t="shared" ca="1" si="905"/>
        <v/>
      </c>
      <c r="BW1414" s="138" t="str">
        <f t="shared" si="906"/>
        <v/>
      </c>
      <c r="BX1414" s="104" t="str">
        <f t="shared" si="907"/>
        <v/>
      </c>
      <c r="BY1414" s="139" t="str">
        <f t="shared" si="908"/>
        <v/>
      </c>
      <c r="CA1414" s="138" t="str">
        <f t="shared" si="909"/>
        <v/>
      </c>
      <c r="CB1414" s="104" t="str">
        <f t="shared" si="910"/>
        <v/>
      </c>
      <c r="CC1414" s="139" t="str">
        <f t="shared" si="911"/>
        <v/>
      </c>
      <c r="CE1414" s="162" t="str">
        <f t="shared" si="912"/>
        <v/>
      </c>
      <c r="CF1414" s="163" t="str">
        <f t="shared" si="913"/>
        <v/>
      </c>
      <c r="CG1414" s="164" t="str">
        <f t="shared" si="914"/>
        <v/>
      </c>
      <c r="CI1414" s="162" t="str">
        <f t="shared" si="915"/>
        <v/>
      </c>
      <c r="CJ1414" s="163" t="str">
        <f t="shared" si="918"/>
        <v/>
      </c>
      <c r="CK1414" s="164" t="str">
        <f t="shared" si="919"/>
        <v/>
      </c>
      <c r="CM1414" s="169" t="str">
        <f t="shared" si="916"/>
        <v/>
      </c>
      <c r="CN1414" s="139" t="str">
        <f t="shared" si="917"/>
        <v/>
      </c>
      <c r="CP1414" s="41" t="str">
        <f>IF($CM1414="", "", COUNTIF($CM$11:$CM$3035, "&lt;"&amp;$CM1414)+1+COUNTIF($CM$11:$CM1414, $CM1414)-1)</f>
        <v/>
      </c>
    </row>
    <row r="1415" spans="1:94" x14ac:dyDescent="0.25">
      <c r="A1415" s="40"/>
      <c r="B1415" s="82" t="str">
        <f>IF($I1415="", "", IFERROR(INDEX('Job Database'!$AE$11:$AE$3035, MATCH($I1415, 'Job Database'!$X$11:$X$3035, 0)), ""))</f>
        <v/>
      </c>
      <c r="C1415" s="69" t="str">
        <f>IF($I1415="", "", IF(COUNTIF('Job Database'!$X$11:$X$3035, $I1415)=0, $AC$5, $AC$4))</f>
        <v/>
      </c>
      <c r="D1415" s="40"/>
      <c r="E1415" s="85" t="str">
        <f>IF($I1415="", "", IF(IFERROR(INDEX('Job Database'!$M$11:$M$3035, MATCH($I1415, 'Job Database'!$X$11:$X$3035, 0)), "")="", "", IFERROR(INDEX('Job Database'!$M$11:$M$3035, MATCH($I1415, 'Job Database'!$X$11:$X$3035, 0)), "")))</f>
        <v/>
      </c>
      <c r="F1415" s="40"/>
      <c r="G1415" s="88" t="str">
        <f t="shared" si="891"/>
        <v/>
      </c>
      <c r="H1415" s="40"/>
      <c r="I1415" s="24"/>
      <c r="J1415" s="34"/>
      <c r="K1415" s="106"/>
      <c r="L1415" s="79"/>
      <c r="M1415" s="34"/>
      <c r="N1415" s="79"/>
      <c r="O1415" s="31"/>
      <c r="P1415" s="53"/>
      <c r="Q1415" s="40"/>
      <c r="S1415" s="41" t="str">
        <f t="shared" si="879"/>
        <v/>
      </c>
      <c r="T1415" s="41" t="str">
        <f t="shared" si="880"/>
        <v/>
      </c>
      <c r="U1415" s="41" t="str">
        <f t="shared" si="892"/>
        <v/>
      </c>
      <c r="W1415" s="74" t="str">
        <f>IF('Job Database'!$X1415="", "", 'Job Database'!$X1415)</f>
        <v/>
      </c>
      <c r="Y1415" s="41" t="str">
        <f>IF($W1415="", "", IF(COUNTIF($I$11:$I$3035, $W1415)&gt;0, "", MAX($Y$10:$Y1414)+1))</f>
        <v/>
      </c>
      <c r="Z1415" s="41">
        <v>1405</v>
      </c>
      <c r="AA1415" s="58" t="str">
        <f t="shared" si="893"/>
        <v/>
      </c>
      <c r="AC1415" s="41" t="str">
        <f t="shared" si="881"/>
        <v/>
      </c>
      <c r="AE1415" s="41" t="str">
        <f t="shared" si="894"/>
        <v/>
      </c>
      <c r="AJ1415" s="154" t="str">
        <f t="shared" si="895"/>
        <v/>
      </c>
      <c r="AL1415" s="120" t="str">
        <f t="shared" si="896"/>
        <v/>
      </c>
      <c r="AM1415" s="104" t="str">
        <f t="shared" si="897"/>
        <v/>
      </c>
      <c r="AN1415" s="104" t="str">
        <f t="shared" si="898"/>
        <v/>
      </c>
      <c r="AO1415" s="104" t="str">
        <f t="shared" si="882"/>
        <v/>
      </c>
      <c r="AP1415" s="104" t="str">
        <f t="shared" si="883"/>
        <v/>
      </c>
      <c r="AQ1415" s="121" t="str">
        <f t="shared" si="899"/>
        <v/>
      </c>
      <c r="AS1415" s="88" t="str">
        <f t="shared" si="884"/>
        <v/>
      </c>
      <c r="AT1415" s="68" t="str">
        <f t="shared" si="900"/>
        <v/>
      </c>
      <c r="AU1415" s="68" t="str">
        <f t="shared" si="901"/>
        <v/>
      </c>
      <c r="AV1415" s="68" t="str">
        <f t="shared" si="902"/>
        <v/>
      </c>
      <c r="AW1415" s="88" t="str">
        <f t="shared" si="885"/>
        <v/>
      </c>
      <c r="AZ1415" s="88" t="str">
        <f t="shared" si="886"/>
        <v/>
      </c>
      <c r="BA1415" s="68" t="str">
        <f t="shared" si="887"/>
        <v/>
      </c>
      <c r="BB1415" s="68" t="str">
        <f t="shared" si="888"/>
        <v/>
      </c>
      <c r="BC1415" s="68" t="str">
        <f t="shared" si="889"/>
        <v/>
      </c>
      <c r="BD1415" s="69" t="str">
        <f t="shared" si="890"/>
        <v/>
      </c>
      <c r="BE1415" s="69" t="str">
        <f t="shared" si="903"/>
        <v/>
      </c>
      <c r="BT1415" s="138" t="str">
        <f t="shared" ca="1" si="904"/>
        <v/>
      </c>
      <c r="BU1415" s="139" t="str">
        <f t="shared" ca="1" si="905"/>
        <v/>
      </c>
      <c r="BW1415" s="138" t="str">
        <f t="shared" si="906"/>
        <v/>
      </c>
      <c r="BX1415" s="104" t="str">
        <f t="shared" si="907"/>
        <v/>
      </c>
      <c r="BY1415" s="139" t="str">
        <f t="shared" si="908"/>
        <v/>
      </c>
      <c r="CA1415" s="138" t="str">
        <f t="shared" si="909"/>
        <v/>
      </c>
      <c r="CB1415" s="104" t="str">
        <f t="shared" si="910"/>
        <v/>
      </c>
      <c r="CC1415" s="139" t="str">
        <f t="shared" si="911"/>
        <v/>
      </c>
      <c r="CE1415" s="162" t="str">
        <f t="shared" si="912"/>
        <v/>
      </c>
      <c r="CF1415" s="163" t="str">
        <f t="shared" si="913"/>
        <v/>
      </c>
      <c r="CG1415" s="164" t="str">
        <f t="shared" si="914"/>
        <v/>
      </c>
      <c r="CI1415" s="162" t="str">
        <f t="shared" si="915"/>
        <v/>
      </c>
      <c r="CJ1415" s="163" t="str">
        <f t="shared" si="918"/>
        <v/>
      </c>
      <c r="CK1415" s="164" t="str">
        <f t="shared" si="919"/>
        <v/>
      </c>
      <c r="CM1415" s="169" t="str">
        <f t="shared" si="916"/>
        <v/>
      </c>
      <c r="CN1415" s="139" t="str">
        <f t="shared" si="917"/>
        <v/>
      </c>
      <c r="CP1415" s="41" t="str">
        <f>IF($CM1415="", "", COUNTIF($CM$11:$CM$3035, "&lt;"&amp;$CM1415)+1+COUNTIF($CM$11:$CM1415, $CM1415)-1)</f>
        <v/>
      </c>
    </row>
    <row r="1416" spans="1:94" x14ac:dyDescent="0.25">
      <c r="A1416" s="40"/>
      <c r="B1416" s="82" t="str">
        <f>IF($I1416="", "", IFERROR(INDEX('Job Database'!$AE$11:$AE$3035, MATCH($I1416, 'Job Database'!$X$11:$X$3035, 0)), ""))</f>
        <v/>
      </c>
      <c r="C1416" s="69" t="str">
        <f>IF($I1416="", "", IF(COUNTIF('Job Database'!$X$11:$X$3035, $I1416)=0, $AC$5, $AC$4))</f>
        <v/>
      </c>
      <c r="D1416" s="40"/>
      <c r="E1416" s="85" t="str">
        <f>IF($I1416="", "", IF(IFERROR(INDEX('Job Database'!$M$11:$M$3035, MATCH($I1416, 'Job Database'!$X$11:$X$3035, 0)), "")="", "", IFERROR(INDEX('Job Database'!$M$11:$M$3035, MATCH($I1416, 'Job Database'!$X$11:$X$3035, 0)), "")))</f>
        <v/>
      </c>
      <c r="F1416" s="40"/>
      <c r="G1416" s="88" t="str">
        <f t="shared" si="891"/>
        <v/>
      </c>
      <c r="H1416" s="40"/>
      <c r="I1416" s="24"/>
      <c r="J1416" s="34"/>
      <c r="K1416" s="106"/>
      <c r="L1416" s="79"/>
      <c r="M1416" s="34"/>
      <c r="N1416" s="79"/>
      <c r="O1416" s="31"/>
      <c r="P1416" s="53"/>
      <c r="Q1416" s="40"/>
      <c r="S1416" s="41" t="str">
        <f t="shared" si="879"/>
        <v/>
      </c>
      <c r="T1416" s="41" t="str">
        <f t="shared" si="880"/>
        <v/>
      </c>
      <c r="U1416" s="41" t="str">
        <f t="shared" si="892"/>
        <v/>
      </c>
      <c r="W1416" s="74" t="str">
        <f>IF('Job Database'!$X1416="", "", 'Job Database'!$X1416)</f>
        <v/>
      </c>
      <c r="Y1416" s="41" t="str">
        <f>IF($W1416="", "", IF(COUNTIF($I$11:$I$3035, $W1416)&gt;0, "", MAX($Y$10:$Y1415)+1))</f>
        <v/>
      </c>
      <c r="Z1416" s="41">
        <v>1406</v>
      </c>
      <c r="AA1416" s="58" t="str">
        <f t="shared" si="893"/>
        <v/>
      </c>
      <c r="AC1416" s="41" t="str">
        <f t="shared" si="881"/>
        <v/>
      </c>
      <c r="AE1416" s="41" t="str">
        <f t="shared" si="894"/>
        <v/>
      </c>
      <c r="AJ1416" s="154" t="str">
        <f t="shared" si="895"/>
        <v/>
      </c>
      <c r="AL1416" s="120" t="str">
        <f t="shared" si="896"/>
        <v/>
      </c>
      <c r="AM1416" s="104" t="str">
        <f t="shared" si="897"/>
        <v/>
      </c>
      <c r="AN1416" s="104" t="str">
        <f t="shared" si="898"/>
        <v/>
      </c>
      <c r="AO1416" s="104" t="str">
        <f t="shared" si="882"/>
        <v/>
      </c>
      <c r="AP1416" s="104" t="str">
        <f t="shared" si="883"/>
        <v/>
      </c>
      <c r="AQ1416" s="121" t="str">
        <f t="shared" si="899"/>
        <v/>
      </c>
      <c r="AS1416" s="88" t="str">
        <f t="shared" si="884"/>
        <v/>
      </c>
      <c r="AT1416" s="68" t="str">
        <f t="shared" si="900"/>
        <v/>
      </c>
      <c r="AU1416" s="68" t="str">
        <f t="shared" si="901"/>
        <v/>
      </c>
      <c r="AV1416" s="68" t="str">
        <f t="shared" si="902"/>
        <v/>
      </c>
      <c r="AW1416" s="88" t="str">
        <f t="shared" si="885"/>
        <v/>
      </c>
      <c r="AZ1416" s="88" t="str">
        <f t="shared" si="886"/>
        <v/>
      </c>
      <c r="BA1416" s="68" t="str">
        <f t="shared" si="887"/>
        <v/>
      </c>
      <c r="BB1416" s="68" t="str">
        <f t="shared" si="888"/>
        <v/>
      </c>
      <c r="BC1416" s="68" t="str">
        <f t="shared" si="889"/>
        <v/>
      </c>
      <c r="BD1416" s="69" t="str">
        <f t="shared" si="890"/>
        <v/>
      </c>
      <c r="BE1416" s="69" t="str">
        <f t="shared" si="903"/>
        <v/>
      </c>
      <c r="BT1416" s="138" t="str">
        <f t="shared" ca="1" si="904"/>
        <v/>
      </c>
      <c r="BU1416" s="139" t="str">
        <f t="shared" ca="1" si="905"/>
        <v/>
      </c>
      <c r="BW1416" s="138" t="str">
        <f t="shared" si="906"/>
        <v/>
      </c>
      <c r="BX1416" s="104" t="str">
        <f t="shared" si="907"/>
        <v/>
      </c>
      <c r="BY1416" s="139" t="str">
        <f t="shared" si="908"/>
        <v/>
      </c>
      <c r="CA1416" s="138" t="str">
        <f t="shared" si="909"/>
        <v/>
      </c>
      <c r="CB1416" s="104" t="str">
        <f t="shared" si="910"/>
        <v/>
      </c>
      <c r="CC1416" s="139" t="str">
        <f t="shared" si="911"/>
        <v/>
      </c>
      <c r="CE1416" s="162" t="str">
        <f t="shared" si="912"/>
        <v/>
      </c>
      <c r="CF1416" s="163" t="str">
        <f t="shared" si="913"/>
        <v/>
      </c>
      <c r="CG1416" s="164" t="str">
        <f t="shared" si="914"/>
        <v/>
      </c>
      <c r="CI1416" s="162" t="str">
        <f t="shared" si="915"/>
        <v/>
      </c>
      <c r="CJ1416" s="163" t="str">
        <f t="shared" si="918"/>
        <v/>
      </c>
      <c r="CK1416" s="164" t="str">
        <f t="shared" si="919"/>
        <v/>
      </c>
      <c r="CM1416" s="169" t="str">
        <f t="shared" si="916"/>
        <v/>
      </c>
      <c r="CN1416" s="139" t="str">
        <f t="shared" si="917"/>
        <v/>
      </c>
      <c r="CP1416" s="41" t="str">
        <f>IF($CM1416="", "", COUNTIF($CM$11:$CM$3035, "&lt;"&amp;$CM1416)+1+COUNTIF($CM$11:$CM1416, $CM1416)-1)</f>
        <v/>
      </c>
    </row>
    <row r="1417" spans="1:94" x14ac:dyDescent="0.25">
      <c r="A1417" s="40"/>
      <c r="B1417" s="82" t="str">
        <f>IF($I1417="", "", IFERROR(INDEX('Job Database'!$AE$11:$AE$3035, MATCH($I1417, 'Job Database'!$X$11:$X$3035, 0)), ""))</f>
        <v/>
      </c>
      <c r="C1417" s="69" t="str">
        <f>IF($I1417="", "", IF(COUNTIF('Job Database'!$X$11:$X$3035, $I1417)=0, $AC$5, $AC$4))</f>
        <v/>
      </c>
      <c r="D1417" s="40"/>
      <c r="E1417" s="85" t="str">
        <f>IF($I1417="", "", IF(IFERROR(INDEX('Job Database'!$M$11:$M$3035, MATCH($I1417, 'Job Database'!$X$11:$X$3035, 0)), "")="", "", IFERROR(INDEX('Job Database'!$M$11:$M$3035, MATCH($I1417, 'Job Database'!$X$11:$X$3035, 0)), "")))</f>
        <v/>
      </c>
      <c r="F1417" s="40"/>
      <c r="G1417" s="88" t="str">
        <f t="shared" si="891"/>
        <v/>
      </c>
      <c r="H1417" s="40"/>
      <c r="I1417" s="24"/>
      <c r="J1417" s="34"/>
      <c r="K1417" s="106"/>
      <c r="L1417" s="79"/>
      <c r="M1417" s="34"/>
      <c r="N1417" s="79"/>
      <c r="O1417" s="31"/>
      <c r="P1417" s="53"/>
      <c r="Q1417" s="40"/>
      <c r="S1417" s="41" t="str">
        <f t="shared" si="879"/>
        <v/>
      </c>
      <c r="T1417" s="41" t="str">
        <f t="shared" si="880"/>
        <v/>
      </c>
      <c r="U1417" s="41" t="str">
        <f t="shared" si="892"/>
        <v/>
      </c>
      <c r="W1417" s="74" t="str">
        <f>IF('Job Database'!$X1417="", "", 'Job Database'!$X1417)</f>
        <v/>
      </c>
      <c r="Y1417" s="41" t="str">
        <f>IF($W1417="", "", IF(COUNTIF($I$11:$I$3035, $W1417)&gt;0, "", MAX($Y$10:$Y1416)+1))</f>
        <v/>
      </c>
      <c r="Z1417" s="41">
        <v>1407</v>
      </c>
      <c r="AA1417" s="58" t="str">
        <f t="shared" si="893"/>
        <v/>
      </c>
      <c r="AC1417" s="41" t="str">
        <f t="shared" si="881"/>
        <v/>
      </c>
      <c r="AE1417" s="41" t="str">
        <f t="shared" si="894"/>
        <v/>
      </c>
      <c r="AJ1417" s="154" t="str">
        <f t="shared" si="895"/>
        <v/>
      </c>
      <c r="AL1417" s="120" t="str">
        <f t="shared" si="896"/>
        <v/>
      </c>
      <c r="AM1417" s="104" t="str">
        <f t="shared" si="897"/>
        <v/>
      </c>
      <c r="AN1417" s="104" t="str">
        <f t="shared" si="898"/>
        <v/>
      </c>
      <c r="AO1417" s="104" t="str">
        <f t="shared" si="882"/>
        <v/>
      </c>
      <c r="AP1417" s="104" t="str">
        <f t="shared" si="883"/>
        <v/>
      </c>
      <c r="AQ1417" s="121" t="str">
        <f t="shared" si="899"/>
        <v/>
      </c>
      <c r="AS1417" s="88" t="str">
        <f t="shared" si="884"/>
        <v/>
      </c>
      <c r="AT1417" s="68" t="str">
        <f t="shared" si="900"/>
        <v/>
      </c>
      <c r="AU1417" s="68" t="str">
        <f t="shared" si="901"/>
        <v/>
      </c>
      <c r="AV1417" s="68" t="str">
        <f t="shared" si="902"/>
        <v/>
      </c>
      <c r="AW1417" s="88" t="str">
        <f t="shared" si="885"/>
        <v/>
      </c>
      <c r="AZ1417" s="88" t="str">
        <f t="shared" si="886"/>
        <v/>
      </c>
      <c r="BA1417" s="68" t="str">
        <f t="shared" si="887"/>
        <v/>
      </c>
      <c r="BB1417" s="68" t="str">
        <f t="shared" si="888"/>
        <v/>
      </c>
      <c r="BC1417" s="68" t="str">
        <f t="shared" si="889"/>
        <v/>
      </c>
      <c r="BD1417" s="69" t="str">
        <f t="shared" si="890"/>
        <v/>
      </c>
      <c r="BE1417" s="69" t="str">
        <f t="shared" si="903"/>
        <v/>
      </c>
      <c r="BT1417" s="138" t="str">
        <f t="shared" ca="1" si="904"/>
        <v/>
      </c>
      <c r="BU1417" s="139" t="str">
        <f t="shared" ca="1" si="905"/>
        <v/>
      </c>
      <c r="BW1417" s="138" t="str">
        <f t="shared" si="906"/>
        <v/>
      </c>
      <c r="BX1417" s="104" t="str">
        <f t="shared" si="907"/>
        <v/>
      </c>
      <c r="BY1417" s="139" t="str">
        <f t="shared" si="908"/>
        <v/>
      </c>
      <c r="CA1417" s="138" t="str">
        <f t="shared" si="909"/>
        <v/>
      </c>
      <c r="CB1417" s="104" t="str">
        <f t="shared" si="910"/>
        <v/>
      </c>
      <c r="CC1417" s="139" t="str">
        <f t="shared" si="911"/>
        <v/>
      </c>
      <c r="CE1417" s="162" t="str">
        <f t="shared" si="912"/>
        <v/>
      </c>
      <c r="CF1417" s="163" t="str">
        <f t="shared" si="913"/>
        <v/>
      </c>
      <c r="CG1417" s="164" t="str">
        <f t="shared" si="914"/>
        <v/>
      </c>
      <c r="CI1417" s="162" t="str">
        <f t="shared" si="915"/>
        <v/>
      </c>
      <c r="CJ1417" s="163" t="str">
        <f t="shared" si="918"/>
        <v/>
      </c>
      <c r="CK1417" s="164" t="str">
        <f t="shared" si="919"/>
        <v/>
      </c>
      <c r="CM1417" s="169" t="str">
        <f t="shared" si="916"/>
        <v/>
      </c>
      <c r="CN1417" s="139" t="str">
        <f t="shared" si="917"/>
        <v/>
      </c>
      <c r="CP1417" s="41" t="str">
        <f>IF($CM1417="", "", COUNTIF($CM$11:$CM$3035, "&lt;"&amp;$CM1417)+1+COUNTIF($CM$11:$CM1417, $CM1417)-1)</f>
        <v/>
      </c>
    </row>
    <row r="1418" spans="1:94" x14ac:dyDescent="0.25">
      <c r="A1418" s="40"/>
      <c r="B1418" s="82" t="str">
        <f>IF($I1418="", "", IFERROR(INDEX('Job Database'!$AE$11:$AE$3035, MATCH($I1418, 'Job Database'!$X$11:$X$3035, 0)), ""))</f>
        <v/>
      </c>
      <c r="C1418" s="69" t="str">
        <f>IF($I1418="", "", IF(COUNTIF('Job Database'!$X$11:$X$3035, $I1418)=0, $AC$5, $AC$4))</f>
        <v/>
      </c>
      <c r="D1418" s="40"/>
      <c r="E1418" s="85" t="str">
        <f>IF($I1418="", "", IF(IFERROR(INDEX('Job Database'!$M$11:$M$3035, MATCH($I1418, 'Job Database'!$X$11:$X$3035, 0)), "")="", "", IFERROR(INDEX('Job Database'!$M$11:$M$3035, MATCH($I1418, 'Job Database'!$X$11:$X$3035, 0)), "")))</f>
        <v/>
      </c>
      <c r="F1418" s="40"/>
      <c r="G1418" s="88" t="str">
        <f t="shared" si="891"/>
        <v/>
      </c>
      <c r="H1418" s="40"/>
      <c r="I1418" s="24"/>
      <c r="J1418" s="34"/>
      <c r="K1418" s="106"/>
      <c r="L1418" s="79"/>
      <c r="M1418" s="34"/>
      <c r="N1418" s="79"/>
      <c r="O1418" s="31"/>
      <c r="P1418" s="53"/>
      <c r="Q1418" s="40"/>
      <c r="S1418" s="41" t="str">
        <f t="shared" si="879"/>
        <v/>
      </c>
      <c r="T1418" s="41" t="str">
        <f t="shared" si="880"/>
        <v/>
      </c>
      <c r="U1418" s="41" t="str">
        <f t="shared" si="892"/>
        <v/>
      </c>
      <c r="W1418" s="74" t="str">
        <f>IF('Job Database'!$X1418="", "", 'Job Database'!$X1418)</f>
        <v/>
      </c>
      <c r="Y1418" s="41" t="str">
        <f>IF($W1418="", "", IF(COUNTIF($I$11:$I$3035, $W1418)&gt;0, "", MAX($Y$10:$Y1417)+1))</f>
        <v/>
      </c>
      <c r="Z1418" s="41">
        <v>1408</v>
      </c>
      <c r="AA1418" s="58" t="str">
        <f t="shared" si="893"/>
        <v/>
      </c>
      <c r="AC1418" s="41" t="str">
        <f t="shared" si="881"/>
        <v/>
      </c>
      <c r="AE1418" s="41" t="str">
        <f t="shared" si="894"/>
        <v/>
      </c>
      <c r="AJ1418" s="154" t="str">
        <f t="shared" si="895"/>
        <v/>
      </c>
      <c r="AL1418" s="120" t="str">
        <f t="shared" si="896"/>
        <v/>
      </c>
      <c r="AM1418" s="104" t="str">
        <f t="shared" si="897"/>
        <v/>
      </c>
      <c r="AN1418" s="104" t="str">
        <f t="shared" si="898"/>
        <v/>
      </c>
      <c r="AO1418" s="104" t="str">
        <f t="shared" si="882"/>
        <v/>
      </c>
      <c r="AP1418" s="104" t="str">
        <f t="shared" si="883"/>
        <v/>
      </c>
      <c r="AQ1418" s="121" t="str">
        <f t="shared" si="899"/>
        <v/>
      </c>
      <c r="AS1418" s="88" t="str">
        <f t="shared" si="884"/>
        <v/>
      </c>
      <c r="AT1418" s="68" t="str">
        <f t="shared" si="900"/>
        <v/>
      </c>
      <c r="AU1418" s="68" t="str">
        <f t="shared" si="901"/>
        <v/>
      </c>
      <c r="AV1418" s="68" t="str">
        <f t="shared" si="902"/>
        <v/>
      </c>
      <c r="AW1418" s="88" t="str">
        <f t="shared" si="885"/>
        <v/>
      </c>
      <c r="AZ1418" s="88" t="str">
        <f t="shared" si="886"/>
        <v/>
      </c>
      <c r="BA1418" s="68" t="str">
        <f t="shared" si="887"/>
        <v/>
      </c>
      <c r="BB1418" s="68" t="str">
        <f t="shared" si="888"/>
        <v/>
      </c>
      <c r="BC1418" s="68" t="str">
        <f t="shared" si="889"/>
        <v/>
      </c>
      <c r="BD1418" s="69" t="str">
        <f t="shared" si="890"/>
        <v/>
      </c>
      <c r="BE1418" s="69" t="str">
        <f t="shared" si="903"/>
        <v/>
      </c>
      <c r="BT1418" s="138" t="str">
        <f t="shared" ca="1" si="904"/>
        <v/>
      </c>
      <c r="BU1418" s="139" t="str">
        <f t="shared" ca="1" si="905"/>
        <v/>
      </c>
      <c r="BW1418" s="138" t="str">
        <f t="shared" si="906"/>
        <v/>
      </c>
      <c r="BX1418" s="104" t="str">
        <f t="shared" si="907"/>
        <v/>
      </c>
      <c r="BY1418" s="139" t="str">
        <f t="shared" si="908"/>
        <v/>
      </c>
      <c r="CA1418" s="138" t="str">
        <f t="shared" si="909"/>
        <v/>
      </c>
      <c r="CB1418" s="104" t="str">
        <f t="shared" si="910"/>
        <v/>
      </c>
      <c r="CC1418" s="139" t="str">
        <f t="shared" si="911"/>
        <v/>
      </c>
      <c r="CE1418" s="162" t="str">
        <f t="shared" si="912"/>
        <v/>
      </c>
      <c r="CF1418" s="163" t="str">
        <f t="shared" si="913"/>
        <v/>
      </c>
      <c r="CG1418" s="164" t="str">
        <f t="shared" si="914"/>
        <v/>
      </c>
      <c r="CI1418" s="162" t="str">
        <f t="shared" si="915"/>
        <v/>
      </c>
      <c r="CJ1418" s="163" t="str">
        <f t="shared" si="918"/>
        <v/>
      </c>
      <c r="CK1418" s="164" t="str">
        <f t="shared" si="919"/>
        <v/>
      </c>
      <c r="CM1418" s="169" t="str">
        <f t="shared" si="916"/>
        <v/>
      </c>
      <c r="CN1418" s="139" t="str">
        <f t="shared" si="917"/>
        <v/>
      </c>
      <c r="CP1418" s="41" t="str">
        <f>IF($CM1418="", "", COUNTIF($CM$11:$CM$3035, "&lt;"&amp;$CM1418)+1+COUNTIF($CM$11:$CM1418, $CM1418)-1)</f>
        <v/>
      </c>
    </row>
    <row r="1419" spans="1:94" x14ac:dyDescent="0.25">
      <c r="A1419" s="40"/>
      <c r="B1419" s="82" t="str">
        <f>IF($I1419="", "", IFERROR(INDEX('Job Database'!$AE$11:$AE$3035, MATCH($I1419, 'Job Database'!$X$11:$X$3035, 0)), ""))</f>
        <v/>
      </c>
      <c r="C1419" s="69" t="str">
        <f>IF($I1419="", "", IF(COUNTIF('Job Database'!$X$11:$X$3035, $I1419)=0, $AC$5, $AC$4))</f>
        <v/>
      </c>
      <c r="D1419" s="40"/>
      <c r="E1419" s="85" t="str">
        <f>IF($I1419="", "", IF(IFERROR(INDEX('Job Database'!$M$11:$M$3035, MATCH($I1419, 'Job Database'!$X$11:$X$3035, 0)), "")="", "", IFERROR(INDEX('Job Database'!$M$11:$M$3035, MATCH($I1419, 'Job Database'!$X$11:$X$3035, 0)), "")))</f>
        <v/>
      </c>
      <c r="F1419" s="40"/>
      <c r="G1419" s="88" t="str">
        <f t="shared" si="891"/>
        <v/>
      </c>
      <c r="H1419" s="40"/>
      <c r="I1419" s="24"/>
      <c r="J1419" s="34"/>
      <c r="K1419" s="106"/>
      <c r="L1419" s="79"/>
      <c r="M1419" s="34"/>
      <c r="N1419" s="79"/>
      <c r="O1419" s="31"/>
      <c r="P1419" s="53"/>
      <c r="Q1419" s="40"/>
      <c r="S1419" s="41" t="str">
        <f t="shared" ref="S1419:S1482" si="920">IF($K1419="", "", IF($AG$5&lt;=$K1419, "X", ""))</f>
        <v/>
      </c>
      <c r="T1419" s="41" t="str">
        <f t="shared" ref="T1419:T1482" si="921">IF($K1419="", "", IF($AG$5&gt;$K1419, "X", ""))</f>
        <v/>
      </c>
      <c r="U1419" s="41" t="str">
        <f t="shared" si="892"/>
        <v/>
      </c>
      <c r="W1419" s="74" t="str">
        <f>IF('Job Database'!$X1419="", "", 'Job Database'!$X1419)</f>
        <v/>
      </c>
      <c r="Y1419" s="41" t="str">
        <f>IF($W1419="", "", IF(COUNTIF($I$11:$I$3035, $W1419)&gt;0, "", MAX($Y$10:$Y1418)+1))</f>
        <v/>
      </c>
      <c r="Z1419" s="41">
        <v>1409</v>
      </c>
      <c r="AA1419" s="58" t="str">
        <f t="shared" si="893"/>
        <v/>
      </c>
      <c r="AC1419" s="41" t="str">
        <f t="shared" ref="AC1419:AC1482" si="922">IF($I1419="", "", IF(COUNTIF($W$11:$W$3035, $I1419)=0, "X", ""))</f>
        <v/>
      </c>
      <c r="AE1419" s="41" t="str">
        <f t="shared" si="894"/>
        <v/>
      </c>
      <c r="AJ1419" s="154" t="str">
        <f t="shared" si="895"/>
        <v/>
      </c>
      <c r="AL1419" s="120" t="str">
        <f t="shared" si="896"/>
        <v/>
      </c>
      <c r="AM1419" s="104" t="str">
        <f t="shared" si="897"/>
        <v/>
      </c>
      <c r="AN1419" s="104" t="str">
        <f t="shared" si="898"/>
        <v/>
      </c>
      <c r="AO1419" s="104" t="str">
        <f t="shared" ref="AO1419:AO1482" si="923">IF(COUNTIF($AZ1419:$BE1419, $AZ$5)&gt;0, "X", "")</f>
        <v/>
      </c>
      <c r="AP1419" s="104" t="str">
        <f t="shared" ref="AP1419:AP1482" si="924">IF(COUNTIF($AZ1419:$BE1419, $AZ$4)&gt;0, "X", "")</f>
        <v/>
      </c>
      <c r="AQ1419" s="121" t="str">
        <f t="shared" si="899"/>
        <v/>
      </c>
      <c r="AS1419" s="88" t="str">
        <f t="shared" ref="AS1419:AS1482" si="925">IF(OR(NOT(J1419=""), E1419="", NOT($O1419=""), NOT($P1419="")), "", NETWORKDAYS(E1419, $AG$5, $BJ$34:$BJ$57))</f>
        <v/>
      </c>
      <c r="AT1419" s="68" t="str">
        <f t="shared" si="900"/>
        <v/>
      </c>
      <c r="AU1419" s="68" t="str">
        <f t="shared" si="901"/>
        <v/>
      </c>
      <c r="AV1419" s="68" t="str">
        <f t="shared" si="902"/>
        <v/>
      </c>
      <c r="AW1419" s="88" t="str">
        <f t="shared" ref="AW1419:AW1482" si="926">IF(OR(NOT(O1419=""), N1419="", NOT($O1419=""), NOT($P1419="")), "", NETWORKDAYS(N1419, $AG$5, $BJ$34:$BJ$57))</f>
        <v/>
      </c>
      <c r="AZ1419" s="88" t="str">
        <f t="shared" ref="AZ1419:AZ1482" si="927">IF(OR(AS1419="", $U1419="X"), "", IF(AS1419&gt;=AS$7, $AZ$4, IF(AS1419&gt;=AS$9, $AZ$5, "")))</f>
        <v/>
      </c>
      <c r="BA1419" s="68" t="str">
        <f t="shared" ref="BA1419:BA1482" si="928">IF(OR(AT1419="", $U1419="X"), "", IF(AT1419&gt;=AT$7, $AZ$4, IF(AT1419&gt;=AT$9, $AZ$5, "")))</f>
        <v/>
      </c>
      <c r="BB1419" s="68" t="str">
        <f t="shared" ref="BB1419:BB1482" si="929">IF(OR(AU1419="", $U1419="X"), "", IF(AU1419&gt;=AU$7, $AZ$4, IF(AU1419&gt;=AU$9, $AZ$5, "")))</f>
        <v/>
      </c>
      <c r="BC1419" s="68" t="str">
        <f t="shared" ref="BC1419:BC1482" si="930">IF(OR(AV1419="", $U1419="X"), "", IF(AV1419&gt;=AV$7, $AZ$4, IF(AV1419&gt;=AV$9, $AZ$5, "")))</f>
        <v/>
      </c>
      <c r="BD1419" s="69" t="str">
        <f t="shared" ref="BD1419:BD1482" si="931">IF(OR(AW1419="", $U1419="X"), "", IF(AW1419&gt;=AW$7, $AZ$4, IF(AW1419&gt;=AW$9, $AZ$5, "")))</f>
        <v/>
      </c>
      <c r="BE1419" s="69" t="str">
        <f t="shared" si="903"/>
        <v/>
      </c>
      <c r="BT1419" s="138" t="str">
        <f t="shared" ca="1" si="904"/>
        <v/>
      </c>
      <c r="BU1419" s="139" t="str">
        <f t="shared" ca="1" si="905"/>
        <v/>
      </c>
      <c r="BW1419" s="138" t="str">
        <f t="shared" si="906"/>
        <v/>
      </c>
      <c r="BX1419" s="104" t="str">
        <f t="shared" si="907"/>
        <v/>
      </c>
      <c r="BY1419" s="139" t="str">
        <f t="shared" si="908"/>
        <v/>
      </c>
      <c r="CA1419" s="138" t="str">
        <f t="shared" si="909"/>
        <v/>
      </c>
      <c r="CB1419" s="104" t="str">
        <f t="shared" si="910"/>
        <v/>
      </c>
      <c r="CC1419" s="139" t="str">
        <f t="shared" si="911"/>
        <v/>
      </c>
      <c r="CE1419" s="162" t="str">
        <f t="shared" si="912"/>
        <v/>
      </c>
      <c r="CF1419" s="163" t="str">
        <f t="shared" si="913"/>
        <v/>
      </c>
      <c r="CG1419" s="164" t="str">
        <f t="shared" si="914"/>
        <v/>
      </c>
      <c r="CI1419" s="162" t="str">
        <f t="shared" si="915"/>
        <v/>
      </c>
      <c r="CJ1419" s="163" t="str">
        <f t="shared" si="918"/>
        <v/>
      </c>
      <c r="CK1419" s="164" t="str">
        <f t="shared" si="919"/>
        <v/>
      </c>
      <c r="CM1419" s="169" t="str">
        <f t="shared" si="916"/>
        <v/>
      </c>
      <c r="CN1419" s="139" t="str">
        <f t="shared" si="917"/>
        <v/>
      </c>
      <c r="CP1419" s="41" t="str">
        <f>IF($CM1419="", "", COUNTIF($CM$11:$CM$3035, "&lt;"&amp;$CM1419)+1+COUNTIF($CM$11:$CM1419, $CM1419)-1)</f>
        <v/>
      </c>
    </row>
    <row r="1420" spans="1:94" x14ac:dyDescent="0.25">
      <c r="A1420" s="40"/>
      <c r="B1420" s="82" t="str">
        <f>IF($I1420="", "", IFERROR(INDEX('Job Database'!$AE$11:$AE$3035, MATCH($I1420, 'Job Database'!$X$11:$X$3035, 0)), ""))</f>
        <v/>
      </c>
      <c r="C1420" s="69" t="str">
        <f>IF($I1420="", "", IF(COUNTIF('Job Database'!$X$11:$X$3035, $I1420)=0, $AC$5, $AC$4))</f>
        <v/>
      </c>
      <c r="D1420" s="40"/>
      <c r="E1420" s="85" t="str">
        <f>IF($I1420="", "", IF(IFERROR(INDEX('Job Database'!$M$11:$M$3035, MATCH($I1420, 'Job Database'!$X$11:$X$3035, 0)), "")="", "", IFERROR(INDEX('Job Database'!$M$11:$M$3035, MATCH($I1420, 'Job Database'!$X$11:$X$3035, 0)), "")))</f>
        <v/>
      </c>
      <c r="F1420" s="40"/>
      <c r="G1420" s="88" t="str">
        <f t="shared" ref="G1420:G1483" si="932">$AJ1420</f>
        <v/>
      </c>
      <c r="H1420" s="40"/>
      <c r="I1420" s="24"/>
      <c r="J1420" s="34"/>
      <c r="K1420" s="106"/>
      <c r="L1420" s="79"/>
      <c r="M1420" s="34"/>
      <c r="N1420" s="79"/>
      <c r="O1420" s="31"/>
      <c r="P1420" s="53"/>
      <c r="Q1420" s="40"/>
      <c r="S1420" s="41" t="str">
        <f t="shared" si="920"/>
        <v/>
      </c>
      <c r="T1420" s="41" t="str">
        <f t="shared" si="921"/>
        <v/>
      </c>
      <c r="U1420" s="41" t="str">
        <f t="shared" ref="U1420:U1483" si="933">IF(OR($S1420="X", $T1420="X"), "X", "")</f>
        <v/>
      </c>
      <c r="W1420" s="74" t="str">
        <f>IF('Job Database'!$X1420="", "", 'Job Database'!$X1420)</f>
        <v/>
      </c>
      <c r="Y1420" s="41" t="str">
        <f>IF($W1420="", "", IF(COUNTIF($I$11:$I$3035, $W1420)&gt;0, "", MAX($Y$10:$Y1419)+1))</f>
        <v/>
      </c>
      <c r="Z1420" s="41">
        <v>1410</v>
      </c>
      <c r="AA1420" s="58" t="str">
        <f t="shared" ref="AA1420:AA1483" si="934">IFERROR(INDEX($W$11:$W$3035, MATCH($Z1420, $Y$11:$Y$3035, 0)), "")</f>
        <v/>
      </c>
      <c r="AC1420" s="41" t="str">
        <f t="shared" si="922"/>
        <v/>
      </c>
      <c r="AE1420" s="41" t="str">
        <f t="shared" ref="AE1420:AE1483" si="935">IF($I1420="", "", IF(COUNTIF($I$11:$I$3035, $I1420)&gt;1, "X", ""))</f>
        <v/>
      </c>
      <c r="AJ1420" s="154" t="str">
        <f t="shared" ref="AJ1420:AJ1483" si="936">IFERROR(INDEX($AL$10:$AQ$10, $AK$10, MATCH("X", $AL1420:$AQ1420, 0)), "")</f>
        <v/>
      </c>
      <c r="AL1420" s="120" t="str">
        <f t="shared" ref="AL1420:AL1483" si="937">IF(AND(OR($O1420=$AG$15, $O1420=$AG$16), $P1420=$AH$11), "X", "")</f>
        <v/>
      </c>
      <c r="AM1420" s="104" t="str">
        <f t="shared" ref="AM1420:AM1483" si="938">IF(AND(OR($O1420=$AG$15, $O1420=$AG$16), $P1420=$AH$13), "X", "")</f>
        <v/>
      </c>
      <c r="AN1420" s="104" t="str">
        <f t="shared" ref="AN1420:AN1483" si="939">IF(AND(AL1420="", AM1420="", AP1420="", AQ1420="", AO1420="", NOT($I1420="")), "X", "")</f>
        <v/>
      </c>
      <c r="AO1420" s="104" t="str">
        <f t="shared" si="923"/>
        <v/>
      </c>
      <c r="AP1420" s="104" t="str">
        <f t="shared" si="924"/>
        <v/>
      </c>
      <c r="AQ1420" s="121" t="str">
        <f t="shared" ref="AQ1420:AQ1483" si="940">IF(COUNTIF($AG$11:$AG$14, $O1420)&gt;0, "X", "")</f>
        <v/>
      </c>
      <c r="AS1420" s="88" t="str">
        <f t="shared" si="925"/>
        <v/>
      </c>
      <c r="AT1420" s="68" t="str">
        <f t="shared" ref="AT1420:AT1483" si="941">IF(OR($J1420="", NOT(L1420=""), NOT($O1420=""), NOT($P1420="")), "", NETWORKDAYS($J1420, $AG$5, $BJ$34:$BJ$57))</f>
        <v/>
      </c>
      <c r="AU1420" s="68" t="str">
        <f t="shared" ref="AU1420:AU1483" si="942">IF(OR($L1420="", NOT(M1420=""), NOT($O1420=""), NOT($P1420="")), "", NETWORKDAYS($L1420, $AG$5, $BJ$34:$BJ$57))</f>
        <v/>
      </c>
      <c r="AV1420" s="68" t="str">
        <f t="shared" ref="AV1420:AV1483" si="943">IF(OR($M1420="", NOT(N1420=""), NOT($O1420=""), NOT($P1420="")), "", NETWORKDAYS($M1420, $AG$5, $BJ$34:$BJ$57))</f>
        <v/>
      </c>
      <c r="AW1420" s="88" t="str">
        <f t="shared" si="926"/>
        <v/>
      </c>
      <c r="AZ1420" s="88" t="str">
        <f t="shared" si="927"/>
        <v/>
      </c>
      <c r="BA1420" s="68" t="str">
        <f t="shared" si="928"/>
        <v/>
      </c>
      <c r="BB1420" s="68" t="str">
        <f t="shared" si="929"/>
        <v/>
      </c>
      <c r="BC1420" s="68" t="str">
        <f t="shared" si="930"/>
        <v/>
      </c>
      <c r="BD1420" s="69" t="str">
        <f t="shared" si="931"/>
        <v/>
      </c>
      <c r="BE1420" s="69" t="str">
        <f t="shared" ref="BE1420:BE1483" si="944">BD1420</f>
        <v/>
      </c>
      <c r="BT1420" s="138" t="str">
        <f t="shared" ref="BT1420:BT1483" ca="1" si="945">IF($BU1420="X", "", IF(COUNTIF($CA1420:$CC1420, "X")&gt;0, "X", ""))</f>
        <v/>
      </c>
      <c r="BU1420" s="139" t="str">
        <f t="shared" ref="BU1420:BU1483" ca="1" si="946">IF(OR($L1420=$AG$5, $M1420=$AG$5, $N1420=$AG$5), "X", "")</f>
        <v/>
      </c>
      <c r="BW1420" s="138" t="str">
        <f t="shared" ref="BW1420:BW1483" si="947">IF(L1420="", "", NETWORKDAYS($AG$5, L1420, $BJ$34:$BJ$57))</f>
        <v/>
      </c>
      <c r="BX1420" s="104" t="str">
        <f t="shared" ref="BX1420:BX1483" si="948">IF(M1420="", "", NETWORKDAYS($AG$5, M1420, $BJ$34:$BJ$57))</f>
        <v/>
      </c>
      <c r="BY1420" s="139" t="str">
        <f t="shared" ref="BY1420:BY1483" si="949">IF(N1420="", "", NETWORKDAYS($AG$5, N1420, $BJ$34:$BJ$57))</f>
        <v/>
      </c>
      <c r="CA1420" s="138" t="str">
        <f t="shared" ref="CA1420:CA1483" si="950">IF(BW1420&lt;0, "", IF(BW1420&lt;=$CA$9, "X", ""))</f>
        <v/>
      </c>
      <c r="CB1420" s="104" t="str">
        <f t="shared" ref="CB1420:CB1483" si="951">IF(BX1420&lt;0, "", IF(BX1420&lt;=$CA$9, "X", ""))</f>
        <v/>
      </c>
      <c r="CC1420" s="139" t="str">
        <f t="shared" ref="CC1420:CC1483" si="952">IF(BY1420&lt;0, "", IF(BY1420&lt;=$CA$9, "X", ""))</f>
        <v/>
      </c>
      <c r="CE1420" s="162" t="str">
        <f t="shared" ref="CE1420:CE1483" si="953">IF(L1420="", "", IF(L1420=$AG$5, L1420, ""))</f>
        <v/>
      </c>
      <c r="CF1420" s="163" t="str">
        <f t="shared" ref="CF1420:CF1483" si="954">IF(M1420="", "", IF(M1420=$AG$5, M1420, ""))</f>
        <v/>
      </c>
      <c r="CG1420" s="164" t="str">
        <f t="shared" ref="CG1420:CG1483" si="955">IF(N1420="", "", IF(N1420=$AG$5, N1420, ""))</f>
        <v/>
      </c>
      <c r="CI1420" s="162" t="str">
        <f t="shared" ref="CI1420:CI1483" si="956">IF(CA1420="", "", L1420)</f>
        <v/>
      </c>
      <c r="CJ1420" s="163" t="str">
        <f t="shared" si="918"/>
        <v/>
      </c>
      <c r="CK1420" s="164" t="str">
        <f t="shared" si="919"/>
        <v/>
      </c>
      <c r="CM1420" s="169" t="str">
        <f t="shared" ref="CM1420:CM1483" si="957">IF(NOT($CE1420=""), $CE1420, IF(NOT($CF1420=""), $CF1420, IF(NOT($CG1420=""), $CG1420, IF(NOT($CI1420=""), $CI1420, IF(NOT($CJ1420=""), $CJ1420, IF(NOT($CK1420=""), $CK1420, ""))))))</f>
        <v/>
      </c>
      <c r="CN1420" s="139" t="str">
        <f t="shared" ref="CN1420:CN1483" si="958">IF(NOT($CE1420=""), "TODAY - 1st Interview", IF(NOT($CF1420=""), "TODAY - 2nd Interview", IF(NOT($CG1420=""), "TODAY - 3rd Interview", IF(NOT($CI1420=""), "Alert - 1st Interview", IF(NOT($CJ1420=""), "Alert - 2nd Interview", IF(NOT($CK1420=""), "Alert - 3rd Interview", ""))))))</f>
        <v/>
      </c>
      <c r="CP1420" s="41" t="str">
        <f>IF($CM1420="", "", COUNTIF($CM$11:$CM$3035, "&lt;"&amp;$CM1420)+1+COUNTIF($CM$11:$CM1420, $CM1420)-1)</f>
        <v/>
      </c>
    </row>
    <row r="1421" spans="1:94" x14ac:dyDescent="0.25">
      <c r="A1421" s="40"/>
      <c r="B1421" s="82" t="str">
        <f>IF($I1421="", "", IFERROR(INDEX('Job Database'!$AE$11:$AE$3035, MATCH($I1421, 'Job Database'!$X$11:$X$3035, 0)), ""))</f>
        <v/>
      </c>
      <c r="C1421" s="69" t="str">
        <f>IF($I1421="", "", IF(COUNTIF('Job Database'!$X$11:$X$3035, $I1421)=0, $AC$5, $AC$4))</f>
        <v/>
      </c>
      <c r="D1421" s="40"/>
      <c r="E1421" s="85" t="str">
        <f>IF($I1421="", "", IF(IFERROR(INDEX('Job Database'!$M$11:$M$3035, MATCH($I1421, 'Job Database'!$X$11:$X$3035, 0)), "")="", "", IFERROR(INDEX('Job Database'!$M$11:$M$3035, MATCH($I1421, 'Job Database'!$X$11:$X$3035, 0)), "")))</f>
        <v/>
      </c>
      <c r="F1421" s="40"/>
      <c r="G1421" s="88" t="str">
        <f t="shared" si="932"/>
        <v/>
      </c>
      <c r="H1421" s="40"/>
      <c r="I1421" s="24"/>
      <c r="J1421" s="34"/>
      <c r="K1421" s="106"/>
      <c r="L1421" s="79"/>
      <c r="M1421" s="34"/>
      <c r="N1421" s="79"/>
      <c r="O1421" s="31"/>
      <c r="P1421" s="53"/>
      <c r="Q1421" s="40"/>
      <c r="S1421" s="41" t="str">
        <f t="shared" si="920"/>
        <v/>
      </c>
      <c r="T1421" s="41" t="str">
        <f t="shared" si="921"/>
        <v/>
      </c>
      <c r="U1421" s="41" t="str">
        <f t="shared" si="933"/>
        <v/>
      </c>
      <c r="W1421" s="74" t="str">
        <f>IF('Job Database'!$X1421="", "", 'Job Database'!$X1421)</f>
        <v/>
      </c>
      <c r="Y1421" s="41" t="str">
        <f>IF($W1421="", "", IF(COUNTIF($I$11:$I$3035, $W1421)&gt;0, "", MAX($Y$10:$Y1420)+1))</f>
        <v/>
      </c>
      <c r="Z1421" s="41">
        <v>1411</v>
      </c>
      <c r="AA1421" s="58" t="str">
        <f t="shared" si="934"/>
        <v/>
      </c>
      <c r="AC1421" s="41" t="str">
        <f t="shared" si="922"/>
        <v/>
      </c>
      <c r="AE1421" s="41" t="str">
        <f t="shared" si="935"/>
        <v/>
      </c>
      <c r="AJ1421" s="154" t="str">
        <f t="shared" si="936"/>
        <v/>
      </c>
      <c r="AL1421" s="120" t="str">
        <f t="shared" si="937"/>
        <v/>
      </c>
      <c r="AM1421" s="104" t="str">
        <f t="shared" si="938"/>
        <v/>
      </c>
      <c r="AN1421" s="104" t="str">
        <f t="shared" si="939"/>
        <v/>
      </c>
      <c r="AO1421" s="104" t="str">
        <f t="shared" si="923"/>
        <v/>
      </c>
      <c r="AP1421" s="104" t="str">
        <f t="shared" si="924"/>
        <v/>
      </c>
      <c r="AQ1421" s="121" t="str">
        <f t="shared" si="940"/>
        <v/>
      </c>
      <c r="AS1421" s="88" t="str">
        <f t="shared" si="925"/>
        <v/>
      </c>
      <c r="AT1421" s="68" t="str">
        <f t="shared" si="941"/>
        <v/>
      </c>
      <c r="AU1421" s="68" t="str">
        <f t="shared" si="942"/>
        <v/>
      </c>
      <c r="AV1421" s="68" t="str">
        <f t="shared" si="943"/>
        <v/>
      </c>
      <c r="AW1421" s="88" t="str">
        <f t="shared" si="926"/>
        <v/>
      </c>
      <c r="AZ1421" s="88" t="str">
        <f t="shared" si="927"/>
        <v/>
      </c>
      <c r="BA1421" s="68" t="str">
        <f t="shared" si="928"/>
        <v/>
      </c>
      <c r="BB1421" s="68" t="str">
        <f t="shared" si="929"/>
        <v/>
      </c>
      <c r="BC1421" s="68" t="str">
        <f t="shared" si="930"/>
        <v/>
      </c>
      <c r="BD1421" s="69" t="str">
        <f t="shared" si="931"/>
        <v/>
      </c>
      <c r="BE1421" s="69" t="str">
        <f t="shared" si="944"/>
        <v/>
      </c>
      <c r="BT1421" s="138" t="str">
        <f t="shared" ca="1" si="945"/>
        <v/>
      </c>
      <c r="BU1421" s="139" t="str">
        <f t="shared" ca="1" si="946"/>
        <v/>
      </c>
      <c r="BW1421" s="138" t="str">
        <f t="shared" si="947"/>
        <v/>
      </c>
      <c r="BX1421" s="104" t="str">
        <f t="shared" si="948"/>
        <v/>
      </c>
      <c r="BY1421" s="139" t="str">
        <f t="shared" si="949"/>
        <v/>
      </c>
      <c r="CA1421" s="138" t="str">
        <f t="shared" si="950"/>
        <v/>
      </c>
      <c r="CB1421" s="104" t="str">
        <f t="shared" si="951"/>
        <v/>
      </c>
      <c r="CC1421" s="139" t="str">
        <f t="shared" si="952"/>
        <v/>
      </c>
      <c r="CE1421" s="162" t="str">
        <f t="shared" si="953"/>
        <v/>
      </c>
      <c r="CF1421" s="163" t="str">
        <f t="shared" si="954"/>
        <v/>
      </c>
      <c r="CG1421" s="164" t="str">
        <f t="shared" si="955"/>
        <v/>
      </c>
      <c r="CI1421" s="162" t="str">
        <f t="shared" si="956"/>
        <v/>
      </c>
      <c r="CJ1421" s="163" t="str">
        <f t="shared" si="918"/>
        <v/>
      </c>
      <c r="CK1421" s="164" t="str">
        <f t="shared" si="919"/>
        <v/>
      </c>
      <c r="CM1421" s="169" t="str">
        <f t="shared" si="957"/>
        <v/>
      </c>
      <c r="CN1421" s="139" t="str">
        <f t="shared" si="958"/>
        <v/>
      </c>
      <c r="CP1421" s="41" t="str">
        <f>IF($CM1421="", "", COUNTIF($CM$11:$CM$3035, "&lt;"&amp;$CM1421)+1+COUNTIF($CM$11:$CM1421, $CM1421)-1)</f>
        <v/>
      </c>
    </row>
    <row r="1422" spans="1:94" x14ac:dyDescent="0.25">
      <c r="A1422" s="40"/>
      <c r="B1422" s="82" t="str">
        <f>IF($I1422="", "", IFERROR(INDEX('Job Database'!$AE$11:$AE$3035, MATCH($I1422, 'Job Database'!$X$11:$X$3035, 0)), ""))</f>
        <v/>
      </c>
      <c r="C1422" s="69" t="str">
        <f>IF($I1422="", "", IF(COUNTIF('Job Database'!$X$11:$X$3035, $I1422)=0, $AC$5, $AC$4))</f>
        <v/>
      </c>
      <c r="D1422" s="40"/>
      <c r="E1422" s="85" t="str">
        <f>IF($I1422="", "", IF(IFERROR(INDEX('Job Database'!$M$11:$M$3035, MATCH($I1422, 'Job Database'!$X$11:$X$3035, 0)), "")="", "", IFERROR(INDEX('Job Database'!$M$11:$M$3035, MATCH($I1422, 'Job Database'!$X$11:$X$3035, 0)), "")))</f>
        <v/>
      </c>
      <c r="F1422" s="40"/>
      <c r="G1422" s="88" t="str">
        <f t="shared" si="932"/>
        <v/>
      </c>
      <c r="H1422" s="40"/>
      <c r="I1422" s="24"/>
      <c r="J1422" s="34"/>
      <c r="K1422" s="106"/>
      <c r="L1422" s="79"/>
      <c r="M1422" s="34"/>
      <c r="N1422" s="79"/>
      <c r="O1422" s="31"/>
      <c r="P1422" s="53"/>
      <c r="Q1422" s="40"/>
      <c r="S1422" s="41" t="str">
        <f t="shared" si="920"/>
        <v/>
      </c>
      <c r="T1422" s="41" t="str">
        <f t="shared" si="921"/>
        <v/>
      </c>
      <c r="U1422" s="41" t="str">
        <f t="shared" si="933"/>
        <v/>
      </c>
      <c r="W1422" s="74" t="str">
        <f>IF('Job Database'!$X1422="", "", 'Job Database'!$X1422)</f>
        <v/>
      </c>
      <c r="Y1422" s="41" t="str">
        <f>IF($W1422="", "", IF(COUNTIF($I$11:$I$3035, $W1422)&gt;0, "", MAX($Y$10:$Y1421)+1))</f>
        <v/>
      </c>
      <c r="Z1422" s="41">
        <v>1412</v>
      </c>
      <c r="AA1422" s="58" t="str">
        <f t="shared" si="934"/>
        <v/>
      </c>
      <c r="AC1422" s="41" t="str">
        <f t="shared" si="922"/>
        <v/>
      </c>
      <c r="AE1422" s="41" t="str">
        <f t="shared" si="935"/>
        <v/>
      </c>
      <c r="AJ1422" s="154" t="str">
        <f t="shared" si="936"/>
        <v/>
      </c>
      <c r="AL1422" s="120" t="str">
        <f t="shared" si="937"/>
        <v/>
      </c>
      <c r="AM1422" s="104" t="str">
        <f t="shared" si="938"/>
        <v/>
      </c>
      <c r="AN1422" s="104" t="str">
        <f t="shared" si="939"/>
        <v/>
      </c>
      <c r="AO1422" s="104" t="str">
        <f t="shared" si="923"/>
        <v/>
      </c>
      <c r="AP1422" s="104" t="str">
        <f t="shared" si="924"/>
        <v/>
      </c>
      <c r="AQ1422" s="121" t="str">
        <f t="shared" si="940"/>
        <v/>
      </c>
      <c r="AS1422" s="88" t="str">
        <f t="shared" si="925"/>
        <v/>
      </c>
      <c r="AT1422" s="68" t="str">
        <f t="shared" si="941"/>
        <v/>
      </c>
      <c r="AU1422" s="68" t="str">
        <f t="shared" si="942"/>
        <v/>
      </c>
      <c r="AV1422" s="68" t="str">
        <f t="shared" si="943"/>
        <v/>
      </c>
      <c r="AW1422" s="88" t="str">
        <f t="shared" si="926"/>
        <v/>
      </c>
      <c r="AZ1422" s="88" t="str">
        <f t="shared" si="927"/>
        <v/>
      </c>
      <c r="BA1422" s="68" t="str">
        <f t="shared" si="928"/>
        <v/>
      </c>
      <c r="BB1422" s="68" t="str">
        <f t="shared" si="929"/>
        <v/>
      </c>
      <c r="BC1422" s="68" t="str">
        <f t="shared" si="930"/>
        <v/>
      </c>
      <c r="BD1422" s="69" t="str">
        <f t="shared" si="931"/>
        <v/>
      </c>
      <c r="BE1422" s="69" t="str">
        <f t="shared" si="944"/>
        <v/>
      </c>
      <c r="BT1422" s="138" t="str">
        <f t="shared" ca="1" si="945"/>
        <v/>
      </c>
      <c r="BU1422" s="139" t="str">
        <f t="shared" ca="1" si="946"/>
        <v/>
      </c>
      <c r="BW1422" s="138" t="str">
        <f t="shared" si="947"/>
        <v/>
      </c>
      <c r="BX1422" s="104" t="str">
        <f t="shared" si="948"/>
        <v/>
      </c>
      <c r="BY1422" s="139" t="str">
        <f t="shared" si="949"/>
        <v/>
      </c>
      <c r="CA1422" s="138" t="str">
        <f t="shared" si="950"/>
        <v/>
      </c>
      <c r="CB1422" s="104" t="str">
        <f t="shared" si="951"/>
        <v/>
      </c>
      <c r="CC1422" s="139" t="str">
        <f t="shared" si="952"/>
        <v/>
      </c>
      <c r="CE1422" s="162" t="str">
        <f t="shared" si="953"/>
        <v/>
      </c>
      <c r="CF1422" s="163" t="str">
        <f t="shared" si="954"/>
        <v/>
      </c>
      <c r="CG1422" s="164" t="str">
        <f t="shared" si="955"/>
        <v/>
      </c>
      <c r="CI1422" s="162" t="str">
        <f t="shared" si="956"/>
        <v/>
      </c>
      <c r="CJ1422" s="163" t="str">
        <f t="shared" si="918"/>
        <v/>
      </c>
      <c r="CK1422" s="164" t="str">
        <f t="shared" si="919"/>
        <v/>
      </c>
      <c r="CM1422" s="169" t="str">
        <f t="shared" si="957"/>
        <v/>
      </c>
      <c r="CN1422" s="139" t="str">
        <f t="shared" si="958"/>
        <v/>
      </c>
      <c r="CP1422" s="41" t="str">
        <f>IF($CM1422="", "", COUNTIF($CM$11:$CM$3035, "&lt;"&amp;$CM1422)+1+COUNTIF($CM$11:$CM1422, $CM1422)-1)</f>
        <v/>
      </c>
    </row>
    <row r="1423" spans="1:94" x14ac:dyDescent="0.25">
      <c r="A1423" s="40"/>
      <c r="B1423" s="82" t="str">
        <f>IF($I1423="", "", IFERROR(INDEX('Job Database'!$AE$11:$AE$3035, MATCH($I1423, 'Job Database'!$X$11:$X$3035, 0)), ""))</f>
        <v/>
      </c>
      <c r="C1423" s="69" t="str">
        <f>IF($I1423="", "", IF(COUNTIF('Job Database'!$X$11:$X$3035, $I1423)=0, $AC$5, $AC$4))</f>
        <v/>
      </c>
      <c r="D1423" s="40"/>
      <c r="E1423" s="85" t="str">
        <f>IF($I1423="", "", IF(IFERROR(INDEX('Job Database'!$M$11:$M$3035, MATCH($I1423, 'Job Database'!$X$11:$X$3035, 0)), "")="", "", IFERROR(INDEX('Job Database'!$M$11:$M$3035, MATCH($I1423, 'Job Database'!$X$11:$X$3035, 0)), "")))</f>
        <v/>
      </c>
      <c r="F1423" s="40"/>
      <c r="G1423" s="88" t="str">
        <f t="shared" si="932"/>
        <v/>
      </c>
      <c r="H1423" s="40"/>
      <c r="I1423" s="24"/>
      <c r="J1423" s="34"/>
      <c r="K1423" s="106"/>
      <c r="L1423" s="79"/>
      <c r="M1423" s="34"/>
      <c r="N1423" s="79"/>
      <c r="O1423" s="31"/>
      <c r="P1423" s="53"/>
      <c r="Q1423" s="40"/>
      <c r="S1423" s="41" t="str">
        <f t="shared" si="920"/>
        <v/>
      </c>
      <c r="T1423" s="41" t="str">
        <f t="shared" si="921"/>
        <v/>
      </c>
      <c r="U1423" s="41" t="str">
        <f t="shared" si="933"/>
        <v/>
      </c>
      <c r="W1423" s="74" t="str">
        <f>IF('Job Database'!$X1423="", "", 'Job Database'!$X1423)</f>
        <v/>
      </c>
      <c r="Y1423" s="41" t="str">
        <f>IF($W1423="", "", IF(COUNTIF($I$11:$I$3035, $W1423)&gt;0, "", MAX($Y$10:$Y1422)+1))</f>
        <v/>
      </c>
      <c r="Z1423" s="41">
        <v>1413</v>
      </c>
      <c r="AA1423" s="58" t="str">
        <f t="shared" si="934"/>
        <v/>
      </c>
      <c r="AC1423" s="41" t="str">
        <f t="shared" si="922"/>
        <v/>
      </c>
      <c r="AE1423" s="41" t="str">
        <f t="shared" si="935"/>
        <v/>
      </c>
      <c r="AJ1423" s="154" t="str">
        <f t="shared" si="936"/>
        <v/>
      </c>
      <c r="AL1423" s="120" t="str">
        <f t="shared" si="937"/>
        <v/>
      </c>
      <c r="AM1423" s="104" t="str">
        <f t="shared" si="938"/>
        <v/>
      </c>
      <c r="AN1423" s="104" t="str">
        <f t="shared" si="939"/>
        <v/>
      </c>
      <c r="AO1423" s="104" t="str">
        <f t="shared" si="923"/>
        <v/>
      </c>
      <c r="AP1423" s="104" t="str">
        <f t="shared" si="924"/>
        <v/>
      </c>
      <c r="AQ1423" s="121" t="str">
        <f t="shared" si="940"/>
        <v/>
      </c>
      <c r="AS1423" s="88" t="str">
        <f t="shared" si="925"/>
        <v/>
      </c>
      <c r="AT1423" s="68" t="str">
        <f t="shared" si="941"/>
        <v/>
      </c>
      <c r="AU1423" s="68" t="str">
        <f t="shared" si="942"/>
        <v/>
      </c>
      <c r="AV1423" s="68" t="str">
        <f t="shared" si="943"/>
        <v/>
      </c>
      <c r="AW1423" s="88" t="str">
        <f t="shared" si="926"/>
        <v/>
      </c>
      <c r="AZ1423" s="88" t="str">
        <f t="shared" si="927"/>
        <v/>
      </c>
      <c r="BA1423" s="68" t="str">
        <f t="shared" si="928"/>
        <v/>
      </c>
      <c r="BB1423" s="68" t="str">
        <f t="shared" si="929"/>
        <v/>
      </c>
      <c r="BC1423" s="68" t="str">
        <f t="shared" si="930"/>
        <v/>
      </c>
      <c r="BD1423" s="69" t="str">
        <f t="shared" si="931"/>
        <v/>
      </c>
      <c r="BE1423" s="69" t="str">
        <f t="shared" si="944"/>
        <v/>
      </c>
      <c r="BT1423" s="138" t="str">
        <f t="shared" ca="1" si="945"/>
        <v/>
      </c>
      <c r="BU1423" s="139" t="str">
        <f t="shared" ca="1" si="946"/>
        <v/>
      </c>
      <c r="BW1423" s="138" t="str">
        <f t="shared" si="947"/>
        <v/>
      </c>
      <c r="BX1423" s="104" t="str">
        <f t="shared" si="948"/>
        <v/>
      </c>
      <c r="BY1423" s="139" t="str">
        <f t="shared" si="949"/>
        <v/>
      </c>
      <c r="CA1423" s="138" t="str">
        <f t="shared" si="950"/>
        <v/>
      </c>
      <c r="CB1423" s="104" t="str">
        <f t="shared" si="951"/>
        <v/>
      </c>
      <c r="CC1423" s="139" t="str">
        <f t="shared" si="952"/>
        <v/>
      </c>
      <c r="CE1423" s="162" t="str">
        <f t="shared" si="953"/>
        <v/>
      </c>
      <c r="CF1423" s="163" t="str">
        <f t="shared" si="954"/>
        <v/>
      </c>
      <c r="CG1423" s="164" t="str">
        <f t="shared" si="955"/>
        <v/>
      </c>
      <c r="CI1423" s="162" t="str">
        <f t="shared" si="956"/>
        <v/>
      </c>
      <c r="CJ1423" s="163" t="str">
        <f t="shared" si="918"/>
        <v/>
      </c>
      <c r="CK1423" s="164" t="str">
        <f t="shared" si="919"/>
        <v/>
      </c>
      <c r="CM1423" s="169" t="str">
        <f t="shared" si="957"/>
        <v/>
      </c>
      <c r="CN1423" s="139" t="str">
        <f t="shared" si="958"/>
        <v/>
      </c>
      <c r="CP1423" s="41" t="str">
        <f>IF($CM1423="", "", COUNTIF($CM$11:$CM$3035, "&lt;"&amp;$CM1423)+1+COUNTIF($CM$11:$CM1423, $CM1423)-1)</f>
        <v/>
      </c>
    </row>
    <row r="1424" spans="1:94" x14ac:dyDescent="0.25">
      <c r="A1424" s="40"/>
      <c r="B1424" s="82" t="str">
        <f>IF($I1424="", "", IFERROR(INDEX('Job Database'!$AE$11:$AE$3035, MATCH($I1424, 'Job Database'!$X$11:$X$3035, 0)), ""))</f>
        <v/>
      </c>
      <c r="C1424" s="69" t="str">
        <f>IF($I1424="", "", IF(COUNTIF('Job Database'!$X$11:$X$3035, $I1424)=0, $AC$5, $AC$4))</f>
        <v/>
      </c>
      <c r="D1424" s="40"/>
      <c r="E1424" s="85" t="str">
        <f>IF($I1424="", "", IF(IFERROR(INDEX('Job Database'!$M$11:$M$3035, MATCH($I1424, 'Job Database'!$X$11:$X$3035, 0)), "")="", "", IFERROR(INDEX('Job Database'!$M$11:$M$3035, MATCH($I1424, 'Job Database'!$X$11:$X$3035, 0)), "")))</f>
        <v/>
      </c>
      <c r="F1424" s="40"/>
      <c r="G1424" s="88" t="str">
        <f t="shared" si="932"/>
        <v/>
      </c>
      <c r="H1424" s="40"/>
      <c r="I1424" s="24"/>
      <c r="J1424" s="34"/>
      <c r="K1424" s="106"/>
      <c r="L1424" s="79"/>
      <c r="M1424" s="34"/>
      <c r="N1424" s="79"/>
      <c r="O1424" s="31"/>
      <c r="P1424" s="53"/>
      <c r="Q1424" s="40"/>
      <c r="S1424" s="41" t="str">
        <f t="shared" si="920"/>
        <v/>
      </c>
      <c r="T1424" s="41" t="str">
        <f t="shared" si="921"/>
        <v/>
      </c>
      <c r="U1424" s="41" t="str">
        <f t="shared" si="933"/>
        <v/>
      </c>
      <c r="W1424" s="74" t="str">
        <f>IF('Job Database'!$X1424="", "", 'Job Database'!$X1424)</f>
        <v/>
      </c>
      <c r="Y1424" s="41" t="str">
        <f>IF($W1424="", "", IF(COUNTIF($I$11:$I$3035, $W1424)&gt;0, "", MAX($Y$10:$Y1423)+1))</f>
        <v/>
      </c>
      <c r="Z1424" s="41">
        <v>1414</v>
      </c>
      <c r="AA1424" s="58" t="str">
        <f t="shared" si="934"/>
        <v/>
      </c>
      <c r="AC1424" s="41" t="str">
        <f t="shared" si="922"/>
        <v/>
      </c>
      <c r="AE1424" s="41" t="str">
        <f t="shared" si="935"/>
        <v/>
      </c>
      <c r="AJ1424" s="154" t="str">
        <f t="shared" si="936"/>
        <v/>
      </c>
      <c r="AL1424" s="120" t="str">
        <f t="shared" si="937"/>
        <v/>
      </c>
      <c r="AM1424" s="104" t="str">
        <f t="shared" si="938"/>
        <v/>
      </c>
      <c r="AN1424" s="104" t="str">
        <f t="shared" si="939"/>
        <v/>
      </c>
      <c r="AO1424" s="104" t="str">
        <f t="shared" si="923"/>
        <v/>
      </c>
      <c r="AP1424" s="104" t="str">
        <f t="shared" si="924"/>
        <v/>
      </c>
      <c r="AQ1424" s="121" t="str">
        <f t="shared" si="940"/>
        <v/>
      </c>
      <c r="AS1424" s="88" t="str">
        <f t="shared" si="925"/>
        <v/>
      </c>
      <c r="AT1424" s="68" t="str">
        <f t="shared" si="941"/>
        <v/>
      </c>
      <c r="AU1424" s="68" t="str">
        <f t="shared" si="942"/>
        <v/>
      </c>
      <c r="AV1424" s="68" t="str">
        <f t="shared" si="943"/>
        <v/>
      </c>
      <c r="AW1424" s="88" t="str">
        <f t="shared" si="926"/>
        <v/>
      </c>
      <c r="AZ1424" s="88" t="str">
        <f t="shared" si="927"/>
        <v/>
      </c>
      <c r="BA1424" s="68" t="str">
        <f t="shared" si="928"/>
        <v/>
      </c>
      <c r="BB1424" s="68" t="str">
        <f t="shared" si="929"/>
        <v/>
      </c>
      <c r="BC1424" s="68" t="str">
        <f t="shared" si="930"/>
        <v/>
      </c>
      <c r="BD1424" s="69" t="str">
        <f t="shared" si="931"/>
        <v/>
      </c>
      <c r="BE1424" s="69" t="str">
        <f t="shared" si="944"/>
        <v/>
      </c>
      <c r="BT1424" s="138" t="str">
        <f t="shared" ca="1" si="945"/>
        <v/>
      </c>
      <c r="BU1424" s="139" t="str">
        <f t="shared" ca="1" si="946"/>
        <v/>
      </c>
      <c r="BW1424" s="138" t="str">
        <f t="shared" si="947"/>
        <v/>
      </c>
      <c r="BX1424" s="104" t="str">
        <f t="shared" si="948"/>
        <v/>
      </c>
      <c r="BY1424" s="139" t="str">
        <f t="shared" si="949"/>
        <v/>
      </c>
      <c r="CA1424" s="138" t="str">
        <f t="shared" si="950"/>
        <v/>
      </c>
      <c r="CB1424" s="104" t="str">
        <f t="shared" si="951"/>
        <v/>
      </c>
      <c r="CC1424" s="139" t="str">
        <f t="shared" si="952"/>
        <v/>
      </c>
      <c r="CE1424" s="162" t="str">
        <f t="shared" si="953"/>
        <v/>
      </c>
      <c r="CF1424" s="163" t="str">
        <f t="shared" si="954"/>
        <v/>
      </c>
      <c r="CG1424" s="164" t="str">
        <f t="shared" si="955"/>
        <v/>
      </c>
      <c r="CI1424" s="162" t="str">
        <f t="shared" si="956"/>
        <v/>
      </c>
      <c r="CJ1424" s="163" t="str">
        <f t="shared" si="918"/>
        <v/>
      </c>
      <c r="CK1424" s="164" t="str">
        <f t="shared" si="919"/>
        <v/>
      </c>
      <c r="CM1424" s="169" t="str">
        <f t="shared" si="957"/>
        <v/>
      </c>
      <c r="CN1424" s="139" t="str">
        <f t="shared" si="958"/>
        <v/>
      </c>
      <c r="CP1424" s="41" t="str">
        <f>IF($CM1424="", "", COUNTIF($CM$11:$CM$3035, "&lt;"&amp;$CM1424)+1+COUNTIF($CM$11:$CM1424, $CM1424)-1)</f>
        <v/>
      </c>
    </row>
    <row r="1425" spans="1:94" x14ac:dyDescent="0.25">
      <c r="A1425" s="40"/>
      <c r="B1425" s="82" t="str">
        <f>IF($I1425="", "", IFERROR(INDEX('Job Database'!$AE$11:$AE$3035, MATCH($I1425, 'Job Database'!$X$11:$X$3035, 0)), ""))</f>
        <v/>
      </c>
      <c r="C1425" s="69" t="str">
        <f>IF($I1425="", "", IF(COUNTIF('Job Database'!$X$11:$X$3035, $I1425)=0, $AC$5, $AC$4))</f>
        <v/>
      </c>
      <c r="D1425" s="40"/>
      <c r="E1425" s="85" t="str">
        <f>IF($I1425="", "", IF(IFERROR(INDEX('Job Database'!$M$11:$M$3035, MATCH($I1425, 'Job Database'!$X$11:$X$3035, 0)), "")="", "", IFERROR(INDEX('Job Database'!$M$11:$M$3035, MATCH($I1425, 'Job Database'!$X$11:$X$3035, 0)), "")))</f>
        <v/>
      </c>
      <c r="F1425" s="40"/>
      <c r="G1425" s="88" t="str">
        <f t="shared" si="932"/>
        <v/>
      </c>
      <c r="H1425" s="40"/>
      <c r="I1425" s="24"/>
      <c r="J1425" s="34"/>
      <c r="K1425" s="106"/>
      <c r="L1425" s="79"/>
      <c r="M1425" s="34"/>
      <c r="N1425" s="79"/>
      <c r="O1425" s="31"/>
      <c r="P1425" s="53"/>
      <c r="Q1425" s="40"/>
      <c r="S1425" s="41" t="str">
        <f t="shared" si="920"/>
        <v/>
      </c>
      <c r="T1425" s="41" t="str">
        <f t="shared" si="921"/>
        <v/>
      </c>
      <c r="U1425" s="41" t="str">
        <f t="shared" si="933"/>
        <v/>
      </c>
      <c r="W1425" s="74" t="str">
        <f>IF('Job Database'!$X1425="", "", 'Job Database'!$X1425)</f>
        <v/>
      </c>
      <c r="Y1425" s="41" t="str">
        <f>IF($W1425="", "", IF(COUNTIF($I$11:$I$3035, $W1425)&gt;0, "", MAX($Y$10:$Y1424)+1))</f>
        <v/>
      </c>
      <c r="Z1425" s="41">
        <v>1415</v>
      </c>
      <c r="AA1425" s="58" t="str">
        <f t="shared" si="934"/>
        <v/>
      </c>
      <c r="AC1425" s="41" t="str">
        <f t="shared" si="922"/>
        <v/>
      </c>
      <c r="AE1425" s="41" t="str">
        <f t="shared" si="935"/>
        <v/>
      </c>
      <c r="AJ1425" s="154" t="str">
        <f t="shared" si="936"/>
        <v/>
      </c>
      <c r="AL1425" s="120" t="str">
        <f t="shared" si="937"/>
        <v/>
      </c>
      <c r="AM1425" s="104" t="str">
        <f t="shared" si="938"/>
        <v/>
      </c>
      <c r="AN1425" s="104" t="str">
        <f t="shared" si="939"/>
        <v/>
      </c>
      <c r="AO1425" s="104" t="str">
        <f t="shared" si="923"/>
        <v/>
      </c>
      <c r="AP1425" s="104" t="str">
        <f t="shared" si="924"/>
        <v/>
      </c>
      <c r="AQ1425" s="121" t="str">
        <f t="shared" si="940"/>
        <v/>
      </c>
      <c r="AS1425" s="88" t="str">
        <f t="shared" si="925"/>
        <v/>
      </c>
      <c r="AT1425" s="68" t="str">
        <f t="shared" si="941"/>
        <v/>
      </c>
      <c r="AU1425" s="68" t="str">
        <f t="shared" si="942"/>
        <v/>
      </c>
      <c r="AV1425" s="68" t="str">
        <f t="shared" si="943"/>
        <v/>
      </c>
      <c r="AW1425" s="88" t="str">
        <f t="shared" si="926"/>
        <v/>
      </c>
      <c r="AZ1425" s="88" t="str">
        <f t="shared" si="927"/>
        <v/>
      </c>
      <c r="BA1425" s="68" t="str">
        <f t="shared" si="928"/>
        <v/>
      </c>
      <c r="BB1425" s="68" t="str">
        <f t="shared" si="929"/>
        <v/>
      </c>
      <c r="BC1425" s="68" t="str">
        <f t="shared" si="930"/>
        <v/>
      </c>
      <c r="BD1425" s="69" t="str">
        <f t="shared" si="931"/>
        <v/>
      </c>
      <c r="BE1425" s="69" t="str">
        <f t="shared" si="944"/>
        <v/>
      </c>
      <c r="BT1425" s="138" t="str">
        <f t="shared" ca="1" si="945"/>
        <v/>
      </c>
      <c r="BU1425" s="139" t="str">
        <f t="shared" ca="1" si="946"/>
        <v/>
      </c>
      <c r="BW1425" s="138" t="str">
        <f t="shared" si="947"/>
        <v/>
      </c>
      <c r="BX1425" s="104" t="str">
        <f t="shared" si="948"/>
        <v/>
      </c>
      <c r="BY1425" s="139" t="str">
        <f t="shared" si="949"/>
        <v/>
      </c>
      <c r="CA1425" s="138" t="str">
        <f t="shared" si="950"/>
        <v/>
      </c>
      <c r="CB1425" s="104" t="str">
        <f t="shared" si="951"/>
        <v/>
      </c>
      <c r="CC1425" s="139" t="str">
        <f t="shared" si="952"/>
        <v/>
      </c>
      <c r="CE1425" s="162" t="str">
        <f t="shared" si="953"/>
        <v/>
      </c>
      <c r="CF1425" s="163" t="str">
        <f t="shared" si="954"/>
        <v/>
      </c>
      <c r="CG1425" s="164" t="str">
        <f t="shared" si="955"/>
        <v/>
      </c>
      <c r="CI1425" s="162" t="str">
        <f t="shared" si="956"/>
        <v/>
      </c>
      <c r="CJ1425" s="163" t="str">
        <f t="shared" si="918"/>
        <v/>
      </c>
      <c r="CK1425" s="164" t="str">
        <f t="shared" si="919"/>
        <v/>
      </c>
      <c r="CM1425" s="169" t="str">
        <f t="shared" si="957"/>
        <v/>
      </c>
      <c r="CN1425" s="139" t="str">
        <f t="shared" si="958"/>
        <v/>
      </c>
      <c r="CP1425" s="41" t="str">
        <f>IF($CM1425="", "", COUNTIF($CM$11:$CM$3035, "&lt;"&amp;$CM1425)+1+COUNTIF($CM$11:$CM1425, $CM1425)-1)</f>
        <v/>
      </c>
    </row>
    <row r="1426" spans="1:94" x14ac:dyDescent="0.25">
      <c r="A1426" s="40"/>
      <c r="B1426" s="82" t="str">
        <f>IF($I1426="", "", IFERROR(INDEX('Job Database'!$AE$11:$AE$3035, MATCH($I1426, 'Job Database'!$X$11:$X$3035, 0)), ""))</f>
        <v/>
      </c>
      <c r="C1426" s="69" t="str">
        <f>IF($I1426="", "", IF(COUNTIF('Job Database'!$X$11:$X$3035, $I1426)=0, $AC$5, $AC$4))</f>
        <v/>
      </c>
      <c r="D1426" s="40"/>
      <c r="E1426" s="85" t="str">
        <f>IF($I1426="", "", IF(IFERROR(INDEX('Job Database'!$M$11:$M$3035, MATCH($I1426, 'Job Database'!$X$11:$X$3035, 0)), "")="", "", IFERROR(INDEX('Job Database'!$M$11:$M$3035, MATCH($I1426, 'Job Database'!$X$11:$X$3035, 0)), "")))</f>
        <v/>
      </c>
      <c r="F1426" s="40"/>
      <c r="G1426" s="88" t="str">
        <f t="shared" si="932"/>
        <v/>
      </c>
      <c r="H1426" s="40"/>
      <c r="I1426" s="24"/>
      <c r="J1426" s="34"/>
      <c r="K1426" s="106"/>
      <c r="L1426" s="79"/>
      <c r="M1426" s="34"/>
      <c r="N1426" s="79"/>
      <c r="O1426" s="31"/>
      <c r="P1426" s="53"/>
      <c r="Q1426" s="40"/>
      <c r="S1426" s="41" t="str">
        <f t="shared" si="920"/>
        <v/>
      </c>
      <c r="T1426" s="41" t="str">
        <f t="shared" si="921"/>
        <v/>
      </c>
      <c r="U1426" s="41" t="str">
        <f t="shared" si="933"/>
        <v/>
      </c>
      <c r="W1426" s="74" t="str">
        <f>IF('Job Database'!$X1426="", "", 'Job Database'!$X1426)</f>
        <v/>
      </c>
      <c r="Y1426" s="41" t="str">
        <f>IF($W1426="", "", IF(COUNTIF($I$11:$I$3035, $W1426)&gt;0, "", MAX($Y$10:$Y1425)+1))</f>
        <v/>
      </c>
      <c r="Z1426" s="41">
        <v>1416</v>
      </c>
      <c r="AA1426" s="58" t="str">
        <f t="shared" si="934"/>
        <v/>
      </c>
      <c r="AC1426" s="41" t="str">
        <f t="shared" si="922"/>
        <v/>
      </c>
      <c r="AE1426" s="41" t="str">
        <f t="shared" si="935"/>
        <v/>
      </c>
      <c r="AJ1426" s="154" t="str">
        <f t="shared" si="936"/>
        <v/>
      </c>
      <c r="AL1426" s="120" t="str">
        <f t="shared" si="937"/>
        <v/>
      </c>
      <c r="AM1426" s="104" t="str">
        <f t="shared" si="938"/>
        <v/>
      </c>
      <c r="AN1426" s="104" t="str">
        <f t="shared" si="939"/>
        <v/>
      </c>
      <c r="AO1426" s="104" t="str">
        <f t="shared" si="923"/>
        <v/>
      </c>
      <c r="AP1426" s="104" t="str">
        <f t="shared" si="924"/>
        <v/>
      </c>
      <c r="AQ1426" s="121" t="str">
        <f t="shared" si="940"/>
        <v/>
      </c>
      <c r="AS1426" s="88" t="str">
        <f t="shared" si="925"/>
        <v/>
      </c>
      <c r="AT1426" s="68" t="str">
        <f t="shared" si="941"/>
        <v/>
      </c>
      <c r="AU1426" s="68" t="str">
        <f t="shared" si="942"/>
        <v/>
      </c>
      <c r="AV1426" s="68" t="str">
        <f t="shared" si="943"/>
        <v/>
      </c>
      <c r="AW1426" s="88" t="str">
        <f t="shared" si="926"/>
        <v/>
      </c>
      <c r="AZ1426" s="88" t="str">
        <f t="shared" si="927"/>
        <v/>
      </c>
      <c r="BA1426" s="68" t="str">
        <f t="shared" si="928"/>
        <v/>
      </c>
      <c r="BB1426" s="68" t="str">
        <f t="shared" si="929"/>
        <v/>
      </c>
      <c r="BC1426" s="68" t="str">
        <f t="shared" si="930"/>
        <v/>
      </c>
      <c r="BD1426" s="69" t="str">
        <f t="shared" si="931"/>
        <v/>
      </c>
      <c r="BE1426" s="69" t="str">
        <f t="shared" si="944"/>
        <v/>
      </c>
      <c r="BT1426" s="138" t="str">
        <f t="shared" ca="1" si="945"/>
        <v/>
      </c>
      <c r="BU1426" s="139" t="str">
        <f t="shared" ca="1" si="946"/>
        <v/>
      </c>
      <c r="BW1426" s="138" t="str">
        <f t="shared" si="947"/>
        <v/>
      </c>
      <c r="BX1426" s="104" t="str">
        <f t="shared" si="948"/>
        <v/>
      </c>
      <c r="BY1426" s="139" t="str">
        <f t="shared" si="949"/>
        <v/>
      </c>
      <c r="CA1426" s="138" t="str">
        <f t="shared" si="950"/>
        <v/>
      </c>
      <c r="CB1426" s="104" t="str">
        <f t="shared" si="951"/>
        <v/>
      </c>
      <c r="CC1426" s="139" t="str">
        <f t="shared" si="952"/>
        <v/>
      </c>
      <c r="CE1426" s="162" t="str">
        <f t="shared" si="953"/>
        <v/>
      </c>
      <c r="CF1426" s="163" t="str">
        <f t="shared" si="954"/>
        <v/>
      </c>
      <c r="CG1426" s="164" t="str">
        <f t="shared" si="955"/>
        <v/>
      </c>
      <c r="CI1426" s="162" t="str">
        <f t="shared" si="956"/>
        <v/>
      </c>
      <c r="CJ1426" s="163" t="str">
        <f t="shared" si="918"/>
        <v/>
      </c>
      <c r="CK1426" s="164" t="str">
        <f t="shared" si="919"/>
        <v/>
      </c>
      <c r="CM1426" s="169" t="str">
        <f t="shared" si="957"/>
        <v/>
      </c>
      <c r="CN1426" s="139" t="str">
        <f t="shared" si="958"/>
        <v/>
      </c>
      <c r="CP1426" s="41" t="str">
        <f>IF($CM1426="", "", COUNTIF($CM$11:$CM$3035, "&lt;"&amp;$CM1426)+1+COUNTIF($CM$11:$CM1426, $CM1426)-1)</f>
        <v/>
      </c>
    </row>
    <row r="1427" spans="1:94" x14ac:dyDescent="0.25">
      <c r="A1427" s="40"/>
      <c r="B1427" s="82" t="str">
        <f>IF($I1427="", "", IFERROR(INDEX('Job Database'!$AE$11:$AE$3035, MATCH($I1427, 'Job Database'!$X$11:$X$3035, 0)), ""))</f>
        <v/>
      </c>
      <c r="C1427" s="69" t="str">
        <f>IF($I1427="", "", IF(COUNTIF('Job Database'!$X$11:$X$3035, $I1427)=0, $AC$5, $AC$4))</f>
        <v/>
      </c>
      <c r="D1427" s="40"/>
      <c r="E1427" s="85" t="str">
        <f>IF($I1427="", "", IF(IFERROR(INDEX('Job Database'!$M$11:$M$3035, MATCH($I1427, 'Job Database'!$X$11:$X$3035, 0)), "")="", "", IFERROR(INDEX('Job Database'!$M$11:$M$3035, MATCH($I1427, 'Job Database'!$X$11:$X$3035, 0)), "")))</f>
        <v/>
      </c>
      <c r="F1427" s="40"/>
      <c r="G1427" s="88" t="str">
        <f t="shared" si="932"/>
        <v/>
      </c>
      <c r="H1427" s="40"/>
      <c r="I1427" s="24"/>
      <c r="J1427" s="34"/>
      <c r="K1427" s="106"/>
      <c r="L1427" s="79"/>
      <c r="M1427" s="34"/>
      <c r="N1427" s="79"/>
      <c r="O1427" s="31"/>
      <c r="P1427" s="53"/>
      <c r="Q1427" s="40"/>
      <c r="S1427" s="41" t="str">
        <f t="shared" si="920"/>
        <v/>
      </c>
      <c r="T1427" s="41" t="str">
        <f t="shared" si="921"/>
        <v/>
      </c>
      <c r="U1427" s="41" t="str">
        <f t="shared" si="933"/>
        <v/>
      </c>
      <c r="W1427" s="74" t="str">
        <f>IF('Job Database'!$X1427="", "", 'Job Database'!$X1427)</f>
        <v/>
      </c>
      <c r="Y1427" s="41" t="str">
        <f>IF($W1427="", "", IF(COUNTIF($I$11:$I$3035, $W1427)&gt;0, "", MAX($Y$10:$Y1426)+1))</f>
        <v/>
      </c>
      <c r="Z1427" s="41">
        <v>1417</v>
      </c>
      <c r="AA1427" s="58" t="str">
        <f t="shared" si="934"/>
        <v/>
      </c>
      <c r="AC1427" s="41" t="str">
        <f t="shared" si="922"/>
        <v/>
      </c>
      <c r="AE1427" s="41" t="str">
        <f t="shared" si="935"/>
        <v/>
      </c>
      <c r="AJ1427" s="154" t="str">
        <f t="shared" si="936"/>
        <v/>
      </c>
      <c r="AL1427" s="120" t="str">
        <f t="shared" si="937"/>
        <v/>
      </c>
      <c r="AM1427" s="104" t="str">
        <f t="shared" si="938"/>
        <v/>
      </c>
      <c r="AN1427" s="104" t="str">
        <f t="shared" si="939"/>
        <v/>
      </c>
      <c r="AO1427" s="104" t="str">
        <f t="shared" si="923"/>
        <v/>
      </c>
      <c r="AP1427" s="104" t="str">
        <f t="shared" si="924"/>
        <v/>
      </c>
      <c r="AQ1427" s="121" t="str">
        <f t="shared" si="940"/>
        <v/>
      </c>
      <c r="AS1427" s="88" t="str">
        <f t="shared" si="925"/>
        <v/>
      </c>
      <c r="AT1427" s="68" t="str">
        <f t="shared" si="941"/>
        <v/>
      </c>
      <c r="AU1427" s="68" t="str">
        <f t="shared" si="942"/>
        <v/>
      </c>
      <c r="AV1427" s="68" t="str">
        <f t="shared" si="943"/>
        <v/>
      </c>
      <c r="AW1427" s="88" t="str">
        <f t="shared" si="926"/>
        <v/>
      </c>
      <c r="AZ1427" s="88" t="str">
        <f t="shared" si="927"/>
        <v/>
      </c>
      <c r="BA1427" s="68" t="str">
        <f t="shared" si="928"/>
        <v/>
      </c>
      <c r="BB1427" s="68" t="str">
        <f t="shared" si="929"/>
        <v/>
      </c>
      <c r="BC1427" s="68" t="str">
        <f t="shared" si="930"/>
        <v/>
      </c>
      <c r="BD1427" s="69" t="str">
        <f t="shared" si="931"/>
        <v/>
      </c>
      <c r="BE1427" s="69" t="str">
        <f t="shared" si="944"/>
        <v/>
      </c>
      <c r="BT1427" s="138" t="str">
        <f t="shared" ca="1" si="945"/>
        <v/>
      </c>
      <c r="BU1427" s="139" t="str">
        <f t="shared" ca="1" si="946"/>
        <v/>
      </c>
      <c r="BW1427" s="138" t="str">
        <f t="shared" si="947"/>
        <v/>
      </c>
      <c r="BX1427" s="104" t="str">
        <f t="shared" si="948"/>
        <v/>
      </c>
      <c r="BY1427" s="139" t="str">
        <f t="shared" si="949"/>
        <v/>
      </c>
      <c r="CA1427" s="138" t="str">
        <f t="shared" si="950"/>
        <v/>
      </c>
      <c r="CB1427" s="104" t="str">
        <f t="shared" si="951"/>
        <v/>
      </c>
      <c r="CC1427" s="139" t="str">
        <f t="shared" si="952"/>
        <v/>
      </c>
      <c r="CE1427" s="162" t="str">
        <f t="shared" si="953"/>
        <v/>
      </c>
      <c r="CF1427" s="163" t="str">
        <f t="shared" si="954"/>
        <v/>
      </c>
      <c r="CG1427" s="164" t="str">
        <f t="shared" si="955"/>
        <v/>
      </c>
      <c r="CI1427" s="162" t="str">
        <f t="shared" si="956"/>
        <v/>
      </c>
      <c r="CJ1427" s="163" t="str">
        <f t="shared" si="918"/>
        <v/>
      </c>
      <c r="CK1427" s="164" t="str">
        <f t="shared" si="919"/>
        <v/>
      </c>
      <c r="CM1427" s="169" t="str">
        <f t="shared" si="957"/>
        <v/>
      </c>
      <c r="CN1427" s="139" t="str">
        <f t="shared" si="958"/>
        <v/>
      </c>
      <c r="CP1427" s="41" t="str">
        <f>IF($CM1427="", "", COUNTIF($CM$11:$CM$3035, "&lt;"&amp;$CM1427)+1+COUNTIF($CM$11:$CM1427, $CM1427)-1)</f>
        <v/>
      </c>
    </row>
    <row r="1428" spans="1:94" x14ac:dyDescent="0.25">
      <c r="A1428" s="40"/>
      <c r="B1428" s="82" t="str">
        <f>IF($I1428="", "", IFERROR(INDEX('Job Database'!$AE$11:$AE$3035, MATCH($I1428, 'Job Database'!$X$11:$X$3035, 0)), ""))</f>
        <v/>
      </c>
      <c r="C1428" s="69" t="str">
        <f>IF($I1428="", "", IF(COUNTIF('Job Database'!$X$11:$X$3035, $I1428)=0, $AC$5, $AC$4))</f>
        <v/>
      </c>
      <c r="D1428" s="40"/>
      <c r="E1428" s="85" t="str">
        <f>IF($I1428="", "", IF(IFERROR(INDEX('Job Database'!$M$11:$M$3035, MATCH($I1428, 'Job Database'!$X$11:$X$3035, 0)), "")="", "", IFERROR(INDEX('Job Database'!$M$11:$M$3035, MATCH($I1428, 'Job Database'!$X$11:$X$3035, 0)), "")))</f>
        <v/>
      </c>
      <c r="F1428" s="40"/>
      <c r="G1428" s="88" t="str">
        <f t="shared" si="932"/>
        <v/>
      </c>
      <c r="H1428" s="40"/>
      <c r="I1428" s="24"/>
      <c r="J1428" s="34"/>
      <c r="K1428" s="106"/>
      <c r="L1428" s="79"/>
      <c r="M1428" s="34"/>
      <c r="N1428" s="79"/>
      <c r="O1428" s="31"/>
      <c r="P1428" s="53"/>
      <c r="Q1428" s="40"/>
      <c r="S1428" s="41" t="str">
        <f t="shared" si="920"/>
        <v/>
      </c>
      <c r="T1428" s="41" t="str">
        <f t="shared" si="921"/>
        <v/>
      </c>
      <c r="U1428" s="41" t="str">
        <f t="shared" si="933"/>
        <v/>
      </c>
      <c r="W1428" s="74" t="str">
        <f>IF('Job Database'!$X1428="", "", 'Job Database'!$X1428)</f>
        <v/>
      </c>
      <c r="Y1428" s="41" t="str">
        <f>IF($W1428="", "", IF(COUNTIF($I$11:$I$3035, $W1428)&gt;0, "", MAX($Y$10:$Y1427)+1))</f>
        <v/>
      </c>
      <c r="Z1428" s="41">
        <v>1418</v>
      </c>
      <c r="AA1428" s="58" t="str">
        <f t="shared" si="934"/>
        <v/>
      </c>
      <c r="AC1428" s="41" t="str">
        <f t="shared" si="922"/>
        <v/>
      </c>
      <c r="AE1428" s="41" t="str">
        <f t="shared" si="935"/>
        <v/>
      </c>
      <c r="AJ1428" s="154" t="str">
        <f t="shared" si="936"/>
        <v/>
      </c>
      <c r="AL1428" s="120" t="str">
        <f t="shared" si="937"/>
        <v/>
      </c>
      <c r="AM1428" s="104" t="str">
        <f t="shared" si="938"/>
        <v/>
      </c>
      <c r="AN1428" s="104" t="str">
        <f t="shared" si="939"/>
        <v/>
      </c>
      <c r="AO1428" s="104" t="str">
        <f t="shared" si="923"/>
        <v/>
      </c>
      <c r="AP1428" s="104" t="str">
        <f t="shared" si="924"/>
        <v/>
      </c>
      <c r="AQ1428" s="121" t="str">
        <f t="shared" si="940"/>
        <v/>
      </c>
      <c r="AS1428" s="88" t="str">
        <f t="shared" si="925"/>
        <v/>
      </c>
      <c r="AT1428" s="68" t="str">
        <f t="shared" si="941"/>
        <v/>
      </c>
      <c r="AU1428" s="68" t="str">
        <f t="shared" si="942"/>
        <v/>
      </c>
      <c r="AV1428" s="68" t="str">
        <f t="shared" si="943"/>
        <v/>
      </c>
      <c r="AW1428" s="88" t="str">
        <f t="shared" si="926"/>
        <v/>
      </c>
      <c r="AZ1428" s="88" t="str">
        <f t="shared" si="927"/>
        <v/>
      </c>
      <c r="BA1428" s="68" t="str">
        <f t="shared" si="928"/>
        <v/>
      </c>
      <c r="BB1428" s="68" t="str">
        <f t="shared" si="929"/>
        <v/>
      </c>
      <c r="BC1428" s="68" t="str">
        <f t="shared" si="930"/>
        <v/>
      </c>
      <c r="BD1428" s="69" t="str">
        <f t="shared" si="931"/>
        <v/>
      </c>
      <c r="BE1428" s="69" t="str">
        <f t="shared" si="944"/>
        <v/>
      </c>
      <c r="BT1428" s="138" t="str">
        <f t="shared" ca="1" si="945"/>
        <v/>
      </c>
      <c r="BU1428" s="139" t="str">
        <f t="shared" ca="1" si="946"/>
        <v/>
      </c>
      <c r="BW1428" s="138" t="str">
        <f t="shared" si="947"/>
        <v/>
      </c>
      <c r="BX1428" s="104" t="str">
        <f t="shared" si="948"/>
        <v/>
      </c>
      <c r="BY1428" s="139" t="str">
        <f t="shared" si="949"/>
        <v/>
      </c>
      <c r="CA1428" s="138" t="str">
        <f t="shared" si="950"/>
        <v/>
      </c>
      <c r="CB1428" s="104" t="str">
        <f t="shared" si="951"/>
        <v/>
      </c>
      <c r="CC1428" s="139" t="str">
        <f t="shared" si="952"/>
        <v/>
      </c>
      <c r="CE1428" s="162" t="str">
        <f t="shared" si="953"/>
        <v/>
      </c>
      <c r="CF1428" s="163" t="str">
        <f t="shared" si="954"/>
        <v/>
      </c>
      <c r="CG1428" s="164" t="str">
        <f t="shared" si="955"/>
        <v/>
      </c>
      <c r="CI1428" s="162" t="str">
        <f t="shared" si="956"/>
        <v/>
      </c>
      <c r="CJ1428" s="163" t="str">
        <f t="shared" si="918"/>
        <v/>
      </c>
      <c r="CK1428" s="164" t="str">
        <f t="shared" si="919"/>
        <v/>
      </c>
      <c r="CM1428" s="169" t="str">
        <f t="shared" si="957"/>
        <v/>
      </c>
      <c r="CN1428" s="139" t="str">
        <f t="shared" si="958"/>
        <v/>
      </c>
      <c r="CP1428" s="41" t="str">
        <f>IF($CM1428="", "", COUNTIF($CM$11:$CM$3035, "&lt;"&amp;$CM1428)+1+COUNTIF($CM$11:$CM1428, $CM1428)-1)</f>
        <v/>
      </c>
    </row>
    <row r="1429" spans="1:94" x14ac:dyDescent="0.25">
      <c r="A1429" s="40"/>
      <c r="B1429" s="82" t="str">
        <f>IF($I1429="", "", IFERROR(INDEX('Job Database'!$AE$11:$AE$3035, MATCH($I1429, 'Job Database'!$X$11:$X$3035, 0)), ""))</f>
        <v/>
      </c>
      <c r="C1429" s="69" t="str">
        <f>IF($I1429="", "", IF(COUNTIF('Job Database'!$X$11:$X$3035, $I1429)=0, $AC$5, $AC$4))</f>
        <v/>
      </c>
      <c r="D1429" s="40"/>
      <c r="E1429" s="85" t="str">
        <f>IF($I1429="", "", IF(IFERROR(INDEX('Job Database'!$M$11:$M$3035, MATCH($I1429, 'Job Database'!$X$11:$X$3035, 0)), "")="", "", IFERROR(INDEX('Job Database'!$M$11:$M$3035, MATCH($I1429, 'Job Database'!$X$11:$X$3035, 0)), "")))</f>
        <v/>
      </c>
      <c r="F1429" s="40"/>
      <c r="G1429" s="88" t="str">
        <f t="shared" si="932"/>
        <v/>
      </c>
      <c r="H1429" s="40"/>
      <c r="I1429" s="24"/>
      <c r="J1429" s="34"/>
      <c r="K1429" s="106"/>
      <c r="L1429" s="79"/>
      <c r="M1429" s="34"/>
      <c r="N1429" s="79"/>
      <c r="O1429" s="31"/>
      <c r="P1429" s="53"/>
      <c r="Q1429" s="40"/>
      <c r="S1429" s="41" t="str">
        <f t="shared" si="920"/>
        <v/>
      </c>
      <c r="T1429" s="41" t="str">
        <f t="shared" si="921"/>
        <v/>
      </c>
      <c r="U1429" s="41" t="str">
        <f t="shared" si="933"/>
        <v/>
      </c>
      <c r="W1429" s="74" t="str">
        <f>IF('Job Database'!$X1429="", "", 'Job Database'!$X1429)</f>
        <v/>
      </c>
      <c r="Y1429" s="41" t="str">
        <f>IF($W1429="", "", IF(COUNTIF($I$11:$I$3035, $W1429)&gt;0, "", MAX($Y$10:$Y1428)+1))</f>
        <v/>
      </c>
      <c r="Z1429" s="41">
        <v>1419</v>
      </c>
      <c r="AA1429" s="58" t="str">
        <f t="shared" si="934"/>
        <v/>
      </c>
      <c r="AC1429" s="41" t="str">
        <f t="shared" si="922"/>
        <v/>
      </c>
      <c r="AE1429" s="41" t="str">
        <f t="shared" si="935"/>
        <v/>
      </c>
      <c r="AJ1429" s="154" t="str">
        <f t="shared" si="936"/>
        <v/>
      </c>
      <c r="AL1429" s="120" t="str">
        <f t="shared" si="937"/>
        <v/>
      </c>
      <c r="AM1429" s="104" t="str">
        <f t="shared" si="938"/>
        <v/>
      </c>
      <c r="AN1429" s="104" t="str">
        <f t="shared" si="939"/>
        <v/>
      </c>
      <c r="AO1429" s="104" t="str">
        <f t="shared" si="923"/>
        <v/>
      </c>
      <c r="AP1429" s="104" t="str">
        <f t="shared" si="924"/>
        <v/>
      </c>
      <c r="AQ1429" s="121" t="str">
        <f t="shared" si="940"/>
        <v/>
      </c>
      <c r="AS1429" s="88" t="str">
        <f t="shared" si="925"/>
        <v/>
      </c>
      <c r="AT1429" s="68" t="str">
        <f t="shared" si="941"/>
        <v/>
      </c>
      <c r="AU1429" s="68" t="str">
        <f t="shared" si="942"/>
        <v/>
      </c>
      <c r="AV1429" s="68" t="str">
        <f t="shared" si="943"/>
        <v/>
      </c>
      <c r="AW1429" s="88" t="str">
        <f t="shared" si="926"/>
        <v/>
      </c>
      <c r="AZ1429" s="88" t="str">
        <f t="shared" si="927"/>
        <v/>
      </c>
      <c r="BA1429" s="68" t="str">
        <f t="shared" si="928"/>
        <v/>
      </c>
      <c r="BB1429" s="68" t="str">
        <f t="shared" si="929"/>
        <v/>
      </c>
      <c r="BC1429" s="68" t="str">
        <f t="shared" si="930"/>
        <v/>
      </c>
      <c r="BD1429" s="69" t="str">
        <f t="shared" si="931"/>
        <v/>
      </c>
      <c r="BE1429" s="69" t="str">
        <f t="shared" si="944"/>
        <v/>
      </c>
      <c r="BT1429" s="138" t="str">
        <f t="shared" ca="1" si="945"/>
        <v/>
      </c>
      <c r="BU1429" s="139" t="str">
        <f t="shared" ca="1" si="946"/>
        <v/>
      </c>
      <c r="BW1429" s="138" t="str">
        <f t="shared" si="947"/>
        <v/>
      </c>
      <c r="BX1429" s="104" t="str">
        <f t="shared" si="948"/>
        <v/>
      </c>
      <c r="BY1429" s="139" t="str">
        <f t="shared" si="949"/>
        <v/>
      </c>
      <c r="CA1429" s="138" t="str">
        <f t="shared" si="950"/>
        <v/>
      </c>
      <c r="CB1429" s="104" t="str">
        <f t="shared" si="951"/>
        <v/>
      </c>
      <c r="CC1429" s="139" t="str">
        <f t="shared" si="952"/>
        <v/>
      </c>
      <c r="CE1429" s="162" t="str">
        <f t="shared" si="953"/>
        <v/>
      </c>
      <c r="CF1429" s="163" t="str">
        <f t="shared" si="954"/>
        <v/>
      </c>
      <c r="CG1429" s="164" t="str">
        <f t="shared" si="955"/>
        <v/>
      </c>
      <c r="CI1429" s="162" t="str">
        <f t="shared" si="956"/>
        <v/>
      </c>
      <c r="CJ1429" s="163" t="str">
        <f t="shared" si="918"/>
        <v/>
      </c>
      <c r="CK1429" s="164" t="str">
        <f t="shared" si="919"/>
        <v/>
      </c>
      <c r="CM1429" s="169" t="str">
        <f t="shared" si="957"/>
        <v/>
      </c>
      <c r="CN1429" s="139" t="str">
        <f t="shared" si="958"/>
        <v/>
      </c>
      <c r="CP1429" s="41" t="str">
        <f>IF($CM1429="", "", COUNTIF($CM$11:$CM$3035, "&lt;"&amp;$CM1429)+1+COUNTIF($CM$11:$CM1429, $CM1429)-1)</f>
        <v/>
      </c>
    </row>
    <row r="1430" spans="1:94" x14ac:dyDescent="0.25">
      <c r="A1430" s="40"/>
      <c r="B1430" s="82" t="str">
        <f>IF($I1430="", "", IFERROR(INDEX('Job Database'!$AE$11:$AE$3035, MATCH($I1430, 'Job Database'!$X$11:$X$3035, 0)), ""))</f>
        <v/>
      </c>
      <c r="C1430" s="69" t="str">
        <f>IF($I1430="", "", IF(COUNTIF('Job Database'!$X$11:$X$3035, $I1430)=0, $AC$5, $AC$4))</f>
        <v/>
      </c>
      <c r="D1430" s="40"/>
      <c r="E1430" s="85" t="str">
        <f>IF($I1430="", "", IF(IFERROR(INDEX('Job Database'!$M$11:$M$3035, MATCH($I1430, 'Job Database'!$X$11:$X$3035, 0)), "")="", "", IFERROR(INDEX('Job Database'!$M$11:$M$3035, MATCH($I1430, 'Job Database'!$X$11:$X$3035, 0)), "")))</f>
        <v/>
      </c>
      <c r="F1430" s="40"/>
      <c r="G1430" s="88" t="str">
        <f t="shared" si="932"/>
        <v/>
      </c>
      <c r="H1430" s="40"/>
      <c r="I1430" s="24"/>
      <c r="J1430" s="34"/>
      <c r="K1430" s="106"/>
      <c r="L1430" s="79"/>
      <c r="M1430" s="34"/>
      <c r="N1430" s="79"/>
      <c r="O1430" s="31"/>
      <c r="P1430" s="53"/>
      <c r="Q1430" s="40"/>
      <c r="S1430" s="41" t="str">
        <f t="shared" si="920"/>
        <v/>
      </c>
      <c r="T1430" s="41" t="str">
        <f t="shared" si="921"/>
        <v/>
      </c>
      <c r="U1430" s="41" t="str">
        <f t="shared" si="933"/>
        <v/>
      </c>
      <c r="W1430" s="74" t="str">
        <f>IF('Job Database'!$X1430="", "", 'Job Database'!$X1430)</f>
        <v/>
      </c>
      <c r="Y1430" s="41" t="str">
        <f>IF($W1430="", "", IF(COUNTIF($I$11:$I$3035, $W1430)&gt;0, "", MAX($Y$10:$Y1429)+1))</f>
        <v/>
      </c>
      <c r="Z1430" s="41">
        <v>1420</v>
      </c>
      <c r="AA1430" s="58" t="str">
        <f t="shared" si="934"/>
        <v/>
      </c>
      <c r="AC1430" s="41" t="str">
        <f t="shared" si="922"/>
        <v/>
      </c>
      <c r="AE1430" s="41" t="str">
        <f t="shared" si="935"/>
        <v/>
      </c>
      <c r="AJ1430" s="154" t="str">
        <f t="shared" si="936"/>
        <v/>
      </c>
      <c r="AL1430" s="120" t="str">
        <f t="shared" si="937"/>
        <v/>
      </c>
      <c r="AM1430" s="104" t="str">
        <f t="shared" si="938"/>
        <v/>
      </c>
      <c r="AN1430" s="104" t="str">
        <f t="shared" si="939"/>
        <v/>
      </c>
      <c r="AO1430" s="104" t="str">
        <f t="shared" si="923"/>
        <v/>
      </c>
      <c r="AP1430" s="104" t="str">
        <f t="shared" si="924"/>
        <v/>
      </c>
      <c r="AQ1430" s="121" t="str">
        <f t="shared" si="940"/>
        <v/>
      </c>
      <c r="AS1430" s="88" t="str">
        <f t="shared" si="925"/>
        <v/>
      </c>
      <c r="AT1430" s="68" t="str">
        <f t="shared" si="941"/>
        <v/>
      </c>
      <c r="AU1430" s="68" t="str">
        <f t="shared" si="942"/>
        <v/>
      </c>
      <c r="AV1430" s="68" t="str">
        <f t="shared" si="943"/>
        <v/>
      </c>
      <c r="AW1430" s="88" t="str">
        <f t="shared" si="926"/>
        <v/>
      </c>
      <c r="AZ1430" s="88" t="str">
        <f t="shared" si="927"/>
        <v/>
      </c>
      <c r="BA1430" s="68" t="str">
        <f t="shared" si="928"/>
        <v/>
      </c>
      <c r="BB1430" s="68" t="str">
        <f t="shared" si="929"/>
        <v/>
      </c>
      <c r="BC1430" s="68" t="str">
        <f t="shared" si="930"/>
        <v/>
      </c>
      <c r="BD1430" s="69" t="str">
        <f t="shared" si="931"/>
        <v/>
      </c>
      <c r="BE1430" s="69" t="str">
        <f t="shared" si="944"/>
        <v/>
      </c>
      <c r="BT1430" s="138" t="str">
        <f t="shared" ca="1" si="945"/>
        <v/>
      </c>
      <c r="BU1430" s="139" t="str">
        <f t="shared" ca="1" si="946"/>
        <v/>
      </c>
      <c r="BW1430" s="138" t="str">
        <f t="shared" si="947"/>
        <v/>
      </c>
      <c r="BX1430" s="104" t="str">
        <f t="shared" si="948"/>
        <v/>
      </c>
      <c r="BY1430" s="139" t="str">
        <f t="shared" si="949"/>
        <v/>
      </c>
      <c r="CA1430" s="138" t="str">
        <f t="shared" si="950"/>
        <v/>
      </c>
      <c r="CB1430" s="104" t="str">
        <f t="shared" si="951"/>
        <v/>
      </c>
      <c r="CC1430" s="139" t="str">
        <f t="shared" si="952"/>
        <v/>
      </c>
      <c r="CE1430" s="162" t="str">
        <f t="shared" si="953"/>
        <v/>
      </c>
      <c r="CF1430" s="163" t="str">
        <f t="shared" si="954"/>
        <v/>
      </c>
      <c r="CG1430" s="164" t="str">
        <f t="shared" si="955"/>
        <v/>
      </c>
      <c r="CI1430" s="162" t="str">
        <f t="shared" si="956"/>
        <v/>
      </c>
      <c r="CJ1430" s="163" t="str">
        <f t="shared" si="918"/>
        <v/>
      </c>
      <c r="CK1430" s="164" t="str">
        <f t="shared" si="919"/>
        <v/>
      </c>
      <c r="CM1430" s="169" t="str">
        <f t="shared" si="957"/>
        <v/>
      </c>
      <c r="CN1430" s="139" t="str">
        <f t="shared" si="958"/>
        <v/>
      </c>
      <c r="CP1430" s="41" t="str">
        <f>IF($CM1430="", "", COUNTIF($CM$11:$CM$3035, "&lt;"&amp;$CM1430)+1+COUNTIF($CM$11:$CM1430, $CM1430)-1)</f>
        <v/>
      </c>
    </row>
    <row r="1431" spans="1:94" x14ac:dyDescent="0.25">
      <c r="A1431" s="40"/>
      <c r="B1431" s="82" t="str">
        <f>IF($I1431="", "", IFERROR(INDEX('Job Database'!$AE$11:$AE$3035, MATCH($I1431, 'Job Database'!$X$11:$X$3035, 0)), ""))</f>
        <v/>
      </c>
      <c r="C1431" s="69" t="str">
        <f>IF($I1431="", "", IF(COUNTIF('Job Database'!$X$11:$X$3035, $I1431)=0, $AC$5, $AC$4))</f>
        <v/>
      </c>
      <c r="D1431" s="40"/>
      <c r="E1431" s="85" t="str">
        <f>IF($I1431="", "", IF(IFERROR(INDEX('Job Database'!$M$11:$M$3035, MATCH($I1431, 'Job Database'!$X$11:$X$3035, 0)), "")="", "", IFERROR(INDEX('Job Database'!$M$11:$M$3035, MATCH($I1431, 'Job Database'!$X$11:$X$3035, 0)), "")))</f>
        <v/>
      </c>
      <c r="F1431" s="40"/>
      <c r="G1431" s="88" t="str">
        <f t="shared" si="932"/>
        <v/>
      </c>
      <c r="H1431" s="40"/>
      <c r="I1431" s="24"/>
      <c r="J1431" s="34"/>
      <c r="K1431" s="106"/>
      <c r="L1431" s="79"/>
      <c r="M1431" s="34"/>
      <c r="N1431" s="79"/>
      <c r="O1431" s="31"/>
      <c r="P1431" s="53"/>
      <c r="Q1431" s="40"/>
      <c r="S1431" s="41" t="str">
        <f t="shared" si="920"/>
        <v/>
      </c>
      <c r="T1431" s="41" t="str">
        <f t="shared" si="921"/>
        <v/>
      </c>
      <c r="U1431" s="41" t="str">
        <f t="shared" si="933"/>
        <v/>
      </c>
      <c r="W1431" s="74" t="str">
        <f>IF('Job Database'!$X1431="", "", 'Job Database'!$X1431)</f>
        <v/>
      </c>
      <c r="Y1431" s="41" t="str">
        <f>IF($W1431="", "", IF(COUNTIF($I$11:$I$3035, $W1431)&gt;0, "", MAX($Y$10:$Y1430)+1))</f>
        <v/>
      </c>
      <c r="Z1431" s="41">
        <v>1421</v>
      </c>
      <c r="AA1431" s="58" t="str">
        <f t="shared" si="934"/>
        <v/>
      </c>
      <c r="AC1431" s="41" t="str">
        <f t="shared" si="922"/>
        <v/>
      </c>
      <c r="AE1431" s="41" t="str">
        <f t="shared" si="935"/>
        <v/>
      </c>
      <c r="AJ1431" s="154" t="str">
        <f t="shared" si="936"/>
        <v/>
      </c>
      <c r="AL1431" s="120" t="str">
        <f t="shared" si="937"/>
        <v/>
      </c>
      <c r="AM1431" s="104" t="str">
        <f t="shared" si="938"/>
        <v/>
      </c>
      <c r="AN1431" s="104" t="str">
        <f t="shared" si="939"/>
        <v/>
      </c>
      <c r="AO1431" s="104" t="str">
        <f t="shared" si="923"/>
        <v/>
      </c>
      <c r="AP1431" s="104" t="str">
        <f t="shared" si="924"/>
        <v/>
      </c>
      <c r="AQ1431" s="121" t="str">
        <f t="shared" si="940"/>
        <v/>
      </c>
      <c r="AS1431" s="88" t="str">
        <f t="shared" si="925"/>
        <v/>
      </c>
      <c r="AT1431" s="68" t="str">
        <f t="shared" si="941"/>
        <v/>
      </c>
      <c r="AU1431" s="68" t="str">
        <f t="shared" si="942"/>
        <v/>
      </c>
      <c r="AV1431" s="68" t="str">
        <f t="shared" si="943"/>
        <v/>
      </c>
      <c r="AW1431" s="88" t="str">
        <f t="shared" si="926"/>
        <v/>
      </c>
      <c r="AZ1431" s="88" t="str">
        <f t="shared" si="927"/>
        <v/>
      </c>
      <c r="BA1431" s="68" t="str">
        <f t="shared" si="928"/>
        <v/>
      </c>
      <c r="BB1431" s="68" t="str">
        <f t="shared" si="929"/>
        <v/>
      </c>
      <c r="BC1431" s="68" t="str">
        <f t="shared" si="930"/>
        <v/>
      </c>
      <c r="BD1431" s="69" t="str">
        <f t="shared" si="931"/>
        <v/>
      </c>
      <c r="BE1431" s="69" t="str">
        <f t="shared" si="944"/>
        <v/>
      </c>
      <c r="BT1431" s="138" t="str">
        <f t="shared" ca="1" si="945"/>
        <v/>
      </c>
      <c r="BU1431" s="139" t="str">
        <f t="shared" ca="1" si="946"/>
        <v/>
      </c>
      <c r="BW1431" s="138" t="str">
        <f t="shared" si="947"/>
        <v/>
      </c>
      <c r="BX1431" s="104" t="str">
        <f t="shared" si="948"/>
        <v/>
      </c>
      <c r="BY1431" s="139" t="str">
        <f t="shared" si="949"/>
        <v/>
      </c>
      <c r="CA1431" s="138" t="str">
        <f t="shared" si="950"/>
        <v/>
      </c>
      <c r="CB1431" s="104" t="str">
        <f t="shared" si="951"/>
        <v/>
      </c>
      <c r="CC1431" s="139" t="str">
        <f t="shared" si="952"/>
        <v/>
      </c>
      <c r="CE1431" s="162" t="str">
        <f t="shared" si="953"/>
        <v/>
      </c>
      <c r="CF1431" s="163" t="str">
        <f t="shared" si="954"/>
        <v/>
      </c>
      <c r="CG1431" s="164" t="str">
        <f t="shared" si="955"/>
        <v/>
      </c>
      <c r="CI1431" s="162" t="str">
        <f t="shared" si="956"/>
        <v/>
      </c>
      <c r="CJ1431" s="163" t="str">
        <f t="shared" si="918"/>
        <v/>
      </c>
      <c r="CK1431" s="164" t="str">
        <f t="shared" si="919"/>
        <v/>
      </c>
      <c r="CM1431" s="169" t="str">
        <f t="shared" si="957"/>
        <v/>
      </c>
      <c r="CN1431" s="139" t="str">
        <f t="shared" si="958"/>
        <v/>
      </c>
      <c r="CP1431" s="41" t="str">
        <f>IF($CM1431="", "", COUNTIF($CM$11:$CM$3035, "&lt;"&amp;$CM1431)+1+COUNTIF($CM$11:$CM1431, $CM1431)-1)</f>
        <v/>
      </c>
    </row>
    <row r="1432" spans="1:94" x14ac:dyDescent="0.25">
      <c r="A1432" s="40"/>
      <c r="B1432" s="82" t="str">
        <f>IF($I1432="", "", IFERROR(INDEX('Job Database'!$AE$11:$AE$3035, MATCH($I1432, 'Job Database'!$X$11:$X$3035, 0)), ""))</f>
        <v/>
      </c>
      <c r="C1432" s="69" t="str">
        <f>IF($I1432="", "", IF(COUNTIF('Job Database'!$X$11:$X$3035, $I1432)=0, $AC$5, $AC$4))</f>
        <v/>
      </c>
      <c r="D1432" s="40"/>
      <c r="E1432" s="85" t="str">
        <f>IF($I1432="", "", IF(IFERROR(INDEX('Job Database'!$M$11:$M$3035, MATCH($I1432, 'Job Database'!$X$11:$X$3035, 0)), "")="", "", IFERROR(INDEX('Job Database'!$M$11:$M$3035, MATCH($I1432, 'Job Database'!$X$11:$X$3035, 0)), "")))</f>
        <v/>
      </c>
      <c r="F1432" s="40"/>
      <c r="G1432" s="88" t="str">
        <f t="shared" si="932"/>
        <v/>
      </c>
      <c r="H1432" s="40"/>
      <c r="I1432" s="24"/>
      <c r="J1432" s="34"/>
      <c r="K1432" s="106"/>
      <c r="L1432" s="79"/>
      <c r="M1432" s="34"/>
      <c r="N1432" s="79"/>
      <c r="O1432" s="31"/>
      <c r="P1432" s="53"/>
      <c r="Q1432" s="40"/>
      <c r="S1432" s="41" t="str">
        <f t="shared" si="920"/>
        <v/>
      </c>
      <c r="T1432" s="41" t="str">
        <f t="shared" si="921"/>
        <v/>
      </c>
      <c r="U1432" s="41" t="str">
        <f t="shared" si="933"/>
        <v/>
      </c>
      <c r="W1432" s="74" t="str">
        <f>IF('Job Database'!$X1432="", "", 'Job Database'!$X1432)</f>
        <v/>
      </c>
      <c r="Y1432" s="41" t="str">
        <f>IF($W1432="", "", IF(COUNTIF($I$11:$I$3035, $W1432)&gt;0, "", MAX($Y$10:$Y1431)+1))</f>
        <v/>
      </c>
      <c r="Z1432" s="41">
        <v>1422</v>
      </c>
      <c r="AA1432" s="58" t="str">
        <f t="shared" si="934"/>
        <v/>
      </c>
      <c r="AC1432" s="41" t="str">
        <f t="shared" si="922"/>
        <v/>
      </c>
      <c r="AE1432" s="41" t="str">
        <f t="shared" si="935"/>
        <v/>
      </c>
      <c r="AJ1432" s="154" t="str">
        <f t="shared" si="936"/>
        <v/>
      </c>
      <c r="AL1432" s="120" t="str">
        <f t="shared" si="937"/>
        <v/>
      </c>
      <c r="AM1432" s="104" t="str">
        <f t="shared" si="938"/>
        <v/>
      </c>
      <c r="AN1432" s="104" t="str">
        <f t="shared" si="939"/>
        <v/>
      </c>
      <c r="AO1432" s="104" t="str">
        <f t="shared" si="923"/>
        <v/>
      </c>
      <c r="AP1432" s="104" t="str">
        <f t="shared" si="924"/>
        <v/>
      </c>
      <c r="AQ1432" s="121" t="str">
        <f t="shared" si="940"/>
        <v/>
      </c>
      <c r="AS1432" s="88" t="str">
        <f t="shared" si="925"/>
        <v/>
      </c>
      <c r="AT1432" s="68" t="str">
        <f t="shared" si="941"/>
        <v/>
      </c>
      <c r="AU1432" s="68" t="str">
        <f t="shared" si="942"/>
        <v/>
      </c>
      <c r="AV1432" s="68" t="str">
        <f t="shared" si="943"/>
        <v/>
      </c>
      <c r="AW1432" s="88" t="str">
        <f t="shared" si="926"/>
        <v/>
      </c>
      <c r="AZ1432" s="88" t="str">
        <f t="shared" si="927"/>
        <v/>
      </c>
      <c r="BA1432" s="68" t="str">
        <f t="shared" si="928"/>
        <v/>
      </c>
      <c r="BB1432" s="68" t="str">
        <f t="shared" si="929"/>
        <v/>
      </c>
      <c r="BC1432" s="68" t="str">
        <f t="shared" si="930"/>
        <v/>
      </c>
      <c r="BD1432" s="69" t="str">
        <f t="shared" si="931"/>
        <v/>
      </c>
      <c r="BE1432" s="69" t="str">
        <f t="shared" si="944"/>
        <v/>
      </c>
      <c r="BT1432" s="138" t="str">
        <f t="shared" ca="1" si="945"/>
        <v/>
      </c>
      <c r="BU1432" s="139" t="str">
        <f t="shared" ca="1" si="946"/>
        <v/>
      </c>
      <c r="BW1432" s="138" t="str">
        <f t="shared" si="947"/>
        <v/>
      </c>
      <c r="BX1432" s="104" t="str">
        <f t="shared" si="948"/>
        <v/>
      </c>
      <c r="BY1432" s="139" t="str">
        <f t="shared" si="949"/>
        <v/>
      </c>
      <c r="CA1432" s="138" t="str">
        <f t="shared" si="950"/>
        <v/>
      </c>
      <c r="CB1432" s="104" t="str">
        <f t="shared" si="951"/>
        <v/>
      </c>
      <c r="CC1432" s="139" t="str">
        <f t="shared" si="952"/>
        <v/>
      </c>
      <c r="CE1432" s="162" t="str">
        <f t="shared" si="953"/>
        <v/>
      </c>
      <c r="CF1432" s="163" t="str">
        <f t="shared" si="954"/>
        <v/>
      </c>
      <c r="CG1432" s="164" t="str">
        <f t="shared" si="955"/>
        <v/>
      </c>
      <c r="CI1432" s="162" t="str">
        <f t="shared" si="956"/>
        <v/>
      </c>
      <c r="CJ1432" s="163" t="str">
        <f t="shared" si="918"/>
        <v/>
      </c>
      <c r="CK1432" s="164" t="str">
        <f t="shared" si="919"/>
        <v/>
      </c>
      <c r="CM1432" s="169" t="str">
        <f t="shared" si="957"/>
        <v/>
      </c>
      <c r="CN1432" s="139" t="str">
        <f t="shared" si="958"/>
        <v/>
      </c>
      <c r="CP1432" s="41" t="str">
        <f>IF($CM1432="", "", COUNTIF($CM$11:$CM$3035, "&lt;"&amp;$CM1432)+1+COUNTIF($CM$11:$CM1432, $CM1432)-1)</f>
        <v/>
      </c>
    </row>
    <row r="1433" spans="1:94" x14ac:dyDescent="0.25">
      <c r="A1433" s="40"/>
      <c r="B1433" s="82" t="str">
        <f>IF($I1433="", "", IFERROR(INDEX('Job Database'!$AE$11:$AE$3035, MATCH($I1433, 'Job Database'!$X$11:$X$3035, 0)), ""))</f>
        <v/>
      </c>
      <c r="C1433" s="69" t="str">
        <f>IF($I1433="", "", IF(COUNTIF('Job Database'!$X$11:$X$3035, $I1433)=0, $AC$5, $AC$4))</f>
        <v/>
      </c>
      <c r="D1433" s="40"/>
      <c r="E1433" s="85" t="str">
        <f>IF($I1433="", "", IF(IFERROR(INDEX('Job Database'!$M$11:$M$3035, MATCH($I1433, 'Job Database'!$X$11:$X$3035, 0)), "")="", "", IFERROR(INDEX('Job Database'!$M$11:$M$3035, MATCH($I1433, 'Job Database'!$X$11:$X$3035, 0)), "")))</f>
        <v/>
      </c>
      <c r="F1433" s="40"/>
      <c r="G1433" s="88" t="str">
        <f t="shared" si="932"/>
        <v/>
      </c>
      <c r="H1433" s="40"/>
      <c r="I1433" s="24"/>
      <c r="J1433" s="34"/>
      <c r="K1433" s="106"/>
      <c r="L1433" s="79"/>
      <c r="M1433" s="34"/>
      <c r="N1433" s="79"/>
      <c r="O1433" s="31"/>
      <c r="P1433" s="53"/>
      <c r="Q1433" s="40"/>
      <c r="S1433" s="41" t="str">
        <f t="shared" si="920"/>
        <v/>
      </c>
      <c r="T1433" s="41" t="str">
        <f t="shared" si="921"/>
        <v/>
      </c>
      <c r="U1433" s="41" t="str">
        <f t="shared" si="933"/>
        <v/>
      </c>
      <c r="W1433" s="74" t="str">
        <f>IF('Job Database'!$X1433="", "", 'Job Database'!$X1433)</f>
        <v/>
      </c>
      <c r="Y1433" s="41" t="str">
        <f>IF($W1433="", "", IF(COUNTIF($I$11:$I$3035, $W1433)&gt;0, "", MAX($Y$10:$Y1432)+1))</f>
        <v/>
      </c>
      <c r="Z1433" s="41">
        <v>1423</v>
      </c>
      <c r="AA1433" s="58" t="str">
        <f t="shared" si="934"/>
        <v/>
      </c>
      <c r="AC1433" s="41" t="str">
        <f t="shared" si="922"/>
        <v/>
      </c>
      <c r="AE1433" s="41" t="str">
        <f t="shared" si="935"/>
        <v/>
      </c>
      <c r="AJ1433" s="154" t="str">
        <f t="shared" si="936"/>
        <v/>
      </c>
      <c r="AL1433" s="120" t="str">
        <f t="shared" si="937"/>
        <v/>
      </c>
      <c r="AM1433" s="104" t="str">
        <f t="shared" si="938"/>
        <v/>
      </c>
      <c r="AN1433" s="104" t="str">
        <f t="shared" si="939"/>
        <v/>
      </c>
      <c r="AO1433" s="104" t="str">
        <f t="shared" si="923"/>
        <v/>
      </c>
      <c r="AP1433" s="104" t="str">
        <f t="shared" si="924"/>
        <v/>
      </c>
      <c r="AQ1433" s="121" t="str">
        <f t="shared" si="940"/>
        <v/>
      </c>
      <c r="AS1433" s="88" t="str">
        <f t="shared" si="925"/>
        <v/>
      </c>
      <c r="AT1433" s="68" t="str">
        <f t="shared" si="941"/>
        <v/>
      </c>
      <c r="AU1433" s="68" t="str">
        <f t="shared" si="942"/>
        <v/>
      </c>
      <c r="AV1433" s="68" t="str">
        <f t="shared" si="943"/>
        <v/>
      </c>
      <c r="AW1433" s="88" t="str">
        <f t="shared" si="926"/>
        <v/>
      </c>
      <c r="AZ1433" s="88" t="str">
        <f t="shared" si="927"/>
        <v/>
      </c>
      <c r="BA1433" s="68" t="str">
        <f t="shared" si="928"/>
        <v/>
      </c>
      <c r="BB1433" s="68" t="str">
        <f t="shared" si="929"/>
        <v/>
      </c>
      <c r="BC1433" s="68" t="str">
        <f t="shared" si="930"/>
        <v/>
      </c>
      <c r="BD1433" s="69" t="str">
        <f t="shared" si="931"/>
        <v/>
      </c>
      <c r="BE1433" s="69" t="str">
        <f t="shared" si="944"/>
        <v/>
      </c>
      <c r="BT1433" s="138" t="str">
        <f t="shared" ca="1" si="945"/>
        <v/>
      </c>
      <c r="BU1433" s="139" t="str">
        <f t="shared" ca="1" si="946"/>
        <v/>
      </c>
      <c r="BW1433" s="138" t="str">
        <f t="shared" si="947"/>
        <v/>
      </c>
      <c r="BX1433" s="104" t="str">
        <f t="shared" si="948"/>
        <v/>
      </c>
      <c r="BY1433" s="139" t="str">
        <f t="shared" si="949"/>
        <v/>
      </c>
      <c r="CA1433" s="138" t="str">
        <f t="shared" si="950"/>
        <v/>
      </c>
      <c r="CB1433" s="104" t="str">
        <f t="shared" si="951"/>
        <v/>
      </c>
      <c r="CC1433" s="139" t="str">
        <f t="shared" si="952"/>
        <v/>
      </c>
      <c r="CE1433" s="162" t="str">
        <f t="shared" si="953"/>
        <v/>
      </c>
      <c r="CF1433" s="163" t="str">
        <f t="shared" si="954"/>
        <v/>
      </c>
      <c r="CG1433" s="164" t="str">
        <f t="shared" si="955"/>
        <v/>
      </c>
      <c r="CI1433" s="162" t="str">
        <f t="shared" si="956"/>
        <v/>
      </c>
      <c r="CJ1433" s="163" t="str">
        <f t="shared" si="918"/>
        <v/>
      </c>
      <c r="CK1433" s="164" t="str">
        <f t="shared" si="919"/>
        <v/>
      </c>
      <c r="CM1433" s="169" t="str">
        <f t="shared" si="957"/>
        <v/>
      </c>
      <c r="CN1433" s="139" t="str">
        <f t="shared" si="958"/>
        <v/>
      </c>
      <c r="CP1433" s="41" t="str">
        <f>IF($CM1433="", "", COUNTIF($CM$11:$CM$3035, "&lt;"&amp;$CM1433)+1+COUNTIF($CM$11:$CM1433, $CM1433)-1)</f>
        <v/>
      </c>
    </row>
    <row r="1434" spans="1:94" x14ac:dyDescent="0.25">
      <c r="A1434" s="40"/>
      <c r="B1434" s="82" t="str">
        <f>IF($I1434="", "", IFERROR(INDEX('Job Database'!$AE$11:$AE$3035, MATCH($I1434, 'Job Database'!$X$11:$X$3035, 0)), ""))</f>
        <v/>
      </c>
      <c r="C1434" s="69" t="str">
        <f>IF($I1434="", "", IF(COUNTIF('Job Database'!$X$11:$X$3035, $I1434)=0, $AC$5, $AC$4))</f>
        <v/>
      </c>
      <c r="D1434" s="40"/>
      <c r="E1434" s="85" t="str">
        <f>IF($I1434="", "", IF(IFERROR(INDEX('Job Database'!$M$11:$M$3035, MATCH($I1434, 'Job Database'!$X$11:$X$3035, 0)), "")="", "", IFERROR(INDEX('Job Database'!$M$11:$M$3035, MATCH($I1434, 'Job Database'!$X$11:$X$3035, 0)), "")))</f>
        <v/>
      </c>
      <c r="F1434" s="40"/>
      <c r="G1434" s="88" t="str">
        <f t="shared" si="932"/>
        <v/>
      </c>
      <c r="H1434" s="40"/>
      <c r="I1434" s="24"/>
      <c r="J1434" s="34"/>
      <c r="K1434" s="106"/>
      <c r="L1434" s="79"/>
      <c r="M1434" s="34"/>
      <c r="N1434" s="79"/>
      <c r="O1434" s="31"/>
      <c r="P1434" s="53"/>
      <c r="Q1434" s="40"/>
      <c r="S1434" s="41" t="str">
        <f t="shared" si="920"/>
        <v/>
      </c>
      <c r="T1434" s="41" t="str">
        <f t="shared" si="921"/>
        <v/>
      </c>
      <c r="U1434" s="41" t="str">
        <f t="shared" si="933"/>
        <v/>
      </c>
      <c r="W1434" s="74" t="str">
        <f>IF('Job Database'!$X1434="", "", 'Job Database'!$X1434)</f>
        <v/>
      </c>
      <c r="Y1434" s="41" t="str">
        <f>IF($W1434="", "", IF(COUNTIF($I$11:$I$3035, $W1434)&gt;0, "", MAX($Y$10:$Y1433)+1))</f>
        <v/>
      </c>
      <c r="Z1434" s="41">
        <v>1424</v>
      </c>
      <c r="AA1434" s="58" t="str">
        <f t="shared" si="934"/>
        <v/>
      </c>
      <c r="AC1434" s="41" t="str">
        <f t="shared" si="922"/>
        <v/>
      </c>
      <c r="AE1434" s="41" t="str">
        <f t="shared" si="935"/>
        <v/>
      </c>
      <c r="AJ1434" s="154" t="str">
        <f t="shared" si="936"/>
        <v/>
      </c>
      <c r="AL1434" s="120" t="str">
        <f t="shared" si="937"/>
        <v/>
      </c>
      <c r="AM1434" s="104" t="str">
        <f t="shared" si="938"/>
        <v/>
      </c>
      <c r="AN1434" s="104" t="str">
        <f t="shared" si="939"/>
        <v/>
      </c>
      <c r="AO1434" s="104" t="str">
        <f t="shared" si="923"/>
        <v/>
      </c>
      <c r="AP1434" s="104" t="str">
        <f t="shared" si="924"/>
        <v/>
      </c>
      <c r="AQ1434" s="121" t="str">
        <f t="shared" si="940"/>
        <v/>
      </c>
      <c r="AS1434" s="88" t="str">
        <f t="shared" si="925"/>
        <v/>
      </c>
      <c r="AT1434" s="68" t="str">
        <f t="shared" si="941"/>
        <v/>
      </c>
      <c r="AU1434" s="68" t="str">
        <f t="shared" si="942"/>
        <v/>
      </c>
      <c r="AV1434" s="68" t="str">
        <f t="shared" si="943"/>
        <v/>
      </c>
      <c r="AW1434" s="88" t="str">
        <f t="shared" si="926"/>
        <v/>
      </c>
      <c r="AZ1434" s="88" t="str">
        <f t="shared" si="927"/>
        <v/>
      </c>
      <c r="BA1434" s="68" t="str">
        <f t="shared" si="928"/>
        <v/>
      </c>
      <c r="BB1434" s="68" t="str">
        <f t="shared" si="929"/>
        <v/>
      </c>
      <c r="BC1434" s="68" t="str">
        <f t="shared" si="930"/>
        <v/>
      </c>
      <c r="BD1434" s="69" t="str">
        <f t="shared" si="931"/>
        <v/>
      </c>
      <c r="BE1434" s="69" t="str">
        <f t="shared" si="944"/>
        <v/>
      </c>
      <c r="BT1434" s="138" t="str">
        <f t="shared" ca="1" si="945"/>
        <v/>
      </c>
      <c r="BU1434" s="139" t="str">
        <f t="shared" ca="1" si="946"/>
        <v/>
      </c>
      <c r="BW1434" s="138" t="str">
        <f t="shared" si="947"/>
        <v/>
      </c>
      <c r="BX1434" s="104" t="str">
        <f t="shared" si="948"/>
        <v/>
      </c>
      <c r="BY1434" s="139" t="str">
        <f t="shared" si="949"/>
        <v/>
      </c>
      <c r="CA1434" s="138" t="str">
        <f t="shared" si="950"/>
        <v/>
      </c>
      <c r="CB1434" s="104" t="str">
        <f t="shared" si="951"/>
        <v/>
      </c>
      <c r="CC1434" s="139" t="str">
        <f t="shared" si="952"/>
        <v/>
      </c>
      <c r="CE1434" s="162" t="str">
        <f t="shared" si="953"/>
        <v/>
      </c>
      <c r="CF1434" s="163" t="str">
        <f t="shared" si="954"/>
        <v/>
      </c>
      <c r="CG1434" s="164" t="str">
        <f t="shared" si="955"/>
        <v/>
      </c>
      <c r="CI1434" s="162" t="str">
        <f t="shared" si="956"/>
        <v/>
      </c>
      <c r="CJ1434" s="163" t="str">
        <f t="shared" si="918"/>
        <v/>
      </c>
      <c r="CK1434" s="164" t="str">
        <f t="shared" si="919"/>
        <v/>
      </c>
      <c r="CM1434" s="169" t="str">
        <f t="shared" si="957"/>
        <v/>
      </c>
      <c r="CN1434" s="139" t="str">
        <f t="shared" si="958"/>
        <v/>
      </c>
      <c r="CP1434" s="41" t="str">
        <f>IF($CM1434="", "", COUNTIF($CM$11:$CM$3035, "&lt;"&amp;$CM1434)+1+COUNTIF($CM$11:$CM1434, $CM1434)-1)</f>
        <v/>
      </c>
    </row>
    <row r="1435" spans="1:94" x14ac:dyDescent="0.25">
      <c r="A1435" s="40"/>
      <c r="B1435" s="82" t="str">
        <f>IF($I1435="", "", IFERROR(INDEX('Job Database'!$AE$11:$AE$3035, MATCH($I1435, 'Job Database'!$X$11:$X$3035, 0)), ""))</f>
        <v/>
      </c>
      <c r="C1435" s="69" t="str">
        <f>IF($I1435="", "", IF(COUNTIF('Job Database'!$X$11:$X$3035, $I1435)=0, $AC$5, $AC$4))</f>
        <v/>
      </c>
      <c r="D1435" s="40"/>
      <c r="E1435" s="85" t="str">
        <f>IF($I1435="", "", IF(IFERROR(INDEX('Job Database'!$M$11:$M$3035, MATCH($I1435, 'Job Database'!$X$11:$X$3035, 0)), "")="", "", IFERROR(INDEX('Job Database'!$M$11:$M$3035, MATCH($I1435, 'Job Database'!$X$11:$X$3035, 0)), "")))</f>
        <v/>
      </c>
      <c r="F1435" s="40"/>
      <c r="G1435" s="88" t="str">
        <f t="shared" si="932"/>
        <v/>
      </c>
      <c r="H1435" s="40"/>
      <c r="I1435" s="24"/>
      <c r="J1435" s="34"/>
      <c r="K1435" s="106"/>
      <c r="L1435" s="79"/>
      <c r="M1435" s="34"/>
      <c r="N1435" s="79"/>
      <c r="O1435" s="31"/>
      <c r="P1435" s="53"/>
      <c r="Q1435" s="40"/>
      <c r="S1435" s="41" t="str">
        <f t="shared" si="920"/>
        <v/>
      </c>
      <c r="T1435" s="41" t="str">
        <f t="shared" si="921"/>
        <v/>
      </c>
      <c r="U1435" s="41" t="str">
        <f t="shared" si="933"/>
        <v/>
      </c>
      <c r="W1435" s="74" t="str">
        <f>IF('Job Database'!$X1435="", "", 'Job Database'!$X1435)</f>
        <v/>
      </c>
      <c r="Y1435" s="41" t="str">
        <f>IF($W1435="", "", IF(COUNTIF($I$11:$I$3035, $W1435)&gt;0, "", MAX($Y$10:$Y1434)+1))</f>
        <v/>
      </c>
      <c r="Z1435" s="41">
        <v>1425</v>
      </c>
      <c r="AA1435" s="58" t="str">
        <f t="shared" si="934"/>
        <v/>
      </c>
      <c r="AC1435" s="41" t="str">
        <f t="shared" si="922"/>
        <v/>
      </c>
      <c r="AE1435" s="41" t="str">
        <f t="shared" si="935"/>
        <v/>
      </c>
      <c r="AJ1435" s="154" t="str">
        <f t="shared" si="936"/>
        <v/>
      </c>
      <c r="AL1435" s="120" t="str">
        <f t="shared" si="937"/>
        <v/>
      </c>
      <c r="AM1435" s="104" t="str">
        <f t="shared" si="938"/>
        <v/>
      </c>
      <c r="AN1435" s="104" t="str">
        <f t="shared" si="939"/>
        <v/>
      </c>
      <c r="AO1435" s="104" t="str">
        <f t="shared" si="923"/>
        <v/>
      </c>
      <c r="AP1435" s="104" t="str">
        <f t="shared" si="924"/>
        <v/>
      </c>
      <c r="AQ1435" s="121" t="str">
        <f t="shared" si="940"/>
        <v/>
      </c>
      <c r="AS1435" s="88" t="str">
        <f t="shared" si="925"/>
        <v/>
      </c>
      <c r="AT1435" s="68" t="str">
        <f t="shared" si="941"/>
        <v/>
      </c>
      <c r="AU1435" s="68" t="str">
        <f t="shared" si="942"/>
        <v/>
      </c>
      <c r="AV1435" s="68" t="str">
        <f t="shared" si="943"/>
        <v/>
      </c>
      <c r="AW1435" s="88" t="str">
        <f t="shared" si="926"/>
        <v/>
      </c>
      <c r="AZ1435" s="88" t="str">
        <f t="shared" si="927"/>
        <v/>
      </c>
      <c r="BA1435" s="68" t="str">
        <f t="shared" si="928"/>
        <v/>
      </c>
      <c r="BB1435" s="68" t="str">
        <f t="shared" si="929"/>
        <v/>
      </c>
      <c r="BC1435" s="68" t="str">
        <f t="shared" si="930"/>
        <v/>
      </c>
      <c r="BD1435" s="69" t="str">
        <f t="shared" si="931"/>
        <v/>
      </c>
      <c r="BE1435" s="69" t="str">
        <f t="shared" si="944"/>
        <v/>
      </c>
      <c r="BT1435" s="138" t="str">
        <f t="shared" ca="1" si="945"/>
        <v/>
      </c>
      <c r="BU1435" s="139" t="str">
        <f t="shared" ca="1" si="946"/>
        <v/>
      </c>
      <c r="BW1435" s="138" t="str">
        <f t="shared" si="947"/>
        <v/>
      </c>
      <c r="BX1435" s="104" t="str">
        <f t="shared" si="948"/>
        <v/>
      </c>
      <c r="BY1435" s="139" t="str">
        <f t="shared" si="949"/>
        <v/>
      </c>
      <c r="CA1435" s="138" t="str">
        <f t="shared" si="950"/>
        <v/>
      </c>
      <c r="CB1435" s="104" t="str">
        <f t="shared" si="951"/>
        <v/>
      </c>
      <c r="CC1435" s="139" t="str">
        <f t="shared" si="952"/>
        <v/>
      </c>
      <c r="CE1435" s="162" t="str">
        <f t="shared" si="953"/>
        <v/>
      </c>
      <c r="CF1435" s="163" t="str">
        <f t="shared" si="954"/>
        <v/>
      </c>
      <c r="CG1435" s="164" t="str">
        <f t="shared" si="955"/>
        <v/>
      </c>
      <c r="CI1435" s="162" t="str">
        <f t="shared" si="956"/>
        <v/>
      </c>
      <c r="CJ1435" s="163" t="str">
        <f t="shared" ref="CJ1435:CJ1498" si="959">IF(CB1435="", "", M1435)</f>
        <v/>
      </c>
      <c r="CK1435" s="164" t="str">
        <f t="shared" ref="CK1435:CK1498" si="960">IF(CC1435="", "", N1435)</f>
        <v/>
      </c>
      <c r="CM1435" s="169" t="str">
        <f t="shared" si="957"/>
        <v/>
      </c>
      <c r="CN1435" s="139" t="str">
        <f t="shared" si="958"/>
        <v/>
      </c>
      <c r="CP1435" s="41" t="str">
        <f>IF($CM1435="", "", COUNTIF($CM$11:$CM$3035, "&lt;"&amp;$CM1435)+1+COUNTIF($CM$11:$CM1435, $CM1435)-1)</f>
        <v/>
      </c>
    </row>
    <row r="1436" spans="1:94" x14ac:dyDescent="0.25">
      <c r="A1436" s="40"/>
      <c r="B1436" s="82" t="str">
        <f>IF($I1436="", "", IFERROR(INDEX('Job Database'!$AE$11:$AE$3035, MATCH($I1436, 'Job Database'!$X$11:$X$3035, 0)), ""))</f>
        <v/>
      </c>
      <c r="C1436" s="69" t="str">
        <f>IF($I1436="", "", IF(COUNTIF('Job Database'!$X$11:$X$3035, $I1436)=0, $AC$5, $AC$4))</f>
        <v/>
      </c>
      <c r="D1436" s="40"/>
      <c r="E1436" s="85" t="str">
        <f>IF($I1436="", "", IF(IFERROR(INDEX('Job Database'!$M$11:$M$3035, MATCH($I1436, 'Job Database'!$X$11:$X$3035, 0)), "")="", "", IFERROR(INDEX('Job Database'!$M$11:$M$3035, MATCH($I1436, 'Job Database'!$X$11:$X$3035, 0)), "")))</f>
        <v/>
      </c>
      <c r="F1436" s="40"/>
      <c r="G1436" s="88" t="str">
        <f t="shared" si="932"/>
        <v/>
      </c>
      <c r="H1436" s="40"/>
      <c r="I1436" s="24"/>
      <c r="J1436" s="34"/>
      <c r="K1436" s="106"/>
      <c r="L1436" s="79"/>
      <c r="M1436" s="34"/>
      <c r="N1436" s="79"/>
      <c r="O1436" s="31"/>
      <c r="P1436" s="53"/>
      <c r="Q1436" s="40"/>
      <c r="S1436" s="41" t="str">
        <f t="shared" si="920"/>
        <v/>
      </c>
      <c r="T1436" s="41" t="str">
        <f t="shared" si="921"/>
        <v/>
      </c>
      <c r="U1436" s="41" t="str">
        <f t="shared" si="933"/>
        <v/>
      </c>
      <c r="W1436" s="74" t="str">
        <f>IF('Job Database'!$X1436="", "", 'Job Database'!$X1436)</f>
        <v/>
      </c>
      <c r="Y1436" s="41" t="str">
        <f>IF($W1436="", "", IF(COUNTIF($I$11:$I$3035, $W1436)&gt;0, "", MAX($Y$10:$Y1435)+1))</f>
        <v/>
      </c>
      <c r="Z1436" s="41">
        <v>1426</v>
      </c>
      <c r="AA1436" s="58" t="str">
        <f t="shared" si="934"/>
        <v/>
      </c>
      <c r="AC1436" s="41" t="str">
        <f t="shared" si="922"/>
        <v/>
      </c>
      <c r="AE1436" s="41" t="str">
        <f t="shared" si="935"/>
        <v/>
      </c>
      <c r="AJ1436" s="154" t="str">
        <f t="shared" si="936"/>
        <v/>
      </c>
      <c r="AL1436" s="120" t="str">
        <f t="shared" si="937"/>
        <v/>
      </c>
      <c r="AM1436" s="104" t="str">
        <f t="shared" si="938"/>
        <v/>
      </c>
      <c r="AN1436" s="104" t="str">
        <f t="shared" si="939"/>
        <v/>
      </c>
      <c r="AO1436" s="104" t="str">
        <f t="shared" si="923"/>
        <v/>
      </c>
      <c r="AP1436" s="104" t="str">
        <f t="shared" si="924"/>
        <v/>
      </c>
      <c r="AQ1436" s="121" t="str">
        <f t="shared" si="940"/>
        <v/>
      </c>
      <c r="AS1436" s="88" t="str">
        <f t="shared" si="925"/>
        <v/>
      </c>
      <c r="AT1436" s="68" t="str">
        <f t="shared" si="941"/>
        <v/>
      </c>
      <c r="AU1436" s="68" t="str">
        <f t="shared" si="942"/>
        <v/>
      </c>
      <c r="AV1436" s="68" t="str">
        <f t="shared" si="943"/>
        <v/>
      </c>
      <c r="AW1436" s="88" t="str">
        <f t="shared" si="926"/>
        <v/>
      </c>
      <c r="AZ1436" s="88" t="str">
        <f t="shared" si="927"/>
        <v/>
      </c>
      <c r="BA1436" s="68" t="str">
        <f t="shared" si="928"/>
        <v/>
      </c>
      <c r="BB1436" s="68" t="str">
        <f t="shared" si="929"/>
        <v/>
      </c>
      <c r="BC1436" s="68" t="str">
        <f t="shared" si="930"/>
        <v/>
      </c>
      <c r="BD1436" s="69" t="str">
        <f t="shared" si="931"/>
        <v/>
      </c>
      <c r="BE1436" s="69" t="str">
        <f t="shared" si="944"/>
        <v/>
      </c>
      <c r="BT1436" s="138" t="str">
        <f t="shared" ca="1" si="945"/>
        <v/>
      </c>
      <c r="BU1436" s="139" t="str">
        <f t="shared" ca="1" si="946"/>
        <v/>
      </c>
      <c r="BW1436" s="138" t="str">
        <f t="shared" si="947"/>
        <v/>
      </c>
      <c r="BX1436" s="104" t="str">
        <f t="shared" si="948"/>
        <v/>
      </c>
      <c r="BY1436" s="139" t="str">
        <f t="shared" si="949"/>
        <v/>
      </c>
      <c r="CA1436" s="138" t="str">
        <f t="shared" si="950"/>
        <v/>
      </c>
      <c r="CB1436" s="104" t="str">
        <f t="shared" si="951"/>
        <v/>
      </c>
      <c r="CC1436" s="139" t="str">
        <f t="shared" si="952"/>
        <v/>
      </c>
      <c r="CE1436" s="162" t="str">
        <f t="shared" si="953"/>
        <v/>
      </c>
      <c r="CF1436" s="163" t="str">
        <f t="shared" si="954"/>
        <v/>
      </c>
      <c r="CG1436" s="164" t="str">
        <f t="shared" si="955"/>
        <v/>
      </c>
      <c r="CI1436" s="162" t="str">
        <f t="shared" si="956"/>
        <v/>
      </c>
      <c r="CJ1436" s="163" t="str">
        <f t="shared" si="959"/>
        <v/>
      </c>
      <c r="CK1436" s="164" t="str">
        <f t="shared" si="960"/>
        <v/>
      </c>
      <c r="CM1436" s="169" t="str">
        <f t="shared" si="957"/>
        <v/>
      </c>
      <c r="CN1436" s="139" t="str">
        <f t="shared" si="958"/>
        <v/>
      </c>
      <c r="CP1436" s="41" t="str">
        <f>IF($CM1436="", "", COUNTIF($CM$11:$CM$3035, "&lt;"&amp;$CM1436)+1+COUNTIF($CM$11:$CM1436, $CM1436)-1)</f>
        <v/>
      </c>
    </row>
    <row r="1437" spans="1:94" x14ac:dyDescent="0.25">
      <c r="A1437" s="40"/>
      <c r="B1437" s="82" t="str">
        <f>IF($I1437="", "", IFERROR(INDEX('Job Database'!$AE$11:$AE$3035, MATCH($I1437, 'Job Database'!$X$11:$X$3035, 0)), ""))</f>
        <v/>
      </c>
      <c r="C1437" s="69" t="str">
        <f>IF($I1437="", "", IF(COUNTIF('Job Database'!$X$11:$X$3035, $I1437)=0, $AC$5, $AC$4))</f>
        <v/>
      </c>
      <c r="D1437" s="40"/>
      <c r="E1437" s="85" t="str">
        <f>IF($I1437="", "", IF(IFERROR(INDEX('Job Database'!$M$11:$M$3035, MATCH($I1437, 'Job Database'!$X$11:$X$3035, 0)), "")="", "", IFERROR(INDEX('Job Database'!$M$11:$M$3035, MATCH($I1437, 'Job Database'!$X$11:$X$3035, 0)), "")))</f>
        <v/>
      </c>
      <c r="F1437" s="40"/>
      <c r="G1437" s="88" t="str">
        <f t="shared" si="932"/>
        <v/>
      </c>
      <c r="H1437" s="40"/>
      <c r="I1437" s="24"/>
      <c r="J1437" s="34"/>
      <c r="K1437" s="106"/>
      <c r="L1437" s="79"/>
      <c r="M1437" s="34"/>
      <c r="N1437" s="79"/>
      <c r="O1437" s="31"/>
      <c r="P1437" s="53"/>
      <c r="Q1437" s="40"/>
      <c r="S1437" s="41" t="str">
        <f t="shared" si="920"/>
        <v/>
      </c>
      <c r="T1437" s="41" t="str">
        <f t="shared" si="921"/>
        <v/>
      </c>
      <c r="U1437" s="41" t="str">
        <f t="shared" si="933"/>
        <v/>
      </c>
      <c r="W1437" s="74" t="str">
        <f>IF('Job Database'!$X1437="", "", 'Job Database'!$X1437)</f>
        <v/>
      </c>
      <c r="Y1437" s="41" t="str">
        <f>IF($W1437="", "", IF(COUNTIF($I$11:$I$3035, $W1437)&gt;0, "", MAX($Y$10:$Y1436)+1))</f>
        <v/>
      </c>
      <c r="Z1437" s="41">
        <v>1427</v>
      </c>
      <c r="AA1437" s="58" t="str">
        <f t="shared" si="934"/>
        <v/>
      </c>
      <c r="AC1437" s="41" t="str">
        <f t="shared" si="922"/>
        <v/>
      </c>
      <c r="AE1437" s="41" t="str">
        <f t="shared" si="935"/>
        <v/>
      </c>
      <c r="AJ1437" s="154" t="str">
        <f t="shared" si="936"/>
        <v/>
      </c>
      <c r="AL1437" s="120" t="str">
        <f t="shared" si="937"/>
        <v/>
      </c>
      <c r="AM1437" s="104" t="str">
        <f t="shared" si="938"/>
        <v/>
      </c>
      <c r="AN1437" s="104" t="str">
        <f t="shared" si="939"/>
        <v/>
      </c>
      <c r="AO1437" s="104" t="str">
        <f t="shared" si="923"/>
        <v/>
      </c>
      <c r="AP1437" s="104" t="str">
        <f t="shared" si="924"/>
        <v/>
      </c>
      <c r="AQ1437" s="121" t="str">
        <f t="shared" si="940"/>
        <v/>
      </c>
      <c r="AS1437" s="88" t="str">
        <f t="shared" si="925"/>
        <v/>
      </c>
      <c r="AT1437" s="68" t="str">
        <f t="shared" si="941"/>
        <v/>
      </c>
      <c r="AU1437" s="68" t="str">
        <f t="shared" si="942"/>
        <v/>
      </c>
      <c r="AV1437" s="68" t="str">
        <f t="shared" si="943"/>
        <v/>
      </c>
      <c r="AW1437" s="88" t="str">
        <f t="shared" si="926"/>
        <v/>
      </c>
      <c r="AZ1437" s="88" t="str">
        <f t="shared" si="927"/>
        <v/>
      </c>
      <c r="BA1437" s="68" t="str">
        <f t="shared" si="928"/>
        <v/>
      </c>
      <c r="BB1437" s="68" t="str">
        <f t="shared" si="929"/>
        <v/>
      </c>
      <c r="BC1437" s="68" t="str">
        <f t="shared" si="930"/>
        <v/>
      </c>
      <c r="BD1437" s="69" t="str">
        <f t="shared" si="931"/>
        <v/>
      </c>
      <c r="BE1437" s="69" t="str">
        <f t="shared" si="944"/>
        <v/>
      </c>
      <c r="BT1437" s="138" t="str">
        <f t="shared" ca="1" si="945"/>
        <v/>
      </c>
      <c r="BU1437" s="139" t="str">
        <f t="shared" ca="1" si="946"/>
        <v/>
      </c>
      <c r="BW1437" s="138" t="str">
        <f t="shared" si="947"/>
        <v/>
      </c>
      <c r="BX1437" s="104" t="str">
        <f t="shared" si="948"/>
        <v/>
      </c>
      <c r="BY1437" s="139" t="str">
        <f t="shared" si="949"/>
        <v/>
      </c>
      <c r="CA1437" s="138" t="str">
        <f t="shared" si="950"/>
        <v/>
      </c>
      <c r="CB1437" s="104" t="str">
        <f t="shared" si="951"/>
        <v/>
      </c>
      <c r="CC1437" s="139" t="str">
        <f t="shared" si="952"/>
        <v/>
      </c>
      <c r="CE1437" s="162" t="str">
        <f t="shared" si="953"/>
        <v/>
      </c>
      <c r="CF1437" s="163" t="str">
        <f t="shared" si="954"/>
        <v/>
      </c>
      <c r="CG1437" s="164" t="str">
        <f t="shared" si="955"/>
        <v/>
      </c>
      <c r="CI1437" s="162" t="str">
        <f t="shared" si="956"/>
        <v/>
      </c>
      <c r="CJ1437" s="163" t="str">
        <f t="shared" si="959"/>
        <v/>
      </c>
      <c r="CK1437" s="164" t="str">
        <f t="shared" si="960"/>
        <v/>
      </c>
      <c r="CM1437" s="169" t="str">
        <f t="shared" si="957"/>
        <v/>
      </c>
      <c r="CN1437" s="139" t="str">
        <f t="shared" si="958"/>
        <v/>
      </c>
      <c r="CP1437" s="41" t="str">
        <f>IF($CM1437="", "", COUNTIF($CM$11:$CM$3035, "&lt;"&amp;$CM1437)+1+COUNTIF($CM$11:$CM1437, $CM1437)-1)</f>
        <v/>
      </c>
    </row>
    <row r="1438" spans="1:94" x14ac:dyDescent="0.25">
      <c r="A1438" s="40"/>
      <c r="B1438" s="82" t="str">
        <f>IF($I1438="", "", IFERROR(INDEX('Job Database'!$AE$11:$AE$3035, MATCH($I1438, 'Job Database'!$X$11:$X$3035, 0)), ""))</f>
        <v/>
      </c>
      <c r="C1438" s="69" t="str">
        <f>IF($I1438="", "", IF(COUNTIF('Job Database'!$X$11:$X$3035, $I1438)=0, $AC$5, $AC$4))</f>
        <v/>
      </c>
      <c r="D1438" s="40"/>
      <c r="E1438" s="85" t="str">
        <f>IF($I1438="", "", IF(IFERROR(INDEX('Job Database'!$M$11:$M$3035, MATCH($I1438, 'Job Database'!$X$11:$X$3035, 0)), "")="", "", IFERROR(INDEX('Job Database'!$M$11:$M$3035, MATCH($I1438, 'Job Database'!$X$11:$X$3035, 0)), "")))</f>
        <v/>
      </c>
      <c r="F1438" s="40"/>
      <c r="G1438" s="88" t="str">
        <f t="shared" si="932"/>
        <v/>
      </c>
      <c r="H1438" s="40"/>
      <c r="I1438" s="24"/>
      <c r="J1438" s="34"/>
      <c r="K1438" s="106"/>
      <c r="L1438" s="79"/>
      <c r="M1438" s="34"/>
      <c r="N1438" s="79"/>
      <c r="O1438" s="31"/>
      <c r="P1438" s="53"/>
      <c r="Q1438" s="40"/>
      <c r="S1438" s="41" t="str">
        <f t="shared" si="920"/>
        <v/>
      </c>
      <c r="T1438" s="41" t="str">
        <f t="shared" si="921"/>
        <v/>
      </c>
      <c r="U1438" s="41" t="str">
        <f t="shared" si="933"/>
        <v/>
      </c>
      <c r="W1438" s="74" t="str">
        <f>IF('Job Database'!$X1438="", "", 'Job Database'!$X1438)</f>
        <v/>
      </c>
      <c r="Y1438" s="41" t="str">
        <f>IF($W1438="", "", IF(COUNTIF($I$11:$I$3035, $W1438)&gt;0, "", MAX($Y$10:$Y1437)+1))</f>
        <v/>
      </c>
      <c r="Z1438" s="41">
        <v>1428</v>
      </c>
      <c r="AA1438" s="58" t="str">
        <f t="shared" si="934"/>
        <v/>
      </c>
      <c r="AC1438" s="41" t="str">
        <f t="shared" si="922"/>
        <v/>
      </c>
      <c r="AE1438" s="41" t="str">
        <f t="shared" si="935"/>
        <v/>
      </c>
      <c r="AJ1438" s="154" t="str">
        <f t="shared" si="936"/>
        <v/>
      </c>
      <c r="AL1438" s="120" t="str">
        <f t="shared" si="937"/>
        <v/>
      </c>
      <c r="AM1438" s="104" t="str">
        <f t="shared" si="938"/>
        <v/>
      </c>
      <c r="AN1438" s="104" t="str">
        <f t="shared" si="939"/>
        <v/>
      </c>
      <c r="AO1438" s="104" t="str">
        <f t="shared" si="923"/>
        <v/>
      </c>
      <c r="AP1438" s="104" t="str">
        <f t="shared" si="924"/>
        <v/>
      </c>
      <c r="AQ1438" s="121" t="str">
        <f t="shared" si="940"/>
        <v/>
      </c>
      <c r="AS1438" s="88" t="str">
        <f t="shared" si="925"/>
        <v/>
      </c>
      <c r="AT1438" s="68" t="str">
        <f t="shared" si="941"/>
        <v/>
      </c>
      <c r="AU1438" s="68" t="str">
        <f t="shared" si="942"/>
        <v/>
      </c>
      <c r="AV1438" s="68" t="str">
        <f t="shared" si="943"/>
        <v/>
      </c>
      <c r="AW1438" s="88" t="str">
        <f t="shared" si="926"/>
        <v/>
      </c>
      <c r="AZ1438" s="88" t="str">
        <f t="shared" si="927"/>
        <v/>
      </c>
      <c r="BA1438" s="68" t="str">
        <f t="shared" si="928"/>
        <v/>
      </c>
      <c r="BB1438" s="68" t="str">
        <f t="shared" si="929"/>
        <v/>
      </c>
      <c r="BC1438" s="68" t="str">
        <f t="shared" si="930"/>
        <v/>
      </c>
      <c r="BD1438" s="69" t="str">
        <f t="shared" si="931"/>
        <v/>
      </c>
      <c r="BE1438" s="69" t="str">
        <f t="shared" si="944"/>
        <v/>
      </c>
      <c r="BT1438" s="138" t="str">
        <f t="shared" ca="1" si="945"/>
        <v/>
      </c>
      <c r="BU1438" s="139" t="str">
        <f t="shared" ca="1" si="946"/>
        <v/>
      </c>
      <c r="BW1438" s="138" t="str">
        <f t="shared" si="947"/>
        <v/>
      </c>
      <c r="BX1438" s="104" t="str">
        <f t="shared" si="948"/>
        <v/>
      </c>
      <c r="BY1438" s="139" t="str">
        <f t="shared" si="949"/>
        <v/>
      </c>
      <c r="CA1438" s="138" t="str">
        <f t="shared" si="950"/>
        <v/>
      </c>
      <c r="CB1438" s="104" t="str">
        <f t="shared" si="951"/>
        <v/>
      </c>
      <c r="CC1438" s="139" t="str">
        <f t="shared" si="952"/>
        <v/>
      </c>
      <c r="CE1438" s="162" t="str">
        <f t="shared" si="953"/>
        <v/>
      </c>
      <c r="CF1438" s="163" t="str">
        <f t="shared" si="954"/>
        <v/>
      </c>
      <c r="CG1438" s="164" t="str">
        <f t="shared" si="955"/>
        <v/>
      </c>
      <c r="CI1438" s="162" t="str">
        <f t="shared" si="956"/>
        <v/>
      </c>
      <c r="CJ1438" s="163" t="str">
        <f t="shared" si="959"/>
        <v/>
      </c>
      <c r="CK1438" s="164" t="str">
        <f t="shared" si="960"/>
        <v/>
      </c>
      <c r="CM1438" s="169" t="str">
        <f t="shared" si="957"/>
        <v/>
      </c>
      <c r="CN1438" s="139" t="str">
        <f t="shared" si="958"/>
        <v/>
      </c>
      <c r="CP1438" s="41" t="str">
        <f>IF($CM1438="", "", COUNTIF($CM$11:$CM$3035, "&lt;"&amp;$CM1438)+1+COUNTIF($CM$11:$CM1438, $CM1438)-1)</f>
        <v/>
      </c>
    </row>
    <row r="1439" spans="1:94" x14ac:dyDescent="0.25">
      <c r="A1439" s="40"/>
      <c r="B1439" s="82" t="str">
        <f>IF($I1439="", "", IFERROR(INDEX('Job Database'!$AE$11:$AE$3035, MATCH($I1439, 'Job Database'!$X$11:$X$3035, 0)), ""))</f>
        <v/>
      </c>
      <c r="C1439" s="69" t="str">
        <f>IF($I1439="", "", IF(COUNTIF('Job Database'!$X$11:$X$3035, $I1439)=0, $AC$5, $AC$4))</f>
        <v/>
      </c>
      <c r="D1439" s="40"/>
      <c r="E1439" s="85" t="str">
        <f>IF($I1439="", "", IF(IFERROR(INDEX('Job Database'!$M$11:$M$3035, MATCH($I1439, 'Job Database'!$X$11:$X$3035, 0)), "")="", "", IFERROR(INDEX('Job Database'!$M$11:$M$3035, MATCH($I1439, 'Job Database'!$X$11:$X$3035, 0)), "")))</f>
        <v/>
      </c>
      <c r="F1439" s="40"/>
      <c r="G1439" s="88" t="str">
        <f t="shared" si="932"/>
        <v/>
      </c>
      <c r="H1439" s="40"/>
      <c r="I1439" s="24"/>
      <c r="J1439" s="34"/>
      <c r="K1439" s="106"/>
      <c r="L1439" s="79"/>
      <c r="M1439" s="34"/>
      <c r="N1439" s="79"/>
      <c r="O1439" s="31"/>
      <c r="P1439" s="53"/>
      <c r="Q1439" s="40"/>
      <c r="S1439" s="41" t="str">
        <f t="shared" si="920"/>
        <v/>
      </c>
      <c r="T1439" s="41" t="str">
        <f t="shared" si="921"/>
        <v/>
      </c>
      <c r="U1439" s="41" t="str">
        <f t="shared" si="933"/>
        <v/>
      </c>
      <c r="W1439" s="74" t="str">
        <f>IF('Job Database'!$X1439="", "", 'Job Database'!$X1439)</f>
        <v/>
      </c>
      <c r="Y1439" s="41" t="str">
        <f>IF($W1439="", "", IF(COUNTIF($I$11:$I$3035, $W1439)&gt;0, "", MAX($Y$10:$Y1438)+1))</f>
        <v/>
      </c>
      <c r="Z1439" s="41">
        <v>1429</v>
      </c>
      <c r="AA1439" s="58" t="str">
        <f t="shared" si="934"/>
        <v/>
      </c>
      <c r="AC1439" s="41" t="str">
        <f t="shared" si="922"/>
        <v/>
      </c>
      <c r="AE1439" s="41" t="str">
        <f t="shared" si="935"/>
        <v/>
      </c>
      <c r="AJ1439" s="154" t="str">
        <f t="shared" si="936"/>
        <v/>
      </c>
      <c r="AL1439" s="120" t="str">
        <f t="shared" si="937"/>
        <v/>
      </c>
      <c r="AM1439" s="104" t="str">
        <f t="shared" si="938"/>
        <v/>
      </c>
      <c r="AN1439" s="104" t="str">
        <f t="shared" si="939"/>
        <v/>
      </c>
      <c r="AO1439" s="104" t="str">
        <f t="shared" si="923"/>
        <v/>
      </c>
      <c r="AP1439" s="104" t="str">
        <f t="shared" si="924"/>
        <v/>
      </c>
      <c r="AQ1439" s="121" t="str">
        <f t="shared" si="940"/>
        <v/>
      </c>
      <c r="AS1439" s="88" t="str">
        <f t="shared" si="925"/>
        <v/>
      </c>
      <c r="AT1439" s="68" t="str">
        <f t="shared" si="941"/>
        <v/>
      </c>
      <c r="AU1439" s="68" t="str">
        <f t="shared" si="942"/>
        <v/>
      </c>
      <c r="AV1439" s="68" t="str">
        <f t="shared" si="943"/>
        <v/>
      </c>
      <c r="AW1439" s="88" t="str">
        <f t="shared" si="926"/>
        <v/>
      </c>
      <c r="AZ1439" s="88" t="str">
        <f t="shared" si="927"/>
        <v/>
      </c>
      <c r="BA1439" s="68" t="str">
        <f t="shared" si="928"/>
        <v/>
      </c>
      <c r="BB1439" s="68" t="str">
        <f t="shared" si="929"/>
        <v/>
      </c>
      <c r="BC1439" s="68" t="str">
        <f t="shared" si="930"/>
        <v/>
      </c>
      <c r="BD1439" s="69" t="str">
        <f t="shared" si="931"/>
        <v/>
      </c>
      <c r="BE1439" s="69" t="str">
        <f t="shared" si="944"/>
        <v/>
      </c>
      <c r="BT1439" s="138" t="str">
        <f t="shared" ca="1" si="945"/>
        <v/>
      </c>
      <c r="BU1439" s="139" t="str">
        <f t="shared" ca="1" si="946"/>
        <v/>
      </c>
      <c r="BW1439" s="138" t="str">
        <f t="shared" si="947"/>
        <v/>
      </c>
      <c r="BX1439" s="104" t="str">
        <f t="shared" si="948"/>
        <v/>
      </c>
      <c r="BY1439" s="139" t="str">
        <f t="shared" si="949"/>
        <v/>
      </c>
      <c r="CA1439" s="138" t="str">
        <f t="shared" si="950"/>
        <v/>
      </c>
      <c r="CB1439" s="104" t="str">
        <f t="shared" si="951"/>
        <v/>
      </c>
      <c r="CC1439" s="139" t="str">
        <f t="shared" si="952"/>
        <v/>
      </c>
      <c r="CE1439" s="162" t="str">
        <f t="shared" si="953"/>
        <v/>
      </c>
      <c r="CF1439" s="163" t="str">
        <f t="shared" si="954"/>
        <v/>
      </c>
      <c r="CG1439" s="164" t="str">
        <f t="shared" si="955"/>
        <v/>
      </c>
      <c r="CI1439" s="162" t="str">
        <f t="shared" si="956"/>
        <v/>
      </c>
      <c r="CJ1439" s="163" t="str">
        <f t="shared" si="959"/>
        <v/>
      </c>
      <c r="CK1439" s="164" t="str">
        <f t="shared" si="960"/>
        <v/>
      </c>
      <c r="CM1439" s="169" t="str">
        <f t="shared" si="957"/>
        <v/>
      </c>
      <c r="CN1439" s="139" t="str">
        <f t="shared" si="958"/>
        <v/>
      </c>
      <c r="CP1439" s="41" t="str">
        <f>IF($CM1439="", "", COUNTIF($CM$11:$CM$3035, "&lt;"&amp;$CM1439)+1+COUNTIF($CM$11:$CM1439, $CM1439)-1)</f>
        <v/>
      </c>
    </row>
    <row r="1440" spans="1:94" x14ac:dyDescent="0.25">
      <c r="A1440" s="40"/>
      <c r="B1440" s="82" t="str">
        <f>IF($I1440="", "", IFERROR(INDEX('Job Database'!$AE$11:$AE$3035, MATCH($I1440, 'Job Database'!$X$11:$X$3035, 0)), ""))</f>
        <v/>
      </c>
      <c r="C1440" s="69" t="str">
        <f>IF($I1440="", "", IF(COUNTIF('Job Database'!$X$11:$X$3035, $I1440)=0, $AC$5, $AC$4))</f>
        <v/>
      </c>
      <c r="D1440" s="40"/>
      <c r="E1440" s="85" t="str">
        <f>IF($I1440="", "", IF(IFERROR(INDEX('Job Database'!$M$11:$M$3035, MATCH($I1440, 'Job Database'!$X$11:$X$3035, 0)), "")="", "", IFERROR(INDEX('Job Database'!$M$11:$M$3035, MATCH($I1440, 'Job Database'!$X$11:$X$3035, 0)), "")))</f>
        <v/>
      </c>
      <c r="F1440" s="40"/>
      <c r="G1440" s="88" t="str">
        <f t="shared" si="932"/>
        <v/>
      </c>
      <c r="H1440" s="40"/>
      <c r="I1440" s="24"/>
      <c r="J1440" s="34"/>
      <c r="K1440" s="106"/>
      <c r="L1440" s="79"/>
      <c r="M1440" s="34"/>
      <c r="N1440" s="79"/>
      <c r="O1440" s="31"/>
      <c r="P1440" s="53"/>
      <c r="Q1440" s="40"/>
      <c r="S1440" s="41" t="str">
        <f t="shared" si="920"/>
        <v/>
      </c>
      <c r="T1440" s="41" t="str">
        <f t="shared" si="921"/>
        <v/>
      </c>
      <c r="U1440" s="41" t="str">
        <f t="shared" si="933"/>
        <v/>
      </c>
      <c r="W1440" s="74" t="str">
        <f>IF('Job Database'!$X1440="", "", 'Job Database'!$X1440)</f>
        <v/>
      </c>
      <c r="Y1440" s="41" t="str">
        <f>IF($W1440="", "", IF(COUNTIF($I$11:$I$3035, $W1440)&gt;0, "", MAX($Y$10:$Y1439)+1))</f>
        <v/>
      </c>
      <c r="Z1440" s="41">
        <v>1430</v>
      </c>
      <c r="AA1440" s="58" t="str">
        <f t="shared" si="934"/>
        <v/>
      </c>
      <c r="AC1440" s="41" t="str">
        <f t="shared" si="922"/>
        <v/>
      </c>
      <c r="AE1440" s="41" t="str">
        <f t="shared" si="935"/>
        <v/>
      </c>
      <c r="AJ1440" s="154" t="str">
        <f t="shared" si="936"/>
        <v/>
      </c>
      <c r="AL1440" s="120" t="str">
        <f t="shared" si="937"/>
        <v/>
      </c>
      <c r="AM1440" s="104" t="str">
        <f t="shared" si="938"/>
        <v/>
      </c>
      <c r="AN1440" s="104" t="str">
        <f t="shared" si="939"/>
        <v/>
      </c>
      <c r="AO1440" s="104" t="str">
        <f t="shared" si="923"/>
        <v/>
      </c>
      <c r="AP1440" s="104" t="str">
        <f t="shared" si="924"/>
        <v/>
      </c>
      <c r="AQ1440" s="121" t="str">
        <f t="shared" si="940"/>
        <v/>
      </c>
      <c r="AS1440" s="88" t="str">
        <f t="shared" si="925"/>
        <v/>
      </c>
      <c r="AT1440" s="68" t="str">
        <f t="shared" si="941"/>
        <v/>
      </c>
      <c r="AU1440" s="68" t="str">
        <f t="shared" si="942"/>
        <v/>
      </c>
      <c r="AV1440" s="68" t="str">
        <f t="shared" si="943"/>
        <v/>
      </c>
      <c r="AW1440" s="88" t="str">
        <f t="shared" si="926"/>
        <v/>
      </c>
      <c r="AZ1440" s="88" t="str">
        <f t="shared" si="927"/>
        <v/>
      </c>
      <c r="BA1440" s="68" t="str">
        <f t="shared" si="928"/>
        <v/>
      </c>
      <c r="BB1440" s="68" t="str">
        <f t="shared" si="929"/>
        <v/>
      </c>
      <c r="BC1440" s="68" t="str">
        <f t="shared" si="930"/>
        <v/>
      </c>
      <c r="BD1440" s="69" t="str">
        <f t="shared" si="931"/>
        <v/>
      </c>
      <c r="BE1440" s="69" t="str">
        <f t="shared" si="944"/>
        <v/>
      </c>
      <c r="BT1440" s="138" t="str">
        <f t="shared" ca="1" si="945"/>
        <v/>
      </c>
      <c r="BU1440" s="139" t="str">
        <f t="shared" ca="1" si="946"/>
        <v/>
      </c>
      <c r="BW1440" s="138" t="str">
        <f t="shared" si="947"/>
        <v/>
      </c>
      <c r="BX1440" s="104" t="str">
        <f t="shared" si="948"/>
        <v/>
      </c>
      <c r="BY1440" s="139" t="str">
        <f t="shared" si="949"/>
        <v/>
      </c>
      <c r="CA1440" s="138" t="str">
        <f t="shared" si="950"/>
        <v/>
      </c>
      <c r="CB1440" s="104" t="str">
        <f t="shared" si="951"/>
        <v/>
      </c>
      <c r="CC1440" s="139" t="str">
        <f t="shared" si="952"/>
        <v/>
      </c>
      <c r="CE1440" s="162" t="str">
        <f t="shared" si="953"/>
        <v/>
      </c>
      <c r="CF1440" s="163" t="str">
        <f t="shared" si="954"/>
        <v/>
      </c>
      <c r="CG1440" s="164" t="str">
        <f t="shared" si="955"/>
        <v/>
      </c>
      <c r="CI1440" s="162" t="str">
        <f t="shared" si="956"/>
        <v/>
      </c>
      <c r="CJ1440" s="163" t="str">
        <f t="shared" si="959"/>
        <v/>
      </c>
      <c r="CK1440" s="164" t="str">
        <f t="shared" si="960"/>
        <v/>
      </c>
      <c r="CM1440" s="169" t="str">
        <f t="shared" si="957"/>
        <v/>
      </c>
      <c r="CN1440" s="139" t="str">
        <f t="shared" si="958"/>
        <v/>
      </c>
      <c r="CP1440" s="41" t="str">
        <f>IF($CM1440="", "", COUNTIF($CM$11:$CM$3035, "&lt;"&amp;$CM1440)+1+COUNTIF($CM$11:$CM1440, $CM1440)-1)</f>
        <v/>
      </c>
    </row>
    <row r="1441" spans="1:94" x14ac:dyDescent="0.25">
      <c r="A1441" s="40"/>
      <c r="B1441" s="82" t="str">
        <f>IF($I1441="", "", IFERROR(INDEX('Job Database'!$AE$11:$AE$3035, MATCH($I1441, 'Job Database'!$X$11:$X$3035, 0)), ""))</f>
        <v/>
      </c>
      <c r="C1441" s="69" t="str">
        <f>IF($I1441="", "", IF(COUNTIF('Job Database'!$X$11:$X$3035, $I1441)=0, $AC$5, $AC$4))</f>
        <v/>
      </c>
      <c r="D1441" s="40"/>
      <c r="E1441" s="85" t="str">
        <f>IF($I1441="", "", IF(IFERROR(INDEX('Job Database'!$M$11:$M$3035, MATCH($I1441, 'Job Database'!$X$11:$X$3035, 0)), "")="", "", IFERROR(INDEX('Job Database'!$M$11:$M$3035, MATCH($I1441, 'Job Database'!$X$11:$X$3035, 0)), "")))</f>
        <v/>
      </c>
      <c r="F1441" s="40"/>
      <c r="G1441" s="88" t="str">
        <f t="shared" si="932"/>
        <v/>
      </c>
      <c r="H1441" s="40"/>
      <c r="I1441" s="24"/>
      <c r="J1441" s="34"/>
      <c r="K1441" s="106"/>
      <c r="L1441" s="79"/>
      <c r="M1441" s="34"/>
      <c r="N1441" s="79"/>
      <c r="O1441" s="31"/>
      <c r="P1441" s="53"/>
      <c r="Q1441" s="40"/>
      <c r="S1441" s="41" t="str">
        <f t="shared" si="920"/>
        <v/>
      </c>
      <c r="T1441" s="41" t="str">
        <f t="shared" si="921"/>
        <v/>
      </c>
      <c r="U1441" s="41" t="str">
        <f t="shared" si="933"/>
        <v/>
      </c>
      <c r="W1441" s="74" t="str">
        <f>IF('Job Database'!$X1441="", "", 'Job Database'!$X1441)</f>
        <v/>
      </c>
      <c r="Y1441" s="41" t="str">
        <f>IF($W1441="", "", IF(COUNTIF($I$11:$I$3035, $W1441)&gt;0, "", MAX($Y$10:$Y1440)+1))</f>
        <v/>
      </c>
      <c r="Z1441" s="41">
        <v>1431</v>
      </c>
      <c r="AA1441" s="58" t="str">
        <f t="shared" si="934"/>
        <v/>
      </c>
      <c r="AC1441" s="41" t="str">
        <f t="shared" si="922"/>
        <v/>
      </c>
      <c r="AE1441" s="41" t="str">
        <f t="shared" si="935"/>
        <v/>
      </c>
      <c r="AJ1441" s="154" t="str">
        <f t="shared" si="936"/>
        <v/>
      </c>
      <c r="AL1441" s="120" t="str">
        <f t="shared" si="937"/>
        <v/>
      </c>
      <c r="AM1441" s="104" t="str">
        <f t="shared" si="938"/>
        <v/>
      </c>
      <c r="AN1441" s="104" t="str">
        <f t="shared" si="939"/>
        <v/>
      </c>
      <c r="AO1441" s="104" t="str">
        <f t="shared" si="923"/>
        <v/>
      </c>
      <c r="AP1441" s="104" t="str">
        <f t="shared" si="924"/>
        <v/>
      </c>
      <c r="AQ1441" s="121" t="str">
        <f t="shared" si="940"/>
        <v/>
      </c>
      <c r="AS1441" s="88" t="str">
        <f t="shared" si="925"/>
        <v/>
      </c>
      <c r="AT1441" s="68" t="str">
        <f t="shared" si="941"/>
        <v/>
      </c>
      <c r="AU1441" s="68" t="str">
        <f t="shared" si="942"/>
        <v/>
      </c>
      <c r="AV1441" s="68" t="str">
        <f t="shared" si="943"/>
        <v/>
      </c>
      <c r="AW1441" s="88" t="str">
        <f t="shared" si="926"/>
        <v/>
      </c>
      <c r="AZ1441" s="88" t="str">
        <f t="shared" si="927"/>
        <v/>
      </c>
      <c r="BA1441" s="68" t="str">
        <f t="shared" si="928"/>
        <v/>
      </c>
      <c r="BB1441" s="68" t="str">
        <f t="shared" si="929"/>
        <v/>
      </c>
      <c r="BC1441" s="68" t="str">
        <f t="shared" si="930"/>
        <v/>
      </c>
      <c r="BD1441" s="69" t="str">
        <f t="shared" si="931"/>
        <v/>
      </c>
      <c r="BE1441" s="69" t="str">
        <f t="shared" si="944"/>
        <v/>
      </c>
      <c r="BT1441" s="138" t="str">
        <f t="shared" ca="1" si="945"/>
        <v/>
      </c>
      <c r="BU1441" s="139" t="str">
        <f t="shared" ca="1" si="946"/>
        <v/>
      </c>
      <c r="BW1441" s="138" t="str">
        <f t="shared" si="947"/>
        <v/>
      </c>
      <c r="BX1441" s="104" t="str">
        <f t="shared" si="948"/>
        <v/>
      </c>
      <c r="BY1441" s="139" t="str">
        <f t="shared" si="949"/>
        <v/>
      </c>
      <c r="CA1441" s="138" t="str">
        <f t="shared" si="950"/>
        <v/>
      </c>
      <c r="CB1441" s="104" t="str">
        <f t="shared" si="951"/>
        <v/>
      </c>
      <c r="CC1441" s="139" t="str">
        <f t="shared" si="952"/>
        <v/>
      </c>
      <c r="CE1441" s="162" t="str">
        <f t="shared" si="953"/>
        <v/>
      </c>
      <c r="CF1441" s="163" t="str">
        <f t="shared" si="954"/>
        <v/>
      </c>
      <c r="CG1441" s="164" t="str">
        <f t="shared" si="955"/>
        <v/>
      </c>
      <c r="CI1441" s="162" t="str">
        <f t="shared" si="956"/>
        <v/>
      </c>
      <c r="CJ1441" s="163" t="str">
        <f t="shared" si="959"/>
        <v/>
      </c>
      <c r="CK1441" s="164" t="str">
        <f t="shared" si="960"/>
        <v/>
      </c>
      <c r="CM1441" s="169" t="str">
        <f t="shared" si="957"/>
        <v/>
      </c>
      <c r="CN1441" s="139" t="str">
        <f t="shared" si="958"/>
        <v/>
      </c>
      <c r="CP1441" s="41" t="str">
        <f>IF($CM1441="", "", COUNTIF($CM$11:$CM$3035, "&lt;"&amp;$CM1441)+1+COUNTIF($CM$11:$CM1441, $CM1441)-1)</f>
        <v/>
      </c>
    </row>
    <row r="1442" spans="1:94" x14ac:dyDescent="0.25">
      <c r="A1442" s="40"/>
      <c r="B1442" s="82" t="str">
        <f>IF($I1442="", "", IFERROR(INDEX('Job Database'!$AE$11:$AE$3035, MATCH($I1442, 'Job Database'!$X$11:$X$3035, 0)), ""))</f>
        <v/>
      </c>
      <c r="C1442" s="69" t="str">
        <f>IF($I1442="", "", IF(COUNTIF('Job Database'!$X$11:$X$3035, $I1442)=0, $AC$5, $AC$4))</f>
        <v/>
      </c>
      <c r="D1442" s="40"/>
      <c r="E1442" s="85" t="str">
        <f>IF($I1442="", "", IF(IFERROR(INDEX('Job Database'!$M$11:$M$3035, MATCH($I1442, 'Job Database'!$X$11:$X$3035, 0)), "")="", "", IFERROR(INDEX('Job Database'!$M$11:$M$3035, MATCH($I1442, 'Job Database'!$X$11:$X$3035, 0)), "")))</f>
        <v/>
      </c>
      <c r="F1442" s="40"/>
      <c r="G1442" s="88" t="str">
        <f t="shared" si="932"/>
        <v/>
      </c>
      <c r="H1442" s="40"/>
      <c r="I1442" s="24"/>
      <c r="J1442" s="34"/>
      <c r="K1442" s="106"/>
      <c r="L1442" s="79"/>
      <c r="M1442" s="34"/>
      <c r="N1442" s="79"/>
      <c r="O1442" s="31"/>
      <c r="P1442" s="53"/>
      <c r="Q1442" s="40"/>
      <c r="S1442" s="41" t="str">
        <f t="shared" si="920"/>
        <v/>
      </c>
      <c r="T1442" s="41" t="str">
        <f t="shared" si="921"/>
        <v/>
      </c>
      <c r="U1442" s="41" t="str">
        <f t="shared" si="933"/>
        <v/>
      </c>
      <c r="W1442" s="74" t="str">
        <f>IF('Job Database'!$X1442="", "", 'Job Database'!$X1442)</f>
        <v/>
      </c>
      <c r="Y1442" s="41" t="str">
        <f>IF($W1442="", "", IF(COUNTIF($I$11:$I$3035, $W1442)&gt;0, "", MAX($Y$10:$Y1441)+1))</f>
        <v/>
      </c>
      <c r="Z1442" s="41">
        <v>1432</v>
      </c>
      <c r="AA1442" s="58" t="str">
        <f t="shared" si="934"/>
        <v/>
      </c>
      <c r="AC1442" s="41" t="str">
        <f t="shared" si="922"/>
        <v/>
      </c>
      <c r="AE1442" s="41" t="str">
        <f t="shared" si="935"/>
        <v/>
      </c>
      <c r="AJ1442" s="154" t="str">
        <f t="shared" si="936"/>
        <v/>
      </c>
      <c r="AL1442" s="120" t="str">
        <f t="shared" si="937"/>
        <v/>
      </c>
      <c r="AM1442" s="104" t="str">
        <f t="shared" si="938"/>
        <v/>
      </c>
      <c r="AN1442" s="104" t="str">
        <f t="shared" si="939"/>
        <v/>
      </c>
      <c r="AO1442" s="104" t="str">
        <f t="shared" si="923"/>
        <v/>
      </c>
      <c r="AP1442" s="104" t="str">
        <f t="shared" si="924"/>
        <v/>
      </c>
      <c r="AQ1442" s="121" t="str">
        <f t="shared" si="940"/>
        <v/>
      </c>
      <c r="AS1442" s="88" t="str">
        <f t="shared" si="925"/>
        <v/>
      </c>
      <c r="AT1442" s="68" t="str">
        <f t="shared" si="941"/>
        <v/>
      </c>
      <c r="AU1442" s="68" t="str">
        <f t="shared" si="942"/>
        <v/>
      </c>
      <c r="AV1442" s="68" t="str">
        <f t="shared" si="943"/>
        <v/>
      </c>
      <c r="AW1442" s="88" t="str">
        <f t="shared" si="926"/>
        <v/>
      </c>
      <c r="AZ1442" s="88" t="str">
        <f t="shared" si="927"/>
        <v/>
      </c>
      <c r="BA1442" s="68" t="str">
        <f t="shared" si="928"/>
        <v/>
      </c>
      <c r="BB1442" s="68" t="str">
        <f t="shared" si="929"/>
        <v/>
      </c>
      <c r="BC1442" s="68" t="str">
        <f t="shared" si="930"/>
        <v/>
      </c>
      <c r="BD1442" s="69" t="str">
        <f t="shared" si="931"/>
        <v/>
      </c>
      <c r="BE1442" s="69" t="str">
        <f t="shared" si="944"/>
        <v/>
      </c>
      <c r="BT1442" s="138" t="str">
        <f t="shared" ca="1" si="945"/>
        <v/>
      </c>
      <c r="BU1442" s="139" t="str">
        <f t="shared" ca="1" si="946"/>
        <v/>
      </c>
      <c r="BW1442" s="138" t="str">
        <f t="shared" si="947"/>
        <v/>
      </c>
      <c r="BX1442" s="104" t="str">
        <f t="shared" si="948"/>
        <v/>
      </c>
      <c r="BY1442" s="139" t="str">
        <f t="shared" si="949"/>
        <v/>
      </c>
      <c r="CA1442" s="138" t="str">
        <f t="shared" si="950"/>
        <v/>
      </c>
      <c r="CB1442" s="104" t="str">
        <f t="shared" si="951"/>
        <v/>
      </c>
      <c r="CC1442" s="139" t="str">
        <f t="shared" si="952"/>
        <v/>
      </c>
      <c r="CE1442" s="162" t="str">
        <f t="shared" si="953"/>
        <v/>
      </c>
      <c r="CF1442" s="163" t="str">
        <f t="shared" si="954"/>
        <v/>
      </c>
      <c r="CG1442" s="164" t="str">
        <f t="shared" si="955"/>
        <v/>
      </c>
      <c r="CI1442" s="162" t="str">
        <f t="shared" si="956"/>
        <v/>
      </c>
      <c r="CJ1442" s="163" t="str">
        <f t="shared" si="959"/>
        <v/>
      </c>
      <c r="CK1442" s="164" t="str">
        <f t="shared" si="960"/>
        <v/>
      </c>
      <c r="CM1442" s="169" t="str">
        <f t="shared" si="957"/>
        <v/>
      </c>
      <c r="CN1442" s="139" t="str">
        <f t="shared" si="958"/>
        <v/>
      </c>
      <c r="CP1442" s="41" t="str">
        <f>IF($CM1442="", "", COUNTIF($CM$11:$CM$3035, "&lt;"&amp;$CM1442)+1+COUNTIF($CM$11:$CM1442, $CM1442)-1)</f>
        <v/>
      </c>
    </row>
    <row r="1443" spans="1:94" x14ac:dyDescent="0.25">
      <c r="A1443" s="40"/>
      <c r="B1443" s="82" t="str">
        <f>IF($I1443="", "", IFERROR(INDEX('Job Database'!$AE$11:$AE$3035, MATCH($I1443, 'Job Database'!$X$11:$X$3035, 0)), ""))</f>
        <v/>
      </c>
      <c r="C1443" s="69" t="str">
        <f>IF($I1443="", "", IF(COUNTIF('Job Database'!$X$11:$X$3035, $I1443)=0, $AC$5, $AC$4))</f>
        <v/>
      </c>
      <c r="D1443" s="40"/>
      <c r="E1443" s="85" t="str">
        <f>IF($I1443="", "", IF(IFERROR(INDEX('Job Database'!$M$11:$M$3035, MATCH($I1443, 'Job Database'!$X$11:$X$3035, 0)), "")="", "", IFERROR(INDEX('Job Database'!$M$11:$M$3035, MATCH($I1443, 'Job Database'!$X$11:$X$3035, 0)), "")))</f>
        <v/>
      </c>
      <c r="F1443" s="40"/>
      <c r="G1443" s="88" t="str">
        <f t="shared" si="932"/>
        <v/>
      </c>
      <c r="H1443" s="40"/>
      <c r="I1443" s="24"/>
      <c r="J1443" s="34"/>
      <c r="K1443" s="106"/>
      <c r="L1443" s="79"/>
      <c r="M1443" s="34"/>
      <c r="N1443" s="79"/>
      <c r="O1443" s="31"/>
      <c r="P1443" s="53"/>
      <c r="Q1443" s="40"/>
      <c r="S1443" s="41" t="str">
        <f t="shared" si="920"/>
        <v/>
      </c>
      <c r="T1443" s="41" t="str">
        <f t="shared" si="921"/>
        <v/>
      </c>
      <c r="U1443" s="41" t="str">
        <f t="shared" si="933"/>
        <v/>
      </c>
      <c r="W1443" s="74" t="str">
        <f>IF('Job Database'!$X1443="", "", 'Job Database'!$X1443)</f>
        <v/>
      </c>
      <c r="Y1443" s="41" t="str">
        <f>IF($W1443="", "", IF(COUNTIF($I$11:$I$3035, $W1443)&gt;0, "", MAX($Y$10:$Y1442)+1))</f>
        <v/>
      </c>
      <c r="Z1443" s="41">
        <v>1433</v>
      </c>
      <c r="AA1443" s="58" t="str">
        <f t="shared" si="934"/>
        <v/>
      </c>
      <c r="AC1443" s="41" t="str">
        <f t="shared" si="922"/>
        <v/>
      </c>
      <c r="AE1443" s="41" t="str">
        <f t="shared" si="935"/>
        <v/>
      </c>
      <c r="AJ1443" s="154" t="str">
        <f t="shared" si="936"/>
        <v/>
      </c>
      <c r="AL1443" s="120" t="str">
        <f t="shared" si="937"/>
        <v/>
      </c>
      <c r="AM1443" s="104" t="str">
        <f t="shared" si="938"/>
        <v/>
      </c>
      <c r="AN1443" s="104" t="str">
        <f t="shared" si="939"/>
        <v/>
      </c>
      <c r="AO1443" s="104" t="str">
        <f t="shared" si="923"/>
        <v/>
      </c>
      <c r="AP1443" s="104" t="str">
        <f t="shared" si="924"/>
        <v/>
      </c>
      <c r="AQ1443" s="121" t="str">
        <f t="shared" si="940"/>
        <v/>
      </c>
      <c r="AS1443" s="88" t="str">
        <f t="shared" si="925"/>
        <v/>
      </c>
      <c r="AT1443" s="68" t="str">
        <f t="shared" si="941"/>
        <v/>
      </c>
      <c r="AU1443" s="68" t="str">
        <f t="shared" si="942"/>
        <v/>
      </c>
      <c r="AV1443" s="68" t="str">
        <f t="shared" si="943"/>
        <v/>
      </c>
      <c r="AW1443" s="88" t="str">
        <f t="shared" si="926"/>
        <v/>
      </c>
      <c r="AZ1443" s="88" t="str">
        <f t="shared" si="927"/>
        <v/>
      </c>
      <c r="BA1443" s="68" t="str">
        <f t="shared" si="928"/>
        <v/>
      </c>
      <c r="BB1443" s="68" t="str">
        <f t="shared" si="929"/>
        <v/>
      </c>
      <c r="BC1443" s="68" t="str">
        <f t="shared" si="930"/>
        <v/>
      </c>
      <c r="BD1443" s="69" t="str">
        <f t="shared" si="931"/>
        <v/>
      </c>
      <c r="BE1443" s="69" t="str">
        <f t="shared" si="944"/>
        <v/>
      </c>
      <c r="BT1443" s="138" t="str">
        <f t="shared" ca="1" si="945"/>
        <v/>
      </c>
      <c r="BU1443" s="139" t="str">
        <f t="shared" ca="1" si="946"/>
        <v/>
      </c>
      <c r="BW1443" s="138" t="str">
        <f t="shared" si="947"/>
        <v/>
      </c>
      <c r="BX1443" s="104" t="str">
        <f t="shared" si="948"/>
        <v/>
      </c>
      <c r="BY1443" s="139" t="str">
        <f t="shared" si="949"/>
        <v/>
      </c>
      <c r="CA1443" s="138" t="str">
        <f t="shared" si="950"/>
        <v/>
      </c>
      <c r="CB1443" s="104" t="str">
        <f t="shared" si="951"/>
        <v/>
      </c>
      <c r="CC1443" s="139" t="str">
        <f t="shared" si="952"/>
        <v/>
      </c>
      <c r="CE1443" s="162" t="str">
        <f t="shared" si="953"/>
        <v/>
      </c>
      <c r="CF1443" s="163" t="str">
        <f t="shared" si="954"/>
        <v/>
      </c>
      <c r="CG1443" s="164" t="str">
        <f t="shared" si="955"/>
        <v/>
      </c>
      <c r="CI1443" s="162" t="str">
        <f t="shared" si="956"/>
        <v/>
      </c>
      <c r="CJ1443" s="163" t="str">
        <f t="shared" si="959"/>
        <v/>
      </c>
      <c r="CK1443" s="164" t="str">
        <f t="shared" si="960"/>
        <v/>
      </c>
      <c r="CM1443" s="169" t="str">
        <f t="shared" si="957"/>
        <v/>
      </c>
      <c r="CN1443" s="139" t="str">
        <f t="shared" si="958"/>
        <v/>
      </c>
      <c r="CP1443" s="41" t="str">
        <f>IF($CM1443="", "", COUNTIF($CM$11:$CM$3035, "&lt;"&amp;$CM1443)+1+COUNTIF($CM$11:$CM1443, $CM1443)-1)</f>
        <v/>
      </c>
    </row>
    <row r="1444" spans="1:94" x14ac:dyDescent="0.25">
      <c r="A1444" s="40"/>
      <c r="B1444" s="82" t="str">
        <f>IF($I1444="", "", IFERROR(INDEX('Job Database'!$AE$11:$AE$3035, MATCH($I1444, 'Job Database'!$X$11:$X$3035, 0)), ""))</f>
        <v/>
      </c>
      <c r="C1444" s="69" t="str">
        <f>IF($I1444="", "", IF(COUNTIF('Job Database'!$X$11:$X$3035, $I1444)=0, $AC$5, $AC$4))</f>
        <v/>
      </c>
      <c r="D1444" s="40"/>
      <c r="E1444" s="85" t="str">
        <f>IF($I1444="", "", IF(IFERROR(INDEX('Job Database'!$M$11:$M$3035, MATCH($I1444, 'Job Database'!$X$11:$X$3035, 0)), "")="", "", IFERROR(INDEX('Job Database'!$M$11:$M$3035, MATCH($I1444, 'Job Database'!$X$11:$X$3035, 0)), "")))</f>
        <v/>
      </c>
      <c r="F1444" s="40"/>
      <c r="G1444" s="88" t="str">
        <f t="shared" si="932"/>
        <v/>
      </c>
      <c r="H1444" s="40"/>
      <c r="I1444" s="24"/>
      <c r="J1444" s="34"/>
      <c r="K1444" s="106"/>
      <c r="L1444" s="79"/>
      <c r="M1444" s="34"/>
      <c r="N1444" s="79"/>
      <c r="O1444" s="31"/>
      <c r="P1444" s="53"/>
      <c r="Q1444" s="40"/>
      <c r="S1444" s="41" t="str">
        <f t="shared" si="920"/>
        <v/>
      </c>
      <c r="T1444" s="41" t="str">
        <f t="shared" si="921"/>
        <v/>
      </c>
      <c r="U1444" s="41" t="str">
        <f t="shared" si="933"/>
        <v/>
      </c>
      <c r="W1444" s="74" t="str">
        <f>IF('Job Database'!$X1444="", "", 'Job Database'!$X1444)</f>
        <v/>
      </c>
      <c r="Y1444" s="41" t="str">
        <f>IF($W1444="", "", IF(COUNTIF($I$11:$I$3035, $W1444)&gt;0, "", MAX($Y$10:$Y1443)+1))</f>
        <v/>
      </c>
      <c r="Z1444" s="41">
        <v>1434</v>
      </c>
      <c r="AA1444" s="58" t="str">
        <f t="shared" si="934"/>
        <v/>
      </c>
      <c r="AC1444" s="41" t="str">
        <f t="shared" si="922"/>
        <v/>
      </c>
      <c r="AE1444" s="41" t="str">
        <f t="shared" si="935"/>
        <v/>
      </c>
      <c r="AJ1444" s="154" t="str">
        <f t="shared" si="936"/>
        <v/>
      </c>
      <c r="AL1444" s="120" t="str">
        <f t="shared" si="937"/>
        <v/>
      </c>
      <c r="AM1444" s="104" t="str">
        <f t="shared" si="938"/>
        <v/>
      </c>
      <c r="AN1444" s="104" t="str">
        <f t="shared" si="939"/>
        <v/>
      </c>
      <c r="AO1444" s="104" t="str">
        <f t="shared" si="923"/>
        <v/>
      </c>
      <c r="AP1444" s="104" t="str">
        <f t="shared" si="924"/>
        <v/>
      </c>
      <c r="AQ1444" s="121" t="str">
        <f t="shared" si="940"/>
        <v/>
      </c>
      <c r="AS1444" s="88" t="str">
        <f t="shared" si="925"/>
        <v/>
      </c>
      <c r="AT1444" s="68" t="str">
        <f t="shared" si="941"/>
        <v/>
      </c>
      <c r="AU1444" s="68" t="str">
        <f t="shared" si="942"/>
        <v/>
      </c>
      <c r="AV1444" s="68" t="str">
        <f t="shared" si="943"/>
        <v/>
      </c>
      <c r="AW1444" s="88" t="str">
        <f t="shared" si="926"/>
        <v/>
      </c>
      <c r="AZ1444" s="88" t="str">
        <f t="shared" si="927"/>
        <v/>
      </c>
      <c r="BA1444" s="68" t="str">
        <f t="shared" si="928"/>
        <v/>
      </c>
      <c r="BB1444" s="68" t="str">
        <f t="shared" si="929"/>
        <v/>
      </c>
      <c r="BC1444" s="68" t="str">
        <f t="shared" si="930"/>
        <v/>
      </c>
      <c r="BD1444" s="69" t="str">
        <f t="shared" si="931"/>
        <v/>
      </c>
      <c r="BE1444" s="69" t="str">
        <f t="shared" si="944"/>
        <v/>
      </c>
      <c r="BT1444" s="138" t="str">
        <f t="shared" ca="1" si="945"/>
        <v/>
      </c>
      <c r="BU1444" s="139" t="str">
        <f t="shared" ca="1" si="946"/>
        <v/>
      </c>
      <c r="BW1444" s="138" t="str">
        <f t="shared" si="947"/>
        <v/>
      </c>
      <c r="BX1444" s="104" t="str">
        <f t="shared" si="948"/>
        <v/>
      </c>
      <c r="BY1444" s="139" t="str">
        <f t="shared" si="949"/>
        <v/>
      </c>
      <c r="CA1444" s="138" t="str">
        <f t="shared" si="950"/>
        <v/>
      </c>
      <c r="CB1444" s="104" t="str">
        <f t="shared" si="951"/>
        <v/>
      </c>
      <c r="CC1444" s="139" t="str">
        <f t="shared" si="952"/>
        <v/>
      </c>
      <c r="CE1444" s="162" t="str">
        <f t="shared" si="953"/>
        <v/>
      </c>
      <c r="CF1444" s="163" t="str">
        <f t="shared" si="954"/>
        <v/>
      </c>
      <c r="CG1444" s="164" t="str">
        <f t="shared" si="955"/>
        <v/>
      </c>
      <c r="CI1444" s="162" t="str">
        <f t="shared" si="956"/>
        <v/>
      </c>
      <c r="CJ1444" s="163" t="str">
        <f t="shared" si="959"/>
        <v/>
      </c>
      <c r="CK1444" s="164" t="str">
        <f t="shared" si="960"/>
        <v/>
      </c>
      <c r="CM1444" s="169" t="str">
        <f t="shared" si="957"/>
        <v/>
      </c>
      <c r="CN1444" s="139" t="str">
        <f t="shared" si="958"/>
        <v/>
      </c>
      <c r="CP1444" s="41" t="str">
        <f>IF($CM1444="", "", COUNTIF($CM$11:$CM$3035, "&lt;"&amp;$CM1444)+1+COUNTIF($CM$11:$CM1444, $CM1444)-1)</f>
        <v/>
      </c>
    </row>
    <row r="1445" spans="1:94" x14ac:dyDescent="0.25">
      <c r="A1445" s="40"/>
      <c r="B1445" s="82" t="str">
        <f>IF($I1445="", "", IFERROR(INDEX('Job Database'!$AE$11:$AE$3035, MATCH($I1445, 'Job Database'!$X$11:$X$3035, 0)), ""))</f>
        <v/>
      </c>
      <c r="C1445" s="69" t="str">
        <f>IF($I1445="", "", IF(COUNTIF('Job Database'!$X$11:$X$3035, $I1445)=0, $AC$5, $AC$4))</f>
        <v/>
      </c>
      <c r="D1445" s="40"/>
      <c r="E1445" s="85" t="str">
        <f>IF($I1445="", "", IF(IFERROR(INDEX('Job Database'!$M$11:$M$3035, MATCH($I1445, 'Job Database'!$X$11:$X$3035, 0)), "")="", "", IFERROR(INDEX('Job Database'!$M$11:$M$3035, MATCH($I1445, 'Job Database'!$X$11:$X$3035, 0)), "")))</f>
        <v/>
      </c>
      <c r="F1445" s="40"/>
      <c r="G1445" s="88" t="str">
        <f t="shared" si="932"/>
        <v/>
      </c>
      <c r="H1445" s="40"/>
      <c r="I1445" s="24"/>
      <c r="J1445" s="34"/>
      <c r="K1445" s="106"/>
      <c r="L1445" s="79"/>
      <c r="M1445" s="34"/>
      <c r="N1445" s="79"/>
      <c r="O1445" s="31"/>
      <c r="P1445" s="53"/>
      <c r="Q1445" s="40"/>
      <c r="S1445" s="41" t="str">
        <f t="shared" si="920"/>
        <v/>
      </c>
      <c r="T1445" s="41" t="str">
        <f t="shared" si="921"/>
        <v/>
      </c>
      <c r="U1445" s="41" t="str">
        <f t="shared" si="933"/>
        <v/>
      </c>
      <c r="W1445" s="74" t="str">
        <f>IF('Job Database'!$X1445="", "", 'Job Database'!$X1445)</f>
        <v/>
      </c>
      <c r="Y1445" s="41" t="str">
        <f>IF($W1445="", "", IF(COUNTIF($I$11:$I$3035, $W1445)&gt;0, "", MAX($Y$10:$Y1444)+1))</f>
        <v/>
      </c>
      <c r="Z1445" s="41">
        <v>1435</v>
      </c>
      <c r="AA1445" s="58" t="str">
        <f t="shared" si="934"/>
        <v/>
      </c>
      <c r="AC1445" s="41" t="str">
        <f t="shared" si="922"/>
        <v/>
      </c>
      <c r="AE1445" s="41" t="str">
        <f t="shared" si="935"/>
        <v/>
      </c>
      <c r="AJ1445" s="154" t="str">
        <f t="shared" si="936"/>
        <v/>
      </c>
      <c r="AL1445" s="120" t="str">
        <f t="shared" si="937"/>
        <v/>
      </c>
      <c r="AM1445" s="104" t="str">
        <f t="shared" si="938"/>
        <v/>
      </c>
      <c r="AN1445" s="104" t="str">
        <f t="shared" si="939"/>
        <v/>
      </c>
      <c r="AO1445" s="104" t="str">
        <f t="shared" si="923"/>
        <v/>
      </c>
      <c r="AP1445" s="104" t="str">
        <f t="shared" si="924"/>
        <v/>
      </c>
      <c r="AQ1445" s="121" t="str">
        <f t="shared" si="940"/>
        <v/>
      </c>
      <c r="AS1445" s="88" t="str">
        <f t="shared" si="925"/>
        <v/>
      </c>
      <c r="AT1445" s="68" t="str">
        <f t="shared" si="941"/>
        <v/>
      </c>
      <c r="AU1445" s="68" t="str">
        <f t="shared" si="942"/>
        <v/>
      </c>
      <c r="AV1445" s="68" t="str">
        <f t="shared" si="943"/>
        <v/>
      </c>
      <c r="AW1445" s="88" t="str">
        <f t="shared" si="926"/>
        <v/>
      </c>
      <c r="AZ1445" s="88" t="str">
        <f t="shared" si="927"/>
        <v/>
      </c>
      <c r="BA1445" s="68" t="str">
        <f t="shared" si="928"/>
        <v/>
      </c>
      <c r="BB1445" s="68" t="str">
        <f t="shared" si="929"/>
        <v/>
      </c>
      <c r="BC1445" s="68" t="str">
        <f t="shared" si="930"/>
        <v/>
      </c>
      <c r="BD1445" s="69" t="str">
        <f t="shared" si="931"/>
        <v/>
      </c>
      <c r="BE1445" s="69" t="str">
        <f t="shared" si="944"/>
        <v/>
      </c>
      <c r="BT1445" s="138" t="str">
        <f t="shared" ca="1" si="945"/>
        <v/>
      </c>
      <c r="BU1445" s="139" t="str">
        <f t="shared" ca="1" si="946"/>
        <v/>
      </c>
      <c r="BW1445" s="138" t="str">
        <f t="shared" si="947"/>
        <v/>
      </c>
      <c r="BX1445" s="104" t="str">
        <f t="shared" si="948"/>
        <v/>
      </c>
      <c r="BY1445" s="139" t="str">
        <f t="shared" si="949"/>
        <v/>
      </c>
      <c r="CA1445" s="138" t="str">
        <f t="shared" si="950"/>
        <v/>
      </c>
      <c r="CB1445" s="104" t="str">
        <f t="shared" si="951"/>
        <v/>
      </c>
      <c r="CC1445" s="139" t="str">
        <f t="shared" si="952"/>
        <v/>
      </c>
      <c r="CE1445" s="162" t="str">
        <f t="shared" si="953"/>
        <v/>
      </c>
      <c r="CF1445" s="163" t="str">
        <f t="shared" si="954"/>
        <v/>
      </c>
      <c r="CG1445" s="164" t="str">
        <f t="shared" si="955"/>
        <v/>
      </c>
      <c r="CI1445" s="162" t="str">
        <f t="shared" si="956"/>
        <v/>
      </c>
      <c r="CJ1445" s="163" t="str">
        <f t="shared" si="959"/>
        <v/>
      </c>
      <c r="CK1445" s="164" t="str">
        <f t="shared" si="960"/>
        <v/>
      </c>
      <c r="CM1445" s="169" t="str">
        <f t="shared" si="957"/>
        <v/>
      </c>
      <c r="CN1445" s="139" t="str">
        <f t="shared" si="958"/>
        <v/>
      </c>
      <c r="CP1445" s="41" t="str">
        <f>IF($CM1445="", "", COUNTIF($CM$11:$CM$3035, "&lt;"&amp;$CM1445)+1+COUNTIF($CM$11:$CM1445, $CM1445)-1)</f>
        <v/>
      </c>
    </row>
    <row r="1446" spans="1:94" x14ac:dyDescent="0.25">
      <c r="A1446" s="40"/>
      <c r="B1446" s="82" t="str">
        <f>IF($I1446="", "", IFERROR(INDEX('Job Database'!$AE$11:$AE$3035, MATCH($I1446, 'Job Database'!$X$11:$X$3035, 0)), ""))</f>
        <v/>
      </c>
      <c r="C1446" s="69" t="str">
        <f>IF($I1446="", "", IF(COUNTIF('Job Database'!$X$11:$X$3035, $I1446)=0, $AC$5, $AC$4))</f>
        <v/>
      </c>
      <c r="D1446" s="40"/>
      <c r="E1446" s="85" t="str">
        <f>IF($I1446="", "", IF(IFERROR(INDEX('Job Database'!$M$11:$M$3035, MATCH($I1446, 'Job Database'!$X$11:$X$3035, 0)), "")="", "", IFERROR(INDEX('Job Database'!$M$11:$M$3035, MATCH($I1446, 'Job Database'!$X$11:$X$3035, 0)), "")))</f>
        <v/>
      </c>
      <c r="F1446" s="40"/>
      <c r="G1446" s="88" t="str">
        <f t="shared" si="932"/>
        <v/>
      </c>
      <c r="H1446" s="40"/>
      <c r="I1446" s="24"/>
      <c r="J1446" s="34"/>
      <c r="K1446" s="106"/>
      <c r="L1446" s="79"/>
      <c r="M1446" s="34"/>
      <c r="N1446" s="79"/>
      <c r="O1446" s="31"/>
      <c r="P1446" s="53"/>
      <c r="Q1446" s="40"/>
      <c r="S1446" s="41" t="str">
        <f t="shared" si="920"/>
        <v/>
      </c>
      <c r="T1446" s="41" t="str">
        <f t="shared" si="921"/>
        <v/>
      </c>
      <c r="U1446" s="41" t="str">
        <f t="shared" si="933"/>
        <v/>
      </c>
      <c r="W1446" s="74" t="str">
        <f>IF('Job Database'!$X1446="", "", 'Job Database'!$X1446)</f>
        <v/>
      </c>
      <c r="Y1446" s="41" t="str">
        <f>IF($W1446="", "", IF(COUNTIF($I$11:$I$3035, $W1446)&gt;0, "", MAX($Y$10:$Y1445)+1))</f>
        <v/>
      </c>
      <c r="Z1446" s="41">
        <v>1436</v>
      </c>
      <c r="AA1446" s="58" t="str">
        <f t="shared" si="934"/>
        <v/>
      </c>
      <c r="AC1446" s="41" t="str">
        <f t="shared" si="922"/>
        <v/>
      </c>
      <c r="AE1446" s="41" t="str">
        <f t="shared" si="935"/>
        <v/>
      </c>
      <c r="AJ1446" s="154" t="str">
        <f t="shared" si="936"/>
        <v/>
      </c>
      <c r="AL1446" s="120" t="str">
        <f t="shared" si="937"/>
        <v/>
      </c>
      <c r="AM1446" s="104" t="str">
        <f t="shared" si="938"/>
        <v/>
      </c>
      <c r="AN1446" s="104" t="str">
        <f t="shared" si="939"/>
        <v/>
      </c>
      <c r="AO1446" s="104" t="str">
        <f t="shared" si="923"/>
        <v/>
      </c>
      <c r="AP1446" s="104" t="str">
        <f t="shared" si="924"/>
        <v/>
      </c>
      <c r="AQ1446" s="121" t="str">
        <f t="shared" si="940"/>
        <v/>
      </c>
      <c r="AS1446" s="88" t="str">
        <f t="shared" si="925"/>
        <v/>
      </c>
      <c r="AT1446" s="68" t="str">
        <f t="shared" si="941"/>
        <v/>
      </c>
      <c r="AU1446" s="68" t="str">
        <f t="shared" si="942"/>
        <v/>
      </c>
      <c r="AV1446" s="68" t="str">
        <f t="shared" si="943"/>
        <v/>
      </c>
      <c r="AW1446" s="88" t="str">
        <f t="shared" si="926"/>
        <v/>
      </c>
      <c r="AZ1446" s="88" t="str">
        <f t="shared" si="927"/>
        <v/>
      </c>
      <c r="BA1446" s="68" t="str">
        <f t="shared" si="928"/>
        <v/>
      </c>
      <c r="BB1446" s="68" t="str">
        <f t="shared" si="929"/>
        <v/>
      </c>
      <c r="BC1446" s="68" t="str">
        <f t="shared" si="930"/>
        <v/>
      </c>
      <c r="BD1446" s="69" t="str">
        <f t="shared" si="931"/>
        <v/>
      </c>
      <c r="BE1446" s="69" t="str">
        <f t="shared" si="944"/>
        <v/>
      </c>
      <c r="BT1446" s="138" t="str">
        <f t="shared" ca="1" si="945"/>
        <v/>
      </c>
      <c r="BU1446" s="139" t="str">
        <f t="shared" ca="1" si="946"/>
        <v/>
      </c>
      <c r="BW1446" s="138" t="str">
        <f t="shared" si="947"/>
        <v/>
      </c>
      <c r="BX1446" s="104" t="str">
        <f t="shared" si="948"/>
        <v/>
      </c>
      <c r="BY1446" s="139" t="str">
        <f t="shared" si="949"/>
        <v/>
      </c>
      <c r="CA1446" s="138" t="str">
        <f t="shared" si="950"/>
        <v/>
      </c>
      <c r="CB1446" s="104" t="str">
        <f t="shared" si="951"/>
        <v/>
      </c>
      <c r="CC1446" s="139" t="str">
        <f t="shared" si="952"/>
        <v/>
      </c>
      <c r="CE1446" s="162" t="str">
        <f t="shared" si="953"/>
        <v/>
      </c>
      <c r="CF1446" s="163" t="str">
        <f t="shared" si="954"/>
        <v/>
      </c>
      <c r="CG1446" s="164" t="str">
        <f t="shared" si="955"/>
        <v/>
      </c>
      <c r="CI1446" s="162" t="str">
        <f t="shared" si="956"/>
        <v/>
      </c>
      <c r="CJ1446" s="163" t="str">
        <f t="shared" si="959"/>
        <v/>
      </c>
      <c r="CK1446" s="164" t="str">
        <f t="shared" si="960"/>
        <v/>
      </c>
      <c r="CM1446" s="169" t="str">
        <f t="shared" si="957"/>
        <v/>
      </c>
      <c r="CN1446" s="139" t="str">
        <f t="shared" si="958"/>
        <v/>
      </c>
      <c r="CP1446" s="41" t="str">
        <f>IF($CM1446="", "", COUNTIF($CM$11:$CM$3035, "&lt;"&amp;$CM1446)+1+COUNTIF($CM$11:$CM1446, $CM1446)-1)</f>
        <v/>
      </c>
    </row>
    <row r="1447" spans="1:94" x14ac:dyDescent="0.25">
      <c r="A1447" s="40"/>
      <c r="B1447" s="82" t="str">
        <f>IF($I1447="", "", IFERROR(INDEX('Job Database'!$AE$11:$AE$3035, MATCH($I1447, 'Job Database'!$X$11:$X$3035, 0)), ""))</f>
        <v/>
      </c>
      <c r="C1447" s="69" t="str">
        <f>IF($I1447="", "", IF(COUNTIF('Job Database'!$X$11:$X$3035, $I1447)=0, $AC$5, $AC$4))</f>
        <v/>
      </c>
      <c r="D1447" s="40"/>
      <c r="E1447" s="85" t="str">
        <f>IF($I1447="", "", IF(IFERROR(INDEX('Job Database'!$M$11:$M$3035, MATCH($I1447, 'Job Database'!$X$11:$X$3035, 0)), "")="", "", IFERROR(INDEX('Job Database'!$M$11:$M$3035, MATCH($I1447, 'Job Database'!$X$11:$X$3035, 0)), "")))</f>
        <v/>
      </c>
      <c r="F1447" s="40"/>
      <c r="G1447" s="88" t="str">
        <f t="shared" si="932"/>
        <v/>
      </c>
      <c r="H1447" s="40"/>
      <c r="I1447" s="24"/>
      <c r="J1447" s="34"/>
      <c r="K1447" s="106"/>
      <c r="L1447" s="79"/>
      <c r="M1447" s="34"/>
      <c r="N1447" s="79"/>
      <c r="O1447" s="31"/>
      <c r="P1447" s="53"/>
      <c r="Q1447" s="40"/>
      <c r="S1447" s="41" t="str">
        <f t="shared" si="920"/>
        <v/>
      </c>
      <c r="T1447" s="41" t="str">
        <f t="shared" si="921"/>
        <v/>
      </c>
      <c r="U1447" s="41" t="str">
        <f t="shared" si="933"/>
        <v/>
      </c>
      <c r="W1447" s="74" t="str">
        <f>IF('Job Database'!$X1447="", "", 'Job Database'!$X1447)</f>
        <v/>
      </c>
      <c r="Y1447" s="41" t="str">
        <f>IF($W1447="", "", IF(COUNTIF($I$11:$I$3035, $W1447)&gt;0, "", MAX($Y$10:$Y1446)+1))</f>
        <v/>
      </c>
      <c r="Z1447" s="41">
        <v>1437</v>
      </c>
      <c r="AA1447" s="58" t="str">
        <f t="shared" si="934"/>
        <v/>
      </c>
      <c r="AC1447" s="41" t="str">
        <f t="shared" si="922"/>
        <v/>
      </c>
      <c r="AE1447" s="41" t="str">
        <f t="shared" si="935"/>
        <v/>
      </c>
      <c r="AJ1447" s="154" t="str">
        <f t="shared" si="936"/>
        <v/>
      </c>
      <c r="AL1447" s="120" t="str">
        <f t="shared" si="937"/>
        <v/>
      </c>
      <c r="AM1447" s="104" t="str">
        <f t="shared" si="938"/>
        <v/>
      </c>
      <c r="AN1447" s="104" t="str">
        <f t="shared" si="939"/>
        <v/>
      </c>
      <c r="AO1447" s="104" t="str">
        <f t="shared" si="923"/>
        <v/>
      </c>
      <c r="AP1447" s="104" t="str">
        <f t="shared" si="924"/>
        <v/>
      </c>
      <c r="AQ1447" s="121" t="str">
        <f t="shared" si="940"/>
        <v/>
      </c>
      <c r="AS1447" s="88" t="str">
        <f t="shared" si="925"/>
        <v/>
      </c>
      <c r="AT1447" s="68" t="str">
        <f t="shared" si="941"/>
        <v/>
      </c>
      <c r="AU1447" s="68" t="str">
        <f t="shared" si="942"/>
        <v/>
      </c>
      <c r="AV1447" s="68" t="str">
        <f t="shared" si="943"/>
        <v/>
      </c>
      <c r="AW1447" s="88" t="str">
        <f t="shared" si="926"/>
        <v/>
      </c>
      <c r="AZ1447" s="88" t="str">
        <f t="shared" si="927"/>
        <v/>
      </c>
      <c r="BA1447" s="68" t="str">
        <f t="shared" si="928"/>
        <v/>
      </c>
      <c r="BB1447" s="68" t="str">
        <f t="shared" si="929"/>
        <v/>
      </c>
      <c r="BC1447" s="68" t="str">
        <f t="shared" si="930"/>
        <v/>
      </c>
      <c r="BD1447" s="69" t="str">
        <f t="shared" si="931"/>
        <v/>
      </c>
      <c r="BE1447" s="69" t="str">
        <f t="shared" si="944"/>
        <v/>
      </c>
      <c r="BT1447" s="138" t="str">
        <f t="shared" ca="1" si="945"/>
        <v/>
      </c>
      <c r="BU1447" s="139" t="str">
        <f t="shared" ca="1" si="946"/>
        <v/>
      </c>
      <c r="BW1447" s="138" t="str">
        <f t="shared" si="947"/>
        <v/>
      </c>
      <c r="BX1447" s="104" t="str">
        <f t="shared" si="948"/>
        <v/>
      </c>
      <c r="BY1447" s="139" t="str">
        <f t="shared" si="949"/>
        <v/>
      </c>
      <c r="CA1447" s="138" t="str">
        <f t="shared" si="950"/>
        <v/>
      </c>
      <c r="CB1447" s="104" t="str">
        <f t="shared" si="951"/>
        <v/>
      </c>
      <c r="CC1447" s="139" t="str">
        <f t="shared" si="952"/>
        <v/>
      </c>
      <c r="CE1447" s="162" t="str">
        <f t="shared" si="953"/>
        <v/>
      </c>
      <c r="CF1447" s="163" t="str">
        <f t="shared" si="954"/>
        <v/>
      </c>
      <c r="CG1447" s="164" t="str">
        <f t="shared" si="955"/>
        <v/>
      </c>
      <c r="CI1447" s="162" t="str">
        <f t="shared" si="956"/>
        <v/>
      </c>
      <c r="CJ1447" s="163" t="str">
        <f t="shared" si="959"/>
        <v/>
      </c>
      <c r="CK1447" s="164" t="str">
        <f t="shared" si="960"/>
        <v/>
      </c>
      <c r="CM1447" s="169" t="str">
        <f t="shared" si="957"/>
        <v/>
      </c>
      <c r="CN1447" s="139" t="str">
        <f t="shared" si="958"/>
        <v/>
      </c>
      <c r="CP1447" s="41" t="str">
        <f>IF($CM1447="", "", COUNTIF($CM$11:$CM$3035, "&lt;"&amp;$CM1447)+1+COUNTIF($CM$11:$CM1447, $CM1447)-1)</f>
        <v/>
      </c>
    </row>
    <row r="1448" spans="1:94" x14ac:dyDescent="0.25">
      <c r="A1448" s="40"/>
      <c r="B1448" s="82" t="str">
        <f>IF($I1448="", "", IFERROR(INDEX('Job Database'!$AE$11:$AE$3035, MATCH($I1448, 'Job Database'!$X$11:$X$3035, 0)), ""))</f>
        <v/>
      </c>
      <c r="C1448" s="69" t="str">
        <f>IF($I1448="", "", IF(COUNTIF('Job Database'!$X$11:$X$3035, $I1448)=0, $AC$5, $AC$4))</f>
        <v/>
      </c>
      <c r="D1448" s="40"/>
      <c r="E1448" s="85" t="str">
        <f>IF($I1448="", "", IF(IFERROR(INDEX('Job Database'!$M$11:$M$3035, MATCH($I1448, 'Job Database'!$X$11:$X$3035, 0)), "")="", "", IFERROR(INDEX('Job Database'!$M$11:$M$3035, MATCH($I1448, 'Job Database'!$X$11:$X$3035, 0)), "")))</f>
        <v/>
      </c>
      <c r="F1448" s="40"/>
      <c r="G1448" s="88" t="str">
        <f t="shared" si="932"/>
        <v/>
      </c>
      <c r="H1448" s="40"/>
      <c r="I1448" s="24"/>
      <c r="J1448" s="34"/>
      <c r="K1448" s="106"/>
      <c r="L1448" s="79"/>
      <c r="M1448" s="34"/>
      <c r="N1448" s="79"/>
      <c r="O1448" s="31"/>
      <c r="P1448" s="53"/>
      <c r="Q1448" s="40"/>
      <c r="S1448" s="41" t="str">
        <f t="shared" si="920"/>
        <v/>
      </c>
      <c r="T1448" s="41" t="str">
        <f t="shared" si="921"/>
        <v/>
      </c>
      <c r="U1448" s="41" t="str">
        <f t="shared" si="933"/>
        <v/>
      </c>
      <c r="W1448" s="74" t="str">
        <f>IF('Job Database'!$X1448="", "", 'Job Database'!$X1448)</f>
        <v/>
      </c>
      <c r="Y1448" s="41" t="str">
        <f>IF($W1448="", "", IF(COUNTIF($I$11:$I$3035, $W1448)&gt;0, "", MAX($Y$10:$Y1447)+1))</f>
        <v/>
      </c>
      <c r="Z1448" s="41">
        <v>1438</v>
      </c>
      <c r="AA1448" s="58" t="str">
        <f t="shared" si="934"/>
        <v/>
      </c>
      <c r="AC1448" s="41" t="str">
        <f t="shared" si="922"/>
        <v/>
      </c>
      <c r="AE1448" s="41" t="str">
        <f t="shared" si="935"/>
        <v/>
      </c>
      <c r="AJ1448" s="154" t="str">
        <f t="shared" si="936"/>
        <v/>
      </c>
      <c r="AL1448" s="120" t="str">
        <f t="shared" si="937"/>
        <v/>
      </c>
      <c r="AM1448" s="104" t="str">
        <f t="shared" si="938"/>
        <v/>
      </c>
      <c r="AN1448" s="104" t="str">
        <f t="shared" si="939"/>
        <v/>
      </c>
      <c r="AO1448" s="104" t="str">
        <f t="shared" si="923"/>
        <v/>
      </c>
      <c r="AP1448" s="104" t="str">
        <f t="shared" si="924"/>
        <v/>
      </c>
      <c r="AQ1448" s="121" t="str">
        <f t="shared" si="940"/>
        <v/>
      </c>
      <c r="AS1448" s="88" t="str">
        <f t="shared" si="925"/>
        <v/>
      </c>
      <c r="AT1448" s="68" t="str">
        <f t="shared" si="941"/>
        <v/>
      </c>
      <c r="AU1448" s="68" t="str">
        <f t="shared" si="942"/>
        <v/>
      </c>
      <c r="AV1448" s="68" t="str">
        <f t="shared" si="943"/>
        <v/>
      </c>
      <c r="AW1448" s="88" t="str">
        <f t="shared" si="926"/>
        <v/>
      </c>
      <c r="AZ1448" s="88" t="str">
        <f t="shared" si="927"/>
        <v/>
      </c>
      <c r="BA1448" s="68" t="str">
        <f t="shared" si="928"/>
        <v/>
      </c>
      <c r="BB1448" s="68" t="str">
        <f t="shared" si="929"/>
        <v/>
      </c>
      <c r="BC1448" s="68" t="str">
        <f t="shared" si="930"/>
        <v/>
      </c>
      <c r="BD1448" s="69" t="str">
        <f t="shared" si="931"/>
        <v/>
      </c>
      <c r="BE1448" s="69" t="str">
        <f t="shared" si="944"/>
        <v/>
      </c>
      <c r="BT1448" s="138" t="str">
        <f t="shared" ca="1" si="945"/>
        <v/>
      </c>
      <c r="BU1448" s="139" t="str">
        <f t="shared" ca="1" si="946"/>
        <v/>
      </c>
      <c r="BW1448" s="138" t="str">
        <f t="shared" si="947"/>
        <v/>
      </c>
      <c r="BX1448" s="104" t="str">
        <f t="shared" si="948"/>
        <v/>
      </c>
      <c r="BY1448" s="139" t="str">
        <f t="shared" si="949"/>
        <v/>
      </c>
      <c r="CA1448" s="138" t="str">
        <f t="shared" si="950"/>
        <v/>
      </c>
      <c r="CB1448" s="104" t="str">
        <f t="shared" si="951"/>
        <v/>
      </c>
      <c r="CC1448" s="139" t="str">
        <f t="shared" si="952"/>
        <v/>
      </c>
      <c r="CE1448" s="162" t="str">
        <f t="shared" si="953"/>
        <v/>
      </c>
      <c r="CF1448" s="163" t="str">
        <f t="shared" si="954"/>
        <v/>
      </c>
      <c r="CG1448" s="164" t="str">
        <f t="shared" si="955"/>
        <v/>
      </c>
      <c r="CI1448" s="162" t="str">
        <f t="shared" si="956"/>
        <v/>
      </c>
      <c r="CJ1448" s="163" t="str">
        <f t="shared" si="959"/>
        <v/>
      </c>
      <c r="CK1448" s="164" t="str">
        <f t="shared" si="960"/>
        <v/>
      </c>
      <c r="CM1448" s="169" t="str">
        <f t="shared" si="957"/>
        <v/>
      </c>
      <c r="CN1448" s="139" t="str">
        <f t="shared" si="958"/>
        <v/>
      </c>
      <c r="CP1448" s="41" t="str">
        <f>IF($CM1448="", "", COUNTIF($CM$11:$CM$3035, "&lt;"&amp;$CM1448)+1+COUNTIF($CM$11:$CM1448, $CM1448)-1)</f>
        <v/>
      </c>
    </row>
    <row r="1449" spans="1:94" x14ac:dyDescent="0.25">
      <c r="A1449" s="40"/>
      <c r="B1449" s="82" t="str">
        <f>IF($I1449="", "", IFERROR(INDEX('Job Database'!$AE$11:$AE$3035, MATCH($I1449, 'Job Database'!$X$11:$X$3035, 0)), ""))</f>
        <v/>
      </c>
      <c r="C1449" s="69" t="str">
        <f>IF($I1449="", "", IF(COUNTIF('Job Database'!$X$11:$X$3035, $I1449)=0, $AC$5, $AC$4))</f>
        <v/>
      </c>
      <c r="D1449" s="40"/>
      <c r="E1449" s="85" t="str">
        <f>IF($I1449="", "", IF(IFERROR(INDEX('Job Database'!$M$11:$M$3035, MATCH($I1449, 'Job Database'!$X$11:$X$3035, 0)), "")="", "", IFERROR(INDEX('Job Database'!$M$11:$M$3035, MATCH($I1449, 'Job Database'!$X$11:$X$3035, 0)), "")))</f>
        <v/>
      </c>
      <c r="F1449" s="40"/>
      <c r="G1449" s="88" t="str">
        <f t="shared" si="932"/>
        <v/>
      </c>
      <c r="H1449" s="40"/>
      <c r="I1449" s="24"/>
      <c r="J1449" s="34"/>
      <c r="K1449" s="106"/>
      <c r="L1449" s="79"/>
      <c r="M1449" s="34"/>
      <c r="N1449" s="79"/>
      <c r="O1449" s="31"/>
      <c r="P1449" s="53"/>
      <c r="Q1449" s="40"/>
      <c r="S1449" s="41" t="str">
        <f t="shared" si="920"/>
        <v/>
      </c>
      <c r="T1449" s="41" t="str">
        <f t="shared" si="921"/>
        <v/>
      </c>
      <c r="U1449" s="41" t="str">
        <f t="shared" si="933"/>
        <v/>
      </c>
      <c r="W1449" s="74" t="str">
        <f>IF('Job Database'!$X1449="", "", 'Job Database'!$X1449)</f>
        <v/>
      </c>
      <c r="Y1449" s="41" t="str">
        <f>IF($W1449="", "", IF(COUNTIF($I$11:$I$3035, $W1449)&gt;0, "", MAX($Y$10:$Y1448)+1))</f>
        <v/>
      </c>
      <c r="Z1449" s="41">
        <v>1439</v>
      </c>
      <c r="AA1449" s="58" t="str">
        <f t="shared" si="934"/>
        <v/>
      </c>
      <c r="AC1449" s="41" t="str">
        <f t="shared" si="922"/>
        <v/>
      </c>
      <c r="AE1449" s="41" t="str">
        <f t="shared" si="935"/>
        <v/>
      </c>
      <c r="AJ1449" s="154" t="str">
        <f t="shared" si="936"/>
        <v/>
      </c>
      <c r="AL1449" s="120" t="str">
        <f t="shared" si="937"/>
        <v/>
      </c>
      <c r="AM1449" s="104" t="str">
        <f t="shared" si="938"/>
        <v/>
      </c>
      <c r="AN1449" s="104" t="str">
        <f t="shared" si="939"/>
        <v/>
      </c>
      <c r="AO1449" s="104" t="str">
        <f t="shared" si="923"/>
        <v/>
      </c>
      <c r="AP1449" s="104" t="str">
        <f t="shared" si="924"/>
        <v/>
      </c>
      <c r="AQ1449" s="121" t="str">
        <f t="shared" si="940"/>
        <v/>
      </c>
      <c r="AS1449" s="88" t="str">
        <f t="shared" si="925"/>
        <v/>
      </c>
      <c r="AT1449" s="68" t="str">
        <f t="shared" si="941"/>
        <v/>
      </c>
      <c r="AU1449" s="68" t="str">
        <f t="shared" si="942"/>
        <v/>
      </c>
      <c r="AV1449" s="68" t="str">
        <f t="shared" si="943"/>
        <v/>
      </c>
      <c r="AW1449" s="88" t="str">
        <f t="shared" si="926"/>
        <v/>
      </c>
      <c r="AZ1449" s="88" t="str">
        <f t="shared" si="927"/>
        <v/>
      </c>
      <c r="BA1449" s="68" t="str">
        <f t="shared" si="928"/>
        <v/>
      </c>
      <c r="BB1449" s="68" t="str">
        <f t="shared" si="929"/>
        <v/>
      </c>
      <c r="BC1449" s="68" t="str">
        <f t="shared" si="930"/>
        <v/>
      </c>
      <c r="BD1449" s="69" t="str">
        <f t="shared" si="931"/>
        <v/>
      </c>
      <c r="BE1449" s="69" t="str">
        <f t="shared" si="944"/>
        <v/>
      </c>
      <c r="BT1449" s="138" t="str">
        <f t="shared" ca="1" si="945"/>
        <v/>
      </c>
      <c r="BU1449" s="139" t="str">
        <f t="shared" ca="1" si="946"/>
        <v/>
      </c>
      <c r="BW1449" s="138" t="str">
        <f t="shared" si="947"/>
        <v/>
      </c>
      <c r="BX1449" s="104" t="str">
        <f t="shared" si="948"/>
        <v/>
      </c>
      <c r="BY1449" s="139" t="str">
        <f t="shared" si="949"/>
        <v/>
      </c>
      <c r="CA1449" s="138" t="str">
        <f t="shared" si="950"/>
        <v/>
      </c>
      <c r="CB1449" s="104" t="str">
        <f t="shared" si="951"/>
        <v/>
      </c>
      <c r="CC1449" s="139" t="str">
        <f t="shared" si="952"/>
        <v/>
      </c>
      <c r="CE1449" s="162" t="str">
        <f t="shared" si="953"/>
        <v/>
      </c>
      <c r="CF1449" s="163" t="str">
        <f t="shared" si="954"/>
        <v/>
      </c>
      <c r="CG1449" s="164" t="str">
        <f t="shared" si="955"/>
        <v/>
      </c>
      <c r="CI1449" s="162" t="str">
        <f t="shared" si="956"/>
        <v/>
      </c>
      <c r="CJ1449" s="163" t="str">
        <f t="shared" si="959"/>
        <v/>
      </c>
      <c r="CK1449" s="164" t="str">
        <f t="shared" si="960"/>
        <v/>
      </c>
      <c r="CM1449" s="169" t="str">
        <f t="shared" si="957"/>
        <v/>
      </c>
      <c r="CN1449" s="139" t="str">
        <f t="shared" si="958"/>
        <v/>
      </c>
      <c r="CP1449" s="41" t="str">
        <f>IF($CM1449="", "", COUNTIF($CM$11:$CM$3035, "&lt;"&amp;$CM1449)+1+COUNTIF($CM$11:$CM1449, $CM1449)-1)</f>
        <v/>
      </c>
    </row>
    <row r="1450" spans="1:94" x14ac:dyDescent="0.25">
      <c r="A1450" s="40"/>
      <c r="B1450" s="82" t="str">
        <f>IF($I1450="", "", IFERROR(INDEX('Job Database'!$AE$11:$AE$3035, MATCH($I1450, 'Job Database'!$X$11:$X$3035, 0)), ""))</f>
        <v/>
      </c>
      <c r="C1450" s="69" t="str">
        <f>IF($I1450="", "", IF(COUNTIF('Job Database'!$X$11:$X$3035, $I1450)=0, $AC$5, $AC$4))</f>
        <v/>
      </c>
      <c r="D1450" s="40"/>
      <c r="E1450" s="85" t="str">
        <f>IF($I1450="", "", IF(IFERROR(INDEX('Job Database'!$M$11:$M$3035, MATCH($I1450, 'Job Database'!$X$11:$X$3035, 0)), "")="", "", IFERROR(INDEX('Job Database'!$M$11:$M$3035, MATCH($I1450, 'Job Database'!$X$11:$X$3035, 0)), "")))</f>
        <v/>
      </c>
      <c r="F1450" s="40"/>
      <c r="G1450" s="88" t="str">
        <f t="shared" si="932"/>
        <v/>
      </c>
      <c r="H1450" s="40"/>
      <c r="I1450" s="24"/>
      <c r="J1450" s="34"/>
      <c r="K1450" s="106"/>
      <c r="L1450" s="79"/>
      <c r="M1450" s="34"/>
      <c r="N1450" s="79"/>
      <c r="O1450" s="31"/>
      <c r="P1450" s="53"/>
      <c r="Q1450" s="40"/>
      <c r="S1450" s="41" t="str">
        <f t="shared" si="920"/>
        <v/>
      </c>
      <c r="T1450" s="41" t="str">
        <f t="shared" si="921"/>
        <v/>
      </c>
      <c r="U1450" s="41" t="str">
        <f t="shared" si="933"/>
        <v/>
      </c>
      <c r="W1450" s="74" t="str">
        <f>IF('Job Database'!$X1450="", "", 'Job Database'!$X1450)</f>
        <v/>
      </c>
      <c r="Y1450" s="41" t="str">
        <f>IF($W1450="", "", IF(COUNTIF($I$11:$I$3035, $W1450)&gt;0, "", MAX($Y$10:$Y1449)+1))</f>
        <v/>
      </c>
      <c r="Z1450" s="41">
        <v>1440</v>
      </c>
      <c r="AA1450" s="58" t="str">
        <f t="shared" si="934"/>
        <v/>
      </c>
      <c r="AC1450" s="41" t="str">
        <f t="shared" si="922"/>
        <v/>
      </c>
      <c r="AE1450" s="41" t="str">
        <f t="shared" si="935"/>
        <v/>
      </c>
      <c r="AJ1450" s="154" t="str">
        <f t="shared" si="936"/>
        <v/>
      </c>
      <c r="AL1450" s="120" t="str">
        <f t="shared" si="937"/>
        <v/>
      </c>
      <c r="AM1450" s="104" t="str">
        <f t="shared" si="938"/>
        <v/>
      </c>
      <c r="AN1450" s="104" t="str">
        <f t="shared" si="939"/>
        <v/>
      </c>
      <c r="AO1450" s="104" t="str">
        <f t="shared" si="923"/>
        <v/>
      </c>
      <c r="AP1450" s="104" t="str">
        <f t="shared" si="924"/>
        <v/>
      </c>
      <c r="AQ1450" s="121" t="str">
        <f t="shared" si="940"/>
        <v/>
      </c>
      <c r="AS1450" s="88" t="str">
        <f t="shared" si="925"/>
        <v/>
      </c>
      <c r="AT1450" s="68" t="str">
        <f t="shared" si="941"/>
        <v/>
      </c>
      <c r="AU1450" s="68" t="str">
        <f t="shared" si="942"/>
        <v/>
      </c>
      <c r="AV1450" s="68" t="str">
        <f t="shared" si="943"/>
        <v/>
      </c>
      <c r="AW1450" s="88" t="str">
        <f t="shared" si="926"/>
        <v/>
      </c>
      <c r="AZ1450" s="88" t="str">
        <f t="shared" si="927"/>
        <v/>
      </c>
      <c r="BA1450" s="68" t="str">
        <f t="shared" si="928"/>
        <v/>
      </c>
      <c r="BB1450" s="68" t="str">
        <f t="shared" si="929"/>
        <v/>
      </c>
      <c r="BC1450" s="68" t="str">
        <f t="shared" si="930"/>
        <v/>
      </c>
      <c r="BD1450" s="69" t="str">
        <f t="shared" si="931"/>
        <v/>
      </c>
      <c r="BE1450" s="69" t="str">
        <f t="shared" si="944"/>
        <v/>
      </c>
      <c r="BT1450" s="138" t="str">
        <f t="shared" ca="1" si="945"/>
        <v/>
      </c>
      <c r="BU1450" s="139" t="str">
        <f t="shared" ca="1" si="946"/>
        <v/>
      </c>
      <c r="BW1450" s="138" t="str">
        <f t="shared" si="947"/>
        <v/>
      </c>
      <c r="BX1450" s="104" t="str">
        <f t="shared" si="948"/>
        <v/>
      </c>
      <c r="BY1450" s="139" t="str">
        <f t="shared" si="949"/>
        <v/>
      </c>
      <c r="CA1450" s="138" t="str">
        <f t="shared" si="950"/>
        <v/>
      </c>
      <c r="CB1450" s="104" t="str">
        <f t="shared" si="951"/>
        <v/>
      </c>
      <c r="CC1450" s="139" t="str">
        <f t="shared" si="952"/>
        <v/>
      </c>
      <c r="CE1450" s="162" t="str">
        <f t="shared" si="953"/>
        <v/>
      </c>
      <c r="CF1450" s="163" t="str">
        <f t="shared" si="954"/>
        <v/>
      </c>
      <c r="CG1450" s="164" t="str">
        <f t="shared" si="955"/>
        <v/>
      </c>
      <c r="CI1450" s="162" t="str">
        <f t="shared" si="956"/>
        <v/>
      </c>
      <c r="CJ1450" s="163" t="str">
        <f t="shared" si="959"/>
        <v/>
      </c>
      <c r="CK1450" s="164" t="str">
        <f t="shared" si="960"/>
        <v/>
      </c>
      <c r="CM1450" s="169" t="str">
        <f t="shared" si="957"/>
        <v/>
      </c>
      <c r="CN1450" s="139" t="str">
        <f t="shared" si="958"/>
        <v/>
      </c>
      <c r="CP1450" s="41" t="str">
        <f>IF($CM1450="", "", COUNTIF($CM$11:$CM$3035, "&lt;"&amp;$CM1450)+1+COUNTIF($CM$11:$CM1450, $CM1450)-1)</f>
        <v/>
      </c>
    </row>
    <row r="1451" spans="1:94" x14ac:dyDescent="0.25">
      <c r="A1451" s="40"/>
      <c r="B1451" s="82" t="str">
        <f>IF($I1451="", "", IFERROR(INDEX('Job Database'!$AE$11:$AE$3035, MATCH($I1451, 'Job Database'!$X$11:$X$3035, 0)), ""))</f>
        <v/>
      </c>
      <c r="C1451" s="69" t="str">
        <f>IF($I1451="", "", IF(COUNTIF('Job Database'!$X$11:$X$3035, $I1451)=0, $AC$5, $AC$4))</f>
        <v/>
      </c>
      <c r="D1451" s="40"/>
      <c r="E1451" s="85" t="str">
        <f>IF($I1451="", "", IF(IFERROR(INDEX('Job Database'!$M$11:$M$3035, MATCH($I1451, 'Job Database'!$X$11:$X$3035, 0)), "")="", "", IFERROR(INDEX('Job Database'!$M$11:$M$3035, MATCH($I1451, 'Job Database'!$X$11:$X$3035, 0)), "")))</f>
        <v/>
      </c>
      <c r="F1451" s="40"/>
      <c r="G1451" s="88" t="str">
        <f t="shared" si="932"/>
        <v/>
      </c>
      <c r="H1451" s="40"/>
      <c r="I1451" s="24"/>
      <c r="J1451" s="34"/>
      <c r="K1451" s="106"/>
      <c r="L1451" s="79"/>
      <c r="M1451" s="34"/>
      <c r="N1451" s="79"/>
      <c r="O1451" s="31"/>
      <c r="P1451" s="53"/>
      <c r="Q1451" s="40"/>
      <c r="S1451" s="41" t="str">
        <f t="shared" si="920"/>
        <v/>
      </c>
      <c r="T1451" s="41" t="str">
        <f t="shared" si="921"/>
        <v/>
      </c>
      <c r="U1451" s="41" t="str">
        <f t="shared" si="933"/>
        <v/>
      </c>
      <c r="W1451" s="74" t="str">
        <f>IF('Job Database'!$X1451="", "", 'Job Database'!$X1451)</f>
        <v/>
      </c>
      <c r="Y1451" s="41" t="str">
        <f>IF($W1451="", "", IF(COUNTIF($I$11:$I$3035, $W1451)&gt;0, "", MAX($Y$10:$Y1450)+1))</f>
        <v/>
      </c>
      <c r="Z1451" s="41">
        <v>1441</v>
      </c>
      <c r="AA1451" s="58" t="str">
        <f t="shared" si="934"/>
        <v/>
      </c>
      <c r="AC1451" s="41" t="str">
        <f t="shared" si="922"/>
        <v/>
      </c>
      <c r="AE1451" s="41" t="str">
        <f t="shared" si="935"/>
        <v/>
      </c>
      <c r="AJ1451" s="154" t="str">
        <f t="shared" si="936"/>
        <v/>
      </c>
      <c r="AL1451" s="120" t="str">
        <f t="shared" si="937"/>
        <v/>
      </c>
      <c r="AM1451" s="104" t="str">
        <f t="shared" si="938"/>
        <v/>
      </c>
      <c r="AN1451" s="104" t="str">
        <f t="shared" si="939"/>
        <v/>
      </c>
      <c r="AO1451" s="104" t="str">
        <f t="shared" si="923"/>
        <v/>
      </c>
      <c r="AP1451" s="104" t="str">
        <f t="shared" si="924"/>
        <v/>
      </c>
      <c r="AQ1451" s="121" t="str">
        <f t="shared" si="940"/>
        <v/>
      </c>
      <c r="AS1451" s="88" t="str">
        <f t="shared" si="925"/>
        <v/>
      </c>
      <c r="AT1451" s="68" t="str">
        <f t="shared" si="941"/>
        <v/>
      </c>
      <c r="AU1451" s="68" t="str">
        <f t="shared" si="942"/>
        <v/>
      </c>
      <c r="AV1451" s="68" t="str">
        <f t="shared" si="943"/>
        <v/>
      </c>
      <c r="AW1451" s="88" t="str">
        <f t="shared" si="926"/>
        <v/>
      </c>
      <c r="AZ1451" s="88" t="str">
        <f t="shared" si="927"/>
        <v/>
      </c>
      <c r="BA1451" s="68" t="str">
        <f t="shared" si="928"/>
        <v/>
      </c>
      <c r="BB1451" s="68" t="str">
        <f t="shared" si="929"/>
        <v/>
      </c>
      <c r="BC1451" s="68" t="str">
        <f t="shared" si="930"/>
        <v/>
      </c>
      <c r="BD1451" s="69" t="str">
        <f t="shared" si="931"/>
        <v/>
      </c>
      <c r="BE1451" s="69" t="str">
        <f t="shared" si="944"/>
        <v/>
      </c>
      <c r="BT1451" s="138" t="str">
        <f t="shared" ca="1" si="945"/>
        <v/>
      </c>
      <c r="BU1451" s="139" t="str">
        <f t="shared" ca="1" si="946"/>
        <v/>
      </c>
      <c r="BW1451" s="138" t="str">
        <f t="shared" si="947"/>
        <v/>
      </c>
      <c r="BX1451" s="104" t="str">
        <f t="shared" si="948"/>
        <v/>
      </c>
      <c r="BY1451" s="139" t="str">
        <f t="shared" si="949"/>
        <v/>
      </c>
      <c r="CA1451" s="138" t="str">
        <f t="shared" si="950"/>
        <v/>
      </c>
      <c r="CB1451" s="104" t="str">
        <f t="shared" si="951"/>
        <v/>
      </c>
      <c r="CC1451" s="139" t="str">
        <f t="shared" si="952"/>
        <v/>
      </c>
      <c r="CE1451" s="162" t="str">
        <f t="shared" si="953"/>
        <v/>
      </c>
      <c r="CF1451" s="163" t="str">
        <f t="shared" si="954"/>
        <v/>
      </c>
      <c r="CG1451" s="164" t="str">
        <f t="shared" si="955"/>
        <v/>
      </c>
      <c r="CI1451" s="162" t="str">
        <f t="shared" si="956"/>
        <v/>
      </c>
      <c r="CJ1451" s="163" t="str">
        <f t="shared" si="959"/>
        <v/>
      </c>
      <c r="CK1451" s="164" t="str">
        <f t="shared" si="960"/>
        <v/>
      </c>
      <c r="CM1451" s="169" t="str">
        <f t="shared" si="957"/>
        <v/>
      </c>
      <c r="CN1451" s="139" t="str">
        <f t="shared" si="958"/>
        <v/>
      </c>
      <c r="CP1451" s="41" t="str">
        <f>IF($CM1451="", "", COUNTIF($CM$11:$CM$3035, "&lt;"&amp;$CM1451)+1+COUNTIF($CM$11:$CM1451, $CM1451)-1)</f>
        <v/>
      </c>
    </row>
    <row r="1452" spans="1:94" x14ac:dyDescent="0.25">
      <c r="A1452" s="40"/>
      <c r="B1452" s="82" t="str">
        <f>IF($I1452="", "", IFERROR(INDEX('Job Database'!$AE$11:$AE$3035, MATCH($I1452, 'Job Database'!$X$11:$X$3035, 0)), ""))</f>
        <v/>
      </c>
      <c r="C1452" s="69" t="str">
        <f>IF($I1452="", "", IF(COUNTIF('Job Database'!$X$11:$X$3035, $I1452)=0, $AC$5, $AC$4))</f>
        <v/>
      </c>
      <c r="D1452" s="40"/>
      <c r="E1452" s="85" t="str">
        <f>IF($I1452="", "", IF(IFERROR(INDEX('Job Database'!$M$11:$M$3035, MATCH($I1452, 'Job Database'!$X$11:$X$3035, 0)), "")="", "", IFERROR(INDEX('Job Database'!$M$11:$M$3035, MATCH($I1452, 'Job Database'!$X$11:$X$3035, 0)), "")))</f>
        <v/>
      </c>
      <c r="F1452" s="40"/>
      <c r="G1452" s="88" t="str">
        <f t="shared" si="932"/>
        <v/>
      </c>
      <c r="H1452" s="40"/>
      <c r="I1452" s="24"/>
      <c r="J1452" s="34"/>
      <c r="K1452" s="106"/>
      <c r="L1452" s="79"/>
      <c r="M1452" s="34"/>
      <c r="N1452" s="79"/>
      <c r="O1452" s="31"/>
      <c r="P1452" s="53"/>
      <c r="Q1452" s="40"/>
      <c r="S1452" s="41" t="str">
        <f t="shared" si="920"/>
        <v/>
      </c>
      <c r="T1452" s="41" t="str">
        <f t="shared" si="921"/>
        <v/>
      </c>
      <c r="U1452" s="41" t="str">
        <f t="shared" si="933"/>
        <v/>
      </c>
      <c r="W1452" s="74" t="str">
        <f>IF('Job Database'!$X1452="", "", 'Job Database'!$X1452)</f>
        <v/>
      </c>
      <c r="Y1452" s="41" t="str">
        <f>IF($W1452="", "", IF(COUNTIF($I$11:$I$3035, $W1452)&gt;0, "", MAX($Y$10:$Y1451)+1))</f>
        <v/>
      </c>
      <c r="Z1452" s="41">
        <v>1442</v>
      </c>
      <c r="AA1452" s="58" t="str">
        <f t="shared" si="934"/>
        <v/>
      </c>
      <c r="AC1452" s="41" t="str">
        <f t="shared" si="922"/>
        <v/>
      </c>
      <c r="AE1452" s="41" t="str">
        <f t="shared" si="935"/>
        <v/>
      </c>
      <c r="AJ1452" s="154" t="str">
        <f t="shared" si="936"/>
        <v/>
      </c>
      <c r="AL1452" s="120" t="str">
        <f t="shared" si="937"/>
        <v/>
      </c>
      <c r="AM1452" s="104" t="str">
        <f t="shared" si="938"/>
        <v/>
      </c>
      <c r="AN1452" s="104" t="str">
        <f t="shared" si="939"/>
        <v/>
      </c>
      <c r="AO1452" s="104" t="str">
        <f t="shared" si="923"/>
        <v/>
      </c>
      <c r="AP1452" s="104" t="str">
        <f t="shared" si="924"/>
        <v/>
      </c>
      <c r="AQ1452" s="121" t="str">
        <f t="shared" si="940"/>
        <v/>
      </c>
      <c r="AS1452" s="88" t="str">
        <f t="shared" si="925"/>
        <v/>
      </c>
      <c r="AT1452" s="68" t="str">
        <f t="shared" si="941"/>
        <v/>
      </c>
      <c r="AU1452" s="68" t="str">
        <f t="shared" si="942"/>
        <v/>
      </c>
      <c r="AV1452" s="68" t="str">
        <f t="shared" si="943"/>
        <v/>
      </c>
      <c r="AW1452" s="88" t="str">
        <f t="shared" si="926"/>
        <v/>
      </c>
      <c r="AZ1452" s="88" t="str">
        <f t="shared" si="927"/>
        <v/>
      </c>
      <c r="BA1452" s="68" t="str">
        <f t="shared" si="928"/>
        <v/>
      </c>
      <c r="BB1452" s="68" t="str">
        <f t="shared" si="929"/>
        <v/>
      </c>
      <c r="BC1452" s="68" t="str">
        <f t="shared" si="930"/>
        <v/>
      </c>
      <c r="BD1452" s="69" t="str">
        <f t="shared" si="931"/>
        <v/>
      </c>
      <c r="BE1452" s="69" t="str">
        <f t="shared" si="944"/>
        <v/>
      </c>
      <c r="BT1452" s="138" t="str">
        <f t="shared" ca="1" si="945"/>
        <v/>
      </c>
      <c r="BU1452" s="139" t="str">
        <f t="shared" ca="1" si="946"/>
        <v/>
      </c>
      <c r="BW1452" s="138" t="str">
        <f t="shared" si="947"/>
        <v/>
      </c>
      <c r="BX1452" s="104" t="str">
        <f t="shared" si="948"/>
        <v/>
      </c>
      <c r="BY1452" s="139" t="str">
        <f t="shared" si="949"/>
        <v/>
      </c>
      <c r="CA1452" s="138" t="str">
        <f t="shared" si="950"/>
        <v/>
      </c>
      <c r="CB1452" s="104" t="str">
        <f t="shared" si="951"/>
        <v/>
      </c>
      <c r="CC1452" s="139" t="str">
        <f t="shared" si="952"/>
        <v/>
      </c>
      <c r="CE1452" s="162" t="str">
        <f t="shared" si="953"/>
        <v/>
      </c>
      <c r="CF1452" s="163" t="str">
        <f t="shared" si="954"/>
        <v/>
      </c>
      <c r="CG1452" s="164" t="str">
        <f t="shared" si="955"/>
        <v/>
      </c>
      <c r="CI1452" s="162" t="str">
        <f t="shared" si="956"/>
        <v/>
      </c>
      <c r="CJ1452" s="163" t="str">
        <f t="shared" si="959"/>
        <v/>
      </c>
      <c r="CK1452" s="164" t="str">
        <f t="shared" si="960"/>
        <v/>
      </c>
      <c r="CM1452" s="169" t="str">
        <f t="shared" si="957"/>
        <v/>
      </c>
      <c r="CN1452" s="139" t="str">
        <f t="shared" si="958"/>
        <v/>
      </c>
      <c r="CP1452" s="41" t="str">
        <f>IF($CM1452="", "", COUNTIF($CM$11:$CM$3035, "&lt;"&amp;$CM1452)+1+COUNTIF($CM$11:$CM1452, $CM1452)-1)</f>
        <v/>
      </c>
    </row>
    <row r="1453" spans="1:94" x14ac:dyDescent="0.25">
      <c r="A1453" s="40"/>
      <c r="B1453" s="82" t="str">
        <f>IF($I1453="", "", IFERROR(INDEX('Job Database'!$AE$11:$AE$3035, MATCH($I1453, 'Job Database'!$X$11:$X$3035, 0)), ""))</f>
        <v/>
      </c>
      <c r="C1453" s="69" t="str">
        <f>IF($I1453="", "", IF(COUNTIF('Job Database'!$X$11:$X$3035, $I1453)=0, $AC$5, $AC$4))</f>
        <v/>
      </c>
      <c r="D1453" s="40"/>
      <c r="E1453" s="85" t="str">
        <f>IF($I1453="", "", IF(IFERROR(INDEX('Job Database'!$M$11:$M$3035, MATCH($I1453, 'Job Database'!$X$11:$X$3035, 0)), "")="", "", IFERROR(INDEX('Job Database'!$M$11:$M$3035, MATCH($I1453, 'Job Database'!$X$11:$X$3035, 0)), "")))</f>
        <v/>
      </c>
      <c r="F1453" s="40"/>
      <c r="G1453" s="88" t="str">
        <f t="shared" si="932"/>
        <v/>
      </c>
      <c r="H1453" s="40"/>
      <c r="I1453" s="24"/>
      <c r="J1453" s="34"/>
      <c r="K1453" s="106"/>
      <c r="L1453" s="79"/>
      <c r="M1453" s="34"/>
      <c r="N1453" s="79"/>
      <c r="O1453" s="31"/>
      <c r="P1453" s="53"/>
      <c r="Q1453" s="40"/>
      <c r="S1453" s="41" t="str">
        <f t="shared" si="920"/>
        <v/>
      </c>
      <c r="T1453" s="41" t="str">
        <f t="shared" si="921"/>
        <v/>
      </c>
      <c r="U1453" s="41" t="str">
        <f t="shared" si="933"/>
        <v/>
      </c>
      <c r="W1453" s="74" t="str">
        <f>IF('Job Database'!$X1453="", "", 'Job Database'!$X1453)</f>
        <v/>
      </c>
      <c r="Y1453" s="41" t="str">
        <f>IF($W1453="", "", IF(COUNTIF($I$11:$I$3035, $W1453)&gt;0, "", MAX($Y$10:$Y1452)+1))</f>
        <v/>
      </c>
      <c r="Z1453" s="41">
        <v>1443</v>
      </c>
      <c r="AA1453" s="58" t="str">
        <f t="shared" si="934"/>
        <v/>
      </c>
      <c r="AC1453" s="41" t="str">
        <f t="shared" si="922"/>
        <v/>
      </c>
      <c r="AE1453" s="41" t="str">
        <f t="shared" si="935"/>
        <v/>
      </c>
      <c r="AJ1453" s="154" t="str">
        <f t="shared" si="936"/>
        <v/>
      </c>
      <c r="AL1453" s="120" t="str">
        <f t="shared" si="937"/>
        <v/>
      </c>
      <c r="AM1453" s="104" t="str">
        <f t="shared" si="938"/>
        <v/>
      </c>
      <c r="AN1453" s="104" t="str">
        <f t="shared" si="939"/>
        <v/>
      </c>
      <c r="AO1453" s="104" t="str">
        <f t="shared" si="923"/>
        <v/>
      </c>
      <c r="AP1453" s="104" t="str">
        <f t="shared" si="924"/>
        <v/>
      </c>
      <c r="AQ1453" s="121" t="str">
        <f t="shared" si="940"/>
        <v/>
      </c>
      <c r="AS1453" s="88" t="str">
        <f t="shared" si="925"/>
        <v/>
      </c>
      <c r="AT1453" s="68" t="str">
        <f t="shared" si="941"/>
        <v/>
      </c>
      <c r="AU1453" s="68" t="str">
        <f t="shared" si="942"/>
        <v/>
      </c>
      <c r="AV1453" s="68" t="str">
        <f t="shared" si="943"/>
        <v/>
      </c>
      <c r="AW1453" s="88" t="str">
        <f t="shared" si="926"/>
        <v/>
      </c>
      <c r="AZ1453" s="88" t="str">
        <f t="shared" si="927"/>
        <v/>
      </c>
      <c r="BA1453" s="68" t="str">
        <f t="shared" si="928"/>
        <v/>
      </c>
      <c r="BB1453" s="68" t="str">
        <f t="shared" si="929"/>
        <v/>
      </c>
      <c r="BC1453" s="68" t="str">
        <f t="shared" si="930"/>
        <v/>
      </c>
      <c r="BD1453" s="69" t="str">
        <f t="shared" si="931"/>
        <v/>
      </c>
      <c r="BE1453" s="69" t="str">
        <f t="shared" si="944"/>
        <v/>
      </c>
      <c r="BT1453" s="138" t="str">
        <f t="shared" ca="1" si="945"/>
        <v/>
      </c>
      <c r="BU1453" s="139" t="str">
        <f t="shared" ca="1" si="946"/>
        <v/>
      </c>
      <c r="BW1453" s="138" t="str">
        <f t="shared" si="947"/>
        <v/>
      </c>
      <c r="BX1453" s="104" t="str">
        <f t="shared" si="948"/>
        <v/>
      </c>
      <c r="BY1453" s="139" t="str">
        <f t="shared" si="949"/>
        <v/>
      </c>
      <c r="CA1453" s="138" t="str">
        <f t="shared" si="950"/>
        <v/>
      </c>
      <c r="CB1453" s="104" t="str">
        <f t="shared" si="951"/>
        <v/>
      </c>
      <c r="CC1453" s="139" t="str">
        <f t="shared" si="952"/>
        <v/>
      </c>
      <c r="CE1453" s="162" t="str">
        <f t="shared" si="953"/>
        <v/>
      </c>
      <c r="CF1453" s="163" t="str">
        <f t="shared" si="954"/>
        <v/>
      </c>
      <c r="CG1453" s="164" t="str">
        <f t="shared" si="955"/>
        <v/>
      </c>
      <c r="CI1453" s="162" t="str">
        <f t="shared" si="956"/>
        <v/>
      </c>
      <c r="CJ1453" s="163" t="str">
        <f t="shared" si="959"/>
        <v/>
      </c>
      <c r="CK1453" s="164" t="str">
        <f t="shared" si="960"/>
        <v/>
      </c>
      <c r="CM1453" s="169" t="str">
        <f t="shared" si="957"/>
        <v/>
      </c>
      <c r="CN1453" s="139" t="str">
        <f t="shared" si="958"/>
        <v/>
      </c>
      <c r="CP1453" s="41" t="str">
        <f>IF($CM1453="", "", COUNTIF($CM$11:$CM$3035, "&lt;"&amp;$CM1453)+1+COUNTIF($CM$11:$CM1453, $CM1453)-1)</f>
        <v/>
      </c>
    </row>
    <row r="1454" spans="1:94" x14ac:dyDescent="0.25">
      <c r="A1454" s="40"/>
      <c r="B1454" s="82" t="str">
        <f>IF($I1454="", "", IFERROR(INDEX('Job Database'!$AE$11:$AE$3035, MATCH($I1454, 'Job Database'!$X$11:$X$3035, 0)), ""))</f>
        <v/>
      </c>
      <c r="C1454" s="69" t="str">
        <f>IF($I1454="", "", IF(COUNTIF('Job Database'!$X$11:$X$3035, $I1454)=0, $AC$5, $AC$4))</f>
        <v/>
      </c>
      <c r="D1454" s="40"/>
      <c r="E1454" s="85" t="str">
        <f>IF($I1454="", "", IF(IFERROR(INDEX('Job Database'!$M$11:$M$3035, MATCH($I1454, 'Job Database'!$X$11:$X$3035, 0)), "")="", "", IFERROR(INDEX('Job Database'!$M$11:$M$3035, MATCH($I1454, 'Job Database'!$X$11:$X$3035, 0)), "")))</f>
        <v/>
      </c>
      <c r="F1454" s="40"/>
      <c r="G1454" s="88" t="str">
        <f t="shared" si="932"/>
        <v/>
      </c>
      <c r="H1454" s="40"/>
      <c r="I1454" s="24"/>
      <c r="J1454" s="34"/>
      <c r="K1454" s="106"/>
      <c r="L1454" s="79"/>
      <c r="M1454" s="34"/>
      <c r="N1454" s="79"/>
      <c r="O1454" s="31"/>
      <c r="P1454" s="53"/>
      <c r="Q1454" s="40"/>
      <c r="S1454" s="41" t="str">
        <f t="shared" si="920"/>
        <v/>
      </c>
      <c r="T1454" s="41" t="str">
        <f t="shared" si="921"/>
        <v/>
      </c>
      <c r="U1454" s="41" t="str">
        <f t="shared" si="933"/>
        <v/>
      </c>
      <c r="W1454" s="74" t="str">
        <f>IF('Job Database'!$X1454="", "", 'Job Database'!$X1454)</f>
        <v/>
      </c>
      <c r="Y1454" s="41" t="str">
        <f>IF($W1454="", "", IF(COUNTIF($I$11:$I$3035, $W1454)&gt;0, "", MAX($Y$10:$Y1453)+1))</f>
        <v/>
      </c>
      <c r="Z1454" s="41">
        <v>1444</v>
      </c>
      <c r="AA1454" s="58" t="str">
        <f t="shared" si="934"/>
        <v/>
      </c>
      <c r="AC1454" s="41" t="str">
        <f t="shared" si="922"/>
        <v/>
      </c>
      <c r="AE1454" s="41" t="str">
        <f t="shared" si="935"/>
        <v/>
      </c>
      <c r="AJ1454" s="154" t="str">
        <f t="shared" si="936"/>
        <v/>
      </c>
      <c r="AL1454" s="120" t="str">
        <f t="shared" si="937"/>
        <v/>
      </c>
      <c r="AM1454" s="104" t="str">
        <f t="shared" si="938"/>
        <v/>
      </c>
      <c r="AN1454" s="104" t="str">
        <f t="shared" si="939"/>
        <v/>
      </c>
      <c r="AO1454" s="104" t="str">
        <f t="shared" si="923"/>
        <v/>
      </c>
      <c r="AP1454" s="104" t="str">
        <f t="shared" si="924"/>
        <v/>
      </c>
      <c r="AQ1454" s="121" t="str">
        <f t="shared" si="940"/>
        <v/>
      </c>
      <c r="AS1454" s="88" t="str">
        <f t="shared" si="925"/>
        <v/>
      </c>
      <c r="AT1454" s="68" t="str">
        <f t="shared" si="941"/>
        <v/>
      </c>
      <c r="AU1454" s="68" t="str">
        <f t="shared" si="942"/>
        <v/>
      </c>
      <c r="AV1454" s="68" t="str">
        <f t="shared" si="943"/>
        <v/>
      </c>
      <c r="AW1454" s="88" t="str">
        <f t="shared" si="926"/>
        <v/>
      </c>
      <c r="AZ1454" s="88" t="str">
        <f t="shared" si="927"/>
        <v/>
      </c>
      <c r="BA1454" s="68" t="str">
        <f t="shared" si="928"/>
        <v/>
      </c>
      <c r="BB1454" s="68" t="str">
        <f t="shared" si="929"/>
        <v/>
      </c>
      <c r="BC1454" s="68" t="str">
        <f t="shared" si="930"/>
        <v/>
      </c>
      <c r="BD1454" s="69" t="str">
        <f t="shared" si="931"/>
        <v/>
      </c>
      <c r="BE1454" s="69" t="str">
        <f t="shared" si="944"/>
        <v/>
      </c>
      <c r="BT1454" s="138" t="str">
        <f t="shared" ca="1" si="945"/>
        <v/>
      </c>
      <c r="BU1454" s="139" t="str">
        <f t="shared" ca="1" si="946"/>
        <v/>
      </c>
      <c r="BW1454" s="138" t="str">
        <f t="shared" si="947"/>
        <v/>
      </c>
      <c r="BX1454" s="104" t="str">
        <f t="shared" si="948"/>
        <v/>
      </c>
      <c r="BY1454" s="139" t="str">
        <f t="shared" si="949"/>
        <v/>
      </c>
      <c r="CA1454" s="138" t="str">
        <f t="shared" si="950"/>
        <v/>
      </c>
      <c r="CB1454" s="104" t="str">
        <f t="shared" si="951"/>
        <v/>
      </c>
      <c r="CC1454" s="139" t="str">
        <f t="shared" si="952"/>
        <v/>
      </c>
      <c r="CE1454" s="162" t="str">
        <f t="shared" si="953"/>
        <v/>
      </c>
      <c r="CF1454" s="163" t="str">
        <f t="shared" si="954"/>
        <v/>
      </c>
      <c r="CG1454" s="164" t="str">
        <f t="shared" si="955"/>
        <v/>
      </c>
      <c r="CI1454" s="162" t="str">
        <f t="shared" si="956"/>
        <v/>
      </c>
      <c r="CJ1454" s="163" t="str">
        <f t="shared" si="959"/>
        <v/>
      </c>
      <c r="CK1454" s="164" t="str">
        <f t="shared" si="960"/>
        <v/>
      </c>
      <c r="CM1454" s="169" t="str">
        <f t="shared" si="957"/>
        <v/>
      </c>
      <c r="CN1454" s="139" t="str">
        <f t="shared" si="958"/>
        <v/>
      </c>
      <c r="CP1454" s="41" t="str">
        <f>IF($CM1454="", "", COUNTIF($CM$11:$CM$3035, "&lt;"&amp;$CM1454)+1+COUNTIF($CM$11:$CM1454, $CM1454)-1)</f>
        <v/>
      </c>
    </row>
    <row r="1455" spans="1:94" x14ac:dyDescent="0.25">
      <c r="A1455" s="40"/>
      <c r="B1455" s="82" t="str">
        <f>IF($I1455="", "", IFERROR(INDEX('Job Database'!$AE$11:$AE$3035, MATCH($I1455, 'Job Database'!$X$11:$X$3035, 0)), ""))</f>
        <v/>
      </c>
      <c r="C1455" s="69" t="str">
        <f>IF($I1455="", "", IF(COUNTIF('Job Database'!$X$11:$X$3035, $I1455)=0, $AC$5, $AC$4))</f>
        <v/>
      </c>
      <c r="D1455" s="40"/>
      <c r="E1455" s="85" t="str">
        <f>IF($I1455="", "", IF(IFERROR(INDEX('Job Database'!$M$11:$M$3035, MATCH($I1455, 'Job Database'!$X$11:$X$3035, 0)), "")="", "", IFERROR(INDEX('Job Database'!$M$11:$M$3035, MATCH($I1455, 'Job Database'!$X$11:$X$3035, 0)), "")))</f>
        <v/>
      </c>
      <c r="F1455" s="40"/>
      <c r="G1455" s="88" t="str">
        <f t="shared" si="932"/>
        <v/>
      </c>
      <c r="H1455" s="40"/>
      <c r="I1455" s="24"/>
      <c r="J1455" s="34"/>
      <c r="K1455" s="106"/>
      <c r="L1455" s="79"/>
      <c r="M1455" s="34"/>
      <c r="N1455" s="79"/>
      <c r="O1455" s="31"/>
      <c r="P1455" s="53"/>
      <c r="Q1455" s="40"/>
      <c r="S1455" s="41" t="str">
        <f t="shared" si="920"/>
        <v/>
      </c>
      <c r="T1455" s="41" t="str">
        <f t="shared" si="921"/>
        <v/>
      </c>
      <c r="U1455" s="41" t="str">
        <f t="shared" si="933"/>
        <v/>
      </c>
      <c r="W1455" s="74" t="str">
        <f>IF('Job Database'!$X1455="", "", 'Job Database'!$X1455)</f>
        <v/>
      </c>
      <c r="Y1455" s="41" t="str">
        <f>IF($W1455="", "", IF(COUNTIF($I$11:$I$3035, $W1455)&gt;0, "", MAX($Y$10:$Y1454)+1))</f>
        <v/>
      </c>
      <c r="Z1455" s="41">
        <v>1445</v>
      </c>
      <c r="AA1455" s="58" t="str">
        <f t="shared" si="934"/>
        <v/>
      </c>
      <c r="AC1455" s="41" t="str">
        <f t="shared" si="922"/>
        <v/>
      </c>
      <c r="AE1455" s="41" t="str">
        <f t="shared" si="935"/>
        <v/>
      </c>
      <c r="AJ1455" s="154" t="str">
        <f t="shared" si="936"/>
        <v/>
      </c>
      <c r="AL1455" s="120" t="str">
        <f t="shared" si="937"/>
        <v/>
      </c>
      <c r="AM1455" s="104" t="str">
        <f t="shared" si="938"/>
        <v/>
      </c>
      <c r="AN1455" s="104" t="str">
        <f t="shared" si="939"/>
        <v/>
      </c>
      <c r="AO1455" s="104" t="str">
        <f t="shared" si="923"/>
        <v/>
      </c>
      <c r="AP1455" s="104" t="str">
        <f t="shared" si="924"/>
        <v/>
      </c>
      <c r="AQ1455" s="121" t="str">
        <f t="shared" si="940"/>
        <v/>
      </c>
      <c r="AS1455" s="88" t="str">
        <f t="shared" si="925"/>
        <v/>
      </c>
      <c r="AT1455" s="68" t="str">
        <f t="shared" si="941"/>
        <v/>
      </c>
      <c r="AU1455" s="68" t="str">
        <f t="shared" si="942"/>
        <v/>
      </c>
      <c r="AV1455" s="68" t="str">
        <f t="shared" si="943"/>
        <v/>
      </c>
      <c r="AW1455" s="88" t="str">
        <f t="shared" si="926"/>
        <v/>
      </c>
      <c r="AZ1455" s="88" t="str">
        <f t="shared" si="927"/>
        <v/>
      </c>
      <c r="BA1455" s="68" t="str">
        <f t="shared" si="928"/>
        <v/>
      </c>
      <c r="BB1455" s="68" t="str">
        <f t="shared" si="929"/>
        <v/>
      </c>
      <c r="BC1455" s="68" t="str">
        <f t="shared" si="930"/>
        <v/>
      </c>
      <c r="BD1455" s="69" t="str">
        <f t="shared" si="931"/>
        <v/>
      </c>
      <c r="BE1455" s="69" t="str">
        <f t="shared" si="944"/>
        <v/>
      </c>
      <c r="BT1455" s="138" t="str">
        <f t="shared" ca="1" si="945"/>
        <v/>
      </c>
      <c r="BU1455" s="139" t="str">
        <f t="shared" ca="1" si="946"/>
        <v/>
      </c>
      <c r="BW1455" s="138" t="str">
        <f t="shared" si="947"/>
        <v/>
      </c>
      <c r="BX1455" s="104" t="str">
        <f t="shared" si="948"/>
        <v/>
      </c>
      <c r="BY1455" s="139" t="str">
        <f t="shared" si="949"/>
        <v/>
      </c>
      <c r="CA1455" s="138" t="str">
        <f t="shared" si="950"/>
        <v/>
      </c>
      <c r="CB1455" s="104" t="str">
        <f t="shared" si="951"/>
        <v/>
      </c>
      <c r="CC1455" s="139" t="str">
        <f t="shared" si="952"/>
        <v/>
      </c>
      <c r="CE1455" s="162" t="str">
        <f t="shared" si="953"/>
        <v/>
      </c>
      <c r="CF1455" s="163" t="str">
        <f t="shared" si="954"/>
        <v/>
      </c>
      <c r="CG1455" s="164" t="str">
        <f t="shared" si="955"/>
        <v/>
      </c>
      <c r="CI1455" s="162" t="str">
        <f t="shared" si="956"/>
        <v/>
      </c>
      <c r="CJ1455" s="163" t="str">
        <f t="shared" si="959"/>
        <v/>
      </c>
      <c r="CK1455" s="164" t="str">
        <f t="shared" si="960"/>
        <v/>
      </c>
      <c r="CM1455" s="169" t="str">
        <f t="shared" si="957"/>
        <v/>
      </c>
      <c r="CN1455" s="139" t="str">
        <f t="shared" si="958"/>
        <v/>
      </c>
      <c r="CP1455" s="41" t="str">
        <f>IF($CM1455="", "", COUNTIF($CM$11:$CM$3035, "&lt;"&amp;$CM1455)+1+COUNTIF($CM$11:$CM1455, $CM1455)-1)</f>
        <v/>
      </c>
    </row>
    <row r="1456" spans="1:94" x14ac:dyDescent="0.25">
      <c r="A1456" s="40"/>
      <c r="B1456" s="82" t="str">
        <f>IF($I1456="", "", IFERROR(INDEX('Job Database'!$AE$11:$AE$3035, MATCH($I1456, 'Job Database'!$X$11:$X$3035, 0)), ""))</f>
        <v/>
      </c>
      <c r="C1456" s="69" t="str">
        <f>IF($I1456="", "", IF(COUNTIF('Job Database'!$X$11:$X$3035, $I1456)=0, $AC$5, $AC$4))</f>
        <v/>
      </c>
      <c r="D1456" s="40"/>
      <c r="E1456" s="85" t="str">
        <f>IF($I1456="", "", IF(IFERROR(INDEX('Job Database'!$M$11:$M$3035, MATCH($I1456, 'Job Database'!$X$11:$X$3035, 0)), "")="", "", IFERROR(INDEX('Job Database'!$M$11:$M$3035, MATCH($I1456, 'Job Database'!$X$11:$X$3035, 0)), "")))</f>
        <v/>
      </c>
      <c r="F1456" s="40"/>
      <c r="G1456" s="88" t="str">
        <f t="shared" si="932"/>
        <v/>
      </c>
      <c r="H1456" s="40"/>
      <c r="I1456" s="24"/>
      <c r="J1456" s="34"/>
      <c r="K1456" s="106"/>
      <c r="L1456" s="79"/>
      <c r="M1456" s="34"/>
      <c r="N1456" s="79"/>
      <c r="O1456" s="31"/>
      <c r="P1456" s="53"/>
      <c r="Q1456" s="40"/>
      <c r="S1456" s="41" t="str">
        <f t="shared" si="920"/>
        <v/>
      </c>
      <c r="T1456" s="41" t="str">
        <f t="shared" si="921"/>
        <v/>
      </c>
      <c r="U1456" s="41" t="str">
        <f t="shared" si="933"/>
        <v/>
      </c>
      <c r="W1456" s="74" t="str">
        <f>IF('Job Database'!$X1456="", "", 'Job Database'!$X1456)</f>
        <v/>
      </c>
      <c r="Y1456" s="41" t="str">
        <f>IF($W1456="", "", IF(COUNTIF($I$11:$I$3035, $W1456)&gt;0, "", MAX($Y$10:$Y1455)+1))</f>
        <v/>
      </c>
      <c r="Z1456" s="41">
        <v>1446</v>
      </c>
      <c r="AA1456" s="58" t="str">
        <f t="shared" si="934"/>
        <v/>
      </c>
      <c r="AC1456" s="41" t="str">
        <f t="shared" si="922"/>
        <v/>
      </c>
      <c r="AE1456" s="41" t="str">
        <f t="shared" si="935"/>
        <v/>
      </c>
      <c r="AJ1456" s="154" t="str">
        <f t="shared" si="936"/>
        <v/>
      </c>
      <c r="AL1456" s="120" t="str">
        <f t="shared" si="937"/>
        <v/>
      </c>
      <c r="AM1456" s="104" t="str">
        <f t="shared" si="938"/>
        <v/>
      </c>
      <c r="AN1456" s="104" t="str">
        <f t="shared" si="939"/>
        <v/>
      </c>
      <c r="AO1456" s="104" t="str">
        <f t="shared" si="923"/>
        <v/>
      </c>
      <c r="AP1456" s="104" t="str">
        <f t="shared" si="924"/>
        <v/>
      </c>
      <c r="AQ1456" s="121" t="str">
        <f t="shared" si="940"/>
        <v/>
      </c>
      <c r="AS1456" s="88" t="str">
        <f t="shared" si="925"/>
        <v/>
      </c>
      <c r="AT1456" s="68" t="str">
        <f t="shared" si="941"/>
        <v/>
      </c>
      <c r="AU1456" s="68" t="str">
        <f t="shared" si="942"/>
        <v/>
      </c>
      <c r="AV1456" s="68" t="str">
        <f t="shared" si="943"/>
        <v/>
      </c>
      <c r="AW1456" s="88" t="str">
        <f t="shared" si="926"/>
        <v/>
      </c>
      <c r="AZ1456" s="88" t="str">
        <f t="shared" si="927"/>
        <v/>
      </c>
      <c r="BA1456" s="68" t="str">
        <f t="shared" si="928"/>
        <v/>
      </c>
      <c r="BB1456" s="68" t="str">
        <f t="shared" si="929"/>
        <v/>
      </c>
      <c r="BC1456" s="68" t="str">
        <f t="shared" si="930"/>
        <v/>
      </c>
      <c r="BD1456" s="69" t="str">
        <f t="shared" si="931"/>
        <v/>
      </c>
      <c r="BE1456" s="69" t="str">
        <f t="shared" si="944"/>
        <v/>
      </c>
      <c r="BT1456" s="138" t="str">
        <f t="shared" ca="1" si="945"/>
        <v/>
      </c>
      <c r="BU1456" s="139" t="str">
        <f t="shared" ca="1" si="946"/>
        <v/>
      </c>
      <c r="BW1456" s="138" t="str">
        <f t="shared" si="947"/>
        <v/>
      </c>
      <c r="BX1456" s="104" t="str">
        <f t="shared" si="948"/>
        <v/>
      </c>
      <c r="BY1456" s="139" t="str">
        <f t="shared" si="949"/>
        <v/>
      </c>
      <c r="CA1456" s="138" t="str">
        <f t="shared" si="950"/>
        <v/>
      </c>
      <c r="CB1456" s="104" t="str">
        <f t="shared" si="951"/>
        <v/>
      </c>
      <c r="CC1456" s="139" t="str">
        <f t="shared" si="952"/>
        <v/>
      </c>
      <c r="CE1456" s="162" t="str">
        <f t="shared" si="953"/>
        <v/>
      </c>
      <c r="CF1456" s="163" t="str">
        <f t="shared" si="954"/>
        <v/>
      </c>
      <c r="CG1456" s="164" t="str">
        <f t="shared" si="955"/>
        <v/>
      </c>
      <c r="CI1456" s="162" t="str">
        <f t="shared" si="956"/>
        <v/>
      </c>
      <c r="CJ1456" s="163" t="str">
        <f t="shared" si="959"/>
        <v/>
      </c>
      <c r="CK1456" s="164" t="str">
        <f t="shared" si="960"/>
        <v/>
      </c>
      <c r="CM1456" s="169" t="str">
        <f t="shared" si="957"/>
        <v/>
      </c>
      <c r="CN1456" s="139" t="str">
        <f t="shared" si="958"/>
        <v/>
      </c>
      <c r="CP1456" s="41" t="str">
        <f>IF($CM1456="", "", COUNTIF($CM$11:$CM$3035, "&lt;"&amp;$CM1456)+1+COUNTIF($CM$11:$CM1456, $CM1456)-1)</f>
        <v/>
      </c>
    </row>
    <row r="1457" spans="1:94" x14ac:dyDescent="0.25">
      <c r="A1457" s="40"/>
      <c r="B1457" s="82" t="str">
        <f>IF($I1457="", "", IFERROR(INDEX('Job Database'!$AE$11:$AE$3035, MATCH($I1457, 'Job Database'!$X$11:$X$3035, 0)), ""))</f>
        <v/>
      </c>
      <c r="C1457" s="69" t="str">
        <f>IF($I1457="", "", IF(COUNTIF('Job Database'!$X$11:$X$3035, $I1457)=0, $AC$5, $AC$4))</f>
        <v/>
      </c>
      <c r="D1457" s="40"/>
      <c r="E1457" s="85" t="str">
        <f>IF($I1457="", "", IF(IFERROR(INDEX('Job Database'!$M$11:$M$3035, MATCH($I1457, 'Job Database'!$X$11:$X$3035, 0)), "")="", "", IFERROR(INDEX('Job Database'!$M$11:$M$3035, MATCH($I1457, 'Job Database'!$X$11:$X$3035, 0)), "")))</f>
        <v/>
      </c>
      <c r="F1457" s="40"/>
      <c r="G1457" s="88" t="str">
        <f t="shared" si="932"/>
        <v/>
      </c>
      <c r="H1457" s="40"/>
      <c r="I1457" s="24"/>
      <c r="J1457" s="34"/>
      <c r="K1457" s="106"/>
      <c r="L1457" s="79"/>
      <c r="M1457" s="34"/>
      <c r="N1457" s="79"/>
      <c r="O1457" s="31"/>
      <c r="P1457" s="53"/>
      <c r="Q1457" s="40"/>
      <c r="S1457" s="41" t="str">
        <f t="shared" si="920"/>
        <v/>
      </c>
      <c r="T1457" s="41" t="str">
        <f t="shared" si="921"/>
        <v/>
      </c>
      <c r="U1457" s="41" t="str">
        <f t="shared" si="933"/>
        <v/>
      </c>
      <c r="W1457" s="74" t="str">
        <f>IF('Job Database'!$X1457="", "", 'Job Database'!$X1457)</f>
        <v/>
      </c>
      <c r="Y1457" s="41" t="str">
        <f>IF($W1457="", "", IF(COUNTIF($I$11:$I$3035, $W1457)&gt;0, "", MAX($Y$10:$Y1456)+1))</f>
        <v/>
      </c>
      <c r="Z1457" s="41">
        <v>1447</v>
      </c>
      <c r="AA1457" s="58" t="str">
        <f t="shared" si="934"/>
        <v/>
      </c>
      <c r="AC1457" s="41" t="str">
        <f t="shared" si="922"/>
        <v/>
      </c>
      <c r="AE1457" s="41" t="str">
        <f t="shared" si="935"/>
        <v/>
      </c>
      <c r="AJ1457" s="154" t="str">
        <f t="shared" si="936"/>
        <v/>
      </c>
      <c r="AL1457" s="120" t="str">
        <f t="shared" si="937"/>
        <v/>
      </c>
      <c r="AM1457" s="104" t="str">
        <f t="shared" si="938"/>
        <v/>
      </c>
      <c r="AN1457" s="104" t="str">
        <f t="shared" si="939"/>
        <v/>
      </c>
      <c r="AO1457" s="104" t="str">
        <f t="shared" si="923"/>
        <v/>
      </c>
      <c r="AP1457" s="104" t="str">
        <f t="shared" si="924"/>
        <v/>
      </c>
      <c r="AQ1457" s="121" t="str">
        <f t="shared" si="940"/>
        <v/>
      </c>
      <c r="AS1457" s="88" t="str">
        <f t="shared" si="925"/>
        <v/>
      </c>
      <c r="AT1457" s="68" t="str">
        <f t="shared" si="941"/>
        <v/>
      </c>
      <c r="AU1457" s="68" t="str">
        <f t="shared" si="942"/>
        <v/>
      </c>
      <c r="AV1457" s="68" t="str">
        <f t="shared" si="943"/>
        <v/>
      </c>
      <c r="AW1457" s="88" t="str">
        <f t="shared" si="926"/>
        <v/>
      </c>
      <c r="AZ1457" s="88" t="str">
        <f t="shared" si="927"/>
        <v/>
      </c>
      <c r="BA1457" s="68" t="str">
        <f t="shared" si="928"/>
        <v/>
      </c>
      <c r="BB1457" s="68" t="str">
        <f t="shared" si="929"/>
        <v/>
      </c>
      <c r="BC1457" s="68" t="str">
        <f t="shared" si="930"/>
        <v/>
      </c>
      <c r="BD1457" s="69" t="str">
        <f t="shared" si="931"/>
        <v/>
      </c>
      <c r="BE1457" s="69" t="str">
        <f t="shared" si="944"/>
        <v/>
      </c>
      <c r="BT1457" s="138" t="str">
        <f t="shared" ca="1" si="945"/>
        <v/>
      </c>
      <c r="BU1457" s="139" t="str">
        <f t="shared" ca="1" si="946"/>
        <v/>
      </c>
      <c r="BW1457" s="138" t="str">
        <f t="shared" si="947"/>
        <v/>
      </c>
      <c r="BX1457" s="104" t="str">
        <f t="shared" si="948"/>
        <v/>
      </c>
      <c r="BY1457" s="139" t="str">
        <f t="shared" si="949"/>
        <v/>
      </c>
      <c r="CA1457" s="138" t="str">
        <f t="shared" si="950"/>
        <v/>
      </c>
      <c r="CB1457" s="104" t="str">
        <f t="shared" si="951"/>
        <v/>
      </c>
      <c r="CC1457" s="139" t="str">
        <f t="shared" si="952"/>
        <v/>
      </c>
      <c r="CE1457" s="162" t="str">
        <f t="shared" si="953"/>
        <v/>
      </c>
      <c r="CF1457" s="163" t="str">
        <f t="shared" si="954"/>
        <v/>
      </c>
      <c r="CG1457" s="164" t="str">
        <f t="shared" si="955"/>
        <v/>
      </c>
      <c r="CI1457" s="162" t="str">
        <f t="shared" si="956"/>
        <v/>
      </c>
      <c r="CJ1457" s="163" t="str">
        <f t="shared" si="959"/>
        <v/>
      </c>
      <c r="CK1457" s="164" t="str">
        <f t="shared" si="960"/>
        <v/>
      </c>
      <c r="CM1457" s="169" t="str">
        <f t="shared" si="957"/>
        <v/>
      </c>
      <c r="CN1457" s="139" t="str">
        <f t="shared" si="958"/>
        <v/>
      </c>
      <c r="CP1457" s="41" t="str">
        <f>IF($CM1457="", "", COUNTIF($CM$11:$CM$3035, "&lt;"&amp;$CM1457)+1+COUNTIF($CM$11:$CM1457, $CM1457)-1)</f>
        <v/>
      </c>
    </row>
    <row r="1458" spans="1:94" x14ac:dyDescent="0.25">
      <c r="A1458" s="40"/>
      <c r="B1458" s="82" t="str">
        <f>IF($I1458="", "", IFERROR(INDEX('Job Database'!$AE$11:$AE$3035, MATCH($I1458, 'Job Database'!$X$11:$X$3035, 0)), ""))</f>
        <v/>
      </c>
      <c r="C1458" s="69" t="str">
        <f>IF($I1458="", "", IF(COUNTIF('Job Database'!$X$11:$X$3035, $I1458)=0, $AC$5, $AC$4))</f>
        <v/>
      </c>
      <c r="D1458" s="40"/>
      <c r="E1458" s="85" t="str">
        <f>IF($I1458="", "", IF(IFERROR(INDEX('Job Database'!$M$11:$M$3035, MATCH($I1458, 'Job Database'!$X$11:$X$3035, 0)), "")="", "", IFERROR(INDEX('Job Database'!$M$11:$M$3035, MATCH($I1458, 'Job Database'!$X$11:$X$3035, 0)), "")))</f>
        <v/>
      </c>
      <c r="F1458" s="40"/>
      <c r="G1458" s="88" t="str">
        <f t="shared" si="932"/>
        <v/>
      </c>
      <c r="H1458" s="40"/>
      <c r="I1458" s="24"/>
      <c r="J1458" s="34"/>
      <c r="K1458" s="106"/>
      <c r="L1458" s="79"/>
      <c r="M1458" s="34"/>
      <c r="N1458" s="79"/>
      <c r="O1458" s="31"/>
      <c r="P1458" s="53"/>
      <c r="Q1458" s="40"/>
      <c r="S1458" s="41" t="str">
        <f t="shared" si="920"/>
        <v/>
      </c>
      <c r="T1458" s="41" t="str">
        <f t="shared" si="921"/>
        <v/>
      </c>
      <c r="U1458" s="41" t="str">
        <f t="shared" si="933"/>
        <v/>
      </c>
      <c r="W1458" s="74" t="str">
        <f>IF('Job Database'!$X1458="", "", 'Job Database'!$X1458)</f>
        <v/>
      </c>
      <c r="Y1458" s="41" t="str">
        <f>IF($W1458="", "", IF(COUNTIF($I$11:$I$3035, $W1458)&gt;0, "", MAX($Y$10:$Y1457)+1))</f>
        <v/>
      </c>
      <c r="Z1458" s="41">
        <v>1448</v>
      </c>
      <c r="AA1458" s="58" t="str">
        <f t="shared" si="934"/>
        <v/>
      </c>
      <c r="AC1458" s="41" t="str">
        <f t="shared" si="922"/>
        <v/>
      </c>
      <c r="AE1458" s="41" t="str">
        <f t="shared" si="935"/>
        <v/>
      </c>
      <c r="AJ1458" s="154" t="str">
        <f t="shared" si="936"/>
        <v/>
      </c>
      <c r="AL1458" s="120" t="str">
        <f t="shared" si="937"/>
        <v/>
      </c>
      <c r="AM1458" s="104" t="str">
        <f t="shared" si="938"/>
        <v/>
      </c>
      <c r="AN1458" s="104" t="str">
        <f t="shared" si="939"/>
        <v/>
      </c>
      <c r="AO1458" s="104" t="str">
        <f t="shared" si="923"/>
        <v/>
      </c>
      <c r="AP1458" s="104" t="str">
        <f t="shared" si="924"/>
        <v/>
      </c>
      <c r="AQ1458" s="121" t="str">
        <f t="shared" si="940"/>
        <v/>
      </c>
      <c r="AS1458" s="88" t="str">
        <f t="shared" si="925"/>
        <v/>
      </c>
      <c r="AT1458" s="68" t="str">
        <f t="shared" si="941"/>
        <v/>
      </c>
      <c r="AU1458" s="68" t="str">
        <f t="shared" si="942"/>
        <v/>
      </c>
      <c r="AV1458" s="68" t="str">
        <f t="shared" si="943"/>
        <v/>
      </c>
      <c r="AW1458" s="88" t="str">
        <f t="shared" si="926"/>
        <v/>
      </c>
      <c r="AZ1458" s="88" t="str">
        <f t="shared" si="927"/>
        <v/>
      </c>
      <c r="BA1458" s="68" t="str">
        <f t="shared" si="928"/>
        <v/>
      </c>
      <c r="BB1458" s="68" t="str">
        <f t="shared" si="929"/>
        <v/>
      </c>
      <c r="BC1458" s="68" t="str">
        <f t="shared" si="930"/>
        <v/>
      </c>
      <c r="BD1458" s="69" t="str">
        <f t="shared" si="931"/>
        <v/>
      </c>
      <c r="BE1458" s="69" t="str">
        <f t="shared" si="944"/>
        <v/>
      </c>
      <c r="BT1458" s="138" t="str">
        <f t="shared" ca="1" si="945"/>
        <v/>
      </c>
      <c r="BU1458" s="139" t="str">
        <f t="shared" ca="1" si="946"/>
        <v/>
      </c>
      <c r="BW1458" s="138" t="str">
        <f t="shared" si="947"/>
        <v/>
      </c>
      <c r="BX1458" s="104" t="str">
        <f t="shared" si="948"/>
        <v/>
      </c>
      <c r="BY1458" s="139" t="str">
        <f t="shared" si="949"/>
        <v/>
      </c>
      <c r="CA1458" s="138" t="str">
        <f t="shared" si="950"/>
        <v/>
      </c>
      <c r="CB1458" s="104" t="str">
        <f t="shared" si="951"/>
        <v/>
      </c>
      <c r="CC1458" s="139" t="str">
        <f t="shared" si="952"/>
        <v/>
      </c>
      <c r="CE1458" s="162" t="str">
        <f t="shared" si="953"/>
        <v/>
      </c>
      <c r="CF1458" s="163" t="str">
        <f t="shared" si="954"/>
        <v/>
      </c>
      <c r="CG1458" s="164" t="str">
        <f t="shared" si="955"/>
        <v/>
      </c>
      <c r="CI1458" s="162" t="str">
        <f t="shared" si="956"/>
        <v/>
      </c>
      <c r="CJ1458" s="163" t="str">
        <f t="shared" si="959"/>
        <v/>
      </c>
      <c r="CK1458" s="164" t="str">
        <f t="shared" si="960"/>
        <v/>
      </c>
      <c r="CM1458" s="169" t="str">
        <f t="shared" si="957"/>
        <v/>
      </c>
      <c r="CN1458" s="139" t="str">
        <f t="shared" si="958"/>
        <v/>
      </c>
      <c r="CP1458" s="41" t="str">
        <f>IF($CM1458="", "", COUNTIF($CM$11:$CM$3035, "&lt;"&amp;$CM1458)+1+COUNTIF($CM$11:$CM1458, $CM1458)-1)</f>
        <v/>
      </c>
    </row>
    <row r="1459" spans="1:94" x14ac:dyDescent="0.25">
      <c r="A1459" s="40"/>
      <c r="B1459" s="82" t="str">
        <f>IF($I1459="", "", IFERROR(INDEX('Job Database'!$AE$11:$AE$3035, MATCH($I1459, 'Job Database'!$X$11:$X$3035, 0)), ""))</f>
        <v/>
      </c>
      <c r="C1459" s="69" t="str">
        <f>IF($I1459="", "", IF(COUNTIF('Job Database'!$X$11:$X$3035, $I1459)=0, $AC$5, $AC$4))</f>
        <v/>
      </c>
      <c r="D1459" s="40"/>
      <c r="E1459" s="85" t="str">
        <f>IF($I1459="", "", IF(IFERROR(INDEX('Job Database'!$M$11:$M$3035, MATCH($I1459, 'Job Database'!$X$11:$X$3035, 0)), "")="", "", IFERROR(INDEX('Job Database'!$M$11:$M$3035, MATCH($I1459, 'Job Database'!$X$11:$X$3035, 0)), "")))</f>
        <v/>
      </c>
      <c r="F1459" s="40"/>
      <c r="G1459" s="88" t="str">
        <f t="shared" si="932"/>
        <v/>
      </c>
      <c r="H1459" s="40"/>
      <c r="I1459" s="24"/>
      <c r="J1459" s="34"/>
      <c r="K1459" s="106"/>
      <c r="L1459" s="79"/>
      <c r="M1459" s="34"/>
      <c r="N1459" s="79"/>
      <c r="O1459" s="31"/>
      <c r="P1459" s="53"/>
      <c r="Q1459" s="40"/>
      <c r="S1459" s="41" t="str">
        <f t="shared" si="920"/>
        <v/>
      </c>
      <c r="T1459" s="41" t="str">
        <f t="shared" si="921"/>
        <v/>
      </c>
      <c r="U1459" s="41" t="str">
        <f t="shared" si="933"/>
        <v/>
      </c>
      <c r="W1459" s="74" t="str">
        <f>IF('Job Database'!$X1459="", "", 'Job Database'!$X1459)</f>
        <v/>
      </c>
      <c r="Y1459" s="41" t="str">
        <f>IF($W1459="", "", IF(COUNTIF($I$11:$I$3035, $W1459)&gt;0, "", MAX($Y$10:$Y1458)+1))</f>
        <v/>
      </c>
      <c r="Z1459" s="41">
        <v>1449</v>
      </c>
      <c r="AA1459" s="58" t="str">
        <f t="shared" si="934"/>
        <v/>
      </c>
      <c r="AC1459" s="41" t="str">
        <f t="shared" si="922"/>
        <v/>
      </c>
      <c r="AE1459" s="41" t="str">
        <f t="shared" si="935"/>
        <v/>
      </c>
      <c r="AJ1459" s="154" t="str">
        <f t="shared" si="936"/>
        <v/>
      </c>
      <c r="AL1459" s="120" t="str">
        <f t="shared" si="937"/>
        <v/>
      </c>
      <c r="AM1459" s="104" t="str">
        <f t="shared" si="938"/>
        <v/>
      </c>
      <c r="AN1459" s="104" t="str">
        <f t="shared" si="939"/>
        <v/>
      </c>
      <c r="AO1459" s="104" t="str">
        <f t="shared" si="923"/>
        <v/>
      </c>
      <c r="AP1459" s="104" t="str">
        <f t="shared" si="924"/>
        <v/>
      </c>
      <c r="AQ1459" s="121" t="str">
        <f t="shared" si="940"/>
        <v/>
      </c>
      <c r="AS1459" s="88" t="str">
        <f t="shared" si="925"/>
        <v/>
      </c>
      <c r="AT1459" s="68" t="str">
        <f t="shared" si="941"/>
        <v/>
      </c>
      <c r="AU1459" s="68" t="str">
        <f t="shared" si="942"/>
        <v/>
      </c>
      <c r="AV1459" s="68" t="str">
        <f t="shared" si="943"/>
        <v/>
      </c>
      <c r="AW1459" s="88" t="str">
        <f t="shared" si="926"/>
        <v/>
      </c>
      <c r="AZ1459" s="88" t="str">
        <f t="shared" si="927"/>
        <v/>
      </c>
      <c r="BA1459" s="68" t="str">
        <f t="shared" si="928"/>
        <v/>
      </c>
      <c r="BB1459" s="68" t="str">
        <f t="shared" si="929"/>
        <v/>
      </c>
      <c r="BC1459" s="68" t="str">
        <f t="shared" si="930"/>
        <v/>
      </c>
      <c r="BD1459" s="69" t="str">
        <f t="shared" si="931"/>
        <v/>
      </c>
      <c r="BE1459" s="69" t="str">
        <f t="shared" si="944"/>
        <v/>
      </c>
      <c r="BT1459" s="138" t="str">
        <f t="shared" ca="1" si="945"/>
        <v/>
      </c>
      <c r="BU1459" s="139" t="str">
        <f t="shared" ca="1" si="946"/>
        <v/>
      </c>
      <c r="BW1459" s="138" t="str">
        <f t="shared" si="947"/>
        <v/>
      </c>
      <c r="BX1459" s="104" t="str">
        <f t="shared" si="948"/>
        <v/>
      </c>
      <c r="BY1459" s="139" t="str">
        <f t="shared" si="949"/>
        <v/>
      </c>
      <c r="CA1459" s="138" t="str">
        <f t="shared" si="950"/>
        <v/>
      </c>
      <c r="CB1459" s="104" t="str">
        <f t="shared" si="951"/>
        <v/>
      </c>
      <c r="CC1459" s="139" t="str">
        <f t="shared" si="952"/>
        <v/>
      </c>
      <c r="CE1459" s="162" t="str">
        <f t="shared" si="953"/>
        <v/>
      </c>
      <c r="CF1459" s="163" t="str">
        <f t="shared" si="954"/>
        <v/>
      </c>
      <c r="CG1459" s="164" t="str">
        <f t="shared" si="955"/>
        <v/>
      </c>
      <c r="CI1459" s="162" t="str">
        <f t="shared" si="956"/>
        <v/>
      </c>
      <c r="CJ1459" s="163" t="str">
        <f t="shared" si="959"/>
        <v/>
      </c>
      <c r="CK1459" s="164" t="str">
        <f t="shared" si="960"/>
        <v/>
      </c>
      <c r="CM1459" s="169" t="str">
        <f t="shared" si="957"/>
        <v/>
      </c>
      <c r="CN1459" s="139" t="str">
        <f t="shared" si="958"/>
        <v/>
      </c>
      <c r="CP1459" s="41" t="str">
        <f>IF($CM1459="", "", COUNTIF($CM$11:$CM$3035, "&lt;"&amp;$CM1459)+1+COUNTIF($CM$11:$CM1459, $CM1459)-1)</f>
        <v/>
      </c>
    </row>
    <row r="1460" spans="1:94" x14ac:dyDescent="0.25">
      <c r="A1460" s="40"/>
      <c r="B1460" s="82" t="str">
        <f>IF($I1460="", "", IFERROR(INDEX('Job Database'!$AE$11:$AE$3035, MATCH($I1460, 'Job Database'!$X$11:$X$3035, 0)), ""))</f>
        <v/>
      </c>
      <c r="C1460" s="69" t="str">
        <f>IF($I1460="", "", IF(COUNTIF('Job Database'!$X$11:$X$3035, $I1460)=0, $AC$5, $AC$4))</f>
        <v/>
      </c>
      <c r="D1460" s="40"/>
      <c r="E1460" s="85" t="str">
        <f>IF($I1460="", "", IF(IFERROR(INDEX('Job Database'!$M$11:$M$3035, MATCH($I1460, 'Job Database'!$X$11:$X$3035, 0)), "")="", "", IFERROR(INDEX('Job Database'!$M$11:$M$3035, MATCH($I1460, 'Job Database'!$X$11:$X$3035, 0)), "")))</f>
        <v/>
      </c>
      <c r="F1460" s="40"/>
      <c r="G1460" s="88" t="str">
        <f t="shared" si="932"/>
        <v/>
      </c>
      <c r="H1460" s="40"/>
      <c r="I1460" s="24"/>
      <c r="J1460" s="34"/>
      <c r="K1460" s="106"/>
      <c r="L1460" s="79"/>
      <c r="M1460" s="34"/>
      <c r="N1460" s="79"/>
      <c r="O1460" s="31"/>
      <c r="P1460" s="53"/>
      <c r="Q1460" s="40"/>
      <c r="S1460" s="41" t="str">
        <f t="shared" si="920"/>
        <v/>
      </c>
      <c r="T1460" s="41" t="str">
        <f t="shared" si="921"/>
        <v/>
      </c>
      <c r="U1460" s="41" t="str">
        <f t="shared" si="933"/>
        <v/>
      </c>
      <c r="W1460" s="74" t="str">
        <f>IF('Job Database'!$X1460="", "", 'Job Database'!$X1460)</f>
        <v/>
      </c>
      <c r="Y1460" s="41" t="str">
        <f>IF($W1460="", "", IF(COUNTIF($I$11:$I$3035, $W1460)&gt;0, "", MAX($Y$10:$Y1459)+1))</f>
        <v/>
      </c>
      <c r="Z1460" s="41">
        <v>1450</v>
      </c>
      <c r="AA1460" s="58" t="str">
        <f t="shared" si="934"/>
        <v/>
      </c>
      <c r="AC1460" s="41" t="str">
        <f t="shared" si="922"/>
        <v/>
      </c>
      <c r="AE1460" s="41" t="str">
        <f t="shared" si="935"/>
        <v/>
      </c>
      <c r="AJ1460" s="154" t="str">
        <f t="shared" si="936"/>
        <v/>
      </c>
      <c r="AL1460" s="120" t="str">
        <f t="shared" si="937"/>
        <v/>
      </c>
      <c r="AM1460" s="104" t="str">
        <f t="shared" si="938"/>
        <v/>
      </c>
      <c r="AN1460" s="104" t="str">
        <f t="shared" si="939"/>
        <v/>
      </c>
      <c r="AO1460" s="104" t="str">
        <f t="shared" si="923"/>
        <v/>
      </c>
      <c r="AP1460" s="104" t="str">
        <f t="shared" si="924"/>
        <v/>
      </c>
      <c r="AQ1460" s="121" t="str">
        <f t="shared" si="940"/>
        <v/>
      </c>
      <c r="AS1460" s="88" t="str">
        <f t="shared" si="925"/>
        <v/>
      </c>
      <c r="AT1460" s="68" t="str">
        <f t="shared" si="941"/>
        <v/>
      </c>
      <c r="AU1460" s="68" t="str">
        <f t="shared" si="942"/>
        <v/>
      </c>
      <c r="AV1460" s="68" t="str">
        <f t="shared" si="943"/>
        <v/>
      </c>
      <c r="AW1460" s="88" t="str">
        <f t="shared" si="926"/>
        <v/>
      </c>
      <c r="AZ1460" s="88" t="str">
        <f t="shared" si="927"/>
        <v/>
      </c>
      <c r="BA1460" s="68" t="str">
        <f t="shared" si="928"/>
        <v/>
      </c>
      <c r="BB1460" s="68" t="str">
        <f t="shared" si="929"/>
        <v/>
      </c>
      <c r="BC1460" s="68" t="str">
        <f t="shared" si="930"/>
        <v/>
      </c>
      <c r="BD1460" s="69" t="str">
        <f t="shared" si="931"/>
        <v/>
      </c>
      <c r="BE1460" s="69" t="str">
        <f t="shared" si="944"/>
        <v/>
      </c>
      <c r="BT1460" s="138" t="str">
        <f t="shared" ca="1" si="945"/>
        <v/>
      </c>
      <c r="BU1460" s="139" t="str">
        <f t="shared" ca="1" si="946"/>
        <v/>
      </c>
      <c r="BW1460" s="138" t="str">
        <f t="shared" si="947"/>
        <v/>
      </c>
      <c r="BX1460" s="104" t="str">
        <f t="shared" si="948"/>
        <v/>
      </c>
      <c r="BY1460" s="139" t="str">
        <f t="shared" si="949"/>
        <v/>
      </c>
      <c r="CA1460" s="138" t="str">
        <f t="shared" si="950"/>
        <v/>
      </c>
      <c r="CB1460" s="104" t="str">
        <f t="shared" si="951"/>
        <v/>
      </c>
      <c r="CC1460" s="139" t="str">
        <f t="shared" si="952"/>
        <v/>
      </c>
      <c r="CE1460" s="162" t="str">
        <f t="shared" si="953"/>
        <v/>
      </c>
      <c r="CF1460" s="163" t="str">
        <f t="shared" si="954"/>
        <v/>
      </c>
      <c r="CG1460" s="164" t="str">
        <f t="shared" si="955"/>
        <v/>
      </c>
      <c r="CI1460" s="162" t="str">
        <f t="shared" si="956"/>
        <v/>
      </c>
      <c r="CJ1460" s="163" t="str">
        <f t="shared" si="959"/>
        <v/>
      </c>
      <c r="CK1460" s="164" t="str">
        <f t="shared" si="960"/>
        <v/>
      </c>
      <c r="CM1460" s="169" t="str">
        <f t="shared" si="957"/>
        <v/>
      </c>
      <c r="CN1460" s="139" t="str">
        <f t="shared" si="958"/>
        <v/>
      </c>
      <c r="CP1460" s="41" t="str">
        <f>IF($CM1460="", "", COUNTIF($CM$11:$CM$3035, "&lt;"&amp;$CM1460)+1+COUNTIF($CM$11:$CM1460, $CM1460)-1)</f>
        <v/>
      </c>
    </row>
    <row r="1461" spans="1:94" x14ac:dyDescent="0.25">
      <c r="A1461" s="40"/>
      <c r="B1461" s="82" t="str">
        <f>IF($I1461="", "", IFERROR(INDEX('Job Database'!$AE$11:$AE$3035, MATCH($I1461, 'Job Database'!$X$11:$X$3035, 0)), ""))</f>
        <v/>
      </c>
      <c r="C1461" s="69" t="str">
        <f>IF($I1461="", "", IF(COUNTIF('Job Database'!$X$11:$X$3035, $I1461)=0, $AC$5, $AC$4))</f>
        <v/>
      </c>
      <c r="D1461" s="40"/>
      <c r="E1461" s="85" t="str">
        <f>IF($I1461="", "", IF(IFERROR(INDEX('Job Database'!$M$11:$M$3035, MATCH($I1461, 'Job Database'!$X$11:$X$3035, 0)), "")="", "", IFERROR(INDEX('Job Database'!$M$11:$M$3035, MATCH($I1461, 'Job Database'!$X$11:$X$3035, 0)), "")))</f>
        <v/>
      </c>
      <c r="F1461" s="40"/>
      <c r="G1461" s="88" t="str">
        <f t="shared" si="932"/>
        <v/>
      </c>
      <c r="H1461" s="40"/>
      <c r="I1461" s="24"/>
      <c r="J1461" s="34"/>
      <c r="K1461" s="106"/>
      <c r="L1461" s="79"/>
      <c r="M1461" s="34"/>
      <c r="N1461" s="79"/>
      <c r="O1461" s="31"/>
      <c r="P1461" s="53"/>
      <c r="Q1461" s="40"/>
      <c r="S1461" s="41" t="str">
        <f t="shared" si="920"/>
        <v/>
      </c>
      <c r="T1461" s="41" t="str">
        <f t="shared" si="921"/>
        <v/>
      </c>
      <c r="U1461" s="41" t="str">
        <f t="shared" si="933"/>
        <v/>
      </c>
      <c r="W1461" s="74" t="str">
        <f>IF('Job Database'!$X1461="", "", 'Job Database'!$X1461)</f>
        <v/>
      </c>
      <c r="Y1461" s="41" t="str">
        <f>IF($W1461="", "", IF(COUNTIF($I$11:$I$3035, $W1461)&gt;0, "", MAX($Y$10:$Y1460)+1))</f>
        <v/>
      </c>
      <c r="Z1461" s="41">
        <v>1451</v>
      </c>
      <c r="AA1461" s="58" t="str">
        <f t="shared" si="934"/>
        <v/>
      </c>
      <c r="AC1461" s="41" t="str">
        <f t="shared" si="922"/>
        <v/>
      </c>
      <c r="AE1461" s="41" t="str">
        <f t="shared" si="935"/>
        <v/>
      </c>
      <c r="AJ1461" s="154" t="str">
        <f t="shared" si="936"/>
        <v/>
      </c>
      <c r="AL1461" s="120" t="str">
        <f t="shared" si="937"/>
        <v/>
      </c>
      <c r="AM1461" s="104" t="str">
        <f t="shared" si="938"/>
        <v/>
      </c>
      <c r="AN1461" s="104" t="str">
        <f t="shared" si="939"/>
        <v/>
      </c>
      <c r="AO1461" s="104" t="str">
        <f t="shared" si="923"/>
        <v/>
      </c>
      <c r="AP1461" s="104" t="str">
        <f t="shared" si="924"/>
        <v/>
      </c>
      <c r="AQ1461" s="121" t="str">
        <f t="shared" si="940"/>
        <v/>
      </c>
      <c r="AS1461" s="88" t="str">
        <f t="shared" si="925"/>
        <v/>
      </c>
      <c r="AT1461" s="68" t="str">
        <f t="shared" si="941"/>
        <v/>
      </c>
      <c r="AU1461" s="68" t="str">
        <f t="shared" si="942"/>
        <v/>
      </c>
      <c r="AV1461" s="68" t="str">
        <f t="shared" si="943"/>
        <v/>
      </c>
      <c r="AW1461" s="88" t="str">
        <f t="shared" si="926"/>
        <v/>
      </c>
      <c r="AZ1461" s="88" t="str">
        <f t="shared" si="927"/>
        <v/>
      </c>
      <c r="BA1461" s="68" t="str">
        <f t="shared" si="928"/>
        <v/>
      </c>
      <c r="BB1461" s="68" t="str">
        <f t="shared" si="929"/>
        <v/>
      </c>
      <c r="BC1461" s="68" t="str">
        <f t="shared" si="930"/>
        <v/>
      </c>
      <c r="BD1461" s="69" t="str">
        <f t="shared" si="931"/>
        <v/>
      </c>
      <c r="BE1461" s="69" t="str">
        <f t="shared" si="944"/>
        <v/>
      </c>
      <c r="BT1461" s="138" t="str">
        <f t="shared" ca="1" si="945"/>
        <v/>
      </c>
      <c r="BU1461" s="139" t="str">
        <f t="shared" ca="1" si="946"/>
        <v/>
      </c>
      <c r="BW1461" s="138" t="str">
        <f t="shared" si="947"/>
        <v/>
      </c>
      <c r="BX1461" s="104" t="str">
        <f t="shared" si="948"/>
        <v/>
      </c>
      <c r="BY1461" s="139" t="str">
        <f t="shared" si="949"/>
        <v/>
      </c>
      <c r="CA1461" s="138" t="str">
        <f t="shared" si="950"/>
        <v/>
      </c>
      <c r="CB1461" s="104" t="str">
        <f t="shared" si="951"/>
        <v/>
      </c>
      <c r="CC1461" s="139" t="str">
        <f t="shared" si="952"/>
        <v/>
      </c>
      <c r="CE1461" s="162" t="str">
        <f t="shared" si="953"/>
        <v/>
      </c>
      <c r="CF1461" s="163" t="str">
        <f t="shared" si="954"/>
        <v/>
      </c>
      <c r="CG1461" s="164" t="str">
        <f t="shared" si="955"/>
        <v/>
      </c>
      <c r="CI1461" s="162" t="str">
        <f t="shared" si="956"/>
        <v/>
      </c>
      <c r="CJ1461" s="163" t="str">
        <f t="shared" si="959"/>
        <v/>
      </c>
      <c r="CK1461" s="164" t="str">
        <f t="shared" si="960"/>
        <v/>
      </c>
      <c r="CM1461" s="169" t="str">
        <f t="shared" si="957"/>
        <v/>
      </c>
      <c r="CN1461" s="139" t="str">
        <f t="shared" si="958"/>
        <v/>
      </c>
      <c r="CP1461" s="41" t="str">
        <f>IF($CM1461="", "", COUNTIF($CM$11:$CM$3035, "&lt;"&amp;$CM1461)+1+COUNTIF($CM$11:$CM1461, $CM1461)-1)</f>
        <v/>
      </c>
    </row>
    <row r="1462" spans="1:94" x14ac:dyDescent="0.25">
      <c r="A1462" s="40"/>
      <c r="B1462" s="82" t="str">
        <f>IF($I1462="", "", IFERROR(INDEX('Job Database'!$AE$11:$AE$3035, MATCH($I1462, 'Job Database'!$X$11:$X$3035, 0)), ""))</f>
        <v/>
      </c>
      <c r="C1462" s="69" t="str">
        <f>IF($I1462="", "", IF(COUNTIF('Job Database'!$X$11:$X$3035, $I1462)=0, $AC$5, $AC$4))</f>
        <v/>
      </c>
      <c r="D1462" s="40"/>
      <c r="E1462" s="85" t="str">
        <f>IF($I1462="", "", IF(IFERROR(INDEX('Job Database'!$M$11:$M$3035, MATCH($I1462, 'Job Database'!$X$11:$X$3035, 0)), "")="", "", IFERROR(INDEX('Job Database'!$M$11:$M$3035, MATCH($I1462, 'Job Database'!$X$11:$X$3035, 0)), "")))</f>
        <v/>
      </c>
      <c r="F1462" s="40"/>
      <c r="G1462" s="88" t="str">
        <f t="shared" si="932"/>
        <v/>
      </c>
      <c r="H1462" s="40"/>
      <c r="I1462" s="24"/>
      <c r="J1462" s="34"/>
      <c r="K1462" s="106"/>
      <c r="L1462" s="79"/>
      <c r="M1462" s="34"/>
      <c r="N1462" s="79"/>
      <c r="O1462" s="31"/>
      <c r="P1462" s="53"/>
      <c r="Q1462" s="40"/>
      <c r="S1462" s="41" t="str">
        <f t="shared" si="920"/>
        <v/>
      </c>
      <c r="T1462" s="41" t="str">
        <f t="shared" si="921"/>
        <v/>
      </c>
      <c r="U1462" s="41" t="str">
        <f t="shared" si="933"/>
        <v/>
      </c>
      <c r="W1462" s="74" t="str">
        <f>IF('Job Database'!$X1462="", "", 'Job Database'!$X1462)</f>
        <v/>
      </c>
      <c r="Y1462" s="41" t="str">
        <f>IF($W1462="", "", IF(COUNTIF($I$11:$I$3035, $W1462)&gt;0, "", MAX($Y$10:$Y1461)+1))</f>
        <v/>
      </c>
      <c r="Z1462" s="41">
        <v>1452</v>
      </c>
      <c r="AA1462" s="58" t="str">
        <f t="shared" si="934"/>
        <v/>
      </c>
      <c r="AC1462" s="41" t="str">
        <f t="shared" si="922"/>
        <v/>
      </c>
      <c r="AE1462" s="41" t="str">
        <f t="shared" si="935"/>
        <v/>
      </c>
      <c r="AJ1462" s="154" t="str">
        <f t="shared" si="936"/>
        <v/>
      </c>
      <c r="AL1462" s="120" t="str">
        <f t="shared" si="937"/>
        <v/>
      </c>
      <c r="AM1462" s="104" t="str">
        <f t="shared" si="938"/>
        <v/>
      </c>
      <c r="AN1462" s="104" t="str">
        <f t="shared" si="939"/>
        <v/>
      </c>
      <c r="AO1462" s="104" t="str">
        <f t="shared" si="923"/>
        <v/>
      </c>
      <c r="AP1462" s="104" t="str">
        <f t="shared" si="924"/>
        <v/>
      </c>
      <c r="AQ1462" s="121" t="str">
        <f t="shared" si="940"/>
        <v/>
      </c>
      <c r="AS1462" s="88" t="str">
        <f t="shared" si="925"/>
        <v/>
      </c>
      <c r="AT1462" s="68" t="str">
        <f t="shared" si="941"/>
        <v/>
      </c>
      <c r="AU1462" s="68" t="str">
        <f t="shared" si="942"/>
        <v/>
      </c>
      <c r="AV1462" s="68" t="str">
        <f t="shared" si="943"/>
        <v/>
      </c>
      <c r="AW1462" s="88" t="str">
        <f t="shared" si="926"/>
        <v/>
      </c>
      <c r="AZ1462" s="88" t="str">
        <f t="shared" si="927"/>
        <v/>
      </c>
      <c r="BA1462" s="68" t="str">
        <f t="shared" si="928"/>
        <v/>
      </c>
      <c r="BB1462" s="68" t="str">
        <f t="shared" si="929"/>
        <v/>
      </c>
      <c r="BC1462" s="68" t="str">
        <f t="shared" si="930"/>
        <v/>
      </c>
      <c r="BD1462" s="69" t="str">
        <f t="shared" si="931"/>
        <v/>
      </c>
      <c r="BE1462" s="69" t="str">
        <f t="shared" si="944"/>
        <v/>
      </c>
      <c r="BT1462" s="138" t="str">
        <f t="shared" ca="1" si="945"/>
        <v/>
      </c>
      <c r="BU1462" s="139" t="str">
        <f t="shared" ca="1" si="946"/>
        <v/>
      </c>
      <c r="BW1462" s="138" t="str">
        <f t="shared" si="947"/>
        <v/>
      </c>
      <c r="BX1462" s="104" t="str">
        <f t="shared" si="948"/>
        <v/>
      </c>
      <c r="BY1462" s="139" t="str">
        <f t="shared" si="949"/>
        <v/>
      </c>
      <c r="CA1462" s="138" t="str">
        <f t="shared" si="950"/>
        <v/>
      </c>
      <c r="CB1462" s="104" t="str">
        <f t="shared" si="951"/>
        <v/>
      </c>
      <c r="CC1462" s="139" t="str">
        <f t="shared" si="952"/>
        <v/>
      </c>
      <c r="CE1462" s="162" t="str">
        <f t="shared" si="953"/>
        <v/>
      </c>
      <c r="CF1462" s="163" t="str">
        <f t="shared" si="954"/>
        <v/>
      </c>
      <c r="CG1462" s="164" t="str">
        <f t="shared" si="955"/>
        <v/>
      </c>
      <c r="CI1462" s="162" t="str">
        <f t="shared" si="956"/>
        <v/>
      </c>
      <c r="CJ1462" s="163" t="str">
        <f t="shared" si="959"/>
        <v/>
      </c>
      <c r="CK1462" s="164" t="str">
        <f t="shared" si="960"/>
        <v/>
      </c>
      <c r="CM1462" s="169" t="str">
        <f t="shared" si="957"/>
        <v/>
      </c>
      <c r="CN1462" s="139" t="str">
        <f t="shared" si="958"/>
        <v/>
      </c>
      <c r="CP1462" s="41" t="str">
        <f>IF($CM1462="", "", COUNTIF($CM$11:$CM$3035, "&lt;"&amp;$CM1462)+1+COUNTIF($CM$11:$CM1462, $CM1462)-1)</f>
        <v/>
      </c>
    </row>
    <row r="1463" spans="1:94" x14ac:dyDescent="0.25">
      <c r="A1463" s="40"/>
      <c r="B1463" s="82" t="str">
        <f>IF($I1463="", "", IFERROR(INDEX('Job Database'!$AE$11:$AE$3035, MATCH($I1463, 'Job Database'!$X$11:$X$3035, 0)), ""))</f>
        <v/>
      </c>
      <c r="C1463" s="69" t="str">
        <f>IF($I1463="", "", IF(COUNTIF('Job Database'!$X$11:$X$3035, $I1463)=0, $AC$5, $AC$4))</f>
        <v/>
      </c>
      <c r="D1463" s="40"/>
      <c r="E1463" s="85" t="str">
        <f>IF($I1463="", "", IF(IFERROR(INDEX('Job Database'!$M$11:$M$3035, MATCH($I1463, 'Job Database'!$X$11:$X$3035, 0)), "")="", "", IFERROR(INDEX('Job Database'!$M$11:$M$3035, MATCH($I1463, 'Job Database'!$X$11:$X$3035, 0)), "")))</f>
        <v/>
      </c>
      <c r="F1463" s="40"/>
      <c r="G1463" s="88" t="str">
        <f t="shared" si="932"/>
        <v/>
      </c>
      <c r="H1463" s="40"/>
      <c r="I1463" s="24"/>
      <c r="J1463" s="34"/>
      <c r="K1463" s="106"/>
      <c r="L1463" s="79"/>
      <c r="M1463" s="34"/>
      <c r="N1463" s="79"/>
      <c r="O1463" s="31"/>
      <c r="P1463" s="53"/>
      <c r="Q1463" s="40"/>
      <c r="S1463" s="41" t="str">
        <f t="shared" si="920"/>
        <v/>
      </c>
      <c r="T1463" s="41" t="str">
        <f t="shared" si="921"/>
        <v/>
      </c>
      <c r="U1463" s="41" t="str">
        <f t="shared" si="933"/>
        <v/>
      </c>
      <c r="W1463" s="74" t="str">
        <f>IF('Job Database'!$X1463="", "", 'Job Database'!$X1463)</f>
        <v/>
      </c>
      <c r="Y1463" s="41" t="str">
        <f>IF($W1463="", "", IF(COUNTIF($I$11:$I$3035, $W1463)&gt;0, "", MAX($Y$10:$Y1462)+1))</f>
        <v/>
      </c>
      <c r="Z1463" s="41">
        <v>1453</v>
      </c>
      <c r="AA1463" s="58" t="str">
        <f t="shared" si="934"/>
        <v/>
      </c>
      <c r="AC1463" s="41" t="str">
        <f t="shared" si="922"/>
        <v/>
      </c>
      <c r="AE1463" s="41" t="str">
        <f t="shared" si="935"/>
        <v/>
      </c>
      <c r="AJ1463" s="154" t="str">
        <f t="shared" si="936"/>
        <v/>
      </c>
      <c r="AL1463" s="120" t="str">
        <f t="shared" si="937"/>
        <v/>
      </c>
      <c r="AM1463" s="104" t="str">
        <f t="shared" si="938"/>
        <v/>
      </c>
      <c r="AN1463" s="104" t="str">
        <f t="shared" si="939"/>
        <v/>
      </c>
      <c r="AO1463" s="104" t="str">
        <f t="shared" si="923"/>
        <v/>
      </c>
      <c r="AP1463" s="104" t="str">
        <f t="shared" si="924"/>
        <v/>
      </c>
      <c r="AQ1463" s="121" t="str">
        <f t="shared" si="940"/>
        <v/>
      </c>
      <c r="AS1463" s="88" t="str">
        <f t="shared" si="925"/>
        <v/>
      </c>
      <c r="AT1463" s="68" t="str">
        <f t="shared" si="941"/>
        <v/>
      </c>
      <c r="AU1463" s="68" t="str">
        <f t="shared" si="942"/>
        <v/>
      </c>
      <c r="AV1463" s="68" t="str">
        <f t="shared" si="943"/>
        <v/>
      </c>
      <c r="AW1463" s="88" t="str">
        <f t="shared" si="926"/>
        <v/>
      </c>
      <c r="AZ1463" s="88" t="str">
        <f t="shared" si="927"/>
        <v/>
      </c>
      <c r="BA1463" s="68" t="str">
        <f t="shared" si="928"/>
        <v/>
      </c>
      <c r="BB1463" s="68" t="str">
        <f t="shared" si="929"/>
        <v/>
      </c>
      <c r="BC1463" s="68" t="str">
        <f t="shared" si="930"/>
        <v/>
      </c>
      <c r="BD1463" s="69" t="str">
        <f t="shared" si="931"/>
        <v/>
      </c>
      <c r="BE1463" s="69" t="str">
        <f t="shared" si="944"/>
        <v/>
      </c>
      <c r="BT1463" s="138" t="str">
        <f t="shared" ca="1" si="945"/>
        <v/>
      </c>
      <c r="BU1463" s="139" t="str">
        <f t="shared" ca="1" si="946"/>
        <v/>
      </c>
      <c r="BW1463" s="138" t="str">
        <f t="shared" si="947"/>
        <v/>
      </c>
      <c r="BX1463" s="104" t="str">
        <f t="shared" si="948"/>
        <v/>
      </c>
      <c r="BY1463" s="139" t="str">
        <f t="shared" si="949"/>
        <v/>
      </c>
      <c r="CA1463" s="138" t="str">
        <f t="shared" si="950"/>
        <v/>
      </c>
      <c r="CB1463" s="104" t="str">
        <f t="shared" si="951"/>
        <v/>
      </c>
      <c r="CC1463" s="139" t="str">
        <f t="shared" si="952"/>
        <v/>
      </c>
      <c r="CE1463" s="162" t="str">
        <f t="shared" si="953"/>
        <v/>
      </c>
      <c r="CF1463" s="163" t="str">
        <f t="shared" si="954"/>
        <v/>
      </c>
      <c r="CG1463" s="164" t="str">
        <f t="shared" si="955"/>
        <v/>
      </c>
      <c r="CI1463" s="162" t="str">
        <f t="shared" si="956"/>
        <v/>
      </c>
      <c r="CJ1463" s="163" t="str">
        <f t="shared" si="959"/>
        <v/>
      </c>
      <c r="CK1463" s="164" t="str">
        <f t="shared" si="960"/>
        <v/>
      </c>
      <c r="CM1463" s="169" t="str">
        <f t="shared" si="957"/>
        <v/>
      </c>
      <c r="CN1463" s="139" t="str">
        <f t="shared" si="958"/>
        <v/>
      </c>
      <c r="CP1463" s="41" t="str">
        <f>IF($CM1463="", "", COUNTIF($CM$11:$CM$3035, "&lt;"&amp;$CM1463)+1+COUNTIF($CM$11:$CM1463, $CM1463)-1)</f>
        <v/>
      </c>
    </row>
    <row r="1464" spans="1:94" x14ac:dyDescent="0.25">
      <c r="A1464" s="40"/>
      <c r="B1464" s="82" t="str">
        <f>IF($I1464="", "", IFERROR(INDEX('Job Database'!$AE$11:$AE$3035, MATCH($I1464, 'Job Database'!$X$11:$X$3035, 0)), ""))</f>
        <v/>
      </c>
      <c r="C1464" s="69" t="str">
        <f>IF($I1464="", "", IF(COUNTIF('Job Database'!$X$11:$X$3035, $I1464)=0, $AC$5, $AC$4))</f>
        <v/>
      </c>
      <c r="D1464" s="40"/>
      <c r="E1464" s="85" t="str">
        <f>IF($I1464="", "", IF(IFERROR(INDEX('Job Database'!$M$11:$M$3035, MATCH($I1464, 'Job Database'!$X$11:$X$3035, 0)), "")="", "", IFERROR(INDEX('Job Database'!$M$11:$M$3035, MATCH($I1464, 'Job Database'!$X$11:$X$3035, 0)), "")))</f>
        <v/>
      </c>
      <c r="F1464" s="40"/>
      <c r="G1464" s="88" t="str">
        <f t="shared" si="932"/>
        <v/>
      </c>
      <c r="H1464" s="40"/>
      <c r="I1464" s="24"/>
      <c r="J1464" s="34"/>
      <c r="K1464" s="106"/>
      <c r="L1464" s="79"/>
      <c r="M1464" s="34"/>
      <c r="N1464" s="79"/>
      <c r="O1464" s="31"/>
      <c r="P1464" s="53"/>
      <c r="Q1464" s="40"/>
      <c r="S1464" s="41" t="str">
        <f t="shared" si="920"/>
        <v/>
      </c>
      <c r="T1464" s="41" t="str">
        <f t="shared" si="921"/>
        <v/>
      </c>
      <c r="U1464" s="41" t="str">
        <f t="shared" si="933"/>
        <v/>
      </c>
      <c r="W1464" s="74" t="str">
        <f>IF('Job Database'!$X1464="", "", 'Job Database'!$X1464)</f>
        <v/>
      </c>
      <c r="Y1464" s="41" t="str">
        <f>IF($W1464="", "", IF(COUNTIF($I$11:$I$3035, $W1464)&gt;0, "", MAX($Y$10:$Y1463)+1))</f>
        <v/>
      </c>
      <c r="Z1464" s="41">
        <v>1454</v>
      </c>
      <c r="AA1464" s="58" t="str">
        <f t="shared" si="934"/>
        <v/>
      </c>
      <c r="AC1464" s="41" t="str">
        <f t="shared" si="922"/>
        <v/>
      </c>
      <c r="AE1464" s="41" t="str">
        <f t="shared" si="935"/>
        <v/>
      </c>
      <c r="AJ1464" s="154" t="str">
        <f t="shared" si="936"/>
        <v/>
      </c>
      <c r="AL1464" s="120" t="str">
        <f t="shared" si="937"/>
        <v/>
      </c>
      <c r="AM1464" s="104" t="str">
        <f t="shared" si="938"/>
        <v/>
      </c>
      <c r="AN1464" s="104" t="str">
        <f t="shared" si="939"/>
        <v/>
      </c>
      <c r="AO1464" s="104" t="str">
        <f t="shared" si="923"/>
        <v/>
      </c>
      <c r="AP1464" s="104" t="str">
        <f t="shared" si="924"/>
        <v/>
      </c>
      <c r="AQ1464" s="121" t="str">
        <f t="shared" si="940"/>
        <v/>
      </c>
      <c r="AS1464" s="88" t="str">
        <f t="shared" si="925"/>
        <v/>
      </c>
      <c r="AT1464" s="68" t="str">
        <f t="shared" si="941"/>
        <v/>
      </c>
      <c r="AU1464" s="68" t="str">
        <f t="shared" si="942"/>
        <v/>
      </c>
      <c r="AV1464" s="68" t="str">
        <f t="shared" si="943"/>
        <v/>
      </c>
      <c r="AW1464" s="88" t="str">
        <f t="shared" si="926"/>
        <v/>
      </c>
      <c r="AZ1464" s="88" t="str">
        <f t="shared" si="927"/>
        <v/>
      </c>
      <c r="BA1464" s="68" t="str">
        <f t="shared" si="928"/>
        <v/>
      </c>
      <c r="BB1464" s="68" t="str">
        <f t="shared" si="929"/>
        <v/>
      </c>
      <c r="BC1464" s="68" t="str">
        <f t="shared" si="930"/>
        <v/>
      </c>
      <c r="BD1464" s="69" t="str">
        <f t="shared" si="931"/>
        <v/>
      </c>
      <c r="BE1464" s="69" t="str">
        <f t="shared" si="944"/>
        <v/>
      </c>
      <c r="BT1464" s="138" t="str">
        <f t="shared" ca="1" si="945"/>
        <v/>
      </c>
      <c r="BU1464" s="139" t="str">
        <f t="shared" ca="1" si="946"/>
        <v/>
      </c>
      <c r="BW1464" s="138" t="str">
        <f t="shared" si="947"/>
        <v/>
      </c>
      <c r="BX1464" s="104" t="str">
        <f t="shared" si="948"/>
        <v/>
      </c>
      <c r="BY1464" s="139" t="str">
        <f t="shared" si="949"/>
        <v/>
      </c>
      <c r="CA1464" s="138" t="str">
        <f t="shared" si="950"/>
        <v/>
      </c>
      <c r="CB1464" s="104" t="str">
        <f t="shared" si="951"/>
        <v/>
      </c>
      <c r="CC1464" s="139" t="str">
        <f t="shared" si="952"/>
        <v/>
      </c>
      <c r="CE1464" s="162" t="str">
        <f t="shared" si="953"/>
        <v/>
      </c>
      <c r="CF1464" s="163" t="str">
        <f t="shared" si="954"/>
        <v/>
      </c>
      <c r="CG1464" s="164" t="str">
        <f t="shared" si="955"/>
        <v/>
      </c>
      <c r="CI1464" s="162" t="str">
        <f t="shared" si="956"/>
        <v/>
      </c>
      <c r="CJ1464" s="163" t="str">
        <f t="shared" si="959"/>
        <v/>
      </c>
      <c r="CK1464" s="164" t="str">
        <f t="shared" si="960"/>
        <v/>
      </c>
      <c r="CM1464" s="169" t="str">
        <f t="shared" si="957"/>
        <v/>
      </c>
      <c r="CN1464" s="139" t="str">
        <f t="shared" si="958"/>
        <v/>
      </c>
      <c r="CP1464" s="41" t="str">
        <f>IF($CM1464="", "", COUNTIF($CM$11:$CM$3035, "&lt;"&amp;$CM1464)+1+COUNTIF($CM$11:$CM1464, $CM1464)-1)</f>
        <v/>
      </c>
    </row>
    <row r="1465" spans="1:94" x14ac:dyDescent="0.25">
      <c r="A1465" s="40"/>
      <c r="B1465" s="82" t="str">
        <f>IF($I1465="", "", IFERROR(INDEX('Job Database'!$AE$11:$AE$3035, MATCH($I1465, 'Job Database'!$X$11:$X$3035, 0)), ""))</f>
        <v/>
      </c>
      <c r="C1465" s="69" t="str">
        <f>IF($I1465="", "", IF(COUNTIF('Job Database'!$X$11:$X$3035, $I1465)=0, $AC$5, $AC$4))</f>
        <v/>
      </c>
      <c r="D1465" s="40"/>
      <c r="E1465" s="85" t="str">
        <f>IF($I1465="", "", IF(IFERROR(INDEX('Job Database'!$M$11:$M$3035, MATCH($I1465, 'Job Database'!$X$11:$X$3035, 0)), "")="", "", IFERROR(INDEX('Job Database'!$M$11:$M$3035, MATCH($I1465, 'Job Database'!$X$11:$X$3035, 0)), "")))</f>
        <v/>
      </c>
      <c r="F1465" s="40"/>
      <c r="G1465" s="88" t="str">
        <f t="shared" si="932"/>
        <v/>
      </c>
      <c r="H1465" s="40"/>
      <c r="I1465" s="24"/>
      <c r="J1465" s="34"/>
      <c r="K1465" s="106"/>
      <c r="L1465" s="79"/>
      <c r="M1465" s="34"/>
      <c r="N1465" s="79"/>
      <c r="O1465" s="31"/>
      <c r="P1465" s="53"/>
      <c r="Q1465" s="40"/>
      <c r="S1465" s="41" t="str">
        <f t="shared" si="920"/>
        <v/>
      </c>
      <c r="T1465" s="41" t="str">
        <f t="shared" si="921"/>
        <v/>
      </c>
      <c r="U1465" s="41" t="str">
        <f t="shared" si="933"/>
        <v/>
      </c>
      <c r="W1465" s="74" t="str">
        <f>IF('Job Database'!$X1465="", "", 'Job Database'!$X1465)</f>
        <v/>
      </c>
      <c r="Y1465" s="41" t="str">
        <f>IF($W1465="", "", IF(COUNTIF($I$11:$I$3035, $W1465)&gt;0, "", MAX($Y$10:$Y1464)+1))</f>
        <v/>
      </c>
      <c r="Z1465" s="41">
        <v>1455</v>
      </c>
      <c r="AA1465" s="58" t="str">
        <f t="shared" si="934"/>
        <v/>
      </c>
      <c r="AC1465" s="41" t="str">
        <f t="shared" si="922"/>
        <v/>
      </c>
      <c r="AE1465" s="41" t="str">
        <f t="shared" si="935"/>
        <v/>
      </c>
      <c r="AJ1465" s="154" t="str">
        <f t="shared" si="936"/>
        <v/>
      </c>
      <c r="AL1465" s="120" t="str">
        <f t="shared" si="937"/>
        <v/>
      </c>
      <c r="AM1465" s="104" t="str">
        <f t="shared" si="938"/>
        <v/>
      </c>
      <c r="AN1465" s="104" t="str">
        <f t="shared" si="939"/>
        <v/>
      </c>
      <c r="AO1465" s="104" t="str">
        <f t="shared" si="923"/>
        <v/>
      </c>
      <c r="AP1465" s="104" t="str">
        <f t="shared" si="924"/>
        <v/>
      </c>
      <c r="AQ1465" s="121" t="str">
        <f t="shared" si="940"/>
        <v/>
      </c>
      <c r="AS1465" s="88" t="str">
        <f t="shared" si="925"/>
        <v/>
      </c>
      <c r="AT1465" s="68" t="str">
        <f t="shared" si="941"/>
        <v/>
      </c>
      <c r="AU1465" s="68" t="str">
        <f t="shared" si="942"/>
        <v/>
      </c>
      <c r="AV1465" s="68" t="str">
        <f t="shared" si="943"/>
        <v/>
      </c>
      <c r="AW1465" s="88" t="str">
        <f t="shared" si="926"/>
        <v/>
      </c>
      <c r="AZ1465" s="88" t="str">
        <f t="shared" si="927"/>
        <v/>
      </c>
      <c r="BA1465" s="68" t="str">
        <f t="shared" si="928"/>
        <v/>
      </c>
      <c r="BB1465" s="68" t="str">
        <f t="shared" si="929"/>
        <v/>
      </c>
      <c r="BC1465" s="68" t="str">
        <f t="shared" si="930"/>
        <v/>
      </c>
      <c r="BD1465" s="69" t="str">
        <f t="shared" si="931"/>
        <v/>
      </c>
      <c r="BE1465" s="69" t="str">
        <f t="shared" si="944"/>
        <v/>
      </c>
      <c r="BT1465" s="138" t="str">
        <f t="shared" ca="1" si="945"/>
        <v/>
      </c>
      <c r="BU1465" s="139" t="str">
        <f t="shared" ca="1" si="946"/>
        <v/>
      </c>
      <c r="BW1465" s="138" t="str">
        <f t="shared" si="947"/>
        <v/>
      </c>
      <c r="BX1465" s="104" t="str">
        <f t="shared" si="948"/>
        <v/>
      </c>
      <c r="BY1465" s="139" t="str">
        <f t="shared" si="949"/>
        <v/>
      </c>
      <c r="CA1465" s="138" t="str">
        <f t="shared" si="950"/>
        <v/>
      </c>
      <c r="CB1465" s="104" t="str">
        <f t="shared" si="951"/>
        <v/>
      </c>
      <c r="CC1465" s="139" t="str">
        <f t="shared" si="952"/>
        <v/>
      </c>
      <c r="CE1465" s="162" t="str">
        <f t="shared" si="953"/>
        <v/>
      </c>
      <c r="CF1465" s="163" t="str">
        <f t="shared" si="954"/>
        <v/>
      </c>
      <c r="CG1465" s="164" t="str">
        <f t="shared" si="955"/>
        <v/>
      </c>
      <c r="CI1465" s="162" t="str">
        <f t="shared" si="956"/>
        <v/>
      </c>
      <c r="CJ1465" s="163" t="str">
        <f t="shared" si="959"/>
        <v/>
      </c>
      <c r="CK1465" s="164" t="str">
        <f t="shared" si="960"/>
        <v/>
      </c>
      <c r="CM1465" s="169" t="str">
        <f t="shared" si="957"/>
        <v/>
      </c>
      <c r="CN1465" s="139" t="str">
        <f t="shared" si="958"/>
        <v/>
      </c>
      <c r="CP1465" s="41" t="str">
        <f>IF($CM1465="", "", COUNTIF($CM$11:$CM$3035, "&lt;"&amp;$CM1465)+1+COUNTIF($CM$11:$CM1465, $CM1465)-1)</f>
        <v/>
      </c>
    </row>
    <row r="1466" spans="1:94" x14ac:dyDescent="0.25">
      <c r="A1466" s="40"/>
      <c r="B1466" s="82" t="str">
        <f>IF($I1466="", "", IFERROR(INDEX('Job Database'!$AE$11:$AE$3035, MATCH($I1466, 'Job Database'!$X$11:$X$3035, 0)), ""))</f>
        <v/>
      </c>
      <c r="C1466" s="69" t="str">
        <f>IF($I1466="", "", IF(COUNTIF('Job Database'!$X$11:$X$3035, $I1466)=0, $AC$5, $AC$4))</f>
        <v/>
      </c>
      <c r="D1466" s="40"/>
      <c r="E1466" s="85" t="str">
        <f>IF($I1466="", "", IF(IFERROR(INDEX('Job Database'!$M$11:$M$3035, MATCH($I1466, 'Job Database'!$X$11:$X$3035, 0)), "")="", "", IFERROR(INDEX('Job Database'!$M$11:$M$3035, MATCH($I1466, 'Job Database'!$X$11:$X$3035, 0)), "")))</f>
        <v/>
      </c>
      <c r="F1466" s="40"/>
      <c r="G1466" s="88" t="str">
        <f t="shared" si="932"/>
        <v/>
      </c>
      <c r="H1466" s="40"/>
      <c r="I1466" s="24"/>
      <c r="J1466" s="34"/>
      <c r="K1466" s="106"/>
      <c r="L1466" s="79"/>
      <c r="M1466" s="34"/>
      <c r="N1466" s="79"/>
      <c r="O1466" s="31"/>
      <c r="P1466" s="53"/>
      <c r="Q1466" s="40"/>
      <c r="S1466" s="41" t="str">
        <f t="shared" si="920"/>
        <v/>
      </c>
      <c r="T1466" s="41" t="str">
        <f t="shared" si="921"/>
        <v/>
      </c>
      <c r="U1466" s="41" t="str">
        <f t="shared" si="933"/>
        <v/>
      </c>
      <c r="W1466" s="74" t="str">
        <f>IF('Job Database'!$X1466="", "", 'Job Database'!$X1466)</f>
        <v/>
      </c>
      <c r="Y1466" s="41" t="str">
        <f>IF($W1466="", "", IF(COUNTIF($I$11:$I$3035, $W1466)&gt;0, "", MAX($Y$10:$Y1465)+1))</f>
        <v/>
      </c>
      <c r="Z1466" s="41">
        <v>1456</v>
      </c>
      <c r="AA1466" s="58" t="str">
        <f t="shared" si="934"/>
        <v/>
      </c>
      <c r="AC1466" s="41" t="str">
        <f t="shared" si="922"/>
        <v/>
      </c>
      <c r="AE1466" s="41" t="str">
        <f t="shared" si="935"/>
        <v/>
      </c>
      <c r="AJ1466" s="154" t="str">
        <f t="shared" si="936"/>
        <v/>
      </c>
      <c r="AL1466" s="120" t="str">
        <f t="shared" si="937"/>
        <v/>
      </c>
      <c r="AM1466" s="104" t="str">
        <f t="shared" si="938"/>
        <v/>
      </c>
      <c r="AN1466" s="104" t="str">
        <f t="shared" si="939"/>
        <v/>
      </c>
      <c r="AO1466" s="104" t="str">
        <f t="shared" si="923"/>
        <v/>
      </c>
      <c r="AP1466" s="104" t="str">
        <f t="shared" si="924"/>
        <v/>
      </c>
      <c r="AQ1466" s="121" t="str">
        <f t="shared" si="940"/>
        <v/>
      </c>
      <c r="AS1466" s="88" t="str">
        <f t="shared" si="925"/>
        <v/>
      </c>
      <c r="AT1466" s="68" t="str">
        <f t="shared" si="941"/>
        <v/>
      </c>
      <c r="AU1466" s="68" t="str">
        <f t="shared" si="942"/>
        <v/>
      </c>
      <c r="AV1466" s="68" t="str">
        <f t="shared" si="943"/>
        <v/>
      </c>
      <c r="AW1466" s="88" t="str">
        <f t="shared" si="926"/>
        <v/>
      </c>
      <c r="AZ1466" s="88" t="str">
        <f t="shared" si="927"/>
        <v/>
      </c>
      <c r="BA1466" s="68" t="str">
        <f t="shared" si="928"/>
        <v/>
      </c>
      <c r="BB1466" s="68" t="str">
        <f t="shared" si="929"/>
        <v/>
      </c>
      <c r="BC1466" s="68" t="str">
        <f t="shared" si="930"/>
        <v/>
      </c>
      <c r="BD1466" s="69" t="str">
        <f t="shared" si="931"/>
        <v/>
      </c>
      <c r="BE1466" s="69" t="str">
        <f t="shared" si="944"/>
        <v/>
      </c>
      <c r="BT1466" s="138" t="str">
        <f t="shared" ca="1" si="945"/>
        <v/>
      </c>
      <c r="BU1466" s="139" t="str">
        <f t="shared" ca="1" si="946"/>
        <v/>
      </c>
      <c r="BW1466" s="138" t="str">
        <f t="shared" si="947"/>
        <v/>
      </c>
      <c r="BX1466" s="104" t="str">
        <f t="shared" si="948"/>
        <v/>
      </c>
      <c r="BY1466" s="139" t="str">
        <f t="shared" si="949"/>
        <v/>
      </c>
      <c r="CA1466" s="138" t="str">
        <f t="shared" si="950"/>
        <v/>
      </c>
      <c r="CB1466" s="104" t="str">
        <f t="shared" si="951"/>
        <v/>
      </c>
      <c r="CC1466" s="139" t="str">
        <f t="shared" si="952"/>
        <v/>
      </c>
      <c r="CE1466" s="162" t="str">
        <f t="shared" si="953"/>
        <v/>
      </c>
      <c r="CF1466" s="163" t="str">
        <f t="shared" si="954"/>
        <v/>
      </c>
      <c r="CG1466" s="164" t="str">
        <f t="shared" si="955"/>
        <v/>
      </c>
      <c r="CI1466" s="162" t="str">
        <f t="shared" si="956"/>
        <v/>
      </c>
      <c r="CJ1466" s="163" t="str">
        <f t="shared" si="959"/>
        <v/>
      </c>
      <c r="CK1466" s="164" t="str">
        <f t="shared" si="960"/>
        <v/>
      </c>
      <c r="CM1466" s="169" t="str">
        <f t="shared" si="957"/>
        <v/>
      </c>
      <c r="CN1466" s="139" t="str">
        <f t="shared" si="958"/>
        <v/>
      </c>
      <c r="CP1466" s="41" t="str">
        <f>IF($CM1466="", "", COUNTIF($CM$11:$CM$3035, "&lt;"&amp;$CM1466)+1+COUNTIF($CM$11:$CM1466, $CM1466)-1)</f>
        <v/>
      </c>
    </row>
    <row r="1467" spans="1:94" x14ac:dyDescent="0.25">
      <c r="A1467" s="40"/>
      <c r="B1467" s="82" t="str">
        <f>IF($I1467="", "", IFERROR(INDEX('Job Database'!$AE$11:$AE$3035, MATCH($I1467, 'Job Database'!$X$11:$X$3035, 0)), ""))</f>
        <v/>
      </c>
      <c r="C1467" s="69" t="str">
        <f>IF($I1467="", "", IF(COUNTIF('Job Database'!$X$11:$X$3035, $I1467)=0, $AC$5, $AC$4))</f>
        <v/>
      </c>
      <c r="D1467" s="40"/>
      <c r="E1467" s="85" t="str">
        <f>IF($I1467="", "", IF(IFERROR(INDEX('Job Database'!$M$11:$M$3035, MATCH($I1467, 'Job Database'!$X$11:$X$3035, 0)), "")="", "", IFERROR(INDEX('Job Database'!$M$11:$M$3035, MATCH($I1467, 'Job Database'!$X$11:$X$3035, 0)), "")))</f>
        <v/>
      </c>
      <c r="F1467" s="40"/>
      <c r="G1467" s="88" t="str">
        <f t="shared" si="932"/>
        <v/>
      </c>
      <c r="H1467" s="40"/>
      <c r="I1467" s="24"/>
      <c r="J1467" s="34"/>
      <c r="K1467" s="106"/>
      <c r="L1467" s="79"/>
      <c r="M1467" s="34"/>
      <c r="N1467" s="79"/>
      <c r="O1467" s="31"/>
      <c r="P1467" s="53"/>
      <c r="Q1467" s="40"/>
      <c r="S1467" s="41" t="str">
        <f t="shared" si="920"/>
        <v/>
      </c>
      <c r="T1467" s="41" t="str">
        <f t="shared" si="921"/>
        <v/>
      </c>
      <c r="U1467" s="41" t="str">
        <f t="shared" si="933"/>
        <v/>
      </c>
      <c r="W1467" s="74" t="str">
        <f>IF('Job Database'!$X1467="", "", 'Job Database'!$X1467)</f>
        <v/>
      </c>
      <c r="Y1467" s="41" t="str">
        <f>IF($W1467="", "", IF(COUNTIF($I$11:$I$3035, $W1467)&gt;0, "", MAX($Y$10:$Y1466)+1))</f>
        <v/>
      </c>
      <c r="Z1467" s="41">
        <v>1457</v>
      </c>
      <c r="AA1467" s="58" t="str">
        <f t="shared" si="934"/>
        <v/>
      </c>
      <c r="AC1467" s="41" t="str">
        <f t="shared" si="922"/>
        <v/>
      </c>
      <c r="AE1467" s="41" t="str">
        <f t="shared" si="935"/>
        <v/>
      </c>
      <c r="AJ1467" s="154" t="str">
        <f t="shared" si="936"/>
        <v/>
      </c>
      <c r="AL1467" s="120" t="str">
        <f t="shared" si="937"/>
        <v/>
      </c>
      <c r="AM1467" s="104" t="str">
        <f t="shared" si="938"/>
        <v/>
      </c>
      <c r="AN1467" s="104" t="str">
        <f t="shared" si="939"/>
        <v/>
      </c>
      <c r="AO1467" s="104" t="str">
        <f t="shared" si="923"/>
        <v/>
      </c>
      <c r="AP1467" s="104" t="str">
        <f t="shared" si="924"/>
        <v/>
      </c>
      <c r="AQ1467" s="121" t="str">
        <f t="shared" si="940"/>
        <v/>
      </c>
      <c r="AS1467" s="88" t="str">
        <f t="shared" si="925"/>
        <v/>
      </c>
      <c r="AT1467" s="68" t="str">
        <f t="shared" si="941"/>
        <v/>
      </c>
      <c r="AU1467" s="68" t="str">
        <f t="shared" si="942"/>
        <v/>
      </c>
      <c r="AV1467" s="68" t="str">
        <f t="shared" si="943"/>
        <v/>
      </c>
      <c r="AW1467" s="88" t="str">
        <f t="shared" si="926"/>
        <v/>
      </c>
      <c r="AZ1467" s="88" t="str">
        <f t="shared" si="927"/>
        <v/>
      </c>
      <c r="BA1467" s="68" t="str">
        <f t="shared" si="928"/>
        <v/>
      </c>
      <c r="BB1467" s="68" t="str">
        <f t="shared" si="929"/>
        <v/>
      </c>
      <c r="BC1467" s="68" t="str">
        <f t="shared" si="930"/>
        <v/>
      </c>
      <c r="BD1467" s="69" t="str">
        <f t="shared" si="931"/>
        <v/>
      </c>
      <c r="BE1467" s="69" t="str">
        <f t="shared" si="944"/>
        <v/>
      </c>
      <c r="BT1467" s="138" t="str">
        <f t="shared" ca="1" si="945"/>
        <v/>
      </c>
      <c r="BU1467" s="139" t="str">
        <f t="shared" ca="1" si="946"/>
        <v/>
      </c>
      <c r="BW1467" s="138" t="str">
        <f t="shared" si="947"/>
        <v/>
      </c>
      <c r="BX1467" s="104" t="str">
        <f t="shared" si="948"/>
        <v/>
      </c>
      <c r="BY1467" s="139" t="str">
        <f t="shared" si="949"/>
        <v/>
      </c>
      <c r="CA1467" s="138" t="str">
        <f t="shared" si="950"/>
        <v/>
      </c>
      <c r="CB1467" s="104" t="str">
        <f t="shared" si="951"/>
        <v/>
      </c>
      <c r="CC1467" s="139" t="str">
        <f t="shared" si="952"/>
        <v/>
      </c>
      <c r="CE1467" s="162" t="str">
        <f t="shared" si="953"/>
        <v/>
      </c>
      <c r="CF1467" s="163" t="str">
        <f t="shared" si="954"/>
        <v/>
      </c>
      <c r="CG1467" s="164" t="str">
        <f t="shared" si="955"/>
        <v/>
      </c>
      <c r="CI1467" s="162" t="str">
        <f t="shared" si="956"/>
        <v/>
      </c>
      <c r="CJ1467" s="163" t="str">
        <f t="shared" si="959"/>
        <v/>
      </c>
      <c r="CK1467" s="164" t="str">
        <f t="shared" si="960"/>
        <v/>
      </c>
      <c r="CM1467" s="169" t="str">
        <f t="shared" si="957"/>
        <v/>
      </c>
      <c r="CN1467" s="139" t="str">
        <f t="shared" si="958"/>
        <v/>
      </c>
      <c r="CP1467" s="41" t="str">
        <f>IF($CM1467="", "", COUNTIF($CM$11:$CM$3035, "&lt;"&amp;$CM1467)+1+COUNTIF($CM$11:$CM1467, $CM1467)-1)</f>
        <v/>
      </c>
    </row>
    <row r="1468" spans="1:94" x14ac:dyDescent="0.25">
      <c r="A1468" s="40"/>
      <c r="B1468" s="82" t="str">
        <f>IF($I1468="", "", IFERROR(INDEX('Job Database'!$AE$11:$AE$3035, MATCH($I1468, 'Job Database'!$X$11:$X$3035, 0)), ""))</f>
        <v/>
      </c>
      <c r="C1468" s="69" t="str">
        <f>IF($I1468="", "", IF(COUNTIF('Job Database'!$X$11:$X$3035, $I1468)=0, $AC$5, $AC$4))</f>
        <v/>
      </c>
      <c r="D1468" s="40"/>
      <c r="E1468" s="85" t="str">
        <f>IF($I1468="", "", IF(IFERROR(INDEX('Job Database'!$M$11:$M$3035, MATCH($I1468, 'Job Database'!$X$11:$X$3035, 0)), "")="", "", IFERROR(INDEX('Job Database'!$M$11:$M$3035, MATCH($I1468, 'Job Database'!$X$11:$X$3035, 0)), "")))</f>
        <v/>
      </c>
      <c r="F1468" s="40"/>
      <c r="G1468" s="88" t="str">
        <f t="shared" si="932"/>
        <v/>
      </c>
      <c r="H1468" s="40"/>
      <c r="I1468" s="24"/>
      <c r="J1468" s="34"/>
      <c r="K1468" s="106"/>
      <c r="L1468" s="79"/>
      <c r="M1468" s="34"/>
      <c r="N1468" s="79"/>
      <c r="O1468" s="31"/>
      <c r="P1468" s="53"/>
      <c r="Q1468" s="40"/>
      <c r="S1468" s="41" t="str">
        <f t="shared" si="920"/>
        <v/>
      </c>
      <c r="T1468" s="41" t="str">
        <f t="shared" si="921"/>
        <v/>
      </c>
      <c r="U1468" s="41" t="str">
        <f t="shared" si="933"/>
        <v/>
      </c>
      <c r="W1468" s="74" t="str">
        <f>IF('Job Database'!$X1468="", "", 'Job Database'!$X1468)</f>
        <v/>
      </c>
      <c r="Y1468" s="41" t="str">
        <f>IF($W1468="", "", IF(COUNTIF($I$11:$I$3035, $W1468)&gt;0, "", MAX($Y$10:$Y1467)+1))</f>
        <v/>
      </c>
      <c r="Z1468" s="41">
        <v>1458</v>
      </c>
      <c r="AA1468" s="58" t="str">
        <f t="shared" si="934"/>
        <v/>
      </c>
      <c r="AC1468" s="41" t="str">
        <f t="shared" si="922"/>
        <v/>
      </c>
      <c r="AE1468" s="41" t="str">
        <f t="shared" si="935"/>
        <v/>
      </c>
      <c r="AJ1468" s="154" t="str">
        <f t="shared" si="936"/>
        <v/>
      </c>
      <c r="AL1468" s="120" t="str">
        <f t="shared" si="937"/>
        <v/>
      </c>
      <c r="AM1468" s="104" t="str">
        <f t="shared" si="938"/>
        <v/>
      </c>
      <c r="AN1468" s="104" t="str">
        <f t="shared" si="939"/>
        <v/>
      </c>
      <c r="AO1468" s="104" t="str">
        <f t="shared" si="923"/>
        <v/>
      </c>
      <c r="AP1468" s="104" t="str">
        <f t="shared" si="924"/>
        <v/>
      </c>
      <c r="AQ1468" s="121" t="str">
        <f t="shared" si="940"/>
        <v/>
      </c>
      <c r="AS1468" s="88" t="str">
        <f t="shared" si="925"/>
        <v/>
      </c>
      <c r="AT1468" s="68" t="str">
        <f t="shared" si="941"/>
        <v/>
      </c>
      <c r="AU1468" s="68" t="str">
        <f t="shared" si="942"/>
        <v/>
      </c>
      <c r="AV1468" s="68" t="str">
        <f t="shared" si="943"/>
        <v/>
      </c>
      <c r="AW1468" s="88" t="str">
        <f t="shared" si="926"/>
        <v/>
      </c>
      <c r="AZ1468" s="88" t="str">
        <f t="shared" si="927"/>
        <v/>
      </c>
      <c r="BA1468" s="68" t="str">
        <f t="shared" si="928"/>
        <v/>
      </c>
      <c r="BB1468" s="68" t="str">
        <f t="shared" si="929"/>
        <v/>
      </c>
      <c r="BC1468" s="68" t="str">
        <f t="shared" si="930"/>
        <v/>
      </c>
      <c r="BD1468" s="69" t="str">
        <f t="shared" si="931"/>
        <v/>
      </c>
      <c r="BE1468" s="69" t="str">
        <f t="shared" si="944"/>
        <v/>
      </c>
      <c r="BT1468" s="138" t="str">
        <f t="shared" ca="1" si="945"/>
        <v/>
      </c>
      <c r="BU1468" s="139" t="str">
        <f t="shared" ca="1" si="946"/>
        <v/>
      </c>
      <c r="BW1468" s="138" t="str">
        <f t="shared" si="947"/>
        <v/>
      </c>
      <c r="BX1468" s="104" t="str">
        <f t="shared" si="948"/>
        <v/>
      </c>
      <c r="BY1468" s="139" t="str">
        <f t="shared" si="949"/>
        <v/>
      </c>
      <c r="CA1468" s="138" t="str">
        <f t="shared" si="950"/>
        <v/>
      </c>
      <c r="CB1468" s="104" t="str">
        <f t="shared" si="951"/>
        <v/>
      </c>
      <c r="CC1468" s="139" t="str">
        <f t="shared" si="952"/>
        <v/>
      </c>
      <c r="CE1468" s="162" t="str">
        <f t="shared" si="953"/>
        <v/>
      </c>
      <c r="CF1468" s="163" t="str">
        <f t="shared" si="954"/>
        <v/>
      </c>
      <c r="CG1468" s="164" t="str">
        <f t="shared" si="955"/>
        <v/>
      </c>
      <c r="CI1468" s="162" t="str">
        <f t="shared" si="956"/>
        <v/>
      </c>
      <c r="CJ1468" s="163" t="str">
        <f t="shared" si="959"/>
        <v/>
      </c>
      <c r="CK1468" s="164" t="str">
        <f t="shared" si="960"/>
        <v/>
      </c>
      <c r="CM1468" s="169" t="str">
        <f t="shared" si="957"/>
        <v/>
      </c>
      <c r="CN1468" s="139" t="str">
        <f t="shared" si="958"/>
        <v/>
      </c>
      <c r="CP1468" s="41" t="str">
        <f>IF($CM1468="", "", COUNTIF($CM$11:$CM$3035, "&lt;"&amp;$CM1468)+1+COUNTIF($CM$11:$CM1468, $CM1468)-1)</f>
        <v/>
      </c>
    </row>
    <row r="1469" spans="1:94" x14ac:dyDescent="0.25">
      <c r="A1469" s="40"/>
      <c r="B1469" s="82" t="str">
        <f>IF($I1469="", "", IFERROR(INDEX('Job Database'!$AE$11:$AE$3035, MATCH($I1469, 'Job Database'!$X$11:$X$3035, 0)), ""))</f>
        <v/>
      </c>
      <c r="C1469" s="69" t="str">
        <f>IF($I1469="", "", IF(COUNTIF('Job Database'!$X$11:$X$3035, $I1469)=0, $AC$5, $AC$4))</f>
        <v/>
      </c>
      <c r="D1469" s="40"/>
      <c r="E1469" s="85" t="str">
        <f>IF($I1469="", "", IF(IFERROR(INDEX('Job Database'!$M$11:$M$3035, MATCH($I1469, 'Job Database'!$X$11:$X$3035, 0)), "")="", "", IFERROR(INDEX('Job Database'!$M$11:$M$3035, MATCH($I1469, 'Job Database'!$X$11:$X$3035, 0)), "")))</f>
        <v/>
      </c>
      <c r="F1469" s="40"/>
      <c r="G1469" s="88" t="str">
        <f t="shared" si="932"/>
        <v/>
      </c>
      <c r="H1469" s="40"/>
      <c r="I1469" s="24"/>
      <c r="J1469" s="34"/>
      <c r="K1469" s="106"/>
      <c r="L1469" s="79"/>
      <c r="M1469" s="34"/>
      <c r="N1469" s="79"/>
      <c r="O1469" s="31"/>
      <c r="P1469" s="53"/>
      <c r="Q1469" s="40"/>
      <c r="S1469" s="41" t="str">
        <f t="shared" si="920"/>
        <v/>
      </c>
      <c r="T1469" s="41" t="str">
        <f t="shared" si="921"/>
        <v/>
      </c>
      <c r="U1469" s="41" t="str">
        <f t="shared" si="933"/>
        <v/>
      </c>
      <c r="W1469" s="74" t="str">
        <f>IF('Job Database'!$X1469="", "", 'Job Database'!$X1469)</f>
        <v/>
      </c>
      <c r="Y1469" s="41" t="str">
        <f>IF($W1469="", "", IF(COUNTIF($I$11:$I$3035, $W1469)&gt;0, "", MAX($Y$10:$Y1468)+1))</f>
        <v/>
      </c>
      <c r="Z1469" s="41">
        <v>1459</v>
      </c>
      <c r="AA1469" s="58" t="str">
        <f t="shared" si="934"/>
        <v/>
      </c>
      <c r="AC1469" s="41" t="str">
        <f t="shared" si="922"/>
        <v/>
      </c>
      <c r="AE1469" s="41" t="str">
        <f t="shared" si="935"/>
        <v/>
      </c>
      <c r="AJ1469" s="154" t="str">
        <f t="shared" si="936"/>
        <v/>
      </c>
      <c r="AL1469" s="120" t="str">
        <f t="shared" si="937"/>
        <v/>
      </c>
      <c r="AM1469" s="104" t="str">
        <f t="shared" si="938"/>
        <v/>
      </c>
      <c r="AN1469" s="104" t="str">
        <f t="shared" si="939"/>
        <v/>
      </c>
      <c r="AO1469" s="104" t="str">
        <f t="shared" si="923"/>
        <v/>
      </c>
      <c r="AP1469" s="104" t="str">
        <f t="shared" si="924"/>
        <v/>
      </c>
      <c r="AQ1469" s="121" t="str">
        <f t="shared" si="940"/>
        <v/>
      </c>
      <c r="AS1469" s="88" t="str">
        <f t="shared" si="925"/>
        <v/>
      </c>
      <c r="AT1469" s="68" t="str">
        <f t="shared" si="941"/>
        <v/>
      </c>
      <c r="AU1469" s="68" t="str">
        <f t="shared" si="942"/>
        <v/>
      </c>
      <c r="AV1469" s="68" t="str">
        <f t="shared" si="943"/>
        <v/>
      </c>
      <c r="AW1469" s="88" t="str">
        <f t="shared" si="926"/>
        <v/>
      </c>
      <c r="AZ1469" s="88" t="str">
        <f t="shared" si="927"/>
        <v/>
      </c>
      <c r="BA1469" s="68" t="str">
        <f t="shared" si="928"/>
        <v/>
      </c>
      <c r="BB1469" s="68" t="str">
        <f t="shared" si="929"/>
        <v/>
      </c>
      <c r="BC1469" s="68" t="str">
        <f t="shared" si="930"/>
        <v/>
      </c>
      <c r="BD1469" s="69" t="str">
        <f t="shared" si="931"/>
        <v/>
      </c>
      <c r="BE1469" s="69" t="str">
        <f t="shared" si="944"/>
        <v/>
      </c>
      <c r="BT1469" s="138" t="str">
        <f t="shared" ca="1" si="945"/>
        <v/>
      </c>
      <c r="BU1469" s="139" t="str">
        <f t="shared" ca="1" si="946"/>
        <v/>
      </c>
      <c r="BW1469" s="138" t="str">
        <f t="shared" si="947"/>
        <v/>
      </c>
      <c r="BX1469" s="104" t="str">
        <f t="shared" si="948"/>
        <v/>
      </c>
      <c r="BY1469" s="139" t="str">
        <f t="shared" si="949"/>
        <v/>
      </c>
      <c r="CA1469" s="138" t="str">
        <f t="shared" si="950"/>
        <v/>
      </c>
      <c r="CB1469" s="104" t="str">
        <f t="shared" si="951"/>
        <v/>
      </c>
      <c r="CC1469" s="139" t="str">
        <f t="shared" si="952"/>
        <v/>
      </c>
      <c r="CE1469" s="162" t="str">
        <f t="shared" si="953"/>
        <v/>
      </c>
      <c r="CF1469" s="163" t="str">
        <f t="shared" si="954"/>
        <v/>
      </c>
      <c r="CG1469" s="164" t="str">
        <f t="shared" si="955"/>
        <v/>
      </c>
      <c r="CI1469" s="162" t="str">
        <f t="shared" si="956"/>
        <v/>
      </c>
      <c r="CJ1469" s="163" t="str">
        <f t="shared" si="959"/>
        <v/>
      </c>
      <c r="CK1469" s="164" t="str">
        <f t="shared" si="960"/>
        <v/>
      </c>
      <c r="CM1469" s="169" t="str">
        <f t="shared" si="957"/>
        <v/>
      </c>
      <c r="CN1469" s="139" t="str">
        <f t="shared" si="958"/>
        <v/>
      </c>
      <c r="CP1469" s="41" t="str">
        <f>IF($CM1469="", "", COUNTIF($CM$11:$CM$3035, "&lt;"&amp;$CM1469)+1+COUNTIF($CM$11:$CM1469, $CM1469)-1)</f>
        <v/>
      </c>
    </row>
    <row r="1470" spans="1:94" x14ac:dyDescent="0.25">
      <c r="A1470" s="40"/>
      <c r="B1470" s="82" t="str">
        <f>IF($I1470="", "", IFERROR(INDEX('Job Database'!$AE$11:$AE$3035, MATCH($I1470, 'Job Database'!$X$11:$X$3035, 0)), ""))</f>
        <v/>
      </c>
      <c r="C1470" s="69" t="str">
        <f>IF($I1470="", "", IF(COUNTIF('Job Database'!$X$11:$X$3035, $I1470)=0, $AC$5, $AC$4))</f>
        <v/>
      </c>
      <c r="D1470" s="40"/>
      <c r="E1470" s="85" t="str">
        <f>IF($I1470="", "", IF(IFERROR(INDEX('Job Database'!$M$11:$M$3035, MATCH($I1470, 'Job Database'!$X$11:$X$3035, 0)), "")="", "", IFERROR(INDEX('Job Database'!$M$11:$M$3035, MATCH($I1470, 'Job Database'!$X$11:$X$3035, 0)), "")))</f>
        <v/>
      </c>
      <c r="F1470" s="40"/>
      <c r="G1470" s="88" t="str">
        <f t="shared" si="932"/>
        <v/>
      </c>
      <c r="H1470" s="40"/>
      <c r="I1470" s="24"/>
      <c r="J1470" s="34"/>
      <c r="K1470" s="106"/>
      <c r="L1470" s="79"/>
      <c r="M1470" s="34"/>
      <c r="N1470" s="79"/>
      <c r="O1470" s="31"/>
      <c r="P1470" s="53"/>
      <c r="Q1470" s="40"/>
      <c r="S1470" s="41" t="str">
        <f t="shared" si="920"/>
        <v/>
      </c>
      <c r="T1470" s="41" t="str">
        <f t="shared" si="921"/>
        <v/>
      </c>
      <c r="U1470" s="41" t="str">
        <f t="shared" si="933"/>
        <v/>
      </c>
      <c r="W1470" s="74" t="str">
        <f>IF('Job Database'!$X1470="", "", 'Job Database'!$X1470)</f>
        <v/>
      </c>
      <c r="Y1470" s="41" t="str">
        <f>IF($W1470="", "", IF(COUNTIF($I$11:$I$3035, $W1470)&gt;0, "", MAX($Y$10:$Y1469)+1))</f>
        <v/>
      </c>
      <c r="Z1470" s="41">
        <v>1460</v>
      </c>
      <c r="AA1470" s="58" t="str">
        <f t="shared" si="934"/>
        <v/>
      </c>
      <c r="AC1470" s="41" t="str">
        <f t="shared" si="922"/>
        <v/>
      </c>
      <c r="AE1470" s="41" t="str">
        <f t="shared" si="935"/>
        <v/>
      </c>
      <c r="AJ1470" s="154" t="str">
        <f t="shared" si="936"/>
        <v/>
      </c>
      <c r="AL1470" s="120" t="str">
        <f t="shared" si="937"/>
        <v/>
      </c>
      <c r="AM1470" s="104" t="str">
        <f t="shared" si="938"/>
        <v/>
      </c>
      <c r="AN1470" s="104" t="str">
        <f t="shared" si="939"/>
        <v/>
      </c>
      <c r="AO1470" s="104" t="str">
        <f t="shared" si="923"/>
        <v/>
      </c>
      <c r="AP1470" s="104" t="str">
        <f t="shared" si="924"/>
        <v/>
      </c>
      <c r="AQ1470" s="121" t="str">
        <f t="shared" si="940"/>
        <v/>
      </c>
      <c r="AS1470" s="88" t="str">
        <f t="shared" si="925"/>
        <v/>
      </c>
      <c r="AT1470" s="68" t="str">
        <f t="shared" si="941"/>
        <v/>
      </c>
      <c r="AU1470" s="68" t="str">
        <f t="shared" si="942"/>
        <v/>
      </c>
      <c r="AV1470" s="68" t="str">
        <f t="shared" si="943"/>
        <v/>
      </c>
      <c r="AW1470" s="88" t="str">
        <f t="shared" si="926"/>
        <v/>
      </c>
      <c r="AZ1470" s="88" t="str">
        <f t="shared" si="927"/>
        <v/>
      </c>
      <c r="BA1470" s="68" t="str">
        <f t="shared" si="928"/>
        <v/>
      </c>
      <c r="BB1470" s="68" t="str">
        <f t="shared" si="929"/>
        <v/>
      </c>
      <c r="BC1470" s="68" t="str">
        <f t="shared" si="930"/>
        <v/>
      </c>
      <c r="BD1470" s="69" t="str">
        <f t="shared" si="931"/>
        <v/>
      </c>
      <c r="BE1470" s="69" t="str">
        <f t="shared" si="944"/>
        <v/>
      </c>
      <c r="BT1470" s="138" t="str">
        <f t="shared" ca="1" si="945"/>
        <v/>
      </c>
      <c r="BU1470" s="139" t="str">
        <f t="shared" ca="1" si="946"/>
        <v/>
      </c>
      <c r="BW1470" s="138" t="str">
        <f t="shared" si="947"/>
        <v/>
      </c>
      <c r="BX1470" s="104" t="str">
        <f t="shared" si="948"/>
        <v/>
      </c>
      <c r="BY1470" s="139" t="str">
        <f t="shared" si="949"/>
        <v/>
      </c>
      <c r="CA1470" s="138" t="str">
        <f t="shared" si="950"/>
        <v/>
      </c>
      <c r="CB1470" s="104" t="str">
        <f t="shared" si="951"/>
        <v/>
      </c>
      <c r="CC1470" s="139" t="str">
        <f t="shared" si="952"/>
        <v/>
      </c>
      <c r="CE1470" s="162" t="str">
        <f t="shared" si="953"/>
        <v/>
      </c>
      <c r="CF1470" s="163" t="str">
        <f t="shared" si="954"/>
        <v/>
      </c>
      <c r="CG1470" s="164" t="str">
        <f t="shared" si="955"/>
        <v/>
      </c>
      <c r="CI1470" s="162" t="str">
        <f t="shared" si="956"/>
        <v/>
      </c>
      <c r="CJ1470" s="163" t="str">
        <f t="shared" si="959"/>
        <v/>
      </c>
      <c r="CK1470" s="164" t="str">
        <f t="shared" si="960"/>
        <v/>
      </c>
      <c r="CM1470" s="169" t="str">
        <f t="shared" si="957"/>
        <v/>
      </c>
      <c r="CN1470" s="139" t="str">
        <f t="shared" si="958"/>
        <v/>
      </c>
      <c r="CP1470" s="41" t="str">
        <f>IF($CM1470="", "", COUNTIF($CM$11:$CM$3035, "&lt;"&amp;$CM1470)+1+COUNTIF($CM$11:$CM1470, $CM1470)-1)</f>
        <v/>
      </c>
    </row>
    <row r="1471" spans="1:94" x14ac:dyDescent="0.25">
      <c r="A1471" s="40"/>
      <c r="B1471" s="82" t="str">
        <f>IF($I1471="", "", IFERROR(INDEX('Job Database'!$AE$11:$AE$3035, MATCH($I1471, 'Job Database'!$X$11:$X$3035, 0)), ""))</f>
        <v/>
      </c>
      <c r="C1471" s="69" t="str">
        <f>IF($I1471="", "", IF(COUNTIF('Job Database'!$X$11:$X$3035, $I1471)=0, $AC$5, $AC$4))</f>
        <v/>
      </c>
      <c r="D1471" s="40"/>
      <c r="E1471" s="85" t="str">
        <f>IF($I1471="", "", IF(IFERROR(INDEX('Job Database'!$M$11:$M$3035, MATCH($I1471, 'Job Database'!$X$11:$X$3035, 0)), "")="", "", IFERROR(INDEX('Job Database'!$M$11:$M$3035, MATCH($I1471, 'Job Database'!$X$11:$X$3035, 0)), "")))</f>
        <v/>
      </c>
      <c r="F1471" s="40"/>
      <c r="G1471" s="88" t="str">
        <f t="shared" si="932"/>
        <v/>
      </c>
      <c r="H1471" s="40"/>
      <c r="I1471" s="24"/>
      <c r="J1471" s="34"/>
      <c r="K1471" s="106"/>
      <c r="L1471" s="79"/>
      <c r="M1471" s="34"/>
      <c r="N1471" s="79"/>
      <c r="O1471" s="31"/>
      <c r="P1471" s="53"/>
      <c r="Q1471" s="40"/>
      <c r="S1471" s="41" t="str">
        <f t="shared" si="920"/>
        <v/>
      </c>
      <c r="T1471" s="41" t="str">
        <f t="shared" si="921"/>
        <v/>
      </c>
      <c r="U1471" s="41" t="str">
        <f t="shared" si="933"/>
        <v/>
      </c>
      <c r="W1471" s="74" t="str">
        <f>IF('Job Database'!$X1471="", "", 'Job Database'!$X1471)</f>
        <v/>
      </c>
      <c r="Y1471" s="41" t="str">
        <f>IF($W1471="", "", IF(COUNTIF($I$11:$I$3035, $W1471)&gt;0, "", MAX($Y$10:$Y1470)+1))</f>
        <v/>
      </c>
      <c r="Z1471" s="41">
        <v>1461</v>
      </c>
      <c r="AA1471" s="58" t="str">
        <f t="shared" si="934"/>
        <v/>
      </c>
      <c r="AC1471" s="41" t="str">
        <f t="shared" si="922"/>
        <v/>
      </c>
      <c r="AE1471" s="41" t="str">
        <f t="shared" si="935"/>
        <v/>
      </c>
      <c r="AJ1471" s="154" t="str">
        <f t="shared" si="936"/>
        <v/>
      </c>
      <c r="AL1471" s="120" t="str">
        <f t="shared" si="937"/>
        <v/>
      </c>
      <c r="AM1471" s="104" t="str">
        <f t="shared" si="938"/>
        <v/>
      </c>
      <c r="AN1471" s="104" t="str">
        <f t="shared" si="939"/>
        <v/>
      </c>
      <c r="AO1471" s="104" t="str">
        <f t="shared" si="923"/>
        <v/>
      </c>
      <c r="AP1471" s="104" t="str">
        <f t="shared" si="924"/>
        <v/>
      </c>
      <c r="AQ1471" s="121" t="str">
        <f t="shared" si="940"/>
        <v/>
      </c>
      <c r="AS1471" s="88" t="str">
        <f t="shared" si="925"/>
        <v/>
      </c>
      <c r="AT1471" s="68" t="str">
        <f t="shared" si="941"/>
        <v/>
      </c>
      <c r="AU1471" s="68" t="str">
        <f t="shared" si="942"/>
        <v/>
      </c>
      <c r="AV1471" s="68" t="str">
        <f t="shared" si="943"/>
        <v/>
      </c>
      <c r="AW1471" s="88" t="str">
        <f t="shared" si="926"/>
        <v/>
      </c>
      <c r="AZ1471" s="88" t="str">
        <f t="shared" si="927"/>
        <v/>
      </c>
      <c r="BA1471" s="68" t="str">
        <f t="shared" si="928"/>
        <v/>
      </c>
      <c r="BB1471" s="68" t="str">
        <f t="shared" si="929"/>
        <v/>
      </c>
      <c r="BC1471" s="68" t="str">
        <f t="shared" si="930"/>
        <v/>
      </c>
      <c r="BD1471" s="69" t="str">
        <f t="shared" si="931"/>
        <v/>
      </c>
      <c r="BE1471" s="69" t="str">
        <f t="shared" si="944"/>
        <v/>
      </c>
      <c r="BT1471" s="138" t="str">
        <f t="shared" ca="1" si="945"/>
        <v/>
      </c>
      <c r="BU1471" s="139" t="str">
        <f t="shared" ca="1" si="946"/>
        <v/>
      </c>
      <c r="BW1471" s="138" t="str">
        <f t="shared" si="947"/>
        <v/>
      </c>
      <c r="BX1471" s="104" t="str">
        <f t="shared" si="948"/>
        <v/>
      </c>
      <c r="BY1471" s="139" t="str">
        <f t="shared" si="949"/>
        <v/>
      </c>
      <c r="CA1471" s="138" t="str">
        <f t="shared" si="950"/>
        <v/>
      </c>
      <c r="CB1471" s="104" t="str">
        <f t="shared" si="951"/>
        <v/>
      </c>
      <c r="CC1471" s="139" t="str">
        <f t="shared" si="952"/>
        <v/>
      </c>
      <c r="CE1471" s="162" t="str">
        <f t="shared" si="953"/>
        <v/>
      </c>
      <c r="CF1471" s="163" t="str">
        <f t="shared" si="954"/>
        <v/>
      </c>
      <c r="CG1471" s="164" t="str">
        <f t="shared" si="955"/>
        <v/>
      </c>
      <c r="CI1471" s="162" t="str">
        <f t="shared" si="956"/>
        <v/>
      </c>
      <c r="CJ1471" s="163" t="str">
        <f t="shared" si="959"/>
        <v/>
      </c>
      <c r="CK1471" s="164" t="str">
        <f t="shared" si="960"/>
        <v/>
      </c>
      <c r="CM1471" s="169" t="str">
        <f t="shared" si="957"/>
        <v/>
      </c>
      <c r="CN1471" s="139" t="str">
        <f t="shared" si="958"/>
        <v/>
      </c>
      <c r="CP1471" s="41" t="str">
        <f>IF($CM1471="", "", COUNTIF($CM$11:$CM$3035, "&lt;"&amp;$CM1471)+1+COUNTIF($CM$11:$CM1471, $CM1471)-1)</f>
        <v/>
      </c>
    </row>
    <row r="1472" spans="1:94" x14ac:dyDescent="0.25">
      <c r="A1472" s="40"/>
      <c r="B1472" s="82" t="str">
        <f>IF($I1472="", "", IFERROR(INDEX('Job Database'!$AE$11:$AE$3035, MATCH($I1472, 'Job Database'!$X$11:$X$3035, 0)), ""))</f>
        <v/>
      </c>
      <c r="C1472" s="69" t="str">
        <f>IF($I1472="", "", IF(COUNTIF('Job Database'!$X$11:$X$3035, $I1472)=0, $AC$5, $AC$4))</f>
        <v/>
      </c>
      <c r="D1472" s="40"/>
      <c r="E1472" s="85" t="str">
        <f>IF($I1472="", "", IF(IFERROR(INDEX('Job Database'!$M$11:$M$3035, MATCH($I1472, 'Job Database'!$X$11:$X$3035, 0)), "")="", "", IFERROR(INDEX('Job Database'!$M$11:$M$3035, MATCH($I1472, 'Job Database'!$X$11:$X$3035, 0)), "")))</f>
        <v/>
      </c>
      <c r="F1472" s="40"/>
      <c r="G1472" s="88" t="str">
        <f t="shared" si="932"/>
        <v/>
      </c>
      <c r="H1472" s="40"/>
      <c r="I1472" s="24"/>
      <c r="J1472" s="34"/>
      <c r="K1472" s="106"/>
      <c r="L1472" s="79"/>
      <c r="M1472" s="34"/>
      <c r="N1472" s="79"/>
      <c r="O1472" s="31"/>
      <c r="P1472" s="53"/>
      <c r="Q1472" s="40"/>
      <c r="S1472" s="41" t="str">
        <f t="shared" si="920"/>
        <v/>
      </c>
      <c r="T1472" s="41" t="str">
        <f t="shared" si="921"/>
        <v/>
      </c>
      <c r="U1472" s="41" t="str">
        <f t="shared" si="933"/>
        <v/>
      </c>
      <c r="W1472" s="74" t="str">
        <f>IF('Job Database'!$X1472="", "", 'Job Database'!$X1472)</f>
        <v/>
      </c>
      <c r="Y1472" s="41" t="str">
        <f>IF($W1472="", "", IF(COUNTIF($I$11:$I$3035, $W1472)&gt;0, "", MAX($Y$10:$Y1471)+1))</f>
        <v/>
      </c>
      <c r="Z1472" s="41">
        <v>1462</v>
      </c>
      <c r="AA1472" s="58" t="str">
        <f t="shared" si="934"/>
        <v/>
      </c>
      <c r="AC1472" s="41" t="str">
        <f t="shared" si="922"/>
        <v/>
      </c>
      <c r="AE1472" s="41" t="str">
        <f t="shared" si="935"/>
        <v/>
      </c>
      <c r="AJ1472" s="154" t="str">
        <f t="shared" si="936"/>
        <v/>
      </c>
      <c r="AL1472" s="120" t="str">
        <f t="shared" si="937"/>
        <v/>
      </c>
      <c r="AM1472" s="104" t="str">
        <f t="shared" si="938"/>
        <v/>
      </c>
      <c r="AN1472" s="104" t="str">
        <f t="shared" si="939"/>
        <v/>
      </c>
      <c r="AO1472" s="104" t="str">
        <f t="shared" si="923"/>
        <v/>
      </c>
      <c r="AP1472" s="104" t="str">
        <f t="shared" si="924"/>
        <v/>
      </c>
      <c r="AQ1472" s="121" t="str">
        <f t="shared" si="940"/>
        <v/>
      </c>
      <c r="AS1472" s="88" t="str">
        <f t="shared" si="925"/>
        <v/>
      </c>
      <c r="AT1472" s="68" t="str">
        <f t="shared" si="941"/>
        <v/>
      </c>
      <c r="AU1472" s="68" t="str">
        <f t="shared" si="942"/>
        <v/>
      </c>
      <c r="AV1472" s="68" t="str">
        <f t="shared" si="943"/>
        <v/>
      </c>
      <c r="AW1472" s="88" t="str">
        <f t="shared" si="926"/>
        <v/>
      </c>
      <c r="AZ1472" s="88" t="str">
        <f t="shared" si="927"/>
        <v/>
      </c>
      <c r="BA1472" s="68" t="str">
        <f t="shared" si="928"/>
        <v/>
      </c>
      <c r="BB1472" s="68" t="str">
        <f t="shared" si="929"/>
        <v/>
      </c>
      <c r="BC1472" s="68" t="str">
        <f t="shared" si="930"/>
        <v/>
      </c>
      <c r="BD1472" s="69" t="str">
        <f t="shared" si="931"/>
        <v/>
      </c>
      <c r="BE1472" s="69" t="str">
        <f t="shared" si="944"/>
        <v/>
      </c>
      <c r="BT1472" s="138" t="str">
        <f t="shared" ca="1" si="945"/>
        <v/>
      </c>
      <c r="BU1472" s="139" t="str">
        <f t="shared" ca="1" si="946"/>
        <v/>
      </c>
      <c r="BW1472" s="138" t="str">
        <f t="shared" si="947"/>
        <v/>
      </c>
      <c r="BX1472" s="104" t="str">
        <f t="shared" si="948"/>
        <v/>
      </c>
      <c r="BY1472" s="139" t="str">
        <f t="shared" si="949"/>
        <v/>
      </c>
      <c r="CA1472" s="138" t="str">
        <f t="shared" si="950"/>
        <v/>
      </c>
      <c r="CB1472" s="104" t="str">
        <f t="shared" si="951"/>
        <v/>
      </c>
      <c r="CC1472" s="139" t="str">
        <f t="shared" si="952"/>
        <v/>
      </c>
      <c r="CE1472" s="162" t="str">
        <f t="shared" si="953"/>
        <v/>
      </c>
      <c r="CF1472" s="163" t="str">
        <f t="shared" si="954"/>
        <v/>
      </c>
      <c r="CG1472" s="164" t="str">
        <f t="shared" si="955"/>
        <v/>
      </c>
      <c r="CI1472" s="162" t="str">
        <f t="shared" si="956"/>
        <v/>
      </c>
      <c r="CJ1472" s="163" t="str">
        <f t="shared" si="959"/>
        <v/>
      </c>
      <c r="CK1472" s="164" t="str">
        <f t="shared" si="960"/>
        <v/>
      </c>
      <c r="CM1472" s="169" t="str">
        <f t="shared" si="957"/>
        <v/>
      </c>
      <c r="CN1472" s="139" t="str">
        <f t="shared" si="958"/>
        <v/>
      </c>
      <c r="CP1472" s="41" t="str">
        <f>IF($CM1472="", "", COUNTIF($CM$11:$CM$3035, "&lt;"&amp;$CM1472)+1+COUNTIF($CM$11:$CM1472, $CM1472)-1)</f>
        <v/>
      </c>
    </row>
    <row r="1473" spans="1:94" x14ac:dyDescent="0.25">
      <c r="A1473" s="40"/>
      <c r="B1473" s="82" t="str">
        <f>IF($I1473="", "", IFERROR(INDEX('Job Database'!$AE$11:$AE$3035, MATCH($I1473, 'Job Database'!$X$11:$X$3035, 0)), ""))</f>
        <v/>
      </c>
      <c r="C1473" s="69" t="str">
        <f>IF($I1473="", "", IF(COUNTIF('Job Database'!$X$11:$X$3035, $I1473)=0, $AC$5, $AC$4))</f>
        <v/>
      </c>
      <c r="D1473" s="40"/>
      <c r="E1473" s="85" t="str">
        <f>IF($I1473="", "", IF(IFERROR(INDEX('Job Database'!$M$11:$M$3035, MATCH($I1473, 'Job Database'!$X$11:$X$3035, 0)), "")="", "", IFERROR(INDEX('Job Database'!$M$11:$M$3035, MATCH($I1473, 'Job Database'!$X$11:$X$3035, 0)), "")))</f>
        <v/>
      </c>
      <c r="F1473" s="40"/>
      <c r="G1473" s="88" t="str">
        <f t="shared" si="932"/>
        <v/>
      </c>
      <c r="H1473" s="40"/>
      <c r="I1473" s="24"/>
      <c r="J1473" s="34"/>
      <c r="K1473" s="106"/>
      <c r="L1473" s="79"/>
      <c r="M1473" s="34"/>
      <c r="N1473" s="79"/>
      <c r="O1473" s="31"/>
      <c r="P1473" s="53"/>
      <c r="Q1473" s="40"/>
      <c r="S1473" s="41" t="str">
        <f t="shared" si="920"/>
        <v/>
      </c>
      <c r="T1473" s="41" t="str">
        <f t="shared" si="921"/>
        <v/>
      </c>
      <c r="U1473" s="41" t="str">
        <f t="shared" si="933"/>
        <v/>
      </c>
      <c r="W1473" s="74" t="str">
        <f>IF('Job Database'!$X1473="", "", 'Job Database'!$X1473)</f>
        <v/>
      </c>
      <c r="Y1473" s="41" t="str">
        <f>IF($W1473="", "", IF(COUNTIF($I$11:$I$3035, $W1473)&gt;0, "", MAX($Y$10:$Y1472)+1))</f>
        <v/>
      </c>
      <c r="Z1473" s="41">
        <v>1463</v>
      </c>
      <c r="AA1473" s="58" t="str">
        <f t="shared" si="934"/>
        <v/>
      </c>
      <c r="AC1473" s="41" t="str">
        <f t="shared" si="922"/>
        <v/>
      </c>
      <c r="AE1473" s="41" t="str">
        <f t="shared" si="935"/>
        <v/>
      </c>
      <c r="AJ1473" s="154" t="str">
        <f t="shared" si="936"/>
        <v/>
      </c>
      <c r="AL1473" s="120" t="str">
        <f t="shared" si="937"/>
        <v/>
      </c>
      <c r="AM1473" s="104" t="str">
        <f t="shared" si="938"/>
        <v/>
      </c>
      <c r="AN1473" s="104" t="str">
        <f t="shared" si="939"/>
        <v/>
      </c>
      <c r="AO1473" s="104" t="str">
        <f t="shared" si="923"/>
        <v/>
      </c>
      <c r="AP1473" s="104" t="str">
        <f t="shared" si="924"/>
        <v/>
      </c>
      <c r="AQ1473" s="121" t="str">
        <f t="shared" si="940"/>
        <v/>
      </c>
      <c r="AS1473" s="88" t="str">
        <f t="shared" si="925"/>
        <v/>
      </c>
      <c r="AT1473" s="68" t="str">
        <f t="shared" si="941"/>
        <v/>
      </c>
      <c r="AU1473" s="68" t="str">
        <f t="shared" si="942"/>
        <v/>
      </c>
      <c r="AV1473" s="68" t="str">
        <f t="shared" si="943"/>
        <v/>
      </c>
      <c r="AW1473" s="88" t="str">
        <f t="shared" si="926"/>
        <v/>
      </c>
      <c r="AZ1473" s="88" t="str">
        <f t="shared" si="927"/>
        <v/>
      </c>
      <c r="BA1473" s="68" t="str">
        <f t="shared" si="928"/>
        <v/>
      </c>
      <c r="BB1473" s="68" t="str">
        <f t="shared" si="929"/>
        <v/>
      </c>
      <c r="BC1473" s="68" t="str">
        <f t="shared" si="930"/>
        <v/>
      </c>
      <c r="BD1473" s="69" t="str">
        <f t="shared" si="931"/>
        <v/>
      </c>
      <c r="BE1473" s="69" t="str">
        <f t="shared" si="944"/>
        <v/>
      </c>
      <c r="BT1473" s="138" t="str">
        <f t="shared" ca="1" si="945"/>
        <v/>
      </c>
      <c r="BU1473" s="139" t="str">
        <f t="shared" ca="1" si="946"/>
        <v/>
      </c>
      <c r="BW1473" s="138" t="str">
        <f t="shared" si="947"/>
        <v/>
      </c>
      <c r="BX1473" s="104" t="str">
        <f t="shared" si="948"/>
        <v/>
      </c>
      <c r="BY1473" s="139" t="str">
        <f t="shared" si="949"/>
        <v/>
      </c>
      <c r="CA1473" s="138" t="str">
        <f t="shared" si="950"/>
        <v/>
      </c>
      <c r="CB1473" s="104" t="str">
        <f t="shared" si="951"/>
        <v/>
      </c>
      <c r="CC1473" s="139" t="str">
        <f t="shared" si="952"/>
        <v/>
      </c>
      <c r="CE1473" s="162" t="str">
        <f t="shared" si="953"/>
        <v/>
      </c>
      <c r="CF1473" s="163" t="str">
        <f t="shared" si="954"/>
        <v/>
      </c>
      <c r="CG1473" s="164" t="str">
        <f t="shared" si="955"/>
        <v/>
      </c>
      <c r="CI1473" s="162" t="str">
        <f t="shared" si="956"/>
        <v/>
      </c>
      <c r="CJ1473" s="163" t="str">
        <f t="shared" si="959"/>
        <v/>
      </c>
      <c r="CK1473" s="164" t="str">
        <f t="shared" si="960"/>
        <v/>
      </c>
      <c r="CM1473" s="169" t="str">
        <f t="shared" si="957"/>
        <v/>
      </c>
      <c r="CN1473" s="139" t="str">
        <f t="shared" si="958"/>
        <v/>
      </c>
      <c r="CP1473" s="41" t="str">
        <f>IF($CM1473="", "", COUNTIF($CM$11:$CM$3035, "&lt;"&amp;$CM1473)+1+COUNTIF($CM$11:$CM1473, $CM1473)-1)</f>
        <v/>
      </c>
    </row>
    <row r="1474" spans="1:94" x14ac:dyDescent="0.25">
      <c r="A1474" s="40"/>
      <c r="B1474" s="82" t="str">
        <f>IF($I1474="", "", IFERROR(INDEX('Job Database'!$AE$11:$AE$3035, MATCH($I1474, 'Job Database'!$X$11:$X$3035, 0)), ""))</f>
        <v/>
      </c>
      <c r="C1474" s="69" t="str">
        <f>IF($I1474="", "", IF(COUNTIF('Job Database'!$X$11:$X$3035, $I1474)=0, $AC$5, $AC$4))</f>
        <v/>
      </c>
      <c r="D1474" s="40"/>
      <c r="E1474" s="85" t="str">
        <f>IF($I1474="", "", IF(IFERROR(INDEX('Job Database'!$M$11:$M$3035, MATCH($I1474, 'Job Database'!$X$11:$X$3035, 0)), "")="", "", IFERROR(INDEX('Job Database'!$M$11:$M$3035, MATCH($I1474, 'Job Database'!$X$11:$X$3035, 0)), "")))</f>
        <v/>
      </c>
      <c r="F1474" s="40"/>
      <c r="G1474" s="88" t="str">
        <f t="shared" si="932"/>
        <v/>
      </c>
      <c r="H1474" s="40"/>
      <c r="I1474" s="24"/>
      <c r="J1474" s="34"/>
      <c r="K1474" s="106"/>
      <c r="L1474" s="79"/>
      <c r="M1474" s="34"/>
      <c r="N1474" s="79"/>
      <c r="O1474" s="31"/>
      <c r="P1474" s="53"/>
      <c r="Q1474" s="40"/>
      <c r="S1474" s="41" t="str">
        <f t="shared" si="920"/>
        <v/>
      </c>
      <c r="T1474" s="41" t="str">
        <f t="shared" si="921"/>
        <v/>
      </c>
      <c r="U1474" s="41" t="str">
        <f t="shared" si="933"/>
        <v/>
      </c>
      <c r="W1474" s="74" t="str">
        <f>IF('Job Database'!$X1474="", "", 'Job Database'!$X1474)</f>
        <v/>
      </c>
      <c r="Y1474" s="41" t="str">
        <f>IF($W1474="", "", IF(COUNTIF($I$11:$I$3035, $W1474)&gt;0, "", MAX($Y$10:$Y1473)+1))</f>
        <v/>
      </c>
      <c r="Z1474" s="41">
        <v>1464</v>
      </c>
      <c r="AA1474" s="58" t="str">
        <f t="shared" si="934"/>
        <v/>
      </c>
      <c r="AC1474" s="41" t="str">
        <f t="shared" si="922"/>
        <v/>
      </c>
      <c r="AE1474" s="41" t="str">
        <f t="shared" si="935"/>
        <v/>
      </c>
      <c r="AJ1474" s="154" t="str">
        <f t="shared" si="936"/>
        <v/>
      </c>
      <c r="AL1474" s="120" t="str">
        <f t="shared" si="937"/>
        <v/>
      </c>
      <c r="AM1474" s="104" t="str">
        <f t="shared" si="938"/>
        <v/>
      </c>
      <c r="AN1474" s="104" t="str">
        <f t="shared" si="939"/>
        <v/>
      </c>
      <c r="AO1474" s="104" t="str">
        <f t="shared" si="923"/>
        <v/>
      </c>
      <c r="AP1474" s="104" t="str">
        <f t="shared" si="924"/>
        <v/>
      </c>
      <c r="AQ1474" s="121" t="str">
        <f t="shared" si="940"/>
        <v/>
      </c>
      <c r="AS1474" s="88" t="str">
        <f t="shared" si="925"/>
        <v/>
      </c>
      <c r="AT1474" s="68" t="str">
        <f t="shared" si="941"/>
        <v/>
      </c>
      <c r="AU1474" s="68" t="str">
        <f t="shared" si="942"/>
        <v/>
      </c>
      <c r="AV1474" s="68" t="str">
        <f t="shared" si="943"/>
        <v/>
      </c>
      <c r="AW1474" s="88" t="str">
        <f t="shared" si="926"/>
        <v/>
      </c>
      <c r="AZ1474" s="88" t="str">
        <f t="shared" si="927"/>
        <v/>
      </c>
      <c r="BA1474" s="68" t="str">
        <f t="shared" si="928"/>
        <v/>
      </c>
      <c r="BB1474" s="68" t="str">
        <f t="shared" si="929"/>
        <v/>
      </c>
      <c r="BC1474" s="68" t="str">
        <f t="shared" si="930"/>
        <v/>
      </c>
      <c r="BD1474" s="69" t="str">
        <f t="shared" si="931"/>
        <v/>
      </c>
      <c r="BE1474" s="69" t="str">
        <f t="shared" si="944"/>
        <v/>
      </c>
      <c r="BT1474" s="138" t="str">
        <f t="shared" ca="1" si="945"/>
        <v/>
      </c>
      <c r="BU1474" s="139" t="str">
        <f t="shared" ca="1" si="946"/>
        <v/>
      </c>
      <c r="BW1474" s="138" t="str">
        <f t="shared" si="947"/>
        <v/>
      </c>
      <c r="BX1474" s="104" t="str">
        <f t="shared" si="948"/>
        <v/>
      </c>
      <c r="BY1474" s="139" t="str">
        <f t="shared" si="949"/>
        <v/>
      </c>
      <c r="CA1474" s="138" t="str">
        <f t="shared" si="950"/>
        <v/>
      </c>
      <c r="CB1474" s="104" t="str">
        <f t="shared" si="951"/>
        <v/>
      </c>
      <c r="CC1474" s="139" t="str">
        <f t="shared" si="952"/>
        <v/>
      </c>
      <c r="CE1474" s="162" t="str">
        <f t="shared" si="953"/>
        <v/>
      </c>
      <c r="CF1474" s="163" t="str">
        <f t="shared" si="954"/>
        <v/>
      </c>
      <c r="CG1474" s="164" t="str">
        <f t="shared" si="955"/>
        <v/>
      </c>
      <c r="CI1474" s="162" t="str">
        <f t="shared" si="956"/>
        <v/>
      </c>
      <c r="CJ1474" s="163" t="str">
        <f t="shared" si="959"/>
        <v/>
      </c>
      <c r="CK1474" s="164" t="str">
        <f t="shared" si="960"/>
        <v/>
      </c>
      <c r="CM1474" s="169" t="str">
        <f t="shared" si="957"/>
        <v/>
      </c>
      <c r="CN1474" s="139" t="str">
        <f t="shared" si="958"/>
        <v/>
      </c>
      <c r="CP1474" s="41" t="str">
        <f>IF($CM1474="", "", COUNTIF($CM$11:$CM$3035, "&lt;"&amp;$CM1474)+1+COUNTIF($CM$11:$CM1474, $CM1474)-1)</f>
        <v/>
      </c>
    </row>
    <row r="1475" spans="1:94" x14ac:dyDescent="0.25">
      <c r="A1475" s="40"/>
      <c r="B1475" s="82" t="str">
        <f>IF($I1475="", "", IFERROR(INDEX('Job Database'!$AE$11:$AE$3035, MATCH($I1475, 'Job Database'!$X$11:$X$3035, 0)), ""))</f>
        <v/>
      </c>
      <c r="C1475" s="69" t="str">
        <f>IF($I1475="", "", IF(COUNTIF('Job Database'!$X$11:$X$3035, $I1475)=0, $AC$5, $AC$4))</f>
        <v/>
      </c>
      <c r="D1475" s="40"/>
      <c r="E1475" s="85" t="str">
        <f>IF($I1475="", "", IF(IFERROR(INDEX('Job Database'!$M$11:$M$3035, MATCH($I1475, 'Job Database'!$X$11:$X$3035, 0)), "")="", "", IFERROR(INDEX('Job Database'!$M$11:$M$3035, MATCH($I1475, 'Job Database'!$X$11:$X$3035, 0)), "")))</f>
        <v/>
      </c>
      <c r="F1475" s="40"/>
      <c r="G1475" s="88" t="str">
        <f t="shared" si="932"/>
        <v/>
      </c>
      <c r="H1475" s="40"/>
      <c r="I1475" s="24"/>
      <c r="J1475" s="34"/>
      <c r="K1475" s="106"/>
      <c r="L1475" s="79"/>
      <c r="M1475" s="34"/>
      <c r="N1475" s="79"/>
      <c r="O1475" s="31"/>
      <c r="P1475" s="53"/>
      <c r="Q1475" s="40"/>
      <c r="S1475" s="41" t="str">
        <f t="shared" si="920"/>
        <v/>
      </c>
      <c r="T1475" s="41" t="str">
        <f t="shared" si="921"/>
        <v/>
      </c>
      <c r="U1475" s="41" t="str">
        <f t="shared" si="933"/>
        <v/>
      </c>
      <c r="W1475" s="74" t="str">
        <f>IF('Job Database'!$X1475="", "", 'Job Database'!$X1475)</f>
        <v/>
      </c>
      <c r="Y1475" s="41" t="str">
        <f>IF($W1475="", "", IF(COUNTIF($I$11:$I$3035, $W1475)&gt;0, "", MAX($Y$10:$Y1474)+1))</f>
        <v/>
      </c>
      <c r="Z1475" s="41">
        <v>1465</v>
      </c>
      <c r="AA1475" s="58" t="str">
        <f t="shared" si="934"/>
        <v/>
      </c>
      <c r="AC1475" s="41" t="str">
        <f t="shared" si="922"/>
        <v/>
      </c>
      <c r="AE1475" s="41" t="str">
        <f t="shared" si="935"/>
        <v/>
      </c>
      <c r="AJ1475" s="154" t="str">
        <f t="shared" si="936"/>
        <v/>
      </c>
      <c r="AL1475" s="120" t="str">
        <f t="shared" si="937"/>
        <v/>
      </c>
      <c r="AM1475" s="104" t="str">
        <f t="shared" si="938"/>
        <v/>
      </c>
      <c r="AN1475" s="104" t="str">
        <f t="shared" si="939"/>
        <v/>
      </c>
      <c r="AO1475" s="104" t="str">
        <f t="shared" si="923"/>
        <v/>
      </c>
      <c r="AP1475" s="104" t="str">
        <f t="shared" si="924"/>
        <v/>
      </c>
      <c r="AQ1475" s="121" t="str">
        <f t="shared" si="940"/>
        <v/>
      </c>
      <c r="AS1475" s="88" t="str">
        <f t="shared" si="925"/>
        <v/>
      </c>
      <c r="AT1475" s="68" t="str">
        <f t="shared" si="941"/>
        <v/>
      </c>
      <c r="AU1475" s="68" t="str">
        <f t="shared" si="942"/>
        <v/>
      </c>
      <c r="AV1475" s="68" t="str">
        <f t="shared" si="943"/>
        <v/>
      </c>
      <c r="AW1475" s="88" t="str">
        <f t="shared" si="926"/>
        <v/>
      </c>
      <c r="AZ1475" s="88" t="str">
        <f t="shared" si="927"/>
        <v/>
      </c>
      <c r="BA1475" s="68" t="str">
        <f t="shared" si="928"/>
        <v/>
      </c>
      <c r="BB1475" s="68" t="str">
        <f t="shared" si="929"/>
        <v/>
      </c>
      <c r="BC1475" s="68" t="str">
        <f t="shared" si="930"/>
        <v/>
      </c>
      <c r="BD1475" s="69" t="str">
        <f t="shared" si="931"/>
        <v/>
      </c>
      <c r="BE1475" s="69" t="str">
        <f t="shared" si="944"/>
        <v/>
      </c>
      <c r="BT1475" s="138" t="str">
        <f t="shared" ca="1" si="945"/>
        <v/>
      </c>
      <c r="BU1475" s="139" t="str">
        <f t="shared" ca="1" si="946"/>
        <v/>
      </c>
      <c r="BW1475" s="138" t="str">
        <f t="shared" si="947"/>
        <v/>
      </c>
      <c r="BX1475" s="104" t="str">
        <f t="shared" si="948"/>
        <v/>
      </c>
      <c r="BY1475" s="139" t="str">
        <f t="shared" si="949"/>
        <v/>
      </c>
      <c r="CA1475" s="138" t="str">
        <f t="shared" si="950"/>
        <v/>
      </c>
      <c r="CB1475" s="104" t="str">
        <f t="shared" si="951"/>
        <v/>
      </c>
      <c r="CC1475" s="139" t="str">
        <f t="shared" si="952"/>
        <v/>
      </c>
      <c r="CE1475" s="162" t="str">
        <f t="shared" si="953"/>
        <v/>
      </c>
      <c r="CF1475" s="163" t="str">
        <f t="shared" si="954"/>
        <v/>
      </c>
      <c r="CG1475" s="164" t="str">
        <f t="shared" si="955"/>
        <v/>
      </c>
      <c r="CI1475" s="162" t="str">
        <f t="shared" si="956"/>
        <v/>
      </c>
      <c r="CJ1475" s="163" t="str">
        <f t="shared" si="959"/>
        <v/>
      </c>
      <c r="CK1475" s="164" t="str">
        <f t="shared" si="960"/>
        <v/>
      </c>
      <c r="CM1475" s="169" t="str">
        <f t="shared" si="957"/>
        <v/>
      </c>
      <c r="CN1475" s="139" t="str">
        <f t="shared" si="958"/>
        <v/>
      </c>
      <c r="CP1475" s="41" t="str">
        <f>IF($CM1475="", "", COUNTIF($CM$11:$CM$3035, "&lt;"&amp;$CM1475)+1+COUNTIF($CM$11:$CM1475, $CM1475)-1)</f>
        <v/>
      </c>
    </row>
    <row r="1476" spans="1:94" x14ac:dyDescent="0.25">
      <c r="A1476" s="40"/>
      <c r="B1476" s="82" t="str">
        <f>IF($I1476="", "", IFERROR(INDEX('Job Database'!$AE$11:$AE$3035, MATCH($I1476, 'Job Database'!$X$11:$X$3035, 0)), ""))</f>
        <v/>
      </c>
      <c r="C1476" s="69" t="str">
        <f>IF($I1476="", "", IF(COUNTIF('Job Database'!$X$11:$X$3035, $I1476)=0, $AC$5, $AC$4))</f>
        <v/>
      </c>
      <c r="D1476" s="40"/>
      <c r="E1476" s="85" t="str">
        <f>IF($I1476="", "", IF(IFERROR(INDEX('Job Database'!$M$11:$M$3035, MATCH($I1476, 'Job Database'!$X$11:$X$3035, 0)), "")="", "", IFERROR(INDEX('Job Database'!$M$11:$M$3035, MATCH($I1476, 'Job Database'!$X$11:$X$3035, 0)), "")))</f>
        <v/>
      </c>
      <c r="F1476" s="40"/>
      <c r="G1476" s="88" t="str">
        <f t="shared" si="932"/>
        <v/>
      </c>
      <c r="H1476" s="40"/>
      <c r="I1476" s="24"/>
      <c r="J1476" s="34"/>
      <c r="K1476" s="106"/>
      <c r="L1476" s="79"/>
      <c r="M1476" s="34"/>
      <c r="N1476" s="79"/>
      <c r="O1476" s="31"/>
      <c r="P1476" s="53"/>
      <c r="Q1476" s="40"/>
      <c r="S1476" s="41" t="str">
        <f t="shared" si="920"/>
        <v/>
      </c>
      <c r="T1476" s="41" t="str">
        <f t="shared" si="921"/>
        <v/>
      </c>
      <c r="U1476" s="41" t="str">
        <f t="shared" si="933"/>
        <v/>
      </c>
      <c r="W1476" s="74" t="str">
        <f>IF('Job Database'!$X1476="", "", 'Job Database'!$X1476)</f>
        <v/>
      </c>
      <c r="Y1476" s="41" t="str">
        <f>IF($W1476="", "", IF(COUNTIF($I$11:$I$3035, $W1476)&gt;0, "", MAX($Y$10:$Y1475)+1))</f>
        <v/>
      </c>
      <c r="Z1476" s="41">
        <v>1466</v>
      </c>
      <c r="AA1476" s="58" t="str">
        <f t="shared" si="934"/>
        <v/>
      </c>
      <c r="AC1476" s="41" t="str">
        <f t="shared" si="922"/>
        <v/>
      </c>
      <c r="AE1476" s="41" t="str">
        <f t="shared" si="935"/>
        <v/>
      </c>
      <c r="AJ1476" s="154" t="str">
        <f t="shared" si="936"/>
        <v/>
      </c>
      <c r="AL1476" s="120" t="str">
        <f t="shared" si="937"/>
        <v/>
      </c>
      <c r="AM1476" s="104" t="str">
        <f t="shared" si="938"/>
        <v/>
      </c>
      <c r="AN1476" s="104" t="str">
        <f t="shared" si="939"/>
        <v/>
      </c>
      <c r="AO1476" s="104" t="str">
        <f t="shared" si="923"/>
        <v/>
      </c>
      <c r="AP1476" s="104" t="str">
        <f t="shared" si="924"/>
        <v/>
      </c>
      <c r="AQ1476" s="121" t="str">
        <f t="shared" si="940"/>
        <v/>
      </c>
      <c r="AS1476" s="88" t="str">
        <f t="shared" si="925"/>
        <v/>
      </c>
      <c r="AT1476" s="68" t="str">
        <f t="shared" si="941"/>
        <v/>
      </c>
      <c r="AU1476" s="68" t="str">
        <f t="shared" si="942"/>
        <v/>
      </c>
      <c r="AV1476" s="68" t="str">
        <f t="shared" si="943"/>
        <v/>
      </c>
      <c r="AW1476" s="88" t="str">
        <f t="shared" si="926"/>
        <v/>
      </c>
      <c r="AZ1476" s="88" t="str">
        <f t="shared" si="927"/>
        <v/>
      </c>
      <c r="BA1476" s="68" t="str">
        <f t="shared" si="928"/>
        <v/>
      </c>
      <c r="BB1476" s="68" t="str">
        <f t="shared" si="929"/>
        <v/>
      </c>
      <c r="BC1476" s="68" t="str">
        <f t="shared" si="930"/>
        <v/>
      </c>
      <c r="BD1476" s="69" t="str">
        <f t="shared" si="931"/>
        <v/>
      </c>
      <c r="BE1476" s="69" t="str">
        <f t="shared" si="944"/>
        <v/>
      </c>
      <c r="BT1476" s="138" t="str">
        <f t="shared" ca="1" si="945"/>
        <v/>
      </c>
      <c r="BU1476" s="139" t="str">
        <f t="shared" ca="1" si="946"/>
        <v/>
      </c>
      <c r="BW1476" s="138" t="str">
        <f t="shared" si="947"/>
        <v/>
      </c>
      <c r="BX1476" s="104" t="str">
        <f t="shared" si="948"/>
        <v/>
      </c>
      <c r="BY1476" s="139" t="str">
        <f t="shared" si="949"/>
        <v/>
      </c>
      <c r="CA1476" s="138" t="str">
        <f t="shared" si="950"/>
        <v/>
      </c>
      <c r="CB1476" s="104" t="str">
        <f t="shared" si="951"/>
        <v/>
      </c>
      <c r="CC1476" s="139" t="str">
        <f t="shared" si="952"/>
        <v/>
      </c>
      <c r="CE1476" s="162" t="str">
        <f t="shared" si="953"/>
        <v/>
      </c>
      <c r="CF1476" s="163" t="str">
        <f t="shared" si="954"/>
        <v/>
      </c>
      <c r="CG1476" s="164" t="str">
        <f t="shared" si="955"/>
        <v/>
      </c>
      <c r="CI1476" s="162" t="str">
        <f t="shared" si="956"/>
        <v/>
      </c>
      <c r="CJ1476" s="163" t="str">
        <f t="shared" si="959"/>
        <v/>
      </c>
      <c r="CK1476" s="164" t="str">
        <f t="shared" si="960"/>
        <v/>
      </c>
      <c r="CM1476" s="169" t="str">
        <f t="shared" si="957"/>
        <v/>
      </c>
      <c r="CN1476" s="139" t="str">
        <f t="shared" si="958"/>
        <v/>
      </c>
      <c r="CP1476" s="41" t="str">
        <f>IF($CM1476="", "", COUNTIF($CM$11:$CM$3035, "&lt;"&amp;$CM1476)+1+COUNTIF($CM$11:$CM1476, $CM1476)-1)</f>
        <v/>
      </c>
    </row>
    <row r="1477" spans="1:94" x14ac:dyDescent="0.25">
      <c r="A1477" s="40"/>
      <c r="B1477" s="82" t="str">
        <f>IF($I1477="", "", IFERROR(INDEX('Job Database'!$AE$11:$AE$3035, MATCH($I1477, 'Job Database'!$X$11:$X$3035, 0)), ""))</f>
        <v/>
      </c>
      <c r="C1477" s="69" t="str">
        <f>IF($I1477="", "", IF(COUNTIF('Job Database'!$X$11:$X$3035, $I1477)=0, $AC$5, $AC$4))</f>
        <v/>
      </c>
      <c r="D1477" s="40"/>
      <c r="E1477" s="85" t="str">
        <f>IF($I1477="", "", IF(IFERROR(INDEX('Job Database'!$M$11:$M$3035, MATCH($I1477, 'Job Database'!$X$11:$X$3035, 0)), "")="", "", IFERROR(INDEX('Job Database'!$M$11:$M$3035, MATCH($I1477, 'Job Database'!$X$11:$X$3035, 0)), "")))</f>
        <v/>
      </c>
      <c r="F1477" s="40"/>
      <c r="G1477" s="88" t="str">
        <f t="shared" si="932"/>
        <v/>
      </c>
      <c r="H1477" s="40"/>
      <c r="I1477" s="24"/>
      <c r="J1477" s="34"/>
      <c r="K1477" s="106"/>
      <c r="L1477" s="79"/>
      <c r="M1477" s="34"/>
      <c r="N1477" s="79"/>
      <c r="O1477" s="31"/>
      <c r="P1477" s="53"/>
      <c r="Q1477" s="40"/>
      <c r="S1477" s="41" t="str">
        <f t="shared" si="920"/>
        <v/>
      </c>
      <c r="T1477" s="41" t="str">
        <f t="shared" si="921"/>
        <v/>
      </c>
      <c r="U1477" s="41" t="str">
        <f t="shared" si="933"/>
        <v/>
      </c>
      <c r="W1477" s="74" t="str">
        <f>IF('Job Database'!$X1477="", "", 'Job Database'!$X1477)</f>
        <v/>
      </c>
      <c r="Y1477" s="41" t="str">
        <f>IF($W1477="", "", IF(COUNTIF($I$11:$I$3035, $W1477)&gt;0, "", MAX($Y$10:$Y1476)+1))</f>
        <v/>
      </c>
      <c r="Z1477" s="41">
        <v>1467</v>
      </c>
      <c r="AA1477" s="58" t="str">
        <f t="shared" si="934"/>
        <v/>
      </c>
      <c r="AC1477" s="41" t="str">
        <f t="shared" si="922"/>
        <v/>
      </c>
      <c r="AE1477" s="41" t="str">
        <f t="shared" si="935"/>
        <v/>
      </c>
      <c r="AJ1477" s="154" t="str">
        <f t="shared" si="936"/>
        <v/>
      </c>
      <c r="AL1477" s="120" t="str">
        <f t="shared" si="937"/>
        <v/>
      </c>
      <c r="AM1477" s="104" t="str">
        <f t="shared" si="938"/>
        <v/>
      </c>
      <c r="AN1477" s="104" t="str">
        <f t="shared" si="939"/>
        <v/>
      </c>
      <c r="AO1477" s="104" t="str">
        <f t="shared" si="923"/>
        <v/>
      </c>
      <c r="AP1477" s="104" t="str">
        <f t="shared" si="924"/>
        <v/>
      </c>
      <c r="AQ1477" s="121" t="str">
        <f t="shared" si="940"/>
        <v/>
      </c>
      <c r="AS1477" s="88" t="str">
        <f t="shared" si="925"/>
        <v/>
      </c>
      <c r="AT1477" s="68" t="str">
        <f t="shared" si="941"/>
        <v/>
      </c>
      <c r="AU1477" s="68" t="str">
        <f t="shared" si="942"/>
        <v/>
      </c>
      <c r="AV1477" s="68" t="str">
        <f t="shared" si="943"/>
        <v/>
      </c>
      <c r="AW1477" s="88" t="str">
        <f t="shared" si="926"/>
        <v/>
      </c>
      <c r="AZ1477" s="88" t="str">
        <f t="shared" si="927"/>
        <v/>
      </c>
      <c r="BA1477" s="68" t="str">
        <f t="shared" si="928"/>
        <v/>
      </c>
      <c r="BB1477" s="68" t="str">
        <f t="shared" si="929"/>
        <v/>
      </c>
      <c r="BC1477" s="68" t="str">
        <f t="shared" si="930"/>
        <v/>
      </c>
      <c r="BD1477" s="69" t="str">
        <f t="shared" si="931"/>
        <v/>
      </c>
      <c r="BE1477" s="69" t="str">
        <f t="shared" si="944"/>
        <v/>
      </c>
      <c r="BT1477" s="138" t="str">
        <f t="shared" ca="1" si="945"/>
        <v/>
      </c>
      <c r="BU1477" s="139" t="str">
        <f t="shared" ca="1" si="946"/>
        <v/>
      </c>
      <c r="BW1477" s="138" t="str">
        <f t="shared" si="947"/>
        <v/>
      </c>
      <c r="BX1477" s="104" t="str">
        <f t="shared" si="948"/>
        <v/>
      </c>
      <c r="BY1477" s="139" t="str">
        <f t="shared" si="949"/>
        <v/>
      </c>
      <c r="CA1477" s="138" t="str">
        <f t="shared" si="950"/>
        <v/>
      </c>
      <c r="CB1477" s="104" t="str">
        <f t="shared" si="951"/>
        <v/>
      </c>
      <c r="CC1477" s="139" t="str">
        <f t="shared" si="952"/>
        <v/>
      </c>
      <c r="CE1477" s="162" t="str">
        <f t="shared" si="953"/>
        <v/>
      </c>
      <c r="CF1477" s="163" t="str">
        <f t="shared" si="954"/>
        <v/>
      </c>
      <c r="CG1477" s="164" t="str">
        <f t="shared" si="955"/>
        <v/>
      </c>
      <c r="CI1477" s="162" t="str">
        <f t="shared" si="956"/>
        <v/>
      </c>
      <c r="CJ1477" s="163" t="str">
        <f t="shared" si="959"/>
        <v/>
      </c>
      <c r="CK1477" s="164" t="str">
        <f t="shared" si="960"/>
        <v/>
      </c>
      <c r="CM1477" s="169" t="str">
        <f t="shared" si="957"/>
        <v/>
      </c>
      <c r="CN1477" s="139" t="str">
        <f t="shared" si="958"/>
        <v/>
      </c>
      <c r="CP1477" s="41" t="str">
        <f>IF($CM1477="", "", COUNTIF($CM$11:$CM$3035, "&lt;"&amp;$CM1477)+1+COUNTIF($CM$11:$CM1477, $CM1477)-1)</f>
        <v/>
      </c>
    </row>
    <row r="1478" spans="1:94" x14ac:dyDescent="0.25">
      <c r="A1478" s="40"/>
      <c r="B1478" s="82" t="str">
        <f>IF($I1478="", "", IFERROR(INDEX('Job Database'!$AE$11:$AE$3035, MATCH($I1478, 'Job Database'!$X$11:$X$3035, 0)), ""))</f>
        <v/>
      </c>
      <c r="C1478" s="69" t="str">
        <f>IF($I1478="", "", IF(COUNTIF('Job Database'!$X$11:$X$3035, $I1478)=0, $AC$5, $AC$4))</f>
        <v/>
      </c>
      <c r="D1478" s="40"/>
      <c r="E1478" s="85" t="str">
        <f>IF($I1478="", "", IF(IFERROR(INDEX('Job Database'!$M$11:$M$3035, MATCH($I1478, 'Job Database'!$X$11:$X$3035, 0)), "")="", "", IFERROR(INDEX('Job Database'!$M$11:$M$3035, MATCH($I1478, 'Job Database'!$X$11:$X$3035, 0)), "")))</f>
        <v/>
      </c>
      <c r="F1478" s="40"/>
      <c r="G1478" s="88" t="str">
        <f t="shared" si="932"/>
        <v/>
      </c>
      <c r="H1478" s="40"/>
      <c r="I1478" s="24"/>
      <c r="J1478" s="34"/>
      <c r="K1478" s="106"/>
      <c r="L1478" s="79"/>
      <c r="M1478" s="34"/>
      <c r="N1478" s="79"/>
      <c r="O1478" s="31"/>
      <c r="P1478" s="53"/>
      <c r="Q1478" s="40"/>
      <c r="S1478" s="41" t="str">
        <f t="shared" si="920"/>
        <v/>
      </c>
      <c r="T1478" s="41" t="str">
        <f t="shared" si="921"/>
        <v/>
      </c>
      <c r="U1478" s="41" t="str">
        <f t="shared" si="933"/>
        <v/>
      </c>
      <c r="W1478" s="74" t="str">
        <f>IF('Job Database'!$X1478="", "", 'Job Database'!$X1478)</f>
        <v/>
      </c>
      <c r="Y1478" s="41" t="str">
        <f>IF($W1478="", "", IF(COUNTIF($I$11:$I$3035, $W1478)&gt;0, "", MAX($Y$10:$Y1477)+1))</f>
        <v/>
      </c>
      <c r="Z1478" s="41">
        <v>1468</v>
      </c>
      <c r="AA1478" s="58" t="str">
        <f t="shared" si="934"/>
        <v/>
      </c>
      <c r="AC1478" s="41" t="str">
        <f t="shared" si="922"/>
        <v/>
      </c>
      <c r="AE1478" s="41" t="str">
        <f t="shared" si="935"/>
        <v/>
      </c>
      <c r="AJ1478" s="154" t="str">
        <f t="shared" si="936"/>
        <v/>
      </c>
      <c r="AL1478" s="120" t="str">
        <f t="shared" si="937"/>
        <v/>
      </c>
      <c r="AM1478" s="104" t="str">
        <f t="shared" si="938"/>
        <v/>
      </c>
      <c r="AN1478" s="104" t="str">
        <f t="shared" si="939"/>
        <v/>
      </c>
      <c r="AO1478" s="104" t="str">
        <f t="shared" si="923"/>
        <v/>
      </c>
      <c r="AP1478" s="104" t="str">
        <f t="shared" si="924"/>
        <v/>
      </c>
      <c r="AQ1478" s="121" t="str">
        <f t="shared" si="940"/>
        <v/>
      </c>
      <c r="AS1478" s="88" t="str">
        <f t="shared" si="925"/>
        <v/>
      </c>
      <c r="AT1478" s="68" t="str">
        <f t="shared" si="941"/>
        <v/>
      </c>
      <c r="AU1478" s="68" t="str">
        <f t="shared" si="942"/>
        <v/>
      </c>
      <c r="AV1478" s="68" t="str">
        <f t="shared" si="943"/>
        <v/>
      </c>
      <c r="AW1478" s="88" t="str">
        <f t="shared" si="926"/>
        <v/>
      </c>
      <c r="AZ1478" s="88" t="str">
        <f t="shared" si="927"/>
        <v/>
      </c>
      <c r="BA1478" s="68" t="str">
        <f t="shared" si="928"/>
        <v/>
      </c>
      <c r="BB1478" s="68" t="str">
        <f t="shared" si="929"/>
        <v/>
      </c>
      <c r="BC1478" s="68" t="str">
        <f t="shared" si="930"/>
        <v/>
      </c>
      <c r="BD1478" s="69" t="str">
        <f t="shared" si="931"/>
        <v/>
      </c>
      <c r="BE1478" s="69" t="str">
        <f t="shared" si="944"/>
        <v/>
      </c>
      <c r="BT1478" s="138" t="str">
        <f t="shared" ca="1" si="945"/>
        <v/>
      </c>
      <c r="BU1478" s="139" t="str">
        <f t="shared" ca="1" si="946"/>
        <v/>
      </c>
      <c r="BW1478" s="138" t="str">
        <f t="shared" si="947"/>
        <v/>
      </c>
      <c r="BX1478" s="104" t="str">
        <f t="shared" si="948"/>
        <v/>
      </c>
      <c r="BY1478" s="139" t="str">
        <f t="shared" si="949"/>
        <v/>
      </c>
      <c r="CA1478" s="138" t="str">
        <f t="shared" si="950"/>
        <v/>
      </c>
      <c r="CB1478" s="104" t="str">
        <f t="shared" si="951"/>
        <v/>
      </c>
      <c r="CC1478" s="139" t="str">
        <f t="shared" si="952"/>
        <v/>
      </c>
      <c r="CE1478" s="162" t="str">
        <f t="shared" si="953"/>
        <v/>
      </c>
      <c r="CF1478" s="163" t="str">
        <f t="shared" si="954"/>
        <v/>
      </c>
      <c r="CG1478" s="164" t="str">
        <f t="shared" si="955"/>
        <v/>
      </c>
      <c r="CI1478" s="162" t="str">
        <f t="shared" si="956"/>
        <v/>
      </c>
      <c r="CJ1478" s="163" t="str">
        <f t="shared" si="959"/>
        <v/>
      </c>
      <c r="CK1478" s="164" t="str">
        <f t="shared" si="960"/>
        <v/>
      </c>
      <c r="CM1478" s="169" t="str">
        <f t="shared" si="957"/>
        <v/>
      </c>
      <c r="CN1478" s="139" t="str">
        <f t="shared" si="958"/>
        <v/>
      </c>
      <c r="CP1478" s="41" t="str">
        <f>IF($CM1478="", "", COUNTIF($CM$11:$CM$3035, "&lt;"&amp;$CM1478)+1+COUNTIF($CM$11:$CM1478, $CM1478)-1)</f>
        <v/>
      </c>
    </row>
    <row r="1479" spans="1:94" x14ac:dyDescent="0.25">
      <c r="A1479" s="40"/>
      <c r="B1479" s="82" t="str">
        <f>IF($I1479="", "", IFERROR(INDEX('Job Database'!$AE$11:$AE$3035, MATCH($I1479, 'Job Database'!$X$11:$X$3035, 0)), ""))</f>
        <v/>
      </c>
      <c r="C1479" s="69" t="str">
        <f>IF($I1479="", "", IF(COUNTIF('Job Database'!$X$11:$X$3035, $I1479)=0, $AC$5, $AC$4))</f>
        <v/>
      </c>
      <c r="D1479" s="40"/>
      <c r="E1479" s="85" t="str">
        <f>IF($I1479="", "", IF(IFERROR(INDEX('Job Database'!$M$11:$M$3035, MATCH($I1479, 'Job Database'!$X$11:$X$3035, 0)), "")="", "", IFERROR(INDEX('Job Database'!$M$11:$M$3035, MATCH($I1479, 'Job Database'!$X$11:$X$3035, 0)), "")))</f>
        <v/>
      </c>
      <c r="F1479" s="40"/>
      <c r="G1479" s="88" t="str">
        <f t="shared" si="932"/>
        <v/>
      </c>
      <c r="H1479" s="40"/>
      <c r="I1479" s="24"/>
      <c r="J1479" s="34"/>
      <c r="K1479" s="106"/>
      <c r="L1479" s="79"/>
      <c r="M1479" s="34"/>
      <c r="N1479" s="79"/>
      <c r="O1479" s="31"/>
      <c r="P1479" s="53"/>
      <c r="Q1479" s="40"/>
      <c r="S1479" s="41" t="str">
        <f t="shared" si="920"/>
        <v/>
      </c>
      <c r="T1479" s="41" t="str">
        <f t="shared" si="921"/>
        <v/>
      </c>
      <c r="U1479" s="41" t="str">
        <f t="shared" si="933"/>
        <v/>
      </c>
      <c r="W1479" s="74" t="str">
        <f>IF('Job Database'!$X1479="", "", 'Job Database'!$X1479)</f>
        <v/>
      </c>
      <c r="Y1479" s="41" t="str">
        <f>IF($W1479="", "", IF(COUNTIF($I$11:$I$3035, $W1479)&gt;0, "", MAX($Y$10:$Y1478)+1))</f>
        <v/>
      </c>
      <c r="Z1479" s="41">
        <v>1469</v>
      </c>
      <c r="AA1479" s="58" t="str">
        <f t="shared" si="934"/>
        <v/>
      </c>
      <c r="AC1479" s="41" t="str">
        <f t="shared" si="922"/>
        <v/>
      </c>
      <c r="AE1479" s="41" t="str">
        <f t="shared" si="935"/>
        <v/>
      </c>
      <c r="AJ1479" s="154" t="str">
        <f t="shared" si="936"/>
        <v/>
      </c>
      <c r="AL1479" s="120" t="str">
        <f t="shared" si="937"/>
        <v/>
      </c>
      <c r="AM1479" s="104" t="str">
        <f t="shared" si="938"/>
        <v/>
      </c>
      <c r="AN1479" s="104" t="str">
        <f t="shared" si="939"/>
        <v/>
      </c>
      <c r="AO1479" s="104" t="str">
        <f t="shared" si="923"/>
        <v/>
      </c>
      <c r="AP1479" s="104" t="str">
        <f t="shared" si="924"/>
        <v/>
      </c>
      <c r="AQ1479" s="121" t="str">
        <f t="shared" si="940"/>
        <v/>
      </c>
      <c r="AS1479" s="88" t="str">
        <f t="shared" si="925"/>
        <v/>
      </c>
      <c r="AT1479" s="68" t="str">
        <f t="shared" si="941"/>
        <v/>
      </c>
      <c r="AU1479" s="68" t="str">
        <f t="shared" si="942"/>
        <v/>
      </c>
      <c r="AV1479" s="68" t="str">
        <f t="shared" si="943"/>
        <v/>
      </c>
      <c r="AW1479" s="88" t="str">
        <f t="shared" si="926"/>
        <v/>
      </c>
      <c r="AZ1479" s="88" t="str">
        <f t="shared" si="927"/>
        <v/>
      </c>
      <c r="BA1479" s="68" t="str">
        <f t="shared" si="928"/>
        <v/>
      </c>
      <c r="BB1479" s="68" t="str">
        <f t="shared" si="929"/>
        <v/>
      </c>
      <c r="BC1479" s="68" t="str">
        <f t="shared" si="930"/>
        <v/>
      </c>
      <c r="BD1479" s="69" t="str">
        <f t="shared" si="931"/>
        <v/>
      </c>
      <c r="BE1479" s="69" t="str">
        <f t="shared" si="944"/>
        <v/>
      </c>
      <c r="BT1479" s="138" t="str">
        <f t="shared" ca="1" si="945"/>
        <v/>
      </c>
      <c r="BU1479" s="139" t="str">
        <f t="shared" ca="1" si="946"/>
        <v/>
      </c>
      <c r="BW1479" s="138" t="str">
        <f t="shared" si="947"/>
        <v/>
      </c>
      <c r="BX1479" s="104" t="str">
        <f t="shared" si="948"/>
        <v/>
      </c>
      <c r="BY1479" s="139" t="str">
        <f t="shared" si="949"/>
        <v/>
      </c>
      <c r="CA1479" s="138" t="str">
        <f t="shared" si="950"/>
        <v/>
      </c>
      <c r="CB1479" s="104" t="str">
        <f t="shared" si="951"/>
        <v/>
      </c>
      <c r="CC1479" s="139" t="str">
        <f t="shared" si="952"/>
        <v/>
      </c>
      <c r="CE1479" s="162" t="str">
        <f t="shared" si="953"/>
        <v/>
      </c>
      <c r="CF1479" s="163" t="str">
        <f t="shared" si="954"/>
        <v/>
      </c>
      <c r="CG1479" s="164" t="str">
        <f t="shared" si="955"/>
        <v/>
      </c>
      <c r="CI1479" s="162" t="str">
        <f t="shared" si="956"/>
        <v/>
      </c>
      <c r="CJ1479" s="163" t="str">
        <f t="shared" si="959"/>
        <v/>
      </c>
      <c r="CK1479" s="164" t="str">
        <f t="shared" si="960"/>
        <v/>
      </c>
      <c r="CM1479" s="169" t="str">
        <f t="shared" si="957"/>
        <v/>
      </c>
      <c r="CN1479" s="139" t="str">
        <f t="shared" si="958"/>
        <v/>
      </c>
      <c r="CP1479" s="41" t="str">
        <f>IF($CM1479="", "", COUNTIF($CM$11:$CM$3035, "&lt;"&amp;$CM1479)+1+COUNTIF($CM$11:$CM1479, $CM1479)-1)</f>
        <v/>
      </c>
    </row>
    <row r="1480" spans="1:94" x14ac:dyDescent="0.25">
      <c r="A1480" s="40"/>
      <c r="B1480" s="82" t="str">
        <f>IF($I1480="", "", IFERROR(INDEX('Job Database'!$AE$11:$AE$3035, MATCH($I1480, 'Job Database'!$X$11:$X$3035, 0)), ""))</f>
        <v/>
      </c>
      <c r="C1480" s="69" t="str">
        <f>IF($I1480="", "", IF(COUNTIF('Job Database'!$X$11:$X$3035, $I1480)=0, $AC$5, $AC$4))</f>
        <v/>
      </c>
      <c r="D1480" s="40"/>
      <c r="E1480" s="85" t="str">
        <f>IF($I1480="", "", IF(IFERROR(INDEX('Job Database'!$M$11:$M$3035, MATCH($I1480, 'Job Database'!$X$11:$X$3035, 0)), "")="", "", IFERROR(INDEX('Job Database'!$M$11:$M$3035, MATCH($I1480, 'Job Database'!$X$11:$X$3035, 0)), "")))</f>
        <v/>
      </c>
      <c r="F1480" s="40"/>
      <c r="G1480" s="88" t="str">
        <f t="shared" si="932"/>
        <v/>
      </c>
      <c r="H1480" s="40"/>
      <c r="I1480" s="24"/>
      <c r="J1480" s="34"/>
      <c r="K1480" s="106"/>
      <c r="L1480" s="79"/>
      <c r="M1480" s="34"/>
      <c r="N1480" s="79"/>
      <c r="O1480" s="31"/>
      <c r="P1480" s="53"/>
      <c r="Q1480" s="40"/>
      <c r="S1480" s="41" t="str">
        <f t="shared" si="920"/>
        <v/>
      </c>
      <c r="T1480" s="41" t="str">
        <f t="shared" si="921"/>
        <v/>
      </c>
      <c r="U1480" s="41" t="str">
        <f t="shared" si="933"/>
        <v/>
      </c>
      <c r="W1480" s="74" t="str">
        <f>IF('Job Database'!$X1480="", "", 'Job Database'!$X1480)</f>
        <v/>
      </c>
      <c r="Y1480" s="41" t="str">
        <f>IF($W1480="", "", IF(COUNTIF($I$11:$I$3035, $W1480)&gt;0, "", MAX($Y$10:$Y1479)+1))</f>
        <v/>
      </c>
      <c r="Z1480" s="41">
        <v>1470</v>
      </c>
      <c r="AA1480" s="58" t="str">
        <f t="shared" si="934"/>
        <v/>
      </c>
      <c r="AC1480" s="41" t="str">
        <f t="shared" si="922"/>
        <v/>
      </c>
      <c r="AE1480" s="41" t="str">
        <f t="shared" si="935"/>
        <v/>
      </c>
      <c r="AJ1480" s="154" t="str">
        <f t="shared" si="936"/>
        <v/>
      </c>
      <c r="AL1480" s="120" t="str">
        <f t="shared" si="937"/>
        <v/>
      </c>
      <c r="AM1480" s="104" t="str">
        <f t="shared" si="938"/>
        <v/>
      </c>
      <c r="AN1480" s="104" t="str">
        <f t="shared" si="939"/>
        <v/>
      </c>
      <c r="AO1480" s="104" t="str">
        <f t="shared" si="923"/>
        <v/>
      </c>
      <c r="AP1480" s="104" t="str">
        <f t="shared" si="924"/>
        <v/>
      </c>
      <c r="AQ1480" s="121" t="str">
        <f t="shared" si="940"/>
        <v/>
      </c>
      <c r="AS1480" s="88" t="str">
        <f t="shared" si="925"/>
        <v/>
      </c>
      <c r="AT1480" s="68" t="str">
        <f t="shared" si="941"/>
        <v/>
      </c>
      <c r="AU1480" s="68" t="str">
        <f t="shared" si="942"/>
        <v/>
      </c>
      <c r="AV1480" s="68" t="str">
        <f t="shared" si="943"/>
        <v/>
      </c>
      <c r="AW1480" s="88" t="str">
        <f t="shared" si="926"/>
        <v/>
      </c>
      <c r="AZ1480" s="88" t="str">
        <f t="shared" si="927"/>
        <v/>
      </c>
      <c r="BA1480" s="68" t="str">
        <f t="shared" si="928"/>
        <v/>
      </c>
      <c r="BB1480" s="68" t="str">
        <f t="shared" si="929"/>
        <v/>
      </c>
      <c r="BC1480" s="68" t="str">
        <f t="shared" si="930"/>
        <v/>
      </c>
      <c r="BD1480" s="69" t="str">
        <f t="shared" si="931"/>
        <v/>
      </c>
      <c r="BE1480" s="69" t="str">
        <f t="shared" si="944"/>
        <v/>
      </c>
      <c r="BT1480" s="138" t="str">
        <f t="shared" ca="1" si="945"/>
        <v/>
      </c>
      <c r="BU1480" s="139" t="str">
        <f t="shared" ca="1" si="946"/>
        <v/>
      </c>
      <c r="BW1480" s="138" t="str">
        <f t="shared" si="947"/>
        <v/>
      </c>
      <c r="BX1480" s="104" t="str">
        <f t="shared" si="948"/>
        <v/>
      </c>
      <c r="BY1480" s="139" t="str">
        <f t="shared" si="949"/>
        <v/>
      </c>
      <c r="CA1480" s="138" t="str">
        <f t="shared" si="950"/>
        <v/>
      </c>
      <c r="CB1480" s="104" t="str">
        <f t="shared" si="951"/>
        <v/>
      </c>
      <c r="CC1480" s="139" t="str">
        <f t="shared" si="952"/>
        <v/>
      </c>
      <c r="CE1480" s="162" t="str">
        <f t="shared" si="953"/>
        <v/>
      </c>
      <c r="CF1480" s="163" t="str">
        <f t="shared" si="954"/>
        <v/>
      </c>
      <c r="CG1480" s="164" t="str">
        <f t="shared" si="955"/>
        <v/>
      </c>
      <c r="CI1480" s="162" t="str">
        <f t="shared" si="956"/>
        <v/>
      </c>
      <c r="CJ1480" s="163" t="str">
        <f t="shared" si="959"/>
        <v/>
      </c>
      <c r="CK1480" s="164" t="str">
        <f t="shared" si="960"/>
        <v/>
      </c>
      <c r="CM1480" s="169" t="str">
        <f t="shared" si="957"/>
        <v/>
      </c>
      <c r="CN1480" s="139" t="str">
        <f t="shared" si="958"/>
        <v/>
      </c>
      <c r="CP1480" s="41" t="str">
        <f>IF($CM1480="", "", COUNTIF($CM$11:$CM$3035, "&lt;"&amp;$CM1480)+1+COUNTIF($CM$11:$CM1480, $CM1480)-1)</f>
        <v/>
      </c>
    </row>
    <row r="1481" spans="1:94" x14ac:dyDescent="0.25">
      <c r="A1481" s="40"/>
      <c r="B1481" s="82" t="str">
        <f>IF($I1481="", "", IFERROR(INDEX('Job Database'!$AE$11:$AE$3035, MATCH($I1481, 'Job Database'!$X$11:$X$3035, 0)), ""))</f>
        <v/>
      </c>
      <c r="C1481" s="69" t="str">
        <f>IF($I1481="", "", IF(COUNTIF('Job Database'!$X$11:$X$3035, $I1481)=0, $AC$5, $AC$4))</f>
        <v/>
      </c>
      <c r="D1481" s="40"/>
      <c r="E1481" s="85" t="str">
        <f>IF($I1481="", "", IF(IFERROR(INDEX('Job Database'!$M$11:$M$3035, MATCH($I1481, 'Job Database'!$X$11:$X$3035, 0)), "")="", "", IFERROR(INDEX('Job Database'!$M$11:$M$3035, MATCH($I1481, 'Job Database'!$X$11:$X$3035, 0)), "")))</f>
        <v/>
      </c>
      <c r="F1481" s="40"/>
      <c r="G1481" s="88" t="str">
        <f t="shared" si="932"/>
        <v/>
      </c>
      <c r="H1481" s="40"/>
      <c r="I1481" s="24"/>
      <c r="J1481" s="34"/>
      <c r="K1481" s="106"/>
      <c r="L1481" s="79"/>
      <c r="M1481" s="34"/>
      <c r="N1481" s="79"/>
      <c r="O1481" s="31"/>
      <c r="P1481" s="53"/>
      <c r="Q1481" s="40"/>
      <c r="S1481" s="41" t="str">
        <f t="shared" si="920"/>
        <v/>
      </c>
      <c r="T1481" s="41" t="str">
        <f t="shared" si="921"/>
        <v/>
      </c>
      <c r="U1481" s="41" t="str">
        <f t="shared" si="933"/>
        <v/>
      </c>
      <c r="W1481" s="74" t="str">
        <f>IF('Job Database'!$X1481="", "", 'Job Database'!$X1481)</f>
        <v/>
      </c>
      <c r="Y1481" s="41" t="str">
        <f>IF($W1481="", "", IF(COUNTIF($I$11:$I$3035, $W1481)&gt;0, "", MAX($Y$10:$Y1480)+1))</f>
        <v/>
      </c>
      <c r="Z1481" s="41">
        <v>1471</v>
      </c>
      <c r="AA1481" s="58" t="str">
        <f t="shared" si="934"/>
        <v/>
      </c>
      <c r="AC1481" s="41" t="str">
        <f t="shared" si="922"/>
        <v/>
      </c>
      <c r="AE1481" s="41" t="str">
        <f t="shared" si="935"/>
        <v/>
      </c>
      <c r="AJ1481" s="154" t="str">
        <f t="shared" si="936"/>
        <v/>
      </c>
      <c r="AL1481" s="120" t="str">
        <f t="shared" si="937"/>
        <v/>
      </c>
      <c r="AM1481" s="104" t="str">
        <f t="shared" si="938"/>
        <v/>
      </c>
      <c r="AN1481" s="104" t="str">
        <f t="shared" si="939"/>
        <v/>
      </c>
      <c r="AO1481" s="104" t="str">
        <f t="shared" si="923"/>
        <v/>
      </c>
      <c r="AP1481" s="104" t="str">
        <f t="shared" si="924"/>
        <v/>
      </c>
      <c r="AQ1481" s="121" t="str">
        <f t="shared" si="940"/>
        <v/>
      </c>
      <c r="AS1481" s="88" t="str">
        <f t="shared" si="925"/>
        <v/>
      </c>
      <c r="AT1481" s="68" t="str">
        <f t="shared" si="941"/>
        <v/>
      </c>
      <c r="AU1481" s="68" t="str">
        <f t="shared" si="942"/>
        <v/>
      </c>
      <c r="AV1481" s="68" t="str">
        <f t="shared" si="943"/>
        <v/>
      </c>
      <c r="AW1481" s="88" t="str">
        <f t="shared" si="926"/>
        <v/>
      </c>
      <c r="AZ1481" s="88" t="str">
        <f t="shared" si="927"/>
        <v/>
      </c>
      <c r="BA1481" s="68" t="str">
        <f t="shared" si="928"/>
        <v/>
      </c>
      <c r="BB1481" s="68" t="str">
        <f t="shared" si="929"/>
        <v/>
      </c>
      <c r="BC1481" s="68" t="str">
        <f t="shared" si="930"/>
        <v/>
      </c>
      <c r="BD1481" s="69" t="str">
        <f t="shared" si="931"/>
        <v/>
      </c>
      <c r="BE1481" s="69" t="str">
        <f t="shared" si="944"/>
        <v/>
      </c>
      <c r="BT1481" s="138" t="str">
        <f t="shared" ca="1" si="945"/>
        <v/>
      </c>
      <c r="BU1481" s="139" t="str">
        <f t="shared" ca="1" si="946"/>
        <v/>
      </c>
      <c r="BW1481" s="138" t="str">
        <f t="shared" si="947"/>
        <v/>
      </c>
      <c r="BX1481" s="104" t="str">
        <f t="shared" si="948"/>
        <v/>
      </c>
      <c r="BY1481" s="139" t="str">
        <f t="shared" si="949"/>
        <v/>
      </c>
      <c r="CA1481" s="138" t="str">
        <f t="shared" si="950"/>
        <v/>
      </c>
      <c r="CB1481" s="104" t="str">
        <f t="shared" si="951"/>
        <v/>
      </c>
      <c r="CC1481" s="139" t="str">
        <f t="shared" si="952"/>
        <v/>
      </c>
      <c r="CE1481" s="162" t="str">
        <f t="shared" si="953"/>
        <v/>
      </c>
      <c r="CF1481" s="163" t="str">
        <f t="shared" si="954"/>
        <v/>
      </c>
      <c r="CG1481" s="164" t="str">
        <f t="shared" si="955"/>
        <v/>
      </c>
      <c r="CI1481" s="162" t="str">
        <f t="shared" si="956"/>
        <v/>
      </c>
      <c r="CJ1481" s="163" t="str">
        <f t="shared" si="959"/>
        <v/>
      </c>
      <c r="CK1481" s="164" t="str">
        <f t="shared" si="960"/>
        <v/>
      </c>
      <c r="CM1481" s="169" t="str">
        <f t="shared" si="957"/>
        <v/>
      </c>
      <c r="CN1481" s="139" t="str">
        <f t="shared" si="958"/>
        <v/>
      </c>
      <c r="CP1481" s="41" t="str">
        <f>IF($CM1481="", "", COUNTIF($CM$11:$CM$3035, "&lt;"&amp;$CM1481)+1+COUNTIF($CM$11:$CM1481, $CM1481)-1)</f>
        <v/>
      </c>
    </row>
    <row r="1482" spans="1:94" x14ac:dyDescent="0.25">
      <c r="A1482" s="40"/>
      <c r="B1482" s="82" t="str">
        <f>IF($I1482="", "", IFERROR(INDEX('Job Database'!$AE$11:$AE$3035, MATCH($I1482, 'Job Database'!$X$11:$X$3035, 0)), ""))</f>
        <v/>
      </c>
      <c r="C1482" s="69" t="str">
        <f>IF($I1482="", "", IF(COUNTIF('Job Database'!$X$11:$X$3035, $I1482)=0, $AC$5, $AC$4))</f>
        <v/>
      </c>
      <c r="D1482" s="40"/>
      <c r="E1482" s="85" t="str">
        <f>IF($I1482="", "", IF(IFERROR(INDEX('Job Database'!$M$11:$M$3035, MATCH($I1482, 'Job Database'!$X$11:$X$3035, 0)), "")="", "", IFERROR(INDEX('Job Database'!$M$11:$M$3035, MATCH($I1482, 'Job Database'!$X$11:$X$3035, 0)), "")))</f>
        <v/>
      </c>
      <c r="F1482" s="40"/>
      <c r="G1482" s="88" t="str">
        <f t="shared" si="932"/>
        <v/>
      </c>
      <c r="H1482" s="40"/>
      <c r="I1482" s="24"/>
      <c r="J1482" s="34"/>
      <c r="K1482" s="106"/>
      <c r="L1482" s="79"/>
      <c r="M1482" s="34"/>
      <c r="N1482" s="79"/>
      <c r="O1482" s="31"/>
      <c r="P1482" s="53"/>
      <c r="Q1482" s="40"/>
      <c r="S1482" s="41" t="str">
        <f t="shared" si="920"/>
        <v/>
      </c>
      <c r="T1482" s="41" t="str">
        <f t="shared" si="921"/>
        <v/>
      </c>
      <c r="U1482" s="41" t="str">
        <f t="shared" si="933"/>
        <v/>
      </c>
      <c r="W1482" s="74" t="str">
        <f>IF('Job Database'!$X1482="", "", 'Job Database'!$X1482)</f>
        <v/>
      </c>
      <c r="Y1482" s="41" t="str">
        <f>IF($W1482="", "", IF(COUNTIF($I$11:$I$3035, $W1482)&gt;0, "", MAX($Y$10:$Y1481)+1))</f>
        <v/>
      </c>
      <c r="Z1482" s="41">
        <v>1472</v>
      </c>
      <c r="AA1482" s="58" t="str">
        <f t="shared" si="934"/>
        <v/>
      </c>
      <c r="AC1482" s="41" t="str">
        <f t="shared" si="922"/>
        <v/>
      </c>
      <c r="AE1482" s="41" t="str">
        <f t="shared" si="935"/>
        <v/>
      </c>
      <c r="AJ1482" s="154" t="str">
        <f t="shared" si="936"/>
        <v/>
      </c>
      <c r="AL1482" s="120" t="str">
        <f t="shared" si="937"/>
        <v/>
      </c>
      <c r="AM1482" s="104" t="str">
        <f t="shared" si="938"/>
        <v/>
      </c>
      <c r="AN1482" s="104" t="str">
        <f t="shared" si="939"/>
        <v/>
      </c>
      <c r="AO1482" s="104" t="str">
        <f t="shared" si="923"/>
        <v/>
      </c>
      <c r="AP1482" s="104" t="str">
        <f t="shared" si="924"/>
        <v/>
      </c>
      <c r="AQ1482" s="121" t="str">
        <f t="shared" si="940"/>
        <v/>
      </c>
      <c r="AS1482" s="88" t="str">
        <f t="shared" si="925"/>
        <v/>
      </c>
      <c r="AT1482" s="68" t="str">
        <f t="shared" si="941"/>
        <v/>
      </c>
      <c r="AU1482" s="68" t="str">
        <f t="shared" si="942"/>
        <v/>
      </c>
      <c r="AV1482" s="68" t="str">
        <f t="shared" si="943"/>
        <v/>
      </c>
      <c r="AW1482" s="88" t="str">
        <f t="shared" si="926"/>
        <v/>
      </c>
      <c r="AZ1482" s="88" t="str">
        <f t="shared" si="927"/>
        <v/>
      </c>
      <c r="BA1482" s="68" t="str">
        <f t="shared" si="928"/>
        <v/>
      </c>
      <c r="BB1482" s="68" t="str">
        <f t="shared" si="929"/>
        <v/>
      </c>
      <c r="BC1482" s="68" t="str">
        <f t="shared" si="930"/>
        <v/>
      </c>
      <c r="BD1482" s="69" t="str">
        <f t="shared" si="931"/>
        <v/>
      </c>
      <c r="BE1482" s="69" t="str">
        <f t="shared" si="944"/>
        <v/>
      </c>
      <c r="BT1482" s="138" t="str">
        <f t="shared" ca="1" si="945"/>
        <v/>
      </c>
      <c r="BU1482" s="139" t="str">
        <f t="shared" ca="1" si="946"/>
        <v/>
      </c>
      <c r="BW1482" s="138" t="str">
        <f t="shared" si="947"/>
        <v/>
      </c>
      <c r="BX1482" s="104" t="str">
        <f t="shared" si="948"/>
        <v/>
      </c>
      <c r="BY1482" s="139" t="str">
        <f t="shared" si="949"/>
        <v/>
      </c>
      <c r="CA1482" s="138" t="str">
        <f t="shared" si="950"/>
        <v/>
      </c>
      <c r="CB1482" s="104" t="str">
        <f t="shared" si="951"/>
        <v/>
      </c>
      <c r="CC1482" s="139" t="str">
        <f t="shared" si="952"/>
        <v/>
      </c>
      <c r="CE1482" s="162" t="str">
        <f t="shared" si="953"/>
        <v/>
      </c>
      <c r="CF1482" s="163" t="str">
        <f t="shared" si="954"/>
        <v/>
      </c>
      <c r="CG1482" s="164" t="str">
        <f t="shared" si="955"/>
        <v/>
      </c>
      <c r="CI1482" s="162" t="str">
        <f t="shared" si="956"/>
        <v/>
      </c>
      <c r="CJ1482" s="163" t="str">
        <f t="shared" si="959"/>
        <v/>
      </c>
      <c r="CK1482" s="164" t="str">
        <f t="shared" si="960"/>
        <v/>
      </c>
      <c r="CM1482" s="169" t="str">
        <f t="shared" si="957"/>
        <v/>
      </c>
      <c r="CN1482" s="139" t="str">
        <f t="shared" si="958"/>
        <v/>
      </c>
      <c r="CP1482" s="41" t="str">
        <f>IF($CM1482="", "", COUNTIF($CM$11:$CM$3035, "&lt;"&amp;$CM1482)+1+COUNTIF($CM$11:$CM1482, $CM1482)-1)</f>
        <v/>
      </c>
    </row>
    <row r="1483" spans="1:94" x14ac:dyDescent="0.25">
      <c r="A1483" s="40"/>
      <c r="B1483" s="82" t="str">
        <f>IF($I1483="", "", IFERROR(INDEX('Job Database'!$AE$11:$AE$3035, MATCH($I1483, 'Job Database'!$X$11:$X$3035, 0)), ""))</f>
        <v/>
      </c>
      <c r="C1483" s="69" t="str">
        <f>IF($I1483="", "", IF(COUNTIF('Job Database'!$X$11:$X$3035, $I1483)=0, $AC$5, $AC$4))</f>
        <v/>
      </c>
      <c r="D1483" s="40"/>
      <c r="E1483" s="85" t="str">
        <f>IF($I1483="", "", IF(IFERROR(INDEX('Job Database'!$M$11:$M$3035, MATCH($I1483, 'Job Database'!$X$11:$X$3035, 0)), "")="", "", IFERROR(INDEX('Job Database'!$M$11:$M$3035, MATCH($I1483, 'Job Database'!$X$11:$X$3035, 0)), "")))</f>
        <v/>
      </c>
      <c r="F1483" s="40"/>
      <c r="G1483" s="88" t="str">
        <f t="shared" si="932"/>
        <v/>
      </c>
      <c r="H1483" s="40"/>
      <c r="I1483" s="24"/>
      <c r="J1483" s="34"/>
      <c r="K1483" s="106"/>
      <c r="L1483" s="79"/>
      <c r="M1483" s="34"/>
      <c r="N1483" s="79"/>
      <c r="O1483" s="31"/>
      <c r="P1483" s="53"/>
      <c r="Q1483" s="40"/>
      <c r="S1483" s="41" t="str">
        <f t="shared" ref="S1483:S1546" si="961">IF($K1483="", "", IF($AG$5&lt;=$K1483, "X", ""))</f>
        <v/>
      </c>
      <c r="T1483" s="41" t="str">
        <f t="shared" ref="T1483:T1546" si="962">IF($K1483="", "", IF($AG$5&gt;$K1483, "X", ""))</f>
        <v/>
      </c>
      <c r="U1483" s="41" t="str">
        <f t="shared" si="933"/>
        <v/>
      </c>
      <c r="W1483" s="74" t="str">
        <f>IF('Job Database'!$X1483="", "", 'Job Database'!$X1483)</f>
        <v/>
      </c>
      <c r="Y1483" s="41" t="str">
        <f>IF($W1483="", "", IF(COUNTIF($I$11:$I$3035, $W1483)&gt;0, "", MAX($Y$10:$Y1482)+1))</f>
        <v/>
      </c>
      <c r="Z1483" s="41">
        <v>1473</v>
      </c>
      <c r="AA1483" s="58" t="str">
        <f t="shared" si="934"/>
        <v/>
      </c>
      <c r="AC1483" s="41" t="str">
        <f t="shared" ref="AC1483:AC1546" si="963">IF($I1483="", "", IF(COUNTIF($W$11:$W$3035, $I1483)=0, "X", ""))</f>
        <v/>
      </c>
      <c r="AE1483" s="41" t="str">
        <f t="shared" si="935"/>
        <v/>
      </c>
      <c r="AJ1483" s="154" t="str">
        <f t="shared" si="936"/>
        <v/>
      </c>
      <c r="AL1483" s="120" t="str">
        <f t="shared" si="937"/>
        <v/>
      </c>
      <c r="AM1483" s="104" t="str">
        <f t="shared" si="938"/>
        <v/>
      </c>
      <c r="AN1483" s="104" t="str">
        <f t="shared" si="939"/>
        <v/>
      </c>
      <c r="AO1483" s="104" t="str">
        <f t="shared" ref="AO1483:AO1546" si="964">IF(COUNTIF($AZ1483:$BE1483, $AZ$5)&gt;0, "X", "")</f>
        <v/>
      </c>
      <c r="AP1483" s="104" t="str">
        <f t="shared" ref="AP1483:AP1546" si="965">IF(COUNTIF($AZ1483:$BE1483, $AZ$4)&gt;0, "X", "")</f>
        <v/>
      </c>
      <c r="AQ1483" s="121" t="str">
        <f t="shared" si="940"/>
        <v/>
      </c>
      <c r="AS1483" s="88" t="str">
        <f t="shared" ref="AS1483:AS1546" si="966">IF(OR(NOT(J1483=""), E1483="", NOT($O1483=""), NOT($P1483="")), "", NETWORKDAYS(E1483, $AG$5, $BJ$34:$BJ$57))</f>
        <v/>
      </c>
      <c r="AT1483" s="68" t="str">
        <f t="shared" si="941"/>
        <v/>
      </c>
      <c r="AU1483" s="68" t="str">
        <f t="shared" si="942"/>
        <v/>
      </c>
      <c r="AV1483" s="68" t="str">
        <f t="shared" si="943"/>
        <v/>
      </c>
      <c r="AW1483" s="88" t="str">
        <f t="shared" ref="AW1483:AW1546" si="967">IF(OR(NOT(O1483=""), N1483="", NOT($O1483=""), NOT($P1483="")), "", NETWORKDAYS(N1483, $AG$5, $BJ$34:$BJ$57))</f>
        <v/>
      </c>
      <c r="AZ1483" s="88" t="str">
        <f t="shared" ref="AZ1483:AZ1546" si="968">IF(OR(AS1483="", $U1483="X"), "", IF(AS1483&gt;=AS$7, $AZ$4, IF(AS1483&gt;=AS$9, $AZ$5, "")))</f>
        <v/>
      </c>
      <c r="BA1483" s="68" t="str">
        <f t="shared" ref="BA1483:BA1546" si="969">IF(OR(AT1483="", $U1483="X"), "", IF(AT1483&gt;=AT$7, $AZ$4, IF(AT1483&gt;=AT$9, $AZ$5, "")))</f>
        <v/>
      </c>
      <c r="BB1483" s="68" t="str">
        <f t="shared" ref="BB1483:BB1546" si="970">IF(OR(AU1483="", $U1483="X"), "", IF(AU1483&gt;=AU$7, $AZ$4, IF(AU1483&gt;=AU$9, $AZ$5, "")))</f>
        <v/>
      </c>
      <c r="BC1483" s="68" t="str">
        <f t="shared" ref="BC1483:BC1546" si="971">IF(OR(AV1483="", $U1483="X"), "", IF(AV1483&gt;=AV$7, $AZ$4, IF(AV1483&gt;=AV$9, $AZ$5, "")))</f>
        <v/>
      </c>
      <c r="BD1483" s="69" t="str">
        <f t="shared" ref="BD1483:BD1546" si="972">IF(OR(AW1483="", $U1483="X"), "", IF(AW1483&gt;=AW$7, $AZ$4, IF(AW1483&gt;=AW$9, $AZ$5, "")))</f>
        <v/>
      </c>
      <c r="BE1483" s="69" t="str">
        <f t="shared" si="944"/>
        <v/>
      </c>
      <c r="BT1483" s="138" t="str">
        <f t="shared" ca="1" si="945"/>
        <v/>
      </c>
      <c r="BU1483" s="139" t="str">
        <f t="shared" ca="1" si="946"/>
        <v/>
      </c>
      <c r="BW1483" s="138" t="str">
        <f t="shared" si="947"/>
        <v/>
      </c>
      <c r="BX1483" s="104" t="str">
        <f t="shared" si="948"/>
        <v/>
      </c>
      <c r="BY1483" s="139" t="str">
        <f t="shared" si="949"/>
        <v/>
      </c>
      <c r="CA1483" s="138" t="str">
        <f t="shared" si="950"/>
        <v/>
      </c>
      <c r="CB1483" s="104" t="str">
        <f t="shared" si="951"/>
        <v/>
      </c>
      <c r="CC1483" s="139" t="str">
        <f t="shared" si="952"/>
        <v/>
      </c>
      <c r="CE1483" s="162" t="str">
        <f t="shared" si="953"/>
        <v/>
      </c>
      <c r="CF1483" s="163" t="str">
        <f t="shared" si="954"/>
        <v/>
      </c>
      <c r="CG1483" s="164" t="str">
        <f t="shared" si="955"/>
        <v/>
      </c>
      <c r="CI1483" s="162" t="str">
        <f t="shared" si="956"/>
        <v/>
      </c>
      <c r="CJ1483" s="163" t="str">
        <f t="shared" si="959"/>
        <v/>
      </c>
      <c r="CK1483" s="164" t="str">
        <f t="shared" si="960"/>
        <v/>
      </c>
      <c r="CM1483" s="169" t="str">
        <f t="shared" si="957"/>
        <v/>
      </c>
      <c r="CN1483" s="139" t="str">
        <f t="shared" si="958"/>
        <v/>
      </c>
      <c r="CP1483" s="41" t="str">
        <f>IF($CM1483="", "", COUNTIF($CM$11:$CM$3035, "&lt;"&amp;$CM1483)+1+COUNTIF($CM$11:$CM1483, $CM1483)-1)</f>
        <v/>
      </c>
    </row>
    <row r="1484" spans="1:94" x14ac:dyDescent="0.25">
      <c r="A1484" s="40"/>
      <c r="B1484" s="82" t="str">
        <f>IF($I1484="", "", IFERROR(INDEX('Job Database'!$AE$11:$AE$3035, MATCH($I1484, 'Job Database'!$X$11:$X$3035, 0)), ""))</f>
        <v/>
      </c>
      <c r="C1484" s="69" t="str">
        <f>IF($I1484="", "", IF(COUNTIF('Job Database'!$X$11:$X$3035, $I1484)=0, $AC$5, $AC$4))</f>
        <v/>
      </c>
      <c r="D1484" s="40"/>
      <c r="E1484" s="85" t="str">
        <f>IF($I1484="", "", IF(IFERROR(INDEX('Job Database'!$M$11:$M$3035, MATCH($I1484, 'Job Database'!$X$11:$X$3035, 0)), "")="", "", IFERROR(INDEX('Job Database'!$M$11:$M$3035, MATCH($I1484, 'Job Database'!$X$11:$X$3035, 0)), "")))</f>
        <v/>
      </c>
      <c r="F1484" s="40"/>
      <c r="G1484" s="88" t="str">
        <f t="shared" ref="G1484:G1547" si="973">$AJ1484</f>
        <v/>
      </c>
      <c r="H1484" s="40"/>
      <c r="I1484" s="24"/>
      <c r="J1484" s="34"/>
      <c r="K1484" s="106"/>
      <c r="L1484" s="79"/>
      <c r="M1484" s="34"/>
      <c r="N1484" s="79"/>
      <c r="O1484" s="31"/>
      <c r="P1484" s="53"/>
      <c r="Q1484" s="40"/>
      <c r="S1484" s="41" t="str">
        <f t="shared" si="961"/>
        <v/>
      </c>
      <c r="T1484" s="41" t="str">
        <f t="shared" si="962"/>
        <v/>
      </c>
      <c r="U1484" s="41" t="str">
        <f t="shared" ref="U1484:U1547" si="974">IF(OR($S1484="X", $T1484="X"), "X", "")</f>
        <v/>
      </c>
      <c r="W1484" s="74" t="str">
        <f>IF('Job Database'!$X1484="", "", 'Job Database'!$X1484)</f>
        <v/>
      </c>
      <c r="Y1484" s="41" t="str">
        <f>IF($W1484="", "", IF(COUNTIF($I$11:$I$3035, $W1484)&gt;0, "", MAX($Y$10:$Y1483)+1))</f>
        <v/>
      </c>
      <c r="Z1484" s="41">
        <v>1474</v>
      </c>
      <c r="AA1484" s="58" t="str">
        <f t="shared" ref="AA1484:AA1547" si="975">IFERROR(INDEX($W$11:$W$3035, MATCH($Z1484, $Y$11:$Y$3035, 0)), "")</f>
        <v/>
      </c>
      <c r="AC1484" s="41" t="str">
        <f t="shared" si="963"/>
        <v/>
      </c>
      <c r="AE1484" s="41" t="str">
        <f t="shared" ref="AE1484:AE1547" si="976">IF($I1484="", "", IF(COUNTIF($I$11:$I$3035, $I1484)&gt;1, "X", ""))</f>
        <v/>
      </c>
      <c r="AJ1484" s="154" t="str">
        <f t="shared" ref="AJ1484:AJ1547" si="977">IFERROR(INDEX($AL$10:$AQ$10, $AK$10, MATCH("X", $AL1484:$AQ1484, 0)), "")</f>
        <v/>
      </c>
      <c r="AL1484" s="120" t="str">
        <f t="shared" ref="AL1484:AL1547" si="978">IF(AND(OR($O1484=$AG$15, $O1484=$AG$16), $P1484=$AH$11), "X", "")</f>
        <v/>
      </c>
      <c r="AM1484" s="104" t="str">
        <f t="shared" ref="AM1484:AM1547" si="979">IF(AND(OR($O1484=$AG$15, $O1484=$AG$16), $P1484=$AH$13), "X", "")</f>
        <v/>
      </c>
      <c r="AN1484" s="104" t="str">
        <f t="shared" ref="AN1484:AN1547" si="980">IF(AND(AL1484="", AM1484="", AP1484="", AQ1484="", AO1484="", NOT($I1484="")), "X", "")</f>
        <v/>
      </c>
      <c r="AO1484" s="104" t="str">
        <f t="shared" si="964"/>
        <v/>
      </c>
      <c r="AP1484" s="104" t="str">
        <f t="shared" si="965"/>
        <v/>
      </c>
      <c r="AQ1484" s="121" t="str">
        <f t="shared" ref="AQ1484:AQ1547" si="981">IF(COUNTIF($AG$11:$AG$14, $O1484)&gt;0, "X", "")</f>
        <v/>
      </c>
      <c r="AS1484" s="88" t="str">
        <f t="shared" si="966"/>
        <v/>
      </c>
      <c r="AT1484" s="68" t="str">
        <f t="shared" ref="AT1484:AT1547" si="982">IF(OR($J1484="", NOT(L1484=""), NOT($O1484=""), NOT($P1484="")), "", NETWORKDAYS($J1484, $AG$5, $BJ$34:$BJ$57))</f>
        <v/>
      </c>
      <c r="AU1484" s="68" t="str">
        <f t="shared" ref="AU1484:AU1547" si="983">IF(OR($L1484="", NOT(M1484=""), NOT($O1484=""), NOT($P1484="")), "", NETWORKDAYS($L1484, $AG$5, $BJ$34:$BJ$57))</f>
        <v/>
      </c>
      <c r="AV1484" s="68" t="str">
        <f t="shared" ref="AV1484:AV1547" si="984">IF(OR($M1484="", NOT(N1484=""), NOT($O1484=""), NOT($P1484="")), "", NETWORKDAYS($M1484, $AG$5, $BJ$34:$BJ$57))</f>
        <v/>
      </c>
      <c r="AW1484" s="88" t="str">
        <f t="shared" si="967"/>
        <v/>
      </c>
      <c r="AZ1484" s="88" t="str">
        <f t="shared" si="968"/>
        <v/>
      </c>
      <c r="BA1484" s="68" t="str">
        <f t="shared" si="969"/>
        <v/>
      </c>
      <c r="BB1484" s="68" t="str">
        <f t="shared" si="970"/>
        <v/>
      </c>
      <c r="BC1484" s="68" t="str">
        <f t="shared" si="971"/>
        <v/>
      </c>
      <c r="BD1484" s="69" t="str">
        <f t="shared" si="972"/>
        <v/>
      </c>
      <c r="BE1484" s="69" t="str">
        <f t="shared" ref="BE1484:BE1547" si="985">BD1484</f>
        <v/>
      </c>
      <c r="BT1484" s="138" t="str">
        <f t="shared" ref="BT1484:BT1547" ca="1" si="986">IF($BU1484="X", "", IF(COUNTIF($CA1484:$CC1484, "X")&gt;0, "X", ""))</f>
        <v/>
      </c>
      <c r="BU1484" s="139" t="str">
        <f t="shared" ref="BU1484:BU1547" ca="1" si="987">IF(OR($L1484=$AG$5, $M1484=$AG$5, $N1484=$AG$5), "X", "")</f>
        <v/>
      </c>
      <c r="BW1484" s="138" t="str">
        <f t="shared" ref="BW1484:BW1547" si="988">IF(L1484="", "", NETWORKDAYS($AG$5, L1484, $BJ$34:$BJ$57))</f>
        <v/>
      </c>
      <c r="BX1484" s="104" t="str">
        <f t="shared" ref="BX1484:BX1547" si="989">IF(M1484="", "", NETWORKDAYS($AG$5, M1484, $BJ$34:$BJ$57))</f>
        <v/>
      </c>
      <c r="BY1484" s="139" t="str">
        <f t="shared" ref="BY1484:BY1547" si="990">IF(N1484="", "", NETWORKDAYS($AG$5, N1484, $BJ$34:$BJ$57))</f>
        <v/>
      </c>
      <c r="CA1484" s="138" t="str">
        <f t="shared" ref="CA1484:CA1547" si="991">IF(BW1484&lt;0, "", IF(BW1484&lt;=$CA$9, "X", ""))</f>
        <v/>
      </c>
      <c r="CB1484" s="104" t="str">
        <f t="shared" ref="CB1484:CB1547" si="992">IF(BX1484&lt;0, "", IF(BX1484&lt;=$CA$9, "X", ""))</f>
        <v/>
      </c>
      <c r="CC1484" s="139" t="str">
        <f t="shared" ref="CC1484:CC1547" si="993">IF(BY1484&lt;0, "", IF(BY1484&lt;=$CA$9, "X", ""))</f>
        <v/>
      </c>
      <c r="CE1484" s="162" t="str">
        <f t="shared" ref="CE1484:CE1547" si="994">IF(L1484="", "", IF(L1484=$AG$5, L1484, ""))</f>
        <v/>
      </c>
      <c r="CF1484" s="163" t="str">
        <f t="shared" ref="CF1484:CF1547" si="995">IF(M1484="", "", IF(M1484=$AG$5, M1484, ""))</f>
        <v/>
      </c>
      <c r="CG1484" s="164" t="str">
        <f t="shared" ref="CG1484:CG1547" si="996">IF(N1484="", "", IF(N1484=$AG$5, N1484, ""))</f>
        <v/>
      </c>
      <c r="CI1484" s="162" t="str">
        <f t="shared" ref="CI1484:CI1547" si="997">IF(CA1484="", "", L1484)</f>
        <v/>
      </c>
      <c r="CJ1484" s="163" t="str">
        <f t="shared" si="959"/>
        <v/>
      </c>
      <c r="CK1484" s="164" t="str">
        <f t="shared" si="960"/>
        <v/>
      </c>
      <c r="CM1484" s="169" t="str">
        <f t="shared" ref="CM1484:CM1547" si="998">IF(NOT($CE1484=""), $CE1484, IF(NOT($CF1484=""), $CF1484, IF(NOT($CG1484=""), $CG1484, IF(NOT($CI1484=""), $CI1484, IF(NOT($CJ1484=""), $CJ1484, IF(NOT($CK1484=""), $CK1484, ""))))))</f>
        <v/>
      </c>
      <c r="CN1484" s="139" t="str">
        <f t="shared" ref="CN1484:CN1547" si="999">IF(NOT($CE1484=""), "TODAY - 1st Interview", IF(NOT($CF1484=""), "TODAY - 2nd Interview", IF(NOT($CG1484=""), "TODAY - 3rd Interview", IF(NOT($CI1484=""), "Alert - 1st Interview", IF(NOT($CJ1484=""), "Alert - 2nd Interview", IF(NOT($CK1484=""), "Alert - 3rd Interview", ""))))))</f>
        <v/>
      </c>
      <c r="CP1484" s="41" t="str">
        <f>IF($CM1484="", "", COUNTIF($CM$11:$CM$3035, "&lt;"&amp;$CM1484)+1+COUNTIF($CM$11:$CM1484, $CM1484)-1)</f>
        <v/>
      </c>
    </row>
    <row r="1485" spans="1:94" x14ac:dyDescent="0.25">
      <c r="A1485" s="40"/>
      <c r="B1485" s="82" t="str">
        <f>IF($I1485="", "", IFERROR(INDEX('Job Database'!$AE$11:$AE$3035, MATCH($I1485, 'Job Database'!$X$11:$X$3035, 0)), ""))</f>
        <v/>
      </c>
      <c r="C1485" s="69" t="str">
        <f>IF($I1485="", "", IF(COUNTIF('Job Database'!$X$11:$X$3035, $I1485)=0, $AC$5, $AC$4))</f>
        <v/>
      </c>
      <c r="D1485" s="40"/>
      <c r="E1485" s="85" t="str">
        <f>IF($I1485="", "", IF(IFERROR(INDEX('Job Database'!$M$11:$M$3035, MATCH($I1485, 'Job Database'!$X$11:$X$3035, 0)), "")="", "", IFERROR(INDEX('Job Database'!$M$11:$M$3035, MATCH($I1485, 'Job Database'!$X$11:$X$3035, 0)), "")))</f>
        <v/>
      </c>
      <c r="F1485" s="40"/>
      <c r="G1485" s="88" t="str">
        <f t="shared" si="973"/>
        <v/>
      </c>
      <c r="H1485" s="40"/>
      <c r="I1485" s="24"/>
      <c r="J1485" s="34"/>
      <c r="K1485" s="106"/>
      <c r="L1485" s="79"/>
      <c r="M1485" s="34"/>
      <c r="N1485" s="79"/>
      <c r="O1485" s="31"/>
      <c r="P1485" s="53"/>
      <c r="Q1485" s="40"/>
      <c r="S1485" s="41" t="str">
        <f t="shared" si="961"/>
        <v/>
      </c>
      <c r="T1485" s="41" t="str">
        <f t="shared" si="962"/>
        <v/>
      </c>
      <c r="U1485" s="41" t="str">
        <f t="shared" si="974"/>
        <v/>
      </c>
      <c r="W1485" s="74" t="str">
        <f>IF('Job Database'!$X1485="", "", 'Job Database'!$X1485)</f>
        <v/>
      </c>
      <c r="Y1485" s="41" t="str">
        <f>IF($W1485="", "", IF(COUNTIF($I$11:$I$3035, $W1485)&gt;0, "", MAX($Y$10:$Y1484)+1))</f>
        <v/>
      </c>
      <c r="Z1485" s="41">
        <v>1475</v>
      </c>
      <c r="AA1485" s="58" t="str">
        <f t="shared" si="975"/>
        <v/>
      </c>
      <c r="AC1485" s="41" t="str">
        <f t="shared" si="963"/>
        <v/>
      </c>
      <c r="AE1485" s="41" t="str">
        <f t="shared" si="976"/>
        <v/>
      </c>
      <c r="AJ1485" s="154" t="str">
        <f t="shared" si="977"/>
        <v/>
      </c>
      <c r="AL1485" s="120" t="str">
        <f t="shared" si="978"/>
        <v/>
      </c>
      <c r="AM1485" s="104" t="str">
        <f t="shared" si="979"/>
        <v/>
      </c>
      <c r="AN1485" s="104" t="str">
        <f t="shared" si="980"/>
        <v/>
      </c>
      <c r="AO1485" s="104" t="str">
        <f t="shared" si="964"/>
        <v/>
      </c>
      <c r="AP1485" s="104" t="str">
        <f t="shared" si="965"/>
        <v/>
      </c>
      <c r="AQ1485" s="121" t="str">
        <f t="shared" si="981"/>
        <v/>
      </c>
      <c r="AS1485" s="88" t="str">
        <f t="shared" si="966"/>
        <v/>
      </c>
      <c r="AT1485" s="68" t="str">
        <f t="shared" si="982"/>
        <v/>
      </c>
      <c r="AU1485" s="68" t="str">
        <f t="shared" si="983"/>
        <v/>
      </c>
      <c r="AV1485" s="68" t="str">
        <f t="shared" si="984"/>
        <v/>
      </c>
      <c r="AW1485" s="88" t="str">
        <f t="shared" si="967"/>
        <v/>
      </c>
      <c r="AZ1485" s="88" t="str">
        <f t="shared" si="968"/>
        <v/>
      </c>
      <c r="BA1485" s="68" t="str">
        <f t="shared" si="969"/>
        <v/>
      </c>
      <c r="BB1485" s="68" t="str">
        <f t="shared" si="970"/>
        <v/>
      </c>
      <c r="BC1485" s="68" t="str">
        <f t="shared" si="971"/>
        <v/>
      </c>
      <c r="BD1485" s="69" t="str">
        <f t="shared" si="972"/>
        <v/>
      </c>
      <c r="BE1485" s="69" t="str">
        <f t="shared" si="985"/>
        <v/>
      </c>
      <c r="BT1485" s="138" t="str">
        <f t="shared" ca="1" si="986"/>
        <v/>
      </c>
      <c r="BU1485" s="139" t="str">
        <f t="shared" ca="1" si="987"/>
        <v/>
      </c>
      <c r="BW1485" s="138" t="str">
        <f t="shared" si="988"/>
        <v/>
      </c>
      <c r="BX1485" s="104" t="str">
        <f t="shared" si="989"/>
        <v/>
      </c>
      <c r="BY1485" s="139" t="str">
        <f t="shared" si="990"/>
        <v/>
      </c>
      <c r="CA1485" s="138" t="str">
        <f t="shared" si="991"/>
        <v/>
      </c>
      <c r="CB1485" s="104" t="str">
        <f t="shared" si="992"/>
        <v/>
      </c>
      <c r="CC1485" s="139" t="str">
        <f t="shared" si="993"/>
        <v/>
      </c>
      <c r="CE1485" s="162" t="str">
        <f t="shared" si="994"/>
        <v/>
      </c>
      <c r="CF1485" s="163" t="str">
        <f t="shared" si="995"/>
        <v/>
      </c>
      <c r="CG1485" s="164" t="str">
        <f t="shared" si="996"/>
        <v/>
      </c>
      <c r="CI1485" s="162" t="str">
        <f t="shared" si="997"/>
        <v/>
      </c>
      <c r="CJ1485" s="163" t="str">
        <f t="shared" si="959"/>
        <v/>
      </c>
      <c r="CK1485" s="164" t="str">
        <f t="shared" si="960"/>
        <v/>
      </c>
      <c r="CM1485" s="169" t="str">
        <f t="shared" si="998"/>
        <v/>
      </c>
      <c r="CN1485" s="139" t="str">
        <f t="shared" si="999"/>
        <v/>
      </c>
      <c r="CP1485" s="41" t="str">
        <f>IF($CM1485="", "", COUNTIF($CM$11:$CM$3035, "&lt;"&amp;$CM1485)+1+COUNTIF($CM$11:$CM1485, $CM1485)-1)</f>
        <v/>
      </c>
    </row>
    <row r="1486" spans="1:94" x14ac:dyDescent="0.25">
      <c r="A1486" s="40"/>
      <c r="B1486" s="82" t="str">
        <f>IF($I1486="", "", IFERROR(INDEX('Job Database'!$AE$11:$AE$3035, MATCH($I1486, 'Job Database'!$X$11:$X$3035, 0)), ""))</f>
        <v/>
      </c>
      <c r="C1486" s="69" t="str">
        <f>IF($I1486="", "", IF(COUNTIF('Job Database'!$X$11:$X$3035, $I1486)=0, $AC$5, $AC$4))</f>
        <v/>
      </c>
      <c r="D1486" s="40"/>
      <c r="E1486" s="85" t="str">
        <f>IF($I1486="", "", IF(IFERROR(INDEX('Job Database'!$M$11:$M$3035, MATCH($I1486, 'Job Database'!$X$11:$X$3035, 0)), "")="", "", IFERROR(INDEX('Job Database'!$M$11:$M$3035, MATCH($I1486, 'Job Database'!$X$11:$X$3035, 0)), "")))</f>
        <v/>
      </c>
      <c r="F1486" s="40"/>
      <c r="G1486" s="88" t="str">
        <f t="shared" si="973"/>
        <v/>
      </c>
      <c r="H1486" s="40"/>
      <c r="I1486" s="24"/>
      <c r="J1486" s="34"/>
      <c r="K1486" s="106"/>
      <c r="L1486" s="79"/>
      <c r="M1486" s="34"/>
      <c r="N1486" s="79"/>
      <c r="O1486" s="31"/>
      <c r="P1486" s="53"/>
      <c r="Q1486" s="40"/>
      <c r="S1486" s="41" t="str">
        <f t="shared" si="961"/>
        <v/>
      </c>
      <c r="T1486" s="41" t="str">
        <f t="shared" si="962"/>
        <v/>
      </c>
      <c r="U1486" s="41" t="str">
        <f t="shared" si="974"/>
        <v/>
      </c>
      <c r="W1486" s="74" t="str">
        <f>IF('Job Database'!$X1486="", "", 'Job Database'!$X1486)</f>
        <v/>
      </c>
      <c r="Y1486" s="41" t="str">
        <f>IF($W1486="", "", IF(COUNTIF($I$11:$I$3035, $W1486)&gt;0, "", MAX($Y$10:$Y1485)+1))</f>
        <v/>
      </c>
      <c r="Z1486" s="41">
        <v>1476</v>
      </c>
      <c r="AA1486" s="58" t="str">
        <f t="shared" si="975"/>
        <v/>
      </c>
      <c r="AC1486" s="41" t="str">
        <f t="shared" si="963"/>
        <v/>
      </c>
      <c r="AE1486" s="41" t="str">
        <f t="shared" si="976"/>
        <v/>
      </c>
      <c r="AJ1486" s="154" t="str">
        <f t="shared" si="977"/>
        <v/>
      </c>
      <c r="AL1486" s="120" t="str">
        <f t="shared" si="978"/>
        <v/>
      </c>
      <c r="AM1486" s="104" t="str">
        <f t="shared" si="979"/>
        <v/>
      </c>
      <c r="AN1486" s="104" t="str">
        <f t="shared" si="980"/>
        <v/>
      </c>
      <c r="AO1486" s="104" t="str">
        <f t="shared" si="964"/>
        <v/>
      </c>
      <c r="AP1486" s="104" t="str">
        <f t="shared" si="965"/>
        <v/>
      </c>
      <c r="AQ1486" s="121" t="str">
        <f t="shared" si="981"/>
        <v/>
      </c>
      <c r="AS1486" s="88" t="str">
        <f t="shared" si="966"/>
        <v/>
      </c>
      <c r="AT1486" s="68" t="str">
        <f t="shared" si="982"/>
        <v/>
      </c>
      <c r="AU1486" s="68" t="str">
        <f t="shared" si="983"/>
        <v/>
      </c>
      <c r="AV1486" s="68" t="str">
        <f t="shared" si="984"/>
        <v/>
      </c>
      <c r="AW1486" s="88" t="str">
        <f t="shared" si="967"/>
        <v/>
      </c>
      <c r="AZ1486" s="88" t="str">
        <f t="shared" si="968"/>
        <v/>
      </c>
      <c r="BA1486" s="68" t="str">
        <f t="shared" si="969"/>
        <v/>
      </c>
      <c r="BB1486" s="68" t="str">
        <f t="shared" si="970"/>
        <v/>
      </c>
      <c r="BC1486" s="68" t="str">
        <f t="shared" si="971"/>
        <v/>
      </c>
      <c r="BD1486" s="69" t="str">
        <f t="shared" si="972"/>
        <v/>
      </c>
      <c r="BE1486" s="69" t="str">
        <f t="shared" si="985"/>
        <v/>
      </c>
      <c r="BT1486" s="138" t="str">
        <f t="shared" ca="1" si="986"/>
        <v/>
      </c>
      <c r="BU1486" s="139" t="str">
        <f t="shared" ca="1" si="987"/>
        <v/>
      </c>
      <c r="BW1486" s="138" t="str">
        <f t="shared" si="988"/>
        <v/>
      </c>
      <c r="BX1486" s="104" t="str">
        <f t="shared" si="989"/>
        <v/>
      </c>
      <c r="BY1486" s="139" t="str">
        <f t="shared" si="990"/>
        <v/>
      </c>
      <c r="CA1486" s="138" t="str">
        <f t="shared" si="991"/>
        <v/>
      </c>
      <c r="CB1486" s="104" t="str">
        <f t="shared" si="992"/>
        <v/>
      </c>
      <c r="CC1486" s="139" t="str">
        <f t="shared" si="993"/>
        <v/>
      </c>
      <c r="CE1486" s="162" t="str">
        <f t="shared" si="994"/>
        <v/>
      </c>
      <c r="CF1486" s="163" t="str">
        <f t="shared" si="995"/>
        <v/>
      </c>
      <c r="CG1486" s="164" t="str">
        <f t="shared" si="996"/>
        <v/>
      </c>
      <c r="CI1486" s="162" t="str">
        <f t="shared" si="997"/>
        <v/>
      </c>
      <c r="CJ1486" s="163" t="str">
        <f t="shared" si="959"/>
        <v/>
      </c>
      <c r="CK1486" s="164" t="str">
        <f t="shared" si="960"/>
        <v/>
      </c>
      <c r="CM1486" s="169" t="str">
        <f t="shared" si="998"/>
        <v/>
      </c>
      <c r="CN1486" s="139" t="str">
        <f t="shared" si="999"/>
        <v/>
      </c>
      <c r="CP1486" s="41" t="str">
        <f>IF($CM1486="", "", COUNTIF($CM$11:$CM$3035, "&lt;"&amp;$CM1486)+1+COUNTIF($CM$11:$CM1486, $CM1486)-1)</f>
        <v/>
      </c>
    </row>
    <row r="1487" spans="1:94" x14ac:dyDescent="0.25">
      <c r="A1487" s="40"/>
      <c r="B1487" s="82" t="str">
        <f>IF($I1487="", "", IFERROR(INDEX('Job Database'!$AE$11:$AE$3035, MATCH($I1487, 'Job Database'!$X$11:$X$3035, 0)), ""))</f>
        <v/>
      </c>
      <c r="C1487" s="69" t="str">
        <f>IF($I1487="", "", IF(COUNTIF('Job Database'!$X$11:$X$3035, $I1487)=0, $AC$5, $AC$4))</f>
        <v/>
      </c>
      <c r="D1487" s="40"/>
      <c r="E1487" s="85" t="str">
        <f>IF($I1487="", "", IF(IFERROR(INDEX('Job Database'!$M$11:$M$3035, MATCH($I1487, 'Job Database'!$X$11:$X$3035, 0)), "")="", "", IFERROR(INDEX('Job Database'!$M$11:$M$3035, MATCH($I1487, 'Job Database'!$X$11:$X$3035, 0)), "")))</f>
        <v/>
      </c>
      <c r="F1487" s="40"/>
      <c r="G1487" s="88" t="str">
        <f t="shared" si="973"/>
        <v/>
      </c>
      <c r="H1487" s="40"/>
      <c r="I1487" s="24"/>
      <c r="J1487" s="34"/>
      <c r="K1487" s="106"/>
      <c r="L1487" s="79"/>
      <c r="M1487" s="34"/>
      <c r="N1487" s="79"/>
      <c r="O1487" s="31"/>
      <c r="P1487" s="53"/>
      <c r="Q1487" s="40"/>
      <c r="S1487" s="41" t="str">
        <f t="shared" si="961"/>
        <v/>
      </c>
      <c r="T1487" s="41" t="str">
        <f t="shared" si="962"/>
        <v/>
      </c>
      <c r="U1487" s="41" t="str">
        <f t="shared" si="974"/>
        <v/>
      </c>
      <c r="W1487" s="74" t="str">
        <f>IF('Job Database'!$X1487="", "", 'Job Database'!$X1487)</f>
        <v/>
      </c>
      <c r="Y1487" s="41" t="str">
        <f>IF($W1487="", "", IF(COUNTIF($I$11:$I$3035, $W1487)&gt;0, "", MAX($Y$10:$Y1486)+1))</f>
        <v/>
      </c>
      <c r="Z1487" s="41">
        <v>1477</v>
      </c>
      <c r="AA1487" s="58" t="str">
        <f t="shared" si="975"/>
        <v/>
      </c>
      <c r="AC1487" s="41" t="str">
        <f t="shared" si="963"/>
        <v/>
      </c>
      <c r="AE1487" s="41" t="str">
        <f t="shared" si="976"/>
        <v/>
      </c>
      <c r="AJ1487" s="154" t="str">
        <f t="shared" si="977"/>
        <v/>
      </c>
      <c r="AL1487" s="120" t="str">
        <f t="shared" si="978"/>
        <v/>
      </c>
      <c r="AM1487" s="104" t="str">
        <f t="shared" si="979"/>
        <v/>
      </c>
      <c r="AN1487" s="104" t="str">
        <f t="shared" si="980"/>
        <v/>
      </c>
      <c r="AO1487" s="104" t="str">
        <f t="shared" si="964"/>
        <v/>
      </c>
      <c r="AP1487" s="104" t="str">
        <f t="shared" si="965"/>
        <v/>
      </c>
      <c r="AQ1487" s="121" t="str">
        <f t="shared" si="981"/>
        <v/>
      </c>
      <c r="AS1487" s="88" t="str">
        <f t="shared" si="966"/>
        <v/>
      </c>
      <c r="AT1487" s="68" t="str">
        <f t="shared" si="982"/>
        <v/>
      </c>
      <c r="AU1487" s="68" t="str">
        <f t="shared" si="983"/>
        <v/>
      </c>
      <c r="AV1487" s="68" t="str">
        <f t="shared" si="984"/>
        <v/>
      </c>
      <c r="AW1487" s="88" t="str">
        <f t="shared" si="967"/>
        <v/>
      </c>
      <c r="AZ1487" s="88" t="str">
        <f t="shared" si="968"/>
        <v/>
      </c>
      <c r="BA1487" s="68" t="str">
        <f t="shared" si="969"/>
        <v/>
      </c>
      <c r="BB1487" s="68" t="str">
        <f t="shared" si="970"/>
        <v/>
      </c>
      <c r="BC1487" s="68" t="str">
        <f t="shared" si="971"/>
        <v/>
      </c>
      <c r="BD1487" s="69" t="str">
        <f t="shared" si="972"/>
        <v/>
      </c>
      <c r="BE1487" s="69" t="str">
        <f t="shared" si="985"/>
        <v/>
      </c>
      <c r="BT1487" s="138" t="str">
        <f t="shared" ca="1" si="986"/>
        <v/>
      </c>
      <c r="BU1487" s="139" t="str">
        <f t="shared" ca="1" si="987"/>
        <v/>
      </c>
      <c r="BW1487" s="138" t="str">
        <f t="shared" si="988"/>
        <v/>
      </c>
      <c r="BX1487" s="104" t="str">
        <f t="shared" si="989"/>
        <v/>
      </c>
      <c r="BY1487" s="139" t="str">
        <f t="shared" si="990"/>
        <v/>
      </c>
      <c r="CA1487" s="138" t="str">
        <f t="shared" si="991"/>
        <v/>
      </c>
      <c r="CB1487" s="104" t="str">
        <f t="shared" si="992"/>
        <v/>
      </c>
      <c r="CC1487" s="139" t="str">
        <f t="shared" si="993"/>
        <v/>
      </c>
      <c r="CE1487" s="162" t="str">
        <f t="shared" si="994"/>
        <v/>
      </c>
      <c r="CF1487" s="163" t="str">
        <f t="shared" si="995"/>
        <v/>
      </c>
      <c r="CG1487" s="164" t="str">
        <f t="shared" si="996"/>
        <v/>
      </c>
      <c r="CI1487" s="162" t="str">
        <f t="shared" si="997"/>
        <v/>
      </c>
      <c r="CJ1487" s="163" t="str">
        <f t="shared" si="959"/>
        <v/>
      </c>
      <c r="CK1487" s="164" t="str">
        <f t="shared" si="960"/>
        <v/>
      </c>
      <c r="CM1487" s="169" t="str">
        <f t="shared" si="998"/>
        <v/>
      </c>
      <c r="CN1487" s="139" t="str">
        <f t="shared" si="999"/>
        <v/>
      </c>
      <c r="CP1487" s="41" t="str">
        <f>IF($CM1487="", "", COUNTIF($CM$11:$CM$3035, "&lt;"&amp;$CM1487)+1+COUNTIF($CM$11:$CM1487, $CM1487)-1)</f>
        <v/>
      </c>
    </row>
    <row r="1488" spans="1:94" x14ac:dyDescent="0.25">
      <c r="A1488" s="40"/>
      <c r="B1488" s="82" t="str">
        <f>IF($I1488="", "", IFERROR(INDEX('Job Database'!$AE$11:$AE$3035, MATCH($I1488, 'Job Database'!$X$11:$X$3035, 0)), ""))</f>
        <v/>
      </c>
      <c r="C1488" s="69" t="str">
        <f>IF($I1488="", "", IF(COUNTIF('Job Database'!$X$11:$X$3035, $I1488)=0, $AC$5, $AC$4))</f>
        <v/>
      </c>
      <c r="D1488" s="40"/>
      <c r="E1488" s="85" t="str">
        <f>IF($I1488="", "", IF(IFERROR(INDEX('Job Database'!$M$11:$M$3035, MATCH($I1488, 'Job Database'!$X$11:$X$3035, 0)), "")="", "", IFERROR(INDEX('Job Database'!$M$11:$M$3035, MATCH($I1488, 'Job Database'!$X$11:$X$3035, 0)), "")))</f>
        <v/>
      </c>
      <c r="F1488" s="40"/>
      <c r="G1488" s="88" t="str">
        <f t="shared" si="973"/>
        <v/>
      </c>
      <c r="H1488" s="40"/>
      <c r="I1488" s="24"/>
      <c r="J1488" s="34"/>
      <c r="K1488" s="106"/>
      <c r="L1488" s="79"/>
      <c r="M1488" s="34"/>
      <c r="N1488" s="79"/>
      <c r="O1488" s="31"/>
      <c r="P1488" s="53"/>
      <c r="Q1488" s="40"/>
      <c r="S1488" s="41" t="str">
        <f t="shared" si="961"/>
        <v/>
      </c>
      <c r="T1488" s="41" t="str">
        <f t="shared" si="962"/>
        <v/>
      </c>
      <c r="U1488" s="41" t="str">
        <f t="shared" si="974"/>
        <v/>
      </c>
      <c r="W1488" s="74" t="str">
        <f>IF('Job Database'!$X1488="", "", 'Job Database'!$X1488)</f>
        <v/>
      </c>
      <c r="Y1488" s="41" t="str">
        <f>IF($W1488="", "", IF(COUNTIF($I$11:$I$3035, $W1488)&gt;0, "", MAX($Y$10:$Y1487)+1))</f>
        <v/>
      </c>
      <c r="Z1488" s="41">
        <v>1478</v>
      </c>
      <c r="AA1488" s="58" t="str">
        <f t="shared" si="975"/>
        <v/>
      </c>
      <c r="AC1488" s="41" t="str">
        <f t="shared" si="963"/>
        <v/>
      </c>
      <c r="AE1488" s="41" t="str">
        <f t="shared" si="976"/>
        <v/>
      </c>
      <c r="AJ1488" s="154" t="str">
        <f t="shared" si="977"/>
        <v/>
      </c>
      <c r="AL1488" s="120" t="str">
        <f t="shared" si="978"/>
        <v/>
      </c>
      <c r="AM1488" s="104" t="str">
        <f t="shared" si="979"/>
        <v/>
      </c>
      <c r="AN1488" s="104" t="str">
        <f t="shared" si="980"/>
        <v/>
      </c>
      <c r="AO1488" s="104" t="str">
        <f t="shared" si="964"/>
        <v/>
      </c>
      <c r="AP1488" s="104" t="str">
        <f t="shared" si="965"/>
        <v/>
      </c>
      <c r="AQ1488" s="121" t="str">
        <f t="shared" si="981"/>
        <v/>
      </c>
      <c r="AS1488" s="88" t="str">
        <f t="shared" si="966"/>
        <v/>
      </c>
      <c r="AT1488" s="68" t="str">
        <f t="shared" si="982"/>
        <v/>
      </c>
      <c r="AU1488" s="68" t="str">
        <f t="shared" si="983"/>
        <v/>
      </c>
      <c r="AV1488" s="68" t="str">
        <f t="shared" si="984"/>
        <v/>
      </c>
      <c r="AW1488" s="88" t="str">
        <f t="shared" si="967"/>
        <v/>
      </c>
      <c r="AZ1488" s="88" t="str">
        <f t="shared" si="968"/>
        <v/>
      </c>
      <c r="BA1488" s="68" t="str">
        <f t="shared" si="969"/>
        <v/>
      </c>
      <c r="BB1488" s="68" t="str">
        <f t="shared" si="970"/>
        <v/>
      </c>
      <c r="BC1488" s="68" t="str">
        <f t="shared" si="971"/>
        <v/>
      </c>
      <c r="BD1488" s="69" t="str">
        <f t="shared" si="972"/>
        <v/>
      </c>
      <c r="BE1488" s="69" t="str">
        <f t="shared" si="985"/>
        <v/>
      </c>
      <c r="BT1488" s="138" t="str">
        <f t="shared" ca="1" si="986"/>
        <v/>
      </c>
      <c r="BU1488" s="139" t="str">
        <f t="shared" ca="1" si="987"/>
        <v/>
      </c>
      <c r="BW1488" s="138" t="str">
        <f t="shared" si="988"/>
        <v/>
      </c>
      <c r="BX1488" s="104" t="str">
        <f t="shared" si="989"/>
        <v/>
      </c>
      <c r="BY1488" s="139" t="str">
        <f t="shared" si="990"/>
        <v/>
      </c>
      <c r="CA1488" s="138" t="str">
        <f t="shared" si="991"/>
        <v/>
      </c>
      <c r="CB1488" s="104" t="str">
        <f t="shared" si="992"/>
        <v/>
      </c>
      <c r="CC1488" s="139" t="str">
        <f t="shared" si="993"/>
        <v/>
      </c>
      <c r="CE1488" s="162" t="str">
        <f t="shared" si="994"/>
        <v/>
      </c>
      <c r="CF1488" s="163" t="str">
        <f t="shared" si="995"/>
        <v/>
      </c>
      <c r="CG1488" s="164" t="str">
        <f t="shared" si="996"/>
        <v/>
      </c>
      <c r="CI1488" s="162" t="str">
        <f t="shared" si="997"/>
        <v/>
      </c>
      <c r="CJ1488" s="163" t="str">
        <f t="shared" si="959"/>
        <v/>
      </c>
      <c r="CK1488" s="164" t="str">
        <f t="shared" si="960"/>
        <v/>
      </c>
      <c r="CM1488" s="169" t="str">
        <f t="shared" si="998"/>
        <v/>
      </c>
      <c r="CN1488" s="139" t="str">
        <f t="shared" si="999"/>
        <v/>
      </c>
      <c r="CP1488" s="41" t="str">
        <f>IF($CM1488="", "", COUNTIF($CM$11:$CM$3035, "&lt;"&amp;$CM1488)+1+COUNTIF($CM$11:$CM1488, $CM1488)-1)</f>
        <v/>
      </c>
    </row>
    <row r="1489" spans="1:94" x14ac:dyDescent="0.25">
      <c r="A1489" s="40"/>
      <c r="B1489" s="82" t="str">
        <f>IF($I1489="", "", IFERROR(INDEX('Job Database'!$AE$11:$AE$3035, MATCH($I1489, 'Job Database'!$X$11:$X$3035, 0)), ""))</f>
        <v/>
      </c>
      <c r="C1489" s="69" t="str">
        <f>IF($I1489="", "", IF(COUNTIF('Job Database'!$X$11:$X$3035, $I1489)=0, $AC$5, $AC$4))</f>
        <v/>
      </c>
      <c r="D1489" s="40"/>
      <c r="E1489" s="85" t="str">
        <f>IF($I1489="", "", IF(IFERROR(INDEX('Job Database'!$M$11:$M$3035, MATCH($I1489, 'Job Database'!$X$11:$X$3035, 0)), "")="", "", IFERROR(INDEX('Job Database'!$M$11:$M$3035, MATCH($I1489, 'Job Database'!$X$11:$X$3035, 0)), "")))</f>
        <v/>
      </c>
      <c r="F1489" s="40"/>
      <c r="G1489" s="88" t="str">
        <f t="shared" si="973"/>
        <v/>
      </c>
      <c r="H1489" s="40"/>
      <c r="I1489" s="24"/>
      <c r="J1489" s="34"/>
      <c r="K1489" s="106"/>
      <c r="L1489" s="79"/>
      <c r="M1489" s="34"/>
      <c r="N1489" s="79"/>
      <c r="O1489" s="31"/>
      <c r="P1489" s="53"/>
      <c r="Q1489" s="40"/>
      <c r="S1489" s="41" t="str">
        <f t="shared" si="961"/>
        <v/>
      </c>
      <c r="T1489" s="41" t="str">
        <f t="shared" si="962"/>
        <v/>
      </c>
      <c r="U1489" s="41" t="str">
        <f t="shared" si="974"/>
        <v/>
      </c>
      <c r="W1489" s="74" t="str">
        <f>IF('Job Database'!$X1489="", "", 'Job Database'!$X1489)</f>
        <v/>
      </c>
      <c r="Y1489" s="41" t="str">
        <f>IF($W1489="", "", IF(COUNTIF($I$11:$I$3035, $W1489)&gt;0, "", MAX($Y$10:$Y1488)+1))</f>
        <v/>
      </c>
      <c r="Z1489" s="41">
        <v>1479</v>
      </c>
      <c r="AA1489" s="58" t="str">
        <f t="shared" si="975"/>
        <v/>
      </c>
      <c r="AC1489" s="41" t="str">
        <f t="shared" si="963"/>
        <v/>
      </c>
      <c r="AE1489" s="41" t="str">
        <f t="shared" si="976"/>
        <v/>
      </c>
      <c r="AJ1489" s="154" t="str">
        <f t="shared" si="977"/>
        <v/>
      </c>
      <c r="AL1489" s="120" t="str">
        <f t="shared" si="978"/>
        <v/>
      </c>
      <c r="AM1489" s="104" t="str">
        <f t="shared" si="979"/>
        <v/>
      </c>
      <c r="AN1489" s="104" t="str">
        <f t="shared" si="980"/>
        <v/>
      </c>
      <c r="AO1489" s="104" t="str">
        <f t="shared" si="964"/>
        <v/>
      </c>
      <c r="AP1489" s="104" t="str">
        <f t="shared" si="965"/>
        <v/>
      </c>
      <c r="AQ1489" s="121" t="str">
        <f t="shared" si="981"/>
        <v/>
      </c>
      <c r="AS1489" s="88" t="str">
        <f t="shared" si="966"/>
        <v/>
      </c>
      <c r="AT1489" s="68" t="str">
        <f t="shared" si="982"/>
        <v/>
      </c>
      <c r="AU1489" s="68" t="str">
        <f t="shared" si="983"/>
        <v/>
      </c>
      <c r="AV1489" s="68" t="str">
        <f t="shared" si="984"/>
        <v/>
      </c>
      <c r="AW1489" s="88" t="str">
        <f t="shared" si="967"/>
        <v/>
      </c>
      <c r="AZ1489" s="88" t="str">
        <f t="shared" si="968"/>
        <v/>
      </c>
      <c r="BA1489" s="68" t="str">
        <f t="shared" si="969"/>
        <v/>
      </c>
      <c r="BB1489" s="68" t="str">
        <f t="shared" si="970"/>
        <v/>
      </c>
      <c r="BC1489" s="68" t="str">
        <f t="shared" si="971"/>
        <v/>
      </c>
      <c r="BD1489" s="69" t="str">
        <f t="shared" si="972"/>
        <v/>
      </c>
      <c r="BE1489" s="69" t="str">
        <f t="shared" si="985"/>
        <v/>
      </c>
      <c r="BT1489" s="138" t="str">
        <f t="shared" ca="1" si="986"/>
        <v/>
      </c>
      <c r="BU1489" s="139" t="str">
        <f t="shared" ca="1" si="987"/>
        <v/>
      </c>
      <c r="BW1489" s="138" t="str">
        <f t="shared" si="988"/>
        <v/>
      </c>
      <c r="BX1489" s="104" t="str">
        <f t="shared" si="989"/>
        <v/>
      </c>
      <c r="BY1489" s="139" t="str">
        <f t="shared" si="990"/>
        <v/>
      </c>
      <c r="CA1489" s="138" t="str">
        <f t="shared" si="991"/>
        <v/>
      </c>
      <c r="CB1489" s="104" t="str">
        <f t="shared" si="992"/>
        <v/>
      </c>
      <c r="CC1489" s="139" t="str">
        <f t="shared" si="993"/>
        <v/>
      </c>
      <c r="CE1489" s="162" t="str">
        <f t="shared" si="994"/>
        <v/>
      </c>
      <c r="CF1489" s="163" t="str">
        <f t="shared" si="995"/>
        <v/>
      </c>
      <c r="CG1489" s="164" t="str">
        <f t="shared" si="996"/>
        <v/>
      </c>
      <c r="CI1489" s="162" t="str">
        <f t="shared" si="997"/>
        <v/>
      </c>
      <c r="CJ1489" s="163" t="str">
        <f t="shared" si="959"/>
        <v/>
      </c>
      <c r="CK1489" s="164" t="str">
        <f t="shared" si="960"/>
        <v/>
      </c>
      <c r="CM1489" s="169" t="str">
        <f t="shared" si="998"/>
        <v/>
      </c>
      <c r="CN1489" s="139" t="str">
        <f t="shared" si="999"/>
        <v/>
      </c>
      <c r="CP1489" s="41" t="str">
        <f>IF($CM1489="", "", COUNTIF($CM$11:$CM$3035, "&lt;"&amp;$CM1489)+1+COUNTIF($CM$11:$CM1489, $CM1489)-1)</f>
        <v/>
      </c>
    </row>
    <row r="1490" spans="1:94" x14ac:dyDescent="0.25">
      <c r="A1490" s="40"/>
      <c r="B1490" s="82" t="str">
        <f>IF($I1490="", "", IFERROR(INDEX('Job Database'!$AE$11:$AE$3035, MATCH($I1490, 'Job Database'!$X$11:$X$3035, 0)), ""))</f>
        <v/>
      </c>
      <c r="C1490" s="69" t="str">
        <f>IF($I1490="", "", IF(COUNTIF('Job Database'!$X$11:$X$3035, $I1490)=0, $AC$5, $AC$4))</f>
        <v/>
      </c>
      <c r="D1490" s="40"/>
      <c r="E1490" s="85" t="str">
        <f>IF($I1490="", "", IF(IFERROR(INDEX('Job Database'!$M$11:$M$3035, MATCH($I1490, 'Job Database'!$X$11:$X$3035, 0)), "")="", "", IFERROR(INDEX('Job Database'!$M$11:$M$3035, MATCH($I1490, 'Job Database'!$X$11:$X$3035, 0)), "")))</f>
        <v/>
      </c>
      <c r="F1490" s="40"/>
      <c r="G1490" s="88" t="str">
        <f t="shared" si="973"/>
        <v/>
      </c>
      <c r="H1490" s="40"/>
      <c r="I1490" s="24"/>
      <c r="J1490" s="34"/>
      <c r="K1490" s="106"/>
      <c r="L1490" s="79"/>
      <c r="M1490" s="34"/>
      <c r="N1490" s="79"/>
      <c r="O1490" s="31"/>
      <c r="P1490" s="53"/>
      <c r="Q1490" s="40"/>
      <c r="S1490" s="41" t="str">
        <f t="shared" si="961"/>
        <v/>
      </c>
      <c r="T1490" s="41" t="str">
        <f t="shared" si="962"/>
        <v/>
      </c>
      <c r="U1490" s="41" t="str">
        <f t="shared" si="974"/>
        <v/>
      </c>
      <c r="W1490" s="74" t="str">
        <f>IF('Job Database'!$X1490="", "", 'Job Database'!$X1490)</f>
        <v/>
      </c>
      <c r="Y1490" s="41" t="str">
        <f>IF($W1490="", "", IF(COUNTIF($I$11:$I$3035, $W1490)&gt;0, "", MAX($Y$10:$Y1489)+1))</f>
        <v/>
      </c>
      <c r="Z1490" s="41">
        <v>1480</v>
      </c>
      <c r="AA1490" s="58" t="str">
        <f t="shared" si="975"/>
        <v/>
      </c>
      <c r="AC1490" s="41" t="str">
        <f t="shared" si="963"/>
        <v/>
      </c>
      <c r="AE1490" s="41" t="str">
        <f t="shared" si="976"/>
        <v/>
      </c>
      <c r="AJ1490" s="154" t="str">
        <f t="shared" si="977"/>
        <v/>
      </c>
      <c r="AL1490" s="120" t="str">
        <f t="shared" si="978"/>
        <v/>
      </c>
      <c r="AM1490" s="104" t="str">
        <f t="shared" si="979"/>
        <v/>
      </c>
      <c r="AN1490" s="104" t="str">
        <f t="shared" si="980"/>
        <v/>
      </c>
      <c r="AO1490" s="104" t="str">
        <f t="shared" si="964"/>
        <v/>
      </c>
      <c r="AP1490" s="104" t="str">
        <f t="shared" si="965"/>
        <v/>
      </c>
      <c r="AQ1490" s="121" t="str">
        <f t="shared" si="981"/>
        <v/>
      </c>
      <c r="AS1490" s="88" t="str">
        <f t="shared" si="966"/>
        <v/>
      </c>
      <c r="AT1490" s="68" t="str">
        <f t="shared" si="982"/>
        <v/>
      </c>
      <c r="AU1490" s="68" t="str">
        <f t="shared" si="983"/>
        <v/>
      </c>
      <c r="AV1490" s="68" t="str">
        <f t="shared" si="984"/>
        <v/>
      </c>
      <c r="AW1490" s="88" t="str">
        <f t="shared" si="967"/>
        <v/>
      </c>
      <c r="AZ1490" s="88" t="str">
        <f t="shared" si="968"/>
        <v/>
      </c>
      <c r="BA1490" s="68" t="str">
        <f t="shared" si="969"/>
        <v/>
      </c>
      <c r="BB1490" s="68" t="str">
        <f t="shared" si="970"/>
        <v/>
      </c>
      <c r="BC1490" s="68" t="str">
        <f t="shared" si="971"/>
        <v/>
      </c>
      <c r="BD1490" s="69" t="str">
        <f t="shared" si="972"/>
        <v/>
      </c>
      <c r="BE1490" s="69" t="str">
        <f t="shared" si="985"/>
        <v/>
      </c>
      <c r="BT1490" s="138" t="str">
        <f t="shared" ca="1" si="986"/>
        <v/>
      </c>
      <c r="BU1490" s="139" t="str">
        <f t="shared" ca="1" si="987"/>
        <v/>
      </c>
      <c r="BW1490" s="138" t="str">
        <f t="shared" si="988"/>
        <v/>
      </c>
      <c r="BX1490" s="104" t="str">
        <f t="shared" si="989"/>
        <v/>
      </c>
      <c r="BY1490" s="139" t="str">
        <f t="shared" si="990"/>
        <v/>
      </c>
      <c r="CA1490" s="138" t="str">
        <f t="shared" si="991"/>
        <v/>
      </c>
      <c r="CB1490" s="104" t="str">
        <f t="shared" si="992"/>
        <v/>
      </c>
      <c r="CC1490" s="139" t="str">
        <f t="shared" si="993"/>
        <v/>
      </c>
      <c r="CE1490" s="162" t="str">
        <f t="shared" si="994"/>
        <v/>
      </c>
      <c r="CF1490" s="163" t="str">
        <f t="shared" si="995"/>
        <v/>
      </c>
      <c r="CG1490" s="164" t="str">
        <f t="shared" si="996"/>
        <v/>
      </c>
      <c r="CI1490" s="162" t="str">
        <f t="shared" si="997"/>
        <v/>
      </c>
      <c r="CJ1490" s="163" t="str">
        <f t="shared" si="959"/>
        <v/>
      </c>
      <c r="CK1490" s="164" t="str">
        <f t="shared" si="960"/>
        <v/>
      </c>
      <c r="CM1490" s="169" t="str">
        <f t="shared" si="998"/>
        <v/>
      </c>
      <c r="CN1490" s="139" t="str">
        <f t="shared" si="999"/>
        <v/>
      </c>
      <c r="CP1490" s="41" t="str">
        <f>IF($CM1490="", "", COUNTIF($CM$11:$CM$3035, "&lt;"&amp;$CM1490)+1+COUNTIF($CM$11:$CM1490, $CM1490)-1)</f>
        <v/>
      </c>
    </row>
    <row r="1491" spans="1:94" x14ac:dyDescent="0.25">
      <c r="A1491" s="40"/>
      <c r="B1491" s="82" t="str">
        <f>IF($I1491="", "", IFERROR(INDEX('Job Database'!$AE$11:$AE$3035, MATCH($I1491, 'Job Database'!$X$11:$X$3035, 0)), ""))</f>
        <v/>
      </c>
      <c r="C1491" s="69" t="str">
        <f>IF($I1491="", "", IF(COUNTIF('Job Database'!$X$11:$X$3035, $I1491)=0, $AC$5, $AC$4))</f>
        <v/>
      </c>
      <c r="D1491" s="40"/>
      <c r="E1491" s="85" t="str">
        <f>IF($I1491="", "", IF(IFERROR(INDEX('Job Database'!$M$11:$M$3035, MATCH($I1491, 'Job Database'!$X$11:$X$3035, 0)), "")="", "", IFERROR(INDEX('Job Database'!$M$11:$M$3035, MATCH($I1491, 'Job Database'!$X$11:$X$3035, 0)), "")))</f>
        <v/>
      </c>
      <c r="F1491" s="40"/>
      <c r="G1491" s="88" t="str">
        <f t="shared" si="973"/>
        <v/>
      </c>
      <c r="H1491" s="40"/>
      <c r="I1491" s="24"/>
      <c r="J1491" s="34"/>
      <c r="K1491" s="106"/>
      <c r="L1491" s="79"/>
      <c r="M1491" s="34"/>
      <c r="N1491" s="79"/>
      <c r="O1491" s="31"/>
      <c r="P1491" s="53"/>
      <c r="Q1491" s="40"/>
      <c r="S1491" s="41" t="str">
        <f t="shared" si="961"/>
        <v/>
      </c>
      <c r="T1491" s="41" t="str">
        <f t="shared" si="962"/>
        <v/>
      </c>
      <c r="U1491" s="41" t="str">
        <f t="shared" si="974"/>
        <v/>
      </c>
      <c r="W1491" s="74" t="str">
        <f>IF('Job Database'!$X1491="", "", 'Job Database'!$X1491)</f>
        <v/>
      </c>
      <c r="Y1491" s="41" t="str">
        <f>IF($W1491="", "", IF(COUNTIF($I$11:$I$3035, $W1491)&gt;0, "", MAX($Y$10:$Y1490)+1))</f>
        <v/>
      </c>
      <c r="Z1491" s="41">
        <v>1481</v>
      </c>
      <c r="AA1491" s="58" t="str">
        <f t="shared" si="975"/>
        <v/>
      </c>
      <c r="AC1491" s="41" t="str">
        <f t="shared" si="963"/>
        <v/>
      </c>
      <c r="AE1491" s="41" t="str">
        <f t="shared" si="976"/>
        <v/>
      </c>
      <c r="AJ1491" s="154" t="str">
        <f t="shared" si="977"/>
        <v/>
      </c>
      <c r="AL1491" s="120" t="str">
        <f t="shared" si="978"/>
        <v/>
      </c>
      <c r="AM1491" s="104" t="str">
        <f t="shared" si="979"/>
        <v/>
      </c>
      <c r="AN1491" s="104" t="str">
        <f t="shared" si="980"/>
        <v/>
      </c>
      <c r="AO1491" s="104" t="str">
        <f t="shared" si="964"/>
        <v/>
      </c>
      <c r="AP1491" s="104" t="str">
        <f t="shared" si="965"/>
        <v/>
      </c>
      <c r="AQ1491" s="121" t="str">
        <f t="shared" si="981"/>
        <v/>
      </c>
      <c r="AS1491" s="88" t="str">
        <f t="shared" si="966"/>
        <v/>
      </c>
      <c r="AT1491" s="68" t="str">
        <f t="shared" si="982"/>
        <v/>
      </c>
      <c r="AU1491" s="68" t="str">
        <f t="shared" si="983"/>
        <v/>
      </c>
      <c r="AV1491" s="68" t="str">
        <f t="shared" si="984"/>
        <v/>
      </c>
      <c r="AW1491" s="88" t="str">
        <f t="shared" si="967"/>
        <v/>
      </c>
      <c r="AZ1491" s="88" t="str">
        <f t="shared" si="968"/>
        <v/>
      </c>
      <c r="BA1491" s="68" t="str">
        <f t="shared" si="969"/>
        <v/>
      </c>
      <c r="BB1491" s="68" t="str">
        <f t="shared" si="970"/>
        <v/>
      </c>
      <c r="BC1491" s="68" t="str">
        <f t="shared" si="971"/>
        <v/>
      </c>
      <c r="BD1491" s="69" t="str">
        <f t="shared" si="972"/>
        <v/>
      </c>
      <c r="BE1491" s="69" t="str">
        <f t="shared" si="985"/>
        <v/>
      </c>
      <c r="BT1491" s="138" t="str">
        <f t="shared" ca="1" si="986"/>
        <v/>
      </c>
      <c r="BU1491" s="139" t="str">
        <f t="shared" ca="1" si="987"/>
        <v/>
      </c>
      <c r="BW1491" s="138" t="str">
        <f t="shared" si="988"/>
        <v/>
      </c>
      <c r="BX1491" s="104" t="str">
        <f t="shared" si="989"/>
        <v/>
      </c>
      <c r="BY1491" s="139" t="str">
        <f t="shared" si="990"/>
        <v/>
      </c>
      <c r="CA1491" s="138" t="str">
        <f t="shared" si="991"/>
        <v/>
      </c>
      <c r="CB1491" s="104" t="str">
        <f t="shared" si="992"/>
        <v/>
      </c>
      <c r="CC1491" s="139" t="str">
        <f t="shared" si="993"/>
        <v/>
      </c>
      <c r="CE1491" s="162" t="str">
        <f t="shared" si="994"/>
        <v/>
      </c>
      <c r="CF1491" s="163" t="str">
        <f t="shared" si="995"/>
        <v/>
      </c>
      <c r="CG1491" s="164" t="str">
        <f t="shared" si="996"/>
        <v/>
      </c>
      <c r="CI1491" s="162" t="str">
        <f t="shared" si="997"/>
        <v/>
      </c>
      <c r="CJ1491" s="163" t="str">
        <f t="shared" si="959"/>
        <v/>
      </c>
      <c r="CK1491" s="164" t="str">
        <f t="shared" si="960"/>
        <v/>
      </c>
      <c r="CM1491" s="169" t="str">
        <f t="shared" si="998"/>
        <v/>
      </c>
      <c r="CN1491" s="139" t="str">
        <f t="shared" si="999"/>
        <v/>
      </c>
      <c r="CP1491" s="41" t="str">
        <f>IF($CM1491="", "", COUNTIF($CM$11:$CM$3035, "&lt;"&amp;$CM1491)+1+COUNTIF($CM$11:$CM1491, $CM1491)-1)</f>
        <v/>
      </c>
    </row>
    <row r="1492" spans="1:94" x14ac:dyDescent="0.25">
      <c r="A1492" s="40"/>
      <c r="B1492" s="82" t="str">
        <f>IF($I1492="", "", IFERROR(INDEX('Job Database'!$AE$11:$AE$3035, MATCH($I1492, 'Job Database'!$X$11:$X$3035, 0)), ""))</f>
        <v/>
      </c>
      <c r="C1492" s="69" t="str">
        <f>IF($I1492="", "", IF(COUNTIF('Job Database'!$X$11:$X$3035, $I1492)=0, $AC$5, $AC$4))</f>
        <v/>
      </c>
      <c r="D1492" s="40"/>
      <c r="E1492" s="85" t="str">
        <f>IF($I1492="", "", IF(IFERROR(INDEX('Job Database'!$M$11:$M$3035, MATCH($I1492, 'Job Database'!$X$11:$X$3035, 0)), "")="", "", IFERROR(INDEX('Job Database'!$M$11:$M$3035, MATCH($I1492, 'Job Database'!$X$11:$X$3035, 0)), "")))</f>
        <v/>
      </c>
      <c r="F1492" s="40"/>
      <c r="G1492" s="88" t="str">
        <f t="shared" si="973"/>
        <v/>
      </c>
      <c r="H1492" s="40"/>
      <c r="I1492" s="24"/>
      <c r="J1492" s="34"/>
      <c r="K1492" s="106"/>
      <c r="L1492" s="79"/>
      <c r="M1492" s="34"/>
      <c r="N1492" s="79"/>
      <c r="O1492" s="31"/>
      <c r="P1492" s="53"/>
      <c r="Q1492" s="40"/>
      <c r="S1492" s="41" t="str">
        <f t="shared" si="961"/>
        <v/>
      </c>
      <c r="T1492" s="41" t="str">
        <f t="shared" si="962"/>
        <v/>
      </c>
      <c r="U1492" s="41" t="str">
        <f t="shared" si="974"/>
        <v/>
      </c>
      <c r="W1492" s="74" t="str">
        <f>IF('Job Database'!$X1492="", "", 'Job Database'!$X1492)</f>
        <v/>
      </c>
      <c r="Y1492" s="41" t="str">
        <f>IF($W1492="", "", IF(COUNTIF($I$11:$I$3035, $W1492)&gt;0, "", MAX($Y$10:$Y1491)+1))</f>
        <v/>
      </c>
      <c r="Z1492" s="41">
        <v>1482</v>
      </c>
      <c r="AA1492" s="58" t="str">
        <f t="shared" si="975"/>
        <v/>
      </c>
      <c r="AC1492" s="41" t="str">
        <f t="shared" si="963"/>
        <v/>
      </c>
      <c r="AE1492" s="41" t="str">
        <f t="shared" si="976"/>
        <v/>
      </c>
      <c r="AJ1492" s="154" t="str">
        <f t="shared" si="977"/>
        <v/>
      </c>
      <c r="AL1492" s="120" t="str">
        <f t="shared" si="978"/>
        <v/>
      </c>
      <c r="AM1492" s="104" t="str">
        <f t="shared" si="979"/>
        <v/>
      </c>
      <c r="AN1492" s="104" t="str">
        <f t="shared" si="980"/>
        <v/>
      </c>
      <c r="AO1492" s="104" t="str">
        <f t="shared" si="964"/>
        <v/>
      </c>
      <c r="AP1492" s="104" t="str">
        <f t="shared" si="965"/>
        <v/>
      </c>
      <c r="AQ1492" s="121" t="str">
        <f t="shared" si="981"/>
        <v/>
      </c>
      <c r="AS1492" s="88" t="str">
        <f t="shared" si="966"/>
        <v/>
      </c>
      <c r="AT1492" s="68" t="str">
        <f t="shared" si="982"/>
        <v/>
      </c>
      <c r="AU1492" s="68" t="str">
        <f t="shared" si="983"/>
        <v/>
      </c>
      <c r="AV1492" s="68" t="str">
        <f t="shared" si="984"/>
        <v/>
      </c>
      <c r="AW1492" s="88" t="str">
        <f t="shared" si="967"/>
        <v/>
      </c>
      <c r="AZ1492" s="88" t="str">
        <f t="shared" si="968"/>
        <v/>
      </c>
      <c r="BA1492" s="68" t="str">
        <f t="shared" si="969"/>
        <v/>
      </c>
      <c r="BB1492" s="68" t="str">
        <f t="shared" si="970"/>
        <v/>
      </c>
      <c r="BC1492" s="68" t="str">
        <f t="shared" si="971"/>
        <v/>
      </c>
      <c r="BD1492" s="69" t="str">
        <f t="shared" si="972"/>
        <v/>
      </c>
      <c r="BE1492" s="69" t="str">
        <f t="shared" si="985"/>
        <v/>
      </c>
      <c r="BT1492" s="138" t="str">
        <f t="shared" ca="1" si="986"/>
        <v/>
      </c>
      <c r="BU1492" s="139" t="str">
        <f t="shared" ca="1" si="987"/>
        <v/>
      </c>
      <c r="BW1492" s="138" t="str">
        <f t="shared" si="988"/>
        <v/>
      </c>
      <c r="BX1492" s="104" t="str">
        <f t="shared" si="989"/>
        <v/>
      </c>
      <c r="BY1492" s="139" t="str">
        <f t="shared" si="990"/>
        <v/>
      </c>
      <c r="CA1492" s="138" t="str">
        <f t="shared" si="991"/>
        <v/>
      </c>
      <c r="CB1492" s="104" t="str">
        <f t="shared" si="992"/>
        <v/>
      </c>
      <c r="CC1492" s="139" t="str">
        <f t="shared" si="993"/>
        <v/>
      </c>
      <c r="CE1492" s="162" t="str">
        <f t="shared" si="994"/>
        <v/>
      </c>
      <c r="CF1492" s="163" t="str">
        <f t="shared" si="995"/>
        <v/>
      </c>
      <c r="CG1492" s="164" t="str">
        <f t="shared" si="996"/>
        <v/>
      </c>
      <c r="CI1492" s="162" t="str">
        <f t="shared" si="997"/>
        <v/>
      </c>
      <c r="CJ1492" s="163" t="str">
        <f t="shared" si="959"/>
        <v/>
      </c>
      <c r="CK1492" s="164" t="str">
        <f t="shared" si="960"/>
        <v/>
      </c>
      <c r="CM1492" s="169" t="str">
        <f t="shared" si="998"/>
        <v/>
      </c>
      <c r="CN1492" s="139" t="str">
        <f t="shared" si="999"/>
        <v/>
      </c>
      <c r="CP1492" s="41" t="str">
        <f>IF($CM1492="", "", COUNTIF($CM$11:$CM$3035, "&lt;"&amp;$CM1492)+1+COUNTIF($CM$11:$CM1492, $CM1492)-1)</f>
        <v/>
      </c>
    </row>
    <row r="1493" spans="1:94" x14ac:dyDescent="0.25">
      <c r="A1493" s="40"/>
      <c r="B1493" s="82" t="str">
        <f>IF($I1493="", "", IFERROR(INDEX('Job Database'!$AE$11:$AE$3035, MATCH($I1493, 'Job Database'!$X$11:$X$3035, 0)), ""))</f>
        <v/>
      </c>
      <c r="C1493" s="69" t="str">
        <f>IF($I1493="", "", IF(COUNTIF('Job Database'!$X$11:$X$3035, $I1493)=0, $AC$5, $AC$4))</f>
        <v/>
      </c>
      <c r="D1493" s="40"/>
      <c r="E1493" s="85" t="str">
        <f>IF($I1493="", "", IF(IFERROR(INDEX('Job Database'!$M$11:$M$3035, MATCH($I1493, 'Job Database'!$X$11:$X$3035, 0)), "")="", "", IFERROR(INDEX('Job Database'!$M$11:$M$3035, MATCH($I1493, 'Job Database'!$X$11:$X$3035, 0)), "")))</f>
        <v/>
      </c>
      <c r="F1493" s="40"/>
      <c r="G1493" s="88" t="str">
        <f t="shared" si="973"/>
        <v/>
      </c>
      <c r="H1493" s="40"/>
      <c r="I1493" s="24"/>
      <c r="J1493" s="34"/>
      <c r="K1493" s="106"/>
      <c r="L1493" s="79"/>
      <c r="M1493" s="34"/>
      <c r="N1493" s="79"/>
      <c r="O1493" s="31"/>
      <c r="P1493" s="53"/>
      <c r="Q1493" s="40"/>
      <c r="S1493" s="41" t="str">
        <f t="shared" si="961"/>
        <v/>
      </c>
      <c r="T1493" s="41" t="str">
        <f t="shared" si="962"/>
        <v/>
      </c>
      <c r="U1493" s="41" t="str">
        <f t="shared" si="974"/>
        <v/>
      </c>
      <c r="W1493" s="74" t="str">
        <f>IF('Job Database'!$X1493="", "", 'Job Database'!$X1493)</f>
        <v/>
      </c>
      <c r="Y1493" s="41" t="str">
        <f>IF($W1493="", "", IF(COUNTIF($I$11:$I$3035, $W1493)&gt;0, "", MAX($Y$10:$Y1492)+1))</f>
        <v/>
      </c>
      <c r="Z1493" s="41">
        <v>1483</v>
      </c>
      <c r="AA1493" s="58" t="str">
        <f t="shared" si="975"/>
        <v/>
      </c>
      <c r="AC1493" s="41" t="str">
        <f t="shared" si="963"/>
        <v/>
      </c>
      <c r="AE1493" s="41" t="str">
        <f t="shared" si="976"/>
        <v/>
      </c>
      <c r="AJ1493" s="154" t="str">
        <f t="shared" si="977"/>
        <v/>
      </c>
      <c r="AL1493" s="120" t="str">
        <f t="shared" si="978"/>
        <v/>
      </c>
      <c r="AM1493" s="104" t="str">
        <f t="shared" si="979"/>
        <v/>
      </c>
      <c r="AN1493" s="104" t="str">
        <f t="shared" si="980"/>
        <v/>
      </c>
      <c r="AO1493" s="104" t="str">
        <f t="shared" si="964"/>
        <v/>
      </c>
      <c r="AP1493" s="104" t="str">
        <f t="shared" si="965"/>
        <v/>
      </c>
      <c r="AQ1493" s="121" t="str">
        <f t="shared" si="981"/>
        <v/>
      </c>
      <c r="AS1493" s="88" t="str">
        <f t="shared" si="966"/>
        <v/>
      </c>
      <c r="AT1493" s="68" t="str">
        <f t="shared" si="982"/>
        <v/>
      </c>
      <c r="AU1493" s="68" t="str">
        <f t="shared" si="983"/>
        <v/>
      </c>
      <c r="AV1493" s="68" t="str">
        <f t="shared" si="984"/>
        <v/>
      </c>
      <c r="AW1493" s="88" t="str">
        <f t="shared" si="967"/>
        <v/>
      </c>
      <c r="AZ1493" s="88" t="str">
        <f t="shared" si="968"/>
        <v/>
      </c>
      <c r="BA1493" s="68" t="str">
        <f t="shared" si="969"/>
        <v/>
      </c>
      <c r="BB1493" s="68" t="str">
        <f t="shared" si="970"/>
        <v/>
      </c>
      <c r="BC1493" s="68" t="str">
        <f t="shared" si="971"/>
        <v/>
      </c>
      <c r="BD1493" s="69" t="str">
        <f t="shared" si="972"/>
        <v/>
      </c>
      <c r="BE1493" s="69" t="str">
        <f t="shared" si="985"/>
        <v/>
      </c>
      <c r="BT1493" s="138" t="str">
        <f t="shared" ca="1" si="986"/>
        <v/>
      </c>
      <c r="BU1493" s="139" t="str">
        <f t="shared" ca="1" si="987"/>
        <v/>
      </c>
      <c r="BW1493" s="138" t="str">
        <f t="shared" si="988"/>
        <v/>
      </c>
      <c r="BX1493" s="104" t="str">
        <f t="shared" si="989"/>
        <v/>
      </c>
      <c r="BY1493" s="139" t="str">
        <f t="shared" si="990"/>
        <v/>
      </c>
      <c r="CA1493" s="138" t="str">
        <f t="shared" si="991"/>
        <v/>
      </c>
      <c r="CB1493" s="104" t="str">
        <f t="shared" si="992"/>
        <v/>
      </c>
      <c r="CC1493" s="139" t="str">
        <f t="shared" si="993"/>
        <v/>
      </c>
      <c r="CE1493" s="162" t="str">
        <f t="shared" si="994"/>
        <v/>
      </c>
      <c r="CF1493" s="163" t="str">
        <f t="shared" si="995"/>
        <v/>
      </c>
      <c r="CG1493" s="164" t="str">
        <f t="shared" si="996"/>
        <v/>
      </c>
      <c r="CI1493" s="162" t="str">
        <f t="shared" si="997"/>
        <v/>
      </c>
      <c r="CJ1493" s="163" t="str">
        <f t="shared" si="959"/>
        <v/>
      </c>
      <c r="CK1493" s="164" t="str">
        <f t="shared" si="960"/>
        <v/>
      </c>
      <c r="CM1493" s="169" t="str">
        <f t="shared" si="998"/>
        <v/>
      </c>
      <c r="CN1493" s="139" t="str">
        <f t="shared" si="999"/>
        <v/>
      </c>
      <c r="CP1493" s="41" t="str">
        <f>IF($CM1493="", "", COUNTIF($CM$11:$CM$3035, "&lt;"&amp;$CM1493)+1+COUNTIF($CM$11:$CM1493, $CM1493)-1)</f>
        <v/>
      </c>
    </row>
    <row r="1494" spans="1:94" x14ac:dyDescent="0.25">
      <c r="A1494" s="40"/>
      <c r="B1494" s="82" t="str">
        <f>IF($I1494="", "", IFERROR(INDEX('Job Database'!$AE$11:$AE$3035, MATCH($I1494, 'Job Database'!$X$11:$X$3035, 0)), ""))</f>
        <v/>
      </c>
      <c r="C1494" s="69" t="str">
        <f>IF($I1494="", "", IF(COUNTIF('Job Database'!$X$11:$X$3035, $I1494)=0, $AC$5, $AC$4))</f>
        <v/>
      </c>
      <c r="D1494" s="40"/>
      <c r="E1494" s="85" t="str">
        <f>IF($I1494="", "", IF(IFERROR(INDEX('Job Database'!$M$11:$M$3035, MATCH($I1494, 'Job Database'!$X$11:$X$3035, 0)), "")="", "", IFERROR(INDEX('Job Database'!$M$11:$M$3035, MATCH($I1494, 'Job Database'!$X$11:$X$3035, 0)), "")))</f>
        <v/>
      </c>
      <c r="F1494" s="40"/>
      <c r="G1494" s="88" t="str">
        <f t="shared" si="973"/>
        <v/>
      </c>
      <c r="H1494" s="40"/>
      <c r="I1494" s="24"/>
      <c r="J1494" s="34"/>
      <c r="K1494" s="106"/>
      <c r="L1494" s="79"/>
      <c r="M1494" s="34"/>
      <c r="N1494" s="79"/>
      <c r="O1494" s="31"/>
      <c r="P1494" s="53"/>
      <c r="Q1494" s="40"/>
      <c r="S1494" s="41" t="str">
        <f t="shared" si="961"/>
        <v/>
      </c>
      <c r="T1494" s="41" t="str">
        <f t="shared" si="962"/>
        <v/>
      </c>
      <c r="U1494" s="41" t="str">
        <f t="shared" si="974"/>
        <v/>
      </c>
      <c r="W1494" s="74" t="str">
        <f>IF('Job Database'!$X1494="", "", 'Job Database'!$X1494)</f>
        <v/>
      </c>
      <c r="Y1494" s="41" t="str">
        <f>IF($W1494="", "", IF(COUNTIF($I$11:$I$3035, $W1494)&gt;0, "", MAX($Y$10:$Y1493)+1))</f>
        <v/>
      </c>
      <c r="Z1494" s="41">
        <v>1484</v>
      </c>
      <c r="AA1494" s="58" t="str">
        <f t="shared" si="975"/>
        <v/>
      </c>
      <c r="AC1494" s="41" t="str">
        <f t="shared" si="963"/>
        <v/>
      </c>
      <c r="AE1494" s="41" t="str">
        <f t="shared" si="976"/>
        <v/>
      </c>
      <c r="AJ1494" s="154" t="str">
        <f t="shared" si="977"/>
        <v/>
      </c>
      <c r="AL1494" s="120" t="str">
        <f t="shared" si="978"/>
        <v/>
      </c>
      <c r="AM1494" s="104" t="str">
        <f t="shared" si="979"/>
        <v/>
      </c>
      <c r="AN1494" s="104" t="str">
        <f t="shared" si="980"/>
        <v/>
      </c>
      <c r="AO1494" s="104" t="str">
        <f t="shared" si="964"/>
        <v/>
      </c>
      <c r="AP1494" s="104" t="str">
        <f t="shared" si="965"/>
        <v/>
      </c>
      <c r="AQ1494" s="121" t="str">
        <f t="shared" si="981"/>
        <v/>
      </c>
      <c r="AS1494" s="88" t="str">
        <f t="shared" si="966"/>
        <v/>
      </c>
      <c r="AT1494" s="68" t="str">
        <f t="shared" si="982"/>
        <v/>
      </c>
      <c r="AU1494" s="68" t="str">
        <f t="shared" si="983"/>
        <v/>
      </c>
      <c r="AV1494" s="68" t="str">
        <f t="shared" si="984"/>
        <v/>
      </c>
      <c r="AW1494" s="88" t="str">
        <f t="shared" si="967"/>
        <v/>
      </c>
      <c r="AZ1494" s="88" t="str">
        <f t="shared" si="968"/>
        <v/>
      </c>
      <c r="BA1494" s="68" t="str">
        <f t="shared" si="969"/>
        <v/>
      </c>
      <c r="BB1494" s="68" t="str">
        <f t="shared" si="970"/>
        <v/>
      </c>
      <c r="BC1494" s="68" t="str">
        <f t="shared" si="971"/>
        <v/>
      </c>
      <c r="BD1494" s="69" t="str">
        <f t="shared" si="972"/>
        <v/>
      </c>
      <c r="BE1494" s="69" t="str">
        <f t="shared" si="985"/>
        <v/>
      </c>
      <c r="BT1494" s="138" t="str">
        <f t="shared" ca="1" si="986"/>
        <v/>
      </c>
      <c r="BU1494" s="139" t="str">
        <f t="shared" ca="1" si="987"/>
        <v/>
      </c>
      <c r="BW1494" s="138" t="str">
        <f t="shared" si="988"/>
        <v/>
      </c>
      <c r="BX1494" s="104" t="str">
        <f t="shared" si="989"/>
        <v/>
      </c>
      <c r="BY1494" s="139" t="str">
        <f t="shared" si="990"/>
        <v/>
      </c>
      <c r="CA1494" s="138" t="str">
        <f t="shared" si="991"/>
        <v/>
      </c>
      <c r="CB1494" s="104" t="str">
        <f t="shared" si="992"/>
        <v/>
      </c>
      <c r="CC1494" s="139" t="str">
        <f t="shared" si="993"/>
        <v/>
      </c>
      <c r="CE1494" s="162" t="str">
        <f t="shared" si="994"/>
        <v/>
      </c>
      <c r="CF1494" s="163" t="str">
        <f t="shared" si="995"/>
        <v/>
      </c>
      <c r="CG1494" s="164" t="str">
        <f t="shared" si="996"/>
        <v/>
      </c>
      <c r="CI1494" s="162" t="str">
        <f t="shared" si="997"/>
        <v/>
      </c>
      <c r="CJ1494" s="163" t="str">
        <f t="shared" si="959"/>
        <v/>
      </c>
      <c r="CK1494" s="164" t="str">
        <f t="shared" si="960"/>
        <v/>
      </c>
      <c r="CM1494" s="169" t="str">
        <f t="shared" si="998"/>
        <v/>
      </c>
      <c r="CN1494" s="139" t="str">
        <f t="shared" si="999"/>
        <v/>
      </c>
      <c r="CP1494" s="41" t="str">
        <f>IF($CM1494="", "", COUNTIF($CM$11:$CM$3035, "&lt;"&amp;$CM1494)+1+COUNTIF($CM$11:$CM1494, $CM1494)-1)</f>
        <v/>
      </c>
    </row>
    <row r="1495" spans="1:94" x14ac:dyDescent="0.25">
      <c r="A1495" s="40"/>
      <c r="B1495" s="82" t="str">
        <f>IF($I1495="", "", IFERROR(INDEX('Job Database'!$AE$11:$AE$3035, MATCH($I1495, 'Job Database'!$X$11:$X$3035, 0)), ""))</f>
        <v/>
      </c>
      <c r="C1495" s="69" t="str">
        <f>IF($I1495="", "", IF(COUNTIF('Job Database'!$X$11:$X$3035, $I1495)=0, $AC$5, $AC$4))</f>
        <v/>
      </c>
      <c r="D1495" s="40"/>
      <c r="E1495" s="85" t="str">
        <f>IF($I1495="", "", IF(IFERROR(INDEX('Job Database'!$M$11:$M$3035, MATCH($I1495, 'Job Database'!$X$11:$X$3035, 0)), "")="", "", IFERROR(INDEX('Job Database'!$M$11:$M$3035, MATCH($I1495, 'Job Database'!$X$11:$X$3035, 0)), "")))</f>
        <v/>
      </c>
      <c r="F1495" s="40"/>
      <c r="G1495" s="88" t="str">
        <f t="shared" si="973"/>
        <v/>
      </c>
      <c r="H1495" s="40"/>
      <c r="I1495" s="24"/>
      <c r="J1495" s="34"/>
      <c r="K1495" s="106"/>
      <c r="L1495" s="79"/>
      <c r="M1495" s="34"/>
      <c r="N1495" s="79"/>
      <c r="O1495" s="31"/>
      <c r="P1495" s="53"/>
      <c r="Q1495" s="40"/>
      <c r="S1495" s="41" t="str">
        <f t="shared" si="961"/>
        <v/>
      </c>
      <c r="T1495" s="41" t="str">
        <f t="shared" si="962"/>
        <v/>
      </c>
      <c r="U1495" s="41" t="str">
        <f t="shared" si="974"/>
        <v/>
      </c>
      <c r="W1495" s="74" t="str">
        <f>IF('Job Database'!$X1495="", "", 'Job Database'!$X1495)</f>
        <v/>
      </c>
      <c r="Y1495" s="41" t="str">
        <f>IF($W1495="", "", IF(COUNTIF($I$11:$I$3035, $W1495)&gt;0, "", MAX($Y$10:$Y1494)+1))</f>
        <v/>
      </c>
      <c r="Z1495" s="41">
        <v>1485</v>
      </c>
      <c r="AA1495" s="58" t="str">
        <f t="shared" si="975"/>
        <v/>
      </c>
      <c r="AC1495" s="41" t="str">
        <f t="shared" si="963"/>
        <v/>
      </c>
      <c r="AE1495" s="41" t="str">
        <f t="shared" si="976"/>
        <v/>
      </c>
      <c r="AJ1495" s="154" t="str">
        <f t="shared" si="977"/>
        <v/>
      </c>
      <c r="AL1495" s="120" t="str">
        <f t="shared" si="978"/>
        <v/>
      </c>
      <c r="AM1495" s="104" t="str">
        <f t="shared" si="979"/>
        <v/>
      </c>
      <c r="AN1495" s="104" t="str">
        <f t="shared" si="980"/>
        <v/>
      </c>
      <c r="AO1495" s="104" t="str">
        <f t="shared" si="964"/>
        <v/>
      </c>
      <c r="AP1495" s="104" t="str">
        <f t="shared" si="965"/>
        <v/>
      </c>
      <c r="AQ1495" s="121" t="str">
        <f t="shared" si="981"/>
        <v/>
      </c>
      <c r="AS1495" s="88" t="str">
        <f t="shared" si="966"/>
        <v/>
      </c>
      <c r="AT1495" s="68" t="str">
        <f t="shared" si="982"/>
        <v/>
      </c>
      <c r="AU1495" s="68" t="str">
        <f t="shared" si="983"/>
        <v/>
      </c>
      <c r="AV1495" s="68" t="str">
        <f t="shared" si="984"/>
        <v/>
      </c>
      <c r="AW1495" s="88" t="str">
        <f t="shared" si="967"/>
        <v/>
      </c>
      <c r="AZ1495" s="88" t="str">
        <f t="shared" si="968"/>
        <v/>
      </c>
      <c r="BA1495" s="68" t="str">
        <f t="shared" si="969"/>
        <v/>
      </c>
      <c r="BB1495" s="68" t="str">
        <f t="shared" si="970"/>
        <v/>
      </c>
      <c r="BC1495" s="68" t="str">
        <f t="shared" si="971"/>
        <v/>
      </c>
      <c r="BD1495" s="69" t="str">
        <f t="shared" si="972"/>
        <v/>
      </c>
      <c r="BE1495" s="69" t="str">
        <f t="shared" si="985"/>
        <v/>
      </c>
      <c r="BT1495" s="138" t="str">
        <f t="shared" ca="1" si="986"/>
        <v/>
      </c>
      <c r="BU1495" s="139" t="str">
        <f t="shared" ca="1" si="987"/>
        <v/>
      </c>
      <c r="BW1495" s="138" t="str">
        <f t="shared" si="988"/>
        <v/>
      </c>
      <c r="BX1495" s="104" t="str">
        <f t="shared" si="989"/>
        <v/>
      </c>
      <c r="BY1495" s="139" t="str">
        <f t="shared" si="990"/>
        <v/>
      </c>
      <c r="CA1495" s="138" t="str">
        <f t="shared" si="991"/>
        <v/>
      </c>
      <c r="CB1495" s="104" t="str">
        <f t="shared" si="992"/>
        <v/>
      </c>
      <c r="CC1495" s="139" t="str">
        <f t="shared" si="993"/>
        <v/>
      </c>
      <c r="CE1495" s="162" t="str">
        <f t="shared" si="994"/>
        <v/>
      </c>
      <c r="CF1495" s="163" t="str">
        <f t="shared" si="995"/>
        <v/>
      </c>
      <c r="CG1495" s="164" t="str">
        <f t="shared" si="996"/>
        <v/>
      </c>
      <c r="CI1495" s="162" t="str">
        <f t="shared" si="997"/>
        <v/>
      </c>
      <c r="CJ1495" s="163" t="str">
        <f t="shared" si="959"/>
        <v/>
      </c>
      <c r="CK1495" s="164" t="str">
        <f t="shared" si="960"/>
        <v/>
      </c>
      <c r="CM1495" s="169" t="str">
        <f t="shared" si="998"/>
        <v/>
      </c>
      <c r="CN1495" s="139" t="str">
        <f t="shared" si="999"/>
        <v/>
      </c>
      <c r="CP1495" s="41" t="str">
        <f>IF($CM1495="", "", COUNTIF($CM$11:$CM$3035, "&lt;"&amp;$CM1495)+1+COUNTIF($CM$11:$CM1495, $CM1495)-1)</f>
        <v/>
      </c>
    </row>
    <row r="1496" spans="1:94" x14ac:dyDescent="0.25">
      <c r="A1496" s="40"/>
      <c r="B1496" s="82" t="str">
        <f>IF($I1496="", "", IFERROR(INDEX('Job Database'!$AE$11:$AE$3035, MATCH($I1496, 'Job Database'!$X$11:$X$3035, 0)), ""))</f>
        <v/>
      </c>
      <c r="C1496" s="69" t="str">
        <f>IF($I1496="", "", IF(COUNTIF('Job Database'!$X$11:$X$3035, $I1496)=0, $AC$5, $AC$4))</f>
        <v/>
      </c>
      <c r="D1496" s="40"/>
      <c r="E1496" s="85" t="str">
        <f>IF($I1496="", "", IF(IFERROR(INDEX('Job Database'!$M$11:$M$3035, MATCH($I1496, 'Job Database'!$X$11:$X$3035, 0)), "")="", "", IFERROR(INDEX('Job Database'!$M$11:$M$3035, MATCH($I1496, 'Job Database'!$X$11:$X$3035, 0)), "")))</f>
        <v/>
      </c>
      <c r="F1496" s="40"/>
      <c r="G1496" s="88" t="str">
        <f t="shared" si="973"/>
        <v/>
      </c>
      <c r="H1496" s="40"/>
      <c r="I1496" s="24"/>
      <c r="J1496" s="34"/>
      <c r="K1496" s="106"/>
      <c r="L1496" s="79"/>
      <c r="M1496" s="34"/>
      <c r="N1496" s="79"/>
      <c r="O1496" s="31"/>
      <c r="P1496" s="53"/>
      <c r="Q1496" s="40"/>
      <c r="S1496" s="41" t="str">
        <f t="shared" si="961"/>
        <v/>
      </c>
      <c r="T1496" s="41" t="str">
        <f t="shared" si="962"/>
        <v/>
      </c>
      <c r="U1496" s="41" t="str">
        <f t="shared" si="974"/>
        <v/>
      </c>
      <c r="W1496" s="74" t="str">
        <f>IF('Job Database'!$X1496="", "", 'Job Database'!$X1496)</f>
        <v/>
      </c>
      <c r="Y1496" s="41" t="str">
        <f>IF($W1496="", "", IF(COUNTIF($I$11:$I$3035, $W1496)&gt;0, "", MAX($Y$10:$Y1495)+1))</f>
        <v/>
      </c>
      <c r="Z1496" s="41">
        <v>1486</v>
      </c>
      <c r="AA1496" s="58" t="str">
        <f t="shared" si="975"/>
        <v/>
      </c>
      <c r="AC1496" s="41" t="str">
        <f t="shared" si="963"/>
        <v/>
      </c>
      <c r="AE1496" s="41" t="str">
        <f t="shared" si="976"/>
        <v/>
      </c>
      <c r="AJ1496" s="154" t="str">
        <f t="shared" si="977"/>
        <v/>
      </c>
      <c r="AL1496" s="120" t="str">
        <f t="shared" si="978"/>
        <v/>
      </c>
      <c r="AM1496" s="104" t="str">
        <f t="shared" si="979"/>
        <v/>
      </c>
      <c r="AN1496" s="104" t="str">
        <f t="shared" si="980"/>
        <v/>
      </c>
      <c r="AO1496" s="104" t="str">
        <f t="shared" si="964"/>
        <v/>
      </c>
      <c r="AP1496" s="104" t="str">
        <f t="shared" si="965"/>
        <v/>
      </c>
      <c r="AQ1496" s="121" t="str">
        <f t="shared" si="981"/>
        <v/>
      </c>
      <c r="AS1496" s="88" t="str">
        <f t="shared" si="966"/>
        <v/>
      </c>
      <c r="AT1496" s="68" t="str">
        <f t="shared" si="982"/>
        <v/>
      </c>
      <c r="AU1496" s="68" t="str">
        <f t="shared" si="983"/>
        <v/>
      </c>
      <c r="AV1496" s="68" t="str">
        <f t="shared" si="984"/>
        <v/>
      </c>
      <c r="AW1496" s="88" t="str">
        <f t="shared" si="967"/>
        <v/>
      </c>
      <c r="AZ1496" s="88" t="str">
        <f t="shared" si="968"/>
        <v/>
      </c>
      <c r="BA1496" s="68" t="str">
        <f t="shared" si="969"/>
        <v/>
      </c>
      <c r="BB1496" s="68" t="str">
        <f t="shared" si="970"/>
        <v/>
      </c>
      <c r="BC1496" s="68" t="str">
        <f t="shared" si="971"/>
        <v/>
      </c>
      <c r="BD1496" s="69" t="str">
        <f t="shared" si="972"/>
        <v/>
      </c>
      <c r="BE1496" s="69" t="str">
        <f t="shared" si="985"/>
        <v/>
      </c>
      <c r="BT1496" s="138" t="str">
        <f t="shared" ca="1" si="986"/>
        <v/>
      </c>
      <c r="BU1496" s="139" t="str">
        <f t="shared" ca="1" si="987"/>
        <v/>
      </c>
      <c r="BW1496" s="138" t="str">
        <f t="shared" si="988"/>
        <v/>
      </c>
      <c r="BX1496" s="104" t="str">
        <f t="shared" si="989"/>
        <v/>
      </c>
      <c r="BY1496" s="139" t="str">
        <f t="shared" si="990"/>
        <v/>
      </c>
      <c r="CA1496" s="138" t="str">
        <f t="shared" si="991"/>
        <v/>
      </c>
      <c r="CB1496" s="104" t="str">
        <f t="shared" si="992"/>
        <v/>
      </c>
      <c r="CC1496" s="139" t="str">
        <f t="shared" si="993"/>
        <v/>
      </c>
      <c r="CE1496" s="162" t="str">
        <f t="shared" si="994"/>
        <v/>
      </c>
      <c r="CF1496" s="163" t="str">
        <f t="shared" si="995"/>
        <v/>
      </c>
      <c r="CG1496" s="164" t="str">
        <f t="shared" si="996"/>
        <v/>
      </c>
      <c r="CI1496" s="162" t="str">
        <f t="shared" si="997"/>
        <v/>
      </c>
      <c r="CJ1496" s="163" t="str">
        <f t="shared" si="959"/>
        <v/>
      </c>
      <c r="CK1496" s="164" t="str">
        <f t="shared" si="960"/>
        <v/>
      </c>
      <c r="CM1496" s="169" t="str">
        <f t="shared" si="998"/>
        <v/>
      </c>
      <c r="CN1496" s="139" t="str">
        <f t="shared" si="999"/>
        <v/>
      </c>
      <c r="CP1496" s="41" t="str">
        <f>IF($CM1496="", "", COUNTIF($CM$11:$CM$3035, "&lt;"&amp;$CM1496)+1+COUNTIF($CM$11:$CM1496, $CM1496)-1)</f>
        <v/>
      </c>
    </row>
    <row r="1497" spans="1:94" x14ac:dyDescent="0.25">
      <c r="A1497" s="40"/>
      <c r="B1497" s="82" t="str">
        <f>IF($I1497="", "", IFERROR(INDEX('Job Database'!$AE$11:$AE$3035, MATCH($I1497, 'Job Database'!$X$11:$X$3035, 0)), ""))</f>
        <v/>
      </c>
      <c r="C1497" s="69" t="str">
        <f>IF($I1497="", "", IF(COUNTIF('Job Database'!$X$11:$X$3035, $I1497)=0, $AC$5, $AC$4))</f>
        <v/>
      </c>
      <c r="D1497" s="40"/>
      <c r="E1497" s="85" t="str">
        <f>IF($I1497="", "", IF(IFERROR(INDEX('Job Database'!$M$11:$M$3035, MATCH($I1497, 'Job Database'!$X$11:$X$3035, 0)), "")="", "", IFERROR(INDEX('Job Database'!$M$11:$M$3035, MATCH($I1497, 'Job Database'!$X$11:$X$3035, 0)), "")))</f>
        <v/>
      </c>
      <c r="F1497" s="40"/>
      <c r="G1497" s="88" t="str">
        <f t="shared" si="973"/>
        <v/>
      </c>
      <c r="H1497" s="40"/>
      <c r="I1497" s="24"/>
      <c r="J1497" s="34"/>
      <c r="K1497" s="106"/>
      <c r="L1497" s="79"/>
      <c r="M1497" s="34"/>
      <c r="N1497" s="79"/>
      <c r="O1497" s="31"/>
      <c r="P1497" s="53"/>
      <c r="Q1497" s="40"/>
      <c r="S1497" s="41" t="str">
        <f t="shared" si="961"/>
        <v/>
      </c>
      <c r="T1497" s="41" t="str">
        <f t="shared" si="962"/>
        <v/>
      </c>
      <c r="U1497" s="41" t="str">
        <f t="shared" si="974"/>
        <v/>
      </c>
      <c r="W1497" s="74" t="str">
        <f>IF('Job Database'!$X1497="", "", 'Job Database'!$X1497)</f>
        <v/>
      </c>
      <c r="Y1497" s="41" t="str">
        <f>IF($W1497="", "", IF(COUNTIF($I$11:$I$3035, $W1497)&gt;0, "", MAX($Y$10:$Y1496)+1))</f>
        <v/>
      </c>
      <c r="Z1497" s="41">
        <v>1487</v>
      </c>
      <c r="AA1497" s="58" t="str">
        <f t="shared" si="975"/>
        <v/>
      </c>
      <c r="AC1497" s="41" t="str">
        <f t="shared" si="963"/>
        <v/>
      </c>
      <c r="AE1497" s="41" t="str">
        <f t="shared" si="976"/>
        <v/>
      </c>
      <c r="AJ1497" s="154" t="str">
        <f t="shared" si="977"/>
        <v/>
      </c>
      <c r="AL1497" s="120" t="str">
        <f t="shared" si="978"/>
        <v/>
      </c>
      <c r="AM1497" s="104" t="str">
        <f t="shared" si="979"/>
        <v/>
      </c>
      <c r="AN1497" s="104" t="str">
        <f t="shared" si="980"/>
        <v/>
      </c>
      <c r="AO1497" s="104" t="str">
        <f t="shared" si="964"/>
        <v/>
      </c>
      <c r="AP1497" s="104" t="str">
        <f t="shared" si="965"/>
        <v/>
      </c>
      <c r="AQ1497" s="121" t="str">
        <f t="shared" si="981"/>
        <v/>
      </c>
      <c r="AS1497" s="88" t="str">
        <f t="shared" si="966"/>
        <v/>
      </c>
      <c r="AT1497" s="68" t="str">
        <f t="shared" si="982"/>
        <v/>
      </c>
      <c r="AU1497" s="68" t="str">
        <f t="shared" si="983"/>
        <v/>
      </c>
      <c r="AV1497" s="68" t="str">
        <f t="shared" si="984"/>
        <v/>
      </c>
      <c r="AW1497" s="88" t="str">
        <f t="shared" si="967"/>
        <v/>
      </c>
      <c r="AZ1497" s="88" t="str">
        <f t="shared" si="968"/>
        <v/>
      </c>
      <c r="BA1497" s="68" t="str">
        <f t="shared" si="969"/>
        <v/>
      </c>
      <c r="BB1497" s="68" t="str">
        <f t="shared" si="970"/>
        <v/>
      </c>
      <c r="BC1497" s="68" t="str">
        <f t="shared" si="971"/>
        <v/>
      </c>
      <c r="BD1497" s="69" t="str">
        <f t="shared" si="972"/>
        <v/>
      </c>
      <c r="BE1497" s="69" t="str">
        <f t="shared" si="985"/>
        <v/>
      </c>
      <c r="BT1497" s="138" t="str">
        <f t="shared" ca="1" si="986"/>
        <v/>
      </c>
      <c r="BU1497" s="139" t="str">
        <f t="shared" ca="1" si="987"/>
        <v/>
      </c>
      <c r="BW1497" s="138" t="str">
        <f t="shared" si="988"/>
        <v/>
      </c>
      <c r="BX1497" s="104" t="str">
        <f t="shared" si="989"/>
        <v/>
      </c>
      <c r="BY1497" s="139" t="str">
        <f t="shared" si="990"/>
        <v/>
      </c>
      <c r="CA1497" s="138" t="str">
        <f t="shared" si="991"/>
        <v/>
      </c>
      <c r="CB1497" s="104" t="str">
        <f t="shared" si="992"/>
        <v/>
      </c>
      <c r="CC1497" s="139" t="str">
        <f t="shared" si="993"/>
        <v/>
      </c>
      <c r="CE1497" s="162" t="str">
        <f t="shared" si="994"/>
        <v/>
      </c>
      <c r="CF1497" s="163" t="str">
        <f t="shared" si="995"/>
        <v/>
      </c>
      <c r="CG1497" s="164" t="str">
        <f t="shared" si="996"/>
        <v/>
      </c>
      <c r="CI1497" s="162" t="str">
        <f t="shared" si="997"/>
        <v/>
      </c>
      <c r="CJ1497" s="163" t="str">
        <f t="shared" si="959"/>
        <v/>
      </c>
      <c r="CK1497" s="164" t="str">
        <f t="shared" si="960"/>
        <v/>
      </c>
      <c r="CM1497" s="169" t="str">
        <f t="shared" si="998"/>
        <v/>
      </c>
      <c r="CN1497" s="139" t="str">
        <f t="shared" si="999"/>
        <v/>
      </c>
      <c r="CP1497" s="41" t="str">
        <f>IF($CM1497="", "", COUNTIF($CM$11:$CM$3035, "&lt;"&amp;$CM1497)+1+COUNTIF($CM$11:$CM1497, $CM1497)-1)</f>
        <v/>
      </c>
    </row>
    <row r="1498" spans="1:94" x14ac:dyDescent="0.25">
      <c r="A1498" s="40"/>
      <c r="B1498" s="82" t="str">
        <f>IF($I1498="", "", IFERROR(INDEX('Job Database'!$AE$11:$AE$3035, MATCH($I1498, 'Job Database'!$X$11:$X$3035, 0)), ""))</f>
        <v/>
      </c>
      <c r="C1498" s="69" t="str">
        <f>IF($I1498="", "", IF(COUNTIF('Job Database'!$X$11:$X$3035, $I1498)=0, $AC$5, $AC$4))</f>
        <v/>
      </c>
      <c r="D1498" s="40"/>
      <c r="E1498" s="85" t="str">
        <f>IF($I1498="", "", IF(IFERROR(INDEX('Job Database'!$M$11:$M$3035, MATCH($I1498, 'Job Database'!$X$11:$X$3035, 0)), "")="", "", IFERROR(INDEX('Job Database'!$M$11:$M$3035, MATCH($I1498, 'Job Database'!$X$11:$X$3035, 0)), "")))</f>
        <v/>
      </c>
      <c r="F1498" s="40"/>
      <c r="G1498" s="88" t="str">
        <f t="shared" si="973"/>
        <v/>
      </c>
      <c r="H1498" s="40"/>
      <c r="I1498" s="24"/>
      <c r="J1498" s="34"/>
      <c r="K1498" s="106"/>
      <c r="L1498" s="79"/>
      <c r="M1498" s="34"/>
      <c r="N1498" s="79"/>
      <c r="O1498" s="31"/>
      <c r="P1498" s="53"/>
      <c r="Q1498" s="40"/>
      <c r="S1498" s="41" t="str">
        <f t="shared" si="961"/>
        <v/>
      </c>
      <c r="T1498" s="41" t="str">
        <f t="shared" si="962"/>
        <v/>
      </c>
      <c r="U1498" s="41" t="str">
        <f t="shared" si="974"/>
        <v/>
      </c>
      <c r="W1498" s="74" t="str">
        <f>IF('Job Database'!$X1498="", "", 'Job Database'!$X1498)</f>
        <v/>
      </c>
      <c r="Y1498" s="41" t="str">
        <f>IF($W1498="", "", IF(COUNTIF($I$11:$I$3035, $W1498)&gt;0, "", MAX($Y$10:$Y1497)+1))</f>
        <v/>
      </c>
      <c r="Z1498" s="41">
        <v>1488</v>
      </c>
      <c r="AA1498" s="58" t="str">
        <f t="shared" si="975"/>
        <v/>
      </c>
      <c r="AC1498" s="41" t="str">
        <f t="shared" si="963"/>
        <v/>
      </c>
      <c r="AE1498" s="41" t="str">
        <f t="shared" si="976"/>
        <v/>
      </c>
      <c r="AJ1498" s="154" t="str">
        <f t="shared" si="977"/>
        <v/>
      </c>
      <c r="AL1498" s="120" t="str">
        <f t="shared" si="978"/>
        <v/>
      </c>
      <c r="AM1498" s="104" t="str">
        <f t="shared" si="979"/>
        <v/>
      </c>
      <c r="AN1498" s="104" t="str">
        <f t="shared" si="980"/>
        <v/>
      </c>
      <c r="AO1498" s="104" t="str">
        <f t="shared" si="964"/>
        <v/>
      </c>
      <c r="AP1498" s="104" t="str">
        <f t="shared" si="965"/>
        <v/>
      </c>
      <c r="AQ1498" s="121" t="str">
        <f t="shared" si="981"/>
        <v/>
      </c>
      <c r="AS1498" s="88" t="str">
        <f t="shared" si="966"/>
        <v/>
      </c>
      <c r="AT1498" s="68" t="str">
        <f t="shared" si="982"/>
        <v/>
      </c>
      <c r="AU1498" s="68" t="str">
        <f t="shared" si="983"/>
        <v/>
      </c>
      <c r="AV1498" s="68" t="str">
        <f t="shared" si="984"/>
        <v/>
      </c>
      <c r="AW1498" s="88" t="str">
        <f t="shared" si="967"/>
        <v/>
      </c>
      <c r="AZ1498" s="88" t="str">
        <f t="shared" si="968"/>
        <v/>
      </c>
      <c r="BA1498" s="68" t="str">
        <f t="shared" si="969"/>
        <v/>
      </c>
      <c r="BB1498" s="68" t="str">
        <f t="shared" si="970"/>
        <v/>
      </c>
      <c r="BC1498" s="68" t="str">
        <f t="shared" si="971"/>
        <v/>
      </c>
      <c r="BD1498" s="69" t="str">
        <f t="shared" si="972"/>
        <v/>
      </c>
      <c r="BE1498" s="69" t="str">
        <f t="shared" si="985"/>
        <v/>
      </c>
      <c r="BT1498" s="138" t="str">
        <f t="shared" ca="1" si="986"/>
        <v/>
      </c>
      <c r="BU1498" s="139" t="str">
        <f t="shared" ca="1" si="987"/>
        <v/>
      </c>
      <c r="BW1498" s="138" t="str">
        <f t="shared" si="988"/>
        <v/>
      </c>
      <c r="BX1498" s="104" t="str">
        <f t="shared" si="989"/>
        <v/>
      </c>
      <c r="BY1498" s="139" t="str">
        <f t="shared" si="990"/>
        <v/>
      </c>
      <c r="CA1498" s="138" t="str">
        <f t="shared" si="991"/>
        <v/>
      </c>
      <c r="CB1498" s="104" t="str">
        <f t="shared" si="992"/>
        <v/>
      </c>
      <c r="CC1498" s="139" t="str">
        <f t="shared" si="993"/>
        <v/>
      </c>
      <c r="CE1498" s="162" t="str">
        <f t="shared" si="994"/>
        <v/>
      </c>
      <c r="CF1498" s="163" t="str">
        <f t="shared" si="995"/>
        <v/>
      </c>
      <c r="CG1498" s="164" t="str">
        <f t="shared" si="996"/>
        <v/>
      </c>
      <c r="CI1498" s="162" t="str">
        <f t="shared" si="997"/>
        <v/>
      </c>
      <c r="CJ1498" s="163" t="str">
        <f t="shared" si="959"/>
        <v/>
      </c>
      <c r="CK1498" s="164" t="str">
        <f t="shared" si="960"/>
        <v/>
      </c>
      <c r="CM1498" s="169" t="str">
        <f t="shared" si="998"/>
        <v/>
      </c>
      <c r="CN1498" s="139" t="str">
        <f t="shared" si="999"/>
        <v/>
      </c>
      <c r="CP1498" s="41" t="str">
        <f>IF($CM1498="", "", COUNTIF($CM$11:$CM$3035, "&lt;"&amp;$CM1498)+1+COUNTIF($CM$11:$CM1498, $CM1498)-1)</f>
        <v/>
      </c>
    </row>
    <row r="1499" spans="1:94" x14ac:dyDescent="0.25">
      <c r="A1499" s="40"/>
      <c r="B1499" s="82" t="str">
        <f>IF($I1499="", "", IFERROR(INDEX('Job Database'!$AE$11:$AE$3035, MATCH($I1499, 'Job Database'!$X$11:$X$3035, 0)), ""))</f>
        <v/>
      </c>
      <c r="C1499" s="69" t="str">
        <f>IF($I1499="", "", IF(COUNTIF('Job Database'!$X$11:$X$3035, $I1499)=0, $AC$5, $AC$4))</f>
        <v/>
      </c>
      <c r="D1499" s="40"/>
      <c r="E1499" s="85" t="str">
        <f>IF($I1499="", "", IF(IFERROR(INDEX('Job Database'!$M$11:$M$3035, MATCH($I1499, 'Job Database'!$X$11:$X$3035, 0)), "")="", "", IFERROR(INDEX('Job Database'!$M$11:$M$3035, MATCH($I1499, 'Job Database'!$X$11:$X$3035, 0)), "")))</f>
        <v/>
      </c>
      <c r="F1499" s="40"/>
      <c r="G1499" s="88" t="str">
        <f t="shared" si="973"/>
        <v/>
      </c>
      <c r="H1499" s="40"/>
      <c r="I1499" s="24"/>
      <c r="J1499" s="34"/>
      <c r="K1499" s="106"/>
      <c r="L1499" s="79"/>
      <c r="M1499" s="34"/>
      <c r="N1499" s="79"/>
      <c r="O1499" s="31"/>
      <c r="P1499" s="53"/>
      <c r="Q1499" s="40"/>
      <c r="S1499" s="41" t="str">
        <f t="shared" si="961"/>
        <v/>
      </c>
      <c r="T1499" s="41" t="str">
        <f t="shared" si="962"/>
        <v/>
      </c>
      <c r="U1499" s="41" t="str">
        <f t="shared" si="974"/>
        <v/>
      </c>
      <c r="W1499" s="74" t="str">
        <f>IF('Job Database'!$X1499="", "", 'Job Database'!$X1499)</f>
        <v/>
      </c>
      <c r="Y1499" s="41" t="str">
        <f>IF($W1499="", "", IF(COUNTIF($I$11:$I$3035, $W1499)&gt;0, "", MAX($Y$10:$Y1498)+1))</f>
        <v/>
      </c>
      <c r="Z1499" s="41">
        <v>1489</v>
      </c>
      <c r="AA1499" s="58" t="str">
        <f t="shared" si="975"/>
        <v/>
      </c>
      <c r="AC1499" s="41" t="str">
        <f t="shared" si="963"/>
        <v/>
      </c>
      <c r="AE1499" s="41" t="str">
        <f t="shared" si="976"/>
        <v/>
      </c>
      <c r="AJ1499" s="154" t="str">
        <f t="shared" si="977"/>
        <v/>
      </c>
      <c r="AL1499" s="120" t="str">
        <f t="shared" si="978"/>
        <v/>
      </c>
      <c r="AM1499" s="104" t="str">
        <f t="shared" si="979"/>
        <v/>
      </c>
      <c r="AN1499" s="104" t="str">
        <f t="shared" si="980"/>
        <v/>
      </c>
      <c r="AO1499" s="104" t="str">
        <f t="shared" si="964"/>
        <v/>
      </c>
      <c r="AP1499" s="104" t="str">
        <f t="shared" si="965"/>
        <v/>
      </c>
      <c r="AQ1499" s="121" t="str">
        <f t="shared" si="981"/>
        <v/>
      </c>
      <c r="AS1499" s="88" t="str">
        <f t="shared" si="966"/>
        <v/>
      </c>
      <c r="AT1499" s="68" t="str">
        <f t="shared" si="982"/>
        <v/>
      </c>
      <c r="AU1499" s="68" t="str">
        <f t="shared" si="983"/>
        <v/>
      </c>
      <c r="AV1499" s="68" t="str">
        <f t="shared" si="984"/>
        <v/>
      </c>
      <c r="AW1499" s="88" t="str">
        <f t="shared" si="967"/>
        <v/>
      </c>
      <c r="AZ1499" s="88" t="str">
        <f t="shared" si="968"/>
        <v/>
      </c>
      <c r="BA1499" s="68" t="str">
        <f t="shared" si="969"/>
        <v/>
      </c>
      <c r="BB1499" s="68" t="str">
        <f t="shared" si="970"/>
        <v/>
      </c>
      <c r="BC1499" s="68" t="str">
        <f t="shared" si="971"/>
        <v/>
      </c>
      <c r="BD1499" s="69" t="str">
        <f t="shared" si="972"/>
        <v/>
      </c>
      <c r="BE1499" s="69" t="str">
        <f t="shared" si="985"/>
        <v/>
      </c>
      <c r="BT1499" s="138" t="str">
        <f t="shared" ca="1" si="986"/>
        <v/>
      </c>
      <c r="BU1499" s="139" t="str">
        <f t="shared" ca="1" si="987"/>
        <v/>
      </c>
      <c r="BW1499" s="138" t="str">
        <f t="shared" si="988"/>
        <v/>
      </c>
      <c r="BX1499" s="104" t="str">
        <f t="shared" si="989"/>
        <v/>
      </c>
      <c r="BY1499" s="139" t="str">
        <f t="shared" si="990"/>
        <v/>
      </c>
      <c r="CA1499" s="138" t="str">
        <f t="shared" si="991"/>
        <v/>
      </c>
      <c r="CB1499" s="104" t="str">
        <f t="shared" si="992"/>
        <v/>
      </c>
      <c r="CC1499" s="139" t="str">
        <f t="shared" si="993"/>
        <v/>
      </c>
      <c r="CE1499" s="162" t="str">
        <f t="shared" si="994"/>
        <v/>
      </c>
      <c r="CF1499" s="163" t="str">
        <f t="shared" si="995"/>
        <v/>
      </c>
      <c r="CG1499" s="164" t="str">
        <f t="shared" si="996"/>
        <v/>
      </c>
      <c r="CI1499" s="162" t="str">
        <f t="shared" si="997"/>
        <v/>
      </c>
      <c r="CJ1499" s="163" t="str">
        <f t="shared" ref="CJ1499:CJ1562" si="1000">IF(CB1499="", "", M1499)</f>
        <v/>
      </c>
      <c r="CK1499" s="164" t="str">
        <f t="shared" ref="CK1499:CK1562" si="1001">IF(CC1499="", "", N1499)</f>
        <v/>
      </c>
      <c r="CM1499" s="169" t="str">
        <f t="shared" si="998"/>
        <v/>
      </c>
      <c r="CN1499" s="139" t="str">
        <f t="shared" si="999"/>
        <v/>
      </c>
      <c r="CP1499" s="41" t="str">
        <f>IF($CM1499="", "", COUNTIF($CM$11:$CM$3035, "&lt;"&amp;$CM1499)+1+COUNTIF($CM$11:$CM1499, $CM1499)-1)</f>
        <v/>
      </c>
    </row>
    <row r="1500" spans="1:94" x14ac:dyDescent="0.25">
      <c r="A1500" s="40"/>
      <c r="B1500" s="82" t="str">
        <f>IF($I1500="", "", IFERROR(INDEX('Job Database'!$AE$11:$AE$3035, MATCH($I1500, 'Job Database'!$X$11:$X$3035, 0)), ""))</f>
        <v/>
      </c>
      <c r="C1500" s="69" t="str">
        <f>IF($I1500="", "", IF(COUNTIF('Job Database'!$X$11:$X$3035, $I1500)=0, $AC$5, $AC$4))</f>
        <v/>
      </c>
      <c r="D1500" s="40"/>
      <c r="E1500" s="85" t="str">
        <f>IF($I1500="", "", IF(IFERROR(INDEX('Job Database'!$M$11:$M$3035, MATCH($I1500, 'Job Database'!$X$11:$X$3035, 0)), "")="", "", IFERROR(INDEX('Job Database'!$M$11:$M$3035, MATCH($I1500, 'Job Database'!$X$11:$X$3035, 0)), "")))</f>
        <v/>
      </c>
      <c r="F1500" s="40"/>
      <c r="G1500" s="88" t="str">
        <f t="shared" si="973"/>
        <v/>
      </c>
      <c r="H1500" s="40"/>
      <c r="I1500" s="24"/>
      <c r="J1500" s="34"/>
      <c r="K1500" s="106"/>
      <c r="L1500" s="79"/>
      <c r="M1500" s="34"/>
      <c r="N1500" s="79"/>
      <c r="O1500" s="31"/>
      <c r="P1500" s="53"/>
      <c r="Q1500" s="40"/>
      <c r="S1500" s="41" t="str">
        <f t="shared" si="961"/>
        <v/>
      </c>
      <c r="T1500" s="41" t="str">
        <f t="shared" si="962"/>
        <v/>
      </c>
      <c r="U1500" s="41" t="str">
        <f t="shared" si="974"/>
        <v/>
      </c>
      <c r="W1500" s="74" t="str">
        <f>IF('Job Database'!$X1500="", "", 'Job Database'!$X1500)</f>
        <v/>
      </c>
      <c r="Y1500" s="41" t="str">
        <f>IF($W1500="", "", IF(COUNTIF($I$11:$I$3035, $W1500)&gt;0, "", MAX($Y$10:$Y1499)+1))</f>
        <v/>
      </c>
      <c r="Z1500" s="41">
        <v>1490</v>
      </c>
      <c r="AA1500" s="58" t="str">
        <f t="shared" si="975"/>
        <v/>
      </c>
      <c r="AC1500" s="41" t="str">
        <f t="shared" si="963"/>
        <v/>
      </c>
      <c r="AE1500" s="41" t="str">
        <f t="shared" si="976"/>
        <v/>
      </c>
      <c r="AJ1500" s="154" t="str">
        <f t="shared" si="977"/>
        <v/>
      </c>
      <c r="AL1500" s="120" t="str">
        <f t="shared" si="978"/>
        <v/>
      </c>
      <c r="AM1500" s="104" t="str">
        <f t="shared" si="979"/>
        <v/>
      </c>
      <c r="AN1500" s="104" t="str">
        <f t="shared" si="980"/>
        <v/>
      </c>
      <c r="AO1500" s="104" t="str">
        <f t="shared" si="964"/>
        <v/>
      </c>
      <c r="AP1500" s="104" t="str">
        <f t="shared" si="965"/>
        <v/>
      </c>
      <c r="AQ1500" s="121" t="str">
        <f t="shared" si="981"/>
        <v/>
      </c>
      <c r="AS1500" s="88" t="str">
        <f t="shared" si="966"/>
        <v/>
      </c>
      <c r="AT1500" s="68" t="str">
        <f t="shared" si="982"/>
        <v/>
      </c>
      <c r="AU1500" s="68" t="str">
        <f t="shared" si="983"/>
        <v/>
      </c>
      <c r="AV1500" s="68" t="str">
        <f t="shared" si="984"/>
        <v/>
      </c>
      <c r="AW1500" s="88" t="str">
        <f t="shared" si="967"/>
        <v/>
      </c>
      <c r="AZ1500" s="88" t="str">
        <f t="shared" si="968"/>
        <v/>
      </c>
      <c r="BA1500" s="68" t="str">
        <f t="shared" si="969"/>
        <v/>
      </c>
      <c r="BB1500" s="68" t="str">
        <f t="shared" si="970"/>
        <v/>
      </c>
      <c r="BC1500" s="68" t="str">
        <f t="shared" si="971"/>
        <v/>
      </c>
      <c r="BD1500" s="69" t="str">
        <f t="shared" si="972"/>
        <v/>
      </c>
      <c r="BE1500" s="69" t="str">
        <f t="shared" si="985"/>
        <v/>
      </c>
      <c r="BT1500" s="138" t="str">
        <f t="shared" ca="1" si="986"/>
        <v/>
      </c>
      <c r="BU1500" s="139" t="str">
        <f t="shared" ca="1" si="987"/>
        <v/>
      </c>
      <c r="BW1500" s="138" t="str">
        <f t="shared" si="988"/>
        <v/>
      </c>
      <c r="BX1500" s="104" t="str">
        <f t="shared" si="989"/>
        <v/>
      </c>
      <c r="BY1500" s="139" t="str">
        <f t="shared" si="990"/>
        <v/>
      </c>
      <c r="CA1500" s="138" t="str">
        <f t="shared" si="991"/>
        <v/>
      </c>
      <c r="CB1500" s="104" t="str">
        <f t="shared" si="992"/>
        <v/>
      </c>
      <c r="CC1500" s="139" t="str">
        <f t="shared" si="993"/>
        <v/>
      </c>
      <c r="CE1500" s="162" t="str">
        <f t="shared" si="994"/>
        <v/>
      </c>
      <c r="CF1500" s="163" t="str">
        <f t="shared" si="995"/>
        <v/>
      </c>
      <c r="CG1500" s="164" t="str">
        <f t="shared" si="996"/>
        <v/>
      </c>
      <c r="CI1500" s="162" t="str">
        <f t="shared" si="997"/>
        <v/>
      </c>
      <c r="CJ1500" s="163" t="str">
        <f t="shared" si="1000"/>
        <v/>
      </c>
      <c r="CK1500" s="164" t="str">
        <f t="shared" si="1001"/>
        <v/>
      </c>
      <c r="CM1500" s="169" t="str">
        <f t="shared" si="998"/>
        <v/>
      </c>
      <c r="CN1500" s="139" t="str">
        <f t="shared" si="999"/>
        <v/>
      </c>
      <c r="CP1500" s="41" t="str">
        <f>IF($CM1500="", "", COUNTIF($CM$11:$CM$3035, "&lt;"&amp;$CM1500)+1+COUNTIF($CM$11:$CM1500, $CM1500)-1)</f>
        <v/>
      </c>
    </row>
    <row r="1501" spans="1:94" x14ac:dyDescent="0.25">
      <c r="A1501" s="40"/>
      <c r="B1501" s="82" t="str">
        <f>IF($I1501="", "", IFERROR(INDEX('Job Database'!$AE$11:$AE$3035, MATCH($I1501, 'Job Database'!$X$11:$X$3035, 0)), ""))</f>
        <v/>
      </c>
      <c r="C1501" s="69" t="str">
        <f>IF($I1501="", "", IF(COUNTIF('Job Database'!$X$11:$X$3035, $I1501)=0, $AC$5, $AC$4))</f>
        <v/>
      </c>
      <c r="D1501" s="40"/>
      <c r="E1501" s="85" t="str">
        <f>IF($I1501="", "", IF(IFERROR(INDEX('Job Database'!$M$11:$M$3035, MATCH($I1501, 'Job Database'!$X$11:$X$3035, 0)), "")="", "", IFERROR(INDEX('Job Database'!$M$11:$M$3035, MATCH($I1501, 'Job Database'!$X$11:$X$3035, 0)), "")))</f>
        <v/>
      </c>
      <c r="F1501" s="40"/>
      <c r="G1501" s="88" t="str">
        <f t="shared" si="973"/>
        <v/>
      </c>
      <c r="H1501" s="40"/>
      <c r="I1501" s="24"/>
      <c r="J1501" s="34"/>
      <c r="K1501" s="106"/>
      <c r="L1501" s="79"/>
      <c r="M1501" s="34"/>
      <c r="N1501" s="79"/>
      <c r="O1501" s="31"/>
      <c r="P1501" s="53"/>
      <c r="Q1501" s="40"/>
      <c r="S1501" s="41" t="str">
        <f t="shared" si="961"/>
        <v/>
      </c>
      <c r="T1501" s="41" t="str">
        <f t="shared" si="962"/>
        <v/>
      </c>
      <c r="U1501" s="41" t="str">
        <f t="shared" si="974"/>
        <v/>
      </c>
      <c r="W1501" s="74" t="str">
        <f>IF('Job Database'!$X1501="", "", 'Job Database'!$X1501)</f>
        <v/>
      </c>
      <c r="Y1501" s="41" t="str">
        <f>IF($W1501="", "", IF(COUNTIF($I$11:$I$3035, $W1501)&gt;0, "", MAX($Y$10:$Y1500)+1))</f>
        <v/>
      </c>
      <c r="Z1501" s="41">
        <v>1491</v>
      </c>
      <c r="AA1501" s="58" t="str">
        <f t="shared" si="975"/>
        <v/>
      </c>
      <c r="AC1501" s="41" t="str">
        <f t="shared" si="963"/>
        <v/>
      </c>
      <c r="AE1501" s="41" t="str">
        <f t="shared" si="976"/>
        <v/>
      </c>
      <c r="AJ1501" s="154" t="str">
        <f t="shared" si="977"/>
        <v/>
      </c>
      <c r="AL1501" s="120" t="str">
        <f t="shared" si="978"/>
        <v/>
      </c>
      <c r="AM1501" s="104" t="str">
        <f t="shared" si="979"/>
        <v/>
      </c>
      <c r="AN1501" s="104" t="str">
        <f t="shared" si="980"/>
        <v/>
      </c>
      <c r="AO1501" s="104" t="str">
        <f t="shared" si="964"/>
        <v/>
      </c>
      <c r="AP1501" s="104" t="str">
        <f t="shared" si="965"/>
        <v/>
      </c>
      <c r="AQ1501" s="121" t="str">
        <f t="shared" si="981"/>
        <v/>
      </c>
      <c r="AS1501" s="88" t="str">
        <f t="shared" si="966"/>
        <v/>
      </c>
      <c r="AT1501" s="68" t="str">
        <f t="shared" si="982"/>
        <v/>
      </c>
      <c r="AU1501" s="68" t="str">
        <f t="shared" si="983"/>
        <v/>
      </c>
      <c r="AV1501" s="68" t="str">
        <f t="shared" si="984"/>
        <v/>
      </c>
      <c r="AW1501" s="88" t="str">
        <f t="shared" si="967"/>
        <v/>
      </c>
      <c r="AZ1501" s="88" t="str">
        <f t="shared" si="968"/>
        <v/>
      </c>
      <c r="BA1501" s="68" t="str">
        <f t="shared" si="969"/>
        <v/>
      </c>
      <c r="BB1501" s="68" t="str">
        <f t="shared" si="970"/>
        <v/>
      </c>
      <c r="BC1501" s="68" t="str">
        <f t="shared" si="971"/>
        <v/>
      </c>
      <c r="BD1501" s="69" t="str">
        <f t="shared" si="972"/>
        <v/>
      </c>
      <c r="BE1501" s="69" t="str">
        <f t="shared" si="985"/>
        <v/>
      </c>
      <c r="BT1501" s="138" t="str">
        <f t="shared" ca="1" si="986"/>
        <v/>
      </c>
      <c r="BU1501" s="139" t="str">
        <f t="shared" ca="1" si="987"/>
        <v/>
      </c>
      <c r="BW1501" s="138" t="str">
        <f t="shared" si="988"/>
        <v/>
      </c>
      <c r="BX1501" s="104" t="str">
        <f t="shared" si="989"/>
        <v/>
      </c>
      <c r="BY1501" s="139" t="str">
        <f t="shared" si="990"/>
        <v/>
      </c>
      <c r="CA1501" s="138" t="str">
        <f t="shared" si="991"/>
        <v/>
      </c>
      <c r="CB1501" s="104" t="str">
        <f t="shared" si="992"/>
        <v/>
      </c>
      <c r="CC1501" s="139" t="str">
        <f t="shared" si="993"/>
        <v/>
      </c>
      <c r="CE1501" s="162" t="str">
        <f t="shared" si="994"/>
        <v/>
      </c>
      <c r="CF1501" s="163" t="str">
        <f t="shared" si="995"/>
        <v/>
      </c>
      <c r="CG1501" s="164" t="str">
        <f t="shared" si="996"/>
        <v/>
      </c>
      <c r="CI1501" s="162" t="str">
        <f t="shared" si="997"/>
        <v/>
      </c>
      <c r="CJ1501" s="163" t="str">
        <f t="shared" si="1000"/>
        <v/>
      </c>
      <c r="CK1501" s="164" t="str">
        <f t="shared" si="1001"/>
        <v/>
      </c>
      <c r="CM1501" s="169" t="str">
        <f t="shared" si="998"/>
        <v/>
      </c>
      <c r="CN1501" s="139" t="str">
        <f t="shared" si="999"/>
        <v/>
      </c>
      <c r="CP1501" s="41" t="str">
        <f>IF($CM1501="", "", COUNTIF($CM$11:$CM$3035, "&lt;"&amp;$CM1501)+1+COUNTIF($CM$11:$CM1501, $CM1501)-1)</f>
        <v/>
      </c>
    </row>
    <row r="1502" spans="1:94" x14ac:dyDescent="0.25">
      <c r="A1502" s="40"/>
      <c r="B1502" s="82" t="str">
        <f>IF($I1502="", "", IFERROR(INDEX('Job Database'!$AE$11:$AE$3035, MATCH($I1502, 'Job Database'!$X$11:$X$3035, 0)), ""))</f>
        <v/>
      </c>
      <c r="C1502" s="69" t="str">
        <f>IF($I1502="", "", IF(COUNTIF('Job Database'!$X$11:$X$3035, $I1502)=0, $AC$5, $AC$4))</f>
        <v/>
      </c>
      <c r="D1502" s="40"/>
      <c r="E1502" s="85" t="str">
        <f>IF($I1502="", "", IF(IFERROR(INDEX('Job Database'!$M$11:$M$3035, MATCH($I1502, 'Job Database'!$X$11:$X$3035, 0)), "")="", "", IFERROR(INDEX('Job Database'!$M$11:$M$3035, MATCH($I1502, 'Job Database'!$X$11:$X$3035, 0)), "")))</f>
        <v/>
      </c>
      <c r="F1502" s="40"/>
      <c r="G1502" s="88" t="str">
        <f t="shared" si="973"/>
        <v/>
      </c>
      <c r="H1502" s="40"/>
      <c r="I1502" s="24"/>
      <c r="J1502" s="34"/>
      <c r="K1502" s="106"/>
      <c r="L1502" s="79"/>
      <c r="M1502" s="34"/>
      <c r="N1502" s="79"/>
      <c r="O1502" s="31"/>
      <c r="P1502" s="53"/>
      <c r="Q1502" s="40"/>
      <c r="S1502" s="41" t="str">
        <f t="shared" si="961"/>
        <v/>
      </c>
      <c r="T1502" s="41" t="str">
        <f t="shared" si="962"/>
        <v/>
      </c>
      <c r="U1502" s="41" t="str">
        <f t="shared" si="974"/>
        <v/>
      </c>
      <c r="W1502" s="74" t="str">
        <f>IF('Job Database'!$X1502="", "", 'Job Database'!$X1502)</f>
        <v/>
      </c>
      <c r="Y1502" s="41" t="str">
        <f>IF($W1502="", "", IF(COUNTIF($I$11:$I$3035, $W1502)&gt;0, "", MAX($Y$10:$Y1501)+1))</f>
        <v/>
      </c>
      <c r="Z1502" s="41">
        <v>1492</v>
      </c>
      <c r="AA1502" s="58" t="str">
        <f t="shared" si="975"/>
        <v/>
      </c>
      <c r="AC1502" s="41" t="str">
        <f t="shared" si="963"/>
        <v/>
      </c>
      <c r="AE1502" s="41" t="str">
        <f t="shared" si="976"/>
        <v/>
      </c>
      <c r="AJ1502" s="154" t="str">
        <f t="shared" si="977"/>
        <v/>
      </c>
      <c r="AL1502" s="120" t="str">
        <f t="shared" si="978"/>
        <v/>
      </c>
      <c r="AM1502" s="104" t="str">
        <f t="shared" si="979"/>
        <v/>
      </c>
      <c r="AN1502" s="104" t="str">
        <f t="shared" si="980"/>
        <v/>
      </c>
      <c r="AO1502" s="104" t="str">
        <f t="shared" si="964"/>
        <v/>
      </c>
      <c r="AP1502" s="104" t="str">
        <f t="shared" si="965"/>
        <v/>
      </c>
      <c r="AQ1502" s="121" t="str">
        <f t="shared" si="981"/>
        <v/>
      </c>
      <c r="AS1502" s="88" t="str">
        <f t="shared" si="966"/>
        <v/>
      </c>
      <c r="AT1502" s="68" t="str">
        <f t="shared" si="982"/>
        <v/>
      </c>
      <c r="AU1502" s="68" t="str">
        <f t="shared" si="983"/>
        <v/>
      </c>
      <c r="AV1502" s="68" t="str">
        <f t="shared" si="984"/>
        <v/>
      </c>
      <c r="AW1502" s="88" t="str">
        <f t="shared" si="967"/>
        <v/>
      </c>
      <c r="AZ1502" s="88" t="str">
        <f t="shared" si="968"/>
        <v/>
      </c>
      <c r="BA1502" s="68" t="str">
        <f t="shared" si="969"/>
        <v/>
      </c>
      <c r="BB1502" s="68" t="str">
        <f t="shared" si="970"/>
        <v/>
      </c>
      <c r="BC1502" s="68" t="str">
        <f t="shared" si="971"/>
        <v/>
      </c>
      <c r="BD1502" s="69" t="str">
        <f t="shared" si="972"/>
        <v/>
      </c>
      <c r="BE1502" s="69" t="str">
        <f t="shared" si="985"/>
        <v/>
      </c>
      <c r="BT1502" s="138" t="str">
        <f t="shared" ca="1" si="986"/>
        <v/>
      </c>
      <c r="BU1502" s="139" t="str">
        <f t="shared" ca="1" si="987"/>
        <v/>
      </c>
      <c r="BW1502" s="138" t="str">
        <f t="shared" si="988"/>
        <v/>
      </c>
      <c r="BX1502" s="104" t="str">
        <f t="shared" si="989"/>
        <v/>
      </c>
      <c r="BY1502" s="139" t="str">
        <f t="shared" si="990"/>
        <v/>
      </c>
      <c r="CA1502" s="138" t="str">
        <f t="shared" si="991"/>
        <v/>
      </c>
      <c r="CB1502" s="104" t="str">
        <f t="shared" si="992"/>
        <v/>
      </c>
      <c r="CC1502" s="139" t="str">
        <f t="shared" si="993"/>
        <v/>
      </c>
      <c r="CE1502" s="162" t="str">
        <f t="shared" si="994"/>
        <v/>
      </c>
      <c r="CF1502" s="163" t="str">
        <f t="shared" si="995"/>
        <v/>
      </c>
      <c r="CG1502" s="164" t="str">
        <f t="shared" si="996"/>
        <v/>
      </c>
      <c r="CI1502" s="162" t="str">
        <f t="shared" si="997"/>
        <v/>
      </c>
      <c r="CJ1502" s="163" t="str">
        <f t="shared" si="1000"/>
        <v/>
      </c>
      <c r="CK1502" s="164" t="str">
        <f t="shared" si="1001"/>
        <v/>
      </c>
      <c r="CM1502" s="169" t="str">
        <f t="shared" si="998"/>
        <v/>
      </c>
      <c r="CN1502" s="139" t="str">
        <f t="shared" si="999"/>
        <v/>
      </c>
      <c r="CP1502" s="41" t="str">
        <f>IF($CM1502="", "", COUNTIF($CM$11:$CM$3035, "&lt;"&amp;$CM1502)+1+COUNTIF($CM$11:$CM1502, $CM1502)-1)</f>
        <v/>
      </c>
    </row>
    <row r="1503" spans="1:94" x14ac:dyDescent="0.25">
      <c r="A1503" s="40"/>
      <c r="B1503" s="82" t="str">
        <f>IF($I1503="", "", IFERROR(INDEX('Job Database'!$AE$11:$AE$3035, MATCH($I1503, 'Job Database'!$X$11:$X$3035, 0)), ""))</f>
        <v/>
      </c>
      <c r="C1503" s="69" t="str">
        <f>IF($I1503="", "", IF(COUNTIF('Job Database'!$X$11:$X$3035, $I1503)=0, $AC$5, $AC$4))</f>
        <v/>
      </c>
      <c r="D1503" s="40"/>
      <c r="E1503" s="85" t="str">
        <f>IF($I1503="", "", IF(IFERROR(INDEX('Job Database'!$M$11:$M$3035, MATCH($I1503, 'Job Database'!$X$11:$X$3035, 0)), "")="", "", IFERROR(INDEX('Job Database'!$M$11:$M$3035, MATCH($I1503, 'Job Database'!$X$11:$X$3035, 0)), "")))</f>
        <v/>
      </c>
      <c r="F1503" s="40"/>
      <c r="G1503" s="88" t="str">
        <f t="shared" si="973"/>
        <v/>
      </c>
      <c r="H1503" s="40"/>
      <c r="I1503" s="24"/>
      <c r="J1503" s="34"/>
      <c r="K1503" s="106"/>
      <c r="L1503" s="79"/>
      <c r="M1503" s="34"/>
      <c r="N1503" s="79"/>
      <c r="O1503" s="31"/>
      <c r="P1503" s="53"/>
      <c r="Q1503" s="40"/>
      <c r="S1503" s="41" t="str">
        <f t="shared" si="961"/>
        <v/>
      </c>
      <c r="T1503" s="41" t="str">
        <f t="shared" si="962"/>
        <v/>
      </c>
      <c r="U1503" s="41" t="str">
        <f t="shared" si="974"/>
        <v/>
      </c>
      <c r="W1503" s="74" t="str">
        <f>IF('Job Database'!$X1503="", "", 'Job Database'!$X1503)</f>
        <v/>
      </c>
      <c r="Y1503" s="41" t="str">
        <f>IF($W1503="", "", IF(COUNTIF($I$11:$I$3035, $W1503)&gt;0, "", MAX($Y$10:$Y1502)+1))</f>
        <v/>
      </c>
      <c r="Z1503" s="41">
        <v>1493</v>
      </c>
      <c r="AA1503" s="58" t="str">
        <f t="shared" si="975"/>
        <v/>
      </c>
      <c r="AC1503" s="41" t="str">
        <f t="shared" si="963"/>
        <v/>
      </c>
      <c r="AE1503" s="41" t="str">
        <f t="shared" si="976"/>
        <v/>
      </c>
      <c r="AJ1503" s="154" t="str">
        <f t="shared" si="977"/>
        <v/>
      </c>
      <c r="AL1503" s="120" t="str">
        <f t="shared" si="978"/>
        <v/>
      </c>
      <c r="AM1503" s="104" t="str">
        <f t="shared" si="979"/>
        <v/>
      </c>
      <c r="AN1503" s="104" t="str">
        <f t="shared" si="980"/>
        <v/>
      </c>
      <c r="AO1503" s="104" t="str">
        <f t="shared" si="964"/>
        <v/>
      </c>
      <c r="AP1503" s="104" t="str">
        <f t="shared" si="965"/>
        <v/>
      </c>
      <c r="AQ1503" s="121" t="str">
        <f t="shared" si="981"/>
        <v/>
      </c>
      <c r="AS1503" s="88" t="str">
        <f t="shared" si="966"/>
        <v/>
      </c>
      <c r="AT1503" s="68" t="str">
        <f t="shared" si="982"/>
        <v/>
      </c>
      <c r="AU1503" s="68" t="str">
        <f t="shared" si="983"/>
        <v/>
      </c>
      <c r="AV1503" s="68" t="str">
        <f t="shared" si="984"/>
        <v/>
      </c>
      <c r="AW1503" s="88" t="str">
        <f t="shared" si="967"/>
        <v/>
      </c>
      <c r="AZ1503" s="88" t="str">
        <f t="shared" si="968"/>
        <v/>
      </c>
      <c r="BA1503" s="68" t="str">
        <f t="shared" si="969"/>
        <v/>
      </c>
      <c r="BB1503" s="68" t="str">
        <f t="shared" si="970"/>
        <v/>
      </c>
      <c r="BC1503" s="68" t="str">
        <f t="shared" si="971"/>
        <v/>
      </c>
      <c r="BD1503" s="69" t="str">
        <f t="shared" si="972"/>
        <v/>
      </c>
      <c r="BE1503" s="69" t="str">
        <f t="shared" si="985"/>
        <v/>
      </c>
      <c r="BT1503" s="138" t="str">
        <f t="shared" ca="1" si="986"/>
        <v/>
      </c>
      <c r="BU1503" s="139" t="str">
        <f t="shared" ca="1" si="987"/>
        <v/>
      </c>
      <c r="BW1503" s="138" t="str">
        <f t="shared" si="988"/>
        <v/>
      </c>
      <c r="BX1503" s="104" t="str">
        <f t="shared" si="989"/>
        <v/>
      </c>
      <c r="BY1503" s="139" t="str">
        <f t="shared" si="990"/>
        <v/>
      </c>
      <c r="CA1503" s="138" t="str">
        <f t="shared" si="991"/>
        <v/>
      </c>
      <c r="CB1503" s="104" t="str">
        <f t="shared" si="992"/>
        <v/>
      </c>
      <c r="CC1503" s="139" t="str">
        <f t="shared" si="993"/>
        <v/>
      </c>
      <c r="CE1503" s="162" t="str">
        <f t="shared" si="994"/>
        <v/>
      </c>
      <c r="CF1503" s="163" t="str">
        <f t="shared" si="995"/>
        <v/>
      </c>
      <c r="CG1503" s="164" t="str">
        <f t="shared" si="996"/>
        <v/>
      </c>
      <c r="CI1503" s="162" t="str">
        <f t="shared" si="997"/>
        <v/>
      </c>
      <c r="CJ1503" s="163" t="str">
        <f t="shared" si="1000"/>
        <v/>
      </c>
      <c r="CK1503" s="164" t="str">
        <f t="shared" si="1001"/>
        <v/>
      </c>
      <c r="CM1503" s="169" t="str">
        <f t="shared" si="998"/>
        <v/>
      </c>
      <c r="CN1503" s="139" t="str">
        <f t="shared" si="999"/>
        <v/>
      </c>
      <c r="CP1503" s="41" t="str">
        <f>IF($CM1503="", "", COUNTIF($CM$11:$CM$3035, "&lt;"&amp;$CM1503)+1+COUNTIF($CM$11:$CM1503, $CM1503)-1)</f>
        <v/>
      </c>
    </row>
    <row r="1504" spans="1:94" x14ac:dyDescent="0.25">
      <c r="A1504" s="40"/>
      <c r="B1504" s="82" t="str">
        <f>IF($I1504="", "", IFERROR(INDEX('Job Database'!$AE$11:$AE$3035, MATCH($I1504, 'Job Database'!$X$11:$X$3035, 0)), ""))</f>
        <v/>
      </c>
      <c r="C1504" s="69" t="str">
        <f>IF($I1504="", "", IF(COUNTIF('Job Database'!$X$11:$X$3035, $I1504)=0, $AC$5, $AC$4))</f>
        <v/>
      </c>
      <c r="D1504" s="40"/>
      <c r="E1504" s="85" t="str">
        <f>IF($I1504="", "", IF(IFERROR(INDEX('Job Database'!$M$11:$M$3035, MATCH($I1504, 'Job Database'!$X$11:$X$3035, 0)), "")="", "", IFERROR(INDEX('Job Database'!$M$11:$M$3035, MATCH($I1504, 'Job Database'!$X$11:$X$3035, 0)), "")))</f>
        <v/>
      </c>
      <c r="F1504" s="40"/>
      <c r="G1504" s="88" t="str">
        <f t="shared" si="973"/>
        <v/>
      </c>
      <c r="H1504" s="40"/>
      <c r="I1504" s="24"/>
      <c r="J1504" s="34"/>
      <c r="K1504" s="106"/>
      <c r="L1504" s="79"/>
      <c r="M1504" s="34"/>
      <c r="N1504" s="79"/>
      <c r="O1504" s="31"/>
      <c r="P1504" s="53"/>
      <c r="Q1504" s="40"/>
      <c r="S1504" s="41" t="str">
        <f t="shared" si="961"/>
        <v/>
      </c>
      <c r="T1504" s="41" t="str">
        <f t="shared" si="962"/>
        <v/>
      </c>
      <c r="U1504" s="41" t="str">
        <f t="shared" si="974"/>
        <v/>
      </c>
      <c r="W1504" s="74" t="str">
        <f>IF('Job Database'!$X1504="", "", 'Job Database'!$X1504)</f>
        <v/>
      </c>
      <c r="Y1504" s="41" t="str">
        <f>IF($W1504="", "", IF(COUNTIF($I$11:$I$3035, $W1504)&gt;0, "", MAX($Y$10:$Y1503)+1))</f>
        <v/>
      </c>
      <c r="Z1504" s="41">
        <v>1494</v>
      </c>
      <c r="AA1504" s="58" t="str">
        <f t="shared" si="975"/>
        <v/>
      </c>
      <c r="AC1504" s="41" t="str">
        <f t="shared" si="963"/>
        <v/>
      </c>
      <c r="AE1504" s="41" t="str">
        <f t="shared" si="976"/>
        <v/>
      </c>
      <c r="AJ1504" s="154" t="str">
        <f t="shared" si="977"/>
        <v/>
      </c>
      <c r="AL1504" s="120" t="str">
        <f t="shared" si="978"/>
        <v/>
      </c>
      <c r="AM1504" s="104" t="str">
        <f t="shared" si="979"/>
        <v/>
      </c>
      <c r="AN1504" s="104" t="str">
        <f t="shared" si="980"/>
        <v/>
      </c>
      <c r="AO1504" s="104" t="str">
        <f t="shared" si="964"/>
        <v/>
      </c>
      <c r="AP1504" s="104" t="str">
        <f t="shared" si="965"/>
        <v/>
      </c>
      <c r="AQ1504" s="121" t="str">
        <f t="shared" si="981"/>
        <v/>
      </c>
      <c r="AS1504" s="88" t="str">
        <f t="shared" si="966"/>
        <v/>
      </c>
      <c r="AT1504" s="68" t="str">
        <f t="shared" si="982"/>
        <v/>
      </c>
      <c r="AU1504" s="68" t="str">
        <f t="shared" si="983"/>
        <v/>
      </c>
      <c r="AV1504" s="68" t="str">
        <f t="shared" si="984"/>
        <v/>
      </c>
      <c r="AW1504" s="88" t="str">
        <f t="shared" si="967"/>
        <v/>
      </c>
      <c r="AZ1504" s="88" t="str">
        <f t="shared" si="968"/>
        <v/>
      </c>
      <c r="BA1504" s="68" t="str">
        <f t="shared" si="969"/>
        <v/>
      </c>
      <c r="BB1504" s="68" t="str">
        <f t="shared" si="970"/>
        <v/>
      </c>
      <c r="BC1504" s="68" t="str">
        <f t="shared" si="971"/>
        <v/>
      </c>
      <c r="BD1504" s="69" t="str">
        <f t="shared" si="972"/>
        <v/>
      </c>
      <c r="BE1504" s="69" t="str">
        <f t="shared" si="985"/>
        <v/>
      </c>
      <c r="BT1504" s="138" t="str">
        <f t="shared" ca="1" si="986"/>
        <v/>
      </c>
      <c r="BU1504" s="139" t="str">
        <f t="shared" ca="1" si="987"/>
        <v/>
      </c>
      <c r="BW1504" s="138" t="str">
        <f t="shared" si="988"/>
        <v/>
      </c>
      <c r="BX1504" s="104" t="str">
        <f t="shared" si="989"/>
        <v/>
      </c>
      <c r="BY1504" s="139" t="str">
        <f t="shared" si="990"/>
        <v/>
      </c>
      <c r="CA1504" s="138" t="str">
        <f t="shared" si="991"/>
        <v/>
      </c>
      <c r="CB1504" s="104" t="str">
        <f t="shared" si="992"/>
        <v/>
      </c>
      <c r="CC1504" s="139" t="str">
        <f t="shared" si="993"/>
        <v/>
      </c>
      <c r="CE1504" s="162" t="str">
        <f t="shared" si="994"/>
        <v/>
      </c>
      <c r="CF1504" s="163" t="str">
        <f t="shared" si="995"/>
        <v/>
      </c>
      <c r="CG1504" s="164" t="str">
        <f t="shared" si="996"/>
        <v/>
      </c>
      <c r="CI1504" s="162" t="str">
        <f t="shared" si="997"/>
        <v/>
      </c>
      <c r="CJ1504" s="163" t="str">
        <f t="shared" si="1000"/>
        <v/>
      </c>
      <c r="CK1504" s="164" t="str">
        <f t="shared" si="1001"/>
        <v/>
      </c>
      <c r="CM1504" s="169" t="str">
        <f t="shared" si="998"/>
        <v/>
      </c>
      <c r="CN1504" s="139" t="str">
        <f t="shared" si="999"/>
        <v/>
      </c>
      <c r="CP1504" s="41" t="str">
        <f>IF($CM1504="", "", COUNTIF($CM$11:$CM$3035, "&lt;"&amp;$CM1504)+1+COUNTIF($CM$11:$CM1504, $CM1504)-1)</f>
        <v/>
      </c>
    </row>
    <row r="1505" spans="1:94" x14ac:dyDescent="0.25">
      <c r="A1505" s="40"/>
      <c r="B1505" s="82" t="str">
        <f>IF($I1505="", "", IFERROR(INDEX('Job Database'!$AE$11:$AE$3035, MATCH($I1505, 'Job Database'!$X$11:$X$3035, 0)), ""))</f>
        <v/>
      </c>
      <c r="C1505" s="69" t="str">
        <f>IF($I1505="", "", IF(COUNTIF('Job Database'!$X$11:$X$3035, $I1505)=0, $AC$5, $AC$4))</f>
        <v/>
      </c>
      <c r="D1505" s="40"/>
      <c r="E1505" s="85" t="str">
        <f>IF($I1505="", "", IF(IFERROR(INDEX('Job Database'!$M$11:$M$3035, MATCH($I1505, 'Job Database'!$X$11:$X$3035, 0)), "")="", "", IFERROR(INDEX('Job Database'!$M$11:$M$3035, MATCH($I1505, 'Job Database'!$X$11:$X$3035, 0)), "")))</f>
        <v/>
      </c>
      <c r="F1505" s="40"/>
      <c r="G1505" s="88" t="str">
        <f t="shared" si="973"/>
        <v/>
      </c>
      <c r="H1505" s="40"/>
      <c r="I1505" s="24"/>
      <c r="J1505" s="34"/>
      <c r="K1505" s="106"/>
      <c r="L1505" s="79"/>
      <c r="M1505" s="34"/>
      <c r="N1505" s="79"/>
      <c r="O1505" s="31"/>
      <c r="P1505" s="53"/>
      <c r="Q1505" s="40"/>
      <c r="S1505" s="41" t="str">
        <f t="shared" si="961"/>
        <v/>
      </c>
      <c r="T1505" s="41" t="str">
        <f t="shared" si="962"/>
        <v/>
      </c>
      <c r="U1505" s="41" t="str">
        <f t="shared" si="974"/>
        <v/>
      </c>
      <c r="W1505" s="74" t="str">
        <f>IF('Job Database'!$X1505="", "", 'Job Database'!$X1505)</f>
        <v/>
      </c>
      <c r="Y1505" s="41" t="str">
        <f>IF($W1505="", "", IF(COUNTIF($I$11:$I$3035, $W1505)&gt;0, "", MAX($Y$10:$Y1504)+1))</f>
        <v/>
      </c>
      <c r="Z1505" s="41">
        <v>1495</v>
      </c>
      <c r="AA1505" s="58" t="str">
        <f t="shared" si="975"/>
        <v/>
      </c>
      <c r="AC1505" s="41" t="str">
        <f t="shared" si="963"/>
        <v/>
      </c>
      <c r="AE1505" s="41" t="str">
        <f t="shared" si="976"/>
        <v/>
      </c>
      <c r="AJ1505" s="154" t="str">
        <f t="shared" si="977"/>
        <v/>
      </c>
      <c r="AL1505" s="120" t="str">
        <f t="shared" si="978"/>
        <v/>
      </c>
      <c r="AM1505" s="104" t="str">
        <f t="shared" si="979"/>
        <v/>
      </c>
      <c r="AN1505" s="104" t="str">
        <f t="shared" si="980"/>
        <v/>
      </c>
      <c r="AO1505" s="104" t="str">
        <f t="shared" si="964"/>
        <v/>
      </c>
      <c r="AP1505" s="104" t="str">
        <f t="shared" si="965"/>
        <v/>
      </c>
      <c r="AQ1505" s="121" t="str">
        <f t="shared" si="981"/>
        <v/>
      </c>
      <c r="AS1505" s="88" t="str">
        <f t="shared" si="966"/>
        <v/>
      </c>
      <c r="AT1505" s="68" t="str">
        <f t="shared" si="982"/>
        <v/>
      </c>
      <c r="AU1505" s="68" t="str">
        <f t="shared" si="983"/>
        <v/>
      </c>
      <c r="AV1505" s="68" t="str">
        <f t="shared" si="984"/>
        <v/>
      </c>
      <c r="AW1505" s="88" t="str">
        <f t="shared" si="967"/>
        <v/>
      </c>
      <c r="AZ1505" s="88" t="str">
        <f t="shared" si="968"/>
        <v/>
      </c>
      <c r="BA1505" s="68" t="str">
        <f t="shared" si="969"/>
        <v/>
      </c>
      <c r="BB1505" s="68" t="str">
        <f t="shared" si="970"/>
        <v/>
      </c>
      <c r="BC1505" s="68" t="str">
        <f t="shared" si="971"/>
        <v/>
      </c>
      <c r="BD1505" s="69" t="str">
        <f t="shared" si="972"/>
        <v/>
      </c>
      <c r="BE1505" s="69" t="str">
        <f t="shared" si="985"/>
        <v/>
      </c>
      <c r="BT1505" s="138" t="str">
        <f t="shared" ca="1" si="986"/>
        <v/>
      </c>
      <c r="BU1505" s="139" t="str">
        <f t="shared" ca="1" si="987"/>
        <v/>
      </c>
      <c r="BW1505" s="138" t="str">
        <f t="shared" si="988"/>
        <v/>
      </c>
      <c r="BX1505" s="104" t="str">
        <f t="shared" si="989"/>
        <v/>
      </c>
      <c r="BY1505" s="139" t="str">
        <f t="shared" si="990"/>
        <v/>
      </c>
      <c r="CA1505" s="138" t="str">
        <f t="shared" si="991"/>
        <v/>
      </c>
      <c r="CB1505" s="104" t="str">
        <f t="shared" si="992"/>
        <v/>
      </c>
      <c r="CC1505" s="139" t="str">
        <f t="shared" si="993"/>
        <v/>
      </c>
      <c r="CE1505" s="162" t="str">
        <f t="shared" si="994"/>
        <v/>
      </c>
      <c r="CF1505" s="163" t="str">
        <f t="shared" si="995"/>
        <v/>
      </c>
      <c r="CG1505" s="164" t="str">
        <f t="shared" si="996"/>
        <v/>
      </c>
      <c r="CI1505" s="162" t="str">
        <f t="shared" si="997"/>
        <v/>
      </c>
      <c r="CJ1505" s="163" t="str">
        <f t="shared" si="1000"/>
        <v/>
      </c>
      <c r="CK1505" s="164" t="str">
        <f t="shared" si="1001"/>
        <v/>
      </c>
      <c r="CM1505" s="169" t="str">
        <f t="shared" si="998"/>
        <v/>
      </c>
      <c r="CN1505" s="139" t="str">
        <f t="shared" si="999"/>
        <v/>
      </c>
      <c r="CP1505" s="41" t="str">
        <f>IF($CM1505="", "", COUNTIF($CM$11:$CM$3035, "&lt;"&amp;$CM1505)+1+COUNTIF($CM$11:$CM1505, $CM1505)-1)</f>
        <v/>
      </c>
    </row>
    <row r="1506" spans="1:94" x14ac:dyDescent="0.25">
      <c r="A1506" s="40"/>
      <c r="B1506" s="82" t="str">
        <f>IF($I1506="", "", IFERROR(INDEX('Job Database'!$AE$11:$AE$3035, MATCH($I1506, 'Job Database'!$X$11:$X$3035, 0)), ""))</f>
        <v/>
      </c>
      <c r="C1506" s="69" t="str">
        <f>IF($I1506="", "", IF(COUNTIF('Job Database'!$X$11:$X$3035, $I1506)=0, $AC$5, $AC$4))</f>
        <v/>
      </c>
      <c r="D1506" s="40"/>
      <c r="E1506" s="85" t="str">
        <f>IF($I1506="", "", IF(IFERROR(INDEX('Job Database'!$M$11:$M$3035, MATCH($I1506, 'Job Database'!$X$11:$X$3035, 0)), "")="", "", IFERROR(INDEX('Job Database'!$M$11:$M$3035, MATCH($I1506, 'Job Database'!$X$11:$X$3035, 0)), "")))</f>
        <v/>
      </c>
      <c r="F1506" s="40"/>
      <c r="G1506" s="88" t="str">
        <f t="shared" si="973"/>
        <v/>
      </c>
      <c r="H1506" s="40"/>
      <c r="I1506" s="24"/>
      <c r="J1506" s="34"/>
      <c r="K1506" s="106"/>
      <c r="L1506" s="79"/>
      <c r="M1506" s="34"/>
      <c r="N1506" s="79"/>
      <c r="O1506" s="31"/>
      <c r="P1506" s="53"/>
      <c r="Q1506" s="40"/>
      <c r="S1506" s="41" t="str">
        <f t="shared" si="961"/>
        <v/>
      </c>
      <c r="T1506" s="41" t="str">
        <f t="shared" si="962"/>
        <v/>
      </c>
      <c r="U1506" s="41" t="str">
        <f t="shared" si="974"/>
        <v/>
      </c>
      <c r="W1506" s="74" t="str">
        <f>IF('Job Database'!$X1506="", "", 'Job Database'!$X1506)</f>
        <v/>
      </c>
      <c r="Y1506" s="41" t="str">
        <f>IF($W1506="", "", IF(COUNTIF($I$11:$I$3035, $W1506)&gt;0, "", MAX($Y$10:$Y1505)+1))</f>
        <v/>
      </c>
      <c r="Z1506" s="41">
        <v>1496</v>
      </c>
      <c r="AA1506" s="58" t="str">
        <f t="shared" si="975"/>
        <v/>
      </c>
      <c r="AC1506" s="41" t="str">
        <f t="shared" si="963"/>
        <v/>
      </c>
      <c r="AE1506" s="41" t="str">
        <f t="shared" si="976"/>
        <v/>
      </c>
      <c r="AJ1506" s="154" t="str">
        <f t="shared" si="977"/>
        <v/>
      </c>
      <c r="AL1506" s="120" t="str">
        <f t="shared" si="978"/>
        <v/>
      </c>
      <c r="AM1506" s="104" t="str">
        <f t="shared" si="979"/>
        <v/>
      </c>
      <c r="AN1506" s="104" t="str">
        <f t="shared" si="980"/>
        <v/>
      </c>
      <c r="AO1506" s="104" t="str">
        <f t="shared" si="964"/>
        <v/>
      </c>
      <c r="AP1506" s="104" t="str">
        <f t="shared" si="965"/>
        <v/>
      </c>
      <c r="AQ1506" s="121" t="str">
        <f t="shared" si="981"/>
        <v/>
      </c>
      <c r="AS1506" s="88" t="str">
        <f t="shared" si="966"/>
        <v/>
      </c>
      <c r="AT1506" s="68" t="str">
        <f t="shared" si="982"/>
        <v/>
      </c>
      <c r="AU1506" s="68" t="str">
        <f t="shared" si="983"/>
        <v/>
      </c>
      <c r="AV1506" s="68" t="str">
        <f t="shared" si="984"/>
        <v/>
      </c>
      <c r="AW1506" s="88" t="str">
        <f t="shared" si="967"/>
        <v/>
      </c>
      <c r="AZ1506" s="88" t="str">
        <f t="shared" si="968"/>
        <v/>
      </c>
      <c r="BA1506" s="68" t="str">
        <f t="shared" si="969"/>
        <v/>
      </c>
      <c r="BB1506" s="68" t="str">
        <f t="shared" si="970"/>
        <v/>
      </c>
      <c r="BC1506" s="68" t="str">
        <f t="shared" si="971"/>
        <v/>
      </c>
      <c r="BD1506" s="69" t="str">
        <f t="shared" si="972"/>
        <v/>
      </c>
      <c r="BE1506" s="69" t="str">
        <f t="shared" si="985"/>
        <v/>
      </c>
      <c r="BT1506" s="138" t="str">
        <f t="shared" ca="1" si="986"/>
        <v/>
      </c>
      <c r="BU1506" s="139" t="str">
        <f t="shared" ca="1" si="987"/>
        <v/>
      </c>
      <c r="BW1506" s="138" t="str">
        <f t="shared" si="988"/>
        <v/>
      </c>
      <c r="BX1506" s="104" t="str">
        <f t="shared" si="989"/>
        <v/>
      </c>
      <c r="BY1506" s="139" t="str">
        <f t="shared" si="990"/>
        <v/>
      </c>
      <c r="CA1506" s="138" t="str">
        <f t="shared" si="991"/>
        <v/>
      </c>
      <c r="CB1506" s="104" t="str">
        <f t="shared" si="992"/>
        <v/>
      </c>
      <c r="CC1506" s="139" t="str">
        <f t="shared" si="993"/>
        <v/>
      </c>
      <c r="CE1506" s="162" t="str">
        <f t="shared" si="994"/>
        <v/>
      </c>
      <c r="CF1506" s="163" t="str">
        <f t="shared" si="995"/>
        <v/>
      </c>
      <c r="CG1506" s="164" t="str">
        <f t="shared" si="996"/>
        <v/>
      </c>
      <c r="CI1506" s="162" t="str">
        <f t="shared" si="997"/>
        <v/>
      </c>
      <c r="CJ1506" s="163" t="str">
        <f t="shared" si="1000"/>
        <v/>
      </c>
      <c r="CK1506" s="164" t="str">
        <f t="shared" si="1001"/>
        <v/>
      </c>
      <c r="CM1506" s="169" t="str">
        <f t="shared" si="998"/>
        <v/>
      </c>
      <c r="CN1506" s="139" t="str">
        <f t="shared" si="999"/>
        <v/>
      </c>
      <c r="CP1506" s="41" t="str">
        <f>IF($CM1506="", "", COUNTIF($CM$11:$CM$3035, "&lt;"&amp;$CM1506)+1+COUNTIF($CM$11:$CM1506, $CM1506)-1)</f>
        <v/>
      </c>
    </row>
    <row r="1507" spans="1:94" x14ac:dyDescent="0.25">
      <c r="A1507" s="40"/>
      <c r="B1507" s="82" t="str">
        <f>IF($I1507="", "", IFERROR(INDEX('Job Database'!$AE$11:$AE$3035, MATCH($I1507, 'Job Database'!$X$11:$X$3035, 0)), ""))</f>
        <v/>
      </c>
      <c r="C1507" s="69" t="str">
        <f>IF($I1507="", "", IF(COUNTIF('Job Database'!$X$11:$X$3035, $I1507)=0, $AC$5, $AC$4))</f>
        <v/>
      </c>
      <c r="D1507" s="40"/>
      <c r="E1507" s="85" t="str">
        <f>IF($I1507="", "", IF(IFERROR(INDEX('Job Database'!$M$11:$M$3035, MATCH($I1507, 'Job Database'!$X$11:$X$3035, 0)), "")="", "", IFERROR(INDEX('Job Database'!$M$11:$M$3035, MATCH($I1507, 'Job Database'!$X$11:$X$3035, 0)), "")))</f>
        <v/>
      </c>
      <c r="F1507" s="40"/>
      <c r="G1507" s="88" t="str">
        <f t="shared" si="973"/>
        <v/>
      </c>
      <c r="H1507" s="40"/>
      <c r="I1507" s="24"/>
      <c r="J1507" s="34"/>
      <c r="K1507" s="106"/>
      <c r="L1507" s="79"/>
      <c r="M1507" s="34"/>
      <c r="N1507" s="79"/>
      <c r="O1507" s="31"/>
      <c r="P1507" s="53"/>
      <c r="Q1507" s="40"/>
      <c r="S1507" s="41" t="str">
        <f t="shared" si="961"/>
        <v/>
      </c>
      <c r="T1507" s="41" t="str">
        <f t="shared" si="962"/>
        <v/>
      </c>
      <c r="U1507" s="41" t="str">
        <f t="shared" si="974"/>
        <v/>
      </c>
      <c r="W1507" s="74" t="str">
        <f>IF('Job Database'!$X1507="", "", 'Job Database'!$X1507)</f>
        <v/>
      </c>
      <c r="Y1507" s="41" t="str">
        <f>IF($W1507="", "", IF(COUNTIF($I$11:$I$3035, $W1507)&gt;0, "", MAX($Y$10:$Y1506)+1))</f>
        <v/>
      </c>
      <c r="Z1507" s="41">
        <v>1497</v>
      </c>
      <c r="AA1507" s="58" t="str">
        <f t="shared" si="975"/>
        <v/>
      </c>
      <c r="AC1507" s="41" t="str">
        <f t="shared" si="963"/>
        <v/>
      </c>
      <c r="AE1507" s="41" t="str">
        <f t="shared" si="976"/>
        <v/>
      </c>
      <c r="AJ1507" s="154" t="str">
        <f t="shared" si="977"/>
        <v/>
      </c>
      <c r="AL1507" s="120" t="str">
        <f t="shared" si="978"/>
        <v/>
      </c>
      <c r="AM1507" s="104" t="str">
        <f t="shared" si="979"/>
        <v/>
      </c>
      <c r="AN1507" s="104" t="str">
        <f t="shared" si="980"/>
        <v/>
      </c>
      <c r="AO1507" s="104" t="str">
        <f t="shared" si="964"/>
        <v/>
      </c>
      <c r="AP1507" s="104" t="str">
        <f t="shared" si="965"/>
        <v/>
      </c>
      <c r="AQ1507" s="121" t="str">
        <f t="shared" si="981"/>
        <v/>
      </c>
      <c r="AS1507" s="88" t="str">
        <f t="shared" si="966"/>
        <v/>
      </c>
      <c r="AT1507" s="68" t="str">
        <f t="shared" si="982"/>
        <v/>
      </c>
      <c r="AU1507" s="68" t="str">
        <f t="shared" si="983"/>
        <v/>
      </c>
      <c r="AV1507" s="68" t="str">
        <f t="shared" si="984"/>
        <v/>
      </c>
      <c r="AW1507" s="88" t="str">
        <f t="shared" si="967"/>
        <v/>
      </c>
      <c r="AZ1507" s="88" t="str">
        <f t="shared" si="968"/>
        <v/>
      </c>
      <c r="BA1507" s="68" t="str">
        <f t="shared" si="969"/>
        <v/>
      </c>
      <c r="BB1507" s="68" t="str">
        <f t="shared" si="970"/>
        <v/>
      </c>
      <c r="BC1507" s="68" t="str">
        <f t="shared" si="971"/>
        <v/>
      </c>
      <c r="BD1507" s="69" t="str">
        <f t="shared" si="972"/>
        <v/>
      </c>
      <c r="BE1507" s="69" t="str">
        <f t="shared" si="985"/>
        <v/>
      </c>
      <c r="BT1507" s="138" t="str">
        <f t="shared" ca="1" si="986"/>
        <v/>
      </c>
      <c r="BU1507" s="139" t="str">
        <f t="shared" ca="1" si="987"/>
        <v/>
      </c>
      <c r="BW1507" s="138" t="str">
        <f t="shared" si="988"/>
        <v/>
      </c>
      <c r="BX1507" s="104" t="str">
        <f t="shared" si="989"/>
        <v/>
      </c>
      <c r="BY1507" s="139" t="str">
        <f t="shared" si="990"/>
        <v/>
      </c>
      <c r="CA1507" s="138" t="str">
        <f t="shared" si="991"/>
        <v/>
      </c>
      <c r="CB1507" s="104" t="str">
        <f t="shared" si="992"/>
        <v/>
      </c>
      <c r="CC1507" s="139" t="str">
        <f t="shared" si="993"/>
        <v/>
      </c>
      <c r="CE1507" s="162" t="str">
        <f t="shared" si="994"/>
        <v/>
      </c>
      <c r="CF1507" s="163" t="str">
        <f t="shared" si="995"/>
        <v/>
      </c>
      <c r="CG1507" s="164" t="str">
        <f t="shared" si="996"/>
        <v/>
      </c>
      <c r="CI1507" s="162" t="str">
        <f t="shared" si="997"/>
        <v/>
      </c>
      <c r="CJ1507" s="163" t="str">
        <f t="shared" si="1000"/>
        <v/>
      </c>
      <c r="CK1507" s="164" t="str">
        <f t="shared" si="1001"/>
        <v/>
      </c>
      <c r="CM1507" s="169" t="str">
        <f t="shared" si="998"/>
        <v/>
      </c>
      <c r="CN1507" s="139" t="str">
        <f t="shared" si="999"/>
        <v/>
      </c>
      <c r="CP1507" s="41" t="str">
        <f>IF($CM1507="", "", COUNTIF($CM$11:$CM$3035, "&lt;"&amp;$CM1507)+1+COUNTIF($CM$11:$CM1507, $CM1507)-1)</f>
        <v/>
      </c>
    </row>
    <row r="1508" spans="1:94" x14ac:dyDescent="0.25">
      <c r="A1508" s="40"/>
      <c r="B1508" s="82" t="str">
        <f>IF($I1508="", "", IFERROR(INDEX('Job Database'!$AE$11:$AE$3035, MATCH($I1508, 'Job Database'!$X$11:$X$3035, 0)), ""))</f>
        <v/>
      </c>
      <c r="C1508" s="69" t="str">
        <f>IF($I1508="", "", IF(COUNTIF('Job Database'!$X$11:$X$3035, $I1508)=0, $AC$5, $AC$4))</f>
        <v/>
      </c>
      <c r="D1508" s="40"/>
      <c r="E1508" s="85" t="str">
        <f>IF($I1508="", "", IF(IFERROR(INDEX('Job Database'!$M$11:$M$3035, MATCH($I1508, 'Job Database'!$X$11:$X$3035, 0)), "")="", "", IFERROR(INDEX('Job Database'!$M$11:$M$3035, MATCH($I1508, 'Job Database'!$X$11:$X$3035, 0)), "")))</f>
        <v/>
      </c>
      <c r="F1508" s="40"/>
      <c r="G1508" s="88" t="str">
        <f t="shared" si="973"/>
        <v/>
      </c>
      <c r="H1508" s="40"/>
      <c r="I1508" s="24"/>
      <c r="J1508" s="34"/>
      <c r="K1508" s="106"/>
      <c r="L1508" s="79"/>
      <c r="M1508" s="34"/>
      <c r="N1508" s="79"/>
      <c r="O1508" s="31"/>
      <c r="P1508" s="53"/>
      <c r="Q1508" s="40"/>
      <c r="S1508" s="41" t="str">
        <f t="shared" si="961"/>
        <v/>
      </c>
      <c r="T1508" s="41" t="str">
        <f t="shared" si="962"/>
        <v/>
      </c>
      <c r="U1508" s="41" t="str">
        <f t="shared" si="974"/>
        <v/>
      </c>
      <c r="W1508" s="74" t="str">
        <f>IF('Job Database'!$X1508="", "", 'Job Database'!$X1508)</f>
        <v/>
      </c>
      <c r="Y1508" s="41" t="str">
        <f>IF($W1508="", "", IF(COUNTIF($I$11:$I$3035, $W1508)&gt;0, "", MAX($Y$10:$Y1507)+1))</f>
        <v/>
      </c>
      <c r="Z1508" s="41">
        <v>1498</v>
      </c>
      <c r="AA1508" s="58" t="str">
        <f t="shared" si="975"/>
        <v/>
      </c>
      <c r="AC1508" s="41" t="str">
        <f t="shared" si="963"/>
        <v/>
      </c>
      <c r="AE1508" s="41" t="str">
        <f t="shared" si="976"/>
        <v/>
      </c>
      <c r="AJ1508" s="154" t="str">
        <f t="shared" si="977"/>
        <v/>
      </c>
      <c r="AL1508" s="120" t="str">
        <f t="shared" si="978"/>
        <v/>
      </c>
      <c r="AM1508" s="104" t="str">
        <f t="shared" si="979"/>
        <v/>
      </c>
      <c r="AN1508" s="104" t="str">
        <f t="shared" si="980"/>
        <v/>
      </c>
      <c r="AO1508" s="104" t="str">
        <f t="shared" si="964"/>
        <v/>
      </c>
      <c r="AP1508" s="104" t="str">
        <f t="shared" si="965"/>
        <v/>
      </c>
      <c r="AQ1508" s="121" t="str">
        <f t="shared" si="981"/>
        <v/>
      </c>
      <c r="AS1508" s="88" t="str">
        <f t="shared" si="966"/>
        <v/>
      </c>
      <c r="AT1508" s="68" t="str">
        <f t="shared" si="982"/>
        <v/>
      </c>
      <c r="AU1508" s="68" t="str">
        <f t="shared" si="983"/>
        <v/>
      </c>
      <c r="AV1508" s="68" t="str">
        <f t="shared" si="984"/>
        <v/>
      </c>
      <c r="AW1508" s="88" t="str">
        <f t="shared" si="967"/>
        <v/>
      </c>
      <c r="AZ1508" s="88" t="str">
        <f t="shared" si="968"/>
        <v/>
      </c>
      <c r="BA1508" s="68" t="str">
        <f t="shared" si="969"/>
        <v/>
      </c>
      <c r="BB1508" s="68" t="str">
        <f t="shared" si="970"/>
        <v/>
      </c>
      <c r="BC1508" s="68" t="str">
        <f t="shared" si="971"/>
        <v/>
      </c>
      <c r="BD1508" s="69" t="str">
        <f t="shared" si="972"/>
        <v/>
      </c>
      <c r="BE1508" s="69" t="str">
        <f t="shared" si="985"/>
        <v/>
      </c>
      <c r="BT1508" s="138" t="str">
        <f t="shared" ca="1" si="986"/>
        <v/>
      </c>
      <c r="BU1508" s="139" t="str">
        <f t="shared" ca="1" si="987"/>
        <v/>
      </c>
      <c r="BW1508" s="138" t="str">
        <f t="shared" si="988"/>
        <v/>
      </c>
      <c r="BX1508" s="104" t="str">
        <f t="shared" si="989"/>
        <v/>
      </c>
      <c r="BY1508" s="139" t="str">
        <f t="shared" si="990"/>
        <v/>
      </c>
      <c r="CA1508" s="138" t="str">
        <f t="shared" si="991"/>
        <v/>
      </c>
      <c r="CB1508" s="104" t="str">
        <f t="shared" si="992"/>
        <v/>
      </c>
      <c r="CC1508" s="139" t="str">
        <f t="shared" si="993"/>
        <v/>
      </c>
      <c r="CE1508" s="162" t="str">
        <f t="shared" si="994"/>
        <v/>
      </c>
      <c r="CF1508" s="163" t="str">
        <f t="shared" si="995"/>
        <v/>
      </c>
      <c r="CG1508" s="164" t="str">
        <f t="shared" si="996"/>
        <v/>
      </c>
      <c r="CI1508" s="162" t="str">
        <f t="shared" si="997"/>
        <v/>
      </c>
      <c r="CJ1508" s="163" t="str">
        <f t="shared" si="1000"/>
        <v/>
      </c>
      <c r="CK1508" s="164" t="str">
        <f t="shared" si="1001"/>
        <v/>
      </c>
      <c r="CM1508" s="169" t="str">
        <f t="shared" si="998"/>
        <v/>
      </c>
      <c r="CN1508" s="139" t="str">
        <f t="shared" si="999"/>
        <v/>
      </c>
      <c r="CP1508" s="41" t="str">
        <f>IF($CM1508="", "", COUNTIF($CM$11:$CM$3035, "&lt;"&amp;$CM1508)+1+COUNTIF($CM$11:$CM1508, $CM1508)-1)</f>
        <v/>
      </c>
    </row>
    <row r="1509" spans="1:94" x14ac:dyDescent="0.25">
      <c r="A1509" s="40"/>
      <c r="B1509" s="82" t="str">
        <f>IF($I1509="", "", IFERROR(INDEX('Job Database'!$AE$11:$AE$3035, MATCH($I1509, 'Job Database'!$X$11:$X$3035, 0)), ""))</f>
        <v/>
      </c>
      <c r="C1509" s="69" t="str">
        <f>IF($I1509="", "", IF(COUNTIF('Job Database'!$X$11:$X$3035, $I1509)=0, $AC$5, $AC$4))</f>
        <v/>
      </c>
      <c r="D1509" s="40"/>
      <c r="E1509" s="85" t="str">
        <f>IF($I1509="", "", IF(IFERROR(INDEX('Job Database'!$M$11:$M$3035, MATCH($I1509, 'Job Database'!$X$11:$X$3035, 0)), "")="", "", IFERROR(INDEX('Job Database'!$M$11:$M$3035, MATCH($I1509, 'Job Database'!$X$11:$X$3035, 0)), "")))</f>
        <v/>
      </c>
      <c r="F1509" s="40"/>
      <c r="G1509" s="88" t="str">
        <f t="shared" si="973"/>
        <v/>
      </c>
      <c r="H1509" s="40"/>
      <c r="I1509" s="24"/>
      <c r="J1509" s="34"/>
      <c r="K1509" s="106"/>
      <c r="L1509" s="79"/>
      <c r="M1509" s="34"/>
      <c r="N1509" s="79"/>
      <c r="O1509" s="31"/>
      <c r="P1509" s="53"/>
      <c r="Q1509" s="40"/>
      <c r="S1509" s="41" t="str">
        <f t="shared" si="961"/>
        <v/>
      </c>
      <c r="T1509" s="41" t="str">
        <f t="shared" si="962"/>
        <v/>
      </c>
      <c r="U1509" s="41" t="str">
        <f t="shared" si="974"/>
        <v/>
      </c>
      <c r="W1509" s="74" t="str">
        <f>IF('Job Database'!$X1509="", "", 'Job Database'!$X1509)</f>
        <v/>
      </c>
      <c r="Y1509" s="41" t="str">
        <f>IF($W1509="", "", IF(COUNTIF($I$11:$I$3035, $W1509)&gt;0, "", MAX($Y$10:$Y1508)+1))</f>
        <v/>
      </c>
      <c r="Z1509" s="41">
        <v>1499</v>
      </c>
      <c r="AA1509" s="58" t="str">
        <f t="shared" si="975"/>
        <v/>
      </c>
      <c r="AC1509" s="41" t="str">
        <f t="shared" si="963"/>
        <v/>
      </c>
      <c r="AE1509" s="41" t="str">
        <f t="shared" si="976"/>
        <v/>
      </c>
      <c r="AJ1509" s="154" t="str">
        <f t="shared" si="977"/>
        <v/>
      </c>
      <c r="AL1509" s="120" t="str">
        <f t="shared" si="978"/>
        <v/>
      </c>
      <c r="AM1509" s="104" t="str">
        <f t="shared" si="979"/>
        <v/>
      </c>
      <c r="AN1509" s="104" t="str">
        <f t="shared" si="980"/>
        <v/>
      </c>
      <c r="AO1509" s="104" t="str">
        <f t="shared" si="964"/>
        <v/>
      </c>
      <c r="AP1509" s="104" t="str">
        <f t="shared" si="965"/>
        <v/>
      </c>
      <c r="AQ1509" s="121" t="str">
        <f t="shared" si="981"/>
        <v/>
      </c>
      <c r="AS1509" s="88" t="str">
        <f t="shared" si="966"/>
        <v/>
      </c>
      <c r="AT1509" s="68" t="str">
        <f t="shared" si="982"/>
        <v/>
      </c>
      <c r="AU1509" s="68" t="str">
        <f t="shared" si="983"/>
        <v/>
      </c>
      <c r="AV1509" s="68" t="str">
        <f t="shared" si="984"/>
        <v/>
      </c>
      <c r="AW1509" s="88" t="str">
        <f t="shared" si="967"/>
        <v/>
      </c>
      <c r="AZ1509" s="88" t="str">
        <f t="shared" si="968"/>
        <v/>
      </c>
      <c r="BA1509" s="68" t="str">
        <f t="shared" si="969"/>
        <v/>
      </c>
      <c r="BB1509" s="68" t="str">
        <f t="shared" si="970"/>
        <v/>
      </c>
      <c r="BC1509" s="68" t="str">
        <f t="shared" si="971"/>
        <v/>
      </c>
      <c r="BD1509" s="69" t="str">
        <f t="shared" si="972"/>
        <v/>
      </c>
      <c r="BE1509" s="69" t="str">
        <f t="shared" si="985"/>
        <v/>
      </c>
      <c r="BT1509" s="138" t="str">
        <f t="shared" ca="1" si="986"/>
        <v/>
      </c>
      <c r="BU1509" s="139" t="str">
        <f t="shared" ca="1" si="987"/>
        <v/>
      </c>
      <c r="BW1509" s="138" t="str">
        <f t="shared" si="988"/>
        <v/>
      </c>
      <c r="BX1509" s="104" t="str">
        <f t="shared" si="989"/>
        <v/>
      </c>
      <c r="BY1509" s="139" t="str">
        <f t="shared" si="990"/>
        <v/>
      </c>
      <c r="CA1509" s="138" t="str">
        <f t="shared" si="991"/>
        <v/>
      </c>
      <c r="CB1509" s="104" t="str">
        <f t="shared" si="992"/>
        <v/>
      </c>
      <c r="CC1509" s="139" t="str">
        <f t="shared" si="993"/>
        <v/>
      </c>
      <c r="CE1509" s="162" t="str">
        <f t="shared" si="994"/>
        <v/>
      </c>
      <c r="CF1509" s="163" t="str">
        <f t="shared" si="995"/>
        <v/>
      </c>
      <c r="CG1509" s="164" t="str">
        <f t="shared" si="996"/>
        <v/>
      </c>
      <c r="CI1509" s="162" t="str">
        <f t="shared" si="997"/>
        <v/>
      </c>
      <c r="CJ1509" s="163" t="str">
        <f t="shared" si="1000"/>
        <v/>
      </c>
      <c r="CK1509" s="164" t="str">
        <f t="shared" si="1001"/>
        <v/>
      </c>
      <c r="CM1509" s="169" t="str">
        <f t="shared" si="998"/>
        <v/>
      </c>
      <c r="CN1509" s="139" t="str">
        <f t="shared" si="999"/>
        <v/>
      </c>
      <c r="CP1509" s="41" t="str">
        <f>IF($CM1509="", "", COUNTIF($CM$11:$CM$3035, "&lt;"&amp;$CM1509)+1+COUNTIF($CM$11:$CM1509, $CM1509)-1)</f>
        <v/>
      </c>
    </row>
    <row r="1510" spans="1:94" x14ac:dyDescent="0.25">
      <c r="A1510" s="40"/>
      <c r="B1510" s="82" t="str">
        <f>IF($I1510="", "", IFERROR(INDEX('Job Database'!$AE$11:$AE$3035, MATCH($I1510, 'Job Database'!$X$11:$X$3035, 0)), ""))</f>
        <v/>
      </c>
      <c r="C1510" s="69" t="str">
        <f>IF($I1510="", "", IF(COUNTIF('Job Database'!$X$11:$X$3035, $I1510)=0, $AC$5, $AC$4))</f>
        <v/>
      </c>
      <c r="D1510" s="40"/>
      <c r="E1510" s="85" t="str">
        <f>IF($I1510="", "", IF(IFERROR(INDEX('Job Database'!$M$11:$M$3035, MATCH($I1510, 'Job Database'!$X$11:$X$3035, 0)), "")="", "", IFERROR(INDEX('Job Database'!$M$11:$M$3035, MATCH($I1510, 'Job Database'!$X$11:$X$3035, 0)), "")))</f>
        <v/>
      </c>
      <c r="F1510" s="40"/>
      <c r="G1510" s="88" t="str">
        <f t="shared" si="973"/>
        <v/>
      </c>
      <c r="H1510" s="40"/>
      <c r="I1510" s="24"/>
      <c r="J1510" s="34"/>
      <c r="K1510" s="106"/>
      <c r="L1510" s="79"/>
      <c r="M1510" s="34"/>
      <c r="N1510" s="79"/>
      <c r="O1510" s="31"/>
      <c r="P1510" s="53"/>
      <c r="Q1510" s="40"/>
      <c r="S1510" s="41" t="str">
        <f t="shared" si="961"/>
        <v/>
      </c>
      <c r="T1510" s="41" t="str">
        <f t="shared" si="962"/>
        <v/>
      </c>
      <c r="U1510" s="41" t="str">
        <f t="shared" si="974"/>
        <v/>
      </c>
      <c r="W1510" s="74" t="str">
        <f>IF('Job Database'!$X1510="", "", 'Job Database'!$X1510)</f>
        <v/>
      </c>
      <c r="Y1510" s="41" t="str">
        <f>IF($W1510="", "", IF(COUNTIF($I$11:$I$3035, $W1510)&gt;0, "", MAX($Y$10:$Y1509)+1))</f>
        <v/>
      </c>
      <c r="Z1510" s="41">
        <v>1500</v>
      </c>
      <c r="AA1510" s="58" t="str">
        <f t="shared" si="975"/>
        <v/>
      </c>
      <c r="AC1510" s="41" t="str">
        <f t="shared" si="963"/>
        <v/>
      </c>
      <c r="AE1510" s="41" t="str">
        <f t="shared" si="976"/>
        <v/>
      </c>
      <c r="AJ1510" s="154" t="str">
        <f t="shared" si="977"/>
        <v/>
      </c>
      <c r="AL1510" s="120" t="str">
        <f t="shared" si="978"/>
        <v/>
      </c>
      <c r="AM1510" s="104" t="str">
        <f t="shared" si="979"/>
        <v/>
      </c>
      <c r="AN1510" s="104" t="str">
        <f t="shared" si="980"/>
        <v/>
      </c>
      <c r="AO1510" s="104" t="str">
        <f t="shared" si="964"/>
        <v/>
      </c>
      <c r="AP1510" s="104" t="str">
        <f t="shared" si="965"/>
        <v/>
      </c>
      <c r="AQ1510" s="121" t="str">
        <f t="shared" si="981"/>
        <v/>
      </c>
      <c r="AS1510" s="88" t="str">
        <f t="shared" si="966"/>
        <v/>
      </c>
      <c r="AT1510" s="68" t="str">
        <f t="shared" si="982"/>
        <v/>
      </c>
      <c r="AU1510" s="68" t="str">
        <f t="shared" si="983"/>
        <v/>
      </c>
      <c r="AV1510" s="68" t="str">
        <f t="shared" si="984"/>
        <v/>
      </c>
      <c r="AW1510" s="88" t="str">
        <f t="shared" si="967"/>
        <v/>
      </c>
      <c r="AZ1510" s="88" t="str">
        <f t="shared" si="968"/>
        <v/>
      </c>
      <c r="BA1510" s="68" t="str">
        <f t="shared" si="969"/>
        <v/>
      </c>
      <c r="BB1510" s="68" t="str">
        <f t="shared" si="970"/>
        <v/>
      </c>
      <c r="BC1510" s="68" t="str">
        <f t="shared" si="971"/>
        <v/>
      </c>
      <c r="BD1510" s="69" t="str">
        <f t="shared" si="972"/>
        <v/>
      </c>
      <c r="BE1510" s="69" t="str">
        <f t="shared" si="985"/>
        <v/>
      </c>
      <c r="BT1510" s="138" t="str">
        <f t="shared" ca="1" si="986"/>
        <v/>
      </c>
      <c r="BU1510" s="139" t="str">
        <f t="shared" ca="1" si="987"/>
        <v/>
      </c>
      <c r="BW1510" s="138" t="str">
        <f t="shared" si="988"/>
        <v/>
      </c>
      <c r="BX1510" s="104" t="str">
        <f t="shared" si="989"/>
        <v/>
      </c>
      <c r="BY1510" s="139" t="str">
        <f t="shared" si="990"/>
        <v/>
      </c>
      <c r="CA1510" s="138" t="str">
        <f t="shared" si="991"/>
        <v/>
      </c>
      <c r="CB1510" s="104" t="str">
        <f t="shared" si="992"/>
        <v/>
      </c>
      <c r="CC1510" s="139" t="str">
        <f t="shared" si="993"/>
        <v/>
      </c>
      <c r="CE1510" s="162" t="str">
        <f t="shared" si="994"/>
        <v/>
      </c>
      <c r="CF1510" s="163" t="str">
        <f t="shared" si="995"/>
        <v/>
      </c>
      <c r="CG1510" s="164" t="str">
        <f t="shared" si="996"/>
        <v/>
      </c>
      <c r="CI1510" s="162" t="str">
        <f t="shared" si="997"/>
        <v/>
      </c>
      <c r="CJ1510" s="163" t="str">
        <f t="shared" si="1000"/>
        <v/>
      </c>
      <c r="CK1510" s="164" t="str">
        <f t="shared" si="1001"/>
        <v/>
      </c>
      <c r="CM1510" s="169" t="str">
        <f t="shared" si="998"/>
        <v/>
      </c>
      <c r="CN1510" s="139" t="str">
        <f t="shared" si="999"/>
        <v/>
      </c>
      <c r="CP1510" s="41" t="str">
        <f>IF($CM1510="", "", COUNTIF($CM$11:$CM$3035, "&lt;"&amp;$CM1510)+1+COUNTIF($CM$11:$CM1510, $CM1510)-1)</f>
        <v/>
      </c>
    </row>
    <row r="1511" spans="1:94" x14ac:dyDescent="0.25">
      <c r="A1511" s="40"/>
      <c r="B1511" s="82" t="str">
        <f>IF($I1511="", "", IFERROR(INDEX('Job Database'!$AE$11:$AE$3035, MATCH($I1511, 'Job Database'!$X$11:$X$3035, 0)), ""))</f>
        <v/>
      </c>
      <c r="C1511" s="69" t="str">
        <f>IF($I1511="", "", IF(COUNTIF('Job Database'!$X$11:$X$3035, $I1511)=0, $AC$5, $AC$4))</f>
        <v/>
      </c>
      <c r="D1511" s="40"/>
      <c r="E1511" s="85" t="str">
        <f>IF($I1511="", "", IF(IFERROR(INDEX('Job Database'!$M$11:$M$3035, MATCH($I1511, 'Job Database'!$X$11:$X$3035, 0)), "")="", "", IFERROR(INDEX('Job Database'!$M$11:$M$3035, MATCH($I1511, 'Job Database'!$X$11:$X$3035, 0)), "")))</f>
        <v/>
      </c>
      <c r="F1511" s="40"/>
      <c r="G1511" s="88" t="str">
        <f t="shared" si="973"/>
        <v/>
      </c>
      <c r="H1511" s="40"/>
      <c r="I1511" s="24"/>
      <c r="J1511" s="34"/>
      <c r="K1511" s="106"/>
      <c r="L1511" s="79"/>
      <c r="M1511" s="34"/>
      <c r="N1511" s="79"/>
      <c r="O1511" s="31"/>
      <c r="P1511" s="53"/>
      <c r="Q1511" s="40"/>
      <c r="S1511" s="41" t="str">
        <f t="shared" si="961"/>
        <v/>
      </c>
      <c r="T1511" s="41" t="str">
        <f t="shared" si="962"/>
        <v/>
      </c>
      <c r="U1511" s="41" t="str">
        <f t="shared" si="974"/>
        <v/>
      </c>
      <c r="W1511" s="74" t="str">
        <f>IF('Job Database'!$X1511="", "", 'Job Database'!$X1511)</f>
        <v/>
      </c>
      <c r="Y1511" s="41" t="str">
        <f>IF($W1511="", "", IF(COUNTIF($I$11:$I$3035, $W1511)&gt;0, "", MAX($Y$10:$Y1510)+1))</f>
        <v/>
      </c>
      <c r="Z1511" s="41">
        <v>1501</v>
      </c>
      <c r="AA1511" s="58" t="str">
        <f t="shared" si="975"/>
        <v/>
      </c>
      <c r="AC1511" s="41" t="str">
        <f t="shared" si="963"/>
        <v/>
      </c>
      <c r="AE1511" s="41" t="str">
        <f t="shared" si="976"/>
        <v/>
      </c>
      <c r="AJ1511" s="154" t="str">
        <f t="shared" si="977"/>
        <v/>
      </c>
      <c r="AL1511" s="120" t="str">
        <f t="shared" si="978"/>
        <v/>
      </c>
      <c r="AM1511" s="104" t="str">
        <f t="shared" si="979"/>
        <v/>
      </c>
      <c r="AN1511" s="104" t="str">
        <f t="shared" si="980"/>
        <v/>
      </c>
      <c r="AO1511" s="104" t="str">
        <f t="shared" si="964"/>
        <v/>
      </c>
      <c r="AP1511" s="104" t="str">
        <f t="shared" si="965"/>
        <v/>
      </c>
      <c r="AQ1511" s="121" t="str">
        <f t="shared" si="981"/>
        <v/>
      </c>
      <c r="AS1511" s="88" t="str">
        <f t="shared" si="966"/>
        <v/>
      </c>
      <c r="AT1511" s="68" t="str">
        <f t="shared" si="982"/>
        <v/>
      </c>
      <c r="AU1511" s="68" t="str">
        <f t="shared" si="983"/>
        <v/>
      </c>
      <c r="AV1511" s="68" t="str">
        <f t="shared" si="984"/>
        <v/>
      </c>
      <c r="AW1511" s="88" t="str">
        <f t="shared" si="967"/>
        <v/>
      </c>
      <c r="AZ1511" s="88" t="str">
        <f t="shared" si="968"/>
        <v/>
      </c>
      <c r="BA1511" s="68" t="str">
        <f t="shared" si="969"/>
        <v/>
      </c>
      <c r="BB1511" s="68" t="str">
        <f t="shared" si="970"/>
        <v/>
      </c>
      <c r="BC1511" s="68" t="str">
        <f t="shared" si="971"/>
        <v/>
      </c>
      <c r="BD1511" s="69" t="str">
        <f t="shared" si="972"/>
        <v/>
      </c>
      <c r="BE1511" s="69" t="str">
        <f t="shared" si="985"/>
        <v/>
      </c>
      <c r="BT1511" s="138" t="str">
        <f t="shared" ca="1" si="986"/>
        <v/>
      </c>
      <c r="BU1511" s="139" t="str">
        <f t="shared" ca="1" si="987"/>
        <v/>
      </c>
      <c r="BW1511" s="138" t="str">
        <f t="shared" si="988"/>
        <v/>
      </c>
      <c r="BX1511" s="104" t="str">
        <f t="shared" si="989"/>
        <v/>
      </c>
      <c r="BY1511" s="139" t="str">
        <f t="shared" si="990"/>
        <v/>
      </c>
      <c r="CA1511" s="138" t="str">
        <f t="shared" si="991"/>
        <v/>
      </c>
      <c r="CB1511" s="104" t="str">
        <f t="shared" si="992"/>
        <v/>
      </c>
      <c r="CC1511" s="139" t="str">
        <f t="shared" si="993"/>
        <v/>
      </c>
      <c r="CE1511" s="162" t="str">
        <f t="shared" si="994"/>
        <v/>
      </c>
      <c r="CF1511" s="163" t="str">
        <f t="shared" si="995"/>
        <v/>
      </c>
      <c r="CG1511" s="164" t="str">
        <f t="shared" si="996"/>
        <v/>
      </c>
      <c r="CI1511" s="162" t="str">
        <f t="shared" si="997"/>
        <v/>
      </c>
      <c r="CJ1511" s="163" t="str">
        <f t="shared" si="1000"/>
        <v/>
      </c>
      <c r="CK1511" s="164" t="str">
        <f t="shared" si="1001"/>
        <v/>
      </c>
      <c r="CM1511" s="169" t="str">
        <f t="shared" si="998"/>
        <v/>
      </c>
      <c r="CN1511" s="139" t="str">
        <f t="shared" si="999"/>
        <v/>
      </c>
      <c r="CP1511" s="41" t="str">
        <f>IF($CM1511="", "", COUNTIF($CM$11:$CM$3035, "&lt;"&amp;$CM1511)+1+COUNTIF($CM$11:$CM1511, $CM1511)-1)</f>
        <v/>
      </c>
    </row>
    <row r="1512" spans="1:94" x14ac:dyDescent="0.25">
      <c r="A1512" s="40"/>
      <c r="B1512" s="82" t="str">
        <f>IF($I1512="", "", IFERROR(INDEX('Job Database'!$AE$11:$AE$3035, MATCH($I1512, 'Job Database'!$X$11:$X$3035, 0)), ""))</f>
        <v/>
      </c>
      <c r="C1512" s="69" t="str">
        <f>IF($I1512="", "", IF(COUNTIF('Job Database'!$X$11:$X$3035, $I1512)=0, $AC$5, $AC$4))</f>
        <v/>
      </c>
      <c r="D1512" s="40"/>
      <c r="E1512" s="85" t="str">
        <f>IF($I1512="", "", IF(IFERROR(INDEX('Job Database'!$M$11:$M$3035, MATCH($I1512, 'Job Database'!$X$11:$X$3035, 0)), "")="", "", IFERROR(INDEX('Job Database'!$M$11:$M$3035, MATCH($I1512, 'Job Database'!$X$11:$X$3035, 0)), "")))</f>
        <v/>
      </c>
      <c r="F1512" s="40"/>
      <c r="G1512" s="88" t="str">
        <f t="shared" si="973"/>
        <v/>
      </c>
      <c r="H1512" s="40"/>
      <c r="I1512" s="24"/>
      <c r="J1512" s="34"/>
      <c r="K1512" s="106"/>
      <c r="L1512" s="79"/>
      <c r="M1512" s="34"/>
      <c r="N1512" s="79"/>
      <c r="O1512" s="31"/>
      <c r="P1512" s="53"/>
      <c r="Q1512" s="40"/>
      <c r="S1512" s="41" t="str">
        <f t="shared" si="961"/>
        <v/>
      </c>
      <c r="T1512" s="41" t="str">
        <f t="shared" si="962"/>
        <v/>
      </c>
      <c r="U1512" s="41" t="str">
        <f t="shared" si="974"/>
        <v/>
      </c>
      <c r="W1512" s="74" t="str">
        <f>IF('Job Database'!$X1512="", "", 'Job Database'!$X1512)</f>
        <v/>
      </c>
      <c r="Y1512" s="41" t="str">
        <f>IF($W1512="", "", IF(COUNTIF($I$11:$I$3035, $W1512)&gt;0, "", MAX($Y$10:$Y1511)+1))</f>
        <v/>
      </c>
      <c r="Z1512" s="41">
        <v>1502</v>
      </c>
      <c r="AA1512" s="58" t="str">
        <f t="shared" si="975"/>
        <v/>
      </c>
      <c r="AC1512" s="41" t="str">
        <f t="shared" si="963"/>
        <v/>
      </c>
      <c r="AE1512" s="41" t="str">
        <f t="shared" si="976"/>
        <v/>
      </c>
      <c r="AJ1512" s="154" t="str">
        <f t="shared" si="977"/>
        <v/>
      </c>
      <c r="AL1512" s="120" t="str">
        <f t="shared" si="978"/>
        <v/>
      </c>
      <c r="AM1512" s="104" t="str">
        <f t="shared" si="979"/>
        <v/>
      </c>
      <c r="AN1512" s="104" t="str">
        <f t="shared" si="980"/>
        <v/>
      </c>
      <c r="AO1512" s="104" t="str">
        <f t="shared" si="964"/>
        <v/>
      </c>
      <c r="AP1512" s="104" t="str">
        <f t="shared" si="965"/>
        <v/>
      </c>
      <c r="AQ1512" s="121" t="str">
        <f t="shared" si="981"/>
        <v/>
      </c>
      <c r="AS1512" s="88" t="str">
        <f t="shared" si="966"/>
        <v/>
      </c>
      <c r="AT1512" s="68" t="str">
        <f t="shared" si="982"/>
        <v/>
      </c>
      <c r="AU1512" s="68" t="str">
        <f t="shared" si="983"/>
        <v/>
      </c>
      <c r="AV1512" s="68" t="str">
        <f t="shared" si="984"/>
        <v/>
      </c>
      <c r="AW1512" s="88" t="str">
        <f t="shared" si="967"/>
        <v/>
      </c>
      <c r="AZ1512" s="88" t="str">
        <f t="shared" si="968"/>
        <v/>
      </c>
      <c r="BA1512" s="68" t="str">
        <f t="shared" si="969"/>
        <v/>
      </c>
      <c r="BB1512" s="68" t="str">
        <f t="shared" si="970"/>
        <v/>
      </c>
      <c r="BC1512" s="68" t="str">
        <f t="shared" si="971"/>
        <v/>
      </c>
      <c r="BD1512" s="69" t="str">
        <f t="shared" si="972"/>
        <v/>
      </c>
      <c r="BE1512" s="69" t="str">
        <f t="shared" si="985"/>
        <v/>
      </c>
      <c r="BT1512" s="138" t="str">
        <f t="shared" ca="1" si="986"/>
        <v/>
      </c>
      <c r="BU1512" s="139" t="str">
        <f t="shared" ca="1" si="987"/>
        <v/>
      </c>
      <c r="BW1512" s="138" t="str">
        <f t="shared" si="988"/>
        <v/>
      </c>
      <c r="BX1512" s="104" t="str">
        <f t="shared" si="989"/>
        <v/>
      </c>
      <c r="BY1512" s="139" t="str">
        <f t="shared" si="990"/>
        <v/>
      </c>
      <c r="CA1512" s="138" t="str">
        <f t="shared" si="991"/>
        <v/>
      </c>
      <c r="CB1512" s="104" t="str">
        <f t="shared" si="992"/>
        <v/>
      </c>
      <c r="CC1512" s="139" t="str">
        <f t="shared" si="993"/>
        <v/>
      </c>
      <c r="CE1512" s="162" t="str">
        <f t="shared" si="994"/>
        <v/>
      </c>
      <c r="CF1512" s="163" t="str">
        <f t="shared" si="995"/>
        <v/>
      </c>
      <c r="CG1512" s="164" t="str">
        <f t="shared" si="996"/>
        <v/>
      </c>
      <c r="CI1512" s="162" t="str">
        <f t="shared" si="997"/>
        <v/>
      </c>
      <c r="CJ1512" s="163" t="str">
        <f t="shared" si="1000"/>
        <v/>
      </c>
      <c r="CK1512" s="164" t="str">
        <f t="shared" si="1001"/>
        <v/>
      </c>
      <c r="CM1512" s="169" t="str">
        <f t="shared" si="998"/>
        <v/>
      </c>
      <c r="CN1512" s="139" t="str">
        <f t="shared" si="999"/>
        <v/>
      </c>
      <c r="CP1512" s="41" t="str">
        <f>IF($CM1512="", "", COUNTIF($CM$11:$CM$3035, "&lt;"&amp;$CM1512)+1+COUNTIF($CM$11:$CM1512, $CM1512)-1)</f>
        <v/>
      </c>
    </row>
    <row r="1513" spans="1:94" x14ac:dyDescent="0.25">
      <c r="A1513" s="40"/>
      <c r="B1513" s="82" t="str">
        <f>IF($I1513="", "", IFERROR(INDEX('Job Database'!$AE$11:$AE$3035, MATCH($I1513, 'Job Database'!$X$11:$X$3035, 0)), ""))</f>
        <v/>
      </c>
      <c r="C1513" s="69" t="str">
        <f>IF($I1513="", "", IF(COUNTIF('Job Database'!$X$11:$X$3035, $I1513)=0, $AC$5, $AC$4))</f>
        <v/>
      </c>
      <c r="D1513" s="40"/>
      <c r="E1513" s="85" t="str">
        <f>IF($I1513="", "", IF(IFERROR(INDEX('Job Database'!$M$11:$M$3035, MATCH($I1513, 'Job Database'!$X$11:$X$3035, 0)), "")="", "", IFERROR(INDEX('Job Database'!$M$11:$M$3035, MATCH($I1513, 'Job Database'!$X$11:$X$3035, 0)), "")))</f>
        <v/>
      </c>
      <c r="F1513" s="40"/>
      <c r="G1513" s="88" t="str">
        <f t="shared" si="973"/>
        <v/>
      </c>
      <c r="H1513" s="40"/>
      <c r="I1513" s="24"/>
      <c r="J1513" s="34"/>
      <c r="K1513" s="106"/>
      <c r="L1513" s="79"/>
      <c r="M1513" s="34"/>
      <c r="N1513" s="79"/>
      <c r="O1513" s="31"/>
      <c r="P1513" s="53"/>
      <c r="Q1513" s="40"/>
      <c r="S1513" s="41" t="str">
        <f t="shared" si="961"/>
        <v/>
      </c>
      <c r="T1513" s="41" t="str">
        <f t="shared" si="962"/>
        <v/>
      </c>
      <c r="U1513" s="41" t="str">
        <f t="shared" si="974"/>
        <v/>
      </c>
      <c r="W1513" s="74" t="str">
        <f>IF('Job Database'!$X1513="", "", 'Job Database'!$X1513)</f>
        <v/>
      </c>
      <c r="Y1513" s="41" t="str">
        <f>IF($W1513="", "", IF(COUNTIF($I$11:$I$3035, $W1513)&gt;0, "", MAX($Y$10:$Y1512)+1))</f>
        <v/>
      </c>
      <c r="Z1513" s="41">
        <v>1503</v>
      </c>
      <c r="AA1513" s="58" t="str">
        <f t="shared" si="975"/>
        <v/>
      </c>
      <c r="AC1513" s="41" t="str">
        <f t="shared" si="963"/>
        <v/>
      </c>
      <c r="AE1513" s="41" t="str">
        <f t="shared" si="976"/>
        <v/>
      </c>
      <c r="AJ1513" s="154" t="str">
        <f t="shared" si="977"/>
        <v/>
      </c>
      <c r="AL1513" s="120" t="str">
        <f t="shared" si="978"/>
        <v/>
      </c>
      <c r="AM1513" s="104" t="str">
        <f t="shared" si="979"/>
        <v/>
      </c>
      <c r="AN1513" s="104" t="str">
        <f t="shared" si="980"/>
        <v/>
      </c>
      <c r="AO1513" s="104" t="str">
        <f t="shared" si="964"/>
        <v/>
      </c>
      <c r="AP1513" s="104" t="str">
        <f t="shared" si="965"/>
        <v/>
      </c>
      <c r="AQ1513" s="121" t="str">
        <f t="shared" si="981"/>
        <v/>
      </c>
      <c r="AS1513" s="88" t="str">
        <f t="shared" si="966"/>
        <v/>
      </c>
      <c r="AT1513" s="68" t="str">
        <f t="shared" si="982"/>
        <v/>
      </c>
      <c r="AU1513" s="68" t="str">
        <f t="shared" si="983"/>
        <v/>
      </c>
      <c r="AV1513" s="68" t="str">
        <f t="shared" si="984"/>
        <v/>
      </c>
      <c r="AW1513" s="88" t="str">
        <f t="shared" si="967"/>
        <v/>
      </c>
      <c r="AZ1513" s="88" t="str">
        <f t="shared" si="968"/>
        <v/>
      </c>
      <c r="BA1513" s="68" t="str">
        <f t="shared" si="969"/>
        <v/>
      </c>
      <c r="BB1513" s="68" t="str">
        <f t="shared" si="970"/>
        <v/>
      </c>
      <c r="BC1513" s="68" t="str">
        <f t="shared" si="971"/>
        <v/>
      </c>
      <c r="BD1513" s="69" t="str">
        <f t="shared" si="972"/>
        <v/>
      </c>
      <c r="BE1513" s="69" t="str">
        <f t="shared" si="985"/>
        <v/>
      </c>
      <c r="BT1513" s="138" t="str">
        <f t="shared" ca="1" si="986"/>
        <v/>
      </c>
      <c r="BU1513" s="139" t="str">
        <f t="shared" ca="1" si="987"/>
        <v/>
      </c>
      <c r="BW1513" s="138" t="str">
        <f t="shared" si="988"/>
        <v/>
      </c>
      <c r="BX1513" s="104" t="str">
        <f t="shared" si="989"/>
        <v/>
      </c>
      <c r="BY1513" s="139" t="str">
        <f t="shared" si="990"/>
        <v/>
      </c>
      <c r="CA1513" s="138" t="str">
        <f t="shared" si="991"/>
        <v/>
      </c>
      <c r="CB1513" s="104" t="str">
        <f t="shared" si="992"/>
        <v/>
      </c>
      <c r="CC1513" s="139" t="str">
        <f t="shared" si="993"/>
        <v/>
      </c>
      <c r="CE1513" s="162" t="str">
        <f t="shared" si="994"/>
        <v/>
      </c>
      <c r="CF1513" s="163" t="str">
        <f t="shared" si="995"/>
        <v/>
      </c>
      <c r="CG1513" s="164" t="str">
        <f t="shared" si="996"/>
        <v/>
      </c>
      <c r="CI1513" s="162" t="str">
        <f t="shared" si="997"/>
        <v/>
      </c>
      <c r="CJ1513" s="163" t="str">
        <f t="shared" si="1000"/>
        <v/>
      </c>
      <c r="CK1513" s="164" t="str">
        <f t="shared" si="1001"/>
        <v/>
      </c>
      <c r="CM1513" s="169" t="str">
        <f t="shared" si="998"/>
        <v/>
      </c>
      <c r="CN1513" s="139" t="str">
        <f t="shared" si="999"/>
        <v/>
      </c>
      <c r="CP1513" s="41" t="str">
        <f>IF($CM1513="", "", COUNTIF($CM$11:$CM$3035, "&lt;"&amp;$CM1513)+1+COUNTIF($CM$11:$CM1513, $CM1513)-1)</f>
        <v/>
      </c>
    </row>
    <row r="1514" spans="1:94" x14ac:dyDescent="0.25">
      <c r="A1514" s="40"/>
      <c r="B1514" s="82" t="str">
        <f>IF($I1514="", "", IFERROR(INDEX('Job Database'!$AE$11:$AE$3035, MATCH($I1514, 'Job Database'!$X$11:$X$3035, 0)), ""))</f>
        <v/>
      </c>
      <c r="C1514" s="69" t="str">
        <f>IF($I1514="", "", IF(COUNTIF('Job Database'!$X$11:$X$3035, $I1514)=0, $AC$5, $AC$4))</f>
        <v/>
      </c>
      <c r="D1514" s="40"/>
      <c r="E1514" s="85" t="str">
        <f>IF($I1514="", "", IF(IFERROR(INDEX('Job Database'!$M$11:$M$3035, MATCH($I1514, 'Job Database'!$X$11:$X$3035, 0)), "")="", "", IFERROR(INDEX('Job Database'!$M$11:$M$3035, MATCH($I1514, 'Job Database'!$X$11:$X$3035, 0)), "")))</f>
        <v/>
      </c>
      <c r="F1514" s="40"/>
      <c r="G1514" s="88" t="str">
        <f t="shared" si="973"/>
        <v/>
      </c>
      <c r="H1514" s="40"/>
      <c r="I1514" s="24"/>
      <c r="J1514" s="34"/>
      <c r="K1514" s="106"/>
      <c r="L1514" s="79"/>
      <c r="M1514" s="34"/>
      <c r="N1514" s="79"/>
      <c r="O1514" s="31"/>
      <c r="P1514" s="53"/>
      <c r="Q1514" s="40"/>
      <c r="S1514" s="41" t="str">
        <f t="shared" si="961"/>
        <v/>
      </c>
      <c r="T1514" s="41" t="str">
        <f t="shared" si="962"/>
        <v/>
      </c>
      <c r="U1514" s="41" t="str">
        <f t="shared" si="974"/>
        <v/>
      </c>
      <c r="W1514" s="74" t="str">
        <f>IF('Job Database'!$X1514="", "", 'Job Database'!$X1514)</f>
        <v/>
      </c>
      <c r="Y1514" s="41" t="str">
        <f>IF($W1514="", "", IF(COUNTIF($I$11:$I$3035, $W1514)&gt;0, "", MAX($Y$10:$Y1513)+1))</f>
        <v/>
      </c>
      <c r="Z1514" s="41">
        <v>1504</v>
      </c>
      <c r="AA1514" s="58" t="str">
        <f t="shared" si="975"/>
        <v/>
      </c>
      <c r="AC1514" s="41" t="str">
        <f t="shared" si="963"/>
        <v/>
      </c>
      <c r="AE1514" s="41" t="str">
        <f t="shared" si="976"/>
        <v/>
      </c>
      <c r="AJ1514" s="154" t="str">
        <f t="shared" si="977"/>
        <v/>
      </c>
      <c r="AL1514" s="120" t="str">
        <f t="shared" si="978"/>
        <v/>
      </c>
      <c r="AM1514" s="104" t="str">
        <f t="shared" si="979"/>
        <v/>
      </c>
      <c r="AN1514" s="104" t="str">
        <f t="shared" si="980"/>
        <v/>
      </c>
      <c r="AO1514" s="104" t="str">
        <f t="shared" si="964"/>
        <v/>
      </c>
      <c r="AP1514" s="104" t="str">
        <f t="shared" si="965"/>
        <v/>
      </c>
      <c r="AQ1514" s="121" t="str">
        <f t="shared" si="981"/>
        <v/>
      </c>
      <c r="AS1514" s="88" t="str">
        <f t="shared" si="966"/>
        <v/>
      </c>
      <c r="AT1514" s="68" t="str">
        <f t="shared" si="982"/>
        <v/>
      </c>
      <c r="AU1514" s="68" t="str">
        <f t="shared" si="983"/>
        <v/>
      </c>
      <c r="AV1514" s="68" t="str">
        <f t="shared" si="984"/>
        <v/>
      </c>
      <c r="AW1514" s="88" t="str">
        <f t="shared" si="967"/>
        <v/>
      </c>
      <c r="AZ1514" s="88" t="str">
        <f t="shared" si="968"/>
        <v/>
      </c>
      <c r="BA1514" s="68" t="str">
        <f t="shared" si="969"/>
        <v/>
      </c>
      <c r="BB1514" s="68" t="str">
        <f t="shared" si="970"/>
        <v/>
      </c>
      <c r="BC1514" s="68" t="str">
        <f t="shared" si="971"/>
        <v/>
      </c>
      <c r="BD1514" s="69" t="str">
        <f t="shared" si="972"/>
        <v/>
      </c>
      <c r="BE1514" s="69" t="str">
        <f t="shared" si="985"/>
        <v/>
      </c>
      <c r="BT1514" s="138" t="str">
        <f t="shared" ca="1" si="986"/>
        <v/>
      </c>
      <c r="BU1514" s="139" t="str">
        <f t="shared" ca="1" si="987"/>
        <v/>
      </c>
      <c r="BW1514" s="138" t="str">
        <f t="shared" si="988"/>
        <v/>
      </c>
      <c r="BX1514" s="104" t="str">
        <f t="shared" si="989"/>
        <v/>
      </c>
      <c r="BY1514" s="139" t="str">
        <f t="shared" si="990"/>
        <v/>
      </c>
      <c r="CA1514" s="138" t="str">
        <f t="shared" si="991"/>
        <v/>
      </c>
      <c r="CB1514" s="104" t="str">
        <f t="shared" si="992"/>
        <v/>
      </c>
      <c r="CC1514" s="139" t="str">
        <f t="shared" si="993"/>
        <v/>
      </c>
      <c r="CE1514" s="162" t="str">
        <f t="shared" si="994"/>
        <v/>
      </c>
      <c r="CF1514" s="163" t="str">
        <f t="shared" si="995"/>
        <v/>
      </c>
      <c r="CG1514" s="164" t="str">
        <f t="shared" si="996"/>
        <v/>
      </c>
      <c r="CI1514" s="162" t="str">
        <f t="shared" si="997"/>
        <v/>
      </c>
      <c r="CJ1514" s="163" t="str">
        <f t="shared" si="1000"/>
        <v/>
      </c>
      <c r="CK1514" s="164" t="str">
        <f t="shared" si="1001"/>
        <v/>
      </c>
      <c r="CM1514" s="169" t="str">
        <f t="shared" si="998"/>
        <v/>
      </c>
      <c r="CN1514" s="139" t="str">
        <f t="shared" si="999"/>
        <v/>
      </c>
      <c r="CP1514" s="41" t="str">
        <f>IF($CM1514="", "", COUNTIF($CM$11:$CM$3035, "&lt;"&amp;$CM1514)+1+COUNTIF($CM$11:$CM1514, $CM1514)-1)</f>
        <v/>
      </c>
    </row>
    <row r="1515" spans="1:94" x14ac:dyDescent="0.25">
      <c r="A1515" s="40"/>
      <c r="B1515" s="82" t="str">
        <f>IF($I1515="", "", IFERROR(INDEX('Job Database'!$AE$11:$AE$3035, MATCH($I1515, 'Job Database'!$X$11:$X$3035, 0)), ""))</f>
        <v/>
      </c>
      <c r="C1515" s="69" t="str">
        <f>IF($I1515="", "", IF(COUNTIF('Job Database'!$X$11:$X$3035, $I1515)=0, $AC$5, $AC$4))</f>
        <v/>
      </c>
      <c r="D1515" s="40"/>
      <c r="E1515" s="85" t="str">
        <f>IF($I1515="", "", IF(IFERROR(INDEX('Job Database'!$M$11:$M$3035, MATCH($I1515, 'Job Database'!$X$11:$X$3035, 0)), "")="", "", IFERROR(INDEX('Job Database'!$M$11:$M$3035, MATCH($I1515, 'Job Database'!$X$11:$X$3035, 0)), "")))</f>
        <v/>
      </c>
      <c r="F1515" s="40"/>
      <c r="G1515" s="88" t="str">
        <f t="shared" si="973"/>
        <v/>
      </c>
      <c r="H1515" s="40"/>
      <c r="I1515" s="24"/>
      <c r="J1515" s="34"/>
      <c r="K1515" s="106"/>
      <c r="L1515" s="79"/>
      <c r="M1515" s="34"/>
      <c r="N1515" s="79"/>
      <c r="O1515" s="31"/>
      <c r="P1515" s="53"/>
      <c r="Q1515" s="40"/>
      <c r="S1515" s="41" t="str">
        <f t="shared" si="961"/>
        <v/>
      </c>
      <c r="T1515" s="41" t="str">
        <f t="shared" si="962"/>
        <v/>
      </c>
      <c r="U1515" s="41" t="str">
        <f t="shared" si="974"/>
        <v/>
      </c>
      <c r="W1515" s="74" t="str">
        <f>IF('Job Database'!$X1515="", "", 'Job Database'!$X1515)</f>
        <v/>
      </c>
      <c r="Y1515" s="41" t="str">
        <f>IF($W1515="", "", IF(COUNTIF($I$11:$I$3035, $W1515)&gt;0, "", MAX($Y$10:$Y1514)+1))</f>
        <v/>
      </c>
      <c r="Z1515" s="41">
        <v>1505</v>
      </c>
      <c r="AA1515" s="58" t="str">
        <f t="shared" si="975"/>
        <v/>
      </c>
      <c r="AC1515" s="41" t="str">
        <f t="shared" si="963"/>
        <v/>
      </c>
      <c r="AE1515" s="41" t="str">
        <f t="shared" si="976"/>
        <v/>
      </c>
      <c r="AJ1515" s="154" t="str">
        <f t="shared" si="977"/>
        <v/>
      </c>
      <c r="AL1515" s="120" t="str">
        <f t="shared" si="978"/>
        <v/>
      </c>
      <c r="AM1515" s="104" t="str">
        <f t="shared" si="979"/>
        <v/>
      </c>
      <c r="AN1515" s="104" t="str">
        <f t="shared" si="980"/>
        <v/>
      </c>
      <c r="AO1515" s="104" t="str">
        <f t="shared" si="964"/>
        <v/>
      </c>
      <c r="AP1515" s="104" t="str">
        <f t="shared" si="965"/>
        <v/>
      </c>
      <c r="AQ1515" s="121" t="str">
        <f t="shared" si="981"/>
        <v/>
      </c>
      <c r="AS1515" s="88" t="str">
        <f t="shared" si="966"/>
        <v/>
      </c>
      <c r="AT1515" s="68" t="str">
        <f t="shared" si="982"/>
        <v/>
      </c>
      <c r="AU1515" s="68" t="str">
        <f t="shared" si="983"/>
        <v/>
      </c>
      <c r="AV1515" s="68" t="str">
        <f t="shared" si="984"/>
        <v/>
      </c>
      <c r="AW1515" s="88" t="str">
        <f t="shared" si="967"/>
        <v/>
      </c>
      <c r="AZ1515" s="88" t="str">
        <f t="shared" si="968"/>
        <v/>
      </c>
      <c r="BA1515" s="68" t="str">
        <f t="shared" si="969"/>
        <v/>
      </c>
      <c r="BB1515" s="68" t="str">
        <f t="shared" si="970"/>
        <v/>
      </c>
      <c r="BC1515" s="68" t="str">
        <f t="shared" si="971"/>
        <v/>
      </c>
      <c r="BD1515" s="69" t="str">
        <f t="shared" si="972"/>
        <v/>
      </c>
      <c r="BE1515" s="69" t="str">
        <f t="shared" si="985"/>
        <v/>
      </c>
      <c r="BT1515" s="138" t="str">
        <f t="shared" ca="1" si="986"/>
        <v/>
      </c>
      <c r="BU1515" s="139" t="str">
        <f t="shared" ca="1" si="987"/>
        <v/>
      </c>
      <c r="BW1515" s="138" t="str">
        <f t="shared" si="988"/>
        <v/>
      </c>
      <c r="BX1515" s="104" t="str">
        <f t="shared" si="989"/>
        <v/>
      </c>
      <c r="BY1515" s="139" t="str">
        <f t="shared" si="990"/>
        <v/>
      </c>
      <c r="CA1515" s="138" t="str">
        <f t="shared" si="991"/>
        <v/>
      </c>
      <c r="CB1515" s="104" t="str">
        <f t="shared" si="992"/>
        <v/>
      </c>
      <c r="CC1515" s="139" t="str">
        <f t="shared" si="993"/>
        <v/>
      </c>
      <c r="CE1515" s="162" t="str">
        <f t="shared" si="994"/>
        <v/>
      </c>
      <c r="CF1515" s="163" t="str">
        <f t="shared" si="995"/>
        <v/>
      </c>
      <c r="CG1515" s="164" t="str">
        <f t="shared" si="996"/>
        <v/>
      </c>
      <c r="CI1515" s="162" t="str">
        <f t="shared" si="997"/>
        <v/>
      </c>
      <c r="CJ1515" s="163" t="str">
        <f t="shared" si="1000"/>
        <v/>
      </c>
      <c r="CK1515" s="164" t="str">
        <f t="shared" si="1001"/>
        <v/>
      </c>
      <c r="CM1515" s="169" t="str">
        <f t="shared" si="998"/>
        <v/>
      </c>
      <c r="CN1515" s="139" t="str">
        <f t="shared" si="999"/>
        <v/>
      </c>
      <c r="CP1515" s="41" t="str">
        <f>IF($CM1515="", "", COUNTIF($CM$11:$CM$3035, "&lt;"&amp;$CM1515)+1+COUNTIF($CM$11:$CM1515, $CM1515)-1)</f>
        <v/>
      </c>
    </row>
    <row r="1516" spans="1:94" x14ac:dyDescent="0.25">
      <c r="A1516" s="40"/>
      <c r="B1516" s="82" t="str">
        <f>IF($I1516="", "", IFERROR(INDEX('Job Database'!$AE$11:$AE$3035, MATCH($I1516, 'Job Database'!$X$11:$X$3035, 0)), ""))</f>
        <v/>
      </c>
      <c r="C1516" s="69" t="str">
        <f>IF($I1516="", "", IF(COUNTIF('Job Database'!$X$11:$X$3035, $I1516)=0, $AC$5, $AC$4))</f>
        <v/>
      </c>
      <c r="D1516" s="40"/>
      <c r="E1516" s="85" t="str">
        <f>IF($I1516="", "", IF(IFERROR(INDEX('Job Database'!$M$11:$M$3035, MATCH($I1516, 'Job Database'!$X$11:$X$3035, 0)), "")="", "", IFERROR(INDEX('Job Database'!$M$11:$M$3035, MATCH($I1516, 'Job Database'!$X$11:$X$3035, 0)), "")))</f>
        <v/>
      </c>
      <c r="F1516" s="40"/>
      <c r="G1516" s="88" t="str">
        <f t="shared" si="973"/>
        <v/>
      </c>
      <c r="H1516" s="40"/>
      <c r="I1516" s="24"/>
      <c r="J1516" s="34"/>
      <c r="K1516" s="106"/>
      <c r="L1516" s="79"/>
      <c r="M1516" s="34"/>
      <c r="N1516" s="79"/>
      <c r="O1516" s="31"/>
      <c r="P1516" s="53"/>
      <c r="Q1516" s="40"/>
      <c r="S1516" s="41" t="str">
        <f t="shared" si="961"/>
        <v/>
      </c>
      <c r="T1516" s="41" t="str">
        <f t="shared" si="962"/>
        <v/>
      </c>
      <c r="U1516" s="41" t="str">
        <f t="shared" si="974"/>
        <v/>
      </c>
      <c r="W1516" s="74" t="str">
        <f>IF('Job Database'!$X1516="", "", 'Job Database'!$X1516)</f>
        <v/>
      </c>
      <c r="Y1516" s="41" t="str">
        <f>IF($W1516="", "", IF(COUNTIF($I$11:$I$3035, $W1516)&gt;0, "", MAX($Y$10:$Y1515)+1))</f>
        <v/>
      </c>
      <c r="Z1516" s="41">
        <v>1506</v>
      </c>
      <c r="AA1516" s="58" t="str">
        <f t="shared" si="975"/>
        <v/>
      </c>
      <c r="AC1516" s="41" t="str">
        <f t="shared" si="963"/>
        <v/>
      </c>
      <c r="AE1516" s="41" t="str">
        <f t="shared" si="976"/>
        <v/>
      </c>
      <c r="AJ1516" s="154" t="str">
        <f t="shared" si="977"/>
        <v/>
      </c>
      <c r="AL1516" s="120" t="str">
        <f t="shared" si="978"/>
        <v/>
      </c>
      <c r="AM1516" s="104" t="str">
        <f t="shared" si="979"/>
        <v/>
      </c>
      <c r="AN1516" s="104" t="str">
        <f t="shared" si="980"/>
        <v/>
      </c>
      <c r="AO1516" s="104" t="str">
        <f t="shared" si="964"/>
        <v/>
      </c>
      <c r="AP1516" s="104" t="str">
        <f t="shared" si="965"/>
        <v/>
      </c>
      <c r="AQ1516" s="121" t="str">
        <f t="shared" si="981"/>
        <v/>
      </c>
      <c r="AS1516" s="88" t="str">
        <f t="shared" si="966"/>
        <v/>
      </c>
      <c r="AT1516" s="68" t="str">
        <f t="shared" si="982"/>
        <v/>
      </c>
      <c r="AU1516" s="68" t="str">
        <f t="shared" si="983"/>
        <v/>
      </c>
      <c r="AV1516" s="68" t="str">
        <f t="shared" si="984"/>
        <v/>
      </c>
      <c r="AW1516" s="88" t="str">
        <f t="shared" si="967"/>
        <v/>
      </c>
      <c r="AZ1516" s="88" t="str">
        <f t="shared" si="968"/>
        <v/>
      </c>
      <c r="BA1516" s="68" t="str">
        <f t="shared" si="969"/>
        <v/>
      </c>
      <c r="BB1516" s="68" t="str">
        <f t="shared" si="970"/>
        <v/>
      </c>
      <c r="BC1516" s="68" t="str">
        <f t="shared" si="971"/>
        <v/>
      </c>
      <c r="BD1516" s="69" t="str">
        <f t="shared" si="972"/>
        <v/>
      </c>
      <c r="BE1516" s="69" t="str">
        <f t="shared" si="985"/>
        <v/>
      </c>
      <c r="BT1516" s="138" t="str">
        <f t="shared" ca="1" si="986"/>
        <v/>
      </c>
      <c r="BU1516" s="139" t="str">
        <f t="shared" ca="1" si="987"/>
        <v/>
      </c>
      <c r="BW1516" s="138" t="str">
        <f t="shared" si="988"/>
        <v/>
      </c>
      <c r="BX1516" s="104" t="str">
        <f t="shared" si="989"/>
        <v/>
      </c>
      <c r="BY1516" s="139" t="str">
        <f t="shared" si="990"/>
        <v/>
      </c>
      <c r="CA1516" s="138" t="str">
        <f t="shared" si="991"/>
        <v/>
      </c>
      <c r="CB1516" s="104" t="str">
        <f t="shared" si="992"/>
        <v/>
      </c>
      <c r="CC1516" s="139" t="str">
        <f t="shared" si="993"/>
        <v/>
      </c>
      <c r="CE1516" s="162" t="str">
        <f t="shared" si="994"/>
        <v/>
      </c>
      <c r="CF1516" s="163" t="str">
        <f t="shared" si="995"/>
        <v/>
      </c>
      <c r="CG1516" s="164" t="str">
        <f t="shared" si="996"/>
        <v/>
      </c>
      <c r="CI1516" s="162" t="str">
        <f t="shared" si="997"/>
        <v/>
      </c>
      <c r="CJ1516" s="163" t="str">
        <f t="shared" si="1000"/>
        <v/>
      </c>
      <c r="CK1516" s="164" t="str">
        <f t="shared" si="1001"/>
        <v/>
      </c>
      <c r="CM1516" s="169" t="str">
        <f t="shared" si="998"/>
        <v/>
      </c>
      <c r="CN1516" s="139" t="str">
        <f t="shared" si="999"/>
        <v/>
      </c>
      <c r="CP1516" s="41" t="str">
        <f>IF($CM1516="", "", COUNTIF($CM$11:$CM$3035, "&lt;"&amp;$CM1516)+1+COUNTIF($CM$11:$CM1516, $CM1516)-1)</f>
        <v/>
      </c>
    </row>
    <row r="1517" spans="1:94" x14ac:dyDescent="0.25">
      <c r="A1517" s="40"/>
      <c r="B1517" s="82" t="str">
        <f>IF($I1517="", "", IFERROR(INDEX('Job Database'!$AE$11:$AE$3035, MATCH($I1517, 'Job Database'!$X$11:$X$3035, 0)), ""))</f>
        <v/>
      </c>
      <c r="C1517" s="69" t="str">
        <f>IF($I1517="", "", IF(COUNTIF('Job Database'!$X$11:$X$3035, $I1517)=0, $AC$5, $AC$4))</f>
        <v/>
      </c>
      <c r="D1517" s="40"/>
      <c r="E1517" s="85" t="str">
        <f>IF($I1517="", "", IF(IFERROR(INDEX('Job Database'!$M$11:$M$3035, MATCH($I1517, 'Job Database'!$X$11:$X$3035, 0)), "")="", "", IFERROR(INDEX('Job Database'!$M$11:$M$3035, MATCH($I1517, 'Job Database'!$X$11:$X$3035, 0)), "")))</f>
        <v/>
      </c>
      <c r="F1517" s="40"/>
      <c r="G1517" s="88" t="str">
        <f t="shared" si="973"/>
        <v/>
      </c>
      <c r="H1517" s="40"/>
      <c r="I1517" s="24"/>
      <c r="J1517" s="34"/>
      <c r="K1517" s="106"/>
      <c r="L1517" s="79"/>
      <c r="M1517" s="34"/>
      <c r="N1517" s="79"/>
      <c r="O1517" s="31"/>
      <c r="P1517" s="53"/>
      <c r="Q1517" s="40"/>
      <c r="S1517" s="41" t="str">
        <f t="shared" si="961"/>
        <v/>
      </c>
      <c r="T1517" s="41" t="str">
        <f t="shared" si="962"/>
        <v/>
      </c>
      <c r="U1517" s="41" t="str">
        <f t="shared" si="974"/>
        <v/>
      </c>
      <c r="W1517" s="74" t="str">
        <f>IF('Job Database'!$X1517="", "", 'Job Database'!$X1517)</f>
        <v/>
      </c>
      <c r="Y1517" s="41" t="str">
        <f>IF($W1517="", "", IF(COUNTIF($I$11:$I$3035, $W1517)&gt;0, "", MAX($Y$10:$Y1516)+1))</f>
        <v/>
      </c>
      <c r="Z1517" s="41">
        <v>1507</v>
      </c>
      <c r="AA1517" s="58" t="str">
        <f t="shared" si="975"/>
        <v/>
      </c>
      <c r="AC1517" s="41" t="str">
        <f t="shared" si="963"/>
        <v/>
      </c>
      <c r="AE1517" s="41" t="str">
        <f t="shared" si="976"/>
        <v/>
      </c>
      <c r="AJ1517" s="154" t="str">
        <f t="shared" si="977"/>
        <v/>
      </c>
      <c r="AL1517" s="120" t="str">
        <f t="shared" si="978"/>
        <v/>
      </c>
      <c r="AM1517" s="104" t="str">
        <f t="shared" si="979"/>
        <v/>
      </c>
      <c r="AN1517" s="104" t="str">
        <f t="shared" si="980"/>
        <v/>
      </c>
      <c r="AO1517" s="104" t="str">
        <f t="shared" si="964"/>
        <v/>
      </c>
      <c r="AP1517" s="104" t="str">
        <f t="shared" si="965"/>
        <v/>
      </c>
      <c r="AQ1517" s="121" t="str">
        <f t="shared" si="981"/>
        <v/>
      </c>
      <c r="AS1517" s="88" t="str">
        <f t="shared" si="966"/>
        <v/>
      </c>
      <c r="AT1517" s="68" t="str">
        <f t="shared" si="982"/>
        <v/>
      </c>
      <c r="AU1517" s="68" t="str">
        <f t="shared" si="983"/>
        <v/>
      </c>
      <c r="AV1517" s="68" t="str">
        <f t="shared" si="984"/>
        <v/>
      </c>
      <c r="AW1517" s="88" t="str">
        <f t="shared" si="967"/>
        <v/>
      </c>
      <c r="AZ1517" s="88" t="str">
        <f t="shared" si="968"/>
        <v/>
      </c>
      <c r="BA1517" s="68" t="str">
        <f t="shared" si="969"/>
        <v/>
      </c>
      <c r="BB1517" s="68" t="str">
        <f t="shared" si="970"/>
        <v/>
      </c>
      <c r="BC1517" s="68" t="str">
        <f t="shared" si="971"/>
        <v/>
      </c>
      <c r="BD1517" s="69" t="str">
        <f t="shared" si="972"/>
        <v/>
      </c>
      <c r="BE1517" s="69" t="str">
        <f t="shared" si="985"/>
        <v/>
      </c>
      <c r="BT1517" s="138" t="str">
        <f t="shared" ca="1" si="986"/>
        <v/>
      </c>
      <c r="BU1517" s="139" t="str">
        <f t="shared" ca="1" si="987"/>
        <v/>
      </c>
      <c r="BW1517" s="138" t="str">
        <f t="shared" si="988"/>
        <v/>
      </c>
      <c r="BX1517" s="104" t="str">
        <f t="shared" si="989"/>
        <v/>
      </c>
      <c r="BY1517" s="139" t="str">
        <f t="shared" si="990"/>
        <v/>
      </c>
      <c r="CA1517" s="138" t="str">
        <f t="shared" si="991"/>
        <v/>
      </c>
      <c r="CB1517" s="104" t="str">
        <f t="shared" si="992"/>
        <v/>
      </c>
      <c r="CC1517" s="139" t="str">
        <f t="shared" si="993"/>
        <v/>
      </c>
      <c r="CE1517" s="162" t="str">
        <f t="shared" si="994"/>
        <v/>
      </c>
      <c r="CF1517" s="163" t="str">
        <f t="shared" si="995"/>
        <v/>
      </c>
      <c r="CG1517" s="164" t="str">
        <f t="shared" si="996"/>
        <v/>
      </c>
      <c r="CI1517" s="162" t="str">
        <f t="shared" si="997"/>
        <v/>
      </c>
      <c r="CJ1517" s="163" t="str">
        <f t="shared" si="1000"/>
        <v/>
      </c>
      <c r="CK1517" s="164" t="str">
        <f t="shared" si="1001"/>
        <v/>
      </c>
      <c r="CM1517" s="169" t="str">
        <f t="shared" si="998"/>
        <v/>
      </c>
      <c r="CN1517" s="139" t="str">
        <f t="shared" si="999"/>
        <v/>
      </c>
      <c r="CP1517" s="41" t="str">
        <f>IF($CM1517="", "", COUNTIF($CM$11:$CM$3035, "&lt;"&amp;$CM1517)+1+COUNTIF($CM$11:$CM1517, $CM1517)-1)</f>
        <v/>
      </c>
    </row>
    <row r="1518" spans="1:94" x14ac:dyDescent="0.25">
      <c r="A1518" s="40"/>
      <c r="B1518" s="82" t="str">
        <f>IF($I1518="", "", IFERROR(INDEX('Job Database'!$AE$11:$AE$3035, MATCH($I1518, 'Job Database'!$X$11:$X$3035, 0)), ""))</f>
        <v/>
      </c>
      <c r="C1518" s="69" t="str">
        <f>IF($I1518="", "", IF(COUNTIF('Job Database'!$X$11:$X$3035, $I1518)=0, $AC$5, $AC$4))</f>
        <v/>
      </c>
      <c r="D1518" s="40"/>
      <c r="E1518" s="85" t="str">
        <f>IF($I1518="", "", IF(IFERROR(INDEX('Job Database'!$M$11:$M$3035, MATCH($I1518, 'Job Database'!$X$11:$X$3035, 0)), "")="", "", IFERROR(INDEX('Job Database'!$M$11:$M$3035, MATCH($I1518, 'Job Database'!$X$11:$X$3035, 0)), "")))</f>
        <v/>
      </c>
      <c r="F1518" s="40"/>
      <c r="G1518" s="88" t="str">
        <f t="shared" si="973"/>
        <v/>
      </c>
      <c r="H1518" s="40"/>
      <c r="I1518" s="24"/>
      <c r="J1518" s="34"/>
      <c r="K1518" s="106"/>
      <c r="L1518" s="79"/>
      <c r="M1518" s="34"/>
      <c r="N1518" s="79"/>
      <c r="O1518" s="31"/>
      <c r="P1518" s="53"/>
      <c r="Q1518" s="40"/>
      <c r="S1518" s="41" t="str">
        <f t="shared" si="961"/>
        <v/>
      </c>
      <c r="T1518" s="41" t="str">
        <f t="shared" si="962"/>
        <v/>
      </c>
      <c r="U1518" s="41" t="str">
        <f t="shared" si="974"/>
        <v/>
      </c>
      <c r="W1518" s="74" t="str">
        <f>IF('Job Database'!$X1518="", "", 'Job Database'!$X1518)</f>
        <v/>
      </c>
      <c r="Y1518" s="41" t="str">
        <f>IF($W1518="", "", IF(COUNTIF($I$11:$I$3035, $W1518)&gt;0, "", MAX($Y$10:$Y1517)+1))</f>
        <v/>
      </c>
      <c r="Z1518" s="41">
        <v>1508</v>
      </c>
      <c r="AA1518" s="58" t="str">
        <f t="shared" si="975"/>
        <v/>
      </c>
      <c r="AC1518" s="41" t="str">
        <f t="shared" si="963"/>
        <v/>
      </c>
      <c r="AE1518" s="41" t="str">
        <f t="shared" si="976"/>
        <v/>
      </c>
      <c r="AJ1518" s="154" t="str">
        <f t="shared" si="977"/>
        <v/>
      </c>
      <c r="AL1518" s="120" t="str">
        <f t="shared" si="978"/>
        <v/>
      </c>
      <c r="AM1518" s="104" t="str">
        <f t="shared" si="979"/>
        <v/>
      </c>
      <c r="AN1518" s="104" t="str">
        <f t="shared" si="980"/>
        <v/>
      </c>
      <c r="AO1518" s="104" t="str">
        <f t="shared" si="964"/>
        <v/>
      </c>
      <c r="AP1518" s="104" t="str">
        <f t="shared" si="965"/>
        <v/>
      </c>
      <c r="AQ1518" s="121" t="str">
        <f t="shared" si="981"/>
        <v/>
      </c>
      <c r="AS1518" s="88" t="str">
        <f t="shared" si="966"/>
        <v/>
      </c>
      <c r="AT1518" s="68" t="str">
        <f t="shared" si="982"/>
        <v/>
      </c>
      <c r="AU1518" s="68" t="str">
        <f t="shared" si="983"/>
        <v/>
      </c>
      <c r="AV1518" s="68" t="str">
        <f t="shared" si="984"/>
        <v/>
      </c>
      <c r="AW1518" s="88" t="str">
        <f t="shared" si="967"/>
        <v/>
      </c>
      <c r="AZ1518" s="88" t="str">
        <f t="shared" si="968"/>
        <v/>
      </c>
      <c r="BA1518" s="68" t="str">
        <f t="shared" si="969"/>
        <v/>
      </c>
      <c r="BB1518" s="68" t="str">
        <f t="shared" si="970"/>
        <v/>
      </c>
      <c r="BC1518" s="68" t="str">
        <f t="shared" si="971"/>
        <v/>
      </c>
      <c r="BD1518" s="69" t="str">
        <f t="shared" si="972"/>
        <v/>
      </c>
      <c r="BE1518" s="69" t="str">
        <f t="shared" si="985"/>
        <v/>
      </c>
      <c r="BT1518" s="138" t="str">
        <f t="shared" ca="1" si="986"/>
        <v/>
      </c>
      <c r="BU1518" s="139" t="str">
        <f t="shared" ca="1" si="987"/>
        <v/>
      </c>
      <c r="BW1518" s="138" t="str">
        <f t="shared" si="988"/>
        <v/>
      </c>
      <c r="BX1518" s="104" t="str">
        <f t="shared" si="989"/>
        <v/>
      </c>
      <c r="BY1518" s="139" t="str">
        <f t="shared" si="990"/>
        <v/>
      </c>
      <c r="CA1518" s="138" t="str">
        <f t="shared" si="991"/>
        <v/>
      </c>
      <c r="CB1518" s="104" t="str">
        <f t="shared" si="992"/>
        <v/>
      </c>
      <c r="CC1518" s="139" t="str">
        <f t="shared" si="993"/>
        <v/>
      </c>
      <c r="CE1518" s="162" t="str">
        <f t="shared" si="994"/>
        <v/>
      </c>
      <c r="CF1518" s="163" t="str">
        <f t="shared" si="995"/>
        <v/>
      </c>
      <c r="CG1518" s="164" t="str">
        <f t="shared" si="996"/>
        <v/>
      </c>
      <c r="CI1518" s="162" t="str">
        <f t="shared" si="997"/>
        <v/>
      </c>
      <c r="CJ1518" s="163" t="str">
        <f t="shared" si="1000"/>
        <v/>
      </c>
      <c r="CK1518" s="164" t="str">
        <f t="shared" si="1001"/>
        <v/>
      </c>
      <c r="CM1518" s="169" t="str">
        <f t="shared" si="998"/>
        <v/>
      </c>
      <c r="CN1518" s="139" t="str">
        <f t="shared" si="999"/>
        <v/>
      </c>
      <c r="CP1518" s="41" t="str">
        <f>IF($CM1518="", "", COUNTIF($CM$11:$CM$3035, "&lt;"&amp;$CM1518)+1+COUNTIF($CM$11:$CM1518, $CM1518)-1)</f>
        <v/>
      </c>
    </row>
    <row r="1519" spans="1:94" x14ac:dyDescent="0.25">
      <c r="A1519" s="40"/>
      <c r="B1519" s="82" t="str">
        <f>IF($I1519="", "", IFERROR(INDEX('Job Database'!$AE$11:$AE$3035, MATCH($I1519, 'Job Database'!$X$11:$X$3035, 0)), ""))</f>
        <v/>
      </c>
      <c r="C1519" s="69" t="str">
        <f>IF($I1519="", "", IF(COUNTIF('Job Database'!$X$11:$X$3035, $I1519)=0, $AC$5, $AC$4))</f>
        <v/>
      </c>
      <c r="D1519" s="40"/>
      <c r="E1519" s="85" t="str">
        <f>IF($I1519="", "", IF(IFERROR(INDEX('Job Database'!$M$11:$M$3035, MATCH($I1519, 'Job Database'!$X$11:$X$3035, 0)), "")="", "", IFERROR(INDEX('Job Database'!$M$11:$M$3035, MATCH($I1519, 'Job Database'!$X$11:$X$3035, 0)), "")))</f>
        <v/>
      </c>
      <c r="F1519" s="40"/>
      <c r="G1519" s="88" t="str">
        <f t="shared" si="973"/>
        <v/>
      </c>
      <c r="H1519" s="40"/>
      <c r="I1519" s="24"/>
      <c r="J1519" s="34"/>
      <c r="K1519" s="106"/>
      <c r="L1519" s="79"/>
      <c r="M1519" s="34"/>
      <c r="N1519" s="79"/>
      <c r="O1519" s="31"/>
      <c r="P1519" s="53"/>
      <c r="Q1519" s="40"/>
      <c r="S1519" s="41" t="str">
        <f t="shared" si="961"/>
        <v/>
      </c>
      <c r="T1519" s="41" t="str">
        <f t="shared" si="962"/>
        <v/>
      </c>
      <c r="U1519" s="41" t="str">
        <f t="shared" si="974"/>
        <v/>
      </c>
      <c r="W1519" s="74" t="str">
        <f>IF('Job Database'!$X1519="", "", 'Job Database'!$X1519)</f>
        <v/>
      </c>
      <c r="Y1519" s="41" t="str">
        <f>IF($W1519="", "", IF(COUNTIF($I$11:$I$3035, $W1519)&gt;0, "", MAX($Y$10:$Y1518)+1))</f>
        <v/>
      </c>
      <c r="Z1519" s="41">
        <v>1509</v>
      </c>
      <c r="AA1519" s="58" t="str">
        <f t="shared" si="975"/>
        <v/>
      </c>
      <c r="AC1519" s="41" t="str">
        <f t="shared" si="963"/>
        <v/>
      </c>
      <c r="AE1519" s="41" t="str">
        <f t="shared" si="976"/>
        <v/>
      </c>
      <c r="AJ1519" s="154" t="str">
        <f t="shared" si="977"/>
        <v/>
      </c>
      <c r="AL1519" s="120" t="str">
        <f t="shared" si="978"/>
        <v/>
      </c>
      <c r="AM1519" s="104" t="str">
        <f t="shared" si="979"/>
        <v/>
      </c>
      <c r="AN1519" s="104" t="str">
        <f t="shared" si="980"/>
        <v/>
      </c>
      <c r="AO1519" s="104" t="str">
        <f t="shared" si="964"/>
        <v/>
      </c>
      <c r="AP1519" s="104" t="str">
        <f t="shared" si="965"/>
        <v/>
      </c>
      <c r="AQ1519" s="121" t="str">
        <f t="shared" si="981"/>
        <v/>
      </c>
      <c r="AS1519" s="88" t="str">
        <f t="shared" si="966"/>
        <v/>
      </c>
      <c r="AT1519" s="68" t="str">
        <f t="shared" si="982"/>
        <v/>
      </c>
      <c r="AU1519" s="68" t="str">
        <f t="shared" si="983"/>
        <v/>
      </c>
      <c r="AV1519" s="68" t="str">
        <f t="shared" si="984"/>
        <v/>
      </c>
      <c r="AW1519" s="88" t="str">
        <f t="shared" si="967"/>
        <v/>
      </c>
      <c r="AZ1519" s="88" t="str">
        <f t="shared" si="968"/>
        <v/>
      </c>
      <c r="BA1519" s="68" t="str">
        <f t="shared" si="969"/>
        <v/>
      </c>
      <c r="BB1519" s="68" t="str">
        <f t="shared" si="970"/>
        <v/>
      </c>
      <c r="BC1519" s="68" t="str">
        <f t="shared" si="971"/>
        <v/>
      </c>
      <c r="BD1519" s="69" t="str">
        <f t="shared" si="972"/>
        <v/>
      </c>
      <c r="BE1519" s="69" t="str">
        <f t="shared" si="985"/>
        <v/>
      </c>
      <c r="BT1519" s="138" t="str">
        <f t="shared" ca="1" si="986"/>
        <v/>
      </c>
      <c r="BU1519" s="139" t="str">
        <f t="shared" ca="1" si="987"/>
        <v/>
      </c>
      <c r="BW1519" s="138" t="str">
        <f t="shared" si="988"/>
        <v/>
      </c>
      <c r="BX1519" s="104" t="str">
        <f t="shared" si="989"/>
        <v/>
      </c>
      <c r="BY1519" s="139" t="str">
        <f t="shared" si="990"/>
        <v/>
      </c>
      <c r="CA1519" s="138" t="str">
        <f t="shared" si="991"/>
        <v/>
      </c>
      <c r="CB1519" s="104" t="str">
        <f t="shared" si="992"/>
        <v/>
      </c>
      <c r="CC1519" s="139" t="str">
        <f t="shared" si="993"/>
        <v/>
      </c>
      <c r="CE1519" s="162" t="str">
        <f t="shared" si="994"/>
        <v/>
      </c>
      <c r="CF1519" s="163" t="str">
        <f t="shared" si="995"/>
        <v/>
      </c>
      <c r="CG1519" s="164" t="str">
        <f t="shared" si="996"/>
        <v/>
      </c>
      <c r="CI1519" s="162" t="str">
        <f t="shared" si="997"/>
        <v/>
      </c>
      <c r="CJ1519" s="163" t="str">
        <f t="shared" si="1000"/>
        <v/>
      </c>
      <c r="CK1519" s="164" t="str">
        <f t="shared" si="1001"/>
        <v/>
      </c>
      <c r="CM1519" s="169" t="str">
        <f t="shared" si="998"/>
        <v/>
      </c>
      <c r="CN1519" s="139" t="str">
        <f t="shared" si="999"/>
        <v/>
      </c>
      <c r="CP1519" s="41" t="str">
        <f>IF($CM1519="", "", COUNTIF($CM$11:$CM$3035, "&lt;"&amp;$CM1519)+1+COUNTIF($CM$11:$CM1519, $CM1519)-1)</f>
        <v/>
      </c>
    </row>
    <row r="1520" spans="1:94" x14ac:dyDescent="0.25">
      <c r="A1520" s="40"/>
      <c r="B1520" s="82" t="str">
        <f>IF($I1520="", "", IFERROR(INDEX('Job Database'!$AE$11:$AE$3035, MATCH($I1520, 'Job Database'!$X$11:$X$3035, 0)), ""))</f>
        <v/>
      </c>
      <c r="C1520" s="69" t="str">
        <f>IF($I1520="", "", IF(COUNTIF('Job Database'!$X$11:$X$3035, $I1520)=0, $AC$5, $AC$4))</f>
        <v/>
      </c>
      <c r="D1520" s="40"/>
      <c r="E1520" s="85" t="str">
        <f>IF($I1520="", "", IF(IFERROR(INDEX('Job Database'!$M$11:$M$3035, MATCH($I1520, 'Job Database'!$X$11:$X$3035, 0)), "")="", "", IFERROR(INDEX('Job Database'!$M$11:$M$3035, MATCH($I1520, 'Job Database'!$X$11:$X$3035, 0)), "")))</f>
        <v/>
      </c>
      <c r="F1520" s="40"/>
      <c r="G1520" s="88" t="str">
        <f t="shared" si="973"/>
        <v/>
      </c>
      <c r="H1520" s="40"/>
      <c r="I1520" s="24"/>
      <c r="J1520" s="34"/>
      <c r="K1520" s="106"/>
      <c r="L1520" s="79"/>
      <c r="M1520" s="34"/>
      <c r="N1520" s="79"/>
      <c r="O1520" s="31"/>
      <c r="P1520" s="53"/>
      <c r="Q1520" s="40"/>
      <c r="S1520" s="41" t="str">
        <f t="shared" si="961"/>
        <v/>
      </c>
      <c r="T1520" s="41" t="str">
        <f t="shared" si="962"/>
        <v/>
      </c>
      <c r="U1520" s="41" t="str">
        <f t="shared" si="974"/>
        <v/>
      </c>
      <c r="W1520" s="74" t="str">
        <f>IF('Job Database'!$X1520="", "", 'Job Database'!$X1520)</f>
        <v/>
      </c>
      <c r="Y1520" s="41" t="str">
        <f>IF($W1520="", "", IF(COUNTIF($I$11:$I$3035, $W1520)&gt;0, "", MAX($Y$10:$Y1519)+1))</f>
        <v/>
      </c>
      <c r="Z1520" s="41">
        <v>1510</v>
      </c>
      <c r="AA1520" s="58" t="str">
        <f t="shared" si="975"/>
        <v/>
      </c>
      <c r="AC1520" s="41" t="str">
        <f t="shared" si="963"/>
        <v/>
      </c>
      <c r="AE1520" s="41" t="str">
        <f t="shared" si="976"/>
        <v/>
      </c>
      <c r="AJ1520" s="154" t="str">
        <f t="shared" si="977"/>
        <v/>
      </c>
      <c r="AL1520" s="120" t="str">
        <f t="shared" si="978"/>
        <v/>
      </c>
      <c r="AM1520" s="104" t="str">
        <f t="shared" si="979"/>
        <v/>
      </c>
      <c r="AN1520" s="104" t="str">
        <f t="shared" si="980"/>
        <v/>
      </c>
      <c r="AO1520" s="104" t="str">
        <f t="shared" si="964"/>
        <v/>
      </c>
      <c r="AP1520" s="104" t="str">
        <f t="shared" si="965"/>
        <v/>
      </c>
      <c r="AQ1520" s="121" t="str">
        <f t="shared" si="981"/>
        <v/>
      </c>
      <c r="AS1520" s="88" t="str">
        <f t="shared" si="966"/>
        <v/>
      </c>
      <c r="AT1520" s="68" t="str">
        <f t="shared" si="982"/>
        <v/>
      </c>
      <c r="AU1520" s="68" t="str">
        <f t="shared" si="983"/>
        <v/>
      </c>
      <c r="AV1520" s="68" t="str">
        <f t="shared" si="984"/>
        <v/>
      </c>
      <c r="AW1520" s="88" t="str">
        <f t="shared" si="967"/>
        <v/>
      </c>
      <c r="AZ1520" s="88" t="str">
        <f t="shared" si="968"/>
        <v/>
      </c>
      <c r="BA1520" s="68" t="str">
        <f t="shared" si="969"/>
        <v/>
      </c>
      <c r="BB1520" s="68" t="str">
        <f t="shared" si="970"/>
        <v/>
      </c>
      <c r="BC1520" s="68" t="str">
        <f t="shared" si="971"/>
        <v/>
      </c>
      <c r="BD1520" s="69" t="str">
        <f t="shared" si="972"/>
        <v/>
      </c>
      <c r="BE1520" s="69" t="str">
        <f t="shared" si="985"/>
        <v/>
      </c>
      <c r="BT1520" s="138" t="str">
        <f t="shared" ca="1" si="986"/>
        <v/>
      </c>
      <c r="BU1520" s="139" t="str">
        <f t="shared" ca="1" si="987"/>
        <v/>
      </c>
      <c r="BW1520" s="138" t="str">
        <f t="shared" si="988"/>
        <v/>
      </c>
      <c r="BX1520" s="104" t="str">
        <f t="shared" si="989"/>
        <v/>
      </c>
      <c r="BY1520" s="139" t="str">
        <f t="shared" si="990"/>
        <v/>
      </c>
      <c r="CA1520" s="138" t="str">
        <f t="shared" si="991"/>
        <v/>
      </c>
      <c r="CB1520" s="104" t="str">
        <f t="shared" si="992"/>
        <v/>
      </c>
      <c r="CC1520" s="139" t="str">
        <f t="shared" si="993"/>
        <v/>
      </c>
      <c r="CE1520" s="162" t="str">
        <f t="shared" si="994"/>
        <v/>
      </c>
      <c r="CF1520" s="163" t="str">
        <f t="shared" si="995"/>
        <v/>
      </c>
      <c r="CG1520" s="164" t="str">
        <f t="shared" si="996"/>
        <v/>
      </c>
      <c r="CI1520" s="162" t="str">
        <f t="shared" si="997"/>
        <v/>
      </c>
      <c r="CJ1520" s="163" t="str">
        <f t="shared" si="1000"/>
        <v/>
      </c>
      <c r="CK1520" s="164" t="str">
        <f t="shared" si="1001"/>
        <v/>
      </c>
      <c r="CM1520" s="169" t="str">
        <f t="shared" si="998"/>
        <v/>
      </c>
      <c r="CN1520" s="139" t="str">
        <f t="shared" si="999"/>
        <v/>
      </c>
      <c r="CP1520" s="41" t="str">
        <f>IF($CM1520="", "", COUNTIF($CM$11:$CM$3035, "&lt;"&amp;$CM1520)+1+COUNTIF($CM$11:$CM1520, $CM1520)-1)</f>
        <v/>
      </c>
    </row>
    <row r="1521" spans="1:94" x14ac:dyDescent="0.25">
      <c r="A1521" s="40"/>
      <c r="B1521" s="82" t="str">
        <f>IF($I1521="", "", IFERROR(INDEX('Job Database'!$AE$11:$AE$3035, MATCH($I1521, 'Job Database'!$X$11:$X$3035, 0)), ""))</f>
        <v/>
      </c>
      <c r="C1521" s="69" t="str">
        <f>IF($I1521="", "", IF(COUNTIF('Job Database'!$X$11:$X$3035, $I1521)=0, $AC$5, $AC$4))</f>
        <v/>
      </c>
      <c r="D1521" s="40"/>
      <c r="E1521" s="85" t="str">
        <f>IF($I1521="", "", IF(IFERROR(INDEX('Job Database'!$M$11:$M$3035, MATCH($I1521, 'Job Database'!$X$11:$X$3035, 0)), "")="", "", IFERROR(INDEX('Job Database'!$M$11:$M$3035, MATCH($I1521, 'Job Database'!$X$11:$X$3035, 0)), "")))</f>
        <v/>
      </c>
      <c r="F1521" s="40"/>
      <c r="G1521" s="88" t="str">
        <f t="shared" si="973"/>
        <v/>
      </c>
      <c r="H1521" s="40"/>
      <c r="I1521" s="24"/>
      <c r="J1521" s="34"/>
      <c r="K1521" s="106"/>
      <c r="L1521" s="79"/>
      <c r="M1521" s="34"/>
      <c r="N1521" s="79"/>
      <c r="O1521" s="31"/>
      <c r="P1521" s="53"/>
      <c r="Q1521" s="40"/>
      <c r="S1521" s="41" t="str">
        <f t="shared" si="961"/>
        <v/>
      </c>
      <c r="T1521" s="41" t="str">
        <f t="shared" si="962"/>
        <v/>
      </c>
      <c r="U1521" s="41" t="str">
        <f t="shared" si="974"/>
        <v/>
      </c>
      <c r="W1521" s="74" t="str">
        <f>IF('Job Database'!$X1521="", "", 'Job Database'!$X1521)</f>
        <v/>
      </c>
      <c r="Y1521" s="41" t="str">
        <f>IF($W1521="", "", IF(COUNTIF($I$11:$I$3035, $W1521)&gt;0, "", MAX($Y$10:$Y1520)+1))</f>
        <v/>
      </c>
      <c r="Z1521" s="41">
        <v>1511</v>
      </c>
      <c r="AA1521" s="58" t="str">
        <f t="shared" si="975"/>
        <v/>
      </c>
      <c r="AC1521" s="41" t="str">
        <f t="shared" si="963"/>
        <v/>
      </c>
      <c r="AE1521" s="41" t="str">
        <f t="shared" si="976"/>
        <v/>
      </c>
      <c r="AJ1521" s="154" t="str">
        <f t="shared" si="977"/>
        <v/>
      </c>
      <c r="AL1521" s="120" t="str">
        <f t="shared" si="978"/>
        <v/>
      </c>
      <c r="AM1521" s="104" t="str">
        <f t="shared" si="979"/>
        <v/>
      </c>
      <c r="AN1521" s="104" t="str">
        <f t="shared" si="980"/>
        <v/>
      </c>
      <c r="AO1521" s="104" t="str">
        <f t="shared" si="964"/>
        <v/>
      </c>
      <c r="AP1521" s="104" t="str">
        <f t="shared" si="965"/>
        <v/>
      </c>
      <c r="AQ1521" s="121" t="str">
        <f t="shared" si="981"/>
        <v/>
      </c>
      <c r="AS1521" s="88" t="str">
        <f t="shared" si="966"/>
        <v/>
      </c>
      <c r="AT1521" s="68" t="str">
        <f t="shared" si="982"/>
        <v/>
      </c>
      <c r="AU1521" s="68" t="str">
        <f t="shared" si="983"/>
        <v/>
      </c>
      <c r="AV1521" s="68" t="str">
        <f t="shared" si="984"/>
        <v/>
      </c>
      <c r="AW1521" s="88" t="str">
        <f t="shared" si="967"/>
        <v/>
      </c>
      <c r="AZ1521" s="88" t="str">
        <f t="shared" si="968"/>
        <v/>
      </c>
      <c r="BA1521" s="68" t="str">
        <f t="shared" si="969"/>
        <v/>
      </c>
      <c r="BB1521" s="68" t="str">
        <f t="shared" si="970"/>
        <v/>
      </c>
      <c r="BC1521" s="68" t="str">
        <f t="shared" si="971"/>
        <v/>
      </c>
      <c r="BD1521" s="69" t="str">
        <f t="shared" si="972"/>
        <v/>
      </c>
      <c r="BE1521" s="69" t="str">
        <f t="shared" si="985"/>
        <v/>
      </c>
      <c r="BT1521" s="138" t="str">
        <f t="shared" ca="1" si="986"/>
        <v/>
      </c>
      <c r="BU1521" s="139" t="str">
        <f t="shared" ca="1" si="987"/>
        <v/>
      </c>
      <c r="BW1521" s="138" t="str">
        <f t="shared" si="988"/>
        <v/>
      </c>
      <c r="BX1521" s="104" t="str">
        <f t="shared" si="989"/>
        <v/>
      </c>
      <c r="BY1521" s="139" t="str">
        <f t="shared" si="990"/>
        <v/>
      </c>
      <c r="CA1521" s="138" t="str">
        <f t="shared" si="991"/>
        <v/>
      </c>
      <c r="CB1521" s="104" t="str">
        <f t="shared" si="992"/>
        <v/>
      </c>
      <c r="CC1521" s="139" t="str">
        <f t="shared" si="993"/>
        <v/>
      </c>
      <c r="CE1521" s="162" t="str">
        <f t="shared" si="994"/>
        <v/>
      </c>
      <c r="CF1521" s="163" t="str">
        <f t="shared" si="995"/>
        <v/>
      </c>
      <c r="CG1521" s="164" t="str">
        <f t="shared" si="996"/>
        <v/>
      </c>
      <c r="CI1521" s="162" t="str">
        <f t="shared" si="997"/>
        <v/>
      </c>
      <c r="CJ1521" s="163" t="str">
        <f t="shared" si="1000"/>
        <v/>
      </c>
      <c r="CK1521" s="164" t="str">
        <f t="shared" si="1001"/>
        <v/>
      </c>
      <c r="CM1521" s="169" t="str">
        <f t="shared" si="998"/>
        <v/>
      </c>
      <c r="CN1521" s="139" t="str">
        <f t="shared" si="999"/>
        <v/>
      </c>
      <c r="CP1521" s="41" t="str">
        <f>IF($CM1521="", "", COUNTIF($CM$11:$CM$3035, "&lt;"&amp;$CM1521)+1+COUNTIF($CM$11:$CM1521, $CM1521)-1)</f>
        <v/>
      </c>
    </row>
    <row r="1522" spans="1:94" x14ac:dyDescent="0.25">
      <c r="A1522" s="40"/>
      <c r="B1522" s="82" t="str">
        <f>IF($I1522="", "", IFERROR(INDEX('Job Database'!$AE$11:$AE$3035, MATCH($I1522, 'Job Database'!$X$11:$X$3035, 0)), ""))</f>
        <v/>
      </c>
      <c r="C1522" s="69" t="str">
        <f>IF($I1522="", "", IF(COUNTIF('Job Database'!$X$11:$X$3035, $I1522)=0, $AC$5, $AC$4))</f>
        <v/>
      </c>
      <c r="D1522" s="40"/>
      <c r="E1522" s="85" t="str">
        <f>IF($I1522="", "", IF(IFERROR(INDEX('Job Database'!$M$11:$M$3035, MATCH($I1522, 'Job Database'!$X$11:$X$3035, 0)), "")="", "", IFERROR(INDEX('Job Database'!$M$11:$M$3035, MATCH($I1522, 'Job Database'!$X$11:$X$3035, 0)), "")))</f>
        <v/>
      </c>
      <c r="F1522" s="40"/>
      <c r="G1522" s="88" t="str">
        <f t="shared" si="973"/>
        <v/>
      </c>
      <c r="H1522" s="40"/>
      <c r="I1522" s="24"/>
      <c r="J1522" s="34"/>
      <c r="K1522" s="106"/>
      <c r="L1522" s="79"/>
      <c r="M1522" s="34"/>
      <c r="N1522" s="79"/>
      <c r="O1522" s="31"/>
      <c r="P1522" s="53"/>
      <c r="Q1522" s="40"/>
      <c r="S1522" s="41" t="str">
        <f t="shared" si="961"/>
        <v/>
      </c>
      <c r="T1522" s="41" t="str">
        <f t="shared" si="962"/>
        <v/>
      </c>
      <c r="U1522" s="41" t="str">
        <f t="shared" si="974"/>
        <v/>
      </c>
      <c r="W1522" s="74" t="str">
        <f>IF('Job Database'!$X1522="", "", 'Job Database'!$X1522)</f>
        <v/>
      </c>
      <c r="Y1522" s="41" t="str">
        <f>IF($W1522="", "", IF(COUNTIF($I$11:$I$3035, $W1522)&gt;0, "", MAX($Y$10:$Y1521)+1))</f>
        <v/>
      </c>
      <c r="Z1522" s="41">
        <v>1512</v>
      </c>
      <c r="AA1522" s="58" t="str">
        <f t="shared" si="975"/>
        <v/>
      </c>
      <c r="AC1522" s="41" t="str">
        <f t="shared" si="963"/>
        <v/>
      </c>
      <c r="AE1522" s="41" t="str">
        <f t="shared" si="976"/>
        <v/>
      </c>
      <c r="AJ1522" s="154" t="str">
        <f t="shared" si="977"/>
        <v/>
      </c>
      <c r="AL1522" s="120" t="str">
        <f t="shared" si="978"/>
        <v/>
      </c>
      <c r="AM1522" s="104" t="str">
        <f t="shared" si="979"/>
        <v/>
      </c>
      <c r="AN1522" s="104" t="str">
        <f t="shared" si="980"/>
        <v/>
      </c>
      <c r="AO1522" s="104" t="str">
        <f t="shared" si="964"/>
        <v/>
      </c>
      <c r="AP1522" s="104" t="str">
        <f t="shared" si="965"/>
        <v/>
      </c>
      <c r="AQ1522" s="121" t="str">
        <f t="shared" si="981"/>
        <v/>
      </c>
      <c r="AS1522" s="88" t="str">
        <f t="shared" si="966"/>
        <v/>
      </c>
      <c r="AT1522" s="68" t="str">
        <f t="shared" si="982"/>
        <v/>
      </c>
      <c r="AU1522" s="68" t="str">
        <f t="shared" si="983"/>
        <v/>
      </c>
      <c r="AV1522" s="68" t="str">
        <f t="shared" si="984"/>
        <v/>
      </c>
      <c r="AW1522" s="88" t="str">
        <f t="shared" si="967"/>
        <v/>
      </c>
      <c r="AZ1522" s="88" t="str">
        <f t="shared" si="968"/>
        <v/>
      </c>
      <c r="BA1522" s="68" t="str">
        <f t="shared" si="969"/>
        <v/>
      </c>
      <c r="BB1522" s="68" t="str">
        <f t="shared" si="970"/>
        <v/>
      </c>
      <c r="BC1522" s="68" t="str">
        <f t="shared" si="971"/>
        <v/>
      </c>
      <c r="BD1522" s="69" t="str">
        <f t="shared" si="972"/>
        <v/>
      </c>
      <c r="BE1522" s="69" t="str">
        <f t="shared" si="985"/>
        <v/>
      </c>
      <c r="BT1522" s="138" t="str">
        <f t="shared" ca="1" si="986"/>
        <v/>
      </c>
      <c r="BU1522" s="139" t="str">
        <f t="shared" ca="1" si="987"/>
        <v/>
      </c>
      <c r="BW1522" s="138" t="str">
        <f t="shared" si="988"/>
        <v/>
      </c>
      <c r="BX1522" s="104" t="str">
        <f t="shared" si="989"/>
        <v/>
      </c>
      <c r="BY1522" s="139" t="str">
        <f t="shared" si="990"/>
        <v/>
      </c>
      <c r="CA1522" s="138" t="str">
        <f t="shared" si="991"/>
        <v/>
      </c>
      <c r="CB1522" s="104" t="str">
        <f t="shared" si="992"/>
        <v/>
      </c>
      <c r="CC1522" s="139" t="str">
        <f t="shared" si="993"/>
        <v/>
      </c>
      <c r="CE1522" s="162" t="str">
        <f t="shared" si="994"/>
        <v/>
      </c>
      <c r="CF1522" s="163" t="str">
        <f t="shared" si="995"/>
        <v/>
      </c>
      <c r="CG1522" s="164" t="str">
        <f t="shared" si="996"/>
        <v/>
      </c>
      <c r="CI1522" s="162" t="str">
        <f t="shared" si="997"/>
        <v/>
      </c>
      <c r="CJ1522" s="163" t="str">
        <f t="shared" si="1000"/>
        <v/>
      </c>
      <c r="CK1522" s="164" t="str">
        <f t="shared" si="1001"/>
        <v/>
      </c>
      <c r="CM1522" s="169" t="str">
        <f t="shared" si="998"/>
        <v/>
      </c>
      <c r="CN1522" s="139" t="str">
        <f t="shared" si="999"/>
        <v/>
      </c>
      <c r="CP1522" s="41" t="str">
        <f>IF($CM1522="", "", COUNTIF($CM$11:$CM$3035, "&lt;"&amp;$CM1522)+1+COUNTIF($CM$11:$CM1522, $CM1522)-1)</f>
        <v/>
      </c>
    </row>
    <row r="1523" spans="1:94" x14ac:dyDescent="0.25">
      <c r="A1523" s="40"/>
      <c r="B1523" s="82" t="str">
        <f>IF($I1523="", "", IFERROR(INDEX('Job Database'!$AE$11:$AE$3035, MATCH($I1523, 'Job Database'!$X$11:$X$3035, 0)), ""))</f>
        <v/>
      </c>
      <c r="C1523" s="69" t="str">
        <f>IF($I1523="", "", IF(COUNTIF('Job Database'!$X$11:$X$3035, $I1523)=0, $AC$5, $AC$4))</f>
        <v/>
      </c>
      <c r="D1523" s="40"/>
      <c r="E1523" s="85" t="str">
        <f>IF($I1523="", "", IF(IFERROR(INDEX('Job Database'!$M$11:$M$3035, MATCH($I1523, 'Job Database'!$X$11:$X$3035, 0)), "")="", "", IFERROR(INDEX('Job Database'!$M$11:$M$3035, MATCH($I1523, 'Job Database'!$X$11:$X$3035, 0)), "")))</f>
        <v/>
      </c>
      <c r="F1523" s="40"/>
      <c r="G1523" s="88" t="str">
        <f t="shared" si="973"/>
        <v/>
      </c>
      <c r="H1523" s="40"/>
      <c r="I1523" s="24"/>
      <c r="J1523" s="34"/>
      <c r="K1523" s="106"/>
      <c r="L1523" s="79"/>
      <c r="M1523" s="34"/>
      <c r="N1523" s="79"/>
      <c r="O1523" s="31"/>
      <c r="P1523" s="53"/>
      <c r="Q1523" s="40"/>
      <c r="S1523" s="41" t="str">
        <f t="shared" si="961"/>
        <v/>
      </c>
      <c r="T1523" s="41" t="str">
        <f t="shared" si="962"/>
        <v/>
      </c>
      <c r="U1523" s="41" t="str">
        <f t="shared" si="974"/>
        <v/>
      </c>
      <c r="W1523" s="74" t="str">
        <f>IF('Job Database'!$X1523="", "", 'Job Database'!$X1523)</f>
        <v/>
      </c>
      <c r="Y1523" s="41" t="str">
        <f>IF($W1523="", "", IF(COUNTIF($I$11:$I$3035, $W1523)&gt;0, "", MAX($Y$10:$Y1522)+1))</f>
        <v/>
      </c>
      <c r="Z1523" s="41">
        <v>1513</v>
      </c>
      <c r="AA1523" s="58" t="str">
        <f t="shared" si="975"/>
        <v/>
      </c>
      <c r="AC1523" s="41" t="str">
        <f t="shared" si="963"/>
        <v/>
      </c>
      <c r="AE1523" s="41" t="str">
        <f t="shared" si="976"/>
        <v/>
      </c>
      <c r="AJ1523" s="154" t="str">
        <f t="shared" si="977"/>
        <v/>
      </c>
      <c r="AL1523" s="120" t="str">
        <f t="shared" si="978"/>
        <v/>
      </c>
      <c r="AM1523" s="104" t="str">
        <f t="shared" si="979"/>
        <v/>
      </c>
      <c r="AN1523" s="104" t="str">
        <f t="shared" si="980"/>
        <v/>
      </c>
      <c r="AO1523" s="104" t="str">
        <f t="shared" si="964"/>
        <v/>
      </c>
      <c r="AP1523" s="104" t="str">
        <f t="shared" si="965"/>
        <v/>
      </c>
      <c r="AQ1523" s="121" t="str">
        <f t="shared" si="981"/>
        <v/>
      </c>
      <c r="AS1523" s="88" t="str">
        <f t="shared" si="966"/>
        <v/>
      </c>
      <c r="AT1523" s="68" t="str">
        <f t="shared" si="982"/>
        <v/>
      </c>
      <c r="AU1523" s="68" t="str">
        <f t="shared" si="983"/>
        <v/>
      </c>
      <c r="AV1523" s="68" t="str">
        <f t="shared" si="984"/>
        <v/>
      </c>
      <c r="AW1523" s="88" t="str">
        <f t="shared" si="967"/>
        <v/>
      </c>
      <c r="AZ1523" s="88" t="str">
        <f t="shared" si="968"/>
        <v/>
      </c>
      <c r="BA1523" s="68" t="str">
        <f t="shared" si="969"/>
        <v/>
      </c>
      <c r="BB1523" s="68" t="str">
        <f t="shared" si="970"/>
        <v/>
      </c>
      <c r="BC1523" s="68" t="str">
        <f t="shared" si="971"/>
        <v/>
      </c>
      <c r="BD1523" s="69" t="str">
        <f t="shared" si="972"/>
        <v/>
      </c>
      <c r="BE1523" s="69" t="str">
        <f t="shared" si="985"/>
        <v/>
      </c>
      <c r="BT1523" s="138" t="str">
        <f t="shared" ca="1" si="986"/>
        <v/>
      </c>
      <c r="BU1523" s="139" t="str">
        <f t="shared" ca="1" si="987"/>
        <v/>
      </c>
      <c r="BW1523" s="138" t="str">
        <f t="shared" si="988"/>
        <v/>
      </c>
      <c r="BX1523" s="104" t="str">
        <f t="shared" si="989"/>
        <v/>
      </c>
      <c r="BY1523" s="139" t="str">
        <f t="shared" si="990"/>
        <v/>
      </c>
      <c r="CA1523" s="138" t="str">
        <f t="shared" si="991"/>
        <v/>
      </c>
      <c r="CB1523" s="104" t="str">
        <f t="shared" si="992"/>
        <v/>
      </c>
      <c r="CC1523" s="139" t="str">
        <f t="shared" si="993"/>
        <v/>
      </c>
      <c r="CE1523" s="162" t="str">
        <f t="shared" si="994"/>
        <v/>
      </c>
      <c r="CF1523" s="163" t="str">
        <f t="shared" si="995"/>
        <v/>
      </c>
      <c r="CG1523" s="164" t="str">
        <f t="shared" si="996"/>
        <v/>
      </c>
      <c r="CI1523" s="162" t="str">
        <f t="shared" si="997"/>
        <v/>
      </c>
      <c r="CJ1523" s="163" t="str">
        <f t="shared" si="1000"/>
        <v/>
      </c>
      <c r="CK1523" s="164" t="str">
        <f t="shared" si="1001"/>
        <v/>
      </c>
      <c r="CM1523" s="169" t="str">
        <f t="shared" si="998"/>
        <v/>
      </c>
      <c r="CN1523" s="139" t="str">
        <f t="shared" si="999"/>
        <v/>
      </c>
      <c r="CP1523" s="41" t="str">
        <f>IF($CM1523="", "", COUNTIF($CM$11:$CM$3035, "&lt;"&amp;$CM1523)+1+COUNTIF($CM$11:$CM1523, $CM1523)-1)</f>
        <v/>
      </c>
    </row>
    <row r="1524" spans="1:94" x14ac:dyDescent="0.25">
      <c r="A1524" s="40"/>
      <c r="B1524" s="82" t="str">
        <f>IF($I1524="", "", IFERROR(INDEX('Job Database'!$AE$11:$AE$3035, MATCH($I1524, 'Job Database'!$X$11:$X$3035, 0)), ""))</f>
        <v/>
      </c>
      <c r="C1524" s="69" t="str">
        <f>IF($I1524="", "", IF(COUNTIF('Job Database'!$X$11:$X$3035, $I1524)=0, $AC$5, $AC$4))</f>
        <v/>
      </c>
      <c r="D1524" s="40"/>
      <c r="E1524" s="85" t="str">
        <f>IF($I1524="", "", IF(IFERROR(INDEX('Job Database'!$M$11:$M$3035, MATCH($I1524, 'Job Database'!$X$11:$X$3035, 0)), "")="", "", IFERROR(INDEX('Job Database'!$M$11:$M$3035, MATCH($I1524, 'Job Database'!$X$11:$X$3035, 0)), "")))</f>
        <v/>
      </c>
      <c r="F1524" s="40"/>
      <c r="G1524" s="88" t="str">
        <f t="shared" si="973"/>
        <v/>
      </c>
      <c r="H1524" s="40"/>
      <c r="I1524" s="24"/>
      <c r="J1524" s="34"/>
      <c r="K1524" s="106"/>
      <c r="L1524" s="79"/>
      <c r="M1524" s="34"/>
      <c r="N1524" s="79"/>
      <c r="O1524" s="31"/>
      <c r="P1524" s="53"/>
      <c r="Q1524" s="40"/>
      <c r="S1524" s="41" t="str">
        <f t="shared" si="961"/>
        <v/>
      </c>
      <c r="T1524" s="41" t="str">
        <f t="shared" si="962"/>
        <v/>
      </c>
      <c r="U1524" s="41" t="str">
        <f t="shared" si="974"/>
        <v/>
      </c>
      <c r="W1524" s="74" t="str">
        <f>IF('Job Database'!$X1524="", "", 'Job Database'!$X1524)</f>
        <v/>
      </c>
      <c r="Y1524" s="41" t="str">
        <f>IF($W1524="", "", IF(COUNTIF($I$11:$I$3035, $W1524)&gt;0, "", MAX($Y$10:$Y1523)+1))</f>
        <v/>
      </c>
      <c r="Z1524" s="41">
        <v>1514</v>
      </c>
      <c r="AA1524" s="58" t="str">
        <f t="shared" si="975"/>
        <v/>
      </c>
      <c r="AC1524" s="41" t="str">
        <f t="shared" si="963"/>
        <v/>
      </c>
      <c r="AE1524" s="41" t="str">
        <f t="shared" si="976"/>
        <v/>
      </c>
      <c r="AJ1524" s="154" t="str">
        <f t="shared" si="977"/>
        <v/>
      </c>
      <c r="AL1524" s="120" t="str">
        <f t="shared" si="978"/>
        <v/>
      </c>
      <c r="AM1524" s="104" t="str">
        <f t="shared" si="979"/>
        <v/>
      </c>
      <c r="AN1524" s="104" t="str">
        <f t="shared" si="980"/>
        <v/>
      </c>
      <c r="AO1524" s="104" t="str">
        <f t="shared" si="964"/>
        <v/>
      </c>
      <c r="AP1524" s="104" t="str">
        <f t="shared" si="965"/>
        <v/>
      </c>
      <c r="AQ1524" s="121" t="str">
        <f t="shared" si="981"/>
        <v/>
      </c>
      <c r="AS1524" s="88" t="str">
        <f t="shared" si="966"/>
        <v/>
      </c>
      <c r="AT1524" s="68" t="str">
        <f t="shared" si="982"/>
        <v/>
      </c>
      <c r="AU1524" s="68" t="str">
        <f t="shared" si="983"/>
        <v/>
      </c>
      <c r="AV1524" s="68" t="str">
        <f t="shared" si="984"/>
        <v/>
      </c>
      <c r="AW1524" s="88" t="str">
        <f t="shared" si="967"/>
        <v/>
      </c>
      <c r="AZ1524" s="88" t="str">
        <f t="shared" si="968"/>
        <v/>
      </c>
      <c r="BA1524" s="68" t="str">
        <f t="shared" si="969"/>
        <v/>
      </c>
      <c r="BB1524" s="68" t="str">
        <f t="shared" si="970"/>
        <v/>
      </c>
      <c r="BC1524" s="68" t="str">
        <f t="shared" si="971"/>
        <v/>
      </c>
      <c r="BD1524" s="69" t="str">
        <f t="shared" si="972"/>
        <v/>
      </c>
      <c r="BE1524" s="69" t="str">
        <f t="shared" si="985"/>
        <v/>
      </c>
      <c r="BT1524" s="138" t="str">
        <f t="shared" ca="1" si="986"/>
        <v/>
      </c>
      <c r="BU1524" s="139" t="str">
        <f t="shared" ca="1" si="987"/>
        <v/>
      </c>
      <c r="BW1524" s="138" t="str">
        <f t="shared" si="988"/>
        <v/>
      </c>
      <c r="BX1524" s="104" t="str">
        <f t="shared" si="989"/>
        <v/>
      </c>
      <c r="BY1524" s="139" t="str">
        <f t="shared" si="990"/>
        <v/>
      </c>
      <c r="CA1524" s="138" t="str">
        <f t="shared" si="991"/>
        <v/>
      </c>
      <c r="CB1524" s="104" t="str">
        <f t="shared" si="992"/>
        <v/>
      </c>
      <c r="CC1524" s="139" t="str">
        <f t="shared" si="993"/>
        <v/>
      </c>
      <c r="CE1524" s="162" t="str">
        <f t="shared" si="994"/>
        <v/>
      </c>
      <c r="CF1524" s="163" t="str">
        <f t="shared" si="995"/>
        <v/>
      </c>
      <c r="CG1524" s="164" t="str">
        <f t="shared" si="996"/>
        <v/>
      </c>
      <c r="CI1524" s="162" t="str">
        <f t="shared" si="997"/>
        <v/>
      </c>
      <c r="CJ1524" s="163" t="str">
        <f t="shared" si="1000"/>
        <v/>
      </c>
      <c r="CK1524" s="164" t="str">
        <f t="shared" si="1001"/>
        <v/>
      </c>
      <c r="CM1524" s="169" t="str">
        <f t="shared" si="998"/>
        <v/>
      </c>
      <c r="CN1524" s="139" t="str">
        <f t="shared" si="999"/>
        <v/>
      </c>
      <c r="CP1524" s="41" t="str">
        <f>IF($CM1524="", "", COUNTIF($CM$11:$CM$3035, "&lt;"&amp;$CM1524)+1+COUNTIF($CM$11:$CM1524, $CM1524)-1)</f>
        <v/>
      </c>
    </row>
    <row r="1525" spans="1:94" x14ac:dyDescent="0.25">
      <c r="A1525" s="40"/>
      <c r="B1525" s="82" t="str">
        <f>IF($I1525="", "", IFERROR(INDEX('Job Database'!$AE$11:$AE$3035, MATCH($I1525, 'Job Database'!$X$11:$X$3035, 0)), ""))</f>
        <v/>
      </c>
      <c r="C1525" s="69" t="str">
        <f>IF($I1525="", "", IF(COUNTIF('Job Database'!$X$11:$X$3035, $I1525)=0, $AC$5, $AC$4))</f>
        <v/>
      </c>
      <c r="D1525" s="40"/>
      <c r="E1525" s="85" t="str">
        <f>IF($I1525="", "", IF(IFERROR(INDEX('Job Database'!$M$11:$M$3035, MATCH($I1525, 'Job Database'!$X$11:$X$3035, 0)), "")="", "", IFERROR(INDEX('Job Database'!$M$11:$M$3035, MATCH($I1525, 'Job Database'!$X$11:$X$3035, 0)), "")))</f>
        <v/>
      </c>
      <c r="F1525" s="40"/>
      <c r="G1525" s="88" t="str">
        <f t="shared" si="973"/>
        <v/>
      </c>
      <c r="H1525" s="40"/>
      <c r="I1525" s="24"/>
      <c r="J1525" s="34"/>
      <c r="K1525" s="106"/>
      <c r="L1525" s="79"/>
      <c r="M1525" s="34"/>
      <c r="N1525" s="79"/>
      <c r="O1525" s="31"/>
      <c r="P1525" s="53"/>
      <c r="Q1525" s="40"/>
      <c r="S1525" s="41" t="str">
        <f t="shared" si="961"/>
        <v/>
      </c>
      <c r="T1525" s="41" t="str">
        <f t="shared" si="962"/>
        <v/>
      </c>
      <c r="U1525" s="41" t="str">
        <f t="shared" si="974"/>
        <v/>
      </c>
      <c r="W1525" s="74" t="str">
        <f>IF('Job Database'!$X1525="", "", 'Job Database'!$X1525)</f>
        <v/>
      </c>
      <c r="Y1525" s="41" t="str">
        <f>IF($W1525="", "", IF(COUNTIF($I$11:$I$3035, $W1525)&gt;0, "", MAX($Y$10:$Y1524)+1))</f>
        <v/>
      </c>
      <c r="Z1525" s="41">
        <v>1515</v>
      </c>
      <c r="AA1525" s="58" t="str">
        <f t="shared" si="975"/>
        <v/>
      </c>
      <c r="AC1525" s="41" t="str">
        <f t="shared" si="963"/>
        <v/>
      </c>
      <c r="AE1525" s="41" t="str">
        <f t="shared" si="976"/>
        <v/>
      </c>
      <c r="AJ1525" s="154" t="str">
        <f t="shared" si="977"/>
        <v/>
      </c>
      <c r="AL1525" s="120" t="str">
        <f t="shared" si="978"/>
        <v/>
      </c>
      <c r="AM1525" s="104" t="str">
        <f t="shared" si="979"/>
        <v/>
      </c>
      <c r="AN1525" s="104" t="str">
        <f t="shared" si="980"/>
        <v/>
      </c>
      <c r="AO1525" s="104" t="str">
        <f t="shared" si="964"/>
        <v/>
      </c>
      <c r="AP1525" s="104" t="str">
        <f t="shared" si="965"/>
        <v/>
      </c>
      <c r="AQ1525" s="121" t="str">
        <f t="shared" si="981"/>
        <v/>
      </c>
      <c r="AS1525" s="88" t="str">
        <f t="shared" si="966"/>
        <v/>
      </c>
      <c r="AT1525" s="68" t="str">
        <f t="shared" si="982"/>
        <v/>
      </c>
      <c r="AU1525" s="68" t="str">
        <f t="shared" si="983"/>
        <v/>
      </c>
      <c r="AV1525" s="68" t="str">
        <f t="shared" si="984"/>
        <v/>
      </c>
      <c r="AW1525" s="88" t="str">
        <f t="shared" si="967"/>
        <v/>
      </c>
      <c r="AZ1525" s="88" t="str">
        <f t="shared" si="968"/>
        <v/>
      </c>
      <c r="BA1525" s="68" t="str">
        <f t="shared" si="969"/>
        <v/>
      </c>
      <c r="BB1525" s="68" t="str">
        <f t="shared" si="970"/>
        <v/>
      </c>
      <c r="BC1525" s="68" t="str">
        <f t="shared" si="971"/>
        <v/>
      </c>
      <c r="BD1525" s="69" t="str">
        <f t="shared" si="972"/>
        <v/>
      </c>
      <c r="BE1525" s="69" t="str">
        <f t="shared" si="985"/>
        <v/>
      </c>
      <c r="BT1525" s="138" t="str">
        <f t="shared" ca="1" si="986"/>
        <v/>
      </c>
      <c r="BU1525" s="139" t="str">
        <f t="shared" ca="1" si="987"/>
        <v/>
      </c>
      <c r="BW1525" s="138" t="str">
        <f t="shared" si="988"/>
        <v/>
      </c>
      <c r="BX1525" s="104" t="str">
        <f t="shared" si="989"/>
        <v/>
      </c>
      <c r="BY1525" s="139" t="str">
        <f t="shared" si="990"/>
        <v/>
      </c>
      <c r="CA1525" s="138" t="str">
        <f t="shared" si="991"/>
        <v/>
      </c>
      <c r="CB1525" s="104" t="str">
        <f t="shared" si="992"/>
        <v/>
      </c>
      <c r="CC1525" s="139" t="str">
        <f t="shared" si="993"/>
        <v/>
      </c>
      <c r="CE1525" s="162" t="str">
        <f t="shared" si="994"/>
        <v/>
      </c>
      <c r="CF1525" s="163" t="str">
        <f t="shared" si="995"/>
        <v/>
      </c>
      <c r="CG1525" s="164" t="str">
        <f t="shared" si="996"/>
        <v/>
      </c>
      <c r="CI1525" s="162" t="str">
        <f t="shared" si="997"/>
        <v/>
      </c>
      <c r="CJ1525" s="163" t="str">
        <f t="shared" si="1000"/>
        <v/>
      </c>
      <c r="CK1525" s="164" t="str">
        <f t="shared" si="1001"/>
        <v/>
      </c>
      <c r="CM1525" s="169" t="str">
        <f t="shared" si="998"/>
        <v/>
      </c>
      <c r="CN1525" s="139" t="str">
        <f t="shared" si="999"/>
        <v/>
      </c>
      <c r="CP1525" s="41" t="str">
        <f>IF($CM1525="", "", COUNTIF($CM$11:$CM$3035, "&lt;"&amp;$CM1525)+1+COUNTIF($CM$11:$CM1525, $CM1525)-1)</f>
        <v/>
      </c>
    </row>
    <row r="1526" spans="1:94" x14ac:dyDescent="0.25">
      <c r="A1526" s="40"/>
      <c r="B1526" s="82" t="str">
        <f>IF($I1526="", "", IFERROR(INDEX('Job Database'!$AE$11:$AE$3035, MATCH($I1526, 'Job Database'!$X$11:$X$3035, 0)), ""))</f>
        <v/>
      </c>
      <c r="C1526" s="69" t="str">
        <f>IF($I1526="", "", IF(COUNTIF('Job Database'!$X$11:$X$3035, $I1526)=0, $AC$5, $AC$4))</f>
        <v/>
      </c>
      <c r="D1526" s="40"/>
      <c r="E1526" s="85" t="str">
        <f>IF($I1526="", "", IF(IFERROR(INDEX('Job Database'!$M$11:$M$3035, MATCH($I1526, 'Job Database'!$X$11:$X$3035, 0)), "")="", "", IFERROR(INDEX('Job Database'!$M$11:$M$3035, MATCH($I1526, 'Job Database'!$X$11:$X$3035, 0)), "")))</f>
        <v/>
      </c>
      <c r="F1526" s="40"/>
      <c r="G1526" s="88" t="str">
        <f t="shared" si="973"/>
        <v/>
      </c>
      <c r="H1526" s="40"/>
      <c r="I1526" s="24"/>
      <c r="J1526" s="34"/>
      <c r="K1526" s="106"/>
      <c r="L1526" s="79"/>
      <c r="M1526" s="34"/>
      <c r="N1526" s="79"/>
      <c r="O1526" s="31"/>
      <c r="P1526" s="53"/>
      <c r="Q1526" s="40"/>
      <c r="S1526" s="41" t="str">
        <f t="shared" si="961"/>
        <v/>
      </c>
      <c r="T1526" s="41" t="str">
        <f t="shared" si="962"/>
        <v/>
      </c>
      <c r="U1526" s="41" t="str">
        <f t="shared" si="974"/>
        <v/>
      </c>
      <c r="W1526" s="74" t="str">
        <f>IF('Job Database'!$X1526="", "", 'Job Database'!$X1526)</f>
        <v/>
      </c>
      <c r="Y1526" s="41" t="str">
        <f>IF($W1526="", "", IF(COUNTIF($I$11:$I$3035, $W1526)&gt;0, "", MAX($Y$10:$Y1525)+1))</f>
        <v/>
      </c>
      <c r="Z1526" s="41">
        <v>1516</v>
      </c>
      <c r="AA1526" s="58" t="str">
        <f t="shared" si="975"/>
        <v/>
      </c>
      <c r="AC1526" s="41" t="str">
        <f t="shared" si="963"/>
        <v/>
      </c>
      <c r="AE1526" s="41" t="str">
        <f t="shared" si="976"/>
        <v/>
      </c>
      <c r="AJ1526" s="154" t="str">
        <f t="shared" si="977"/>
        <v/>
      </c>
      <c r="AL1526" s="120" t="str">
        <f t="shared" si="978"/>
        <v/>
      </c>
      <c r="AM1526" s="104" t="str">
        <f t="shared" si="979"/>
        <v/>
      </c>
      <c r="AN1526" s="104" t="str">
        <f t="shared" si="980"/>
        <v/>
      </c>
      <c r="AO1526" s="104" t="str">
        <f t="shared" si="964"/>
        <v/>
      </c>
      <c r="AP1526" s="104" t="str">
        <f t="shared" si="965"/>
        <v/>
      </c>
      <c r="AQ1526" s="121" t="str">
        <f t="shared" si="981"/>
        <v/>
      </c>
      <c r="AS1526" s="88" t="str">
        <f t="shared" si="966"/>
        <v/>
      </c>
      <c r="AT1526" s="68" t="str">
        <f t="shared" si="982"/>
        <v/>
      </c>
      <c r="AU1526" s="68" t="str">
        <f t="shared" si="983"/>
        <v/>
      </c>
      <c r="AV1526" s="68" t="str">
        <f t="shared" si="984"/>
        <v/>
      </c>
      <c r="AW1526" s="88" t="str">
        <f t="shared" si="967"/>
        <v/>
      </c>
      <c r="AZ1526" s="88" t="str">
        <f t="shared" si="968"/>
        <v/>
      </c>
      <c r="BA1526" s="68" t="str">
        <f t="shared" si="969"/>
        <v/>
      </c>
      <c r="BB1526" s="68" t="str">
        <f t="shared" si="970"/>
        <v/>
      </c>
      <c r="BC1526" s="68" t="str">
        <f t="shared" si="971"/>
        <v/>
      </c>
      <c r="BD1526" s="69" t="str">
        <f t="shared" si="972"/>
        <v/>
      </c>
      <c r="BE1526" s="69" t="str">
        <f t="shared" si="985"/>
        <v/>
      </c>
      <c r="BT1526" s="138" t="str">
        <f t="shared" ca="1" si="986"/>
        <v/>
      </c>
      <c r="BU1526" s="139" t="str">
        <f t="shared" ca="1" si="987"/>
        <v/>
      </c>
      <c r="BW1526" s="138" t="str">
        <f t="shared" si="988"/>
        <v/>
      </c>
      <c r="BX1526" s="104" t="str">
        <f t="shared" si="989"/>
        <v/>
      </c>
      <c r="BY1526" s="139" t="str">
        <f t="shared" si="990"/>
        <v/>
      </c>
      <c r="CA1526" s="138" t="str">
        <f t="shared" si="991"/>
        <v/>
      </c>
      <c r="CB1526" s="104" t="str">
        <f t="shared" si="992"/>
        <v/>
      </c>
      <c r="CC1526" s="139" t="str">
        <f t="shared" si="993"/>
        <v/>
      </c>
      <c r="CE1526" s="162" t="str">
        <f t="shared" si="994"/>
        <v/>
      </c>
      <c r="CF1526" s="163" t="str">
        <f t="shared" si="995"/>
        <v/>
      </c>
      <c r="CG1526" s="164" t="str">
        <f t="shared" si="996"/>
        <v/>
      </c>
      <c r="CI1526" s="162" t="str">
        <f t="shared" si="997"/>
        <v/>
      </c>
      <c r="CJ1526" s="163" t="str">
        <f t="shared" si="1000"/>
        <v/>
      </c>
      <c r="CK1526" s="164" t="str">
        <f t="shared" si="1001"/>
        <v/>
      </c>
      <c r="CM1526" s="169" t="str">
        <f t="shared" si="998"/>
        <v/>
      </c>
      <c r="CN1526" s="139" t="str">
        <f t="shared" si="999"/>
        <v/>
      </c>
      <c r="CP1526" s="41" t="str">
        <f>IF($CM1526="", "", COUNTIF($CM$11:$CM$3035, "&lt;"&amp;$CM1526)+1+COUNTIF($CM$11:$CM1526, $CM1526)-1)</f>
        <v/>
      </c>
    </row>
    <row r="1527" spans="1:94" x14ac:dyDescent="0.25">
      <c r="A1527" s="40"/>
      <c r="B1527" s="82" t="str">
        <f>IF($I1527="", "", IFERROR(INDEX('Job Database'!$AE$11:$AE$3035, MATCH($I1527, 'Job Database'!$X$11:$X$3035, 0)), ""))</f>
        <v/>
      </c>
      <c r="C1527" s="69" t="str">
        <f>IF($I1527="", "", IF(COUNTIF('Job Database'!$X$11:$X$3035, $I1527)=0, $AC$5, $AC$4))</f>
        <v/>
      </c>
      <c r="D1527" s="40"/>
      <c r="E1527" s="85" t="str">
        <f>IF($I1527="", "", IF(IFERROR(INDEX('Job Database'!$M$11:$M$3035, MATCH($I1527, 'Job Database'!$X$11:$X$3035, 0)), "")="", "", IFERROR(INDEX('Job Database'!$M$11:$M$3035, MATCH($I1527, 'Job Database'!$X$11:$X$3035, 0)), "")))</f>
        <v/>
      </c>
      <c r="F1527" s="40"/>
      <c r="G1527" s="88" t="str">
        <f t="shared" si="973"/>
        <v/>
      </c>
      <c r="H1527" s="40"/>
      <c r="I1527" s="24"/>
      <c r="J1527" s="34"/>
      <c r="K1527" s="106"/>
      <c r="L1527" s="79"/>
      <c r="M1527" s="34"/>
      <c r="N1527" s="79"/>
      <c r="O1527" s="31"/>
      <c r="P1527" s="53"/>
      <c r="Q1527" s="40"/>
      <c r="S1527" s="41" t="str">
        <f t="shared" si="961"/>
        <v/>
      </c>
      <c r="T1527" s="41" t="str">
        <f t="shared" si="962"/>
        <v/>
      </c>
      <c r="U1527" s="41" t="str">
        <f t="shared" si="974"/>
        <v/>
      </c>
      <c r="W1527" s="74" t="str">
        <f>IF('Job Database'!$X1527="", "", 'Job Database'!$X1527)</f>
        <v/>
      </c>
      <c r="Y1527" s="41" t="str">
        <f>IF($W1527="", "", IF(COUNTIF($I$11:$I$3035, $W1527)&gt;0, "", MAX($Y$10:$Y1526)+1))</f>
        <v/>
      </c>
      <c r="Z1527" s="41">
        <v>1517</v>
      </c>
      <c r="AA1527" s="58" t="str">
        <f t="shared" si="975"/>
        <v/>
      </c>
      <c r="AC1527" s="41" t="str">
        <f t="shared" si="963"/>
        <v/>
      </c>
      <c r="AE1527" s="41" t="str">
        <f t="shared" si="976"/>
        <v/>
      </c>
      <c r="AJ1527" s="154" t="str">
        <f t="shared" si="977"/>
        <v/>
      </c>
      <c r="AL1527" s="120" t="str">
        <f t="shared" si="978"/>
        <v/>
      </c>
      <c r="AM1527" s="104" t="str">
        <f t="shared" si="979"/>
        <v/>
      </c>
      <c r="AN1527" s="104" t="str">
        <f t="shared" si="980"/>
        <v/>
      </c>
      <c r="AO1527" s="104" t="str">
        <f t="shared" si="964"/>
        <v/>
      </c>
      <c r="AP1527" s="104" t="str">
        <f t="shared" si="965"/>
        <v/>
      </c>
      <c r="AQ1527" s="121" t="str">
        <f t="shared" si="981"/>
        <v/>
      </c>
      <c r="AS1527" s="88" t="str">
        <f t="shared" si="966"/>
        <v/>
      </c>
      <c r="AT1527" s="68" t="str">
        <f t="shared" si="982"/>
        <v/>
      </c>
      <c r="AU1527" s="68" t="str">
        <f t="shared" si="983"/>
        <v/>
      </c>
      <c r="AV1527" s="68" t="str">
        <f t="shared" si="984"/>
        <v/>
      </c>
      <c r="AW1527" s="88" t="str">
        <f t="shared" si="967"/>
        <v/>
      </c>
      <c r="AZ1527" s="88" t="str">
        <f t="shared" si="968"/>
        <v/>
      </c>
      <c r="BA1527" s="68" t="str">
        <f t="shared" si="969"/>
        <v/>
      </c>
      <c r="BB1527" s="68" t="str">
        <f t="shared" si="970"/>
        <v/>
      </c>
      <c r="BC1527" s="68" t="str">
        <f t="shared" si="971"/>
        <v/>
      </c>
      <c r="BD1527" s="69" t="str">
        <f t="shared" si="972"/>
        <v/>
      </c>
      <c r="BE1527" s="69" t="str">
        <f t="shared" si="985"/>
        <v/>
      </c>
      <c r="BT1527" s="138" t="str">
        <f t="shared" ca="1" si="986"/>
        <v/>
      </c>
      <c r="BU1527" s="139" t="str">
        <f t="shared" ca="1" si="987"/>
        <v/>
      </c>
      <c r="BW1527" s="138" t="str">
        <f t="shared" si="988"/>
        <v/>
      </c>
      <c r="BX1527" s="104" t="str">
        <f t="shared" si="989"/>
        <v/>
      </c>
      <c r="BY1527" s="139" t="str">
        <f t="shared" si="990"/>
        <v/>
      </c>
      <c r="CA1527" s="138" t="str">
        <f t="shared" si="991"/>
        <v/>
      </c>
      <c r="CB1527" s="104" t="str">
        <f t="shared" si="992"/>
        <v/>
      </c>
      <c r="CC1527" s="139" t="str">
        <f t="shared" si="993"/>
        <v/>
      </c>
      <c r="CE1527" s="162" t="str">
        <f t="shared" si="994"/>
        <v/>
      </c>
      <c r="CF1527" s="163" t="str">
        <f t="shared" si="995"/>
        <v/>
      </c>
      <c r="CG1527" s="164" t="str">
        <f t="shared" si="996"/>
        <v/>
      </c>
      <c r="CI1527" s="162" t="str">
        <f t="shared" si="997"/>
        <v/>
      </c>
      <c r="CJ1527" s="163" t="str">
        <f t="shared" si="1000"/>
        <v/>
      </c>
      <c r="CK1527" s="164" t="str">
        <f t="shared" si="1001"/>
        <v/>
      </c>
      <c r="CM1527" s="169" t="str">
        <f t="shared" si="998"/>
        <v/>
      </c>
      <c r="CN1527" s="139" t="str">
        <f t="shared" si="999"/>
        <v/>
      </c>
      <c r="CP1527" s="41" t="str">
        <f>IF($CM1527="", "", COUNTIF($CM$11:$CM$3035, "&lt;"&amp;$CM1527)+1+COUNTIF($CM$11:$CM1527, $CM1527)-1)</f>
        <v/>
      </c>
    </row>
    <row r="1528" spans="1:94" x14ac:dyDescent="0.25">
      <c r="A1528" s="40"/>
      <c r="B1528" s="82" t="str">
        <f>IF($I1528="", "", IFERROR(INDEX('Job Database'!$AE$11:$AE$3035, MATCH($I1528, 'Job Database'!$X$11:$X$3035, 0)), ""))</f>
        <v/>
      </c>
      <c r="C1528" s="69" t="str">
        <f>IF($I1528="", "", IF(COUNTIF('Job Database'!$X$11:$X$3035, $I1528)=0, $AC$5, $AC$4))</f>
        <v/>
      </c>
      <c r="D1528" s="40"/>
      <c r="E1528" s="85" t="str">
        <f>IF($I1528="", "", IF(IFERROR(INDEX('Job Database'!$M$11:$M$3035, MATCH($I1528, 'Job Database'!$X$11:$X$3035, 0)), "")="", "", IFERROR(INDEX('Job Database'!$M$11:$M$3035, MATCH($I1528, 'Job Database'!$X$11:$X$3035, 0)), "")))</f>
        <v/>
      </c>
      <c r="F1528" s="40"/>
      <c r="G1528" s="88" t="str">
        <f t="shared" si="973"/>
        <v/>
      </c>
      <c r="H1528" s="40"/>
      <c r="I1528" s="24"/>
      <c r="J1528" s="34"/>
      <c r="K1528" s="106"/>
      <c r="L1528" s="79"/>
      <c r="M1528" s="34"/>
      <c r="N1528" s="79"/>
      <c r="O1528" s="31"/>
      <c r="P1528" s="53"/>
      <c r="Q1528" s="40"/>
      <c r="S1528" s="41" t="str">
        <f t="shared" si="961"/>
        <v/>
      </c>
      <c r="T1528" s="41" t="str">
        <f t="shared" si="962"/>
        <v/>
      </c>
      <c r="U1528" s="41" t="str">
        <f t="shared" si="974"/>
        <v/>
      </c>
      <c r="W1528" s="74" t="str">
        <f>IF('Job Database'!$X1528="", "", 'Job Database'!$X1528)</f>
        <v/>
      </c>
      <c r="Y1528" s="41" t="str">
        <f>IF($W1528="", "", IF(COUNTIF($I$11:$I$3035, $W1528)&gt;0, "", MAX($Y$10:$Y1527)+1))</f>
        <v/>
      </c>
      <c r="Z1528" s="41">
        <v>1518</v>
      </c>
      <c r="AA1528" s="58" t="str">
        <f t="shared" si="975"/>
        <v/>
      </c>
      <c r="AC1528" s="41" t="str">
        <f t="shared" si="963"/>
        <v/>
      </c>
      <c r="AE1528" s="41" t="str">
        <f t="shared" si="976"/>
        <v/>
      </c>
      <c r="AJ1528" s="154" t="str">
        <f t="shared" si="977"/>
        <v/>
      </c>
      <c r="AL1528" s="120" t="str">
        <f t="shared" si="978"/>
        <v/>
      </c>
      <c r="AM1528" s="104" t="str">
        <f t="shared" si="979"/>
        <v/>
      </c>
      <c r="AN1528" s="104" t="str">
        <f t="shared" si="980"/>
        <v/>
      </c>
      <c r="AO1528" s="104" t="str">
        <f t="shared" si="964"/>
        <v/>
      </c>
      <c r="AP1528" s="104" t="str">
        <f t="shared" si="965"/>
        <v/>
      </c>
      <c r="AQ1528" s="121" t="str">
        <f t="shared" si="981"/>
        <v/>
      </c>
      <c r="AS1528" s="88" t="str">
        <f t="shared" si="966"/>
        <v/>
      </c>
      <c r="AT1528" s="68" t="str">
        <f t="shared" si="982"/>
        <v/>
      </c>
      <c r="AU1528" s="68" t="str">
        <f t="shared" si="983"/>
        <v/>
      </c>
      <c r="AV1528" s="68" t="str">
        <f t="shared" si="984"/>
        <v/>
      </c>
      <c r="AW1528" s="88" t="str">
        <f t="shared" si="967"/>
        <v/>
      </c>
      <c r="AZ1528" s="88" t="str">
        <f t="shared" si="968"/>
        <v/>
      </c>
      <c r="BA1528" s="68" t="str">
        <f t="shared" si="969"/>
        <v/>
      </c>
      <c r="BB1528" s="68" t="str">
        <f t="shared" si="970"/>
        <v/>
      </c>
      <c r="BC1528" s="68" t="str">
        <f t="shared" si="971"/>
        <v/>
      </c>
      <c r="BD1528" s="69" t="str">
        <f t="shared" si="972"/>
        <v/>
      </c>
      <c r="BE1528" s="69" t="str">
        <f t="shared" si="985"/>
        <v/>
      </c>
      <c r="BT1528" s="138" t="str">
        <f t="shared" ca="1" si="986"/>
        <v/>
      </c>
      <c r="BU1528" s="139" t="str">
        <f t="shared" ca="1" si="987"/>
        <v/>
      </c>
      <c r="BW1528" s="138" t="str">
        <f t="shared" si="988"/>
        <v/>
      </c>
      <c r="BX1528" s="104" t="str">
        <f t="shared" si="989"/>
        <v/>
      </c>
      <c r="BY1528" s="139" t="str">
        <f t="shared" si="990"/>
        <v/>
      </c>
      <c r="CA1528" s="138" t="str">
        <f t="shared" si="991"/>
        <v/>
      </c>
      <c r="CB1528" s="104" t="str">
        <f t="shared" si="992"/>
        <v/>
      </c>
      <c r="CC1528" s="139" t="str">
        <f t="shared" si="993"/>
        <v/>
      </c>
      <c r="CE1528" s="162" t="str">
        <f t="shared" si="994"/>
        <v/>
      </c>
      <c r="CF1528" s="163" t="str">
        <f t="shared" si="995"/>
        <v/>
      </c>
      <c r="CG1528" s="164" t="str">
        <f t="shared" si="996"/>
        <v/>
      </c>
      <c r="CI1528" s="162" t="str">
        <f t="shared" si="997"/>
        <v/>
      </c>
      <c r="CJ1528" s="163" t="str">
        <f t="shared" si="1000"/>
        <v/>
      </c>
      <c r="CK1528" s="164" t="str">
        <f t="shared" si="1001"/>
        <v/>
      </c>
      <c r="CM1528" s="169" t="str">
        <f t="shared" si="998"/>
        <v/>
      </c>
      <c r="CN1528" s="139" t="str">
        <f t="shared" si="999"/>
        <v/>
      </c>
      <c r="CP1528" s="41" t="str">
        <f>IF($CM1528="", "", COUNTIF($CM$11:$CM$3035, "&lt;"&amp;$CM1528)+1+COUNTIF($CM$11:$CM1528, $CM1528)-1)</f>
        <v/>
      </c>
    </row>
    <row r="1529" spans="1:94" x14ac:dyDescent="0.25">
      <c r="A1529" s="40"/>
      <c r="B1529" s="82" t="str">
        <f>IF($I1529="", "", IFERROR(INDEX('Job Database'!$AE$11:$AE$3035, MATCH($I1529, 'Job Database'!$X$11:$X$3035, 0)), ""))</f>
        <v/>
      </c>
      <c r="C1529" s="69" t="str">
        <f>IF($I1529="", "", IF(COUNTIF('Job Database'!$X$11:$X$3035, $I1529)=0, $AC$5, $AC$4))</f>
        <v/>
      </c>
      <c r="D1529" s="40"/>
      <c r="E1529" s="85" t="str">
        <f>IF($I1529="", "", IF(IFERROR(INDEX('Job Database'!$M$11:$M$3035, MATCH($I1529, 'Job Database'!$X$11:$X$3035, 0)), "")="", "", IFERROR(INDEX('Job Database'!$M$11:$M$3035, MATCH($I1529, 'Job Database'!$X$11:$X$3035, 0)), "")))</f>
        <v/>
      </c>
      <c r="F1529" s="40"/>
      <c r="G1529" s="88" t="str">
        <f t="shared" si="973"/>
        <v/>
      </c>
      <c r="H1529" s="40"/>
      <c r="I1529" s="24"/>
      <c r="J1529" s="34"/>
      <c r="K1529" s="106"/>
      <c r="L1529" s="79"/>
      <c r="M1529" s="34"/>
      <c r="N1529" s="79"/>
      <c r="O1529" s="31"/>
      <c r="P1529" s="53"/>
      <c r="Q1529" s="40"/>
      <c r="S1529" s="41" t="str">
        <f t="shared" si="961"/>
        <v/>
      </c>
      <c r="T1529" s="41" t="str">
        <f t="shared" si="962"/>
        <v/>
      </c>
      <c r="U1529" s="41" t="str">
        <f t="shared" si="974"/>
        <v/>
      </c>
      <c r="W1529" s="74" t="str">
        <f>IF('Job Database'!$X1529="", "", 'Job Database'!$X1529)</f>
        <v/>
      </c>
      <c r="Y1529" s="41" t="str">
        <f>IF($W1529="", "", IF(COUNTIF($I$11:$I$3035, $W1529)&gt;0, "", MAX($Y$10:$Y1528)+1))</f>
        <v/>
      </c>
      <c r="Z1529" s="41">
        <v>1519</v>
      </c>
      <c r="AA1529" s="58" t="str">
        <f t="shared" si="975"/>
        <v/>
      </c>
      <c r="AC1529" s="41" t="str">
        <f t="shared" si="963"/>
        <v/>
      </c>
      <c r="AE1529" s="41" t="str">
        <f t="shared" si="976"/>
        <v/>
      </c>
      <c r="AJ1529" s="154" t="str">
        <f t="shared" si="977"/>
        <v/>
      </c>
      <c r="AL1529" s="120" t="str">
        <f t="shared" si="978"/>
        <v/>
      </c>
      <c r="AM1529" s="104" t="str">
        <f t="shared" si="979"/>
        <v/>
      </c>
      <c r="AN1529" s="104" t="str">
        <f t="shared" si="980"/>
        <v/>
      </c>
      <c r="AO1529" s="104" t="str">
        <f t="shared" si="964"/>
        <v/>
      </c>
      <c r="AP1529" s="104" t="str">
        <f t="shared" si="965"/>
        <v/>
      </c>
      <c r="AQ1529" s="121" t="str">
        <f t="shared" si="981"/>
        <v/>
      </c>
      <c r="AS1529" s="88" t="str">
        <f t="shared" si="966"/>
        <v/>
      </c>
      <c r="AT1529" s="68" t="str">
        <f t="shared" si="982"/>
        <v/>
      </c>
      <c r="AU1529" s="68" t="str">
        <f t="shared" si="983"/>
        <v/>
      </c>
      <c r="AV1529" s="68" t="str">
        <f t="shared" si="984"/>
        <v/>
      </c>
      <c r="AW1529" s="88" t="str">
        <f t="shared" si="967"/>
        <v/>
      </c>
      <c r="AZ1529" s="88" t="str">
        <f t="shared" si="968"/>
        <v/>
      </c>
      <c r="BA1529" s="68" t="str">
        <f t="shared" si="969"/>
        <v/>
      </c>
      <c r="BB1529" s="68" t="str">
        <f t="shared" si="970"/>
        <v/>
      </c>
      <c r="BC1529" s="68" t="str">
        <f t="shared" si="971"/>
        <v/>
      </c>
      <c r="BD1529" s="69" t="str">
        <f t="shared" si="972"/>
        <v/>
      </c>
      <c r="BE1529" s="69" t="str">
        <f t="shared" si="985"/>
        <v/>
      </c>
      <c r="BT1529" s="138" t="str">
        <f t="shared" ca="1" si="986"/>
        <v/>
      </c>
      <c r="BU1529" s="139" t="str">
        <f t="shared" ca="1" si="987"/>
        <v/>
      </c>
      <c r="BW1529" s="138" t="str">
        <f t="shared" si="988"/>
        <v/>
      </c>
      <c r="BX1529" s="104" t="str">
        <f t="shared" si="989"/>
        <v/>
      </c>
      <c r="BY1529" s="139" t="str">
        <f t="shared" si="990"/>
        <v/>
      </c>
      <c r="CA1529" s="138" t="str">
        <f t="shared" si="991"/>
        <v/>
      </c>
      <c r="CB1529" s="104" t="str">
        <f t="shared" si="992"/>
        <v/>
      </c>
      <c r="CC1529" s="139" t="str">
        <f t="shared" si="993"/>
        <v/>
      </c>
      <c r="CE1529" s="162" t="str">
        <f t="shared" si="994"/>
        <v/>
      </c>
      <c r="CF1529" s="163" t="str">
        <f t="shared" si="995"/>
        <v/>
      </c>
      <c r="CG1529" s="164" t="str">
        <f t="shared" si="996"/>
        <v/>
      </c>
      <c r="CI1529" s="162" t="str">
        <f t="shared" si="997"/>
        <v/>
      </c>
      <c r="CJ1529" s="163" t="str">
        <f t="shared" si="1000"/>
        <v/>
      </c>
      <c r="CK1529" s="164" t="str">
        <f t="shared" si="1001"/>
        <v/>
      </c>
      <c r="CM1529" s="169" t="str">
        <f t="shared" si="998"/>
        <v/>
      </c>
      <c r="CN1529" s="139" t="str">
        <f t="shared" si="999"/>
        <v/>
      </c>
      <c r="CP1529" s="41" t="str">
        <f>IF($CM1529="", "", COUNTIF($CM$11:$CM$3035, "&lt;"&amp;$CM1529)+1+COUNTIF($CM$11:$CM1529, $CM1529)-1)</f>
        <v/>
      </c>
    </row>
    <row r="1530" spans="1:94" x14ac:dyDescent="0.25">
      <c r="A1530" s="40"/>
      <c r="B1530" s="82" t="str">
        <f>IF($I1530="", "", IFERROR(INDEX('Job Database'!$AE$11:$AE$3035, MATCH($I1530, 'Job Database'!$X$11:$X$3035, 0)), ""))</f>
        <v/>
      </c>
      <c r="C1530" s="69" t="str">
        <f>IF($I1530="", "", IF(COUNTIF('Job Database'!$X$11:$X$3035, $I1530)=0, $AC$5, $AC$4))</f>
        <v/>
      </c>
      <c r="D1530" s="40"/>
      <c r="E1530" s="85" t="str">
        <f>IF($I1530="", "", IF(IFERROR(INDEX('Job Database'!$M$11:$M$3035, MATCH($I1530, 'Job Database'!$X$11:$X$3035, 0)), "")="", "", IFERROR(INDEX('Job Database'!$M$11:$M$3035, MATCH($I1530, 'Job Database'!$X$11:$X$3035, 0)), "")))</f>
        <v/>
      </c>
      <c r="F1530" s="40"/>
      <c r="G1530" s="88" t="str">
        <f t="shared" si="973"/>
        <v/>
      </c>
      <c r="H1530" s="40"/>
      <c r="I1530" s="24"/>
      <c r="J1530" s="34"/>
      <c r="K1530" s="106"/>
      <c r="L1530" s="79"/>
      <c r="M1530" s="34"/>
      <c r="N1530" s="79"/>
      <c r="O1530" s="31"/>
      <c r="P1530" s="53"/>
      <c r="Q1530" s="40"/>
      <c r="S1530" s="41" t="str">
        <f t="shared" si="961"/>
        <v/>
      </c>
      <c r="T1530" s="41" t="str">
        <f t="shared" si="962"/>
        <v/>
      </c>
      <c r="U1530" s="41" t="str">
        <f t="shared" si="974"/>
        <v/>
      </c>
      <c r="W1530" s="74" t="str">
        <f>IF('Job Database'!$X1530="", "", 'Job Database'!$X1530)</f>
        <v/>
      </c>
      <c r="Y1530" s="41" t="str">
        <f>IF($W1530="", "", IF(COUNTIF($I$11:$I$3035, $W1530)&gt;0, "", MAX($Y$10:$Y1529)+1))</f>
        <v/>
      </c>
      <c r="Z1530" s="41">
        <v>1520</v>
      </c>
      <c r="AA1530" s="58" t="str">
        <f t="shared" si="975"/>
        <v/>
      </c>
      <c r="AC1530" s="41" t="str">
        <f t="shared" si="963"/>
        <v/>
      </c>
      <c r="AE1530" s="41" t="str">
        <f t="shared" si="976"/>
        <v/>
      </c>
      <c r="AJ1530" s="154" t="str">
        <f t="shared" si="977"/>
        <v/>
      </c>
      <c r="AL1530" s="120" t="str">
        <f t="shared" si="978"/>
        <v/>
      </c>
      <c r="AM1530" s="104" t="str">
        <f t="shared" si="979"/>
        <v/>
      </c>
      <c r="AN1530" s="104" t="str">
        <f t="shared" si="980"/>
        <v/>
      </c>
      <c r="AO1530" s="104" t="str">
        <f t="shared" si="964"/>
        <v/>
      </c>
      <c r="AP1530" s="104" t="str">
        <f t="shared" si="965"/>
        <v/>
      </c>
      <c r="AQ1530" s="121" t="str">
        <f t="shared" si="981"/>
        <v/>
      </c>
      <c r="AS1530" s="88" t="str">
        <f t="shared" si="966"/>
        <v/>
      </c>
      <c r="AT1530" s="68" t="str">
        <f t="shared" si="982"/>
        <v/>
      </c>
      <c r="AU1530" s="68" t="str">
        <f t="shared" si="983"/>
        <v/>
      </c>
      <c r="AV1530" s="68" t="str">
        <f t="shared" si="984"/>
        <v/>
      </c>
      <c r="AW1530" s="88" t="str">
        <f t="shared" si="967"/>
        <v/>
      </c>
      <c r="AZ1530" s="88" t="str">
        <f t="shared" si="968"/>
        <v/>
      </c>
      <c r="BA1530" s="68" t="str">
        <f t="shared" si="969"/>
        <v/>
      </c>
      <c r="BB1530" s="68" t="str">
        <f t="shared" si="970"/>
        <v/>
      </c>
      <c r="BC1530" s="68" t="str">
        <f t="shared" si="971"/>
        <v/>
      </c>
      <c r="BD1530" s="69" t="str">
        <f t="shared" si="972"/>
        <v/>
      </c>
      <c r="BE1530" s="69" t="str">
        <f t="shared" si="985"/>
        <v/>
      </c>
      <c r="BT1530" s="138" t="str">
        <f t="shared" ca="1" si="986"/>
        <v/>
      </c>
      <c r="BU1530" s="139" t="str">
        <f t="shared" ca="1" si="987"/>
        <v/>
      </c>
      <c r="BW1530" s="138" t="str">
        <f t="shared" si="988"/>
        <v/>
      </c>
      <c r="BX1530" s="104" t="str">
        <f t="shared" si="989"/>
        <v/>
      </c>
      <c r="BY1530" s="139" t="str">
        <f t="shared" si="990"/>
        <v/>
      </c>
      <c r="CA1530" s="138" t="str">
        <f t="shared" si="991"/>
        <v/>
      </c>
      <c r="CB1530" s="104" t="str">
        <f t="shared" si="992"/>
        <v/>
      </c>
      <c r="CC1530" s="139" t="str">
        <f t="shared" si="993"/>
        <v/>
      </c>
      <c r="CE1530" s="162" t="str">
        <f t="shared" si="994"/>
        <v/>
      </c>
      <c r="CF1530" s="163" t="str">
        <f t="shared" si="995"/>
        <v/>
      </c>
      <c r="CG1530" s="164" t="str">
        <f t="shared" si="996"/>
        <v/>
      </c>
      <c r="CI1530" s="162" t="str">
        <f t="shared" si="997"/>
        <v/>
      </c>
      <c r="CJ1530" s="163" t="str">
        <f t="shared" si="1000"/>
        <v/>
      </c>
      <c r="CK1530" s="164" t="str">
        <f t="shared" si="1001"/>
        <v/>
      </c>
      <c r="CM1530" s="169" t="str">
        <f t="shared" si="998"/>
        <v/>
      </c>
      <c r="CN1530" s="139" t="str">
        <f t="shared" si="999"/>
        <v/>
      </c>
      <c r="CP1530" s="41" t="str">
        <f>IF($CM1530="", "", COUNTIF($CM$11:$CM$3035, "&lt;"&amp;$CM1530)+1+COUNTIF($CM$11:$CM1530, $CM1530)-1)</f>
        <v/>
      </c>
    </row>
    <row r="1531" spans="1:94" x14ac:dyDescent="0.25">
      <c r="A1531" s="40"/>
      <c r="B1531" s="82" t="str">
        <f>IF($I1531="", "", IFERROR(INDEX('Job Database'!$AE$11:$AE$3035, MATCH($I1531, 'Job Database'!$X$11:$X$3035, 0)), ""))</f>
        <v/>
      </c>
      <c r="C1531" s="69" t="str">
        <f>IF($I1531="", "", IF(COUNTIF('Job Database'!$X$11:$X$3035, $I1531)=0, $AC$5, $AC$4))</f>
        <v/>
      </c>
      <c r="D1531" s="40"/>
      <c r="E1531" s="85" t="str">
        <f>IF($I1531="", "", IF(IFERROR(INDEX('Job Database'!$M$11:$M$3035, MATCH($I1531, 'Job Database'!$X$11:$X$3035, 0)), "")="", "", IFERROR(INDEX('Job Database'!$M$11:$M$3035, MATCH($I1531, 'Job Database'!$X$11:$X$3035, 0)), "")))</f>
        <v/>
      </c>
      <c r="F1531" s="40"/>
      <c r="G1531" s="88" t="str">
        <f t="shared" si="973"/>
        <v/>
      </c>
      <c r="H1531" s="40"/>
      <c r="I1531" s="24"/>
      <c r="J1531" s="34"/>
      <c r="K1531" s="106"/>
      <c r="L1531" s="79"/>
      <c r="M1531" s="34"/>
      <c r="N1531" s="79"/>
      <c r="O1531" s="31"/>
      <c r="P1531" s="53"/>
      <c r="Q1531" s="40"/>
      <c r="S1531" s="41" t="str">
        <f t="shared" si="961"/>
        <v/>
      </c>
      <c r="T1531" s="41" t="str">
        <f t="shared" si="962"/>
        <v/>
      </c>
      <c r="U1531" s="41" t="str">
        <f t="shared" si="974"/>
        <v/>
      </c>
      <c r="W1531" s="74" t="str">
        <f>IF('Job Database'!$X1531="", "", 'Job Database'!$X1531)</f>
        <v/>
      </c>
      <c r="Y1531" s="41" t="str">
        <f>IF($W1531="", "", IF(COUNTIF($I$11:$I$3035, $W1531)&gt;0, "", MAX($Y$10:$Y1530)+1))</f>
        <v/>
      </c>
      <c r="Z1531" s="41">
        <v>1521</v>
      </c>
      <c r="AA1531" s="58" t="str">
        <f t="shared" si="975"/>
        <v/>
      </c>
      <c r="AC1531" s="41" t="str">
        <f t="shared" si="963"/>
        <v/>
      </c>
      <c r="AE1531" s="41" t="str">
        <f t="shared" si="976"/>
        <v/>
      </c>
      <c r="AJ1531" s="154" t="str">
        <f t="shared" si="977"/>
        <v/>
      </c>
      <c r="AL1531" s="120" t="str">
        <f t="shared" si="978"/>
        <v/>
      </c>
      <c r="AM1531" s="104" t="str">
        <f t="shared" si="979"/>
        <v/>
      </c>
      <c r="AN1531" s="104" t="str">
        <f t="shared" si="980"/>
        <v/>
      </c>
      <c r="AO1531" s="104" t="str">
        <f t="shared" si="964"/>
        <v/>
      </c>
      <c r="AP1531" s="104" t="str">
        <f t="shared" si="965"/>
        <v/>
      </c>
      <c r="AQ1531" s="121" t="str">
        <f t="shared" si="981"/>
        <v/>
      </c>
      <c r="AS1531" s="88" t="str">
        <f t="shared" si="966"/>
        <v/>
      </c>
      <c r="AT1531" s="68" t="str">
        <f t="shared" si="982"/>
        <v/>
      </c>
      <c r="AU1531" s="68" t="str">
        <f t="shared" si="983"/>
        <v/>
      </c>
      <c r="AV1531" s="68" t="str">
        <f t="shared" si="984"/>
        <v/>
      </c>
      <c r="AW1531" s="88" t="str">
        <f t="shared" si="967"/>
        <v/>
      </c>
      <c r="AZ1531" s="88" t="str">
        <f t="shared" si="968"/>
        <v/>
      </c>
      <c r="BA1531" s="68" t="str">
        <f t="shared" si="969"/>
        <v/>
      </c>
      <c r="BB1531" s="68" t="str">
        <f t="shared" si="970"/>
        <v/>
      </c>
      <c r="BC1531" s="68" t="str">
        <f t="shared" si="971"/>
        <v/>
      </c>
      <c r="BD1531" s="69" t="str">
        <f t="shared" si="972"/>
        <v/>
      </c>
      <c r="BE1531" s="69" t="str">
        <f t="shared" si="985"/>
        <v/>
      </c>
      <c r="BT1531" s="138" t="str">
        <f t="shared" ca="1" si="986"/>
        <v/>
      </c>
      <c r="BU1531" s="139" t="str">
        <f t="shared" ca="1" si="987"/>
        <v/>
      </c>
      <c r="BW1531" s="138" t="str">
        <f t="shared" si="988"/>
        <v/>
      </c>
      <c r="BX1531" s="104" t="str">
        <f t="shared" si="989"/>
        <v/>
      </c>
      <c r="BY1531" s="139" t="str">
        <f t="shared" si="990"/>
        <v/>
      </c>
      <c r="CA1531" s="138" t="str">
        <f t="shared" si="991"/>
        <v/>
      </c>
      <c r="CB1531" s="104" t="str">
        <f t="shared" si="992"/>
        <v/>
      </c>
      <c r="CC1531" s="139" t="str">
        <f t="shared" si="993"/>
        <v/>
      </c>
      <c r="CE1531" s="162" t="str">
        <f t="shared" si="994"/>
        <v/>
      </c>
      <c r="CF1531" s="163" t="str">
        <f t="shared" si="995"/>
        <v/>
      </c>
      <c r="CG1531" s="164" t="str">
        <f t="shared" si="996"/>
        <v/>
      </c>
      <c r="CI1531" s="162" t="str">
        <f t="shared" si="997"/>
        <v/>
      </c>
      <c r="CJ1531" s="163" t="str">
        <f t="shared" si="1000"/>
        <v/>
      </c>
      <c r="CK1531" s="164" t="str">
        <f t="shared" si="1001"/>
        <v/>
      </c>
      <c r="CM1531" s="169" t="str">
        <f t="shared" si="998"/>
        <v/>
      </c>
      <c r="CN1531" s="139" t="str">
        <f t="shared" si="999"/>
        <v/>
      </c>
      <c r="CP1531" s="41" t="str">
        <f>IF($CM1531="", "", COUNTIF($CM$11:$CM$3035, "&lt;"&amp;$CM1531)+1+COUNTIF($CM$11:$CM1531, $CM1531)-1)</f>
        <v/>
      </c>
    </row>
    <row r="1532" spans="1:94" x14ac:dyDescent="0.25">
      <c r="A1532" s="40"/>
      <c r="B1532" s="82" t="str">
        <f>IF($I1532="", "", IFERROR(INDEX('Job Database'!$AE$11:$AE$3035, MATCH($I1532, 'Job Database'!$X$11:$X$3035, 0)), ""))</f>
        <v/>
      </c>
      <c r="C1532" s="69" t="str">
        <f>IF($I1532="", "", IF(COUNTIF('Job Database'!$X$11:$X$3035, $I1532)=0, $AC$5, $AC$4))</f>
        <v/>
      </c>
      <c r="D1532" s="40"/>
      <c r="E1532" s="85" t="str">
        <f>IF($I1532="", "", IF(IFERROR(INDEX('Job Database'!$M$11:$M$3035, MATCH($I1532, 'Job Database'!$X$11:$X$3035, 0)), "")="", "", IFERROR(INDEX('Job Database'!$M$11:$M$3035, MATCH($I1532, 'Job Database'!$X$11:$X$3035, 0)), "")))</f>
        <v/>
      </c>
      <c r="F1532" s="40"/>
      <c r="G1532" s="88" t="str">
        <f t="shared" si="973"/>
        <v/>
      </c>
      <c r="H1532" s="40"/>
      <c r="I1532" s="24"/>
      <c r="J1532" s="34"/>
      <c r="K1532" s="106"/>
      <c r="L1532" s="79"/>
      <c r="M1532" s="34"/>
      <c r="N1532" s="79"/>
      <c r="O1532" s="31"/>
      <c r="P1532" s="53"/>
      <c r="Q1532" s="40"/>
      <c r="S1532" s="41" t="str">
        <f t="shared" si="961"/>
        <v/>
      </c>
      <c r="T1532" s="41" t="str">
        <f t="shared" si="962"/>
        <v/>
      </c>
      <c r="U1532" s="41" t="str">
        <f t="shared" si="974"/>
        <v/>
      </c>
      <c r="W1532" s="74" t="str">
        <f>IF('Job Database'!$X1532="", "", 'Job Database'!$X1532)</f>
        <v/>
      </c>
      <c r="Y1532" s="41" t="str">
        <f>IF($W1532="", "", IF(COUNTIF($I$11:$I$3035, $W1532)&gt;0, "", MAX($Y$10:$Y1531)+1))</f>
        <v/>
      </c>
      <c r="Z1532" s="41">
        <v>1522</v>
      </c>
      <c r="AA1532" s="58" t="str">
        <f t="shared" si="975"/>
        <v/>
      </c>
      <c r="AC1532" s="41" t="str">
        <f t="shared" si="963"/>
        <v/>
      </c>
      <c r="AE1532" s="41" t="str">
        <f t="shared" si="976"/>
        <v/>
      </c>
      <c r="AJ1532" s="154" t="str">
        <f t="shared" si="977"/>
        <v/>
      </c>
      <c r="AL1532" s="120" t="str">
        <f t="shared" si="978"/>
        <v/>
      </c>
      <c r="AM1532" s="104" t="str">
        <f t="shared" si="979"/>
        <v/>
      </c>
      <c r="AN1532" s="104" t="str">
        <f t="shared" si="980"/>
        <v/>
      </c>
      <c r="AO1532" s="104" t="str">
        <f t="shared" si="964"/>
        <v/>
      </c>
      <c r="AP1532" s="104" t="str">
        <f t="shared" si="965"/>
        <v/>
      </c>
      <c r="AQ1532" s="121" t="str">
        <f t="shared" si="981"/>
        <v/>
      </c>
      <c r="AS1532" s="88" t="str">
        <f t="shared" si="966"/>
        <v/>
      </c>
      <c r="AT1532" s="68" t="str">
        <f t="shared" si="982"/>
        <v/>
      </c>
      <c r="AU1532" s="68" t="str">
        <f t="shared" si="983"/>
        <v/>
      </c>
      <c r="AV1532" s="68" t="str">
        <f t="shared" si="984"/>
        <v/>
      </c>
      <c r="AW1532" s="88" t="str">
        <f t="shared" si="967"/>
        <v/>
      </c>
      <c r="AZ1532" s="88" t="str">
        <f t="shared" si="968"/>
        <v/>
      </c>
      <c r="BA1532" s="68" t="str">
        <f t="shared" si="969"/>
        <v/>
      </c>
      <c r="BB1532" s="68" t="str">
        <f t="shared" si="970"/>
        <v/>
      </c>
      <c r="BC1532" s="68" t="str">
        <f t="shared" si="971"/>
        <v/>
      </c>
      <c r="BD1532" s="69" t="str">
        <f t="shared" si="972"/>
        <v/>
      </c>
      <c r="BE1532" s="69" t="str">
        <f t="shared" si="985"/>
        <v/>
      </c>
      <c r="BT1532" s="138" t="str">
        <f t="shared" ca="1" si="986"/>
        <v/>
      </c>
      <c r="BU1532" s="139" t="str">
        <f t="shared" ca="1" si="987"/>
        <v/>
      </c>
      <c r="BW1532" s="138" t="str">
        <f t="shared" si="988"/>
        <v/>
      </c>
      <c r="BX1532" s="104" t="str">
        <f t="shared" si="989"/>
        <v/>
      </c>
      <c r="BY1532" s="139" t="str">
        <f t="shared" si="990"/>
        <v/>
      </c>
      <c r="CA1532" s="138" t="str">
        <f t="shared" si="991"/>
        <v/>
      </c>
      <c r="CB1532" s="104" t="str">
        <f t="shared" si="992"/>
        <v/>
      </c>
      <c r="CC1532" s="139" t="str">
        <f t="shared" si="993"/>
        <v/>
      </c>
      <c r="CE1532" s="162" t="str">
        <f t="shared" si="994"/>
        <v/>
      </c>
      <c r="CF1532" s="163" t="str">
        <f t="shared" si="995"/>
        <v/>
      </c>
      <c r="CG1532" s="164" t="str">
        <f t="shared" si="996"/>
        <v/>
      </c>
      <c r="CI1532" s="162" t="str">
        <f t="shared" si="997"/>
        <v/>
      </c>
      <c r="CJ1532" s="163" t="str">
        <f t="shared" si="1000"/>
        <v/>
      </c>
      <c r="CK1532" s="164" t="str">
        <f t="shared" si="1001"/>
        <v/>
      </c>
      <c r="CM1532" s="169" t="str">
        <f t="shared" si="998"/>
        <v/>
      </c>
      <c r="CN1532" s="139" t="str">
        <f t="shared" si="999"/>
        <v/>
      </c>
      <c r="CP1532" s="41" t="str">
        <f>IF($CM1532="", "", COUNTIF($CM$11:$CM$3035, "&lt;"&amp;$CM1532)+1+COUNTIF($CM$11:$CM1532, $CM1532)-1)</f>
        <v/>
      </c>
    </row>
    <row r="1533" spans="1:94" x14ac:dyDescent="0.25">
      <c r="A1533" s="40"/>
      <c r="B1533" s="82" t="str">
        <f>IF($I1533="", "", IFERROR(INDEX('Job Database'!$AE$11:$AE$3035, MATCH($I1533, 'Job Database'!$X$11:$X$3035, 0)), ""))</f>
        <v/>
      </c>
      <c r="C1533" s="69" t="str">
        <f>IF($I1533="", "", IF(COUNTIF('Job Database'!$X$11:$X$3035, $I1533)=0, $AC$5, $AC$4))</f>
        <v/>
      </c>
      <c r="D1533" s="40"/>
      <c r="E1533" s="85" t="str">
        <f>IF($I1533="", "", IF(IFERROR(INDEX('Job Database'!$M$11:$M$3035, MATCH($I1533, 'Job Database'!$X$11:$X$3035, 0)), "")="", "", IFERROR(INDEX('Job Database'!$M$11:$M$3035, MATCH($I1533, 'Job Database'!$X$11:$X$3035, 0)), "")))</f>
        <v/>
      </c>
      <c r="F1533" s="40"/>
      <c r="G1533" s="88" t="str">
        <f t="shared" si="973"/>
        <v/>
      </c>
      <c r="H1533" s="40"/>
      <c r="I1533" s="24"/>
      <c r="J1533" s="34"/>
      <c r="K1533" s="106"/>
      <c r="L1533" s="79"/>
      <c r="M1533" s="34"/>
      <c r="N1533" s="79"/>
      <c r="O1533" s="31"/>
      <c r="P1533" s="53"/>
      <c r="Q1533" s="40"/>
      <c r="S1533" s="41" t="str">
        <f t="shared" si="961"/>
        <v/>
      </c>
      <c r="T1533" s="41" t="str">
        <f t="shared" si="962"/>
        <v/>
      </c>
      <c r="U1533" s="41" t="str">
        <f t="shared" si="974"/>
        <v/>
      </c>
      <c r="W1533" s="74" t="str">
        <f>IF('Job Database'!$X1533="", "", 'Job Database'!$X1533)</f>
        <v/>
      </c>
      <c r="Y1533" s="41" t="str">
        <f>IF($W1533="", "", IF(COUNTIF($I$11:$I$3035, $W1533)&gt;0, "", MAX($Y$10:$Y1532)+1))</f>
        <v/>
      </c>
      <c r="Z1533" s="41">
        <v>1523</v>
      </c>
      <c r="AA1533" s="58" t="str">
        <f t="shared" si="975"/>
        <v/>
      </c>
      <c r="AC1533" s="41" t="str">
        <f t="shared" si="963"/>
        <v/>
      </c>
      <c r="AE1533" s="41" t="str">
        <f t="shared" si="976"/>
        <v/>
      </c>
      <c r="AJ1533" s="154" t="str">
        <f t="shared" si="977"/>
        <v/>
      </c>
      <c r="AL1533" s="120" t="str">
        <f t="shared" si="978"/>
        <v/>
      </c>
      <c r="AM1533" s="104" t="str">
        <f t="shared" si="979"/>
        <v/>
      </c>
      <c r="AN1533" s="104" t="str">
        <f t="shared" si="980"/>
        <v/>
      </c>
      <c r="AO1533" s="104" t="str">
        <f t="shared" si="964"/>
        <v/>
      </c>
      <c r="AP1533" s="104" t="str">
        <f t="shared" si="965"/>
        <v/>
      </c>
      <c r="AQ1533" s="121" t="str">
        <f t="shared" si="981"/>
        <v/>
      </c>
      <c r="AS1533" s="88" t="str">
        <f t="shared" si="966"/>
        <v/>
      </c>
      <c r="AT1533" s="68" t="str">
        <f t="shared" si="982"/>
        <v/>
      </c>
      <c r="AU1533" s="68" t="str">
        <f t="shared" si="983"/>
        <v/>
      </c>
      <c r="AV1533" s="68" t="str">
        <f t="shared" si="984"/>
        <v/>
      </c>
      <c r="AW1533" s="88" t="str">
        <f t="shared" si="967"/>
        <v/>
      </c>
      <c r="AZ1533" s="88" t="str">
        <f t="shared" si="968"/>
        <v/>
      </c>
      <c r="BA1533" s="68" t="str">
        <f t="shared" si="969"/>
        <v/>
      </c>
      <c r="BB1533" s="68" t="str">
        <f t="shared" si="970"/>
        <v/>
      </c>
      <c r="BC1533" s="68" t="str">
        <f t="shared" si="971"/>
        <v/>
      </c>
      <c r="BD1533" s="69" t="str">
        <f t="shared" si="972"/>
        <v/>
      </c>
      <c r="BE1533" s="69" t="str">
        <f t="shared" si="985"/>
        <v/>
      </c>
      <c r="BT1533" s="138" t="str">
        <f t="shared" ca="1" si="986"/>
        <v/>
      </c>
      <c r="BU1533" s="139" t="str">
        <f t="shared" ca="1" si="987"/>
        <v/>
      </c>
      <c r="BW1533" s="138" t="str">
        <f t="shared" si="988"/>
        <v/>
      </c>
      <c r="BX1533" s="104" t="str">
        <f t="shared" si="989"/>
        <v/>
      </c>
      <c r="BY1533" s="139" t="str">
        <f t="shared" si="990"/>
        <v/>
      </c>
      <c r="CA1533" s="138" t="str">
        <f t="shared" si="991"/>
        <v/>
      </c>
      <c r="CB1533" s="104" t="str">
        <f t="shared" si="992"/>
        <v/>
      </c>
      <c r="CC1533" s="139" t="str">
        <f t="shared" si="993"/>
        <v/>
      </c>
      <c r="CE1533" s="162" t="str">
        <f t="shared" si="994"/>
        <v/>
      </c>
      <c r="CF1533" s="163" t="str">
        <f t="shared" si="995"/>
        <v/>
      </c>
      <c r="CG1533" s="164" t="str">
        <f t="shared" si="996"/>
        <v/>
      </c>
      <c r="CI1533" s="162" t="str">
        <f t="shared" si="997"/>
        <v/>
      </c>
      <c r="CJ1533" s="163" t="str">
        <f t="shared" si="1000"/>
        <v/>
      </c>
      <c r="CK1533" s="164" t="str">
        <f t="shared" si="1001"/>
        <v/>
      </c>
      <c r="CM1533" s="169" t="str">
        <f t="shared" si="998"/>
        <v/>
      </c>
      <c r="CN1533" s="139" t="str">
        <f t="shared" si="999"/>
        <v/>
      </c>
      <c r="CP1533" s="41" t="str">
        <f>IF($CM1533="", "", COUNTIF($CM$11:$CM$3035, "&lt;"&amp;$CM1533)+1+COUNTIF($CM$11:$CM1533, $CM1533)-1)</f>
        <v/>
      </c>
    </row>
    <row r="1534" spans="1:94" x14ac:dyDescent="0.25">
      <c r="A1534" s="40"/>
      <c r="B1534" s="82" t="str">
        <f>IF($I1534="", "", IFERROR(INDEX('Job Database'!$AE$11:$AE$3035, MATCH($I1534, 'Job Database'!$X$11:$X$3035, 0)), ""))</f>
        <v/>
      </c>
      <c r="C1534" s="69" t="str">
        <f>IF($I1534="", "", IF(COUNTIF('Job Database'!$X$11:$X$3035, $I1534)=0, $AC$5, $AC$4))</f>
        <v/>
      </c>
      <c r="D1534" s="40"/>
      <c r="E1534" s="85" t="str">
        <f>IF($I1534="", "", IF(IFERROR(INDEX('Job Database'!$M$11:$M$3035, MATCH($I1534, 'Job Database'!$X$11:$X$3035, 0)), "")="", "", IFERROR(INDEX('Job Database'!$M$11:$M$3035, MATCH($I1534, 'Job Database'!$X$11:$X$3035, 0)), "")))</f>
        <v/>
      </c>
      <c r="F1534" s="40"/>
      <c r="G1534" s="88" t="str">
        <f t="shared" si="973"/>
        <v/>
      </c>
      <c r="H1534" s="40"/>
      <c r="I1534" s="24"/>
      <c r="J1534" s="34"/>
      <c r="K1534" s="106"/>
      <c r="L1534" s="79"/>
      <c r="M1534" s="34"/>
      <c r="N1534" s="79"/>
      <c r="O1534" s="31"/>
      <c r="P1534" s="53"/>
      <c r="Q1534" s="40"/>
      <c r="S1534" s="41" t="str">
        <f t="shared" si="961"/>
        <v/>
      </c>
      <c r="T1534" s="41" t="str">
        <f t="shared" si="962"/>
        <v/>
      </c>
      <c r="U1534" s="41" t="str">
        <f t="shared" si="974"/>
        <v/>
      </c>
      <c r="W1534" s="74" t="str">
        <f>IF('Job Database'!$X1534="", "", 'Job Database'!$X1534)</f>
        <v/>
      </c>
      <c r="Y1534" s="41" t="str">
        <f>IF($W1534="", "", IF(COUNTIF($I$11:$I$3035, $W1534)&gt;0, "", MAX($Y$10:$Y1533)+1))</f>
        <v/>
      </c>
      <c r="Z1534" s="41">
        <v>1524</v>
      </c>
      <c r="AA1534" s="58" t="str">
        <f t="shared" si="975"/>
        <v/>
      </c>
      <c r="AC1534" s="41" t="str">
        <f t="shared" si="963"/>
        <v/>
      </c>
      <c r="AE1534" s="41" t="str">
        <f t="shared" si="976"/>
        <v/>
      </c>
      <c r="AJ1534" s="154" t="str">
        <f t="shared" si="977"/>
        <v/>
      </c>
      <c r="AL1534" s="120" t="str">
        <f t="shared" si="978"/>
        <v/>
      </c>
      <c r="AM1534" s="104" t="str">
        <f t="shared" si="979"/>
        <v/>
      </c>
      <c r="AN1534" s="104" t="str">
        <f t="shared" si="980"/>
        <v/>
      </c>
      <c r="AO1534" s="104" t="str">
        <f t="shared" si="964"/>
        <v/>
      </c>
      <c r="AP1534" s="104" t="str">
        <f t="shared" si="965"/>
        <v/>
      </c>
      <c r="AQ1534" s="121" t="str">
        <f t="shared" si="981"/>
        <v/>
      </c>
      <c r="AS1534" s="88" t="str">
        <f t="shared" si="966"/>
        <v/>
      </c>
      <c r="AT1534" s="68" t="str">
        <f t="shared" si="982"/>
        <v/>
      </c>
      <c r="AU1534" s="68" t="str">
        <f t="shared" si="983"/>
        <v/>
      </c>
      <c r="AV1534" s="68" t="str">
        <f t="shared" si="984"/>
        <v/>
      </c>
      <c r="AW1534" s="88" t="str">
        <f t="shared" si="967"/>
        <v/>
      </c>
      <c r="AZ1534" s="88" t="str">
        <f t="shared" si="968"/>
        <v/>
      </c>
      <c r="BA1534" s="68" t="str">
        <f t="shared" si="969"/>
        <v/>
      </c>
      <c r="BB1534" s="68" t="str">
        <f t="shared" si="970"/>
        <v/>
      </c>
      <c r="BC1534" s="68" t="str">
        <f t="shared" si="971"/>
        <v/>
      </c>
      <c r="BD1534" s="69" t="str">
        <f t="shared" si="972"/>
        <v/>
      </c>
      <c r="BE1534" s="69" t="str">
        <f t="shared" si="985"/>
        <v/>
      </c>
      <c r="BT1534" s="138" t="str">
        <f t="shared" ca="1" si="986"/>
        <v/>
      </c>
      <c r="BU1534" s="139" t="str">
        <f t="shared" ca="1" si="987"/>
        <v/>
      </c>
      <c r="BW1534" s="138" t="str">
        <f t="shared" si="988"/>
        <v/>
      </c>
      <c r="BX1534" s="104" t="str">
        <f t="shared" si="989"/>
        <v/>
      </c>
      <c r="BY1534" s="139" t="str">
        <f t="shared" si="990"/>
        <v/>
      </c>
      <c r="CA1534" s="138" t="str">
        <f t="shared" si="991"/>
        <v/>
      </c>
      <c r="CB1534" s="104" t="str">
        <f t="shared" si="992"/>
        <v/>
      </c>
      <c r="CC1534" s="139" t="str">
        <f t="shared" si="993"/>
        <v/>
      </c>
      <c r="CE1534" s="162" t="str">
        <f t="shared" si="994"/>
        <v/>
      </c>
      <c r="CF1534" s="163" t="str">
        <f t="shared" si="995"/>
        <v/>
      </c>
      <c r="CG1534" s="164" t="str">
        <f t="shared" si="996"/>
        <v/>
      </c>
      <c r="CI1534" s="162" t="str">
        <f t="shared" si="997"/>
        <v/>
      </c>
      <c r="CJ1534" s="163" t="str">
        <f t="shared" si="1000"/>
        <v/>
      </c>
      <c r="CK1534" s="164" t="str">
        <f t="shared" si="1001"/>
        <v/>
      </c>
      <c r="CM1534" s="169" t="str">
        <f t="shared" si="998"/>
        <v/>
      </c>
      <c r="CN1534" s="139" t="str">
        <f t="shared" si="999"/>
        <v/>
      </c>
      <c r="CP1534" s="41" t="str">
        <f>IF($CM1534="", "", COUNTIF($CM$11:$CM$3035, "&lt;"&amp;$CM1534)+1+COUNTIF($CM$11:$CM1534, $CM1534)-1)</f>
        <v/>
      </c>
    </row>
    <row r="1535" spans="1:94" x14ac:dyDescent="0.25">
      <c r="A1535" s="40"/>
      <c r="B1535" s="82" t="str">
        <f>IF($I1535="", "", IFERROR(INDEX('Job Database'!$AE$11:$AE$3035, MATCH($I1535, 'Job Database'!$X$11:$X$3035, 0)), ""))</f>
        <v/>
      </c>
      <c r="C1535" s="69" t="str">
        <f>IF($I1535="", "", IF(COUNTIF('Job Database'!$X$11:$X$3035, $I1535)=0, $AC$5, $AC$4))</f>
        <v/>
      </c>
      <c r="D1535" s="40"/>
      <c r="E1535" s="85" t="str">
        <f>IF($I1535="", "", IF(IFERROR(INDEX('Job Database'!$M$11:$M$3035, MATCH($I1535, 'Job Database'!$X$11:$X$3035, 0)), "")="", "", IFERROR(INDEX('Job Database'!$M$11:$M$3035, MATCH($I1535, 'Job Database'!$X$11:$X$3035, 0)), "")))</f>
        <v/>
      </c>
      <c r="F1535" s="40"/>
      <c r="G1535" s="88" t="str">
        <f t="shared" si="973"/>
        <v/>
      </c>
      <c r="H1535" s="40"/>
      <c r="I1535" s="24"/>
      <c r="J1535" s="34"/>
      <c r="K1535" s="106"/>
      <c r="L1535" s="79"/>
      <c r="M1535" s="34"/>
      <c r="N1535" s="79"/>
      <c r="O1535" s="31"/>
      <c r="P1535" s="53"/>
      <c r="Q1535" s="40"/>
      <c r="S1535" s="41" t="str">
        <f t="shared" si="961"/>
        <v/>
      </c>
      <c r="T1535" s="41" t="str">
        <f t="shared" si="962"/>
        <v/>
      </c>
      <c r="U1535" s="41" t="str">
        <f t="shared" si="974"/>
        <v/>
      </c>
      <c r="W1535" s="74" t="str">
        <f>IF('Job Database'!$X1535="", "", 'Job Database'!$X1535)</f>
        <v/>
      </c>
      <c r="Y1535" s="41" t="str">
        <f>IF($W1535="", "", IF(COUNTIF($I$11:$I$3035, $W1535)&gt;0, "", MAX($Y$10:$Y1534)+1))</f>
        <v/>
      </c>
      <c r="Z1535" s="41">
        <v>1525</v>
      </c>
      <c r="AA1535" s="58" t="str">
        <f t="shared" si="975"/>
        <v/>
      </c>
      <c r="AC1535" s="41" t="str">
        <f t="shared" si="963"/>
        <v/>
      </c>
      <c r="AE1535" s="41" t="str">
        <f t="shared" si="976"/>
        <v/>
      </c>
      <c r="AJ1535" s="154" t="str">
        <f t="shared" si="977"/>
        <v/>
      </c>
      <c r="AL1535" s="120" t="str">
        <f t="shared" si="978"/>
        <v/>
      </c>
      <c r="AM1535" s="104" t="str">
        <f t="shared" si="979"/>
        <v/>
      </c>
      <c r="AN1535" s="104" t="str">
        <f t="shared" si="980"/>
        <v/>
      </c>
      <c r="AO1535" s="104" t="str">
        <f t="shared" si="964"/>
        <v/>
      </c>
      <c r="AP1535" s="104" t="str">
        <f t="shared" si="965"/>
        <v/>
      </c>
      <c r="AQ1535" s="121" t="str">
        <f t="shared" si="981"/>
        <v/>
      </c>
      <c r="AS1535" s="88" t="str">
        <f t="shared" si="966"/>
        <v/>
      </c>
      <c r="AT1535" s="68" t="str">
        <f t="shared" si="982"/>
        <v/>
      </c>
      <c r="AU1535" s="68" t="str">
        <f t="shared" si="983"/>
        <v/>
      </c>
      <c r="AV1535" s="68" t="str">
        <f t="shared" si="984"/>
        <v/>
      </c>
      <c r="AW1535" s="88" t="str">
        <f t="shared" si="967"/>
        <v/>
      </c>
      <c r="AZ1535" s="88" t="str">
        <f t="shared" si="968"/>
        <v/>
      </c>
      <c r="BA1535" s="68" t="str">
        <f t="shared" si="969"/>
        <v/>
      </c>
      <c r="BB1535" s="68" t="str">
        <f t="shared" si="970"/>
        <v/>
      </c>
      <c r="BC1535" s="68" t="str">
        <f t="shared" si="971"/>
        <v/>
      </c>
      <c r="BD1535" s="69" t="str">
        <f t="shared" si="972"/>
        <v/>
      </c>
      <c r="BE1535" s="69" t="str">
        <f t="shared" si="985"/>
        <v/>
      </c>
      <c r="BT1535" s="138" t="str">
        <f t="shared" ca="1" si="986"/>
        <v/>
      </c>
      <c r="BU1535" s="139" t="str">
        <f t="shared" ca="1" si="987"/>
        <v/>
      </c>
      <c r="BW1535" s="138" t="str">
        <f t="shared" si="988"/>
        <v/>
      </c>
      <c r="BX1535" s="104" t="str">
        <f t="shared" si="989"/>
        <v/>
      </c>
      <c r="BY1535" s="139" t="str">
        <f t="shared" si="990"/>
        <v/>
      </c>
      <c r="CA1535" s="138" t="str">
        <f t="shared" si="991"/>
        <v/>
      </c>
      <c r="CB1535" s="104" t="str">
        <f t="shared" si="992"/>
        <v/>
      </c>
      <c r="CC1535" s="139" t="str">
        <f t="shared" si="993"/>
        <v/>
      </c>
      <c r="CE1535" s="162" t="str">
        <f t="shared" si="994"/>
        <v/>
      </c>
      <c r="CF1535" s="163" t="str">
        <f t="shared" si="995"/>
        <v/>
      </c>
      <c r="CG1535" s="164" t="str">
        <f t="shared" si="996"/>
        <v/>
      </c>
      <c r="CI1535" s="162" t="str">
        <f t="shared" si="997"/>
        <v/>
      </c>
      <c r="CJ1535" s="163" t="str">
        <f t="shared" si="1000"/>
        <v/>
      </c>
      <c r="CK1535" s="164" t="str">
        <f t="shared" si="1001"/>
        <v/>
      </c>
      <c r="CM1535" s="169" t="str">
        <f t="shared" si="998"/>
        <v/>
      </c>
      <c r="CN1535" s="139" t="str">
        <f t="shared" si="999"/>
        <v/>
      </c>
      <c r="CP1535" s="41" t="str">
        <f>IF($CM1535="", "", COUNTIF($CM$11:$CM$3035, "&lt;"&amp;$CM1535)+1+COUNTIF($CM$11:$CM1535, $CM1535)-1)</f>
        <v/>
      </c>
    </row>
    <row r="1536" spans="1:94" x14ac:dyDescent="0.25">
      <c r="A1536" s="40"/>
      <c r="B1536" s="82" t="str">
        <f>IF($I1536="", "", IFERROR(INDEX('Job Database'!$AE$11:$AE$3035, MATCH($I1536, 'Job Database'!$X$11:$X$3035, 0)), ""))</f>
        <v/>
      </c>
      <c r="C1536" s="69" t="str">
        <f>IF($I1536="", "", IF(COUNTIF('Job Database'!$X$11:$X$3035, $I1536)=0, $AC$5, $AC$4))</f>
        <v/>
      </c>
      <c r="D1536" s="40"/>
      <c r="E1536" s="85" t="str">
        <f>IF($I1536="", "", IF(IFERROR(INDEX('Job Database'!$M$11:$M$3035, MATCH($I1536, 'Job Database'!$X$11:$X$3035, 0)), "")="", "", IFERROR(INDEX('Job Database'!$M$11:$M$3035, MATCH($I1536, 'Job Database'!$X$11:$X$3035, 0)), "")))</f>
        <v/>
      </c>
      <c r="F1536" s="40"/>
      <c r="G1536" s="88" t="str">
        <f t="shared" si="973"/>
        <v/>
      </c>
      <c r="H1536" s="40"/>
      <c r="I1536" s="24"/>
      <c r="J1536" s="34"/>
      <c r="K1536" s="106"/>
      <c r="L1536" s="79"/>
      <c r="M1536" s="34"/>
      <c r="N1536" s="79"/>
      <c r="O1536" s="31"/>
      <c r="P1536" s="53"/>
      <c r="Q1536" s="40"/>
      <c r="S1536" s="41" t="str">
        <f t="shared" si="961"/>
        <v/>
      </c>
      <c r="T1536" s="41" t="str">
        <f t="shared" si="962"/>
        <v/>
      </c>
      <c r="U1536" s="41" t="str">
        <f t="shared" si="974"/>
        <v/>
      </c>
      <c r="W1536" s="74" t="str">
        <f>IF('Job Database'!$X1536="", "", 'Job Database'!$X1536)</f>
        <v/>
      </c>
      <c r="Y1536" s="41" t="str">
        <f>IF($W1536="", "", IF(COUNTIF($I$11:$I$3035, $W1536)&gt;0, "", MAX($Y$10:$Y1535)+1))</f>
        <v/>
      </c>
      <c r="Z1536" s="41">
        <v>1526</v>
      </c>
      <c r="AA1536" s="58" t="str">
        <f t="shared" si="975"/>
        <v/>
      </c>
      <c r="AC1536" s="41" t="str">
        <f t="shared" si="963"/>
        <v/>
      </c>
      <c r="AE1536" s="41" t="str">
        <f t="shared" si="976"/>
        <v/>
      </c>
      <c r="AJ1536" s="154" t="str">
        <f t="shared" si="977"/>
        <v/>
      </c>
      <c r="AL1536" s="120" t="str">
        <f t="shared" si="978"/>
        <v/>
      </c>
      <c r="AM1536" s="104" t="str">
        <f t="shared" si="979"/>
        <v/>
      </c>
      <c r="AN1536" s="104" t="str">
        <f t="shared" si="980"/>
        <v/>
      </c>
      <c r="AO1536" s="104" t="str">
        <f t="shared" si="964"/>
        <v/>
      </c>
      <c r="AP1536" s="104" t="str">
        <f t="shared" si="965"/>
        <v/>
      </c>
      <c r="AQ1536" s="121" t="str">
        <f t="shared" si="981"/>
        <v/>
      </c>
      <c r="AS1536" s="88" t="str">
        <f t="shared" si="966"/>
        <v/>
      </c>
      <c r="AT1536" s="68" t="str">
        <f t="shared" si="982"/>
        <v/>
      </c>
      <c r="AU1536" s="68" t="str">
        <f t="shared" si="983"/>
        <v/>
      </c>
      <c r="AV1536" s="68" t="str">
        <f t="shared" si="984"/>
        <v/>
      </c>
      <c r="AW1536" s="88" t="str">
        <f t="shared" si="967"/>
        <v/>
      </c>
      <c r="AZ1536" s="88" t="str">
        <f t="shared" si="968"/>
        <v/>
      </c>
      <c r="BA1536" s="68" t="str">
        <f t="shared" si="969"/>
        <v/>
      </c>
      <c r="BB1536" s="68" t="str">
        <f t="shared" si="970"/>
        <v/>
      </c>
      <c r="BC1536" s="68" t="str">
        <f t="shared" si="971"/>
        <v/>
      </c>
      <c r="BD1536" s="69" t="str">
        <f t="shared" si="972"/>
        <v/>
      </c>
      <c r="BE1536" s="69" t="str">
        <f t="shared" si="985"/>
        <v/>
      </c>
      <c r="BT1536" s="138" t="str">
        <f t="shared" ca="1" si="986"/>
        <v/>
      </c>
      <c r="BU1536" s="139" t="str">
        <f t="shared" ca="1" si="987"/>
        <v/>
      </c>
      <c r="BW1536" s="138" t="str">
        <f t="shared" si="988"/>
        <v/>
      </c>
      <c r="BX1536" s="104" t="str">
        <f t="shared" si="989"/>
        <v/>
      </c>
      <c r="BY1536" s="139" t="str">
        <f t="shared" si="990"/>
        <v/>
      </c>
      <c r="CA1536" s="138" t="str">
        <f t="shared" si="991"/>
        <v/>
      </c>
      <c r="CB1536" s="104" t="str">
        <f t="shared" si="992"/>
        <v/>
      </c>
      <c r="CC1536" s="139" t="str">
        <f t="shared" si="993"/>
        <v/>
      </c>
      <c r="CE1536" s="162" t="str">
        <f t="shared" si="994"/>
        <v/>
      </c>
      <c r="CF1536" s="163" t="str">
        <f t="shared" si="995"/>
        <v/>
      </c>
      <c r="CG1536" s="164" t="str">
        <f t="shared" si="996"/>
        <v/>
      </c>
      <c r="CI1536" s="162" t="str">
        <f t="shared" si="997"/>
        <v/>
      </c>
      <c r="CJ1536" s="163" t="str">
        <f t="shared" si="1000"/>
        <v/>
      </c>
      <c r="CK1536" s="164" t="str">
        <f t="shared" si="1001"/>
        <v/>
      </c>
      <c r="CM1536" s="169" t="str">
        <f t="shared" si="998"/>
        <v/>
      </c>
      <c r="CN1536" s="139" t="str">
        <f t="shared" si="999"/>
        <v/>
      </c>
      <c r="CP1536" s="41" t="str">
        <f>IF($CM1536="", "", COUNTIF($CM$11:$CM$3035, "&lt;"&amp;$CM1536)+1+COUNTIF($CM$11:$CM1536, $CM1536)-1)</f>
        <v/>
      </c>
    </row>
    <row r="1537" spans="1:94" x14ac:dyDescent="0.25">
      <c r="A1537" s="40"/>
      <c r="B1537" s="82" t="str">
        <f>IF($I1537="", "", IFERROR(INDEX('Job Database'!$AE$11:$AE$3035, MATCH($I1537, 'Job Database'!$X$11:$X$3035, 0)), ""))</f>
        <v/>
      </c>
      <c r="C1537" s="69" t="str">
        <f>IF($I1537="", "", IF(COUNTIF('Job Database'!$X$11:$X$3035, $I1537)=0, $AC$5, $AC$4))</f>
        <v/>
      </c>
      <c r="D1537" s="40"/>
      <c r="E1537" s="85" t="str">
        <f>IF($I1537="", "", IF(IFERROR(INDEX('Job Database'!$M$11:$M$3035, MATCH($I1537, 'Job Database'!$X$11:$X$3035, 0)), "")="", "", IFERROR(INDEX('Job Database'!$M$11:$M$3035, MATCH($I1537, 'Job Database'!$X$11:$X$3035, 0)), "")))</f>
        <v/>
      </c>
      <c r="F1537" s="40"/>
      <c r="G1537" s="88" t="str">
        <f t="shared" si="973"/>
        <v/>
      </c>
      <c r="H1537" s="40"/>
      <c r="I1537" s="24"/>
      <c r="J1537" s="34"/>
      <c r="K1537" s="106"/>
      <c r="L1537" s="79"/>
      <c r="M1537" s="34"/>
      <c r="N1537" s="79"/>
      <c r="O1537" s="31"/>
      <c r="P1537" s="53"/>
      <c r="Q1537" s="40"/>
      <c r="S1537" s="41" t="str">
        <f t="shared" si="961"/>
        <v/>
      </c>
      <c r="T1537" s="41" t="str">
        <f t="shared" si="962"/>
        <v/>
      </c>
      <c r="U1537" s="41" t="str">
        <f t="shared" si="974"/>
        <v/>
      </c>
      <c r="W1537" s="74" t="str">
        <f>IF('Job Database'!$X1537="", "", 'Job Database'!$X1537)</f>
        <v/>
      </c>
      <c r="Y1537" s="41" t="str">
        <f>IF($W1537="", "", IF(COUNTIF($I$11:$I$3035, $W1537)&gt;0, "", MAX($Y$10:$Y1536)+1))</f>
        <v/>
      </c>
      <c r="Z1537" s="41">
        <v>1527</v>
      </c>
      <c r="AA1537" s="58" t="str">
        <f t="shared" si="975"/>
        <v/>
      </c>
      <c r="AC1537" s="41" t="str">
        <f t="shared" si="963"/>
        <v/>
      </c>
      <c r="AE1537" s="41" t="str">
        <f t="shared" si="976"/>
        <v/>
      </c>
      <c r="AJ1537" s="154" t="str">
        <f t="shared" si="977"/>
        <v/>
      </c>
      <c r="AL1537" s="120" t="str">
        <f t="shared" si="978"/>
        <v/>
      </c>
      <c r="AM1537" s="104" t="str">
        <f t="shared" si="979"/>
        <v/>
      </c>
      <c r="AN1537" s="104" t="str">
        <f t="shared" si="980"/>
        <v/>
      </c>
      <c r="AO1537" s="104" t="str">
        <f t="shared" si="964"/>
        <v/>
      </c>
      <c r="AP1537" s="104" t="str">
        <f t="shared" si="965"/>
        <v/>
      </c>
      <c r="AQ1537" s="121" t="str">
        <f t="shared" si="981"/>
        <v/>
      </c>
      <c r="AS1537" s="88" t="str">
        <f t="shared" si="966"/>
        <v/>
      </c>
      <c r="AT1537" s="68" t="str">
        <f t="shared" si="982"/>
        <v/>
      </c>
      <c r="AU1537" s="68" t="str">
        <f t="shared" si="983"/>
        <v/>
      </c>
      <c r="AV1537" s="68" t="str">
        <f t="shared" si="984"/>
        <v/>
      </c>
      <c r="AW1537" s="88" t="str">
        <f t="shared" si="967"/>
        <v/>
      </c>
      <c r="AZ1537" s="88" t="str">
        <f t="shared" si="968"/>
        <v/>
      </c>
      <c r="BA1537" s="68" t="str">
        <f t="shared" si="969"/>
        <v/>
      </c>
      <c r="BB1537" s="68" t="str">
        <f t="shared" si="970"/>
        <v/>
      </c>
      <c r="BC1537" s="68" t="str">
        <f t="shared" si="971"/>
        <v/>
      </c>
      <c r="BD1537" s="69" t="str">
        <f t="shared" si="972"/>
        <v/>
      </c>
      <c r="BE1537" s="69" t="str">
        <f t="shared" si="985"/>
        <v/>
      </c>
      <c r="BT1537" s="138" t="str">
        <f t="shared" ca="1" si="986"/>
        <v/>
      </c>
      <c r="BU1537" s="139" t="str">
        <f t="shared" ca="1" si="987"/>
        <v/>
      </c>
      <c r="BW1537" s="138" t="str">
        <f t="shared" si="988"/>
        <v/>
      </c>
      <c r="BX1537" s="104" t="str">
        <f t="shared" si="989"/>
        <v/>
      </c>
      <c r="BY1537" s="139" t="str">
        <f t="shared" si="990"/>
        <v/>
      </c>
      <c r="CA1537" s="138" t="str">
        <f t="shared" si="991"/>
        <v/>
      </c>
      <c r="CB1537" s="104" t="str">
        <f t="shared" si="992"/>
        <v/>
      </c>
      <c r="CC1537" s="139" t="str">
        <f t="shared" si="993"/>
        <v/>
      </c>
      <c r="CE1537" s="162" t="str">
        <f t="shared" si="994"/>
        <v/>
      </c>
      <c r="CF1537" s="163" t="str">
        <f t="shared" si="995"/>
        <v/>
      </c>
      <c r="CG1537" s="164" t="str">
        <f t="shared" si="996"/>
        <v/>
      </c>
      <c r="CI1537" s="162" t="str">
        <f t="shared" si="997"/>
        <v/>
      </c>
      <c r="CJ1537" s="163" t="str">
        <f t="shared" si="1000"/>
        <v/>
      </c>
      <c r="CK1537" s="164" t="str">
        <f t="shared" si="1001"/>
        <v/>
      </c>
      <c r="CM1537" s="169" t="str">
        <f t="shared" si="998"/>
        <v/>
      </c>
      <c r="CN1537" s="139" t="str">
        <f t="shared" si="999"/>
        <v/>
      </c>
      <c r="CP1537" s="41" t="str">
        <f>IF($CM1537="", "", COUNTIF($CM$11:$CM$3035, "&lt;"&amp;$CM1537)+1+COUNTIF($CM$11:$CM1537, $CM1537)-1)</f>
        <v/>
      </c>
    </row>
    <row r="1538" spans="1:94" x14ac:dyDescent="0.25">
      <c r="A1538" s="40"/>
      <c r="B1538" s="82" t="str">
        <f>IF($I1538="", "", IFERROR(INDEX('Job Database'!$AE$11:$AE$3035, MATCH($I1538, 'Job Database'!$X$11:$X$3035, 0)), ""))</f>
        <v/>
      </c>
      <c r="C1538" s="69" t="str">
        <f>IF($I1538="", "", IF(COUNTIF('Job Database'!$X$11:$X$3035, $I1538)=0, $AC$5, $AC$4))</f>
        <v/>
      </c>
      <c r="D1538" s="40"/>
      <c r="E1538" s="85" t="str">
        <f>IF($I1538="", "", IF(IFERROR(INDEX('Job Database'!$M$11:$M$3035, MATCH($I1538, 'Job Database'!$X$11:$X$3035, 0)), "")="", "", IFERROR(INDEX('Job Database'!$M$11:$M$3035, MATCH($I1538, 'Job Database'!$X$11:$X$3035, 0)), "")))</f>
        <v/>
      </c>
      <c r="F1538" s="40"/>
      <c r="G1538" s="88" t="str">
        <f t="shared" si="973"/>
        <v/>
      </c>
      <c r="H1538" s="40"/>
      <c r="I1538" s="24"/>
      <c r="J1538" s="34"/>
      <c r="K1538" s="106"/>
      <c r="L1538" s="79"/>
      <c r="M1538" s="34"/>
      <c r="N1538" s="79"/>
      <c r="O1538" s="31"/>
      <c r="P1538" s="53"/>
      <c r="Q1538" s="40"/>
      <c r="S1538" s="41" t="str">
        <f t="shared" si="961"/>
        <v/>
      </c>
      <c r="T1538" s="41" t="str">
        <f t="shared" si="962"/>
        <v/>
      </c>
      <c r="U1538" s="41" t="str">
        <f t="shared" si="974"/>
        <v/>
      </c>
      <c r="W1538" s="74" t="str">
        <f>IF('Job Database'!$X1538="", "", 'Job Database'!$X1538)</f>
        <v/>
      </c>
      <c r="Y1538" s="41" t="str">
        <f>IF($W1538="", "", IF(COUNTIF($I$11:$I$3035, $W1538)&gt;0, "", MAX($Y$10:$Y1537)+1))</f>
        <v/>
      </c>
      <c r="Z1538" s="41">
        <v>1528</v>
      </c>
      <c r="AA1538" s="58" t="str">
        <f t="shared" si="975"/>
        <v/>
      </c>
      <c r="AC1538" s="41" t="str">
        <f t="shared" si="963"/>
        <v/>
      </c>
      <c r="AE1538" s="41" t="str">
        <f t="shared" si="976"/>
        <v/>
      </c>
      <c r="AJ1538" s="154" t="str">
        <f t="shared" si="977"/>
        <v/>
      </c>
      <c r="AL1538" s="120" t="str">
        <f t="shared" si="978"/>
        <v/>
      </c>
      <c r="AM1538" s="104" t="str">
        <f t="shared" si="979"/>
        <v/>
      </c>
      <c r="AN1538" s="104" t="str">
        <f t="shared" si="980"/>
        <v/>
      </c>
      <c r="AO1538" s="104" t="str">
        <f t="shared" si="964"/>
        <v/>
      </c>
      <c r="AP1538" s="104" t="str">
        <f t="shared" si="965"/>
        <v/>
      </c>
      <c r="AQ1538" s="121" t="str">
        <f t="shared" si="981"/>
        <v/>
      </c>
      <c r="AS1538" s="88" t="str">
        <f t="shared" si="966"/>
        <v/>
      </c>
      <c r="AT1538" s="68" t="str">
        <f t="shared" si="982"/>
        <v/>
      </c>
      <c r="AU1538" s="68" t="str">
        <f t="shared" si="983"/>
        <v/>
      </c>
      <c r="AV1538" s="68" t="str">
        <f t="shared" si="984"/>
        <v/>
      </c>
      <c r="AW1538" s="88" t="str">
        <f t="shared" si="967"/>
        <v/>
      </c>
      <c r="AZ1538" s="88" t="str">
        <f t="shared" si="968"/>
        <v/>
      </c>
      <c r="BA1538" s="68" t="str">
        <f t="shared" si="969"/>
        <v/>
      </c>
      <c r="BB1538" s="68" t="str">
        <f t="shared" si="970"/>
        <v/>
      </c>
      <c r="BC1538" s="68" t="str">
        <f t="shared" si="971"/>
        <v/>
      </c>
      <c r="BD1538" s="69" t="str">
        <f t="shared" si="972"/>
        <v/>
      </c>
      <c r="BE1538" s="69" t="str">
        <f t="shared" si="985"/>
        <v/>
      </c>
      <c r="BT1538" s="138" t="str">
        <f t="shared" ca="1" si="986"/>
        <v/>
      </c>
      <c r="BU1538" s="139" t="str">
        <f t="shared" ca="1" si="987"/>
        <v/>
      </c>
      <c r="BW1538" s="138" t="str">
        <f t="shared" si="988"/>
        <v/>
      </c>
      <c r="BX1538" s="104" t="str">
        <f t="shared" si="989"/>
        <v/>
      </c>
      <c r="BY1538" s="139" t="str">
        <f t="shared" si="990"/>
        <v/>
      </c>
      <c r="CA1538" s="138" t="str">
        <f t="shared" si="991"/>
        <v/>
      </c>
      <c r="CB1538" s="104" t="str">
        <f t="shared" si="992"/>
        <v/>
      </c>
      <c r="CC1538" s="139" t="str">
        <f t="shared" si="993"/>
        <v/>
      </c>
      <c r="CE1538" s="162" t="str">
        <f t="shared" si="994"/>
        <v/>
      </c>
      <c r="CF1538" s="163" t="str">
        <f t="shared" si="995"/>
        <v/>
      </c>
      <c r="CG1538" s="164" t="str">
        <f t="shared" si="996"/>
        <v/>
      </c>
      <c r="CI1538" s="162" t="str">
        <f t="shared" si="997"/>
        <v/>
      </c>
      <c r="CJ1538" s="163" t="str">
        <f t="shared" si="1000"/>
        <v/>
      </c>
      <c r="CK1538" s="164" t="str">
        <f t="shared" si="1001"/>
        <v/>
      </c>
      <c r="CM1538" s="169" t="str">
        <f t="shared" si="998"/>
        <v/>
      </c>
      <c r="CN1538" s="139" t="str">
        <f t="shared" si="999"/>
        <v/>
      </c>
      <c r="CP1538" s="41" t="str">
        <f>IF($CM1538="", "", COUNTIF($CM$11:$CM$3035, "&lt;"&amp;$CM1538)+1+COUNTIF($CM$11:$CM1538, $CM1538)-1)</f>
        <v/>
      </c>
    </row>
    <row r="1539" spans="1:94" x14ac:dyDescent="0.25">
      <c r="A1539" s="40"/>
      <c r="B1539" s="82" t="str">
        <f>IF($I1539="", "", IFERROR(INDEX('Job Database'!$AE$11:$AE$3035, MATCH($I1539, 'Job Database'!$X$11:$X$3035, 0)), ""))</f>
        <v/>
      </c>
      <c r="C1539" s="69" t="str">
        <f>IF($I1539="", "", IF(COUNTIF('Job Database'!$X$11:$X$3035, $I1539)=0, $AC$5, $AC$4))</f>
        <v/>
      </c>
      <c r="D1539" s="40"/>
      <c r="E1539" s="85" t="str">
        <f>IF($I1539="", "", IF(IFERROR(INDEX('Job Database'!$M$11:$M$3035, MATCH($I1539, 'Job Database'!$X$11:$X$3035, 0)), "")="", "", IFERROR(INDEX('Job Database'!$M$11:$M$3035, MATCH($I1539, 'Job Database'!$X$11:$X$3035, 0)), "")))</f>
        <v/>
      </c>
      <c r="F1539" s="40"/>
      <c r="G1539" s="88" t="str">
        <f t="shared" si="973"/>
        <v/>
      </c>
      <c r="H1539" s="40"/>
      <c r="I1539" s="24"/>
      <c r="J1539" s="34"/>
      <c r="K1539" s="106"/>
      <c r="L1539" s="79"/>
      <c r="M1539" s="34"/>
      <c r="N1539" s="79"/>
      <c r="O1539" s="31"/>
      <c r="P1539" s="53"/>
      <c r="Q1539" s="40"/>
      <c r="S1539" s="41" t="str">
        <f t="shared" si="961"/>
        <v/>
      </c>
      <c r="T1539" s="41" t="str">
        <f t="shared" si="962"/>
        <v/>
      </c>
      <c r="U1539" s="41" t="str">
        <f t="shared" si="974"/>
        <v/>
      </c>
      <c r="W1539" s="74" t="str">
        <f>IF('Job Database'!$X1539="", "", 'Job Database'!$X1539)</f>
        <v/>
      </c>
      <c r="Y1539" s="41" t="str">
        <f>IF($W1539="", "", IF(COUNTIF($I$11:$I$3035, $W1539)&gt;0, "", MAX($Y$10:$Y1538)+1))</f>
        <v/>
      </c>
      <c r="Z1539" s="41">
        <v>1529</v>
      </c>
      <c r="AA1539" s="58" t="str">
        <f t="shared" si="975"/>
        <v/>
      </c>
      <c r="AC1539" s="41" t="str">
        <f t="shared" si="963"/>
        <v/>
      </c>
      <c r="AE1539" s="41" t="str">
        <f t="shared" si="976"/>
        <v/>
      </c>
      <c r="AJ1539" s="154" t="str">
        <f t="shared" si="977"/>
        <v/>
      </c>
      <c r="AL1539" s="120" t="str">
        <f t="shared" si="978"/>
        <v/>
      </c>
      <c r="AM1539" s="104" t="str">
        <f t="shared" si="979"/>
        <v/>
      </c>
      <c r="AN1539" s="104" t="str">
        <f t="shared" si="980"/>
        <v/>
      </c>
      <c r="AO1539" s="104" t="str">
        <f t="shared" si="964"/>
        <v/>
      </c>
      <c r="AP1539" s="104" t="str">
        <f t="shared" si="965"/>
        <v/>
      </c>
      <c r="AQ1539" s="121" t="str">
        <f t="shared" si="981"/>
        <v/>
      </c>
      <c r="AS1539" s="88" t="str">
        <f t="shared" si="966"/>
        <v/>
      </c>
      <c r="AT1539" s="68" t="str">
        <f t="shared" si="982"/>
        <v/>
      </c>
      <c r="AU1539" s="68" t="str">
        <f t="shared" si="983"/>
        <v/>
      </c>
      <c r="AV1539" s="68" t="str">
        <f t="shared" si="984"/>
        <v/>
      </c>
      <c r="AW1539" s="88" t="str">
        <f t="shared" si="967"/>
        <v/>
      </c>
      <c r="AZ1539" s="88" t="str">
        <f t="shared" si="968"/>
        <v/>
      </c>
      <c r="BA1539" s="68" t="str">
        <f t="shared" si="969"/>
        <v/>
      </c>
      <c r="BB1539" s="68" t="str">
        <f t="shared" si="970"/>
        <v/>
      </c>
      <c r="BC1539" s="68" t="str">
        <f t="shared" si="971"/>
        <v/>
      </c>
      <c r="BD1539" s="69" t="str">
        <f t="shared" si="972"/>
        <v/>
      </c>
      <c r="BE1539" s="69" t="str">
        <f t="shared" si="985"/>
        <v/>
      </c>
      <c r="BT1539" s="138" t="str">
        <f t="shared" ca="1" si="986"/>
        <v/>
      </c>
      <c r="BU1539" s="139" t="str">
        <f t="shared" ca="1" si="987"/>
        <v/>
      </c>
      <c r="BW1539" s="138" t="str">
        <f t="shared" si="988"/>
        <v/>
      </c>
      <c r="BX1539" s="104" t="str">
        <f t="shared" si="989"/>
        <v/>
      </c>
      <c r="BY1539" s="139" t="str">
        <f t="shared" si="990"/>
        <v/>
      </c>
      <c r="CA1539" s="138" t="str">
        <f t="shared" si="991"/>
        <v/>
      </c>
      <c r="CB1539" s="104" t="str">
        <f t="shared" si="992"/>
        <v/>
      </c>
      <c r="CC1539" s="139" t="str">
        <f t="shared" si="993"/>
        <v/>
      </c>
      <c r="CE1539" s="162" t="str">
        <f t="shared" si="994"/>
        <v/>
      </c>
      <c r="CF1539" s="163" t="str">
        <f t="shared" si="995"/>
        <v/>
      </c>
      <c r="CG1539" s="164" t="str">
        <f t="shared" si="996"/>
        <v/>
      </c>
      <c r="CI1539" s="162" t="str">
        <f t="shared" si="997"/>
        <v/>
      </c>
      <c r="CJ1539" s="163" t="str">
        <f t="shared" si="1000"/>
        <v/>
      </c>
      <c r="CK1539" s="164" t="str">
        <f t="shared" si="1001"/>
        <v/>
      </c>
      <c r="CM1539" s="169" t="str">
        <f t="shared" si="998"/>
        <v/>
      </c>
      <c r="CN1539" s="139" t="str">
        <f t="shared" si="999"/>
        <v/>
      </c>
      <c r="CP1539" s="41" t="str">
        <f>IF($CM1539="", "", COUNTIF($CM$11:$CM$3035, "&lt;"&amp;$CM1539)+1+COUNTIF($CM$11:$CM1539, $CM1539)-1)</f>
        <v/>
      </c>
    </row>
    <row r="1540" spans="1:94" x14ac:dyDescent="0.25">
      <c r="A1540" s="40"/>
      <c r="B1540" s="82" t="str">
        <f>IF($I1540="", "", IFERROR(INDEX('Job Database'!$AE$11:$AE$3035, MATCH($I1540, 'Job Database'!$X$11:$X$3035, 0)), ""))</f>
        <v/>
      </c>
      <c r="C1540" s="69" t="str">
        <f>IF($I1540="", "", IF(COUNTIF('Job Database'!$X$11:$X$3035, $I1540)=0, $AC$5, $AC$4))</f>
        <v/>
      </c>
      <c r="D1540" s="40"/>
      <c r="E1540" s="85" t="str">
        <f>IF($I1540="", "", IF(IFERROR(INDEX('Job Database'!$M$11:$M$3035, MATCH($I1540, 'Job Database'!$X$11:$X$3035, 0)), "")="", "", IFERROR(INDEX('Job Database'!$M$11:$M$3035, MATCH($I1540, 'Job Database'!$X$11:$X$3035, 0)), "")))</f>
        <v/>
      </c>
      <c r="F1540" s="40"/>
      <c r="G1540" s="88" t="str">
        <f t="shared" si="973"/>
        <v/>
      </c>
      <c r="H1540" s="40"/>
      <c r="I1540" s="24"/>
      <c r="J1540" s="34"/>
      <c r="K1540" s="106"/>
      <c r="L1540" s="79"/>
      <c r="M1540" s="34"/>
      <c r="N1540" s="79"/>
      <c r="O1540" s="31"/>
      <c r="P1540" s="53"/>
      <c r="Q1540" s="40"/>
      <c r="S1540" s="41" t="str">
        <f t="shared" si="961"/>
        <v/>
      </c>
      <c r="T1540" s="41" t="str">
        <f t="shared" si="962"/>
        <v/>
      </c>
      <c r="U1540" s="41" t="str">
        <f t="shared" si="974"/>
        <v/>
      </c>
      <c r="W1540" s="74" t="str">
        <f>IF('Job Database'!$X1540="", "", 'Job Database'!$X1540)</f>
        <v/>
      </c>
      <c r="Y1540" s="41" t="str">
        <f>IF($W1540="", "", IF(COUNTIF($I$11:$I$3035, $W1540)&gt;0, "", MAX($Y$10:$Y1539)+1))</f>
        <v/>
      </c>
      <c r="Z1540" s="41">
        <v>1530</v>
      </c>
      <c r="AA1540" s="58" t="str">
        <f t="shared" si="975"/>
        <v/>
      </c>
      <c r="AC1540" s="41" t="str">
        <f t="shared" si="963"/>
        <v/>
      </c>
      <c r="AE1540" s="41" t="str">
        <f t="shared" si="976"/>
        <v/>
      </c>
      <c r="AJ1540" s="154" t="str">
        <f t="shared" si="977"/>
        <v/>
      </c>
      <c r="AL1540" s="120" t="str">
        <f t="shared" si="978"/>
        <v/>
      </c>
      <c r="AM1540" s="104" t="str">
        <f t="shared" si="979"/>
        <v/>
      </c>
      <c r="AN1540" s="104" t="str">
        <f t="shared" si="980"/>
        <v/>
      </c>
      <c r="AO1540" s="104" t="str">
        <f t="shared" si="964"/>
        <v/>
      </c>
      <c r="AP1540" s="104" t="str">
        <f t="shared" si="965"/>
        <v/>
      </c>
      <c r="AQ1540" s="121" t="str">
        <f t="shared" si="981"/>
        <v/>
      </c>
      <c r="AS1540" s="88" t="str">
        <f t="shared" si="966"/>
        <v/>
      </c>
      <c r="AT1540" s="68" t="str">
        <f t="shared" si="982"/>
        <v/>
      </c>
      <c r="AU1540" s="68" t="str">
        <f t="shared" si="983"/>
        <v/>
      </c>
      <c r="AV1540" s="68" t="str">
        <f t="shared" si="984"/>
        <v/>
      </c>
      <c r="AW1540" s="88" t="str">
        <f t="shared" si="967"/>
        <v/>
      </c>
      <c r="AZ1540" s="88" t="str">
        <f t="shared" si="968"/>
        <v/>
      </c>
      <c r="BA1540" s="68" t="str">
        <f t="shared" si="969"/>
        <v/>
      </c>
      <c r="BB1540" s="68" t="str">
        <f t="shared" si="970"/>
        <v/>
      </c>
      <c r="BC1540" s="68" t="str">
        <f t="shared" si="971"/>
        <v/>
      </c>
      <c r="BD1540" s="69" t="str">
        <f t="shared" si="972"/>
        <v/>
      </c>
      <c r="BE1540" s="69" t="str">
        <f t="shared" si="985"/>
        <v/>
      </c>
      <c r="BT1540" s="138" t="str">
        <f t="shared" ca="1" si="986"/>
        <v/>
      </c>
      <c r="BU1540" s="139" t="str">
        <f t="shared" ca="1" si="987"/>
        <v/>
      </c>
      <c r="BW1540" s="138" t="str">
        <f t="shared" si="988"/>
        <v/>
      </c>
      <c r="BX1540" s="104" t="str">
        <f t="shared" si="989"/>
        <v/>
      </c>
      <c r="BY1540" s="139" t="str">
        <f t="shared" si="990"/>
        <v/>
      </c>
      <c r="CA1540" s="138" t="str">
        <f t="shared" si="991"/>
        <v/>
      </c>
      <c r="CB1540" s="104" t="str">
        <f t="shared" si="992"/>
        <v/>
      </c>
      <c r="CC1540" s="139" t="str">
        <f t="shared" si="993"/>
        <v/>
      </c>
      <c r="CE1540" s="162" t="str">
        <f t="shared" si="994"/>
        <v/>
      </c>
      <c r="CF1540" s="163" t="str">
        <f t="shared" si="995"/>
        <v/>
      </c>
      <c r="CG1540" s="164" t="str">
        <f t="shared" si="996"/>
        <v/>
      </c>
      <c r="CI1540" s="162" t="str">
        <f t="shared" si="997"/>
        <v/>
      </c>
      <c r="CJ1540" s="163" t="str">
        <f t="shared" si="1000"/>
        <v/>
      </c>
      <c r="CK1540" s="164" t="str">
        <f t="shared" si="1001"/>
        <v/>
      </c>
      <c r="CM1540" s="169" t="str">
        <f t="shared" si="998"/>
        <v/>
      </c>
      <c r="CN1540" s="139" t="str">
        <f t="shared" si="999"/>
        <v/>
      </c>
      <c r="CP1540" s="41" t="str">
        <f>IF($CM1540="", "", COUNTIF($CM$11:$CM$3035, "&lt;"&amp;$CM1540)+1+COUNTIF($CM$11:$CM1540, $CM1540)-1)</f>
        <v/>
      </c>
    </row>
    <row r="1541" spans="1:94" x14ac:dyDescent="0.25">
      <c r="A1541" s="40"/>
      <c r="B1541" s="82" t="str">
        <f>IF($I1541="", "", IFERROR(INDEX('Job Database'!$AE$11:$AE$3035, MATCH($I1541, 'Job Database'!$X$11:$X$3035, 0)), ""))</f>
        <v/>
      </c>
      <c r="C1541" s="69" t="str">
        <f>IF($I1541="", "", IF(COUNTIF('Job Database'!$X$11:$X$3035, $I1541)=0, $AC$5, $AC$4))</f>
        <v/>
      </c>
      <c r="D1541" s="40"/>
      <c r="E1541" s="85" t="str">
        <f>IF($I1541="", "", IF(IFERROR(INDEX('Job Database'!$M$11:$M$3035, MATCH($I1541, 'Job Database'!$X$11:$X$3035, 0)), "")="", "", IFERROR(INDEX('Job Database'!$M$11:$M$3035, MATCH($I1541, 'Job Database'!$X$11:$X$3035, 0)), "")))</f>
        <v/>
      </c>
      <c r="F1541" s="40"/>
      <c r="G1541" s="88" t="str">
        <f t="shared" si="973"/>
        <v/>
      </c>
      <c r="H1541" s="40"/>
      <c r="I1541" s="24"/>
      <c r="J1541" s="34"/>
      <c r="K1541" s="106"/>
      <c r="L1541" s="79"/>
      <c r="M1541" s="34"/>
      <c r="N1541" s="79"/>
      <c r="O1541" s="31"/>
      <c r="P1541" s="53"/>
      <c r="Q1541" s="40"/>
      <c r="S1541" s="41" t="str">
        <f t="shared" si="961"/>
        <v/>
      </c>
      <c r="T1541" s="41" t="str">
        <f t="shared" si="962"/>
        <v/>
      </c>
      <c r="U1541" s="41" t="str">
        <f t="shared" si="974"/>
        <v/>
      </c>
      <c r="W1541" s="74" t="str">
        <f>IF('Job Database'!$X1541="", "", 'Job Database'!$X1541)</f>
        <v/>
      </c>
      <c r="Y1541" s="41" t="str">
        <f>IF($W1541="", "", IF(COUNTIF($I$11:$I$3035, $W1541)&gt;0, "", MAX($Y$10:$Y1540)+1))</f>
        <v/>
      </c>
      <c r="Z1541" s="41">
        <v>1531</v>
      </c>
      <c r="AA1541" s="58" t="str">
        <f t="shared" si="975"/>
        <v/>
      </c>
      <c r="AC1541" s="41" t="str">
        <f t="shared" si="963"/>
        <v/>
      </c>
      <c r="AE1541" s="41" t="str">
        <f t="shared" si="976"/>
        <v/>
      </c>
      <c r="AJ1541" s="154" t="str">
        <f t="shared" si="977"/>
        <v/>
      </c>
      <c r="AL1541" s="120" t="str">
        <f t="shared" si="978"/>
        <v/>
      </c>
      <c r="AM1541" s="104" t="str">
        <f t="shared" si="979"/>
        <v/>
      </c>
      <c r="AN1541" s="104" t="str">
        <f t="shared" si="980"/>
        <v/>
      </c>
      <c r="AO1541" s="104" t="str">
        <f t="shared" si="964"/>
        <v/>
      </c>
      <c r="AP1541" s="104" t="str">
        <f t="shared" si="965"/>
        <v/>
      </c>
      <c r="AQ1541" s="121" t="str">
        <f t="shared" si="981"/>
        <v/>
      </c>
      <c r="AS1541" s="88" t="str">
        <f t="shared" si="966"/>
        <v/>
      </c>
      <c r="AT1541" s="68" t="str">
        <f t="shared" si="982"/>
        <v/>
      </c>
      <c r="AU1541" s="68" t="str">
        <f t="shared" si="983"/>
        <v/>
      </c>
      <c r="AV1541" s="68" t="str">
        <f t="shared" si="984"/>
        <v/>
      </c>
      <c r="AW1541" s="88" t="str">
        <f t="shared" si="967"/>
        <v/>
      </c>
      <c r="AZ1541" s="88" t="str">
        <f t="shared" si="968"/>
        <v/>
      </c>
      <c r="BA1541" s="68" t="str">
        <f t="shared" si="969"/>
        <v/>
      </c>
      <c r="BB1541" s="68" t="str">
        <f t="shared" si="970"/>
        <v/>
      </c>
      <c r="BC1541" s="68" t="str">
        <f t="shared" si="971"/>
        <v/>
      </c>
      <c r="BD1541" s="69" t="str">
        <f t="shared" si="972"/>
        <v/>
      </c>
      <c r="BE1541" s="69" t="str">
        <f t="shared" si="985"/>
        <v/>
      </c>
      <c r="BT1541" s="138" t="str">
        <f t="shared" ca="1" si="986"/>
        <v/>
      </c>
      <c r="BU1541" s="139" t="str">
        <f t="shared" ca="1" si="987"/>
        <v/>
      </c>
      <c r="BW1541" s="138" t="str">
        <f t="shared" si="988"/>
        <v/>
      </c>
      <c r="BX1541" s="104" t="str">
        <f t="shared" si="989"/>
        <v/>
      </c>
      <c r="BY1541" s="139" t="str">
        <f t="shared" si="990"/>
        <v/>
      </c>
      <c r="CA1541" s="138" t="str">
        <f t="shared" si="991"/>
        <v/>
      </c>
      <c r="CB1541" s="104" t="str">
        <f t="shared" si="992"/>
        <v/>
      </c>
      <c r="CC1541" s="139" t="str">
        <f t="shared" si="993"/>
        <v/>
      </c>
      <c r="CE1541" s="162" t="str">
        <f t="shared" si="994"/>
        <v/>
      </c>
      <c r="CF1541" s="163" t="str">
        <f t="shared" si="995"/>
        <v/>
      </c>
      <c r="CG1541" s="164" t="str">
        <f t="shared" si="996"/>
        <v/>
      </c>
      <c r="CI1541" s="162" t="str">
        <f t="shared" si="997"/>
        <v/>
      </c>
      <c r="CJ1541" s="163" t="str">
        <f t="shared" si="1000"/>
        <v/>
      </c>
      <c r="CK1541" s="164" t="str">
        <f t="shared" si="1001"/>
        <v/>
      </c>
      <c r="CM1541" s="169" t="str">
        <f t="shared" si="998"/>
        <v/>
      </c>
      <c r="CN1541" s="139" t="str">
        <f t="shared" si="999"/>
        <v/>
      </c>
      <c r="CP1541" s="41" t="str">
        <f>IF($CM1541="", "", COUNTIF($CM$11:$CM$3035, "&lt;"&amp;$CM1541)+1+COUNTIF($CM$11:$CM1541, $CM1541)-1)</f>
        <v/>
      </c>
    </row>
    <row r="1542" spans="1:94" x14ac:dyDescent="0.25">
      <c r="A1542" s="40"/>
      <c r="B1542" s="82" t="str">
        <f>IF($I1542="", "", IFERROR(INDEX('Job Database'!$AE$11:$AE$3035, MATCH($I1542, 'Job Database'!$X$11:$X$3035, 0)), ""))</f>
        <v/>
      </c>
      <c r="C1542" s="69" t="str">
        <f>IF($I1542="", "", IF(COUNTIF('Job Database'!$X$11:$X$3035, $I1542)=0, $AC$5, $AC$4))</f>
        <v/>
      </c>
      <c r="D1542" s="40"/>
      <c r="E1542" s="85" t="str">
        <f>IF($I1542="", "", IF(IFERROR(INDEX('Job Database'!$M$11:$M$3035, MATCH($I1542, 'Job Database'!$X$11:$X$3035, 0)), "")="", "", IFERROR(INDEX('Job Database'!$M$11:$M$3035, MATCH($I1542, 'Job Database'!$X$11:$X$3035, 0)), "")))</f>
        <v/>
      </c>
      <c r="F1542" s="40"/>
      <c r="G1542" s="88" t="str">
        <f t="shared" si="973"/>
        <v/>
      </c>
      <c r="H1542" s="40"/>
      <c r="I1542" s="24"/>
      <c r="J1542" s="34"/>
      <c r="K1542" s="106"/>
      <c r="L1542" s="79"/>
      <c r="M1542" s="34"/>
      <c r="N1542" s="79"/>
      <c r="O1542" s="31"/>
      <c r="P1542" s="53"/>
      <c r="Q1542" s="40"/>
      <c r="S1542" s="41" t="str">
        <f t="shared" si="961"/>
        <v/>
      </c>
      <c r="T1542" s="41" t="str">
        <f t="shared" si="962"/>
        <v/>
      </c>
      <c r="U1542" s="41" t="str">
        <f t="shared" si="974"/>
        <v/>
      </c>
      <c r="W1542" s="74" t="str">
        <f>IF('Job Database'!$X1542="", "", 'Job Database'!$X1542)</f>
        <v/>
      </c>
      <c r="Y1542" s="41" t="str">
        <f>IF($W1542="", "", IF(COUNTIF($I$11:$I$3035, $W1542)&gt;0, "", MAX($Y$10:$Y1541)+1))</f>
        <v/>
      </c>
      <c r="Z1542" s="41">
        <v>1532</v>
      </c>
      <c r="AA1542" s="58" t="str">
        <f t="shared" si="975"/>
        <v/>
      </c>
      <c r="AC1542" s="41" t="str">
        <f t="shared" si="963"/>
        <v/>
      </c>
      <c r="AE1542" s="41" t="str">
        <f t="shared" si="976"/>
        <v/>
      </c>
      <c r="AJ1542" s="154" t="str">
        <f t="shared" si="977"/>
        <v/>
      </c>
      <c r="AL1542" s="120" t="str">
        <f t="shared" si="978"/>
        <v/>
      </c>
      <c r="AM1542" s="104" t="str">
        <f t="shared" si="979"/>
        <v/>
      </c>
      <c r="AN1542" s="104" t="str">
        <f t="shared" si="980"/>
        <v/>
      </c>
      <c r="AO1542" s="104" t="str">
        <f t="shared" si="964"/>
        <v/>
      </c>
      <c r="AP1542" s="104" t="str">
        <f t="shared" si="965"/>
        <v/>
      </c>
      <c r="AQ1542" s="121" t="str">
        <f t="shared" si="981"/>
        <v/>
      </c>
      <c r="AS1542" s="88" t="str">
        <f t="shared" si="966"/>
        <v/>
      </c>
      <c r="AT1542" s="68" t="str">
        <f t="shared" si="982"/>
        <v/>
      </c>
      <c r="AU1542" s="68" t="str">
        <f t="shared" si="983"/>
        <v/>
      </c>
      <c r="AV1542" s="68" t="str">
        <f t="shared" si="984"/>
        <v/>
      </c>
      <c r="AW1542" s="88" t="str">
        <f t="shared" si="967"/>
        <v/>
      </c>
      <c r="AZ1542" s="88" t="str">
        <f t="shared" si="968"/>
        <v/>
      </c>
      <c r="BA1542" s="68" t="str">
        <f t="shared" si="969"/>
        <v/>
      </c>
      <c r="BB1542" s="68" t="str">
        <f t="shared" si="970"/>
        <v/>
      </c>
      <c r="BC1542" s="68" t="str">
        <f t="shared" si="971"/>
        <v/>
      </c>
      <c r="BD1542" s="69" t="str">
        <f t="shared" si="972"/>
        <v/>
      </c>
      <c r="BE1542" s="69" t="str">
        <f t="shared" si="985"/>
        <v/>
      </c>
      <c r="BT1542" s="138" t="str">
        <f t="shared" ca="1" si="986"/>
        <v/>
      </c>
      <c r="BU1542" s="139" t="str">
        <f t="shared" ca="1" si="987"/>
        <v/>
      </c>
      <c r="BW1542" s="138" t="str">
        <f t="shared" si="988"/>
        <v/>
      </c>
      <c r="BX1542" s="104" t="str">
        <f t="shared" si="989"/>
        <v/>
      </c>
      <c r="BY1542" s="139" t="str">
        <f t="shared" si="990"/>
        <v/>
      </c>
      <c r="CA1542" s="138" t="str">
        <f t="shared" si="991"/>
        <v/>
      </c>
      <c r="CB1542" s="104" t="str">
        <f t="shared" si="992"/>
        <v/>
      </c>
      <c r="CC1542" s="139" t="str">
        <f t="shared" si="993"/>
        <v/>
      </c>
      <c r="CE1542" s="162" t="str">
        <f t="shared" si="994"/>
        <v/>
      </c>
      <c r="CF1542" s="163" t="str">
        <f t="shared" si="995"/>
        <v/>
      </c>
      <c r="CG1542" s="164" t="str">
        <f t="shared" si="996"/>
        <v/>
      </c>
      <c r="CI1542" s="162" t="str">
        <f t="shared" si="997"/>
        <v/>
      </c>
      <c r="CJ1542" s="163" t="str">
        <f t="shared" si="1000"/>
        <v/>
      </c>
      <c r="CK1542" s="164" t="str">
        <f t="shared" si="1001"/>
        <v/>
      </c>
      <c r="CM1542" s="169" t="str">
        <f t="shared" si="998"/>
        <v/>
      </c>
      <c r="CN1542" s="139" t="str">
        <f t="shared" si="999"/>
        <v/>
      </c>
      <c r="CP1542" s="41" t="str">
        <f>IF($CM1542="", "", COUNTIF($CM$11:$CM$3035, "&lt;"&amp;$CM1542)+1+COUNTIF($CM$11:$CM1542, $CM1542)-1)</f>
        <v/>
      </c>
    </row>
    <row r="1543" spans="1:94" x14ac:dyDescent="0.25">
      <c r="A1543" s="40"/>
      <c r="B1543" s="82" t="str">
        <f>IF($I1543="", "", IFERROR(INDEX('Job Database'!$AE$11:$AE$3035, MATCH($I1543, 'Job Database'!$X$11:$X$3035, 0)), ""))</f>
        <v/>
      </c>
      <c r="C1543" s="69" t="str">
        <f>IF($I1543="", "", IF(COUNTIF('Job Database'!$X$11:$X$3035, $I1543)=0, $AC$5, $AC$4))</f>
        <v/>
      </c>
      <c r="D1543" s="40"/>
      <c r="E1543" s="85" t="str">
        <f>IF($I1543="", "", IF(IFERROR(INDEX('Job Database'!$M$11:$M$3035, MATCH($I1543, 'Job Database'!$X$11:$X$3035, 0)), "")="", "", IFERROR(INDEX('Job Database'!$M$11:$M$3035, MATCH($I1543, 'Job Database'!$X$11:$X$3035, 0)), "")))</f>
        <v/>
      </c>
      <c r="F1543" s="40"/>
      <c r="G1543" s="88" t="str">
        <f t="shared" si="973"/>
        <v/>
      </c>
      <c r="H1543" s="40"/>
      <c r="I1543" s="24"/>
      <c r="J1543" s="34"/>
      <c r="K1543" s="106"/>
      <c r="L1543" s="79"/>
      <c r="M1543" s="34"/>
      <c r="N1543" s="79"/>
      <c r="O1543" s="31"/>
      <c r="P1543" s="53"/>
      <c r="Q1543" s="40"/>
      <c r="S1543" s="41" t="str">
        <f t="shared" si="961"/>
        <v/>
      </c>
      <c r="T1543" s="41" t="str">
        <f t="shared" si="962"/>
        <v/>
      </c>
      <c r="U1543" s="41" t="str">
        <f t="shared" si="974"/>
        <v/>
      </c>
      <c r="W1543" s="74" t="str">
        <f>IF('Job Database'!$X1543="", "", 'Job Database'!$X1543)</f>
        <v/>
      </c>
      <c r="Y1543" s="41" t="str">
        <f>IF($W1543="", "", IF(COUNTIF($I$11:$I$3035, $W1543)&gt;0, "", MAX($Y$10:$Y1542)+1))</f>
        <v/>
      </c>
      <c r="Z1543" s="41">
        <v>1533</v>
      </c>
      <c r="AA1543" s="58" t="str">
        <f t="shared" si="975"/>
        <v/>
      </c>
      <c r="AC1543" s="41" t="str">
        <f t="shared" si="963"/>
        <v/>
      </c>
      <c r="AE1543" s="41" t="str">
        <f t="shared" si="976"/>
        <v/>
      </c>
      <c r="AJ1543" s="154" t="str">
        <f t="shared" si="977"/>
        <v/>
      </c>
      <c r="AL1543" s="120" t="str">
        <f t="shared" si="978"/>
        <v/>
      </c>
      <c r="AM1543" s="104" t="str">
        <f t="shared" si="979"/>
        <v/>
      </c>
      <c r="AN1543" s="104" t="str">
        <f t="shared" si="980"/>
        <v/>
      </c>
      <c r="AO1543" s="104" t="str">
        <f t="shared" si="964"/>
        <v/>
      </c>
      <c r="AP1543" s="104" t="str">
        <f t="shared" si="965"/>
        <v/>
      </c>
      <c r="AQ1543" s="121" t="str">
        <f t="shared" si="981"/>
        <v/>
      </c>
      <c r="AS1543" s="88" t="str">
        <f t="shared" si="966"/>
        <v/>
      </c>
      <c r="AT1543" s="68" t="str">
        <f t="shared" si="982"/>
        <v/>
      </c>
      <c r="AU1543" s="68" t="str">
        <f t="shared" si="983"/>
        <v/>
      </c>
      <c r="AV1543" s="68" t="str">
        <f t="shared" si="984"/>
        <v/>
      </c>
      <c r="AW1543" s="88" t="str">
        <f t="shared" si="967"/>
        <v/>
      </c>
      <c r="AZ1543" s="88" t="str">
        <f t="shared" si="968"/>
        <v/>
      </c>
      <c r="BA1543" s="68" t="str">
        <f t="shared" si="969"/>
        <v/>
      </c>
      <c r="BB1543" s="68" t="str">
        <f t="shared" si="970"/>
        <v/>
      </c>
      <c r="BC1543" s="68" t="str">
        <f t="shared" si="971"/>
        <v/>
      </c>
      <c r="BD1543" s="69" t="str">
        <f t="shared" si="972"/>
        <v/>
      </c>
      <c r="BE1543" s="69" t="str">
        <f t="shared" si="985"/>
        <v/>
      </c>
      <c r="BT1543" s="138" t="str">
        <f t="shared" ca="1" si="986"/>
        <v/>
      </c>
      <c r="BU1543" s="139" t="str">
        <f t="shared" ca="1" si="987"/>
        <v/>
      </c>
      <c r="BW1543" s="138" t="str">
        <f t="shared" si="988"/>
        <v/>
      </c>
      <c r="BX1543" s="104" t="str">
        <f t="shared" si="989"/>
        <v/>
      </c>
      <c r="BY1543" s="139" t="str">
        <f t="shared" si="990"/>
        <v/>
      </c>
      <c r="CA1543" s="138" t="str">
        <f t="shared" si="991"/>
        <v/>
      </c>
      <c r="CB1543" s="104" t="str">
        <f t="shared" si="992"/>
        <v/>
      </c>
      <c r="CC1543" s="139" t="str">
        <f t="shared" si="993"/>
        <v/>
      </c>
      <c r="CE1543" s="162" t="str">
        <f t="shared" si="994"/>
        <v/>
      </c>
      <c r="CF1543" s="163" t="str">
        <f t="shared" si="995"/>
        <v/>
      </c>
      <c r="CG1543" s="164" t="str">
        <f t="shared" si="996"/>
        <v/>
      </c>
      <c r="CI1543" s="162" t="str">
        <f t="shared" si="997"/>
        <v/>
      </c>
      <c r="CJ1543" s="163" t="str">
        <f t="shared" si="1000"/>
        <v/>
      </c>
      <c r="CK1543" s="164" t="str">
        <f t="shared" si="1001"/>
        <v/>
      </c>
      <c r="CM1543" s="169" t="str">
        <f t="shared" si="998"/>
        <v/>
      </c>
      <c r="CN1543" s="139" t="str">
        <f t="shared" si="999"/>
        <v/>
      </c>
      <c r="CP1543" s="41" t="str">
        <f>IF($CM1543="", "", COUNTIF($CM$11:$CM$3035, "&lt;"&amp;$CM1543)+1+COUNTIF($CM$11:$CM1543, $CM1543)-1)</f>
        <v/>
      </c>
    </row>
    <row r="1544" spans="1:94" x14ac:dyDescent="0.25">
      <c r="A1544" s="40"/>
      <c r="B1544" s="82" t="str">
        <f>IF($I1544="", "", IFERROR(INDEX('Job Database'!$AE$11:$AE$3035, MATCH($I1544, 'Job Database'!$X$11:$X$3035, 0)), ""))</f>
        <v/>
      </c>
      <c r="C1544" s="69" t="str">
        <f>IF($I1544="", "", IF(COUNTIF('Job Database'!$X$11:$X$3035, $I1544)=0, $AC$5, $AC$4))</f>
        <v/>
      </c>
      <c r="D1544" s="40"/>
      <c r="E1544" s="85" t="str">
        <f>IF($I1544="", "", IF(IFERROR(INDEX('Job Database'!$M$11:$M$3035, MATCH($I1544, 'Job Database'!$X$11:$X$3035, 0)), "")="", "", IFERROR(INDEX('Job Database'!$M$11:$M$3035, MATCH($I1544, 'Job Database'!$X$11:$X$3035, 0)), "")))</f>
        <v/>
      </c>
      <c r="F1544" s="40"/>
      <c r="G1544" s="88" t="str">
        <f t="shared" si="973"/>
        <v/>
      </c>
      <c r="H1544" s="40"/>
      <c r="I1544" s="24"/>
      <c r="J1544" s="34"/>
      <c r="K1544" s="106"/>
      <c r="L1544" s="79"/>
      <c r="M1544" s="34"/>
      <c r="N1544" s="79"/>
      <c r="O1544" s="31"/>
      <c r="P1544" s="53"/>
      <c r="Q1544" s="40"/>
      <c r="S1544" s="41" t="str">
        <f t="shared" si="961"/>
        <v/>
      </c>
      <c r="T1544" s="41" t="str">
        <f t="shared" si="962"/>
        <v/>
      </c>
      <c r="U1544" s="41" t="str">
        <f t="shared" si="974"/>
        <v/>
      </c>
      <c r="W1544" s="74" t="str">
        <f>IF('Job Database'!$X1544="", "", 'Job Database'!$X1544)</f>
        <v/>
      </c>
      <c r="Y1544" s="41" t="str">
        <f>IF($W1544="", "", IF(COUNTIF($I$11:$I$3035, $W1544)&gt;0, "", MAX($Y$10:$Y1543)+1))</f>
        <v/>
      </c>
      <c r="Z1544" s="41">
        <v>1534</v>
      </c>
      <c r="AA1544" s="58" t="str">
        <f t="shared" si="975"/>
        <v/>
      </c>
      <c r="AC1544" s="41" t="str">
        <f t="shared" si="963"/>
        <v/>
      </c>
      <c r="AE1544" s="41" t="str">
        <f t="shared" si="976"/>
        <v/>
      </c>
      <c r="AJ1544" s="154" t="str">
        <f t="shared" si="977"/>
        <v/>
      </c>
      <c r="AL1544" s="120" t="str">
        <f t="shared" si="978"/>
        <v/>
      </c>
      <c r="AM1544" s="104" t="str">
        <f t="shared" si="979"/>
        <v/>
      </c>
      <c r="AN1544" s="104" t="str">
        <f t="shared" si="980"/>
        <v/>
      </c>
      <c r="AO1544" s="104" t="str">
        <f t="shared" si="964"/>
        <v/>
      </c>
      <c r="AP1544" s="104" t="str">
        <f t="shared" si="965"/>
        <v/>
      </c>
      <c r="AQ1544" s="121" t="str">
        <f t="shared" si="981"/>
        <v/>
      </c>
      <c r="AS1544" s="88" t="str">
        <f t="shared" si="966"/>
        <v/>
      </c>
      <c r="AT1544" s="68" t="str">
        <f t="shared" si="982"/>
        <v/>
      </c>
      <c r="AU1544" s="68" t="str">
        <f t="shared" si="983"/>
        <v/>
      </c>
      <c r="AV1544" s="68" t="str">
        <f t="shared" si="984"/>
        <v/>
      </c>
      <c r="AW1544" s="88" t="str">
        <f t="shared" si="967"/>
        <v/>
      </c>
      <c r="AZ1544" s="88" t="str">
        <f t="shared" si="968"/>
        <v/>
      </c>
      <c r="BA1544" s="68" t="str">
        <f t="shared" si="969"/>
        <v/>
      </c>
      <c r="BB1544" s="68" t="str">
        <f t="shared" si="970"/>
        <v/>
      </c>
      <c r="BC1544" s="68" t="str">
        <f t="shared" si="971"/>
        <v/>
      </c>
      <c r="BD1544" s="69" t="str">
        <f t="shared" si="972"/>
        <v/>
      </c>
      <c r="BE1544" s="69" t="str">
        <f t="shared" si="985"/>
        <v/>
      </c>
      <c r="BT1544" s="138" t="str">
        <f t="shared" ca="1" si="986"/>
        <v/>
      </c>
      <c r="BU1544" s="139" t="str">
        <f t="shared" ca="1" si="987"/>
        <v/>
      </c>
      <c r="BW1544" s="138" t="str">
        <f t="shared" si="988"/>
        <v/>
      </c>
      <c r="BX1544" s="104" t="str">
        <f t="shared" si="989"/>
        <v/>
      </c>
      <c r="BY1544" s="139" t="str">
        <f t="shared" si="990"/>
        <v/>
      </c>
      <c r="CA1544" s="138" t="str">
        <f t="shared" si="991"/>
        <v/>
      </c>
      <c r="CB1544" s="104" t="str">
        <f t="shared" si="992"/>
        <v/>
      </c>
      <c r="CC1544" s="139" t="str">
        <f t="shared" si="993"/>
        <v/>
      </c>
      <c r="CE1544" s="162" t="str">
        <f t="shared" si="994"/>
        <v/>
      </c>
      <c r="CF1544" s="163" t="str">
        <f t="shared" si="995"/>
        <v/>
      </c>
      <c r="CG1544" s="164" t="str">
        <f t="shared" si="996"/>
        <v/>
      </c>
      <c r="CI1544" s="162" t="str">
        <f t="shared" si="997"/>
        <v/>
      </c>
      <c r="CJ1544" s="163" t="str">
        <f t="shared" si="1000"/>
        <v/>
      </c>
      <c r="CK1544" s="164" t="str">
        <f t="shared" si="1001"/>
        <v/>
      </c>
      <c r="CM1544" s="169" t="str">
        <f t="shared" si="998"/>
        <v/>
      </c>
      <c r="CN1544" s="139" t="str">
        <f t="shared" si="999"/>
        <v/>
      </c>
      <c r="CP1544" s="41" t="str">
        <f>IF($CM1544="", "", COUNTIF($CM$11:$CM$3035, "&lt;"&amp;$CM1544)+1+COUNTIF($CM$11:$CM1544, $CM1544)-1)</f>
        <v/>
      </c>
    </row>
    <row r="1545" spans="1:94" x14ac:dyDescent="0.25">
      <c r="A1545" s="40"/>
      <c r="B1545" s="82" t="str">
        <f>IF($I1545="", "", IFERROR(INDEX('Job Database'!$AE$11:$AE$3035, MATCH($I1545, 'Job Database'!$X$11:$X$3035, 0)), ""))</f>
        <v/>
      </c>
      <c r="C1545" s="69" t="str">
        <f>IF($I1545="", "", IF(COUNTIF('Job Database'!$X$11:$X$3035, $I1545)=0, $AC$5, $AC$4))</f>
        <v/>
      </c>
      <c r="D1545" s="40"/>
      <c r="E1545" s="85" t="str">
        <f>IF($I1545="", "", IF(IFERROR(INDEX('Job Database'!$M$11:$M$3035, MATCH($I1545, 'Job Database'!$X$11:$X$3035, 0)), "")="", "", IFERROR(INDEX('Job Database'!$M$11:$M$3035, MATCH($I1545, 'Job Database'!$X$11:$X$3035, 0)), "")))</f>
        <v/>
      </c>
      <c r="F1545" s="40"/>
      <c r="G1545" s="88" t="str">
        <f t="shared" si="973"/>
        <v/>
      </c>
      <c r="H1545" s="40"/>
      <c r="I1545" s="24"/>
      <c r="J1545" s="34"/>
      <c r="K1545" s="106"/>
      <c r="L1545" s="79"/>
      <c r="M1545" s="34"/>
      <c r="N1545" s="79"/>
      <c r="O1545" s="31"/>
      <c r="P1545" s="53"/>
      <c r="Q1545" s="40"/>
      <c r="S1545" s="41" t="str">
        <f t="shared" si="961"/>
        <v/>
      </c>
      <c r="T1545" s="41" t="str">
        <f t="shared" si="962"/>
        <v/>
      </c>
      <c r="U1545" s="41" t="str">
        <f t="shared" si="974"/>
        <v/>
      </c>
      <c r="W1545" s="74" t="str">
        <f>IF('Job Database'!$X1545="", "", 'Job Database'!$X1545)</f>
        <v/>
      </c>
      <c r="Y1545" s="41" t="str">
        <f>IF($W1545="", "", IF(COUNTIF($I$11:$I$3035, $W1545)&gt;0, "", MAX($Y$10:$Y1544)+1))</f>
        <v/>
      </c>
      <c r="Z1545" s="41">
        <v>1535</v>
      </c>
      <c r="AA1545" s="58" t="str">
        <f t="shared" si="975"/>
        <v/>
      </c>
      <c r="AC1545" s="41" t="str">
        <f t="shared" si="963"/>
        <v/>
      </c>
      <c r="AE1545" s="41" t="str">
        <f t="shared" si="976"/>
        <v/>
      </c>
      <c r="AJ1545" s="154" t="str">
        <f t="shared" si="977"/>
        <v/>
      </c>
      <c r="AL1545" s="120" t="str">
        <f t="shared" si="978"/>
        <v/>
      </c>
      <c r="AM1545" s="104" t="str">
        <f t="shared" si="979"/>
        <v/>
      </c>
      <c r="AN1545" s="104" t="str">
        <f t="shared" si="980"/>
        <v/>
      </c>
      <c r="AO1545" s="104" t="str">
        <f t="shared" si="964"/>
        <v/>
      </c>
      <c r="AP1545" s="104" t="str">
        <f t="shared" si="965"/>
        <v/>
      </c>
      <c r="AQ1545" s="121" t="str">
        <f t="shared" si="981"/>
        <v/>
      </c>
      <c r="AS1545" s="88" t="str">
        <f t="shared" si="966"/>
        <v/>
      </c>
      <c r="AT1545" s="68" t="str">
        <f t="shared" si="982"/>
        <v/>
      </c>
      <c r="AU1545" s="68" t="str">
        <f t="shared" si="983"/>
        <v/>
      </c>
      <c r="AV1545" s="68" t="str">
        <f t="shared" si="984"/>
        <v/>
      </c>
      <c r="AW1545" s="88" t="str">
        <f t="shared" si="967"/>
        <v/>
      </c>
      <c r="AZ1545" s="88" t="str">
        <f t="shared" si="968"/>
        <v/>
      </c>
      <c r="BA1545" s="68" t="str">
        <f t="shared" si="969"/>
        <v/>
      </c>
      <c r="BB1545" s="68" t="str">
        <f t="shared" si="970"/>
        <v/>
      </c>
      <c r="BC1545" s="68" t="str">
        <f t="shared" si="971"/>
        <v/>
      </c>
      <c r="BD1545" s="69" t="str">
        <f t="shared" si="972"/>
        <v/>
      </c>
      <c r="BE1545" s="69" t="str">
        <f t="shared" si="985"/>
        <v/>
      </c>
      <c r="BT1545" s="138" t="str">
        <f t="shared" ca="1" si="986"/>
        <v/>
      </c>
      <c r="BU1545" s="139" t="str">
        <f t="shared" ca="1" si="987"/>
        <v/>
      </c>
      <c r="BW1545" s="138" t="str">
        <f t="shared" si="988"/>
        <v/>
      </c>
      <c r="BX1545" s="104" t="str">
        <f t="shared" si="989"/>
        <v/>
      </c>
      <c r="BY1545" s="139" t="str">
        <f t="shared" si="990"/>
        <v/>
      </c>
      <c r="CA1545" s="138" t="str">
        <f t="shared" si="991"/>
        <v/>
      </c>
      <c r="CB1545" s="104" t="str">
        <f t="shared" si="992"/>
        <v/>
      </c>
      <c r="CC1545" s="139" t="str">
        <f t="shared" si="993"/>
        <v/>
      </c>
      <c r="CE1545" s="162" t="str">
        <f t="shared" si="994"/>
        <v/>
      </c>
      <c r="CF1545" s="163" t="str">
        <f t="shared" si="995"/>
        <v/>
      </c>
      <c r="CG1545" s="164" t="str">
        <f t="shared" si="996"/>
        <v/>
      </c>
      <c r="CI1545" s="162" t="str">
        <f t="shared" si="997"/>
        <v/>
      </c>
      <c r="CJ1545" s="163" t="str">
        <f t="shared" si="1000"/>
        <v/>
      </c>
      <c r="CK1545" s="164" t="str">
        <f t="shared" si="1001"/>
        <v/>
      </c>
      <c r="CM1545" s="169" t="str">
        <f t="shared" si="998"/>
        <v/>
      </c>
      <c r="CN1545" s="139" t="str">
        <f t="shared" si="999"/>
        <v/>
      </c>
      <c r="CP1545" s="41" t="str">
        <f>IF($CM1545="", "", COUNTIF($CM$11:$CM$3035, "&lt;"&amp;$CM1545)+1+COUNTIF($CM$11:$CM1545, $CM1545)-1)</f>
        <v/>
      </c>
    </row>
    <row r="1546" spans="1:94" x14ac:dyDescent="0.25">
      <c r="A1546" s="40"/>
      <c r="B1546" s="82" t="str">
        <f>IF($I1546="", "", IFERROR(INDEX('Job Database'!$AE$11:$AE$3035, MATCH($I1546, 'Job Database'!$X$11:$X$3035, 0)), ""))</f>
        <v/>
      </c>
      <c r="C1546" s="69" t="str">
        <f>IF($I1546="", "", IF(COUNTIF('Job Database'!$X$11:$X$3035, $I1546)=0, $AC$5, $AC$4))</f>
        <v/>
      </c>
      <c r="D1546" s="40"/>
      <c r="E1546" s="85" t="str">
        <f>IF($I1546="", "", IF(IFERROR(INDEX('Job Database'!$M$11:$M$3035, MATCH($I1546, 'Job Database'!$X$11:$X$3035, 0)), "")="", "", IFERROR(INDEX('Job Database'!$M$11:$M$3035, MATCH($I1546, 'Job Database'!$X$11:$X$3035, 0)), "")))</f>
        <v/>
      </c>
      <c r="F1546" s="40"/>
      <c r="G1546" s="88" t="str">
        <f t="shared" si="973"/>
        <v/>
      </c>
      <c r="H1546" s="40"/>
      <c r="I1546" s="24"/>
      <c r="J1546" s="34"/>
      <c r="K1546" s="106"/>
      <c r="L1546" s="79"/>
      <c r="M1546" s="34"/>
      <c r="N1546" s="79"/>
      <c r="O1546" s="31"/>
      <c r="P1546" s="53"/>
      <c r="Q1546" s="40"/>
      <c r="S1546" s="41" t="str">
        <f t="shared" si="961"/>
        <v/>
      </c>
      <c r="T1546" s="41" t="str">
        <f t="shared" si="962"/>
        <v/>
      </c>
      <c r="U1546" s="41" t="str">
        <f t="shared" si="974"/>
        <v/>
      </c>
      <c r="W1546" s="74" t="str">
        <f>IF('Job Database'!$X1546="", "", 'Job Database'!$X1546)</f>
        <v/>
      </c>
      <c r="Y1546" s="41" t="str">
        <f>IF($W1546="", "", IF(COUNTIF($I$11:$I$3035, $W1546)&gt;0, "", MAX($Y$10:$Y1545)+1))</f>
        <v/>
      </c>
      <c r="Z1546" s="41">
        <v>1536</v>
      </c>
      <c r="AA1546" s="58" t="str">
        <f t="shared" si="975"/>
        <v/>
      </c>
      <c r="AC1546" s="41" t="str">
        <f t="shared" si="963"/>
        <v/>
      </c>
      <c r="AE1546" s="41" t="str">
        <f t="shared" si="976"/>
        <v/>
      </c>
      <c r="AJ1546" s="154" t="str">
        <f t="shared" si="977"/>
        <v/>
      </c>
      <c r="AL1546" s="120" t="str">
        <f t="shared" si="978"/>
        <v/>
      </c>
      <c r="AM1546" s="104" t="str">
        <f t="shared" si="979"/>
        <v/>
      </c>
      <c r="AN1546" s="104" t="str">
        <f t="shared" si="980"/>
        <v/>
      </c>
      <c r="AO1546" s="104" t="str">
        <f t="shared" si="964"/>
        <v/>
      </c>
      <c r="AP1546" s="104" t="str">
        <f t="shared" si="965"/>
        <v/>
      </c>
      <c r="AQ1546" s="121" t="str">
        <f t="shared" si="981"/>
        <v/>
      </c>
      <c r="AS1546" s="88" t="str">
        <f t="shared" si="966"/>
        <v/>
      </c>
      <c r="AT1546" s="68" t="str">
        <f t="shared" si="982"/>
        <v/>
      </c>
      <c r="AU1546" s="68" t="str">
        <f t="shared" si="983"/>
        <v/>
      </c>
      <c r="AV1546" s="68" t="str">
        <f t="shared" si="984"/>
        <v/>
      </c>
      <c r="AW1546" s="88" t="str">
        <f t="shared" si="967"/>
        <v/>
      </c>
      <c r="AZ1546" s="88" t="str">
        <f t="shared" si="968"/>
        <v/>
      </c>
      <c r="BA1546" s="68" t="str">
        <f t="shared" si="969"/>
        <v/>
      </c>
      <c r="BB1546" s="68" t="str">
        <f t="shared" si="970"/>
        <v/>
      </c>
      <c r="BC1546" s="68" t="str">
        <f t="shared" si="971"/>
        <v/>
      </c>
      <c r="BD1546" s="69" t="str">
        <f t="shared" si="972"/>
        <v/>
      </c>
      <c r="BE1546" s="69" t="str">
        <f t="shared" si="985"/>
        <v/>
      </c>
      <c r="BT1546" s="138" t="str">
        <f t="shared" ca="1" si="986"/>
        <v/>
      </c>
      <c r="BU1546" s="139" t="str">
        <f t="shared" ca="1" si="987"/>
        <v/>
      </c>
      <c r="BW1546" s="138" t="str">
        <f t="shared" si="988"/>
        <v/>
      </c>
      <c r="BX1546" s="104" t="str">
        <f t="shared" si="989"/>
        <v/>
      </c>
      <c r="BY1546" s="139" t="str">
        <f t="shared" si="990"/>
        <v/>
      </c>
      <c r="CA1546" s="138" t="str">
        <f t="shared" si="991"/>
        <v/>
      </c>
      <c r="CB1546" s="104" t="str">
        <f t="shared" si="992"/>
        <v/>
      </c>
      <c r="CC1546" s="139" t="str">
        <f t="shared" si="993"/>
        <v/>
      </c>
      <c r="CE1546" s="162" t="str">
        <f t="shared" si="994"/>
        <v/>
      </c>
      <c r="CF1546" s="163" t="str">
        <f t="shared" si="995"/>
        <v/>
      </c>
      <c r="CG1546" s="164" t="str">
        <f t="shared" si="996"/>
        <v/>
      </c>
      <c r="CI1546" s="162" t="str">
        <f t="shared" si="997"/>
        <v/>
      </c>
      <c r="CJ1546" s="163" t="str">
        <f t="shared" si="1000"/>
        <v/>
      </c>
      <c r="CK1546" s="164" t="str">
        <f t="shared" si="1001"/>
        <v/>
      </c>
      <c r="CM1546" s="169" t="str">
        <f t="shared" si="998"/>
        <v/>
      </c>
      <c r="CN1546" s="139" t="str">
        <f t="shared" si="999"/>
        <v/>
      </c>
      <c r="CP1546" s="41" t="str">
        <f>IF($CM1546="", "", COUNTIF($CM$11:$CM$3035, "&lt;"&amp;$CM1546)+1+COUNTIF($CM$11:$CM1546, $CM1546)-1)</f>
        <v/>
      </c>
    </row>
    <row r="1547" spans="1:94" x14ac:dyDescent="0.25">
      <c r="A1547" s="40"/>
      <c r="B1547" s="82" t="str">
        <f>IF($I1547="", "", IFERROR(INDEX('Job Database'!$AE$11:$AE$3035, MATCH($I1547, 'Job Database'!$X$11:$X$3035, 0)), ""))</f>
        <v/>
      </c>
      <c r="C1547" s="69" t="str">
        <f>IF($I1547="", "", IF(COUNTIF('Job Database'!$X$11:$X$3035, $I1547)=0, $AC$5, $AC$4))</f>
        <v/>
      </c>
      <c r="D1547" s="40"/>
      <c r="E1547" s="85" t="str">
        <f>IF($I1547="", "", IF(IFERROR(INDEX('Job Database'!$M$11:$M$3035, MATCH($I1547, 'Job Database'!$X$11:$X$3035, 0)), "")="", "", IFERROR(INDEX('Job Database'!$M$11:$M$3035, MATCH($I1547, 'Job Database'!$X$11:$X$3035, 0)), "")))</f>
        <v/>
      </c>
      <c r="F1547" s="40"/>
      <c r="G1547" s="88" t="str">
        <f t="shared" si="973"/>
        <v/>
      </c>
      <c r="H1547" s="40"/>
      <c r="I1547" s="24"/>
      <c r="J1547" s="34"/>
      <c r="K1547" s="106"/>
      <c r="L1547" s="79"/>
      <c r="M1547" s="34"/>
      <c r="N1547" s="79"/>
      <c r="O1547" s="31"/>
      <c r="P1547" s="53"/>
      <c r="Q1547" s="40"/>
      <c r="S1547" s="41" t="str">
        <f t="shared" ref="S1547:S1610" si="1002">IF($K1547="", "", IF($AG$5&lt;=$K1547, "X", ""))</f>
        <v/>
      </c>
      <c r="T1547" s="41" t="str">
        <f t="shared" ref="T1547:T1610" si="1003">IF($K1547="", "", IF($AG$5&gt;$K1547, "X", ""))</f>
        <v/>
      </c>
      <c r="U1547" s="41" t="str">
        <f t="shared" si="974"/>
        <v/>
      </c>
      <c r="W1547" s="74" t="str">
        <f>IF('Job Database'!$X1547="", "", 'Job Database'!$X1547)</f>
        <v/>
      </c>
      <c r="Y1547" s="41" t="str">
        <f>IF($W1547="", "", IF(COUNTIF($I$11:$I$3035, $W1547)&gt;0, "", MAX($Y$10:$Y1546)+1))</f>
        <v/>
      </c>
      <c r="Z1547" s="41">
        <v>1537</v>
      </c>
      <c r="AA1547" s="58" t="str">
        <f t="shared" si="975"/>
        <v/>
      </c>
      <c r="AC1547" s="41" t="str">
        <f t="shared" ref="AC1547:AC1610" si="1004">IF($I1547="", "", IF(COUNTIF($W$11:$W$3035, $I1547)=0, "X", ""))</f>
        <v/>
      </c>
      <c r="AE1547" s="41" t="str">
        <f t="shared" si="976"/>
        <v/>
      </c>
      <c r="AJ1547" s="154" t="str">
        <f t="shared" si="977"/>
        <v/>
      </c>
      <c r="AL1547" s="120" t="str">
        <f t="shared" si="978"/>
        <v/>
      </c>
      <c r="AM1547" s="104" t="str">
        <f t="shared" si="979"/>
        <v/>
      </c>
      <c r="AN1547" s="104" t="str">
        <f t="shared" si="980"/>
        <v/>
      </c>
      <c r="AO1547" s="104" t="str">
        <f t="shared" ref="AO1547:AO1610" si="1005">IF(COUNTIF($AZ1547:$BE1547, $AZ$5)&gt;0, "X", "")</f>
        <v/>
      </c>
      <c r="AP1547" s="104" t="str">
        <f t="shared" ref="AP1547:AP1610" si="1006">IF(COUNTIF($AZ1547:$BE1547, $AZ$4)&gt;0, "X", "")</f>
        <v/>
      </c>
      <c r="AQ1547" s="121" t="str">
        <f t="shared" si="981"/>
        <v/>
      </c>
      <c r="AS1547" s="88" t="str">
        <f t="shared" ref="AS1547:AS1610" si="1007">IF(OR(NOT(J1547=""), E1547="", NOT($O1547=""), NOT($P1547="")), "", NETWORKDAYS(E1547, $AG$5, $BJ$34:$BJ$57))</f>
        <v/>
      </c>
      <c r="AT1547" s="68" t="str">
        <f t="shared" si="982"/>
        <v/>
      </c>
      <c r="AU1547" s="68" t="str">
        <f t="shared" si="983"/>
        <v/>
      </c>
      <c r="AV1547" s="68" t="str">
        <f t="shared" si="984"/>
        <v/>
      </c>
      <c r="AW1547" s="88" t="str">
        <f t="shared" ref="AW1547:AW1610" si="1008">IF(OR(NOT(O1547=""), N1547="", NOT($O1547=""), NOT($P1547="")), "", NETWORKDAYS(N1547, $AG$5, $BJ$34:$BJ$57))</f>
        <v/>
      </c>
      <c r="AZ1547" s="88" t="str">
        <f t="shared" ref="AZ1547:AZ1610" si="1009">IF(OR(AS1547="", $U1547="X"), "", IF(AS1547&gt;=AS$7, $AZ$4, IF(AS1547&gt;=AS$9, $AZ$5, "")))</f>
        <v/>
      </c>
      <c r="BA1547" s="68" t="str">
        <f t="shared" ref="BA1547:BA1610" si="1010">IF(OR(AT1547="", $U1547="X"), "", IF(AT1547&gt;=AT$7, $AZ$4, IF(AT1547&gt;=AT$9, $AZ$5, "")))</f>
        <v/>
      </c>
      <c r="BB1547" s="68" t="str">
        <f t="shared" ref="BB1547:BB1610" si="1011">IF(OR(AU1547="", $U1547="X"), "", IF(AU1547&gt;=AU$7, $AZ$4, IF(AU1547&gt;=AU$9, $AZ$5, "")))</f>
        <v/>
      </c>
      <c r="BC1547" s="68" t="str">
        <f t="shared" ref="BC1547:BC1610" si="1012">IF(OR(AV1547="", $U1547="X"), "", IF(AV1547&gt;=AV$7, $AZ$4, IF(AV1547&gt;=AV$9, $AZ$5, "")))</f>
        <v/>
      </c>
      <c r="BD1547" s="69" t="str">
        <f t="shared" ref="BD1547:BD1610" si="1013">IF(OR(AW1547="", $U1547="X"), "", IF(AW1547&gt;=AW$7, $AZ$4, IF(AW1547&gt;=AW$9, $AZ$5, "")))</f>
        <v/>
      </c>
      <c r="BE1547" s="69" t="str">
        <f t="shared" si="985"/>
        <v/>
      </c>
      <c r="BT1547" s="138" t="str">
        <f t="shared" ca="1" si="986"/>
        <v/>
      </c>
      <c r="BU1547" s="139" t="str">
        <f t="shared" ca="1" si="987"/>
        <v/>
      </c>
      <c r="BW1547" s="138" t="str">
        <f t="shared" si="988"/>
        <v/>
      </c>
      <c r="BX1547" s="104" t="str">
        <f t="shared" si="989"/>
        <v/>
      </c>
      <c r="BY1547" s="139" t="str">
        <f t="shared" si="990"/>
        <v/>
      </c>
      <c r="CA1547" s="138" t="str">
        <f t="shared" si="991"/>
        <v/>
      </c>
      <c r="CB1547" s="104" t="str">
        <f t="shared" si="992"/>
        <v/>
      </c>
      <c r="CC1547" s="139" t="str">
        <f t="shared" si="993"/>
        <v/>
      </c>
      <c r="CE1547" s="162" t="str">
        <f t="shared" si="994"/>
        <v/>
      </c>
      <c r="CF1547" s="163" t="str">
        <f t="shared" si="995"/>
        <v/>
      </c>
      <c r="CG1547" s="164" t="str">
        <f t="shared" si="996"/>
        <v/>
      </c>
      <c r="CI1547" s="162" t="str">
        <f t="shared" si="997"/>
        <v/>
      </c>
      <c r="CJ1547" s="163" t="str">
        <f t="shared" si="1000"/>
        <v/>
      </c>
      <c r="CK1547" s="164" t="str">
        <f t="shared" si="1001"/>
        <v/>
      </c>
      <c r="CM1547" s="169" t="str">
        <f t="shared" si="998"/>
        <v/>
      </c>
      <c r="CN1547" s="139" t="str">
        <f t="shared" si="999"/>
        <v/>
      </c>
      <c r="CP1547" s="41" t="str">
        <f>IF($CM1547="", "", COUNTIF($CM$11:$CM$3035, "&lt;"&amp;$CM1547)+1+COUNTIF($CM$11:$CM1547, $CM1547)-1)</f>
        <v/>
      </c>
    </row>
    <row r="1548" spans="1:94" x14ac:dyDescent="0.25">
      <c r="A1548" s="40"/>
      <c r="B1548" s="82" t="str">
        <f>IF($I1548="", "", IFERROR(INDEX('Job Database'!$AE$11:$AE$3035, MATCH($I1548, 'Job Database'!$X$11:$X$3035, 0)), ""))</f>
        <v/>
      </c>
      <c r="C1548" s="69" t="str">
        <f>IF($I1548="", "", IF(COUNTIF('Job Database'!$X$11:$X$3035, $I1548)=0, $AC$5, $AC$4))</f>
        <v/>
      </c>
      <c r="D1548" s="40"/>
      <c r="E1548" s="85" t="str">
        <f>IF($I1548="", "", IF(IFERROR(INDEX('Job Database'!$M$11:$M$3035, MATCH($I1548, 'Job Database'!$X$11:$X$3035, 0)), "")="", "", IFERROR(INDEX('Job Database'!$M$11:$M$3035, MATCH($I1548, 'Job Database'!$X$11:$X$3035, 0)), "")))</f>
        <v/>
      </c>
      <c r="F1548" s="40"/>
      <c r="G1548" s="88" t="str">
        <f t="shared" ref="G1548:G1611" si="1014">$AJ1548</f>
        <v/>
      </c>
      <c r="H1548" s="40"/>
      <c r="I1548" s="24"/>
      <c r="J1548" s="34"/>
      <c r="K1548" s="106"/>
      <c r="L1548" s="79"/>
      <c r="M1548" s="34"/>
      <c r="N1548" s="79"/>
      <c r="O1548" s="31"/>
      <c r="P1548" s="53"/>
      <c r="Q1548" s="40"/>
      <c r="S1548" s="41" t="str">
        <f t="shared" si="1002"/>
        <v/>
      </c>
      <c r="T1548" s="41" t="str">
        <f t="shared" si="1003"/>
        <v/>
      </c>
      <c r="U1548" s="41" t="str">
        <f t="shared" ref="U1548:U1611" si="1015">IF(OR($S1548="X", $T1548="X"), "X", "")</f>
        <v/>
      </c>
      <c r="W1548" s="74" t="str">
        <f>IF('Job Database'!$X1548="", "", 'Job Database'!$X1548)</f>
        <v/>
      </c>
      <c r="Y1548" s="41" t="str">
        <f>IF($W1548="", "", IF(COUNTIF($I$11:$I$3035, $W1548)&gt;0, "", MAX($Y$10:$Y1547)+1))</f>
        <v/>
      </c>
      <c r="Z1548" s="41">
        <v>1538</v>
      </c>
      <c r="AA1548" s="58" t="str">
        <f t="shared" ref="AA1548:AA1611" si="1016">IFERROR(INDEX($W$11:$W$3035, MATCH($Z1548, $Y$11:$Y$3035, 0)), "")</f>
        <v/>
      </c>
      <c r="AC1548" s="41" t="str">
        <f t="shared" si="1004"/>
        <v/>
      </c>
      <c r="AE1548" s="41" t="str">
        <f t="shared" ref="AE1548:AE1611" si="1017">IF($I1548="", "", IF(COUNTIF($I$11:$I$3035, $I1548)&gt;1, "X", ""))</f>
        <v/>
      </c>
      <c r="AJ1548" s="154" t="str">
        <f t="shared" ref="AJ1548:AJ1611" si="1018">IFERROR(INDEX($AL$10:$AQ$10, $AK$10, MATCH("X", $AL1548:$AQ1548, 0)), "")</f>
        <v/>
      </c>
      <c r="AL1548" s="120" t="str">
        <f t="shared" ref="AL1548:AL1611" si="1019">IF(AND(OR($O1548=$AG$15, $O1548=$AG$16), $P1548=$AH$11), "X", "")</f>
        <v/>
      </c>
      <c r="AM1548" s="104" t="str">
        <f t="shared" ref="AM1548:AM1611" si="1020">IF(AND(OR($O1548=$AG$15, $O1548=$AG$16), $P1548=$AH$13), "X", "")</f>
        <v/>
      </c>
      <c r="AN1548" s="104" t="str">
        <f t="shared" ref="AN1548:AN1611" si="1021">IF(AND(AL1548="", AM1548="", AP1548="", AQ1548="", AO1548="", NOT($I1548="")), "X", "")</f>
        <v/>
      </c>
      <c r="AO1548" s="104" t="str">
        <f t="shared" si="1005"/>
        <v/>
      </c>
      <c r="AP1548" s="104" t="str">
        <f t="shared" si="1006"/>
        <v/>
      </c>
      <c r="AQ1548" s="121" t="str">
        <f t="shared" ref="AQ1548:AQ1611" si="1022">IF(COUNTIF($AG$11:$AG$14, $O1548)&gt;0, "X", "")</f>
        <v/>
      </c>
      <c r="AS1548" s="88" t="str">
        <f t="shared" si="1007"/>
        <v/>
      </c>
      <c r="AT1548" s="68" t="str">
        <f t="shared" ref="AT1548:AT1611" si="1023">IF(OR($J1548="", NOT(L1548=""), NOT($O1548=""), NOT($P1548="")), "", NETWORKDAYS($J1548, $AG$5, $BJ$34:$BJ$57))</f>
        <v/>
      </c>
      <c r="AU1548" s="68" t="str">
        <f t="shared" ref="AU1548:AU1611" si="1024">IF(OR($L1548="", NOT(M1548=""), NOT($O1548=""), NOT($P1548="")), "", NETWORKDAYS($L1548, $AG$5, $BJ$34:$BJ$57))</f>
        <v/>
      </c>
      <c r="AV1548" s="68" t="str">
        <f t="shared" ref="AV1548:AV1611" si="1025">IF(OR($M1548="", NOT(N1548=""), NOT($O1548=""), NOT($P1548="")), "", NETWORKDAYS($M1548, $AG$5, $BJ$34:$BJ$57))</f>
        <v/>
      </c>
      <c r="AW1548" s="88" t="str">
        <f t="shared" si="1008"/>
        <v/>
      </c>
      <c r="AZ1548" s="88" t="str">
        <f t="shared" si="1009"/>
        <v/>
      </c>
      <c r="BA1548" s="68" t="str">
        <f t="shared" si="1010"/>
        <v/>
      </c>
      <c r="BB1548" s="68" t="str">
        <f t="shared" si="1011"/>
        <v/>
      </c>
      <c r="BC1548" s="68" t="str">
        <f t="shared" si="1012"/>
        <v/>
      </c>
      <c r="BD1548" s="69" t="str">
        <f t="shared" si="1013"/>
        <v/>
      </c>
      <c r="BE1548" s="69" t="str">
        <f t="shared" ref="BE1548:BE1611" si="1026">BD1548</f>
        <v/>
      </c>
      <c r="BT1548" s="138" t="str">
        <f t="shared" ref="BT1548:BT1611" ca="1" si="1027">IF($BU1548="X", "", IF(COUNTIF($CA1548:$CC1548, "X")&gt;0, "X", ""))</f>
        <v/>
      </c>
      <c r="BU1548" s="139" t="str">
        <f t="shared" ref="BU1548:BU1611" ca="1" si="1028">IF(OR($L1548=$AG$5, $M1548=$AG$5, $N1548=$AG$5), "X", "")</f>
        <v/>
      </c>
      <c r="BW1548" s="138" t="str">
        <f t="shared" ref="BW1548:BW1611" si="1029">IF(L1548="", "", NETWORKDAYS($AG$5, L1548, $BJ$34:$BJ$57))</f>
        <v/>
      </c>
      <c r="BX1548" s="104" t="str">
        <f t="shared" ref="BX1548:BX1611" si="1030">IF(M1548="", "", NETWORKDAYS($AG$5, M1548, $BJ$34:$BJ$57))</f>
        <v/>
      </c>
      <c r="BY1548" s="139" t="str">
        <f t="shared" ref="BY1548:BY1611" si="1031">IF(N1548="", "", NETWORKDAYS($AG$5, N1548, $BJ$34:$BJ$57))</f>
        <v/>
      </c>
      <c r="CA1548" s="138" t="str">
        <f t="shared" ref="CA1548:CA1611" si="1032">IF(BW1548&lt;0, "", IF(BW1548&lt;=$CA$9, "X", ""))</f>
        <v/>
      </c>
      <c r="CB1548" s="104" t="str">
        <f t="shared" ref="CB1548:CB1611" si="1033">IF(BX1548&lt;0, "", IF(BX1548&lt;=$CA$9, "X", ""))</f>
        <v/>
      </c>
      <c r="CC1548" s="139" t="str">
        <f t="shared" ref="CC1548:CC1611" si="1034">IF(BY1548&lt;0, "", IF(BY1548&lt;=$CA$9, "X", ""))</f>
        <v/>
      </c>
      <c r="CE1548" s="162" t="str">
        <f t="shared" ref="CE1548:CE1611" si="1035">IF(L1548="", "", IF(L1548=$AG$5, L1548, ""))</f>
        <v/>
      </c>
      <c r="CF1548" s="163" t="str">
        <f t="shared" ref="CF1548:CF1611" si="1036">IF(M1548="", "", IF(M1548=$AG$5, M1548, ""))</f>
        <v/>
      </c>
      <c r="CG1548" s="164" t="str">
        <f t="shared" ref="CG1548:CG1611" si="1037">IF(N1548="", "", IF(N1548=$AG$5, N1548, ""))</f>
        <v/>
      </c>
      <c r="CI1548" s="162" t="str">
        <f t="shared" ref="CI1548:CI1611" si="1038">IF(CA1548="", "", L1548)</f>
        <v/>
      </c>
      <c r="CJ1548" s="163" t="str">
        <f t="shared" si="1000"/>
        <v/>
      </c>
      <c r="CK1548" s="164" t="str">
        <f t="shared" si="1001"/>
        <v/>
      </c>
      <c r="CM1548" s="169" t="str">
        <f t="shared" ref="CM1548:CM1611" si="1039">IF(NOT($CE1548=""), $CE1548, IF(NOT($CF1548=""), $CF1548, IF(NOT($CG1548=""), $CG1548, IF(NOT($CI1548=""), $CI1548, IF(NOT($CJ1548=""), $CJ1548, IF(NOT($CK1548=""), $CK1548, ""))))))</f>
        <v/>
      </c>
      <c r="CN1548" s="139" t="str">
        <f t="shared" ref="CN1548:CN1611" si="1040">IF(NOT($CE1548=""), "TODAY - 1st Interview", IF(NOT($CF1548=""), "TODAY - 2nd Interview", IF(NOT($CG1548=""), "TODAY - 3rd Interview", IF(NOT($CI1548=""), "Alert - 1st Interview", IF(NOT($CJ1548=""), "Alert - 2nd Interview", IF(NOT($CK1548=""), "Alert - 3rd Interview", ""))))))</f>
        <v/>
      </c>
      <c r="CP1548" s="41" t="str">
        <f>IF($CM1548="", "", COUNTIF($CM$11:$CM$3035, "&lt;"&amp;$CM1548)+1+COUNTIF($CM$11:$CM1548, $CM1548)-1)</f>
        <v/>
      </c>
    </row>
    <row r="1549" spans="1:94" x14ac:dyDescent="0.25">
      <c r="A1549" s="40"/>
      <c r="B1549" s="82" t="str">
        <f>IF($I1549="", "", IFERROR(INDEX('Job Database'!$AE$11:$AE$3035, MATCH($I1549, 'Job Database'!$X$11:$X$3035, 0)), ""))</f>
        <v/>
      </c>
      <c r="C1549" s="69" t="str">
        <f>IF($I1549="", "", IF(COUNTIF('Job Database'!$X$11:$X$3035, $I1549)=0, $AC$5, $AC$4))</f>
        <v/>
      </c>
      <c r="D1549" s="40"/>
      <c r="E1549" s="85" t="str">
        <f>IF($I1549="", "", IF(IFERROR(INDEX('Job Database'!$M$11:$M$3035, MATCH($I1549, 'Job Database'!$X$11:$X$3035, 0)), "")="", "", IFERROR(INDEX('Job Database'!$M$11:$M$3035, MATCH($I1549, 'Job Database'!$X$11:$X$3035, 0)), "")))</f>
        <v/>
      </c>
      <c r="F1549" s="40"/>
      <c r="G1549" s="88" t="str">
        <f t="shared" si="1014"/>
        <v/>
      </c>
      <c r="H1549" s="40"/>
      <c r="I1549" s="24"/>
      <c r="J1549" s="34"/>
      <c r="K1549" s="106"/>
      <c r="L1549" s="79"/>
      <c r="M1549" s="34"/>
      <c r="N1549" s="79"/>
      <c r="O1549" s="31"/>
      <c r="P1549" s="53"/>
      <c r="Q1549" s="40"/>
      <c r="S1549" s="41" t="str">
        <f t="shared" si="1002"/>
        <v/>
      </c>
      <c r="T1549" s="41" t="str">
        <f t="shared" si="1003"/>
        <v/>
      </c>
      <c r="U1549" s="41" t="str">
        <f t="shared" si="1015"/>
        <v/>
      </c>
      <c r="W1549" s="74" t="str">
        <f>IF('Job Database'!$X1549="", "", 'Job Database'!$X1549)</f>
        <v/>
      </c>
      <c r="Y1549" s="41" t="str">
        <f>IF($W1549="", "", IF(COUNTIF($I$11:$I$3035, $W1549)&gt;0, "", MAX($Y$10:$Y1548)+1))</f>
        <v/>
      </c>
      <c r="Z1549" s="41">
        <v>1539</v>
      </c>
      <c r="AA1549" s="58" t="str">
        <f t="shared" si="1016"/>
        <v/>
      </c>
      <c r="AC1549" s="41" t="str">
        <f t="shared" si="1004"/>
        <v/>
      </c>
      <c r="AE1549" s="41" t="str">
        <f t="shared" si="1017"/>
        <v/>
      </c>
      <c r="AJ1549" s="154" t="str">
        <f t="shared" si="1018"/>
        <v/>
      </c>
      <c r="AL1549" s="120" t="str">
        <f t="shared" si="1019"/>
        <v/>
      </c>
      <c r="AM1549" s="104" t="str">
        <f t="shared" si="1020"/>
        <v/>
      </c>
      <c r="AN1549" s="104" t="str">
        <f t="shared" si="1021"/>
        <v/>
      </c>
      <c r="AO1549" s="104" t="str">
        <f t="shared" si="1005"/>
        <v/>
      </c>
      <c r="AP1549" s="104" t="str">
        <f t="shared" si="1006"/>
        <v/>
      </c>
      <c r="AQ1549" s="121" t="str">
        <f t="shared" si="1022"/>
        <v/>
      </c>
      <c r="AS1549" s="88" t="str">
        <f t="shared" si="1007"/>
        <v/>
      </c>
      <c r="AT1549" s="68" t="str">
        <f t="shared" si="1023"/>
        <v/>
      </c>
      <c r="AU1549" s="68" t="str">
        <f t="shared" si="1024"/>
        <v/>
      </c>
      <c r="AV1549" s="68" t="str">
        <f t="shared" si="1025"/>
        <v/>
      </c>
      <c r="AW1549" s="88" t="str">
        <f t="shared" si="1008"/>
        <v/>
      </c>
      <c r="AZ1549" s="88" t="str">
        <f t="shared" si="1009"/>
        <v/>
      </c>
      <c r="BA1549" s="68" t="str">
        <f t="shared" si="1010"/>
        <v/>
      </c>
      <c r="BB1549" s="68" t="str">
        <f t="shared" si="1011"/>
        <v/>
      </c>
      <c r="BC1549" s="68" t="str">
        <f t="shared" si="1012"/>
        <v/>
      </c>
      <c r="BD1549" s="69" t="str">
        <f t="shared" si="1013"/>
        <v/>
      </c>
      <c r="BE1549" s="69" t="str">
        <f t="shared" si="1026"/>
        <v/>
      </c>
      <c r="BT1549" s="138" t="str">
        <f t="shared" ca="1" si="1027"/>
        <v/>
      </c>
      <c r="BU1549" s="139" t="str">
        <f t="shared" ca="1" si="1028"/>
        <v/>
      </c>
      <c r="BW1549" s="138" t="str">
        <f t="shared" si="1029"/>
        <v/>
      </c>
      <c r="BX1549" s="104" t="str">
        <f t="shared" si="1030"/>
        <v/>
      </c>
      <c r="BY1549" s="139" t="str">
        <f t="shared" si="1031"/>
        <v/>
      </c>
      <c r="CA1549" s="138" t="str">
        <f t="shared" si="1032"/>
        <v/>
      </c>
      <c r="CB1549" s="104" t="str">
        <f t="shared" si="1033"/>
        <v/>
      </c>
      <c r="CC1549" s="139" t="str">
        <f t="shared" si="1034"/>
        <v/>
      </c>
      <c r="CE1549" s="162" t="str">
        <f t="shared" si="1035"/>
        <v/>
      </c>
      <c r="CF1549" s="163" t="str">
        <f t="shared" si="1036"/>
        <v/>
      </c>
      <c r="CG1549" s="164" t="str">
        <f t="shared" si="1037"/>
        <v/>
      </c>
      <c r="CI1549" s="162" t="str">
        <f t="shared" si="1038"/>
        <v/>
      </c>
      <c r="CJ1549" s="163" t="str">
        <f t="shared" si="1000"/>
        <v/>
      </c>
      <c r="CK1549" s="164" t="str">
        <f t="shared" si="1001"/>
        <v/>
      </c>
      <c r="CM1549" s="169" t="str">
        <f t="shared" si="1039"/>
        <v/>
      </c>
      <c r="CN1549" s="139" t="str">
        <f t="shared" si="1040"/>
        <v/>
      </c>
      <c r="CP1549" s="41" t="str">
        <f>IF($CM1549="", "", COUNTIF($CM$11:$CM$3035, "&lt;"&amp;$CM1549)+1+COUNTIF($CM$11:$CM1549, $CM1549)-1)</f>
        <v/>
      </c>
    </row>
    <row r="1550" spans="1:94" x14ac:dyDescent="0.25">
      <c r="A1550" s="40"/>
      <c r="B1550" s="82" t="str">
        <f>IF($I1550="", "", IFERROR(INDEX('Job Database'!$AE$11:$AE$3035, MATCH($I1550, 'Job Database'!$X$11:$X$3035, 0)), ""))</f>
        <v/>
      </c>
      <c r="C1550" s="69" t="str">
        <f>IF($I1550="", "", IF(COUNTIF('Job Database'!$X$11:$X$3035, $I1550)=0, $AC$5, $AC$4))</f>
        <v/>
      </c>
      <c r="D1550" s="40"/>
      <c r="E1550" s="85" t="str">
        <f>IF($I1550="", "", IF(IFERROR(INDEX('Job Database'!$M$11:$M$3035, MATCH($I1550, 'Job Database'!$X$11:$X$3035, 0)), "")="", "", IFERROR(INDEX('Job Database'!$M$11:$M$3035, MATCH($I1550, 'Job Database'!$X$11:$X$3035, 0)), "")))</f>
        <v/>
      </c>
      <c r="F1550" s="40"/>
      <c r="G1550" s="88" t="str">
        <f t="shared" si="1014"/>
        <v/>
      </c>
      <c r="H1550" s="40"/>
      <c r="I1550" s="24"/>
      <c r="J1550" s="34"/>
      <c r="K1550" s="106"/>
      <c r="L1550" s="79"/>
      <c r="M1550" s="34"/>
      <c r="N1550" s="79"/>
      <c r="O1550" s="31"/>
      <c r="P1550" s="53"/>
      <c r="Q1550" s="40"/>
      <c r="S1550" s="41" t="str">
        <f t="shared" si="1002"/>
        <v/>
      </c>
      <c r="T1550" s="41" t="str">
        <f t="shared" si="1003"/>
        <v/>
      </c>
      <c r="U1550" s="41" t="str">
        <f t="shared" si="1015"/>
        <v/>
      </c>
      <c r="W1550" s="74" t="str">
        <f>IF('Job Database'!$X1550="", "", 'Job Database'!$X1550)</f>
        <v/>
      </c>
      <c r="Y1550" s="41" t="str">
        <f>IF($W1550="", "", IF(COUNTIF($I$11:$I$3035, $W1550)&gt;0, "", MAX($Y$10:$Y1549)+1))</f>
        <v/>
      </c>
      <c r="Z1550" s="41">
        <v>1540</v>
      </c>
      <c r="AA1550" s="58" t="str">
        <f t="shared" si="1016"/>
        <v/>
      </c>
      <c r="AC1550" s="41" t="str">
        <f t="shared" si="1004"/>
        <v/>
      </c>
      <c r="AE1550" s="41" t="str">
        <f t="shared" si="1017"/>
        <v/>
      </c>
      <c r="AJ1550" s="154" t="str">
        <f t="shared" si="1018"/>
        <v/>
      </c>
      <c r="AL1550" s="120" t="str">
        <f t="shared" si="1019"/>
        <v/>
      </c>
      <c r="AM1550" s="104" t="str">
        <f t="shared" si="1020"/>
        <v/>
      </c>
      <c r="AN1550" s="104" t="str">
        <f t="shared" si="1021"/>
        <v/>
      </c>
      <c r="AO1550" s="104" t="str">
        <f t="shared" si="1005"/>
        <v/>
      </c>
      <c r="AP1550" s="104" t="str">
        <f t="shared" si="1006"/>
        <v/>
      </c>
      <c r="AQ1550" s="121" t="str">
        <f t="shared" si="1022"/>
        <v/>
      </c>
      <c r="AS1550" s="88" t="str">
        <f t="shared" si="1007"/>
        <v/>
      </c>
      <c r="AT1550" s="68" t="str">
        <f t="shared" si="1023"/>
        <v/>
      </c>
      <c r="AU1550" s="68" t="str">
        <f t="shared" si="1024"/>
        <v/>
      </c>
      <c r="AV1550" s="68" t="str">
        <f t="shared" si="1025"/>
        <v/>
      </c>
      <c r="AW1550" s="88" t="str">
        <f t="shared" si="1008"/>
        <v/>
      </c>
      <c r="AZ1550" s="88" t="str">
        <f t="shared" si="1009"/>
        <v/>
      </c>
      <c r="BA1550" s="68" t="str">
        <f t="shared" si="1010"/>
        <v/>
      </c>
      <c r="BB1550" s="68" t="str">
        <f t="shared" si="1011"/>
        <v/>
      </c>
      <c r="BC1550" s="68" t="str">
        <f t="shared" si="1012"/>
        <v/>
      </c>
      <c r="BD1550" s="69" t="str">
        <f t="shared" si="1013"/>
        <v/>
      </c>
      <c r="BE1550" s="69" t="str">
        <f t="shared" si="1026"/>
        <v/>
      </c>
      <c r="BT1550" s="138" t="str">
        <f t="shared" ca="1" si="1027"/>
        <v/>
      </c>
      <c r="BU1550" s="139" t="str">
        <f t="shared" ca="1" si="1028"/>
        <v/>
      </c>
      <c r="BW1550" s="138" t="str">
        <f t="shared" si="1029"/>
        <v/>
      </c>
      <c r="BX1550" s="104" t="str">
        <f t="shared" si="1030"/>
        <v/>
      </c>
      <c r="BY1550" s="139" t="str">
        <f t="shared" si="1031"/>
        <v/>
      </c>
      <c r="CA1550" s="138" t="str">
        <f t="shared" si="1032"/>
        <v/>
      </c>
      <c r="CB1550" s="104" t="str">
        <f t="shared" si="1033"/>
        <v/>
      </c>
      <c r="CC1550" s="139" t="str">
        <f t="shared" si="1034"/>
        <v/>
      </c>
      <c r="CE1550" s="162" t="str">
        <f t="shared" si="1035"/>
        <v/>
      </c>
      <c r="CF1550" s="163" t="str">
        <f t="shared" si="1036"/>
        <v/>
      </c>
      <c r="CG1550" s="164" t="str">
        <f t="shared" si="1037"/>
        <v/>
      </c>
      <c r="CI1550" s="162" t="str">
        <f t="shared" si="1038"/>
        <v/>
      </c>
      <c r="CJ1550" s="163" t="str">
        <f t="shared" si="1000"/>
        <v/>
      </c>
      <c r="CK1550" s="164" t="str">
        <f t="shared" si="1001"/>
        <v/>
      </c>
      <c r="CM1550" s="169" t="str">
        <f t="shared" si="1039"/>
        <v/>
      </c>
      <c r="CN1550" s="139" t="str">
        <f t="shared" si="1040"/>
        <v/>
      </c>
      <c r="CP1550" s="41" t="str">
        <f>IF($CM1550="", "", COUNTIF($CM$11:$CM$3035, "&lt;"&amp;$CM1550)+1+COUNTIF($CM$11:$CM1550, $CM1550)-1)</f>
        <v/>
      </c>
    </row>
    <row r="1551" spans="1:94" x14ac:dyDescent="0.25">
      <c r="A1551" s="40"/>
      <c r="B1551" s="82" t="str">
        <f>IF($I1551="", "", IFERROR(INDEX('Job Database'!$AE$11:$AE$3035, MATCH($I1551, 'Job Database'!$X$11:$X$3035, 0)), ""))</f>
        <v/>
      </c>
      <c r="C1551" s="69" t="str">
        <f>IF($I1551="", "", IF(COUNTIF('Job Database'!$X$11:$X$3035, $I1551)=0, $AC$5, $AC$4))</f>
        <v/>
      </c>
      <c r="D1551" s="40"/>
      <c r="E1551" s="85" t="str">
        <f>IF($I1551="", "", IF(IFERROR(INDEX('Job Database'!$M$11:$M$3035, MATCH($I1551, 'Job Database'!$X$11:$X$3035, 0)), "")="", "", IFERROR(INDEX('Job Database'!$M$11:$M$3035, MATCH($I1551, 'Job Database'!$X$11:$X$3035, 0)), "")))</f>
        <v/>
      </c>
      <c r="F1551" s="40"/>
      <c r="G1551" s="88" t="str">
        <f t="shared" si="1014"/>
        <v/>
      </c>
      <c r="H1551" s="40"/>
      <c r="I1551" s="24"/>
      <c r="J1551" s="34"/>
      <c r="K1551" s="106"/>
      <c r="L1551" s="79"/>
      <c r="M1551" s="34"/>
      <c r="N1551" s="79"/>
      <c r="O1551" s="31"/>
      <c r="P1551" s="53"/>
      <c r="Q1551" s="40"/>
      <c r="S1551" s="41" t="str">
        <f t="shared" si="1002"/>
        <v/>
      </c>
      <c r="T1551" s="41" t="str">
        <f t="shared" si="1003"/>
        <v/>
      </c>
      <c r="U1551" s="41" t="str">
        <f t="shared" si="1015"/>
        <v/>
      </c>
      <c r="W1551" s="74" t="str">
        <f>IF('Job Database'!$X1551="", "", 'Job Database'!$X1551)</f>
        <v/>
      </c>
      <c r="Y1551" s="41" t="str">
        <f>IF($W1551="", "", IF(COUNTIF($I$11:$I$3035, $W1551)&gt;0, "", MAX($Y$10:$Y1550)+1))</f>
        <v/>
      </c>
      <c r="Z1551" s="41">
        <v>1541</v>
      </c>
      <c r="AA1551" s="58" t="str">
        <f t="shared" si="1016"/>
        <v/>
      </c>
      <c r="AC1551" s="41" t="str">
        <f t="shared" si="1004"/>
        <v/>
      </c>
      <c r="AE1551" s="41" t="str">
        <f t="shared" si="1017"/>
        <v/>
      </c>
      <c r="AJ1551" s="154" t="str">
        <f t="shared" si="1018"/>
        <v/>
      </c>
      <c r="AL1551" s="120" t="str">
        <f t="shared" si="1019"/>
        <v/>
      </c>
      <c r="AM1551" s="104" t="str">
        <f t="shared" si="1020"/>
        <v/>
      </c>
      <c r="AN1551" s="104" t="str">
        <f t="shared" si="1021"/>
        <v/>
      </c>
      <c r="AO1551" s="104" t="str">
        <f t="shared" si="1005"/>
        <v/>
      </c>
      <c r="AP1551" s="104" t="str">
        <f t="shared" si="1006"/>
        <v/>
      </c>
      <c r="AQ1551" s="121" t="str">
        <f t="shared" si="1022"/>
        <v/>
      </c>
      <c r="AS1551" s="88" t="str">
        <f t="shared" si="1007"/>
        <v/>
      </c>
      <c r="AT1551" s="68" t="str">
        <f t="shared" si="1023"/>
        <v/>
      </c>
      <c r="AU1551" s="68" t="str">
        <f t="shared" si="1024"/>
        <v/>
      </c>
      <c r="AV1551" s="68" t="str">
        <f t="shared" si="1025"/>
        <v/>
      </c>
      <c r="AW1551" s="88" t="str">
        <f t="shared" si="1008"/>
        <v/>
      </c>
      <c r="AZ1551" s="88" t="str">
        <f t="shared" si="1009"/>
        <v/>
      </c>
      <c r="BA1551" s="68" t="str">
        <f t="shared" si="1010"/>
        <v/>
      </c>
      <c r="BB1551" s="68" t="str">
        <f t="shared" si="1011"/>
        <v/>
      </c>
      <c r="BC1551" s="68" t="str">
        <f t="shared" si="1012"/>
        <v/>
      </c>
      <c r="BD1551" s="69" t="str">
        <f t="shared" si="1013"/>
        <v/>
      </c>
      <c r="BE1551" s="69" t="str">
        <f t="shared" si="1026"/>
        <v/>
      </c>
      <c r="BT1551" s="138" t="str">
        <f t="shared" ca="1" si="1027"/>
        <v/>
      </c>
      <c r="BU1551" s="139" t="str">
        <f t="shared" ca="1" si="1028"/>
        <v/>
      </c>
      <c r="BW1551" s="138" t="str">
        <f t="shared" si="1029"/>
        <v/>
      </c>
      <c r="BX1551" s="104" t="str">
        <f t="shared" si="1030"/>
        <v/>
      </c>
      <c r="BY1551" s="139" t="str">
        <f t="shared" si="1031"/>
        <v/>
      </c>
      <c r="CA1551" s="138" t="str">
        <f t="shared" si="1032"/>
        <v/>
      </c>
      <c r="CB1551" s="104" t="str">
        <f t="shared" si="1033"/>
        <v/>
      </c>
      <c r="CC1551" s="139" t="str">
        <f t="shared" si="1034"/>
        <v/>
      </c>
      <c r="CE1551" s="162" t="str">
        <f t="shared" si="1035"/>
        <v/>
      </c>
      <c r="CF1551" s="163" t="str">
        <f t="shared" si="1036"/>
        <v/>
      </c>
      <c r="CG1551" s="164" t="str">
        <f t="shared" si="1037"/>
        <v/>
      </c>
      <c r="CI1551" s="162" t="str">
        <f t="shared" si="1038"/>
        <v/>
      </c>
      <c r="CJ1551" s="163" t="str">
        <f t="shared" si="1000"/>
        <v/>
      </c>
      <c r="CK1551" s="164" t="str">
        <f t="shared" si="1001"/>
        <v/>
      </c>
      <c r="CM1551" s="169" t="str">
        <f t="shared" si="1039"/>
        <v/>
      </c>
      <c r="CN1551" s="139" t="str">
        <f t="shared" si="1040"/>
        <v/>
      </c>
      <c r="CP1551" s="41" t="str">
        <f>IF($CM1551="", "", COUNTIF($CM$11:$CM$3035, "&lt;"&amp;$CM1551)+1+COUNTIF($CM$11:$CM1551, $CM1551)-1)</f>
        <v/>
      </c>
    </row>
    <row r="1552" spans="1:94" x14ac:dyDescent="0.25">
      <c r="A1552" s="40"/>
      <c r="B1552" s="82" t="str">
        <f>IF($I1552="", "", IFERROR(INDEX('Job Database'!$AE$11:$AE$3035, MATCH($I1552, 'Job Database'!$X$11:$X$3035, 0)), ""))</f>
        <v/>
      </c>
      <c r="C1552" s="69" t="str">
        <f>IF($I1552="", "", IF(COUNTIF('Job Database'!$X$11:$X$3035, $I1552)=0, $AC$5, $AC$4))</f>
        <v/>
      </c>
      <c r="D1552" s="40"/>
      <c r="E1552" s="85" t="str">
        <f>IF($I1552="", "", IF(IFERROR(INDEX('Job Database'!$M$11:$M$3035, MATCH($I1552, 'Job Database'!$X$11:$X$3035, 0)), "")="", "", IFERROR(INDEX('Job Database'!$M$11:$M$3035, MATCH($I1552, 'Job Database'!$X$11:$X$3035, 0)), "")))</f>
        <v/>
      </c>
      <c r="F1552" s="40"/>
      <c r="G1552" s="88" t="str">
        <f t="shared" si="1014"/>
        <v/>
      </c>
      <c r="H1552" s="40"/>
      <c r="I1552" s="24"/>
      <c r="J1552" s="34"/>
      <c r="K1552" s="106"/>
      <c r="L1552" s="79"/>
      <c r="M1552" s="34"/>
      <c r="N1552" s="79"/>
      <c r="O1552" s="31"/>
      <c r="P1552" s="53"/>
      <c r="Q1552" s="40"/>
      <c r="S1552" s="41" t="str">
        <f t="shared" si="1002"/>
        <v/>
      </c>
      <c r="T1552" s="41" t="str">
        <f t="shared" si="1003"/>
        <v/>
      </c>
      <c r="U1552" s="41" t="str">
        <f t="shared" si="1015"/>
        <v/>
      </c>
      <c r="W1552" s="74" t="str">
        <f>IF('Job Database'!$X1552="", "", 'Job Database'!$X1552)</f>
        <v/>
      </c>
      <c r="Y1552" s="41" t="str">
        <f>IF($W1552="", "", IF(COUNTIF($I$11:$I$3035, $W1552)&gt;0, "", MAX($Y$10:$Y1551)+1))</f>
        <v/>
      </c>
      <c r="Z1552" s="41">
        <v>1542</v>
      </c>
      <c r="AA1552" s="58" t="str">
        <f t="shared" si="1016"/>
        <v/>
      </c>
      <c r="AC1552" s="41" t="str">
        <f t="shared" si="1004"/>
        <v/>
      </c>
      <c r="AE1552" s="41" t="str">
        <f t="shared" si="1017"/>
        <v/>
      </c>
      <c r="AJ1552" s="154" t="str">
        <f t="shared" si="1018"/>
        <v/>
      </c>
      <c r="AL1552" s="120" t="str">
        <f t="shared" si="1019"/>
        <v/>
      </c>
      <c r="AM1552" s="104" t="str">
        <f t="shared" si="1020"/>
        <v/>
      </c>
      <c r="AN1552" s="104" t="str">
        <f t="shared" si="1021"/>
        <v/>
      </c>
      <c r="AO1552" s="104" t="str">
        <f t="shared" si="1005"/>
        <v/>
      </c>
      <c r="AP1552" s="104" t="str">
        <f t="shared" si="1006"/>
        <v/>
      </c>
      <c r="AQ1552" s="121" t="str">
        <f t="shared" si="1022"/>
        <v/>
      </c>
      <c r="AS1552" s="88" t="str">
        <f t="shared" si="1007"/>
        <v/>
      </c>
      <c r="AT1552" s="68" t="str">
        <f t="shared" si="1023"/>
        <v/>
      </c>
      <c r="AU1552" s="68" t="str">
        <f t="shared" si="1024"/>
        <v/>
      </c>
      <c r="AV1552" s="68" t="str">
        <f t="shared" si="1025"/>
        <v/>
      </c>
      <c r="AW1552" s="88" t="str">
        <f t="shared" si="1008"/>
        <v/>
      </c>
      <c r="AZ1552" s="88" t="str">
        <f t="shared" si="1009"/>
        <v/>
      </c>
      <c r="BA1552" s="68" t="str">
        <f t="shared" si="1010"/>
        <v/>
      </c>
      <c r="BB1552" s="68" t="str">
        <f t="shared" si="1011"/>
        <v/>
      </c>
      <c r="BC1552" s="68" t="str">
        <f t="shared" si="1012"/>
        <v/>
      </c>
      <c r="BD1552" s="69" t="str">
        <f t="shared" si="1013"/>
        <v/>
      </c>
      <c r="BE1552" s="69" t="str">
        <f t="shared" si="1026"/>
        <v/>
      </c>
      <c r="BT1552" s="138" t="str">
        <f t="shared" ca="1" si="1027"/>
        <v/>
      </c>
      <c r="BU1552" s="139" t="str">
        <f t="shared" ca="1" si="1028"/>
        <v/>
      </c>
      <c r="BW1552" s="138" t="str">
        <f t="shared" si="1029"/>
        <v/>
      </c>
      <c r="BX1552" s="104" t="str">
        <f t="shared" si="1030"/>
        <v/>
      </c>
      <c r="BY1552" s="139" t="str">
        <f t="shared" si="1031"/>
        <v/>
      </c>
      <c r="CA1552" s="138" t="str">
        <f t="shared" si="1032"/>
        <v/>
      </c>
      <c r="CB1552" s="104" t="str">
        <f t="shared" si="1033"/>
        <v/>
      </c>
      <c r="CC1552" s="139" t="str">
        <f t="shared" si="1034"/>
        <v/>
      </c>
      <c r="CE1552" s="162" t="str">
        <f t="shared" si="1035"/>
        <v/>
      </c>
      <c r="CF1552" s="163" t="str">
        <f t="shared" si="1036"/>
        <v/>
      </c>
      <c r="CG1552" s="164" t="str">
        <f t="shared" si="1037"/>
        <v/>
      </c>
      <c r="CI1552" s="162" t="str">
        <f t="shared" si="1038"/>
        <v/>
      </c>
      <c r="CJ1552" s="163" t="str">
        <f t="shared" si="1000"/>
        <v/>
      </c>
      <c r="CK1552" s="164" t="str">
        <f t="shared" si="1001"/>
        <v/>
      </c>
      <c r="CM1552" s="169" t="str">
        <f t="shared" si="1039"/>
        <v/>
      </c>
      <c r="CN1552" s="139" t="str">
        <f t="shared" si="1040"/>
        <v/>
      </c>
      <c r="CP1552" s="41" t="str">
        <f>IF($CM1552="", "", COUNTIF($CM$11:$CM$3035, "&lt;"&amp;$CM1552)+1+COUNTIF($CM$11:$CM1552, $CM1552)-1)</f>
        <v/>
      </c>
    </row>
    <row r="1553" spans="1:94" x14ac:dyDescent="0.25">
      <c r="A1553" s="40"/>
      <c r="B1553" s="82" t="str">
        <f>IF($I1553="", "", IFERROR(INDEX('Job Database'!$AE$11:$AE$3035, MATCH($I1553, 'Job Database'!$X$11:$X$3035, 0)), ""))</f>
        <v/>
      </c>
      <c r="C1553" s="69" t="str">
        <f>IF($I1553="", "", IF(COUNTIF('Job Database'!$X$11:$X$3035, $I1553)=0, $AC$5, $AC$4))</f>
        <v/>
      </c>
      <c r="D1553" s="40"/>
      <c r="E1553" s="85" t="str">
        <f>IF($I1553="", "", IF(IFERROR(INDEX('Job Database'!$M$11:$M$3035, MATCH($I1553, 'Job Database'!$X$11:$X$3035, 0)), "")="", "", IFERROR(INDEX('Job Database'!$M$11:$M$3035, MATCH($I1553, 'Job Database'!$X$11:$X$3035, 0)), "")))</f>
        <v/>
      </c>
      <c r="F1553" s="40"/>
      <c r="G1553" s="88" t="str">
        <f t="shared" si="1014"/>
        <v/>
      </c>
      <c r="H1553" s="40"/>
      <c r="I1553" s="24"/>
      <c r="J1553" s="34"/>
      <c r="K1553" s="106"/>
      <c r="L1553" s="79"/>
      <c r="M1553" s="34"/>
      <c r="N1553" s="79"/>
      <c r="O1553" s="31"/>
      <c r="P1553" s="53"/>
      <c r="Q1553" s="40"/>
      <c r="S1553" s="41" t="str">
        <f t="shared" si="1002"/>
        <v/>
      </c>
      <c r="T1553" s="41" t="str">
        <f t="shared" si="1003"/>
        <v/>
      </c>
      <c r="U1553" s="41" t="str">
        <f t="shared" si="1015"/>
        <v/>
      </c>
      <c r="W1553" s="74" t="str">
        <f>IF('Job Database'!$X1553="", "", 'Job Database'!$X1553)</f>
        <v/>
      </c>
      <c r="Y1553" s="41" t="str">
        <f>IF($W1553="", "", IF(COUNTIF($I$11:$I$3035, $W1553)&gt;0, "", MAX($Y$10:$Y1552)+1))</f>
        <v/>
      </c>
      <c r="Z1553" s="41">
        <v>1543</v>
      </c>
      <c r="AA1553" s="58" t="str">
        <f t="shared" si="1016"/>
        <v/>
      </c>
      <c r="AC1553" s="41" t="str">
        <f t="shared" si="1004"/>
        <v/>
      </c>
      <c r="AE1553" s="41" t="str">
        <f t="shared" si="1017"/>
        <v/>
      </c>
      <c r="AJ1553" s="154" t="str">
        <f t="shared" si="1018"/>
        <v/>
      </c>
      <c r="AL1553" s="120" t="str">
        <f t="shared" si="1019"/>
        <v/>
      </c>
      <c r="AM1553" s="104" t="str">
        <f t="shared" si="1020"/>
        <v/>
      </c>
      <c r="AN1553" s="104" t="str">
        <f t="shared" si="1021"/>
        <v/>
      </c>
      <c r="AO1553" s="104" t="str">
        <f t="shared" si="1005"/>
        <v/>
      </c>
      <c r="AP1553" s="104" t="str">
        <f t="shared" si="1006"/>
        <v/>
      </c>
      <c r="AQ1553" s="121" t="str">
        <f t="shared" si="1022"/>
        <v/>
      </c>
      <c r="AS1553" s="88" t="str">
        <f t="shared" si="1007"/>
        <v/>
      </c>
      <c r="AT1553" s="68" t="str">
        <f t="shared" si="1023"/>
        <v/>
      </c>
      <c r="AU1553" s="68" t="str">
        <f t="shared" si="1024"/>
        <v/>
      </c>
      <c r="AV1553" s="68" t="str">
        <f t="shared" si="1025"/>
        <v/>
      </c>
      <c r="AW1553" s="88" t="str">
        <f t="shared" si="1008"/>
        <v/>
      </c>
      <c r="AZ1553" s="88" t="str">
        <f t="shared" si="1009"/>
        <v/>
      </c>
      <c r="BA1553" s="68" t="str">
        <f t="shared" si="1010"/>
        <v/>
      </c>
      <c r="BB1553" s="68" t="str">
        <f t="shared" si="1011"/>
        <v/>
      </c>
      <c r="BC1553" s="68" t="str">
        <f t="shared" si="1012"/>
        <v/>
      </c>
      <c r="BD1553" s="69" t="str">
        <f t="shared" si="1013"/>
        <v/>
      </c>
      <c r="BE1553" s="69" t="str">
        <f t="shared" si="1026"/>
        <v/>
      </c>
      <c r="BT1553" s="138" t="str">
        <f t="shared" ca="1" si="1027"/>
        <v/>
      </c>
      <c r="BU1553" s="139" t="str">
        <f t="shared" ca="1" si="1028"/>
        <v/>
      </c>
      <c r="BW1553" s="138" t="str">
        <f t="shared" si="1029"/>
        <v/>
      </c>
      <c r="BX1553" s="104" t="str">
        <f t="shared" si="1030"/>
        <v/>
      </c>
      <c r="BY1553" s="139" t="str">
        <f t="shared" si="1031"/>
        <v/>
      </c>
      <c r="CA1553" s="138" t="str">
        <f t="shared" si="1032"/>
        <v/>
      </c>
      <c r="CB1553" s="104" t="str">
        <f t="shared" si="1033"/>
        <v/>
      </c>
      <c r="CC1553" s="139" t="str">
        <f t="shared" si="1034"/>
        <v/>
      </c>
      <c r="CE1553" s="162" t="str">
        <f t="shared" si="1035"/>
        <v/>
      </c>
      <c r="CF1553" s="163" t="str">
        <f t="shared" si="1036"/>
        <v/>
      </c>
      <c r="CG1553" s="164" t="str">
        <f t="shared" si="1037"/>
        <v/>
      </c>
      <c r="CI1553" s="162" t="str">
        <f t="shared" si="1038"/>
        <v/>
      </c>
      <c r="CJ1553" s="163" t="str">
        <f t="shared" si="1000"/>
        <v/>
      </c>
      <c r="CK1553" s="164" t="str">
        <f t="shared" si="1001"/>
        <v/>
      </c>
      <c r="CM1553" s="169" t="str">
        <f t="shared" si="1039"/>
        <v/>
      </c>
      <c r="CN1553" s="139" t="str">
        <f t="shared" si="1040"/>
        <v/>
      </c>
      <c r="CP1553" s="41" t="str">
        <f>IF($CM1553="", "", COUNTIF($CM$11:$CM$3035, "&lt;"&amp;$CM1553)+1+COUNTIF($CM$11:$CM1553, $CM1553)-1)</f>
        <v/>
      </c>
    </row>
    <row r="1554" spans="1:94" x14ac:dyDescent="0.25">
      <c r="A1554" s="40"/>
      <c r="B1554" s="82" t="str">
        <f>IF($I1554="", "", IFERROR(INDEX('Job Database'!$AE$11:$AE$3035, MATCH($I1554, 'Job Database'!$X$11:$X$3035, 0)), ""))</f>
        <v/>
      </c>
      <c r="C1554" s="69" t="str">
        <f>IF($I1554="", "", IF(COUNTIF('Job Database'!$X$11:$X$3035, $I1554)=0, $AC$5, $AC$4))</f>
        <v/>
      </c>
      <c r="D1554" s="40"/>
      <c r="E1554" s="85" t="str">
        <f>IF($I1554="", "", IF(IFERROR(INDEX('Job Database'!$M$11:$M$3035, MATCH($I1554, 'Job Database'!$X$11:$X$3035, 0)), "")="", "", IFERROR(INDEX('Job Database'!$M$11:$M$3035, MATCH($I1554, 'Job Database'!$X$11:$X$3035, 0)), "")))</f>
        <v/>
      </c>
      <c r="F1554" s="40"/>
      <c r="G1554" s="88" t="str">
        <f t="shared" si="1014"/>
        <v/>
      </c>
      <c r="H1554" s="40"/>
      <c r="I1554" s="24"/>
      <c r="J1554" s="34"/>
      <c r="K1554" s="106"/>
      <c r="L1554" s="79"/>
      <c r="M1554" s="34"/>
      <c r="N1554" s="79"/>
      <c r="O1554" s="31"/>
      <c r="P1554" s="53"/>
      <c r="Q1554" s="40"/>
      <c r="S1554" s="41" t="str">
        <f t="shared" si="1002"/>
        <v/>
      </c>
      <c r="T1554" s="41" t="str">
        <f t="shared" si="1003"/>
        <v/>
      </c>
      <c r="U1554" s="41" t="str">
        <f t="shared" si="1015"/>
        <v/>
      </c>
      <c r="W1554" s="74" t="str">
        <f>IF('Job Database'!$X1554="", "", 'Job Database'!$X1554)</f>
        <v/>
      </c>
      <c r="Y1554" s="41" t="str">
        <f>IF($W1554="", "", IF(COUNTIF($I$11:$I$3035, $W1554)&gt;0, "", MAX($Y$10:$Y1553)+1))</f>
        <v/>
      </c>
      <c r="Z1554" s="41">
        <v>1544</v>
      </c>
      <c r="AA1554" s="58" t="str">
        <f t="shared" si="1016"/>
        <v/>
      </c>
      <c r="AC1554" s="41" t="str">
        <f t="shared" si="1004"/>
        <v/>
      </c>
      <c r="AE1554" s="41" t="str">
        <f t="shared" si="1017"/>
        <v/>
      </c>
      <c r="AJ1554" s="154" t="str">
        <f t="shared" si="1018"/>
        <v/>
      </c>
      <c r="AL1554" s="120" t="str">
        <f t="shared" si="1019"/>
        <v/>
      </c>
      <c r="AM1554" s="104" t="str">
        <f t="shared" si="1020"/>
        <v/>
      </c>
      <c r="AN1554" s="104" t="str">
        <f t="shared" si="1021"/>
        <v/>
      </c>
      <c r="AO1554" s="104" t="str">
        <f t="shared" si="1005"/>
        <v/>
      </c>
      <c r="AP1554" s="104" t="str">
        <f t="shared" si="1006"/>
        <v/>
      </c>
      <c r="AQ1554" s="121" t="str">
        <f t="shared" si="1022"/>
        <v/>
      </c>
      <c r="AS1554" s="88" t="str">
        <f t="shared" si="1007"/>
        <v/>
      </c>
      <c r="AT1554" s="68" t="str">
        <f t="shared" si="1023"/>
        <v/>
      </c>
      <c r="AU1554" s="68" t="str">
        <f t="shared" si="1024"/>
        <v/>
      </c>
      <c r="AV1554" s="68" t="str">
        <f t="shared" si="1025"/>
        <v/>
      </c>
      <c r="AW1554" s="88" t="str">
        <f t="shared" si="1008"/>
        <v/>
      </c>
      <c r="AZ1554" s="88" t="str">
        <f t="shared" si="1009"/>
        <v/>
      </c>
      <c r="BA1554" s="68" t="str">
        <f t="shared" si="1010"/>
        <v/>
      </c>
      <c r="BB1554" s="68" t="str">
        <f t="shared" si="1011"/>
        <v/>
      </c>
      <c r="BC1554" s="68" t="str">
        <f t="shared" si="1012"/>
        <v/>
      </c>
      <c r="BD1554" s="69" t="str">
        <f t="shared" si="1013"/>
        <v/>
      </c>
      <c r="BE1554" s="69" t="str">
        <f t="shared" si="1026"/>
        <v/>
      </c>
      <c r="BT1554" s="138" t="str">
        <f t="shared" ca="1" si="1027"/>
        <v/>
      </c>
      <c r="BU1554" s="139" t="str">
        <f t="shared" ca="1" si="1028"/>
        <v/>
      </c>
      <c r="BW1554" s="138" t="str">
        <f t="shared" si="1029"/>
        <v/>
      </c>
      <c r="BX1554" s="104" t="str">
        <f t="shared" si="1030"/>
        <v/>
      </c>
      <c r="BY1554" s="139" t="str">
        <f t="shared" si="1031"/>
        <v/>
      </c>
      <c r="CA1554" s="138" t="str">
        <f t="shared" si="1032"/>
        <v/>
      </c>
      <c r="CB1554" s="104" t="str">
        <f t="shared" si="1033"/>
        <v/>
      </c>
      <c r="CC1554" s="139" t="str">
        <f t="shared" si="1034"/>
        <v/>
      </c>
      <c r="CE1554" s="162" t="str">
        <f t="shared" si="1035"/>
        <v/>
      </c>
      <c r="CF1554" s="163" t="str">
        <f t="shared" si="1036"/>
        <v/>
      </c>
      <c r="CG1554" s="164" t="str">
        <f t="shared" si="1037"/>
        <v/>
      </c>
      <c r="CI1554" s="162" t="str">
        <f t="shared" si="1038"/>
        <v/>
      </c>
      <c r="CJ1554" s="163" t="str">
        <f t="shared" si="1000"/>
        <v/>
      </c>
      <c r="CK1554" s="164" t="str">
        <f t="shared" si="1001"/>
        <v/>
      </c>
      <c r="CM1554" s="169" t="str">
        <f t="shared" si="1039"/>
        <v/>
      </c>
      <c r="CN1554" s="139" t="str">
        <f t="shared" si="1040"/>
        <v/>
      </c>
      <c r="CP1554" s="41" t="str">
        <f>IF($CM1554="", "", COUNTIF($CM$11:$CM$3035, "&lt;"&amp;$CM1554)+1+COUNTIF($CM$11:$CM1554, $CM1554)-1)</f>
        <v/>
      </c>
    </row>
    <row r="1555" spans="1:94" x14ac:dyDescent="0.25">
      <c r="A1555" s="40"/>
      <c r="B1555" s="82" t="str">
        <f>IF($I1555="", "", IFERROR(INDEX('Job Database'!$AE$11:$AE$3035, MATCH($I1555, 'Job Database'!$X$11:$X$3035, 0)), ""))</f>
        <v/>
      </c>
      <c r="C1555" s="69" t="str">
        <f>IF($I1555="", "", IF(COUNTIF('Job Database'!$X$11:$X$3035, $I1555)=0, $AC$5, $AC$4))</f>
        <v/>
      </c>
      <c r="D1555" s="40"/>
      <c r="E1555" s="85" t="str">
        <f>IF($I1555="", "", IF(IFERROR(INDEX('Job Database'!$M$11:$M$3035, MATCH($I1555, 'Job Database'!$X$11:$X$3035, 0)), "")="", "", IFERROR(INDEX('Job Database'!$M$11:$M$3035, MATCH($I1555, 'Job Database'!$X$11:$X$3035, 0)), "")))</f>
        <v/>
      </c>
      <c r="F1555" s="40"/>
      <c r="G1555" s="88" t="str">
        <f t="shared" si="1014"/>
        <v/>
      </c>
      <c r="H1555" s="40"/>
      <c r="I1555" s="24"/>
      <c r="J1555" s="34"/>
      <c r="K1555" s="106"/>
      <c r="L1555" s="79"/>
      <c r="M1555" s="34"/>
      <c r="N1555" s="79"/>
      <c r="O1555" s="31"/>
      <c r="P1555" s="53"/>
      <c r="Q1555" s="40"/>
      <c r="S1555" s="41" t="str">
        <f t="shared" si="1002"/>
        <v/>
      </c>
      <c r="T1555" s="41" t="str">
        <f t="shared" si="1003"/>
        <v/>
      </c>
      <c r="U1555" s="41" t="str">
        <f t="shared" si="1015"/>
        <v/>
      </c>
      <c r="W1555" s="74" t="str">
        <f>IF('Job Database'!$X1555="", "", 'Job Database'!$X1555)</f>
        <v/>
      </c>
      <c r="Y1555" s="41" t="str">
        <f>IF($W1555="", "", IF(COUNTIF($I$11:$I$3035, $W1555)&gt;0, "", MAX($Y$10:$Y1554)+1))</f>
        <v/>
      </c>
      <c r="Z1555" s="41">
        <v>1545</v>
      </c>
      <c r="AA1555" s="58" t="str">
        <f t="shared" si="1016"/>
        <v/>
      </c>
      <c r="AC1555" s="41" t="str">
        <f t="shared" si="1004"/>
        <v/>
      </c>
      <c r="AE1555" s="41" t="str">
        <f t="shared" si="1017"/>
        <v/>
      </c>
      <c r="AJ1555" s="154" t="str">
        <f t="shared" si="1018"/>
        <v/>
      </c>
      <c r="AL1555" s="120" t="str">
        <f t="shared" si="1019"/>
        <v/>
      </c>
      <c r="AM1555" s="104" t="str">
        <f t="shared" si="1020"/>
        <v/>
      </c>
      <c r="AN1555" s="104" t="str">
        <f t="shared" si="1021"/>
        <v/>
      </c>
      <c r="AO1555" s="104" t="str">
        <f t="shared" si="1005"/>
        <v/>
      </c>
      <c r="AP1555" s="104" t="str">
        <f t="shared" si="1006"/>
        <v/>
      </c>
      <c r="AQ1555" s="121" t="str">
        <f t="shared" si="1022"/>
        <v/>
      </c>
      <c r="AS1555" s="88" t="str">
        <f t="shared" si="1007"/>
        <v/>
      </c>
      <c r="AT1555" s="68" t="str">
        <f t="shared" si="1023"/>
        <v/>
      </c>
      <c r="AU1555" s="68" t="str">
        <f t="shared" si="1024"/>
        <v/>
      </c>
      <c r="AV1555" s="68" t="str">
        <f t="shared" si="1025"/>
        <v/>
      </c>
      <c r="AW1555" s="88" t="str">
        <f t="shared" si="1008"/>
        <v/>
      </c>
      <c r="AZ1555" s="88" t="str">
        <f t="shared" si="1009"/>
        <v/>
      </c>
      <c r="BA1555" s="68" t="str">
        <f t="shared" si="1010"/>
        <v/>
      </c>
      <c r="BB1555" s="68" t="str">
        <f t="shared" si="1011"/>
        <v/>
      </c>
      <c r="BC1555" s="68" t="str">
        <f t="shared" si="1012"/>
        <v/>
      </c>
      <c r="BD1555" s="69" t="str">
        <f t="shared" si="1013"/>
        <v/>
      </c>
      <c r="BE1555" s="69" t="str">
        <f t="shared" si="1026"/>
        <v/>
      </c>
      <c r="BT1555" s="138" t="str">
        <f t="shared" ca="1" si="1027"/>
        <v/>
      </c>
      <c r="BU1555" s="139" t="str">
        <f t="shared" ca="1" si="1028"/>
        <v/>
      </c>
      <c r="BW1555" s="138" t="str">
        <f t="shared" si="1029"/>
        <v/>
      </c>
      <c r="BX1555" s="104" t="str">
        <f t="shared" si="1030"/>
        <v/>
      </c>
      <c r="BY1555" s="139" t="str">
        <f t="shared" si="1031"/>
        <v/>
      </c>
      <c r="CA1555" s="138" t="str">
        <f t="shared" si="1032"/>
        <v/>
      </c>
      <c r="CB1555" s="104" t="str">
        <f t="shared" si="1033"/>
        <v/>
      </c>
      <c r="CC1555" s="139" t="str">
        <f t="shared" si="1034"/>
        <v/>
      </c>
      <c r="CE1555" s="162" t="str">
        <f t="shared" si="1035"/>
        <v/>
      </c>
      <c r="CF1555" s="163" t="str">
        <f t="shared" si="1036"/>
        <v/>
      </c>
      <c r="CG1555" s="164" t="str">
        <f t="shared" si="1037"/>
        <v/>
      </c>
      <c r="CI1555" s="162" t="str">
        <f t="shared" si="1038"/>
        <v/>
      </c>
      <c r="CJ1555" s="163" t="str">
        <f t="shared" si="1000"/>
        <v/>
      </c>
      <c r="CK1555" s="164" t="str">
        <f t="shared" si="1001"/>
        <v/>
      </c>
      <c r="CM1555" s="169" t="str">
        <f t="shared" si="1039"/>
        <v/>
      </c>
      <c r="CN1555" s="139" t="str">
        <f t="shared" si="1040"/>
        <v/>
      </c>
      <c r="CP1555" s="41" t="str">
        <f>IF($CM1555="", "", COUNTIF($CM$11:$CM$3035, "&lt;"&amp;$CM1555)+1+COUNTIF($CM$11:$CM1555, $CM1555)-1)</f>
        <v/>
      </c>
    </row>
    <row r="1556" spans="1:94" x14ac:dyDescent="0.25">
      <c r="A1556" s="40"/>
      <c r="B1556" s="82" t="str">
        <f>IF($I1556="", "", IFERROR(INDEX('Job Database'!$AE$11:$AE$3035, MATCH($I1556, 'Job Database'!$X$11:$X$3035, 0)), ""))</f>
        <v/>
      </c>
      <c r="C1556" s="69" t="str">
        <f>IF($I1556="", "", IF(COUNTIF('Job Database'!$X$11:$X$3035, $I1556)=0, $AC$5, $AC$4))</f>
        <v/>
      </c>
      <c r="D1556" s="40"/>
      <c r="E1556" s="85" t="str">
        <f>IF($I1556="", "", IF(IFERROR(INDEX('Job Database'!$M$11:$M$3035, MATCH($I1556, 'Job Database'!$X$11:$X$3035, 0)), "")="", "", IFERROR(INDEX('Job Database'!$M$11:$M$3035, MATCH($I1556, 'Job Database'!$X$11:$X$3035, 0)), "")))</f>
        <v/>
      </c>
      <c r="F1556" s="40"/>
      <c r="G1556" s="88" t="str">
        <f t="shared" si="1014"/>
        <v/>
      </c>
      <c r="H1556" s="40"/>
      <c r="I1556" s="24"/>
      <c r="J1556" s="34"/>
      <c r="K1556" s="106"/>
      <c r="L1556" s="79"/>
      <c r="M1556" s="34"/>
      <c r="N1556" s="79"/>
      <c r="O1556" s="31"/>
      <c r="P1556" s="53"/>
      <c r="Q1556" s="40"/>
      <c r="S1556" s="41" t="str">
        <f t="shared" si="1002"/>
        <v/>
      </c>
      <c r="T1556" s="41" t="str">
        <f t="shared" si="1003"/>
        <v/>
      </c>
      <c r="U1556" s="41" t="str">
        <f t="shared" si="1015"/>
        <v/>
      </c>
      <c r="W1556" s="74" t="str">
        <f>IF('Job Database'!$X1556="", "", 'Job Database'!$X1556)</f>
        <v/>
      </c>
      <c r="Y1556" s="41" t="str">
        <f>IF($W1556="", "", IF(COUNTIF($I$11:$I$3035, $W1556)&gt;0, "", MAX($Y$10:$Y1555)+1))</f>
        <v/>
      </c>
      <c r="Z1556" s="41">
        <v>1546</v>
      </c>
      <c r="AA1556" s="58" t="str">
        <f t="shared" si="1016"/>
        <v/>
      </c>
      <c r="AC1556" s="41" t="str">
        <f t="shared" si="1004"/>
        <v/>
      </c>
      <c r="AE1556" s="41" t="str">
        <f t="shared" si="1017"/>
        <v/>
      </c>
      <c r="AJ1556" s="154" t="str">
        <f t="shared" si="1018"/>
        <v/>
      </c>
      <c r="AL1556" s="120" t="str">
        <f t="shared" si="1019"/>
        <v/>
      </c>
      <c r="AM1556" s="104" t="str">
        <f t="shared" si="1020"/>
        <v/>
      </c>
      <c r="AN1556" s="104" t="str">
        <f t="shared" si="1021"/>
        <v/>
      </c>
      <c r="AO1556" s="104" t="str">
        <f t="shared" si="1005"/>
        <v/>
      </c>
      <c r="AP1556" s="104" t="str">
        <f t="shared" si="1006"/>
        <v/>
      </c>
      <c r="AQ1556" s="121" t="str">
        <f t="shared" si="1022"/>
        <v/>
      </c>
      <c r="AS1556" s="88" t="str">
        <f t="shared" si="1007"/>
        <v/>
      </c>
      <c r="AT1556" s="68" t="str">
        <f t="shared" si="1023"/>
        <v/>
      </c>
      <c r="AU1556" s="68" t="str">
        <f t="shared" si="1024"/>
        <v/>
      </c>
      <c r="AV1556" s="68" t="str">
        <f t="shared" si="1025"/>
        <v/>
      </c>
      <c r="AW1556" s="88" t="str">
        <f t="shared" si="1008"/>
        <v/>
      </c>
      <c r="AZ1556" s="88" t="str">
        <f t="shared" si="1009"/>
        <v/>
      </c>
      <c r="BA1556" s="68" t="str">
        <f t="shared" si="1010"/>
        <v/>
      </c>
      <c r="BB1556" s="68" t="str">
        <f t="shared" si="1011"/>
        <v/>
      </c>
      <c r="BC1556" s="68" t="str">
        <f t="shared" si="1012"/>
        <v/>
      </c>
      <c r="BD1556" s="69" t="str">
        <f t="shared" si="1013"/>
        <v/>
      </c>
      <c r="BE1556" s="69" t="str">
        <f t="shared" si="1026"/>
        <v/>
      </c>
      <c r="BT1556" s="138" t="str">
        <f t="shared" ca="1" si="1027"/>
        <v/>
      </c>
      <c r="BU1556" s="139" t="str">
        <f t="shared" ca="1" si="1028"/>
        <v/>
      </c>
      <c r="BW1556" s="138" t="str">
        <f t="shared" si="1029"/>
        <v/>
      </c>
      <c r="BX1556" s="104" t="str">
        <f t="shared" si="1030"/>
        <v/>
      </c>
      <c r="BY1556" s="139" t="str">
        <f t="shared" si="1031"/>
        <v/>
      </c>
      <c r="CA1556" s="138" t="str">
        <f t="shared" si="1032"/>
        <v/>
      </c>
      <c r="CB1556" s="104" t="str">
        <f t="shared" si="1033"/>
        <v/>
      </c>
      <c r="CC1556" s="139" t="str">
        <f t="shared" si="1034"/>
        <v/>
      </c>
      <c r="CE1556" s="162" t="str">
        <f t="shared" si="1035"/>
        <v/>
      </c>
      <c r="CF1556" s="163" t="str">
        <f t="shared" si="1036"/>
        <v/>
      </c>
      <c r="CG1556" s="164" t="str">
        <f t="shared" si="1037"/>
        <v/>
      </c>
      <c r="CI1556" s="162" t="str">
        <f t="shared" si="1038"/>
        <v/>
      </c>
      <c r="CJ1556" s="163" t="str">
        <f t="shared" si="1000"/>
        <v/>
      </c>
      <c r="CK1556" s="164" t="str">
        <f t="shared" si="1001"/>
        <v/>
      </c>
      <c r="CM1556" s="169" t="str">
        <f t="shared" si="1039"/>
        <v/>
      </c>
      <c r="CN1556" s="139" t="str">
        <f t="shared" si="1040"/>
        <v/>
      </c>
      <c r="CP1556" s="41" t="str">
        <f>IF($CM1556="", "", COUNTIF($CM$11:$CM$3035, "&lt;"&amp;$CM1556)+1+COUNTIF($CM$11:$CM1556, $CM1556)-1)</f>
        <v/>
      </c>
    </row>
    <row r="1557" spans="1:94" x14ac:dyDescent="0.25">
      <c r="A1557" s="40"/>
      <c r="B1557" s="82" t="str">
        <f>IF($I1557="", "", IFERROR(INDEX('Job Database'!$AE$11:$AE$3035, MATCH($I1557, 'Job Database'!$X$11:$X$3035, 0)), ""))</f>
        <v/>
      </c>
      <c r="C1557" s="69" t="str">
        <f>IF($I1557="", "", IF(COUNTIF('Job Database'!$X$11:$X$3035, $I1557)=0, $AC$5, $AC$4))</f>
        <v/>
      </c>
      <c r="D1557" s="40"/>
      <c r="E1557" s="85" t="str">
        <f>IF($I1557="", "", IF(IFERROR(INDEX('Job Database'!$M$11:$M$3035, MATCH($I1557, 'Job Database'!$X$11:$X$3035, 0)), "")="", "", IFERROR(INDEX('Job Database'!$M$11:$M$3035, MATCH($I1557, 'Job Database'!$X$11:$X$3035, 0)), "")))</f>
        <v/>
      </c>
      <c r="F1557" s="40"/>
      <c r="G1557" s="88" t="str">
        <f t="shared" si="1014"/>
        <v/>
      </c>
      <c r="H1557" s="40"/>
      <c r="I1557" s="24"/>
      <c r="J1557" s="34"/>
      <c r="K1557" s="106"/>
      <c r="L1557" s="79"/>
      <c r="M1557" s="34"/>
      <c r="N1557" s="79"/>
      <c r="O1557" s="31"/>
      <c r="P1557" s="53"/>
      <c r="Q1557" s="40"/>
      <c r="S1557" s="41" t="str">
        <f t="shared" si="1002"/>
        <v/>
      </c>
      <c r="T1557" s="41" t="str">
        <f t="shared" si="1003"/>
        <v/>
      </c>
      <c r="U1557" s="41" t="str">
        <f t="shared" si="1015"/>
        <v/>
      </c>
      <c r="W1557" s="74" t="str">
        <f>IF('Job Database'!$X1557="", "", 'Job Database'!$X1557)</f>
        <v/>
      </c>
      <c r="Y1557" s="41" t="str">
        <f>IF($W1557="", "", IF(COUNTIF($I$11:$I$3035, $W1557)&gt;0, "", MAX($Y$10:$Y1556)+1))</f>
        <v/>
      </c>
      <c r="Z1557" s="41">
        <v>1547</v>
      </c>
      <c r="AA1557" s="58" t="str">
        <f t="shared" si="1016"/>
        <v/>
      </c>
      <c r="AC1557" s="41" t="str">
        <f t="shared" si="1004"/>
        <v/>
      </c>
      <c r="AE1557" s="41" t="str">
        <f t="shared" si="1017"/>
        <v/>
      </c>
      <c r="AJ1557" s="154" t="str">
        <f t="shared" si="1018"/>
        <v/>
      </c>
      <c r="AL1557" s="120" t="str">
        <f t="shared" si="1019"/>
        <v/>
      </c>
      <c r="AM1557" s="104" t="str">
        <f t="shared" si="1020"/>
        <v/>
      </c>
      <c r="AN1557" s="104" t="str">
        <f t="shared" si="1021"/>
        <v/>
      </c>
      <c r="AO1557" s="104" t="str">
        <f t="shared" si="1005"/>
        <v/>
      </c>
      <c r="AP1557" s="104" t="str">
        <f t="shared" si="1006"/>
        <v/>
      </c>
      <c r="AQ1557" s="121" t="str">
        <f t="shared" si="1022"/>
        <v/>
      </c>
      <c r="AS1557" s="88" t="str">
        <f t="shared" si="1007"/>
        <v/>
      </c>
      <c r="AT1557" s="68" t="str">
        <f t="shared" si="1023"/>
        <v/>
      </c>
      <c r="AU1557" s="68" t="str">
        <f t="shared" si="1024"/>
        <v/>
      </c>
      <c r="AV1557" s="68" t="str">
        <f t="shared" si="1025"/>
        <v/>
      </c>
      <c r="AW1557" s="88" t="str">
        <f t="shared" si="1008"/>
        <v/>
      </c>
      <c r="AZ1557" s="88" t="str">
        <f t="shared" si="1009"/>
        <v/>
      </c>
      <c r="BA1557" s="68" t="str">
        <f t="shared" si="1010"/>
        <v/>
      </c>
      <c r="BB1557" s="68" t="str">
        <f t="shared" si="1011"/>
        <v/>
      </c>
      <c r="BC1557" s="68" t="str">
        <f t="shared" si="1012"/>
        <v/>
      </c>
      <c r="BD1557" s="69" t="str">
        <f t="shared" si="1013"/>
        <v/>
      </c>
      <c r="BE1557" s="69" t="str">
        <f t="shared" si="1026"/>
        <v/>
      </c>
      <c r="BT1557" s="138" t="str">
        <f t="shared" ca="1" si="1027"/>
        <v/>
      </c>
      <c r="BU1557" s="139" t="str">
        <f t="shared" ca="1" si="1028"/>
        <v/>
      </c>
      <c r="BW1557" s="138" t="str">
        <f t="shared" si="1029"/>
        <v/>
      </c>
      <c r="BX1557" s="104" t="str">
        <f t="shared" si="1030"/>
        <v/>
      </c>
      <c r="BY1557" s="139" t="str">
        <f t="shared" si="1031"/>
        <v/>
      </c>
      <c r="CA1557" s="138" t="str">
        <f t="shared" si="1032"/>
        <v/>
      </c>
      <c r="CB1557" s="104" t="str">
        <f t="shared" si="1033"/>
        <v/>
      </c>
      <c r="CC1557" s="139" t="str">
        <f t="shared" si="1034"/>
        <v/>
      </c>
      <c r="CE1557" s="162" t="str">
        <f t="shared" si="1035"/>
        <v/>
      </c>
      <c r="CF1557" s="163" t="str">
        <f t="shared" si="1036"/>
        <v/>
      </c>
      <c r="CG1557" s="164" t="str">
        <f t="shared" si="1037"/>
        <v/>
      </c>
      <c r="CI1557" s="162" t="str">
        <f t="shared" si="1038"/>
        <v/>
      </c>
      <c r="CJ1557" s="163" t="str">
        <f t="shared" si="1000"/>
        <v/>
      </c>
      <c r="CK1557" s="164" t="str">
        <f t="shared" si="1001"/>
        <v/>
      </c>
      <c r="CM1557" s="169" t="str">
        <f t="shared" si="1039"/>
        <v/>
      </c>
      <c r="CN1557" s="139" t="str">
        <f t="shared" si="1040"/>
        <v/>
      </c>
      <c r="CP1557" s="41" t="str">
        <f>IF($CM1557="", "", COUNTIF($CM$11:$CM$3035, "&lt;"&amp;$CM1557)+1+COUNTIF($CM$11:$CM1557, $CM1557)-1)</f>
        <v/>
      </c>
    </row>
    <row r="1558" spans="1:94" x14ac:dyDescent="0.25">
      <c r="A1558" s="40"/>
      <c r="B1558" s="82" t="str">
        <f>IF($I1558="", "", IFERROR(INDEX('Job Database'!$AE$11:$AE$3035, MATCH($I1558, 'Job Database'!$X$11:$X$3035, 0)), ""))</f>
        <v/>
      </c>
      <c r="C1558" s="69" t="str">
        <f>IF($I1558="", "", IF(COUNTIF('Job Database'!$X$11:$X$3035, $I1558)=0, $AC$5, $AC$4))</f>
        <v/>
      </c>
      <c r="D1558" s="40"/>
      <c r="E1558" s="85" t="str">
        <f>IF($I1558="", "", IF(IFERROR(INDEX('Job Database'!$M$11:$M$3035, MATCH($I1558, 'Job Database'!$X$11:$X$3035, 0)), "")="", "", IFERROR(INDEX('Job Database'!$M$11:$M$3035, MATCH($I1558, 'Job Database'!$X$11:$X$3035, 0)), "")))</f>
        <v/>
      </c>
      <c r="F1558" s="40"/>
      <c r="G1558" s="88" t="str">
        <f t="shared" si="1014"/>
        <v/>
      </c>
      <c r="H1558" s="40"/>
      <c r="I1558" s="24"/>
      <c r="J1558" s="34"/>
      <c r="K1558" s="106"/>
      <c r="L1558" s="79"/>
      <c r="M1558" s="34"/>
      <c r="N1558" s="79"/>
      <c r="O1558" s="31"/>
      <c r="P1558" s="53"/>
      <c r="Q1558" s="40"/>
      <c r="S1558" s="41" t="str">
        <f t="shared" si="1002"/>
        <v/>
      </c>
      <c r="T1558" s="41" t="str">
        <f t="shared" si="1003"/>
        <v/>
      </c>
      <c r="U1558" s="41" t="str">
        <f t="shared" si="1015"/>
        <v/>
      </c>
      <c r="W1558" s="74" t="str">
        <f>IF('Job Database'!$X1558="", "", 'Job Database'!$X1558)</f>
        <v/>
      </c>
      <c r="Y1558" s="41" t="str">
        <f>IF($W1558="", "", IF(COUNTIF($I$11:$I$3035, $W1558)&gt;0, "", MAX($Y$10:$Y1557)+1))</f>
        <v/>
      </c>
      <c r="Z1558" s="41">
        <v>1548</v>
      </c>
      <c r="AA1558" s="58" t="str">
        <f t="shared" si="1016"/>
        <v/>
      </c>
      <c r="AC1558" s="41" t="str">
        <f t="shared" si="1004"/>
        <v/>
      </c>
      <c r="AE1558" s="41" t="str">
        <f t="shared" si="1017"/>
        <v/>
      </c>
      <c r="AJ1558" s="154" t="str">
        <f t="shared" si="1018"/>
        <v/>
      </c>
      <c r="AL1558" s="120" t="str">
        <f t="shared" si="1019"/>
        <v/>
      </c>
      <c r="AM1558" s="104" t="str">
        <f t="shared" si="1020"/>
        <v/>
      </c>
      <c r="AN1558" s="104" t="str">
        <f t="shared" si="1021"/>
        <v/>
      </c>
      <c r="AO1558" s="104" t="str">
        <f t="shared" si="1005"/>
        <v/>
      </c>
      <c r="AP1558" s="104" t="str">
        <f t="shared" si="1006"/>
        <v/>
      </c>
      <c r="AQ1558" s="121" t="str">
        <f t="shared" si="1022"/>
        <v/>
      </c>
      <c r="AS1558" s="88" t="str">
        <f t="shared" si="1007"/>
        <v/>
      </c>
      <c r="AT1558" s="68" t="str">
        <f t="shared" si="1023"/>
        <v/>
      </c>
      <c r="AU1558" s="68" t="str">
        <f t="shared" si="1024"/>
        <v/>
      </c>
      <c r="AV1558" s="68" t="str">
        <f t="shared" si="1025"/>
        <v/>
      </c>
      <c r="AW1558" s="88" t="str">
        <f t="shared" si="1008"/>
        <v/>
      </c>
      <c r="AZ1558" s="88" t="str">
        <f t="shared" si="1009"/>
        <v/>
      </c>
      <c r="BA1558" s="68" t="str">
        <f t="shared" si="1010"/>
        <v/>
      </c>
      <c r="BB1558" s="68" t="str">
        <f t="shared" si="1011"/>
        <v/>
      </c>
      <c r="BC1558" s="68" t="str">
        <f t="shared" si="1012"/>
        <v/>
      </c>
      <c r="BD1558" s="69" t="str">
        <f t="shared" si="1013"/>
        <v/>
      </c>
      <c r="BE1558" s="69" t="str">
        <f t="shared" si="1026"/>
        <v/>
      </c>
      <c r="BT1558" s="138" t="str">
        <f t="shared" ca="1" si="1027"/>
        <v/>
      </c>
      <c r="BU1558" s="139" t="str">
        <f t="shared" ca="1" si="1028"/>
        <v/>
      </c>
      <c r="BW1558" s="138" t="str">
        <f t="shared" si="1029"/>
        <v/>
      </c>
      <c r="BX1558" s="104" t="str">
        <f t="shared" si="1030"/>
        <v/>
      </c>
      <c r="BY1558" s="139" t="str">
        <f t="shared" si="1031"/>
        <v/>
      </c>
      <c r="CA1558" s="138" t="str">
        <f t="shared" si="1032"/>
        <v/>
      </c>
      <c r="CB1558" s="104" t="str">
        <f t="shared" si="1033"/>
        <v/>
      </c>
      <c r="CC1558" s="139" t="str">
        <f t="shared" si="1034"/>
        <v/>
      </c>
      <c r="CE1558" s="162" t="str">
        <f t="shared" si="1035"/>
        <v/>
      </c>
      <c r="CF1558" s="163" t="str">
        <f t="shared" si="1036"/>
        <v/>
      </c>
      <c r="CG1558" s="164" t="str">
        <f t="shared" si="1037"/>
        <v/>
      </c>
      <c r="CI1558" s="162" t="str">
        <f t="shared" si="1038"/>
        <v/>
      </c>
      <c r="CJ1558" s="163" t="str">
        <f t="shared" si="1000"/>
        <v/>
      </c>
      <c r="CK1558" s="164" t="str">
        <f t="shared" si="1001"/>
        <v/>
      </c>
      <c r="CM1558" s="169" t="str">
        <f t="shared" si="1039"/>
        <v/>
      </c>
      <c r="CN1558" s="139" t="str">
        <f t="shared" si="1040"/>
        <v/>
      </c>
      <c r="CP1558" s="41" t="str">
        <f>IF($CM1558="", "", COUNTIF($CM$11:$CM$3035, "&lt;"&amp;$CM1558)+1+COUNTIF($CM$11:$CM1558, $CM1558)-1)</f>
        <v/>
      </c>
    </row>
    <row r="1559" spans="1:94" x14ac:dyDescent="0.25">
      <c r="A1559" s="40"/>
      <c r="B1559" s="82" t="str">
        <f>IF($I1559="", "", IFERROR(INDEX('Job Database'!$AE$11:$AE$3035, MATCH($I1559, 'Job Database'!$X$11:$X$3035, 0)), ""))</f>
        <v/>
      </c>
      <c r="C1559" s="69" t="str">
        <f>IF($I1559="", "", IF(COUNTIF('Job Database'!$X$11:$X$3035, $I1559)=0, $AC$5, $AC$4))</f>
        <v/>
      </c>
      <c r="D1559" s="40"/>
      <c r="E1559" s="85" t="str">
        <f>IF($I1559="", "", IF(IFERROR(INDEX('Job Database'!$M$11:$M$3035, MATCH($I1559, 'Job Database'!$X$11:$X$3035, 0)), "")="", "", IFERROR(INDEX('Job Database'!$M$11:$M$3035, MATCH($I1559, 'Job Database'!$X$11:$X$3035, 0)), "")))</f>
        <v/>
      </c>
      <c r="F1559" s="40"/>
      <c r="G1559" s="88" t="str">
        <f t="shared" si="1014"/>
        <v/>
      </c>
      <c r="H1559" s="40"/>
      <c r="I1559" s="24"/>
      <c r="J1559" s="34"/>
      <c r="K1559" s="106"/>
      <c r="L1559" s="79"/>
      <c r="M1559" s="34"/>
      <c r="N1559" s="79"/>
      <c r="O1559" s="31"/>
      <c r="P1559" s="53"/>
      <c r="Q1559" s="40"/>
      <c r="S1559" s="41" t="str">
        <f t="shared" si="1002"/>
        <v/>
      </c>
      <c r="T1559" s="41" t="str">
        <f t="shared" si="1003"/>
        <v/>
      </c>
      <c r="U1559" s="41" t="str">
        <f t="shared" si="1015"/>
        <v/>
      </c>
      <c r="W1559" s="74" t="str">
        <f>IF('Job Database'!$X1559="", "", 'Job Database'!$X1559)</f>
        <v/>
      </c>
      <c r="Y1559" s="41" t="str">
        <f>IF($W1559="", "", IF(COUNTIF($I$11:$I$3035, $W1559)&gt;0, "", MAX($Y$10:$Y1558)+1))</f>
        <v/>
      </c>
      <c r="Z1559" s="41">
        <v>1549</v>
      </c>
      <c r="AA1559" s="58" t="str">
        <f t="shared" si="1016"/>
        <v/>
      </c>
      <c r="AC1559" s="41" t="str">
        <f t="shared" si="1004"/>
        <v/>
      </c>
      <c r="AE1559" s="41" t="str">
        <f t="shared" si="1017"/>
        <v/>
      </c>
      <c r="AJ1559" s="154" t="str">
        <f t="shared" si="1018"/>
        <v/>
      </c>
      <c r="AL1559" s="120" t="str">
        <f t="shared" si="1019"/>
        <v/>
      </c>
      <c r="AM1559" s="104" t="str">
        <f t="shared" si="1020"/>
        <v/>
      </c>
      <c r="AN1559" s="104" t="str">
        <f t="shared" si="1021"/>
        <v/>
      </c>
      <c r="AO1559" s="104" t="str">
        <f t="shared" si="1005"/>
        <v/>
      </c>
      <c r="AP1559" s="104" t="str">
        <f t="shared" si="1006"/>
        <v/>
      </c>
      <c r="AQ1559" s="121" t="str">
        <f t="shared" si="1022"/>
        <v/>
      </c>
      <c r="AS1559" s="88" t="str">
        <f t="shared" si="1007"/>
        <v/>
      </c>
      <c r="AT1559" s="68" t="str">
        <f t="shared" si="1023"/>
        <v/>
      </c>
      <c r="AU1559" s="68" t="str">
        <f t="shared" si="1024"/>
        <v/>
      </c>
      <c r="AV1559" s="68" t="str">
        <f t="shared" si="1025"/>
        <v/>
      </c>
      <c r="AW1559" s="88" t="str">
        <f t="shared" si="1008"/>
        <v/>
      </c>
      <c r="AZ1559" s="88" t="str">
        <f t="shared" si="1009"/>
        <v/>
      </c>
      <c r="BA1559" s="68" t="str">
        <f t="shared" si="1010"/>
        <v/>
      </c>
      <c r="BB1559" s="68" t="str">
        <f t="shared" si="1011"/>
        <v/>
      </c>
      <c r="BC1559" s="68" t="str">
        <f t="shared" si="1012"/>
        <v/>
      </c>
      <c r="BD1559" s="69" t="str">
        <f t="shared" si="1013"/>
        <v/>
      </c>
      <c r="BE1559" s="69" t="str">
        <f t="shared" si="1026"/>
        <v/>
      </c>
      <c r="BT1559" s="138" t="str">
        <f t="shared" ca="1" si="1027"/>
        <v/>
      </c>
      <c r="BU1559" s="139" t="str">
        <f t="shared" ca="1" si="1028"/>
        <v/>
      </c>
      <c r="BW1559" s="138" t="str">
        <f t="shared" si="1029"/>
        <v/>
      </c>
      <c r="BX1559" s="104" t="str">
        <f t="shared" si="1030"/>
        <v/>
      </c>
      <c r="BY1559" s="139" t="str">
        <f t="shared" si="1031"/>
        <v/>
      </c>
      <c r="CA1559" s="138" t="str">
        <f t="shared" si="1032"/>
        <v/>
      </c>
      <c r="CB1559" s="104" t="str">
        <f t="shared" si="1033"/>
        <v/>
      </c>
      <c r="CC1559" s="139" t="str">
        <f t="shared" si="1034"/>
        <v/>
      </c>
      <c r="CE1559" s="162" t="str">
        <f t="shared" si="1035"/>
        <v/>
      </c>
      <c r="CF1559" s="163" t="str">
        <f t="shared" si="1036"/>
        <v/>
      </c>
      <c r="CG1559" s="164" t="str">
        <f t="shared" si="1037"/>
        <v/>
      </c>
      <c r="CI1559" s="162" t="str">
        <f t="shared" si="1038"/>
        <v/>
      </c>
      <c r="CJ1559" s="163" t="str">
        <f t="shared" si="1000"/>
        <v/>
      </c>
      <c r="CK1559" s="164" t="str">
        <f t="shared" si="1001"/>
        <v/>
      </c>
      <c r="CM1559" s="169" t="str">
        <f t="shared" si="1039"/>
        <v/>
      </c>
      <c r="CN1559" s="139" t="str">
        <f t="shared" si="1040"/>
        <v/>
      </c>
      <c r="CP1559" s="41" t="str">
        <f>IF($CM1559="", "", COUNTIF($CM$11:$CM$3035, "&lt;"&amp;$CM1559)+1+COUNTIF($CM$11:$CM1559, $CM1559)-1)</f>
        <v/>
      </c>
    </row>
    <row r="1560" spans="1:94" x14ac:dyDescent="0.25">
      <c r="A1560" s="40"/>
      <c r="B1560" s="82" t="str">
        <f>IF($I1560="", "", IFERROR(INDEX('Job Database'!$AE$11:$AE$3035, MATCH($I1560, 'Job Database'!$X$11:$X$3035, 0)), ""))</f>
        <v/>
      </c>
      <c r="C1560" s="69" t="str">
        <f>IF($I1560="", "", IF(COUNTIF('Job Database'!$X$11:$X$3035, $I1560)=0, $AC$5, $AC$4))</f>
        <v/>
      </c>
      <c r="D1560" s="40"/>
      <c r="E1560" s="85" t="str">
        <f>IF($I1560="", "", IF(IFERROR(INDEX('Job Database'!$M$11:$M$3035, MATCH($I1560, 'Job Database'!$X$11:$X$3035, 0)), "")="", "", IFERROR(INDEX('Job Database'!$M$11:$M$3035, MATCH($I1560, 'Job Database'!$X$11:$X$3035, 0)), "")))</f>
        <v/>
      </c>
      <c r="F1560" s="40"/>
      <c r="G1560" s="88" t="str">
        <f t="shared" si="1014"/>
        <v/>
      </c>
      <c r="H1560" s="40"/>
      <c r="I1560" s="24"/>
      <c r="J1560" s="34"/>
      <c r="K1560" s="106"/>
      <c r="L1560" s="79"/>
      <c r="M1560" s="34"/>
      <c r="N1560" s="79"/>
      <c r="O1560" s="31"/>
      <c r="P1560" s="53"/>
      <c r="Q1560" s="40"/>
      <c r="S1560" s="41" t="str">
        <f t="shared" si="1002"/>
        <v/>
      </c>
      <c r="T1560" s="41" t="str">
        <f t="shared" si="1003"/>
        <v/>
      </c>
      <c r="U1560" s="41" t="str">
        <f t="shared" si="1015"/>
        <v/>
      </c>
      <c r="W1560" s="74" t="str">
        <f>IF('Job Database'!$X1560="", "", 'Job Database'!$X1560)</f>
        <v/>
      </c>
      <c r="Y1560" s="41" t="str">
        <f>IF($W1560="", "", IF(COUNTIF($I$11:$I$3035, $W1560)&gt;0, "", MAX($Y$10:$Y1559)+1))</f>
        <v/>
      </c>
      <c r="Z1560" s="41">
        <v>1550</v>
      </c>
      <c r="AA1560" s="58" t="str">
        <f t="shared" si="1016"/>
        <v/>
      </c>
      <c r="AC1560" s="41" t="str">
        <f t="shared" si="1004"/>
        <v/>
      </c>
      <c r="AE1560" s="41" t="str">
        <f t="shared" si="1017"/>
        <v/>
      </c>
      <c r="AJ1560" s="154" t="str">
        <f t="shared" si="1018"/>
        <v/>
      </c>
      <c r="AL1560" s="120" t="str">
        <f t="shared" si="1019"/>
        <v/>
      </c>
      <c r="AM1560" s="104" t="str">
        <f t="shared" si="1020"/>
        <v/>
      </c>
      <c r="AN1560" s="104" t="str">
        <f t="shared" si="1021"/>
        <v/>
      </c>
      <c r="AO1560" s="104" t="str">
        <f t="shared" si="1005"/>
        <v/>
      </c>
      <c r="AP1560" s="104" t="str">
        <f t="shared" si="1006"/>
        <v/>
      </c>
      <c r="AQ1560" s="121" t="str">
        <f t="shared" si="1022"/>
        <v/>
      </c>
      <c r="AS1560" s="88" t="str">
        <f t="shared" si="1007"/>
        <v/>
      </c>
      <c r="AT1560" s="68" t="str">
        <f t="shared" si="1023"/>
        <v/>
      </c>
      <c r="AU1560" s="68" t="str">
        <f t="shared" si="1024"/>
        <v/>
      </c>
      <c r="AV1560" s="68" t="str">
        <f t="shared" si="1025"/>
        <v/>
      </c>
      <c r="AW1560" s="88" t="str">
        <f t="shared" si="1008"/>
        <v/>
      </c>
      <c r="AZ1560" s="88" t="str">
        <f t="shared" si="1009"/>
        <v/>
      </c>
      <c r="BA1560" s="68" t="str">
        <f t="shared" si="1010"/>
        <v/>
      </c>
      <c r="BB1560" s="68" t="str">
        <f t="shared" si="1011"/>
        <v/>
      </c>
      <c r="BC1560" s="68" t="str">
        <f t="shared" si="1012"/>
        <v/>
      </c>
      <c r="BD1560" s="69" t="str">
        <f t="shared" si="1013"/>
        <v/>
      </c>
      <c r="BE1560" s="69" t="str">
        <f t="shared" si="1026"/>
        <v/>
      </c>
      <c r="BT1560" s="138" t="str">
        <f t="shared" ca="1" si="1027"/>
        <v/>
      </c>
      <c r="BU1560" s="139" t="str">
        <f t="shared" ca="1" si="1028"/>
        <v/>
      </c>
      <c r="BW1560" s="138" t="str">
        <f t="shared" si="1029"/>
        <v/>
      </c>
      <c r="BX1560" s="104" t="str">
        <f t="shared" si="1030"/>
        <v/>
      </c>
      <c r="BY1560" s="139" t="str">
        <f t="shared" si="1031"/>
        <v/>
      </c>
      <c r="CA1560" s="138" t="str">
        <f t="shared" si="1032"/>
        <v/>
      </c>
      <c r="CB1560" s="104" t="str">
        <f t="shared" si="1033"/>
        <v/>
      </c>
      <c r="CC1560" s="139" t="str">
        <f t="shared" si="1034"/>
        <v/>
      </c>
      <c r="CE1560" s="162" t="str">
        <f t="shared" si="1035"/>
        <v/>
      </c>
      <c r="CF1560" s="163" t="str">
        <f t="shared" si="1036"/>
        <v/>
      </c>
      <c r="CG1560" s="164" t="str">
        <f t="shared" si="1037"/>
        <v/>
      </c>
      <c r="CI1560" s="162" t="str">
        <f t="shared" si="1038"/>
        <v/>
      </c>
      <c r="CJ1560" s="163" t="str">
        <f t="shared" si="1000"/>
        <v/>
      </c>
      <c r="CK1560" s="164" t="str">
        <f t="shared" si="1001"/>
        <v/>
      </c>
      <c r="CM1560" s="169" t="str">
        <f t="shared" si="1039"/>
        <v/>
      </c>
      <c r="CN1560" s="139" t="str">
        <f t="shared" si="1040"/>
        <v/>
      </c>
      <c r="CP1560" s="41" t="str">
        <f>IF($CM1560="", "", COUNTIF($CM$11:$CM$3035, "&lt;"&amp;$CM1560)+1+COUNTIF($CM$11:$CM1560, $CM1560)-1)</f>
        <v/>
      </c>
    </row>
    <row r="1561" spans="1:94" x14ac:dyDescent="0.25">
      <c r="A1561" s="40"/>
      <c r="B1561" s="82" t="str">
        <f>IF($I1561="", "", IFERROR(INDEX('Job Database'!$AE$11:$AE$3035, MATCH($I1561, 'Job Database'!$X$11:$X$3035, 0)), ""))</f>
        <v/>
      </c>
      <c r="C1561" s="69" t="str">
        <f>IF($I1561="", "", IF(COUNTIF('Job Database'!$X$11:$X$3035, $I1561)=0, $AC$5, $AC$4))</f>
        <v/>
      </c>
      <c r="D1561" s="40"/>
      <c r="E1561" s="85" t="str">
        <f>IF($I1561="", "", IF(IFERROR(INDEX('Job Database'!$M$11:$M$3035, MATCH($I1561, 'Job Database'!$X$11:$X$3035, 0)), "")="", "", IFERROR(INDEX('Job Database'!$M$11:$M$3035, MATCH($I1561, 'Job Database'!$X$11:$X$3035, 0)), "")))</f>
        <v/>
      </c>
      <c r="F1561" s="40"/>
      <c r="G1561" s="88" t="str">
        <f t="shared" si="1014"/>
        <v/>
      </c>
      <c r="H1561" s="40"/>
      <c r="I1561" s="24"/>
      <c r="J1561" s="34"/>
      <c r="K1561" s="106"/>
      <c r="L1561" s="79"/>
      <c r="M1561" s="34"/>
      <c r="N1561" s="79"/>
      <c r="O1561" s="31"/>
      <c r="P1561" s="53"/>
      <c r="Q1561" s="40"/>
      <c r="S1561" s="41" t="str">
        <f t="shared" si="1002"/>
        <v/>
      </c>
      <c r="T1561" s="41" t="str">
        <f t="shared" si="1003"/>
        <v/>
      </c>
      <c r="U1561" s="41" t="str">
        <f t="shared" si="1015"/>
        <v/>
      </c>
      <c r="W1561" s="74" t="str">
        <f>IF('Job Database'!$X1561="", "", 'Job Database'!$X1561)</f>
        <v/>
      </c>
      <c r="Y1561" s="41" t="str">
        <f>IF($W1561="", "", IF(COUNTIF($I$11:$I$3035, $W1561)&gt;0, "", MAX($Y$10:$Y1560)+1))</f>
        <v/>
      </c>
      <c r="Z1561" s="41">
        <v>1551</v>
      </c>
      <c r="AA1561" s="58" t="str">
        <f t="shared" si="1016"/>
        <v/>
      </c>
      <c r="AC1561" s="41" t="str">
        <f t="shared" si="1004"/>
        <v/>
      </c>
      <c r="AE1561" s="41" t="str">
        <f t="shared" si="1017"/>
        <v/>
      </c>
      <c r="AJ1561" s="154" t="str">
        <f t="shared" si="1018"/>
        <v/>
      </c>
      <c r="AL1561" s="120" t="str">
        <f t="shared" si="1019"/>
        <v/>
      </c>
      <c r="AM1561" s="104" t="str">
        <f t="shared" si="1020"/>
        <v/>
      </c>
      <c r="AN1561" s="104" t="str">
        <f t="shared" si="1021"/>
        <v/>
      </c>
      <c r="AO1561" s="104" t="str">
        <f t="shared" si="1005"/>
        <v/>
      </c>
      <c r="AP1561" s="104" t="str">
        <f t="shared" si="1006"/>
        <v/>
      </c>
      <c r="AQ1561" s="121" t="str">
        <f t="shared" si="1022"/>
        <v/>
      </c>
      <c r="AS1561" s="88" t="str">
        <f t="shared" si="1007"/>
        <v/>
      </c>
      <c r="AT1561" s="68" t="str">
        <f t="shared" si="1023"/>
        <v/>
      </c>
      <c r="AU1561" s="68" t="str">
        <f t="shared" si="1024"/>
        <v/>
      </c>
      <c r="AV1561" s="68" t="str">
        <f t="shared" si="1025"/>
        <v/>
      </c>
      <c r="AW1561" s="88" t="str">
        <f t="shared" si="1008"/>
        <v/>
      </c>
      <c r="AZ1561" s="88" t="str">
        <f t="shared" si="1009"/>
        <v/>
      </c>
      <c r="BA1561" s="68" t="str">
        <f t="shared" si="1010"/>
        <v/>
      </c>
      <c r="BB1561" s="68" t="str">
        <f t="shared" si="1011"/>
        <v/>
      </c>
      <c r="BC1561" s="68" t="str">
        <f t="shared" si="1012"/>
        <v/>
      </c>
      <c r="BD1561" s="69" t="str">
        <f t="shared" si="1013"/>
        <v/>
      </c>
      <c r="BE1561" s="69" t="str">
        <f t="shared" si="1026"/>
        <v/>
      </c>
      <c r="BT1561" s="138" t="str">
        <f t="shared" ca="1" si="1027"/>
        <v/>
      </c>
      <c r="BU1561" s="139" t="str">
        <f t="shared" ca="1" si="1028"/>
        <v/>
      </c>
      <c r="BW1561" s="138" t="str">
        <f t="shared" si="1029"/>
        <v/>
      </c>
      <c r="BX1561" s="104" t="str">
        <f t="shared" si="1030"/>
        <v/>
      </c>
      <c r="BY1561" s="139" t="str">
        <f t="shared" si="1031"/>
        <v/>
      </c>
      <c r="CA1561" s="138" t="str">
        <f t="shared" si="1032"/>
        <v/>
      </c>
      <c r="CB1561" s="104" t="str">
        <f t="shared" si="1033"/>
        <v/>
      </c>
      <c r="CC1561" s="139" t="str">
        <f t="shared" si="1034"/>
        <v/>
      </c>
      <c r="CE1561" s="162" t="str">
        <f t="shared" si="1035"/>
        <v/>
      </c>
      <c r="CF1561" s="163" t="str">
        <f t="shared" si="1036"/>
        <v/>
      </c>
      <c r="CG1561" s="164" t="str">
        <f t="shared" si="1037"/>
        <v/>
      </c>
      <c r="CI1561" s="162" t="str">
        <f t="shared" si="1038"/>
        <v/>
      </c>
      <c r="CJ1561" s="163" t="str">
        <f t="shared" si="1000"/>
        <v/>
      </c>
      <c r="CK1561" s="164" t="str">
        <f t="shared" si="1001"/>
        <v/>
      </c>
      <c r="CM1561" s="169" t="str">
        <f t="shared" si="1039"/>
        <v/>
      </c>
      <c r="CN1561" s="139" t="str">
        <f t="shared" si="1040"/>
        <v/>
      </c>
      <c r="CP1561" s="41" t="str">
        <f>IF($CM1561="", "", COUNTIF($CM$11:$CM$3035, "&lt;"&amp;$CM1561)+1+COUNTIF($CM$11:$CM1561, $CM1561)-1)</f>
        <v/>
      </c>
    </row>
    <row r="1562" spans="1:94" x14ac:dyDescent="0.25">
      <c r="A1562" s="40"/>
      <c r="B1562" s="82" t="str">
        <f>IF($I1562="", "", IFERROR(INDEX('Job Database'!$AE$11:$AE$3035, MATCH($I1562, 'Job Database'!$X$11:$X$3035, 0)), ""))</f>
        <v/>
      </c>
      <c r="C1562" s="69" t="str">
        <f>IF($I1562="", "", IF(COUNTIF('Job Database'!$X$11:$X$3035, $I1562)=0, $AC$5, $AC$4))</f>
        <v/>
      </c>
      <c r="D1562" s="40"/>
      <c r="E1562" s="85" t="str">
        <f>IF($I1562="", "", IF(IFERROR(INDEX('Job Database'!$M$11:$M$3035, MATCH($I1562, 'Job Database'!$X$11:$X$3035, 0)), "")="", "", IFERROR(INDEX('Job Database'!$M$11:$M$3035, MATCH($I1562, 'Job Database'!$X$11:$X$3035, 0)), "")))</f>
        <v/>
      </c>
      <c r="F1562" s="40"/>
      <c r="G1562" s="88" t="str">
        <f t="shared" si="1014"/>
        <v/>
      </c>
      <c r="H1562" s="40"/>
      <c r="I1562" s="24"/>
      <c r="J1562" s="34"/>
      <c r="K1562" s="106"/>
      <c r="L1562" s="79"/>
      <c r="M1562" s="34"/>
      <c r="N1562" s="79"/>
      <c r="O1562" s="31"/>
      <c r="P1562" s="53"/>
      <c r="Q1562" s="40"/>
      <c r="S1562" s="41" t="str">
        <f t="shared" si="1002"/>
        <v/>
      </c>
      <c r="T1562" s="41" t="str">
        <f t="shared" si="1003"/>
        <v/>
      </c>
      <c r="U1562" s="41" t="str">
        <f t="shared" si="1015"/>
        <v/>
      </c>
      <c r="W1562" s="74" t="str">
        <f>IF('Job Database'!$X1562="", "", 'Job Database'!$X1562)</f>
        <v/>
      </c>
      <c r="Y1562" s="41" t="str">
        <f>IF($W1562="", "", IF(COUNTIF($I$11:$I$3035, $W1562)&gt;0, "", MAX($Y$10:$Y1561)+1))</f>
        <v/>
      </c>
      <c r="Z1562" s="41">
        <v>1552</v>
      </c>
      <c r="AA1562" s="58" t="str">
        <f t="shared" si="1016"/>
        <v/>
      </c>
      <c r="AC1562" s="41" t="str">
        <f t="shared" si="1004"/>
        <v/>
      </c>
      <c r="AE1562" s="41" t="str">
        <f t="shared" si="1017"/>
        <v/>
      </c>
      <c r="AJ1562" s="154" t="str">
        <f t="shared" si="1018"/>
        <v/>
      </c>
      <c r="AL1562" s="120" t="str">
        <f t="shared" si="1019"/>
        <v/>
      </c>
      <c r="AM1562" s="104" t="str">
        <f t="shared" si="1020"/>
        <v/>
      </c>
      <c r="AN1562" s="104" t="str">
        <f t="shared" si="1021"/>
        <v/>
      </c>
      <c r="AO1562" s="104" t="str">
        <f t="shared" si="1005"/>
        <v/>
      </c>
      <c r="AP1562" s="104" t="str">
        <f t="shared" si="1006"/>
        <v/>
      </c>
      <c r="AQ1562" s="121" t="str">
        <f t="shared" si="1022"/>
        <v/>
      </c>
      <c r="AS1562" s="88" t="str">
        <f t="shared" si="1007"/>
        <v/>
      </c>
      <c r="AT1562" s="68" t="str">
        <f t="shared" si="1023"/>
        <v/>
      </c>
      <c r="AU1562" s="68" t="str">
        <f t="shared" si="1024"/>
        <v/>
      </c>
      <c r="AV1562" s="68" t="str">
        <f t="shared" si="1025"/>
        <v/>
      </c>
      <c r="AW1562" s="88" t="str">
        <f t="shared" si="1008"/>
        <v/>
      </c>
      <c r="AZ1562" s="88" t="str">
        <f t="shared" si="1009"/>
        <v/>
      </c>
      <c r="BA1562" s="68" t="str">
        <f t="shared" si="1010"/>
        <v/>
      </c>
      <c r="BB1562" s="68" t="str">
        <f t="shared" si="1011"/>
        <v/>
      </c>
      <c r="BC1562" s="68" t="str">
        <f t="shared" si="1012"/>
        <v/>
      </c>
      <c r="BD1562" s="69" t="str">
        <f t="shared" si="1013"/>
        <v/>
      </c>
      <c r="BE1562" s="69" t="str">
        <f t="shared" si="1026"/>
        <v/>
      </c>
      <c r="BT1562" s="138" t="str">
        <f t="shared" ca="1" si="1027"/>
        <v/>
      </c>
      <c r="BU1562" s="139" t="str">
        <f t="shared" ca="1" si="1028"/>
        <v/>
      </c>
      <c r="BW1562" s="138" t="str">
        <f t="shared" si="1029"/>
        <v/>
      </c>
      <c r="BX1562" s="104" t="str">
        <f t="shared" si="1030"/>
        <v/>
      </c>
      <c r="BY1562" s="139" t="str">
        <f t="shared" si="1031"/>
        <v/>
      </c>
      <c r="CA1562" s="138" t="str">
        <f t="shared" si="1032"/>
        <v/>
      </c>
      <c r="CB1562" s="104" t="str">
        <f t="shared" si="1033"/>
        <v/>
      </c>
      <c r="CC1562" s="139" t="str">
        <f t="shared" si="1034"/>
        <v/>
      </c>
      <c r="CE1562" s="162" t="str">
        <f t="shared" si="1035"/>
        <v/>
      </c>
      <c r="CF1562" s="163" t="str">
        <f t="shared" si="1036"/>
        <v/>
      </c>
      <c r="CG1562" s="164" t="str">
        <f t="shared" si="1037"/>
        <v/>
      </c>
      <c r="CI1562" s="162" t="str">
        <f t="shared" si="1038"/>
        <v/>
      </c>
      <c r="CJ1562" s="163" t="str">
        <f t="shared" si="1000"/>
        <v/>
      </c>
      <c r="CK1562" s="164" t="str">
        <f t="shared" si="1001"/>
        <v/>
      </c>
      <c r="CM1562" s="169" t="str">
        <f t="shared" si="1039"/>
        <v/>
      </c>
      <c r="CN1562" s="139" t="str">
        <f t="shared" si="1040"/>
        <v/>
      </c>
      <c r="CP1562" s="41" t="str">
        <f>IF($CM1562="", "", COUNTIF($CM$11:$CM$3035, "&lt;"&amp;$CM1562)+1+COUNTIF($CM$11:$CM1562, $CM1562)-1)</f>
        <v/>
      </c>
    </row>
    <row r="1563" spans="1:94" x14ac:dyDescent="0.25">
      <c r="A1563" s="40"/>
      <c r="B1563" s="82" t="str">
        <f>IF($I1563="", "", IFERROR(INDEX('Job Database'!$AE$11:$AE$3035, MATCH($I1563, 'Job Database'!$X$11:$X$3035, 0)), ""))</f>
        <v/>
      </c>
      <c r="C1563" s="69" t="str">
        <f>IF($I1563="", "", IF(COUNTIF('Job Database'!$X$11:$X$3035, $I1563)=0, $AC$5, $AC$4))</f>
        <v/>
      </c>
      <c r="D1563" s="40"/>
      <c r="E1563" s="85" t="str">
        <f>IF($I1563="", "", IF(IFERROR(INDEX('Job Database'!$M$11:$M$3035, MATCH($I1563, 'Job Database'!$X$11:$X$3035, 0)), "")="", "", IFERROR(INDEX('Job Database'!$M$11:$M$3035, MATCH($I1563, 'Job Database'!$X$11:$X$3035, 0)), "")))</f>
        <v/>
      </c>
      <c r="F1563" s="40"/>
      <c r="G1563" s="88" t="str">
        <f t="shared" si="1014"/>
        <v/>
      </c>
      <c r="H1563" s="40"/>
      <c r="I1563" s="24"/>
      <c r="J1563" s="34"/>
      <c r="K1563" s="106"/>
      <c r="L1563" s="79"/>
      <c r="M1563" s="34"/>
      <c r="N1563" s="79"/>
      <c r="O1563" s="31"/>
      <c r="P1563" s="53"/>
      <c r="Q1563" s="40"/>
      <c r="S1563" s="41" t="str">
        <f t="shared" si="1002"/>
        <v/>
      </c>
      <c r="T1563" s="41" t="str">
        <f t="shared" si="1003"/>
        <v/>
      </c>
      <c r="U1563" s="41" t="str">
        <f t="shared" si="1015"/>
        <v/>
      </c>
      <c r="W1563" s="74" t="str">
        <f>IF('Job Database'!$X1563="", "", 'Job Database'!$X1563)</f>
        <v/>
      </c>
      <c r="Y1563" s="41" t="str">
        <f>IF($W1563="", "", IF(COUNTIF($I$11:$I$3035, $W1563)&gt;0, "", MAX($Y$10:$Y1562)+1))</f>
        <v/>
      </c>
      <c r="Z1563" s="41">
        <v>1553</v>
      </c>
      <c r="AA1563" s="58" t="str">
        <f t="shared" si="1016"/>
        <v/>
      </c>
      <c r="AC1563" s="41" t="str">
        <f t="shared" si="1004"/>
        <v/>
      </c>
      <c r="AE1563" s="41" t="str">
        <f t="shared" si="1017"/>
        <v/>
      </c>
      <c r="AJ1563" s="154" t="str">
        <f t="shared" si="1018"/>
        <v/>
      </c>
      <c r="AL1563" s="120" t="str">
        <f t="shared" si="1019"/>
        <v/>
      </c>
      <c r="AM1563" s="104" t="str">
        <f t="shared" si="1020"/>
        <v/>
      </c>
      <c r="AN1563" s="104" t="str">
        <f t="shared" si="1021"/>
        <v/>
      </c>
      <c r="AO1563" s="104" t="str">
        <f t="shared" si="1005"/>
        <v/>
      </c>
      <c r="AP1563" s="104" t="str">
        <f t="shared" si="1006"/>
        <v/>
      </c>
      <c r="AQ1563" s="121" t="str">
        <f t="shared" si="1022"/>
        <v/>
      </c>
      <c r="AS1563" s="88" t="str">
        <f t="shared" si="1007"/>
        <v/>
      </c>
      <c r="AT1563" s="68" t="str">
        <f t="shared" si="1023"/>
        <v/>
      </c>
      <c r="AU1563" s="68" t="str">
        <f t="shared" si="1024"/>
        <v/>
      </c>
      <c r="AV1563" s="68" t="str">
        <f t="shared" si="1025"/>
        <v/>
      </c>
      <c r="AW1563" s="88" t="str">
        <f t="shared" si="1008"/>
        <v/>
      </c>
      <c r="AZ1563" s="88" t="str">
        <f t="shared" si="1009"/>
        <v/>
      </c>
      <c r="BA1563" s="68" t="str">
        <f t="shared" si="1010"/>
        <v/>
      </c>
      <c r="BB1563" s="68" t="str">
        <f t="shared" si="1011"/>
        <v/>
      </c>
      <c r="BC1563" s="68" t="str">
        <f t="shared" si="1012"/>
        <v/>
      </c>
      <c r="BD1563" s="69" t="str">
        <f t="shared" si="1013"/>
        <v/>
      </c>
      <c r="BE1563" s="69" t="str">
        <f t="shared" si="1026"/>
        <v/>
      </c>
      <c r="BT1563" s="138" t="str">
        <f t="shared" ca="1" si="1027"/>
        <v/>
      </c>
      <c r="BU1563" s="139" t="str">
        <f t="shared" ca="1" si="1028"/>
        <v/>
      </c>
      <c r="BW1563" s="138" t="str">
        <f t="shared" si="1029"/>
        <v/>
      </c>
      <c r="BX1563" s="104" t="str">
        <f t="shared" si="1030"/>
        <v/>
      </c>
      <c r="BY1563" s="139" t="str">
        <f t="shared" si="1031"/>
        <v/>
      </c>
      <c r="CA1563" s="138" t="str">
        <f t="shared" si="1032"/>
        <v/>
      </c>
      <c r="CB1563" s="104" t="str">
        <f t="shared" si="1033"/>
        <v/>
      </c>
      <c r="CC1563" s="139" t="str">
        <f t="shared" si="1034"/>
        <v/>
      </c>
      <c r="CE1563" s="162" t="str">
        <f t="shared" si="1035"/>
        <v/>
      </c>
      <c r="CF1563" s="163" t="str">
        <f t="shared" si="1036"/>
        <v/>
      </c>
      <c r="CG1563" s="164" t="str">
        <f t="shared" si="1037"/>
        <v/>
      </c>
      <c r="CI1563" s="162" t="str">
        <f t="shared" si="1038"/>
        <v/>
      </c>
      <c r="CJ1563" s="163" t="str">
        <f t="shared" ref="CJ1563:CJ1626" si="1041">IF(CB1563="", "", M1563)</f>
        <v/>
      </c>
      <c r="CK1563" s="164" t="str">
        <f t="shared" ref="CK1563:CK1626" si="1042">IF(CC1563="", "", N1563)</f>
        <v/>
      </c>
      <c r="CM1563" s="169" t="str">
        <f t="shared" si="1039"/>
        <v/>
      </c>
      <c r="CN1563" s="139" t="str">
        <f t="shared" si="1040"/>
        <v/>
      </c>
      <c r="CP1563" s="41" t="str">
        <f>IF($CM1563="", "", COUNTIF($CM$11:$CM$3035, "&lt;"&amp;$CM1563)+1+COUNTIF($CM$11:$CM1563, $CM1563)-1)</f>
        <v/>
      </c>
    </row>
    <row r="1564" spans="1:94" x14ac:dyDescent="0.25">
      <c r="A1564" s="40"/>
      <c r="B1564" s="82" t="str">
        <f>IF($I1564="", "", IFERROR(INDEX('Job Database'!$AE$11:$AE$3035, MATCH($I1564, 'Job Database'!$X$11:$X$3035, 0)), ""))</f>
        <v/>
      </c>
      <c r="C1564" s="69" t="str">
        <f>IF($I1564="", "", IF(COUNTIF('Job Database'!$X$11:$X$3035, $I1564)=0, $AC$5, $AC$4))</f>
        <v/>
      </c>
      <c r="D1564" s="40"/>
      <c r="E1564" s="85" t="str">
        <f>IF($I1564="", "", IF(IFERROR(INDEX('Job Database'!$M$11:$M$3035, MATCH($I1564, 'Job Database'!$X$11:$X$3035, 0)), "")="", "", IFERROR(INDEX('Job Database'!$M$11:$M$3035, MATCH($I1564, 'Job Database'!$X$11:$X$3035, 0)), "")))</f>
        <v/>
      </c>
      <c r="F1564" s="40"/>
      <c r="G1564" s="88" t="str">
        <f t="shared" si="1014"/>
        <v/>
      </c>
      <c r="H1564" s="40"/>
      <c r="I1564" s="24"/>
      <c r="J1564" s="34"/>
      <c r="K1564" s="106"/>
      <c r="L1564" s="79"/>
      <c r="M1564" s="34"/>
      <c r="N1564" s="79"/>
      <c r="O1564" s="31"/>
      <c r="P1564" s="53"/>
      <c r="Q1564" s="40"/>
      <c r="S1564" s="41" t="str">
        <f t="shared" si="1002"/>
        <v/>
      </c>
      <c r="T1564" s="41" t="str">
        <f t="shared" si="1003"/>
        <v/>
      </c>
      <c r="U1564" s="41" t="str">
        <f t="shared" si="1015"/>
        <v/>
      </c>
      <c r="W1564" s="74" t="str">
        <f>IF('Job Database'!$X1564="", "", 'Job Database'!$X1564)</f>
        <v/>
      </c>
      <c r="Y1564" s="41" t="str">
        <f>IF($W1564="", "", IF(COUNTIF($I$11:$I$3035, $W1564)&gt;0, "", MAX($Y$10:$Y1563)+1))</f>
        <v/>
      </c>
      <c r="Z1564" s="41">
        <v>1554</v>
      </c>
      <c r="AA1564" s="58" t="str">
        <f t="shared" si="1016"/>
        <v/>
      </c>
      <c r="AC1564" s="41" t="str">
        <f t="shared" si="1004"/>
        <v/>
      </c>
      <c r="AE1564" s="41" t="str">
        <f t="shared" si="1017"/>
        <v/>
      </c>
      <c r="AJ1564" s="154" t="str">
        <f t="shared" si="1018"/>
        <v/>
      </c>
      <c r="AL1564" s="120" t="str">
        <f t="shared" si="1019"/>
        <v/>
      </c>
      <c r="AM1564" s="104" t="str">
        <f t="shared" si="1020"/>
        <v/>
      </c>
      <c r="AN1564" s="104" t="str">
        <f t="shared" si="1021"/>
        <v/>
      </c>
      <c r="AO1564" s="104" t="str">
        <f t="shared" si="1005"/>
        <v/>
      </c>
      <c r="AP1564" s="104" t="str">
        <f t="shared" si="1006"/>
        <v/>
      </c>
      <c r="AQ1564" s="121" t="str">
        <f t="shared" si="1022"/>
        <v/>
      </c>
      <c r="AS1564" s="88" t="str">
        <f t="shared" si="1007"/>
        <v/>
      </c>
      <c r="AT1564" s="68" t="str">
        <f t="shared" si="1023"/>
        <v/>
      </c>
      <c r="AU1564" s="68" t="str">
        <f t="shared" si="1024"/>
        <v/>
      </c>
      <c r="AV1564" s="68" t="str">
        <f t="shared" si="1025"/>
        <v/>
      </c>
      <c r="AW1564" s="88" t="str">
        <f t="shared" si="1008"/>
        <v/>
      </c>
      <c r="AZ1564" s="88" t="str">
        <f t="shared" si="1009"/>
        <v/>
      </c>
      <c r="BA1564" s="68" t="str">
        <f t="shared" si="1010"/>
        <v/>
      </c>
      <c r="BB1564" s="68" t="str">
        <f t="shared" si="1011"/>
        <v/>
      </c>
      <c r="BC1564" s="68" t="str">
        <f t="shared" si="1012"/>
        <v/>
      </c>
      <c r="BD1564" s="69" t="str">
        <f t="shared" si="1013"/>
        <v/>
      </c>
      <c r="BE1564" s="69" t="str">
        <f t="shared" si="1026"/>
        <v/>
      </c>
      <c r="BT1564" s="138" t="str">
        <f t="shared" ca="1" si="1027"/>
        <v/>
      </c>
      <c r="BU1564" s="139" t="str">
        <f t="shared" ca="1" si="1028"/>
        <v/>
      </c>
      <c r="BW1564" s="138" t="str">
        <f t="shared" si="1029"/>
        <v/>
      </c>
      <c r="BX1564" s="104" t="str">
        <f t="shared" si="1030"/>
        <v/>
      </c>
      <c r="BY1564" s="139" t="str">
        <f t="shared" si="1031"/>
        <v/>
      </c>
      <c r="CA1564" s="138" t="str">
        <f t="shared" si="1032"/>
        <v/>
      </c>
      <c r="CB1564" s="104" t="str">
        <f t="shared" si="1033"/>
        <v/>
      </c>
      <c r="CC1564" s="139" t="str">
        <f t="shared" si="1034"/>
        <v/>
      </c>
      <c r="CE1564" s="162" t="str">
        <f t="shared" si="1035"/>
        <v/>
      </c>
      <c r="CF1564" s="163" t="str">
        <f t="shared" si="1036"/>
        <v/>
      </c>
      <c r="CG1564" s="164" t="str">
        <f t="shared" si="1037"/>
        <v/>
      </c>
      <c r="CI1564" s="162" t="str">
        <f t="shared" si="1038"/>
        <v/>
      </c>
      <c r="CJ1564" s="163" t="str">
        <f t="shared" si="1041"/>
        <v/>
      </c>
      <c r="CK1564" s="164" t="str">
        <f t="shared" si="1042"/>
        <v/>
      </c>
      <c r="CM1564" s="169" t="str">
        <f t="shared" si="1039"/>
        <v/>
      </c>
      <c r="CN1564" s="139" t="str">
        <f t="shared" si="1040"/>
        <v/>
      </c>
      <c r="CP1564" s="41" t="str">
        <f>IF($CM1564="", "", COUNTIF($CM$11:$CM$3035, "&lt;"&amp;$CM1564)+1+COUNTIF($CM$11:$CM1564, $CM1564)-1)</f>
        <v/>
      </c>
    </row>
    <row r="1565" spans="1:94" x14ac:dyDescent="0.25">
      <c r="A1565" s="40"/>
      <c r="B1565" s="82" t="str">
        <f>IF($I1565="", "", IFERROR(INDEX('Job Database'!$AE$11:$AE$3035, MATCH($I1565, 'Job Database'!$X$11:$X$3035, 0)), ""))</f>
        <v/>
      </c>
      <c r="C1565" s="69" t="str">
        <f>IF($I1565="", "", IF(COUNTIF('Job Database'!$X$11:$X$3035, $I1565)=0, $AC$5, $AC$4))</f>
        <v/>
      </c>
      <c r="D1565" s="40"/>
      <c r="E1565" s="85" t="str">
        <f>IF($I1565="", "", IF(IFERROR(INDEX('Job Database'!$M$11:$M$3035, MATCH($I1565, 'Job Database'!$X$11:$X$3035, 0)), "")="", "", IFERROR(INDEX('Job Database'!$M$11:$M$3035, MATCH($I1565, 'Job Database'!$X$11:$X$3035, 0)), "")))</f>
        <v/>
      </c>
      <c r="F1565" s="40"/>
      <c r="G1565" s="88" t="str">
        <f t="shared" si="1014"/>
        <v/>
      </c>
      <c r="H1565" s="40"/>
      <c r="I1565" s="24"/>
      <c r="J1565" s="34"/>
      <c r="K1565" s="106"/>
      <c r="L1565" s="79"/>
      <c r="M1565" s="34"/>
      <c r="N1565" s="79"/>
      <c r="O1565" s="31"/>
      <c r="P1565" s="53"/>
      <c r="Q1565" s="40"/>
      <c r="S1565" s="41" t="str">
        <f t="shared" si="1002"/>
        <v/>
      </c>
      <c r="T1565" s="41" t="str">
        <f t="shared" si="1003"/>
        <v/>
      </c>
      <c r="U1565" s="41" t="str">
        <f t="shared" si="1015"/>
        <v/>
      </c>
      <c r="W1565" s="74" t="str">
        <f>IF('Job Database'!$X1565="", "", 'Job Database'!$X1565)</f>
        <v/>
      </c>
      <c r="Y1565" s="41" t="str">
        <f>IF($W1565="", "", IF(COUNTIF($I$11:$I$3035, $W1565)&gt;0, "", MAX($Y$10:$Y1564)+1))</f>
        <v/>
      </c>
      <c r="Z1565" s="41">
        <v>1555</v>
      </c>
      <c r="AA1565" s="58" t="str">
        <f t="shared" si="1016"/>
        <v/>
      </c>
      <c r="AC1565" s="41" t="str">
        <f t="shared" si="1004"/>
        <v/>
      </c>
      <c r="AE1565" s="41" t="str">
        <f t="shared" si="1017"/>
        <v/>
      </c>
      <c r="AJ1565" s="154" t="str">
        <f t="shared" si="1018"/>
        <v/>
      </c>
      <c r="AL1565" s="120" t="str">
        <f t="shared" si="1019"/>
        <v/>
      </c>
      <c r="AM1565" s="104" t="str">
        <f t="shared" si="1020"/>
        <v/>
      </c>
      <c r="AN1565" s="104" t="str">
        <f t="shared" si="1021"/>
        <v/>
      </c>
      <c r="AO1565" s="104" t="str">
        <f t="shared" si="1005"/>
        <v/>
      </c>
      <c r="AP1565" s="104" t="str">
        <f t="shared" si="1006"/>
        <v/>
      </c>
      <c r="AQ1565" s="121" t="str">
        <f t="shared" si="1022"/>
        <v/>
      </c>
      <c r="AS1565" s="88" t="str">
        <f t="shared" si="1007"/>
        <v/>
      </c>
      <c r="AT1565" s="68" t="str">
        <f t="shared" si="1023"/>
        <v/>
      </c>
      <c r="AU1565" s="68" t="str">
        <f t="shared" si="1024"/>
        <v/>
      </c>
      <c r="AV1565" s="68" t="str">
        <f t="shared" si="1025"/>
        <v/>
      </c>
      <c r="AW1565" s="88" t="str">
        <f t="shared" si="1008"/>
        <v/>
      </c>
      <c r="AZ1565" s="88" t="str">
        <f t="shared" si="1009"/>
        <v/>
      </c>
      <c r="BA1565" s="68" t="str">
        <f t="shared" si="1010"/>
        <v/>
      </c>
      <c r="BB1565" s="68" t="str">
        <f t="shared" si="1011"/>
        <v/>
      </c>
      <c r="BC1565" s="68" t="str">
        <f t="shared" si="1012"/>
        <v/>
      </c>
      <c r="BD1565" s="69" t="str">
        <f t="shared" si="1013"/>
        <v/>
      </c>
      <c r="BE1565" s="69" t="str">
        <f t="shared" si="1026"/>
        <v/>
      </c>
      <c r="BT1565" s="138" t="str">
        <f t="shared" ca="1" si="1027"/>
        <v/>
      </c>
      <c r="BU1565" s="139" t="str">
        <f t="shared" ca="1" si="1028"/>
        <v/>
      </c>
      <c r="BW1565" s="138" t="str">
        <f t="shared" si="1029"/>
        <v/>
      </c>
      <c r="BX1565" s="104" t="str">
        <f t="shared" si="1030"/>
        <v/>
      </c>
      <c r="BY1565" s="139" t="str">
        <f t="shared" si="1031"/>
        <v/>
      </c>
      <c r="CA1565" s="138" t="str">
        <f t="shared" si="1032"/>
        <v/>
      </c>
      <c r="CB1565" s="104" t="str">
        <f t="shared" si="1033"/>
        <v/>
      </c>
      <c r="CC1565" s="139" t="str">
        <f t="shared" si="1034"/>
        <v/>
      </c>
      <c r="CE1565" s="162" t="str">
        <f t="shared" si="1035"/>
        <v/>
      </c>
      <c r="CF1565" s="163" t="str">
        <f t="shared" si="1036"/>
        <v/>
      </c>
      <c r="CG1565" s="164" t="str">
        <f t="shared" si="1037"/>
        <v/>
      </c>
      <c r="CI1565" s="162" t="str">
        <f t="shared" si="1038"/>
        <v/>
      </c>
      <c r="CJ1565" s="163" t="str">
        <f t="shared" si="1041"/>
        <v/>
      </c>
      <c r="CK1565" s="164" t="str">
        <f t="shared" si="1042"/>
        <v/>
      </c>
      <c r="CM1565" s="169" t="str">
        <f t="shared" si="1039"/>
        <v/>
      </c>
      <c r="CN1565" s="139" t="str">
        <f t="shared" si="1040"/>
        <v/>
      </c>
      <c r="CP1565" s="41" t="str">
        <f>IF($CM1565="", "", COUNTIF($CM$11:$CM$3035, "&lt;"&amp;$CM1565)+1+COUNTIF($CM$11:$CM1565, $CM1565)-1)</f>
        <v/>
      </c>
    </row>
    <row r="1566" spans="1:94" x14ac:dyDescent="0.25">
      <c r="A1566" s="40"/>
      <c r="B1566" s="82" t="str">
        <f>IF($I1566="", "", IFERROR(INDEX('Job Database'!$AE$11:$AE$3035, MATCH($I1566, 'Job Database'!$X$11:$X$3035, 0)), ""))</f>
        <v/>
      </c>
      <c r="C1566" s="69" t="str">
        <f>IF($I1566="", "", IF(COUNTIF('Job Database'!$X$11:$X$3035, $I1566)=0, $AC$5, $AC$4))</f>
        <v/>
      </c>
      <c r="D1566" s="40"/>
      <c r="E1566" s="85" t="str">
        <f>IF($I1566="", "", IF(IFERROR(INDEX('Job Database'!$M$11:$M$3035, MATCH($I1566, 'Job Database'!$X$11:$X$3035, 0)), "")="", "", IFERROR(INDEX('Job Database'!$M$11:$M$3035, MATCH($I1566, 'Job Database'!$X$11:$X$3035, 0)), "")))</f>
        <v/>
      </c>
      <c r="F1566" s="40"/>
      <c r="G1566" s="88" t="str">
        <f t="shared" si="1014"/>
        <v/>
      </c>
      <c r="H1566" s="40"/>
      <c r="I1566" s="24"/>
      <c r="J1566" s="34"/>
      <c r="K1566" s="106"/>
      <c r="L1566" s="79"/>
      <c r="M1566" s="34"/>
      <c r="N1566" s="79"/>
      <c r="O1566" s="31"/>
      <c r="P1566" s="53"/>
      <c r="Q1566" s="40"/>
      <c r="S1566" s="41" t="str">
        <f t="shared" si="1002"/>
        <v/>
      </c>
      <c r="T1566" s="41" t="str">
        <f t="shared" si="1003"/>
        <v/>
      </c>
      <c r="U1566" s="41" t="str">
        <f t="shared" si="1015"/>
        <v/>
      </c>
      <c r="W1566" s="74" t="str">
        <f>IF('Job Database'!$X1566="", "", 'Job Database'!$X1566)</f>
        <v/>
      </c>
      <c r="Y1566" s="41" t="str">
        <f>IF($W1566="", "", IF(COUNTIF($I$11:$I$3035, $W1566)&gt;0, "", MAX($Y$10:$Y1565)+1))</f>
        <v/>
      </c>
      <c r="Z1566" s="41">
        <v>1556</v>
      </c>
      <c r="AA1566" s="58" t="str">
        <f t="shared" si="1016"/>
        <v/>
      </c>
      <c r="AC1566" s="41" t="str">
        <f t="shared" si="1004"/>
        <v/>
      </c>
      <c r="AE1566" s="41" t="str">
        <f t="shared" si="1017"/>
        <v/>
      </c>
      <c r="AJ1566" s="154" t="str">
        <f t="shared" si="1018"/>
        <v/>
      </c>
      <c r="AL1566" s="120" t="str">
        <f t="shared" si="1019"/>
        <v/>
      </c>
      <c r="AM1566" s="104" t="str">
        <f t="shared" si="1020"/>
        <v/>
      </c>
      <c r="AN1566" s="104" t="str">
        <f t="shared" si="1021"/>
        <v/>
      </c>
      <c r="AO1566" s="104" t="str">
        <f t="shared" si="1005"/>
        <v/>
      </c>
      <c r="AP1566" s="104" t="str">
        <f t="shared" si="1006"/>
        <v/>
      </c>
      <c r="AQ1566" s="121" t="str">
        <f t="shared" si="1022"/>
        <v/>
      </c>
      <c r="AS1566" s="88" t="str">
        <f t="shared" si="1007"/>
        <v/>
      </c>
      <c r="AT1566" s="68" t="str">
        <f t="shared" si="1023"/>
        <v/>
      </c>
      <c r="AU1566" s="68" t="str">
        <f t="shared" si="1024"/>
        <v/>
      </c>
      <c r="AV1566" s="68" t="str">
        <f t="shared" si="1025"/>
        <v/>
      </c>
      <c r="AW1566" s="88" t="str">
        <f t="shared" si="1008"/>
        <v/>
      </c>
      <c r="AZ1566" s="88" t="str">
        <f t="shared" si="1009"/>
        <v/>
      </c>
      <c r="BA1566" s="68" t="str">
        <f t="shared" si="1010"/>
        <v/>
      </c>
      <c r="BB1566" s="68" t="str">
        <f t="shared" si="1011"/>
        <v/>
      </c>
      <c r="BC1566" s="68" t="str">
        <f t="shared" si="1012"/>
        <v/>
      </c>
      <c r="BD1566" s="69" t="str">
        <f t="shared" si="1013"/>
        <v/>
      </c>
      <c r="BE1566" s="69" t="str">
        <f t="shared" si="1026"/>
        <v/>
      </c>
      <c r="BT1566" s="138" t="str">
        <f t="shared" ca="1" si="1027"/>
        <v/>
      </c>
      <c r="BU1566" s="139" t="str">
        <f t="shared" ca="1" si="1028"/>
        <v/>
      </c>
      <c r="BW1566" s="138" t="str">
        <f t="shared" si="1029"/>
        <v/>
      </c>
      <c r="BX1566" s="104" t="str">
        <f t="shared" si="1030"/>
        <v/>
      </c>
      <c r="BY1566" s="139" t="str">
        <f t="shared" si="1031"/>
        <v/>
      </c>
      <c r="CA1566" s="138" t="str">
        <f t="shared" si="1032"/>
        <v/>
      </c>
      <c r="CB1566" s="104" t="str">
        <f t="shared" si="1033"/>
        <v/>
      </c>
      <c r="CC1566" s="139" t="str">
        <f t="shared" si="1034"/>
        <v/>
      </c>
      <c r="CE1566" s="162" t="str">
        <f t="shared" si="1035"/>
        <v/>
      </c>
      <c r="CF1566" s="163" t="str">
        <f t="shared" si="1036"/>
        <v/>
      </c>
      <c r="CG1566" s="164" t="str">
        <f t="shared" si="1037"/>
        <v/>
      </c>
      <c r="CI1566" s="162" t="str">
        <f t="shared" si="1038"/>
        <v/>
      </c>
      <c r="CJ1566" s="163" t="str">
        <f t="shared" si="1041"/>
        <v/>
      </c>
      <c r="CK1566" s="164" t="str">
        <f t="shared" si="1042"/>
        <v/>
      </c>
      <c r="CM1566" s="169" t="str">
        <f t="shared" si="1039"/>
        <v/>
      </c>
      <c r="CN1566" s="139" t="str">
        <f t="shared" si="1040"/>
        <v/>
      </c>
      <c r="CP1566" s="41" t="str">
        <f>IF($CM1566="", "", COUNTIF($CM$11:$CM$3035, "&lt;"&amp;$CM1566)+1+COUNTIF($CM$11:$CM1566, $CM1566)-1)</f>
        <v/>
      </c>
    </row>
    <row r="1567" spans="1:94" x14ac:dyDescent="0.25">
      <c r="A1567" s="40"/>
      <c r="B1567" s="82" t="str">
        <f>IF($I1567="", "", IFERROR(INDEX('Job Database'!$AE$11:$AE$3035, MATCH($I1567, 'Job Database'!$X$11:$X$3035, 0)), ""))</f>
        <v/>
      </c>
      <c r="C1567" s="69" t="str">
        <f>IF($I1567="", "", IF(COUNTIF('Job Database'!$X$11:$X$3035, $I1567)=0, $AC$5, $AC$4))</f>
        <v/>
      </c>
      <c r="D1567" s="40"/>
      <c r="E1567" s="85" t="str">
        <f>IF($I1567="", "", IF(IFERROR(INDEX('Job Database'!$M$11:$M$3035, MATCH($I1567, 'Job Database'!$X$11:$X$3035, 0)), "")="", "", IFERROR(INDEX('Job Database'!$M$11:$M$3035, MATCH($I1567, 'Job Database'!$X$11:$X$3035, 0)), "")))</f>
        <v/>
      </c>
      <c r="F1567" s="40"/>
      <c r="G1567" s="88" t="str">
        <f t="shared" si="1014"/>
        <v/>
      </c>
      <c r="H1567" s="40"/>
      <c r="I1567" s="24"/>
      <c r="J1567" s="34"/>
      <c r="K1567" s="106"/>
      <c r="L1567" s="79"/>
      <c r="M1567" s="34"/>
      <c r="N1567" s="79"/>
      <c r="O1567" s="31"/>
      <c r="P1567" s="53"/>
      <c r="Q1567" s="40"/>
      <c r="S1567" s="41" t="str">
        <f t="shared" si="1002"/>
        <v/>
      </c>
      <c r="T1567" s="41" t="str">
        <f t="shared" si="1003"/>
        <v/>
      </c>
      <c r="U1567" s="41" t="str">
        <f t="shared" si="1015"/>
        <v/>
      </c>
      <c r="W1567" s="74" t="str">
        <f>IF('Job Database'!$X1567="", "", 'Job Database'!$X1567)</f>
        <v/>
      </c>
      <c r="Y1567" s="41" t="str">
        <f>IF($W1567="", "", IF(COUNTIF($I$11:$I$3035, $W1567)&gt;0, "", MAX($Y$10:$Y1566)+1))</f>
        <v/>
      </c>
      <c r="Z1567" s="41">
        <v>1557</v>
      </c>
      <c r="AA1567" s="58" t="str">
        <f t="shared" si="1016"/>
        <v/>
      </c>
      <c r="AC1567" s="41" t="str">
        <f t="shared" si="1004"/>
        <v/>
      </c>
      <c r="AE1567" s="41" t="str">
        <f t="shared" si="1017"/>
        <v/>
      </c>
      <c r="AJ1567" s="154" t="str">
        <f t="shared" si="1018"/>
        <v/>
      </c>
      <c r="AL1567" s="120" t="str">
        <f t="shared" si="1019"/>
        <v/>
      </c>
      <c r="AM1567" s="104" t="str">
        <f t="shared" si="1020"/>
        <v/>
      </c>
      <c r="AN1567" s="104" t="str">
        <f t="shared" si="1021"/>
        <v/>
      </c>
      <c r="AO1567" s="104" t="str">
        <f t="shared" si="1005"/>
        <v/>
      </c>
      <c r="AP1567" s="104" t="str">
        <f t="shared" si="1006"/>
        <v/>
      </c>
      <c r="AQ1567" s="121" t="str">
        <f t="shared" si="1022"/>
        <v/>
      </c>
      <c r="AS1567" s="88" t="str">
        <f t="shared" si="1007"/>
        <v/>
      </c>
      <c r="AT1567" s="68" t="str">
        <f t="shared" si="1023"/>
        <v/>
      </c>
      <c r="AU1567" s="68" t="str">
        <f t="shared" si="1024"/>
        <v/>
      </c>
      <c r="AV1567" s="68" t="str">
        <f t="shared" si="1025"/>
        <v/>
      </c>
      <c r="AW1567" s="88" t="str">
        <f t="shared" si="1008"/>
        <v/>
      </c>
      <c r="AZ1567" s="88" t="str">
        <f t="shared" si="1009"/>
        <v/>
      </c>
      <c r="BA1567" s="68" t="str">
        <f t="shared" si="1010"/>
        <v/>
      </c>
      <c r="BB1567" s="68" t="str">
        <f t="shared" si="1011"/>
        <v/>
      </c>
      <c r="BC1567" s="68" t="str">
        <f t="shared" si="1012"/>
        <v/>
      </c>
      <c r="BD1567" s="69" t="str">
        <f t="shared" si="1013"/>
        <v/>
      </c>
      <c r="BE1567" s="69" t="str">
        <f t="shared" si="1026"/>
        <v/>
      </c>
      <c r="BT1567" s="138" t="str">
        <f t="shared" ca="1" si="1027"/>
        <v/>
      </c>
      <c r="BU1567" s="139" t="str">
        <f t="shared" ca="1" si="1028"/>
        <v/>
      </c>
      <c r="BW1567" s="138" t="str">
        <f t="shared" si="1029"/>
        <v/>
      </c>
      <c r="BX1567" s="104" t="str">
        <f t="shared" si="1030"/>
        <v/>
      </c>
      <c r="BY1567" s="139" t="str">
        <f t="shared" si="1031"/>
        <v/>
      </c>
      <c r="CA1567" s="138" t="str">
        <f t="shared" si="1032"/>
        <v/>
      </c>
      <c r="CB1567" s="104" t="str">
        <f t="shared" si="1033"/>
        <v/>
      </c>
      <c r="CC1567" s="139" t="str">
        <f t="shared" si="1034"/>
        <v/>
      </c>
      <c r="CE1567" s="162" t="str">
        <f t="shared" si="1035"/>
        <v/>
      </c>
      <c r="CF1567" s="163" t="str">
        <f t="shared" si="1036"/>
        <v/>
      </c>
      <c r="CG1567" s="164" t="str">
        <f t="shared" si="1037"/>
        <v/>
      </c>
      <c r="CI1567" s="162" t="str">
        <f t="shared" si="1038"/>
        <v/>
      </c>
      <c r="CJ1567" s="163" t="str">
        <f t="shared" si="1041"/>
        <v/>
      </c>
      <c r="CK1567" s="164" t="str">
        <f t="shared" si="1042"/>
        <v/>
      </c>
      <c r="CM1567" s="169" t="str">
        <f t="shared" si="1039"/>
        <v/>
      </c>
      <c r="CN1567" s="139" t="str">
        <f t="shared" si="1040"/>
        <v/>
      </c>
      <c r="CP1567" s="41" t="str">
        <f>IF($CM1567="", "", COUNTIF($CM$11:$CM$3035, "&lt;"&amp;$CM1567)+1+COUNTIF($CM$11:$CM1567, $CM1567)-1)</f>
        <v/>
      </c>
    </row>
    <row r="1568" spans="1:94" x14ac:dyDescent="0.25">
      <c r="A1568" s="40"/>
      <c r="B1568" s="82" t="str">
        <f>IF($I1568="", "", IFERROR(INDEX('Job Database'!$AE$11:$AE$3035, MATCH($I1568, 'Job Database'!$X$11:$X$3035, 0)), ""))</f>
        <v/>
      </c>
      <c r="C1568" s="69" t="str">
        <f>IF($I1568="", "", IF(COUNTIF('Job Database'!$X$11:$X$3035, $I1568)=0, $AC$5, $AC$4))</f>
        <v/>
      </c>
      <c r="D1568" s="40"/>
      <c r="E1568" s="85" t="str">
        <f>IF($I1568="", "", IF(IFERROR(INDEX('Job Database'!$M$11:$M$3035, MATCH($I1568, 'Job Database'!$X$11:$X$3035, 0)), "")="", "", IFERROR(INDEX('Job Database'!$M$11:$M$3035, MATCH($I1568, 'Job Database'!$X$11:$X$3035, 0)), "")))</f>
        <v/>
      </c>
      <c r="F1568" s="40"/>
      <c r="G1568" s="88" t="str">
        <f t="shared" si="1014"/>
        <v/>
      </c>
      <c r="H1568" s="40"/>
      <c r="I1568" s="24"/>
      <c r="J1568" s="34"/>
      <c r="K1568" s="106"/>
      <c r="L1568" s="79"/>
      <c r="M1568" s="34"/>
      <c r="N1568" s="79"/>
      <c r="O1568" s="31"/>
      <c r="P1568" s="53"/>
      <c r="Q1568" s="40"/>
      <c r="S1568" s="41" t="str">
        <f t="shared" si="1002"/>
        <v/>
      </c>
      <c r="T1568" s="41" t="str">
        <f t="shared" si="1003"/>
        <v/>
      </c>
      <c r="U1568" s="41" t="str">
        <f t="shared" si="1015"/>
        <v/>
      </c>
      <c r="W1568" s="74" t="str">
        <f>IF('Job Database'!$X1568="", "", 'Job Database'!$X1568)</f>
        <v/>
      </c>
      <c r="Y1568" s="41" t="str">
        <f>IF($W1568="", "", IF(COUNTIF($I$11:$I$3035, $W1568)&gt;0, "", MAX($Y$10:$Y1567)+1))</f>
        <v/>
      </c>
      <c r="Z1568" s="41">
        <v>1558</v>
      </c>
      <c r="AA1568" s="58" t="str">
        <f t="shared" si="1016"/>
        <v/>
      </c>
      <c r="AC1568" s="41" t="str">
        <f t="shared" si="1004"/>
        <v/>
      </c>
      <c r="AE1568" s="41" t="str">
        <f t="shared" si="1017"/>
        <v/>
      </c>
      <c r="AJ1568" s="154" t="str">
        <f t="shared" si="1018"/>
        <v/>
      </c>
      <c r="AL1568" s="120" t="str">
        <f t="shared" si="1019"/>
        <v/>
      </c>
      <c r="AM1568" s="104" t="str">
        <f t="shared" si="1020"/>
        <v/>
      </c>
      <c r="AN1568" s="104" t="str">
        <f t="shared" si="1021"/>
        <v/>
      </c>
      <c r="AO1568" s="104" t="str">
        <f t="shared" si="1005"/>
        <v/>
      </c>
      <c r="AP1568" s="104" t="str">
        <f t="shared" si="1006"/>
        <v/>
      </c>
      <c r="AQ1568" s="121" t="str">
        <f t="shared" si="1022"/>
        <v/>
      </c>
      <c r="AS1568" s="88" t="str">
        <f t="shared" si="1007"/>
        <v/>
      </c>
      <c r="AT1568" s="68" t="str">
        <f t="shared" si="1023"/>
        <v/>
      </c>
      <c r="AU1568" s="68" t="str">
        <f t="shared" si="1024"/>
        <v/>
      </c>
      <c r="AV1568" s="68" t="str">
        <f t="shared" si="1025"/>
        <v/>
      </c>
      <c r="AW1568" s="88" t="str">
        <f t="shared" si="1008"/>
        <v/>
      </c>
      <c r="AZ1568" s="88" t="str">
        <f t="shared" si="1009"/>
        <v/>
      </c>
      <c r="BA1568" s="68" t="str">
        <f t="shared" si="1010"/>
        <v/>
      </c>
      <c r="BB1568" s="68" t="str">
        <f t="shared" si="1011"/>
        <v/>
      </c>
      <c r="BC1568" s="68" t="str">
        <f t="shared" si="1012"/>
        <v/>
      </c>
      <c r="BD1568" s="69" t="str">
        <f t="shared" si="1013"/>
        <v/>
      </c>
      <c r="BE1568" s="69" t="str">
        <f t="shared" si="1026"/>
        <v/>
      </c>
      <c r="BT1568" s="138" t="str">
        <f t="shared" ca="1" si="1027"/>
        <v/>
      </c>
      <c r="BU1568" s="139" t="str">
        <f t="shared" ca="1" si="1028"/>
        <v/>
      </c>
      <c r="BW1568" s="138" t="str">
        <f t="shared" si="1029"/>
        <v/>
      </c>
      <c r="BX1568" s="104" t="str">
        <f t="shared" si="1030"/>
        <v/>
      </c>
      <c r="BY1568" s="139" t="str">
        <f t="shared" si="1031"/>
        <v/>
      </c>
      <c r="CA1568" s="138" t="str">
        <f t="shared" si="1032"/>
        <v/>
      </c>
      <c r="CB1568" s="104" t="str">
        <f t="shared" si="1033"/>
        <v/>
      </c>
      <c r="CC1568" s="139" t="str">
        <f t="shared" si="1034"/>
        <v/>
      </c>
      <c r="CE1568" s="162" t="str">
        <f t="shared" si="1035"/>
        <v/>
      </c>
      <c r="CF1568" s="163" t="str">
        <f t="shared" si="1036"/>
        <v/>
      </c>
      <c r="CG1568" s="164" t="str">
        <f t="shared" si="1037"/>
        <v/>
      </c>
      <c r="CI1568" s="162" t="str">
        <f t="shared" si="1038"/>
        <v/>
      </c>
      <c r="CJ1568" s="163" t="str">
        <f t="shared" si="1041"/>
        <v/>
      </c>
      <c r="CK1568" s="164" t="str">
        <f t="shared" si="1042"/>
        <v/>
      </c>
      <c r="CM1568" s="169" t="str">
        <f t="shared" si="1039"/>
        <v/>
      </c>
      <c r="CN1568" s="139" t="str">
        <f t="shared" si="1040"/>
        <v/>
      </c>
      <c r="CP1568" s="41" t="str">
        <f>IF($CM1568="", "", COUNTIF($CM$11:$CM$3035, "&lt;"&amp;$CM1568)+1+COUNTIF($CM$11:$CM1568, $CM1568)-1)</f>
        <v/>
      </c>
    </row>
    <row r="1569" spans="1:94" x14ac:dyDescent="0.25">
      <c r="A1569" s="40"/>
      <c r="B1569" s="82" t="str">
        <f>IF($I1569="", "", IFERROR(INDEX('Job Database'!$AE$11:$AE$3035, MATCH($I1569, 'Job Database'!$X$11:$X$3035, 0)), ""))</f>
        <v/>
      </c>
      <c r="C1569" s="69" t="str">
        <f>IF($I1569="", "", IF(COUNTIF('Job Database'!$X$11:$X$3035, $I1569)=0, $AC$5, $AC$4))</f>
        <v/>
      </c>
      <c r="D1569" s="40"/>
      <c r="E1569" s="85" t="str">
        <f>IF($I1569="", "", IF(IFERROR(INDEX('Job Database'!$M$11:$M$3035, MATCH($I1569, 'Job Database'!$X$11:$X$3035, 0)), "")="", "", IFERROR(INDEX('Job Database'!$M$11:$M$3035, MATCH($I1569, 'Job Database'!$X$11:$X$3035, 0)), "")))</f>
        <v/>
      </c>
      <c r="F1569" s="40"/>
      <c r="G1569" s="88" t="str">
        <f t="shared" si="1014"/>
        <v/>
      </c>
      <c r="H1569" s="40"/>
      <c r="I1569" s="24"/>
      <c r="J1569" s="34"/>
      <c r="K1569" s="106"/>
      <c r="L1569" s="79"/>
      <c r="M1569" s="34"/>
      <c r="N1569" s="79"/>
      <c r="O1569" s="31"/>
      <c r="P1569" s="53"/>
      <c r="Q1569" s="40"/>
      <c r="S1569" s="41" t="str">
        <f t="shared" si="1002"/>
        <v/>
      </c>
      <c r="T1569" s="41" t="str">
        <f t="shared" si="1003"/>
        <v/>
      </c>
      <c r="U1569" s="41" t="str">
        <f t="shared" si="1015"/>
        <v/>
      </c>
      <c r="W1569" s="74" t="str">
        <f>IF('Job Database'!$X1569="", "", 'Job Database'!$X1569)</f>
        <v/>
      </c>
      <c r="Y1569" s="41" t="str">
        <f>IF($W1569="", "", IF(COUNTIF($I$11:$I$3035, $W1569)&gt;0, "", MAX($Y$10:$Y1568)+1))</f>
        <v/>
      </c>
      <c r="Z1569" s="41">
        <v>1559</v>
      </c>
      <c r="AA1569" s="58" t="str">
        <f t="shared" si="1016"/>
        <v/>
      </c>
      <c r="AC1569" s="41" t="str">
        <f t="shared" si="1004"/>
        <v/>
      </c>
      <c r="AE1569" s="41" t="str">
        <f t="shared" si="1017"/>
        <v/>
      </c>
      <c r="AJ1569" s="154" t="str">
        <f t="shared" si="1018"/>
        <v/>
      </c>
      <c r="AL1569" s="120" t="str">
        <f t="shared" si="1019"/>
        <v/>
      </c>
      <c r="AM1569" s="104" t="str">
        <f t="shared" si="1020"/>
        <v/>
      </c>
      <c r="AN1569" s="104" t="str">
        <f t="shared" si="1021"/>
        <v/>
      </c>
      <c r="AO1569" s="104" t="str">
        <f t="shared" si="1005"/>
        <v/>
      </c>
      <c r="AP1569" s="104" t="str">
        <f t="shared" si="1006"/>
        <v/>
      </c>
      <c r="AQ1569" s="121" t="str">
        <f t="shared" si="1022"/>
        <v/>
      </c>
      <c r="AS1569" s="88" t="str">
        <f t="shared" si="1007"/>
        <v/>
      </c>
      <c r="AT1569" s="68" t="str">
        <f t="shared" si="1023"/>
        <v/>
      </c>
      <c r="AU1569" s="68" t="str">
        <f t="shared" si="1024"/>
        <v/>
      </c>
      <c r="AV1569" s="68" t="str">
        <f t="shared" si="1025"/>
        <v/>
      </c>
      <c r="AW1569" s="88" t="str">
        <f t="shared" si="1008"/>
        <v/>
      </c>
      <c r="AZ1569" s="88" t="str">
        <f t="shared" si="1009"/>
        <v/>
      </c>
      <c r="BA1569" s="68" t="str">
        <f t="shared" si="1010"/>
        <v/>
      </c>
      <c r="BB1569" s="68" t="str">
        <f t="shared" si="1011"/>
        <v/>
      </c>
      <c r="BC1569" s="68" t="str">
        <f t="shared" si="1012"/>
        <v/>
      </c>
      <c r="BD1569" s="69" t="str">
        <f t="shared" si="1013"/>
        <v/>
      </c>
      <c r="BE1569" s="69" t="str">
        <f t="shared" si="1026"/>
        <v/>
      </c>
      <c r="BT1569" s="138" t="str">
        <f t="shared" ca="1" si="1027"/>
        <v/>
      </c>
      <c r="BU1569" s="139" t="str">
        <f t="shared" ca="1" si="1028"/>
        <v/>
      </c>
      <c r="BW1569" s="138" t="str">
        <f t="shared" si="1029"/>
        <v/>
      </c>
      <c r="BX1569" s="104" t="str">
        <f t="shared" si="1030"/>
        <v/>
      </c>
      <c r="BY1569" s="139" t="str">
        <f t="shared" si="1031"/>
        <v/>
      </c>
      <c r="CA1569" s="138" t="str">
        <f t="shared" si="1032"/>
        <v/>
      </c>
      <c r="CB1569" s="104" t="str">
        <f t="shared" si="1033"/>
        <v/>
      </c>
      <c r="CC1569" s="139" t="str">
        <f t="shared" si="1034"/>
        <v/>
      </c>
      <c r="CE1569" s="162" t="str">
        <f t="shared" si="1035"/>
        <v/>
      </c>
      <c r="CF1569" s="163" t="str">
        <f t="shared" si="1036"/>
        <v/>
      </c>
      <c r="CG1569" s="164" t="str">
        <f t="shared" si="1037"/>
        <v/>
      </c>
      <c r="CI1569" s="162" t="str">
        <f t="shared" si="1038"/>
        <v/>
      </c>
      <c r="CJ1569" s="163" t="str">
        <f t="shared" si="1041"/>
        <v/>
      </c>
      <c r="CK1569" s="164" t="str">
        <f t="shared" si="1042"/>
        <v/>
      </c>
      <c r="CM1569" s="169" t="str">
        <f t="shared" si="1039"/>
        <v/>
      </c>
      <c r="CN1569" s="139" t="str">
        <f t="shared" si="1040"/>
        <v/>
      </c>
      <c r="CP1569" s="41" t="str">
        <f>IF($CM1569="", "", COUNTIF($CM$11:$CM$3035, "&lt;"&amp;$CM1569)+1+COUNTIF($CM$11:$CM1569, $CM1569)-1)</f>
        <v/>
      </c>
    </row>
    <row r="1570" spans="1:94" x14ac:dyDescent="0.25">
      <c r="A1570" s="40"/>
      <c r="B1570" s="82" t="str">
        <f>IF($I1570="", "", IFERROR(INDEX('Job Database'!$AE$11:$AE$3035, MATCH($I1570, 'Job Database'!$X$11:$X$3035, 0)), ""))</f>
        <v/>
      </c>
      <c r="C1570" s="69" t="str">
        <f>IF($I1570="", "", IF(COUNTIF('Job Database'!$X$11:$X$3035, $I1570)=0, $AC$5, $AC$4))</f>
        <v/>
      </c>
      <c r="D1570" s="40"/>
      <c r="E1570" s="85" t="str">
        <f>IF($I1570="", "", IF(IFERROR(INDEX('Job Database'!$M$11:$M$3035, MATCH($I1570, 'Job Database'!$X$11:$X$3035, 0)), "")="", "", IFERROR(INDEX('Job Database'!$M$11:$M$3035, MATCH($I1570, 'Job Database'!$X$11:$X$3035, 0)), "")))</f>
        <v/>
      </c>
      <c r="F1570" s="40"/>
      <c r="G1570" s="88" t="str">
        <f t="shared" si="1014"/>
        <v/>
      </c>
      <c r="H1570" s="40"/>
      <c r="I1570" s="24"/>
      <c r="J1570" s="34"/>
      <c r="K1570" s="106"/>
      <c r="L1570" s="79"/>
      <c r="M1570" s="34"/>
      <c r="N1570" s="79"/>
      <c r="O1570" s="31"/>
      <c r="P1570" s="53"/>
      <c r="Q1570" s="40"/>
      <c r="S1570" s="41" t="str">
        <f t="shared" si="1002"/>
        <v/>
      </c>
      <c r="T1570" s="41" t="str">
        <f t="shared" si="1003"/>
        <v/>
      </c>
      <c r="U1570" s="41" t="str">
        <f t="shared" si="1015"/>
        <v/>
      </c>
      <c r="W1570" s="74" t="str">
        <f>IF('Job Database'!$X1570="", "", 'Job Database'!$X1570)</f>
        <v/>
      </c>
      <c r="Y1570" s="41" t="str">
        <f>IF($W1570="", "", IF(COUNTIF($I$11:$I$3035, $W1570)&gt;0, "", MAX($Y$10:$Y1569)+1))</f>
        <v/>
      </c>
      <c r="Z1570" s="41">
        <v>1560</v>
      </c>
      <c r="AA1570" s="58" t="str">
        <f t="shared" si="1016"/>
        <v/>
      </c>
      <c r="AC1570" s="41" t="str">
        <f t="shared" si="1004"/>
        <v/>
      </c>
      <c r="AE1570" s="41" t="str">
        <f t="shared" si="1017"/>
        <v/>
      </c>
      <c r="AJ1570" s="154" t="str">
        <f t="shared" si="1018"/>
        <v/>
      </c>
      <c r="AL1570" s="120" t="str">
        <f t="shared" si="1019"/>
        <v/>
      </c>
      <c r="AM1570" s="104" t="str">
        <f t="shared" si="1020"/>
        <v/>
      </c>
      <c r="AN1570" s="104" t="str">
        <f t="shared" si="1021"/>
        <v/>
      </c>
      <c r="AO1570" s="104" t="str">
        <f t="shared" si="1005"/>
        <v/>
      </c>
      <c r="AP1570" s="104" t="str">
        <f t="shared" si="1006"/>
        <v/>
      </c>
      <c r="AQ1570" s="121" t="str">
        <f t="shared" si="1022"/>
        <v/>
      </c>
      <c r="AS1570" s="88" t="str">
        <f t="shared" si="1007"/>
        <v/>
      </c>
      <c r="AT1570" s="68" t="str">
        <f t="shared" si="1023"/>
        <v/>
      </c>
      <c r="AU1570" s="68" t="str">
        <f t="shared" si="1024"/>
        <v/>
      </c>
      <c r="AV1570" s="68" t="str">
        <f t="shared" si="1025"/>
        <v/>
      </c>
      <c r="AW1570" s="88" t="str">
        <f t="shared" si="1008"/>
        <v/>
      </c>
      <c r="AZ1570" s="88" t="str">
        <f t="shared" si="1009"/>
        <v/>
      </c>
      <c r="BA1570" s="68" t="str">
        <f t="shared" si="1010"/>
        <v/>
      </c>
      <c r="BB1570" s="68" t="str">
        <f t="shared" si="1011"/>
        <v/>
      </c>
      <c r="BC1570" s="68" t="str">
        <f t="shared" si="1012"/>
        <v/>
      </c>
      <c r="BD1570" s="69" t="str">
        <f t="shared" si="1013"/>
        <v/>
      </c>
      <c r="BE1570" s="69" t="str">
        <f t="shared" si="1026"/>
        <v/>
      </c>
      <c r="BT1570" s="138" t="str">
        <f t="shared" ca="1" si="1027"/>
        <v/>
      </c>
      <c r="BU1570" s="139" t="str">
        <f t="shared" ca="1" si="1028"/>
        <v/>
      </c>
      <c r="BW1570" s="138" t="str">
        <f t="shared" si="1029"/>
        <v/>
      </c>
      <c r="BX1570" s="104" t="str">
        <f t="shared" si="1030"/>
        <v/>
      </c>
      <c r="BY1570" s="139" t="str">
        <f t="shared" si="1031"/>
        <v/>
      </c>
      <c r="CA1570" s="138" t="str">
        <f t="shared" si="1032"/>
        <v/>
      </c>
      <c r="CB1570" s="104" t="str">
        <f t="shared" si="1033"/>
        <v/>
      </c>
      <c r="CC1570" s="139" t="str">
        <f t="shared" si="1034"/>
        <v/>
      </c>
      <c r="CE1570" s="162" t="str">
        <f t="shared" si="1035"/>
        <v/>
      </c>
      <c r="CF1570" s="163" t="str">
        <f t="shared" si="1036"/>
        <v/>
      </c>
      <c r="CG1570" s="164" t="str">
        <f t="shared" si="1037"/>
        <v/>
      </c>
      <c r="CI1570" s="162" t="str">
        <f t="shared" si="1038"/>
        <v/>
      </c>
      <c r="CJ1570" s="163" t="str">
        <f t="shared" si="1041"/>
        <v/>
      </c>
      <c r="CK1570" s="164" t="str">
        <f t="shared" si="1042"/>
        <v/>
      </c>
      <c r="CM1570" s="169" t="str">
        <f t="shared" si="1039"/>
        <v/>
      </c>
      <c r="CN1570" s="139" t="str">
        <f t="shared" si="1040"/>
        <v/>
      </c>
      <c r="CP1570" s="41" t="str">
        <f>IF($CM1570="", "", COUNTIF($CM$11:$CM$3035, "&lt;"&amp;$CM1570)+1+COUNTIF($CM$11:$CM1570, $CM1570)-1)</f>
        <v/>
      </c>
    </row>
    <row r="1571" spans="1:94" x14ac:dyDescent="0.25">
      <c r="A1571" s="40"/>
      <c r="B1571" s="82" t="str">
        <f>IF($I1571="", "", IFERROR(INDEX('Job Database'!$AE$11:$AE$3035, MATCH($I1571, 'Job Database'!$X$11:$X$3035, 0)), ""))</f>
        <v/>
      </c>
      <c r="C1571" s="69" t="str">
        <f>IF($I1571="", "", IF(COUNTIF('Job Database'!$X$11:$X$3035, $I1571)=0, $AC$5, $AC$4))</f>
        <v/>
      </c>
      <c r="D1571" s="40"/>
      <c r="E1571" s="85" t="str">
        <f>IF($I1571="", "", IF(IFERROR(INDEX('Job Database'!$M$11:$M$3035, MATCH($I1571, 'Job Database'!$X$11:$X$3035, 0)), "")="", "", IFERROR(INDEX('Job Database'!$M$11:$M$3035, MATCH($I1571, 'Job Database'!$X$11:$X$3035, 0)), "")))</f>
        <v/>
      </c>
      <c r="F1571" s="40"/>
      <c r="G1571" s="88" t="str">
        <f t="shared" si="1014"/>
        <v/>
      </c>
      <c r="H1571" s="40"/>
      <c r="I1571" s="24"/>
      <c r="J1571" s="34"/>
      <c r="K1571" s="106"/>
      <c r="L1571" s="79"/>
      <c r="M1571" s="34"/>
      <c r="N1571" s="79"/>
      <c r="O1571" s="31"/>
      <c r="P1571" s="53"/>
      <c r="Q1571" s="40"/>
      <c r="S1571" s="41" t="str">
        <f t="shared" si="1002"/>
        <v/>
      </c>
      <c r="T1571" s="41" t="str">
        <f t="shared" si="1003"/>
        <v/>
      </c>
      <c r="U1571" s="41" t="str">
        <f t="shared" si="1015"/>
        <v/>
      </c>
      <c r="W1571" s="74" t="str">
        <f>IF('Job Database'!$X1571="", "", 'Job Database'!$X1571)</f>
        <v/>
      </c>
      <c r="Y1571" s="41" t="str">
        <f>IF($W1571="", "", IF(COUNTIF($I$11:$I$3035, $W1571)&gt;0, "", MAX($Y$10:$Y1570)+1))</f>
        <v/>
      </c>
      <c r="Z1571" s="41">
        <v>1561</v>
      </c>
      <c r="AA1571" s="58" t="str">
        <f t="shared" si="1016"/>
        <v/>
      </c>
      <c r="AC1571" s="41" t="str">
        <f t="shared" si="1004"/>
        <v/>
      </c>
      <c r="AE1571" s="41" t="str">
        <f t="shared" si="1017"/>
        <v/>
      </c>
      <c r="AJ1571" s="154" t="str">
        <f t="shared" si="1018"/>
        <v/>
      </c>
      <c r="AL1571" s="120" t="str">
        <f t="shared" si="1019"/>
        <v/>
      </c>
      <c r="AM1571" s="104" t="str">
        <f t="shared" si="1020"/>
        <v/>
      </c>
      <c r="AN1571" s="104" t="str">
        <f t="shared" si="1021"/>
        <v/>
      </c>
      <c r="AO1571" s="104" t="str">
        <f t="shared" si="1005"/>
        <v/>
      </c>
      <c r="AP1571" s="104" t="str">
        <f t="shared" si="1006"/>
        <v/>
      </c>
      <c r="AQ1571" s="121" t="str">
        <f t="shared" si="1022"/>
        <v/>
      </c>
      <c r="AS1571" s="88" t="str">
        <f t="shared" si="1007"/>
        <v/>
      </c>
      <c r="AT1571" s="68" t="str">
        <f t="shared" si="1023"/>
        <v/>
      </c>
      <c r="AU1571" s="68" t="str">
        <f t="shared" si="1024"/>
        <v/>
      </c>
      <c r="AV1571" s="68" t="str">
        <f t="shared" si="1025"/>
        <v/>
      </c>
      <c r="AW1571" s="88" t="str">
        <f t="shared" si="1008"/>
        <v/>
      </c>
      <c r="AZ1571" s="88" t="str">
        <f t="shared" si="1009"/>
        <v/>
      </c>
      <c r="BA1571" s="68" t="str">
        <f t="shared" si="1010"/>
        <v/>
      </c>
      <c r="BB1571" s="68" t="str">
        <f t="shared" si="1011"/>
        <v/>
      </c>
      <c r="BC1571" s="68" t="str">
        <f t="shared" si="1012"/>
        <v/>
      </c>
      <c r="BD1571" s="69" t="str">
        <f t="shared" si="1013"/>
        <v/>
      </c>
      <c r="BE1571" s="69" t="str">
        <f t="shared" si="1026"/>
        <v/>
      </c>
      <c r="BT1571" s="138" t="str">
        <f t="shared" ca="1" si="1027"/>
        <v/>
      </c>
      <c r="BU1571" s="139" t="str">
        <f t="shared" ca="1" si="1028"/>
        <v/>
      </c>
      <c r="BW1571" s="138" t="str">
        <f t="shared" si="1029"/>
        <v/>
      </c>
      <c r="BX1571" s="104" t="str">
        <f t="shared" si="1030"/>
        <v/>
      </c>
      <c r="BY1571" s="139" t="str">
        <f t="shared" si="1031"/>
        <v/>
      </c>
      <c r="CA1571" s="138" t="str">
        <f t="shared" si="1032"/>
        <v/>
      </c>
      <c r="CB1571" s="104" t="str">
        <f t="shared" si="1033"/>
        <v/>
      </c>
      <c r="CC1571" s="139" t="str">
        <f t="shared" si="1034"/>
        <v/>
      </c>
      <c r="CE1571" s="162" t="str">
        <f t="shared" si="1035"/>
        <v/>
      </c>
      <c r="CF1571" s="163" t="str">
        <f t="shared" si="1036"/>
        <v/>
      </c>
      <c r="CG1571" s="164" t="str">
        <f t="shared" si="1037"/>
        <v/>
      </c>
      <c r="CI1571" s="162" t="str">
        <f t="shared" si="1038"/>
        <v/>
      </c>
      <c r="CJ1571" s="163" t="str">
        <f t="shared" si="1041"/>
        <v/>
      </c>
      <c r="CK1571" s="164" t="str">
        <f t="shared" si="1042"/>
        <v/>
      </c>
      <c r="CM1571" s="169" t="str">
        <f t="shared" si="1039"/>
        <v/>
      </c>
      <c r="CN1571" s="139" t="str">
        <f t="shared" si="1040"/>
        <v/>
      </c>
      <c r="CP1571" s="41" t="str">
        <f>IF($CM1571="", "", COUNTIF($CM$11:$CM$3035, "&lt;"&amp;$CM1571)+1+COUNTIF($CM$11:$CM1571, $CM1571)-1)</f>
        <v/>
      </c>
    </row>
    <row r="1572" spans="1:94" x14ac:dyDescent="0.25">
      <c r="A1572" s="40"/>
      <c r="B1572" s="82" t="str">
        <f>IF($I1572="", "", IFERROR(INDEX('Job Database'!$AE$11:$AE$3035, MATCH($I1572, 'Job Database'!$X$11:$X$3035, 0)), ""))</f>
        <v/>
      </c>
      <c r="C1572" s="69" t="str">
        <f>IF($I1572="", "", IF(COUNTIF('Job Database'!$X$11:$X$3035, $I1572)=0, $AC$5, $AC$4))</f>
        <v/>
      </c>
      <c r="D1572" s="40"/>
      <c r="E1572" s="85" t="str">
        <f>IF($I1572="", "", IF(IFERROR(INDEX('Job Database'!$M$11:$M$3035, MATCH($I1572, 'Job Database'!$X$11:$X$3035, 0)), "")="", "", IFERROR(INDEX('Job Database'!$M$11:$M$3035, MATCH($I1572, 'Job Database'!$X$11:$X$3035, 0)), "")))</f>
        <v/>
      </c>
      <c r="F1572" s="40"/>
      <c r="G1572" s="88" t="str">
        <f t="shared" si="1014"/>
        <v/>
      </c>
      <c r="H1572" s="40"/>
      <c r="I1572" s="24"/>
      <c r="J1572" s="34"/>
      <c r="K1572" s="106"/>
      <c r="L1572" s="79"/>
      <c r="M1572" s="34"/>
      <c r="N1572" s="79"/>
      <c r="O1572" s="31"/>
      <c r="P1572" s="53"/>
      <c r="Q1572" s="40"/>
      <c r="S1572" s="41" t="str">
        <f t="shared" si="1002"/>
        <v/>
      </c>
      <c r="T1572" s="41" t="str">
        <f t="shared" si="1003"/>
        <v/>
      </c>
      <c r="U1572" s="41" t="str">
        <f t="shared" si="1015"/>
        <v/>
      </c>
      <c r="W1572" s="74" t="str">
        <f>IF('Job Database'!$X1572="", "", 'Job Database'!$X1572)</f>
        <v/>
      </c>
      <c r="Y1572" s="41" t="str">
        <f>IF($W1572="", "", IF(COUNTIF($I$11:$I$3035, $W1572)&gt;0, "", MAX($Y$10:$Y1571)+1))</f>
        <v/>
      </c>
      <c r="Z1572" s="41">
        <v>1562</v>
      </c>
      <c r="AA1572" s="58" t="str">
        <f t="shared" si="1016"/>
        <v/>
      </c>
      <c r="AC1572" s="41" t="str">
        <f t="shared" si="1004"/>
        <v/>
      </c>
      <c r="AE1572" s="41" t="str">
        <f t="shared" si="1017"/>
        <v/>
      </c>
      <c r="AJ1572" s="154" t="str">
        <f t="shared" si="1018"/>
        <v/>
      </c>
      <c r="AL1572" s="120" t="str">
        <f t="shared" si="1019"/>
        <v/>
      </c>
      <c r="AM1572" s="104" t="str">
        <f t="shared" si="1020"/>
        <v/>
      </c>
      <c r="AN1572" s="104" t="str">
        <f t="shared" si="1021"/>
        <v/>
      </c>
      <c r="AO1572" s="104" t="str">
        <f t="shared" si="1005"/>
        <v/>
      </c>
      <c r="AP1572" s="104" t="str">
        <f t="shared" si="1006"/>
        <v/>
      </c>
      <c r="AQ1572" s="121" t="str">
        <f t="shared" si="1022"/>
        <v/>
      </c>
      <c r="AS1572" s="88" t="str">
        <f t="shared" si="1007"/>
        <v/>
      </c>
      <c r="AT1572" s="68" t="str">
        <f t="shared" si="1023"/>
        <v/>
      </c>
      <c r="AU1572" s="68" t="str">
        <f t="shared" si="1024"/>
        <v/>
      </c>
      <c r="AV1572" s="68" t="str">
        <f t="shared" si="1025"/>
        <v/>
      </c>
      <c r="AW1572" s="88" t="str">
        <f t="shared" si="1008"/>
        <v/>
      </c>
      <c r="AZ1572" s="88" t="str">
        <f t="shared" si="1009"/>
        <v/>
      </c>
      <c r="BA1572" s="68" t="str">
        <f t="shared" si="1010"/>
        <v/>
      </c>
      <c r="BB1572" s="68" t="str">
        <f t="shared" si="1011"/>
        <v/>
      </c>
      <c r="BC1572" s="68" t="str">
        <f t="shared" si="1012"/>
        <v/>
      </c>
      <c r="BD1572" s="69" t="str">
        <f t="shared" si="1013"/>
        <v/>
      </c>
      <c r="BE1572" s="69" t="str">
        <f t="shared" si="1026"/>
        <v/>
      </c>
      <c r="BT1572" s="138" t="str">
        <f t="shared" ca="1" si="1027"/>
        <v/>
      </c>
      <c r="BU1572" s="139" t="str">
        <f t="shared" ca="1" si="1028"/>
        <v/>
      </c>
      <c r="BW1572" s="138" t="str">
        <f t="shared" si="1029"/>
        <v/>
      </c>
      <c r="BX1572" s="104" t="str">
        <f t="shared" si="1030"/>
        <v/>
      </c>
      <c r="BY1572" s="139" t="str">
        <f t="shared" si="1031"/>
        <v/>
      </c>
      <c r="CA1572" s="138" t="str">
        <f t="shared" si="1032"/>
        <v/>
      </c>
      <c r="CB1572" s="104" t="str">
        <f t="shared" si="1033"/>
        <v/>
      </c>
      <c r="CC1572" s="139" t="str">
        <f t="shared" si="1034"/>
        <v/>
      </c>
      <c r="CE1572" s="162" t="str">
        <f t="shared" si="1035"/>
        <v/>
      </c>
      <c r="CF1572" s="163" t="str">
        <f t="shared" si="1036"/>
        <v/>
      </c>
      <c r="CG1572" s="164" t="str">
        <f t="shared" si="1037"/>
        <v/>
      </c>
      <c r="CI1572" s="162" t="str">
        <f t="shared" si="1038"/>
        <v/>
      </c>
      <c r="CJ1572" s="163" t="str">
        <f t="shared" si="1041"/>
        <v/>
      </c>
      <c r="CK1572" s="164" t="str">
        <f t="shared" si="1042"/>
        <v/>
      </c>
      <c r="CM1572" s="169" t="str">
        <f t="shared" si="1039"/>
        <v/>
      </c>
      <c r="CN1572" s="139" t="str">
        <f t="shared" si="1040"/>
        <v/>
      </c>
      <c r="CP1572" s="41" t="str">
        <f>IF($CM1572="", "", COUNTIF($CM$11:$CM$3035, "&lt;"&amp;$CM1572)+1+COUNTIF($CM$11:$CM1572, $CM1572)-1)</f>
        <v/>
      </c>
    </row>
    <row r="1573" spans="1:94" x14ac:dyDescent="0.25">
      <c r="A1573" s="40"/>
      <c r="B1573" s="82" t="str">
        <f>IF($I1573="", "", IFERROR(INDEX('Job Database'!$AE$11:$AE$3035, MATCH($I1573, 'Job Database'!$X$11:$X$3035, 0)), ""))</f>
        <v/>
      </c>
      <c r="C1573" s="69" t="str">
        <f>IF($I1573="", "", IF(COUNTIF('Job Database'!$X$11:$X$3035, $I1573)=0, $AC$5, $AC$4))</f>
        <v/>
      </c>
      <c r="D1573" s="40"/>
      <c r="E1573" s="85" t="str">
        <f>IF($I1573="", "", IF(IFERROR(INDEX('Job Database'!$M$11:$M$3035, MATCH($I1573, 'Job Database'!$X$11:$X$3035, 0)), "")="", "", IFERROR(INDEX('Job Database'!$M$11:$M$3035, MATCH($I1573, 'Job Database'!$X$11:$X$3035, 0)), "")))</f>
        <v/>
      </c>
      <c r="F1573" s="40"/>
      <c r="G1573" s="88" t="str">
        <f t="shared" si="1014"/>
        <v/>
      </c>
      <c r="H1573" s="40"/>
      <c r="I1573" s="24"/>
      <c r="J1573" s="34"/>
      <c r="K1573" s="106"/>
      <c r="L1573" s="79"/>
      <c r="M1573" s="34"/>
      <c r="N1573" s="79"/>
      <c r="O1573" s="31"/>
      <c r="P1573" s="53"/>
      <c r="Q1573" s="40"/>
      <c r="S1573" s="41" t="str">
        <f t="shared" si="1002"/>
        <v/>
      </c>
      <c r="T1573" s="41" t="str">
        <f t="shared" si="1003"/>
        <v/>
      </c>
      <c r="U1573" s="41" t="str">
        <f t="shared" si="1015"/>
        <v/>
      </c>
      <c r="W1573" s="74" t="str">
        <f>IF('Job Database'!$X1573="", "", 'Job Database'!$X1573)</f>
        <v/>
      </c>
      <c r="Y1573" s="41" t="str">
        <f>IF($W1573="", "", IF(COUNTIF($I$11:$I$3035, $W1573)&gt;0, "", MAX($Y$10:$Y1572)+1))</f>
        <v/>
      </c>
      <c r="Z1573" s="41">
        <v>1563</v>
      </c>
      <c r="AA1573" s="58" t="str">
        <f t="shared" si="1016"/>
        <v/>
      </c>
      <c r="AC1573" s="41" t="str">
        <f t="shared" si="1004"/>
        <v/>
      </c>
      <c r="AE1573" s="41" t="str">
        <f t="shared" si="1017"/>
        <v/>
      </c>
      <c r="AJ1573" s="154" t="str">
        <f t="shared" si="1018"/>
        <v/>
      </c>
      <c r="AL1573" s="120" t="str">
        <f t="shared" si="1019"/>
        <v/>
      </c>
      <c r="AM1573" s="104" t="str">
        <f t="shared" si="1020"/>
        <v/>
      </c>
      <c r="AN1573" s="104" t="str">
        <f t="shared" si="1021"/>
        <v/>
      </c>
      <c r="AO1573" s="104" t="str">
        <f t="shared" si="1005"/>
        <v/>
      </c>
      <c r="AP1573" s="104" t="str">
        <f t="shared" si="1006"/>
        <v/>
      </c>
      <c r="AQ1573" s="121" t="str">
        <f t="shared" si="1022"/>
        <v/>
      </c>
      <c r="AS1573" s="88" t="str">
        <f t="shared" si="1007"/>
        <v/>
      </c>
      <c r="AT1573" s="68" t="str">
        <f t="shared" si="1023"/>
        <v/>
      </c>
      <c r="AU1573" s="68" t="str">
        <f t="shared" si="1024"/>
        <v/>
      </c>
      <c r="AV1573" s="68" t="str">
        <f t="shared" si="1025"/>
        <v/>
      </c>
      <c r="AW1573" s="88" t="str">
        <f t="shared" si="1008"/>
        <v/>
      </c>
      <c r="AZ1573" s="88" t="str">
        <f t="shared" si="1009"/>
        <v/>
      </c>
      <c r="BA1573" s="68" t="str">
        <f t="shared" si="1010"/>
        <v/>
      </c>
      <c r="BB1573" s="68" t="str">
        <f t="shared" si="1011"/>
        <v/>
      </c>
      <c r="BC1573" s="68" t="str">
        <f t="shared" si="1012"/>
        <v/>
      </c>
      <c r="BD1573" s="69" t="str">
        <f t="shared" si="1013"/>
        <v/>
      </c>
      <c r="BE1573" s="69" t="str">
        <f t="shared" si="1026"/>
        <v/>
      </c>
      <c r="BT1573" s="138" t="str">
        <f t="shared" ca="1" si="1027"/>
        <v/>
      </c>
      <c r="BU1573" s="139" t="str">
        <f t="shared" ca="1" si="1028"/>
        <v/>
      </c>
      <c r="BW1573" s="138" t="str">
        <f t="shared" si="1029"/>
        <v/>
      </c>
      <c r="BX1573" s="104" t="str">
        <f t="shared" si="1030"/>
        <v/>
      </c>
      <c r="BY1573" s="139" t="str">
        <f t="shared" si="1031"/>
        <v/>
      </c>
      <c r="CA1573" s="138" t="str">
        <f t="shared" si="1032"/>
        <v/>
      </c>
      <c r="CB1573" s="104" t="str">
        <f t="shared" si="1033"/>
        <v/>
      </c>
      <c r="CC1573" s="139" t="str">
        <f t="shared" si="1034"/>
        <v/>
      </c>
      <c r="CE1573" s="162" t="str">
        <f t="shared" si="1035"/>
        <v/>
      </c>
      <c r="CF1573" s="163" t="str">
        <f t="shared" si="1036"/>
        <v/>
      </c>
      <c r="CG1573" s="164" t="str">
        <f t="shared" si="1037"/>
        <v/>
      </c>
      <c r="CI1573" s="162" t="str">
        <f t="shared" si="1038"/>
        <v/>
      </c>
      <c r="CJ1573" s="163" t="str">
        <f t="shared" si="1041"/>
        <v/>
      </c>
      <c r="CK1573" s="164" t="str">
        <f t="shared" si="1042"/>
        <v/>
      </c>
      <c r="CM1573" s="169" t="str">
        <f t="shared" si="1039"/>
        <v/>
      </c>
      <c r="CN1573" s="139" t="str">
        <f t="shared" si="1040"/>
        <v/>
      </c>
      <c r="CP1573" s="41" t="str">
        <f>IF($CM1573="", "", COUNTIF($CM$11:$CM$3035, "&lt;"&amp;$CM1573)+1+COUNTIF($CM$11:$CM1573, $CM1573)-1)</f>
        <v/>
      </c>
    </row>
    <row r="1574" spans="1:94" x14ac:dyDescent="0.25">
      <c r="A1574" s="40"/>
      <c r="B1574" s="82" t="str">
        <f>IF($I1574="", "", IFERROR(INDEX('Job Database'!$AE$11:$AE$3035, MATCH($I1574, 'Job Database'!$X$11:$X$3035, 0)), ""))</f>
        <v/>
      </c>
      <c r="C1574" s="69" t="str">
        <f>IF($I1574="", "", IF(COUNTIF('Job Database'!$X$11:$X$3035, $I1574)=0, $AC$5, $AC$4))</f>
        <v/>
      </c>
      <c r="D1574" s="40"/>
      <c r="E1574" s="85" t="str">
        <f>IF($I1574="", "", IF(IFERROR(INDEX('Job Database'!$M$11:$M$3035, MATCH($I1574, 'Job Database'!$X$11:$X$3035, 0)), "")="", "", IFERROR(INDEX('Job Database'!$M$11:$M$3035, MATCH($I1574, 'Job Database'!$X$11:$X$3035, 0)), "")))</f>
        <v/>
      </c>
      <c r="F1574" s="40"/>
      <c r="G1574" s="88" t="str">
        <f t="shared" si="1014"/>
        <v/>
      </c>
      <c r="H1574" s="40"/>
      <c r="I1574" s="24"/>
      <c r="J1574" s="34"/>
      <c r="K1574" s="106"/>
      <c r="L1574" s="79"/>
      <c r="M1574" s="34"/>
      <c r="N1574" s="79"/>
      <c r="O1574" s="31"/>
      <c r="P1574" s="53"/>
      <c r="Q1574" s="40"/>
      <c r="S1574" s="41" t="str">
        <f t="shared" si="1002"/>
        <v/>
      </c>
      <c r="T1574" s="41" t="str">
        <f t="shared" si="1003"/>
        <v/>
      </c>
      <c r="U1574" s="41" t="str">
        <f t="shared" si="1015"/>
        <v/>
      </c>
      <c r="W1574" s="74" t="str">
        <f>IF('Job Database'!$X1574="", "", 'Job Database'!$X1574)</f>
        <v/>
      </c>
      <c r="Y1574" s="41" t="str">
        <f>IF($W1574="", "", IF(COUNTIF($I$11:$I$3035, $W1574)&gt;0, "", MAX($Y$10:$Y1573)+1))</f>
        <v/>
      </c>
      <c r="Z1574" s="41">
        <v>1564</v>
      </c>
      <c r="AA1574" s="58" t="str">
        <f t="shared" si="1016"/>
        <v/>
      </c>
      <c r="AC1574" s="41" t="str">
        <f t="shared" si="1004"/>
        <v/>
      </c>
      <c r="AE1574" s="41" t="str">
        <f t="shared" si="1017"/>
        <v/>
      </c>
      <c r="AJ1574" s="154" t="str">
        <f t="shared" si="1018"/>
        <v/>
      </c>
      <c r="AL1574" s="120" t="str">
        <f t="shared" si="1019"/>
        <v/>
      </c>
      <c r="AM1574" s="104" t="str">
        <f t="shared" si="1020"/>
        <v/>
      </c>
      <c r="AN1574" s="104" t="str">
        <f t="shared" si="1021"/>
        <v/>
      </c>
      <c r="AO1574" s="104" t="str">
        <f t="shared" si="1005"/>
        <v/>
      </c>
      <c r="AP1574" s="104" t="str">
        <f t="shared" si="1006"/>
        <v/>
      </c>
      <c r="AQ1574" s="121" t="str">
        <f t="shared" si="1022"/>
        <v/>
      </c>
      <c r="AS1574" s="88" t="str">
        <f t="shared" si="1007"/>
        <v/>
      </c>
      <c r="AT1574" s="68" t="str">
        <f t="shared" si="1023"/>
        <v/>
      </c>
      <c r="AU1574" s="68" t="str">
        <f t="shared" si="1024"/>
        <v/>
      </c>
      <c r="AV1574" s="68" t="str">
        <f t="shared" si="1025"/>
        <v/>
      </c>
      <c r="AW1574" s="88" t="str">
        <f t="shared" si="1008"/>
        <v/>
      </c>
      <c r="AZ1574" s="88" t="str">
        <f t="shared" si="1009"/>
        <v/>
      </c>
      <c r="BA1574" s="68" t="str">
        <f t="shared" si="1010"/>
        <v/>
      </c>
      <c r="BB1574" s="68" t="str">
        <f t="shared" si="1011"/>
        <v/>
      </c>
      <c r="BC1574" s="68" t="str">
        <f t="shared" si="1012"/>
        <v/>
      </c>
      <c r="BD1574" s="69" t="str">
        <f t="shared" si="1013"/>
        <v/>
      </c>
      <c r="BE1574" s="69" t="str">
        <f t="shared" si="1026"/>
        <v/>
      </c>
      <c r="BT1574" s="138" t="str">
        <f t="shared" ca="1" si="1027"/>
        <v/>
      </c>
      <c r="BU1574" s="139" t="str">
        <f t="shared" ca="1" si="1028"/>
        <v/>
      </c>
      <c r="BW1574" s="138" t="str">
        <f t="shared" si="1029"/>
        <v/>
      </c>
      <c r="BX1574" s="104" t="str">
        <f t="shared" si="1030"/>
        <v/>
      </c>
      <c r="BY1574" s="139" t="str">
        <f t="shared" si="1031"/>
        <v/>
      </c>
      <c r="CA1574" s="138" t="str">
        <f t="shared" si="1032"/>
        <v/>
      </c>
      <c r="CB1574" s="104" t="str">
        <f t="shared" si="1033"/>
        <v/>
      </c>
      <c r="CC1574" s="139" t="str">
        <f t="shared" si="1034"/>
        <v/>
      </c>
      <c r="CE1574" s="162" t="str">
        <f t="shared" si="1035"/>
        <v/>
      </c>
      <c r="CF1574" s="163" t="str">
        <f t="shared" si="1036"/>
        <v/>
      </c>
      <c r="CG1574" s="164" t="str">
        <f t="shared" si="1037"/>
        <v/>
      </c>
      <c r="CI1574" s="162" t="str">
        <f t="shared" si="1038"/>
        <v/>
      </c>
      <c r="CJ1574" s="163" t="str">
        <f t="shared" si="1041"/>
        <v/>
      </c>
      <c r="CK1574" s="164" t="str">
        <f t="shared" si="1042"/>
        <v/>
      </c>
      <c r="CM1574" s="169" t="str">
        <f t="shared" si="1039"/>
        <v/>
      </c>
      <c r="CN1574" s="139" t="str">
        <f t="shared" si="1040"/>
        <v/>
      </c>
      <c r="CP1574" s="41" t="str">
        <f>IF($CM1574="", "", COUNTIF($CM$11:$CM$3035, "&lt;"&amp;$CM1574)+1+COUNTIF($CM$11:$CM1574, $CM1574)-1)</f>
        <v/>
      </c>
    </row>
    <row r="1575" spans="1:94" x14ac:dyDescent="0.25">
      <c r="A1575" s="40"/>
      <c r="B1575" s="82" t="str">
        <f>IF($I1575="", "", IFERROR(INDEX('Job Database'!$AE$11:$AE$3035, MATCH($I1575, 'Job Database'!$X$11:$X$3035, 0)), ""))</f>
        <v/>
      </c>
      <c r="C1575" s="69" t="str">
        <f>IF($I1575="", "", IF(COUNTIF('Job Database'!$X$11:$X$3035, $I1575)=0, $AC$5, $AC$4))</f>
        <v/>
      </c>
      <c r="D1575" s="40"/>
      <c r="E1575" s="85" t="str">
        <f>IF($I1575="", "", IF(IFERROR(INDEX('Job Database'!$M$11:$M$3035, MATCH($I1575, 'Job Database'!$X$11:$X$3035, 0)), "")="", "", IFERROR(INDEX('Job Database'!$M$11:$M$3035, MATCH($I1575, 'Job Database'!$X$11:$X$3035, 0)), "")))</f>
        <v/>
      </c>
      <c r="F1575" s="40"/>
      <c r="G1575" s="88" t="str">
        <f t="shared" si="1014"/>
        <v/>
      </c>
      <c r="H1575" s="40"/>
      <c r="I1575" s="24"/>
      <c r="J1575" s="34"/>
      <c r="K1575" s="106"/>
      <c r="L1575" s="79"/>
      <c r="M1575" s="34"/>
      <c r="N1575" s="79"/>
      <c r="O1575" s="31"/>
      <c r="P1575" s="53"/>
      <c r="Q1575" s="40"/>
      <c r="S1575" s="41" t="str">
        <f t="shared" si="1002"/>
        <v/>
      </c>
      <c r="T1575" s="41" t="str">
        <f t="shared" si="1003"/>
        <v/>
      </c>
      <c r="U1575" s="41" t="str">
        <f t="shared" si="1015"/>
        <v/>
      </c>
      <c r="W1575" s="74" t="str">
        <f>IF('Job Database'!$X1575="", "", 'Job Database'!$X1575)</f>
        <v/>
      </c>
      <c r="Y1575" s="41" t="str">
        <f>IF($W1575="", "", IF(COUNTIF($I$11:$I$3035, $W1575)&gt;0, "", MAX($Y$10:$Y1574)+1))</f>
        <v/>
      </c>
      <c r="Z1575" s="41">
        <v>1565</v>
      </c>
      <c r="AA1575" s="58" t="str">
        <f t="shared" si="1016"/>
        <v/>
      </c>
      <c r="AC1575" s="41" t="str">
        <f t="shared" si="1004"/>
        <v/>
      </c>
      <c r="AE1575" s="41" t="str">
        <f t="shared" si="1017"/>
        <v/>
      </c>
      <c r="AJ1575" s="154" t="str">
        <f t="shared" si="1018"/>
        <v/>
      </c>
      <c r="AL1575" s="120" t="str">
        <f t="shared" si="1019"/>
        <v/>
      </c>
      <c r="AM1575" s="104" t="str">
        <f t="shared" si="1020"/>
        <v/>
      </c>
      <c r="AN1575" s="104" t="str">
        <f t="shared" si="1021"/>
        <v/>
      </c>
      <c r="AO1575" s="104" t="str">
        <f t="shared" si="1005"/>
        <v/>
      </c>
      <c r="AP1575" s="104" t="str">
        <f t="shared" si="1006"/>
        <v/>
      </c>
      <c r="AQ1575" s="121" t="str">
        <f t="shared" si="1022"/>
        <v/>
      </c>
      <c r="AS1575" s="88" t="str">
        <f t="shared" si="1007"/>
        <v/>
      </c>
      <c r="AT1575" s="68" t="str">
        <f t="shared" si="1023"/>
        <v/>
      </c>
      <c r="AU1575" s="68" t="str">
        <f t="shared" si="1024"/>
        <v/>
      </c>
      <c r="AV1575" s="68" t="str">
        <f t="shared" si="1025"/>
        <v/>
      </c>
      <c r="AW1575" s="88" t="str">
        <f t="shared" si="1008"/>
        <v/>
      </c>
      <c r="AZ1575" s="88" t="str">
        <f t="shared" si="1009"/>
        <v/>
      </c>
      <c r="BA1575" s="68" t="str">
        <f t="shared" si="1010"/>
        <v/>
      </c>
      <c r="BB1575" s="68" t="str">
        <f t="shared" si="1011"/>
        <v/>
      </c>
      <c r="BC1575" s="68" t="str">
        <f t="shared" si="1012"/>
        <v/>
      </c>
      <c r="BD1575" s="69" t="str">
        <f t="shared" si="1013"/>
        <v/>
      </c>
      <c r="BE1575" s="69" t="str">
        <f t="shared" si="1026"/>
        <v/>
      </c>
      <c r="BT1575" s="138" t="str">
        <f t="shared" ca="1" si="1027"/>
        <v/>
      </c>
      <c r="BU1575" s="139" t="str">
        <f t="shared" ca="1" si="1028"/>
        <v/>
      </c>
      <c r="BW1575" s="138" t="str">
        <f t="shared" si="1029"/>
        <v/>
      </c>
      <c r="BX1575" s="104" t="str">
        <f t="shared" si="1030"/>
        <v/>
      </c>
      <c r="BY1575" s="139" t="str">
        <f t="shared" si="1031"/>
        <v/>
      </c>
      <c r="CA1575" s="138" t="str">
        <f t="shared" si="1032"/>
        <v/>
      </c>
      <c r="CB1575" s="104" t="str">
        <f t="shared" si="1033"/>
        <v/>
      </c>
      <c r="CC1575" s="139" t="str">
        <f t="shared" si="1034"/>
        <v/>
      </c>
      <c r="CE1575" s="162" t="str">
        <f t="shared" si="1035"/>
        <v/>
      </c>
      <c r="CF1575" s="163" t="str">
        <f t="shared" si="1036"/>
        <v/>
      </c>
      <c r="CG1575" s="164" t="str">
        <f t="shared" si="1037"/>
        <v/>
      </c>
      <c r="CI1575" s="162" t="str">
        <f t="shared" si="1038"/>
        <v/>
      </c>
      <c r="CJ1575" s="163" t="str">
        <f t="shared" si="1041"/>
        <v/>
      </c>
      <c r="CK1575" s="164" t="str">
        <f t="shared" si="1042"/>
        <v/>
      </c>
      <c r="CM1575" s="169" t="str">
        <f t="shared" si="1039"/>
        <v/>
      </c>
      <c r="CN1575" s="139" t="str">
        <f t="shared" si="1040"/>
        <v/>
      </c>
      <c r="CP1575" s="41" t="str">
        <f>IF($CM1575="", "", COUNTIF($CM$11:$CM$3035, "&lt;"&amp;$CM1575)+1+COUNTIF($CM$11:$CM1575, $CM1575)-1)</f>
        <v/>
      </c>
    </row>
    <row r="1576" spans="1:94" x14ac:dyDescent="0.25">
      <c r="A1576" s="40"/>
      <c r="B1576" s="82" t="str">
        <f>IF($I1576="", "", IFERROR(INDEX('Job Database'!$AE$11:$AE$3035, MATCH($I1576, 'Job Database'!$X$11:$X$3035, 0)), ""))</f>
        <v/>
      </c>
      <c r="C1576" s="69" t="str">
        <f>IF($I1576="", "", IF(COUNTIF('Job Database'!$X$11:$X$3035, $I1576)=0, $AC$5, $AC$4))</f>
        <v/>
      </c>
      <c r="D1576" s="40"/>
      <c r="E1576" s="85" t="str">
        <f>IF($I1576="", "", IF(IFERROR(INDEX('Job Database'!$M$11:$M$3035, MATCH($I1576, 'Job Database'!$X$11:$X$3035, 0)), "")="", "", IFERROR(INDEX('Job Database'!$M$11:$M$3035, MATCH($I1576, 'Job Database'!$X$11:$X$3035, 0)), "")))</f>
        <v/>
      </c>
      <c r="F1576" s="40"/>
      <c r="G1576" s="88" t="str">
        <f t="shared" si="1014"/>
        <v/>
      </c>
      <c r="H1576" s="40"/>
      <c r="I1576" s="24"/>
      <c r="J1576" s="34"/>
      <c r="K1576" s="106"/>
      <c r="L1576" s="79"/>
      <c r="M1576" s="34"/>
      <c r="N1576" s="79"/>
      <c r="O1576" s="31"/>
      <c r="P1576" s="53"/>
      <c r="Q1576" s="40"/>
      <c r="S1576" s="41" t="str">
        <f t="shared" si="1002"/>
        <v/>
      </c>
      <c r="T1576" s="41" t="str">
        <f t="shared" si="1003"/>
        <v/>
      </c>
      <c r="U1576" s="41" t="str">
        <f t="shared" si="1015"/>
        <v/>
      </c>
      <c r="W1576" s="74" t="str">
        <f>IF('Job Database'!$X1576="", "", 'Job Database'!$X1576)</f>
        <v/>
      </c>
      <c r="Y1576" s="41" t="str">
        <f>IF($W1576="", "", IF(COUNTIF($I$11:$I$3035, $W1576)&gt;0, "", MAX($Y$10:$Y1575)+1))</f>
        <v/>
      </c>
      <c r="Z1576" s="41">
        <v>1566</v>
      </c>
      <c r="AA1576" s="58" t="str">
        <f t="shared" si="1016"/>
        <v/>
      </c>
      <c r="AC1576" s="41" t="str">
        <f t="shared" si="1004"/>
        <v/>
      </c>
      <c r="AE1576" s="41" t="str">
        <f t="shared" si="1017"/>
        <v/>
      </c>
      <c r="AJ1576" s="154" t="str">
        <f t="shared" si="1018"/>
        <v/>
      </c>
      <c r="AL1576" s="120" t="str">
        <f t="shared" si="1019"/>
        <v/>
      </c>
      <c r="AM1576" s="104" t="str">
        <f t="shared" si="1020"/>
        <v/>
      </c>
      <c r="AN1576" s="104" t="str">
        <f t="shared" si="1021"/>
        <v/>
      </c>
      <c r="AO1576" s="104" t="str">
        <f t="shared" si="1005"/>
        <v/>
      </c>
      <c r="AP1576" s="104" t="str">
        <f t="shared" si="1006"/>
        <v/>
      </c>
      <c r="AQ1576" s="121" t="str">
        <f t="shared" si="1022"/>
        <v/>
      </c>
      <c r="AS1576" s="88" t="str">
        <f t="shared" si="1007"/>
        <v/>
      </c>
      <c r="AT1576" s="68" t="str">
        <f t="shared" si="1023"/>
        <v/>
      </c>
      <c r="AU1576" s="68" t="str">
        <f t="shared" si="1024"/>
        <v/>
      </c>
      <c r="AV1576" s="68" t="str">
        <f t="shared" si="1025"/>
        <v/>
      </c>
      <c r="AW1576" s="88" t="str">
        <f t="shared" si="1008"/>
        <v/>
      </c>
      <c r="AZ1576" s="88" t="str">
        <f t="shared" si="1009"/>
        <v/>
      </c>
      <c r="BA1576" s="68" t="str">
        <f t="shared" si="1010"/>
        <v/>
      </c>
      <c r="BB1576" s="68" t="str">
        <f t="shared" si="1011"/>
        <v/>
      </c>
      <c r="BC1576" s="68" t="str">
        <f t="shared" si="1012"/>
        <v/>
      </c>
      <c r="BD1576" s="69" t="str">
        <f t="shared" si="1013"/>
        <v/>
      </c>
      <c r="BE1576" s="69" t="str">
        <f t="shared" si="1026"/>
        <v/>
      </c>
      <c r="BT1576" s="138" t="str">
        <f t="shared" ca="1" si="1027"/>
        <v/>
      </c>
      <c r="BU1576" s="139" t="str">
        <f t="shared" ca="1" si="1028"/>
        <v/>
      </c>
      <c r="BW1576" s="138" t="str">
        <f t="shared" si="1029"/>
        <v/>
      </c>
      <c r="BX1576" s="104" t="str">
        <f t="shared" si="1030"/>
        <v/>
      </c>
      <c r="BY1576" s="139" t="str">
        <f t="shared" si="1031"/>
        <v/>
      </c>
      <c r="CA1576" s="138" t="str">
        <f t="shared" si="1032"/>
        <v/>
      </c>
      <c r="CB1576" s="104" t="str">
        <f t="shared" si="1033"/>
        <v/>
      </c>
      <c r="CC1576" s="139" t="str">
        <f t="shared" si="1034"/>
        <v/>
      </c>
      <c r="CE1576" s="162" t="str">
        <f t="shared" si="1035"/>
        <v/>
      </c>
      <c r="CF1576" s="163" t="str">
        <f t="shared" si="1036"/>
        <v/>
      </c>
      <c r="CG1576" s="164" t="str">
        <f t="shared" si="1037"/>
        <v/>
      </c>
      <c r="CI1576" s="162" t="str">
        <f t="shared" si="1038"/>
        <v/>
      </c>
      <c r="CJ1576" s="163" t="str">
        <f t="shared" si="1041"/>
        <v/>
      </c>
      <c r="CK1576" s="164" t="str">
        <f t="shared" si="1042"/>
        <v/>
      </c>
      <c r="CM1576" s="169" t="str">
        <f t="shared" si="1039"/>
        <v/>
      </c>
      <c r="CN1576" s="139" t="str">
        <f t="shared" si="1040"/>
        <v/>
      </c>
      <c r="CP1576" s="41" t="str">
        <f>IF($CM1576="", "", COUNTIF($CM$11:$CM$3035, "&lt;"&amp;$CM1576)+1+COUNTIF($CM$11:$CM1576, $CM1576)-1)</f>
        <v/>
      </c>
    </row>
    <row r="1577" spans="1:94" x14ac:dyDescent="0.25">
      <c r="A1577" s="40"/>
      <c r="B1577" s="82" t="str">
        <f>IF($I1577="", "", IFERROR(INDEX('Job Database'!$AE$11:$AE$3035, MATCH($I1577, 'Job Database'!$X$11:$X$3035, 0)), ""))</f>
        <v/>
      </c>
      <c r="C1577" s="69" t="str">
        <f>IF($I1577="", "", IF(COUNTIF('Job Database'!$X$11:$X$3035, $I1577)=0, $AC$5, $AC$4))</f>
        <v/>
      </c>
      <c r="D1577" s="40"/>
      <c r="E1577" s="85" t="str">
        <f>IF($I1577="", "", IF(IFERROR(INDEX('Job Database'!$M$11:$M$3035, MATCH($I1577, 'Job Database'!$X$11:$X$3035, 0)), "")="", "", IFERROR(INDEX('Job Database'!$M$11:$M$3035, MATCH($I1577, 'Job Database'!$X$11:$X$3035, 0)), "")))</f>
        <v/>
      </c>
      <c r="F1577" s="40"/>
      <c r="G1577" s="88" t="str">
        <f t="shared" si="1014"/>
        <v/>
      </c>
      <c r="H1577" s="40"/>
      <c r="I1577" s="24"/>
      <c r="J1577" s="34"/>
      <c r="K1577" s="106"/>
      <c r="L1577" s="79"/>
      <c r="M1577" s="34"/>
      <c r="N1577" s="79"/>
      <c r="O1577" s="31"/>
      <c r="P1577" s="53"/>
      <c r="Q1577" s="40"/>
      <c r="S1577" s="41" t="str">
        <f t="shared" si="1002"/>
        <v/>
      </c>
      <c r="T1577" s="41" t="str">
        <f t="shared" si="1003"/>
        <v/>
      </c>
      <c r="U1577" s="41" t="str">
        <f t="shared" si="1015"/>
        <v/>
      </c>
      <c r="W1577" s="74" t="str">
        <f>IF('Job Database'!$X1577="", "", 'Job Database'!$X1577)</f>
        <v/>
      </c>
      <c r="Y1577" s="41" t="str">
        <f>IF($W1577="", "", IF(COUNTIF($I$11:$I$3035, $W1577)&gt;0, "", MAX($Y$10:$Y1576)+1))</f>
        <v/>
      </c>
      <c r="Z1577" s="41">
        <v>1567</v>
      </c>
      <c r="AA1577" s="58" t="str">
        <f t="shared" si="1016"/>
        <v/>
      </c>
      <c r="AC1577" s="41" t="str">
        <f t="shared" si="1004"/>
        <v/>
      </c>
      <c r="AE1577" s="41" t="str">
        <f t="shared" si="1017"/>
        <v/>
      </c>
      <c r="AJ1577" s="154" t="str">
        <f t="shared" si="1018"/>
        <v/>
      </c>
      <c r="AL1577" s="120" t="str">
        <f t="shared" si="1019"/>
        <v/>
      </c>
      <c r="AM1577" s="104" t="str">
        <f t="shared" si="1020"/>
        <v/>
      </c>
      <c r="AN1577" s="104" t="str">
        <f t="shared" si="1021"/>
        <v/>
      </c>
      <c r="AO1577" s="104" t="str">
        <f t="shared" si="1005"/>
        <v/>
      </c>
      <c r="AP1577" s="104" t="str">
        <f t="shared" si="1006"/>
        <v/>
      </c>
      <c r="AQ1577" s="121" t="str">
        <f t="shared" si="1022"/>
        <v/>
      </c>
      <c r="AS1577" s="88" t="str">
        <f t="shared" si="1007"/>
        <v/>
      </c>
      <c r="AT1577" s="68" t="str">
        <f t="shared" si="1023"/>
        <v/>
      </c>
      <c r="AU1577" s="68" t="str">
        <f t="shared" si="1024"/>
        <v/>
      </c>
      <c r="AV1577" s="68" t="str">
        <f t="shared" si="1025"/>
        <v/>
      </c>
      <c r="AW1577" s="88" t="str">
        <f t="shared" si="1008"/>
        <v/>
      </c>
      <c r="AZ1577" s="88" t="str">
        <f t="shared" si="1009"/>
        <v/>
      </c>
      <c r="BA1577" s="68" t="str">
        <f t="shared" si="1010"/>
        <v/>
      </c>
      <c r="BB1577" s="68" t="str">
        <f t="shared" si="1011"/>
        <v/>
      </c>
      <c r="BC1577" s="68" t="str">
        <f t="shared" si="1012"/>
        <v/>
      </c>
      <c r="BD1577" s="69" t="str">
        <f t="shared" si="1013"/>
        <v/>
      </c>
      <c r="BE1577" s="69" t="str">
        <f t="shared" si="1026"/>
        <v/>
      </c>
      <c r="BT1577" s="138" t="str">
        <f t="shared" ca="1" si="1027"/>
        <v/>
      </c>
      <c r="BU1577" s="139" t="str">
        <f t="shared" ca="1" si="1028"/>
        <v/>
      </c>
      <c r="BW1577" s="138" t="str">
        <f t="shared" si="1029"/>
        <v/>
      </c>
      <c r="BX1577" s="104" t="str">
        <f t="shared" si="1030"/>
        <v/>
      </c>
      <c r="BY1577" s="139" t="str">
        <f t="shared" si="1031"/>
        <v/>
      </c>
      <c r="CA1577" s="138" t="str">
        <f t="shared" si="1032"/>
        <v/>
      </c>
      <c r="CB1577" s="104" t="str">
        <f t="shared" si="1033"/>
        <v/>
      </c>
      <c r="CC1577" s="139" t="str">
        <f t="shared" si="1034"/>
        <v/>
      </c>
      <c r="CE1577" s="162" t="str">
        <f t="shared" si="1035"/>
        <v/>
      </c>
      <c r="CF1577" s="163" t="str">
        <f t="shared" si="1036"/>
        <v/>
      </c>
      <c r="CG1577" s="164" t="str">
        <f t="shared" si="1037"/>
        <v/>
      </c>
      <c r="CI1577" s="162" t="str">
        <f t="shared" si="1038"/>
        <v/>
      </c>
      <c r="CJ1577" s="163" t="str">
        <f t="shared" si="1041"/>
        <v/>
      </c>
      <c r="CK1577" s="164" t="str">
        <f t="shared" si="1042"/>
        <v/>
      </c>
      <c r="CM1577" s="169" t="str">
        <f t="shared" si="1039"/>
        <v/>
      </c>
      <c r="CN1577" s="139" t="str">
        <f t="shared" si="1040"/>
        <v/>
      </c>
      <c r="CP1577" s="41" t="str">
        <f>IF($CM1577="", "", COUNTIF($CM$11:$CM$3035, "&lt;"&amp;$CM1577)+1+COUNTIF($CM$11:$CM1577, $CM1577)-1)</f>
        <v/>
      </c>
    </row>
    <row r="1578" spans="1:94" x14ac:dyDescent="0.25">
      <c r="A1578" s="40"/>
      <c r="B1578" s="82" t="str">
        <f>IF($I1578="", "", IFERROR(INDEX('Job Database'!$AE$11:$AE$3035, MATCH($I1578, 'Job Database'!$X$11:$X$3035, 0)), ""))</f>
        <v/>
      </c>
      <c r="C1578" s="69" t="str">
        <f>IF($I1578="", "", IF(COUNTIF('Job Database'!$X$11:$X$3035, $I1578)=0, $AC$5, $AC$4))</f>
        <v/>
      </c>
      <c r="D1578" s="40"/>
      <c r="E1578" s="85" t="str">
        <f>IF($I1578="", "", IF(IFERROR(INDEX('Job Database'!$M$11:$M$3035, MATCH($I1578, 'Job Database'!$X$11:$X$3035, 0)), "")="", "", IFERROR(INDEX('Job Database'!$M$11:$M$3035, MATCH($I1578, 'Job Database'!$X$11:$X$3035, 0)), "")))</f>
        <v/>
      </c>
      <c r="F1578" s="40"/>
      <c r="G1578" s="88" t="str">
        <f t="shared" si="1014"/>
        <v/>
      </c>
      <c r="H1578" s="40"/>
      <c r="I1578" s="24"/>
      <c r="J1578" s="34"/>
      <c r="K1578" s="106"/>
      <c r="L1578" s="79"/>
      <c r="M1578" s="34"/>
      <c r="N1578" s="79"/>
      <c r="O1578" s="31"/>
      <c r="P1578" s="53"/>
      <c r="Q1578" s="40"/>
      <c r="S1578" s="41" t="str">
        <f t="shared" si="1002"/>
        <v/>
      </c>
      <c r="T1578" s="41" t="str">
        <f t="shared" si="1003"/>
        <v/>
      </c>
      <c r="U1578" s="41" t="str">
        <f t="shared" si="1015"/>
        <v/>
      </c>
      <c r="W1578" s="74" t="str">
        <f>IF('Job Database'!$X1578="", "", 'Job Database'!$X1578)</f>
        <v/>
      </c>
      <c r="Y1578" s="41" t="str">
        <f>IF($W1578="", "", IF(COUNTIF($I$11:$I$3035, $W1578)&gt;0, "", MAX($Y$10:$Y1577)+1))</f>
        <v/>
      </c>
      <c r="Z1578" s="41">
        <v>1568</v>
      </c>
      <c r="AA1578" s="58" t="str">
        <f t="shared" si="1016"/>
        <v/>
      </c>
      <c r="AC1578" s="41" t="str">
        <f t="shared" si="1004"/>
        <v/>
      </c>
      <c r="AE1578" s="41" t="str">
        <f t="shared" si="1017"/>
        <v/>
      </c>
      <c r="AJ1578" s="154" t="str">
        <f t="shared" si="1018"/>
        <v/>
      </c>
      <c r="AL1578" s="120" t="str">
        <f t="shared" si="1019"/>
        <v/>
      </c>
      <c r="AM1578" s="104" t="str">
        <f t="shared" si="1020"/>
        <v/>
      </c>
      <c r="AN1578" s="104" t="str">
        <f t="shared" si="1021"/>
        <v/>
      </c>
      <c r="AO1578" s="104" t="str">
        <f t="shared" si="1005"/>
        <v/>
      </c>
      <c r="AP1578" s="104" t="str">
        <f t="shared" si="1006"/>
        <v/>
      </c>
      <c r="AQ1578" s="121" t="str">
        <f t="shared" si="1022"/>
        <v/>
      </c>
      <c r="AS1578" s="88" t="str">
        <f t="shared" si="1007"/>
        <v/>
      </c>
      <c r="AT1578" s="68" t="str">
        <f t="shared" si="1023"/>
        <v/>
      </c>
      <c r="AU1578" s="68" t="str">
        <f t="shared" si="1024"/>
        <v/>
      </c>
      <c r="AV1578" s="68" t="str">
        <f t="shared" si="1025"/>
        <v/>
      </c>
      <c r="AW1578" s="88" t="str">
        <f t="shared" si="1008"/>
        <v/>
      </c>
      <c r="AZ1578" s="88" t="str">
        <f t="shared" si="1009"/>
        <v/>
      </c>
      <c r="BA1578" s="68" t="str">
        <f t="shared" si="1010"/>
        <v/>
      </c>
      <c r="BB1578" s="68" t="str">
        <f t="shared" si="1011"/>
        <v/>
      </c>
      <c r="BC1578" s="68" t="str">
        <f t="shared" si="1012"/>
        <v/>
      </c>
      <c r="BD1578" s="69" t="str">
        <f t="shared" si="1013"/>
        <v/>
      </c>
      <c r="BE1578" s="69" t="str">
        <f t="shared" si="1026"/>
        <v/>
      </c>
      <c r="BT1578" s="138" t="str">
        <f t="shared" ca="1" si="1027"/>
        <v/>
      </c>
      <c r="BU1578" s="139" t="str">
        <f t="shared" ca="1" si="1028"/>
        <v/>
      </c>
      <c r="BW1578" s="138" t="str">
        <f t="shared" si="1029"/>
        <v/>
      </c>
      <c r="BX1578" s="104" t="str">
        <f t="shared" si="1030"/>
        <v/>
      </c>
      <c r="BY1578" s="139" t="str">
        <f t="shared" si="1031"/>
        <v/>
      </c>
      <c r="CA1578" s="138" t="str">
        <f t="shared" si="1032"/>
        <v/>
      </c>
      <c r="CB1578" s="104" t="str">
        <f t="shared" si="1033"/>
        <v/>
      </c>
      <c r="CC1578" s="139" t="str">
        <f t="shared" si="1034"/>
        <v/>
      </c>
      <c r="CE1578" s="162" t="str">
        <f t="shared" si="1035"/>
        <v/>
      </c>
      <c r="CF1578" s="163" t="str">
        <f t="shared" si="1036"/>
        <v/>
      </c>
      <c r="CG1578" s="164" t="str">
        <f t="shared" si="1037"/>
        <v/>
      </c>
      <c r="CI1578" s="162" t="str">
        <f t="shared" si="1038"/>
        <v/>
      </c>
      <c r="CJ1578" s="163" t="str">
        <f t="shared" si="1041"/>
        <v/>
      </c>
      <c r="CK1578" s="164" t="str">
        <f t="shared" si="1042"/>
        <v/>
      </c>
      <c r="CM1578" s="169" t="str">
        <f t="shared" si="1039"/>
        <v/>
      </c>
      <c r="CN1578" s="139" t="str">
        <f t="shared" si="1040"/>
        <v/>
      </c>
      <c r="CP1578" s="41" t="str">
        <f>IF($CM1578="", "", COUNTIF($CM$11:$CM$3035, "&lt;"&amp;$CM1578)+1+COUNTIF($CM$11:$CM1578, $CM1578)-1)</f>
        <v/>
      </c>
    </row>
    <row r="1579" spans="1:94" x14ac:dyDescent="0.25">
      <c r="A1579" s="40"/>
      <c r="B1579" s="82" t="str">
        <f>IF($I1579="", "", IFERROR(INDEX('Job Database'!$AE$11:$AE$3035, MATCH($I1579, 'Job Database'!$X$11:$X$3035, 0)), ""))</f>
        <v/>
      </c>
      <c r="C1579" s="69" t="str">
        <f>IF($I1579="", "", IF(COUNTIF('Job Database'!$X$11:$X$3035, $I1579)=0, $AC$5, $AC$4))</f>
        <v/>
      </c>
      <c r="D1579" s="40"/>
      <c r="E1579" s="85" t="str">
        <f>IF($I1579="", "", IF(IFERROR(INDEX('Job Database'!$M$11:$M$3035, MATCH($I1579, 'Job Database'!$X$11:$X$3035, 0)), "")="", "", IFERROR(INDEX('Job Database'!$M$11:$M$3035, MATCH($I1579, 'Job Database'!$X$11:$X$3035, 0)), "")))</f>
        <v/>
      </c>
      <c r="F1579" s="40"/>
      <c r="G1579" s="88" t="str">
        <f t="shared" si="1014"/>
        <v/>
      </c>
      <c r="H1579" s="40"/>
      <c r="I1579" s="24"/>
      <c r="J1579" s="34"/>
      <c r="K1579" s="106"/>
      <c r="L1579" s="79"/>
      <c r="M1579" s="34"/>
      <c r="N1579" s="79"/>
      <c r="O1579" s="31"/>
      <c r="P1579" s="53"/>
      <c r="Q1579" s="40"/>
      <c r="S1579" s="41" t="str">
        <f t="shared" si="1002"/>
        <v/>
      </c>
      <c r="T1579" s="41" t="str">
        <f t="shared" si="1003"/>
        <v/>
      </c>
      <c r="U1579" s="41" t="str">
        <f t="shared" si="1015"/>
        <v/>
      </c>
      <c r="W1579" s="74" t="str">
        <f>IF('Job Database'!$X1579="", "", 'Job Database'!$X1579)</f>
        <v/>
      </c>
      <c r="Y1579" s="41" t="str">
        <f>IF($W1579="", "", IF(COUNTIF($I$11:$I$3035, $W1579)&gt;0, "", MAX($Y$10:$Y1578)+1))</f>
        <v/>
      </c>
      <c r="Z1579" s="41">
        <v>1569</v>
      </c>
      <c r="AA1579" s="58" t="str">
        <f t="shared" si="1016"/>
        <v/>
      </c>
      <c r="AC1579" s="41" t="str">
        <f t="shared" si="1004"/>
        <v/>
      </c>
      <c r="AE1579" s="41" t="str">
        <f t="shared" si="1017"/>
        <v/>
      </c>
      <c r="AJ1579" s="154" t="str">
        <f t="shared" si="1018"/>
        <v/>
      </c>
      <c r="AL1579" s="120" t="str">
        <f t="shared" si="1019"/>
        <v/>
      </c>
      <c r="AM1579" s="104" t="str">
        <f t="shared" si="1020"/>
        <v/>
      </c>
      <c r="AN1579" s="104" t="str">
        <f t="shared" si="1021"/>
        <v/>
      </c>
      <c r="AO1579" s="104" t="str">
        <f t="shared" si="1005"/>
        <v/>
      </c>
      <c r="AP1579" s="104" t="str">
        <f t="shared" si="1006"/>
        <v/>
      </c>
      <c r="AQ1579" s="121" t="str">
        <f t="shared" si="1022"/>
        <v/>
      </c>
      <c r="AS1579" s="88" t="str">
        <f t="shared" si="1007"/>
        <v/>
      </c>
      <c r="AT1579" s="68" t="str">
        <f t="shared" si="1023"/>
        <v/>
      </c>
      <c r="AU1579" s="68" t="str">
        <f t="shared" si="1024"/>
        <v/>
      </c>
      <c r="AV1579" s="68" t="str">
        <f t="shared" si="1025"/>
        <v/>
      </c>
      <c r="AW1579" s="88" t="str">
        <f t="shared" si="1008"/>
        <v/>
      </c>
      <c r="AZ1579" s="88" t="str">
        <f t="shared" si="1009"/>
        <v/>
      </c>
      <c r="BA1579" s="68" t="str">
        <f t="shared" si="1010"/>
        <v/>
      </c>
      <c r="BB1579" s="68" t="str">
        <f t="shared" si="1011"/>
        <v/>
      </c>
      <c r="BC1579" s="68" t="str">
        <f t="shared" si="1012"/>
        <v/>
      </c>
      <c r="BD1579" s="69" t="str">
        <f t="shared" si="1013"/>
        <v/>
      </c>
      <c r="BE1579" s="69" t="str">
        <f t="shared" si="1026"/>
        <v/>
      </c>
      <c r="BT1579" s="138" t="str">
        <f t="shared" ca="1" si="1027"/>
        <v/>
      </c>
      <c r="BU1579" s="139" t="str">
        <f t="shared" ca="1" si="1028"/>
        <v/>
      </c>
      <c r="BW1579" s="138" t="str">
        <f t="shared" si="1029"/>
        <v/>
      </c>
      <c r="BX1579" s="104" t="str">
        <f t="shared" si="1030"/>
        <v/>
      </c>
      <c r="BY1579" s="139" t="str">
        <f t="shared" si="1031"/>
        <v/>
      </c>
      <c r="CA1579" s="138" t="str">
        <f t="shared" si="1032"/>
        <v/>
      </c>
      <c r="CB1579" s="104" t="str">
        <f t="shared" si="1033"/>
        <v/>
      </c>
      <c r="CC1579" s="139" t="str">
        <f t="shared" si="1034"/>
        <v/>
      </c>
      <c r="CE1579" s="162" t="str">
        <f t="shared" si="1035"/>
        <v/>
      </c>
      <c r="CF1579" s="163" t="str">
        <f t="shared" si="1036"/>
        <v/>
      </c>
      <c r="CG1579" s="164" t="str">
        <f t="shared" si="1037"/>
        <v/>
      </c>
      <c r="CI1579" s="162" t="str">
        <f t="shared" si="1038"/>
        <v/>
      </c>
      <c r="CJ1579" s="163" t="str">
        <f t="shared" si="1041"/>
        <v/>
      </c>
      <c r="CK1579" s="164" t="str">
        <f t="shared" si="1042"/>
        <v/>
      </c>
      <c r="CM1579" s="169" t="str">
        <f t="shared" si="1039"/>
        <v/>
      </c>
      <c r="CN1579" s="139" t="str">
        <f t="shared" si="1040"/>
        <v/>
      </c>
      <c r="CP1579" s="41" t="str">
        <f>IF($CM1579="", "", COUNTIF($CM$11:$CM$3035, "&lt;"&amp;$CM1579)+1+COUNTIF($CM$11:$CM1579, $CM1579)-1)</f>
        <v/>
      </c>
    </row>
    <row r="1580" spans="1:94" x14ac:dyDescent="0.25">
      <c r="A1580" s="40"/>
      <c r="B1580" s="82" t="str">
        <f>IF($I1580="", "", IFERROR(INDEX('Job Database'!$AE$11:$AE$3035, MATCH($I1580, 'Job Database'!$X$11:$X$3035, 0)), ""))</f>
        <v/>
      </c>
      <c r="C1580" s="69" t="str">
        <f>IF($I1580="", "", IF(COUNTIF('Job Database'!$X$11:$X$3035, $I1580)=0, $AC$5, $AC$4))</f>
        <v/>
      </c>
      <c r="D1580" s="40"/>
      <c r="E1580" s="85" t="str">
        <f>IF($I1580="", "", IF(IFERROR(INDEX('Job Database'!$M$11:$M$3035, MATCH($I1580, 'Job Database'!$X$11:$X$3035, 0)), "")="", "", IFERROR(INDEX('Job Database'!$M$11:$M$3035, MATCH($I1580, 'Job Database'!$X$11:$X$3035, 0)), "")))</f>
        <v/>
      </c>
      <c r="F1580" s="40"/>
      <c r="G1580" s="88" t="str">
        <f t="shared" si="1014"/>
        <v/>
      </c>
      <c r="H1580" s="40"/>
      <c r="I1580" s="24"/>
      <c r="J1580" s="34"/>
      <c r="K1580" s="106"/>
      <c r="L1580" s="79"/>
      <c r="M1580" s="34"/>
      <c r="N1580" s="79"/>
      <c r="O1580" s="31"/>
      <c r="P1580" s="53"/>
      <c r="Q1580" s="40"/>
      <c r="S1580" s="41" t="str">
        <f t="shared" si="1002"/>
        <v/>
      </c>
      <c r="T1580" s="41" t="str">
        <f t="shared" si="1003"/>
        <v/>
      </c>
      <c r="U1580" s="41" t="str">
        <f t="shared" si="1015"/>
        <v/>
      </c>
      <c r="W1580" s="74" t="str">
        <f>IF('Job Database'!$X1580="", "", 'Job Database'!$X1580)</f>
        <v/>
      </c>
      <c r="Y1580" s="41" t="str">
        <f>IF($W1580="", "", IF(COUNTIF($I$11:$I$3035, $W1580)&gt;0, "", MAX($Y$10:$Y1579)+1))</f>
        <v/>
      </c>
      <c r="Z1580" s="41">
        <v>1570</v>
      </c>
      <c r="AA1580" s="58" t="str">
        <f t="shared" si="1016"/>
        <v/>
      </c>
      <c r="AC1580" s="41" t="str">
        <f t="shared" si="1004"/>
        <v/>
      </c>
      <c r="AE1580" s="41" t="str">
        <f t="shared" si="1017"/>
        <v/>
      </c>
      <c r="AJ1580" s="154" t="str">
        <f t="shared" si="1018"/>
        <v/>
      </c>
      <c r="AL1580" s="120" t="str">
        <f t="shared" si="1019"/>
        <v/>
      </c>
      <c r="AM1580" s="104" t="str">
        <f t="shared" si="1020"/>
        <v/>
      </c>
      <c r="AN1580" s="104" t="str">
        <f t="shared" si="1021"/>
        <v/>
      </c>
      <c r="AO1580" s="104" t="str">
        <f t="shared" si="1005"/>
        <v/>
      </c>
      <c r="AP1580" s="104" t="str">
        <f t="shared" si="1006"/>
        <v/>
      </c>
      <c r="AQ1580" s="121" t="str">
        <f t="shared" si="1022"/>
        <v/>
      </c>
      <c r="AS1580" s="88" t="str">
        <f t="shared" si="1007"/>
        <v/>
      </c>
      <c r="AT1580" s="68" t="str">
        <f t="shared" si="1023"/>
        <v/>
      </c>
      <c r="AU1580" s="68" t="str">
        <f t="shared" si="1024"/>
        <v/>
      </c>
      <c r="AV1580" s="68" t="str">
        <f t="shared" si="1025"/>
        <v/>
      </c>
      <c r="AW1580" s="88" t="str">
        <f t="shared" si="1008"/>
        <v/>
      </c>
      <c r="AZ1580" s="88" t="str">
        <f t="shared" si="1009"/>
        <v/>
      </c>
      <c r="BA1580" s="68" t="str">
        <f t="shared" si="1010"/>
        <v/>
      </c>
      <c r="BB1580" s="68" t="str">
        <f t="shared" si="1011"/>
        <v/>
      </c>
      <c r="BC1580" s="68" t="str">
        <f t="shared" si="1012"/>
        <v/>
      </c>
      <c r="BD1580" s="69" t="str">
        <f t="shared" si="1013"/>
        <v/>
      </c>
      <c r="BE1580" s="69" t="str">
        <f t="shared" si="1026"/>
        <v/>
      </c>
      <c r="BT1580" s="138" t="str">
        <f t="shared" ca="1" si="1027"/>
        <v/>
      </c>
      <c r="BU1580" s="139" t="str">
        <f t="shared" ca="1" si="1028"/>
        <v/>
      </c>
      <c r="BW1580" s="138" t="str">
        <f t="shared" si="1029"/>
        <v/>
      </c>
      <c r="BX1580" s="104" t="str">
        <f t="shared" si="1030"/>
        <v/>
      </c>
      <c r="BY1580" s="139" t="str">
        <f t="shared" si="1031"/>
        <v/>
      </c>
      <c r="CA1580" s="138" t="str">
        <f t="shared" si="1032"/>
        <v/>
      </c>
      <c r="CB1580" s="104" t="str">
        <f t="shared" si="1033"/>
        <v/>
      </c>
      <c r="CC1580" s="139" t="str">
        <f t="shared" si="1034"/>
        <v/>
      </c>
      <c r="CE1580" s="162" t="str">
        <f t="shared" si="1035"/>
        <v/>
      </c>
      <c r="CF1580" s="163" t="str">
        <f t="shared" si="1036"/>
        <v/>
      </c>
      <c r="CG1580" s="164" t="str">
        <f t="shared" si="1037"/>
        <v/>
      </c>
      <c r="CI1580" s="162" t="str">
        <f t="shared" si="1038"/>
        <v/>
      </c>
      <c r="CJ1580" s="163" t="str">
        <f t="shared" si="1041"/>
        <v/>
      </c>
      <c r="CK1580" s="164" t="str">
        <f t="shared" si="1042"/>
        <v/>
      </c>
      <c r="CM1580" s="169" t="str">
        <f t="shared" si="1039"/>
        <v/>
      </c>
      <c r="CN1580" s="139" t="str">
        <f t="shared" si="1040"/>
        <v/>
      </c>
      <c r="CP1580" s="41" t="str">
        <f>IF($CM1580="", "", COUNTIF($CM$11:$CM$3035, "&lt;"&amp;$CM1580)+1+COUNTIF($CM$11:$CM1580, $CM1580)-1)</f>
        <v/>
      </c>
    </row>
    <row r="1581" spans="1:94" x14ac:dyDescent="0.25">
      <c r="A1581" s="40"/>
      <c r="B1581" s="82" t="str">
        <f>IF($I1581="", "", IFERROR(INDEX('Job Database'!$AE$11:$AE$3035, MATCH($I1581, 'Job Database'!$X$11:$X$3035, 0)), ""))</f>
        <v/>
      </c>
      <c r="C1581" s="69" t="str">
        <f>IF($I1581="", "", IF(COUNTIF('Job Database'!$X$11:$X$3035, $I1581)=0, $AC$5, $AC$4))</f>
        <v/>
      </c>
      <c r="D1581" s="40"/>
      <c r="E1581" s="85" t="str">
        <f>IF($I1581="", "", IF(IFERROR(INDEX('Job Database'!$M$11:$M$3035, MATCH($I1581, 'Job Database'!$X$11:$X$3035, 0)), "")="", "", IFERROR(INDEX('Job Database'!$M$11:$M$3035, MATCH($I1581, 'Job Database'!$X$11:$X$3035, 0)), "")))</f>
        <v/>
      </c>
      <c r="F1581" s="40"/>
      <c r="G1581" s="88" t="str">
        <f t="shared" si="1014"/>
        <v/>
      </c>
      <c r="H1581" s="40"/>
      <c r="I1581" s="24"/>
      <c r="J1581" s="34"/>
      <c r="K1581" s="106"/>
      <c r="L1581" s="79"/>
      <c r="M1581" s="34"/>
      <c r="N1581" s="79"/>
      <c r="O1581" s="31"/>
      <c r="P1581" s="53"/>
      <c r="Q1581" s="40"/>
      <c r="S1581" s="41" t="str">
        <f t="shared" si="1002"/>
        <v/>
      </c>
      <c r="T1581" s="41" t="str">
        <f t="shared" si="1003"/>
        <v/>
      </c>
      <c r="U1581" s="41" t="str">
        <f t="shared" si="1015"/>
        <v/>
      </c>
      <c r="W1581" s="74" t="str">
        <f>IF('Job Database'!$X1581="", "", 'Job Database'!$X1581)</f>
        <v/>
      </c>
      <c r="Y1581" s="41" t="str">
        <f>IF($W1581="", "", IF(COUNTIF($I$11:$I$3035, $W1581)&gt;0, "", MAX($Y$10:$Y1580)+1))</f>
        <v/>
      </c>
      <c r="Z1581" s="41">
        <v>1571</v>
      </c>
      <c r="AA1581" s="58" t="str">
        <f t="shared" si="1016"/>
        <v/>
      </c>
      <c r="AC1581" s="41" t="str">
        <f t="shared" si="1004"/>
        <v/>
      </c>
      <c r="AE1581" s="41" t="str">
        <f t="shared" si="1017"/>
        <v/>
      </c>
      <c r="AJ1581" s="154" t="str">
        <f t="shared" si="1018"/>
        <v/>
      </c>
      <c r="AL1581" s="120" t="str">
        <f t="shared" si="1019"/>
        <v/>
      </c>
      <c r="AM1581" s="104" t="str">
        <f t="shared" si="1020"/>
        <v/>
      </c>
      <c r="AN1581" s="104" t="str">
        <f t="shared" si="1021"/>
        <v/>
      </c>
      <c r="AO1581" s="104" t="str">
        <f t="shared" si="1005"/>
        <v/>
      </c>
      <c r="AP1581" s="104" t="str">
        <f t="shared" si="1006"/>
        <v/>
      </c>
      <c r="AQ1581" s="121" t="str">
        <f t="shared" si="1022"/>
        <v/>
      </c>
      <c r="AS1581" s="88" t="str">
        <f t="shared" si="1007"/>
        <v/>
      </c>
      <c r="AT1581" s="68" t="str">
        <f t="shared" si="1023"/>
        <v/>
      </c>
      <c r="AU1581" s="68" t="str">
        <f t="shared" si="1024"/>
        <v/>
      </c>
      <c r="AV1581" s="68" t="str">
        <f t="shared" si="1025"/>
        <v/>
      </c>
      <c r="AW1581" s="88" t="str">
        <f t="shared" si="1008"/>
        <v/>
      </c>
      <c r="AZ1581" s="88" t="str">
        <f t="shared" si="1009"/>
        <v/>
      </c>
      <c r="BA1581" s="68" t="str">
        <f t="shared" si="1010"/>
        <v/>
      </c>
      <c r="BB1581" s="68" t="str">
        <f t="shared" si="1011"/>
        <v/>
      </c>
      <c r="BC1581" s="68" t="str">
        <f t="shared" si="1012"/>
        <v/>
      </c>
      <c r="BD1581" s="69" t="str">
        <f t="shared" si="1013"/>
        <v/>
      </c>
      <c r="BE1581" s="69" t="str">
        <f t="shared" si="1026"/>
        <v/>
      </c>
      <c r="BT1581" s="138" t="str">
        <f t="shared" ca="1" si="1027"/>
        <v/>
      </c>
      <c r="BU1581" s="139" t="str">
        <f t="shared" ca="1" si="1028"/>
        <v/>
      </c>
      <c r="BW1581" s="138" t="str">
        <f t="shared" si="1029"/>
        <v/>
      </c>
      <c r="BX1581" s="104" t="str">
        <f t="shared" si="1030"/>
        <v/>
      </c>
      <c r="BY1581" s="139" t="str">
        <f t="shared" si="1031"/>
        <v/>
      </c>
      <c r="CA1581" s="138" t="str">
        <f t="shared" si="1032"/>
        <v/>
      </c>
      <c r="CB1581" s="104" t="str">
        <f t="shared" si="1033"/>
        <v/>
      </c>
      <c r="CC1581" s="139" t="str">
        <f t="shared" si="1034"/>
        <v/>
      </c>
      <c r="CE1581" s="162" t="str">
        <f t="shared" si="1035"/>
        <v/>
      </c>
      <c r="CF1581" s="163" t="str">
        <f t="shared" si="1036"/>
        <v/>
      </c>
      <c r="CG1581" s="164" t="str">
        <f t="shared" si="1037"/>
        <v/>
      </c>
      <c r="CI1581" s="162" t="str">
        <f t="shared" si="1038"/>
        <v/>
      </c>
      <c r="CJ1581" s="163" t="str">
        <f t="shared" si="1041"/>
        <v/>
      </c>
      <c r="CK1581" s="164" t="str">
        <f t="shared" si="1042"/>
        <v/>
      </c>
      <c r="CM1581" s="169" t="str">
        <f t="shared" si="1039"/>
        <v/>
      </c>
      <c r="CN1581" s="139" t="str">
        <f t="shared" si="1040"/>
        <v/>
      </c>
      <c r="CP1581" s="41" t="str">
        <f>IF($CM1581="", "", COUNTIF($CM$11:$CM$3035, "&lt;"&amp;$CM1581)+1+COUNTIF($CM$11:$CM1581, $CM1581)-1)</f>
        <v/>
      </c>
    </row>
    <row r="1582" spans="1:94" x14ac:dyDescent="0.25">
      <c r="A1582" s="40"/>
      <c r="B1582" s="82" t="str">
        <f>IF($I1582="", "", IFERROR(INDEX('Job Database'!$AE$11:$AE$3035, MATCH($I1582, 'Job Database'!$X$11:$X$3035, 0)), ""))</f>
        <v/>
      </c>
      <c r="C1582" s="69" t="str">
        <f>IF($I1582="", "", IF(COUNTIF('Job Database'!$X$11:$X$3035, $I1582)=0, $AC$5, $AC$4))</f>
        <v/>
      </c>
      <c r="D1582" s="40"/>
      <c r="E1582" s="85" t="str">
        <f>IF($I1582="", "", IF(IFERROR(INDEX('Job Database'!$M$11:$M$3035, MATCH($I1582, 'Job Database'!$X$11:$X$3035, 0)), "")="", "", IFERROR(INDEX('Job Database'!$M$11:$M$3035, MATCH($I1582, 'Job Database'!$X$11:$X$3035, 0)), "")))</f>
        <v/>
      </c>
      <c r="F1582" s="40"/>
      <c r="G1582" s="88" t="str">
        <f t="shared" si="1014"/>
        <v/>
      </c>
      <c r="H1582" s="40"/>
      <c r="I1582" s="24"/>
      <c r="J1582" s="34"/>
      <c r="K1582" s="106"/>
      <c r="L1582" s="79"/>
      <c r="M1582" s="34"/>
      <c r="N1582" s="79"/>
      <c r="O1582" s="31"/>
      <c r="P1582" s="53"/>
      <c r="Q1582" s="40"/>
      <c r="S1582" s="41" t="str">
        <f t="shared" si="1002"/>
        <v/>
      </c>
      <c r="T1582" s="41" t="str">
        <f t="shared" si="1003"/>
        <v/>
      </c>
      <c r="U1582" s="41" t="str">
        <f t="shared" si="1015"/>
        <v/>
      </c>
      <c r="W1582" s="74" t="str">
        <f>IF('Job Database'!$X1582="", "", 'Job Database'!$X1582)</f>
        <v/>
      </c>
      <c r="Y1582" s="41" t="str">
        <f>IF($W1582="", "", IF(COUNTIF($I$11:$I$3035, $W1582)&gt;0, "", MAX($Y$10:$Y1581)+1))</f>
        <v/>
      </c>
      <c r="Z1582" s="41">
        <v>1572</v>
      </c>
      <c r="AA1582" s="58" t="str">
        <f t="shared" si="1016"/>
        <v/>
      </c>
      <c r="AC1582" s="41" t="str">
        <f t="shared" si="1004"/>
        <v/>
      </c>
      <c r="AE1582" s="41" t="str">
        <f t="shared" si="1017"/>
        <v/>
      </c>
      <c r="AJ1582" s="154" t="str">
        <f t="shared" si="1018"/>
        <v/>
      </c>
      <c r="AL1582" s="120" t="str">
        <f t="shared" si="1019"/>
        <v/>
      </c>
      <c r="AM1582" s="104" t="str">
        <f t="shared" si="1020"/>
        <v/>
      </c>
      <c r="AN1582" s="104" t="str">
        <f t="shared" si="1021"/>
        <v/>
      </c>
      <c r="AO1582" s="104" t="str">
        <f t="shared" si="1005"/>
        <v/>
      </c>
      <c r="AP1582" s="104" t="str">
        <f t="shared" si="1006"/>
        <v/>
      </c>
      <c r="AQ1582" s="121" t="str">
        <f t="shared" si="1022"/>
        <v/>
      </c>
      <c r="AS1582" s="88" t="str">
        <f t="shared" si="1007"/>
        <v/>
      </c>
      <c r="AT1582" s="68" t="str">
        <f t="shared" si="1023"/>
        <v/>
      </c>
      <c r="AU1582" s="68" t="str">
        <f t="shared" si="1024"/>
        <v/>
      </c>
      <c r="AV1582" s="68" t="str">
        <f t="shared" si="1025"/>
        <v/>
      </c>
      <c r="AW1582" s="88" t="str">
        <f t="shared" si="1008"/>
        <v/>
      </c>
      <c r="AZ1582" s="88" t="str">
        <f t="shared" si="1009"/>
        <v/>
      </c>
      <c r="BA1582" s="68" t="str">
        <f t="shared" si="1010"/>
        <v/>
      </c>
      <c r="BB1582" s="68" t="str">
        <f t="shared" si="1011"/>
        <v/>
      </c>
      <c r="BC1582" s="68" t="str">
        <f t="shared" si="1012"/>
        <v/>
      </c>
      <c r="BD1582" s="69" t="str">
        <f t="shared" si="1013"/>
        <v/>
      </c>
      <c r="BE1582" s="69" t="str">
        <f t="shared" si="1026"/>
        <v/>
      </c>
      <c r="BT1582" s="138" t="str">
        <f t="shared" ca="1" si="1027"/>
        <v/>
      </c>
      <c r="BU1582" s="139" t="str">
        <f t="shared" ca="1" si="1028"/>
        <v/>
      </c>
      <c r="BW1582" s="138" t="str">
        <f t="shared" si="1029"/>
        <v/>
      </c>
      <c r="BX1582" s="104" t="str">
        <f t="shared" si="1030"/>
        <v/>
      </c>
      <c r="BY1582" s="139" t="str">
        <f t="shared" si="1031"/>
        <v/>
      </c>
      <c r="CA1582" s="138" t="str">
        <f t="shared" si="1032"/>
        <v/>
      </c>
      <c r="CB1582" s="104" t="str">
        <f t="shared" si="1033"/>
        <v/>
      </c>
      <c r="CC1582" s="139" t="str">
        <f t="shared" si="1034"/>
        <v/>
      </c>
      <c r="CE1582" s="162" t="str">
        <f t="shared" si="1035"/>
        <v/>
      </c>
      <c r="CF1582" s="163" t="str">
        <f t="shared" si="1036"/>
        <v/>
      </c>
      <c r="CG1582" s="164" t="str">
        <f t="shared" si="1037"/>
        <v/>
      </c>
      <c r="CI1582" s="162" t="str">
        <f t="shared" si="1038"/>
        <v/>
      </c>
      <c r="CJ1582" s="163" t="str">
        <f t="shared" si="1041"/>
        <v/>
      </c>
      <c r="CK1582" s="164" t="str">
        <f t="shared" si="1042"/>
        <v/>
      </c>
      <c r="CM1582" s="169" t="str">
        <f t="shared" si="1039"/>
        <v/>
      </c>
      <c r="CN1582" s="139" t="str">
        <f t="shared" si="1040"/>
        <v/>
      </c>
      <c r="CP1582" s="41" t="str">
        <f>IF($CM1582="", "", COUNTIF($CM$11:$CM$3035, "&lt;"&amp;$CM1582)+1+COUNTIF($CM$11:$CM1582, $CM1582)-1)</f>
        <v/>
      </c>
    </row>
    <row r="1583" spans="1:94" x14ac:dyDescent="0.25">
      <c r="A1583" s="40"/>
      <c r="B1583" s="82" t="str">
        <f>IF($I1583="", "", IFERROR(INDEX('Job Database'!$AE$11:$AE$3035, MATCH($I1583, 'Job Database'!$X$11:$X$3035, 0)), ""))</f>
        <v/>
      </c>
      <c r="C1583" s="69" t="str">
        <f>IF($I1583="", "", IF(COUNTIF('Job Database'!$X$11:$X$3035, $I1583)=0, $AC$5, $AC$4))</f>
        <v/>
      </c>
      <c r="D1583" s="40"/>
      <c r="E1583" s="85" t="str">
        <f>IF($I1583="", "", IF(IFERROR(INDEX('Job Database'!$M$11:$M$3035, MATCH($I1583, 'Job Database'!$X$11:$X$3035, 0)), "")="", "", IFERROR(INDEX('Job Database'!$M$11:$M$3035, MATCH($I1583, 'Job Database'!$X$11:$X$3035, 0)), "")))</f>
        <v/>
      </c>
      <c r="F1583" s="40"/>
      <c r="G1583" s="88" t="str">
        <f t="shared" si="1014"/>
        <v/>
      </c>
      <c r="H1583" s="40"/>
      <c r="I1583" s="24"/>
      <c r="J1583" s="34"/>
      <c r="K1583" s="106"/>
      <c r="L1583" s="79"/>
      <c r="M1583" s="34"/>
      <c r="N1583" s="79"/>
      <c r="O1583" s="31"/>
      <c r="P1583" s="53"/>
      <c r="Q1583" s="40"/>
      <c r="S1583" s="41" t="str">
        <f t="shared" si="1002"/>
        <v/>
      </c>
      <c r="T1583" s="41" t="str">
        <f t="shared" si="1003"/>
        <v/>
      </c>
      <c r="U1583" s="41" t="str">
        <f t="shared" si="1015"/>
        <v/>
      </c>
      <c r="W1583" s="74" t="str">
        <f>IF('Job Database'!$X1583="", "", 'Job Database'!$X1583)</f>
        <v/>
      </c>
      <c r="Y1583" s="41" t="str">
        <f>IF($W1583="", "", IF(COUNTIF($I$11:$I$3035, $W1583)&gt;0, "", MAX($Y$10:$Y1582)+1))</f>
        <v/>
      </c>
      <c r="Z1583" s="41">
        <v>1573</v>
      </c>
      <c r="AA1583" s="58" t="str">
        <f t="shared" si="1016"/>
        <v/>
      </c>
      <c r="AC1583" s="41" t="str">
        <f t="shared" si="1004"/>
        <v/>
      </c>
      <c r="AE1583" s="41" t="str">
        <f t="shared" si="1017"/>
        <v/>
      </c>
      <c r="AJ1583" s="154" t="str">
        <f t="shared" si="1018"/>
        <v/>
      </c>
      <c r="AL1583" s="120" t="str">
        <f t="shared" si="1019"/>
        <v/>
      </c>
      <c r="AM1583" s="104" t="str">
        <f t="shared" si="1020"/>
        <v/>
      </c>
      <c r="AN1583" s="104" t="str">
        <f t="shared" si="1021"/>
        <v/>
      </c>
      <c r="AO1583" s="104" t="str">
        <f t="shared" si="1005"/>
        <v/>
      </c>
      <c r="AP1583" s="104" t="str">
        <f t="shared" si="1006"/>
        <v/>
      </c>
      <c r="AQ1583" s="121" t="str">
        <f t="shared" si="1022"/>
        <v/>
      </c>
      <c r="AS1583" s="88" t="str">
        <f t="shared" si="1007"/>
        <v/>
      </c>
      <c r="AT1583" s="68" t="str">
        <f t="shared" si="1023"/>
        <v/>
      </c>
      <c r="AU1583" s="68" t="str">
        <f t="shared" si="1024"/>
        <v/>
      </c>
      <c r="AV1583" s="68" t="str">
        <f t="shared" si="1025"/>
        <v/>
      </c>
      <c r="AW1583" s="88" t="str">
        <f t="shared" si="1008"/>
        <v/>
      </c>
      <c r="AZ1583" s="88" t="str">
        <f t="shared" si="1009"/>
        <v/>
      </c>
      <c r="BA1583" s="68" t="str">
        <f t="shared" si="1010"/>
        <v/>
      </c>
      <c r="BB1583" s="68" t="str">
        <f t="shared" si="1011"/>
        <v/>
      </c>
      <c r="BC1583" s="68" t="str">
        <f t="shared" si="1012"/>
        <v/>
      </c>
      <c r="BD1583" s="69" t="str">
        <f t="shared" si="1013"/>
        <v/>
      </c>
      <c r="BE1583" s="69" t="str">
        <f t="shared" si="1026"/>
        <v/>
      </c>
      <c r="BT1583" s="138" t="str">
        <f t="shared" ca="1" si="1027"/>
        <v/>
      </c>
      <c r="BU1583" s="139" t="str">
        <f t="shared" ca="1" si="1028"/>
        <v/>
      </c>
      <c r="BW1583" s="138" t="str">
        <f t="shared" si="1029"/>
        <v/>
      </c>
      <c r="BX1583" s="104" t="str">
        <f t="shared" si="1030"/>
        <v/>
      </c>
      <c r="BY1583" s="139" t="str">
        <f t="shared" si="1031"/>
        <v/>
      </c>
      <c r="CA1583" s="138" t="str">
        <f t="shared" si="1032"/>
        <v/>
      </c>
      <c r="CB1583" s="104" t="str">
        <f t="shared" si="1033"/>
        <v/>
      </c>
      <c r="CC1583" s="139" t="str">
        <f t="shared" si="1034"/>
        <v/>
      </c>
      <c r="CE1583" s="162" t="str">
        <f t="shared" si="1035"/>
        <v/>
      </c>
      <c r="CF1583" s="163" t="str">
        <f t="shared" si="1036"/>
        <v/>
      </c>
      <c r="CG1583" s="164" t="str">
        <f t="shared" si="1037"/>
        <v/>
      </c>
      <c r="CI1583" s="162" t="str">
        <f t="shared" si="1038"/>
        <v/>
      </c>
      <c r="CJ1583" s="163" t="str">
        <f t="shared" si="1041"/>
        <v/>
      </c>
      <c r="CK1583" s="164" t="str">
        <f t="shared" si="1042"/>
        <v/>
      </c>
      <c r="CM1583" s="169" t="str">
        <f t="shared" si="1039"/>
        <v/>
      </c>
      <c r="CN1583" s="139" t="str">
        <f t="shared" si="1040"/>
        <v/>
      </c>
      <c r="CP1583" s="41" t="str">
        <f>IF($CM1583="", "", COUNTIF($CM$11:$CM$3035, "&lt;"&amp;$CM1583)+1+COUNTIF($CM$11:$CM1583, $CM1583)-1)</f>
        <v/>
      </c>
    </row>
    <row r="1584" spans="1:94" x14ac:dyDescent="0.25">
      <c r="A1584" s="40"/>
      <c r="B1584" s="82" t="str">
        <f>IF($I1584="", "", IFERROR(INDEX('Job Database'!$AE$11:$AE$3035, MATCH($I1584, 'Job Database'!$X$11:$X$3035, 0)), ""))</f>
        <v/>
      </c>
      <c r="C1584" s="69" t="str">
        <f>IF($I1584="", "", IF(COUNTIF('Job Database'!$X$11:$X$3035, $I1584)=0, $AC$5, $AC$4))</f>
        <v/>
      </c>
      <c r="D1584" s="40"/>
      <c r="E1584" s="85" t="str">
        <f>IF($I1584="", "", IF(IFERROR(INDEX('Job Database'!$M$11:$M$3035, MATCH($I1584, 'Job Database'!$X$11:$X$3035, 0)), "")="", "", IFERROR(INDEX('Job Database'!$M$11:$M$3035, MATCH($I1584, 'Job Database'!$X$11:$X$3035, 0)), "")))</f>
        <v/>
      </c>
      <c r="F1584" s="40"/>
      <c r="G1584" s="88" t="str">
        <f t="shared" si="1014"/>
        <v/>
      </c>
      <c r="H1584" s="40"/>
      <c r="I1584" s="24"/>
      <c r="J1584" s="34"/>
      <c r="K1584" s="106"/>
      <c r="L1584" s="79"/>
      <c r="M1584" s="34"/>
      <c r="N1584" s="79"/>
      <c r="O1584" s="31"/>
      <c r="P1584" s="53"/>
      <c r="Q1584" s="40"/>
      <c r="S1584" s="41" t="str">
        <f t="shared" si="1002"/>
        <v/>
      </c>
      <c r="T1584" s="41" t="str">
        <f t="shared" si="1003"/>
        <v/>
      </c>
      <c r="U1584" s="41" t="str">
        <f t="shared" si="1015"/>
        <v/>
      </c>
      <c r="W1584" s="74" t="str">
        <f>IF('Job Database'!$X1584="", "", 'Job Database'!$X1584)</f>
        <v/>
      </c>
      <c r="Y1584" s="41" t="str">
        <f>IF($W1584="", "", IF(COUNTIF($I$11:$I$3035, $W1584)&gt;0, "", MAX($Y$10:$Y1583)+1))</f>
        <v/>
      </c>
      <c r="Z1584" s="41">
        <v>1574</v>
      </c>
      <c r="AA1584" s="58" t="str">
        <f t="shared" si="1016"/>
        <v/>
      </c>
      <c r="AC1584" s="41" t="str">
        <f t="shared" si="1004"/>
        <v/>
      </c>
      <c r="AE1584" s="41" t="str">
        <f t="shared" si="1017"/>
        <v/>
      </c>
      <c r="AJ1584" s="154" t="str">
        <f t="shared" si="1018"/>
        <v/>
      </c>
      <c r="AL1584" s="120" t="str">
        <f t="shared" si="1019"/>
        <v/>
      </c>
      <c r="AM1584" s="104" t="str">
        <f t="shared" si="1020"/>
        <v/>
      </c>
      <c r="AN1584" s="104" t="str">
        <f t="shared" si="1021"/>
        <v/>
      </c>
      <c r="AO1584" s="104" t="str">
        <f t="shared" si="1005"/>
        <v/>
      </c>
      <c r="AP1584" s="104" t="str">
        <f t="shared" si="1006"/>
        <v/>
      </c>
      <c r="AQ1584" s="121" t="str">
        <f t="shared" si="1022"/>
        <v/>
      </c>
      <c r="AS1584" s="88" t="str">
        <f t="shared" si="1007"/>
        <v/>
      </c>
      <c r="AT1584" s="68" t="str">
        <f t="shared" si="1023"/>
        <v/>
      </c>
      <c r="AU1584" s="68" t="str">
        <f t="shared" si="1024"/>
        <v/>
      </c>
      <c r="AV1584" s="68" t="str">
        <f t="shared" si="1025"/>
        <v/>
      </c>
      <c r="AW1584" s="88" t="str">
        <f t="shared" si="1008"/>
        <v/>
      </c>
      <c r="AZ1584" s="88" t="str">
        <f t="shared" si="1009"/>
        <v/>
      </c>
      <c r="BA1584" s="68" t="str">
        <f t="shared" si="1010"/>
        <v/>
      </c>
      <c r="BB1584" s="68" t="str">
        <f t="shared" si="1011"/>
        <v/>
      </c>
      <c r="BC1584" s="68" t="str">
        <f t="shared" si="1012"/>
        <v/>
      </c>
      <c r="BD1584" s="69" t="str">
        <f t="shared" si="1013"/>
        <v/>
      </c>
      <c r="BE1584" s="69" t="str">
        <f t="shared" si="1026"/>
        <v/>
      </c>
      <c r="BT1584" s="138" t="str">
        <f t="shared" ca="1" si="1027"/>
        <v/>
      </c>
      <c r="BU1584" s="139" t="str">
        <f t="shared" ca="1" si="1028"/>
        <v/>
      </c>
      <c r="BW1584" s="138" t="str">
        <f t="shared" si="1029"/>
        <v/>
      </c>
      <c r="BX1584" s="104" t="str">
        <f t="shared" si="1030"/>
        <v/>
      </c>
      <c r="BY1584" s="139" t="str">
        <f t="shared" si="1031"/>
        <v/>
      </c>
      <c r="CA1584" s="138" t="str">
        <f t="shared" si="1032"/>
        <v/>
      </c>
      <c r="CB1584" s="104" t="str">
        <f t="shared" si="1033"/>
        <v/>
      </c>
      <c r="CC1584" s="139" t="str">
        <f t="shared" si="1034"/>
        <v/>
      </c>
      <c r="CE1584" s="162" t="str">
        <f t="shared" si="1035"/>
        <v/>
      </c>
      <c r="CF1584" s="163" t="str">
        <f t="shared" si="1036"/>
        <v/>
      </c>
      <c r="CG1584" s="164" t="str">
        <f t="shared" si="1037"/>
        <v/>
      </c>
      <c r="CI1584" s="162" t="str">
        <f t="shared" si="1038"/>
        <v/>
      </c>
      <c r="CJ1584" s="163" t="str">
        <f t="shared" si="1041"/>
        <v/>
      </c>
      <c r="CK1584" s="164" t="str">
        <f t="shared" si="1042"/>
        <v/>
      </c>
      <c r="CM1584" s="169" t="str">
        <f t="shared" si="1039"/>
        <v/>
      </c>
      <c r="CN1584" s="139" t="str">
        <f t="shared" si="1040"/>
        <v/>
      </c>
      <c r="CP1584" s="41" t="str">
        <f>IF($CM1584="", "", COUNTIF($CM$11:$CM$3035, "&lt;"&amp;$CM1584)+1+COUNTIF($CM$11:$CM1584, $CM1584)-1)</f>
        <v/>
      </c>
    </row>
    <row r="1585" spans="1:94" x14ac:dyDescent="0.25">
      <c r="A1585" s="40"/>
      <c r="B1585" s="82" t="str">
        <f>IF($I1585="", "", IFERROR(INDEX('Job Database'!$AE$11:$AE$3035, MATCH($I1585, 'Job Database'!$X$11:$X$3035, 0)), ""))</f>
        <v/>
      </c>
      <c r="C1585" s="69" t="str">
        <f>IF($I1585="", "", IF(COUNTIF('Job Database'!$X$11:$X$3035, $I1585)=0, $AC$5, $AC$4))</f>
        <v/>
      </c>
      <c r="D1585" s="40"/>
      <c r="E1585" s="85" t="str">
        <f>IF($I1585="", "", IF(IFERROR(INDEX('Job Database'!$M$11:$M$3035, MATCH($I1585, 'Job Database'!$X$11:$X$3035, 0)), "")="", "", IFERROR(INDEX('Job Database'!$M$11:$M$3035, MATCH($I1585, 'Job Database'!$X$11:$X$3035, 0)), "")))</f>
        <v/>
      </c>
      <c r="F1585" s="40"/>
      <c r="G1585" s="88" t="str">
        <f t="shared" si="1014"/>
        <v/>
      </c>
      <c r="H1585" s="40"/>
      <c r="I1585" s="24"/>
      <c r="J1585" s="34"/>
      <c r="K1585" s="106"/>
      <c r="L1585" s="79"/>
      <c r="M1585" s="34"/>
      <c r="N1585" s="79"/>
      <c r="O1585" s="31"/>
      <c r="P1585" s="53"/>
      <c r="Q1585" s="40"/>
      <c r="S1585" s="41" t="str">
        <f t="shared" si="1002"/>
        <v/>
      </c>
      <c r="T1585" s="41" t="str">
        <f t="shared" si="1003"/>
        <v/>
      </c>
      <c r="U1585" s="41" t="str">
        <f t="shared" si="1015"/>
        <v/>
      </c>
      <c r="W1585" s="74" t="str">
        <f>IF('Job Database'!$X1585="", "", 'Job Database'!$X1585)</f>
        <v/>
      </c>
      <c r="Y1585" s="41" t="str">
        <f>IF($W1585="", "", IF(COUNTIF($I$11:$I$3035, $W1585)&gt;0, "", MAX($Y$10:$Y1584)+1))</f>
        <v/>
      </c>
      <c r="Z1585" s="41">
        <v>1575</v>
      </c>
      <c r="AA1585" s="58" t="str">
        <f t="shared" si="1016"/>
        <v/>
      </c>
      <c r="AC1585" s="41" t="str">
        <f t="shared" si="1004"/>
        <v/>
      </c>
      <c r="AE1585" s="41" t="str">
        <f t="shared" si="1017"/>
        <v/>
      </c>
      <c r="AJ1585" s="154" t="str">
        <f t="shared" si="1018"/>
        <v/>
      </c>
      <c r="AL1585" s="120" t="str">
        <f t="shared" si="1019"/>
        <v/>
      </c>
      <c r="AM1585" s="104" t="str">
        <f t="shared" si="1020"/>
        <v/>
      </c>
      <c r="AN1585" s="104" t="str">
        <f t="shared" si="1021"/>
        <v/>
      </c>
      <c r="AO1585" s="104" t="str">
        <f t="shared" si="1005"/>
        <v/>
      </c>
      <c r="AP1585" s="104" t="str">
        <f t="shared" si="1006"/>
        <v/>
      </c>
      <c r="AQ1585" s="121" t="str">
        <f t="shared" si="1022"/>
        <v/>
      </c>
      <c r="AS1585" s="88" t="str">
        <f t="shared" si="1007"/>
        <v/>
      </c>
      <c r="AT1585" s="68" t="str">
        <f t="shared" si="1023"/>
        <v/>
      </c>
      <c r="AU1585" s="68" t="str">
        <f t="shared" si="1024"/>
        <v/>
      </c>
      <c r="AV1585" s="68" t="str">
        <f t="shared" si="1025"/>
        <v/>
      </c>
      <c r="AW1585" s="88" t="str">
        <f t="shared" si="1008"/>
        <v/>
      </c>
      <c r="AZ1585" s="88" t="str">
        <f t="shared" si="1009"/>
        <v/>
      </c>
      <c r="BA1585" s="68" t="str">
        <f t="shared" si="1010"/>
        <v/>
      </c>
      <c r="BB1585" s="68" t="str">
        <f t="shared" si="1011"/>
        <v/>
      </c>
      <c r="BC1585" s="68" t="str">
        <f t="shared" si="1012"/>
        <v/>
      </c>
      <c r="BD1585" s="69" t="str">
        <f t="shared" si="1013"/>
        <v/>
      </c>
      <c r="BE1585" s="69" t="str">
        <f t="shared" si="1026"/>
        <v/>
      </c>
      <c r="BT1585" s="138" t="str">
        <f t="shared" ca="1" si="1027"/>
        <v/>
      </c>
      <c r="BU1585" s="139" t="str">
        <f t="shared" ca="1" si="1028"/>
        <v/>
      </c>
      <c r="BW1585" s="138" t="str">
        <f t="shared" si="1029"/>
        <v/>
      </c>
      <c r="BX1585" s="104" t="str">
        <f t="shared" si="1030"/>
        <v/>
      </c>
      <c r="BY1585" s="139" t="str">
        <f t="shared" si="1031"/>
        <v/>
      </c>
      <c r="CA1585" s="138" t="str">
        <f t="shared" si="1032"/>
        <v/>
      </c>
      <c r="CB1585" s="104" t="str">
        <f t="shared" si="1033"/>
        <v/>
      </c>
      <c r="CC1585" s="139" t="str">
        <f t="shared" si="1034"/>
        <v/>
      </c>
      <c r="CE1585" s="162" t="str">
        <f t="shared" si="1035"/>
        <v/>
      </c>
      <c r="CF1585" s="163" t="str">
        <f t="shared" si="1036"/>
        <v/>
      </c>
      <c r="CG1585" s="164" t="str">
        <f t="shared" si="1037"/>
        <v/>
      </c>
      <c r="CI1585" s="162" t="str">
        <f t="shared" si="1038"/>
        <v/>
      </c>
      <c r="CJ1585" s="163" t="str">
        <f t="shared" si="1041"/>
        <v/>
      </c>
      <c r="CK1585" s="164" t="str">
        <f t="shared" si="1042"/>
        <v/>
      </c>
      <c r="CM1585" s="169" t="str">
        <f t="shared" si="1039"/>
        <v/>
      </c>
      <c r="CN1585" s="139" t="str">
        <f t="shared" si="1040"/>
        <v/>
      </c>
      <c r="CP1585" s="41" t="str">
        <f>IF($CM1585="", "", COUNTIF($CM$11:$CM$3035, "&lt;"&amp;$CM1585)+1+COUNTIF($CM$11:$CM1585, $CM1585)-1)</f>
        <v/>
      </c>
    </row>
    <row r="1586" spans="1:94" x14ac:dyDescent="0.25">
      <c r="A1586" s="40"/>
      <c r="B1586" s="82" t="str">
        <f>IF($I1586="", "", IFERROR(INDEX('Job Database'!$AE$11:$AE$3035, MATCH($I1586, 'Job Database'!$X$11:$X$3035, 0)), ""))</f>
        <v/>
      </c>
      <c r="C1586" s="69" t="str">
        <f>IF($I1586="", "", IF(COUNTIF('Job Database'!$X$11:$X$3035, $I1586)=0, $AC$5, $AC$4))</f>
        <v/>
      </c>
      <c r="D1586" s="40"/>
      <c r="E1586" s="85" t="str">
        <f>IF($I1586="", "", IF(IFERROR(INDEX('Job Database'!$M$11:$M$3035, MATCH($I1586, 'Job Database'!$X$11:$X$3035, 0)), "")="", "", IFERROR(INDEX('Job Database'!$M$11:$M$3035, MATCH($I1586, 'Job Database'!$X$11:$X$3035, 0)), "")))</f>
        <v/>
      </c>
      <c r="F1586" s="40"/>
      <c r="G1586" s="88" t="str">
        <f t="shared" si="1014"/>
        <v/>
      </c>
      <c r="H1586" s="40"/>
      <c r="I1586" s="24"/>
      <c r="J1586" s="34"/>
      <c r="K1586" s="106"/>
      <c r="L1586" s="79"/>
      <c r="M1586" s="34"/>
      <c r="N1586" s="79"/>
      <c r="O1586" s="31"/>
      <c r="P1586" s="53"/>
      <c r="Q1586" s="40"/>
      <c r="S1586" s="41" t="str">
        <f t="shared" si="1002"/>
        <v/>
      </c>
      <c r="T1586" s="41" t="str">
        <f t="shared" si="1003"/>
        <v/>
      </c>
      <c r="U1586" s="41" t="str">
        <f t="shared" si="1015"/>
        <v/>
      </c>
      <c r="W1586" s="74" t="str">
        <f>IF('Job Database'!$X1586="", "", 'Job Database'!$X1586)</f>
        <v/>
      </c>
      <c r="Y1586" s="41" t="str">
        <f>IF($W1586="", "", IF(COUNTIF($I$11:$I$3035, $W1586)&gt;0, "", MAX($Y$10:$Y1585)+1))</f>
        <v/>
      </c>
      <c r="Z1586" s="41">
        <v>1576</v>
      </c>
      <c r="AA1586" s="58" t="str">
        <f t="shared" si="1016"/>
        <v/>
      </c>
      <c r="AC1586" s="41" t="str">
        <f t="shared" si="1004"/>
        <v/>
      </c>
      <c r="AE1586" s="41" t="str">
        <f t="shared" si="1017"/>
        <v/>
      </c>
      <c r="AJ1586" s="154" t="str">
        <f t="shared" si="1018"/>
        <v/>
      </c>
      <c r="AL1586" s="120" t="str">
        <f t="shared" si="1019"/>
        <v/>
      </c>
      <c r="AM1586" s="104" t="str">
        <f t="shared" si="1020"/>
        <v/>
      </c>
      <c r="AN1586" s="104" t="str">
        <f t="shared" si="1021"/>
        <v/>
      </c>
      <c r="AO1586" s="104" t="str">
        <f t="shared" si="1005"/>
        <v/>
      </c>
      <c r="AP1586" s="104" t="str">
        <f t="shared" si="1006"/>
        <v/>
      </c>
      <c r="AQ1586" s="121" t="str">
        <f t="shared" si="1022"/>
        <v/>
      </c>
      <c r="AS1586" s="88" t="str">
        <f t="shared" si="1007"/>
        <v/>
      </c>
      <c r="AT1586" s="68" t="str">
        <f t="shared" si="1023"/>
        <v/>
      </c>
      <c r="AU1586" s="68" t="str">
        <f t="shared" si="1024"/>
        <v/>
      </c>
      <c r="AV1586" s="68" t="str">
        <f t="shared" si="1025"/>
        <v/>
      </c>
      <c r="AW1586" s="88" t="str">
        <f t="shared" si="1008"/>
        <v/>
      </c>
      <c r="AZ1586" s="88" t="str">
        <f t="shared" si="1009"/>
        <v/>
      </c>
      <c r="BA1586" s="68" t="str">
        <f t="shared" si="1010"/>
        <v/>
      </c>
      <c r="BB1586" s="68" t="str">
        <f t="shared" si="1011"/>
        <v/>
      </c>
      <c r="BC1586" s="68" t="str">
        <f t="shared" si="1012"/>
        <v/>
      </c>
      <c r="BD1586" s="69" t="str">
        <f t="shared" si="1013"/>
        <v/>
      </c>
      <c r="BE1586" s="69" t="str">
        <f t="shared" si="1026"/>
        <v/>
      </c>
      <c r="BT1586" s="138" t="str">
        <f t="shared" ca="1" si="1027"/>
        <v/>
      </c>
      <c r="BU1586" s="139" t="str">
        <f t="shared" ca="1" si="1028"/>
        <v/>
      </c>
      <c r="BW1586" s="138" t="str">
        <f t="shared" si="1029"/>
        <v/>
      </c>
      <c r="BX1586" s="104" t="str">
        <f t="shared" si="1030"/>
        <v/>
      </c>
      <c r="BY1586" s="139" t="str">
        <f t="shared" si="1031"/>
        <v/>
      </c>
      <c r="CA1586" s="138" t="str">
        <f t="shared" si="1032"/>
        <v/>
      </c>
      <c r="CB1586" s="104" t="str">
        <f t="shared" si="1033"/>
        <v/>
      </c>
      <c r="CC1586" s="139" t="str">
        <f t="shared" si="1034"/>
        <v/>
      </c>
      <c r="CE1586" s="162" t="str">
        <f t="shared" si="1035"/>
        <v/>
      </c>
      <c r="CF1586" s="163" t="str">
        <f t="shared" si="1036"/>
        <v/>
      </c>
      <c r="CG1586" s="164" t="str">
        <f t="shared" si="1037"/>
        <v/>
      </c>
      <c r="CI1586" s="162" t="str">
        <f t="shared" si="1038"/>
        <v/>
      </c>
      <c r="CJ1586" s="163" t="str">
        <f t="shared" si="1041"/>
        <v/>
      </c>
      <c r="CK1586" s="164" t="str">
        <f t="shared" si="1042"/>
        <v/>
      </c>
      <c r="CM1586" s="169" t="str">
        <f t="shared" si="1039"/>
        <v/>
      </c>
      <c r="CN1586" s="139" t="str">
        <f t="shared" si="1040"/>
        <v/>
      </c>
      <c r="CP1586" s="41" t="str">
        <f>IF($CM1586="", "", COUNTIF($CM$11:$CM$3035, "&lt;"&amp;$CM1586)+1+COUNTIF($CM$11:$CM1586, $CM1586)-1)</f>
        <v/>
      </c>
    </row>
    <row r="1587" spans="1:94" x14ac:dyDescent="0.25">
      <c r="A1587" s="40"/>
      <c r="B1587" s="82" t="str">
        <f>IF($I1587="", "", IFERROR(INDEX('Job Database'!$AE$11:$AE$3035, MATCH($I1587, 'Job Database'!$X$11:$X$3035, 0)), ""))</f>
        <v/>
      </c>
      <c r="C1587" s="69" t="str">
        <f>IF($I1587="", "", IF(COUNTIF('Job Database'!$X$11:$X$3035, $I1587)=0, $AC$5, $AC$4))</f>
        <v/>
      </c>
      <c r="D1587" s="40"/>
      <c r="E1587" s="85" t="str">
        <f>IF($I1587="", "", IF(IFERROR(INDEX('Job Database'!$M$11:$M$3035, MATCH($I1587, 'Job Database'!$X$11:$X$3035, 0)), "")="", "", IFERROR(INDEX('Job Database'!$M$11:$M$3035, MATCH($I1587, 'Job Database'!$X$11:$X$3035, 0)), "")))</f>
        <v/>
      </c>
      <c r="F1587" s="40"/>
      <c r="G1587" s="88" t="str">
        <f t="shared" si="1014"/>
        <v/>
      </c>
      <c r="H1587" s="40"/>
      <c r="I1587" s="24"/>
      <c r="J1587" s="34"/>
      <c r="K1587" s="106"/>
      <c r="L1587" s="79"/>
      <c r="M1587" s="34"/>
      <c r="N1587" s="79"/>
      <c r="O1587" s="31"/>
      <c r="P1587" s="53"/>
      <c r="Q1587" s="40"/>
      <c r="S1587" s="41" t="str">
        <f t="shared" si="1002"/>
        <v/>
      </c>
      <c r="T1587" s="41" t="str">
        <f t="shared" si="1003"/>
        <v/>
      </c>
      <c r="U1587" s="41" t="str">
        <f t="shared" si="1015"/>
        <v/>
      </c>
      <c r="W1587" s="74" t="str">
        <f>IF('Job Database'!$X1587="", "", 'Job Database'!$X1587)</f>
        <v/>
      </c>
      <c r="Y1587" s="41" t="str">
        <f>IF($W1587="", "", IF(COUNTIF($I$11:$I$3035, $W1587)&gt;0, "", MAX($Y$10:$Y1586)+1))</f>
        <v/>
      </c>
      <c r="Z1587" s="41">
        <v>1577</v>
      </c>
      <c r="AA1587" s="58" t="str">
        <f t="shared" si="1016"/>
        <v/>
      </c>
      <c r="AC1587" s="41" t="str">
        <f t="shared" si="1004"/>
        <v/>
      </c>
      <c r="AE1587" s="41" t="str">
        <f t="shared" si="1017"/>
        <v/>
      </c>
      <c r="AJ1587" s="154" t="str">
        <f t="shared" si="1018"/>
        <v/>
      </c>
      <c r="AL1587" s="120" t="str">
        <f t="shared" si="1019"/>
        <v/>
      </c>
      <c r="AM1587" s="104" t="str">
        <f t="shared" si="1020"/>
        <v/>
      </c>
      <c r="AN1587" s="104" t="str">
        <f t="shared" si="1021"/>
        <v/>
      </c>
      <c r="AO1587" s="104" t="str">
        <f t="shared" si="1005"/>
        <v/>
      </c>
      <c r="AP1587" s="104" t="str">
        <f t="shared" si="1006"/>
        <v/>
      </c>
      <c r="AQ1587" s="121" t="str">
        <f t="shared" si="1022"/>
        <v/>
      </c>
      <c r="AS1587" s="88" t="str">
        <f t="shared" si="1007"/>
        <v/>
      </c>
      <c r="AT1587" s="68" t="str">
        <f t="shared" si="1023"/>
        <v/>
      </c>
      <c r="AU1587" s="68" t="str">
        <f t="shared" si="1024"/>
        <v/>
      </c>
      <c r="AV1587" s="68" t="str">
        <f t="shared" si="1025"/>
        <v/>
      </c>
      <c r="AW1587" s="88" t="str">
        <f t="shared" si="1008"/>
        <v/>
      </c>
      <c r="AZ1587" s="88" t="str">
        <f t="shared" si="1009"/>
        <v/>
      </c>
      <c r="BA1587" s="68" t="str">
        <f t="shared" si="1010"/>
        <v/>
      </c>
      <c r="BB1587" s="68" t="str">
        <f t="shared" si="1011"/>
        <v/>
      </c>
      <c r="BC1587" s="68" t="str">
        <f t="shared" si="1012"/>
        <v/>
      </c>
      <c r="BD1587" s="69" t="str">
        <f t="shared" si="1013"/>
        <v/>
      </c>
      <c r="BE1587" s="69" t="str">
        <f t="shared" si="1026"/>
        <v/>
      </c>
      <c r="BT1587" s="138" t="str">
        <f t="shared" ca="1" si="1027"/>
        <v/>
      </c>
      <c r="BU1587" s="139" t="str">
        <f t="shared" ca="1" si="1028"/>
        <v/>
      </c>
      <c r="BW1587" s="138" t="str">
        <f t="shared" si="1029"/>
        <v/>
      </c>
      <c r="BX1587" s="104" t="str">
        <f t="shared" si="1030"/>
        <v/>
      </c>
      <c r="BY1587" s="139" t="str">
        <f t="shared" si="1031"/>
        <v/>
      </c>
      <c r="CA1587" s="138" t="str">
        <f t="shared" si="1032"/>
        <v/>
      </c>
      <c r="CB1587" s="104" t="str">
        <f t="shared" si="1033"/>
        <v/>
      </c>
      <c r="CC1587" s="139" t="str">
        <f t="shared" si="1034"/>
        <v/>
      </c>
      <c r="CE1587" s="162" t="str">
        <f t="shared" si="1035"/>
        <v/>
      </c>
      <c r="CF1587" s="163" t="str">
        <f t="shared" si="1036"/>
        <v/>
      </c>
      <c r="CG1587" s="164" t="str">
        <f t="shared" si="1037"/>
        <v/>
      </c>
      <c r="CI1587" s="162" t="str">
        <f t="shared" si="1038"/>
        <v/>
      </c>
      <c r="CJ1587" s="163" t="str">
        <f t="shared" si="1041"/>
        <v/>
      </c>
      <c r="CK1587" s="164" t="str">
        <f t="shared" si="1042"/>
        <v/>
      </c>
      <c r="CM1587" s="169" t="str">
        <f t="shared" si="1039"/>
        <v/>
      </c>
      <c r="CN1587" s="139" t="str">
        <f t="shared" si="1040"/>
        <v/>
      </c>
      <c r="CP1587" s="41" t="str">
        <f>IF($CM1587="", "", COUNTIF($CM$11:$CM$3035, "&lt;"&amp;$CM1587)+1+COUNTIF($CM$11:$CM1587, $CM1587)-1)</f>
        <v/>
      </c>
    </row>
    <row r="1588" spans="1:94" x14ac:dyDescent="0.25">
      <c r="A1588" s="40"/>
      <c r="B1588" s="82" t="str">
        <f>IF($I1588="", "", IFERROR(INDEX('Job Database'!$AE$11:$AE$3035, MATCH($I1588, 'Job Database'!$X$11:$X$3035, 0)), ""))</f>
        <v/>
      </c>
      <c r="C1588" s="69" t="str">
        <f>IF($I1588="", "", IF(COUNTIF('Job Database'!$X$11:$X$3035, $I1588)=0, $AC$5, $AC$4))</f>
        <v/>
      </c>
      <c r="D1588" s="40"/>
      <c r="E1588" s="85" t="str">
        <f>IF($I1588="", "", IF(IFERROR(INDEX('Job Database'!$M$11:$M$3035, MATCH($I1588, 'Job Database'!$X$11:$X$3035, 0)), "")="", "", IFERROR(INDEX('Job Database'!$M$11:$M$3035, MATCH($I1588, 'Job Database'!$X$11:$X$3035, 0)), "")))</f>
        <v/>
      </c>
      <c r="F1588" s="40"/>
      <c r="G1588" s="88" t="str">
        <f t="shared" si="1014"/>
        <v/>
      </c>
      <c r="H1588" s="40"/>
      <c r="I1588" s="24"/>
      <c r="J1588" s="34"/>
      <c r="K1588" s="106"/>
      <c r="L1588" s="79"/>
      <c r="M1588" s="34"/>
      <c r="N1588" s="79"/>
      <c r="O1588" s="31"/>
      <c r="P1588" s="53"/>
      <c r="Q1588" s="40"/>
      <c r="S1588" s="41" t="str">
        <f t="shared" si="1002"/>
        <v/>
      </c>
      <c r="T1588" s="41" t="str">
        <f t="shared" si="1003"/>
        <v/>
      </c>
      <c r="U1588" s="41" t="str">
        <f t="shared" si="1015"/>
        <v/>
      </c>
      <c r="W1588" s="74" t="str">
        <f>IF('Job Database'!$X1588="", "", 'Job Database'!$X1588)</f>
        <v/>
      </c>
      <c r="Y1588" s="41" t="str">
        <f>IF($W1588="", "", IF(COUNTIF($I$11:$I$3035, $W1588)&gt;0, "", MAX($Y$10:$Y1587)+1))</f>
        <v/>
      </c>
      <c r="Z1588" s="41">
        <v>1578</v>
      </c>
      <c r="AA1588" s="58" t="str">
        <f t="shared" si="1016"/>
        <v/>
      </c>
      <c r="AC1588" s="41" t="str">
        <f t="shared" si="1004"/>
        <v/>
      </c>
      <c r="AE1588" s="41" t="str">
        <f t="shared" si="1017"/>
        <v/>
      </c>
      <c r="AJ1588" s="154" t="str">
        <f t="shared" si="1018"/>
        <v/>
      </c>
      <c r="AL1588" s="120" t="str">
        <f t="shared" si="1019"/>
        <v/>
      </c>
      <c r="AM1588" s="104" t="str">
        <f t="shared" si="1020"/>
        <v/>
      </c>
      <c r="AN1588" s="104" t="str">
        <f t="shared" si="1021"/>
        <v/>
      </c>
      <c r="AO1588" s="104" t="str">
        <f t="shared" si="1005"/>
        <v/>
      </c>
      <c r="AP1588" s="104" t="str">
        <f t="shared" si="1006"/>
        <v/>
      </c>
      <c r="AQ1588" s="121" t="str">
        <f t="shared" si="1022"/>
        <v/>
      </c>
      <c r="AS1588" s="88" t="str">
        <f t="shared" si="1007"/>
        <v/>
      </c>
      <c r="AT1588" s="68" t="str">
        <f t="shared" si="1023"/>
        <v/>
      </c>
      <c r="AU1588" s="68" t="str">
        <f t="shared" si="1024"/>
        <v/>
      </c>
      <c r="AV1588" s="68" t="str">
        <f t="shared" si="1025"/>
        <v/>
      </c>
      <c r="AW1588" s="88" t="str">
        <f t="shared" si="1008"/>
        <v/>
      </c>
      <c r="AZ1588" s="88" t="str">
        <f t="shared" si="1009"/>
        <v/>
      </c>
      <c r="BA1588" s="68" t="str">
        <f t="shared" si="1010"/>
        <v/>
      </c>
      <c r="BB1588" s="68" t="str">
        <f t="shared" si="1011"/>
        <v/>
      </c>
      <c r="BC1588" s="68" t="str">
        <f t="shared" si="1012"/>
        <v/>
      </c>
      <c r="BD1588" s="69" t="str">
        <f t="shared" si="1013"/>
        <v/>
      </c>
      <c r="BE1588" s="69" t="str">
        <f t="shared" si="1026"/>
        <v/>
      </c>
      <c r="BT1588" s="138" t="str">
        <f t="shared" ca="1" si="1027"/>
        <v/>
      </c>
      <c r="BU1588" s="139" t="str">
        <f t="shared" ca="1" si="1028"/>
        <v/>
      </c>
      <c r="BW1588" s="138" t="str">
        <f t="shared" si="1029"/>
        <v/>
      </c>
      <c r="BX1588" s="104" t="str">
        <f t="shared" si="1030"/>
        <v/>
      </c>
      <c r="BY1588" s="139" t="str">
        <f t="shared" si="1031"/>
        <v/>
      </c>
      <c r="CA1588" s="138" t="str">
        <f t="shared" si="1032"/>
        <v/>
      </c>
      <c r="CB1588" s="104" t="str">
        <f t="shared" si="1033"/>
        <v/>
      </c>
      <c r="CC1588" s="139" t="str">
        <f t="shared" si="1034"/>
        <v/>
      </c>
      <c r="CE1588" s="162" t="str">
        <f t="shared" si="1035"/>
        <v/>
      </c>
      <c r="CF1588" s="163" t="str">
        <f t="shared" si="1036"/>
        <v/>
      </c>
      <c r="CG1588" s="164" t="str">
        <f t="shared" si="1037"/>
        <v/>
      </c>
      <c r="CI1588" s="162" t="str">
        <f t="shared" si="1038"/>
        <v/>
      </c>
      <c r="CJ1588" s="163" t="str">
        <f t="shared" si="1041"/>
        <v/>
      </c>
      <c r="CK1588" s="164" t="str">
        <f t="shared" si="1042"/>
        <v/>
      </c>
      <c r="CM1588" s="169" t="str">
        <f t="shared" si="1039"/>
        <v/>
      </c>
      <c r="CN1588" s="139" t="str">
        <f t="shared" si="1040"/>
        <v/>
      </c>
      <c r="CP1588" s="41" t="str">
        <f>IF($CM1588="", "", COUNTIF($CM$11:$CM$3035, "&lt;"&amp;$CM1588)+1+COUNTIF($CM$11:$CM1588, $CM1588)-1)</f>
        <v/>
      </c>
    </row>
    <row r="1589" spans="1:94" x14ac:dyDescent="0.25">
      <c r="A1589" s="40"/>
      <c r="B1589" s="82" t="str">
        <f>IF($I1589="", "", IFERROR(INDEX('Job Database'!$AE$11:$AE$3035, MATCH($I1589, 'Job Database'!$X$11:$X$3035, 0)), ""))</f>
        <v/>
      </c>
      <c r="C1589" s="69" t="str">
        <f>IF($I1589="", "", IF(COUNTIF('Job Database'!$X$11:$X$3035, $I1589)=0, $AC$5, $AC$4))</f>
        <v/>
      </c>
      <c r="D1589" s="40"/>
      <c r="E1589" s="85" t="str">
        <f>IF($I1589="", "", IF(IFERROR(INDEX('Job Database'!$M$11:$M$3035, MATCH($I1589, 'Job Database'!$X$11:$X$3035, 0)), "")="", "", IFERROR(INDEX('Job Database'!$M$11:$M$3035, MATCH($I1589, 'Job Database'!$X$11:$X$3035, 0)), "")))</f>
        <v/>
      </c>
      <c r="F1589" s="40"/>
      <c r="G1589" s="88" t="str">
        <f t="shared" si="1014"/>
        <v/>
      </c>
      <c r="H1589" s="40"/>
      <c r="I1589" s="24"/>
      <c r="J1589" s="34"/>
      <c r="K1589" s="106"/>
      <c r="L1589" s="79"/>
      <c r="M1589" s="34"/>
      <c r="N1589" s="79"/>
      <c r="O1589" s="31"/>
      <c r="P1589" s="53"/>
      <c r="Q1589" s="40"/>
      <c r="S1589" s="41" t="str">
        <f t="shared" si="1002"/>
        <v/>
      </c>
      <c r="T1589" s="41" t="str">
        <f t="shared" si="1003"/>
        <v/>
      </c>
      <c r="U1589" s="41" t="str">
        <f t="shared" si="1015"/>
        <v/>
      </c>
      <c r="W1589" s="74" t="str">
        <f>IF('Job Database'!$X1589="", "", 'Job Database'!$X1589)</f>
        <v/>
      </c>
      <c r="Y1589" s="41" t="str">
        <f>IF($W1589="", "", IF(COUNTIF($I$11:$I$3035, $W1589)&gt;0, "", MAX($Y$10:$Y1588)+1))</f>
        <v/>
      </c>
      <c r="Z1589" s="41">
        <v>1579</v>
      </c>
      <c r="AA1589" s="58" t="str">
        <f t="shared" si="1016"/>
        <v/>
      </c>
      <c r="AC1589" s="41" t="str">
        <f t="shared" si="1004"/>
        <v/>
      </c>
      <c r="AE1589" s="41" t="str">
        <f t="shared" si="1017"/>
        <v/>
      </c>
      <c r="AJ1589" s="154" t="str">
        <f t="shared" si="1018"/>
        <v/>
      </c>
      <c r="AL1589" s="120" t="str">
        <f t="shared" si="1019"/>
        <v/>
      </c>
      <c r="AM1589" s="104" t="str">
        <f t="shared" si="1020"/>
        <v/>
      </c>
      <c r="AN1589" s="104" t="str">
        <f t="shared" si="1021"/>
        <v/>
      </c>
      <c r="AO1589" s="104" t="str">
        <f t="shared" si="1005"/>
        <v/>
      </c>
      <c r="AP1589" s="104" t="str">
        <f t="shared" si="1006"/>
        <v/>
      </c>
      <c r="AQ1589" s="121" t="str">
        <f t="shared" si="1022"/>
        <v/>
      </c>
      <c r="AS1589" s="88" t="str">
        <f t="shared" si="1007"/>
        <v/>
      </c>
      <c r="AT1589" s="68" t="str">
        <f t="shared" si="1023"/>
        <v/>
      </c>
      <c r="AU1589" s="68" t="str">
        <f t="shared" si="1024"/>
        <v/>
      </c>
      <c r="AV1589" s="68" t="str">
        <f t="shared" si="1025"/>
        <v/>
      </c>
      <c r="AW1589" s="88" t="str">
        <f t="shared" si="1008"/>
        <v/>
      </c>
      <c r="AZ1589" s="88" t="str">
        <f t="shared" si="1009"/>
        <v/>
      </c>
      <c r="BA1589" s="68" t="str">
        <f t="shared" si="1010"/>
        <v/>
      </c>
      <c r="BB1589" s="68" t="str">
        <f t="shared" si="1011"/>
        <v/>
      </c>
      <c r="BC1589" s="68" t="str">
        <f t="shared" si="1012"/>
        <v/>
      </c>
      <c r="BD1589" s="69" t="str">
        <f t="shared" si="1013"/>
        <v/>
      </c>
      <c r="BE1589" s="69" t="str">
        <f t="shared" si="1026"/>
        <v/>
      </c>
      <c r="BT1589" s="138" t="str">
        <f t="shared" ca="1" si="1027"/>
        <v/>
      </c>
      <c r="BU1589" s="139" t="str">
        <f t="shared" ca="1" si="1028"/>
        <v/>
      </c>
      <c r="BW1589" s="138" t="str">
        <f t="shared" si="1029"/>
        <v/>
      </c>
      <c r="BX1589" s="104" t="str">
        <f t="shared" si="1030"/>
        <v/>
      </c>
      <c r="BY1589" s="139" t="str">
        <f t="shared" si="1031"/>
        <v/>
      </c>
      <c r="CA1589" s="138" t="str">
        <f t="shared" si="1032"/>
        <v/>
      </c>
      <c r="CB1589" s="104" t="str">
        <f t="shared" si="1033"/>
        <v/>
      </c>
      <c r="CC1589" s="139" t="str">
        <f t="shared" si="1034"/>
        <v/>
      </c>
      <c r="CE1589" s="162" t="str">
        <f t="shared" si="1035"/>
        <v/>
      </c>
      <c r="CF1589" s="163" t="str">
        <f t="shared" si="1036"/>
        <v/>
      </c>
      <c r="CG1589" s="164" t="str">
        <f t="shared" si="1037"/>
        <v/>
      </c>
      <c r="CI1589" s="162" t="str">
        <f t="shared" si="1038"/>
        <v/>
      </c>
      <c r="CJ1589" s="163" t="str">
        <f t="shared" si="1041"/>
        <v/>
      </c>
      <c r="CK1589" s="164" t="str">
        <f t="shared" si="1042"/>
        <v/>
      </c>
      <c r="CM1589" s="169" t="str">
        <f t="shared" si="1039"/>
        <v/>
      </c>
      <c r="CN1589" s="139" t="str">
        <f t="shared" si="1040"/>
        <v/>
      </c>
      <c r="CP1589" s="41" t="str">
        <f>IF($CM1589="", "", COUNTIF($CM$11:$CM$3035, "&lt;"&amp;$CM1589)+1+COUNTIF($CM$11:$CM1589, $CM1589)-1)</f>
        <v/>
      </c>
    </row>
    <row r="1590" spans="1:94" x14ac:dyDescent="0.25">
      <c r="A1590" s="40"/>
      <c r="B1590" s="82" t="str">
        <f>IF($I1590="", "", IFERROR(INDEX('Job Database'!$AE$11:$AE$3035, MATCH($I1590, 'Job Database'!$X$11:$X$3035, 0)), ""))</f>
        <v/>
      </c>
      <c r="C1590" s="69" t="str">
        <f>IF($I1590="", "", IF(COUNTIF('Job Database'!$X$11:$X$3035, $I1590)=0, $AC$5, $AC$4))</f>
        <v/>
      </c>
      <c r="D1590" s="40"/>
      <c r="E1590" s="85" t="str">
        <f>IF($I1590="", "", IF(IFERROR(INDEX('Job Database'!$M$11:$M$3035, MATCH($I1590, 'Job Database'!$X$11:$X$3035, 0)), "")="", "", IFERROR(INDEX('Job Database'!$M$11:$M$3035, MATCH($I1590, 'Job Database'!$X$11:$X$3035, 0)), "")))</f>
        <v/>
      </c>
      <c r="F1590" s="40"/>
      <c r="G1590" s="88" t="str">
        <f t="shared" si="1014"/>
        <v/>
      </c>
      <c r="H1590" s="40"/>
      <c r="I1590" s="24"/>
      <c r="J1590" s="34"/>
      <c r="K1590" s="106"/>
      <c r="L1590" s="79"/>
      <c r="M1590" s="34"/>
      <c r="N1590" s="79"/>
      <c r="O1590" s="31"/>
      <c r="P1590" s="53"/>
      <c r="Q1590" s="40"/>
      <c r="S1590" s="41" t="str">
        <f t="shared" si="1002"/>
        <v/>
      </c>
      <c r="T1590" s="41" t="str">
        <f t="shared" si="1003"/>
        <v/>
      </c>
      <c r="U1590" s="41" t="str">
        <f t="shared" si="1015"/>
        <v/>
      </c>
      <c r="W1590" s="74" t="str">
        <f>IF('Job Database'!$X1590="", "", 'Job Database'!$X1590)</f>
        <v/>
      </c>
      <c r="Y1590" s="41" t="str">
        <f>IF($W1590="", "", IF(COUNTIF($I$11:$I$3035, $W1590)&gt;0, "", MAX($Y$10:$Y1589)+1))</f>
        <v/>
      </c>
      <c r="Z1590" s="41">
        <v>1580</v>
      </c>
      <c r="AA1590" s="58" t="str">
        <f t="shared" si="1016"/>
        <v/>
      </c>
      <c r="AC1590" s="41" t="str">
        <f t="shared" si="1004"/>
        <v/>
      </c>
      <c r="AE1590" s="41" t="str">
        <f t="shared" si="1017"/>
        <v/>
      </c>
      <c r="AJ1590" s="154" t="str">
        <f t="shared" si="1018"/>
        <v/>
      </c>
      <c r="AL1590" s="120" t="str">
        <f t="shared" si="1019"/>
        <v/>
      </c>
      <c r="AM1590" s="104" t="str">
        <f t="shared" si="1020"/>
        <v/>
      </c>
      <c r="AN1590" s="104" t="str">
        <f t="shared" si="1021"/>
        <v/>
      </c>
      <c r="AO1590" s="104" t="str">
        <f t="shared" si="1005"/>
        <v/>
      </c>
      <c r="AP1590" s="104" t="str">
        <f t="shared" si="1006"/>
        <v/>
      </c>
      <c r="AQ1590" s="121" t="str">
        <f t="shared" si="1022"/>
        <v/>
      </c>
      <c r="AS1590" s="88" t="str">
        <f t="shared" si="1007"/>
        <v/>
      </c>
      <c r="AT1590" s="68" t="str">
        <f t="shared" si="1023"/>
        <v/>
      </c>
      <c r="AU1590" s="68" t="str">
        <f t="shared" si="1024"/>
        <v/>
      </c>
      <c r="AV1590" s="68" t="str">
        <f t="shared" si="1025"/>
        <v/>
      </c>
      <c r="AW1590" s="88" t="str">
        <f t="shared" si="1008"/>
        <v/>
      </c>
      <c r="AZ1590" s="88" t="str">
        <f t="shared" si="1009"/>
        <v/>
      </c>
      <c r="BA1590" s="68" t="str">
        <f t="shared" si="1010"/>
        <v/>
      </c>
      <c r="BB1590" s="68" t="str">
        <f t="shared" si="1011"/>
        <v/>
      </c>
      <c r="BC1590" s="68" t="str">
        <f t="shared" si="1012"/>
        <v/>
      </c>
      <c r="BD1590" s="69" t="str">
        <f t="shared" si="1013"/>
        <v/>
      </c>
      <c r="BE1590" s="69" t="str">
        <f t="shared" si="1026"/>
        <v/>
      </c>
      <c r="BT1590" s="138" t="str">
        <f t="shared" ca="1" si="1027"/>
        <v/>
      </c>
      <c r="BU1590" s="139" t="str">
        <f t="shared" ca="1" si="1028"/>
        <v/>
      </c>
      <c r="BW1590" s="138" t="str">
        <f t="shared" si="1029"/>
        <v/>
      </c>
      <c r="BX1590" s="104" t="str">
        <f t="shared" si="1030"/>
        <v/>
      </c>
      <c r="BY1590" s="139" t="str">
        <f t="shared" si="1031"/>
        <v/>
      </c>
      <c r="CA1590" s="138" t="str">
        <f t="shared" si="1032"/>
        <v/>
      </c>
      <c r="CB1590" s="104" t="str">
        <f t="shared" si="1033"/>
        <v/>
      </c>
      <c r="CC1590" s="139" t="str">
        <f t="shared" si="1034"/>
        <v/>
      </c>
      <c r="CE1590" s="162" t="str">
        <f t="shared" si="1035"/>
        <v/>
      </c>
      <c r="CF1590" s="163" t="str">
        <f t="shared" si="1036"/>
        <v/>
      </c>
      <c r="CG1590" s="164" t="str">
        <f t="shared" si="1037"/>
        <v/>
      </c>
      <c r="CI1590" s="162" t="str">
        <f t="shared" si="1038"/>
        <v/>
      </c>
      <c r="CJ1590" s="163" t="str">
        <f t="shared" si="1041"/>
        <v/>
      </c>
      <c r="CK1590" s="164" t="str">
        <f t="shared" si="1042"/>
        <v/>
      </c>
      <c r="CM1590" s="169" t="str">
        <f t="shared" si="1039"/>
        <v/>
      </c>
      <c r="CN1590" s="139" t="str">
        <f t="shared" si="1040"/>
        <v/>
      </c>
      <c r="CP1590" s="41" t="str">
        <f>IF($CM1590="", "", COUNTIF($CM$11:$CM$3035, "&lt;"&amp;$CM1590)+1+COUNTIF($CM$11:$CM1590, $CM1590)-1)</f>
        <v/>
      </c>
    </row>
    <row r="1591" spans="1:94" x14ac:dyDescent="0.25">
      <c r="A1591" s="40"/>
      <c r="B1591" s="82" t="str">
        <f>IF($I1591="", "", IFERROR(INDEX('Job Database'!$AE$11:$AE$3035, MATCH($I1591, 'Job Database'!$X$11:$X$3035, 0)), ""))</f>
        <v/>
      </c>
      <c r="C1591" s="69" t="str">
        <f>IF($I1591="", "", IF(COUNTIF('Job Database'!$X$11:$X$3035, $I1591)=0, $AC$5, $AC$4))</f>
        <v/>
      </c>
      <c r="D1591" s="40"/>
      <c r="E1591" s="85" t="str">
        <f>IF($I1591="", "", IF(IFERROR(INDEX('Job Database'!$M$11:$M$3035, MATCH($I1591, 'Job Database'!$X$11:$X$3035, 0)), "")="", "", IFERROR(INDEX('Job Database'!$M$11:$M$3035, MATCH($I1591, 'Job Database'!$X$11:$X$3035, 0)), "")))</f>
        <v/>
      </c>
      <c r="F1591" s="40"/>
      <c r="G1591" s="88" t="str">
        <f t="shared" si="1014"/>
        <v/>
      </c>
      <c r="H1591" s="40"/>
      <c r="I1591" s="24"/>
      <c r="J1591" s="34"/>
      <c r="K1591" s="106"/>
      <c r="L1591" s="79"/>
      <c r="M1591" s="34"/>
      <c r="N1591" s="79"/>
      <c r="O1591" s="31"/>
      <c r="P1591" s="53"/>
      <c r="Q1591" s="40"/>
      <c r="S1591" s="41" t="str">
        <f t="shared" si="1002"/>
        <v/>
      </c>
      <c r="T1591" s="41" t="str">
        <f t="shared" si="1003"/>
        <v/>
      </c>
      <c r="U1591" s="41" t="str">
        <f t="shared" si="1015"/>
        <v/>
      </c>
      <c r="W1591" s="74" t="str">
        <f>IF('Job Database'!$X1591="", "", 'Job Database'!$X1591)</f>
        <v/>
      </c>
      <c r="Y1591" s="41" t="str">
        <f>IF($W1591="", "", IF(COUNTIF($I$11:$I$3035, $W1591)&gt;0, "", MAX($Y$10:$Y1590)+1))</f>
        <v/>
      </c>
      <c r="Z1591" s="41">
        <v>1581</v>
      </c>
      <c r="AA1591" s="58" t="str">
        <f t="shared" si="1016"/>
        <v/>
      </c>
      <c r="AC1591" s="41" t="str">
        <f t="shared" si="1004"/>
        <v/>
      </c>
      <c r="AE1591" s="41" t="str">
        <f t="shared" si="1017"/>
        <v/>
      </c>
      <c r="AJ1591" s="154" t="str">
        <f t="shared" si="1018"/>
        <v/>
      </c>
      <c r="AL1591" s="120" t="str">
        <f t="shared" si="1019"/>
        <v/>
      </c>
      <c r="AM1591" s="104" t="str">
        <f t="shared" si="1020"/>
        <v/>
      </c>
      <c r="AN1591" s="104" t="str">
        <f t="shared" si="1021"/>
        <v/>
      </c>
      <c r="AO1591" s="104" t="str">
        <f t="shared" si="1005"/>
        <v/>
      </c>
      <c r="AP1591" s="104" t="str">
        <f t="shared" si="1006"/>
        <v/>
      </c>
      <c r="AQ1591" s="121" t="str">
        <f t="shared" si="1022"/>
        <v/>
      </c>
      <c r="AS1591" s="88" t="str">
        <f t="shared" si="1007"/>
        <v/>
      </c>
      <c r="AT1591" s="68" t="str">
        <f t="shared" si="1023"/>
        <v/>
      </c>
      <c r="AU1591" s="68" t="str">
        <f t="shared" si="1024"/>
        <v/>
      </c>
      <c r="AV1591" s="68" t="str">
        <f t="shared" si="1025"/>
        <v/>
      </c>
      <c r="AW1591" s="88" t="str">
        <f t="shared" si="1008"/>
        <v/>
      </c>
      <c r="AZ1591" s="88" t="str">
        <f t="shared" si="1009"/>
        <v/>
      </c>
      <c r="BA1591" s="68" t="str">
        <f t="shared" si="1010"/>
        <v/>
      </c>
      <c r="BB1591" s="68" t="str">
        <f t="shared" si="1011"/>
        <v/>
      </c>
      <c r="BC1591" s="68" t="str">
        <f t="shared" si="1012"/>
        <v/>
      </c>
      <c r="BD1591" s="69" t="str">
        <f t="shared" si="1013"/>
        <v/>
      </c>
      <c r="BE1591" s="69" t="str">
        <f t="shared" si="1026"/>
        <v/>
      </c>
      <c r="BT1591" s="138" t="str">
        <f t="shared" ca="1" si="1027"/>
        <v/>
      </c>
      <c r="BU1591" s="139" t="str">
        <f t="shared" ca="1" si="1028"/>
        <v/>
      </c>
      <c r="BW1591" s="138" t="str">
        <f t="shared" si="1029"/>
        <v/>
      </c>
      <c r="BX1591" s="104" t="str">
        <f t="shared" si="1030"/>
        <v/>
      </c>
      <c r="BY1591" s="139" t="str">
        <f t="shared" si="1031"/>
        <v/>
      </c>
      <c r="CA1591" s="138" t="str">
        <f t="shared" si="1032"/>
        <v/>
      </c>
      <c r="CB1591" s="104" t="str">
        <f t="shared" si="1033"/>
        <v/>
      </c>
      <c r="CC1591" s="139" t="str">
        <f t="shared" si="1034"/>
        <v/>
      </c>
      <c r="CE1591" s="162" t="str">
        <f t="shared" si="1035"/>
        <v/>
      </c>
      <c r="CF1591" s="163" t="str">
        <f t="shared" si="1036"/>
        <v/>
      </c>
      <c r="CG1591" s="164" t="str">
        <f t="shared" si="1037"/>
        <v/>
      </c>
      <c r="CI1591" s="162" t="str">
        <f t="shared" si="1038"/>
        <v/>
      </c>
      <c r="CJ1591" s="163" t="str">
        <f t="shared" si="1041"/>
        <v/>
      </c>
      <c r="CK1591" s="164" t="str">
        <f t="shared" si="1042"/>
        <v/>
      </c>
      <c r="CM1591" s="169" t="str">
        <f t="shared" si="1039"/>
        <v/>
      </c>
      <c r="CN1591" s="139" t="str">
        <f t="shared" si="1040"/>
        <v/>
      </c>
      <c r="CP1591" s="41" t="str">
        <f>IF($CM1591="", "", COUNTIF($CM$11:$CM$3035, "&lt;"&amp;$CM1591)+1+COUNTIF($CM$11:$CM1591, $CM1591)-1)</f>
        <v/>
      </c>
    </row>
    <row r="1592" spans="1:94" x14ac:dyDescent="0.25">
      <c r="A1592" s="40"/>
      <c r="B1592" s="82" t="str">
        <f>IF($I1592="", "", IFERROR(INDEX('Job Database'!$AE$11:$AE$3035, MATCH($I1592, 'Job Database'!$X$11:$X$3035, 0)), ""))</f>
        <v/>
      </c>
      <c r="C1592" s="69" t="str">
        <f>IF($I1592="", "", IF(COUNTIF('Job Database'!$X$11:$X$3035, $I1592)=0, $AC$5, $AC$4))</f>
        <v/>
      </c>
      <c r="D1592" s="40"/>
      <c r="E1592" s="85" t="str">
        <f>IF($I1592="", "", IF(IFERROR(INDEX('Job Database'!$M$11:$M$3035, MATCH($I1592, 'Job Database'!$X$11:$X$3035, 0)), "")="", "", IFERROR(INDEX('Job Database'!$M$11:$M$3035, MATCH($I1592, 'Job Database'!$X$11:$X$3035, 0)), "")))</f>
        <v/>
      </c>
      <c r="F1592" s="40"/>
      <c r="G1592" s="88" t="str">
        <f t="shared" si="1014"/>
        <v/>
      </c>
      <c r="H1592" s="40"/>
      <c r="I1592" s="24"/>
      <c r="J1592" s="34"/>
      <c r="K1592" s="106"/>
      <c r="L1592" s="79"/>
      <c r="M1592" s="34"/>
      <c r="N1592" s="79"/>
      <c r="O1592" s="31"/>
      <c r="P1592" s="53"/>
      <c r="Q1592" s="40"/>
      <c r="S1592" s="41" t="str">
        <f t="shared" si="1002"/>
        <v/>
      </c>
      <c r="T1592" s="41" t="str">
        <f t="shared" si="1003"/>
        <v/>
      </c>
      <c r="U1592" s="41" t="str">
        <f t="shared" si="1015"/>
        <v/>
      </c>
      <c r="W1592" s="74" t="str">
        <f>IF('Job Database'!$X1592="", "", 'Job Database'!$X1592)</f>
        <v/>
      </c>
      <c r="Y1592" s="41" t="str">
        <f>IF($W1592="", "", IF(COUNTIF($I$11:$I$3035, $W1592)&gt;0, "", MAX($Y$10:$Y1591)+1))</f>
        <v/>
      </c>
      <c r="Z1592" s="41">
        <v>1582</v>
      </c>
      <c r="AA1592" s="58" t="str">
        <f t="shared" si="1016"/>
        <v/>
      </c>
      <c r="AC1592" s="41" t="str">
        <f t="shared" si="1004"/>
        <v/>
      </c>
      <c r="AE1592" s="41" t="str">
        <f t="shared" si="1017"/>
        <v/>
      </c>
      <c r="AJ1592" s="154" t="str">
        <f t="shared" si="1018"/>
        <v/>
      </c>
      <c r="AL1592" s="120" t="str">
        <f t="shared" si="1019"/>
        <v/>
      </c>
      <c r="AM1592" s="104" t="str">
        <f t="shared" si="1020"/>
        <v/>
      </c>
      <c r="AN1592" s="104" t="str">
        <f t="shared" si="1021"/>
        <v/>
      </c>
      <c r="AO1592" s="104" t="str">
        <f t="shared" si="1005"/>
        <v/>
      </c>
      <c r="AP1592" s="104" t="str">
        <f t="shared" si="1006"/>
        <v/>
      </c>
      <c r="AQ1592" s="121" t="str">
        <f t="shared" si="1022"/>
        <v/>
      </c>
      <c r="AS1592" s="88" t="str">
        <f t="shared" si="1007"/>
        <v/>
      </c>
      <c r="AT1592" s="68" t="str">
        <f t="shared" si="1023"/>
        <v/>
      </c>
      <c r="AU1592" s="68" t="str">
        <f t="shared" si="1024"/>
        <v/>
      </c>
      <c r="AV1592" s="68" t="str">
        <f t="shared" si="1025"/>
        <v/>
      </c>
      <c r="AW1592" s="88" t="str">
        <f t="shared" si="1008"/>
        <v/>
      </c>
      <c r="AZ1592" s="88" t="str">
        <f t="shared" si="1009"/>
        <v/>
      </c>
      <c r="BA1592" s="68" t="str">
        <f t="shared" si="1010"/>
        <v/>
      </c>
      <c r="BB1592" s="68" t="str">
        <f t="shared" si="1011"/>
        <v/>
      </c>
      <c r="BC1592" s="68" t="str">
        <f t="shared" si="1012"/>
        <v/>
      </c>
      <c r="BD1592" s="69" t="str">
        <f t="shared" si="1013"/>
        <v/>
      </c>
      <c r="BE1592" s="69" t="str">
        <f t="shared" si="1026"/>
        <v/>
      </c>
      <c r="BT1592" s="138" t="str">
        <f t="shared" ca="1" si="1027"/>
        <v/>
      </c>
      <c r="BU1592" s="139" t="str">
        <f t="shared" ca="1" si="1028"/>
        <v/>
      </c>
      <c r="BW1592" s="138" t="str">
        <f t="shared" si="1029"/>
        <v/>
      </c>
      <c r="BX1592" s="104" t="str">
        <f t="shared" si="1030"/>
        <v/>
      </c>
      <c r="BY1592" s="139" t="str">
        <f t="shared" si="1031"/>
        <v/>
      </c>
      <c r="CA1592" s="138" t="str">
        <f t="shared" si="1032"/>
        <v/>
      </c>
      <c r="CB1592" s="104" t="str">
        <f t="shared" si="1033"/>
        <v/>
      </c>
      <c r="CC1592" s="139" t="str">
        <f t="shared" si="1034"/>
        <v/>
      </c>
      <c r="CE1592" s="162" t="str">
        <f t="shared" si="1035"/>
        <v/>
      </c>
      <c r="CF1592" s="163" t="str">
        <f t="shared" si="1036"/>
        <v/>
      </c>
      <c r="CG1592" s="164" t="str">
        <f t="shared" si="1037"/>
        <v/>
      </c>
      <c r="CI1592" s="162" t="str">
        <f t="shared" si="1038"/>
        <v/>
      </c>
      <c r="CJ1592" s="163" t="str">
        <f t="shared" si="1041"/>
        <v/>
      </c>
      <c r="CK1592" s="164" t="str">
        <f t="shared" si="1042"/>
        <v/>
      </c>
      <c r="CM1592" s="169" t="str">
        <f t="shared" si="1039"/>
        <v/>
      </c>
      <c r="CN1592" s="139" t="str">
        <f t="shared" si="1040"/>
        <v/>
      </c>
      <c r="CP1592" s="41" t="str">
        <f>IF($CM1592="", "", COUNTIF($CM$11:$CM$3035, "&lt;"&amp;$CM1592)+1+COUNTIF($CM$11:$CM1592, $CM1592)-1)</f>
        <v/>
      </c>
    </row>
    <row r="1593" spans="1:94" x14ac:dyDescent="0.25">
      <c r="A1593" s="40"/>
      <c r="B1593" s="82" t="str">
        <f>IF($I1593="", "", IFERROR(INDEX('Job Database'!$AE$11:$AE$3035, MATCH($I1593, 'Job Database'!$X$11:$X$3035, 0)), ""))</f>
        <v/>
      </c>
      <c r="C1593" s="69" t="str">
        <f>IF($I1593="", "", IF(COUNTIF('Job Database'!$X$11:$X$3035, $I1593)=0, $AC$5, $AC$4))</f>
        <v/>
      </c>
      <c r="D1593" s="40"/>
      <c r="E1593" s="85" t="str">
        <f>IF($I1593="", "", IF(IFERROR(INDEX('Job Database'!$M$11:$M$3035, MATCH($I1593, 'Job Database'!$X$11:$X$3035, 0)), "")="", "", IFERROR(INDEX('Job Database'!$M$11:$M$3035, MATCH($I1593, 'Job Database'!$X$11:$X$3035, 0)), "")))</f>
        <v/>
      </c>
      <c r="F1593" s="40"/>
      <c r="G1593" s="88" t="str">
        <f t="shared" si="1014"/>
        <v/>
      </c>
      <c r="H1593" s="40"/>
      <c r="I1593" s="24"/>
      <c r="J1593" s="34"/>
      <c r="K1593" s="106"/>
      <c r="L1593" s="79"/>
      <c r="M1593" s="34"/>
      <c r="N1593" s="79"/>
      <c r="O1593" s="31"/>
      <c r="P1593" s="53"/>
      <c r="Q1593" s="40"/>
      <c r="S1593" s="41" t="str">
        <f t="shared" si="1002"/>
        <v/>
      </c>
      <c r="T1593" s="41" t="str">
        <f t="shared" si="1003"/>
        <v/>
      </c>
      <c r="U1593" s="41" t="str">
        <f t="shared" si="1015"/>
        <v/>
      </c>
      <c r="W1593" s="74" t="str">
        <f>IF('Job Database'!$X1593="", "", 'Job Database'!$X1593)</f>
        <v/>
      </c>
      <c r="Y1593" s="41" t="str">
        <f>IF($W1593="", "", IF(COUNTIF($I$11:$I$3035, $W1593)&gt;0, "", MAX($Y$10:$Y1592)+1))</f>
        <v/>
      </c>
      <c r="Z1593" s="41">
        <v>1583</v>
      </c>
      <c r="AA1593" s="58" t="str">
        <f t="shared" si="1016"/>
        <v/>
      </c>
      <c r="AC1593" s="41" t="str">
        <f t="shared" si="1004"/>
        <v/>
      </c>
      <c r="AE1593" s="41" t="str">
        <f t="shared" si="1017"/>
        <v/>
      </c>
      <c r="AJ1593" s="154" t="str">
        <f t="shared" si="1018"/>
        <v/>
      </c>
      <c r="AL1593" s="120" t="str">
        <f t="shared" si="1019"/>
        <v/>
      </c>
      <c r="AM1593" s="104" t="str">
        <f t="shared" si="1020"/>
        <v/>
      </c>
      <c r="AN1593" s="104" t="str">
        <f t="shared" si="1021"/>
        <v/>
      </c>
      <c r="AO1593" s="104" t="str">
        <f t="shared" si="1005"/>
        <v/>
      </c>
      <c r="AP1593" s="104" t="str">
        <f t="shared" si="1006"/>
        <v/>
      </c>
      <c r="AQ1593" s="121" t="str">
        <f t="shared" si="1022"/>
        <v/>
      </c>
      <c r="AS1593" s="88" t="str">
        <f t="shared" si="1007"/>
        <v/>
      </c>
      <c r="AT1593" s="68" t="str">
        <f t="shared" si="1023"/>
        <v/>
      </c>
      <c r="AU1593" s="68" t="str">
        <f t="shared" si="1024"/>
        <v/>
      </c>
      <c r="AV1593" s="68" t="str">
        <f t="shared" si="1025"/>
        <v/>
      </c>
      <c r="AW1593" s="88" t="str">
        <f t="shared" si="1008"/>
        <v/>
      </c>
      <c r="AZ1593" s="88" t="str">
        <f t="shared" si="1009"/>
        <v/>
      </c>
      <c r="BA1593" s="68" t="str">
        <f t="shared" si="1010"/>
        <v/>
      </c>
      <c r="BB1593" s="68" t="str">
        <f t="shared" si="1011"/>
        <v/>
      </c>
      <c r="BC1593" s="68" t="str">
        <f t="shared" si="1012"/>
        <v/>
      </c>
      <c r="BD1593" s="69" t="str">
        <f t="shared" si="1013"/>
        <v/>
      </c>
      <c r="BE1593" s="69" t="str">
        <f t="shared" si="1026"/>
        <v/>
      </c>
      <c r="BT1593" s="138" t="str">
        <f t="shared" ca="1" si="1027"/>
        <v/>
      </c>
      <c r="BU1593" s="139" t="str">
        <f t="shared" ca="1" si="1028"/>
        <v/>
      </c>
      <c r="BW1593" s="138" t="str">
        <f t="shared" si="1029"/>
        <v/>
      </c>
      <c r="BX1593" s="104" t="str">
        <f t="shared" si="1030"/>
        <v/>
      </c>
      <c r="BY1593" s="139" t="str">
        <f t="shared" si="1031"/>
        <v/>
      </c>
      <c r="CA1593" s="138" t="str">
        <f t="shared" si="1032"/>
        <v/>
      </c>
      <c r="CB1593" s="104" t="str">
        <f t="shared" si="1033"/>
        <v/>
      </c>
      <c r="CC1593" s="139" t="str">
        <f t="shared" si="1034"/>
        <v/>
      </c>
      <c r="CE1593" s="162" t="str">
        <f t="shared" si="1035"/>
        <v/>
      </c>
      <c r="CF1593" s="163" t="str">
        <f t="shared" si="1036"/>
        <v/>
      </c>
      <c r="CG1593" s="164" t="str">
        <f t="shared" si="1037"/>
        <v/>
      </c>
      <c r="CI1593" s="162" t="str">
        <f t="shared" si="1038"/>
        <v/>
      </c>
      <c r="CJ1593" s="163" t="str">
        <f t="shared" si="1041"/>
        <v/>
      </c>
      <c r="CK1593" s="164" t="str">
        <f t="shared" si="1042"/>
        <v/>
      </c>
      <c r="CM1593" s="169" t="str">
        <f t="shared" si="1039"/>
        <v/>
      </c>
      <c r="CN1593" s="139" t="str">
        <f t="shared" si="1040"/>
        <v/>
      </c>
      <c r="CP1593" s="41" t="str">
        <f>IF($CM1593="", "", COUNTIF($CM$11:$CM$3035, "&lt;"&amp;$CM1593)+1+COUNTIF($CM$11:$CM1593, $CM1593)-1)</f>
        <v/>
      </c>
    </row>
    <row r="1594" spans="1:94" x14ac:dyDescent="0.25">
      <c r="A1594" s="40"/>
      <c r="B1594" s="82" t="str">
        <f>IF($I1594="", "", IFERROR(INDEX('Job Database'!$AE$11:$AE$3035, MATCH($I1594, 'Job Database'!$X$11:$X$3035, 0)), ""))</f>
        <v/>
      </c>
      <c r="C1594" s="69" t="str">
        <f>IF($I1594="", "", IF(COUNTIF('Job Database'!$X$11:$X$3035, $I1594)=0, $AC$5, $AC$4))</f>
        <v/>
      </c>
      <c r="D1594" s="40"/>
      <c r="E1594" s="85" t="str">
        <f>IF($I1594="", "", IF(IFERROR(INDEX('Job Database'!$M$11:$M$3035, MATCH($I1594, 'Job Database'!$X$11:$X$3035, 0)), "")="", "", IFERROR(INDEX('Job Database'!$M$11:$M$3035, MATCH($I1594, 'Job Database'!$X$11:$X$3035, 0)), "")))</f>
        <v/>
      </c>
      <c r="F1594" s="40"/>
      <c r="G1594" s="88" t="str">
        <f t="shared" si="1014"/>
        <v/>
      </c>
      <c r="H1594" s="40"/>
      <c r="I1594" s="24"/>
      <c r="J1594" s="34"/>
      <c r="K1594" s="106"/>
      <c r="L1594" s="79"/>
      <c r="M1594" s="34"/>
      <c r="N1594" s="79"/>
      <c r="O1594" s="31"/>
      <c r="P1594" s="53"/>
      <c r="Q1594" s="40"/>
      <c r="S1594" s="41" t="str">
        <f t="shared" si="1002"/>
        <v/>
      </c>
      <c r="T1594" s="41" t="str">
        <f t="shared" si="1003"/>
        <v/>
      </c>
      <c r="U1594" s="41" t="str">
        <f t="shared" si="1015"/>
        <v/>
      </c>
      <c r="W1594" s="74" t="str">
        <f>IF('Job Database'!$X1594="", "", 'Job Database'!$X1594)</f>
        <v/>
      </c>
      <c r="Y1594" s="41" t="str">
        <f>IF($W1594="", "", IF(COUNTIF($I$11:$I$3035, $W1594)&gt;0, "", MAX($Y$10:$Y1593)+1))</f>
        <v/>
      </c>
      <c r="Z1594" s="41">
        <v>1584</v>
      </c>
      <c r="AA1594" s="58" t="str">
        <f t="shared" si="1016"/>
        <v/>
      </c>
      <c r="AC1594" s="41" t="str">
        <f t="shared" si="1004"/>
        <v/>
      </c>
      <c r="AE1594" s="41" t="str">
        <f t="shared" si="1017"/>
        <v/>
      </c>
      <c r="AJ1594" s="154" t="str">
        <f t="shared" si="1018"/>
        <v/>
      </c>
      <c r="AL1594" s="120" t="str">
        <f t="shared" si="1019"/>
        <v/>
      </c>
      <c r="AM1594" s="104" t="str">
        <f t="shared" si="1020"/>
        <v/>
      </c>
      <c r="AN1594" s="104" t="str">
        <f t="shared" si="1021"/>
        <v/>
      </c>
      <c r="AO1594" s="104" t="str">
        <f t="shared" si="1005"/>
        <v/>
      </c>
      <c r="AP1594" s="104" t="str">
        <f t="shared" si="1006"/>
        <v/>
      </c>
      <c r="AQ1594" s="121" t="str">
        <f t="shared" si="1022"/>
        <v/>
      </c>
      <c r="AS1594" s="88" t="str">
        <f t="shared" si="1007"/>
        <v/>
      </c>
      <c r="AT1594" s="68" t="str">
        <f t="shared" si="1023"/>
        <v/>
      </c>
      <c r="AU1594" s="68" t="str">
        <f t="shared" si="1024"/>
        <v/>
      </c>
      <c r="AV1594" s="68" t="str">
        <f t="shared" si="1025"/>
        <v/>
      </c>
      <c r="AW1594" s="88" t="str">
        <f t="shared" si="1008"/>
        <v/>
      </c>
      <c r="AZ1594" s="88" t="str">
        <f t="shared" si="1009"/>
        <v/>
      </c>
      <c r="BA1594" s="68" t="str">
        <f t="shared" si="1010"/>
        <v/>
      </c>
      <c r="BB1594" s="68" t="str">
        <f t="shared" si="1011"/>
        <v/>
      </c>
      <c r="BC1594" s="68" t="str">
        <f t="shared" si="1012"/>
        <v/>
      </c>
      <c r="BD1594" s="69" t="str">
        <f t="shared" si="1013"/>
        <v/>
      </c>
      <c r="BE1594" s="69" t="str">
        <f t="shared" si="1026"/>
        <v/>
      </c>
      <c r="BT1594" s="138" t="str">
        <f t="shared" ca="1" si="1027"/>
        <v/>
      </c>
      <c r="BU1594" s="139" t="str">
        <f t="shared" ca="1" si="1028"/>
        <v/>
      </c>
      <c r="BW1594" s="138" t="str">
        <f t="shared" si="1029"/>
        <v/>
      </c>
      <c r="BX1594" s="104" t="str">
        <f t="shared" si="1030"/>
        <v/>
      </c>
      <c r="BY1594" s="139" t="str">
        <f t="shared" si="1031"/>
        <v/>
      </c>
      <c r="CA1594" s="138" t="str">
        <f t="shared" si="1032"/>
        <v/>
      </c>
      <c r="CB1594" s="104" t="str">
        <f t="shared" si="1033"/>
        <v/>
      </c>
      <c r="CC1594" s="139" t="str">
        <f t="shared" si="1034"/>
        <v/>
      </c>
      <c r="CE1594" s="162" t="str">
        <f t="shared" si="1035"/>
        <v/>
      </c>
      <c r="CF1594" s="163" t="str">
        <f t="shared" si="1036"/>
        <v/>
      </c>
      <c r="CG1594" s="164" t="str">
        <f t="shared" si="1037"/>
        <v/>
      </c>
      <c r="CI1594" s="162" t="str">
        <f t="shared" si="1038"/>
        <v/>
      </c>
      <c r="CJ1594" s="163" t="str">
        <f t="shared" si="1041"/>
        <v/>
      </c>
      <c r="CK1594" s="164" t="str">
        <f t="shared" si="1042"/>
        <v/>
      </c>
      <c r="CM1594" s="169" t="str">
        <f t="shared" si="1039"/>
        <v/>
      </c>
      <c r="CN1594" s="139" t="str">
        <f t="shared" si="1040"/>
        <v/>
      </c>
      <c r="CP1594" s="41" t="str">
        <f>IF($CM1594="", "", COUNTIF($CM$11:$CM$3035, "&lt;"&amp;$CM1594)+1+COUNTIF($CM$11:$CM1594, $CM1594)-1)</f>
        <v/>
      </c>
    </row>
    <row r="1595" spans="1:94" x14ac:dyDescent="0.25">
      <c r="A1595" s="40"/>
      <c r="B1595" s="82" t="str">
        <f>IF($I1595="", "", IFERROR(INDEX('Job Database'!$AE$11:$AE$3035, MATCH($I1595, 'Job Database'!$X$11:$X$3035, 0)), ""))</f>
        <v/>
      </c>
      <c r="C1595" s="69" t="str">
        <f>IF($I1595="", "", IF(COUNTIF('Job Database'!$X$11:$X$3035, $I1595)=0, $AC$5, $AC$4))</f>
        <v/>
      </c>
      <c r="D1595" s="40"/>
      <c r="E1595" s="85" t="str">
        <f>IF($I1595="", "", IF(IFERROR(INDEX('Job Database'!$M$11:$M$3035, MATCH($I1595, 'Job Database'!$X$11:$X$3035, 0)), "")="", "", IFERROR(INDEX('Job Database'!$M$11:$M$3035, MATCH($I1595, 'Job Database'!$X$11:$X$3035, 0)), "")))</f>
        <v/>
      </c>
      <c r="F1595" s="40"/>
      <c r="G1595" s="88" t="str">
        <f t="shared" si="1014"/>
        <v/>
      </c>
      <c r="H1595" s="40"/>
      <c r="I1595" s="24"/>
      <c r="J1595" s="34"/>
      <c r="K1595" s="106"/>
      <c r="L1595" s="79"/>
      <c r="M1595" s="34"/>
      <c r="N1595" s="79"/>
      <c r="O1595" s="31"/>
      <c r="P1595" s="53"/>
      <c r="Q1595" s="40"/>
      <c r="S1595" s="41" t="str">
        <f t="shared" si="1002"/>
        <v/>
      </c>
      <c r="T1595" s="41" t="str">
        <f t="shared" si="1003"/>
        <v/>
      </c>
      <c r="U1595" s="41" t="str">
        <f t="shared" si="1015"/>
        <v/>
      </c>
      <c r="W1595" s="74" t="str">
        <f>IF('Job Database'!$X1595="", "", 'Job Database'!$X1595)</f>
        <v/>
      </c>
      <c r="Y1595" s="41" t="str">
        <f>IF($W1595="", "", IF(COUNTIF($I$11:$I$3035, $W1595)&gt;0, "", MAX($Y$10:$Y1594)+1))</f>
        <v/>
      </c>
      <c r="Z1595" s="41">
        <v>1585</v>
      </c>
      <c r="AA1595" s="58" t="str">
        <f t="shared" si="1016"/>
        <v/>
      </c>
      <c r="AC1595" s="41" t="str">
        <f t="shared" si="1004"/>
        <v/>
      </c>
      <c r="AE1595" s="41" t="str">
        <f t="shared" si="1017"/>
        <v/>
      </c>
      <c r="AJ1595" s="154" t="str">
        <f t="shared" si="1018"/>
        <v/>
      </c>
      <c r="AL1595" s="120" t="str">
        <f t="shared" si="1019"/>
        <v/>
      </c>
      <c r="AM1595" s="104" t="str">
        <f t="shared" si="1020"/>
        <v/>
      </c>
      <c r="AN1595" s="104" t="str">
        <f t="shared" si="1021"/>
        <v/>
      </c>
      <c r="AO1595" s="104" t="str">
        <f t="shared" si="1005"/>
        <v/>
      </c>
      <c r="AP1595" s="104" t="str">
        <f t="shared" si="1006"/>
        <v/>
      </c>
      <c r="AQ1595" s="121" t="str">
        <f t="shared" si="1022"/>
        <v/>
      </c>
      <c r="AS1595" s="88" t="str">
        <f t="shared" si="1007"/>
        <v/>
      </c>
      <c r="AT1595" s="68" t="str">
        <f t="shared" si="1023"/>
        <v/>
      </c>
      <c r="AU1595" s="68" t="str">
        <f t="shared" si="1024"/>
        <v/>
      </c>
      <c r="AV1595" s="68" t="str">
        <f t="shared" si="1025"/>
        <v/>
      </c>
      <c r="AW1595" s="88" t="str">
        <f t="shared" si="1008"/>
        <v/>
      </c>
      <c r="AZ1595" s="88" t="str">
        <f t="shared" si="1009"/>
        <v/>
      </c>
      <c r="BA1595" s="68" t="str">
        <f t="shared" si="1010"/>
        <v/>
      </c>
      <c r="BB1595" s="68" t="str">
        <f t="shared" si="1011"/>
        <v/>
      </c>
      <c r="BC1595" s="68" t="str">
        <f t="shared" si="1012"/>
        <v/>
      </c>
      <c r="BD1595" s="69" t="str">
        <f t="shared" si="1013"/>
        <v/>
      </c>
      <c r="BE1595" s="69" t="str">
        <f t="shared" si="1026"/>
        <v/>
      </c>
      <c r="BT1595" s="138" t="str">
        <f t="shared" ca="1" si="1027"/>
        <v/>
      </c>
      <c r="BU1595" s="139" t="str">
        <f t="shared" ca="1" si="1028"/>
        <v/>
      </c>
      <c r="BW1595" s="138" t="str">
        <f t="shared" si="1029"/>
        <v/>
      </c>
      <c r="BX1595" s="104" t="str">
        <f t="shared" si="1030"/>
        <v/>
      </c>
      <c r="BY1595" s="139" t="str">
        <f t="shared" si="1031"/>
        <v/>
      </c>
      <c r="CA1595" s="138" t="str">
        <f t="shared" si="1032"/>
        <v/>
      </c>
      <c r="CB1595" s="104" t="str">
        <f t="shared" si="1033"/>
        <v/>
      </c>
      <c r="CC1595" s="139" t="str">
        <f t="shared" si="1034"/>
        <v/>
      </c>
      <c r="CE1595" s="162" t="str">
        <f t="shared" si="1035"/>
        <v/>
      </c>
      <c r="CF1595" s="163" t="str">
        <f t="shared" si="1036"/>
        <v/>
      </c>
      <c r="CG1595" s="164" t="str">
        <f t="shared" si="1037"/>
        <v/>
      </c>
      <c r="CI1595" s="162" t="str">
        <f t="shared" si="1038"/>
        <v/>
      </c>
      <c r="CJ1595" s="163" t="str">
        <f t="shared" si="1041"/>
        <v/>
      </c>
      <c r="CK1595" s="164" t="str">
        <f t="shared" si="1042"/>
        <v/>
      </c>
      <c r="CM1595" s="169" t="str">
        <f t="shared" si="1039"/>
        <v/>
      </c>
      <c r="CN1595" s="139" t="str">
        <f t="shared" si="1040"/>
        <v/>
      </c>
      <c r="CP1595" s="41" t="str">
        <f>IF($CM1595="", "", COUNTIF($CM$11:$CM$3035, "&lt;"&amp;$CM1595)+1+COUNTIF($CM$11:$CM1595, $CM1595)-1)</f>
        <v/>
      </c>
    </row>
    <row r="1596" spans="1:94" x14ac:dyDescent="0.25">
      <c r="A1596" s="40"/>
      <c r="B1596" s="82" t="str">
        <f>IF($I1596="", "", IFERROR(INDEX('Job Database'!$AE$11:$AE$3035, MATCH($I1596, 'Job Database'!$X$11:$X$3035, 0)), ""))</f>
        <v/>
      </c>
      <c r="C1596" s="69" t="str">
        <f>IF($I1596="", "", IF(COUNTIF('Job Database'!$X$11:$X$3035, $I1596)=0, $AC$5, $AC$4))</f>
        <v/>
      </c>
      <c r="D1596" s="40"/>
      <c r="E1596" s="85" t="str">
        <f>IF($I1596="", "", IF(IFERROR(INDEX('Job Database'!$M$11:$M$3035, MATCH($I1596, 'Job Database'!$X$11:$X$3035, 0)), "")="", "", IFERROR(INDEX('Job Database'!$M$11:$M$3035, MATCH($I1596, 'Job Database'!$X$11:$X$3035, 0)), "")))</f>
        <v/>
      </c>
      <c r="F1596" s="40"/>
      <c r="G1596" s="88" t="str">
        <f t="shared" si="1014"/>
        <v/>
      </c>
      <c r="H1596" s="40"/>
      <c r="I1596" s="24"/>
      <c r="J1596" s="34"/>
      <c r="K1596" s="106"/>
      <c r="L1596" s="79"/>
      <c r="M1596" s="34"/>
      <c r="N1596" s="79"/>
      <c r="O1596" s="31"/>
      <c r="P1596" s="53"/>
      <c r="Q1596" s="40"/>
      <c r="S1596" s="41" t="str">
        <f t="shared" si="1002"/>
        <v/>
      </c>
      <c r="T1596" s="41" t="str">
        <f t="shared" si="1003"/>
        <v/>
      </c>
      <c r="U1596" s="41" t="str">
        <f t="shared" si="1015"/>
        <v/>
      </c>
      <c r="W1596" s="74" t="str">
        <f>IF('Job Database'!$X1596="", "", 'Job Database'!$X1596)</f>
        <v/>
      </c>
      <c r="Y1596" s="41" t="str">
        <f>IF($W1596="", "", IF(COUNTIF($I$11:$I$3035, $W1596)&gt;0, "", MAX($Y$10:$Y1595)+1))</f>
        <v/>
      </c>
      <c r="Z1596" s="41">
        <v>1586</v>
      </c>
      <c r="AA1596" s="58" t="str">
        <f t="shared" si="1016"/>
        <v/>
      </c>
      <c r="AC1596" s="41" t="str">
        <f t="shared" si="1004"/>
        <v/>
      </c>
      <c r="AE1596" s="41" t="str">
        <f t="shared" si="1017"/>
        <v/>
      </c>
      <c r="AJ1596" s="154" t="str">
        <f t="shared" si="1018"/>
        <v/>
      </c>
      <c r="AL1596" s="120" t="str">
        <f t="shared" si="1019"/>
        <v/>
      </c>
      <c r="AM1596" s="104" t="str">
        <f t="shared" si="1020"/>
        <v/>
      </c>
      <c r="AN1596" s="104" t="str">
        <f t="shared" si="1021"/>
        <v/>
      </c>
      <c r="AO1596" s="104" t="str">
        <f t="shared" si="1005"/>
        <v/>
      </c>
      <c r="AP1596" s="104" t="str">
        <f t="shared" si="1006"/>
        <v/>
      </c>
      <c r="AQ1596" s="121" t="str">
        <f t="shared" si="1022"/>
        <v/>
      </c>
      <c r="AS1596" s="88" t="str">
        <f t="shared" si="1007"/>
        <v/>
      </c>
      <c r="AT1596" s="68" t="str">
        <f t="shared" si="1023"/>
        <v/>
      </c>
      <c r="AU1596" s="68" t="str">
        <f t="shared" si="1024"/>
        <v/>
      </c>
      <c r="AV1596" s="68" t="str">
        <f t="shared" si="1025"/>
        <v/>
      </c>
      <c r="AW1596" s="88" t="str">
        <f t="shared" si="1008"/>
        <v/>
      </c>
      <c r="AZ1596" s="88" t="str">
        <f t="shared" si="1009"/>
        <v/>
      </c>
      <c r="BA1596" s="68" t="str">
        <f t="shared" si="1010"/>
        <v/>
      </c>
      <c r="BB1596" s="68" t="str">
        <f t="shared" si="1011"/>
        <v/>
      </c>
      <c r="BC1596" s="68" t="str">
        <f t="shared" si="1012"/>
        <v/>
      </c>
      <c r="BD1596" s="69" t="str">
        <f t="shared" si="1013"/>
        <v/>
      </c>
      <c r="BE1596" s="69" t="str">
        <f t="shared" si="1026"/>
        <v/>
      </c>
      <c r="BT1596" s="138" t="str">
        <f t="shared" ca="1" si="1027"/>
        <v/>
      </c>
      <c r="BU1596" s="139" t="str">
        <f t="shared" ca="1" si="1028"/>
        <v/>
      </c>
      <c r="BW1596" s="138" t="str">
        <f t="shared" si="1029"/>
        <v/>
      </c>
      <c r="BX1596" s="104" t="str">
        <f t="shared" si="1030"/>
        <v/>
      </c>
      <c r="BY1596" s="139" t="str">
        <f t="shared" si="1031"/>
        <v/>
      </c>
      <c r="CA1596" s="138" t="str">
        <f t="shared" si="1032"/>
        <v/>
      </c>
      <c r="CB1596" s="104" t="str">
        <f t="shared" si="1033"/>
        <v/>
      </c>
      <c r="CC1596" s="139" t="str">
        <f t="shared" si="1034"/>
        <v/>
      </c>
      <c r="CE1596" s="162" t="str">
        <f t="shared" si="1035"/>
        <v/>
      </c>
      <c r="CF1596" s="163" t="str">
        <f t="shared" si="1036"/>
        <v/>
      </c>
      <c r="CG1596" s="164" t="str">
        <f t="shared" si="1037"/>
        <v/>
      </c>
      <c r="CI1596" s="162" t="str">
        <f t="shared" si="1038"/>
        <v/>
      </c>
      <c r="CJ1596" s="163" t="str">
        <f t="shared" si="1041"/>
        <v/>
      </c>
      <c r="CK1596" s="164" t="str">
        <f t="shared" si="1042"/>
        <v/>
      </c>
      <c r="CM1596" s="169" t="str">
        <f t="shared" si="1039"/>
        <v/>
      </c>
      <c r="CN1596" s="139" t="str">
        <f t="shared" si="1040"/>
        <v/>
      </c>
      <c r="CP1596" s="41" t="str">
        <f>IF($CM1596="", "", COUNTIF($CM$11:$CM$3035, "&lt;"&amp;$CM1596)+1+COUNTIF($CM$11:$CM1596, $CM1596)-1)</f>
        <v/>
      </c>
    </row>
    <row r="1597" spans="1:94" x14ac:dyDescent="0.25">
      <c r="A1597" s="40"/>
      <c r="B1597" s="82" t="str">
        <f>IF($I1597="", "", IFERROR(INDEX('Job Database'!$AE$11:$AE$3035, MATCH($I1597, 'Job Database'!$X$11:$X$3035, 0)), ""))</f>
        <v/>
      </c>
      <c r="C1597" s="69" t="str">
        <f>IF($I1597="", "", IF(COUNTIF('Job Database'!$X$11:$X$3035, $I1597)=0, $AC$5, $AC$4))</f>
        <v/>
      </c>
      <c r="D1597" s="40"/>
      <c r="E1597" s="85" t="str">
        <f>IF($I1597="", "", IF(IFERROR(INDEX('Job Database'!$M$11:$M$3035, MATCH($I1597, 'Job Database'!$X$11:$X$3035, 0)), "")="", "", IFERROR(INDEX('Job Database'!$M$11:$M$3035, MATCH($I1597, 'Job Database'!$X$11:$X$3035, 0)), "")))</f>
        <v/>
      </c>
      <c r="F1597" s="40"/>
      <c r="G1597" s="88" t="str">
        <f t="shared" si="1014"/>
        <v/>
      </c>
      <c r="H1597" s="40"/>
      <c r="I1597" s="24"/>
      <c r="J1597" s="34"/>
      <c r="K1597" s="106"/>
      <c r="L1597" s="79"/>
      <c r="M1597" s="34"/>
      <c r="N1597" s="79"/>
      <c r="O1597" s="31"/>
      <c r="P1597" s="53"/>
      <c r="Q1597" s="40"/>
      <c r="S1597" s="41" t="str">
        <f t="shared" si="1002"/>
        <v/>
      </c>
      <c r="T1597" s="41" t="str">
        <f t="shared" si="1003"/>
        <v/>
      </c>
      <c r="U1597" s="41" t="str">
        <f t="shared" si="1015"/>
        <v/>
      </c>
      <c r="W1597" s="74" t="str">
        <f>IF('Job Database'!$X1597="", "", 'Job Database'!$X1597)</f>
        <v/>
      </c>
      <c r="Y1597" s="41" t="str">
        <f>IF($W1597="", "", IF(COUNTIF($I$11:$I$3035, $W1597)&gt;0, "", MAX($Y$10:$Y1596)+1))</f>
        <v/>
      </c>
      <c r="Z1597" s="41">
        <v>1587</v>
      </c>
      <c r="AA1597" s="58" t="str">
        <f t="shared" si="1016"/>
        <v/>
      </c>
      <c r="AC1597" s="41" t="str">
        <f t="shared" si="1004"/>
        <v/>
      </c>
      <c r="AE1597" s="41" t="str">
        <f t="shared" si="1017"/>
        <v/>
      </c>
      <c r="AJ1597" s="154" t="str">
        <f t="shared" si="1018"/>
        <v/>
      </c>
      <c r="AL1597" s="120" t="str">
        <f t="shared" si="1019"/>
        <v/>
      </c>
      <c r="AM1597" s="104" t="str">
        <f t="shared" si="1020"/>
        <v/>
      </c>
      <c r="AN1597" s="104" t="str">
        <f t="shared" si="1021"/>
        <v/>
      </c>
      <c r="AO1597" s="104" t="str">
        <f t="shared" si="1005"/>
        <v/>
      </c>
      <c r="AP1597" s="104" t="str">
        <f t="shared" si="1006"/>
        <v/>
      </c>
      <c r="AQ1597" s="121" t="str">
        <f t="shared" si="1022"/>
        <v/>
      </c>
      <c r="AS1597" s="88" t="str">
        <f t="shared" si="1007"/>
        <v/>
      </c>
      <c r="AT1597" s="68" t="str">
        <f t="shared" si="1023"/>
        <v/>
      </c>
      <c r="AU1597" s="68" t="str">
        <f t="shared" si="1024"/>
        <v/>
      </c>
      <c r="AV1597" s="68" t="str">
        <f t="shared" si="1025"/>
        <v/>
      </c>
      <c r="AW1597" s="88" t="str">
        <f t="shared" si="1008"/>
        <v/>
      </c>
      <c r="AZ1597" s="88" t="str">
        <f t="shared" si="1009"/>
        <v/>
      </c>
      <c r="BA1597" s="68" t="str">
        <f t="shared" si="1010"/>
        <v/>
      </c>
      <c r="BB1597" s="68" t="str">
        <f t="shared" si="1011"/>
        <v/>
      </c>
      <c r="BC1597" s="68" t="str">
        <f t="shared" si="1012"/>
        <v/>
      </c>
      <c r="BD1597" s="69" t="str">
        <f t="shared" si="1013"/>
        <v/>
      </c>
      <c r="BE1597" s="69" t="str">
        <f t="shared" si="1026"/>
        <v/>
      </c>
      <c r="BT1597" s="138" t="str">
        <f t="shared" ca="1" si="1027"/>
        <v/>
      </c>
      <c r="BU1597" s="139" t="str">
        <f t="shared" ca="1" si="1028"/>
        <v/>
      </c>
      <c r="BW1597" s="138" t="str">
        <f t="shared" si="1029"/>
        <v/>
      </c>
      <c r="BX1597" s="104" t="str">
        <f t="shared" si="1030"/>
        <v/>
      </c>
      <c r="BY1597" s="139" t="str">
        <f t="shared" si="1031"/>
        <v/>
      </c>
      <c r="CA1597" s="138" t="str">
        <f t="shared" si="1032"/>
        <v/>
      </c>
      <c r="CB1597" s="104" t="str">
        <f t="shared" si="1033"/>
        <v/>
      </c>
      <c r="CC1597" s="139" t="str">
        <f t="shared" si="1034"/>
        <v/>
      </c>
      <c r="CE1597" s="162" t="str">
        <f t="shared" si="1035"/>
        <v/>
      </c>
      <c r="CF1597" s="163" t="str">
        <f t="shared" si="1036"/>
        <v/>
      </c>
      <c r="CG1597" s="164" t="str">
        <f t="shared" si="1037"/>
        <v/>
      </c>
      <c r="CI1597" s="162" t="str">
        <f t="shared" si="1038"/>
        <v/>
      </c>
      <c r="CJ1597" s="163" t="str">
        <f t="shared" si="1041"/>
        <v/>
      </c>
      <c r="CK1597" s="164" t="str">
        <f t="shared" si="1042"/>
        <v/>
      </c>
      <c r="CM1597" s="169" t="str">
        <f t="shared" si="1039"/>
        <v/>
      </c>
      <c r="CN1597" s="139" t="str">
        <f t="shared" si="1040"/>
        <v/>
      </c>
      <c r="CP1597" s="41" t="str">
        <f>IF($CM1597="", "", COUNTIF($CM$11:$CM$3035, "&lt;"&amp;$CM1597)+1+COUNTIF($CM$11:$CM1597, $CM1597)-1)</f>
        <v/>
      </c>
    </row>
    <row r="1598" spans="1:94" x14ac:dyDescent="0.25">
      <c r="A1598" s="40"/>
      <c r="B1598" s="82" t="str">
        <f>IF($I1598="", "", IFERROR(INDEX('Job Database'!$AE$11:$AE$3035, MATCH($I1598, 'Job Database'!$X$11:$X$3035, 0)), ""))</f>
        <v/>
      </c>
      <c r="C1598" s="69" t="str">
        <f>IF($I1598="", "", IF(COUNTIF('Job Database'!$X$11:$X$3035, $I1598)=0, $AC$5, $AC$4))</f>
        <v/>
      </c>
      <c r="D1598" s="40"/>
      <c r="E1598" s="85" t="str">
        <f>IF($I1598="", "", IF(IFERROR(INDEX('Job Database'!$M$11:$M$3035, MATCH($I1598, 'Job Database'!$X$11:$X$3035, 0)), "")="", "", IFERROR(INDEX('Job Database'!$M$11:$M$3035, MATCH($I1598, 'Job Database'!$X$11:$X$3035, 0)), "")))</f>
        <v/>
      </c>
      <c r="F1598" s="40"/>
      <c r="G1598" s="88" t="str">
        <f t="shared" si="1014"/>
        <v/>
      </c>
      <c r="H1598" s="40"/>
      <c r="I1598" s="24"/>
      <c r="J1598" s="34"/>
      <c r="K1598" s="106"/>
      <c r="L1598" s="79"/>
      <c r="M1598" s="34"/>
      <c r="N1598" s="79"/>
      <c r="O1598" s="31"/>
      <c r="P1598" s="53"/>
      <c r="Q1598" s="40"/>
      <c r="S1598" s="41" t="str">
        <f t="shared" si="1002"/>
        <v/>
      </c>
      <c r="T1598" s="41" t="str">
        <f t="shared" si="1003"/>
        <v/>
      </c>
      <c r="U1598" s="41" t="str">
        <f t="shared" si="1015"/>
        <v/>
      </c>
      <c r="W1598" s="74" t="str">
        <f>IF('Job Database'!$X1598="", "", 'Job Database'!$X1598)</f>
        <v/>
      </c>
      <c r="Y1598" s="41" t="str">
        <f>IF($W1598="", "", IF(COUNTIF($I$11:$I$3035, $W1598)&gt;0, "", MAX($Y$10:$Y1597)+1))</f>
        <v/>
      </c>
      <c r="Z1598" s="41">
        <v>1588</v>
      </c>
      <c r="AA1598" s="58" t="str">
        <f t="shared" si="1016"/>
        <v/>
      </c>
      <c r="AC1598" s="41" t="str">
        <f t="shared" si="1004"/>
        <v/>
      </c>
      <c r="AE1598" s="41" t="str">
        <f t="shared" si="1017"/>
        <v/>
      </c>
      <c r="AJ1598" s="154" t="str">
        <f t="shared" si="1018"/>
        <v/>
      </c>
      <c r="AL1598" s="120" t="str">
        <f t="shared" si="1019"/>
        <v/>
      </c>
      <c r="AM1598" s="104" t="str">
        <f t="shared" si="1020"/>
        <v/>
      </c>
      <c r="AN1598" s="104" t="str">
        <f t="shared" si="1021"/>
        <v/>
      </c>
      <c r="AO1598" s="104" t="str">
        <f t="shared" si="1005"/>
        <v/>
      </c>
      <c r="AP1598" s="104" t="str">
        <f t="shared" si="1006"/>
        <v/>
      </c>
      <c r="AQ1598" s="121" t="str">
        <f t="shared" si="1022"/>
        <v/>
      </c>
      <c r="AS1598" s="88" t="str">
        <f t="shared" si="1007"/>
        <v/>
      </c>
      <c r="AT1598" s="68" t="str">
        <f t="shared" si="1023"/>
        <v/>
      </c>
      <c r="AU1598" s="68" t="str">
        <f t="shared" si="1024"/>
        <v/>
      </c>
      <c r="AV1598" s="68" t="str">
        <f t="shared" si="1025"/>
        <v/>
      </c>
      <c r="AW1598" s="88" t="str">
        <f t="shared" si="1008"/>
        <v/>
      </c>
      <c r="AZ1598" s="88" t="str">
        <f t="shared" si="1009"/>
        <v/>
      </c>
      <c r="BA1598" s="68" t="str">
        <f t="shared" si="1010"/>
        <v/>
      </c>
      <c r="BB1598" s="68" t="str">
        <f t="shared" si="1011"/>
        <v/>
      </c>
      <c r="BC1598" s="68" t="str">
        <f t="shared" si="1012"/>
        <v/>
      </c>
      <c r="BD1598" s="69" t="str">
        <f t="shared" si="1013"/>
        <v/>
      </c>
      <c r="BE1598" s="69" t="str">
        <f t="shared" si="1026"/>
        <v/>
      </c>
      <c r="BT1598" s="138" t="str">
        <f t="shared" ca="1" si="1027"/>
        <v/>
      </c>
      <c r="BU1598" s="139" t="str">
        <f t="shared" ca="1" si="1028"/>
        <v/>
      </c>
      <c r="BW1598" s="138" t="str">
        <f t="shared" si="1029"/>
        <v/>
      </c>
      <c r="BX1598" s="104" t="str">
        <f t="shared" si="1030"/>
        <v/>
      </c>
      <c r="BY1598" s="139" t="str">
        <f t="shared" si="1031"/>
        <v/>
      </c>
      <c r="CA1598" s="138" t="str">
        <f t="shared" si="1032"/>
        <v/>
      </c>
      <c r="CB1598" s="104" t="str">
        <f t="shared" si="1033"/>
        <v/>
      </c>
      <c r="CC1598" s="139" t="str">
        <f t="shared" si="1034"/>
        <v/>
      </c>
      <c r="CE1598" s="162" t="str">
        <f t="shared" si="1035"/>
        <v/>
      </c>
      <c r="CF1598" s="163" t="str">
        <f t="shared" si="1036"/>
        <v/>
      </c>
      <c r="CG1598" s="164" t="str">
        <f t="shared" si="1037"/>
        <v/>
      </c>
      <c r="CI1598" s="162" t="str">
        <f t="shared" si="1038"/>
        <v/>
      </c>
      <c r="CJ1598" s="163" t="str">
        <f t="shared" si="1041"/>
        <v/>
      </c>
      <c r="CK1598" s="164" t="str">
        <f t="shared" si="1042"/>
        <v/>
      </c>
      <c r="CM1598" s="169" t="str">
        <f t="shared" si="1039"/>
        <v/>
      </c>
      <c r="CN1598" s="139" t="str">
        <f t="shared" si="1040"/>
        <v/>
      </c>
      <c r="CP1598" s="41" t="str">
        <f>IF($CM1598="", "", COUNTIF($CM$11:$CM$3035, "&lt;"&amp;$CM1598)+1+COUNTIF($CM$11:$CM1598, $CM1598)-1)</f>
        <v/>
      </c>
    </row>
    <row r="1599" spans="1:94" x14ac:dyDescent="0.25">
      <c r="A1599" s="40"/>
      <c r="B1599" s="82" t="str">
        <f>IF($I1599="", "", IFERROR(INDEX('Job Database'!$AE$11:$AE$3035, MATCH($I1599, 'Job Database'!$X$11:$X$3035, 0)), ""))</f>
        <v/>
      </c>
      <c r="C1599" s="69" t="str">
        <f>IF($I1599="", "", IF(COUNTIF('Job Database'!$X$11:$X$3035, $I1599)=0, $AC$5, $AC$4))</f>
        <v/>
      </c>
      <c r="D1599" s="40"/>
      <c r="E1599" s="85" t="str">
        <f>IF($I1599="", "", IF(IFERROR(INDEX('Job Database'!$M$11:$M$3035, MATCH($I1599, 'Job Database'!$X$11:$X$3035, 0)), "")="", "", IFERROR(INDEX('Job Database'!$M$11:$M$3035, MATCH($I1599, 'Job Database'!$X$11:$X$3035, 0)), "")))</f>
        <v/>
      </c>
      <c r="F1599" s="40"/>
      <c r="G1599" s="88" t="str">
        <f t="shared" si="1014"/>
        <v/>
      </c>
      <c r="H1599" s="40"/>
      <c r="I1599" s="24"/>
      <c r="J1599" s="34"/>
      <c r="K1599" s="106"/>
      <c r="L1599" s="79"/>
      <c r="M1599" s="34"/>
      <c r="N1599" s="79"/>
      <c r="O1599" s="31"/>
      <c r="P1599" s="53"/>
      <c r="Q1599" s="40"/>
      <c r="S1599" s="41" t="str">
        <f t="shared" si="1002"/>
        <v/>
      </c>
      <c r="T1599" s="41" t="str">
        <f t="shared" si="1003"/>
        <v/>
      </c>
      <c r="U1599" s="41" t="str">
        <f t="shared" si="1015"/>
        <v/>
      </c>
      <c r="W1599" s="74" t="str">
        <f>IF('Job Database'!$X1599="", "", 'Job Database'!$X1599)</f>
        <v/>
      </c>
      <c r="Y1599" s="41" t="str">
        <f>IF($W1599="", "", IF(COUNTIF($I$11:$I$3035, $W1599)&gt;0, "", MAX($Y$10:$Y1598)+1))</f>
        <v/>
      </c>
      <c r="Z1599" s="41">
        <v>1589</v>
      </c>
      <c r="AA1599" s="58" t="str">
        <f t="shared" si="1016"/>
        <v/>
      </c>
      <c r="AC1599" s="41" t="str">
        <f t="shared" si="1004"/>
        <v/>
      </c>
      <c r="AE1599" s="41" t="str">
        <f t="shared" si="1017"/>
        <v/>
      </c>
      <c r="AJ1599" s="154" t="str">
        <f t="shared" si="1018"/>
        <v/>
      </c>
      <c r="AL1599" s="120" t="str">
        <f t="shared" si="1019"/>
        <v/>
      </c>
      <c r="AM1599" s="104" t="str">
        <f t="shared" si="1020"/>
        <v/>
      </c>
      <c r="AN1599" s="104" t="str">
        <f t="shared" si="1021"/>
        <v/>
      </c>
      <c r="AO1599" s="104" t="str">
        <f t="shared" si="1005"/>
        <v/>
      </c>
      <c r="AP1599" s="104" t="str">
        <f t="shared" si="1006"/>
        <v/>
      </c>
      <c r="AQ1599" s="121" t="str">
        <f t="shared" si="1022"/>
        <v/>
      </c>
      <c r="AS1599" s="88" t="str">
        <f t="shared" si="1007"/>
        <v/>
      </c>
      <c r="AT1599" s="68" t="str">
        <f t="shared" si="1023"/>
        <v/>
      </c>
      <c r="AU1599" s="68" t="str">
        <f t="shared" si="1024"/>
        <v/>
      </c>
      <c r="AV1599" s="68" t="str">
        <f t="shared" si="1025"/>
        <v/>
      </c>
      <c r="AW1599" s="88" t="str">
        <f t="shared" si="1008"/>
        <v/>
      </c>
      <c r="AZ1599" s="88" t="str">
        <f t="shared" si="1009"/>
        <v/>
      </c>
      <c r="BA1599" s="68" t="str">
        <f t="shared" si="1010"/>
        <v/>
      </c>
      <c r="BB1599" s="68" t="str">
        <f t="shared" si="1011"/>
        <v/>
      </c>
      <c r="BC1599" s="68" t="str">
        <f t="shared" si="1012"/>
        <v/>
      </c>
      <c r="BD1599" s="69" t="str">
        <f t="shared" si="1013"/>
        <v/>
      </c>
      <c r="BE1599" s="69" t="str">
        <f t="shared" si="1026"/>
        <v/>
      </c>
      <c r="BT1599" s="138" t="str">
        <f t="shared" ca="1" si="1027"/>
        <v/>
      </c>
      <c r="BU1599" s="139" t="str">
        <f t="shared" ca="1" si="1028"/>
        <v/>
      </c>
      <c r="BW1599" s="138" t="str">
        <f t="shared" si="1029"/>
        <v/>
      </c>
      <c r="BX1599" s="104" t="str">
        <f t="shared" si="1030"/>
        <v/>
      </c>
      <c r="BY1599" s="139" t="str">
        <f t="shared" si="1031"/>
        <v/>
      </c>
      <c r="CA1599" s="138" t="str">
        <f t="shared" si="1032"/>
        <v/>
      </c>
      <c r="CB1599" s="104" t="str">
        <f t="shared" si="1033"/>
        <v/>
      </c>
      <c r="CC1599" s="139" t="str">
        <f t="shared" si="1034"/>
        <v/>
      </c>
      <c r="CE1599" s="162" t="str">
        <f t="shared" si="1035"/>
        <v/>
      </c>
      <c r="CF1599" s="163" t="str">
        <f t="shared" si="1036"/>
        <v/>
      </c>
      <c r="CG1599" s="164" t="str">
        <f t="shared" si="1037"/>
        <v/>
      </c>
      <c r="CI1599" s="162" t="str">
        <f t="shared" si="1038"/>
        <v/>
      </c>
      <c r="CJ1599" s="163" t="str">
        <f t="shared" si="1041"/>
        <v/>
      </c>
      <c r="CK1599" s="164" t="str">
        <f t="shared" si="1042"/>
        <v/>
      </c>
      <c r="CM1599" s="169" t="str">
        <f t="shared" si="1039"/>
        <v/>
      </c>
      <c r="CN1599" s="139" t="str">
        <f t="shared" si="1040"/>
        <v/>
      </c>
      <c r="CP1599" s="41" t="str">
        <f>IF($CM1599="", "", COUNTIF($CM$11:$CM$3035, "&lt;"&amp;$CM1599)+1+COUNTIF($CM$11:$CM1599, $CM1599)-1)</f>
        <v/>
      </c>
    </row>
    <row r="1600" spans="1:94" x14ac:dyDescent="0.25">
      <c r="A1600" s="40"/>
      <c r="B1600" s="82" t="str">
        <f>IF($I1600="", "", IFERROR(INDEX('Job Database'!$AE$11:$AE$3035, MATCH($I1600, 'Job Database'!$X$11:$X$3035, 0)), ""))</f>
        <v/>
      </c>
      <c r="C1600" s="69" t="str">
        <f>IF($I1600="", "", IF(COUNTIF('Job Database'!$X$11:$X$3035, $I1600)=0, $AC$5, $AC$4))</f>
        <v/>
      </c>
      <c r="D1600" s="40"/>
      <c r="E1600" s="85" t="str">
        <f>IF($I1600="", "", IF(IFERROR(INDEX('Job Database'!$M$11:$M$3035, MATCH($I1600, 'Job Database'!$X$11:$X$3035, 0)), "")="", "", IFERROR(INDEX('Job Database'!$M$11:$M$3035, MATCH($I1600, 'Job Database'!$X$11:$X$3035, 0)), "")))</f>
        <v/>
      </c>
      <c r="F1600" s="40"/>
      <c r="G1600" s="88" t="str">
        <f t="shared" si="1014"/>
        <v/>
      </c>
      <c r="H1600" s="40"/>
      <c r="I1600" s="24"/>
      <c r="J1600" s="34"/>
      <c r="K1600" s="106"/>
      <c r="L1600" s="79"/>
      <c r="M1600" s="34"/>
      <c r="N1600" s="79"/>
      <c r="O1600" s="31"/>
      <c r="P1600" s="53"/>
      <c r="Q1600" s="40"/>
      <c r="S1600" s="41" t="str">
        <f t="shared" si="1002"/>
        <v/>
      </c>
      <c r="T1600" s="41" t="str">
        <f t="shared" si="1003"/>
        <v/>
      </c>
      <c r="U1600" s="41" t="str">
        <f t="shared" si="1015"/>
        <v/>
      </c>
      <c r="W1600" s="74" t="str">
        <f>IF('Job Database'!$X1600="", "", 'Job Database'!$X1600)</f>
        <v/>
      </c>
      <c r="Y1600" s="41" t="str">
        <f>IF($W1600="", "", IF(COUNTIF($I$11:$I$3035, $W1600)&gt;0, "", MAX($Y$10:$Y1599)+1))</f>
        <v/>
      </c>
      <c r="Z1600" s="41">
        <v>1590</v>
      </c>
      <c r="AA1600" s="58" t="str">
        <f t="shared" si="1016"/>
        <v/>
      </c>
      <c r="AC1600" s="41" t="str">
        <f t="shared" si="1004"/>
        <v/>
      </c>
      <c r="AE1600" s="41" t="str">
        <f t="shared" si="1017"/>
        <v/>
      </c>
      <c r="AJ1600" s="154" t="str">
        <f t="shared" si="1018"/>
        <v/>
      </c>
      <c r="AL1600" s="120" t="str">
        <f t="shared" si="1019"/>
        <v/>
      </c>
      <c r="AM1600" s="104" t="str">
        <f t="shared" si="1020"/>
        <v/>
      </c>
      <c r="AN1600" s="104" t="str">
        <f t="shared" si="1021"/>
        <v/>
      </c>
      <c r="AO1600" s="104" t="str">
        <f t="shared" si="1005"/>
        <v/>
      </c>
      <c r="AP1600" s="104" t="str">
        <f t="shared" si="1006"/>
        <v/>
      </c>
      <c r="AQ1600" s="121" t="str">
        <f t="shared" si="1022"/>
        <v/>
      </c>
      <c r="AS1600" s="88" t="str">
        <f t="shared" si="1007"/>
        <v/>
      </c>
      <c r="AT1600" s="68" t="str">
        <f t="shared" si="1023"/>
        <v/>
      </c>
      <c r="AU1600" s="68" t="str">
        <f t="shared" si="1024"/>
        <v/>
      </c>
      <c r="AV1600" s="68" t="str">
        <f t="shared" si="1025"/>
        <v/>
      </c>
      <c r="AW1600" s="88" t="str">
        <f t="shared" si="1008"/>
        <v/>
      </c>
      <c r="AZ1600" s="88" t="str">
        <f t="shared" si="1009"/>
        <v/>
      </c>
      <c r="BA1600" s="68" t="str">
        <f t="shared" si="1010"/>
        <v/>
      </c>
      <c r="BB1600" s="68" t="str">
        <f t="shared" si="1011"/>
        <v/>
      </c>
      <c r="BC1600" s="68" t="str">
        <f t="shared" si="1012"/>
        <v/>
      </c>
      <c r="BD1600" s="69" t="str">
        <f t="shared" si="1013"/>
        <v/>
      </c>
      <c r="BE1600" s="69" t="str">
        <f t="shared" si="1026"/>
        <v/>
      </c>
      <c r="BT1600" s="138" t="str">
        <f t="shared" ca="1" si="1027"/>
        <v/>
      </c>
      <c r="BU1600" s="139" t="str">
        <f t="shared" ca="1" si="1028"/>
        <v/>
      </c>
      <c r="BW1600" s="138" t="str">
        <f t="shared" si="1029"/>
        <v/>
      </c>
      <c r="BX1600" s="104" t="str">
        <f t="shared" si="1030"/>
        <v/>
      </c>
      <c r="BY1600" s="139" t="str">
        <f t="shared" si="1031"/>
        <v/>
      </c>
      <c r="CA1600" s="138" t="str">
        <f t="shared" si="1032"/>
        <v/>
      </c>
      <c r="CB1600" s="104" t="str">
        <f t="shared" si="1033"/>
        <v/>
      </c>
      <c r="CC1600" s="139" t="str">
        <f t="shared" si="1034"/>
        <v/>
      </c>
      <c r="CE1600" s="162" t="str">
        <f t="shared" si="1035"/>
        <v/>
      </c>
      <c r="CF1600" s="163" t="str">
        <f t="shared" si="1036"/>
        <v/>
      </c>
      <c r="CG1600" s="164" t="str">
        <f t="shared" si="1037"/>
        <v/>
      </c>
      <c r="CI1600" s="162" t="str">
        <f t="shared" si="1038"/>
        <v/>
      </c>
      <c r="CJ1600" s="163" t="str">
        <f t="shared" si="1041"/>
        <v/>
      </c>
      <c r="CK1600" s="164" t="str">
        <f t="shared" si="1042"/>
        <v/>
      </c>
      <c r="CM1600" s="169" t="str">
        <f t="shared" si="1039"/>
        <v/>
      </c>
      <c r="CN1600" s="139" t="str">
        <f t="shared" si="1040"/>
        <v/>
      </c>
      <c r="CP1600" s="41" t="str">
        <f>IF($CM1600="", "", COUNTIF($CM$11:$CM$3035, "&lt;"&amp;$CM1600)+1+COUNTIF($CM$11:$CM1600, $CM1600)-1)</f>
        <v/>
      </c>
    </row>
    <row r="1601" spans="1:94" x14ac:dyDescent="0.25">
      <c r="A1601" s="40"/>
      <c r="B1601" s="82" t="str">
        <f>IF($I1601="", "", IFERROR(INDEX('Job Database'!$AE$11:$AE$3035, MATCH($I1601, 'Job Database'!$X$11:$X$3035, 0)), ""))</f>
        <v/>
      </c>
      <c r="C1601" s="69" t="str">
        <f>IF($I1601="", "", IF(COUNTIF('Job Database'!$X$11:$X$3035, $I1601)=0, $AC$5, $AC$4))</f>
        <v/>
      </c>
      <c r="D1601" s="40"/>
      <c r="E1601" s="85" t="str">
        <f>IF($I1601="", "", IF(IFERROR(INDEX('Job Database'!$M$11:$M$3035, MATCH($I1601, 'Job Database'!$X$11:$X$3035, 0)), "")="", "", IFERROR(INDEX('Job Database'!$M$11:$M$3035, MATCH($I1601, 'Job Database'!$X$11:$X$3035, 0)), "")))</f>
        <v/>
      </c>
      <c r="F1601" s="40"/>
      <c r="G1601" s="88" t="str">
        <f t="shared" si="1014"/>
        <v/>
      </c>
      <c r="H1601" s="40"/>
      <c r="I1601" s="24"/>
      <c r="J1601" s="34"/>
      <c r="K1601" s="106"/>
      <c r="L1601" s="79"/>
      <c r="M1601" s="34"/>
      <c r="N1601" s="79"/>
      <c r="O1601" s="31"/>
      <c r="P1601" s="53"/>
      <c r="Q1601" s="40"/>
      <c r="S1601" s="41" t="str">
        <f t="shared" si="1002"/>
        <v/>
      </c>
      <c r="T1601" s="41" t="str">
        <f t="shared" si="1003"/>
        <v/>
      </c>
      <c r="U1601" s="41" t="str">
        <f t="shared" si="1015"/>
        <v/>
      </c>
      <c r="W1601" s="74" t="str">
        <f>IF('Job Database'!$X1601="", "", 'Job Database'!$X1601)</f>
        <v/>
      </c>
      <c r="Y1601" s="41" t="str">
        <f>IF($W1601="", "", IF(COUNTIF($I$11:$I$3035, $W1601)&gt;0, "", MAX($Y$10:$Y1600)+1))</f>
        <v/>
      </c>
      <c r="Z1601" s="41">
        <v>1591</v>
      </c>
      <c r="AA1601" s="58" t="str">
        <f t="shared" si="1016"/>
        <v/>
      </c>
      <c r="AC1601" s="41" t="str">
        <f t="shared" si="1004"/>
        <v/>
      </c>
      <c r="AE1601" s="41" t="str">
        <f t="shared" si="1017"/>
        <v/>
      </c>
      <c r="AJ1601" s="154" t="str">
        <f t="shared" si="1018"/>
        <v/>
      </c>
      <c r="AL1601" s="120" t="str">
        <f t="shared" si="1019"/>
        <v/>
      </c>
      <c r="AM1601" s="104" t="str">
        <f t="shared" si="1020"/>
        <v/>
      </c>
      <c r="AN1601" s="104" t="str">
        <f t="shared" si="1021"/>
        <v/>
      </c>
      <c r="AO1601" s="104" t="str">
        <f t="shared" si="1005"/>
        <v/>
      </c>
      <c r="AP1601" s="104" t="str">
        <f t="shared" si="1006"/>
        <v/>
      </c>
      <c r="AQ1601" s="121" t="str">
        <f t="shared" si="1022"/>
        <v/>
      </c>
      <c r="AS1601" s="88" t="str">
        <f t="shared" si="1007"/>
        <v/>
      </c>
      <c r="AT1601" s="68" t="str">
        <f t="shared" si="1023"/>
        <v/>
      </c>
      <c r="AU1601" s="68" t="str">
        <f t="shared" si="1024"/>
        <v/>
      </c>
      <c r="AV1601" s="68" t="str">
        <f t="shared" si="1025"/>
        <v/>
      </c>
      <c r="AW1601" s="88" t="str">
        <f t="shared" si="1008"/>
        <v/>
      </c>
      <c r="AZ1601" s="88" t="str">
        <f t="shared" si="1009"/>
        <v/>
      </c>
      <c r="BA1601" s="68" t="str">
        <f t="shared" si="1010"/>
        <v/>
      </c>
      <c r="BB1601" s="68" t="str">
        <f t="shared" si="1011"/>
        <v/>
      </c>
      <c r="BC1601" s="68" t="str">
        <f t="shared" si="1012"/>
        <v/>
      </c>
      <c r="BD1601" s="69" t="str">
        <f t="shared" si="1013"/>
        <v/>
      </c>
      <c r="BE1601" s="69" t="str">
        <f t="shared" si="1026"/>
        <v/>
      </c>
      <c r="BT1601" s="138" t="str">
        <f t="shared" ca="1" si="1027"/>
        <v/>
      </c>
      <c r="BU1601" s="139" t="str">
        <f t="shared" ca="1" si="1028"/>
        <v/>
      </c>
      <c r="BW1601" s="138" t="str">
        <f t="shared" si="1029"/>
        <v/>
      </c>
      <c r="BX1601" s="104" t="str">
        <f t="shared" si="1030"/>
        <v/>
      </c>
      <c r="BY1601" s="139" t="str">
        <f t="shared" si="1031"/>
        <v/>
      </c>
      <c r="CA1601" s="138" t="str">
        <f t="shared" si="1032"/>
        <v/>
      </c>
      <c r="CB1601" s="104" t="str">
        <f t="shared" si="1033"/>
        <v/>
      </c>
      <c r="CC1601" s="139" t="str">
        <f t="shared" si="1034"/>
        <v/>
      </c>
      <c r="CE1601" s="162" t="str">
        <f t="shared" si="1035"/>
        <v/>
      </c>
      <c r="CF1601" s="163" t="str">
        <f t="shared" si="1036"/>
        <v/>
      </c>
      <c r="CG1601" s="164" t="str">
        <f t="shared" si="1037"/>
        <v/>
      </c>
      <c r="CI1601" s="162" t="str">
        <f t="shared" si="1038"/>
        <v/>
      </c>
      <c r="CJ1601" s="163" t="str">
        <f t="shared" si="1041"/>
        <v/>
      </c>
      <c r="CK1601" s="164" t="str">
        <f t="shared" si="1042"/>
        <v/>
      </c>
      <c r="CM1601" s="169" t="str">
        <f t="shared" si="1039"/>
        <v/>
      </c>
      <c r="CN1601" s="139" t="str">
        <f t="shared" si="1040"/>
        <v/>
      </c>
      <c r="CP1601" s="41" t="str">
        <f>IF($CM1601="", "", COUNTIF($CM$11:$CM$3035, "&lt;"&amp;$CM1601)+1+COUNTIF($CM$11:$CM1601, $CM1601)-1)</f>
        <v/>
      </c>
    </row>
    <row r="1602" spans="1:94" x14ac:dyDescent="0.25">
      <c r="A1602" s="40"/>
      <c r="B1602" s="82" t="str">
        <f>IF($I1602="", "", IFERROR(INDEX('Job Database'!$AE$11:$AE$3035, MATCH($I1602, 'Job Database'!$X$11:$X$3035, 0)), ""))</f>
        <v/>
      </c>
      <c r="C1602" s="69" t="str">
        <f>IF($I1602="", "", IF(COUNTIF('Job Database'!$X$11:$X$3035, $I1602)=0, $AC$5, $AC$4))</f>
        <v/>
      </c>
      <c r="D1602" s="40"/>
      <c r="E1602" s="85" t="str">
        <f>IF($I1602="", "", IF(IFERROR(INDEX('Job Database'!$M$11:$M$3035, MATCH($I1602, 'Job Database'!$X$11:$X$3035, 0)), "")="", "", IFERROR(INDEX('Job Database'!$M$11:$M$3035, MATCH($I1602, 'Job Database'!$X$11:$X$3035, 0)), "")))</f>
        <v/>
      </c>
      <c r="F1602" s="40"/>
      <c r="G1602" s="88" t="str">
        <f t="shared" si="1014"/>
        <v/>
      </c>
      <c r="H1602" s="40"/>
      <c r="I1602" s="24"/>
      <c r="J1602" s="34"/>
      <c r="K1602" s="106"/>
      <c r="L1602" s="79"/>
      <c r="M1602" s="34"/>
      <c r="N1602" s="79"/>
      <c r="O1602" s="31"/>
      <c r="P1602" s="53"/>
      <c r="Q1602" s="40"/>
      <c r="S1602" s="41" t="str">
        <f t="shared" si="1002"/>
        <v/>
      </c>
      <c r="T1602" s="41" t="str">
        <f t="shared" si="1003"/>
        <v/>
      </c>
      <c r="U1602" s="41" t="str">
        <f t="shared" si="1015"/>
        <v/>
      </c>
      <c r="W1602" s="74" t="str">
        <f>IF('Job Database'!$X1602="", "", 'Job Database'!$X1602)</f>
        <v/>
      </c>
      <c r="Y1602" s="41" t="str">
        <f>IF($W1602="", "", IF(COUNTIF($I$11:$I$3035, $W1602)&gt;0, "", MAX($Y$10:$Y1601)+1))</f>
        <v/>
      </c>
      <c r="Z1602" s="41">
        <v>1592</v>
      </c>
      <c r="AA1602" s="58" t="str">
        <f t="shared" si="1016"/>
        <v/>
      </c>
      <c r="AC1602" s="41" t="str">
        <f t="shared" si="1004"/>
        <v/>
      </c>
      <c r="AE1602" s="41" t="str">
        <f t="shared" si="1017"/>
        <v/>
      </c>
      <c r="AJ1602" s="154" t="str">
        <f t="shared" si="1018"/>
        <v/>
      </c>
      <c r="AL1602" s="120" t="str">
        <f t="shared" si="1019"/>
        <v/>
      </c>
      <c r="AM1602" s="104" t="str">
        <f t="shared" si="1020"/>
        <v/>
      </c>
      <c r="AN1602" s="104" t="str">
        <f t="shared" si="1021"/>
        <v/>
      </c>
      <c r="AO1602" s="104" t="str">
        <f t="shared" si="1005"/>
        <v/>
      </c>
      <c r="AP1602" s="104" t="str">
        <f t="shared" si="1006"/>
        <v/>
      </c>
      <c r="AQ1602" s="121" t="str">
        <f t="shared" si="1022"/>
        <v/>
      </c>
      <c r="AS1602" s="88" t="str">
        <f t="shared" si="1007"/>
        <v/>
      </c>
      <c r="AT1602" s="68" t="str">
        <f t="shared" si="1023"/>
        <v/>
      </c>
      <c r="AU1602" s="68" t="str">
        <f t="shared" si="1024"/>
        <v/>
      </c>
      <c r="AV1602" s="68" t="str">
        <f t="shared" si="1025"/>
        <v/>
      </c>
      <c r="AW1602" s="88" t="str">
        <f t="shared" si="1008"/>
        <v/>
      </c>
      <c r="AZ1602" s="88" t="str">
        <f t="shared" si="1009"/>
        <v/>
      </c>
      <c r="BA1602" s="68" t="str">
        <f t="shared" si="1010"/>
        <v/>
      </c>
      <c r="BB1602" s="68" t="str">
        <f t="shared" si="1011"/>
        <v/>
      </c>
      <c r="BC1602" s="68" t="str">
        <f t="shared" si="1012"/>
        <v/>
      </c>
      <c r="BD1602" s="69" t="str">
        <f t="shared" si="1013"/>
        <v/>
      </c>
      <c r="BE1602" s="69" t="str">
        <f t="shared" si="1026"/>
        <v/>
      </c>
      <c r="BT1602" s="138" t="str">
        <f t="shared" ca="1" si="1027"/>
        <v/>
      </c>
      <c r="BU1602" s="139" t="str">
        <f t="shared" ca="1" si="1028"/>
        <v/>
      </c>
      <c r="BW1602" s="138" t="str">
        <f t="shared" si="1029"/>
        <v/>
      </c>
      <c r="BX1602" s="104" t="str">
        <f t="shared" si="1030"/>
        <v/>
      </c>
      <c r="BY1602" s="139" t="str">
        <f t="shared" si="1031"/>
        <v/>
      </c>
      <c r="CA1602" s="138" t="str">
        <f t="shared" si="1032"/>
        <v/>
      </c>
      <c r="CB1602" s="104" t="str">
        <f t="shared" si="1033"/>
        <v/>
      </c>
      <c r="CC1602" s="139" t="str">
        <f t="shared" si="1034"/>
        <v/>
      </c>
      <c r="CE1602" s="162" t="str">
        <f t="shared" si="1035"/>
        <v/>
      </c>
      <c r="CF1602" s="163" t="str">
        <f t="shared" si="1036"/>
        <v/>
      </c>
      <c r="CG1602" s="164" t="str">
        <f t="shared" si="1037"/>
        <v/>
      </c>
      <c r="CI1602" s="162" t="str">
        <f t="shared" si="1038"/>
        <v/>
      </c>
      <c r="CJ1602" s="163" t="str">
        <f t="shared" si="1041"/>
        <v/>
      </c>
      <c r="CK1602" s="164" t="str">
        <f t="shared" si="1042"/>
        <v/>
      </c>
      <c r="CM1602" s="169" t="str">
        <f t="shared" si="1039"/>
        <v/>
      </c>
      <c r="CN1602" s="139" t="str">
        <f t="shared" si="1040"/>
        <v/>
      </c>
      <c r="CP1602" s="41" t="str">
        <f>IF($CM1602="", "", COUNTIF($CM$11:$CM$3035, "&lt;"&amp;$CM1602)+1+COUNTIF($CM$11:$CM1602, $CM1602)-1)</f>
        <v/>
      </c>
    </row>
    <row r="1603" spans="1:94" x14ac:dyDescent="0.25">
      <c r="A1603" s="40"/>
      <c r="B1603" s="82" t="str">
        <f>IF($I1603="", "", IFERROR(INDEX('Job Database'!$AE$11:$AE$3035, MATCH($I1603, 'Job Database'!$X$11:$X$3035, 0)), ""))</f>
        <v/>
      </c>
      <c r="C1603" s="69" t="str">
        <f>IF($I1603="", "", IF(COUNTIF('Job Database'!$X$11:$X$3035, $I1603)=0, $AC$5, $AC$4))</f>
        <v/>
      </c>
      <c r="D1603" s="40"/>
      <c r="E1603" s="85" t="str">
        <f>IF($I1603="", "", IF(IFERROR(INDEX('Job Database'!$M$11:$M$3035, MATCH($I1603, 'Job Database'!$X$11:$X$3035, 0)), "")="", "", IFERROR(INDEX('Job Database'!$M$11:$M$3035, MATCH($I1603, 'Job Database'!$X$11:$X$3035, 0)), "")))</f>
        <v/>
      </c>
      <c r="F1603" s="40"/>
      <c r="G1603" s="88" t="str">
        <f t="shared" si="1014"/>
        <v/>
      </c>
      <c r="H1603" s="40"/>
      <c r="I1603" s="24"/>
      <c r="J1603" s="34"/>
      <c r="K1603" s="106"/>
      <c r="L1603" s="79"/>
      <c r="M1603" s="34"/>
      <c r="N1603" s="79"/>
      <c r="O1603" s="31"/>
      <c r="P1603" s="53"/>
      <c r="Q1603" s="40"/>
      <c r="S1603" s="41" t="str">
        <f t="shared" si="1002"/>
        <v/>
      </c>
      <c r="T1603" s="41" t="str">
        <f t="shared" si="1003"/>
        <v/>
      </c>
      <c r="U1603" s="41" t="str">
        <f t="shared" si="1015"/>
        <v/>
      </c>
      <c r="W1603" s="74" t="str">
        <f>IF('Job Database'!$X1603="", "", 'Job Database'!$X1603)</f>
        <v/>
      </c>
      <c r="Y1603" s="41" t="str">
        <f>IF($W1603="", "", IF(COUNTIF($I$11:$I$3035, $W1603)&gt;0, "", MAX($Y$10:$Y1602)+1))</f>
        <v/>
      </c>
      <c r="Z1603" s="41">
        <v>1593</v>
      </c>
      <c r="AA1603" s="58" t="str">
        <f t="shared" si="1016"/>
        <v/>
      </c>
      <c r="AC1603" s="41" t="str">
        <f t="shared" si="1004"/>
        <v/>
      </c>
      <c r="AE1603" s="41" t="str">
        <f t="shared" si="1017"/>
        <v/>
      </c>
      <c r="AJ1603" s="154" t="str">
        <f t="shared" si="1018"/>
        <v/>
      </c>
      <c r="AL1603" s="120" t="str">
        <f t="shared" si="1019"/>
        <v/>
      </c>
      <c r="AM1603" s="104" t="str">
        <f t="shared" si="1020"/>
        <v/>
      </c>
      <c r="AN1603" s="104" t="str">
        <f t="shared" si="1021"/>
        <v/>
      </c>
      <c r="AO1603" s="104" t="str">
        <f t="shared" si="1005"/>
        <v/>
      </c>
      <c r="AP1603" s="104" t="str">
        <f t="shared" si="1006"/>
        <v/>
      </c>
      <c r="AQ1603" s="121" t="str">
        <f t="shared" si="1022"/>
        <v/>
      </c>
      <c r="AS1603" s="88" t="str">
        <f t="shared" si="1007"/>
        <v/>
      </c>
      <c r="AT1603" s="68" t="str">
        <f t="shared" si="1023"/>
        <v/>
      </c>
      <c r="AU1603" s="68" t="str">
        <f t="shared" si="1024"/>
        <v/>
      </c>
      <c r="AV1603" s="68" t="str">
        <f t="shared" si="1025"/>
        <v/>
      </c>
      <c r="AW1603" s="88" t="str">
        <f t="shared" si="1008"/>
        <v/>
      </c>
      <c r="AZ1603" s="88" t="str">
        <f t="shared" si="1009"/>
        <v/>
      </c>
      <c r="BA1603" s="68" t="str">
        <f t="shared" si="1010"/>
        <v/>
      </c>
      <c r="BB1603" s="68" t="str">
        <f t="shared" si="1011"/>
        <v/>
      </c>
      <c r="BC1603" s="68" t="str">
        <f t="shared" si="1012"/>
        <v/>
      </c>
      <c r="BD1603" s="69" t="str">
        <f t="shared" si="1013"/>
        <v/>
      </c>
      <c r="BE1603" s="69" t="str">
        <f t="shared" si="1026"/>
        <v/>
      </c>
      <c r="BT1603" s="138" t="str">
        <f t="shared" ca="1" si="1027"/>
        <v/>
      </c>
      <c r="BU1603" s="139" t="str">
        <f t="shared" ca="1" si="1028"/>
        <v/>
      </c>
      <c r="BW1603" s="138" t="str">
        <f t="shared" si="1029"/>
        <v/>
      </c>
      <c r="BX1603" s="104" t="str">
        <f t="shared" si="1030"/>
        <v/>
      </c>
      <c r="BY1603" s="139" t="str">
        <f t="shared" si="1031"/>
        <v/>
      </c>
      <c r="CA1603" s="138" t="str">
        <f t="shared" si="1032"/>
        <v/>
      </c>
      <c r="CB1603" s="104" t="str">
        <f t="shared" si="1033"/>
        <v/>
      </c>
      <c r="CC1603" s="139" t="str">
        <f t="shared" si="1034"/>
        <v/>
      </c>
      <c r="CE1603" s="162" t="str">
        <f t="shared" si="1035"/>
        <v/>
      </c>
      <c r="CF1603" s="163" t="str">
        <f t="shared" si="1036"/>
        <v/>
      </c>
      <c r="CG1603" s="164" t="str">
        <f t="shared" si="1037"/>
        <v/>
      </c>
      <c r="CI1603" s="162" t="str">
        <f t="shared" si="1038"/>
        <v/>
      </c>
      <c r="CJ1603" s="163" t="str">
        <f t="shared" si="1041"/>
        <v/>
      </c>
      <c r="CK1603" s="164" t="str">
        <f t="shared" si="1042"/>
        <v/>
      </c>
      <c r="CM1603" s="169" t="str">
        <f t="shared" si="1039"/>
        <v/>
      </c>
      <c r="CN1603" s="139" t="str">
        <f t="shared" si="1040"/>
        <v/>
      </c>
      <c r="CP1603" s="41" t="str">
        <f>IF($CM1603="", "", COUNTIF($CM$11:$CM$3035, "&lt;"&amp;$CM1603)+1+COUNTIF($CM$11:$CM1603, $CM1603)-1)</f>
        <v/>
      </c>
    </row>
    <row r="1604" spans="1:94" x14ac:dyDescent="0.25">
      <c r="A1604" s="40"/>
      <c r="B1604" s="82" t="str">
        <f>IF($I1604="", "", IFERROR(INDEX('Job Database'!$AE$11:$AE$3035, MATCH($I1604, 'Job Database'!$X$11:$X$3035, 0)), ""))</f>
        <v/>
      </c>
      <c r="C1604" s="69" t="str">
        <f>IF($I1604="", "", IF(COUNTIF('Job Database'!$X$11:$X$3035, $I1604)=0, $AC$5, $AC$4))</f>
        <v/>
      </c>
      <c r="D1604" s="40"/>
      <c r="E1604" s="85" t="str">
        <f>IF($I1604="", "", IF(IFERROR(INDEX('Job Database'!$M$11:$M$3035, MATCH($I1604, 'Job Database'!$X$11:$X$3035, 0)), "")="", "", IFERROR(INDEX('Job Database'!$M$11:$M$3035, MATCH($I1604, 'Job Database'!$X$11:$X$3035, 0)), "")))</f>
        <v/>
      </c>
      <c r="F1604" s="40"/>
      <c r="G1604" s="88" t="str">
        <f t="shared" si="1014"/>
        <v/>
      </c>
      <c r="H1604" s="40"/>
      <c r="I1604" s="24"/>
      <c r="J1604" s="34"/>
      <c r="K1604" s="106"/>
      <c r="L1604" s="79"/>
      <c r="M1604" s="34"/>
      <c r="N1604" s="79"/>
      <c r="O1604" s="31"/>
      <c r="P1604" s="53"/>
      <c r="Q1604" s="40"/>
      <c r="S1604" s="41" t="str">
        <f t="shared" si="1002"/>
        <v/>
      </c>
      <c r="T1604" s="41" t="str">
        <f t="shared" si="1003"/>
        <v/>
      </c>
      <c r="U1604" s="41" t="str">
        <f t="shared" si="1015"/>
        <v/>
      </c>
      <c r="W1604" s="74" t="str">
        <f>IF('Job Database'!$X1604="", "", 'Job Database'!$X1604)</f>
        <v/>
      </c>
      <c r="Y1604" s="41" t="str">
        <f>IF($W1604="", "", IF(COUNTIF($I$11:$I$3035, $W1604)&gt;0, "", MAX($Y$10:$Y1603)+1))</f>
        <v/>
      </c>
      <c r="Z1604" s="41">
        <v>1594</v>
      </c>
      <c r="AA1604" s="58" t="str">
        <f t="shared" si="1016"/>
        <v/>
      </c>
      <c r="AC1604" s="41" t="str">
        <f t="shared" si="1004"/>
        <v/>
      </c>
      <c r="AE1604" s="41" t="str">
        <f t="shared" si="1017"/>
        <v/>
      </c>
      <c r="AJ1604" s="154" t="str">
        <f t="shared" si="1018"/>
        <v/>
      </c>
      <c r="AL1604" s="120" t="str">
        <f t="shared" si="1019"/>
        <v/>
      </c>
      <c r="AM1604" s="104" t="str">
        <f t="shared" si="1020"/>
        <v/>
      </c>
      <c r="AN1604" s="104" t="str">
        <f t="shared" si="1021"/>
        <v/>
      </c>
      <c r="AO1604" s="104" t="str">
        <f t="shared" si="1005"/>
        <v/>
      </c>
      <c r="AP1604" s="104" t="str">
        <f t="shared" si="1006"/>
        <v/>
      </c>
      <c r="AQ1604" s="121" t="str">
        <f t="shared" si="1022"/>
        <v/>
      </c>
      <c r="AS1604" s="88" t="str">
        <f t="shared" si="1007"/>
        <v/>
      </c>
      <c r="AT1604" s="68" t="str">
        <f t="shared" si="1023"/>
        <v/>
      </c>
      <c r="AU1604" s="68" t="str">
        <f t="shared" si="1024"/>
        <v/>
      </c>
      <c r="AV1604" s="68" t="str">
        <f t="shared" si="1025"/>
        <v/>
      </c>
      <c r="AW1604" s="88" t="str">
        <f t="shared" si="1008"/>
        <v/>
      </c>
      <c r="AZ1604" s="88" t="str">
        <f t="shared" si="1009"/>
        <v/>
      </c>
      <c r="BA1604" s="68" t="str">
        <f t="shared" si="1010"/>
        <v/>
      </c>
      <c r="BB1604" s="68" t="str">
        <f t="shared" si="1011"/>
        <v/>
      </c>
      <c r="BC1604" s="68" t="str">
        <f t="shared" si="1012"/>
        <v/>
      </c>
      <c r="BD1604" s="69" t="str">
        <f t="shared" si="1013"/>
        <v/>
      </c>
      <c r="BE1604" s="69" t="str">
        <f t="shared" si="1026"/>
        <v/>
      </c>
      <c r="BT1604" s="138" t="str">
        <f t="shared" ca="1" si="1027"/>
        <v/>
      </c>
      <c r="BU1604" s="139" t="str">
        <f t="shared" ca="1" si="1028"/>
        <v/>
      </c>
      <c r="BW1604" s="138" t="str">
        <f t="shared" si="1029"/>
        <v/>
      </c>
      <c r="BX1604" s="104" t="str">
        <f t="shared" si="1030"/>
        <v/>
      </c>
      <c r="BY1604" s="139" t="str">
        <f t="shared" si="1031"/>
        <v/>
      </c>
      <c r="CA1604" s="138" t="str">
        <f t="shared" si="1032"/>
        <v/>
      </c>
      <c r="CB1604" s="104" t="str">
        <f t="shared" si="1033"/>
        <v/>
      </c>
      <c r="CC1604" s="139" t="str">
        <f t="shared" si="1034"/>
        <v/>
      </c>
      <c r="CE1604" s="162" t="str">
        <f t="shared" si="1035"/>
        <v/>
      </c>
      <c r="CF1604" s="163" t="str">
        <f t="shared" si="1036"/>
        <v/>
      </c>
      <c r="CG1604" s="164" t="str">
        <f t="shared" si="1037"/>
        <v/>
      </c>
      <c r="CI1604" s="162" t="str">
        <f t="shared" si="1038"/>
        <v/>
      </c>
      <c r="CJ1604" s="163" t="str">
        <f t="shared" si="1041"/>
        <v/>
      </c>
      <c r="CK1604" s="164" t="str">
        <f t="shared" si="1042"/>
        <v/>
      </c>
      <c r="CM1604" s="169" t="str">
        <f t="shared" si="1039"/>
        <v/>
      </c>
      <c r="CN1604" s="139" t="str">
        <f t="shared" si="1040"/>
        <v/>
      </c>
      <c r="CP1604" s="41" t="str">
        <f>IF($CM1604="", "", COUNTIF($CM$11:$CM$3035, "&lt;"&amp;$CM1604)+1+COUNTIF($CM$11:$CM1604, $CM1604)-1)</f>
        <v/>
      </c>
    </row>
    <row r="1605" spans="1:94" x14ac:dyDescent="0.25">
      <c r="A1605" s="40"/>
      <c r="B1605" s="82" t="str">
        <f>IF($I1605="", "", IFERROR(INDEX('Job Database'!$AE$11:$AE$3035, MATCH($I1605, 'Job Database'!$X$11:$X$3035, 0)), ""))</f>
        <v/>
      </c>
      <c r="C1605" s="69" t="str">
        <f>IF($I1605="", "", IF(COUNTIF('Job Database'!$X$11:$X$3035, $I1605)=0, $AC$5, $AC$4))</f>
        <v/>
      </c>
      <c r="D1605" s="40"/>
      <c r="E1605" s="85" t="str">
        <f>IF($I1605="", "", IF(IFERROR(INDEX('Job Database'!$M$11:$M$3035, MATCH($I1605, 'Job Database'!$X$11:$X$3035, 0)), "")="", "", IFERROR(INDEX('Job Database'!$M$11:$M$3035, MATCH($I1605, 'Job Database'!$X$11:$X$3035, 0)), "")))</f>
        <v/>
      </c>
      <c r="F1605" s="40"/>
      <c r="G1605" s="88" t="str">
        <f t="shared" si="1014"/>
        <v/>
      </c>
      <c r="H1605" s="40"/>
      <c r="I1605" s="24"/>
      <c r="J1605" s="34"/>
      <c r="K1605" s="106"/>
      <c r="L1605" s="79"/>
      <c r="M1605" s="34"/>
      <c r="N1605" s="79"/>
      <c r="O1605" s="31"/>
      <c r="P1605" s="53"/>
      <c r="Q1605" s="40"/>
      <c r="S1605" s="41" t="str">
        <f t="shared" si="1002"/>
        <v/>
      </c>
      <c r="T1605" s="41" t="str">
        <f t="shared" si="1003"/>
        <v/>
      </c>
      <c r="U1605" s="41" t="str">
        <f t="shared" si="1015"/>
        <v/>
      </c>
      <c r="W1605" s="74" t="str">
        <f>IF('Job Database'!$X1605="", "", 'Job Database'!$X1605)</f>
        <v/>
      </c>
      <c r="Y1605" s="41" t="str">
        <f>IF($W1605="", "", IF(COUNTIF($I$11:$I$3035, $W1605)&gt;0, "", MAX($Y$10:$Y1604)+1))</f>
        <v/>
      </c>
      <c r="Z1605" s="41">
        <v>1595</v>
      </c>
      <c r="AA1605" s="58" t="str">
        <f t="shared" si="1016"/>
        <v/>
      </c>
      <c r="AC1605" s="41" t="str">
        <f t="shared" si="1004"/>
        <v/>
      </c>
      <c r="AE1605" s="41" t="str">
        <f t="shared" si="1017"/>
        <v/>
      </c>
      <c r="AJ1605" s="154" t="str">
        <f t="shared" si="1018"/>
        <v/>
      </c>
      <c r="AL1605" s="120" t="str">
        <f t="shared" si="1019"/>
        <v/>
      </c>
      <c r="AM1605" s="104" t="str">
        <f t="shared" si="1020"/>
        <v/>
      </c>
      <c r="AN1605" s="104" t="str">
        <f t="shared" si="1021"/>
        <v/>
      </c>
      <c r="AO1605" s="104" t="str">
        <f t="shared" si="1005"/>
        <v/>
      </c>
      <c r="AP1605" s="104" t="str">
        <f t="shared" si="1006"/>
        <v/>
      </c>
      <c r="AQ1605" s="121" t="str">
        <f t="shared" si="1022"/>
        <v/>
      </c>
      <c r="AS1605" s="88" t="str">
        <f t="shared" si="1007"/>
        <v/>
      </c>
      <c r="AT1605" s="68" t="str">
        <f t="shared" si="1023"/>
        <v/>
      </c>
      <c r="AU1605" s="68" t="str">
        <f t="shared" si="1024"/>
        <v/>
      </c>
      <c r="AV1605" s="68" t="str">
        <f t="shared" si="1025"/>
        <v/>
      </c>
      <c r="AW1605" s="88" t="str">
        <f t="shared" si="1008"/>
        <v/>
      </c>
      <c r="AZ1605" s="88" t="str">
        <f t="shared" si="1009"/>
        <v/>
      </c>
      <c r="BA1605" s="68" t="str">
        <f t="shared" si="1010"/>
        <v/>
      </c>
      <c r="BB1605" s="68" t="str">
        <f t="shared" si="1011"/>
        <v/>
      </c>
      <c r="BC1605" s="68" t="str">
        <f t="shared" si="1012"/>
        <v/>
      </c>
      <c r="BD1605" s="69" t="str">
        <f t="shared" si="1013"/>
        <v/>
      </c>
      <c r="BE1605" s="69" t="str">
        <f t="shared" si="1026"/>
        <v/>
      </c>
      <c r="BT1605" s="138" t="str">
        <f t="shared" ca="1" si="1027"/>
        <v/>
      </c>
      <c r="BU1605" s="139" t="str">
        <f t="shared" ca="1" si="1028"/>
        <v/>
      </c>
      <c r="BW1605" s="138" t="str">
        <f t="shared" si="1029"/>
        <v/>
      </c>
      <c r="BX1605" s="104" t="str">
        <f t="shared" si="1030"/>
        <v/>
      </c>
      <c r="BY1605" s="139" t="str">
        <f t="shared" si="1031"/>
        <v/>
      </c>
      <c r="CA1605" s="138" t="str">
        <f t="shared" si="1032"/>
        <v/>
      </c>
      <c r="CB1605" s="104" t="str">
        <f t="shared" si="1033"/>
        <v/>
      </c>
      <c r="CC1605" s="139" t="str">
        <f t="shared" si="1034"/>
        <v/>
      </c>
      <c r="CE1605" s="162" t="str">
        <f t="shared" si="1035"/>
        <v/>
      </c>
      <c r="CF1605" s="163" t="str">
        <f t="shared" si="1036"/>
        <v/>
      </c>
      <c r="CG1605" s="164" t="str">
        <f t="shared" si="1037"/>
        <v/>
      </c>
      <c r="CI1605" s="162" t="str">
        <f t="shared" si="1038"/>
        <v/>
      </c>
      <c r="CJ1605" s="163" t="str">
        <f t="shared" si="1041"/>
        <v/>
      </c>
      <c r="CK1605" s="164" t="str">
        <f t="shared" si="1042"/>
        <v/>
      </c>
      <c r="CM1605" s="169" t="str">
        <f t="shared" si="1039"/>
        <v/>
      </c>
      <c r="CN1605" s="139" t="str">
        <f t="shared" si="1040"/>
        <v/>
      </c>
      <c r="CP1605" s="41" t="str">
        <f>IF($CM1605="", "", COUNTIF($CM$11:$CM$3035, "&lt;"&amp;$CM1605)+1+COUNTIF($CM$11:$CM1605, $CM1605)-1)</f>
        <v/>
      </c>
    </row>
    <row r="1606" spans="1:94" x14ac:dyDescent="0.25">
      <c r="A1606" s="40"/>
      <c r="B1606" s="82" t="str">
        <f>IF($I1606="", "", IFERROR(INDEX('Job Database'!$AE$11:$AE$3035, MATCH($I1606, 'Job Database'!$X$11:$X$3035, 0)), ""))</f>
        <v/>
      </c>
      <c r="C1606" s="69" t="str">
        <f>IF($I1606="", "", IF(COUNTIF('Job Database'!$X$11:$X$3035, $I1606)=0, $AC$5, $AC$4))</f>
        <v/>
      </c>
      <c r="D1606" s="40"/>
      <c r="E1606" s="85" t="str">
        <f>IF($I1606="", "", IF(IFERROR(INDEX('Job Database'!$M$11:$M$3035, MATCH($I1606, 'Job Database'!$X$11:$X$3035, 0)), "")="", "", IFERROR(INDEX('Job Database'!$M$11:$M$3035, MATCH($I1606, 'Job Database'!$X$11:$X$3035, 0)), "")))</f>
        <v/>
      </c>
      <c r="F1606" s="40"/>
      <c r="G1606" s="88" t="str">
        <f t="shared" si="1014"/>
        <v/>
      </c>
      <c r="H1606" s="40"/>
      <c r="I1606" s="24"/>
      <c r="J1606" s="34"/>
      <c r="K1606" s="106"/>
      <c r="L1606" s="79"/>
      <c r="M1606" s="34"/>
      <c r="N1606" s="79"/>
      <c r="O1606" s="31"/>
      <c r="P1606" s="53"/>
      <c r="Q1606" s="40"/>
      <c r="S1606" s="41" t="str">
        <f t="shared" si="1002"/>
        <v/>
      </c>
      <c r="T1606" s="41" t="str">
        <f t="shared" si="1003"/>
        <v/>
      </c>
      <c r="U1606" s="41" t="str">
        <f t="shared" si="1015"/>
        <v/>
      </c>
      <c r="W1606" s="74" t="str">
        <f>IF('Job Database'!$X1606="", "", 'Job Database'!$X1606)</f>
        <v/>
      </c>
      <c r="Y1606" s="41" t="str">
        <f>IF($W1606="", "", IF(COUNTIF($I$11:$I$3035, $W1606)&gt;0, "", MAX($Y$10:$Y1605)+1))</f>
        <v/>
      </c>
      <c r="Z1606" s="41">
        <v>1596</v>
      </c>
      <c r="AA1606" s="58" t="str">
        <f t="shared" si="1016"/>
        <v/>
      </c>
      <c r="AC1606" s="41" t="str">
        <f t="shared" si="1004"/>
        <v/>
      </c>
      <c r="AE1606" s="41" t="str">
        <f t="shared" si="1017"/>
        <v/>
      </c>
      <c r="AJ1606" s="154" t="str">
        <f t="shared" si="1018"/>
        <v/>
      </c>
      <c r="AL1606" s="120" t="str">
        <f t="shared" si="1019"/>
        <v/>
      </c>
      <c r="AM1606" s="104" t="str">
        <f t="shared" si="1020"/>
        <v/>
      </c>
      <c r="AN1606" s="104" t="str">
        <f t="shared" si="1021"/>
        <v/>
      </c>
      <c r="AO1606" s="104" t="str">
        <f t="shared" si="1005"/>
        <v/>
      </c>
      <c r="AP1606" s="104" t="str">
        <f t="shared" si="1006"/>
        <v/>
      </c>
      <c r="AQ1606" s="121" t="str">
        <f t="shared" si="1022"/>
        <v/>
      </c>
      <c r="AS1606" s="88" t="str">
        <f t="shared" si="1007"/>
        <v/>
      </c>
      <c r="AT1606" s="68" t="str">
        <f t="shared" si="1023"/>
        <v/>
      </c>
      <c r="AU1606" s="68" t="str">
        <f t="shared" si="1024"/>
        <v/>
      </c>
      <c r="AV1606" s="68" t="str">
        <f t="shared" si="1025"/>
        <v/>
      </c>
      <c r="AW1606" s="88" t="str">
        <f t="shared" si="1008"/>
        <v/>
      </c>
      <c r="AZ1606" s="88" t="str">
        <f t="shared" si="1009"/>
        <v/>
      </c>
      <c r="BA1606" s="68" t="str">
        <f t="shared" si="1010"/>
        <v/>
      </c>
      <c r="BB1606" s="68" t="str">
        <f t="shared" si="1011"/>
        <v/>
      </c>
      <c r="BC1606" s="68" t="str">
        <f t="shared" si="1012"/>
        <v/>
      </c>
      <c r="BD1606" s="69" t="str">
        <f t="shared" si="1013"/>
        <v/>
      </c>
      <c r="BE1606" s="69" t="str">
        <f t="shared" si="1026"/>
        <v/>
      </c>
      <c r="BT1606" s="138" t="str">
        <f t="shared" ca="1" si="1027"/>
        <v/>
      </c>
      <c r="BU1606" s="139" t="str">
        <f t="shared" ca="1" si="1028"/>
        <v/>
      </c>
      <c r="BW1606" s="138" t="str">
        <f t="shared" si="1029"/>
        <v/>
      </c>
      <c r="BX1606" s="104" t="str">
        <f t="shared" si="1030"/>
        <v/>
      </c>
      <c r="BY1606" s="139" t="str">
        <f t="shared" si="1031"/>
        <v/>
      </c>
      <c r="CA1606" s="138" t="str">
        <f t="shared" si="1032"/>
        <v/>
      </c>
      <c r="CB1606" s="104" t="str">
        <f t="shared" si="1033"/>
        <v/>
      </c>
      <c r="CC1606" s="139" t="str">
        <f t="shared" si="1034"/>
        <v/>
      </c>
      <c r="CE1606" s="162" t="str">
        <f t="shared" si="1035"/>
        <v/>
      </c>
      <c r="CF1606" s="163" t="str">
        <f t="shared" si="1036"/>
        <v/>
      </c>
      <c r="CG1606" s="164" t="str">
        <f t="shared" si="1037"/>
        <v/>
      </c>
      <c r="CI1606" s="162" t="str">
        <f t="shared" si="1038"/>
        <v/>
      </c>
      <c r="CJ1606" s="163" t="str">
        <f t="shared" si="1041"/>
        <v/>
      </c>
      <c r="CK1606" s="164" t="str">
        <f t="shared" si="1042"/>
        <v/>
      </c>
      <c r="CM1606" s="169" t="str">
        <f t="shared" si="1039"/>
        <v/>
      </c>
      <c r="CN1606" s="139" t="str">
        <f t="shared" si="1040"/>
        <v/>
      </c>
      <c r="CP1606" s="41" t="str">
        <f>IF($CM1606="", "", COUNTIF($CM$11:$CM$3035, "&lt;"&amp;$CM1606)+1+COUNTIF($CM$11:$CM1606, $CM1606)-1)</f>
        <v/>
      </c>
    </row>
    <row r="1607" spans="1:94" x14ac:dyDescent="0.25">
      <c r="A1607" s="40"/>
      <c r="B1607" s="82" t="str">
        <f>IF($I1607="", "", IFERROR(INDEX('Job Database'!$AE$11:$AE$3035, MATCH($I1607, 'Job Database'!$X$11:$X$3035, 0)), ""))</f>
        <v/>
      </c>
      <c r="C1607" s="69" t="str">
        <f>IF($I1607="", "", IF(COUNTIF('Job Database'!$X$11:$X$3035, $I1607)=0, $AC$5, $AC$4))</f>
        <v/>
      </c>
      <c r="D1607" s="40"/>
      <c r="E1607" s="85" t="str">
        <f>IF($I1607="", "", IF(IFERROR(INDEX('Job Database'!$M$11:$M$3035, MATCH($I1607, 'Job Database'!$X$11:$X$3035, 0)), "")="", "", IFERROR(INDEX('Job Database'!$M$11:$M$3035, MATCH($I1607, 'Job Database'!$X$11:$X$3035, 0)), "")))</f>
        <v/>
      </c>
      <c r="F1607" s="40"/>
      <c r="G1607" s="88" t="str">
        <f t="shared" si="1014"/>
        <v/>
      </c>
      <c r="H1607" s="40"/>
      <c r="I1607" s="24"/>
      <c r="J1607" s="34"/>
      <c r="K1607" s="106"/>
      <c r="L1607" s="79"/>
      <c r="M1607" s="34"/>
      <c r="N1607" s="79"/>
      <c r="O1607" s="31"/>
      <c r="P1607" s="53"/>
      <c r="Q1607" s="40"/>
      <c r="S1607" s="41" t="str">
        <f t="shared" si="1002"/>
        <v/>
      </c>
      <c r="T1607" s="41" t="str">
        <f t="shared" si="1003"/>
        <v/>
      </c>
      <c r="U1607" s="41" t="str">
        <f t="shared" si="1015"/>
        <v/>
      </c>
      <c r="W1607" s="74" t="str">
        <f>IF('Job Database'!$X1607="", "", 'Job Database'!$X1607)</f>
        <v/>
      </c>
      <c r="Y1607" s="41" t="str">
        <f>IF($W1607="", "", IF(COUNTIF($I$11:$I$3035, $W1607)&gt;0, "", MAX($Y$10:$Y1606)+1))</f>
        <v/>
      </c>
      <c r="Z1607" s="41">
        <v>1597</v>
      </c>
      <c r="AA1607" s="58" t="str">
        <f t="shared" si="1016"/>
        <v/>
      </c>
      <c r="AC1607" s="41" t="str">
        <f t="shared" si="1004"/>
        <v/>
      </c>
      <c r="AE1607" s="41" t="str">
        <f t="shared" si="1017"/>
        <v/>
      </c>
      <c r="AJ1607" s="154" t="str">
        <f t="shared" si="1018"/>
        <v/>
      </c>
      <c r="AL1607" s="120" t="str">
        <f t="shared" si="1019"/>
        <v/>
      </c>
      <c r="AM1607" s="104" t="str">
        <f t="shared" si="1020"/>
        <v/>
      </c>
      <c r="AN1607" s="104" t="str">
        <f t="shared" si="1021"/>
        <v/>
      </c>
      <c r="AO1607" s="104" t="str">
        <f t="shared" si="1005"/>
        <v/>
      </c>
      <c r="AP1607" s="104" t="str">
        <f t="shared" si="1006"/>
        <v/>
      </c>
      <c r="AQ1607" s="121" t="str">
        <f t="shared" si="1022"/>
        <v/>
      </c>
      <c r="AS1607" s="88" t="str">
        <f t="shared" si="1007"/>
        <v/>
      </c>
      <c r="AT1607" s="68" t="str">
        <f t="shared" si="1023"/>
        <v/>
      </c>
      <c r="AU1607" s="68" t="str">
        <f t="shared" si="1024"/>
        <v/>
      </c>
      <c r="AV1607" s="68" t="str">
        <f t="shared" si="1025"/>
        <v/>
      </c>
      <c r="AW1607" s="88" t="str">
        <f t="shared" si="1008"/>
        <v/>
      </c>
      <c r="AZ1607" s="88" t="str">
        <f t="shared" si="1009"/>
        <v/>
      </c>
      <c r="BA1607" s="68" t="str">
        <f t="shared" si="1010"/>
        <v/>
      </c>
      <c r="BB1607" s="68" t="str">
        <f t="shared" si="1011"/>
        <v/>
      </c>
      <c r="BC1607" s="68" t="str">
        <f t="shared" si="1012"/>
        <v/>
      </c>
      <c r="BD1607" s="69" t="str">
        <f t="shared" si="1013"/>
        <v/>
      </c>
      <c r="BE1607" s="69" t="str">
        <f t="shared" si="1026"/>
        <v/>
      </c>
      <c r="BT1607" s="138" t="str">
        <f t="shared" ca="1" si="1027"/>
        <v/>
      </c>
      <c r="BU1607" s="139" t="str">
        <f t="shared" ca="1" si="1028"/>
        <v/>
      </c>
      <c r="BW1607" s="138" t="str">
        <f t="shared" si="1029"/>
        <v/>
      </c>
      <c r="BX1607" s="104" t="str">
        <f t="shared" si="1030"/>
        <v/>
      </c>
      <c r="BY1607" s="139" t="str">
        <f t="shared" si="1031"/>
        <v/>
      </c>
      <c r="CA1607" s="138" t="str">
        <f t="shared" si="1032"/>
        <v/>
      </c>
      <c r="CB1607" s="104" t="str">
        <f t="shared" si="1033"/>
        <v/>
      </c>
      <c r="CC1607" s="139" t="str">
        <f t="shared" si="1034"/>
        <v/>
      </c>
      <c r="CE1607" s="162" t="str">
        <f t="shared" si="1035"/>
        <v/>
      </c>
      <c r="CF1607" s="163" t="str">
        <f t="shared" si="1036"/>
        <v/>
      </c>
      <c r="CG1607" s="164" t="str">
        <f t="shared" si="1037"/>
        <v/>
      </c>
      <c r="CI1607" s="162" t="str">
        <f t="shared" si="1038"/>
        <v/>
      </c>
      <c r="CJ1607" s="163" t="str">
        <f t="shared" si="1041"/>
        <v/>
      </c>
      <c r="CK1607" s="164" t="str">
        <f t="shared" si="1042"/>
        <v/>
      </c>
      <c r="CM1607" s="169" t="str">
        <f t="shared" si="1039"/>
        <v/>
      </c>
      <c r="CN1607" s="139" t="str">
        <f t="shared" si="1040"/>
        <v/>
      </c>
      <c r="CP1607" s="41" t="str">
        <f>IF($CM1607="", "", COUNTIF($CM$11:$CM$3035, "&lt;"&amp;$CM1607)+1+COUNTIF($CM$11:$CM1607, $CM1607)-1)</f>
        <v/>
      </c>
    </row>
    <row r="1608" spans="1:94" x14ac:dyDescent="0.25">
      <c r="A1608" s="40"/>
      <c r="B1608" s="82" t="str">
        <f>IF($I1608="", "", IFERROR(INDEX('Job Database'!$AE$11:$AE$3035, MATCH($I1608, 'Job Database'!$X$11:$X$3035, 0)), ""))</f>
        <v/>
      </c>
      <c r="C1608" s="69" t="str">
        <f>IF($I1608="", "", IF(COUNTIF('Job Database'!$X$11:$X$3035, $I1608)=0, $AC$5, $AC$4))</f>
        <v/>
      </c>
      <c r="D1608" s="40"/>
      <c r="E1608" s="85" t="str">
        <f>IF($I1608="", "", IF(IFERROR(INDEX('Job Database'!$M$11:$M$3035, MATCH($I1608, 'Job Database'!$X$11:$X$3035, 0)), "")="", "", IFERROR(INDEX('Job Database'!$M$11:$M$3035, MATCH($I1608, 'Job Database'!$X$11:$X$3035, 0)), "")))</f>
        <v/>
      </c>
      <c r="F1608" s="40"/>
      <c r="G1608" s="88" t="str">
        <f t="shared" si="1014"/>
        <v/>
      </c>
      <c r="H1608" s="40"/>
      <c r="I1608" s="24"/>
      <c r="J1608" s="34"/>
      <c r="K1608" s="106"/>
      <c r="L1608" s="79"/>
      <c r="M1608" s="34"/>
      <c r="N1608" s="79"/>
      <c r="O1608" s="31"/>
      <c r="P1608" s="53"/>
      <c r="Q1608" s="40"/>
      <c r="S1608" s="41" t="str">
        <f t="shared" si="1002"/>
        <v/>
      </c>
      <c r="T1608" s="41" t="str">
        <f t="shared" si="1003"/>
        <v/>
      </c>
      <c r="U1608" s="41" t="str">
        <f t="shared" si="1015"/>
        <v/>
      </c>
      <c r="W1608" s="74" t="str">
        <f>IF('Job Database'!$X1608="", "", 'Job Database'!$X1608)</f>
        <v/>
      </c>
      <c r="Y1608" s="41" t="str">
        <f>IF($W1608="", "", IF(COUNTIF($I$11:$I$3035, $W1608)&gt;0, "", MAX($Y$10:$Y1607)+1))</f>
        <v/>
      </c>
      <c r="Z1608" s="41">
        <v>1598</v>
      </c>
      <c r="AA1608" s="58" t="str">
        <f t="shared" si="1016"/>
        <v/>
      </c>
      <c r="AC1608" s="41" t="str">
        <f t="shared" si="1004"/>
        <v/>
      </c>
      <c r="AE1608" s="41" t="str">
        <f t="shared" si="1017"/>
        <v/>
      </c>
      <c r="AJ1608" s="154" t="str">
        <f t="shared" si="1018"/>
        <v/>
      </c>
      <c r="AL1608" s="120" t="str">
        <f t="shared" si="1019"/>
        <v/>
      </c>
      <c r="AM1608" s="104" t="str">
        <f t="shared" si="1020"/>
        <v/>
      </c>
      <c r="AN1608" s="104" t="str">
        <f t="shared" si="1021"/>
        <v/>
      </c>
      <c r="AO1608" s="104" t="str">
        <f t="shared" si="1005"/>
        <v/>
      </c>
      <c r="AP1608" s="104" t="str">
        <f t="shared" si="1006"/>
        <v/>
      </c>
      <c r="AQ1608" s="121" t="str">
        <f t="shared" si="1022"/>
        <v/>
      </c>
      <c r="AS1608" s="88" t="str">
        <f t="shared" si="1007"/>
        <v/>
      </c>
      <c r="AT1608" s="68" t="str">
        <f t="shared" si="1023"/>
        <v/>
      </c>
      <c r="AU1608" s="68" t="str">
        <f t="shared" si="1024"/>
        <v/>
      </c>
      <c r="AV1608" s="68" t="str">
        <f t="shared" si="1025"/>
        <v/>
      </c>
      <c r="AW1608" s="88" t="str">
        <f t="shared" si="1008"/>
        <v/>
      </c>
      <c r="AZ1608" s="88" t="str">
        <f t="shared" si="1009"/>
        <v/>
      </c>
      <c r="BA1608" s="68" t="str">
        <f t="shared" si="1010"/>
        <v/>
      </c>
      <c r="BB1608" s="68" t="str">
        <f t="shared" si="1011"/>
        <v/>
      </c>
      <c r="BC1608" s="68" t="str">
        <f t="shared" si="1012"/>
        <v/>
      </c>
      <c r="BD1608" s="69" t="str">
        <f t="shared" si="1013"/>
        <v/>
      </c>
      <c r="BE1608" s="69" t="str">
        <f t="shared" si="1026"/>
        <v/>
      </c>
      <c r="BT1608" s="138" t="str">
        <f t="shared" ca="1" si="1027"/>
        <v/>
      </c>
      <c r="BU1608" s="139" t="str">
        <f t="shared" ca="1" si="1028"/>
        <v/>
      </c>
      <c r="BW1608" s="138" t="str">
        <f t="shared" si="1029"/>
        <v/>
      </c>
      <c r="BX1608" s="104" t="str">
        <f t="shared" si="1030"/>
        <v/>
      </c>
      <c r="BY1608" s="139" t="str">
        <f t="shared" si="1031"/>
        <v/>
      </c>
      <c r="CA1608" s="138" t="str">
        <f t="shared" si="1032"/>
        <v/>
      </c>
      <c r="CB1608" s="104" t="str">
        <f t="shared" si="1033"/>
        <v/>
      </c>
      <c r="CC1608" s="139" t="str">
        <f t="shared" si="1034"/>
        <v/>
      </c>
      <c r="CE1608" s="162" t="str">
        <f t="shared" si="1035"/>
        <v/>
      </c>
      <c r="CF1608" s="163" t="str">
        <f t="shared" si="1036"/>
        <v/>
      </c>
      <c r="CG1608" s="164" t="str">
        <f t="shared" si="1037"/>
        <v/>
      </c>
      <c r="CI1608" s="162" t="str">
        <f t="shared" si="1038"/>
        <v/>
      </c>
      <c r="CJ1608" s="163" t="str">
        <f t="shared" si="1041"/>
        <v/>
      </c>
      <c r="CK1608" s="164" t="str">
        <f t="shared" si="1042"/>
        <v/>
      </c>
      <c r="CM1608" s="169" t="str">
        <f t="shared" si="1039"/>
        <v/>
      </c>
      <c r="CN1608" s="139" t="str">
        <f t="shared" si="1040"/>
        <v/>
      </c>
      <c r="CP1608" s="41" t="str">
        <f>IF($CM1608="", "", COUNTIF($CM$11:$CM$3035, "&lt;"&amp;$CM1608)+1+COUNTIF($CM$11:$CM1608, $CM1608)-1)</f>
        <v/>
      </c>
    </row>
    <row r="1609" spans="1:94" x14ac:dyDescent="0.25">
      <c r="A1609" s="40"/>
      <c r="B1609" s="82" t="str">
        <f>IF($I1609="", "", IFERROR(INDEX('Job Database'!$AE$11:$AE$3035, MATCH($I1609, 'Job Database'!$X$11:$X$3035, 0)), ""))</f>
        <v/>
      </c>
      <c r="C1609" s="69" t="str">
        <f>IF($I1609="", "", IF(COUNTIF('Job Database'!$X$11:$X$3035, $I1609)=0, $AC$5, $AC$4))</f>
        <v/>
      </c>
      <c r="D1609" s="40"/>
      <c r="E1609" s="85" t="str">
        <f>IF($I1609="", "", IF(IFERROR(INDEX('Job Database'!$M$11:$M$3035, MATCH($I1609, 'Job Database'!$X$11:$X$3035, 0)), "")="", "", IFERROR(INDEX('Job Database'!$M$11:$M$3035, MATCH($I1609, 'Job Database'!$X$11:$X$3035, 0)), "")))</f>
        <v/>
      </c>
      <c r="F1609" s="40"/>
      <c r="G1609" s="88" t="str">
        <f t="shared" si="1014"/>
        <v/>
      </c>
      <c r="H1609" s="40"/>
      <c r="I1609" s="24"/>
      <c r="J1609" s="34"/>
      <c r="K1609" s="106"/>
      <c r="L1609" s="79"/>
      <c r="M1609" s="34"/>
      <c r="N1609" s="79"/>
      <c r="O1609" s="31"/>
      <c r="P1609" s="53"/>
      <c r="Q1609" s="40"/>
      <c r="S1609" s="41" t="str">
        <f t="shared" si="1002"/>
        <v/>
      </c>
      <c r="T1609" s="41" t="str">
        <f t="shared" si="1003"/>
        <v/>
      </c>
      <c r="U1609" s="41" t="str">
        <f t="shared" si="1015"/>
        <v/>
      </c>
      <c r="W1609" s="74" t="str">
        <f>IF('Job Database'!$X1609="", "", 'Job Database'!$X1609)</f>
        <v/>
      </c>
      <c r="Y1609" s="41" t="str">
        <f>IF($W1609="", "", IF(COUNTIF($I$11:$I$3035, $W1609)&gt;0, "", MAX($Y$10:$Y1608)+1))</f>
        <v/>
      </c>
      <c r="Z1609" s="41">
        <v>1599</v>
      </c>
      <c r="AA1609" s="58" t="str">
        <f t="shared" si="1016"/>
        <v/>
      </c>
      <c r="AC1609" s="41" t="str">
        <f t="shared" si="1004"/>
        <v/>
      </c>
      <c r="AE1609" s="41" t="str">
        <f t="shared" si="1017"/>
        <v/>
      </c>
      <c r="AJ1609" s="154" t="str">
        <f t="shared" si="1018"/>
        <v/>
      </c>
      <c r="AL1609" s="120" t="str">
        <f t="shared" si="1019"/>
        <v/>
      </c>
      <c r="AM1609" s="104" t="str">
        <f t="shared" si="1020"/>
        <v/>
      </c>
      <c r="AN1609" s="104" t="str">
        <f t="shared" si="1021"/>
        <v/>
      </c>
      <c r="AO1609" s="104" t="str">
        <f t="shared" si="1005"/>
        <v/>
      </c>
      <c r="AP1609" s="104" t="str">
        <f t="shared" si="1006"/>
        <v/>
      </c>
      <c r="AQ1609" s="121" t="str">
        <f t="shared" si="1022"/>
        <v/>
      </c>
      <c r="AS1609" s="88" t="str">
        <f t="shared" si="1007"/>
        <v/>
      </c>
      <c r="AT1609" s="68" t="str">
        <f t="shared" si="1023"/>
        <v/>
      </c>
      <c r="AU1609" s="68" t="str">
        <f t="shared" si="1024"/>
        <v/>
      </c>
      <c r="AV1609" s="68" t="str">
        <f t="shared" si="1025"/>
        <v/>
      </c>
      <c r="AW1609" s="88" t="str">
        <f t="shared" si="1008"/>
        <v/>
      </c>
      <c r="AZ1609" s="88" t="str">
        <f t="shared" si="1009"/>
        <v/>
      </c>
      <c r="BA1609" s="68" t="str">
        <f t="shared" si="1010"/>
        <v/>
      </c>
      <c r="BB1609" s="68" t="str">
        <f t="shared" si="1011"/>
        <v/>
      </c>
      <c r="BC1609" s="68" t="str">
        <f t="shared" si="1012"/>
        <v/>
      </c>
      <c r="BD1609" s="69" t="str">
        <f t="shared" si="1013"/>
        <v/>
      </c>
      <c r="BE1609" s="69" t="str">
        <f t="shared" si="1026"/>
        <v/>
      </c>
      <c r="BT1609" s="138" t="str">
        <f t="shared" ca="1" si="1027"/>
        <v/>
      </c>
      <c r="BU1609" s="139" t="str">
        <f t="shared" ca="1" si="1028"/>
        <v/>
      </c>
      <c r="BW1609" s="138" t="str">
        <f t="shared" si="1029"/>
        <v/>
      </c>
      <c r="BX1609" s="104" t="str">
        <f t="shared" si="1030"/>
        <v/>
      </c>
      <c r="BY1609" s="139" t="str">
        <f t="shared" si="1031"/>
        <v/>
      </c>
      <c r="CA1609" s="138" t="str">
        <f t="shared" si="1032"/>
        <v/>
      </c>
      <c r="CB1609" s="104" t="str">
        <f t="shared" si="1033"/>
        <v/>
      </c>
      <c r="CC1609" s="139" t="str">
        <f t="shared" si="1034"/>
        <v/>
      </c>
      <c r="CE1609" s="162" t="str">
        <f t="shared" si="1035"/>
        <v/>
      </c>
      <c r="CF1609" s="163" t="str">
        <f t="shared" si="1036"/>
        <v/>
      </c>
      <c r="CG1609" s="164" t="str">
        <f t="shared" si="1037"/>
        <v/>
      </c>
      <c r="CI1609" s="162" t="str">
        <f t="shared" si="1038"/>
        <v/>
      </c>
      <c r="CJ1609" s="163" t="str">
        <f t="shared" si="1041"/>
        <v/>
      </c>
      <c r="CK1609" s="164" t="str">
        <f t="shared" si="1042"/>
        <v/>
      </c>
      <c r="CM1609" s="169" t="str">
        <f t="shared" si="1039"/>
        <v/>
      </c>
      <c r="CN1609" s="139" t="str">
        <f t="shared" si="1040"/>
        <v/>
      </c>
      <c r="CP1609" s="41" t="str">
        <f>IF($CM1609="", "", COUNTIF($CM$11:$CM$3035, "&lt;"&amp;$CM1609)+1+COUNTIF($CM$11:$CM1609, $CM1609)-1)</f>
        <v/>
      </c>
    </row>
    <row r="1610" spans="1:94" x14ac:dyDescent="0.25">
      <c r="A1610" s="40"/>
      <c r="B1610" s="82" t="str">
        <f>IF($I1610="", "", IFERROR(INDEX('Job Database'!$AE$11:$AE$3035, MATCH($I1610, 'Job Database'!$X$11:$X$3035, 0)), ""))</f>
        <v/>
      </c>
      <c r="C1610" s="69" t="str">
        <f>IF($I1610="", "", IF(COUNTIF('Job Database'!$X$11:$X$3035, $I1610)=0, $AC$5, $AC$4))</f>
        <v/>
      </c>
      <c r="D1610" s="40"/>
      <c r="E1610" s="85" t="str">
        <f>IF($I1610="", "", IF(IFERROR(INDEX('Job Database'!$M$11:$M$3035, MATCH($I1610, 'Job Database'!$X$11:$X$3035, 0)), "")="", "", IFERROR(INDEX('Job Database'!$M$11:$M$3035, MATCH($I1610, 'Job Database'!$X$11:$X$3035, 0)), "")))</f>
        <v/>
      </c>
      <c r="F1610" s="40"/>
      <c r="G1610" s="88" t="str">
        <f t="shared" si="1014"/>
        <v/>
      </c>
      <c r="H1610" s="40"/>
      <c r="I1610" s="24"/>
      <c r="J1610" s="34"/>
      <c r="K1610" s="106"/>
      <c r="L1610" s="79"/>
      <c r="M1610" s="34"/>
      <c r="N1610" s="79"/>
      <c r="O1610" s="31"/>
      <c r="P1610" s="53"/>
      <c r="Q1610" s="40"/>
      <c r="S1610" s="41" t="str">
        <f t="shared" si="1002"/>
        <v/>
      </c>
      <c r="T1610" s="41" t="str">
        <f t="shared" si="1003"/>
        <v/>
      </c>
      <c r="U1610" s="41" t="str">
        <f t="shared" si="1015"/>
        <v/>
      </c>
      <c r="W1610" s="74" t="str">
        <f>IF('Job Database'!$X1610="", "", 'Job Database'!$X1610)</f>
        <v/>
      </c>
      <c r="Y1610" s="41" t="str">
        <f>IF($W1610="", "", IF(COUNTIF($I$11:$I$3035, $W1610)&gt;0, "", MAX($Y$10:$Y1609)+1))</f>
        <v/>
      </c>
      <c r="Z1610" s="41">
        <v>1600</v>
      </c>
      <c r="AA1610" s="58" t="str">
        <f t="shared" si="1016"/>
        <v/>
      </c>
      <c r="AC1610" s="41" t="str">
        <f t="shared" si="1004"/>
        <v/>
      </c>
      <c r="AE1610" s="41" t="str">
        <f t="shared" si="1017"/>
        <v/>
      </c>
      <c r="AJ1610" s="154" t="str">
        <f t="shared" si="1018"/>
        <v/>
      </c>
      <c r="AL1610" s="120" t="str">
        <f t="shared" si="1019"/>
        <v/>
      </c>
      <c r="AM1610" s="104" t="str">
        <f t="shared" si="1020"/>
        <v/>
      </c>
      <c r="AN1610" s="104" t="str">
        <f t="shared" si="1021"/>
        <v/>
      </c>
      <c r="AO1610" s="104" t="str">
        <f t="shared" si="1005"/>
        <v/>
      </c>
      <c r="AP1610" s="104" t="str">
        <f t="shared" si="1006"/>
        <v/>
      </c>
      <c r="AQ1610" s="121" t="str">
        <f t="shared" si="1022"/>
        <v/>
      </c>
      <c r="AS1610" s="88" t="str">
        <f t="shared" si="1007"/>
        <v/>
      </c>
      <c r="AT1610" s="68" t="str">
        <f t="shared" si="1023"/>
        <v/>
      </c>
      <c r="AU1610" s="68" t="str">
        <f t="shared" si="1024"/>
        <v/>
      </c>
      <c r="AV1610" s="68" t="str">
        <f t="shared" si="1025"/>
        <v/>
      </c>
      <c r="AW1610" s="88" t="str">
        <f t="shared" si="1008"/>
        <v/>
      </c>
      <c r="AZ1610" s="88" t="str">
        <f t="shared" si="1009"/>
        <v/>
      </c>
      <c r="BA1610" s="68" t="str">
        <f t="shared" si="1010"/>
        <v/>
      </c>
      <c r="BB1610" s="68" t="str">
        <f t="shared" si="1011"/>
        <v/>
      </c>
      <c r="BC1610" s="68" t="str">
        <f t="shared" si="1012"/>
        <v/>
      </c>
      <c r="BD1610" s="69" t="str">
        <f t="shared" si="1013"/>
        <v/>
      </c>
      <c r="BE1610" s="69" t="str">
        <f t="shared" si="1026"/>
        <v/>
      </c>
      <c r="BT1610" s="138" t="str">
        <f t="shared" ca="1" si="1027"/>
        <v/>
      </c>
      <c r="BU1610" s="139" t="str">
        <f t="shared" ca="1" si="1028"/>
        <v/>
      </c>
      <c r="BW1610" s="138" t="str">
        <f t="shared" si="1029"/>
        <v/>
      </c>
      <c r="BX1610" s="104" t="str">
        <f t="shared" si="1030"/>
        <v/>
      </c>
      <c r="BY1610" s="139" t="str">
        <f t="shared" si="1031"/>
        <v/>
      </c>
      <c r="CA1610" s="138" t="str">
        <f t="shared" si="1032"/>
        <v/>
      </c>
      <c r="CB1610" s="104" t="str">
        <f t="shared" si="1033"/>
        <v/>
      </c>
      <c r="CC1610" s="139" t="str">
        <f t="shared" si="1034"/>
        <v/>
      </c>
      <c r="CE1610" s="162" t="str">
        <f t="shared" si="1035"/>
        <v/>
      </c>
      <c r="CF1610" s="163" t="str">
        <f t="shared" si="1036"/>
        <v/>
      </c>
      <c r="CG1610" s="164" t="str">
        <f t="shared" si="1037"/>
        <v/>
      </c>
      <c r="CI1610" s="162" t="str">
        <f t="shared" si="1038"/>
        <v/>
      </c>
      <c r="CJ1610" s="163" t="str">
        <f t="shared" si="1041"/>
        <v/>
      </c>
      <c r="CK1610" s="164" t="str">
        <f t="shared" si="1042"/>
        <v/>
      </c>
      <c r="CM1610" s="169" t="str">
        <f t="shared" si="1039"/>
        <v/>
      </c>
      <c r="CN1610" s="139" t="str">
        <f t="shared" si="1040"/>
        <v/>
      </c>
      <c r="CP1610" s="41" t="str">
        <f>IF($CM1610="", "", COUNTIF($CM$11:$CM$3035, "&lt;"&amp;$CM1610)+1+COUNTIF($CM$11:$CM1610, $CM1610)-1)</f>
        <v/>
      </c>
    </row>
    <row r="1611" spans="1:94" x14ac:dyDescent="0.25">
      <c r="A1611" s="40"/>
      <c r="B1611" s="82" t="str">
        <f>IF($I1611="", "", IFERROR(INDEX('Job Database'!$AE$11:$AE$3035, MATCH($I1611, 'Job Database'!$X$11:$X$3035, 0)), ""))</f>
        <v/>
      </c>
      <c r="C1611" s="69" t="str">
        <f>IF($I1611="", "", IF(COUNTIF('Job Database'!$X$11:$X$3035, $I1611)=0, $AC$5, $AC$4))</f>
        <v/>
      </c>
      <c r="D1611" s="40"/>
      <c r="E1611" s="85" t="str">
        <f>IF($I1611="", "", IF(IFERROR(INDEX('Job Database'!$M$11:$M$3035, MATCH($I1611, 'Job Database'!$X$11:$X$3035, 0)), "")="", "", IFERROR(INDEX('Job Database'!$M$11:$M$3035, MATCH($I1611, 'Job Database'!$X$11:$X$3035, 0)), "")))</f>
        <v/>
      </c>
      <c r="F1611" s="40"/>
      <c r="G1611" s="88" t="str">
        <f t="shared" si="1014"/>
        <v/>
      </c>
      <c r="H1611" s="40"/>
      <c r="I1611" s="24"/>
      <c r="J1611" s="34"/>
      <c r="K1611" s="106"/>
      <c r="L1611" s="79"/>
      <c r="M1611" s="34"/>
      <c r="N1611" s="79"/>
      <c r="O1611" s="31"/>
      <c r="P1611" s="53"/>
      <c r="Q1611" s="40"/>
      <c r="S1611" s="41" t="str">
        <f t="shared" ref="S1611:S1674" si="1043">IF($K1611="", "", IF($AG$5&lt;=$K1611, "X", ""))</f>
        <v/>
      </c>
      <c r="T1611" s="41" t="str">
        <f t="shared" ref="T1611:T1674" si="1044">IF($K1611="", "", IF($AG$5&gt;$K1611, "X", ""))</f>
        <v/>
      </c>
      <c r="U1611" s="41" t="str">
        <f t="shared" si="1015"/>
        <v/>
      </c>
      <c r="W1611" s="74" t="str">
        <f>IF('Job Database'!$X1611="", "", 'Job Database'!$X1611)</f>
        <v/>
      </c>
      <c r="Y1611" s="41" t="str">
        <f>IF($W1611="", "", IF(COUNTIF($I$11:$I$3035, $W1611)&gt;0, "", MAX($Y$10:$Y1610)+1))</f>
        <v/>
      </c>
      <c r="Z1611" s="41">
        <v>1601</v>
      </c>
      <c r="AA1611" s="58" t="str">
        <f t="shared" si="1016"/>
        <v/>
      </c>
      <c r="AC1611" s="41" t="str">
        <f t="shared" ref="AC1611:AC1674" si="1045">IF($I1611="", "", IF(COUNTIF($W$11:$W$3035, $I1611)=0, "X", ""))</f>
        <v/>
      </c>
      <c r="AE1611" s="41" t="str">
        <f t="shared" si="1017"/>
        <v/>
      </c>
      <c r="AJ1611" s="154" t="str">
        <f t="shared" si="1018"/>
        <v/>
      </c>
      <c r="AL1611" s="120" t="str">
        <f t="shared" si="1019"/>
        <v/>
      </c>
      <c r="AM1611" s="104" t="str">
        <f t="shared" si="1020"/>
        <v/>
      </c>
      <c r="AN1611" s="104" t="str">
        <f t="shared" si="1021"/>
        <v/>
      </c>
      <c r="AO1611" s="104" t="str">
        <f t="shared" ref="AO1611:AO1674" si="1046">IF(COUNTIF($AZ1611:$BE1611, $AZ$5)&gt;0, "X", "")</f>
        <v/>
      </c>
      <c r="AP1611" s="104" t="str">
        <f t="shared" ref="AP1611:AP1674" si="1047">IF(COUNTIF($AZ1611:$BE1611, $AZ$4)&gt;0, "X", "")</f>
        <v/>
      </c>
      <c r="AQ1611" s="121" t="str">
        <f t="shared" si="1022"/>
        <v/>
      </c>
      <c r="AS1611" s="88" t="str">
        <f t="shared" ref="AS1611:AS1674" si="1048">IF(OR(NOT(J1611=""), E1611="", NOT($O1611=""), NOT($P1611="")), "", NETWORKDAYS(E1611, $AG$5, $BJ$34:$BJ$57))</f>
        <v/>
      </c>
      <c r="AT1611" s="68" t="str">
        <f t="shared" si="1023"/>
        <v/>
      </c>
      <c r="AU1611" s="68" t="str">
        <f t="shared" si="1024"/>
        <v/>
      </c>
      <c r="AV1611" s="68" t="str">
        <f t="shared" si="1025"/>
        <v/>
      </c>
      <c r="AW1611" s="88" t="str">
        <f t="shared" ref="AW1611:AW1674" si="1049">IF(OR(NOT(O1611=""), N1611="", NOT($O1611=""), NOT($P1611="")), "", NETWORKDAYS(N1611, $AG$5, $BJ$34:$BJ$57))</f>
        <v/>
      </c>
      <c r="AZ1611" s="88" t="str">
        <f t="shared" ref="AZ1611:AZ1674" si="1050">IF(OR(AS1611="", $U1611="X"), "", IF(AS1611&gt;=AS$7, $AZ$4, IF(AS1611&gt;=AS$9, $AZ$5, "")))</f>
        <v/>
      </c>
      <c r="BA1611" s="68" t="str">
        <f t="shared" ref="BA1611:BA1674" si="1051">IF(OR(AT1611="", $U1611="X"), "", IF(AT1611&gt;=AT$7, $AZ$4, IF(AT1611&gt;=AT$9, $AZ$5, "")))</f>
        <v/>
      </c>
      <c r="BB1611" s="68" t="str">
        <f t="shared" ref="BB1611:BB1674" si="1052">IF(OR(AU1611="", $U1611="X"), "", IF(AU1611&gt;=AU$7, $AZ$4, IF(AU1611&gt;=AU$9, $AZ$5, "")))</f>
        <v/>
      </c>
      <c r="BC1611" s="68" t="str">
        <f t="shared" ref="BC1611:BC1674" si="1053">IF(OR(AV1611="", $U1611="X"), "", IF(AV1611&gt;=AV$7, $AZ$4, IF(AV1611&gt;=AV$9, $AZ$5, "")))</f>
        <v/>
      </c>
      <c r="BD1611" s="69" t="str">
        <f t="shared" ref="BD1611:BD1674" si="1054">IF(OR(AW1611="", $U1611="X"), "", IF(AW1611&gt;=AW$7, $AZ$4, IF(AW1611&gt;=AW$9, $AZ$5, "")))</f>
        <v/>
      </c>
      <c r="BE1611" s="69" t="str">
        <f t="shared" si="1026"/>
        <v/>
      </c>
      <c r="BT1611" s="138" t="str">
        <f t="shared" ca="1" si="1027"/>
        <v/>
      </c>
      <c r="BU1611" s="139" t="str">
        <f t="shared" ca="1" si="1028"/>
        <v/>
      </c>
      <c r="BW1611" s="138" t="str">
        <f t="shared" si="1029"/>
        <v/>
      </c>
      <c r="BX1611" s="104" t="str">
        <f t="shared" si="1030"/>
        <v/>
      </c>
      <c r="BY1611" s="139" t="str">
        <f t="shared" si="1031"/>
        <v/>
      </c>
      <c r="CA1611" s="138" t="str">
        <f t="shared" si="1032"/>
        <v/>
      </c>
      <c r="CB1611" s="104" t="str">
        <f t="shared" si="1033"/>
        <v/>
      </c>
      <c r="CC1611" s="139" t="str">
        <f t="shared" si="1034"/>
        <v/>
      </c>
      <c r="CE1611" s="162" t="str">
        <f t="shared" si="1035"/>
        <v/>
      </c>
      <c r="CF1611" s="163" t="str">
        <f t="shared" si="1036"/>
        <v/>
      </c>
      <c r="CG1611" s="164" t="str">
        <f t="shared" si="1037"/>
        <v/>
      </c>
      <c r="CI1611" s="162" t="str">
        <f t="shared" si="1038"/>
        <v/>
      </c>
      <c r="CJ1611" s="163" t="str">
        <f t="shared" si="1041"/>
        <v/>
      </c>
      <c r="CK1611" s="164" t="str">
        <f t="shared" si="1042"/>
        <v/>
      </c>
      <c r="CM1611" s="169" t="str">
        <f t="shared" si="1039"/>
        <v/>
      </c>
      <c r="CN1611" s="139" t="str">
        <f t="shared" si="1040"/>
        <v/>
      </c>
      <c r="CP1611" s="41" t="str">
        <f>IF($CM1611="", "", COUNTIF($CM$11:$CM$3035, "&lt;"&amp;$CM1611)+1+COUNTIF($CM$11:$CM1611, $CM1611)-1)</f>
        <v/>
      </c>
    </row>
    <row r="1612" spans="1:94" x14ac:dyDescent="0.25">
      <c r="A1612" s="40"/>
      <c r="B1612" s="82" t="str">
        <f>IF($I1612="", "", IFERROR(INDEX('Job Database'!$AE$11:$AE$3035, MATCH($I1612, 'Job Database'!$X$11:$X$3035, 0)), ""))</f>
        <v/>
      </c>
      <c r="C1612" s="69" t="str">
        <f>IF($I1612="", "", IF(COUNTIF('Job Database'!$X$11:$X$3035, $I1612)=0, $AC$5, $AC$4))</f>
        <v/>
      </c>
      <c r="D1612" s="40"/>
      <c r="E1612" s="85" t="str">
        <f>IF($I1612="", "", IF(IFERROR(INDEX('Job Database'!$M$11:$M$3035, MATCH($I1612, 'Job Database'!$X$11:$X$3035, 0)), "")="", "", IFERROR(INDEX('Job Database'!$M$11:$M$3035, MATCH($I1612, 'Job Database'!$X$11:$X$3035, 0)), "")))</f>
        <v/>
      </c>
      <c r="F1612" s="40"/>
      <c r="G1612" s="88" t="str">
        <f t="shared" ref="G1612:G1675" si="1055">$AJ1612</f>
        <v/>
      </c>
      <c r="H1612" s="40"/>
      <c r="I1612" s="24"/>
      <c r="J1612" s="34"/>
      <c r="K1612" s="106"/>
      <c r="L1612" s="79"/>
      <c r="M1612" s="34"/>
      <c r="N1612" s="79"/>
      <c r="O1612" s="31"/>
      <c r="P1612" s="53"/>
      <c r="Q1612" s="40"/>
      <c r="S1612" s="41" t="str">
        <f t="shared" si="1043"/>
        <v/>
      </c>
      <c r="T1612" s="41" t="str">
        <f t="shared" si="1044"/>
        <v/>
      </c>
      <c r="U1612" s="41" t="str">
        <f t="shared" ref="U1612:U1675" si="1056">IF(OR($S1612="X", $T1612="X"), "X", "")</f>
        <v/>
      </c>
      <c r="W1612" s="74" t="str">
        <f>IF('Job Database'!$X1612="", "", 'Job Database'!$X1612)</f>
        <v/>
      </c>
      <c r="Y1612" s="41" t="str">
        <f>IF($W1612="", "", IF(COUNTIF($I$11:$I$3035, $W1612)&gt;0, "", MAX($Y$10:$Y1611)+1))</f>
        <v/>
      </c>
      <c r="Z1612" s="41">
        <v>1602</v>
      </c>
      <c r="AA1612" s="58" t="str">
        <f t="shared" ref="AA1612:AA1675" si="1057">IFERROR(INDEX($W$11:$W$3035, MATCH($Z1612, $Y$11:$Y$3035, 0)), "")</f>
        <v/>
      </c>
      <c r="AC1612" s="41" t="str">
        <f t="shared" si="1045"/>
        <v/>
      </c>
      <c r="AE1612" s="41" t="str">
        <f t="shared" ref="AE1612:AE1675" si="1058">IF($I1612="", "", IF(COUNTIF($I$11:$I$3035, $I1612)&gt;1, "X", ""))</f>
        <v/>
      </c>
      <c r="AJ1612" s="154" t="str">
        <f t="shared" ref="AJ1612:AJ1675" si="1059">IFERROR(INDEX($AL$10:$AQ$10, $AK$10, MATCH("X", $AL1612:$AQ1612, 0)), "")</f>
        <v/>
      </c>
      <c r="AL1612" s="120" t="str">
        <f t="shared" ref="AL1612:AL1675" si="1060">IF(AND(OR($O1612=$AG$15, $O1612=$AG$16), $P1612=$AH$11), "X", "")</f>
        <v/>
      </c>
      <c r="AM1612" s="104" t="str">
        <f t="shared" ref="AM1612:AM1675" si="1061">IF(AND(OR($O1612=$AG$15, $O1612=$AG$16), $P1612=$AH$13), "X", "")</f>
        <v/>
      </c>
      <c r="AN1612" s="104" t="str">
        <f t="shared" ref="AN1612:AN1675" si="1062">IF(AND(AL1612="", AM1612="", AP1612="", AQ1612="", AO1612="", NOT($I1612="")), "X", "")</f>
        <v/>
      </c>
      <c r="AO1612" s="104" t="str">
        <f t="shared" si="1046"/>
        <v/>
      </c>
      <c r="AP1612" s="104" t="str">
        <f t="shared" si="1047"/>
        <v/>
      </c>
      <c r="AQ1612" s="121" t="str">
        <f t="shared" ref="AQ1612:AQ1675" si="1063">IF(COUNTIF($AG$11:$AG$14, $O1612)&gt;0, "X", "")</f>
        <v/>
      </c>
      <c r="AS1612" s="88" t="str">
        <f t="shared" si="1048"/>
        <v/>
      </c>
      <c r="AT1612" s="68" t="str">
        <f t="shared" ref="AT1612:AT1675" si="1064">IF(OR($J1612="", NOT(L1612=""), NOT($O1612=""), NOT($P1612="")), "", NETWORKDAYS($J1612, $AG$5, $BJ$34:$BJ$57))</f>
        <v/>
      </c>
      <c r="AU1612" s="68" t="str">
        <f t="shared" ref="AU1612:AU1675" si="1065">IF(OR($L1612="", NOT(M1612=""), NOT($O1612=""), NOT($P1612="")), "", NETWORKDAYS($L1612, $AG$5, $BJ$34:$BJ$57))</f>
        <v/>
      </c>
      <c r="AV1612" s="68" t="str">
        <f t="shared" ref="AV1612:AV1675" si="1066">IF(OR($M1612="", NOT(N1612=""), NOT($O1612=""), NOT($P1612="")), "", NETWORKDAYS($M1612, $AG$5, $BJ$34:$BJ$57))</f>
        <v/>
      </c>
      <c r="AW1612" s="88" t="str">
        <f t="shared" si="1049"/>
        <v/>
      </c>
      <c r="AZ1612" s="88" t="str">
        <f t="shared" si="1050"/>
        <v/>
      </c>
      <c r="BA1612" s="68" t="str">
        <f t="shared" si="1051"/>
        <v/>
      </c>
      <c r="BB1612" s="68" t="str">
        <f t="shared" si="1052"/>
        <v/>
      </c>
      <c r="BC1612" s="68" t="str">
        <f t="shared" si="1053"/>
        <v/>
      </c>
      <c r="BD1612" s="69" t="str">
        <f t="shared" si="1054"/>
        <v/>
      </c>
      <c r="BE1612" s="69" t="str">
        <f t="shared" ref="BE1612:BE1675" si="1067">BD1612</f>
        <v/>
      </c>
      <c r="BT1612" s="138" t="str">
        <f t="shared" ref="BT1612:BT1675" ca="1" si="1068">IF($BU1612="X", "", IF(COUNTIF($CA1612:$CC1612, "X")&gt;0, "X", ""))</f>
        <v/>
      </c>
      <c r="BU1612" s="139" t="str">
        <f t="shared" ref="BU1612:BU1675" ca="1" si="1069">IF(OR($L1612=$AG$5, $M1612=$AG$5, $N1612=$AG$5), "X", "")</f>
        <v/>
      </c>
      <c r="BW1612" s="138" t="str">
        <f t="shared" ref="BW1612:BW1675" si="1070">IF(L1612="", "", NETWORKDAYS($AG$5, L1612, $BJ$34:$BJ$57))</f>
        <v/>
      </c>
      <c r="BX1612" s="104" t="str">
        <f t="shared" ref="BX1612:BX1675" si="1071">IF(M1612="", "", NETWORKDAYS($AG$5, M1612, $BJ$34:$BJ$57))</f>
        <v/>
      </c>
      <c r="BY1612" s="139" t="str">
        <f t="shared" ref="BY1612:BY1675" si="1072">IF(N1612="", "", NETWORKDAYS($AG$5, N1612, $BJ$34:$BJ$57))</f>
        <v/>
      </c>
      <c r="CA1612" s="138" t="str">
        <f t="shared" ref="CA1612:CA1675" si="1073">IF(BW1612&lt;0, "", IF(BW1612&lt;=$CA$9, "X", ""))</f>
        <v/>
      </c>
      <c r="CB1612" s="104" t="str">
        <f t="shared" ref="CB1612:CB1675" si="1074">IF(BX1612&lt;0, "", IF(BX1612&lt;=$CA$9, "X", ""))</f>
        <v/>
      </c>
      <c r="CC1612" s="139" t="str">
        <f t="shared" ref="CC1612:CC1675" si="1075">IF(BY1612&lt;0, "", IF(BY1612&lt;=$CA$9, "X", ""))</f>
        <v/>
      </c>
      <c r="CE1612" s="162" t="str">
        <f t="shared" ref="CE1612:CE1675" si="1076">IF(L1612="", "", IF(L1612=$AG$5, L1612, ""))</f>
        <v/>
      </c>
      <c r="CF1612" s="163" t="str">
        <f t="shared" ref="CF1612:CF1675" si="1077">IF(M1612="", "", IF(M1612=$AG$5, M1612, ""))</f>
        <v/>
      </c>
      <c r="CG1612" s="164" t="str">
        <f t="shared" ref="CG1612:CG1675" si="1078">IF(N1612="", "", IF(N1612=$AG$5, N1612, ""))</f>
        <v/>
      </c>
      <c r="CI1612" s="162" t="str">
        <f t="shared" ref="CI1612:CI1675" si="1079">IF(CA1612="", "", L1612)</f>
        <v/>
      </c>
      <c r="CJ1612" s="163" t="str">
        <f t="shared" si="1041"/>
        <v/>
      </c>
      <c r="CK1612" s="164" t="str">
        <f t="shared" si="1042"/>
        <v/>
      </c>
      <c r="CM1612" s="169" t="str">
        <f t="shared" ref="CM1612:CM1675" si="1080">IF(NOT($CE1612=""), $CE1612, IF(NOT($CF1612=""), $CF1612, IF(NOT($CG1612=""), $CG1612, IF(NOT($CI1612=""), $CI1612, IF(NOT($CJ1612=""), $CJ1612, IF(NOT($CK1612=""), $CK1612, ""))))))</f>
        <v/>
      </c>
      <c r="CN1612" s="139" t="str">
        <f t="shared" ref="CN1612:CN1675" si="1081">IF(NOT($CE1612=""), "TODAY - 1st Interview", IF(NOT($CF1612=""), "TODAY - 2nd Interview", IF(NOT($CG1612=""), "TODAY - 3rd Interview", IF(NOT($CI1612=""), "Alert - 1st Interview", IF(NOT($CJ1612=""), "Alert - 2nd Interview", IF(NOT($CK1612=""), "Alert - 3rd Interview", ""))))))</f>
        <v/>
      </c>
      <c r="CP1612" s="41" t="str">
        <f>IF($CM1612="", "", COUNTIF($CM$11:$CM$3035, "&lt;"&amp;$CM1612)+1+COUNTIF($CM$11:$CM1612, $CM1612)-1)</f>
        <v/>
      </c>
    </row>
    <row r="1613" spans="1:94" x14ac:dyDescent="0.25">
      <c r="A1613" s="40"/>
      <c r="B1613" s="82" t="str">
        <f>IF($I1613="", "", IFERROR(INDEX('Job Database'!$AE$11:$AE$3035, MATCH($I1613, 'Job Database'!$X$11:$X$3035, 0)), ""))</f>
        <v/>
      </c>
      <c r="C1613" s="69" t="str">
        <f>IF($I1613="", "", IF(COUNTIF('Job Database'!$X$11:$X$3035, $I1613)=0, $AC$5, $AC$4))</f>
        <v/>
      </c>
      <c r="D1613" s="40"/>
      <c r="E1613" s="85" t="str">
        <f>IF($I1613="", "", IF(IFERROR(INDEX('Job Database'!$M$11:$M$3035, MATCH($I1613, 'Job Database'!$X$11:$X$3035, 0)), "")="", "", IFERROR(INDEX('Job Database'!$M$11:$M$3035, MATCH($I1613, 'Job Database'!$X$11:$X$3035, 0)), "")))</f>
        <v/>
      </c>
      <c r="F1613" s="40"/>
      <c r="G1613" s="88" t="str">
        <f t="shared" si="1055"/>
        <v/>
      </c>
      <c r="H1613" s="40"/>
      <c r="I1613" s="24"/>
      <c r="J1613" s="34"/>
      <c r="K1613" s="106"/>
      <c r="L1613" s="79"/>
      <c r="M1613" s="34"/>
      <c r="N1613" s="79"/>
      <c r="O1613" s="31"/>
      <c r="P1613" s="53"/>
      <c r="Q1613" s="40"/>
      <c r="S1613" s="41" t="str">
        <f t="shared" si="1043"/>
        <v/>
      </c>
      <c r="T1613" s="41" t="str">
        <f t="shared" si="1044"/>
        <v/>
      </c>
      <c r="U1613" s="41" t="str">
        <f t="shared" si="1056"/>
        <v/>
      </c>
      <c r="W1613" s="74" t="str">
        <f>IF('Job Database'!$X1613="", "", 'Job Database'!$X1613)</f>
        <v/>
      </c>
      <c r="Y1613" s="41" t="str">
        <f>IF($W1613="", "", IF(COUNTIF($I$11:$I$3035, $W1613)&gt;0, "", MAX($Y$10:$Y1612)+1))</f>
        <v/>
      </c>
      <c r="Z1613" s="41">
        <v>1603</v>
      </c>
      <c r="AA1613" s="58" t="str">
        <f t="shared" si="1057"/>
        <v/>
      </c>
      <c r="AC1613" s="41" t="str">
        <f t="shared" si="1045"/>
        <v/>
      </c>
      <c r="AE1613" s="41" t="str">
        <f t="shared" si="1058"/>
        <v/>
      </c>
      <c r="AJ1613" s="154" t="str">
        <f t="shared" si="1059"/>
        <v/>
      </c>
      <c r="AL1613" s="120" t="str">
        <f t="shared" si="1060"/>
        <v/>
      </c>
      <c r="AM1613" s="104" t="str">
        <f t="shared" si="1061"/>
        <v/>
      </c>
      <c r="AN1613" s="104" t="str">
        <f t="shared" si="1062"/>
        <v/>
      </c>
      <c r="AO1613" s="104" t="str">
        <f t="shared" si="1046"/>
        <v/>
      </c>
      <c r="AP1613" s="104" t="str">
        <f t="shared" si="1047"/>
        <v/>
      </c>
      <c r="AQ1613" s="121" t="str">
        <f t="shared" si="1063"/>
        <v/>
      </c>
      <c r="AS1613" s="88" t="str">
        <f t="shared" si="1048"/>
        <v/>
      </c>
      <c r="AT1613" s="68" t="str">
        <f t="shared" si="1064"/>
        <v/>
      </c>
      <c r="AU1613" s="68" t="str">
        <f t="shared" si="1065"/>
        <v/>
      </c>
      <c r="AV1613" s="68" t="str">
        <f t="shared" si="1066"/>
        <v/>
      </c>
      <c r="AW1613" s="88" t="str">
        <f t="shared" si="1049"/>
        <v/>
      </c>
      <c r="AZ1613" s="88" t="str">
        <f t="shared" si="1050"/>
        <v/>
      </c>
      <c r="BA1613" s="68" t="str">
        <f t="shared" si="1051"/>
        <v/>
      </c>
      <c r="BB1613" s="68" t="str">
        <f t="shared" si="1052"/>
        <v/>
      </c>
      <c r="BC1613" s="68" t="str">
        <f t="shared" si="1053"/>
        <v/>
      </c>
      <c r="BD1613" s="69" t="str">
        <f t="shared" si="1054"/>
        <v/>
      </c>
      <c r="BE1613" s="69" t="str">
        <f t="shared" si="1067"/>
        <v/>
      </c>
      <c r="BT1613" s="138" t="str">
        <f t="shared" ca="1" si="1068"/>
        <v/>
      </c>
      <c r="BU1613" s="139" t="str">
        <f t="shared" ca="1" si="1069"/>
        <v/>
      </c>
      <c r="BW1613" s="138" t="str">
        <f t="shared" si="1070"/>
        <v/>
      </c>
      <c r="BX1613" s="104" t="str">
        <f t="shared" si="1071"/>
        <v/>
      </c>
      <c r="BY1613" s="139" t="str">
        <f t="shared" si="1072"/>
        <v/>
      </c>
      <c r="CA1613" s="138" t="str">
        <f t="shared" si="1073"/>
        <v/>
      </c>
      <c r="CB1613" s="104" t="str">
        <f t="shared" si="1074"/>
        <v/>
      </c>
      <c r="CC1613" s="139" t="str">
        <f t="shared" si="1075"/>
        <v/>
      </c>
      <c r="CE1613" s="162" t="str">
        <f t="shared" si="1076"/>
        <v/>
      </c>
      <c r="CF1613" s="163" t="str">
        <f t="shared" si="1077"/>
        <v/>
      </c>
      <c r="CG1613" s="164" t="str">
        <f t="shared" si="1078"/>
        <v/>
      </c>
      <c r="CI1613" s="162" t="str">
        <f t="shared" si="1079"/>
        <v/>
      </c>
      <c r="CJ1613" s="163" t="str">
        <f t="shared" si="1041"/>
        <v/>
      </c>
      <c r="CK1613" s="164" t="str">
        <f t="shared" si="1042"/>
        <v/>
      </c>
      <c r="CM1613" s="169" t="str">
        <f t="shared" si="1080"/>
        <v/>
      </c>
      <c r="CN1613" s="139" t="str">
        <f t="shared" si="1081"/>
        <v/>
      </c>
      <c r="CP1613" s="41" t="str">
        <f>IF($CM1613="", "", COUNTIF($CM$11:$CM$3035, "&lt;"&amp;$CM1613)+1+COUNTIF($CM$11:$CM1613, $CM1613)-1)</f>
        <v/>
      </c>
    </row>
    <row r="1614" spans="1:94" x14ac:dyDescent="0.25">
      <c r="A1614" s="40"/>
      <c r="B1614" s="82" t="str">
        <f>IF($I1614="", "", IFERROR(INDEX('Job Database'!$AE$11:$AE$3035, MATCH($I1614, 'Job Database'!$X$11:$X$3035, 0)), ""))</f>
        <v/>
      </c>
      <c r="C1614" s="69" t="str">
        <f>IF($I1614="", "", IF(COUNTIF('Job Database'!$X$11:$X$3035, $I1614)=0, $AC$5, $AC$4))</f>
        <v/>
      </c>
      <c r="D1614" s="40"/>
      <c r="E1614" s="85" t="str">
        <f>IF($I1614="", "", IF(IFERROR(INDEX('Job Database'!$M$11:$M$3035, MATCH($I1614, 'Job Database'!$X$11:$X$3035, 0)), "")="", "", IFERROR(INDEX('Job Database'!$M$11:$M$3035, MATCH($I1614, 'Job Database'!$X$11:$X$3035, 0)), "")))</f>
        <v/>
      </c>
      <c r="F1614" s="40"/>
      <c r="G1614" s="88" t="str">
        <f t="shared" si="1055"/>
        <v/>
      </c>
      <c r="H1614" s="40"/>
      <c r="I1614" s="24"/>
      <c r="J1614" s="34"/>
      <c r="K1614" s="106"/>
      <c r="L1614" s="79"/>
      <c r="M1614" s="34"/>
      <c r="N1614" s="79"/>
      <c r="O1614" s="31"/>
      <c r="P1614" s="53"/>
      <c r="Q1614" s="40"/>
      <c r="S1614" s="41" t="str">
        <f t="shared" si="1043"/>
        <v/>
      </c>
      <c r="T1614" s="41" t="str">
        <f t="shared" si="1044"/>
        <v/>
      </c>
      <c r="U1614" s="41" t="str">
        <f t="shared" si="1056"/>
        <v/>
      </c>
      <c r="W1614" s="74" t="str">
        <f>IF('Job Database'!$X1614="", "", 'Job Database'!$X1614)</f>
        <v/>
      </c>
      <c r="Y1614" s="41" t="str">
        <f>IF($W1614="", "", IF(COUNTIF($I$11:$I$3035, $W1614)&gt;0, "", MAX($Y$10:$Y1613)+1))</f>
        <v/>
      </c>
      <c r="Z1614" s="41">
        <v>1604</v>
      </c>
      <c r="AA1614" s="58" t="str">
        <f t="shared" si="1057"/>
        <v/>
      </c>
      <c r="AC1614" s="41" t="str">
        <f t="shared" si="1045"/>
        <v/>
      </c>
      <c r="AE1614" s="41" t="str">
        <f t="shared" si="1058"/>
        <v/>
      </c>
      <c r="AJ1614" s="154" t="str">
        <f t="shared" si="1059"/>
        <v/>
      </c>
      <c r="AL1614" s="120" t="str">
        <f t="shared" si="1060"/>
        <v/>
      </c>
      <c r="AM1614" s="104" t="str">
        <f t="shared" si="1061"/>
        <v/>
      </c>
      <c r="AN1614" s="104" t="str">
        <f t="shared" si="1062"/>
        <v/>
      </c>
      <c r="AO1614" s="104" t="str">
        <f t="shared" si="1046"/>
        <v/>
      </c>
      <c r="AP1614" s="104" t="str">
        <f t="shared" si="1047"/>
        <v/>
      </c>
      <c r="AQ1614" s="121" t="str">
        <f t="shared" si="1063"/>
        <v/>
      </c>
      <c r="AS1614" s="88" t="str">
        <f t="shared" si="1048"/>
        <v/>
      </c>
      <c r="AT1614" s="68" t="str">
        <f t="shared" si="1064"/>
        <v/>
      </c>
      <c r="AU1614" s="68" t="str">
        <f t="shared" si="1065"/>
        <v/>
      </c>
      <c r="AV1614" s="68" t="str">
        <f t="shared" si="1066"/>
        <v/>
      </c>
      <c r="AW1614" s="88" t="str">
        <f t="shared" si="1049"/>
        <v/>
      </c>
      <c r="AZ1614" s="88" t="str">
        <f t="shared" si="1050"/>
        <v/>
      </c>
      <c r="BA1614" s="68" t="str">
        <f t="shared" si="1051"/>
        <v/>
      </c>
      <c r="BB1614" s="68" t="str">
        <f t="shared" si="1052"/>
        <v/>
      </c>
      <c r="BC1614" s="68" t="str">
        <f t="shared" si="1053"/>
        <v/>
      </c>
      <c r="BD1614" s="69" t="str">
        <f t="shared" si="1054"/>
        <v/>
      </c>
      <c r="BE1614" s="69" t="str">
        <f t="shared" si="1067"/>
        <v/>
      </c>
      <c r="BT1614" s="138" t="str">
        <f t="shared" ca="1" si="1068"/>
        <v/>
      </c>
      <c r="BU1614" s="139" t="str">
        <f t="shared" ca="1" si="1069"/>
        <v/>
      </c>
      <c r="BW1614" s="138" t="str">
        <f t="shared" si="1070"/>
        <v/>
      </c>
      <c r="BX1614" s="104" t="str">
        <f t="shared" si="1071"/>
        <v/>
      </c>
      <c r="BY1614" s="139" t="str">
        <f t="shared" si="1072"/>
        <v/>
      </c>
      <c r="CA1614" s="138" t="str">
        <f t="shared" si="1073"/>
        <v/>
      </c>
      <c r="CB1614" s="104" t="str">
        <f t="shared" si="1074"/>
        <v/>
      </c>
      <c r="CC1614" s="139" t="str">
        <f t="shared" si="1075"/>
        <v/>
      </c>
      <c r="CE1614" s="162" t="str">
        <f t="shared" si="1076"/>
        <v/>
      </c>
      <c r="CF1614" s="163" t="str">
        <f t="shared" si="1077"/>
        <v/>
      </c>
      <c r="CG1614" s="164" t="str">
        <f t="shared" si="1078"/>
        <v/>
      </c>
      <c r="CI1614" s="162" t="str">
        <f t="shared" si="1079"/>
        <v/>
      </c>
      <c r="CJ1614" s="163" t="str">
        <f t="shared" si="1041"/>
        <v/>
      </c>
      <c r="CK1614" s="164" t="str">
        <f t="shared" si="1042"/>
        <v/>
      </c>
      <c r="CM1614" s="169" t="str">
        <f t="shared" si="1080"/>
        <v/>
      </c>
      <c r="CN1614" s="139" t="str">
        <f t="shared" si="1081"/>
        <v/>
      </c>
      <c r="CP1614" s="41" t="str">
        <f>IF($CM1614="", "", COUNTIF($CM$11:$CM$3035, "&lt;"&amp;$CM1614)+1+COUNTIF($CM$11:$CM1614, $CM1614)-1)</f>
        <v/>
      </c>
    </row>
    <row r="1615" spans="1:94" x14ac:dyDescent="0.25">
      <c r="A1615" s="40"/>
      <c r="B1615" s="82" t="str">
        <f>IF($I1615="", "", IFERROR(INDEX('Job Database'!$AE$11:$AE$3035, MATCH($I1615, 'Job Database'!$X$11:$X$3035, 0)), ""))</f>
        <v/>
      </c>
      <c r="C1615" s="69" t="str">
        <f>IF($I1615="", "", IF(COUNTIF('Job Database'!$X$11:$X$3035, $I1615)=0, $AC$5, $AC$4))</f>
        <v/>
      </c>
      <c r="D1615" s="40"/>
      <c r="E1615" s="85" t="str">
        <f>IF($I1615="", "", IF(IFERROR(INDEX('Job Database'!$M$11:$M$3035, MATCH($I1615, 'Job Database'!$X$11:$X$3035, 0)), "")="", "", IFERROR(INDEX('Job Database'!$M$11:$M$3035, MATCH($I1615, 'Job Database'!$X$11:$X$3035, 0)), "")))</f>
        <v/>
      </c>
      <c r="F1615" s="40"/>
      <c r="G1615" s="88" t="str">
        <f t="shared" si="1055"/>
        <v/>
      </c>
      <c r="H1615" s="40"/>
      <c r="I1615" s="24"/>
      <c r="J1615" s="34"/>
      <c r="K1615" s="106"/>
      <c r="L1615" s="79"/>
      <c r="M1615" s="34"/>
      <c r="N1615" s="79"/>
      <c r="O1615" s="31"/>
      <c r="P1615" s="53"/>
      <c r="Q1615" s="40"/>
      <c r="S1615" s="41" t="str">
        <f t="shared" si="1043"/>
        <v/>
      </c>
      <c r="T1615" s="41" t="str">
        <f t="shared" si="1044"/>
        <v/>
      </c>
      <c r="U1615" s="41" t="str">
        <f t="shared" si="1056"/>
        <v/>
      </c>
      <c r="W1615" s="74" t="str">
        <f>IF('Job Database'!$X1615="", "", 'Job Database'!$X1615)</f>
        <v/>
      </c>
      <c r="Y1615" s="41" t="str">
        <f>IF($W1615="", "", IF(COUNTIF($I$11:$I$3035, $W1615)&gt;0, "", MAX($Y$10:$Y1614)+1))</f>
        <v/>
      </c>
      <c r="Z1615" s="41">
        <v>1605</v>
      </c>
      <c r="AA1615" s="58" t="str">
        <f t="shared" si="1057"/>
        <v/>
      </c>
      <c r="AC1615" s="41" t="str">
        <f t="shared" si="1045"/>
        <v/>
      </c>
      <c r="AE1615" s="41" t="str">
        <f t="shared" si="1058"/>
        <v/>
      </c>
      <c r="AJ1615" s="154" t="str">
        <f t="shared" si="1059"/>
        <v/>
      </c>
      <c r="AL1615" s="120" t="str">
        <f t="shared" si="1060"/>
        <v/>
      </c>
      <c r="AM1615" s="104" t="str">
        <f t="shared" si="1061"/>
        <v/>
      </c>
      <c r="AN1615" s="104" t="str">
        <f t="shared" si="1062"/>
        <v/>
      </c>
      <c r="AO1615" s="104" t="str">
        <f t="shared" si="1046"/>
        <v/>
      </c>
      <c r="AP1615" s="104" t="str">
        <f t="shared" si="1047"/>
        <v/>
      </c>
      <c r="AQ1615" s="121" t="str">
        <f t="shared" si="1063"/>
        <v/>
      </c>
      <c r="AS1615" s="88" t="str">
        <f t="shared" si="1048"/>
        <v/>
      </c>
      <c r="AT1615" s="68" t="str">
        <f t="shared" si="1064"/>
        <v/>
      </c>
      <c r="AU1615" s="68" t="str">
        <f t="shared" si="1065"/>
        <v/>
      </c>
      <c r="AV1615" s="68" t="str">
        <f t="shared" si="1066"/>
        <v/>
      </c>
      <c r="AW1615" s="88" t="str">
        <f t="shared" si="1049"/>
        <v/>
      </c>
      <c r="AZ1615" s="88" t="str">
        <f t="shared" si="1050"/>
        <v/>
      </c>
      <c r="BA1615" s="68" t="str">
        <f t="shared" si="1051"/>
        <v/>
      </c>
      <c r="BB1615" s="68" t="str">
        <f t="shared" si="1052"/>
        <v/>
      </c>
      <c r="BC1615" s="68" t="str">
        <f t="shared" si="1053"/>
        <v/>
      </c>
      <c r="BD1615" s="69" t="str">
        <f t="shared" si="1054"/>
        <v/>
      </c>
      <c r="BE1615" s="69" t="str">
        <f t="shared" si="1067"/>
        <v/>
      </c>
      <c r="BT1615" s="138" t="str">
        <f t="shared" ca="1" si="1068"/>
        <v/>
      </c>
      <c r="BU1615" s="139" t="str">
        <f t="shared" ca="1" si="1069"/>
        <v/>
      </c>
      <c r="BW1615" s="138" t="str">
        <f t="shared" si="1070"/>
        <v/>
      </c>
      <c r="BX1615" s="104" t="str">
        <f t="shared" si="1071"/>
        <v/>
      </c>
      <c r="BY1615" s="139" t="str">
        <f t="shared" si="1072"/>
        <v/>
      </c>
      <c r="CA1615" s="138" t="str">
        <f t="shared" si="1073"/>
        <v/>
      </c>
      <c r="CB1615" s="104" t="str">
        <f t="shared" si="1074"/>
        <v/>
      </c>
      <c r="CC1615" s="139" t="str">
        <f t="shared" si="1075"/>
        <v/>
      </c>
      <c r="CE1615" s="162" t="str">
        <f t="shared" si="1076"/>
        <v/>
      </c>
      <c r="CF1615" s="163" t="str">
        <f t="shared" si="1077"/>
        <v/>
      </c>
      <c r="CG1615" s="164" t="str">
        <f t="shared" si="1078"/>
        <v/>
      </c>
      <c r="CI1615" s="162" t="str">
        <f t="shared" si="1079"/>
        <v/>
      </c>
      <c r="CJ1615" s="163" t="str">
        <f t="shared" si="1041"/>
        <v/>
      </c>
      <c r="CK1615" s="164" t="str">
        <f t="shared" si="1042"/>
        <v/>
      </c>
      <c r="CM1615" s="169" t="str">
        <f t="shared" si="1080"/>
        <v/>
      </c>
      <c r="CN1615" s="139" t="str">
        <f t="shared" si="1081"/>
        <v/>
      </c>
      <c r="CP1615" s="41" t="str">
        <f>IF($CM1615="", "", COUNTIF($CM$11:$CM$3035, "&lt;"&amp;$CM1615)+1+COUNTIF($CM$11:$CM1615, $CM1615)-1)</f>
        <v/>
      </c>
    </row>
    <row r="1616" spans="1:94" x14ac:dyDescent="0.25">
      <c r="A1616" s="40"/>
      <c r="B1616" s="82" t="str">
        <f>IF($I1616="", "", IFERROR(INDEX('Job Database'!$AE$11:$AE$3035, MATCH($I1616, 'Job Database'!$X$11:$X$3035, 0)), ""))</f>
        <v/>
      </c>
      <c r="C1616" s="69" t="str">
        <f>IF($I1616="", "", IF(COUNTIF('Job Database'!$X$11:$X$3035, $I1616)=0, $AC$5, $AC$4))</f>
        <v/>
      </c>
      <c r="D1616" s="40"/>
      <c r="E1616" s="85" t="str">
        <f>IF($I1616="", "", IF(IFERROR(INDEX('Job Database'!$M$11:$M$3035, MATCH($I1616, 'Job Database'!$X$11:$X$3035, 0)), "")="", "", IFERROR(INDEX('Job Database'!$M$11:$M$3035, MATCH($I1616, 'Job Database'!$X$11:$X$3035, 0)), "")))</f>
        <v/>
      </c>
      <c r="F1616" s="40"/>
      <c r="G1616" s="88" t="str">
        <f t="shared" si="1055"/>
        <v/>
      </c>
      <c r="H1616" s="40"/>
      <c r="I1616" s="24"/>
      <c r="J1616" s="34"/>
      <c r="K1616" s="106"/>
      <c r="L1616" s="79"/>
      <c r="M1616" s="34"/>
      <c r="N1616" s="79"/>
      <c r="O1616" s="31"/>
      <c r="P1616" s="53"/>
      <c r="Q1616" s="40"/>
      <c r="S1616" s="41" t="str">
        <f t="shared" si="1043"/>
        <v/>
      </c>
      <c r="T1616" s="41" t="str">
        <f t="shared" si="1044"/>
        <v/>
      </c>
      <c r="U1616" s="41" t="str">
        <f t="shared" si="1056"/>
        <v/>
      </c>
      <c r="W1616" s="74" t="str">
        <f>IF('Job Database'!$X1616="", "", 'Job Database'!$X1616)</f>
        <v/>
      </c>
      <c r="Y1616" s="41" t="str">
        <f>IF($W1616="", "", IF(COUNTIF($I$11:$I$3035, $W1616)&gt;0, "", MAX($Y$10:$Y1615)+1))</f>
        <v/>
      </c>
      <c r="Z1616" s="41">
        <v>1606</v>
      </c>
      <c r="AA1616" s="58" t="str">
        <f t="shared" si="1057"/>
        <v/>
      </c>
      <c r="AC1616" s="41" t="str">
        <f t="shared" si="1045"/>
        <v/>
      </c>
      <c r="AE1616" s="41" t="str">
        <f t="shared" si="1058"/>
        <v/>
      </c>
      <c r="AJ1616" s="154" t="str">
        <f t="shared" si="1059"/>
        <v/>
      </c>
      <c r="AL1616" s="120" t="str">
        <f t="shared" si="1060"/>
        <v/>
      </c>
      <c r="AM1616" s="104" t="str">
        <f t="shared" si="1061"/>
        <v/>
      </c>
      <c r="AN1616" s="104" t="str">
        <f t="shared" si="1062"/>
        <v/>
      </c>
      <c r="AO1616" s="104" t="str">
        <f t="shared" si="1046"/>
        <v/>
      </c>
      <c r="AP1616" s="104" t="str">
        <f t="shared" si="1047"/>
        <v/>
      </c>
      <c r="AQ1616" s="121" t="str">
        <f t="shared" si="1063"/>
        <v/>
      </c>
      <c r="AS1616" s="88" t="str">
        <f t="shared" si="1048"/>
        <v/>
      </c>
      <c r="AT1616" s="68" t="str">
        <f t="shared" si="1064"/>
        <v/>
      </c>
      <c r="AU1616" s="68" t="str">
        <f t="shared" si="1065"/>
        <v/>
      </c>
      <c r="AV1616" s="68" t="str">
        <f t="shared" si="1066"/>
        <v/>
      </c>
      <c r="AW1616" s="88" t="str">
        <f t="shared" si="1049"/>
        <v/>
      </c>
      <c r="AZ1616" s="88" t="str">
        <f t="shared" si="1050"/>
        <v/>
      </c>
      <c r="BA1616" s="68" t="str">
        <f t="shared" si="1051"/>
        <v/>
      </c>
      <c r="BB1616" s="68" t="str">
        <f t="shared" si="1052"/>
        <v/>
      </c>
      <c r="BC1616" s="68" t="str">
        <f t="shared" si="1053"/>
        <v/>
      </c>
      <c r="BD1616" s="69" t="str">
        <f t="shared" si="1054"/>
        <v/>
      </c>
      <c r="BE1616" s="69" t="str">
        <f t="shared" si="1067"/>
        <v/>
      </c>
      <c r="BT1616" s="138" t="str">
        <f t="shared" ca="1" si="1068"/>
        <v/>
      </c>
      <c r="BU1616" s="139" t="str">
        <f t="shared" ca="1" si="1069"/>
        <v/>
      </c>
      <c r="BW1616" s="138" t="str">
        <f t="shared" si="1070"/>
        <v/>
      </c>
      <c r="BX1616" s="104" t="str">
        <f t="shared" si="1071"/>
        <v/>
      </c>
      <c r="BY1616" s="139" t="str">
        <f t="shared" si="1072"/>
        <v/>
      </c>
      <c r="CA1616" s="138" t="str">
        <f t="shared" si="1073"/>
        <v/>
      </c>
      <c r="CB1616" s="104" t="str">
        <f t="shared" si="1074"/>
        <v/>
      </c>
      <c r="CC1616" s="139" t="str">
        <f t="shared" si="1075"/>
        <v/>
      </c>
      <c r="CE1616" s="162" t="str">
        <f t="shared" si="1076"/>
        <v/>
      </c>
      <c r="CF1616" s="163" t="str">
        <f t="shared" si="1077"/>
        <v/>
      </c>
      <c r="CG1616" s="164" t="str">
        <f t="shared" si="1078"/>
        <v/>
      </c>
      <c r="CI1616" s="162" t="str">
        <f t="shared" si="1079"/>
        <v/>
      </c>
      <c r="CJ1616" s="163" t="str">
        <f t="shared" si="1041"/>
        <v/>
      </c>
      <c r="CK1616" s="164" t="str">
        <f t="shared" si="1042"/>
        <v/>
      </c>
      <c r="CM1616" s="169" t="str">
        <f t="shared" si="1080"/>
        <v/>
      </c>
      <c r="CN1616" s="139" t="str">
        <f t="shared" si="1081"/>
        <v/>
      </c>
      <c r="CP1616" s="41" t="str">
        <f>IF($CM1616="", "", COUNTIF($CM$11:$CM$3035, "&lt;"&amp;$CM1616)+1+COUNTIF($CM$11:$CM1616, $CM1616)-1)</f>
        <v/>
      </c>
    </row>
    <row r="1617" spans="1:94" x14ac:dyDescent="0.25">
      <c r="A1617" s="40"/>
      <c r="B1617" s="82" t="str">
        <f>IF($I1617="", "", IFERROR(INDEX('Job Database'!$AE$11:$AE$3035, MATCH($I1617, 'Job Database'!$X$11:$X$3035, 0)), ""))</f>
        <v/>
      </c>
      <c r="C1617" s="69" t="str">
        <f>IF($I1617="", "", IF(COUNTIF('Job Database'!$X$11:$X$3035, $I1617)=0, $AC$5, $AC$4))</f>
        <v/>
      </c>
      <c r="D1617" s="40"/>
      <c r="E1617" s="85" t="str">
        <f>IF($I1617="", "", IF(IFERROR(INDEX('Job Database'!$M$11:$M$3035, MATCH($I1617, 'Job Database'!$X$11:$X$3035, 0)), "")="", "", IFERROR(INDEX('Job Database'!$M$11:$M$3035, MATCH($I1617, 'Job Database'!$X$11:$X$3035, 0)), "")))</f>
        <v/>
      </c>
      <c r="F1617" s="40"/>
      <c r="G1617" s="88" t="str">
        <f t="shared" si="1055"/>
        <v/>
      </c>
      <c r="H1617" s="40"/>
      <c r="I1617" s="24"/>
      <c r="J1617" s="34"/>
      <c r="K1617" s="106"/>
      <c r="L1617" s="79"/>
      <c r="M1617" s="34"/>
      <c r="N1617" s="79"/>
      <c r="O1617" s="31"/>
      <c r="P1617" s="53"/>
      <c r="Q1617" s="40"/>
      <c r="S1617" s="41" t="str">
        <f t="shared" si="1043"/>
        <v/>
      </c>
      <c r="T1617" s="41" t="str">
        <f t="shared" si="1044"/>
        <v/>
      </c>
      <c r="U1617" s="41" t="str">
        <f t="shared" si="1056"/>
        <v/>
      </c>
      <c r="W1617" s="74" t="str">
        <f>IF('Job Database'!$X1617="", "", 'Job Database'!$X1617)</f>
        <v/>
      </c>
      <c r="Y1617" s="41" t="str">
        <f>IF($W1617="", "", IF(COUNTIF($I$11:$I$3035, $W1617)&gt;0, "", MAX($Y$10:$Y1616)+1))</f>
        <v/>
      </c>
      <c r="Z1617" s="41">
        <v>1607</v>
      </c>
      <c r="AA1617" s="58" t="str">
        <f t="shared" si="1057"/>
        <v/>
      </c>
      <c r="AC1617" s="41" t="str">
        <f t="shared" si="1045"/>
        <v/>
      </c>
      <c r="AE1617" s="41" t="str">
        <f t="shared" si="1058"/>
        <v/>
      </c>
      <c r="AJ1617" s="154" t="str">
        <f t="shared" si="1059"/>
        <v/>
      </c>
      <c r="AL1617" s="120" t="str">
        <f t="shared" si="1060"/>
        <v/>
      </c>
      <c r="AM1617" s="104" t="str">
        <f t="shared" si="1061"/>
        <v/>
      </c>
      <c r="AN1617" s="104" t="str">
        <f t="shared" si="1062"/>
        <v/>
      </c>
      <c r="AO1617" s="104" t="str">
        <f t="shared" si="1046"/>
        <v/>
      </c>
      <c r="AP1617" s="104" t="str">
        <f t="shared" si="1047"/>
        <v/>
      </c>
      <c r="AQ1617" s="121" t="str">
        <f t="shared" si="1063"/>
        <v/>
      </c>
      <c r="AS1617" s="88" t="str">
        <f t="shared" si="1048"/>
        <v/>
      </c>
      <c r="AT1617" s="68" t="str">
        <f t="shared" si="1064"/>
        <v/>
      </c>
      <c r="AU1617" s="68" t="str">
        <f t="shared" si="1065"/>
        <v/>
      </c>
      <c r="AV1617" s="68" t="str">
        <f t="shared" si="1066"/>
        <v/>
      </c>
      <c r="AW1617" s="88" t="str">
        <f t="shared" si="1049"/>
        <v/>
      </c>
      <c r="AZ1617" s="88" t="str">
        <f t="shared" si="1050"/>
        <v/>
      </c>
      <c r="BA1617" s="68" t="str">
        <f t="shared" si="1051"/>
        <v/>
      </c>
      <c r="BB1617" s="68" t="str">
        <f t="shared" si="1052"/>
        <v/>
      </c>
      <c r="BC1617" s="68" t="str">
        <f t="shared" si="1053"/>
        <v/>
      </c>
      <c r="BD1617" s="69" t="str">
        <f t="shared" si="1054"/>
        <v/>
      </c>
      <c r="BE1617" s="69" t="str">
        <f t="shared" si="1067"/>
        <v/>
      </c>
      <c r="BT1617" s="138" t="str">
        <f t="shared" ca="1" si="1068"/>
        <v/>
      </c>
      <c r="BU1617" s="139" t="str">
        <f t="shared" ca="1" si="1069"/>
        <v/>
      </c>
      <c r="BW1617" s="138" t="str">
        <f t="shared" si="1070"/>
        <v/>
      </c>
      <c r="BX1617" s="104" t="str">
        <f t="shared" si="1071"/>
        <v/>
      </c>
      <c r="BY1617" s="139" t="str">
        <f t="shared" si="1072"/>
        <v/>
      </c>
      <c r="CA1617" s="138" t="str">
        <f t="shared" si="1073"/>
        <v/>
      </c>
      <c r="CB1617" s="104" t="str">
        <f t="shared" si="1074"/>
        <v/>
      </c>
      <c r="CC1617" s="139" t="str">
        <f t="shared" si="1075"/>
        <v/>
      </c>
      <c r="CE1617" s="162" t="str">
        <f t="shared" si="1076"/>
        <v/>
      </c>
      <c r="CF1617" s="163" t="str">
        <f t="shared" si="1077"/>
        <v/>
      </c>
      <c r="CG1617" s="164" t="str">
        <f t="shared" si="1078"/>
        <v/>
      </c>
      <c r="CI1617" s="162" t="str">
        <f t="shared" si="1079"/>
        <v/>
      </c>
      <c r="CJ1617" s="163" t="str">
        <f t="shared" si="1041"/>
        <v/>
      </c>
      <c r="CK1617" s="164" t="str">
        <f t="shared" si="1042"/>
        <v/>
      </c>
      <c r="CM1617" s="169" t="str">
        <f t="shared" si="1080"/>
        <v/>
      </c>
      <c r="CN1617" s="139" t="str">
        <f t="shared" si="1081"/>
        <v/>
      </c>
      <c r="CP1617" s="41" t="str">
        <f>IF($CM1617="", "", COUNTIF($CM$11:$CM$3035, "&lt;"&amp;$CM1617)+1+COUNTIF($CM$11:$CM1617, $CM1617)-1)</f>
        <v/>
      </c>
    </row>
    <row r="1618" spans="1:94" x14ac:dyDescent="0.25">
      <c r="A1618" s="40"/>
      <c r="B1618" s="82" t="str">
        <f>IF($I1618="", "", IFERROR(INDEX('Job Database'!$AE$11:$AE$3035, MATCH($I1618, 'Job Database'!$X$11:$X$3035, 0)), ""))</f>
        <v/>
      </c>
      <c r="C1618" s="69" t="str">
        <f>IF($I1618="", "", IF(COUNTIF('Job Database'!$X$11:$X$3035, $I1618)=0, $AC$5, $AC$4))</f>
        <v/>
      </c>
      <c r="D1618" s="40"/>
      <c r="E1618" s="85" t="str">
        <f>IF($I1618="", "", IF(IFERROR(INDEX('Job Database'!$M$11:$M$3035, MATCH($I1618, 'Job Database'!$X$11:$X$3035, 0)), "")="", "", IFERROR(INDEX('Job Database'!$M$11:$M$3035, MATCH($I1618, 'Job Database'!$X$11:$X$3035, 0)), "")))</f>
        <v/>
      </c>
      <c r="F1618" s="40"/>
      <c r="G1618" s="88" t="str">
        <f t="shared" si="1055"/>
        <v/>
      </c>
      <c r="H1618" s="40"/>
      <c r="I1618" s="24"/>
      <c r="J1618" s="34"/>
      <c r="K1618" s="106"/>
      <c r="L1618" s="79"/>
      <c r="M1618" s="34"/>
      <c r="N1618" s="79"/>
      <c r="O1618" s="31"/>
      <c r="P1618" s="53"/>
      <c r="Q1618" s="40"/>
      <c r="S1618" s="41" t="str">
        <f t="shared" si="1043"/>
        <v/>
      </c>
      <c r="T1618" s="41" t="str">
        <f t="shared" si="1044"/>
        <v/>
      </c>
      <c r="U1618" s="41" t="str">
        <f t="shared" si="1056"/>
        <v/>
      </c>
      <c r="W1618" s="74" t="str">
        <f>IF('Job Database'!$X1618="", "", 'Job Database'!$X1618)</f>
        <v/>
      </c>
      <c r="Y1618" s="41" t="str">
        <f>IF($W1618="", "", IF(COUNTIF($I$11:$I$3035, $W1618)&gt;0, "", MAX($Y$10:$Y1617)+1))</f>
        <v/>
      </c>
      <c r="Z1618" s="41">
        <v>1608</v>
      </c>
      <c r="AA1618" s="58" t="str">
        <f t="shared" si="1057"/>
        <v/>
      </c>
      <c r="AC1618" s="41" t="str">
        <f t="shared" si="1045"/>
        <v/>
      </c>
      <c r="AE1618" s="41" t="str">
        <f t="shared" si="1058"/>
        <v/>
      </c>
      <c r="AJ1618" s="154" t="str">
        <f t="shared" si="1059"/>
        <v/>
      </c>
      <c r="AL1618" s="120" t="str">
        <f t="shared" si="1060"/>
        <v/>
      </c>
      <c r="AM1618" s="104" t="str">
        <f t="shared" si="1061"/>
        <v/>
      </c>
      <c r="AN1618" s="104" t="str">
        <f t="shared" si="1062"/>
        <v/>
      </c>
      <c r="AO1618" s="104" t="str">
        <f t="shared" si="1046"/>
        <v/>
      </c>
      <c r="AP1618" s="104" t="str">
        <f t="shared" si="1047"/>
        <v/>
      </c>
      <c r="AQ1618" s="121" t="str">
        <f t="shared" si="1063"/>
        <v/>
      </c>
      <c r="AS1618" s="88" t="str">
        <f t="shared" si="1048"/>
        <v/>
      </c>
      <c r="AT1618" s="68" t="str">
        <f t="shared" si="1064"/>
        <v/>
      </c>
      <c r="AU1618" s="68" t="str">
        <f t="shared" si="1065"/>
        <v/>
      </c>
      <c r="AV1618" s="68" t="str">
        <f t="shared" si="1066"/>
        <v/>
      </c>
      <c r="AW1618" s="88" t="str">
        <f t="shared" si="1049"/>
        <v/>
      </c>
      <c r="AZ1618" s="88" t="str">
        <f t="shared" si="1050"/>
        <v/>
      </c>
      <c r="BA1618" s="68" t="str">
        <f t="shared" si="1051"/>
        <v/>
      </c>
      <c r="BB1618" s="68" t="str">
        <f t="shared" si="1052"/>
        <v/>
      </c>
      <c r="BC1618" s="68" t="str">
        <f t="shared" si="1053"/>
        <v/>
      </c>
      <c r="BD1618" s="69" t="str">
        <f t="shared" si="1054"/>
        <v/>
      </c>
      <c r="BE1618" s="69" t="str">
        <f t="shared" si="1067"/>
        <v/>
      </c>
      <c r="BT1618" s="138" t="str">
        <f t="shared" ca="1" si="1068"/>
        <v/>
      </c>
      <c r="BU1618" s="139" t="str">
        <f t="shared" ca="1" si="1069"/>
        <v/>
      </c>
      <c r="BW1618" s="138" t="str">
        <f t="shared" si="1070"/>
        <v/>
      </c>
      <c r="BX1618" s="104" t="str">
        <f t="shared" si="1071"/>
        <v/>
      </c>
      <c r="BY1618" s="139" t="str">
        <f t="shared" si="1072"/>
        <v/>
      </c>
      <c r="CA1618" s="138" t="str">
        <f t="shared" si="1073"/>
        <v/>
      </c>
      <c r="CB1618" s="104" t="str">
        <f t="shared" si="1074"/>
        <v/>
      </c>
      <c r="CC1618" s="139" t="str">
        <f t="shared" si="1075"/>
        <v/>
      </c>
      <c r="CE1618" s="162" t="str">
        <f t="shared" si="1076"/>
        <v/>
      </c>
      <c r="CF1618" s="163" t="str">
        <f t="shared" si="1077"/>
        <v/>
      </c>
      <c r="CG1618" s="164" t="str">
        <f t="shared" si="1078"/>
        <v/>
      </c>
      <c r="CI1618" s="162" t="str">
        <f t="shared" si="1079"/>
        <v/>
      </c>
      <c r="CJ1618" s="163" t="str">
        <f t="shared" si="1041"/>
        <v/>
      </c>
      <c r="CK1618" s="164" t="str">
        <f t="shared" si="1042"/>
        <v/>
      </c>
      <c r="CM1618" s="169" t="str">
        <f t="shared" si="1080"/>
        <v/>
      </c>
      <c r="CN1618" s="139" t="str">
        <f t="shared" si="1081"/>
        <v/>
      </c>
      <c r="CP1618" s="41" t="str">
        <f>IF($CM1618="", "", COUNTIF($CM$11:$CM$3035, "&lt;"&amp;$CM1618)+1+COUNTIF($CM$11:$CM1618, $CM1618)-1)</f>
        <v/>
      </c>
    </row>
    <row r="1619" spans="1:94" x14ac:dyDescent="0.25">
      <c r="A1619" s="40"/>
      <c r="B1619" s="82" t="str">
        <f>IF($I1619="", "", IFERROR(INDEX('Job Database'!$AE$11:$AE$3035, MATCH($I1619, 'Job Database'!$X$11:$X$3035, 0)), ""))</f>
        <v/>
      </c>
      <c r="C1619" s="69" t="str">
        <f>IF($I1619="", "", IF(COUNTIF('Job Database'!$X$11:$X$3035, $I1619)=0, $AC$5, $AC$4))</f>
        <v/>
      </c>
      <c r="D1619" s="40"/>
      <c r="E1619" s="85" t="str">
        <f>IF($I1619="", "", IF(IFERROR(INDEX('Job Database'!$M$11:$M$3035, MATCH($I1619, 'Job Database'!$X$11:$X$3035, 0)), "")="", "", IFERROR(INDEX('Job Database'!$M$11:$M$3035, MATCH($I1619, 'Job Database'!$X$11:$X$3035, 0)), "")))</f>
        <v/>
      </c>
      <c r="F1619" s="40"/>
      <c r="G1619" s="88" t="str">
        <f t="shared" si="1055"/>
        <v/>
      </c>
      <c r="H1619" s="40"/>
      <c r="I1619" s="24"/>
      <c r="J1619" s="34"/>
      <c r="K1619" s="106"/>
      <c r="L1619" s="79"/>
      <c r="M1619" s="34"/>
      <c r="N1619" s="79"/>
      <c r="O1619" s="31"/>
      <c r="P1619" s="53"/>
      <c r="Q1619" s="40"/>
      <c r="S1619" s="41" t="str">
        <f t="shared" si="1043"/>
        <v/>
      </c>
      <c r="T1619" s="41" t="str">
        <f t="shared" si="1044"/>
        <v/>
      </c>
      <c r="U1619" s="41" t="str">
        <f t="shared" si="1056"/>
        <v/>
      </c>
      <c r="W1619" s="74" t="str">
        <f>IF('Job Database'!$X1619="", "", 'Job Database'!$X1619)</f>
        <v/>
      </c>
      <c r="Y1619" s="41" t="str">
        <f>IF($W1619="", "", IF(COUNTIF($I$11:$I$3035, $W1619)&gt;0, "", MAX($Y$10:$Y1618)+1))</f>
        <v/>
      </c>
      <c r="Z1619" s="41">
        <v>1609</v>
      </c>
      <c r="AA1619" s="58" t="str">
        <f t="shared" si="1057"/>
        <v/>
      </c>
      <c r="AC1619" s="41" t="str">
        <f t="shared" si="1045"/>
        <v/>
      </c>
      <c r="AE1619" s="41" t="str">
        <f t="shared" si="1058"/>
        <v/>
      </c>
      <c r="AJ1619" s="154" t="str">
        <f t="shared" si="1059"/>
        <v/>
      </c>
      <c r="AL1619" s="120" t="str">
        <f t="shared" si="1060"/>
        <v/>
      </c>
      <c r="AM1619" s="104" t="str">
        <f t="shared" si="1061"/>
        <v/>
      </c>
      <c r="AN1619" s="104" t="str">
        <f t="shared" si="1062"/>
        <v/>
      </c>
      <c r="AO1619" s="104" t="str">
        <f t="shared" si="1046"/>
        <v/>
      </c>
      <c r="AP1619" s="104" t="str">
        <f t="shared" si="1047"/>
        <v/>
      </c>
      <c r="AQ1619" s="121" t="str">
        <f t="shared" si="1063"/>
        <v/>
      </c>
      <c r="AS1619" s="88" t="str">
        <f t="shared" si="1048"/>
        <v/>
      </c>
      <c r="AT1619" s="68" t="str">
        <f t="shared" si="1064"/>
        <v/>
      </c>
      <c r="AU1619" s="68" t="str">
        <f t="shared" si="1065"/>
        <v/>
      </c>
      <c r="AV1619" s="68" t="str">
        <f t="shared" si="1066"/>
        <v/>
      </c>
      <c r="AW1619" s="88" t="str">
        <f t="shared" si="1049"/>
        <v/>
      </c>
      <c r="AZ1619" s="88" t="str">
        <f t="shared" si="1050"/>
        <v/>
      </c>
      <c r="BA1619" s="68" t="str">
        <f t="shared" si="1051"/>
        <v/>
      </c>
      <c r="BB1619" s="68" t="str">
        <f t="shared" si="1052"/>
        <v/>
      </c>
      <c r="BC1619" s="68" t="str">
        <f t="shared" si="1053"/>
        <v/>
      </c>
      <c r="BD1619" s="69" t="str">
        <f t="shared" si="1054"/>
        <v/>
      </c>
      <c r="BE1619" s="69" t="str">
        <f t="shared" si="1067"/>
        <v/>
      </c>
      <c r="BT1619" s="138" t="str">
        <f t="shared" ca="1" si="1068"/>
        <v/>
      </c>
      <c r="BU1619" s="139" t="str">
        <f t="shared" ca="1" si="1069"/>
        <v/>
      </c>
      <c r="BW1619" s="138" t="str">
        <f t="shared" si="1070"/>
        <v/>
      </c>
      <c r="BX1619" s="104" t="str">
        <f t="shared" si="1071"/>
        <v/>
      </c>
      <c r="BY1619" s="139" t="str">
        <f t="shared" si="1072"/>
        <v/>
      </c>
      <c r="CA1619" s="138" t="str">
        <f t="shared" si="1073"/>
        <v/>
      </c>
      <c r="CB1619" s="104" t="str">
        <f t="shared" si="1074"/>
        <v/>
      </c>
      <c r="CC1619" s="139" t="str">
        <f t="shared" si="1075"/>
        <v/>
      </c>
      <c r="CE1619" s="162" t="str">
        <f t="shared" si="1076"/>
        <v/>
      </c>
      <c r="CF1619" s="163" t="str">
        <f t="shared" si="1077"/>
        <v/>
      </c>
      <c r="CG1619" s="164" t="str">
        <f t="shared" si="1078"/>
        <v/>
      </c>
      <c r="CI1619" s="162" t="str">
        <f t="shared" si="1079"/>
        <v/>
      </c>
      <c r="CJ1619" s="163" t="str">
        <f t="shared" si="1041"/>
        <v/>
      </c>
      <c r="CK1619" s="164" t="str">
        <f t="shared" si="1042"/>
        <v/>
      </c>
      <c r="CM1619" s="169" t="str">
        <f t="shared" si="1080"/>
        <v/>
      </c>
      <c r="CN1619" s="139" t="str">
        <f t="shared" si="1081"/>
        <v/>
      </c>
      <c r="CP1619" s="41" t="str">
        <f>IF($CM1619="", "", COUNTIF($CM$11:$CM$3035, "&lt;"&amp;$CM1619)+1+COUNTIF($CM$11:$CM1619, $CM1619)-1)</f>
        <v/>
      </c>
    </row>
    <row r="1620" spans="1:94" x14ac:dyDescent="0.25">
      <c r="A1620" s="40"/>
      <c r="B1620" s="82" t="str">
        <f>IF($I1620="", "", IFERROR(INDEX('Job Database'!$AE$11:$AE$3035, MATCH($I1620, 'Job Database'!$X$11:$X$3035, 0)), ""))</f>
        <v/>
      </c>
      <c r="C1620" s="69" t="str">
        <f>IF($I1620="", "", IF(COUNTIF('Job Database'!$X$11:$X$3035, $I1620)=0, $AC$5, $AC$4))</f>
        <v/>
      </c>
      <c r="D1620" s="40"/>
      <c r="E1620" s="85" t="str">
        <f>IF($I1620="", "", IF(IFERROR(INDEX('Job Database'!$M$11:$M$3035, MATCH($I1620, 'Job Database'!$X$11:$X$3035, 0)), "")="", "", IFERROR(INDEX('Job Database'!$M$11:$M$3035, MATCH($I1620, 'Job Database'!$X$11:$X$3035, 0)), "")))</f>
        <v/>
      </c>
      <c r="F1620" s="40"/>
      <c r="G1620" s="88" t="str">
        <f t="shared" si="1055"/>
        <v/>
      </c>
      <c r="H1620" s="40"/>
      <c r="I1620" s="24"/>
      <c r="J1620" s="34"/>
      <c r="K1620" s="106"/>
      <c r="L1620" s="79"/>
      <c r="M1620" s="34"/>
      <c r="N1620" s="79"/>
      <c r="O1620" s="31"/>
      <c r="P1620" s="53"/>
      <c r="Q1620" s="40"/>
      <c r="S1620" s="41" t="str">
        <f t="shared" si="1043"/>
        <v/>
      </c>
      <c r="T1620" s="41" t="str">
        <f t="shared" si="1044"/>
        <v/>
      </c>
      <c r="U1620" s="41" t="str">
        <f t="shared" si="1056"/>
        <v/>
      </c>
      <c r="W1620" s="74" t="str">
        <f>IF('Job Database'!$X1620="", "", 'Job Database'!$X1620)</f>
        <v/>
      </c>
      <c r="Y1620" s="41" t="str">
        <f>IF($W1620="", "", IF(COUNTIF($I$11:$I$3035, $W1620)&gt;0, "", MAX($Y$10:$Y1619)+1))</f>
        <v/>
      </c>
      <c r="Z1620" s="41">
        <v>1610</v>
      </c>
      <c r="AA1620" s="58" t="str">
        <f t="shared" si="1057"/>
        <v/>
      </c>
      <c r="AC1620" s="41" t="str">
        <f t="shared" si="1045"/>
        <v/>
      </c>
      <c r="AE1620" s="41" t="str">
        <f t="shared" si="1058"/>
        <v/>
      </c>
      <c r="AJ1620" s="154" t="str">
        <f t="shared" si="1059"/>
        <v/>
      </c>
      <c r="AL1620" s="120" t="str">
        <f t="shared" si="1060"/>
        <v/>
      </c>
      <c r="AM1620" s="104" t="str">
        <f t="shared" si="1061"/>
        <v/>
      </c>
      <c r="AN1620" s="104" t="str">
        <f t="shared" si="1062"/>
        <v/>
      </c>
      <c r="AO1620" s="104" t="str">
        <f t="shared" si="1046"/>
        <v/>
      </c>
      <c r="AP1620" s="104" t="str">
        <f t="shared" si="1047"/>
        <v/>
      </c>
      <c r="AQ1620" s="121" t="str">
        <f t="shared" si="1063"/>
        <v/>
      </c>
      <c r="AS1620" s="88" t="str">
        <f t="shared" si="1048"/>
        <v/>
      </c>
      <c r="AT1620" s="68" t="str">
        <f t="shared" si="1064"/>
        <v/>
      </c>
      <c r="AU1620" s="68" t="str">
        <f t="shared" si="1065"/>
        <v/>
      </c>
      <c r="AV1620" s="68" t="str">
        <f t="shared" si="1066"/>
        <v/>
      </c>
      <c r="AW1620" s="88" t="str">
        <f t="shared" si="1049"/>
        <v/>
      </c>
      <c r="AZ1620" s="88" t="str">
        <f t="shared" si="1050"/>
        <v/>
      </c>
      <c r="BA1620" s="68" t="str">
        <f t="shared" si="1051"/>
        <v/>
      </c>
      <c r="BB1620" s="68" t="str">
        <f t="shared" si="1052"/>
        <v/>
      </c>
      <c r="BC1620" s="68" t="str">
        <f t="shared" si="1053"/>
        <v/>
      </c>
      <c r="BD1620" s="69" t="str">
        <f t="shared" si="1054"/>
        <v/>
      </c>
      <c r="BE1620" s="69" t="str">
        <f t="shared" si="1067"/>
        <v/>
      </c>
      <c r="BT1620" s="138" t="str">
        <f t="shared" ca="1" si="1068"/>
        <v/>
      </c>
      <c r="BU1620" s="139" t="str">
        <f t="shared" ca="1" si="1069"/>
        <v/>
      </c>
      <c r="BW1620" s="138" t="str">
        <f t="shared" si="1070"/>
        <v/>
      </c>
      <c r="BX1620" s="104" t="str">
        <f t="shared" si="1071"/>
        <v/>
      </c>
      <c r="BY1620" s="139" t="str">
        <f t="shared" si="1072"/>
        <v/>
      </c>
      <c r="CA1620" s="138" t="str">
        <f t="shared" si="1073"/>
        <v/>
      </c>
      <c r="CB1620" s="104" t="str">
        <f t="shared" si="1074"/>
        <v/>
      </c>
      <c r="CC1620" s="139" t="str">
        <f t="shared" si="1075"/>
        <v/>
      </c>
      <c r="CE1620" s="162" t="str">
        <f t="shared" si="1076"/>
        <v/>
      </c>
      <c r="CF1620" s="163" t="str">
        <f t="shared" si="1077"/>
        <v/>
      </c>
      <c r="CG1620" s="164" t="str">
        <f t="shared" si="1078"/>
        <v/>
      </c>
      <c r="CI1620" s="162" t="str">
        <f t="shared" si="1079"/>
        <v/>
      </c>
      <c r="CJ1620" s="163" t="str">
        <f t="shared" si="1041"/>
        <v/>
      </c>
      <c r="CK1620" s="164" t="str">
        <f t="shared" si="1042"/>
        <v/>
      </c>
      <c r="CM1620" s="169" t="str">
        <f t="shared" si="1080"/>
        <v/>
      </c>
      <c r="CN1620" s="139" t="str">
        <f t="shared" si="1081"/>
        <v/>
      </c>
      <c r="CP1620" s="41" t="str">
        <f>IF($CM1620="", "", COUNTIF($CM$11:$CM$3035, "&lt;"&amp;$CM1620)+1+COUNTIF($CM$11:$CM1620, $CM1620)-1)</f>
        <v/>
      </c>
    </row>
    <row r="1621" spans="1:94" x14ac:dyDescent="0.25">
      <c r="A1621" s="40"/>
      <c r="B1621" s="82" t="str">
        <f>IF($I1621="", "", IFERROR(INDEX('Job Database'!$AE$11:$AE$3035, MATCH($I1621, 'Job Database'!$X$11:$X$3035, 0)), ""))</f>
        <v/>
      </c>
      <c r="C1621" s="69" t="str">
        <f>IF($I1621="", "", IF(COUNTIF('Job Database'!$X$11:$X$3035, $I1621)=0, $AC$5, $AC$4))</f>
        <v/>
      </c>
      <c r="D1621" s="40"/>
      <c r="E1621" s="85" t="str">
        <f>IF($I1621="", "", IF(IFERROR(INDEX('Job Database'!$M$11:$M$3035, MATCH($I1621, 'Job Database'!$X$11:$X$3035, 0)), "")="", "", IFERROR(INDEX('Job Database'!$M$11:$M$3035, MATCH($I1621, 'Job Database'!$X$11:$X$3035, 0)), "")))</f>
        <v/>
      </c>
      <c r="F1621" s="40"/>
      <c r="G1621" s="88" t="str">
        <f t="shared" si="1055"/>
        <v/>
      </c>
      <c r="H1621" s="40"/>
      <c r="I1621" s="24"/>
      <c r="J1621" s="34"/>
      <c r="K1621" s="106"/>
      <c r="L1621" s="79"/>
      <c r="M1621" s="34"/>
      <c r="N1621" s="79"/>
      <c r="O1621" s="31"/>
      <c r="P1621" s="53"/>
      <c r="Q1621" s="40"/>
      <c r="S1621" s="41" t="str">
        <f t="shared" si="1043"/>
        <v/>
      </c>
      <c r="T1621" s="41" t="str">
        <f t="shared" si="1044"/>
        <v/>
      </c>
      <c r="U1621" s="41" t="str">
        <f t="shared" si="1056"/>
        <v/>
      </c>
      <c r="W1621" s="74" t="str">
        <f>IF('Job Database'!$X1621="", "", 'Job Database'!$X1621)</f>
        <v/>
      </c>
      <c r="Y1621" s="41" t="str">
        <f>IF($W1621="", "", IF(COUNTIF($I$11:$I$3035, $W1621)&gt;0, "", MAX($Y$10:$Y1620)+1))</f>
        <v/>
      </c>
      <c r="Z1621" s="41">
        <v>1611</v>
      </c>
      <c r="AA1621" s="58" t="str">
        <f t="shared" si="1057"/>
        <v/>
      </c>
      <c r="AC1621" s="41" t="str">
        <f t="shared" si="1045"/>
        <v/>
      </c>
      <c r="AE1621" s="41" t="str">
        <f t="shared" si="1058"/>
        <v/>
      </c>
      <c r="AJ1621" s="154" t="str">
        <f t="shared" si="1059"/>
        <v/>
      </c>
      <c r="AL1621" s="120" t="str">
        <f t="shared" si="1060"/>
        <v/>
      </c>
      <c r="AM1621" s="104" t="str">
        <f t="shared" si="1061"/>
        <v/>
      </c>
      <c r="AN1621" s="104" t="str">
        <f t="shared" si="1062"/>
        <v/>
      </c>
      <c r="AO1621" s="104" t="str">
        <f t="shared" si="1046"/>
        <v/>
      </c>
      <c r="AP1621" s="104" t="str">
        <f t="shared" si="1047"/>
        <v/>
      </c>
      <c r="AQ1621" s="121" t="str">
        <f t="shared" si="1063"/>
        <v/>
      </c>
      <c r="AS1621" s="88" t="str">
        <f t="shared" si="1048"/>
        <v/>
      </c>
      <c r="AT1621" s="68" t="str">
        <f t="shared" si="1064"/>
        <v/>
      </c>
      <c r="AU1621" s="68" t="str">
        <f t="shared" si="1065"/>
        <v/>
      </c>
      <c r="AV1621" s="68" t="str">
        <f t="shared" si="1066"/>
        <v/>
      </c>
      <c r="AW1621" s="88" t="str">
        <f t="shared" si="1049"/>
        <v/>
      </c>
      <c r="AZ1621" s="88" t="str">
        <f t="shared" si="1050"/>
        <v/>
      </c>
      <c r="BA1621" s="68" t="str">
        <f t="shared" si="1051"/>
        <v/>
      </c>
      <c r="BB1621" s="68" t="str">
        <f t="shared" si="1052"/>
        <v/>
      </c>
      <c r="BC1621" s="68" t="str">
        <f t="shared" si="1053"/>
        <v/>
      </c>
      <c r="BD1621" s="69" t="str">
        <f t="shared" si="1054"/>
        <v/>
      </c>
      <c r="BE1621" s="69" t="str">
        <f t="shared" si="1067"/>
        <v/>
      </c>
      <c r="BT1621" s="138" t="str">
        <f t="shared" ca="1" si="1068"/>
        <v/>
      </c>
      <c r="BU1621" s="139" t="str">
        <f t="shared" ca="1" si="1069"/>
        <v/>
      </c>
      <c r="BW1621" s="138" t="str">
        <f t="shared" si="1070"/>
        <v/>
      </c>
      <c r="BX1621" s="104" t="str">
        <f t="shared" si="1071"/>
        <v/>
      </c>
      <c r="BY1621" s="139" t="str">
        <f t="shared" si="1072"/>
        <v/>
      </c>
      <c r="CA1621" s="138" t="str">
        <f t="shared" si="1073"/>
        <v/>
      </c>
      <c r="CB1621" s="104" t="str">
        <f t="shared" si="1074"/>
        <v/>
      </c>
      <c r="CC1621" s="139" t="str">
        <f t="shared" si="1075"/>
        <v/>
      </c>
      <c r="CE1621" s="162" t="str">
        <f t="shared" si="1076"/>
        <v/>
      </c>
      <c r="CF1621" s="163" t="str">
        <f t="shared" si="1077"/>
        <v/>
      </c>
      <c r="CG1621" s="164" t="str">
        <f t="shared" si="1078"/>
        <v/>
      </c>
      <c r="CI1621" s="162" t="str">
        <f t="shared" si="1079"/>
        <v/>
      </c>
      <c r="CJ1621" s="163" t="str">
        <f t="shared" si="1041"/>
        <v/>
      </c>
      <c r="CK1621" s="164" t="str">
        <f t="shared" si="1042"/>
        <v/>
      </c>
      <c r="CM1621" s="169" t="str">
        <f t="shared" si="1080"/>
        <v/>
      </c>
      <c r="CN1621" s="139" t="str">
        <f t="shared" si="1081"/>
        <v/>
      </c>
      <c r="CP1621" s="41" t="str">
        <f>IF($CM1621="", "", COUNTIF($CM$11:$CM$3035, "&lt;"&amp;$CM1621)+1+COUNTIF($CM$11:$CM1621, $CM1621)-1)</f>
        <v/>
      </c>
    </row>
    <row r="1622" spans="1:94" x14ac:dyDescent="0.25">
      <c r="A1622" s="40"/>
      <c r="B1622" s="82" t="str">
        <f>IF($I1622="", "", IFERROR(INDEX('Job Database'!$AE$11:$AE$3035, MATCH($I1622, 'Job Database'!$X$11:$X$3035, 0)), ""))</f>
        <v/>
      </c>
      <c r="C1622" s="69" t="str">
        <f>IF($I1622="", "", IF(COUNTIF('Job Database'!$X$11:$X$3035, $I1622)=0, $AC$5, $AC$4))</f>
        <v/>
      </c>
      <c r="D1622" s="40"/>
      <c r="E1622" s="85" t="str">
        <f>IF($I1622="", "", IF(IFERROR(INDEX('Job Database'!$M$11:$M$3035, MATCH($I1622, 'Job Database'!$X$11:$X$3035, 0)), "")="", "", IFERROR(INDEX('Job Database'!$M$11:$M$3035, MATCH($I1622, 'Job Database'!$X$11:$X$3035, 0)), "")))</f>
        <v/>
      </c>
      <c r="F1622" s="40"/>
      <c r="G1622" s="88" t="str">
        <f t="shared" si="1055"/>
        <v/>
      </c>
      <c r="H1622" s="40"/>
      <c r="I1622" s="24"/>
      <c r="J1622" s="34"/>
      <c r="K1622" s="106"/>
      <c r="L1622" s="79"/>
      <c r="M1622" s="34"/>
      <c r="N1622" s="79"/>
      <c r="O1622" s="31"/>
      <c r="P1622" s="53"/>
      <c r="Q1622" s="40"/>
      <c r="S1622" s="41" t="str">
        <f t="shared" si="1043"/>
        <v/>
      </c>
      <c r="T1622" s="41" t="str">
        <f t="shared" si="1044"/>
        <v/>
      </c>
      <c r="U1622" s="41" t="str">
        <f t="shared" si="1056"/>
        <v/>
      </c>
      <c r="W1622" s="74" t="str">
        <f>IF('Job Database'!$X1622="", "", 'Job Database'!$X1622)</f>
        <v/>
      </c>
      <c r="Y1622" s="41" t="str">
        <f>IF($W1622="", "", IF(COUNTIF($I$11:$I$3035, $W1622)&gt;0, "", MAX($Y$10:$Y1621)+1))</f>
        <v/>
      </c>
      <c r="Z1622" s="41">
        <v>1612</v>
      </c>
      <c r="AA1622" s="58" t="str">
        <f t="shared" si="1057"/>
        <v/>
      </c>
      <c r="AC1622" s="41" t="str">
        <f t="shared" si="1045"/>
        <v/>
      </c>
      <c r="AE1622" s="41" t="str">
        <f t="shared" si="1058"/>
        <v/>
      </c>
      <c r="AJ1622" s="154" t="str">
        <f t="shared" si="1059"/>
        <v/>
      </c>
      <c r="AL1622" s="120" t="str">
        <f t="shared" si="1060"/>
        <v/>
      </c>
      <c r="AM1622" s="104" t="str">
        <f t="shared" si="1061"/>
        <v/>
      </c>
      <c r="AN1622" s="104" t="str">
        <f t="shared" si="1062"/>
        <v/>
      </c>
      <c r="AO1622" s="104" t="str">
        <f t="shared" si="1046"/>
        <v/>
      </c>
      <c r="AP1622" s="104" t="str">
        <f t="shared" si="1047"/>
        <v/>
      </c>
      <c r="AQ1622" s="121" t="str">
        <f t="shared" si="1063"/>
        <v/>
      </c>
      <c r="AS1622" s="88" t="str">
        <f t="shared" si="1048"/>
        <v/>
      </c>
      <c r="AT1622" s="68" t="str">
        <f t="shared" si="1064"/>
        <v/>
      </c>
      <c r="AU1622" s="68" t="str">
        <f t="shared" si="1065"/>
        <v/>
      </c>
      <c r="AV1622" s="68" t="str">
        <f t="shared" si="1066"/>
        <v/>
      </c>
      <c r="AW1622" s="88" t="str">
        <f t="shared" si="1049"/>
        <v/>
      </c>
      <c r="AZ1622" s="88" t="str">
        <f t="shared" si="1050"/>
        <v/>
      </c>
      <c r="BA1622" s="68" t="str">
        <f t="shared" si="1051"/>
        <v/>
      </c>
      <c r="BB1622" s="68" t="str">
        <f t="shared" si="1052"/>
        <v/>
      </c>
      <c r="BC1622" s="68" t="str">
        <f t="shared" si="1053"/>
        <v/>
      </c>
      <c r="BD1622" s="69" t="str">
        <f t="shared" si="1054"/>
        <v/>
      </c>
      <c r="BE1622" s="69" t="str">
        <f t="shared" si="1067"/>
        <v/>
      </c>
      <c r="BT1622" s="138" t="str">
        <f t="shared" ca="1" si="1068"/>
        <v/>
      </c>
      <c r="BU1622" s="139" t="str">
        <f t="shared" ca="1" si="1069"/>
        <v/>
      </c>
      <c r="BW1622" s="138" t="str">
        <f t="shared" si="1070"/>
        <v/>
      </c>
      <c r="BX1622" s="104" t="str">
        <f t="shared" si="1071"/>
        <v/>
      </c>
      <c r="BY1622" s="139" t="str">
        <f t="shared" si="1072"/>
        <v/>
      </c>
      <c r="CA1622" s="138" t="str">
        <f t="shared" si="1073"/>
        <v/>
      </c>
      <c r="CB1622" s="104" t="str">
        <f t="shared" si="1074"/>
        <v/>
      </c>
      <c r="CC1622" s="139" t="str">
        <f t="shared" si="1075"/>
        <v/>
      </c>
      <c r="CE1622" s="162" t="str">
        <f t="shared" si="1076"/>
        <v/>
      </c>
      <c r="CF1622" s="163" t="str">
        <f t="shared" si="1077"/>
        <v/>
      </c>
      <c r="CG1622" s="164" t="str">
        <f t="shared" si="1078"/>
        <v/>
      </c>
      <c r="CI1622" s="162" t="str">
        <f t="shared" si="1079"/>
        <v/>
      </c>
      <c r="CJ1622" s="163" t="str">
        <f t="shared" si="1041"/>
        <v/>
      </c>
      <c r="CK1622" s="164" t="str">
        <f t="shared" si="1042"/>
        <v/>
      </c>
      <c r="CM1622" s="169" t="str">
        <f t="shared" si="1080"/>
        <v/>
      </c>
      <c r="CN1622" s="139" t="str">
        <f t="shared" si="1081"/>
        <v/>
      </c>
      <c r="CP1622" s="41" t="str">
        <f>IF($CM1622="", "", COUNTIF($CM$11:$CM$3035, "&lt;"&amp;$CM1622)+1+COUNTIF($CM$11:$CM1622, $CM1622)-1)</f>
        <v/>
      </c>
    </row>
    <row r="1623" spans="1:94" x14ac:dyDescent="0.25">
      <c r="A1623" s="40"/>
      <c r="B1623" s="82" t="str">
        <f>IF($I1623="", "", IFERROR(INDEX('Job Database'!$AE$11:$AE$3035, MATCH($I1623, 'Job Database'!$X$11:$X$3035, 0)), ""))</f>
        <v/>
      </c>
      <c r="C1623" s="69" t="str">
        <f>IF($I1623="", "", IF(COUNTIF('Job Database'!$X$11:$X$3035, $I1623)=0, $AC$5, $AC$4))</f>
        <v/>
      </c>
      <c r="D1623" s="40"/>
      <c r="E1623" s="85" t="str">
        <f>IF($I1623="", "", IF(IFERROR(INDEX('Job Database'!$M$11:$M$3035, MATCH($I1623, 'Job Database'!$X$11:$X$3035, 0)), "")="", "", IFERROR(INDEX('Job Database'!$M$11:$M$3035, MATCH($I1623, 'Job Database'!$X$11:$X$3035, 0)), "")))</f>
        <v/>
      </c>
      <c r="F1623" s="40"/>
      <c r="G1623" s="88" t="str">
        <f t="shared" si="1055"/>
        <v/>
      </c>
      <c r="H1623" s="40"/>
      <c r="I1623" s="24"/>
      <c r="J1623" s="34"/>
      <c r="K1623" s="106"/>
      <c r="L1623" s="79"/>
      <c r="M1623" s="34"/>
      <c r="N1623" s="79"/>
      <c r="O1623" s="31"/>
      <c r="P1623" s="53"/>
      <c r="Q1623" s="40"/>
      <c r="S1623" s="41" t="str">
        <f t="shared" si="1043"/>
        <v/>
      </c>
      <c r="T1623" s="41" t="str">
        <f t="shared" si="1044"/>
        <v/>
      </c>
      <c r="U1623" s="41" t="str">
        <f t="shared" si="1056"/>
        <v/>
      </c>
      <c r="W1623" s="74" t="str">
        <f>IF('Job Database'!$X1623="", "", 'Job Database'!$X1623)</f>
        <v/>
      </c>
      <c r="Y1623" s="41" t="str">
        <f>IF($W1623="", "", IF(COUNTIF($I$11:$I$3035, $W1623)&gt;0, "", MAX($Y$10:$Y1622)+1))</f>
        <v/>
      </c>
      <c r="Z1623" s="41">
        <v>1613</v>
      </c>
      <c r="AA1623" s="58" t="str">
        <f t="shared" si="1057"/>
        <v/>
      </c>
      <c r="AC1623" s="41" t="str">
        <f t="shared" si="1045"/>
        <v/>
      </c>
      <c r="AE1623" s="41" t="str">
        <f t="shared" si="1058"/>
        <v/>
      </c>
      <c r="AJ1623" s="154" t="str">
        <f t="shared" si="1059"/>
        <v/>
      </c>
      <c r="AL1623" s="120" t="str">
        <f t="shared" si="1060"/>
        <v/>
      </c>
      <c r="AM1623" s="104" t="str">
        <f t="shared" si="1061"/>
        <v/>
      </c>
      <c r="AN1623" s="104" t="str">
        <f t="shared" si="1062"/>
        <v/>
      </c>
      <c r="AO1623" s="104" t="str">
        <f t="shared" si="1046"/>
        <v/>
      </c>
      <c r="AP1623" s="104" t="str">
        <f t="shared" si="1047"/>
        <v/>
      </c>
      <c r="AQ1623" s="121" t="str">
        <f t="shared" si="1063"/>
        <v/>
      </c>
      <c r="AS1623" s="88" t="str">
        <f t="shared" si="1048"/>
        <v/>
      </c>
      <c r="AT1623" s="68" t="str">
        <f t="shared" si="1064"/>
        <v/>
      </c>
      <c r="AU1623" s="68" t="str">
        <f t="shared" si="1065"/>
        <v/>
      </c>
      <c r="AV1623" s="68" t="str">
        <f t="shared" si="1066"/>
        <v/>
      </c>
      <c r="AW1623" s="88" t="str">
        <f t="shared" si="1049"/>
        <v/>
      </c>
      <c r="AZ1623" s="88" t="str">
        <f t="shared" si="1050"/>
        <v/>
      </c>
      <c r="BA1623" s="68" t="str">
        <f t="shared" si="1051"/>
        <v/>
      </c>
      <c r="BB1623" s="68" t="str">
        <f t="shared" si="1052"/>
        <v/>
      </c>
      <c r="BC1623" s="68" t="str">
        <f t="shared" si="1053"/>
        <v/>
      </c>
      <c r="BD1623" s="69" t="str">
        <f t="shared" si="1054"/>
        <v/>
      </c>
      <c r="BE1623" s="69" t="str">
        <f t="shared" si="1067"/>
        <v/>
      </c>
      <c r="BT1623" s="138" t="str">
        <f t="shared" ca="1" si="1068"/>
        <v/>
      </c>
      <c r="BU1623" s="139" t="str">
        <f t="shared" ca="1" si="1069"/>
        <v/>
      </c>
      <c r="BW1623" s="138" t="str">
        <f t="shared" si="1070"/>
        <v/>
      </c>
      <c r="BX1623" s="104" t="str">
        <f t="shared" si="1071"/>
        <v/>
      </c>
      <c r="BY1623" s="139" t="str">
        <f t="shared" si="1072"/>
        <v/>
      </c>
      <c r="CA1623" s="138" t="str">
        <f t="shared" si="1073"/>
        <v/>
      </c>
      <c r="CB1623" s="104" t="str">
        <f t="shared" si="1074"/>
        <v/>
      </c>
      <c r="CC1623" s="139" t="str">
        <f t="shared" si="1075"/>
        <v/>
      </c>
      <c r="CE1623" s="162" t="str">
        <f t="shared" si="1076"/>
        <v/>
      </c>
      <c r="CF1623" s="163" t="str">
        <f t="shared" si="1077"/>
        <v/>
      </c>
      <c r="CG1623" s="164" t="str">
        <f t="shared" si="1078"/>
        <v/>
      </c>
      <c r="CI1623" s="162" t="str">
        <f t="shared" si="1079"/>
        <v/>
      </c>
      <c r="CJ1623" s="163" t="str">
        <f t="shared" si="1041"/>
        <v/>
      </c>
      <c r="CK1623" s="164" t="str">
        <f t="shared" si="1042"/>
        <v/>
      </c>
      <c r="CM1623" s="169" t="str">
        <f t="shared" si="1080"/>
        <v/>
      </c>
      <c r="CN1623" s="139" t="str">
        <f t="shared" si="1081"/>
        <v/>
      </c>
      <c r="CP1623" s="41" t="str">
        <f>IF($CM1623="", "", COUNTIF($CM$11:$CM$3035, "&lt;"&amp;$CM1623)+1+COUNTIF($CM$11:$CM1623, $CM1623)-1)</f>
        <v/>
      </c>
    </row>
    <row r="1624" spans="1:94" x14ac:dyDescent="0.25">
      <c r="A1624" s="40"/>
      <c r="B1624" s="82" t="str">
        <f>IF($I1624="", "", IFERROR(INDEX('Job Database'!$AE$11:$AE$3035, MATCH($I1624, 'Job Database'!$X$11:$X$3035, 0)), ""))</f>
        <v/>
      </c>
      <c r="C1624" s="69" t="str">
        <f>IF($I1624="", "", IF(COUNTIF('Job Database'!$X$11:$X$3035, $I1624)=0, $AC$5, $AC$4))</f>
        <v/>
      </c>
      <c r="D1624" s="40"/>
      <c r="E1624" s="85" t="str">
        <f>IF($I1624="", "", IF(IFERROR(INDEX('Job Database'!$M$11:$M$3035, MATCH($I1624, 'Job Database'!$X$11:$X$3035, 0)), "")="", "", IFERROR(INDEX('Job Database'!$M$11:$M$3035, MATCH($I1624, 'Job Database'!$X$11:$X$3035, 0)), "")))</f>
        <v/>
      </c>
      <c r="F1624" s="40"/>
      <c r="G1624" s="88" t="str">
        <f t="shared" si="1055"/>
        <v/>
      </c>
      <c r="H1624" s="40"/>
      <c r="I1624" s="24"/>
      <c r="J1624" s="34"/>
      <c r="K1624" s="106"/>
      <c r="L1624" s="79"/>
      <c r="M1624" s="34"/>
      <c r="N1624" s="79"/>
      <c r="O1624" s="31"/>
      <c r="P1624" s="53"/>
      <c r="Q1624" s="40"/>
      <c r="S1624" s="41" t="str">
        <f t="shared" si="1043"/>
        <v/>
      </c>
      <c r="T1624" s="41" t="str">
        <f t="shared" si="1044"/>
        <v/>
      </c>
      <c r="U1624" s="41" t="str">
        <f t="shared" si="1056"/>
        <v/>
      </c>
      <c r="W1624" s="74" t="str">
        <f>IF('Job Database'!$X1624="", "", 'Job Database'!$X1624)</f>
        <v/>
      </c>
      <c r="Y1624" s="41" t="str">
        <f>IF($W1624="", "", IF(COUNTIF($I$11:$I$3035, $W1624)&gt;0, "", MAX($Y$10:$Y1623)+1))</f>
        <v/>
      </c>
      <c r="Z1624" s="41">
        <v>1614</v>
      </c>
      <c r="AA1624" s="58" t="str">
        <f t="shared" si="1057"/>
        <v/>
      </c>
      <c r="AC1624" s="41" t="str">
        <f t="shared" si="1045"/>
        <v/>
      </c>
      <c r="AE1624" s="41" t="str">
        <f t="shared" si="1058"/>
        <v/>
      </c>
      <c r="AJ1624" s="154" t="str">
        <f t="shared" si="1059"/>
        <v/>
      </c>
      <c r="AL1624" s="120" t="str">
        <f t="shared" si="1060"/>
        <v/>
      </c>
      <c r="AM1624" s="104" t="str">
        <f t="shared" si="1061"/>
        <v/>
      </c>
      <c r="AN1624" s="104" t="str">
        <f t="shared" si="1062"/>
        <v/>
      </c>
      <c r="AO1624" s="104" t="str">
        <f t="shared" si="1046"/>
        <v/>
      </c>
      <c r="AP1624" s="104" t="str">
        <f t="shared" si="1047"/>
        <v/>
      </c>
      <c r="AQ1624" s="121" t="str">
        <f t="shared" si="1063"/>
        <v/>
      </c>
      <c r="AS1624" s="88" t="str">
        <f t="shared" si="1048"/>
        <v/>
      </c>
      <c r="AT1624" s="68" t="str">
        <f t="shared" si="1064"/>
        <v/>
      </c>
      <c r="AU1624" s="68" t="str">
        <f t="shared" si="1065"/>
        <v/>
      </c>
      <c r="AV1624" s="68" t="str">
        <f t="shared" si="1066"/>
        <v/>
      </c>
      <c r="AW1624" s="88" t="str">
        <f t="shared" si="1049"/>
        <v/>
      </c>
      <c r="AZ1624" s="88" t="str">
        <f t="shared" si="1050"/>
        <v/>
      </c>
      <c r="BA1624" s="68" t="str">
        <f t="shared" si="1051"/>
        <v/>
      </c>
      <c r="BB1624" s="68" t="str">
        <f t="shared" si="1052"/>
        <v/>
      </c>
      <c r="BC1624" s="68" t="str">
        <f t="shared" si="1053"/>
        <v/>
      </c>
      <c r="BD1624" s="69" t="str">
        <f t="shared" si="1054"/>
        <v/>
      </c>
      <c r="BE1624" s="69" t="str">
        <f t="shared" si="1067"/>
        <v/>
      </c>
      <c r="BT1624" s="138" t="str">
        <f t="shared" ca="1" si="1068"/>
        <v/>
      </c>
      <c r="BU1624" s="139" t="str">
        <f t="shared" ca="1" si="1069"/>
        <v/>
      </c>
      <c r="BW1624" s="138" t="str">
        <f t="shared" si="1070"/>
        <v/>
      </c>
      <c r="BX1624" s="104" t="str">
        <f t="shared" si="1071"/>
        <v/>
      </c>
      <c r="BY1624" s="139" t="str">
        <f t="shared" si="1072"/>
        <v/>
      </c>
      <c r="CA1624" s="138" t="str">
        <f t="shared" si="1073"/>
        <v/>
      </c>
      <c r="CB1624" s="104" t="str">
        <f t="shared" si="1074"/>
        <v/>
      </c>
      <c r="CC1624" s="139" t="str">
        <f t="shared" si="1075"/>
        <v/>
      </c>
      <c r="CE1624" s="162" t="str">
        <f t="shared" si="1076"/>
        <v/>
      </c>
      <c r="CF1624" s="163" t="str">
        <f t="shared" si="1077"/>
        <v/>
      </c>
      <c r="CG1624" s="164" t="str">
        <f t="shared" si="1078"/>
        <v/>
      </c>
      <c r="CI1624" s="162" t="str">
        <f t="shared" si="1079"/>
        <v/>
      </c>
      <c r="CJ1624" s="163" t="str">
        <f t="shared" si="1041"/>
        <v/>
      </c>
      <c r="CK1624" s="164" t="str">
        <f t="shared" si="1042"/>
        <v/>
      </c>
      <c r="CM1624" s="169" t="str">
        <f t="shared" si="1080"/>
        <v/>
      </c>
      <c r="CN1624" s="139" t="str">
        <f t="shared" si="1081"/>
        <v/>
      </c>
      <c r="CP1624" s="41" t="str">
        <f>IF($CM1624="", "", COUNTIF($CM$11:$CM$3035, "&lt;"&amp;$CM1624)+1+COUNTIF($CM$11:$CM1624, $CM1624)-1)</f>
        <v/>
      </c>
    </row>
    <row r="1625" spans="1:94" x14ac:dyDescent="0.25">
      <c r="A1625" s="40"/>
      <c r="B1625" s="82" t="str">
        <f>IF($I1625="", "", IFERROR(INDEX('Job Database'!$AE$11:$AE$3035, MATCH($I1625, 'Job Database'!$X$11:$X$3035, 0)), ""))</f>
        <v/>
      </c>
      <c r="C1625" s="69" t="str">
        <f>IF($I1625="", "", IF(COUNTIF('Job Database'!$X$11:$X$3035, $I1625)=0, $AC$5, $AC$4))</f>
        <v/>
      </c>
      <c r="D1625" s="40"/>
      <c r="E1625" s="85" t="str">
        <f>IF($I1625="", "", IF(IFERROR(INDEX('Job Database'!$M$11:$M$3035, MATCH($I1625, 'Job Database'!$X$11:$X$3035, 0)), "")="", "", IFERROR(INDEX('Job Database'!$M$11:$M$3035, MATCH($I1625, 'Job Database'!$X$11:$X$3035, 0)), "")))</f>
        <v/>
      </c>
      <c r="F1625" s="40"/>
      <c r="G1625" s="88" t="str">
        <f t="shared" si="1055"/>
        <v/>
      </c>
      <c r="H1625" s="40"/>
      <c r="I1625" s="24"/>
      <c r="J1625" s="34"/>
      <c r="K1625" s="106"/>
      <c r="L1625" s="79"/>
      <c r="M1625" s="34"/>
      <c r="N1625" s="79"/>
      <c r="O1625" s="31"/>
      <c r="P1625" s="53"/>
      <c r="Q1625" s="40"/>
      <c r="S1625" s="41" t="str">
        <f t="shared" si="1043"/>
        <v/>
      </c>
      <c r="T1625" s="41" t="str">
        <f t="shared" si="1044"/>
        <v/>
      </c>
      <c r="U1625" s="41" t="str">
        <f t="shared" si="1056"/>
        <v/>
      </c>
      <c r="W1625" s="74" t="str">
        <f>IF('Job Database'!$X1625="", "", 'Job Database'!$X1625)</f>
        <v/>
      </c>
      <c r="Y1625" s="41" t="str">
        <f>IF($W1625="", "", IF(COUNTIF($I$11:$I$3035, $W1625)&gt;0, "", MAX($Y$10:$Y1624)+1))</f>
        <v/>
      </c>
      <c r="Z1625" s="41">
        <v>1615</v>
      </c>
      <c r="AA1625" s="58" t="str">
        <f t="shared" si="1057"/>
        <v/>
      </c>
      <c r="AC1625" s="41" t="str">
        <f t="shared" si="1045"/>
        <v/>
      </c>
      <c r="AE1625" s="41" t="str">
        <f t="shared" si="1058"/>
        <v/>
      </c>
      <c r="AJ1625" s="154" t="str">
        <f t="shared" si="1059"/>
        <v/>
      </c>
      <c r="AL1625" s="120" t="str">
        <f t="shared" si="1060"/>
        <v/>
      </c>
      <c r="AM1625" s="104" t="str">
        <f t="shared" si="1061"/>
        <v/>
      </c>
      <c r="AN1625" s="104" t="str">
        <f t="shared" si="1062"/>
        <v/>
      </c>
      <c r="AO1625" s="104" t="str">
        <f t="shared" si="1046"/>
        <v/>
      </c>
      <c r="AP1625" s="104" t="str">
        <f t="shared" si="1047"/>
        <v/>
      </c>
      <c r="AQ1625" s="121" t="str">
        <f t="shared" si="1063"/>
        <v/>
      </c>
      <c r="AS1625" s="88" t="str">
        <f t="shared" si="1048"/>
        <v/>
      </c>
      <c r="AT1625" s="68" t="str">
        <f t="shared" si="1064"/>
        <v/>
      </c>
      <c r="AU1625" s="68" t="str">
        <f t="shared" si="1065"/>
        <v/>
      </c>
      <c r="AV1625" s="68" t="str">
        <f t="shared" si="1066"/>
        <v/>
      </c>
      <c r="AW1625" s="88" t="str">
        <f t="shared" si="1049"/>
        <v/>
      </c>
      <c r="AZ1625" s="88" t="str">
        <f t="shared" si="1050"/>
        <v/>
      </c>
      <c r="BA1625" s="68" t="str">
        <f t="shared" si="1051"/>
        <v/>
      </c>
      <c r="BB1625" s="68" t="str">
        <f t="shared" si="1052"/>
        <v/>
      </c>
      <c r="BC1625" s="68" t="str">
        <f t="shared" si="1053"/>
        <v/>
      </c>
      <c r="BD1625" s="69" t="str">
        <f t="shared" si="1054"/>
        <v/>
      </c>
      <c r="BE1625" s="69" t="str">
        <f t="shared" si="1067"/>
        <v/>
      </c>
      <c r="BT1625" s="138" t="str">
        <f t="shared" ca="1" si="1068"/>
        <v/>
      </c>
      <c r="BU1625" s="139" t="str">
        <f t="shared" ca="1" si="1069"/>
        <v/>
      </c>
      <c r="BW1625" s="138" t="str">
        <f t="shared" si="1070"/>
        <v/>
      </c>
      <c r="BX1625" s="104" t="str">
        <f t="shared" si="1071"/>
        <v/>
      </c>
      <c r="BY1625" s="139" t="str">
        <f t="shared" si="1072"/>
        <v/>
      </c>
      <c r="CA1625" s="138" t="str">
        <f t="shared" si="1073"/>
        <v/>
      </c>
      <c r="CB1625" s="104" t="str">
        <f t="shared" si="1074"/>
        <v/>
      </c>
      <c r="CC1625" s="139" t="str">
        <f t="shared" si="1075"/>
        <v/>
      </c>
      <c r="CE1625" s="162" t="str">
        <f t="shared" si="1076"/>
        <v/>
      </c>
      <c r="CF1625" s="163" t="str">
        <f t="shared" si="1077"/>
        <v/>
      </c>
      <c r="CG1625" s="164" t="str">
        <f t="shared" si="1078"/>
        <v/>
      </c>
      <c r="CI1625" s="162" t="str">
        <f t="shared" si="1079"/>
        <v/>
      </c>
      <c r="CJ1625" s="163" t="str">
        <f t="shared" si="1041"/>
        <v/>
      </c>
      <c r="CK1625" s="164" t="str">
        <f t="shared" si="1042"/>
        <v/>
      </c>
      <c r="CM1625" s="169" t="str">
        <f t="shared" si="1080"/>
        <v/>
      </c>
      <c r="CN1625" s="139" t="str">
        <f t="shared" si="1081"/>
        <v/>
      </c>
      <c r="CP1625" s="41" t="str">
        <f>IF($CM1625="", "", COUNTIF($CM$11:$CM$3035, "&lt;"&amp;$CM1625)+1+COUNTIF($CM$11:$CM1625, $CM1625)-1)</f>
        <v/>
      </c>
    </row>
    <row r="1626" spans="1:94" x14ac:dyDescent="0.25">
      <c r="A1626" s="40"/>
      <c r="B1626" s="82" t="str">
        <f>IF($I1626="", "", IFERROR(INDEX('Job Database'!$AE$11:$AE$3035, MATCH($I1626, 'Job Database'!$X$11:$X$3035, 0)), ""))</f>
        <v/>
      </c>
      <c r="C1626" s="69" t="str">
        <f>IF($I1626="", "", IF(COUNTIF('Job Database'!$X$11:$X$3035, $I1626)=0, $AC$5, $AC$4))</f>
        <v/>
      </c>
      <c r="D1626" s="40"/>
      <c r="E1626" s="85" t="str">
        <f>IF($I1626="", "", IF(IFERROR(INDEX('Job Database'!$M$11:$M$3035, MATCH($I1626, 'Job Database'!$X$11:$X$3035, 0)), "")="", "", IFERROR(INDEX('Job Database'!$M$11:$M$3035, MATCH($I1626, 'Job Database'!$X$11:$X$3035, 0)), "")))</f>
        <v/>
      </c>
      <c r="F1626" s="40"/>
      <c r="G1626" s="88" t="str">
        <f t="shared" si="1055"/>
        <v/>
      </c>
      <c r="H1626" s="40"/>
      <c r="I1626" s="24"/>
      <c r="J1626" s="34"/>
      <c r="K1626" s="106"/>
      <c r="L1626" s="79"/>
      <c r="M1626" s="34"/>
      <c r="N1626" s="79"/>
      <c r="O1626" s="31"/>
      <c r="P1626" s="53"/>
      <c r="Q1626" s="40"/>
      <c r="S1626" s="41" t="str">
        <f t="shared" si="1043"/>
        <v/>
      </c>
      <c r="T1626" s="41" t="str">
        <f t="shared" si="1044"/>
        <v/>
      </c>
      <c r="U1626" s="41" t="str">
        <f t="shared" si="1056"/>
        <v/>
      </c>
      <c r="W1626" s="74" t="str">
        <f>IF('Job Database'!$X1626="", "", 'Job Database'!$X1626)</f>
        <v/>
      </c>
      <c r="Y1626" s="41" t="str">
        <f>IF($W1626="", "", IF(COUNTIF($I$11:$I$3035, $W1626)&gt;0, "", MAX($Y$10:$Y1625)+1))</f>
        <v/>
      </c>
      <c r="Z1626" s="41">
        <v>1616</v>
      </c>
      <c r="AA1626" s="58" t="str">
        <f t="shared" si="1057"/>
        <v/>
      </c>
      <c r="AC1626" s="41" t="str">
        <f t="shared" si="1045"/>
        <v/>
      </c>
      <c r="AE1626" s="41" t="str">
        <f t="shared" si="1058"/>
        <v/>
      </c>
      <c r="AJ1626" s="154" t="str">
        <f t="shared" si="1059"/>
        <v/>
      </c>
      <c r="AL1626" s="120" t="str">
        <f t="shared" si="1060"/>
        <v/>
      </c>
      <c r="AM1626" s="104" t="str">
        <f t="shared" si="1061"/>
        <v/>
      </c>
      <c r="AN1626" s="104" t="str">
        <f t="shared" si="1062"/>
        <v/>
      </c>
      <c r="AO1626" s="104" t="str">
        <f t="shared" si="1046"/>
        <v/>
      </c>
      <c r="AP1626" s="104" t="str">
        <f t="shared" si="1047"/>
        <v/>
      </c>
      <c r="AQ1626" s="121" t="str">
        <f t="shared" si="1063"/>
        <v/>
      </c>
      <c r="AS1626" s="88" t="str">
        <f t="shared" si="1048"/>
        <v/>
      </c>
      <c r="AT1626" s="68" t="str">
        <f t="shared" si="1064"/>
        <v/>
      </c>
      <c r="AU1626" s="68" t="str">
        <f t="shared" si="1065"/>
        <v/>
      </c>
      <c r="AV1626" s="68" t="str">
        <f t="shared" si="1066"/>
        <v/>
      </c>
      <c r="AW1626" s="88" t="str">
        <f t="shared" si="1049"/>
        <v/>
      </c>
      <c r="AZ1626" s="88" t="str">
        <f t="shared" si="1050"/>
        <v/>
      </c>
      <c r="BA1626" s="68" t="str">
        <f t="shared" si="1051"/>
        <v/>
      </c>
      <c r="BB1626" s="68" t="str">
        <f t="shared" si="1052"/>
        <v/>
      </c>
      <c r="BC1626" s="68" t="str">
        <f t="shared" si="1053"/>
        <v/>
      </c>
      <c r="BD1626" s="69" t="str">
        <f t="shared" si="1054"/>
        <v/>
      </c>
      <c r="BE1626" s="69" t="str">
        <f t="shared" si="1067"/>
        <v/>
      </c>
      <c r="BT1626" s="138" t="str">
        <f t="shared" ca="1" si="1068"/>
        <v/>
      </c>
      <c r="BU1626" s="139" t="str">
        <f t="shared" ca="1" si="1069"/>
        <v/>
      </c>
      <c r="BW1626" s="138" t="str">
        <f t="shared" si="1070"/>
        <v/>
      </c>
      <c r="BX1626" s="104" t="str">
        <f t="shared" si="1071"/>
        <v/>
      </c>
      <c r="BY1626" s="139" t="str">
        <f t="shared" si="1072"/>
        <v/>
      </c>
      <c r="CA1626" s="138" t="str">
        <f t="shared" si="1073"/>
        <v/>
      </c>
      <c r="CB1626" s="104" t="str">
        <f t="shared" si="1074"/>
        <v/>
      </c>
      <c r="CC1626" s="139" t="str">
        <f t="shared" si="1075"/>
        <v/>
      </c>
      <c r="CE1626" s="162" t="str">
        <f t="shared" si="1076"/>
        <v/>
      </c>
      <c r="CF1626" s="163" t="str">
        <f t="shared" si="1077"/>
        <v/>
      </c>
      <c r="CG1626" s="164" t="str">
        <f t="shared" si="1078"/>
        <v/>
      </c>
      <c r="CI1626" s="162" t="str">
        <f t="shared" si="1079"/>
        <v/>
      </c>
      <c r="CJ1626" s="163" t="str">
        <f t="shared" si="1041"/>
        <v/>
      </c>
      <c r="CK1626" s="164" t="str">
        <f t="shared" si="1042"/>
        <v/>
      </c>
      <c r="CM1626" s="169" t="str">
        <f t="shared" si="1080"/>
        <v/>
      </c>
      <c r="CN1626" s="139" t="str">
        <f t="shared" si="1081"/>
        <v/>
      </c>
      <c r="CP1626" s="41" t="str">
        <f>IF($CM1626="", "", COUNTIF($CM$11:$CM$3035, "&lt;"&amp;$CM1626)+1+COUNTIF($CM$11:$CM1626, $CM1626)-1)</f>
        <v/>
      </c>
    </row>
    <row r="1627" spans="1:94" x14ac:dyDescent="0.25">
      <c r="A1627" s="40"/>
      <c r="B1627" s="82" t="str">
        <f>IF($I1627="", "", IFERROR(INDEX('Job Database'!$AE$11:$AE$3035, MATCH($I1627, 'Job Database'!$X$11:$X$3035, 0)), ""))</f>
        <v/>
      </c>
      <c r="C1627" s="69" t="str">
        <f>IF($I1627="", "", IF(COUNTIF('Job Database'!$X$11:$X$3035, $I1627)=0, $AC$5, $AC$4))</f>
        <v/>
      </c>
      <c r="D1627" s="40"/>
      <c r="E1627" s="85" t="str">
        <f>IF($I1627="", "", IF(IFERROR(INDEX('Job Database'!$M$11:$M$3035, MATCH($I1627, 'Job Database'!$X$11:$X$3035, 0)), "")="", "", IFERROR(INDEX('Job Database'!$M$11:$M$3035, MATCH($I1627, 'Job Database'!$X$11:$X$3035, 0)), "")))</f>
        <v/>
      </c>
      <c r="F1627" s="40"/>
      <c r="G1627" s="88" t="str">
        <f t="shared" si="1055"/>
        <v/>
      </c>
      <c r="H1627" s="40"/>
      <c r="I1627" s="24"/>
      <c r="J1627" s="34"/>
      <c r="K1627" s="106"/>
      <c r="L1627" s="79"/>
      <c r="M1627" s="34"/>
      <c r="N1627" s="79"/>
      <c r="O1627" s="31"/>
      <c r="P1627" s="53"/>
      <c r="Q1627" s="40"/>
      <c r="S1627" s="41" t="str">
        <f t="shared" si="1043"/>
        <v/>
      </c>
      <c r="T1627" s="41" t="str">
        <f t="shared" si="1044"/>
        <v/>
      </c>
      <c r="U1627" s="41" t="str">
        <f t="shared" si="1056"/>
        <v/>
      </c>
      <c r="W1627" s="74" t="str">
        <f>IF('Job Database'!$X1627="", "", 'Job Database'!$X1627)</f>
        <v/>
      </c>
      <c r="Y1627" s="41" t="str">
        <f>IF($W1627="", "", IF(COUNTIF($I$11:$I$3035, $W1627)&gt;0, "", MAX($Y$10:$Y1626)+1))</f>
        <v/>
      </c>
      <c r="Z1627" s="41">
        <v>1617</v>
      </c>
      <c r="AA1627" s="58" t="str">
        <f t="shared" si="1057"/>
        <v/>
      </c>
      <c r="AC1627" s="41" t="str">
        <f t="shared" si="1045"/>
        <v/>
      </c>
      <c r="AE1627" s="41" t="str">
        <f t="shared" si="1058"/>
        <v/>
      </c>
      <c r="AJ1627" s="154" t="str">
        <f t="shared" si="1059"/>
        <v/>
      </c>
      <c r="AL1627" s="120" t="str">
        <f t="shared" si="1060"/>
        <v/>
      </c>
      <c r="AM1627" s="104" t="str">
        <f t="shared" si="1061"/>
        <v/>
      </c>
      <c r="AN1627" s="104" t="str">
        <f t="shared" si="1062"/>
        <v/>
      </c>
      <c r="AO1627" s="104" t="str">
        <f t="shared" si="1046"/>
        <v/>
      </c>
      <c r="AP1627" s="104" t="str">
        <f t="shared" si="1047"/>
        <v/>
      </c>
      <c r="AQ1627" s="121" t="str">
        <f t="shared" si="1063"/>
        <v/>
      </c>
      <c r="AS1627" s="88" t="str">
        <f t="shared" si="1048"/>
        <v/>
      </c>
      <c r="AT1627" s="68" t="str">
        <f t="shared" si="1064"/>
        <v/>
      </c>
      <c r="AU1627" s="68" t="str">
        <f t="shared" si="1065"/>
        <v/>
      </c>
      <c r="AV1627" s="68" t="str">
        <f t="shared" si="1066"/>
        <v/>
      </c>
      <c r="AW1627" s="88" t="str">
        <f t="shared" si="1049"/>
        <v/>
      </c>
      <c r="AZ1627" s="88" t="str">
        <f t="shared" si="1050"/>
        <v/>
      </c>
      <c r="BA1627" s="68" t="str">
        <f t="shared" si="1051"/>
        <v/>
      </c>
      <c r="BB1627" s="68" t="str">
        <f t="shared" si="1052"/>
        <v/>
      </c>
      <c r="BC1627" s="68" t="str">
        <f t="shared" si="1053"/>
        <v/>
      </c>
      <c r="BD1627" s="69" t="str">
        <f t="shared" si="1054"/>
        <v/>
      </c>
      <c r="BE1627" s="69" t="str">
        <f t="shared" si="1067"/>
        <v/>
      </c>
      <c r="BT1627" s="138" t="str">
        <f t="shared" ca="1" si="1068"/>
        <v/>
      </c>
      <c r="BU1627" s="139" t="str">
        <f t="shared" ca="1" si="1069"/>
        <v/>
      </c>
      <c r="BW1627" s="138" t="str">
        <f t="shared" si="1070"/>
        <v/>
      </c>
      <c r="BX1627" s="104" t="str">
        <f t="shared" si="1071"/>
        <v/>
      </c>
      <c r="BY1627" s="139" t="str">
        <f t="shared" si="1072"/>
        <v/>
      </c>
      <c r="CA1627" s="138" t="str">
        <f t="shared" si="1073"/>
        <v/>
      </c>
      <c r="CB1627" s="104" t="str">
        <f t="shared" si="1074"/>
        <v/>
      </c>
      <c r="CC1627" s="139" t="str">
        <f t="shared" si="1075"/>
        <v/>
      </c>
      <c r="CE1627" s="162" t="str">
        <f t="shared" si="1076"/>
        <v/>
      </c>
      <c r="CF1627" s="163" t="str">
        <f t="shared" si="1077"/>
        <v/>
      </c>
      <c r="CG1627" s="164" t="str">
        <f t="shared" si="1078"/>
        <v/>
      </c>
      <c r="CI1627" s="162" t="str">
        <f t="shared" si="1079"/>
        <v/>
      </c>
      <c r="CJ1627" s="163" t="str">
        <f t="shared" ref="CJ1627:CJ1690" si="1082">IF(CB1627="", "", M1627)</f>
        <v/>
      </c>
      <c r="CK1627" s="164" t="str">
        <f t="shared" ref="CK1627:CK1690" si="1083">IF(CC1627="", "", N1627)</f>
        <v/>
      </c>
      <c r="CM1627" s="169" t="str">
        <f t="shared" si="1080"/>
        <v/>
      </c>
      <c r="CN1627" s="139" t="str">
        <f t="shared" si="1081"/>
        <v/>
      </c>
      <c r="CP1627" s="41" t="str">
        <f>IF($CM1627="", "", COUNTIF($CM$11:$CM$3035, "&lt;"&amp;$CM1627)+1+COUNTIF($CM$11:$CM1627, $CM1627)-1)</f>
        <v/>
      </c>
    </row>
    <row r="1628" spans="1:94" x14ac:dyDescent="0.25">
      <c r="A1628" s="40"/>
      <c r="B1628" s="82" t="str">
        <f>IF($I1628="", "", IFERROR(INDEX('Job Database'!$AE$11:$AE$3035, MATCH($I1628, 'Job Database'!$X$11:$X$3035, 0)), ""))</f>
        <v/>
      </c>
      <c r="C1628" s="69" t="str">
        <f>IF($I1628="", "", IF(COUNTIF('Job Database'!$X$11:$X$3035, $I1628)=0, $AC$5, $AC$4))</f>
        <v/>
      </c>
      <c r="D1628" s="40"/>
      <c r="E1628" s="85" t="str">
        <f>IF($I1628="", "", IF(IFERROR(INDEX('Job Database'!$M$11:$M$3035, MATCH($I1628, 'Job Database'!$X$11:$X$3035, 0)), "")="", "", IFERROR(INDEX('Job Database'!$M$11:$M$3035, MATCH($I1628, 'Job Database'!$X$11:$X$3035, 0)), "")))</f>
        <v/>
      </c>
      <c r="F1628" s="40"/>
      <c r="G1628" s="88" t="str">
        <f t="shared" si="1055"/>
        <v/>
      </c>
      <c r="H1628" s="40"/>
      <c r="I1628" s="24"/>
      <c r="J1628" s="34"/>
      <c r="K1628" s="106"/>
      <c r="L1628" s="79"/>
      <c r="M1628" s="34"/>
      <c r="N1628" s="79"/>
      <c r="O1628" s="31"/>
      <c r="P1628" s="53"/>
      <c r="Q1628" s="40"/>
      <c r="S1628" s="41" t="str">
        <f t="shared" si="1043"/>
        <v/>
      </c>
      <c r="T1628" s="41" t="str">
        <f t="shared" si="1044"/>
        <v/>
      </c>
      <c r="U1628" s="41" t="str">
        <f t="shared" si="1056"/>
        <v/>
      </c>
      <c r="W1628" s="74" t="str">
        <f>IF('Job Database'!$X1628="", "", 'Job Database'!$X1628)</f>
        <v/>
      </c>
      <c r="Y1628" s="41" t="str">
        <f>IF($W1628="", "", IF(COUNTIF($I$11:$I$3035, $W1628)&gt;0, "", MAX($Y$10:$Y1627)+1))</f>
        <v/>
      </c>
      <c r="Z1628" s="41">
        <v>1618</v>
      </c>
      <c r="AA1628" s="58" t="str">
        <f t="shared" si="1057"/>
        <v/>
      </c>
      <c r="AC1628" s="41" t="str">
        <f t="shared" si="1045"/>
        <v/>
      </c>
      <c r="AE1628" s="41" t="str">
        <f t="shared" si="1058"/>
        <v/>
      </c>
      <c r="AJ1628" s="154" t="str">
        <f t="shared" si="1059"/>
        <v/>
      </c>
      <c r="AL1628" s="120" t="str">
        <f t="shared" si="1060"/>
        <v/>
      </c>
      <c r="AM1628" s="104" t="str">
        <f t="shared" si="1061"/>
        <v/>
      </c>
      <c r="AN1628" s="104" t="str">
        <f t="shared" si="1062"/>
        <v/>
      </c>
      <c r="AO1628" s="104" t="str">
        <f t="shared" si="1046"/>
        <v/>
      </c>
      <c r="AP1628" s="104" t="str">
        <f t="shared" si="1047"/>
        <v/>
      </c>
      <c r="AQ1628" s="121" t="str">
        <f t="shared" si="1063"/>
        <v/>
      </c>
      <c r="AS1628" s="88" t="str">
        <f t="shared" si="1048"/>
        <v/>
      </c>
      <c r="AT1628" s="68" t="str">
        <f t="shared" si="1064"/>
        <v/>
      </c>
      <c r="AU1628" s="68" t="str">
        <f t="shared" si="1065"/>
        <v/>
      </c>
      <c r="AV1628" s="68" t="str">
        <f t="shared" si="1066"/>
        <v/>
      </c>
      <c r="AW1628" s="88" t="str">
        <f t="shared" si="1049"/>
        <v/>
      </c>
      <c r="AZ1628" s="88" t="str">
        <f t="shared" si="1050"/>
        <v/>
      </c>
      <c r="BA1628" s="68" t="str">
        <f t="shared" si="1051"/>
        <v/>
      </c>
      <c r="BB1628" s="68" t="str">
        <f t="shared" si="1052"/>
        <v/>
      </c>
      <c r="BC1628" s="68" t="str">
        <f t="shared" si="1053"/>
        <v/>
      </c>
      <c r="BD1628" s="69" t="str">
        <f t="shared" si="1054"/>
        <v/>
      </c>
      <c r="BE1628" s="69" t="str">
        <f t="shared" si="1067"/>
        <v/>
      </c>
      <c r="BT1628" s="138" t="str">
        <f t="shared" ca="1" si="1068"/>
        <v/>
      </c>
      <c r="BU1628" s="139" t="str">
        <f t="shared" ca="1" si="1069"/>
        <v/>
      </c>
      <c r="BW1628" s="138" t="str">
        <f t="shared" si="1070"/>
        <v/>
      </c>
      <c r="BX1628" s="104" t="str">
        <f t="shared" si="1071"/>
        <v/>
      </c>
      <c r="BY1628" s="139" t="str">
        <f t="shared" si="1072"/>
        <v/>
      </c>
      <c r="CA1628" s="138" t="str">
        <f t="shared" si="1073"/>
        <v/>
      </c>
      <c r="CB1628" s="104" t="str">
        <f t="shared" si="1074"/>
        <v/>
      </c>
      <c r="CC1628" s="139" t="str">
        <f t="shared" si="1075"/>
        <v/>
      </c>
      <c r="CE1628" s="162" t="str">
        <f t="shared" si="1076"/>
        <v/>
      </c>
      <c r="CF1628" s="163" t="str">
        <f t="shared" si="1077"/>
        <v/>
      </c>
      <c r="CG1628" s="164" t="str">
        <f t="shared" si="1078"/>
        <v/>
      </c>
      <c r="CI1628" s="162" t="str">
        <f t="shared" si="1079"/>
        <v/>
      </c>
      <c r="CJ1628" s="163" t="str">
        <f t="shared" si="1082"/>
        <v/>
      </c>
      <c r="CK1628" s="164" t="str">
        <f t="shared" si="1083"/>
        <v/>
      </c>
      <c r="CM1628" s="169" t="str">
        <f t="shared" si="1080"/>
        <v/>
      </c>
      <c r="CN1628" s="139" t="str">
        <f t="shared" si="1081"/>
        <v/>
      </c>
      <c r="CP1628" s="41" t="str">
        <f>IF($CM1628="", "", COUNTIF($CM$11:$CM$3035, "&lt;"&amp;$CM1628)+1+COUNTIF($CM$11:$CM1628, $CM1628)-1)</f>
        <v/>
      </c>
    </row>
    <row r="1629" spans="1:94" x14ac:dyDescent="0.25">
      <c r="A1629" s="40"/>
      <c r="B1629" s="82" t="str">
        <f>IF($I1629="", "", IFERROR(INDEX('Job Database'!$AE$11:$AE$3035, MATCH($I1629, 'Job Database'!$X$11:$X$3035, 0)), ""))</f>
        <v/>
      </c>
      <c r="C1629" s="69" t="str">
        <f>IF($I1629="", "", IF(COUNTIF('Job Database'!$X$11:$X$3035, $I1629)=0, $AC$5, $AC$4))</f>
        <v/>
      </c>
      <c r="D1629" s="40"/>
      <c r="E1629" s="85" t="str">
        <f>IF($I1629="", "", IF(IFERROR(INDEX('Job Database'!$M$11:$M$3035, MATCH($I1629, 'Job Database'!$X$11:$X$3035, 0)), "")="", "", IFERROR(INDEX('Job Database'!$M$11:$M$3035, MATCH($I1629, 'Job Database'!$X$11:$X$3035, 0)), "")))</f>
        <v/>
      </c>
      <c r="F1629" s="40"/>
      <c r="G1629" s="88" t="str">
        <f t="shared" si="1055"/>
        <v/>
      </c>
      <c r="H1629" s="40"/>
      <c r="I1629" s="24"/>
      <c r="J1629" s="34"/>
      <c r="K1629" s="106"/>
      <c r="L1629" s="79"/>
      <c r="M1629" s="34"/>
      <c r="N1629" s="79"/>
      <c r="O1629" s="31"/>
      <c r="P1629" s="53"/>
      <c r="Q1629" s="40"/>
      <c r="S1629" s="41" t="str">
        <f t="shared" si="1043"/>
        <v/>
      </c>
      <c r="T1629" s="41" t="str">
        <f t="shared" si="1044"/>
        <v/>
      </c>
      <c r="U1629" s="41" t="str">
        <f t="shared" si="1056"/>
        <v/>
      </c>
      <c r="W1629" s="74" t="str">
        <f>IF('Job Database'!$X1629="", "", 'Job Database'!$X1629)</f>
        <v/>
      </c>
      <c r="Y1629" s="41" t="str">
        <f>IF($W1629="", "", IF(COUNTIF($I$11:$I$3035, $W1629)&gt;0, "", MAX($Y$10:$Y1628)+1))</f>
        <v/>
      </c>
      <c r="Z1629" s="41">
        <v>1619</v>
      </c>
      <c r="AA1629" s="58" t="str">
        <f t="shared" si="1057"/>
        <v/>
      </c>
      <c r="AC1629" s="41" t="str">
        <f t="shared" si="1045"/>
        <v/>
      </c>
      <c r="AE1629" s="41" t="str">
        <f t="shared" si="1058"/>
        <v/>
      </c>
      <c r="AJ1629" s="154" t="str">
        <f t="shared" si="1059"/>
        <v/>
      </c>
      <c r="AL1629" s="120" t="str">
        <f t="shared" si="1060"/>
        <v/>
      </c>
      <c r="AM1629" s="104" t="str">
        <f t="shared" si="1061"/>
        <v/>
      </c>
      <c r="AN1629" s="104" t="str">
        <f t="shared" si="1062"/>
        <v/>
      </c>
      <c r="AO1629" s="104" t="str">
        <f t="shared" si="1046"/>
        <v/>
      </c>
      <c r="AP1629" s="104" t="str">
        <f t="shared" si="1047"/>
        <v/>
      </c>
      <c r="AQ1629" s="121" t="str">
        <f t="shared" si="1063"/>
        <v/>
      </c>
      <c r="AS1629" s="88" t="str">
        <f t="shared" si="1048"/>
        <v/>
      </c>
      <c r="AT1629" s="68" t="str">
        <f t="shared" si="1064"/>
        <v/>
      </c>
      <c r="AU1629" s="68" t="str">
        <f t="shared" si="1065"/>
        <v/>
      </c>
      <c r="AV1629" s="68" t="str">
        <f t="shared" si="1066"/>
        <v/>
      </c>
      <c r="AW1629" s="88" t="str">
        <f t="shared" si="1049"/>
        <v/>
      </c>
      <c r="AZ1629" s="88" t="str">
        <f t="shared" si="1050"/>
        <v/>
      </c>
      <c r="BA1629" s="68" t="str">
        <f t="shared" si="1051"/>
        <v/>
      </c>
      <c r="BB1629" s="68" t="str">
        <f t="shared" si="1052"/>
        <v/>
      </c>
      <c r="BC1629" s="68" t="str">
        <f t="shared" si="1053"/>
        <v/>
      </c>
      <c r="BD1629" s="69" t="str">
        <f t="shared" si="1054"/>
        <v/>
      </c>
      <c r="BE1629" s="69" t="str">
        <f t="shared" si="1067"/>
        <v/>
      </c>
      <c r="BT1629" s="138" t="str">
        <f t="shared" ca="1" si="1068"/>
        <v/>
      </c>
      <c r="BU1629" s="139" t="str">
        <f t="shared" ca="1" si="1069"/>
        <v/>
      </c>
      <c r="BW1629" s="138" t="str">
        <f t="shared" si="1070"/>
        <v/>
      </c>
      <c r="BX1629" s="104" t="str">
        <f t="shared" si="1071"/>
        <v/>
      </c>
      <c r="BY1629" s="139" t="str">
        <f t="shared" si="1072"/>
        <v/>
      </c>
      <c r="CA1629" s="138" t="str">
        <f t="shared" si="1073"/>
        <v/>
      </c>
      <c r="CB1629" s="104" t="str">
        <f t="shared" si="1074"/>
        <v/>
      </c>
      <c r="CC1629" s="139" t="str">
        <f t="shared" si="1075"/>
        <v/>
      </c>
      <c r="CE1629" s="162" t="str">
        <f t="shared" si="1076"/>
        <v/>
      </c>
      <c r="CF1629" s="163" t="str">
        <f t="shared" si="1077"/>
        <v/>
      </c>
      <c r="CG1629" s="164" t="str">
        <f t="shared" si="1078"/>
        <v/>
      </c>
      <c r="CI1629" s="162" t="str">
        <f t="shared" si="1079"/>
        <v/>
      </c>
      <c r="CJ1629" s="163" t="str">
        <f t="shared" si="1082"/>
        <v/>
      </c>
      <c r="CK1629" s="164" t="str">
        <f t="shared" si="1083"/>
        <v/>
      </c>
      <c r="CM1629" s="169" t="str">
        <f t="shared" si="1080"/>
        <v/>
      </c>
      <c r="CN1629" s="139" t="str">
        <f t="shared" si="1081"/>
        <v/>
      </c>
      <c r="CP1629" s="41" t="str">
        <f>IF($CM1629="", "", COUNTIF($CM$11:$CM$3035, "&lt;"&amp;$CM1629)+1+COUNTIF($CM$11:$CM1629, $CM1629)-1)</f>
        <v/>
      </c>
    </row>
    <row r="1630" spans="1:94" x14ac:dyDescent="0.25">
      <c r="A1630" s="40"/>
      <c r="B1630" s="82" t="str">
        <f>IF($I1630="", "", IFERROR(INDEX('Job Database'!$AE$11:$AE$3035, MATCH($I1630, 'Job Database'!$X$11:$X$3035, 0)), ""))</f>
        <v/>
      </c>
      <c r="C1630" s="69" t="str">
        <f>IF($I1630="", "", IF(COUNTIF('Job Database'!$X$11:$X$3035, $I1630)=0, $AC$5, $AC$4))</f>
        <v/>
      </c>
      <c r="D1630" s="40"/>
      <c r="E1630" s="85" t="str">
        <f>IF($I1630="", "", IF(IFERROR(INDEX('Job Database'!$M$11:$M$3035, MATCH($I1630, 'Job Database'!$X$11:$X$3035, 0)), "")="", "", IFERROR(INDEX('Job Database'!$M$11:$M$3035, MATCH($I1630, 'Job Database'!$X$11:$X$3035, 0)), "")))</f>
        <v/>
      </c>
      <c r="F1630" s="40"/>
      <c r="G1630" s="88" t="str">
        <f t="shared" si="1055"/>
        <v/>
      </c>
      <c r="H1630" s="40"/>
      <c r="I1630" s="24"/>
      <c r="J1630" s="34"/>
      <c r="K1630" s="106"/>
      <c r="L1630" s="79"/>
      <c r="M1630" s="34"/>
      <c r="N1630" s="79"/>
      <c r="O1630" s="31"/>
      <c r="P1630" s="53"/>
      <c r="Q1630" s="40"/>
      <c r="S1630" s="41" t="str">
        <f t="shared" si="1043"/>
        <v/>
      </c>
      <c r="T1630" s="41" t="str">
        <f t="shared" si="1044"/>
        <v/>
      </c>
      <c r="U1630" s="41" t="str">
        <f t="shared" si="1056"/>
        <v/>
      </c>
      <c r="W1630" s="74" t="str">
        <f>IF('Job Database'!$X1630="", "", 'Job Database'!$X1630)</f>
        <v/>
      </c>
      <c r="Y1630" s="41" t="str">
        <f>IF($W1630="", "", IF(COUNTIF($I$11:$I$3035, $W1630)&gt;0, "", MAX($Y$10:$Y1629)+1))</f>
        <v/>
      </c>
      <c r="Z1630" s="41">
        <v>1620</v>
      </c>
      <c r="AA1630" s="58" t="str">
        <f t="shared" si="1057"/>
        <v/>
      </c>
      <c r="AC1630" s="41" t="str">
        <f t="shared" si="1045"/>
        <v/>
      </c>
      <c r="AE1630" s="41" t="str">
        <f t="shared" si="1058"/>
        <v/>
      </c>
      <c r="AJ1630" s="154" t="str">
        <f t="shared" si="1059"/>
        <v/>
      </c>
      <c r="AL1630" s="120" t="str">
        <f t="shared" si="1060"/>
        <v/>
      </c>
      <c r="AM1630" s="104" t="str">
        <f t="shared" si="1061"/>
        <v/>
      </c>
      <c r="AN1630" s="104" t="str">
        <f t="shared" si="1062"/>
        <v/>
      </c>
      <c r="AO1630" s="104" t="str">
        <f t="shared" si="1046"/>
        <v/>
      </c>
      <c r="AP1630" s="104" t="str">
        <f t="shared" si="1047"/>
        <v/>
      </c>
      <c r="AQ1630" s="121" t="str">
        <f t="shared" si="1063"/>
        <v/>
      </c>
      <c r="AS1630" s="88" t="str">
        <f t="shared" si="1048"/>
        <v/>
      </c>
      <c r="AT1630" s="68" t="str">
        <f t="shared" si="1064"/>
        <v/>
      </c>
      <c r="AU1630" s="68" t="str">
        <f t="shared" si="1065"/>
        <v/>
      </c>
      <c r="AV1630" s="68" t="str">
        <f t="shared" si="1066"/>
        <v/>
      </c>
      <c r="AW1630" s="88" t="str">
        <f t="shared" si="1049"/>
        <v/>
      </c>
      <c r="AZ1630" s="88" t="str">
        <f t="shared" si="1050"/>
        <v/>
      </c>
      <c r="BA1630" s="68" t="str">
        <f t="shared" si="1051"/>
        <v/>
      </c>
      <c r="BB1630" s="68" t="str">
        <f t="shared" si="1052"/>
        <v/>
      </c>
      <c r="BC1630" s="68" t="str">
        <f t="shared" si="1053"/>
        <v/>
      </c>
      <c r="BD1630" s="69" t="str">
        <f t="shared" si="1054"/>
        <v/>
      </c>
      <c r="BE1630" s="69" t="str">
        <f t="shared" si="1067"/>
        <v/>
      </c>
      <c r="BT1630" s="138" t="str">
        <f t="shared" ca="1" si="1068"/>
        <v/>
      </c>
      <c r="BU1630" s="139" t="str">
        <f t="shared" ca="1" si="1069"/>
        <v/>
      </c>
      <c r="BW1630" s="138" t="str">
        <f t="shared" si="1070"/>
        <v/>
      </c>
      <c r="BX1630" s="104" t="str">
        <f t="shared" si="1071"/>
        <v/>
      </c>
      <c r="BY1630" s="139" t="str">
        <f t="shared" si="1072"/>
        <v/>
      </c>
      <c r="CA1630" s="138" t="str">
        <f t="shared" si="1073"/>
        <v/>
      </c>
      <c r="CB1630" s="104" t="str">
        <f t="shared" si="1074"/>
        <v/>
      </c>
      <c r="CC1630" s="139" t="str">
        <f t="shared" si="1075"/>
        <v/>
      </c>
      <c r="CE1630" s="162" t="str">
        <f t="shared" si="1076"/>
        <v/>
      </c>
      <c r="CF1630" s="163" t="str">
        <f t="shared" si="1077"/>
        <v/>
      </c>
      <c r="CG1630" s="164" t="str">
        <f t="shared" si="1078"/>
        <v/>
      </c>
      <c r="CI1630" s="162" t="str">
        <f t="shared" si="1079"/>
        <v/>
      </c>
      <c r="CJ1630" s="163" t="str">
        <f t="shared" si="1082"/>
        <v/>
      </c>
      <c r="CK1630" s="164" t="str">
        <f t="shared" si="1083"/>
        <v/>
      </c>
      <c r="CM1630" s="169" t="str">
        <f t="shared" si="1080"/>
        <v/>
      </c>
      <c r="CN1630" s="139" t="str">
        <f t="shared" si="1081"/>
        <v/>
      </c>
      <c r="CP1630" s="41" t="str">
        <f>IF($CM1630="", "", COUNTIF($CM$11:$CM$3035, "&lt;"&amp;$CM1630)+1+COUNTIF($CM$11:$CM1630, $CM1630)-1)</f>
        <v/>
      </c>
    </row>
    <row r="1631" spans="1:94" x14ac:dyDescent="0.25">
      <c r="A1631" s="40"/>
      <c r="B1631" s="82" t="str">
        <f>IF($I1631="", "", IFERROR(INDEX('Job Database'!$AE$11:$AE$3035, MATCH($I1631, 'Job Database'!$X$11:$X$3035, 0)), ""))</f>
        <v/>
      </c>
      <c r="C1631" s="69" t="str">
        <f>IF($I1631="", "", IF(COUNTIF('Job Database'!$X$11:$X$3035, $I1631)=0, $AC$5, $AC$4))</f>
        <v/>
      </c>
      <c r="D1631" s="40"/>
      <c r="E1631" s="85" t="str">
        <f>IF($I1631="", "", IF(IFERROR(INDEX('Job Database'!$M$11:$M$3035, MATCH($I1631, 'Job Database'!$X$11:$X$3035, 0)), "")="", "", IFERROR(INDEX('Job Database'!$M$11:$M$3035, MATCH($I1631, 'Job Database'!$X$11:$X$3035, 0)), "")))</f>
        <v/>
      </c>
      <c r="F1631" s="40"/>
      <c r="G1631" s="88" t="str">
        <f t="shared" si="1055"/>
        <v/>
      </c>
      <c r="H1631" s="40"/>
      <c r="I1631" s="24"/>
      <c r="J1631" s="34"/>
      <c r="K1631" s="106"/>
      <c r="L1631" s="79"/>
      <c r="M1631" s="34"/>
      <c r="N1631" s="79"/>
      <c r="O1631" s="31"/>
      <c r="P1631" s="53"/>
      <c r="Q1631" s="40"/>
      <c r="S1631" s="41" t="str">
        <f t="shared" si="1043"/>
        <v/>
      </c>
      <c r="T1631" s="41" t="str">
        <f t="shared" si="1044"/>
        <v/>
      </c>
      <c r="U1631" s="41" t="str">
        <f t="shared" si="1056"/>
        <v/>
      </c>
      <c r="W1631" s="74" t="str">
        <f>IF('Job Database'!$X1631="", "", 'Job Database'!$X1631)</f>
        <v/>
      </c>
      <c r="Y1631" s="41" t="str">
        <f>IF($W1631="", "", IF(COUNTIF($I$11:$I$3035, $W1631)&gt;0, "", MAX($Y$10:$Y1630)+1))</f>
        <v/>
      </c>
      <c r="Z1631" s="41">
        <v>1621</v>
      </c>
      <c r="AA1631" s="58" t="str">
        <f t="shared" si="1057"/>
        <v/>
      </c>
      <c r="AC1631" s="41" t="str">
        <f t="shared" si="1045"/>
        <v/>
      </c>
      <c r="AE1631" s="41" t="str">
        <f t="shared" si="1058"/>
        <v/>
      </c>
      <c r="AJ1631" s="154" t="str">
        <f t="shared" si="1059"/>
        <v/>
      </c>
      <c r="AL1631" s="120" t="str">
        <f t="shared" si="1060"/>
        <v/>
      </c>
      <c r="AM1631" s="104" t="str">
        <f t="shared" si="1061"/>
        <v/>
      </c>
      <c r="AN1631" s="104" t="str">
        <f t="shared" si="1062"/>
        <v/>
      </c>
      <c r="AO1631" s="104" t="str">
        <f t="shared" si="1046"/>
        <v/>
      </c>
      <c r="AP1631" s="104" t="str">
        <f t="shared" si="1047"/>
        <v/>
      </c>
      <c r="AQ1631" s="121" t="str">
        <f t="shared" si="1063"/>
        <v/>
      </c>
      <c r="AS1631" s="88" t="str">
        <f t="shared" si="1048"/>
        <v/>
      </c>
      <c r="AT1631" s="68" t="str">
        <f t="shared" si="1064"/>
        <v/>
      </c>
      <c r="AU1631" s="68" t="str">
        <f t="shared" si="1065"/>
        <v/>
      </c>
      <c r="AV1631" s="68" t="str">
        <f t="shared" si="1066"/>
        <v/>
      </c>
      <c r="AW1631" s="88" t="str">
        <f t="shared" si="1049"/>
        <v/>
      </c>
      <c r="AZ1631" s="88" t="str">
        <f t="shared" si="1050"/>
        <v/>
      </c>
      <c r="BA1631" s="68" t="str">
        <f t="shared" si="1051"/>
        <v/>
      </c>
      <c r="BB1631" s="68" t="str">
        <f t="shared" si="1052"/>
        <v/>
      </c>
      <c r="BC1631" s="68" t="str">
        <f t="shared" si="1053"/>
        <v/>
      </c>
      <c r="BD1631" s="69" t="str">
        <f t="shared" si="1054"/>
        <v/>
      </c>
      <c r="BE1631" s="69" t="str">
        <f t="shared" si="1067"/>
        <v/>
      </c>
      <c r="BT1631" s="138" t="str">
        <f t="shared" ca="1" si="1068"/>
        <v/>
      </c>
      <c r="BU1631" s="139" t="str">
        <f t="shared" ca="1" si="1069"/>
        <v/>
      </c>
      <c r="BW1631" s="138" t="str">
        <f t="shared" si="1070"/>
        <v/>
      </c>
      <c r="BX1631" s="104" t="str">
        <f t="shared" si="1071"/>
        <v/>
      </c>
      <c r="BY1631" s="139" t="str">
        <f t="shared" si="1072"/>
        <v/>
      </c>
      <c r="CA1631" s="138" t="str">
        <f t="shared" si="1073"/>
        <v/>
      </c>
      <c r="CB1631" s="104" t="str">
        <f t="shared" si="1074"/>
        <v/>
      </c>
      <c r="CC1631" s="139" t="str">
        <f t="shared" si="1075"/>
        <v/>
      </c>
      <c r="CE1631" s="162" t="str">
        <f t="shared" si="1076"/>
        <v/>
      </c>
      <c r="CF1631" s="163" t="str">
        <f t="shared" si="1077"/>
        <v/>
      </c>
      <c r="CG1631" s="164" t="str">
        <f t="shared" si="1078"/>
        <v/>
      </c>
      <c r="CI1631" s="162" t="str">
        <f t="shared" si="1079"/>
        <v/>
      </c>
      <c r="CJ1631" s="163" t="str">
        <f t="shared" si="1082"/>
        <v/>
      </c>
      <c r="CK1631" s="164" t="str">
        <f t="shared" si="1083"/>
        <v/>
      </c>
      <c r="CM1631" s="169" t="str">
        <f t="shared" si="1080"/>
        <v/>
      </c>
      <c r="CN1631" s="139" t="str">
        <f t="shared" si="1081"/>
        <v/>
      </c>
      <c r="CP1631" s="41" t="str">
        <f>IF($CM1631="", "", COUNTIF($CM$11:$CM$3035, "&lt;"&amp;$CM1631)+1+COUNTIF($CM$11:$CM1631, $CM1631)-1)</f>
        <v/>
      </c>
    </row>
    <row r="1632" spans="1:94" x14ac:dyDescent="0.25">
      <c r="A1632" s="40"/>
      <c r="B1632" s="82" t="str">
        <f>IF($I1632="", "", IFERROR(INDEX('Job Database'!$AE$11:$AE$3035, MATCH($I1632, 'Job Database'!$X$11:$X$3035, 0)), ""))</f>
        <v/>
      </c>
      <c r="C1632" s="69" t="str">
        <f>IF($I1632="", "", IF(COUNTIF('Job Database'!$X$11:$X$3035, $I1632)=0, $AC$5, $AC$4))</f>
        <v/>
      </c>
      <c r="D1632" s="40"/>
      <c r="E1632" s="85" t="str">
        <f>IF($I1632="", "", IF(IFERROR(INDEX('Job Database'!$M$11:$M$3035, MATCH($I1632, 'Job Database'!$X$11:$X$3035, 0)), "")="", "", IFERROR(INDEX('Job Database'!$M$11:$M$3035, MATCH($I1632, 'Job Database'!$X$11:$X$3035, 0)), "")))</f>
        <v/>
      </c>
      <c r="F1632" s="40"/>
      <c r="G1632" s="88" t="str">
        <f t="shared" si="1055"/>
        <v/>
      </c>
      <c r="H1632" s="40"/>
      <c r="I1632" s="24"/>
      <c r="J1632" s="34"/>
      <c r="K1632" s="106"/>
      <c r="L1632" s="79"/>
      <c r="M1632" s="34"/>
      <c r="N1632" s="79"/>
      <c r="O1632" s="31"/>
      <c r="P1632" s="53"/>
      <c r="Q1632" s="40"/>
      <c r="S1632" s="41" t="str">
        <f t="shared" si="1043"/>
        <v/>
      </c>
      <c r="T1632" s="41" t="str">
        <f t="shared" si="1044"/>
        <v/>
      </c>
      <c r="U1632" s="41" t="str">
        <f t="shared" si="1056"/>
        <v/>
      </c>
      <c r="W1632" s="74" t="str">
        <f>IF('Job Database'!$X1632="", "", 'Job Database'!$X1632)</f>
        <v/>
      </c>
      <c r="Y1632" s="41" t="str">
        <f>IF($W1632="", "", IF(COUNTIF($I$11:$I$3035, $W1632)&gt;0, "", MAX($Y$10:$Y1631)+1))</f>
        <v/>
      </c>
      <c r="Z1632" s="41">
        <v>1622</v>
      </c>
      <c r="AA1632" s="58" t="str">
        <f t="shared" si="1057"/>
        <v/>
      </c>
      <c r="AC1632" s="41" t="str">
        <f t="shared" si="1045"/>
        <v/>
      </c>
      <c r="AE1632" s="41" t="str">
        <f t="shared" si="1058"/>
        <v/>
      </c>
      <c r="AJ1632" s="154" t="str">
        <f t="shared" si="1059"/>
        <v/>
      </c>
      <c r="AL1632" s="120" t="str">
        <f t="shared" si="1060"/>
        <v/>
      </c>
      <c r="AM1632" s="104" t="str">
        <f t="shared" si="1061"/>
        <v/>
      </c>
      <c r="AN1632" s="104" t="str">
        <f t="shared" si="1062"/>
        <v/>
      </c>
      <c r="AO1632" s="104" t="str">
        <f t="shared" si="1046"/>
        <v/>
      </c>
      <c r="AP1632" s="104" t="str">
        <f t="shared" si="1047"/>
        <v/>
      </c>
      <c r="AQ1632" s="121" t="str">
        <f t="shared" si="1063"/>
        <v/>
      </c>
      <c r="AS1632" s="88" t="str">
        <f t="shared" si="1048"/>
        <v/>
      </c>
      <c r="AT1632" s="68" t="str">
        <f t="shared" si="1064"/>
        <v/>
      </c>
      <c r="AU1632" s="68" t="str">
        <f t="shared" si="1065"/>
        <v/>
      </c>
      <c r="AV1632" s="68" t="str">
        <f t="shared" si="1066"/>
        <v/>
      </c>
      <c r="AW1632" s="88" t="str">
        <f t="shared" si="1049"/>
        <v/>
      </c>
      <c r="AZ1632" s="88" t="str">
        <f t="shared" si="1050"/>
        <v/>
      </c>
      <c r="BA1632" s="68" t="str">
        <f t="shared" si="1051"/>
        <v/>
      </c>
      <c r="BB1632" s="68" t="str">
        <f t="shared" si="1052"/>
        <v/>
      </c>
      <c r="BC1632" s="68" t="str">
        <f t="shared" si="1053"/>
        <v/>
      </c>
      <c r="BD1632" s="69" t="str">
        <f t="shared" si="1054"/>
        <v/>
      </c>
      <c r="BE1632" s="69" t="str">
        <f t="shared" si="1067"/>
        <v/>
      </c>
      <c r="BT1632" s="138" t="str">
        <f t="shared" ca="1" si="1068"/>
        <v/>
      </c>
      <c r="BU1632" s="139" t="str">
        <f t="shared" ca="1" si="1069"/>
        <v/>
      </c>
      <c r="BW1632" s="138" t="str">
        <f t="shared" si="1070"/>
        <v/>
      </c>
      <c r="BX1632" s="104" t="str">
        <f t="shared" si="1071"/>
        <v/>
      </c>
      <c r="BY1632" s="139" t="str">
        <f t="shared" si="1072"/>
        <v/>
      </c>
      <c r="CA1632" s="138" t="str">
        <f t="shared" si="1073"/>
        <v/>
      </c>
      <c r="CB1632" s="104" t="str">
        <f t="shared" si="1074"/>
        <v/>
      </c>
      <c r="CC1632" s="139" t="str">
        <f t="shared" si="1075"/>
        <v/>
      </c>
      <c r="CE1632" s="162" t="str">
        <f t="shared" si="1076"/>
        <v/>
      </c>
      <c r="CF1632" s="163" t="str">
        <f t="shared" si="1077"/>
        <v/>
      </c>
      <c r="CG1632" s="164" t="str">
        <f t="shared" si="1078"/>
        <v/>
      </c>
      <c r="CI1632" s="162" t="str">
        <f t="shared" si="1079"/>
        <v/>
      </c>
      <c r="CJ1632" s="163" t="str">
        <f t="shared" si="1082"/>
        <v/>
      </c>
      <c r="CK1632" s="164" t="str">
        <f t="shared" si="1083"/>
        <v/>
      </c>
      <c r="CM1632" s="169" t="str">
        <f t="shared" si="1080"/>
        <v/>
      </c>
      <c r="CN1632" s="139" t="str">
        <f t="shared" si="1081"/>
        <v/>
      </c>
      <c r="CP1632" s="41" t="str">
        <f>IF($CM1632="", "", COUNTIF($CM$11:$CM$3035, "&lt;"&amp;$CM1632)+1+COUNTIF($CM$11:$CM1632, $CM1632)-1)</f>
        <v/>
      </c>
    </row>
    <row r="1633" spans="1:94" x14ac:dyDescent="0.25">
      <c r="A1633" s="40"/>
      <c r="B1633" s="82" t="str">
        <f>IF($I1633="", "", IFERROR(INDEX('Job Database'!$AE$11:$AE$3035, MATCH($I1633, 'Job Database'!$X$11:$X$3035, 0)), ""))</f>
        <v/>
      </c>
      <c r="C1633" s="69" t="str">
        <f>IF($I1633="", "", IF(COUNTIF('Job Database'!$X$11:$X$3035, $I1633)=0, $AC$5, $AC$4))</f>
        <v/>
      </c>
      <c r="D1633" s="40"/>
      <c r="E1633" s="85" t="str">
        <f>IF($I1633="", "", IF(IFERROR(INDEX('Job Database'!$M$11:$M$3035, MATCH($I1633, 'Job Database'!$X$11:$X$3035, 0)), "")="", "", IFERROR(INDEX('Job Database'!$M$11:$M$3035, MATCH($I1633, 'Job Database'!$X$11:$X$3035, 0)), "")))</f>
        <v/>
      </c>
      <c r="F1633" s="40"/>
      <c r="G1633" s="88" t="str">
        <f t="shared" si="1055"/>
        <v/>
      </c>
      <c r="H1633" s="40"/>
      <c r="I1633" s="24"/>
      <c r="J1633" s="34"/>
      <c r="K1633" s="106"/>
      <c r="L1633" s="79"/>
      <c r="M1633" s="34"/>
      <c r="N1633" s="79"/>
      <c r="O1633" s="31"/>
      <c r="P1633" s="53"/>
      <c r="Q1633" s="40"/>
      <c r="S1633" s="41" t="str">
        <f t="shared" si="1043"/>
        <v/>
      </c>
      <c r="T1633" s="41" t="str">
        <f t="shared" si="1044"/>
        <v/>
      </c>
      <c r="U1633" s="41" t="str">
        <f t="shared" si="1056"/>
        <v/>
      </c>
      <c r="W1633" s="74" t="str">
        <f>IF('Job Database'!$X1633="", "", 'Job Database'!$X1633)</f>
        <v/>
      </c>
      <c r="Y1633" s="41" t="str">
        <f>IF($W1633="", "", IF(COUNTIF($I$11:$I$3035, $W1633)&gt;0, "", MAX($Y$10:$Y1632)+1))</f>
        <v/>
      </c>
      <c r="Z1633" s="41">
        <v>1623</v>
      </c>
      <c r="AA1633" s="58" t="str">
        <f t="shared" si="1057"/>
        <v/>
      </c>
      <c r="AC1633" s="41" t="str">
        <f t="shared" si="1045"/>
        <v/>
      </c>
      <c r="AE1633" s="41" t="str">
        <f t="shared" si="1058"/>
        <v/>
      </c>
      <c r="AJ1633" s="154" t="str">
        <f t="shared" si="1059"/>
        <v/>
      </c>
      <c r="AL1633" s="120" t="str">
        <f t="shared" si="1060"/>
        <v/>
      </c>
      <c r="AM1633" s="104" t="str">
        <f t="shared" si="1061"/>
        <v/>
      </c>
      <c r="AN1633" s="104" t="str">
        <f t="shared" si="1062"/>
        <v/>
      </c>
      <c r="AO1633" s="104" t="str">
        <f t="shared" si="1046"/>
        <v/>
      </c>
      <c r="AP1633" s="104" t="str">
        <f t="shared" si="1047"/>
        <v/>
      </c>
      <c r="AQ1633" s="121" t="str">
        <f t="shared" si="1063"/>
        <v/>
      </c>
      <c r="AS1633" s="88" t="str">
        <f t="shared" si="1048"/>
        <v/>
      </c>
      <c r="AT1633" s="68" t="str">
        <f t="shared" si="1064"/>
        <v/>
      </c>
      <c r="AU1633" s="68" t="str">
        <f t="shared" si="1065"/>
        <v/>
      </c>
      <c r="AV1633" s="68" t="str">
        <f t="shared" si="1066"/>
        <v/>
      </c>
      <c r="AW1633" s="88" t="str">
        <f t="shared" si="1049"/>
        <v/>
      </c>
      <c r="AZ1633" s="88" t="str">
        <f t="shared" si="1050"/>
        <v/>
      </c>
      <c r="BA1633" s="68" t="str">
        <f t="shared" si="1051"/>
        <v/>
      </c>
      <c r="BB1633" s="68" t="str">
        <f t="shared" si="1052"/>
        <v/>
      </c>
      <c r="BC1633" s="68" t="str">
        <f t="shared" si="1053"/>
        <v/>
      </c>
      <c r="BD1633" s="69" t="str">
        <f t="shared" si="1054"/>
        <v/>
      </c>
      <c r="BE1633" s="69" t="str">
        <f t="shared" si="1067"/>
        <v/>
      </c>
      <c r="BT1633" s="138" t="str">
        <f t="shared" ca="1" si="1068"/>
        <v/>
      </c>
      <c r="BU1633" s="139" t="str">
        <f t="shared" ca="1" si="1069"/>
        <v/>
      </c>
      <c r="BW1633" s="138" t="str">
        <f t="shared" si="1070"/>
        <v/>
      </c>
      <c r="BX1633" s="104" t="str">
        <f t="shared" si="1071"/>
        <v/>
      </c>
      <c r="BY1633" s="139" t="str">
        <f t="shared" si="1072"/>
        <v/>
      </c>
      <c r="CA1633" s="138" t="str">
        <f t="shared" si="1073"/>
        <v/>
      </c>
      <c r="CB1633" s="104" t="str">
        <f t="shared" si="1074"/>
        <v/>
      </c>
      <c r="CC1633" s="139" t="str">
        <f t="shared" si="1075"/>
        <v/>
      </c>
      <c r="CE1633" s="162" t="str">
        <f t="shared" si="1076"/>
        <v/>
      </c>
      <c r="CF1633" s="163" t="str">
        <f t="shared" si="1077"/>
        <v/>
      </c>
      <c r="CG1633" s="164" t="str">
        <f t="shared" si="1078"/>
        <v/>
      </c>
      <c r="CI1633" s="162" t="str">
        <f t="shared" si="1079"/>
        <v/>
      </c>
      <c r="CJ1633" s="163" t="str">
        <f t="shared" si="1082"/>
        <v/>
      </c>
      <c r="CK1633" s="164" t="str">
        <f t="shared" si="1083"/>
        <v/>
      </c>
      <c r="CM1633" s="169" t="str">
        <f t="shared" si="1080"/>
        <v/>
      </c>
      <c r="CN1633" s="139" t="str">
        <f t="shared" si="1081"/>
        <v/>
      </c>
      <c r="CP1633" s="41" t="str">
        <f>IF($CM1633="", "", COUNTIF($CM$11:$CM$3035, "&lt;"&amp;$CM1633)+1+COUNTIF($CM$11:$CM1633, $CM1633)-1)</f>
        <v/>
      </c>
    </row>
    <row r="1634" spans="1:94" x14ac:dyDescent="0.25">
      <c r="A1634" s="40"/>
      <c r="B1634" s="82" t="str">
        <f>IF($I1634="", "", IFERROR(INDEX('Job Database'!$AE$11:$AE$3035, MATCH($I1634, 'Job Database'!$X$11:$X$3035, 0)), ""))</f>
        <v/>
      </c>
      <c r="C1634" s="69" t="str">
        <f>IF($I1634="", "", IF(COUNTIF('Job Database'!$X$11:$X$3035, $I1634)=0, $AC$5, $AC$4))</f>
        <v/>
      </c>
      <c r="D1634" s="40"/>
      <c r="E1634" s="85" t="str">
        <f>IF($I1634="", "", IF(IFERROR(INDEX('Job Database'!$M$11:$M$3035, MATCH($I1634, 'Job Database'!$X$11:$X$3035, 0)), "")="", "", IFERROR(INDEX('Job Database'!$M$11:$M$3035, MATCH($I1634, 'Job Database'!$X$11:$X$3035, 0)), "")))</f>
        <v/>
      </c>
      <c r="F1634" s="40"/>
      <c r="G1634" s="88" t="str">
        <f t="shared" si="1055"/>
        <v/>
      </c>
      <c r="H1634" s="40"/>
      <c r="I1634" s="24"/>
      <c r="J1634" s="34"/>
      <c r="K1634" s="106"/>
      <c r="L1634" s="79"/>
      <c r="M1634" s="34"/>
      <c r="N1634" s="79"/>
      <c r="O1634" s="31"/>
      <c r="P1634" s="53"/>
      <c r="Q1634" s="40"/>
      <c r="S1634" s="41" t="str">
        <f t="shared" si="1043"/>
        <v/>
      </c>
      <c r="T1634" s="41" t="str">
        <f t="shared" si="1044"/>
        <v/>
      </c>
      <c r="U1634" s="41" t="str">
        <f t="shared" si="1056"/>
        <v/>
      </c>
      <c r="W1634" s="74" t="str">
        <f>IF('Job Database'!$X1634="", "", 'Job Database'!$X1634)</f>
        <v/>
      </c>
      <c r="Y1634" s="41" t="str">
        <f>IF($W1634="", "", IF(COUNTIF($I$11:$I$3035, $W1634)&gt;0, "", MAX($Y$10:$Y1633)+1))</f>
        <v/>
      </c>
      <c r="Z1634" s="41">
        <v>1624</v>
      </c>
      <c r="AA1634" s="58" t="str">
        <f t="shared" si="1057"/>
        <v/>
      </c>
      <c r="AC1634" s="41" t="str">
        <f t="shared" si="1045"/>
        <v/>
      </c>
      <c r="AE1634" s="41" t="str">
        <f t="shared" si="1058"/>
        <v/>
      </c>
      <c r="AJ1634" s="154" t="str">
        <f t="shared" si="1059"/>
        <v/>
      </c>
      <c r="AL1634" s="120" t="str">
        <f t="shared" si="1060"/>
        <v/>
      </c>
      <c r="AM1634" s="104" t="str">
        <f t="shared" si="1061"/>
        <v/>
      </c>
      <c r="AN1634" s="104" t="str">
        <f t="shared" si="1062"/>
        <v/>
      </c>
      <c r="AO1634" s="104" t="str">
        <f t="shared" si="1046"/>
        <v/>
      </c>
      <c r="AP1634" s="104" t="str">
        <f t="shared" si="1047"/>
        <v/>
      </c>
      <c r="AQ1634" s="121" t="str">
        <f t="shared" si="1063"/>
        <v/>
      </c>
      <c r="AS1634" s="88" t="str">
        <f t="shared" si="1048"/>
        <v/>
      </c>
      <c r="AT1634" s="68" t="str">
        <f t="shared" si="1064"/>
        <v/>
      </c>
      <c r="AU1634" s="68" t="str">
        <f t="shared" si="1065"/>
        <v/>
      </c>
      <c r="AV1634" s="68" t="str">
        <f t="shared" si="1066"/>
        <v/>
      </c>
      <c r="AW1634" s="88" t="str">
        <f t="shared" si="1049"/>
        <v/>
      </c>
      <c r="AZ1634" s="88" t="str">
        <f t="shared" si="1050"/>
        <v/>
      </c>
      <c r="BA1634" s="68" t="str">
        <f t="shared" si="1051"/>
        <v/>
      </c>
      <c r="BB1634" s="68" t="str">
        <f t="shared" si="1052"/>
        <v/>
      </c>
      <c r="BC1634" s="68" t="str">
        <f t="shared" si="1053"/>
        <v/>
      </c>
      <c r="BD1634" s="69" t="str">
        <f t="shared" si="1054"/>
        <v/>
      </c>
      <c r="BE1634" s="69" t="str">
        <f t="shared" si="1067"/>
        <v/>
      </c>
      <c r="BT1634" s="138" t="str">
        <f t="shared" ca="1" si="1068"/>
        <v/>
      </c>
      <c r="BU1634" s="139" t="str">
        <f t="shared" ca="1" si="1069"/>
        <v/>
      </c>
      <c r="BW1634" s="138" t="str">
        <f t="shared" si="1070"/>
        <v/>
      </c>
      <c r="BX1634" s="104" t="str">
        <f t="shared" si="1071"/>
        <v/>
      </c>
      <c r="BY1634" s="139" t="str">
        <f t="shared" si="1072"/>
        <v/>
      </c>
      <c r="CA1634" s="138" t="str">
        <f t="shared" si="1073"/>
        <v/>
      </c>
      <c r="CB1634" s="104" t="str">
        <f t="shared" si="1074"/>
        <v/>
      </c>
      <c r="CC1634" s="139" t="str">
        <f t="shared" si="1075"/>
        <v/>
      </c>
      <c r="CE1634" s="162" t="str">
        <f t="shared" si="1076"/>
        <v/>
      </c>
      <c r="CF1634" s="163" t="str">
        <f t="shared" si="1077"/>
        <v/>
      </c>
      <c r="CG1634" s="164" t="str">
        <f t="shared" si="1078"/>
        <v/>
      </c>
      <c r="CI1634" s="162" t="str">
        <f t="shared" si="1079"/>
        <v/>
      </c>
      <c r="CJ1634" s="163" t="str">
        <f t="shared" si="1082"/>
        <v/>
      </c>
      <c r="CK1634" s="164" t="str">
        <f t="shared" si="1083"/>
        <v/>
      </c>
      <c r="CM1634" s="169" t="str">
        <f t="shared" si="1080"/>
        <v/>
      </c>
      <c r="CN1634" s="139" t="str">
        <f t="shared" si="1081"/>
        <v/>
      </c>
      <c r="CP1634" s="41" t="str">
        <f>IF($CM1634="", "", COUNTIF($CM$11:$CM$3035, "&lt;"&amp;$CM1634)+1+COUNTIF($CM$11:$CM1634, $CM1634)-1)</f>
        <v/>
      </c>
    </row>
    <row r="1635" spans="1:94" x14ac:dyDescent="0.25">
      <c r="A1635" s="40"/>
      <c r="B1635" s="82" t="str">
        <f>IF($I1635="", "", IFERROR(INDEX('Job Database'!$AE$11:$AE$3035, MATCH($I1635, 'Job Database'!$X$11:$X$3035, 0)), ""))</f>
        <v/>
      </c>
      <c r="C1635" s="69" t="str">
        <f>IF($I1635="", "", IF(COUNTIF('Job Database'!$X$11:$X$3035, $I1635)=0, $AC$5, $AC$4))</f>
        <v/>
      </c>
      <c r="D1635" s="40"/>
      <c r="E1635" s="85" t="str">
        <f>IF($I1635="", "", IF(IFERROR(INDEX('Job Database'!$M$11:$M$3035, MATCH($I1635, 'Job Database'!$X$11:$X$3035, 0)), "")="", "", IFERROR(INDEX('Job Database'!$M$11:$M$3035, MATCH($I1635, 'Job Database'!$X$11:$X$3035, 0)), "")))</f>
        <v/>
      </c>
      <c r="F1635" s="40"/>
      <c r="G1635" s="88" t="str">
        <f t="shared" si="1055"/>
        <v/>
      </c>
      <c r="H1635" s="40"/>
      <c r="I1635" s="24"/>
      <c r="J1635" s="34"/>
      <c r="K1635" s="106"/>
      <c r="L1635" s="79"/>
      <c r="M1635" s="34"/>
      <c r="N1635" s="79"/>
      <c r="O1635" s="31"/>
      <c r="P1635" s="53"/>
      <c r="Q1635" s="40"/>
      <c r="S1635" s="41" t="str">
        <f t="shared" si="1043"/>
        <v/>
      </c>
      <c r="T1635" s="41" t="str">
        <f t="shared" si="1044"/>
        <v/>
      </c>
      <c r="U1635" s="41" t="str">
        <f t="shared" si="1056"/>
        <v/>
      </c>
      <c r="W1635" s="74" t="str">
        <f>IF('Job Database'!$X1635="", "", 'Job Database'!$X1635)</f>
        <v/>
      </c>
      <c r="Y1635" s="41" t="str">
        <f>IF($W1635="", "", IF(COUNTIF($I$11:$I$3035, $W1635)&gt;0, "", MAX($Y$10:$Y1634)+1))</f>
        <v/>
      </c>
      <c r="Z1635" s="41">
        <v>1625</v>
      </c>
      <c r="AA1635" s="58" t="str">
        <f t="shared" si="1057"/>
        <v/>
      </c>
      <c r="AC1635" s="41" t="str">
        <f t="shared" si="1045"/>
        <v/>
      </c>
      <c r="AE1635" s="41" t="str">
        <f t="shared" si="1058"/>
        <v/>
      </c>
      <c r="AJ1635" s="154" t="str">
        <f t="shared" si="1059"/>
        <v/>
      </c>
      <c r="AL1635" s="120" t="str">
        <f t="shared" si="1060"/>
        <v/>
      </c>
      <c r="AM1635" s="104" t="str">
        <f t="shared" si="1061"/>
        <v/>
      </c>
      <c r="AN1635" s="104" t="str">
        <f t="shared" si="1062"/>
        <v/>
      </c>
      <c r="AO1635" s="104" t="str">
        <f t="shared" si="1046"/>
        <v/>
      </c>
      <c r="AP1635" s="104" t="str">
        <f t="shared" si="1047"/>
        <v/>
      </c>
      <c r="AQ1635" s="121" t="str">
        <f t="shared" si="1063"/>
        <v/>
      </c>
      <c r="AS1635" s="88" t="str">
        <f t="shared" si="1048"/>
        <v/>
      </c>
      <c r="AT1635" s="68" t="str">
        <f t="shared" si="1064"/>
        <v/>
      </c>
      <c r="AU1635" s="68" t="str">
        <f t="shared" si="1065"/>
        <v/>
      </c>
      <c r="AV1635" s="68" t="str">
        <f t="shared" si="1066"/>
        <v/>
      </c>
      <c r="AW1635" s="88" t="str">
        <f t="shared" si="1049"/>
        <v/>
      </c>
      <c r="AZ1635" s="88" t="str">
        <f t="shared" si="1050"/>
        <v/>
      </c>
      <c r="BA1635" s="68" t="str">
        <f t="shared" si="1051"/>
        <v/>
      </c>
      <c r="BB1635" s="68" t="str">
        <f t="shared" si="1052"/>
        <v/>
      </c>
      <c r="BC1635" s="68" t="str">
        <f t="shared" si="1053"/>
        <v/>
      </c>
      <c r="BD1635" s="69" t="str">
        <f t="shared" si="1054"/>
        <v/>
      </c>
      <c r="BE1635" s="69" t="str">
        <f t="shared" si="1067"/>
        <v/>
      </c>
      <c r="BT1635" s="138" t="str">
        <f t="shared" ca="1" si="1068"/>
        <v/>
      </c>
      <c r="BU1635" s="139" t="str">
        <f t="shared" ca="1" si="1069"/>
        <v/>
      </c>
      <c r="BW1635" s="138" t="str">
        <f t="shared" si="1070"/>
        <v/>
      </c>
      <c r="BX1635" s="104" t="str">
        <f t="shared" si="1071"/>
        <v/>
      </c>
      <c r="BY1635" s="139" t="str">
        <f t="shared" si="1072"/>
        <v/>
      </c>
      <c r="CA1635" s="138" t="str">
        <f t="shared" si="1073"/>
        <v/>
      </c>
      <c r="CB1635" s="104" t="str">
        <f t="shared" si="1074"/>
        <v/>
      </c>
      <c r="CC1635" s="139" t="str">
        <f t="shared" si="1075"/>
        <v/>
      </c>
      <c r="CE1635" s="162" t="str">
        <f t="shared" si="1076"/>
        <v/>
      </c>
      <c r="CF1635" s="163" t="str">
        <f t="shared" si="1077"/>
        <v/>
      </c>
      <c r="CG1635" s="164" t="str">
        <f t="shared" si="1078"/>
        <v/>
      </c>
      <c r="CI1635" s="162" t="str">
        <f t="shared" si="1079"/>
        <v/>
      </c>
      <c r="CJ1635" s="163" t="str">
        <f t="shared" si="1082"/>
        <v/>
      </c>
      <c r="CK1635" s="164" t="str">
        <f t="shared" si="1083"/>
        <v/>
      </c>
      <c r="CM1635" s="169" t="str">
        <f t="shared" si="1080"/>
        <v/>
      </c>
      <c r="CN1635" s="139" t="str">
        <f t="shared" si="1081"/>
        <v/>
      </c>
      <c r="CP1635" s="41" t="str">
        <f>IF($CM1635="", "", COUNTIF($CM$11:$CM$3035, "&lt;"&amp;$CM1635)+1+COUNTIF($CM$11:$CM1635, $CM1635)-1)</f>
        <v/>
      </c>
    </row>
    <row r="1636" spans="1:94" x14ac:dyDescent="0.25">
      <c r="A1636" s="40"/>
      <c r="B1636" s="82" t="str">
        <f>IF($I1636="", "", IFERROR(INDEX('Job Database'!$AE$11:$AE$3035, MATCH($I1636, 'Job Database'!$X$11:$X$3035, 0)), ""))</f>
        <v/>
      </c>
      <c r="C1636" s="69" t="str">
        <f>IF($I1636="", "", IF(COUNTIF('Job Database'!$X$11:$X$3035, $I1636)=0, $AC$5, $AC$4))</f>
        <v/>
      </c>
      <c r="D1636" s="40"/>
      <c r="E1636" s="85" t="str">
        <f>IF($I1636="", "", IF(IFERROR(INDEX('Job Database'!$M$11:$M$3035, MATCH($I1636, 'Job Database'!$X$11:$X$3035, 0)), "")="", "", IFERROR(INDEX('Job Database'!$M$11:$M$3035, MATCH($I1636, 'Job Database'!$X$11:$X$3035, 0)), "")))</f>
        <v/>
      </c>
      <c r="F1636" s="40"/>
      <c r="G1636" s="88" t="str">
        <f t="shared" si="1055"/>
        <v/>
      </c>
      <c r="H1636" s="40"/>
      <c r="I1636" s="24"/>
      <c r="J1636" s="34"/>
      <c r="K1636" s="106"/>
      <c r="L1636" s="79"/>
      <c r="M1636" s="34"/>
      <c r="N1636" s="79"/>
      <c r="O1636" s="31"/>
      <c r="P1636" s="53"/>
      <c r="Q1636" s="40"/>
      <c r="S1636" s="41" t="str">
        <f t="shared" si="1043"/>
        <v/>
      </c>
      <c r="T1636" s="41" t="str">
        <f t="shared" si="1044"/>
        <v/>
      </c>
      <c r="U1636" s="41" t="str">
        <f t="shared" si="1056"/>
        <v/>
      </c>
      <c r="W1636" s="74" t="str">
        <f>IF('Job Database'!$X1636="", "", 'Job Database'!$X1636)</f>
        <v/>
      </c>
      <c r="Y1636" s="41" t="str">
        <f>IF($W1636="", "", IF(COUNTIF($I$11:$I$3035, $W1636)&gt;0, "", MAX($Y$10:$Y1635)+1))</f>
        <v/>
      </c>
      <c r="Z1636" s="41">
        <v>1626</v>
      </c>
      <c r="AA1636" s="58" t="str">
        <f t="shared" si="1057"/>
        <v/>
      </c>
      <c r="AC1636" s="41" t="str">
        <f t="shared" si="1045"/>
        <v/>
      </c>
      <c r="AE1636" s="41" t="str">
        <f t="shared" si="1058"/>
        <v/>
      </c>
      <c r="AJ1636" s="154" t="str">
        <f t="shared" si="1059"/>
        <v/>
      </c>
      <c r="AL1636" s="120" t="str">
        <f t="shared" si="1060"/>
        <v/>
      </c>
      <c r="AM1636" s="104" t="str">
        <f t="shared" si="1061"/>
        <v/>
      </c>
      <c r="AN1636" s="104" t="str">
        <f t="shared" si="1062"/>
        <v/>
      </c>
      <c r="AO1636" s="104" t="str">
        <f t="shared" si="1046"/>
        <v/>
      </c>
      <c r="AP1636" s="104" t="str">
        <f t="shared" si="1047"/>
        <v/>
      </c>
      <c r="AQ1636" s="121" t="str">
        <f t="shared" si="1063"/>
        <v/>
      </c>
      <c r="AS1636" s="88" t="str">
        <f t="shared" si="1048"/>
        <v/>
      </c>
      <c r="AT1636" s="68" t="str">
        <f t="shared" si="1064"/>
        <v/>
      </c>
      <c r="AU1636" s="68" t="str">
        <f t="shared" si="1065"/>
        <v/>
      </c>
      <c r="AV1636" s="68" t="str">
        <f t="shared" si="1066"/>
        <v/>
      </c>
      <c r="AW1636" s="88" t="str">
        <f t="shared" si="1049"/>
        <v/>
      </c>
      <c r="AZ1636" s="88" t="str">
        <f t="shared" si="1050"/>
        <v/>
      </c>
      <c r="BA1636" s="68" t="str">
        <f t="shared" si="1051"/>
        <v/>
      </c>
      <c r="BB1636" s="68" t="str">
        <f t="shared" si="1052"/>
        <v/>
      </c>
      <c r="BC1636" s="68" t="str">
        <f t="shared" si="1053"/>
        <v/>
      </c>
      <c r="BD1636" s="69" t="str">
        <f t="shared" si="1054"/>
        <v/>
      </c>
      <c r="BE1636" s="69" t="str">
        <f t="shared" si="1067"/>
        <v/>
      </c>
      <c r="BT1636" s="138" t="str">
        <f t="shared" ca="1" si="1068"/>
        <v/>
      </c>
      <c r="BU1636" s="139" t="str">
        <f t="shared" ca="1" si="1069"/>
        <v/>
      </c>
      <c r="BW1636" s="138" t="str">
        <f t="shared" si="1070"/>
        <v/>
      </c>
      <c r="BX1636" s="104" t="str">
        <f t="shared" si="1071"/>
        <v/>
      </c>
      <c r="BY1636" s="139" t="str">
        <f t="shared" si="1072"/>
        <v/>
      </c>
      <c r="CA1636" s="138" t="str">
        <f t="shared" si="1073"/>
        <v/>
      </c>
      <c r="CB1636" s="104" t="str">
        <f t="shared" si="1074"/>
        <v/>
      </c>
      <c r="CC1636" s="139" t="str">
        <f t="shared" si="1075"/>
        <v/>
      </c>
      <c r="CE1636" s="162" t="str">
        <f t="shared" si="1076"/>
        <v/>
      </c>
      <c r="CF1636" s="163" t="str">
        <f t="shared" si="1077"/>
        <v/>
      </c>
      <c r="CG1636" s="164" t="str">
        <f t="shared" si="1078"/>
        <v/>
      </c>
      <c r="CI1636" s="162" t="str">
        <f t="shared" si="1079"/>
        <v/>
      </c>
      <c r="CJ1636" s="163" t="str">
        <f t="shared" si="1082"/>
        <v/>
      </c>
      <c r="CK1636" s="164" t="str">
        <f t="shared" si="1083"/>
        <v/>
      </c>
      <c r="CM1636" s="169" t="str">
        <f t="shared" si="1080"/>
        <v/>
      </c>
      <c r="CN1636" s="139" t="str">
        <f t="shared" si="1081"/>
        <v/>
      </c>
      <c r="CP1636" s="41" t="str">
        <f>IF($CM1636="", "", COUNTIF($CM$11:$CM$3035, "&lt;"&amp;$CM1636)+1+COUNTIF($CM$11:$CM1636, $CM1636)-1)</f>
        <v/>
      </c>
    </row>
    <row r="1637" spans="1:94" x14ac:dyDescent="0.25">
      <c r="A1637" s="40"/>
      <c r="B1637" s="82" t="str">
        <f>IF($I1637="", "", IFERROR(INDEX('Job Database'!$AE$11:$AE$3035, MATCH($I1637, 'Job Database'!$X$11:$X$3035, 0)), ""))</f>
        <v/>
      </c>
      <c r="C1637" s="69" t="str">
        <f>IF($I1637="", "", IF(COUNTIF('Job Database'!$X$11:$X$3035, $I1637)=0, $AC$5, $AC$4))</f>
        <v/>
      </c>
      <c r="D1637" s="40"/>
      <c r="E1637" s="85" t="str">
        <f>IF($I1637="", "", IF(IFERROR(INDEX('Job Database'!$M$11:$M$3035, MATCH($I1637, 'Job Database'!$X$11:$X$3035, 0)), "")="", "", IFERROR(INDEX('Job Database'!$M$11:$M$3035, MATCH($I1637, 'Job Database'!$X$11:$X$3035, 0)), "")))</f>
        <v/>
      </c>
      <c r="F1637" s="40"/>
      <c r="G1637" s="88" t="str">
        <f t="shared" si="1055"/>
        <v/>
      </c>
      <c r="H1637" s="40"/>
      <c r="I1637" s="24"/>
      <c r="J1637" s="34"/>
      <c r="K1637" s="106"/>
      <c r="L1637" s="79"/>
      <c r="M1637" s="34"/>
      <c r="N1637" s="79"/>
      <c r="O1637" s="31"/>
      <c r="P1637" s="53"/>
      <c r="Q1637" s="40"/>
      <c r="S1637" s="41" t="str">
        <f t="shared" si="1043"/>
        <v/>
      </c>
      <c r="T1637" s="41" t="str">
        <f t="shared" si="1044"/>
        <v/>
      </c>
      <c r="U1637" s="41" t="str">
        <f t="shared" si="1056"/>
        <v/>
      </c>
      <c r="W1637" s="74" t="str">
        <f>IF('Job Database'!$X1637="", "", 'Job Database'!$X1637)</f>
        <v/>
      </c>
      <c r="Y1637" s="41" t="str">
        <f>IF($W1637="", "", IF(COUNTIF($I$11:$I$3035, $W1637)&gt;0, "", MAX($Y$10:$Y1636)+1))</f>
        <v/>
      </c>
      <c r="Z1637" s="41">
        <v>1627</v>
      </c>
      <c r="AA1637" s="58" t="str">
        <f t="shared" si="1057"/>
        <v/>
      </c>
      <c r="AC1637" s="41" t="str">
        <f t="shared" si="1045"/>
        <v/>
      </c>
      <c r="AE1637" s="41" t="str">
        <f t="shared" si="1058"/>
        <v/>
      </c>
      <c r="AJ1637" s="154" t="str">
        <f t="shared" si="1059"/>
        <v/>
      </c>
      <c r="AL1637" s="120" t="str">
        <f t="shared" si="1060"/>
        <v/>
      </c>
      <c r="AM1637" s="104" t="str">
        <f t="shared" si="1061"/>
        <v/>
      </c>
      <c r="AN1637" s="104" t="str">
        <f t="shared" si="1062"/>
        <v/>
      </c>
      <c r="AO1637" s="104" t="str">
        <f t="shared" si="1046"/>
        <v/>
      </c>
      <c r="AP1637" s="104" t="str">
        <f t="shared" si="1047"/>
        <v/>
      </c>
      <c r="AQ1637" s="121" t="str">
        <f t="shared" si="1063"/>
        <v/>
      </c>
      <c r="AS1637" s="88" t="str">
        <f t="shared" si="1048"/>
        <v/>
      </c>
      <c r="AT1637" s="68" t="str">
        <f t="shared" si="1064"/>
        <v/>
      </c>
      <c r="AU1637" s="68" t="str">
        <f t="shared" si="1065"/>
        <v/>
      </c>
      <c r="AV1637" s="68" t="str">
        <f t="shared" si="1066"/>
        <v/>
      </c>
      <c r="AW1637" s="88" t="str">
        <f t="shared" si="1049"/>
        <v/>
      </c>
      <c r="AZ1637" s="88" t="str">
        <f t="shared" si="1050"/>
        <v/>
      </c>
      <c r="BA1637" s="68" t="str">
        <f t="shared" si="1051"/>
        <v/>
      </c>
      <c r="BB1637" s="68" t="str">
        <f t="shared" si="1052"/>
        <v/>
      </c>
      <c r="BC1637" s="68" t="str">
        <f t="shared" si="1053"/>
        <v/>
      </c>
      <c r="BD1637" s="69" t="str">
        <f t="shared" si="1054"/>
        <v/>
      </c>
      <c r="BE1637" s="69" t="str">
        <f t="shared" si="1067"/>
        <v/>
      </c>
      <c r="BT1637" s="138" t="str">
        <f t="shared" ca="1" si="1068"/>
        <v/>
      </c>
      <c r="BU1637" s="139" t="str">
        <f t="shared" ca="1" si="1069"/>
        <v/>
      </c>
      <c r="BW1637" s="138" t="str">
        <f t="shared" si="1070"/>
        <v/>
      </c>
      <c r="BX1637" s="104" t="str">
        <f t="shared" si="1071"/>
        <v/>
      </c>
      <c r="BY1637" s="139" t="str">
        <f t="shared" si="1072"/>
        <v/>
      </c>
      <c r="CA1637" s="138" t="str">
        <f t="shared" si="1073"/>
        <v/>
      </c>
      <c r="CB1637" s="104" t="str">
        <f t="shared" si="1074"/>
        <v/>
      </c>
      <c r="CC1637" s="139" t="str">
        <f t="shared" si="1075"/>
        <v/>
      </c>
      <c r="CE1637" s="162" t="str">
        <f t="shared" si="1076"/>
        <v/>
      </c>
      <c r="CF1637" s="163" t="str">
        <f t="shared" si="1077"/>
        <v/>
      </c>
      <c r="CG1637" s="164" t="str">
        <f t="shared" si="1078"/>
        <v/>
      </c>
      <c r="CI1637" s="162" t="str">
        <f t="shared" si="1079"/>
        <v/>
      </c>
      <c r="CJ1637" s="163" t="str">
        <f t="shared" si="1082"/>
        <v/>
      </c>
      <c r="CK1637" s="164" t="str">
        <f t="shared" si="1083"/>
        <v/>
      </c>
      <c r="CM1637" s="169" t="str">
        <f t="shared" si="1080"/>
        <v/>
      </c>
      <c r="CN1637" s="139" t="str">
        <f t="shared" si="1081"/>
        <v/>
      </c>
      <c r="CP1637" s="41" t="str">
        <f>IF($CM1637="", "", COUNTIF($CM$11:$CM$3035, "&lt;"&amp;$CM1637)+1+COUNTIF($CM$11:$CM1637, $CM1637)-1)</f>
        <v/>
      </c>
    </row>
    <row r="1638" spans="1:94" x14ac:dyDescent="0.25">
      <c r="A1638" s="40"/>
      <c r="B1638" s="82" t="str">
        <f>IF($I1638="", "", IFERROR(INDEX('Job Database'!$AE$11:$AE$3035, MATCH($I1638, 'Job Database'!$X$11:$X$3035, 0)), ""))</f>
        <v/>
      </c>
      <c r="C1638" s="69" t="str">
        <f>IF($I1638="", "", IF(COUNTIF('Job Database'!$X$11:$X$3035, $I1638)=0, $AC$5, $AC$4))</f>
        <v/>
      </c>
      <c r="D1638" s="40"/>
      <c r="E1638" s="85" t="str">
        <f>IF($I1638="", "", IF(IFERROR(INDEX('Job Database'!$M$11:$M$3035, MATCH($I1638, 'Job Database'!$X$11:$X$3035, 0)), "")="", "", IFERROR(INDEX('Job Database'!$M$11:$M$3035, MATCH($I1638, 'Job Database'!$X$11:$X$3035, 0)), "")))</f>
        <v/>
      </c>
      <c r="F1638" s="40"/>
      <c r="G1638" s="88" t="str">
        <f t="shared" si="1055"/>
        <v/>
      </c>
      <c r="H1638" s="40"/>
      <c r="I1638" s="24"/>
      <c r="J1638" s="34"/>
      <c r="K1638" s="106"/>
      <c r="L1638" s="79"/>
      <c r="M1638" s="34"/>
      <c r="N1638" s="79"/>
      <c r="O1638" s="31"/>
      <c r="P1638" s="53"/>
      <c r="Q1638" s="40"/>
      <c r="S1638" s="41" t="str">
        <f t="shared" si="1043"/>
        <v/>
      </c>
      <c r="T1638" s="41" t="str">
        <f t="shared" si="1044"/>
        <v/>
      </c>
      <c r="U1638" s="41" t="str">
        <f t="shared" si="1056"/>
        <v/>
      </c>
      <c r="W1638" s="74" t="str">
        <f>IF('Job Database'!$X1638="", "", 'Job Database'!$X1638)</f>
        <v/>
      </c>
      <c r="Y1638" s="41" t="str">
        <f>IF($W1638="", "", IF(COUNTIF($I$11:$I$3035, $W1638)&gt;0, "", MAX($Y$10:$Y1637)+1))</f>
        <v/>
      </c>
      <c r="Z1638" s="41">
        <v>1628</v>
      </c>
      <c r="AA1638" s="58" t="str">
        <f t="shared" si="1057"/>
        <v/>
      </c>
      <c r="AC1638" s="41" t="str">
        <f t="shared" si="1045"/>
        <v/>
      </c>
      <c r="AE1638" s="41" t="str">
        <f t="shared" si="1058"/>
        <v/>
      </c>
      <c r="AJ1638" s="154" t="str">
        <f t="shared" si="1059"/>
        <v/>
      </c>
      <c r="AL1638" s="120" t="str">
        <f t="shared" si="1060"/>
        <v/>
      </c>
      <c r="AM1638" s="104" t="str">
        <f t="shared" si="1061"/>
        <v/>
      </c>
      <c r="AN1638" s="104" t="str">
        <f t="shared" si="1062"/>
        <v/>
      </c>
      <c r="AO1638" s="104" t="str">
        <f t="shared" si="1046"/>
        <v/>
      </c>
      <c r="AP1638" s="104" t="str">
        <f t="shared" si="1047"/>
        <v/>
      </c>
      <c r="AQ1638" s="121" t="str">
        <f t="shared" si="1063"/>
        <v/>
      </c>
      <c r="AS1638" s="88" t="str">
        <f t="shared" si="1048"/>
        <v/>
      </c>
      <c r="AT1638" s="68" t="str">
        <f t="shared" si="1064"/>
        <v/>
      </c>
      <c r="AU1638" s="68" t="str">
        <f t="shared" si="1065"/>
        <v/>
      </c>
      <c r="AV1638" s="68" t="str">
        <f t="shared" si="1066"/>
        <v/>
      </c>
      <c r="AW1638" s="88" t="str">
        <f t="shared" si="1049"/>
        <v/>
      </c>
      <c r="AZ1638" s="88" t="str">
        <f t="shared" si="1050"/>
        <v/>
      </c>
      <c r="BA1638" s="68" t="str">
        <f t="shared" si="1051"/>
        <v/>
      </c>
      <c r="BB1638" s="68" t="str">
        <f t="shared" si="1052"/>
        <v/>
      </c>
      <c r="BC1638" s="68" t="str">
        <f t="shared" si="1053"/>
        <v/>
      </c>
      <c r="BD1638" s="69" t="str">
        <f t="shared" si="1054"/>
        <v/>
      </c>
      <c r="BE1638" s="69" t="str">
        <f t="shared" si="1067"/>
        <v/>
      </c>
      <c r="BT1638" s="138" t="str">
        <f t="shared" ca="1" si="1068"/>
        <v/>
      </c>
      <c r="BU1638" s="139" t="str">
        <f t="shared" ca="1" si="1069"/>
        <v/>
      </c>
      <c r="BW1638" s="138" t="str">
        <f t="shared" si="1070"/>
        <v/>
      </c>
      <c r="BX1638" s="104" t="str">
        <f t="shared" si="1071"/>
        <v/>
      </c>
      <c r="BY1638" s="139" t="str">
        <f t="shared" si="1072"/>
        <v/>
      </c>
      <c r="CA1638" s="138" t="str">
        <f t="shared" si="1073"/>
        <v/>
      </c>
      <c r="CB1638" s="104" t="str">
        <f t="shared" si="1074"/>
        <v/>
      </c>
      <c r="CC1638" s="139" t="str">
        <f t="shared" si="1075"/>
        <v/>
      </c>
      <c r="CE1638" s="162" t="str">
        <f t="shared" si="1076"/>
        <v/>
      </c>
      <c r="CF1638" s="163" t="str">
        <f t="shared" si="1077"/>
        <v/>
      </c>
      <c r="CG1638" s="164" t="str">
        <f t="shared" si="1078"/>
        <v/>
      </c>
      <c r="CI1638" s="162" t="str">
        <f t="shared" si="1079"/>
        <v/>
      </c>
      <c r="CJ1638" s="163" t="str">
        <f t="shared" si="1082"/>
        <v/>
      </c>
      <c r="CK1638" s="164" t="str">
        <f t="shared" si="1083"/>
        <v/>
      </c>
      <c r="CM1638" s="169" t="str">
        <f t="shared" si="1080"/>
        <v/>
      </c>
      <c r="CN1638" s="139" t="str">
        <f t="shared" si="1081"/>
        <v/>
      </c>
      <c r="CP1638" s="41" t="str">
        <f>IF($CM1638="", "", COUNTIF($CM$11:$CM$3035, "&lt;"&amp;$CM1638)+1+COUNTIF($CM$11:$CM1638, $CM1638)-1)</f>
        <v/>
      </c>
    </row>
    <row r="1639" spans="1:94" x14ac:dyDescent="0.25">
      <c r="A1639" s="40"/>
      <c r="B1639" s="82" t="str">
        <f>IF($I1639="", "", IFERROR(INDEX('Job Database'!$AE$11:$AE$3035, MATCH($I1639, 'Job Database'!$X$11:$X$3035, 0)), ""))</f>
        <v/>
      </c>
      <c r="C1639" s="69" t="str">
        <f>IF($I1639="", "", IF(COUNTIF('Job Database'!$X$11:$X$3035, $I1639)=0, $AC$5, $AC$4))</f>
        <v/>
      </c>
      <c r="D1639" s="40"/>
      <c r="E1639" s="85" t="str">
        <f>IF($I1639="", "", IF(IFERROR(INDEX('Job Database'!$M$11:$M$3035, MATCH($I1639, 'Job Database'!$X$11:$X$3035, 0)), "")="", "", IFERROR(INDEX('Job Database'!$M$11:$M$3035, MATCH($I1639, 'Job Database'!$X$11:$X$3035, 0)), "")))</f>
        <v/>
      </c>
      <c r="F1639" s="40"/>
      <c r="G1639" s="88" t="str">
        <f t="shared" si="1055"/>
        <v/>
      </c>
      <c r="H1639" s="40"/>
      <c r="I1639" s="24"/>
      <c r="J1639" s="34"/>
      <c r="K1639" s="106"/>
      <c r="L1639" s="79"/>
      <c r="M1639" s="34"/>
      <c r="N1639" s="79"/>
      <c r="O1639" s="31"/>
      <c r="P1639" s="53"/>
      <c r="Q1639" s="40"/>
      <c r="S1639" s="41" t="str">
        <f t="shared" si="1043"/>
        <v/>
      </c>
      <c r="T1639" s="41" t="str">
        <f t="shared" si="1044"/>
        <v/>
      </c>
      <c r="U1639" s="41" t="str">
        <f t="shared" si="1056"/>
        <v/>
      </c>
      <c r="W1639" s="74" t="str">
        <f>IF('Job Database'!$X1639="", "", 'Job Database'!$X1639)</f>
        <v/>
      </c>
      <c r="Y1639" s="41" t="str">
        <f>IF($W1639="", "", IF(COUNTIF($I$11:$I$3035, $W1639)&gt;0, "", MAX($Y$10:$Y1638)+1))</f>
        <v/>
      </c>
      <c r="Z1639" s="41">
        <v>1629</v>
      </c>
      <c r="AA1639" s="58" t="str">
        <f t="shared" si="1057"/>
        <v/>
      </c>
      <c r="AC1639" s="41" t="str">
        <f t="shared" si="1045"/>
        <v/>
      </c>
      <c r="AE1639" s="41" t="str">
        <f t="shared" si="1058"/>
        <v/>
      </c>
      <c r="AJ1639" s="154" t="str">
        <f t="shared" si="1059"/>
        <v/>
      </c>
      <c r="AL1639" s="120" t="str">
        <f t="shared" si="1060"/>
        <v/>
      </c>
      <c r="AM1639" s="104" t="str">
        <f t="shared" si="1061"/>
        <v/>
      </c>
      <c r="AN1639" s="104" t="str">
        <f t="shared" si="1062"/>
        <v/>
      </c>
      <c r="AO1639" s="104" t="str">
        <f t="shared" si="1046"/>
        <v/>
      </c>
      <c r="AP1639" s="104" t="str">
        <f t="shared" si="1047"/>
        <v/>
      </c>
      <c r="AQ1639" s="121" t="str">
        <f t="shared" si="1063"/>
        <v/>
      </c>
      <c r="AS1639" s="88" t="str">
        <f t="shared" si="1048"/>
        <v/>
      </c>
      <c r="AT1639" s="68" t="str">
        <f t="shared" si="1064"/>
        <v/>
      </c>
      <c r="AU1639" s="68" t="str">
        <f t="shared" si="1065"/>
        <v/>
      </c>
      <c r="AV1639" s="68" t="str">
        <f t="shared" si="1066"/>
        <v/>
      </c>
      <c r="AW1639" s="88" t="str">
        <f t="shared" si="1049"/>
        <v/>
      </c>
      <c r="AZ1639" s="88" t="str">
        <f t="shared" si="1050"/>
        <v/>
      </c>
      <c r="BA1639" s="68" t="str">
        <f t="shared" si="1051"/>
        <v/>
      </c>
      <c r="BB1639" s="68" t="str">
        <f t="shared" si="1052"/>
        <v/>
      </c>
      <c r="BC1639" s="68" t="str">
        <f t="shared" si="1053"/>
        <v/>
      </c>
      <c r="BD1639" s="69" t="str">
        <f t="shared" si="1054"/>
        <v/>
      </c>
      <c r="BE1639" s="69" t="str">
        <f t="shared" si="1067"/>
        <v/>
      </c>
      <c r="BT1639" s="138" t="str">
        <f t="shared" ca="1" si="1068"/>
        <v/>
      </c>
      <c r="BU1639" s="139" t="str">
        <f t="shared" ca="1" si="1069"/>
        <v/>
      </c>
      <c r="BW1639" s="138" t="str">
        <f t="shared" si="1070"/>
        <v/>
      </c>
      <c r="BX1639" s="104" t="str">
        <f t="shared" si="1071"/>
        <v/>
      </c>
      <c r="BY1639" s="139" t="str">
        <f t="shared" si="1072"/>
        <v/>
      </c>
      <c r="CA1639" s="138" t="str">
        <f t="shared" si="1073"/>
        <v/>
      </c>
      <c r="CB1639" s="104" t="str">
        <f t="shared" si="1074"/>
        <v/>
      </c>
      <c r="CC1639" s="139" t="str">
        <f t="shared" si="1075"/>
        <v/>
      </c>
      <c r="CE1639" s="162" t="str">
        <f t="shared" si="1076"/>
        <v/>
      </c>
      <c r="CF1639" s="163" t="str">
        <f t="shared" si="1077"/>
        <v/>
      </c>
      <c r="CG1639" s="164" t="str">
        <f t="shared" si="1078"/>
        <v/>
      </c>
      <c r="CI1639" s="162" t="str">
        <f t="shared" si="1079"/>
        <v/>
      </c>
      <c r="CJ1639" s="163" t="str">
        <f t="shared" si="1082"/>
        <v/>
      </c>
      <c r="CK1639" s="164" t="str">
        <f t="shared" si="1083"/>
        <v/>
      </c>
      <c r="CM1639" s="169" t="str">
        <f t="shared" si="1080"/>
        <v/>
      </c>
      <c r="CN1639" s="139" t="str">
        <f t="shared" si="1081"/>
        <v/>
      </c>
      <c r="CP1639" s="41" t="str">
        <f>IF($CM1639="", "", COUNTIF($CM$11:$CM$3035, "&lt;"&amp;$CM1639)+1+COUNTIF($CM$11:$CM1639, $CM1639)-1)</f>
        <v/>
      </c>
    </row>
    <row r="1640" spans="1:94" x14ac:dyDescent="0.25">
      <c r="A1640" s="40"/>
      <c r="B1640" s="82" t="str">
        <f>IF($I1640="", "", IFERROR(INDEX('Job Database'!$AE$11:$AE$3035, MATCH($I1640, 'Job Database'!$X$11:$X$3035, 0)), ""))</f>
        <v/>
      </c>
      <c r="C1640" s="69" t="str">
        <f>IF($I1640="", "", IF(COUNTIF('Job Database'!$X$11:$X$3035, $I1640)=0, $AC$5, $AC$4))</f>
        <v/>
      </c>
      <c r="D1640" s="40"/>
      <c r="E1640" s="85" t="str">
        <f>IF($I1640="", "", IF(IFERROR(INDEX('Job Database'!$M$11:$M$3035, MATCH($I1640, 'Job Database'!$X$11:$X$3035, 0)), "")="", "", IFERROR(INDEX('Job Database'!$M$11:$M$3035, MATCH($I1640, 'Job Database'!$X$11:$X$3035, 0)), "")))</f>
        <v/>
      </c>
      <c r="F1640" s="40"/>
      <c r="G1640" s="88" t="str">
        <f t="shared" si="1055"/>
        <v/>
      </c>
      <c r="H1640" s="40"/>
      <c r="I1640" s="24"/>
      <c r="J1640" s="34"/>
      <c r="K1640" s="106"/>
      <c r="L1640" s="79"/>
      <c r="M1640" s="34"/>
      <c r="N1640" s="79"/>
      <c r="O1640" s="31"/>
      <c r="P1640" s="53"/>
      <c r="Q1640" s="40"/>
      <c r="S1640" s="41" t="str">
        <f t="shared" si="1043"/>
        <v/>
      </c>
      <c r="T1640" s="41" t="str">
        <f t="shared" si="1044"/>
        <v/>
      </c>
      <c r="U1640" s="41" t="str">
        <f t="shared" si="1056"/>
        <v/>
      </c>
      <c r="W1640" s="74" t="str">
        <f>IF('Job Database'!$X1640="", "", 'Job Database'!$X1640)</f>
        <v/>
      </c>
      <c r="Y1640" s="41" t="str">
        <f>IF($W1640="", "", IF(COUNTIF($I$11:$I$3035, $W1640)&gt;0, "", MAX($Y$10:$Y1639)+1))</f>
        <v/>
      </c>
      <c r="Z1640" s="41">
        <v>1630</v>
      </c>
      <c r="AA1640" s="58" t="str">
        <f t="shared" si="1057"/>
        <v/>
      </c>
      <c r="AC1640" s="41" t="str">
        <f t="shared" si="1045"/>
        <v/>
      </c>
      <c r="AE1640" s="41" t="str">
        <f t="shared" si="1058"/>
        <v/>
      </c>
      <c r="AJ1640" s="154" t="str">
        <f t="shared" si="1059"/>
        <v/>
      </c>
      <c r="AL1640" s="120" t="str">
        <f t="shared" si="1060"/>
        <v/>
      </c>
      <c r="AM1640" s="104" t="str">
        <f t="shared" si="1061"/>
        <v/>
      </c>
      <c r="AN1640" s="104" t="str">
        <f t="shared" si="1062"/>
        <v/>
      </c>
      <c r="AO1640" s="104" t="str">
        <f t="shared" si="1046"/>
        <v/>
      </c>
      <c r="AP1640" s="104" t="str">
        <f t="shared" si="1047"/>
        <v/>
      </c>
      <c r="AQ1640" s="121" t="str">
        <f t="shared" si="1063"/>
        <v/>
      </c>
      <c r="AS1640" s="88" t="str">
        <f t="shared" si="1048"/>
        <v/>
      </c>
      <c r="AT1640" s="68" t="str">
        <f t="shared" si="1064"/>
        <v/>
      </c>
      <c r="AU1640" s="68" t="str">
        <f t="shared" si="1065"/>
        <v/>
      </c>
      <c r="AV1640" s="68" t="str">
        <f t="shared" si="1066"/>
        <v/>
      </c>
      <c r="AW1640" s="88" t="str">
        <f t="shared" si="1049"/>
        <v/>
      </c>
      <c r="AZ1640" s="88" t="str">
        <f t="shared" si="1050"/>
        <v/>
      </c>
      <c r="BA1640" s="68" t="str">
        <f t="shared" si="1051"/>
        <v/>
      </c>
      <c r="BB1640" s="68" t="str">
        <f t="shared" si="1052"/>
        <v/>
      </c>
      <c r="BC1640" s="68" t="str">
        <f t="shared" si="1053"/>
        <v/>
      </c>
      <c r="BD1640" s="69" t="str">
        <f t="shared" si="1054"/>
        <v/>
      </c>
      <c r="BE1640" s="69" t="str">
        <f t="shared" si="1067"/>
        <v/>
      </c>
      <c r="BT1640" s="138" t="str">
        <f t="shared" ca="1" si="1068"/>
        <v/>
      </c>
      <c r="BU1640" s="139" t="str">
        <f t="shared" ca="1" si="1069"/>
        <v/>
      </c>
      <c r="BW1640" s="138" t="str">
        <f t="shared" si="1070"/>
        <v/>
      </c>
      <c r="BX1640" s="104" t="str">
        <f t="shared" si="1071"/>
        <v/>
      </c>
      <c r="BY1640" s="139" t="str">
        <f t="shared" si="1072"/>
        <v/>
      </c>
      <c r="CA1640" s="138" t="str">
        <f t="shared" si="1073"/>
        <v/>
      </c>
      <c r="CB1640" s="104" t="str">
        <f t="shared" si="1074"/>
        <v/>
      </c>
      <c r="CC1640" s="139" t="str">
        <f t="shared" si="1075"/>
        <v/>
      </c>
      <c r="CE1640" s="162" t="str">
        <f t="shared" si="1076"/>
        <v/>
      </c>
      <c r="CF1640" s="163" t="str">
        <f t="shared" si="1077"/>
        <v/>
      </c>
      <c r="CG1640" s="164" t="str">
        <f t="shared" si="1078"/>
        <v/>
      </c>
      <c r="CI1640" s="162" t="str">
        <f t="shared" si="1079"/>
        <v/>
      </c>
      <c r="CJ1640" s="163" t="str">
        <f t="shared" si="1082"/>
        <v/>
      </c>
      <c r="CK1640" s="164" t="str">
        <f t="shared" si="1083"/>
        <v/>
      </c>
      <c r="CM1640" s="169" t="str">
        <f t="shared" si="1080"/>
        <v/>
      </c>
      <c r="CN1640" s="139" t="str">
        <f t="shared" si="1081"/>
        <v/>
      </c>
      <c r="CP1640" s="41" t="str">
        <f>IF($CM1640="", "", COUNTIF($CM$11:$CM$3035, "&lt;"&amp;$CM1640)+1+COUNTIF($CM$11:$CM1640, $CM1640)-1)</f>
        <v/>
      </c>
    </row>
    <row r="1641" spans="1:94" x14ac:dyDescent="0.25">
      <c r="A1641" s="40"/>
      <c r="B1641" s="82" t="str">
        <f>IF($I1641="", "", IFERROR(INDEX('Job Database'!$AE$11:$AE$3035, MATCH($I1641, 'Job Database'!$X$11:$X$3035, 0)), ""))</f>
        <v/>
      </c>
      <c r="C1641" s="69" t="str">
        <f>IF($I1641="", "", IF(COUNTIF('Job Database'!$X$11:$X$3035, $I1641)=0, $AC$5, $AC$4))</f>
        <v/>
      </c>
      <c r="D1641" s="40"/>
      <c r="E1641" s="85" t="str">
        <f>IF($I1641="", "", IF(IFERROR(INDEX('Job Database'!$M$11:$M$3035, MATCH($I1641, 'Job Database'!$X$11:$X$3035, 0)), "")="", "", IFERROR(INDEX('Job Database'!$M$11:$M$3035, MATCH($I1641, 'Job Database'!$X$11:$X$3035, 0)), "")))</f>
        <v/>
      </c>
      <c r="F1641" s="40"/>
      <c r="G1641" s="88" t="str">
        <f t="shared" si="1055"/>
        <v/>
      </c>
      <c r="H1641" s="40"/>
      <c r="I1641" s="24"/>
      <c r="J1641" s="34"/>
      <c r="K1641" s="106"/>
      <c r="L1641" s="79"/>
      <c r="M1641" s="34"/>
      <c r="N1641" s="79"/>
      <c r="O1641" s="31"/>
      <c r="P1641" s="53"/>
      <c r="Q1641" s="40"/>
      <c r="S1641" s="41" t="str">
        <f t="shared" si="1043"/>
        <v/>
      </c>
      <c r="T1641" s="41" t="str">
        <f t="shared" si="1044"/>
        <v/>
      </c>
      <c r="U1641" s="41" t="str">
        <f t="shared" si="1056"/>
        <v/>
      </c>
      <c r="W1641" s="74" t="str">
        <f>IF('Job Database'!$X1641="", "", 'Job Database'!$X1641)</f>
        <v/>
      </c>
      <c r="Y1641" s="41" t="str">
        <f>IF($W1641="", "", IF(COUNTIF($I$11:$I$3035, $W1641)&gt;0, "", MAX($Y$10:$Y1640)+1))</f>
        <v/>
      </c>
      <c r="Z1641" s="41">
        <v>1631</v>
      </c>
      <c r="AA1641" s="58" t="str">
        <f t="shared" si="1057"/>
        <v/>
      </c>
      <c r="AC1641" s="41" t="str">
        <f t="shared" si="1045"/>
        <v/>
      </c>
      <c r="AE1641" s="41" t="str">
        <f t="shared" si="1058"/>
        <v/>
      </c>
      <c r="AJ1641" s="154" t="str">
        <f t="shared" si="1059"/>
        <v/>
      </c>
      <c r="AL1641" s="120" t="str">
        <f t="shared" si="1060"/>
        <v/>
      </c>
      <c r="AM1641" s="104" t="str">
        <f t="shared" si="1061"/>
        <v/>
      </c>
      <c r="AN1641" s="104" t="str">
        <f t="shared" si="1062"/>
        <v/>
      </c>
      <c r="AO1641" s="104" t="str">
        <f t="shared" si="1046"/>
        <v/>
      </c>
      <c r="AP1641" s="104" t="str">
        <f t="shared" si="1047"/>
        <v/>
      </c>
      <c r="AQ1641" s="121" t="str">
        <f t="shared" si="1063"/>
        <v/>
      </c>
      <c r="AS1641" s="88" t="str">
        <f t="shared" si="1048"/>
        <v/>
      </c>
      <c r="AT1641" s="68" t="str">
        <f t="shared" si="1064"/>
        <v/>
      </c>
      <c r="AU1641" s="68" t="str">
        <f t="shared" si="1065"/>
        <v/>
      </c>
      <c r="AV1641" s="68" t="str">
        <f t="shared" si="1066"/>
        <v/>
      </c>
      <c r="AW1641" s="88" t="str">
        <f t="shared" si="1049"/>
        <v/>
      </c>
      <c r="AZ1641" s="88" t="str">
        <f t="shared" si="1050"/>
        <v/>
      </c>
      <c r="BA1641" s="68" t="str">
        <f t="shared" si="1051"/>
        <v/>
      </c>
      <c r="BB1641" s="68" t="str">
        <f t="shared" si="1052"/>
        <v/>
      </c>
      <c r="BC1641" s="68" t="str">
        <f t="shared" si="1053"/>
        <v/>
      </c>
      <c r="BD1641" s="69" t="str">
        <f t="shared" si="1054"/>
        <v/>
      </c>
      <c r="BE1641" s="69" t="str">
        <f t="shared" si="1067"/>
        <v/>
      </c>
      <c r="BT1641" s="138" t="str">
        <f t="shared" ca="1" si="1068"/>
        <v/>
      </c>
      <c r="BU1641" s="139" t="str">
        <f t="shared" ca="1" si="1069"/>
        <v/>
      </c>
      <c r="BW1641" s="138" t="str">
        <f t="shared" si="1070"/>
        <v/>
      </c>
      <c r="BX1641" s="104" t="str">
        <f t="shared" si="1071"/>
        <v/>
      </c>
      <c r="BY1641" s="139" t="str">
        <f t="shared" si="1072"/>
        <v/>
      </c>
      <c r="CA1641" s="138" t="str">
        <f t="shared" si="1073"/>
        <v/>
      </c>
      <c r="CB1641" s="104" t="str">
        <f t="shared" si="1074"/>
        <v/>
      </c>
      <c r="CC1641" s="139" t="str">
        <f t="shared" si="1075"/>
        <v/>
      </c>
      <c r="CE1641" s="162" t="str">
        <f t="shared" si="1076"/>
        <v/>
      </c>
      <c r="CF1641" s="163" t="str">
        <f t="shared" si="1077"/>
        <v/>
      </c>
      <c r="CG1641" s="164" t="str">
        <f t="shared" si="1078"/>
        <v/>
      </c>
      <c r="CI1641" s="162" t="str">
        <f t="shared" si="1079"/>
        <v/>
      </c>
      <c r="CJ1641" s="163" t="str">
        <f t="shared" si="1082"/>
        <v/>
      </c>
      <c r="CK1641" s="164" t="str">
        <f t="shared" si="1083"/>
        <v/>
      </c>
      <c r="CM1641" s="169" t="str">
        <f t="shared" si="1080"/>
        <v/>
      </c>
      <c r="CN1641" s="139" t="str">
        <f t="shared" si="1081"/>
        <v/>
      </c>
      <c r="CP1641" s="41" t="str">
        <f>IF($CM1641="", "", COUNTIF($CM$11:$CM$3035, "&lt;"&amp;$CM1641)+1+COUNTIF($CM$11:$CM1641, $CM1641)-1)</f>
        <v/>
      </c>
    </row>
    <row r="1642" spans="1:94" x14ac:dyDescent="0.25">
      <c r="A1642" s="40"/>
      <c r="B1642" s="82" t="str">
        <f>IF($I1642="", "", IFERROR(INDEX('Job Database'!$AE$11:$AE$3035, MATCH($I1642, 'Job Database'!$X$11:$X$3035, 0)), ""))</f>
        <v/>
      </c>
      <c r="C1642" s="69" t="str">
        <f>IF($I1642="", "", IF(COUNTIF('Job Database'!$X$11:$X$3035, $I1642)=0, $AC$5, $AC$4))</f>
        <v/>
      </c>
      <c r="D1642" s="40"/>
      <c r="E1642" s="85" t="str">
        <f>IF($I1642="", "", IF(IFERROR(INDEX('Job Database'!$M$11:$M$3035, MATCH($I1642, 'Job Database'!$X$11:$X$3035, 0)), "")="", "", IFERROR(INDEX('Job Database'!$M$11:$M$3035, MATCH($I1642, 'Job Database'!$X$11:$X$3035, 0)), "")))</f>
        <v/>
      </c>
      <c r="F1642" s="40"/>
      <c r="G1642" s="88" t="str">
        <f t="shared" si="1055"/>
        <v/>
      </c>
      <c r="H1642" s="40"/>
      <c r="I1642" s="24"/>
      <c r="J1642" s="34"/>
      <c r="K1642" s="106"/>
      <c r="L1642" s="79"/>
      <c r="M1642" s="34"/>
      <c r="N1642" s="79"/>
      <c r="O1642" s="31"/>
      <c r="P1642" s="53"/>
      <c r="Q1642" s="40"/>
      <c r="S1642" s="41" t="str">
        <f t="shared" si="1043"/>
        <v/>
      </c>
      <c r="T1642" s="41" t="str">
        <f t="shared" si="1044"/>
        <v/>
      </c>
      <c r="U1642" s="41" t="str">
        <f t="shared" si="1056"/>
        <v/>
      </c>
      <c r="W1642" s="74" t="str">
        <f>IF('Job Database'!$X1642="", "", 'Job Database'!$X1642)</f>
        <v/>
      </c>
      <c r="Y1642" s="41" t="str">
        <f>IF($W1642="", "", IF(COUNTIF($I$11:$I$3035, $W1642)&gt;0, "", MAX($Y$10:$Y1641)+1))</f>
        <v/>
      </c>
      <c r="Z1642" s="41">
        <v>1632</v>
      </c>
      <c r="AA1642" s="58" t="str">
        <f t="shared" si="1057"/>
        <v/>
      </c>
      <c r="AC1642" s="41" t="str">
        <f t="shared" si="1045"/>
        <v/>
      </c>
      <c r="AE1642" s="41" t="str">
        <f t="shared" si="1058"/>
        <v/>
      </c>
      <c r="AJ1642" s="154" t="str">
        <f t="shared" si="1059"/>
        <v/>
      </c>
      <c r="AL1642" s="120" t="str">
        <f t="shared" si="1060"/>
        <v/>
      </c>
      <c r="AM1642" s="104" t="str">
        <f t="shared" si="1061"/>
        <v/>
      </c>
      <c r="AN1642" s="104" t="str">
        <f t="shared" si="1062"/>
        <v/>
      </c>
      <c r="AO1642" s="104" t="str">
        <f t="shared" si="1046"/>
        <v/>
      </c>
      <c r="AP1642" s="104" t="str">
        <f t="shared" si="1047"/>
        <v/>
      </c>
      <c r="AQ1642" s="121" t="str">
        <f t="shared" si="1063"/>
        <v/>
      </c>
      <c r="AS1642" s="88" t="str">
        <f t="shared" si="1048"/>
        <v/>
      </c>
      <c r="AT1642" s="68" t="str">
        <f t="shared" si="1064"/>
        <v/>
      </c>
      <c r="AU1642" s="68" t="str">
        <f t="shared" si="1065"/>
        <v/>
      </c>
      <c r="AV1642" s="68" t="str">
        <f t="shared" si="1066"/>
        <v/>
      </c>
      <c r="AW1642" s="88" t="str">
        <f t="shared" si="1049"/>
        <v/>
      </c>
      <c r="AZ1642" s="88" t="str">
        <f t="shared" si="1050"/>
        <v/>
      </c>
      <c r="BA1642" s="68" t="str">
        <f t="shared" si="1051"/>
        <v/>
      </c>
      <c r="BB1642" s="68" t="str">
        <f t="shared" si="1052"/>
        <v/>
      </c>
      <c r="BC1642" s="68" t="str">
        <f t="shared" si="1053"/>
        <v/>
      </c>
      <c r="BD1642" s="69" t="str">
        <f t="shared" si="1054"/>
        <v/>
      </c>
      <c r="BE1642" s="69" t="str">
        <f t="shared" si="1067"/>
        <v/>
      </c>
      <c r="BT1642" s="138" t="str">
        <f t="shared" ca="1" si="1068"/>
        <v/>
      </c>
      <c r="BU1642" s="139" t="str">
        <f t="shared" ca="1" si="1069"/>
        <v/>
      </c>
      <c r="BW1642" s="138" t="str">
        <f t="shared" si="1070"/>
        <v/>
      </c>
      <c r="BX1642" s="104" t="str">
        <f t="shared" si="1071"/>
        <v/>
      </c>
      <c r="BY1642" s="139" t="str">
        <f t="shared" si="1072"/>
        <v/>
      </c>
      <c r="CA1642" s="138" t="str">
        <f t="shared" si="1073"/>
        <v/>
      </c>
      <c r="CB1642" s="104" t="str">
        <f t="shared" si="1074"/>
        <v/>
      </c>
      <c r="CC1642" s="139" t="str">
        <f t="shared" si="1075"/>
        <v/>
      </c>
      <c r="CE1642" s="162" t="str">
        <f t="shared" si="1076"/>
        <v/>
      </c>
      <c r="CF1642" s="163" t="str">
        <f t="shared" si="1077"/>
        <v/>
      </c>
      <c r="CG1642" s="164" t="str">
        <f t="shared" si="1078"/>
        <v/>
      </c>
      <c r="CI1642" s="162" t="str">
        <f t="shared" si="1079"/>
        <v/>
      </c>
      <c r="CJ1642" s="163" t="str">
        <f t="shared" si="1082"/>
        <v/>
      </c>
      <c r="CK1642" s="164" t="str">
        <f t="shared" si="1083"/>
        <v/>
      </c>
      <c r="CM1642" s="169" t="str">
        <f t="shared" si="1080"/>
        <v/>
      </c>
      <c r="CN1642" s="139" t="str">
        <f t="shared" si="1081"/>
        <v/>
      </c>
      <c r="CP1642" s="41" t="str">
        <f>IF($CM1642="", "", COUNTIF($CM$11:$CM$3035, "&lt;"&amp;$CM1642)+1+COUNTIF($CM$11:$CM1642, $CM1642)-1)</f>
        <v/>
      </c>
    </row>
    <row r="1643" spans="1:94" x14ac:dyDescent="0.25">
      <c r="A1643" s="40"/>
      <c r="B1643" s="82" t="str">
        <f>IF($I1643="", "", IFERROR(INDEX('Job Database'!$AE$11:$AE$3035, MATCH($I1643, 'Job Database'!$X$11:$X$3035, 0)), ""))</f>
        <v/>
      </c>
      <c r="C1643" s="69" t="str">
        <f>IF($I1643="", "", IF(COUNTIF('Job Database'!$X$11:$X$3035, $I1643)=0, $AC$5, $AC$4))</f>
        <v/>
      </c>
      <c r="D1643" s="40"/>
      <c r="E1643" s="85" t="str">
        <f>IF($I1643="", "", IF(IFERROR(INDEX('Job Database'!$M$11:$M$3035, MATCH($I1643, 'Job Database'!$X$11:$X$3035, 0)), "")="", "", IFERROR(INDEX('Job Database'!$M$11:$M$3035, MATCH($I1643, 'Job Database'!$X$11:$X$3035, 0)), "")))</f>
        <v/>
      </c>
      <c r="F1643" s="40"/>
      <c r="G1643" s="88" t="str">
        <f t="shared" si="1055"/>
        <v/>
      </c>
      <c r="H1643" s="40"/>
      <c r="I1643" s="24"/>
      <c r="J1643" s="34"/>
      <c r="K1643" s="106"/>
      <c r="L1643" s="79"/>
      <c r="M1643" s="34"/>
      <c r="N1643" s="79"/>
      <c r="O1643" s="31"/>
      <c r="P1643" s="53"/>
      <c r="Q1643" s="40"/>
      <c r="S1643" s="41" t="str">
        <f t="shared" si="1043"/>
        <v/>
      </c>
      <c r="T1643" s="41" t="str">
        <f t="shared" si="1044"/>
        <v/>
      </c>
      <c r="U1643" s="41" t="str">
        <f t="shared" si="1056"/>
        <v/>
      </c>
      <c r="W1643" s="74" t="str">
        <f>IF('Job Database'!$X1643="", "", 'Job Database'!$X1643)</f>
        <v/>
      </c>
      <c r="Y1643" s="41" t="str">
        <f>IF($W1643="", "", IF(COUNTIF($I$11:$I$3035, $W1643)&gt;0, "", MAX($Y$10:$Y1642)+1))</f>
        <v/>
      </c>
      <c r="Z1643" s="41">
        <v>1633</v>
      </c>
      <c r="AA1643" s="58" t="str">
        <f t="shared" si="1057"/>
        <v/>
      </c>
      <c r="AC1643" s="41" t="str">
        <f t="shared" si="1045"/>
        <v/>
      </c>
      <c r="AE1643" s="41" t="str">
        <f t="shared" si="1058"/>
        <v/>
      </c>
      <c r="AJ1643" s="154" t="str">
        <f t="shared" si="1059"/>
        <v/>
      </c>
      <c r="AL1643" s="120" t="str">
        <f t="shared" si="1060"/>
        <v/>
      </c>
      <c r="AM1643" s="104" t="str">
        <f t="shared" si="1061"/>
        <v/>
      </c>
      <c r="AN1643" s="104" t="str">
        <f t="shared" si="1062"/>
        <v/>
      </c>
      <c r="AO1643" s="104" t="str">
        <f t="shared" si="1046"/>
        <v/>
      </c>
      <c r="AP1643" s="104" t="str">
        <f t="shared" si="1047"/>
        <v/>
      </c>
      <c r="AQ1643" s="121" t="str">
        <f t="shared" si="1063"/>
        <v/>
      </c>
      <c r="AS1643" s="88" t="str">
        <f t="shared" si="1048"/>
        <v/>
      </c>
      <c r="AT1643" s="68" t="str">
        <f t="shared" si="1064"/>
        <v/>
      </c>
      <c r="AU1643" s="68" t="str">
        <f t="shared" si="1065"/>
        <v/>
      </c>
      <c r="AV1643" s="68" t="str">
        <f t="shared" si="1066"/>
        <v/>
      </c>
      <c r="AW1643" s="88" t="str">
        <f t="shared" si="1049"/>
        <v/>
      </c>
      <c r="AZ1643" s="88" t="str">
        <f t="shared" si="1050"/>
        <v/>
      </c>
      <c r="BA1643" s="68" t="str">
        <f t="shared" si="1051"/>
        <v/>
      </c>
      <c r="BB1643" s="68" t="str">
        <f t="shared" si="1052"/>
        <v/>
      </c>
      <c r="BC1643" s="68" t="str">
        <f t="shared" si="1053"/>
        <v/>
      </c>
      <c r="BD1643" s="69" t="str">
        <f t="shared" si="1054"/>
        <v/>
      </c>
      <c r="BE1643" s="69" t="str">
        <f t="shared" si="1067"/>
        <v/>
      </c>
      <c r="BT1643" s="138" t="str">
        <f t="shared" ca="1" si="1068"/>
        <v/>
      </c>
      <c r="BU1643" s="139" t="str">
        <f t="shared" ca="1" si="1069"/>
        <v/>
      </c>
      <c r="BW1643" s="138" t="str">
        <f t="shared" si="1070"/>
        <v/>
      </c>
      <c r="BX1643" s="104" t="str">
        <f t="shared" si="1071"/>
        <v/>
      </c>
      <c r="BY1643" s="139" t="str">
        <f t="shared" si="1072"/>
        <v/>
      </c>
      <c r="CA1643" s="138" t="str">
        <f t="shared" si="1073"/>
        <v/>
      </c>
      <c r="CB1643" s="104" t="str">
        <f t="shared" si="1074"/>
        <v/>
      </c>
      <c r="CC1643" s="139" t="str">
        <f t="shared" si="1075"/>
        <v/>
      </c>
      <c r="CE1643" s="162" t="str">
        <f t="shared" si="1076"/>
        <v/>
      </c>
      <c r="CF1643" s="163" t="str">
        <f t="shared" si="1077"/>
        <v/>
      </c>
      <c r="CG1643" s="164" t="str">
        <f t="shared" si="1078"/>
        <v/>
      </c>
      <c r="CI1643" s="162" t="str">
        <f t="shared" si="1079"/>
        <v/>
      </c>
      <c r="CJ1643" s="163" t="str">
        <f t="shared" si="1082"/>
        <v/>
      </c>
      <c r="CK1643" s="164" t="str">
        <f t="shared" si="1083"/>
        <v/>
      </c>
      <c r="CM1643" s="169" t="str">
        <f t="shared" si="1080"/>
        <v/>
      </c>
      <c r="CN1643" s="139" t="str">
        <f t="shared" si="1081"/>
        <v/>
      </c>
      <c r="CP1643" s="41" t="str">
        <f>IF($CM1643="", "", COUNTIF($CM$11:$CM$3035, "&lt;"&amp;$CM1643)+1+COUNTIF($CM$11:$CM1643, $CM1643)-1)</f>
        <v/>
      </c>
    </row>
    <row r="1644" spans="1:94" x14ac:dyDescent="0.25">
      <c r="A1644" s="40"/>
      <c r="B1644" s="82" t="str">
        <f>IF($I1644="", "", IFERROR(INDEX('Job Database'!$AE$11:$AE$3035, MATCH($I1644, 'Job Database'!$X$11:$X$3035, 0)), ""))</f>
        <v/>
      </c>
      <c r="C1644" s="69" t="str">
        <f>IF($I1644="", "", IF(COUNTIF('Job Database'!$X$11:$X$3035, $I1644)=0, $AC$5, $AC$4))</f>
        <v/>
      </c>
      <c r="D1644" s="40"/>
      <c r="E1644" s="85" t="str">
        <f>IF($I1644="", "", IF(IFERROR(INDEX('Job Database'!$M$11:$M$3035, MATCH($I1644, 'Job Database'!$X$11:$X$3035, 0)), "")="", "", IFERROR(INDEX('Job Database'!$M$11:$M$3035, MATCH($I1644, 'Job Database'!$X$11:$X$3035, 0)), "")))</f>
        <v/>
      </c>
      <c r="F1644" s="40"/>
      <c r="G1644" s="88" t="str">
        <f t="shared" si="1055"/>
        <v/>
      </c>
      <c r="H1644" s="40"/>
      <c r="I1644" s="24"/>
      <c r="J1644" s="34"/>
      <c r="K1644" s="106"/>
      <c r="L1644" s="79"/>
      <c r="M1644" s="34"/>
      <c r="N1644" s="79"/>
      <c r="O1644" s="31"/>
      <c r="P1644" s="53"/>
      <c r="Q1644" s="40"/>
      <c r="S1644" s="41" t="str">
        <f t="shared" si="1043"/>
        <v/>
      </c>
      <c r="T1644" s="41" t="str">
        <f t="shared" si="1044"/>
        <v/>
      </c>
      <c r="U1644" s="41" t="str">
        <f t="shared" si="1056"/>
        <v/>
      </c>
      <c r="W1644" s="74" t="str">
        <f>IF('Job Database'!$X1644="", "", 'Job Database'!$X1644)</f>
        <v/>
      </c>
      <c r="Y1644" s="41" t="str">
        <f>IF($W1644="", "", IF(COUNTIF($I$11:$I$3035, $W1644)&gt;0, "", MAX($Y$10:$Y1643)+1))</f>
        <v/>
      </c>
      <c r="Z1644" s="41">
        <v>1634</v>
      </c>
      <c r="AA1644" s="58" t="str">
        <f t="shared" si="1057"/>
        <v/>
      </c>
      <c r="AC1644" s="41" t="str">
        <f t="shared" si="1045"/>
        <v/>
      </c>
      <c r="AE1644" s="41" t="str">
        <f t="shared" si="1058"/>
        <v/>
      </c>
      <c r="AJ1644" s="154" t="str">
        <f t="shared" si="1059"/>
        <v/>
      </c>
      <c r="AL1644" s="120" t="str">
        <f t="shared" si="1060"/>
        <v/>
      </c>
      <c r="AM1644" s="104" t="str">
        <f t="shared" si="1061"/>
        <v/>
      </c>
      <c r="AN1644" s="104" t="str">
        <f t="shared" si="1062"/>
        <v/>
      </c>
      <c r="AO1644" s="104" t="str">
        <f t="shared" si="1046"/>
        <v/>
      </c>
      <c r="AP1644" s="104" t="str">
        <f t="shared" si="1047"/>
        <v/>
      </c>
      <c r="AQ1644" s="121" t="str">
        <f t="shared" si="1063"/>
        <v/>
      </c>
      <c r="AS1644" s="88" t="str">
        <f t="shared" si="1048"/>
        <v/>
      </c>
      <c r="AT1644" s="68" t="str">
        <f t="shared" si="1064"/>
        <v/>
      </c>
      <c r="AU1644" s="68" t="str">
        <f t="shared" si="1065"/>
        <v/>
      </c>
      <c r="AV1644" s="68" t="str">
        <f t="shared" si="1066"/>
        <v/>
      </c>
      <c r="AW1644" s="88" t="str">
        <f t="shared" si="1049"/>
        <v/>
      </c>
      <c r="AZ1644" s="88" t="str">
        <f t="shared" si="1050"/>
        <v/>
      </c>
      <c r="BA1644" s="68" t="str">
        <f t="shared" si="1051"/>
        <v/>
      </c>
      <c r="BB1644" s="68" t="str">
        <f t="shared" si="1052"/>
        <v/>
      </c>
      <c r="BC1644" s="68" t="str">
        <f t="shared" si="1053"/>
        <v/>
      </c>
      <c r="BD1644" s="69" t="str">
        <f t="shared" si="1054"/>
        <v/>
      </c>
      <c r="BE1644" s="69" t="str">
        <f t="shared" si="1067"/>
        <v/>
      </c>
      <c r="BT1644" s="138" t="str">
        <f t="shared" ca="1" si="1068"/>
        <v/>
      </c>
      <c r="BU1644" s="139" t="str">
        <f t="shared" ca="1" si="1069"/>
        <v/>
      </c>
      <c r="BW1644" s="138" t="str">
        <f t="shared" si="1070"/>
        <v/>
      </c>
      <c r="BX1644" s="104" t="str">
        <f t="shared" si="1071"/>
        <v/>
      </c>
      <c r="BY1644" s="139" t="str">
        <f t="shared" si="1072"/>
        <v/>
      </c>
      <c r="CA1644" s="138" t="str">
        <f t="shared" si="1073"/>
        <v/>
      </c>
      <c r="CB1644" s="104" t="str">
        <f t="shared" si="1074"/>
        <v/>
      </c>
      <c r="CC1644" s="139" t="str">
        <f t="shared" si="1075"/>
        <v/>
      </c>
      <c r="CE1644" s="162" t="str">
        <f t="shared" si="1076"/>
        <v/>
      </c>
      <c r="CF1644" s="163" t="str">
        <f t="shared" si="1077"/>
        <v/>
      </c>
      <c r="CG1644" s="164" t="str">
        <f t="shared" si="1078"/>
        <v/>
      </c>
      <c r="CI1644" s="162" t="str">
        <f t="shared" si="1079"/>
        <v/>
      </c>
      <c r="CJ1644" s="163" t="str">
        <f t="shared" si="1082"/>
        <v/>
      </c>
      <c r="CK1644" s="164" t="str">
        <f t="shared" si="1083"/>
        <v/>
      </c>
      <c r="CM1644" s="169" t="str">
        <f t="shared" si="1080"/>
        <v/>
      </c>
      <c r="CN1644" s="139" t="str">
        <f t="shared" si="1081"/>
        <v/>
      </c>
      <c r="CP1644" s="41" t="str">
        <f>IF($CM1644="", "", COUNTIF($CM$11:$CM$3035, "&lt;"&amp;$CM1644)+1+COUNTIF($CM$11:$CM1644, $CM1644)-1)</f>
        <v/>
      </c>
    </row>
    <row r="1645" spans="1:94" x14ac:dyDescent="0.25">
      <c r="A1645" s="40"/>
      <c r="B1645" s="82" t="str">
        <f>IF($I1645="", "", IFERROR(INDEX('Job Database'!$AE$11:$AE$3035, MATCH($I1645, 'Job Database'!$X$11:$X$3035, 0)), ""))</f>
        <v/>
      </c>
      <c r="C1645" s="69" t="str">
        <f>IF($I1645="", "", IF(COUNTIF('Job Database'!$X$11:$X$3035, $I1645)=0, $AC$5, $AC$4))</f>
        <v/>
      </c>
      <c r="D1645" s="40"/>
      <c r="E1645" s="85" t="str">
        <f>IF($I1645="", "", IF(IFERROR(INDEX('Job Database'!$M$11:$M$3035, MATCH($I1645, 'Job Database'!$X$11:$X$3035, 0)), "")="", "", IFERROR(INDEX('Job Database'!$M$11:$M$3035, MATCH($I1645, 'Job Database'!$X$11:$X$3035, 0)), "")))</f>
        <v/>
      </c>
      <c r="F1645" s="40"/>
      <c r="G1645" s="88" t="str">
        <f t="shared" si="1055"/>
        <v/>
      </c>
      <c r="H1645" s="40"/>
      <c r="I1645" s="24"/>
      <c r="J1645" s="34"/>
      <c r="K1645" s="106"/>
      <c r="L1645" s="79"/>
      <c r="M1645" s="34"/>
      <c r="N1645" s="79"/>
      <c r="O1645" s="31"/>
      <c r="P1645" s="53"/>
      <c r="Q1645" s="40"/>
      <c r="S1645" s="41" t="str">
        <f t="shared" si="1043"/>
        <v/>
      </c>
      <c r="T1645" s="41" t="str">
        <f t="shared" si="1044"/>
        <v/>
      </c>
      <c r="U1645" s="41" t="str">
        <f t="shared" si="1056"/>
        <v/>
      </c>
      <c r="W1645" s="74" t="str">
        <f>IF('Job Database'!$X1645="", "", 'Job Database'!$X1645)</f>
        <v/>
      </c>
      <c r="Y1645" s="41" t="str">
        <f>IF($W1645="", "", IF(COUNTIF($I$11:$I$3035, $W1645)&gt;0, "", MAX($Y$10:$Y1644)+1))</f>
        <v/>
      </c>
      <c r="Z1645" s="41">
        <v>1635</v>
      </c>
      <c r="AA1645" s="58" t="str">
        <f t="shared" si="1057"/>
        <v/>
      </c>
      <c r="AC1645" s="41" t="str">
        <f t="shared" si="1045"/>
        <v/>
      </c>
      <c r="AE1645" s="41" t="str">
        <f t="shared" si="1058"/>
        <v/>
      </c>
      <c r="AJ1645" s="154" t="str">
        <f t="shared" si="1059"/>
        <v/>
      </c>
      <c r="AL1645" s="120" t="str">
        <f t="shared" si="1060"/>
        <v/>
      </c>
      <c r="AM1645" s="104" t="str">
        <f t="shared" si="1061"/>
        <v/>
      </c>
      <c r="AN1645" s="104" t="str">
        <f t="shared" si="1062"/>
        <v/>
      </c>
      <c r="AO1645" s="104" t="str">
        <f t="shared" si="1046"/>
        <v/>
      </c>
      <c r="AP1645" s="104" t="str">
        <f t="shared" si="1047"/>
        <v/>
      </c>
      <c r="AQ1645" s="121" t="str">
        <f t="shared" si="1063"/>
        <v/>
      </c>
      <c r="AS1645" s="88" t="str">
        <f t="shared" si="1048"/>
        <v/>
      </c>
      <c r="AT1645" s="68" t="str">
        <f t="shared" si="1064"/>
        <v/>
      </c>
      <c r="AU1645" s="68" t="str">
        <f t="shared" si="1065"/>
        <v/>
      </c>
      <c r="AV1645" s="68" t="str">
        <f t="shared" si="1066"/>
        <v/>
      </c>
      <c r="AW1645" s="88" t="str">
        <f t="shared" si="1049"/>
        <v/>
      </c>
      <c r="AZ1645" s="88" t="str">
        <f t="shared" si="1050"/>
        <v/>
      </c>
      <c r="BA1645" s="68" t="str">
        <f t="shared" si="1051"/>
        <v/>
      </c>
      <c r="BB1645" s="68" t="str">
        <f t="shared" si="1052"/>
        <v/>
      </c>
      <c r="BC1645" s="68" t="str">
        <f t="shared" si="1053"/>
        <v/>
      </c>
      <c r="BD1645" s="69" t="str">
        <f t="shared" si="1054"/>
        <v/>
      </c>
      <c r="BE1645" s="69" t="str">
        <f t="shared" si="1067"/>
        <v/>
      </c>
      <c r="BT1645" s="138" t="str">
        <f t="shared" ca="1" si="1068"/>
        <v/>
      </c>
      <c r="BU1645" s="139" t="str">
        <f t="shared" ca="1" si="1069"/>
        <v/>
      </c>
      <c r="BW1645" s="138" t="str">
        <f t="shared" si="1070"/>
        <v/>
      </c>
      <c r="BX1645" s="104" t="str">
        <f t="shared" si="1071"/>
        <v/>
      </c>
      <c r="BY1645" s="139" t="str">
        <f t="shared" si="1072"/>
        <v/>
      </c>
      <c r="CA1645" s="138" t="str">
        <f t="shared" si="1073"/>
        <v/>
      </c>
      <c r="CB1645" s="104" t="str">
        <f t="shared" si="1074"/>
        <v/>
      </c>
      <c r="CC1645" s="139" t="str">
        <f t="shared" si="1075"/>
        <v/>
      </c>
      <c r="CE1645" s="162" t="str">
        <f t="shared" si="1076"/>
        <v/>
      </c>
      <c r="CF1645" s="163" t="str">
        <f t="shared" si="1077"/>
        <v/>
      </c>
      <c r="CG1645" s="164" t="str">
        <f t="shared" si="1078"/>
        <v/>
      </c>
      <c r="CI1645" s="162" t="str">
        <f t="shared" si="1079"/>
        <v/>
      </c>
      <c r="CJ1645" s="163" t="str">
        <f t="shared" si="1082"/>
        <v/>
      </c>
      <c r="CK1645" s="164" t="str">
        <f t="shared" si="1083"/>
        <v/>
      </c>
      <c r="CM1645" s="169" t="str">
        <f t="shared" si="1080"/>
        <v/>
      </c>
      <c r="CN1645" s="139" t="str">
        <f t="shared" si="1081"/>
        <v/>
      </c>
      <c r="CP1645" s="41" t="str">
        <f>IF($CM1645="", "", COUNTIF($CM$11:$CM$3035, "&lt;"&amp;$CM1645)+1+COUNTIF($CM$11:$CM1645, $CM1645)-1)</f>
        <v/>
      </c>
    </row>
    <row r="1646" spans="1:94" x14ac:dyDescent="0.25">
      <c r="A1646" s="40"/>
      <c r="B1646" s="82" t="str">
        <f>IF($I1646="", "", IFERROR(INDEX('Job Database'!$AE$11:$AE$3035, MATCH($I1646, 'Job Database'!$X$11:$X$3035, 0)), ""))</f>
        <v/>
      </c>
      <c r="C1646" s="69" t="str">
        <f>IF($I1646="", "", IF(COUNTIF('Job Database'!$X$11:$X$3035, $I1646)=0, $AC$5, $AC$4))</f>
        <v/>
      </c>
      <c r="D1646" s="40"/>
      <c r="E1646" s="85" t="str">
        <f>IF($I1646="", "", IF(IFERROR(INDEX('Job Database'!$M$11:$M$3035, MATCH($I1646, 'Job Database'!$X$11:$X$3035, 0)), "")="", "", IFERROR(INDEX('Job Database'!$M$11:$M$3035, MATCH($I1646, 'Job Database'!$X$11:$X$3035, 0)), "")))</f>
        <v/>
      </c>
      <c r="F1646" s="40"/>
      <c r="G1646" s="88" t="str">
        <f t="shared" si="1055"/>
        <v/>
      </c>
      <c r="H1646" s="40"/>
      <c r="I1646" s="24"/>
      <c r="J1646" s="34"/>
      <c r="K1646" s="106"/>
      <c r="L1646" s="79"/>
      <c r="M1646" s="34"/>
      <c r="N1646" s="79"/>
      <c r="O1646" s="31"/>
      <c r="P1646" s="53"/>
      <c r="Q1646" s="40"/>
      <c r="S1646" s="41" t="str">
        <f t="shared" si="1043"/>
        <v/>
      </c>
      <c r="T1646" s="41" t="str">
        <f t="shared" si="1044"/>
        <v/>
      </c>
      <c r="U1646" s="41" t="str">
        <f t="shared" si="1056"/>
        <v/>
      </c>
      <c r="W1646" s="74" t="str">
        <f>IF('Job Database'!$X1646="", "", 'Job Database'!$X1646)</f>
        <v/>
      </c>
      <c r="Y1646" s="41" t="str">
        <f>IF($W1646="", "", IF(COUNTIF($I$11:$I$3035, $W1646)&gt;0, "", MAX($Y$10:$Y1645)+1))</f>
        <v/>
      </c>
      <c r="Z1646" s="41">
        <v>1636</v>
      </c>
      <c r="AA1646" s="58" t="str">
        <f t="shared" si="1057"/>
        <v/>
      </c>
      <c r="AC1646" s="41" t="str">
        <f t="shared" si="1045"/>
        <v/>
      </c>
      <c r="AE1646" s="41" t="str">
        <f t="shared" si="1058"/>
        <v/>
      </c>
      <c r="AJ1646" s="154" t="str">
        <f t="shared" si="1059"/>
        <v/>
      </c>
      <c r="AL1646" s="120" t="str">
        <f t="shared" si="1060"/>
        <v/>
      </c>
      <c r="AM1646" s="104" t="str">
        <f t="shared" si="1061"/>
        <v/>
      </c>
      <c r="AN1646" s="104" t="str">
        <f t="shared" si="1062"/>
        <v/>
      </c>
      <c r="AO1646" s="104" t="str">
        <f t="shared" si="1046"/>
        <v/>
      </c>
      <c r="AP1646" s="104" t="str">
        <f t="shared" si="1047"/>
        <v/>
      </c>
      <c r="AQ1646" s="121" t="str">
        <f t="shared" si="1063"/>
        <v/>
      </c>
      <c r="AS1646" s="88" t="str">
        <f t="shared" si="1048"/>
        <v/>
      </c>
      <c r="AT1646" s="68" t="str">
        <f t="shared" si="1064"/>
        <v/>
      </c>
      <c r="AU1646" s="68" t="str">
        <f t="shared" si="1065"/>
        <v/>
      </c>
      <c r="AV1646" s="68" t="str">
        <f t="shared" si="1066"/>
        <v/>
      </c>
      <c r="AW1646" s="88" t="str">
        <f t="shared" si="1049"/>
        <v/>
      </c>
      <c r="AZ1646" s="88" t="str">
        <f t="shared" si="1050"/>
        <v/>
      </c>
      <c r="BA1646" s="68" t="str">
        <f t="shared" si="1051"/>
        <v/>
      </c>
      <c r="BB1646" s="68" t="str">
        <f t="shared" si="1052"/>
        <v/>
      </c>
      <c r="BC1646" s="68" t="str">
        <f t="shared" si="1053"/>
        <v/>
      </c>
      <c r="BD1646" s="69" t="str">
        <f t="shared" si="1054"/>
        <v/>
      </c>
      <c r="BE1646" s="69" t="str">
        <f t="shared" si="1067"/>
        <v/>
      </c>
      <c r="BT1646" s="138" t="str">
        <f t="shared" ca="1" si="1068"/>
        <v/>
      </c>
      <c r="BU1646" s="139" t="str">
        <f t="shared" ca="1" si="1069"/>
        <v/>
      </c>
      <c r="BW1646" s="138" t="str">
        <f t="shared" si="1070"/>
        <v/>
      </c>
      <c r="BX1646" s="104" t="str">
        <f t="shared" si="1071"/>
        <v/>
      </c>
      <c r="BY1646" s="139" t="str">
        <f t="shared" si="1072"/>
        <v/>
      </c>
      <c r="CA1646" s="138" t="str">
        <f t="shared" si="1073"/>
        <v/>
      </c>
      <c r="CB1646" s="104" t="str">
        <f t="shared" si="1074"/>
        <v/>
      </c>
      <c r="CC1646" s="139" t="str">
        <f t="shared" si="1075"/>
        <v/>
      </c>
      <c r="CE1646" s="162" t="str">
        <f t="shared" si="1076"/>
        <v/>
      </c>
      <c r="CF1646" s="163" t="str">
        <f t="shared" si="1077"/>
        <v/>
      </c>
      <c r="CG1646" s="164" t="str">
        <f t="shared" si="1078"/>
        <v/>
      </c>
      <c r="CI1646" s="162" t="str">
        <f t="shared" si="1079"/>
        <v/>
      </c>
      <c r="CJ1646" s="163" t="str">
        <f t="shared" si="1082"/>
        <v/>
      </c>
      <c r="CK1646" s="164" t="str">
        <f t="shared" si="1083"/>
        <v/>
      </c>
      <c r="CM1646" s="169" t="str">
        <f t="shared" si="1080"/>
        <v/>
      </c>
      <c r="CN1646" s="139" t="str">
        <f t="shared" si="1081"/>
        <v/>
      </c>
      <c r="CP1646" s="41" t="str">
        <f>IF($CM1646="", "", COUNTIF($CM$11:$CM$3035, "&lt;"&amp;$CM1646)+1+COUNTIF($CM$11:$CM1646, $CM1646)-1)</f>
        <v/>
      </c>
    </row>
    <row r="1647" spans="1:94" x14ac:dyDescent="0.25">
      <c r="A1647" s="40"/>
      <c r="B1647" s="82" t="str">
        <f>IF($I1647="", "", IFERROR(INDEX('Job Database'!$AE$11:$AE$3035, MATCH($I1647, 'Job Database'!$X$11:$X$3035, 0)), ""))</f>
        <v/>
      </c>
      <c r="C1647" s="69" t="str">
        <f>IF($I1647="", "", IF(COUNTIF('Job Database'!$X$11:$X$3035, $I1647)=0, $AC$5, $AC$4))</f>
        <v/>
      </c>
      <c r="D1647" s="40"/>
      <c r="E1647" s="85" t="str">
        <f>IF($I1647="", "", IF(IFERROR(INDEX('Job Database'!$M$11:$M$3035, MATCH($I1647, 'Job Database'!$X$11:$X$3035, 0)), "")="", "", IFERROR(INDEX('Job Database'!$M$11:$M$3035, MATCH($I1647, 'Job Database'!$X$11:$X$3035, 0)), "")))</f>
        <v/>
      </c>
      <c r="F1647" s="40"/>
      <c r="G1647" s="88" t="str">
        <f t="shared" si="1055"/>
        <v/>
      </c>
      <c r="H1647" s="40"/>
      <c r="I1647" s="24"/>
      <c r="J1647" s="34"/>
      <c r="K1647" s="106"/>
      <c r="L1647" s="79"/>
      <c r="M1647" s="34"/>
      <c r="N1647" s="79"/>
      <c r="O1647" s="31"/>
      <c r="P1647" s="53"/>
      <c r="Q1647" s="40"/>
      <c r="S1647" s="41" t="str">
        <f t="shared" si="1043"/>
        <v/>
      </c>
      <c r="T1647" s="41" t="str">
        <f t="shared" si="1044"/>
        <v/>
      </c>
      <c r="U1647" s="41" t="str">
        <f t="shared" si="1056"/>
        <v/>
      </c>
      <c r="W1647" s="74" t="str">
        <f>IF('Job Database'!$X1647="", "", 'Job Database'!$X1647)</f>
        <v/>
      </c>
      <c r="Y1647" s="41" t="str">
        <f>IF($W1647="", "", IF(COUNTIF($I$11:$I$3035, $W1647)&gt;0, "", MAX($Y$10:$Y1646)+1))</f>
        <v/>
      </c>
      <c r="Z1647" s="41">
        <v>1637</v>
      </c>
      <c r="AA1647" s="58" t="str">
        <f t="shared" si="1057"/>
        <v/>
      </c>
      <c r="AC1647" s="41" t="str">
        <f t="shared" si="1045"/>
        <v/>
      </c>
      <c r="AE1647" s="41" t="str">
        <f t="shared" si="1058"/>
        <v/>
      </c>
      <c r="AJ1647" s="154" t="str">
        <f t="shared" si="1059"/>
        <v/>
      </c>
      <c r="AL1647" s="120" t="str">
        <f t="shared" si="1060"/>
        <v/>
      </c>
      <c r="AM1647" s="104" t="str">
        <f t="shared" si="1061"/>
        <v/>
      </c>
      <c r="AN1647" s="104" t="str">
        <f t="shared" si="1062"/>
        <v/>
      </c>
      <c r="AO1647" s="104" t="str">
        <f t="shared" si="1046"/>
        <v/>
      </c>
      <c r="AP1647" s="104" t="str">
        <f t="shared" si="1047"/>
        <v/>
      </c>
      <c r="AQ1647" s="121" t="str">
        <f t="shared" si="1063"/>
        <v/>
      </c>
      <c r="AS1647" s="88" t="str">
        <f t="shared" si="1048"/>
        <v/>
      </c>
      <c r="AT1647" s="68" t="str">
        <f t="shared" si="1064"/>
        <v/>
      </c>
      <c r="AU1647" s="68" t="str">
        <f t="shared" si="1065"/>
        <v/>
      </c>
      <c r="AV1647" s="68" t="str">
        <f t="shared" si="1066"/>
        <v/>
      </c>
      <c r="AW1647" s="88" t="str">
        <f t="shared" si="1049"/>
        <v/>
      </c>
      <c r="AZ1647" s="88" t="str">
        <f t="shared" si="1050"/>
        <v/>
      </c>
      <c r="BA1647" s="68" t="str">
        <f t="shared" si="1051"/>
        <v/>
      </c>
      <c r="BB1647" s="68" t="str">
        <f t="shared" si="1052"/>
        <v/>
      </c>
      <c r="BC1647" s="68" t="str">
        <f t="shared" si="1053"/>
        <v/>
      </c>
      <c r="BD1647" s="69" t="str">
        <f t="shared" si="1054"/>
        <v/>
      </c>
      <c r="BE1647" s="69" t="str">
        <f t="shared" si="1067"/>
        <v/>
      </c>
      <c r="BT1647" s="138" t="str">
        <f t="shared" ca="1" si="1068"/>
        <v/>
      </c>
      <c r="BU1647" s="139" t="str">
        <f t="shared" ca="1" si="1069"/>
        <v/>
      </c>
      <c r="BW1647" s="138" t="str">
        <f t="shared" si="1070"/>
        <v/>
      </c>
      <c r="BX1647" s="104" t="str">
        <f t="shared" si="1071"/>
        <v/>
      </c>
      <c r="BY1647" s="139" t="str">
        <f t="shared" si="1072"/>
        <v/>
      </c>
      <c r="CA1647" s="138" t="str">
        <f t="shared" si="1073"/>
        <v/>
      </c>
      <c r="CB1647" s="104" t="str">
        <f t="shared" si="1074"/>
        <v/>
      </c>
      <c r="CC1647" s="139" t="str">
        <f t="shared" si="1075"/>
        <v/>
      </c>
      <c r="CE1647" s="162" t="str">
        <f t="shared" si="1076"/>
        <v/>
      </c>
      <c r="CF1647" s="163" t="str">
        <f t="shared" si="1077"/>
        <v/>
      </c>
      <c r="CG1647" s="164" t="str">
        <f t="shared" si="1078"/>
        <v/>
      </c>
      <c r="CI1647" s="162" t="str">
        <f t="shared" si="1079"/>
        <v/>
      </c>
      <c r="CJ1647" s="163" t="str">
        <f t="shared" si="1082"/>
        <v/>
      </c>
      <c r="CK1647" s="164" t="str">
        <f t="shared" si="1083"/>
        <v/>
      </c>
      <c r="CM1647" s="169" t="str">
        <f t="shared" si="1080"/>
        <v/>
      </c>
      <c r="CN1647" s="139" t="str">
        <f t="shared" si="1081"/>
        <v/>
      </c>
      <c r="CP1647" s="41" t="str">
        <f>IF($CM1647="", "", COUNTIF($CM$11:$CM$3035, "&lt;"&amp;$CM1647)+1+COUNTIF($CM$11:$CM1647, $CM1647)-1)</f>
        <v/>
      </c>
    </row>
    <row r="1648" spans="1:94" x14ac:dyDescent="0.25">
      <c r="A1648" s="40"/>
      <c r="B1648" s="82" t="str">
        <f>IF($I1648="", "", IFERROR(INDEX('Job Database'!$AE$11:$AE$3035, MATCH($I1648, 'Job Database'!$X$11:$X$3035, 0)), ""))</f>
        <v/>
      </c>
      <c r="C1648" s="69" t="str">
        <f>IF($I1648="", "", IF(COUNTIF('Job Database'!$X$11:$X$3035, $I1648)=0, $AC$5, $AC$4))</f>
        <v/>
      </c>
      <c r="D1648" s="40"/>
      <c r="E1648" s="85" t="str">
        <f>IF($I1648="", "", IF(IFERROR(INDEX('Job Database'!$M$11:$M$3035, MATCH($I1648, 'Job Database'!$X$11:$X$3035, 0)), "")="", "", IFERROR(INDEX('Job Database'!$M$11:$M$3035, MATCH($I1648, 'Job Database'!$X$11:$X$3035, 0)), "")))</f>
        <v/>
      </c>
      <c r="F1648" s="40"/>
      <c r="G1648" s="88" t="str">
        <f t="shared" si="1055"/>
        <v/>
      </c>
      <c r="H1648" s="40"/>
      <c r="I1648" s="24"/>
      <c r="J1648" s="34"/>
      <c r="K1648" s="106"/>
      <c r="L1648" s="79"/>
      <c r="M1648" s="34"/>
      <c r="N1648" s="79"/>
      <c r="O1648" s="31"/>
      <c r="P1648" s="53"/>
      <c r="Q1648" s="40"/>
      <c r="S1648" s="41" t="str">
        <f t="shared" si="1043"/>
        <v/>
      </c>
      <c r="T1648" s="41" t="str">
        <f t="shared" si="1044"/>
        <v/>
      </c>
      <c r="U1648" s="41" t="str">
        <f t="shared" si="1056"/>
        <v/>
      </c>
      <c r="W1648" s="74" t="str">
        <f>IF('Job Database'!$X1648="", "", 'Job Database'!$X1648)</f>
        <v/>
      </c>
      <c r="Y1648" s="41" t="str">
        <f>IF($W1648="", "", IF(COUNTIF($I$11:$I$3035, $W1648)&gt;0, "", MAX($Y$10:$Y1647)+1))</f>
        <v/>
      </c>
      <c r="Z1648" s="41">
        <v>1638</v>
      </c>
      <c r="AA1648" s="58" t="str">
        <f t="shared" si="1057"/>
        <v/>
      </c>
      <c r="AC1648" s="41" t="str">
        <f t="shared" si="1045"/>
        <v/>
      </c>
      <c r="AE1648" s="41" t="str">
        <f t="shared" si="1058"/>
        <v/>
      </c>
      <c r="AJ1648" s="154" t="str">
        <f t="shared" si="1059"/>
        <v/>
      </c>
      <c r="AL1648" s="120" t="str">
        <f t="shared" si="1060"/>
        <v/>
      </c>
      <c r="AM1648" s="104" t="str">
        <f t="shared" si="1061"/>
        <v/>
      </c>
      <c r="AN1648" s="104" t="str">
        <f t="shared" si="1062"/>
        <v/>
      </c>
      <c r="AO1648" s="104" t="str">
        <f t="shared" si="1046"/>
        <v/>
      </c>
      <c r="AP1648" s="104" t="str">
        <f t="shared" si="1047"/>
        <v/>
      </c>
      <c r="AQ1648" s="121" t="str">
        <f t="shared" si="1063"/>
        <v/>
      </c>
      <c r="AS1648" s="88" t="str">
        <f t="shared" si="1048"/>
        <v/>
      </c>
      <c r="AT1648" s="68" t="str">
        <f t="shared" si="1064"/>
        <v/>
      </c>
      <c r="AU1648" s="68" t="str">
        <f t="shared" si="1065"/>
        <v/>
      </c>
      <c r="AV1648" s="68" t="str">
        <f t="shared" si="1066"/>
        <v/>
      </c>
      <c r="AW1648" s="88" t="str">
        <f t="shared" si="1049"/>
        <v/>
      </c>
      <c r="AZ1648" s="88" t="str">
        <f t="shared" si="1050"/>
        <v/>
      </c>
      <c r="BA1648" s="68" t="str">
        <f t="shared" si="1051"/>
        <v/>
      </c>
      <c r="BB1648" s="68" t="str">
        <f t="shared" si="1052"/>
        <v/>
      </c>
      <c r="BC1648" s="68" t="str">
        <f t="shared" si="1053"/>
        <v/>
      </c>
      <c r="BD1648" s="69" t="str">
        <f t="shared" si="1054"/>
        <v/>
      </c>
      <c r="BE1648" s="69" t="str">
        <f t="shared" si="1067"/>
        <v/>
      </c>
      <c r="BT1648" s="138" t="str">
        <f t="shared" ca="1" si="1068"/>
        <v/>
      </c>
      <c r="BU1648" s="139" t="str">
        <f t="shared" ca="1" si="1069"/>
        <v/>
      </c>
      <c r="BW1648" s="138" t="str">
        <f t="shared" si="1070"/>
        <v/>
      </c>
      <c r="BX1648" s="104" t="str">
        <f t="shared" si="1071"/>
        <v/>
      </c>
      <c r="BY1648" s="139" t="str">
        <f t="shared" si="1072"/>
        <v/>
      </c>
      <c r="CA1648" s="138" t="str">
        <f t="shared" si="1073"/>
        <v/>
      </c>
      <c r="CB1648" s="104" t="str">
        <f t="shared" si="1074"/>
        <v/>
      </c>
      <c r="CC1648" s="139" t="str">
        <f t="shared" si="1075"/>
        <v/>
      </c>
      <c r="CE1648" s="162" t="str">
        <f t="shared" si="1076"/>
        <v/>
      </c>
      <c r="CF1648" s="163" t="str">
        <f t="shared" si="1077"/>
        <v/>
      </c>
      <c r="CG1648" s="164" t="str">
        <f t="shared" si="1078"/>
        <v/>
      </c>
      <c r="CI1648" s="162" t="str">
        <f t="shared" si="1079"/>
        <v/>
      </c>
      <c r="CJ1648" s="163" t="str">
        <f t="shared" si="1082"/>
        <v/>
      </c>
      <c r="CK1648" s="164" t="str">
        <f t="shared" si="1083"/>
        <v/>
      </c>
      <c r="CM1648" s="169" t="str">
        <f t="shared" si="1080"/>
        <v/>
      </c>
      <c r="CN1648" s="139" t="str">
        <f t="shared" si="1081"/>
        <v/>
      </c>
      <c r="CP1648" s="41" t="str">
        <f>IF($CM1648="", "", COUNTIF($CM$11:$CM$3035, "&lt;"&amp;$CM1648)+1+COUNTIF($CM$11:$CM1648, $CM1648)-1)</f>
        <v/>
      </c>
    </row>
    <row r="1649" spans="1:94" x14ac:dyDescent="0.25">
      <c r="A1649" s="40"/>
      <c r="B1649" s="82" t="str">
        <f>IF($I1649="", "", IFERROR(INDEX('Job Database'!$AE$11:$AE$3035, MATCH($I1649, 'Job Database'!$X$11:$X$3035, 0)), ""))</f>
        <v/>
      </c>
      <c r="C1649" s="69" t="str">
        <f>IF($I1649="", "", IF(COUNTIF('Job Database'!$X$11:$X$3035, $I1649)=0, $AC$5, $AC$4))</f>
        <v/>
      </c>
      <c r="D1649" s="40"/>
      <c r="E1649" s="85" t="str">
        <f>IF($I1649="", "", IF(IFERROR(INDEX('Job Database'!$M$11:$M$3035, MATCH($I1649, 'Job Database'!$X$11:$X$3035, 0)), "")="", "", IFERROR(INDEX('Job Database'!$M$11:$M$3035, MATCH($I1649, 'Job Database'!$X$11:$X$3035, 0)), "")))</f>
        <v/>
      </c>
      <c r="F1649" s="40"/>
      <c r="G1649" s="88" t="str">
        <f t="shared" si="1055"/>
        <v/>
      </c>
      <c r="H1649" s="40"/>
      <c r="I1649" s="24"/>
      <c r="J1649" s="34"/>
      <c r="K1649" s="106"/>
      <c r="L1649" s="79"/>
      <c r="M1649" s="34"/>
      <c r="N1649" s="79"/>
      <c r="O1649" s="31"/>
      <c r="P1649" s="53"/>
      <c r="Q1649" s="40"/>
      <c r="S1649" s="41" t="str">
        <f t="shared" si="1043"/>
        <v/>
      </c>
      <c r="T1649" s="41" t="str">
        <f t="shared" si="1044"/>
        <v/>
      </c>
      <c r="U1649" s="41" t="str">
        <f t="shared" si="1056"/>
        <v/>
      </c>
      <c r="W1649" s="74" t="str">
        <f>IF('Job Database'!$X1649="", "", 'Job Database'!$X1649)</f>
        <v/>
      </c>
      <c r="Y1649" s="41" t="str">
        <f>IF($W1649="", "", IF(COUNTIF($I$11:$I$3035, $W1649)&gt;0, "", MAX($Y$10:$Y1648)+1))</f>
        <v/>
      </c>
      <c r="Z1649" s="41">
        <v>1639</v>
      </c>
      <c r="AA1649" s="58" t="str">
        <f t="shared" si="1057"/>
        <v/>
      </c>
      <c r="AC1649" s="41" t="str">
        <f t="shared" si="1045"/>
        <v/>
      </c>
      <c r="AE1649" s="41" t="str">
        <f t="shared" si="1058"/>
        <v/>
      </c>
      <c r="AJ1649" s="154" t="str">
        <f t="shared" si="1059"/>
        <v/>
      </c>
      <c r="AL1649" s="120" t="str">
        <f t="shared" si="1060"/>
        <v/>
      </c>
      <c r="AM1649" s="104" t="str">
        <f t="shared" si="1061"/>
        <v/>
      </c>
      <c r="AN1649" s="104" t="str">
        <f t="shared" si="1062"/>
        <v/>
      </c>
      <c r="AO1649" s="104" t="str">
        <f t="shared" si="1046"/>
        <v/>
      </c>
      <c r="AP1649" s="104" t="str">
        <f t="shared" si="1047"/>
        <v/>
      </c>
      <c r="AQ1649" s="121" t="str">
        <f t="shared" si="1063"/>
        <v/>
      </c>
      <c r="AS1649" s="88" t="str">
        <f t="shared" si="1048"/>
        <v/>
      </c>
      <c r="AT1649" s="68" t="str">
        <f t="shared" si="1064"/>
        <v/>
      </c>
      <c r="AU1649" s="68" t="str">
        <f t="shared" si="1065"/>
        <v/>
      </c>
      <c r="AV1649" s="68" t="str">
        <f t="shared" si="1066"/>
        <v/>
      </c>
      <c r="AW1649" s="88" t="str">
        <f t="shared" si="1049"/>
        <v/>
      </c>
      <c r="AZ1649" s="88" t="str">
        <f t="shared" si="1050"/>
        <v/>
      </c>
      <c r="BA1649" s="68" t="str">
        <f t="shared" si="1051"/>
        <v/>
      </c>
      <c r="BB1649" s="68" t="str">
        <f t="shared" si="1052"/>
        <v/>
      </c>
      <c r="BC1649" s="68" t="str">
        <f t="shared" si="1053"/>
        <v/>
      </c>
      <c r="BD1649" s="69" t="str">
        <f t="shared" si="1054"/>
        <v/>
      </c>
      <c r="BE1649" s="69" t="str">
        <f t="shared" si="1067"/>
        <v/>
      </c>
      <c r="BT1649" s="138" t="str">
        <f t="shared" ca="1" si="1068"/>
        <v/>
      </c>
      <c r="BU1649" s="139" t="str">
        <f t="shared" ca="1" si="1069"/>
        <v/>
      </c>
      <c r="BW1649" s="138" t="str">
        <f t="shared" si="1070"/>
        <v/>
      </c>
      <c r="BX1649" s="104" t="str">
        <f t="shared" si="1071"/>
        <v/>
      </c>
      <c r="BY1649" s="139" t="str">
        <f t="shared" si="1072"/>
        <v/>
      </c>
      <c r="CA1649" s="138" t="str">
        <f t="shared" si="1073"/>
        <v/>
      </c>
      <c r="CB1649" s="104" t="str">
        <f t="shared" si="1074"/>
        <v/>
      </c>
      <c r="CC1649" s="139" t="str">
        <f t="shared" si="1075"/>
        <v/>
      </c>
      <c r="CE1649" s="162" t="str">
        <f t="shared" si="1076"/>
        <v/>
      </c>
      <c r="CF1649" s="163" t="str">
        <f t="shared" si="1077"/>
        <v/>
      </c>
      <c r="CG1649" s="164" t="str">
        <f t="shared" si="1078"/>
        <v/>
      </c>
      <c r="CI1649" s="162" t="str">
        <f t="shared" si="1079"/>
        <v/>
      </c>
      <c r="CJ1649" s="163" t="str">
        <f t="shared" si="1082"/>
        <v/>
      </c>
      <c r="CK1649" s="164" t="str">
        <f t="shared" si="1083"/>
        <v/>
      </c>
      <c r="CM1649" s="169" t="str">
        <f t="shared" si="1080"/>
        <v/>
      </c>
      <c r="CN1649" s="139" t="str">
        <f t="shared" si="1081"/>
        <v/>
      </c>
      <c r="CP1649" s="41" t="str">
        <f>IF($CM1649="", "", COUNTIF($CM$11:$CM$3035, "&lt;"&amp;$CM1649)+1+COUNTIF($CM$11:$CM1649, $CM1649)-1)</f>
        <v/>
      </c>
    </row>
    <row r="1650" spans="1:94" x14ac:dyDescent="0.25">
      <c r="A1650" s="40"/>
      <c r="B1650" s="82" t="str">
        <f>IF($I1650="", "", IFERROR(INDEX('Job Database'!$AE$11:$AE$3035, MATCH($I1650, 'Job Database'!$X$11:$X$3035, 0)), ""))</f>
        <v/>
      </c>
      <c r="C1650" s="69" t="str">
        <f>IF($I1650="", "", IF(COUNTIF('Job Database'!$X$11:$X$3035, $I1650)=0, $AC$5, $AC$4))</f>
        <v/>
      </c>
      <c r="D1650" s="40"/>
      <c r="E1650" s="85" t="str">
        <f>IF($I1650="", "", IF(IFERROR(INDEX('Job Database'!$M$11:$M$3035, MATCH($I1650, 'Job Database'!$X$11:$X$3035, 0)), "")="", "", IFERROR(INDEX('Job Database'!$M$11:$M$3035, MATCH($I1650, 'Job Database'!$X$11:$X$3035, 0)), "")))</f>
        <v/>
      </c>
      <c r="F1650" s="40"/>
      <c r="G1650" s="88" t="str">
        <f t="shared" si="1055"/>
        <v/>
      </c>
      <c r="H1650" s="40"/>
      <c r="I1650" s="24"/>
      <c r="J1650" s="34"/>
      <c r="K1650" s="106"/>
      <c r="L1650" s="79"/>
      <c r="M1650" s="34"/>
      <c r="N1650" s="79"/>
      <c r="O1650" s="31"/>
      <c r="P1650" s="53"/>
      <c r="Q1650" s="40"/>
      <c r="S1650" s="41" t="str">
        <f t="shared" si="1043"/>
        <v/>
      </c>
      <c r="T1650" s="41" t="str">
        <f t="shared" si="1044"/>
        <v/>
      </c>
      <c r="U1650" s="41" t="str">
        <f t="shared" si="1056"/>
        <v/>
      </c>
      <c r="W1650" s="74" t="str">
        <f>IF('Job Database'!$X1650="", "", 'Job Database'!$X1650)</f>
        <v/>
      </c>
      <c r="Y1650" s="41" t="str">
        <f>IF($W1650="", "", IF(COUNTIF($I$11:$I$3035, $W1650)&gt;0, "", MAX($Y$10:$Y1649)+1))</f>
        <v/>
      </c>
      <c r="Z1650" s="41">
        <v>1640</v>
      </c>
      <c r="AA1650" s="58" t="str">
        <f t="shared" si="1057"/>
        <v/>
      </c>
      <c r="AC1650" s="41" t="str">
        <f t="shared" si="1045"/>
        <v/>
      </c>
      <c r="AE1650" s="41" t="str">
        <f t="shared" si="1058"/>
        <v/>
      </c>
      <c r="AJ1650" s="154" t="str">
        <f t="shared" si="1059"/>
        <v/>
      </c>
      <c r="AL1650" s="120" t="str">
        <f t="shared" si="1060"/>
        <v/>
      </c>
      <c r="AM1650" s="104" t="str">
        <f t="shared" si="1061"/>
        <v/>
      </c>
      <c r="AN1650" s="104" t="str">
        <f t="shared" si="1062"/>
        <v/>
      </c>
      <c r="AO1650" s="104" t="str">
        <f t="shared" si="1046"/>
        <v/>
      </c>
      <c r="AP1650" s="104" t="str">
        <f t="shared" si="1047"/>
        <v/>
      </c>
      <c r="AQ1650" s="121" t="str">
        <f t="shared" si="1063"/>
        <v/>
      </c>
      <c r="AS1650" s="88" t="str">
        <f t="shared" si="1048"/>
        <v/>
      </c>
      <c r="AT1650" s="68" t="str">
        <f t="shared" si="1064"/>
        <v/>
      </c>
      <c r="AU1650" s="68" t="str">
        <f t="shared" si="1065"/>
        <v/>
      </c>
      <c r="AV1650" s="68" t="str">
        <f t="shared" si="1066"/>
        <v/>
      </c>
      <c r="AW1650" s="88" t="str">
        <f t="shared" si="1049"/>
        <v/>
      </c>
      <c r="AZ1650" s="88" t="str">
        <f t="shared" si="1050"/>
        <v/>
      </c>
      <c r="BA1650" s="68" t="str">
        <f t="shared" si="1051"/>
        <v/>
      </c>
      <c r="BB1650" s="68" t="str">
        <f t="shared" si="1052"/>
        <v/>
      </c>
      <c r="BC1650" s="68" t="str">
        <f t="shared" si="1053"/>
        <v/>
      </c>
      <c r="BD1650" s="69" t="str">
        <f t="shared" si="1054"/>
        <v/>
      </c>
      <c r="BE1650" s="69" t="str">
        <f t="shared" si="1067"/>
        <v/>
      </c>
      <c r="BT1650" s="138" t="str">
        <f t="shared" ca="1" si="1068"/>
        <v/>
      </c>
      <c r="BU1650" s="139" t="str">
        <f t="shared" ca="1" si="1069"/>
        <v/>
      </c>
      <c r="BW1650" s="138" t="str">
        <f t="shared" si="1070"/>
        <v/>
      </c>
      <c r="BX1650" s="104" t="str">
        <f t="shared" si="1071"/>
        <v/>
      </c>
      <c r="BY1650" s="139" t="str">
        <f t="shared" si="1072"/>
        <v/>
      </c>
      <c r="CA1650" s="138" t="str">
        <f t="shared" si="1073"/>
        <v/>
      </c>
      <c r="CB1650" s="104" t="str">
        <f t="shared" si="1074"/>
        <v/>
      </c>
      <c r="CC1650" s="139" t="str">
        <f t="shared" si="1075"/>
        <v/>
      </c>
      <c r="CE1650" s="162" t="str">
        <f t="shared" si="1076"/>
        <v/>
      </c>
      <c r="CF1650" s="163" t="str">
        <f t="shared" si="1077"/>
        <v/>
      </c>
      <c r="CG1650" s="164" t="str">
        <f t="shared" si="1078"/>
        <v/>
      </c>
      <c r="CI1650" s="162" t="str">
        <f t="shared" si="1079"/>
        <v/>
      </c>
      <c r="CJ1650" s="163" t="str">
        <f t="shared" si="1082"/>
        <v/>
      </c>
      <c r="CK1650" s="164" t="str">
        <f t="shared" si="1083"/>
        <v/>
      </c>
      <c r="CM1650" s="169" t="str">
        <f t="shared" si="1080"/>
        <v/>
      </c>
      <c r="CN1650" s="139" t="str">
        <f t="shared" si="1081"/>
        <v/>
      </c>
      <c r="CP1650" s="41" t="str">
        <f>IF($CM1650="", "", COUNTIF($CM$11:$CM$3035, "&lt;"&amp;$CM1650)+1+COUNTIF($CM$11:$CM1650, $CM1650)-1)</f>
        <v/>
      </c>
    </row>
    <row r="1651" spans="1:94" x14ac:dyDescent="0.25">
      <c r="A1651" s="40"/>
      <c r="B1651" s="82" t="str">
        <f>IF($I1651="", "", IFERROR(INDEX('Job Database'!$AE$11:$AE$3035, MATCH($I1651, 'Job Database'!$X$11:$X$3035, 0)), ""))</f>
        <v/>
      </c>
      <c r="C1651" s="69" t="str">
        <f>IF($I1651="", "", IF(COUNTIF('Job Database'!$X$11:$X$3035, $I1651)=0, $AC$5, $AC$4))</f>
        <v/>
      </c>
      <c r="D1651" s="40"/>
      <c r="E1651" s="85" t="str">
        <f>IF($I1651="", "", IF(IFERROR(INDEX('Job Database'!$M$11:$M$3035, MATCH($I1651, 'Job Database'!$X$11:$X$3035, 0)), "")="", "", IFERROR(INDEX('Job Database'!$M$11:$M$3035, MATCH($I1651, 'Job Database'!$X$11:$X$3035, 0)), "")))</f>
        <v/>
      </c>
      <c r="F1651" s="40"/>
      <c r="G1651" s="88" t="str">
        <f t="shared" si="1055"/>
        <v/>
      </c>
      <c r="H1651" s="40"/>
      <c r="I1651" s="24"/>
      <c r="J1651" s="34"/>
      <c r="K1651" s="106"/>
      <c r="L1651" s="79"/>
      <c r="M1651" s="34"/>
      <c r="N1651" s="79"/>
      <c r="O1651" s="31"/>
      <c r="P1651" s="53"/>
      <c r="Q1651" s="40"/>
      <c r="S1651" s="41" t="str">
        <f t="shared" si="1043"/>
        <v/>
      </c>
      <c r="T1651" s="41" t="str">
        <f t="shared" si="1044"/>
        <v/>
      </c>
      <c r="U1651" s="41" t="str">
        <f t="shared" si="1056"/>
        <v/>
      </c>
      <c r="W1651" s="74" t="str">
        <f>IF('Job Database'!$X1651="", "", 'Job Database'!$X1651)</f>
        <v/>
      </c>
      <c r="Y1651" s="41" t="str">
        <f>IF($W1651="", "", IF(COUNTIF($I$11:$I$3035, $W1651)&gt;0, "", MAX($Y$10:$Y1650)+1))</f>
        <v/>
      </c>
      <c r="Z1651" s="41">
        <v>1641</v>
      </c>
      <c r="AA1651" s="58" t="str">
        <f t="shared" si="1057"/>
        <v/>
      </c>
      <c r="AC1651" s="41" t="str">
        <f t="shared" si="1045"/>
        <v/>
      </c>
      <c r="AE1651" s="41" t="str">
        <f t="shared" si="1058"/>
        <v/>
      </c>
      <c r="AJ1651" s="154" t="str">
        <f t="shared" si="1059"/>
        <v/>
      </c>
      <c r="AL1651" s="120" t="str">
        <f t="shared" si="1060"/>
        <v/>
      </c>
      <c r="AM1651" s="104" t="str">
        <f t="shared" si="1061"/>
        <v/>
      </c>
      <c r="AN1651" s="104" t="str">
        <f t="shared" si="1062"/>
        <v/>
      </c>
      <c r="AO1651" s="104" t="str">
        <f t="shared" si="1046"/>
        <v/>
      </c>
      <c r="AP1651" s="104" t="str">
        <f t="shared" si="1047"/>
        <v/>
      </c>
      <c r="AQ1651" s="121" t="str">
        <f t="shared" si="1063"/>
        <v/>
      </c>
      <c r="AS1651" s="88" t="str">
        <f t="shared" si="1048"/>
        <v/>
      </c>
      <c r="AT1651" s="68" t="str">
        <f t="shared" si="1064"/>
        <v/>
      </c>
      <c r="AU1651" s="68" t="str">
        <f t="shared" si="1065"/>
        <v/>
      </c>
      <c r="AV1651" s="68" t="str">
        <f t="shared" si="1066"/>
        <v/>
      </c>
      <c r="AW1651" s="88" t="str">
        <f t="shared" si="1049"/>
        <v/>
      </c>
      <c r="AZ1651" s="88" t="str">
        <f t="shared" si="1050"/>
        <v/>
      </c>
      <c r="BA1651" s="68" t="str">
        <f t="shared" si="1051"/>
        <v/>
      </c>
      <c r="BB1651" s="68" t="str">
        <f t="shared" si="1052"/>
        <v/>
      </c>
      <c r="BC1651" s="68" t="str">
        <f t="shared" si="1053"/>
        <v/>
      </c>
      <c r="BD1651" s="69" t="str">
        <f t="shared" si="1054"/>
        <v/>
      </c>
      <c r="BE1651" s="69" t="str">
        <f t="shared" si="1067"/>
        <v/>
      </c>
      <c r="BT1651" s="138" t="str">
        <f t="shared" ca="1" si="1068"/>
        <v/>
      </c>
      <c r="BU1651" s="139" t="str">
        <f t="shared" ca="1" si="1069"/>
        <v/>
      </c>
      <c r="BW1651" s="138" t="str">
        <f t="shared" si="1070"/>
        <v/>
      </c>
      <c r="BX1651" s="104" t="str">
        <f t="shared" si="1071"/>
        <v/>
      </c>
      <c r="BY1651" s="139" t="str">
        <f t="shared" si="1072"/>
        <v/>
      </c>
      <c r="CA1651" s="138" t="str">
        <f t="shared" si="1073"/>
        <v/>
      </c>
      <c r="CB1651" s="104" t="str">
        <f t="shared" si="1074"/>
        <v/>
      </c>
      <c r="CC1651" s="139" t="str">
        <f t="shared" si="1075"/>
        <v/>
      </c>
      <c r="CE1651" s="162" t="str">
        <f t="shared" si="1076"/>
        <v/>
      </c>
      <c r="CF1651" s="163" t="str">
        <f t="shared" si="1077"/>
        <v/>
      </c>
      <c r="CG1651" s="164" t="str">
        <f t="shared" si="1078"/>
        <v/>
      </c>
      <c r="CI1651" s="162" t="str">
        <f t="shared" si="1079"/>
        <v/>
      </c>
      <c r="CJ1651" s="163" t="str">
        <f t="shared" si="1082"/>
        <v/>
      </c>
      <c r="CK1651" s="164" t="str">
        <f t="shared" si="1083"/>
        <v/>
      </c>
      <c r="CM1651" s="169" t="str">
        <f t="shared" si="1080"/>
        <v/>
      </c>
      <c r="CN1651" s="139" t="str">
        <f t="shared" si="1081"/>
        <v/>
      </c>
      <c r="CP1651" s="41" t="str">
        <f>IF($CM1651="", "", COUNTIF($CM$11:$CM$3035, "&lt;"&amp;$CM1651)+1+COUNTIF($CM$11:$CM1651, $CM1651)-1)</f>
        <v/>
      </c>
    </row>
    <row r="1652" spans="1:94" x14ac:dyDescent="0.25">
      <c r="A1652" s="40"/>
      <c r="B1652" s="82" t="str">
        <f>IF($I1652="", "", IFERROR(INDEX('Job Database'!$AE$11:$AE$3035, MATCH($I1652, 'Job Database'!$X$11:$X$3035, 0)), ""))</f>
        <v/>
      </c>
      <c r="C1652" s="69" t="str">
        <f>IF($I1652="", "", IF(COUNTIF('Job Database'!$X$11:$X$3035, $I1652)=0, $AC$5, $AC$4))</f>
        <v/>
      </c>
      <c r="D1652" s="40"/>
      <c r="E1652" s="85" t="str">
        <f>IF($I1652="", "", IF(IFERROR(INDEX('Job Database'!$M$11:$M$3035, MATCH($I1652, 'Job Database'!$X$11:$X$3035, 0)), "")="", "", IFERROR(INDEX('Job Database'!$M$11:$M$3035, MATCH($I1652, 'Job Database'!$X$11:$X$3035, 0)), "")))</f>
        <v/>
      </c>
      <c r="F1652" s="40"/>
      <c r="G1652" s="88" t="str">
        <f t="shared" si="1055"/>
        <v/>
      </c>
      <c r="H1652" s="40"/>
      <c r="I1652" s="24"/>
      <c r="J1652" s="34"/>
      <c r="K1652" s="106"/>
      <c r="L1652" s="79"/>
      <c r="M1652" s="34"/>
      <c r="N1652" s="79"/>
      <c r="O1652" s="31"/>
      <c r="P1652" s="53"/>
      <c r="Q1652" s="40"/>
      <c r="S1652" s="41" t="str">
        <f t="shared" si="1043"/>
        <v/>
      </c>
      <c r="T1652" s="41" t="str">
        <f t="shared" si="1044"/>
        <v/>
      </c>
      <c r="U1652" s="41" t="str">
        <f t="shared" si="1056"/>
        <v/>
      </c>
      <c r="W1652" s="74" t="str">
        <f>IF('Job Database'!$X1652="", "", 'Job Database'!$X1652)</f>
        <v/>
      </c>
      <c r="Y1652" s="41" t="str">
        <f>IF($W1652="", "", IF(COUNTIF($I$11:$I$3035, $W1652)&gt;0, "", MAX($Y$10:$Y1651)+1))</f>
        <v/>
      </c>
      <c r="Z1652" s="41">
        <v>1642</v>
      </c>
      <c r="AA1652" s="58" t="str">
        <f t="shared" si="1057"/>
        <v/>
      </c>
      <c r="AC1652" s="41" t="str">
        <f t="shared" si="1045"/>
        <v/>
      </c>
      <c r="AE1652" s="41" t="str">
        <f t="shared" si="1058"/>
        <v/>
      </c>
      <c r="AJ1652" s="154" t="str">
        <f t="shared" si="1059"/>
        <v/>
      </c>
      <c r="AL1652" s="120" t="str">
        <f t="shared" si="1060"/>
        <v/>
      </c>
      <c r="AM1652" s="104" t="str">
        <f t="shared" si="1061"/>
        <v/>
      </c>
      <c r="AN1652" s="104" t="str">
        <f t="shared" si="1062"/>
        <v/>
      </c>
      <c r="AO1652" s="104" t="str">
        <f t="shared" si="1046"/>
        <v/>
      </c>
      <c r="AP1652" s="104" t="str">
        <f t="shared" si="1047"/>
        <v/>
      </c>
      <c r="AQ1652" s="121" t="str">
        <f t="shared" si="1063"/>
        <v/>
      </c>
      <c r="AS1652" s="88" t="str">
        <f t="shared" si="1048"/>
        <v/>
      </c>
      <c r="AT1652" s="68" t="str">
        <f t="shared" si="1064"/>
        <v/>
      </c>
      <c r="AU1652" s="68" t="str">
        <f t="shared" si="1065"/>
        <v/>
      </c>
      <c r="AV1652" s="68" t="str">
        <f t="shared" si="1066"/>
        <v/>
      </c>
      <c r="AW1652" s="88" t="str">
        <f t="shared" si="1049"/>
        <v/>
      </c>
      <c r="AZ1652" s="88" t="str">
        <f t="shared" si="1050"/>
        <v/>
      </c>
      <c r="BA1652" s="68" t="str">
        <f t="shared" si="1051"/>
        <v/>
      </c>
      <c r="BB1652" s="68" t="str">
        <f t="shared" si="1052"/>
        <v/>
      </c>
      <c r="BC1652" s="68" t="str">
        <f t="shared" si="1053"/>
        <v/>
      </c>
      <c r="BD1652" s="69" t="str">
        <f t="shared" si="1054"/>
        <v/>
      </c>
      <c r="BE1652" s="69" t="str">
        <f t="shared" si="1067"/>
        <v/>
      </c>
      <c r="BT1652" s="138" t="str">
        <f t="shared" ca="1" si="1068"/>
        <v/>
      </c>
      <c r="BU1652" s="139" t="str">
        <f t="shared" ca="1" si="1069"/>
        <v/>
      </c>
      <c r="BW1652" s="138" t="str">
        <f t="shared" si="1070"/>
        <v/>
      </c>
      <c r="BX1652" s="104" t="str">
        <f t="shared" si="1071"/>
        <v/>
      </c>
      <c r="BY1652" s="139" t="str">
        <f t="shared" si="1072"/>
        <v/>
      </c>
      <c r="CA1652" s="138" t="str">
        <f t="shared" si="1073"/>
        <v/>
      </c>
      <c r="CB1652" s="104" t="str">
        <f t="shared" si="1074"/>
        <v/>
      </c>
      <c r="CC1652" s="139" t="str">
        <f t="shared" si="1075"/>
        <v/>
      </c>
      <c r="CE1652" s="162" t="str">
        <f t="shared" si="1076"/>
        <v/>
      </c>
      <c r="CF1652" s="163" t="str">
        <f t="shared" si="1077"/>
        <v/>
      </c>
      <c r="CG1652" s="164" t="str">
        <f t="shared" si="1078"/>
        <v/>
      </c>
      <c r="CI1652" s="162" t="str">
        <f t="shared" si="1079"/>
        <v/>
      </c>
      <c r="CJ1652" s="163" t="str">
        <f t="shared" si="1082"/>
        <v/>
      </c>
      <c r="CK1652" s="164" t="str">
        <f t="shared" si="1083"/>
        <v/>
      </c>
      <c r="CM1652" s="169" t="str">
        <f t="shared" si="1080"/>
        <v/>
      </c>
      <c r="CN1652" s="139" t="str">
        <f t="shared" si="1081"/>
        <v/>
      </c>
      <c r="CP1652" s="41" t="str">
        <f>IF($CM1652="", "", COUNTIF($CM$11:$CM$3035, "&lt;"&amp;$CM1652)+1+COUNTIF($CM$11:$CM1652, $CM1652)-1)</f>
        <v/>
      </c>
    </row>
    <row r="1653" spans="1:94" x14ac:dyDescent="0.25">
      <c r="A1653" s="40"/>
      <c r="B1653" s="82" t="str">
        <f>IF($I1653="", "", IFERROR(INDEX('Job Database'!$AE$11:$AE$3035, MATCH($I1653, 'Job Database'!$X$11:$X$3035, 0)), ""))</f>
        <v/>
      </c>
      <c r="C1653" s="69" t="str">
        <f>IF($I1653="", "", IF(COUNTIF('Job Database'!$X$11:$X$3035, $I1653)=0, $AC$5, $AC$4))</f>
        <v/>
      </c>
      <c r="D1653" s="40"/>
      <c r="E1653" s="85" t="str">
        <f>IF($I1653="", "", IF(IFERROR(INDEX('Job Database'!$M$11:$M$3035, MATCH($I1653, 'Job Database'!$X$11:$X$3035, 0)), "")="", "", IFERROR(INDEX('Job Database'!$M$11:$M$3035, MATCH($I1653, 'Job Database'!$X$11:$X$3035, 0)), "")))</f>
        <v/>
      </c>
      <c r="F1653" s="40"/>
      <c r="G1653" s="88" t="str">
        <f t="shared" si="1055"/>
        <v/>
      </c>
      <c r="H1653" s="40"/>
      <c r="I1653" s="24"/>
      <c r="J1653" s="34"/>
      <c r="K1653" s="106"/>
      <c r="L1653" s="79"/>
      <c r="M1653" s="34"/>
      <c r="N1653" s="79"/>
      <c r="O1653" s="31"/>
      <c r="P1653" s="53"/>
      <c r="Q1653" s="40"/>
      <c r="S1653" s="41" t="str">
        <f t="shared" si="1043"/>
        <v/>
      </c>
      <c r="T1653" s="41" t="str">
        <f t="shared" si="1044"/>
        <v/>
      </c>
      <c r="U1653" s="41" t="str">
        <f t="shared" si="1056"/>
        <v/>
      </c>
      <c r="W1653" s="74" t="str">
        <f>IF('Job Database'!$X1653="", "", 'Job Database'!$X1653)</f>
        <v/>
      </c>
      <c r="Y1653" s="41" t="str">
        <f>IF($W1653="", "", IF(COUNTIF($I$11:$I$3035, $W1653)&gt;0, "", MAX($Y$10:$Y1652)+1))</f>
        <v/>
      </c>
      <c r="Z1653" s="41">
        <v>1643</v>
      </c>
      <c r="AA1653" s="58" t="str">
        <f t="shared" si="1057"/>
        <v/>
      </c>
      <c r="AC1653" s="41" t="str">
        <f t="shared" si="1045"/>
        <v/>
      </c>
      <c r="AE1653" s="41" t="str">
        <f t="shared" si="1058"/>
        <v/>
      </c>
      <c r="AJ1653" s="154" t="str">
        <f t="shared" si="1059"/>
        <v/>
      </c>
      <c r="AL1653" s="120" t="str">
        <f t="shared" si="1060"/>
        <v/>
      </c>
      <c r="AM1653" s="104" t="str">
        <f t="shared" si="1061"/>
        <v/>
      </c>
      <c r="AN1653" s="104" t="str">
        <f t="shared" si="1062"/>
        <v/>
      </c>
      <c r="AO1653" s="104" t="str">
        <f t="shared" si="1046"/>
        <v/>
      </c>
      <c r="AP1653" s="104" t="str">
        <f t="shared" si="1047"/>
        <v/>
      </c>
      <c r="AQ1653" s="121" t="str">
        <f t="shared" si="1063"/>
        <v/>
      </c>
      <c r="AS1653" s="88" t="str">
        <f t="shared" si="1048"/>
        <v/>
      </c>
      <c r="AT1653" s="68" t="str">
        <f t="shared" si="1064"/>
        <v/>
      </c>
      <c r="AU1653" s="68" t="str">
        <f t="shared" si="1065"/>
        <v/>
      </c>
      <c r="AV1653" s="68" t="str">
        <f t="shared" si="1066"/>
        <v/>
      </c>
      <c r="AW1653" s="88" t="str">
        <f t="shared" si="1049"/>
        <v/>
      </c>
      <c r="AZ1653" s="88" t="str">
        <f t="shared" si="1050"/>
        <v/>
      </c>
      <c r="BA1653" s="68" t="str">
        <f t="shared" si="1051"/>
        <v/>
      </c>
      <c r="BB1653" s="68" t="str">
        <f t="shared" si="1052"/>
        <v/>
      </c>
      <c r="BC1653" s="68" t="str">
        <f t="shared" si="1053"/>
        <v/>
      </c>
      <c r="BD1653" s="69" t="str">
        <f t="shared" si="1054"/>
        <v/>
      </c>
      <c r="BE1653" s="69" t="str">
        <f t="shared" si="1067"/>
        <v/>
      </c>
      <c r="BT1653" s="138" t="str">
        <f t="shared" ca="1" si="1068"/>
        <v/>
      </c>
      <c r="BU1653" s="139" t="str">
        <f t="shared" ca="1" si="1069"/>
        <v/>
      </c>
      <c r="BW1653" s="138" t="str">
        <f t="shared" si="1070"/>
        <v/>
      </c>
      <c r="BX1653" s="104" t="str">
        <f t="shared" si="1071"/>
        <v/>
      </c>
      <c r="BY1653" s="139" t="str">
        <f t="shared" si="1072"/>
        <v/>
      </c>
      <c r="CA1653" s="138" t="str">
        <f t="shared" si="1073"/>
        <v/>
      </c>
      <c r="CB1653" s="104" t="str">
        <f t="shared" si="1074"/>
        <v/>
      </c>
      <c r="CC1653" s="139" t="str">
        <f t="shared" si="1075"/>
        <v/>
      </c>
      <c r="CE1653" s="162" t="str">
        <f t="shared" si="1076"/>
        <v/>
      </c>
      <c r="CF1653" s="163" t="str">
        <f t="shared" si="1077"/>
        <v/>
      </c>
      <c r="CG1653" s="164" t="str">
        <f t="shared" si="1078"/>
        <v/>
      </c>
      <c r="CI1653" s="162" t="str">
        <f t="shared" si="1079"/>
        <v/>
      </c>
      <c r="CJ1653" s="163" t="str">
        <f t="shared" si="1082"/>
        <v/>
      </c>
      <c r="CK1653" s="164" t="str">
        <f t="shared" si="1083"/>
        <v/>
      </c>
      <c r="CM1653" s="169" t="str">
        <f t="shared" si="1080"/>
        <v/>
      </c>
      <c r="CN1653" s="139" t="str">
        <f t="shared" si="1081"/>
        <v/>
      </c>
      <c r="CP1653" s="41" t="str">
        <f>IF($CM1653="", "", COUNTIF($CM$11:$CM$3035, "&lt;"&amp;$CM1653)+1+COUNTIF($CM$11:$CM1653, $CM1653)-1)</f>
        <v/>
      </c>
    </row>
    <row r="1654" spans="1:94" x14ac:dyDescent="0.25">
      <c r="A1654" s="40"/>
      <c r="B1654" s="82" t="str">
        <f>IF($I1654="", "", IFERROR(INDEX('Job Database'!$AE$11:$AE$3035, MATCH($I1654, 'Job Database'!$X$11:$X$3035, 0)), ""))</f>
        <v/>
      </c>
      <c r="C1654" s="69" t="str">
        <f>IF($I1654="", "", IF(COUNTIF('Job Database'!$X$11:$X$3035, $I1654)=0, $AC$5, $AC$4))</f>
        <v/>
      </c>
      <c r="D1654" s="40"/>
      <c r="E1654" s="85" t="str">
        <f>IF($I1654="", "", IF(IFERROR(INDEX('Job Database'!$M$11:$M$3035, MATCH($I1654, 'Job Database'!$X$11:$X$3035, 0)), "")="", "", IFERROR(INDEX('Job Database'!$M$11:$M$3035, MATCH($I1654, 'Job Database'!$X$11:$X$3035, 0)), "")))</f>
        <v/>
      </c>
      <c r="F1654" s="40"/>
      <c r="G1654" s="88" t="str">
        <f t="shared" si="1055"/>
        <v/>
      </c>
      <c r="H1654" s="40"/>
      <c r="I1654" s="24"/>
      <c r="J1654" s="34"/>
      <c r="K1654" s="106"/>
      <c r="L1654" s="79"/>
      <c r="M1654" s="34"/>
      <c r="N1654" s="79"/>
      <c r="O1654" s="31"/>
      <c r="P1654" s="53"/>
      <c r="Q1654" s="40"/>
      <c r="S1654" s="41" t="str">
        <f t="shared" si="1043"/>
        <v/>
      </c>
      <c r="T1654" s="41" t="str">
        <f t="shared" si="1044"/>
        <v/>
      </c>
      <c r="U1654" s="41" t="str">
        <f t="shared" si="1056"/>
        <v/>
      </c>
      <c r="W1654" s="74" t="str">
        <f>IF('Job Database'!$X1654="", "", 'Job Database'!$X1654)</f>
        <v/>
      </c>
      <c r="Y1654" s="41" t="str">
        <f>IF($W1654="", "", IF(COUNTIF($I$11:$I$3035, $W1654)&gt;0, "", MAX($Y$10:$Y1653)+1))</f>
        <v/>
      </c>
      <c r="Z1654" s="41">
        <v>1644</v>
      </c>
      <c r="AA1654" s="58" t="str">
        <f t="shared" si="1057"/>
        <v/>
      </c>
      <c r="AC1654" s="41" t="str">
        <f t="shared" si="1045"/>
        <v/>
      </c>
      <c r="AE1654" s="41" t="str">
        <f t="shared" si="1058"/>
        <v/>
      </c>
      <c r="AJ1654" s="154" t="str">
        <f t="shared" si="1059"/>
        <v/>
      </c>
      <c r="AL1654" s="120" t="str">
        <f t="shared" si="1060"/>
        <v/>
      </c>
      <c r="AM1654" s="104" t="str">
        <f t="shared" si="1061"/>
        <v/>
      </c>
      <c r="AN1654" s="104" t="str">
        <f t="shared" si="1062"/>
        <v/>
      </c>
      <c r="AO1654" s="104" t="str">
        <f t="shared" si="1046"/>
        <v/>
      </c>
      <c r="AP1654" s="104" t="str">
        <f t="shared" si="1047"/>
        <v/>
      </c>
      <c r="AQ1654" s="121" t="str">
        <f t="shared" si="1063"/>
        <v/>
      </c>
      <c r="AS1654" s="88" t="str">
        <f t="shared" si="1048"/>
        <v/>
      </c>
      <c r="AT1654" s="68" t="str">
        <f t="shared" si="1064"/>
        <v/>
      </c>
      <c r="AU1654" s="68" t="str">
        <f t="shared" si="1065"/>
        <v/>
      </c>
      <c r="AV1654" s="68" t="str">
        <f t="shared" si="1066"/>
        <v/>
      </c>
      <c r="AW1654" s="88" t="str">
        <f t="shared" si="1049"/>
        <v/>
      </c>
      <c r="AZ1654" s="88" t="str">
        <f t="shared" si="1050"/>
        <v/>
      </c>
      <c r="BA1654" s="68" t="str">
        <f t="shared" si="1051"/>
        <v/>
      </c>
      <c r="BB1654" s="68" t="str">
        <f t="shared" si="1052"/>
        <v/>
      </c>
      <c r="BC1654" s="68" t="str">
        <f t="shared" si="1053"/>
        <v/>
      </c>
      <c r="BD1654" s="69" t="str">
        <f t="shared" si="1054"/>
        <v/>
      </c>
      <c r="BE1654" s="69" t="str">
        <f t="shared" si="1067"/>
        <v/>
      </c>
      <c r="BT1654" s="138" t="str">
        <f t="shared" ca="1" si="1068"/>
        <v/>
      </c>
      <c r="BU1654" s="139" t="str">
        <f t="shared" ca="1" si="1069"/>
        <v/>
      </c>
      <c r="BW1654" s="138" t="str">
        <f t="shared" si="1070"/>
        <v/>
      </c>
      <c r="BX1654" s="104" t="str">
        <f t="shared" si="1071"/>
        <v/>
      </c>
      <c r="BY1654" s="139" t="str">
        <f t="shared" si="1072"/>
        <v/>
      </c>
      <c r="CA1654" s="138" t="str">
        <f t="shared" si="1073"/>
        <v/>
      </c>
      <c r="CB1654" s="104" t="str">
        <f t="shared" si="1074"/>
        <v/>
      </c>
      <c r="CC1654" s="139" t="str">
        <f t="shared" si="1075"/>
        <v/>
      </c>
      <c r="CE1654" s="162" t="str">
        <f t="shared" si="1076"/>
        <v/>
      </c>
      <c r="CF1654" s="163" t="str">
        <f t="shared" si="1077"/>
        <v/>
      </c>
      <c r="CG1654" s="164" t="str">
        <f t="shared" si="1078"/>
        <v/>
      </c>
      <c r="CI1654" s="162" t="str">
        <f t="shared" si="1079"/>
        <v/>
      </c>
      <c r="CJ1654" s="163" t="str">
        <f t="shared" si="1082"/>
        <v/>
      </c>
      <c r="CK1654" s="164" t="str">
        <f t="shared" si="1083"/>
        <v/>
      </c>
      <c r="CM1654" s="169" t="str">
        <f t="shared" si="1080"/>
        <v/>
      </c>
      <c r="CN1654" s="139" t="str">
        <f t="shared" si="1081"/>
        <v/>
      </c>
      <c r="CP1654" s="41" t="str">
        <f>IF($CM1654="", "", COUNTIF($CM$11:$CM$3035, "&lt;"&amp;$CM1654)+1+COUNTIF($CM$11:$CM1654, $CM1654)-1)</f>
        <v/>
      </c>
    </row>
    <row r="1655" spans="1:94" x14ac:dyDescent="0.25">
      <c r="A1655" s="40"/>
      <c r="B1655" s="82" t="str">
        <f>IF($I1655="", "", IFERROR(INDEX('Job Database'!$AE$11:$AE$3035, MATCH($I1655, 'Job Database'!$X$11:$X$3035, 0)), ""))</f>
        <v/>
      </c>
      <c r="C1655" s="69" t="str">
        <f>IF($I1655="", "", IF(COUNTIF('Job Database'!$X$11:$X$3035, $I1655)=0, $AC$5, $AC$4))</f>
        <v/>
      </c>
      <c r="D1655" s="40"/>
      <c r="E1655" s="85" t="str">
        <f>IF($I1655="", "", IF(IFERROR(INDEX('Job Database'!$M$11:$M$3035, MATCH($I1655, 'Job Database'!$X$11:$X$3035, 0)), "")="", "", IFERROR(INDEX('Job Database'!$M$11:$M$3035, MATCH($I1655, 'Job Database'!$X$11:$X$3035, 0)), "")))</f>
        <v/>
      </c>
      <c r="F1655" s="40"/>
      <c r="G1655" s="88" t="str">
        <f t="shared" si="1055"/>
        <v/>
      </c>
      <c r="H1655" s="40"/>
      <c r="I1655" s="24"/>
      <c r="J1655" s="34"/>
      <c r="K1655" s="106"/>
      <c r="L1655" s="79"/>
      <c r="M1655" s="34"/>
      <c r="N1655" s="79"/>
      <c r="O1655" s="31"/>
      <c r="P1655" s="53"/>
      <c r="Q1655" s="40"/>
      <c r="S1655" s="41" t="str">
        <f t="shared" si="1043"/>
        <v/>
      </c>
      <c r="T1655" s="41" t="str">
        <f t="shared" si="1044"/>
        <v/>
      </c>
      <c r="U1655" s="41" t="str">
        <f t="shared" si="1056"/>
        <v/>
      </c>
      <c r="W1655" s="74" t="str">
        <f>IF('Job Database'!$X1655="", "", 'Job Database'!$X1655)</f>
        <v/>
      </c>
      <c r="Y1655" s="41" t="str">
        <f>IF($W1655="", "", IF(COUNTIF($I$11:$I$3035, $W1655)&gt;0, "", MAX($Y$10:$Y1654)+1))</f>
        <v/>
      </c>
      <c r="Z1655" s="41">
        <v>1645</v>
      </c>
      <c r="AA1655" s="58" t="str">
        <f t="shared" si="1057"/>
        <v/>
      </c>
      <c r="AC1655" s="41" t="str">
        <f t="shared" si="1045"/>
        <v/>
      </c>
      <c r="AE1655" s="41" t="str">
        <f t="shared" si="1058"/>
        <v/>
      </c>
      <c r="AJ1655" s="154" t="str">
        <f t="shared" si="1059"/>
        <v/>
      </c>
      <c r="AL1655" s="120" t="str">
        <f t="shared" si="1060"/>
        <v/>
      </c>
      <c r="AM1655" s="104" t="str">
        <f t="shared" si="1061"/>
        <v/>
      </c>
      <c r="AN1655" s="104" t="str">
        <f t="shared" si="1062"/>
        <v/>
      </c>
      <c r="AO1655" s="104" t="str">
        <f t="shared" si="1046"/>
        <v/>
      </c>
      <c r="AP1655" s="104" t="str">
        <f t="shared" si="1047"/>
        <v/>
      </c>
      <c r="AQ1655" s="121" t="str">
        <f t="shared" si="1063"/>
        <v/>
      </c>
      <c r="AS1655" s="88" t="str">
        <f t="shared" si="1048"/>
        <v/>
      </c>
      <c r="AT1655" s="68" t="str">
        <f t="shared" si="1064"/>
        <v/>
      </c>
      <c r="AU1655" s="68" t="str">
        <f t="shared" si="1065"/>
        <v/>
      </c>
      <c r="AV1655" s="68" t="str">
        <f t="shared" si="1066"/>
        <v/>
      </c>
      <c r="AW1655" s="88" t="str">
        <f t="shared" si="1049"/>
        <v/>
      </c>
      <c r="AZ1655" s="88" t="str">
        <f t="shared" si="1050"/>
        <v/>
      </c>
      <c r="BA1655" s="68" t="str">
        <f t="shared" si="1051"/>
        <v/>
      </c>
      <c r="BB1655" s="68" t="str">
        <f t="shared" si="1052"/>
        <v/>
      </c>
      <c r="BC1655" s="68" t="str">
        <f t="shared" si="1053"/>
        <v/>
      </c>
      <c r="BD1655" s="69" t="str">
        <f t="shared" si="1054"/>
        <v/>
      </c>
      <c r="BE1655" s="69" t="str">
        <f t="shared" si="1067"/>
        <v/>
      </c>
      <c r="BT1655" s="138" t="str">
        <f t="shared" ca="1" si="1068"/>
        <v/>
      </c>
      <c r="BU1655" s="139" t="str">
        <f t="shared" ca="1" si="1069"/>
        <v/>
      </c>
      <c r="BW1655" s="138" t="str">
        <f t="shared" si="1070"/>
        <v/>
      </c>
      <c r="BX1655" s="104" t="str">
        <f t="shared" si="1071"/>
        <v/>
      </c>
      <c r="BY1655" s="139" t="str">
        <f t="shared" si="1072"/>
        <v/>
      </c>
      <c r="CA1655" s="138" t="str">
        <f t="shared" si="1073"/>
        <v/>
      </c>
      <c r="CB1655" s="104" t="str">
        <f t="shared" si="1074"/>
        <v/>
      </c>
      <c r="CC1655" s="139" t="str">
        <f t="shared" si="1075"/>
        <v/>
      </c>
      <c r="CE1655" s="162" t="str">
        <f t="shared" si="1076"/>
        <v/>
      </c>
      <c r="CF1655" s="163" t="str">
        <f t="shared" si="1077"/>
        <v/>
      </c>
      <c r="CG1655" s="164" t="str">
        <f t="shared" si="1078"/>
        <v/>
      </c>
      <c r="CI1655" s="162" t="str">
        <f t="shared" si="1079"/>
        <v/>
      </c>
      <c r="CJ1655" s="163" t="str">
        <f t="shared" si="1082"/>
        <v/>
      </c>
      <c r="CK1655" s="164" t="str">
        <f t="shared" si="1083"/>
        <v/>
      </c>
      <c r="CM1655" s="169" t="str">
        <f t="shared" si="1080"/>
        <v/>
      </c>
      <c r="CN1655" s="139" t="str">
        <f t="shared" si="1081"/>
        <v/>
      </c>
      <c r="CP1655" s="41" t="str">
        <f>IF($CM1655="", "", COUNTIF($CM$11:$CM$3035, "&lt;"&amp;$CM1655)+1+COUNTIF($CM$11:$CM1655, $CM1655)-1)</f>
        <v/>
      </c>
    </row>
    <row r="1656" spans="1:94" x14ac:dyDescent="0.25">
      <c r="A1656" s="40"/>
      <c r="B1656" s="82" t="str">
        <f>IF($I1656="", "", IFERROR(INDEX('Job Database'!$AE$11:$AE$3035, MATCH($I1656, 'Job Database'!$X$11:$X$3035, 0)), ""))</f>
        <v/>
      </c>
      <c r="C1656" s="69" t="str">
        <f>IF($I1656="", "", IF(COUNTIF('Job Database'!$X$11:$X$3035, $I1656)=0, $AC$5, $AC$4))</f>
        <v/>
      </c>
      <c r="D1656" s="40"/>
      <c r="E1656" s="85" t="str">
        <f>IF($I1656="", "", IF(IFERROR(INDEX('Job Database'!$M$11:$M$3035, MATCH($I1656, 'Job Database'!$X$11:$X$3035, 0)), "")="", "", IFERROR(INDEX('Job Database'!$M$11:$M$3035, MATCH($I1656, 'Job Database'!$X$11:$X$3035, 0)), "")))</f>
        <v/>
      </c>
      <c r="F1656" s="40"/>
      <c r="G1656" s="88" t="str">
        <f t="shared" si="1055"/>
        <v/>
      </c>
      <c r="H1656" s="40"/>
      <c r="I1656" s="24"/>
      <c r="J1656" s="34"/>
      <c r="K1656" s="106"/>
      <c r="L1656" s="79"/>
      <c r="M1656" s="34"/>
      <c r="N1656" s="79"/>
      <c r="O1656" s="31"/>
      <c r="P1656" s="53"/>
      <c r="Q1656" s="40"/>
      <c r="S1656" s="41" t="str">
        <f t="shared" si="1043"/>
        <v/>
      </c>
      <c r="T1656" s="41" t="str">
        <f t="shared" si="1044"/>
        <v/>
      </c>
      <c r="U1656" s="41" t="str">
        <f t="shared" si="1056"/>
        <v/>
      </c>
      <c r="W1656" s="74" t="str">
        <f>IF('Job Database'!$X1656="", "", 'Job Database'!$X1656)</f>
        <v/>
      </c>
      <c r="Y1656" s="41" t="str">
        <f>IF($W1656="", "", IF(COUNTIF($I$11:$I$3035, $W1656)&gt;0, "", MAX($Y$10:$Y1655)+1))</f>
        <v/>
      </c>
      <c r="Z1656" s="41">
        <v>1646</v>
      </c>
      <c r="AA1656" s="58" t="str">
        <f t="shared" si="1057"/>
        <v/>
      </c>
      <c r="AC1656" s="41" t="str">
        <f t="shared" si="1045"/>
        <v/>
      </c>
      <c r="AE1656" s="41" t="str">
        <f t="shared" si="1058"/>
        <v/>
      </c>
      <c r="AJ1656" s="154" t="str">
        <f t="shared" si="1059"/>
        <v/>
      </c>
      <c r="AL1656" s="120" t="str">
        <f t="shared" si="1060"/>
        <v/>
      </c>
      <c r="AM1656" s="104" t="str">
        <f t="shared" si="1061"/>
        <v/>
      </c>
      <c r="AN1656" s="104" t="str">
        <f t="shared" si="1062"/>
        <v/>
      </c>
      <c r="AO1656" s="104" t="str">
        <f t="shared" si="1046"/>
        <v/>
      </c>
      <c r="AP1656" s="104" t="str">
        <f t="shared" si="1047"/>
        <v/>
      </c>
      <c r="AQ1656" s="121" t="str">
        <f t="shared" si="1063"/>
        <v/>
      </c>
      <c r="AS1656" s="88" t="str">
        <f t="shared" si="1048"/>
        <v/>
      </c>
      <c r="AT1656" s="68" t="str">
        <f t="shared" si="1064"/>
        <v/>
      </c>
      <c r="AU1656" s="68" t="str">
        <f t="shared" si="1065"/>
        <v/>
      </c>
      <c r="AV1656" s="68" t="str">
        <f t="shared" si="1066"/>
        <v/>
      </c>
      <c r="AW1656" s="88" t="str">
        <f t="shared" si="1049"/>
        <v/>
      </c>
      <c r="AZ1656" s="88" t="str">
        <f t="shared" si="1050"/>
        <v/>
      </c>
      <c r="BA1656" s="68" t="str">
        <f t="shared" si="1051"/>
        <v/>
      </c>
      <c r="BB1656" s="68" t="str">
        <f t="shared" si="1052"/>
        <v/>
      </c>
      <c r="BC1656" s="68" t="str">
        <f t="shared" si="1053"/>
        <v/>
      </c>
      <c r="BD1656" s="69" t="str">
        <f t="shared" si="1054"/>
        <v/>
      </c>
      <c r="BE1656" s="69" t="str">
        <f t="shared" si="1067"/>
        <v/>
      </c>
      <c r="BT1656" s="138" t="str">
        <f t="shared" ca="1" si="1068"/>
        <v/>
      </c>
      <c r="BU1656" s="139" t="str">
        <f t="shared" ca="1" si="1069"/>
        <v/>
      </c>
      <c r="BW1656" s="138" t="str">
        <f t="shared" si="1070"/>
        <v/>
      </c>
      <c r="BX1656" s="104" t="str">
        <f t="shared" si="1071"/>
        <v/>
      </c>
      <c r="BY1656" s="139" t="str">
        <f t="shared" si="1072"/>
        <v/>
      </c>
      <c r="CA1656" s="138" t="str">
        <f t="shared" si="1073"/>
        <v/>
      </c>
      <c r="CB1656" s="104" t="str">
        <f t="shared" si="1074"/>
        <v/>
      </c>
      <c r="CC1656" s="139" t="str">
        <f t="shared" si="1075"/>
        <v/>
      </c>
      <c r="CE1656" s="162" t="str">
        <f t="shared" si="1076"/>
        <v/>
      </c>
      <c r="CF1656" s="163" t="str">
        <f t="shared" si="1077"/>
        <v/>
      </c>
      <c r="CG1656" s="164" t="str">
        <f t="shared" si="1078"/>
        <v/>
      </c>
      <c r="CI1656" s="162" t="str">
        <f t="shared" si="1079"/>
        <v/>
      </c>
      <c r="CJ1656" s="163" t="str">
        <f t="shared" si="1082"/>
        <v/>
      </c>
      <c r="CK1656" s="164" t="str">
        <f t="shared" si="1083"/>
        <v/>
      </c>
      <c r="CM1656" s="169" t="str">
        <f t="shared" si="1080"/>
        <v/>
      </c>
      <c r="CN1656" s="139" t="str">
        <f t="shared" si="1081"/>
        <v/>
      </c>
      <c r="CP1656" s="41" t="str">
        <f>IF($CM1656="", "", COUNTIF($CM$11:$CM$3035, "&lt;"&amp;$CM1656)+1+COUNTIF($CM$11:$CM1656, $CM1656)-1)</f>
        <v/>
      </c>
    </row>
    <row r="1657" spans="1:94" x14ac:dyDescent="0.25">
      <c r="A1657" s="40"/>
      <c r="B1657" s="82" t="str">
        <f>IF($I1657="", "", IFERROR(INDEX('Job Database'!$AE$11:$AE$3035, MATCH($I1657, 'Job Database'!$X$11:$X$3035, 0)), ""))</f>
        <v/>
      </c>
      <c r="C1657" s="69" t="str">
        <f>IF($I1657="", "", IF(COUNTIF('Job Database'!$X$11:$X$3035, $I1657)=0, $AC$5, $AC$4))</f>
        <v/>
      </c>
      <c r="D1657" s="40"/>
      <c r="E1657" s="85" t="str">
        <f>IF($I1657="", "", IF(IFERROR(INDEX('Job Database'!$M$11:$M$3035, MATCH($I1657, 'Job Database'!$X$11:$X$3035, 0)), "")="", "", IFERROR(INDEX('Job Database'!$M$11:$M$3035, MATCH($I1657, 'Job Database'!$X$11:$X$3035, 0)), "")))</f>
        <v/>
      </c>
      <c r="F1657" s="40"/>
      <c r="G1657" s="88" t="str">
        <f t="shared" si="1055"/>
        <v/>
      </c>
      <c r="H1657" s="40"/>
      <c r="I1657" s="24"/>
      <c r="J1657" s="34"/>
      <c r="K1657" s="106"/>
      <c r="L1657" s="79"/>
      <c r="M1657" s="34"/>
      <c r="N1657" s="79"/>
      <c r="O1657" s="31"/>
      <c r="P1657" s="53"/>
      <c r="Q1657" s="40"/>
      <c r="S1657" s="41" t="str">
        <f t="shared" si="1043"/>
        <v/>
      </c>
      <c r="T1657" s="41" t="str">
        <f t="shared" si="1044"/>
        <v/>
      </c>
      <c r="U1657" s="41" t="str">
        <f t="shared" si="1056"/>
        <v/>
      </c>
      <c r="W1657" s="74" t="str">
        <f>IF('Job Database'!$X1657="", "", 'Job Database'!$X1657)</f>
        <v/>
      </c>
      <c r="Y1657" s="41" t="str">
        <f>IF($W1657="", "", IF(COUNTIF($I$11:$I$3035, $W1657)&gt;0, "", MAX($Y$10:$Y1656)+1))</f>
        <v/>
      </c>
      <c r="Z1657" s="41">
        <v>1647</v>
      </c>
      <c r="AA1657" s="58" t="str">
        <f t="shared" si="1057"/>
        <v/>
      </c>
      <c r="AC1657" s="41" t="str">
        <f t="shared" si="1045"/>
        <v/>
      </c>
      <c r="AE1657" s="41" t="str">
        <f t="shared" si="1058"/>
        <v/>
      </c>
      <c r="AJ1657" s="154" t="str">
        <f t="shared" si="1059"/>
        <v/>
      </c>
      <c r="AL1657" s="120" t="str">
        <f t="shared" si="1060"/>
        <v/>
      </c>
      <c r="AM1657" s="104" t="str">
        <f t="shared" si="1061"/>
        <v/>
      </c>
      <c r="AN1657" s="104" t="str">
        <f t="shared" si="1062"/>
        <v/>
      </c>
      <c r="AO1657" s="104" t="str">
        <f t="shared" si="1046"/>
        <v/>
      </c>
      <c r="AP1657" s="104" t="str">
        <f t="shared" si="1047"/>
        <v/>
      </c>
      <c r="AQ1657" s="121" t="str">
        <f t="shared" si="1063"/>
        <v/>
      </c>
      <c r="AS1657" s="88" t="str">
        <f t="shared" si="1048"/>
        <v/>
      </c>
      <c r="AT1657" s="68" t="str">
        <f t="shared" si="1064"/>
        <v/>
      </c>
      <c r="AU1657" s="68" t="str">
        <f t="shared" si="1065"/>
        <v/>
      </c>
      <c r="AV1657" s="68" t="str">
        <f t="shared" si="1066"/>
        <v/>
      </c>
      <c r="AW1657" s="88" t="str">
        <f t="shared" si="1049"/>
        <v/>
      </c>
      <c r="AZ1657" s="88" t="str">
        <f t="shared" si="1050"/>
        <v/>
      </c>
      <c r="BA1657" s="68" t="str">
        <f t="shared" si="1051"/>
        <v/>
      </c>
      <c r="BB1657" s="68" t="str">
        <f t="shared" si="1052"/>
        <v/>
      </c>
      <c r="BC1657" s="68" t="str">
        <f t="shared" si="1053"/>
        <v/>
      </c>
      <c r="BD1657" s="69" t="str">
        <f t="shared" si="1054"/>
        <v/>
      </c>
      <c r="BE1657" s="69" t="str">
        <f t="shared" si="1067"/>
        <v/>
      </c>
      <c r="BT1657" s="138" t="str">
        <f t="shared" ca="1" si="1068"/>
        <v/>
      </c>
      <c r="BU1657" s="139" t="str">
        <f t="shared" ca="1" si="1069"/>
        <v/>
      </c>
      <c r="BW1657" s="138" t="str">
        <f t="shared" si="1070"/>
        <v/>
      </c>
      <c r="BX1657" s="104" t="str">
        <f t="shared" si="1071"/>
        <v/>
      </c>
      <c r="BY1657" s="139" t="str">
        <f t="shared" si="1072"/>
        <v/>
      </c>
      <c r="CA1657" s="138" t="str">
        <f t="shared" si="1073"/>
        <v/>
      </c>
      <c r="CB1657" s="104" t="str">
        <f t="shared" si="1074"/>
        <v/>
      </c>
      <c r="CC1657" s="139" t="str">
        <f t="shared" si="1075"/>
        <v/>
      </c>
      <c r="CE1657" s="162" t="str">
        <f t="shared" si="1076"/>
        <v/>
      </c>
      <c r="CF1657" s="163" t="str">
        <f t="shared" si="1077"/>
        <v/>
      </c>
      <c r="CG1657" s="164" t="str">
        <f t="shared" si="1078"/>
        <v/>
      </c>
      <c r="CI1657" s="162" t="str">
        <f t="shared" si="1079"/>
        <v/>
      </c>
      <c r="CJ1657" s="163" t="str">
        <f t="shared" si="1082"/>
        <v/>
      </c>
      <c r="CK1657" s="164" t="str">
        <f t="shared" si="1083"/>
        <v/>
      </c>
      <c r="CM1657" s="169" t="str">
        <f t="shared" si="1080"/>
        <v/>
      </c>
      <c r="CN1657" s="139" t="str">
        <f t="shared" si="1081"/>
        <v/>
      </c>
      <c r="CP1657" s="41" t="str">
        <f>IF($CM1657="", "", COUNTIF($CM$11:$CM$3035, "&lt;"&amp;$CM1657)+1+COUNTIF($CM$11:$CM1657, $CM1657)-1)</f>
        <v/>
      </c>
    </row>
    <row r="1658" spans="1:94" x14ac:dyDescent="0.25">
      <c r="A1658" s="40"/>
      <c r="B1658" s="82" t="str">
        <f>IF($I1658="", "", IFERROR(INDEX('Job Database'!$AE$11:$AE$3035, MATCH($I1658, 'Job Database'!$X$11:$X$3035, 0)), ""))</f>
        <v/>
      </c>
      <c r="C1658" s="69" t="str">
        <f>IF($I1658="", "", IF(COUNTIF('Job Database'!$X$11:$X$3035, $I1658)=0, $AC$5, $AC$4))</f>
        <v/>
      </c>
      <c r="D1658" s="40"/>
      <c r="E1658" s="85" t="str">
        <f>IF($I1658="", "", IF(IFERROR(INDEX('Job Database'!$M$11:$M$3035, MATCH($I1658, 'Job Database'!$X$11:$X$3035, 0)), "")="", "", IFERROR(INDEX('Job Database'!$M$11:$M$3035, MATCH($I1658, 'Job Database'!$X$11:$X$3035, 0)), "")))</f>
        <v/>
      </c>
      <c r="F1658" s="40"/>
      <c r="G1658" s="88" t="str">
        <f t="shared" si="1055"/>
        <v/>
      </c>
      <c r="H1658" s="40"/>
      <c r="I1658" s="24"/>
      <c r="J1658" s="34"/>
      <c r="K1658" s="106"/>
      <c r="L1658" s="79"/>
      <c r="M1658" s="34"/>
      <c r="N1658" s="79"/>
      <c r="O1658" s="31"/>
      <c r="P1658" s="53"/>
      <c r="Q1658" s="40"/>
      <c r="S1658" s="41" t="str">
        <f t="shared" si="1043"/>
        <v/>
      </c>
      <c r="T1658" s="41" t="str">
        <f t="shared" si="1044"/>
        <v/>
      </c>
      <c r="U1658" s="41" t="str">
        <f t="shared" si="1056"/>
        <v/>
      </c>
      <c r="W1658" s="74" t="str">
        <f>IF('Job Database'!$X1658="", "", 'Job Database'!$X1658)</f>
        <v/>
      </c>
      <c r="Y1658" s="41" t="str">
        <f>IF($W1658="", "", IF(COUNTIF($I$11:$I$3035, $W1658)&gt;0, "", MAX($Y$10:$Y1657)+1))</f>
        <v/>
      </c>
      <c r="Z1658" s="41">
        <v>1648</v>
      </c>
      <c r="AA1658" s="58" t="str">
        <f t="shared" si="1057"/>
        <v/>
      </c>
      <c r="AC1658" s="41" t="str">
        <f t="shared" si="1045"/>
        <v/>
      </c>
      <c r="AE1658" s="41" t="str">
        <f t="shared" si="1058"/>
        <v/>
      </c>
      <c r="AJ1658" s="154" t="str">
        <f t="shared" si="1059"/>
        <v/>
      </c>
      <c r="AL1658" s="120" t="str">
        <f t="shared" si="1060"/>
        <v/>
      </c>
      <c r="AM1658" s="104" t="str">
        <f t="shared" si="1061"/>
        <v/>
      </c>
      <c r="AN1658" s="104" t="str">
        <f t="shared" si="1062"/>
        <v/>
      </c>
      <c r="AO1658" s="104" t="str">
        <f t="shared" si="1046"/>
        <v/>
      </c>
      <c r="AP1658" s="104" t="str">
        <f t="shared" si="1047"/>
        <v/>
      </c>
      <c r="AQ1658" s="121" t="str">
        <f t="shared" si="1063"/>
        <v/>
      </c>
      <c r="AS1658" s="88" t="str">
        <f t="shared" si="1048"/>
        <v/>
      </c>
      <c r="AT1658" s="68" t="str">
        <f t="shared" si="1064"/>
        <v/>
      </c>
      <c r="AU1658" s="68" t="str">
        <f t="shared" si="1065"/>
        <v/>
      </c>
      <c r="AV1658" s="68" t="str">
        <f t="shared" si="1066"/>
        <v/>
      </c>
      <c r="AW1658" s="88" t="str">
        <f t="shared" si="1049"/>
        <v/>
      </c>
      <c r="AZ1658" s="88" t="str">
        <f t="shared" si="1050"/>
        <v/>
      </c>
      <c r="BA1658" s="68" t="str">
        <f t="shared" si="1051"/>
        <v/>
      </c>
      <c r="BB1658" s="68" t="str">
        <f t="shared" si="1052"/>
        <v/>
      </c>
      <c r="BC1658" s="68" t="str">
        <f t="shared" si="1053"/>
        <v/>
      </c>
      <c r="BD1658" s="69" t="str">
        <f t="shared" si="1054"/>
        <v/>
      </c>
      <c r="BE1658" s="69" t="str">
        <f t="shared" si="1067"/>
        <v/>
      </c>
      <c r="BT1658" s="138" t="str">
        <f t="shared" ca="1" si="1068"/>
        <v/>
      </c>
      <c r="BU1658" s="139" t="str">
        <f t="shared" ca="1" si="1069"/>
        <v/>
      </c>
      <c r="BW1658" s="138" t="str">
        <f t="shared" si="1070"/>
        <v/>
      </c>
      <c r="BX1658" s="104" t="str">
        <f t="shared" si="1071"/>
        <v/>
      </c>
      <c r="BY1658" s="139" t="str">
        <f t="shared" si="1072"/>
        <v/>
      </c>
      <c r="CA1658" s="138" t="str">
        <f t="shared" si="1073"/>
        <v/>
      </c>
      <c r="CB1658" s="104" t="str">
        <f t="shared" si="1074"/>
        <v/>
      </c>
      <c r="CC1658" s="139" t="str">
        <f t="shared" si="1075"/>
        <v/>
      </c>
      <c r="CE1658" s="162" t="str">
        <f t="shared" si="1076"/>
        <v/>
      </c>
      <c r="CF1658" s="163" t="str">
        <f t="shared" si="1077"/>
        <v/>
      </c>
      <c r="CG1658" s="164" t="str">
        <f t="shared" si="1078"/>
        <v/>
      </c>
      <c r="CI1658" s="162" t="str">
        <f t="shared" si="1079"/>
        <v/>
      </c>
      <c r="CJ1658" s="163" t="str">
        <f t="shared" si="1082"/>
        <v/>
      </c>
      <c r="CK1658" s="164" t="str">
        <f t="shared" si="1083"/>
        <v/>
      </c>
      <c r="CM1658" s="169" t="str">
        <f t="shared" si="1080"/>
        <v/>
      </c>
      <c r="CN1658" s="139" t="str">
        <f t="shared" si="1081"/>
        <v/>
      </c>
      <c r="CP1658" s="41" t="str">
        <f>IF($CM1658="", "", COUNTIF($CM$11:$CM$3035, "&lt;"&amp;$CM1658)+1+COUNTIF($CM$11:$CM1658, $CM1658)-1)</f>
        <v/>
      </c>
    </row>
    <row r="1659" spans="1:94" x14ac:dyDescent="0.25">
      <c r="A1659" s="40"/>
      <c r="B1659" s="82" t="str">
        <f>IF($I1659="", "", IFERROR(INDEX('Job Database'!$AE$11:$AE$3035, MATCH($I1659, 'Job Database'!$X$11:$X$3035, 0)), ""))</f>
        <v/>
      </c>
      <c r="C1659" s="69" t="str">
        <f>IF($I1659="", "", IF(COUNTIF('Job Database'!$X$11:$X$3035, $I1659)=0, $AC$5, $AC$4))</f>
        <v/>
      </c>
      <c r="D1659" s="40"/>
      <c r="E1659" s="85" t="str">
        <f>IF($I1659="", "", IF(IFERROR(INDEX('Job Database'!$M$11:$M$3035, MATCH($I1659, 'Job Database'!$X$11:$X$3035, 0)), "")="", "", IFERROR(INDEX('Job Database'!$M$11:$M$3035, MATCH($I1659, 'Job Database'!$X$11:$X$3035, 0)), "")))</f>
        <v/>
      </c>
      <c r="F1659" s="40"/>
      <c r="G1659" s="88" t="str">
        <f t="shared" si="1055"/>
        <v/>
      </c>
      <c r="H1659" s="40"/>
      <c r="I1659" s="24"/>
      <c r="J1659" s="34"/>
      <c r="K1659" s="106"/>
      <c r="L1659" s="79"/>
      <c r="M1659" s="34"/>
      <c r="N1659" s="79"/>
      <c r="O1659" s="31"/>
      <c r="P1659" s="53"/>
      <c r="Q1659" s="40"/>
      <c r="S1659" s="41" t="str">
        <f t="shared" si="1043"/>
        <v/>
      </c>
      <c r="T1659" s="41" t="str">
        <f t="shared" si="1044"/>
        <v/>
      </c>
      <c r="U1659" s="41" t="str">
        <f t="shared" si="1056"/>
        <v/>
      </c>
      <c r="W1659" s="74" t="str">
        <f>IF('Job Database'!$X1659="", "", 'Job Database'!$X1659)</f>
        <v/>
      </c>
      <c r="Y1659" s="41" t="str">
        <f>IF($W1659="", "", IF(COUNTIF($I$11:$I$3035, $W1659)&gt;0, "", MAX($Y$10:$Y1658)+1))</f>
        <v/>
      </c>
      <c r="Z1659" s="41">
        <v>1649</v>
      </c>
      <c r="AA1659" s="58" t="str">
        <f t="shared" si="1057"/>
        <v/>
      </c>
      <c r="AC1659" s="41" t="str">
        <f t="shared" si="1045"/>
        <v/>
      </c>
      <c r="AE1659" s="41" t="str">
        <f t="shared" si="1058"/>
        <v/>
      </c>
      <c r="AJ1659" s="154" t="str">
        <f t="shared" si="1059"/>
        <v/>
      </c>
      <c r="AL1659" s="120" t="str">
        <f t="shared" si="1060"/>
        <v/>
      </c>
      <c r="AM1659" s="104" t="str">
        <f t="shared" si="1061"/>
        <v/>
      </c>
      <c r="AN1659" s="104" t="str">
        <f t="shared" si="1062"/>
        <v/>
      </c>
      <c r="AO1659" s="104" t="str">
        <f t="shared" si="1046"/>
        <v/>
      </c>
      <c r="AP1659" s="104" t="str">
        <f t="shared" si="1047"/>
        <v/>
      </c>
      <c r="AQ1659" s="121" t="str">
        <f t="shared" si="1063"/>
        <v/>
      </c>
      <c r="AS1659" s="88" t="str">
        <f t="shared" si="1048"/>
        <v/>
      </c>
      <c r="AT1659" s="68" t="str">
        <f t="shared" si="1064"/>
        <v/>
      </c>
      <c r="AU1659" s="68" t="str">
        <f t="shared" si="1065"/>
        <v/>
      </c>
      <c r="AV1659" s="68" t="str">
        <f t="shared" si="1066"/>
        <v/>
      </c>
      <c r="AW1659" s="88" t="str">
        <f t="shared" si="1049"/>
        <v/>
      </c>
      <c r="AZ1659" s="88" t="str">
        <f t="shared" si="1050"/>
        <v/>
      </c>
      <c r="BA1659" s="68" t="str">
        <f t="shared" si="1051"/>
        <v/>
      </c>
      <c r="BB1659" s="68" t="str">
        <f t="shared" si="1052"/>
        <v/>
      </c>
      <c r="BC1659" s="68" t="str">
        <f t="shared" si="1053"/>
        <v/>
      </c>
      <c r="BD1659" s="69" t="str">
        <f t="shared" si="1054"/>
        <v/>
      </c>
      <c r="BE1659" s="69" t="str">
        <f t="shared" si="1067"/>
        <v/>
      </c>
      <c r="BT1659" s="138" t="str">
        <f t="shared" ca="1" si="1068"/>
        <v/>
      </c>
      <c r="BU1659" s="139" t="str">
        <f t="shared" ca="1" si="1069"/>
        <v/>
      </c>
      <c r="BW1659" s="138" t="str">
        <f t="shared" si="1070"/>
        <v/>
      </c>
      <c r="BX1659" s="104" t="str">
        <f t="shared" si="1071"/>
        <v/>
      </c>
      <c r="BY1659" s="139" t="str">
        <f t="shared" si="1072"/>
        <v/>
      </c>
      <c r="CA1659" s="138" t="str">
        <f t="shared" si="1073"/>
        <v/>
      </c>
      <c r="CB1659" s="104" t="str">
        <f t="shared" si="1074"/>
        <v/>
      </c>
      <c r="CC1659" s="139" t="str">
        <f t="shared" si="1075"/>
        <v/>
      </c>
      <c r="CE1659" s="162" t="str">
        <f t="shared" si="1076"/>
        <v/>
      </c>
      <c r="CF1659" s="163" t="str">
        <f t="shared" si="1077"/>
        <v/>
      </c>
      <c r="CG1659" s="164" t="str">
        <f t="shared" si="1078"/>
        <v/>
      </c>
      <c r="CI1659" s="162" t="str">
        <f t="shared" si="1079"/>
        <v/>
      </c>
      <c r="CJ1659" s="163" t="str">
        <f t="shared" si="1082"/>
        <v/>
      </c>
      <c r="CK1659" s="164" t="str">
        <f t="shared" si="1083"/>
        <v/>
      </c>
      <c r="CM1659" s="169" t="str">
        <f t="shared" si="1080"/>
        <v/>
      </c>
      <c r="CN1659" s="139" t="str">
        <f t="shared" si="1081"/>
        <v/>
      </c>
      <c r="CP1659" s="41" t="str">
        <f>IF($CM1659="", "", COUNTIF($CM$11:$CM$3035, "&lt;"&amp;$CM1659)+1+COUNTIF($CM$11:$CM1659, $CM1659)-1)</f>
        <v/>
      </c>
    </row>
    <row r="1660" spans="1:94" x14ac:dyDescent="0.25">
      <c r="A1660" s="40"/>
      <c r="B1660" s="82" t="str">
        <f>IF($I1660="", "", IFERROR(INDEX('Job Database'!$AE$11:$AE$3035, MATCH($I1660, 'Job Database'!$X$11:$X$3035, 0)), ""))</f>
        <v/>
      </c>
      <c r="C1660" s="69" t="str">
        <f>IF($I1660="", "", IF(COUNTIF('Job Database'!$X$11:$X$3035, $I1660)=0, $AC$5, $AC$4))</f>
        <v/>
      </c>
      <c r="D1660" s="40"/>
      <c r="E1660" s="85" t="str">
        <f>IF($I1660="", "", IF(IFERROR(INDEX('Job Database'!$M$11:$M$3035, MATCH($I1660, 'Job Database'!$X$11:$X$3035, 0)), "")="", "", IFERROR(INDEX('Job Database'!$M$11:$M$3035, MATCH($I1660, 'Job Database'!$X$11:$X$3035, 0)), "")))</f>
        <v/>
      </c>
      <c r="F1660" s="40"/>
      <c r="G1660" s="88" t="str">
        <f t="shared" si="1055"/>
        <v/>
      </c>
      <c r="H1660" s="40"/>
      <c r="I1660" s="24"/>
      <c r="J1660" s="34"/>
      <c r="K1660" s="106"/>
      <c r="L1660" s="79"/>
      <c r="M1660" s="34"/>
      <c r="N1660" s="79"/>
      <c r="O1660" s="31"/>
      <c r="P1660" s="53"/>
      <c r="Q1660" s="40"/>
      <c r="S1660" s="41" t="str">
        <f t="shared" si="1043"/>
        <v/>
      </c>
      <c r="T1660" s="41" t="str">
        <f t="shared" si="1044"/>
        <v/>
      </c>
      <c r="U1660" s="41" t="str">
        <f t="shared" si="1056"/>
        <v/>
      </c>
      <c r="W1660" s="74" t="str">
        <f>IF('Job Database'!$X1660="", "", 'Job Database'!$X1660)</f>
        <v/>
      </c>
      <c r="Y1660" s="41" t="str">
        <f>IF($W1660="", "", IF(COUNTIF($I$11:$I$3035, $W1660)&gt;0, "", MAX($Y$10:$Y1659)+1))</f>
        <v/>
      </c>
      <c r="Z1660" s="41">
        <v>1650</v>
      </c>
      <c r="AA1660" s="58" t="str">
        <f t="shared" si="1057"/>
        <v/>
      </c>
      <c r="AC1660" s="41" t="str">
        <f t="shared" si="1045"/>
        <v/>
      </c>
      <c r="AE1660" s="41" t="str">
        <f t="shared" si="1058"/>
        <v/>
      </c>
      <c r="AJ1660" s="154" t="str">
        <f t="shared" si="1059"/>
        <v/>
      </c>
      <c r="AL1660" s="120" t="str">
        <f t="shared" si="1060"/>
        <v/>
      </c>
      <c r="AM1660" s="104" t="str">
        <f t="shared" si="1061"/>
        <v/>
      </c>
      <c r="AN1660" s="104" t="str">
        <f t="shared" si="1062"/>
        <v/>
      </c>
      <c r="AO1660" s="104" t="str">
        <f t="shared" si="1046"/>
        <v/>
      </c>
      <c r="AP1660" s="104" t="str">
        <f t="shared" si="1047"/>
        <v/>
      </c>
      <c r="AQ1660" s="121" t="str">
        <f t="shared" si="1063"/>
        <v/>
      </c>
      <c r="AS1660" s="88" t="str">
        <f t="shared" si="1048"/>
        <v/>
      </c>
      <c r="AT1660" s="68" t="str">
        <f t="shared" si="1064"/>
        <v/>
      </c>
      <c r="AU1660" s="68" t="str">
        <f t="shared" si="1065"/>
        <v/>
      </c>
      <c r="AV1660" s="68" t="str">
        <f t="shared" si="1066"/>
        <v/>
      </c>
      <c r="AW1660" s="88" t="str">
        <f t="shared" si="1049"/>
        <v/>
      </c>
      <c r="AZ1660" s="88" t="str">
        <f t="shared" si="1050"/>
        <v/>
      </c>
      <c r="BA1660" s="68" t="str">
        <f t="shared" si="1051"/>
        <v/>
      </c>
      <c r="BB1660" s="68" t="str">
        <f t="shared" si="1052"/>
        <v/>
      </c>
      <c r="BC1660" s="68" t="str">
        <f t="shared" si="1053"/>
        <v/>
      </c>
      <c r="BD1660" s="69" t="str">
        <f t="shared" si="1054"/>
        <v/>
      </c>
      <c r="BE1660" s="69" t="str">
        <f t="shared" si="1067"/>
        <v/>
      </c>
      <c r="BT1660" s="138" t="str">
        <f t="shared" ca="1" si="1068"/>
        <v/>
      </c>
      <c r="BU1660" s="139" t="str">
        <f t="shared" ca="1" si="1069"/>
        <v/>
      </c>
      <c r="BW1660" s="138" t="str">
        <f t="shared" si="1070"/>
        <v/>
      </c>
      <c r="BX1660" s="104" t="str">
        <f t="shared" si="1071"/>
        <v/>
      </c>
      <c r="BY1660" s="139" t="str">
        <f t="shared" si="1072"/>
        <v/>
      </c>
      <c r="CA1660" s="138" t="str">
        <f t="shared" si="1073"/>
        <v/>
      </c>
      <c r="CB1660" s="104" t="str">
        <f t="shared" si="1074"/>
        <v/>
      </c>
      <c r="CC1660" s="139" t="str">
        <f t="shared" si="1075"/>
        <v/>
      </c>
      <c r="CE1660" s="162" t="str">
        <f t="shared" si="1076"/>
        <v/>
      </c>
      <c r="CF1660" s="163" t="str">
        <f t="shared" si="1077"/>
        <v/>
      </c>
      <c r="CG1660" s="164" t="str">
        <f t="shared" si="1078"/>
        <v/>
      </c>
      <c r="CI1660" s="162" t="str">
        <f t="shared" si="1079"/>
        <v/>
      </c>
      <c r="CJ1660" s="163" t="str">
        <f t="shared" si="1082"/>
        <v/>
      </c>
      <c r="CK1660" s="164" t="str">
        <f t="shared" si="1083"/>
        <v/>
      </c>
      <c r="CM1660" s="169" t="str">
        <f t="shared" si="1080"/>
        <v/>
      </c>
      <c r="CN1660" s="139" t="str">
        <f t="shared" si="1081"/>
        <v/>
      </c>
      <c r="CP1660" s="41" t="str">
        <f>IF($CM1660="", "", COUNTIF($CM$11:$CM$3035, "&lt;"&amp;$CM1660)+1+COUNTIF($CM$11:$CM1660, $CM1660)-1)</f>
        <v/>
      </c>
    </row>
    <row r="1661" spans="1:94" x14ac:dyDescent="0.25">
      <c r="A1661" s="40"/>
      <c r="B1661" s="82" t="str">
        <f>IF($I1661="", "", IFERROR(INDEX('Job Database'!$AE$11:$AE$3035, MATCH($I1661, 'Job Database'!$X$11:$X$3035, 0)), ""))</f>
        <v/>
      </c>
      <c r="C1661" s="69" t="str">
        <f>IF($I1661="", "", IF(COUNTIF('Job Database'!$X$11:$X$3035, $I1661)=0, $AC$5, $AC$4))</f>
        <v/>
      </c>
      <c r="D1661" s="40"/>
      <c r="E1661" s="85" t="str">
        <f>IF($I1661="", "", IF(IFERROR(INDEX('Job Database'!$M$11:$M$3035, MATCH($I1661, 'Job Database'!$X$11:$X$3035, 0)), "")="", "", IFERROR(INDEX('Job Database'!$M$11:$M$3035, MATCH($I1661, 'Job Database'!$X$11:$X$3035, 0)), "")))</f>
        <v/>
      </c>
      <c r="F1661" s="40"/>
      <c r="G1661" s="88" t="str">
        <f t="shared" si="1055"/>
        <v/>
      </c>
      <c r="H1661" s="40"/>
      <c r="I1661" s="24"/>
      <c r="J1661" s="34"/>
      <c r="K1661" s="106"/>
      <c r="L1661" s="79"/>
      <c r="M1661" s="34"/>
      <c r="N1661" s="79"/>
      <c r="O1661" s="31"/>
      <c r="P1661" s="53"/>
      <c r="Q1661" s="40"/>
      <c r="S1661" s="41" t="str">
        <f t="shared" si="1043"/>
        <v/>
      </c>
      <c r="T1661" s="41" t="str">
        <f t="shared" si="1044"/>
        <v/>
      </c>
      <c r="U1661" s="41" t="str">
        <f t="shared" si="1056"/>
        <v/>
      </c>
      <c r="W1661" s="74" t="str">
        <f>IF('Job Database'!$X1661="", "", 'Job Database'!$X1661)</f>
        <v/>
      </c>
      <c r="Y1661" s="41" t="str">
        <f>IF($W1661="", "", IF(COUNTIF($I$11:$I$3035, $W1661)&gt;0, "", MAX($Y$10:$Y1660)+1))</f>
        <v/>
      </c>
      <c r="Z1661" s="41">
        <v>1651</v>
      </c>
      <c r="AA1661" s="58" t="str">
        <f t="shared" si="1057"/>
        <v/>
      </c>
      <c r="AC1661" s="41" t="str">
        <f t="shared" si="1045"/>
        <v/>
      </c>
      <c r="AE1661" s="41" t="str">
        <f t="shared" si="1058"/>
        <v/>
      </c>
      <c r="AJ1661" s="154" t="str">
        <f t="shared" si="1059"/>
        <v/>
      </c>
      <c r="AL1661" s="120" t="str">
        <f t="shared" si="1060"/>
        <v/>
      </c>
      <c r="AM1661" s="104" t="str">
        <f t="shared" si="1061"/>
        <v/>
      </c>
      <c r="AN1661" s="104" t="str">
        <f t="shared" si="1062"/>
        <v/>
      </c>
      <c r="AO1661" s="104" t="str">
        <f t="shared" si="1046"/>
        <v/>
      </c>
      <c r="AP1661" s="104" t="str">
        <f t="shared" si="1047"/>
        <v/>
      </c>
      <c r="AQ1661" s="121" t="str">
        <f t="shared" si="1063"/>
        <v/>
      </c>
      <c r="AS1661" s="88" t="str">
        <f t="shared" si="1048"/>
        <v/>
      </c>
      <c r="AT1661" s="68" t="str">
        <f t="shared" si="1064"/>
        <v/>
      </c>
      <c r="AU1661" s="68" t="str">
        <f t="shared" si="1065"/>
        <v/>
      </c>
      <c r="AV1661" s="68" t="str">
        <f t="shared" si="1066"/>
        <v/>
      </c>
      <c r="AW1661" s="88" t="str">
        <f t="shared" si="1049"/>
        <v/>
      </c>
      <c r="AZ1661" s="88" t="str">
        <f t="shared" si="1050"/>
        <v/>
      </c>
      <c r="BA1661" s="68" t="str">
        <f t="shared" si="1051"/>
        <v/>
      </c>
      <c r="BB1661" s="68" t="str">
        <f t="shared" si="1052"/>
        <v/>
      </c>
      <c r="BC1661" s="68" t="str">
        <f t="shared" si="1053"/>
        <v/>
      </c>
      <c r="BD1661" s="69" t="str">
        <f t="shared" si="1054"/>
        <v/>
      </c>
      <c r="BE1661" s="69" t="str">
        <f t="shared" si="1067"/>
        <v/>
      </c>
      <c r="BT1661" s="138" t="str">
        <f t="shared" ca="1" si="1068"/>
        <v/>
      </c>
      <c r="BU1661" s="139" t="str">
        <f t="shared" ca="1" si="1069"/>
        <v/>
      </c>
      <c r="BW1661" s="138" t="str">
        <f t="shared" si="1070"/>
        <v/>
      </c>
      <c r="BX1661" s="104" t="str">
        <f t="shared" si="1071"/>
        <v/>
      </c>
      <c r="BY1661" s="139" t="str">
        <f t="shared" si="1072"/>
        <v/>
      </c>
      <c r="CA1661" s="138" t="str">
        <f t="shared" si="1073"/>
        <v/>
      </c>
      <c r="CB1661" s="104" t="str">
        <f t="shared" si="1074"/>
        <v/>
      </c>
      <c r="CC1661" s="139" t="str">
        <f t="shared" si="1075"/>
        <v/>
      </c>
      <c r="CE1661" s="162" t="str">
        <f t="shared" si="1076"/>
        <v/>
      </c>
      <c r="CF1661" s="163" t="str">
        <f t="shared" si="1077"/>
        <v/>
      </c>
      <c r="CG1661" s="164" t="str">
        <f t="shared" si="1078"/>
        <v/>
      </c>
      <c r="CI1661" s="162" t="str">
        <f t="shared" si="1079"/>
        <v/>
      </c>
      <c r="CJ1661" s="163" t="str">
        <f t="shared" si="1082"/>
        <v/>
      </c>
      <c r="CK1661" s="164" t="str">
        <f t="shared" si="1083"/>
        <v/>
      </c>
      <c r="CM1661" s="169" t="str">
        <f t="shared" si="1080"/>
        <v/>
      </c>
      <c r="CN1661" s="139" t="str">
        <f t="shared" si="1081"/>
        <v/>
      </c>
      <c r="CP1661" s="41" t="str">
        <f>IF($CM1661="", "", COUNTIF($CM$11:$CM$3035, "&lt;"&amp;$CM1661)+1+COUNTIF($CM$11:$CM1661, $CM1661)-1)</f>
        <v/>
      </c>
    </row>
    <row r="1662" spans="1:94" x14ac:dyDescent="0.25">
      <c r="A1662" s="40"/>
      <c r="B1662" s="82" t="str">
        <f>IF($I1662="", "", IFERROR(INDEX('Job Database'!$AE$11:$AE$3035, MATCH($I1662, 'Job Database'!$X$11:$X$3035, 0)), ""))</f>
        <v/>
      </c>
      <c r="C1662" s="69" t="str">
        <f>IF($I1662="", "", IF(COUNTIF('Job Database'!$X$11:$X$3035, $I1662)=0, $AC$5, $AC$4))</f>
        <v/>
      </c>
      <c r="D1662" s="40"/>
      <c r="E1662" s="85" t="str">
        <f>IF($I1662="", "", IF(IFERROR(INDEX('Job Database'!$M$11:$M$3035, MATCH($I1662, 'Job Database'!$X$11:$X$3035, 0)), "")="", "", IFERROR(INDEX('Job Database'!$M$11:$M$3035, MATCH($I1662, 'Job Database'!$X$11:$X$3035, 0)), "")))</f>
        <v/>
      </c>
      <c r="F1662" s="40"/>
      <c r="G1662" s="88" t="str">
        <f t="shared" si="1055"/>
        <v/>
      </c>
      <c r="H1662" s="40"/>
      <c r="I1662" s="24"/>
      <c r="J1662" s="34"/>
      <c r="K1662" s="106"/>
      <c r="L1662" s="79"/>
      <c r="M1662" s="34"/>
      <c r="N1662" s="79"/>
      <c r="O1662" s="31"/>
      <c r="P1662" s="53"/>
      <c r="Q1662" s="40"/>
      <c r="S1662" s="41" t="str">
        <f t="shared" si="1043"/>
        <v/>
      </c>
      <c r="T1662" s="41" t="str">
        <f t="shared" si="1044"/>
        <v/>
      </c>
      <c r="U1662" s="41" t="str">
        <f t="shared" si="1056"/>
        <v/>
      </c>
      <c r="W1662" s="74" t="str">
        <f>IF('Job Database'!$X1662="", "", 'Job Database'!$X1662)</f>
        <v/>
      </c>
      <c r="Y1662" s="41" t="str">
        <f>IF($W1662="", "", IF(COUNTIF($I$11:$I$3035, $W1662)&gt;0, "", MAX($Y$10:$Y1661)+1))</f>
        <v/>
      </c>
      <c r="Z1662" s="41">
        <v>1652</v>
      </c>
      <c r="AA1662" s="58" t="str">
        <f t="shared" si="1057"/>
        <v/>
      </c>
      <c r="AC1662" s="41" t="str">
        <f t="shared" si="1045"/>
        <v/>
      </c>
      <c r="AE1662" s="41" t="str">
        <f t="shared" si="1058"/>
        <v/>
      </c>
      <c r="AJ1662" s="154" t="str">
        <f t="shared" si="1059"/>
        <v/>
      </c>
      <c r="AL1662" s="120" t="str">
        <f t="shared" si="1060"/>
        <v/>
      </c>
      <c r="AM1662" s="104" t="str">
        <f t="shared" si="1061"/>
        <v/>
      </c>
      <c r="AN1662" s="104" t="str">
        <f t="shared" si="1062"/>
        <v/>
      </c>
      <c r="AO1662" s="104" t="str">
        <f t="shared" si="1046"/>
        <v/>
      </c>
      <c r="AP1662" s="104" t="str">
        <f t="shared" si="1047"/>
        <v/>
      </c>
      <c r="AQ1662" s="121" t="str">
        <f t="shared" si="1063"/>
        <v/>
      </c>
      <c r="AS1662" s="88" t="str">
        <f t="shared" si="1048"/>
        <v/>
      </c>
      <c r="AT1662" s="68" t="str">
        <f t="shared" si="1064"/>
        <v/>
      </c>
      <c r="AU1662" s="68" t="str">
        <f t="shared" si="1065"/>
        <v/>
      </c>
      <c r="AV1662" s="68" t="str">
        <f t="shared" si="1066"/>
        <v/>
      </c>
      <c r="AW1662" s="88" t="str">
        <f t="shared" si="1049"/>
        <v/>
      </c>
      <c r="AZ1662" s="88" t="str">
        <f t="shared" si="1050"/>
        <v/>
      </c>
      <c r="BA1662" s="68" t="str">
        <f t="shared" si="1051"/>
        <v/>
      </c>
      <c r="BB1662" s="68" t="str">
        <f t="shared" si="1052"/>
        <v/>
      </c>
      <c r="BC1662" s="68" t="str">
        <f t="shared" si="1053"/>
        <v/>
      </c>
      <c r="BD1662" s="69" t="str">
        <f t="shared" si="1054"/>
        <v/>
      </c>
      <c r="BE1662" s="69" t="str">
        <f t="shared" si="1067"/>
        <v/>
      </c>
      <c r="BT1662" s="138" t="str">
        <f t="shared" ca="1" si="1068"/>
        <v/>
      </c>
      <c r="BU1662" s="139" t="str">
        <f t="shared" ca="1" si="1069"/>
        <v/>
      </c>
      <c r="BW1662" s="138" t="str">
        <f t="shared" si="1070"/>
        <v/>
      </c>
      <c r="BX1662" s="104" t="str">
        <f t="shared" si="1071"/>
        <v/>
      </c>
      <c r="BY1662" s="139" t="str">
        <f t="shared" si="1072"/>
        <v/>
      </c>
      <c r="CA1662" s="138" t="str">
        <f t="shared" si="1073"/>
        <v/>
      </c>
      <c r="CB1662" s="104" t="str">
        <f t="shared" si="1074"/>
        <v/>
      </c>
      <c r="CC1662" s="139" t="str">
        <f t="shared" si="1075"/>
        <v/>
      </c>
      <c r="CE1662" s="162" t="str">
        <f t="shared" si="1076"/>
        <v/>
      </c>
      <c r="CF1662" s="163" t="str">
        <f t="shared" si="1077"/>
        <v/>
      </c>
      <c r="CG1662" s="164" t="str">
        <f t="shared" si="1078"/>
        <v/>
      </c>
      <c r="CI1662" s="162" t="str">
        <f t="shared" si="1079"/>
        <v/>
      </c>
      <c r="CJ1662" s="163" t="str">
        <f t="shared" si="1082"/>
        <v/>
      </c>
      <c r="CK1662" s="164" t="str">
        <f t="shared" si="1083"/>
        <v/>
      </c>
      <c r="CM1662" s="169" t="str">
        <f t="shared" si="1080"/>
        <v/>
      </c>
      <c r="CN1662" s="139" t="str">
        <f t="shared" si="1081"/>
        <v/>
      </c>
      <c r="CP1662" s="41" t="str">
        <f>IF($CM1662="", "", COUNTIF($CM$11:$CM$3035, "&lt;"&amp;$CM1662)+1+COUNTIF($CM$11:$CM1662, $CM1662)-1)</f>
        <v/>
      </c>
    </row>
    <row r="1663" spans="1:94" x14ac:dyDescent="0.25">
      <c r="A1663" s="40"/>
      <c r="B1663" s="82" t="str">
        <f>IF($I1663="", "", IFERROR(INDEX('Job Database'!$AE$11:$AE$3035, MATCH($I1663, 'Job Database'!$X$11:$X$3035, 0)), ""))</f>
        <v/>
      </c>
      <c r="C1663" s="69" t="str">
        <f>IF($I1663="", "", IF(COUNTIF('Job Database'!$X$11:$X$3035, $I1663)=0, $AC$5, $AC$4))</f>
        <v/>
      </c>
      <c r="D1663" s="40"/>
      <c r="E1663" s="85" t="str">
        <f>IF($I1663="", "", IF(IFERROR(INDEX('Job Database'!$M$11:$M$3035, MATCH($I1663, 'Job Database'!$X$11:$X$3035, 0)), "")="", "", IFERROR(INDEX('Job Database'!$M$11:$M$3035, MATCH($I1663, 'Job Database'!$X$11:$X$3035, 0)), "")))</f>
        <v/>
      </c>
      <c r="F1663" s="40"/>
      <c r="G1663" s="88" t="str">
        <f t="shared" si="1055"/>
        <v/>
      </c>
      <c r="H1663" s="40"/>
      <c r="I1663" s="24"/>
      <c r="J1663" s="34"/>
      <c r="K1663" s="106"/>
      <c r="L1663" s="79"/>
      <c r="M1663" s="34"/>
      <c r="N1663" s="79"/>
      <c r="O1663" s="31"/>
      <c r="P1663" s="53"/>
      <c r="Q1663" s="40"/>
      <c r="S1663" s="41" t="str">
        <f t="shared" si="1043"/>
        <v/>
      </c>
      <c r="T1663" s="41" t="str">
        <f t="shared" si="1044"/>
        <v/>
      </c>
      <c r="U1663" s="41" t="str">
        <f t="shared" si="1056"/>
        <v/>
      </c>
      <c r="W1663" s="74" t="str">
        <f>IF('Job Database'!$X1663="", "", 'Job Database'!$X1663)</f>
        <v/>
      </c>
      <c r="Y1663" s="41" t="str">
        <f>IF($W1663="", "", IF(COUNTIF($I$11:$I$3035, $W1663)&gt;0, "", MAX($Y$10:$Y1662)+1))</f>
        <v/>
      </c>
      <c r="Z1663" s="41">
        <v>1653</v>
      </c>
      <c r="AA1663" s="58" t="str">
        <f t="shared" si="1057"/>
        <v/>
      </c>
      <c r="AC1663" s="41" t="str">
        <f t="shared" si="1045"/>
        <v/>
      </c>
      <c r="AE1663" s="41" t="str">
        <f t="shared" si="1058"/>
        <v/>
      </c>
      <c r="AJ1663" s="154" t="str">
        <f t="shared" si="1059"/>
        <v/>
      </c>
      <c r="AL1663" s="120" t="str">
        <f t="shared" si="1060"/>
        <v/>
      </c>
      <c r="AM1663" s="104" t="str">
        <f t="shared" si="1061"/>
        <v/>
      </c>
      <c r="AN1663" s="104" t="str">
        <f t="shared" si="1062"/>
        <v/>
      </c>
      <c r="AO1663" s="104" t="str">
        <f t="shared" si="1046"/>
        <v/>
      </c>
      <c r="AP1663" s="104" t="str">
        <f t="shared" si="1047"/>
        <v/>
      </c>
      <c r="AQ1663" s="121" t="str">
        <f t="shared" si="1063"/>
        <v/>
      </c>
      <c r="AS1663" s="88" t="str">
        <f t="shared" si="1048"/>
        <v/>
      </c>
      <c r="AT1663" s="68" t="str">
        <f t="shared" si="1064"/>
        <v/>
      </c>
      <c r="AU1663" s="68" t="str">
        <f t="shared" si="1065"/>
        <v/>
      </c>
      <c r="AV1663" s="68" t="str">
        <f t="shared" si="1066"/>
        <v/>
      </c>
      <c r="AW1663" s="88" t="str">
        <f t="shared" si="1049"/>
        <v/>
      </c>
      <c r="AZ1663" s="88" t="str">
        <f t="shared" si="1050"/>
        <v/>
      </c>
      <c r="BA1663" s="68" t="str">
        <f t="shared" si="1051"/>
        <v/>
      </c>
      <c r="BB1663" s="68" t="str">
        <f t="shared" si="1052"/>
        <v/>
      </c>
      <c r="BC1663" s="68" t="str">
        <f t="shared" si="1053"/>
        <v/>
      </c>
      <c r="BD1663" s="69" t="str">
        <f t="shared" si="1054"/>
        <v/>
      </c>
      <c r="BE1663" s="69" t="str">
        <f t="shared" si="1067"/>
        <v/>
      </c>
      <c r="BT1663" s="138" t="str">
        <f t="shared" ca="1" si="1068"/>
        <v/>
      </c>
      <c r="BU1663" s="139" t="str">
        <f t="shared" ca="1" si="1069"/>
        <v/>
      </c>
      <c r="BW1663" s="138" t="str">
        <f t="shared" si="1070"/>
        <v/>
      </c>
      <c r="BX1663" s="104" t="str">
        <f t="shared" si="1071"/>
        <v/>
      </c>
      <c r="BY1663" s="139" t="str">
        <f t="shared" si="1072"/>
        <v/>
      </c>
      <c r="CA1663" s="138" t="str">
        <f t="shared" si="1073"/>
        <v/>
      </c>
      <c r="CB1663" s="104" t="str">
        <f t="shared" si="1074"/>
        <v/>
      </c>
      <c r="CC1663" s="139" t="str">
        <f t="shared" si="1075"/>
        <v/>
      </c>
      <c r="CE1663" s="162" t="str">
        <f t="shared" si="1076"/>
        <v/>
      </c>
      <c r="CF1663" s="163" t="str">
        <f t="shared" si="1077"/>
        <v/>
      </c>
      <c r="CG1663" s="164" t="str">
        <f t="shared" si="1078"/>
        <v/>
      </c>
      <c r="CI1663" s="162" t="str">
        <f t="shared" si="1079"/>
        <v/>
      </c>
      <c r="CJ1663" s="163" t="str">
        <f t="shared" si="1082"/>
        <v/>
      </c>
      <c r="CK1663" s="164" t="str">
        <f t="shared" si="1083"/>
        <v/>
      </c>
      <c r="CM1663" s="169" t="str">
        <f t="shared" si="1080"/>
        <v/>
      </c>
      <c r="CN1663" s="139" t="str">
        <f t="shared" si="1081"/>
        <v/>
      </c>
      <c r="CP1663" s="41" t="str">
        <f>IF($CM1663="", "", COUNTIF($CM$11:$CM$3035, "&lt;"&amp;$CM1663)+1+COUNTIF($CM$11:$CM1663, $CM1663)-1)</f>
        <v/>
      </c>
    </row>
    <row r="1664" spans="1:94" x14ac:dyDescent="0.25">
      <c r="A1664" s="40"/>
      <c r="B1664" s="82" t="str">
        <f>IF($I1664="", "", IFERROR(INDEX('Job Database'!$AE$11:$AE$3035, MATCH($I1664, 'Job Database'!$X$11:$X$3035, 0)), ""))</f>
        <v/>
      </c>
      <c r="C1664" s="69" t="str">
        <f>IF($I1664="", "", IF(COUNTIF('Job Database'!$X$11:$X$3035, $I1664)=0, $AC$5, $AC$4))</f>
        <v/>
      </c>
      <c r="D1664" s="40"/>
      <c r="E1664" s="85" t="str">
        <f>IF($I1664="", "", IF(IFERROR(INDEX('Job Database'!$M$11:$M$3035, MATCH($I1664, 'Job Database'!$X$11:$X$3035, 0)), "")="", "", IFERROR(INDEX('Job Database'!$M$11:$M$3035, MATCH($I1664, 'Job Database'!$X$11:$X$3035, 0)), "")))</f>
        <v/>
      </c>
      <c r="F1664" s="40"/>
      <c r="G1664" s="88" t="str">
        <f t="shared" si="1055"/>
        <v/>
      </c>
      <c r="H1664" s="40"/>
      <c r="I1664" s="24"/>
      <c r="J1664" s="34"/>
      <c r="K1664" s="106"/>
      <c r="L1664" s="79"/>
      <c r="M1664" s="34"/>
      <c r="N1664" s="79"/>
      <c r="O1664" s="31"/>
      <c r="P1664" s="53"/>
      <c r="Q1664" s="40"/>
      <c r="S1664" s="41" t="str">
        <f t="shared" si="1043"/>
        <v/>
      </c>
      <c r="T1664" s="41" t="str">
        <f t="shared" si="1044"/>
        <v/>
      </c>
      <c r="U1664" s="41" t="str">
        <f t="shared" si="1056"/>
        <v/>
      </c>
      <c r="W1664" s="74" t="str">
        <f>IF('Job Database'!$X1664="", "", 'Job Database'!$X1664)</f>
        <v/>
      </c>
      <c r="Y1664" s="41" t="str">
        <f>IF($W1664="", "", IF(COUNTIF($I$11:$I$3035, $W1664)&gt;0, "", MAX($Y$10:$Y1663)+1))</f>
        <v/>
      </c>
      <c r="Z1664" s="41">
        <v>1654</v>
      </c>
      <c r="AA1664" s="58" t="str">
        <f t="shared" si="1057"/>
        <v/>
      </c>
      <c r="AC1664" s="41" t="str">
        <f t="shared" si="1045"/>
        <v/>
      </c>
      <c r="AE1664" s="41" t="str">
        <f t="shared" si="1058"/>
        <v/>
      </c>
      <c r="AJ1664" s="154" t="str">
        <f t="shared" si="1059"/>
        <v/>
      </c>
      <c r="AL1664" s="120" t="str">
        <f t="shared" si="1060"/>
        <v/>
      </c>
      <c r="AM1664" s="104" t="str">
        <f t="shared" si="1061"/>
        <v/>
      </c>
      <c r="AN1664" s="104" t="str">
        <f t="shared" si="1062"/>
        <v/>
      </c>
      <c r="AO1664" s="104" t="str">
        <f t="shared" si="1046"/>
        <v/>
      </c>
      <c r="AP1664" s="104" t="str">
        <f t="shared" si="1047"/>
        <v/>
      </c>
      <c r="AQ1664" s="121" t="str">
        <f t="shared" si="1063"/>
        <v/>
      </c>
      <c r="AS1664" s="88" t="str">
        <f t="shared" si="1048"/>
        <v/>
      </c>
      <c r="AT1664" s="68" t="str">
        <f t="shared" si="1064"/>
        <v/>
      </c>
      <c r="AU1664" s="68" t="str">
        <f t="shared" si="1065"/>
        <v/>
      </c>
      <c r="AV1664" s="68" t="str">
        <f t="shared" si="1066"/>
        <v/>
      </c>
      <c r="AW1664" s="88" t="str">
        <f t="shared" si="1049"/>
        <v/>
      </c>
      <c r="AZ1664" s="88" t="str">
        <f t="shared" si="1050"/>
        <v/>
      </c>
      <c r="BA1664" s="68" t="str">
        <f t="shared" si="1051"/>
        <v/>
      </c>
      <c r="BB1664" s="68" t="str">
        <f t="shared" si="1052"/>
        <v/>
      </c>
      <c r="BC1664" s="68" t="str">
        <f t="shared" si="1053"/>
        <v/>
      </c>
      <c r="BD1664" s="69" t="str">
        <f t="shared" si="1054"/>
        <v/>
      </c>
      <c r="BE1664" s="69" t="str">
        <f t="shared" si="1067"/>
        <v/>
      </c>
      <c r="BT1664" s="138" t="str">
        <f t="shared" ca="1" si="1068"/>
        <v/>
      </c>
      <c r="BU1664" s="139" t="str">
        <f t="shared" ca="1" si="1069"/>
        <v/>
      </c>
      <c r="BW1664" s="138" t="str">
        <f t="shared" si="1070"/>
        <v/>
      </c>
      <c r="BX1664" s="104" t="str">
        <f t="shared" si="1071"/>
        <v/>
      </c>
      <c r="BY1664" s="139" t="str">
        <f t="shared" si="1072"/>
        <v/>
      </c>
      <c r="CA1664" s="138" t="str">
        <f t="shared" si="1073"/>
        <v/>
      </c>
      <c r="CB1664" s="104" t="str">
        <f t="shared" si="1074"/>
        <v/>
      </c>
      <c r="CC1664" s="139" t="str">
        <f t="shared" si="1075"/>
        <v/>
      </c>
      <c r="CE1664" s="162" t="str">
        <f t="shared" si="1076"/>
        <v/>
      </c>
      <c r="CF1664" s="163" t="str">
        <f t="shared" si="1077"/>
        <v/>
      </c>
      <c r="CG1664" s="164" t="str">
        <f t="shared" si="1078"/>
        <v/>
      </c>
      <c r="CI1664" s="162" t="str">
        <f t="shared" si="1079"/>
        <v/>
      </c>
      <c r="CJ1664" s="163" t="str">
        <f t="shared" si="1082"/>
        <v/>
      </c>
      <c r="CK1664" s="164" t="str">
        <f t="shared" si="1083"/>
        <v/>
      </c>
      <c r="CM1664" s="169" t="str">
        <f t="shared" si="1080"/>
        <v/>
      </c>
      <c r="CN1664" s="139" t="str">
        <f t="shared" si="1081"/>
        <v/>
      </c>
      <c r="CP1664" s="41" t="str">
        <f>IF($CM1664="", "", COUNTIF($CM$11:$CM$3035, "&lt;"&amp;$CM1664)+1+COUNTIF($CM$11:$CM1664, $CM1664)-1)</f>
        <v/>
      </c>
    </row>
    <row r="1665" spans="1:94" x14ac:dyDescent="0.25">
      <c r="A1665" s="40"/>
      <c r="B1665" s="82" t="str">
        <f>IF($I1665="", "", IFERROR(INDEX('Job Database'!$AE$11:$AE$3035, MATCH($I1665, 'Job Database'!$X$11:$X$3035, 0)), ""))</f>
        <v/>
      </c>
      <c r="C1665" s="69" t="str">
        <f>IF($I1665="", "", IF(COUNTIF('Job Database'!$X$11:$X$3035, $I1665)=0, $AC$5, $AC$4))</f>
        <v/>
      </c>
      <c r="D1665" s="40"/>
      <c r="E1665" s="85" t="str">
        <f>IF($I1665="", "", IF(IFERROR(INDEX('Job Database'!$M$11:$M$3035, MATCH($I1665, 'Job Database'!$X$11:$X$3035, 0)), "")="", "", IFERROR(INDEX('Job Database'!$M$11:$M$3035, MATCH($I1665, 'Job Database'!$X$11:$X$3035, 0)), "")))</f>
        <v/>
      </c>
      <c r="F1665" s="40"/>
      <c r="G1665" s="88" t="str">
        <f t="shared" si="1055"/>
        <v/>
      </c>
      <c r="H1665" s="40"/>
      <c r="I1665" s="24"/>
      <c r="J1665" s="34"/>
      <c r="K1665" s="106"/>
      <c r="L1665" s="79"/>
      <c r="M1665" s="34"/>
      <c r="N1665" s="79"/>
      <c r="O1665" s="31"/>
      <c r="P1665" s="53"/>
      <c r="Q1665" s="40"/>
      <c r="S1665" s="41" t="str">
        <f t="shared" si="1043"/>
        <v/>
      </c>
      <c r="T1665" s="41" t="str">
        <f t="shared" si="1044"/>
        <v/>
      </c>
      <c r="U1665" s="41" t="str">
        <f t="shared" si="1056"/>
        <v/>
      </c>
      <c r="W1665" s="74" t="str">
        <f>IF('Job Database'!$X1665="", "", 'Job Database'!$X1665)</f>
        <v/>
      </c>
      <c r="Y1665" s="41" t="str">
        <f>IF($W1665="", "", IF(COUNTIF($I$11:$I$3035, $W1665)&gt;0, "", MAX($Y$10:$Y1664)+1))</f>
        <v/>
      </c>
      <c r="Z1665" s="41">
        <v>1655</v>
      </c>
      <c r="AA1665" s="58" t="str">
        <f t="shared" si="1057"/>
        <v/>
      </c>
      <c r="AC1665" s="41" t="str">
        <f t="shared" si="1045"/>
        <v/>
      </c>
      <c r="AE1665" s="41" t="str">
        <f t="shared" si="1058"/>
        <v/>
      </c>
      <c r="AJ1665" s="154" t="str">
        <f t="shared" si="1059"/>
        <v/>
      </c>
      <c r="AL1665" s="120" t="str">
        <f t="shared" si="1060"/>
        <v/>
      </c>
      <c r="AM1665" s="104" t="str">
        <f t="shared" si="1061"/>
        <v/>
      </c>
      <c r="AN1665" s="104" t="str">
        <f t="shared" si="1062"/>
        <v/>
      </c>
      <c r="AO1665" s="104" t="str">
        <f t="shared" si="1046"/>
        <v/>
      </c>
      <c r="AP1665" s="104" t="str">
        <f t="shared" si="1047"/>
        <v/>
      </c>
      <c r="AQ1665" s="121" t="str">
        <f t="shared" si="1063"/>
        <v/>
      </c>
      <c r="AS1665" s="88" t="str">
        <f t="shared" si="1048"/>
        <v/>
      </c>
      <c r="AT1665" s="68" t="str">
        <f t="shared" si="1064"/>
        <v/>
      </c>
      <c r="AU1665" s="68" t="str">
        <f t="shared" si="1065"/>
        <v/>
      </c>
      <c r="AV1665" s="68" t="str">
        <f t="shared" si="1066"/>
        <v/>
      </c>
      <c r="AW1665" s="88" t="str">
        <f t="shared" si="1049"/>
        <v/>
      </c>
      <c r="AZ1665" s="88" t="str">
        <f t="shared" si="1050"/>
        <v/>
      </c>
      <c r="BA1665" s="68" t="str">
        <f t="shared" si="1051"/>
        <v/>
      </c>
      <c r="BB1665" s="68" t="str">
        <f t="shared" si="1052"/>
        <v/>
      </c>
      <c r="BC1665" s="68" t="str">
        <f t="shared" si="1053"/>
        <v/>
      </c>
      <c r="BD1665" s="69" t="str">
        <f t="shared" si="1054"/>
        <v/>
      </c>
      <c r="BE1665" s="69" t="str">
        <f t="shared" si="1067"/>
        <v/>
      </c>
      <c r="BT1665" s="138" t="str">
        <f t="shared" ca="1" si="1068"/>
        <v/>
      </c>
      <c r="BU1665" s="139" t="str">
        <f t="shared" ca="1" si="1069"/>
        <v/>
      </c>
      <c r="BW1665" s="138" t="str">
        <f t="shared" si="1070"/>
        <v/>
      </c>
      <c r="BX1665" s="104" t="str">
        <f t="shared" si="1071"/>
        <v/>
      </c>
      <c r="BY1665" s="139" t="str">
        <f t="shared" si="1072"/>
        <v/>
      </c>
      <c r="CA1665" s="138" t="str">
        <f t="shared" si="1073"/>
        <v/>
      </c>
      <c r="CB1665" s="104" t="str">
        <f t="shared" si="1074"/>
        <v/>
      </c>
      <c r="CC1665" s="139" t="str">
        <f t="shared" si="1075"/>
        <v/>
      </c>
      <c r="CE1665" s="162" t="str">
        <f t="shared" si="1076"/>
        <v/>
      </c>
      <c r="CF1665" s="163" t="str">
        <f t="shared" si="1077"/>
        <v/>
      </c>
      <c r="CG1665" s="164" t="str">
        <f t="shared" si="1078"/>
        <v/>
      </c>
      <c r="CI1665" s="162" t="str">
        <f t="shared" si="1079"/>
        <v/>
      </c>
      <c r="CJ1665" s="163" t="str">
        <f t="shared" si="1082"/>
        <v/>
      </c>
      <c r="CK1665" s="164" t="str">
        <f t="shared" si="1083"/>
        <v/>
      </c>
      <c r="CM1665" s="169" t="str">
        <f t="shared" si="1080"/>
        <v/>
      </c>
      <c r="CN1665" s="139" t="str">
        <f t="shared" si="1081"/>
        <v/>
      </c>
      <c r="CP1665" s="41" t="str">
        <f>IF($CM1665="", "", COUNTIF($CM$11:$CM$3035, "&lt;"&amp;$CM1665)+1+COUNTIF($CM$11:$CM1665, $CM1665)-1)</f>
        <v/>
      </c>
    </row>
    <row r="1666" spans="1:94" x14ac:dyDescent="0.25">
      <c r="A1666" s="40"/>
      <c r="B1666" s="82" t="str">
        <f>IF($I1666="", "", IFERROR(INDEX('Job Database'!$AE$11:$AE$3035, MATCH($I1666, 'Job Database'!$X$11:$X$3035, 0)), ""))</f>
        <v/>
      </c>
      <c r="C1666" s="69" t="str">
        <f>IF($I1666="", "", IF(COUNTIF('Job Database'!$X$11:$X$3035, $I1666)=0, $AC$5, $AC$4))</f>
        <v/>
      </c>
      <c r="D1666" s="40"/>
      <c r="E1666" s="85" t="str">
        <f>IF($I1666="", "", IF(IFERROR(INDEX('Job Database'!$M$11:$M$3035, MATCH($I1666, 'Job Database'!$X$11:$X$3035, 0)), "")="", "", IFERROR(INDEX('Job Database'!$M$11:$M$3035, MATCH($I1666, 'Job Database'!$X$11:$X$3035, 0)), "")))</f>
        <v/>
      </c>
      <c r="F1666" s="40"/>
      <c r="G1666" s="88" t="str">
        <f t="shared" si="1055"/>
        <v/>
      </c>
      <c r="H1666" s="40"/>
      <c r="I1666" s="24"/>
      <c r="J1666" s="34"/>
      <c r="K1666" s="106"/>
      <c r="L1666" s="79"/>
      <c r="M1666" s="34"/>
      <c r="N1666" s="79"/>
      <c r="O1666" s="31"/>
      <c r="P1666" s="53"/>
      <c r="Q1666" s="40"/>
      <c r="S1666" s="41" t="str">
        <f t="shared" si="1043"/>
        <v/>
      </c>
      <c r="T1666" s="41" t="str">
        <f t="shared" si="1044"/>
        <v/>
      </c>
      <c r="U1666" s="41" t="str">
        <f t="shared" si="1056"/>
        <v/>
      </c>
      <c r="W1666" s="74" t="str">
        <f>IF('Job Database'!$X1666="", "", 'Job Database'!$X1666)</f>
        <v/>
      </c>
      <c r="Y1666" s="41" t="str">
        <f>IF($W1666="", "", IF(COUNTIF($I$11:$I$3035, $W1666)&gt;0, "", MAX($Y$10:$Y1665)+1))</f>
        <v/>
      </c>
      <c r="Z1666" s="41">
        <v>1656</v>
      </c>
      <c r="AA1666" s="58" t="str">
        <f t="shared" si="1057"/>
        <v/>
      </c>
      <c r="AC1666" s="41" t="str">
        <f t="shared" si="1045"/>
        <v/>
      </c>
      <c r="AE1666" s="41" t="str">
        <f t="shared" si="1058"/>
        <v/>
      </c>
      <c r="AJ1666" s="154" t="str">
        <f t="shared" si="1059"/>
        <v/>
      </c>
      <c r="AL1666" s="120" t="str">
        <f t="shared" si="1060"/>
        <v/>
      </c>
      <c r="AM1666" s="104" t="str">
        <f t="shared" si="1061"/>
        <v/>
      </c>
      <c r="AN1666" s="104" t="str">
        <f t="shared" si="1062"/>
        <v/>
      </c>
      <c r="AO1666" s="104" t="str">
        <f t="shared" si="1046"/>
        <v/>
      </c>
      <c r="AP1666" s="104" t="str">
        <f t="shared" si="1047"/>
        <v/>
      </c>
      <c r="AQ1666" s="121" t="str">
        <f t="shared" si="1063"/>
        <v/>
      </c>
      <c r="AS1666" s="88" t="str">
        <f t="shared" si="1048"/>
        <v/>
      </c>
      <c r="AT1666" s="68" t="str">
        <f t="shared" si="1064"/>
        <v/>
      </c>
      <c r="AU1666" s="68" t="str">
        <f t="shared" si="1065"/>
        <v/>
      </c>
      <c r="AV1666" s="68" t="str">
        <f t="shared" si="1066"/>
        <v/>
      </c>
      <c r="AW1666" s="88" t="str">
        <f t="shared" si="1049"/>
        <v/>
      </c>
      <c r="AZ1666" s="88" t="str">
        <f t="shared" si="1050"/>
        <v/>
      </c>
      <c r="BA1666" s="68" t="str">
        <f t="shared" si="1051"/>
        <v/>
      </c>
      <c r="BB1666" s="68" t="str">
        <f t="shared" si="1052"/>
        <v/>
      </c>
      <c r="BC1666" s="68" t="str">
        <f t="shared" si="1053"/>
        <v/>
      </c>
      <c r="BD1666" s="69" t="str">
        <f t="shared" si="1054"/>
        <v/>
      </c>
      <c r="BE1666" s="69" t="str">
        <f t="shared" si="1067"/>
        <v/>
      </c>
      <c r="BT1666" s="138" t="str">
        <f t="shared" ca="1" si="1068"/>
        <v/>
      </c>
      <c r="BU1666" s="139" t="str">
        <f t="shared" ca="1" si="1069"/>
        <v/>
      </c>
      <c r="BW1666" s="138" t="str">
        <f t="shared" si="1070"/>
        <v/>
      </c>
      <c r="BX1666" s="104" t="str">
        <f t="shared" si="1071"/>
        <v/>
      </c>
      <c r="BY1666" s="139" t="str">
        <f t="shared" si="1072"/>
        <v/>
      </c>
      <c r="CA1666" s="138" t="str">
        <f t="shared" si="1073"/>
        <v/>
      </c>
      <c r="CB1666" s="104" t="str">
        <f t="shared" si="1074"/>
        <v/>
      </c>
      <c r="CC1666" s="139" t="str">
        <f t="shared" si="1075"/>
        <v/>
      </c>
      <c r="CE1666" s="162" t="str">
        <f t="shared" si="1076"/>
        <v/>
      </c>
      <c r="CF1666" s="163" t="str">
        <f t="shared" si="1077"/>
        <v/>
      </c>
      <c r="CG1666" s="164" t="str">
        <f t="shared" si="1078"/>
        <v/>
      </c>
      <c r="CI1666" s="162" t="str">
        <f t="shared" si="1079"/>
        <v/>
      </c>
      <c r="CJ1666" s="163" t="str">
        <f t="shared" si="1082"/>
        <v/>
      </c>
      <c r="CK1666" s="164" t="str">
        <f t="shared" si="1083"/>
        <v/>
      </c>
      <c r="CM1666" s="169" t="str">
        <f t="shared" si="1080"/>
        <v/>
      </c>
      <c r="CN1666" s="139" t="str">
        <f t="shared" si="1081"/>
        <v/>
      </c>
      <c r="CP1666" s="41" t="str">
        <f>IF($CM1666="", "", COUNTIF($CM$11:$CM$3035, "&lt;"&amp;$CM1666)+1+COUNTIF($CM$11:$CM1666, $CM1666)-1)</f>
        <v/>
      </c>
    </row>
    <row r="1667" spans="1:94" x14ac:dyDescent="0.25">
      <c r="A1667" s="40"/>
      <c r="B1667" s="82" t="str">
        <f>IF($I1667="", "", IFERROR(INDEX('Job Database'!$AE$11:$AE$3035, MATCH($I1667, 'Job Database'!$X$11:$X$3035, 0)), ""))</f>
        <v/>
      </c>
      <c r="C1667" s="69" t="str">
        <f>IF($I1667="", "", IF(COUNTIF('Job Database'!$X$11:$X$3035, $I1667)=0, $AC$5, $AC$4))</f>
        <v/>
      </c>
      <c r="D1667" s="40"/>
      <c r="E1667" s="85" t="str">
        <f>IF($I1667="", "", IF(IFERROR(INDEX('Job Database'!$M$11:$M$3035, MATCH($I1667, 'Job Database'!$X$11:$X$3035, 0)), "")="", "", IFERROR(INDEX('Job Database'!$M$11:$M$3035, MATCH($I1667, 'Job Database'!$X$11:$X$3035, 0)), "")))</f>
        <v/>
      </c>
      <c r="F1667" s="40"/>
      <c r="G1667" s="88" t="str">
        <f t="shared" si="1055"/>
        <v/>
      </c>
      <c r="H1667" s="40"/>
      <c r="I1667" s="24"/>
      <c r="J1667" s="34"/>
      <c r="K1667" s="106"/>
      <c r="L1667" s="79"/>
      <c r="M1667" s="34"/>
      <c r="N1667" s="79"/>
      <c r="O1667" s="31"/>
      <c r="P1667" s="53"/>
      <c r="Q1667" s="40"/>
      <c r="S1667" s="41" t="str">
        <f t="shared" si="1043"/>
        <v/>
      </c>
      <c r="T1667" s="41" t="str">
        <f t="shared" si="1044"/>
        <v/>
      </c>
      <c r="U1667" s="41" t="str">
        <f t="shared" si="1056"/>
        <v/>
      </c>
      <c r="W1667" s="74" t="str">
        <f>IF('Job Database'!$X1667="", "", 'Job Database'!$X1667)</f>
        <v/>
      </c>
      <c r="Y1667" s="41" t="str">
        <f>IF($W1667="", "", IF(COUNTIF($I$11:$I$3035, $W1667)&gt;0, "", MAX($Y$10:$Y1666)+1))</f>
        <v/>
      </c>
      <c r="Z1667" s="41">
        <v>1657</v>
      </c>
      <c r="AA1667" s="58" t="str">
        <f t="shared" si="1057"/>
        <v/>
      </c>
      <c r="AC1667" s="41" t="str">
        <f t="shared" si="1045"/>
        <v/>
      </c>
      <c r="AE1667" s="41" t="str">
        <f t="shared" si="1058"/>
        <v/>
      </c>
      <c r="AJ1667" s="154" t="str">
        <f t="shared" si="1059"/>
        <v/>
      </c>
      <c r="AL1667" s="120" t="str">
        <f t="shared" si="1060"/>
        <v/>
      </c>
      <c r="AM1667" s="104" t="str">
        <f t="shared" si="1061"/>
        <v/>
      </c>
      <c r="AN1667" s="104" t="str">
        <f t="shared" si="1062"/>
        <v/>
      </c>
      <c r="AO1667" s="104" t="str">
        <f t="shared" si="1046"/>
        <v/>
      </c>
      <c r="AP1667" s="104" t="str">
        <f t="shared" si="1047"/>
        <v/>
      </c>
      <c r="AQ1667" s="121" t="str">
        <f t="shared" si="1063"/>
        <v/>
      </c>
      <c r="AS1667" s="88" t="str">
        <f t="shared" si="1048"/>
        <v/>
      </c>
      <c r="AT1667" s="68" t="str">
        <f t="shared" si="1064"/>
        <v/>
      </c>
      <c r="AU1667" s="68" t="str">
        <f t="shared" si="1065"/>
        <v/>
      </c>
      <c r="AV1667" s="68" t="str">
        <f t="shared" si="1066"/>
        <v/>
      </c>
      <c r="AW1667" s="88" t="str">
        <f t="shared" si="1049"/>
        <v/>
      </c>
      <c r="AZ1667" s="88" t="str">
        <f t="shared" si="1050"/>
        <v/>
      </c>
      <c r="BA1667" s="68" t="str">
        <f t="shared" si="1051"/>
        <v/>
      </c>
      <c r="BB1667" s="68" t="str">
        <f t="shared" si="1052"/>
        <v/>
      </c>
      <c r="BC1667" s="68" t="str">
        <f t="shared" si="1053"/>
        <v/>
      </c>
      <c r="BD1667" s="69" t="str">
        <f t="shared" si="1054"/>
        <v/>
      </c>
      <c r="BE1667" s="69" t="str">
        <f t="shared" si="1067"/>
        <v/>
      </c>
      <c r="BT1667" s="138" t="str">
        <f t="shared" ca="1" si="1068"/>
        <v/>
      </c>
      <c r="BU1667" s="139" t="str">
        <f t="shared" ca="1" si="1069"/>
        <v/>
      </c>
      <c r="BW1667" s="138" t="str">
        <f t="shared" si="1070"/>
        <v/>
      </c>
      <c r="BX1667" s="104" t="str">
        <f t="shared" si="1071"/>
        <v/>
      </c>
      <c r="BY1667" s="139" t="str">
        <f t="shared" si="1072"/>
        <v/>
      </c>
      <c r="CA1667" s="138" t="str">
        <f t="shared" si="1073"/>
        <v/>
      </c>
      <c r="CB1667" s="104" t="str">
        <f t="shared" si="1074"/>
        <v/>
      </c>
      <c r="CC1667" s="139" t="str">
        <f t="shared" si="1075"/>
        <v/>
      </c>
      <c r="CE1667" s="162" t="str">
        <f t="shared" si="1076"/>
        <v/>
      </c>
      <c r="CF1667" s="163" t="str">
        <f t="shared" si="1077"/>
        <v/>
      </c>
      <c r="CG1667" s="164" t="str">
        <f t="shared" si="1078"/>
        <v/>
      </c>
      <c r="CI1667" s="162" t="str">
        <f t="shared" si="1079"/>
        <v/>
      </c>
      <c r="CJ1667" s="163" t="str">
        <f t="shared" si="1082"/>
        <v/>
      </c>
      <c r="CK1667" s="164" t="str">
        <f t="shared" si="1083"/>
        <v/>
      </c>
      <c r="CM1667" s="169" t="str">
        <f t="shared" si="1080"/>
        <v/>
      </c>
      <c r="CN1667" s="139" t="str">
        <f t="shared" si="1081"/>
        <v/>
      </c>
      <c r="CP1667" s="41" t="str">
        <f>IF($CM1667="", "", COUNTIF($CM$11:$CM$3035, "&lt;"&amp;$CM1667)+1+COUNTIF($CM$11:$CM1667, $CM1667)-1)</f>
        <v/>
      </c>
    </row>
    <row r="1668" spans="1:94" x14ac:dyDescent="0.25">
      <c r="A1668" s="40"/>
      <c r="B1668" s="82" t="str">
        <f>IF($I1668="", "", IFERROR(INDEX('Job Database'!$AE$11:$AE$3035, MATCH($I1668, 'Job Database'!$X$11:$X$3035, 0)), ""))</f>
        <v/>
      </c>
      <c r="C1668" s="69" t="str">
        <f>IF($I1668="", "", IF(COUNTIF('Job Database'!$X$11:$X$3035, $I1668)=0, $AC$5, $AC$4))</f>
        <v/>
      </c>
      <c r="D1668" s="40"/>
      <c r="E1668" s="85" t="str">
        <f>IF($I1668="", "", IF(IFERROR(INDEX('Job Database'!$M$11:$M$3035, MATCH($I1668, 'Job Database'!$X$11:$X$3035, 0)), "")="", "", IFERROR(INDEX('Job Database'!$M$11:$M$3035, MATCH($I1668, 'Job Database'!$X$11:$X$3035, 0)), "")))</f>
        <v/>
      </c>
      <c r="F1668" s="40"/>
      <c r="G1668" s="88" t="str">
        <f t="shared" si="1055"/>
        <v/>
      </c>
      <c r="H1668" s="40"/>
      <c r="I1668" s="24"/>
      <c r="J1668" s="34"/>
      <c r="K1668" s="106"/>
      <c r="L1668" s="79"/>
      <c r="M1668" s="34"/>
      <c r="N1668" s="79"/>
      <c r="O1668" s="31"/>
      <c r="P1668" s="53"/>
      <c r="Q1668" s="40"/>
      <c r="S1668" s="41" t="str">
        <f t="shared" si="1043"/>
        <v/>
      </c>
      <c r="T1668" s="41" t="str">
        <f t="shared" si="1044"/>
        <v/>
      </c>
      <c r="U1668" s="41" t="str">
        <f t="shared" si="1056"/>
        <v/>
      </c>
      <c r="W1668" s="74" t="str">
        <f>IF('Job Database'!$X1668="", "", 'Job Database'!$X1668)</f>
        <v/>
      </c>
      <c r="Y1668" s="41" t="str">
        <f>IF($W1668="", "", IF(COUNTIF($I$11:$I$3035, $W1668)&gt;0, "", MAX($Y$10:$Y1667)+1))</f>
        <v/>
      </c>
      <c r="Z1668" s="41">
        <v>1658</v>
      </c>
      <c r="AA1668" s="58" t="str">
        <f t="shared" si="1057"/>
        <v/>
      </c>
      <c r="AC1668" s="41" t="str">
        <f t="shared" si="1045"/>
        <v/>
      </c>
      <c r="AE1668" s="41" t="str">
        <f t="shared" si="1058"/>
        <v/>
      </c>
      <c r="AJ1668" s="154" t="str">
        <f t="shared" si="1059"/>
        <v/>
      </c>
      <c r="AL1668" s="120" t="str">
        <f t="shared" si="1060"/>
        <v/>
      </c>
      <c r="AM1668" s="104" t="str">
        <f t="shared" si="1061"/>
        <v/>
      </c>
      <c r="AN1668" s="104" t="str">
        <f t="shared" si="1062"/>
        <v/>
      </c>
      <c r="AO1668" s="104" t="str">
        <f t="shared" si="1046"/>
        <v/>
      </c>
      <c r="AP1668" s="104" t="str">
        <f t="shared" si="1047"/>
        <v/>
      </c>
      <c r="AQ1668" s="121" t="str">
        <f t="shared" si="1063"/>
        <v/>
      </c>
      <c r="AS1668" s="88" t="str">
        <f t="shared" si="1048"/>
        <v/>
      </c>
      <c r="AT1668" s="68" t="str">
        <f t="shared" si="1064"/>
        <v/>
      </c>
      <c r="AU1668" s="68" t="str">
        <f t="shared" si="1065"/>
        <v/>
      </c>
      <c r="AV1668" s="68" t="str">
        <f t="shared" si="1066"/>
        <v/>
      </c>
      <c r="AW1668" s="88" t="str">
        <f t="shared" si="1049"/>
        <v/>
      </c>
      <c r="AZ1668" s="88" t="str">
        <f t="shared" si="1050"/>
        <v/>
      </c>
      <c r="BA1668" s="68" t="str">
        <f t="shared" si="1051"/>
        <v/>
      </c>
      <c r="BB1668" s="68" t="str">
        <f t="shared" si="1052"/>
        <v/>
      </c>
      <c r="BC1668" s="68" t="str">
        <f t="shared" si="1053"/>
        <v/>
      </c>
      <c r="BD1668" s="69" t="str">
        <f t="shared" si="1054"/>
        <v/>
      </c>
      <c r="BE1668" s="69" t="str">
        <f t="shared" si="1067"/>
        <v/>
      </c>
      <c r="BT1668" s="138" t="str">
        <f t="shared" ca="1" si="1068"/>
        <v/>
      </c>
      <c r="BU1668" s="139" t="str">
        <f t="shared" ca="1" si="1069"/>
        <v/>
      </c>
      <c r="BW1668" s="138" t="str">
        <f t="shared" si="1070"/>
        <v/>
      </c>
      <c r="BX1668" s="104" t="str">
        <f t="shared" si="1071"/>
        <v/>
      </c>
      <c r="BY1668" s="139" t="str">
        <f t="shared" si="1072"/>
        <v/>
      </c>
      <c r="CA1668" s="138" t="str">
        <f t="shared" si="1073"/>
        <v/>
      </c>
      <c r="CB1668" s="104" t="str">
        <f t="shared" si="1074"/>
        <v/>
      </c>
      <c r="CC1668" s="139" t="str">
        <f t="shared" si="1075"/>
        <v/>
      </c>
      <c r="CE1668" s="162" t="str">
        <f t="shared" si="1076"/>
        <v/>
      </c>
      <c r="CF1668" s="163" t="str">
        <f t="shared" si="1077"/>
        <v/>
      </c>
      <c r="CG1668" s="164" t="str">
        <f t="shared" si="1078"/>
        <v/>
      </c>
      <c r="CI1668" s="162" t="str">
        <f t="shared" si="1079"/>
        <v/>
      </c>
      <c r="CJ1668" s="163" t="str">
        <f t="shared" si="1082"/>
        <v/>
      </c>
      <c r="CK1668" s="164" t="str">
        <f t="shared" si="1083"/>
        <v/>
      </c>
      <c r="CM1668" s="169" t="str">
        <f t="shared" si="1080"/>
        <v/>
      </c>
      <c r="CN1668" s="139" t="str">
        <f t="shared" si="1081"/>
        <v/>
      </c>
      <c r="CP1668" s="41" t="str">
        <f>IF($CM1668="", "", COUNTIF($CM$11:$CM$3035, "&lt;"&amp;$CM1668)+1+COUNTIF($CM$11:$CM1668, $CM1668)-1)</f>
        <v/>
      </c>
    </row>
    <row r="1669" spans="1:94" x14ac:dyDescent="0.25">
      <c r="A1669" s="40"/>
      <c r="B1669" s="82" t="str">
        <f>IF($I1669="", "", IFERROR(INDEX('Job Database'!$AE$11:$AE$3035, MATCH($I1669, 'Job Database'!$X$11:$X$3035, 0)), ""))</f>
        <v/>
      </c>
      <c r="C1669" s="69" t="str">
        <f>IF($I1669="", "", IF(COUNTIF('Job Database'!$X$11:$X$3035, $I1669)=0, $AC$5, $AC$4))</f>
        <v/>
      </c>
      <c r="D1669" s="40"/>
      <c r="E1669" s="85" t="str">
        <f>IF($I1669="", "", IF(IFERROR(INDEX('Job Database'!$M$11:$M$3035, MATCH($I1669, 'Job Database'!$X$11:$X$3035, 0)), "")="", "", IFERROR(INDEX('Job Database'!$M$11:$M$3035, MATCH($I1669, 'Job Database'!$X$11:$X$3035, 0)), "")))</f>
        <v/>
      </c>
      <c r="F1669" s="40"/>
      <c r="G1669" s="88" t="str">
        <f t="shared" si="1055"/>
        <v/>
      </c>
      <c r="H1669" s="40"/>
      <c r="I1669" s="24"/>
      <c r="J1669" s="34"/>
      <c r="K1669" s="106"/>
      <c r="L1669" s="79"/>
      <c r="M1669" s="34"/>
      <c r="N1669" s="79"/>
      <c r="O1669" s="31"/>
      <c r="P1669" s="53"/>
      <c r="Q1669" s="40"/>
      <c r="S1669" s="41" t="str">
        <f t="shared" si="1043"/>
        <v/>
      </c>
      <c r="T1669" s="41" t="str">
        <f t="shared" si="1044"/>
        <v/>
      </c>
      <c r="U1669" s="41" t="str">
        <f t="shared" si="1056"/>
        <v/>
      </c>
      <c r="W1669" s="74" t="str">
        <f>IF('Job Database'!$X1669="", "", 'Job Database'!$X1669)</f>
        <v/>
      </c>
      <c r="Y1669" s="41" t="str">
        <f>IF($W1669="", "", IF(COUNTIF($I$11:$I$3035, $W1669)&gt;0, "", MAX($Y$10:$Y1668)+1))</f>
        <v/>
      </c>
      <c r="Z1669" s="41">
        <v>1659</v>
      </c>
      <c r="AA1669" s="58" t="str">
        <f t="shared" si="1057"/>
        <v/>
      </c>
      <c r="AC1669" s="41" t="str">
        <f t="shared" si="1045"/>
        <v/>
      </c>
      <c r="AE1669" s="41" t="str">
        <f t="shared" si="1058"/>
        <v/>
      </c>
      <c r="AJ1669" s="154" t="str">
        <f t="shared" si="1059"/>
        <v/>
      </c>
      <c r="AL1669" s="120" t="str">
        <f t="shared" si="1060"/>
        <v/>
      </c>
      <c r="AM1669" s="104" t="str">
        <f t="shared" si="1061"/>
        <v/>
      </c>
      <c r="AN1669" s="104" t="str">
        <f t="shared" si="1062"/>
        <v/>
      </c>
      <c r="AO1669" s="104" t="str">
        <f t="shared" si="1046"/>
        <v/>
      </c>
      <c r="AP1669" s="104" t="str">
        <f t="shared" si="1047"/>
        <v/>
      </c>
      <c r="AQ1669" s="121" t="str">
        <f t="shared" si="1063"/>
        <v/>
      </c>
      <c r="AS1669" s="88" t="str">
        <f t="shared" si="1048"/>
        <v/>
      </c>
      <c r="AT1669" s="68" t="str">
        <f t="shared" si="1064"/>
        <v/>
      </c>
      <c r="AU1669" s="68" t="str">
        <f t="shared" si="1065"/>
        <v/>
      </c>
      <c r="AV1669" s="68" t="str">
        <f t="shared" si="1066"/>
        <v/>
      </c>
      <c r="AW1669" s="88" t="str">
        <f t="shared" si="1049"/>
        <v/>
      </c>
      <c r="AZ1669" s="88" t="str">
        <f t="shared" si="1050"/>
        <v/>
      </c>
      <c r="BA1669" s="68" t="str">
        <f t="shared" si="1051"/>
        <v/>
      </c>
      <c r="BB1669" s="68" t="str">
        <f t="shared" si="1052"/>
        <v/>
      </c>
      <c r="BC1669" s="68" t="str">
        <f t="shared" si="1053"/>
        <v/>
      </c>
      <c r="BD1669" s="69" t="str">
        <f t="shared" si="1054"/>
        <v/>
      </c>
      <c r="BE1669" s="69" t="str">
        <f t="shared" si="1067"/>
        <v/>
      </c>
      <c r="BT1669" s="138" t="str">
        <f t="shared" ca="1" si="1068"/>
        <v/>
      </c>
      <c r="BU1669" s="139" t="str">
        <f t="shared" ca="1" si="1069"/>
        <v/>
      </c>
      <c r="BW1669" s="138" t="str">
        <f t="shared" si="1070"/>
        <v/>
      </c>
      <c r="BX1669" s="104" t="str">
        <f t="shared" si="1071"/>
        <v/>
      </c>
      <c r="BY1669" s="139" t="str">
        <f t="shared" si="1072"/>
        <v/>
      </c>
      <c r="CA1669" s="138" t="str">
        <f t="shared" si="1073"/>
        <v/>
      </c>
      <c r="CB1669" s="104" t="str">
        <f t="shared" si="1074"/>
        <v/>
      </c>
      <c r="CC1669" s="139" t="str">
        <f t="shared" si="1075"/>
        <v/>
      </c>
      <c r="CE1669" s="162" t="str">
        <f t="shared" si="1076"/>
        <v/>
      </c>
      <c r="CF1669" s="163" t="str">
        <f t="shared" si="1077"/>
        <v/>
      </c>
      <c r="CG1669" s="164" t="str">
        <f t="shared" si="1078"/>
        <v/>
      </c>
      <c r="CI1669" s="162" t="str">
        <f t="shared" si="1079"/>
        <v/>
      </c>
      <c r="CJ1669" s="163" t="str">
        <f t="shared" si="1082"/>
        <v/>
      </c>
      <c r="CK1669" s="164" t="str">
        <f t="shared" si="1083"/>
        <v/>
      </c>
      <c r="CM1669" s="169" t="str">
        <f t="shared" si="1080"/>
        <v/>
      </c>
      <c r="CN1669" s="139" t="str">
        <f t="shared" si="1081"/>
        <v/>
      </c>
      <c r="CP1669" s="41" t="str">
        <f>IF($CM1669="", "", COUNTIF($CM$11:$CM$3035, "&lt;"&amp;$CM1669)+1+COUNTIF($CM$11:$CM1669, $CM1669)-1)</f>
        <v/>
      </c>
    </row>
    <row r="1670" spans="1:94" x14ac:dyDescent="0.25">
      <c r="A1670" s="40"/>
      <c r="B1670" s="82" t="str">
        <f>IF($I1670="", "", IFERROR(INDEX('Job Database'!$AE$11:$AE$3035, MATCH($I1670, 'Job Database'!$X$11:$X$3035, 0)), ""))</f>
        <v/>
      </c>
      <c r="C1670" s="69" t="str">
        <f>IF($I1670="", "", IF(COUNTIF('Job Database'!$X$11:$X$3035, $I1670)=0, $AC$5, $AC$4))</f>
        <v/>
      </c>
      <c r="D1670" s="40"/>
      <c r="E1670" s="85" t="str">
        <f>IF($I1670="", "", IF(IFERROR(INDEX('Job Database'!$M$11:$M$3035, MATCH($I1670, 'Job Database'!$X$11:$X$3035, 0)), "")="", "", IFERROR(INDEX('Job Database'!$M$11:$M$3035, MATCH($I1670, 'Job Database'!$X$11:$X$3035, 0)), "")))</f>
        <v/>
      </c>
      <c r="F1670" s="40"/>
      <c r="G1670" s="88" t="str">
        <f t="shared" si="1055"/>
        <v/>
      </c>
      <c r="H1670" s="40"/>
      <c r="I1670" s="24"/>
      <c r="J1670" s="34"/>
      <c r="K1670" s="106"/>
      <c r="L1670" s="79"/>
      <c r="M1670" s="34"/>
      <c r="N1670" s="79"/>
      <c r="O1670" s="31"/>
      <c r="P1670" s="53"/>
      <c r="Q1670" s="40"/>
      <c r="S1670" s="41" t="str">
        <f t="shared" si="1043"/>
        <v/>
      </c>
      <c r="T1670" s="41" t="str">
        <f t="shared" si="1044"/>
        <v/>
      </c>
      <c r="U1670" s="41" t="str">
        <f t="shared" si="1056"/>
        <v/>
      </c>
      <c r="W1670" s="74" t="str">
        <f>IF('Job Database'!$X1670="", "", 'Job Database'!$X1670)</f>
        <v/>
      </c>
      <c r="Y1670" s="41" t="str">
        <f>IF($W1670="", "", IF(COUNTIF($I$11:$I$3035, $W1670)&gt;0, "", MAX($Y$10:$Y1669)+1))</f>
        <v/>
      </c>
      <c r="Z1670" s="41">
        <v>1660</v>
      </c>
      <c r="AA1670" s="58" t="str">
        <f t="shared" si="1057"/>
        <v/>
      </c>
      <c r="AC1670" s="41" t="str">
        <f t="shared" si="1045"/>
        <v/>
      </c>
      <c r="AE1670" s="41" t="str">
        <f t="shared" si="1058"/>
        <v/>
      </c>
      <c r="AJ1670" s="154" t="str">
        <f t="shared" si="1059"/>
        <v/>
      </c>
      <c r="AL1670" s="120" t="str">
        <f t="shared" si="1060"/>
        <v/>
      </c>
      <c r="AM1670" s="104" t="str">
        <f t="shared" si="1061"/>
        <v/>
      </c>
      <c r="AN1670" s="104" t="str">
        <f t="shared" si="1062"/>
        <v/>
      </c>
      <c r="AO1670" s="104" t="str">
        <f t="shared" si="1046"/>
        <v/>
      </c>
      <c r="AP1670" s="104" t="str">
        <f t="shared" si="1047"/>
        <v/>
      </c>
      <c r="AQ1670" s="121" t="str">
        <f t="shared" si="1063"/>
        <v/>
      </c>
      <c r="AS1670" s="88" t="str">
        <f t="shared" si="1048"/>
        <v/>
      </c>
      <c r="AT1670" s="68" t="str">
        <f t="shared" si="1064"/>
        <v/>
      </c>
      <c r="AU1670" s="68" t="str">
        <f t="shared" si="1065"/>
        <v/>
      </c>
      <c r="AV1670" s="68" t="str">
        <f t="shared" si="1066"/>
        <v/>
      </c>
      <c r="AW1670" s="88" t="str">
        <f t="shared" si="1049"/>
        <v/>
      </c>
      <c r="AZ1670" s="88" t="str">
        <f t="shared" si="1050"/>
        <v/>
      </c>
      <c r="BA1670" s="68" t="str">
        <f t="shared" si="1051"/>
        <v/>
      </c>
      <c r="BB1670" s="68" t="str">
        <f t="shared" si="1052"/>
        <v/>
      </c>
      <c r="BC1670" s="68" t="str">
        <f t="shared" si="1053"/>
        <v/>
      </c>
      <c r="BD1670" s="69" t="str">
        <f t="shared" si="1054"/>
        <v/>
      </c>
      <c r="BE1670" s="69" t="str">
        <f t="shared" si="1067"/>
        <v/>
      </c>
      <c r="BT1670" s="138" t="str">
        <f t="shared" ca="1" si="1068"/>
        <v/>
      </c>
      <c r="BU1670" s="139" t="str">
        <f t="shared" ca="1" si="1069"/>
        <v/>
      </c>
      <c r="BW1670" s="138" t="str">
        <f t="shared" si="1070"/>
        <v/>
      </c>
      <c r="BX1670" s="104" t="str">
        <f t="shared" si="1071"/>
        <v/>
      </c>
      <c r="BY1670" s="139" t="str">
        <f t="shared" si="1072"/>
        <v/>
      </c>
      <c r="CA1670" s="138" t="str">
        <f t="shared" si="1073"/>
        <v/>
      </c>
      <c r="CB1670" s="104" t="str">
        <f t="shared" si="1074"/>
        <v/>
      </c>
      <c r="CC1670" s="139" t="str">
        <f t="shared" si="1075"/>
        <v/>
      </c>
      <c r="CE1670" s="162" t="str">
        <f t="shared" si="1076"/>
        <v/>
      </c>
      <c r="CF1670" s="163" t="str">
        <f t="shared" si="1077"/>
        <v/>
      </c>
      <c r="CG1670" s="164" t="str">
        <f t="shared" si="1078"/>
        <v/>
      </c>
      <c r="CI1670" s="162" t="str">
        <f t="shared" si="1079"/>
        <v/>
      </c>
      <c r="CJ1670" s="163" t="str">
        <f t="shared" si="1082"/>
        <v/>
      </c>
      <c r="CK1670" s="164" t="str">
        <f t="shared" si="1083"/>
        <v/>
      </c>
      <c r="CM1670" s="169" t="str">
        <f t="shared" si="1080"/>
        <v/>
      </c>
      <c r="CN1670" s="139" t="str">
        <f t="shared" si="1081"/>
        <v/>
      </c>
      <c r="CP1670" s="41" t="str">
        <f>IF($CM1670="", "", COUNTIF($CM$11:$CM$3035, "&lt;"&amp;$CM1670)+1+COUNTIF($CM$11:$CM1670, $CM1670)-1)</f>
        <v/>
      </c>
    </row>
    <row r="1671" spans="1:94" x14ac:dyDescent="0.25">
      <c r="A1671" s="40"/>
      <c r="B1671" s="82" t="str">
        <f>IF($I1671="", "", IFERROR(INDEX('Job Database'!$AE$11:$AE$3035, MATCH($I1671, 'Job Database'!$X$11:$X$3035, 0)), ""))</f>
        <v/>
      </c>
      <c r="C1671" s="69" t="str">
        <f>IF($I1671="", "", IF(COUNTIF('Job Database'!$X$11:$X$3035, $I1671)=0, $AC$5, $AC$4))</f>
        <v/>
      </c>
      <c r="D1671" s="40"/>
      <c r="E1671" s="85" t="str">
        <f>IF($I1671="", "", IF(IFERROR(INDEX('Job Database'!$M$11:$M$3035, MATCH($I1671, 'Job Database'!$X$11:$X$3035, 0)), "")="", "", IFERROR(INDEX('Job Database'!$M$11:$M$3035, MATCH($I1671, 'Job Database'!$X$11:$X$3035, 0)), "")))</f>
        <v/>
      </c>
      <c r="F1671" s="40"/>
      <c r="G1671" s="88" t="str">
        <f t="shared" si="1055"/>
        <v/>
      </c>
      <c r="H1671" s="40"/>
      <c r="I1671" s="24"/>
      <c r="J1671" s="34"/>
      <c r="K1671" s="106"/>
      <c r="L1671" s="79"/>
      <c r="M1671" s="34"/>
      <c r="N1671" s="79"/>
      <c r="O1671" s="31"/>
      <c r="P1671" s="53"/>
      <c r="Q1671" s="40"/>
      <c r="S1671" s="41" t="str">
        <f t="shared" si="1043"/>
        <v/>
      </c>
      <c r="T1671" s="41" t="str">
        <f t="shared" si="1044"/>
        <v/>
      </c>
      <c r="U1671" s="41" t="str">
        <f t="shared" si="1056"/>
        <v/>
      </c>
      <c r="W1671" s="74" t="str">
        <f>IF('Job Database'!$X1671="", "", 'Job Database'!$X1671)</f>
        <v/>
      </c>
      <c r="Y1671" s="41" t="str">
        <f>IF($W1671="", "", IF(COUNTIF($I$11:$I$3035, $W1671)&gt;0, "", MAX($Y$10:$Y1670)+1))</f>
        <v/>
      </c>
      <c r="Z1671" s="41">
        <v>1661</v>
      </c>
      <c r="AA1671" s="58" t="str">
        <f t="shared" si="1057"/>
        <v/>
      </c>
      <c r="AC1671" s="41" t="str">
        <f t="shared" si="1045"/>
        <v/>
      </c>
      <c r="AE1671" s="41" t="str">
        <f t="shared" si="1058"/>
        <v/>
      </c>
      <c r="AJ1671" s="154" t="str">
        <f t="shared" si="1059"/>
        <v/>
      </c>
      <c r="AL1671" s="120" t="str">
        <f t="shared" si="1060"/>
        <v/>
      </c>
      <c r="AM1671" s="104" t="str">
        <f t="shared" si="1061"/>
        <v/>
      </c>
      <c r="AN1671" s="104" t="str">
        <f t="shared" si="1062"/>
        <v/>
      </c>
      <c r="AO1671" s="104" t="str">
        <f t="shared" si="1046"/>
        <v/>
      </c>
      <c r="AP1671" s="104" t="str">
        <f t="shared" si="1047"/>
        <v/>
      </c>
      <c r="AQ1671" s="121" t="str">
        <f t="shared" si="1063"/>
        <v/>
      </c>
      <c r="AS1671" s="88" t="str">
        <f t="shared" si="1048"/>
        <v/>
      </c>
      <c r="AT1671" s="68" t="str">
        <f t="shared" si="1064"/>
        <v/>
      </c>
      <c r="AU1671" s="68" t="str">
        <f t="shared" si="1065"/>
        <v/>
      </c>
      <c r="AV1671" s="68" t="str">
        <f t="shared" si="1066"/>
        <v/>
      </c>
      <c r="AW1671" s="88" t="str">
        <f t="shared" si="1049"/>
        <v/>
      </c>
      <c r="AZ1671" s="88" t="str">
        <f t="shared" si="1050"/>
        <v/>
      </c>
      <c r="BA1671" s="68" t="str">
        <f t="shared" si="1051"/>
        <v/>
      </c>
      <c r="BB1671" s="68" t="str">
        <f t="shared" si="1052"/>
        <v/>
      </c>
      <c r="BC1671" s="68" t="str">
        <f t="shared" si="1053"/>
        <v/>
      </c>
      <c r="BD1671" s="69" t="str">
        <f t="shared" si="1054"/>
        <v/>
      </c>
      <c r="BE1671" s="69" t="str">
        <f t="shared" si="1067"/>
        <v/>
      </c>
      <c r="BT1671" s="138" t="str">
        <f t="shared" ca="1" si="1068"/>
        <v/>
      </c>
      <c r="BU1671" s="139" t="str">
        <f t="shared" ca="1" si="1069"/>
        <v/>
      </c>
      <c r="BW1671" s="138" t="str">
        <f t="shared" si="1070"/>
        <v/>
      </c>
      <c r="BX1671" s="104" t="str">
        <f t="shared" si="1071"/>
        <v/>
      </c>
      <c r="BY1671" s="139" t="str">
        <f t="shared" si="1072"/>
        <v/>
      </c>
      <c r="CA1671" s="138" t="str">
        <f t="shared" si="1073"/>
        <v/>
      </c>
      <c r="CB1671" s="104" t="str">
        <f t="shared" si="1074"/>
        <v/>
      </c>
      <c r="CC1671" s="139" t="str">
        <f t="shared" si="1075"/>
        <v/>
      </c>
      <c r="CE1671" s="162" t="str">
        <f t="shared" si="1076"/>
        <v/>
      </c>
      <c r="CF1671" s="163" t="str">
        <f t="shared" si="1077"/>
        <v/>
      </c>
      <c r="CG1671" s="164" t="str">
        <f t="shared" si="1078"/>
        <v/>
      </c>
      <c r="CI1671" s="162" t="str">
        <f t="shared" si="1079"/>
        <v/>
      </c>
      <c r="CJ1671" s="163" t="str">
        <f t="shared" si="1082"/>
        <v/>
      </c>
      <c r="CK1671" s="164" t="str">
        <f t="shared" si="1083"/>
        <v/>
      </c>
      <c r="CM1671" s="169" t="str">
        <f t="shared" si="1080"/>
        <v/>
      </c>
      <c r="CN1671" s="139" t="str">
        <f t="shared" si="1081"/>
        <v/>
      </c>
      <c r="CP1671" s="41" t="str">
        <f>IF($CM1671="", "", COUNTIF($CM$11:$CM$3035, "&lt;"&amp;$CM1671)+1+COUNTIF($CM$11:$CM1671, $CM1671)-1)</f>
        <v/>
      </c>
    </row>
    <row r="1672" spans="1:94" x14ac:dyDescent="0.25">
      <c r="A1672" s="40"/>
      <c r="B1672" s="82" t="str">
        <f>IF($I1672="", "", IFERROR(INDEX('Job Database'!$AE$11:$AE$3035, MATCH($I1672, 'Job Database'!$X$11:$X$3035, 0)), ""))</f>
        <v/>
      </c>
      <c r="C1672" s="69" t="str">
        <f>IF($I1672="", "", IF(COUNTIF('Job Database'!$X$11:$X$3035, $I1672)=0, $AC$5, $AC$4))</f>
        <v/>
      </c>
      <c r="D1672" s="40"/>
      <c r="E1672" s="85" t="str">
        <f>IF($I1672="", "", IF(IFERROR(INDEX('Job Database'!$M$11:$M$3035, MATCH($I1672, 'Job Database'!$X$11:$X$3035, 0)), "")="", "", IFERROR(INDEX('Job Database'!$M$11:$M$3035, MATCH($I1672, 'Job Database'!$X$11:$X$3035, 0)), "")))</f>
        <v/>
      </c>
      <c r="F1672" s="40"/>
      <c r="G1672" s="88" t="str">
        <f t="shared" si="1055"/>
        <v/>
      </c>
      <c r="H1672" s="40"/>
      <c r="I1672" s="24"/>
      <c r="J1672" s="34"/>
      <c r="K1672" s="106"/>
      <c r="L1672" s="79"/>
      <c r="M1672" s="34"/>
      <c r="N1672" s="79"/>
      <c r="O1672" s="31"/>
      <c r="P1672" s="53"/>
      <c r="Q1672" s="40"/>
      <c r="S1672" s="41" t="str">
        <f t="shared" si="1043"/>
        <v/>
      </c>
      <c r="T1672" s="41" t="str">
        <f t="shared" si="1044"/>
        <v/>
      </c>
      <c r="U1672" s="41" t="str">
        <f t="shared" si="1056"/>
        <v/>
      </c>
      <c r="W1672" s="74" t="str">
        <f>IF('Job Database'!$X1672="", "", 'Job Database'!$X1672)</f>
        <v/>
      </c>
      <c r="Y1672" s="41" t="str">
        <f>IF($W1672="", "", IF(COUNTIF($I$11:$I$3035, $W1672)&gt;0, "", MAX($Y$10:$Y1671)+1))</f>
        <v/>
      </c>
      <c r="Z1672" s="41">
        <v>1662</v>
      </c>
      <c r="AA1672" s="58" t="str">
        <f t="shared" si="1057"/>
        <v/>
      </c>
      <c r="AC1672" s="41" t="str">
        <f t="shared" si="1045"/>
        <v/>
      </c>
      <c r="AE1672" s="41" t="str">
        <f t="shared" si="1058"/>
        <v/>
      </c>
      <c r="AJ1672" s="154" t="str">
        <f t="shared" si="1059"/>
        <v/>
      </c>
      <c r="AL1672" s="120" t="str">
        <f t="shared" si="1060"/>
        <v/>
      </c>
      <c r="AM1672" s="104" t="str">
        <f t="shared" si="1061"/>
        <v/>
      </c>
      <c r="AN1672" s="104" t="str">
        <f t="shared" si="1062"/>
        <v/>
      </c>
      <c r="AO1672" s="104" t="str">
        <f t="shared" si="1046"/>
        <v/>
      </c>
      <c r="AP1672" s="104" t="str">
        <f t="shared" si="1047"/>
        <v/>
      </c>
      <c r="AQ1672" s="121" t="str">
        <f t="shared" si="1063"/>
        <v/>
      </c>
      <c r="AS1672" s="88" t="str">
        <f t="shared" si="1048"/>
        <v/>
      </c>
      <c r="AT1672" s="68" t="str">
        <f t="shared" si="1064"/>
        <v/>
      </c>
      <c r="AU1672" s="68" t="str">
        <f t="shared" si="1065"/>
        <v/>
      </c>
      <c r="AV1672" s="68" t="str">
        <f t="shared" si="1066"/>
        <v/>
      </c>
      <c r="AW1672" s="88" t="str">
        <f t="shared" si="1049"/>
        <v/>
      </c>
      <c r="AZ1672" s="88" t="str">
        <f t="shared" si="1050"/>
        <v/>
      </c>
      <c r="BA1672" s="68" t="str">
        <f t="shared" si="1051"/>
        <v/>
      </c>
      <c r="BB1672" s="68" t="str">
        <f t="shared" si="1052"/>
        <v/>
      </c>
      <c r="BC1672" s="68" t="str">
        <f t="shared" si="1053"/>
        <v/>
      </c>
      <c r="BD1672" s="69" t="str">
        <f t="shared" si="1054"/>
        <v/>
      </c>
      <c r="BE1672" s="69" t="str">
        <f t="shared" si="1067"/>
        <v/>
      </c>
      <c r="BT1672" s="138" t="str">
        <f t="shared" ca="1" si="1068"/>
        <v/>
      </c>
      <c r="BU1672" s="139" t="str">
        <f t="shared" ca="1" si="1069"/>
        <v/>
      </c>
      <c r="BW1672" s="138" t="str">
        <f t="shared" si="1070"/>
        <v/>
      </c>
      <c r="BX1672" s="104" t="str">
        <f t="shared" si="1071"/>
        <v/>
      </c>
      <c r="BY1672" s="139" t="str">
        <f t="shared" si="1072"/>
        <v/>
      </c>
      <c r="CA1672" s="138" t="str">
        <f t="shared" si="1073"/>
        <v/>
      </c>
      <c r="CB1672" s="104" t="str">
        <f t="shared" si="1074"/>
        <v/>
      </c>
      <c r="CC1672" s="139" t="str">
        <f t="shared" si="1075"/>
        <v/>
      </c>
      <c r="CE1672" s="162" t="str">
        <f t="shared" si="1076"/>
        <v/>
      </c>
      <c r="CF1672" s="163" t="str">
        <f t="shared" si="1077"/>
        <v/>
      </c>
      <c r="CG1672" s="164" t="str">
        <f t="shared" si="1078"/>
        <v/>
      </c>
      <c r="CI1672" s="162" t="str">
        <f t="shared" si="1079"/>
        <v/>
      </c>
      <c r="CJ1672" s="163" t="str">
        <f t="shared" si="1082"/>
        <v/>
      </c>
      <c r="CK1672" s="164" t="str">
        <f t="shared" si="1083"/>
        <v/>
      </c>
      <c r="CM1672" s="169" t="str">
        <f t="shared" si="1080"/>
        <v/>
      </c>
      <c r="CN1672" s="139" t="str">
        <f t="shared" si="1081"/>
        <v/>
      </c>
      <c r="CP1672" s="41" t="str">
        <f>IF($CM1672="", "", COUNTIF($CM$11:$CM$3035, "&lt;"&amp;$CM1672)+1+COUNTIF($CM$11:$CM1672, $CM1672)-1)</f>
        <v/>
      </c>
    </row>
    <row r="1673" spans="1:94" x14ac:dyDescent="0.25">
      <c r="A1673" s="40"/>
      <c r="B1673" s="82" t="str">
        <f>IF($I1673="", "", IFERROR(INDEX('Job Database'!$AE$11:$AE$3035, MATCH($I1673, 'Job Database'!$X$11:$X$3035, 0)), ""))</f>
        <v/>
      </c>
      <c r="C1673" s="69" t="str">
        <f>IF($I1673="", "", IF(COUNTIF('Job Database'!$X$11:$X$3035, $I1673)=0, $AC$5, $AC$4))</f>
        <v/>
      </c>
      <c r="D1673" s="40"/>
      <c r="E1673" s="85" t="str">
        <f>IF($I1673="", "", IF(IFERROR(INDEX('Job Database'!$M$11:$M$3035, MATCH($I1673, 'Job Database'!$X$11:$X$3035, 0)), "")="", "", IFERROR(INDEX('Job Database'!$M$11:$M$3035, MATCH($I1673, 'Job Database'!$X$11:$X$3035, 0)), "")))</f>
        <v/>
      </c>
      <c r="F1673" s="40"/>
      <c r="G1673" s="88" t="str">
        <f t="shared" si="1055"/>
        <v/>
      </c>
      <c r="H1673" s="40"/>
      <c r="I1673" s="24"/>
      <c r="J1673" s="34"/>
      <c r="K1673" s="106"/>
      <c r="L1673" s="79"/>
      <c r="M1673" s="34"/>
      <c r="N1673" s="79"/>
      <c r="O1673" s="31"/>
      <c r="P1673" s="53"/>
      <c r="Q1673" s="40"/>
      <c r="S1673" s="41" t="str">
        <f t="shared" si="1043"/>
        <v/>
      </c>
      <c r="T1673" s="41" t="str">
        <f t="shared" si="1044"/>
        <v/>
      </c>
      <c r="U1673" s="41" t="str">
        <f t="shared" si="1056"/>
        <v/>
      </c>
      <c r="W1673" s="74" t="str">
        <f>IF('Job Database'!$X1673="", "", 'Job Database'!$X1673)</f>
        <v/>
      </c>
      <c r="Y1673" s="41" t="str">
        <f>IF($W1673="", "", IF(COUNTIF($I$11:$I$3035, $W1673)&gt;0, "", MAX($Y$10:$Y1672)+1))</f>
        <v/>
      </c>
      <c r="Z1673" s="41">
        <v>1663</v>
      </c>
      <c r="AA1673" s="58" t="str">
        <f t="shared" si="1057"/>
        <v/>
      </c>
      <c r="AC1673" s="41" t="str">
        <f t="shared" si="1045"/>
        <v/>
      </c>
      <c r="AE1673" s="41" t="str">
        <f t="shared" si="1058"/>
        <v/>
      </c>
      <c r="AJ1673" s="154" t="str">
        <f t="shared" si="1059"/>
        <v/>
      </c>
      <c r="AL1673" s="120" t="str">
        <f t="shared" si="1060"/>
        <v/>
      </c>
      <c r="AM1673" s="104" t="str">
        <f t="shared" si="1061"/>
        <v/>
      </c>
      <c r="AN1673" s="104" t="str">
        <f t="shared" si="1062"/>
        <v/>
      </c>
      <c r="AO1673" s="104" t="str">
        <f t="shared" si="1046"/>
        <v/>
      </c>
      <c r="AP1673" s="104" t="str">
        <f t="shared" si="1047"/>
        <v/>
      </c>
      <c r="AQ1673" s="121" t="str">
        <f t="shared" si="1063"/>
        <v/>
      </c>
      <c r="AS1673" s="88" t="str">
        <f t="shared" si="1048"/>
        <v/>
      </c>
      <c r="AT1673" s="68" t="str">
        <f t="shared" si="1064"/>
        <v/>
      </c>
      <c r="AU1673" s="68" t="str">
        <f t="shared" si="1065"/>
        <v/>
      </c>
      <c r="AV1673" s="68" t="str">
        <f t="shared" si="1066"/>
        <v/>
      </c>
      <c r="AW1673" s="88" t="str">
        <f t="shared" si="1049"/>
        <v/>
      </c>
      <c r="AZ1673" s="88" t="str">
        <f t="shared" si="1050"/>
        <v/>
      </c>
      <c r="BA1673" s="68" t="str">
        <f t="shared" si="1051"/>
        <v/>
      </c>
      <c r="BB1673" s="68" t="str">
        <f t="shared" si="1052"/>
        <v/>
      </c>
      <c r="BC1673" s="68" t="str">
        <f t="shared" si="1053"/>
        <v/>
      </c>
      <c r="BD1673" s="69" t="str">
        <f t="shared" si="1054"/>
        <v/>
      </c>
      <c r="BE1673" s="69" t="str">
        <f t="shared" si="1067"/>
        <v/>
      </c>
      <c r="BT1673" s="138" t="str">
        <f t="shared" ca="1" si="1068"/>
        <v/>
      </c>
      <c r="BU1673" s="139" t="str">
        <f t="shared" ca="1" si="1069"/>
        <v/>
      </c>
      <c r="BW1673" s="138" t="str">
        <f t="shared" si="1070"/>
        <v/>
      </c>
      <c r="BX1673" s="104" t="str">
        <f t="shared" si="1071"/>
        <v/>
      </c>
      <c r="BY1673" s="139" t="str">
        <f t="shared" si="1072"/>
        <v/>
      </c>
      <c r="CA1673" s="138" t="str">
        <f t="shared" si="1073"/>
        <v/>
      </c>
      <c r="CB1673" s="104" t="str">
        <f t="shared" si="1074"/>
        <v/>
      </c>
      <c r="CC1673" s="139" t="str">
        <f t="shared" si="1075"/>
        <v/>
      </c>
      <c r="CE1673" s="162" t="str">
        <f t="shared" si="1076"/>
        <v/>
      </c>
      <c r="CF1673" s="163" t="str">
        <f t="shared" si="1077"/>
        <v/>
      </c>
      <c r="CG1673" s="164" t="str">
        <f t="shared" si="1078"/>
        <v/>
      </c>
      <c r="CI1673" s="162" t="str">
        <f t="shared" si="1079"/>
        <v/>
      </c>
      <c r="CJ1673" s="163" t="str">
        <f t="shared" si="1082"/>
        <v/>
      </c>
      <c r="CK1673" s="164" t="str">
        <f t="shared" si="1083"/>
        <v/>
      </c>
      <c r="CM1673" s="169" t="str">
        <f t="shared" si="1080"/>
        <v/>
      </c>
      <c r="CN1673" s="139" t="str">
        <f t="shared" si="1081"/>
        <v/>
      </c>
      <c r="CP1673" s="41" t="str">
        <f>IF($CM1673="", "", COUNTIF($CM$11:$CM$3035, "&lt;"&amp;$CM1673)+1+COUNTIF($CM$11:$CM1673, $CM1673)-1)</f>
        <v/>
      </c>
    </row>
    <row r="1674" spans="1:94" x14ac:dyDescent="0.25">
      <c r="A1674" s="40"/>
      <c r="B1674" s="82" t="str">
        <f>IF($I1674="", "", IFERROR(INDEX('Job Database'!$AE$11:$AE$3035, MATCH($I1674, 'Job Database'!$X$11:$X$3035, 0)), ""))</f>
        <v/>
      </c>
      <c r="C1674" s="69" t="str">
        <f>IF($I1674="", "", IF(COUNTIF('Job Database'!$X$11:$X$3035, $I1674)=0, $AC$5, $AC$4))</f>
        <v/>
      </c>
      <c r="D1674" s="40"/>
      <c r="E1674" s="85" t="str">
        <f>IF($I1674="", "", IF(IFERROR(INDEX('Job Database'!$M$11:$M$3035, MATCH($I1674, 'Job Database'!$X$11:$X$3035, 0)), "")="", "", IFERROR(INDEX('Job Database'!$M$11:$M$3035, MATCH($I1674, 'Job Database'!$X$11:$X$3035, 0)), "")))</f>
        <v/>
      </c>
      <c r="F1674" s="40"/>
      <c r="G1674" s="88" t="str">
        <f t="shared" si="1055"/>
        <v/>
      </c>
      <c r="H1674" s="40"/>
      <c r="I1674" s="24"/>
      <c r="J1674" s="34"/>
      <c r="K1674" s="106"/>
      <c r="L1674" s="79"/>
      <c r="M1674" s="34"/>
      <c r="N1674" s="79"/>
      <c r="O1674" s="31"/>
      <c r="P1674" s="53"/>
      <c r="Q1674" s="40"/>
      <c r="S1674" s="41" t="str">
        <f t="shared" si="1043"/>
        <v/>
      </c>
      <c r="T1674" s="41" t="str">
        <f t="shared" si="1044"/>
        <v/>
      </c>
      <c r="U1674" s="41" t="str">
        <f t="shared" si="1056"/>
        <v/>
      </c>
      <c r="W1674" s="74" t="str">
        <f>IF('Job Database'!$X1674="", "", 'Job Database'!$X1674)</f>
        <v/>
      </c>
      <c r="Y1674" s="41" t="str">
        <f>IF($W1674="", "", IF(COUNTIF($I$11:$I$3035, $W1674)&gt;0, "", MAX($Y$10:$Y1673)+1))</f>
        <v/>
      </c>
      <c r="Z1674" s="41">
        <v>1664</v>
      </c>
      <c r="AA1674" s="58" t="str">
        <f t="shared" si="1057"/>
        <v/>
      </c>
      <c r="AC1674" s="41" t="str">
        <f t="shared" si="1045"/>
        <v/>
      </c>
      <c r="AE1674" s="41" t="str">
        <f t="shared" si="1058"/>
        <v/>
      </c>
      <c r="AJ1674" s="154" t="str">
        <f t="shared" si="1059"/>
        <v/>
      </c>
      <c r="AL1674" s="120" t="str">
        <f t="shared" si="1060"/>
        <v/>
      </c>
      <c r="AM1674" s="104" t="str">
        <f t="shared" si="1061"/>
        <v/>
      </c>
      <c r="AN1674" s="104" t="str">
        <f t="shared" si="1062"/>
        <v/>
      </c>
      <c r="AO1674" s="104" t="str">
        <f t="shared" si="1046"/>
        <v/>
      </c>
      <c r="AP1674" s="104" t="str">
        <f t="shared" si="1047"/>
        <v/>
      </c>
      <c r="AQ1674" s="121" t="str">
        <f t="shared" si="1063"/>
        <v/>
      </c>
      <c r="AS1674" s="88" t="str">
        <f t="shared" si="1048"/>
        <v/>
      </c>
      <c r="AT1674" s="68" t="str">
        <f t="shared" si="1064"/>
        <v/>
      </c>
      <c r="AU1674" s="68" t="str">
        <f t="shared" si="1065"/>
        <v/>
      </c>
      <c r="AV1674" s="68" t="str">
        <f t="shared" si="1066"/>
        <v/>
      </c>
      <c r="AW1674" s="88" t="str">
        <f t="shared" si="1049"/>
        <v/>
      </c>
      <c r="AZ1674" s="88" t="str">
        <f t="shared" si="1050"/>
        <v/>
      </c>
      <c r="BA1674" s="68" t="str">
        <f t="shared" si="1051"/>
        <v/>
      </c>
      <c r="BB1674" s="68" t="str">
        <f t="shared" si="1052"/>
        <v/>
      </c>
      <c r="BC1674" s="68" t="str">
        <f t="shared" si="1053"/>
        <v/>
      </c>
      <c r="BD1674" s="69" t="str">
        <f t="shared" si="1054"/>
        <v/>
      </c>
      <c r="BE1674" s="69" t="str">
        <f t="shared" si="1067"/>
        <v/>
      </c>
      <c r="BT1674" s="138" t="str">
        <f t="shared" ca="1" si="1068"/>
        <v/>
      </c>
      <c r="BU1674" s="139" t="str">
        <f t="shared" ca="1" si="1069"/>
        <v/>
      </c>
      <c r="BW1674" s="138" t="str">
        <f t="shared" si="1070"/>
        <v/>
      </c>
      <c r="BX1674" s="104" t="str">
        <f t="shared" si="1071"/>
        <v/>
      </c>
      <c r="BY1674" s="139" t="str">
        <f t="shared" si="1072"/>
        <v/>
      </c>
      <c r="CA1674" s="138" t="str">
        <f t="shared" si="1073"/>
        <v/>
      </c>
      <c r="CB1674" s="104" t="str">
        <f t="shared" si="1074"/>
        <v/>
      </c>
      <c r="CC1674" s="139" t="str">
        <f t="shared" si="1075"/>
        <v/>
      </c>
      <c r="CE1674" s="162" t="str">
        <f t="shared" si="1076"/>
        <v/>
      </c>
      <c r="CF1674" s="163" t="str">
        <f t="shared" si="1077"/>
        <v/>
      </c>
      <c r="CG1674" s="164" t="str">
        <f t="shared" si="1078"/>
        <v/>
      </c>
      <c r="CI1674" s="162" t="str">
        <f t="shared" si="1079"/>
        <v/>
      </c>
      <c r="CJ1674" s="163" t="str">
        <f t="shared" si="1082"/>
        <v/>
      </c>
      <c r="CK1674" s="164" t="str">
        <f t="shared" si="1083"/>
        <v/>
      </c>
      <c r="CM1674" s="169" t="str">
        <f t="shared" si="1080"/>
        <v/>
      </c>
      <c r="CN1674" s="139" t="str">
        <f t="shared" si="1081"/>
        <v/>
      </c>
      <c r="CP1674" s="41" t="str">
        <f>IF($CM1674="", "", COUNTIF($CM$11:$CM$3035, "&lt;"&amp;$CM1674)+1+COUNTIF($CM$11:$CM1674, $CM1674)-1)</f>
        <v/>
      </c>
    </row>
    <row r="1675" spans="1:94" x14ac:dyDescent="0.25">
      <c r="A1675" s="40"/>
      <c r="B1675" s="82" t="str">
        <f>IF($I1675="", "", IFERROR(INDEX('Job Database'!$AE$11:$AE$3035, MATCH($I1675, 'Job Database'!$X$11:$X$3035, 0)), ""))</f>
        <v/>
      </c>
      <c r="C1675" s="69" t="str">
        <f>IF($I1675="", "", IF(COUNTIF('Job Database'!$X$11:$X$3035, $I1675)=0, $AC$5, $AC$4))</f>
        <v/>
      </c>
      <c r="D1675" s="40"/>
      <c r="E1675" s="85" t="str">
        <f>IF($I1675="", "", IF(IFERROR(INDEX('Job Database'!$M$11:$M$3035, MATCH($I1675, 'Job Database'!$X$11:$X$3035, 0)), "")="", "", IFERROR(INDEX('Job Database'!$M$11:$M$3035, MATCH($I1675, 'Job Database'!$X$11:$X$3035, 0)), "")))</f>
        <v/>
      </c>
      <c r="F1675" s="40"/>
      <c r="G1675" s="88" t="str">
        <f t="shared" si="1055"/>
        <v/>
      </c>
      <c r="H1675" s="40"/>
      <c r="I1675" s="24"/>
      <c r="J1675" s="34"/>
      <c r="K1675" s="106"/>
      <c r="L1675" s="79"/>
      <c r="M1675" s="34"/>
      <c r="N1675" s="79"/>
      <c r="O1675" s="31"/>
      <c r="P1675" s="53"/>
      <c r="Q1675" s="40"/>
      <c r="S1675" s="41" t="str">
        <f t="shared" ref="S1675:S1738" si="1084">IF($K1675="", "", IF($AG$5&lt;=$K1675, "X", ""))</f>
        <v/>
      </c>
      <c r="T1675" s="41" t="str">
        <f t="shared" ref="T1675:T1738" si="1085">IF($K1675="", "", IF($AG$5&gt;$K1675, "X", ""))</f>
        <v/>
      </c>
      <c r="U1675" s="41" t="str">
        <f t="shared" si="1056"/>
        <v/>
      </c>
      <c r="W1675" s="74" t="str">
        <f>IF('Job Database'!$X1675="", "", 'Job Database'!$X1675)</f>
        <v/>
      </c>
      <c r="Y1675" s="41" t="str">
        <f>IF($W1675="", "", IF(COUNTIF($I$11:$I$3035, $W1675)&gt;0, "", MAX($Y$10:$Y1674)+1))</f>
        <v/>
      </c>
      <c r="Z1675" s="41">
        <v>1665</v>
      </c>
      <c r="AA1675" s="58" t="str">
        <f t="shared" si="1057"/>
        <v/>
      </c>
      <c r="AC1675" s="41" t="str">
        <f t="shared" ref="AC1675:AC1738" si="1086">IF($I1675="", "", IF(COUNTIF($W$11:$W$3035, $I1675)=0, "X", ""))</f>
        <v/>
      </c>
      <c r="AE1675" s="41" t="str">
        <f t="shared" si="1058"/>
        <v/>
      </c>
      <c r="AJ1675" s="154" t="str">
        <f t="shared" si="1059"/>
        <v/>
      </c>
      <c r="AL1675" s="120" t="str">
        <f t="shared" si="1060"/>
        <v/>
      </c>
      <c r="AM1675" s="104" t="str">
        <f t="shared" si="1061"/>
        <v/>
      </c>
      <c r="AN1675" s="104" t="str">
        <f t="shared" si="1062"/>
        <v/>
      </c>
      <c r="AO1675" s="104" t="str">
        <f t="shared" ref="AO1675:AO1738" si="1087">IF(COUNTIF($AZ1675:$BE1675, $AZ$5)&gt;0, "X", "")</f>
        <v/>
      </c>
      <c r="AP1675" s="104" t="str">
        <f t="shared" ref="AP1675:AP1738" si="1088">IF(COUNTIF($AZ1675:$BE1675, $AZ$4)&gt;0, "X", "")</f>
        <v/>
      </c>
      <c r="AQ1675" s="121" t="str">
        <f t="shared" si="1063"/>
        <v/>
      </c>
      <c r="AS1675" s="88" t="str">
        <f t="shared" ref="AS1675:AS1738" si="1089">IF(OR(NOT(J1675=""), E1675="", NOT($O1675=""), NOT($P1675="")), "", NETWORKDAYS(E1675, $AG$5, $BJ$34:$BJ$57))</f>
        <v/>
      </c>
      <c r="AT1675" s="68" t="str">
        <f t="shared" si="1064"/>
        <v/>
      </c>
      <c r="AU1675" s="68" t="str">
        <f t="shared" si="1065"/>
        <v/>
      </c>
      <c r="AV1675" s="68" t="str">
        <f t="shared" si="1066"/>
        <v/>
      </c>
      <c r="AW1675" s="88" t="str">
        <f t="shared" ref="AW1675:AW1738" si="1090">IF(OR(NOT(O1675=""), N1675="", NOT($O1675=""), NOT($P1675="")), "", NETWORKDAYS(N1675, $AG$5, $BJ$34:$BJ$57))</f>
        <v/>
      </c>
      <c r="AZ1675" s="88" t="str">
        <f t="shared" ref="AZ1675:AZ1738" si="1091">IF(OR(AS1675="", $U1675="X"), "", IF(AS1675&gt;=AS$7, $AZ$4, IF(AS1675&gt;=AS$9, $AZ$5, "")))</f>
        <v/>
      </c>
      <c r="BA1675" s="68" t="str">
        <f t="shared" ref="BA1675:BA1738" si="1092">IF(OR(AT1675="", $U1675="X"), "", IF(AT1675&gt;=AT$7, $AZ$4, IF(AT1675&gt;=AT$9, $AZ$5, "")))</f>
        <v/>
      </c>
      <c r="BB1675" s="68" t="str">
        <f t="shared" ref="BB1675:BB1738" si="1093">IF(OR(AU1675="", $U1675="X"), "", IF(AU1675&gt;=AU$7, $AZ$4, IF(AU1675&gt;=AU$9, $AZ$5, "")))</f>
        <v/>
      </c>
      <c r="BC1675" s="68" t="str">
        <f t="shared" ref="BC1675:BC1738" si="1094">IF(OR(AV1675="", $U1675="X"), "", IF(AV1675&gt;=AV$7, $AZ$4, IF(AV1675&gt;=AV$9, $AZ$5, "")))</f>
        <v/>
      </c>
      <c r="BD1675" s="69" t="str">
        <f t="shared" ref="BD1675:BD1738" si="1095">IF(OR(AW1675="", $U1675="X"), "", IF(AW1675&gt;=AW$7, $AZ$4, IF(AW1675&gt;=AW$9, $AZ$5, "")))</f>
        <v/>
      </c>
      <c r="BE1675" s="69" t="str">
        <f t="shared" si="1067"/>
        <v/>
      </c>
      <c r="BT1675" s="138" t="str">
        <f t="shared" ca="1" si="1068"/>
        <v/>
      </c>
      <c r="BU1675" s="139" t="str">
        <f t="shared" ca="1" si="1069"/>
        <v/>
      </c>
      <c r="BW1675" s="138" t="str">
        <f t="shared" si="1070"/>
        <v/>
      </c>
      <c r="BX1675" s="104" t="str">
        <f t="shared" si="1071"/>
        <v/>
      </c>
      <c r="BY1675" s="139" t="str">
        <f t="shared" si="1072"/>
        <v/>
      </c>
      <c r="CA1675" s="138" t="str">
        <f t="shared" si="1073"/>
        <v/>
      </c>
      <c r="CB1675" s="104" t="str">
        <f t="shared" si="1074"/>
        <v/>
      </c>
      <c r="CC1675" s="139" t="str">
        <f t="shared" si="1075"/>
        <v/>
      </c>
      <c r="CE1675" s="162" t="str">
        <f t="shared" si="1076"/>
        <v/>
      </c>
      <c r="CF1675" s="163" t="str">
        <f t="shared" si="1077"/>
        <v/>
      </c>
      <c r="CG1675" s="164" t="str">
        <f t="shared" si="1078"/>
        <v/>
      </c>
      <c r="CI1675" s="162" t="str">
        <f t="shared" si="1079"/>
        <v/>
      </c>
      <c r="CJ1675" s="163" t="str">
        <f t="shared" si="1082"/>
        <v/>
      </c>
      <c r="CK1675" s="164" t="str">
        <f t="shared" si="1083"/>
        <v/>
      </c>
      <c r="CM1675" s="169" t="str">
        <f t="shared" si="1080"/>
        <v/>
      </c>
      <c r="CN1675" s="139" t="str">
        <f t="shared" si="1081"/>
        <v/>
      </c>
      <c r="CP1675" s="41" t="str">
        <f>IF($CM1675="", "", COUNTIF($CM$11:$CM$3035, "&lt;"&amp;$CM1675)+1+COUNTIF($CM$11:$CM1675, $CM1675)-1)</f>
        <v/>
      </c>
    </row>
    <row r="1676" spans="1:94" x14ac:dyDescent="0.25">
      <c r="A1676" s="40"/>
      <c r="B1676" s="82" t="str">
        <f>IF($I1676="", "", IFERROR(INDEX('Job Database'!$AE$11:$AE$3035, MATCH($I1676, 'Job Database'!$X$11:$X$3035, 0)), ""))</f>
        <v/>
      </c>
      <c r="C1676" s="69" t="str">
        <f>IF($I1676="", "", IF(COUNTIF('Job Database'!$X$11:$X$3035, $I1676)=0, $AC$5, $AC$4))</f>
        <v/>
      </c>
      <c r="D1676" s="40"/>
      <c r="E1676" s="85" t="str">
        <f>IF($I1676="", "", IF(IFERROR(INDEX('Job Database'!$M$11:$M$3035, MATCH($I1676, 'Job Database'!$X$11:$X$3035, 0)), "")="", "", IFERROR(INDEX('Job Database'!$M$11:$M$3035, MATCH($I1676, 'Job Database'!$X$11:$X$3035, 0)), "")))</f>
        <v/>
      </c>
      <c r="F1676" s="40"/>
      <c r="G1676" s="88" t="str">
        <f t="shared" ref="G1676:G1739" si="1096">$AJ1676</f>
        <v/>
      </c>
      <c r="H1676" s="40"/>
      <c r="I1676" s="24"/>
      <c r="J1676" s="34"/>
      <c r="K1676" s="106"/>
      <c r="L1676" s="79"/>
      <c r="M1676" s="34"/>
      <c r="N1676" s="79"/>
      <c r="O1676" s="31"/>
      <c r="P1676" s="53"/>
      <c r="Q1676" s="40"/>
      <c r="S1676" s="41" t="str">
        <f t="shared" si="1084"/>
        <v/>
      </c>
      <c r="T1676" s="41" t="str">
        <f t="shared" si="1085"/>
        <v/>
      </c>
      <c r="U1676" s="41" t="str">
        <f t="shared" ref="U1676:U1739" si="1097">IF(OR($S1676="X", $T1676="X"), "X", "")</f>
        <v/>
      </c>
      <c r="W1676" s="74" t="str">
        <f>IF('Job Database'!$X1676="", "", 'Job Database'!$X1676)</f>
        <v/>
      </c>
      <c r="Y1676" s="41" t="str">
        <f>IF($W1676="", "", IF(COUNTIF($I$11:$I$3035, $W1676)&gt;0, "", MAX($Y$10:$Y1675)+1))</f>
        <v/>
      </c>
      <c r="Z1676" s="41">
        <v>1666</v>
      </c>
      <c r="AA1676" s="58" t="str">
        <f t="shared" ref="AA1676:AA1739" si="1098">IFERROR(INDEX($W$11:$W$3035, MATCH($Z1676, $Y$11:$Y$3035, 0)), "")</f>
        <v/>
      </c>
      <c r="AC1676" s="41" t="str">
        <f t="shared" si="1086"/>
        <v/>
      </c>
      <c r="AE1676" s="41" t="str">
        <f t="shared" ref="AE1676:AE1739" si="1099">IF($I1676="", "", IF(COUNTIF($I$11:$I$3035, $I1676)&gt;1, "X", ""))</f>
        <v/>
      </c>
      <c r="AJ1676" s="154" t="str">
        <f t="shared" ref="AJ1676:AJ1739" si="1100">IFERROR(INDEX($AL$10:$AQ$10, $AK$10, MATCH("X", $AL1676:$AQ1676, 0)), "")</f>
        <v/>
      </c>
      <c r="AL1676" s="120" t="str">
        <f t="shared" ref="AL1676:AL1739" si="1101">IF(AND(OR($O1676=$AG$15, $O1676=$AG$16), $P1676=$AH$11), "X", "")</f>
        <v/>
      </c>
      <c r="AM1676" s="104" t="str">
        <f t="shared" ref="AM1676:AM1739" si="1102">IF(AND(OR($O1676=$AG$15, $O1676=$AG$16), $P1676=$AH$13), "X", "")</f>
        <v/>
      </c>
      <c r="AN1676" s="104" t="str">
        <f t="shared" ref="AN1676:AN1739" si="1103">IF(AND(AL1676="", AM1676="", AP1676="", AQ1676="", AO1676="", NOT($I1676="")), "X", "")</f>
        <v/>
      </c>
      <c r="AO1676" s="104" t="str">
        <f t="shared" si="1087"/>
        <v/>
      </c>
      <c r="AP1676" s="104" t="str">
        <f t="shared" si="1088"/>
        <v/>
      </c>
      <c r="AQ1676" s="121" t="str">
        <f t="shared" ref="AQ1676:AQ1739" si="1104">IF(COUNTIF($AG$11:$AG$14, $O1676)&gt;0, "X", "")</f>
        <v/>
      </c>
      <c r="AS1676" s="88" t="str">
        <f t="shared" si="1089"/>
        <v/>
      </c>
      <c r="AT1676" s="68" t="str">
        <f t="shared" ref="AT1676:AT1739" si="1105">IF(OR($J1676="", NOT(L1676=""), NOT($O1676=""), NOT($P1676="")), "", NETWORKDAYS($J1676, $AG$5, $BJ$34:$BJ$57))</f>
        <v/>
      </c>
      <c r="AU1676" s="68" t="str">
        <f t="shared" ref="AU1676:AU1739" si="1106">IF(OR($L1676="", NOT(M1676=""), NOT($O1676=""), NOT($P1676="")), "", NETWORKDAYS($L1676, $AG$5, $BJ$34:$BJ$57))</f>
        <v/>
      </c>
      <c r="AV1676" s="68" t="str">
        <f t="shared" ref="AV1676:AV1739" si="1107">IF(OR($M1676="", NOT(N1676=""), NOT($O1676=""), NOT($P1676="")), "", NETWORKDAYS($M1676, $AG$5, $BJ$34:$BJ$57))</f>
        <v/>
      </c>
      <c r="AW1676" s="88" t="str">
        <f t="shared" si="1090"/>
        <v/>
      </c>
      <c r="AZ1676" s="88" t="str">
        <f t="shared" si="1091"/>
        <v/>
      </c>
      <c r="BA1676" s="68" t="str">
        <f t="shared" si="1092"/>
        <v/>
      </c>
      <c r="BB1676" s="68" t="str">
        <f t="shared" si="1093"/>
        <v/>
      </c>
      <c r="BC1676" s="68" t="str">
        <f t="shared" si="1094"/>
        <v/>
      </c>
      <c r="BD1676" s="69" t="str">
        <f t="shared" si="1095"/>
        <v/>
      </c>
      <c r="BE1676" s="69" t="str">
        <f t="shared" ref="BE1676:BE1739" si="1108">BD1676</f>
        <v/>
      </c>
      <c r="BT1676" s="138" t="str">
        <f t="shared" ref="BT1676:BT1739" ca="1" si="1109">IF($BU1676="X", "", IF(COUNTIF($CA1676:$CC1676, "X")&gt;0, "X", ""))</f>
        <v/>
      </c>
      <c r="BU1676" s="139" t="str">
        <f t="shared" ref="BU1676:BU1739" ca="1" si="1110">IF(OR($L1676=$AG$5, $M1676=$AG$5, $N1676=$AG$5), "X", "")</f>
        <v/>
      </c>
      <c r="BW1676" s="138" t="str">
        <f t="shared" ref="BW1676:BW1739" si="1111">IF(L1676="", "", NETWORKDAYS($AG$5, L1676, $BJ$34:$BJ$57))</f>
        <v/>
      </c>
      <c r="BX1676" s="104" t="str">
        <f t="shared" ref="BX1676:BX1739" si="1112">IF(M1676="", "", NETWORKDAYS($AG$5, M1676, $BJ$34:$BJ$57))</f>
        <v/>
      </c>
      <c r="BY1676" s="139" t="str">
        <f t="shared" ref="BY1676:BY1739" si="1113">IF(N1676="", "", NETWORKDAYS($AG$5, N1676, $BJ$34:$BJ$57))</f>
        <v/>
      </c>
      <c r="CA1676" s="138" t="str">
        <f t="shared" ref="CA1676:CA1739" si="1114">IF(BW1676&lt;0, "", IF(BW1676&lt;=$CA$9, "X", ""))</f>
        <v/>
      </c>
      <c r="CB1676" s="104" t="str">
        <f t="shared" ref="CB1676:CB1739" si="1115">IF(BX1676&lt;0, "", IF(BX1676&lt;=$CA$9, "X", ""))</f>
        <v/>
      </c>
      <c r="CC1676" s="139" t="str">
        <f t="shared" ref="CC1676:CC1739" si="1116">IF(BY1676&lt;0, "", IF(BY1676&lt;=$CA$9, "X", ""))</f>
        <v/>
      </c>
      <c r="CE1676" s="162" t="str">
        <f t="shared" ref="CE1676:CE1739" si="1117">IF(L1676="", "", IF(L1676=$AG$5, L1676, ""))</f>
        <v/>
      </c>
      <c r="CF1676" s="163" t="str">
        <f t="shared" ref="CF1676:CF1739" si="1118">IF(M1676="", "", IF(M1676=$AG$5, M1676, ""))</f>
        <v/>
      </c>
      <c r="CG1676" s="164" t="str">
        <f t="shared" ref="CG1676:CG1739" si="1119">IF(N1676="", "", IF(N1676=$AG$5, N1676, ""))</f>
        <v/>
      </c>
      <c r="CI1676" s="162" t="str">
        <f t="shared" ref="CI1676:CI1739" si="1120">IF(CA1676="", "", L1676)</f>
        <v/>
      </c>
      <c r="CJ1676" s="163" t="str">
        <f t="shared" si="1082"/>
        <v/>
      </c>
      <c r="CK1676" s="164" t="str">
        <f t="shared" si="1083"/>
        <v/>
      </c>
      <c r="CM1676" s="169" t="str">
        <f t="shared" ref="CM1676:CM1739" si="1121">IF(NOT($CE1676=""), $CE1676, IF(NOT($CF1676=""), $CF1676, IF(NOT($CG1676=""), $CG1676, IF(NOT($CI1676=""), $CI1676, IF(NOT($CJ1676=""), $CJ1676, IF(NOT($CK1676=""), $CK1676, ""))))))</f>
        <v/>
      </c>
      <c r="CN1676" s="139" t="str">
        <f t="shared" ref="CN1676:CN1739" si="1122">IF(NOT($CE1676=""), "TODAY - 1st Interview", IF(NOT($CF1676=""), "TODAY - 2nd Interview", IF(NOT($CG1676=""), "TODAY - 3rd Interview", IF(NOT($CI1676=""), "Alert - 1st Interview", IF(NOT($CJ1676=""), "Alert - 2nd Interview", IF(NOT($CK1676=""), "Alert - 3rd Interview", ""))))))</f>
        <v/>
      </c>
      <c r="CP1676" s="41" t="str">
        <f>IF($CM1676="", "", COUNTIF($CM$11:$CM$3035, "&lt;"&amp;$CM1676)+1+COUNTIF($CM$11:$CM1676, $CM1676)-1)</f>
        <v/>
      </c>
    </row>
    <row r="1677" spans="1:94" x14ac:dyDescent="0.25">
      <c r="A1677" s="40"/>
      <c r="B1677" s="82" t="str">
        <f>IF($I1677="", "", IFERROR(INDEX('Job Database'!$AE$11:$AE$3035, MATCH($I1677, 'Job Database'!$X$11:$X$3035, 0)), ""))</f>
        <v/>
      </c>
      <c r="C1677" s="69" t="str">
        <f>IF($I1677="", "", IF(COUNTIF('Job Database'!$X$11:$X$3035, $I1677)=0, $AC$5, $AC$4))</f>
        <v/>
      </c>
      <c r="D1677" s="40"/>
      <c r="E1677" s="85" t="str">
        <f>IF($I1677="", "", IF(IFERROR(INDEX('Job Database'!$M$11:$M$3035, MATCH($I1677, 'Job Database'!$X$11:$X$3035, 0)), "")="", "", IFERROR(INDEX('Job Database'!$M$11:$M$3035, MATCH($I1677, 'Job Database'!$X$11:$X$3035, 0)), "")))</f>
        <v/>
      </c>
      <c r="F1677" s="40"/>
      <c r="G1677" s="88" t="str">
        <f t="shared" si="1096"/>
        <v/>
      </c>
      <c r="H1677" s="40"/>
      <c r="I1677" s="24"/>
      <c r="J1677" s="34"/>
      <c r="K1677" s="106"/>
      <c r="L1677" s="79"/>
      <c r="M1677" s="34"/>
      <c r="N1677" s="79"/>
      <c r="O1677" s="31"/>
      <c r="P1677" s="53"/>
      <c r="Q1677" s="40"/>
      <c r="S1677" s="41" t="str">
        <f t="shared" si="1084"/>
        <v/>
      </c>
      <c r="T1677" s="41" t="str">
        <f t="shared" si="1085"/>
        <v/>
      </c>
      <c r="U1677" s="41" t="str">
        <f t="shared" si="1097"/>
        <v/>
      </c>
      <c r="W1677" s="74" t="str">
        <f>IF('Job Database'!$X1677="", "", 'Job Database'!$X1677)</f>
        <v/>
      </c>
      <c r="Y1677" s="41" t="str">
        <f>IF($W1677="", "", IF(COUNTIF($I$11:$I$3035, $W1677)&gt;0, "", MAX($Y$10:$Y1676)+1))</f>
        <v/>
      </c>
      <c r="Z1677" s="41">
        <v>1667</v>
      </c>
      <c r="AA1677" s="58" t="str">
        <f t="shared" si="1098"/>
        <v/>
      </c>
      <c r="AC1677" s="41" t="str">
        <f t="shared" si="1086"/>
        <v/>
      </c>
      <c r="AE1677" s="41" t="str">
        <f t="shared" si="1099"/>
        <v/>
      </c>
      <c r="AJ1677" s="154" t="str">
        <f t="shared" si="1100"/>
        <v/>
      </c>
      <c r="AL1677" s="120" t="str">
        <f t="shared" si="1101"/>
        <v/>
      </c>
      <c r="AM1677" s="104" t="str">
        <f t="shared" si="1102"/>
        <v/>
      </c>
      <c r="AN1677" s="104" t="str">
        <f t="shared" si="1103"/>
        <v/>
      </c>
      <c r="AO1677" s="104" t="str">
        <f t="shared" si="1087"/>
        <v/>
      </c>
      <c r="AP1677" s="104" t="str">
        <f t="shared" si="1088"/>
        <v/>
      </c>
      <c r="AQ1677" s="121" t="str">
        <f t="shared" si="1104"/>
        <v/>
      </c>
      <c r="AS1677" s="88" t="str">
        <f t="shared" si="1089"/>
        <v/>
      </c>
      <c r="AT1677" s="68" t="str">
        <f t="shared" si="1105"/>
        <v/>
      </c>
      <c r="AU1677" s="68" t="str">
        <f t="shared" si="1106"/>
        <v/>
      </c>
      <c r="AV1677" s="68" t="str">
        <f t="shared" si="1107"/>
        <v/>
      </c>
      <c r="AW1677" s="88" t="str">
        <f t="shared" si="1090"/>
        <v/>
      </c>
      <c r="AZ1677" s="88" t="str">
        <f t="shared" si="1091"/>
        <v/>
      </c>
      <c r="BA1677" s="68" t="str">
        <f t="shared" si="1092"/>
        <v/>
      </c>
      <c r="BB1677" s="68" t="str">
        <f t="shared" si="1093"/>
        <v/>
      </c>
      <c r="BC1677" s="68" t="str">
        <f t="shared" si="1094"/>
        <v/>
      </c>
      <c r="BD1677" s="69" t="str">
        <f t="shared" si="1095"/>
        <v/>
      </c>
      <c r="BE1677" s="69" t="str">
        <f t="shared" si="1108"/>
        <v/>
      </c>
      <c r="BT1677" s="138" t="str">
        <f t="shared" ca="1" si="1109"/>
        <v/>
      </c>
      <c r="BU1677" s="139" t="str">
        <f t="shared" ca="1" si="1110"/>
        <v/>
      </c>
      <c r="BW1677" s="138" t="str">
        <f t="shared" si="1111"/>
        <v/>
      </c>
      <c r="BX1677" s="104" t="str">
        <f t="shared" si="1112"/>
        <v/>
      </c>
      <c r="BY1677" s="139" t="str">
        <f t="shared" si="1113"/>
        <v/>
      </c>
      <c r="CA1677" s="138" t="str">
        <f t="shared" si="1114"/>
        <v/>
      </c>
      <c r="CB1677" s="104" t="str">
        <f t="shared" si="1115"/>
        <v/>
      </c>
      <c r="CC1677" s="139" t="str">
        <f t="shared" si="1116"/>
        <v/>
      </c>
      <c r="CE1677" s="162" t="str">
        <f t="shared" si="1117"/>
        <v/>
      </c>
      <c r="CF1677" s="163" t="str">
        <f t="shared" si="1118"/>
        <v/>
      </c>
      <c r="CG1677" s="164" t="str">
        <f t="shared" si="1119"/>
        <v/>
      </c>
      <c r="CI1677" s="162" t="str">
        <f t="shared" si="1120"/>
        <v/>
      </c>
      <c r="CJ1677" s="163" t="str">
        <f t="shared" si="1082"/>
        <v/>
      </c>
      <c r="CK1677" s="164" t="str">
        <f t="shared" si="1083"/>
        <v/>
      </c>
      <c r="CM1677" s="169" t="str">
        <f t="shared" si="1121"/>
        <v/>
      </c>
      <c r="CN1677" s="139" t="str">
        <f t="shared" si="1122"/>
        <v/>
      </c>
      <c r="CP1677" s="41" t="str">
        <f>IF($CM1677="", "", COUNTIF($CM$11:$CM$3035, "&lt;"&amp;$CM1677)+1+COUNTIF($CM$11:$CM1677, $CM1677)-1)</f>
        <v/>
      </c>
    </row>
    <row r="1678" spans="1:94" x14ac:dyDescent="0.25">
      <c r="A1678" s="40"/>
      <c r="B1678" s="82" t="str">
        <f>IF($I1678="", "", IFERROR(INDEX('Job Database'!$AE$11:$AE$3035, MATCH($I1678, 'Job Database'!$X$11:$X$3035, 0)), ""))</f>
        <v/>
      </c>
      <c r="C1678" s="69" t="str">
        <f>IF($I1678="", "", IF(COUNTIF('Job Database'!$X$11:$X$3035, $I1678)=0, $AC$5, $AC$4))</f>
        <v/>
      </c>
      <c r="D1678" s="40"/>
      <c r="E1678" s="85" t="str">
        <f>IF($I1678="", "", IF(IFERROR(INDEX('Job Database'!$M$11:$M$3035, MATCH($I1678, 'Job Database'!$X$11:$X$3035, 0)), "")="", "", IFERROR(INDEX('Job Database'!$M$11:$M$3035, MATCH($I1678, 'Job Database'!$X$11:$X$3035, 0)), "")))</f>
        <v/>
      </c>
      <c r="F1678" s="40"/>
      <c r="G1678" s="88" t="str">
        <f t="shared" si="1096"/>
        <v/>
      </c>
      <c r="H1678" s="40"/>
      <c r="I1678" s="24"/>
      <c r="J1678" s="34"/>
      <c r="K1678" s="106"/>
      <c r="L1678" s="79"/>
      <c r="M1678" s="34"/>
      <c r="N1678" s="79"/>
      <c r="O1678" s="31"/>
      <c r="P1678" s="53"/>
      <c r="Q1678" s="40"/>
      <c r="S1678" s="41" t="str">
        <f t="shared" si="1084"/>
        <v/>
      </c>
      <c r="T1678" s="41" t="str">
        <f t="shared" si="1085"/>
        <v/>
      </c>
      <c r="U1678" s="41" t="str">
        <f t="shared" si="1097"/>
        <v/>
      </c>
      <c r="W1678" s="74" t="str">
        <f>IF('Job Database'!$X1678="", "", 'Job Database'!$X1678)</f>
        <v/>
      </c>
      <c r="Y1678" s="41" t="str">
        <f>IF($W1678="", "", IF(COUNTIF($I$11:$I$3035, $W1678)&gt;0, "", MAX($Y$10:$Y1677)+1))</f>
        <v/>
      </c>
      <c r="Z1678" s="41">
        <v>1668</v>
      </c>
      <c r="AA1678" s="58" t="str">
        <f t="shared" si="1098"/>
        <v/>
      </c>
      <c r="AC1678" s="41" t="str">
        <f t="shared" si="1086"/>
        <v/>
      </c>
      <c r="AE1678" s="41" t="str">
        <f t="shared" si="1099"/>
        <v/>
      </c>
      <c r="AJ1678" s="154" t="str">
        <f t="shared" si="1100"/>
        <v/>
      </c>
      <c r="AL1678" s="120" t="str">
        <f t="shared" si="1101"/>
        <v/>
      </c>
      <c r="AM1678" s="104" t="str">
        <f t="shared" si="1102"/>
        <v/>
      </c>
      <c r="AN1678" s="104" t="str">
        <f t="shared" si="1103"/>
        <v/>
      </c>
      <c r="AO1678" s="104" t="str">
        <f t="shared" si="1087"/>
        <v/>
      </c>
      <c r="AP1678" s="104" t="str">
        <f t="shared" si="1088"/>
        <v/>
      </c>
      <c r="AQ1678" s="121" t="str">
        <f t="shared" si="1104"/>
        <v/>
      </c>
      <c r="AS1678" s="88" t="str">
        <f t="shared" si="1089"/>
        <v/>
      </c>
      <c r="AT1678" s="68" t="str">
        <f t="shared" si="1105"/>
        <v/>
      </c>
      <c r="AU1678" s="68" t="str">
        <f t="shared" si="1106"/>
        <v/>
      </c>
      <c r="AV1678" s="68" t="str">
        <f t="shared" si="1107"/>
        <v/>
      </c>
      <c r="AW1678" s="88" t="str">
        <f t="shared" si="1090"/>
        <v/>
      </c>
      <c r="AZ1678" s="88" t="str">
        <f t="shared" si="1091"/>
        <v/>
      </c>
      <c r="BA1678" s="68" t="str">
        <f t="shared" si="1092"/>
        <v/>
      </c>
      <c r="BB1678" s="68" t="str">
        <f t="shared" si="1093"/>
        <v/>
      </c>
      <c r="BC1678" s="68" t="str">
        <f t="shared" si="1094"/>
        <v/>
      </c>
      <c r="BD1678" s="69" t="str">
        <f t="shared" si="1095"/>
        <v/>
      </c>
      <c r="BE1678" s="69" t="str">
        <f t="shared" si="1108"/>
        <v/>
      </c>
      <c r="BT1678" s="138" t="str">
        <f t="shared" ca="1" si="1109"/>
        <v/>
      </c>
      <c r="BU1678" s="139" t="str">
        <f t="shared" ca="1" si="1110"/>
        <v/>
      </c>
      <c r="BW1678" s="138" t="str">
        <f t="shared" si="1111"/>
        <v/>
      </c>
      <c r="BX1678" s="104" t="str">
        <f t="shared" si="1112"/>
        <v/>
      </c>
      <c r="BY1678" s="139" t="str">
        <f t="shared" si="1113"/>
        <v/>
      </c>
      <c r="CA1678" s="138" t="str">
        <f t="shared" si="1114"/>
        <v/>
      </c>
      <c r="CB1678" s="104" t="str">
        <f t="shared" si="1115"/>
        <v/>
      </c>
      <c r="CC1678" s="139" t="str">
        <f t="shared" si="1116"/>
        <v/>
      </c>
      <c r="CE1678" s="162" t="str">
        <f t="shared" si="1117"/>
        <v/>
      </c>
      <c r="CF1678" s="163" t="str">
        <f t="shared" si="1118"/>
        <v/>
      </c>
      <c r="CG1678" s="164" t="str">
        <f t="shared" si="1119"/>
        <v/>
      </c>
      <c r="CI1678" s="162" t="str">
        <f t="shared" si="1120"/>
        <v/>
      </c>
      <c r="CJ1678" s="163" t="str">
        <f t="shared" si="1082"/>
        <v/>
      </c>
      <c r="CK1678" s="164" t="str">
        <f t="shared" si="1083"/>
        <v/>
      </c>
      <c r="CM1678" s="169" t="str">
        <f t="shared" si="1121"/>
        <v/>
      </c>
      <c r="CN1678" s="139" t="str">
        <f t="shared" si="1122"/>
        <v/>
      </c>
      <c r="CP1678" s="41" t="str">
        <f>IF($CM1678="", "", COUNTIF($CM$11:$CM$3035, "&lt;"&amp;$CM1678)+1+COUNTIF($CM$11:$CM1678, $CM1678)-1)</f>
        <v/>
      </c>
    </row>
    <row r="1679" spans="1:94" x14ac:dyDescent="0.25">
      <c r="A1679" s="40"/>
      <c r="B1679" s="82" t="str">
        <f>IF($I1679="", "", IFERROR(INDEX('Job Database'!$AE$11:$AE$3035, MATCH($I1679, 'Job Database'!$X$11:$X$3035, 0)), ""))</f>
        <v/>
      </c>
      <c r="C1679" s="69" t="str">
        <f>IF($I1679="", "", IF(COUNTIF('Job Database'!$X$11:$X$3035, $I1679)=0, $AC$5, $AC$4))</f>
        <v/>
      </c>
      <c r="D1679" s="40"/>
      <c r="E1679" s="85" t="str">
        <f>IF($I1679="", "", IF(IFERROR(INDEX('Job Database'!$M$11:$M$3035, MATCH($I1679, 'Job Database'!$X$11:$X$3035, 0)), "")="", "", IFERROR(INDEX('Job Database'!$M$11:$M$3035, MATCH($I1679, 'Job Database'!$X$11:$X$3035, 0)), "")))</f>
        <v/>
      </c>
      <c r="F1679" s="40"/>
      <c r="G1679" s="88" t="str">
        <f t="shared" si="1096"/>
        <v/>
      </c>
      <c r="H1679" s="40"/>
      <c r="I1679" s="24"/>
      <c r="J1679" s="34"/>
      <c r="K1679" s="106"/>
      <c r="L1679" s="79"/>
      <c r="M1679" s="34"/>
      <c r="N1679" s="79"/>
      <c r="O1679" s="31"/>
      <c r="P1679" s="53"/>
      <c r="Q1679" s="40"/>
      <c r="S1679" s="41" t="str">
        <f t="shared" si="1084"/>
        <v/>
      </c>
      <c r="T1679" s="41" t="str">
        <f t="shared" si="1085"/>
        <v/>
      </c>
      <c r="U1679" s="41" t="str">
        <f t="shared" si="1097"/>
        <v/>
      </c>
      <c r="W1679" s="74" t="str">
        <f>IF('Job Database'!$X1679="", "", 'Job Database'!$X1679)</f>
        <v/>
      </c>
      <c r="Y1679" s="41" t="str">
        <f>IF($W1679="", "", IF(COUNTIF($I$11:$I$3035, $W1679)&gt;0, "", MAX($Y$10:$Y1678)+1))</f>
        <v/>
      </c>
      <c r="Z1679" s="41">
        <v>1669</v>
      </c>
      <c r="AA1679" s="58" t="str">
        <f t="shared" si="1098"/>
        <v/>
      </c>
      <c r="AC1679" s="41" t="str">
        <f t="shared" si="1086"/>
        <v/>
      </c>
      <c r="AE1679" s="41" t="str">
        <f t="shared" si="1099"/>
        <v/>
      </c>
      <c r="AJ1679" s="154" t="str">
        <f t="shared" si="1100"/>
        <v/>
      </c>
      <c r="AL1679" s="120" t="str">
        <f t="shared" si="1101"/>
        <v/>
      </c>
      <c r="AM1679" s="104" t="str">
        <f t="shared" si="1102"/>
        <v/>
      </c>
      <c r="AN1679" s="104" t="str">
        <f t="shared" si="1103"/>
        <v/>
      </c>
      <c r="AO1679" s="104" t="str">
        <f t="shared" si="1087"/>
        <v/>
      </c>
      <c r="AP1679" s="104" t="str">
        <f t="shared" si="1088"/>
        <v/>
      </c>
      <c r="AQ1679" s="121" t="str">
        <f t="shared" si="1104"/>
        <v/>
      </c>
      <c r="AS1679" s="88" t="str">
        <f t="shared" si="1089"/>
        <v/>
      </c>
      <c r="AT1679" s="68" t="str">
        <f t="shared" si="1105"/>
        <v/>
      </c>
      <c r="AU1679" s="68" t="str">
        <f t="shared" si="1106"/>
        <v/>
      </c>
      <c r="AV1679" s="68" t="str">
        <f t="shared" si="1107"/>
        <v/>
      </c>
      <c r="AW1679" s="88" t="str">
        <f t="shared" si="1090"/>
        <v/>
      </c>
      <c r="AZ1679" s="88" t="str">
        <f t="shared" si="1091"/>
        <v/>
      </c>
      <c r="BA1679" s="68" t="str">
        <f t="shared" si="1092"/>
        <v/>
      </c>
      <c r="BB1679" s="68" t="str">
        <f t="shared" si="1093"/>
        <v/>
      </c>
      <c r="BC1679" s="68" t="str">
        <f t="shared" si="1094"/>
        <v/>
      </c>
      <c r="BD1679" s="69" t="str">
        <f t="shared" si="1095"/>
        <v/>
      </c>
      <c r="BE1679" s="69" t="str">
        <f t="shared" si="1108"/>
        <v/>
      </c>
      <c r="BT1679" s="138" t="str">
        <f t="shared" ca="1" si="1109"/>
        <v/>
      </c>
      <c r="BU1679" s="139" t="str">
        <f t="shared" ca="1" si="1110"/>
        <v/>
      </c>
      <c r="BW1679" s="138" t="str">
        <f t="shared" si="1111"/>
        <v/>
      </c>
      <c r="BX1679" s="104" t="str">
        <f t="shared" si="1112"/>
        <v/>
      </c>
      <c r="BY1679" s="139" t="str">
        <f t="shared" si="1113"/>
        <v/>
      </c>
      <c r="CA1679" s="138" t="str">
        <f t="shared" si="1114"/>
        <v/>
      </c>
      <c r="CB1679" s="104" t="str">
        <f t="shared" si="1115"/>
        <v/>
      </c>
      <c r="CC1679" s="139" t="str">
        <f t="shared" si="1116"/>
        <v/>
      </c>
      <c r="CE1679" s="162" t="str">
        <f t="shared" si="1117"/>
        <v/>
      </c>
      <c r="CF1679" s="163" t="str">
        <f t="shared" si="1118"/>
        <v/>
      </c>
      <c r="CG1679" s="164" t="str">
        <f t="shared" si="1119"/>
        <v/>
      </c>
      <c r="CI1679" s="162" t="str">
        <f t="shared" si="1120"/>
        <v/>
      </c>
      <c r="CJ1679" s="163" t="str">
        <f t="shared" si="1082"/>
        <v/>
      </c>
      <c r="CK1679" s="164" t="str">
        <f t="shared" si="1083"/>
        <v/>
      </c>
      <c r="CM1679" s="169" t="str">
        <f t="shared" si="1121"/>
        <v/>
      </c>
      <c r="CN1679" s="139" t="str">
        <f t="shared" si="1122"/>
        <v/>
      </c>
      <c r="CP1679" s="41" t="str">
        <f>IF($CM1679="", "", COUNTIF($CM$11:$CM$3035, "&lt;"&amp;$CM1679)+1+COUNTIF($CM$11:$CM1679, $CM1679)-1)</f>
        <v/>
      </c>
    </row>
    <row r="1680" spans="1:94" x14ac:dyDescent="0.25">
      <c r="A1680" s="40"/>
      <c r="B1680" s="82" t="str">
        <f>IF($I1680="", "", IFERROR(INDEX('Job Database'!$AE$11:$AE$3035, MATCH($I1680, 'Job Database'!$X$11:$X$3035, 0)), ""))</f>
        <v/>
      </c>
      <c r="C1680" s="69" t="str">
        <f>IF($I1680="", "", IF(COUNTIF('Job Database'!$X$11:$X$3035, $I1680)=0, $AC$5, $AC$4))</f>
        <v/>
      </c>
      <c r="D1680" s="40"/>
      <c r="E1680" s="85" t="str">
        <f>IF($I1680="", "", IF(IFERROR(INDEX('Job Database'!$M$11:$M$3035, MATCH($I1680, 'Job Database'!$X$11:$X$3035, 0)), "")="", "", IFERROR(INDEX('Job Database'!$M$11:$M$3035, MATCH($I1680, 'Job Database'!$X$11:$X$3035, 0)), "")))</f>
        <v/>
      </c>
      <c r="F1680" s="40"/>
      <c r="G1680" s="88" t="str">
        <f t="shared" si="1096"/>
        <v/>
      </c>
      <c r="H1680" s="40"/>
      <c r="I1680" s="24"/>
      <c r="J1680" s="34"/>
      <c r="K1680" s="106"/>
      <c r="L1680" s="79"/>
      <c r="M1680" s="34"/>
      <c r="N1680" s="79"/>
      <c r="O1680" s="31"/>
      <c r="P1680" s="53"/>
      <c r="Q1680" s="40"/>
      <c r="S1680" s="41" t="str">
        <f t="shared" si="1084"/>
        <v/>
      </c>
      <c r="T1680" s="41" t="str">
        <f t="shared" si="1085"/>
        <v/>
      </c>
      <c r="U1680" s="41" t="str">
        <f t="shared" si="1097"/>
        <v/>
      </c>
      <c r="W1680" s="74" t="str">
        <f>IF('Job Database'!$X1680="", "", 'Job Database'!$X1680)</f>
        <v/>
      </c>
      <c r="Y1680" s="41" t="str">
        <f>IF($W1680="", "", IF(COUNTIF($I$11:$I$3035, $W1680)&gt;0, "", MAX($Y$10:$Y1679)+1))</f>
        <v/>
      </c>
      <c r="Z1680" s="41">
        <v>1670</v>
      </c>
      <c r="AA1680" s="58" t="str">
        <f t="shared" si="1098"/>
        <v/>
      </c>
      <c r="AC1680" s="41" t="str">
        <f t="shared" si="1086"/>
        <v/>
      </c>
      <c r="AE1680" s="41" t="str">
        <f t="shared" si="1099"/>
        <v/>
      </c>
      <c r="AJ1680" s="154" t="str">
        <f t="shared" si="1100"/>
        <v/>
      </c>
      <c r="AL1680" s="120" t="str">
        <f t="shared" si="1101"/>
        <v/>
      </c>
      <c r="AM1680" s="104" t="str">
        <f t="shared" si="1102"/>
        <v/>
      </c>
      <c r="AN1680" s="104" t="str">
        <f t="shared" si="1103"/>
        <v/>
      </c>
      <c r="AO1680" s="104" t="str">
        <f t="shared" si="1087"/>
        <v/>
      </c>
      <c r="AP1680" s="104" t="str">
        <f t="shared" si="1088"/>
        <v/>
      </c>
      <c r="AQ1680" s="121" t="str">
        <f t="shared" si="1104"/>
        <v/>
      </c>
      <c r="AS1680" s="88" t="str">
        <f t="shared" si="1089"/>
        <v/>
      </c>
      <c r="AT1680" s="68" t="str">
        <f t="shared" si="1105"/>
        <v/>
      </c>
      <c r="AU1680" s="68" t="str">
        <f t="shared" si="1106"/>
        <v/>
      </c>
      <c r="AV1680" s="68" t="str">
        <f t="shared" si="1107"/>
        <v/>
      </c>
      <c r="AW1680" s="88" t="str">
        <f t="shared" si="1090"/>
        <v/>
      </c>
      <c r="AZ1680" s="88" t="str">
        <f t="shared" si="1091"/>
        <v/>
      </c>
      <c r="BA1680" s="68" t="str">
        <f t="shared" si="1092"/>
        <v/>
      </c>
      <c r="BB1680" s="68" t="str">
        <f t="shared" si="1093"/>
        <v/>
      </c>
      <c r="BC1680" s="68" t="str">
        <f t="shared" si="1094"/>
        <v/>
      </c>
      <c r="BD1680" s="69" t="str">
        <f t="shared" si="1095"/>
        <v/>
      </c>
      <c r="BE1680" s="69" t="str">
        <f t="shared" si="1108"/>
        <v/>
      </c>
      <c r="BT1680" s="138" t="str">
        <f t="shared" ca="1" si="1109"/>
        <v/>
      </c>
      <c r="BU1680" s="139" t="str">
        <f t="shared" ca="1" si="1110"/>
        <v/>
      </c>
      <c r="BW1680" s="138" t="str">
        <f t="shared" si="1111"/>
        <v/>
      </c>
      <c r="BX1680" s="104" t="str">
        <f t="shared" si="1112"/>
        <v/>
      </c>
      <c r="BY1680" s="139" t="str">
        <f t="shared" si="1113"/>
        <v/>
      </c>
      <c r="CA1680" s="138" t="str">
        <f t="shared" si="1114"/>
        <v/>
      </c>
      <c r="CB1680" s="104" t="str">
        <f t="shared" si="1115"/>
        <v/>
      </c>
      <c r="CC1680" s="139" t="str">
        <f t="shared" si="1116"/>
        <v/>
      </c>
      <c r="CE1680" s="162" t="str">
        <f t="shared" si="1117"/>
        <v/>
      </c>
      <c r="CF1680" s="163" t="str">
        <f t="shared" si="1118"/>
        <v/>
      </c>
      <c r="CG1680" s="164" t="str">
        <f t="shared" si="1119"/>
        <v/>
      </c>
      <c r="CI1680" s="162" t="str">
        <f t="shared" si="1120"/>
        <v/>
      </c>
      <c r="CJ1680" s="163" t="str">
        <f t="shared" si="1082"/>
        <v/>
      </c>
      <c r="CK1680" s="164" t="str">
        <f t="shared" si="1083"/>
        <v/>
      </c>
      <c r="CM1680" s="169" t="str">
        <f t="shared" si="1121"/>
        <v/>
      </c>
      <c r="CN1680" s="139" t="str">
        <f t="shared" si="1122"/>
        <v/>
      </c>
      <c r="CP1680" s="41" t="str">
        <f>IF($CM1680="", "", COUNTIF($CM$11:$CM$3035, "&lt;"&amp;$CM1680)+1+COUNTIF($CM$11:$CM1680, $CM1680)-1)</f>
        <v/>
      </c>
    </row>
    <row r="1681" spans="1:94" x14ac:dyDescent="0.25">
      <c r="A1681" s="40"/>
      <c r="B1681" s="82" t="str">
        <f>IF($I1681="", "", IFERROR(INDEX('Job Database'!$AE$11:$AE$3035, MATCH($I1681, 'Job Database'!$X$11:$X$3035, 0)), ""))</f>
        <v/>
      </c>
      <c r="C1681" s="69" t="str">
        <f>IF($I1681="", "", IF(COUNTIF('Job Database'!$X$11:$X$3035, $I1681)=0, $AC$5, $AC$4))</f>
        <v/>
      </c>
      <c r="D1681" s="40"/>
      <c r="E1681" s="85" t="str">
        <f>IF($I1681="", "", IF(IFERROR(INDEX('Job Database'!$M$11:$M$3035, MATCH($I1681, 'Job Database'!$X$11:$X$3035, 0)), "")="", "", IFERROR(INDEX('Job Database'!$M$11:$M$3035, MATCH($I1681, 'Job Database'!$X$11:$X$3035, 0)), "")))</f>
        <v/>
      </c>
      <c r="F1681" s="40"/>
      <c r="G1681" s="88" t="str">
        <f t="shared" si="1096"/>
        <v/>
      </c>
      <c r="H1681" s="40"/>
      <c r="I1681" s="24"/>
      <c r="J1681" s="34"/>
      <c r="K1681" s="106"/>
      <c r="L1681" s="79"/>
      <c r="M1681" s="34"/>
      <c r="N1681" s="79"/>
      <c r="O1681" s="31"/>
      <c r="P1681" s="53"/>
      <c r="Q1681" s="40"/>
      <c r="S1681" s="41" t="str">
        <f t="shared" si="1084"/>
        <v/>
      </c>
      <c r="T1681" s="41" t="str">
        <f t="shared" si="1085"/>
        <v/>
      </c>
      <c r="U1681" s="41" t="str">
        <f t="shared" si="1097"/>
        <v/>
      </c>
      <c r="W1681" s="74" t="str">
        <f>IF('Job Database'!$X1681="", "", 'Job Database'!$X1681)</f>
        <v/>
      </c>
      <c r="Y1681" s="41" t="str">
        <f>IF($W1681="", "", IF(COUNTIF($I$11:$I$3035, $W1681)&gt;0, "", MAX($Y$10:$Y1680)+1))</f>
        <v/>
      </c>
      <c r="Z1681" s="41">
        <v>1671</v>
      </c>
      <c r="AA1681" s="58" t="str">
        <f t="shared" si="1098"/>
        <v/>
      </c>
      <c r="AC1681" s="41" t="str">
        <f t="shared" si="1086"/>
        <v/>
      </c>
      <c r="AE1681" s="41" t="str">
        <f t="shared" si="1099"/>
        <v/>
      </c>
      <c r="AJ1681" s="154" t="str">
        <f t="shared" si="1100"/>
        <v/>
      </c>
      <c r="AL1681" s="120" t="str">
        <f t="shared" si="1101"/>
        <v/>
      </c>
      <c r="AM1681" s="104" t="str">
        <f t="shared" si="1102"/>
        <v/>
      </c>
      <c r="AN1681" s="104" t="str">
        <f t="shared" si="1103"/>
        <v/>
      </c>
      <c r="AO1681" s="104" t="str">
        <f t="shared" si="1087"/>
        <v/>
      </c>
      <c r="AP1681" s="104" t="str">
        <f t="shared" si="1088"/>
        <v/>
      </c>
      <c r="AQ1681" s="121" t="str">
        <f t="shared" si="1104"/>
        <v/>
      </c>
      <c r="AS1681" s="88" t="str">
        <f t="shared" si="1089"/>
        <v/>
      </c>
      <c r="AT1681" s="68" t="str">
        <f t="shared" si="1105"/>
        <v/>
      </c>
      <c r="AU1681" s="68" t="str">
        <f t="shared" si="1106"/>
        <v/>
      </c>
      <c r="AV1681" s="68" t="str">
        <f t="shared" si="1107"/>
        <v/>
      </c>
      <c r="AW1681" s="88" t="str">
        <f t="shared" si="1090"/>
        <v/>
      </c>
      <c r="AZ1681" s="88" t="str">
        <f t="shared" si="1091"/>
        <v/>
      </c>
      <c r="BA1681" s="68" t="str">
        <f t="shared" si="1092"/>
        <v/>
      </c>
      <c r="BB1681" s="68" t="str">
        <f t="shared" si="1093"/>
        <v/>
      </c>
      <c r="BC1681" s="68" t="str">
        <f t="shared" si="1094"/>
        <v/>
      </c>
      <c r="BD1681" s="69" t="str">
        <f t="shared" si="1095"/>
        <v/>
      </c>
      <c r="BE1681" s="69" t="str">
        <f t="shared" si="1108"/>
        <v/>
      </c>
      <c r="BT1681" s="138" t="str">
        <f t="shared" ca="1" si="1109"/>
        <v/>
      </c>
      <c r="BU1681" s="139" t="str">
        <f t="shared" ca="1" si="1110"/>
        <v/>
      </c>
      <c r="BW1681" s="138" t="str">
        <f t="shared" si="1111"/>
        <v/>
      </c>
      <c r="BX1681" s="104" t="str">
        <f t="shared" si="1112"/>
        <v/>
      </c>
      <c r="BY1681" s="139" t="str">
        <f t="shared" si="1113"/>
        <v/>
      </c>
      <c r="CA1681" s="138" t="str">
        <f t="shared" si="1114"/>
        <v/>
      </c>
      <c r="CB1681" s="104" t="str">
        <f t="shared" si="1115"/>
        <v/>
      </c>
      <c r="CC1681" s="139" t="str">
        <f t="shared" si="1116"/>
        <v/>
      </c>
      <c r="CE1681" s="162" t="str">
        <f t="shared" si="1117"/>
        <v/>
      </c>
      <c r="CF1681" s="163" t="str">
        <f t="shared" si="1118"/>
        <v/>
      </c>
      <c r="CG1681" s="164" t="str">
        <f t="shared" si="1119"/>
        <v/>
      </c>
      <c r="CI1681" s="162" t="str">
        <f t="shared" si="1120"/>
        <v/>
      </c>
      <c r="CJ1681" s="163" t="str">
        <f t="shared" si="1082"/>
        <v/>
      </c>
      <c r="CK1681" s="164" t="str">
        <f t="shared" si="1083"/>
        <v/>
      </c>
      <c r="CM1681" s="169" t="str">
        <f t="shared" si="1121"/>
        <v/>
      </c>
      <c r="CN1681" s="139" t="str">
        <f t="shared" si="1122"/>
        <v/>
      </c>
      <c r="CP1681" s="41" t="str">
        <f>IF($CM1681="", "", COUNTIF($CM$11:$CM$3035, "&lt;"&amp;$CM1681)+1+COUNTIF($CM$11:$CM1681, $CM1681)-1)</f>
        <v/>
      </c>
    </row>
    <row r="1682" spans="1:94" x14ac:dyDescent="0.25">
      <c r="A1682" s="40"/>
      <c r="B1682" s="82" t="str">
        <f>IF($I1682="", "", IFERROR(INDEX('Job Database'!$AE$11:$AE$3035, MATCH($I1682, 'Job Database'!$X$11:$X$3035, 0)), ""))</f>
        <v/>
      </c>
      <c r="C1682" s="69" t="str">
        <f>IF($I1682="", "", IF(COUNTIF('Job Database'!$X$11:$X$3035, $I1682)=0, $AC$5, $AC$4))</f>
        <v/>
      </c>
      <c r="D1682" s="40"/>
      <c r="E1682" s="85" t="str">
        <f>IF($I1682="", "", IF(IFERROR(INDEX('Job Database'!$M$11:$M$3035, MATCH($I1682, 'Job Database'!$X$11:$X$3035, 0)), "")="", "", IFERROR(INDEX('Job Database'!$M$11:$M$3035, MATCH($I1682, 'Job Database'!$X$11:$X$3035, 0)), "")))</f>
        <v/>
      </c>
      <c r="F1682" s="40"/>
      <c r="G1682" s="88" t="str">
        <f t="shared" si="1096"/>
        <v/>
      </c>
      <c r="H1682" s="40"/>
      <c r="I1682" s="24"/>
      <c r="J1682" s="34"/>
      <c r="K1682" s="106"/>
      <c r="L1682" s="79"/>
      <c r="M1682" s="34"/>
      <c r="N1682" s="79"/>
      <c r="O1682" s="31"/>
      <c r="P1682" s="53"/>
      <c r="Q1682" s="40"/>
      <c r="S1682" s="41" t="str">
        <f t="shared" si="1084"/>
        <v/>
      </c>
      <c r="T1682" s="41" t="str">
        <f t="shared" si="1085"/>
        <v/>
      </c>
      <c r="U1682" s="41" t="str">
        <f t="shared" si="1097"/>
        <v/>
      </c>
      <c r="W1682" s="74" t="str">
        <f>IF('Job Database'!$X1682="", "", 'Job Database'!$X1682)</f>
        <v/>
      </c>
      <c r="Y1682" s="41" t="str">
        <f>IF($W1682="", "", IF(COUNTIF($I$11:$I$3035, $W1682)&gt;0, "", MAX($Y$10:$Y1681)+1))</f>
        <v/>
      </c>
      <c r="Z1682" s="41">
        <v>1672</v>
      </c>
      <c r="AA1682" s="58" t="str">
        <f t="shared" si="1098"/>
        <v/>
      </c>
      <c r="AC1682" s="41" t="str">
        <f t="shared" si="1086"/>
        <v/>
      </c>
      <c r="AE1682" s="41" t="str">
        <f t="shared" si="1099"/>
        <v/>
      </c>
      <c r="AJ1682" s="154" t="str">
        <f t="shared" si="1100"/>
        <v/>
      </c>
      <c r="AL1682" s="120" t="str">
        <f t="shared" si="1101"/>
        <v/>
      </c>
      <c r="AM1682" s="104" t="str">
        <f t="shared" si="1102"/>
        <v/>
      </c>
      <c r="AN1682" s="104" t="str">
        <f t="shared" si="1103"/>
        <v/>
      </c>
      <c r="AO1682" s="104" t="str">
        <f t="shared" si="1087"/>
        <v/>
      </c>
      <c r="AP1682" s="104" t="str">
        <f t="shared" si="1088"/>
        <v/>
      </c>
      <c r="AQ1682" s="121" t="str">
        <f t="shared" si="1104"/>
        <v/>
      </c>
      <c r="AS1682" s="88" t="str">
        <f t="shared" si="1089"/>
        <v/>
      </c>
      <c r="AT1682" s="68" t="str">
        <f t="shared" si="1105"/>
        <v/>
      </c>
      <c r="AU1682" s="68" t="str">
        <f t="shared" si="1106"/>
        <v/>
      </c>
      <c r="AV1682" s="68" t="str">
        <f t="shared" si="1107"/>
        <v/>
      </c>
      <c r="AW1682" s="88" t="str">
        <f t="shared" si="1090"/>
        <v/>
      </c>
      <c r="AZ1682" s="88" t="str">
        <f t="shared" si="1091"/>
        <v/>
      </c>
      <c r="BA1682" s="68" t="str">
        <f t="shared" si="1092"/>
        <v/>
      </c>
      <c r="BB1682" s="68" t="str">
        <f t="shared" si="1093"/>
        <v/>
      </c>
      <c r="BC1682" s="68" t="str">
        <f t="shared" si="1094"/>
        <v/>
      </c>
      <c r="BD1682" s="69" t="str">
        <f t="shared" si="1095"/>
        <v/>
      </c>
      <c r="BE1682" s="69" t="str">
        <f t="shared" si="1108"/>
        <v/>
      </c>
      <c r="BT1682" s="138" t="str">
        <f t="shared" ca="1" si="1109"/>
        <v/>
      </c>
      <c r="BU1682" s="139" t="str">
        <f t="shared" ca="1" si="1110"/>
        <v/>
      </c>
      <c r="BW1682" s="138" t="str">
        <f t="shared" si="1111"/>
        <v/>
      </c>
      <c r="BX1682" s="104" t="str">
        <f t="shared" si="1112"/>
        <v/>
      </c>
      <c r="BY1682" s="139" t="str">
        <f t="shared" si="1113"/>
        <v/>
      </c>
      <c r="CA1682" s="138" t="str">
        <f t="shared" si="1114"/>
        <v/>
      </c>
      <c r="CB1682" s="104" t="str">
        <f t="shared" si="1115"/>
        <v/>
      </c>
      <c r="CC1682" s="139" t="str">
        <f t="shared" si="1116"/>
        <v/>
      </c>
      <c r="CE1682" s="162" t="str">
        <f t="shared" si="1117"/>
        <v/>
      </c>
      <c r="CF1682" s="163" t="str">
        <f t="shared" si="1118"/>
        <v/>
      </c>
      <c r="CG1682" s="164" t="str">
        <f t="shared" si="1119"/>
        <v/>
      </c>
      <c r="CI1682" s="162" t="str">
        <f t="shared" si="1120"/>
        <v/>
      </c>
      <c r="CJ1682" s="163" t="str">
        <f t="shared" si="1082"/>
        <v/>
      </c>
      <c r="CK1682" s="164" t="str">
        <f t="shared" si="1083"/>
        <v/>
      </c>
      <c r="CM1682" s="169" t="str">
        <f t="shared" si="1121"/>
        <v/>
      </c>
      <c r="CN1682" s="139" t="str">
        <f t="shared" si="1122"/>
        <v/>
      </c>
      <c r="CP1682" s="41" t="str">
        <f>IF($CM1682="", "", COUNTIF($CM$11:$CM$3035, "&lt;"&amp;$CM1682)+1+COUNTIF($CM$11:$CM1682, $CM1682)-1)</f>
        <v/>
      </c>
    </row>
    <row r="1683" spans="1:94" x14ac:dyDescent="0.25">
      <c r="A1683" s="40"/>
      <c r="B1683" s="82" t="str">
        <f>IF($I1683="", "", IFERROR(INDEX('Job Database'!$AE$11:$AE$3035, MATCH($I1683, 'Job Database'!$X$11:$X$3035, 0)), ""))</f>
        <v/>
      </c>
      <c r="C1683" s="69" t="str">
        <f>IF($I1683="", "", IF(COUNTIF('Job Database'!$X$11:$X$3035, $I1683)=0, $AC$5, $AC$4))</f>
        <v/>
      </c>
      <c r="D1683" s="40"/>
      <c r="E1683" s="85" t="str">
        <f>IF($I1683="", "", IF(IFERROR(INDEX('Job Database'!$M$11:$M$3035, MATCH($I1683, 'Job Database'!$X$11:$X$3035, 0)), "")="", "", IFERROR(INDEX('Job Database'!$M$11:$M$3035, MATCH($I1683, 'Job Database'!$X$11:$X$3035, 0)), "")))</f>
        <v/>
      </c>
      <c r="F1683" s="40"/>
      <c r="G1683" s="88" t="str">
        <f t="shared" si="1096"/>
        <v/>
      </c>
      <c r="H1683" s="40"/>
      <c r="I1683" s="24"/>
      <c r="J1683" s="34"/>
      <c r="K1683" s="106"/>
      <c r="L1683" s="79"/>
      <c r="M1683" s="34"/>
      <c r="N1683" s="79"/>
      <c r="O1683" s="31"/>
      <c r="P1683" s="53"/>
      <c r="Q1683" s="40"/>
      <c r="S1683" s="41" t="str">
        <f t="shared" si="1084"/>
        <v/>
      </c>
      <c r="T1683" s="41" t="str">
        <f t="shared" si="1085"/>
        <v/>
      </c>
      <c r="U1683" s="41" t="str">
        <f t="shared" si="1097"/>
        <v/>
      </c>
      <c r="W1683" s="74" t="str">
        <f>IF('Job Database'!$X1683="", "", 'Job Database'!$X1683)</f>
        <v/>
      </c>
      <c r="Y1683" s="41" t="str">
        <f>IF($W1683="", "", IF(COUNTIF($I$11:$I$3035, $W1683)&gt;0, "", MAX($Y$10:$Y1682)+1))</f>
        <v/>
      </c>
      <c r="Z1683" s="41">
        <v>1673</v>
      </c>
      <c r="AA1683" s="58" t="str">
        <f t="shared" si="1098"/>
        <v/>
      </c>
      <c r="AC1683" s="41" t="str">
        <f t="shared" si="1086"/>
        <v/>
      </c>
      <c r="AE1683" s="41" t="str">
        <f t="shared" si="1099"/>
        <v/>
      </c>
      <c r="AJ1683" s="154" t="str">
        <f t="shared" si="1100"/>
        <v/>
      </c>
      <c r="AL1683" s="120" t="str">
        <f t="shared" si="1101"/>
        <v/>
      </c>
      <c r="AM1683" s="104" t="str">
        <f t="shared" si="1102"/>
        <v/>
      </c>
      <c r="AN1683" s="104" t="str">
        <f t="shared" si="1103"/>
        <v/>
      </c>
      <c r="AO1683" s="104" t="str">
        <f t="shared" si="1087"/>
        <v/>
      </c>
      <c r="AP1683" s="104" t="str">
        <f t="shared" si="1088"/>
        <v/>
      </c>
      <c r="AQ1683" s="121" t="str">
        <f t="shared" si="1104"/>
        <v/>
      </c>
      <c r="AS1683" s="88" t="str">
        <f t="shared" si="1089"/>
        <v/>
      </c>
      <c r="AT1683" s="68" t="str">
        <f t="shared" si="1105"/>
        <v/>
      </c>
      <c r="AU1683" s="68" t="str">
        <f t="shared" si="1106"/>
        <v/>
      </c>
      <c r="AV1683" s="68" t="str">
        <f t="shared" si="1107"/>
        <v/>
      </c>
      <c r="AW1683" s="88" t="str">
        <f t="shared" si="1090"/>
        <v/>
      </c>
      <c r="AZ1683" s="88" t="str">
        <f t="shared" si="1091"/>
        <v/>
      </c>
      <c r="BA1683" s="68" t="str">
        <f t="shared" si="1092"/>
        <v/>
      </c>
      <c r="BB1683" s="68" t="str">
        <f t="shared" si="1093"/>
        <v/>
      </c>
      <c r="BC1683" s="68" t="str">
        <f t="shared" si="1094"/>
        <v/>
      </c>
      <c r="BD1683" s="69" t="str">
        <f t="shared" si="1095"/>
        <v/>
      </c>
      <c r="BE1683" s="69" t="str">
        <f t="shared" si="1108"/>
        <v/>
      </c>
      <c r="BT1683" s="138" t="str">
        <f t="shared" ca="1" si="1109"/>
        <v/>
      </c>
      <c r="BU1683" s="139" t="str">
        <f t="shared" ca="1" si="1110"/>
        <v/>
      </c>
      <c r="BW1683" s="138" t="str">
        <f t="shared" si="1111"/>
        <v/>
      </c>
      <c r="BX1683" s="104" t="str">
        <f t="shared" si="1112"/>
        <v/>
      </c>
      <c r="BY1683" s="139" t="str">
        <f t="shared" si="1113"/>
        <v/>
      </c>
      <c r="CA1683" s="138" t="str">
        <f t="shared" si="1114"/>
        <v/>
      </c>
      <c r="CB1683" s="104" t="str">
        <f t="shared" si="1115"/>
        <v/>
      </c>
      <c r="CC1683" s="139" t="str">
        <f t="shared" si="1116"/>
        <v/>
      </c>
      <c r="CE1683" s="162" t="str">
        <f t="shared" si="1117"/>
        <v/>
      </c>
      <c r="CF1683" s="163" t="str">
        <f t="shared" si="1118"/>
        <v/>
      </c>
      <c r="CG1683" s="164" t="str">
        <f t="shared" si="1119"/>
        <v/>
      </c>
      <c r="CI1683" s="162" t="str">
        <f t="shared" si="1120"/>
        <v/>
      </c>
      <c r="CJ1683" s="163" t="str">
        <f t="shared" si="1082"/>
        <v/>
      </c>
      <c r="CK1683" s="164" t="str">
        <f t="shared" si="1083"/>
        <v/>
      </c>
      <c r="CM1683" s="169" t="str">
        <f t="shared" si="1121"/>
        <v/>
      </c>
      <c r="CN1683" s="139" t="str">
        <f t="shared" si="1122"/>
        <v/>
      </c>
      <c r="CP1683" s="41" t="str">
        <f>IF($CM1683="", "", COUNTIF($CM$11:$CM$3035, "&lt;"&amp;$CM1683)+1+COUNTIF($CM$11:$CM1683, $CM1683)-1)</f>
        <v/>
      </c>
    </row>
    <row r="1684" spans="1:94" x14ac:dyDescent="0.25">
      <c r="A1684" s="40"/>
      <c r="B1684" s="82" t="str">
        <f>IF($I1684="", "", IFERROR(INDEX('Job Database'!$AE$11:$AE$3035, MATCH($I1684, 'Job Database'!$X$11:$X$3035, 0)), ""))</f>
        <v/>
      </c>
      <c r="C1684" s="69" t="str">
        <f>IF($I1684="", "", IF(COUNTIF('Job Database'!$X$11:$X$3035, $I1684)=0, $AC$5, $AC$4))</f>
        <v/>
      </c>
      <c r="D1684" s="40"/>
      <c r="E1684" s="85" t="str">
        <f>IF($I1684="", "", IF(IFERROR(INDEX('Job Database'!$M$11:$M$3035, MATCH($I1684, 'Job Database'!$X$11:$X$3035, 0)), "")="", "", IFERROR(INDEX('Job Database'!$M$11:$M$3035, MATCH($I1684, 'Job Database'!$X$11:$X$3035, 0)), "")))</f>
        <v/>
      </c>
      <c r="F1684" s="40"/>
      <c r="G1684" s="88" t="str">
        <f t="shared" si="1096"/>
        <v/>
      </c>
      <c r="H1684" s="40"/>
      <c r="I1684" s="24"/>
      <c r="J1684" s="34"/>
      <c r="K1684" s="106"/>
      <c r="L1684" s="79"/>
      <c r="M1684" s="34"/>
      <c r="N1684" s="79"/>
      <c r="O1684" s="31"/>
      <c r="P1684" s="53"/>
      <c r="Q1684" s="40"/>
      <c r="S1684" s="41" t="str">
        <f t="shared" si="1084"/>
        <v/>
      </c>
      <c r="T1684" s="41" t="str">
        <f t="shared" si="1085"/>
        <v/>
      </c>
      <c r="U1684" s="41" t="str">
        <f t="shared" si="1097"/>
        <v/>
      </c>
      <c r="W1684" s="74" t="str">
        <f>IF('Job Database'!$X1684="", "", 'Job Database'!$X1684)</f>
        <v/>
      </c>
      <c r="Y1684" s="41" t="str">
        <f>IF($W1684="", "", IF(COUNTIF($I$11:$I$3035, $W1684)&gt;0, "", MAX($Y$10:$Y1683)+1))</f>
        <v/>
      </c>
      <c r="Z1684" s="41">
        <v>1674</v>
      </c>
      <c r="AA1684" s="58" t="str">
        <f t="shared" si="1098"/>
        <v/>
      </c>
      <c r="AC1684" s="41" t="str">
        <f t="shared" si="1086"/>
        <v/>
      </c>
      <c r="AE1684" s="41" t="str">
        <f t="shared" si="1099"/>
        <v/>
      </c>
      <c r="AJ1684" s="154" t="str">
        <f t="shared" si="1100"/>
        <v/>
      </c>
      <c r="AL1684" s="120" t="str">
        <f t="shared" si="1101"/>
        <v/>
      </c>
      <c r="AM1684" s="104" t="str">
        <f t="shared" si="1102"/>
        <v/>
      </c>
      <c r="AN1684" s="104" t="str">
        <f t="shared" si="1103"/>
        <v/>
      </c>
      <c r="AO1684" s="104" t="str">
        <f t="shared" si="1087"/>
        <v/>
      </c>
      <c r="AP1684" s="104" t="str">
        <f t="shared" si="1088"/>
        <v/>
      </c>
      <c r="AQ1684" s="121" t="str">
        <f t="shared" si="1104"/>
        <v/>
      </c>
      <c r="AS1684" s="88" t="str">
        <f t="shared" si="1089"/>
        <v/>
      </c>
      <c r="AT1684" s="68" t="str">
        <f t="shared" si="1105"/>
        <v/>
      </c>
      <c r="AU1684" s="68" t="str">
        <f t="shared" si="1106"/>
        <v/>
      </c>
      <c r="AV1684" s="68" t="str">
        <f t="shared" si="1107"/>
        <v/>
      </c>
      <c r="AW1684" s="88" t="str">
        <f t="shared" si="1090"/>
        <v/>
      </c>
      <c r="AZ1684" s="88" t="str">
        <f t="shared" si="1091"/>
        <v/>
      </c>
      <c r="BA1684" s="68" t="str">
        <f t="shared" si="1092"/>
        <v/>
      </c>
      <c r="BB1684" s="68" t="str">
        <f t="shared" si="1093"/>
        <v/>
      </c>
      <c r="BC1684" s="68" t="str">
        <f t="shared" si="1094"/>
        <v/>
      </c>
      <c r="BD1684" s="69" t="str">
        <f t="shared" si="1095"/>
        <v/>
      </c>
      <c r="BE1684" s="69" t="str">
        <f t="shared" si="1108"/>
        <v/>
      </c>
      <c r="BT1684" s="138" t="str">
        <f t="shared" ca="1" si="1109"/>
        <v/>
      </c>
      <c r="BU1684" s="139" t="str">
        <f t="shared" ca="1" si="1110"/>
        <v/>
      </c>
      <c r="BW1684" s="138" t="str">
        <f t="shared" si="1111"/>
        <v/>
      </c>
      <c r="BX1684" s="104" t="str">
        <f t="shared" si="1112"/>
        <v/>
      </c>
      <c r="BY1684" s="139" t="str">
        <f t="shared" si="1113"/>
        <v/>
      </c>
      <c r="CA1684" s="138" t="str">
        <f t="shared" si="1114"/>
        <v/>
      </c>
      <c r="CB1684" s="104" t="str">
        <f t="shared" si="1115"/>
        <v/>
      </c>
      <c r="CC1684" s="139" t="str">
        <f t="shared" si="1116"/>
        <v/>
      </c>
      <c r="CE1684" s="162" t="str">
        <f t="shared" si="1117"/>
        <v/>
      </c>
      <c r="CF1684" s="163" t="str">
        <f t="shared" si="1118"/>
        <v/>
      </c>
      <c r="CG1684" s="164" t="str">
        <f t="shared" si="1119"/>
        <v/>
      </c>
      <c r="CI1684" s="162" t="str">
        <f t="shared" si="1120"/>
        <v/>
      </c>
      <c r="CJ1684" s="163" t="str">
        <f t="shared" si="1082"/>
        <v/>
      </c>
      <c r="CK1684" s="164" t="str">
        <f t="shared" si="1083"/>
        <v/>
      </c>
      <c r="CM1684" s="169" t="str">
        <f t="shared" si="1121"/>
        <v/>
      </c>
      <c r="CN1684" s="139" t="str">
        <f t="shared" si="1122"/>
        <v/>
      </c>
      <c r="CP1684" s="41" t="str">
        <f>IF($CM1684="", "", COUNTIF($CM$11:$CM$3035, "&lt;"&amp;$CM1684)+1+COUNTIF($CM$11:$CM1684, $CM1684)-1)</f>
        <v/>
      </c>
    </row>
    <row r="1685" spans="1:94" x14ac:dyDescent="0.25">
      <c r="A1685" s="40"/>
      <c r="B1685" s="82" t="str">
        <f>IF($I1685="", "", IFERROR(INDEX('Job Database'!$AE$11:$AE$3035, MATCH($I1685, 'Job Database'!$X$11:$X$3035, 0)), ""))</f>
        <v/>
      </c>
      <c r="C1685" s="69" t="str">
        <f>IF($I1685="", "", IF(COUNTIF('Job Database'!$X$11:$X$3035, $I1685)=0, $AC$5, $AC$4))</f>
        <v/>
      </c>
      <c r="D1685" s="40"/>
      <c r="E1685" s="85" t="str">
        <f>IF($I1685="", "", IF(IFERROR(INDEX('Job Database'!$M$11:$M$3035, MATCH($I1685, 'Job Database'!$X$11:$X$3035, 0)), "")="", "", IFERROR(INDEX('Job Database'!$M$11:$M$3035, MATCH($I1685, 'Job Database'!$X$11:$X$3035, 0)), "")))</f>
        <v/>
      </c>
      <c r="F1685" s="40"/>
      <c r="G1685" s="88" t="str">
        <f t="shared" si="1096"/>
        <v/>
      </c>
      <c r="H1685" s="40"/>
      <c r="I1685" s="24"/>
      <c r="J1685" s="34"/>
      <c r="K1685" s="106"/>
      <c r="L1685" s="79"/>
      <c r="M1685" s="34"/>
      <c r="N1685" s="79"/>
      <c r="O1685" s="31"/>
      <c r="P1685" s="53"/>
      <c r="Q1685" s="40"/>
      <c r="S1685" s="41" t="str">
        <f t="shared" si="1084"/>
        <v/>
      </c>
      <c r="T1685" s="41" t="str">
        <f t="shared" si="1085"/>
        <v/>
      </c>
      <c r="U1685" s="41" t="str">
        <f t="shared" si="1097"/>
        <v/>
      </c>
      <c r="W1685" s="74" t="str">
        <f>IF('Job Database'!$X1685="", "", 'Job Database'!$X1685)</f>
        <v/>
      </c>
      <c r="Y1685" s="41" t="str">
        <f>IF($W1685="", "", IF(COUNTIF($I$11:$I$3035, $W1685)&gt;0, "", MAX($Y$10:$Y1684)+1))</f>
        <v/>
      </c>
      <c r="Z1685" s="41">
        <v>1675</v>
      </c>
      <c r="AA1685" s="58" t="str">
        <f t="shared" si="1098"/>
        <v/>
      </c>
      <c r="AC1685" s="41" t="str">
        <f t="shared" si="1086"/>
        <v/>
      </c>
      <c r="AE1685" s="41" t="str">
        <f t="shared" si="1099"/>
        <v/>
      </c>
      <c r="AJ1685" s="154" t="str">
        <f t="shared" si="1100"/>
        <v/>
      </c>
      <c r="AL1685" s="120" t="str">
        <f t="shared" si="1101"/>
        <v/>
      </c>
      <c r="AM1685" s="104" t="str">
        <f t="shared" si="1102"/>
        <v/>
      </c>
      <c r="AN1685" s="104" t="str">
        <f t="shared" si="1103"/>
        <v/>
      </c>
      <c r="AO1685" s="104" t="str">
        <f t="shared" si="1087"/>
        <v/>
      </c>
      <c r="AP1685" s="104" t="str">
        <f t="shared" si="1088"/>
        <v/>
      </c>
      <c r="AQ1685" s="121" t="str">
        <f t="shared" si="1104"/>
        <v/>
      </c>
      <c r="AS1685" s="88" t="str">
        <f t="shared" si="1089"/>
        <v/>
      </c>
      <c r="AT1685" s="68" t="str">
        <f t="shared" si="1105"/>
        <v/>
      </c>
      <c r="AU1685" s="68" t="str">
        <f t="shared" si="1106"/>
        <v/>
      </c>
      <c r="AV1685" s="68" t="str">
        <f t="shared" si="1107"/>
        <v/>
      </c>
      <c r="AW1685" s="88" t="str">
        <f t="shared" si="1090"/>
        <v/>
      </c>
      <c r="AZ1685" s="88" t="str">
        <f t="shared" si="1091"/>
        <v/>
      </c>
      <c r="BA1685" s="68" t="str">
        <f t="shared" si="1092"/>
        <v/>
      </c>
      <c r="BB1685" s="68" t="str">
        <f t="shared" si="1093"/>
        <v/>
      </c>
      <c r="BC1685" s="68" t="str">
        <f t="shared" si="1094"/>
        <v/>
      </c>
      <c r="BD1685" s="69" t="str">
        <f t="shared" si="1095"/>
        <v/>
      </c>
      <c r="BE1685" s="69" t="str">
        <f t="shared" si="1108"/>
        <v/>
      </c>
      <c r="BT1685" s="138" t="str">
        <f t="shared" ca="1" si="1109"/>
        <v/>
      </c>
      <c r="BU1685" s="139" t="str">
        <f t="shared" ca="1" si="1110"/>
        <v/>
      </c>
      <c r="BW1685" s="138" t="str">
        <f t="shared" si="1111"/>
        <v/>
      </c>
      <c r="BX1685" s="104" t="str">
        <f t="shared" si="1112"/>
        <v/>
      </c>
      <c r="BY1685" s="139" t="str">
        <f t="shared" si="1113"/>
        <v/>
      </c>
      <c r="CA1685" s="138" t="str">
        <f t="shared" si="1114"/>
        <v/>
      </c>
      <c r="CB1685" s="104" t="str">
        <f t="shared" si="1115"/>
        <v/>
      </c>
      <c r="CC1685" s="139" t="str">
        <f t="shared" si="1116"/>
        <v/>
      </c>
      <c r="CE1685" s="162" t="str">
        <f t="shared" si="1117"/>
        <v/>
      </c>
      <c r="CF1685" s="163" t="str">
        <f t="shared" si="1118"/>
        <v/>
      </c>
      <c r="CG1685" s="164" t="str">
        <f t="shared" si="1119"/>
        <v/>
      </c>
      <c r="CI1685" s="162" t="str">
        <f t="shared" si="1120"/>
        <v/>
      </c>
      <c r="CJ1685" s="163" t="str">
        <f t="shared" si="1082"/>
        <v/>
      </c>
      <c r="CK1685" s="164" t="str">
        <f t="shared" si="1083"/>
        <v/>
      </c>
      <c r="CM1685" s="169" t="str">
        <f t="shared" si="1121"/>
        <v/>
      </c>
      <c r="CN1685" s="139" t="str">
        <f t="shared" si="1122"/>
        <v/>
      </c>
      <c r="CP1685" s="41" t="str">
        <f>IF($CM1685="", "", COUNTIF($CM$11:$CM$3035, "&lt;"&amp;$CM1685)+1+COUNTIF($CM$11:$CM1685, $CM1685)-1)</f>
        <v/>
      </c>
    </row>
    <row r="1686" spans="1:94" x14ac:dyDescent="0.25">
      <c r="A1686" s="40"/>
      <c r="B1686" s="82" t="str">
        <f>IF($I1686="", "", IFERROR(INDEX('Job Database'!$AE$11:$AE$3035, MATCH($I1686, 'Job Database'!$X$11:$X$3035, 0)), ""))</f>
        <v/>
      </c>
      <c r="C1686" s="69" t="str">
        <f>IF($I1686="", "", IF(COUNTIF('Job Database'!$X$11:$X$3035, $I1686)=0, $AC$5, $AC$4))</f>
        <v/>
      </c>
      <c r="D1686" s="40"/>
      <c r="E1686" s="85" t="str">
        <f>IF($I1686="", "", IF(IFERROR(INDEX('Job Database'!$M$11:$M$3035, MATCH($I1686, 'Job Database'!$X$11:$X$3035, 0)), "")="", "", IFERROR(INDEX('Job Database'!$M$11:$M$3035, MATCH($I1686, 'Job Database'!$X$11:$X$3035, 0)), "")))</f>
        <v/>
      </c>
      <c r="F1686" s="40"/>
      <c r="G1686" s="88" t="str">
        <f t="shared" si="1096"/>
        <v/>
      </c>
      <c r="H1686" s="40"/>
      <c r="I1686" s="24"/>
      <c r="J1686" s="34"/>
      <c r="K1686" s="106"/>
      <c r="L1686" s="79"/>
      <c r="M1686" s="34"/>
      <c r="N1686" s="79"/>
      <c r="O1686" s="31"/>
      <c r="P1686" s="53"/>
      <c r="Q1686" s="40"/>
      <c r="S1686" s="41" t="str">
        <f t="shared" si="1084"/>
        <v/>
      </c>
      <c r="T1686" s="41" t="str">
        <f t="shared" si="1085"/>
        <v/>
      </c>
      <c r="U1686" s="41" t="str">
        <f t="shared" si="1097"/>
        <v/>
      </c>
      <c r="W1686" s="74" t="str">
        <f>IF('Job Database'!$X1686="", "", 'Job Database'!$X1686)</f>
        <v/>
      </c>
      <c r="Y1686" s="41" t="str">
        <f>IF($W1686="", "", IF(COUNTIF($I$11:$I$3035, $W1686)&gt;0, "", MAX($Y$10:$Y1685)+1))</f>
        <v/>
      </c>
      <c r="Z1686" s="41">
        <v>1676</v>
      </c>
      <c r="AA1686" s="58" t="str">
        <f t="shared" si="1098"/>
        <v/>
      </c>
      <c r="AC1686" s="41" t="str">
        <f t="shared" si="1086"/>
        <v/>
      </c>
      <c r="AE1686" s="41" t="str">
        <f t="shared" si="1099"/>
        <v/>
      </c>
      <c r="AJ1686" s="154" t="str">
        <f t="shared" si="1100"/>
        <v/>
      </c>
      <c r="AL1686" s="120" t="str">
        <f t="shared" si="1101"/>
        <v/>
      </c>
      <c r="AM1686" s="104" t="str">
        <f t="shared" si="1102"/>
        <v/>
      </c>
      <c r="AN1686" s="104" t="str">
        <f t="shared" si="1103"/>
        <v/>
      </c>
      <c r="AO1686" s="104" t="str">
        <f t="shared" si="1087"/>
        <v/>
      </c>
      <c r="AP1686" s="104" t="str">
        <f t="shared" si="1088"/>
        <v/>
      </c>
      <c r="AQ1686" s="121" t="str">
        <f t="shared" si="1104"/>
        <v/>
      </c>
      <c r="AS1686" s="88" t="str">
        <f t="shared" si="1089"/>
        <v/>
      </c>
      <c r="AT1686" s="68" t="str">
        <f t="shared" si="1105"/>
        <v/>
      </c>
      <c r="AU1686" s="68" t="str">
        <f t="shared" si="1106"/>
        <v/>
      </c>
      <c r="AV1686" s="68" t="str">
        <f t="shared" si="1107"/>
        <v/>
      </c>
      <c r="AW1686" s="88" t="str">
        <f t="shared" si="1090"/>
        <v/>
      </c>
      <c r="AZ1686" s="88" t="str">
        <f t="shared" si="1091"/>
        <v/>
      </c>
      <c r="BA1686" s="68" t="str">
        <f t="shared" si="1092"/>
        <v/>
      </c>
      <c r="BB1686" s="68" t="str">
        <f t="shared" si="1093"/>
        <v/>
      </c>
      <c r="BC1686" s="68" t="str">
        <f t="shared" si="1094"/>
        <v/>
      </c>
      <c r="BD1686" s="69" t="str">
        <f t="shared" si="1095"/>
        <v/>
      </c>
      <c r="BE1686" s="69" t="str">
        <f t="shared" si="1108"/>
        <v/>
      </c>
      <c r="BT1686" s="138" t="str">
        <f t="shared" ca="1" si="1109"/>
        <v/>
      </c>
      <c r="BU1686" s="139" t="str">
        <f t="shared" ca="1" si="1110"/>
        <v/>
      </c>
      <c r="BW1686" s="138" t="str">
        <f t="shared" si="1111"/>
        <v/>
      </c>
      <c r="BX1686" s="104" t="str">
        <f t="shared" si="1112"/>
        <v/>
      </c>
      <c r="BY1686" s="139" t="str">
        <f t="shared" si="1113"/>
        <v/>
      </c>
      <c r="CA1686" s="138" t="str">
        <f t="shared" si="1114"/>
        <v/>
      </c>
      <c r="CB1686" s="104" t="str">
        <f t="shared" si="1115"/>
        <v/>
      </c>
      <c r="CC1686" s="139" t="str">
        <f t="shared" si="1116"/>
        <v/>
      </c>
      <c r="CE1686" s="162" t="str">
        <f t="shared" si="1117"/>
        <v/>
      </c>
      <c r="CF1686" s="163" t="str">
        <f t="shared" si="1118"/>
        <v/>
      </c>
      <c r="CG1686" s="164" t="str">
        <f t="shared" si="1119"/>
        <v/>
      </c>
      <c r="CI1686" s="162" t="str">
        <f t="shared" si="1120"/>
        <v/>
      </c>
      <c r="CJ1686" s="163" t="str">
        <f t="shared" si="1082"/>
        <v/>
      </c>
      <c r="CK1686" s="164" t="str">
        <f t="shared" si="1083"/>
        <v/>
      </c>
      <c r="CM1686" s="169" t="str">
        <f t="shared" si="1121"/>
        <v/>
      </c>
      <c r="CN1686" s="139" t="str">
        <f t="shared" si="1122"/>
        <v/>
      </c>
      <c r="CP1686" s="41" t="str">
        <f>IF($CM1686="", "", COUNTIF($CM$11:$CM$3035, "&lt;"&amp;$CM1686)+1+COUNTIF($CM$11:$CM1686, $CM1686)-1)</f>
        <v/>
      </c>
    </row>
    <row r="1687" spans="1:94" x14ac:dyDescent="0.25">
      <c r="A1687" s="40"/>
      <c r="B1687" s="82" t="str">
        <f>IF($I1687="", "", IFERROR(INDEX('Job Database'!$AE$11:$AE$3035, MATCH($I1687, 'Job Database'!$X$11:$X$3035, 0)), ""))</f>
        <v/>
      </c>
      <c r="C1687" s="69" t="str">
        <f>IF($I1687="", "", IF(COUNTIF('Job Database'!$X$11:$X$3035, $I1687)=0, $AC$5, $AC$4))</f>
        <v/>
      </c>
      <c r="D1687" s="40"/>
      <c r="E1687" s="85" t="str">
        <f>IF($I1687="", "", IF(IFERROR(INDEX('Job Database'!$M$11:$M$3035, MATCH($I1687, 'Job Database'!$X$11:$X$3035, 0)), "")="", "", IFERROR(INDEX('Job Database'!$M$11:$M$3035, MATCH($I1687, 'Job Database'!$X$11:$X$3035, 0)), "")))</f>
        <v/>
      </c>
      <c r="F1687" s="40"/>
      <c r="G1687" s="88" t="str">
        <f t="shared" si="1096"/>
        <v/>
      </c>
      <c r="H1687" s="40"/>
      <c r="I1687" s="24"/>
      <c r="J1687" s="34"/>
      <c r="K1687" s="106"/>
      <c r="L1687" s="79"/>
      <c r="M1687" s="34"/>
      <c r="N1687" s="79"/>
      <c r="O1687" s="31"/>
      <c r="P1687" s="53"/>
      <c r="Q1687" s="40"/>
      <c r="S1687" s="41" t="str">
        <f t="shared" si="1084"/>
        <v/>
      </c>
      <c r="T1687" s="41" t="str">
        <f t="shared" si="1085"/>
        <v/>
      </c>
      <c r="U1687" s="41" t="str">
        <f t="shared" si="1097"/>
        <v/>
      </c>
      <c r="W1687" s="74" t="str">
        <f>IF('Job Database'!$X1687="", "", 'Job Database'!$X1687)</f>
        <v/>
      </c>
      <c r="Y1687" s="41" t="str">
        <f>IF($W1687="", "", IF(COUNTIF($I$11:$I$3035, $W1687)&gt;0, "", MAX($Y$10:$Y1686)+1))</f>
        <v/>
      </c>
      <c r="Z1687" s="41">
        <v>1677</v>
      </c>
      <c r="AA1687" s="58" t="str">
        <f t="shared" si="1098"/>
        <v/>
      </c>
      <c r="AC1687" s="41" t="str">
        <f t="shared" si="1086"/>
        <v/>
      </c>
      <c r="AE1687" s="41" t="str">
        <f t="shared" si="1099"/>
        <v/>
      </c>
      <c r="AJ1687" s="154" t="str">
        <f t="shared" si="1100"/>
        <v/>
      </c>
      <c r="AL1687" s="120" t="str">
        <f t="shared" si="1101"/>
        <v/>
      </c>
      <c r="AM1687" s="104" t="str">
        <f t="shared" si="1102"/>
        <v/>
      </c>
      <c r="AN1687" s="104" t="str">
        <f t="shared" si="1103"/>
        <v/>
      </c>
      <c r="AO1687" s="104" t="str">
        <f t="shared" si="1087"/>
        <v/>
      </c>
      <c r="AP1687" s="104" t="str">
        <f t="shared" si="1088"/>
        <v/>
      </c>
      <c r="AQ1687" s="121" t="str">
        <f t="shared" si="1104"/>
        <v/>
      </c>
      <c r="AS1687" s="88" t="str">
        <f t="shared" si="1089"/>
        <v/>
      </c>
      <c r="AT1687" s="68" t="str">
        <f t="shared" si="1105"/>
        <v/>
      </c>
      <c r="AU1687" s="68" t="str">
        <f t="shared" si="1106"/>
        <v/>
      </c>
      <c r="AV1687" s="68" t="str">
        <f t="shared" si="1107"/>
        <v/>
      </c>
      <c r="AW1687" s="88" t="str">
        <f t="shared" si="1090"/>
        <v/>
      </c>
      <c r="AZ1687" s="88" t="str">
        <f t="shared" si="1091"/>
        <v/>
      </c>
      <c r="BA1687" s="68" t="str">
        <f t="shared" si="1092"/>
        <v/>
      </c>
      <c r="BB1687" s="68" t="str">
        <f t="shared" si="1093"/>
        <v/>
      </c>
      <c r="BC1687" s="68" t="str">
        <f t="shared" si="1094"/>
        <v/>
      </c>
      <c r="BD1687" s="69" t="str">
        <f t="shared" si="1095"/>
        <v/>
      </c>
      <c r="BE1687" s="69" t="str">
        <f t="shared" si="1108"/>
        <v/>
      </c>
      <c r="BT1687" s="138" t="str">
        <f t="shared" ca="1" si="1109"/>
        <v/>
      </c>
      <c r="BU1687" s="139" t="str">
        <f t="shared" ca="1" si="1110"/>
        <v/>
      </c>
      <c r="BW1687" s="138" t="str">
        <f t="shared" si="1111"/>
        <v/>
      </c>
      <c r="BX1687" s="104" t="str">
        <f t="shared" si="1112"/>
        <v/>
      </c>
      <c r="BY1687" s="139" t="str">
        <f t="shared" si="1113"/>
        <v/>
      </c>
      <c r="CA1687" s="138" t="str">
        <f t="shared" si="1114"/>
        <v/>
      </c>
      <c r="CB1687" s="104" t="str">
        <f t="shared" si="1115"/>
        <v/>
      </c>
      <c r="CC1687" s="139" t="str">
        <f t="shared" si="1116"/>
        <v/>
      </c>
      <c r="CE1687" s="162" t="str">
        <f t="shared" si="1117"/>
        <v/>
      </c>
      <c r="CF1687" s="163" t="str">
        <f t="shared" si="1118"/>
        <v/>
      </c>
      <c r="CG1687" s="164" t="str">
        <f t="shared" si="1119"/>
        <v/>
      </c>
      <c r="CI1687" s="162" t="str">
        <f t="shared" si="1120"/>
        <v/>
      </c>
      <c r="CJ1687" s="163" t="str">
        <f t="shared" si="1082"/>
        <v/>
      </c>
      <c r="CK1687" s="164" t="str">
        <f t="shared" si="1083"/>
        <v/>
      </c>
      <c r="CM1687" s="169" t="str">
        <f t="shared" si="1121"/>
        <v/>
      </c>
      <c r="CN1687" s="139" t="str">
        <f t="shared" si="1122"/>
        <v/>
      </c>
      <c r="CP1687" s="41" t="str">
        <f>IF($CM1687="", "", COUNTIF($CM$11:$CM$3035, "&lt;"&amp;$CM1687)+1+COUNTIF($CM$11:$CM1687, $CM1687)-1)</f>
        <v/>
      </c>
    </row>
    <row r="1688" spans="1:94" x14ac:dyDescent="0.25">
      <c r="A1688" s="40"/>
      <c r="B1688" s="82" t="str">
        <f>IF($I1688="", "", IFERROR(INDEX('Job Database'!$AE$11:$AE$3035, MATCH($I1688, 'Job Database'!$X$11:$X$3035, 0)), ""))</f>
        <v/>
      </c>
      <c r="C1688" s="69" t="str">
        <f>IF($I1688="", "", IF(COUNTIF('Job Database'!$X$11:$X$3035, $I1688)=0, $AC$5, $AC$4))</f>
        <v/>
      </c>
      <c r="D1688" s="40"/>
      <c r="E1688" s="85" t="str">
        <f>IF($I1688="", "", IF(IFERROR(INDEX('Job Database'!$M$11:$M$3035, MATCH($I1688, 'Job Database'!$X$11:$X$3035, 0)), "")="", "", IFERROR(INDEX('Job Database'!$M$11:$M$3035, MATCH($I1688, 'Job Database'!$X$11:$X$3035, 0)), "")))</f>
        <v/>
      </c>
      <c r="F1688" s="40"/>
      <c r="G1688" s="88" t="str">
        <f t="shared" si="1096"/>
        <v/>
      </c>
      <c r="H1688" s="40"/>
      <c r="I1688" s="24"/>
      <c r="J1688" s="34"/>
      <c r="K1688" s="106"/>
      <c r="L1688" s="79"/>
      <c r="M1688" s="34"/>
      <c r="N1688" s="79"/>
      <c r="O1688" s="31"/>
      <c r="P1688" s="53"/>
      <c r="Q1688" s="40"/>
      <c r="S1688" s="41" t="str">
        <f t="shared" si="1084"/>
        <v/>
      </c>
      <c r="T1688" s="41" t="str">
        <f t="shared" si="1085"/>
        <v/>
      </c>
      <c r="U1688" s="41" t="str">
        <f t="shared" si="1097"/>
        <v/>
      </c>
      <c r="W1688" s="74" t="str">
        <f>IF('Job Database'!$X1688="", "", 'Job Database'!$X1688)</f>
        <v/>
      </c>
      <c r="Y1688" s="41" t="str">
        <f>IF($W1688="", "", IF(COUNTIF($I$11:$I$3035, $W1688)&gt;0, "", MAX($Y$10:$Y1687)+1))</f>
        <v/>
      </c>
      <c r="Z1688" s="41">
        <v>1678</v>
      </c>
      <c r="AA1688" s="58" t="str">
        <f t="shared" si="1098"/>
        <v/>
      </c>
      <c r="AC1688" s="41" t="str">
        <f t="shared" si="1086"/>
        <v/>
      </c>
      <c r="AE1688" s="41" t="str">
        <f t="shared" si="1099"/>
        <v/>
      </c>
      <c r="AJ1688" s="154" t="str">
        <f t="shared" si="1100"/>
        <v/>
      </c>
      <c r="AL1688" s="120" t="str">
        <f t="shared" si="1101"/>
        <v/>
      </c>
      <c r="AM1688" s="104" t="str">
        <f t="shared" si="1102"/>
        <v/>
      </c>
      <c r="AN1688" s="104" t="str">
        <f t="shared" si="1103"/>
        <v/>
      </c>
      <c r="AO1688" s="104" t="str">
        <f t="shared" si="1087"/>
        <v/>
      </c>
      <c r="AP1688" s="104" t="str">
        <f t="shared" si="1088"/>
        <v/>
      </c>
      <c r="AQ1688" s="121" t="str">
        <f t="shared" si="1104"/>
        <v/>
      </c>
      <c r="AS1688" s="88" t="str">
        <f t="shared" si="1089"/>
        <v/>
      </c>
      <c r="AT1688" s="68" t="str">
        <f t="shared" si="1105"/>
        <v/>
      </c>
      <c r="AU1688" s="68" t="str">
        <f t="shared" si="1106"/>
        <v/>
      </c>
      <c r="AV1688" s="68" t="str">
        <f t="shared" si="1107"/>
        <v/>
      </c>
      <c r="AW1688" s="88" t="str">
        <f t="shared" si="1090"/>
        <v/>
      </c>
      <c r="AZ1688" s="88" t="str">
        <f t="shared" si="1091"/>
        <v/>
      </c>
      <c r="BA1688" s="68" t="str">
        <f t="shared" si="1092"/>
        <v/>
      </c>
      <c r="BB1688" s="68" t="str">
        <f t="shared" si="1093"/>
        <v/>
      </c>
      <c r="BC1688" s="68" t="str">
        <f t="shared" si="1094"/>
        <v/>
      </c>
      <c r="BD1688" s="69" t="str">
        <f t="shared" si="1095"/>
        <v/>
      </c>
      <c r="BE1688" s="69" t="str">
        <f t="shared" si="1108"/>
        <v/>
      </c>
      <c r="BT1688" s="138" t="str">
        <f t="shared" ca="1" si="1109"/>
        <v/>
      </c>
      <c r="BU1688" s="139" t="str">
        <f t="shared" ca="1" si="1110"/>
        <v/>
      </c>
      <c r="BW1688" s="138" t="str">
        <f t="shared" si="1111"/>
        <v/>
      </c>
      <c r="BX1688" s="104" t="str">
        <f t="shared" si="1112"/>
        <v/>
      </c>
      <c r="BY1688" s="139" t="str">
        <f t="shared" si="1113"/>
        <v/>
      </c>
      <c r="CA1688" s="138" t="str">
        <f t="shared" si="1114"/>
        <v/>
      </c>
      <c r="CB1688" s="104" t="str">
        <f t="shared" si="1115"/>
        <v/>
      </c>
      <c r="CC1688" s="139" t="str">
        <f t="shared" si="1116"/>
        <v/>
      </c>
      <c r="CE1688" s="162" t="str">
        <f t="shared" si="1117"/>
        <v/>
      </c>
      <c r="CF1688" s="163" t="str">
        <f t="shared" si="1118"/>
        <v/>
      </c>
      <c r="CG1688" s="164" t="str">
        <f t="shared" si="1119"/>
        <v/>
      </c>
      <c r="CI1688" s="162" t="str">
        <f t="shared" si="1120"/>
        <v/>
      </c>
      <c r="CJ1688" s="163" t="str">
        <f t="shared" si="1082"/>
        <v/>
      </c>
      <c r="CK1688" s="164" t="str">
        <f t="shared" si="1083"/>
        <v/>
      </c>
      <c r="CM1688" s="169" t="str">
        <f t="shared" si="1121"/>
        <v/>
      </c>
      <c r="CN1688" s="139" t="str">
        <f t="shared" si="1122"/>
        <v/>
      </c>
      <c r="CP1688" s="41" t="str">
        <f>IF($CM1688="", "", COUNTIF($CM$11:$CM$3035, "&lt;"&amp;$CM1688)+1+COUNTIF($CM$11:$CM1688, $CM1688)-1)</f>
        <v/>
      </c>
    </row>
    <row r="1689" spans="1:94" x14ac:dyDescent="0.25">
      <c r="A1689" s="40"/>
      <c r="B1689" s="82" t="str">
        <f>IF($I1689="", "", IFERROR(INDEX('Job Database'!$AE$11:$AE$3035, MATCH($I1689, 'Job Database'!$X$11:$X$3035, 0)), ""))</f>
        <v/>
      </c>
      <c r="C1689" s="69" t="str">
        <f>IF($I1689="", "", IF(COUNTIF('Job Database'!$X$11:$X$3035, $I1689)=0, $AC$5, $AC$4))</f>
        <v/>
      </c>
      <c r="D1689" s="40"/>
      <c r="E1689" s="85" t="str">
        <f>IF($I1689="", "", IF(IFERROR(INDEX('Job Database'!$M$11:$M$3035, MATCH($I1689, 'Job Database'!$X$11:$X$3035, 0)), "")="", "", IFERROR(INDEX('Job Database'!$M$11:$M$3035, MATCH($I1689, 'Job Database'!$X$11:$X$3035, 0)), "")))</f>
        <v/>
      </c>
      <c r="F1689" s="40"/>
      <c r="G1689" s="88" t="str">
        <f t="shared" si="1096"/>
        <v/>
      </c>
      <c r="H1689" s="40"/>
      <c r="I1689" s="24"/>
      <c r="J1689" s="34"/>
      <c r="K1689" s="106"/>
      <c r="L1689" s="79"/>
      <c r="M1689" s="34"/>
      <c r="N1689" s="79"/>
      <c r="O1689" s="31"/>
      <c r="P1689" s="53"/>
      <c r="Q1689" s="40"/>
      <c r="S1689" s="41" t="str">
        <f t="shared" si="1084"/>
        <v/>
      </c>
      <c r="T1689" s="41" t="str">
        <f t="shared" si="1085"/>
        <v/>
      </c>
      <c r="U1689" s="41" t="str">
        <f t="shared" si="1097"/>
        <v/>
      </c>
      <c r="W1689" s="74" t="str">
        <f>IF('Job Database'!$X1689="", "", 'Job Database'!$X1689)</f>
        <v/>
      </c>
      <c r="Y1689" s="41" t="str">
        <f>IF($W1689="", "", IF(COUNTIF($I$11:$I$3035, $W1689)&gt;0, "", MAX($Y$10:$Y1688)+1))</f>
        <v/>
      </c>
      <c r="Z1689" s="41">
        <v>1679</v>
      </c>
      <c r="AA1689" s="58" t="str">
        <f t="shared" si="1098"/>
        <v/>
      </c>
      <c r="AC1689" s="41" t="str">
        <f t="shared" si="1086"/>
        <v/>
      </c>
      <c r="AE1689" s="41" t="str">
        <f t="shared" si="1099"/>
        <v/>
      </c>
      <c r="AJ1689" s="154" t="str">
        <f t="shared" si="1100"/>
        <v/>
      </c>
      <c r="AL1689" s="120" t="str">
        <f t="shared" si="1101"/>
        <v/>
      </c>
      <c r="AM1689" s="104" t="str">
        <f t="shared" si="1102"/>
        <v/>
      </c>
      <c r="AN1689" s="104" t="str">
        <f t="shared" si="1103"/>
        <v/>
      </c>
      <c r="AO1689" s="104" t="str">
        <f t="shared" si="1087"/>
        <v/>
      </c>
      <c r="AP1689" s="104" t="str">
        <f t="shared" si="1088"/>
        <v/>
      </c>
      <c r="AQ1689" s="121" t="str">
        <f t="shared" si="1104"/>
        <v/>
      </c>
      <c r="AS1689" s="88" t="str">
        <f t="shared" si="1089"/>
        <v/>
      </c>
      <c r="AT1689" s="68" t="str">
        <f t="shared" si="1105"/>
        <v/>
      </c>
      <c r="AU1689" s="68" t="str">
        <f t="shared" si="1106"/>
        <v/>
      </c>
      <c r="AV1689" s="68" t="str">
        <f t="shared" si="1107"/>
        <v/>
      </c>
      <c r="AW1689" s="88" t="str">
        <f t="shared" si="1090"/>
        <v/>
      </c>
      <c r="AZ1689" s="88" t="str">
        <f t="shared" si="1091"/>
        <v/>
      </c>
      <c r="BA1689" s="68" t="str">
        <f t="shared" si="1092"/>
        <v/>
      </c>
      <c r="BB1689" s="68" t="str">
        <f t="shared" si="1093"/>
        <v/>
      </c>
      <c r="BC1689" s="68" t="str">
        <f t="shared" si="1094"/>
        <v/>
      </c>
      <c r="BD1689" s="69" t="str">
        <f t="shared" si="1095"/>
        <v/>
      </c>
      <c r="BE1689" s="69" t="str">
        <f t="shared" si="1108"/>
        <v/>
      </c>
      <c r="BT1689" s="138" t="str">
        <f t="shared" ca="1" si="1109"/>
        <v/>
      </c>
      <c r="BU1689" s="139" t="str">
        <f t="shared" ca="1" si="1110"/>
        <v/>
      </c>
      <c r="BW1689" s="138" t="str">
        <f t="shared" si="1111"/>
        <v/>
      </c>
      <c r="BX1689" s="104" t="str">
        <f t="shared" si="1112"/>
        <v/>
      </c>
      <c r="BY1689" s="139" t="str">
        <f t="shared" si="1113"/>
        <v/>
      </c>
      <c r="CA1689" s="138" t="str">
        <f t="shared" si="1114"/>
        <v/>
      </c>
      <c r="CB1689" s="104" t="str">
        <f t="shared" si="1115"/>
        <v/>
      </c>
      <c r="CC1689" s="139" t="str">
        <f t="shared" si="1116"/>
        <v/>
      </c>
      <c r="CE1689" s="162" t="str">
        <f t="shared" si="1117"/>
        <v/>
      </c>
      <c r="CF1689" s="163" t="str">
        <f t="shared" si="1118"/>
        <v/>
      </c>
      <c r="CG1689" s="164" t="str">
        <f t="shared" si="1119"/>
        <v/>
      </c>
      <c r="CI1689" s="162" t="str">
        <f t="shared" si="1120"/>
        <v/>
      </c>
      <c r="CJ1689" s="163" t="str">
        <f t="shared" si="1082"/>
        <v/>
      </c>
      <c r="CK1689" s="164" t="str">
        <f t="shared" si="1083"/>
        <v/>
      </c>
      <c r="CM1689" s="169" t="str">
        <f t="shared" si="1121"/>
        <v/>
      </c>
      <c r="CN1689" s="139" t="str">
        <f t="shared" si="1122"/>
        <v/>
      </c>
      <c r="CP1689" s="41" t="str">
        <f>IF($CM1689="", "", COUNTIF($CM$11:$CM$3035, "&lt;"&amp;$CM1689)+1+COUNTIF($CM$11:$CM1689, $CM1689)-1)</f>
        <v/>
      </c>
    </row>
    <row r="1690" spans="1:94" x14ac:dyDescent="0.25">
      <c r="A1690" s="40"/>
      <c r="B1690" s="82" t="str">
        <f>IF($I1690="", "", IFERROR(INDEX('Job Database'!$AE$11:$AE$3035, MATCH($I1690, 'Job Database'!$X$11:$X$3035, 0)), ""))</f>
        <v/>
      </c>
      <c r="C1690" s="69" t="str">
        <f>IF($I1690="", "", IF(COUNTIF('Job Database'!$X$11:$X$3035, $I1690)=0, $AC$5, $AC$4))</f>
        <v/>
      </c>
      <c r="D1690" s="40"/>
      <c r="E1690" s="85" t="str">
        <f>IF($I1690="", "", IF(IFERROR(INDEX('Job Database'!$M$11:$M$3035, MATCH($I1690, 'Job Database'!$X$11:$X$3035, 0)), "")="", "", IFERROR(INDEX('Job Database'!$M$11:$M$3035, MATCH($I1690, 'Job Database'!$X$11:$X$3035, 0)), "")))</f>
        <v/>
      </c>
      <c r="F1690" s="40"/>
      <c r="G1690" s="88" t="str">
        <f t="shared" si="1096"/>
        <v/>
      </c>
      <c r="H1690" s="40"/>
      <c r="I1690" s="24"/>
      <c r="J1690" s="34"/>
      <c r="K1690" s="106"/>
      <c r="L1690" s="79"/>
      <c r="M1690" s="34"/>
      <c r="N1690" s="79"/>
      <c r="O1690" s="31"/>
      <c r="P1690" s="53"/>
      <c r="Q1690" s="40"/>
      <c r="S1690" s="41" t="str">
        <f t="shared" si="1084"/>
        <v/>
      </c>
      <c r="T1690" s="41" t="str">
        <f t="shared" si="1085"/>
        <v/>
      </c>
      <c r="U1690" s="41" t="str">
        <f t="shared" si="1097"/>
        <v/>
      </c>
      <c r="W1690" s="74" t="str">
        <f>IF('Job Database'!$X1690="", "", 'Job Database'!$X1690)</f>
        <v/>
      </c>
      <c r="Y1690" s="41" t="str">
        <f>IF($W1690="", "", IF(COUNTIF($I$11:$I$3035, $W1690)&gt;0, "", MAX($Y$10:$Y1689)+1))</f>
        <v/>
      </c>
      <c r="Z1690" s="41">
        <v>1680</v>
      </c>
      <c r="AA1690" s="58" t="str">
        <f t="shared" si="1098"/>
        <v/>
      </c>
      <c r="AC1690" s="41" t="str">
        <f t="shared" si="1086"/>
        <v/>
      </c>
      <c r="AE1690" s="41" t="str">
        <f t="shared" si="1099"/>
        <v/>
      </c>
      <c r="AJ1690" s="154" t="str">
        <f t="shared" si="1100"/>
        <v/>
      </c>
      <c r="AL1690" s="120" t="str">
        <f t="shared" si="1101"/>
        <v/>
      </c>
      <c r="AM1690" s="104" t="str">
        <f t="shared" si="1102"/>
        <v/>
      </c>
      <c r="AN1690" s="104" t="str">
        <f t="shared" si="1103"/>
        <v/>
      </c>
      <c r="AO1690" s="104" t="str">
        <f t="shared" si="1087"/>
        <v/>
      </c>
      <c r="AP1690" s="104" t="str">
        <f t="shared" si="1088"/>
        <v/>
      </c>
      <c r="AQ1690" s="121" t="str">
        <f t="shared" si="1104"/>
        <v/>
      </c>
      <c r="AS1690" s="88" t="str">
        <f t="shared" si="1089"/>
        <v/>
      </c>
      <c r="AT1690" s="68" t="str">
        <f t="shared" si="1105"/>
        <v/>
      </c>
      <c r="AU1690" s="68" t="str">
        <f t="shared" si="1106"/>
        <v/>
      </c>
      <c r="AV1690" s="68" t="str">
        <f t="shared" si="1107"/>
        <v/>
      </c>
      <c r="AW1690" s="88" t="str">
        <f t="shared" si="1090"/>
        <v/>
      </c>
      <c r="AZ1690" s="88" t="str">
        <f t="shared" si="1091"/>
        <v/>
      </c>
      <c r="BA1690" s="68" t="str">
        <f t="shared" si="1092"/>
        <v/>
      </c>
      <c r="BB1690" s="68" t="str">
        <f t="shared" si="1093"/>
        <v/>
      </c>
      <c r="BC1690" s="68" t="str">
        <f t="shared" si="1094"/>
        <v/>
      </c>
      <c r="BD1690" s="69" t="str">
        <f t="shared" si="1095"/>
        <v/>
      </c>
      <c r="BE1690" s="69" t="str">
        <f t="shared" si="1108"/>
        <v/>
      </c>
      <c r="BT1690" s="138" t="str">
        <f t="shared" ca="1" si="1109"/>
        <v/>
      </c>
      <c r="BU1690" s="139" t="str">
        <f t="shared" ca="1" si="1110"/>
        <v/>
      </c>
      <c r="BW1690" s="138" t="str">
        <f t="shared" si="1111"/>
        <v/>
      </c>
      <c r="BX1690" s="104" t="str">
        <f t="shared" si="1112"/>
        <v/>
      </c>
      <c r="BY1690" s="139" t="str">
        <f t="shared" si="1113"/>
        <v/>
      </c>
      <c r="CA1690" s="138" t="str">
        <f t="shared" si="1114"/>
        <v/>
      </c>
      <c r="CB1690" s="104" t="str">
        <f t="shared" si="1115"/>
        <v/>
      </c>
      <c r="CC1690" s="139" t="str">
        <f t="shared" si="1116"/>
        <v/>
      </c>
      <c r="CE1690" s="162" t="str">
        <f t="shared" si="1117"/>
        <v/>
      </c>
      <c r="CF1690" s="163" t="str">
        <f t="shared" si="1118"/>
        <v/>
      </c>
      <c r="CG1690" s="164" t="str">
        <f t="shared" si="1119"/>
        <v/>
      </c>
      <c r="CI1690" s="162" t="str">
        <f t="shared" si="1120"/>
        <v/>
      </c>
      <c r="CJ1690" s="163" t="str">
        <f t="shared" si="1082"/>
        <v/>
      </c>
      <c r="CK1690" s="164" t="str">
        <f t="shared" si="1083"/>
        <v/>
      </c>
      <c r="CM1690" s="169" t="str">
        <f t="shared" si="1121"/>
        <v/>
      </c>
      <c r="CN1690" s="139" t="str">
        <f t="shared" si="1122"/>
        <v/>
      </c>
      <c r="CP1690" s="41" t="str">
        <f>IF($CM1690="", "", COUNTIF($CM$11:$CM$3035, "&lt;"&amp;$CM1690)+1+COUNTIF($CM$11:$CM1690, $CM1690)-1)</f>
        <v/>
      </c>
    </row>
    <row r="1691" spans="1:94" x14ac:dyDescent="0.25">
      <c r="A1691" s="40"/>
      <c r="B1691" s="82" t="str">
        <f>IF($I1691="", "", IFERROR(INDEX('Job Database'!$AE$11:$AE$3035, MATCH($I1691, 'Job Database'!$X$11:$X$3035, 0)), ""))</f>
        <v/>
      </c>
      <c r="C1691" s="69" t="str">
        <f>IF($I1691="", "", IF(COUNTIF('Job Database'!$X$11:$X$3035, $I1691)=0, $AC$5, $AC$4))</f>
        <v/>
      </c>
      <c r="D1691" s="40"/>
      <c r="E1691" s="85" t="str">
        <f>IF($I1691="", "", IF(IFERROR(INDEX('Job Database'!$M$11:$M$3035, MATCH($I1691, 'Job Database'!$X$11:$X$3035, 0)), "")="", "", IFERROR(INDEX('Job Database'!$M$11:$M$3035, MATCH($I1691, 'Job Database'!$X$11:$X$3035, 0)), "")))</f>
        <v/>
      </c>
      <c r="F1691" s="40"/>
      <c r="G1691" s="88" t="str">
        <f t="shared" si="1096"/>
        <v/>
      </c>
      <c r="H1691" s="40"/>
      <c r="I1691" s="24"/>
      <c r="J1691" s="34"/>
      <c r="K1691" s="106"/>
      <c r="L1691" s="79"/>
      <c r="M1691" s="34"/>
      <c r="N1691" s="79"/>
      <c r="O1691" s="31"/>
      <c r="P1691" s="53"/>
      <c r="Q1691" s="40"/>
      <c r="S1691" s="41" t="str">
        <f t="shared" si="1084"/>
        <v/>
      </c>
      <c r="T1691" s="41" t="str">
        <f t="shared" si="1085"/>
        <v/>
      </c>
      <c r="U1691" s="41" t="str">
        <f t="shared" si="1097"/>
        <v/>
      </c>
      <c r="W1691" s="74" t="str">
        <f>IF('Job Database'!$X1691="", "", 'Job Database'!$X1691)</f>
        <v/>
      </c>
      <c r="Y1691" s="41" t="str">
        <f>IF($W1691="", "", IF(COUNTIF($I$11:$I$3035, $W1691)&gt;0, "", MAX($Y$10:$Y1690)+1))</f>
        <v/>
      </c>
      <c r="Z1691" s="41">
        <v>1681</v>
      </c>
      <c r="AA1691" s="58" t="str">
        <f t="shared" si="1098"/>
        <v/>
      </c>
      <c r="AC1691" s="41" t="str">
        <f t="shared" si="1086"/>
        <v/>
      </c>
      <c r="AE1691" s="41" t="str">
        <f t="shared" si="1099"/>
        <v/>
      </c>
      <c r="AJ1691" s="154" t="str">
        <f t="shared" si="1100"/>
        <v/>
      </c>
      <c r="AL1691" s="120" t="str">
        <f t="shared" si="1101"/>
        <v/>
      </c>
      <c r="AM1691" s="104" t="str">
        <f t="shared" si="1102"/>
        <v/>
      </c>
      <c r="AN1691" s="104" t="str">
        <f t="shared" si="1103"/>
        <v/>
      </c>
      <c r="AO1691" s="104" t="str">
        <f t="shared" si="1087"/>
        <v/>
      </c>
      <c r="AP1691" s="104" t="str">
        <f t="shared" si="1088"/>
        <v/>
      </c>
      <c r="AQ1691" s="121" t="str">
        <f t="shared" si="1104"/>
        <v/>
      </c>
      <c r="AS1691" s="88" t="str">
        <f t="shared" si="1089"/>
        <v/>
      </c>
      <c r="AT1691" s="68" t="str">
        <f t="shared" si="1105"/>
        <v/>
      </c>
      <c r="AU1691" s="68" t="str">
        <f t="shared" si="1106"/>
        <v/>
      </c>
      <c r="AV1691" s="68" t="str">
        <f t="shared" si="1107"/>
        <v/>
      </c>
      <c r="AW1691" s="88" t="str">
        <f t="shared" si="1090"/>
        <v/>
      </c>
      <c r="AZ1691" s="88" t="str">
        <f t="shared" si="1091"/>
        <v/>
      </c>
      <c r="BA1691" s="68" t="str">
        <f t="shared" si="1092"/>
        <v/>
      </c>
      <c r="BB1691" s="68" t="str">
        <f t="shared" si="1093"/>
        <v/>
      </c>
      <c r="BC1691" s="68" t="str">
        <f t="shared" si="1094"/>
        <v/>
      </c>
      <c r="BD1691" s="69" t="str">
        <f t="shared" si="1095"/>
        <v/>
      </c>
      <c r="BE1691" s="69" t="str">
        <f t="shared" si="1108"/>
        <v/>
      </c>
      <c r="BT1691" s="138" t="str">
        <f t="shared" ca="1" si="1109"/>
        <v/>
      </c>
      <c r="BU1691" s="139" t="str">
        <f t="shared" ca="1" si="1110"/>
        <v/>
      </c>
      <c r="BW1691" s="138" t="str">
        <f t="shared" si="1111"/>
        <v/>
      </c>
      <c r="BX1691" s="104" t="str">
        <f t="shared" si="1112"/>
        <v/>
      </c>
      <c r="BY1691" s="139" t="str">
        <f t="shared" si="1113"/>
        <v/>
      </c>
      <c r="CA1691" s="138" t="str">
        <f t="shared" si="1114"/>
        <v/>
      </c>
      <c r="CB1691" s="104" t="str">
        <f t="shared" si="1115"/>
        <v/>
      </c>
      <c r="CC1691" s="139" t="str">
        <f t="shared" si="1116"/>
        <v/>
      </c>
      <c r="CE1691" s="162" t="str">
        <f t="shared" si="1117"/>
        <v/>
      </c>
      <c r="CF1691" s="163" t="str">
        <f t="shared" si="1118"/>
        <v/>
      </c>
      <c r="CG1691" s="164" t="str">
        <f t="shared" si="1119"/>
        <v/>
      </c>
      <c r="CI1691" s="162" t="str">
        <f t="shared" si="1120"/>
        <v/>
      </c>
      <c r="CJ1691" s="163" t="str">
        <f t="shared" ref="CJ1691:CJ1754" si="1123">IF(CB1691="", "", M1691)</f>
        <v/>
      </c>
      <c r="CK1691" s="164" t="str">
        <f t="shared" ref="CK1691:CK1754" si="1124">IF(CC1691="", "", N1691)</f>
        <v/>
      </c>
      <c r="CM1691" s="169" t="str">
        <f t="shared" si="1121"/>
        <v/>
      </c>
      <c r="CN1691" s="139" t="str">
        <f t="shared" si="1122"/>
        <v/>
      </c>
      <c r="CP1691" s="41" t="str">
        <f>IF($CM1691="", "", COUNTIF($CM$11:$CM$3035, "&lt;"&amp;$CM1691)+1+COUNTIF($CM$11:$CM1691, $CM1691)-1)</f>
        <v/>
      </c>
    </row>
    <row r="1692" spans="1:94" x14ac:dyDescent="0.25">
      <c r="A1692" s="40"/>
      <c r="B1692" s="82" t="str">
        <f>IF($I1692="", "", IFERROR(INDEX('Job Database'!$AE$11:$AE$3035, MATCH($I1692, 'Job Database'!$X$11:$X$3035, 0)), ""))</f>
        <v/>
      </c>
      <c r="C1692" s="69" t="str">
        <f>IF($I1692="", "", IF(COUNTIF('Job Database'!$X$11:$X$3035, $I1692)=0, $AC$5, $AC$4))</f>
        <v/>
      </c>
      <c r="D1692" s="40"/>
      <c r="E1692" s="85" t="str">
        <f>IF($I1692="", "", IF(IFERROR(INDEX('Job Database'!$M$11:$M$3035, MATCH($I1692, 'Job Database'!$X$11:$X$3035, 0)), "")="", "", IFERROR(INDEX('Job Database'!$M$11:$M$3035, MATCH($I1692, 'Job Database'!$X$11:$X$3035, 0)), "")))</f>
        <v/>
      </c>
      <c r="F1692" s="40"/>
      <c r="G1692" s="88" t="str">
        <f t="shared" si="1096"/>
        <v/>
      </c>
      <c r="H1692" s="40"/>
      <c r="I1692" s="24"/>
      <c r="J1692" s="34"/>
      <c r="K1692" s="106"/>
      <c r="L1692" s="79"/>
      <c r="M1692" s="34"/>
      <c r="N1692" s="79"/>
      <c r="O1692" s="31"/>
      <c r="P1692" s="53"/>
      <c r="Q1692" s="40"/>
      <c r="S1692" s="41" t="str">
        <f t="shared" si="1084"/>
        <v/>
      </c>
      <c r="T1692" s="41" t="str">
        <f t="shared" si="1085"/>
        <v/>
      </c>
      <c r="U1692" s="41" t="str">
        <f t="shared" si="1097"/>
        <v/>
      </c>
      <c r="W1692" s="74" t="str">
        <f>IF('Job Database'!$X1692="", "", 'Job Database'!$X1692)</f>
        <v/>
      </c>
      <c r="Y1692" s="41" t="str">
        <f>IF($W1692="", "", IF(COUNTIF($I$11:$I$3035, $W1692)&gt;0, "", MAX($Y$10:$Y1691)+1))</f>
        <v/>
      </c>
      <c r="Z1692" s="41">
        <v>1682</v>
      </c>
      <c r="AA1692" s="58" t="str">
        <f t="shared" si="1098"/>
        <v/>
      </c>
      <c r="AC1692" s="41" t="str">
        <f t="shared" si="1086"/>
        <v/>
      </c>
      <c r="AE1692" s="41" t="str">
        <f t="shared" si="1099"/>
        <v/>
      </c>
      <c r="AJ1692" s="154" t="str">
        <f t="shared" si="1100"/>
        <v/>
      </c>
      <c r="AL1692" s="120" t="str">
        <f t="shared" si="1101"/>
        <v/>
      </c>
      <c r="AM1692" s="104" t="str">
        <f t="shared" si="1102"/>
        <v/>
      </c>
      <c r="AN1692" s="104" t="str">
        <f t="shared" si="1103"/>
        <v/>
      </c>
      <c r="AO1692" s="104" t="str">
        <f t="shared" si="1087"/>
        <v/>
      </c>
      <c r="AP1692" s="104" t="str">
        <f t="shared" si="1088"/>
        <v/>
      </c>
      <c r="AQ1692" s="121" t="str">
        <f t="shared" si="1104"/>
        <v/>
      </c>
      <c r="AS1692" s="88" t="str">
        <f t="shared" si="1089"/>
        <v/>
      </c>
      <c r="AT1692" s="68" t="str">
        <f t="shared" si="1105"/>
        <v/>
      </c>
      <c r="AU1692" s="68" t="str">
        <f t="shared" si="1106"/>
        <v/>
      </c>
      <c r="AV1692" s="68" t="str">
        <f t="shared" si="1107"/>
        <v/>
      </c>
      <c r="AW1692" s="88" t="str">
        <f t="shared" si="1090"/>
        <v/>
      </c>
      <c r="AZ1692" s="88" t="str">
        <f t="shared" si="1091"/>
        <v/>
      </c>
      <c r="BA1692" s="68" t="str">
        <f t="shared" si="1092"/>
        <v/>
      </c>
      <c r="BB1692" s="68" t="str">
        <f t="shared" si="1093"/>
        <v/>
      </c>
      <c r="BC1692" s="68" t="str">
        <f t="shared" si="1094"/>
        <v/>
      </c>
      <c r="BD1692" s="69" t="str">
        <f t="shared" si="1095"/>
        <v/>
      </c>
      <c r="BE1692" s="69" t="str">
        <f t="shared" si="1108"/>
        <v/>
      </c>
      <c r="BT1692" s="138" t="str">
        <f t="shared" ca="1" si="1109"/>
        <v/>
      </c>
      <c r="BU1692" s="139" t="str">
        <f t="shared" ca="1" si="1110"/>
        <v/>
      </c>
      <c r="BW1692" s="138" t="str">
        <f t="shared" si="1111"/>
        <v/>
      </c>
      <c r="BX1692" s="104" t="str">
        <f t="shared" si="1112"/>
        <v/>
      </c>
      <c r="BY1692" s="139" t="str">
        <f t="shared" si="1113"/>
        <v/>
      </c>
      <c r="CA1692" s="138" t="str">
        <f t="shared" si="1114"/>
        <v/>
      </c>
      <c r="CB1692" s="104" t="str">
        <f t="shared" si="1115"/>
        <v/>
      </c>
      <c r="CC1692" s="139" t="str">
        <f t="shared" si="1116"/>
        <v/>
      </c>
      <c r="CE1692" s="162" t="str">
        <f t="shared" si="1117"/>
        <v/>
      </c>
      <c r="CF1692" s="163" t="str">
        <f t="shared" si="1118"/>
        <v/>
      </c>
      <c r="CG1692" s="164" t="str">
        <f t="shared" si="1119"/>
        <v/>
      </c>
      <c r="CI1692" s="162" t="str">
        <f t="shared" si="1120"/>
        <v/>
      </c>
      <c r="CJ1692" s="163" t="str">
        <f t="shared" si="1123"/>
        <v/>
      </c>
      <c r="CK1692" s="164" t="str">
        <f t="shared" si="1124"/>
        <v/>
      </c>
      <c r="CM1692" s="169" t="str">
        <f t="shared" si="1121"/>
        <v/>
      </c>
      <c r="CN1692" s="139" t="str">
        <f t="shared" si="1122"/>
        <v/>
      </c>
      <c r="CP1692" s="41" t="str">
        <f>IF($CM1692="", "", COUNTIF($CM$11:$CM$3035, "&lt;"&amp;$CM1692)+1+COUNTIF($CM$11:$CM1692, $CM1692)-1)</f>
        <v/>
      </c>
    </row>
    <row r="1693" spans="1:94" x14ac:dyDescent="0.25">
      <c r="A1693" s="40"/>
      <c r="B1693" s="82" t="str">
        <f>IF($I1693="", "", IFERROR(INDEX('Job Database'!$AE$11:$AE$3035, MATCH($I1693, 'Job Database'!$X$11:$X$3035, 0)), ""))</f>
        <v/>
      </c>
      <c r="C1693" s="69" t="str">
        <f>IF($I1693="", "", IF(COUNTIF('Job Database'!$X$11:$X$3035, $I1693)=0, $AC$5, $AC$4))</f>
        <v/>
      </c>
      <c r="D1693" s="40"/>
      <c r="E1693" s="85" t="str">
        <f>IF($I1693="", "", IF(IFERROR(INDEX('Job Database'!$M$11:$M$3035, MATCH($I1693, 'Job Database'!$X$11:$X$3035, 0)), "")="", "", IFERROR(INDEX('Job Database'!$M$11:$M$3035, MATCH($I1693, 'Job Database'!$X$11:$X$3035, 0)), "")))</f>
        <v/>
      </c>
      <c r="F1693" s="40"/>
      <c r="G1693" s="88" t="str">
        <f t="shared" si="1096"/>
        <v/>
      </c>
      <c r="H1693" s="40"/>
      <c r="I1693" s="24"/>
      <c r="J1693" s="34"/>
      <c r="K1693" s="106"/>
      <c r="L1693" s="79"/>
      <c r="M1693" s="34"/>
      <c r="N1693" s="79"/>
      <c r="O1693" s="31"/>
      <c r="P1693" s="53"/>
      <c r="Q1693" s="40"/>
      <c r="S1693" s="41" t="str">
        <f t="shared" si="1084"/>
        <v/>
      </c>
      <c r="T1693" s="41" t="str">
        <f t="shared" si="1085"/>
        <v/>
      </c>
      <c r="U1693" s="41" t="str">
        <f t="shared" si="1097"/>
        <v/>
      </c>
      <c r="W1693" s="74" t="str">
        <f>IF('Job Database'!$X1693="", "", 'Job Database'!$X1693)</f>
        <v/>
      </c>
      <c r="Y1693" s="41" t="str">
        <f>IF($W1693="", "", IF(COUNTIF($I$11:$I$3035, $W1693)&gt;0, "", MAX($Y$10:$Y1692)+1))</f>
        <v/>
      </c>
      <c r="Z1693" s="41">
        <v>1683</v>
      </c>
      <c r="AA1693" s="58" t="str">
        <f t="shared" si="1098"/>
        <v/>
      </c>
      <c r="AC1693" s="41" t="str">
        <f t="shared" si="1086"/>
        <v/>
      </c>
      <c r="AE1693" s="41" t="str">
        <f t="shared" si="1099"/>
        <v/>
      </c>
      <c r="AJ1693" s="154" t="str">
        <f t="shared" si="1100"/>
        <v/>
      </c>
      <c r="AL1693" s="120" t="str">
        <f t="shared" si="1101"/>
        <v/>
      </c>
      <c r="AM1693" s="104" t="str">
        <f t="shared" si="1102"/>
        <v/>
      </c>
      <c r="AN1693" s="104" t="str">
        <f t="shared" si="1103"/>
        <v/>
      </c>
      <c r="AO1693" s="104" t="str">
        <f t="shared" si="1087"/>
        <v/>
      </c>
      <c r="AP1693" s="104" t="str">
        <f t="shared" si="1088"/>
        <v/>
      </c>
      <c r="AQ1693" s="121" t="str">
        <f t="shared" si="1104"/>
        <v/>
      </c>
      <c r="AS1693" s="88" t="str">
        <f t="shared" si="1089"/>
        <v/>
      </c>
      <c r="AT1693" s="68" t="str">
        <f t="shared" si="1105"/>
        <v/>
      </c>
      <c r="AU1693" s="68" t="str">
        <f t="shared" si="1106"/>
        <v/>
      </c>
      <c r="AV1693" s="68" t="str">
        <f t="shared" si="1107"/>
        <v/>
      </c>
      <c r="AW1693" s="88" t="str">
        <f t="shared" si="1090"/>
        <v/>
      </c>
      <c r="AZ1693" s="88" t="str">
        <f t="shared" si="1091"/>
        <v/>
      </c>
      <c r="BA1693" s="68" t="str">
        <f t="shared" si="1092"/>
        <v/>
      </c>
      <c r="BB1693" s="68" t="str">
        <f t="shared" si="1093"/>
        <v/>
      </c>
      <c r="BC1693" s="68" t="str">
        <f t="shared" si="1094"/>
        <v/>
      </c>
      <c r="BD1693" s="69" t="str">
        <f t="shared" si="1095"/>
        <v/>
      </c>
      <c r="BE1693" s="69" t="str">
        <f t="shared" si="1108"/>
        <v/>
      </c>
      <c r="BT1693" s="138" t="str">
        <f t="shared" ca="1" si="1109"/>
        <v/>
      </c>
      <c r="BU1693" s="139" t="str">
        <f t="shared" ca="1" si="1110"/>
        <v/>
      </c>
      <c r="BW1693" s="138" t="str">
        <f t="shared" si="1111"/>
        <v/>
      </c>
      <c r="BX1693" s="104" t="str">
        <f t="shared" si="1112"/>
        <v/>
      </c>
      <c r="BY1693" s="139" t="str">
        <f t="shared" si="1113"/>
        <v/>
      </c>
      <c r="CA1693" s="138" t="str">
        <f t="shared" si="1114"/>
        <v/>
      </c>
      <c r="CB1693" s="104" t="str">
        <f t="shared" si="1115"/>
        <v/>
      </c>
      <c r="CC1693" s="139" t="str">
        <f t="shared" si="1116"/>
        <v/>
      </c>
      <c r="CE1693" s="162" t="str">
        <f t="shared" si="1117"/>
        <v/>
      </c>
      <c r="CF1693" s="163" t="str">
        <f t="shared" si="1118"/>
        <v/>
      </c>
      <c r="CG1693" s="164" t="str">
        <f t="shared" si="1119"/>
        <v/>
      </c>
      <c r="CI1693" s="162" t="str">
        <f t="shared" si="1120"/>
        <v/>
      </c>
      <c r="CJ1693" s="163" t="str">
        <f t="shared" si="1123"/>
        <v/>
      </c>
      <c r="CK1693" s="164" t="str">
        <f t="shared" si="1124"/>
        <v/>
      </c>
      <c r="CM1693" s="169" t="str">
        <f t="shared" si="1121"/>
        <v/>
      </c>
      <c r="CN1693" s="139" t="str">
        <f t="shared" si="1122"/>
        <v/>
      </c>
      <c r="CP1693" s="41" t="str">
        <f>IF($CM1693="", "", COUNTIF($CM$11:$CM$3035, "&lt;"&amp;$CM1693)+1+COUNTIF($CM$11:$CM1693, $CM1693)-1)</f>
        <v/>
      </c>
    </row>
    <row r="1694" spans="1:94" x14ac:dyDescent="0.25">
      <c r="A1694" s="40"/>
      <c r="B1694" s="82" t="str">
        <f>IF($I1694="", "", IFERROR(INDEX('Job Database'!$AE$11:$AE$3035, MATCH($I1694, 'Job Database'!$X$11:$X$3035, 0)), ""))</f>
        <v/>
      </c>
      <c r="C1694" s="69" t="str">
        <f>IF($I1694="", "", IF(COUNTIF('Job Database'!$X$11:$X$3035, $I1694)=0, $AC$5, $AC$4))</f>
        <v/>
      </c>
      <c r="D1694" s="40"/>
      <c r="E1694" s="85" t="str">
        <f>IF($I1694="", "", IF(IFERROR(INDEX('Job Database'!$M$11:$M$3035, MATCH($I1694, 'Job Database'!$X$11:$X$3035, 0)), "")="", "", IFERROR(INDEX('Job Database'!$M$11:$M$3035, MATCH($I1694, 'Job Database'!$X$11:$X$3035, 0)), "")))</f>
        <v/>
      </c>
      <c r="F1694" s="40"/>
      <c r="G1694" s="88" t="str">
        <f t="shared" si="1096"/>
        <v/>
      </c>
      <c r="H1694" s="40"/>
      <c r="I1694" s="24"/>
      <c r="J1694" s="34"/>
      <c r="K1694" s="106"/>
      <c r="L1694" s="79"/>
      <c r="M1694" s="34"/>
      <c r="N1694" s="79"/>
      <c r="O1694" s="31"/>
      <c r="P1694" s="53"/>
      <c r="Q1694" s="40"/>
      <c r="S1694" s="41" t="str">
        <f t="shared" si="1084"/>
        <v/>
      </c>
      <c r="T1694" s="41" t="str">
        <f t="shared" si="1085"/>
        <v/>
      </c>
      <c r="U1694" s="41" t="str">
        <f t="shared" si="1097"/>
        <v/>
      </c>
      <c r="W1694" s="74" t="str">
        <f>IF('Job Database'!$X1694="", "", 'Job Database'!$X1694)</f>
        <v/>
      </c>
      <c r="Y1694" s="41" t="str">
        <f>IF($W1694="", "", IF(COUNTIF($I$11:$I$3035, $W1694)&gt;0, "", MAX($Y$10:$Y1693)+1))</f>
        <v/>
      </c>
      <c r="Z1694" s="41">
        <v>1684</v>
      </c>
      <c r="AA1694" s="58" t="str">
        <f t="shared" si="1098"/>
        <v/>
      </c>
      <c r="AC1694" s="41" t="str">
        <f t="shared" si="1086"/>
        <v/>
      </c>
      <c r="AE1694" s="41" t="str">
        <f t="shared" si="1099"/>
        <v/>
      </c>
      <c r="AJ1694" s="154" t="str">
        <f t="shared" si="1100"/>
        <v/>
      </c>
      <c r="AL1694" s="120" t="str">
        <f t="shared" si="1101"/>
        <v/>
      </c>
      <c r="AM1694" s="104" t="str">
        <f t="shared" si="1102"/>
        <v/>
      </c>
      <c r="AN1694" s="104" t="str">
        <f t="shared" si="1103"/>
        <v/>
      </c>
      <c r="AO1694" s="104" t="str">
        <f t="shared" si="1087"/>
        <v/>
      </c>
      <c r="AP1694" s="104" t="str">
        <f t="shared" si="1088"/>
        <v/>
      </c>
      <c r="AQ1694" s="121" t="str">
        <f t="shared" si="1104"/>
        <v/>
      </c>
      <c r="AS1694" s="88" t="str">
        <f t="shared" si="1089"/>
        <v/>
      </c>
      <c r="AT1694" s="68" t="str">
        <f t="shared" si="1105"/>
        <v/>
      </c>
      <c r="AU1694" s="68" t="str">
        <f t="shared" si="1106"/>
        <v/>
      </c>
      <c r="AV1694" s="68" t="str">
        <f t="shared" si="1107"/>
        <v/>
      </c>
      <c r="AW1694" s="88" t="str">
        <f t="shared" si="1090"/>
        <v/>
      </c>
      <c r="AZ1694" s="88" t="str">
        <f t="shared" si="1091"/>
        <v/>
      </c>
      <c r="BA1694" s="68" t="str">
        <f t="shared" si="1092"/>
        <v/>
      </c>
      <c r="BB1694" s="68" t="str">
        <f t="shared" si="1093"/>
        <v/>
      </c>
      <c r="BC1694" s="68" t="str">
        <f t="shared" si="1094"/>
        <v/>
      </c>
      <c r="BD1694" s="69" t="str">
        <f t="shared" si="1095"/>
        <v/>
      </c>
      <c r="BE1694" s="69" t="str">
        <f t="shared" si="1108"/>
        <v/>
      </c>
      <c r="BT1694" s="138" t="str">
        <f t="shared" ca="1" si="1109"/>
        <v/>
      </c>
      <c r="BU1694" s="139" t="str">
        <f t="shared" ca="1" si="1110"/>
        <v/>
      </c>
      <c r="BW1694" s="138" t="str">
        <f t="shared" si="1111"/>
        <v/>
      </c>
      <c r="BX1694" s="104" t="str">
        <f t="shared" si="1112"/>
        <v/>
      </c>
      <c r="BY1694" s="139" t="str">
        <f t="shared" si="1113"/>
        <v/>
      </c>
      <c r="CA1694" s="138" t="str">
        <f t="shared" si="1114"/>
        <v/>
      </c>
      <c r="CB1694" s="104" t="str">
        <f t="shared" si="1115"/>
        <v/>
      </c>
      <c r="CC1694" s="139" t="str">
        <f t="shared" si="1116"/>
        <v/>
      </c>
      <c r="CE1694" s="162" t="str">
        <f t="shared" si="1117"/>
        <v/>
      </c>
      <c r="CF1694" s="163" t="str">
        <f t="shared" si="1118"/>
        <v/>
      </c>
      <c r="CG1694" s="164" t="str">
        <f t="shared" si="1119"/>
        <v/>
      </c>
      <c r="CI1694" s="162" t="str">
        <f t="shared" si="1120"/>
        <v/>
      </c>
      <c r="CJ1694" s="163" t="str">
        <f t="shared" si="1123"/>
        <v/>
      </c>
      <c r="CK1694" s="164" t="str">
        <f t="shared" si="1124"/>
        <v/>
      </c>
      <c r="CM1694" s="169" t="str">
        <f t="shared" si="1121"/>
        <v/>
      </c>
      <c r="CN1694" s="139" t="str">
        <f t="shared" si="1122"/>
        <v/>
      </c>
      <c r="CP1694" s="41" t="str">
        <f>IF($CM1694="", "", COUNTIF($CM$11:$CM$3035, "&lt;"&amp;$CM1694)+1+COUNTIF($CM$11:$CM1694, $CM1694)-1)</f>
        <v/>
      </c>
    </row>
    <row r="1695" spans="1:94" x14ac:dyDescent="0.25">
      <c r="A1695" s="40"/>
      <c r="B1695" s="82" t="str">
        <f>IF($I1695="", "", IFERROR(INDEX('Job Database'!$AE$11:$AE$3035, MATCH($I1695, 'Job Database'!$X$11:$X$3035, 0)), ""))</f>
        <v/>
      </c>
      <c r="C1695" s="69" t="str">
        <f>IF($I1695="", "", IF(COUNTIF('Job Database'!$X$11:$X$3035, $I1695)=0, $AC$5, $AC$4))</f>
        <v/>
      </c>
      <c r="D1695" s="40"/>
      <c r="E1695" s="85" t="str">
        <f>IF($I1695="", "", IF(IFERROR(INDEX('Job Database'!$M$11:$M$3035, MATCH($I1695, 'Job Database'!$X$11:$X$3035, 0)), "")="", "", IFERROR(INDEX('Job Database'!$M$11:$M$3035, MATCH($I1695, 'Job Database'!$X$11:$X$3035, 0)), "")))</f>
        <v/>
      </c>
      <c r="F1695" s="40"/>
      <c r="G1695" s="88" t="str">
        <f t="shared" si="1096"/>
        <v/>
      </c>
      <c r="H1695" s="40"/>
      <c r="I1695" s="24"/>
      <c r="J1695" s="34"/>
      <c r="K1695" s="106"/>
      <c r="L1695" s="79"/>
      <c r="M1695" s="34"/>
      <c r="N1695" s="79"/>
      <c r="O1695" s="31"/>
      <c r="P1695" s="53"/>
      <c r="Q1695" s="40"/>
      <c r="S1695" s="41" t="str">
        <f t="shared" si="1084"/>
        <v/>
      </c>
      <c r="T1695" s="41" t="str">
        <f t="shared" si="1085"/>
        <v/>
      </c>
      <c r="U1695" s="41" t="str">
        <f t="shared" si="1097"/>
        <v/>
      </c>
      <c r="W1695" s="74" t="str">
        <f>IF('Job Database'!$X1695="", "", 'Job Database'!$X1695)</f>
        <v/>
      </c>
      <c r="Y1695" s="41" t="str">
        <f>IF($W1695="", "", IF(COUNTIF($I$11:$I$3035, $W1695)&gt;0, "", MAX($Y$10:$Y1694)+1))</f>
        <v/>
      </c>
      <c r="Z1695" s="41">
        <v>1685</v>
      </c>
      <c r="AA1695" s="58" t="str">
        <f t="shared" si="1098"/>
        <v/>
      </c>
      <c r="AC1695" s="41" t="str">
        <f t="shared" si="1086"/>
        <v/>
      </c>
      <c r="AE1695" s="41" t="str">
        <f t="shared" si="1099"/>
        <v/>
      </c>
      <c r="AJ1695" s="154" t="str">
        <f t="shared" si="1100"/>
        <v/>
      </c>
      <c r="AL1695" s="120" t="str">
        <f t="shared" si="1101"/>
        <v/>
      </c>
      <c r="AM1695" s="104" t="str">
        <f t="shared" si="1102"/>
        <v/>
      </c>
      <c r="AN1695" s="104" t="str">
        <f t="shared" si="1103"/>
        <v/>
      </c>
      <c r="AO1695" s="104" t="str">
        <f t="shared" si="1087"/>
        <v/>
      </c>
      <c r="AP1695" s="104" t="str">
        <f t="shared" si="1088"/>
        <v/>
      </c>
      <c r="AQ1695" s="121" t="str">
        <f t="shared" si="1104"/>
        <v/>
      </c>
      <c r="AS1695" s="88" t="str">
        <f t="shared" si="1089"/>
        <v/>
      </c>
      <c r="AT1695" s="68" t="str">
        <f t="shared" si="1105"/>
        <v/>
      </c>
      <c r="AU1695" s="68" t="str">
        <f t="shared" si="1106"/>
        <v/>
      </c>
      <c r="AV1695" s="68" t="str">
        <f t="shared" si="1107"/>
        <v/>
      </c>
      <c r="AW1695" s="88" t="str">
        <f t="shared" si="1090"/>
        <v/>
      </c>
      <c r="AZ1695" s="88" t="str">
        <f t="shared" si="1091"/>
        <v/>
      </c>
      <c r="BA1695" s="68" t="str">
        <f t="shared" si="1092"/>
        <v/>
      </c>
      <c r="BB1695" s="68" t="str">
        <f t="shared" si="1093"/>
        <v/>
      </c>
      <c r="BC1695" s="68" t="str">
        <f t="shared" si="1094"/>
        <v/>
      </c>
      <c r="BD1695" s="69" t="str">
        <f t="shared" si="1095"/>
        <v/>
      </c>
      <c r="BE1695" s="69" t="str">
        <f t="shared" si="1108"/>
        <v/>
      </c>
      <c r="BT1695" s="138" t="str">
        <f t="shared" ca="1" si="1109"/>
        <v/>
      </c>
      <c r="BU1695" s="139" t="str">
        <f t="shared" ca="1" si="1110"/>
        <v/>
      </c>
      <c r="BW1695" s="138" t="str">
        <f t="shared" si="1111"/>
        <v/>
      </c>
      <c r="BX1695" s="104" t="str">
        <f t="shared" si="1112"/>
        <v/>
      </c>
      <c r="BY1695" s="139" t="str">
        <f t="shared" si="1113"/>
        <v/>
      </c>
      <c r="CA1695" s="138" t="str">
        <f t="shared" si="1114"/>
        <v/>
      </c>
      <c r="CB1695" s="104" t="str">
        <f t="shared" si="1115"/>
        <v/>
      </c>
      <c r="CC1695" s="139" t="str">
        <f t="shared" si="1116"/>
        <v/>
      </c>
      <c r="CE1695" s="162" t="str">
        <f t="shared" si="1117"/>
        <v/>
      </c>
      <c r="CF1695" s="163" t="str">
        <f t="shared" si="1118"/>
        <v/>
      </c>
      <c r="CG1695" s="164" t="str">
        <f t="shared" si="1119"/>
        <v/>
      </c>
      <c r="CI1695" s="162" t="str">
        <f t="shared" si="1120"/>
        <v/>
      </c>
      <c r="CJ1695" s="163" t="str">
        <f t="shared" si="1123"/>
        <v/>
      </c>
      <c r="CK1695" s="164" t="str">
        <f t="shared" si="1124"/>
        <v/>
      </c>
      <c r="CM1695" s="169" t="str">
        <f t="shared" si="1121"/>
        <v/>
      </c>
      <c r="CN1695" s="139" t="str">
        <f t="shared" si="1122"/>
        <v/>
      </c>
      <c r="CP1695" s="41" t="str">
        <f>IF($CM1695="", "", COUNTIF($CM$11:$CM$3035, "&lt;"&amp;$CM1695)+1+COUNTIF($CM$11:$CM1695, $CM1695)-1)</f>
        <v/>
      </c>
    </row>
    <row r="1696" spans="1:94" x14ac:dyDescent="0.25">
      <c r="A1696" s="40"/>
      <c r="B1696" s="82" t="str">
        <f>IF($I1696="", "", IFERROR(INDEX('Job Database'!$AE$11:$AE$3035, MATCH($I1696, 'Job Database'!$X$11:$X$3035, 0)), ""))</f>
        <v/>
      </c>
      <c r="C1696" s="69" t="str">
        <f>IF($I1696="", "", IF(COUNTIF('Job Database'!$X$11:$X$3035, $I1696)=0, $AC$5, $AC$4))</f>
        <v/>
      </c>
      <c r="D1696" s="40"/>
      <c r="E1696" s="85" t="str">
        <f>IF($I1696="", "", IF(IFERROR(INDEX('Job Database'!$M$11:$M$3035, MATCH($I1696, 'Job Database'!$X$11:$X$3035, 0)), "")="", "", IFERROR(INDEX('Job Database'!$M$11:$M$3035, MATCH($I1696, 'Job Database'!$X$11:$X$3035, 0)), "")))</f>
        <v/>
      </c>
      <c r="F1696" s="40"/>
      <c r="G1696" s="88" t="str">
        <f t="shared" si="1096"/>
        <v/>
      </c>
      <c r="H1696" s="40"/>
      <c r="I1696" s="24"/>
      <c r="J1696" s="34"/>
      <c r="K1696" s="106"/>
      <c r="L1696" s="79"/>
      <c r="M1696" s="34"/>
      <c r="N1696" s="79"/>
      <c r="O1696" s="31"/>
      <c r="P1696" s="53"/>
      <c r="Q1696" s="40"/>
      <c r="S1696" s="41" t="str">
        <f t="shared" si="1084"/>
        <v/>
      </c>
      <c r="T1696" s="41" t="str">
        <f t="shared" si="1085"/>
        <v/>
      </c>
      <c r="U1696" s="41" t="str">
        <f t="shared" si="1097"/>
        <v/>
      </c>
      <c r="W1696" s="74" t="str">
        <f>IF('Job Database'!$X1696="", "", 'Job Database'!$X1696)</f>
        <v/>
      </c>
      <c r="Y1696" s="41" t="str">
        <f>IF($W1696="", "", IF(COUNTIF($I$11:$I$3035, $W1696)&gt;0, "", MAX($Y$10:$Y1695)+1))</f>
        <v/>
      </c>
      <c r="Z1696" s="41">
        <v>1686</v>
      </c>
      <c r="AA1696" s="58" t="str">
        <f t="shared" si="1098"/>
        <v/>
      </c>
      <c r="AC1696" s="41" t="str">
        <f t="shared" si="1086"/>
        <v/>
      </c>
      <c r="AE1696" s="41" t="str">
        <f t="shared" si="1099"/>
        <v/>
      </c>
      <c r="AJ1696" s="154" t="str">
        <f t="shared" si="1100"/>
        <v/>
      </c>
      <c r="AL1696" s="120" t="str">
        <f t="shared" si="1101"/>
        <v/>
      </c>
      <c r="AM1696" s="104" t="str">
        <f t="shared" si="1102"/>
        <v/>
      </c>
      <c r="AN1696" s="104" t="str">
        <f t="shared" si="1103"/>
        <v/>
      </c>
      <c r="AO1696" s="104" t="str">
        <f t="shared" si="1087"/>
        <v/>
      </c>
      <c r="AP1696" s="104" t="str">
        <f t="shared" si="1088"/>
        <v/>
      </c>
      <c r="AQ1696" s="121" t="str">
        <f t="shared" si="1104"/>
        <v/>
      </c>
      <c r="AS1696" s="88" t="str">
        <f t="shared" si="1089"/>
        <v/>
      </c>
      <c r="AT1696" s="68" t="str">
        <f t="shared" si="1105"/>
        <v/>
      </c>
      <c r="AU1696" s="68" t="str">
        <f t="shared" si="1106"/>
        <v/>
      </c>
      <c r="AV1696" s="68" t="str">
        <f t="shared" si="1107"/>
        <v/>
      </c>
      <c r="AW1696" s="88" t="str">
        <f t="shared" si="1090"/>
        <v/>
      </c>
      <c r="AZ1696" s="88" t="str">
        <f t="shared" si="1091"/>
        <v/>
      </c>
      <c r="BA1696" s="68" t="str">
        <f t="shared" si="1092"/>
        <v/>
      </c>
      <c r="BB1696" s="68" t="str">
        <f t="shared" si="1093"/>
        <v/>
      </c>
      <c r="BC1696" s="68" t="str">
        <f t="shared" si="1094"/>
        <v/>
      </c>
      <c r="BD1696" s="69" t="str">
        <f t="shared" si="1095"/>
        <v/>
      </c>
      <c r="BE1696" s="69" t="str">
        <f t="shared" si="1108"/>
        <v/>
      </c>
      <c r="BT1696" s="138" t="str">
        <f t="shared" ca="1" si="1109"/>
        <v/>
      </c>
      <c r="BU1696" s="139" t="str">
        <f t="shared" ca="1" si="1110"/>
        <v/>
      </c>
      <c r="BW1696" s="138" t="str">
        <f t="shared" si="1111"/>
        <v/>
      </c>
      <c r="BX1696" s="104" t="str">
        <f t="shared" si="1112"/>
        <v/>
      </c>
      <c r="BY1696" s="139" t="str">
        <f t="shared" si="1113"/>
        <v/>
      </c>
      <c r="CA1696" s="138" t="str">
        <f t="shared" si="1114"/>
        <v/>
      </c>
      <c r="CB1696" s="104" t="str">
        <f t="shared" si="1115"/>
        <v/>
      </c>
      <c r="CC1696" s="139" t="str">
        <f t="shared" si="1116"/>
        <v/>
      </c>
      <c r="CE1696" s="162" t="str">
        <f t="shared" si="1117"/>
        <v/>
      </c>
      <c r="CF1696" s="163" t="str">
        <f t="shared" si="1118"/>
        <v/>
      </c>
      <c r="CG1696" s="164" t="str">
        <f t="shared" si="1119"/>
        <v/>
      </c>
      <c r="CI1696" s="162" t="str">
        <f t="shared" si="1120"/>
        <v/>
      </c>
      <c r="CJ1696" s="163" t="str">
        <f t="shared" si="1123"/>
        <v/>
      </c>
      <c r="CK1696" s="164" t="str">
        <f t="shared" si="1124"/>
        <v/>
      </c>
      <c r="CM1696" s="169" t="str">
        <f t="shared" si="1121"/>
        <v/>
      </c>
      <c r="CN1696" s="139" t="str">
        <f t="shared" si="1122"/>
        <v/>
      </c>
      <c r="CP1696" s="41" t="str">
        <f>IF($CM1696="", "", COUNTIF($CM$11:$CM$3035, "&lt;"&amp;$CM1696)+1+COUNTIF($CM$11:$CM1696, $CM1696)-1)</f>
        <v/>
      </c>
    </row>
    <row r="1697" spans="1:94" x14ac:dyDescent="0.25">
      <c r="A1697" s="40"/>
      <c r="B1697" s="82" t="str">
        <f>IF($I1697="", "", IFERROR(INDEX('Job Database'!$AE$11:$AE$3035, MATCH($I1697, 'Job Database'!$X$11:$X$3035, 0)), ""))</f>
        <v/>
      </c>
      <c r="C1697" s="69" t="str">
        <f>IF($I1697="", "", IF(COUNTIF('Job Database'!$X$11:$X$3035, $I1697)=0, $AC$5, $AC$4))</f>
        <v/>
      </c>
      <c r="D1697" s="40"/>
      <c r="E1697" s="85" t="str">
        <f>IF($I1697="", "", IF(IFERROR(INDEX('Job Database'!$M$11:$M$3035, MATCH($I1697, 'Job Database'!$X$11:$X$3035, 0)), "")="", "", IFERROR(INDEX('Job Database'!$M$11:$M$3035, MATCH($I1697, 'Job Database'!$X$11:$X$3035, 0)), "")))</f>
        <v/>
      </c>
      <c r="F1697" s="40"/>
      <c r="G1697" s="88" t="str">
        <f t="shared" si="1096"/>
        <v/>
      </c>
      <c r="H1697" s="40"/>
      <c r="I1697" s="24"/>
      <c r="J1697" s="34"/>
      <c r="K1697" s="106"/>
      <c r="L1697" s="79"/>
      <c r="M1697" s="34"/>
      <c r="N1697" s="79"/>
      <c r="O1697" s="31"/>
      <c r="P1697" s="53"/>
      <c r="Q1697" s="40"/>
      <c r="S1697" s="41" t="str">
        <f t="shared" si="1084"/>
        <v/>
      </c>
      <c r="T1697" s="41" t="str">
        <f t="shared" si="1085"/>
        <v/>
      </c>
      <c r="U1697" s="41" t="str">
        <f t="shared" si="1097"/>
        <v/>
      </c>
      <c r="W1697" s="74" t="str">
        <f>IF('Job Database'!$X1697="", "", 'Job Database'!$X1697)</f>
        <v/>
      </c>
      <c r="Y1697" s="41" t="str">
        <f>IF($W1697="", "", IF(COUNTIF($I$11:$I$3035, $W1697)&gt;0, "", MAX($Y$10:$Y1696)+1))</f>
        <v/>
      </c>
      <c r="Z1697" s="41">
        <v>1687</v>
      </c>
      <c r="AA1697" s="58" t="str">
        <f t="shared" si="1098"/>
        <v/>
      </c>
      <c r="AC1697" s="41" t="str">
        <f t="shared" si="1086"/>
        <v/>
      </c>
      <c r="AE1697" s="41" t="str">
        <f t="shared" si="1099"/>
        <v/>
      </c>
      <c r="AJ1697" s="154" t="str">
        <f t="shared" si="1100"/>
        <v/>
      </c>
      <c r="AL1697" s="120" t="str">
        <f t="shared" si="1101"/>
        <v/>
      </c>
      <c r="AM1697" s="104" t="str">
        <f t="shared" si="1102"/>
        <v/>
      </c>
      <c r="AN1697" s="104" t="str">
        <f t="shared" si="1103"/>
        <v/>
      </c>
      <c r="AO1697" s="104" t="str">
        <f t="shared" si="1087"/>
        <v/>
      </c>
      <c r="AP1697" s="104" t="str">
        <f t="shared" si="1088"/>
        <v/>
      </c>
      <c r="AQ1697" s="121" t="str">
        <f t="shared" si="1104"/>
        <v/>
      </c>
      <c r="AS1697" s="88" t="str">
        <f t="shared" si="1089"/>
        <v/>
      </c>
      <c r="AT1697" s="68" t="str">
        <f t="shared" si="1105"/>
        <v/>
      </c>
      <c r="AU1697" s="68" t="str">
        <f t="shared" si="1106"/>
        <v/>
      </c>
      <c r="AV1697" s="68" t="str">
        <f t="shared" si="1107"/>
        <v/>
      </c>
      <c r="AW1697" s="88" t="str">
        <f t="shared" si="1090"/>
        <v/>
      </c>
      <c r="AZ1697" s="88" t="str">
        <f t="shared" si="1091"/>
        <v/>
      </c>
      <c r="BA1697" s="68" t="str">
        <f t="shared" si="1092"/>
        <v/>
      </c>
      <c r="BB1697" s="68" t="str">
        <f t="shared" si="1093"/>
        <v/>
      </c>
      <c r="BC1697" s="68" t="str">
        <f t="shared" si="1094"/>
        <v/>
      </c>
      <c r="BD1697" s="69" t="str">
        <f t="shared" si="1095"/>
        <v/>
      </c>
      <c r="BE1697" s="69" t="str">
        <f t="shared" si="1108"/>
        <v/>
      </c>
      <c r="BT1697" s="138" t="str">
        <f t="shared" ca="1" si="1109"/>
        <v/>
      </c>
      <c r="BU1697" s="139" t="str">
        <f t="shared" ca="1" si="1110"/>
        <v/>
      </c>
      <c r="BW1697" s="138" t="str">
        <f t="shared" si="1111"/>
        <v/>
      </c>
      <c r="BX1697" s="104" t="str">
        <f t="shared" si="1112"/>
        <v/>
      </c>
      <c r="BY1697" s="139" t="str">
        <f t="shared" si="1113"/>
        <v/>
      </c>
      <c r="CA1697" s="138" t="str">
        <f t="shared" si="1114"/>
        <v/>
      </c>
      <c r="CB1697" s="104" t="str">
        <f t="shared" si="1115"/>
        <v/>
      </c>
      <c r="CC1697" s="139" t="str">
        <f t="shared" si="1116"/>
        <v/>
      </c>
      <c r="CE1697" s="162" t="str">
        <f t="shared" si="1117"/>
        <v/>
      </c>
      <c r="CF1697" s="163" t="str">
        <f t="shared" si="1118"/>
        <v/>
      </c>
      <c r="CG1697" s="164" t="str">
        <f t="shared" si="1119"/>
        <v/>
      </c>
      <c r="CI1697" s="162" t="str">
        <f t="shared" si="1120"/>
        <v/>
      </c>
      <c r="CJ1697" s="163" t="str">
        <f t="shared" si="1123"/>
        <v/>
      </c>
      <c r="CK1697" s="164" t="str">
        <f t="shared" si="1124"/>
        <v/>
      </c>
      <c r="CM1697" s="169" t="str">
        <f t="shared" si="1121"/>
        <v/>
      </c>
      <c r="CN1697" s="139" t="str">
        <f t="shared" si="1122"/>
        <v/>
      </c>
      <c r="CP1697" s="41" t="str">
        <f>IF($CM1697="", "", COUNTIF($CM$11:$CM$3035, "&lt;"&amp;$CM1697)+1+COUNTIF($CM$11:$CM1697, $CM1697)-1)</f>
        <v/>
      </c>
    </row>
    <row r="1698" spans="1:94" x14ac:dyDescent="0.25">
      <c r="A1698" s="40"/>
      <c r="B1698" s="82" t="str">
        <f>IF($I1698="", "", IFERROR(INDEX('Job Database'!$AE$11:$AE$3035, MATCH($I1698, 'Job Database'!$X$11:$X$3035, 0)), ""))</f>
        <v/>
      </c>
      <c r="C1698" s="69" t="str">
        <f>IF($I1698="", "", IF(COUNTIF('Job Database'!$X$11:$X$3035, $I1698)=0, $AC$5, $AC$4))</f>
        <v/>
      </c>
      <c r="D1698" s="40"/>
      <c r="E1698" s="85" t="str">
        <f>IF($I1698="", "", IF(IFERROR(INDEX('Job Database'!$M$11:$M$3035, MATCH($I1698, 'Job Database'!$X$11:$X$3035, 0)), "")="", "", IFERROR(INDEX('Job Database'!$M$11:$M$3035, MATCH($I1698, 'Job Database'!$X$11:$X$3035, 0)), "")))</f>
        <v/>
      </c>
      <c r="F1698" s="40"/>
      <c r="G1698" s="88" t="str">
        <f t="shared" si="1096"/>
        <v/>
      </c>
      <c r="H1698" s="40"/>
      <c r="I1698" s="24"/>
      <c r="J1698" s="34"/>
      <c r="K1698" s="106"/>
      <c r="L1698" s="79"/>
      <c r="M1698" s="34"/>
      <c r="N1698" s="79"/>
      <c r="O1698" s="31"/>
      <c r="P1698" s="53"/>
      <c r="Q1698" s="40"/>
      <c r="S1698" s="41" t="str">
        <f t="shared" si="1084"/>
        <v/>
      </c>
      <c r="T1698" s="41" t="str">
        <f t="shared" si="1085"/>
        <v/>
      </c>
      <c r="U1698" s="41" t="str">
        <f t="shared" si="1097"/>
        <v/>
      </c>
      <c r="W1698" s="74" t="str">
        <f>IF('Job Database'!$X1698="", "", 'Job Database'!$X1698)</f>
        <v/>
      </c>
      <c r="Y1698" s="41" t="str">
        <f>IF($W1698="", "", IF(COUNTIF($I$11:$I$3035, $W1698)&gt;0, "", MAX($Y$10:$Y1697)+1))</f>
        <v/>
      </c>
      <c r="Z1698" s="41">
        <v>1688</v>
      </c>
      <c r="AA1698" s="58" t="str">
        <f t="shared" si="1098"/>
        <v/>
      </c>
      <c r="AC1698" s="41" t="str">
        <f t="shared" si="1086"/>
        <v/>
      </c>
      <c r="AE1698" s="41" t="str">
        <f t="shared" si="1099"/>
        <v/>
      </c>
      <c r="AJ1698" s="154" t="str">
        <f t="shared" si="1100"/>
        <v/>
      </c>
      <c r="AL1698" s="120" t="str">
        <f t="shared" si="1101"/>
        <v/>
      </c>
      <c r="AM1698" s="104" t="str">
        <f t="shared" si="1102"/>
        <v/>
      </c>
      <c r="AN1698" s="104" t="str">
        <f t="shared" si="1103"/>
        <v/>
      </c>
      <c r="AO1698" s="104" t="str">
        <f t="shared" si="1087"/>
        <v/>
      </c>
      <c r="AP1698" s="104" t="str">
        <f t="shared" si="1088"/>
        <v/>
      </c>
      <c r="AQ1698" s="121" t="str">
        <f t="shared" si="1104"/>
        <v/>
      </c>
      <c r="AS1698" s="88" t="str">
        <f t="shared" si="1089"/>
        <v/>
      </c>
      <c r="AT1698" s="68" t="str">
        <f t="shared" si="1105"/>
        <v/>
      </c>
      <c r="AU1698" s="68" t="str">
        <f t="shared" si="1106"/>
        <v/>
      </c>
      <c r="AV1698" s="68" t="str">
        <f t="shared" si="1107"/>
        <v/>
      </c>
      <c r="AW1698" s="88" t="str">
        <f t="shared" si="1090"/>
        <v/>
      </c>
      <c r="AZ1698" s="88" t="str">
        <f t="shared" si="1091"/>
        <v/>
      </c>
      <c r="BA1698" s="68" t="str">
        <f t="shared" si="1092"/>
        <v/>
      </c>
      <c r="BB1698" s="68" t="str">
        <f t="shared" si="1093"/>
        <v/>
      </c>
      <c r="BC1698" s="68" t="str">
        <f t="shared" si="1094"/>
        <v/>
      </c>
      <c r="BD1698" s="69" t="str">
        <f t="shared" si="1095"/>
        <v/>
      </c>
      <c r="BE1698" s="69" t="str">
        <f t="shared" si="1108"/>
        <v/>
      </c>
      <c r="BT1698" s="138" t="str">
        <f t="shared" ca="1" si="1109"/>
        <v/>
      </c>
      <c r="BU1698" s="139" t="str">
        <f t="shared" ca="1" si="1110"/>
        <v/>
      </c>
      <c r="BW1698" s="138" t="str">
        <f t="shared" si="1111"/>
        <v/>
      </c>
      <c r="BX1698" s="104" t="str">
        <f t="shared" si="1112"/>
        <v/>
      </c>
      <c r="BY1698" s="139" t="str">
        <f t="shared" si="1113"/>
        <v/>
      </c>
      <c r="CA1698" s="138" t="str">
        <f t="shared" si="1114"/>
        <v/>
      </c>
      <c r="CB1698" s="104" t="str">
        <f t="shared" si="1115"/>
        <v/>
      </c>
      <c r="CC1698" s="139" t="str">
        <f t="shared" si="1116"/>
        <v/>
      </c>
      <c r="CE1698" s="162" t="str">
        <f t="shared" si="1117"/>
        <v/>
      </c>
      <c r="CF1698" s="163" t="str">
        <f t="shared" si="1118"/>
        <v/>
      </c>
      <c r="CG1698" s="164" t="str">
        <f t="shared" si="1119"/>
        <v/>
      </c>
      <c r="CI1698" s="162" t="str">
        <f t="shared" si="1120"/>
        <v/>
      </c>
      <c r="CJ1698" s="163" t="str">
        <f t="shared" si="1123"/>
        <v/>
      </c>
      <c r="CK1698" s="164" t="str">
        <f t="shared" si="1124"/>
        <v/>
      </c>
      <c r="CM1698" s="169" t="str">
        <f t="shared" si="1121"/>
        <v/>
      </c>
      <c r="CN1698" s="139" t="str">
        <f t="shared" si="1122"/>
        <v/>
      </c>
      <c r="CP1698" s="41" t="str">
        <f>IF($CM1698="", "", COUNTIF($CM$11:$CM$3035, "&lt;"&amp;$CM1698)+1+COUNTIF($CM$11:$CM1698, $CM1698)-1)</f>
        <v/>
      </c>
    </row>
    <row r="1699" spans="1:94" x14ac:dyDescent="0.25">
      <c r="A1699" s="40"/>
      <c r="B1699" s="82" t="str">
        <f>IF($I1699="", "", IFERROR(INDEX('Job Database'!$AE$11:$AE$3035, MATCH($I1699, 'Job Database'!$X$11:$X$3035, 0)), ""))</f>
        <v/>
      </c>
      <c r="C1699" s="69" t="str">
        <f>IF($I1699="", "", IF(COUNTIF('Job Database'!$X$11:$X$3035, $I1699)=0, $AC$5, $AC$4))</f>
        <v/>
      </c>
      <c r="D1699" s="40"/>
      <c r="E1699" s="85" t="str">
        <f>IF($I1699="", "", IF(IFERROR(INDEX('Job Database'!$M$11:$M$3035, MATCH($I1699, 'Job Database'!$X$11:$X$3035, 0)), "")="", "", IFERROR(INDEX('Job Database'!$M$11:$M$3035, MATCH($I1699, 'Job Database'!$X$11:$X$3035, 0)), "")))</f>
        <v/>
      </c>
      <c r="F1699" s="40"/>
      <c r="G1699" s="88" t="str">
        <f t="shared" si="1096"/>
        <v/>
      </c>
      <c r="H1699" s="40"/>
      <c r="I1699" s="24"/>
      <c r="J1699" s="34"/>
      <c r="K1699" s="106"/>
      <c r="L1699" s="79"/>
      <c r="M1699" s="34"/>
      <c r="N1699" s="79"/>
      <c r="O1699" s="31"/>
      <c r="P1699" s="53"/>
      <c r="Q1699" s="40"/>
      <c r="S1699" s="41" t="str">
        <f t="shared" si="1084"/>
        <v/>
      </c>
      <c r="T1699" s="41" t="str">
        <f t="shared" si="1085"/>
        <v/>
      </c>
      <c r="U1699" s="41" t="str">
        <f t="shared" si="1097"/>
        <v/>
      </c>
      <c r="W1699" s="74" t="str">
        <f>IF('Job Database'!$X1699="", "", 'Job Database'!$X1699)</f>
        <v/>
      </c>
      <c r="Y1699" s="41" t="str">
        <f>IF($W1699="", "", IF(COUNTIF($I$11:$I$3035, $W1699)&gt;0, "", MAX($Y$10:$Y1698)+1))</f>
        <v/>
      </c>
      <c r="Z1699" s="41">
        <v>1689</v>
      </c>
      <c r="AA1699" s="58" t="str">
        <f t="shared" si="1098"/>
        <v/>
      </c>
      <c r="AC1699" s="41" t="str">
        <f t="shared" si="1086"/>
        <v/>
      </c>
      <c r="AE1699" s="41" t="str">
        <f t="shared" si="1099"/>
        <v/>
      </c>
      <c r="AJ1699" s="154" t="str">
        <f t="shared" si="1100"/>
        <v/>
      </c>
      <c r="AL1699" s="120" t="str">
        <f t="shared" si="1101"/>
        <v/>
      </c>
      <c r="AM1699" s="104" t="str">
        <f t="shared" si="1102"/>
        <v/>
      </c>
      <c r="AN1699" s="104" t="str">
        <f t="shared" si="1103"/>
        <v/>
      </c>
      <c r="AO1699" s="104" t="str">
        <f t="shared" si="1087"/>
        <v/>
      </c>
      <c r="AP1699" s="104" t="str">
        <f t="shared" si="1088"/>
        <v/>
      </c>
      <c r="AQ1699" s="121" t="str">
        <f t="shared" si="1104"/>
        <v/>
      </c>
      <c r="AS1699" s="88" t="str">
        <f t="shared" si="1089"/>
        <v/>
      </c>
      <c r="AT1699" s="68" t="str">
        <f t="shared" si="1105"/>
        <v/>
      </c>
      <c r="AU1699" s="68" t="str">
        <f t="shared" si="1106"/>
        <v/>
      </c>
      <c r="AV1699" s="68" t="str">
        <f t="shared" si="1107"/>
        <v/>
      </c>
      <c r="AW1699" s="88" t="str">
        <f t="shared" si="1090"/>
        <v/>
      </c>
      <c r="AZ1699" s="88" t="str">
        <f t="shared" si="1091"/>
        <v/>
      </c>
      <c r="BA1699" s="68" t="str">
        <f t="shared" si="1092"/>
        <v/>
      </c>
      <c r="BB1699" s="68" t="str">
        <f t="shared" si="1093"/>
        <v/>
      </c>
      <c r="BC1699" s="68" t="str">
        <f t="shared" si="1094"/>
        <v/>
      </c>
      <c r="BD1699" s="69" t="str">
        <f t="shared" si="1095"/>
        <v/>
      </c>
      <c r="BE1699" s="69" t="str">
        <f t="shared" si="1108"/>
        <v/>
      </c>
      <c r="BT1699" s="138" t="str">
        <f t="shared" ca="1" si="1109"/>
        <v/>
      </c>
      <c r="BU1699" s="139" t="str">
        <f t="shared" ca="1" si="1110"/>
        <v/>
      </c>
      <c r="BW1699" s="138" t="str">
        <f t="shared" si="1111"/>
        <v/>
      </c>
      <c r="BX1699" s="104" t="str">
        <f t="shared" si="1112"/>
        <v/>
      </c>
      <c r="BY1699" s="139" t="str">
        <f t="shared" si="1113"/>
        <v/>
      </c>
      <c r="CA1699" s="138" t="str">
        <f t="shared" si="1114"/>
        <v/>
      </c>
      <c r="CB1699" s="104" t="str">
        <f t="shared" si="1115"/>
        <v/>
      </c>
      <c r="CC1699" s="139" t="str">
        <f t="shared" si="1116"/>
        <v/>
      </c>
      <c r="CE1699" s="162" t="str">
        <f t="shared" si="1117"/>
        <v/>
      </c>
      <c r="CF1699" s="163" t="str">
        <f t="shared" si="1118"/>
        <v/>
      </c>
      <c r="CG1699" s="164" t="str">
        <f t="shared" si="1119"/>
        <v/>
      </c>
      <c r="CI1699" s="162" t="str">
        <f t="shared" si="1120"/>
        <v/>
      </c>
      <c r="CJ1699" s="163" t="str">
        <f t="shared" si="1123"/>
        <v/>
      </c>
      <c r="CK1699" s="164" t="str">
        <f t="shared" si="1124"/>
        <v/>
      </c>
      <c r="CM1699" s="169" t="str">
        <f t="shared" si="1121"/>
        <v/>
      </c>
      <c r="CN1699" s="139" t="str">
        <f t="shared" si="1122"/>
        <v/>
      </c>
      <c r="CP1699" s="41" t="str">
        <f>IF($CM1699="", "", COUNTIF($CM$11:$CM$3035, "&lt;"&amp;$CM1699)+1+COUNTIF($CM$11:$CM1699, $CM1699)-1)</f>
        <v/>
      </c>
    </row>
    <row r="1700" spans="1:94" x14ac:dyDescent="0.25">
      <c r="A1700" s="40"/>
      <c r="B1700" s="82" t="str">
        <f>IF($I1700="", "", IFERROR(INDEX('Job Database'!$AE$11:$AE$3035, MATCH($I1700, 'Job Database'!$X$11:$X$3035, 0)), ""))</f>
        <v/>
      </c>
      <c r="C1700" s="69" t="str">
        <f>IF($I1700="", "", IF(COUNTIF('Job Database'!$X$11:$X$3035, $I1700)=0, $AC$5, $AC$4))</f>
        <v/>
      </c>
      <c r="D1700" s="40"/>
      <c r="E1700" s="85" t="str">
        <f>IF($I1700="", "", IF(IFERROR(INDEX('Job Database'!$M$11:$M$3035, MATCH($I1700, 'Job Database'!$X$11:$X$3035, 0)), "")="", "", IFERROR(INDEX('Job Database'!$M$11:$M$3035, MATCH($I1700, 'Job Database'!$X$11:$X$3035, 0)), "")))</f>
        <v/>
      </c>
      <c r="F1700" s="40"/>
      <c r="G1700" s="88" t="str">
        <f t="shared" si="1096"/>
        <v/>
      </c>
      <c r="H1700" s="40"/>
      <c r="I1700" s="24"/>
      <c r="J1700" s="34"/>
      <c r="K1700" s="106"/>
      <c r="L1700" s="79"/>
      <c r="M1700" s="34"/>
      <c r="N1700" s="79"/>
      <c r="O1700" s="31"/>
      <c r="P1700" s="53"/>
      <c r="Q1700" s="40"/>
      <c r="S1700" s="41" t="str">
        <f t="shared" si="1084"/>
        <v/>
      </c>
      <c r="T1700" s="41" t="str">
        <f t="shared" si="1085"/>
        <v/>
      </c>
      <c r="U1700" s="41" t="str">
        <f t="shared" si="1097"/>
        <v/>
      </c>
      <c r="W1700" s="74" t="str">
        <f>IF('Job Database'!$X1700="", "", 'Job Database'!$X1700)</f>
        <v/>
      </c>
      <c r="Y1700" s="41" t="str">
        <f>IF($W1700="", "", IF(COUNTIF($I$11:$I$3035, $W1700)&gt;0, "", MAX($Y$10:$Y1699)+1))</f>
        <v/>
      </c>
      <c r="Z1700" s="41">
        <v>1690</v>
      </c>
      <c r="AA1700" s="58" t="str">
        <f t="shared" si="1098"/>
        <v/>
      </c>
      <c r="AC1700" s="41" t="str">
        <f t="shared" si="1086"/>
        <v/>
      </c>
      <c r="AE1700" s="41" t="str">
        <f t="shared" si="1099"/>
        <v/>
      </c>
      <c r="AJ1700" s="154" t="str">
        <f t="shared" si="1100"/>
        <v/>
      </c>
      <c r="AL1700" s="120" t="str">
        <f t="shared" si="1101"/>
        <v/>
      </c>
      <c r="AM1700" s="104" t="str">
        <f t="shared" si="1102"/>
        <v/>
      </c>
      <c r="AN1700" s="104" t="str">
        <f t="shared" si="1103"/>
        <v/>
      </c>
      <c r="AO1700" s="104" t="str">
        <f t="shared" si="1087"/>
        <v/>
      </c>
      <c r="AP1700" s="104" t="str">
        <f t="shared" si="1088"/>
        <v/>
      </c>
      <c r="AQ1700" s="121" t="str">
        <f t="shared" si="1104"/>
        <v/>
      </c>
      <c r="AS1700" s="88" t="str">
        <f t="shared" si="1089"/>
        <v/>
      </c>
      <c r="AT1700" s="68" t="str">
        <f t="shared" si="1105"/>
        <v/>
      </c>
      <c r="AU1700" s="68" t="str">
        <f t="shared" si="1106"/>
        <v/>
      </c>
      <c r="AV1700" s="68" t="str">
        <f t="shared" si="1107"/>
        <v/>
      </c>
      <c r="AW1700" s="88" t="str">
        <f t="shared" si="1090"/>
        <v/>
      </c>
      <c r="AZ1700" s="88" t="str">
        <f t="shared" si="1091"/>
        <v/>
      </c>
      <c r="BA1700" s="68" t="str">
        <f t="shared" si="1092"/>
        <v/>
      </c>
      <c r="BB1700" s="68" t="str">
        <f t="shared" si="1093"/>
        <v/>
      </c>
      <c r="BC1700" s="68" t="str">
        <f t="shared" si="1094"/>
        <v/>
      </c>
      <c r="BD1700" s="69" t="str">
        <f t="shared" si="1095"/>
        <v/>
      </c>
      <c r="BE1700" s="69" t="str">
        <f t="shared" si="1108"/>
        <v/>
      </c>
      <c r="BT1700" s="138" t="str">
        <f t="shared" ca="1" si="1109"/>
        <v/>
      </c>
      <c r="BU1700" s="139" t="str">
        <f t="shared" ca="1" si="1110"/>
        <v/>
      </c>
      <c r="BW1700" s="138" t="str">
        <f t="shared" si="1111"/>
        <v/>
      </c>
      <c r="BX1700" s="104" t="str">
        <f t="shared" si="1112"/>
        <v/>
      </c>
      <c r="BY1700" s="139" t="str">
        <f t="shared" si="1113"/>
        <v/>
      </c>
      <c r="CA1700" s="138" t="str">
        <f t="shared" si="1114"/>
        <v/>
      </c>
      <c r="CB1700" s="104" t="str">
        <f t="shared" si="1115"/>
        <v/>
      </c>
      <c r="CC1700" s="139" t="str">
        <f t="shared" si="1116"/>
        <v/>
      </c>
      <c r="CE1700" s="162" t="str">
        <f t="shared" si="1117"/>
        <v/>
      </c>
      <c r="CF1700" s="163" t="str">
        <f t="shared" si="1118"/>
        <v/>
      </c>
      <c r="CG1700" s="164" t="str">
        <f t="shared" si="1119"/>
        <v/>
      </c>
      <c r="CI1700" s="162" t="str">
        <f t="shared" si="1120"/>
        <v/>
      </c>
      <c r="CJ1700" s="163" t="str">
        <f t="shared" si="1123"/>
        <v/>
      </c>
      <c r="CK1700" s="164" t="str">
        <f t="shared" si="1124"/>
        <v/>
      </c>
      <c r="CM1700" s="169" t="str">
        <f t="shared" si="1121"/>
        <v/>
      </c>
      <c r="CN1700" s="139" t="str">
        <f t="shared" si="1122"/>
        <v/>
      </c>
      <c r="CP1700" s="41" t="str">
        <f>IF($CM1700="", "", COUNTIF($CM$11:$CM$3035, "&lt;"&amp;$CM1700)+1+COUNTIF($CM$11:$CM1700, $CM1700)-1)</f>
        <v/>
      </c>
    </row>
    <row r="1701" spans="1:94" x14ac:dyDescent="0.25">
      <c r="A1701" s="40"/>
      <c r="B1701" s="82" t="str">
        <f>IF($I1701="", "", IFERROR(INDEX('Job Database'!$AE$11:$AE$3035, MATCH($I1701, 'Job Database'!$X$11:$X$3035, 0)), ""))</f>
        <v/>
      </c>
      <c r="C1701" s="69" t="str">
        <f>IF($I1701="", "", IF(COUNTIF('Job Database'!$X$11:$X$3035, $I1701)=0, $AC$5, $AC$4))</f>
        <v/>
      </c>
      <c r="D1701" s="40"/>
      <c r="E1701" s="85" t="str">
        <f>IF($I1701="", "", IF(IFERROR(INDEX('Job Database'!$M$11:$M$3035, MATCH($I1701, 'Job Database'!$X$11:$X$3035, 0)), "")="", "", IFERROR(INDEX('Job Database'!$M$11:$M$3035, MATCH($I1701, 'Job Database'!$X$11:$X$3035, 0)), "")))</f>
        <v/>
      </c>
      <c r="F1701" s="40"/>
      <c r="G1701" s="88" t="str">
        <f t="shared" si="1096"/>
        <v/>
      </c>
      <c r="H1701" s="40"/>
      <c r="I1701" s="24"/>
      <c r="J1701" s="34"/>
      <c r="K1701" s="106"/>
      <c r="L1701" s="79"/>
      <c r="M1701" s="34"/>
      <c r="N1701" s="79"/>
      <c r="O1701" s="31"/>
      <c r="P1701" s="53"/>
      <c r="Q1701" s="40"/>
      <c r="S1701" s="41" t="str">
        <f t="shared" si="1084"/>
        <v/>
      </c>
      <c r="T1701" s="41" t="str">
        <f t="shared" si="1085"/>
        <v/>
      </c>
      <c r="U1701" s="41" t="str">
        <f t="shared" si="1097"/>
        <v/>
      </c>
      <c r="W1701" s="74" t="str">
        <f>IF('Job Database'!$X1701="", "", 'Job Database'!$X1701)</f>
        <v/>
      </c>
      <c r="Y1701" s="41" t="str">
        <f>IF($W1701="", "", IF(COUNTIF($I$11:$I$3035, $W1701)&gt;0, "", MAX($Y$10:$Y1700)+1))</f>
        <v/>
      </c>
      <c r="Z1701" s="41">
        <v>1691</v>
      </c>
      <c r="AA1701" s="58" t="str">
        <f t="shared" si="1098"/>
        <v/>
      </c>
      <c r="AC1701" s="41" t="str">
        <f t="shared" si="1086"/>
        <v/>
      </c>
      <c r="AE1701" s="41" t="str">
        <f t="shared" si="1099"/>
        <v/>
      </c>
      <c r="AJ1701" s="154" t="str">
        <f t="shared" si="1100"/>
        <v/>
      </c>
      <c r="AL1701" s="120" t="str">
        <f t="shared" si="1101"/>
        <v/>
      </c>
      <c r="AM1701" s="104" t="str">
        <f t="shared" si="1102"/>
        <v/>
      </c>
      <c r="AN1701" s="104" t="str">
        <f t="shared" si="1103"/>
        <v/>
      </c>
      <c r="AO1701" s="104" t="str">
        <f t="shared" si="1087"/>
        <v/>
      </c>
      <c r="AP1701" s="104" t="str">
        <f t="shared" si="1088"/>
        <v/>
      </c>
      <c r="AQ1701" s="121" t="str">
        <f t="shared" si="1104"/>
        <v/>
      </c>
      <c r="AS1701" s="88" t="str">
        <f t="shared" si="1089"/>
        <v/>
      </c>
      <c r="AT1701" s="68" t="str">
        <f t="shared" si="1105"/>
        <v/>
      </c>
      <c r="AU1701" s="68" t="str">
        <f t="shared" si="1106"/>
        <v/>
      </c>
      <c r="AV1701" s="68" t="str">
        <f t="shared" si="1107"/>
        <v/>
      </c>
      <c r="AW1701" s="88" t="str">
        <f t="shared" si="1090"/>
        <v/>
      </c>
      <c r="AZ1701" s="88" t="str">
        <f t="shared" si="1091"/>
        <v/>
      </c>
      <c r="BA1701" s="68" t="str">
        <f t="shared" si="1092"/>
        <v/>
      </c>
      <c r="BB1701" s="68" t="str">
        <f t="shared" si="1093"/>
        <v/>
      </c>
      <c r="BC1701" s="68" t="str">
        <f t="shared" si="1094"/>
        <v/>
      </c>
      <c r="BD1701" s="69" t="str">
        <f t="shared" si="1095"/>
        <v/>
      </c>
      <c r="BE1701" s="69" t="str">
        <f t="shared" si="1108"/>
        <v/>
      </c>
      <c r="BT1701" s="138" t="str">
        <f t="shared" ca="1" si="1109"/>
        <v/>
      </c>
      <c r="BU1701" s="139" t="str">
        <f t="shared" ca="1" si="1110"/>
        <v/>
      </c>
      <c r="BW1701" s="138" t="str">
        <f t="shared" si="1111"/>
        <v/>
      </c>
      <c r="BX1701" s="104" t="str">
        <f t="shared" si="1112"/>
        <v/>
      </c>
      <c r="BY1701" s="139" t="str">
        <f t="shared" si="1113"/>
        <v/>
      </c>
      <c r="CA1701" s="138" t="str">
        <f t="shared" si="1114"/>
        <v/>
      </c>
      <c r="CB1701" s="104" t="str">
        <f t="shared" si="1115"/>
        <v/>
      </c>
      <c r="CC1701" s="139" t="str">
        <f t="shared" si="1116"/>
        <v/>
      </c>
      <c r="CE1701" s="162" t="str">
        <f t="shared" si="1117"/>
        <v/>
      </c>
      <c r="CF1701" s="163" t="str">
        <f t="shared" si="1118"/>
        <v/>
      </c>
      <c r="CG1701" s="164" t="str">
        <f t="shared" si="1119"/>
        <v/>
      </c>
      <c r="CI1701" s="162" t="str">
        <f t="shared" si="1120"/>
        <v/>
      </c>
      <c r="CJ1701" s="163" t="str">
        <f t="shared" si="1123"/>
        <v/>
      </c>
      <c r="CK1701" s="164" t="str">
        <f t="shared" si="1124"/>
        <v/>
      </c>
      <c r="CM1701" s="169" t="str">
        <f t="shared" si="1121"/>
        <v/>
      </c>
      <c r="CN1701" s="139" t="str">
        <f t="shared" si="1122"/>
        <v/>
      </c>
      <c r="CP1701" s="41" t="str">
        <f>IF($CM1701="", "", COUNTIF($CM$11:$CM$3035, "&lt;"&amp;$CM1701)+1+COUNTIF($CM$11:$CM1701, $CM1701)-1)</f>
        <v/>
      </c>
    </row>
    <row r="1702" spans="1:94" x14ac:dyDescent="0.25">
      <c r="A1702" s="40"/>
      <c r="B1702" s="82" t="str">
        <f>IF($I1702="", "", IFERROR(INDEX('Job Database'!$AE$11:$AE$3035, MATCH($I1702, 'Job Database'!$X$11:$X$3035, 0)), ""))</f>
        <v/>
      </c>
      <c r="C1702" s="69" t="str">
        <f>IF($I1702="", "", IF(COUNTIF('Job Database'!$X$11:$X$3035, $I1702)=0, $AC$5, $AC$4))</f>
        <v/>
      </c>
      <c r="D1702" s="40"/>
      <c r="E1702" s="85" t="str">
        <f>IF($I1702="", "", IF(IFERROR(INDEX('Job Database'!$M$11:$M$3035, MATCH($I1702, 'Job Database'!$X$11:$X$3035, 0)), "")="", "", IFERROR(INDEX('Job Database'!$M$11:$M$3035, MATCH($I1702, 'Job Database'!$X$11:$X$3035, 0)), "")))</f>
        <v/>
      </c>
      <c r="F1702" s="40"/>
      <c r="G1702" s="88" t="str">
        <f t="shared" si="1096"/>
        <v/>
      </c>
      <c r="H1702" s="40"/>
      <c r="I1702" s="24"/>
      <c r="J1702" s="34"/>
      <c r="K1702" s="106"/>
      <c r="L1702" s="79"/>
      <c r="M1702" s="34"/>
      <c r="N1702" s="79"/>
      <c r="O1702" s="31"/>
      <c r="P1702" s="53"/>
      <c r="Q1702" s="40"/>
      <c r="S1702" s="41" t="str">
        <f t="shared" si="1084"/>
        <v/>
      </c>
      <c r="T1702" s="41" t="str">
        <f t="shared" si="1085"/>
        <v/>
      </c>
      <c r="U1702" s="41" t="str">
        <f t="shared" si="1097"/>
        <v/>
      </c>
      <c r="W1702" s="74" t="str">
        <f>IF('Job Database'!$X1702="", "", 'Job Database'!$X1702)</f>
        <v/>
      </c>
      <c r="Y1702" s="41" t="str">
        <f>IF($W1702="", "", IF(COUNTIF($I$11:$I$3035, $W1702)&gt;0, "", MAX($Y$10:$Y1701)+1))</f>
        <v/>
      </c>
      <c r="Z1702" s="41">
        <v>1692</v>
      </c>
      <c r="AA1702" s="58" t="str">
        <f t="shared" si="1098"/>
        <v/>
      </c>
      <c r="AC1702" s="41" t="str">
        <f t="shared" si="1086"/>
        <v/>
      </c>
      <c r="AE1702" s="41" t="str">
        <f t="shared" si="1099"/>
        <v/>
      </c>
      <c r="AJ1702" s="154" t="str">
        <f t="shared" si="1100"/>
        <v/>
      </c>
      <c r="AL1702" s="120" t="str">
        <f t="shared" si="1101"/>
        <v/>
      </c>
      <c r="AM1702" s="104" t="str">
        <f t="shared" si="1102"/>
        <v/>
      </c>
      <c r="AN1702" s="104" t="str">
        <f t="shared" si="1103"/>
        <v/>
      </c>
      <c r="AO1702" s="104" t="str">
        <f t="shared" si="1087"/>
        <v/>
      </c>
      <c r="AP1702" s="104" t="str">
        <f t="shared" si="1088"/>
        <v/>
      </c>
      <c r="AQ1702" s="121" t="str">
        <f t="shared" si="1104"/>
        <v/>
      </c>
      <c r="AS1702" s="88" t="str">
        <f t="shared" si="1089"/>
        <v/>
      </c>
      <c r="AT1702" s="68" t="str">
        <f t="shared" si="1105"/>
        <v/>
      </c>
      <c r="AU1702" s="68" t="str">
        <f t="shared" si="1106"/>
        <v/>
      </c>
      <c r="AV1702" s="68" t="str">
        <f t="shared" si="1107"/>
        <v/>
      </c>
      <c r="AW1702" s="88" t="str">
        <f t="shared" si="1090"/>
        <v/>
      </c>
      <c r="AZ1702" s="88" t="str">
        <f t="shared" si="1091"/>
        <v/>
      </c>
      <c r="BA1702" s="68" t="str">
        <f t="shared" si="1092"/>
        <v/>
      </c>
      <c r="BB1702" s="68" t="str">
        <f t="shared" si="1093"/>
        <v/>
      </c>
      <c r="BC1702" s="68" t="str">
        <f t="shared" si="1094"/>
        <v/>
      </c>
      <c r="BD1702" s="69" t="str">
        <f t="shared" si="1095"/>
        <v/>
      </c>
      <c r="BE1702" s="69" t="str">
        <f t="shared" si="1108"/>
        <v/>
      </c>
      <c r="BT1702" s="138" t="str">
        <f t="shared" ca="1" si="1109"/>
        <v/>
      </c>
      <c r="BU1702" s="139" t="str">
        <f t="shared" ca="1" si="1110"/>
        <v/>
      </c>
      <c r="BW1702" s="138" t="str">
        <f t="shared" si="1111"/>
        <v/>
      </c>
      <c r="BX1702" s="104" t="str">
        <f t="shared" si="1112"/>
        <v/>
      </c>
      <c r="BY1702" s="139" t="str">
        <f t="shared" si="1113"/>
        <v/>
      </c>
      <c r="CA1702" s="138" t="str">
        <f t="shared" si="1114"/>
        <v/>
      </c>
      <c r="CB1702" s="104" t="str">
        <f t="shared" si="1115"/>
        <v/>
      </c>
      <c r="CC1702" s="139" t="str">
        <f t="shared" si="1116"/>
        <v/>
      </c>
      <c r="CE1702" s="162" t="str">
        <f t="shared" si="1117"/>
        <v/>
      </c>
      <c r="CF1702" s="163" t="str">
        <f t="shared" si="1118"/>
        <v/>
      </c>
      <c r="CG1702" s="164" t="str">
        <f t="shared" si="1119"/>
        <v/>
      </c>
      <c r="CI1702" s="162" t="str">
        <f t="shared" si="1120"/>
        <v/>
      </c>
      <c r="CJ1702" s="163" t="str">
        <f t="shared" si="1123"/>
        <v/>
      </c>
      <c r="CK1702" s="164" t="str">
        <f t="shared" si="1124"/>
        <v/>
      </c>
      <c r="CM1702" s="169" t="str">
        <f t="shared" si="1121"/>
        <v/>
      </c>
      <c r="CN1702" s="139" t="str">
        <f t="shared" si="1122"/>
        <v/>
      </c>
      <c r="CP1702" s="41" t="str">
        <f>IF($CM1702="", "", COUNTIF($CM$11:$CM$3035, "&lt;"&amp;$CM1702)+1+COUNTIF($CM$11:$CM1702, $CM1702)-1)</f>
        <v/>
      </c>
    </row>
    <row r="1703" spans="1:94" x14ac:dyDescent="0.25">
      <c r="A1703" s="40"/>
      <c r="B1703" s="82" t="str">
        <f>IF($I1703="", "", IFERROR(INDEX('Job Database'!$AE$11:$AE$3035, MATCH($I1703, 'Job Database'!$X$11:$X$3035, 0)), ""))</f>
        <v/>
      </c>
      <c r="C1703" s="69" t="str">
        <f>IF($I1703="", "", IF(COUNTIF('Job Database'!$X$11:$X$3035, $I1703)=0, $AC$5, $AC$4))</f>
        <v/>
      </c>
      <c r="D1703" s="40"/>
      <c r="E1703" s="85" t="str">
        <f>IF($I1703="", "", IF(IFERROR(INDEX('Job Database'!$M$11:$M$3035, MATCH($I1703, 'Job Database'!$X$11:$X$3035, 0)), "")="", "", IFERROR(INDEX('Job Database'!$M$11:$M$3035, MATCH($I1703, 'Job Database'!$X$11:$X$3035, 0)), "")))</f>
        <v/>
      </c>
      <c r="F1703" s="40"/>
      <c r="G1703" s="88" t="str">
        <f t="shared" si="1096"/>
        <v/>
      </c>
      <c r="H1703" s="40"/>
      <c r="I1703" s="24"/>
      <c r="J1703" s="34"/>
      <c r="K1703" s="106"/>
      <c r="L1703" s="79"/>
      <c r="M1703" s="34"/>
      <c r="N1703" s="79"/>
      <c r="O1703" s="31"/>
      <c r="P1703" s="53"/>
      <c r="Q1703" s="40"/>
      <c r="S1703" s="41" t="str">
        <f t="shared" si="1084"/>
        <v/>
      </c>
      <c r="T1703" s="41" t="str">
        <f t="shared" si="1085"/>
        <v/>
      </c>
      <c r="U1703" s="41" t="str">
        <f t="shared" si="1097"/>
        <v/>
      </c>
      <c r="W1703" s="74" t="str">
        <f>IF('Job Database'!$X1703="", "", 'Job Database'!$X1703)</f>
        <v/>
      </c>
      <c r="Y1703" s="41" t="str">
        <f>IF($W1703="", "", IF(COUNTIF($I$11:$I$3035, $W1703)&gt;0, "", MAX($Y$10:$Y1702)+1))</f>
        <v/>
      </c>
      <c r="Z1703" s="41">
        <v>1693</v>
      </c>
      <c r="AA1703" s="58" t="str">
        <f t="shared" si="1098"/>
        <v/>
      </c>
      <c r="AC1703" s="41" t="str">
        <f t="shared" si="1086"/>
        <v/>
      </c>
      <c r="AE1703" s="41" t="str">
        <f t="shared" si="1099"/>
        <v/>
      </c>
      <c r="AJ1703" s="154" t="str">
        <f t="shared" si="1100"/>
        <v/>
      </c>
      <c r="AL1703" s="120" t="str">
        <f t="shared" si="1101"/>
        <v/>
      </c>
      <c r="AM1703" s="104" t="str">
        <f t="shared" si="1102"/>
        <v/>
      </c>
      <c r="AN1703" s="104" t="str">
        <f t="shared" si="1103"/>
        <v/>
      </c>
      <c r="AO1703" s="104" t="str">
        <f t="shared" si="1087"/>
        <v/>
      </c>
      <c r="AP1703" s="104" t="str">
        <f t="shared" si="1088"/>
        <v/>
      </c>
      <c r="AQ1703" s="121" t="str">
        <f t="shared" si="1104"/>
        <v/>
      </c>
      <c r="AS1703" s="88" t="str">
        <f t="shared" si="1089"/>
        <v/>
      </c>
      <c r="AT1703" s="68" t="str">
        <f t="shared" si="1105"/>
        <v/>
      </c>
      <c r="AU1703" s="68" t="str">
        <f t="shared" si="1106"/>
        <v/>
      </c>
      <c r="AV1703" s="68" t="str">
        <f t="shared" si="1107"/>
        <v/>
      </c>
      <c r="AW1703" s="88" t="str">
        <f t="shared" si="1090"/>
        <v/>
      </c>
      <c r="AZ1703" s="88" t="str">
        <f t="shared" si="1091"/>
        <v/>
      </c>
      <c r="BA1703" s="68" t="str">
        <f t="shared" si="1092"/>
        <v/>
      </c>
      <c r="BB1703" s="68" t="str">
        <f t="shared" si="1093"/>
        <v/>
      </c>
      <c r="BC1703" s="68" t="str">
        <f t="shared" si="1094"/>
        <v/>
      </c>
      <c r="BD1703" s="69" t="str">
        <f t="shared" si="1095"/>
        <v/>
      </c>
      <c r="BE1703" s="69" t="str">
        <f t="shared" si="1108"/>
        <v/>
      </c>
      <c r="BT1703" s="138" t="str">
        <f t="shared" ca="1" si="1109"/>
        <v/>
      </c>
      <c r="BU1703" s="139" t="str">
        <f t="shared" ca="1" si="1110"/>
        <v/>
      </c>
      <c r="BW1703" s="138" t="str">
        <f t="shared" si="1111"/>
        <v/>
      </c>
      <c r="BX1703" s="104" t="str">
        <f t="shared" si="1112"/>
        <v/>
      </c>
      <c r="BY1703" s="139" t="str">
        <f t="shared" si="1113"/>
        <v/>
      </c>
      <c r="CA1703" s="138" t="str">
        <f t="shared" si="1114"/>
        <v/>
      </c>
      <c r="CB1703" s="104" t="str">
        <f t="shared" si="1115"/>
        <v/>
      </c>
      <c r="CC1703" s="139" t="str">
        <f t="shared" si="1116"/>
        <v/>
      </c>
      <c r="CE1703" s="162" t="str">
        <f t="shared" si="1117"/>
        <v/>
      </c>
      <c r="CF1703" s="163" t="str">
        <f t="shared" si="1118"/>
        <v/>
      </c>
      <c r="CG1703" s="164" t="str">
        <f t="shared" si="1119"/>
        <v/>
      </c>
      <c r="CI1703" s="162" t="str">
        <f t="shared" si="1120"/>
        <v/>
      </c>
      <c r="CJ1703" s="163" t="str">
        <f t="shared" si="1123"/>
        <v/>
      </c>
      <c r="CK1703" s="164" t="str">
        <f t="shared" si="1124"/>
        <v/>
      </c>
      <c r="CM1703" s="169" t="str">
        <f t="shared" si="1121"/>
        <v/>
      </c>
      <c r="CN1703" s="139" t="str">
        <f t="shared" si="1122"/>
        <v/>
      </c>
      <c r="CP1703" s="41" t="str">
        <f>IF($CM1703="", "", COUNTIF($CM$11:$CM$3035, "&lt;"&amp;$CM1703)+1+COUNTIF($CM$11:$CM1703, $CM1703)-1)</f>
        <v/>
      </c>
    </row>
    <row r="1704" spans="1:94" x14ac:dyDescent="0.25">
      <c r="A1704" s="40"/>
      <c r="B1704" s="82" t="str">
        <f>IF($I1704="", "", IFERROR(INDEX('Job Database'!$AE$11:$AE$3035, MATCH($I1704, 'Job Database'!$X$11:$X$3035, 0)), ""))</f>
        <v/>
      </c>
      <c r="C1704" s="69" t="str">
        <f>IF($I1704="", "", IF(COUNTIF('Job Database'!$X$11:$X$3035, $I1704)=0, $AC$5, $AC$4))</f>
        <v/>
      </c>
      <c r="D1704" s="40"/>
      <c r="E1704" s="85" t="str">
        <f>IF($I1704="", "", IF(IFERROR(INDEX('Job Database'!$M$11:$M$3035, MATCH($I1704, 'Job Database'!$X$11:$X$3035, 0)), "")="", "", IFERROR(INDEX('Job Database'!$M$11:$M$3035, MATCH($I1704, 'Job Database'!$X$11:$X$3035, 0)), "")))</f>
        <v/>
      </c>
      <c r="F1704" s="40"/>
      <c r="G1704" s="88" t="str">
        <f t="shared" si="1096"/>
        <v/>
      </c>
      <c r="H1704" s="40"/>
      <c r="I1704" s="24"/>
      <c r="J1704" s="34"/>
      <c r="K1704" s="106"/>
      <c r="L1704" s="79"/>
      <c r="M1704" s="34"/>
      <c r="N1704" s="79"/>
      <c r="O1704" s="31"/>
      <c r="P1704" s="53"/>
      <c r="Q1704" s="40"/>
      <c r="S1704" s="41" t="str">
        <f t="shared" si="1084"/>
        <v/>
      </c>
      <c r="T1704" s="41" t="str">
        <f t="shared" si="1085"/>
        <v/>
      </c>
      <c r="U1704" s="41" t="str">
        <f t="shared" si="1097"/>
        <v/>
      </c>
      <c r="W1704" s="74" t="str">
        <f>IF('Job Database'!$X1704="", "", 'Job Database'!$X1704)</f>
        <v/>
      </c>
      <c r="Y1704" s="41" t="str">
        <f>IF($W1704="", "", IF(COUNTIF($I$11:$I$3035, $W1704)&gt;0, "", MAX($Y$10:$Y1703)+1))</f>
        <v/>
      </c>
      <c r="Z1704" s="41">
        <v>1694</v>
      </c>
      <c r="AA1704" s="58" t="str">
        <f t="shared" si="1098"/>
        <v/>
      </c>
      <c r="AC1704" s="41" t="str">
        <f t="shared" si="1086"/>
        <v/>
      </c>
      <c r="AE1704" s="41" t="str">
        <f t="shared" si="1099"/>
        <v/>
      </c>
      <c r="AJ1704" s="154" t="str">
        <f t="shared" si="1100"/>
        <v/>
      </c>
      <c r="AL1704" s="120" t="str">
        <f t="shared" si="1101"/>
        <v/>
      </c>
      <c r="AM1704" s="104" t="str">
        <f t="shared" si="1102"/>
        <v/>
      </c>
      <c r="AN1704" s="104" t="str">
        <f t="shared" si="1103"/>
        <v/>
      </c>
      <c r="AO1704" s="104" t="str">
        <f t="shared" si="1087"/>
        <v/>
      </c>
      <c r="AP1704" s="104" t="str">
        <f t="shared" si="1088"/>
        <v/>
      </c>
      <c r="AQ1704" s="121" t="str">
        <f t="shared" si="1104"/>
        <v/>
      </c>
      <c r="AS1704" s="88" t="str">
        <f t="shared" si="1089"/>
        <v/>
      </c>
      <c r="AT1704" s="68" t="str">
        <f t="shared" si="1105"/>
        <v/>
      </c>
      <c r="AU1704" s="68" t="str">
        <f t="shared" si="1106"/>
        <v/>
      </c>
      <c r="AV1704" s="68" t="str">
        <f t="shared" si="1107"/>
        <v/>
      </c>
      <c r="AW1704" s="88" t="str">
        <f t="shared" si="1090"/>
        <v/>
      </c>
      <c r="AZ1704" s="88" t="str">
        <f t="shared" si="1091"/>
        <v/>
      </c>
      <c r="BA1704" s="68" t="str">
        <f t="shared" si="1092"/>
        <v/>
      </c>
      <c r="BB1704" s="68" t="str">
        <f t="shared" si="1093"/>
        <v/>
      </c>
      <c r="BC1704" s="68" t="str">
        <f t="shared" si="1094"/>
        <v/>
      </c>
      <c r="BD1704" s="69" t="str">
        <f t="shared" si="1095"/>
        <v/>
      </c>
      <c r="BE1704" s="69" t="str">
        <f t="shared" si="1108"/>
        <v/>
      </c>
      <c r="BT1704" s="138" t="str">
        <f t="shared" ca="1" si="1109"/>
        <v/>
      </c>
      <c r="BU1704" s="139" t="str">
        <f t="shared" ca="1" si="1110"/>
        <v/>
      </c>
      <c r="BW1704" s="138" t="str">
        <f t="shared" si="1111"/>
        <v/>
      </c>
      <c r="BX1704" s="104" t="str">
        <f t="shared" si="1112"/>
        <v/>
      </c>
      <c r="BY1704" s="139" t="str">
        <f t="shared" si="1113"/>
        <v/>
      </c>
      <c r="CA1704" s="138" t="str">
        <f t="shared" si="1114"/>
        <v/>
      </c>
      <c r="CB1704" s="104" t="str">
        <f t="shared" si="1115"/>
        <v/>
      </c>
      <c r="CC1704" s="139" t="str">
        <f t="shared" si="1116"/>
        <v/>
      </c>
      <c r="CE1704" s="162" t="str">
        <f t="shared" si="1117"/>
        <v/>
      </c>
      <c r="CF1704" s="163" t="str">
        <f t="shared" si="1118"/>
        <v/>
      </c>
      <c r="CG1704" s="164" t="str">
        <f t="shared" si="1119"/>
        <v/>
      </c>
      <c r="CI1704" s="162" t="str">
        <f t="shared" si="1120"/>
        <v/>
      </c>
      <c r="CJ1704" s="163" t="str">
        <f t="shared" si="1123"/>
        <v/>
      </c>
      <c r="CK1704" s="164" t="str">
        <f t="shared" si="1124"/>
        <v/>
      </c>
      <c r="CM1704" s="169" t="str">
        <f t="shared" si="1121"/>
        <v/>
      </c>
      <c r="CN1704" s="139" t="str">
        <f t="shared" si="1122"/>
        <v/>
      </c>
      <c r="CP1704" s="41" t="str">
        <f>IF($CM1704="", "", COUNTIF($CM$11:$CM$3035, "&lt;"&amp;$CM1704)+1+COUNTIF($CM$11:$CM1704, $CM1704)-1)</f>
        <v/>
      </c>
    </row>
    <row r="1705" spans="1:94" x14ac:dyDescent="0.25">
      <c r="A1705" s="40"/>
      <c r="B1705" s="82" t="str">
        <f>IF($I1705="", "", IFERROR(INDEX('Job Database'!$AE$11:$AE$3035, MATCH($I1705, 'Job Database'!$X$11:$X$3035, 0)), ""))</f>
        <v/>
      </c>
      <c r="C1705" s="69" t="str">
        <f>IF($I1705="", "", IF(COUNTIF('Job Database'!$X$11:$X$3035, $I1705)=0, $AC$5, $AC$4))</f>
        <v/>
      </c>
      <c r="D1705" s="40"/>
      <c r="E1705" s="85" t="str">
        <f>IF($I1705="", "", IF(IFERROR(INDEX('Job Database'!$M$11:$M$3035, MATCH($I1705, 'Job Database'!$X$11:$X$3035, 0)), "")="", "", IFERROR(INDEX('Job Database'!$M$11:$M$3035, MATCH($I1705, 'Job Database'!$X$11:$X$3035, 0)), "")))</f>
        <v/>
      </c>
      <c r="F1705" s="40"/>
      <c r="G1705" s="88" t="str">
        <f t="shared" si="1096"/>
        <v/>
      </c>
      <c r="H1705" s="40"/>
      <c r="I1705" s="24"/>
      <c r="J1705" s="34"/>
      <c r="K1705" s="106"/>
      <c r="L1705" s="79"/>
      <c r="M1705" s="34"/>
      <c r="N1705" s="79"/>
      <c r="O1705" s="31"/>
      <c r="P1705" s="53"/>
      <c r="Q1705" s="40"/>
      <c r="S1705" s="41" t="str">
        <f t="shared" si="1084"/>
        <v/>
      </c>
      <c r="T1705" s="41" t="str">
        <f t="shared" si="1085"/>
        <v/>
      </c>
      <c r="U1705" s="41" t="str">
        <f t="shared" si="1097"/>
        <v/>
      </c>
      <c r="W1705" s="74" t="str">
        <f>IF('Job Database'!$X1705="", "", 'Job Database'!$X1705)</f>
        <v/>
      </c>
      <c r="Y1705" s="41" t="str">
        <f>IF($W1705="", "", IF(COUNTIF($I$11:$I$3035, $W1705)&gt;0, "", MAX($Y$10:$Y1704)+1))</f>
        <v/>
      </c>
      <c r="Z1705" s="41">
        <v>1695</v>
      </c>
      <c r="AA1705" s="58" t="str">
        <f t="shared" si="1098"/>
        <v/>
      </c>
      <c r="AC1705" s="41" t="str">
        <f t="shared" si="1086"/>
        <v/>
      </c>
      <c r="AE1705" s="41" t="str">
        <f t="shared" si="1099"/>
        <v/>
      </c>
      <c r="AJ1705" s="154" t="str">
        <f t="shared" si="1100"/>
        <v/>
      </c>
      <c r="AL1705" s="120" t="str">
        <f t="shared" si="1101"/>
        <v/>
      </c>
      <c r="AM1705" s="104" t="str">
        <f t="shared" si="1102"/>
        <v/>
      </c>
      <c r="AN1705" s="104" t="str">
        <f t="shared" si="1103"/>
        <v/>
      </c>
      <c r="AO1705" s="104" t="str">
        <f t="shared" si="1087"/>
        <v/>
      </c>
      <c r="AP1705" s="104" t="str">
        <f t="shared" si="1088"/>
        <v/>
      </c>
      <c r="AQ1705" s="121" t="str">
        <f t="shared" si="1104"/>
        <v/>
      </c>
      <c r="AS1705" s="88" t="str">
        <f t="shared" si="1089"/>
        <v/>
      </c>
      <c r="AT1705" s="68" t="str">
        <f t="shared" si="1105"/>
        <v/>
      </c>
      <c r="AU1705" s="68" t="str">
        <f t="shared" si="1106"/>
        <v/>
      </c>
      <c r="AV1705" s="68" t="str">
        <f t="shared" si="1107"/>
        <v/>
      </c>
      <c r="AW1705" s="88" t="str">
        <f t="shared" si="1090"/>
        <v/>
      </c>
      <c r="AZ1705" s="88" t="str">
        <f t="shared" si="1091"/>
        <v/>
      </c>
      <c r="BA1705" s="68" t="str">
        <f t="shared" si="1092"/>
        <v/>
      </c>
      <c r="BB1705" s="68" t="str">
        <f t="shared" si="1093"/>
        <v/>
      </c>
      <c r="BC1705" s="68" t="str">
        <f t="shared" si="1094"/>
        <v/>
      </c>
      <c r="BD1705" s="69" t="str">
        <f t="shared" si="1095"/>
        <v/>
      </c>
      <c r="BE1705" s="69" t="str">
        <f t="shared" si="1108"/>
        <v/>
      </c>
      <c r="BT1705" s="138" t="str">
        <f t="shared" ca="1" si="1109"/>
        <v/>
      </c>
      <c r="BU1705" s="139" t="str">
        <f t="shared" ca="1" si="1110"/>
        <v/>
      </c>
      <c r="BW1705" s="138" t="str">
        <f t="shared" si="1111"/>
        <v/>
      </c>
      <c r="BX1705" s="104" t="str">
        <f t="shared" si="1112"/>
        <v/>
      </c>
      <c r="BY1705" s="139" t="str">
        <f t="shared" si="1113"/>
        <v/>
      </c>
      <c r="CA1705" s="138" t="str">
        <f t="shared" si="1114"/>
        <v/>
      </c>
      <c r="CB1705" s="104" t="str">
        <f t="shared" si="1115"/>
        <v/>
      </c>
      <c r="CC1705" s="139" t="str">
        <f t="shared" si="1116"/>
        <v/>
      </c>
      <c r="CE1705" s="162" t="str">
        <f t="shared" si="1117"/>
        <v/>
      </c>
      <c r="CF1705" s="163" t="str">
        <f t="shared" si="1118"/>
        <v/>
      </c>
      <c r="CG1705" s="164" t="str">
        <f t="shared" si="1119"/>
        <v/>
      </c>
      <c r="CI1705" s="162" t="str">
        <f t="shared" si="1120"/>
        <v/>
      </c>
      <c r="CJ1705" s="163" t="str">
        <f t="shared" si="1123"/>
        <v/>
      </c>
      <c r="CK1705" s="164" t="str">
        <f t="shared" si="1124"/>
        <v/>
      </c>
      <c r="CM1705" s="169" t="str">
        <f t="shared" si="1121"/>
        <v/>
      </c>
      <c r="CN1705" s="139" t="str">
        <f t="shared" si="1122"/>
        <v/>
      </c>
      <c r="CP1705" s="41" t="str">
        <f>IF($CM1705="", "", COUNTIF($CM$11:$CM$3035, "&lt;"&amp;$CM1705)+1+COUNTIF($CM$11:$CM1705, $CM1705)-1)</f>
        <v/>
      </c>
    </row>
    <row r="1706" spans="1:94" x14ac:dyDescent="0.25">
      <c r="A1706" s="40"/>
      <c r="B1706" s="82" t="str">
        <f>IF($I1706="", "", IFERROR(INDEX('Job Database'!$AE$11:$AE$3035, MATCH($I1706, 'Job Database'!$X$11:$X$3035, 0)), ""))</f>
        <v/>
      </c>
      <c r="C1706" s="69" t="str">
        <f>IF($I1706="", "", IF(COUNTIF('Job Database'!$X$11:$X$3035, $I1706)=0, $AC$5, $AC$4))</f>
        <v/>
      </c>
      <c r="D1706" s="40"/>
      <c r="E1706" s="85" t="str">
        <f>IF($I1706="", "", IF(IFERROR(INDEX('Job Database'!$M$11:$M$3035, MATCH($I1706, 'Job Database'!$X$11:$X$3035, 0)), "")="", "", IFERROR(INDEX('Job Database'!$M$11:$M$3035, MATCH($I1706, 'Job Database'!$X$11:$X$3035, 0)), "")))</f>
        <v/>
      </c>
      <c r="F1706" s="40"/>
      <c r="G1706" s="88" t="str">
        <f t="shared" si="1096"/>
        <v/>
      </c>
      <c r="H1706" s="40"/>
      <c r="I1706" s="24"/>
      <c r="J1706" s="34"/>
      <c r="K1706" s="106"/>
      <c r="L1706" s="79"/>
      <c r="M1706" s="34"/>
      <c r="N1706" s="79"/>
      <c r="O1706" s="31"/>
      <c r="P1706" s="53"/>
      <c r="Q1706" s="40"/>
      <c r="S1706" s="41" t="str">
        <f t="shared" si="1084"/>
        <v/>
      </c>
      <c r="T1706" s="41" t="str">
        <f t="shared" si="1085"/>
        <v/>
      </c>
      <c r="U1706" s="41" t="str">
        <f t="shared" si="1097"/>
        <v/>
      </c>
      <c r="W1706" s="74" t="str">
        <f>IF('Job Database'!$X1706="", "", 'Job Database'!$X1706)</f>
        <v/>
      </c>
      <c r="Y1706" s="41" t="str">
        <f>IF($W1706="", "", IF(COUNTIF($I$11:$I$3035, $W1706)&gt;0, "", MAX($Y$10:$Y1705)+1))</f>
        <v/>
      </c>
      <c r="Z1706" s="41">
        <v>1696</v>
      </c>
      <c r="AA1706" s="58" t="str">
        <f t="shared" si="1098"/>
        <v/>
      </c>
      <c r="AC1706" s="41" t="str">
        <f t="shared" si="1086"/>
        <v/>
      </c>
      <c r="AE1706" s="41" t="str">
        <f t="shared" si="1099"/>
        <v/>
      </c>
      <c r="AJ1706" s="154" t="str">
        <f t="shared" si="1100"/>
        <v/>
      </c>
      <c r="AL1706" s="120" t="str">
        <f t="shared" si="1101"/>
        <v/>
      </c>
      <c r="AM1706" s="104" t="str">
        <f t="shared" si="1102"/>
        <v/>
      </c>
      <c r="AN1706" s="104" t="str">
        <f t="shared" si="1103"/>
        <v/>
      </c>
      <c r="AO1706" s="104" t="str">
        <f t="shared" si="1087"/>
        <v/>
      </c>
      <c r="AP1706" s="104" t="str">
        <f t="shared" si="1088"/>
        <v/>
      </c>
      <c r="AQ1706" s="121" t="str">
        <f t="shared" si="1104"/>
        <v/>
      </c>
      <c r="AS1706" s="88" t="str">
        <f t="shared" si="1089"/>
        <v/>
      </c>
      <c r="AT1706" s="68" t="str">
        <f t="shared" si="1105"/>
        <v/>
      </c>
      <c r="AU1706" s="68" t="str">
        <f t="shared" si="1106"/>
        <v/>
      </c>
      <c r="AV1706" s="68" t="str">
        <f t="shared" si="1107"/>
        <v/>
      </c>
      <c r="AW1706" s="88" t="str">
        <f t="shared" si="1090"/>
        <v/>
      </c>
      <c r="AZ1706" s="88" t="str">
        <f t="shared" si="1091"/>
        <v/>
      </c>
      <c r="BA1706" s="68" t="str">
        <f t="shared" si="1092"/>
        <v/>
      </c>
      <c r="BB1706" s="68" t="str">
        <f t="shared" si="1093"/>
        <v/>
      </c>
      <c r="BC1706" s="68" t="str">
        <f t="shared" si="1094"/>
        <v/>
      </c>
      <c r="BD1706" s="69" t="str">
        <f t="shared" si="1095"/>
        <v/>
      </c>
      <c r="BE1706" s="69" t="str">
        <f t="shared" si="1108"/>
        <v/>
      </c>
      <c r="BT1706" s="138" t="str">
        <f t="shared" ca="1" si="1109"/>
        <v/>
      </c>
      <c r="BU1706" s="139" t="str">
        <f t="shared" ca="1" si="1110"/>
        <v/>
      </c>
      <c r="BW1706" s="138" t="str">
        <f t="shared" si="1111"/>
        <v/>
      </c>
      <c r="BX1706" s="104" t="str">
        <f t="shared" si="1112"/>
        <v/>
      </c>
      <c r="BY1706" s="139" t="str">
        <f t="shared" si="1113"/>
        <v/>
      </c>
      <c r="CA1706" s="138" t="str">
        <f t="shared" si="1114"/>
        <v/>
      </c>
      <c r="CB1706" s="104" t="str">
        <f t="shared" si="1115"/>
        <v/>
      </c>
      <c r="CC1706" s="139" t="str">
        <f t="shared" si="1116"/>
        <v/>
      </c>
      <c r="CE1706" s="162" t="str">
        <f t="shared" si="1117"/>
        <v/>
      </c>
      <c r="CF1706" s="163" t="str">
        <f t="shared" si="1118"/>
        <v/>
      </c>
      <c r="CG1706" s="164" t="str">
        <f t="shared" si="1119"/>
        <v/>
      </c>
      <c r="CI1706" s="162" t="str">
        <f t="shared" si="1120"/>
        <v/>
      </c>
      <c r="CJ1706" s="163" t="str">
        <f t="shared" si="1123"/>
        <v/>
      </c>
      <c r="CK1706" s="164" t="str">
        <f t="shared" si="1124"/>
        <v/>
      </c>
      <c r="CM1706" s="169" t="str">
        <f t="shared" si="1121"/>
        <v/>
      </c>
      <c r="CN1706" s="139" t="str">
        <f t="shared" si="1122"/>
        <v/>
      </c>
      <c r="CP1706" s="41" t="str">
        <f>IF($CM1706="", "", COUNTIF($CM$11:$CM$3035, "&lt;"&amp;$CM1706)+1+COUNTIF($CM$11:$CM1706, $CM1706)-1)</f>
        <v/>
      </c>
    </row>
    <row r="1707" spans="1:94" x14ac:dyDescent="0.25">
      <c r="A1707" s="40"/>
      <c r="B1707" s="82" t="str">
        <f>IF($I1707="", "", IFERROR(INDEX('Job Database'!$AE$11:$AE$3035, MATCH($I1707, 'Job Database'!$X$11:$X$3035, 0)), ""))</f>
        <v/>
      </c>
      <c r="C1707" s="69" t="str">
        <f>IF($I1707="", "", IF(COUNTIF('Job Database'!$X$11:$X$3035, $I1707)=0, $AC$5, $AC$4))</f>
        <v/>
      </c>
      <c r="D1707" s="40"/>
      <c r="E1707" s="85" t="str">
        <f>IF($I1707="", "", IF(IFERROR(INDEX('Job Database'!$M$11:$M$3035, MATCH($I1707, 'Job Database'!$X$11:$X$3035, 0)), "")="", "", IFERROR(INDEX('Job Database'!$M$11:$M$3035, MATCH($I1707, 'Job Database'!$X$11:$X$3035, 0)), "")))</f>
        <v/>
      </c>
      <c r="F1707" s="40"/>
      <c r="G1707" s="88" t="str">
        <f t="shared" si="1096"/>
        <v/>
      </c>
      <c r="H1707" s="40"/>
      <c r="I1707" s="24"/>
      <c r="J1707" s="34"/>
      <c r="K1707" s="106"/>
      <c r="L1707" s="79"/>
      <c r="M1707" s="34"/>
      <c r="N1707" s="79"/>
      <c r="O1707" s="31"/>
      <c r="P1707" s="53"/>
      <c r="Q1707" s="40"/>
      <c r="S1707" s="41" t="str">
        <f t="shared" si="1084"/>
        <v/>
      </c>
      <c r="T1707" s="41" t="str">
        <f t="shared" si="1085"/>
        <v/>
      </c>
      <c r="U1707" s="41" t="str">
        <f t="shared" si="1097"/>
        <v/>
      </c>
      <c r="W1707" s="74" t="str">
        <f>IF('Job Database'!$X1707="", "", 'Job Database'!$X1707)</f>
        <v/>
      </c>
      <c r="Y1707" s="41" t="str">
        <f>IF($W1707="", "", IF(COUNTIF($I$11:$I$3035, $W1707)&gt;0, "", MAX($Y$10:$Y1706)+1))</f>
        <v/>
      </c>
      <c r="Z1707" s="41">
        <v>1697</v>
      </c>
      <c r="AA1707" s="58" t="str">
        <f t="shared" si="1098"/>
        <v/>
      </c>
      <c r="AC1707" s="41" t="str">
        <f t="shared" si="1086"/>
        <v/>
      </c>
      <c r="AE1707" s="41" t="str">
        <f t="shared" si="1099"/>
        <v/>
      </c>
      <c r="AJ1707" s="154" t="str">
        <f t="shared" si="1100"/>
        <v/>
      </c>
      <c r="AL1707" s="120" t="str">
        <f t="shared" si="1101"/>
        <v/>
      </c>
      <c r="AM1707" s="104" t="str">
        <f t="shared" si="1102"/>
        <v/>
      </c>
      <c r="AN1707" s="104" t="str">
        <f t="shared" si="1103"/>
        <v/>
      </c>
      <c r="AO1707" s="104" t="str">
        <f t="shared" si="1087"/>
        <v/>
      </c>
      <c r="AP1707" s="104" t="str">
        <f t="shared" si="1088"/>
        <v/>
      </c>
      <c r="AQ1707" s="121" t="str">
        <f t="shared" si="1104"/>
        <v/>
      </c>
      <c r="AS1707" s="88" t="str">
        <f t="shared" si="1089"/>
        <v/>
      </c>
      <c r="AT1707" s="68" t="str">
        <f t="shared" si="1105"/>
        <v/>
      </c>
      <c r="AU1707" s="68" t="str">
        <f t="shared" si="1106"/>
        <v/>
      </c>
      <c r="AV1707" s="68" t="str">
        <f t="shared" si="1107"/>
        <v/>
      </c>
      <c r="AW1707" s="88" t="str">
        <f t="shared" si="1090"/>
        <v/>
      </c>
      <c r="AZ1707" s="88" t="str">
        <f t="shared" si="1091"/>
        <v/>
      </c>
      <c r="BA1707" s="68" t="str">
        <f t="shared" si="1092"/>
        <v/>
      </c>
      <c r="BB1707" s="68" t="str">
        <f t="shared" si="1093"/>
        <v/>
      </c>
      <c r="BC1707" s="68" t="str">
        <f t="shared" si="1094"/>
        <v/>
      </c>
      <c r="BD1707" s="69" t="str">
        <f t="shared" si="1095"/>
        <v/>
      </c>
      <c r="BE1707" s="69" t="str">
        <f t="shared" si="1108"/>
        <v/>
      </c>
      <c r="BT1707" s="138" t="str">
        <f t="shared" ca="1" si="1109"/>
        <v/>
      </c>
      <c r="BU1707" s="139" t="str">
        <f t="shared" ca="1" si="1110"/>
        <v/>
      </c>
      <c r="BW1707" s="138" t="str">
        <f t="shared" si="1111"/>
        <v/>
      </c>
      <c r="BX1707" s="104" t="str">
        <f t="shared" si="1112"/>
        <v/>
      </c>
      <c r="BY1707" s="139" t="str">
        <f t="shared" si="1113"/>
        <v/>
      </c>
      <c r="CA1707" s="138" t="str">
        <f t="shared" si="1114"/>
        <v/>
      </c>
      <c r="CB1707" s="104" t="str">
        <f t="shared" si="1115"/>
        <v/>
      </c>
      <c r="CC1707" s="139" t="str">
        <f t="shared" si="1116"/>
        <v/>
      </c>
      <c r="CE1707" s="162" t="str">
        <f t="shared" si="1117"/>
        <v/>
      </c>
      <c r="CF1707" s="163" t="str">
        <f t="shared" si="1118"/>
        <v/>
      </c>
      <c r="CG1707" s="164" t="str">
        <f t="shared" si="1119"/>
        <v/>
      </c>
      <c r="CI1707" s="162" t="str">
        <f t="shared" si="1120"/>
        <v/>
      </c>
      <c r="CJ1707" s="163" t="str">
        <f t="shared" si="1123"/>
        <v/>
      </c>
      <c r="CK1707" s="164" t="str">
        <f t="shared" si="1124"/>
        <v/>
      </c>
      <c r="CM1707" s="169" t="str">
        <f t="shared" si="1121"/>
        <v/>
      </c>
      <c r="CN1707" s="139" t="str">
        <f t="shared" si="1122"/>
        <v/>
      </c>
      <c r="CP1707" s="41" t="str">
        <f>IF($CM1707="", "", COUNTIF($CM$11:$CM$3035, "&lt;"&amp;$CM1707)+1+COUNTIF($CM$11:$CM1707, $CM1707)-1)</f>
        <v/>
      </c>
    </row>
    <row r="1708" spans="1:94" x14ac:dyDescent="0.25">
      <c r="A1708" s="40"/>
      <c r="B1708" s="82" t="str">
        <f>IF($I1708="", "", IFERROR(INDEX('Job Database'!$AE$11:$AE$3035, MATCH($I1708, 'Job Database'!$X$11:$X$3035, 0)), ""))</f>
        <v/>
      </c>
      <c r="C1708" s="69" t="str">
        <f>IF($I1708="", "", IF(COUNTIF('Job Database'!$X$11:$X$3035, $I1708)=0, $AC$5, $AC$4))</f>
        <v/>
      </c>
      <c r="D1708" s="40"/>
      <c r="E1708" s="85" t="str">
        <f>IF($I1708="", "", IF(IFERROR(INDEX('Job Database'!$M$11:$M$3035, MATCH($I1708, 'Job Database'!$X$11:$X$3035, 0)), "")="", "", IFERROR(INDEX('Job Database'!$M$11:$M$3035, MATCH($I1708, 'Job Database'!$X$11:$X$3035, 0)), "")))</f>
        <v/>
      </c>
      <c r="F1708" s="40"/>
      <c r="G1708" s="88" t="str">
        <f t="shared" si="1096"/>
        <v/>
      </c>
      <c r="H1708" s="40"/>
      <c r="I1708" s="24"/>
      <c r="J1708" s="34"/>
      <c r="K1708" s="106"/>
      <c r="L1708" s="79"/>
      <c r="M1708" s="34"/>
      <c r="N1708" s="79"/>
      <c r="O1708" s="31"/>
      <c r="P1708" s="53"/>
      <c r="Q1708" s="40"/>
      <c r="S1708" s="41" t="str">
        <f t="shared" si="1084"/>
        <v/>
      </c>
      <c r="T1708" s="41" t="str">
        <f t="shared" si="1085"/>
        <v/>
      </c>
      <c r="U1708" s="41" t="str">
        <f t="shared" si="1097"/>
        <v/>
      </c>
      <c r="W1708" s="74" t="str">
        <f>IF('Job Database'!$X1708="", "", 'Job Database'!$X1708)</f>
        <v/>
      </c>
      <c r="Y1708" s="41" t="str">
        <f>IF($W1708="", "", IF(COUNTIF($I$11:$I$3035, $W1708)&gt;0, "", MAX($Y$10:$Y1707)+1))</f>
        <v/>
      </c>
      <c r="Z1708" s="41">
        <v>1698</v>
      </c>
      <c r="AA1708" s="58" t="str">
        <f t="shared" si="1098"/>
        <v/>
      </c>
      <c r="AC1708" s="41" t="str">
        <f t="shared" si="1086"/>
        <v/>
      </c>
      <c r="AE1708" s="41" t="str">
        <f t="shared" si="1099"/>
        <v/>
      </c>
      <c r="AJ1708" s="154" t="str">
        <f t="shared" si="1100"/>
        <v/>
      </c>
      <c r="AL1708" s="120" t="str">
        <f t="shared" si="1101"/>
        <v/>
      </c>
      <c r="AM1708" s="104" t="str">
        <f t="shared" si="1102"/>
        <v/>
      </c>
      <c r="AN1708" s="104" t="str">
        <f t="shared" si="1103"/>
        <v/>
      </c>
      <c r="AO1708" s="104" t="str">
        <f t="shared" si="1087"/>
        <v/>
      </c>
      <c r="AP1708" s="104" t="str">
        <f t="shared" si="1088"/>
        <v/>
      </c>
      <c r="AQ1708" s="121" t="str">
        <f t="shared" si="1104"/>
        <v/>
      </c>
      <c r="AS1708" s="88" t="str">
        <f t="shared" si="1089"/>
        <v/>
      </c>
      <c r="AT1708" s="68" t="str">
        <f t="shared" si="1105"/>
        <v/>
      </c>
      <c r="AU1708" s="68" t="str">
        <f t="shared" si="1106"/>
        <v/>
      </c>
      <c r="AV1708" s="68" t="str">
        <f t="shared" si="1107"/>
        <v/>
      </c>
      <c r="AW1708" s="88" t="str">
        <f t="shared" si="1090"/>
        <v/>
      </c>
      <c r="AZ1708" s="88" t="str">
        <f t="shared" si="1091"/>
        <v/>
      </c>
      <c r="BA1708" s="68" t="str">
        <f t="shared" si="1092"/>
        <v/>
      </c>
      <c r="BB1708" s="68" t="str">
        <f t="shared" si="1093"/>
        <v/>
      </c>
      <c r="BC1708" s="68" t="str">
        <f t="shared" si="1094"/>
        <v/>
      </c>
      <c r="BD1708" s="69" t="str">
        <f t="shared" si="1095"/>
        <v/>
      </c>
      <c r="BE1708" s="69" t="str">
        <f t="shared" si="1108"/>
        <v/>
      </c>
      <c r="BT1708" s="138" t="str">
        <f t="shared" ca="1" si="1109"/>
        <v/>
      </c>
      <c r="BU1708" s="139" t="str">
        <f t="shared" ca="1" si="1110"/>
        <v/>
      </c>
      <c r="BW1708" s="138" t="str">
        <f t="shared" si="1111"/>
        <v/>
      </c>
      <c r="BX1708" s="104" t="str">
        <f t="shared" si="1112"/>
        <v/>
      </c>
      <c r="BY1708" s="139" t="str">
        <f t="shared" si="1113"/>
        <v/>
      </c>
      <c r="CA1708" s="138" t="str">
        <f t="shared" si="1114"/>
        <v/>
      </c>
      <c r="CB1708" s="104" t="str">
        <f t="shared" si="1115"/>
        <v/>
      </c>
      <c r="CC1708" s="139" t="str">
        <f t="shared" si="1116"/>
        <v/>
      </c>
      <c r="CE1708" s="162" t="str">
        <f t="shared" si="1117"/>
        <v/>
      </c>
      <c r="CF1708" s="163" t="str">
        <f t="shared" si="1118"/>
        <v/>
      </c>
      <c r="CG1708" s="164" t="str">
        <f t="shared" si="1119"/>
        <v/>
      </c>
      <c r="CI1708" s="162" t="str">
        <f t="shared" si="1120"/>
        <v/>
      </c>
      <c r="CJ1708" s="163" t="str">
        <f t="shared" si="1123"/>
        <v/>
      </c>
      <c r="CK1708" s="164" t="str">
        <f t="shared" si="1124"/>
        <v/>
      </c>
      <c r="CM1708" s="169" t="str">
        <f t="shared" si="1121"/>
        <v/>
      </c>
      <c r="CN1708" s="139" t="str">
        <f t="shared" si="1122"/>
        <v/>
      </c>
      <c r="CP1708" s="41" t="str">
        <f>IF($CM1708="", "", COUNTIF($CM$11:$CM$3035, "&lt;"&amp;$CM1708)+1+COUNTIF($CM$11:$CM1708, $CM1708)-1)</f>
        <v/>
      </c>
    </row>
    <row r="1709" spans="1:94" x14ac:dyDescent="0.25">
      <c r="A1709" s="40"/>
      <c r="B1709" s="82" t="str">
        <f>IF($I1709="", "", IFERROR(INDEX('Job Database'!$AE$11:$AE$3035, MATCH($I1709, 'Job Database'!$X$11:$X$3035, 0)), ""))</f>
        <v/>
      </c>
      <c r="C1709" s="69" t="str">
        <f>IF($I1709="", "", IF(COUNTIF('Job Database'!$X$11:$X$3035, $I1709)=0, $AC$5, $AC$4))</f>
        <v/>
      </c>
      <c r="D1709" s="40"/>
      <c r="E1709" s="85" t="str">
        <f>IF($I1709="", "", IF(IFERROR(INDEX('Job Database'!$M$11:$M$3035, MATCH($I1709, 'Job Database'!$X$11:$X$3035, 0)), "")="", "", IFERROR(INDEX('Job Database'!$M$11:$M$3035, MATCH($I1709, 'Job Database'!$X$11:$X$3035, 0)), "")))</f>
        <v/>
      </c>
      <c r="F1709" s="40"/>
      <c r="G1709" s="88" t="str">
        <f t="shared" si="1096"/>
        <v/>
      </c>
      <c r="H1709" s="40"/>
      <c r="I1709" s="24"/>
      <c r="J1709" s="34"/>
      <c r="K1709" s="106"/>
      <c r="L1709" s="79"/>
      <c r="M1709" s="34"/>
      <c r="N1709" s="79"/>
      <c r="O1709" s="31"/>
      <c r="P1709" s="53"/>
      <c r="Q1709" s="40"/>
      <c r="S1709" s="41" t="str">
        <f t="shared" si="1084"/>
        <v/>
      </c>
      <c r="T1709" s="41" t="str">
        <f t="shared" si="1085"/>
        <v/>
      </c>
      <c r="U1709" s="41" t="str">
        <f t="shared" si="1097"/>
        <v/>
      </c>
      <c r="W1709" s="74" t="str">
        <f>IF('Job Database'!$X1709="", "", 'Job Database'!$X1709)</f>
        <v/>
      </c>
      <c r="Y1709" s="41" t="str">
        <f>IF($W1709="", "", IF(COUNTIF($I$11:$I$3035, $W1709)&gt;0, "", MAX($Y$10:$Y1708)+1))</f>
        <v/>
      </c>
      <c r="Z1709" s="41">
        <v>1699</v>
      </c>
      <c r="AA1709" s="58" t="str">
        <f t="shared" si="1098"/>
        <v/>
      </c>
      <c r="AC1709" s="41" t="str">
        <f t="shared" si="1086"/>
        <v/>
      </c>
      <c r="AE1709" s="41" t="str">
        <f t="shared" si="1099"/>
        <v/>
      </c>
      <c r="AJ1709" s="154" t="str">
        <f t="shared" si="1100"/>
        <v/>
      </c>
      <c r="AL1709" s="120" t="str">
        <f t="shared" si="1101"/>
        <v/>
      </c>
      <c r="AM1709" s="104" t="str">
        <f t="shared" si="1102"/>
        <v/>
      </c>
      <c r="AN1709" s="104" t="str">
        <f t="shared" si="1103"/>
        <v/>
      </c>
      <c r="AO1709" s="104" t="str">
        <f t="shared" si="1087"/>
        <v/>
      </c>
      <c r="AP1709" s="104" t="str">
        <f t="shared" si="1088"/>
        <v/>
      </c>
      <c r="AQ1709" s="121" t="str">
        <f t="shared" si="1104"/>
        <v/>
      </c>
      <c r="AS1709" s="88" t="str">
        <f t="shared" si="1089"/>
        <v/>
      </c>
      <c r="AT1709" s="68" t="str">
        <f t="shared" si="1105"/>
        <v/>
      </c>
      <c r="AU1709" s="68" t="str">
        <f t="shared" si="1106"/>
        <v/>
      </c>
      <c r="AV1709" s="68" t="str">
        <f t="shared" si="1107"/>
        <v/>
      </c>
      <c r="AW1709" s="88" t="str">
        <f t="shared" si="1090"/>
        <v/>
      </c>
      <c r="AZ1709" s="88" t="str">
        <f t="shared" si="1091"/>
        <v/>
      </c>
      <c r="BA1709" s="68" t="str">
        <f t="shared" si="1092"/>
        <v/>
      </c>
      <c r="BB1709" s="68" t="str">
        <f t="shared" si="1093"/>
        <v/>
      </c>
      <c r="BC1709" s="68" t="str">
        <f t="shared" si="1094"/>
        <v/>
      </c>
      <c r="BD1709" s="69" t="str">
        <f t="shared" si="1095"/>
        <v/>
      </c>
      <c r="BE1709" s="69" t="str">
        <f t="shared" si="1108"/>
        <v/>
      </c>
      <c r="BT1709" s="138" t="str">
        <f t="shared" ca="1" si="1109"/>
        <v/>
      </c>
      <c r="BU1709" s="139" t="str">
        <f t="shared" ca="1" si="1110"/>
        <v/>
      </c>
      <c r="BW1709" s="138" t="str">
        <f t="shared" si="1111"/>
        <v/>
      </c>
      <c r="BX1709" s="104" t="str">
        <f t="shared" si="1112"/>
        <v/>
      </c>
      <c r="BY1709" s="139" t="str">
        <f t="shared" si="1113"/>
        <v/>
      </c>
      <c r="CA1709" s="138" t="str">
        <f t="shared" si="1114"/>
        <v/>
      </c>
      <c r="CB1709" s="104" t="str">
        <f t="shared" si="1115"/>
        <v/>
      </c>
      <c r="CC1709" s="139" t="str">
        <f t="shared" si="1116"/>
        <v/>
      </c>
      <c r="CE1709" s="162" t="str">
        <f t="shared" si="1117"/>
        <v/>
      </c>
      <c r="CF1709" s="163" t="str">
        <f t="shared" si="1118"/>
        <v/>
      </c>
      <c r="CG1709" s="164" t="str">
        <f t="shared" si="1119"/>
        <v/>
      </c>
      <c r="CI1709" s="162" t="str">
        <f t="shared" si="1120"/>
        <v/>
      </c>
      <c r="CJ1709" s="163" t="str">
        <f t="shared" si="1123"/>
        <v/>
      </c>
      <c r="CK1709" s="164" t="str">
        <f t="shared" si="1124"/>
        <v/>
      </c>
      <c r="CM1709" s="169" t="str">
        <f t="shared" si="1121"/>
        <v/>
      </c>
      <c r="CN1709" s="139" t="str">
        <f t="shared" si="1122"/>
        <v/>
      </c>
      <c r="CP1709" s="41" t="str">
        <f>IF($CM1709="", "", COUNTIF($CM$11:$CM$3035, "&lt;"&amp;$CM1709)+1+COUNTIF($CM$11:$CM1709, $CM1709)-1)</f>
        <v/>
      </c>
    </row>
    <row r="1710" spans="1:94" x14ac:dyDescent="0.25">
      <c r="A1710" s="40"/>
      <c r="B1710" s="82" t="str">
        <f>IF($I1710="", "", IFERROR(INDEX('Job Database'!$AE$11:$AE$3035, MATCH($I1710, 'Job Database'!$X$11:$X$3035, 0)), ""))</f>
        <v/>
      </c>
      <c r="C1710" s="69" t="str">
        <f>IF($I1710="", "", IF(COUNTIF('Job Database'!$X$11:$X$3035, $I1710)=0, $AC$5, $AC$4))</f>
        <v/>
      </c>
      <c r="D1710" s="40"/>
      <c r="E1710" s="85" t="str">
        <f>IF($I1710="", "", IF(IFERROR(INDEX('Job Database'!$M$11:$M$3035, MATCH($I1710, 'Job Database'!$X$11:$X$3035, 0)), "")="", "", IFERROR(INDEX('Job Database'!$M$11:$M$3035, MATCH($I1710, 'Job Database'!$X$11:$X$3035, 0)), "")))</f>
        <v/>
      </c>
      <c r="F1710" s="40"/>
      <c r="G1710" s="88" t="str">
        <f t="shared" si="1096"/>
        <v/>
      </c>
      <c r="H1710" s="40"/>
      <c r="I1710" s="24"/>
      <c r="J1710" s="34"/>
      <c r="K1710" s="106"/>
      <c r="L1710" s="79"/>
      <c r="M1710" s="34"/>
      <c r="N1710" s="79"/>
      <c r="O1710" s="31"/>
      <c r="P1710" s="53"/>
      <c r="Q1710" s="40"/>
      <c r="S1710" s="41" t="str">
        <f t="shared" si="1084"/>
        <v/>
      </c>
      <c r="T1710" s="41" t="str">
        <f t="shared" si="1085"/>
        <v/>
      </c>
      <c r="U1710" s="41" t="str">
        <f t="shared" si="1097"/>
        <v/>
      </c>
      <c r="W1710" s="74" t="str">
        <f>IF('Job Database'!$X1710="", "", 'Job Database'!$X1710)</f>
        <v/>
      </c>
      <c r="Y1710" s="41" t="str">
        <f>IF($W1710="", "", IF(COUNTIF($I$11:$I$3035, $W1710)&gt;0, "", MAX($Y$10:$Y1709)+1))</f>
        <v/>
      </c>
      <c r="Z1710" s="41">
        <v>1700</v>
      </c>
      <c r="AA1710" s="58" t="str">
        <f t="shared" si="1098"/>
        <v/>
      </c>
      <c r="AC1710" s="41" t="str">
        <f t="shared" si="1086"/>
        <v/>
      </c>
      <c r="AE1710" s="41" t="str">
        <f t="shared" si="1099"/>
        <v/>
      </c>
      <c r="AJ1710" s="154" t="str">
        <f t="shared" si="1100"/>
        <v/>
      </c>
      <c r="AL1710" s="120" t="str">
        <f t="shared" si="1101"/>
        <v/>
      </c>
      <c r="AM1710" s="104" t="str">
        <f t="shared" si="1102"/>
        <v/>
      </c>
      <c r="AN1710" s="104" t="str">
        <f t="shared" si="1103"/>
        <v/>
      </c>
      <c r="AO1710" s="104" t="str">
        <f t="shared" si="1087"/>
        <v/>
      </c>
      <c r="AP1710" s="104" t="str">
        <f t="shared" si="1088"/>
        <v/>
      </c>
      <c r="AQ1710" s="121" t="str">
        <f t="shared" si="1104"/>
        <v/>
      </c>
      <c r="AS1710" s="88" t="str">
        <f t="shared" si="1089"/>
        <v/>
      </c>
      <c r="AT1710" s="68" t="str">
        <f t="shared" si="1105"/>
        <v/>
      </c>
      <c r="AU1710" s="68" t="str">
        <f t="shared" si="1106"/>
        <v/>
      </c>
      <c r="AV1710" s="68" t="str">
        <f t="shared" si="1107"/>
        <v/>
      </c>
      <c r="AW1710" s="88" t="str">
        <f t="shared" si="1090"/>
        <v/>
      </c>
      <c r="AZ1710" s="88" t="str">
        <f t="shared" si="1091"/>
        <v/>
      </c>
      <c r="BA1710" s="68" t="str">
        <f t="shared" si="1092"/>
        <v/>
      </c>
      <c r="BB1710" s="68" t="str">
        <f t="shared" si="1093"/>
        <v/>
      </c>
      <c r="BC1710" s="68" t="str">
        <f t="shared" si="1094"/>
        <v/>
      </c>
      <c r="BD1710" s="69" t="str">
        <f t="shared" si="1095"/>
        <v/>
      </c>
      <c r="BE1710" s="69" t="str">
        <f t="shared" si="1108"/>
        <v/>
      </c>
      <c r="BT1710" s="138" t="str">
        <f t="shared" ca="1" si="1109"/>
        <v/>
      </c>
      <c r="BU1710" s="139" t="str">
        <f t="shared" ca="1" si="1110"/>
        <v/>
      </c>
      <c r="BW1710" s="138" t="str">
        <f t="shared" si="1111"/>
        <v/>
      </c>
      <c r="BX1710" s="104" t="str">
        <f t="shared" si="1112"/>
        <v/>
      </c>
      <c r="BY1710" s="139" t="str">
        <f t="shared" si="1113"/>
        <v/>
      </c>
      <c r="CA1710" s="138" t="str">
        <f t="shared" si="1114"/>
        <v/>
      </c>
      <c r="CB1710" s="104" t="str">
        <f t="shared" si="1115"/>
        <v/>
      </c>
      <c r="CC1710" s="139" t="str">
        <f t="shared" si="1116"/>
        <v/>
      </c>
      <c r="CE1710" s="162" t="str">
        <f t="shared" si="1117"/>
        <v/>
      </c>
      <c r="CF1710" s="163" t="str">
        <f t="shared" si="1118"/>
        <v/>
      </c>
      <c r="CG1710" s="164" t="str">
        <f t="shared" si="1119"/>
        <v/>
      </c>
      <c r="CI1710" s="162" t="str">
        <f t="shared" si="1120"/>
        <v/>
      </c>
      <c r="CJ1710" s="163" t="str">
        <f t="shared" si="1123"/>
        <v/>
      </c>
      <c r="CK1710" s="164" t="str">
        <f t="shared" si="1124"/>
        <v/>
      </c>
      <c r="CM1710" s="169" t="str">
        <f t="shared" si="1121"/>
        <v/>
      </c>
      <c r="CN1710" s="139" t="str">
        <f t="shared" si="1122"/>
        <v/>
      </c>
      <c r="CP1710" s="41" t="str">
        <f>IF($CM1710="", "", COUNTIF($CM$11:$CM$3035, "&lt;"&amp;$CM1710)+1+COUNTIF($CM$11:$CM1710, $CM1710)-1)</f>
        <v/>
      </c>
    </row>
    <row r="1711" spans="1:94" x14ac:dyDescent="0.25">
      <c r="A1711" s="40"/>
      <c r="B1711" s="82" t="str">
        <f>IF($I1711="", "", IFERROR(INDEX('Job Database'!$AE$11:$AE$3035, MATCH($I1711, 'Job Database'!$X$11:$X$3035, 0)), ""))</f>
        <v/>
      </c>
      <c r="C1711" s="69" t="str">
        <f>IF($I1711="", "", IF(COUNTIF('Job Database'!$X$11:$X$3035, $I1711)=0, $AC$5, $AC$4))</f>
        <v/>
      </c>
      <c r="D1711" s="40"/>
      <c r="E1711" s="85" t="str">
        <f>IF($I1711="", "", IF(IFERROR(INDEX('Job Database'!$M$11:$M$3035, MATCH($I1711, 'Job Database'!$X$11:$X$3035, 0)), "")="", "", IFERROR(INDEX('Job Database'!$M$11:$M$3035, MATCH($I1711, 'Job Database'!$X$11:$X$3035, 0)), "")))</f>
        <v/>
      </c>
      <c r="F1711" s="40"/>
      <c r="G1711" s="88" t="str">
        <f t="shared" si="1096"/>
        <v/>
      </c>
      <c r="H1711" s="40"/>
      <c r="I1711" s="24"/>
      <c r="J1711" s="34"/>
      <c r="K1711" s="106"/>
      <c r="L1711" s="79"/>
      <c r="M1711" s="34"/>
      <c r="N1711" s="79"/>
      <c r="O1711" s="31"/>
      <c r="P1711" s="53"/>
      <c r="Q1711" s="40"/>
      <c r="S1711" s="41" t="str">
        <f t="shared" si="1084"/>
        <v/>
      </c>
      <c r="T1711" s="41" t="str">
        <f t="shared" si="1085"/>
        <v/>
      </c>
      <c r="U1711" s="41" t="str">
        <f t="shared" si="1097"/>
        <v/>
      </c>
      <c r="W1711" s="74" t="str">
        <f>IF('Job Database'!$X1711="", "", 'Job Database'!$X1711)</f>
        <v/>
      </c>
      <c r="Y1711" s="41" t="str">
        <f>IF($W1711="", "", IF(COUNTIF($I$11:$I$3035, $W1711)&gt;0, "", MAX($Y$10:$Y1710)+1))</f>
        <v/>
      </c>
      <c r="Z1711" s="41">
        <v>1701</v>
      </c>
      <c r="AA1711" s="58" t="str">
        <f t="shared" si="1098"/>
        <v/>
      </c>
      <c r="AC1711" s="41" t="str">
        <f t="shared" si="1086"/>
        <v/>
      </c>
      <c r="AE1711" s="41" t="str">
        <f t="shared" si="1099"/>
        <v/>
      </c>
      <c r="AJ1711" s="154" t="str">
        <f t="shared" si="1100"/>
        <v/>
      </c>
      <c r="AL1711" s="120" t="str">
        <f t="shared" si="1101"/>
        <v/>
      </c>
      <c r="AM1711" s="104" t="str">
        <f t="shared" si="1102"/>
        <v/>
      </c>
      <c r="AN1711" s="104" t="str">
        <f t="shared" si="1103"/>
        <v/>
      </c>
      <c r="AO1711" s="104" t="str">
        <f t="shared" si="1087"/>
        <v/>
      </c>
      <c r="AP1711" s="104" t="str">
        <f t="shared" si="1088"/>
        <v/>
      </c>
      <c r="AQ1711" s="121" t="str">
        <f t="shared" si="1104"/>
        <v/>
      </c>
      <c r="AS1711" s="88" t="str">
        <f t="shared" si="1089"/>
        <v/>
      </c>
      <c r="AT1711" s="68" t="str">
        <f t="shared" si="1105"/>
        <v/>
      </c>
      <c r="AU1711" s="68" t="str">
        <f t="shared" si="1106"/>
        <v/>
      </c>
      <c r="AV1711" s="68" t="str">
        <f t="shared" si="1107"/>
        <v/>
      </c>
      <c r="AW1711" s="88" t="str">
        <f t="shared" si="1090"/>
        <v/>
      </c>
      <c r="AZ1711" s="88" t="str">
        <f t="shared" si="1091"/>
        <v/>
      </c>
      <c r="BA1711" s="68" t="str">
        <f t="shared" si="1092"/>
        <v/>
      </c>
      <c r="BB1711" s="68" t="str">
        <f t="shared" si="1093"/>
        <v/>
      </c>
      <c r="BC1711" s="68" t="str">
        <f t="shared" si="1094"/>
        <v/>
      </c>
      <c r="BD1711" s="69" t="str">
        <f t="shared" si="1095"/>
        <v/>
      </c>
      <c r="BE1711" s="69" t="str">
        <f t="shared" si="1108"/>
        <v/>
      </c>
      <c r="BT1711" s="138" t="str">
        <f t="shared" ca="1" si="1109"/>
        <v/>
      </c>
      <c r="BU1711" s="139" t="str">
        <f t="shared" ca="1" si="1110"/>
        <v/>
      </c>
      <c r="BW1711" s="138" t="str">
        <f t="shared" si="1111"/>
        <v/>
      </c>
      <c r="BX1711" s="104" t="str">
        <f t="shared" si="1112"/>
        <v/>
      </c>
      <c r="BY1711" s="139" t="str">
        <f t="shared" si="1113"/>
        <v/>
      </c>
      <c r="CA1711" s="138" t="str">
        <f t="shared" si="1114"/>
        <v/>
      </c>
      <c r="CB1711" s="104" t="str">
        <f t="shared" si="1115"/>
        <v/>
      </c>
      <c r="CC1711" s="139" t="str">
        <f t="shared" si="1116"/>
        <v/>
      </c>
      <c r="CE1711" s="162" t="str">
        <f t="shared" si="1117"/>
        <v/>
      </c>
      <c r="CF1711" s="163" t="str">
        <f t="shared" si="1118"/>
        <v/>
      </c>
      <c r="CG1711" s="164" t="str">
        <f t="shared" si="1119"/>
        <v/>
      </c>
      <c r="CI1711" s="162" t="str">
        <f t="shared" si="1120"/>
        <v/>
      </c>
      <c r="CJ1711" s="163" t="str">
        <f t="shared" si="1123"/>
        <v/>
      </c>
      <c r="CK1711" s="164" t="str">
        <f t="shared" si="1124"/>
        <v/>
      </c>
      <c r="CM1711" s="169" t="str">
        <f t="shared" si="1121"/>
        <v/>
      </c>
      <c r="CN1711" s="139" t="str">
        <f t="shared" si="1122"/>
        <v/>
      </c>
      <c r="CP1711" s="41" t="str">
        <f>IF($CM1711="", "", COUNTIF($CM$11:$CM$3035, "&lt;"&amp;$CM1711)+1+COUNTIF($CM$11:$CM1711, $CM1711)-1)</f>
        <v/>
      </c>
    </row>
    <row r="1712" spans="1:94" x14ac:dyDescent="0.25">
      <c r="A1712" s="40"/>
      <c r="B1712" s="82" t="str">
        <f>IF($I1712="", "", IFERROR(INDEX('Job Database'!$AE$11:$AE$3035, MATCH($I1712, 'Job Database'!$X$11:$X$3035, 0)), ""))</f>
        <v/>
      </c>
      <c r="C1712" s="69" t="str">
        <f>IF($I1712="", "", IF(COUNTIF('Job Database'!$X$11:$X$3035, $I1712)=0, $AC$5, $AC$4))</f>
        <v/>
      </c>
      <c r="D1712" s="40"/>
      <c r="E1712" s="85" t="str">
        <f>IF($I1712="", "", IF(IFERROR(INDEX('Job Database'!$M$11:$M$3035, MATCH($I1712, 'Job Database'!$X$11:$X$3035, 0)), "")="", "", IFERROR(INDEX('Job Database'!$M$11:$M$3035, MATCH($I1712, 'Job Database'!$X$11:$X$3035, 0)), "")))</f>
        <v/>
      </c>
      <c r="F1712" s="40"/>
      <c r="G1712" s="88" t="str">
        <f t="shared" si="1096"/>
        <v/>
      </c>
      <c r="H1712" s="40"/>
      <c r="I1712" s="24"/>
      <c r="J1712" s="34"/>
      <c r="K1712" s="106"/>
      <c r="L1712" s="79"/>
      <c r="M1712" s="34"/>
      <c r="N1712" s="79"/>
      <c r="O1712" s="31"/>
      <c r="P1712" s="53"/>
      <c r="Q1712" s="40"/>
      <c r="S1712" s="41" t="str">
        <f t="shared" si="1084"/>
        <v/>
      </c>
      <c r="T1712" s="41" t="str">
        <f t="shared" si="1085"/>
        <v/>
      </c>
      <c r="U1712" s="41" t="str">
        <f t="shared" si="1097"/>
        <v/>
      </c>
      <c r="W1712" s="74" t="str">
        <f>IF('Job Database'!$X1712="", "", 'Job Database'!$X1712)</f>
        <v/>
      </c>
      <c r="Y1712" s="41" t="str">
        <f>IF($W1712="", "", IF(COUNTIF($I$11:$I$3035, $W1712)&gt;0, "", MAX($Y$10:$Y1711)+1))</f>
        <v/>
      </c>
      <c r="Z1712" s="41">
        <v>1702</v>
      </c>
      <c r="AA1712" s="58" t="str">
        <f t="shared" si="1098"/>
        <v/>
      </c>
      <c r="AC1712" s="41" t="str">
        <f t="shared" si="1086"/>
        <v/>
      </c>
      <c r="AE1712" s="41" t="str">
        <f t="shared" si="1099"/>
        <v/>
      </c>
      <c r="AJ1712" s="154" t="str">
        <f t="shared" si="1100"/>
        <v/>
      </c>
      <c r="AL1712" s="120" t="str">
        <f t="shared" si="1101"/>
        <v/>
      </c>
      <c r="AM1712" s="104" t="str">
        <f t="shared" si="1102"/>
        <v/>
      </c>
      <c r="AN1712" s="104" t="str">
        <f t="shared" si="1103"/>
        <v/>
      </c>
      <c r="AO1712" s="104" t="str">
        <f t="shared" si="1087"/>
        <v/>
      </c>
      <c r="AP1712" s="104" t="str">
        <f t="shared" si="1088"/>
        <v/>
      </c>
      <c r="AQ1712" s="121" t="str">
        <f t="shared" si="1104"/>
        <v/>
      </c>
      <c r="AS1712" s="88" t="str">
        <f t="shared" si="1089"/>
        <v/>
      </c>
      <c r="AT1712" s="68" t="str">
        <f t="shared" si="1105"/>
        <v/>
      </c>
      <c r="AU1712" s="68" t="str">
        <f t="shared" si="1106"/>
        <v/>
      </c>
      <c r="AV1712" s="68" t="str">
        <f t="shared" si="1107"/>
        <v/>
      </c>
      <c r="AW1712" s="88" t="str">
        <f t="shared" si="1090"/>
        <v/>
      </c>
      <c r="AZ1712" s="88" t="str">
        <f t="shared" si="1091"/>
        <v/>
      </c>
      <c r="BA1712" s="68" t="str">
        <f t="shared" si="1092"/>
        <v/>
      </c>
      <c r="BB1712" s="68" t="str">
        <f t="shared" si="1093"/>
        <v/>
      </c>
      <c r="BC1712" s="68" t="str">
        <f t="shared" si="1094"/>
        <v/>
      </c>
      <c r="BD1712" s="69" t="str">
        <f t="shared" si="1095"/>
        <v/>
      </c>
      <c r="BE1712" s="69" t="str">
        <f t="shared" si="1108"/>
        <v/>
      </c>
      <c r="BT1712" s="138" t="str">
        <f t="shared" ca="1" si="1109"/>
        <v/>
      </c>
      <c r="BU1712" s="139" t="str">
        <f t="shared" ca="1" si="1110"/>
        <v/>
      </c>
      <c r="BW1712" s="138" t="str">
        <f t="shared" si="1111"/>
        <v/>
      </c>
      <c r="BX1712" s="104" t="str">
        <f t="shared" si="1112"/>
        <v/>
      </c>
      <c r="BY1712" s="139" t="str">
        <f t="shared" si="1113"/>
        <v/>
      </c>
      <c r="CA1712" s="138" t="str">
        <f t="shared" si="1114"/>
        <v/>
      </c>
      <c r="CB1712" s="104" t="str">
        <f t="shared" si="1115"/>
        <v/>
      </c>
      <c r="CC1712" s="139" t="str">
        <f t="shared" si="1116"/>
        <v/>
      </c>
      <c r="CE1712" s="162" t="str">
        <f t="shared" si="1117"/>
        <v/>
      </c>
      <c r="CF1712" s="163" t="str">
        <f t="shared" si="1118"/>
        <v/>
      </c>
      <c r="CG1712" s="164" t="str">
        <f t="shared" si="1119"/>
        <v/>
      </c>
      <c r="CI1712" s="162" t="str">
        <f t="shared" si="1120"/>
        <v/>
      </c>
      <c r="CJ1712" s="163" t="str">
        <f t="shared" si="1123"/>
        <v/>
      </c>
      <c r="CK1712" s="164" t="str">
        <f t="shared" si="1124"/>
        <v/>
      </c>
      <c r="CM1712" s="169" t="str">
        <f t="shared" si="1121"/>
        <v/>
      </c>
      <c r="CN1712" s="139" t="str">
        <f t="shared" si="1122"/>
        <v/>
      </c>
      <c r="CP1712" s="41" t="str">
        <f>IF($CM1712="", "", COUNTIF($CM$11:$CM$3035, "&lt;"&amp;$CM1712)+1+COUNTIF($CM$11:$CM1712, $CM1712)-1)</f>
        <v/>
      </c>
    </row>
    <row r="1713" spans="1:94" x14ac:dyDescent="0.25">
      <c r="A1713" s="40"/>
      <c r="B1713" s="82" t="str">
        <f>IF($I1713="", "", IFERROR(INDEX('Job Database'!$AE$11:$AE$3035, MATCH($I1713, 'Job Database'!$X$11:$X$3035, 0)), ""))</f>
        <v/>
      </c>
      <c r="C1713" s="69" t="str">
        <f>IF($I1713="", "", IF(COUNTIF('Job Database'!$X$11:$X$3035, $I1713)=0, $AC$5, $AC$4))</f>
        <v/>
      </c>
      <c r="D1713" s="40"/>
      <c r="E1713" s="85" t="str">
        <f>IF($I1713="", "", IF(IFERROR(INDEX('Job Database'!$M$11:$M$3035, MATCH($I1713, 'Job Database'!$X$11:$X$3035, 0)), "")="", "", IFERROR(INDEX('Job Database'!$M$11:$M$3035, MATCH($I1713, 'Job Database'!$X$11:$X$3035, 0)), "")))</f>
        <v/>
      </c>
      <c r="F1713" s="40"/>
      <c r="G1713" s="88" t="str">
        <f t="shared" si="1096"/>
        <v/>
      </c>
      <c r="H1713" s="40"/>
      <c r="I1713" s="24"/>
      <c r="J1713" s="34"/>
      <c r="K1713" s="106"/>
      <c r="L1713" s="79"/>
      <c r="M1713" s="34"/>
      <c r="N1713" s="79"/>
      <c r="O1713" s="31"/>
      <c r="P1713" s="53"/>
      <c r="Q1713" s="40"/>
      <c r="S1713" s="41" t="str">
        <f t="shared" si="1084"/>
        <v/>
      </c>
      <c r="T1713" s="41" t="str">
        <f t="shared" si="1085"/>
        <v/>
      </c>
      <c r="U1713" s="41" t="str">
        <f t="shared" si="1097"/>
        <v/>
      </c>
      <c r="W1713" s="74" t="str">
        <f>IF('Job Database'!$X1713="", "", 'Job Database'!$X1713)</f>
        <v/>
      </c>
      <c r="Y1713" s="41" t="str">
        <f>IF($W1713="", "", IF(COUNTIF($I$11:$I$3035, $W1713)&gt;0, "", MAX($Y$10:$Y1712)+1))</f>
        <v/>
      </c>
      <c r="Z1713" s="41">
        <v>1703</v>
      </c>
      <c r="AA1713" s="58" t="str">
        <f t="shared" si="1098"/>
        <v/>
      </c>
      <c r="AC1713" s="41" t="str">
        <f t="shared" si="1086"/>
        <v/>
      </c>
      <c r="AE1713" s="41" t="str">
        <f t="shared" si="1099"/>
        <v/>
      </c>
      <c r="AJ1713" s="154" t="str">
        <f t="shared" si="1100"/>
        <v/>
      </c>
      <c r="AL1713" s="120" t="str">
        <f t="shared" si="1101"/>
        <v/>
      </c>
      <c r="AM1713" s="104" t="str">
        <f t="shared" si="1102"/>
        <v/>
      </c>
      <c r="AN1713" s="104" t="str">
        <f t="shared" si="1103"/>
        <v/>
      </c>
      <c r="AO1713" s="104" t="str">
        <f t="shared" si="1087"/>
        <v/>
      </c>
      <c r="AP1713" s="104" t="str">
        <f t="shared" si="1088"/>
        <v/>
      </c>
      <c r="AQ1713" s="121" t="str">
        <f t="shared" si="1104"/>
        <v/>
      </c>
      <c r="AS1713" s="88" t="str">
        <f t="shared" si="1089"/>
        <v/>
      </c>
      <c r="AT1713" s="68" t="str">
        <f t="shared" si="1105"/>
        <v/>
      </c>
      <c r="AU1713" s="68" t="str">
        <f t="shared" si="1106"/>
        <v/>
      </c>
      <c r="AV1713" s="68" t="str">
        <f t="shared" si="1107"/>
        <v/>
      </c>
      <c r="AW1713" s="88" t="str">
        <f t="shared" si="1090"/>
        <v/>
      </c>
      <c r="AZ1713" s="88" t="str">
        <f t="shared" si="1091"/>
        <v/>
      </c>
      <c r="BA1713" s="68" t="str">
        <f t="shared" si="1092"/>
        <v/>
      </c>
      <c r="BB1713" s="68" t="str">
        <f t="shared" si="1093"/>
        <v/>
      </c>
      <c r="BC1713" s="68" t="str">
        <f t="shared" si="1094"/>
        <v/>
      </c>
      <c r="BD1713" s="69" t="str">
        <f t="shared" si="1095"/>
        <v/>
      </c>
      <c r="BE1713" s="69" t="str">
        <f t="shared" si="1108"/>
        <v/>
      </c>
      <c r="BT1713" s="138" t="str">
        <f t="shared" ca="1" si="1109"/>
        <v/>
      </c>
      <c r="BU1713" s="139" t="str">
        <f t="shared" ca="1" si="1110"/>
        <v/>
      </c>
      <c r="BW1713" s="138" t="str">
        <f t="shared" si="1111"/>
        <v/>
      </c>
      <c r="BX1713" s="104" t="str">
        <f t="shared" si="1112"/>
        <v/>
      </c>
      <c r="BY1713" s="139" t="str">
        <f t="shared" si="1113"/>
        <v/>
      </c>
      <c r="CA1713" s="138" t="str">
        <f t="shared" si="1114"/>
        <v/>
      </c>
      <c r="CB1713" s="104" t="str">
        <f t="shared" si="1115"/>
        <v/>
      </c>
      <c r="CC1713" s="139" t="str">
        <f t="shared" si="1116"/>
        <v/>
      </c>
      <c r="CE1713" s="162" t="str">
        <f t="shared" si="1117"/>
        <v/>
      </c>
      <c r="CF1713" s="163" t="str">
        <f t="shared" si="1118"/>
        <v/>
      </c>
      <c r="CG1713" s="164" t="str">
        <f t="shared" si="1119"/>
        <v/>
      </c>
      <c r="CI1713" s="162" t="str">
        <f t="shared" si="1120"/>
        <v/>
      </c>
      <c r="CJ1713" s="163" t="str">
        <f t="shared" si="1123"/>
        <v/>
      </c>
      <c r="CK1713" s="164" t="str">
        <f t="shared" si="1124"/>
        <v/>
      </c>
      <c r="CM1713" s="169" t="str">
        <f t="shared" si="1121"/>
        <v/>
      </c>
      <c r="CN1713" s="139" t="str">
        <f t="shared" si="1122"/>
        <v/>
      </c>
      <c r="CP1713" s="41" t="str">
        <f>IF($CM1713="", "", COUNTIF($CM$11:$CM$3035, "&lt;"&amp;$CM1713)+1+COUNTIF($CM$11:$CM1713, $CM1713)-1)</f>
        <v/>
      </c>
    </row>
    <row r="1714" spans="1:94" x14ac:dyDescent="0.25">
      <c r="A1714" s="40"/>
      <c r="B1714" s="82" t="str">
        <f>IF($I1714="", "", IFERROR(INDEX('Job Database'!$AE$11:$AE$3035, MATCH($I1714, 'Job Database'!$X$11:$X$3035, 0)), ""))</f>
        <v/>
      </c>
      <c r="C1714" s="69" t="str">
        <f>IF($I1714="", "", IF(COUNTIF('Job Database'!$X$11:$X$3035, $I1714)=0, $AC$5, $AC$4))</f>
        <v/>
      </c>
      <c r="D1714" s="40"/>
      <c r="E1714" s="85" t="str">
        <f>IF($I1714="", "", IF(IFERROR(INDEX('Job Database'!$M$11:$M$3035, MATCH($I1714, 'Job Database'!$X$11:$X$3035, 0)), "")="", "", IFERROR(INDEX('Job Database'!$M$11:$M$3035, MATCH($I1714, 'Job Database'!$X$11:$X$3035, 0)), "")))</f>
        <v/>
      </c>
      <c r="F1714" s="40"/>
      <c r="G1714" s="88" t="str">
        <f t="shared" si="1096"/>
        <v/>
      </c>
      <c r="H1714" s="40"/>
      <c r="I1714" s="24"/>
      <c r="J1714" s="34"/>
      <c r="K1714" s="106"/>
      <c r="L1714" s="79"/>
      <c r="M1714" s="34"/>
      <c r="N1714" s="79"/>
      <c r="O1714" s="31"/>
      <c r="P1714" s="53"/>
      <c r="Q1714" s="40"/>
      <c r="S1714" s="41" t="str">
        <f t="shared" si="1084"/>
        <v/>
      </c>
      <c r="T1714" s="41" t="str">
        <f t="shared" si="1085"/>
        <v/>
      </c>
      <c r="U1714" s="41" t="str">
        <f t="shared" si="1097"/>
        <v/>
      </c>
      <c r="W1714" s="74" t="str">
        <f>IF('Job Database'!$X1714="", "", 'Job Database'!$X1714)</f>
        <v/>
      </c>
      <c r="Y1714" s="41" t="str">
        <f>IF($W1714="", "", IF(COUNTIF($I$11:$I$3035, $W1714)&gt;0, "", MAX($Y$10:$Y1713)+1))</f>
        <v/>
      </c>
      <c r="Z1714" s="41">
        <v>1704</v>
      </c>
      <c r="AA1714" s="58" t="str">
        <f t="shared" si="1098"/>
        <v/>
      </c>
      <c r="AC1714" s="41" t="str">
        <f t="shared" si="1086"/>
        <v/>
      </c>
      <c r="AE1714" s="41" t="str">
        <f t="shared" si="1099"/>
        <v/>
      </c>
      <c r="AJ1714" s="154" t="str">
        <f t="shared" si="1100"/>
        <v/>
      </c>
      <c r="AL1714" s="120" t="str">
        <f t="shared" si="1101"/>
        <v/>
      </c>
      <c r="AM1714" s="104" t="str">
        <f t="shared" si="1102"/>
        <v/>
      </c>
      <c r="AN1714" s="104" t="str">
        <f t="shared" si="1103"/>
        <v/>
      </c>
      <c r="AO1714" s="104" t="str">
        <f t="shared" si="1087"/>
        <v/>
      </c>
      <c r="AP1714" s="104" t="str">
        <f t="shared" si="1088"/>
        <v/>
      </c>
      <c r="AQ1714" s="121" t="str">
        <f t="shared" si="1104"/>
        <v/>
      </c>
      <c r="AS1714" s="88" t="str">
        <f t="shared" si="1089"/>
        <v/>
      </c>
      <c r="AT1714" s="68" t="str">
        <f t="shared" si="1105"/>
        <v/>
      </c>
      <c r="AU1714" s="68" t="str">
        <f t="shared" si="1106"/>
        <v/>
      </c>
      <c r="AV1714" s="68" t="str">
        <f t="shared" si="1107"/>
        <v/>
      </c>
      <c r="AW1714" s="88" t="str">
        <f t="shared" si="1090"/>
        <v/>
      </c>
      <c r="AZ1714" s="88" t="str">
        <f t="shared" si="1091"/>
        <v/>
      </c>
      <c r="BA1714" s="68" t="str">
        <f t="shared" si="1092"/>
        <v/>
      </c>
      <c r="BB1714" s="68" t="str">
        <f t="shared" si="1093"/>
        <v/>
      </c>
      <c r="BC1714" s="68" t="str">
        <f t="shared" si="1094"/>
        <v/>
      </c>
      <c r="BD1714" s="69" t="str">
        <f t="shared" si="1095"/>
        <v/>
      </c>
      <c r="BE1714" s="69" t="str">
        <f t="shared" si="1108"/>
        <v/>
      </c>
      <c r="BT1714" s="138" t="str">
        <f t="shared" ca="1" si="1109"/>
        <v/>
      </c>
      <c r="BU1714" s="139" t="str">
        <f t="shared" ca="1" si="1110"/>
        <v/>
      </c>
      <c r="BW1714" s="138" t="str">
        <f t="shared" si="1111"/>
        <v/>
      </c>
      <c r="BX1714" s="104" t="str">
        <f t="shared" si="1112"/>
        <v/>
      </c>
      <c r="BY1714" s="139" t="str">
        <f t="shared" si="1113"/>
        <v/>
      </c>
      <c r="CA1714" s="138" t="str">
        <f t="shared" si="1114"/>
        <v/>
      </c>
      <c r="CB1714" s="104" t="str">
        <f t="shared" si="1115"/>
        <v/>
      </c>
      <c r="CC1714" s="139" t="str">
        <f t="shared" si="1116"/>
        <v/>
      </c>
      <c r="CE1714" s="162" t="str">
        <f t="shared" si="1117"/>
        <v/>
      </c>
      <c r="CF1714" s="163" t="str">
        <f t="shared" si="1118"/>
        <v/>
      </c>
      <c r="CG1714" s="164" t="str">
        <f t="shared" si="1119"/>
        <v/>
      </c>
      <c r="CI1714" s="162" t="str">
        <f t="shared" si="1120"/>
        <v/>
      </c>
      <c r="CJ1714" s="163" t="str">
        <f t="shared" si="1123"/>
        <v/>
      </c>
      <c r="CK1714" s="164" t="str">
        <f t="shared" si="1124"/>
        <v/>
      </c>
      <c r="CM1714" s="169" t="str">
        <f t="shared" si="1121"/>
        <v/>
      </c>
      <c r="CN1714" s="139" t="str">
        <f t="shared" si="1122"/>
        <v/>
      </c>
      <c r="CP1714" s="41" t="str">
        <f>IF($CM1714="", "", COUNTIF($CM$11:$CM$3035, "&lt;"&amp;$CM1714)+1+COUNTIF($CM$11:$CM1714, $CM1714)-1)</f>
        <v/>
      </c>
    </row>
    <row r="1715" spans="1:94" x14ac:dyDescent="0.25">
      <c r="A1715" s="40"/>
      <c r="B1715" s="82" t="str">
        <f>IF($I1715="", "", IFERROR(INDEX('Job Database'!$AE$11:$AE$3035, MATCH($I1715, 'Job Database'!$X$11:$X$3035, 0)), ""))</f>
        <v/>
      </c>
      <c r="C1715" s="69" t="str">
        <f>IF($I1715="", "", IF(COUNTIF('Job Database'!$X$11:$X$3035, $I1715)=0, $AC$5, $AC$4))</f>
        <v/>
      </c>
      <c r="D1715" s="40"/>
      <c r="E1715" s="85" t="str">
        <f>IF($I1715="", "", IF(IFERROR(INDEX('Job Database'!$M$11:$M$3035, MATCH($I1715, 'Job Database'!$X$11:$X$3035, 0)), "")="", "", IFERROR(INDEX('Job Database'!$M$11:$M$3035, MATCH($I1715, 'Job Database'!$X$11:$X$3035, 0)), "")))</f>
        <v/>
      </c>
      <c r="F1715" s="40"/>
      <c r="G1715" s="88" t="str">
        <f t="shared" si="1096"/>
        <v/>
      </c>
      <c r="H1715" s="40"/>
      <c r="I1715" s="24"/>
      <c r="J1715" s="34"/>
      <c r="K1715" s="106"/>
      <c r="L1715" s="79"/>
      <c r="M1715" s="34"/>
      <c r="N1715" s="79"/>
      <c r="O1715" s="31"/>
      <c r="P1715" s="53"/>
      <c r="Q1715" s="40"/>
      <c r="S1715" s="41" t="str">
        <f t="shared" si="1084"/>
        <v/>
      </c>
      <c r="T1715" s="41" t="str">
        <f t="shared" si="1085"/>
        <v/>
      </c>
      <c r="U1715" s="41" t="str">
        <f t="shared" si="1097"/>
        <v/>
      </c>
      <c r="W1715" s="74" t="str">
        <f>IF('Job Database'!$X1715="", "", 'Job Database'!$X1715)</f>
        <v/>
      </c>
      <c r="Y1715" s="41" t="str">
        <f>IF($W1715="", "", IF(COUNTIF($I$11:$I$3035, $W1715)&gt;0, "", MAX($Y$10:$Y1714)+1))</f>
        <v/>
      </c>
      <c r="Z1715" s="41">
        <v>1705</v>
      </c>
      <c r="AA1715" s="58" t="str">
        <f t="shared" si="1098"/>
        <v/>
      </c>
      <c r="AC1715" s="41" t="str">
        <f t="shared" si="1086"/>
        <v/>
      </c>
      <c r="AE1715" s="41" t="str">
        <f t="shared" si="1099"/>
        <v/>
      </c>
      <c r="AJ1715" s="154" t="str">
        <f t="shared" si="1100"/>
        <v/>
      </c>
      <c r="AL1715" s="120" t="str">
        <f t="shared" si="1101"/>
        <v/>
      </c>
      <c r="AM1715" s="104" t="str">
        <f t="shared" si="1102"/>
        <v/>
      </c>
      <c r="AN1715" s="104" t="str">
        <f t="shared" si="1103"/>
        <v/>
      </c>
      <c r="AO1715" s="104" t="str">
        <f t="shared" si="1087"/>
        <v/>
      </c>
      <c r="AP1715" s="104" t="str">
        <f t="shared" si="1088"/>
        <v/>
      </c>
      <c r="AQ1715" s="121" t="str">
        <f t="shared" si="1104"/>
        <v/>
      </c>
      <c r="AS1715" s="88" t="str">
        <f t="shared" si="1089"/>
        <v/>
      </c>
      <c r="AT1715" s="68" t="str">
        <f t="shared" si="1105"/>
        <v/>
      </c>
      <c r="AU1715" s="68" t="str">
        <f t="shared" si="1106"/>
        <v/>
      </c>
      <c r="AV1715" s="68" t="str">
        <f t="shared" si="1107"/>
        <v/>
      </c>
      <c r="AW1715" s="88" t="str">
        <f t="shared" si="1090"/>
        <v/>
      </c>
      <c r="AZ1715" s="88" t="str">
        <f t="shared" si="1091"/>
        <v/>
      </c>
      <c r="BA1715" s="68" t="str">
        <f t="shared" si="1092"/>
        <v/>
      </c>
      <c r="BB1715" s="68" t="str">
        <f t="shared" si="1093"/>
        <v/>
      </c>
      <c r="BC1715" s="68" t="str">
        <f t="shared" si="1094"/>
        <v/>
      </c>
      <c r="BD1715" s="69" t="str">
        <f t="shared" si="1095"/>
        <v/>
      </c>
      <c r="BE1715" s="69" t="str">
        <f t="shared" si="1108"/>
        <v/>
      </c>
      <c r="BT1715" s="138" t="str">
        <f t="shared" ca="1" si="1109"/>
        <v/>
      </c>
      <c r="BU1715" s="139" t="str">
        <f t="shared" ca="1" si="1110"/>
        <v/>
      </c>
      <c r="BW1715" s="138" t="str">
        <f t="shared" si="1111"/>
        <v/>
      </c>
      <c r="BX1715" s="104" t="str">
        <f t="shared" si="1112"/>
        <v/>
      </c>
      <c r="BY1715" s="139" t="str">
        <f t="shared" si="1113"/>
        <v/>
      </c>
      <c r="CA1715" s="138" t="str">
        <f t="shared" si="1114"/>
        <v/>
      </c>
      <c r="CB1715" s="104" t="str">
        <f t="shared" si="1115"/>
        <v/>
      </c>
      <c r="CC1715" s="139" t="str">
        <f t="shared" si="1116"/>
        <v/>
      </c>
      <c r="CE1715" s="162" t="str">
        <f t="shared" si="1117"/>
        <v/>
      </c>
      <c r="CF1715" s="163" t="str">
        <f t="shared" si="1118"/>
        <v/>
      </c>
      <c r="CG1715" s="164" t="str">
        <f t="shared" si="1119"/>
        <v/>
      </c>
      <c r="CI1715" s="162" t="str">
        <f t="shared" si="1120"/>
        <v/>
      </c>
      <c r="CJ1715" s="163" t="str">
        <f t="shared" si="1123"/>
        <v/>
      </c>
      <c r="CK1715" s="164" t="str">
        <f t="shared" si="1124"/>
        <v/>
      </c>
      <c r="CM1715" s="169" t="str">
        <f t="shared" si="1121"/>
        <v/>
      </c>
      <c r="CN1715" s="139" t="str">
        <f t="shared" si="1122"/>
        <v/>
      </c>
      <c r="CP1715" s="41" t="str">
        <f>IF($CM1715="", "", COUNTIF($CM$11:$CM$3035, "&lt;"&amp;$CM1715)+1+COUNTIF($CM$11:$CM1715, $CM1715)-1)</f>
        <v/>
      </c>
    </row>
    <row r="1716" spans="1:94" x14ac:dyDescent="0.25">
      <c r="A1716" s="40"/>
      <c r="B1716" s="82" t="str">
        <f>IF($I1716="", "", IFERROR(INDEX('Job Database'!$AE$11:$AE$3035, MATCH($I1716, 'Job Database'!$X$11:$X$3035, 0)), ""))</f>
        <v/>
      </c>
      <c r="C1716" s="69" t="str">
        <f>IF($I1716="", "", IF(COUNTIF('Job Database'!$X$11:$X$3035, $I1716)=0, $AC$5, $AC$4))</f>
        <v/>
      </c>
      <c r="D1716" s="40"/>
      <c r="E1716" s="85" t="str">
        <f>IF($I1716="", "", IF(IFERROR(INDEX('Job Database'!$M$11:$M$3035, MATCH($I1716, 'Job Database'!$X$11:$X$3035, 0)), "")="", "", IFERROR(INDEX('Job Database'!$M$11:$M$3035, MATCH($I1716, 'Job Database'!$X$11:$X$3035, 0)), "")))</f>
        <v/>
      </c>
      <c r="F1716" s="40"/>
      <c r="G1716" s="88" t="str">
        <f t="shared" si="1096"/>
        <v/>
      </c>
      <c r="H1716" s="40"/>
      <c r="I1716" s="24"/>
      <c r="J1716" s="34"/>
      <c r="K1716" s="106"/>
      <c r="L1716" s="79"/>
      <c r="M1716" s="34"/>
      <c r="N1716" s="79"/>
      <c r="O1716" s="31"/>
      <c r="P1716" s="53"/>
      <c r="Q1716" s="40"/>
      <c r="S1716" s="41" t="str">
        <f t="shared" si="1084"/>
        <v/>
      </c>
      <c r="T1716" s="41" t="str">
        <f t="shared" si="1085"/>
        <v/>
      </c>
      <c r="U1716" s="41" t="str">
        <f t="shared" si="1097"/>
        <v/>
      </c>
      <c r="W1716" s="74" t="str">
        <f>IF('Job Database'!$X1716="", "", 'Job Database'!$X1716)</f>
        <v/>
      </c>
      <c r="Y1716" s="41" t="str">
        <f>IF($W1716="", "", IF(COUNTIF($I$11:$I$3035, $W1716)&gt;0, "", MAX($Y$10:$Y1715)+1))</f>
        <v/>
      </c>
      <c r="Z1716" s="41">
        <v>1706</v>
      </c>
      <c r="AA1716" s="58" t="str">
        <f t="shared" si="1098"/>
        <v/>
      </c>
      <c r="AC1716" s="41" t="str">
        <f t="shared" si="1086"/>
        <v/>
      </c>
      <c r="AE1716" s="41" t="str">
        <f t="shared" si="1099"/>
        <v/>
      </c>
      <c r="AJ1716" s="154" t="str">
        <f t="shared" si="1100"/>
        <v/>
      </c>
      <c r="AL1716" s="120" t="str">
        <f t="shared" si="1101"/>
        <v/>
      </c>
      <c r="AM1716" s="104" t="str">
        <f t="shared" si="1102"/>
        <v/>
      </c>
      <c r="AN1716" s="104" t="str">
        <f t="shared" si="1103"/>
        <v/>
      </c>
      <c r="AO1716" s="104" t="str">
        <f t="shared" si="1087"/>
        <v/>
      </c>
      <c r="AP1716" s="104" t="str">
        <f t="shared" si="1088"/>
        <v/>
      </c>
      <c r="AQ1716" s="121" t="str">
        <f t="shared" si="1104"/>
        <v/>
      </c>
      <c r="AS1716" s="88" t="str">
        <f t="shared" si="1089"/>
        <v/>
      </c>
      <c r="AT1716" s="68" t="str">
        <f t="shared" si="1105"/>
        <v/>
      </c>
      <c r="AU1716" s="68" t="str">
        <f t="shared" si="1106"/>
        <v/>
      </c>
      <c r="AV1716" s="68" t="str">
        <f t="shared" si="1107"/>
        <v/>
      </c>
      <c r="AW1716" s="88" t="str">
        <f t="shared" si="1090"/>
        <v/>
      </c>
      <c r="AZ1716" s="88" t="str">
        <f t="shared" si="1091"/>
        <v/>
      </c>
      <c r="BA1716" s="68" t="str">
        <f t="shared" si="1092"/>
        <v/>
      </c>
      <c r="BB1716" s="68" t="str">
        <f t="shared" si="1093"/>
        <v/>
      </c>
      <c r="BC1716" s="68" t="str">
        <f t="shared" si="1094"/>
        <v/>
      </c>
      <c r="BD1716" s="69" t="str">
        <f t="shared" si="1095"/>
        <v/>
      </c>
      <c r="BE1716" s="69" t="str">
        <f t="shared" si="1108"/>
        <v/>
      </c>
      <c r="BT1716" s="138" t="str">
        <f t="shared" ca="1" si="1109"/>
        <v/>
      </c>
      <c r="BU1716" s="139" t="str">
        <f t="shared" ca="1" si="1110"/>
        <v/>
      </c>
      <c r="BW1716" s="138" t="str">
        <f t="shared" si="1111"/>
        <v/>
      </c>
      <c r="BX1716" s="104" t="str">
        <f t="shared" si="1112"/>
        <v/>
      </c>
      <c r="BY1716" s="139" t="str">
        <f t="shared" si="1113"/>
        <v/>
      </c>
      <c r="CA1716" s="138" t="str">
        <f t="shared" si="1114"/>
        <v/>
      </c>
      <c r="CB1716" s="104" t="str">
        <f t="shared" si="1115"/>
        <v/>
      </c>
      <c r="CC1716" s="139" t="str">
        <f t="shared" si="1116"/>
        <v/>
      </c>
      <c r="CE1716" s="162" t="str">
        <f t="shared" si="1117"/>
        <v/>
      </c>
      <c r="CF1716" s="163" t="str">
        <f t="shared" si="1118"/>
        <v/>
      </c>
      <c r="CG1716" s="164" t="str">
        <f t="shared" si="1119"/>
        <v/>
      </c>
      <c r="CI1716" s="162" t="str">
        <f t="shared" si="1120"/>
        <v/>
      </c>
      <c r="CJ1716" s="163" t="str">
        <f t="shared" si="1123"/>
        <v/>
      </c>
      <c r="CK1716" s="164" t="str">
        <f t="shared" si="1124"/>
        <v/>
      </c>
      <c r="CM1716" s="169" t="str">
        <f t="shared" si="1121"/>
        <v/>
      </c>
      <c r="CN1716" s="139" t="str">
        <f t="shared" si="1122"/>
        <v/>
      </c>
      <c r="CP1716" s="41" t="str">
        <f>IF($CM1716="", "", COUNTIF($CM$11:$CM$3035, "&lt;"&amp;$CM1716)+1+COUNTIF($CM$11:$CM1716, $CM1716)-1)</f>
        <v/>
      </c>
    </row>
    <row r="1717" spans="1:94" x14ac:dyDescent="0.25">
      <c r="A1717" s="40"/>
      <c r="B1717" s="82" t="str">
        <f>IF($I1717="", "", IFERROR(INDEX('Job Database'!$AE$11:$AE$3035, MATCH($I1717, 'Job Database'!$X$11:$X$3035, 0)), ""))</f>
        <v/>
      </c>
      <c r="C1717" s="69" t="str">
        <f>IF($I1717="", "", IF(COUNTIF('Job Database'!$X$11:$X$3035, $I1717)=0, $AC$5, $AC$4))</f>
        <v/>
      </c>
      <c r="D1717" s="40"/>
      <c r="E1717" s="85" t="str">
        <f>IF($I1717="", "", IF(IFERROR(INDEX('Job Database'!$M$11:$M$3035, MATCH($I1717, 'Job Database'!$X$11:$X$3035, 0)), "")="", "", IFERROR(INDEX('Job Database'!$M$11:$M$3035, MATCH($I1717, 'Job Database'!$X$11:$X$3035, 0)), "")))</f>
        <v/>
      </c>
      <c r="F1717" s="40"/>
      <c r="G1717" s="88" t="str">
        <f t="shared" si="1096"/>
        <v/>
      </c>
      <c r="H1717" s="40"/>
      <c r="I1717" s="24"/>
      <c r="J1717" s="34"/>
      <c r="K1717" s="106"/>
      <c r="L1717" s="79"/>
      <c r="M1717" s="34"/>
      <c r="N1717" s="79"/>
      <c r="O1717" s="31"/>
      <c r="P1717" s="53"/>
      <c r="Q1717" s="40"/>
      <c r="S1717" s="41" t="str">
        <f t="shared" si="1084"/>
        <v/>
      </c>
      <c r="T1717" s="41" t="str">
        <f t="shared" si="1085"/>
        <v/>
      </c>
      <c r="U1717" s="41" t="str">
        <f t="shared" si="1097"/>
        <v/>
      </c>
      <c r="W1717" s="74" t="str">
        <f>IF('Job Database'!$X1717="", "", 'Job Database'!$X1717)</f>
        <v/>
      </c>
      <c r="Y1717" s="41" t="str">
        <f>IF($W1717="", "", IF(COUNTIF($I$11:$I$3035, $W1717)&gt;0, "", MAX($Y$10:$Y1716)+1))</f>
        <v/>
      </c>
      <c r="Z1717" s="41">
        <v>1707</v>
      </c>
      <c r="AA1717" s="58" t="str">
        <f t="shared" si="1098"/>
        <v/>
      </c>
      <c r="AC1717" s="41" t="str">
        <f t="shared" si="1086"/>
        <v/>
      </c>
      <c r="AE1717" s="41" t="str">
        <f t="shared" si="1099"/>
        <v/>
      </c>
      <c r="AJ1717" s="154" t="str">
        <f t="shared" si="1100"/>
        <v/>
      </c>
      <c r="AL1717" s="120" t="str">
        <f t="shared" si="1101"/>
        <v/>
      </c>
      <c r="AM1717" s="104" t="str">
        <f t="shared" si="1102"/>
        <v/>
      </c>
      <c r="AN1717" s="104" t="str">
        <f t="shared" si="1103"/>
        <v/>
      </c>
      <c r="AO1717" s="104" t="str">
        <f t="shared" si="1087"/>
        <v/>
      </c>
      <c r="AP1717" s="104" t="str">
        <f t="shared" si="1088"/>
        <v/>
      </c>
      <c r="AQ1717" s="121" t="str">
        <f t="shared" si="1104"/>
        <v/>
      </c>
      <c r="AS1717" s="88" t="str">
        <f t="shared" si="1089"/>
        <v/>
      </c>
      <c r="AT1717" s="68" t="str">
        <f t="shared" si="1105"/>
        <v/>
      </c>
      <c r="AU1717" s="68" t="str">
        <f t="shared" si="1106"/>
        <v/>
      </c>
      <c r="AV1717" s="68" t="str">
        <f t="shared" si="1107"/>
        <v/>
      </c>
      <c r="AW1717" s="88" t="str">
        <f t="shared" si="1090"/>
        <v/>
      </c>
      <c r="AZ1717" s="88" t="str">
        <f t="shared" si="1091"/>
        <v/>
      </c>
      <c r="BA1717" s="68" t="str">
        <f t="shared" si="1092"/>
        <v/>
      </c>
      <c r="BB1717" s="68" t="str">
        <f t="shared" si="1093"/>
        <v/>
      </c>
      <c r="BC1717" s="68" t="str">
        <f t="shared" si="1094"/>
        <v/>
      </c>
      <c r="BD1717" s="69" t="str">
        <f t="shared" si="1095"/>
        <v/>
      </c>
      <c r="BE1717" s="69" t="str">
        <f t="shared" si="1108"/>
        <v/>
      </c>
      <c r="BT1717" s="138" t="str">
        <f t="shared" ca="1" si="1109"/>
        <v/>
      </c>
      <c r="BU1717" s="139" t="str">
        <f t="shared" ca="1" si="1110"/>
        <v/>
      </c>
      <c r="BW1717" s="138" t="str">
        <f t="shared" si="1111"/>
        <v/>
      </c>
      <c r="BX1717" s="104" t="str">
        <f t="shared" si="1112"/>
        <v/>
      </c>
      <c r="BY1717" s="139" t="str">
        <f t="shared" si="1113"/>
        <v/>
      </c>
      <c r="CA1717" s="138" t="str">
        <f t="shared" si="1114"/>
        <v/>
      </c>
      <c r="CB1717" s="104" t="str">
        <f t="shared" si="1115"/>
        <v/>
      </c>
      <c r="CC1717" s="139" t="str">
        <f t="shared" si="1116"/>
        <v/>
      </c>
      <c r="CE1717" s="162" t="str">
        <f t="shared" si="1117"/>
        <v/>
      </c>
      <c r="CF1717" s="163" t="str">
        <f t="shared" si="1118"/>
        <v/>
      </c>
      <c r="CG1717" s="164" t="str">
        <f t="shared" si="1119"/>
        <v/>
      </c>
      <c r="CI1717" s="162" t="str">
        <f t="shared" si="1120"/>
        <v/>
      </c>
      <c r="CJ1717" s="163" t="str">
        <f t="shared" si="1123"/>
        <v/>
      </c>
      <c r="CK1717" s="164" t="str">
        <f t="shared" si="1124"/>
        <v/>
      </c>
      <c r="CM1717" s="169" t="str">
        <f t="shared" si="1121"/>
        <v/>
      </c>
      <c r="CN1717" s="139" t="str">
        <f t="shared" si="1122"/>
        <v/>
      </c>
      <c r="CP1717" s="41" t="str">
        <f>IF($CM1717="", "", COUNTIF($CM$11:$CM$3035, "&lt;"&amp;$CM1717)+1+COUNTIF($CM$11:$CM1717, $CM1717)-1)</f>
        <v/>
      </c>
    </row>
    <row r="1718" spans="1:94" x14ac:dyDescent="0.25">
      <c r="A1718" s="40"/>
      <c r="B1718" s="82" t="str">
        <f>IF($I1718="", "", IFERROR(INDEX('Job Database'!$AE$11:$AE$3035, MATCH($I1718, 'Job Database'!$X$11:$X$3035, 0)), ""))</f>
        <v/>
      </c>
      <c r="C1718" s="69" t="str">
        <f>IF($I1718="", "", IF(COUNTIF('Job Database'!$X$11:$X$3035, $I1718)=0, $AC$5, $AC$4))</f>
        <v/>
      </c>
      <c r="D1718" s="40"/>
      <c r="E1718" s="85" t="str">
        <f>IF($I1718="", "", IF(IFERROR(INDEX('Job Database'!$M$11:$M$3035, MATCH($I1718, 'Job Database'!$X$11:$X$3035, 0)), "")="", "", IFERROR(INDEX('Job Database'!$M$11:$M$3035, MATCH($I1718, 'Job Database'!$X$11:$X$3035, 0)), "")))</f>
        <v/>
      </c>
      <c r="F1718" s="40"/>
      <c r="G1718" s="88" t="str">
        <f t="shared" si="1096"/>
        <v/>
      </c>
      <c r="H1718" s="40"/>
      <c r="I1718" s="24"/>
      <c r="J1718" s="34"/>
      <c r="K1718" s="106"/>
      <c r="L1718" s="79"/>
      <c r="M1718" s="34"/>
      <c r="N1718" s="79"/>
      <c r="O1718" s="31"/>
      <c r="P1718" s="53"/>
      <c r="Q1718" s="40"/>
      <c r="S1718" s="41" t="str">
        <f t="shared" si="1084"/>
        <v/>
      </c>
      <c r="T1718" s="41" t="str">
        <f t="shared" si="1085"/>
        <v/>
      </c>
      <c r="U1718" s="41" t="str">
        <f t="shared" si="1097"/>
        <v/>
      </c>
      <c r="W1718" s="74" t="str">
        <f>IF('Job Database'!$X1718="", "", 'Job Database'!$X1718)</f>
        <v/>
      </c>
      <c r="Y1718" s="41" t="str">
        <f>IF($W1718="", "", IF(COUNTIF($I$11:$I$3035, $W1718)&gt;0, "", MAX($Y$10:$Y1717)+1))</f>
        <v/>
      </c>
      <c r="Z1718" s="41">
        <v>1708</v>
      </c>
      <c r="AA1718" s="58" t="str">
        <f t="shared" si="1098"/>
        <v/>
      </c>
      <c r="AC1718" s="41" t="str">
        <f t="shared" si="1086"/>
        <v/>
      </c>
      <c r="AE1718" s="41" t="str">
        <f t="shared" si="1099"/>
        <v/>
      </c>
      <c r="AJ1718" s="154" t="str">
        <f t="shared" si="1100"/>
        <v/>
      </c>
      <c r="AL1718" s="120" t="str">
        <f t="shared" si="1101"/>
        <v/>
      </c>
      <c r="AM1718" s="104" t="str">
        <f t="shared" si="1102"/>
        <v/>
      </c>
      <c r="AN1718" s="104" t="str">
        <f t="shared" si="1103"/>
        <v/>
      </c>
      <c r="AO1718" s="104" t="str">
        <f t="shared" si="1087"/>
        <v/>
      </c>
      <c r="AP1718" s="104" t="str">
        <f t="shared" si="1088"/>
        <v/>
      </c>
      <c r="AQ1718" s="121" t="str">
        <f t="shared" si="1104"/>
        <v/>
      </c>
      <c r="AS1718" s="88" t="str">
        <f t="shared" si="1089"/>
        <v/>
      </c>
      <c r="AT1718" s="68" t="str">
        <f t="shared" si="1105"/>
        <v/>
      </c>
      <c r="AU1718" s="68" t="str">
        <f t="shared" si="1106"/>
        <v/>
      </c>
      <c r="AV1718" s="68" t="str">
        <f t="shared" si="1107"/>
        <v/>
      </c>
      <c r="AW1718" s="88" t="str">
        <f t="shared" si="1090"/>
        <v/>
      </c>
      <c r="AZ1718" s="88" t="str">
        <f t="shared" si="1091"/>
        <v/>
      </c>
      <c r="BA1718" s="68" t="str">
        <f t="shared" si="1092"/>
        <v/>
      </c>
      <c r="BB1718" s="68" t="str">
        <f t="shared" si="1093"/>
        <v/>
      </c>
      <c r="BC1718" s="68" t="str">
        <f t="shared" si="1094"/>
        <v/>
      </c>
      <c r="BD1718" s="69" t="str">
        <f t="shared" si="1095"/>
        <v/>
      </c>
      <c r="BE1718" s="69" t="str">
        <f t="shared" si="1108"/>
        <v/>
      </c>
      <c r="BT1718" s="138" t="str">
        <f t="shared" ca="1" si="1109"/>
        <v/>
      </c>
      <c r="BU1718" s="139" t="str">
        <f t="shared" ca="1" si="1110"/>
        <v/>
      </c>
      <c r="BW1718" s="138" t="str">
        <f t="shared" si="1111"/>
        <v/>
      </c>
      <c r="BX1718" s="104" t="str">
        <f t="shared" si="1112"/>
        <v/>
      </c>
      <c r="BY1718" s="139" t="str">
        <f t="shared" si="1113"/>
        <v/>
      </c>
      <c r="CA1718" s="138" t="str">
        <f t="shared" si="1114"/>
        <v/>
      </c>
      <c r="CB1718" s="104" t="str">
        <f t="shared" si="1115"/>
        <v/>
      </c>
      <c r="CC1718" s="139" t="str">
        <f t="shared" si="1116"/>
        <v/>
      </c>
      <c r="CE1718" s="162" t="str">
        <f t="shared" si="1117"/>
        <v/>
      </c>
      <c r="CF1718" s="163" t="str">
        <f t="shared" si="1118"/>
        <v/>
      </c>
      <c r="CG1718" s="164" t="str">
        <f t="shared" si="1119"/>
        <v/>
      </c>
      <c r="CI1718" s="162" t="str">
        <f t="shared" si="1120"/>
        <v/>
      </c>
      <c r="CJ1718" s="163" t="str">
        <f t="shared" si="1123"/>
        <v/>
      </c>
      <c r="CK1718" s="164" t="str">
        <f t="shared" si="1124"/>
        <v/>
      </c>
      <c r="CM1718" s="169" t="str">
        <f t="shared" si="1121"/>
        <v/>
      </c>
      <c r="CN1718" s="139" t="str">
        <f t="shared" si="1122"/>
        <v/>
      </c>
      <c r="CP1718" s="41" t="str">
        <f>IF($CM1718="", "", COUNTIF($CM$11:$CM$3035, "&lt;"&amp;$CM1718)+1+COUNTIF($CM$11:$CM1718, $CM1718)-1)</f>
        <v/>
      </c>
    </row>
    <row r="1719" spans="1:94" x14ac:dyDescent="0.25">
      <c r="A1719" s="40"/>
      <c r="B1719" s="82" t="str">
        <f>IF($I1719="", "", IFERROR(INDEX('Job Database'!$AE$11:$AE$3035, MATCH($I1719, 'Job Database'!$X$11:$X$3035, 0)), ""))</f>
        <v/>
      </c>
      <c r="C1719" s="69" t="str">
        <f>IF($I1719="", "", IF(COUNTIF('Job Database'!$X$11:$X$3035, $I1719)=0, $AC$5, $AC$4))</f>
        <v/>
      </c>
      <c r="D1719" s="40"/>
      <c r="E1719" s="85" t="str">
        <f>IF($I1719="", "", IF(IFERROR(INDEX('Job Database'!$M$11:$M$3035, MATCH($I1719, 'Job Database'!$X$11:$X$3035, 0)), "")="", "", IFERROR(INDEX('Job Database'!$M$11:$M$3035, MATCH($I1719, 'Job Database'!$X$11:$X$3035, 0)), "")))</f>
        <v/>
      </c>
      <c r="F1719" s="40"/>
      <c r="G1719" s="88" t="str">
        <f t="shared" si="1096"/>
        <v/>
      </c>
      <c r="H1719" s="40"/>
      <c r="I1719" s="24"/>
      <c r="J1719" s="34"/>
      <c r="K1719" s="106"/>
      <c r="L1719" s="79"/>
      <c r="M1719" s="34"/>
      <c r="N1719" s="79"/>
      <c r="O1719" s="31"/>
      <c r="P1719" s="53"/>
      <c r="Q1719" s="40"/>
      <c r="S1719" s="41" t="str">
        <f t="shared" si="1084"/>
        <v/>
      </c>
      <c r="T1719" s="41" t="str">
        <f t="shared" si="1085"/>
        <v/>
      </c>
      <c r="U1719" s="41" t="str">
        <f t="shared" si="1097"/>
        <v/>
      </c>
      <c r="W1719" s="74" t="str">
        <f>IF('Job Database'!$X1719="", "", 'Job Database'!$X1719)</f>
        <v/>
      </c>
      <c r="Y1719" s="41" t="str">
        <f>IF($W1719="", "", IF(COUNTIF($I$11:$I$3035, $W1719)&gt;0, "", MAX($Y$10:$Y1718)+1))</f>
        <v/>
      </c>
      <c r="Z1719" s="41">
        <v>1709</v>
      </c>
      <c r="AA1719" s="58" t="str">
        <f t="shared" si="1098"/>
        <v/>
      </c>
      <c r="AC1719" s="41" t="str">
        <f t="shared" si="1086"/>
        <v/>
      </c>
      <c r="AE1719" s="41" t="str">
        <f t="shared" si="1099"/>
        <v/>
      </c>
      <c r="AJ1719" s="154" t="str">
        <f t="shared" si="1100"/>
        <v/>
      </c>
      <c r="AL1719" s="120" t="str">
        <f t="shared" si="1101"/>
        <v/>
      </c>
      <c r="AM1719" s="104" t="str">
        <f t="shared" si="1102"/>
        <v/>
      </c>
      <c r="AN1719" s="104" t="str">
        <f t="shared" si="1103"/>
        <v/>
      </c>
      <c r="AO1719" s="104" t="str">
        <f t="shared" si="1087"/>
        <v/>
      </c>
      <c r="AP1719" s="104" t="str">
        <f t="shared" si="1088"/>
        <v/>
      </c>
      <c r="AQ1719" s="121" t="str">
        <f t="shared" si="1104"/>
        <v/>
      </c>
      <c r="AS1719" s="88" t="str">
        <f t="shared" si="1089"/>
        <v/>
      </c>
      <c r="AT1719" s="68" t="str">
        <f t="shared" si="1105"/>
        <v/>
      </c>
      <c r="AU1719" s="68" t="str">
        <f t="shared" si="1106"/>
        <v/>
      </c>
      <c r="AV1719" s="68" t="str">
        <f t="shared" si="1107"/>
        <v/>
      </c>
      <c r="AW1719" s="88" t="str">
        <f t="shared" si="1090"/>
        <v/>
      </c>
      <c r="AZ1719" s="88" t="str">
        <f t="shared" si="1091"/>
        <v/>
      </c>
      <c r="BA1719" s="68" t="str">
        <f t="shared" si="1092"/>
        <v/>
      </c>
      <c r="BB1719" s="68" t="str">
        <f t="shared" si="1093"/>
        <v/>
      </c>
      <c r="BC1719" s="68" t="str">
        <f t="shared" si="1094"/>
        <v/>
      </c>
      <c r="BD1719" s="69" t="str">
        <f t="shared" si="1095"/>
        <v/>
      </c>
      <c r="BE1719" s="69" t="str">
        <f t="shared" si="1108"/>
        <v/>
      </c>
      <c r="BT1719" s="138" t="str">
        <f t="shared" ca="1" si="1109"/>
        <v/>
      </c>
      <c r="BU1719" s="139" t="str">
        <f t="shared" ca="1" si="1110"/>
        <v/>
      </c>
      <c r="BW1719" s="138" t="str">
        <f t="shared" si="1111"/>
        <v/>
      </c>
      <c r="BX1719" s="104" t="str">
        <f t="shared" si="1112"/>
        <v/>
      </c>
      <c r="BY1719" s="139" t="str">
        <f t="shared" si="1113"/>
        <v/>
      </c>
      <c r="CA1719" s="138" t="str">
        <f t="shared" si="1114"/>
        <v/>
      </c>
      <c r="CB1719" s="104" t="str">
        <f t="shared" si="1115"/>
        <v/>
      </c>
      <c r="CC1719" s="139" t="str">
        <f t="shared" si="1116"/>
        <v/>
      </c>
      <c r="CE1719" s="162" t="str">
        <f t="shared" si="1117"/>
        <v/>
      </c>
      <c r="CF1719" s="163" t="str">
        <f t="shared" si="1118"/>
        <v/>
      </c>
      <c r="CG1719" s="164" t="str">
        <f t="shared" si="1119"/>
        <v/>
      </c>
      <c r="CI1719" s="162" t="str">
        <f t="shared" si="1120"/>
        <v/>
      </c>
      <c r="CJ1719" s="163" t="str">
        <f t="shared" si="1123"/>
        <v/>
      </c>
      <c r="CK1719" s="164" t="str">
        <f t="shared" si="1124"/>
        <v/>
      </c>
      <c r="CM1719" s="169" t="str">
        <f t="shared" si="1121"/>
        <v/>
      </c>
      <c r="CN1719" s="139" t="str">
        <f t="shared" si="1122"/>
        <v/>
      </c>
      <c r="CP1719" s="41" t="str">
        <f>IF($CM1719="", "", COUNTIF($CM$11:$CM$3035, "&lt;"&amp;$CM1719)+1+COUNTIF($CM$11:$CM1719, $CM1719)-1)</f>
        <v/>
      </c>
    </row>
    <row r="1720" spans="1:94" x14ac:dyDescent="0.25">
      <c r="A1720" s="40"/>
      <c r="B1720" s="82" t="str">
        <f>IF($I1720="", "", IFERROR(INDEX('Job Database'!$AE$11:$AE$3035, MATCH($I1720, 'Job Database'!$X$11:$X$3035, 0)), ""))</f>
        <v/>
      </c>
      <c r="C1720" s="69" t="str">
        <f>IF($I1720="", "", IF(COUNTIF('Job Database'!$X$11:$X$3035, $I1720)=0, $AC$5, $AC$4))</f>
        <v/>
      </c>
      <c r="D1720" s="40"/>
      <c r="E1720" s="85" t="str">
        <f>IF($I1720="", "", IF(IFERROR(INDEX('Job Database'!$M$11:$M$3035, MATCH($I1720, 'Job Database'!$X$11:$X$3035, 0)), "")="", "", IFERROR(INDEX('Job Database'!$M$11:$M$3035, MATCH($I1720, 'Job Database'!$X$11:$X$3035, 0)), "")))</f>
        <v/>
      </c>
      <c r="F1720" s="40"/>
      <c r="G1720" s="88" t="str">
        <f t="shared" si="1096"/>
        <v/>
      </c>
      <c r="H1720" s="40"/>
      <c r="I1720" s="24"/>
      <c r="J1720" s="34"/>
      <c r="K1720" s="106"/>
      <c r="L1720" s="79"/>
      <c r="M1720" s="34"/>
      <c r="N1720" s="79"/>
      <c r="O1720" s="31"/>
      <c r="P1720" s="53"/>
      <c r="Q1720" s="40"/>
      <c r="S1720" s="41" t="str">
        <f t="shared" si="1084"/>
        <v/>
      </c>
      <c r="T1720" s="41" t="str">
        <f t="shared" si="1085"/>
        <v/>
      </c>
      <c r="U1720" s="41" t="str">
        <f t="shared" si="1097"/>
        <v/>
      </c>
      <c r="W1720" s="74" t="str">
        <f>IF('Job Database'!$X1720="", "", 'Job Database'!$X1720)</f>
        <v/>
      </c>
      <c r="Y1720" s="41" t="str">
        <f>IF($W1720="", "", IF(COUNTIF($I$11:$I$3035, $W1720)&gt;0, "", MAX($Y$10:$Y1719)+1))</f>
        <v/>
      </c>
      <c r="Z1720" s="41">
        <v>1710</v>
      </c>
      <c r="AA1720" s="58" t="str">
        <f t="shared" si="1098"/>
        <v/>
      </c>
      <c r="AC1720" s="41" t="str">
        <f t="shared" si="1086"/>
        <v/>
      </c>
      <c r="AE1720" s="41" t="str">
        <f t="shared" si="1099"/>
        <v/>
      </c>
      <c r="AJ1720" s="154" t="str">
        <f t="shared" si="1100"/>
        <v/>
      </c>
      <c r="AL1720" s="120" t="str">
        <f t="shared" si="1101"/>
        <v/>
      </c>
      <c r="AM1720" s="104" t="str">
        <f t="shared" si="1102"/>
        <v/>
      </c>
      <c r="AN1720" s="104" t="str">
        <f t="shared" si="1103"/>
        <v/>
      </c>
      <c r="AO1720" s="104" t="str">
        <f t="shared" si="1087"/>
        <v/>
      </c>
      <c r="AP1720" s="104" t="str">
        <f t="shared" si="1088"/>
        <v/>
      </c>
      <c r="AQ1720" s="121" t="str">
        <f t="shared" si="1104"/>
        <v/>
      </c>
      <c r="AS1720" s="88" t="str">
        <f t="shared" si="1089"/>
        <v/>
      </c>
      <c r="AT1720" s="68" t="str">
        <f t="shared" si="1105"/>
        <v/>
      </c>
      <c r="AU1720" s="68" t="str">
        <f t="shared" si="1106"/>
        <v/>
      </c>
      <c r="AV1720" s="68" t="str">
        <f t="shared" si="1107"/>
        <v/>
      </c>
      <c r="AW1720" s="88" t="str">
        <f t="shared" si="1090"/>
        <v/>
      </c>
      <c r="AZ1720" s="88" t="str">
        <f t="shared" si="1091"/>
        <v/>
      </c>
      <c r="BA1720" s="68" t="str">
        <f t="shared" si="1092"/>
        <v/>
      </c>
      <c r="BB1720" s="68" t="str">
        <f t="shared" si="1093"/>
        <v/>
      </c>
      <c r="BC1720" s="68" t="str">
        <f t="shared" si="1094"/>
        <v/>
      </c>
      <c r="BD1720" s="69" t="str">
        <f t="shared" si="1095"/>
        <v/>
      </c>
      <c r="BE1720" s="69" t="str">
        <f t="shared" si="1108"/>
        <v/>
      </c>
      <c r="BT1720" s="138" t="str">
        <f t="shared" ca="1" si="1109"/>
        <v/>
      </c>
      <c r="BU1720" s="139" t="str">
        <f t="shared" ca="1" si="1110"/>
        <v/>
      </c>
      <c r="BW1720" s="138" t="str">
        <f t="shared" si="1111"/>
        <v/>
      </c>
      <c r="BX1720" s="104" t="str">
        <f t="shared" si="1112"/>
        <v/>
      </c>
      <c r="BY1720" s="139" t="str">
        <f t="shared" si="1113"/>
        <v/>
      </c>
      <c r="CA1720" s="138" t="str">
        <f t="shared" si="1114"/>
        <v/>
      </c>
      <c r="CB1720" s="104" t="str">
        <f t="shared" si="1115"/>
        <v/>
      </c>
      <c r="CC1720" s="139" t="str">
        <f t="shared" si="1116"/>
        <v/>
      </c>
      <c r="CE1720" s="162" t="str">
        <f t="shared" si="1117"/>
        <v/>
      </c>
      <c r="CF1720" s="163" t="str">
        <f t="shared" si="1118"/>
        <v/>
      </c>
      <c r="CG1720" s="164" t="str">
        <f t="shared" si="1119"/>
        <v/>
      </c>
      <c r="CI1720" s="162" t="str">
        <f t="shared" si="1120"/>
        <v/>
      </c>
      <c r="CJ1720" s="163" t="str">
        <f t="shared" si="1123"/>
        <v/>
      </c>
      <c r="CK1720" s="164" t="str">
        <f t="shared" si="1124"/>
        <v/>
      </c>
      <c r="CM1720" s="169" t="str">
        <f t="shared" si="1121"/>
        <v/>
      </c>
      <c r="CN1720" s="139" t="str">
        <f t="shared" si="1122"/>
        <v/>
      </c>
      <c r="CP1720" s="41" t="str">
        <f>IF($CM1720="", "", COUNTIF($CM$11:$CM$3035, "&lt;"&amp;$CM1720)+1+COUNTIF($CM$11:$CM1720, $CM1720)-1)</f>
        <v/>
      </c>
    </row>
    <row r="1721" spans="1:94" x14ac:dyDescent="0.25">
      <c r="A1721" s="40"/>
      <c r="B1721" s="82" t="str">
        <f>IF($I1721="", "", IFERROR(INDEX('Job Database'!$AE$11:$AE$3035, MATCH($I1721, 'Job Database'!$X$11:$X$3035, 0)), ""))</f>
        <v/>
      </c>
      <c r="C1721" s="69" t="str">
        <f>IF($I1721="", "", IF(COUNTIF('Job Database'!$X$11:$X$3035, $I1721)=0, $AC$5, $AC$4))</f>
        <v/>
      </c>
      <c r="D1721" s="40"/>
      <c r="E1721" s="85" t="str">
        <f>IF($I1721="", "", IF(IFERROR(INDEX('Job Database'!$M$11:$M$3035, MATCH($I1721, 'Job Database'!$X$11:$X$3035, 0)), "")="", "", IFERROR(INDEX('Job Database'!$M$11:$M$3035, MATCH($I1721, 'Job Database'!$X$11:$X$3035, 0)), "")))</f>
        <v/>
      </c>
      <c r="F1721" s="40"/>
      <c r="G1721" s="88" t="str">
        <f t="shared" si="1096"/>
        <v/>
      </c>
      <c r="H1721" s="40"/>
      <c r="I1721" s="24"/>
      <c r="J1721" s="34"/>
      <c r="K1721" s="106"/>
      <c r="L1721" s="79"/>
      <c r="M1721" s="34"/>
      <c r="N1721" s="79"/>
      <c r="O1721" s="31"/>
      <c r="P1721" s="53"/>
      <c r="Q1721" s="40"/>
      <c r="S1721" s="41" t="str">
        <f t="shared" si="1084"/>
        <v/>
      </c>
      <c r="T1721" s="41" t="str">
        <f t="shared" si="1085"/>
        <v/>
      </c>
      <c r="U1721" s="41" t="str">
        <f t="shared" si="1097"/>
        <v/>
      </c>
      <c r="W1721" s="74" t="str">
        <f>IF('Job Database'!$X1721="", "", 'Job Database'!$X1721)</f>
        <v/>
      </c>
      <c r="Y1721" s="41" t="str">
        <f>IF($W1721="", "", IF(COUNTIF($I$11:$I$3035, $W1721)&gt;0, "", MAX($Y$10:$Y1720)+1))</f>
        <v/>
      </c>
      <c r="Z1721" s="41">
        <v>1711</v>
      </c>
      <c r="AA1721" s="58" t="str">
        <f t="shared" si="1098"/>
        <v/>
      </c>
      <c r="AC1721" s="41" t="str">
        <f t="shared" si="1086"/>
        <v/>
      </c>
      <c r="AE1721" s="41" t="str">
        <f t="shared" si="1099"/>
        <v/>
      </c>
      <c r="AJ1721" s="154" t="str">
        <f t="shared" si="1100"/>
        <v/>
      </c>
      <c r="AL1721" s="120" t="str">
        <f t="shared" si="1101"/>
        <v/>
      </c>
      <c r="AM1721" s="104" t="str">
        <f t="shared" si="1102"/>
        <v/>
      </c>
      <c r="AN1721" s="104" t="str">
        <f t="shared" si="1103"/>
        <v/>
      </c>
      <c r="AO1721" s="104" t="str">
        <f t="shared" si="1087"/>
        <v/>
      </c>
      <c r="AP1721" s="104" t="str">
        <f t="shared" si="1088"/>
        <v/>
      </c>
      <c r="AQ1721" s="121" t="str">
        <f t="shared" si="1104"/>
        <v/>
      </c>
      <c r="AS1721" s="88" t="str">
        <f t="shared" si="1089"/>
        <v/>
      </c>
      <c r="AT1721" s="68" t="str">
        <f t="shared" si="1105"/>
        <v/>
      </c>
      <c r="AU1721" s="68" t="str">
        <f t="shared" si="1106"/>
        <v/>
      </c>
      <c r="AV1721" s="68" t="str">
        <f t="shared" si="1107"/>
        <v/>
      </c>
      <c r="AW1721" s="88" t="str">
        <f t="shared" si="1090"/>
        <v/>
      </c>
      <c r="AZ1721" s="88" t="str">
        <f t="shared" si="1091"/>
        <v/>
      </c>
      <c r="BA1721" s="68" t="str">
        <f t="shared" si="1092"/>
        <v/>
      </c>
      <c r="BB1721" s="68" t="str">
        <f t="shared" si="1093"/>
        <v/>
      </c>
      <c r="BC1721" s="68" t="str">
        <f t="shared" si="1094"/>
        <v/>
      </c>
      <c r="BD1721" s="69" t="str">
        <f t="shared" si="1095"/>
        <v/>
      </c>
      <c r="BE1721" s="69" t="str">
        <f t="shared" si="1108"/>
        <v/>
      </c>
      <c r="BT1721" s="138" t="str">
        <f t="shared" ca="1" si="1109"/>
        <v/>
      </c>
      <c r="BU1721" s="139" t="str">
        <f t="shared" ca="1" si="1110"/>
        <v/>
      </c>
      <c r="BW1721" s="138" t="str">
        <f t="shared" si="1111"/>
        <v/>
      </c>
      <c r="BX1721" s="104" t="str">
        <f t="shared" si="1112"/>
        <v/>
      </c>
      <c r="BY1721" s="139" t="str">
        <f t="shared" si="1113"/>
        <v/>
      </c>
      <c r="CA1721" s="138" t="str">
        <f t="shared" si="1114"/>
        <v/>
      </c>
      <c r="CB1721" s="104" t="str">
        <f t="shared" si="1115"/>
        <v/>
      </c>
      <c r="CC1721" s="139" t="str">
        <f t="shared" si="1116"/>
        <v/>
      </c>
      <c r="CE1721" s="162" t="str">
        <f t="shared" si="1117"/>
        <v/>
      </c>
      <c r="CF1721" s="163" t="str">
        <f t="shared" si="1118"/>
        <v/>
      </c>
      <c r="CG1721" s="164" t="str">
        <f t="shared" si="1119"/>
        <v/>
      </c>
      <c r="CI1721" s="162" t="str">
        <f t="shared" si="1120"/>
        <v/>
      </c>
      <c r="CJ1721" s="163" t="str">
        <f t="shared" si="1123"/>
        <v/>
      </c>
      <c r="CK1721" s="164" t="str">
        <f t="shared" si="1124"/>
        <v/>
      </c>
      <c r="CM1721" s="169" t="str">
        <f t="shared" si="1121"/>
        <v/>
      </c>
      <c r="CN1721" s="139" t="str">
        <f t="shared" si="1122"/>
        <v/>
      </c>
      <c r="CP1721" s="41" t="str">
        <f>IF($CM1721="", "", COUNTIF($CM$11:$CM$3035, "&lt;"&amp;$CM1721)+1+COUNTIF($CM$11:$CM1721, $CM1721)-1)</f>
        <v/>
      </c>
    </row>
    <row r="1722" spans="1:94" x14ac:dyDescent="0.25">
      <c r="A1722" s="40"/>
      <c r="B1722" s="82" t="str">
        <f>IF($I1722="", "", IFERROR(INDEX('Job Database'!$AE$11:$AE$3035, MATCH($I1722, 'Job Database'!$X$11:$X$3035, 0)), ""))</f>
        <v/>
      </c>
      <c r="C1722" s="69" t="str">
        <f>IF($I1722="", "", IF(COUNTIF('Job Database'!$X$11:$X$3035, $I1722)=0, $AC$5, $AC$4))</f>
        <v/>
      </c>
      <c r="D1722" s="40"/>
      <c r="E1722" s="85" t="str">
        <f>IF($I1722="", "", IF(IFERROR(INDEX('Job Database'!$M$11:$M$3035, MATCH($I1722, 'Job Database'!$X$11:$X$3035, 0)), "")="", "", IFERROR(INDEX('Job Database'!$M$11:$M$3035, MATCH($I1722, 'Job Database'!$X$11:$X$3035, 0)), "")))</f>
        <v/>
      </c>
      <c r="F1722" s="40"/>
      <c r="G1722" s="88" t="str">
        <f t="shared" si="1096"/>
        <v/>
      </c>
      <c r="H1722" s="40"/>
      <c r="I1722" s="24"/>
      <c r="J1722" s="34"/>
      <c r="K1722" s="106"/>
      <c r="L1722" s="79"/>
      <c r="M1722" s="34"/>
      <c r="N1722" s="79"/>
      <c r="O1722" s="31"/>
      <c r="P1722" s="53"/>
      <c r="Q1722" s="40"/>
      <c r="S1722" s="41" t="str">
        <f t="shared" si="1084"/>
        <v/>
      </c>
      <c r="T1722" s="41" t="str">
        <f t="shared" si="1085"/>
        <v/>
      </c>
      <c r="U1722" s="41" t="str">
        <f t="shared" si="1097"/>
        <v/>
      </c>
      <c r="W1722" s="74" t="str">
        <f>IF('Job Database'!$X1722="", "", 'Job Database'!$X1722)</f>
        <v/>
      </c>
      <c r="Y1722" s="41" t="str">
        <f>IF($W1722="", "", IF(COUNTIF($I$11:$I$3035, $W1722)&gt;0, "", MAX($Y$10:$Y1721)+1))</f>
        <v/>
      </c>
      <c r="Z1722" s="41">
        <v>1712</v>
      </c>
      <c r="AA1722" s="58" t="str">
        <f t="shared" si="1098"/>
        <v/>
      </c>
      <c r="AC1722" s="41" t="str">
        <f t="shared" si="1086"/>
        <v/>
      </c>
      <c r="AE1722" s="41" t="str">
        <f t="shared" si="1099"/>
        <v/>
      </c>
      <c r="AJ1722" s="154" t="str">
        <f t="shared" si="1100"/>
        <v/>
      </c>
      <c r="AL1722" s="120" t="str">
        <f t="shared" si="1101"/>
        <v/>
      </c>
      <c r="AM1722" s="104" t="str">
        <f t="shared" si="1102"/>
        <v/>
      </c>
      <c r="AN1722" s="104" t="str">
        <f t="shared" si="1103"/>
        <v/>
      </c>
      <c r="AO1722" s="104" t="str">
        <f t="shared" si="1087"/>
        <v/>
      </c>
      <c r="AP1722" s="104" t="str">
        <f t="shared" si="1088"/>
        <v/>
      </c>
      <c r="AQ1722" s="121" t="str">
        <f t="shared" si="1104"/>
        <v/>
      </c>
      <c r="AS1722" s="88" t="str">
        <f t="shared" si="1089"/>
        <v/>
      </c>
      <c r="AT1722" s="68" t="str">
        <f t="shared" si="1105"/>
        <v/>
      </c>
      <c r="AU1722" s="68" t="str">
        <f t="shared" si="1106"/>
        <v/>
      </c>
      <c r="AV1722" s="68" t="str">
        <f t="shared" si="1107"/>
        <v/>
      </c>
      <c r="AW1722" s="88" t="str">
        <f t="shared" si="1090"/>
        <v/>
      </c>
      <c r="AZ1722" s="88" t="str">
        <f t="shared" si="1091"/>
        <v/>
      </c>
      <c r="BA1722" s="68" t="str">
        <f t="shared" si="1092"/>
        <v/>
      </c>
      <c r="BB1722" s="68" t="str">
        <f t="shared" si="1093"/>
        <v/>
      </c>
      <c r="BC1722" s="68" t="str">
        <f t="shared" si="1094"/>
        <v/>
      </c>
      <c r="BD1722" s="69" t="str">
        <f t="shared" si="1095"/>
        <v/>
      </c>
      <c r="BE1722" s="69" t="str">
        <f t="shared" si="1108"/>
        <v/>
      </c>
      <c r="BT1722" s="138" t="str">
        <f t="shared" ca="1" si="1109"/>
        <v/>
      </c>
      <c r="BU1722" s="139" t="str">
        <f t="shared" ca="1" si="1110"/>
        <v/>
      </c>
      <c r="BW1722" s="138" t="str">
        <f t="shared" si="1111"/>
        <v/>
      </c>
      <c r="BX1722" s="104" t="str">
        <f t="shared" si="1112"/>
        <v/>
      </c>
      <c r="BY1722" s="139" t="str">
        <f t="shared" si="1113"/>
        <v/>
      </c>
      <c r="CA1722" s="138" t="str">
        <f t="shared" si="1114"/>
        <v/>
      </c>
      <c r="CB1722" s="104" t="str">
        <f t="shared" si="1115"/>
        <v/>
      </c>
      <c r="CC1722" s="139" t="str">
        <f t="shared" si="1116"/>
        <v/>
      </c>
      <c r="CE1722" s="162" t="str">
        <f t="shared" si="1117"/>
        <v/>
      </c>
      <c r="CF1722" s="163" t="str">
        <f t="shared" si="1118"/>
        <v/>
      </c>
      <c r="CG1722" s="164" t="str">
        <f t="shared" si="1119"/>
        <v/>
      </c>
      <c r="CI1722" s="162" t="str">
        <f t="shared" si="1120"/>
        <v/>
      </c>
      <c r="CJ1722" s="163" t="str">
        <f t="shared" si="1123"/>
        <v/>
      </c>
      <c r="CK1722" s="164" t="str">
        <f t="shared" si="1124"/>
        <v/>
      </c>
      <c r="CM1722" s="169" t="str">
        <f t="shared" si="1121"/>
        <v/>
      </c>
      <c r="CN1722" s="139" t="str">
        <f t="shared" si="1122"/>
        <v/>
      </c>
      <c r="CP1722" s="41" t="str">
        <f>IF($CM1722="", "", COUNTIF($CM$11:$CM$3035, "&lt;"&amp;$CM1722)+1+COUNTIF($CM$11:$CM1722, $CM1722)-1)</f>
        <v/>
      </c>
    </row>
    <row r="1723" spans="1:94" x14ac:dyDescent="0.25">
      <c r="A1723" s="40"/>
      <c r="B1723" s="82" t="str">
        <f>IF($I1723="", "", IFERROR(INDEX('Job Database'!$AE$11:$AE$3035, MATCH($I1723, 'Job Database'!$X$11:$X$3035, 0)), ""))</f>
        <v/>
      </c>
      <c r="C1723" s="69" t="str">
        <f>IF($I1723="", "", IF(COUNTIF('Job Database'!$X$11:$X$3035, $I1723)=0, $AC$5, $AC$4))</f>
        <v/>
      </c>
      <c r="D1723" s="40"/>
      <c r="E1723" s="85" t="str">
        <f>IF($I1723="", "", IF(IFERROR(INDEX('Job Database'!$M$11:$M$3035, MATCH($I1723, 'Job Database'!$X$11:$X$3035, 0)), "")="", "", IFERROR(INDEX('Job Database'!$M$11:$M$3035, MATCH($I1723, 'Job Database'!$X$11:$X$3035, 0)), "")))</f>
        <v/>
      </c>
      <c r="F1723" s="40"/>
      <c r="G1723" s="88" t="str">
        <f t="shared" si="1096"/>
        <v/>
      </c>
      <c r="H1723" s="40"/>
      <c r="I1723" s="24"/>
      <c r="J1723" s="34"/>
      <c r="K1723" s="106"/>
      <c r="L1723" s="79"/>
      <c r="M1723" s="34"/>
      <c r="N1723" s="79"/>
      <c r="O1723" s="31"/>
      <c r="P1723" s="53"/>
      <c r="Q1723" s="40"/>
      <c r="S1723" s="41" t="str">
        <f t="shared" si="1084"/>
        <v/>
      </c>
      <c r="T1723" s="41" t="str">
        <f t="shared" si="1085"/>
        <v/>
      </c>
      <c r="U1723" s="41" t="str">
        <f t="shared" si="1097"/>
        <v/>
      </c>
      <c r="W1723" s="74" t="str">
        <f>IF('Job Database'!$X1723="", "", 'Job Database'!$X1723)</f>
        <v/>
      </c>
      <c r="Y1723" s="41" t="str">
        <f>IF($W1723="", "", IF(COUNTIF($I$11:$I$3035, $W1723)&gt;0, "", MAX($Y$10:$Y1722)+1))</f>
        <v/>
      </c>
      <c r="Z1723" s="41">
        <v>1713</v>
      </c>
      <c r="AA1723" s="58" t="str">
        <f t="shared" si="1098"/>
        <v/>
      </c>
      <c r="AC1723" s="41" t="str">
        <f t="shared" si="1086"/>
        <v/>
      </c>
      <c r="AE1723" s="41" t="str">
        <f t="shared" si="1099"/>
        <v/>
      </c>
      <c r="AJ1723" s="154" t="str">
        <f t="shared" si="1100"/>
        <v/>
      </c>
      <c r="AL1723" s="120" t="str">
        <f t="shared" si="1101"/>
        <v/>
      </c>
      <c r="AM1723" s="104" t="str">
        <f t="shared" si="1102"/>
        <v/>
      </c>
      <c r="AN1723" s="104" t="str">
        <f t="shared" si="1103"/>
        <v/>
      </c>
      <c r="AO1723" s="104" t="str">
        <f t="shared" si="1087"/>
        <v/>
      </c>
      <c r="AP1723" s="104" t="str">
        <f t="shared" si="1088"/>
        <v/>
      </c>
      <c r="AQ1723" s="121" t="str">
        <f t="shared" si="1104"/>
        <v/>
      </c>
      <c r="AS1723" s="88" t="str">
        <f t="shared" si="1089"/>
        <v/>
      </c>
      <c r="AT1723" s="68" t="str">
        <f t="shared" si="1105"/>
        <v/>
      </c>
      <c r="AU1723" s="68" t="str">
        <f t="shared" si="1106"/>
        <v/>
      </c>
      <c r="AV1723" s="68" t="str">
        <f t="shared" si="1107"/>
        <v/>
      </c>
      <c r="AW1723" s="88" t="str">
        <f t="shared" si="1090"/>
        <v/>
      </c>
      <c r="AZ1723" s="88" t="str">
        <f t="shared" si="1091"/>
        <v/>
      </c>
      <c r="BA1723" s="68" t="str">
        <f t="shared" si="1092"/>
        <v/>
      </c>
      <c r="BB1723" s="68" t="str">
        <f t="shared" si="1093"/>
        <v/>
      </c>
      <c r="BC1723" s="68" t="str">
        <f t="shared" si="1094"/>
        <v/>
      </c>
      <c r="BD1723" s="69" t="str">
        <f t="shared" si="1095"/>
        <v/>
      </c>
      <c r="BE1723" s="69" t="str">
        <f t="shared" si="1108"/>
        <v/>
      </c>
      <c r="BT1723" s="138" t="str">
        <f t="shared" ca="1" si="1109"/>
        <v/>
      </c>
      <c r="BU1723" s="139" t="str">
        <f t="shared" ca="1" si="1110"/>
        <v/>
      </c>
      <c r="BW1723" s="138" t="str">
        <f t="shared" si="1111"/>
        <v/>
      </c>
      <c r="BX1723" s="104" t="str">
        <f t="shared" si="1112"/>
        <v/>
      </c>
      <c r="BY1723" s="139" t="str">
        <f t="shared" si="1113"/>
        <v/>
      </c>
      <c r="CA1723" s="138" t="str">
        <f t="shared" si="1114"/>
        <v/>
      </c>
      <c r="CB1723" s="104" t="str">
        <f t="shared" si="1115"/>
        <v/>
      </c>
      <c r="CC1723" s="139" t="str">
        <f t="shared" si="1116"/>
        <v/>
      </c>
      <c r="CE1723" s="162" t="str">
        <f t="shared" si="1117"/>
        <v/>
      </c>
      <c r="CF1723" s="163" t="str">
        <f t="shared" si="1118"/>
        <v/>
      </c>
      <c r="CG1723" s="164" t="str">
        <f t="shared" si="1119"/>
        <v/>
      </c>
      <c r="CI1723" s="162" t="str">
        <f t="shared" si="1120"/>
        <v/>
      </c>
      <c r="CJ1723" s="163" t="str">
        <f t="shared" si="1123"/>
        <v/>
      </c>
      <c r="CK1723" s="164" t="str">
        <f t="shared" si="1124"/>
        <v/>
      </c>
      <c r="CM1723" s="169" t="str">
        <f t="shared" si="1121"/>
        <v/>
      </c>
      <c r="CN1723" s="139" t="str">
        <f t="shared" si="1122"/>
        <v/>
      </c>
      <c r="CP1723" s="41" t="str">
        <f>IF($CM1723="", "", COUNTIF($CM$11:$CM$3035, "&lt;"&amp;$CM1723)+1+COUNTIF($CM$11:$CM1723, $CM1723)-1)</f>
        <v/>
      </c>
    </row>
    <row r="1724" spans="1:94" x14ac:dyDescent="0.25">
      <c r="A1724" s="40"/>
      <c r="B1724" s="82" t="str">
        <f>IF($I1724="", "", IFERROR(INDEX('Job Database'!$AE$11:$AE$3035, MATCH($I1724, 'Job Database'!$X$11:$X$3035, 0)), ""))</f>
        <v/>
      </c>
      <c r="C1724" s="69" t="str">
        <f>IF($I1724="", "", IF(COUNTIF('Job Database'!$X$11:$X$3035, $I1724)=0, $AC$5, $AC$4))</f>
        <v/>
      </c>
      <c r="D1724" s="40"/>
      <c r="E1724" s="85" t="str">
        <f>IF($I1724="", "", IF(IFERROR(INDEX('Job Database'!$M$11:$M$3035, MATCH($I1724, 'Job Database'!$X$11:$X$3035, 0)), "")="", "", IFERROR(INDEX('Job Database'!$M$11:$M$3035, MATCH($I1724, 'Job Database'!$X$11:$X$3035, 0)), "")))</f>
        <v/>
      </c>
      <c r="F1724" s="40"/>
      <c r="G1724" s="88" t="str">
        <f t="shared" si="1096"/>
        <v/>
      </c>
      <c r="H1724" s="40"/>
      <c r="I1724" s="24"/>
      <c r="J1724" s="34"/>
      <c r="K1724" s="106"/>
      <c r="L1724" s="79"/>
      <c r="M1724" s="34"/>
      <c r="N1724" s="79"/>
      <c r="O1724" s="31"/>
      <c r="P1724" s="53"/>
      <c r="Q1724" s="40"/>
      <c r="S1724" s="41" t="str">
        <f t="shared" si="1084"/>
        <v/>
      </c>
      <c r="T1724" s="41" t="str">
        <f t="shared" si="1085"/>
        <v/>
      </c>
      <c r="U1724" s="41" t="str">
        <f t="shared" si="1097"/>
        <v/>
      </c>
      <c r="W1724" s="74" t="str">
        <f>IF('Job Database'!$X1724="", "", 'Job Database'!$X1724)</f>
        <v/>
      </c>
      <c r="Y1724" s="41" t="str">
        <f>IF($W1724="", "", IF(COUNTIF($I$11:$I$3035, $W1724)&gt;0, "", MAX($Y$10:$Y1723)+1))</f>
        <v/>
      </c>
      <c r="Z1724" s="41">
        <v>1714</v>
      </c>
      <c r="AA1724" s="58" t="str">
        <f t="shared" si="1098"/>
        <v/>
      </c>
      <c r="AC1724" s="41" t="str">
        <f t="shared" si="1086"/>
        <v/>
      </c>
      <c r="AE1724" s="41" t="str">
        <f t="shared" si="1099"/>
        <v/>
      </c>
      <c r="AJ1724" s="154" t="str">
        <f t="shared" si="1100"/>
        <v/>
      </c>
      <c r="AL1724" s="120" t="str">
        <f t="shared" si="1101"/>
        <v/>
      </c>
      <c r="AM1724" s="104" t="str">
        <f t="shared" si="1102"/>
        <v/>
      </c>
      <c r="AN1724" s="104" t="str">
        <f t="shared" si="1103"/>
        <v/>
      </c>
      <c r="AO1724" s="104" t="str">
        <f t="shared" si="1087"/>
        <v/>
      </c>
      <c r="AP1724" s="104" t="str">
        <f t="shared" si="1088"/>
        <v/>
      </c>
      <c r="AQ1724" s="121" t="str">
        <f t="shared" si="1104"/>
        <v/>
      </c>
      <c r="AS1724" s="88" t="str">
        <f t="shared" si="1089"/>
        <v/>
      </c>
      <c r="AT1724" s="68" t="str">
        <f t="shared" si="1105"/>
        <v/>
      </c>
      <c r="AU1724" s="68" t="str">
        <f t="shared" si="1106"/>
        <v/>
      </c>
      <c r="AV1724" s="68" t="str">
        <f t="shared" si="1107"/>
        <v/>
      </c>
      <c r="AW1724" s="88" t="str">
        <f t="shared" si="1090"/>
        <v/>
      </c>
      <c r="AZ1724" s="88" t="str">
        <f t="shared" si="1091"/>
        <v/>
      </c>
      <c r="BA1724" s="68" t="str">
        <f t="shared" si="1092"/>
        <v/>
      </c>
      <c r="BB1724" s="68" t="str">
        <f t="shared" si="1093"/>
        <v/>
      </c>
      <c r="BC1724" s="68" t="str">
        <f t="shared" si="1094"/>
        <v/>
      </c>
      <c r="BD1724" s="69" t="str">
        <f t="shared" si="1095"/>
        <v/>
      </c>
      <c r="BE1724" s="69" t="str">
        <f t="shared" si="1108"/>
        <v/>
      </c>
      <c r="BT1724" s="138" t="str">
        <f t="shared" ca="1" si="1109"/>
        <v/>
      </c>
      <c r="BU1724" s="139" t="str">
        <f t="shared" ca="1" si="1110"/>
        <v/>
      </c>
      <c r="BW1724" s="138" t="str">
        <f t="shared" si="1111"/>
        <v/>
      </c>
      <c r="BX1724" s="104" t="str">
        <f t="shared" si="1112"/>
        <v/>
      </c>
      <c r="BY1724" s="139" t="str">
        <f t="shared" si="1113"/>
        <v/>
      </c>
      <c r="CA1724" s="138" t="str">
        <f t="shared" si="1114"/>
        <v/>
      </c>
      <c r="CB1724" s="104" t="str">
        <f t="shared" si="1115"/>
        <v/>
      </c>
      <c r="CC1724" s="139" t="str">
        <f t="shared" si="1116"/>
        <v/>
      </c>
      <c r="CE1724" s="162" t="str">
        <f t="shared" si="1117"/>
        <v/>
      </c>
      <c r="CF1724" s="163" t="str">
        <f t="shared" si="1118"/>
        <v/>
      </c>
      <c r="CG1724" s="164" t="str">
        <f t="shared" si="1119"/>
        <v/>
      </c>
      <c r="CI1724" s="162" t="str">
        <f t="shared" si="1120"/>
        <v/>
      </c>
      <c r="CJ1724" s="163" t="str">
        <f t="shared" si="1123"/>
        <v/>
      </c>
      <c r="CK1724" s="164" t="str">
        <f t="shared" si="1124"/>
        <v/>
      </c>
      <c r="CM1724" s="169" t="str">
        <f t="shared" si="1121"/>
        <v/>
      </c>
      <c r="CN1724" s="139" t="str">
        <f t="shared" si="1122"/>
        <v/>
      </c>
      <c r="CP1724" s="41" t="str">
        <f>IF($CM1724="", "", COUNTIF($CM$11:$CM$3035, "&lt;"&amp;$CM1724)+1+COUNTIF($CM$11:$CM1724, $CM1724)-1)</f>
        <v/>
      </c>
    </row>
    <row r="1725" spans="1:94" x14ac:dyDescent="0.25">
      <c r="A1725" s="40"/>
      <c r="B1725" s="82" t="str">
        <f>IF($I1725="", "", IFERROR(INDEX('Job Database'!$AE$11:$AE$3035, MATCH($I1725, 'Job Database'!$X$11:$X$3035, 0)), ""))</f>
        <v/>
      </c>
      <c r="C1725" s="69" t="str">
        <f>IF($I1725="", "", IF(COUNTIF('Job Database'!$X$11:$X$3035, $I1725)=0, $AC$5, $AC$4))</f>
        <v/>
      </c>
      <c r="D1725" s="40"/>
      <c r="E1725" s="85" t="str">
        <f>IF($I1725="", "", IF(IFERROR(INDEX('Job Database'!$M$11:$M$3035, MATCH($I1725, 'Job Database'!$X$11:$X$3035, 0)), "")="", "", IFERROR(INDEX('Job Database'!$M$11:$M$3035, MATCH($I1725, 'Job Database'!$X$11:$X$3035, 0)), "")))</f>
        <v/>
      </c>
      <c r="F1725" s="40"/>
      <c r="G1725" s="88" t="str">
        <f t="shared" si="1096"/>
        <v/>
      </c>
      <c r="H1725" s="40"/>
      <c r="I1725" s="24"/>
      <c r="J1725" s="34"/>
      <c r="K1725" s="106"/>
      <c r="L1725" s="79"/>
      <c r="M1725" s="34"/>
      <c r="N1725" s="79"/>
      <c r="O1725" s="31"/>
      <c r="P1725" s="53"/>
      <c r="Q1725" s="40"/>
      <c r="S1725" s="41" t="str">
        <f t="shared" si="1084"/>
        <v/>
      </c>
      <c r="T1725" s="41" t="str">
        <f t="shared" si="1085"/>
        <v/>
      </c>
      <c r="U1725" s="41" t="str">
        <f t="shared" si="1097"/>
        <v/>
      </c>
      <c r="W1725" s="74" t="str">
        <f>IF('Job Database'!$X1725="", "", 'Job Database'!$X1725)</f>
        <v/>
      </c>
      <c r="Y1725" s="41" t="str">
        <f>IF($W1725="", "", IF(COUNTIF($I$11:$I$3035, $W1725)&gt;0, "", MAX($Y$10:$Y1724)+1))</f>
        <v/>
      </c>
      <c r="Z1725" s="41">
        <v>1715</v>
      </c>
      <c r="AA1725" s="58" t="str">
        <f t="shared" si="1098"/>
        <v/>
      </c>
      <c r="AC1725" s="41" t="str">
        <f t="shared" si="1086"/>
        <v/>
      </c>
      <c r="AE1725" s="41" t="str">
        <f t="shared" si="1099"/>
        <v/>
      </c>
      <c r="AJ1725" s="154" t="str">
        <f t="shared" si="1100"/>
        <v/>
      </c>
      <c r="AL1725" s="120" t="str">
        <f t="shared" si="1101"/>
        <v/>
      </c>
      <c r="AM1725" s="104" t="str">
        <f t="shared" si="1102"/>
        <v/>
      </c>
      <c r="AN1725" s="104" t="str">
        <f t="shared" si="1103"/>
        <v/>
      </c>
      <c r="AO1725" s="104" t="str">
        <f t="shared" si="1087"/>
        <v/>
      </c>
      <c r="AP1725" s="104" t="str">
        <f t="shared" si="1088"/>
        <v/>
      </c>
      <c r="AQ1725" s="121" t="str">
        <f t="shared" si="1104"/>
        <v/>
      </c>
      <c r="AS1725" s="88" t="str">
        <f t="shared" si="1089"/>
        <v/>
      </c>
      <c r="AT1725" s="68" t="str">
        <f t="shared" si="1105"/>
        <v/>
      </c>
      <c r="AU1725" s="68" t="str">
        <f t="shared" si="1106"/>
        <v/>
      </c>
      <c r="AV1725" s="68" t="str">
        <f t="shared" si="1107"/>
        <v/>
      </c>
      <c r="AW1725" s="88" t="str">
        <f t="shared" si="1090"/>
        <v/>
      </c>
      <c r="AZ1725" s="88" t="str">
        <f t="shared" si="1091"/>
        <v/>
      </c>
      <c r="BA1725" s="68" t="str">
        <f t="shared" si="1092"/>
        <v/>
      </c>
      <c r="BB1725" s="68" t="str">
        <f t="shared" si="1093"/>
        <v/>
      </c>
      <c r="BC1725" s="68" t="str">
        <f t="shared" si="1094"/>
        <v/>
      </c>
      <c r="BD1725" s="69" t="str">
        <f t="shared" si="1095"/>
        <v/>
      </c>
      <c r="BE1725" s="69" t="str">
        <f t="shared" si="1108"/>
        <v/>
      </c>
      <c r="BT1725" s="138" t="str">
        <f t="shared" ca="1" si="1109"/>
        <v/>
      </c>
      <c r="BU1725" s="139" t="str">
        <f t="shared" ca="1" si="1110"/>
        <v/>
      </c>
      <c r="BW1725" s="138" t="str">
        <f t="shared" si="1111"/>
        <v/>
      </c>
      <c r="BX1725" s="104" t="str">
        <f t="shared" si="1112"/>
        <v/>
      </c>
      <c r="BY1725" s="139" t="str">
        <f t="shared" si="1113"/>
        <v/>
      </c>
      <c r="CA1725" s="138" t="str">
        <f t="shared" si="1114"/>
        <v/>
      </c>
      <c r="CB1725" s="104" t="str">
        <f t="shared" si="1115"/>
        <v/>
      </c>
      <c r="CC1725" s="139" t="str">
        <f t="shared" si="1116"/>
        <v/>
      </c>
      <c r="CE1725" s="162" t="str">
        <f t="shared" si="1117"/>
        <v/>
      </c>
      <c r="CF1725" s="163" t="str">
        <f t="shared" si="1118"/>
        <v/>
      </c>
      <c r="CG1725" s="164" t="str">
        <f t="shared" si="1119"/>
        <v/>
      </c>
      <c r="CI1725" s="162" t="str">
        <f t="shared" si="1120"/>
        <v/>
      </c>
      <c r="CJ1725" s="163" t="str">
        <f t="shared" si="1123"/>
        <v/>
      </c>
      <c r="CK1725" s="164" t="str">
        <f t="shared" si="1124"/>
        <v/>
      </c>
      <c r="CM1725" s="169" t="str">
        <f t="shared" si="1121"/>
        <v/>
      </c>
      <c r="CN1725" s="139" t="str">
        <f t="shared" si="1122"/>
        <v/>
      </c>
      <c r="CP1725" s="41" t="str">
        <f>IF($CM1725="", "", COUNTIF($CM$11:$CM$3035, "&lt;"&amp;$CM1725)+1+COUNTIF($CM$11:$CM1725, $CM1725)-1)</f>
        <v/>
      </c>
    </row>
    <row r="1726" spans="1:94" x14ac:dyDescent="0.25">
      <c r="A1726" s="40"/>
      <c r="B1726" s="82" t="str">
        <f>IF($I1726="", "", IFERROR(INDEX('Job Database'!$AE$11:$AE$3035, MATCH($I1726, 'Job Database'!$X$11:$X$3035, 0)), ""))</f>
        <v/>
      </c>
      <c r="C1726" s="69" t="str">
        <f>IF($I1726="", "", IF(COUNTIF('Job Database'!$X$11:$X$3035, $I1726)=0, $AC$5, $AC$4))</f>
        <v/>
      </c>
      <c r="D1726" s="40"/>
      <c r="E1726" s="85" t="str">
        <f>IF($I1726="", "", IF(IFERROR(INDEX('Job Database'!$M$11:$M$3035, MATCH($I1726, 'Job Database'!$X$11:$X$3035, 0)), "")="", "", IFERROR(INDEX('Job Database'!$M$11:$M$3035, MATCH($I1726, 'Job Database'!$X$11:$X$3035, 0)), "")))</f>
        <v/>
      </c>
      <c r="F1726" s="40"/>
      <c r="G1726" s="88" t="str">
        <f t="shared" si="1096"/>
        <v/>
      </c>
      <c r="H1726" s="40"/>
      <c r="I1726" s="24"/>
      <c r="J1726" s="34"/>
      <c r="K1726" s="106"/>
      <c r="L1726" s="79"/>
      <c r="M1726" s="34"/>
      <c r="N1726" s="79"/>
      <c r="O1726" s="31"/>
      <c r="P1726" s="53"/>
      <c r="Q1726" s="40"/>
      <c r="S1726" s="41" t="str">
        <f t="shared" si="1084"/>
        <v/>
      </c>
      <c r="T1726" s="41" t="str">
        <f t="shared" si="1085"/>
        <v/>
      </c>
      <c r="U1726" s="41" t="str">
        <f t="shared" si="1097"/>
        <v/>
      </c>
      <c r="W1726" s="74" t="str">
        <f>IF('Job Database'!$X1726="", "", 'Job Database'!$X1726)</f>
        <v/>
      </c>
      <c r="Y1726" s="41" t="str">
        <f>IF($W1726="", "", IF(COUNTIF($I$11:$I$3035, $W1726)&gt;0, "", MAX($Y$10:$Y1725)+1))</f>
        <v/>
      </c>
      <c r="Z1726" s="41">
        <v>1716</v>
      </c>
      <c r="AA1726" s="58" t="str">
        <f t="shared" si="1098"/>
        <v/>
      </c>
      <c r="AC1726" s="41" t="str">
        <f t="shared" si="1086"/>
        <v/>
      </c>
      <c r="AE1726" s="41" t="str">
        <f t="shared" si="1099"/>
        <v/>
      </c>
      <c r="AJ1726" s="154" t="str">
        <f t="shared" si="1100"/>
        <v/>
      </c>
      <c r="AL1726" s="120" t="str">
        <f t="shared" si="1101"/>
        <v/>
      </c>
      <c r="AM1726" s="104" t="str">
        <f t="shared" si="1102"/>
        <v/>
      </c>
      <c r="AN1726" s="104" t="str">
        <f t="shared" si="1103"/>
        <v/>
      </c>
      <c r="AO1726" s="104" t="str">
        <f t="shared" si="1087"/>
        <v/>
      </c>
      <c r="AP1726" s="104" t="str">
        <f t="shared" si="1088"/>
        <v/>
      </c>
      <c r="AQ1726" s="121" t="str">
        <f t="shared" si="1104"/>
        <v/>
      </c>
      <c r="AS1726" s="88" t="str">
        <f t="shared" si="1089"/>
        <v/>
      </c>
      <c r="AT1726" s="68" t="str">
        <f t="shared" si="1105"/>
        <v/>
      </c>
      <c r="AU1726" s="68" t="str">
        <f t="shared" si="1106"/>
        <v/>
      </c>
      <c r="AV1726" s="68" t="str">
        <f t="shared" si="1107"/>
        <v/>
      </c>
      <c r="AW1726" s="88" t="str">
        <f t="shared" si="1090"/>
        <v/>
      </c>
      <c r="AZ1726" s="88" t="str">
        <f t="shared" si="1091"/>
        <v/>
      </c>
      <c r="BA1726" s="68" t="str">
        <f t="shared" si="1092"/>
        <v/>
      </c>
      <c r="BB1726" s="68" t="str">
        <f t="shared" si="1093"/>
        <v/>
      </c>
      <c r="BC1726" s="68" t="str">
        <f t="shared" si="1094"/>
        <v/>
      </c>
      <c r="BD1726" s="69" t="str">
        <f t="shared" si="1095"/>
        <v/>
      </c>
      <c r="BE1726" s="69" t="str">
        <f t="shared" si="1108"/>
        <v/>
      </c>
      <c r="BT1726" s="138" t="str">
        <f t="shared" ca="1" si="1109"/>
        <v/>
      </c>
      <c r="BU1726" s="139" t="str">
        <f t="shared" ca="1" si="1110"/>
        <v/>
      </c>
      <c r="BW1726" s="138" t="str">
        <f t="shared" si="1111"/>
        <v/>
      </c>
      <c r="BX1726" s="104" t="str">
        <f t="shared" si="1112"/>
        <v/>
      </c>
      <c r="BY1726" s="139" t="str">
        <f t="shared" si="1113"/>
        <v/>
      </c>
      <c r="CA1726" s="138" t="str">
        <f t="shared" si="1114"/>
        <v/>
      </c>
      <c r="CB1726" s="104" t="str">
        <f t="shared" si="1115"/>
        <v/>
      </c>
      <c r="CC1726" s="139" t="str">
        <f t="shared" si="1116"/>
        <v/>
      </c>
      <c r="CE1726" s="162" t="str">
        <f t="shared" si="1117"/>
        <v/>
      </c>
      <c r="CF1726" s="163" t="str">
        <f t="shared" si="1118"/>
        <v/>
      </c>
      <c r="CG1726" s="164" t="str">
        <f t="shared" si="1119"/>
        <v/>
      </c>
      <c r="CI1726" s="162" t="str">
        <f t="shared" si="1120"/>
        <v/>
      </c>
      <c r="CJ1726" s="163" t="str">
        <f t="shared" si="1123"/>
        <v/>
      </c>
      <c r="CK1726" s="164" t="str">
        <f t="shared" si="1124"/>
        <v/>
      </c>
      <c r="CM1726" s="169" t="str">
        <f t="shared" si="1121"/>
        <v/>
      </c>
      <c r="CN1726" s="139" t="str">
        <f t="shared" si="1122"/>
        <v/>
      </c>
      <c r="CP1726" s="41" t="str">
        <f>IF($CM1726="", "", COUNTIF($CM$11:$CM$3035, "&lt;"&amp;$CM1726)+1+COUNTIF($CM$11:$CM1726, $CM1726)-1)</f>
        <v/>
      </c>
    </row>
    <row r="1727" spans="1:94" x14ac:dyDescent="0.25">
      <c r="A1727" s="40"/>
      <c r="B1727" s="82" t="str">
        <f>IF($I1727="", "", IFERROR(INDEX('Job Database'!$AE$11:$AE$3035, MATCH($I1727, 'Job Database'!$X$11:$X$3035, 0)), ""))</f>
        <v/>
      </c>
      <c r="C1727" s="69" t="str">
        <f>IF($I1727="", "", IF(COUNTIF('Job Database'!$X$11:$X$3035, $I1727)=0, $AC$5, $AC$4))</f>
        <v/>
      </c>
      <c r="D1727" s="40"/>
      <c r="E1727" s="85" t="str">
        <f>IF($I1727="", "", IF(IFERROR(INDEX('Job Database'!$M$11:$M$3035, MATCH($I1727, 'Job Database'!$X$11:$X$3035, 0)), "")="", "", IFERROR(INDEX('Job Database'!$M$11:$M$3035, MATCH($I1727, 'Job Database'!$X$11:$X$3035, 0)), "")))</f>
        <v/>
      </c>
      <c r="F1727" s="40"/>
      <c r="G1727" s="88" t="str">
        <f t="shared" si="1096"/>
        <v/>
      </c>
      <c r="H1727" s="40"/>
      <c r="I1727" s="24"/>
      <c r="J1727" s="34"/>
      <c r="K1727" s="106"/>
      <c r="L1727" s="79"/>
      <c r="M1727" s="34"/>
      <c r="N1727" s="79"/>
      <c r="O1727" s="31"/>
      <c r="P1727" s="53"/>
      <c r="Q1727" s="40"/>
      <c r="S1727" s="41" t="str">
        <f t="shared" si="1084"/>
        <v/>
      </c>
      <c r="T1727" s="41" t="str">
        <f t="shared" si="1085"/>
        <v/>
      </c>
      <c r="U1727" s="41" t="str">
        <f t="shared" si="1097"/>
        <v/>
      </c>
      <c r="W1727" s="74" t="str">
        <f>IF('Job Database'!$X1727="", "", 'Job Database'!$X1727)</f>
        <v/>
      </c>
      <c r="Y1727" s="41" t="str">
        <f>IF($W1727="", "", IF(COUNTIF($I$11:$I$3035, $W1727)&gt;0, "", MAX($Y$10:$Y1726)+1))</f>
        <v/>
      </c>
      <c r="Z1727" s="41">
        <v>1717</v>
      </c>
      <c r="AA1727" s="58" t="str">
        <f t="shared" si="1098"/>
        <v/>
      </c>
      <c r="AC1727" s="41" t="str">
        <f t="shared" si="1086"/>
        <v/>
      </c>
      <c r="AE1727" s="41" t="str">
        <f t="shared" si="1099"/>
        <v/>
      </c>
      <c r="AJ1727" s="154" t="str">
        <f t="shared" si="1100"/>
        <v/>
      </c>
      <c r="AL1727" s="120" t="str">
        <f t="shared" si="1101"/>
        <v/>
      </c>
      <c r="AM1727" s="104" t="str">
        <f t="shared" si="1102"/>
        <v/>
      </c>
      <c r="AN1727" s="104" t="str">
        <f t="shared" si="1103"/>
        <v/>
      </c>
      <c r="AO1727" s="104" t="str">
        <f t="shared" si="1087"/>
        <v/>
      </c>
      <c r="AP1727" s="104" t="str">
        <f t="shared" si="1088"/>
        <v/>
      </c>
      <c r="AQ1727" s="121" t="str">
        <f t="shared" si="1104"/>
        <v/>
      </c>
      <c r="AS1727" s="88" t="str">
        <f t="shared" si="1089"/>
        <v/>
      </c>
      <c r="AT1727" s="68" t="str">
        <f t="shared" si="1105"/>
        <v/>
      </c>
      <c r="AU1727" s="68" t="str">
        <f t="shared" si="1106"/>
        <v/>
      </c>
      <c r="AV1727" s="68" t="str">
        <f t="shared" si="1107"/>
        <v/>
      </c>
      <c r="AW1727" s="88" t="str">
        <f t="shared" si="1090"/>
        <v/>
      </c>
      <c r="AZ1727" s="88" t="str">
        <f t="shared" si="1091"/>
        <v/>
      </c>
      <c r="BA1727" s="68" t="str">
        <f t="shared" si="1092"/>
        <v/>
      </c>
      <c r="BB1727" s="68" t="str">
        <f t="shared" si="1093"/>
        <v/>
      </c>
      <c r="BC1727" s="68" t="str">
        <f t="shared" si="1094"/>
        <v/>
      </c>
      <c r="BD1727" s="69" t="str">
        <f t="shared" si="1095"/>
        <v/>
      </c>
      <c r="BE1727" s="69" t="str">
        <f t="shared" si="1108"/>
        <v/>
      </c>
      <c r="BT1727" s="138" t="str">
        <f t="shared" ca="1" si="1109"/>
        <v/>
      </c>
      <c r="BU1727" s="139" t="str">
        <f t="shared" ca="1" si="1110"/>
        <v/>
      </c>
      <c r="BW1727" s="138" t="str">
        <f t="shared" si="1111"/>
        <v/>
      </c>
      <c r="BX1727" s="104" t="str">
        <f t="shared" si="1112"/>
        <v/>
      </c>
      <c r="BY1727" s="139" t="str">
        <f t="shared" si="1113"/>
        <v/>
      </c>
      <c r="CA1727" s="138" t="str">
        <f t="shared" si="1114"/>
        <v/>
      </c>
      <c r="CB1727" s="104" t="str">
        <f t="shared" si="1115"/>
        <v/>
      </c>
      <c r="CC1727" s="139" t="str">
        <f t="shared" si="1116"/>
        <v/>
      </c>
      <c r="CE1727" s="162" t="str">
        <f t="shared" si="1117"/>
        <v/>
      </c>
      <c r="CF1727" s="163" t="str">
        <f t="shared" si="1118"/>
        <v/>
      </c>
      <c r="CG1727" s="164" t="str">
        <f t="shared" si="1119"/>
        <v/>
      </c>
      <c r="CI1727" s="162" t="str">
        <f t="shared" si="1120"/>
        <v/>
      </c>
      <c r="CJ1727" s="163" t="str">
        <f t="shared" si="1123"/>
        <v/>
      </c>
      <c r="CK1727" s="164" t="str">
        <f t="shared" si="1124"/>
        <v/>
      </c>
      <c r="CM1727" s="169" t="str">
        <f t="shared" si="1121"/>
        <v/>
      </c>
      <c r="CN1727" s="139" t="str">
        <f t="shared" si="1122"/>
        <v/>
      </c>
      <c r="CP1727" s="41" t="str">
        <f>IF($CM1727="", "", COUNTIF($CM$11:$CM$3035, "&lt;"&amp;$CM1727)+1+COUNTIF($CM$11:$CM1727, $CM1727)-1)</f>
        <v/>
      </c>
    </row>
    <row r="1728" spans="1:94" x14ac:dyDescent="0.25">
      <c r="A1728" s="40"/>
      <c r="B1728" s="82" t="str">
        <f>IF($I1728="", "", IFERROR(INDEX('Job Database'!$AE$11:$AE$3035, MATCH($I1728, 'Job Database'!$X$11:$X$3035, 0)), ""))</f>
        <v/>
      </c>
      <c r="C1728" s="69" t="str">
        <f>IF($I1728="", "", IF(COUNTIF('Job Database'!$X$11:$X$3035, $I1728)=0, $AC$5, $AC$4))</f>
        <v/>
      </c>
      <c r="D1728" s="40"/>
      <c r="E1728" s="85" t="str">
        <f>IF($I1728="", "", IF(IFERROR(INDEX('Job Database'!$M$11:$M$3035, MATCH($I1728, 'Job Database'!$X$11:$X$3035, 0)), "")="", "", IFERROR(INDEX('Job Database'!$M$11:$M$3035, MATCH($I1728, 'Job Database'!$X$11:$X$3035, 0)), "")))</f>
        <v/>
      </c>
      <c r="F1728" s="40"/>
      <c r="G1728" s="88" t="str">
        <f t="shared" si="1096"/>
        <v/>
      </c>
      <c r="H1728" s="40"/>
      <c r="I1728" s="24"/>
      <c r="J1728" s="34"/>
      <c r="K1728" s="106"/>
      <c r="L1728" s="79"/>
      <c r="M1728" s="34"/>
      <c r="N1728" s="79"/>
      <c r="O1728" s="31"/>
      <c r="P1728" s="53"/>
      <c r="Q1728" s="40"/>
      <c r="S1728" s="41" t="str">
        <f t="shared" si="1084"/>
        <v/>
      </c>
      <c r="T1728" s="41" t="str">
        <f t="shared" si="1085"/>
        <v/>
      </c>
      <c r="U1728" s="41" t="str">
        <f t="shared" si="1097"/>
        <v/>
      </c>
      <c r="W1728" s="74" t="str">
        <f>IF('Job Database'!$X1728="", "", 'Job Database'!$X1728)</f>
        <v/>
      </c>
      <c r="Y1728" s="41" t="str">
        <f>IF($W1728="", "", IF(COUNTIF($I$11:$I$3035, $W1728)&gt;0, "", MAX($Y$10:$Y1727)+1))</f>
        <v/>
      </c>
      <c r="Z1728" s="41">
        <v>1718</v>
      </c>
      <c r="AA1728" s="58" t="str">
        <f t="shared" si="1098"/>
        <v/>
      </c>
      <c r="AC1728" s="41" t="str">
        <f t="shared" si="1086"/>
        <v/>
      </c>
      <c r="AE1728" s="41" t="str">
        <f t="shared" si="1099"/>
        <v/>
      </c>
      <c r="AJ1728" s="154" t="str">
        <f t="shared" si="1100"/>
        <v/>
      </c>
      <c r="AL1728" s="120" t="str">
        <f t="shared" si="1101"/>
        <v/>
      </c>
      <c r="AM1728" s="104" t="str">
        <f t="shared" si="1102"/>
        <v/>
      </c>
      <c r="AN1728" s="104" t="str">
        <f t="shared" si="1103"/>
        <v/>
      </c>
      <c r="AO1728" s="104" t="str">
        <f t="shared" si="1087"/>
        <v/>
      </c>
      <c r="AP1728" s="104" t="str">
        <f t="shared" si="1088"/>
        <v/>
      </c>
      <c r="AQ1728" s="121" t="str">
        <f t="shared" si="1104"/>
        <v/>
      </c>
      <c r="AS1728" s="88" t="str">
        <f t="shared" si="1089"/>
        <v/>
      </c>
      <c r="AT1728" s="68" t="str">
        <f t="shared" si="1105"/>
        <v/>
      </c>
      <c r="AU1728" s="68" t="str">
        <f t="shared" si="1106"/>
        <v/>
      </c>
      <c r="AV1728" s="68" t="str">
        <f t="shared" si="1107"/>
        <v/>
      </c>
      <c r="AW1728" s="88" t="str">
        <f t="shared" si="1090"/>
        <v/>
      </c>
      <c r="AZ1728" s="88" t="str">
        <f t="shared" si="1091"/>
        <v/>
      </c>
      <c r="BA1728" s="68" t="str">
        <f t="shared" si="1092"/>
        <v/>
      </c>
      <c r="BB1728" s="68" t="str">
        <f t="shared" si="1093"/>
        <v/>
      </c>
      <c r="BC1728" s="68" t="str">
        <f t="shared" si="1094"/>
        <v/>
      </c>
      <c r="BD1728" s="69" t="str">
        <f t="shared" si="1095"/>
        <v/>
      </c>
      <c r="BE1728" s="69" t="str">
        <f t="shared" si="1108"/>
        <v/>
      </c>
      <c r="BT1728" s="138" t="str">
        <f t="shared" ca="1" si="1109"/>
        <v/>
      </c>
      <c r="BU1728" s="139" t="str">
        <f t="shared" ca="1" si="1110"/>
        <v/>
      </c>
      <c r="BW1728" s="138" t="str">
        <f t="shared" si="1111"/>
        <v/>
      </c>
      <c r="BX1728" s="104" t="str">
        <f t="shared" si="1112"/>
        <v/>
      </c>
      <c r="BY1728" s="139" t="str">
        <f t="shared" si="1113"/>
        <v/>
      </c>
      <c r="CA1728" s="138" t="str">
        <f t="shared" si="1114"/>
        <v/>
      </c>
      <c r="CB1728" s="104" t="str">
        <f t="shared" si="1115"/>
        <v/>
      </c>
      <c r="CC1728" s="139" t="str">
        <f t="shared" si="1116"/>
        <v/>
      </c>
      <c r="CE1728" s="162" t="str">
        <f t="shared" si="1117"/>
        <v/>
      </c>
      <c r="CF1728" s="163" t="str">
        <f t="shared" si="1118"/>
        <v/>
      </c>
      <c r="CG1728" s="164" t="str">
        <f t="shared" si="1119"/>
        <v/>
      </c>
      <c r="CI1728" s="162" t="str">
        <f t="shared" si="1120"/>
        <v/>
      </c>
      <c r="CJ1728" s="163" t="str">
        <f t="shared" si="1123"/>
        <v/>
      </c>
      <c r="CK1728" s="164" t="str">
        <f t="shared" si="1124"/>
        <v/>
      </c>
      <c r="CM1728" s="169" t="str">
        <f t="shared" si="1121"/>
        <v/>
      </c>
      <c r="CN1728" s="139" t="str">
        <f t="shared" si="1122"/>
        <v/>
      </c>
      <c r="CP1728" s="41" t="str">
        <f>IF($CM1728="", "", COUNTIF($CM$11:$CM$3035, "&lt;"&amp;$CM1728)+1+COUNTIF($CM$11:$CM1728, $CM1728)-1)</f>
        <v/>
      </c>
    </row>
    <row r="1729" spans="1:94" x14ac:dyDescent="0.25">
      <c r="A1729" s="40"/>
      <c r="B1729" s="82" t="str">
        <f>IF($I1729="", "", IFERROR(INDEX('Job Database'!$AE$11:$AE$3035, MATCH($I1729, 'Job Database'!$X$11:$X$3035, 0)), ""))</f>
        <v/>
      </c>
      <c r="C1729" s="69" t="str">
        <f>IF($I1729="", "", IF(COUNTIF('Job Database'!$X$11:$X$3035, $I1729)=0, $AC$5, $AC$4))</f>
        <v/>
      </c>
      <c r="D1729" s="40"/>
      <c r="E1729" s="85" t="str">
        <f>IF($I1729="", "", IF(IFERROR(INDEX('Job Database'!$M$11:$M$3035, MATCH($I1729, 'Job Database'!$X$11:$X$3035, 0)), "")="", "", IFERROR(INDEX('Job Database'!$M$11:$M$3035, MATCH($I1729, 'Job Database'!$X$11:$X$3035, 0)), "")))</f>
        <v/>
      </c>
      <c r="F1729" s="40"/>
      <c r="G1729" s="88" t="str">
        <f t="shared" si="1096"/>
        <v/>
      </c>
      <c r="H1729" s="40"/>
      <c r="I1729" s="24"/>
      <c r="J1729" s="34"/>
      <c r="K1729" s="106"/>
      <c r="L1729" s="79"/>
      <c r="M1729" s="34"/>
      <c r="N1729" s="79"/>
      <c r="O1729" s="31"/>
      <c r="P1729" s="53"/>
      <c r="Q1729" s="40"/>
      <c r="S1729" s="41" t="str">
        <f t="shared" si="1084"/>
        <v/>
      </c>
      <c r="T1729" s="41" t="str">
        <f t="shared" si="1085"/>
        <v/>
      </c>
      <c r="U1729" s="41" t="str">
        <f t="shared" si="1097"/>
        <v/>
      </c>
      <c r="W1729" s="74" t="str">
        <f>IF('Job Database'!$X1729="", "", 'Job Database'!$X1729)</f>
        <v/>
      </c>
      <c r="Y1729" s="41" t="str">
        <f>IF($W1729="", "", IF(COUNTIF($I$11:$I$3035, $W1729)&gt;0, "", MAX($Y$10:$Y1728)+1))</f>
        <v/>
      </c>
      <c r="Z1729" s="41">
        <v>1719</v>
      </c>
      <c r="AA1729" s="58" t="str">
        <f t="shared" si="1098"/>
        <v/>
      </c>
      <c r="AC1729" s="41" t="str">
        <f t="shared" si="1086"/>
        <v/>
      </c>
      <c r="AE1729" s="41" t="str">
        <f t="shared" si="1099"/>
        <v/>
      </c>
      <c r="AJ1729" s="154" t="str">
        <f t="shared" si="1100"/>
        <v/>
      </c>
      <c r="AL1729" s="120" t="str">
        <f t="shared" si="1101"/>
        <v/>
      </c>
      <c r="AM1729" s="104" t="str">
        <f t="shared" si="1102"/>
        <v/>
      </c>
      <c r="AN1729" s="104" t="str">
        <f t="shared" si="1103"/>
        <v/>
      </c>
      <c r="AO1729" s="104" t="str">
        <f t="shared" si="1087"/>
        <v/>
      </c>
      <c r="AP1729" s="104" t="str">
        <f t="shared" si="1088"/>
        <v/>
      </c>
      <c r="AQ1729" s="121" t="str">
        <f t="shared" si="1104"/>
        <v/>
      </c>
      <c r="AS1729" s="88" t="str">
        <f t="shared" si="1089"/>
        <v/>
      </c>
      <c r="AT1729" s="68" t="str">
        <f t="shared" si="1105"/>
        <v/>
      </c>
      <c r="AU1729" s="68" t="str">
        <f t="shared" si="1106"/>
        <v/>
      </c>
      <c r="AV1729" s="68" t="str">
        <f t="shared" si="1107"/>
        <v/>
      </c>
      <c r="AW1729" s="88" t="str">
        <f t="shared" si="1090"/>
        <v/>
      </c>
      <c r="AZ1729" s="88" t="str">
        <f t="shared" si="1091"/>
        <v/>
      </c>
      <c r="BA1729" s="68" t="str">
        <f t="shared" si="1092"/>
        <v/>
      </c>
      <c r="BB1729" s="68" t="str">
        <f t="shared" si="1093"/>
        <v/>
      </c>
      <c r="BC1729" s="68" t="str">
        <f t="shared" si="1094"/>
        <v/>
      </c>
      <c r="BD1729" s="69" t="str">
        <f t="shared" si="1095"/>
        <v/>
      </c>
      <c r="BE1729" s="69" t="str">
        <f t="shared" si="1108"/>
        <v/>
      </c>
      <c r="BT1729" s="138" t="str">
        <f t="shared" ca="1" si="1109"/>
        <v/>
      </c>
      <c r="BU1729" s="139" t="str">
        <f t="shared" ca="1" si="1110"/>
        <v/>
      </c>
      <c r="BW1729" s="138" t="str">
        <f t="shared" si="1111"/>
        <v/>
      </c>
      <c r="BX1729" s="104" t="str">
        <f t="shared" si="1112"/>
        <v/>
      </c>
      <c r="BY1729" s="139" t="str">
        <f t="shared" si="1113"/>
        <v/>
      </c>
      <c r="CA1729" s="138" t="str">
        <f t="shared" si="1114"/>
        <v/>
      </c>
      <c r="CB1729" s="104" t="str">
        <f t="shared" si="1115"/>
        <v/>
      </c>
      <c r="CC1729" s="139" t="str">
        <f t="shared" si="1116"/>
        <v/>
      </c>
      <c r="CE1729" s="162" t="str">
        <f t="shared" si="1117"/>
        <v/>
      </c>
      <c r="CF1729" s="163" t="str">
        <f t="shared" si="1118"/>
        <v/>
      </c>
      <c r="CG1729" s="164" t="str">
        <f t="shared" si="1119"/>
        <v/>
      </c>
      <c r="CI1729" s="162" t="str">
        <f t="shared" si="1120"/>
        <v/>
      </c>
      <c r="CJ1729" s="163" t="str">
        <f t="shared" si="1123"/>
        <v/>
      </c>
      <c r="CK1729" s="164" t="str">
        <f t="shared" si="1124"/>
        <v/>
      </c>
      <c r="CM1729" s="169" t="str">
        <f t="shared" si="1121"/>
        <v/>
      </c>
      <c r="CN1729" s="139" t="str">
        <f t="shared" si="1122"/>
        <v/>
      </c>
      <c r="CP1729" s="41" t="str">
        <f>IF($CM1729="", "", COUNTIF($CM$11:$CM$3035, "&lt;"&amp;$CM1729)+1+COUNTIF($CM$11:$CM1729, $CM1729)-1)</f>
        <v/>
      </c>
    </row>
    <row r="1730" spans="1:94" x14ac:dyDescent="0.25">
      <c r="A1730" s="40"/>
      <c r="B1730" s="82" t="str">
        <f>IF($I1730="", "", IFERROR(INDEX('Job Database'!$AE$11:$AE$3035, MATCH($I1730, 'Job Database'!$X$11:$X$3035, 0)), ""))</f>
        <v/>
      </c>
      <c r="C1730" s="69" t="str">
        <f>IF($I1730="", "", IF(COUNTIF('Job Database'!$X$11:$X$3035, $I1730)=0, $AC$5, $AC$4))</f>
        <v/>
      </c>
      <c r="D1730" s="40"/>
      <c r="E1730" s="85" t="str">
        <f>IF($I1730="", "", IF(IFERROR(INDEX('Job Database'!$M$11:$M$3035, MATCH($I1730, 'Job Database'!$X$11:$X$3035, 0)), "")="", "", IFERROR(INDEX('Job Database'!$M$11:$M$3035, MATCH($I1730, 'Job Database'!$X$11:$X$3035, 0)), "")))</f>
        <v/>
      </c>
      <c r="F1730" s="40"/>
      <c r="G1730" s="88" t="str">
        <f t="shared" si="1096"/>
        <v/>
      </c>
      <c r="H1730" s="40"/>
      <c r="I1730" s="24"/>
      <c r="J1730" s="34"/>
      <c r="K1730" s="106"/>
      <c r="L1730" s="79"/>
      <c r="M1730" s="34"/>
      <c r="N1730" s="79"/>
      <c r="O1730" s="31"/>
      <c r="P1730" s="53"/>
      <c r="Q1730" s="40"/>
      <c r="S1730" s="41" t="str">
        <f t="shared" si="1084"/>
        <v/>
      </c>
      <c r="T1730" s="41" t="str">
        <f t="shared" si="1085"/>
        <v/>
      </c>
      <c r="U1730" s="41" t="str">
        <f t="shared" si="1097"/>
        <v/>
      </c>
      <c r="W1730" s="74" t="str">
        <f>IF('Job Database'!$X1730="", "", 'Job Database'!$X1730)</f>
        <v/>
      </c>
      <c r="Y1730" s="41" t="str">
        <f>IF($W1730="", "", IF(COUNTIF($I$11:$I$3035, $W1730)&gt;0, "", MAX($Y$10:$Y1729)+1))</f>
        <v/>
      </c>
      <c r="Z1730" s="41">
        <v>1720</v>
      </c>
      <c r="AA1730" s="58" t="str">
        <f t="shared" si="1098"/>
        <v/>
      </c>
      <c r="AC1730" s="41" t="str">
        <f t="shared" si="1086"/>
        <v/>
      </c>
      <c r="AE1730" s="41" t="str">
        <f t="shared" si="1099"/>
        <v/>
      </c>
      <c r="AJ1730" s="154" t="str">
        <f t="shared" si="1100"/>
        <v/>
      </c>
      <c r="AL1730" s="120" t="str">
        <f t="shared" si="1101"/>
        <v/>
      </c>
      <c r="AM1730" s="104" t="str">
        <f t="shared" si="1102"/>
        <v/>
      </c>
      <c r="AN1730" s="104" t="str">
        <f t="shared" si="1103"/>
        <v/>
      </c>
      <c r="AO1730" s="104" t="str">
        <f t="shared" si="1087"/>
        <v/>
      </c>
      <c r="AP1730" s="104" t="str">
        <f t="shared" si="1088"/>
        <v/>
      </c>
      <c r="AQ1730" s="121" t="str">
        <f t="shared" si="1104"/>
        <v/>
      </c>
      <c r="AS1730" s="88" t="str">
        <f t="shared" si="1089"/>
        <v/>
      </c>
      <c r="AT1730" s="68" t="str">
        <f t="shared" si="1105"/>
        <v/>
      </c>
      <c r="AU1730" s="68" t="str">
        <f t="shared" si="1106"/>
        <v/>
      </c>
      <c r="AV1730" s="68" t="str">
        <f t="shared" si="1107"/>
        <v/>
      </c>
      <c r="AW1730" s="88" t="str">
        <f t="shared" si="1090"/>
        <v/>
      </c>
      <c r="AZ1730" s="88" t="str">
        <f t="shared" si="1091"/>
        <v/>
      </c>
      <c r="BA1730" s="68" t="str">
        <f t="shared" si="1092"/>
        <v/>
      </c>
      <c r="BB1730" s="68" t="str">
        <f t="shared" si="1093"/>
        <v/>
      </c>
      <c r="BC1730" s="68" t="str">
        <f t="shared" si="1094"/>
        <v/>
      </c>
      <c r="BD1730" s="69" t="str">
        <f t="shared" si="1095"/>
        <v/>
      </c>
      <c r="BE1730" s="69" t="str">
        <f t="shared" si="1108"/>
        <v/>
      </c>
      <c r="BT1730" s="138" t="str">
        <f t="shared" ca="1" si="1109"/>
        <v/>
      </c>
      <c r="BU1730" s="139" t="str">
        <f t="shared" ca="1" si="1110"/>
        <v/>
      </c>
      <c r="BW1730" s="138" t="str">
        <f t="shared" si="1111"/>
        <v/>
      </c>
      <c r="BX1730" s="104" t="str">
        <f t="shared" si="1112"/>
        <v/>
      </c>
      <c r="BY1730" s="139" t="str">
        <f t="shared" si="1113"/>
        <v/>
      </c>
      <c r="CA1730" s="138" t="str">
        <f t="shared" si="1114"/>
        <v/>
      </c>
      <c r="CB1730" s="104" t="str">
        <f t="shared" si="1115"/>
        <v/>
      </c>
      <c r="CC1730" s="139" t="str">
        <f t="shared" si="1116"/>
        <v/>
      </c>
      <c r="CE1730" s="162" t="str">
        <f t="shared" si="1117"/>
        <v/>
      </c>
      <c r="CF1730" s="163" t="str">
        <f t="shared" si="1118"/>
        <v/>
      </c>
      <c r="CG1730" s="164" t="str">
        <f t="shared" si="1119"/>
        <v/>
      </c>
      <c r="CI1730" s="162" t="str">
        <f t="shared" si="1120"/>
        <v/>
      </c>
      <c r="CJ1730" s="163" t="str">
        <f t="shared" si="1123"/>
        <v/>
      </c>
      <c r="CK1730" s="164" t="str">
        <f t="shared" si="1124"/>
        <v/>
      </c>
      <c r="CM1730" s="169" t="str">
        <f t="shared" si="1121"/>
        <v/>
      </c>
      <c r="CN1730" s="139" t="str">
        <f t="shared" si="1122"/>
        <v/>
      </c>
      <c r="CP1730" s="41" t="str">
        <f>IF($CM1730="", "", COUNTIF($CM$11:$CM$3035, "&lt;"&amp;$CM1730)+1+COUNTIF($CM$11:$CM1730, $CM1730)-1)</f>
        <v/>
      </c>
    </row>
    <row r="1731" spans="1:94" x14ac:dyDescent="0.25">
      <c r="A1731" s="40"/>
      <c r="B1731" s="82" t="str">
        <f>IF($I1731="", "", IFERROR(INDEX('Job Database'!$AE$11:$AE$3035, MATCH($I1731, 'Job Database'!$X$11:$X$3035, 0)), ""))</f>
        <v/>
      </c>
      <c r="C1731" s="69" t="str">
        <f>IF($I1731="", "", IF(COUNTIF('Job Database'!$X$11:$X$3035, $I1731)=0, $AC$5, $AC$4))</f>
        <v/>
      </c>
      <c r="D1731" s="40"/>
      <c r="E1731" s="85" t="str">
        <f>IF($I1731="", "", IF(IFERROR(INDEX('Job Database'!$M$11:$M$3035, MATCH($I1731, 'Job Database'!$X$11:$X$3035, 0)), "")="", "", IFERROR(INDEX('Job Database'!$M$11:$M$3035, MATCH($I1731, 'Job Database'!$X$11:$X$3035, 0)), "")))</f>
        <v/>
      </c>
      <c r="F1731" s="40"/>
      <c r="G1731" s="88" t="str">
        <f t="shared" si="1096"/>
        <v/>
      </c>
      <c r="H1731" s="40"/>
      <c r="I1731" s="24"/>
      <c r="J1731" s="34"/>
      <c r="K1731" s="106"/>
      <c r="L1731" s="79"/>
      <c r="M1731" s="34"/>
      <c r="N1731" s="79"/>
      <c r="O1731" s="31"/>
      <c r="P1731" s="53"/>
      <c r="Q1731" s="40"/>
      <c r="S1731" s="41" t="str">
        <f t="shared" si="1084"/>
        <v/>
      </c>
      <c r="T1731" s="41" t="str">
        <f t="shared" si="1085"/>
        <v/>
      </c>
      <c r="U1731" s="41" t="str">
        <f t="shared" si="1097"/>
        <v/>
      </c>
      <c r="W1731" s="74" t="str">
        <f>IF('Job Database'!$X1731="", "", 'Job Database'!$X1731)</f>
        <v/>
      </c>
      <c r="Y1731" s="41" t="str">
        <f>IF($W1731="", "", IF(COUNTIF($I$11:$I$3035, $W1731)&gt;0, "", MAX($Y$10:$Y1730)+1))</f>
        <v/>
      </c>
      <c r="Z1731" s="41">
        <v>1721</v>
      </c>
      <c r="AA1731" s="58" t="str">
        <f t="shared" si="1098"/>
        <v/>
      </c>
      <c r="AC1731" s="41" t="str">
        <f t="shared" si="1086"/>
        <v/>
      </c>
      <c r="AE1731" s="41" t="str">
        <f t="shared" si="1099"/>
        <v/>
      </c>
      <c r="AJ1731" s="154" t="str">
        <f t="shared" si="1100"/>
        <v/>
      </c>
      <c r="AL1731" s="120" t="str">
        <f t="shared" si="1101"/>
        <v/>
      </c>
      <c r="AM1731" s="104" t="str">
        <f t="shared" si="1102"/>
        <v/>
      </c>
      <c r="AN1731" s="104" t="str">
        <f t="shared" si="1103"/>
        <v/>
      </c>
      <c r="AO1731" s="104" t="str">
        <f t="shared" si="1087"/>
        <v/>
      </c>
      <c r="AP1731" s="104" t="str">
        <f t="shared" si="1088"/>
        <v/>
      </c>
      <c r="AQ1731" s="121" t="str">
        <f t="shared" si="1104"/>
        <v/>
      </c>
      <c r="AS1731" s="88" t="str">
        <f t="shared" si="1089"/>
        <v/>
      </c>
      <c r="AT1731" s="68" t="str">
        <f t="shared" si="1105"/>
        <v/>
      </c>
      <c r="AU1731" s="68" t="str">
        <f t="shared" si="1106"/>
        <v/>
      </c>
      <c r="AV1731" s="68" t="str">
        <f t="shared" si="1107"/>
        <v/>
      </c>
      <c r="AW1731" s="88" t="str">
        <f t="shared" si="1090"/>
        <v/>
      </c>
      <c r="AZ1731" s="88" t="str">
        <f t="shared" si="1091"/>
        <v/>
      </c>
      <c r="BA1731" s="68" t="str">
        <f t="shared" si="1092"/>
        <v/>
      </c>
      <c r="BB1731" s="68" t="str">
        <f t="shared" si="1093"/>
        <v/>
      </c>
      <c r="BC1731" s="68" t="str">
        <f t="shared" si="1094"/>
        <v/>
      </c>
      <c r="BD1731" s="69" t="str">
        <f t="shared" si="1095"/>
        <v/>
      </c>
      <c r="BE1731" s="69" t="str">
        <f t="shared" si="1108"/>
        <v/>
      </c>
      <c r="BT1731" s="138" t="str">
        <f t="shared" ca="1" si="1109"/>
        <v/>
      </c>
      <c r="BU1731" s="139" t="str">
        <f t="shared" ca="1" si="1110"/>
        <v/>
      </c>
      <c r="BW1731" s="138" t="str">
        <f t="shared" si="1111"/>
        <v/>
      </c>
      <c r="BX1731" s="104" t="str">
        <f t="shared" si="1112"/>
        <v/>
      </c>
      <c r="BY1731" s="139" t="str">
        <f t="shared" si="1113"/>
        <v/>
      </c>
      <c r="CA1731" s="138" t="str">
        <f t="shared" si="1114"/>
        <v/>
      </c>
      <c r="CB1731" s="104" t="str">
        <f t="shared" si="1115"/>
        <v/>
      </c>
      <c r="CC1731" s="139" t="str">
        <f t="shared" si="1116"/>
        <v/>
      </c>
      <c r="CE1731" s="162" t="str">
        <f t="shared" si="1117"/>
        <v/>
      </c>
      <c r="CF1731" s="163" t="str">
        <f t="shared" si="1118"/>
        <v/>
      </c>
      <c r="CG1731" s="164" t="str">
        <f t="shared" si="1119"/>
        <v/>
      </c>
      <c r="CI1731" s="162" t="str">
        <f t="shared" si="1120"/>
        <v/>
      </c>
      <c r="CJ1731" s="163" t="str">
        <f t="shared" si="1123"/>
        <v/>
      </c>
      <c r="CK1731" s="164" t="str">
        <f t="shared" si="1124"/>
        <v/>
      </c>
      <c r="CM1731" s="169" t="str">
        <f t="shared" si="1121"/>
        <v/>
      </c>
      <c r="CN1731" s="139" t="str">
        <f t="shared" si="1122"/>
        <v/>
      </c>
      <c r="CP1731" s="41" t="str">
        <f>IF($CM1731="", "", COUNTIF($CM$11:$CM$3035, "&lt;"&amp;$CM1731)+1+COUNTIF($CM$11:$CM1731, $CM1731)-1)</f>
        <v/>
      </c>
    </row>
    <row r="1732" spans="1:94" x14ac:dyDescent="0.25">
      <c r="A1732" s="40"/>
      <c r="B1732" s="82" t="str">
        <f>IF($I1732="", "", IFERROR(INDEX('Job Database'!$AE$11:$AE$3035, MATCH($I1732, 'Job Database'!$X$11:$X$3035, 0)), ""))</f>
        <v/>
      </c>
      <c r="C1732" s="69" t="str">
        <f>IF($I1732="", "", IF(COUNTIF('Job Database'!$X$11:$X$3035, $I1732)=0, $AC$5, $AC$4))</f>
        <v/>
      </c>
      <c r="D1732" s="40"/>
      <c r="E1732" s="85" t="str">
        <f>IF($I1732="", "", IF(IFERROR(INDEX('Job Database'!$M$11:$M$3035, MATCH($I1732, 'Job Database'!$X$11:$X$3035, 0)), "")="", "", IFERROR(INDEX('Job Database'!$M$11:$M$3035, MATCH($I1732, 'Job Database'!$X$11:$X$3035, 0)), "")))</f>
        <v/>
      </c>
      <c r="F1732" s="40"/>
      <c r="G1732" s="88" t="str">
        <f t="shared" si="1096"/>
        <v/>
      </c>
      <c r="H1732" s="40"/>
      <c r="I1732" s="24"/>
      <c r="J1732" s="34"/>
      <c r="K1732" s="106"/>
      <c r="L1732" s="79"/>
      <c r="M1732" s="34"/>
      <c r="N1732" s="79"/>
      <c r="O1732" s="31"/>
      <c r="P1732" s="53"/>
      <c r="Q1732" s="40"/>
      <c r="S1732" s="41" t="str">
        <f t="shared" si="1084"/>
        <v/>
      </c>
      <c r="T1732" s="41" t="str">
        <f t="shared" si="1085"/>
        <v/>
      </c>
      <c r="U1732" s="41" t="str">
        <f t="shared" si="1097"/>
        <v/>
      </c>
      <c r="W1732" s="74" t="str">
        <f>IF('Job Database'!$X1732="", "", 'Job Database'!$X1732)</f>
        <v/>
      </c>
      <c r="Y1732" s="41" t="str">
        <f>IF($W1732="", "", IF(COUNTIF($I$11:$I$3035, $W1732)&gt;0, "", MAX($Y$10:$Y1731)+1))</f>
        <v/>
      </c>
      <c r="Z1732" s="41">
        <v>1722</v>
      </c>
      <c r="AA1732" s="58" t="str">
        <f t="shared" si="1098"/>
        <v/>
      </c>
      <c r="AC1732" s="41" t="str">
        <f t="shared" si="1086"/>
        <v/>
      </c>
      <c r="AE1732" s="41" t="str">
        <f t="shared" si="1099"/>
        <v/>
      </c>
      <c r="AJ1732" s="154" t="str">
        <f t="shared" si="1100"/>
        <v/>
      </c>
      <c r="AL1732" s="120" t="str">
        <f t="shared" si="1101"/>
        <v/>
      </c>
      <c r="AM1732" s="104" t="str">
        <f t="shared" si="1102"/>
        <v/>
      </c>
      <c r="AN1732" s="104" t="str">
        <f t="shared" si="1103"/>
        <v/>
      </c>
      <c r="AO1732" s="104" t="str">
        <f t="shared" si="1087"/>
        <v/>
      </c>
      <c r="AP1732" s="104" t="str">
        <f t="shared" si="1088"/>
        <v/>
      </c>
      <c r="AQ1732" s="121" t="str">
        <f t="shared" si="1104"/>
        <v/>
      </c>
      <c r="AS1732" s="88" t="str">
        <f t="shared" si="1089"/>
        <v/>
      </c>
      <c r="AT1732" s="68" t="str">
        <f t="shared" si="1105"/>
        <v/>
      </c>
      <c r="AU1732" s="68" t="str">
        <f t="shared" si="1106"/>
        <v/>
      </c>
      <c r="AV1732" s="68" t="str">
        <f t="shared" si="1107"/>
        <v/>
      </c>
      <c r="AW1732" s="88" t="str">
        <f t="shared" si="1090"/>
        <v/>
      </c>
      <c r="AZ1732" s="88" t="str">
        <f t="shared" si="1091"/>
        <v/>
      </c>
      <c r="BA1732" s="68" t="str">
        <f t="shared" si="1092"/>
        <v/>
      </c>
      <c r="BB1732" s="68" t="str">
        <f t="shared" si="1093"/>
        <v/>
      </c>
      <c r="BC1732" s="68" t="str">
        <f t="shared" si="1094"/>
        <v/>
      </c>
      <c r="BD1732" s="69" t="str">
        <f t="shared" si="1095"/>
        <v/>
      </c>
      <c r="BE1732" s="69" t="str">
        <f t="shared" si="1108"/>
        <v/>
      </c>
      <c r="BT1732" s="138" t="str">
        <f t="shared" ca="1" si="1109"/>
        <v/>
      </c>
      <c r="BU1732" s="139" t="str">
        <f t="shared" ca="1" si="1110"/>
        <v/>
      </c>
      <c r="BW1732" s="138" t="str">
        <f t="shared" si="1111"/>
        <v/>
      </c>
      <c r="BX1732" s="104" t="str">
        <f t="shared" si="1112"/>
        <v/>
      </c>
      <c r="BY1732" s="139" t="str">
        <f t="shared" si="1113"/>
        <v/>
      </c>
      <c r="CA1732" s="138" t="str">
        <f t="shared" si="1114"/>
        <v/>
      </c>
      <c r="CB1732" s="104" t="str">
        <f t="shared" si="1115"/>
        <v/>
      </c>
      <c r="CC1732" s="139" t="str">
        <f t="shared" si="1116"/>
        <v/>
      </c>
      <c r="CE1732" s="162" t="str">
        <f t="shared" si="1117"/>
        <v/>
      </c>
      <c r="CF1732" s="163" t="str">
        <f t="shared" si="1118"/>
        <v/>
      </c>
      <c r="CG1732" s="164" t="str">
        <f t="shared" si="1119"/>
        <v/>
      </c>
      <c r="CI1732" s="162" t="str">
        <f t="shared" si="1120"/>
        <v/>
      </c>
      <c r="CJ1732" s="163" t="str">
        <f t="shared" si="1123"/>
        <v/>
      </c>
      <c r="CK1732" s="164" t="str">
        <f t="shared" si="1124"/>
        <v/>
      </c>
      <c r="CM1732" s="169" t="str">
        <f t="shared" si="1121"/>
        <v/>
      </c>
      <c r="CN1732" s="139" t="str">
        <f t="shared" si="1122"/>
        <v/>
      </c>
      <c r="CP1732" s="41" t="str">
        <f>IF($CM1732="", "", COUNTIF($CM$11:$CM$3035, "&lt;"&amp;$CM1732)+1+COUNTIF($CM$11:$CM1732, $CM1732)-1)</f>
        <v/>
      </c>
    </row>
    <row r="1733" spans="1:94" x14ac:dyDescent="0.25">
      <c r="A1733" s="40"/>
      <c r="B1733" s="82" t="str">
        <f>IF($I1733="", "", IFERROR(INDEX('Job Database'!$AE$11:$AE$3035, MATCH($I1733, 'Job Database'!$X$11:$X$3035, 0)), ""))</f>
        <v/>
      </c>
      <c r="C1733" s="69" t="str">
        <f>IF($I1733="", "", IF(COUNTIF('Job Database'!$X$11:$X$3035, $I1733)=0, $AC$5, $AC$4))</f>
        <v/>
      </c>
      <c r="D1733" s="40"/>
      <c r="E1733" s="85" t="str">
        <f>IF($I1733="", "", IF(IFERROR(INDEX('Job Database'!$M$11:$M$3035, MATCH($I1733, 'Job Database'!$X$11:$X$3035, 0)), "")="", "", IFERROR(INDEX('Job Database'!$M$11:$M$3035, MATCH($I1733, 'Job Database'!$X$11:$X$3035, 0)), "")))</f>
        <v/>
      </c>
      <c r="F1733" s="40"/>
      <c r="G1733" s="88" t="str">
        <f t="shared" si="1096"/>
        <v/>
      </c>
      <c r="H1733" s="40"/>
      <c r="I1733" s="24"/>
      <c r="J1733" s="34"/>
      <c r="K1733" s="106"/>
      <c r="L1733" s="79"/>
      <c r="M1733" s="34"/>
      <c r="N1733" s="79"/>
      <c r="O1733" s="31"/>
      <c r="P1733" s="53"/>
      <c r="Q1733" s="40"/>
      <c r="S1733" s="41" t="str">
        <f t="shared" si="1084"/>
        <v/>
      </c>
      <c r="T1733" s="41" t="str">
        <f t="shared" si="1085"/>
        <v/>
      </c>
      <c r="U1733" s="41" t="str">
        <f t="shared" si="1097"/>
        <v/>
      </c>
      <c r="W1733" s="74" t="str">
        <f>IF('Job Database'!$X1733="", "", 'Job Database'!$X1733)</f>
        <v/>
      </c>
      <c r="Y1733" s="41" t="str">
        <f>IF($W1733="", "", IF(COUNTIF($I$11:$I$3035, $W1733)&gt;0, "", MAX($Y$10:$Y1732)+1))</f>
        <v/>
      </c>
      <c r="Z1733" s="41">
        <v>1723</v>
      </c>
      <c r="AA1733" s="58" t="str">
        <f t="shared" si="1098"/>
        <v/>
      </c>
      <c r="AC1733" s="41" t="str">
        <f t="shared" si="1086"/>
        <v/>
      </c>
      <c r="AE1733" s="41" t="str">
        <f t="shared" si="1099"/>
        <v/>
      </c>
      <c r="AJ1733" s="154" t="str">
        <f t="shared" si="1100"/>
        <v/>
      </c>
      <c r="AL1733" s="120" t="str">
        <f t="shared" si="1101"/>
        <v/>
      </c>
      <c r="AM1733" s="104" t="str">
        <f t="shared" si="1102"/>
        <v/>
      </c>
      <c r="AN1733" s="104" t="str">
        <f t="shared" si="1103"/>
        <v/>
      </c>
      <c r="AO1733" s="104" t="str">
        <f t="shared" si="1087"/>
        <v/>
      </c>
      <c r="AP1733" s="104" t="str">
        <f t="shared" si="1088"/>
        <v/>
      </c>
      <c r="AQ1733" s="121" t="str">
        <f t="shared" si="1104"/>
        <v/>
      </c>
      <c r="AS1733" s="88" t="str">
        <f t="shared" si="1089"/>
        <v/>
      </c>
      <c r="AT1733" s="68" t="str">
        <f t="shared" si="1105"/>
        <v/>
      </c>
      <c r="AU1733" s="68" t="str">
        <f t="shared" si="1106"/>
        <v/>
      </c>
      <c r="AV1733" s="68" t="str">
        <f t="shared" si="1107"/>
        <v/>
      </c>
      <c r="AW1733" s="88" t="str">
        <f t="shared" si="1090"/>
        <v/>
      </c>
      <c r="AZ1733" s="88" t="str">
        <f t="shared" si="1091"/>
        <v/>
      </c>
      <c r="BA1733" s="68" t="str">
        <f t="shared" si="1092"/>
        <v/>
      </c>
      <c r="BB1733" s="68" t="str">
        <f t="shared" si="1093"/>
        <v/>
      </c>
      <c r="BC1733" s="68" t="str">
        <f t="shared" si="1094"/>
        <v/>
      </c>
      <c r="BD1733" s="69" t="str">
        <f t="shared" si="1095"/>
        <v/>
      </c>
      <c r="BE1733" s="69" t="str">
        <f t="shared" si="1108"/>
        <v/>
      </c>
      <c r="BT1733" s="138" t="str">
        <f t="shared" ca="1" si="1109"/>
        <v/>
      </c>
      <c r="BU1733" s="139" t="str">
        <f t="shared" ca="1" si="1110"/>
        <v/>
      </c>
      <c r="BW1733" s="138" t="str">
        <f t="shared" si="1111"/>
        <v/>
      </c>
      <c r="BX1733" s="104" t="str">
        <f t="shared" si="1112"/>
        <v/>
      </c>
      <c r="BY1733" s="139" t="str">
        <f t="shared" si="1113"/>
        <v/>
      </c>
      <c r="CA1733" s="138" t="str">
        <f t="shared" si="1114"/>
        <v/>
      </c>
      <c r="CB1733" s="104" t="str">
        <f t="shared" si="1115"/>
        <v/>
      </c>
      <c r="CC1733" s="139" t="str">
        <f t="shared" si="1116"/>
        <v/>
      </c>
      <c r="CE1733" s="162" t="str">
        <f t="shared" si="1117"/>
        <v/>
      </c>
      <c r="CF1733" s="163" t="str">
        <f t="shared" si="1118"/>
        <v/>
      </c>
      <c r="CG1733" s="164" t="str">
        <f t="shared" si="1119"/>
        <v/>
      </c>
      <c r="CI1733" s="162" t="str">
        <f t="shared" si="1120"/>
        <v/>
      </c>
      <c r="CJ1733" s="163" t="str">
        <f t="shared" si="1123"/>
        <v/>
      </c>
      <c r="CK1733" s="164" t="str">
        <f t="shared" si="1124"/>
        <v/>
      </c>
      <c r="CM1733" s="169" t="str">
        <f t="shared" si="1121"/>
        <v/>
      </c>
      <c r="CN1733" s="139" t="str">
        <f t="shared" si="1122"/>
        <v/>
      </c>
      <c r="CP1733" s="41" t="str">
        <f>IF($CM1733="", "", COUNTIF($CM$11:$CM$3035, "&lt;"&amp;$CM1733)+1+COUNTIF($CM$11:$CM1733, $CM1733)-1)</f>
        <v/>
      </c>
    </row>
    <row r="1734" spans="1:94" x14ac:dyDescent="0.25">
      <c r="A1734" s="40"/>
      <c r="B1734" s="82" t="str">
        <f>IF($I1734="", "", IFERROR(INDEX('Job Database'!$AE$11:$AE$3035, MATCH($I1734, 'Job Database'!$X$11:$X$3035, 0)), ""))</f>
        <v/>
      </c>
      <c r="C1734" s="69" t="str">
        <f>IF($I1734="", "", IF(COUNTIF('Job Database'!$X$11:$X$3035, $I1734)=0, $AC$5, $AC$4))</f>
        <v/>
      </c>
      <c r="D1734" s="40"/>
      <c r="E1734" s="85" t="str">
        <f>IF($I1734="", "", IF(IFERROR(INDEX('Job Database'!$M$11:$M$3035, MATCH($I1734, 'Job Database'!$X$11:$X$3035, 0)), "")="", "", IFERROR(INDEX('Job Database'!$M$11:$M$3035, MATCH($I1734, 'Job Database'!$X$11:$X$3035, 0)), "")))</f>
        <v/>
      </c>
      <c r="F1734" s="40"/>
      <c r="G1734" s="88" t="str">
        <f t="shared" si="1096"/>
        <v/>
      </c>
      <c r="H1734" s="40"/>
      <c r="I1734" s="24"/>
      <c r="J1734" s="34"/>
      <c r="K1734" s="106"/>
      <c r="L1734" s="79"/>
      <c r="M1734" s="34"/>
      <c r="N1734" s="79"/>
      <c r="O1734" s="31"/>
      <c r="P1734" s="53"/>
      <c r="Q1734" s="40"/>
      <c r="S1734" s="41" t="str">
        <f t="shared" si="1084"/>
        <v/>
      </c>
      <c r="T1734" s="41" t="str">
        <f t="shared" si="1085"/>
        <v/>
      </c>
      <c r="U1734" s="41" t="str">
        <f t="shared" si="1097"/>
        <v/>
      </c>
      <c r="W1734" s="74" t="str">
        <f>IF('Job Database'!$X1734="", "", 'Job Database'!$X1734)</f>
        <v/>
      </c>
      <c r="Y1734" s="41" t="str">
        <f>IF($W1734="", "", IF(COUNTIF($I$11:$I$3035, $W1734)&gt;0, "", MAX($Y$10:$Y1733)+1))</f>
        <v/>
      </c>
      <c r="Z1734" s="41">
        <v>1724</v>
      </c>
      <c r="AA1734" s="58" t="str">
        <f t="shared" si="1098"/>
        <v/>
      </c>
      <c r="AC1734" s="41" t="str">
        <f t="shared" si="1086"/>
        <v/>
      </c>
      <c r="AE1734" s="41" t="str">
        <f t="shared" si="1099"/>
        <v/>
      </c>
      <c r="AJ1734" s="154" t="str">
        <f t="shared" si="1100"/>
        <v/>
      </c>
      <c r="AL1734" s="120" t="str">
        <f t="shared" si="1101"/>
        <v/>
      </c>
      <c r="AM1734" s="104" t="str">
        <f t="shared" si="1102"/>
        <v/>
      </c>
      <c r="AN1734" s="104" t="str">
        <f t="shared" si="1103"/>
        <v/>
      </c>
      <c r="AO1734" s="104" t="str">
        <f t="shared" si="1087"/>
        <v/>
      </c>
      <c r="AP1734" s="104" t="str">
        <f t="shared" si="1088"/>
        <v/>
      </c>
      <c r="AQ1734" s="121" t="str">
        <f t="shared" si="1104"/>
        <v/>
      </c>
      <c r="AS1734" s="88" t="str">
        <f t="shared" si="1089"/>
        <v/>
      </c>
      <c r="AT1734" s="68" t="str">
        <f t="shared" si="1105"/>
        <v/>
      </c>
      <c r="AU1734" s="68" t="str">
        <f t="shared" si="1106"/>
        <v/>
      </c>
      <c r="AV1734" s="68" t="str">
        <f t="shared" si="1107"/>
        <v/>
      </c>
      <c r="AW1734" s="88" t="str">
        <f t="shared" si="1090"/>
        <v/>
      </c>
      <c r="AZ1734" s="88" t="str">
        <f t="shared" si="1091"/>
        <v/>
      </c>
      <c r="BA1734" s="68" t="str">
        <f t="shared" si="1092"/>
        <v/>
      </c>
      <c r="BB1734" s="68" t="str">
        <f t="shared" si="1093"/>
        <v/>
      </c>
      <c r="BC1734" s="68" t="str">
        <f t="shared" si="1094"/>
        <v/>
      </c>
      <c r="BD1734" s="69" t="str">
        <f t="shared" si="1095"/>
        <v/>
      </c>
      <c r="BE1734" s="69" t="str">
        <f t="shared" si="1108"/>
        <v/>
      </c>
      <c r="BT1734" s="138" t="str">
        <f t="shared" ca="1" si="1109"/>
        <v/>
      </c>
      <c r="BU1734" s="139" t="str">
        <f t="shared" ca="1" si="1110"/>
        <v/>
      </c>
      <c r="BW1734" s="138" t="str">
        <f t="shared" si="1111"/>
        <v/>
      </c>
      <c r="BX1734" s="104" t="str">
        <f t="shared" si="1112"/>
        <v/>
      </c>
      <c r="BY1734" s="139" t="str">
        <f t="shared" si="1113"/>
        <v/>
      </c>
      <c r="CA1734" s="138" t="str">
        <f t="shared" si="1114"/>
        <v/>
      </c>
      <c r="CB1734" s="104" t="str">
        <f t="shared" si="1115"/>
        <v/>
      </c>
      <c r="CC1734" s="139" t="str">
        <f t="shared" si="1116"/>
        <v/>
      </c>
      <c r="CE1734" s="162" t="str">
        <f t="shared" si="1117"/>
        <v/>
      </c>
      <c r="CF1734" s="163" t="str">
        <f t="shared" si="1118"/>
        <v/>
      </c>
      <c r="CG1734" s="164" t="str">
        <f t="shared" si="1119"/>
        <v/>
      </c>
      <c r="CI1734" s="162" t="str">
        <f t="shared" si="1120"/>
        <v/>
      </c>
      <c r="CJ1734" s="163" t="str">
        <f t="shared" si="1123"/>
        <v/>
      </c>
      <c r="CK1734" s="164" t="str">
        <f t="shared" si="1124"/>
        <v/>
      </c>
      <c r="CM1734" s="169" t="str">
        <f t="shared" si="1121"/>
        <v/>
      </c>
      <c r="CN1734" s="139" t="str">
        <f t="shared" si="1122"/>
        <v/>
      </c>
      <c r="CP1734" s="41" t="str">
        <f>IF($CM1734="", "", COUNTIF($CM$11:$CM$3035, "&lt;"&amp;$CM1734)+1+COUNTIF($CM$11:$CM1734, $CM1734)-1)</f>
        <v/>
      </c>
    </row>
    <row r="1735" spans="1:94" x14ac:dyDescent="0.25">
      <c r="A1735" s="40"/>
      <c r="B1735" s="82" t="str">
        <f>IF($I1735="", "", IFERROR(INDEX('Job Database'!$AE$11:$AE$3035, MATCH($I1735, 'Job Database'!$X$11:$X$3035, 0)), ""))</f>
        <v/>
      </c>
      <c r="C1735" s="69" t="str">
        <f>IF($I1735="", "", IF(COUNTIF('Job Database'!$X$11:$X$3035, $I1735)=0, $AC$5, $AC$4))</f>
        <v/>
      </c>
      <c r="D1735" s="40"/>
      <c r="E1735" s="85" t="str">
        <f>IF($I1735="", "", IF(IFERROR(INDEX('Job Database'!$M$11:$M$3035, MATCH($I1735, 'Job Database'!$X$11:$X$3035, 0)), "")="", "", IFERROR(INDEX('Job Database'!$M$11:$M$3035, MATCH($I1735, 'Job Database'!$X$11:$X$3035, 0)), "")))</f>
        <v/>
      </c>
      <c r="F1735" s="40"/>
      <c r="G1735" s="88" t="str">
        <f t="shared" si="1096"/>
        <v/>
      </c>
      <c r="H1735" s="40"/>
      <c r="I1735" s="24"/>
      <c r="J1735" s="34"/>
      <c r="K1735" s="106"/>
      <c r="L1735" s="79"/>
      <c r="M1735" s="34"/>
      <c r="N1735" s="79"/>
      <c r="O1735" s="31"/>
      <c r="P1735" s="53"/>
      <c r="Q1735" s="40"/>
      <c r="S1735" s="41" t="str">
        <f t="shared" si="1084"/>
        <v/>
      </c>
      <c r="T1735" s="41" t="str">
        <f t="shared" si="1085"/>
        <v/>
      </c>
      <c r="U1735" s="41" t="str">
        <f t="shared" si="1097"/>
        <v/>
      </c>
      <c r="W1735" s="74" t="str">
        <f>IF('Job Database'!$X1735="", "", 'Job Database'!$X1735)</f>
        <v/>
      </c>
      <c r="Y1735" s="41" t="str">
        <f>IF($W1735="", "", IF(COUNTIF($I$11:$I$3035, $W1735)&gt;0, "", MAX($Y$10:$Y1734)+1))</f>
        <v/>
      </c>
      <c r="Z1735" s="41">
        <v>1725</v>
      </c>
      <c r="AA1735" s="58" t="str">
        <f t="shared" si="1098"/>
        <v/>
      </c>
      <c r="AC1735" s="41" t="str">
        <f t="shared" si="1086"/>
        <v/>
      </c>
      <c r="AE1735" s="41" t="str">
        <f t="shared" si="1099"/>
        <v/>
      </c>
      <c r="AJ1735" s="154" t="str">
        <f t="shared" si="1100"/>
        <v/>
      </c>
      <c r="AL1735" s="120" t="str">
        <f t="shared" si="1101"/>
        <v/>
      </c>
      <c r="AM1735" s="104" t="str">
        <f t="shared" si="1102"/>
        <v/>
      </c>
      <c r="AN1735" s="104" t="str">
        <f t="shared" si="1103"/>
        <v/>
      </c>
      <c r="AO1735" s="104" t="str">
        <f t="shared" si="1087"/>
        <v/>
      </c>
      <c r="AP1735" s="104" t="str">
        <f t="shared" si="1088"/>
        <v/>
      </c>
      <c r="AQ1735" s="121" t="str">
        <f t="shared" si="1104"/>
        <v/>
      </c>
      <c r="AS1735" s="88" t="str">
        <f t="shared" si="1089"/>
        <v/>
      </c>
      <c r="AT1735" s="68" t="str">
        <f t="shared" si="1105"/>
        <v/>
      </c>
      <c r="AU1735" s="68" t="str">
        <f t="shared" si="1106"/>
        <v/>
      </c>
      <c r="AV1735" s="68" t="str">
        <f t="shared" si="1107"/>
        <v/>
      </c>
      <c r="AW1735" s="88" t="str">
        <f t="shared" si="1090"/>
        <v/>
      </c>
      <c r="AZ1735" s="88" t="str">
        <f t="shared" si="1091"/>
        <v/>
      </c>
      <c r="BA1735" s="68" t="str">
        <f t="shared" si="1092"/>
        <v/>
      </c>
      <c r="BB1735" s="68" t="str">
        <f t="shared" si="1093"/>
        <v/>
      </c>
      <c r="BC1735" s="68" t="str">
        <f t="shared" si="1094"/>
        <v/>
      </c>
      <c r="BD1735" s="69" t="str">
        <f t="shared" si="1095"/>
        <v/>
      </c>
      <c r="BE1735" s="69" t="str">
        <f t="shared" si="1108"/>
        <v/>
      </c>
      <c r="BT1735" s="138" t="str">
        <f t="shared" ca="1" si="1109"/>
        <v/>
      </c>
      <c r="BU1735" s="139" t="str">
        <f t="shared" ca="1" si="1110"/>
        <v/>
      </c>
      <c r="BW1735" s="138" t="str">
        <f t="shared" si="1111"/>
        <v/>
      </c>
      <c r="BX1735" s="104" t="str">
        <f t="shared" si="1112"/>
        <v/>
      </c>
      <c r="BY1735" s="139" t="str">
        <f t="shared" si="1113"/>
        <v/>
      </c>
      <c r="CA1735" s="138" t="str">
        <f t="shared" si="1114"/>
        <v/>
      </c>
      <c r="CB1735" s="104" t="str">
        <f t="shared" si="1115"/>
        <v/>
      </c>
      <c r="CC1735" s="139" t="str">
        <f t="shared" si="1116"/>
        <v/>
      </c>
      <c r="CE1735" s="162" t="str">
        <f t="shared" si="1117"/>
        <v/>
      </c>
      <c r="CF1735" s="163" t="str">
        <f t="shared" si="1118"/>
        <v/>
      </c>
      <c r="CG1735" s="164" t="str">
        <f t="shared" si="1119"/>
        <v/>
      </c>
      <c r="CI1735" s="162" t="str">
        <f t="shared" si="1120"/>
        <v/>
      </c>
      <c r="CJ1735" s="163" t="str">
        <f t="shared" si="1123"/>
        <v/>
      </c>
      <c r="CK1735" s="164" t="str">
        <f t="shared" si="1124"/>
        <v/>
      </c>
      <c r="CM1735" s="169" t="str">
        <f t="shared" si="1121"/>
        <v/>
      </c>
      <c r="CN1735" s="139" t="str">
        <f t="shared" si="1122"/>
        <v/>
      </c>
      <c r="CP1735" s="41" t="str">
        <f>IF($CM1735="", "", COUNTIF($CM$11:$CM$3035, "&lt;"&amp;$CM1735)+1+COUNTIF($CM$11:$CM1735, $CM1735)-1)</f>
        <v/>
      </c>
    </row>
    <row r="1736" spans="1:94" x14ac:dyDescent="0.25">
      <c r="A1736" s="40"/>
      <c r="B1736" s="82" t="str">
        <f>IF($I1736="", "", IFERROR(INDEX('Job Database'!$AE$11:$AE$3035, MATCH($I1736, 'Job Database'!$X$11:$X$3035, 0)), ""))</f>
        <v/>
      </c>
      <c r="C1736" s="69" t="str">
        <f>IF($I1736="", "", IF(COUNTIF('Job Database'!$X$11:$X$3035, $I1736)=0, $AC$5, $AC$4))</f>
        <v/>
      </c>
      <c r="D1736" s="40"/>
      <c r="E1736" s="85" t="str">
        <f>IF($I1736="", "", IF(IFERROR(INDEX('Job Database'!$M$11:$M$3035, MATCH($I1736, 'Job Database'!$X$11:$X$3035, 0)), "")="", "", IFERROR(INDEX('Job Database'!$M$11:$M$3035, MATCH($I1736, 'Job Database'!$X$11:$X$3035, 0)), "")))</f>
        <v/>
      </c>
      <c r="F1736" s="40"/>
      <c r="G1736" s="88" t="str">
        <f t="shared" si="1096"/>
        <v/>
      </c>
      <c r="H1736" s="40"/>
      <c r="I1736" s="24"/>
      <c r="J1736" s="34"/>
      <c r="K1736" s="106"/>
      <c r="L1736" s="79"/>
      <c r="M1736" s="34"/>
      <c r="N1736" s="79"/>
      <c r="O1736" s="31"/>
      <c r="P1736" s="53"/>
      <c r="Q1736" s="40"/>
      <c r="S1736" s="41" t="str">
        <f t="shared" si="1084"/>
        <v/>
      </c>
      <c r="T1736" s="41" t="str">
        <f t="shared" si="1085"/>
        <v/>
      </c>
      <c r="U1736" s="41" t="str">
        <f t="shared" si="1097"/>
        <v/>
      </c>
      <c r="W1736" s="74" t="str">
        <f>IF('Job Database'!$X1736="", "", 'Job Database'!$X1736)</f>
        <v/>
      </c>
      <c r="Y1736" s="41" t="str">
        <f>IF($W1736="", "", IF(COUNTIF($I$11:$I$3035, $W1736)&gt;0, "", MAX($Y$10:$Y1735)+1))</f>
        <v/>
      </c>
      <c r="Z1736" s="41">
        <v>1726</v>
      </c>
      <c r="AA1736" s="58" t="str">
        <f t="shared" si="1098"/>
        <v/>
      </c>
      <c r="AC1736" s="41" t="str">
        <f t="shared" si="1086"/>
        <v/>
      </c>
      <c r="AE1736" s="41" t="str">
        <f t="shared" si="1099"/>
        <v/>
      </c>
      <c r="AJ1736" s="154" t="str">
        <f t="shared" si="1100"/>
        <v/>
      </c>
      <c r="AL1736" s="120" t="str">
        <f t="shared" si="1101"/>
        <v/>
      </c>
      <c r="AM1736" s="104" t="str">
        <f t="shared" si="1102"/>
        <v/>
      </c>
      <c r="AN1736" s="104" t="str">
        <f t="shared" si="1103"/>
        <v/>
      </c>
      <c r="AO1736" s="104" t="str">
        <f t="shared" si="1087"/>
        <v/>
      </c>
      <c r="AP1736" s="104" t="str">
        <f t="shared" si="1088"/>
        <v/>
      </c>
      <c r="AQ1736" s="121" t="str">
        <f t="shared" si="1104"/>
        <v/>
      </c>
      <c r="AS1736" s="88" t="str">
        <f t="shared" si="1089"/>
        <v/>
      </c>
      <c r="AT1736" s="68" t="str">
        <f t="shared" si="1105"/>
        <v/>
      </c>
      <c r="AU1736" s="68" t="str">
        <f t="shared" si="1106"/>
        <v/>
      </c>
      <c r="AV1736" s="68" t="str">
        <f t="shared" si="1107"/>
        <v/>
      </c>
      <c r="AW1736" s="88" t="str">
        <f t="shared" si="1090"/>
        <v/>
      </c>
      <c r="AZ1736" s="88" t="str">
        <f t="shared" si="1091"/>
        <v/>
      </c>
      <c r="BA1736" s="68" t="str">
        <f t="shared" si="1092"/>
        <v/>
      </c>
      <c r="BB1736" s="68" t="str">
        <f t="shared" si="1093"/>
        <v/>
      </c>
      <c r="BC1736" s="68" t="str">
        <f t="shared" si="1094"/>
        <v/>
      </c>
      <c r="BD1736" s="69" t="str">
        <f t="shared" si="1095"/>
        <v/>
      </c>
      <c r="BE1736" s="69" t="str">
        <f t="shared" si="1108"/>
        <v/>
      </c>
      <c r="BT1736" s="138" t="str">
        <f t="shared" ca="1" si="1109"/>
        <v/>
      </c>
      <c r="BU1736" s="139" t="str">
        <f t="shared" ca="1" si="1110"/>
        <v/>
      </c>
      <c r="BW1736" s="138" t="str">
        <f t="shared" si="1111"/>
        <v/>
      </c>
      <c r="BX1736" s="104" t="str">
        <f t="shared" si="1112"/>
        <v/>
      </c>
      <c r="BY1736" s="139" t="str">
        <f t="shared" si="1113"/>
        <v/>
      </c>
      <c r="CA1736" s="138" t="str">
        <f t="shared" si="1114"/>
        <v/>
      </c>
      <c r="CB1736" s="104" t="str">
        <f t="shared" si="1115"/>
        <v/>
      </c>
      <c r="CC1736" s="139" t="str">
        <f t="shared" si="1116"/>
        <v/>
      </c>
      <c r="CE1736" s="162" t="str">
        <f t="shared" si="1117"/>
        <v/>
      </c>
      <c r="CF1736" s="163" t="str">
        <f t="shared" si="1118"/>
        <v/>
      </c>
      <c r="CG1736" s="164" t="str">
        <f t="shared" si="1119"/>
        <v/>
      </c>
      <c r="CI1736" s="162" t="str">
        <f t="shared" si="1120"/>
        <v/>
      </c>
      <c r="CJ1736" s="163" t="str">
        <f t="shared" si="1123"/>
        <v/>
      </c>
      <c r="CK1736" s="164" t="str">
        <f t="shared" si="1124"/>
        <v/>
      </c>
      <c r="CM1736" s="169" t="str">
        <f t="shared" si="1121"/>
        <v/>
      </c>
      <c r="CN1736" s="139" t="str">
        <f t="shared" si="1122"/>
        <v/>
      </c>
      <c r="CP1736" s="41" t="str">
        <f>IF($CM1736="", "", COUNTIF($CM$11:$CM$3035, "&lt;"&amp;$CM1736)+1+COUNTIF($CM$11:$CM1736, $CM1736)-1)</f>
        <v/>
      </c>
    </row>
    <row r="1737" spans="1:94" x14ac:dyDescent="0.25">
      <c r="A1737" s="40"/>
      <c r="B1737" s="82" t="str">
        <f>IF($I1737="", "", IFERROR(INDEX('Job Database'!$AE$11:$AE$3035, MATCH($I1737, 'Job Database'!$X$11:$X$3035, 0)), ""))</f>
        <v/>
      </c>
      <c r="C1737" s="69" t="str">
        <f>IF($I1737="", "", IF(COUNTIF('Job Database'!$X$11:$X$3035, $I1737)=0, $AC$5, $AC$4))</f>
        <v/>
      </c>
      <c r="D1737" s="40"/>
      <c r="E1737" s="85" t="str">
        <f>IF($I1737="", "", IF(IFERROR(INDEX('Job Database'!$M$11:$M$3035, MATCH($I1737, 'Job Database'!$X$11:$X$3035, 0)), "")="", "", IFERROR(INDEX('Job Database'!$M$11:$M$3035, MATCH($I1737, 'Job Database'!$X$11:$X$3035, 0)), "")))</f>
        <v/>
      </c>
      <c r="F1737" s="40"/>
      <c r="G1737" s="88" t="str">
        <f t="shared" si="1096"/>
        <v/>
      </c>
      <c r="H1737" s="40"/>
      <c r="I1737" s="24"/>
      <c r="J1737" s="34"/>
      <c r="K1737" s="106"/>
      <c r="L1737" s="79"/>
      <c r="M1737" s="34"/>
      <c r="N1737" s="79"/>
      <c r="O1737" s="31"/>
      <c r="P1737" s="53"/>
      <c r="Q1737" s="40"/>
      <c r="S1737" s="41" t="str">
        <f t="shared" si="1084"/>
        <v/>
      </c>
      <c r="T1737" s="41" t="str">
        <f t="shared" si="1085"/>
        <v/>
      </c>
      <c r="U1737" s="41" t="str">
        <f t="shared" si="1097"/>
        <v/>
      </c>
      <c r="W1737" s="74" t="str">
        <f>IF('Job Database'!$X1737="", "", 'Job Database'!$X1737)</f>
        <v/>
      </c>
      <c r="Y1737" s="41" t="str">
        <f>IF($W1737="", "", IF(COUNTIF($I$11:$I$3035, $W1737)&gt;0, "", MAX($Y$10:$Y1736)+1))</f>
        <v/>
      </c>
      <c r="Z1737" s="41">
        <v>1727</v>
      </c>
      <c r="AA1737" s="58" t="str">
        <f t="shared" si="1098"/>
        <v/>
      </c>
      <c r="AC1737" s="41" t="str">
        <f t="shared" si="1086"/>
        <v/>
      </c>
      <c r="AE1737" s="41" t="str">
        <f t="shared" si="1099"/>
        <v/>
      </c>
      <c r="AJ1737" s="154" t="str">
        <f t="shared" si="1100"/>
        <v/>
      </c>
      <c r="AL1737" s="120" t="str">
        <f t="shared" si="1101"/>
        <v/>
      </c>
      <c r="AM1737" s="104" t="str">
        <f t="shared" si="1102"/>
        <v/>
      </c>
      <c r="AN1737" s="104" t="str">
        <f t="shared" si="1103"/>
        <v/>
      </c>
      <c r="AO1737" s="104" t="str">
        <f t="shared" si="1087"/>
        <v/>
      </c>
      <c r="AP1737" s="104" t="str">
        <f t="shared" si="1088"/>
        <v/>
      </c>
      <c r="AQ1737" s="121" t="str">
        <f t="shared" si="1104"/>
        <v/>
      </c>
      <c r="AS1737" s="88" t="str">
        <f t="shared" si="1089"/>
        <v/>
      </c>
      <c r="AT1737" s="68" t="str">
        <f t="shared" si="1105"/>
        <v/>
      </c>
      <c r="AU1737" s="68" t="str">
        <f t="shared" si="1106"/>
        <v/>
      </c>
      <c r="AV1737" s="68" t="str">
        <f t="shared" si="1107"/>
        <v/>
      </c>
      <c r="AW1737" s="88" t="str">
        <f t="shared" si="1090"/>
        <v/>
      </c>
      <c r="AZ1737" s="88" t="str">
        <f t="shared" si="1091"/>
        <v/>
      </c>
      <c r="BA1737" s="68" t="str">
        <f t="shared" si="1092"/>
        <v/>
      </c>
      <c r="BB1737" s="68" t="str">
        <f t="shared" si="1093"/>
        <v/>
      </c>
      <c r="BC1737" s="68" t="str">
        <f t="shared" si="1094"/>
        <v/>
      </c>
      <c r="BD1737" s="69" t="str">
        <f t="shared" si="1095"/>
        <v/>
      </c>
      <c r="BE1737" s="69" t="str">
        <f t="shared" si="1108"/>
        <v/>
      </c>
      <c r="BT1737" s="138" t="str">
        <f t="shared" ca="1" si="1109"/>
        <v/>
      </c>
      <c r="BU1737" s="139" t="str">
        <f t="shared" ca="1" si="1110"/>
        <v/>
      </c>
      <c r="BW1737" s="138" t="str">
        <f t="shared" si="1111"/>
        <v/>
      </c>
      <c r="BX1737" s="104" t="str">
        <f t="shared" si="1112"/>
        <v/>
      </c>
      <c r="BY1737" s="139" t="str">
        <f t="shared" si="1113"/>
        <v/>
      </c>
      <c r="CA1737" s="138" t="str">
        <f t="shared" si="1114"/>
        <v/>
      </c>
      <c r="CB1737" s="104" t="str">
        <f t="shared" si="1115"/>
        <v/>
      </c>
      <c r="CC1737" s="139" t="str">
        <f t="shared" si="1116"/>
        <v/>
      </c>
      <c r="CE1737" s="162" t="str">
        <f t="shared" si="1117"/>
        <v/>
      </c>
      <c r="CF1737" s="163" t="str">
        <f t="shared" si="1118"/>
        <v/>
      </c>
      <c r="CG1737" s="164" t="str">
        <f t="shared" si="1119"/>
        <v/>
      </c>
      <c r="CI1737" s="162" t="str">
        <f t="shared" si="1120"/>
        <v/>
      </c>
      <c r="CJ1737" s="163" t="str">
        <f t="shared" si="1123"/>
        <v/>
      </c>
      <c r="CK1737" s="164" t="str">
        <f t="shared" si="1124"/>
        <v/>
      </c>
      <c r="CM1737" s="169" t="str">
        <f t="shared" si="1121"/>
        <v/>
      </c>
      <c r="CN1737" s="139" t="str">
        <f t="shared" si="1122"/>
        <v/>
      </c>
      <c r="CP1737" s="41" t="str">
        <f>IF($CM1737="", "", COUNTIF($CM$11:$CM$3035, "&lt;"&amp;$CM1737)+1+COUNTIF($CM$11:$CM1737, $CM1737)-1)</f>
        <v/>
      </c>
    </row>
    <row r="1738" spans="1:94" x14ac:dyDescent="0.25">
      <c r="A1738" s="40"/>
      <c r="B1738" s="82" t="str">
        <f>IF($I1738="", "", IFERROR(INDEX('Job Database'!$AE$11:$AE$3035, MATCH($I1738, 'Job Database'!$X$11:$X$3035, 0)), ""))</f>
        <v/>
      </c>
      <c r="C1738" s="69" t="str">
        <f>IF($I1738="", "", IF(COUNTIF('Job Database'!$X$11:$X$3035, $I1738)=0, $AC$5, $AC$4))</f>
        <v/>
      </c>
      <c r="D1738" s="40"/>
      <c r="E1738" s="85" t="str">
        <f>IF($I1738="", "", IF(IFERROR(INDEX('Job Database'!$M$11:$M$3035, MATCH($I1738, 'Job Database'!$X$11:$X$3035, 0)), "")="", "", IFERROR(INDEX('Job Database'!$M$11:$M$3035, MATCH($I1738, 'Job Database'!$X$11:$X$3035, 0)), "")))</f>
        <v/>
      </c>
      <c r="F1738" s="40"/>
      <c r="G1738" s="88" t="str">
        <f t="shared" si="1096"/>
        <v/>
      </c>
      <c r="H1738" s="40"/>
      <c r="I1738" s="24"/>
      <c r="J1738" s="34"/>
      <c r="K1738" s="106"/>
      <c r="L1738" s="79"/>
      <c r="M1738" s="34"/>
      <c r="N1738" s="79"/>
      <c r="O1738" s="31"/>
      <c r="P1738" s="53"/>
      <c r="Q1738" s="40"/>
      <c r="S1738" s="41" t="str">
        <f t="shared" si="1084"/>
        <v/>
      </c>
      <c r="T1738" s="41" t="str">
        <f t="shared" si="1085"/>
        <v/>
      </c>
      <c r="U1738" s="41" t="str">
        <f t="shared" si="1097"/>
        <v/>
      </c>
      <c r="W1738" s="74" t="str">
        <f>IF('Job Database'!$X1738="", "", 'Job Database'!$X1738)</f>
        <v/>
      </c>
      <c r="Y1738" s="41" t="str">
        <f>IF($W1738="", "", IF(COUNTIF($I$11:$I$3035, $W1738)&gt;0, "", MAX($Y$10:$Y1737)+1))</f>
        <v/>
      </c>
      <c r="Z1738" s="41">
        <v>1728</v>
      </c>
      <c r="AA1738" s="58" t="str">
        <f t="shared" si="1098"/>
        <v/>
      </c>
      <c r="AC1738" s="41" t="str">
        <f t="shared" si="1086"/>
        <v/>
      </c>
      <c r="AE1738" s="41" t="str">
        <f t="shared" si="1099"/>
        <v/>
      </c>
      <c r="AJ1738" s="154" t="str">
        <f t="shared" si="1100"/>
        <v/>
      </c>
      <c r="AL1738" s="120" t="str">
        <f t="shared" si="1101"/>
        <v/>
      </c>
      <c r="AM1738" s="104" t="str">
        <f t="shared" si="1102"/>
        <v/>
      </c>
      <c r="AN1738" s="104" t="str">
        <f t="shared" si="1103"/>
        <v/>
      </c>
      <c r="AO1738" s="104" t="str">
        <f t="shared" si="1087"/>
        <v/>
      </c>
      <c r="AP1738" s="104" t="str">
        <f t="shared" si="1088"/>
        <v/>
      </c>
      <c r="AQ1738" s="121" t="str">
        <f t="shared" si="1104"/>
        <v/>
      </c>
      <c r="AS1738" s="88" t="str">
        <f t="shared" si="1089"/>
        <v/>
      </c>
      <c r="AT1738" s="68" t="str">
        <f t="shared" si="1105"/>
        <v/>
      </c>
      <c r="AU1738" s="68" t="str">
        <f t="shared" si="1106"/>
        <v/>
      </c>
      <c r="AV1738" s="68" t="str">
        <f t="shared" si="1107"/>
        <v/>
      </c>
      <c r="AW1738" s="88" t="str">
        <f t="shared" si="1090"/>
        <v/>
      </c>
      <c r="AZ1738" s="88" t="str">
        <f t="shared" si="1091"/>
        <v/>
      </c>
      <c r="BA1738" s="68" t="str">
        <f t="shared" si="1092"/>
        <v/>
      </c>
      <c r="BB1738" s="68" t="str">
        <f t="shared" si="1093"/>
        <v/>
      </c>
      <c r="BC1738" s="68" t="str">
        <f t="shared" si="1094"/>
        <v/>
      </c>
      <c r="BD1738" s="69" t="str">
        <f t="shared" si="1095"/>
        <v/>
      </c>
      <c r="BE1738" s="69" t="str">
        <f t="shared" si="1108"/>
        <v/>
      </c>
      <c r="BT1738" s="138" t="str">
        <f t="shared" ca="1" si="1109"/>
        <v/>
      </c>
      <c r="BU1738" s="139" t="str">
        <f t="shared" ca="1" si="1110"/>
        <v/>
      </c>
      <c r="BW1738" s="138" t="str">
        <f t="shared" si="1111"/>
        <v/>
      </c>
      <c r="BX1738" s="104" t="str">
        <f t="shared" si="1112"/>
        <v/>
      </c>
      <c r="BY1738" s="139" t="str">
        <f t="shared" si="1113"/>
        <v/>
      </c>
      <c r="CA1738" s="138" t="str">
        <f t="shared" si="1114"/>
        <v/>
      </c>
      <c r="CB1738" s="104" t="str">
        <f t="shared" si="1115"/>
        <v/>
      </c>
      <c r="CC1738" s="139" t="str">
        <f t="shared" si="1116"/>
        <v/>
      </c>
      <c r="CE1738" s="162" t="str">
        <f t="shared" si="1117"/>
        <v/>
      </c>
      <c r="CF1738" s="163" t="str">
        <f t="shared" si="1118"/>
        <v/>
      </c>
      <c r="CG1738" s="164" t="str">
        <f t="shared" si="1119"/>
        <v/>
      </c>
      <c r="CI1738" s="162" t="str">
        <f t="shared" si="1120"/>
        <v/>
      </c>
      <c r="CJ1738" s="163" t="str">
        <f t="shared" si="1123"/>
        <v/>
      </c>
      <c r="CK1738" s="164" t="str">
        <f t="shared" si="1124"/>
        <v/>
      </c>
      <c r="CM1738" s="169" t="str">
        <f t="shared" si="1121"/>
        <v/>
      </c>
      <c r="CN1738" s="139" t="str">
        <f t="shared" si="1122"/>
        <v/>
      </c>
      <c r="CP1738" s="41" t="str">
        <f>IF($CM1738="", "", COUNTIF($CM$11:$CM$3035, "&lt;"&amp;$CM1738)+1+COUNTIF($CM$11:$CM1738, $CM1738)-1)</f>
        <v/>
      </c>
    </row>
    <row r="1739" spans="1:94" x14ac:dyDescent="0.25">
      <c r="A1739" s="40"/>
      <c r="B1739" s="82" t="str">
        <f>IF($I1739="", "", IFERROR(INDEX('Job Database'!$AE$11:$AE$3035, MATCH($I1739, 'Job Database'!$X$11:$X$3035, 0)), ""))</f>
        <v/>
      </c>
      <c r="C1739" s="69" t="str">
        <f>IF($I1739="", "", IF(COUNTIF('Job Database'!$X$11:$X$3035, $I1739)=0, $AC$5, $AC$4))</f>
        <v/>
      </c>
      <c r="D1739" s="40"/>
      <c r="E1739" s="85" t="str">
        <f>IF($I1739="", "", IF(IFERROR(INDEX('Job Database'!$M$11:$M$3035, MATCH($I1739, 'Job Database'!$X$11:$X$3035, 0)), "")="", "", IFERROR(INDEX('Job Database'!$M$11:$M$3035, MATCH($I1739, 'Job Database'!$X$11:$X$3035, 0)), "")))</f>
        <v/>
      </c>
      <c r="F1739" s="40"/>
      <c r="G1739" s="88" t="str">
        <f t="shared" si="1096"/>
        <v/>
      </c>
      <c r="H1739" s="40"/>
      <c r="I1739" s="24"/>
      <c r="J1739" s="34"/>
      <c r="K1739" s="106"/>
      <c r="L1739" s="79"/>
      <c r="M1739" s="34"/>
      <c r="N1739" s="79"/>
      <c r="O1739" s="31"/>
      <c r="P1739" s="53"/>
      <c r="Q1739" s="40"/>
      <c r="S1739" s="41" t="str">
        <f t="shared" ref="S1739:S1802" si="1125">IF($K1739="", "", IF($AG$5&lt;=$K1739, "X", ""))</f>
        <v/>
      </c>
      <c r="T1739" s="41" t="str">
        <f t="shared" ref="T1739:T1802" si="1126">IF($K1739="", "", IF($AG$5&gt;$K1739, "X", ""))</f>
        <v/>
      </c>
      <c r="U1739" s="41" t="str">
        <f t="shared" si="1097"/>
        <v/>
      </c>
      <c r="W1739" s="74" t="str">
        <f>IF('Job Database'!$X1739="", "", 'Job Database'!$X1739)</f>
        <v/>
      </c>
      <c r="Y1739" s="41" t="str">
        <f>IF($W1739="", "", IF(COUNTIF($I$11:$I$3035, $W1739)&gt;0, "", MAX($Y$10:$Y1738)+1))</f>
        <v/>
      </c>
      <c r="Z1739" s="41">
        <v>1729</v>
      </c>
      <c r="AA1739" s="58" t="str">
        <f t="shared" si="1098"/>
        <v/>
      </c>
      <c r="AC1739" s="41" t="str">
        <f t="shared" ref="AC1739:AC1802" si="1127">IF($I1739="", "", IF(COUNTIF($W$11:$W$3035, $I1739)=0, "X", ""))</f>
        <v/>
      </c>
      <c r="AE1739" s="41" t="str">
        <f t="shared" si="1099"/>
        <v/>
      </c>
      <c r="AJ1739" s="154" t="str">
        <f t="shared" si="1100"/>
        <v/>
      </c>
      <c r="AL1739" s="120" t="str">
        <f t="shared" si="1101"/>
        <v/>
      </c>
      <c r="AM1739" s="104" t="str">
        <f t="shared" si="1102"/>
        <v/>
      </c>
      <c r="AN1739" s="104" t="str">
        <f t="shared" si="1103"/>
        <v/>
      </c>
      <c r="AO1739" s="104" t="str">
        <f t="shared" ref="AO1739:AO1802" si="1128">IF(COUNTIF($AZ1739:$BE1739, $AZ$5)&gt;0, "X", "")</f>
        <v/>
      </c>
      <c r="AP1739" s="104" t="str">
        <f t="shared" ref="AP1739:AP1802" si="1129">IF(COUNTIF($AZ1739:$BE1739, $AZ$4)&gt;0, "X", "")</f>
        <v/>
      </c>
      <c r="AQ1739" s="121" t="str">
        <f t="shared" si="1104"/>
        <v/>
      </c>
      <c r="AS1739" s="88" t="str">
        <f t="shared" ref="AS1739:AS1802" si="1130">IF(OR(NOT(J1739=""), E1739="", NOT($O1739=""), NOT($P1739="")), "", NETWORKDAYS(E1739, $AG$5, $BJ$34:$BJ$57))</f>
        <v/>
      </c>
      <c r="AT1739" s="68" t="str">
        <f t="shared" si="1105"/>
        <v/>
      </c>
      <c r="AU1739" s="68" t="str">
        <f t="shared" si="1106"/>
        <v/>
      </c>
      <c r="AV1739" s="68" t="str">
        <f t="shared" si="1107"/>
        <v/>
      </c>
      <c r="AW1739" s="88" t="str">
        <f t="shared" ref="AW1739:AW1802" si="1131">IF(OR(NOT(O1739=""), N1739="", NOT($O1739=""), NOT($P1739="")), "", NETWORKDAYS(N1739, $AG$5, $BJ$34:$BJ$57))</f>
        <v/>
      </c>
      <c r="AZ1739" s="88" t="str">
        <f t="shared" ref="AZ1739:AZ1802" si="1132">IF(OR(AS1739="", $U1739="X"), "", IF(AS1739&gt;=AS$7, $AZ$4, IF(AS1739&gt;=AS$9, $AZ$5, "")))</f>
        <v/>
      </c>
      <c r="BA1739" s="68" t="str">
        <f t="shared" ref="BA1739:BA1802" si="1133">IF(OR(AT1739="", $U1739="X"), "", IF(AT1739&gt;=AT$7, $AZ$4, IF(AT1739&gt;=AT$9, $AZ$5, "")))</f>
        <v/>
      </c>
      <c r="BB1739" s="68" t="str">
        <f t="shared" ref="BB1739:BB1802" si="1134">IF(OR(AU1739="", $U1739="X"), "", IF(AU1739&gt;=AU$7, $AZ$4, IF(AU1739&gt;=AU$9, $AZ$5, "")))</f>
        <v/>
      </c>
      <c r="BC1739" s="68" t="str">
        <f t="shared" ref="BC1739:BC1802" si="1135">IF(OR(AV1739="", $U1739="X"), "", IF(AV1739&gt;=AV$7, $AZ$4, IF(AV1739&gt;=AV$9, $AZ$5, "")))</f>
        <v/>
      </c>
      <c r="BD1739" s="69" t="str">
        <f t="shared" ref="BD1739:BD1802" si="1136">IF(OR(AW1739="", $U1739="X"), "", IF(AW1739&gt;=AW$7, $AZ$4, IF(AW1739&gt;=AW$9, $AZ$5, "")))</f>
        <v/>
      </c>
      <c r="BE1739" s="69" t="str">
        <f t="shared" si="1108"/>
        <v/>
      </c>
      <c r="BT1739" s="138" t="str">
        <f t="shared" ca="1" si="1109"/>
        <v/>
      </c>
      <c r="BU1739" s="139" t="str">
        <f t="shared" ca="1" si="1110"/>
        <v/>
      </c>
      <c r="BW1739" s="138" t="str">
        <f t="shared" si="1111"/>
        <v/>
      </c>
      <c r="BX1739" s="104" t="str">
        <f t="shared" si="1112"/>
        <v/>
      </c>
      <c r="BY1739" s="139" t="str">
        <f t="shared" si="1113"/>
        <v/>
      </c>
      <c r="CA1739" s="138" t="str">
        <f t="shared" si="1114"/>
        <v/>
      </c>
      <c r="CB1739" s="104" t="str">
        <f t="shared" si="1115"/>
        <v/>
      </c>
      <c r="CC1739" s="139" t="str">
        <f t="shared" si="1116"/>
        <v/>
      </c>
      <c r="CE1739" s="162" t="str">
        <f t="shared" si="1117"/>
        <v/>
      </c>
      <c r="CF1739" s="163" t="str">
        <f t="shared" si="1118"/>
        <v/>
      </c>
      <c r="CG1739" s="164" t="str">
        <f t="shared" si="1119"/>
        <v/>
      </c>
      <c r="CI1739" s="162" t="str">
        <f t="shared" si="1120"/>
        <v/>
      </c>
      <c r="CJ1739" s="163" t="str">
        <f t="shared" si="1123"/>
        <v/>
      </c>
      <c r="CK1739" s="164" t="str">
        <f t="shared" si="1124"/>
        <v/>
      </c>
      <c r="CM1739" s="169" t="str">
        <f t="shared" si="1121"/>
        <v/>
      </c>
      <c r="CN1739" s="139" t="str">
        <f t="shared" si="1122"/>
        <v/>
      </c>
      <c r="CP1739" s="41" t="str">
        <f>IF($CM1739="", "", COUNTIF($CM$11:$CM$3035, "&lt;"&amp;$CM1739)+1+COUNTIF($CM$11:$CM1739, $CM1739)-1)</f>
        <v/>
      </c>
    </row>
    <row r="1740" spans="1:94" x14ac:dyDescent="0.25">
      <c r="A1740" s="40"/>
      <c r="B1740" s="82" t="str">
        <f>IF($I1740="", "", IFERROR(INDEX('Job Database'!$AE$11:$AE$3035, MATCH($I1740, 'Job Database'!$X$11:$X$3035, 0)), ""))</f>
        <v/>
      </c>
      <c r="C1740" s="69" t="str">
        <f>IF($I1740="", "", IF(COUNTIF('Job Database'!$X$11:$X$3035, $I1740)=0, $AC$5, $AC$4))</f>
        <v/>
      </c>
      <c r="D1740" s="40"/>
      <c r="E1740" s="85" t="str">
        <f>IF($I1740="", "", IF(IFERROR(INDEX('Job Database'!$M$11:$M$3035, MATCH($I1740, 'Job Database'!$X$11:$X$3035, 0)), "")="", "", IFERROR(INDEX('Job Database'!$M$11:$M$3035, MATCH($I1740, 'Job Database'!$X$11:$X$3035, 0)), "")))</f>
        <v/>
      </c>
      <c r="F1740" s="40"/>
      <c r="G1740" s="88" t="str">
        <f t="shared" ref="G1740:G1803" si="1137">$AJ1740</f>
        <v/>
      </c>
      <c r="H1740" s="40"/>
      <c r="I1740" s="24"/>
      <c r="J1740" s="34"/>
      <c r="K1740" s="106"/>
      <c r="L1740" s="79"/>
      <c r="M1740" s="34"/>
      <c r="N1740" s="79"/>
      <c r="O1740" s="31"/>
      <c r="P1740" s="53"/>
      <c r="Q1740" s="40"/>
      <c r="S1740" s="41" t="str">
        <f t="shared" si="1125"/>
        <v/>
      </c>
      <c r="T1740" s="41" t="str">
        <f t="shared" si="1126"/>
        <v/>
      </c>
      <c r="U1740" s="41" t="str">
        <f t="shared" ref="U1740:U1803" si="1138">IF(OR($S1740="X", $T1740="X"), "X", "")</f>
        <v/>
      </c>
      <c r="W1740" s="74" t="str">
        <f>IF('Job Database'!$X1740="", "", 'Job Database'!$X1740)</f>
        <v/>
      </c>
      <c r="Y1740" s="41" t="str">
        <f>IF($W1740="", "", IF(COUNTIF($I$11:$I$3035, $W1740)&gt;0, "", MAX($Y$10:$Y1739)+1))</f>
        <v/>
      </c>
      <c r="Z1740" s="41">
        <v>1730</v>
      </c>
      <c r="AA1740" s="58" t="str">
        <f t="shared" ref="AA1740:AA1803" si="1139">IFERROR(INDEX($W$11:$W$3035, MATCH($Z1740, $Y$11:$Y$3035, 0)), "")</f>
        <v/>
      </c>
      <c r="AC1740" s="41" t="str">
        <f t="shared" si="1127"/>
        <v/>
      </c>
      <c r="AE1740" s="41" t="str">
        <f t="shared" ref="AE1740:AE1803" si="1140">IF($I1740="", "", IF(COUNTIF($I$11:$I$3035, $I1740)&gt;1, "X", ""))</f>
        <v/>
      </c>
      <c r="AJ1740" s="154" t="str">
        <f t="shared" ref="AJ1740:AJ1803" si="1141">IFERROR(INDEX($AL$10:$AQ$10, $AK$10, MATCH("X", $AL1740:$AQ1740, 0)), "")</f>
        <v/>
      </c>
      <c r="AL1740" s="120" t="str">
        <f t="shared" ref="AL1740:AL1803" si="1142">IF(AND(OR($O1740=$AG$15, $O1740=$AG$16), $P1740=$AH$11), "X", "")</f>
        <v/>
      </c>
      <c r="AM1740" s="104" t="str">
        <f t="shared" ref="AM1740:AM1803" si="1143">IF(AND(OR($O1740=$AG$15, $O1740=$AG$16), $P1740=$AH$13), "X", "")</f>
        <v/>
      </c>
      <c r="AN1740" s="104" t="str">
        <f t="shared" ref="AN1740:AN1803" si="1144">IF(AND(AL1740="", AM1740="", AP1740="", AQ1740="", AO1740="", NOT($I1740="")), "X", "")</f>
        <v/>
      </c>
      <c r="AO1740" s="104" t="str">
        <f t="shared" si="1128"/>
        <v/>
      </c>
      <c r="AP1740" s="104" t="str">
        <f t="shared" si="1129"/>
        <v/>
      </c>
      <c r="AQ1740" s="121" t="str">
        <f t="shared" ref="AQ1740:AQ1803" si="1145">IF(COUNTIF($AG$11:$AG$14, $O1740)&gt;0, "X", "")</f>
        <v/>
      </c>
      <c r="AS1740" s="88" t="str">
        <f t="shared" si="1130"/>
        <v/>
      </c>
      <c r="AT1740" s="68" t="str">
        <f t="shared" ref="AT1740:AT1803" si="1146">IF(OR($J1740="", NOT(L1740=""), NOT($O1740=""), NOT($P1740="")), "", NETWORKDAYS($J1740, $AG$5, $BJ$34:$BJ$57))</f>
        <v/>
      </c>
      <c r="AU1740" s="68" t="str">
        <f t="shared" ref="AU1740:AU1803" si="1147">IF(OR($L1740="", NOT(M1740=""), NOT($O1740=""), NOT($P1740="")), "", NETWORKDAYS($L1740, $AG$5, $BJ$34:$BJ$57))</f>
        <v/>
      </c>
      <c r="AV1740" s="68" t="str">
        <f t="shared" ref="AV1740:AV1803" si="1148">IF(OR($M1740="", NOT(N1740=""), NOT($O1740=""), NOT($P1740="")), "", NETWORKDAYS($M1740, $AG$5, $BJ$34:$BJ$57))</f>
        <v/>
      </c>
      <c r="AW1740" s="88" t="str">
        <f t="shared" si="1131"/>
        <v/>
      </c>
      <c r="AZ1740" s="88" t="str">
        <f t="shared" si="1132"/>
        <v/>
      </c>
      <c r="BA1740" s="68" t="str">
        <f t="shared" si="1133"/>
        <v/>
      </c>
      <c r="BB1740" s="68" t="str">
        <f t="shared" si="1134"/>
        <v/>
      </c>
      <c r="BC1740" s="68" t="str">
        <f t="shared" si="1135"/>
        <v/>
      </c>
      <c r="BD1740" s="69" t="str">
        <f t="shared" si="1136"/>
        <v/>
      </c>
      <c r="BE1740" s="69" t="str">
        <f t="shared" ref="BE1740:BE1803" si="1149">BD1740</f>
        <v/>
      </c>
      <c r="BT1740" s="138" t="str">
        <f t="shared" ref="BT1740:BT1803" ca="1" si="1150">IF($BU1740="X", "", IF(COUNTIF($CA1740:$CC1740, "X")&gt;0, "X", ""))</f>
        <v/>
      </c>
      <c r="BU1740" s="139" t="str">
        <f t="shared" ref="BU1740:BU1803" ca="1" si="1151">IF(OR($L1740=$AG$5, $M1740=$AG$5, $N1740=$AG$5), "X", "")</f>
        <v/>
      </c>
      <c r="BW1740" s="138" t="str">
        <f t="shared" ref="BW1740:BW1803" si="1152">IF(L1740="", "", NETWORKDAYS($AG$5, L1740, $BJ$34:$BJ$57))</f>
        <v/>
      </c>
      <c r="BX1740" s="104" t="str">
        <f t="shared" ref="BX1740:BX1803" si="1153">IF(M1740="", "", NETWORKDAYS($AG$5, M1740, $BJ$34:$BJ$57))</f>
        <v/>
      </c>
      <c r="BY1740" s="139" t="str">
        <f t="shared" ref="BY1740:BY1803" si="1154">IF(N1740="", "", NETWORKDAYS($AG$5, N1740, $BJ$34:$BJ$57))</f>
        <v/>
      </c>
      <c r="CA1740" s="138" t="str">
        <f t="shared" ref="CA1740:CA1803" si="1155">IF(BW1740&lt;0, "", IF(BW1740&lt;=$CA$9, "X", ""))</f>
        <v/>
      </c>
      <c r="CB1740" s="104" t="str">
        <f t="shared" ref="CB1740:CB1803" si="1156">IF(BX1740&lt;0, "", IF(BX1740&lt;=$CA$9, "X", ""))</f>
        <v/>
      </c>
      <c r="CC1740" s="139" t="str">
        <f t="shared" ref="CC1740:CC1803" si="1157">IF(BY1740&lt;0, "", IF(BY1740&lt;=$CA$9, "X", ""))</f>
        <v/>
      </c>
      <c r="CE1740" s="162" t="str">
        <f t="shared" ref="CE1740:CE1803" si="1158">IF(L1740="", "", IF(L1740=$AG$5, L1740, ""))</f>
        <v/>
      </c>
      <c r="CF1740" s="163" t="str">
        <f t="shared" ref="CF1740:CF1803" si="1159">IF(M1740="", "", IF(M1740=$AG$5, M1740, ""))</f>
        <v/>
      </c>
      <c r="CG1740" s="164" t="str">
        <f t="shared" ref="CG1740:CG1803" si="1160">IF(N1740="", "", IF(N1740=$AG$5, N1740, ""))</f>
        <v/>
      </c>
      <c r="CI1740" s="162" t="str">
        <f t="shared" ref="CI1740:CI1803" si="1161">IF(CA1740="", "", L1740)</f>
        <v/>
      </c>
      <c r="CJ1740" s="163" t="str">
        <f t="shared" si="1123"/>
        <v/>
      </c>
      <c r="CK1740" s="164" t="str">
        <f t="shared" si="1124"/>
        <v/>
      </c>
      <c r="CM1740" s="169" t="str">
        <f t="shared" ref="CM1740:CM1803" si="1162">IF(NOT($CE1740=""), $CE1740, IF(NOT($CF1740=""), $CF1740, IF(NOT($CG1740=""), $CG1740, IF(NOT($CI1740=""), $CI1740, IF(NOT($CJ1740=""), $CJ1740, IF(NOT($CK1740=""), $CK1740, ""))))))</f>
        <v/>
      </c>
      <c r="CN1740" s="139" t="str">
        <f t="shared" ref="CN1740:CN1803" si="1163">IF(NOT($CE1740=""), "TODAY - 1st Interview", IF(NOT($CF1740=""), "TODAY - 2nd Interview", IF(NOT($CG1740=""), "TODAY - 3rd Interview", IF(NOT($CI1740=""), "Alert - 1st Interview", IF(NOT($CJ1740=""), "Alert - 2nd Interview", IF(NOT($CK1740=""), "Alert - 3rd Interview", ""))))))</f>
        <v/>
      </c>
      <c r="CP1740" s="41" t="str">
        <f>IF($CM1740="", "", COUNTIF($CM$11:$CM$3035, "&lt;"&amp;$CM1740)+1+COUNTIF($CM$11:$CM1740, $CM1740)-1)</f>
        <v/>
      </c>
    </row>
    <row r="1741" spans="1:94" x14ac:dyDescent="0.25">
      <c r="A1741" s="40"/>
      <c r="B1741" s="82" t="str">
        <f>IF($I1741="", "", IFERROR(INDEX('Job Database'!$AE$11:$AE$3035, MATCH($I1741, 'Job Database'!$X$11:$X$3035, 0)), ""))</f>
        <v/>
      </c>
      <c r="C1741" s="69" t="str">
        <f>IF($I1741="", "", IF(COUNTIF('Job Database'!$X$11:$X$3035, $I1741)=0, $AC$5, $AC$4))</f>
        <v/>
      </c>
      <c r="D1741" s="40"/>
      <c r="E1741" s="85" t="str">
        <f>IF($I1741="", "", IF(IFERROR(INDEX('Job Database'!$M$11:$M$3035, MATCH($I1741, 'Job Database'!$X$11:$X$3035, 0)), "")="", "", IFERROR(INDEX('Job Database'!$M$11:$M$3035, MATCH($I1741, 'Job Database'!$X$11:$X$3035, 0)), "")))</f>
        <v/>
      </c>
      <c r="F1741" s="40"/>
      <c r="G1741" s="88" t="str">
        <f t="shared" si="1137"/>
        <v/>
      </c>
      <c r="H1741" s="40"/>
      <c r="I1741" s="24"/>
      <c r="J1741" s="34"/>
      <c r="K1741" s="106"/>
      <c r="L1741" s="79"/>
      <c r="M1741" s="34"/>
      <c r="N1741" s="79"/>
      <c r="O1741" s="31"/>
      <c r="P1741" s="53"/>
      <c r="Q1741" s="40"/>
      <c r="S1741" s="41" t="str">
        <f t="shared" si="1125"/>
        <v/>
      </c>
      <c r="T1741" s="41" t="str">
        <f t="shared" si="1126"/>
        <v/>
      </c>
      <c r="U1741" s="41" t="str">
        <f t="shared" si="1138"/>
        <v/>
      </c>
      <c r="W1741" s="74" t="str">
        <f>IF('Job Database'!$X1741="", "", 'Job Database'!$X1741)</f>
        <v/>
      </c>
      <c r="Y1741" s="41" t="str">
        <f>IF($W1741="", "", IF(COUNTIF($I$11:$I$3035, $W1741)&gt;0, "", MAX($Y$10:$Y1740)+1))</f>
        <v/>
      </c>
      <c r="Z1741" s="41">
        <v>1731</v>
      </c>
      <c r="AA1741" s="58" t="str">
        <f t="shared" si="1139"/>
        <v/>
      </c>
      <c r="AC1741" s="41" t="str">
        <f t="shared" si="1127"/>
        <v/>
      </c>
      <c r="AE1741" s="41" t="str">
        <f t="shared" si="1140"/>
        <v/>
      </c>
      <c r="AJ1741" s="154" t="str">
        <f t="shared" si="1141"/>
        <v/>
      </c>
      <c r="AL1741" s="120" t="str">
        <f t="shared" si="1142"/>
        <v/>
      </c>
      <c r="AM1741" s="104" t="str">
        <f t="shared" si="1143"/>
        <v/>
      </c>
      <c r="AN1741" s="104" t="str">
        <f t="shared" si="1144"/>
        <v/>
      </c>
      <c r="AO1741" s="104" t="str">
        <f t="shared" si="1128"/>
        <v/>
      </c>
      <c r="AP1741" s="104" t="str">
        <f t="shared" si="1129"/>
        <v/>
      </c>
      <c r="AQ1741" s="121" t="str">
        <f t="shared" si="1145"/>
        <v/>
      </c>
      <c r="AS1741" s="88" t="str">
        <f t="shared" si="1130"/>
        <v/>
      </c>
      <c r="AT1741" s="68" t="str">
        <f t="shared" si="1146"/>
        <v/>
      </c>
      <c r="AU1741" s="68" t="str">
        <f t="shared" si="1147"/>
        <v/>
      </c>
      <c r="AV1741" s="68" t="str">
        <f t="shared" si="1148"/>
        <v/>
      </c>
      <c r="AW1741" s="88" t="str">
        <f t="shared" si="1131"/>
        <v/>
      </c>
      <c r="AZ1741" s="88" t="str">
        <f t="shared" si="1132"/>
        <v/>
      </c>
      <c r="BA1741" s="68" t="str">
        <f t="shared" si="1133"/>
        <v/>
      </c>
      <c r="BB1741" s="68" t="str">
        <f t="shared" si="1134"/>
        <v/>
      </c>
      <c r="BC1741" s="68" t="str">
        <f t="shared" si="1135"/>
        <v/>
      </c>
      <c r="BD1741" s="69" t="str">
        <f t="shared" si="1136"/>
        <v/>
      </c>
      <c r="BE1741" s="69" t="str">
        <f t="shared" si="1149"/>
        <v/>
      </c>
      <c r="BT1741" s="138" t="str">
        <f t="shared" ca="1" si="1150"/>
        <v/>
      </c>
      <c r="BU1741" s="139" t="str">
        <f t="shared" ca="1" si="1151"/>
        <v/>
      </c>
      <c r="BW1741" s="138" t="str">
        <f t="shared" si="1152"/>
        <v/>
      </c>
      <c r="BX1741" s="104" t="str">
        <f t="shared" si="1153"/>
        <v/>
      </c>
      <c r="BY1741" s="139" t="str">
        <f t="shared" si="1154"/>
        <v/>
      </c>
      <c r="CA1741" s="138" t="str">
        <f t="shared" si="1155"/>
        <v/>
      </c>
      <c r="CB1741" s="104" t="str">
        <f t="shared" si="1156"/>
        <v/>
      </c>
      <c r="CC1741" s="139" t="str">
        <f t="shared" si="1157"/>
        <v/>
      </c>
      <c r="CE1741" s="162" t="str">
        <f t="shared" si="1158"/>
        <v/>
      </c>
      <c r="CF1741" s="163" t="str">
        <f t="shared" si="1159"/>
        <v/>
      </c>
      <c r="CG1741" s="164" t="str">
        <f t="shared" si="1160"/>
        <v/>
      </c>
      <c r="CI1741" s="162" t="str">
        <f t="shared" si="1161"/>
        <v/>
      </c>
      <c r="CJ1741" s="163" t="str">
        <f t="shared" si="1123"/>
        <v/>
      </c>
      <c r="CK1741" s="164" t="str">
        <f t="shared" si="1124"/>
        <v/>
      </c>
      <c r="CM1741" s="169" t="str">
        <f t="shared" si="1162"/>
        <v/>
      </c>
      <c r="CN1741" s="139" t="str">
        <f t="shared" si="1163"/>
        <v/>
      </c>
      <c r="CP1741" s="41" t="str">
        <f>IF($CM1741="", "", COUNTIF($CM$11:$CM$3035, "&lt;"&amp;$CM1741)+1+COUNTIF($CM$11:$CM1741, $CM1741)-1)</f>
        <v/>
      </c>
    </row>
    <row r="1742" spans="1:94" x14ac:dyDescent="0.25">
      <c r="A1742" s="40"/>
      <c r="B1742" s="82" t="str">
        <f>IF($I1742="", "", IFERROR(INDEX('Job Database'!$AE$11:$AE$3035, MATCH($I1742, 'Job Database'!$X$11:$X$3035, 0)), ""))</f>
        <v/>
      </c>
      <c r="C1742" s="69" t="str">
        <f>IF($I1742="", "", IF(COUNTIF('Job Database'!$X$11:$X$3035, $I1742)=0, $AC$5, $AC$4))</f>
        <v/>
      </c>
      <c r="D1742" s="40"/>
      <c r="E1742" s="85" t="str">
        <f>IF($I1742="", "", IF(IFERROR(INDEX('Job Database'!$M$11:$M$3035, MATCH($I1742, 'Job Database'!$X$11:$X$3035, 0)), "")="", "", IFERROR(INDEX('Job Database'!$M$11:$M$3035, MATCH($I1742, 'Job Database'!$X$11:$X$3035, 0)), "")))</f>
        <v/>
      </c>
      <c r="F1742" s="40"/>
      <c r="G1742" s="88" t="str">
        <f t="shared" si="1137"/>
        <v/>
      </c>
      <c r="H1742" s="40"/>
      <c r="I1742" s="24"/>
      <c r="J1742" s="34"/>
      <c r="K1742" s="106"/>
      <c r="L1742" s="79"/>
      <c r="M1742" s="34"/>
      <c r="N1742" s="79"/>
      <c r="O1742" s="31"/>
      <c r="P1742" s="53"/>
      <c r="Q1742" s="40"/>
      <c r="S1742" s="41" t="str">
        <f t="shared" si="1125"/>
        <v/>
      </c>
      <c r="T1742" s="41" t="str">
        <f t="shared" si="1126"/>
        <v/>
      </c>
      <c r="U1742" s="41" t="str">
        <f t="shared" si="1138"/>
        <v/>
      </c>
      <c r="W1742" s="74" t="str">
        <f>IF('Job Database'!$X1742="", "", 'Job Database'!$X1742)</f>
        <v/>
      </c>
      <c r="Y1742" s="41" t="str">
        <f>IF($W1742="", "", IF(COUNTIF($I$11:$I$3035, $W1742)&gt;0, "", MAX($Y$10:$Y1741)+1))</f>
        <v/>
      </c>
      <c r="Z1742" s="41">
        <v>1732</v>
      </c>
      <c r="AA1742" s="58" t="str">
        <f t="shared" si="1139"/>
        <v/>
      </c>
      <c r="AC1742" s="41" t="str">
        <f t="shared" si="1127"/>
        <v/>
      </c>
      <c r="AE1742" s="41" t="str">
        <f t="shared" si="1140"/>
        <v/>
      </c>
      <c r="AJ1742" s="154" t="str">
        <f t="shared" si="1141"/>
        <v/>
      </c>
      <c r="AL1742" s="120" t="str">
        <f t="shared" si="1142"/>
        <v/>
      </c>
      <c r="AM1742" s="104" t="str">
        <f t="shared" si="1143"/>
        <v/>
      </c>
      <c r="AN1742" s="104" t="str">
        <f t="shared" si="1144"/>
        <v/>
      </c>
      <c r="AO1742" s="104" t="str">
        <f t="shared" si="1128"/>
        <v/>
      </c>
      <c r="AP1742" s="104" t="str">
        <f t="shared" si="1129"/>
        <v/>
      </c>
      <c r="AQ1742" s="121" t="str">
        <f t="shared" si="1145"/>
        <v/>
      </c>
      <c r="AS1742" s="88" t="str">
        <f t="shared" si="1130"/>
        <v/>
      </c>
      <c r="AT1742" s="68" t="str">
        <f t="shared" si="1146"/>
        <v/>
      </c>
      <c r="AU1742" s="68" t="str">
        <f t="shared" si="1147"/>
        <v/>
      </c>
      <c r="AV1742" s="68" t="str">
        <f t="shared" si="1148"/>
        <v/>
      </c>
      <c r="AW1742" s="88" t="str">
        <f t="shared" si="1131"/>
        <v/>
      </c>
      <c r="AZ1742" s="88" t="str">
        <f t="shared" si="1132"/>
        <v/>
      </c>
      <c r="BA1742" s="68" t="str">
        <f t="shared" si="1133"/>
        <v/>
      </c>
      <c r="BB1742" s="68" t="str">
        <f t="shared" si="1134"/>
        <v/>
      </c>
      <c r="BC1742" s="68" t="str">
        <f t="shared" si="1135"/>
        <v/>
      </c>
      <c r="BD1742" s="69" t="str">
        <f t="shared" si="1136"/>
        <v/>
      </c>
      <c r="BE1742" s="69" t="str">
        <f t="shared" si="1149"/>
        <v/>
      </c>
      <c r="BT1742" s="138" t="str">
        <f t="shared" ca="1" si="1150"/>
        <v/>
      </c>
      <c r="BU1742" s="139" t="str">
        <f t="shared" ca="1" si="1151"/>
        <v/>
      </c>
      <c r="BW1742" s="138" t="str">
        <f t="shared" si="1152"/>
        <v/>
      </c>
      <c r="BX1742" s="104" t="str">
        <f t="shared" si="1153"/>
        <v/>
      </c>
      <c r="BY1742" s="139" t="str">
        <f t="shared" si="1154"/>
        <v/>
      </c>
      <c r="CA1742" s="138" t="str">
        <f t="shared" si="1155"/>
        <v/>
      </c>
      <c r="CB1742" s="104" t="str">
        <f t="shared" si="1156"/>
        <v/>
      </c>
      <c r="CC1742" s="139" t="str">
        <f t="shared" si="1157"/>
        <v/>
      </c>
      <c r="CE1742" s="162" t="str">
        <f t="shared" si="1158"/>
        <v/>
      </c>
      <c r="CF1742" s="163" t="str">
        <f t="shared" si="1159"/>
        <v/>
      </c>
      <c r="CG1742" s="164" t="str">
        <f t="shared" si="1160"/>
        <v/>
      </c>
      <c r="CI1742" s="162" t="str">
        <f t="shared" si="1161"/>
        <v/>
      </c>
      <c r="CJ1742" s="163" t="str">
        <f t="shared" si="1123"/>
        <v/>
      </c>
      <c r="CK1742" s="164" t="str">
        <f t="shared" si="1124"/>
        <v/>
      </c>
      <c r="CM1742" s="169" t="str">
        <f t="shared" si="1162"/>
        <v/>
      </c>
      <c r="CN1742" s="139" t="str">
        <f t="shared" si="1163"/>
        <v/>
      </c>
      <c r="CP1742" s="41" t="str">
        <f>IF($CM1742="", "", COUNTIF($CM$11:$CM$3035, "&lt;"&amp;$CM1742)+1+COUNTIF($CM$11:$CM1742, $CM1742)-1)</f>
        <v/>
      </c>
    </row>
    <row r="1743" spans="1:94" x14ac:dyDescent="0.25">
      <c r="A1743" s="40"/>
      <c r="B1743" s="82" t="str">
        <f>IF($I1743="", "", IFERROR(INDEX('Job Database'!$AE$11:$AE$3035, MATCH($I1743, 'Job Database'!$X$11:$X$3035, 0)), ""))</f>
        <v/>
      </c>
      <c r="C1743" s="69" t="str">
        <f>IF($I1743="", "", IF(COUNTIF('Job Database'!$X$11:$X$3035, $I1743)=0, $AC$5, $AC$4))</f>
        <v/>
      </c>
      <c r="D1743" s="40"/>
      <c r="E1743" s="85" t="str">
        <f>IF($I1743="", "", IF(IFERROR(INDEX('Job Database'!$M$11:$M$3035, MATCH($I1743, 'Job Database'!$X$11:$X$3035, 0)), "")="", "", IFERROR(INDEX('Job Database'!$M$11:$M$3035, MATCH($I1743, 'Job Database'!$X$11:$X$3035, 0)), "")))</f>
        <v/>
      </c>
      <c r="F1743" s="40"/>
      <c r="G1743" s="88" t="str">
        <f t="shared" si="1137"/>
        <v/>
      </c>
      <c r="H1743" s="40"/>
      <c r="I1743" s="24"/>
      <c r="J1743" s="34"/>
      <c r="K1743" s="106"/>
      <c r="L1743" s="79"/>
      <c r="M1743" s="34"/>
      <c r="N1743" s="79"/>
      <c r="O1743" s="31"/>
      <c r="P1743" s="53"/>
      <c r="Q1743" s="40"/>
      <c r="S1743" s="41" t="str">
        <f t="shared" si="1125"/>
        <v/>
      </c>
      <c r="T1743" s="41" t="str">
        <f t="shared" si="1126"/>
        <v/>
      </c>
      <c r="U1743" s="41" t="str">
        <f t="shared" si="1138"/>
        <v/>
      </c>
      <c r="W1743" s="74" t="str">
        <f>IF('Job Database'!$X1743="", "", 'Job Database'!$X1743)</f>
        <v/>
      </c>
      <c r="Y1743" s="41" t="str">
        <f>IF($W1743="", "", IF(COUNTIF($I$11:$I$3035, $W1743)&gt;0, "", MAX($Y$10:$Y1742)+1))</f>
        <v/>
      </c>
      <c r="Z1743" s="41">
        <v>1733</v>
      </c>
      <c r="AA1743" s="58" t="str">
        <f t="shared" si="1139"/>
        <v/>
      </c>
      <c r="AC1743" s="41" t="str">
        <f t="shared" si="1127"/>
        <v/>
      </c>
      <c r="AE1743" s="41" t="str">
        <f t="shared" si="1140"/>
        <v/>
      </c>
      <c r="AJ1743" s="154" t="str">
        <f t="shared" si="1141"/>
        <v/>
      </c>
      <c r="AL1743" s="120" t="str">
        <f t="shared" si="1142"/>
        <v/>
      </c>
      <c r="AM1743" s="104" t="str">
        <f t="shared" si="1143"/>
        <v/>
      </c>
      <c r="AN1743" s="104" t="str">
        <f t="shared" si="1144"/>
        <v/>
      </c>
      <c r="AO1743" s="104" t="str">
        <f t="shared" si="1128"/>
        <v/>
      </c>
      <c r="AP1743" s="104" t="str">
        <f t="shared" si="1129"/>
        <v/>
      </c>
      <c r="AQ1743" s="121" t="str">
        <f t="shared" si="1145"/>
        <v/>
      </c>
      <c r="AS1743" s="88" t="str">
        <f t="shared" si="1130"/>
        <v/>
      </c>
      <c r="AT1743" s="68" t="str">
        <f t="shared" si="1146"/>
        <v/>
      </c>
      <c r="AU1743" s="68" t="str">
        <f t="shared" si="1147"/>
        <v/>
      </c>
      <c r="AV1743" s="68" t="str">
        <f t="shared" si="1148"/>
        <v/>
      </c>
      <c r="AW1743" s="88" t="str">
        <f t="shared" si="1131"/>
        <v/>
      </c>
      <c r="AZ1743" s="88" t="str">
        <f t="shared" si="1132"/>
        <v/>
      </c>
      <c r="BA1743" s="68" t="str">
        <f t="shared" si="1133"/>
        <v/>
      </c>
      <c r="BB1743" s="68" t="str">
        <f t="shared" si="1134"/>
        <v/>
      </c>
      <c r="BC1743" s="68" t="str">
        <f t="shared" si="1135"/>
        <v/>
      </c>
      <c r="BD1743" s="69" t="str">
        <f t="shared" si="1136"/>
        <v/>
      </c>
      <c r="BE1743" s="69" t="str">
        <f t="shared" si="1149"/>
        <v/>
      </c>
      <c r="BT1743" s="138" t="str">
        <f t="shared" ca="1" si="1150"/>
        <v/>
      </c>
      <c r="BU1743" s="139" t="str">
        <f t="shared" ca="1" si="1151"/>
        <v/>
      </c>
      <c r="BW1743" s="138" t="str">
        <f t="shared" si="1152"/>
        <v/>
      </c>
      <c r="BX1743" s="104" t="str">
        <f t="shared" si="1153"/>
        <v/>
      </c>
      <c r="BY1743" s="139" t="str">
        <f t="shared" si="1154"/>
        <v/>
      </c>
      <c r="CA1743" s="138" t="str">
        <f t="shared" si="1155"/>
        <v/>
      </c>
      <c r="CB1743" s="104" t="str">
        <f t="shared" si="1156"/>
        <v/>
      </c>
      <c r="CC1743" s="139" t="str">
        <f t="shared" si="1157"/>
        <v/>
      </c>
      <c r="CE1743" s="162" t="str">
        <f t="shared" si="1158"/>
        <v/>
      </c>
      <c r="CF1743" s="163" t="str">
        <f t="shared" si="1159"/>
        <v/>
      </c>
      <c r="CG1743" s="164" t="str">
        <f t="shared" si="1160"/>
        <v/>
      </c>
      <c r="CI1743" s="162" t="str">
        <f t="shared" si="1161"/>
        <v/>
      </c>
      <c r="CJ1743" s="163" t="str">
        <f t="shared" si="1123"/>
        <v/>
      </c>
      <c r="CK1743" s="164" t="str">
        <f t="shared" si="1124"/>
        <v/>
      </c>
      <c r="CM1743" s="169" t="str">
        <f t="shared" si="1162"/>
        <v/>
      </c>
      <c r="CN1743" s="139" t="str">
        <f t="shared" si="1163"/>
        <v/>
      </c>
      <c r="CP1743" s="41" t="str">
        <f>IF($CM1743="", "", COUNTIF($CM$11:$CM$3035, "&lt;"&amp;$CM1743)+1+COUNTIF($CM$11:$CM1743, $CM1743)-1)</f>
        <v/>
      </c>
    </row>
    <row r="1744" spans="1:94" x14ac:dyDescent="0.25">
      <c r="A1744" s="40"/>
      <c r="B1744" s="82" t="str">
        <f>IF($I1744="", "", IFERROR(INDEX('Job Database'!$AE$11:$AE$3035, MATCH($I1744, 'Job Database'!$X$11:$X$3035, 0)), ""))</f>
        <v/>
      </c>
      <c r="C1744" s="69" t="str">
        <f>IF($I1744="", "", IF(COUNTIF('Job Database'!$X$11:$X$3035, $I1744)=0, $AC$5, $AC$4))</f>
        <v/>
      </c>
      <c r="D1744" s="40"/>
      <c r="E1744" s="85" t="str">
        <f>IF($I1744="", "", IF(IFERROR(INDEX('Job Database'!$M$11:$M$3035, MATCH($I1744, 'Job Database'!$X$11:$X$3035, 0)), "")="", "", IFERROR(INDEX('Job Database'!$M$11:$M$3035, MATCH($I1744, 'Job Database'!$X$11:$X$3035, 0)), "")))</f>
        <v/>
      </c>
      <c r="F1744" s="40"/>
      <c r="G1744" s="88" t="str">
        <f t="shared" si="1137"/>
        <v/>
      </c>
      <c r="H1744" s="40"/>
      <c r="I1744" s="24"/>
      <c r="J1744" s="34"/>
      <c r="K1744" s="106"/>
      <c r="L1744" s="79"/>
      <c r="M1744" s="34"/>
      <c r="N1744" s="79"/>
      <c r="O1744" s="31"/>
      <c r="P1744" s="53"/>
      <c r="Q1744" s="40"/>
      <c r="S1744" s="41" t="str">
        <f t="shared" si="1125"/>
        <v/>
      </c>
      <c r="T1744" s="41" t="str">
        <f t="shared" si="1126"/>
        <v/>
      </c>
      <c r="U1744" s="41" t="str">
        <f t="shared" si="1138"/>
        <v/>
      </c>
      <c r="W1744" s="74" t="str">
        <f>IF('Job Database'!$X1744="", "", 'Job Database'!$X1744)</f>
        <v/>
      </c>
      <c r="Y1744" s="41" t="str">
        <f>IF($W1744="", "", IF(COUNTIF($I$11:$I$3035, $W1744)&gt;0, "", MAX($Y$10:$Y1743)+1))</f>
        <v/>
      </c>
      <c r="Z1744" s="41">
        <v>1734</v>
      </c>
      <c r="AA1744" s="58" t="str">
        <f t="shared" si="1139"/>
        <v/>
      </c>
      <c r="AC1744" s="41" t="str">
        <f t="shared" si="1127"/>
        <v/>
      </c>
      <c r="AE1744" s="41" t="str">
        <f t="shared" si="1140"/>
        <v/>
      </c>
      <c r="AJ1744" s="154" t="str">
        <f t="shared" si="1141"/>
        <v/>
      </c>
      <c r="AL1744" s="120" t="str">
        <f t="shared" si="1142"/>
        <v/>
      </c>
      <c r="AM1744" s="104" t="str">
        <f t="shared" si="1143"/>
        <v/>
      </c>
      <c r="AN1744" s="104" t="str">
        <f t="shared" si="1144"/>
        <v/>
      </c>
      <c r="AO1744" s="104" t="str">
        <f t="shared" si="1128"/>
        <v/>
      </c>
      <c r="AP1744" s="104" t="str">
        <f t="shared" si="1129"/>
        <v/>
      </c>
      <c r="AQ1744" s="121" t="str">
        <f t="shared" si="1145"/>
        <v/>
      </c>
      <c r="AS1744" s="88" t="str">
        <f t="shared" si="1130"/>
        <v/>
      </c>
      <c r="AT1744" s="68" t="str">
        <f t="shared" si="1146"/>
        <v/>
      </c>
      <c r="AU1744" s="68" t="str">
        <f t="shared" si="1147"/>
        <v/>
      </c>
      <c r="AV1744" s="68" t="str">
        <f t="shared" si="1148"/>
        <v/>
      </c>
      <c r="AW1744" s="88" t="str">
        <f t="shared" si="1131"/>
        <v/>
      </c>
      <c r="AZ1744" s="88" t="str">
        <f t="shared" si="1132"/>
        <v/>
      </c>
      <c r="BA1744" s="68" t="str">
        <f t="shared" si="1133"/>
        <v/>
      </c>
      <c r="BB1744" s="68" t="str">
        <f t="shared" si="1134"/>
        <v/>
      </c>
      <c r="BC1744" s="68" t="str">
        <f t="shared" si="1135"/>
        <v/>
      </c>
      <c r="BD1744" s="69" t="str">
        <f t="shared" si="1136"/>
        <v/>
      </c>
      <c r="BE1744" s="69" t="str">
        <f t="shared" si="1149"/>
        <v/>
      </c>
      <c r="BT1744" s="138" t="str">
        <f t="shared" ca="1" si="1150"/>
        <v/>
      </c>
      <c r="BU1744" s="139" t="str">
        <f t="shared" ca="1" si="1151"/>
        <v/>
      </c>
      <c r="BW1744" s="138" t="str">
        <f t="shared" si="1152"/>
        <v/>
      </c>
      <c r="BX1744" s="104" t="str">
        <f t="shared" si="1153"/>
        <v/>
      </c>
      <c r="BY1744" s="139" t="str">
        <f t="shared" si="1154"/>
        <v/>
      </c>
      <c r="CA1744" s="138" t="str">
        <f t="shared" si="1155"/>
        <v/>
      </c>
      <c r="CB1744" s="104" t="str">
        <f t="shared" si="1156"/>
        <v/>
      </c>
      <c r="CC1744" s="139" t="str">
        <f t="shared" si="1157"/>
        <v/>
      </c>
      <c r="CE1744" s="162" t="str">
        <f t="shared" si="1158"/>
        <v/>
      </c>
      <c r="CF1744" s="163" t="str">
        <f t="shared" si="1159"/>
        <v/>
      </c>
      <c r="CG1744" s="164" t="str">
        <f t="shared" si="1160"/>
        <v/>
      </c>
      <c r="CI1744" s="162" t="str">
        <f t="shared" si="1161"/>
        <v/>
      </c>
      <c r="CJ1744" s="163" t="str">
        <f t="shared" si="1123"/>
        <v/>
      </c>
      <c r="CK1744" s="164" t="str">
        <f t="shared" si="1124"/>
        <v/>
      </c>
      <c r="CM1744" s="169" t="str">
        <f t="shared" si="1162"/>
        <v/>
      </c>
      <c r="CN1744" s="139" t="str">
        <f t="shared" si="1163"/>
        <v/>
      </c>
      <c r="CP1744" s="41" t="str">
        <f>IF($CM1744="", "", COUNTIF($CM$11:$CM$3035, "&lt;"&amp;$CM1744)+1+COUNTIF($CM$11:$CM1744, $CM1744)-1)</f>
        <v/>
      </c>
    </row>
    <row r="1745" spans="1:94" x14ac:dyDescent="0.25">
      <c r="A1745" s="40"/>
      <c r="B1745" s="82" t="str">
        <f>IF($I1745="", "", IFERROR(INDEX('Job Database'!$AE$11:$AE$3035, MATCH($I1745, 'Job Database'!$X$11:$X$3035, 0)), ""))</f>
        <v/>
      </c>
      <c r="C1745" s="69" t="str">
        <f>IF($I1745="", "", IF(COUNTIF('Job Database'!$X$11:$X$3035, $I1745)=0, $AC$5, $AC$4))</f>
        <v/>
      </c>
      <c r="D1745" s="40"/>
      <c r="E1745" s="85" t="str">
        <f>IF($I1745="", "", IF(IFERROR(INDEX('Job Database'!$M$11:$M$3035, MATCH($I1745, 'Job Database'!$X$11:$X$3035, 0)), "")="", "", IFERROR(INDEX('Job Database'!$M$11:$M$3035, MATCH($I1745, 'Job Database'!$X$11:$X$3035, 0)), "")))</f>
        <v/>
      </c>
      <c r="F1745" s="40"/>
      <c r="G1745" s="88" t="str">
        <f t="shared" si="1137"/>
        <v/>
      </c>
      <c r="H1745" s="40"/>
      <c r="I1745" s="24"/>
      <c r="J1745" s="34"/>
      <c r="K1745" s="106"/>
      <c r="L1745" s="79"/>
      <c r="M1745" s="34"/>
      <c r="N1745" s="79"/>
      <c r="O1745" s="31"/>
      <c r="P1745" s="53"/>
      <c r="Q1745" s="40"/>
      <c r="S1745" s="41" t="str">
        <f t="shared" si="1125"/>
        <v/>
      </c>
      <c r="T1745" s="41" t="str">
        <f t="shared" si="1126"/>
        <v/>
      </c>
      <c r="U1745" s="41" t="str">
        <f t="shared" si="1138"/>
        <v/>
      </c>
      <c r="W1745" s="74" t="str">
        <f>IF('Job Database'!$X1745="", "", 'Job Database'!$X1745)</f>
        <v/>
      </c>
      <c r="Y1745" s="41" t="str">
        <f>IF($W1745="", "", IF(COUNTIF($I$11:$I$3035, $W1745)&gt;0, "", MAX($Y$10:$Y1744)+1))</f>
        <v/>
      </c>
      <c r="Z1745" s="41">
        <v>1735</v>
      </c>
      <c r="AA1745" s="58" t="str">
        <f t="shared" si="1139"/>
        <v/>
      </c>
      <c r="AC1745" s="41" t="str">
        <f t="shared" si="1127"/>
        <v/>
      </c>
      <c r="AE1745" s="41" t="str">
        <f t="shared" si="1140"/>
        <v/>
      </c>
      <c r="AJ1745" s="154" t="str">
        <f t="shared" si="1141"/>
        <v/>
      </c>
      <c r="AL1745" s="120" t="str">
        <f t="shared" si="1142"/>
        <v/>
      </c>
      <c r="AM1745" s="104" t="str">
        <f t="shared" si="1143"/>
        <v/>
      </c>
      <c r="AN1745" s="104" t="str">
        <f t="shared" si="1144"/>
        <v/>
      </c>
      <c r="AO1745" s="104" t="str">
        <f t="shared" si="1128"/>
        <v/>
      </c>
      <c r="AP1745" s="104" t="str">
        <f t="shared" si="1129"/>
        <v/>
      </c>
      <c r="AQ1745" s="121" t="str">
        <f t="shared" si="1145"/>
        <v/>
      </c>
      <c r="AS1745" s="88" t="str">
        <f t="shared" si="1130"/>
        <v/>
      </c>
      <c r="AT1745" s="68" t="str">
        <f t="shared" si="1146"/>
        <v/>
      </c>
      <c r="AU1745" s="68" t="str">
        <f t="shared" si="1147"/>
        <v/>
      </c>
      <c r="AV1745" s="68" t="str">
        <f t="shared" si="1148"/>
        <v/>
      </c>
      <c r="AW1745" s="88" t="str">
        <f t="shared" si="1131"/>
        <v/>
      </c>
      <c r="AZ1745" s="88" t="str">
        <f t="shared" si="1132"/>
        <v/>
      </c>
      <c r="BA1745" s="68" t="str">
        <f t="shared" si="1133"/>
        <v/>
      </c>
      <c r="BB1745" s="68" t="str">
        <f t="shared" si="1134"/>
        <v/>
      </c>
      <c r="BC1745" s="68" t="str">
        <f t="shared" si="1135"/>
        <v/>
      </c>
      <c r="BD1745" s="69" t="str">
        <f t="shared" si="1136"/>
        <v/>
      </c>
      <c r="BE1745" s="69" t="str">
        <f t="shared" si="1149"/>
        <v/>
      </c>
      <c r="BT1745" s="138" t="str">
        <f t="shared" ca="1" si="1150"/>
        <v/>
      </c>
      <c r="BU1745" s="139" t="str">
        <f t="shared" ca="1" si="1151"/>
        <v/>
      </c>
      <c r="BW1745" s="138" t="str">
        <f t="shared" si="1152"/>
        <v/>
      </c>
      <c r="BX1745" s="104" t="str">
        <f t="shared" si="1153"/>
        <v/>
      </c>
      <c r="BY1745" s="139" t="str">
        <f t="shared" si="1154"/>
        <v/>
      </c>
      <c r="CA1745" s="138" t="str">
        <f t="shared" si="1155"/>
        <v/>
      </c>
      <c r="CB1745" s="104" t="str">
        <f t="shared" si="1156"/>
        <v/>
      </c>
      <c r="CC1745" s="139" t="str">
        <f t="shared" si="1157"/>
        <v/>
      </c>
      <c r="CE1745" s="162" t="str">
        <f t="shared" si="1158"/>
        <v/>
      </c>
      <c r="CF1745" s="163" t="str">
        <f t="shared" si="1159"/>
        <v/>
      </c>
      <c r="CG1745" s="164" t="str">
        <f t="shared" si="1160"/>
        <v/>
      </c>
      <c r="CI1745" s="162" t="str">
        <f t="shared" si="1161"/>
        <v/>
      </c>
      <c r="CJ1745" s="163" t="str">
        <f t="shared" si="1123"/>
        <v/>
      </c>
      <c r="CK1745" s="164" t="str">
        <f t="shared" si="1124"/>
        <v/>
      </c>
      <c r="CM1745" s="169" t="str">
        <f t="shared" si="1162"/>
        <v/>
      </c>
      <c r="CN1745" s="139" t="str">
        <f t="shared" si="1163"/>
        <v/>
      </c>
      <c r="CP1745" s="41" t="str">
        <f>IF($CM1745="", "", COUNTIF($CM$11:$CM$3035, "&lt;"&amp;$CM1745)+1+COUNTIF($CM$11:$CM1745, $CM1745)-1)</f>
        <v/>
      </c>
    </row>
    <row r="1746" spans="1:94" x14ac:dyDescent="0.25">
      <c r="A1746" s="40"/>
      <c r="B1746" s="82" t="str">
        <f>IF($I1746="", "", IFERROR(INDEX('Job Database'!$AE$11:$AE$3035, MATCH($I1746, 'Job Database'!$X$11:$X$3035, 0)), ""))</f>
        <v/>
      </c>
      <c r="C1746" s="69" t="str">
        <f>IF($I1746="", "", IF(COUNTIF('Job Database'!$X$11:$X$3035, $I1746)=0, $AC$5, $AC$4))</f>
        <v/>
      </c>
      <c r="D1746" s="40"/>
      <c r="E1746" s="85" t="str">
        <f>IF($I1746="", "", IF(IFERROR(INDEX('Job Database'!$M$11:$M$3035, MATCH($I1746, 'Job Database'!$X$11:$X$3035, 0)), "")="", "", IFERROR(INDEX('Job Database'!$M$11:$M$3035, MATCH($I1746, 'Job Database'!$X$11:$X$3035, 0)), "")))</f>
        <v/>
      </c>
      <c r="F1746" s="40"/>
      <c r="G1746" s="88" t="str">
        <f t="shared" si="1137"/>
        <v/>
      </c>
      <c r="H1746" s="40"/>
      <c r="I1746" s="24"/>
      <c r="J1746" s="34"/>
      <c r="K1746" s="106"/>
      <c r="L1746" s="79"/>
      <c r="M1746" s="34"/>
      <c r="N1746" s="79"/>
      <c r="O1746" s="31"/>
      <c r="P1746" s="53"/>
      <c r="Q1746" s="40"/>
      <c r="S1746" s="41" t="str">
        <f t="shared" si="1125"/>
        <v/>
      </c>
      <c r="T1746" s="41" t="str">
        <f t="shared" si="1126"/>
        <v/>
      </c>
      <c r="U1746" s="41" t="str">
        <f t="shared" si="1138"/>
        <v/>
      </c>
      <c r="W1746" s="74" t="str">
        <f>IF('Job Database'!$X1746="", "", 'Job Database'!$X1746)</f>
        <v/>
      </c>
      <c r="Y1746" s="41" t="str">
        <f>IF($W1746="", "", IF(COUNTIF($I$11:$I$3035, $W1746)&gt;0, "", MAX($Y$10:$Y1745)+1))</f>
        <v/>
      </c>
      <c r="Z1746" s="41">
        <v>1736</v>
      </c>
      <c r="AA1746" s="58" t="str">
        <f t="shared" si="1139"/>
        <v/>
      </c>
      <c r="AC1746" s="41" t="str">
        <f t="shared" si="1127"/>
        <v/>
      </c>
      <c r="AE1746" s="41" t="str">
        <f t="shared" si="1140"/>
        <v/>
      </c>
      <c r="AJ1746" s="154" t="str">
        <f t="shared" si="1141"/>
        <v/>
      </c>
      <c r="AL1746" s="120" t="str">
        <f t="shared" si="1142"/>
        <v/>
      </c>
      <c r="AM1746" s="104" t="str">
        <f t="shared" si="1143"/>
        <v/>
      </c>
      <c r="AN1746" s="104" t="str">
        <f t="shared" si="1144"/>
        <v/>
      </c>
      <c r="AO1746" s="104" t="str">
        <f t="shared" si="1128"/>
        <v/>
      </c>
      <c r="AP1746" s="104" t="str">
        <f t="shared" si="1129"/>
        <v/>
      </c>
      <c r="AQ1746" s="121" t="str">
        <f t="shared" si="1145"/>
        <v/>
      </c>
      <c r="AS1746" s="88" t="str">
        <f t="shared" si="1130"/>
        <v/>
      </c>
      <c r="AT1746" s="68" t="str">
        <f t="shared" si="1146"/>
        <v/>
      </c>
      <c r="AU1746" s="68" t="str">
        <f t="shared" si="1147"/>
        <v/>
      </c>
      <c r="AV1746" s="68" t="str">
        <f t="shared" si="1148"/>
        <v/>
      </c>
      <c r="AW1746" s="88" t="str">
        <f t="shared" si="1131"/>
        <v/>
      </c>
      <c r="AZ1746" s="88" t="str">
        <f t="shared" si="1132"/>
        <v/>
      </c>
      <c r="BA1746" s="68" t="str">
        <f t="shared" si="1133"/>
        <v/>
      </c>
      <c r="BB1746" s="68" t="str">
        <f t="shared" si="1134"/>
        <v/>
      </c>
      <c r="BC1746" s="68" t="str">
        <f t="shared" si="1135"/>
        <v/>
      </c>
      <c r="BD1746" s="69" t="str">
        <f t="shared" si="1136"/>
        <v/>
      </c>
      <c r="BE1746" s="69" t="str">
        <f t="shared" si="1149"/>
        <v/>
      </c>
      <c r="BT1746" s="138" t="str">
        <f t="shared" ca="1" si="1150"/>
        <v/>
      </c>
      <c r="BU1746" s="139" t="str">
        <f t="shared" ca="1" si="1151"/>
        <v/>
      </c>
      <c r="BW1746" s="138" t="str">
        <f t="shared" si="1152"/>
        <v/>
      </c>
      <c r="BX1746" s="104" t="str">
        <f t="shared" si="1153"/>
        <v/>
      </c>
      <c r="BY1746" s="139" t="str">
        <f t="shared" si="1154"/>
        <v/>
      </c>
      <c r="CA1746" s="138" t="str">
        <f t="shared" si="1155"/>
        <v/>
      </c>
      <c r="CB1746" s="104" t="str">
        <f t="shared" si="1156"/>
        <v/>
      </c>
      <c r="CC1746" s="139" t="str">
        <f t="shared" si="1157"/>
        <v/>
      </c>
      <c r="CE1746" s="162" t="str">
        <f t="shared" si="1158"/>
        <v/>
      </c>
      <c r="CF1746" s="163" t="str">
        <f t="shared" si="1159"/>
        <v/>
      </c>
      <c r="CG1746" s="164" t="str">
        <f t="shared" si="1160"/>
        <v/>
      </c>
      <c r="CI1746" s="162" t="str">
        <f t="shared" si="1161"/>
        <v/>
      </c>
      <c r="CJ1746" s="163" t="str">
        <f t="shared" si="1123"/>
        <v/>
      </c>
      <c r="CK1746" s="164" t="str">
        <f t="shared" si="1124"/>
        <v/>
      </c>
      <c r="CM1746" s="169" t="str">
        <f t="shared" si="1162"/>
        <v/>
      </c>
      <c r="CN1746" s="139" t="str">
        <f t="shared" si="1163"/>
        <v/>
      </c>
      <c r="CP1746" s="41" t="str">
        <f>IF($CM1746="", "", COUNTIF($CM$11:$CM$3035, "&lt;"&amp;$CM1746)+1+COUNTIF($CM$11:$CM1746, $CM1746)-1)</f>
        <v/>
      </c>
    </row>
    <row r="1747" spans="1:94" x14ac:dyDescent="0.25">
      <c r="A1747" s="40"/>
      <c r="B1747" s="82" t="str">
        <f>IF($I1747="", "", IFERROR(INDEX('Job Database'!$AE$11:$AE$3035, MATCH($I1747, 'Job Database'!$X$11:$X$3035, 0)), ""))</f>
        <v/>
      </c>
      <c r="C1747" s="69" t="str">
        <f>IF($I1747="", "", IF(COUNTIF('Job Database'!$X$11:$X$3035, $I1747)=0, $AC$5, $AC$4))</f>
        <v/>
      </c>
      <c r="D1747" s="40"/>
      <c r="E1747" s="85" t="str">
        <f>IF($I1747="", "", IF(IFERROR(INDEX('Job Database'!$M$11:$M$3035, MATCH($I1747, 'Job Database'!$X$11:$X$3035, 0)), "")="", "", IFERROR(INDEX('Job Database'!$M$11:$M$3035, MATCH($I1747, 'Job Database'!$X$11:$X$3035, 0)), "")))</f>
        <v/>
      </c>
      <c r="F1747" s="40"/>
      <c r="G1747" s="88" t="str">
        <f t="shared" si="1137"/>
        <v/>
      </c>
      <c r="H1747" s="40"/>
      <c r="I1747" s="24"/>
      <c r="J1747" s="34"/>
      <c r="K1747" s="106"/>
      <c r="L1747" s="79"/>
      <c r="M1747" s="34"/>
      <c r="N1747" s="79"/>
      <c r="O1747" s="31"/>
      <c r="P1747" s="53"/>
      <c r="Q1747" s="40"/>
      <c r="S1747" s="41" t="str">
        <f t="shared" si="1125"/>
        <v/>
      </c>
      <c r="T1747" s="41" t="str">
        <f t="shared" si="1126"/>
        <v/>
      </c>
      <c r="U1747" s="41" t="str">
        <f t="shared" si="1138"/>
        <v/>
      </c>
      <c r="W1747" s="74" t="str">
        <f>IF('Job Database'!$X1747="", "", 'Job Database'!$X1747)</f>
        <v/>
      </c>
      <c r="Y1747" s="41" t="str">
        <f>IF($W1747="", "", IF(COUNTIF($I$11:$I$3035, $W1747)&gt;0, "", MAX($Y$10:$Y1746)+1))</f>
        <v/>
      </c>
      <c r="Z1747" s="41">
        <v>1737</v>
      </c>
      <c r="AA1747" s="58" t="str">
        <f t="shared" si="1139"/>
        <v/>
      </c>
      <c r="AC1747" s="41" t="str">
        <f t="shared" si="1127"/>
        <v/>
      </c>
      <c r="AE1747" s="41" t="str">
        <f t="shared" si="1140"/>
        <v/>
      </c>
      <c r="AJ1747" s="154" t="str">
        <f t="shared" si="1141"/>
        <v/>
      </c>
      <c r="AL1747" s="120" t="str">
        <f t="shared" si="1142"/>
        <v/>
      </c>
      <c r="AM1747" s="104" t="str">
        <f t="shared" si="1143"/>
        <v/>
      </c>
      <c r="AN1747" s="104" t="str">
        <f t="shared" si="1144"/>
        <v/>
      </c>
      <c r="AO1747" s="104" t="str">
        <f t="shared" si="1128"/>
        <v/>
      </c>
      <c r="AP1747" s="104" t="str">
        <f t="shared" si="1129"/>
        <v/>
      </c>
      <c r="AQ1747" s="121" t="str">
        <f t="shared" si="1145"/>
        <v/>
      </c>
      <c r="AS1747" s="88" t="str">
        <f t="shared" si="1130"/>
        <v/>
      </c>
      <c r="AT1747" s="68" t="str">
        <f t="shared" si="1146"/>
        <v/>
      </c>
      <c r="AU1747" s="68" t="str">
        <f t="shared" si="1147"/>
        <v/>
      </c>
      <c r="AV1747" s="68" t="str">
        <f t="shared" si="1148"/>
        <v/>
      </c>
      <c r="AW1747" s="88" t="str">
        <f t="shared" si="1131"/>
        <v/>
      </c>
      <c r="AZ1747" s="88" t="str">
        <f t="shared" si="1132"/>
        <v/>
      </c>
      <c r="BA1747" s="68" t="str">
        <f t="shared" si="1133"/>
        <v/>
      </c>
      <c r="BB1747" s="68" t="str">
        <f t="shared" si="1134"/>
        <v/>
      </c>
      <c r="BC1747" s="68" t="str">
        <f t="shared" si="1135"/>
        <v/>
      </c>
      <c r="BD1747" s="69" t="str">
        <f t="shared" si="1136"/>
        <v/>
      </c>
      <c r="BE1747" s="69" t="str">
        <f t="shared" si="1149"/>
        <v/>
      </c>
      <c r="BT1747" s="138" t="str">
        <f t="shared" ca="1" si="1150"/>
        <v/>
      </c>
      <c r="BU1747" s="139" t="str">
        <f t="shared" ca="1" si="1151"/>
        <v/>
      </c>
      <c r="BW1747" s="138" t="str">
        <f t="shared" si="1152"/>
        <v/>
      </c>
      <c r="BX1747" s="104" t="str">
        <f t="shared" si="1153"/>
        <v/>
      </c>
      <c r="BY1747" s="139" t="str">
        <f t="shared" si="1154"/>
        <v/>
      </c>
      <c r="CA1747" s="138" t="str">
        <f t="shared" si="1155"/>
        <v/>
      </c>
      <c r="CB1747" s="104" t="str">
        <f t="shared" si="1156"/>
        <v/>
      </c>
      <c r="CC1747" s="139" t="str">
        <f t="shared" si="1157"/>
        <v/>
      </c>
      <c r="CE1747" s="162" t="str">
        <f t="shared" si="1158"/>
        <v/>
      </c>
      <c r="CF1747" s="163" t="str">
        <f t="shared" si="1159"/>
        <v/>
      </c>
      <c r="CG1747" s="164" t="str">
        <f t="shared" si="1160"/>
        <v/>
      </c>
      <c r="CI1747" s="162" t="str">
        <f t="shared" si="1161"/>
        <v/>
      </c>
      <c r="CJ1747" s="163" t="str">
        <f t="shared" si="1123"/>
        <v/>
      </c>
      <c r="CK1747" s="164" t="str">
        <f t="shared" si="1124"/>
        <v/>
      </c>
      <c r="CM1747" s="169" t="str">
        <f t="shared" si="1162"/>
        <v/>
      </c>
      <c r="CN1747" s="139" t="str">
        <f t="shared" si="1163"/>
        <v/>
      </c>
      <c r="CP1747" s="41" t="str">
        <f>IF($CM1747="", "", COUNTIF($CM$11:$CM$3035, "&lt;"&amp;$CM1747)+1+COUNTIF($CM$11:$CM1747, $CM1747)-1)</f>
        <v/>
      </c>
    </row>
    <row r="1748" spans="1:94" x14ac:dyDescent="0.25">
      <c r="A1748" s="40"/>
      <c r="B1748" s="82" t="str">
        <f>IF($I1748="", "", IFERROR(INDEX('Job Database'!$AE$11:$AE$3035, MATCH($I1748, 'Job Database'!$X$11:$X$3035, 0)), ""))</f>
        <v/>
      </c>
      <c r="C1748" s="69" t="str">
        <f>IF($I1748="", "", IF(COUNTIF('Job Database'!$X$11:$X$3035, $I1748)=0, $AC$5, $AC$4))</f>
        <v/>
      </c>
      <c r="D1748" s="40"/>
      <c r="E1748" s="85" t="str">
        <f>IF($I1748="", "", IF(IFERROR(INDEX('Job Database'!$M$11:$M$3035, MATCH($I1748, 'Job Database'!$X$11:$X$3035, 0)), "")="", "", IFERROR(INDEX('Job Database'!$M$11:$M$3035, MATCH($I1748, 'Job Database'!$X$11:$X$3035, 0)), "")))</f>
        <v/>
      </c>
      <c r="F1748" s="40"/>
      <c r="G1748" s="88" t="str">
        <f t="shared" si="1137"/>
        <v/>
      </c>
      <c r="H1748" s="40"/>
      <c r="I1748" s="24"/>
      <c r="J1748" s="34"/>
      <c r="K1748" s="106"/>
      <c r="L1748" s="79"/>
      <c r="M1748" s="34"/>
      <c r="N1748" s="79"/>
      <c r="O1748" s="31"/>
      <c r="P1748" s="53"/>
      <c r="Q1748" s="40"/>
      <c r="S1748" s="41" t="str">
        <f t="shared" si="1125"/>
        <v/>
      </c>
      <c r="T1748" s="41" t="str">
        <f t="shared" si="1126"/>
        <v/>
      </c>
      <c r="U1748" s="41" t="str">
        <f t="shared" si="1138"/>
        <v/>
      </c>
      <c r="W1748" s="74" t="str">
        <f>IF('Job Database'!$X1748="", "", 'Job Database'!$X1748)</f>
        <v/>
      </c>
      <c r="Y1748" s="41" t="str">
        <f>IF($W1748="", "", IF(COUNTIF($I$11:$I$3035, $W1748)&gt;0, "", MAX($Y$10:$Y1747)+1))</f>
        <v/>
      </c>
      <c r="Z1748" s="41">
        <v>1738</v>
      </c>
      <c r="AA1748" s="58" t="str">
        <f t="shared" si="1139"/>
        <v/>
      </c>
      <c r="AC1748" s="41" t="str">
        <f t="shared" si="1127"/>
        <v/>
      </c>
      <c r="AE1748" s="41" t="str">
        <f t="shared" si="1140"/>
        <v/>
      </c>
      <c r="AJ1748" s="154" t="str">
        <f t="shared" si="1141"/>
        <v/>
      </c>
      <c r="AL1748" s="120" t="str">
        <f t="shared" si="1142"/>
        <v/>
      </c>
      <c r="AM1748" s="104" t="str">
        <f t="shared" si="1143"/>
        <v/>
      </c>
      <c r="AN1748" s="104" t="str">
        <f t="shared" si="1144"/>
        <v/>
      </c>
      <c r="AO1748" s="104" t="str">
        <f t="shared" si="1128"/>
        <v/>
      </c>
      <c r="AP1748" s="104" t="str">
        <f t="shared" si="1129"/>
        <v/>
      </c>
      <c r="AQ1748" s="121" t="str">
        <f t="shared" si="1145"/>
        <v/>
      </c>
      <c r="AS1748" s="88" t="str">
        <f t="shared" si="1130"/>
        <v/>
      </c>
      <c r="AT1748" s="68" t="str">
        <f t="shared" si="1146"/>
        <v/>
      </c>
      <c r="AU1748" s="68" t="str">
        <f t="shared" si="1147"/>
        <v/>
      </c>
      <c r="AV1748" s="68" t="str">
        <f t="shared" si="1148"/>
        <v/>
      </c>
      <c r="AW1748" s="88" t="str">
        <f t="shared" si="1131"/>
        <v/>
      </c>
      <c r="AZ1748" s="88" t="str">
        <f t="shared" si="1132"/>
        <v/>
      </c>
      <c r="BA1748" s="68" t="str">
        <f t="shared" si="1133"/>
        <v/>
      </c>
      <c r="BB1748" s="68" t="str">
        <f t="shared" si="1134"/>
        <v/>
      </c>
      <c r="BC1748" s="68" t="str">
        <f t="shared" si="1135"/>
        <v/>
      </c>
      <c r="BD1748" s="69" t="str">
        <f t="shared" si="1136"/>
        <v/>
      </c>
      <c r="BE1748" s="69" t="str">
        <f t="shared" si="1149"/>
        <v/>
      </c>
      <c r="BT1748" s="138" t="str">
        <f t="shared" ca="1" si="1150"/>
        <v/>
      </c>
      <c r="BU1748" s="139" t="str">
        <f t="shared" ca="1" si="1151"/>
        <v/>
      </c>
      <c r="BW1748" s="138" t="str">
        <f t="shared" si="1152"/>
        <v/>
      </c>
      <c r="BX1748" s="104" t="str">
        <f t="shared" si="1153"/>
        <v/>
      </c>
      <c r="BY1748" s="139" t="str">
        <f t="shared" si="1154"/>
        <v/>
      </c>
      <c r="CA1748" s="138" t="str">
        <f t="shared" si="1155"/>
        <v/>
      </c>
      <c r="CB1748" s="104" t="str">
        <f t="shared" si="1156"/>
        <v/>
      </c>
      <c r="CC1748" s="139" t="str">
        <f t="shared" si="1157"/>
        <v/>
      </c>
      <c r="CE1748" s="162" t="str">
        <f t="shared" si="1158"/>
        <v/>
      </c>
      <c r="CF1748" s="163" t="str">
        <f t="shared" si="1159"/>
        <v/>
      </c>
      <c r="CG1748" s="164" t="str">
        <f t="shared" si="1160"/>
        <v/>
      </c>
      <c r="CI1748" s="162" t="str">
        <f t="shared" si="1161"/>
        <v/>
      </c>
      <c r="CJ1748" s="163" t="str">
        <f t="shared" si="1123"/>
        <v/>
      </c>
      <c r="CK1748" s="164" t="str">
        <f t="shared" si="1124"/>
        <v/>
      </c>
      <c r="CM1748" s="169" t="str">
        <f t="shared" si="1162"/>
        <v/>
      </c>
      <c r="CN1748" s="139" t="str">
        <f t="shared" si="1163"/>
        <v/>
      </c>
      <c r="CP1748" s="41" t="str">
        <f>IF($CM1748="", "", COUNTIF($CM$11:$CM$3035, "&lt;"&amp;$CM1748)+1+COUNTIF($CM$11:$CM1748, $CM1748)-1)</f>
        <v/>
      </c>
    </row>
    <row r="1749" spans="1:94" x14ac:dyDescent="0.25">
      <c r="A1749" s="40"/>
      <c r="B1749" s="82" t="str">
        <f>IF($I1749="", "", IFERROR(INDEX('Job Database'!$AE$11:$AE$3035, MATCH($I1749, 'Job Database'!$X$11:$X$3035, 0)), ""))</f>
        <v/>
      </c>
      <c r="C1749" s="69" t="str">
        <f>IF($I1749="", "", IF(COUNTIF('Job Database'!$X$11:$X$3035, $I1749)=0, $AC$5, $AC$4))</f>
        <v/>
      </c>
      <c r="D1749" s="40"/>
      <c r="E1749" s="85" t="str">
        <f>IF($I1749="", "", IF(IFERROR(INDEX('Job Database'!$M$11:$M$3035, MATCH($I1749, 'Job Database'!$X$11:$X$3035, 0)), "")="", "", IFERROR(INDEX('Job Database'!$M$11:$M$3035, MATCH($I1749, 'Job Database'!$X$11:$X$3035, 0)), "")))</f>
        <v/>
      </c>
      <c r="F1749" s="40"/>
      <c r="G1749" s="88" t="str">
        <f t="shared" si="1137"/>
        <v/>
      </c>
      <c r="H1749" s="40"/>
      <c r="I1749" s="24"/>
      <c r="J1749" s="34"/>
      <c r="K1749" s="106"/>
      <c r="L1749" s="79"/>
      <c r="M1749" s="34"/>
      <c r="N1749" s="79"/>
      <c r="O1749" s="31"/>
      <c r="P1749" s="53"/>
      <c r="Q1749" s="40"/>
      <c r="S1749" s="41" t="str">
        <f t="shared" si="1125"/>
        <v/>
      </c>
      <c r="T1749" s="41" t="str">
        <f t="shared" si="1126"/>
        <v/>
      </c>
      <c r="U1749" s="41" t="str">
        <f t="shared" si="1138"/>
        <v/>
      </c>
      <c r="W1749" s="74" t="str">
        <f>IF('Job Database'!$X1749="", "", 'Job Database'!$X1749)</f>
        <v/>
      </c>
      <c r="Y1749" s="41" t="str">
        <f>IF($W1749="", "", IF(COUNTIF($I$11:$I$3035, $W1749)&gt;0, "", MAX($Y$10:$Y1748)+1))</f>
        <v/>
      </c>
      <c r="Z1749" s="41">
        <v>1739</v>
      </c>
      <c r="AA1749" s="58" t="str">
        <f t="shared" si="1139"/>
        <v/>
      </c>
      <c r="AC1749" s="41" t="str">
        <f t="shared" si="1127"/>
        <v/>
      </c>
      <c r="AE1749" s="41" t="str">
        <f t="shared" si="1140"/>
        <v/>
      </c>
      <c r="AJ1749" s="154" t="str">
        <f t="shared" si="1141"/>
        <v/>
      </c>
      <c r="AL1749" s="120" t="str">
        <f t="shared" si="1142"/>
        <v/>
      </c>
      <c r="AM1749" s="104" t="str">
        <f t="shared" si="1143"/>
        <v/>
      </c>
      <c r="AN1749" s="104" t="str">
        <f t="shared" si="1144"/>
        <v/>
      </c>
      <c r="AO1749" s="104" t="str">
        <f t="shared" si="1128"/>
        <v/>
      </c>
      <c r="AP1749" s="104" t="str">
        <f t="shared" si="1129"/>
        <v/>
      </c>
      <c r="AQ1749" s="121" t="str">
        <f t="shared" si="1145"/>
        <v/>
      </c>
      <c r="AS1749" s="88" t="str">
        <f t="shared" si="1130"/>
        <v/>
      </c>
      <c r="AT1749" s="68" t="str">
        <f t="shared" si="1146"/>
        <v/>
      </c>
      <c r="AU1749" s="68" t="str">
        <f t="shared" si="1147"/>
        <v/>
      </c>
      <c r="AV1749" s="68" t="str">
        <f t="shared" si="1148"/>
        <v/>
      </c>
      <c r="AW1749" s="88" t="str">
        <f t="shared" si="1131"/>
        <v/>
      </c>
      <c r="AZ1749" s="88" t="str">
        <f t="shared" si="1132"/>
        <v/>
      </c>
      <c r="BA1749" s="68" t="str">
        <f t="shared" si="1133"/>
        <v/>
      </c>
      <c r="BB1749" s="68" t="str">
        <f t="shared" si="1134"/>
        <v/>
      </c>
      <c r="BC1749" s="68" t="str">
        <f t="shared" si="1135"/>
        <v/>
      </c>
      <c r="BD1749" s="69" t="str">
        <f t="shared" si="1136"/>
        <v/>
      </c>
      <c r="BE1749" s="69" t="str">
        <f t="shared" si="1149"/>
        <v/>
      </c>
      <c r="BT1749" s="138" t="str">
        <f t="shared" ca="1" si="1150"/>
        <v/>
      </c>
      <c r="BU1749" s="139" t="str">
        <f t="shared" ca="1" si="1151"/>
        <v/>
      </c>
      <c r="BW1749" s="138" t="str">
        <f t="shared" si="1152"/>
        <v/>
      </c>
      <c r="BX1749" s="104" t="str">
        <f t="shared" si="1153"/>
        <v/>
      </c>
      <c r="BY1749" s="139" t="str">
        <f t="shared" si="1154"/>
        <v/>
      </c>
      <c r="CA1749" s="138" t="str">
        <f t="shared" si="1155"/>
        <v/>
      </c>
      <c r="CB1749" s="104" t="str">
        <f t="shared" si="1156"/>
        <v/>
      </c>
      <c r="CC1749" s="139" t="str">
        <f t="shared" si="1157"/>
        <v/>
      </c>
      <c r="CE1749" s="162" t="str">
        <f t="shared" si="1158"/>
        <v/>
      </c>
      <c r="CF1749" s="163" t="str">
        <f t="shared" si="1159"/>
        <v/>
      </c>
      <c r="CG1749" s="164" t="str">
        <f t="shared" si="1160"/>
        <v/>
      </c>
      <c r="CI1749" s="162" t="str">
        <f t="shared" si="1161"/>
        <v/>
      </c>
      <c r="CJ1749" s="163" t="str">
        <f t="shared" si="1123"/>
        <v/>
      </c>
      <c r="CK1749" s="164" t="str">
        <f t="shared" si="1124"/>
        <v/>
      </c>
      <c r="CM1749" s="169" t="str">
        <f t="shared" si="1162"/>
        <v/>
      </c>
      <c r="CN1749" s="139" t="str">
        <f t="shared" si="1163"/>
        <v/>
      </c>
      <c r="CP1749" s="41" t="str">
        <f>IF($CM1749="", "", COUNTIF($CM$11:$CM$3035, "&lt;"&amp;$CM1749)+1+COUNTIF($CM$11:$CM1749, $CM1749)-1)</f>
        <v/>
      </c>
    </row>
    <row r="1750" spans="1:94" x14ac:dyDescent="0.25">
      <c r="A1750" s="40"/>
      <c r="B1750" s="82" t="str">
        <f>IF($I1750="", "", IFERROR(INDEX('Job Database'!$AE$11:$AE$3035, MATCH($I1750, 'Job Database'!$X$11:$X$3035, 0)), ""))</f>
        <v/>
      </c>
      <c r="C1750" s="69" t="str">
        <f>IF($I1750="", "", IF(COUNTIF('Job Database'!$X$11:$X$3035, $I1750)=0, $AC$5, $AC$4))</f>
        <v/>
      </c>
      <c r="D1750" s="40"/>
      <c r="E1750" s="85" t="str">
        <f>IF($I1750="", "", IF(IFERROR(INDEX('Job Database'!$M$11:$M$3035, MATCH($I1750, 'Job Database'!$X$11:$X$3035, 0)), "")="", "", IFERROR(INDEX('Job Database'!$M$11:$M$3035, MATCH($I1750, 'Job Database'!$X$11:$X$3035, 0)), "")))</f>
        <v/>
      </c>
      <c r="F1750" s="40"/>
      <c r="G1750" s="88" t="str">
        <f t="shared" si="1137"/>
        <v/>
      </c>
      <c r="H1750" s="40"/>
      <c r="I1750" s="24"/>
      <c r="J1750" s="34"/>
      <c r="K1750" s="106"/>
      <c r="L1750" s="79"/>
      <c r="M1750" s="34"/>
      <c r="N1750" s="79"/>
      <c r="O1750" s="31"/>
      <c r="P1750" s="53"/>
      <c r="Q1750" s="40"/>
      <c r="S1750" s="41" t="str">
        <f t="shared" si="1125"/>
        <v/>
      </c>
      <c r="T1750" s="41" t="str">
        <f t="shared" si="1126"/>
        <v/>
      </c>
      <c r="U1750" s="41" t="str">
        <f t="shared" si="1138"/>
        <v/>
      </c>
      <c r="W1750" s="74" t="str">
        <f>IF('Job Database'!$X1750="", "", 'Job Database'!$X1750)</f>
        <v/>
      </c>
      <c r="Y1750" s="41" t="str">
        <f>IF($W1750="", "", IF(COUNTIF($I$11:$I$3035, $W1750)&gt;0, "", MAX($Y$10:$Y1749)+1))</f>
        <v/>
      </c>
      <c r="Z1750" s="41">
        <v>1740</v>
      </c>
      <c r="AA1750" s="58" t="str">
        <f t="shared" si="1139"/>
        <v/>
      </c>
      <c r="AC1750" s="41" t="str">
        <f t="shared" si="1127"/>
        <v/>
      </c>
      <c r="AE1750" s="41" t="str">
        <f t="shared" si="1140"/>
        <v/>
      </c>
      <c r="AJ1750" s="154" t="str">
        <f t="shared" si="1141"/>
        <v/>
      </c>
      <c r="AL1750" s="120" t="str">
        <f t="shared" si="1142"/>
        <v/>
      </c>
      <c r="AM1750" s="104" t="str">
        <f t="shared" si="1143"/>
        <v/>
      </c>
      <c r="AN1750" s="104" t="str">
        <f t="shared" si="1144"/>
        <v/>
      </c>
      <c r="AO1750" s="104" t="str">
        <f t="shared" si="1128"/>
        <v/>
      </c>
      <c r="AP1750" s="104" t="str">
        <f t="shared" si="1129"/>
        <v/>
      </c>
      <c r="AQ1750" s="121" t="str">
        <f t="shared" si="1145"/>
        <v/>
      </c>
      <c r="AS1750" s="88" t="str">
        <f t="shared" si="1130"/>
        <v/>
      </c>
      <c r="AT1750" s="68" t="str">
        <f t="shared" si="1146"/>
        <v/>
      </c>
      <c r="AU1750" s="68" t="str">
        <f t="shared" si="1147"/>
        <v/>
      </c>
      <c r="AV1750" s="68" t="str">
        <f t="shared" si="1148"/>
        <v/>
      </c>
      <c r="AW1750" s="88" t="str">
        <f t="shared" si="1131"/>
        <v/>
      </c>
      <c r="AZ1750" s="88" t="str">
        <f t="shared" si="1132"/>
        <v/>
      </c>
      <c r="BA1750" s="68" t="str">
        <f t="shared" si="1133"/>
        <v/>
      </c>
      <c r="BB1750" s="68" t="str">
        <f t="shared" si="1134"/>
        <v/>
      </c>
      <c r="BC1750" s="68" t="str">
        <f t="shared" si="1135"/>
        <v/>
      </c>
      <c r="BD1750" s="69" t="str">
        <f t="shared" si="1136"/>
        <v/>
      </c>
      <c r="BE1750" s="69" t="str">
        <f t="shared" si="1149"/>
        <v/>
      </c>
      <c r="BT1750" s="138" t="str">
        <f t="shared" ca="1" si="1150"/>
        <v/>
      </c>
      <c r="BU1750" s="139" t="str">
        <f t="shared" ca="1" si="1151"/>
        <v/>
      </c>
      <c r="BW1750" s="138" t="str">
        <f t="shared" si="1152"/>
        <v/>
      </c>
      <c r="BX1750" s="104" t="str">
        <f t="shared" si="1153"/>
        <v/>
      </c>
      <c r="BY1750" s="139" t="str">
        <f t="shared" si="1154"/>
        <v/>
      </c>
      <c r="CA1750" s="138" t="str">
        <f t="shared" si="1155"/>
        <v/>
      </c>
      <c r="CB1750" s="104" t="str">
        <f t="shared" si="1156"/>
        <v/>
      </c>
      <c r="CC1750" s="139" t="str">
        <f t="shared" si="1157"/>
        <v/>
      </c>
      <c r="CE1750" s="162" t="str">
        <f t="shared" si="1158"/>
        <v/>
      </c>
      <c r="CF1750" s="163" t="str">
        <f t="shared" si="1159"/>
        <v/>
      </c>
      <c r="CG1750" s="164" t="str">
        <f t="shared" si="1160"/>
        <v/>
      </c>
      <c r="CI1750" s="162" t="str">
        <f t="shared" si="1161"/>
        <v/>
      </c>
      <c r="CJ1750" s="163" t="str">
        <f t="shared" si="1123"/>
        <v/>
      </c>
      <c r="CK1750" s="164" t="str">
        <f t="shared" si="1124"/>
        <v/>
      </c>
      <c r="CM1750" s="169" t="str">
        <f t="shared" si="1162"/>
        <v/>
      </c>
      <c r="CN1750" s="139" t="str">
        <f t="shared" si="1163"/>
        <v/>
      </c>
      <c r="CP1750" s="41" t="str">
        <f>IF($CM1750="", "", COUNTIF($CM$11:$CM$3035, "&lt;"&amp;$CM1750)+1+COUNTIF($CM$11:$CM1750, $CM1750)-1)</f>
        <v/>
      </c>
    </row>
    <row r="1751" spans="1:94" x14ac:dyDescent="0.25">
      <c r="A1751" s="40"/>
      <c r="B1751" s="82" t="str">
        <f>IF($I1751="", "", IFERROR(INDEX('Job Database'!$AE$11:$AE$3035, MATCH($I1751, 'Job Database'!$X$11:$X$3035, 0)), ""))</f>
        <v/>
      </c>
      <c r="C1751" s="69" t="str">
        <f>IF($I1751="", "", IF(COUNTIF('Job Database'!$X$11:$X$3035, $I1751)=0, $AC$5, $AC$4))</f>
        <v/>
      </c>
      <c r="D1751" s="40"/>
      <c r="E1751" s="85" t="str">
        <f>IF($I1751="", "", IF(IFERROR(INDEX('Job Database'!$M$11:$M$3035, MATCH($I1751, 'Job Database'!$X$11:$X$3035, 0)), "")="", "", IFERROR(INDEX('Job Database'!$M$11:$M$3035, MATCH($I1751, 'Job Database'!$X$11:$X$3035, 0)), "")))</f>
        <v/>
      </c>
      <c r="F1751" s="40"/>
      <c r="G1751" s="88" t="str">
        <f t="shared" si="1137"/>
        <v/>
      </c>
      <c r="H1751" s="40"/>
      <c r="I1751" s="24"/>
      <c r="J1751" s="34"/>
      <c r="K1751" s="106"/>
      <c r="L1751" s="79"/>
      <c r="M1751" s="34"/>
      <c r="N1751" s="79"/>
      <c r="O1751" s="31"/>
      <c r="P1751" s="53"/>
      <c r="Q1751" s="40"/>
      <c r="S1751" s="41" t="str">
        <f t="shared" si="1125"/>
        <v/>
      </c>
      <c r="T1751" s="41" t="str">
        <f t="shared" si="1126"/>
        <v/>
      </c>
      <c r="U1751" s="41" t="str">
        <f t="shared" si="1138"/>
        <v/>
      </c>
      <c r="W1751" s="74" t="str">
        <f>IF('Job Database'!$X1751="", "", 'Job Database'!$X1751)</f>
        <v/>
      </c>
      <c r="Y1751" s="41" t="str">
        <f>IF($W1751="", "", IF(COUNTIF($I$11:$I$3035, $W1751)&gt;0, "", MAX($Y$10:$Y1750)+1))</f>
        <v/>
      </c>
      <c r="Z1751" s="41">
        <v>1741</v>
      </c>
      <c r="AA1751" s="58" t="str">
        <f t="shared" si="1139"/>
        <v/>
      </c>
      <c r="AC1751" s="41" t="str">
        <f t="shared" si="1127"/>
        <v/>
      </c>
      <c r="AE1751" s="41" t="str">
        <f t="shared" si="1140"/>
        <v/>
      </c>
      <c r="AJ1751" s="154" t="str">
        <f t="shared" si="1141"/>
        <v/>
      </c>
      <c r="AL1751" s="120" t="str">
        <f t="shared" si="1142"/>
        <v/>
      </c>
      <c r="AM1751" s="104" t="str">
        <f t="shared" si="1143"/>
        <v/>
      </c>
      <c r="AN1751" s="104" t="str">
        <f t="shared" si="1144"/>
        <v/>
      </c>
      <c r="AO1751" s="104" t="str">
        <f t="shared" si="1128"/>
        <v/>
      </c>
      <c r="AP1751" s="104" t="str">
        <f t="shared" si="1129"/>
        <v/>
      </c>
      <c r="AQ1751" s="121" t="str">
        <f t="shared" si="1145"/>
        <v/>
      </c>
      <c r="AS1751" s="88" t="str">
        <f t="shared" si="1130"/>
        <v/>
      </c>
      <c r="AT1751" s="68" t="str">
        <f t="shared" si="1146"/>
        <v/>
      </c>
      <c r="AU1751" s="68" t="str">
        <f t="shared" si="1147"/>
        <v/>
      </c>
      <c r="AV1751" s="68" t="str">
        <f t="shared" si="1148"/>
        <v/>
      </c>
      <c r="AW1751" s="88" t="str">
        <f t="shared" si="1131"/>
        <v/>
      </c>
      <c r="AZ1751" s="88" t="str">
        <f t="shared" si="1132"/>
        <v/>
      </c>
      <c r="BA1751" s="68" t="str">
        <f t="shared" si="1133"/>
        <v/>
      </c>
      <c r="BB1751" s="68" t="str">
        <f t="shared" si="1134"/>
        <v/>
      </c>
      <c r="BC1751" s="68" t="str">
        <f t="shared" si="1135"/>
        <v/>
      </c>
      <c r="BD1751" s="69" t="str">
        <f t="shared" si="1136"/>
        <v/>
      </c>
      <c r="BE1751" s="69" t="str">
        <f t="shared" si="1149"/>
        <v/>
      </c>
      <c r="BT1751" s="138" t="str">
        <f t="shared" ca="1" si="1150"/>
        <v/>
      </c>
      <c r="BU1751" s="139" t="str">
        <f t="shared" ca="1" si="1151"/>
        <v/>
      </c>
      <c r="BW1751" s="138" t="str">
        <f t="shared" si="1152"/>
        <v/>
      </c>
      <c r="BX1751" s="104" t="str">
        <f t="shared" si="1153"/>
        <v/>
      </c>
      <c r="BY1751" s="139" t="str">
        <f t="shared" si="1154"/>
        <v/>
      </c>
      <c r="CA1751" s="138" t="str">
        <f t="shared" si="1155"/>
        <v/>
      </c>
      <c r="CB1751" s="104" t="str">
        <f t="shared" si="1156"/>
        <v/>
      </c>
      <c r="CC1751" s="139" t="str">
        <f t="shared" si="1157"/>
        <v/>
      </c>
      <c r="CE1751" s="162" t="str">
        <f t="shared" si="1158"/>
        <v/>
      </c>
      <c r="CF1751" s="163" t="str">
        <f t="shared" si="1159"/>
        <v/>
      </c>
      <c r="CG1751" s="164" t="str">
        <f t="shared" si="1160"/>
        <v/>
      </c>
      <c r="CI1751" s="162" t="str">
        <f t="shared" si="1161"/>
        <v/>
      </c>
      <c r="CJ1751" s="163" t="str">
        <f t="shared" si="1123"/>
        <v/>
      </c>
      <c r="CK1751" s="164" t="str">
        <f t="shared" si="1124"/>
        <v/>
      </c>
      <c r="CM1751" s="169" t="str">
        <f t="shared" si="1162"/>
        <v/>
      </c>
      <c r="CN1751" s="139" t="str">
        <f t="shared" si="1163"/>
        <v/>
      </c>
      <c r="CP1751" s="41" t="str">
        <f>IF($CM1751="", "", COUNTIF($CM$11:$CM$3035, "&lt;"&amp;$CM1751)+1+COUNTIF($CM$11:$CM1751, $CM1751)-1)</f>
        <v/>
      </c>
    </row>
    <row r="1752" spans="1:94" x14ac:dyDescent="0.25">
      <c r="A1752" s="40"/>
      <c r="B1752" s="82" t="str">
        <f>IF($I1752="", "", IFERROR(INDEX('Job Database'!$AE$11:$AE$3035, MATCH($I1752, 'Job Database'!$X$11:$X$3035, 0)), ""))</f>
        <v/>
      </c>
      <c r="C1752" s="69" t="str">
        <f>IF($I1752="", "", IF(COUNTIF('Job Database'!$X$11:$X$3035, $I1752)=0, $AC$5, $AC$4))</f>
        <v/>
      </c>
      <c r="D1752" s="40"/>
      <c r="E1752" s="85" t="str">
        <f>IF($I1752="", "", IF(IFERROR(INDEX('Job Database'!$M$11:$M$3035, MATCH($I1752, 'Job Database'!$X$11:$X$3035, 0)), "")="", "", IFERROR(INDEX('Job Database'!$M$11:$M$3035, MATCH($I1752, 'Job Database'!$X$11:$X$3035, 0)), "")))</f>
        <v/>
      </c>
      <c r="F1752" s="40"/>
      <c r="G1752" s="88" t="str">
        <f t="shared" si="1137"/>
        <v/>
      </c>
      <c r="H1752" s="40"/>
      <c r="I1752" s="24"/>
      <c r="J1752" s="34"/>
      <c r="K1752" s="106"/>
      <c r="L1752" s="79"/>
      <c r="M1752" s="34"/>
      <c r="N1752" s="79"/>
      <c r="O1752" s="31"/>
      <c r="P1752" s="53"/>
      <c r="Q1752" s="40"/>
      <c r="S1752" s="41" t="str">
        <f t="shared" si="1125"/>
        <v/>
      </c>
      <c r="T1752" s="41" t="str">
        <f t="shared" si="1126"/>
        <v/>
      </c>
      <c r="U1752" s="41" t="str">
        <f t="shared" si="1138"/>
        <v/>
      </c>
      <c r="W1752" s="74" t="str">
        <f>IF('Job Database'!$X1752="", "", 'Job Database'!$X1752)</f>
        <v/>
      </c>
      <c r="Y1752" s="41" t="str">
        <f>IF($W1752="", "", IF(COUNTIF($I$11:$I$3035, $W1752)&gt;0, "", MAX($Y$10:$Y1751)+1))</f>
        <v/>
      </c>
      <c r="Z1752" s="41">
        <v>1742</v>
      </c>
      <c r="AA1752" s="58" t="str">
        <f t="shared" si="1139"/>
        <v/>
      </c>
      <c r="AC1752" s="41" t="str">
        <f t="shared" si="1127"/>
        <v/>
      </c>
      <c r="AE1752" s="41" t="str">
        <f t="shared" si="1140"/>
        <v/>
      </c>
      <c r="AJ1752" s="154" t="str">
        <f t="shared" si="1141"/>
        <v/>
      </c>
      <c r="AL1752" s="120" t="str">
        <f t="shared" si="1142"/>
        <v/>
      </c>
      <c r="AM1752" s="104" t="str">
        <f t="shared" si="1143"/>
        <v/>
      </c>
      <c r="AN1752" s="104" t="str">
        <f t="shared" si="1144"/>
        <v/>
      </c>
      <c r="AO1752" s="104" t="str">
        <f t="shared" si="1128"/>
        <v/>
      </c>
      <c r="AP1752" s="104" t="str">
        <f t="shared" si="1129"/>
        <v/>
      </c>
      <c r="AQ1752" s="121" t="str">
        <f t="shared" si="1145"/>
        <v/>
      </c>
      <c r="AS1752" s="88" t="str">
        <f t="shared" si="1130"/>
        <v/>
      </c>
      <c r="AT1752" s="68" t="str">
        <f t="shared" si="1146"/>
        <v/>
      </c>
      <c r="AU1752" s="68" t="str">
        <f t="shared" si="1147"/>
        <v/>
      </c>
      <c r="AV1752" s="68" t="str">
        <f t="shared" si="1148"/>
        <v/>
      </c>
      <c r="AW1752" s="88" t="str">
        <f t="shared" si="1131"/>
        <v/>
      </c>
      <c r="AZ1752" s="88" t="str">
        <f t="shared" si="1132"/>
        <v/>
      </c>
      <c r="BA1752" s="68" t="str">
        <f t="shared" si="1133"/>
        <v/>
      </c>
      <c r="BB1752" s="68" t="str">
        <f t="shared" si="1134"/>
        <v/>
      </c>
      <c r="BC1752" s="68" t="str">
        <f t="shared" si="1135"/>
        <v/>
      </c>
      <c r="BD1752" s="69" t="str">
        <f t="shared" si="1136"/>
        <v/>
      </c>
      <c r="BE1752" s="69" t="str">
        <f t="shared" si="1149"/>
        <v/>
      </c>
      <c r="BT1752" s="138" t="str">
        <f t="shared" ca="1" si="1150"/>
        <v/>
      </c>
      <c r="BU1752" s="139" t="str">
        <f t="shared" ca="1" si="1151"/>
        <v/>
      </c>
      <c r="BW1752" s="138" t="str">
        <f t="shared" si="1152"/>
        <v/>
      </c>
      <c r="BX1752" s="104" t="str">
        <f t="shared" si="1153"/>
        <v/>
      </c>
      <c r="BY1752" s="139" t="str">
        <f t="shared" si="1154"/>
        <v/>
      </c>
      <c r="CA1752" s="138" t="str">
        <f t="shared" si="1155"/>
        <v/>
      </c>
      <c r="CB1752" s="104" t="str">
        <f t="shared" si="1156"/>
        <v/>
      </c>
      <c r="CC1752" s="139" t="str">
        <f t="shared" si="1157"/>
        <v/>
      </c>
      <c r="CE1752" s="162" t="str">
        <f t="shared" si="1158"/>
        <v/>
      </c>
      <c r="CF1752" s="163" t="str">
        <f t="shared" si="1159"/>
        <v/>
      </c>
      <c r="CG1752" s="164" t="str">
        <f t="shared" si="1160"/>
        <v/>
      </c>
      <c r="CI1752" s="162" t="str">
        <f t="shared" si="1161"/>
        <v/>
      </c>
      <c r="CJ1752" s="163" t="str">
        <f t="shared" si="1123"/>
        <v/>
      </c>
      <c r="CK1752" s="164" t="str">
        <f t="shared" si="1124"/>
        <v/>
      </c>
      <c r="CM1752" s="169" t="str">
        <f t="shared" si="1162"/>
        <v/>
      </c>
      <c r="CN1752" s="139" t="str">
        <f t="shared" si="1163"/>
        <v/>
      </c>
      <c r="CP1752" s="41" t="str">
        <f>IF($CM1752="", "", COUNTIF($CM$11:$CM$3035, "&lt;"&amp;$CM1752)+1+COUNTIF($CM$11:$CM1752, $CM1752)-1)</f>
        <v/>
      </c>
    </row>
    <row r="1753" spans="1:94" x14ac:dyDescent="0.25">
      <c r="A1753" s="40"/>
      <c r="B1753" s="82" t="str">
        <f>IF($I1753="", "", IFERROR(INDEX('Job Database'!$AE$11:$AE$3035, MATCH($I1753, 'Job Database'!$X$11:$X$3035, 0)), ""))</f>
        <v/>
      </c>
      <c r="C1753" s="69" t="str">
        <f>IF($I1753="", "", IF(COUNTIF('Job Database'!$X$11:$X$3035, $I1753)=0, $AC$5, $AC$4))</f>
        <v/>
      </c>
      <c r="D1753" s="40"/>
      <c r="E1753" s="85" t="str">
        <f>IF($I1753="", "", IF(IFERROR(INDEX('Job Database'!$M$11:$M$3035, MATCH($I1753, 'Job Database'!$X$11:$X$3035, 0)), "")="", "", IFERROR(INDEX('Job Database'!$M$11:$M$3035, MATCH($I1753, 'Job Database'!$X$11:$X$3035, 0)), "")))</f>
        <v/>
      </c>
      <c r="F1753" s="40"/>
      <c r="G1753" s="88" t="str">
        <f t="shared" si="1137"/>
        <v/>
      </c>
      <c r="H1753" s="40"/>
      <c r="I1753" s="24"/>
      <c r="J1753" s="34"/>
      <c r="K1753" s="106"/>
      <c r="L1753" s="79"/>
      <c r="M1753" s="34"/>
      <c r="N1753" s="79"/>
      <c r="O1753" s="31"/>
      <c r="P1753" s="53"/>
      <c r="Q1753" s="40"/>
      <c r="S1753" s="41" t="str">
        <f t="shared" si="1125"/>
        <v/>
      </c>
      <c r="T1753" s="41" t="str">
        <f t="shared" si="1126"/>
        <v/>
      </c>
      <c r="U1753" s="41" t="str">
        <f t="shared" si="1138"/>
        <v/>
      </c>
      <c r="W1753" s="74" t="str">
        <f>IF('Job Database'!$X1753="", "", 'Job Database'!$X1753)</f>
        <v/>
      </c>
      <c r="Y1753" s="41" t="str">
        <f>IF($W1753="", "", IF(COUNTIF($I$11:$I$3035, $W1753)&gt;0, "", MAX($Y$10:$Y1752)+1))</f>
        <v/>
      </c>
      <c r="Z1753" s="41">
        <v>1743</v>
      </c>
      <c r="AA1753" s="58" t="str">
        <f t="shared" si="1139"/>
        <v/>
      </c>
      <c r="AC1753" s="41" t="str">
        <f t="shared" si="1127"/>
        <v/>
      </c>
      <c r="AE1753" s="41" t="str">
        <f t="shared" si="1140"/>
        <v/>
      </c>
      <c r="AJ1753" s="154" t="str">
        <f t="shared" si="1141"/>
        <v/>
      </c>
      <c r="AL1753" s="120" t="str">
        <f t="shared" si="1142"/>
        <v/>
      </c>
      <c r="AM1753" s="104" t="str">
        <f t="shared" si="1143"/>
        <v/>
      </c>
      <c r="AN1753" s="104" t="str">
        <f t="shared" si="1144"/>
        <v/>
      </c>
      <c r="AO1753" s="104" t="str">
        <f t="shared" si="1128"/>
        <v/>
      </c>
      <c r="AP1753" s="104" t="str">
        <f t="shared" si="1129"/>
        <v/>
      </c>
      <c r="AQ1753" s="121" t="str">
        <f t="shared" si="1145"/>
        <v/>
      </c>
      <c r="AS1753" s="88" t="str">
        <f t="shared" si="1130"/>
        <v/>
      </c>
      <c r="AT1753" s="68" t="str">
        <f t="shared" si="1146"/>
        <v/>
      </c>
      <c r="AU1753" s="68" t="str">
        <f t="shared" si="1147"/>
        <v/>
      </c>
      <c r="AV1753" s="68" t="str">
        <f t="shared" si="1148"/>
        <v/>
      </c>
      <c r="AW1753" s="88" t="str">
        <f t="shared" si="1131"/>
        <v/>
      </c>
      <c r="AZ1753" s="88" t="str">
        <f t="shared" si="1132"/>
        <v/>
      </c>
      <c r="BA1753" s="68" t="str">
        <f t="shared" si="1133"/>
        <v/>
      </c>
      <c r="BB1753" s="68" t="str">
        <f t="shared" si="1134"/>
        <v/>
      </c>
      <c r="BC1753" s="68" t="str">
        <f t="shared" si="1135"/>
        <v/>
      </c>
      <c r="BD1753" s="69" t="str">
        <f t="shared" si="1136"/>
        <v/>
      </c>
      <c r="BE1753" s="69" t="str">
        <f t="shared" si="1149"/>
        <v/>
      </c>
      <c r="BT1753" s="138" t="str">
        <f t="shared" ca="1" si="1150"/>
        <v/>
      </c>
      <c r="BU1753" s="139" t="str">
        <f t="shared" ca="1" si="1151"/>
        <v/>
      </c>
      <c r="BW1753" s="138" t="str">
        <f t="shared" si="1152"/>
        <v/>
      </c>
      <c r="BX1753" s="104" t="str">
        <f t="shared" si="1153"/>
        <v/>
      </c>
      <c r="BY1753" s="139" t="str">
        <f t="shared" si="1154"/>
        <v/>
      </c>
      <c r="CA1753" s="138" t="str">
        <f t="shared" si="1155"/>
        <v/>
      </c>
      <c r="CB1753" s="104" t="str">
        <f t="shared" si="1156"/>
        <v/>
      </c>
      <c r="CC1753" s="139" t="str">
        <f t="shared" si="1157"/>
        <v/>
      </c>
      <c r="CE1753" s="162" t="str">
        <f t="shared" si="1158"/>
        <v/>
      </c>
      <c r="CF1753" s="163" t="str">
        <f t="shared" si="1159"/>
        <v/>
      </c>
      <c r="CG1753" s="164" t="str">
        <f t="shared" si="1160"/>
        <v/>
      </c>
      <c r="CI1753" s="162" t="str">
        <f t="shared" si="1161"/>
        <v/>
      </c>
      <c r="CJ1753" s="163" t="str">
        <f t="shared" si="1123"/>
        <v/>
      </c>
      <c r="CK1753" s="164" t="str">
        <f t="shared" si="1124"/>
        <v/>
      </c>
      <c r="CM1753" s="169" t="str">
        <f t="shared" si="1162"/>
        <v/>
      </c>
      <c r="CN1753" s="139" t="str">
        <f t="shared" si="1163"/>
        <v/>
      </c>
      <c r="CP1753" s="41" t="str">
        <f>IF($CM1753="", "", COUNTIF($CM$11:$CM$3035, "&lt;"&amp;$CM1753)+1+COUNTIF($CM$11:$CM1753, $CM1753)-1)</f>
        <v/>
      </c>
    </row>
    <row r="1754" spans="1:94" x14ac:dyDescent="0.25">
      <c r="A1754" s="40"/>
      <c r="B1754" s="82" t="str">
        <f>IF($I1754="", "", IFERROR(INDEX('Job Database'!$AE$11:$AE$3035, MATCH($I1754, 'Job Database'!$X$11:$X$3035, 0)), ""))</f>
        <v/>
      </c>
      <c r="C1754" s="69" t="str">
        <f>IF($I1754="", "", IF(COUNTIF('Job Database'!$X$11:$X$3035, $I1754)=0, $AC$5, $AC$4))</f>
        <v/>
      </c>
      <c r="D1754" s="40"/>
      <c r="E1754" s="85" t="str">
        <f>IF($I1754="", "", IF(IFERROR(INDEX('Job Database'!$M$11:$M$3035, MATCH($I1754, 'Job Database'!$X$11:$X$3035, 0)), "")="", "", IFERROR(INDEX('Job Database'!$M$11:$M$3035, MATCH($I1754, 'Job Database'!$X$11:$X$3035, 0)), "")))</f>
        <v/>
      </c>
      <c r="F1754" s="40"/>
      <c r="G1754" s="88" t="str">
        <f t="shared" si="1137"/>
        <v/>
      </c>
      <c r="H1754" s="40"/>
      <c r="I1754" s="24"/>
      <c r="J1754" s="34"/>
      <c r="K1754" s="106"/>
      <c r="L1754" s="79"/>
      <c r="M1754" s="34"/>
      <c r="N1754" s="79"/>
      <c r="O1754" s="31"/>
      <c r="P1754" s="53"/>
      <c r="Q1754" s="40"/>
      <c r="S1754" s="41" t="str">
        <f t="shared" si="1125"/>
        <v/>
      </c>
      <c r="T1754" s="41" t="str">
        <f t="shared" si="1126"/>
        <v/>
      </c>
      <c r="U1754" s="41" t="str">
        <f t="shared" si="1138"/>
        <v/>
      </c>
      <c r="W1754" s="74" t="str">
        <f>IF('Job Database'!$X1754="", "", 'Job Database'!$X1754)</f>
        <v/>
      </c>
      <c r="Y1754" s="41" t="str">
        <f>IF($W1754="", "", IF(COUNTIF($I$11:$I$3035, $W1754)&gt;0, "", MAX($Y$10:$Y1753)+1))</f>
        <v/>
      </c>
      <c r="Z1754" s="41">
        <v>1744</v>
      </c>
      <c r="AA1754" s="58" t="str">
        <f t="shared" si="1139"/>
        <v/>
      </c>
      <c r="AC1754" s="41" t="str">
        <f t="shared" si="1127"/>
        <v/>
      </c>
      <c r="AE1754" s="41" t="str">
        <f t="shared" si="1140"/>
        <v/>
      </c>
      <c r="AJ1754" s="154" t="str">
        <f t="shared" si="1141"/>
        <v/>
      </c>
      <c r="AL1754" s="120" t="str">
        <f t="shared" si="1142"/>
        <v/>
      </c>
      <c r="AM1754" s="104" t="str">
        <f t="shared" si="1143"/>
        <v/>
      </c>
      <c r="AN1754" s="104" t="str">
        <f t="shared" si="1144"/>
        <v/>
      </c>
      <c r="AO1754" s="104" t="str">
        <f t="shared" si="1128"/>
        <v/>
      </c>
      <c r="AP1754" s="104" t="str">
        <f t="shared" si="1129"/>
        <v/>
      </c>
      <c r="AQ1754" s="121" t="str">
        <f t="shared" si="1145"/>
        <v/>
      </c>
      <c r="AS1754" s="88" t="str">
        <f t="shared" si="1130"/>
        <v/>
      </c>
      <c r="AT1754" s="68" t="str">
        <f t="shared" si="1146"/>
        <v/>
      </c>
      <c r="AU1754" s="68" t="str">
        <f t="shared" si="1147"/>
        <v/>
      </c>
      <c r="AV1754" s="68" t="str">
        <f t="shared" si="1148"/>
        <v/>
      </c>
      <c r="AW1754" s="88" t="str">
        <f t="shared" si="1131"/>
        <v/>
      </c>
      <c r="AZ1754" s="88" t="str">
        <f t="shared" si="1132"/>
        <v/>
      </c>
      <c r="BA1754" s="68" t="str">
        <f t="shared" si="1133"/>
        <v/>
      </c>
      <c r="BB1754" s="68" t="str">
        <f t="shared" si="1134"/>
        <v/>
      </c>
      <c r="BC1754" s="68" t="str">
        <f t="shared" si="1135"/>
        <v/>
      </c>
      <c r="BD1754" s="69" t="str">
        <f t="shared" si="1136"/>
        <v/>
      </c>
      <c r="BE1754" s="69" t="str">
        <f t="shared" si="1149"/>
        <v/>
      </c>
      <c r="BT1754" s="138" t="str">
        <f t="shared" ca="1" si="1150"/>
        <v/>
      </c>
      <c r="BU1754" s="139" t="str">
        <f t="shared" ca="1" si="1151"/>
        <v/>
      </c>
      <c r="BW1754" s="138" t="str">
        <f t="shared" si="1152"/>
        <v/>
      </c>
      <c r="BX1754" s="104" t="str">
        <f t="shared" si="1153"/>
        <v/>
      </c>
      <c r="BY1754" s="139" t="str">
        <f t="shared" si="1154"/>
        <v/>
      </c>
      <c r="CA1754" s="138" t="str">
        <f t="shared" si="1155"/>
        <v/>
      </c>
      <c r="CB1754" s="104" t="str">
        <f t="shared" si="1156"/>
        <v/>
      </c>
      <c r="CC1754" s="139" t="str">
        <f t="shared" si="1157"/>
        <v/>
      </c>
      <c r="CE1754" s="162" t="str">
        <f t="shared" si="1158"/>
        <v/>
      </c>
      <c r="CF1754" s="163" t="str">
        <f t="shared" si="1159"/>
        <v/>
      </c>
      <c r="CG1754" s="164" t="str">
        <f t="shared" si="1160"/>
        <v/>
      </c>
      <c r="CI1754" s="162" t="str">
        <f t="shared" si="1161"/>
        <v/>
      </c>
      <c r="CJ1754" s="163" t="str">
        <f t="shared" si="1123"/>
        <v/>
      </c>
      <c r="CK1754" s="164" t="str">
        <f t="shared" si="1124"/>
        <v/>
      </c>
      <c r="CM1754" s="169" t="str">
        <f t="shared" si="1162"/>
        <v/>
      </c>
      <c r="CN1754" s="139" t="str">
        <f t="shared" si="1163"/>
        <v/>
      </c>
      <c r="CP1754" s="41" t="str">
        <f>IF($CM1754="", "", COUNTIF($CM$11:$CM$3035, "&lt;"&amp;$CM1754)+1+COUNTIF($CM$11:$CM1754, $CM1754)-1)</f>
        <v/>
      </c>
    </row>
    <row r="1755" spans="1:94" x14ac:dyDescent="0.25">
      <c r="A1755" s="40"/>
      <c r="B1755" s="82" t="str">
        <f>IF($I1755="", "", IFERROR(INDEX('Job Database'!$AE$11:$AE$3035, MATCH($I1755, 'Job Database'!$X$11:$X$3035, 0)), ""))</f>
        <v/>
      </c>
      <c r="C1755" s="69" t="str">
        <f>IF($I1755="", "", IF(COUNTIF('Job Database'!$X$11:$X$3035, $I1755)=0, $AC$5, $AC$4))</f>
        <v/>
      </c>
      <c r="D1755" s="40"/>
      <c r="E1755" s="85" t="str">
        <f>IF($I1755="", "", IF(IFERROR(INDEX('Job Database'!$M$11:$M$3035, MATCH($I1755, 'Job Database'!$X$11:$X$3035, 0)), "")="", "", IFERROR(INDEX('Job Database'!$M$11:$M$3035, MATCH($I1755, 'Job Database'!$X$11:$X$3035, 0)), "")))</f>
        <v/>
      </c>
      <c r="F1755" s="40"/>
      <c r="G1755" s="88" t="str">
        <f t="shared" si="1137"/>
        <v/>
      </c>
      <c r="H1755" s="40"/>
      <c r="I1755" s="24"/>
      <c r="J1755" s="34"/>
      <c r="K1755" s="106"/>
      <c r="L1755" s="79"/>
      <c r="M1755" s="34"/>
      <c r="N1755" s="79"/>
      <c r="O1755" s="31"/>
      <c r="P1755" s="53"/>
      <c r="Q1755" s="40"/>
      <c r="S1755" s="41" t="str">
        <f t="shared" si="1125"/>
        <v/>
      </c>
      <c r="T1755" s="41" t="str">
        <f t="shared" si="1126"/>
        <v/>
      </c>
      <c r="U1755" s="41" t="str">
        <f t="shared" si="1138"/>
        <v/>
      </c>
      <c r="W1755" s="74" t="str">
        <f>IF('Job Database'!$X1755="", "", 'Job Database'!$X1755)</f>
        <v/>
      </c>
      <c r="Y1755" s="41" t="str">
        <f>IF($W1755="", "", IF(COUNTIF($I$11:$I$3035, $W1755)&gt;0, "", MAX($Y$10:$Y1754)+1))</f>
        <v/>
      </c>
      <c r="Z1755" s="41">
        <v>1745</v>
      </c>
      <c r="AA1755" s="58" t="str">
        <f t="shared" si="1139"/>
        <v/>
      </c>
      <c r="AC1755" s="41" t="str">
        <f t="shared" si="1127"/>
        <v/>
      </c>
      <c r="AE1755" s="41" t="str">
        <f t="shared" si="1140"/>
        <v/>
      </c>
      <c r="AJ1755" s="154" t="str">
        <f t="shared" si="1141"/>
        <v/>
      </c>
      <c r="AL1755" s="120" t="str">
        <f t="shared" si="1142"/>
        <v/>
      </c>
      <c r="AM1755" s="104" t="str">
        <f t="shared" si="1143"/>
        <v/>
      </c>
      <c r="AN1755" s="104" t="str">
        <f t="shared" si="1144"/>
        <v/>
      </c>
      <c r="AO1755" s="104" t="str">
        <f t="shared" si="1128"/>
        <v/>
      </c>
      <c r="AP1755" s="104" t="str">
        <f t="shared" si="1129"/>
        <v/>
      </c>
      <c r="AQ1755" s="121" t="str">
        <f t="shared" si="1145"/>
        <v/>
      </c>
      <c r="AS1755" s="88" t="str">
        <f t="shared" si="1130"/>
        <v/>
      </c>
      <c r="AT1755" s="68" t="str">
        <f t="shared" si="1146"/>
        <v/>
      </c>
      <c r="AU1755" s="68" t="str">
        <f t="shared" si="1147"/>
        <v/>
      </c>
      <c r="AV1755" s="68" t="str">
        <f t="shared" si="1148"/>
        <v/>
      </c>
      <c r="AW1755" s="88" t="str">
        <f t="shared" si="1131"/>
        <v/>
      </c>
      <c r="AZ1755" s="88" t="str">
        <f t="shared" si="1132"/>
        <v/>
      </c>
      <c r="BA1755" s="68" t="str">
        <f t="shared" si="1133"/>
        <v/>
      </c>
      <c r="BB1755" s="68" t="str">
        <f t="shared" si="1134"/>
        <v/>
      </c>
      <c r="BC1755" s="68" t="str">
        <f t="shared" si="1135"/>
        <v/>
      </c>
      <c r="BD1755" s="69" t="str">
        <f t="shared" si="1136"/>
        <v/>
      </c>
      <c r="BE1755" s="69" t="str">
        <f t="shared" si="1149"/>
        <v/>
      </c>
      <c r="BT1755" s="138" t="str">
        <f t="shared" ca="1" si="1150"/>
        <v/>
      </c>
      <c r="BU1755" s="139" t="str">
        <f t="shared" ca="1" si="1151"/>
        <v/>
      </c>
      <c r="BW1755" s="138" t="str">
        <f t="shared" si="1152"/>
        <v/>
      </c>
      <c r="BX1755" s="104" t="str">
        <f t="shared" si="1153"/>
        <v/>
      </c>
      <c r="BY1755" s="139" t="str">
        <f t="shared" si="1154"/>
        <v/>
      </c>
      <c r="CA1755" s="138" t="str">
        <f t="shared" si="1155"/>
        <v/>
      </c>
      <c r="CB1755" s="104" t="str">
        <f t="shared" si="1156"/>
        <v/>
      </c>
      <c r="CC1755" s="139" t="str">
        <f t="shared" si="1157"/>
        <v/>
      </c>
      <c r="CE1755" s="162" t="str">
        <f t="shared" si="1158"/>
        <v/>
      </c>
      <c r="CF1755" s="163" t="str">
        <f t="shared" si="1159"/>
        <v/>
      </c>
      <c r="CG1755" s="164" t="str">
        <f t="shared" si="1160"/>
        <v/>
      </c>
      <c r="CI1755" s="162" t="str">
        <f t="shared" si="1161"/>
        <v/>
      </c>
      <c r="CJ1755" s="163" t="str">
        <f t="shared" ref="CJ1755:CJ1818" si="1164">IF(CB1755="", "", M1755)</f>
        <v/>
      </c>
      <c r="CK1755" s="164" t="str">
        <f t="shared" ref="CK1755:CK1818" si="1165">IF(CC1755="", "", N1755)</f>
        <v/>
      </c>
      <c r="CM1755" s="169" t="str">
        <f t="shared" si="1162"/>
        <v/>
      </c>
      <c r="CN1755" s="139" t="str">
        <f t="shared" si="1163"/>
        <v/>
      </c>
      <c r="CP1755" s="41" t="str">
        <f>IF($CM1755="", "", COUNTIF($CM$11:$CM$3035, "&lt;"&amp;$CM1755)+1+COUNTIF($CM$11:$CM1755, $CM1755)-1)</f>
        <v/>
      </c>
    </row>
    <row r="1756" spans="1:94" x14ac:dyDescent="0.25">
      <c r="A1756" s="40"/>
      <c r="B1756" s="82" t="str">
        <f>IF($I1756="", "", IFERROR(INDEX('Job Database'!$AE$11:$AE$3035, MATCH($I1756, 'Job Database'!$X$11:$X$3035, 0)), ""))</f>
        <v/>
      </c>
      <c r="C1756" s="69" t="str">
        <f>IF($I1756="", "", IF(COUNTIF('Job Database'!$X$11:$X$3035, $I1756)=0, $AC$5, $AC$4))</f>
        <v/>
      </c>
      <c r="D1756" s="40"/>
      <c r="E1756" s="85" t="str">
        <f>IF($I1756="", "", IF(IFERROR(INDEX('Job Database'!$M$11:$M$3035, MATCH($I1756, 'Job Database'!$X$11:$X$3035, 0)), "")="", "", IFERROR(INDEX('Job Database'!$M$11:$M$3035, MATCH($I1756, 'Job Database'!$X$11:$X$3035, 0)), "")))</f>
        <v/>
      </c>
      <c r="F1756" s="40"/>
      <c r="G1756" s="88" t="str">
        <f t="shared" si="1137"/>
        <v/>
      </c>
      <c r="H1756" s="40"/>
      <c r="I1756" s="24"/>
      <c r="J1756" s="34"/>
      <c r="K1756" s="106"/>
      <c r="L1756" s="79"/>
      <c r="M1756" s="34"/>
      <c r="N1756" s="79"/>
      <c r="O1756" s="31"/>
      <c r="P1756" s="53"/>
      <c r="Q1756" s="40"/>
      <c r="S1756" s="41" t="str">
        <f t="shared" si="1125"/>
        <v/>
      </c>
      <c r="T1756" s="41" t="str">
        <f t="shared" si="1126"/>
        <v/>
      </c>
      <c r="U1756" s="41" t="str">
        <f t="shared" si="1138"/>
        <v/>
      </c>
      <c r="W1756" s="74" t="str">
        <f>IF('Job Database'!$X1756="", "", 'Job Database'!$X1756)</f>
        <v/>
      </c>
      <c r="Y1756" s="41" t="str">
        <f>IF($W1756="", "", IF(COUNTIF($I$11:$I$3035, $W1756)&gt;0, "", MAX($Y$10:$Y1755)+1))</f>
        <v/>
      </c>
      <c r="Z1756" s="41">
        <v>1746</v>
      </c>
      <c r="AA1756" s="58" t="str">
        <f t="shared" si="1139"/>
        <v/>
      </c>
      <c r="AC1756" s="41" t="str">
        <f t="shared" si="1127"/>
        <v/>
      </c>
      <c r="AE1756" s="41" t="str">
        <f t="shared" si="1140"/>
        <v/>
      </c>
      <c r="AJ1756" s="154" t="str">
        <f t="shared" si="1141"/>
        <v/>
      </c>
      <c r="AL1756" s="120" t="str">
        <f t="shared" si="1142"/>
        <v/>
      </c>
      <c r="AM1756" s="104" t="str">
        <f t="shared" si="1143"/>
        <v/>
      </c>
      <c r="AN1756" s="104" t="str">
        <f t="shared" si="1144"/>
        <v/>
      </c>
      <c r="AO1756" s="104" t="str">
        <f t="shared" si="1128"/>
        <v/>
      </c>
      <c r="AP1756" s="104" t="str">
        <f t="shared" si="1129"/>
        <v/>
      </c>
      <c r="AQ1756" s="121" t="str">
        <f t="shared" si="1145"/>
        <v/>
      </c>
      <c r="AS1756" s="88" t="str">
        <f t="shared" si="1130"/>
        <v/>
      </c>
      <c r="AT1756" s="68" t="str">
        <f t="shared" si="1146"/>
        <v/>
      </c>
      <c r="AU1756" s="68" t="str">
        <f t="shared" si="1147"/>
        <v/>
      </c>
      <c r="AV1756" s="68" t="str">
        <f t="shared" si="1148"/>
        <v/>
      </c>
      <c r="AW1756" s="88" t="str">
        <f t="shared" si="1131"/>
        <v/>
      </c>
      <c r="AZ1756" s="88" t="str">
        <f t="shared" si="1132"/>
        <v/>
      </c>
      <c r="BA1756" s="68" t="str">
        <f t="shared" si="1133"/>
        <v/>
      </c>
      <c r="BB1756" s="68" t="str">
        <f t="shared" si="1134"/>
        <v/>
      </c>
      <c r="BC1756" s="68" t="str">
        <f t="shared" si="1135"/>
        <v/>
      </c>
      <c r="BD1756" s="69" t="str">
        <f t="shared" si="1136"/>
        <v/>
      </c>
      <c r="BE1756" s="69" t="str">
        <f t="shared" si="1149"/>
        <v/>
      </c>
      <c r="BT1756" s="138" t="str">
        <f t="shared" ca="1" si="1150"/>
        <v/>
      </c>
      <c r="BU1756" s="139" t="str">
        <f t="shared" ca="1" si="1151"/>
        <v/>
      </c>
      <c r="BW1756" s="138" t="str">
        <f t="shared" si="1152"/>
        <v/>
      </c>
      <c r="BX1756" s="104" t="str">
        <f t="shared" si="1153"/>
        <v/>
      </c>
      <c r="BY1756" s="139" t="str">
        <f t="shared" si="1154"/>
        <v/>
      </c>
      <c r="CA1756" s="138" t="str">
        <f t="shared" si="1155"/>
        <v/>
      </c>
      <c r="CB1756" s="104" t="str">
        <f t="shared" si="1156"/>
        <v/>
      </c>
      <c r="CC1756" s="139" t="str">
        <f t="shared" si="1157"/>
        <v/>
      </c>
      <c r="CE1756" s="162" t="str">
        <f t="shared" si="1158"/>
        <v/>
      </c>
      <c r="CF1756" s="163" t="str">
        <f t="shared" si="1159"/>
        <v/>
      </c>
      <c r="CG1756" s="164" t="str">
        <f t="shared" si="1160"/>
        <v/>
      </c>
      <c r="CI1756" s="162" t="str">
        <f t="shared" si="1161"/>
        <v/>
      </c>
      <c r="CJ1756" s="163" t="str">
        <f t="shared" si="1164"/>
        <v/>
      </c>
      <c r="CK1756" s="164" t="str">
        <f t="shared" si="1165"/>
        <v/>
      </c>
      <c r="CM1756" s="169" t="str">
        <f t="shared" si="1162"/>
        <v/>
      </c>
      <c r="CN1756" s="139" t="str">
        <f t="shared" si="1163"/>
        <v/>
      </c>
      <c r="CP1756" s="41" t="str">
        <f>IF($CM1756="", "", COUNTIF($CM$11:$CM$3035, "&lt;"&amp;$CM1756)+1+COUNTIF($CM$11:$CM1756, $CM1756)-1)</f>
        <v/>
      </c>
    </row>
    <row r="1757" spans="1:94" x14ac:dyDescent="0.25">
      <c r="A1757" s="40"/>
      <c r="B1757" s="82" t="str">
        <f>IF($I1757="", "", IFERROR(INDEX('Job Database'!$AE$11:$AE$3035, MATCH($I1757, 'Job Database'!$X$11:$X$3035, 0)), ""))</f>
        <v/>
      </c>
      <c r="C1757" s="69" t="str">
        <f>IF($I1757="", "", IF(COUNTIF('Job Database'!$X$11:$X$3035, $I1757)=0, $AC$5, $AC$4))</f>
        <v/>
      </c>
      <c r="D1757" s="40"/>
      <c r="E1757" s="85" t="str">
        <f>IF($I1757="", "", IF(IFERROR(INDEX('Job Database'!$M$11:$M$3035, MATCH($I1757, 'Job Database'!$X$11:$X$3035, 0)), "")="", "", IFERROR(INDEX('Job Database'!$M$11:$M$3035, MATCH($I1757, 'Job Database'!$X$11:$X$3035, 0)), "")))</f>
        <v/>
      </c>
      <c r="F1757" s="40"/>
      <c r="G1757" s="88" t="str">
        <f t="shared" si="1137"/>
        <v/>
      </c>
      <c r="H1757" s="40"/>
      <c r="I1757" s="24"/>
      <c r="J1757" s="34"/>
      <c r="K1757" s="106"/>
      <c r="L1757" s="79"/>
      <c r="M1757" s="34"/>
      <c r="N1757" s="79"/>
      <c r="O1757" s="31"/>
      <c r="P1757" s="53"/>
      <c r="Q1757" s="40"/>
      <c r="S1757" s="41" t="str">
        <f t="shared" si="1125"/>
        <v/>
      </c>
      <c r="T1757" s="41" t="str">
        <f t="shared" si="1126"/>
        <v/>
      </c>
      <c r="U1757" s="41" t="str">
        <f t="shared" si="1138"/>
        <v/>
      </c>
      <c r="W1757" s="74" t="str">
        <f>IF('Job Database'!$X1757="", "", 'Job Database'!$X1757)</f>
        <v/>
      </c>
      <c r="Y1757" s="41" t="str">
        <f>IF($W1757="", "", IF(COUNTIF($I$11:$I$3035, $W1757)&gt;0, "", MAX($Y$10:$Y1756)+1))</f>
        <v/>
      </c>
      <c r="Z1757" s="41">
        <v>1747</v>
      </c>
      <c r="AA1757" s="58" t="str">
        <f t="shared" si="1139"/>
        <v/>
      </c>
      <c r="AC1757" s="41" t="str">
        <f t="shared" si="1127"/>
        <v/>
      </c>
      <c r="AE1757" s="41" t="str">
        <f t="shared" si="1140"/>
        <v/>
      </c>
      <c r="AJ1757" s="154" t="str">
        <f t="shared" si="1141"/>
        <v/>
      </c>
      <c r="AL1757" s="120" t="str">
        <f t="shared" si="1142"/>
        <v/>
      </c>
      <c r="AM1757" s="104" t="str">
        <f t="shared" si="1143"/>
        <v/>
      </c>
      <c r="AN1757" s="104" t="str">
        <f t="shared" si="1144"/>
        <v/>
      </c>
      <c r="AO1757" s="104" t="str">
        <f t="shared" si="1128"/>
        <v/>
      </c>
      <c r="AP1757" s="104" t="str">
        <f t="shared" si="1129"/>
        <v/>
      </c>
      <c r="AQ1757" s="121" t="str">
        <f t="shared" si="1145"/>
        <v/>
      </c>
      <c r="AS1757" s="88" t="str">
        <f t="shared" si="1130"/>
        <v/>
      </c>
      <c r="AT1757" s="68" t="str">
        <f t="shared" si="1146"/>
        <v/>
      </c>
      <c r="AU1757" s="68" t="str">
        <f t="shared" si="1147"/>
        <v/>
      </c>
      <c r="AV1757" s="68" t="str">
        <f t="shared" si="1148"/>
        <v/>
      </c>
      <c r="AW1757" s="88" t="str">
        <f t="shared" si="1131"/>
        <v/>
      </c>
      <c r="AZ1757" s="88" t="str">
        <f t="shared" si="1132"/>
        <v/>
      </c>
      <c r="BA1757" s="68" t="str">
        <f t="shared" si="1133"/>
        <v/>
      </c>
      <c r="BB1757" s="68" t="str">
        <f t="shared" si="1134"/>
        <v/>
      </c>
      <c r="BC1757" s="68" t="str">
        <f t="shared" si="1135"/>
        <v/>
      </c>
      <c r="BD1757" s="69" t="str">
        <f t="shared" si="1136"/>
        <v/>
      </c>
      <c r="BE1757" s="69" t="str">
        <f t="shared" si="1149"/>
        <v/>
      </c>
      <c r="BT1757" s="138" t="str">
        <f t="shared" ca="1" si="1150"/>
        <v/>
      </c>
      <c r="BU1757" s="139" t="str">
        <f t="shared" ca="1" si="1151"/>
        <v/>
      </c>
      <c r="BW1757" s="138" t="str">
        <f t="shared" si="1152"/>
        <v/>
      </c>
      <c r="BX1757" s="104" t="str">
        <f t="shared" si="1153"/>
        <v/>
      </c>
      <c r="BY1757" s="139" t="str">
        <f t="shared" si="1154"/>
        <v/>
      </c>
      <c r="CA1757" s="138" t="str">
        <f t="shared" si="1155"/>
        <v/>
      </c>
      <c r="CB1757" s="104" t="str">
        <f t="shared" si="1156"/>
        <v/>
      </c>
      <c r="CC1757" s="139" t="str">
        <f t="shared" si="1157"/>
        <v/>
      </c>
      <c r="CE1757" s="162" t="str">
        <f t="shared" si="1158"/>
        <v/>
      </c>
      <c r="CF1757" s="163" t="str">
        <f t="shared" si="1159"/>
        <v/>
      </c>
      <c r="CG1757" s="164" t="str">
        <f t="shared" si="1160"/>
        <v/>
      </c>
      <c r="CI1757" s="162" t="str">
        <f t="shared" si="1161"/>
        <v/>
      </c>
      <c r="CJ1757" s="163" t="str">
        <f t="shared" si="1164"/>
        <v/>
      </c>
      <c r="CK1757" s="164" t="str">
        <f t="shared" si="1165"/>
        <v/>
      </c>
      <c r="CM1757" s="169" t="str">
        <f t="shared" si="1162"/>
        <v/>
      </c>
      <c r="CN1757" s="139" t="str">
        <f t="shared" si="1163"/>
        <v/>
      </c>
      <c r="CP1757" s="41" t="str">
        <f>IF($CM1757="", "", COUNTIF($CM$11:$CM$3035, "&lt;"&amp;$CM1757)+1+COUNTIF($CM$11:$CM1757, $CM1757)-1)</f>
        <v/>
      </c>
    </row>
    <row r="1758" spans="1:94" x14ac:dyDescent="0.25">
      <c r="A1758" s="40"/>
      <c r="B1758" s="82" t="str">
        <f>IF($I1758="", "", IFERROR(INDEX('Job Database'!$AE$11:$AE$3035, MATCH($I1758, 'Job Database'!$X$11:$X$3035, 0)), ""))</f>
        <v/>
      </c>
      <c r="C1758" s="69" t="str">
        <f>IF($I1758="", "", IF(COUNTIF('Job Database'!$X$11:$X$3035, $I1758)=0, $AC$5, $AC$4))</f>
        <v/>
      </c>
      <c r="D1758" s="40"/>
      <c r="E1758" s="85" t="str">
        <f>IF($I1758="", "", IF(IFERROR(INDEX('Job Database'!$M$11:$M$3035, MATCH($I1758, 'Job Database'!$X$11:$X$3035, 0)), "")="", "", IFERROR(INDEX('Job Database'!$M$11:$M$3035, MATCH($I1758, 'Job Database'!$X$11:$X$3035, 0)), "")))</f>
        <v/>
      </c>
      <c r="F1758" s="40"/>
      <c r="G1758" s="88" t="str">
        <f t="shared" si="1137"/>
        <v/>
      </c>
      <c r="H1758" s="40"/>
      <c r="I1758" s="24"/>
      <c r="J1758" s="34"/>
      <c r="K1758" s="106"/>
      <c r="L1758" s="79"/>
      <c r="M1758" s="34"/>
      <c r="N1758" s="79"/>
      <c r="O1758" s="31"/>
      <c r="P1758" s="53"/>
      <c r="Q1758" s="40"/>
      <c r="S1758" s="41" t="str">
        <f t="shared" si="1125"/>
        <v/>
      </c>
      <c r="T1758" s="41" t="str">
        <f t="shared" si="1126"/>
        <v/>
      </c>
      <c r="U1758" s="41" t="str">
        <f t="shared" si="1138"/>
        <v/>
      </c>
      <c r="W1758" s="74" t="str">
        <f>IF('Job Database'!$X1758="", "", 'Job Database'!$X1758)</f>
        <v/>
      </c>
      <c r="Y1758" s="41" t="str">
        <f>IF($W1758="", "", IF(COUNTIF($I$11:$I$3035, $W1758)&gt;0, "", MAX($Y$10:$Y1757)+1))</f>
        <v/>
      </c>
      <c r="Z1758" s="41">
        <v>1748</v>
      </c>
      <c r="AA1758" s="58" t="str">
        <f t="shared" si="1139"/>
        <v/>
      </c>
      <c r="AC1758" s="41" t="str">
        <f t="shared" si="1127"/>
        <v/>
      </c>
      <c r="AE1758" s="41" t="str">
        <f t="shared" si="1140"/>
        <v/>
      </c>
      <c r="AJ1758" s="154" t="str">
        <f t="shared" si="1141"/>
        <v/>
      </c>
      <c r="AL1758" s="120" t="str">
        <f t="shared" si="1142"/>
        <v/>
      </c>
      <c r="AM1758" s="104" t="str">
        <f t="shared" si="1143"/>
        <v/>
      </c>
      <c r="AN1758" s="104" t="str">
        <f t="shared" si="1144"/>
        <v/>
      </c>
      <c r="AO1758" s="104" t="str">
        <f t="shared" si="1128"/>
        <v/>
      </c>
      <c r="AP1758" s="104" t="str">
        <f t="shared" si="1129"/>
        <v/>
      </c>
      <c r="AQ1758" s="121" t="str">
        <f t="shared" si="1145"/>
        <v/>
      </c>
      <c r="AS1758" s="88" t="str">
        <f t="shared" si="1130"/>
        <v/>
      </c>
      <c r="AT1758" s="68" t="str">
        <f t="shared" si="1146"/>
        <v/>
      </c>
      <c r="AU1758" s="68" t="str">
        <f t="shared" si="1147"/>
        <v/>
      </c>
      <c r="AV1758" s="68" t="str">
        <f t="shared" si="1148"/>
        <v/>
      </c>
      <c r="AW1758" s="88" t="str">
        <f t="shared" si="1131"/>
        <v/>
      </c>
      <c r="AZ1758" s="88" t="str">
        <f t="shared" si="1132"/>
        <v/>
      </c>
      <c r="BA1758" s="68" t="str">
        <f t="shared" si="1133"/>
        <v/>
      </c>
      <c r="BB1758" s="68" t="str">
        <f t="shared" si="1134"/>
        <v/>
      </c>
      <c r="BC1758" s="68" t="str">
        <f t="shared" si="1135"/>
        <v/>
      </c>
      <c r="BD1758" s="69" t="str">
        <f t="shared" si="1136"/>
        <v/>
      </c>
      <c r="BE1758" s="69" t="str">
        <f t="shared" si="1149"/>
        <v/>
      </c>
      <c r="BT1758" s="138" t="str">
        <f t="shared" ca="1" si="1150"/>
        <v/>
      </c>
      <c r="BU1758" s="139" t="str">
        <f t="shared" ca="1" si="1151"/>
        <v/>
      </c>
      <c r="BW1758" s="138" t="str">
        <f t="shared" si="1152"/>
        <v/>
      </c>
      <c r="BX1758" s="104" t="str">
        <f t="shared" si="1153"/>
        <v/>
      </c>
      <c r="BY1758" s="139" t="str">
        <f t="shared" si="1154"/>
        <v/>
      </c>
      <c r="CA1758" s="138" t="str">
        <f t="shared" si="1155"/>
        <v/>
      </c>
      <c r="CB1758" s="104" t="str">
        <f t="shared" si="1156"/>
        <v/>
      </c>
      <c r="CC1758" s="139" t="str">
        <f t="shared" si="1157"/>
        <v/>
      </c>
      <c r="CE1758" s="162" t="str">
        <f t="shared" si="1158"/>
        <v/>
      </c>
      <c r="CF1758" s="163" t="str">
        <f t="shared" si="1159"/>
        <v/>
      </c>
      <c r="CG1758" s="164" t="str">
        <f t="shared" si="1160"/>
        <v/>
      </c>
      <c r="CI1758" s="162" t="str">
        <f t="shared" si="1161"/>
        <v/>
      </c>
      <c r="CJ1758" s="163" t="str">
        <f t="shared" si="1164"/>
        <v/>
      </c>
      <c r="CK1758" s="164" t="str">
        <f t="shared" si="1165"/>
        <v/>
      </c>
      <c r="CM1758" s="169" t="str">
        <f t="shared" si="1162"/>
        <v/>
      </c>
      <c r="CN1758" s="139" t="str">
        <f t="shared" si="1163"/>
        <v/>
      </c>
      <c r="CP1758" s="41" t="str">
        <f>IF($CM1758="", "", COUNTIF($CM$11:$CM$3035, "&lt;"&amp;$CM1758)+1+COUNTIF($CM$11:$CM1758, $CM1758)-1)</f>
        <v/>
      </c>
    </row>
    <row r="1759" spans="1:94" x14ac:dyDescent="0.25">
      <c r="A1759" s="40"/>
      <c r="B1759" s="82" t="str">
        <f>IF($I1759="", "", IFERROR(INDEX('Job Database'!$AE$11:$AE$3035, MATCH($I1759, 'Job Database'!$X$11:$X$3035, 0)), ""))</f>
        <v/>
      </c>
      <c r="C1759" s="69" t="str">
        <f>IF($I1759="", "", IF(COUNTIF('Job Database'!$X$11:$X$3035, $I1759)=0, $AC$5, $AC$4))</f>
        <v/>
      </c>
      <c r="D1759" s="40"/>
      <c r="E1759" s="85" t="str">
        <f>IF($I1759="", "", IF(IFERROR(INDEX('Job Database'!$M$11:$M$3035, MATCH($I1759, 'Job Database'!$X$11:$X$3035, 0)), "")="", "", IFERROR(INDEX('Job Database'!$M$11:$M$3035, MATCH($I1759, 'Job Database'!$X$11:$X$3035, 0)), "")))</f>
        <v/>
      </c>
      <c r="F1759" s="40"/>
      <c r="G1759" s="88" t="str">
        <f t="shared" si="1137"/>
        <v/>
      </c>
      <c r="H1759" s="40"/>
      <c r="I1759" s="24"/>
      <c r="J1759" s="34"/>
      <c r="K1759" s="106"/>
      <c r="L1759" s="79"/>
      <c r="M1759" s="34"/>
      <c r="N1759" s="79"/>
      <c r="O1759" s="31"/>
      <c r="P1759" s="53"/>
      <c r="Q1759" s="40"/>
      <c r="S1759" s="41" t="str">
        <f t="shared" si="1125"/>
        <v/>
      </c>
      <c r="T1759" s="41" t="str">
        <f t="shared" si="1126"/>
        <v/>
      </c>
      <c r="U1759" s="41" t="str">
        <f t="shared" si="1138"/>
        <v/>
      </c>
      <c r="W1759" s="74" t="str">
        <f>IF('Job Database'!$X1759="", "", 'Job Database'!$X1759)</f>
        <v/>
      </c>
      <c r="Y1759" s="41" t="str">
        <f>IF($W1759="", "", IF(COUNTIF($I$11:$I$3035, $W1759)&gt;0, "", MAX($Y$10:$Y1758)+1))</f>
        <v/>
      </c>
      <c r="Z1759" s="41">
        <v>1749</v>
      </c>
      <c r="AA1759" s="58" t="str">
        <f t="shared" si="1139"/>
        <v/>
      </c>
      <c r="AC1759" s="41" t="str">
        <f t="shared" si="1127"/>
        <v/>
      </c>
      <c r="AE1759" s="41" t="str">
        <f t="shared" si="1140"/>
        <v/>
      </c>
      <c r="AJ1759" s="154" t="str">
        <f t="shared" si="1141"/>
        <v/>
      </c>
      <c r="AL1759" s="120" t="str">
        <f t="shared" si="1142"/>
        <v/>
      </c>
      <c r="AM1759" s="104" t="str">
        <f t="shared" si="1143"/>
        <v/>
      </c>
      <c r="AN1759" s="104" t="str">
        <f t="shared" si="1144"/>
        <v/>
      </c>
      <c r="AO1759" s="104" t="str">
        <f t="shared" si="1128"/>
        <v/>
      </c>
      <c r="AP1759" s="104" t="str">
        <f t="shared" si="1129"/>
        <v/>
      </c>
      <c r="AQ1759" s="121" t="str">
        <f t="shared" si="1145"/>
        <v/>
      </c>
      <c r="AS1759" s="88" t="str">
        <f t="shared" si="1130"/>
        <v/>
      </c>
      <c r="AT1759" s="68" t="str">
        <f t="shared" si="1146"/>
        <v/>
      </c>
      <c r="AU1759" s="68" t="str">
        <f t="shared" si="1147"/>
        <v/>
      </c>
      <c r="AV1759" s="68" t="str">
        <f t="shared" si="1148"/>
        <v/>
      </c>
      <c r="AW1759" s="88" t="str">
        <f t="shared" si="1131"/>
        <v/>
      </c>
      <c r="AZ1759" s="88" t="str">
        <f t="shared" si="1132"/>
        <v/>
      </c>
      <c r="BA1759" s="68" t="str">
        <f t="shared" si="1133"/>
        <v/>
      </c>
      <c r="BB1759" s="68" t="str">
        <f t="shared" si="1134"/>
        <v/>
      </c>
      <c r="BC1759" s="68" t="str">
        <f t="shared" si="1135"/>
        <v/>
      </c>
      <c r="BD1759" s="69" t="str">
        <f t="shared" si="1136"/>
        <v/>
      </c>
      <c r="BE1759" s="69" t="str">
        <f t="shared" si="1149"/>
        <v/>
      </c>
      <c r="BT1759" s="138" t="str">
        <f t="shared" ca="1" si="1150"/>
        <v/>
      </c>
      <c r="BU1759" s="139" t="str">
        <f t="shared" ca="1" si="1151"/>
        <v/>
      </c>
      <c r="BW1759" s="138" t="str">
        <f t="shared" si="1152"/>
        <v/>
      </c>
      <c r="BX1759" s="104" t="str">
        <f t="shared" si="1153"/>
        <v/>
      </c>
      <c r="BY1759" s="139" t="str">
        <f t="shared" si="1154"/>
        <v/>
      </c>
      <c r="CA1759" s="138" t="str">
        <f t="shared" si="1155"/>
        <v/>
      </c>
      <c r="CB1759" s="104" t="str">
        <f t="shared" si="1156"/>
        <v/>
      </c>
      <c r="CC1759" s="139" t="str">
        <f t="shared" si="1157"/>
        <v/>
      </c>
      <c r="CE1759" s="162" t="str">
        <f t="shared" si="1158"/>
        <v/>
      </c>
      <c r="CF1759" s="163" t="str">
        <f t="shared" si="1159"/>
        <v/>
      </c>
      <c r="CG1759" s="164" t="str">
        <f t="shared" si="1160"/>
        <v/>
      </c>
      <c r="CI1759" s="162" t="str">
        <f t="shared" si="1161"/>
        <v/>
      </c>
      <c r="CJ1759" s="163" t="str">
        <f t="shared" si="1164"/>
        <v/>
      </c>
      <c r="CK1759" s="164" t="str">
        <f t="shared" si="1165"/>
        <v/>
      </c>
      <c r="CM1759" s="169" t="str">
        <f t="shared" si="1162"/>
        <v/>
      </c>
      <c r="CN1759" s="139" t="str">
        <f t="shared" si="1163"/>
        <v/>
      </c>
      <c r="CP1759" s="41" t="str">
        <f>IF($CM1759="", "", COUNTIF($CM$11:$CM$3035, "&lt;"&amp;$CM1759)+1+COUNTIF($CM$11:$CM1759, $CM1759)-1)</f>
        <v/>
      </c>
    </row>
    <row r="1760" spans="1:94" x14ac:dyDescent="0.25">
      <c r="A1760" s="40"/>
      <c r="B1760" s="82" t="str">
        <f>IF($I1760="", "", IFERROR(INDEX('Job Database'!$AE$11:$AE$3035, MATCH($I1760, 'Job Database'!$X$11:$X$3035, 0)), ""))</f>
        <v/>
      </c>
      <c r="C1760" s="69" t="str">
        <f>IF($I1760="", "", IF(COUNTIF('Job Database'!$X$11:$X$3035, $I1760)=0, $AC$5, $AC$4))</f>
        <v/>
      </c>
      <c r="D1760" s="40"/>
      <c r="E1760" s="85" t="str">
        <f>IF($I1760="", "", IF(IFERROR(INDEX('Job Database'!$M$11:$M$3035, MATCH($I1760, 'Job Database'!$X$11:$X$3035, 0)), "")="", "", IFERROR(INDEX('Job Database'!$M$11:$M$3035, MATCH($I1760, 'Job Database'!$X$11:$X$3035, 0)), "")))</f>
        <v/>
      </c>
      <c r="F1760" s="40"/>
      <c r="G1760" s="88" t="str">
        <f t="shared" si="1137"/>
        <v/>
      </c>
      <c r="H1760" s="40"/>
      <c r="I1760" s="24"/>
      <c r="J1760" s="34"/>
      <c r="K1760" s="106"/>
      <c r="L1760" s="79"/>
      <c r="M1760" s="34"/>
      <c r="N1760" s="79"/>
      <c r="O1760" s="31"/>
      <c r="P1760" s="53"/>
      <c r="Q1760" s="40"/>
      <c r="S1760" s="41" t="str">
        <f t="shared" si="1125"/>
        <v/>
      </c>
      <c r="T1760" s="41" t="str">
        <f t="shared" si="1126"/>
        <v/>
      </c>
      <c r="U1760" s="41" t="str">
        <f t="shared" si="1138"/>
        <v/>
      </c>
      <c r="W1760" s="74" t="str">
        <f>IF('Job Database'!$X1760="", "", 'Job Database'!$X1760)</f>
        <v/>
      </c>
      <c r="Y1760" s="41" t="str">
        <f>IF($W1760="", "", IF(COUNTIF($I$11:$I$3035, $W1760)&gt;0, "", MAX($Y$10:$Y1759)+1))</f>
        <v/>
      </c>
      <c r="Z1760" s="41">
        <v>1750</v>
      </c>
      <c r="AA1760" s="58" t="str">
        <f t="shared" si="1139"/>
        <v/>
      </c>
      <c r="AC1760" s="41" t="str">
        <f t="shared" si="1127"/>
        <v/>
      </c>
      <c r="AE1760" s="41" t="str">
        <f t="shared" si="1140"/>
        <v/>
      </c>
      <c r="AJ1760" s="154" t="str">
        <f t="shared" si="1141"/>
        <v/>
      </c>
      <c r="AL1760" s="120" t="str">
        <f t="shared" si="1142"/>
        <v/>
      </c>
      <c r="AM1760" s="104" t="str">
        <f t="shared" si="1143"/>
        <v/>
      </c>
      <c r="AN1760" s="104" t="str">
        <f t="shared" si="1144"/>
        <v/>
      </c>
      <c r="AO1760" s="104" t="str">
        <f t="shared" si="1128"/>
        <v/>
      </c>
      <c r="AP1760" s="104" t="str">
        <f t="shared" si="1129"/>
        <v/>
      </c>
      <c r="AQ1760" s="121" t="str">
        <f t="shared" si="1145"/>
        <v/>
      </c>
      <c r="AS1760" s="88" t="str">
        <f t="shared" si="1130"/>
        <v/>
      </c>
      <c r="AT1760" s="68" t="str">
        <f t="shared" si="1146"/>
        <v/>
      </c>
      <c r="AU1760" s="68" t="str">
        <f t="shared" si="1147"/>
        <v/>
      </c>
      <c r="AV1760" s="68" t="str">
        <f t="shared" si="1148"/>
        <v/>
      </c>
      <c r="AW1760" s="88" t="str">
        <f t="shared" si="1131"/>
        <v/>
      </c>
      <c r="AZ1760" s="88" t="str">
        <f t="shared" si="1132"/>
        <v/>
      </c>
      <c r="BA1760" s="68" t="str">
        <f t="shared" si="1133"/>
        <v/>
      </c>
      <c r="BB1760" s="68" t="str">
        <f t="shared" si="1134"/>
        <v/>
      </c>
      <c r="BC1760" s="68" t="str">
        <f t="shared" si="1135"/>
        <v/>
      </c>
      <c r="BD1760" s="69" t="str">
        <f t="shared" si="1136"/>
        <v/>
      </c>
      <c r="BE1760" s="69" t="str">
        <f t="shared" si="1149"/>
        <v/>
      </c>
      <c r="BT1760" s="138" t="str">
        <f t="shared" ca="1" si="1150"/>
        <v/>
      </c>
      <c r="BU1760" s="139" t="str">
        <f t="shared" ca="1" si="1151"/>
        <v/>
      </c>
      <c r="BW1760" s="138" t="str">
        <f t="shared" si="1152"/>
        <v/>
      </c>
      <c r="BX1760" s="104" t="str">
        <f t="shared" si="1153"/>
        <v/>
      </c>
      <c r="BY1760" s="139" t="str">
        <f t="shared" si="1154"/>
        <v/>
      </c>
      <c r="CA1760" s="138" t="str">
        <f t="shared" si="1155"/>
        <v/>
      </c>
      <c r="CB1760" s="104" t="str">
        <f t="shared" si="1156"/>
        <v/>
      </c>
      <c r="CC1760" s="139" t="str">
        <f t="shared" si="1157"/>
        <v/>
      </c>
      <c r="CE1760" s="162" t="str">
        <f t="shared" si="1158"/>
        <v/>
      </c>
      <c r="CF1760" s="163" t="str">
        <f t="shared" si="1159"/>
        <v/>
      </c>
      <c r="CG1760" s="164" t="str">
        <f t="shared" si="1160"/>
        <v/>
      </c>
      <c r="CI1760" s="162" t="str">
        <f t="shared" si="1161"/>
        <v/>
      </c>
      <c r="CJ1760" s="163" t="str">
        <f t="shared" si="1164"/>
        <v/>
      </c>
      <c r="CK1760" s="164" t="str">
        <f t="shared" si="1165"/>
        <v/>
      </c>
      <c r="CM1760" s="169" t="str">
        <f t="shared" si="1162"/>
        <v/>
      </c>
      <c r="CN1760" s="139" t="str">
        <f t="shared" si="1163"/>
        <v/>
      </c>
      <c r="CP1760" s="41" t="str">
        <f>IF($CM1760="", "", COUNTIF($CM$11:$CM$3035, "&lt;"&amp;$CM1760)+1+COUNTIF($CM$11:$CM1760, $CM1760)-1)</f>
        <v/>
      </c>
    </row>
    <row r="1761" spans="1:94" x14ac:dyDescent="0.25">
      <c r="A1761" s="40"/>
      <c r="B1761" s="82" t="str">
        <f>IF($I1761="", "", IFERROR(INDEX('Job Database'!$AE$11:$AE$3035, MATCH($I1761, 'Job Database'!$X$11:$X$3035, 0)), ""))</f>
        <v/>
      </c>
      <c r="C1761" s="69" t="str">
        <f>IF($I1761="", "", IF(COUNTIF('Job Database'!$X$11:$X$3035, $I1761)=0, $AC$5, $AC$4))</f>
        <v/>
      </c>
      <c r="D1761" s="40"/>
      <c r="E1761" s="85" t="str">
        <f>IF($I1761="", "", IF(IFERROR(INDEX('Job Database'!$M$11:$M$3035, MATCH($I1761, 'Job Database'!$X$11:$X$3035, 0)), "")="", "", IFERROR(INDEX('Job Database'!$M$11:$M$3035, MATCH($I1761, 'Job Database'!$X$11:$X$3035, 0)), "")))</f>
        <v/>
      </c>
      <c r="F1761" s="40"/>
      <c r="G1761" s="88" t="str">
        <f t="shared" si="1137"/>
        <v/>
      </c>
      <c r="H1761" s="40"/>
      <c r="I1761" s="24"/>
      <c r="J1761" s="34"/>
      <c r="K1761" s="106"/>
      <c r="L1761" s="79"/>
      <c r="M1761" s="34"/>
      <c r="N1761" s="79"/>
      <c r="O1761" s="31"/>
      <c r="P1761" s="53"/>
      <c r="Q1761" s="40"/>
      <c r="S1761" s="41" t="str">
        <f t="shared" si="1125"/>
        <v/>
      </c>
      <c r="T1761" s="41" t="str">
        <f t="shared" si="1126"/>
        <v/>
      </c>
      <c r="U1761" s="41" t="str">
        <f t="shared" si="1138"/>
        <v/>
      </c>
      <c r="W1761" s="74" t="str">
        <f>IF('Job Database'!$X1761="", "", 'Job Database'!$X1761)</f>
        <v/>
      </c>
      <c r="Y1761" s="41" t="str">
        <f>IF($W1761="", "", IF(COUNTIF($I$11:$I$3035, $W1761)&gt;0, "", MAX($Y$10:$Y1760)+1))</f>
        <v/>
      </c>
      <c r="Z1761" s="41">
        <v>1751</v>
      </c>
      <c r="AA1761" s="58" t="str">
        <f t="shared" si="1139"/>
        <v/>
      </c>
      <c r="AC1761" s="41" t="str">
        <f t="shared" si="1127"/>
        <v/>
      </c>
      <c r="AE1761" s="41" t="str">
        <f t="shared" si="1140"/>
        <v/>
      </c>
      <c r="AJ1761" s="154" t="str">
        <f t="shared" si="1141"/>
        <v/>
      </c>
      <c r="AL1761" s="120" t="str">
        <f t="shared" si="1142"/>
        <v/>
      </c>
      <c r="AM1761" s="104" t="str">
        <f t="shared" si="1143"/>
        <v/>
      </c>
      <c r="AN1761" s="104" t="str">
        <f t="shared" si="1144"/>
        <v/>
      </c>
      <c r="AO1761" s="104" t="str">
        <f t="shared" si="1128"/>
        <v/>
      </c>
      <c r="AP1761" s="104" t="str">
        <f t="shared" si="1129"/>
        <v/>
      </c>
      <c r="AQ1761" s="121" t="str">
        <f t="shared" si="1145"/>
        <v/>
      </c>
      <c r="AS1761" s="88" t="str">
        <f t="shared" si="1130"/>
        <v/>
      </c>
      <c r="AT1761" s="68" t="str">
        <f t="shared" si="1146"/>
        <v/>
      </c>
      <c r="AU1761" s="68" t="str">
        <f t="shared" si="1147"/>
        <v/>
      </c>
      <c r="AV1761" s="68" t="str">
        <f t="shared" si="1148"/>
        <v/>
      </c>
      <c r="AW1761" s="88" t="str">
        <f t="shared" si="1131"/>
        <v/>
      </c>
      <c r="AZ1761" s="88" t="str">
        <f t="shared" si="1132"/>
        <v/>
      </c>
      <c r="BA1761" s="68" t="str">
        <f t="shared" si="1133"/>
        <v/>
      </c>
      <c r="BB1761" s="68" t="str">
        <f t="shared" si="1134"/>
        <v/>
      </c>
      <c r="BC1761" s="68" t="str">
        <f t="shared" si="1135"/>
        <v/>
      </c>
      <c r="BD1761" s="69" t="str">
        <f t="shared" si="1136"/>
        <v/>
      </c>
      <c r="BE1761" s="69" t="str">
        <f t="shared" si="1149"/>
        <v/>
      </c>
      <c r="BT1761" s="138" t="str">
        <f t="shared" ca="1" si="1150"/>
        <v/>
      </c>
      <c r="BU1761" s="139" t="str">
        <f t="shared" ca="1" si="1151"/>
        <v/>
      </c>
      <c r="BW1761" s="138" t="str">
        <f t="shared" si="1152"/>
        <v/>
      </c>
      <c r="BX1761" s="104" t="str">
        <f t="shared" si="1153"/>
        <v/>
      </c>
      <c r="BY1761" s="139" t="str">
        <f t="shared" si="1154"/>
        <v/>
      </c>
      <c r="CA1761" s="138" t="str">
        <f t="shared" si="1155"/>
        <v/>
      </c>
      <c r="CB1761" s="104" t="str">
        <f t="shared" si="1156"/>
        <v/>
      </c>
      <c r="CC1761" s="139" t="str">
        <f t="shared" si="1157"/>
        <v/>
      </c>
      <c r="CE1761" s="162" t="str">
        <f t="shared" si="1158"/>
        <v/>
      </c>
      <c r="CF1761" s="163" t="str">
        <f t="shared" si="1159"/>
        <v/>
      </c>
      <c r="CG1761" s="164" t="str">
        <f t="shared" si="1160"/>
        <v/>
      </c>
      <c r="CI1761" s="162" t="str">
        <f t="shared" si="1161"/>
        <v/>
      </c>
      <c r="CJ1761" s="163" t="str">
        <f t="shared" si="1164"/>
        <v/>
      </c>
      <c r="CK1761" s="164" t="str">
        <f t="shared" si="1165"/>
        <v/>
      </c>
      <c r="CM1761" s="169" t="str">
        <f t="shared" si="1162"/>
        <v/>
      </c>
      <c r="CN1761" s="139" t="str">
        <f t="shared" si="1163"/>
        <v/>
      </c>
      <c r="CP1761" s="41" t="str">
        <f>IF($CM1761="", "", COUNTIF($CM$11:$CM$3035, "&lt;"&amp;$CM1761)+1+COUNTIF($CM$11:$CM1761, $CM1761)-1)</f>
        <v/>
      </c>
    </row>
    <row r="1762" spans="1:94" x14ac:dyDescent="0.25">
      <c r="A1762" s="40"/>
      <c r="B1762" s="82" t="str">
        <f>IF($I1762="", "", IFERROR(INDEX('Job Database'!$AE$11:$AE$3035, MATCH($I1762, 'Job Database'!$X$11:$X$3035, 0)), ""))</f>
        <v/>
      </c>
      <c r="C1762" s="69" t="str">
        <f>IF($I1762="", "", IF(COUNTIF('Job Database'!$X$11:$X$3035, $I1762)=0, $AC$5, $AC$4))</f>
        <v/>
      </c>
      <c r="D1762" s="40"/>
      <c r="E1762" s="85" t="str">
        <f>IF($I1762="", "", IF(IFERROR(INDEX('Job Database'!$M$11:$M$3035, MATCH($I1762, 'Job Database'!$X$11:$X$3035, 0)), "")="", "", IFERROR(INDEX('Job Database'!$M$11:$M$3035, MATCH($I1762, 'Job Database'!$X$11:$X$3035, 0)), "")))</f>
        <v/>
      </c>
      <c r="F1762" s="40"/>
      <c r="G1762" s="88" t="str">
        <f t="shared" si="1137"/>
        <v/>
      </c>
      <c r="H1762" s="40"/>
      <c r="I1762" s="24"/>
      <c r="J1762" s="34"/>
      <c r="K1762" s="106"/>
      <c r="L1762" s="79"/>
      <c r="M1762" s="34"/>
      <c r="N1762" s="79"/>
      <c r="O1762" s="31"/>
      <c r="P1762" s="53"/>
      <c r="Q1762" s="40"/>
      <c r="S1762" s="41" t="str">
        <f t="shared" si="1125"/>
        <v/>
      </c>
      <c r="T1762" s="41" t="str">
        <f t="shared" si="1126"/>
        <v/>
      </c>
      <c r="U1762" s="41" t="str">
        <f t="shared" si="1138"/>
        <v/>
      </c>
      <c r="W1762" s="74" t="str">
        <f>IF('Job Database'!$X1762="", "", 'Job Database'!$X1762)</f>
        <v/>
      </c>
      <c r="Y1762" s="41" t="str">
        <f>IF($W1762="", "", IF(COUNTIF($I$11:$I$3035, $W1762)&gt;0, "", MAX($Y$10:$Y1761)+1))</f>
        <v/>
      </c>
      <c r="Z1762" s="41">
        <v>1752</v>
      </c>
      <c r="AA1762" s="58" t="str">
        <f t="shared" si="1139"/>
        <v/>
      </c>
      <c r="AC1762" s="41" t="str">
        <f t="shared" si="1127"/>
        <v/>
      </c>
      <c r="AE1762" s="41" t="str">
        <f t="shared" si="1140"/>
        <v/>
      </c>
      <c r="AJ1762" s="154" t="str">
        <f t="shared" si="1141"/>
        <v/>
      </c>
      <c r="AL1762" s="120" t="str">
        <f t="shared" si="1142"/>
        <v/>
      </c>
      <c r="AM1762" s="104" t="str">
        <f t="shared" si="1143"/>
        <v/>
      </c>
      <c r="AN1762" s="104" t="str">
        <f t="shared" si="1144"/>
        <v/>
      </c>
      <c r="AO1762" s="104" t="str">
        <f t="shared" si="1128"/>
        <v/>
      </c>
      <c r="AP1762" s="104" t="str">
        <f t="shared" si="1129"/>
        <v/>
      </c>
      <c r="AQ1762" s="121" t="str">
        <f t="shared" si="1145"/>
        <v/>
      </c>
      <c r="AS1762" s="88" t="str">
        <f t="shared" si="1130"/>
        <v/>
      </c>
      <c r="AT1762" s="68" t="str">
        <f t="shared" si="1146"/>
        <v/>
      </c>
      <c r="AU1762" s="68" t="str">
        <f t="shared" si="1147"/>
        <v/>
      </c>
      <c r="AV1762" s="68" t="str">
        <f t="shared" si="1148"/>
        <v/>
      </c>
      <c r="AW1762" s="88" t="str">
        <f t="shared" si="1131"/>
        <v/>
      </c>
      <c r="AZ1762" s="88" t="str">
        <f t="shared" si="1132"/>
        <v/>
      </c>
      <c r="BA1762" s="68" t="str">
        <f t="shared" si="1133"/>
        <v/>
      </c>
      <c r="BB1762" s="68" t="str">
        <f t="shared" si="1134"/>
        <v/>
      </c>
      <c r="BC1762" s="68" t="str">
        <f t="shared" si="1135"/>
        <v/>
      </c>
      <c r="BD1762" s="69" t="str">
        <f t="shared" si="1136"/>
        <v/>
      </c>
      <c r="BE1762" s="69" t="str">
        <f t="shared" si="1149"/>
        <v/>
      </c>
      <c r="BT1762" s="138" t="str">
        <f t="shared" ca="1" si="1150"/>
        <v/>
      </c>
      <c r="BU1762" s="139" t="str">
        <f t="shared" ca="1" si="1151"/>
        <v/>
      </c>
      <c r="BW1762" s="138" t="str">
        <f t="shared" si="1152"/>
        <v/>
      </c>
      <c r="BX1762" s="104" t="str">
        <f t="shared" si="1153"/>
        <v/>
      </c>
      <c r="BY1762" s="139" t="str">
        <f t="shared" si="1154"/>
        <v/>
      </c>
      <c r="CA1762" s="138" t="str">
        <f t="shared" si="1155"/>
        <v/>
      </c>
      <c r="CB1762" s="104" t="str">
        <f t="shared" si="1156"/>
        <v/>
      </c>
      <c r="CC1762" s="139" t="str">
        <f t="shared" si="1157"/>
        <v/>
      </c>
      <c r="CE1762" s="162" t="str">
        <f t="shared" si="1158"/>
        <v/>
      </c>
      <c r="CF1762" s="163" t="str">
        <f t="shared" si="1159"/>
        <v/>
      </c>
      <c r="CG1762" s="164" t="str">
        <f t="shared" si="1160"/>
        <v/>
      </c>
      <c r="CI1762" s="162" t="str">
        <f t="shared" si="1161"/>
        <v/>
      </c>
      <c r="CJ1762" s="163" t="str">
        <f t="shared" si="1164"/>
        <v/>
      </c>
      <c r="CK1762" s="164" t="str">
        <f t="shared" si="1165"/>
        <v/>
      </c>
      <c r="CM1762" s="169" t="str">
        <f t="shared" si="1162"/>
        <v/>
      </c>
      <c r="CN1762" s="139" t="str">
        <f t="shared" si="1163"/>
        <v/>
      </c>
      <c r="CP1762" s="41" t="str">
        <f>IF($CM1762="", "", COUNTIF($CM$11:$CM$3035, "&lt;"&amp;$CM1762)+1+COUNTIF($CM$11:$CM1762, $CM1762)-1)</f>
        <v/>
      </c>
    </row>
    <row r="1763" spans="1:94" x14ac:dyDescent="0.25">
      <c r="A1763" s="40"/>
      <c r="B1763" s="82" t="str">
        <f>IF($I1763="", "", IFERROR(INDEX('Job Database'!$AE$11:$AE$3035, MATCH($I1763, 'Job Database'!$X$11:$X$3035, 0)), ""))</f>
        <v/>
      </c>
      <c r="C1763" s="69" t="str">
        <f>IF($I1763="", "", IF(COUNTIF('Job Database'!$X$11:$X$3035, $I1763)=0, $AC$5, $AC$4))</f>
        <v/>
      </c>
      <c r="D1763" s="40"/>
      <c r="E1763" s="85" t="str">
        <f>IF($I1763="", "", IF(IFERROR(INDEX('Job Database'!$M$11:$M$3035, MATCH($I1763, 'Job Database'!$X$11:$X$3035, 0)), "")="", "", IFERROR(INDEX('Job Database'!$M$11:$M$3035, MATCH($I1763, 'Job Database'!$X$11:$X$3035, 0)), "")))</f>
        <v/>
      </c>
      <c r="F1763" s="40"/>
      <c r="G1763" s="88" t="str">
        <f t="shared" si="1137"/>
        <v/>
      </c>
      <c r="H1763" s="40"/>
      <c r="I1763" s="24"/>
      <c r="J1763" s="34"/>
      <c r="K1763" s="106"/>
      <c r="L1763" s="79"/>
      <c r="M1763" s="34"/>
      <c r="N1763" s="79"/>
      <c r="O1763" s="31"/>
      <c r="P1763" s="53"/>
      <c r="Q1763" s="40"/>
      <c r="S1763" s="41" t="str">
        <f t="shared" si="1125"/>
        <v/>
      </c>
      <c r="T1763" s="41" t="str">
        <f t="shared" si="1126"/>
        <v/>
      </c>
      <c r="U1763" s="41" t="str">
        <f t="shared" si="1138"/>
        <v/>
      </c>
      <c r="W1763" s="74" t="str">
        <f>IF('Job Database'!$X1763="", "", 'Job Database'!$X1763)</f>
        <v/>
      </c>
      <c r="Y1763" s="41" t="str">
        <f>IF($W1763="", "", IF(COUNTIF($I$11:$I$3035, $W1763)&gt;0, "", MAX($Y$10:$Y1762)+1))</f>
        <v/>
      </c>
      <c r="Z1763" s="41">
        <v>1753</v>
      </c>
      <c r="AA1763" s="58" t="str">
        <f t="shared" si="1139"/>
        <v/>
      </c>
      <c r="AC1763" s="41" t="str">
        <f t="shared" si="1127"/>
        <v/>
      </c>
      <c r="AE1763" s="41" t="str">
        <f t="shared" si="1140"/>
        <v/>
      </c>
      <c r="AJ1763" s="154" t="str">
        <f t="shared" si="1141"/>
        <v/>
      </c>
      <c r="AL1763" s="120" t="str">
        <f t="shared" si="1142"/>
        <v/>
      </c>
      <c r="AM1763" s="104" t="str">
        <f t="shared" si="1143"/>
        <v/>
      </c>
      <c r="AN1763" s="104" t="str">
        <f t="shared" si="1144"/>
        <v/>
      </c>
      <c r="AO1763" s="104" t="str">
        <f t="shared" si="1128"/>
        <v/>
      </c>
      <c r="AP1763" s="104" t="str">
        <f t="shared" si="1129"/>
        <v/>
      </c>
      <c r="AQ1763" s="121" t="str">
        <f t="shared" si="1145"/>
        <v/>
      </c>
      <c r="AS1763" s="88" t="str">
        <f t="shared" si="1130"/>
        <v/>
      </c>
      <c r="AT1763" s="68" t="str">
        <f t="shared" si="1146"/>
        <v/>
      </c>
      <c r="AU1763" s="68" t="str">
        <f t="shared" si="1147"/>
        <v/>
      </c>
      <c r="AV1763" s="68" t="str">
        <f t="shared" si="1148"/>
        <v/>
      </c>
      <c r="AW1763" s="88" t="str">
        <f t="shared" si="1131"/>
        <v/>
      </c>
      <c r="AZ1763" s="88" t="str">
        <f t="shared" si="1132"/>
        <v/>
      </c>
      <c r="BA1763" s="68" t="str">
        <f t="shared" si="1133"/>
        <v/>
      </c>
      <c r="BB1763" s="68" t="str">
        <f t="shared" si="1134"/>
        <v/>
      </c>
      <c r="BC1763" s="68" t="str">
        <f t="shared" si="1135"/>
        <v/>
      </c>
      <c r="BD1763" s="69" t="str">
        <f t="shared" si="1136"/>
        <v/>
      </c>
      <c r="BE1763" s="69" t="str">
        <f t="shared" si="1149"/>
        <v/>
      </c>
      <c r="BT1763" s="138" t="str">
        <f t="shared" ca="1" si="1150"/>
        <v/>
      </c>
      <c r="BU1763" s="139" t="str">
        <f t="shared" ca="1" si="1151"/>
        <v/>
      </c>
      <c r="BW1763" s="138" t="str">
        <f t="shared" si="1152"/>
        <v/>
      </c>
      <c r="BX1763" s="104" t="str">
        <f t="shared" si="1153"/>
        <v/>
      </c>
      <c r="BY1763" s="139" t="str">
        <f t="shared" si="1154"/>
        <v/>
      </c>
      <c r="CA1763" s="138" t="str">
        <f t="shared" si="1155"/>
        <v/>
      </c>
      <c r="CB1763" s="104" t="str">
        <f t="shared" si="1156"/>
        <v/>
      </c>
      <c r="CC1763" s="139" t="str">
        <f t="shared" si="1157"/>
        <v/>
      </c>
      <c r="CE1763" s="162" t="str">
        <f t="shared" si="1158"/>
        <v/>
      </c>
      <c r="CF1763" s="163" t="str">
        <f t="shared" si="1159"/>
        <v/>
      </c>
      <c r="CG1763" s="164" t="str">
        <f t="shared" si="1160"/>
        <v/>
      </c>
      <c r="CI1763" s="162" t="str">
        <f t="shared" si="1161"/>
        <v/>
      </c>
      <c r="CJ1763" s="163" t="str">
        <f t="shared" si="1164"/>
        <v/>
      </c>
      <c r="CK1763" s="164" t="str">
        <f t="shared" si="1165"/>
        <v/>
      </c>
      <c r="CM1763" s="169" t="str">
        <f t="shared" si="1162"/>
        <v/>
      </c>
      <c r="CN1763" s="139" t="str">
        <f t="shared" si="1163"/>
        <v/>
      </c>
      <c r="CP1763" s="41" t="str">
        <f>IF($CM1763="", "", COUNTIF($CM$11:$CM$3035, "&lt;"&amp;$CM1763)+1+COUNTIF($CM$11:$CM1763, $CM1763)-1)</f>
        <v/>
      </c>
    </row>
    <row r="1764" spans="1:94" x14ac:dyDescent="0.25">
      <c r="A1764" s="40"/>
      <c r="B1764" s="82" t="str">
        <f>IF($I1764="", "", IFERROR(INDEX('Job Database'!$AE$11:$AE$3035, MATCH($I1764, 'Job Database'!$X$11:$X$3035, 0)), ""))</f>
        <v/>
      </c>
      <c r="C1764" s="69" t="str">
        <f>IF($I1764="", "", IF(COUNTIF('Job Database'!$X$11:$X$3035, $I1764)=0, $AC$5, $AC$4))</f>
        <v/>
      </c>
      <c r="D1764" s="40"/>
      <c r="E1764" s="85" t="str">
        <f>IF($I1764="", "", IF(IFERROR(INDEX('Job Database'!$M$11:$M$3035, MATCH($I1764, 'Job Database'!$X$11:$X$3035, 0)), "")="", "", IFERROR(INDEX('Job Database'!$M$11:$M$3035, MATCH($I1764, 'Job Database'!$X$11:$X$3035, 0)), "")))</f>
        <v/>
      </c>
      <c r="F1764" s="40"/>
      <c r="G1764" s="88" t="str">
        <f t="shared" si="1137"/>
        <v/>
      </c>
      <c r="H1764" s="40"/>
      <c r="I1764" s="24"/>
      <c r="J1764" s="34"/>
      <c r="K1764" s="106"/>
      <c r="L1764" s="79"/>
      <c r="M1764" s="34"/>
      <c r="N1764" s="79"/>
      <c r="O1764" s="31"/>
      <c r="P1764" s="53"/>
      <c r="Q1764" s="40"/>
      <c r="S1764" s="41" t="str">
        <f t="shared" si="1125"/>
        <v/>
      </c>
      <c r="T1764" s="41" t="str">
        <f t="shared" si="1126"/>
        <v/>
      </c>
      <c r="U1764" s="41" t="str">
        <f t="shared" si="1138"/>
        <v/>
      </c>
      <c r="W1764" s="74" t="str">
        <f>IF('Job Database'!$X1764="", "", 'Job Database'!$X1764)</f>
        <v/>
      </c>
      <c r="Y1764" s="41" t="str">
        <f>IF($W1764="", "", IF(COUNTIF($I$11:$I$3035, $W1764)&gt;0, "", MAX($Y$10:$Y1763)+1))</f>
        <v/>
      </c>
      <c r="Z1764" s="41">
        <v>1754</v>
      </c>
      <c r="AA1764" s="58" t="str">
        <f t="shared" si="1139"/>
        <v/>
      </c>
      <c r="AC1764" s="41" t="str">
        <f t="shared" si="1127"/>
        <v/>
      </c>
      <c r="AE1764" s="41" t="str">
        <f t="shared" si="1140"/>
        <v/>
      </c>
      <c r="AJ1764" s="154" t="str">
        <f t="shared" si="1141"/>
        <v/>
      </c>
      <c r="AL1764" s="120" t="str">
        <f t="shared" si="1142"/>
        <v/>
      </c>
      <c r="AM1764" s="104" t="str">
        <f t="shared" si="1143"/>
        <v/>
      </c>
      <c r="AN1764" s="104" t="str">
        <f t="shared" si="1144"/>
        <v/>
      </c>
      <c r="AO1764" s="104" t="str">
        <f t="shared" si="1128"/>
        <v/>
      </c>
      <c r="AP1764" s="104" t="str">
        <f t="shared" si="1129"/>
        <v/>
      </c>
      <c r="AQ1764" s="121" t="str">
        <f t="shared" si="1145"/>
        <v/>
      </c>
      <c r="AS1764" s="88" t="str">
        <f t="shared" si="1130"/>
        <v/>
      </c>
      <c r="AT1764" s="68" t="str">
        <f t="shared" si="1146"/>
        <v/>
      </c>
      <c r="AU1764" s="68" t="str">
        <f t="shared" si="1147"/>
        <v/>
      </c>
      <c r="AV1764" s="68" t="str">
        <f t="shared" si="1148"/>
        <v/>
      </c>
      <c r="AW1764" s="88" t="str">
        <f t="shared" si="1131"/>
        <v/>
      </c>
      <c r="AZ1764" s="88" t="str">
        <f t="shared" si="1132"/>
        <v/>
      </c>
      <c r="BA1764" s="68" t="str">
        <f t="shared" si="1133"/>
        <v/>
      </c>
      <c r="BB1764" s="68" t="str">
        <f t="shared" si="1134"/>
        <v/>
      </c>
      <c r="BC1764" s="68" t="str">
        <f t="shared" si="1135"/>
        <v/>
      </c>
      <c r="BD1764" s="69" t="str">
        <f t="shared" si="1136"/>
        <v/>
      </c>
      <c r="BE1764" s="69" t="str">
        <f t="shared" si="1149"/>
        <v/>
      </c>
      <c r="BT1764" s="138" t="str">
        <f t="shared" ca="1" si="1150"/>
        <v/>
      </c>
      <c r="BU1764" s="139" t="str">
        <f t="shared" ca="1" si="1151"/>
        <v/>
      </c>
      <c r="BW1764" s="138" t="str">
        <f t="shared" si="1152"/>
        <v/>
      </c>
      <c r="BX1764" s="104" t="str">
        <f t="shared" si="1153"/>
        <v/>
      </c>
      <c r="BY1764" s="139" t="str">
        <f t="shared" si="1154"/>
        <v/>
      </c>
      <c r="CA1764" s="138" t="str">
        <f t="shared" si="1155"/>
        <v/>
      </c>
      <c r="CB1764" s="104" t="str">
        <f t="shared" si="1156"/>
        <v/>
      </c>
      <c r="CC1764" s="139" t="str">
        <f t="shared" si="1157"/>
        <v/>
      </c>
      <c r="CE1764" s="162" t="str">
        <f t="shared" si="1158"/>
        <v/>
      </c>
      <c r="CF1764" s="163" t="str">
        <f t="shared" si="1159"/>
        <v/>
      </c>
      <c r="CG1764" s="164" t="str">
        <f t="shared" si="1160"/>
        <v/>
      </c>
      <c r="CI1764" s="162" t="str">
        <f t="shared" si="1161"/>
        <v/>
      </c>
      <c r="CJ1764" s="163" t="str">
        <f t="shared" si="1164"/>
        <v/>
      </c>
      <c r="CK1764" s="164" t="str">
        <f t="shared" si="1165"/>
        <v/>
      </c>
      <c r="CM1764" s="169" t="str">
        <f t="shared" si="1162"/>
        <v/>
      </c>
      <c r="CN1764" s="139" t="str">
        <f t="shared" si="1163"/>
        <v/>
      </c>
      <c r="CP1764" s="41" t="str">
        <f>IF($CM1764="", "", COUNTIF($CM$11:$CM$3035, "&lt;"&amp;$CM1764)+1+COUNTIF($CM$11:$CM1764, $CM1764)-1)</f>
        <v/>
      </c>
    </row>
    <row r="1765" spans="1:94" x14ac:dyDescent="0.25">
      <c r="A1765" s="40"/>
      <c r="B1765" s="82" t="str">
        <f>IF($I1765="", "", IFERROR(INDEX('Job Database'!$AE$11:$AE$3035, MATCH($I1765, 'Job Database'!$X$11:$X$3035, 0)), ""))</f>
        <v/>
      </c>
      <c r="C1765" s="69" t="str">
        <f>IF($I1765="", "", IF(COUNTIF('Job Database'!$X$11:$X$3035, $I1765)=0, $AC$5, $AC$4))</f>
        <v/>
      </c>
      <c r="D1765" s="40"/>
      <c r="E1765" s="85" t="str">
        <f>IF($I1765="", "", IF(IFERROR(INDEX('Job Database'!$M$11:$M$3035, MATCH($I1765, 'Job Database'!$X$11:$X$3035, 0)), "")="", "", IFERROR(INDEX('Job Database'!$M$11:$M$3035, MATCH($I1765, 'Job Database'!$X$11:$X$3035, 0)), "")))</f>
        <v/>
      </c>
      <c r="F1765" s="40"/>
      <c r="G1765" s="88" t="str">
        <f t="shared" si="1137"/>
        <v/>
      </c>
      <c r="H1765" s="40"/>
      <c r="I1765" s="24"/>
      <c r="J1765" s="34"/>
      <c r="K1765" s="106"/>
      <c r="L1765" s="79"/>
      <c r="M1765" s="34"/>
      <c r="N1765" s="79"/>
      <c r="O1765" s="31"/>
      <c r="P1765" s="53"/>
      <c r="Q1765" s="40"/>
      <c r="S1765" s="41" t="str">
        <f t="shared" si="1125"/>
        <v/>
      </c>
      <c r="T1765" s="41" t="str">
        <f t="shared" si="1126"/>
        <v/>
      </c>
      <c r="U1765" s="41" t="str">
        <f t="shared" si="1138"/>
        <v/>
      </c>
      <c r="W1765" s="74" t="str">
        <f>IF('Job Database'!$X1765="", "", 'Job Database'!$X1765)</f>
        <v/>
      </c>
      <c r="Y1765" s="41" t="str">
        <f>IF($W1765="", "", IF(COUNTIF($I$11:$I$3035, $W1765)&gt;0, "", MAX($Y$10:$Y1764)+1))</f>
        <v/>
      </c>
      <c r="Z1765" s="41">
        <v>1755</v>
      </c>
      <c r="AA1765" s="58" t="str">
        <f t="shared" si="1139"/>
        <v/>
      </c>
      <c r="AC1765" s="41" t="str">
        <f t="shared" si="1127"/>
        <v/>
      </c>
      <c r="AE1765" s="41" t="str">
        <f t="shared" si="1140"/>
        <v/>
      </c>
      <c r="AJ1765" s="154" t="str">
        <f t="shared" si="1141"/>
        <v/>
      </c>
      <c r="AL1765" s="120" t="str">
        <f t="shared" si="1142"/>
        <v/>
      </c>
      <c r="AM1765" s="104" t="str">
        <f t="shared" si="1143"/>
        <v/>
      </c>
      <c r="AN1765" s="104" t="str">
        <f t="shared" si="1144"/>
        <v/>
      </c>
      <c r="AO1765" s="104" t="str">
        <f t="shared" si="1128"/>
        <v/>
      </c>
      <c r="AP1765" s="104" t="str">
        <f t="shared" si="1129"/>
        <v/>
      </c>
      <c r="AQ1765" s="121" t="str">
        <f t="shared" si="1145"/>
        <v/>
      </c>
      <c r="AS1765" s="88" t="str">
        <f t="shared" si="1130"/>
        <v/>
      </c>
      <c r="AT1765" s="68" t="str">
        <f t="shared" si="1146"/>
        <v/>
      </c>
      <c r="AU1765" s="68" t="str">
        <f t="shared" si="1147"/>
        <v/>
      </c>
      <c r="AV1765" s="68" t="str">
        <f t="shared" si="1148"/>
        <v/>
      </c>
      <c r="AW1765" s="88" t="str">
        <f t="shared" si="1131"/>
        <v/>
      </c>
      <c r="AZ1765" s="88" t="str">
        <f t="shared" si="1132"/>
        <v/>
      </c>
      <c r="BA1765" s="68" t="str">
        <f t="shared" si="1133"/>
        <v/>
      </c>
      <c r="BB1765" s="68" t="str">
        <f t="shared" si="1134"/>
        <v/>
      </c>
      <c r="BC1765" s="68" t="str">
        <f t="shared" si="1135"/>
        <v/>
      </c>
      <c r="BD1765" s="69" t="str">
        <f t="shared" si="1136"/>
        <v/>
      </c>
      <c r="BE1765" s="69" t="str">
        <f t="shared" si="1149"/>
        <v/>
      </c>
      <c r="BT1765" s="138" t="str">
        <f t="shared" ca="1" si="1150"/>
        <v/>
      </c>
      <c r="BU1765" s="139" t="str">
        <f t="shared" ca="1" si="1151"/>
        <v/>
      </c>
      <c r="BW1765" s="138" t="str">
        <f t="shared" si="1152"/>
        <v/>
      </c>
      <c r="BX1765" s="104" t="str">
        <f t="shared" si="1153"/>
        <v/>
      </c>
      <c r="BY1765" s="139" t="str">
        <f t="shared" si="1154"/>
        <v/>
      </c>
      <c r="CA1765" s="138" t="str">
        <f t="shared" si="1155"/>
        <v/>
      </c>
      <c r="CB1765" s="104" t="str">
        <f t="shared" si="1156"/>
        <v/>
      </c>
      <c r="CC1765" s="139" t="str">
        <f t="shared" si="1157"/>
        <v/>
      </c>
      <c r="CE1765" s="162" t="str">
        <f t="shared" si="1158"/>
        <v/>
      </c>
      <c r="CF1765" s="163" t="str">
        <f t="shared" si="1159"/>
        <v/>
      </c>
      <c r="CG1765" s="164" t="str">
        <f t="shared" si="1160"/>
        <v/>
      </c>
      <c r="CI1765" s="162" t="str">
        <f t="shared" si="1161"/>
        <v/>
      </c>
      <c r="CJ1765" s="163" t="str">
        <f t="shared" si="1164"/>
        <v/>
      </c>
      <c r="CK1765" s="164" t="str">
        <f t="shared" si="1165"/>
        <v/>
      </c>
      <c r="CM1765" s="169" t="str">
        <f t="shared" si="1162"/>
        <v/>
      </c>
      <c r="CN1765" s="139" t="str">
        <f t="shared" si="1163"/>
        <v/>
      </c>
      <c r="CP1765" s="41" t="str">
        <f>IF($CM1765="", "", COUNTIF($CM$11:$CM$3035, "&lt;"&amp;$CM1765)+1+COUNTIF($CM$11:$CM1765, $CM1765)-1)</f>
        <v/>
      </c>
    </row>
    <row r="1766" spans="1:94" x14ac:dyDescent="0.25">
      <c r="A1766" s="40"/>
      <c r="B1766" s="82" t="str">
        <f>IF($I1766="", "", IFERROR(INDEX('Job Database'!$AE$11:$AE$3035, MATCH($I1766, 'Job Database'!$X$11:$X$3035, 0)), ""))</f>
        <v/>
      </c>
      <c r="C1766" s="69" t="str">
        <f>IF($I1766="", "", IF(COUNTIF('Job Database'!$X$11:$X$3035, $I1766)=0, $AC$5, $AC$4))</f>
        <v/>
      </c>
      <c r="D1766" s="40"/>
      <c r="E1766" s="85" t="str">
        <f>IF($I1766="", "", IF(IFERROR(INDEX('Job Database'!$M$11:$M$3035, MATCH($I1766, 'Job Database'!$X$11:$X$3035, 0)), "")="", "", IFERROR(INDEX('Job Database'!$M$11:$M$3035, MATCH($I1766, 'Job Database'!$X$11:$X$3035, 0)), "")))</f>
        <v/>
      </c>
      <c r="F1766" s="40"/>
      <c r="G1766" s="88" t="str">
        <f t="shared" si="1137"/>
        <v/>
      </c>
      <c r="H1766" s="40"/>
      <c r="I1766" s="24"/>
      <c r="J1766" s="34"/>
      <c r="K1766" s="106"/>
      <c r="L1766" s="79"/>
      <c r="M1766" s="34"/>
      <c r="N1766" s="79"/>
      <c r="O1766" s="31"/>
      <c r="P1766" s="53"/>
      <c r="Q1766" s="40"/>
      <c r="S1766" s="41" t="str">
        <f t="shared" si="1125"/>
        <v/>
      </c>
      <c r="T1766" s="41" t="str">
        <f t="shared" si="1126"/>
        <v/>
      </c>
      <c r="U1766" s="41" t="str">
        <f t="shared" si="1138"/>
        <v/>
      </c>
      <c r="W1766" s="74" t="str">
        <f>IF('Job Database'!$X1766="", "", 'Job Database'!$X1766)</f>
        <v/>
      </c>
      <c r="Y1766" s="41" t="str">
        <f>IF($W1766="", "", IF(COUNTIF($I$11:$I$3035, $W1766)&gt;0, "", MAX($Y$10:$Y1765)+1))</f>
        <v/>
      </c>
      <c r="Z1766" s="41">
        <v>1756</v>
      </c>
      <c r="AA1766" s="58" t="str">
        <f t="shared" si="1139"/>
        <v/>
      </c>
      <c r="AC1766" s="41" t="str">
        <f t="shared" si="1127"/>
        <v/>
      </c>
      <c r="AE1766" s="41" t="str">
        <f t="shared" si="1140"/>
        <v/>
      </c>
      <c r="AJ1766" s="154" t="str">
        <f t="shared" si="1141"/>
        <v/>
      </c>
      <c r="AL1766" s="120" t="str">
        <f t="shared" si="1142"/>
        <v/>
      </c>
      <c r="AM1766" s="104" t="str">
        <f t="shared" si="1143"/>
        <v/>
      </c>
      <c r="AN1766" s="104" t="str">
        <f t="shared" si="1144"/>
        <v/>
      </c>
      <c r="AO1766" s="104" t="str">
        <f t="shared" si="1128"/>
        <v/>
      </c>
      <c r="AP1766" s="104" t="str">
        <f t="shared" si="1129"/>
        <v/>
      </c>
      <c r="AQ1766" s="121" t="str">
        <f t="shared" si="1145"/>
        <v/>
      </c>
      <c r="AS1766" s="88" t="str">
        <f t="shared" si="1130"/>
        <v/>
      </c>
      <c r="AT1766" s="68" t="str">
        <f t="shared" si="1146"/>
        <v/>
      </c>
      <c r="AU1766" s="68" t="str">
        <f t="shared" si="1147"/>
        <v/>
      </c>
      <c r="AV1766" s="68" t="str">
        <f t="shared" si="1148"/>
        <v/>
      </c>
      <c r="AW1766" s="88" t="str">
        <f t="shared" si="1131"/>
        <v/>
      </c>
      <c r="AZ1766" s="88" t="str">
        <f t="shared" si="1132"/>
        <v/>
      </c>
      <c r="BA1766" s="68" t="str">
        <f t="shared" si="1133"/>
        <v/>
      </c>
      <c r="BB1766" s="68" t="str">
        <f t="shared" si="1134"/>
        <v/>
      </c>
      <c r="BC1766" s="68" t="str">
        <f t="shared" si="1135"/>
        <v/>
      </c>
      <c r="BD1766" s="69" t="str">
        <f t="shared" si="1136"/>
        <v/>
      </c>
      <c r="BE1766" s="69" t="str">
        <f t="shared" si="1149"/>
        <v/>
      </c>
      <c r="BT1766" s="138" t="str">
        <f t="shared" ca="1" si="1150"/>
        <v/>
      </c>
      <c r="BU1766" s="139" t="str">
        <f t="shared" ca="1" si="1151"/>
        <v/>
      </c>
      <c r="BW1766" s="138" t="str">
        <f t="shared" si="1152"/>
        <v/>
      </c>
      <c r="BX1766" s="104" t="str">
        <f t="shared" si="1153"/>
        <v/>
      </c>
      <c r="BY1766" s="139" t="str">
        <f t="shared" si="1154"/>
        <v/>
      </c>
      <c r="CA1766" s="138" t="str">
        <f t="shared" si="1155"/>
        <v/>
      </c>
      <c r="CB1766" s="104" t="str">
        <f t="shared" si="1156"/>
        <v/>
      </c>
      <c r="CC1766" s="139" t="str">
        <f t="shared" si="1157"/>
        <v/>
      </c>
      <c r="CE1766" s="162" t="str">
        <f t="shared" si="1158"/>
        <v/>
      </c>
      <c r="CF1766" s="163" t="str">
        <f t="shared" si="1159"/>
        <v/>
      </c>
      <c r="CG1766" s="164" t="str">
        <f t="shared" si="1160"/>
        <v/>
      </c>
      <c r="CI1766" s="162" t="str">
        <f t="shared" si="1161"/>
        <v/>
      </c>
      <c r="CJ1766" s="163" t="str">
        <f t="shared" si="1164"/>
        <v/>
      </c>
      <c r="CK1766" s="164" t="str">
        <f t="shared" si="1165"/>
        <v/>
      </c>
      <c r="CM1766" s="169" t="str">
        <f t="shared" si="1162"/>
        <v/>
      </c>
      <c r="CN1766" s="139" t="str">
        <f t="shared" si="1163"/>
        <v/>
      </c>
      <c r="CP1766" s="41" t="str">
        <f>IF($CM1766="", "", COUNTIF($CM$11:$CM$3035, "&lt;"&amp;$CM1766)+1+COUNTIF($CM$11:$CM1766, $CM1766)-1)</f>
        <v/>
      </c>
    </row>
    <row r="1767" spans="1:94" x14ac:dyDescent="0.25">
      <c r="A1767" s="40"/>
      <c r="B1767" s="82" t="str">
        <f>IF($I1767="", "", IFERROR(INDEX('Job Database'!$AE$11:$AE$3035, MATCH($I1767, 'Job Database'!$X$11:$X$3035, 0)), ""))</f>
        <v/>
      </c>
      <c r="C1767" s="69" t="str">
        <f>IF($I1767="", "", IF(COUNTIF('Job Database'!$X$11:$X$3035, $I1767)=0, $AC$5, $AC$4))</f>
        <v/>
      </c>
      <c r="D1767" s="40"/>
      <c r="E1767" s="85" t="str">
        <f>IF($I1767="", "", IF(IFERROR(INDEX('Job Database'!$M$11:$M$3035, MATCH($I1767, 'Job Database'!$X$11:$X$3035, 0)), "")="", "", IFERROR(INDEX('Job Database'!$M$11:$M$3035, MATCH($I1767, 'Job Database'!$X$11:$X$3035, 0)), "")))</f>
        <v/>
      </c>
      <c r="F1767" s="40"/>
      <c r="G1767" s="88" t="str">
        <f t="shared" si="1137"/>
        <v/>
      </c>
      <c r="H1767" s="40"/>
      <c r="I1767" s="24"/>
      <c r="J1767" s="34"/>
      <c r="K1767" s="106"/>
      <c r="L1767" s="79"/>
      <c r="M1767" s="34"/>
      <c r="N1767" s="79"/>
      <c r="O1767" s="31"/>
      <c r="P1767" s="53"/>
      <c r="Q1767" s="40"/>
      <c r="S1767" s="41" t="str">
        <f t="shared" si="1125"/>
        <v/>
      </c>
      <c r="T1767" s="41" t="str">
        <f t="shared" si="1126"/>
        <v/>
      </c>
      <c r="U1767" s="41" t="str">
        <f t="shared" si="1138"/>
        <v/>
      </c>
      <c r="W1767" s="74" t="str">
        <f>IF('Job Database'!$X1767="", "", 'Job Database'!$X1767)</f>
        <v/>
      </c>
      <c r="Y1767" s="41" t="str">
        <f>IF($W1767="", "", IF(COUNTIF($I$11:$I$3035, $W1767)&gt;0, "", MAX($Y$10:$Y1766)+1))</f>
        <v/>
      </c>
      <c r="Z1767" s="41">
        <v>1757</v>
      </c>
      <c r="AA1767" s="58" t="str">
        <f t="shared" si="1139"/>
        <v/>
      </c>
      <c r="AC1767" s="41" t="str">
        <f t="shared" si="1127"/>
        <v/>
      </c>
      <c r="AE1767" s="41" t="str">
        <f t="shared" si="1140"/>
        <v/>
      </c>
      <c r="AJ1767" s="154" t="str">
        <f t="shared" si="1141"/>
        <v/>
      </c>
      <c r="AL1767" s="120" t="str">
        <f t="shared" si="1142"/>
        <v/>
      </c>
      <c r="AM1767" s="104" t="str">
        <f t="shared" si="1143"/>
        <v/>
      </c>
      <c r="AN1767" s="104" t="str">
        <f t="shared" si="1144"/>
        <v/>
      </c>
      <c r="AO1767" s="104" t="str">
        <f t="shared" si="1128"/>
        <v/>
      </c>
      <c r="AP1767" s="104" t="str">
        <f t="shared" si="1129"/>
        <v/>
      </c>
      <c r="AQ1767" s="121" t="str">
        <f t="shared" si="1145"/>
        <v/>
      </c>
      <c r="AS1767" s="88" t="str">
        <f t="shared" si="1130"/>
        <v/>
      </c>
      <c r="AT1767" s="68" t="str">
        <f t="shared" si="1146"/>
        <v/>
      </c>
      <c r="AU1767" s="68" t="str">
        <f t="shared" si="1147"/>
        <v/>
      </c>
      <c r="AV1767" s="68" t="str">
        <f t="shared" si="1148"/>
        <v/>
      </c>
      <c r="AW1767" s="88" t="str">
        <f t="shared" si="1131"/>
        <v/>
      </c>
      <c r="AZ1767" s="88" t="str">
        <f t="shared" si="1132"/>
        <v/>
      </c>
      <c r="BA1767" s="68" t="str">
        <f t="shared" si="1133"/>
        <v/>
      </c>
      <c r="BB1767" s="68" t="str">
        <f t="shared" si="1134"/>
        <v/>
      </c>
      <c r="BC1767" s="68" t="str">
        <f t="shared" si="1135"/>
        <v/>
      </c>
      <c r="BD1767" s="69" t="str">
        <f t="shared" si="1136"/>
        <v/>
      </c>
      <c r="BE1767" s="69" t="str">
        <f t="shared" si="1149"/>
        <v/>
      </c>
      <c r="BT1767" s="138" t="str">
        <f t="shared" ca="1" si="1150"/>
        <v/>
      </c>
      <c r="BU1767" s="139" t="str">
        <f t="shared" ca="1" si="1151"/>
        <v/>
      </c>
      <c r="BW1767" s="138" t="str">
        <f t="shared" si="1152"/>
        <v/>
      </c>
      <c r="BX1767" s="104" t="str">
        <f t="shared" si="1153"/>
        <v/>
      </c>
      <c r="BY1767" s="139" t="str">
        <f t="shared" si="1154"/>
        <v/>
      </c>
      <c r="CA1767" s="138" t="str">
        <f t="shared" si="1155"/>
        <v/>
      </c>
      <c r="CB1767" s="104" t="str">
        <f t="shared" si="1156"/>
        <v/>
      </c>
      <c r="CC1767" s="139" t="str">
        <f t="shared" si="1157"/>
        <v/>
      </c>
      <c r="CE1767" s="162" t="str">
        <f t="shared" si="1158"/>
        <v/>
      </c>
      <c r="CF1767" s="163" t="str">
        <f t="shared" si="1159"/>
        <v/>
      </c>
      <c r="CG1767" s="164" t="str">
        <f t="shared" si="1160"/>
        <v/>
      </c>
      <c r="CI1767" s="162" t="str">
        <f t="shared" si="1161"/>
        <v/>
      </c>
      <c r="CJ1767" s="163" t="str">
        <f t="shared" si="1164"/>
        <v/>
      </c>
      <c r="CK1767" s="164" t="str">
        <f t="shared" si="1165"/>
        <v/>
      </c>
      <c r="CM1767" s="169" t="str">
        <f t="shared" si="1162"/>
        <v/>
      </c>
      <c r="CN1767" s="139" t="str">
        <f t="shared" si="1163"/>
        <v/>
      </c>
      <c r="CP1767" s="41" t="str">
        <f>IF($CM1767="", "", COUNTIF($CM$11:$CM$3035, "&lt;"&amp;$CM1767)+1+COUNTIF($CM$11:$CM1767, $CM1767)-1)</f>
        <v/>
      </c>
    </row>
    <row r="1768" spans="1:94" x14ac:dyDescent="0.25">
      <c r="A1768" s="40"/>
      <c r="B1768" s="82" t="str">
        <f>IF($I1768="", "", IFERROR(INDEX('Job Database'!$AE$11:$AE$3035, MATCH($I1768, 'Job Database'!$X$11:$X$3035, 0)), ""))</f>
        <v/>
      </c>
      <c r="C1768" s="69" t="str">
        <f>IF($I1768="", "", IF(COUNTIF('Job Database'!$X$11:$X$3035, $I1768)=0, $AC$5, $AC$4))</f>
        <v/>
      </c>
      <c r="D1768" s="40"/>
      <c r="E1768" s="85" t="str">
        <f>IF($I1768="", "", IF(IFERROR(INDEX('Job Database'!$M$11:$M$3035, MATCH($I1768, 'Job Database'!$X$11:$X$3035, 0)), "")="", "", IFERROR(INDEX('Job Database'!$M$11:$M$3035, MATCH($I1768, 'Job Database'!$X$11:$X$3035, 0)), "")))</f>
        <v/>
      </c>
      <c r="F1768" s="40"/>
      <c r="G1768" s="88" t="str">
        <f t="shared" si="1137"/>
        <v/>
      </c>
      <c r="H1768" s="40"/>
      <c r="I1768" s="24"/>
      <c r="J1768" s="34"/>
      <c r="K1768" s="106"/>
      <c r="L1768" s="79"/>
      <c r="M1768" s="34"/>
      <c r="N1768" s="79"/>
      <c r="O1768" s="31"/>
      <c r="P1768" s="53"/>
      <c r="Q1768" s="40"/>
      <c r="S1768" s="41" t="str">
        <f t="shared" si="1125"/>
        <v/>
      </c>
      <c r="T1768" s="41" t="str">
        <f t="shared" si="1126"/>
        <v/>
      </c>
      <c r="U1768" s="41" t="str">
        <f t="shared" si="1138"/>
        <v/>
      </c>
      <c r="W1768" s="74" t="str">
        <f>IF('Job Database'!$X1768="", "", 'Job Database'!$X1768)</f>
        <v/>
      </c>
      <c r="Y1768" s="41" t="str">
        <f>IF($W1768="", "", IF(COUNTIF($I$11:$I$3035, $W1768)&gt;0, "", MAX($Y$10:$Y1767)+1))</f>
        <v/>
      </c>
      <c r="Z1768" s="41">
        <v>1758</v>
      </c>
      <c r="AA1768" s="58" t="str">
        <f t="shared" si="1139"/>
        <v/>
      </c>
      <c r="AC1768" s="41" t="str">
        <f t="shared" si="1127"/>
        <v/>
      </c>
      <c r="AE1768" s="41" t="str">
        <f t="shared" si="1140"/>
        <v/>
      </c>
      <c r="AJ1768" s="154" t="str">
        <f t="shared" si="1141"/>
        <v/>
      </c>
      <c r="AL1768" s="120" t="str">
        <f t="shared" si="1142"/>
        <v/>
      </c>
      <c r="AM1768" s="104" t="str">
        <f t="shared" si="1143"/>
        <v/>
      </c>
      <c r="AN1768" s="104" t="str">
        <f t="shared" si="1144"/>
        <v/>
      </c>
      <c r="AO1768" s="104" t="str">
        <f t="shared" si="1128"/>
        <v/>
      </c>
      <c r="AP1768" s="104" t="str">
        <f t="shared" si="1129"/>
        <v/>
      </c>
      <c r="AQ1768" s="121" t="str">
        <f t="shared" si="1145"/>
        <v/>
      </c>
      <c r="AS1768" s="88" t="str">
        <f t="shared" si="1130"/>
        <v/>
      </c>
      <c r="AT1768" s="68" t="str">
        <f t="shared" si="1146"/>
        <v/>
      </c>
      <c r="AU1768" s="68" t="str">
        <f t="shared" si="1147"/>
        <v/>
      </c>
      <c r="AV1768" s="68" t="str">
        <f t="shared" si="1148"/>
        <v/>
      </c>
      <c r="AW1768" s="88" t="str">
        <f t="shared" si="1131"/>
        <v/>
      </c>
      <c r="AZ1768" s="88" t="str">
        <f t="shared" si="1132"/>
        <v/>
      </c>
      <c r="BA1768" s="68" t="str">
        <f t="shared" si="1133"/>
        <v/>
      </c>
      <c r="BB1768" s="68" t="str">
        <f t="shared" si="1134"/>
        <v/>
      </c>
      <c r="BC1768" s="68" t="str">
        <f t="shared" si="1135"/>
        <v/>
      </c>
      <c r="BD1768" s="69" t="str">
        <f t="shared" si="1136"/>
        <v/>
      </c>
      <c r="BE1768" s="69" t="str">
        <f t="shared" si="1149"/>
        <v/>
      </c>
      <c r="BT1768" s="138" t="str">
        <f t="shared" ca="1" si="1150"/>
        <v/>
      </c>
      <c r="BU1768" s="139" t="str">
        <f t="shared" ca="1" si="1151"/>
        <v/>
      </c>
      <c r="BW1768" s="138" t="str">
        <f t="shared" si="1152"/>
        <v/>
      </c>
      <c r="BX1768" s="104" t="str">
        <f t="shared" si="1153"/>
        <v/>
      </c>
      <c r="BY1768" s="139" t="str">
        <f t="shared" si="1154"/>
        <v/>
      </c>
      <c r="CA1768" s="138" t="str">
        <f t="shared" si="1155"/>
        <v/>
      </c>
      <c r="CB1768" s="104" t="str">
        <f t="shared" si="1156"/>
        <v/>
      </c>
      <c r="CC1768" s="139" t="str">
        <f t="shared" si="1157"/>
        <v/>
      </c>
      <c r="CE1768" s="162" t="str">
        <f t="shared" si="1158"/>
        <v/>
      </c>
      <c r="CF1768" s="163" t="str">
        <f t="shared" si="1159"/>
        <v/>
      </c>
      <c r="CG1768" s="164" t="str">
        <f t="shared" si="1160"/>
        <v/>
      </c>
      <c r="CI1768" s="162" t="str">
        <f t="shared" si="1161"/>
        <v/>
      </c>
      <c r="CJ1768" s="163" t="str">
        <f t="shared" si="1164"/>
        <v/>
      </c>
      <c r="CK1768" s="164" t="str">
        <f t="shared" si="1165"/>
        <v/>
      </c>
      <c r="CM1768" s="169" t="str">
        <f t="shared" si="1162"/>
        <v/>
      </c>
      <c r="CN1768" s="139" t="str">
        <f t="shared" si="1163"/>
        <v/>
      </c>
      <c r="CP1768" s="41" t="str">
        <f>IF($CM1768="", "", COUNTIF($CM$11:$CM$3035, "&lt;"&amp;$CM1768)+1+COUNTIF($CM$11:$CM1768, $CM1768)-1)</f>
        <v/>
      </c>
    </row>
    <row r="1769" spans="1:94" x14ac:dyDescent="0.25">
      <c r="A1769" s="40"/>
      <c r="B1769" s="82" t="str">
        <f>IF($I1769="", "", IFERROR(INDEX('Job Database'!$AE$11:$AE$3035, MATCH($I1769, 'Job Database'!$X$11:$X$3035, 0)), ""))</f>
        <v/>
      </c>
      <c r="C1769" s="69" t="str">
        <f>IF($I1769="", "", IF(COUNTIF('Job Database'!$X$11:$X$3035, $I1769)=0, $AC$5, $AC$4))</f>
        <v/>
      </c>
      <c r="D1769" s="40"/>
      <c r="E1769" s="85" t="str">
        <f>IF($I1769="", "", IF(IFERROR(INDEX('Job Database'!$M$11:$M$3035, MATCH($I1769, 'Job Database'!$X$11:$X$3035, 0)), "")="", "", IFERROR(INDEX('Job Database'!$M$11:$M$3035, MATCH($I1769, 'Job Database'!$X$11:$X$3035, 0)), "")))</f>
        <v/>
      </c>
      <c r="F1769" s="40"/>
      <c r="G1769" s="88" t="str">
        <f t="shared" si="1137"/>
        <v/>
      </c>
      <c r="H1769" s="40"/>
      <c r="I1769" s="24"/>
      <c r="J1769" s="34"/>
      <c r="K1769" s="106"/>
      <c r="L1769" s="79"/>
      <c r="M1769" s="34"/>
      <c r="N1769" s="79"/>
      <c r="O1769" s="31"/>
      <c r="P1769" s="53"/>
      <c r="Q1769" s="40"/>
      <c r="S1769" s="41" t="str">
        <f t="shared" si="1125"/>
        <v/>
      </c>
      <c r="T1769" s="41" t="str">
        <f t="shared" si="1126"/>
        <v/>
      </c>
      <c r="U1769" s="41" t="str">
        <f t="shared" si="1138"/>
        <v/>
      </c>
      <c r="W1769" s="74" t="str">
        <f>IF('Job Database'!$X1769="", "", 'Job Database'!$X1769)</f>
        <v/>
      </c>
      <c r="Y1769" s="41" t="str">
        <f>IF($W1769="", "", IF(COUNTIF($I$11:$I$3035, $W1769)&gt;0, "", MAX($Y$10:$Y1768)+1))</f>
        <v/>
      </c>
      <c r="Z1769" s="41">
        <v>1759</v>
      </c>
      <c r="AA1769" s="58" t="str">
        <f t="shared" si="1139"/>
        <v/>
      </c>
      <c r="AC1769" s="41" t="str">
        <f t="shared" si="1127"/>
        <v/>
      </c>
      <c r="AE1769" s="41" t="str">
        <f t="shared" si="1140"/>
        <v/>
      </c>
      <c r="AJ1769" s="154" t="str">
        <f t="shared" si="1141"/>
        <v/>
      </c>
      <c r="AL1769" s="120" t="str">
        <f t="shared" si="1142"/>
        <v/>
      </c>
      <c r="AM1769" s="104" t="str">
        <f t="shared" si="1143"/>
        <v/>
      </c>
      <c r="AN1769" s="104" t="str">
        <f t="shared" si="1144"/>
        <v/>
      </c>
      <c r="AO1769" s="104" t="str">
        <f t="shared" si="1128"/>
        <v/>
      </c>
      <c r="AP1769" s="104" t="str">
        <f t="shared" si="1129"/>
        <v/>
      </c>
      <c r="AQ1769" s="121" t="str">
        <f t="shared" si="1145"/>
        <v/>
      </c>
      <c r="AS1769" s="88" t="str">
        <f t="shared" si="1130"/>
        <v/>
      </c>
      <c r="AT1769" s="68" t="str">
        <f t="shared" si="1146"/>
        <v/>
      </c>
      <c r="AU1769" s="68" t="str">
        <f t="shared" si="1147"/>
        <v/>
      </c>
      <c r="AV1769" s="68" t="str">
        <f t="shared" si="1148"/>
        <v/>
      </c>
      <c r="AW1769" s="88" t="str">
        <f t="shared" si="1131"/>
        <v/>
      </c>
      <c r="AZ1769" s="88" t="str">
        <f t="shared" si="1132"/>
        <v/>
      </c>
      <c r="BA1769" s="68" t="str">
        <f t="shared" si="1133"/>
        <v/>
      </c>
      <c r="BB1769" s="68" t="str">
        <f t="shared" si="1134"/>
        <v/>
      </c>
      <c r="BC1769" s="68" t="str">
        <f t="shared" si="1135"/>
        <v/>
      </c>
      <c r="BD1769" s="69" t="str">
        <f t="shared" si="1136"/>
        <v/>
      </c>
      <c r="BE1769" s="69" t="str">
        <f t="shared" si="1149"/>
        <v/>
      </c>
      <c r="BT1769" s="138" t="str">
        <f t="shared" ca="1" si="1150"/>
        <v/>
      </c>
      <c r="BU1769" s="139" t="str">
        <f t="shared" ca="1" si="1151"/>
        <v/>
      </c>
      <c r="BW1769" s="138" t="str">
        <f t="shared" si="1152"/>
        <v/>
      </c>
      <c r="BX1769" s="104" t="str">
        <f t="shared" si="1153"/>
        <v/>
      </c>
      <c r="BY1769" s="139" t="str">
        <f t="shared" si="1154"/>
        <v/>
      </c>
      <c r="CA1769" s="138" t="str">
        <f t="shared" si="1155"/>
        <v/>
      </c>
      <c r="CB1769" s="104" t="str">
        <f t="shared" si="1156"/>
        <v/>
      </c>
      <c r="CC1769" s="139" t="str">
        <f t="shared" si="1157"/>
        <v/>
      </c>
      <c r="CE1769" s="162" t="str">
        <f t="shared" si="1158"/>
        <v/>
      </c>
      <c r="CF1769" s="163" t="str">
        <f t="shared" si="1159"/>
        <v/>
      </c>
      <c r="CG1769" s="164" t="str">
        <f t="shared" si="1160"/>
        <v/>
      </c>
      <c r="CI1769" s="162" t="str">
        <f t="shared" si="1161"/>
        <v/>
      </c>
      <c r="CJ1769" s="163" t="str">
        <f t="shared" si="1164"/>
        <v/>
      </c>
      <c r="CK1769" s="164" t="str">
        <f t="shared" si="1165"/>
        <v/>
      </c>
      <c r="CM1769" s="169" t="str">
        <f t="shared" si="1162"/>
        <v/>
      </c>
      <c r="CN1769" s="139" t="str">
        <f t="shared" si="1163"/>
        <v/>
      </c>
      <c r="CP1769" s="41" t="str">
        <f>IF($CM1769="", "", COUNTIF($CM$11:$CM$3035, "&lt;"&amp;$CM1769)+1+COUNTIF($CM$11:$CM1769, $CM1769)-1)</f>
        <v/>
      </c>
    </row>
    <row r="1770" spans="1:94" x14ac:dyDescent="0.25">
      <c r="A1770" s="40"/>
      <c r="B1770" s="82" t="str">
        <f>IF($I1770="", "", IFERROR(INDEX('Job Database'!$AE$11:$AE$3035, MATCH($I1770, 'Job Database'!$X$11:$X$3035, 0)), ""))</f>
        <v/>
      </c>
      <c r="C1770" s="69" t="str">
        <f>IF($I1770="", "", IF(COUNTIF('Job Database'!$X$11:$X$3035, $I1770)=0, $AC$5, $AC$4))</f>
        <v/>
      </c>
      <c r="D1770" s="40"/>
      <c r="E1770" s="85" t="str">
        <f>IF($I1770="", "", IF(IFERROR(INDEX('Job Database'!$M$11:$M$3035, MATCH($I1770, 'Job Database'!$X$11:$X$3035, 0)), "")="", "", IFERROR(INDEX('Job Database'!$M$11:$M$3035, MATCH($I1770, 'Job Database'!$X$11:$X$3035, 0)), "")))</f>
        <v/>
      </c>
      <c r="F1770" s="40"/>
      <c r="G1770" s="88" t="str">
        <f t="shared" si="1137"/>
        <v/>
      </c>
      <c r="H1770" s="40"/>
      <c r="I1770" s="24"/>
      <c r="J1770" s="34"/>
      <c r="K1770" s="106"/>
      <c r="L1770" s="79"/>
      <c r="M1770" s="34"/>
      <c r="N1770" s="79"/>
      <c r="O1770" s="31"/>
      <c r="P1770" s="53"/>
      <c r="Q1770" s="40"/>
      <c r="S1770" s="41" t="str">
        <f t="shared" si="1125"/>
        <v/>
      </c>
      <c r="T1770" s="41" t="str">
        <f t="shared" si="1126"/>
        <v/>
      </c>
      <c r="U1770" s="41" t="str">
        <f t="shared" si="1138"/>
        <v/>
      </c>
      <c r="W1770" s="74" t="str">
        <f>IF('Job Database'!$X1770="", "", 'Job Database'!$X1770)</f>
        <v/>
      </c>
      <c r="Y1770" s="41" t="str">
        <f>IF($W1770="", "", IF(COUNTIF($I$11:$I$3035, $W1770)&gt;0, "", MAX($Y$10:$Y1769)+1))</f>
        <v/>
      </c>
      <c r="Z1770" s="41">
        <v>1760</v>
      </c>
      <c r="AA1770" s="58" t="str">
        <f t="shared" si="1139"/>
        <v/>
      </c>
      <c r="AC1770" s="41" t="str">
        <f t="shared" si="1127"/>
        <v/>
      </c>
      <c r="AE1770" s="41" t="str">
        <f t="shared" si="1140"/>
        <v/>
      </c>
      <c r="AJ1770" s="154" t="str">
        <f t="shared" si="1141"/>
        <v/>
      </c>
      <c r="AL1770" s="120" t="str">
        <f t="shared" si="1142"/>
        <v/>
      </c>
      <c r="AM1770" s="104" t="str">
        <f t="shared" si="1143"/>
        <v/>
      </c>
      <c r="AN1770" s="104" t="str">
        <f t="shared" si="1144"/>
        <v/>
      </c>
      <c r="AO1770" s="104" t="str">
        <f t="shared" si="1128"/>
        <v/>
      </c>
      <c r="AP1770" s="104" t="str">
        <f t="shared" si="1129"/>
        <v/>
      </c>
      <c r="AQ1770" s="121" t="str">
        <f t="shared" si="1145"/>
        <v/>
      </c>
      <c r="AS1770" s="88" t="str">
        <f t="shared" si="1130"/>
        <v/>
      </c>
      <c r="AT1770" s="68" t="str">
        <f t="shared" si="1146"/>
        <v/>
      </c>
      <c r="AU1770" s="68" t="str">
        <f t="shared" si="1147"/>
        <v/>
      </c>
      <c r="AV1770" s="68" t="str">
        <f t="shared" si="1148"/>
        <v/>
      </c>
      <c r="AW1770" s="88" t="str">
        <f t="shared" si="1131"/>
        <v/>
      </c>
      <c r="AZ1770" s="88" t="str">
        <f t="shared" si="1132"/>
        <v/>
      </c>
      <c r="BA1770" s="68" t="str">
        <f t="shared" si="1133"/>
        <v/>
      </c>
      <c r="BB1770" s="68" t="str">
        <f t="shared" si="1134"/>
        <v/>
      </c>
      <c r="BC1770" s="68" t="str">
        <f t="shared" si="1135"/>
        <v/>
      </c>
      <c r="BD1770" s="69" t="str">
        <f t="shared" si="1136"/>
        <v/>
      </c>
      <c r="BE1770" s="69" t="str">
        <f t="shared" si="1149"/>
        <v/>
      </c>
      <c r="BT1770" s="138" t="str">
        <f t="shared" ca="1" si="1150"/>
        <v/>
      </c>
      <c r="BU1770" s="139" t="str">
        <f t="shared" ca="1" si="1151"/>
        <v/>
      </c>
      <c r="BW1770" s="138" t="str">
        <f t="shared" si="1152"/>
        <v/>
      </c>
      <c r="BX1770" s="104" t="str">
        <f t="shared" si="1153"/>
        <v/>
      </c>
      <c r="BY1770" s="139" t="str">
        <f t="shared" si="1154"/>
        <v/>
      </c>
      <c r="CA1770" s="138" t="str">
        <f t="shared" si="1155"/>
        <v/>
      </c>
      <c r="CB1770" s="104" t="str">
        <f t="shared" si="1156"/>
        <v/>
      </c>
      <c r="CC1770" s="139" t="str">
        <f t="shared" si="1157"/>
        <v/>
      </c>
      <c r="CE1770" s="162" t="str">
        <f t="shared" si="1158"/>
        <v/>
      </c>
      <c r="CF1770" s="163" t="str">
        <f t="shared" si="1159"/>
        <v/>
      </c>
      <c r="CG1770" s="164" t="str">
        <f t="shared" si="1160"/>
        <v/>
      </c>
      <c r="CI1770" s="162" t="str">
        <f t="shared" si="1161"/>
        <v/>
      </c>
      <c r="CJ1770" s="163" t="str">
        <f t="shared" si="1164"/>
        <v/>
      </c>
      <c r="CK1770" s="164" t="str">
        <f t="shared" si="1165"/>
        <v/>
      </c>
      <c r="CM1770" s="169" t="str">
        <f t="shared" si="1162"/>
        <v/>
      </c>
      <c r="CN1770" s="139" t="str">
        <f t="shared" si="1163"/>
        <v/>
      </c>
      <c r="CP1770" s="41" t="str">
        <f>IF($CM1770="", "", COUNTIF($CM$11:$CM$3035, "&lt;"&amp;$CM1770)+1+COUNTIF($CM$11:$CM1770, $CM1770)-1)</f>
        <v/>
      </c>
    </row>
    <row r="1771" spans="1:94" x14ac:dyDescent="0.25">
      <c r="A1771" s="40"/>
      <c r="B1771" s="82" t="str">
        <f>IF($I1771="", "", IFERROR(INDEX('Job Database'!$AE$11:$AE$3035, MATCH($I1771, 'Job Database'!$X$11:$X$3035, 0)), ""))</f>
        <v/>
      </c>
      <c r="C1771" s="69" t="str">
        <f>IF($I1771="", "", IF(COUNTIF('Job Database'!$X$11:$X$3035, $I1771)=0, $AC$5, $AC$4))</f>
        <v/>
      </c>
      <c r="D1771" s="40"/>
      <c r="E1771" s="85" t="str">
        <f>IF($I1771="", "", IF(IFERROR(INDEX('Job Database'!$M$11:$M$3035, MATCH($I1771, 'Job Database'!$X$11:$X$3035, 0)), "")="", "", IFERROR(INDEX('Job Database'!$M$11:$M$3035, MATCH($I1771, 'Job Database'!$X$11:$X$3035, 0)), "")))</f>
        <v/>
      </c>
      <c r="F1771" s="40"/>
      <c r="G1771" s="88" t="str">
        <f t="shared" si="1137"/>
        <v/>
      </c>
      <c r="H1771" s="40"/>
      <c r="I1771" s="24"/>
      <c r="J1771" s="34"/>
      <c r="K1771" s="106"/>
      <c r="L1771" s="79"/>
      <c r="M1771" s="34"/>
      <c r="N1771" s="79"/>
      <c r="O1771" s="31"/>
      <c r="P1771" s="53"/>
      <c r="Q1771" s="40"/>
      <c r="S1771" s="41" t="str">
        <f t="shared" si="1125"/>
        <v/>
      </c>
      <c r="T1771" s="41" t="str">
        <f t="shared" si="1126"/>
        <v/>
      </c>
      <c r="U1771" s="41" t="str">
        <f t="shared" si="1138"/>
        <v/>
      </c>
      <c r="W1771" s="74" t="str">
        <f>IF('Job Database'!$X1771="", "", 'Job Database'!$X1771)</f>
        <v/>
      </c>
      <c r="Y1771" s="41" t="str">
        <f>IF($W1771="", "", IF(COUNTIF($I$11:$I$3035, $W1771)&gt;0, "", MAX($Y$10:$Y1770)+1))</f>
        <v/>
      </c>
      <c r="Z1771" s="41">
        <v>1761</v>
      </c>
      <c r="AA1771" s="58" t="str">
        <f t="shared" si="1139"/>
        <v/>
      </c>
      <c r="AC1771" s="41" t="str">
        <f t="shared" si="1127"/>
        <v/>
      </c>
      <c r="AE1771" s="41" t="str">
        <f t="shared" si="1140"/>
        <v/>
      </c>
      <c r="AJ1771" s="154" t="str">
        <f t="shared" si="1141"/>
        <v/>
      </c>
      <c r="AL1771" s="120" t="str">
        <f t="shared" si="1142"/>
        <v/>
      </c>
      <c r="AM1771" s="104" t="str">
        <f t="shared" si="1143"/>
        <v/>
      </c>
      <c r="AN1771" s="104" t="str">
        <f t="shared" si="1144"/>
        <v/>
      </c>
      <c r="AO1771" s="104" t="str">
        <f t="shared" si="1128"/>
        <v/>
      </c>
      <c r="AP1771" s="104" t="str">
        <f t="shared" si="1129"/>
        <v/>
      </c>
      <c r="AQ1771" s="121" t="str">
        <f t="shared" si="1145"/>
        <v/>
      </c>
      <c r="AS1771" s="88" t="str">
        <f t="shared" si="1130"/>
        <v/>
      </c>
      <c r="AT1771" s="68" t="str">
        <f t="shared" si="1146"/>
        <v/>
      </c>
      <c r="AU1771" s="68" t="str">
        <f t="shared" si="1147"/>
        <v/>
      </c>
      <c r="AV1771" s="68" t="str">
        <f t="shared" si="1148"/>
        <v/>
      </c>
      <c r="AW1771" s="88" t="str">
        <f t="shared" si="1131"/>
        <v/>
      </c>
      <c r="AZ1771" s="88" t="str">
        <f t="shared" si="1132"/>
        <v/>
      </c>
      <c r="BA1771" s="68" t="str">
        <f t="shared" si="1133"/>
        <v/>
      </c>
      <c r="BB1771" s="68" t="str">
        <f t="shared" si="1134"/>
        <v/>
      </c>
      <c r="BC1771" s="68" t="str">
        <f t="shared" si="1135"/>
        <v/>
      </c>
      <c r="BD1771" s="69" t="str">
        <f t="shared" si="1136"/>
        <v/>
      </c>
      <c r="BE1771" s="69" t="str">
        <f t="shared" si="1149"/>
        <v/>
      </c>
      <c r="BT1771" s="138" t="str">
        <f t="shared" ca="1" si="1150"/>
        <v/>
      </c>
      <c r="BU1771" s="139" t="str">
        <f t="shared" ca="1" si="1151"/>
        <v/>
      </c>
      <c r="BW1771" s="138" t="str">
        <f t="shared" si="1152"/>
        <v/>
      </c>
      <c r="BX1771" s="104" t="str">
        <f t="shared" si="1153"/>
        <v/>
      </c>
      <c r="BY1771" s="139" t="str">
        <f t="shared" si="1154"/>
        <v/>
      </c>
      <c r="CA1771" s="138" t="str">
        <f t="shared" si="1155"/>
        <v/>
      </c>
      <c r="CB1771" s="104" t="str">
        <f t="shared" si="1156"/>
        <v/>
      </c>
      <c r="CC1771" s="139" t="str">
        <f t="shared" si="1157"/>
        <v/>
      </c>
      <c r="CE1771" s="162" t="str">
        <f t="shared" si="1158"/>
        <v/>
      </c>
      <c r="CF1771" s="163" t="str">
        <f t="shared" si="1159"/>
        <v/>
      </c>
      <c r="CG1771" s="164" t="str">
        <f t="shared" si="1160"/>
        <v/>
      </c>
      <c r="CI1771" s="162" t="str">
        <f t="shared" si="1161"/>
        <v/>
      </c>
      <c r="CJ1771" s="163" t="str">
        <f t="shared" si="1164"/>
        <v/>
      </c>
      <c r="CK1771" s="164" t="str">
        <f t="shared" si="1165"/>
        <v/>
      </c>
      <c r="CM1771" s="169" t="str">
        <f t="shared" si="1162"/>
        <v/>
      </c>
      <c r="CN1771" s="139" t="str">
        <f t="shared" si="1163"/>
        <v/>
      </c>
      <c r="CP1771" s="41" t="str">
        <f>IF($CM1771="", "", COUNTIF($CM$11:$CM$3035, "&lt;"&amp;$CM1771)+1+COUNTIF($CM$11:$CM1771, $CM1771)-1)</f>
        <v/>
      </c>
    </row>
    <row r="1772" spans="1:94" x14ac:dyDescent="0.25">
      <c r="A1772" s="40"/>
      <c r="B1772" s="82" t="str">
        <f>IF($I1772="", "", IFERROR(INDEX('Job Database'!$AE$11:$AE$3035, MATCH($I1772, 'Job Database'!$X$11:$X$3035, 0)), ""))</f>
        <v/>
      </c>
      <c r="C1772" s="69" t="str">
        <f>IF($I1772="", "", IF(COUNTIF('Job Database'!$X$11:$X$3035, $I1772)=0, $AC$5, $AC$4))</f>
        <v/>
      </c>
      <c r="D1772" s="40"/>
      <c r="E1772" s="85" t="str">
        <f>IF($I1772="", "", IF(IFERROR(INDEX('Job Database'!$M$11:$M$3035, MATCH($I1772, 'Job Database'!$X$11:$X$3035, 0)), "")="", "", IFERROR(INDEX('Job Database'!$M$11:$M$3035, MATCH($I1772, 'Job Database'!$X$11:$X$3035, 0)), "")))</f>
        <v/>
      </c>
      <c r="F1772" s="40"/>
      <c r="G1772" s="88" t="str">
        <f t="shared" si="1137"/>
        <v/>
      </c>
      <c r="H1772" s="40"/>
      <c r="I1772" s="24"/>
      <c r="J1772" s="34"/>
      <c r="K1772" s="106"/>
      <c r="L1772" s="79"/>
      <c r="M1772" s="34"/>
      <c r="N1772" s="79"/>
      <c r="O1772" s="31"/>
      <c r="P1772" s="53"/>
      <c r="Q1772" s="40"/>
      <c r="S1772" s="41" t="str">
        <f t="shared" si="1125"/>
        <v/>
      </c>
      <c r="T1772" s="41" t="str">
        <f t="shared" si="1126"/>
        <v/>
      </c>
      <c r="U1772" s="41" t="str">
        <f t="shared" si="1138"/>
        <v/>
      </c>
      <c r="W1772" s="74" t="str">
        <f>IF('Job Database'!$X1772="", "", 'Job Database'!$X1772)</f>
        <v/>
      </c>
      <c r="Y1772" s="41" t="str">
        <f>IF($W1772="", "", IF(COUNTIF($I$11:$I$3035, $W1772)&gt;0, "", MAX($Y$10:$Y1771)+1))</f>
        <v/>
      </c>
      <c r="Z1772" s="41">
        <v>1762</v>
      </c>
      <c r="AA1772" s="58" t="str">
        <f t="shared" si="1139"/>
        <v/>
      </c>
      <c r="AC1772" s="41" t="str">
        <f t="shared" si="1127"/>
        <v/>
      </c>
      <c r="AE1772" s="41" t="str">
        <f t="shared" si="1140"/>
        <v/>
      </c>
      <c r="AJ1772" s="154" t="str">
        <f t="shared" si="1141"/>
        <v/>
      </c>
      <c r="AL1772" s="120" t="str">
        <f t="shared" si="1142"/>
        <v/>
      </c>
      <c r="AM1772" s="104" t="str">
        <f t="shared" si="1143"/>
        <v/>
      </c>
      <c r="AN1772" s="104" t="str">
        <f t="shared" si="1144"/>
        <v/>
      </c>
      <c r="AO1772" s="104" t="str">
        <f t="shared" si="1128"/>
        <v/>
      </c>
      <c r="AP1772" s="104" t="str">
        <f t="shared" si="1129"/>
        <v/>
      </c>
      <c r="AQ1772" s="121" t="str">
        <f t="shared" si="1145"/>
        <v/>
      </c>
      <c r="AS1772" s="88" t="str">
        <f t="shared" si="1130"/>
        <v/>
      </c>
      <c r="AT1772" s="68" t="str">
        <f t="shared" si="1146"/>
        <v/>
      </c>
      <c r="AU1772" s="68" t="str">
        <f t="shared" si="1147"/>
        <v/>
      </c>
      <c r="AV1772" s="68" t="str">
        <f t="shared" si="1148"/>
        <v/>
      </c>
      <c r="AW1772" s="88" t="str">
        <f t="shared" si="1131"/>
        <v/>
      </c>
      <c r="AZ1772" s="88" t="str">
        <f t="shared" si="1132"/>
        <v/>
      </c>
      <c r="BA1772" s="68" t="str">
        <f t="shared" si="1133"/>
        <v/>
      </c>
      <c r="BB1772" s="68" t="str">
        <f t="shared" si="1134"/>
        <v/>
      </c>
      <c r="BC1772" s="68" t="str">
        <f t="shared" si="1135"/>
        <v/>
      </c>
      <c r="BD1772" s="69" t="str">
        <f t="shared" si="1136"/>
        <v/>
      </c>
      <c r="BE1772" s="69" t="str">
        <f t="shared" si="1149"/>
        <v/>
      </c>
      <c r="BT1772" s="138" t="str">
        <f t="shared" ca="1" si="1150"/>
        <v/>
      </c>
      <c r="BU1772" s="139" t="str">
        <f t="shared" ca="1" si="1151"/>
        <v/>
      </c>
      <c r="BW1772" s="138" t="str">
        <f t="shared" si="1152"/>
        <v/>
      </c>
      <c r="BX1772" s="104" t="str">
        <f t="shared" si="1153"/>
        <v/>
      </c>
      <c r="BY1772" s="139" t="str">
        <f t="shared" si="1154"/>
        <v/>
      </c>
      <c r="CA1772" s="138" t="str">
        <f t="shared" si="1155"/>
        <v/>
      </c>
      <c r="CB1772" s="104" t="str">
        <f t="shared" si="1156"/>
        <v/>
      </c>
      <c r="CC1772" s="139" t="str">
        <f t="shared" si="1157"/>
        <v/>
      </c>
      <c r="CE1772" s="162" t="str">
        <f t="shared" si="1158"/>
        <v/>
      </c>
      <c r="CF1772" s="163" t="str">
        <f t="shared" si="1159"/>
        <v/>
      </c>
      <c r="CG1772" s="164" t="str">
        <f t="shared" si="1160"/>
        <v/>
      </c>
      <c r="CI1772" s="162" t="str">
        <f t="shared" si="1161"/>
        <v/>
      </c>
      <c r="CJ1772" s="163" t="str">
        <f t="shared" si="1164"/>
        <v/>
      </c>
      <c r="CK1772" s="164" t="str">
        <f t="shared" si="1165"/>
        <v/>
      </c>
      <c r="CM1772" s="169" t="str">
        <f t="shared" si="1162"/>
        <v/>
      </c>
      <c r="CN1772" s="139" t="str">
        <f t="shared" si="1163"/>
        <v/>
      </c>
      <c r="CP1772" s="41" t="str">
        <f>IF($CM1772="", "", COUNTIF($CM$11:$CM$3035, "&lt;"&amp;$CM1772)+1+COUNTIF($CM$11:$CM1772, $CM1772)-1)</f>
        <v/>
      </c>
    </row>
    <row r="1773" spans="1:94" x14ac:dyDescent="0.25">
      <c r="A1773" s="40"/>
      <c r="B1773" s="82" t="str">
        <f>IF($I1773="", "", IFERROR(INDEX('Job Database'!$AE$11:$AE$3035, MATCH($I1773, 'Job Database'!$X$11:$X$3035, 0)), ""))</f>
        <v/>
      </c>
      <c r="C1773" s="69" t="str">
        <f>IF($I1773="", "", IF(COUNTIF('Job Database'!$X$11:$X$3035, $I1773)=0, $AC$5, $AC$4))</f>
        <v/>
      </c>
      <c r="D1773" s="40"/>
      <c r="E1773" s="85" t="str">
        <f>IF($I1773="", "", IF(IFERROR(INDEX('Job Database'!$M$11:$M$3035, MATCH($I1773, 'Job Database'!$X$11:$X$3035, 0)), "")="", "", IFERROR(INDEX('Job Database'!$M$11:$M$3035, MATCH($I1773, 'Job Database'!$X$11:$X$3035, 0)), "")))</f>
        <v/>
      </c>
      <c r="F1773" s="40"/>
      <c r="G1773" s="88" t="str">
        <f t="shared" si="1137"/>
        <v/>
      </c>
      <c r="H1773" s="40"/>
      <c r="I1773" s="24"/>
      <c r="J1773" s="34"/>
      <c r="K1773" s="106"/>
      <c r="L1773" s="79"/>
      <c r="M1773" s="34"/>
      <c r="N1773" s="79"/>
      <c r="O1773" s="31"/>
      <c r="P1773" s="53"/>
      <c r="Q1773" s="40"/>
      <c r="S1773" s="41" t="str">
        <f t="shared" si="1125"/>
        <v/>
      </c>
      <c r="T1773" s="41" t="str">
        <f t="shared" si="1126"/>
        <v/>
      </c>
      <c r="U1773" s="41" t="str">
        <f t="shared" si="1138"/>
        <v/>
      </c>
      <c r="W1773" s="74" t="str">
        <f>IF('Job Database'!$X1773="", "", 'Job Database'!$X1773)</f>
        <v/>
      </c>
      <c r="Y1773" s="41" t="str">
        <f>IF($W1773="", "", IF(COUNTIF($I$11:$I$3035, $W1773)&gt;0, "", MAX($Y$10:$Y1772)+1))</f>
        <v/>
      </c>
      <c r="Z1773" s="41">
        <v>1763</v>
      </c>
      <c r="AA1773" s="58" t="str">
        <f t="shared" si="1139"/>
        <v/>
      </c>
      <c r="AC1773" s="41" t="str">
        <f t="shared" si="1127"/>
        <v/>
      </c>
      <c r="AE1773" s="41" t="str">
        <f t="shared" si="1140"/>
        <v/>
      </c>
      <c r="AJ1773" s="154" t="str">
        <f t="shared" si="1141"/>
        <v/>
      </c>
      <c r="AL1773" s="120" t="str">
        <f t="shared" si="1142"/>
        <v/>
      </c>
      <c r="AM1773" s="104" t="str">
        <f t="shared" si="1143"/>
        <v/>
      </c>
      <c r="AN1773" s="104" t="str">
        <f t="shared" si="1144"/>
        <v/>
      </c>
      <c r="AO1773" s="104" t="str">
        <f t="shared" si="1128"/>
        <v/>
      </c>
      <c r="AP1773" s="104" t="str">
        <f t="shared" si="1129"/>
        <v/>
      </c>
      <c r="AQ1773" s="121" t="str">
        <f t="shared" si="1145"/>
        <v/>
      </c>
      <c r="AS1773" s="88" t="str">
        <f t="shared" si="1130"/>
        <v/>
      </c>
      <c r="AT1773" s="68" t="str">
        <f t="shared" si="1146"/>
        <v/>
      </c>
      <c r="AU1773" s="68" t="str">
        <f t="shared" si="1147"/>
        <v/>
      </c>
      <c r="AV1773" s="68" t="str">
        <f t="shared" si="1148"/>
        <v/>
      </c>
      <c r="AW1773" s="88" t="str">
        <f t="shared" si="1131"/>
        <v/>
      </c>
      <c r="AZ1773" s="88" t="str">
        <f t="shared" si="1132"/>
        <v/>
      </c>
      <c r="BA1773" s="68" t="str">
        <f t="shared" si="1133"/>
        <v/>
      </c>
      <c r="BB1773" s="68" t="str">
        <f t="shared" si="1134"/>
        <v/>
      </c>
      <c r="BC1773" s="68" t="str">
        <f t="shared" si="1135"/>
        <v/>
      </c>
      <c r="BD1773" s="69" t="str">
        <f t="shared" si="1136"/>
        <v/>
      </c>
      <c r="BE1773" s="69" t="str">
        <f t="shared" si="1149"/>
        <v/>
      </c>
      <c r="BT1773" s="138" t="str">
        <f t="shared" ca="1" si="1150"/>
        <v/>
      </c>
      <c r="BU1773" s="139" t="str">
        <f t="shared" ca="1" si="1151"/>
        <v/>
      </c>
      <c r="BW1773" s="138" t="str">
        <f t="shared" si="1152"/>
        <v/>
      </c>
      <c r="BX1773" s="104" t="str">
        <f t="shared" si="1153"/>
        <v/>
      </c>
      <c r="BY1773" s="139" t="str">
        <f t="shared" si="1154"/>
        <v/>
      </c>
      <c r="CA1773" s="138" t="str">
        <f t="shared" si="1155"/>
        <v/>
      </c>
      <c r="CB1773" s="104" t="str">
        <f t="shared" si="1156"/>
        <v/>
      </c>
      <c r="CC1773" s="139" t="str">
        <f t="shared" si="1157"/>
        <v/>
      </c>
      <c r="CE1773" s="162" t="str">
        <f t="shared" si="1158"/>
        <v/>
      </c>
      <c r="CF1773" s="163" t="str">
        <f t="shared" si="1159"/>
        <v/>
      </c>
      <c r="CG1773" s="164" t="str">
        <f t="shared" si="1160"/>
        <v/>
      </c>
      <c r="CI1773" s="162" t="str">
        <f t="shared" si="1161"/>
        <v/>
      </c>
      <c r="CJ1773" s="163" t="str">
        <f t="shared" si="1164"/>
        <v/>
      </c>
      <c r="CK1773" s="164" t="str">
        <f t="shared" si="1165"/>
        <v/>
      </c>
      <c r="CM1773" s="169" t="str">
        <f t="shared" si="1162"/>
        <v/>
      </c>
      <c r="CN1773" s="139" t="str">
        <f t="shared" si="1163"/>
        <v/>
      </c>
      <c r="CP1773" s="41" t="str">
        <f>IF($CM1773="", "", COUNTIF($CM$11:$CM$3035, "&lt;"&amp;$CM1773)+1+COUNTIF($CM$11:$CM1773, $CM1773)-1)</f>
        <v/>
      </c>
    </row>
    <row r="1774" spans="1:94" x14ac:dyDescent="0.25">
      <c r="A1774" s="40"/>
      <c r="B1774" s="82" t="str">
        <f>IF($I1774="", "", IFERROR(INDEX('Job Database'!$AE$11:$AE$3035, MATCH($I1774, 'Job Database'!$X$11:$X$3035, 0)), ""))</f>
        <v/>
      </c>
      <c r="C1774" s="69" t="str">
        <f>IF($I1774="", "", IF(COUNTIF('Job Database'!$X$11:$X$3035, $I1774)=0, $AC$5, $AC$4))</f>
        <v/>
      </c>
      <c r="D1774" s="40"/>
      <c r="E1774" s="85" t="str">
        <f>IF($I1774="", "", IF(IFERROR(INDEX('Job Database'!$M$11:$M$3035, MATCH($I1774, 'Job Database'!$X$11:$X$3035, 0)), "")="", "", IFERROR(INDEX('Job Database'!$M$11:$M$3035, MATCH($I1774, 'Job Database'!$X$11:$X$3035, 0)), "")))</f>
        <v/>
      </c>
      <c r="F1774" s="40"/>
      <c r="G1774" s="88" t="str">
        <f t="shared" si="1137"/>
        <v/>
      </c>
      <c r="H1774" s="40"/>
      <c r="I1774" s="24"/>
      <c r="J1774" s="34"/>
      <c r="K1774" s="106"/>
      <c r="L1774" s="79"/>
      <c r="M1774" s="34"/>
      <c r="N1774" s="79"/>
      <c r="O1774" s="31"/>
      <c r="P1774" s="53"/>
      <c r="Q1774" s="40"/>
      <c r="S1774" s="41" t="str">
        <f t="shared" si="1125"/>
        <v/>
      </c>
      <c r="T1774" s="41" t="str">
        <f t="shared" si="1126"/>
        <v/>
      </c>
      <c r="U1774" s="41" t="str">
        <f t="shared" si="1138"/>
        <v/>
      </c>
      <c r="W1774" s="74" t="str">
        <f>IF('Job Database'!$X1774="", "", 'Job Database'!$X1774)</f>
        <v/>
      </c>
      <c r="Y1774" s="41" t="str">
        <f>IF($W1774="", "", IF(COUNTIF($I$11:$I$3035, $W1774)&gt;0, "", MAX($Y$10:$Y1773)+1))</f>
        <v/>
      </c>
      <c r="Z1774" s="41">
        <v>1764</v>
      </c>
      <c r="AA1774" s="58" t="str">
        <f t="shared" si="1139"/>
        <v/>
      </c>
      <c r="AC1774" s="41" t="str">
        <f t="shared" si="1127"/>
        <v/>
      </c>
      <c r="AE1774" s="41" t="str">
        <f t="shared" si="1140"/>
        <v/>
      </c>
      <c r="AJ1774" s="154" t="str">
        <f t="shared" si="1141"/>
        <v/>
      </c>
      <c r="AL1774" s="120" t="str">
        <f t="shared" si="1142"/>
        <v/>
      </c>
      <c r="AM1774" s="104" t="str">
        <f t="shared" si="1143"/>
        <v/>
      </c>
      <c r="AN1774" s="104" t="str">
        <f t="shared" si="1144"/>
        <v/>
      </c>
      <c r="AO1774" s="104" t="str">
        <f t="shared" si="1128"/>
        <v/>
      </c>
      <c r="AP1774" s="104" t="str">
        <f t="shared" si="1129"/>
        <v/>
      </c>
      <c r="AQ1774" s="121" t="str">
        <f t="shared" si="1145"/>
        <v/>
      </c>
      <c r="AS1774" s="88" t="str">
        <f t="shared" si="1130"/>
        <v/>
      </c>
      <c r="AT1774" s="68" t="str">
        <f t="shared" si="1146"/>
        <v/>
      </c>
      <c r="AU1774" s="68" t="str">
        <f t="shared" si="1147"/>
        <v/>
      </c>
      <c r="AV1774" s="68" t="str">
        <f t="shared" si="1148"/>
        <v/>
      </c>
      <c r="AW1774" s="88" t="str">
        <f t="shared" si="1131"/>
        <v/>
      </c>
      <c r="AZ1774" s="88" t="str">
        <f t="shared" si="1132"/>
        <v/>
      </c>
      <c r="BA1774" s="68" t="str">
        <f t="shared" si="1133"/>
        <v/>
      </c>
      <c r="BB1774" s="68" t="str">
        <f t="shared" si="1134"/>
        <v/>
      </c>
      <c r="BC1774" s="68" t="str">
        <f t="shared" si="1135"/>
        <v/>
      </c>
      <c r="BD1774" s="69" t="str">
        <f t="shared" si="1136"/>
        <v/>
      </c>
      <c r="BE1774" s="69" t="str">
        <f t="shared" si="1149"/>
        <v/>
      </c>
      <c r="BT1774" s="138" t="str">
        <f t="shared" ca="1" si="1150"/>
        <v/>
      </c>
      <c r="BU1774" s="139" t="str">
        <f t="shared" ca="1" si="1151"/>
        <v/>
      </c>
      <c r="BW1774" s="138" t="str">
        <f t="shared" si="1152"/>
        <v/>
      </c>
      <c r="BX1774" s="104" t="str">
        <f t="shared" si="1153"/>
        <v/>
      </c>
      <c r="BY1774" s="139" t="str">
        <f t="shared" si="1154"/>
        <v/>
      </c>
      <c r="CA1774" s="138" t="str">
        <f t="shared" si="1155"/>
        <v/>
      </c>
      <c r="CB1774" s="104" t="str">
        <f t="shared" si="1156"/>
        <v/>
      </c>
      <c r="CC1774" s="139" t="str">
        <f t="shared" si="1157"/>
        <v/>
      </c>
      <c r="CE1774" s="162" t="str">
        <f t="shared" si="1158"/>
        <v/>
      </c>
      <c r="CF1774" s="163" t="str">
        <f t="shared" si="1159"/>
        <v/>
      </c>
      <c r="CG1774" s="164" t="str">
        <f t="shared" si="1160"/>
        <v/>
      </c>
      <c r="CI1774" s="162" t="str">
        <f t="shared" si="1161"/>
        <v/>
      </c>
      <c r="CJ1774" s="163" t="str">
        <f t="shared" si="1164"/>
        <v/>
      </c>
      <c r="CK1774" s="164" t="str">
        <f t="shared" si="1165"/>
        <v/>
      </c>
      <c r="CM1774" s="169" t="str">
        <f t="shared" si="1162"/>
        <v/>
      </c>
      <c r="CN1774" s="139" t="str">
        <f t="shared" si="1163"/>
        <v/>
      </c>
      <c r="CP1774" s="41" t="str">
        <f>IF($CM1774="", "", COUNTIF($CM$11:$CM$3035, "&lt;"&amp;$CM1774)+1+COUNTIF($CM$11:$CM1774, $CM1774)-1)</f>
        <v/>
      </c>
    </row>
    <row r="1775" spans="1:94" x14ac:dyDescent="0.25">
      <c r="A1775" s="40"/>
      <c r="B1775" s="82" t="str">
        <f>IF($I1775="", "", IFERROR(INDEX('Job Database'!$AE$11:$AE$3035, MATCH($I1775, 'Job Database'!$X$11:$X$3035, 0)), ""))</f>
        <v/>
      </c>
      <c r="C1775" s="69" t="str">
        <f>IF($I1775="", "", IF(COUNTIF('Job Database'!$X$11:$X$3035, $I1775)=0, $AC$5, $AC$4))</f>
        <v/>
      </c>
      <c r="D1775" s="40"/>
      <c r="E1775" s="85" t="str">
        <f>IF($I1775="", "", IF(IFERROR(INDEX('Job Database'!$M$11:$M$3035, MATCH($I1775, 'Job Database'!$X$11:$X$3035, 0)), "")="", "", IFERROR(INDEX('Job Database'!$M$11:$M$3035, MATCH($I1775, 'Job Database'!$X$11:$X$3035, 0)), "")))</f>
        <v/>
      </c>
      <c r="F1775" s="40"/>
      <c r="G1775" s="88" t="str">
        <f t="shared" si="1137"/>
        <v/>
      </c>
      <c r="H1775" s="40"/>
      <c r="I1775" s="24"/>
      <c r="J1775" s="34"/>
      <c r="K1775" s="106"/>
      <c r="L1775" s="79"/>
      <c r="M1775" s="34"/>
      <c r="N1775" s="79"/>
      <c r="O1775" s="31"/>
      <c r="P1775" s="53"/>
      <c r="Q1775" s="40"/>
      <c r="S1775" s="41" t="str">
        <f t="shared" si="1125"/>
        <v/>
      </c>
      <c r="T1775" s="41" t="str">
        <f t="shared" si="1126"/>
        <v/>
      </c>
      <c r="U1775" s="41" t="str">
        <f t="shared" si="1138"/>
        <v/>
      </c>
      <c r="W1775" s="74" t="str">
        <f>IF('Job Database'!$X1775="", "", 'Job Database'!$X1775)</f>
        <v/>
      </c>
      <c r="Y1775" s="41" t="str">
        <f>IF($W1775="", "", IF(COUNTIF($I$11:$I$3035, $W1775)&gt;0, "", MAX($Y$10:$Y1774)+1))</f>
        <v/>
      </c>
      <c r="Z1775" s="41">
        <v>1765</v>
      </c>
      <c r="AA1775" s="58" t="str">
        <f t="shared" si="1139"/>
        <v/>
      </c>
      <c r="AC1775" s="41" t="str">
        <f t="shared" si="1127"/>
        <v/>
      </c>
      <c r="AE1775" s="41" t="str">
        <f t="shared" si="1140"/>
        <v/>
      </c>
      <c r="AJ1775" s="154" t="str">
        <f t="shared" si="1141"/>
        <v/>
      </c>
      <c r="AL1775" s="120" t="str">
        <f t="shared" si="1142"/>
        <v/>
      </c>
      <c r="AM1775" s="104" t="str">
        <f t="shared" si="1143"/>
        <v/>
      </c>
      <c r="AN1775" s="104" t="str">
        <f t="shared" si="1144"/>
        <v/>
      </c>
      <c r="AO1775" s="104" t="str">
        <f t="shared" si="1128"/>
        <v/>
      </c>
      <c r="AP1775" s="104" t="str">
        <f t="shared" si="1129"/>
        <v/>
      </c>
      <c r="AQ1775" s="121" t="str">
        <f t="shared" si="1145"/>
        <v/>
      </c>
      <c r="AS1775" s="88" t="str">
        <f t="shared" si="1130"/>
        <v/>
      </c>
      <c r="AT1775" s="68" t="str">
        <f t="shared" si="1146"/>
        <v/>
      </c>
      <c r="AU1775" s="68" t="str">
        <f t="shared" si="1147"/>
        <v/>
      </c>
      <c r="AV1775" s="68" t="str">
        <f t="shared" si="1148"/>
        <v/>
      </c>
      <c r="AW1775" s="88" t="str">
        <f t="shared" si="1131"/>
        <v/>
      </c>
      <c r="AZ1775" s="88" t="str">
        <f t="shared" si="1132"/>
        <v/>
      </c>
      <c r="BA1775" s="68" t="str">
        <f t="shared" si="1133"/>
        <v/>
      </c>
      <c r="BB1775" s="68" t="str">
        <f t="shared" si="1134"/>
        <v/>
      </c>
      <c r="BC1775" s="68" t="str">
        <f t="shared" si="1135"/>
        <v/>
      </c>
      <c r="BD1775" s="69" t="str">
        <f t="shared" si="1136"/>
        <v/>
      </c>
      <c r="BE1775" s="69" t="str">
        <f t="shared" si="1149"/>
        <v/>
      </c>
      <c r="BT1775" s="138" t="str">
        <f t="shared" ca="1" si="1150"/>
        <v/>
      </c>
      <c r="BU1775" s="139" t="str">
        <f t="shared" ca="1" si="1151"/>
        <v/>
      </c>
      <c r="BW1775" s="138" t="str">
        <f t="shared" si="1152"/>
        <v/>
      </c>
      <c r="BX1775" s="104" t="str">
        <f t="shared" si="1153"/>
        <v/>
      </c>
      <c r="BY1775" s="139" t="str">
        <f t="shared" si="1154"/>
        <v/>
      </c>
      <c r="CA1775" s="138" t="str">
        <f t="shared" si="1155"/>
        <v/>
      </c>
      <c r="CB1775" s="104" t="str">
        <f t="shared" si="1156"/>
        <v/>
      </c>
      <c r="CC1775" s="139" t="str">
        <f t="shared" si="1157"/>
        <v/>
      </c>
      <c r="CE1775" s="162" t="str">
        <f t="shared" si="1158"/>
        <v/>
      </c>
      <c r="CF1775" s="163" t="str">
        <f t="shared" si="1159"/>
        <v/>
      </c>
      <c r="CG1775" s="164" t="str">
        <f t="shared" si="1160"/>
        <v/>
      </c>
      <c r="CI1775" s="162" t="str">
        <f t="shared" si="1161"/>
        <v/>
      </c>
      <c r="CJ1775" s="163" t="str">
        <f t="shared" si="1164"/>
        <v/>
      </c>
      <c r="CK1775" s="164" t="str">
        <f t="shared" si="1165"/>
        <v/>
      </c>
      <c r="CM1775" s="169" t="str">
        <f t="shared" si="1162"/>
        <v/>
      </c>
      <c r="CN1775" s="139" t="str">
        <f t="shared" si="1163"/>
        <v/>
      </c>
      <c r="CP1775" s="41" t="str">
        <f>IF($CM1775="", "", COUNTIF($CM$11:$CM$3035, "&lt;"&amp;$CM1775)+1+COUNTIF($CM$11:$CM1775, $CM1775)-1)</f>
        <v/>
      </c>
    </row>
    <row r="1776" spans="1:94" x14ac:dyDescent="0.25">
      <c r="A1776" s="40"/>
      <c r="B1776" s="82" t="str">
        <f>IF($I1776="", "", IFERROR(INDEX('Job Database'!$AE$11:$AE$3035, MATCH($I1776, 'Job Database'!$X$11:$X$3035, 0)), ""))</f>
        <v/>
      </c>
      <c r="C1776" s="69" t="str">
        <f>IF($I1776="", "", IF(COUNTIF('Job Database'!$X$11:$X$3035, $I1776)=0, $AC$5, $AC$4))</f>
        <v/>
      </c>
      <c r="D1776" s="40"/>
      <c r="E1776" s="85" t="str">
        <f>IF($I1776="", "", IF(IFERROR(INDEX('Job Database'!$M$11:$M$3035, MATCH($I1776, 'Job Database'!$X$11:$X$3035, 0)), "")="", "", IFERROR(INDEX('Job Database'!$M$11:$M$3035, MATCH($I1776, 'Job Database'!$X$11:$X$3035, 0)), "")))</f>
        <v/>
      </c>
      <c r="F1776" s="40"/>
      <c r="G1776" s="88" t="str">
        <f t="shared" si="1137"/>
        <v/>
      </c>
      <c r="H1776" s="40"/>
      <c r="I1776" s="24"/>
      <c r="J1776" s="34"/>
      <c r="K1776" s="106"/>
      <c r="L1776" s="79"/>
      <c r="M1776" s="34"/>
      <c r="N1776" s="79"/>
      <c r="O1776" s="31"/>
      <c r="P1776" s="53"/>
      <c r="Q1776" s="40"/>
      <c r="S1776" s="41" t="str">
        <f t="shared" si="1125"/>
        <v/>
      </c>
      <c r="T1776" s="41" t="str">
        <f t="shared" si="1126"/>
        <v/>
      </c>
      <c r="U1776" s="41" t="str">
        <f t="shared" si="1138"/>
        <v/>
      </c>
      <c r="W1776" s="74" t="str">
        <f>IF('Job Database'!$X1776="", "", 'Job Database'!$X1776)</f>
        <v/>
      </c>
      <c r="Y1776" s="41" t="str">
        <f>IF($W1776="", "", IF(COUNTIF($I$11:$I$3035, $W1776)&gt;0, "", MAX($Y$10:$Y1775)+1))</f>
        <v/>
      </c>
      <c r="Z1776" s="41">
        <v>1766</v>
      </c>
      <c r="AA1776" s="58" t="str">
        <f t="shared" si="1139"/>
        <v/>
      </c>
      <c r="AC1776" s="41" t="str">
        <f t="shared" si="1127"/>
        <v/>
      </c>
      <c r="AE1776" s="41" t="str">
        <f t="shared" si="1140"/>
        <v/>
      </c>
      <c r="AJ1776" s="154" t="str">
        <f t="shared" si="1141"/>
        <v/>
      </c>
      <c r="AL1776" s="120" t="str">
        <f t="shared" si="1142"/>
        <v/>
      </c>
      <c r="AM1776" s="104" t="str">
        <f t="shared" si="1143"/>
        <v/>
      </c>
      <c r="AN1776" s="104" t="str">
        <f t="shared" si="1144"/>
        <v/>
      </c>
      <c r="AO1776" s="104" t="str">
        <f t="shared" si="1128"/>
        <v/>
      </c>
      <c r="AP1776" s="104" t="str">
        <f t="shared" si="1129"/>
        <v/>
      </c>
      <c r="AQ1776" s="121" t="str">
        <f t="shared" si="1145"/>
        <v/>
      </c>
      <c r="AS1776" s="88" t="str">
        <f t="shared" si="1130"/>
        <v/>
      </c>
      <c r="AT1776" s="68" t="str">
        <f t="shared" si="1146"/>
        <v/>
      </c>
      <c r="AU1776" s="68" t="str">
        <f t="shared" si="1147"/>
        <v/>
      </c>
      <c r="AV1776" s="68" t="str">
        <f t="shared" si="1148"/>
        <v/>
      </c>
      <c r="AW1776" s="88" t="str">
        <f t="shared" si="1131"/>
        <v/>
      </c>
      <c r="AZ1776" s="88" t="str">
        <f t="shared" si="1132"/>
        <v/>
      </c>
      <c r="BA1776" s="68" t="str">
        <f t="shared" si="1133"/>
        <v/>
      </c>
      <c r="BB1776" s="68" t="str">
        <f t="shared" si="1134"/>
        <v/>
      </c>
      <c r="BC1776" s="68" t="str">
        <f t="shared" si="1135"/>
        <v/>
      </c>
      <c r="BD1776" s="69" t="str">
        <f t="shared" si="1136"/>
        <v/>
      </c>
      <c r="BE1776" s="69" t="str">
        <f t="shared" si="1149"/>
        <v/>
      </c>
      <c r="BT1776" s="138" t="str">
        <f t="shared" ca="1" si="1150"/>
        <v/>
      </c>
      <c r="BU1776" s="139" t="str">
        <f t="shared" ca="1" si="1151"/>
        <v/>
      </c>
      <c r="BW1776" s="138" t="str">
        <f t="shared" si="1152"/>
        <v/>
      </c>
      <c r="BX1776" s="104" t="str">
        <f t="shared" si="1153"/>
        <v/>
      </c>
      <c r="BY1776" s="139" t="str">
        <f t="shared" si="1154"/>
        <v/>
      </c>
      <c r="CA1776" s="138" t="str">
        <f t="shared" si="1155"/>
        <v/>
      </c>
      <c r="CB1776" s="104" t="str">
        <f t="shared" si="1156"/>
        <v/>
      </c>
      <c r="CC1776" s="139" t="str">
        <f t="shared" si="1157"/>
        <v/>
      </c>
      <c r="CE1776" s="162" t="str">
        <f t="shared" si="1158"/>
        <v/>
      </c>
      <c r="CF1776" s="163" t="str">
        <f t="shared" si="1159"/>
        <v/>
      </c>
      <c r="CG1776" s="164" t="str">
        <f t="shared" si="1160"/>
        <v/>
      </c>
      <c r="CI1776" s="162" t="str">
        <f t="shared" si="1161"/>
        <v/>
      </c>
      <c r="CJ1776" s="163" t="str">
        <f t="shared" si="1164"/>
        <v/>
      </c>
      <c r="CK1776" s="164" t="str">
        <f t="shared" si="1165"/>
        <v/>
      </c>
      <c r="CM1776" s="169" t="str">
        <f t="shared" si="1162"/>
        <v/>
      </c>
      <c r="CN1776" s="139" t="str">
        <f t="shared" si="1163"/>
        <v/>
      </c>
      <c r="CP1776" s="41" t="str">
        <f>IF($CM1776="", "", COUNTIF($CM$11:$CM$3035, "&lt;"&amp;$CM1776)+1+COUNTIF($CM$11:$CM1776, $CM1776)-1)</f>
        <v/>
      </c>
    </row>
    <row r="1777" spans="1:94" x14ac:dyDescent="0.25">
      <c r="A1777" s="40"/>
      <c r="B1777" s="82" t="str">
        <f>IF($I1777="", "", IFERROR(INDEX('Job Database'!$AE$11:$AE$3035, MATCH($I1777, 'Job Database'!$X$11:$X$3035, 0)), ""))</f>
        <v/>
      </c>
      <c r="C1777" s="69" t="str">
        <f>IF($I1777="", "", IF(COUNTIF('Job Database'!$X$11:$X$3035, $I1777)=0, $AC$5, $AC$4))</f>
        <v/>
      </c>
      <c r="D1777" s="40"/>
      <c r="E1777" s="85" t="str">
        <f>IF($I1777="", "", IF(IFERROR(INDEX('Job Database'!$M$11:$M$3035, MATCH($I1777, 'Job Database'!$X$11:$X$3035, 0)), "")="", "", IFERROR(INDEX('Job Database'!$M$11:$M$3035, MATCH($I1777, 'Job Database'!$X$11:$X$3035, 0)), "")))</f>
        <v/>
      </c>
      <c r="F1777" s="40"/>
      <c r="G1777" s="88" t="str">
        <f t="shared" si="1137"/>
        <v/>
      </c>
      <c r="H1777" s="40"/>
      <c r="I1777" s="24"/>
      <c r="J1777" s="34"/>
      <c r="K1777" s="106"/>
      <c r="L1777" s="79"/>
      <c r="M1777" s="34"/>
      <c r="N1777" s="79"/>
      <c r="O1777" s="31"/>
      <c r="P1777" s="53"/>
      <c r="Q1777" s="40"/>
      <c r="S1777" s="41" t="str">
        <f t="shared" si="1125"/>
        <v/>
      </c>
      <c r="T1777" s="41" t="str">
        <f t="shared" si="1126"/>
        <v/>
      </c>
      <c r="U1777" s="41" t="str">
        <f t="shared" si="1138"/>
        <v/>
      </c>
      <c r="W1777" s="74" t="str">
        <f>IF('Job Database'!$X1777="", "", 'Job Database'!$X1777)</f>
        <v/>
      </c>
      <c r="Y1777" s="41" t="str">
        <f>IF($W1777="", "", IF(COUNTIF($I$11:$I$3035, $W1777)&gt;0, "", MAX($Y$10:$Y1776)+1))</f>
        <v/>
      </c>
      <c r="Z1777" s="41">
        <v>1767</v>
      </c>
      <c r="AA1777" s="58" t="str">
        <f t="shared" si="1139"/>
        <v/>
      </c>
      <c r="AC1777" s="41" t="str">
        <f t="shared" si="1127"/>
        <v/>
      </c>
      <c r="AE1777" s="41" t="str">
        <f t="shared" si="1140"/>
        <v/>
      </c>
      <c r="AJ1777" s="154" t="str">
        <f t="shared" si="1141"/>
        <v/>
      </c>
      <c r="AL1777" s="120" t="str">
        <f t="shared" si="1142"/>
        <v/>
      </c>
      <c r="AM1777" s="104" t="str">
        <f t="shared" si="1143"/>
        <v/>
      </c>
      <c r="AN1777" s="104" t="str">
        <f t="shared" si="1144"/>
        <v/>
      </c>
      <c r="AO1777" s="104" t="str">
        <f t="shared" si="1128"/>
        <v/>
      </c>
      <c r="AP1777" s="104" t="str">
        <f t="shared" si="1129"/>
        <v/>
      </c>
      <c r="AQ1777" s="121" t="str">
        <f t="shared" si="1145"/>
        <v/>
      </c>
      <c r="AS1777" s="88" t="str">
        <f t="shared" si="1130"/>
        <v/>
      </c>
      <c r="AT1777" s="68" t="str">
        <f t="shared" si="1146"/>
        <v/>
      </c>
      <c r="AU1777" s="68" t="str">
        <f t="shared" si="1147"/>
        <v/>
      </c>
      <c r="AV1777" s="68" t="str">
        <f t="shared" si="1148"/>
        <v/>
      </c>
      <c r="AW1777" s="88" t="str">
        <f t="shared" si="1131"/>
        <v/>
      </c>
      <c r="AZ1777" s="88" t="str">
        <f t="shared" si="1132"/>
        <v/>
      </c>
      <c r="BA1777" s="68" t="str">
        <f t="shared" si="1133"/>
        <v/>
      </c>
      <c r="BB1777" s="68" t="str">
        <f t="shared" si="1134"/>
        <v/>
      </c>
      <c r="BC1777" s="68" t="str">
        <f t="shared" si="1135"/>
        <v/>
      </c>
      <c r="BD1777" s="69" t="str">
        <f t="shared" si="1136"/>
        <v/>
      </c>
      <c r="BE1777" s="69" t="str">
        <f t="shared" si="1149"/>
        <v/>
      </c>
      <c r="BT1777" s="138" t="str">
        <f t="shared" ca="1" si="1150"/>
        <v/>
      </c>
      <c r="BU1777" s="139" t="str">
        <f t="shared" ca="1" si="1151"/>
        <v/>
      </c>
      <c r="BW1777" s="138" t="str">
        <f t="shared" si="1152"/>
        <v/>
      </c>
      <c r="BX1777" s="104" t="str">
        <f t="shared" si="1153"/>
        <v/>
      </c>
      <c r="BY1777" s="139" t="str">
        <f t="shared" si="1154"/>
        <v/>
      </c>
      <c r="CA1777" s="138" t="str">
        <f t="shared" si="1155"/>
        <v/>
      </c>
      <c r="CB1777" s="104" t="str">
        <f t="shared" si="1156"/>
        <v/>
      </c>
      <c r="CC1777" s="139" t="str">
        <f t="shared" si="1157"/>
        <v/>
      </c>
      <c r="CE1777" s="162" t="str">
        <f t="shared" si="1158"/>
        <v/>
      </c>
      <c r="CF1777" s="163" t="str">
        <f t="shared" si="1159"/>
        <v/>
      </c>
      <c r="CG1777" s="164" t="str">
        <f t="shared" si="1160"/>
        <v/>
      </c>
      <c r="CI1777" s="162" t="str">
        <f t="shared" si="1161"/>
        <v/>
      </c>
      <c r="CJ1777" s="163" t="str">
        <f t="shared" si="1164"/>
        <v/>
      </c>
      <c r="CK1777" s="164" t="str">
        <f t="shared" si="1165"/>
        <v/>
      </c>
      <c r="CM1777" s="169" t="str">
        <f t="shared" si="1162"/>
        <v/>
      </c>
      <c r="CN1777" s="139" t="str">
        <f t="shared" si="1163"/>
        <v/>
      </c>
      <c r="CP1777" s="41" t="str">
        <f>IF($CM1777="", "", COUNTIF($CM$11:$CM$3035, "&lt;"&amp;$CM1777)+1+COUNTIF($CM$11:$CM1777, $CM1777)-1)</f>
        <v/>
      </c>
    </row>
    <row r="1778" spans="1:94" x14ac:dyDescent="0.25">
      <c r="A1778" s="40"/>
      <c r="B1778" s="82" t="str">
        <f>IF($I1778="", "", IFERROR(INDEX('Job Database'!$AE$11:$AE$3035, MATCH($I1778, 'Job Database'!$X$11:$X$3035, 0)), ""))</f>
        <v/>
      </c>
      <c r="C1778" s="69" t="str">
        <f>IF($I1778="", "", IF(COUNTIF('Job Database'!$X$11:$X$3035, $I1778)=0, $AC$5, $AC$4))</f>
        <v/>
      </c>
      <c r="D1778" s="40"/>
      <c r="E1778" s="85" t="str">
        <f>IF($I1778="", "", IF(IFERROR(INDEX('Job Database'!$M$11:$M$3035, MATCH($I1778, 'Job Database'!$X$11:$X$3035, 0)), "")="", "", IFERROR(INDEX('Job Database'!$M$11:$M$3035, MATCH($I1778, 'Job Database'!$X$11:$X$3035, 0)), "")))</f>
        <v/>
      </c>
      <c r="F1778" s="40"/>
      <c r="G1778" s="88" t="str">
        <f t="shared" si="1137"/>
        <v/>
      </c>
      <c r="H1778" s="40"/>
      <c r="I1778" s="24"/>
      <c r="J1778" s="34"/>
      <c r="K1778" s="106"/>
      <c r="L1778" s="79"/>
      <c r="M1778" s="34"/>
      <c r="N1778" s="79"/>
      <c r="O1778" s="31"/>
      <c r="P1778" s="53"/>
      <c r="Q1778" s="40"/>
      <c r="S1778" s="41" t="str">
        <f t="shared" si="1125"/>
        <v/>
      </c>
      <c r="T1778" s="41" t="str">
        <f t="shared" si="1126"/>
        <v/>
      </c>
      <c r="U1778" s="41" t="str">
        <f t="shared" si="1138"/>
        <v/>
      </c>
      <c r="W1778" s="74" t="str">
        <f>IF('Job Database'!$X1778="", "", 'Job Database'!$X1778)</f>
        <v/>
      </c>
      <c r="Y1778" s="41" t="str">
        <f>IF($W1778="", "", IF(COUNTIF($I$11:$I$3035, $W1778)&gt;0, "", MAX($Y$10:$Y1777)+1))</f>
        <v/>
      </c>
      <c r="Z1778" s="41">
        <v>1768</v>
      </c>
      <c r="AA1778" s="58" t="str">
        <f t="shared" si="1139"/>
        <v/>
      </c>
      <c r="AC1778" s="41" t="str">
        <f t="shared" si="1127"/>
        <v/>
      </c>
      <c r="AE1778" s="41" t="str">
        <f t="shared" si="1140"/>
        <v/>
      </c>
      <c r="AJ1778" s="154" t="str">
        <f t="shared" si="1141"/>
        <v/>
      </c>
      <c r="AL1778" s="120" t="str">
        <f t="shared" si="1142"/>
        <v/>
      </c>
      <c r="AM1778" s="104" t="str">
        <f t="shared" si="1143"/>
        <v/>
      </c>
      <c r="AN1778" s="104" t="str">
        <f t="shared" si="1144"/>
        <v/>
      </c>
      <c r="AO1778" s="104" t="str">
        <f t="shared" si="1128"/>
        <v/>
      </c>
      <c r="AP1778" s="104" t="str">
        <f t="shared" si="1129"/>
        <v/>
      </c>
      <c r="AQ1778" s="121" t="str">
        <f t="shared" si="1145"/>
        <v/>
      </c>
      <c r="AS1778" s="88" t="str">
        <f t="shared" si="1130"/>
        <v/>
      </c>
      <c r="AT1778" s="68" t="str">
        <f t="shared" si="1146"/>
        <v/>
      </c>
      <c r="AU1778" s="68" t="str">
        <f t="shared" si="1147"/>
        <v/>
      </c>
      <c r="AV1778" s="68" t="str">
        <f t="shared" si="1148"/>
        <v/>
      </c>
      <c r="AW1778" s="88" t="str">
        <f t="shared" si="1131"/>
        <v/>
      </c>
      <c r="AZ1778" s="88" t="str">
        <f t="shared" si="1132"/>
        <v/>
      </c>
      <c r="BA1778" s="68" t="str">
        <f t="shared" si="1133"/>
        <v/>
      </c>
      <c r="BB1778" s="68" t="str">
        <f t="shared" si="1134"/>
        <v/>
      </c>
      <c r="BC1778" s="68" t="str">
        <f t="shared" si="1135"/>
        <v/>
      </c>
      <c r="BD1778" s="69" t="str">
        <f t="shared" si="1136"/>
        <v/>
      </c>
      <c r="BE1778" s="69" t="str">
        <f t="shared" si="1149"/>
        <v/>
      </c>
      <c r="BT1778" s="138" t="str">
        <f t="shared" ca="1" si="1150"/>
        <v/>
      </c>
      <c r="BU1778" s="139" t="str">
        <f t="shared" ca="1" si="1151"/>
        <v/>
      </c>
      <c r="BW1778" s="138" t="str">
        <f t="shared" si="1152"/>
        <v/>
      </c>
      <c r="BX1778" s="104" t="str">
        <f t="shared" si="1153"/>
        <v/>
      </c>
      <c r="BY1778" s="139" t="str">
        <f t="shared" si="1154"/>
        <v/>
      </c>
      <c r="CA1778" s="138" t="str">
        <f t="shared" si="1155"/>
        <v/>
      </c>
      <c r="CB1778" s="104" t="str">
        <f t="shared" si="1156"/>
        <v/>
      </c>
      <c r="CC1778" s="139" t="str">
        <f t="shared" si="1157"/>
        <v/>
      </c>
      <c r="CE1778" s="162" t="str">
        <f t="shared" si="1158"/>
        <v/>
      </c>
      <c r="CF1778" s="163" t="str">
        <f t="shared" si="1159"/>
        <v/>
      </c>
      <c r="CG1778" s="164" t="str">
        <f t="shared" si="1160"/>
        <v/>
      </c>
      <c r="CI1778" s="162" t="str">
        <f t="shared" si="1161"/>
        <v/>
      </c>
      <c r="CJ1778" s="163" t="str">
        <f t="shared" si="1164"/>
        <v/>
      </c>
      <c r="CK1778" s="164" t="str">
        <f t="shared" si="1165"/>
        <v/>
      </c>
      <c r="CM1778" s="169" t="str">
        <f t="shared" si="1162"/>
        <v/>
      </c>
      <c r="CN1778" s="139" t="str">
        <f t="shared" si="1163"/>
        <v/>
      </c>
      <c r="CP1778" s="41" t="str">
        <f>IF($CM1778="", "", COUNTIF($CM$11:$CM$3035, "&lt;"&amp;$CM1778)+1+COUNTIF($CM$11:$CM1778, $CM1778)-1)</f>
        <v/>
      </c>
    </row>
    <row r="1779" spans="1:94" x14ac:dyDescent="0.25">
      <c r="A1779" s="40"/>
      <c r="B1779" s="82" t="str">
        <f>IF($I1779="", "", IFERROR(INDEX('Job Database'!$AE$11:$AE$3035, MATCH($I1779, 'Job Database'!$X$11:$X$3035, 0)), ""))</f>
        <v/>
      </c>
      <c r="C1779" s="69" t="str">
        <f>IF($I1779="", "", IF(COUNTIF('Job Database'!$X$11:$X$3035, $I1779)=0, $AC$5, $AC$4))</f>
        <v/>
      </c>
      <c r="D1779" s="40"/>
      <c r="E1779" s="85" t="str">
        <f>IF($I1779="", "", IF(IFERROR(INDEX('Job Database'!$M$11:$M$3035, MATCH($I1779, 'Job Database'!$X$11:$X$3035, 0)), "")="", "", IFERROR(INDEX('Job Database'!$M$11:$M$3035, MATCH($I1779, 'Job Database'!$X$11:$X$3035, 0)), "")))</f>
        <v/>
      </c>
      <c r="F1779" s="40"/>
      <c r="G1779" s="88" t="str">
        <f t="shared" si="1137"/>
        <v/>
      </c>
      <c r="H1779" s="40"/>
      <c r="I1779" s="24"/>
      <c r="J1779" s="34"/>
      <c r="K1779" s="106"/>
      <c r="L1779" s="79"/>
      <c r="M1779" s="34"/>
      <c r="N1779" s="79"/>
      <c r="O1779" s="31"/>
      <c r="P1779" s="53"/>
      <c r="Q1779" s="40"/>
      <c r="S1779" s="41" t="str">
        <f t="shared" si="1125"/>
        <v/>
      </c>
      <c r="T1779" s="41" t="str">
        <f t="shared" si="1126"/>
        <v/>
      </c>
      <c r="U1779" s="41" t="str">
        <f t="shared" si="1138"/>
        <v/>
      </c>
      <c r="W1779" s="74" t="str">
        <f>IF('Job Database'!$X1779="", "", 'Job Database'!$X1779)</f>
        <v/>
      </c>
      <c r="Y1779" s="41" t="str">
        <f>IF($W1779="", "", IF(COUNTIF($I$11:$I$3035, $W1779)&gt;0, "", MAX($Y$10:$Y1778)+1))</f>
        <v/>
      </c>
      <c r="Z1779" s="41">
        <v>1769</v>
      </c>
      <c r="AA1779" s="58" t="str">
        <f t="shared" si="1139"/>
        <v/>
      </c>
      <c r="AC1779" s="41" t="str">
        <f t="shared" si="1127"/>
        <v/>
      </c>
      <c r="AE1779" s="41" t="str">
        <f t="shared" si="1140"/>
        <v/>
      </c>
      <c r="AJ1779" s="154" t="str">
        <f t="shared" si="1141"/>
        <v/>
      </c>
      <c r="AL1779" s="120" t="str">
        <f t="shared" si="1142"/>
        <v/>
      </c>
      <c r="AM1779" s="104" t="str">
        <f t="shared" si="1143"/>
        <v/>
      </c>
      <c r="AN1779" s="104" t="str">
        <f t="shared" si="1144"/>
        <v/>
      </c>
      <c r="AO1779" s="104" t="str">
        <f t="shared" si="1128"/>
        <v/>
      </c>
      <c r="AP1779" s="104" t="str">
        <f t="shared" si="1129"/>
        <v/>
      </c>
      <c r="AQ1779" s="121" t="str">
        <f t="shared" si="1145"/>
        <v/>
      </c>
      <c r="AS1779" s="88" t="str">
        <f t="shared" si="1130"/>
        <v/>
      </c>
      <c r="AT1779" s="68" t="str">
        <f t="shared" si="1146"/>
        <v/>
      </c>
      <c r="AU1779" s="68" t="str">
        <f t="shared" si="1147"/>
        <v/>
      </c>
      <c r="AV1779" s="68" t="str">
        <f t="shared" si="1148"/>
        <v/>
      </c>
      <c r="AW1779" s="88" t="str">
        <f t="shared" si="1131"/>
        <v/>
      </c>
      <c r="AZ1779" s="88" t="str">
        <f t="shared" si="1132"/>
        <v/>
      </c>
      <c r="BA1779" s="68" t="str">
        <f t="shared" si="1133"/>
        <v/>
      </c>
      <c r="BB1779" s="68" t="str">
        <f t="shared" si="1134"/>
        <v/>
      </c>
      <c r="BC1779" s="68" t="str">
        <f t="shared" si="1135"/>
        <v/>
      </c>
      <c r="BD1779" s="69" t="str">
        <f t="shared" si="1136"/>
        <v/>
      </c>
      <c r="BE1779" s="69" t="str">
        <f t="shared" si="1149"/>
        <v/>
      </c>
      <c r="BT1779" s="138" t="str">
        <f t="shared" ca="1" si="1150"/>
        <v/>
      </c>
      <c r="BU1779" s="139" t="str">
        <f t="shared" ca="1" si="1151"/>
        <v/>
      </c>
      <c r="BW1779" s="138" t="str">
        <f t="shared" si="1152"/>
        <v/>
      </c>
      <c r="BX1779" s="104" t="str">
        <f t="shared" si="1153"/>
        <v/>
      </c>
      <c r="BY1779" s="139" t="str">
        <f t="shared" si="1154"/>
        <v/>
      </c>
      <c r="CA1779" s="138" t="str">
        <f t="shared" si="1155"/>
        <v/>
      </c>
      <c r="CB1779" s="104" t="str">
        <f t="shared" si="1156"/>
        <v/>
      </c>
      <c r="CC1779" s="139" t="str">
        <f t="shared" si="1157"/>
        <v/>
      </c>
      <c r="CE1779" s="162" t="str">
        <f t="shared" si="1158"/>
        <v/>
      </c>
      <c r="CF1779" s="163" t="str">
        <f t="shared" si="1159"/>
        <v/>
      </c>
      <c r="CG1779" s="164" t="str">
        <f t="shared" si="1160"/>
        <v/>
      </c>
      <c r="CI1779" s="162" t="str">
        <f t="shared" si="1161"/>
        <v/>
      </c>
      <c r="CJ1779" s="163" t="str">
        <f t="shared" si="1164"/>
        <v/>
      </c>
      <c r="CK1779" s="164" t="str">
        <f t="shared" si="1165"/>
        <v/>
      </c>
      <c r="CM1779" s="169" t="str">
        <f t="shared" si="1162"/>
        <v/>
      </c>
      <c r="CN1779" s="139" t="str">
        <f t="shared" si="1163"/>
        <v/>
      </c>
      <c r="CP1779" s="41" t="str">
        <f>IF($CM1779="", "", COUNTIF($CM$11:$CM$3035, "&lt;"&amp;$CM1779)+1+COUNTIF($CM$11:$CM1779, $CM1779)-1)</f>
        <v/>
      </c>
    </row>
    <row r="1780" spans="1:94" x14ac:dyDescent="0.25">
      <c r="A1780" s="40"/>
      <c r="B1780" s="82" t="str">
        <f>IF($I1780="", "", IFERROR(INDEX('Job Database'!$AE$11:$AE$3035, MATCH($I1780, 'Job Database'!$X$11:$X$3035, 0)), ""))</f>
        <v/>
      </c>
      <c r="C1780" s="69" t="str">
        <f>IF($I1780="", "", IF(COUNTIF('Job Database'!$X$11:$X$3035, $I1780)=0, $AC$5, $AC$4))</f>
        <v/>
      </c>
      <c r="D1780" s="40"/>
      <c r="E1780" s="85" t="str">
        <f>IF($I1780="", "", IF(IFERROR(INDEX('Job Database'!$M$11:$M$3035, MATCH($I1780, 'Job Database'!$X$11:$X$3035, 0)), "")="", "", IFERROR(INDEX('Job Database'!$M$11:$M$3035, MATCH($I1780, 'Job Database'!$X$11:$X$3035, 0)), "")))</f>
        <v/>
      </c>
      <c r="F1780" s="40"/>
      <c r="G1780" s="88" t="str">
        <f t="shared" si="1137"/>
        <v/>
      </c>
      <c r="H1780" s="40"/>
      <c r="I1780" s="24"/>
      <c r="J1780" s="34"/>
      <c r="K1780" s="106"/>
      <c r="L1780" s="79"/>
      <c r="M1780" s="34"/>
      <c r="N1780" s="79"/>
      <c r="O1780" s="31"/>
      <c r="P1780" s="53"/>
      <c r="Q1780" s="40"/>
      <c r="S1780" s="41" t="str">
        <f t="shared" si="1125"/>
        <v/>
      </c>
      <c r="T1780" s="41" t="str">
        <f t="shared" si="1126"/>
        <v/>
      </c>
      <c r="U1780" s="41" t="str">
        <f t="shared" si="1138"/>
        <v/>
      </c>
      <c r="W1780" s="74" t="str">
        <f>IF('Job Database'!$X1780="", "", 'Job Database'!$X1780)</f>
        <v/>
      </c>
      <c r="Y1780" s="41" t="str">
        <f>IF($W1780="", "", IF(COUNTIF($I$11:$I$3035, $W1780)&gt;0, "", MAX($Y$10:$Y1779)+1))</f>
        <v/>
      </c>
      <c r="Z1780" s="41">
        <v>1770</v>
      </c>
      <c r="AA1780" s="58" t="str">
        <f t="shared" si="1139"/>
        <v/>
      </c>
      <c r="AC1780" s="41" t="str">
        <f t="shared" si="1127"/>
        <v/>
      </c>
      <c r="AE1780" s="41" t="str">
        <f t="shared" si="1140"/>
        <v/>
      </c>
      <c r="AJ1780" s="154" t="str">
        <f t="shared" si="1141"/>
        <v/>
      </c>
      <c r="AL1780" s="120" t="str">
        <f t="shared" si="1142"/>
        <v/>
      </c>
      <c r="AM1780" s="104" t="str">
        <f t="shared" si="1143"/>
        <v/>
      </c>
      <c r="AN1780" s="104" t="str">
        <f t="shared" si="1144"/>
        <v/>
      </c>
      <c r="AO1780" s="104" t="str">
        <f t="shared" si="1128"/>
        <v/>
      </c>
      <c r="AP1780" s="104" t="str">
        <f t="shared" si="1129"/>
        <v/>
      </c>
      <c r="AQ1780" s="121" t="str">
        <f t="shared" si="1145"/>
        <v/>
      </c>
      <c r="AS1780" s="88" t="str">
        <f t="shared" si="1130"/>
        <v/>
      </c>
      <c r="AT1780" s="68" t="str">
        <f t="shared" si="1146"/>
        <v/>
      </c>
      <c r="AU1780" s="68" t="str">
        <f t="shared" si="1147"/>
        <v/>
      </c>
      <c r="AV1780" s="68" t="str">
        <f t="shared" si="1148"/>
        <v/>
      </c>
      <c r="AW1780" s="88" t="str">
        <f t="shared" si="1131"/>
        <v/>
      </c>
      <c r="AZ1780" s="88" t="str">
        <f t="shared" si="1132"/>
        <v/>
      </c>
      <c r="BA1780" s="68" t="str">
        <f t="shared" si="1133"/>
        <v/>
      </c>
      <c r="BB1780" s="68" t="str">
        <f t="shared" si="1134"/>
        <v/>
      </c>
      <c r="BC1780" s="68" t="str">
        <f t="shared" si="1135"/>
        <v/>
      </c>
      <c r="BD1780" s="69" t="str">
        <f t="shared" si="1136"/>
        <v/>
      </c>
      <c r="BE1780" s="69" t="str">
        <f t="shared" si="1149"/>
        <v/>
      </c>
      <c r="BT1780" s="138" t="str">
        <f t="shared" ca="1" si="1150"/>
        <v/>
      </c>
      <c r="BU1780" s="139" t="str">
        <f t="shared" ca="1" si="1151"/>
        <v/>
      </c>
      <c r="BW1780" s="138" t="str">
        <f t="shared" si="1152"/>
        <v/>
      </c>
      <c r="BX1780" s="104" t="str">
        <f t="shared" si="1153"/>
        <v/>
      </c>
      <c r="BY1780" s="139" t="str">
        <f t="shared" si="1154"/>
        <v/>
      </c>
      <c r="CA1780" s="138" t="str">
        <f t="shared" si="1155"/>
        <v/>
      </c>
      <c r="CB1780" s="104" t="str">
        <f t="shared" si="1156"/>
        <v/>
      </c>
      <c r="CC1780" s="139" t="str">
        <f t="shared" si="1157"/>
        <v/>
      </c>
      <c r="CE1780" s="162" t="str">
        <f t="shared" si="1158"/>
        <v/>
      </c>
      <c r="CF1780" s="163" t="str">
        <f t="shared" si="1159"/>
        <v/>
      </c>
      <c r="CG1780" s="164" t="str">
        <f t="shared" si="1160"/>
        <v/>
      </c>
      <c r="CI1780" s="162" t="str">
        <f t="shared" si="1161"/>
        <v/>
      </c>
      <c r="CJ1780" s="163" t="str">
        <f t="shared" si="1164"/>
        <v/>
      </c>
      <c r="CK1780" s="164" t="str">
        <f t="shared" si="1165"/>
        <v/>
      </c>
      <c r="CM1780" s="169" t="str">
        <f t="shared" si="1162"/>
        <v/>
      </c>
      <c r="CN1780" s="139" t="str">
        <f t="shared" si="1163"/>
        <v/>
      </c>
      <c r="CP1780" s="41" t="str">
        <f>IF($CM1780="", "", COUNTIF($CM$11:$CM$3035, "&lt;"&amp;$CM1780)+1+COUNTIF($CM$11:$CM1780, $CM1780)-1)</f>
        <v/>
      </c>
    </row>
    <row r="1781" spans="1:94" x14ac:dyDescent="0.25">
      <c r="A1781" s="40"/>
      <c r="B1781" s="82" t="str">
        <f>IF($I1781="", "", IFERROR(INDEX('Job Database'!$AE$11:$AE$3035, MATCH($I1781, 'Job Database'!$X$11:$X$3035, 0)), ""))</f>
        <v/>
      </c>
      <c r="C1781" s="69" t="str">
        <f>IF($I1781="", "", IF(COUNTIF('Job Database'!$X$11:$X$3035, $I1781)=0, $AC$5, $AC$4))</f>
        <v/>
      </c>
      <c r="D1781" s="40"/>
      <c r="E1781" s="85" t="str">
        <f>IF($I1781="", "", IF(IFERROR(INDEX('Job Database'!$M$11:$M$3035, MATCH($I1781, 'Job Database'!$X$11:$X$3035, 0)), "")="", "", IFERROR(INDEX('Job Database'!$M$11:$M$3035, MATCH($I1781, 'Job Database'!$X$11:$X$3035, 0)), "")))</f>
        <v/>
      </c>
      <c r="F1781" s="40"/>
      <c r="G1781" s="88" t="str">
        <f t="shared" si="1137"/>
        <v/>
      </c>
      <c r="H1781" s="40"/>
      <c r="I1781" s="24"/>
      <c r="J1781" s="34"/>
      <c r="K1781" s="106"/>
      <c r="L1781" s="79"/>
      <c r="M1781" s="34"/>
      <c r="N1781" s="79"/>
      <c r="O1781" s="31"/>
      <c r="P1781" s="53"/>
      <c r="Q1781" s="40"/>
      <c r="S1781" s="41" t="str">
        <f t="shared" si="1125"/>
        <v/>
      </c>
      <c r="T1781" s="41" t="str">
        <f t="shared" si="1126"/>
        <v/>
      </c>
      <c r="U1781" s="41" t="str">
        <f t="shared" si="1138"/>
        <v/>
      </c>
      <c r="W1781" s="74" t="str">
        <f>IF('Job Database'!$X1781="", "", 'Job Database'!$X1781)</f>
        <v/>
      </c>
      <c r="Y1781" s="41" t="str">
        <f>IF($W1781="", "", IF(COUNTIF($I$11:$I$3035, $W1781)&gt;0, "", MAX($Y$10:$Y1780)+1))</f>
        <v/>
      </c>
      <c r="Z1781" s="41">
        <v>1771</v>
      </c>
      <c r="AA1781" s="58" t="str">
        <f t="shared" si="1139"/>
        <v/>
      </c>
      <c r="AC1781" s="41" t="str">
        <f t="shared" si="1127"/>
        <v/>
      </c>
      <c r="AE1781" s="41" t="str">
        <f t="shared" si="1140"/>
        <v/>
      </c>
      <c r="AJ1781" s="154" t="str">
        <f t="shared" si="1141"/>
        <v/>
      </c>
      <c r="AL1781" s="120" t="str">
        <f t="shared" si="1142"/>
        <v/>
      </c>
      <c r="AM1781" s="104" t="str">
        <f t="shared" si="1143"/>
        <v/>
      </c>
      <c r="AN1781" s="104" t="str">
        <f t="shared" si="1144"/>
        <v/>
      </c>
      <c r="AO1781" s="104" t="str">
        <f t="shared" si="1128"/>
        <v/>
      </c>
      <c r="AP1781" s="104" t="str">
        <f t="shared" si="1129"/>
        <v/>
      </c>
      <c r="AQ1781" s="121" t="str">
        <f t="shared" si="1145"/>
        <v/>
      </c>
      <c r="AS1781" s="88" t="str">
        <f t="shared" si="1130"/>
        <v/>
      </c>
      <c r="AT1781" s="68" t="str">
        <f t="shared" si="1146"/>
        <v/>
      </c>
      <c r="AU1781" s="68" t="str">
        <f t="shared" si="1147"/>
        <v/>
      </c>
      <c r="AV1781" s="68" t="str">
        <f t="shared" si="1148"/>
        <v/>
      </c>
      <c r="AW1781" s="88" t="str">
        <f t="shared" si="1131"/>
        <v/>
      </c>
      <c r="AZ1781" s="88" t="str">
        <f t="shared" si="1132"/>
        <v/>
      </c>
      <c r="BA1781" s="68" t="str">
        <f t="shared" si="1133"/>
        <v/>
      </c>
      <c r="BB1781" s="68" t="str">
        <f t="shared" si="1134"/>
        <v/>
      </c>
      <c r="BC1781" s="68" t="str">
        <f t="shared" si="1135"/>
        <v/>
      </c>
      <c r="BD1781" s="69" t="str">
        <f t="shared" si="1136"/>
        <v/>
      </c>
      <c r="BE1781" s="69" t="str">
        <f t="shared" si="1149"/>
        <v/>
      </c>
      <c r="BT1781" s="138" t="str">
        <f t="shared" ca="1" si="1150"/>
        <v/>
      </c>
      <c r="BU1781" s="139" t="str">
        <f t="shared" ca="1" si="1151"/>
        <v/>
      </c>
      <c r="BW1781" s="138" t="str">
        <f t="shared" si="1152"/>
        <v/>
      </c>
      <c r="BX1781" s="104" t="str">
        <f t="shared" si="1153"/>
        <v/>
      </c>
      <c r="BY1781" s="139" t="str">
        <f t="shared" si="1154"/>
        <v/>
      </c>
      <c r="CA1781" s="138" t="str">
        <f t="shared" si="1155"/>
        <v/>
      </c>
      <c r="CB1781" s="104" t="str">
        <f t="shared" si="1156"/>
        <v/>
      </c>
      <c r="CC1781" s="139" t="str">
        <f t="shared" si="1157"/>
        <v/>
      </c>
      <c r="CE1781" s="162" t="str">
        <f t="shared" si="1158"/>
        <v/>
      </c>
      <c r="CF1781" s="163" t="str">
        <f t="shared" si="1159"/>
        <v/>
      </c>
      <c r="CG1781" s="164" t="str">
        <f t="shared" si="1160"/>
        <v/>
      </c>
      <c r="CI1781" s="162" t="str">
        <f t="shared" si="1161"/>
        <v/>
      </c>
      <c r="CJ1781" s="163" t="str">
        <f t="shared" si="1164"/>
        <v/>
      </c>
      <c r="CK1781" s="164" t="str">
        <f t="shared" si="1165"/>
        <v/>
      </c>
      <c r="CM1781" s="169" t="str">
        <f t="shared" si="1162"/>
        <v/>
      </c>
      <c r="CN1781" s="139" t="str">
        <f t="shared" si="1163"/>
        <v/>
      </c>
      <c r="CP1781" s="41" t="str">
        <f>IF($CM1781="", "", COUNTIF($CM$11:$CM$3035, "&lt;"&amp;$CM1781)+1+COUNTIF($CM$11:$CM1781, $CM1781)-1)</f>
        <v/>
      </c>
    </row>
    <row r="1782" spans="1:94" x14ac:dyDescent="0.25">
      <c r="A1782" s="40"/>
      <c r="B1782" s="82" t="str">
        <f>IF($I1782="", "", IFERROR(INDEX('Job Database'!$AE$11:$AE$3035, MATCH($I1782, 'Job Database'!$X$11:$X$3035, 0)), ""))</f>
        <v/>
      </c>
      <c r="C1782" s="69" t="str">
        <f>IF($I1782="", "", IF(COUNTIF('Job Database'!$X$11:$X$3035, $I1782)=0, $AC$5, $AC$4))</f>
        <v/>
      </c>
      <c r="D1782" s="40"/>
      <c r="E1782" s="85" t="str">
        <f>IF($I1782="", "", IF(IFERROR(INDEX('Job Database'!$M$11:$M$3035, MATCH($I1782, 'Job Database'!$X$11:$X$3035, 0)), "")="", "", IFERROR(INDEX('Job Database'!$M$11:$M$3035, MATCH($I1782, 'Job Database'!$X$11:$X$3035, 0)), "")))</f>
        <v/>
      </c>
      <c r="F1782" s="40"/>
      <c r="G1782" s="88" t="str">
        <f t="shared" si="1137"/>
        <v/>
      </c>
      <c r="H1782" s="40"/>
      <c r="I1782" s="24"/>
      <c r="J1782" s="34"/>
      <c r="K1782" s="106"/>
      <c r="L1782" s="79"/>
      <c r="M1782" s="34"/>
      <c r="N1782" s="79"/>
      <c r="O1782" s="31"/>
      <c r="P1782" s="53"/>
      <c r="Q1782" s="40"/>
      <c r="S1782" s="41" t="str">
        <f t="shared" si="1125"/>
        <v/>
      </c>
      <c r="T1782" s="41" t="str">
        <f t="shared" si="1126"/>
        <v/>
      </c>
      <c r="U1782" s="41" t="str">
        <f t="shared" si="1138"/>
        <v/>
      </c>
      <c r="W1782" s="74" t="str">
        <f>IF('Job Database'!$X1782="", "", 'Job Database'!$X1782)</f>
        <v/>
      </c>
      <c r="Y1782" s="41" t="str">
        <f>IF($W1782="", "", IF(COUNTIF($I$11:$I$3035, $W1782)&gt;0, "", MAX($Y$10:$Y1781)+1))</f>
        <v/>
      </c>
      <c r="Z1782" s="41">
        <v>1772</v>
      </c>
      <c r="AA1782" s="58" t="str">
        <f t="shared" si="1139"/>
        <v/>
      </c>
      <c r="AC1782" s="41" t="str">
        <f t="shared" si="1127"/>
        <v/>
      </c>
      <c r="AE1782" s="41" t="str">
        <f t="shared" si="1140"/>
        <v/>
      </c>
      <c r="AJ1782" s="154" t="str">
        <f t="shared" si="1141"/>
        <v/>
      </c>
      <c r="AL1782" s="120" t="str">
        <f t="shared" si="1142"/>
        <v/>
      </c>
      <c r="AM1782" s="104" t="str">
        <f t="shared" si="1143"/>
        <v/>
      </c>
      <c r="AN1782" s="104" t="str">
        <f t="shared" si="1144"/>
        <v/>
      </c>
      <c r="AO1782" s="104" t="str">
        <f t="shared" si="1128"/>
        <v/>
      </c>
      <c r="AP1782" s="104" t="str">
        <f t="shared" si="1129"/>
        <v/>
      </c>
      <c r="AQ1782" s="121" t="str">
        <f t="shared" si="1145"/>
        <v/>
      </c>
      <c r="AS1782" s="88" t="str">
        <f t="shared" si="1130"/>
        <v/>
      </c>
      <c r="AT1782" s="68" t="str">
        <f t="shared" si="1146"/>
        <v/>
      </c>
      <c r="AU1782" s="68" t="str">
        <f t="shared" si="1147"/>
        <v/>
      </c>
      <c r="AV1782" s="68" t="str">
        <f t="shared" si="1148"/>
        <v/>
      </c>
      <c r="AW1782" s="88" t="str">
        <f t="shared" si="1131"/>
        <v/>
      </c>
      <c r="AZ1782" s="88" t="str">
        <f t="shared" si="1132"/>
        <v/>
      </c>
      <c r="BA1782" s="68" t="str">
        <f t="shared" si="1133"/>
        <v/>
      </c>
      <c r="BB1782" s="68" t="str">
        <f t="shared" si="1134"/>
        <v/>
      </c>
      <c r="BC1782" s="68" t="str">
        <f t="shared" si="1135"/>
        <v/>
      </c>
      <c r="BD1782" s="69" t="str">
        <f t="shared" si="1136"/>
        <v/>
      </c>
      <c r="BE1782" s="69" t="str">
        <f t="shared" si="1149"/>
        <v/>
      </c>
      <c r="BT1782" s="138" t="str">
        <f t="shared" ca="1" si="1150"/>
        <v/>
      </c>
      <c r="BU1782" s="139" t="str">
        <f t="shared" ca="1" si="1151"/>
        <v/>
      </c>
      <c r="BW1782" s="138" t="str">
        <f t="shared" si="1152"/>
        <v/>
      </c>
      <c r="BX1782" s="104" t="str">
        <f t="shared" si="1153"/>
        <v/>
      </c>
      <c r="BY1782" s="139" t="str">
        <f t="shared" si="1154"/>
        <v/>
      </c>
      <c r="CA1782" s="138" t="str">
        <f t="shared" si="1155"/>
        <v/>
      </c>
      <c r="CB1782" s="104" t="str">
        <f t="shared" si="1156"/>
        <v/>
      </c>
      <c r="CC1782" s="139" t="str">
        <f t="shared" si="1157"/>
        <v/>
      </c>
      <c r="CE1782" s="162" t="str">
        <f t="shared" si="1158"/>
        <v/>
      </c>
      <c r="CF1782" s="163" t="str">
        <f t="shared" si="1159"/>
        <v/>
      </c>
      <c r="CG1782" s="164" t="str">
        <f t="shared" si="1160"/>
        <v/>
      </c>
      <c r="CI1782" s="162" t="str">
        <f t="shared" si="1161"/>
        <v/>
      </c>
      <c r="CJ1782" s="163" t="str">
        <f t="shared" si="1164"/>
        <v/>
      </c>
      <c r="CK1782" s="164" t="str">
        <f t="shared" si="1165"/>
        <v/>
      </c>
      <c r="CM1782" s="169" t="str">
        <f t="shared" si="1162"/>
        <v/>
      </c>
      <c r="CN1782" s="139" t="str">
        <f t="shared" si="1163"/>
        <v/>
      </c>
      <c r="CP1782" s="41" t="str">
        <f>IF($CM1782="", "", COUNTIF($CM$11:$CM$3035, "&lt;"&amp;$CM1782)+1+COUNTIF($CM$11:$CM1782, $CM1782)-1)</f>
        <v/>
      </c>
    </row>
    <row r="1783" spans="1:94" x14ac:dyDescent="0.25">
      <c r="A1783" s="40"/>
      <c r="B1783" s="82" t="str">
        <f>IF($I1783="", "", IFERROR(INDEX('Job Database'!$AE$11:$AE$3035, MATCH($I1783, 'Job Database'!$X$11:$X$3035, 0)), ""))</f>
        <v/>
      </c>
      <c r="C1783" s="69" t="str">
        <f>IF($I1783="", "", IF(COUNTIF('Job Database'!$X$11:$X$3035, $I1783)=0, $AC$5, $AC$4))</f>
        <v/>
      </c>
      <c r="D1783" s="40"/>
      <c r="E1783" s="85" t="str">
        <f>IF($I1783="", "", IF(IFERROR(INDEX('Job Database'!$M$11:$M$3035, MATCH($I1783, 'Job Database'!$X$11:$X$3035, 0)), "")="", "", IFERROR(INDEX('Job Database'!$M$11:$M$3035, MATCH($I1783, 'Job Database'!$X$11:$X$3035, 0)), "")))</f>
        <v/>
      </c>
      <c r="F1783" s="40"/>
      <c r="G1783" s="88" t="str">
        <f t="shared" si="1137"/>
        <v/>
      </c>
      <c r="H1783" s="40"/>
      <c r="I1783" s="24"/>
      <c r="J1783" s="34"/>
      <c r="K1783" s="106"/>
      <c r="L1783" s="79"/>
      <c r="M1783" s="34"/>
      <c r="N1783" s="79"/>
      <c r="O1783" s="31"/>
      <c r="P1783" s="53"/>
      <c r="Q1783" s="40"/>
      <c r="S1783" s="41" t="str">
        <f t="shared" si="1125"/>
        <v/>
      </c>
      <c r="T1783" s="41" t="str">
        <f t="shared" si="1126"/>
        <v/>
      </c>
      <c r="U1783" s="41" t="str">
        <f t="shared" si="1138"/>
        <v/>
      </c>
      <c r="W1783" s="74" t="str">
        <f>IF('Job Database'!$X1783="", "", 'Job Database'!$X1783)</f>
        <v/>
      </c>
      <c r="Y1783" s="41" t="str">
        <f>IF($W1783="", "", IF(COUNTIF($I$11:$I$3035, $W1783)&gt;0, "", MAX($Y$10:$Y1782)+1))</f>
        <v/>
      </c>
      <c r="Z1783" s="41">
        <v>1773</v>
      </c>
      <c r="AA1783" s="58" t="str">
        <f t="shared" si="1139"/>
        <v/>
      </c>
      <c r="AC1783" s="41" t="str">
        <f t="shared" si="1127"/>
        <v/>
      </c>
      <c r="AE1783" s="41" t="str">
        <f t="shared" si="1140"/>
        <v/>
      </c>
      <c r="AJ1783" s="154" t="str">
        <f t="shared" si="1141"/>
        <v/>
      </c>
      <c r="AL1783" s="120" t="str">
        <f t="shared" si="1142"/>
        <v/>
      </c>
      <c r="AM1783" s="104" t="str">
        <f t="shared" si="1143"/>
        <v/>
      </c>
      <c r="AN1783" s="104" t="str">
        <f t="shared" si="1144"/>
        <v/>
      </c>
      <c r="AO1783" s="104" t="str">
        <f t="shared" si="1128"/>
        <v/>
      </c>
      <c r="AP1783" s="104" t="str">
        <f t="shared" si="1129"/>
        <v/>
      </c>
      <c r="AQ1783" s="121" t="str">
        <f t="shared" si="1145"/>
        <v/>
      </c>
      <c r="AS1783" s="88" t="str">
        <f t="shared" si="1130"/>
        <v/>
      </c>
      <c r="AT1783" s="68" t="str">
        <f t="shared" si="1146"/>
        <v/>
      </c>
      <c r="AU1783" s="68" t="str">
        <f t="shared" si="1147"/>
        <v/>
      </c>
      <c r="AV1783" s="68" t="str">
        <f t="shared" si="1148"/>
        <v/>
      </c>
      <c r="AW1783" s="88" t="str">
        <f t="shared" si="1131"/>
        <v/>
      </c>
      <c r="AZ1783" s="88" t="str">
        <f t="shared" si="1132"/>
        <v/>
      </c>
      <c r="BA1783" s="68" t="str">
        <f t="shared" si="1133"/>
        <v/>
      </c>
      <c r="BB1783" s="68" t="str">
        <f t="shared" si="1134"/>
        <v/>
      </c>
      <c r="BC1783" s="68" t="str">
        <f t="shared" si="1135"/>
        <v/>
      </c>
      <c r="BD1783" s="69" t="str">
        <f t="shared" si="1136"/>
        <v/>
      </c>
      <c r="BE1783" s="69" t="str">
        <f t="shared" si="1149"/>
        <v/>
      </c>
      <c r="BT1783" s="138" t="str">
        <f t="shared" ca="1" si="1150"/>
        <v/>
      </c>
      <c r="BU1783" s="139" t="str">
        <f t="shared" ca="1" si="1151"/>
        <v/>
      </c>
      <c r="BW1783" s="138" t="str">
        <f t="shared" si="1152"/>
        <v/>
      </c>
      <c r="BX1783" s="104" t="str">
        <f t="shared" si="1153"/>
        <v/>
      </c>
      <c r="BY1783" s="139" t="str">
        <f t="shared" si="1154"/>
        <v/>
      </c>
      <c r="CA1783" s="138" t="str">
        <f t="shared" si="1155"/>
        <v/>
      </c>
      <c r="CB1783" s="104" t="str">
        <f t="shared" si="1156"/>
        <v/>
      </c>
      <c r="CC1783" s="139" t="str">
        <f t="shared" si="1157"/>
        <v/>
      </c>
      <c r="CE1783" s="162" t="str">
        <f t="shared" si="1158"/>
        <v/>
      </c>
      <c r="CF1783" s="163" t="str">
        <f t="shared" si="1159"/>
        <v/>
      </c>
      <c r="CG1783" s="164" t="str">
        <f t="shared" si="1160"/>
        <v/>
      </c>
      <c r="CI1783" s="162" t="str">
        <f t="shared" si="1161"/>
        <v/>
      </c>
      <c r="CJ1783" s="163" t="str">
        <f t="shared" si="1164"/>
        <v/>
      </c>
      <c r="CK1783" s="164" t="str">
        <f t="shared" si="1165"/>
        <v/>
      </c>
      <c r="CM1783" s="169" t="str">
        <f t="shared" si="1162"/>
        <v/>
      </c>
      <c r="CN1783" s="139" t="str">
        <f t="shared" si="1163"/>
        <v/>
      </c>
      <c r="CP1783" s="41" t="str">
        <f>IF($CM1783="", "", COUNTIF($CM$11:$CM$3035, "&lt;"&amp;$CM1783)+1+COUNTIF($CM$11:$CM1783, $CM1783)-1)</f>
        <v/>
      </c>
    </row>
    <row r="1784" spans="1:94" x14ac:dyDescent="0.25">
      <c r="A1784" s="40"/>
      <c r="B1784" s="82" t="str">
        <f>IF($I1784="", "", IFERROR(INDEX('Job Database'!$AE$11:$AE$3035, MATCH($I1784, 'Job Database'!$X$11:$X$3035, 0)), ""))</f>
        <v/>
      </c>
      <c r="C1784" s="69" t="str">
        <f>IF($I1784="", "", IF(COUNTIF('Job Database'!$X$11:$X$3035, $I1784)=0, $AC$5, $AC$4))</f>
        <v/>
      </c>
      <c r="D1784" s="40"/>
      <c r="E1784" s="85" t="str">
        <f>IF($I1784="", "", IF(IFERROR(INDEX('Job Database'!$M$11:$M$3035, MATCH($I1784, 'Job Database'!$X$11:$X$3035, 0)), "")="", "", IFERROR(INDEX('Job Database'!$M$11:$M$3035, MATCH($I1784, 'Job Database'!$X$11:$X$3035, 0)), "")))</f>
        <v/>
      </c>
      <c r="F1784" s="40"/>
      <c r="G1784" s="88" t="str">
        <f t="shared" si="1137"/>
        <v/>
      </c>
      <c r="H1784" s="40"/>
      <c r="I1784" s="24"/>
      <c r="J1784" s="34"/>
      <c r="K1784" s="106"/>
      <c r="L1784" s="79"/>
      <c r="M1784" s="34"/>
      <c r="N1784" s="79"/>
      <c r="O1784" s="31"/>
      <c r="P1784" s="53"/>
      <c r="Q1784" s="40"/>
      <c r="S1784" s="41" t="str">
        <f t="shared" si="1125"/>
        <v/>
      </c>
      <c r="T1784" s="41" t="str">
        <f t="shared" si="1126"/>
        <v/>
      </c>
      <c r="U1784" s="41" t="str">
        <f t="shared" si="1138"/>
        <v/>
      </c>
      <c r="W1784" s="74" t="str">
        <f>IF('Job Database'!$X1784="", "", 'Job Database'!$X1784)</f>
        <v/>
      </c>
      <c r="Y1784" s="41" t="str">
        <f>IF($W1784="", "", IF(COUNTIF($I$11:$I$3035, $W1784)&gt;0, "", MAX($Y$10:$Y1783)+1))</f>
        <v/>
      </c>
      <c r="Z1784" s="41">
        <v>1774</v>
      </c>
      <c r="AA1784" s="58" t="str">
        <f t="shared" si="1139"/>
        <v/>
      </c>
      <c r="AC1784" s="41" t="str">
        <f t="shared" si="1127"/>
        <v/>
      </c>
      <c r="AE1784" s="41" t="str">
        <f t="shared" si="1140"/>
        <v/>
      </c>
      <c r="AJ1784" s="154" t="str">
        <f t="shared" si="1141"/>
        <v/>
      </c>
      <c r="AL1784" s="120" t="str">
        <f t="shared" si="1142"/>
        <v/>
      </c>
      <c r="AM1784" s="104" t="str">
        <f t="shared" si="1143"/>
        <v/>
      </c>
      <c r="AN1784" s="104" t="str">
        <f t="shared" si="1144"/>
        <v/>
      </c>
      <c r="AO1784" s="104" t="str">
        <f t="shared" si="1128"/>
        <v/>
      </c>
      <c r="AP1784" s="104" t="str">
        <f t="shared" si="1129"/>
        <v/>
      </c>
      <c r="AQ1784" s="121" t="str">
        <f t="shared" si="1145"/>
        <v/>
      </c>
      <c r="AS1784" s="88" t="str">
        <f t="shared" si="1130"/>
        <v/>
      </c>
      <c r="AT1784" s="68" t="str">
        <f t="shared" si="1146"/>
        <v/>
      </c>
      <c r="AU1784" s="68" t="str">
        <f t="shared" si="1147"/>
        <v/>
      </c>
      <c r="AV1784" s="68" t="str">
        <f t="shared" si="1148"/>
        <v/>
      </c>
      <c r="AW1784" s="88" t="str">
        <f t="shared" si="1131"/>
        <v/>
      </c>
      <c r="AZ1784" s="88" t="str">
        <f t="shared" si="1132"/>
        <v/>
      </c>
      <c r="BA1784" s="68" t="str">
        <f t="shared" si="1133"/>
        <v/>
      </c>
      <c r="BB1784" s="68" t="str">
        <f t="shared" si="1134"/>
        <v/>
      </c>
      <c r="BC1784" s="68" t="str">
        <f t="shared" si="1135"/>
        <v/>
      </c>
      <c r="BD1784" s="69" t="str">
        <f t="shared" si="1136"/>
        <v/>
      </c>
      <c r="BE1784" s="69" t="str">
        <f t="shared" si="1149"/>
        <v/>
      </c>
      <c r="BT1784" s="138" t="str">
        <f t="shared" ca="1" si="1150"/>
        <v/>
      </c>
      <c r="BU1784" s="139" t="str">
        <f t="shared" ca="1" si="1151"/>
        <v/>
      </c>
      <c r="BW1784" s="138" t="str">
        <f t="shared" si="1152"/>
        <v/>
      </c>
      <c r="BX1784" s="104" t="str">
        <f t="shared" si="1153"/>
        <v/>
      </c>
      <c r="BY1784" s="139" t="str">
        <f t="shared" si="1154"/>
        <v/>
      </c>
      <c r="CA1784" s="138" t="str">
        <f t="shared" si="1155"/>
        <v/>
      </c>
      <c r="CB1784" s="104" t="str">
        <f t="shared" si="1156"/>
        <v/>
      </c>
      <c r="CC1784" s="139" t="str">
        <f t="shared" si="1157"/>
        <v/>
      </c>
      <c r="CE1784" s="162" t="str">
        <f t="shared" si="1158"/>
        <v/>
      </c>
      <c r="CF1784" s="163" t="str">
        <f t="shared" si="1159"/>
        <v/>
      </c>
      <c r="CG1784" s="164" t="str">
        <f t="shared" si="1160"/>
        <v/>
      </c>
      <c r="CI1784" s="162" t="str">
        <f t="shared" si="1161"/>
        <v/>
      </c>
      <c r="CJ1784" s="163" t="str">
        <f t="shared" si="1164"/>
        <v/>
      </c>
      <c r="CK1784" s="164" t="str">
        <f t="shared" si="1165"/>
        <v/>
      </c>
      <c r="CM1784" s="169" t="str">
        <f t="shared" si="1162"/>
        <v/>
      </c>
      <c r="CN1784" s="139" t="str">
        <f t="shared" si="1163"/>
        <v/>
      </c>
      <c r="CP1784" s="41" t="str">
        <f>IF($CM1784="", "", COUNTIF($CM$11:$CM$3035, "&lt;"&amp;$CM1784)+1+COUNTIF($CM$11:$CM1784, $CM1784)-1)</f>
        <v/>
      </c>
    </row>
    <row r="1785" spans="1:94" x14ac:dyDescent="0.25">
      <c r="A1785" s="40"/>
      <c r="B1785" s="82" t="str">
        <f>IF($I1785="", "", IFERROR(INDEX('Job Database'!$AE$11:$AE$3035, MATCH($I1785, 'Job Database'!$X$11:$X$3035, 0)), ""))</f>
        <v/>
      </c>
      <c r="C1785" s="69" t="str">
        <f>IF($I1785="", "", IF(COUNTIF('Job Database'!$X$11:$X$3035, $I1785)=0, $AC$5, $AC$4))</f>
        <v/>
      </c>
      <c r="D1785" s="40"/>
      <c r="E1785" s="85" t="str">
        <f>IF($I1785="", "", IF(IFERROR(INDEX('Job Database'!$M$11:$M$3035, MATCH($I1785, 'Job Database'!$X$11:$X$3035, 0)), "")="", "", IFERROR(INDEX('Job Database'!$M$11:$M$3035, MATCH($I1785, 'Job Database'!$X$11:$X$3035, 0)), "")))</f>
        <v/>
      </c>
      <c r="F1785" s="40"/>
      <c r="G1785" s="88" t="str">
        <f t="shared" si="1137"/>
        <v/>
      </c>
      <c r="H1785" s="40"/>
      <c r="I1785" s="24"/>
      <c r="J1785" s="34"/>
      <c r="K1785" s="106"/>
      <c r="L1785" s="79"/>
      <c r="M1785" s="34"/>
      <c r="N1785" s="79"/>
      <c r="O1785" s="31"/>
      <c r="P1785" s="53"/>
      <c r="Q1785" s="40"/>
      <c r="S1785" s="41" t="str">
        <f t="shared" si="1125"/>
        <v/>
      </c>
      <c r="T1785" s="41" t="str">
        <f t="shared" si="1126"/>
        <v/>
      </c>
      <c r="U1785" s="41" t="str">
        <f t="shared" si="1138"/>
        <v/>
      </c>
      <c r="W1785" s="74" t="str">
        <f>IF('Job Database'!$X1785="", "", 'Job Database'!$X1785)</f>
        <v/>
      </c>
      <c r="Y1785" s="41" t="str">
        <f>IF($W1785="", "", IF(COUNTIF($I$11:$I$3035, $W1785)&gt;0, "", MAX($Y$10:$Y1784)+1))</f>
        <v/>
      </c>
      <c r="Z1785" s="41">
        <v>1775</v>
      </c>
      <c r="AA1785" s="58" t="str">
        <f t="shared" si="1139"/>
        <v/>
      </c>
      <c r="AC1785" s="41" t="str">
        <f t="shared" si="1127"/>
        <v/>
      </c>
      <c r="AE1785" s="41" t="str">
        <f t="shared" si="1140"/>
        <v/>
      </c>
      <c r="AJ1785" s="154" t="str">
        <f t="shared" si="1141"/>
        <v/>
      </c>
      <c r="AL1785" s="120" t="str">
        <f t="shared" si="1142"/>
        <v/>
      </c>
      <c r="AM1785" s="104" t="str">
        <f t="shared" si="1143"/>
        <v/>
      </c>
      <c r="AN1785" s="104" t="str">
        <f t="shared" si="1144"/>
        <v/>
      </c>
      <c r="AO1785" s="104" t="str">
        <f t="shared" si="1128"/>
        <v/>
      </c>
      <c r="AP1785" s="104" t="str">
        <f t="shared" si="1129"/>
        <v/>
      </c>
      <c r="AQ1785" s="121" t="str">
        <f t="shared" si="1145"/>
        <v/>
      </c>
      <c r="AS1785" s="88" t="str">
        <f t="shared" si="1130"/>
        <v/>
      </c>
      <c r="AT1785" s="68" t="str">
        <f t="shared" si="1146"/>
        <v/>
      </c>
      <c r="AU1785" s="68" t="str">
        <f t="shared" si="1147"/>
        <v/>
      </c>
      <c r="AV1785" s="68" t="str">
        <f t="shared" si="1148"/>
        <v/>
      </c>
      <c r="AW1785" s="88" t="str">
        <f t="shared" si="1131"/>
        <v/>
      </c>
      <c r="AZ1785" s="88" t="str">
        <f t="shared" si="1132"/>
        <v/>
      </c>
      <c r="BA1785" s="68" t="str">
        <f t="shared" si="1133"/>
        <v/>
      </c>
      <c r="BB1785" s="68" t="str">
        <f t="shared" si="1134"/>
        <v/>
      </c>
      <c r="BC1785" s="68" t="str">
        <f t="shared" si="1135"/>
        <v/>
      </c>
      <c r="BD1785" s="69" t="str">
        <f t="shared" si="1136"/>
        <v/>
      </c>
      <c r="BE1785" s="69" t="str">
        <f t="shared" si="1149"/>
        <v/>
      </c>
      <c r="BT1785" s="138" t="str">
        <f t="shared" ca="1" si="1150"/>
        <v/>
      </c>
      <c r="BU1785" s="139" t="str">
        <f t="shared" ca="1" si="1151"/>
        <v/>
      </c>
      <c r="BW1785" s="138" t="str">
        <f t="shared" si="1152"/>
        <v/>
      </c>
      <c r="BX1785" s="104" t="str">
        <f t="shared" si="1153"/>
        <v/>
      </c>
      <c r="BY1785" s="139" t="str">
        <f t="shared" si="1154"/>
        <v/>
      </c>
      <c r="CA1785" s="138" t="str">
        <f t="shared" si="1155"/>
        <v/>
      </c>
      <c r="CB1785" s="104" t="str">
        <f t="shared" si="1156"/>
        <v/>
      </c>
      <c r="CC1785" s="139" t="str">
        <f t="shared" si="1157"/>
        <v/>
      </c>
      <c r="CE1785" s="162" t="str">
        <f t="shared" si="1158"/>
        <v/>
      </c>
      <c r="CF1785" s="163" t="str">
        <f t="shared" si="1159"/>
        <v/>
      </c>
      <c r="CG1785" s="164" t="str">
        <f t="shared" si="1160"/>
        <v/>
      </c>
      <c r="CI1785" s="162" t="str">
        <f t="shared" si="1161"/>
        <v/>
      </c>
      <c r="CJ1785" s="163" t="str">
        <f t="shared" si="1164"/>
        <v/>
      </c>
      <c r="CK1785" s="164" t="str">
        <f t="shared" si="1165"/>
        <v/>
      </c>
      <c r="CM1785" s="169" t="str">
        <f t="shared" si="1162"/>
        <v/>
      </c>
      <c r="CN1785" s="139" t="str">
        <f t="shared" si="1163"/>
        <v/>
      </c>
      <c r="CP1785" s="41" t="str">
        <f>IF($CM1785="", "", COUNTIF($CM$11:$CM$3035, "&lt;"&amp;$CM1785)+1+COUNTIF($CM$11:$CM1785, $CM1785)-1)</f>
        <v/>
      </c>
    </row>
    <row r="1786" spans="1:94" x14ac:dyDescent="0.25">
      <c r="A1786" s="40"/>
      <c r="B1786" s="82" t="str">
        <f>IF($I1786="", "", IFERROR(INDEX('Job Database'!$AE$11:$AE$3035, MATCH($I1786, 'Job Database'!$X$11:$X$3035, 0)), ""))</f>
        <v/>
      </c>
      <c r="C1786" s="69" t="str">
        <f>IF($I1786="", "", IF(COUNTIF('Job Database'!$X$11:$X$3035, $I1786)=0, $AC$5, $AC$4))</f>
        <v/>
      </c>
      <c r="D1786" s="40"/>
      <c r="E1786" s="85" t="str">
        <f>IF($I1786="", "", IF(IFERROR(INDEX('Job Database'!$M$11:$M$3035, MATCH($I1786, 'Job Database'!$X$11:$X$3035, 0)), "")="", "", IFERROR(INDEX('Job Database'!$M$11:$M$3035, MATCH($I1786, 'Job Database'!$X$11:$X$3035, 0)), "")))</f>
        <v/>
      </c>
      <c r="F1786" s="40"/>
      <c r="G1786" s="88" t="str">
        <f t="shared" si="1137"/>
        <v/>
      </c>
      <c r="H1786" s="40"/>
      <c r="I1786" s="24"/>
      <c r="J1786" s="34"/>
      <c r="K1786" s="106"/>
      <c r="L1786" s="79"/>
      <c r="M1786" s="34"/>
      <c r="N1786" s="79"/>
      <c r="O1786" s="31"/>
      <c r="P1786" s="53"/>
      <c r="Q1786" s="40"/>
      <c r="S1786" s="41" t="str">
        <f t="shared" si="1125"/>
        <v/>
      </c>
      <c r="T1786" s="41" t="str">
        <f t="shared" si="1126"/>
        <v/>
      </c>
      <c r="U1786" s="41" t="str">
        <f t="shared" si="1138"/>
        <v/>
      </c>
      <c r="W1786" s="74" t="str">
        <f>IF('Job Database'!$X1786="", "", 'Job Database'!$X1786)</f>
        <v/>
      </c>
      <c r="Y1786" s="41" t="str">
        <f>IF($W1786="", "", IF(COUNTIF($I$11:$I$3035, $W1786)&gt;0, "", MAX($Y$10:$Y1785)+1))</f>
        <v/>
      </c>
      <c r="Z1786" s="41">
        <v>1776</v>
      </c>
      <c r="AA1786" s="58" t="str">
        <f t="shared" si="1139"/>
        <v/>
      </c>
      <c r="AC1786" s="41" t="str">
        <f t="shared" si="1127"/>
        <v/>
      </c>
      <c r="AE1786" s="41" t="str">
        <f t="shared" si="1140"/>
        <v/>
      </c>
      <c r="AJ1786" s="154" t="str">
        <f t="shared" si="1141"/>
        <v/>
      </c>
      <c r="AL1786" s="120" t="str">
        <f t="shared" si="1142"/>
        <v/>
      </c>
      <c r="AM1786" s="104" t="str">
        <f t="shared" si="1143"/>
        <v/>
      </c>
      <c r="AN1786" s="104" t="str">
        <f t="shared" si="1144"/>
        <v/>
      </c>
      <c r="AO1786" s="104" t="str">
        <f t="shared" si="1128"/>
        <v/>
      </c>
      <c r="AP1786" s="104" t="str">
        <f t="shared" si="1129"/>
        <v/>
      </c>
      <c r="AQ1786" s="121" t="str">
        <f t="shared" si="1145"/>
        <v/>
      </c>
      <c r="AS1786" s="88" t="str">
        <f t="shared" si="1130"/>
        <v/>
      </c>
      <c r="AT1786" s="68" t="str">
        <f t="shared" si="1146"/>
        <v/>
      </c>
      <c r="AU1786" s="68" t="str">
        <f t="shared" si="1147"/>
        <v/>
      </c>
      <c r="AV1786" s="68" t="str">
        <f t="shared" si="1148"/>
        <v/>
      </c>
      <c r="AW1786" s="88" t="str">
        <f t="shared" si="1131"/>
        <v/>
      </c>
      <c r="AZ1786" s="88" t="str">
        <f t="shared" si="1132"/>
        <v/>
      </c>
      <c r="BA1786" s="68" t="str">
        <f t="shared" si="1133"/>
        <v/>
      </c>
      <c r="BB1786" s="68" t="str">
        <f t="shared" si="1134"/>
        <v/>
      </c>
      <c r="BC1786" s="68" t="str">
        <f t="shared" si="1135"/>
        <v/>
      </c>
      <c r="BD1786" s="69" t="str">
        <f t="shared" si="1136"/>
        <v/>
      </c>
      <c r="BE1786" s="69" t="str">
        <f t="shared" si="1149"/>
        <v/>
      </c>
      <c r="BT1786" s="138" t="str">
        <f t="shared" ca="1" si="1150"/>
        <v/>
      </c>
      <c r="BU1786" s="139" t="str">
        <f t="shared" ca="1" si="1151"/>
        <v/>
      </c>
      <c r="BW1786" s="138" t="str">
        <f t="shared" si="1152"/>
        <v/>
      </c>
      <c r="BX1786" s="104" t="str">
        <f t="shared" si="1153"/>
        <v/>
      </c>
      <c r="BY1786" s="139" t="str">
        <f t="shared" si="1154"/>
        <v/>
      </c>
      <c r="CA1786" s="138" t="str">
        <f t="shared" si="1155"/>
        <v/>
      </c>
      <c r="CB1786" s="104" t="str">
        <f t="shared" si="1156"/>
        <v/>
      </c>
      <c r="CC1786" s="139" t="str">
        <f t="shared" si="1157"/>
        <v/>
      </c>
      <c r="CE1786" s="162" t="str">
        <f t="shared" si="1158"/>
        <v/>
      </c>
      <c r="CF1786" s="163" t="str">
        <f t="shared" si="1159"/>
        <v/>
      </c>
      <c r="CG1786" s="164" t="str">
        <f t="shared" si="1160"/>
        <v/>
      </c>
      <c r="CI1786" s="162" t="str">
        <f t="shared" si="1161"/>
        <v/>
      </c>
      <c r="CJ1786" s="163" t="str">
        <f t="shared" si="1164"/>
        <v/>
      </c>
      <c r="CK1786" s="164" t="str">
        <f t="shared" si="1165"/>
        <v/>
      </c>
      <c r="CM1786" s="169" t="str">
        <f t="shared" si="1162"/>
        <v/>
      </c>
      <c r="CN1786" s="139" t="str">
        <f t="shared" si="1163"/>
        <v/>
      </c>
      <c r="CP1786" s="41" t="str">
        <f>IF($CM1786="", "", COUNTIF($CM$11:$CM$3035, "&lt;"&amp;$CM1786)+1+COUNTIF($CM$11:$CM1786, $CM1786)-1)</f>
        <v/>
      </c>
    </row>
    <row r="1787" spans="1:94" x14ac:dyDescent="0.25">
      <c r="A1787" s="40"/>
      <c r="B1787" s="82" t="str">
        <f>IF($I1787="", "", IFERROR(INDEX('Job Database'!$AE$11:$AE$3035, MATCH($I1787, 'Job Database'!$X$11:$X$3035, 0)), ""))</f>
        <v/>
      </c>
      <c r="C1787" s="69" t="str">
        <f>IF($I1787="", "", IF(COUNTIF('Job Database'!$X$11:$X$3035, $I1787)=0, $AC$5, $AC$4))</f>
        <v/>
      </c>
      <c r="D1787" s="40"/>
      <c r="E1787" s="85" t="str">
        <f>IF($I1787="", "", IF(IFERROR(INDEX('Job Database'!$M$11:$M$3035, MATCH($I1787, 'Job Database'!$X$11:$X$3035, 0)), "")="", "", IFERROR(INDEX('Job Database'!$M$11:$M$3035, MATCH($I1787, 'Job Database'!$X$11:$X$3035, 0)), "")))</f>
        <v/>
      </c>
      <c r="F1787" s="40"/>
      <c r="G1787" s="88" t="str">
        <f t="shared" si="1137"/>
        <v/>
      </c>
      <c r="H1787" s="40"/>
      <c r="I1787" s="24"/>
      <c r="J1787" s="34"/>
      <c r="K1787" s="106"/>
      <c r="L1787" s="79"/>
      <c r="M1787" s="34"/>
      <c r="N1787" s="79"/>
      <c r="O1787" s="31"/>
      <c r="P1787" s="53"/>
      <c r="Q1787" s="40"/>
      <c r="S1787" s="41" t="str">
        <f t="shared" si="1125"/>
        <v/>
      </c>
      <c r="T1787" s="41" t="str">
        <f t="shared" si="1126"/>
        <v/>
      </c>
      <c r="U1787" s="41" t="str">
        <f t="shared" si="1138"/>
        <v/>
      </c>
      <c r="W1787" s="74" t="str">
        <f>IF('Job Database'!$X1787="", "", 'Job Database'!$X1787)</f>
        <v/>
      </c>
      <c r="Y1787" s="41" t="str">
        <f>IF($W1787="", "", IF(COUNTIF($I$11:$I$3035, $W1787)&gt;0, "", MAX($Y$10:$Y1786)+1))</f>
        <v/>
      </c>
      <c r="Z1787" s="41">
        <v>1777</v>
      </c>
      <c r="AA1787" s="58" t="str">
        <f t="shared" si="1139"/>
        <v/>
      </c>
      <c r="AC1787" s="41" t="str">
        <f t="shared" si="1127"/>
        <v/>
      </c>
      <c r="AE1787" s="41" t="str">
        <f t="shared" si="1140"/>
        <v/>
      </c>
      <c r="AJ1787" s="154" t="str">
        <f t="shared" si="1141"/>
        <v/>
      </c>
      <c r="AL1787" s="120" t="str">
        <f t="shared" si="1142"/>
        <v/>
      </c>
      <c r="AM1787" s="104" t="str">
        <f t="shared" si="1143"/>
        <v/>
      </c>
      <c r="AN1787" s="104" t="str">
        <f t="shared" si="1144"/>
        <v/>
      </c>
      <c r="AO1787" s="104" t="str">
        <f t="shared" si="1128"/>
        <v/>
      </c>
      <c r="AP1787" s="104" t="str">
        <f t="shared" si="1129"/>
        <v/>
      </c>
      <c r="AQ1787" s="121" t="str">
        <f t="shared" si="1145"/>
        <v/>
      </c>
      <c r="AS1787" s="88" t="str">
        <f t="shared" si="1130"/>
        <v/>
      </c>
      <c r="AT1787" s="68" t="str">
        <f t="shared" si="1146"/>
        <v/>
      </c>
      <c r="AU1787" s="68" t="str">
        <f t="shared" si="1147"/>
        <v/>
      </c>
      <c r="AV1787" s="68" t="str">
        <f t="shared" si="1148"/>
        <v/>
      </c>
      <c r="AW1787" s="88" t="str">
        <f t="shared" si="1131"/>
        <v/>
      </c>
      <c r="AZ1787" s="88" t="str">
        <f t="shared" si="1132"/>
        <v/>
      </c>
      <c r="BA1787" s="68" t="str">
        <f t="shared" si="1133"/>
        <v/>
      </c>
      <c r="BB1787" s="68" t="str">
        <f t="shared" si="1134"/>
        <v/>
      </c>
      <c r="BC1787" s="68" t="str">
        <f t="shared" si="1135"/>
        <v/>
      </c>
      <c r="BD1787" s="69" t="str">
        <f t="shared" si="1136"/>
        <v/>
      </c>
      <c r="BE1787" s="69" t="str">
        <f t="shared" si="1149"/>
        <v/>
      </c>
      <c r="BT1787" s="138" t="str">
        <f t="shared" ca="1" si="1150"/>
        <v/>
      </c>
      <c r="BU1787" s="139" t="str">
        <f t="shared" ca="1" si="1151"/>
        <v/>
      </c>
      <c r="BW1787" s="138" t="str">
        <f t="shared" si="1152"/>
        <v/>
      </c>
      <c r="BX1787" s="104" t="str">
        <f t="shared" si="1153"/>
        <v/>
      </c>
      <c r="BY1787" s="139" t="str">
        <f t="shared" si="1154"/>
        <v/>
      </c>
      <c r="CA1787" s="138" t="str">
        <f t="shared" si="1155"/>
        <v/>
      </c>
      <c r="CB1787" s="104" t="str">
        <f t="shared" si="1156"/>
        <v/>
      </c>
      <c r="CC1787" s="139" t="str">
        <f t="shared" si="1157"/>
        <v/>
      </c>
      <c r="CE1787" s="162" t="str">
        <f t="shared" si="1158"/>
        <v/>
      </c>
      <c r="CF1787" s="163" t="str">
        <f t="shared" si="1159"/>
        <v/>
      </c>
      <c r="CG1787" s="164" t="str">
        <f t="shared" si="1160"/>
        <v/>
      </c>
      <c r="CI1787" s="162" t="str">
        <f t="shared" si="1161"/>
        <v/>
      </c>
      <c r="CJ1787" s="163" t="str">
        <f t="shared" si="1164"/>
        <v/>
      </c>
      <c r="CK1787" s="164" t="str">
        <f t="shared" si="1165"/>
        <v/>
      </c>
      <c r="CM1787" s="169" t="str">
        <f t="shared" si="1162"/>
        <v/>
      </c>
      <c r="CN1787" s="139" t="str">
        <f t="shared" si="1163"/>
        <v/>
      </c>
      <c r="CP1787" s="41" t="str">
        <f>IF($CM1787="", "", COUNTIF($CM$11:$CM$3035, "&lt;"&amp;$CM1787)+1+COUNTIF($CM$11:$CM1787, $CM1787)-1)</f>
        <v/>
      </c>
    </row>
    <row r="1788" spans="1:94" x14ac:dyDescent="0.25">
      <c r="A1788" s="40"/>
      <c r="B1788" s="82" t="str">
        <f>IF($I1788="", "", IFERROR(INDEX('Job Database'!$AE$11:$AE$3035, MATCH($I1788, 'Job Database'!$X$11:$X$3035, 0)), ""))</f>
        <v/>
      </c>
      <c r="C1788" s="69" t="str">
        <f>IF($I1788="", "", IF(COUNTIF('Job Database'!$X$11:$X$3035, $I1788)=0, $AC$5, $AC$4))</f>
        <v/>
      </c>
      <c r="D1788" s="40"/>
      <c r="E1788" s="85" t="str">
        <f>IF($I1788="", "", IF(IFERROR(INDEX('Job Database'!$M$11:$M$3035, MATCH($I1788, 'Job Database'!$X$11:$X$3035, 0)), "")="", "", IFERROR(INDEX('Job Database'!$M$11:$M$3035, MATCH($I1788, 'Job Database'!$X$11:$X$3035, 0)), "")))</f>
        <v/>
      </c>
      <c r="F1788" s="40"/>
      <c r="G1788" s="88" t="str">
        <f t="shared" si="1137"/>
        <v/>
      </c>
      <c r="H1788" s="40"/>
      <c r="I1788" s="24"/>
      <c r="J1788" s="34"/>
      <c r="K1788" s="106"/>
      <c r="L1788" s="79"/>
      <c r="M1788" s="34"/>
      <c r="N1788" s="79"/>
      <c r="O1788" s="31"/>
      <c r="P1788" s="53"/>
      <c r="Q1788" s="40"/>
      <c r="S1788" s="41" t="str">
        <f t="shared" si="1125"/>
        <v/>
      </c>
      <c r="T1788" s="41" t="str">
        <f t="shared" si="1126"/>
        <v/>
      </c>
      <c r="U1788" s="41" t="str">
        <f t="shared" si="1138"/>
        <v/>
      </c>
      <c r="W1788" s="74" t="str">
        <f>IF('Job Database'!$X1788="", "", 'Job Database'!$X1788)</f>
        <v/>
      </c>
      <c r="Y1788" s="41" t="str">
        <f>IF($W1788="", "", IF(COUNTIF($I$11:$I$3035, $W1788)&gt;0, "", MAX($Y$10:$Y1787)+1))</f>
        <v/>
      </c>
      <c r="Z1788" s="41">
        <v>1778</v>
      </c>
      <c r="AA1788" s="58" t="str">
        <f t="shared" si="1139"/>
        <v/>
      </c>
      <c r="AC1788" s="41" t="str">
        <f t="shared" si="1127"/>
        <v/>
      </c>
      <c r="AE1788" s="41" t="str">
        <f t="shared" si="1140"/>
        <v/>
      </c>
      <c r="AJ1788" s="154" t="str">
        <f t="shared" si="1141"/>
        <v/>
      </c>
      <c r="AL1788" s="120" t="str">
        <f t="shared" si="1142"/>
        <v/>
      </c>
      <c r="AM1788" s="104" t="str">
        <f t="shared" si="1143"/>
        <v/>
      </c>
      <c r="AN1788" s="104" t="str">
        <f t="shared" si="1144"/>
        <v/>
      </c>
      <c r="AO1788" s="104" t="str">
        <f t="shared" si="1128"/>
        <v/>
      </c>
      <c r="AP1788" s="104" t="str">
        <f t="shared" si="1129"/>
        <v/>
      </c>
      <c r="AQ1788" s="121" t="str">
        <f t="shared" si="1145"/>
        <v/>
      </c>
      <c r="AS1788" s="88" t="str">
        <f t="shared" si="1130"/>
        <v/>
      </c>
      <c r="AT1788" s="68" t="str">
        <f t="shared" si="1146"/>
        <v/>
      </c>
      <c r="AU1788" s="68" t="str">
        <f t="shared" si="1147"/>
        <v/>
      </c>
      <c r="AV1788" s="68" t="str">
        <f t="shared" si="1148"/>
        <v/>
      </c>
      <c r="AW1788" s="88" t="str">
        <f t="shared" si="1131"/>
        <v/>
      </c>
      <c r="AZ1788" s="88" t="str">
        <f t="shared" si="1132"/>
        <v/>
      </c>
      <c r="BA1788" s="68" t="str">
        <f t="shared" si="1133"/>
        <v/>
      </c>
      <c r="BB1788" s="68" t="str">
        <f t="shared" si="1134"/>
        <v/>
      </c>
      <c r="BC1788" s="68" t="str">
        <f t="shared" si="1135"/>
        <v/>
      </c>
      <c r="BD1788" s="69" t="str">
        <f t="shared" si="1136"/>
        <v/>
      </c>
      <c r="BE1788" s="69" t="str">
        <f t="shared" si="1149"/>
        <v/>
      </c>
      <c r="BT1788" s="138" t="str">
        <f t="shared" ca="1" si="1150"/>
        <v/>
      </c>
      <c r="BU1788" s="139" t="str">
        <f t="shared" ca="1" si="1151"/>
        <v/>
      </c>
      <c r="BW1788" s="138" t="str">
        <f t="shared" si="1152"/>
        <v/>
      </c>
      <c r="BX1788" s="104" t="str">
        <f t="shared" si="1153"/>
        <v/>
      </c>
      <c r="BY1788" s="139" t="str">
        <f t="shared" si="1154"/>
        <v/>
      </c>
      <c r="CA1788" s="138" t="str">
        <f t="shared" si="1155"/>
        <v/>
      </c>
      <c r="CB1788" s="104" t="str">
        <f t="shared" si="1156"/>
        <v/>
      </c>
      <c r="CC1788" s="139" t="str">
        <f t="shared" si="1157"/>
        <v/>
      </c>
      <c r="CE1788" s="162" t="str">
        <f t="shared" si="1158"/>
        <v/>
      </c>
      <c r="CF1788" s="163" t="str">
        <f t="shared" si="1159"/>
        <v/>
      </c>
      <c r="CG1788" s="164" t="str">
        <f t="shared" si="1160"/>
        <v/>
      </c>
      <c r="CI1788" s="162" t="str">
        <f t="shared" si="1161"/>
        <v/>
      </c>
      <c r="CJ1788" s="163" t="str">
        <f t="shared" si="1164"/>
        <v/>
      </c>
      <c r="CK1788" s="164" t="str">
        <f t="shared" si="1165"/>
        <v/>
      </c>
      <c r="CM1788" s="169" t="str">
        <f t="shared" si="1162"/>
        <v/>
      </c>
      <c r="CN1788" s="139" t="str">
        <f t="shared" si="1163"/>
        <v/>
      </c>
      <c r="CP1788" s="41" t="str">
        <f>IF($CM1788="", "", COUNTIF($CM$11:$CM$3035, "&lt;"&amp;$CM1788)+1+COUNTIF($CM$11:$CM1788, $CM1788)-1)</f>
        <v/>
      </c>
    </row>
    <row r="1789" spans="1:94" x14ac:dyDescent="0.25">
      <c r="A1789" s="40"/>
      <c r="B1789" s="82" t="str">
        <f>IF($I1789="", "", IFERROR(INDEX('Job Database'!$AE$11:$AE$3035, MATCH($I1789, 'Job Database'!$X$11:$X$3035, 0)), ""))</f>
        <v/>
      </c>
      <c r="C1789" s="69" t="str">
        <f>IF($I1789="", "", IF(COUNTIF('Job Database'!$X$11:$X$3035, $I1789)=0, $AC$5, $AC$4))</f>
        <v/>
      </c>
      <c r="D1789" s="40"/>
      <c r="E1789" s="85" t="str">
        <f>IF($I1789="", "", IF(IFERROR(INDEX('Job Database'!$M$11:$M$3035, MATCH($I1789, 'Job Database'!$X$11:$X$3035, 0)), "")="", "", IFERROR(INDEX('Job Database'!$M$11:$M$3035, MATCH($I1789, 'Job Database'!$X$11:$X$3035, 0)), "")))</f>
        <v/>
      </c>
      <c r="F1789" s="40"/>
      <c r="G1789" s="88" t="str">
        <f t="shared" si="1137"/>
        <v/>
      </c>
      <c r="H1789" s="40"/>
      <c r="I1789" s="24"/>
      <c r="J1789" s="34"/>
      <c r="K1789" s="106"/>
      <c r="L1789" s="79"/>
      <c r="M1789" s="34"/>
      <c r="N1789" s="79"/>
      <c r="O1789" s="31"/>
      <c r="P1789" s="53"/>
      <c r="Q1789" s="40"/>
      <c r="S1789" s="41" t="str">
        <f t="shared" si="1125"/>
        <v/>
      </c>
      <c r="T1789" s="41" t="str">
        <f t="shared" si="1126"/>
        <v/>
      </c>
      <c r="U1789" s="41" t="str">
        <f t="shared" si="1138"/>
        <v/>
      </c>
      <c r="W1789" s="74" t="str">
        <f>IF('Job Database'!$X1789="", "", 'Job Database'!$X1789)</f>
        <v/>
      </c>
      <c r="Y1789" s="41" t="str">
        <f>IF($W1789="", "", IF(COUNTIF($I$11:$I$3035, $W1789)&gt;0, "", MAX($Y$10:$Y1788)+1))</f>
        <v/>
      </c>
      <c r="Z1789" s="41">
        <v>1779</v>
      </c>
      <c r="AA1789" s="58" t="str">
        <f t="shared" si="1139"/>
        <v/>
      </c>
      <c r="AC1789" s="41" t="str">
        <f t="shared" si="1127"/>
        <v/>
      </c>
      <c r="AE1789" s="41" t="str">
        <f t="shared" si="1140"/>
        <v/>
      </c>
      <c r="AJ1789" s="154" t="str">
        <f t="shared" si="1141"/>
        <v/>
      </c>
      <c r="AL1789" s="120" t="str">
        <f t="shared" si="1142"/>
        <v/>
      </c>
      <c r="AM1789" s="104" t="str">
        <f t="shared" si="1143"/>
        <v/>
      </c>
      <c r="AN1789" s="104" t="str">
        <f t="shared" si="1144"/>
        <v/>
      </c>
      <c r="AO1789" s="104" t="str">
        <f t="shared" si="1128"/>
        <v/>
      </c>
      <c r="AP1789" s="104" t="str">
        <f t="shared" si="1129"/>
        <v/>
      </c>
      <c r="AQ1789" s="121" t="str">
        <f t="shared" si="1145"/>
        <v/>
      </c>
      <c r="AS1789" s="88" t="str">
        <f t="shared" si="1130"/>
        <v/>
      </c>
      <c r="AT1789" s="68" t="str">
        <f t="shared" si="1146"/>
        <v/>
      </c>
      <c r="AU1789" s="68" t="str">
        <f t="shared" si="1147"/>
        <v/>
      </c>
      <c r="AV1789" s="68" t="str">
        <f t="shared" si="1148"/>
        <v/>
      </c>
      <c r="AW1789" s="88" t="str">
        <f t="shared" si="1131"/>
        <v/>
      </c>
      <c r="AZ1789" s="88" t="str">
        <f t="shared" si="1132"/>
        <v/>
      </c>
      <c r="BA1789" s="68" t="str">
        <f t="shared" si="1133"/>
        <v/>
      </c>
      <c r="BB1789" s="68" t="str">
        <f t="shared" si="1134"/>
        <v/>
      </c>
      <c r="BC1789" s="68" t="str">
        <f t="shared" si="1135"/>
        <v/>
      </c>
      <c r="BD1789" s="69" t="str">
        <f t="shared" si="1136"/>
        <v/>
      </c>
      <c r="BE1789" s="69" t="str">
        <f t="shared" si="1149"/>
        <v/>
      </c>
      <c r="BT1789" s="138" t="str">
        <f t="shared" ca="1" si="1150"/>
        <v/>
      </c>
      <c r="BU1789" s="139" t="str">
        <f t="shared" ca="1" si="1151"/>
        <v/>
      </c>
      <c r="BW1789" s="138" t="str">
        <f t="shared" si="1152"/>
        <v/>
      </c>
      <c r="BX1789" s="104" t="str">
        <f t="shared" si="1153"/>
        <v/>
      </c>
      <c r="BY1789" s="139" t="str">
        <f t="shared" si="1154"/>
        <v/>
      </c>
      <c r="CA1789" s="138" t="str">
        <f t="shared" si="1155"/>
        <v/>
      </c>
      <c r="CB1789" s="104" t="str">
        <f t="shared" si="1156"/>
        <v/>
      </c>
      <c r="CC1789" s="139" t="str">
        <f t="shared" si="1157"/>
        <v/>
      </c>
      <c r="CE1789" s="162" t="str">
        <f t="shared" si="1158"/>
        <v/>
      </c>
      <c r="CF1789" s="163" t="str">
        <f t="shared" si="1159"/>
        <v/>
      </c>
      <c r="CG1789" s="164" t="str">
        <f t="shared" si="1160"/>
        <v/>
      </c>
      <c r="CI1789" s="162" t="str">
        <f t="shared" si="1161"/>
        <v/>
      </c>
      <c r="CJ1789" s="163" t="str">
        <f t="shared" si="1164"/>
        <v/>
      </c>
      <c r="CK1789" s="164" t="str">
        <f t="shared" si="1165"/>
        <v/>
      </c>
      <c r="CM1789" s="169" t="str">
        <f t="shared" si="1162"/>
        <v/>
      </c>
      <c r="CN1789" s="139" t="str">
        <f t="shared" si="1163"/>
        <v/>
      </c>
      <c r="CP1789" s="41" t="str">
        <f>IF($CM1789="", "", COUNTIF($CM$11:$CM$3035, "&lt;"&amp;$CM1789)+1+COUNTIF($CM$11:$CM1789, $CM1789)-1)</f>
        <v/>
      </c>
    </row>
    <row r="1790" spans="1:94" x14ac:dyDescent="0.25">
      <c r="A1790" s="40"/>
      <c r="B1790" s="82" t="str">
        <f>IF($I1790="", "", IFERROR(INDEX('Job Database'!$AE$11:$AE$3035, MATCH($I1790, 'Job Database'!$X$11:$X$3035, 0)), ""))</f>
        <v/>
      </c>
      <c r="C1790" s="69" t="str">
        <f>IF($I1790="", "", IF(COUNTIF('Job Database'!$X$11:$X$3035, $I1790)=0, $AC$5, $AC$4))</f>
        <v/>
      </c>
      <c r="D1790" s="40"/>
      <c r="E1790" s="85" t="str">
        <f>IF($I1790="", "", IF(IFERROR(INDEX('Job Database'!$M$11:$M$3035, MATCH($I1790, 'Job Database'!$X$11:$X$3035, 0)), "")="", "", IFERROR(INDEX('Job Database'!$M$11:$M$3035, MATCH($I1790, 'Job Database'!$X$11:$X$3035, 0)), "")))</f>
        <v/>
      </c>
      <c r="F1790" s="40"/>
      <c r="G1790" s="88" t="str">
        <f t="shared" si="1137"/>
        <v/>
      </c>
      <c r="H1790" s="40"/>
      <c r="I1790" s="24"/>
      <c r="J1790" s="34"/>
      <c r="K1790" s="106"/>
      <c r="L1790" s="79"/>
      <c r="M1790" s="34"/>
      <c r="N1790" s="79"/>
      <c r="O1790" s="31"/>
      <c r="P1790" s="53"/>
      <c r="Q1790" s="40"/>
      <c r="S1790" s="41" t="str">
        <f t="shared" si="1125"/>
        <v/>
      </c>
      <c r="T1790" s="41" t="str">
        <f t="shared" si="1126"/>
        <v/>
      </c>
      <c r="U1790" s="41" t="str">
        <f t="shared" si="1138"/>
        <v/>
      </c>
      <c r="W1790" s="74" t="str">
        <f>IF('Job Database'!$X1790="", "", 'Job Database'!$X1790)</f>
        <v/>
      </c>
      <c r="Y1790" s="41" t="str">
        <f>IF($W1790="", "", IF(COUNTIF($I$11:$I$3035, $W1790)&gt;0, "", MAX($Y$10:$Y1789)+1))</f>
        <v/>
      </c>
      <c r="Z1790" s="41">
        <v>1780</v>
      </c>
      <c r="AA1790" s="58" t="str">
        <f t="shared" si="1139"/>
        <v/>
      </c>
      <c r="AC1790" s="41" t="str">
        <f t="shared" si="1127"/>
        <v/>
      </c>
      <c r="AE1790" s="41" t="str">
        <f t="shared" si="1140"/>
        <v/>
      </c>
      <c r="AJ1790" s="154" t="str">
        <f t="shared" si="1141"/>
        <v/>
      </c>
      <c r="AL1790" s="120" t="str">
        <f t="shared" si="1142"/>
        <v/>
      </c>
      <c r="AM1790" s="104" t="str">
        <f t="shared" si="1143"/>
        <v/>
      </c>
      <c r="AN1790" s="104" t="str">
        <f t="shared" si="1144"/>
        <v/>
      </c>
      <c r="AO1790" s="104" t="str">
        <f t="shared" si="1128"/>
        <v/>
      </c>
      <c r="AP1790" s="104" t="str">
        <f t="shared" si="1129"/>
        <v/>
      </c>
      <c r="AQ1790" s="121" t="str">
        <f t="shared" si="1145"/>
        <v/>
      </c>
      <c r="AS1790" s="88" t="str">
        <f t="shared" si="1130"/>
        <v/>
      </c>
      <c r="AT1790" s="68" t="str">
        <f t="shared" si="1146"/>
        <v/>
      </c>
      <c r="AU1790" s="68" t="str">
        <f t="shared" si="1147"/>
        <v/>
      </c>
      <c r="AV1790" s="68" t="str">
        <f t="shared" si="1148"/>
        <v/>
      </c>
      <c r="AW1790" s="88" t="str">
        <f t="shared" si="1131"/>
        <v/>
      </c>
      <c r="AZ1790" s="88" t="str">
        <f t="shared" si="1132"/>
        <v/>
      </c>
      <c r="BA1790" s="68" t="str">
        <f t="shared" si="1133"/>
        <v/>
      </c>
      <c r="BB1790" s="68" t="str">
        <f t="shared" si="1134"/>
        <v/>
      </c>
      <c r="BC1790" s="68" t="str">
        <f t="shared" si="1135"/>
        <v/>
      </c>
      <c r="BD1790" s="69" t="str">
        <f t="shared" si="1136"/>
        <v/>
      </c>
      <c r="BE1790" s="69" t="str">
        <f t="shared" si="1149"/>
        <v/>
      </c>
      <c r="BT1790" s="138" t="str">
        <f t="shared" ca="1" si="1150"/>
        <v/>
      </c>
      <c r="BU1790" s="139" t="str">
        <f t="shared" ca="1" si="1151"/>
        <v/>
      </c>
      <c r="BW1790" s="138" t="str">
        <f t="shared" si="1152"/>
        <v/>
      </c>
      <c r="BX1790" s="104" t="str">
        <f t="shared" si="1153"/>
        <v/>
      </c>
      <c r="BY1790" s="139" t="str">
        <f t="shared" si="1154"/>
        <v/>
      </c>
      <c r="CA1790" s="138" t="str">
        <f t="shared" si="1155"/>
        <v/>
      </c>
      <c r="CB1790" s="104" t="str">
        <f t="shared" si="1156"/>
        <v/>
      </c>
      <c r="CC1790" s="139" t="str">
        <f t="shared" si="1157"/>
        <v/>
      </c>
      <c r="CE1790" s="162" t="str">
        <f t="shared" si="1158"/>
        <v/>
      </c>
      <c r="CF1790" s="163" t="str">
        <f t="shared" si="1159"/>
        <v/>
      </c>
      <c r="CG1790" s="164" t="str">
        <f t="shared" si="1160"/>
        <v/>
      </c>
      <c r="CI1790" s="162" t="str">
        <f t="shared" si="1161"/>
        <v/>
      </c>
      <c r="CJ1790" s="163" t="str">
        <f t="shared" si="1164"/>
        <v/>
      </c>
      <c r="CK1790" s="164" t="str">
        <f t="shared" si="1165"/>
        <v/>
      </c>
      <c r="CM1790" s="169" t="str">
        <f t="shared" si="1162"/>
        <v/>
      </c>
      <c r="CN1790" s="139" t="str">
        <f t="shared" si="1163"/>
        <v/>
      </c>
      <c r="CP1790" s="41" t="str">
        <f>IF($CM1790="", "", COUNTIF($CM$11:$CM$3035, "&lt;"&amp;$CM1790)+1+COUNTIF($CM$11:$CM1790, $CM1790)-1)</f>
        <v/>
      </c>
    </row>
    <row r="1791" spans="1:94" x14ac:dyDescent="0.25">
      <c r="A1791" s="40"/>
      <c r="B1791" s="82" t="str">
        <f>IF($I1791="", "", IFERROR(INDEX('Job Database'!$AE$11:$AE$3035, MATCH($I1791, 'Job Database'!$X$11:$X$3035, 0)), ""))</f>
        <v/>
      </c>
      <c r="C1791" s="69" t="str">
        <f>IF($I1791="", "", IF(COUNTIF('Job Database'!$X$11:$X$3035, $I1791)=0, $AC$5, $AC$4))</f>
        <v/>
      </c>
      <c r="D1791" s="40"/>
      <c r="E1791" s="85" t="str">
        <f>IF($I1791="", "", IF(IFERROR(INDEX('Job Database'!$M$11:$M$3035, MATCH($I1791, 'Job Database'!$X$11:$X$3035, 0)), "")="", "", IFERROR(INDEX('Job Database'!$M$11:$M$3035, MATCH($I1791, 'Job Database'!$X$11:$X$3035, 0)), "")))</f>
        <v/>
      </c>
      <c r="F1791" s="40"/>
      <c r="G1791" s="88" t="str">
        <f t="shared" si="1137"/>
        <v/>
      </c>
      <c r="H1791" s="40"/>
      <c r="I1791" s="24"/>
      <c r="J1791" s="34"/>
      <c r="K1791" s="106"/>
      <c r="L1791" s="79"/>
      <c r="M1791" s="34"/>
      <c r="N1791" s="79"/>
      <c r="O1791" s="31"/>
      <c r="P1791" s="53"/>
      <c r="Q1791" s="40"/>
      <c r="S1791" s="41" t="str">
        <f t="shared" si="1125"/>
        <v/>
      </c>
      <c r="T1791" s="41" t="str">
        <f t="shared" si="1126"/>
        <v/>
      </c>
      <c r="U1791" s="41" t="str">
        <f t="shared" si="1138"/>
        <v/>
      </c>
      <c r="W1791" s="74" t="str">
        <f>IF('Job Database'!$X1791="", "", 'Job Database'!$X1791)</f>
        <v/>
      </c>
      <c r="Y1791" s="41" t="str">
        <f>IF($W1791="", "", IF(COUNTIF($I$11:$I$3035, $W1791)&gt;0, "", MAX($Y$10:$Y1790)+1))</f>
        <v/>
      </c>
      <c r="Z1791" s="41">
        <v>1781</v>
      </c>
      <c r="AA1791" s="58" t="str">
        <f t="shared" si="1139"/>
        <v/>
      </c>
      <c r="AC1791" s="41" t="str">
        <f t="shared" si="1127"/>
        <v/>
      </c>
      <c r="AE1791" s="41" t="str">
        <f t="shared" si="1140"/>
        <v/>
      </c>
      <c r="AJ1791" s="154" t="str">
        <f t="shared" si="1141"/>
        <v/>
      </c>
      <c r="AL1791" s="120" t="str">
        <f t="shared" si="1142"/>
        <v/>
      </c>
      <c r="AM1791" s="104" t="str">
        <f t="shared" si="1143"/>
        <v/>
      </c>
      <c r="AN1791" s="104" t="str">
        <f t="shared" si="1144"/>
        <v/>
      </c>
      <c r="AO1791" s="104" t="str">
        <f t="shared" si="1128"/>
        <v/>
      </c>
      <c r="AP1791" s="104" t="str">
        <f t="shared" si="1129"/>
        <v/>
      </c>
      <c r="AQ1791" s="121" t="str">
        <f t="shared" si="1145"/>
        <v/>
      </c>
      <c r="AS1791" s="88" t="str">
        <f t="shared" si="1130"/>
        <v/>
      </c>
      <c r="AT1791" s="68" t="str">
        <f t="shared" si="1146"/>
        <v/>
      </c>
      <c r="AU1791" s="68" t="str">
        <f t="shared" si="1147"/>
        <v/>
      </c>
      <c r="AV1791" s="68" t="str">
        <f t="shared" si="1148"/>
        <v/>
      </c>
      <c r="AW1791" s="88" t="str">
        <f t="shared" si="1131"/>
        <v/>
      </c>
      <c r="AZ1791" s="88" t="str">
        <f t="shared" si="1132"/>
        <v/>
      </c>
      <c r="BA1791" s="68" t="str">
        <f t="shared" si="1133"/>
        <v/>
      </c>
      <c r="BB1791" s="68" t="str">
        <f t="shared" si="1134"/>
        <v/>
      </c>
      <c r="BC1791" s="68" t="str">
        <f t="shared" si="1135"/>
        <v/>
      </c>
      <c r="BD1791" s="69" t="str">
        <f t="shared" si="1136"/>
        <v/>
      </c>
      <c r="BE1791" s="69" t="str">
        <f t="shared" si="1149"/>
        <v/>
      </c>
      <c r="BT1791" s="138" t="str">
        <f t="shared" ca="1" si="1150"/>
        <v/>
      </c>
      <c r="BU1791" s="139" t="str">
        <f t="shared" ca="1" si="1151"/>
        <v/>
      </c>
      <c r="BW1791" s="138" t="str">
        <f t="shared" si="1152"/>
        <v/>
      </c>
      <c r="BX1791" s="104" t="str">
        <f t="shared" si="1153"/>
        <v/>
      </c>
      <c r="BY1791" s="139" t="str">
        <f t="shared" si="1154"/>
        <v/>
      </c>
      <c r="CA1791" s="138" t="str">
        <f t="shared" si="1155"/>
        <v/>
      </c>
      <c r="CB1791" s="104" t="str">
        <f t="shared" si="1156"/>
        <v/>
      </c>
      <c r="CC1791" s="139" t="str">
        <f t="shared" si="1157"/>
        <v/>
      </c>
      <c r="CE1791" s="162" t="str">
        <f t="shared" si="1158"/>
        <v/>
      </c>
      <c r="CF1791" s="163" t="str">
        <f t="shared" si="1159"/>
        <v/>
      </c>
      <c r="CG1791" s="164" t="str">
        <f t="shared" si="1160"/>
        <v/>
      </c>
      <c r="CI1791" s="162" t="str">
        <f t="shared" si="1161"/>
        <v/>
      </c>
      <c r="CJ1791" s="163" t="str">
        <f t="shared" si="1164"/>
        <v/>
      </c>
      <c r="CK1791" s="164" t="str">
        <f t="shared" si="1165"/>
        <v/>
      </c>
      <c r="CM1791" s="169" t="str">
        <f t="shared" si="1162"/>
        <v/>
      </c>
      <c r="CN1791" s="139" t="str">
        <f t="shared" si="1163"/>
        <v/>
      </c>
      <c r="CP1791" s="41" t="str">
        <f>IF($CM1791="", "", COUNTIF($CM$11:$CM$3035, "&lt;"&amp;$CM1791)+1+COUNTIF($CM$11:$CM1791, $CM1791)-1)</f>
        <v/>
      </c>
    </row>
    <row r="1792" spans="1:94" x14ac:dyDescent="0.25">
      <c r="A1792" s="40"/>
      <c r="B1792" s="82" t="str">
        <f>IF($I1792="", "", IFERROR(INDEX('Job Database'!$AE$11:$AE$3035, MATCH($I1792, 'Job Database'!$X$11:$X$3035, 0)), ""))</f>
        <v/>
      </c>
      <c r="C1792" s="69" t="str">
        <f>IF($I1792="", "", IF(COUNTIF('Job Database'!$X$11:$X$3035, $I1792)=0, $AC$5, $AC$4))</f>
        <v/>
      </c>
      <c r="D1792" s="40"/>
      <c r="E1792" s="85" t="str">
        <f>IF($I1792="", "", IF(IFERROR(INDEX('Job Database'!$M$11:$M$3035, MATCH($I1792, 'Job Database'!$X$11:$X$3035, 0)), "")="", "", IFERROR(INDEX('Job Database'!$M$11:$M$3035, MATCH($I1792, 'Job Database'!$X$11:$X$3035, 0)), "")))</f>
        <v/>
      </c>
      <c r="F1792" s="40"/>
      <c r="G1792" s="88" t="str">
        <f t="shared" si="1137"/>
        <v/>
      </c>
      <c r="H1792" s="40"/>
      <c r="I1792" s="24"/>
      <c r="J1792" s="34"/>
      <c r="K1792" s="106"/>
      <c r="L1792" s="79"/>
      <c r="M1792" s="34"/>
      <c r="N1792" s="79"/>
      <c r="O1792" s="31"/>
      <c r="P1792" s="53"/>
      <c r="Q1792" s="40"/>
      <c r="S1792" s="41" t="str">
        <f t="shared" si="1125"/>
        <v/>
      </c>
      <c r="T1792" s="41" t="str">
        <f t="shared" si="1126"/>
        <v/>
      </c>
      <c r="U1792" s="41" t="str">
        <f t="shared" si="1138"/>
        <v/>
      </c>
      <c r="W1792" s="74" t="str">
        <f>IF('Job Database'!$X1792="", "", 'Job Database'!$X1792)</f>
        <v/>
      </c>
      <c r="Y1792" s="41" t="str">
        <f>IF($W1792="", "", IF(COUNTIF($I$11:$I$3035, $W1792)&gt;0, "", MAX($Y$10:$Y1791)+1))</f>
        <v/>
      </c>
      <c r="Z1792" s="41">
        <v>1782</v>
      </c>
      <c r="AA1792" s="58" t="str">
        <f t="shared" si="1139"/>
        <v/>
      </c>
      <c r="AC1792" s="41" t="str">
        <f t="shared" si="1127"/>
        <v/>
      </c>
      <c r="AE1792" s="41" t="str">
        <f t="shared" si="1140"/>
        <v/>
      </c>
      <c r="AJ1792" s="154" t="str">
        <f t="shared" si="1141"/>
        <v/>
      </c>
      <c r="AL1792" s="120" t="str">
        <f t="shared" si="1142"/>
        <v/>
      </c>
      <c r="AM1792" s="104" t="str">
        <f t="shared" si="1143"/>
        <v/>
      </c>
      <c r="AN1792" s="104" t="str">
        <f t="shared" si="1144"/>
        <v/>
      </c>
      <c r="AO1792" s="104" t="str">
        <f t="shared" si="1128"/>
        <v/>
      </c>
      <c r="AP1792" s="104" t="str">
        <f t="shared" si="1129"/>
        <v/>
      </c>
      <c r="AQ1792" s="121" t="str">
        <f t="shared" si="1145"/>
        <v/>
      </c>
      <c r="AS1792" s="88" t="str">
        <f t="shared" si="1130"/>
        <v/>
      </c>
      <c r="AT1792" s="68" t="str">
        <f t="shared" si="1146"/>
        <v/>
      </c>
      <c r="AU1792" s="68" t="str">
        <f t="shared" si="1147"/>
        <v/>
      </c>
      <c r="AV1792" s="68" t="str">
        <f t="shared" si="1148"/>
        <v/>
      </c>
      <c r="AW1792" s="88" t="str">
        <f t="shared" si="1131"/>
        <v/>
      </c>
      <c r="AZ1792" s="88" t="str">
        <f t="shared" si="1132"/>
        <v/>
      </c>
      <c r="BA1792" s="68" t="str">
        <f t="shared" si="1133"/>
        <v/>
      </c>
      <c r="BB1792" s="68" t="str">
        <f t="shared" si="1134"/>
        <v/>
      </c>
      <c r="BC1792" s="68" t="str">
        <f t="shared" si="1135"/>
        <v/>
      </c>
      <c r="BD1792" s="69" t="str">
        <f t="shared" si="1136"/>
        <v/>
      </c>
      <c r="BE1792" s="69" t="str">
        <f t="shared" si="1149"/>
        <v/>
      </c>
      <c r="BT1792" s="138" t="str">
        <f t="shared" ca="1" si="1150"/>
        <v/>
      </c>
      <c r="BU1792" s="139" t="str">
        <f t="shared" ca="1" si="1151"/>
        <v/>
      </c>
      <c r="BW1792" s="138" t="str">
        <f t="shared" si="1152"/>
        <v/>
      </c>
      <c r="BX1792" s="104" t="str">
        <f t="shared" si="1153"/>
        <v/>
      </c>
      <c r="BY1792" s="139" t="str">
        <f t="shared" si="1154"/>
        <v/>
      </c>
      <c r="CA1792" s="138" t="str">
        <f t="shared" si="1155"/>
        <v/>
      </c>
      <c r="CB1792" s="104" t="str">
        <f t="shared" si="1156"/>
        <v/>
      </c>
      <c r="CC1792" s="139" t="str">
        <f t="shared" si="1157"/>
        <v/>
      </c>
      <c r="CE1792" s="162" t="str">
        <f t="shared" si="1158"/>
        <v/>
      </c>
      <c r="CF1792" s="163" t="str">
        <f t="shared" si="1159"/>
        <v/>
      </c>
      <c r="CG1792" s="164" t="str">
        <f t="shared" si="1160"/>
        <v/>
      </c>
      <c r="CI1792" s="162" t="str">
        <f t="shared" si="1161"/>
        <v/>
      </c>
      <c r="CJ1792" s="163" t="str">
        <f t="shared" si="1164"/>
        <v/>
      </c>
      <c r="CK1792" s="164" t="str">
        <f t="shared" si="1165"/>
        <v/>
      </c>
      <c r="CM1792" s="169" t="str">
        <f t="shared" si="1162"/>
        <v/>
      </c>
      <c r="CN1792" s="139" t="str">
        <f t="shared" si="1163"/>
        <v/>
      </c>
      <c r="CP1792" s="41" t="str">
        <f>IF($CM1792="", "", COUNTIF($CM$11:$CM$3035, "&lt;"&amp;$CM1792)+1+COUNTIF($CM$11:$CM1792, $CM1792)-1)</f>
        <v/>
      </c>
    </row>
    <row r="1793" spans="1:94" x14ac:dyDescent="0.25">
      <c r="A1793" s="40"/>
      <c r="B1793" s="82" t="str">
        <f>IF($I1793="", "", IFERROR(INDEX('Job Database'!$AE$11:$AE$3035, MATCH($I1793, 'Job Database'!$X$11:$X$3035, 0)), ""))</f>
        <v/>
      </c>
      <c r="C1793" s="69" t="str">
        <f>IF($I1793="", "", IF(COUNTIF('Job Database'!$X$11:$X$3035, $I1793)=0, $AC$5, $AC$4))</f>
        <v/>
      </c>
      <c r="D1793" s="40"/>
      <c r="E1793" s="85" t="str">
        <f>IF($I1793="", "", IF(IFERROR(INDEX('Job Database'!$M$11:$M$3035, MATCH($I1793, 'Job Database'!$X$11:$X$3035, 0)), "")="", "", IFERROR(INDEX('Job Database'!$M$11:$M$3035, MATCH($I1793, 'Job Database'!$X$11:$X$3035, 0)), "")))</f>
        <v/>
      </c>
      <c r="F1793" s="40"/>
      <c r="G1793" s="88" t="str">
        <f t="shared" si="1137"/>
        <v/>
      </c>
      <c r="H1793" s="40"/>
      <c r="I1793" s="24"/>
      <c r="J1793" s="34"/>
      <c r="K1793" s="106"/>
      <c r="L1793" s="79"/>
      <c r="M1793" s="34"/>
      <c r="N1793" s="79"/>
      <c r="O1793" s="31"/>
      <c r="P1793" s="53"/>
      <c r="Q1793" s="40"/>
      <c r="S1793" s="41" t="str">
        <f t="shared" si="1125"/>
        <v/>
      </c>
      <c r="T1793" s="41" t="str">
        <f t="shared" si="1126"/>
        <v/>
      </c>
      <c r="U1793" s="41" t="str">
        <f t="shared" si="1138"/>
        <v/>
      </c>
      <c r="W1793" s="74" t="str">
        <f>IF('Job Database'!$X1793="", "", 'Job Database'!$X1793)</f>
        <v/>
      </c>
      <c r="Y1793" s="41" t="str">
        <f>IF($W1793="", "", IF(COUNTIF($I$11:$I$3035, $W1793)&gt;0, "", MAX($Y$10:$Y1792)+1))</f>
        <v/>
      </c>
      <c r="Z1793" s="41">
        <v>1783</v>
      </c>
      <c r="AA1793" s="58" t="str">
        <f t="shared" si="1139"/>
        <v/>
      </c>
      <c r="AC1793" s="41" t="str">
        <f t="shared" si="1127"/>
        <v/>
      </c>
      <c r="AE1793" s="41" t="str">
        <f t="shared" si="1140"/>
        <v/>
      </c>
      <c r="AJ1793" s="154" t="str">
        <f t="shared" si="1141"/>
        <v/>
      </c>
      <c r="AL1793" s="120" t="str">
        <f t="shared" si="1142"/>
        <v/>
      </c>
      <c r="AM1793" s="104" t="str">
        <f t="shared" si="1143"/>
        <v/>
      </c>
      <c r="AN1793" s="104" t="str">
        <f t="shared" si="1144"/>
        <v/>
      </c>
      <c r="AO1793" s="104" t="str">
        <f t="shared" si="1128"/>
        <v/>
      </c>
      <c r="AP1793" s="104" t="str">
        <f t="shared" si="1129"/>
        <v/>
      </c>
      <c r="AQ1793" s="121" t="str">
        <f t="shared" si="1145"/>
        <v/>
      </c>
      <c r="AS1793" s="88" t="str">
        <f t="shared" si="1130"/>
        <v/>
      </c>
      <c r="AT1793" s="68" t="str">
        <f t="shared" si="1146"/>
        <v/>
      </c>
      <c r="AU1793" s="68" t="str">
        <f t="shared" si="1147"/>
        <v/>
      </c>
      <c r="AV1793" s="68" t="str">
        <f t="shared" si="1148"/>
        <v/>
      </c>
      <c r="AW1793" s="88" t="str">
        <f t="shared" si="1131"/>
        <v/>
      </c>
      <c r="AZ1793" s="88" t="str">
        <f t="shared" si="1132"/>
        <v/>
      </c>
      <c r="BA1793" s="68" t="str">
        <f t="shared" si="1133"/>
        <v/>
      </c>
      <c r="BB1793" s="68" t="str">
        <f t="shared" si="1134"/>
        <v/>
      </c>
      <c r="BC1793" s="68" t="str">
        <f t="shared" si="1135"/>
        <v/>
      </c>
      <c r="BD1793" s="69" t="str">
        <f t="shared" si="1136"/>
        <v/>
      </c>
      <c r="BE1793" s="69" t="str">
        <f t="shared" si="1149"/>
        <v/>
      </c>
      <c r="BT1793" s="138" t="str">
        <f t="shared" ca="1" si="1150"/>
        <v/>
      </c>
      <c r="BU1793" s="139" t="str">
        <f t="shared" ca="1" si="1151"/>
        <v/>
      </c>
      <c r="BW1793" s="138" t="str">
        <f t="shared" si="1152"/>
        <v/>
      </c>
      <c r="BX1793" s="104" t="str">
        <f t="shared" si="1153"/>
        <v/>
      </c>
      <c r="BY1793" s="139" t="str">
        <f t="shared" si="1154"/>
        <v/>
      </c>
      <c r="CA1793" s="138" t="str">
        <f t="shared" si="1155"/>
        <v/>
      </c>
      <c r="CB1793" s="104" t="str">
        <f t="shared" si="1156"/>
        <v/>
      </c>
      <c r="CC1793" s="139" t="str">
        <f t="shared" si="1157"/>
        <v/>
      </c>
      <c r="CE1793" s="162" t="str">
        <f t="shared" si="1158"/>
        <v/>
      </c>
      <c r="CF1793" s="163" t="str">
        <f t="shared" si="1159"/>
        <v/>
      </c>
      <c r="CG1793" s="164" t="str">
        <f t="shared" si="1160"/>
        <v/>
      </c>
      <c r="CI1793" s="162" t="str">
        <f t="shared" si="1161"/>
        <v/>
      </c>
      <c r="CJ1793" s="163" t="str">
        <f t="shared" si="1164"/>
        <v/>
      </c>
      <c r="CK1793" s="164" t="str">
        <f t="shared" si="1165"/>
        <v/>
      </c>
      <c r="CM1793" s="169" t="str">
        <f t="shared" si="1162"/>
        <v/>
      </c>
      <c r="CN1793" s="139" t="str">
        <f t="shared" si="1163"/>
        <v/>
      </c>
      <c r="CP1793" s="41" t="str">
        <f>IF($CM1793="", "", COUNTIF($CM$11:$CM$3035, "&lt;"&amp;$CM1793)+1+COUNTIF($CM$11:$CM1793, $CM1793)-1)</f>
        <v/>
      </c>
    </row>
    <row r="1794" spans="1:94" x14ac:dyDescent="0.25">
      <c r="A1794" s="40"/>
      <c r="B1794" s="82" t="str">
        <f>IF($I1794="", "", IFERROR(INDEX('Job Database'!$AE$11:$AE$3035, MATCH($I1794, 'Job Database'!$X$11:$X$3035, 0)), ""))</f>
        <v/>
      </c>
      <c r="C1794" s="69" t="str">
        <f>IF($I1794="", "", IF(COUNTIF('Job Database'!$X$11:$X$3035, $I1794)=0, $AC$5, $AC$4))</f>
        <v/>
      </c>
      <c r="D1794" s="40"/>
      <c r="E1794" s="85" t="str">
        <f>IF($I1794="", "", IF(IFERROR(INDEX('Job Database'!$M$11:$M$3035, MATCH($I1794, 'Job Database'!$X$11:$X$3035, 0)), "")="", "", IFERROR(INDEX('Job Database'!$M$11:$M$3035, MATCH($I1794, 'Job Database'!$X$11:$X$3035, 0)), "")))</f>
        <v/>
      </c>
      <c r="F1794" s="40"/>
      <c r="G1794" s="88" t="str">
        <f t="shared" si="1137"/>
        <v/>
      </c>
      <c r="H1794" s="40"/>
      <c r="I1794" s="24"/>
      <c r="J1794" s="34"/>
      <c r="K1794" s="106"/>
      <c r="L1794" s="79"/>
      <c r="M1794" s="34"/>
      <c r="N1794" s="79"/>
      <c r="O1794" s="31"/>
      <c r="P1794" s="53"/>
      <c r="Q1794" s="40"/>
      <c r="S1794" s="41" t="str">
        <f t="shared" si="1125"/>
        <v/>
      </c>
      <c r="T1794" s="41" t="str">
        <f t="shared" si="1126"/>
        <v/>
      </c>
      <c r="U1794" s="41" t="str">
        <f t="shared" si="1138"/>
        <v/>
      </c>
      <c r="W1794" s="74" t="str">
        <f>IF('Job Database'!$X1794="", "", 'Job Database'!$X1794)</f>
        <v/>
      </c>
      <c r="Y1794" s="41" t="str">
        <f>IF($W1794="", "", IF(COUNTIF($I$11:$I$3035, $W1794)&gt;0, "", MAX($Y$10:$Y1793)+1))</f>
        <v/>
      </c>
      <c r="Z1794" s="41">
        <v>1784</v>
      </c>
      <c r="AA1794" s="58" t="str">
        <f t="shared" si="1139"/>
        <v/>
      </c>
      <c r="AC1794" s="41" t="str">
        <f t="shared" si="1127"/>
        <v/>
      </c>
      <c r="AE1794" s="41" t="str">
        <f t="shared" si="1140"/>
        <v/>
      </c>
      <c r="AJ1794" s="154" t="str">
        <f t="shared" si="1141"/>
        <v/>
      </c>
      <c r="AL1794" s="120" t="str">
        <f t="shared" si="1142"/>
        <v/>
      </c>
      <c r="AM1794" s="104" t="str">
        <f t="shared" si="1143"/>
        <v/>
      </c>
      <c r="AN1794" s="104" t="str">
        <f t="shared" si="1144"/>
        <v/>
      </c>
      <c r="AO1794" s="104" t="str">
        <f t="shared" si="1128"/>
        <v/>
      </c>
      <c r="AP1794" s="104" t="str">
        <f t="shared" si="1129"/>
        <v/>
      </c>
      <c r="AQ1794" s="121" t="str">
        <f t="shared" si="1145"/>
        <v/>
      </c>
      <c r="AS1794" s="88" t="str">
        <f t="shared" si="1130"/>
        <v/>
      </c>
      <c r="AT1794" s="68" t="str">
        <f t="shared" si="1146"/>
        <v/>
      </c>
      <c r="AU1794" s="68" t="str">
        <f t="shared" si="1147"/>
        <v/>
      </c>
      <c r="AV1794" s="68" t="str">
        <f t="shared" si="1148"/>
        <v/>
      </c>
      <c r="AW1794" s="88" t="str">
        <f t="shared" si="1131"/>
        <v/>
      </c>
      <c r="AZ1794" s="88" t="str">
        <f t="shared" si="1132"/>
        <v/>
      </c>
      <c r="BA1794" s="68" t="str">
        <f t="shared" si="1133"/>
        <v/>
      </c>
      <c r="BB1794" s="68" t="str">
        <f t="shared" si="1134"/>
        <v/>
      </c>
      <c r="BC1794" s="68" t="str">
        <f t="shared" si="1135"/>
        <v/>
      </c>
      <c r="BD1794" s="69" t="str">
        <f t="shared" si="1136"/>
        <v/>
      </c>
      <c r="BE1794" s="69" t="str">
        <f t="shared" si="1149"/>
        <v/>
      </c>
      <c r="BT1794" s="138" t="str">
        <f t="shared" ca="1" si="1150"/>
        <v/>
      </c>
      <c r="BU1794" s="139" t="str">
        <f t="shared" ca="1" si="1151"/>
        <v/>
      </c>
      <c r="BW1794" s="138" t="str">
        <f t="shared" si="1152"/>
        <v/>
      </c>
      <c r="BX1794" s="104" t="str">
        <f t="shared" si="1153"/>
        <v/>
      </c>
      <c r="BY1794" s="139" t="str">
        <f t="shared" si="1154"/>
        <v/>
      </c>
      <c r="CA1794" s="138" t="str">
        <f t="shared" si="1155"/>
        <v/>
      </c>
      <c r="CB1794" s="104" t="str">
        <f t="shared" si="1156"/>
        <v/>
      </c>
      <c r="CC1794" s="139" t="str">
        <f t="shared" si="1157"/>
        <v/>
      </c>
      <c r="CE1794" s="162" t="str">
        <f t="shared" si="1158"/>
        <v/>
      </c>
      <c r="CF1794" s="163" t="str">
        <f t="shared" si="1159"/>
        <v/>
      </c>
      <c r="CG1794" s="164" t="str">
        <f t="shared" si="1160"/>
        <v/>
      </c>
      <c r="CI1794" s="162" t="str">
        <f t="shared" si="1161"/>
        <v/>
      </c>
      <c r="CJ1794" s="163" t="str">
        <f t="shared" si="1164"/>
        <v/>
      </c>
      <c r="CK1794" s="164" t="str">
        <f t="shared" si="1165"/>
        <v/>
      </c>
      <c r="CM1794" s="169" t="str">
        <f t="shared" si="1162"/>
        <v/>
      </c>
      <c r="CN1794" s="139" t="str">
        <f t="shared" si="1163"/>
        <v/>
      </c>
      <c r="CP1794" s="41" t="str">
        <f>IF($CM1794="", "", COUNTIF($CM$11:$CM$3035, "&lt;"&amp;$CM1794)+1+COUNTIF($CM$11:$CM1794, $CM1794)-1)</f>
        <v/>
      </c>
    </row>
    <row r="1795" spans="1:94" x14ac:dyDescent="0.25">
      <c r="A1795" s="40"/>
      <c r="B1795" s="82" t="str">
        <f>IF($I1795="", "", IFERROR(INDEX('Job Database'!$AE$11:$AE$3035, MATCH($I1795, 'Job Database'!$X$11:$X$3035, 0)), ""))</f>
        <v/>
      </c>
      <c r="C1795" s="69" t="str">
        <f>IF($I1795="", "", IF(COUNTIF('Job Database'!$X$11:$X$3035, $I1795)=0, $AC$5, $AC$4))</f>
        <v/>
      </c>
      <c r="D1795" s="40"/>
      <c r="E1795" s="85" t="str">
        <f>IF($I1795="", "", IF(IFERROR(INDEX('Job Database'!$M$11:$M$3035, MATCH($I1795, 'Job Database'!$X$11:$X$3035, 0)), "")="", "", IFERROR(INDEX('Job Database'!$M$11:$M$3035, MATCH($I1795, 'Job Database'!$X$11:$X$3035, 0)), "")))</f>
        <v/>
      </c>
      <c r="F1795" s="40"/>
      <c r="G1795" s="88" t="str">
        <f t="shared" si="1137"/>
        <v/>
      </c>
      <c r="H1795" s="40"/>
      <c r="I1795" s="24"/>
      <c r="J1795" s="34"/>
      <c r="K1795" s="106"/>
      <c r="L1795" s="79"/>
      <c r="M1795" s="34"/>
      <c r="N1795" s="79"/>
      <c r="O1795" s="31"/>
      <c r="P1795" s="53"/>
      <c r="Q1795" s="40"/>
      <c r="S1795" s="41" t="str">
        <f t="shared" si="1125"/>
        <v/>
      </c>
      <c r="T1795" s="41" t="str">
        <f t="shared" si="1126"/>
        <v/>
      </c>
      <c r="U1795" s="41" t="str">
        <f t="shared" si="1138"/>
        <v/>
      </c>
      <c r="W1795" s="74" t="str">
        <f>IF('Job Database'!$X1795="", "", 'Job Database'!$X1795)</f>
        <v/>
      </c>
      <c r="Y1795" s="41" t="str">
        <f>IF($W1795="", "", IF(COUNTIF($I$11:$I$3035, $W1795)&gt;0, "", MAX($Y$10:$Y1794)+1))</f>
        <v/>
      </c>
      <c r="Z1795" s="41">
        <v>1785</v>
      </c>
      <c r="AA1795" s="58" t="str">
        <f t="shared" si="1139"/>
        <v/>
      </c>
      <c r="AC1795" s="41" t="str">
        <f t="shared" si="1127"/>
        <v/>
      </c>
      <c r="AE1795" s="41" t="str">
        <f t="shared" si="1140"/>
        <v/>
      </c>
      <c r="AJ1795" s="154" t="str">
        <f t="shared" si="1141"/>
        <v/>
      </c>
      <c r="AL1795" s="120" t="str">
        <f t="shared" si="1142"/>
        <v/>
      </c>
      <c r="AM1795" s="104" t="str">
        <f t="shared" si="1143"/>
        <v/>
      </c>
      <c r="AN1795" s="104" t="str">
        <f t="shared" si="1144"/>
        <v/>
      </c>
      <c r="AO1795" s="104" t="str">
        <f t="shared" si="1128"/>
        <v/>
      </c>
      <c r="AP1795" s="104" t="str">
        <f t="shared" si="1129"/>
        <v/>
      </c>
      <c r="AQ1795" s="121" t="str">
        <f t="shared" si="1145"/>
        <v/>
      </c>
      <c r="AS1795" s="88" t="str">
        <f t="shared" si="1130"/>
        <v/>
      </c>
      <c r="AT1795" s="68" t="str">
        <f t="shared" si="1146"/>
        <v/>
      </c>
      <c r="AU1795" s="68" t="str">
        <f t="shared" si="1147"/>
        <v/>
      </c>
      <c r="AV1795" s="68" t="str">
        <f t="shared" si="1148"/>
        <v/>
      </c>
      <c r="AW1795" s="88" t="str">
        <f t="shared" si="1131"/>
        <v/>
      </c>
      <c r="AZ1795" s="88" t="str">
        <f t="shared" si="1132"/>
        <v/>
      </c>
      <c r="BA1795" s="68" t="str">
        <f t="shared" si="1133"/>
        <v/>
      </c>
      <c r="BB1795" s="68" t="str">
        <f t="shared" si="1134"/>
        <v/>
      </c>
      <c r="BC1795" s="68" t="str">
        <f t="shared" si="1135"/>
        <v/>
      </c>
      <c r="BD1795" s="69" t="str">
        <f t="shared" si="1136"/>
        <v/>
      </c>
      <c r="BE1795" s="69" t="str">
        <f t="shared" si="1149"/>
        <v/>
      </c>
      <c r="BT1795" s="138" t="str">
        <f t="shared" ca="1" si="1150"/>
        <v/>
      </c>
      <c r="BU1795" s="139" t="str">
        <f t="shared" ca="1" si="1151"/>
        <v/>
      </c>
      <c r="BW1795" s="138" t="str">
        <f t="shared" si="1152"/>
        <v/>
      </c>
      <c r="BX1795" s="104" t="str">
        <f t="shared" si="1153"/>
        <v/>
      </c>
      <c r="BY1795" s="139" t="str">
        <f t="shared" si="1154"/>
        <v/>
      </c>
      <c r="CA1795" s="138" t="str">
        <f t="shared" si="1155"/>
        <v/>
      </c>
      <c r="CB1795" s="104" t="str">
        <f t="shared" si="1156"/>
        <v/>
      </c>
      <c r="CC1795" s="139" t="str">
        <f t="shared" si="1157"/>
        <v/>
      </c>
      <c r="CE1795" s="162" t="str">
        <f t="shared" si="1158"/>
        <v/>
      </c>
      <c r="CF1795" s="163" t="str">
        <f t="shared" si="1159"/>
        <v/>
      </c>
      <c r="CG1795" s="164" t="str">
        <f t="shared" si="1160"/>
        <v/>
      </c>
      <c r="CI1795" s="162" t="str">
        <f t="shared" si="1161"/>
        <v/>
      </c>
      <c r="CJ1795" s="163" t="str">
        <f t="shared" si="1164"/>
        <v/>
      </c>
      <c r="CK1795" s="164" t="str">
        <f t="shared" si="1165"/>
        <v/>
      </c>
      <c r="CM1795" s="169" t="str">
        <f t="shared" si="1162"/>
        <v/>
      </c>
      <c r="CN1795" s="139" t="str">
        <f t="shared" si="1163"/>
        <v/>
      </c>
      <c r="CP1795" s="41" t="str">
        <f>IF($CM1795="", "", COUNTIF($CM$11:$CM$3035, "&lt;"&amp;$CM1795)+1+COUNTIF($CM$11:$CM1795, $CM1795)-1)</f>
        <v/>
      </c>
    </row>
    <row r="1796" spans="1:94" x14ac:dyDescent="0.25">
      <c r="A1796" s="40"/>
      <c r="B1796" s="82" t="str">
        <f>IF($I1796="", "", IFERROR(INDEX('Job Database'!$AE$11:$AE$3035, MATCH($I1796, 'Job Database'!$X$11:$X$3035, 0)), ""))</f>
        <v/>
      </c>
      <c r="C1796" s="69" t="str">
        <f>IF($I1796="", "", IF(COUNTIF('Job Database'!$X$11:$X$3035, $I1796)=0, $AC$5, $AC$4))</f>
        <v/>
      </c>
      <c r="D1796" s="40"/>
      <c r="E1796" s="85" t="str">
        <f>IF($I1796="", "", IF(IFERROR(INDEX('Job Database'!$M$11:$M$3035, MATCH($I1796, 'Job Database'!$X$11:$X$3035, 0)), "")="", "", IFERROR(INDEX('Job Database'!$M$11:$M$3035, MATCH($I1796, 'Job Database'!$X$11:$X$3035, 0)), "")))</f>
        <v/>
      </c>
      <c r="F1796" s="40"/>
      <c r="G1796" s="88" t="str">
        <f t="shared" si="1137"/>
        <v/>
      </c>
      <c r="H1796" s="40"/>
      <c r="I1796" s="24"/>
      <c r="J1796" s="34"/>
      <c r="K1796" s="106"/>
      <c r="L1796" s="79"/>
      <c r="M1796" s="34"/>
      <c r="N1796" s="79"/>
      <c r="O1796" s="31"/>
      <c r="P1796" s="53"/>
      <c r="Q1796" s="40"/>
      <c r="S1796" s="41" t="str">
        <f t="shared" si="1125"/>
        <v/>
      </c>
      <c r="T1796" s="41" t="str">
        <f t="shared" si="1126"/>
        <v/>
      </c>
      <c r="U1796" s="41" t="str">
        <f t="shared" si="1138"/>
        <v/>
      </c>
      <c r="W1796" s="74" t="str">
        <f>IF('Job Database'!$X1796="", "", 'Job Database'!$X1796)</f>
        <v/>
      </c>
      <c r="Y1796" s="41" t="str">
        <f>IF($W1796="", "", IF(COUNTIF($I$11:$I$3035, $W1796)&gt;0, "", MAX($Y$10:$Y1795)+1))</f>
        <v/>
      </c>
      <c r="Z1796" s="41">
        <v>1786</v>
      </c>
      <c r="AA1796" s="58" t="str">
        <f t="shared" si="1139"/>
        <v/>
      </c>
      <c r="AC1796" s="41" t="str">
        <f t="shared" si="1127"/>
        <v/>
      </c>
      <c r="AE1796" s="41" t="str">
        <f t="shared" si="1140"/>
        <v/>
      </c>
      <c r="AJ1796" s="154" t="str">
        <f t="shared" si="1141"/>
        <v/>
      </c>
      <c r="AL1796" s="120" t="str">
        <f t="shared" si="1142"/>
        <v/>
      </c>
      <c r="AM1796" s="104" t="str">
        <f t="shared" si="1143"/>
        <v/>
      </c>
      <c r="AN1796" s="104" t="str">
        <f t="shared" si="1144"/>
        <v/>
      </c>
      <c r="AO1796" s="104" t="str">
        <f t="shared" si="1128"/>
        <v/>
      </c>
      <c r="AP1796" s="104" t="str">
        <f t="shared" si="1129"/>
        <v/>
      </c>
      <c r="AQ1796" s="121" t="str">
        <f t="shared" si="1145"/>
        <v/>
      </c>
      <c r="AS1796" s="88" t="str">
        <f t="shared" si="1130"/>
        <v/>
      </c>
      <c r="AT1796" s="68" t="str">
        <f t="shared" si="1146"/>
        <v/>
      </c>
      <c r="AU1796" s="68" t="str">
        <f t="shared" si="1147"/>
        <v/>
      </c>
      <c r="AV1796" s="68" t="str">
        <f t="shared" si="1148"/>
        <v/>
      </c>
      <c r="AW1796" s="88" t="str">
        <f t="shared" si="1131"/>
        <v/>
      </c>
      <c r="AZ1796" s="88" t="str">
        <f t="shared" si="1132"/>
        <v/>
      </c>
      <c r="BA1796" s="68" t="str">
        <f t="shared" si="1133"/>
        <v/>
      </c>
      <c r="BB1796" s="68" t="str">
        <f t="shared" si="1134"/>
        <v/>
      </c>
      <c r="BC1796" s="68" t="str">
        <f t="shared" si="1135"/>
        <v/>
      </c>
      <c r="BD1796" s="69" t="str">
        <f t="shared" si="1136"/>
        <v/>
      </c>
      <c r="BE1796" s="69" t="str">
        <f t="shared" si="1149"/>
        <v/>
      </c>
      <c r="BT1796" s="138" t="str">
        <f t="shared" ca="1" si="1150"/>
        <v/>
      </c>
      <c r="BU1796" s="139" t="str">
        <f t="shared" ca="1" si="1151"/>
        <v/>
      </c>
      <c r="BW1796" s="138" t="str">
        <f t="shared" si="1152"/>
        <v/>
      </c>
      <c r="BX1796" s="104" t="str">
        <f t="shared" si="1153"/>
        <v/>
      </c>
      <c r="BY1796" s="139" t="str">
        <f t="shared" si="1154"/>
        <v/>
      </c>
      <c r="CA1796" s="138" t="str">
        <f t="shared" si="1155"/>
        <v/>
      </c>
      <c r="CB1796" s="104" t="str">
        <f t="shared" si="1156"/>
        <v/>
      </c>
      <c r="CC1796" s="139" t="str">
        <f t="shared" si="1157"/>
        <v/>
      </c>
      <c r="CE1796" s="162" t="str">
        <f t="shared" si="1158"/>
        <v/>
      </c>
      <c r="CF1796" s="163" t="str">
        <f t="shared" si="1159"/>
        <v/>
      </c>
      <c r="CG1796" s="164" t="str">
        <f t="shared" si="1160"/>
        <v/>
      </c>
      <c r="CI1796" s="162" t="str">
        <f t="shared" si="1161"/>
        <v/>
      </c>
      <c r="CJ1796" s="163" t="str">
        <f t="shared" si="1164"/>
        <v/>
      </c>
      <c r="CK1796" s="164" t="str">
        <f t="shared" si="1165"/>
        <v/>
      </c>
      <c r="CM1796" s="169" t="str">
        <f t="shared" si="1162"/>
        <v/>
      </c>
      <c r="CN1796" s="139" t="str">
        <f t="shared" si="1163"/>
        <v/>
      </c>
      <c r="CP1796" s="41" t="str">
        <f>IF($CM1796="", "", COUNTIF($CM$11:$CM$3035, "&lt;"&amp;$CM1796)+1+COUNTIF($CM$11:$CM1796, $CM1796)-1)</f>
        <v/>
      </c>
    </row>
    <row r="1797" spans="1:94" x14ac:dyDescent="0.25">
      <c r="A1797" s="40"/>
      <c r="B1797" s="82" t="str">
        <f>IF($I1797="", "", IFERROR(INDEX('Job Database'!$AE$11:$AE$3035, MATCH($I1797, 'Job Database'!$X$11:$X$3035, 0)), ""))</f>
        <v/>
      </c>
      <c r="C1797" s="69" t="str">
        <f>IF($I1797="", "", IF(COUNTIF('Job Database'!$X$11:$X$3035, $I1797)=0, $AC$5, $AC$4))</f>
        <v/>
      </c>
      <c r="D1797" s="40"/>
      <c r="E1797" s="85" t="str">
        <f>IF($I1797="", "", IF(IFERROR(INDEX('Job Database'!$M$11:$M$3035, MATCH($I1797, 'Job Database'!$X$11:$X$3035, 0)), "")="", "", IFERROR(INDEX('Job Database'!$M$11:$M$3035, MATCH($I1797, 'Job Database'!$X$11:$X$3035, 0)), "")))</f>
        <v/>
      </c>
      <c r="F1797" s="40"/>
      <c r="G1797" s="88" t="str">
        <f t="shared" si="1137"/>
        <v/>
      </c>
      <c r="H1797" s="40"/>
      <c r="I1797" s="24"/>
      <c r="J1797" s="34"/>
      <c r="K1797" s="106"/>
      <c r="L1797" s="79"/>
      <c r="M1797" s="34"/>
      <c r="N1797" s="79"/>
      <c r="O1797" s="31"/>
      <c r="P1797" s="53"/>
      <c r="Q1797" s="40"/>
      <c r="S1797" s="41" t="str">
        <f t="shared" si="1125"/>
        <v/>
      </c>
      <c r="T1797" s="41" t="str">
        <f t="shared" si="1126"/>
        <v/>
      </c>
      <c r="U1797" s="41" t="str">
        <f t="shared" si="1138"/>
        <v/>
      </c>
      <c r="W1797" s="74" t="str">
        <f>IF('Job Database'!$X1797="", "", 'Job Database'!$X1797)</f>
        <v/>
      </c>
      <c r="Y1797" s="41" t="str">
        <f>IF($W1797="", "", IF(COUNTIF($I$11:$I$3035, $W1797)&gt;0, "", MAX($Y$10:$Y1796)+1))</f>
        <v/>
      </c>
      <c r="Z1797" s="41">
        <v>1787</v>
      </c>
      <c r="AA1797" s="58" t="str">
        <f t="shared" si="1139"/>
        <v/>
      </c>
      <c r="AC1797" s="41" t="str">
        <f t="shared" si="1127"/>
        <v/>
      </c>
      <c r="AE1797" s="41" t="str">
        <f t="shared" si="1140"/>
        <v/>
      </c>
      <c r="AJ1797" s="154" t="str">
        <f t="shared" si="1141"/>
        <v/>
      </c>
      <c r="AL1797" s="120" t="str">
        <f t="shared" si="1142"/>
        <v/>
      </c>
      <c r="AM1797" s="104" t="str">
        <f t="shared" si="1143"/>
        <v/>
      </c>
      <c r="AN1797" s="104" t="str">
        <f t="shared" si="1144"/>
        <v/>
      </c>
      <c r="AO1797" s="104" t="str">
        <f t="shared" si="1128"/>
        <v/>
      </c>
      <c r="AP1797" s="104" t="str">
        <f t="shared" si="1129"/>
        <v/>
      </c>
      <c r="AQ1797" s="121" t="str">
        <f t="shared" si="1145"/>
        <v/>
      </c>
      <c r="AS1797" s="88" t="str">
        <f t="shared" si="1130"/>
        <v/>
      </c>
      <c r="AT1797" s="68" t="str">
        <f t="shared" si="1146"/>
        <v/>
      </c>
      <c r="AU1797" s="68" t="str">
        <f t="shared" si="1147"/>
        <v/>
      </c>
      <c r="AV1797" s="68" t="str">
        <f t="shared" si="1148"/>
        <v/>
      </c>
      <c r="AW1797" s="88" t="str">
        <f t="shared" si="1131"/>
        <v/>
      </c>
      <c r="AZ1797" s="88" t="str">
        <f t="shared" si="1132"/>
        <v/>
      </c>
      <c r="BA1797" s="68" t="str">
        <f t="shared" si="1133"/>
        <v/>
      </c>
      <c r="BB1797" s="68" t="str">
        <f t="shared" si="1134"/>
        <v/>
      </c>
      <c r="BC1797" s="68" t="str">
        <f t="shared" si="1135"/>
        <v/>
      </c>
      <c r="BD1797" s="69" t="str">
        <f t="shared" si="1136"/>
        <v/>
      </c>
      <c r="BE1797" s="69" t="str">
        <f t="shared" si="1149"/>
        <v/>
      </c>
      <c r="BT1797" s="138" t="str">
        <f t="shared" ca="1" si="1150"/>
        <v/>
      </c>
      <c r="BU1797" s="139" t="str">
        <f t="shared" ca="1" si="1151"/>
        <v/>
      </c>
      <c r="BW1797" s="138" t="str">
        <f t="shared" si="1152"/>
        <v/>
      </c>
      <c r="BX1797" s="104" t="str">
        <f t="shared" si="1153"/>
        <v/>
      </c>
      <c r="BY1797" s="139" t="str">
        <f t="shared" si="1154"/>
        <v/>
      </c>
      <c r="CA1797" s="138" t="str">
        <f t="shared" si="1155"/>
        <v/>
      </c>
      <c r="CB1797" s="104" t="str">
        <f t="shared" si="1156"/>
        <v/>
      </c>
      <c r="CC1797" s="139" t="str">
        <f t="shared" si="1157"/>
        <v/>
      </c>
      <c r="CE1797" s="162" t="str">
        <f t="shared" si="1158"/>
        <v/>
      </c>
      <c r="CF1797" s="163" t="str">
        <f t="shared" si="1159"/>
        <v/>
      </c>
      <c r="CG1797" s="164" t="str">
        <f t="shared" si="1160"/>
        <v/>
      </c>
      <c r="CI1797" s="162" t="str">
        <f t="shared" si="1161"/>
        <v/>
      </c>
      <c r="CJ1797" s="163" t="str">
        <f t="shared" si="1164"/>
        <v/>
      </c>
      <c r="CK1797" s="164" t="str">
        <f t="shared" si="1165"/>
        <v/>
      </c>
      <c r="CM1797" s="169" t="str">
        <f t="shared" si="1162"/>
        <v/>
      </c>
      <c r="CN1797" s="139" t="str">
        <f t="shared" si="1163"/>
        <v/>
      </c>
      <c r="CP1797" s="41" t="str">
        <f>IF($CM1797="", "", COUNTIF($CM$11:$CM$3035, "&lt;"&amp;$CM1797)+1+COUNTIF($CM$11:$CM1797, $CM1797)-1)</f>
        <v/>
      </c>
    </row>
    <row r="1798" spans="1:94" x14ac:dyDescent="0.25">
      <c r="A1798" s="40"/>
      <c r="B1798" s="82" t="str">
        <f>IF($I1798="", "", IFERROR(INDEX('Job Database'!$AE$11:$AE$3035, MATCH($I1798, 'Job Database'!$X$11:$X$3035, 0)), ""))</f>
        <v/>
      </c>
      <c r="C1798" s="69" t="str">
        <f>IF($I1798="", "", IF(COUNTIF('Job Database'!$X$11:$X$3035, $I1798)=0, $AC$5, $AC$4))</f>
        <v/>
      </c>
      <c r="D1798" s="40"/>
      <c r="E1798" s="85" t="str">
        <f>IF($I1798="", "", IF(IFERROR(INDEX('Job Database'!$M$11:$M$3035, MATCH($I1798, 'Job Database'!$X$11:$X$3035, 0)), "")="", "", IFERROR(INDEX('Job Database'!$M$11:$M$3035, MATCH($I1798, 'Job Database'!$X$11:$X$3035, 0)), "")))</f>
        <v/>
      </c>
      <c r="F1798" s="40"/>
      <c r="G1798" s="88" t="str">
        <f t="shared" si="1137"/>
        <v/>
      </c>
      <c r="H1798" s="40"/>
      <c r="I1798" s="24"/>
      <c r="J1798" s="34"/>
      <c r="K1798" s="106"/>
      <c r="L1798" s="79"/>
      <c r="M1798" s="34"/>
      <c r="N1798" s="79"/>
      <c r="O1798" s="31"/>
      <c r="P1798" s="53"/>
      <c r="Q1798" s="40"/>
      <c r="S1798" s="41" t="str">
        <f t="shared" si="1125"/>
        <v/>
      </c>
      <c r="T1798" s="41" t="str">
        <f t="shared" si="1126"/>
        <v/>
      </c>
      <c r="U1798" s="41" t="str">
        <f t="shared" si="1138"/>
        <v/>
      </c>
      <c r="W1798" s="74" t="str">
        <f>IF('Job Database'!$X1798="", "", 'Job Database'!$X1798)</f>
        <v/>
      </c>
      <c r="Y1798" s="41" t="str">
        <f>IF($W1798="", "", IF(COUNTIF($I$11:$I$3035, $W1798)&gt;0, "", MAX($Y$10:$Y1797)+1))</f>
        <v/>
      </c>
      <c r="Z1798" s="41">
        <v>1788</v>
      </c>
      <c r="AA1798" s="58" t="str">
        <f t="shared" si="1139"/>
        <v/>
      </c>
      <c r="AC1798" s="41" t="str">
        <f t="shared" si="1127"/>
        <v/>
      </c>
      <c r="AE1798" s="41" t="str">
        <f t="shared" si="1140"/>
        <v/>
      </c>
      <c r="AJ1798" s="154" t="str">
        <f t="shared" si="1141"/>
        <v/>
      </c>
      <c r="AL1798" s="120" t="str">
        <f t="shared" si="1142"/>
        <v/>
      </c>
      <c r="AM1798" s="104" t="str">
        <f t="shared" si="1143"/>
        <v/>
      </c>
      <c r="AN1798" s="104" t="str">
        <f t="shared" si="1144"/>
        <v/>
      </c>
      <c r="AO1798" s="104" t="str">
        <f t="shared" si="1128"/>
        <v/>
      </c>
      <c r="AP1798" s="104" t="str">
        <f t="shared" si="1129"/>
        <v/>
      </c>
      <c r="AQ1798" s="121" t="str">
        <f t="shared" si="1145"/>
        <v/>
      </c>
      <c r="AS1798" s="88" t="str">
        <f t="shared" si="1130"/>
        <v/>
      </c>
      <c r="AT1798" s="68" t="str">
        <f t="shared" si="1146"/>
        <v/>
      </c>
      <c r="AU1798" s="68" t="str">
        <f t="shared" si="1147"/>
        <v/>
      </c>
      <c r="AV1798" s="68" t="str">
        <f t="shared" si="1148"/>
        <v/>
      </c>
      <c r="AW1798" s="88" t="str">
        <f t="shared" si="1131"/>
        <v/>
      </c>
      <c r="AZ1798" s="88" t="str">
        <f t="shared" si="1132"/>
        <v/>
      </c>
      <c r="BA1798" s="68" t="str">
        <f t="shared" si="1133"/>
        <v/>
      </c>
      <c r="BB1798" s="68" t="str">
        <f t="shared" si="1134"/>
        <v/>
      </c>
      <c r="BC1798" s="68" t="str">
        <f t="shared" si="1135"/>
        <v/>
      </c>
      <c r="BD1798" s="69" t="str">
        <f t="shared" si="1136"/>
        <v/>
      </c>
      <c r="BE1798" s="69" t="str">
        <f t="shared" si="1149"/>
        <v/>
      </c>
      <c r="BT1798" s="138" t="str">
        <f t="shared" ca="1" si="1150"/>
        <v/>
      </c>
      <c r="BU1798" s="139" t="str">
        <f t="shared" ca="1" si="1151"/>
        <v/>
      </c>
      <c r="BW1798" s="138" t="str">
        <f t="shared" si="1152"/>
        <v/>
      </c>
      <c r="BX1798" s="104" t="str">
        <f t="shared" si="1153"/>
        <v/>
      </c>
      <c r="BY1798" s="139" t="str">
        <f t="shared" si="1154"/>
        <v/>
      </c>
      <c r="CA1798" s="138" t="str">
        <f t="shared" si="1155"/>
        <v/>
      </c>
      <c r="CB1798" s="104" t="str">
        <f t="shared" si="1156"/>
        <v/>
      </c>
      <c r="CC1798" s="139" t="str">
        <f t="shared" si="1157"/>
        <v/>
      </c>
      <c r="CE1798" s="162" t="str">
        <f t="shared" si="1158"/>
        <v/>
      </c>
      <c r="CF1798" s="163" t="str">
        <f t="shared" si="1159"/>
        <v/>
      </c>
      <c r="CG1798" s="164" t="str">
        <f t="shared" si="1160"/>
        <v/>
      </c>
      <c r="CI1798" s="162" t="str">
        <f t="shared" si="1161"/>
        <v/>
      </c>
      <c r="CJ1798" s="163" t="str">
        <f t="shared" si="1164"/>
        <v/>
      </c>
      <c r="CK1798" s="164" t="str">
        <f t="shared" si="1165"/>
        <v/>
      </c>
      <c r="CM1798" s="169" t="str">
        <f t="shared" si="1162"/>
        <v/>
      </c>
      <c r="CN1798" s="139" t="str">
        <f t="shared" si="1163"/>
        <v/>
      </c>
      <c r="CP1798" s="41" t="str">
        <f>IF($CM1798="", "", COUNTIF($CM$11:$CM$3035, "&lt;"&amp;$CM1798)+1+COUNTIF($CM$11:$CM1798, $CM1798)-1)</f>
        <v/>
      </c>
    </row>
    <row r="1799" spans="1:94" x14ac:dyDescent="0.25">
      <c r="A1799" s="40"/>
      <c r="B1799" s="82" t="str">
        <f>IF($I1799="", "", IFERROR(INDEX('Job Database'!$AE$11:$AE$3035, MATCH($I1799, 'Job Database'!$X$11:$X$3035, 0)), ""))</f>
        <v/>
      </c>
      <c r="C1799" s="69" t="str">
        <f>IF($I1799="", "", IF(COUNTIF('Job Database'!$X$11:$X$3035, $I1799)=0, $AC$5, $AC$4))</f>
        <v/>
      </c>
      <c r="D1799" s="40"/>
      <c r="E1799" s="85" t="str">
        <f>IF($I1799="", "", IF(IFERROR(INDEX('Job Database'!$M$11:$M$3035, MATCH($I1799, 'Job Database'!$X$11:$X$3035, 0)), "")="", "", IFERROR(INDEX('Job Database'!$M$11:$M$3035, MATCH($I1799, 'Job Database'!$X$11:$X$3035, 0)), "")))</f>
        <v/>
      </c>
      <c r="F1799" s="40"/>
      <c r="G1799" s="88" t="str">
        <f t="shared" si="1137"/>
        <v/>
      </c>
      <c r="H1799" s="40"/>
      <c r="I1799" s="24"/>
      <c r="J1799" s="34"/>
      <c r="K1799" s="106"/>
      <c r="L1799" s="79"/>
      <c r="M1799" s="34"/>
      <c r="N1799" s="79"/>
      <c r="O1799" s="31"/>
      <c r="P1799" s="53"/>
      <c r="Q1799" s="40"/>
      <c r="S1799" s="41" t="str">
        <f t="shared" si="1125"/>
        <v/>
      </c>
      <c r="T1799" s="41" t="str">
        <f t="shared" si="1126"/>
        <v/>
      </c>
      <c r="U1799" s="41" t="str">
        <f t="shared" si="1138"/>
        <v/>
      </c>
      <c r="W1799" s="74" t="str">
        <f>IF('Job Database'!$X1799="", "", 'Job Database'!$X1799)</f>
        <v/>
      </c>
      <c r="Y1799" s="41" t="str">
        <f>IF($W1799="", "", IF(COUNTIF($I$11:$I$3035, $W1799)&gt;0, "", MAX($Y$10:$Y1798)+1))</f>
        <v/>
      </c>
      <c r="Z1799" s="41">
        <v>1789</v>
      </c>
      <c r="AA1799" s="58" t="str">
        <f t="shared" si="1139"/>
        <v/>
      </c>
      <c r="AC1799" s="41" t="str">
        <f t="shared" si="1127"/>
        <v/>
      </c>
      <c r="AE1799" s="41" t="str">
        <f t="shared" si="1140"/>
        <v/>
      </c>
      <c r="AJ1799" s="154" t="str">
        <f t="shared" si="1141"/>
        <v/>
      </c>
      <c r="AL1799" s="120" t="str">
        <f t="shared" si="1142"/>
        <v/>
      </c>
      <c r="AM1799" s="104" t="str">
        <f t="shared" si="1143"/>
        <v/>
      </c>
      <c r="AN1799" s="104" t="str">
        <f t="shared" si="1144"/>
        <v/>
      </c>
      <c r="AO1799" s="104" t="str">
        <f t="shared" si="1128"/>
        <v/>
      </c>
      <c r="AP1799" s="104" t="str">
        <f t="shared" si="1129"/>
        <v/>
      </c>
      <c r="AQ1799" s="121" t="str">
        <f t="shared" si="1145"/>
        <v/>
      </c>
      <c r="AS1799" s="88" t="str">
        <f t="shared" si="1130"/>
        <v/>
      </c>
      <c r="AT1799" s="68" t="str">
        <f t="shared" si="1146"/>
        <v/>
      </c>
      <c r="AU1799" s="68" t="str">
        <f t="shared" si="1147"/>
        <v/>
      </c>
      <c r="AV1799" s="68" t="str">
        <f t="shared" si="1148"/>
        <v/>
      </c>
      <c r="AW1799" s="88" t="str">
        <f t="shared" si="1131"/>
        <v/>
      </c>
      <c r="AZ1799" s="88" t="str">
        <f t="shared" si="1132"/>
        <v/>
      </c>
      <c r="BA1799" s="68" t="str">
        <f t="shared" si="1133"/>
        <v/>
      </c>
      <c r="BB1799" s="68" t="str">
        <f t="shared" si="1134"/>
        <v/>
      </c>
      <c r="BC1799" s="68" t="str">
        <f t="shared" si="1135"/>
        <v/>
      </c>
      <c r="BD1799" s="69" t="str">
        <f t="shared" si="1136"/>
        <v/>
      </c>
      <c r="BE1799" s="69" t="str">
        <f t="shared" si="1149"/>
        <v/>
      </c>
      <c r="BT1799" s="138" t="str">
        <f t="shared" ca="1" si="1150"/>
        <v/>
      </c>
      <c r="BU1799" s="139" t="str">
        <f t="shared" ca="1" si="1151"/>
        <v/>
      </c>
      <c r="BW1799" s="138" t="str">
        <f t="shared" si="1152"/>
        <v/>
      </c>
      <c r="BX1799" s="104" t="str">
        <f t="shared" si="1153"/>
        <v/>
      </c>
      <c r="BY1799" s="139" t="str">
        <f t="shared" si="1154"/>
        <v/>
      </c>
      <c r="CA1799" s="138" t="str">
        <f t="shared" si="1155"/>
        <v/>
      </c>
      <c r="CB1799" s="104" t="str">
        <f t="shared" si="1156"/>
        <v/>
      </c>
      <c r="CC1799" s="139" t="str">
        <f t="shared" si="1157"/>
        <v/>
      </c>
      <c r="CE1799" s="162" t="str">
        <f t="shared" si="1158"/>
        <v/>
      </c>
      <c r="CF1799" s="163" t="str">
        <f t="shared" si="1159"/>
        <v/>
      </c>
      <c r="CG1799" s="164" t="str">
        <f t="shared" si="1160"/>
        <v/>
      </c>
      <c r="CI1799" s="162" t="str">
        <f t="shared" si="1161"/>
        <v/>
      </c>
      <c r="CJ1799" s="163" t="str">
        <f t="shared" si="1164"/>
        <v/>
      </c>
      <c r="CK1799" s="164" t="str">
        <f t="shared" si="1165"/>
        <v/>
      </c>
      <c r="CM1799" s="169" t="str">
        <f t="shared" si="1162"/>
        <v/>
      </c>
      <c r="CN1799" s="139" t="str">
        <f t="shared" si="1163"/>
        <v/>
      </c>
      <c r="CP1799" s="41" t="str">
        <f>IF($CM1799="", "", COUNTIF($CM$11:$CM$3035, "&lt;"&amp;$CM1799)+1+COUNTIF($CM$11:$CM1799, $CM1799)-1)</f>
        <v/>
      </c>
    </row>
    <row r="1800" spans="1:94" x14ac:dyDescent="0.25">
      <c r="A1800" s="40"/>
      <c r="B1800" s="82" t="str">
        <f>IF($I1800="", "", IFERROR(INDEX('Job Database'!$AE$11:$AE$3035, MATCH($I1800, 'Job Database'!$X$11:$X$3035, 0)), ""))</f>
        <v/>
      </c>
      <c r="C1800" s="69" t="str">
        <f>IF($I1800="", "", IF(COUNTIF('Job Database'!$X$11:$X$3035, $I1800)=0, $AC$5, $AC$4))</f>
        <v/>
      </c>
      <c r="D1800" s="40"/>
      <c r="E1800" s="85" t="str">
        <f>IF($I1800="", "", IF(IFERROR(INDEX('Job Database'!$M$11:$M$3035, MATCH($I1800, 'Job Database'!$X$11:$X$3035, 0)), "")="", "", IFERROR(INDEX('Job Database'!$M$11:$M$3035, MATCH($I1800, 'Job Database'!$X$11:$X$3035, 0)), "")))</f>
        <v/>
      </c>
      <c r="F1800" s="40"/>
      <c r="G1800" s="88" t="str">
        <f t="shared" si="1137"/>
        <v/>
      </c>
      <c r="H1800" s="40"/>
      <c r="I1800" s="24"/>
      <c r="J1800" s="34"/>
      <c r="K1800" s="106"/>
      <c r="L1800" s="79"/>
      <c r="M1800" s="34"/>
      <c r="N1800" s="79"/>
      <c r="O1800" s="31"/>
      <c r="P1800" s="53"/>
      <c r="Q1800" s="40"/>
      <c r="S1800" s="41" t="str">
        <f t="shared" si="1125"/>
        <v/>
      </c>
      <c r="T1800" s="41" t="str">
        <f t="shared" si="1126"/>
        <v/>
      </c>
      <c r="U1800" s="41" t="str">
        <f t="shared" si="1138"/>
        <v/>
      </c>
      <c r="W1800" s="74" t="str">
        <f>IF('Job Database'!$X1800="", "", 'Job Database'!$X1800)</f>
        <v/>
      </c>
      <c r="Y1800" s="41" t="str">
        <f>IF($W1800="", "", IF(COUNTIF($I$11:$I$3035, $W1800)&gt;0, "", MAX($Y$10:$Y1799)+1))</f>
        <v/>
      </c>
      <c r="Z1800" s="41">
        <v>1790</v>
      </c>
      <c r="AA1800" s="58" t="str">
        <f t="shared" si="1139"/>
        <v/>
      </c>
      <c r="AC1800" s="41" t="str">
        <f t="shared" si="1127"/>
        <v/>
      </c>
      <c r="AE1800" s="41" t="str">
        <f t="shared" si="1140"/>
        <v/>
      </c>
      <c r="AJ1800" s="154" t="str">
        <f t="shared" si="1141"/>
        <v/>
      </c>
      <c r="AL1800" s="120" t="str">
        <f t="shared" si="1142"/>
        <v/>
      </c>
      <c r="AM1800" s="104" t="str">
        <f t="shared" si="1143"/>
        <v/>
      </c>
      <c r="AN1800" s="104" t="str">
        <f t="shared" si="1144"/>
        <v/>
      </c>
      <c r="AO1800" s="104" t="str">
        <f t="shared" si="1128"/>
        <v/>
      </c>
      <c r="AP1800" s="104" t="str">
        <f t="shared" si="1129"/>
        <v/>
      </c>
      <c r="AQ1800" s="121" t="str">
        <f t="shared" si="1145"/>
        <v/>
      </c>
      <c r="AS1800" s="88" t="str">
        <f t="shared" si="1130"/>
        <v/>
      </c>
      <c r="AT1800" s="68" t="str">
        <f t="shared" si="1146"/>
        <v/>
      </c>
      <c r="AU1800" s="68" t="str">
        <f t="shared" si="1147"/>
        <v/>
      </c>
      <c r="AV1800" s="68" t="str">
        <f t="shared" si="1148"/>
        <v/>
      </c>
      <c r="AW1800" s="88" t="str">
        <f t="shared" si="1131"/>
        <v/>
      </c>
      <c r="AZ1800" s="88" t="str">
        <f t="shared" si="1132"/>
        <v/>
      </c>
      <c r="BA1800" s="68" t="str">
        <f t="shared" si="1133"/>
        <v/>
      </c>
      <c r="BB1800" s="68" t="str">
        <f t="shared" si="1134"/>
        <v/>
      </c>
      <c r="BC1800" s="68" t="str">
        <f t="shared" si="1135"/>
        <v/>
      </c>
      <c r="BD1800" s="69" t="str">
        <f t="shared" si="1136"/>
        <v/>
      </c>
      <c r="BE1800" s="69" t="str">
        <f t="shared" si="1149"/>
        <v/>
      </c>
      <c r="BT1800" s="138" t="str">
        <f t="shared" ca="1" si="1150"/>
        <v/>
      </c>
      <c r="BU1800" s="139" t="str">
        <f t="shared" ca="1" si="1151"/>
        <v/>
      </c>
      <c r="BW1800" s="138" t="str">
        <f t="shared" si="1152"/>
        <v/>
      </c>
      <c r="BX1800" s="104" t="str">
        <f t="shared" si="1153"/>
        <v/>
      </c>
      <c r="BY1800" s="139" t="str">
        <f t="shared" si="1154"/>
        <v/>
      </c>
      <c r="CA1800" s="138" t="str">
        <f t="shared" si="1155"/>
        <v/>
      </c>
      <c r="CB1800" s="104" t="str">
        <f t="shared" si="1156"/>
        <v/>
      </c>
      <c r="CC1800" s="139" t="str">
        <f t="shared" si="1157"/>
        <v/>
      </c>
      <c r="CE1800" s="162" t="str">
        <f t="shared" si="1158"/>
        <v/>
      </c>
      <c r="CF1800" s="163" t="str">
        <f t="shared" si="1159"/>
        <v/>
      </c>
      <c r="CG1800" s="164" t="str">
        <f t="shared" si="1160"/>
        <v/>
      </c>
      <c r="CI1800" s="162" t="str">
        <f t="shared" si="1161"/>
        <v/>
      </c>
      <c r="CJ1800" s="163" t="str">
        <f t="shared" si="1164"/>
        <v/>
      </c>
      <c r="CK1800" s="164" t="str">
        <f t="shared" si="1165"/>
        <v/>
      </c>
      <c r="CM1800" s="169" t="str">
        <f t="shared" si="1162"/>
        <v/>
      </c>
      <c r="CN1800" s="139" t="str">
        <f t="shared" si="1163"/>
        <v/>
      </c>
      <c r="CP1800" s="41" t="str">
        <f>IF($CM1800="", "", COUNTIF($CM$11:$CM$3035, "&lt;"&amp;$CM1800)+1+COUNTIF($CM$11:$CM1800, $CM1800)-1)</f>
        <v/>
      </c>
    </row>
    <row r="1801" spans="1:94" x14ac:dyDescent="0.25">
      <c r="A1801" s="40"/>
      <c r="B1801" s="82" t="str">
        <f>IF($I1801="", "", IFERROR(INDEX('Job Database'!$AE$11:$AE$3035, MATCH($I1801, 'Job Database'!$X$11:$X$3035, 0)), ""))</f>
        <v/>
      </c>
      <c r="C1801" s="69" t="str">
        <f>IF($I1801="", "", IF(COUNTIF('Job Database'!$X$11:$X$3035, $I1801)=0, $AC$5, $AC$4))</f>
        <v/>
      </c>
      <c r="D1801" s="40"/>
      <c r="E1801" s="85" t="str">
        <f>IF($I1801="", "", IF(IFERROR(INDEX('Job Database'!$M$11:$M$3035, MATCH($I1801, 'Job Database'!$X$11:$X$3035, 0)), "")="", "", IFERROR(INDEX('Job Database'!$M$11:$M$3035, MATCH($I1801, 'Job Database'!$X$11:$X$3035, 0)), "")))</f>
        <v/>
      </c>
      <c r="F1801" s="40"/>
      <c r="G1801" s="88" t="str">
        <f t="shared" si="1137"/>
        <v/>
      </c>
      <c r="H1801" s="40"/>
      <c r="I1801" s="24"/>
      <c r="J1801" s="34"/>
      <c r="K1801" s="106"/>
      <c r="L1801" s="79"/>
      <c r="M1801" s="34"/>
      <c r="N1801" s="79"/>
      <c r="O1801" s="31"/>
      <c r="P1801" s="53"/>
      <c r="Q1801" s="40"/>
      <c r="S1801" s="41" t="str">
        <f t="shared" si="1125"/>
        <v/>
      </c>
      <c r="T1801" s="41" t="str">
        <f t="shared" si="1126"/>
        <v/>
      </c>
      <c r="U1801" s="41" t="str">
        <f t="shared" si="1138"/>
        <v/>
      </c>
      <c r="W1801" s="74" t="str">
        <f>IF('Job Database'!$X1801="", "", 'Job Database'!$X1801)</f>
        <v/>
      </c>
      <c r="Y1801" s="41" t="str">
        <f>IF($W1801="", "", IF(COUNTIF($I$11:$I$3035, $W1801)&gt;0, "", MAX($Y$10:$Y1800)+1))</f>
        <v/>
      </c>
      <c r="Z1801" s="41">
        <v>1791</v>
      </c>
      <c r="AA1801" s="58" t="str">
        <f t="shared" si="1139"/>
        <v/>
      </c>
      <c r="AC1801" s="41" t="str">
        <f t="shared" si="1127"/>
        <v/>
      </c>
      <c r="AE1801" s="41" t="str">
        <f t="shared" si="1140"/>
        <v/>
      </c>
      <c r="AJ1801" s="154" t="str">
        <f t="shared" si="1141"/>
        <v/>
      </c>
      <c r="AL1801" s="120" t="str">
        <f t="shared" si="1142"/>
        <v/>
      </c>
      <c r="AM1801" s="104" t="str">
        <f t="shared" si="1143"/>
        <v/>
      </c>
      <c r="AN1801" s="104" t="str">
        <f t="shared" si="1144"/>
        <v/>
      </c>
      <c r="AO1801" s="104" t="str">
        <f t="shared" si="1128"/>
        <v/>
      </c>
      <c r="AP1801" s="104" t="str">
        <f t="shared" si="1129"/>
        <v/>
      </c>
      <c r="AQ1801" s="121" t="str">
        <f t="shared" si="1145"/>
        <v/>
      </c>
      <c r="AS1801" s="88" t="str">
        <f t="shared" si="1130"/>
        <v/>
      </c>
      <c r="AT1801" s="68" t="str">
        <f t="shared" si="1146"/>
        <v/>
      </c>
      <c r="AU1801" s="68" t="str">
        <f t="shared" si="1147"/>
        <v/>
      </c>
      <c r="AV1801" s="68" t="str">
        <f t="shared" si="1148"/>
        <v/>
      </c>
      <c r="AW1801" s="88" t="str">
        <f t="shared" si="1131"/>
        <v/>
      </c>
      <c r="AZ1801" s="88" t="str">
        <f t="shared" si="1132"/>
        <v/>
      </c>
      <c r="BA1801" s="68" t="str">
        <f t="shared" si="1133"/>
        <v/>
      </c>
      <c r="BB1801" s="68" t="str">
        <f t="shared" si="1134"/>
        <v/>
      </c>
      <c r="BC1801" s="68" t="str">
        <f t="shared" si="1135"/>
        <v/>
      </c>
      <c r="BD1801" s="69" t="str">
        <f t="shared" si="1136"/>
        <v/>
      </c>
      <c r="BE1801" s="69" t="str">
        <f t="shared" si="1149"/>
        <v/>
      </c>
      <c r="BT1801" s="138" t="str">
        <f t="shared" ca="1" si="1150"/>
        <v/>
      </c>
      <c r="BU1801" s="139" t="str">
        <f t="shared" ca="1" si="1151"/>
        <v/>
      </c>
      <c r="BW1801" s="138" t="str">
        <f t="shared" si="1152"/>
        <v/>
      </c>
      <c r="BX1801" s="104" t="str">
        <f t="shared" si="1153"/>
        <v/>
      </c>
      <c r="BY1801" s="139" t="str">
        <f t="shared" si="1154"/>
        <v/>
      </c>
      <c r="CA1801" s="138" t="str">
        <f t="shared" si="1155"/>
        <v/>
      </c>
      <c r="CB1801" s="104" t="str">
        <f t="shared" si="1156"/>
        <v/>
      </c>
      <c r="CC1801" s="139" t="str">
        <f t="shared" si="1157"/>
        <v/>
      </c>
      <c r="CE1801" s="162" t="str">
        <f t="shared" si="1158"/>
        <v/>
      </c>
      <c r="CF1801" s="163" t="str">
        <f t="shared" si="1159"/>
        <v/>
      </c>
      <c r="CG1801" s="164" t="str">
        <f t="shared" si="1160"/>
        <v/>
      </c>
      <c r="CI1801" s="162" t="str">
        <f t="shared" si="1161"/>
        <v/>
      </c>
      <c r="CJ1801" s="163" t="str">
        <f t="shared" si="1164"/>
        <v/>
      </c>
      <c r="CK1801" s="164" t="str">
        <f t="shared" si="1165"/>
        <v/>
      </c>
      <c r="CM1801" s="169" t="str">
        <f t="shared" si="1162"/>
        <v/>
      </c>
      <c r="CN1801" s="139" t="str">
        <f t="shared" si="1163"/>
        <v/>
      </c>
      <c r="CP1801" s="41" t="str">
        <f>IF($CM1801="", "", COUNTIF($CM$11:$CM$3035, "&lt;"&amp;$CM1801)+1+COUNTIF($CM$11:$CM1801, $CM1801)-1)</f>
        <v/>
      </c>
    </row>
    <row r="1802" spans="1:94" x14ac:dyDescent="0.25">
      <c r="A1802" s="40"/>
      <c r="B1802" s="82" t="str">
        <f>IF($I1802="", "", IFERROR(INDEX('Job Database'!$AE$11:$AE$3035, MATCH($I1802, 'Job Database'!$X$11:$X$3035, 0)), ""))</f>
        <v/>
      </c>
      <c r="C1802" s="69" t="str">
        <f>IF($I1802="", "", IF(COUNTIF('Job Database'!$X$11:$X$3035, $I1802)=0, $AC$5, $AC$4))</f>
        <v/>
      </c>
      <c r="D1802" s="40"/>
      <c r="E1802" s="85" t="str">
        <f>IF($I1802="", "", IF(IFERROR(INDEX('Job Database'!$M$11:$M$3035, MATCH($I1802, 'Job Database'!$X$11:$X$3035, 0)), "")="", "", IFERROR(INDEX('Job Database'!$M$11:$M$3035, MATCH($I1802, 'Job Database'!$X$11:$X$3035, 0)), "")))</f>
        <v/>
      </c>
      <c r="F1802" s="40"/>
      <c r="G1802" s="88" t="str">
        <f t="shared" si="1137"/>
        <v/>
      </c>
      <c r="H1802" s="40"/>
      <c r="I1802" s="24"/>
      <c r="J1802" s="34"/>
      <c r="K1802" s="106"/>
      <c r="L1802" s="79"/>
      <c r="M1802" s="34"/>
      <c r="N1802" s="79"/>
      <c r="O1802" s="31"/>
      <c r="P1802" s="53"/>
      <c r="Q1802" s="40"/>
      <c r="S1802" s="41" t="str">
        <f t="shared" si="1125"/>
        <v/>
      </c>
      <c r="T1802" s="41" t="str">
        <f t="shared" si="1126"/>
        <v/>
      </c>
      <c r="U1802" s="41" t="str">
        <f t="shared" si="1138"/>
        <v/>
      </c>
      <c r="W1802" s="74" t="str">
        <f>IF('Job Database'!$X1802="", "", 'Job Database'!$X1802)</f>
        <v/>
      </c>
      <c r="Y1802" s="41" t="str">
        <f>IF($W1802="", "", IF(COUNTIF($I$11:$I$3035, $W1802)&gt;0, "", MAX($Y$10:$Y1801)+1))</f>
        <v/>
      </c>
      <c r="Z1802" s="41">
        <v>1792</v>
      </c>
      <c r="AA1802" s="58" t="str">
        <f t="shared" si="1139"/>
        <v/>
      </c>
      <c r="AC1802" s="41" t="str">
        <f t="shared" si="1127"/>
        <v/>
      </c>
      <c r="AE1802" s="41" t="str">
        <f t="shared" si="1140"/>
        <v/>
      </c>
      <c r="AJ1802" s="154" t="str">
        <f t="shared" si="1141"/>
        <v/>
      </c>
      <c r="AL1802" s="120" t="str">
        <f t="shared" si="1142"/>
        <v/>
      </c>
      <c r="AM1802" s="104" t="str">
        <f t="shared" si="1143"/>
        <v/>
      </c>
      <c r="AN1802" s="104" t="str">
        <f t="shared" si="1144"/>
        <v/>
      </c>
      <c r="AO1802" s="104" t="str">
        <f t="shared" si="1128"/>
        <v/>
      </c>
      <c r="AP1802" s="104" t="str">
        <f t="shared" si="1129"/>
        <v/>
      </c>
      <c r="AQ1802" s="121" t="str">
        <f t="shared" si="1145"/>
        <v/>
      </c>
      <c r="AS1802" s="88" t="str">
        <f t="shared" si="1130"/>
        <v/>
      </c>
      <c r="AT1802" s="68" t="str">
        <f t="shared" si="1146"/>
        <v/>
      </c>
      <c r="AU1802" s="68" t="str">
        <f t="shared" si="1147"/>
        <v/>
      </c>
      <c r="AV1802" s="68" t="str">
        <f t="shared" si="1148"/>
        <v/>
      </c>
      <c r="AW1802" s="88" t="str">
        <f t="shared" si="1131"/>
        <v/>
      </c>
      <c r="AZ1802" s="88" t="str">
        <f t="shared" si="1132"/>
        <v/>
      </c>
      <c r="BA1802" s="68" t="str">
        <f t="shared" si="1133"/>
        <v/>
      </c>
      <c r="BB1802" s="68" t="str">
        <f t="shared" si="1134"/>
        <v/>
      </c>
      <c r="BC1802" s="68" t="str">
        <f t="shared" si="1135"/>
        <v/>
      </c>
      <c r="BD1802" s="69" t="str">
        <f t="shared" si="1136"/>
        <v/>
      </c>
      <c r="BE1802" s="69" t="str">
        <f t="shared" si="1149"/>
        <v/>
      </c>
      <c r="BT1802" s="138" t="str">
        <f t="shared" ca="1" si="1150"/>
        <v/>
      </c>
      <c r="BU1802" s="139" t="str">
        <f t="shared" ca="1" si="1151"/>
        <v/>
      </c>
      <c r="BW1802" s="138" t="str">
        <f t="shared" si="1152"/>
        <v/>
      </c>
      <c r="BX1802" s="104" t="str">
        <f t="shared" si="1153"/>
        <v/>
      </c>
      <c r="BY1802" s="139" t="str">
        <f t="shared" si="1154"/>
        <v/>
      </c>
      <c r="CA1802" s="138" t="str">
        <f t="shared" si="1155"/>
        <v/>
      </c>
      <c r="CB1802" s="104" t="str">
        <f t="shared" si="1156"/>
        <v/>
      </c>
      <c r="CC1802" s="139" t="str">
        <f t="shared" si="1157"/>
        <v/>
      </c>
      <c r="CE1802" s="162" t="str">
        <f t="shared" si="1158"/>
        <v/>
      </c>
      <c r="CF1802" s="163" t="str">
        <f t="shared" si="1159"/>
        <v/>
      </c>
      <c r="CG1802" s="164" t="str">
        <f t="shared" si="1160"/>
        <v/>
      </c>
      <c r="CI1802" s="162" t="str">
        <f t="shared" si="1161"/>
        <v/>
      </c>
      <c r="CJ1802" s="163" t="str">
        <f t="shared" si="1164"/>
        <v/>
      </c>
      <c r="CK1802" s="164" t="str">
        <f t="shared" si="1165"/>
        <v/>
      </c>
      <c r="CM1802" s="169" t="str">
        <f t="shared" si="1162"/>
        <v/>
      </c>
      <c r="CN1802" s="139" t="str">
        <f t="shared" si="1163"/>
        <v/>
      </c>
      <c r="CP1802" s="41" t="str">
        <f>IF($CM1802="", "", COUNTIF($CM$11:$CM$3035, "&lt;"&amp;$CM1802)+1+COUNTIF($CM$11:$CM1802, $CM1802)-1)</f>
        <v/>
      </c>
    </row>
    <row r="1803" spans="1:94" x14ac:dyDescent="0.25">
      <c r="A1803" s="40"/>
      <c r="B1803" s="82" t="str">
        <f>IF($I1803="", "", IFERROR(INDEX('Job Database'!$AE$11:$AE$3035, MATCH($I1803, 'Job Database'!$X$11:$X$3035, 0)), ""))</f>
        <v/>
      </c>
      <c r="C1803" s="69" t="str">
        <f>IF($I1803="", "", IF(COUNTIF('Job Database'!$X$11:$X$3035, $I1803)=0, $AC$5, $AC$4))</f>
        <v/>
      </c>
      <c r="D1803" s="40"/>
      <c r="E1803" s="85" t="str">
        <f>IF($I1803="", "", IF(IFERROR(INDEX('Job Database'!$M$11:$M$3035, MATCH($I1803, 'Job Database'!$X$11:$X$3035, 0)), "")="", "", IFERROR(INDEX('Job Database'!$M$11:$M$3035, MATCH($I1803, 'Job Database'!$X$11:$X$3035, 0)), "")))</f>
        <v/>
      </c>
      <c r="F1803" s="40"/>
      <c r="G1803" s="88" t="str">
        <f t="shared" si="1137"/>
        <v/>
      </c>
      <c r="H1803" s="40"/>
      <c r="I1803" s="24"/>
      <c r="J1803" s="34"/>
      <c r="K1803" s="106"/>
      <c r="L1803" s="79"/>
      <c r="M1803" s="34"/>
      <c r="N1803" s="79"/>
      <c r="O1803" s="31"/>
      <c r="P1803" s="53"/>
      <c r="Q1803" s="40"/>
      <c r="S1803" s="41" t="str">
        <f t="shared" ref="S1803:S1866" si="1166">IF($K1803="", "", IF($AG$5&lt;=$K1803, "X", ""))</f>
        <v/>
      </c>
      <c r="T1803" s="41" t="str">
        <f t="shared" ref="T1803:T1866" si="1167">IF($K1803="", "", IF($AG$5&gt;$K1803, "X", ""))</f>
        <v/>
      </c>
      <c r="U1803" s="41" t="str">
        <f t="shared" si="1138"/>
        <v/>
      </c>
      <c r="W1803" s="74" t="str">
        <f>IF('Job Database'!$X1803="", "", 'Job Database'!$X1803)</f>
        <v/>
      </c>
      <c r="Y1803" s="41" t="str">
        <f>IF($W1803="", "", IF(COUNTIF($I$11:$I$3035, $W1803)&gt;0, "", MAX($Y$10:$Y1802)+1))</f>
        <v/>
      </c>
      <c r="Z1803" s="41">
        <v>1793</v>
      </c>
      <c r="AA1803" s="58" t="str">
        <f t="shared" si="1139"/>
        <v/>
      </c>
      <c r="AC1803" s="41" t="str">
        <f t="shared" ref="AC1803:AC1866" si="1168">IF($I1803="", "", IF(COUNTIF($W$11:$W$3035, $I1803)=0, "X", ""))</f>
        <v/>
      </c>
      <c r="AE1803" s="41" t="str">
        <f t="shared" si="1140"/>
        <v/>
      </c>
      <c r="AJ1803" s="154" t="str">
        <f t="shared" si="1141"/>
        <v/>
      </c>
      <c r="AL1803" s="120" t="str">
        <f t="shared" si="1142"/>
        <v/>
      </c>
      <c r="AM1803" s="104" t="str">
        <f t="shared" si="1143"/>
        <v/>
      </c>
      <c r="AN1803" s="104" t="str">
        <f t="shared" si="1144"/>
        <v/>
      </c>
      <c r="AO1803" s="104" t="str">
        <f t="shared" ref="AO1803:AO1866" si="1169">IF(COUNTIF($AZ1803:$BE1803, $AZ$5)&gt;0, "X", "")</f>
        <v/>
      </c>
      <c r="AP1803" s="104" t="str">
        <f t="shared" ref="AP1803:AP1866" si="1170">IF(COUNTIF($AZ1803:$BE1803, $AZ$4)&gt;0, "X", "")</f>
        <v/>
      </c>
      <c r="AQ1803" s="121" t="str">
        <f t="shared" si="1145"/>
        <v/>
      </c>
      <c r="AS1803" s="88" t="str">
        <f t="shared" ref="AS1803:AS1866" si="1171">IF(OR(NOT(J1803=""), E1803="", NOT($O1803=""), NOT($P1803="")), "", NETWORKDAYS(E1803, $AG$5, $BJ$34:$BJ$57))</f>
        <v/>
      </c>
      <c r="AT1803" s="68" t="str">
        <f t="shared" si="1146"/>
        <v/>
      </c>
      <c r="AU1803" s="68" t="str">
        <f t="shared" si="1147"/>
        <v/>
      </c>
      <c r="AV1803" s="68" t="str">
        <f t="shared" si="1148"/>
        <v/>
      </c>
      <c r="AW1803" s="88" t="str">
        <f t="shared" ref="AW1803:AW1866" si="1172">IF(OR(NOT(O1803=""), N1803="", NOT($O1803=""), NOT($P1803="")), "", NETWORKDAYS(N1803, $AG$5, $BJ$34:$BJ$57))</f>
        <v/>
      </c>
      <c r="AZ1803" s="88" t="str">
        <f t="shared" ref="AZ1803:AZ1866" si="1173">IF(OR(AS1803="", $U1803="X"), "", IF(AS1803&gt;=AS$7, $AZ$4, IF(AS1803&gt;=AS$9, $AZ$5, "")))</f>
        <v/>
      </c>
      <c r="BA1803" s="68" t="str">
        <f t="shared" ref="BA1803:BA1866" si="1174">IF(OR(AT1803="", $U1803="X"), "", IF(AT1803&gt;=AT$7, $AZ$4, IF(AT1803&gt;=AT$9, $AZ$5, "")))</f>
        <v/>
      </c>
      <c r="BB1803" s="68" t="str">
        <f t="shared" ref="BB1803:BB1866" si="1175">IF(OR(AU1803="", $U1803="X"), "", IF(AU1803&gt;=AU$7, $AZ$4, IF(AU1803&gt;=AU$9, $AZ$5, "")))</f>
        <v/>
      </c>
      <c r="BC1803" s="68" t="str">
        <f t="shared" ref="BC1803:BC1866" si="1176">IF(OR(AV1803="", $U1803="X"), "", IF(AV1803&gt;=AV$7, $AZ$4, IF(AV1803&gt;=AV$9, $AZ$5, "")))</f>
        <v/>
      </c>
      <c r="BD1803" s="69" t="str">
        <f t="shared" ref="BD1803:BD1866" si="1177">IF(OR(AW1803="", $U1803="X"), "", IF(AW1803&gt;=AW$7, $AZ$4, IF(AW1803&gt;=AW$9, $AZ$5, "")))</f>
        <v/>
      </c>
      <c r="BE1803" s="69" t="str">
        <f t="shared" si="1149"/>
        <v/>
      </c>
      <c r="BT1803" s="138" t="str">
        <f t="shared" ca="1" si="1150"/>
        <v/>
      </c>
      <c r="BU1803" s="139" t="str">
        <f t="shared" ca="1" si="1151"/>
        <v/>
      </c>
      <c r="BW1803" s="138" t="str">
        <f t="shared" si="1152"/>
        <v/>
      </c>
      <c r="BX1803" s="104" t="str">
        <f t="shared" si="1153"/>
        <v/>
      </c>
      <c r="BY1803" s="139" t="str">
        <f t="shared" si="1154"/>
        <v/>
      </c>
      <c r="CA1803" s="138" t="str">
        <f t="shared" si="1155"/>
        <v/>
      </c>
      <c r="CB1803" s="104" t="str">
        <f t="shared" si="1156"/>
        <v/>
      </c>
      <c r="CC1803" s="139" t="str">
        <f t="shared" si="1157"/>
        <v/>
      </c>
      <c r="CE1803" s="162" t="str">
        <f t="shared" si="1158"/>
        <v/>
      </c>
      <c r="CF1803" s="163" t="str">
        <f t="shared" si="1159"/>
        <v/>
      </c>
      <c r="CG1803" s="164" t="str">
        <f t="shared" si="1160"/>
        <v/>
      </c>
      <c r="CI1803" s="162" t="str">
        <f t="shared" si="1161"/>
        <v/>
      </c>
      <c r="CJ1803" s="163" t="str">
        <f t="shared" si="1164"/>
        <v/>
      </c>
      <c r="CK1803" s="164" t="str">
        <f t="shared" si="1165"/>
        <v/>
      </c>
      <c r="CM1803" s="169" t="str">
        <f t="shared" si="1162"/>
        <v/>
      </c>
      <c r="CN1803" s="139" t="str">
        <f t="shared" si="1163"/>
        <v/>
      </c>
      <c r="CP1803" s="41" t="str">
        <f>IF($CM1803="", "", COUNTIF($CM$11:$CM$3035, "&lt;"&amp;$CM1803)+1+COUNTIF($CM$11:$CM1803, $CM1803)-1)</f>
        <v/>
      </c>
    </row>
    <row r="1804" spans="1:94" x14ac:dyDescent="0.25">
      <c r="A1804" s="40"/>
      <c r="B1804" s="82" t="str">
        <f>IF($I1804="", "", IFERROR(INDEX('Job Database'!$AE$11:$AE$3035, MATCH($I1804, 'Job Database'!$X$11:$X$3035, 0)), ""))</f>
        <v/>
      </c>
      <c r="C1804" s="69" t="str">
        <f>IF($I1804="", "", IF(COUNTIF('Job Database'!$X$11:$X$3035, $I1804)=0, $AC$5, $AC$4))</f>
        <v/>
      </c>
      <c r="D1804" s="40"/>
      <c r="E1804" s="85" t="str">
        <f>IF($I1804="", "", IF(IFERROR(INDEX('Job Database'!$M$11:$M$3035, MATCH($I1804, 'Job Database'!$X$11:$X$3035, 0)), "")="", "", IFERROR(INDEX('Job Database'!$M$11:$M$3035, MATCH($I1804, 'Job Database'!$X$11:$X$3035, 0)), "")))</f>
        <v/>
      </c>
      <c r="F1804" s="40"/>
      <c r="G1804" s="88" t="str">
        <f t="shared" ref="G1804:G1867" si="1178">$AJ1804</f>
        <v/>
      </c>
      <c r="H1804" s="40"/>
      <c r="I1804" s="24"/>
      <c r="J1804" s="34"/>
      <c r="K1804" s="106"/>
      <c r="L1804" s="79"/>
      <c r="M1804" s="34"/>
      <c r="N1804" s="79"/>
      <c r="O1804" s="31"/>
      <c r="P1804" s="53"/>
      <c r="Q1804" s="40"/>
      <c r="S1804" s="41" t="str">
        <f t="shared" si="1166"/>
        <v/>
      </c>
      <c r="T1804" s="41" t="str">
        <f t="shared" si="1167"/>
        <v/>
      </c>
      <c r="U1804" s="41" t="str">
        <f t="shared" ref="U1804:U1867" si="1179">IF(OR($S1804="X", $T1804="X"), "X", "")</f>
        <v/>
      </c>
      <c r="W1804" s="74" t="str">
        <f>IF('Job Database'!$X1804="", "", 'Job Database'!$X1804)</f>
        <v/>
      </c>
      <c r="Y1804" s="41" t="str">
        <f>IF($W1804="", "", IF(COUNTIF($I$11:$I$3035, $W1804)&gt;0, "", MAX($Y$10:$Y1803)+1))</f>
        <v/>
      </c>
      <c r="Z1804" s="41">
        <v>1794</v>
      </c>
      <c r="AA1804" s="58" t="str">
        <f t="shared" ref="AA1804:AA1867" si="1180">IFERROR(INDEX($W$11:$W$3035, MATCH($Z1804, $Y$11:$Y$3035, 0)), "")</f>
        <v/>
      </c>
      <c r="AC1804" s="41" t="str">
        <f t="shared" si="1168"/>
        <v/>
      </c>
      <c r="AE1804" s="41" t="str">
        <f t="shared" ref="AE1804:AE1867" si="1181">IF($I1804="", "", IF(COUNTIF($I$11:$I$3035, $I1804)&gt;1, "X", ""))</f>
        <v/>
      </c>
      <c r="AJ1804" s="154" t="str">
        <f t="shared" ref="AJ1804:AJ1867" si="1182">IFERROR(INDEX($AL$10:$AQ$10, $AK$10, MATCH("X", $AL1804:$AQ1804, 0)), "")</f>
        <v/>
      </c>
      <c r="AL1804" s="120" t="str">
        <f t="shared" ref="AL1804:AL1867" si="1183">IF(AND(OR($O1804=$AG$15, $O1804=$AG$16), $P1804=$AH$11), "X", "")</f>
        <v/>
      </c>
      <c r="AM1804" s="104" t="str">
        <f t="shared" ref="AM1804:AM1867" si="1184">IF(AND(OR($O1804=$AG$15, $O1804=$AG$16), $P1804=$AH$13), "X", "")</f>
        <v/>
      </c>
      <c r="AN1804" s="104" t="str">
        <f t="shared" ref="AN1804:AN1867" si="1185">IF(AND(AL1804="", AM1804="", AP1804="", AQ1804="", AO1804="", NOT($I1804="")), "X", "")</f>
        <v/>
      </c>
      <c r="AO1804" s="104" t="str">
        <f t="shared" si="1169"/>
        <v/>
      </c>
      <c r="AP1804" s="104" t="str">
        <f t="shared" si="1170"/>
        <v/>
      </c>
      <c r="AQ1804" s="121" t="str">
        <f t="shared" ref="AQ1804:AQ1867" si="1186">IF(COUNTIF($AG$11:$AG$14, $O1804)&gt;0, "X", "")</f>
        <v/>
      </c>
      <c r="AS1804" s="88" t="str">
        <f t="shared" si="1171"/>
        <v/>
      </c>
      <c r="AT1804" s="68" t="str">
        <f t="shared" ref="AT1804:AT1867" si="1187">IF(OR($J1804="", NOT(L1804=""), NOT($O1804=""), NOT($P1804="")), "", NETWORKDAYS($J1804, $AG$5, $BJ$34:$BJ$57))</f>
        <v/>
      </c>
      <c r="AU1804" s="68" t="str">
        <f t="shared" ref="AU1804:AU1867" si="1188">IF(OR($L1804="", NOT(M1804=""), NOT($O1804=""), NOT($P1804="")), "", NETWORKDAYS($L1804, $AG$5, $BJ$34:$BJ$57))</f>
        <v/>
      </c>
      <c r="AV1804" s="68" t="str">
        <f t="shared" ref="AV1804:AV1867" si="1189">IF(OR($M1804="", NOT(N1804=""), NOT($O1804=""), NOT($P1804="")), "", NETWORKDAYS($M1804, $AG$5, $BJ$34:$BJ$57))</f>
        <v/>
      </c>
      <c r="AW1804" s="88" t="str">
        <f t="shared" si="1172"/>
        <v/>
      </c>
      <c r="AZ1804" s="88" t="str">
        <f t="shared" si="1173"/>
        <v/>
      </c>
      <c r="BA1804" s="68" t="str">
        <f t="shared" si="1174"/>
        <v/>
      </c>
      <c r="BB1804" s="68" t="str">
        <f t="shared" si="1175"/>
        <v/>
      </c>
      <c r="BC1804" s="68" t="str">
        <f t="shared" si="1176"/>
        <v/>
      </c>
      <c r="BD1804" s="69" t="str">
        <f t="shared" si="1177"/>
        <v/>
      </c>
      <c r="BE1804" s="69" t="str">
        <f t="shared" ref="BE1804:BE1867" si="1190">BD1804</f>
        <v/>
      </c>
      <c r="BT1804" s="138" t="str">
        <f t="shared" ref="BT1804:BT1867" ca="1" si="1191">IF($BU1804="X", "", IF(COUNTIF($CA1804:$CC1804, "X")&gt;0, "X", ""))</f>
        <v/>
      </c>
      <c r="BU1804" s="139" t="str">
        <f t="shared" ref="BU1804:BU1867" ca="1" si="1192">IF(OR($L1804=$AG$5, $M1804=$AG$5, $N1804=$AG$5), "X", "")</f>
        <v/>
      </c>
      <c r="BW1804" s="138" t="str">
        <f t="shared" ref="BW1804:BW1867" si="1193">IF(L1804="", "", NETWORKDAYS($AG$5, L1804, $BJ$34:$BJ$57))</f>
        <v/>
      </c>
      <c r="BX1804" s="104" t="str">
        <f t="shared" ref="BX1804:BX1867" si="1194">IF(M1804="", "", NETWORKDAYS($AG$5, M1804, $BJ$34:$BJ$57))</f>
        <v/>
      </c>
      <c r="BY1804" s="139" t="str">
        <f t="shared" ref="BY1804:BY1867" si="1195">IF(N1804="", "", NETWORKDAYS($AG$5, N1804, $BJ$34:$BJ$57))</f>
        <v/>
      </c>
      <c r="CA1804" s="138" t="str">
        <f t="shared" ref="CA1804:CA1867" si="1196">IF(BW1804&lt;0, "", IF(BW1804&lt;=$CA$9, "X", ""))</f>
        <v/>
      </c>
      <c r="CB1804" s="104" t="str">
        <f t="shared" ref="CB1804:CB1867" si="1197">IF(BX1804&lt;0, "", IF(BX1804&lt;=$CA$9, "X", ""))</f>
        <v/>
      </c>
      <c r="CC1804" s="139" t="str">
        <f t="shared" ref="CC1804:CC1867" si="1198">IF(BY1804&lt;0, "", IF(BY1804&lt;=$CA$9, "X", ""))</f>
        <v/>
      </c>
      <c r="CE1804" s="162" t="str">
        <f t="shared" ref="CE1804:CE1867" si="1199">IF(L1804="", "", IF(L1804=$AG$5, L1804, ""))</f>
        <v/>
      </c>
      <c r="CF1804" s="163" t="str">
        <f t="shared" ref="CF1804:CF1867" si="1200">IF(M1804="", "", IF(M1804=$AG$5, M1804, ""))</f>
        <v/>
      </c>
      <c r="CG1804" s="164" t="str">
        <f t="shared" ref="CG1804:CG1867" si="1201">IF(N1804="", "", IF(N1804=$AG$5, N1804, ""))</f>
        <v/>
      </c>
      <c r="CI1804" s="162" t="str">
        <f t="shared" ref="CI1804:CI1867" si="1202">IF(CA1804="", "", L1804)</f>
        <v/>
      </c>
      <c r="CJ1804" s="163" t="str">
        <f t="shared" si="1164"/>
        <v/>
      </c>
      <c r="CK1804" s="164" t="str">
        <f t="shared" si="1165"/>
        <v/>
      </c>
      <c r="CM1804" s="169" t="str">
        <f t="shared" ref="CM1804:CM1867" si="1203">IF(NOT($CE1804=""), $CE1804, IF(NOT($CF1804=""), $CF1804, IF(NOT($CG1804=""), $CG1804, IF(NOT($CI1804=""), $CI1804, IF(NOT($CJ1804=""), $CJ1804, IF(NOT($CK1804=""), $CK1804, ""))))))</f>
        <v/>
      </c>
      <c r="CN1804" s="139" t="str">
        <f t="shared" ref="CN1804:CN1867" si="1204">IF(NOT($CE1804=""), "TODAY - 1st Interview", IF(NOT($CF1804=""), "TODAY - 2nd Interview", IF(NOT($CG1804=""), "TODAY - 3rd Interview", IF(NOT($CI1804=""), "Alert - 1st Interview", IF(NOT($CJ1804=""), "Alert - 2nd Interview", IF(NOT($CK1804=""), "Alert - 3rd Interview", ""))))))</f>
        <v/>
      </c>
      <c r="CP1804" s="41" t="str">
        <f>IF($CM1804="", "", COUNTIF($CM$11:$CM$3035, "&lt;"&amp;$CM1804)+1+COUNTIF($CM$11:$CM1804, $CM1804)-1)</f>
        <v/>
      </c>
    </row>
    <row r="1805" spans="1:94" x14ac:dyDescent="0.25">
      <c r="A1805" s="40"/>
      <c r="B1805" s="82" t="str">
        <f>IF($I1805="", "", IFERROR(INDEX('Job Database'!$AE$11:$AE$3035, MATCH($I1805, 'Job Database'!$X$11:$X$3035, 0)), ""))</f>
        <v/>
      </c>
      <c r="C1805" s="69" t="str">
        <f>IF($I1805="", "", IF(COUNTIF('Job Database'!$X$11:$X$3035, $I1805)=0, $AC$5, $AC$4))</f>
        <v/>
      </c>
      <c r="D1805" s="40"/>
      <c r="E1805" s="85" t="str">
        <f>IF($I1805="", "", IF(IFERROR(INDEX('Job Database'!$M$11:$M$3035, MATCH($I1805, 'Job Database'!$X$11:$X$3035, 0)), "")="", "", IFERROR(INDEX('Job Database'!$M$11:$M$3035, MATCH($I1805, 'Job Database'!$X$11:$X$3035, 0)), "")))</f>
        <v/>
      </c>
      <c r="F1805" s="40"/>
      <c r="G1805" s="88" t="str">
        <f t="shared" si="1178"/>
        <v/>
      </c>
      <c r="H1805" s="40"/>
      <c r="I1805" s="24"/>
      <c r="J1805" s="34"/>
      <c r="K1805" s="106"/>
      <c r="L1805" s="79"/>
      <c r="M1805" s="34"/>
      <c r="N1805" s="79"/>
      <c r="O1805" s="31"/>
      <c r="P1805" s="53"/>
      <c r="Q1805" s="40"/>
      <c r="S1805" s="41" t="str">
        <f t="shared" si="1166"/>
        <v/>
      </c>
      <c r="T1805" s="41" t="str">
        <f t="shared" si="1167"/>
        <v/>
      </c>
      <c r="U1805" s="41" t="str">
        <f t="shared" si="1179"/>
        <v/>
      </c>
      <c r="W1805" s="74" t="str">
        <f>IF('Job Database'!$X1805="", "", 'Job Database'!$X1805)</f>
        <v/>
      </c>
      <c r="Y1805" s="41" t="str">
        <f>IF($W1805="", "", IF(COUNTIF($I$11:$I$3035, $W1805)&gt;0, "", MAX($Y$10:$Y1804)+1))</f>
        <v/>
      </c>
      <c r="Z1805" s="41">
        <v>1795</v>
      </c>
      <c r="AA1805" s="58" t="str">
        <f t="shared" si="1180"/>
        <v/>
      </c>
      <c r="AC1805" s="41" t="str">
        <f t="shared" si="1168"/>
        <v/>
      </c>
      <c r="AE1805" s="41" t="str">
        <f t="shared" si="1181"/>
        <v/>
      </c>
      <c r="AJ1805" s="154" t="str">
        <f t="shared" si="1182"/>
        <v/>
      </c>
      <c r="AL1805" s="120" t="str">
        <f t="shared" si="1183"/>
        <v/>
      </c>
      <c r="AM1805" s="104" t="str">
        <f t="shared" si="1184"/>
        <v/>
      </c>
      <c r="AN1805" s="104" t="str">
        <f t="shared" si="1185"/>
        <v/>
      </c>
      <c r="AO1805" s="104" t="str">
        <f t="shared" si="1169"/>
        <v/>
      </c>
      <c r="AP1805" s="104" t="str">
        <f t="shared" si="1170"/>
        <v/>
      </c>
      <c r="AQ1805" s="121" t="str">
        <f t="shared" si="1186"/>
        <v/>
      </c>
      <c r="AS1805" s="88" t="str">
        <f t="shared" si="1171"/>
        <v/>
      </c>
      <c r="AT1805" s="68" t="str">
        <f t="shared" si="1187"/>
        <v/>
      </c>
      <c r="AU1805" s="68" t="str">
        <f t="shared" si="1188"/>
        <v/>
      </c>
      <c r="AV1805" s="68" t="str">
        <f t="shared" si="1189"/>
        <v/>
      </c>
      <c r="AW1805" s="88" t="str">
        <f t="shared" si="1172"/>
        <v/>
      </c>
      <c r="AZ1805" s="88" t="str">
        <f t="shared" si="1173"/>
        <v/>
      </c>
      <c r="BA1805" s="68" t="str">
        <f t="shared" si="1174"/>
        <v/>
      </c>
      <c r="BB1805" s="68" t="str">
        <f t="shared" si="1175"/>
        <v/>
      </c>
      <c r="BC1805" s="68" t="str">
        <f t="shared" si="1176"/>
        <v/>
      </c>
      <c r="BD1805" s="69" t="str">
        <f t="shared" si="1177"/>
        <v/>
      </c>
      <c r="BE1805" s="69" t="str">
        <f t="shared" si="1190"/>
        <v/>
      </c>
      <c r="BT1805" s="138" t="str">
        <f t="shared" ca="1" si="1191"/>
        <v/>
      </c>
      <c r="BU1805" s="139" t="str">
        <f t="shared" ca="1" si="1192"/>
        <v/>
      </c>
      <c r="BW1805" s="138" t="str">
        <f t="shared" si="1193"/>
        <v/>
      </c>
      <c r="BX1805" s="104" t="str">
        <f t="shared" si="1194"/>
        <v/>
      </c>
      <c r="BY1805" s="139" t="str">
        <f t="shared" si="1195"/>
        <v/>
      </c>
      <c r="CA1805" s="138" t="str">
        <f t="shared" si="1196"/>
        <v/>
      </c>
      <c r="CB1805" s="104" t="str">
        <f t="shared" si="1197"/>
        <v/>
      </c>
      <c r="CC1805" s="139" t="str">
        <f t="shared" si="1198"/>
        <v/>
      </c>
      <c r="CE1805" s="162" t="str">
        <f t="shared" si="1199"/>
        <v/>
      </c>
      <c r="CF1805" s="163" t="str">
        <f t="shared" si="1200"/>
        <v/>
      </c>
      <c r="CG1805" s="164" t="str">
        <f t="shared" si="1201"/>
        <v/>
      </c>
      <c r="CI1805" s="162" t="str">
        <f t="shared" si="1202"/>
        <v/>
      </c>
      <c r="CJ1805" s="163" t="str">
        <f t="shared" si="1164"/>
        <v/>
      </c>
      <c r="CK1805" s="164" t="str">
        <f t="shared" si="1165"/>
        <v/>
      </c>
      <c r="CM1805" s="169" t="str">
        <f t="shared" si="1203"/>
        <v/>
      </c>
      <c r="CN1805" s="139" t="str">
        <f t="shared" si="1204"/>
        <v/>
      </c>
      <c r="CP1805" s="41" t="str">
        <f>IF($CM1805="", "", COUNTIF($CM$11:$CM$3035, "&lt;"&amp;$CM1805)+1+COUNTIF($CM$11:$CM1805, $CM1805)-1)</f>
        <v/>
      </c>
    </row>
    <row r="1806" spans="1:94" x14ac:dyDescent="0.25">
      <c r="A1806" s="40"/>
      <c r="B1806" s="82" t="str">
        <f>IF($I1806="", "", IFERROR(INDEX('Job Database'!$AE$11:$AE$3035, MATCH($I1806, 'Job Database'!$X$11:$X$3035, 0)), ""))</f>
        <v/>
      </c>
      <c r="C1806" s="69" t="str">
        <f>IF($I1806="", "", IF(COUNTIF('Job Database'!$X$11:$X$3035, $I1806)=0, $AC$5, $AC$4))</f>
        <v/>
      </c>
      <c r="D1806" s="40"/>
      <c r="E1806" s="85" t="str">
        <f>IF($I1806="", "", IF(IFERROR(INDEX('Job Database'!$M$11:$M$3035, MATCH($I1806, 'Job Database'!$X$11:$X$3035, 0)), "")="", "", IFERROR(INDEX('Job Database'!$M$11:$M$3035, MATCH($I1806, 'Job Database'!$X$11:$X$3035, 0)), "")))</f>
        <v/>
      </c>
      <c r="F1806" s="40"/>
      <c r="G1806" s="88" t="str">
        <f t="shared" si="1178"/>
        <v/>
      </c>
      <c r="H1806" s="40"/>
      <c r="I1806" s="24"/>
      <c r="J1806" s="34"/>
      <c r="K1806" s="106"/>
      <c r="L1806" s="79"/>
      <c r="M1806" s="34"/>
      <c r="N1806" s="79"/>
      <c r="O1806" s="31"/>
      <c r="P1806" s="53"/>
      <c r="Q1806" s="40"/>
      <c r="S1806" s="41" t="str">
        <f t="shared" si="1166"/>
        <v/>
      </c>
      <c r="T1806" s="41" t="str">
        <f t="shared" si="1167"/>
        <v/>
      </c>
      <c r="U1806" s="41" t="str">
        <f t="shared" si="1179"/>
        <v/>
      </c>
      <c r="W1806" s="74" t="str">
        <f>IF('Job Database'!$X1806="", "", 'Job Database'!$X1806)</f>
        <v/>
      </c>
      <c r="Y1806" s="41" t="str">
        <f>IF($W1806="", "", IF(COUNTIF($I$11:$I$3035, $W1806)&gt;0, "", MAX($Y$10:$Y1805)+1))</f>
        <v/>
      </c>
      <c r="Z1806" s="41">
        <v>1796</v>
      </c>
      <c r="AA1806" s="58" t="str">
        <f t="shared" si="1180"/>
        <v/>
      </c>
      <c r="AC1806" s="41" t="str">
        <f t="shared" si="1168"/>
        <v/>
      </c>
      <c r="AE1806" s="41" t="str">
        <f t="shared" si="1181"/>
        <v/>
      </c>
      <c r="AJ1806" s="154" t="str">
        <f t="shared" si="1182"/>
        <v/>
      </c>
      <c r="AL1806" s="120" t="str">
        <f t="shared" si="1183"/>
        <v/>
      </c>
      <c r="AM1806" s="104" t="str">
        <f t="shared" si="1184"/>
        <v/>
      </c>
      <c r="AN1806" s="104" t="str">
        <f t="shared" si="1185"/>
        <v/>
      </c>
      <c r="AO1806" s="104" t="str">
        <f t="shared" si="1169"/>
        <v/>
      </c>
      <c r="AP1806" s="104" t="str">
        <f t="shared" si="1170"/>
        <v/>
      </c>
      <c r="AQ1806" s="121" t="str">
        <f t="shared" si="1186"/>
        <v/>
      </c>
      <c r="AS1806" s="88" t="str">
        <f t="shared" si="1171"/>
        <v/>
      </c>
      <c r="AT1806" s="68" t="str">
        <f t="shared" si="1187"/>
        <v/>
      </c>
      <c r="AU1806" s="68" t="str">
        <f t="shared" si="1188"/>
        <v/>
      </c>
      <c r="AV1806" s="68" t="str">
        <f t="shared" si="1189"/>
        <v/>
      </c>
      <c r="AW1806" s="88" t="str">
        <f t="shared" si="1172"/>
        <v/>
      </c>
      <c r="AZ1806" s="88" t="str">
        <f t="shared" si="1173"/>
        <v/>
      </c>
      <c r="BA1806" s="68" t="str">
        <f t="shared" si="1174"/>
        <v/>
      </c>
      <c r="BB1806" s="68" t="str">
        <f t="shared" si="1175"/>
        <v/>
      </c>
      <c r="BC1806" s="68" t="str">
        <f t="shared" si="1176"/>
        <v/>
      </c>
      <c r="BD1806" s="69" t="str">
        <f t="shared" si="1177"/>
        <v/>
      </c>
      <c r="BE1806" s="69" t="str">
        <f t="shared" si="1190"/>
        <v/>
      </c>
      <c r="BT1806" s="138" t="str">
        <f t="shared" ca="1" si="1191"/>
        <v/>
      </c>
      <c r="BU1806" s="139" t="str">
        <f t="shared" ca="1" si="1192"/>
        <v/>
      </c>
      <c r="BW1806" s="138" t="str">
        <f t="shared" si="1193"/>
        <v/>
      </c>
      <c r="BX1806" s="104" t="str">
        <f t="shared" si="1194"/>
        <v/>
      </c>
      <c r="BY1806" s="139" t="str">
        <f t="shared" si="1195"/>
        <v/>
      </c>
      <c r="CA1806" s="138" t="str">
        <f t="shared" si="1196"/>
        <v/>
      </c>
      <c r="CB1806" s="104" t="str">
        <f t="shared" si="1197"/>
        <v/>
      </c>
      <c r="CC1806" s="139" t="str">
        <f t="shared" si="1198"/>
        <v/>
      </c>
      <c r="CE1806" s="162" t="str">
        <f t="shared" si="1199"/>
        <v/>
      </c>
      <c r="CF1806" s="163" t="str">
        <f t="shared" si="1200"/>
        <v/>
      </c>
      <c r="CG1806" s="164" t="str">
        <f t="shared" si="1201"/>
        <v/>
      </c>
      <c r="CI1806" s="162" t="str">
        <f t="shared" si="1202"/>
        <v/>
      </c>
      <c r="CJ1806" s="163" t="str">
        <f t="shared" si="1164"/>
        <v/>
      </c>
      <c r="CK1806" s="164" t="str">
        <f t="shared" si="1165"/>
        <v/>
      </c>
      <c r="CM1806" s="169" t="str">
        <f t="shared" si="1203"/>
        <v/>
      </c>
      <c r="CN1806" s="139" t="str">
        <f t="shared" si="1204"/>
        <v/>
      </c>
      <c r="CP1806" s="41" t="str">
        <f>IF($CM1806="", "", COUNTIF($CM$11:$CM$3035, "&lt;"&amp;$CM1806)+1+COUNTIF($CM$11:$CM1806, $CM1806)-1)</f>
        <v/>
      </c>
    </row>
    <row r="1807" spans="1:94" x14ac:dyDescent="0.25">
      <c r="A1807" s="40"/>
      <c r="B1807" s="82" t="str">
        <f>IF($I1807="", "", IFERROR(INDEX('Job Database'!$AE$11:$AE$3035, MATCH($I1807, 'Job Database'!$X$11:$X$3035, 0)), ""))</f>
        <v/>
      </c>
      <c r="C1807" s="69" t="str">
        <f>IF($I1807="", "", IF(COUNTIF('Job Database'!$X$11:$X$3035, $I1807)=0, $AC$5, $AC$4))</f>
        <v/>
      </c>
      <c r="D1807" s="40"/>
      <c r="E1807" s="85" t="str">
        <f>IF($I1807="", "", IF(IFERROR(INDEX('Job Database'!$M$11:$M$3035, MATCH($I1807, 'Job Database'!$X$11:$X$3035, 0)), "")="", "", IFERROR(INDEX('Job Database'!$M$11:$M$3035, MATCH($I1807, 'Job Database'!$X$11:$X$3035, 0)), "")))</f>
        <v/>
      </c>
      <c r="F1807" s="40"/>
      <c r="G1807" s="88" t="str">
        <f t="shared" si="1178"/>
        <v/>
      </c>
      <c r="H1807" s="40"/>
      <c r="I1807" s="24"/>
      <c r="J1807" s="34"/>
      <c r="K1807" s="106"/>
      <c r="L1807" s="79"/>
      <c r="M1807" s="34"/>
      <c r="N1807" s="79"/>
      <c r="O1807" s="31"/>
      <c r="P1807" s="53"/>
      <c r="Q1807" s="40"/>
      <c r="S1807" s="41" t="str">
        <f t="shared" si="1166"/>
        <v/>
      </c>
      <c r="T1807" s="41" t="str">
        <f t="shared" si="1167"/>
        <v/>
      </c>
      <c r="U1807" s="41" t="str">
        <f t="shared" si="1179"/>
        <v/>
      </c>
      <c r="W1807" s="74" t="str">
        <f>IF('Job Database'!$X1807="", "", 'Job Database'!$X1807)</f>
        <v/>
      </c>
      <c r="Y1807" s="41" t="str">
        <f>IF($W1807="", "", IF(COUNTIF($I$11:$I$3035, $W1807)&gt;0, "", MAX($Y$10:$Y1806)+1))</f>
        <v/>
      </c>
      <c r="Z1807" s="41">
        <v>1797</v>
      </c>
      <c r="AA1807" s="58" t="str">
        <f t="shared" si="1180"/>
        <v/>
      </c>
      <c r="AC1807" s="41" t="str">
        <f t="shared" si="1168"/>
        <v/>
      </c>
      <c r="AE1807" s="41" t="str">
        <f t="shared" si="1181"/>
        <v/>
      </c>
      <c r="AJ1807" s="154" t="str">
        <f t="shared" si="1182"/>
        <v/>
      </c>
      <c r="AL1807" s="120" t="str">
        <f t="shared" si="1183"/>
        <v/>
      </c>
      <c r="AM1807" s="104" t="str">
        <f t="shared" si="1184"/>
        <v/>
      </c>
      <c r="AN1807" s="104" t="str">
        <f t="shared" si="1185"/>
        <v/>
      </c>
      <c r="AO1807" s="104" t="str">
        <f t="shared" si="1169"/>
        <v/>
      </c>
      <c r="AP1807" s="104" t="str">
        <f t="shared" si="1170"/>
        <v/>
      </c>
      <c r="AQ1807" s="121" t="str">
        <f t="shared" si="1186"/>
        <v/>
      </c>
      <c r="AS1807" s="88" t="str">
        <f t="shared" si="1171"/>
        <v/>
      </c>
      <c r="AT1807" s="68" t="str">
        <f t="shared" si="1187"/>
        <v/>
      </c>
      <c r="AU1807" s="68" t="str">
        <f t="shared" si="1188"/>
        <v/>
      </c>
      <c r="AV1807" s="68" t="str">
        <f t="shared" si="1189"/>
        <v/>
      </c>
      <c r="AW1807" s="88" t="str">
        <f t="shared" si="1172"/>
        <v/>
      </c>
      <c r="AZ1807" s="88" t="str">
        <f t="shared" si="1173"/>
        <v/>
      </c>
      <c r="BA1807" s="68" t="str">
        <f t="shared" si="1174"/>
        <v/>
      </c>
      <c r="BB1807" s="68" t="str">
        <f t="shared" si="1175"/>
        <v/>
      </c>
      <c r="BC1807" s="68" t="str">
        <f t="shared" si="1176"/>
        <v/>
      </c>
      <c r="BD1807" s="69" t="str">
        <f t="shared" si="1177"/>
        <v/>
      </c>
      <c r="BE1807" s="69" t="str">
        <f t="shared" si="1190"/>
        <v/>
      </c>
      <c r="BT1807" s="138" t="str">
        <f t="shared" ca="1" si="1191"/>
        <v/>
      </c>
      <c r="BU1807" s="139" t="str">
        <f t="shared" ca="1" si="1192"/>
        <v/>
      </c>
      <c r="BW1807" s="138" t="str">
        <f t="shared" si="1193"/>
        <v/>
      </c>
      <c r="BX1807" s="104" t="str">
        <f t="shared" si="1194"/>
        <v/>
      </c>
      <c r="BY1807" s="139" t="str">
        <f t="shared" si="1195"/>
        <v/>
      </c>
      <c r="CA1807" s="138" t="str">
        <f t="shared" si="1196"/>
        <v/>
      </c>
      <c r="CB1807" s="104" t="str">
        <f t="shared" si="1197"/>
        <v/>
      </c>
      <c r="CC1807" s="139" t="str">
        <f t="shared" si="1198"/>
        <v/>
      </c>
      <c r="CE1807" s="162" t="str">
        <f t="shared" si="1199"/>
        <v/>
      </c>
      <c r="CF1807" s="163" t="str">
        <f t="shared" si="1200"/>
        <v/>
      </c>
      <c r="CG1807" s="164" t="str">
        <f t="shared" si="1201"/>
        <v/>
      </c>
      <c r="CI1807" s="162" t="str">
        <f t="shared" si="1202"/>
        <v/>
      </c>
      <c r="CJ1807" s="163" t="str">
        <f t="shared" si="1164"/>
        <v/>
      </c>
      <c r="CK1807" s="164" t="str">
        <f t="shared" si="1165"/>
        <v/>
      </c>
      <c r="CM1807" s="169" t="str">
        <f t="shared" si="1203"/>
        <v/>
      </c>
      <c r="CN1807" s="139" t="str">
        <f t="shared" si="1204"/>
        <v/>
      </c>
      <c r="CP1807" s="41" t="str">
        <f>IF($CM1807="", "", COUNTIF($CM$11:$CM$3035, "&lt;"&amp;$CM1807)+1+COUNTIF($CM$11:$CM1807, $CM1807)-1)</f>
        <v/>
      </c>
    </row>
    <row r="1808" spans="1:94" x14ac:dyDescent="0.25">
      <c r="A1808" s="40"/>
      <c r="B1808" s="82" t="str">
        <f>IF($I1808="", "", IFERROR(INDEX('Job Database'!$AE$11:$AE$3035, MATCH($I1808, 'Job Database'!$X$11:$X$3035, 0)), ""))</f>
        <v/>
      </c>
      <c r="C1808" s="69" t="str">
        <f>IF($I1808="", "", IF(COUNTIF('Job Database'!$X$11:$X$3035, $I1808)=0, $AC$5, $AC$4))</f>
        <v/>
      </c>
      <c r="D1808" s="40"/>
      <c r="E1808" s="85" t="str">
        <f>IF($I1808="", "", IF(IFERROR(INDEX('Job Database'!$M$11:$M$3035, MATCH($I1808, 'Job Database'!$X$11:$X$3035, 0)), "")="", "", IFERROR(INDEX('Job Database'!$M$11:$M$3035, MATCH($I1808, 'Job Database'!$X$11:$X$3035, 0)), "")))</f>
        <v/>
      </c>
      <c r="F1808" s="40"/>
      <c r="G1808" s="88" t="str">
        <f t="shared" si="1178"/>
        <v/>
      </c>
      <c r="H1808" s="40"/>
      <c r="I1808" s="24"/>
      <c r="J1808" s="34"/>
      <c r="K1808" s="106"/>
      <c r="L1808" s="79"/>
      <c r="M1808" s="34"/>
      <c r="N1808" s="79"/>
      <c r="O1808" s="31"/>
      <c r="P1808" s="53"/>
      <c r="Q1808" s="40"/>
      <c r="S1808" s="41" t="str">
        <f t="shared" si="1166"/>
        <v/>
      </c>
      <c r="T1808" s="41" t="str">
        <f t="shared" si="1167"/>
        <v/>
      </c>
      <c r="U1808" s="41" t="str">
        <f t="shared" si="1179"/>
        <v/>
      </c>
      <c r="W1808" s="74" t="str">
        <f>IF('Job Database'!$X1808="", "", 'Job Database'!$X1808)</f>
        <v/>
      </c>
      <c r="Y1808" s="41" t="str">
        <f>IF($W1808="", "", IF(COUNTIF($I$11:$I$3035, $W1808)&gt;0, "", MAX($Y$10:$Y1807)+1))</f>
        <v/>
      </c>
      <c r="Z1808" s="41">
        <v>1798</v>
      </c>
      <c r="AA1808" s="58" t="str">
        <f t="shared" si="1180"/>
        <v/>
      </c>
      <c r="AC1808" s="41" t="str">
        <f t="shared" si="1168"/>
        <v/>
      </c>
      <c r="AE1808" s="41" t="str">
        <f t="shared" si="1181"/>
        <v/>
      </c>
      <c r="AJ1808" s="154" t="str">
        <f t="shared" si="1182"/>
        <v/>
      </c>
      <c r="AL1808" s="120" t="str">
        <f t="shared" si="1183"/>
        <v/>
      </c>
      <c r="AM1808" s="104" t="str">
        <f t="shared" si="1184"/>
        <v/>
      </c>
      <c r="AN1808" s="104" t="str">
        <f t="shared" si="1185"/>
        <v/>
      </c>
      <c r="AO1808" s="104" t="str">
        <f t="shared" si="1169"/>
        <v/>
      </c>
      <c r="AP1808" s="104" t="str">
        <f t="shared" si="1170"/>
        <v/>
      </c>
      <c r="AQ1808" s="121" t="str">
        <f t="shared" si="1186"/>
        <v/>
      </c>
      <c r="AS1808" s="88" t="str">
        <f t="shared" si="1171"/>
        <v/>
      </c>
      <c r="AT1808" s="68" t="str">
        <f t="shared" si="1187"/>
        <v/>
      </c>
      <c r="AU1808" s="68" t="str">
        <f t="shared" si="1188"/>
        <v/>
      </c>
      <c r="AV1808" s="68" t="str">
        <f t="shared" si="1189"/>
        <v/>
      </c>
      <c r="AW1808" s="88" t="str">
        <f t="shared" si="1172"/>
        <v/>
      </c>
      <c r="AZ1808" s="88" t="str">
        <f t="shared" si="1173"/>
        <v/>
      </c>
      <c r="BA1808" s="68" t="str">
        <f t="shared" si="1174"/>
        <v/>
      </c>
      <c r="BB1808" s="68" t="str">
        <f t="shared" si="1175"/>
        <v/>
      </c>
      <c r="BC1808" s="68" t="str">
        <f t="shared" si="1176"/>
        <v/>
      </c>
      <c r="BD1808" s="69" t="str">
        <f t="shared" si="1177"/>
        <v/>
      </c>
      <c r="BE1808" s="69" t="str">
        <f t="shared" si="1190"/>
        <v/>
      </c>
      <c r="BT1808" s="138" t="str">
        <f t="shared" ca="1" si="1191"/>
        <v/>
      </c>
      <c r="BU1808" s="139" t="str">
        <f t="shared" ca="1" si="1192"/>
        <v/>
      </c>
      <c r="BW1808" s="138" t="str">
        <f t="shared" si="1193"/>
        <v/>
      </c>
      <c r="BX1808" s="104" t="str">
        <f t="shared" si="1194"/>
        <v/>
      </c>
      <c r="BY1808" s="139" t="str">
        <f t="shared" si="1195"/>
        <v/>
      </c>
      <c r="CA1808" s="138" t="str">
        <f t="shared" si="1196"/>
        <v/>
      </c>
      <c r="CB1808" s="104" t="str">
        <f t="shared" si="1197"/>
        <v/>
      </c>
      <c r="CC1808" s="139" t="str">
        <f t="shared" si="1198"/>
        <v/>
      </c>
      <c r="CE1808" s="162" t="str">
        <f t="shared" si="1199"/>
        <v/>
      </c>
      <c r="CF1808" s="163" t="str">
        <f t="shared" si="1200"/>
        <v/>
      </c>
      <c r="CG1808" s="164" t="str">
        <f t="shared" si="1201"/>
        <v/>
      </c>
      <c r="CI1808" s="162" t="str">
        <f t="shared" si="1202"/>
        <v/>
      </c>
      <c r="CJ1808" s="163" t="str">
        <f t="shared" si="1164"/>
        <v/>
      </c>
      <c r="CK1808" s="164" t="str">
        <f t="shared" si="1165"/>
        <v/>
      </c>
      <c r="CM1808" s="169" t="str">
        <f t="shared" si="1203"/>
        <v/>
      </c>
      <c r="CN1808" s="139" t="str">
        <f t="shared" si="1204"/>
        <v/>
      </c>
      <c r="CP1808" s="41" t="str">
        <f>IF($CM1808="", "", COUNTIF($CM$11:$CM$3035, "&lt;"&amp;$CM1808)+1+COUNTIF($CM$11:$CM1808, $CM1808)-1)</f>
        <v/>
      </c>
    </row>
    <row r="1809" spans="1:94" x14ac:dyDescent="0.25">
      <c r="A1809" s="40"/>
      <c r="B1809" s="82" t="str">
        <f>IF($I1809="", "", IFERROR(INDEX('Job Database'!$AE$11:$AE$3035, MATCH($I1809, 'Job Database'!$X$11:$X$3035, 0)), ""))</f>
        <v/>
      </c>
      <c r="C1809" s="69" t="str">
        <f>IF($I1809="", "", IF(COUNTIF('Job Database'!$X$11:$X$3035, $I1809)=0, $AC$5, $AC$4))</f>
        <v/>
      </c>
      <c r="D1809" s="40"/>
      <c r="E1809" s="85" t="str">
        <f>IF($I1809="", "", IF(IFERROR(INDEX('Job Database'!$M$11:$M$3035, MATCH($I1809, 'Job Database'!$X$11:$X$3035, 0)), "")="", "", IFERROR(INDEX('Job Database'!$M$11:$M$3035, MATCH($I1809, 'Job Database'!$X$11:$X$3035, 0)), "")))</f>
        <v/>
      </c>
      <c r="F1809" s="40"/>
      <c r="G1809" s="88" t="str">
        <f t="shared" si="1178"/>
        <v/>
      </c>
      <c r="H1809" s="40"/>
      <c r="I1809" s="24"/>
      <c r="J1809" s="34"/>
      <c r="K1809" s="106"/>
      <c r="L1809" s="79"/>
      <c r="M1809" s="34"/>
      <c r="N1809" s="79"/>
      <c r="O1809" s="31"/>
      <c r="P1809" s="53"/>
      <c r="Q1809" s="40"/>
      <c r="S1809" s="41" t="str">
        <f t="shared" si="1166"/>
        <v/>
      </c>
      <c r="T1809" s="41" t="str">
        <f t="shared" si="1167"/>
        <v/>
      </c>
      <c r="U1809" s="41" t="str">
        <f t="shared" si="1179"/>
        <v/>
      </c>
      <c r="W1809" s="74" t="str">
        <f>IF('Job Database'!$X1809="", "", 'Job Database'!$X1809)</f>
        <v/>
      </c>
      <c r="Y1809" s="41" t="str">
        <f>IF($W1809="", "", IF(COUNTIF($I$11:$I$3035, $W1809)&gt;0, "", MAX($Y$10:$Y1808)+1))</f>
        <v/>
      </c>
      <c r="Z1809" s="41">
        <v>1799</v>
      </c>
      <c r="AA1809" s="58" t="str">
        <f t="shared" si="1180"/>
        <v/>
      </c>
      <c r="AC1809" s="41" t="str">
        <f t="shared" si="1168"/>
        <v/>
      </c>
      <c r="AE1809" s="41" t="str">
        <f t="shared" si="1181"/>
        <v/>
      </c>
      <c r="AJ1809" s="154" t="str">
        <f t="shared" si="1182"/>
        <v/>
      </c>
      <c r="AL1809" s="120" t="str">
        <f t="shared" si="1183"/>
        <v/>
      </c>
      <c r="AM1809" s="104" t="str">
        <f t="shared" si="1184"/>
        <v/>
      </c>
      <c r="AN1809" s="104" t="str">
        <f t="shared" si="1185"/>
        <v/>
      </c>
      <c r="AO1809" s="104" t="str">
        <f t="shared" si="1169"/>
        <v/>
      </c>
      <c r="AP1809" s="104" t="str">
        <f t="shared" si="1170"/>
        <v/>
      </c>
      <c r="AQ1809" s="121" t="str">
        <f t="shared" si="1186"/>
        <v/>
      </c>
      <c r="AS1809" s="88" t="str">
        <f t="shared" si="1171"/>
        <v/>
      </c>
      <c r="AT1809" s="68" t="str">
        <f t="shared" si="1187"/>
        <v/>
      </c>
      <c r="AU1809" s="68" t="str">
        <f t="shared" si="1188"/>
        <v/>
      </c>
      <c r="AV1809" s="68" t="str">
        <f t="shared" si="1189"/>
        <v/>
      </c>
      <c r="AW1809" s="88" t="str">
        <f t="shared" si="1172"/>
        <v/>
      </c>
      <c r="AZ1809" s="88" t="str">
        <f t="shared" si="1173"/>
        <v/>
      </c>
      <c r="BA1809" s="68" t="str">
        <f t="shared" si="1174"/>
        <v/>
      </c>
      <c r="BB1809" s="68" t="str">
        <f t="shared" si="1175"/>
        <v/>
      </c>
      <c r="BC1809" s="68" t="str">
        <f t="shared" si="1176"/>
        <v/>
      </c>
      <c r="BD1809" s="69" t="str">
        <f t="shared" si="1177"/>
        <v/>
      </c>
      <c r="BE1809" s="69" t="str">
        <f t="shared" si="1190"/>
        <v/>
      </c>
      <c r="BT1809" s="138" t="str">
        <f t="shared" ca="1" si="1191"/>
        <v/>
      </c>
      <c r="BU1809" s="139" t="str">
        <f t="shared" ca="1" si="1192"/>
        <v/>
      </c>
      <c r="BW1809" s="138" t="str">
        <f t="shared" si="1193"/>
        <v/>
      </c>
      <c r="BX1809" s="104" t="str">
        <f t="shared" si="1194"/>
        <v/>
      </c>
      <c r="BY1809" s="139" t="str">
        <f t="shared" si="1195"/>
        <v/>
      </c>
      <c r="CA1809" s="138" t="str">
        <f t="shared" si="1196"/>
        <v/>
      </c>
      <c r="CB1809" s="104" t="str">
        <f t="shared" si="1197"/>
        <v/>
      </c>
      <c r="CC1809" s="139" t="str">
        <f t="shared" si="1198"/>
        <v/>
      </c>
      <c r="CE1809" s="162" t="str">
        <f t="shared" si="1199"/>
        <v/>
      </c>
      <c r="CF1809" s="163" t="str">
        <f t="shared" si="1200"/>
        <v/>
      </c>
      <c r="CG1809" s="164" t="str">
        <f t="shared" si="1201"/>
        <v/>
      </c>
      <c r="CI1809" s="162" t="str">
        <f t="shared" si="1202"/>
        <v/>
      </c>
      <c r="CJ1809" s="163" t="str">
        <f t="shared" si="1164"/>
        <v/>
      </c>
      <c r="CK1809" s="164" t="str">
        <f t="shared" si="1165"/>
        <v/>
      </c>
      <c r="CM1809" s="169" t="str">
        <f t="shared" si="1203"/>
        <v/>
      </c>
      <c r="CN1809" s="139" t="str">
        <f t="shared" si="1204"/>
        <v/>
      </c>
      <c r="CP1809" s="41" t="str">
        <f>IF($CM1809="", "", COUNTIF($CM$11:$CM$3035, "&lt;"&amp;$CM1809)+1+COUNTIF($CM$11:$CM1809, $CM1809)-1)</f>
        <v/>
      </c>
    </row>
    <row r="1810" spans="1:94" x14ac:dyDescent="0.25">
      <c r="A1810" s="40"/>
      <c r="B1810" s="82" t="str">
        <f>IF($I1810="", "", IFERROR(INDEX('Job Database'!$AE$11:$AE$3035, MATCH($I1810, 'Job Database'!$X$11:$X$3035, 0)), ""))</f>
        <v/>
      </c>
      <c r="C1810" s="69" t="str">
        <f>IF($I1810="", "", IF(COUNTIF('Job Database'!$X$11:$X$3035, $I1810)=0, $AC$5, $AC$4))</f>
        <v/>
      </c>
      <c r="D1810" s="40"/>
      <c r="E1810" s="85" t="str">
        <f>IF($I1810="", "", IF(IFERROR(INDEX('Job Database'!$M$11:$M$3035, MATCH($I1810, 'Job Database'!$X$11:$X$3035, 0)), "")="", "", IFERROR(INDEX('Job Database'!$M$11:$M$3035, MATCH($I1810, 'Job Database'!$X$11:$X$3035, 0)), "")))</f>
        <v/>
      </c>
      <c r="F1810" s="40"/>
      <c r="G1810" s="88" t="str">
        <f t="shared" si="1178"/>
        <v/>
      </c>
      <c r="H1810" s="40"/>
      <c r="I1810" s="24"/>
      <c r="J1810" s="34"/>
      <c r="K1810" s="106"/>
      <c r="L1810" s="79"/>
      <c r="M1810" s="34"/>
      <c r="N1810" s="79"/>
      <c r="O1810" s="31"/>
      <c r="P1810" s="53"/>
      <c r="Q1810" s="40"/>
      <c r="S1810" s="41" t="str">
        <f t="shared" si="1166"/>
        <v/>
      </c>
      <c r="T1810" s="41" t="str">
        <f t="shared" si="1167"/>
        <v/>
      </c>
      <c r="U1810" s="41" t="str">
        <f t="shared" si="1179"/>
        <v/>
      </c>
      <c r="W1810" s="74" t="str">
        <f>IF('Job Database'!$X1810="", "", 'Job Database'!$X1810)</f>
        <v/>
      </c>
      <c r="Y1810" s="41" t="str">
        <f>IF($W1810="", "", IF(COUNTIF($I$11:$I$3035, $W1810)&gt;0, "", MAX($Y$10:$Y1809)+1))</f>
        <v/>
      </c>
      <c r="Z1810" s="41">
        <v>1800</v>
      </c>
      <c r="AA1810" s="58" t="str">
        <f t="shared" si="1180"/>
        <v/>
      </c>
      <c r="AC1810" s="41" t="str">
        <f t="shared" si="1168"/>
        <v/>
      </c>
      <c r="AE1810" s="41" t="str">
        <f t="shared" si="1181"/>
        <v/>
      </c>
      <c r="AJ1810" s="154" t="str">
        <f t="shared" si="1182"/>
        <v/>
      </c>
      <c r="AL1810" s="120" t="str">
        <f t="shared" si="1183"/>
        <v/>
      </c>
      <c r="AM1810" s="104" t="str">
        <f t="shared" si="1184"/>
        <v/>
      </c>
      <c r="AN1810" s="104" t="str">
        <f t="shared" si="1185"/>
        <v/>
      </c>
      <c r="AO1810" s="104" t="str">
        <f t="shared" si="1169"/>
        <v/>
      </c>
      <c r="AP1810" s="104" t="str">
        <f t="shared" si="1170"/>
        <v/>
      </c>
      <c r="AQ1810" s="121" t="str">
        <f t="shared" si="1186"/>
        <v/>
      </c>
      <c r="AS1810" s="88" t="str">
        <f t="shared" si="1171"/>
        <v/>
      </c>
      <c r="AT1810" s="68" t="str">
        <f t="shared" si="1187"/>
        <v/>
      </c>
      <c r="AU1810" s="68" t="str">
        <f t="shared" si="1188"/>
        <v/>
      </c>
      <c r="AV1810" s="68" t="str">
        <f t="shared" si="1189"/>
        <v/>
      </c>
      <c r="AW1810" s="88" t="str">
        <f t="shared" si="1172"/>
        <v/>
      </c>
      <c r="AZ1810" s="88" t="str">
        <f t="shared" si="1173"/>
        <v/>
      </c>
      <c r="BA1810" s="68" t="str">
        <f t="shared" si="1174"/>
        <v/>
      </c>
      <c r="BB1810" s="68" t="str">
        <f t="shared" si="1175"/>
        <v/>
      </c>
      <c r="BC1810" s="68" t="str">
        <f t="shared" si="1176"/>
        <v/>
      </c>
      <c r="BD1810" s="69" t="str">
        <f t="shared" si="1177"/>
        <v/>
      </c>
      <c r="BE1810" s="69" t="str">
        <f t="shared" si="1190"/>
        <v/>
      </c>
      <c r="BT1810" s="138" t="str">
        <f t="shared" ca="1" si="1191"/>
        <v/>
      </c>
      <c r="BU1810" s="139" t="str">
        <f t="shared" ca="1" si="1192"/>
        <v/>
      </c>
      <c r="BW1810" s="138" t="str">
        <f t="shared" si="1193"/>
        <v/>
      </c>
      <c r="BX1810" s="104" t="str">
        <f t="shared" si="1194"/>
        <v/>
      </c>
      <c r="BY1810" s="139" t="str">
        <f t="shared" si="1195"/>
        <v/>
      </c>
      <c r="CA1810" s="138" t="str">
        <f t="shared" si="1196"/>
        <v/>
      </c>
      <c r="CB1810" s="104" t="str">
        <f t="shared" si="1197"/>
        <v/>
      </c>
      <c r="CC1810" s="139" t="str">
        <f t="shared" si="1198"/>
        <v/>
      </c>
      <c r="CE1810" s="162" t="str">
        <f t="shared" si="1199"/>
        <v/>
      </c>
      <c r="CF1810" s="163" t="str">
        <f t="shared" si="1200"/>
        <v/>
      </c>
      <c r="CG1810" s="164" t="str">
        <f t="shared" si="1201"/>
        <v/>
      </c>
      <c r="CI1810" s="162" t="str">
        <f t="shared" si="1202"/>
        <v/>
      </c>
      <c r="CJ1810" s="163" t="str">
        <f t="shared" si="1164"/>
        <v/>
      </c>
      <c r="CK1810" s="164" t="str">
        <f t="shared" si="1165"/>
        <v/>
      </c>
      <c r="CM1810" s="169" t="str">
        <f t="shared" si="1203"/>
        <v/>
      </c>
      <c r="CN1810" s="139" t="str">
        <f t="shared" si="1204"/>
        <v/>
      </c>
      <c r="CP1810" s="41" t="str">
        <f>IF($CM1810="", "", COUNTIF($CM$11:$CM$3035, "&lt;"&amp;$CM1810)+1+COUNTIF($CM$11:$CM1810, $CM1810)-1)</f>
        <v/>
      </c>
    </row>
    <row r="1811" spans="1:94" x14ac:dyDescent="0.25">
      <c r="A1811" s="40"/>
      <c r="B1811" s="82" t="str">
        <f>IF($I1811="", "", IFERROR(INDEX('Job Database'!$AE$11:$AE$3035, MATCH($I1811, 'Job Database'!$X$11:$X$3035, 0)), ""))</f>
        <v/>
      </c>
      <c r="C1811" s="69" t="str">
        <f>IF($I1811="", "", IF(COUNTIF('Job Database'!$X$11:$X$3035, $I1811)=0, $AC$5, $AC$4))</f>
        <v/>
      </c>
      <c r="D1811" s="40"/>
      <c r="E1811" s="85" t="str">
        <f>IF($I1811="", "", IF(IFERROR(INDEX('Job Database'!$M$11:$M$3035, MATCH($I1811, 'Job Database'!$X$11:$X$3035, 0)), "")="", "", IFERROR(INDEX('Job Database'!$M$11:$M$3035, MATCH($I1811, 'Job Database'!$X$11:$X$3035, 0)), "")))</f>
        <v/>
      </c>
      <c r="F1811" s="40"/>
      <c r="G1811" s="88" t="str">
        <f t="shared" si="1178"/>
        <v/>
      </c>
      <c r="H1811" s="40"/>
      <c r="I1811" s="24"/>
      <c r="J1811" s="34"/>
      <c r="K1811" s="106"/>
      <c r="L1811" s="79"/>
      <c r="M1811" s="34"/>
      <c r="N1811" s="79"/>
      <c r="O1811" s="31"/>
      <c r="P1811" s="53"/>
      <c r="Q1811" s="40"/>
      <c r="S1811" s="41" t="str">
        <f t="shared" si="1166"/>
        <v/>
      </c>
      <c r="T1811" s="41" t="str">
        <f t="shared" si="1167"/>
        <v/>
      </c>
      <c r="U1811" s="41" t="str">
        <f t="shared" si="1179"/>
        <v/>
      </c>
      <c r="W1811" s="74" t="str">
        <f>IF('Job Database'!$X1811="", "", 'Job Database'!$X1811)</f>
        <v/>
      </c>
      <c r="Y1811" s="41" t="str">
        <f>IF($W1811="", "", IF(COUNTIF($I$11:$I$3035, $W1811)&gt;0, "", MAX($Y$10:$Y1810)+1))</f>
        <v/>
      </c>
      <c r="Z1811" s="41">
        <v>1801</v>
      </c>
      <c r="AA1811" s="58" t="str">
        <f t="shared" si="1180"/>
        <v/>
      </c>
      <c r="AC1811" s="41" t="str">
        <f t="shared" si="1168"/>
        <v/>
      </c>
      <c r="AE1811" s="41" t="str">
        <f t="shared" si="1181"/>
        <v/>
      </c>
      <c r="AJ1811" s="154" t="str">
        <f t="shared" si="1182"/>
        <v/>
      </c>
      <c r="AL1811" s="120" t="str">
        <f t="shared" si="1183"/>
        <v/>
      </c>
      <c r="AM1811" s="104" t="str">
        <f t="shared" si="1184"/>
        <v/>
      </c>
      <c r="AN1811" s="104" t="str">
        <f t="shared" si="1185"/>
        <v/>
      </c>
      <c r="AO1811" s="104" t="str">
        <f t="shared" si="1169"/>
        <v/>
      </c>
      <c r="AP1811" s="104" t="str">
        <f t="shared" si="1170"/>
        <v/>
      </c>
      <c r="AQ1811" s="121" t="str">
        <f t="shared" si="1186"/>
        <v/>
      </c>
      <c r="AS1811" s="88" t="str">
        <f t="shared" si="1171"/>
        <v/>
      </c>
      <c r="AT1811" s="68" t="str">
        <f t="shared" si="1187"/>
        <v/>
      </c>
      <c r="AU1811" s="68" t="str">
        <f t="shared" si="1188"/>
        <v/>
      </c>
      <c r="AV1811" s="68" t="str">
        <f t="shared" si="1189"/>
        <v/>
      </c>
      <c r="AW1811" s="88" t="str">
        <f t="shared" si="1172"/>
        <v/>
      </c>
      <c r="AZ1811" s="88" t="str">
        <f t="shared" si="1173"/>
        <v/>
      </c>
      <c r="BA1811" s="68" t="str">
        <f t="shared" si="1174"/>
        <v/>
      </c>
      <c r="BB1811" s="68" t="str">
        <f t="shared" si="1175"/>
        <v/>
      </c>
      <c r="BC1811" s="68" t="str">
        <f t="shared" si="1176"/>
        <v/>
      </c>
      <c r="BD1811" s="69" t="str">
        <f t="shared" si="1177"/>
        <v/>
      </c>
      <c r="BE1811" s="69" t="str">
        <f t="shared" si="1190"/>
        <v/>
      </c>
      <c r="BT1811" s="138" t="str">
        <f t="shared" ca="1" si="1191"/>
        <v/>
      </c>
      <c r="BU1811" s="139" t="str">
        <f t="shared" ca="1" si="1192"/>
        <v/>
      </c>
      <c r="BW1811" s="138" t="str">
        <f t="shared" si="1193"/>
        <v/>
      </c>
      <c r="BX1811" s="104" t="str">
        <f t="shared" si="1194"/>
        <v/>
      </c>
      <c r="BY1811" s="139" t="str">
        <f t="shared" si="1195"/>
        <v/>
      </c>
      <c r="CA1811" s="138" t="str">
        <f t="shared" si="1196"/>
        <v/>
      </c>
      <c r="CB1811" s="104" t="str">
        <f t="shared" si="1197"/>
        <v/>
      </c>
      <c r="CC1811" s="139" t="str">
        <f t="shared" si="1198"/>
        <v/>
      </c>
      <c r="CE1811" s="162" t="str">
        <f t="shared" si="1199"/>
        <v/>
      </c>
      <c r="CF1811" s="163" t="str">
        <f t="shared" si="1200"/>
        <v/>
      </c>
      <c r="CG1811" s="164" t="str">
        <f t="shared" si="1201"/>
        <v/>
      </c>
      <c r="CI1811" s="162" t="str">
        <f t="shared" si="1202"/>
        <v/>
      </c>
      <c r="CJ1811" s="163" t="str">
        <f t="shared" si="1164"/>
        <v/>
      </c>
      <c r="CK1811" s="164" t="str">
        <f t="shared" si="1165"/>
        <v/>
      </c>
      <c r="CM1811" s="169" t="str">
        <f t="shared" si="1203"/>
        <v/>
      </c>
      <c r="CN1811" s="139" t="str">
        <f t="shared" si="1204"/>
        <v/>
      </c>
      <c r="CP1811" s="41" t="str">
        <f>IF($CM1811="", "", COUNTIF($CM$11:$CM$3035, "&lt;"&amp;$CM1811)+1+COUNTIF($CM$11:$CM1811, $CM1811)-1)</f>
        <v/>
      </c>
    </row>
    <row r="1812" spans="1:94" x14ac:dyDescent="0.25">
      <c r="A1812" s="40"/>
      <c r="B1812" s="82" t="str">
        <f>IF($I1812="", "", IFERROR(INDEX('Job Database'!$AE$11:$AE$3035, MATCH($I1812, 'Job Database'!$X$11:$X$3035, 0)), ""))</f>
        <v/>
      </c>
      <c r="C1812" s="69" t="str">
        <f>IF($I1812="", "", IF(COUNTIF('Job Database'!$X$11:$X$3035, $I1812)=0, $AC$5, $AC$4))</f>
        <v/>
      </c>
      <c r="D1812" s="40"/>
      <c r="E1812" s="85" t="str">
        <f>IF($I1812="", "", IF(IFERROR(INDEX('Job Database'!$M$11:$M$3035, MATCH($I1812, 'Job Database'!$X$11:$X$3035, 0)), "")="", "", IFERROR(INDEX('Job Database'!$M$11:$M$3035, MATCH($I1812, 'Job Database'!$X$11:$X$3035, 0)), "")))</f>
        <v/>
      </c>
      <c r="F1812" s="40"/>
      <c r="G1812" s="88" t="str">
        <f t="shared" si="1178"/>
        <v/>
      </c>
      <c r="H1812" s="40"/>
      <c r="I1812" s="24"/>
      <c r="J1812" s="34"/>
      <c r="K1812" s="106"/>
      <c r="L1812" s="79"/>
      <c r="M1812" s="34"/>
      <c r="N1812" s="79"/>
      <c r="O1812" s="31"/>
      <c r="P1812" s="53"/>
      <c r="Q1812" s="40"/>
      <c r="S1812" s="41" t="str">
        <f t="shared" si="1166"/>
        <v/>
      </c>
      <c r="T1812" s="41" t="str">
        <f t="shared" si="1167"/>
        <v/>
      </c>
      <c r="U1812" s="41" t="str">
        <f t="shared" si="1179"/>
        <v/>
      </c>
      <c r="W1812" s="74" t="str">
        <f>IF('Job Database'!$X1812="", "", 'Job Database'!$X1812)</f>
        <v/>
      </c>
      <c r="Y1812" s="41" t="str">
        <f>IF($W1812="", "", IF(COUNTIF($I$11:$I$3035, $W1812)&gt;0, "", MAX($Y$10:$Y1811)+1))</f>
        <v/>
      </c>
      <c r="Z1812" s="41">
        <v>1802</v>
      </c>
      <c r="AA1812" s="58" t="str">
        <f t="shared" si="1180"/>
        <v/>
      </c>
      <c r="AC1812" s="41" t="str">
        <f t="shared" si="1168"/>
        <v/>
      </c>
      <c r="AE1812" s="41" t="str">
        <f t="shared" si="1181"/>
        <v/>
      </c>
      <c r="AJ1812" s="154" t="str">
        <f t="shared" si="1182"/>
        <v/>
      </c>
      <c r="AL1812" s="120" t="str">
        <f t="shared" si="1183"/>
        <v/>
      </c>
      <c r="AM1812" s="104" t="str">
        <f t="shared" si="1184"/>
        <v/>
      </c>
      <c r="AN1812" s="104" t="str">
        <f t="shared" si="1185"/>
        <v/>
      </c>
      <c r="AO1812" s="104" t="str">
        <f t="shared" si="1169"/>
        <v/>
      </c>
      <c r="AP1812" s="104" t="str">
        <f t="shared" si="1170"/>
        <v/>
      </c>
      <c r="AQ1812" s="121" t="str">
        <f t="shared" si="1186"/>
        <v/>
      </c>
      <c r="AS1812" s="88" t="str">
        <f t="shared" si="1171"/>
        <v/>
      </c>
      <c r="AT1812" s="68" t="str">
        <f t="shared" si="1187"/>
        <v/>
      </c>
      <c r="AU1812" s="68" t="str">
        <f t="shared" si="1188"/>
        <v/>
      </c>
      <c r="AV1812" s="68" t="str">
        <f t="shared" si="1189"/>
        <v/>
      </c>
      <c r="AW1812" s="88" t="str">
        <f t="shared" si="1172"/>
        <v/>
      </c>
      <c r="AZ1812" s="88" t="str">
        <f t="shared" si="1173"/>
        <v/>
      </c>
      <c r="BA1812" s="68" t="str">
        <f t="shared" si="1174"/>
        <v/>
      </c>
      <c r="BB1812" s="68" t="str">
        <f t="shared" si="1175"/>
        <v/>
      </c>
      <c r="BC1812" s="68" t="str">
        <f t="shared" si="1176"/>
        <v/>
      </c>
      <c r="BD1812" s="69" t="str">
        <f t="shared" si="1177"/>
        <v/>
      </c>
      <c r="BE1812" s="69" t="str">
        <f t="shared" si="1190"/>
        <v/>
      </c>
      <c r="BT1812" s="138" t="str">
        <f t="shared" ca="1" si="1191"/>
        <v/>
      </c>
      <c r="BU1812" s="139" t="str">
        <f t="shared" ca="1" si="1192"/>
        <v/>
      </c>
      <c r="BW1812" s="138" t="str">
        <f t="shared" si="1193"/>
        <v/>
      </c>
      <c r="BX1812" s="104" t="str">
        <f t="shared" si="1194"/>
        <v/>
      </c>
      <c r="BY1812" s="139" t="str">
        <f t="shared" si="1195"/>
        <v/>
      </c>
      <c r="CA1812" s="138" t="str">
        <f t="shared" si="1196"/>
        <v/>
      </c>
      <c r="CB1812" s="104" t="str">
        <f t="shared" si="1197"/>
        <v/>
      </c>
      <c r="CC1812" s="139" t="str">
        <f t="shared" si="1198"/>
        <v/>
      </c>
      <c r="CE1812" s="162" t="str">
        <f t="shared" si="1199"/>
        <v/>
      </c>
      <c r="CF1812" s="163" t="str">
        <f t="shared" si="1200"/>
        <v/>
      </c>
      <c r="CG1812" s="164" t="str">
        <f t="shared" si="1201"/>
        <v/>
      </c>
      <c r="CI1812" s="162" t="str">
        <f t="shared" si="1202"/>
        <v/>
      </c>
      <c r="CJ1812" s="163" t="str">
        <f t="shared" si="1164"/>
        <v/>
      </c>
      <c r="CK1812" s="164" t="str">
        <f t="shared" si="1165"/>
        <v/>
      </c>
      <c r="CM1812" s="169" t="str">
        <f t="shared" si="1203"/>
        <v/>
      </c>
      <c r="CN1812" s="139" t="str">
        <f t="shared" si="1204"/>
        <v/>
      </c>
      <c r="CP1812" s="41" t="str">
        <f>IF($CM1812="", "", COUNTIF($CM$11:$CM$3035, "&lt;"&amp;$CM1812)+1+COUNTIF($CM$11:$CM1812, $CM1812)-1)</f>
        <v/>
      </c>
    </row>
    <row r="1813" spans="1:94" x14ac:dyDescent="0.25">
      <c r="A1813" s="40"/>
      <c r="B1813" s="82" t="str">
        <f>IF($I1813="", "", IFERROR(INDEX('Job Database'!$AE$11:$AE$3035, MATCH($I1813, 'Job Database'!$X$11:$X$3035, 0)), ""))</f>
        <v/>
      </c>
      <c r="C1813" s="69" t="str">
        <f>IF($I1813="", "", IF(COUNTIF('Job Database'!$X$11:$X$3035, $I1813)=0, $AC$5, $AC$4))</f>
        <v/>
      </c>
      <c r="D1813" s="40"/>
      <c r="E1813" s="85" t="str">
        <f>IF($I1813="", "", IF(IFERROR(INDEX('Job Database'!$M$11:$M$3035, MATCH($I1813, 'Job Database'!$X$11:$X$3035, 0)), "")="", "", IFERROR(INDEX('Job Database'!$M$11:$M$3035, MATCH($I1813, 'Job Database'!$X$11:$X$3035, 0)), "")))</f>
        <v/>
      </c>
      <c r="F1813" s="40"/>
      <c r="G1813" s="88" t="str">
        <f t="shared" si="1178"/>
        <v/>
      </c>
      <c r="H1813" s="40"/>
      <c r="I1813" s="24"/>
      <c r="J1813" s="34"/>
      <c r="K1813" s="106"/>
      <c r="L1813" s="79"/>
      <c r="M1813" s="34"/>
      <c r="N1813" s="79"/>
      <c r="O1813" s="31"/>
      <c r="P1813" s="53"/>
      <c r="Q1813" s="40"/>
      <c r="S1813" s="41" t="str">
        <f t="shared" si="1166"/>
        <v/>
      </c>
      <c r="T1813" s="41" t="str">
        <f t="shared" si="1167"/>
        <v/>
      </c>
      <c r="U1813" s="41" t="str">
        <f t="shared" si="1179"/>
        <v/>
      </c>
      <c r="W1813" s="74" t="str">
        <f>IF('Job Database'!$X1813="", "", 'Job Database'!$X1813)</f>
        <v/>
      </c>
      <c r="Y1813" s="41" t="str">
        <f>IF($W1813="", "", IF(COUNTIF($I$11:$I$3035, $W1813)&gt;0, "", MAX($Y$10:$Y1812)+1))</f>
        <v/>
      </c>
      <c r="Z1813" s="41">
        <v>1803</v>
      </c>
      <c r="AA1813" s="58" t="str">
        <f t="shared" si="1180"/>
        <v/>
      </c>
      <c r="AC1813" s="41" t="str">
        <f t="shared" si="1168"/>
        <v/>
      </c>
      <c r="AE1813" s="41" t="str">
        <f t="shared" si="1181"/>
        <v/>
      </c>
      <c r="AJ1813" s="154" t="str">
        <f t="shared" si="1182"/>
        <v/>
      </c>
      <c r="AL1813" s="120" t="str">
        <f t="shared" si="1183"/>
        <v/>
      </c>
      <c r="AM1813" s="104" t="str">
        <f t="shared" si="1184"/>
        <v/>
      </c>
      <c r="AN1813" s="104" t="str">
        <f t="shared" si="1185"/>
        <v/>
      </c>
      <c r="AO1813" s="104" t="str">
        <f t="shared" si="1169"/>
        <v/>
      </c>
      <c r="AP1813" s="104" t="str">
        <f t="shared" si="1170"/>
        <v/>
      </c>
      <c r="AQ1813" s="121" t="str">
        <f t="shared" si="1186"/>
        <v/>
      </c>
      <c r="AS1813" s="88" t="str">
        <f t="shared" si="1171"/>
        <v/>
      </c>
      <c r="AT1813" s="68" t="str">
        <f t="shared" si="1187"/>
        <v/>
      </c>
      <c r="AU1813" s="68" t="str">
        <f t="shared" si="1188"/>
        <v/>
      </c>
      <c r="AV1813" s="68" t="str">
        <f t="shared" si="1189"/>
        <v/>
      </c>
      <c r="AW1813" s="88" t="str">
        <f t="shared" si="1172"/>
        <v/>
      </c>
      <c r="AZ1813" s="88" t="str">
        <f t="shared" si="1173"/>
        <v/>
      </c>
      <c r="BA1813" s="68" t="str">
        <f t="shared" si="1174"/>
        <v/>
      </c>
      <c r="BB1813" s="68" t="str">
        <f t="shared" si="1175"/>
        <v/>
      </c>
      <c r="BC1813" s="68" t="str">
        <f t="shared" si="1176"/>
        <v/>
      </c>
      <c r="BD1813" s="69" t="str">
        <f t="shared" si="1177"/>
        <v/>
      </c>
      <c r="BE1813" s="69" t="str">
        <f t="shared" si="1190"/>
        <v/>
      </c>
      <c r="BT1813" s="138" t="str">
        <f t="shared" ca="1" si="1191"/>
        <v/>
      </c>
      <c r="BU1813" s="139" t="str">
        <f t="shared" ca="1" si="1192"/>
        <v/>
      </c>
      <c r="BW1813" s="138" t="str">
        <f t="shared" si="1193"/>
        <v/>
      </c>
      <c r="BX1813" s="104" t="str">
        <f t="shared" si="1194"/>
        <v/>
      </c>
      <c r="BY1813" s="139" t="str">
        <f t="shared" si="1195"/>
        <v/>
      </c>
      <c r="CA1813" s="138" t="str">
        <f t="shared" si="1196"/>
        <v/>
      </c>
      <c r="CB1813" s="104" t="str">
        <f t="shared" si="1197"/>
        <v/>
      </c>
      <c r="CC1813" s="139" t="str">
        <f t="shared" si="1198"/>
        <v/>
      </c>
      <c r="CE1813" s="162" t="str">
        <f t="shared" si="1199"/>
        <v/>
      </c>
      <c r="CF1813" s="163" t="str">
        <f t="shared" si="1200"/>
        <v/>
      </c>
      <c r="CG1813" s="164" t="str">
        <f t="shared" si="1201"/>
        <v/>
      </c>
      <c r="CI1813" s="162" t="str">
        <f t="shared" si="1202"/>
        <v/>
      </c>
      <c r="CJ1813" s="163" t="str">
        <f t="shared" si="1164"/>
        <v/>
      </c>
      <c r="CK1813" s="164" t="str">
        <f t="shared" si="1165"/>
        <v/>
      </c>
      <c r="CM1813" s="169" t="str">
        <f t="shared" si="1203"/>
        <v/>
      </c>
      <c r="CN1813" s="139" t="str">
        <f t="shared" si="1204"/>
        <v/>
      </c>
      <c r="CP1813" s="41" t="str">
        <f>IF($CM1813="", "", COUNTIF($CM$11:$CM$3035, "&lt;"&amp;$CM1813)+1+COUNTIF($CM$11:$CM1813, $CM1813)-1)</f>
        <v/>
      </c>
    </row>
    <row r="1814" spans="1:94" x14ac:dyDescent="0.25">
      <c r="A1814" s="40"/>
      <c r="B1814" s="82" t="str">
        <f>IF($I1814="", "", IFERROR(INDEX('Job Database'!$AE$11:$AE$3035, MATCH($I1814, 'Job Database'!$X$11:$X$3035, 0)), ""))</f>
        <v/>
      </c>
      <c r="C1814" s="69" t="str">
        <f>IF($I1814="", "", IF(COUNTIF('Job Database'!$X$11:$X$3035, $I1814)=0, $AC$5, $AC$4))</f>
        <v/>
      </c>
      <c r="D1814" s="40"/>
      <c r="E1814" s="85" t="str">
        <f>IF($I1814="", "", IF(IFERROR(INDEX('Job Database'!$M$11:$M$3035, MATCH($I1814, 'Job Database'!$X$11:$X$3035, 0)), "")="", "", IFERROR(INDEX('Job Database'!$M$11:$M$3035, MATCH($I1814, 'Job Database'!$X$11:$X$3035, 0)), "")))</f>
        <v/>
      </c>
      <c r="F1814" s="40"/>
      <c r="G1814" s="88" t="str">
        <f t="shared" si="1178"/>
        <v/>
      </c>
      <c r="H1814" s="40"/>
      <c r="I1814" s="24"/>
      <c r="J1814" s="34"/>
      <c r="K1814" s="106"/>
      <c r="L1814" s="79"/>
      <c r="M1814" s="34"/>
      <c r="N1814" s="79"/>
      <c r="O1814" s="31"/>
      <c r="P1814" s="53"/>
      <c r="Q1814" s="40"/>
      <c r="S1814" s="41" t="str">
        <f t="shared" si="1166"/>
        <v/>
      </c>
      <c r="T1814" s="41" t="str">
        <f t="shared" si="1167"/>
        <v/>
      </c>
      <c r="U1814" s="41" t="str">
        <f t="shared" si="1179"/>
        <v/>
      </c>
      <c r="W1814" s="74" t="str">
        <f>IF('Job Database'!$X1814="", "", 'Job Database'!$X1814)</f>
        <v/>
      </c>
      <c r="Y1814" s="41" t="str">
        <f>IF($W1814="", "", IF(COUNTIF($I$11:$I$3035, $W1814)&gt;0, "", MAX($Y$10:$Y1813)+1))</f>
        <v/>
      </c>
      <c r="Z1814" s="41">
        <v>1804</v>
      </c>
      <c r="AA1814" s="58" t="str">
        <f t="shared" si="1180"/>
        <v/>
      </c>
      <c r="AC1814" s="41" t="str">
        <f t="shared" si="1168"/>
        <v/>
      </c>
      <c r="AE1814" s="41" t="str">
        <f t="shared" si="1181"/>
        <v/>
      </c>
      <c r="AJ1814" s="154" t="str">
        <f t="shared" si="1182"/>
        <v/>
      </c>
      <c r="AL1814" s="120" t="str">
        <f t="shared" si="1183"/>
        <v/>
      </c>
      <c r="AM1814" s="104" t="str">
        <f t="shared" si="1184"/>
        <v/>
      </c>
      <c r="AN1814" s="104" t="str">
        <f t="shared" si="1185"/>
        <v/>
      </c>
      <c r="AO1814" s="104" t="str">
        <f t="shared" si="1169"/>
        <v/>
      </c>
      <c r="AP1814" s="104" t="str">
        <f t="shared" si="1170"/>
        <v/>
      </c>
      <c r="AQ1814" s="121" t="str">
        <f t="shared" si="1186"/>
        <v/>
      </c>
      <c r="AS1814" s="88" t="str">
        <f t="shared" si="1171"/>
        <v/>
      </c>
      <c r="AT1814" s="68" t="str">
        <f t="shared" si="1187"/>
        <v/>
      </c>
      <c r="AU1814" s="68" t="str">
        <f t="shared" si="1188"/>
        <v/>
      </c>
      <c r="AV1814" s="68" t="str">
        <f t="shared" si="1189"/>
        <v/>
      </c>
      <c r="AW1814" s="88" t="str">
        <f t="shared" si="1172"/>
        <v/>
      </c>
      <c r="AZ1814" s="88" t="str">
        <f t="shared" si="1173"/>
        <v/>
      </c>
      <c r="BA1814" s="68" t="str">
        <f t="shared" si="1174"/>
        <v/>
      </c>
      <c r="BB1814" s="68" t="str">
        <f t="shared" si="1175"/>
        <v/>
      </c>
      <c r="BC1814" s="68" t="str">
        <f t="shared" si="1176"/>
        <v/>
      </c>
      <c r="BD1814" s="69" t="str">
        <f t="shared" si="1177"/>
        <v/>
      </c>
      <c r="BE1814" s="69" t="str">
        <f t="shared" si="1190"/>
        <v/>
      </c>
      <c r="BT1814" s="138" t="str">
        <f t="shared" ca="1" si="1191"/>
        <v/>
      </c>
      <c r="BU1814" s="139" t="str">
        <f t="shared" ca="1" si="1192"/>
        <v/>
      </c>
      <c r="BW1814" s="138" t="str">
        <f t="shared" si="1193"/>
        <v/>
      </c>
      <c r="BX1814" s="104" t="str">
        <f t="shared" si="1194"/>
        <v/>
      </c>
      <c r="BY1814" s="139" t="str">
        <f t="shared" si="1195"/>
        <v/>
      </c>
      <c r="CA1814" s="138" t="str">
        <f t="shared" si="1196"/>
        <v/>
      </c>
      <c r="CB1814" s="104" t="str">
        <f t="shared" si="1197"/>
        <v/>
      </c>
      <c r="CC1814" s="139" t="str">
        <f t="shared" si="1198"/>
        <v/>
      </c>
      <c r="CE1814" s="162" t="str">
        <f t="shared" si="1199"/>
        <v/>
      </c>
      <c r="CF1814" s="163" t="str">
        <f t="shared" si="1200"/>
        <v/>
      </c>
      <c r="CG1814" s="164" t="str">
        <f t="shared" si="1201"/>
        <v/>
      </c>
      <c r="CI1814" s="162" t="str">
        <f t="shared" si="1202"/>
        <v/>
      </c>
      <c r="CJ1814" s="163" t="str">
        <f t="shared" si="1164"/>
        <v/>
      </c>
      <c r="CK1814" s="164" t="str">
        <f t="shared" si="1165"/>
        <v/>
      </c>
      <c r="CM1814" s="169" t="str">
        <f t="shared" si="1203"/>
        <v/>
      </c>
      <c r="CN1814" s="139" t="str">
        <f t="shared" si="1204"/>
        <v/>
      </c>
      <c r="CP1814" s="41" t="str">
        <f>IF($CM1814="", "", COUNTIF($CM$11:$CM$3035, "&lt;"&amp;$CM1814)+1+COUNTIF($CM$11:$CM1814, $CM1814)-1)</f>
        <v/>
      </c>
    </row>
    <row r="1815" spans="1:94" x14ac:dyDescent="0.25">
      <c r="A1815" s="40"/>
      <c r="B1815" s="82" t="str">
        <f>IF($I1815="", "", IFERROR(INDEX('Job Database'!$AE$11:$AE$3035, MATCH($I1815, 'Job Database'!$X$11:$X$3035, 0)), ""))</f>
        <v/>
      </c>
      <c r="C1815" s="69" t="str">
        <f>IF($I1815="", "", IF(COUNTIF('Job Database'!$X$11:$X$3035, $I1815)=0, $AC$5, $AC$4))</f>
        <v/>
      </c>
      <c r="D1815" s="40"/>
      <c r="E1815" s="85" t="str">
        <f>IF($I1815="", "", IF(IFERROR(INDEX('Job Database'!$M$11:$M$3035, MATCH($I1815, 'Job Database'!$X$11:$X$3035, 0)), "")="", "", IFERROR(INDEX('Job Database'!$M$11:$M$3035, MATCH($I1815, 'Job Database'!$X$11:$X$3035, 0)), "")))</f>
        <v/>
      </c>
      <c r="F1815" s="40"/>
      <c r="G1815" s="88" t="str">
        <f t="shared" si="1178"/>
        <v/>
      </c>
      <c r="H1815" s="40"/>
      <c r="I1815" s="24"/>
      <c r="J1815" s="34"/>
      <c r="K1815" s="106"/>
      <c r="L1815" s="79"/>
      <c r="M1815" s="34"/>
      <c r="N1815" s="79"/>
      <c r="O1815" s="31"/>
      <c r="P1815" s="53"/>
      <c r="Q1815" s="40"/>
      <c r="S1815" s="41" t="str">
        <f t="shared" si="1166"/>
        <v/>
      </c>
      <c r="T1815" s="41" t="str">
        <f t="shared" si="1167"/>
        <v/>
      </c>
      <c r="U1815" s="41" t="str">
        <f t="shared" si="1179"/>
        <v/>
      </c>
      <c r="W1815" s="74" t="str">
        <f>IF('Job Database'!$X1815="", "", 'Job Database'!$X1815)</f>
        <v/>
      </c>
      <c r="Y1815" s="41" t="str">
        <f>IF($W1815="", "", IF(COUNTIF($I$11:$I$3035, $W1815)&gt;0, "", MAX($Y$10:$Y1814)+1))</f>
        <v/>
      </c>
      <c r="Z1815" s="41">
        <v>1805</v>
      </c>
      <c r="AA1815" s="58" t="str">
        <f t="shared" si="1180"/>
        <v/>
      </c>
      <c r="AC1815" s="41" t="str">
        <f t="shared" si="1168"/>
        <v/>
      </c>
      <c r="AE1815" s="41" t="str">
        <f t="shared" si="1181"/>
        <v/>
      </c>
      <c r="AJ1815" s="154" t="str">
        <f t="shared" si="1182"/>
        <v/>
      </c>
      <c r="AL1815" s="120" t="str">
        <f t="shared" si="1183"/>
        <v/>
      </c>
      <c r="AM1815" s="104" t="str">
        <f t="shared" si="1184"/>
        <v/>
      </c>
      <c r="AN1815" s="104" t="str">
        <f t="shared" si="1185"/>
        <v/>
      </c>
      <c r="AO1815" s="104" t="str">
        <f t="shared" si="1169"/>
        <v/>
      </c>
      <c r="AP1815" s="104" t="str">
        <f t="shared" si="1170"/>
        <v/>
      </c>
      <c r="AQ1815" s="121" t="str">
        <f t="shared" si="1186"/>
        <v/>
      </c>
      <c r="AS1815" s="88" t="str">
        <f t="shared" si="1171"/>
        <v/>
      </c>
      <c r="AT1815" s="68" t="str">
        <f t="shared" si="1187"/>
        <v/>
      </c>
      <c r="AU1815" s="68" t="str">
        <f t="shared" si="1188"/>
        <v/>
      </c>
      <c r="AV1815" s="68" t="str">
        <f t="shared" si="1189"/>
        <v/>
      </c>
      <c r="AW1815" s="88" t="str">
        <f t="shared" si="1172"/>
        <v/>
      </c>
      <c r="AZ1815" s="88" t="str">
        <f t="shared" si="1173"/>
        <v/>
      </c>
      <c r="BA1815" s="68" t="str">
        <f t="shared" si="1174"/>
        <v/>
      </c>
      <c r="BB1815" s="68" t="str">
        <f t="shared" si="1175"/>
        <v/>
      </c>
      <c r="BC1815" s="68" t="str">
        <f t="shared" si="1176"/>
        <v/>
      </c>
      <c r="BD1815" s="69" t="str">
        <f t="shared" si="1177"/>
        <v/>
      </c>
      <c r="BE1815" s="69" t="str">
        <f t="shared" si="1190"/>
        <v/>
      </c>
      <c r="BT1815" s="138" t="str">
        <f t="shared" ca="1" si="1191"/>
        <v/>
      </c>
      <c r="BU1815" s="139" t="str">
        <f t="shared" ca="1" si="1192"/>
        <v/>
      </c>
      <c r="BW1815" s="138" t="str">
        <f t="shared" si="1193"/>
        <v/>
      </c>
      <c r="BX1815" s="104" t="str">
        <f t="shared" si="1194"/>
        <v/>
      </c>
      <c r="BY1815" s="139" t="str">
        <f t="shared" si="1195"/>
        <v/>
      </c>
      <c r="CA1815" s="138" t="str">
        <f t="shared" si="1196"/>
        <v/>
      </c>
      <c r="CB1815" s="104" t="str">
        <f t="shared" si="1197"/>
        <v/>
      </c>
      <c r="CC1815" s="139" t="str">
        <f t="shared" si="1198"/>
        <v/>
      </c>
      <c r="CE1815" s="162" t="str">
        <f t="shared" si="1199"/>
        <v/>
      </c>
      <c r="CF1815" s="163" t="str">
        <f t="shared" si="1200"/>
        <v/>
      </c>
      <c r="CG1815" s="164" t="str">
        <f t="shared" si="1201"/>
        <v/>
      </c>
      <c r="CI1815" s="162" t="str">
        <f t="shared" si="1202"/>
        <v/>
      </c>
      <c r="CJ1815" s="163" t="str">
        <f t="shared" si="1164"/>
        <v/>
      </c>
      <c r="CK1815" s="164" t="str">
        <f t="shared" si="1165"/>
        <v/>
      </c>
      <c r="CM1815" s="169" t="str">
        <f t="shared" si="1203"/>
        <v/>
      </c>
      <c r="CN1815" s="139" t="str">
        <f t="shared" si="1204"/>
        <v/>
      </c>
      <c r="CP1815" s="41" t="str">
        <f>IF($CM1815="", "", COUNTIF($CM$11:$CM$3035, "&lt;"&amp;$CM1815)+1+COUNTIF($CM$11:$CM1815, $CM1815)-1)</f>
        <v/>
      </c>
    </row>
    <row r="1816" spans="1:94" x14ac:dyDescent="0.25">
      <c r="A1816" s="40"/>
      <c r="B1816" s="82" t="str">
        <f>IF($I1816="", "", IFERROR(INDEX('Job Database'!$AE$11:$AE$3035, MATCH($I1816, 'Job Database'!$X$11:$X$3035, 0)), ""))</f>
        <v/>
      </c>
      <c r="C1816" s="69" t="str">
        <f>IF($I1816="", "", IF(COUNTIF('Job Database'!$X$11:$X$3035, $I1816)=0, $AC$5, $AC$4))</f>
        <v/>
      </c>
      <c r="D1816" s="40"/>
      <c r="E1816" s="85" t="str">
        <f>IF($I1816="", "", IF(IFERROR(INDEX('Job Database'!$M$11:$M$3035, MATCH($I1816, 'Job Database'!$X$11:$X$3035, 0)), "")="", "", IFERROR(INDEX('Job Database'!$M$11:$M$3035, MATCH($I1816, 'Job Database'!$X$11:$X$3035, 0)), "")))</f>
        <v/>
      </c>
      <c r="F1816" s="40"/>
      <c r="G1816" s="88" t="str">
        <f t="shared" si="1178"/>
        <v/>
      </c>
      <c r="H1816" s="40"/>
      <c r="I1816" s="24"/>
      <c r="J1816" s="34"/>
      <c r="K1816" s="106"/>
      <c r="L1816" s="79"/>
      <c r="M1816" s="34"/>
      <c r="N1816" s="79"/>
      <c r="O1816" s="31"/>
      <c r="P1816" s="53"/>
      <c r="Q1816" s="40"/>
      <c r="S1816" s="41" t="str">
        <f t="shared" si="1166"/>
        <v/>
      </c>
      <c r="T1816" s="41" t="str">
        <f t="shared" si="1167"/>
        <v/>
      </c>
      <c r="U1816" s="41" t="str">
        <f t="shared" si="1179"/>
        <v/>
      </c>
      <c r="W1816" s="74" t="str">
        <f>IF('Job Database'!$X1816="", "", 'Job Database'!$X1816)</f>
        <v/>
      </c>
      <c r="Y1816" s="41" t="str">
        <f>IF($W1816="", "", IF(COUNTIF($I$11:$I$3035, $W1816)&gt;0, "", MAX($Y$10:$Y1815)+1))</f>
        <v/>
      </c>
      <c r="Z1816" s="41">
        <v>1806</v>
      </c>
      <c r="AA1816" s="58" t="str">
        <f t="shared" si="1180"/>
        <v/>
      </c>
      <c r="AC1816" s="41" t="str">
        <f t="shared" si="1168"/>
        <v/>
      </c>
      <c r="AE1816" s="41" t="str">
        <f t="shared" si="1181"/>
        <v/>
      </c>
      <c r="AJ1816" s="154" t="str">
        <f t="shared" si="1182"/>
        <v/>
      </c>
      <c r="AL1816" s="120" t="str">
        <f t="shared" si="1183"/>
        <v/>
      </c>
      <c r="AM1816" s="104" t="str">
        <f t="shared" si="1184"/>
        <v/>
      </c>
      <c r="AN1816" s="104" t="str">
        <f t="shared" si="1185"/>
        <v/>
      </c>
      <c r="AO1816" s="104" t="str">
        <f t="shared" si="1169"/>
        <v/>
      </c>
      <c r="AP1816" s="104" t="str">
        <f t="shared" si="1170"/>
        <v/>
      </c>
      <c r="AQ1816" s="121" t="str">
        <f t="shared" si="1186"/>
        <v/>
      </c>
      <c r="AS1816" s="88" t="str">
        <f t="shared" si="1171"/>
        <v/>
      </c>
      <c r="AT1816" s="68" t="str">
        <f t="shared" si="1187"/>
        <v/>
      </c>
      <c r="AU1816" s="68" t="str">
        <f t="shared" si="1188"/>
        <v/>
      </c>
      <c r="AV1816" s="68" t="str">
        <f t="shared" si="1189"/>
        <v/>
      </c>
      <c r="AW1816" s="88" t="str">
        <f t="shared" si="1172"/>
        <v/>
      </c>
      <c r="AZ1816" s="88" t="str">
        <f t="shared" si="1173"/>
        <v/>
      </c>
      <c r="BA1816" s="68" t="str">
        <f t="shared" si="1174"/>
        <v/>
      </c>
      <c r="BB1816" s="68" t="str">
        <f t="shared" si="1175"/>
        <v/>
      </c>
      <c r="BC1816" s="68" t="str">
        <f t="shared" si="1176"/>
        <v/>
      </c>
      <c r="BD1816" s="69" t="str">
        <f t="shared" si="1177"/>
        <v/>
      </c>
      <c r="BE1816" s="69" t="str">
        <f t="shared" si="1190"/>
        <v/>
      </c>
      <c r="BT1816" s="138" t="str">
        <f t="shared" ca="1" si="1191"/>
        <v/>
      </c>
      <c r="BU1816" s="139" t="str">
        <f t="shared" ca="1" si="1192"/>
        <v/>
      </c>
      <c r="BW1816" s="138" t="str">
        <f t="shared" si="1193"/>
        <v/>
      </c>
      <c r="BX1816" s="104" t="str">
        <f t="shared" si="1194"/>
        <v/>
      </c>
      <c r="BY1816" s="139" t="str">
        <f t="shared" si="1195"/>
        <v/>
      </c>
      <c r="CA1816" s="138" t="str">
        <f t="shared" si="1196"/>
        <v/>
      </c>
      <c r="CB1816" s="104" t="str">
        <f t="shared" si="1197"/>
        <v/>
      </c>
      <c r="CC1816" s="139" t="str">
        <f t="shared" si="1198"/>
        <v/>
      </c>
      <c r="CE1816" s="162" t="str">
        <f t="shared" si="1199"/>
        <v/>
      </c>
      <c r="CF1816" s="163" t="str">
        <f t="shared" si="1200"/>
        <v/>
      </c>
      <c r="CG1816" s="164" t="str">
        <f t="shared" si="1201"/>
        <v/>
      </c>
      <c r="CI1816" s="162" t="str">
        <f t="shared" si="1202"/>
        <v/>
      </c>
      <c r="CJ1816" s="163" t="str">
        <f t="shared" si="1164"/>
        <v/>
      </c>
      <c r="CK1816" s="164" t="str">
        <f t="shared" si="1165"/>
        <v/>
      </c>
      <c r="CM1816" s="169" t="str">
        <f t="shared" si="1203"/>
        <v/>
      </c>
      <c r="CN1816" s="139" t="str">
        <f t="shared" si="1204"/>
        <v/>
      </c>
      <c r="CP1816" s="41" t="str">
        <f>IF($CM1816="", "", COUNTIF($CM$11:$CM$3035, "&lt;"&amp;$CM1816)+1+COUNTIF($CM$11:$CM1816, $CM1816)-1)</f>
        <v/>
      </c>
    </row>
    <row r="1817" spans="1:94" x14ac:dyDescent="0.25">
      <c r="A1817" s="40"/>
      <c r="B1817" s="82" t="str">
        <f>IF($I1817="", "", IFERROR(INDEX('Job Database'!$AE$11:$AE$3035, MATCH($I1817, 'Job Database'!$X$11:$X$3035, 0)), ""))</f>
        <v/>
      </c>
      <c r="C1817" s="69" t="str">
        <f>IF($I1817="", "", IF(COUNTIF('Job Database'!$X$11:$X$3035, $I1817)=0, $AC$5, $AC$4))</f>
        <v/>
      </c>
      <c r="D1817" s="40"/>
      <c r="E1817" s="85" t="str">
        <f>IF($I1817="", "", IF(IFERROR(INDEX('Job Database'!$M$11:$M$3035, MATCH($I1817, 'Job Database'!$X$11:$X$3035, 0)), "")="", "", IFERROR(INDEX('Job Database'!$M$11:$M$3035, MATCH($I1817, 'Job Database'!$X$11:$X$3035, 0)), "")))</f>
        <v/>
      </c>
      <c r="F1817" s="40"/>
      <c r="G1817" s="88" t="str">
        <f t="shared" si="1178"/>
        <v/>
      </c>
      <c r="H1817" s="40"/>
      <c r="I1817" s="24"/>
      <c r="J1817" s="34"/>
      <c r="K1817" s="106"/>
      <c r="L1817" s="79"/>
      <c r="M1817" s="34"/>
      <c r="N1817" s="79"/>
      <c r="O1817" s="31"/>
      <c r="P1817" s="53"/>
      <c r="Q1817" s="40"/>
      <c r="S1817" s="41" t="str">
        <f t="shared" si="1166"/>
        <v/>
      </c>
      <c r="T1817" s="41" t="str">
        <f t="shared" si="1167"/>
        <v/>
      </c>
      <c r="U1817" s="41" t="str">
        <f t="shared" si="1179"/>
        <v/>
      </c>
      <c r="W1817" s="74" t="str">
        <f>IF('Job Database'!$X1817="", "", 'Job Database'!$X1817)</f>
        <v/>
      </c>
      <c r="Y1817" s="41" t="str">
        <f>IF($W1817="", "", IF(COUNTIF($I$11:$I$3035, $W1817)&gt;0, "", MAX($Y$10:$Y1816)+1))</f>
        <v/>
      </c>
      <c r="Z1817" s="41">
        <v>1807</v>
      </c>
      <c r="AA1817" s="58" t="str">
        <f t="shared" si="1180"/>
        <v/>
      </c>
      <c r="AC1817" s="41" t="str">
        <f t="shared" si="1168"/>
        <v/>
      </c>
      <c r="AE1817" s="41" t="str">
        <f t="shared" si="1181"/>
        <v/>
      </c>
      <c r="AJ1817" s="154" t="str">
        <f t="shared" si="1182"/>
        <v/>
      </c>
      <c r="AL1817" s="120" t="str">
        <f t="shared" si="1183"/>
        <v/>
      </c>
      <c r="AM1817" s="104" t="str">
        <f t="shared" si="1184"/>
        <v/>
      </c>
      <c r="AN1817" s="104" t="str">
        <f t="shared" si="1185"/>
        <v/>
      </c>
      <c r="AO1817" s="104" t="str">
        <f t="shared" si="1169"/>
        <v/>
      </c>
      <c r="AP1817" s="104" t="str">
        <f t="shared" si="1170"/>
        <v/>
      </c>
      <c r="AQ1817" s="121" t="str">
        <f t="shared" si="1186"/>
        <v/>
      </c>
      <c r="AS1817" s="88" t="str">
        <f t="shared" si="1171"/>
        <v/>
      </c>
      <c r="AT1817" s="68" t="str">
        <f t="shared" si="1187"/>
        <v/>
      </c>
      <c r="AU1817" s="68" t="str">
        <f t="shared" si="1188"/>
        <v/>
      </c>
      <c r="AV1817" s="68" t="str">
        <f t="shared" si="1189"/>
        <v/>
      </c>
      <c r="AW1817" s="88" t="str">
        <f t="shared" si="1172"/>
        <v/>
      </c>
      <c r="AZ1817" s="88" t="str">
        <f t="shared" si="1173"/>
        <v/>
      </c>
      <c r="BA1817" s="68" t="str">
        <f t="shared" si="1174"/>
        <v/>
      </c>
      <c r="BB1817" s="68" t="str">
        <f t="shared" si="1175"/>
        <v/>
      </c>
      <c r="BC1817" s="68" t="str">
        <f t="shared" si="1176"/>
        <v/>
      </c>
      <c r="BD1817" s="69" t="str">
        <f t="shared" si="1177"/>
        <v/>
      </c>
      <c r="BE1817" s="69" t="str">
        <f t="shared" si="1190"/>
        <v/>
      </c>
      <c r="BT1817" s="138" t="str">
        <f t="shared" ca="1" si="1191"/>
        <v/>
      </c>
      <c r="BU1817" s="139" t="str">
        <f t="shared" ca="1" si="1192"/>
        <v/>
      </c>
      <c r="BW1817" s="138" t="str">
        <f t="shared" si="1193"/>
        <v/>
      </c>
      <c r="BX1817" s="104" t="str">
        <f t="shared" si="1194"/>
        <v/>
      </c>
      <c r="BY1817" s="139" t="str">
        <f t="shared" si="1195"/>
        <v/>
      </c>
      <c r="CA1817" s="138" t="str">
        <f t="shared" si="1196"/>
        <v/>
      </c>
      <c r="CB1817" s="104" t="str">
        <f t="shared" si="1197"/>
        <v/>
      </c>
      <c r="CC1817" s="139" t="str">
        <f t="shared" si="1198"/>
        <v/>
      </c>
      <c r="CE1817" s="162" t="str">
        <f t="shared" si="1199"/>
        <v/>
      </c>
      <c r="CF1817" s="163" t="str">
        <f t="shared" si="1200"/>
        <v/>
      </c>
      <c r="CG1817" s="164" t="str">
        <f t="shared" si="1201"/>
        <v/>
      </c>
      <c r="CI1817" s="162" t="str">
        <f t="shared" si="1202"/>
        <v/>
      </c>
      <c r="CJ1817" s="163" t="str">
        <f t="shared" si="1164"/>
        <v/>
      </c>
      <c r="CK1817" s="164" t="str">
        <f t="shared" si="1165"/>
        <v/>
      </c>
      <c r="CM1817" s="169" t="str">
        <f t="shared" si="1203"/>
        <v/>
      </c>
      <c r="CN1817" s="139" t="str">
        <f t="shared" si="1204"/>
        <v/>
      </c>
      <c r="CP1817" s="41" t="str">
        <f>IF($CM1817="", "", COUNTIF($CM$11:$CM$3035, "&lt;"&amp;$CM1817)+1+COUNTIF($CM$11:$CM1817, $CM1817)-1)</f>
        <v/>
      </c>
    </row>
    <row r="1818" spans="1:94" x14ac:dyDescent="0.25">
      <c r="A1818" s="40"/>
      <c r="B1818" s="82" t="str">
        <f>IF($I1818="", "", IFERROR(INDEX('Job Database'!$AE$11:$AE$3035, MATCH($I1818, 'Job Database'!$X$11:$X$3035, 0)), ""))</f>
        <v/>
      </c>
      <c r="C1818" s="69" t="str">
        <f>IF($I1818="", "", IF(COUNTIF('Job Database'!$X$11:$X$3035, $I1818)=0, $AC$5, $AC$4))</f>
        <v/>
      </c>
      <c r="D1818" s="40"/>
      <c r="E1818" s="85" t="str">
        <f>IF($I1818="", "", IF(IFERROR(INDEX('Job Database'!$M$11:$M$3035, MATCH($I1818, 'Job Database'!$X$11:$X$3035, 0)), "")="", "", IFERROR(INDEX('Job Database'!$M$11:$M$3035, MATCH($I1818, 'Job Database'!$X$11:$X$3035, 0)), "")))</f>
        <v/>
      </c>
      <c r="F1818" s="40"/>
      <c r="G1818" s="88" t="str">
        <f t="shared" si="1178"/>
        <v/>
      </c>
      <c r="H1818" s="40"/>
      <c r="I1818" s="24"/>
      <c r="J1818" s="34"/>
      <c r="K1818" s="106"/>
      <c r="L1818" s="79"/>
      <c r="M1818" s="34"/>
      <c r="N1818" s="79"/>
      <c r="O1818" s="31"/>
      <c r="P1818" s="53"/>
      <c r="Q1818" s="40"/>
      <c r="S1818" s="41" t="str">
        <f t="shared" si="1166"/>
        <v/>
      </c>
      <c r="T1818" s="41" t="str">
        <f t="shared" si="1167"/>
        <v/>
      </c>
      <c r="U1818" s="41" t="str">
        <f t="shared" si="1179"/>
        <v/>
      </c>
      <c r="W1818" s="74" t="str">
        <f>IF('Job Database'!$X1818="", "", 'Job Database'!$X1818)</f>
        <v/>
      </c>
      <c r="Y1818" s="41" t="str">
        <f>IF($W1818="", "", IF(COUNTIF($I$11:$I$3035, $W1818)&gt;0, "", MAX($Y$10:$Y1817)+1))</f>
        <v/>
      </c>
      <c r="Z1818" s="41">
        <v>1808</v>
      </c>
      <c r="AA1818" s="58" t="str">
        <f t="shared" si="1180"/>
        <v/>
      </c>
      <c r="AC1818" s="41" t="str">
        <f t="shared" si="1168"/>
        <v/>
      </c>
      <c r="AE1818" s="41" t="str">
        <f t="shared" si="1181"/>
        <v/>
      </c>
      <c r="AJ1818" s="154" t="str">
        <f t="shared" si="1182"/>
        <v/>
      </c>
      <c r="AL1818" s="120" t="str">
        <f t="shared" si="1183"/>
        <v/>
      </c>
      <c r="AM1818" s="104" t="str">
        <f t="shared" si="1184"/>
        <v/>
      </c>
      <c r="AN1818" s="104" t="str">
        <f t="shared" si="1185"/>
        <v/>
      </c>
      <c r="AO1818" s="104" t="str">
        <f t="shared" si="1169"/>
        <v/>
      </c>
      <c r="AP1818" s="104" t="str">
        <f t="shared" si="1170"/>
        <v/>
      </c>
      <c r="AQ1818" s="121" t="str">
        <f t="shared" si="1186"/>
        <v/>
      </c>
      <c r="AS1818" s="88" t="str">
        <f t="shared" si="1171"/>
        <v/>
      </c>
      <c r="AT1818" s="68" t="str">
        <f t="shared" si="1187"/>
        <v/>
      </c>
      <c r="AU1818" s="68" t="str">
        <f t="shared" si="1188"/>
        <v/>
      </c>
      <c r="AV1818" s="68" t="str">
        <f t="shared" si="1189"/>
        <v/>
      </c>
      <c r="AW1818" s="88" t="str">
        <f t="shared" si="1172"/>
        <v/>
      </c>
      <c r="AZ1818" s="88" t="str">
        <f t="shared" si="1173"/>
        <v/>
      </c>
      <c r="BA1818" s="68" t="str">
        <f t="shared" si="1174"/>
        <v/>
      </c>
      <c r="BB1818" s="68" t="str">
        <f t="shared" si="1175"/>
        <v/>
      </c>
      <c r="BC1818" s="68" t="str">
        <f t="shared" si="1176"/>
        <v/>
      </c>
      <c r="BD1818" s="69" t="str">
        <f t="shared" si="1177"/>
        <v/>
      </c>
      <c r="BE1818" s="69" t="str">
        <f t="shared" si="1190"/>
        <v/>
      </c>
      <c r="BT1818" s="138" t="str">
        <f t="shared" ca="1" si="1191"/>
        <v/>
      </c>
      <c r="BU1818" s="139" t="str">
        <f t="shared" ca="1" si="1192"/>
        <v/>
      </c>
      <c r="BW1818" s="138" t="str">
        <f t="shared" si="1193"/>
        <v/>
      </c>
      <c r="BX1818" s="104" t="str">
        <f t="shared" si="1194"/>
        <v/>
      </c>
      <c r="BY1818" s="139" t="str">
        <f t="shared" si="1195"/>
        <v/>
      </c>
      <c r="CA1818" s="138" t="str">
        <f t="shared" si="1196"/>
        <v/>
      </c>
      <c r="CB1818" s="104" t="str">
        <f t="shared" si="1197"/>
        <v/>
      </c>
      <c r="CC1818" s="139" t="str">
        <f t="shared" si="1198"/>
        <v/>
      </c>
      <c r="CE1818" s="162" t="str">
        <f t="shared" si="1199"/>
        <v/>
      </c>
      <c r="CF1818" s="163" t="str">
        <f t="shared" si="1200"/>
        <v/>
      </c>
      <c r="CG1818" s="164" t="str">
        <f t="shared" si="1201"/>
        <v/>
      </c>
      <c r="CI1818" s="162" t="str">
        <f t="shared" si="1202"/>
        <v/>
      </c>
      <c r="CJ1818" s="163" t="str">
        <f t="shared" si="1164"/>
        <v/>
      </c>
      <c r="CK1818" s="164" t="str">
        <f t="shared" si="1165"/>
        <v/>
      </c>
      <c r="CM1818" s="169" t="str">
        <f t="shared" si="1203"/>
        <v/>
      </c>
      <c r="CN1818" s="139" t="str">
        <f t="shared" si="1204"/>
        <v/>
      </c>
      <c r="CP1818" s="41" t="str">
        <f>IF($CM1818="", "", COUNTIF($CM$11:$CM$3035, "&lt;"&amp;$CM1818)+1+COUNTIF($CM$11:$CM1818, $CM1818)-1)</f>
        <v/>
      </c>
    </row>
    <row r="1819" spans="1:94" x14ac:dyDescent="0.25">
      <c r="A1819" s="40"/>
      <c r="B1819" s="82" t="str">
        <f>IF($I1819="", "", IFERROR(INDEX('Job Database'!$AE$11:$AE$3035, MATCH($I1819, 'Job Database'!$X$11:$X$3035, 0)), ""))</f>
        <v/>
      </c>
      <c r="C1819" s="69" t="str">
        <f>IF($I1819="", "", IF(COUNTIF('Job Database'!$X$11:$X$3035, $I1819)=0, $AC$5, $AC$4))</f>
        <v/>
      </c>
      <c r="D1819" s="40"/>
      <c r="E1819" s="85" t="str">
        <f>IF($I1819="", "", IF(IFERROR(INDEX('Job Database'!$M$11:$M$3035, MATCH($I1819, 'Job Database'!$X$11:$X$3035, 0)), "")="", "", IFERROR(INDEX('Job Database'!$M$11:$M$3035, MATCH($I1819, 'Job Database'!$X$11:$X$3035, 0)), "")))</f>
        <v/>
      </c>
      <c r="F1819" s="40"/>
      <c r="G1819" s="88" t="str">
        <f t="shared" si="1178"/>
        <v/>
      </c>
      <c r="H1819" s="40"/>
      <c r="I1819" s="24"/>
      <c r="J1819" s="34"/>
      <c r="K1819" s="106"/>
      <c r="L1819" s="79"/>
      <c r="M1819" s="34"/>
      <c r="N1819" s="79"/>
      <c r="O1819" s="31"/>
      <c r="P1819" s="53"/>
      <c r="Q1819" s="40"/>
      <c r="S1819" s="41" t="str">
        <f t="shared" si="1166"/>
        <v/>
      </c>
      <c r="T1819" s="41" t="str">
        <f t="shared" si="1167"/>
        <v/>
      </c>
      <c r="U1819" s="41" t="str">
        <f t="shared" si="1179"/>
        <v/>
      </c>
      <c r="W1819" s="74" t="str">
        <f>IF('Job Database'!$X1819="", "", 'Job Database'!$X1819)</f>
        <v/>
      </c>
      <c r="Y1819" s="41" t="str">
        <f>IF($W1819="", "", IF(COUNTIF($I$11:$I$3035, $W1819)&gt;0, "", MAX($Y$10:$Y1818)+1))</f>
        <v/>
      </c>
      <c r="Z1819" s="41">
        <v>1809</v>
      </c>
      <c r="AA1819" s="58" t="str">
        <f t="shared" si="1180"/>
        <v/>
      </c>
      <c r="AC1819" s="41" t="str">
        <f t="shared" si="1168"/>
        <v/>
      </c>
      <c r="AE1819" s="41" t="str">
        <f t="shared" si="1181"/>
        <v/>
      </c>
      <c r="AJ1819" s="154" t="str">
        <f t="shared" si="1182"/>
        <v/>
      </c>
      <c r="AL1819" s="120" t="str">
        <f t="shared" si="1183"/>
        <v/>
      </c>
      <c r="AM1819" s="104" t="str">
        <f t="shared" si="1184"/>
        <v/>
      </c>
      <c r="AN1819" s="104" t="str">
        <f t="shared" si="1185"/>
        <v/>
      </c>
      <c r="AO1819" s="104" t="str">
        <f t="shared" si="1169"/>
        <v/>
      </c>
      <c r="AP1819" s="104" t="str">
        <f t="shared" si="1170"/>
        <v/>
      </c>
      <c r="AQ1819" s="121" t="str">
        <f t="shared" si="1186"/>
        <v/>
      </c>
      <c r="AS1819" s="88" t="str">
        <f t="shared" si="1171"/>
        <v/>
      </c>
      <c r="AT1819" s="68" t="str">
        <f t="shared" si="1187"/>
        <v/>
      </c>
      <c r="AU1819" s="68" t="str">
        <f t="shared" si="1188"/>
        <v/>
      </c>
      <c r="AV1819" s="68" t="str">
        <f t="shared" si="1189"/>
        <v/>
      </c>
      <c r="AW1819" s="88" t="str">
        <f t="shared" si="1172"/>
        <v/>
      </c>
      <c r="AZ1819" s="88" t="str">
        <f t="shared" si="1173"/>
        <v/>
      </c>
      <c r="BA1819" s="68" t="str">
        <f t="shared" si="1174"/>
        <v/>
      </c>
      <c r="BB1819" s="68" t="str">
        <f t="shared" si="1175"/>
        <v/>
      </c>
      <c r="BC1819" s="68" t="str">
        <f t="shared" si="1176"/>
        <v/>
      </c>
      <c r="BD1819" s="69" t="str">
        <f t="shared" si="1177"/>
        <v/>
      </c>
      <c r="BE1819" s="69" t="str">
        <f t="shared" si="1190"/>
        <v/>
      </c>
      <c r="BT1819" s="138" t="str">
        <f t="shared" ca="1" si="1191"/>
        <v/>
      </c>
      <c r="BU1819" s="139" t="str">
        <f t="shared" ca="1" si="1192"/>
        <v/>
      </c>
      <c r="BW1819" s="138" t="str">
        <f t="shared" si="1193"/>
        <v/>
      </c>
      <c r="BX1819" s="104" t="str">
        <f t="shared" si="1194"/>
        <v/>
      </c>
      <c r="BY1819" s="139" t="str">
        <f t="shared" si="1195"/>
        <v/>
      </c>
      <c r="CA1819" s="138" t="str">
        <f t="shared" si="1196"/>
        <v/>
      </c>
      <c r="CB1819" s="104" t="str">
        <f t="shared" si="1197"/>
        <v/>
      </c>
      <c r="CC1819" s="139" t="str">
        <f t="shared" si="1198"/>
        <v/>
      </c>
      <c r="CE1819" s="162" t="str">
        <f t="shared" si="1199"/>
        <v/>
      </c>
      <c r="CF1819" s="163" t="str">
        <f t="shared" si="1200"/>
        <v/>
      </c>
      <c r="CG1819" s="164" t="str">
        <f t="shared" si="1201"/>
        <v/>
      </c>
      <c r="CI1819" s="162" t="str">
        <f t="shared" si="1202"/>
        <v/>
      </c>
      <c r="CJ1819" s="163" t="str">
        <f t="shared" ref="CJ1819:CJ1882" si="1205">IF(CB1819="", "", M1819)</f>
        <v/>
      </c>
      <c r="CK1819" s="164" t="str">
        <f t="shared" ref="CK1819:CK1882" si="1206">IF(CC1819="", "", N1819)</f>
        <v/>
      </c>
      <c r="CM1819" s="169" t="str">
        <f t="shared" si="1203"/>
        <v/>
      </c>
      <c r="CN1819" s="139" t="str">
        <f t="shared" si="1204"/>
        <v/>
      </c>
      <c r="CP1819" s="41" t="str">
        <f>IF($CM1819="", "", COUNTIF($CM$11:$CM$3035, "&lt;"&amp;$CM1819)+1+COUNTIF($CM$11:$CM1819, $CM1819)-1)</f>
        <v/>
      </c>
    </row>
    <row r="1820" spans="1:94" x14ac:dyDescent="0.25">
      <c r="A1820" s="40"/>
      <c r="B1820" s="82" t="str">
        <f>IF($I1820="", "", IFERROR(INDEX('Job Database'!$AE$11:$AE$3035, MATCH($I1820, 'Job Database'!$X$11:$X$3035, 0)), ""))</f>
        <v/>
      </c>
      <c r="C1820" s="69" t="str">
        <f>IF($I1820="", "", IF(COUNTIF('Job Database'!$X$11:$X$3035, $I1820)=0, $AC$5, $AC$4))</f>
        <v/>
      </c>
      <c r="D1820" s="40"/>
      <c r="E1820" s="85" t="str">
        <f>IF($I1820="", "", IF(IFERROR(INDEX('Job Database'!$M$11:$M$3035, MATCH($I1820, 'Job Database'!$X$11:$X$3035, 0)), "")="", "", IFERROR(INDEX('Job Database'!$M$11:$M$3035, MATCH($I1820, 'Job Database'!$X$11:$X$3035, 0)), "")))</f>
        <v/>
      </c>
      <c r="F1820" s="40"/>
      <c r="G1820" s="88" t="str">
        <f t="shared" si="1178"/>
        <v/>
      </c>
      <c r="H1820" s="40"/>
      <c r="I1820" s="24"/>
      <c r="J1820" s="34"/>
      <c r="K1820" s="106"/>
      <c r="L1820" s="79"/>
      <c r="M1820" s="34"/>
      <c r="N1820" s="79"/>
      <c r="O1820" s="31"/>
      <c r="P1820" s="53"/>
      <c r="Q1820" s="40"/>
      <c r="S1820" s="41" t="str">
        <f t="shared" si="1166"/>
        <v/>
      </c>
      <c r="T1820" s="41" t="str">
        <f t="shared" si="1167"/>
        <v/>
      </c>
      <c r="U1820" s="41" t="str">
        <f t="shared" si="1179"/>
        <v/>
      </c>
      <c r="W1820" s="74" t="str">
        <f>IF('Job Database'!$X1820="", "", 'Job Database'!$X1820)</f>
        <v/>
      </c>
      <c r="Y1820" s="41" t="str">
        <f>IF($W1820="", "", IF(COUNTIF($I$11:$I$3035, $W1820)&gt;0, "", MAX($Y$10:$Y1819)+1))</f>
        <v/>
      </c>
      <c r="Z1820" s="41">
        <v>1810</v>
      </c>
      <c r="AA1820" s="58" t="str">
        <f t="shared" si="1180"/>
        <v/>
      </c>
      <c r="AC1820" s="41" t="str">
        <f t="shared" si="1168"/>
        <v/>
      </c>
      <c r="AE1820" s="41" t="str">
        <f t="shared" si="1181"/>
        <v/>
      </c>
      <c r="AJ1820" s="154" t="str">
        <f t="shared" si="1182"/>
        <v/>
      </c>
      <c r="AL1820" s="120" t="str">
        <f t="shared" si="1183"/>
        <v/>
      </c>
      <c r="AM1820" s="104" t="str">
        <f t="shared" si="1184"/>
        <v/>
      </c>
      <c r="AN1820" s="104" t="str">
        <f t="shared" si="1185"/>
        <v/>
      </c>
      <c r="AO1820" s="104" t="str">
        <f t="shared" si="1169"/>
        <v/>
      </c>
      <c r="AP1820" s="104" t="str">
        <f t="shared" si="1170"/>
        <v/>
      </c>
      <c r="AQ1820" s="121" t="str">
        <f t="shared" si="1186"/>
        <v/>
      </c>
      <c r="AS1820" s="88" t="str">
        <f t="shared" si="1171"/>
        <v/>
      </c>
      <c r="AT1820" s="68" t="str">
        <f t="shared" si="1187"/>
        <v/>
      </c>
      <c r="AU1820" s="68" t="str">
        <f t="shared" si="1188"/>
        <v/>
      </c>
      <c r="AV1820" s="68" t="str">
        <f t="shared" si="1189"/>
        <v/>
      </c>
      <c r="AW1820" s="88" t="str">
        <f t="shared" si="1172"/>
        <v/>
      </c>
      <c r="AZ1820" s="88" t="str">
        <f t="shared" si="1173"/>
        <v/>
      </c>
      <c r="BA1820" s="68" t="str">
        <f t="shared" si="1174"/>
        <v/>
      </c>
      <c r="BB1820" s="68" t="str">
        <f t="shared" si="1175"/>
        <v/>
      </c>
      <c r="BC1820" s="68" t="str">
        <f t="shared" si="1176"/>
        <v/>
      </c>
      <c r="BD1820" s="69" t="str">
        <f t="shared" si="1177"/>
        <v/>
      </c>
      <c r="BE1820" s="69" t="str">
        <f t="shared" si="1190"/>
        <v/>
      </c>
      <c r="BT1820" s="138" t="str">
        <f t="shared" ca="1" si="1191"/>
        <v/>
      </c>
      <c r="BU1820" s="139" t="str">
        <f t="shared" ca="1" si="1192"/>
        <v/>
      </c>
      <c r="BW1820" s="138" t="str">
        <f t="shared" si="1193"/>
        <v/>
      </c>
      <c r="BX1820" s="104" t="str">
        <f t="shared" si="1194"/>
        <v/>
      </c>
      <c r="BY1820" s="139" t="str">
        <f t="shared" si="1195"/>
        <v/>
      </c>
      <c r="CA1820" s="138" t="str">
        <f t="shared" si="1196"/>
        <v/>
      </c>
      <c r="CB1820" s="104" t="str">
        <f t="shared" si="1197"/>
        <v/>
      </c>
      <c r="CC1820" s="139" t="str">
        <f t="shared" si="1198"/>
        <v/>
      </c>
      <c r="CE1820" s="162" t="str">
        <f t="shared" si="1199"/>
        <v/>
      </c>
      <c r="CF1820" s="163" t="str">
        <f t="shared" si="1200"/>
        <v/>
      </c>
      <c r="CG1820" s="164" t="str">
        <f t="shared" si="1201"/>
        <v/>
      </c>
      <c r="CI1820" s="162" t="str">
        <f t="shared" si="1202"/>
        <v/>
      </c>
      <c r="CJ1820" s="163" t="str">
        <f t="shared" si="1205"/>
        <v/>
      </c>
      <c r="CK1820" s="164" t="str">
        <f t="shared" si="1206"/>
        <v/>
      </c>
      <c r="CM1820" s="169" t="str">
        <f t="shared" si="1203"/>
        <v/>
      </c>
      <c r="CN1820" s="139" t="str">
        <f t="shared" si="1204"/>
        <v/>
      </c>
      <c r="CP1820" s="41" t="str">
        <f>IF($CM1820="", "", COUNTIF($CM$11:$CM$3035, "&lt;"&amp;$CM1820)+1+COUNTIF($CM$11:$CM1820, $CM1820)-1)</f>
        <v/>
      </c>
    </row>
    <row r="1821" spans="1:94" x14ac:dyDescent="0.25">
      <c r="A1821" s="40"/>
      <c r="B1821" s="82" t="str">
        <f>IF($I1821="", "", IFERROR(INDEX('Job Database'!$AE$11:$AE$3035, MATCH($I1821, 'Job Database'!$X$11:$X$3035, 0)), ""))</f>
        <v/>
      </c>
      <c r="C1821" s="69" t="str">
        <f>IF($I1821="", "", IF(COUNTIF('Job Database'!$X$11:$X$3035, $I1821)=0, $AC$5, $AC$4))</f>
        <v/>
      </c>
      <c r="D1821" s="40"/>
      <c r="E1821" s="85" t="str">
        <f>IF($I1821="", "", IF(IFERROR(INDEX('Job Database'!$M$11:$M$3035, MATCH($I1821, 'Job Database'!$X$11:$X$3035, 0)), "")="", "", IFERROR(INDEX('Job Database'!$M$11:$M$3035, MATCH($I1821, 'Job Database'!$X$11:$X$3035, 0)), "")))</f>
        <v/>
      </c>
      <c r="F1821" s="40"/>
      <c r="G1821" s="88" t="str">
        <f t="shared" si="1178"/>
        <v/>
      </c>
      <c r="H1821" s="40"/>
      <c r="I1821" s="24"/>
      <c r="J1821" s="34"/>
      <c r="K1821" s="106"/>
      <c r="L1821" s="79"/>
      <c r="M1821" s="34"/>
      <c r="N1821" s="79"/>
      <c r="O1821" s="31"/>
      <c r="P1821" s="53"/>
      <c r="Q1821" s="40"/>
      <c r="S1821" s="41" t="str">
        <f t="shared" si="1166"/>
        <v/>
      </c>
      <c r="T1821" s="41" t="str">
        <f t="shared" si="1167"/>
        <v/>
      </c>
      <c r="U1821" s="41" t="str">
        <f t="shared" si="1179"/>
        <v/>
      </c>
      <c r="W1821" s="74" t="str">
        <f>IF('Job Database'!$X1821="", "", 'Job Database'!$X1821)</f>
        <v/>
      </c>
      <c r="Y1821" s="41" t="str">
        <f>IF($W1821="", "", IF(COUNTIF($I$11:$I$3035, $W1821)&gt;0, "", MAX($Y$10:$Y1820)+1))</f>
        <v/>
      </c>
      <c r="Z1821" s="41">
        <v>1811</v>
      </c>
      <c r="AA1821" s="58" t="str">
        <f t="shared" si="1180"/>
        <v/>
      </c>
      <c r="AC1821" s="41" t="str">
        <f t="shared" si="1168"/>
        <v/>
      </c>
      <c r="AE1821" s="41" t="str">
        <f t="shared" si="1181"/>
        <v/>
      </c>
      <c r="AJ1821" s="154" t="str">
        <f t="shared" si="1182"/>
        <v/>
      </c>
      <c r="AL1821" s="120" t="str">
        <f t="shared" si="1183"/>
        <v/>
      </c>
      <c r="AM1821" s="104" t="str">
        <f t="shared" si="1184"/>
        <v/>
      </c>
      <c r="AN1821" s="104" t="str">
        <f t="shared" si="1185"/>
        <v/>
      </c>
      <c r="AO1821" s="104" t="str">
        <f t="shared" si="1169"/>
        <v/>
      </c>
      <c r="AP1821" s="104" t="str">
        <f t="shared" si="1170"/>
        <v/>
      </c>
      <c r="AQ1821" s="121" t="str">
        <f t="shared" si="1186"/>
        <v/>
      </c>
      <c r="AS1821" s="88" t="str">
        <f t="shared" si="1171"/>
        <v/>
      </c>
      <c r="AT1821" s="68" t="str">
        <f t="shared" si="1187"/>
        <v/>
      </c>
      <c r="AU1821" s="68" t="str">
        <f t="shared" si="1188"/>
        <v/>
      </c>
      <c r="AV1821" s="68" t="str">
        <f t="shared" si="1189"/>
        <v/>
      </c>
      <c r="AW1821" s="88" t="str">
        <f t="shared" si="1172"/>
        <v/>
      </c>
      <c r="AZ1821" s="88" t="str">
        <f t="shared" si="1173"/>
        <v/>
      </c>
      <c r="BA1821" s="68" t="str">
        <f t="shared" si="1174"/>
        <v/>
      </c>
      <c r="BB1821" s="68" t="str">
        <f t="shared" si="1175"/>
        <v/>
      </c>
      <c r="BC1821" s="68" t="str">
        <f t="shared" si="1176"/>
        <v/>
      </c>
      <c r="BD1821" s="69" t="str">
        <f t="shared" si="1177"/>
        <v/>
      </c>
      <c r="BE1821" s="69" t="str">
        <f t="shared" si="1190"/>
        <v/>
      </c>
      <c r="BT1821" s="138" t="str">
        <f t="shared" ca="1" si="1191"/>
        <v/>
      </c>
      <c r="BU1821" s="139" t="str">
        <f t="shared" ca="1" si="1192"/>
        <v/>
      </c>
      <c r="BW1821" s="138" t="str">
        <f t="shared" si="1193"/>
        <v/>
      </c>
      <c r="BX1821" s="104" t="str">
        <f t="shared" si="1194"/>
        <v/>
      </c>
      <c r="BY1821" s="139" t="str">
        <f t="shared" si="1195"/>
        <v/>
      </c>
      <c r="CA1821" s="138" t="str">
        <f t="shared" si="1196"/>
        <v/>
      </c>
      <c r="CB1821" s="104" t="str">
        <f t="shared" si="1197"/>
        <v/>
      </c>
      <c r="CC1821" s="139" t="str">
        <f t="shared" si="1198"/>
        <v/>
      </c>
      <c r="CE1821" s="162" t="str">
        <f t="shared" si="1199"/>
        <v/>
      </c>
      <c r="CF1821" s="163" t="str">
        <f t="shared" si="1200"/>
        <v/>
      </c>
      <c r="CG1821" s="164" t="str">
        <f t="shared" si="1201"/>
        <v/>
      </c>
      <c r="CI1821" s="162" t="str">
        <f t="shared" si="1202"/>
        <v/>
      </c>
      <c r="CJ1821" s="163" t="str">
        <f t="shared" si="1205"/>
        <v/>
      </c>
      <c r="CK1821" s="164" t="str">
        <f t="shared" si="1206"/>
        <v/>
      </c>
      <c r="CM1821" s="169" t="str">
        <f t="shared" si="1203"/>
        <v/>
      </c>
      <c r="CN1821" s="139" t="str">
        <f t="shared" si="1204"/>
        <v/>
      </c>
      <c r="CP1821" s="41" t="str">
        <f>IF($CM1821="", "", COUNTIF($CM$11:$CM$3035, "&lt;"&amp;$CM1821)+1+COUNTIF($CM$11:$CM1821, $CM1821)-1)</f>
        <v/>
      </c>
    </row>
    <row r="1822" spans="1:94" x14ac:dyDescent="0.25">
      <c r="A1822" s="40"/>
      <c r="B1822" s="82" t="str">
        <f>IF($I1822="", "", IFERROR(INDEX('Job Database'!$AE$11:$AE$3035, MATCH($I1822, 'Job Database'!$X$11:$X$3035, 0)), ""))</f>
        <v/>
      </c>
      <c r="C1822" s="69" t="str">
        <f>IF($I1822="", "", IF(COUNTIF('Job Database'!$X$11:$X$3035, $I1822)=0, $AC$5, $AC$4))</f>
        <v/>
      </c>
      <c r="D1822" s="40"/>
      <c r="E1822" s="85" t="str">
        <f>IF($I1822="", "", IF(IFERROR(INDEX('Job Database'!$M$11:$M$3035, MATCH($I1822, 'Job Database'!$X$11:$X$3035, 0)), "")="", "", IFERROR(INDEX('Job Database'!$M$11:$M$3035, MATCH($I1822, 'Job Database'!$X$11:$X$3035, 0)), "")))</f>
        <v/>
      </c>
      <c r="F1822" s="40"/>
      <c r="G1822" s="88" t="str">
        <f t="shared" si="1178"/>
        <v/>
      </c>
      <c r="H1822" s="40"/>
      <c r="I1822" s="24"/>
      <c r="J1822" s="34"/>
      <c r="K1822" s="106"/>
      <c r="L1822" s="79"/>
      <c r="M1822" s="34"/>
      <c r="N1822" s="79"/>
      <c r="O1822" s="31"/>
      <c r="P1822" s="53"/>
      <c r="Q1822" s="40"/>
      <c r="S1822" s="41" t="str">
        <f t="shared" si="1166"/>
        <v/>
      </c>
      <c r="T1822" s="41" t="str">
        <f t="shared" si="1167"/>
        <v/>
      </c>
      <c r="U1822" s="41" t="str">
        <f t="shared" si="1179"/>
        <v/>
      </c>
      <c r="W1822" s="74" t="str">
        <f>IF('Job Database'!$X1822="", "", 'Job Database'!$X1822)</f>
        <v/>
      </c>
      <c r="Y1822" s="41" t="str">
        <f>IF($W1822="", "", IF(COUNTIF($I$11:$I$3035, $W1822)&gt;0, "", MAX($Y$10:$Y1821)+1))</f>
        <v/>
      </c>
      <c r="Z1822" s="41">
        <v>1812</v>
      </c>
      <c r="AA1822" s="58" t="str">
        <f t="shared" si="1180"/>
        <v/>
      </c>
      <c r="AC1822" s="41" t="str">
        <f t="shared" si="1168"/>
        <v/>
      </c>
      <c r="AE1822" s="41" t="str">
        <f t="shared" si="1181"/>
        <v/>
      </c>
      <c r="AJ1822" s="154" t="str">
        <f t="shared" si="1182"/>
        <v/>
      </c>
      <c r="AL1822" s="120" t="str">
        <f t="shared" si="1183"/>
        <v/>
      </c>
      <c r="AM1822" s="104" t="str">
        <f t="shared" si="1184"/>
        <v/>
      </c>
      <c r="AN1822" s="104" t="str">
        <f t="shared" si="1185"/>
        <v/>
      </c>
      <c r="AO1822" s="104" t="str">
        <f t="shared" si="1169"/>
        <v/>
      </c>
      <c r="AP1822" s="104" t="str">
        <f t="shared" si="1170"/>
        <v/>
      </c>
      <c r="AQ1822" s="121" t="str">
        <f t="shared" si="1186"/>
        <v/>
      </c>
      <c r="AS1822" s="88" t="str">
        <f t="shared" si="1171"/>
        <v/>
      </c>
      <c r="AT1822" s="68" t="str">
        <f t="shared" si="1187"/>
        <v/>
      </c>
      <c r="AU1822" s="68" t="str">
        <f t="shared" si="1188"/>
        <v/>
      </c>
      <c r="AV1822" s="68" t="str">
        <f t="shared" si="1189"/>
        <v/>
      </c>
      <c r="AW1822" s="88" t="str">
        <f t="shared" si="1172"/>
        <v/>
      </c>
      <c r="AZ1822" s="88" t="str">
        <f t="shared" si="1173"/>
        <v/>
      </c>
      <c r="BA1822" s="68" t="str">
        <f t="shared" si="1174"/>
        <v/>
      </c>
      <c r="BB1822" s="68" t="str">
        <f t="shared" si="1175"/>
        <v/>
      </c>
      <c r="BC1822" s="68" t="str">
        <f t="shared" si="1176"/>
        <v/>
      </c>
      <c r="BD1822" s="69" t="str">
        <f t="shared" si="1177"/>
        <v/>
      </c>
      <c r="BE1822" s="69" t="str">
        <f t="shared" si="1190"/>
        <v/>
      </c>
      <c r="BT1822" s="138" t="str">
        <f t="shared" ca="1" si="1191"/>
        <v/>
      </c>
      <c r="BU1822" s="139" t="str">
        <f t="shared" ca="1" si="1192"/>
        <v/>
      </c>
      <c r="BW1822" s="138" t="str">
        <f t="shared" si="1193"/>
        <v/>
      </c>
      <c r="BX1822" s="104" t="str">
        <f t="shared" si="1194"/>
        <v/>
      </c>
      <c r="BY1822" s="139" t="str">
        <f t="shared" si="1195"/>
        <v/>
      </c>
      <c r="CA1822" s="138" t="str">
        <f t="shared" si="1196"/>
        <v/>
      </c>
      <c r="CB1822" s="104" t="str">
        <f t="shared" si="1197"/>
        <v/>
      </c>
      <c r="CC1822" s="139" t="str">
        <f t="shared" si="1198"/>
        <v/>
      </c>
      <c r="CE1822" s="162" t="str">
        <f t="shared" si="1199"/>
        <v/>
      </c>
      <c r="CF1822" s="163" t="str">
        <f t="shared" si="1200"/>
        <v/>
      </c>
      <c r="CG1822" s="164" t="str">
        <f t="shared" si="1201"/>
        <v/>
      </c>
      <c r="CI1822" s="162" t="str">
        <f t="shared" si="1202"/>
        <v/>
      </c>
      <c r="CJ1822" s="163" t="str">
        <f t="shared" si="1205"/>
        <v/>
      </c>
      <c r="CK1822" s="164" t="str">
        <f t="shared" si="1206"/>
        <v/>
      </c>
      <c r="CM1822" s="169" t="str">
        <f t="shared" si="1203"/>
        <v/>
      </c>
      <c r="CN1822" s="139" t="str">
        <f t="shared" si="1204"/>
        <v/>
      </c>
      <c r="CP1822" s="41" t="str">
        <f>IF($CM1822="", "", COUNTIF($CM$11:$CM$3035, "&lt;"&amp;$CM1822)+1+COUNTIF($CM$11:$CM1822, $CM1822)-1)</f>
        <v/>
      </c>
    </row>
    <row r="1823" spans="1:94" x14ac:dyDescent="0.25">
      <c r="A1823" s="40"/>
      <c r="B1823" s="82" t="str">
        <f>IF($I1823="", "", IFERROR(INDEX('Job Database'!$AE$11:$AE$3035, MATCH($I1823, 'Job Database'!$X$11:$X$3035, 0)), ""))</f>
        <v/>
      </c>
      <c r="C1823" s="69" t="str">
        <f>IF($I1823="", "", IF(COUNTIF('Job Database'!$X$11:$X$3035, $I1823)=0, $AC$5, $AC$4))</f>
        <v/>
      </c>
      <c r="D1823" s="40"/>
      <c r="E1823" s="85" t="str">
        <f>IF($I1823="", "", IF(IFERROR(INDEX('Job Database'!$M$11:$M$3035, MATCH($I1823, 'Job Database'!$X$11:$X$3035, 0)), "")="", "", IFERROR(INDEX('Job Database'!$M$11:$M$3035, MATCH($I1823, 'Job Database'!$X$11:$X$3035, 0)), "")))</f>
        <v/>
      </c>
      <c r="F1823" s="40"/>
      <c r="G1823" s="88" t="str">
        <f t="shared" si="1178"/>
        <v/>
      </c>
      <c r="H1823" s="40"/>
      <c r="I1823" s="24"/>
      <c r="J1823" s="34"/>
      <c r="K1823" s="106"/>
      <c r="L1823" s="79"/>
      <c r="M1823" s="34"/>
      <c r="N1823" s="79"/>
      <c r="O1823" s="31"/>
      <c r="P1823" s="53"/>
      <c r="Q1823" s="40"/>
      <c r="S1823" s="41" t="str">
        <f t="shared" si="1166"/>
        <v/>
      </c>
      <c r="T1823" s="41" t="str">
        <f t="shared" si="1167"/>
        <v/>
      </c>
      <c r="U1823" s="41" t="str">
        <f t="shared" si="1179"/>
        <v/>
      </c>
      <c r="W1823" s="74" t="str">
        <f>IF('Job Database'!$X1823="", "", 'Job Database'!$X1823)</f>
        <v/>
      </c>
      <c r="Y1823" s="41" t="str">
        <f>IF($W1823="", "", IF(COUNTIF($I$11:$I$3035, $W1823)&gt;0, "", MAX($Y$10:$Y1822)+1))</f>
        <v/>
      </c>
      <c r="Z1823" s="41">
        <v>1813</v>
      </c>
      <c r="AA1823" s="58" t="str">
        <f t="shared" si="1180"/>
        <v/>
      </c>
      <c r="AC1823" s="41" t="str">
        <f t="shared" si="1168"/>
        <v/>
      </c>
      <c r="AE1823" s="41" t="str">
        <f t="shared" si="1181"/>
        <v/>
      </c>
      <c r="AJ1823" s="154" t="str">
        <f t="shared" si="1182"/>
        <v/>
      </c>
      <c r="AL1823" s="120" t="str">
        <f t="shared" si="1183"/>
        <v/>
      </c>
      <c r="AM1823" s="104" t="str">
        <f t="shared" si="1184"/>
        <v/>
      </c>
      <c r="AN1823" s="104" t="str">
        <f t="shared" si="1185"/>
        <v/>
      </c>
      <c r="AO1823" s="104" t="str">
        <f t="shared" si="1169"/>
        <v/>
      </c>
      <c r="AP1823" s="104" t="str">
        <f t="shared" si="1170"/>
        <v/>
      </c>
      <c r="AQ1823" s="121" t="str">
        <f t="shared" si="1186"/>
        <v/>
      </c>
      <c r="AS1823" s="88" t="str">
        <f t="shared" si="1171"/>
        <v/>
      </c>
      <c r="AT1823" s="68" t="str">
        <f t="shared" si="1187"/>
        <v/>
      </c>
      <c r="AU1823" s="68" t="str">
        <f t="shared" si="1188"/>
        <v/>
      </c>
      <c r="AV1823" s="68" t="str">
        <f t="shared" si="1189"/>
        <v/>
      </c>
      <c r="AW1823" s="88" t="str">
        <f t="shared" si="1172"/>
        <v/>
      </c>
      <c r="AZ1823" s="88" t="str">
        <f t="shared" si="1173"/>
        <v/>
      </c>
      <c r="BA1823" s="68" t="str">
        <f t="shared" si="1174"/>
        <v/>
      </c>
      <c r="BB1823" s="68" t="str">
        <f t="shared" si="1175"/>
        <v/>
      </c>
      <c r="BC1823" s="68" t="str">
        <f t="shared" si="1176"/>
        <v/>
      </c>
      <c r="BD1823" s="69" t="str">
        <f t="shared" si="1177"/>
        <v/>
      </c>
      <c r="BE1823" s="69" t="str">
        <f t="shared" si="1190"/>
        <v/>
      </c>
      <c r="BT1823" s="138" t="str">
        <f t="shared" ca="1" si="1191"/>
        <v/>
      </c>
      <c r="BU1823" s="139" t="str">
        <f t="shared" ca="1" si="1192"/>
        <v/>
      </c>
      <c r="BW1823" s="138" t="str">
        <f t="shared" si="1193"/>
        <v/>
      </c>
      <c r="BX1823" s="104" t="str">
        <f t="shared" si="1194"/>
        <v/>
      </c>
      <c r="BY1823" s="139" t="str">
        <f t="shared" si="1195"/>
        <v/>
      </c>
      <c r="CA1823" s="138" t="str">
        <f t="shared" si="1196"/>
        <v/>
      </c>
      <c r="CB1823" s="104" t="str">
        <f t="shared" si="1197"/>
        <v/>
      </c>
      <c r="CC1823" s="139" t="str">
        <f t="shared" si="1198"/>
        <v/>
      </c>
      <c r="CE1823" s="162" t="str">
        <f t="shared" si="1199"/>
        <v/>
      </c>
      <c r="CF1823" s="163" t="str">
        <f t="shared" si="1200"/>
        <v/>
      </c>
      <c r="CG1823" s="164" t="str">
        <f t="shared" si="1201"/>
        <v/>
      </c>
      <c r="CI1823" s="162" t="str">
        <f t="shared" si="1202"/>
        <v/>
      </c>
      <c r="CJ1823" s="163" t="str">
        <f t="shared" si="1205"/>
        <v/>
      </c>
      <c r="CK1823" s="164" t="str">
        <f t="shared" si="1206"/>
        <v/>
      </c>
      <c r="CM1823" s="169" t="str">
        <f t="shared" si="1203"/>
        <v/>
      </c>
      <c r="CN1823" s="139" t="str">
        <f t="shared" si="1204"/>
        <v/>
      </c>
      <c r="CP1823" s="41" t="str">
        <f>IF($CM1823="", "", COUNTIF($CM$11:$CM$3035, "&lt;"&amp;$CM1823)+1+COUNTIF($CM$11:$CM1823, $CM1823)-1)</f>
        <v/>
      </c>
    </row>
    <row r="1824" spans="1:94" x14ac:dyDescent="0.25">
      <c r="A1824" s="40"/>
      <c r="B1824" s="82" t="str">
        <f>IF($I1824="", "", IFERROR(INDEX('Job Database'!$AE$11:$AE$3035, MATCH($I1824, 'Job Database'!$X$11:$X$3035, 0)), ""))</f>
        <v/>
      </c>
      <c r="C1824" s="69" t="str">
        <f>IF($I1824="", "", IF(COUNTIF('Job Database'!$X$11:$X$3035, $I1824)=0, $AC$5, $AC$4))</f>
        <v/>
      </c>
      <c r="D1824" s="40"/>
      <c r="E1824" s="85" t="str">
        <f>IF($I1824="", "", IF(IFERROR(INDEX('Job Database'!$M$11:$M$3035, MATCH($I1824, 'Job Database'!$X$11:$X$3035, 0)), "")="", "", IFERROR(INDEX('Job Database'!$M$11:$M$3035, MATCH($I1824, 'Job Database'!$X$11:$X$3035, 0)), "")))</f>
        <v/>
      </c>
      <c r="F1824" s="40"/>
      <c r="G1824" s="88" t="str">
        <f t="shared" si="1178"/>
        <v/>
      </c>
      <c r="H1824" s="40"/>
      <c r="I1824" s="24"/>
      <c r="J1824" s="34"/>
      <c r="K1824" s="106"/>
      <c r="L1824" s="79"/>
      <c r="M1824" s="34"/>
      <c r="N1824" s="79"/>
      <c r="O1824" s="31"/>
      <c r="P1824" s="53"/>
      <c r="Q1824" s="40"/>
      <c r="S1824" s="41" t="str">
        <f t="shared" si="1166"/>
        <v/>
      </c>
      <c r="T1824" s="41" t="str">
        <f t="shared" si="1167"/>
        <v/>
      </c>
      <c r="U1824" s="41" t="str">
        <f t="shared" si="1179"/>
        <v/>
      </c>
      <c r="W1824" s="74" t="str">
        <f>IF('Job Database'!$X1824="", "", 'Job Database'!$X1824)</f>
        <v/>
      </c>
      <c r="Y1824" s="41" t="str">
        <f>IF($W1824="", "", IF(COUNTIF($I$11:$I$3035, $W1824)&gt;0, "", MAX($Y$10:$Y1823)+1))</f>
        <v/>
      </c>
      <c r="Z1824" s="41">
        <v>1814</v>
      </c>
      <c r="AA1824" s="58" t="str">
        <f t="shared" si="1180"/>
        <v/>
      </c>
      <c r="AC1824" s="41" t="str">
        <f t="shared" si="1168"/>
        <v/>
      </c>
      <c r="AE1824" s="41" t="str">
        <f t="shared" si="1181"/>
        <v/>
      </c>
      <c r="AJ1824" s="154" t="str">
        <f t="shared" si="1182"/>
        <v/>
      </c>
      <c r="AL1824" s="120" t="str">
        <f t="shared" si="1183"/>
        <v/>
      </c>
      <c r="AM1824" s="104" t="str">
        <f t="shared" si="1184"/>
        <v/>
      </c>
      <c r="AN1824" s="104" t="str">
        <f t="shared" si="1185"/>
        <v/>
      </c>
      <c r="AO1824" s="104" t="str">
        <f t="shared" si="1169"/>
        <v/>
      </c>
      <c r="AP1824" s="104" t="str">
        <f t="shared" si="1170"/>
        <v/>
      </c>
      <c r="AQ1824" s="121" t="str">
        <f t="shared" si="1186"/>
        <v/>
      </c>
      <c r="AS1824" s="88" t="str">
        <f t="shared" si="1171"/>
        <v/>
      </c>
      <c r="AT1824" s="68" t="str">
        <f t="shared" si="1187"/>
        <v/>
      </c>
      <c r="AU1824" s="68" t="str">
        <f t="shared" si="1188"/>
        <v/>
      </c>
      <c r="AV1824" s="68" t="str">
        <f t="shared" si="1189"/>
        <v/>
      </c>
      <c r="AW1824" s="88" t="str">
        <f t="shared" si="1172"/>
        <v/>
      </c>
      <c r="AZ1824" s="88" t="str">
        <f t="shared" si="1173"/>
        <v/>
      </c>
      <c r="BA1824" s="68" t="str">
        <f t="shared" si="1174"/>
        <v/>
      </c>
      <c r="BB1824" s="68" t="str">
        <f t="shared" si="1175"/>
        <v/>
      </c>
      <c r="BC1824" s="68" t="str">
        <f t="shared" si="1176"/>
        <v/>
      </c>
      <c r="BD1824" s="69" t="str">
        <f t="shared" si="1177"/>
        <v/>
      </c>
      <c r="BE1824" s="69" t="str">
        <f t="shared" si="1190"/>
        <v/>
      </c>
      <c r="BT1824" s="138" t="str">
        <f t="shared" ca="1" si="1191"/>
        <v/>
      </c>
      <c r="BU1824" s="139" t="str">
        <f t="shared" ca="1" si="1192"/>
        <v/>
      </c>
      <c r="BW1824" s="138" t="str">
        <f t="shared" si="1193"/>
        <v/>
      </c>
      <c r="BX1824" s="104" t="str">
        <f t="shared" si="1194"/>
        <v/>
      </c>
      <c r="BY1824" s="139" t="str">
        <f t="shared" si="1195"/>
        <v/>
      </c>
      <c r="CA1824" s="138" t="str">
        <f t="shared" si="1196"/>
        <v/>
      </c>
      <c r="CB1824" s="104" t="str">
        <f t="shared" si="1197"/>
        <v/>
      </c>
      <c r="CC1824" s="139" t="str">
        <f t="shared" si="1198"/>
        <v/>
      </c>
      <c r="CE1824" s="162" t="str">
        <f t="shared" si="1199"/>
        <v/>
      </c>
      <c r="CF1824" s="163" t="str">
        <f t="shared" si="1200"/>
        <v/>
      </c>
      <c r="CG1824" s="164" t="str">
        <f t="shared" si="1201"/>
        <v/>
      </c>
      <c r="CI1824" s="162" t="str">
        <f t="shared" si="1202"/>
        <v/>
      </c>
      <c r="CJ1824" s="163" t="str">
        <f t="shared" si="1205"/>
        <v/>
      </c>
      <c r="CK1824" s="164" t="str">
        <f t="shared" si="1206"/>
        <v/>
      </c>
      <c r="CM1824" s="169" t="str">
        <f t="shared" si="1203"/>
        <v/>
      </c>
      <c r="CN1824" s="139" t="str">
        <f t="shared" si="1204"/>
        <v/>
      </c>
      <c r="CP1824" s="41" t="str">
        <f>IF($CM1824="", "", COUNTIF($CM$11:$CM$3035, "&lt;"&amp;$CM1824)+1+COUNTIF($CM$11:$CM1824, $CM1824)-1)</f>
        <v/>
      </c>
    </row>
    <row r="1825" spans="1:94" x14ac:dyDescent="0.25">
      <c r="A1825" s="40"/>
      <c r="B1825" s="82" t="str">
        <f>IF($I1825="", "", IFERROR(INDEX('Job Database'!$AE$11:$AE$3035, MATCH($I1825, 'Job Database'!$X$11:$X$3035, 0)), ""))</f>
        <v/>
      </c>
      <c r="C1825" s="69" t="str">
        <f>IF($I1825="", "", IF(COUNTIF('Job Database'!$X$11:$X$3035, $I1825)=0, $AC$5, $AC$4))</f>
        <v/>
      </c>
      <c r="D1825" s="40"/>
      <c r="E1825" s="85" t="str">
        <f>IF($I1825="", "", IF(IFERROR(INDEX('Job Database'!$M$11:$M$3035, MATCH($I1825, 'Job Database'!$X$11:$X$3035, 0)), "")="", "", IFERROR(INDEX('Job Database'!$M$11:$M$3035, MATCH($I1825, 'Job Database'!$X$11:$X$3035, 0)), "")))</f>
        <v/>
      </c>
      <c r="F1825" s="40"/>
      <c r="G1825" s="88" t="str">
        <f t="shared" si="1178"/>
        <v/>
      </c>
      <c r="H1825" s="40"/>
      <c r="I1825" s="24"/>
      <c r="J1825" s="34"/>
      <c r="K1825" s="106"/>
      <c r="L1825" s="79"/>
      <c r="M1825" s="34"/>
      <c r="N1825" s="79"/>
      <c r="O1825" s="31"/>
      <c r="P1825" s="53"/>
      <c r="Q1825" s="40"/>
      <c r="S1825" s="41" t="str">
        <f t="shared" si="1166"/>
        <v/>
      </c>
      <c r="T1825" s="41" t="str">
        <f t="shared" si="1167"/>
        <v/>
      </c>
      <c r="U1825" s="41" t="str">
        <f t="shared" si="1179"/>
        <v/>
      </c>
      <c r="W1825" s="74" t="str">
        <f>IF('Job Database'!$X1825="", "", 'Job Database'!$X1825)</f>
        <v/>
      </c>
      <c r="Y1825" s="41" t="str">
        <f>IF($W1825="", "", IF(COUNTIF($I$11:$I$3035, $W1825)&gt;0, "", MAX($Y$10:$Y1824)+1))</f>
        <v/>
      </c>
      <c r="Z1825" s="41">
        <v>1815</v>
      </c>
      <c r="AA1825" s="58" t="str">
        <f t="shared" si="1180"/>
        <v/>
      </c>
      <c r="AC1825" s="41" t="str">
        <f t="shared" si="1168"/>
        <v/>
      </c>
      <c r="AE1825" s="41" t="str">
        <f t="shared" si="1181"/>
        <v/>
      </c>
      <c r="AJ1825" s="154" t="str">
        <f t="shared" si="1182"/>
        <v/>
      </c>
      <c r="AL1825" s="120" t="str">
        <f t="shared" si="1183"/>
        <v/>
      </c>
      <c r="AM1825" s="104" t="str">
        <f t="shared" si="1184"/>
        <v/>
      </c>
      <c r="AN1825" s="104" t="str">
        <f t="shared" si="1185"/>
        <v/>
      </c>
      <c r="AO1825" s="104" t="str">
        <f t="shared" si="1169"/>
        <v/>
      </c>
      <c r="AP1825" s="104" t="str">
        <f t="shared" si="1170"/>
        <v/>
      </c>
      <c r="AQ1825" s="121" t="str">
        <f t="shared" si="1186"/>
        <v/>
      </c>
      <c r="AS1825" s="88" t="str">
        <f t="shared" si="1171"/>
        <v/>
      </c>
      <c r="AT1825" s="68" t="str">
        <f t="shared" si="1187"/>
        <v/>
      </c>
      <c r="AU1825" s="68" t="str">
        <f t="shared" si="1188"/>
        <v/>
      </c>
      <c r="AV1825" s="68" t="str">
        <f t="shared" si="1189"/>
        <v/>
      </c>
      <c r="AW1825" s="88" t="str">
        <f t="shared" si="1172"/>
        <v/>
      </c>
      <c r="AZ1825" s="88" t="str">
        <f t="shared" si="1173"/>
        <v/>
      </c>
      <c r="BA1825" s="68" t="str">
        <f t="shared" si="1174"/>
        <v/>
      </c>
      <c r="BB1825" s="68" t="str">
        <f t="shared" si="1175"/>
        <v/>
      </c>
      <c r="BC1825" s="68" t="str">
        <f t="shared" si="1176"/>
        <v/>
      </c>
      <c r="BD1825" s="69" t="str">
        <f t="shared" si="1177"/>
        <v/>
      </c>
      <c r="BE1825" s="69" t="str">
        <f t="shared" si="1190"/>
        <v/>
      </c>
      <c r="BT1825" s="138" t="str">
        <f t="shared" ca="1" si="1191"/>
        <v/>
      </c>
      <c r="BU1825" s="139" t="str">
        <f t="shared" ca="1" si="1192"/>
        <v/>
      </c>
      <c r="BW1825" s="138" t="str">
        <f t="shared" si="1193"/>
        <v/>
      </c>
      <c r="BX1825" s="104" t="str">
        <f t="shared" si="1194"/>
        <v/>
      </c>
      <c r="BY1825" s="139" t="str">
        <f t="shared" si="1195"/>
        <v/>
      </c>
      <c r="CA1825" s="138" t="str">
        <f t="shared" si="1196"/>
        <v/>
      </c>
      <c r="CB1825" s="104" t="str">
        <f t="shared" si="1197"/>
        <v/>
      </c>
      <c r="CC1825" s="139" t="str">
        <f t="shared" si="1198"/>
        <v/>
      </c>
      <c r="CE1825" s="162" t="str">
        <f t="shared" si="1199"/>
        <v/>
      </c>
      <c r="CF1825" s="163" t="str">
        <f t="shared" si="1200"/>
        <v/>
      </c>
      <c r="CG1825" s="164" t="str">
        <f t="shared" si="1201"/>
        <v/>
      </c>
      <c r="CI1825" s="162" t="str">
        <f t="shared" si="1202"/>
        <v/>
      </c>
      <c r="CJ1825" s="163" t="str">
        <f t="shared" si="1205"/>
        <v/>
      </c>
      <c r="CK1825" s="164" t="str">
        <f t="shared" si="1206"/>
        <v/>
      </c>
      <c r="CM1825" s="169" t="str">
        <f t="shared" si="1203"/>
        <v/>
      </c>
      <c r="CN1825" s="139" t="str">
        <f t="shared" si="1204"/>
        <v/>
      </c>
      <c r="CP1825" s="41" t="str">
        <f>IF($CM1825="", "", COUNTIF($CM$11:$CM$3035, "&lt;"&amp;$CM1825)+1+COUNTIF($CM$11:$CM1825, $CM1825)-1)</f>
        <v/>
      </c>
    </row>
    <row r="1826" spans="1:94" x14ac:dyDescent="0.25">
      <c r="A1826" s="40"/>
      <c r="B1826" s="82" t="str">
        <f>IF($I1826="", "", IFERROR(INDEX('Job Database'!$AE$11:$AE$3035, MATCH($I1826, 'Job Database'!$X$11:$X$3035, 0)), ""))</f>
        <v/>
      </c>
      <c r="C1826" s="69" t="str">
        <f>IF($I1826="", "", IF(COUNTIF('Job Database'!$X$11:$X$3035, $I1826)=0, $AC$5, $AC$4))</f>
        <v/>
      </c>
      <c r="D1826" s="40"/>
      <c r="E1826" s="85" t="str">
        <f>IF($I1826="", "", IF(IFERROR(INDEX('Job Database'!$M$11:$M$3035, MATCH($I1826, 'Job Database'!$X$11:$X$3035, 0)), "")="", "", IFERROR(INDEX('Job Database'!$M$11:$M$3035, MATCH($I1826, 'Job Database'!$X$11:$X$3035, 0)), "")))</f>
        <v/>
      </c>
      <c r="F1826" s="40"/>
      <c r="G1826" s="88" t="str">
        <f t="shared" si="1178"/>
        <v/>
      </c>
      <c r="H1826" s="40"/>
      <c r="I1826" s="24"/>
      <c r="J1826" s="34"/>
      <c r="K1826" s="106"/>
      <c r="L1826" s="79"/>
      <c r="M1826" s="34"/>
      <c r="N1826" s="79"/>
      <c r="O1826" s="31"/>
      <c r="P1826" s="53"/>
      <c r="Q1826" s="40"/>
      <c r="S1826" s="41" t="str">
        <f t="shared" si="1166"/>
        <v/>
      </c>
      <c r="T1826" s="41" t="str">
        <f t="shared" si="1167"/>
        <v/>
      </c>
      <c r="U1826" s="41" t="str">
        <f t="shared" si="1179"/>
        <v/>
      </c>
      <c r="W1826" s="74" t="str">
        <f>IF('Job Database'!$X1826="", "", 'Job Database'!$X1826)</f>
        <v/>
      </c>
      <c r="Y1826" s="41" t="str">
        <f>IF($W1826="", "", IF(COUNTIF($I$11:$I$3035, $W1826)&gt;0, "", MAX($Y$10:$Y1825)+1))</f>
        <v/>
      </c>
      <c r="Z1826" s="41">
        <v>1816</v>
      </c>
      <c r="AA1826" s="58" t="str">
        <f t="shared" si="1180"/>
        <v/>
      </c>
      <c r="AC1826" s="41" t="str">
        <f t="shared" si="1168"/>
        <v/>
      </c>
      <c r="AE1826" s="41" t="str">
        <f t="shared" si="1181"/>
        <v/>
      </c>
      <c r="AJ1826" s="154" t="str">
        <f t="shared" si="1182"/>
        <v/>
      </c>
      <c r="AL1826" s="120" t="str">
        <f t="shared" si="1183"/>
        <v/>
      </c>
      <c r="AM1826" s="104" t="str">
        <f t="shared" si="1184"/>
        <v/>
      </c>
      <c r="AN1826" s="104" t="str">
        <f t="shared" si="1185"/>
        <v/>
      </c>
      <c r="AO1826" s="104" t="str">
        <f t="shared" si="1169"/>
        <v/>
      </c>
      <c r="AP1826" s="104" t="str">
        <f t="shared" si="1170"/>
        <v/>
      </c>
      <c r="AQ1826" s="121" t="str">
        <f t="shared" si="1186"/>
        <v/>
      </c>
      <c r="AS1826" s="88" t="str">
        <f t="shared" si="1171"/>
        <v/>
      </c>
      <c r="AT1826" s="68" t="str">
        <f t="shared" si="1187"/>
        <v/>
      </c>
      <c r="AU1826" s="68" t="str">
        <f t="shared" si="1188"/>
        <v/>
      </c>
      <c r="AV1826" s="68" t="str">
        <f t="shared" si="1189"/>
        <v/>
      </c>
      <c r="AW1826" s="88" t="str">
        <f t="shared" si="1172"/>
        <v/>
      </c>
      <c r="AZ1826" s="88" t="str">
        <f t="shared" si="1173"/>
        <v/>
      </c>
      <c r="BA1826" s="68" t="str">
        <f t="shared" si="1174"/>
        <v/>
      </c>
      <c r="BB1826" s="68" t="str">
        <f t="shared" si="1175"/>
        <v/>
      </c>
      <c r="BC1826" s="68" t="str">
        <f t="shared" si="1176"/>
        <v/>
      </c>
      <c r="BD1826" s="69" t="str">
        <f t="shared" si="1177"/>
        <v/>
      </c>
      <c r="BE1826" s="69" t="str">
        <f t="shared" si="1190"/>
        <v/>
      </c>
      <c r="BT1826" s="138" t="str">
        <f t="shared" ca="1" si="1191"/>
        <v/>
      </c>
      <c r="BU1826" s="139" t="str">
        <f t="shared" ca="1" si="1192"/>
        <v/>
      </c>
      <c r="BW1826" s="138" t="str">
        <f t="shared" si="1193"/>
        <v/>
      </c>
      <c r="BX1826" s="104" t="str">
        <f t="shared" si="1194"/>
        <v/>
      </c>
      <c r="BY1826" s="139" t="str">
        <f t="shared" si="1195"/>
        <v/>
      </c>
      <c r="CA1826" s="138" t="str">
        <f t="shared" si="1196"/>
        <v/>
      </c>
      <c r="CB1826" s="104" t="str">
        <f t="shared" si="1197"/>
        <v/>
      </c>
      <c r="CC1826" s="139" t="str">
        <f t="shared" si="1198"/>
        <v/>
      </c>
      <c r="CE1826" s="162" t="str">
        <f t="shared" si="1199"/>
        <v/>
      </c>
      <c r="CF1826" s="163" t="str">
        <f t="shared" si="1200"/>
        <v/>
      </c>
      <c r="CG1826" s="164" t="str">
        <f t="shared" si="1201"/>
        <v/>
      </c>
      <c r="CI1826" s="162" t="str">
        <f t="shared" si="1202"/>
        <v/>
      </c>
      <c r="CJ1826" s="163" t="str">
        <f t="shared" si="1205"/>
        <v/>
      </c>
      <c r="CK1826" s="164" t="str">
        <f t="shared" si="1206"/>
        <v/>
      </c>
      <c r="CM1826" s="169" t="str">
        <f t="shared" si="1203"/>
        <v/>
      </c>
      <c r="CN1826" s="139" t="str">
        <f t="shared" si="1204"/>
        <v/>
      </c>
      <c r="CP1826" s="41" t="str">
        <f>IF($CM1826="", "", COUNTIF($CM$11:$CM$3035, "&lt;"&amp;$CM1826)+1+COUNTIF($CM$11:$CM1826, $CM1826)-1)</f>
        <v/>
      </c>
    </row>
    <row r="1827" spans="1:94" x14ac:dyDescent="0.25">
      <c r="A1827" s="40"/>
      <c r="B1827" s="82" t="str">
        <f>IF($I1827="", "", IFERROR(INDEX('Job Database'!$AE$11:$AE$3035, MATCH($I1827, 'Job Database'!$X$11:$X$3035, 0)), ""))</f>
        <v/>
      </c>
      <c r="C1827" s="69" t="str">
        <f>IF($I1827="", "", IF(COUNTIF('Job Database'!$X$11:$X$3035, $I1827)=0, $AC$5, $AC$4))</f>
        <v/>
      </c>
      <c r="D1827" s="40"/>
      <c r="E1827" s="85" t="str">
        <f>IF($I1827="", "", IF(IFERROR(INDEX('Job Database'!$M$11:$M$3035, MATCH($I1827, 'Job Database'!$X$11:$X$3035, 0)), "")="", "", IFERROR(INDEX('Job Database'!$M$11:$M$3035, MATCH($I1827, 'Job Database'!$X$11:$X$3035, 0)), "")))</f>
        <v/>
      </c>
      <c r="F1827" s="40"/>
      <c r="G1827" s="88" t="str">
        <f t="shared" si="1178"/>
        <v/>
      </c>
      <c r="H1827" s="40"/>
      <c r="I1827" s="24"/>
      <c r="J1827" s="34"/>
      <c r="K1827" s="106"/>
      <c r="L1827" s="79"/>
      <c r="M1827" s="34"/>
      <c r="N1827" s="79"/>
      <c r="O1827" s="31"/>
      <c r="P1827" s="53"/>
      <c r="Q1827" s="40"/>
      <c r="S1827" s="41" t="str">
        <f t="shared" si="1166"/>
        <v/>
      </c>
      <c r="T1827" s="41" t="str">
        <f t="shared" si="1167"/>
        <v/>
      </c>
      <c r="U1827" s="41" t="str">
        <f t="shared" si="1179"/>
        <v/>
      </c>
      <c r="W1827" s="74" t="str">
        <f>IF('Job Database'!$X1827="", "", 'Job Database'!$X1827)</f>
        <v/>
      </c>
      <c r="Y1827" s="41" t="str">
        <f>IF($W1827="", "", IF(COUNTIF($I$11:$I$3035, $W1827)&gt;0, "", MAX($Y$10:$Y1826)+1))</f>
        <v/>
      </c>
      <c r="Z1827" s="41">
        <v>1817</v>
      </c>
      <c r="AA1827" s="58" t="str">
        <f t="shared" si="1180"/>
        <v/>
      </c>
      <c r="AC1827" s="41" t="str">
        <f t="shared" si="1168"/>
        <v/>
      </c>
      <c r="AE1827" s="41" t="str">
        <f t="shared" si="1181"/>
        <v/>
      </c>
      <c r="AJ1827" s="154" t="str">
        <f t="shared" si="1182"/>
        <v/>
      </c>
      <c r="AL1827" s="120" t="str">
        <f t="shared" si="1183"/>
        <v/>
      </c>
      <c r="AM1827" s="104" t="str">
        <f t="shared" si="1184"/>
        <v/>
      </c>
      <c r="AN1827" s="104" t="str">
        <f t="shared" si="1185"/>
        <v/>
      </c>
      <c r="AO1827" s="104" t="str">
        <f t="shared" si="1169"/>
        <v/>
      </c>
      <c r="AP1827" s="104" t="str">
        <f t="shared" si="1170"/>
        <v/>
      </c>
      <c r="AQ1827" s="121" t="str">
        <f t="shared" si="1186"/>
        <v/>
      </c>
      <c r="AS1827" s="88" t="str">
        <f t="shared" si="1171"/>
        <v/>
      </c>
      <c r="AT1827" s="68" t="str">
        <f t="shared" si="1187"/>
        <v/>
      </c>
      <c r="AU1827" s="68" t="str">
        <f t="shared" si="1188"/>
        <v/>
      </c>
      <c r="AV1827" s="68" t="str">
        <f t="shared" si="1189"/>
        <v/>
      </c>
      <c r="AW1827" s="88" t="str">
        <f t="shared" si="1172"/>
        <v/>
      </c>
      <c r="AZ1827" s="88" t="str">
        <f t="shared" si="1173"/>
        <v/>
      </c>
      <c r="BA1827" s="68" t="str">
        <f t="shared" si="1174"/>
        <v/>
      </c>
      <c r="BB1827" s="68" t="str">
        <f t="shared" si="1175"/>
        <v/>
      </c>
      <c r="BC1827" s="68" t="str">
        <f t="shared" si="1176"/>
        <v/>
      </c>
      <c r="BD1827" s="69" t="str">
        <f t="shared" si="1177"/>
        <v/>
      </c>
      <c r="BE1827" s="69" t="str">
        <f t="shared" si="1190"/>
        <v/>
      </c>
      <c r="BT1827" s="138" t="str">
        <f t="shared" ca="1" si="1191"/>
        <v/>
      </c>
      <c r="BU1827" s="139" t="str">
        <f t="shared" ca="1" si="1192"/>
        <v/>
      </c>
      <c r="BW1827" s="138" t="str">
        <f t="shared" si="1193"/>
        <v/>
      </c>
      <c r="BX1827" s="104" t="str">
        <f t="shared" si="1194"/>
        <v/>
      </c>
      <c r="BY1827" s="139" t="str">
        <f t="shared" si="1195"/>
        <v/>
      </c>
      <c r="CA1827" s="138" t="str">
        <f t="shared" si="1196"/>
        <v/>
      </c>
      <c r="CB1827" s="104" t="str">
        <f t="shared" si="1197"/>
        <v/>
      </c>
      <c r="CC1827" s="139" t="str">
        <f t="shared" si="1198"/>
        <v/>
      </c>
      <c r="CE1827" s="162" t="str">
        <f t="shared" si="1199"/>
        <v/>
      </c>
      <c r="CF1827" s="163" t="str">
        <f t="shared" si="1200"/>
        <v/>
      </c>
      <c r="CG1827" s="164" t="str">
        <f t="shared" si="1201"/>
        <v/>
      </c>
      <c r="CI1827" s="162" t="str">
        <f t="shared" si="1202"/>
        <v/>
      </c>
      <c r="CJ1827" s="163" t="str">
        <f t="shared" si="1205"/>
        <v/>
      </c>
      <c r="CK1827" s="164" t="str">
        <f t="shared" si="1206"/>
        <v/>
      </c>
      <c r="CM1827" s="169" t="str">
        <f t="shared" si="1203"/>
        <v/>
      </c>
      <c r="CN1827" s="139" t="str">
        <f t="shared" si="1204"/>
        <v/>
      </c>
      <c r="CP1827" s="41" t="str">
        <f>IF($CM1827="", "", COUNTIF($CM$11:$CM$3035, "&lt;"&amp;$CM1827)+1+COUNTIF($CM$11:$CM1827, $CM1827)-1)</f>
        <v/>
      </c>
    </row>
    <row r="1828" spans="1:94" x14ac:dyDescent="0.25">
      <c r="A1828" s="40"/>
      <c r="B1828" s="82" t="str">
        <f>IF($I1828="", "", IFERROR(INDEX('Job Database'!$AE$11:$AE$3035, MATCH($I1828, 'Job Database'!$X$11:$X$3035, 0)), ""))</f>
        <v/>
      </c>
      <c r="C1828" s="69" t="str">
        <f>IF($I1828="", "", IF(COUNTIF('Job Database'!$X$11:$X$3035, $I1828)=0, $AC$5, $AC$4))</f>
        <v/>
      </c>
      <c r="D1828" s="40"/>
      <c r="E1828" s="85" t="str">
        <f>IF($I1828="", "", IF(IFERROR(INDEX('Job Database'!$M$11:$M$3035, MATCH($I1828, 'Job Database'!$X$11:$X$3035, 0)), "")="", "", IFERROR(INDEX('Job Database'!$M$11:$M$3035, MATCH($I1828, 'Job Database'!$X$11:$X$3035, 0)), "")))</f>
        <v/>
      </c>
      <c r="F1828" s="40"/>
      <c r="G1828" s="88" t="str">
        <f t="shared" si="1178"/>
        <v/>
      </c>
      <c r="H1828" s="40"/>
      <c r="I1828" s="24"/>
      <c r="J1828" s="34"/>
      <c r="K1828" s="106"/>
      <c r="L1828" s="79"/>
      <c r="M1828" s="34"/>
      <c r="N1828" s="79"/>
      <c r="O1828" s="31"/>
      <c r="P1828" s="53"/>
      <c r="Q1828" s="40"/>
      <c r="S1828" s="41" t="str">
        <f t="shared" si="1166"/>
        <v/>
      </c>
      <c r="T1828" s="41" t="str">
        <f t="shared" si="1167"/>
        <v/>
      </c>
      <c r="U1828" s="41" t="str">
        <f t="shared" si="1179"/>
        <v/>
      </c>
      <c r="W1828" s="74" t="str">
        <f>IF('Job Database'!$X1828="", "", 'Job Database'!$X1828)</f>
        <v/>
      </c>
      <c r="Y1828" s="41" t="str">
        <f>IF($W1828="", "", IF(COUNTIF($I$11:$I$3035, $W1828)&gt;0, "", MAX($Y$10:$Y1827)+1))</f>
        <v/>
      </c>
      <c r="Z1828" s="41">
        <v>1818</v>
      </c>
      <c r="AA1828" s="58" t="str">
        <f t="shared" si="1180"/>
        <v/>
      </c>
      <c r="AC1828" s="41" t="str">
        <f t="shared" si="1168"/>
        <v/>
      </c>
      <c r="AE1828" s="41" t="str">
        <f t="shared" si="1181"/>
        <v/>
      </c>
      <c r="AJ1828" s="154" t="str">
        <f t="shared" si="1182"/>
        <v/>
      </c>
      <c r="AL1828" s="120" t="str">
        <f t="shared" si="1183"/>
        <v/>
      </c>
      <c r="AM1828" s="104" t="str">
        <f t="shared" si="1184"/>
        <v/>
      </c>
      <c r="AN1828" s="104" t="str">
        <f t="shared" si="1185"/>
        <v/>
      </c>
      <c r="AO1828" s="104" t="str">
        <f t="shared" si="1169"/>
        <v/>
      </c>
      <c r="AP1828" s="104" t="str">
        <f t="shared" si="1170"/>
        <v/>
      </c>
      <c r="AQ1828" s="121" t="str">
        <f t="shared" si="1186"/>
        <v/>
      </c>
      <c r="AS1828" s="88" t="str">
        <f t="shared" si="1171"/>
        <v/>
      </c>
      <c r="AT1828" s="68" t="str">
        <f t="shared" si="1187"/>
        <v/>
      </c>
      <c r="AU1828" s="68" t="str">
        <f t="shared" si="1188"/>
        <v/>
      </c>
      <c r="AV1828" s="68" t="str">
        <f t="shared" si="1189"/>
        <v/>
      </c>
      <c r="AW1828" s="88" t="str">
        <f t="shared" si="1172"/>
        <v/>
      </c>
      <c r="AZ1828" s="88" t="str">
        <f t="shared" si="1173"/>
        <v/>
      </c>
      <c r="BA1828" s="68" t="str">
        <f t="shared" si="1174"/>
        <v/>
      </c>
      <c r="BB1828" s="68" t="str">
        <f t="shared" si="1175"/>
        <v/>
      </c>
      <c r="BC1828" s="68" t="str">
        <f t="shared" si="1176"/>
        <v/>
      </c>
      <c r="BD1828" s="69" t="str">
        <f t="shared" si="1177"/>
        <v/>
      </c>
      <c r="BE1828" s="69" t="str">
        <f t="shared" si="1190"/>
        <v/>
      </c>
      <c r="BT1828" s="138" t="str">
        <f t="shared" ca="1" si="1191"/>
        <v/>
      </c>
      <c r="BU1828" s="139" t="str">
        <f t="shared" ca="1" si="1192"/>
        <v/>
      </c>
      <c r="BW1828" s="138" t="str">
        <f t="shared" si="1193"/>
        <v/>
      </c>
      <c r="BX1828" s="104" t="str">
        <f t="shared" si="1194"/>
        <v/>
      </c>
      <c r="BY1828" s="139" t="str">
        <f t="shared" si="1195"/>
        <v/>
      </c>
      <c r="CA1828" s="138" t="str">
        <f t="shared" si="1196"/>
        <v/>
      </c>
      <c r="CB1828" s="104" t="str">
        <f t="shared" si="1197"/>
        <v/>
      </c>
      <c r="CC1828" s="139" t="str">
        <f t="shared" si="1198"/>
        <v/>
      </c>
      <c r="CE1828" s="162" t="str">
        <f t="shared" si="1199"/>
        <v/>
      </c>
      <c r="CF1828" s="163" t="str">
        <f t="shared" si="1200"/>
        <v/>
      </c>
      <c r="CG1828" s="164" t="str">
        <f t="shared" si="1201"/>
        <v/>
      </c>
      <c r="CI1828" s="162" t="str">
        <f t="shared" si="1202"/>
        <v/>
      </c>
      <c r="CJ1828" s="163" t="str">
        <f t="shared" si="1205"/>
        <v/>
      </c>
      <c r="CK1828" s="164" t="str">
        <f t="shared" si="1206"/>
        <v/>
      </c>
      <c r="CM1828" s="169" t="str">
        <f t="shared" si="1203"/>
        <v/>
      </c>
      <c r="CN1828" s="139" t="str">
        <f t="shared" si="1204"/>
        <v/>
      </c>
      <c r="CP1828" s="41" t="str">
        <f>IF($CM1828="", "", COUNTIF($CM$11:$CM$3035, "&lt;"&amp;$CM1828)+1+COUNTIF($CM$11:$CM1828, $CM1828)-1)</f>
        <v/>
      </c>
    </row>
    <row r="1829" spans="1:94" x14ac:dyDescent="0.25">
      <c r="A1829" s="40"/>
      <c r="B1829" s="82" t="str">
        <f>IF($I1829="", "", IFERROR(INDEX('Job Database'!$AE$11:$AE$3035, MATCH($I1829, 'Job Database'!$X$11:$X$3035, 0)), ""))</f>
        <v/>
      </c>
      <c r="C1829" s="69" t="str">
        <f>IF($I1829="", "", IF(COUNTIF('Job Database'!$X$11:$X$3035, $I1829)=0, $AC$5, $AC$4))</f>
        <v/>
      </c>
      <c r="D1829" s="40"/>
      <c r="E1829" s="85" t="str">
        <f>IF($I1829="", "", IF(IFERROR(INDEX('Job Database'!$M$11:$M$3035, MATCH($I1829, 'Job Database'!$X$11:$X$3035, 0)), "")="", "", IFERROR(INDEX('Job Database'!$M$11:$M$3035, MATCH($I1829, 'Job Database'!$X$11:$X$3035, 0)), "")))</f>
        <v/>
      </c>
      <c r="F1829" s="40"/>
      <c r="G1829" s="88" t="str">
        <f t="shared" si="1178"/>
        <v/>
      </c>
      <c r="H1829" s="40"/>
      <c r="I1829" s="24"/>
      <c r="J1829" s="34"/>
      <c r="K1829" s="106"/>
      <c r="L1829" s="79"/>
      <c r="M1829" s="34"/>
      <c r="N1829" s="79"/>
      <c r="O1829" s="31"/>
      <c r="P1829" s="53"/>
      <c r="Q1829" s="40"/>
      <c r="S1829" s="41" t="str">
        <f t="shared" si="1166"/>
        <v/>
      </c>
      <c r="T1829" s="41" t="str">
        <f t="shared" si="1167"/>
        <v/>
      </c>
      <c r="U1829" s="41" t="str">
        <f t="shared" si="1179"/>
        <v/>
      </c>
      <c r="W1829" s="74" t="str">
        <f>IF('Job Database'!$X1829="", "", 'Job Database'!$X1829)</f>
        <v/>
      </c>
      <c r="Y1829" s="41" t="str">
        <f>IF($W1829="", "", IF(COUNTIF($I$11:$I$3035, $W1829)&gt;0, "", MAX($Y$10:$Y1828)+1))</f>
        <v/>
      </c>
      <c r="Z1829" s="41">
        <v>1819</v>
      </c>
      <c r="AA1829" s="58" t="str">
        <f t="shared" si="1180"/>
        <v/>
      </c>
      <c r="AC1829" s="41" t="str">
        <f t="shared" si="1168"/>
        <v/>
      </c>
      <c r="AE1829" s="41" t="str">
        <f t="shared" si="1181"/>
        <v/>
      </c>
      <c r="AJ1829" s="154" t="str">
        <f t="shared" si="1182"/>
        <v/>
      </c>
      <c r="AL1829" s="120" t="str">
        <f t="shared" si="1183"/>
        <v/>
      </c>
      <c r="AM1829" s="104" t="str">
        <f t="shared" si="1184"/>
        <v/>
      </c>
      <c r="AN1829" s="104" t="str">
        <f t="shared" si="1185"/>
        <v/>
      </c>
      <c r="AO1829" s="104" t="str">
        <f t="shared" si="1169"/>
        <v/>
      </c>
      <c r="AP1829" s="104" t="str">
        <f t="shared" si="1170"/>
        <v/>
      </c>
      <c r="AQ1829" s="121" t="str">
        <f t="shared" si="1186"/>
        <v/>
      </c>
      <c r="AS1829" s="88" t="str">
        <f t="shared" si="1171"/>
        <v/>
      </c>
      <c r="AT1829" s="68" t="str">
        <f t="shared" si="1187"/>
        <v/>
      </c>
      <c r="AU1829" s="68" t="str">
        <f t="shared" si="1188"/>
        <v/>
      </c>
      <c r="AV1829" s="68" t="str">
        <f t="shared" si="1189"/>
        <v/>
      </c>
      <c r="AW1829" s="88" t="str">
        <f t="shared" si="1172"/>
        <v/>
      </c>
      <c r="AZ1829" s="88" t="str">
        <f t="shared" si="1173"/>
        <v/>
      </c>
      <c r="BA1829" s="68" t="str">
        <f t="shared" si="1174"/>
        <v/>
      </c>
      <c r="BB1829" s="68" t="str">
        <f t="shared" si="1175"/>
        <v/>
      </c>
      <c r="BC1829" s="68" t="str">
        <f t="shared" si="1176"/>
        <v/>
      </c>
      <c r="BD1829" s="69" t="str">
        <f t="shared" si="1177"/>
        <v/>
      </c>
      <c r="BE1829" s="69" t="str">
        <f t="shared" si="1190"/>
        <v/>
      </c>
      <c r="BT1829" s="138" t="str">
        <f t="shared" ca="1" si="1191"/>
        <v/>
      </c>
      <c r="BU1829" s="139" t="str">
        <f t="shared" ca="1" si="1192"/>
        <v/>
      </c>
      <c r="BW1829" s="138" t="str">
        <f t="shared" si="1193"/>
        <v/>
      </c>
      <c r="BX1829" s="104" t="str">
        <f t="shared" si="1194"/>
        <v/>
      </c>
      <c r="BY1829" s="139" t="str">
        <f t="shared" si="1195"/>
        <v/>
      </c>
      <c r="CA1829" s="138" t="str">
        <f t="shared" si="1196"/>
        <v/>
      </c>
      <c r="CB1829" s="104" t="str">
        <f t="shared" si="1197"/>
        <v/>
      </c>
      <c r="CC1829" s="139" t="str">
        <f t="shared" si="1198"/>
        <v/>
      </c>
      <c r="CE1829" s="162" t="str">
        <f t="shared" si="1199"/>
        <v/>
      </c>
      <c r="CF1829" s="163" t="str">
        <f t="shared" si="1200"/>
        <v/>
      </c>
      <c r="CG1829" s="164" t="str">
        <f t="shared" si="1201"/>
        <v/>
      </c>
      <c r="CI1829" s="162" t="str">
        <f t="shared" si="1202"/>
        <v/>
      </c>
      <c r="CJ1829" s="163" t="str">
        <f t="shared" si="1205"/>
        <v/>
      </c>
      <c r="CK1829" s="164" t="str">
        <f t="shared" si="1206"/>
        <v/>
      </c>
      <c r="CM1829" s="169" t="str">
        <f t="shared" si="1203"/>
        <v/>
      </c>
      <c r="CN1829" s="139" t="str">
        <f t="shared" si="1204"/>
        <v/>
      </c>
      <c r="CP1829" s="41" t="str">
        <f>IF($CM1829="", "", COUNTIF($CM$11:$CM$3035, "&lt;"&amp;$CM1829)+1+COUNTIF($CM$11:$CM1829, $CM1829)-1)</f>
        <v/>
      </c>
    </row>
    <row r="1830" spans="1:94" x14ac:dyDescent="0.25">
      <c r="A1830" s="40"/>
      <c r="B1830" s="82" t="str">
        <f>IF($I1830="", "", IFERROR(INDEX('Job Database'!$AE$11:$AE$3035, MATCH($I1830, 'Job Database'!$X$11:$X$3035, 0)), ""))</f>
        <v/>
      </c>
      <c r="C1830" s="69" t="str">
        <f>IF($I1830="", "", IF(COUNTIF('Job Database'!$X$11:$X$3035, $I1830)=0, $AC$5, $AC$4))</f>
        <v/>
      </c>
      <c r="D1830" s="40"/>
      <c r="E1830" s="85" t="str">
        <f>IF($I1830="", "", IF(IFERROR(INDEX('Job Database'!$M$11:$M$3035, MATCH($I1830, 'Job Database'!$X$11:$X$3035, 0)), "")="", "", IFERROR(INDEX('Job Database'!$M$11:$M$3035, MATCH($I1830, 'Job Database'!$X$11:$X$3035, 0)), "")))</f>
        <v/>
      </c>
      <c r="F1830" s="40"/>
      <c r="G1830" s="88" t="str">
        <f t="shared" si="1178"/>
        <v/>
      </c>
      <c r="H1830" s="40"/>
      <c r="I1830" s="24"/>
      <c r="J1830" s="34"/>
      <c r="K1830" s="106"/>
      <c r="L1830" s="79"/>
      <c r="M1830" s="34"/>
      <c r="N1830" s="79"/>
      <c r="O1830" s="31"/>
      <c r="P1830" s="53"/>
      <c r="Q1830" s="40"/>
      <c r="S1830" s="41" t="str">
        <f t="shared" si="1166"/>
        <v/>
      </c>
      <c r="T1830" s="41" t="str">
        <f t="shared" si="1167"/>
        <v/>
      </c>
      <c r="U1830" s="41" t="str">
        <f t="shared" si="1179"/>
        <v/>
      </c>
      <c r="W1830" s="74" t="str">
        <f>IF('Job Database'!$X1830="", "", 'Job Database'!$X1830)</f>
        <v/>
      </c>
      <c r="Y1830" s="41" t="str">
        <f>IF($W1830="", "", IF(COUNTIF($I$11:$I$3035, $W1830)&gt;0, "", MAX($Y$10:$Y1829)+1))</f>
        <v/>
      </c>
      <c r="Z1830" s="41">
        <v>1820</v>
      </c>
      <c r="AA1830" s="58" t="str">
        <f t="shared" si="1180"/>
        <v/>
      </c>
      <c r="AC1830" s="41" t="str">
        <f t="shared" si="1168"/>
        <v/>
      </c>
      <c r="AE1830" s="41" t="str">
        <f t="shared" si="1181"/>
        <v/>
      </c>
      <c r="AJ1830" s="154" t="str">
        <f t="shared" si="1182"/>
        <v/>
      </c>
      <c r="AL1830" s="120" t="str">
        <f t="shared" si="1183"/>
        <v/>
      </c>
      <c r="AM1830" s="104" t="str">
        <f t="shared" si="1184"/>
        <v/>
      </c>
      <c r="AN1830" s="104" t="str">
        <f t="shared" si="1185"/>
        <v/>
      </c>
      <c r="AO1830" s="104" t="str">
        <f t="shared" si="1169"/>
        <v/>
      </c>
      <c r="AP1830" s="104" t="str">
        <f t="shared" si="1170"/>
        <v/>
      </c>
      <c r="AQ1830" s="121" t="str">
        <f t="shared" si="1186"/>
        <v/>
      </c>
      <c r="AS1830" s="88" t="str">
        <f t="shared" si="1171"/>
        <v/>
      </c>
      <c r="AT1830" s="68" t="str">
        <f t="shared" si="1187"/>
        <v/>
      </c>
      <c r="AU1830" s="68" t="str">
        <f t="shared" si="1188"/>
        <v/>
      </c>
      <c r="AV1830" s="68" t="str">
        <f t="shared" si="1189"/>
        <v/>
      </c>
      <c r="AW1830" s="88" t="str">
        <f t="shared" si="1172"/>
        <v/>
      </c>
      <c r="AZ1830" s="88" t="str">
        <f t="shared" si="1173"/>
        <v/>
      </c>
      <c r="BA1830" s="68" t="str">
        <f t="shared" si="1174"/>
        <v/>
      </c>
      <c r="BB1830" s="68" t="str">
        <f t="shared" si="1175"/>
        <v/>
      </c>
      <c r="BC1830" s="68" t="str">
        <f t="shared" si="1176"/>
        <v/>
      </c>
      <c r="BD1830" s="69" t="str">
        <f t="shared" si="1177"/>
        <v/>
      </c>
      <c r="BE1830" s="69" t="str">
        <f t="shared" si="1190"/>
        <v/>
      </c>
      <c r="BT1830" s="138" t="str">
        <f t="shared" ca="1" si="1191"/>
        <v/>
      </c>
      <c r="BU1830" s="139" t="str">
        <f t="shared" ca="1" si="1192"/>
        <v/>
      </c>
      <c r="BW1830" s="138" t="str">
        <f t="shared" si="1193"/>
        <v/>
      </c>
      <c r="BX1830" s="104" t="str">
        <f t="shared" si="1194"/>
        <v/>
      </c>
      <c r="BY1830" s="139" t="str">
        <f t="shared" si="1195"/>
        <v/>
      </c>
      <c r="CA1830" s="138" t="str">
        <f t="shared" si="1196"/>
        <v/>
      </c>
      <c r="CB1830" s="104" t="str">
        <f t="shared" si="1197"/>
        <v/>
      </c>
      <c r="CC1830" s="139" t="str">
        <f t="shared" si="1198"/>
        <v/>
      </c>
      <c r="CE1830" s="162" t="str">
        <f t="shared" si="1199"/>
        <v/>
      </c>
      <c r="CF1830" s="163" t="str">
        <f t="shared" si="1200"/>
        <v/>
      </c>
      <c r="CG1830" s="164" t="str">
        <f t="shared" si="1201"/>
        <v/>
      </c>
      <c r="CI1830" s="162" t="str">
        <f t="shared" si="1202"/>
        <v/>
      </c>
      <c r="CJ1830" s="163" t="str">
        <f t="shared" si="1205"/>
        <v/>
      </c>
      <c r="CK1830" s="164" t="str">
        <f t="shared" si="1206"/>
        <v/>
      </c>
      <c r="CM1830" s="169" t="str">
        <f t="shared" si="1203"/>
        <v/>
      </c>
      <c r="CN1830" s="139" t="str">
        <f t="shared" si="1204"/>
        <v/>
      </c>
      <c r="CP1830" s="41" t="str">
        <f>IF($CM1830="", "", COUNTIF($CM$11:$CM$3035, "&lt;"&amp;$CM1830)+1+COUNTIF($CM$11:$CM1830, $CM1830)-1)</f>
        <v/>
      </c>
    </row>
    <row r="1831" spans="1:94" x14ac:dyDescent="0.25">
      <c r="A1831" s="40"/>
      <c r="B1831" s="82" t="str">
        <f>IF($I1831="", "", IFERROR(INDEX('Job Database'!$AE$11:$AE$3035, MATCH($I1831, 'Job Database'!$X$11:$X$3035, 0)), ""))</f>
        <v/>
      </c>
      <c r="C1831" s="69" t="str">
        <f>IF($I1831="", "", IF(COUNTIF('Job Database'!$X$11:$X$3035, $I1831)=0, $AC$5, $AC$4))</f>
        <v/>
      </c>
      <c r="D1831" s="40"/>
      <c r="E1831" s="85" t="str">
        <f>IF($I1831="", "", IF(IFERROR(INDEX('Job Database'!$M$11:$M$3035, MATCH($I1831, 'Job Database'!$X$11:$X$3035, 0)), "")="", "", IFERROR(INDEX('Job Database'!$M$11:$M$3035, MATCH($I1831, 'Job Database'!$X$11:$X$3035, 0)), "")))</f>
        <v/>
      </c>
      <c r="F1831" s="40"/>
      <c r="G1831" s="88" t="str">
        <f t="shared" si="1178"/>
        <v/>
      </c>
      <c r="H1831" s="40"/>
      <c r="I1831" s="24"/>
      <c r="J1831" s="34"/>
      <c r="K1831" s="106"/>
      <c r="L1831" s="79"/>
      <c r="M1831" s="34"/>
      <c r="N1831" s="79"/>
      <c r="O1831" s="31"/>
      <c r="P1831" s="53"/>
      <c r="Q1831" s="40"/>
      <c r="S1831" s="41" t="str">
        <f t="shared" si="1166"/>
        <v/>
      </c>
      <c r="T1831" s="41" t="str">
        <f t="shared" si="1167"/>
        <v/>
      </c>
      <c r="U1831" s="41" t="str">
        <f t="shared" si="1179"/>
        <v/>
      </c>
      <c r="W1831" s="74" t="str">
        <f>IF('Job Database'!$X1831="", "", 'Job Database'!$X1831)</f>
        <v/>
      </c>
      <c r="Y1831" s="41" t="str">
        <f>IF($W1831="", "", IF(COUNTIF($I$11:$I$3035, $W1831)&gt;0, "", MAX($Y$10:$Y1830)+1))</f>
        <v/>
      </c>
      <c r="Z1831" s="41">
        <v>1821</v>
      </c>
      <c r="AA1831" s="58" t="str">
        <f t="shared" si="1180"/>
        <v/>
      </c>
      <c r="AC1831" s="41" t="str">
        <f t="shared" si="1168"/>
        <v/>
      </c>
      <c r="AE1831" s="41" t="str">
        <f t="shared" si="1181"/>
        <v/>
      </c>
      <c r="AJ1831" s="154" t="str">
        <f t="shared" si="1182"/>
        <v/>
      </c>
      <c r="AL1831" s="120" t="str">
        <f t="shared" si="1183"/>
        <v/>
      </c>
      <c r="AM1831" s="104" t="str">
        <f t="shared" si="1184"/>
        <v/>
      </c>
      <c r="AN1831" s="104" t="str">
        <f t="shared" si="1185"/>
        <v/>
      </c>
      <c r="AO1831" s="104" t="str">
        <f t="shared" si="1169"/>
        <v/>
      </c>
      <c r="AP1831" s="104" t="str">
        <f t="shared" si="1170"/>
        <v/>
      </c>
      <c r="AQ1831" s="121" t="str">
        <f t="shared" si="1186"/>
        <v/>
      </c>
      <c r="AS1831" s="88" t="str">
        <f t="shared" si="1171"/>
        <v/>
      </c>
      <c r="AT1831" s="68" t="str">
        <f t="shared" si="1187"/>
        <v/>
      </c>
      <c r="AU1831" s="68" t="str">
        <f t="shared" si="1188"/>
        <v/>
      </c>
      <c r="AV1831" s="68" t="str">
        <f t="shared" si="1189"/>
        <v/>
      </c>
      <c r="AW1831" s="88" t="str">
        <f t="shared" si="1172"/>
        <v/>
      </c>
      <c r="AZ1831" s="88" t="str">
        <f t="shared" si="1173"/>
        <v/>
      </c>
      <c r="BA1831" s="68" t="str">
        <f t="shared" si="1174"/>
        <v/>
      </c>
      <c r="BB1831" s="68" t="str">
        <f t="shared" si="1175"/>
        <v/>
      </c>
      <c r="BC1831" s="68" t="str">
        <f t="shared" si="1176"/>
        <v/>
      </c>
      <c r="BD1831" s="69" t="str">
        <f t="shared" si="1177"/>
        <v/>
      </c>
      <c r="BE1831" s="69" t="str">
        <f t="shared" si="1190"/>
        <v/>
      </c>
      <c r="BT1831" s="138" t="str">
        <f t="shared" ca="1" si="1191"/>
        <v/>
      </c>
      <c r="BU1831" s="139" t="str">
        <f t="shared" ca="1" si="1192"/>
        <v/>
      </c>
      <c r="BW1831" s="138" t="str">
        <f t="shared" si="1193"/>
        <v/>
      </c>
      <c r="BX1831" s="104" t="str">
        <f t="shared" si="1194"/>
        <v/>
      </c>
      <c r="BY1831" s="139" t="str">
        <f t="shared" si="1195"/>
        <v/>
      </c>
      <c r="CA1831" s="138" t="str">
        <f t="shared" si="1196"/>
        <v/>
      </c>
      <c r="CB1831" s="104" t="str">
        <f t="shared" si="1197"/>
        <v/>
      </c>
      <c r="CC1831" s="139" t="str">
        <f t="shared" si="1198"/>
        <v/>
      </c>
      <c r="CE1831" s="162" t="str">
        <f t="shared" si="1199"/>
        <v/>
      </c>
      <c r="CF1831" s="163" t="str">
        <f t="shared" si="1200"/>
        <v/>
      </c>
      <c r="CG1831" s="164" t="str">
        <f t="shared" si="1201"/>
        <v/>
      </c>
      <c r="CI1831" s="162" t="str">
        <f t="shared" si="1202"/>
        <v/>
      </c>
      <c r="CJ1831" s="163" t="str">
        <f t="shared" si="1205"/>
        <v/>
      </c>
      <c r="CK1831" s="164" t="str">
        <f t="shared" si="1206"/>
        <v/>
      </c>
      <c r="CM1831" s="169" t="str">
        <f t="shared" si="1203"/>
        <v/>
      </c>
      <c r="CN1831" s="139" t="str">
        <f t="shared" si="1204"/>
        <v/>
      </c>
      <c r="CP1831" s="41" t="str">
        <f>IF($CM1831="", "", COUNTIF($CM$11:$CM$3035, "&lt;"&amp;$CM1831)+1+COUNTIF($CM$11:$CM1831, $CM1831)-1)</f>
        <v/>
      </c>
    </row>
    <row r="1832" spans="1:94" x14ac:dyDescent="0.25">
      <c r="A1832" s="40"/>
      <c r="B1832" s="82" t="str">
        <f>IF($I1832="", "", IFERROR(INDEX('Job Database'!$AE$11:$AE$3035, MATCH($I1832, 'Job Database'!$X$11:$X$3035, 0)), ""))</f>
        <v/>
      </c>
      <c r="C1832" s="69" t="str">
        <f>IF($I1832="", "", IF(COUNTIF('Job Database'!$X$11:$X$3035, $I1832)=0, $AC$5, $AC$4))</f>
        <v/>
      </c>
      <c r="D1832" s="40"/>
      <c r="E1832" s="85" t="str">
        <f>IF($I1832="", "", IF(IFERROR(INDEX('Job Database'!$M$11:$M$3035, MATCH($I1832, 'Job Database'!$X$11:$X$3035, 0)), "")="", "", IFERROR(INDEX('Job Database'!$M$11:$M$3035, MATCH($I1832, 'Job Database'!$X$11:$X$3035, 0)), "")))</f>
        <v/>
      </c>
      <c r="F1832" s="40"/>
      <c r="G1832" s="88" t="str">
        <f t="shared" si="1178"/>
        <v/>
      </c>
      <c r="H1832" s="40"/>
      <c r="I1832" s="24"/>
      <c r="J1832" s="34"/>
      <c r="K1832" s="106"/>
      <c r="L1832" s="79"/>
      <c r="M1832" s="34"/>
      <c r="N1832" s="79"/>
      <c r="O1832" s="31"/>
      <c r="P1832" s="53"/>
      <c r="Q1832" s="40"/>
      <c r="S1832" s="41" t="str">
        <f t="shared" si="1166"/>
        <v/>
      </c>
      <c r="T1832" s="41" t="str">
        <f t="shared" si="1167"/>
        <v/>
      </c>
      <c r="U1832" s="41" t="str">
        <f t="shared" si="1179"/>
        <v/>
      </c>
      <c r="W1832" s="74" t="str">
        <f>IF('Job Database'!$X1832="", "", 'Job Database'!$X1832)</f>
        <v/>
      </c>
      <c r="Y1832" s="41" t="str">
        <f>IF($W1832="", "", IF(COUNTIF($I$11:$I$3035, $W1832)&gt;0, "", MAX($Y$10:$Y1831)+1))</f>
        <v/>
      </c>
      <c r="Z1832" s="41">
        <v>1822</v>
      </c>
      <c r="AA1832" s="58" t="str">
        <f t="shared" si="1180"/>
        <v/>
      </c>
      <c r="AC1832" s="41" t="str">
        <f t="shared" si="1168"/>
        <v/>
      </c>
      <c r="AE1832" s="41" t="str">
        <f t="shared" si="1181"/>
        <v/>
      </c>
      <c r="AJ1832" s="154" t="str">
        <f t="shared" si="1182"/>
        <v/>
      </c>
      <c r="AL1832" s="120" t="str">
        <f t="shared" si="1183"/>
        <v/>
      </c>
      <c r="AM1832" s="104" t="str">
        <f t="shared" si="1184"/>
        <v/>
      </c>
      <c r="AN1832" s="104" t="str">
        <f t="shared" si="1185"/>
        <v/>
      </c>
      <c r="AO1832" s="104" t="str">
        <f t="shared" si="1169"/>
        <v/>
      </c>
      <c r="AP1832" s="104" t="str">
        <f t="shared" si="1170"/>
        <v/>
      </c>
      <c r="AQ1832" s="121" t="str">
        <f t="shared" si="1186"/>
        <v/>
      </c>
      <c r="AS1832" s="88" t="str">
        <f t="shared" si="1171"/>
        <v/>
      </c>
      <c r="AT1832" s="68" t="str">
        <f t="shared" si="1187"/>
        <v/>
      </c>
      <c r="AU1832" s="68" t="str">
        <f t="shared" si="1188"/>
        <v/>
      </c>
      <c r="AV1832" s="68" t="str">
        <f t="shared" si="1189"/>
        <v/>
      </c>
      <c r="AW1832" s="88" t="str">
        <f t="shared" si="1172"/>
        <v/>
      </c>
      <c r="AZ1832" s="88" t="str">
        <f t="shared" si="1173"/>
        <v/>
      </c>
      <c r="BA1832" s="68" t="str">
        <f t="shared" si="1174"/>
        <v/>
      </c>
      <c r="BB1832" s="68" t="str">
        <f t="shared" si="1175"/>
        <v/>
      </c>
      <c r="BC1832" s="68" t="str">
        <f t="shared" si="1176"/>
        <v/>
      </c>
      <c r="BD1832" s="69" t="str">
        <f t="shared" si="1177"/>
        <v/>
      </c>
      <c r="BE1832" s="69" t="str">
        <f t="shared" si="1190"/>
        <v/>
      </c>
      <c r="BT1832" s="138" t="str">
        <f t="shared" ca="1" si="1191"/>
        <v/>
      </c>
      <c r="BU1832" s="139" t="str">
        <f t="shared" ca="1" si="1192"/>
        <v/>
      </c>
      <c r="BW1832" s="138" t="str">
        <f t="shared" si="1193"/>
        <v/>
      </c>
      <c r="BX1832" s="104" t="str">
        <f t="shared" si="1194"/>
        <v/>
      </c>
      <c r="BY1832" s="139" t="str">
        <f t="shared" si="1195"/>
        <v/>
      </c>
      <c r="CA1832" s="138" t="str">
        <f t="shared" si="1196"/>
        <v/>
      </c>
      <c r="CB1832" s="104" t="str">
        <f t="shared" si="1197"/>
        <v/>
      </c>
      <c r="CC1832" s="139" t="str">
        <f t="shared" si="1198"/>
        <v/>
      </c>
      <c r="CE1832" s="162" t="str">
        <f t="shared" si="1199"/>
        <v/>
      </c>
      <c r="CF1832" s="163" t="str">
        <f t="shared" si="1200"/>
        <v/>
      </c>
      <c r="CG1832" s="164" t="str">
        <f t="shared" si="1201"/>
        <v/>
      </c>
      <c r="CI1832" s="162" t="str">
        <f t="shared" si="1202"/>
        <v/>
      </c>
      <c r="CJ1832" s="163" t="str">
        <f t="shared" si="1205"/>
        <v/>
      </c>
      <c r="CK1832" s="164" t="str">
        <f t="shared" si="1206"/>
        <v/>
      </c>
      <c r="CM1832" s="169" t="str">
        <f t="shared" si="1203"/>
        <v/>
      </c>
      <c r="CN1832" s="139" t="str">
        <f t="shared" si="1204"/>
        <v/>
      </c>
      <c r="CP1832" s="41" t="str">
        <f>IF($CM1832="", "", COUNTIF($CM$11:$CM$3035, "&lt;"&amp;$CM1832)+1+COUNTIF($CM$11:$CM1832, $CM1832)-1)</f>
        <v/>
      </c>
    </row>
    <row r="1833" spans="1:94" x14ac:dyDescent="0.25">
      <c r="A1833" s="40"/>
      <c r="B1833" s="82" t="str">
        <f>IF($I1833="", "", IFERROR(INDEX('Job Database'!$AE$11:$AE$3035, MATCH($I1833, 'Job Database'!$X$11:$X$3035, 0)), ""))</f>
        <v/>
      </c>
      <c r="C1833" s="69" t="str">
        <f>IF($I1833="", "", IF(COUNTIF('Job Database'!$X$11:$X$3035, $I1833)=0, $AC$5, $AC$4))</f>
        <v/>
      </c>
      <c r="D1833" s="40"/>
      <c r="E1833" s="85" t="str">
        <f>IF($I1833="", "", IF(IFERROR(INDEX('Job Database'!$M$11:$M$3035, MATCH($I1833, 'Job Database'!$X$11:$X$3035, 0)), "")="", "", IFERROR(INDEX('Job Database'!$M$11:$M$3035, MATCH($I1833, 'Job Database'!$X$11:$X$3035, 0)), "")))</f>
        <v/>
      </c>
      <c r="F1833" s="40"/>
      <c r="G1833" s="88" t="str">
        <f t="shared" si="1178"/>
        <v/>
      </c>
      <c r="H1833" s="40"/>
      <c r="I1833" s="24"/>
      <c r="J1833" s="34"/>
      <c r="K1833" s="106"/>
      <c r="L1833" s="79"/>
      <c r="M1833" s="34"/>
      <c r="N1833" s="79"/>
      <c r="O1833" s="31"/>
      <c r="P1833" s="53"/>
      <c r="Q1833" s="40"/>
      <c r="S1833" s="41" t="str">
        <f t="shared" si="1166"/>
        <v/>
      </c>
      <c r="T1833" s="41" t="str">
        <f t="shared" si="1167"/>
        <v/>
      </c>
      <c r="U1833" s="41" t="str">
        <f t="shared" si="1179"/>
        <v/>
      </c>
      <c r="W1833" s="74" t="str">
        <f>IF('Job Database'!$X1833="", "", 'Job Database'!$X1833)</f>
        <v/>
      </c>
      <c r="Y1833" s="41" t="str">
        <f>IF($W1833="", "", IF(COUNTIF($I$11:$I$3035, $W1833)&gt;0, "", MAX($Y$10:$Y1832)+1))</f>
        <v/>
      </c>
      <c r="Z1833" s="41">
        <v>1823</v>
      </c>
      <c r="AA1833" s="58" t="str">
        <f t="shared" si="1180"/>
        <v/>
      </c>
      <c r="AC1833" s="41" t="str">
        <f t="shared" si="1168"/>
        <v/>
      </c>
      <c r="AE1833" s="41" t="str">
        <f t="shared" si="1181"/>
        <v/>
      </c>
      <c r="AJ1833" s="154" t="str">
        <f t="shared" si="1182"/>
        <v/>
      </c>
      <c r="AL1833" s="120" t="str">
        <f t="shared" si="1183"/>
        <v/>
      </c>
      <c r="AM1833" s="104" t="str">
        <f t="shared" si="1184"/>
        <v/>
      </c>
      <c r="AN1833" s="104" t="str">
        <f t="shared" si="1185"/>
        <v/>
      </c>
      <c r="AO1833" s="104" t="str">
        <f t="shared" si="1169"/>
        <v/>
      </c>
      <c r="AP1833" s="104" t="str">
        <f t="shared" si="1170"/>
        <v/>
      </c>
      <c r="AQ1833" s="121" t="str">
        <f t="shared" si="1186"/>
        <v/>
      </c>
      <c r="AS1833" s="88" t="str">
        <f t="shared" si="1171"/>
        <v/>
      </c>
      <c r="AT1833" s="68" t="str">
        <f t="shared" si="1187"/>
        <v/>
      </c>
      <c r="AU1833" s="68" t="str">
        <f t="shared" si="1188"/>
        <v/>
      </c>
      <c r="AV1833" s="68" t="str">
        <f t="shared" si="1189"/>
        <v/>
      </c>
      <c r="AW1833" s="88" t="str">
        <f t="shared" si="1172"/>
        <v/>
      </c>
      <c r="AZ1833" s="88" t="str">
        <f t="shared" si="1173"/>
        <v/>
      </c>
      <c r="BA1833" s="68" t="str">
        <f t="shared" si="1174"/>
        <v/>
      </c>
      <c r="BB1833" s="68" t="str">
        <f t="shared" si="1175"/>
        <v/>
      </c>
      <c r="BC1833" s="68" t="str">
        <f t="shared" si="1176"/>
        <v/>
      </c>
      <c r="BD1833" s="69" t="str">
        <f t="shared" si="1177"/>
        <v/>
      </c>
      <c r="BE1833" s="69" t="str">
        <f t="shared" si="1190"/>
        <v/>
      </c>
      <c r="BT1833" s="138" t="str">
        <f t="shared" ca="1" si="1191"/>
        <v/>
      </c>
      <c r="BU1833" s="139" t="str">
        <f t="shared" ca="1" si="1192"/>
        <v/>
      </c>
      <c r="BW1833" s="138" t="str">
        <f t="shared" si="1193"/>
        <v/>
      </c>
      <c r="BX1833" s="104" t="str">
        <f t="shared" si="1194"/>
        <v/>
      </c>
      <c r="BY1833" s="139" t="str">
        <f t="shared" si="1195"/>
        <v/>
      </c>
      <c r="CA1833" s="138" t="str">
        <f t="shared" si="1196"/>
        <v/>
      </c>
      <c r="CB1833" s="104" t="str">
        <f t="shared" si="1197"/>
        <v/>
      </c>
      <c r="CC1833" s="139" t="str">
        <f t="shared" si="1198"/>
        <v/>
      </c>
      <c r="CE1833" s="162" t="str">
        <f t="shared" si="1199"/>
        <v/>
      </c>
      <c r="CF1833" s="163" t="str">
        <f t="shared" si="1200"/>
        <v/>
      </c>
      <c r="CG1833" s="164" t="str">
        <f t="shared" si="1201"/>
        <v/>
      </c>
      <c r="CI1833" s="162" t="str">
        <f t="shared" si="1202"/>
        <v/>
      </c>
      <c r="CJ1833" s="163" t="str">
        <f t="shared" si="1205"/>
        <v/>
      </c>
      <c r="CK1833" s="164" t="str">
        <f t="shared" si="1206"/>
        <v/>
      </c>
      <c r="CM1833" s="169" t="str">
        <f t="shared" si="1203"/>
        <v/>
      </c>
      <c r="CN1833" s="139" t="str">
        <f t="shared" si="1204"/>
        <v/>
      </c>
      <c r="CP1833" s="41" t="str">
        <f>IF($CM1833="", "", COUNTIF($CM$11:$CM$3035, "&lt;"&amp;$CM1833)+1+COUNTIF($CM$11:$CM1833, $CM1833)-1)</f>
        <v/>
      </c>
    </row>
    <row r="1834" spans="1:94" x14ac:dyDescent="0.25">
      <c r="A1834" s="40"/>
      <c r="B1834" s="82" t="str">
        <f>IF($I1834="", "", IFERROR(INDEX('Job Database'!$AE$11:$AE$3035, MATCH($I1834, 'Job Database'!$X$11:$X$3035, 0)), ""))</f>
        <v/>
      </c>
      <c r="C1834" s="69" t="str">
        <f>IF($I1834="", "", IF(COUNTIF('Job Database'!$X$11:$X$3035, $I1834)=0, $AC$5, $AC$4))</f>
        <v/>
      </c>
      <c r="D1834" s="40"/>
      <c r="E1834" s="85" t="str">
        <f>IF($I1834="", "", IF(IFERROR(INDEX('Job Database'!$M$11:$M$3035, MATCH($I1834, 'Job Database'!$X$11:$X$3035, 0)), "")="", "", IFERROR(INDEX('Job Database'!$M$11:$M$3035, MATCH($I1834, 'Job Database'!$X$11:$X$3035, 0)), "")))</f>
        <v/>
      </c>
      <c r="F1834" s="40"/>
      <c r="G1834" s="88" t="str">
        <f t="shared" si="1178"/>
        <v/>
      </c>
      <c r="H1834" s="40"/>
      <c r="I1834" s="24"/>
      <c r="J1834" s="34"/>
      <c r="K1834" s="106"/>
      <c r="L1834" s="79"/>
      <c r="M1834" s="34"/>
      <c r="N1834" s="79"/>
      <c r="O1834" s="31"/>
      <c r="P1834" s="53"/>
      <c r="Q1834" s="40"/>
      <c r="S1834" s="41" t="str">
        <f t="shared" si="1166"/>
        <v/>
      </c>
      <c r="T1834" s="41" t="str">
        <f t="shared" si="1167"/>
        <v/>
      </c>
      <c r="U1834" s="41" t="str">
        <f t="shared" si="1179"/>
        <v/>
      </c>
      <c r="W1834" s="74" t="str">
        <f>IF('Job Database'!$X1834="", "", 'Job Database'!$X1834)</f>
        <v/>
      </c>
      <c r="Y1834" s="41" t="str">
        <f>IF($W1834="", "", IF(COUNTIF($I$11:$I$3035, $W1834)&gt;0, "", MAX($Y$10:$Y1833)+1))</f>
        <v/>
      </c>
      <c r="Z1834" s="41">
        <v>1824</v>
      </c>
      <c r="AA1834" s="58" t="str">
        <f t="shared" si="1180"/>
        <v/>
      </c>
      <c r="AC1834" s="41" t="str">
        <f t="shared" si="1168"/>
        <v/>
      </c>
      <c r="AE1834" s="41" t="str">
        <f t="shared" si="1181"/>
        <v/>
      </c>
      <c r="AJ1834" s="154" t="str">
        <f t="shared" si="1182"/>
        <v/>
      </c>
      <c r="AL1834" s="120" t="str">
        <f t="shared" si="1183"/>
        <v/>
      </c>
      <c r="AM1834" s="104" t="str">
        <f t="shared" si="1184"/>
        <v/>
      </c>
      <c r="AN1834" s="104" t="str">
        <f t="shared" si="1185"/>
        <v/>
      </c>
      <c r="AO1834" s="104" t="str">
        <f t="shared" si="1169"/>
        <v/>
      </c>
      <c r="AP1834" s="104" t="str">
        <f t="shared" si="1170"/>
        <v/>
      </c>
      <c r="AQ1834" s="121" t="str">
        <f t="shared" si="1186"/>
        <v/>
      </c>
      <c r="AS1834" s="88" t="str">
        <f t="shared" si="1171"/>
        <v/>
      </c>
      <c r="AT1834" s="68" t="str">
        <f t="shared" si="1187"/>
        <v/>
      </c>
      <c r="AU1834" s="68" t="str">
        <f t="shared" si="1188"/>
        <v/>
      </c>
      <c r="AV1834" s="68" t="str">
        <f t="shared" si="1189"/>
        <v/>
      </c>
      <c r="AW1834" s="88" t="str">
        <f t="shared" si="1172"/>
        <v/>
      </c>
      <c r="AZ1834" s="88" t="str">
        <f t="shared" si="1173"/>
        <v/>
      </c>
      <c r="BA1834" s="68" t="str">
        <f t="shared" si="1174"/>
        <v/>
      </c>
      <c r="BB1834" s="68" t="str">
        <f t="shared" si="1175"/>
        <v/>
      </c>
      <c r="BC1834" s="68" t="str">
        <f t="shared" si="1176"/>
        <v/>
      </c>
      <c r="BD1834" s="69" t="str">
        <f t="shared" si="1177"/>
        <v/>
      </c>
      <c r="BE1834" s="69" t="str">
        <f t="shared" si="1190"/>
        <v/>
      </c>
      <c r="BT1834" s="138" t="str">
        <f t="shared" ca="1" si="1191"/>
        <v/>
      </c>
      <c r="BU1834" s="139" t="str">
        <f t="shared" ca="1" si="1192"/>
        <v/>
      </c>
      <c r="BW1834" s="138" t="str">
        <f t="shared" si="1193"/>
        <v/>
      </c>
      <c r="BX1834" s="104" t="str">
        <f t="shared" si="1194"/>
        <v/>
      </c>
      <c r="BY1834" s="139" t="str">
        <f t="shared" si="1195"/>
        <v/>
      </c>
      <c r="CA1834" s="138" t="str">
        <f t="shared" si="1196"/>
        <v/>
      </c>
      <c r="CB1834" s="104" t="str">
        <f t="shared" si="1197"/>
        <v/>
      </c>
      <c r="CC1834" s="139" t="str">
        <f t="shared" si="1198"/>
        <v/>
      </c>
      <c r="CE1834" s="162" t="str">
        <f t="shared" si="1199"/>
        <v/>
      </c>
      <c r="CF1834" s="163" t="str">
        <f t="shared" si="1200"/>
        <v/>
      </c>
      <c r="CG1834" s="164" t="str">
        <f t="shared" si="1201"/>
        <v/>
      </c>
      <c r="CI1834" s="162" t="str">
        <f t="shared" si="1202"/>
        <v/>
      </c>
      <c r="CJ1834" s="163" t="str">
        <f t="shared" si="1205"/>
        <v/>
      </c>
      <c r="CK1834" s="164" t="str">
        <f t="shared" si="1206"/>
        <v/>
      </c>
      <c r="CM1834" s="169" t="str">
        <f t="shared" si="1203"/>
        <v/>
      </c>
      <c r="CN1834" s="139" t="str">
        <f t="shared" si="1204"/>
        <v/>
      </c>
      <c r="CP1834" s="41" t="str">
        <f>IF($CM1834="", "", COUNTIF($CM$11:$CM$3035, "&lt;"&amp;$CM1834)+1+COUNTIF($CM$11:$CM1834, $CM1834)-1)</f>
        <v/>
      </c>
    </row>
    <row r="1835" spans="1:94" x14ac:dyDescent="0.25">
      <c r="A1835" s="40"/>
      <c r="B1835" s="82" t="str">
        <f>IF($I1835="", "", IFERROR(INDEX('Job Database'!$AE$11:$AE$3035, MATCH($I1835, 'Job Database'!$X$11:$X$3035, 0)), ""))</f>
        <v/>
      </c>
      <c r="C1835" s="69" t="str">
        <f>IF($I1835="", "", IF(COUNTIF('Job Database'!$X$11:$X$3035, $I1835)=0, $AC$5, $AC$4))</f>
        <v/>
      </c>
      <c r="D1835" s="40"/>
      <c r="E1835" s="85" t="str">
        <f>IF($I1835="", "", IF(IFERROR(INDEX('Job Database'!$M$11:$M$3035, MATCH($I1835, 'Job Database'!$X$11:$X$3035, 0)), "")="", "", IFERROR(INDEX('Job Database'!$M$11:$M$3035, MATCH($I1835, 'Job Database'!$X$11:$X$3035, 0)), "")))</f>
        <v/>
      </c>
      <c r="F1835" s="40"/>
      <c r="G1835" s="88" t="str">
        <f t="shared" si="1178"/>
        <v/>
      </c>
      <c r="H1835" s="40"/>
      <c r="I1835" s="24"/>
      <c r="J1835" s="34"/>
      <c r="K1835" s="106"/>
      <c r="L1835" s="79"/>
      <c r="M1835" s="34"/>
      <c r="N1835" s="79"/>
      <c r="O1835" s="31"/>
      <c r="P1835" s="53"/>
      <c r="Q1835" s="40"/>
      <c r="S1835" s="41" t="str">
        <f t="shared" si="1166"/>
        <v/>
      </c>
      <c r="T1835" s="41" t="str">
        <f t="shared" si="1167"/>
        <v/>
      </c>
      <c r="U1835" s="41" t="str">
        <f t="shared" si="1179"/>
        <v/>
      </c>
      <c r="W1835" s="74" t="str">
        <f>IF('Job Database'!$X1835="", "", 'Job Database'!$X1835)</f>
        <v/>
      </c>
      <c r="Y1835" s="41" t="str">
        <f>IF($W1835="", "", IF(COUNTIF($I$11:$I$3035, $W1835)&gt;0, "", MAX($Y$10:$Y1834)+1))</f>
        <v/>
      </c>
      <c r="Z1835" s="41">
        <v>1825</v>
      </c>
      <c r="AA1835" s="58" t="str">
        <f t="shared" si="1180"/>
        <v/>
      </c>
      <c r="AC1835" s="41" t="str">
        <f t="shared" si="1168"/>
        <v/>
      </c>
      <c r="AE1835" s="41" t="str">
        <f t="shared" si="1181"/>
        <v/>
      </c>
      <c r="AJ1835" s="154" t="str">
        <f t="shared" si="1182"/>
        <v/>
      </c>
      <c r="AL1835" s="120" t="str">
        <f t="shared" si="1183"/>
        <v/>
      </c>
      <c r="AM1835" s="104" t="str">
        <f t="shared" si="1184"/>
        <v/>
      </c>
      <c r="AN1835" s="104" t="str">
        <f t="shared" si="1185"/>
        <v/>
      </c>
      <c r="AO1835" s="104" t="str">
        <f t="shared" si="1169"/>
        <v/>
      </c>
      <c r="AP1835" s="104" t="str">
        <f t="shared" si="1170"/>
        <v/>
      </c>
      <c r="AQ1835" s="121" t="str">
        <f t="shared" si="1186"/>
        <v/>
      </c>
      <c r="AS1835" s="88" t="str">
        <f t="shared" si="1171"/>
        <v/>
      </c>
      <c r="AT1835" s="68" t="str">
        <f t="shared" si="1187"/>
        <v/>
      </c>
      <c r="AU1835" s="68" t="str">
        <f t="shared" si="1188"/>
        <v/>
      </c>
      <c r="AV1835" s="68" t="str">
        <f t="shared" si="1189"/>
        <v/>
      </c>
      <c r="AW1835" s="88" t="str">
        <f t="shared" si="1172"/>
        <v/>
      </c>
      <c r="AZ1835" s="88" t="str">
        <f t="shared" si="1173"/>
        <v/>
      </c>
      <c r="BA1835" s="68" t="str">
        <f t="shared" si="1174"/>
        <v/>
      </c>
      <c r="BB1835" s="68" t="str">
        <f t="shared" si="1175"/>
        <v/>
      </c>
      <c r="BC1835" s="68" t="str">
        <f t="shared" si="1176"/>
        <v/>
      </c>
      <c r="BD1835" s="69" t="str">
        <f t="shared" si="1177"/>
        <v/>
      </c>
      <c r="BE1835" s="69" t="str">
        <f t="shared" si="1190"/>
        <v/>
      </c>
      <c r="BT1835" s="138" t="str">
        <f t="shared" ca="1" si="1191"/>
        <v/>
      </c>
      <c r="BU1835" s="139" t="str">
        <f t="shared" ca="1" si="1192"/>
        <v/>
      </c>
      <c r="BW1835" s="138" t="str">
        <f t="shared" si="1193"/>
        <v/>
      </c>
      <c r="BX1835" s="104" t="str">
        <f t="shared" si="1194"/>
        <v/>
      </c>
      <c r="BY1835" s="139" t="str">
        <f t="shared" si="1195"/>
        <v/>
      </c>
      <c r="CA1835" s="138" t="str">
        <f t="shared" si="1196"/>
        <v/>
      </c>
      <c r="CB1835" s="104" t="str">
        <f t="shared" si="1197"/>
        <v/>
      </c>
      <c r="CC1835" s="139" t="str">
        <f t="shared" si="1198"/>
        <v/>
      </c>
      <c r="CE1835" s="162" t="str">
        <f t="shared" si="1199"/>
        <v/>
      </c>
      <c r="CF1835" s="163" t="str">
        <f t="shared" si="1200"/>
        <v/>
      </c>
      <c r="CG1835" s="164" t="str">
        <f t="shared" si="1201"/>
        <v/>
      </c>
      <c r="CI1835" s="162" t="str">
        <f t="shared" si="1202"/>
        <v/>
      </c>
      <c r="CJ1835" s="163" t="str">
        <f t="shared" si="1205"/>
        <v/>
      </c>
      <c r="CK1835" s="164" t="str">
        <f t="shared" si="1206"/>
        <v/>
      </c>
      <c r="CM1835" s="169" t="str">
        <f t="shared" si="1203"/>
        <v/>
      </c>
      <c r="CN1835" s="139" t="str">
        <f t="shared" si="1204"/>
        <v/>
      </c>
      <c r="CP1835" s="41" t="str">
        <f>IF($CM1835="", "", COUNTIF($CM$11:$CM$3035, "&lt;"&amp;$CM1835)+1+COUNTIF($CM$11:$CM1835, $CM1835)-1)</f>
        <v/>
      </c>
    </row>
    <row r="1836" spans="1:94" x14ac:dyDescent="0.25">
      <c r="A1836" s="40"/>
      <c r="B1836" s="82" t="str">
        <f>IF($I1836="", "", IFERROR(INDEX('Job Database'!$AE$11:$AE$3035, MATCH($I1836, 'Job Database'!$X$11:$X$3035, 0)), ""))</f>
        <v/>
      </c>
      <c r="C1836" s="69" t="str">
        <f>IF($I1836="", "", IF(COUNTIF('Job Database'!$X$11:$X$3035, $I1836)=0, $AC$5, $AC$4))</f>
        <v/>
      </c>
      <c r="D1836" s="40"/>
      <c r="E1836" s="85" t="str">
        <f>IF($I1836="", "", IF(IFERROR(INDEX('Job Database'!$M$11:$M$3035, MATCH($I1836, 'Job Database'!$X$11:$X$3035, 0)), "")="", "", IFERROR(INDEX('Job Database'!$M$11:$M$3035, MATCH($I1836, 'Job Database'!$X$11:$X$3035, 0)), "")))</f>
        <v/>
      </c>
      <c r="F1836" s="40"/>
      <c r="G1836" s="88" t="str">
        <f t="shared" si="1178"/>
        <v/>
      </c>
      <c r="H1836" s="40"/>
      <c r="I1836" s="24"/>
      <c r="J1836" s="34"/>
      <c r="K1836" s="106"/>
      <c r="L1836" s="79"/>
      <c r="M1836" s="34"/>
      <c r="N1836" s="79"/>
      <c r="O1836" s="31"/>
      <c r="P1836" s="53"/>
      <c r="Q1836" s="40"/>
      <c r="S1836" s="41" t="str">
        <f t="shared" si="1166"/>
        <v/>
      </c>
      <c r="T1836" s="41" t="str">
        <f t="shared" si="1167"/>
        <v/>
      </c>
      <c r="U1836" s="41" t="str">
        <f t="shared" si="1179"/>
        <v/>
      </c>
      <c r="W1836" s="74" t="str">
        <f>IF('Job Database'!$X1836="", "", 'Job Database'!$X1836)</f>
        <v/>
      </c>
      <c r="Y1836" s="41" t="str">
        <f>IF($W1836="", "", IF(COUNTIF($I$11:$I$3035, $W1836)&gt;0, "", MAX($Y$10:$Y1835)+1))</f>
        <v/>
      </c>
      <c r="Z1836" s="41">
        <v>1826</v>
      </c>
      <c r="AA1836" s="58" t="str">
        <f t="shared" si="1180"/>
        <v/>
      </c>
      <c r="AC1836" s="41" t="str">
        <f t="shared" si="1168"/>
        <v/>
      </c>
      <c r="AE1836" s="41" t="str">
        <f t="shared" si="1181"/>
        <v/>
      </c>
      <c r="AJ1836" s="154" t="str">
        <f t="shared" si="1182"/>
        <v/>
      </c>
      <c r="AL1836" s="120" t="str">
        <f t="shared" si="1183"/>
        <v/>
      </c>
      <c r="AM1836" s="104" t="str">
        <f t="shared" si="1184"/>
        <v/>
      </c>
      <c r="AN1836" s="104" t="str">
        <f t="shared" si="1185"/>
        <v/>
      </c>
      <c r="AO1836" s="104" t="str">
        <f t="shared" si="1169"/>
        <v/>
      </c>
      <c r="AP1836" s="104" t="str">
        <f t="shared" si="1170"/>
        <v/>
      </c>
      <c r="AQ1836" s="121" t="str">
        <f t="shared" si="1186"/>
        <v/>
      </c>
      <c r="AS1836" s="88" t="str">
        <f t="shared" si="1171"/>
        <v/>
      </c>
      <c r="AT1836" s="68" t="str">
        <f t="shared" si="1187"/>
        <v/>
      </c>
      <c r="AU1836" s="68" t="str">
        <f t="shared" si="1188"/>
        <v/>
      </c>
      <c r="AV1836" s="68" t="str">
        <f t="shared" si="1189"/>
        <v/>
      </c>
      <c r="AW1836" s="88" t="str">
        <f t="shared" si="1172"/>
        <v/>
      </c>
      <c r="AZ1836" s="88" t="str">
        <f t="shared" si="1173"/>
        <v/>
      </c>
      <c r="BA1836" s="68" t="str">
        <f t="shared" si="1174"/>
        <v/>
      </c>
      <c r="BB1836" s="68" t="str">
        <f t="shared" si="1175"/>
        <v/>
      </c>
      <c r="BC1836" s="68" t="str">
        <f t="shared" si="1176"/>
        <v/>
      </c>
      <c r="BD1836" s="69" t="str">
        <f t="shared" si="1177"/>
        <v/>
      </c>
      <c r="BE1836" s="69" t="str">
        <f t="shared" si="1190"/>
        <v/>
      </c>
      <c r="BT1836" s="138" t="str">
        <f t="shared" ca="1" si="1191"/>
        <v/>
      </c>
      <c r="BU1836" s="139" t="str">
        <f t="shared" ca="1" si="1192"/>
        <v/>
      </c>
      <c r="BW1836" s="138" t="str">
        <f t="shared" si="1193"/>
        <v/>
      </c>
      <c r="BX1836" s="104" t="str">
        <f t="shared" si="1194"/>
        <v/>
      </c>
      <c r="BY1836" s="139" t="str">
        <f t="shared" si="1195"/>
        <v/>
      </c>
      <c r="CA1836" s="138" t="str">
        <f t="shared" si="1196"/>
        <v/>
      </c>
      <c r="CB1836" s="104" t="str">
        <f t="shared" si="1197"/>
        <v/>
      </c>
      <c r="CC1836" s="139" t="str">
        <f t="shared" si="1198"/>
        <v/>
      </c>
      <c r="CE1836" s="162" t="str">
        <f t="shared" si="1199"/>
        <v/>
      </c>
      <c r="CF1836" s="163" t="str">
        <f t="shared" si="1200"/>
        <v/>
      </c>
      <c r="CG1836" s="164" t="str">
        <f t="shared" si="1201"/>
        <v/>
      </c>
      <c r="CI1836" s="162" t="str">
        <f t="shared" si="1202"/>
        <v/>
      </c>
      <c r="CJ1836" s="163" t="str">
        <f t="shared" si="1205"/>
        <v/>
      </c>
      <c r="CK1836" s="164" t="str">
        <f t="shared" si="1206"/>
        <v/>
      </c>
      <c r="CM1836" s="169" t="str">
        <f t="shared" si="1203"/>
        <v/>
      </c>
      <c r="CN1836" s="139" t="str">
        <f t="shared" si="1204"/>
        <v/>
      </c>
      <c r="CP1836" s="41" t="str">
        <f>IF($CM1836="", "", COUNTIF($CM$11:$CM$3035, "&lt;"&amp;$CM1836)+1+COUNTIF($CM$11:$CM1836, $CM1836)-1)</f>
        <v/>
      </c>
    </row>
    <row r="1837" spans="1:94" x14ac:dyDescent="0.25">
      <c r="A1837" s="40"/>
      <c r="B1837" s="82" t="str">
        <f>IF($I1837="", "", IFERROR(INDEX('Job Database'!$AE$11:$AE$3035, MATCH($I1837, 'Job Database'!$X$11:$X$3035, 0)), ""))</f>
        <v/>
      </c>
      <c r="C1837" s="69" t="str">
        <f>IF($I1837="", "", IF(COUNTIF('Job Database'!$X$11:$X$3035, $I1837)=0, $AC$5, $AC$4))</f>
        <v/>
      </c>
      <c r="D1837" s="40"/>
      <c r="E1837" s="85" t="str">
        <f>IF($I1837="", "", IF(IFERROR(INDEX('Job Database'!$M$11:$M$3035, MATCH($I1837, 'Job Database'!$X$11:$X$3035, 0)), "")="", "", IFERROR(INDEX('Job Database'!$M$11:$M$3035, MATCH($I1837, 'Job Database'!$X$11:$X$3035, 0)), "")))</f>
        <v/>
      </c>
      <c r="F1837" s="40"/>
      <c r="G1837" s="88" t="str">
        <f t="shared" si="1178"/>
        <v/>
      </c>
      <c r="H1837" s="40"/>
      <c r="I1837" s="24"/>
      <c r="J1837" s="34"/>
      <c r="K1837" s="106"/>
      <c r="L1837" s="79"/>
      <c r="M1837" s="34"/>
      <c r="N1837" s="79"/>
      <c r="O1837" s="31"/>
      <c r="P1837" s="53"/>
      <c r="Q1837" s="40"/>
      <c r="S1837" s="41" t="str">
        <f t="shared" si="1166"/>
        <v/>
      </c>
      <c r="T1837" s="41" t="str">
        <f t="shared" si="1167"/>
        <v/>
      </c>
      <c r="U1837" s="41" t="str">
        <f t="shared" si="1179"/>
        <v/>
      </c>
      <c r="W1837" s="74" t="str">
        <f>IF('Job Database'!$X1837="", "", 'Job Database'!$X1837)</f>
        <v/>
      </c>
      <c r="Y1837" s="41" t="str">
        <f>IF($W1837="", "", IF(COUNTIF($I$11:$I$3035, $W1837)&gt;0, "", MAX($Y$10:$Y1836)+1))</f>
        <v/>
      </c>
      <c r="Z1837" s="41">
        <v>1827</v>
      </c>
      <c r="AA1837" s="58" t="str">
        <f t="shared" si="1180"/>
        <v/>
      </c>
      <c r="AC1837" s="41" t="str">
        <f t="shared" si="1168"/>
        <v/>
      </c>
      <c r="AE1837" s="41" t="str">
        <f t="shared" si="1181"/>
        <v/>
      </c>
      <c r="AJ1837" s="154" t="str">
        <f t="shared" si="1182"/>
        <v/>
      </c>
      <c r="AL1837" s="120" t="str">
        <f t="shared" si="1183"/>
        <v/>
      </c>
      <c r="AM1837" s="104" t="str">
        <f t="shared" si="1184"/>
        <v/>
      </c>
      <c r="AN1837" s="104" t="str">
        <f t="shared" si="1185"/>
        <v/>
      </c>
      <c r="AO1837" s="104" t="str">
        <f t="shared" si="1169"/>
        <v/>
      </c>
      <c r="AP1837" s="104" t="str">
        <f t="shared" si="1170"/>
        <v/>
      </c>
      <c r="AQ1837" s="121" t="str">
        <f t="shared" si="1186"/>
        <v/>
      </c>
      <c r="AS1837" s="88" t="str">
        <f t="shared" si="1171"/>
        <v/>
      </c>
      <c r="AT1837" s="68" t="str">
        <f t="shared" si="1187"/>
        <v/>
      </c>
      <c r="AU1837" s="68" t="str">
        <f t="shared" si="1188"/>
        <v/>
      </c>
      <c r="AV1837" s="68" t="str">
        <f t="shared" si="1189"/>
        <v/>
      </c>
      <c r="AW1837" s="88" t="str">
        <f t="shared" si="1172"/>
        <v/>
      </c>
      <c r="AZ1837" s="88" t="str">
        <f t="shared" si="1173"/>
        <v/>
      </c>
      <c r="BA1837" s="68" t="str">
        <f t="shared" si="1174"/>
        <v/>
      </c>
      <c r="BB1837" s="68" t="str">
        <f t="shared" si="1175"/>
        <v/>
      </c>
      <c r="BC1837" s="68" t="str">
        <f t="shared" si="1176"/>
        <v/>
      </c>
      <c r="BD1837" s="69" t="str">
        <f t="shared" si="1177"/>
        <v/>
      </c>
      <c r="BE1837" s="69" t="str">
        <f t="shared" si="1190"/>
        <v/>
      </c>
      <c r="BT1837" s="138" t="str">
        <f t="shared" ca="1" si="1191"/>
        <v/>
      </c>
      <c r="BU1837" s="139" t="str">
        <f t="shared" ca="1" si="1192"/>
        <v/>
      </c>
      <c r="BW1837" s="138" t="str">
        <f t="shared" si="1193"/>
        <v/>
      </c>
      <c r="BX1837" s="104" t="str">
        <f t="shared" si="1194"/>
        <v/>
      </c>
      <c r="BY1837" s="139" t="str">
        <f t="shared" si="1195"/>
        <v/>
      </c>
      <c r="CA1837" s="138" t="str">
        <f t="shared" si="1196"/>
        <v/>
      </c>
      <c r="CB1837" s="104" t="str">
        <f t="shared" si="1197"/>
        <v/>
      </c>
      <c r="CC1837" s="139" t="str">
        <f t="shared" si="1198"/>
        <v/>
      </c>
      <c r="CE1837" s="162" t="str">
        <f t="shared" si="1199"/>
        <v/>
      </c>
      <c r="CF1837" s="163" t="str">
        <f t="shared" si="1200"/>
        <v/>
      </c>
      <c r="CG1837" s="164" t="str">
        <f t="shared" si="1201"/>
        <v/>
      </c>
      <c r="CI1837" s="162" t="str">
        <f t="shared" si="1202"/>
        <v/>
      </c>
      <c r="CJ1837" s="163" t="str">
        <f t="shared" si="1205"/>
        <v/>
      </c>
      <c r="CK1837" s="164" t="str">
        <f t="shared" si="1206"/>
        <v/>
      </c>
      <c r="CM1837" s="169" t="str">
        <f t="shared" si="1203"/>
        <v/>
      </c>
      <c r="CN1837" s="139" t="str">
        <f t="shared" si="1204"/>
        <v/>
      </c>
      <c r="CP1837" s="41" t="str">
        <f>IF($CM1837="", "", COUNTIF($CM$11:$CM$3035, "&lt;"&amp;$CM1837)+1+COUNTIF($CM$11:$CM1837, $CM1837)-1)</f>
        <v/>
      </c>
    </row>
    <row r="1838" spans="1:94" x14ac:dyDescent="0.25">
      <c r="A1838" s="40"/>
      <c r="B1838" s="82" t="str">
        <f>IF($I1838="", "", IFERROR(INDEX('Job Database'!$AE$11:$AE$3035, MATCH($I1838, 'Job Database'!$X$11:$X$3035, 0)), ""))</f>
        <v/>
      </c>
      <c r="C1838" s="69" t="str">
        <f>IF($I1838="", "", IF(COUNTIF('Job Database'!$X$11:$X$3035, $I1838)=0, $AC$5, $AC$4))</f>
        <v/>
      </c>
      <c r="D1838" s="40"/>
      <c r="E1838" s="85" t="str">
        <f>IF($I1838="", "", IF(IFERROR(INDEX('Job Database'!$M$11:$M$3035, MATCH($I1838, 'Job Database'!$X$11:$X$3035, 0)), "")="", "", IFERROR(INDEX('Job Database'!$M$11:$M$3035, MATCH($I1838, 'Job Database'!$X$11:$X$3035, 0)), "")))</f>
        <v/>
      </c>
      <c r="F1838" s="40"/>
      <c r="G1838" s="88" t="str">
        <f t="shared" si="1178"/>
        <v/>
      </c>
      <c r="H1838" s="40"/>
      <c r="I1838" s="24"/>
      <c r="J1838" s="34"/>
      <c r="K1838" s="106"/>
      <c r="L1838" s="79"/>
      <c r="M1838" s="34"/>
      <c r="N1838" s="79"/>
      <c r="O1838" s="31"/>
      <c r="P1838" s="53"/>
      <c r="Q1838" s="40"/>
      <c r="S1838" s="41" t="str">
        <f t="shared" si="1166"/>
        <v/>
      </c>
      <c r="T1838" s="41" t="str">
        <f t="shared" si="1167"/>
        <v/>
      </c>
      <c r="U1838" s="41" t="str">
        <f t="shared" si="1179"/>
        <v/>
      </c>
      <c r="W1838" s="74" t="str">
        <f>IF('Job Database'!$X1838="", "", 'Job Database'!$X1838)</f>
        <v/>
      </c>
      <c r="Y1838" s="41" t="str">
        <f>IF($W1838="", "", IF(COUNTIF($I$11:$I$3035, $W1838)&gt;0, "", MAX($Y$10:$Y1837)+1))</f>
        <v/>
      </c>
      <c r="Z1838" s="41">
        <v>1828</v>
      </c>
      <c r="AA1838" s="58" t="str">
        <f t="shared" si="1180"/>
        <v/>
      </c>
      <c r="AC1838" s="41" t="str">
        <f t="shared" si="1168"/>
        <v/>
      </c>
      <c r="AE1838" s="41" t="str">
        <f t="shared" si="1181"/>
        <v/>
      </c>
      <c r="AJ1838" s="154" t="str">
        <f t="shared" si="1182"/>
        <v/>
      </c>
      <c r="AL1838" s="120" t="str">
        <f t="shared" si="1183"/>
        <v/>
      </c>
      <c r="AM1838" s="104" t="str">
        <f t="shared" si="1184"/>
        <v/>
      </c>
      <c r="AN1838" s="104" t="str">
        <f t="shared" si="1185"/>
        <v/>
      </c>
      <c r="AO1838" s="104" t="str">
        <f t="shared" si="1169"/>
        <v/>
      </c>
      <c r="AP1838" s="104" t="str">
        <f t="shared" si="1170"/>
        <v/>
      </c>
      <c r="AQ1838" s="121" t="str">
        <f t="shared" si="1186"/>
        <v/>
      </c>
      <c r="AS1838" s="88" t="str">
        <f t="shared" si="1171"/>
        <v/>
      </c>
      <c r="AT1838" s="68" t="str">
        <f t="shared" si="1187"/>
        <v/>
      </c>
      <c r="AU1838" s="68" t="str">
        <f t="shared" si="1188"/>
        <v/>
      </c>
      <c r="AV1838" s="68" t="str">
        <f t="shared" si="1189"/>
        <v/>
      </c>
      <c r="AW1838" s="88" t="str">
        <f t="shared" si="1172"/>
        <v/>
      </c>
      <c r="AZ1838" s="88" t="str">
        <f t="shared" si="1173"/>
        <v/>
      </c>
      <c r="BA1838" s="68" t="str">
        <f t="shared" si="1174"/>
        <v/>
      </c>
      <c r="BB1838" s="68" t="str">
        <f t="shared" si="1175"/>
        <v/>
      </c>
      <c r="BC1838" s="68" t="str">
        <f t="shared" si="1176"/>
        <v/>
      </c>
      <c r="BD1838" s="69" t="str">
        <f t="shared" si="1177"/>
        <v/>
      </c>
      <c r="BE1838" s="69" t="str">
        <f t="shared" si="1190"/>
        <v/>
      </c>
      <c r="BT1838" s="138" t="str">
        <f t="shared" ca="1" si="1191"/>
        <v/>
      </c>
      <c r="BU1838" s="139" t="str">
        <f t="shared" ca="1" si="1192"/>
        <v/>
      </c>
      <c r="BW1838" s="138" t="str">
        <f t="shared" si="1193"/>
        <v/>
      </c>
      <c r="BX1838" s="104" t="str">
        <f t="shared" si="1194"/>
        <v/>
      </c>
      <c r="BY1838" s="139" t="str">
        <f t="shared" si="1195"/>
        <v/>
      </c>
      <c r="CA1838" s="138" t="str">
        <f t="shared" si="1196"/>
        <v/>
      </c>
      <c r="CB1838" s="104" t="str">
        <f t="shared" si="1197"/>
        <v/>
      </c>
      <c r="CC1838" s="139" t="str">
        <f t="shared" si="1198"/>
        <v/>
      </c>
      <c r="CE1838" s="162" t="str">
        <f t="shared" si="1199"/>
        <v/>
      </c>
      <c r="CF1838" s="163" t="str">
        <f t="shared" si="1200"/>
        <v/>
      </c>
      <c r="CG1838" s="164" t="str">
        <f t="shared" si="1201"/>
        <v/>
      </c>
      <c r="CI1838" s="162" t="str">
        <f t="shared" si="1202"/>
        <v/>
      </c>
      <c r="CJ1838" s="163" t="str">
        <f t="shared" si="1205"/>
        <v/>
      </c>
      <c r="CK1838" s="164" t="str">
        <f t="shared" si="1206"/>
        <v/>
      </c>
      <c r="CM1838" s="169" t="str">
        <f t="shared" si="1203"/>
        <v/>
      </c>
      <c r="CN1838" s="139" t="str">
        <f t="shared" si="1204"/>
        <v/>
      </c>
      <c r="CP1838" s="41" t="str">
        <f>IF($CM1838="", "", COUNTIF($CM$11:$CM$3035, "&lt;"&amp;$CM1838)+1+COUNTIF($CM$11:$CM1838, $CM1838)-1)</f>
        <v/>
      </c>
    </row>
    <row r="1839" spans="1:94" x14ac:dyDescent="0.25">
      <c r="A1839" s="40"/>
      <c r="B1839" s="82" t="str">
        <f>IF($I1839="", "", IFERROR(INDEX('Job Database'!$AE$11:$AE$3035, MATCH($I1839, 'Job Database'!$X$11:$X$3035, 0)), ""))</f>
        <v/>
      </c>
      <c r="C1839" s="69" t="str">
        <f>IF($I1839="", "", IF(COUNTIF('Job Database'!$X$11:$X$3035, $I1839)=0, $AC$5, $AC$4))</f>
        <v/>
      </c>
      <c r="D1839" s="40"/>
      <c r="E1839" s="85" t="str">
        <f>IF($I1839="", "", IF(IFERROR(INDEX('Job Database'!$M$11:$M$3035, MATCH($I1839, 'Job Database'!$X$11:$X$3035, 0)), "")="", "", IFERROR(INDEX('Job Database'!$M$11:$M$3035, MATCH($I1839, 'Job Database'!$X$11:$X$3035, 0)), "")))</f>
        <v/>
      </c>
      <c r="F1839" s="40"/>
      <c r="G1839" s="88" t="str">
        <f t="shared" si="1178"/>
        <v/>
      </c>
      <c r="H1839" s="40"/>
      <c r="I1839" s="24"/>
      <c r="J1839" s="34"/>
      <c r="K1839" s="106"/>
      <c r="L1839" s="79"/>
      <c r="M1839" s="34"/>
      <c r="N1839" s="79"/>
      <c r="O1839" s="31"/>
      <c r="P1839" s="53"/>
      <c r="Q1839" s="40"/>
      <c r="S1839" s="41" t="str">
        <f t="shared" si="1166"/>
        <v/>
      </c>
      <c r="T1839" s="41" t="str">
        <f t="shared" si="1167"/>
        <v/>
      </c>
      <c r="U1839" s="41" t="str">
        <f t="shared" si="1179"/>
        <v/>
      </c>
      <c r="W1839" s="74" t="str">
        <f>IF('Job Database'!$X1839="", "", 'Job Database'!$X1839)</f>
        <v/>
      </c>
      <c r="Y1839" s="41" t="str">
        <f>IF($W1839="", "", IF(COUNTIF($I$11:$I$3035, $W1839)&gt;0, "", MAX($Y$10:$Y1838)+1))</f>
        <v/>
      </c>
      <c r="Z1839" s="41">
        <v>1829</v>
      </c>
      <c r="AA1839" s="58" t="str">
        <f t="shared" si="1180"/>
        <v/>
      </c>
      <c r="AC1839" s="41" t="str">
        <f t="shared" si="1168"/>
        <v/>
      </c>
      <c r="AE1839" s="41" t="str">
        <f t="shared" si="1181"/>
        <v/>
      </c>
      <c r="AJ1839" s="154" t="str">
        <f t="shared" si="1182"/>
        <v/>
      </c>
      <c r="AL1839" s="120" t="str">
        <f t="shared" si="1183"/>
        <v/>
      </c>
      <c r="AM1839" s="104" t="str">
        <f t="shared" si="1184"/>
        <v/>
      </c>
      <c r="AN1839" s="104" t="str">
        <f t="shared" si="1185"/>
        <v/>
      </c>
      <c r="AO1839" s="104" t="str">
        <f t="shared" si="1169"/>
        <v/>
      </c>
      <c r="AP1839" s="104" t="str">
        <f t="shared" si="1170"/>
        <v/>
      </c>
      <c r="AQ1839" s="121" t="str">
        <f t="shared" si="1186"/>
        <v/>
      </c>
      <c r="AS1839" s="88" t="str">
        <f t="shared" si="1171"/>
        <v/>
      </c>
      <c r="AT1839" s="68" t="str">
        <f t="shared" si="1187"/>
        <v/>
      </c>
      <c r="AU1839" s="68" t="str">
        <f t="shared" si="1188"/>
        <v/>
      </c>
      <c r="AV1839" s="68" t="str">
        <f t="shared" si="1189"/>
        <v/>
      </c>
      <c r="AW1839" s="88" t="str">
        <f t="shared" si="1172"/>
        <v/>
      </c>
      <c r="AZ1839" s="88" t="str">
        <f t="shared" si="1173"/>
        <v/>
      </c>
      <c r="BA1839" s="68" t="str">
        <f t="shared" si="1174"/>
        <v/>
      </c>
      <c r="BB1839" s="68" t="str">
        <f t="shared" si="1175"/>
        <v/>
      </c>
      <c r="BC1839" s="68" t="str">
        <f t="shared" si="1176"/>
        <v/>
      </c>
      <c r="BD1839" s="69" t="str">
        <f t="shared" si="1177"/>
        <v/>
      </c>
      <c r="BE1839" s="69" t="str">
        <f t="shared" si="1190"/>
        <v/>
      </c>
      <c r="BT1839" s="138" t="str">
        <f t="shared" ca="1" si="1191"/>
        <v/>
      </c>
      <c r="BU1839" s="139" t="str">
        <f t="shared" ca="1" si="1192"/>
        <v/>
      </c>
      <c r="BW1839" s="138" t="str">
        <f t="shared" si="1193"/>
        <v/>
      </c>
      <c r="BX1839" s="104" t="str">
        <f t="shared" si="1194"/>
        <v/>
      </c>
      <c r="BY1839" s="139" t="str">
        <f t="shared" si="1195"/>
        <v/>
      </c>
      <c r="CA1839" s="138" t="str">
        <f t="shared" si="1196"/>
        <v/>
      </c>
      <c r="CB1839" s="104" t="str">
        <f t="shared" si="1197"/>
        <v/>
      </c>
      <c r="CC1839" s="139" t="str">
        <f t="shared" si="1198"/>
        <v/>
      </c>
      <c r="CE1839" s="162" t="str">
        <f t="shared" si="1199"/>
        <v/>
      </c>
      <c r="CF1839" s="163" t="str">
        <f t="shared" si="1200"/>
        <v/>
      </c>
      <c r="CG1839" s="164" t="str">
        <f t="shared" si="1201"/>
        <v/>
      </c>
      <c r="CI1839" s="162" t="str">
        <f t="shared" si="1202"/>
        <v/>
      </c>
      <c r="CJ1839" s="163" t="str">
        <f t="shared" si="1205"/>
        <v/>
      </c>
      <c r="CK1839" s="164" t="str">
        <f t="shared" si="1206"/>
        <v/>
      </c>
      <c r="CM1839" s="169" t="str">
        <f t="shared" si="1203"/>
        <v/>
      </c>
      <c r="CN1839" s="139" t="str">
        <f t="shared" si="1204"/>
        <v/>
      </c>
      <c r="CP1839" s="41" t="str">
        <f>IF($CM1839="", "", COUNTIF($CM$11:$CM$3035, "&lt;"&amp;$CM1839)+1+COUNTIF($CM$11:$CM1839, $CM1839)-1)</f>
        <v/>
      </c>
    </row>
    <row r="1840" spans="1:94" x14ac:dyDescent="0.25">
      <c r="A1840" s="40"/>
      <c r="B1840" s="82" t="str">
        <f>IF($I1840="", "", IFERROR(INDEX('Job Database'!$AE$11:$AE$3035, MATCH($I1840, 'Job Database'!$X$11:$X$3035, 0)), ""))</f>
        <v/>
      </c>
      <c r="C1840" s="69" t="str">
        <f>IF($I1840="", "", IF(COUNTIF('Job Database'!$X$11:$X$3035, $I1840)=0, $AC$5, $AC$4))</f>
        <v/>
      </c>
      <c r="D1840" s="40"/>
      <c r="E1840" s="85" t="str">
        <f>IF($I1840="", "", IF(IFERROR(INDEX('Job Database'!$M$11:$M$3035, MATCH($I1840, 'Job Database'!$X$11:$X$3035, 0)), "")="", "", IFERROR(INDEX('Job Database'!$M$11:$M$3035, MATCH($I1840, 'Job Database'!$X$11:$X$3035, 0)), "")))</f>
        <v/>
      </c>
      <c r="F1840" s="40"/>
      <c r="G1840" s="88" t="str">
        <f t="shared" si="1178"/>
        <v/>
      </c>
      <c r="H1840" s="40"/>
      <c r="I1840" s="24"/>
      <c r="J1840" s="34"/>
      <c r="K1840" s="106"/>
      <c r="L1840" s="79"/>
      <c r="M1840" s="34"/>
      <c r="N1840" s="79"/>
      <c r="O1840" s="31"/>
      <c r="P1840" s="53"/>
      <c r="Q1840" s="40"/>
      <c r="S1840" s="41" t="str">
        <f t="shared" si="1166"/>
        <v/>
      </c>
      <c r="T1840" s="41" t="str">
        <f t="shared" si="1167"/>
        <v/>
      </c>
      <c r="U1840" s="41" t="str">
        <f t="shared" si="1179"/>
        <v/>
      </c>
      <c r="W1840" s="74" t="str">
        <f>IF('Job Database'!$X1840="", "", 'Job Database'!$X1840)</f>
        <v/>
      </c>
      <c r="Y1840" s="41" t="str">
        <f>IF($W1840="", "", IF(COUNTIF($I$11:$I$3035, $W1840)&gt;0, "", MAX($Y$10:$Y1839)+1))</f>
        <v/>
      </c>
      <c r="Z1840" s="41">
        <v>1830</v>
      </c>
      <c r="AA1840" s="58" t="str">
        <f t="shared" si="1180"/>
        <v/>
      </c>
      <c r="AC1840" s="41" t="str">
        <f t="shared" si="1168"/>
        <v/>
      </c>
      <c r="AE1840" s="41" t="str">
        <f t="shared" si="1181"/>
        <v/>
      </c>
      <c r="AJ1840" s="154" t="str">
        <f t="shared" si="1182"/>
        <v/>
      </c>
      <c r="AL1840" s="120" t="str">
        <f t="shared" si="1183"/>
        <v/>
      </c>
      <c r="AM1840" s="104" t="str">
        <f t="shared" si="1184"/>
        <v/>
      </c>
      <c r="AN1840" s="104" t="str">
        <f t="shared" si="1185"/>
        <v/>
      </c>
      <c r="AO1840" s="104" t="str">
        <f t="shared" si="1169"/>
        <v/>
      </c>
      <c r="AP1840" s="104" t="str">
        <f t="shared" si="1170"/>
        <v/>
      </c>
      <c r="AQ1840" s="121" t="str">
        <f t="shared" si="1186"/>
        <v/>
      </c>
      <c r="AS1840" s="88" t="str">
        <f t="shared" si="1171"/>
        <v/>
      </c>
      <c r="AT1840" s="68" t="str">
        <f t="shared" si="1187"/>
        <v/>
      </c>
      <c r="AU1840" s="68" t="str">
        <f t="shared" si="1188"/>
        <v/>
      </c>
      <c r="AV1840" s="68" t="str">
        <f t="shared" si="1189"/>
        <v/>
      </c>
      <c r="AW1840" s="88" t="str">
        <f t="shared" si="1172"/>
        <v/>
      </c>
      <c r="AZ1840" s="88" t="str">
        <f t="shared" si="1173"/>
        <v/>
      </c>
      <c r="BA1840" s="68" t="str">
        <f t="shared" si="1174"/>
        <v/>
      </c>
      <c r="BB1840" s="68" t="str">
        <f t="shared" si="1175"/>
        <v/>
      </c>
      <c r="BC1840" s="68" t="str">
        <f t="shared" si="1176"/>
        <v/>
      </c>
      <c r="BD1840" s="69" t="str">
        <f t="shared" si="1177"/>
        <v/>
      </c>
      <c r="BE1840" s="69" t="str">
        <f t="shared" si="1190"/>
        <v/>
      </c>
      <c r="BT1840" s="138" t="str">
        <f t="shared" ca="1" si="1191"/>
        <v/>
      </c>
      <c r="BU1840" s="139" t="str">
        <f t="shared" ca="1" si="1192"/>
        <v/>
      </c>
      <c r="BW1840" s="138" t="str">
        <f t="shared" si="1193"/>
        <v/>
      </c>
      <c r="BX1840" s="104" t="str">
        <f t="shared" si="1194"/>
        <v/>
      </c>
      <c r="BY1840" s="139" t="str">
        <f t="shared" si="1195"/>
        <v/>
      </c>
      <c r="CA1840" s="138" t="str">
        <f t="shared" si="1196"/>
        <v/>
      </c>
      <c r="CB1840" s="104" t="str">
        <f t="shared" si="1197"/>
        <v/>
      </c>
      <c r="CC1840" s="139" t="str">
        <f t="shared" si="1198"/>
        <v/>
      </c>
      <c r="CE1840" s="162" t="str">
        <f t="shared" si="1199"/>
        <v/>
      </c>
      <c r="CF1840" s="163" t="str">
        <f t="shared" si="1200"/>
        <v/>
      </c>
      <c r="CG1840" s="164" t="str">
        <f t="shared" si="1201"/>
        <v/>
      </c>
      <c r="CI1840" s="162" t="str">
        <f t="shared" si="1202"/>
        <v/>
      </c>
      <c r="CJ1840" s="163" t="str">
        <f t="shared" si="1205"/>
        <v/>
      </c>
      <c r="CK1840" s="164" t="str">
        <f t="shared" si="1206"/>
        <v/>
      </c>
      <c r="CM1840" s="169" t="str">
        <f t="shared" si="1203"/>
        <v/>
      </c>
      <c r="CN1840" s="139" t="str">
        <f t="shared" si="1204"/>
        <v/>
      </c>
      <c r="CP1840" s="41" t="str">
        <f>IF($CM1840="", "", COUNTIF($CM$11:$CM$3035, "&lt;"&amp;$CM1840)+1+COUNTIF($CM$11:$CM1840, $CM1840)-1)</f>
        <v/>
      </c>
    </row>
    <row r="1841" spans="1:94" x14ac:dyDescent="0.25">
      <c r="A1841" s="40"/>
      <c r="B1841" s="82" t="str">
        <f>IF($I1841="", "", IFERROR(INDEX('Job Database'!$AE$11:$AE$3035, MATCH($I1841, 'Job Database'!$X$11:$X$3035, 0)), ""))</f>
        <v/>
      </c>
      <c r="C1841" s="69" t="str">
        <f>IF($I1841="", "", IF(COUNTIF('Job Database'!$X$11:$X$3035, $I1841)=0, $AC$5, $AC$4))</f>
        <v/>
      </c>
      <c r="D1841" s="40"/>
      <c r="E1841" s="85" t="str">
        <f>IF($I1841="", "", IF(IFERROR(INDEX('Job Database'!$M$11:$M$3035, MATCH($I1841, 'Job Database'!$X$11:$X$3035, 0)), "")="", "", IFERROR(INDEX('Job Database'!$M$11:$M$3035, MATCH($I1841, 'Job Database'!$X$11:$X$3035, 0)), "")))</f>
        <v/>
      </c>
      <c r="F1841" s="40"/>
      <c r="G1841" s="88" t="str">
        <f t="shared" si="1178"/>
        <v/>
      </c>
      <c r="H1841" s="40"/>
      <c r="I1841" s="24"/>
      <c r="J1841" s="34"/>
      <c r="K1841" s="106"/>
      <c r="L1841" s="79"/>
      <c r="M1841" s="34"/>
      <c r="N1841" s="79"/>
      <c r="O1841" s="31"/>
      <c r="P1841" s="53"/>
      <c r="Q1841" s="40"/>
      <c r="S1841" s="41" t="str">
        <f t="shared" si="1166"/>
        <v/>
      </c>
      <c r="T1841" s="41" t="str">
        <f t="shared" si="1167"/>
        <v/>
      </c>
      <c r="U1841" s="41" t="str">
        <f t="shared" si="1179"/>
        <v/>
      </c>
      <c r="W1841" s="74" t="str">
        <f>IF('Job Database'!$X1841="", "", 'Job Database'!$X1841)</f>
        <v/>
      </c>
      <c r="Y1841" s="41" t="str">
        <f>IF($W1841="", "", IF(COUNTIF($I$11:$I$3035, $W1841)&gt;0, "", MAX($Y$10:$Y1840)+1))</f>
        <v/>
      </c>
      <c r="Z1841" s="41">
        <v>1831</v>
      </c>
      <c r="AA1841" s="58" t="str">
        <f t="shared" si="1180"/>
        <v/>
      </c>
      <c r="AC1841" s="41" t="str">
        <f t="shared" si="1168"/>
        <v/>
      </c>
      <c r="AE1841" s="41" t="str">
        <f t="shared" si="1181"/>
        <v/>
      </c>
      <c r="AJ1841" s="154" t="str">
        <f t="shared" si="1182"/>
        <v/>
      </c>
      <c r="AL1841" s="120" t="str">
        <f t="shared" si="1183"/>
        <v/>
      </c>
      <c r="AM1841" s="104" t="str">
        <f t="shared" si="1184"/>
        <v/>
      </c>
      <c r="AN1841" s="104" t="str">
        <f t="shared" si="1185"/>
        <v/>
      </c>
      <c r="AO1841" s="104" t="str">
        <f t="shared" si="1169"/>
        <v/>
      </c>
      <c r="AP1841" s="104" t="str">
        <f t="shared" si="1170"/>
        <v/>
      </c>
      <c r="AQ1841" s="121" t="str">
        <f t="shared" si="1186"/>
        <v/>
      </c>
      <c r="AS1841" s="88" t="str">
        <f t="shared" si="1171"/>
        <v/>
      </c>
      <c r="AT1841" s="68" t="str">
        <f t="shared" si="1187"/>
        <v/>
      </c>
      <c r="AU1841" s="68" t="str">
        <f t="shared" si="1188"/>
        <v/>
      </c>
      <c r="AV1841" s="68" t="str">
        <f t="shared" si="1189"/>
        <v/>
      </c>
      <c r="AW1841" s="88" t="str">
        <f t="shared" si="1172"/>
        <v/>
      </c>
      <c r="AZ1841" s="88" t="str">
        <f t="shared" si="1173"/>
        <v/>
      </c>
      <c r="BA1841" s="68" t="str">
        <f t="shared" si="1174"/>
        <v/>
      </c>
      <c r="BB1841" s="68" t="str">
        <f t="shared" si="1175"/>
        <v/>
      </c>
      <c r="BC1841" s="68" t="str">
        <f t="shared" si="1176"/>
        <v/>
      </c>
      <c r="BD1841" s="69" t="str">
        <f t="shared" si="1177"/>
        <v/>
      </c>
      <c r="BE1841" s="69" t="str">
        <f t="shared" si="1190"/>
        <v/>
      </c>
      <c r="BT1841" s="138" t="str">
        <f t="shared" ca="1" si="1191"/>
        <v/>
      </c>
      <c r="BU1841" s="139" t="str">
        <f t="shared" ca="1" si="1192"/>
        <v/>
      </c>
      <c r="BW1841" s="138" t="str">
        <f t="shared" si="1193"/>
        <v/>
      </c>
      <c r="BX1841" s="104" t="str">
        <f t="shared" si="1194"/>
        <v/>
      </c>
      <c r="BY1841" s="139" t="str">
        <f t="shared" si="1195"/>
        <v/>
      </c>
      <c r="CA1841" s="138" t="str">
        <f t="shared" si="1196"/>
        <v/>
      </c>
      <c r="CB1841" s="104" t="str">
        <f t="shared" si="1197"/>
        <v/>
      </c>
      <c r="CC1841" s="139" t="str">
        <f t="shared" si="1198"/>
        <v/>
      </c>
      <c r="CE1841" s="162" t="str">
        <f t="shared" si="1199"/>
        <v/>
      </c>
      <c r="CF1841" s="163" t="str">
        <f t="shared" si="1200"/>
        <v/>
      </c>
      <c r="CG1841" s="164" t="str">
        <f t="shared" si="1201"/>
        <v/>
      </c>
      <c r="CI1841" s="162" t="str">
        <f t="shared" si="1202"/>
        <v/>
      </c>
      <c r="CJ1841" s="163" t="str">
        <f t="shared" si="1205"/>
        <v/>
      </c>
      <c r="CK1841" s="164" t="str">
        <f t="shared" si="1206"/>
        <v/>
      </c>
      <c r="CM1841" s="169" t="str">
        <f t="shared" si="1203"/>
        <v/>
      </c>
      <c r="CN1841" s="139" t="str">
        <f t="shared" si="1204"/>
        <v/>
      </c>
      <c r="CP1841" s="41" t="str">
        <f>IF($CM1841="", "", COUNTIF($CM$11:$CM$3035, "&lt;"&amp;$CM1841)+1+COUNTIF($CM$11:$CM1841, $CM1841)-1)</f>
        <v/>
      </c>
    </row>
    <row r="1842" spans="1:94" x14ac:dyDescent="0.25">
      <c r="A1842" s="40"/>
      <c r="B1842" s="82" t="str">
        <f>IF($I1842="", "", IFERROR(INDEX('Job Database'!$AE$11:$AE$3035, MATCH($I1842, 'Job Database'!$X$11:$X$3035, 0)), ""))</f>
        <v/>
      </c>
      <c r="C1842" s="69" t="str">
        <f>IF($I1842="", "", IF(COUNTIF('Job Database'!$X$11:$X$3035, $I1842)=0, $AC$5, $AC$4))</f>
        <v/>
      </c>
      <c r="D1842" s="40"/>
      <c r="E1842" s="85" t="str">
        <f>IF($I1842="", "", IF(IFERROR(INDEX('Job Database'!$M$11:$M$3035, MATCH($I1842, 'Job Database'!$X$11:$X$3035, 0)), "")="", "", IFERROR(INDEX('Job Database'!$M$11:$M$3035, MATCH($I1842, 'Job Database'!$X$11:$X$3035, 0)), "")))</f>
        <v/>
      </c>
      <c r="F1842" s="40"/>
      <c r="G1842" s="88" t="str">
        <f t="shared" si="1178"/>
        <v/>
      </c>
      <c r="H1842" s="40"/>
      <c r="I1842" s="24"/>
      <c r="J1842" s="34"/>
      <c r="K1842" s="106"/>
      <c r="L1842" s="79"/>
      <c r="M1842" s="34"/>
      <c r="N1842" s="79"/>
      <c r="O1842" s="31"/>
      <c r="P1842" s="53"/>
      <c r="Q1842" s="40"/>
      <c r="S1842" s="41" t="str">
        <f t="shared" si="1166"/>
        <v/>
      </c>
      <c r="T1842" s="41" t="str">
        <f t="shared" si="1167"/>
        <v/>
      </c>
      <c r="U1842" s="41" t="str">
        <f t="shared" si="1179"/>
        <v/>
      </c>
      <c r="W1842" s="74" t="str">
        <f>IF('Job Database'!$X1842="", "", 'Job Database'!$X1842)</f>
        <v/>
      </c>
      <c r="Y1842" s="41" t="str">
        <f>IF($W1842="", "", IF(COUNTIF($I$11:$I$3035, $W1842)&gt;0, "", MAX($Y$10:$Y1841)+1))</f>
        <v/>
      </c>
      <c r="Z1842" s="41">
        <v>1832</v>
      </c>
      <c r="AA1842" s="58" t="str">
        <f t="shared" si="1180"/>
        <v/>
      </c>
      <c r="AC1842" s="41" t="str">
        <f t="shared" si="1168"/>
        <v/>
      </c>
      <c r="AE1842" s="41" t="str">
        <f t="shared" si="1181"/>
        <v/>
      </c>
      <c r="AJ1842" s="154" t="str">
        <f t="shared" si="1182"/>
        <v/>
      </c>
      <c r="AL1842" s="120" t="str">
        <f t="shared" si="1183"/>
        <v/>
      </c>
      <c r="AM1842" s="104" t="str">
        <f t="shared" si="1184"/>
        <v/>
      </c>
      <c r="AN1842" s="104" t="str">
        <f t="shared" si="1185"/>
        <v/>
      </c>
      <c r="AO1842" s="104" t="str">
        <f t="shared" si="1169"/>
        <v/>
      </c>
      <c r="AP1842" s="104" t="str">
        <f t="shared" si="1170"/>
        <v/>
      </c>
      <c r="AQ1842" s="121" t="str">
        <f t="shared" si="1186"/>
        <v/>
      </c>
      <c r="AS1842" s="88" t="str">
        <f t="shared" si="1171"/>
        <v/>
      </c>
      <c r="AT1842" s="68" t="str">
        <f t="shared" si="1187"/>
        <v/>
      </c>
      <c r="AU1842" s="68" t="str">
        <f t="shared" si="1188"/>
        <v/>
      </c>
      <c r="AV1842" s="68" t="str">
        <f t="shared" si="1189"/>
        <v/>
      </c>
      <c r="AW1842" s="88" t="str">
        <f t="shared" si="1172"/>
        <v/>
      </c>
      <c r="AZ1842" s="88" t="str">
        <f t="shared" si="1173"/>
        <v/>
      </c>
      <c r="BA1842" s="68" t="str">
        <f t="shared" si="1174"/>
        <v/>
      </c>
      <c r="BB1842" s="68" t="str">
        <f t="shared" si="1175"/>
        <v/>
      </c>
      <c r="BC1842" s="68" t="str">
        <f t="shared" si="1176"/>
        <v/>
      </c>
      <c r="BD1842" s="69" t="str">
        <f t="shared" si="1177"/>
        <v/>
      </c>
      <c r="BE1842" s="69" t="str">
        <f t="shared" si="1190"/>
        <v/>
      </c>
      <c r="BT1842" s="138" t="str">
        <f t="shared" ca="1" si="1191"/>
        <v/>
      </c>
      <c r="BU1842" s="139" t="str">
        <f t="shared" ca="1" si="1192"/>
        <v/>
      </c>
      <c r="BW1842" s="138" t="str">
        <f t="shared" si="1193"/>
        <v/>
      </c>
      <c r="BX1842" s="104" t="str">
        <f t="shared" si="1194"/>
        <v/>
      </c>
      <c r="BY1842" s="139" t="str">
        <f t="shared" si="1195"/>
        <v/>
      </c>
      <c r="CA1842" s="138" t="str">
        <f t="shared" si="1196"/>
        <v/>
      </c>
      <c r="CB1842" s="104" t="str">
        <f t="shared" si="1197"/>
        <v/>
      </c>
      <c r="CC1842" s="139" t="str">
        <f t="shared" si="1198"/>
        <v/>
      </c>
      <c r="CE1842" s="162" t="str">
        <f t="shared" si="1199"/>
        <v/>
      </c>
      <c r="CF1842" s="163" t="str">
        <f t="shared" si="1200"/>
        <v/>
      </c>
      <c r="CG1842" s="164" t="str">
        <f t="shared" si="1201"/>
        <v/>
      </c>
      <c r="CI1842" s="162" t="str">
        <f t="shared" si="1202"/>
        <v/>
      </c>
      <c r="CJ1842" s="163" t="str">
        <f t="shared" si="1205"/>
        <v/>
      </c>
      <c r="CK1842" s="164" t="str">
        <f t="shared" si="1206"/>
        <v/>
      </c>
      <c r="CM1842" s="169" t="str">
        <f t="shared" si="1203"/>
        <v/>
      </c>
      <c r="CN1842" s="139" t="str">
        <f t="shared" si="1204"/>
        <v/>
      </c>
      <c r="CP1842" s="41" t="str">
        <f>IF($CM1842="", "", COUNTIF($CM$11:$CM$3035, "&lt;"&amp;$CM1842)+1+COUNTIF($CM$11:$CM1842, $CM1842)-1)</f>
        <v/>
      </c>
    </row>
    <row r="1843" spans="1:94" x14ac:dyDescent="0.25">
      <c r="A1843" s="40"/>
      <c r="B1843" s="82" t="str">
        <f>IF($I1843="", "", IFERROR(INDEX('Job Database'!$AE$11:$AE$3035, MATCH($I1843, 'Job Database'!$X$11:$X$3035, 0)), ""))</f>
        <v/>
      </c>
      <c r="C1843" s="69" t="str">
        <f>IF($I1843="", "", IF(COUNTIF('Job Database'!$X$11:$X$3035, $I1843)=0, $AC$5, $AC$4))</f>
        <v/>
      </c>
      <c r="D1843" s="40"/>
      <c r="E1843" s="85" t="str">
        <f>IF($I1843="", "", IF(IFERROR(INDEX('Job Database'!$M$11:$M$3035, MATCH($I1843, 'Job Database'!$X$11:$X$3035, 0)), "")="", "", IFERROR(INDEX('Job Database'!$M$11:$M$3035, MATCH($I1843, 'Job Database'!$X$11:$X$3035, 0)), "")))</f>
        <v/>
      </c>
      <c r="F1843" s="40"/>
      <c r="G1843" s="88" t="str">
        <f t="shared" si="1178"/>
        <v/>
      </c>
      <c r="H1843" s="40"/>
      <c r="I1843" s="24"/>
      <c r="J1843" s="34"/>
      <c r="K1843" s="106"/>
      <c r="L1843" s="79"/>
      <c r="M1843" s="34"/>
      <c r="N1843" s="79"/>
      <c r="O1843" s="31"/>
      <c r="P1843" s="53"/>
      <c r="Q1843" s="40"/>
      <c r="S1843" s="41" t="str">
        <f t="shared" si="1166"/>
        <v/>
      </c>
      <c r="T1843" s="41" t="str">
        <f t="shared" si="1167"/>
        <v/>
      </c>
      <c r="U1843" s="41" t="str">
        <f t="shared" si="1179"/>
        <v/>
      </c>
      <c r="W1843" s="74" t="str">
        <f>IF('Job Database'!$X1843="", "", 'Job Database'!$X1843)</f>
        <v/>
      </c>
      <c r="Y1843" s="41" t="str">
        <f>IF($W1843="", "", IF(COUNTIF($I$11:$I$3035, $W1843)&gt;0, "", MAX($Y$10:$Y1842)+1))</f>
        <v/>
      </c>
      <c r="Z1843" s="41">
        <v>1833</v>
      </c>
      <c r="AA1843" s="58" t="str">
        <f t="shared" si="1180"/>
        <v/>
      </c>
      <c r="AC1843" s="41" t="str">
        <f t="shared" si="1168"/>
        <v/>
      </c>
      <c r="AE1843" s="41" t="str">
        <f t="shared" si="1181"/>
        <v/>
      </c>
      <c r="AJ1843" s="154" t="str">
        <f t="shared" si="1182"/>
        <v/>
      </c>
      <c r="AL1843" s="120" t="str">
        <f t="shared" si="1183"/>
        <v/>
      </c>
      <c r="AM1843" s="104" t="str">
        <f t="shared" si="1184"/>
        <v/>
      </c>
      <c r="AN1843" s="104" t="str">
        <f t="shared" si="1185"/>
        <v/>
      </c>
      <c r="AO1843" s="104" t="str">
        <f t="shared" si="1169"/>
        <v/>
      </c>
      <c r="AP1843" s="104" t="str">
        <f t="shared" si="1170"/>
        <v/>
      </c>
      <c r="AQ1843" s="121" t="str">
        <f t="shared" si="1186"/>
        <v/>
      </c>
      <c r="AS1843" s="88" t="str">
        <f t="shared" si="1171"/>
        <v/>
      </c>
      <c r="AT1843" s="68" t="str">
        <f t="shared" si="1187"/>
        <v/>
      </c>
      <c r="AU1843" s="68" t="str">
        <f t="shared" si="1188"/>
        <v/>
      </c>
      <c r="AV1843" s="68" t="str">
        <f t="shared" si="1189"/>
        <v/>
      </c>
      <c r="AW1843" s="88" t="str">
        <f t="shared" si="1172"/>
        <v/>
      </c>
      <c r="AZ1843" s="88" t="str">
        <f t="shared" si="1173"/>
        <v/>
      </c>
      <c r="BA1843" s="68" t="str">
        <f t="shared" si="1174"/>
        <v/>
      </c>
      <c r="BB1843" s="68" t="str">
        <f t="shared" si="1175"/>
        <v/>
      </c>
      <c r="BC1843" s="68" t="str">
        <f t="shared" si="1176"/>
        <v/>
      </c>
      <c r="BD1843" s="69" t="str">
        <f t="shared" si="1177"/>
        <v/>
      </c>
      <c r="BE1843" s="69" t="str">
        <f t="shared" si="1190"/>
        <v/>
      </c>
      <c r="BT1843" s="138" t="str">
        <f t="shared" ca="1" si="1191"/>
        <v/>
      </c>
      <c r="BU1843" s="139" t="str">
        <f t="shared" ca="1" si="1192"/>
        <v/>
      </c>
      <c r="BW1843" s="138" t="str">
        <f t="shared" si="1193"/>
        <v/>
      </c>
      <c r="BX1843" s="104" t="str">
        <f t="shared" si="1194"/>
        <v/>
      </c>
      <c r="BY1843" s="139" t="str">
        <f t="shared" si="1195"/>
        <v/>
      </c>
      <c r="CA1843" s="138" t="str">
        <f t="shared" si="1196"/>
        <v/>
      </c>
      <c r="CB1843" s="104" t="str">
        <f t="shared" si="1197"/>
        <v/>
      </c>
      <c r="CC1843" s="139" t="str">
        <f t="shared" si="1198"/>
        <v/>
      </c>
      <c r="CE1843" s="162" t="str">
        <f t="shared" si="1199"/>
        <v/>
      </c>
      <c r="CF1843" s="163" t="str">
        <f t="shared" si="1200"/>
        <v/>
      </c>
      <c r="CG1843" s="164" t="str">
        <f t="shared" si="1201"/>
        <v/>
      </c>
      <c r="CI1843" s="162" t="str">
        <f t="shared" si="1202"/>
        <v/>
      </c>
      <c r="CJ1843" s="163" t="str">
        <f t="shared" si="1205"/>
        <v/>
      </c>
      <c r="CK1843" s="164" t="str">
        <f t="shared" si="1206"/>
        <v/>
      </c>
      <c r="CM1843" s="169" t="str">
        <f t="shared" si="1203"/>
        <v/>
      </c>
      <c r="CN1843" s="139" t="str">
        <f t="shared" si="1204"/>
        <v/>
      </c>
      <c r="CP1843" s="41" t="str">
        <f>IF($CM1843="", "", COUNTIF($CM$11:$CM$3035, "&lt;"&amp;$CM1843)+1+COUNTIF($CM$11:$CM1843, $CM1843)-1)</f>
        <v/>
      </c>
    </row>
    <row r="1844" spans="1:94" x14ac:dyDescent="0.25">
      <c r="A1844" s="40"/>
      <c r="B1844" s="82" t="str">
        <f>IF($I1844="", "", IFERROR(INDEX('Job Database'!$AE$11:$AE$3035, MATCH($I1844, 'Job Database'!$X$11:$X$3035, 0)), ""))</f>
        <v/>
      </c>
      <c r="C1844" s="69" t="str">
        <f>IF($I1844="", "", IF(COUNTIF('Job Database'!$X$11:$X$3035, $I1844)=0, $AC$5, $AC$4))</f>
        <v/>
      </c>
      <c r="D1844" s="40"/>
      <c r="E1844" s="85" t="str">
        <f>IF($I1844="", "", IF(IFERROR(INDEX('Job Database'!$M$11:$M$3035, MATCH($I1844, 'Job Database'!$X$11:$X$3035, 0)), "")="", "", IFERROR(INDEX('Job Database'!$M$11:$M$3035, MATCH($I1844, 'Job Database'!$X$11:$X$3035, 0)), "")))</f>
        <v/>
      </c>
      <c r="F1844" s="40"/>
      <c r="G1844" s="88" t="str">
        <f t="shared" si="1178"/>
        <v/>
      </c>
      <c r="H1844" s="40"/>
      <c r="I1844" s="24"/>
      <c r="J1844" s="34"/>
      <c r="K1844" s="106"/>
      <c r="L1844" s="79"/>
      <c r="M1844" s="34"/>
      <c r="N1844" s="79"/>
      <c r="O1844" s="31"/>
      <c r="P1844" s="53"/>
      <c r="Q1844" s="40"/>
      <c r="S1844" s="41" t="str">
        <f t="shared" si="1166"/>
        <v/>
      </c>
      <c r="T1844" s="41" t="str">
        <f t="shared" si="1167"/>
        <v/>
      </c>
      <c r="U1844" s="41" t="str">
        <f t="shared" si="1179"/>
        <v/>
      </c>
      <c r="W1844" s="74" t="str">
        <f>IF('Job Database'!$X1844="", "", 'Job Database'!$X1844)</f>
        <v/>
      </c>
      <c r="Y1844" s="41" t="str">
        <f>IF($W1844="", "", IF(COUNTIF($I$11:$I$3035, $W1844)&gt;0, "", MAX($Y$10:$Y1843)+1))</f>
        <v/>
      </c>
      <c r="Z1844" s="41">
        <v>1834</v>
      </c>
      <c r="AA1844" s="58" t="str">
        <f t="shared" si="1180"/>
        <v/>
      </c>
      <c r="AC1844" s="41" t="str">
        <f t="shared" si="1168"/>
        <v/>
      </c>
      <c r="AE1844" s="41" t="str">
        <f t="shared" si="1181"/>
        <v/>
      </c>
      <c r="AJ1844" s="154" t="str">
        <f t="shared" si="1182"/>
        <v/>
      </c>
      <c r="AL1844" s="120" t="str">
        <f t="shared" si="1183"/>
        <v/>
      </c>
      <c r="AM1844" s="104" t="str">
        <f t="shared" si="1184"/>
        <v/>
      </c>
      <c r="AN1844" s="104" t="str">
        <f t="shared" si="1185"/>
        <v/>
      </c>
      <c r="AO1844" s="104" t="str">
        <f t="shared" si="1169"/>
        <v/>
      </c>
      <c r="AP1844" s="104" t="str">
        <f t="shared" si="1170"/>
        <v/>
      </c>
      <c r="AQ1844" s="121" t="str">
        <f t="shared" si="1186"/>
        <v/>
      </c>
      <c r="AS1844" s="88" t="str">
        <f t="shared" si="1171"/>
        <v/>
      </c>
      <c r="AT1844" s="68" t="str">
        <f t="shared" si="1187"/>
        <v/>
      </c>
      <c r="AU1844" s="68" t="str">
        <f t="shared" si="1188"/>
        <v/>
      </c>
      <c r="AV1844" s="68" t="str">
        <f t="shared" si="1189"/>
        <v/>
      </c>
      <c r="AW1844" s="88" t="str">
        <f t="shared" si="1172"/>
        <v/>
      </c>
      <c r="AZ1844" s="88" t="str">
        <f t="shared" si="1173"/>
        <v/>
      </c>
      <c r="BA1844" s="68" t="str">
        <f t="shared" si="1174"/>
        <v/>
      </c>
      <c r="BB1844" s="68" t="str">
        <f t="shared" si="1175"/>
        <v/>
      </c>
      <c r="BC1844" s="68" t="str">
        <f t="shared" si="1176"/>
        <v/>
      </c>
      <c r="BD1844" s="69" t="str">
        <f t="shared" si="1177"/>
        <v/>
      </c>
      <c r="BE1844" s="69" t="str">
        <f t="shared" si="1190"/>
        <v/>
      </c>
      <c r="BT1844" s="138" t="str">
        <f t="shared" ca="1" si="1191"/>
        <v/>
      </c>
      <c r="BU1844" s="139" t="str">
        <f t="shared" ca="1" si="1192"/>
        <v/>
      </c>
      <c r="BW1844" s="138" t="str">
        <f t="shared" si="1193"/>
        <v/>
      </c>
      <c r="BX1844" s="104" t="str">
        <f t="shared" si="1194"/>
        <v/>
      </c>
      <c r="BY1844" s="139" t="str">
        <f t="shared" si="1195"/>
        <v/>
      </c>
      <c r="CA1844" s="138" t="str">
        <f t="shared" si="1196"/>
        <v/>
      </c>
      <c r="CB1844" s="104" t="str">
        <f t="shared" si="1197"/>
        <v/>
      </c>
      <c r="CC1844" s="139" t="str">
        <f t="shared" si="1198"/>
        <v/>
      </c>
      <c r="CE1844" s="162" t="str">
        <f t="shared" si="1199"/>
        <v/>
      </c>
      <c r="CF1844" s="163" t="str">
        <f t="shared" si="1200"/>
        <v/>
      </c>
      <c r="CG1844" s="164" t="str">
        <f t="shared" si="1201"/>
        <v/>
      </c>
      <c r="CI1844" s="162" t="str">
        <f t="shared" si="1202"/>
        <v/>
      </c>
      <c r="CJ1844" s="163" t="str">
        <f t="shared" si="1205"/>
        <v/>
      </c>
      <c r="CK1844" s="164" t="str">
        <f t="shared" si="1206"/>
        <v/>
      </c>
      <c r="CM1844" s="169" t="str">
        <f t="shared" si="1203"/>
        <v/>
      </c>
      <c r="CN1844" s="139" t="str">
        <f t="shared" si="1204"/>
        <v/>
      </c>
      <c r="CP1844" s="41" t="str">
        <f>IF($CM1844="", "", COUNTIF($CM$11:$CM$3035, "&lt;"&amp;$CM1844)+1+COUNTIF($CM$11:$CM1844, $CM1844)-1)</f>
        <v/>
      </c>
    </row>
    <row r="1845" spans="1:94" x14ac:dyDescent="0.25">
      <c r="A1845" s="40"/>
      <c r="B1845" s="82" t="str">
        <f>IF($I1845="", "", IFERROR(INDEX('Job Database'!$AE$11:$AE$3035, MATCH($I1845, 'Job Database'!$X$11:$X$3035, 0)), ""))</f>
        <v/>
      </c>
      <c r="C1845" s="69" t="str">
        <f>IF($I1845="", "", IF(COUNTIF('Job Database'!$X$11:$X$3035, $I1845)=0, $AC$5, $AC$4))</f>
        <v/>
      </c>
      <c r="D1845" s="40"/>
      <c r="E1845" s="85" t="str">
        <f>IF($I1845="", "", IF(IFERROR(INDEX('Job Database'!$M$11:$M$3035, MATCH($I1845, 'Job Database'!$X$11:$X$3035, 0)), "")="", "", IFERROR(INDEX('Job Database'!$M$11:$M$3035, MATCH($I1845, 'Job Database'!$X$11:$X$3035, 0)), "")))</f>
        <v/>
      </c>
      <c r="F1845" s="40"/>
      <c r="G1845" s="88" t="str">
        <f t="shared" si="1178"/>
        <v/>
      </c>
      <c r="H1845" s="40"/>
      <c r="I1845" s="24"/>
      <c r="J1845" s="34"/>
      <c r="K1845" s="106"/>
      <c r="L1845" s="79"/>
      <c r="M1845" s="34"/>
      <c r="N1845" s="79"/>
      <c r="O1845" s="31"/>
      <c r="P1845" s="53"/>
      <c r="Q1845" s="40"/>
      <c r="S1845" s="41" t="str">
        <f t="shared" si="1166"/>
        <v/>
      </c>
      <c r="T1845" s="41" t="str">
        <f t="shared" si="1167"/>
        <v/>
      </c>
      <c r="U1845" s="41" t="str">
        <f t="shared" si="1179"/>
        <v/>
      </c>
      <c r="W1845" s="74" t="str">
        <f>IF('Job Database'!$X1845="", "", 'Job Database'!$X1845)</f>
        <v/>
      </c>
      <c r="Y1845" s="41" t="str">
        <f>IF($W1845="", "", IF(COUNTIF($I$11:$I$3035, $W1845)&gt;0, "", MAX($Y$10:$Y1844)+1))</f>
        <v/>
      </c>
      <c r="Z1845" s="41">
        <v>1835</v>
      </c>
      <c r="AA1845" s="58" t="str">
        <f t="shared" si="1180"/>
        <v/>
      </c>
      <c r="AC1845" s="41" t="str">
        <f t="shared" si="1168"/>
        <v/>
      </c>
      <c r="AE1845" s="41" t="str">
        <f t="shared" si="1181"/>
        <v/>
      </c>
      <c r="AJ1845" s="154" t="str">
        <f t="shared" si="1182"/>
        <v/>
      </c>
      <c r="AL1845" s="120" t="str">
        <f t="shared" si="1183"/>
        <v/>
      </c>
      <c r="AM1845" s="104" t="str">
        <f t="shared" si="1184"/>
        <v/>
      </c>
      <c r="AN1845" s="104" t="str">
        <f t="shared" si="1185"/>
        <v/>
      </c>
      <c r="AO1845" s="104" t="str">
        <f t="shared" si="1169"/>
        <v/>
      </c>
      <c r="AP1845" s="104" t="str">
        <f t="shared" si="1170"/>
        <v/>
      </c>
      <c r="AQ1845" s="121" t="str">
        <f t="shared" si="1186"/>
        <v/>
      </c>
      <c r="AS1845" s="88" t="str">
        <f t="shared" si="1171"/>
        <v/>
      </c>
      <c r="AT1845" s="68" t="str">
        <f t="shared" si="1187"/>
        <v/>
      </c>
      <c r="AU1845" s="68" t="str">
        <f t="shared" si="1188"/>
        <v/>
      </c>
      <c r="AV1845" s="68" t="str">
        <f t="shared" si="1189"/>
        <v/>
      </c>
      <c r="AW1845" s="88" t="str">
        <f t="shared" si="1172"/>
        <v/>
      </c>
      <c r="AZ1845" s="88" t="str">
        <f t="shared" si="1173"/>
        <v/>
      </c>
      <c r="BA1845" s="68" t="str">
        <f t="shared" si="1174"/>
        <v/>
      </c>
      <c r="BB1845" s="68" t="str">
        <f t="shared" si="1175"/>
        <v/>
      </c>
      <c r="BC1845" s="68" t="str">
        <f t="shared" si="1176"/>
        <v/>
      </c>
      <c r="BD1845" s="69" t="str">
        <f t="shared" si="1177"/>
        <v/>
      </c>
      <c r="BE1845" s="69" t="str">
        <f t="shared" si="1190"/>
        <v/>
      </c>
      <c r="BT1845" s="138" t="str">
        <f t="shared" ca="1" si="1191"/>
        <v/>
      </c>
      <c r="BU1845" s="139" t="str">
        <f t="shared" ca="1" si="1192"/>
        <v/>
      </c>
      <c r="BW1845" s="138" t="str">
        <f t="shared" si="1193"/>
        <v/>
      </c>
      <c r="BX1845" s="104" t="str">
        <f t="shared" si="1194"/>
        <v/>
      </c>
      <c r="BY1845" s="139" t="str">
        <f t="shared" si="1195"/>
        <v/>
      </c>
      <c r="CA1845" s="138" t="str">
        <f t="shared" si="1196"/>
        <v/>
      </c>
      <c r="CB1845" s="104" t="str">
        <f t="shared" si="1197"/>
        <v/>
      </c>
      <c r="CC1845" s="139" t="str">
        <f t="shared" si="1198"/>
        <v/>
      </c>
      <c r="CE1845" s="162" t="str">
        <f t="shared" si="1199"/>
        <v/>
      </c>
      <c r="CF1845" s="163" t="str">
        <f t="shared" si="1200"/>
        <v/>
      </c>
      <c r="CG1845" s="164" t="str">
        <f t="shared" si="1201"/>
        <v/>
      </c>
      <c r="CI1845" s="162" t="str">
        <f t="shared" si="1202"/>
        <v/>
      </c>
      <c r="CJ1845" s="163" t="str">
        <f t="shared" si="1205"/>
        <v/>
      </c>
      <c r="CK1845" s="164" t="str">
        <f t="shared" si="1206"/>
        <v/>
      </c>
      <c r="CM1845" s="169" t="str">
        <f t="shared" si="1203"/>
        <v/>
      </c>
      <c r="CN1845" s="139" t="str">
        <f t="shared" si="1204"/>
        <v/>
      </c>
      <c r="CP1845" s="41" t="str">
        <f>IF($CM1845="", "", COUNTIF($CM$11:$CM$3035, "&lt;"&amp;$CM1845)+1+COUNTIF($CM$11:$CM1845, $CM1845)-1)</f>
        <v/>
      </c>
    </row>
    <row r="1846" spans="1:94" x14ac:dyDescent="0.25">
      <c r="A1846" s="40"/>
      <c r="B1846" s="82" t="str">
        <f>IF($I1846="", "", IFERROR(INDEX('Job Database'!$AE$11:$AE$3035, MATCH($I1846, 'Job Database'!$X$11:$X$3035, 0)), ""))</f>
        <v/>
      </c>
      <c r="C1846" s="69" t="str">
        <f>IF($I1846="", "", IF(COUNTIF('Job Database'!$X$11:$X$3035, $I1846)=0, $AC$5, $AC$4))</f>
        <v/>
      </c>
      <c r="D1846" s="40"/>
      <c r="E1846" s="85" t="str">
        <f>IF($I1846="", "", IF(IFERROR(INDEX('Job Database'!$M$11:$M$3035, MATCH($I1846, 'Job Database'!$X$11:$X$3035, 0)), "")="", "", IFERROR(INDEX('Job Database'!$M$11:$M$3035, MATCH($I1846, 'Job Database'!$X$11:$X$3035, 0)), "")))</f>
        <v/>
      </c>
      <c r="F1846" s="40"/>
      <c r="G1846" s="88" t="str">
        <f t="shared" si="1178"/>
        <v/>
      </c>
      <c r="H1846" s="40"/>
      <c r="I1846" s="24"/>
      <c r="J1846" s="34"/>
      <c r="K1846" s="106"/>
      <c r="L1846" s="79"/>
      <c r="M1846" s="34"/>
      <c r="N1846" s="79"/>
      <c r="O1846" s="31"/>
      <c r="P1846" s="53"/>
      <c r="Q1846" s="40"/>
      <c r="S1846" s="41" t="str">
        <f t="shared" si="1166"/>
        <v/>
      </c>
      <c r="T1846" s="41" t="str">
        <f t="shared" si="1167"/>
        <v/>
      </c>
      <c r="U1846" s="41" t="str">
        <f t="shared" si="1179"/>
        <v/>
      </c>
      <c r="W1846" s="74" t="str">
        <f>IF('Job Database'!$X1846="", "", 'Job Database'!$X1846)</f>
        <v/>
      </c>
      <c r="Y1846" s="41" t="str">
        <f>IF($W1846="", "", IF(COUNTIF($I$11:$I$3035, $W1846)&gt;0, "", MAX($Y$10:$Y1845)+1))</f>
        <v/>
      </c>
      <c r="Z1846" s="41">
        <v>1836</v>
      </c>
      <c r="AA1846" s="58" t="str">
        <f t="shared" si="1180"/>
        <v/>
      </c>
      <c r="AC1846" s="41" t="str">
        <f t="shared" si="1168"/>
        <v/>
      </c>
      <c r="AE1846" s="41" t="str">
        <f t="shared" si="1181"/>
        <v/>
      </c>
      <c r="AJ1846" s="154" t="str">
        <f t="shared" si="1182"/>
        <v/>
      </c>
      <c r="AL1846" s="120" t="str">
        <f t="shared" si="1183"/>
        <v/>
      </c>
      <c r="AM1846" s="104" t="str">
        <f t="shared" si="1184"/>
        <v/>
      </c>
      <c r="AN1846" s="104" t="str">
        <f t="shared" si="1185"/>
        <v/>
      </c>
      <c r="AO1846" s="104" t="str">
        <f t="shared" si="1169"/>
        <v/>
      </c>
      <c r="AP1846" s="104" t="str">
        <f t="shared" si="1170"/>
        <v/>
      </c>
      <c r="AQ1846" s="121" t="str">
        <f t="shared" si="1186"/>
        <v/>
      </c>
      <c r="AS1846" s="88" t="str">
        <f t="shared" si="1171"/>
        <v/>
      </c>
      <c r="AT1846" s="68" t="str">
        <f t="shared" si="1187"/>
        <v/>
      </c>
      <c r="AU1846" s="68" t="str">
        <f t="shared" si="1188"/>
        <v/>
      </c>
      <c r="AV1846" s="68" t="str">
        <f t="shared" si="1189"/>
        <v/>
      </c>
      <c r="AW1846" s="88" t="str">
        <f t="shared" si="1172"/>
        <v/>
      </c>
      <c r="AZ1846" s="88" t="str">
        <f t="shared" si="1173"/>
        <v/>
      </c>
      <c r="BA1846" s="68" t="str">
        <f t="shared" si="1174"/>
        <v/>
      </c>
      <c r="BB1846" s="68" t="str">
        <f t="shared" si="1175"/>
        <v/>
      </c>
      <c r="BC1846" s="68" t="str">
        <f t="shared" si="1176"/>
        <v/>
      </c>
      <c r="BD1846" s="69" t="str">
        <f t="shared" si="1177"/>
        <v/>
      </c>
      <c r="BE1846" s="69" t="str">
        <f t="shared" si="1190"/>
        <v/>
      </c>
      <c r="BT1846" s="138" t="str">
        <f t="shared" ca="1" si="1191"/>
        <v/>
      </c>
      <c r="BU1846" s="139" t="str">
        <f t="shared" ca="1" si="1192"/>
        <v/>
      </c>
      <c r="BW1846" s="138" t="str">
        <f t="shared" si="1193"/>
        <v/>
      </c>
      <c r="BX1846" s="104" t="str">
        <f t="shared" si="1194"/>
        <v/>
      </c>
      <c r="BY1846" s="139" t="str">
        <f t="shared" si="1195"/>
        <v/>
      </c>
      <c r="CA1846" s="138" t="str">
        <f t="shared" si="1196"/>
        <v/>
      </c>
      <c r="CB1846" s="104" t="str">
        <f t="shared" si="1197"/>
        <v/>
      </c>
      <c r="CC1846" s="139" t="str">
        <f t="shared" si="1198"/>
        <v/>
      </c>
      <c r="CE1846" s="162" t="str">
        <f t="shared" si="1199"/>
        <v/>
      </c>
      <c r="CF1846" s="163" t="str">
        <f t="shared" si="1200"/>
        <v/>
      </c>
      <c r="CG1846" s="164" t="str">
        <f t="shared" si="1201"/>
        <v/>
      </c>
      <c r="CI1846" s="162" t="str">
        <f t="shared" si="1202"/>
        <v/>
      </c>
      <c r="CJ1846" s="163" t="str">
        <f t="shared" si="1205"/>
        <v/>
      </c>
      <c r="CK1846" s="164" t="str">
        <f t="shared" si="1206"/>
        <v/>
      </c>
      <c r="CM1846" s="169" t="str">
        <f t="shared" si="1203"/>
        <v/>
      </c>
      <c r="CN1846" s="139" t="str">
        <f t="shared" si="1204"/>
        <v/>
      </c>
      <c r="CP1846" s="41" t="str">
        <f>IF($CM1846="", "", COUNTIF($CM$11:$CM$3035, "&lt;"&amp;$CM1846)+1+COUNTIF($CM$11:$CM1846, $CM1846)-1)</f>
        <v/>
      </c>
    </row>
    <row r="1847" spans="1:94" x14ac:dyDescent="0.25">
      <c r="A1847" s="40"/>
      <c r="B1847" s="82" t="str">
        <f>IF($I1847="", "", IFERROR(INDEX('Job Database'!$AE$11:$AE$3035, MATCH($I1847, 'Job Database'!$X$11:$X$3035, 0)), ""))</f>
        <v/>
      </c>
      <c r="C1847" s="69" t="str">
        <f>IF($I1847="", "", IF(COUNTIF('Job Database'!$X$11:$X$3035, $I1847)=0, $AC$5, $AC$4))</f>
        <v/>
      </c>
      <c r="D1847" s="40"/>
      <c r="E1847" s="85" t="str">
        <f>IF($I1847="", "", IF(IFERROR(INDEX('Job Database'!$M$11:$M$3035, MATCH($I1847, 'Job Database'!$X$11:$X$3035, 0)), "")="", "", IFERROR(INDEX('Job Database'!$M$11:$M$3035, MATCH($I1847, 'Job Database'!$X$11:$X$3035, 0)), "")))</f>
        <v/>
      </c>
      <c r="F1847" s="40"/>
      <c r="G1847" s="88" t="str">
        <f t="shared" si="1178"/>
        <v/>
      </c>
      <c r="H1847" s="40"/>
      <c r="I1847" s="24"/>
      <c r="J1847" s="34"/>
      <c r="K1847" s="106"/>
      <c r="L1847" s="79"/>
      <c r="M1847" s="34"/>
      <c r="N1847" s="79"/>
      <c r="O1847" s="31"/>
      <c r="P1847" s="53"/>
      <c r="Q1847" s="40"/>
      <c r="S1847" s="41" t="str">
        <f t="shared" si="1166"/>
        <v/>
      </c>
      <c r="T1847" s="41" t="str">
        <f t="shared" si="1167"/>
        <v/>
      </c>
      <c r="U1847" s="41" t="str">
        <f t="shared" si="1179"/>
        <v/>
      </c>
      <c r="W1847" s="74" t="str">
        <f>IF('Job Database'!$X1847="", "", 'Job Database'!$X1847)</f>
        <v/>
      </c>
      <c r="Y1847" s="41" t="str">
        <f>IF($W1847="", "", IF(COUNTIF($I$11:$I$3035, $W1847)&gt;0, "", MAX($Y$10:$Y1846)+1))</f>
        <v/>
      </c>
      <c r="Z1847" s="41">
        <v>1837</v>
      </c>
      <c r="AA1847" s="58" t="str">
        <f t="shared" si="1180"/>
        <v/>
      </c>
      <c r="AC1847" s="41" t="str">
        <f t="shared" si="1168"/>
        <v/>
      </c>
      <c r="AE1847" s="41" t="str">
        <f t="shared" si="1181"/>
        <v/>
      </c>
      <c r="AJ1847" s="154" t="str">
        <f t="shared" si="1182"/>
        <v/>
      </c>
      <c r="AL1847" s="120" t="str">
        <f t="shared" si="1183"/>
        <v/>
      </c>
      <c r="AM1847" s="104" t="str">
        <f t="shared" si="1184"/>
        <v/>
      </c>
      <c r="AN1847" s="104" t="str">
        <f t="shared" si="1185"/>
        <v/>
      </c>
      <c r="AO1847" s="104" t="str">
        <f t="shared" si="1169"/>
        <v/>
      </c>
      <c r="AP1847" s="104" t="str">
        <f t="shared" si="1170"/>
        <v/>
      </c>
      <c r="AQ1847" s="121" t="str">
        <f t="shared" si="1186"/>
        <v/>
      </c>
      <c r="AS1847" s="88" t="str">
        <f t="shared" si="1171"/>
        <v/>
      </c>
      <c r="AT1847" s="68" t="str">
        <f t="shared" si="1187"/>
        <v/>
      </c>
      <c r="AU1847" s="68" t="str">
        <f t="shared" si="1188"/>
        <v/>
      </c>
      <c r="AV1847" s="68" t="str">
        <f t="shared" si="1189"/>
        <v/>
      </c>
      <c r="AW1847" s="88" t="str">
        <f t="shared" si="1172"/>
        <v/>
      </c>
      <c r="AZ1847" s="88" t="str">
        <f t="shared" si="1173"/>
        <v/>
      </c>
      <c r="BA1847" s="68" t="str">
        <f t="shared" si="1174"/>
        <v/>
      </c>
      <c r="BB1847" s="68" t="str">
        <f t="shared" si="1175"/>
        <v/>
      </c>
      <c r="BC1847" s="68" t="str">
        <f t="shared" si="1176"/>
        <v/>
      </c>
      <c r="BD1847" s="69" t="str">
        <f t="shared" si="1177"/>
        <v/>
      </c>
      <c r="BE1847" s="69" t="str">
        <f t="shared" si="1190"/>
        <v/>
      </c>
      <c r="BT1847" s="138" t="str">
        <f t="shared" ca="1" si="1191"/>
        <v/>
      </c>
      <c r="BU1847" s="139" t="str">
        <f t="shared" ca="1" si="1192"/>
        <v/>
      </c>
      <c r="BW1847" s="138" t="str">
        <f t="shared" si="1193"/>
        <v/>
      </c>
      <c r="BX1847" s="104" t="str">
        <f t="shared" si="1194"/>
        <v/>
      </c>
      <c r="BY1847" s="139" t="str">
        <f t="shared" si="1195"/>
        <v/>
      </c>
      <c r="CA1847" s="138" t="str">
        <f t="shared" si="1196"/>
        <v/>
      </c>
      <c r="CB1847" s="104" t="str">
        <f t="shared" si="1197"/>
        <v/>
      </c>
      <c r="CC1847" s="139" t="str">
        <f t="shared" si="1198"/>
        <v/>
      </c>
      <c r="CE1847" s="162" t="str">
        <f t="shared" si="1199"/>
        <v/>
      </c>
      <c r="CF1847" s="163" t="str">
        <f t="shared" si="1200"/>
        <v/>
      </c>
      <c r="CG1847" s="164" t="str">
        <f t="shared" si="1201"/>
        <v/>
      </c>
      <c r="CI1847" s="162" t="str">
        <f t="shared" si="1202"/>
        <v/>
      </c>
      <c r="CJ1847" s="163" t="str">
        <f t="shared" si="1205"/>
        <v/>
      </c>
      <c r="CK1847" s="164" t="str">
        <f t="shared" si="1206"/>
        <v/>
      </c>
      <c r="CM1847" s="169" t="str">
        <f t="shared" si="1203"/>
        <v/>
      </c>
      <c r="CN1847" s="139" t="str">
        <f t="shared" si="1204"/>
        <v/>
      </c>
      <c r="CP1847" s="41" t="str">
        <f>IF($CM1847="", "", COUNTIF($CM$11:$CM$3035, "&lt;"&amp;$CM1847)+1+COUNTIF($CM$11:$CM1847, $CM1847)-1)</f>
        <v/>
      </c>
    </row>
    <row r="1848" spans="1:94" x14ac:dyDescent="0.25">
      <c r="A1848" s="40"/>
      <c r="B1848" s="82" t="str">
        <f>IF($I1848="", "", IFERROR(INDEX('Job Database'!$AE$11:$AE$3035, MATCH($I1848, 'Job Database'!$X$11:$X$3035, 0)), ""))</f>
        <v/>
      </c>
      <c r="C1848" s="69" t="str">
        <f>IF($I1848="", "", IF(COUNTIF('Job Database'!$X$11:$X$3035, $I1848)=0, $AC$5, $AC$4))</f>
        <v/>
      </c>
      <c r="D1848" s="40"/>
      <c r="E1848" s="85" t="str">
        <f>IF($I1848="", "", IF(IFERROR(INDEX('Job Database'!$M$11:$M$3035, MATCH($I1848, 'Job Database'!$X$11:$X$3035, 0)), "")="", "", IFERROR(INDEX('Job Database'!$M$11:$M$3035, MATCH($I1848, 'Job Database'!$X$11:$X$3035, 0)), "")))</f>
        <v/>
      </c>
      <c r="F1848" s="40"/>
      <c r="G1848" s="88" t="str">
        <f t="shared" si="1178"/>
        <v/>
      </c>
      <c r="H1848" s="40"/>
      <c r="I1848" s="24"/>
      <c r="J1848" s="34"/>
      <c r="K1848" s="106"/>
      <c r="L1848" s="79"/>
      <c r="M1848" s="34"/>
      <c r="N1848" s="79"/>
      <c r="O1848" s="31"/>
      <c r="P1848" s="53"/>
      <c r="Q1848" s="40"/>
      <c r="S1848" s="41" t="str">
        <f t="shared" si="1166"/>
        <v/>
      </c>
      <c r="T1848" s="41" t="str">
        <f t="shared" si="1167"/>
        <v/>
      </c>
      <c r="U1848" s="41" t="str">
        <f t="shared" si="1179"/>
        <v/>
      </c>
      <c r="W1848" s="74" t="str">
        <f>IF('Job Database'!$X1848="", "", 'Job Database'!$X1848)</f>
        <v/>
      </c>
      <c r="Y1848" s="41" t="str">
        <f>IF($W1848="", "", IF(COUNTIF($I$11:$I$3035, $W1848)&gt;0, "", MAX($Y$10:$Y1847)+1))</f>
        <v/>
      </c>
      <c r="Z1848" s="41">
        <v>1838</v>
      </c>
      <c r="AA1848" s="58" t="str">
        <f t="shared" si="1180"/>
        <v/>
      </c>
      <c r="AC1848" s="41" t="str">
        <f t="shared" si="1168"/>
        <v/>
      </c>
      <c r="AE1848" s="41" t="str">
        <f t="shared" si="1181"/>
        <v/>
      </c>
      <c r="AJ1848" s="154" t="str">
        <f t="shared" si="1182"/>
        <v/>
      </c>
      <c r="AL1848" s="120" t="str">
        <f t="shared" si="1183"/>
        <v/>
      </c>
      <c r="AM1848" s="104" t="str">
        <f t="shared" si="1184"/>
        <v/>
      </c>
      <c r="AN1848" s="104" t="str">
        <f t="shared" si="1185"/>
        <v/>
      </c>
      <c r="AO1848" s="104" t="str">
        <f t="shared" si="1169"/>
        <v/>
      </c>
      <c r="AP1848" s="104" t="str">
        <f t="shared" si="1170"/>
        <v/>
      </c>
      <c r="AQ1848" s="121" t="str">
        <f t="shared" si="1186"/>
        <v/>
      </c>
      <c r="AS1848" s="88" t="str">
        <f t="shared" si="1171"/>
        <v/>
      </c>
      <c r="AT1848" s="68" t="str">
        <f t="shared" si="1187"/>
        <v/>
      </c>
      <c r="AU1848" s="68" t="str">
        <f t="shared" si="1188"/>
        <v/>
      </c>
      <c r="AV1848" s="68" t="str">
        <f t="shared" si="1189"/>
        <v/>
      </c>
      <c r="AW1848" s="88" t="str">
        <f t="shared" si="1172"/>
        <v/>
      </c>
      <c r="AZ1848" s="88" t="str">
        <f t="shared" si="1173"/>
        <v/>
      </c>
      <c r="BA1848" s="68" t="str">
        <f t="shared" si="1174"/>
        <v/>
      </c>
      <c r="BB1848" s="68" t="str">
        <f t="shared" si="1175"/>
        <v/>
      </c>
      <c r="BC1848" s="68" t="str">
        <f t="shared" si="1176"/>
        <v/>
      </c>
      <c r="BD1848" s="69" t="str">
        <f t="shared" si="1177"/>
        <v/>
      </c>
      <c r="BE1848" s="69" t="str">
        <f t="shared" si="1190"/>
        <v/>
      </c>
      <c r="BT1848" s="138" t="str">
        <f t="shared" ca="1" si="1191"/>
        <v/>
      </c>
      <c r="BU1848" s="139" t="str">
        <f t="shared" ca="1" si="1192"/>
        <v/>
      </c>
      <c r="BW1848" s="138" t="str">
        <f t="shared" si="1193"/>
        <v/>
      </c>
      <c r="BX1848" s="104" t="str">
        <f t="shared" si="1194"/>
        <v/>
      </c>
      <c r="BY1848" s="139" t="str">
        <f t="shared" si="1195"/>
        <v/>
      </c>
      <c r="CA1848" s="138" t="str">
        <f t="shared" si="1196"/>
        <v/>
      </c>
      <c r="CB1848" s="104" t="str">
        <f t="shared" si="1197"/>
        <v/>
      </c>
      <c r="CC1848" s="139" t="str">
        <f t="shared" si="1198"/>
        <v/>
      </c>
      <c r="CE1848" s="162" t="str">
        <f t="shared" si="1199"/>
        <v/>
      </c>
      <c r="CF1848" s="163" t="str">
        <f t="shared" si="1200"/>
        <v/>
      </c>
      <c r="CG1848" s="164" t="str">
        <f t="shared" si="1201"/>
        <v/>
      </c>
      <c r="CI1848" s="162" t="str">
        <f t="shared" si="1202"/>
        <v/>
      </c>
      <c r="CJ1848" s="163" t="str">
        <f t="shared" si="1205"/>
        <v/>
      </c>
      <c r="CK1848" s="164" t="str">
        <f t="shared" si="1206"/>
        <v/>
      </c>
      <c r="CM1848" s="169" t="str">
        <f t="shared" si="1203"/>
        <v/>
      </c>
      <c r="CN1848" s="139" t="str">
        <f t="shared" si="1204"/>
        <v/>
      </c>
      <c r="CP1848" s="41" t="str">
        <f>IF($CM1848="", "", COUNTIF($CM$11:$CM$3035, "&lt;"&amp;$CM1848)+1+COUNTIF($CM$11:$CM1848, $CM1848)-1)</f>
        <v/>
      </c>
    </row>
    <row r="1849" spans="1:94" x14ac:dyDescent="0.25">
      <c r="A1849" s="40"/>
      <c r="B1849" s="82" t="str">
        <f>IF($I1849="", "", IFERROR(INDEX('Job Database'!$AE$11:$AE$3035, MATCH($I1849, 'Job Database'!$X$11:$X$3035, 0)), ""))</f>
        <v/>
      </c>
      <c r="C1849" s="69" t="str">
        <f>IF($I1849="", "", IF(COUNTIF('Job Database'!$X$11:$X$3035, $I1849)=0, $AC$5, $AC$4))</f>
        <v/>
      </c>
      <c r="D1849" s="40"/>
      <c r="E1849" s="85" t="str">
        <f>IF($I1849="", "", IF(IFERROR(INDEX('Job Database'!$M$11:$M$3035, MATCH($I1849, 'Job Database'!$X$11:$X$3035, 0)), "")="", "", IFERROR(INDEX('Job Database'!$M$11:$M$3035, MATCH($I1849, 'Job Database'!$X$11:$X$3035, 0)), "")))</f>
        <v/>
      </c>
      <c r="F1849" s="40"/>
      <c r="G1849" s="88" t="str">
        <f t="shared" si="1178"/>
        <v/>
      </c>
      <c r="H1849" s="40"/>
      <c r="I1849" s="24"/>
      <c r="J1849" s="34"/>
      <c r="K1849" s="106"/>
      <c r="L1849" s="79"/>
      <c r="M1849" s="34"/>
      <c r="N1849" s="79"/>
      <c r="O1849" s="31"/>
      <c r="P1849" s="53"/>
      <c r="Q1849" s="40"/>
      <c r="S1849" s="41" t="str">
        <f t="shared" si="1166"/>
        <v/>
      </c>
      <c r="T1849" s="41" t="str">
        <f t="shared" si="1167"/>
        <v/>
      </c>
      <c r="U1849" s="41" t="str">
        <f t="shared" si="1179"/>
        <v/>
      </c>
      <c r="W1849" s="74" t="str">
        <f>IF('Job Database'!$X1849="", "", 'Job Database'!$X1849)</f>
        <v/>
      </c>
      <c r="Y1849" s="41" t="str">
        <f>IF($W1849="", "", IF(COUNTIF($I$11:$I$3035, $W1849)&gt;0, "", MAX($Y$10:$Y1848)+1))</f>
        <v/>
      </c>
      <c r="Z1849" s="41">
        <v>1839</v>
      </c>
      <c r="AA1849" s="58" t="str">
        <f t="shared" si="1180"/>
        <v/>
      </c>
      <c r="AC1849" s="41" t="str">
        <f t="shared" si="1168"/>
        <v/>
      </c>
      <c r="AE1849" s="41" t="str">
        <f t="shared" si="1181"/>
        <v/>
      </c>
      <c r="AJ1849" s="154" t="str">
        <f t="shared" si="1182"/>
        <v/>
      </c>
      <c r="AL1849" s="120" t="str">
        <f t="shared" si="1183"/>
        <v/>
      </c>
      <c r="AM1849" s="104" t="str">
        <f t="shared" si="1184"/>
        <v/>
      </c>
      <c r="AN1849" s="104" t="str">
        <f t="shared" si="1185"/>
        <v/>
      </c>
      <c r="AO1849" s="104" t="str">
        <f t="shared" si="1169"/>
        <v/>
      </c>
      <c r="AP1849" s="104" t="str">
        <f t="shared" si="1170"/>
        <v/>
      </c>
      <c r="AQ1849" s="121" t="str">
        <f t="shared" si="1186"/>
        <v/>
      </c>
      <c r="AS1849" s="88" t="str">
        <f t="shared" si="1171"/>
        <v/>
      </c>
      <c r="AT1849" s="68" t="str">
        <f t="shared" si="1187"/>
        <v/>
      </c>
      <c r="AU1849" s="68" t="str">
        <f t="shared" si="1188"/>
        <v/>
      </c>
      <c r="AV1849" s="68" t="str">
        <f t="shared" si="1189"/>
        <v/>
      </c>
      <c r="AW1849" s="88" t="str">
        <f t="shared" si="1172"/>
        <v/>
      </c>
      <c r="AZ1849" s="88" t="str">
        <f t="shared" si="1173"/>
        <v/>
      </c>
      <c r="BA1849" s="68" t="str">
        <f t="shared" si="1174"/>
        <v/>
      </c>
      <c r="BB1849" s="68" t="str">
        <f t="shared" si="1175"/>
        <v/>
      </c>
      <c r="BC1849" s="68" t="str">
        <f t="shared" si="1176"/>
        <v/>
      </c>
      <c r="BD1849" s="69" t="str">
        <f t="shared" si="1177"/>
        <v/>
      </c>
      <c r="BE1849" s="69" t="str">
        <f t="shared" si="1190"/>
        <v/>
      </c>
      <c r="BT1849" s="138" t="str">
        <f t="shared" ca="1" si="1191"/>
        <v/>
      </c>
      <c r="BU1849" s="139" t="str">
        <f t="shared" ca="1" si="1192"/>
        <v/>
      </c>
      <c r="BW1849" s="138" t="str">
        <f t="shared" si="1193"/>
        <v/>
      </c>
      <c r="BX1849" s="104" t="str">
        <f t="shared" si="1194"/>
        <v/>
      </c>
      <c r="BY1849" s="139" t="str">
        <f t="shared" si="1195"/>
        <v/>
      </c>
      <c r="CA1849" s="138" t="str">
        <f t="shared" si="1196"/>
        <v/>
      </c>
      <c r="CB1849" s="104" t="str">
        <f t="shared" si="1197"/>
        <v/>
      </c>
      <c r="CC1849" s="139" t="str">
        <f t="shared" si="1198"/>
        <v/>
      </c>
      <c r="CE1849" s="162" t="str">
        <f t="shared" si="1199"/>
        <v/>
      </c>
      <c r="CF1849" s="163" t="str">
        <f t="shared" si="1200"/>
        <v/>
      </c>
      <c r="CG1849" s="164" t="str">
        <f t="shared" si="1201"/>
        <v/>
      </c>
      <c r="CI1849" s="162" t="str">
        <f t="shared" si="1202"/>
        <v/>
      </c>
      <c r="CJ1849" s="163" t="str">
        <f t="shared" si="1205"/>
        <v/>
      </c>
      <c r="CK1849" s="164" t="str">
        <f t="shared" si="1206"/>
        <v/>
      </c>
      <c r="CM1849" s="169" t="str">
        <f t="shared" si="1203"/>
        <v/>
      </c>
      <c r="CN1849" s="139" t="str">
        <f t="shared" si="1204"/>
        <v/>
      </c>
      <c r="CP1849" s="41" t="str">
        <f>IF($CM1849="", "", COUNTIF($CM$11:$CM$3035, "&lt;"&amp;$CM1849)+1+COUNTIF($CM$11:$CM1849, $CM1849)-1)</f>
        <v/>
      </c>
    </row>
    <row r="1850" spans="1:94" x14ac:dyDescent="0.25">
      <c r="A1850" s="40"/>
      <c r="B1850" s="82" t="str">
        <f>IF($I1850="", "", IFERROR(INDEX('Job Database'!$AE$11:$AE$3035, MATCH($I1850, 'Job Database'!$X$11:$X$3035, 0)), ""))</f>
        <v/>
      </c>
      <c r="C1850" s="69" t="str">
        <f>IF($I1850="", "", IF(COUNTIF('Job Database'!$X$11:$X$3035, $I1850)=0, $AC$5, $AC$4))</f>
        <v/>
      </c>
      <c r="D1850" s="40"/>
      <c r="E1850" s="85" t="str">
        <f>IF($I1850="", "", IF(IFERROR(INDEX('Job Database'!$M$11:$M$3035, MATCH($I1850, 'Job Database'!$X$11:$X$3035, 0)), "")="", "", IFERROR(INDEX('Job Database'!$M$11:$M$3035, MATCH($I1850, 'Job Database'!$X$11:$X$3035, 0)), "")))</f>
        <v/>
      </c>
      <c r="F1850" s="40"/>
      <c r="G1850" s="88" t="str">
        <f t="shared" si="1178"/>
        <v/>
      </c>
      <c r="H1850" s="40"/>
      <c r="I1850" s="24"/>
      <c r="J1850" s="34"/>
      <c r="K1850" s="106"/>
      <c r="L1850" s="79"/>
      <c r="M1850" s="34"/>
      <c r="N1850" s="79"/>
      <c r="O1850" s="31"/>
      <c r="P1850" s="53"/>
      <c r="Q1850" s="40"/>
      <c r="S1850" s="41" t="str">
        <f t="shared" si="1166"/>
        <v/>
      </c>
      <c r="T1850" s="41" t="str">
        <f t="shared" si="1167"/>
        <v/>
      </c>
      <c r="U1850" s="41" t="str">
        <f t="shared" si="1179"/>
        <v/>
      </c>
      <c r="W1850" s="74" t="str">
        <f>IF('Job Database'!$X1850="", "", 'Job Database'!$X1850)</f>
        <v/>
      </c>
      <c r="Y1850" s="41" t="str">
        <f>IF($W1850="", "", IF(COUNTIF($I$11:$I$3035, $W1850)&gt;0, "", MAX($Y$10:$Y1849)+1))</f>
        <v/>
      </c>
      <c r="Z1850" s="41">
        <v>1840</v>
      </c>
      <c r="AA1850" s="58" t="str">
        <f t="shared" si="1180"/>
        <v/>
      </c>
      <c r="AC1850" s="41" t="str">
        <f t="shared" si="1168"/>
        <v/>
      </c>
      <c r="AE1850" s="41" t="str">
        <f t="shared" si="1181"/>
        <v/>
      </c>
      <c r="AJ1850" s="154" t="str">
        <f t="shared" si="1182"/>
        <v/>
      </c>
      <c r="AL1850" s="120" t="str">
        <f t="shared" si="1183"/>
        <v/>
      </c>
      <c r="AM1850" s="104" t="str">
        <f t="shared" si="1184"/>
        <v/>
      </c>
      <c r="AN1850" s="104" t="str">
        <f t="shared" si="1185"/>
        <v/>
      </c>
      <c r="AO1850" s="104" t="str">
        <f t="shared" si="1169"/>
        <v/>
      </c>
      <c r="AP1850" s="104" t="str">
        <f t="shared" si="1170"/>
        <v/>
      </c>
      <c r="AQ1850" s="121" t="str">
        <f t="shared" si="1186"/>
        <v/>
      </c>
      <c r="AS1850" s="88" t="str">
        <f t="shared" si="1171"/>
        <v/>
      </c>
      <c r="AT1850" s="68" t="str">
        <f t="shared" si="1187"/>
        <v/>
      </c>
      <c r="AU1850" s="68" t="str">
        <f t="shared" si="1188"/>
        <v/>
      </c>
      <c r="AV1850" s="68" t="str">
        <f t="shared" si="1189"/>
        <v/>
      </c>
      <c r="AW1850" s="88" t="str">
        <f t="shared" si="1172"/>
        <v/>
      </c>
      <c r="AZ1850" s="88" t="str">
        <f t="shared" si="1173"/>
        <v/>
      </c>
      <c r="BA1850" s="68" t="str">
        <f t="shared" si="1174"/>
        <v/>
      </c>
      <c r="BB1850" s="68" t="str">
        <f t="shared" si="1175"/>
        <v/>
      </c>
      <c r="BC1850" s="68" t="str">
        <f t="shared" si="1176"/>
        <v/>
      </c>
      <c r="BD1850" s="69" t="str">
        <f t="shared" si="1177"/>
        <v/>
      </c>
      <c r="BE1850" s="69" t="str">
        <f t="shared" si="1190"/>
        <v/>
      </c>
      <c r="BT1850" s="138" t="str">
        <f t="shared" ca="1" si="1191"/>
        <v/>
      </c>
      <c r="BU1850" s="139" t="str">
        <f t="shared" ca="1" si="1192"/>
        <v/>
      </c>
      <c r="BW1850" s="138" t="str">
        <f t="shared" si="1193"/>
        <v/>
      </c>
      <c r="BX1850" s="104" t="str">
        <f t="shared" si="1194"/>
        <v/>
      </c>
      <c r="BY1850" s="139" t="str">
        <f t="shared" si="1195"/>
        <v/>
      </c>
      <c r="CA1850" s="138" t="str">
        <f t="shared" si="1196"/>
        <v/>
      </c>
      <c r="CB1850" s="104" t="str">
        <f t="shared" si="1197"/>
        <v/>
      </c>
      <c r="CC1850" s="139" t="str">
        <f t="shared" si="1198"/>
        <v/>
      </c>
      <c r="CE1850" s="162" t="str">
        <f t="shared" si="1199"/>
        <v/>
      </c>
      <c r="CF1850" s="163" t="str">
        <f t="shared" si="1200"/>
        <v/>
      </c>
      <c r="CG1850" s="164" t="str">
        <f t="shared" si="1201"/>
        <v/>
      </c>
      <c r="CI1850" s="162" t="str">
        <f t="shared" si="1202"/>
        <v/>
      </c>
      <c r="CJ1850" s="163" t="str">
        <f t="shared" si="1205"/>
        <v/>
      </c>
      <c r="CK1850" s="164" t="str">
        <f t="shared" si="1206"/>
        <v/>
      </c>
      <c r="CM1850" s="169" t="str">
        <f t="shared" si="1203"/>
        <v/>
      </c>
      <c r="CN1850" s="139" t="str">
        <f t="shared" si="1204"/>
        <v/>
      </c>
      <c r="CP1850" s="41" t="str">
        <f>IF($CM1850="", "", COUNTIF($CM$11:$CM$3035, "&lt;"&amp;$CM1850)+1+COUNTIF($CM$11:$CM1850, $CM1850)-1)</f>
        <v/>
      </c>
    </row>
    <row r="1851" spans="1:94" x14ac:dyDescent="0.25">
      <c r="A1851" s="40"/>
      <c r="B1851" s="82" t="str">
        <f>IF($I1851="", "", IFERROR(INDEX('Job Database'!$AE$11:$AE$3035, MATCH($I1851, 'Job Database'!$X$11:$X$3035, 0)), ""))</f>
        <v/>
      </c>
      <c r="C1851" s="69" t="str">
        <f>IF($I1851="", "", IF(COUNTIF('Job Database'!$X$11:$X$3035, $I1851)=0, $AC$5, $AC$4))</f>
        <v/>
      </c>
      <c r="D1851" s="40"/>
      <c r="E1851" s="85" t="str">
        <f>IF($I1851="", "", IF(IFERROR(INDEX('Job Database'!$M$11:$M$3035, MATCH($I1851, 'Job Database'!$X$11:$X$3035, 0)), "")="", "", IFERROR(INDEX('Job Database'!$M$11:$M$3035, MATCH($I1851, 'Job Database'!$X$11:$X$3035, 0)), "")))</f>
        <v/>
      </c>
      <c r="F1851" s="40"/>
      <c r="G1851" s="88" t="str">
        <f t="shared" si="1178"/>
        <v/>
      </c>
      <c r="H1851" s="40"/>
      <c r="I1851" s="24"/>
      <c r="J1851" s="34"/>
      <c r="K1851" s="106"/>
      <c r="L1851" s="79"/>
      <c r="M1851" s="34"/>
      <c r="N1851" s="79"/>
      <c r="O1851" s="31"/>
      <c r="P1851" s="53"/>
      <c r="Q1851" s="40"/>
      <c r="S1851" s="41" t="str">
        <f t="shared" si="1166"/>
        <v/>
      </c>
      <c r="T1851" s="41" t="str">
        <f t="shared" si="1167"/>
        <v/>
      </c>
      <c r="U1851" s="41" t="str">
        <f t="shared" si="1179"/>
        <v/>
      </c>
      <c r="W1851" s="74" t="str">
        <f>IF('Job Database'!$X1851="", "", 'Job Database'!$X1851)</f>
        <v/>
      </c>
      <c r="Y1851" s="41" t="str">
        <f>IF($W1851="", "", IF(COUNTIF($I$11:$I$3035, $W1851)&gt;0, "", MAX($Y$10:$Y1850)+1))</f>
        <v/>
      </c>
      <c r="Z1851" s="41">
        <v>1841</v>
      </c>
      <c r="AA1851" s="58" t="str">
        <f t="shared" si="1180"/>
        <v/>
      </c>
      <c r="AC1851" s="41" t="str">
        <f t="shared" si="1168"/>
        <v/>
      </c>
      <c r="AE1851" s="41" t="str">
        <f t="shared" si="1181"/>
        <v/>
      </c>
      <c r="AJ1851" s="154" t="str">
        <f t="shared" si="1182"/>
        <v/>
      </c>
      <c r="AL1851" s="120" t="str">
        <f t="shared" si="1183"/>
        <v/>
      </c>
      <c r="AM1851" s="104" t="str">
        <f t="shared" si="1184"/>
        <v/>
      </c>
      <c r="AN1851" s="104" t="str">
        <f t="shared" si="1185"/>
        <v/>
      </c>
      <c r="AO1851" s="104" t="str">
        <f t="shared" si="1169"/>
        <v/>
      </c>
      <c r="AP1851" s="104" t="str">
        <f t="shared" si="1170"/>
        <v/>
      </c>
      <c r="AQ1851" s="121" t="str">
        <f t="shared" si="1186"/>
        <v/>
      </c>
      <c r="AS1851" s="88" t="str">
        <f t="shared" si="1171"/>
        <v/>
      </c>
      <c r="AT1851" s="68" t="str">
        <f t="shared" si="1187"/>
        <v/>
      </c>
      <c r="AU1851" s="68" t="str">
        <f t="shared" si="1188"/>
        <v/>
      </c>
      <c r="AV1851" s="68" t="str">
        <f t="shared" si="1189"/>
        <v/>
      </c>
      <c r="AW1851" s="88" t="str">
        <f t="shared" si="1172"/>
        <v/>
      </c>
      <c r="AZ1851" s="88" t="str">
        <f t="shared" si="1173"/>
        <v/>
      </c>
      <c r="BA1851" s="68" t="str">
        <f t="shared" si="1174"/>
        <v/>
      </c>
      <c r="BB1851" s="68" t="str">
        <f t="shared" si="1175"/>
        <v/>
      </c>
      <c r="BC1851" s="68" t="str">
        <f t="shared" si="1176"/>
        <v/>
      </c>
      <c r="BD1851" s="69" t="str">
        <f t="shared" si="1177"/>
        <v/>
      </c>
      <c r="BE1851" s="69" t="str">
        <f t="shared" si="1190"/>
        <v/>
      </c>
      <c r="BT1851" s="138" t="str">
        <f t="shared" ca="1" si="1191"/>
        <v/>
      </c>
      <c r="BU1851" s="139" t="str">
        <f t="shared" ca="1" si="1192"/>
        <v/>
      </c>
      <c r="BW1851" s="138" t="str">
        <f t="shared" si="1193"/>
        <v/>
      </c>
      <c r="BX1851" s="104" t="str">
        <f t="shared" si="1194"/>
        <v/>
      </c>
      <c r="BY1851" s="139" t="str">
        <f t="shared" si="1195"/>
        <v/>
      </c>
      <c r="CA1851" s="138" t="str">
        <f t="shared" si="1196"/>
        <v/>
      </c>
      <c r="CB1851" s="104" t="str">
        <f t="shared" si="1197"/>
        <v/>
      </c>
      <c r="CC1851" s="139" t="str">
        <f t="shared" si="1198"/>
        <v/>
      </c>
      <c r="CE1851" s="162" t="str">
        <f t="shared" si="1199"/>
        <v/>
      </c>
      <c r="CF1851" s="163" t="str">
        <f t="shared" si="1200"/>
        <v/>
      </c>
      <c r="CG1851" s="164" t="str">
        <f t="shared" si="1201"/>
        <v/>
      </c>
      <c r="CI1851" s="162" t="str">
        <f t="shared" si="1202"/>
        <v/>
      </c>
      <c r="CJ1851" s="163" t="str">
        <f t="shared" si="1205"/>
        <v/>
      </c>
      <c r="CK1851" s="164" t="str">
        <f t="shared" si="1206"/>
        <v/>
      </c>
      <c r="CM1851" s="169" t="str">
        <f t="shared" si="1203"/>
        <v/>
      </c>
      <c r="CN1851" s="139" t="str">
        <f t="shared" si="1204"/>
        <v/>
      </c>
      <c r="CP1851" s="41" t="str">
        <f>IF($CM1851="", "", COUNTIF($CM$11:$CM$3035, "&lt;"&amp;$CM1851)+1+COUNTIF($CM$11:$CM1851, $CM1851)-1)</f>
        <v/>
      </c>
    </row>
    <row r="1852" spans="1:94" x14ac:dyDescent="0.25">
      <c r="A1852" s="40"/>
      <c r="B1852" s="82" t="str">
        <f>IF($I1852="", "", IFERROR(INDEX('Job Database'!$AE$11:$AE$3035, MATCH($I1852, 'Job Database'!$X$11:$X$3035, 0)), ""))</f>
        <v/>
      </c>
      <c r="C1852" s="69" t="str">
        <f>IF($I1852="", "", IF(COUNTIF('Job Database'!$X$11:$X$3035, $I1852)=0, $AC$5, $AC$4))</f>
        <v/>
      </c>
      <c r="D1852" s="40"/>
      <c r="E1852" s="85" t="str">
        <f>IF($I1852="", "", IF(IFERROR(INDEX('Job Database'!$M$11:$M$3035, MATCH($I1852, 'Job Database'!$X$11:$X$3035, 0)), "")="", "", IFERROR(INDEX('Job Database'!$M$11:$M$3035, MATCH($I1852, 'Job Database'!$X$11:$X$3035, 0)), "")))</f>
        <v/>
      </c>
      <c r="F1852" s="40"/>
      <c r="G1852" s="88" t="str">
        <f t="shared" si="1178"/>
        <v/>
      </c>
      <c r="H1852" s="40"/>
      <c r="I1852" s="24"/>
      <c r="J1852" s="34"/>
      <c r="K1852" s="106"/>
      <c r="L1852" s="79"/>
      <c r="M1852" s="34"/>
      <c r="N1852" s="79"/>
      <c r="O1852" s="31"/>
      <c r="P1852" s="53"/>
      <c r="Q1852" s="40"/>
      <c r="S1852" s="41" t="str">
        <f t="shared" si="1166"/>
        <v/>
      </c>
      <c r="T1852" s="41" t="str">
        <f t="shared" si="1167"/>
        <v/>
      </c>
      <c r="U1852" s="41" t="str">
        <f t="shared" si="1179"/>
        <v/>
      </c>
      <c r="W1852" s="74" t="str">
        <f>IF('Job Database'!$X1852="", "", 'Job Database'!$X1852)</f>
        <v/>
      </c>
      <c r="Y1852" s="41" t="str">
        <f>IF($W1852="", "", IF(COUNTIF($I$11:$I$3035, $W1852)&gt;0, "", MAX($Y$10:$Y1851)+1))</f>
        <v/>
      </c>
      <c r="Z1852" s="41">
        <v>1842</v>
      </c>
      <c r="AA1852" s="58" t="str">
        <f t="shared" si="1180"/>
        <v/>
      </c>
      <c r="AC1852" s="41" t="str">
        <f t="shared" si="1168"/>
        <v/>
      </c>
      <c r="AE1852" s="41" t="str">
        <f t="shared" si="1181"/>
        <v/>
      </c>
      <c r="AJ1852" s="154" t="str">
        <f t="shared" si="1182"/>
        <v/>
      </c>
      <c r="AL1852" s="120" t="str">
        <f t="shared" si="1183"/>
        <v/>
      </c>
      <c r="AM1852" s="104" t="str">
        <f t="shared" si="1184"/>
        <v/>
      </c>
      <c r="AN1852" s="104" t="str">
        <f t="shared" si="1185"/>
        <v/>
      </c>
      <c r="AO1852" s="104" t="str">
        <f t="shared" si="1169"/>
        <v/>
      </c>
      <c r="AP1852" s="104" t="str">
        <f t="shared" si="1170"/>
        <v/>
      </c>
      <c r="AQ1852" s="121" t="str">
        <f t="shared" si="1186"/>
        <v/>
      </c>
      <c r="AS1852" s="88" t="str">
        <f t="shared" si="1171"/>
        <v/>
      </c>
      <c r="AT1852" s="68" t="str">
        <f t="shared" si="1187"/>
        <v/>
      </c>
      <c r="AU1852" s="68" t="str">
        <f t="shared" si="1188"/>
        <v/>
      </c>
      <c r="AV1852" s="68" t="str">
        <f t="shared" si="1189"/>
        <v/>
      </c>
      <c r="AW1852" s="88" t="str">
        <f t="shared" si="1172"/>
        <v/>
      </c>
      <c r="AZ1852" s="88" t="str">
        <f t="shared" si="1173"/>
        <v/>
      </c>
      <c r="BA1852" s="68" t="str">
        <f t="shared" si="1174"/>
        <v/>
      </c>
      <c r="BB1852" s="68" t="str">
        <f t="shared" si="1175"/>
        <v/>
      </c>
      <c r="BC1852" s="68" t="str">
        <f t="shared" si="1176"/>
        <v/>
      </c>
      <c r="BD1852" s="69" t="str">
        <f t="shared" si="1177"/>
        <v/>
      </c>
      <c r="BE1852" s="69" t="str">
        <f t="shared" si="1190"/>
        <v/>
      </c>
      <c r="BT1852" s="138" t="str">
        <f t="shared" ca="1" si="1191"/>
        <v/>
      </c>
      <c r="BU1852" s="139" t="str">
        <f t="shared" ca="1" si="1192"/>
        <v/>
      </c>
      <c r="BW1852" s="138" t="str">
        <f t="shared" si="1193"/>
        <v/>
      </c>
      <c r="BX1852" s="104" t="str">
        <f t="shared" si="1194"/>
        <v/>
      </c>
      <c r="BY1852" s="139" t="str">
        <f t="shared" si="1195"/>
        <v/>
      </c>
      <c r="CA1852" s="138" t="str">
        <f t="shared" si="1196"/>
        <v/>
      </c>
      <c r="CB1852" s="104" t="str">
        <f t="shared" si="1197"/>
        <v/>
      </c>
      <c r="CC1852" s="139" t="str">
        <f t="shared" si="1198"/>
        <v/>
      </c>
      <c r="CE1852" s="162" t="str">
        <f t="shared" si="1199"/>
        <v/>
      </c>
      <c r="CF1852" s="163" t="str">
        <f t="shared" si="1200"/>
        <v/>
      </c>
      <c r="CG1852" s="164" t="str">
        <f t="shared" si="1201"/>
        <v/>
      </c>
      <c r="CI1852" s="162" t="str">
        <f t="shared" si="1202"/>
        <v/>
      </c>
      <c r="CJ1852" s="163" t="str">
        <f t="shared" si="1205"/>
        <v/>
      </c>
      <c r="CK1852" s="164" t="str">
        <f t="shared" si="1206"/>
        <v/>
      </c>
      <c r="CM1852" s="169" t="str">
        <f t="shared" si="1203"/>
        <v/>
      </c>
      <c r="CN1852" s="139" t="str">
        <f t="shared" si="1204"/>
        <v/>
      </c>
      <c r="CP1852" s="41" t="str">
        <f>IF($CM1852="", "", COUNTIF($CM$11:$CM$3035, "&lt;"&amp;$CM1852)+1+COUNTIF($CM$11:$CM1852, $CM1852)-1)</f>
        <v/>
      </c>
    </row>
    <row r="1853" spans="1:94" x14ac:dyDescent="0.25">
      <c r="A1853" s="40"/>
      <c r="B1853" s="82" t="str">
        <f>IF($I1853="", "", IFERROR(INDEX('Job Database'!$AE$11:$AE$3035, MATCH($I1853, 'Job Database'!$X$11:$X$3035, 0)), ""))</f>
        <v/>
      </c>
      <c r="C1853" s="69" t="str">
        <f>IF($I1853="", "", IF(COUNTIF('Job Database'!$X$11:$X$3035, $I1853)=0, $AC$5, $AC$4))</f>
        <v/>
      </c>
      <c r="D1853" s="40"/>
      <c r="E1853" s="85" t="str">
        <f>IF($I1853="", "", IF(IFERROR(INDEX('Job Database'!$M$11:$M$3035, MATCH($I1853, 'Job Database'!$X$11:$X$3035, 0)), "")="", "", IFERROR(INDEX('Job Database'!$M$11:$M$3035, MATCH($I1853, 'Job Database'!$X$11:$X$3035, 0)), "")))</f>
        <v/>
      </c>
      <c r="F1853" s="40"/>
      <c r="G1853" s="88" t="str">
        <f t="shared" si="1178"/>
        <v/>
      </c>
      <c r="H1853" s="40"/>
      <c r="I1853" s="24"/>
      <c r="J1853" s="34"/>
      <c r="K1853" s="106"/>
      <c r="L1853" s="79"/>
      <c r="M1853" s="34"/>
      <c r="N1853" s="79"/>
      <c r="O1853" s="31"/>
      <c r="P1853" s="53"/>
      <c r="Q1853" s="40"/>
      <c r="S1853" s="41" t="str">
        <f t="shared" si="1166"/>
        <v/>
      </c>
      <c r="T1853" s="41" t="str">
        <f t="shared" si="1167"/>
        <v/>
      </c>
      <c r="U1853" s="41" t="str">
        <f t="shared" si="1179"/>
        <v/>
      </c>
      <c r="W1853" s="74" t="str">
        <f>IF('Job Database'!$X1853="", "", 'Job Database'!$X1853)</f>
        <v/>
      </c>
      <c r="Y1853" s="41" t="str">
        <f>IF($W1853="", "", IF(COUNTIF($I$11:$I$3035, $W1853)&gt;0, "", MAX($Y$10:$Y1852)+1))</f>
        <v/>
      </c>
      <c r="Z1853" s="41">
        <v>1843</v>
      </c>
      <c r="AA1853" s="58" t="str">
        <f t="shared" si="1180"/>
        <v/>
      </c>
      <c r="AC1853" s="41" t="str">
        <f t="shared" si="1168"/>
        <v/>
      </c>
      <c r="AE1853" s="41" t="str">
        <f t="shared" si="1181"/>
        <v/>
      </c>
      <c r="AJ1853" s="154" t="str">
        <f t="shared" si="1182"/>
        <v/>
      </c>
      <c r="AL1853" s="120" t="str">
        <f t="shared" si="1183"/>
        <v/>
      </c>
      <c r="AM1853" s="104" t="str">
        <f t="shared" si="1184"/>
        <v/>
      </c>
      <c r="AN1853" s="104" t="str">
        <f t="shared" si="1185"/>
        <v/>
      </c>
      <c r="AO1853" s="104" t="str">
        <f t="shared" si="1169"/>
        <v/>
      </c>
      <c r="AP1853" s="104" t="str">
        <f t="shared" si="1170"/>
        <v/>
      </c>
      <c r="AQ1853" s="121" t="str">
        <f t="shared" si="1186"/>
        <v/>
      </c>
      <c r="AS1853" s="88" t="str">
        <f t="shared" si="1171"/>
        <v/>
      </c>
      <c r="AT1853" s="68" t="str">
        <f t="shared" si="1187"/>
        <v/>
      </c>
      <c r="AU1853" s="68" t="str">
        <f t="shared" si="1188"/>
        <v/>
      </c>
      <c r="AV1853" s="68" t="str">
        <f t="shared" si="1189"/>
        <v/>
      </c>
      <c r="AW1853" s="88" t="str">
        <f t="shared" si="1172"/>
        <v/>
      </c>
      <c r="AZ1853" s="88" t="str">
        <f t="shared" si="1173"/>
        <v/>
      </c>
      <c r="BA1853" s="68" t="str">
        <f t="shared" si="1174"/>
        <v/>
      </c>
      <c r="BB1853" s="68" t="str">
        <f t="shared" si="1175"/>
        <v/>
      </c>
      <c r="BC1853" s="68" t="str">
        <f t="shared" si="1176"/>
        <v/>
      </c>
      <c r="BD1853" s="69" t="str">
        <f t="shared" si="1177"/>
        <v/>
      </c>
      <c r="BE1853" s="69" t="str">
        <f t="shared" si="1190"/>
        <v/>
      </c>
      <c r="BT1853" s="138" t="str">
        <f t="shared" ca="1" si="1191"/>
        <v/>
      </c>
      <c r="BU1853" s="139" t="str">
        <f t="shared" ca="1" si="1192"/>
        <v/>
      </c>
      <c r="BW1853" s="138" t="str">
        <f t="shared" si="1193"/>
        <v/>
      </c>
      <c r="BX1853" s="104" t="str">
        <f t="shared" si="1194"/>
        <v/>
      </c>
      <c r="BY1853" s="139" t="str">
        <f t="shared" si="1195"/>
        <v/>
      </c>
      <c r="CA1853" s="138" t="str">
        <f t="shared" si="1196"/>
        <v/>
      </c>
      <c r="CB1853" s="104" t="str">
        <f t="shared" si="1197"/>
        <v/>
      </c>
      <c r="CC1853" s="139" t="str">
        <f t="shared" si="1198"/>
        <v/>
      </c>
      <c r="CE1853" s="162" t="str">
        <f t="shared" si="1199"/>
        <v/>
      </c>
      <c r="CF1853" s="163" t="str">
        <f t="shared" si="1200"/>
        <v/>
      </c>
      <c r="CG1853" s="164" t="str">
        <f t="shared" si="1201"/>
        <v/>
      </c>
      <c r="CI1853" s="162" t="str">
        <f t="shared" si="1202"/>
        <v/>
      </c>
      <c r="CJ1853" s="163" t="str">
        <f t="shared" si="1205"/>
        <v/>
      </c>
      <c r="CK1853" s="164" t="str">
        <f t="shared" si="1206"/>
        <v/>
      </c>
      <c r="CM1853" s="169" t="str">
        <f t="shared" si="1203"/>
        <v/>
      </c>
      <c r="CN1853" s="139" t="str">
        <f t="shared" si="1204"/>
        <v/>
      </c>
      <c r="CP1853" s="41" t="str">
        <f>IF($CM1853="", "", COUNTIF($CM$11:$CM$3035, "&lt;"&amp;$CM1853)+1+COUNTIF($CM$11:$CM1853, $CM1853)-1)</f>
        <v/>
      </c>
    </row>
    <row r="1854" spans="1:94" x14ac:dyDescent="0.25">
      <c r="A1854" s="40"/>
      <c r="B1854" s="82" t="str">
        <f>IF($I1854="", "", IFERROR(INDEX('Job Database'!$AE$11:$AE$3035, MATCH($I1854, 'Job Database'!$X$11:$X$3035, 0)), ""))</f>
        <v/>
      </c>
      <c r="C1854" s="69" t="str">
        <f>IF($I1854="", "", IF(COUNTIF('Job Database'!$X$11:$X$3035, $I1854)=0, $AC$5, $AC$4))</f>
        <v/>
      </c>
      <c r="D1854" s="40"/>
      <c r="E1854" s="85" t="str">
        <f>IF($I1854="", "", IF(IFERROR(INDEX('Job Database'!$M$11:$M$3035, MATCH($I1854, 'Job Database'!$X$11:$X$3035, 0)), "")="", "", IFERROR(INDEX('Job Database'!$M$11:$M$3035, MATCH($I1854, 'Job Database'!$X$11:$X$3035, 0)), "")))</f>
        <v/>
      </c>
      <c r="F1854" s="40"/>
      <c r="G1854" s="88" t="str">
        <f t="shared" si="1178"/>
        <v/>
      </c>
      <c r="H1854" s="40"/>
      <c r="I1854" s="24"/>
      <c r="J1854" s="34"/>
      <c r="K1854" s="106"/>
      <c r="L1854" s="79"/>
      <c r="M1854" s="34"/>
      <c r="N1854" s="79"/>
      <c r="O1854" s="31"/>
      <c r="P1854" s="53"/>
      <c r="Q1854" s="40"/>
      <c r="S1854" s="41" t="str">
        <f t="shared" si="1166"/>
        <v/>
      </c>
      <c r="T1854" s="41" t="str">
        <f t="shared" si="1167"/>
        <v/>
      </c>
      <c r="U1854" s="41" t="str">
        <f t="shared" si="1179"/>
        <v/>
      </c>
      <c r="W1854" s="74" t="str">
        <f>IF('Job Database'!$X1854="", "", 'Job Database'!$X1854)</f>
        <v/>
      </c>
      <c r="Y1854" s="41" t="str">
        <f>IF($W1854="", "", IF(COUNTIF($I$11:$I$3035, $W1854)&gt;0, "", MAX($Y$10:$Y1853)+1))</f>
        <v/>
      </c>
      <c r="Z1854" s="41">
        <v>1844</v>
      </c>
      <c r="AA1854" s="58" t="str">
        <f t="shared" si="1180"/>
        <v/>
      </c>
      <c r="AC1854" s="41" t="str">
        <f t="shared" si="1168"/>
        <v/>
      </c>
      <c r="AE1854" s="41" t="str">
        <f t="shared" si="1181"/>
        <v/>
      </c>
      <c r="AJ1854" s="154" t="str">
        <f t="shared" si="1182"/>
        <v/>
      </c>
      <c r="AL1854" s="120" t="str">
        <f t="shared" si="1183"/>
        <v/>
      </c>
      <c r="AM1854" s="104" t="str">
        <f t="shared" si="1184"/>
        <v/>
      </c>
      <c r="AN1854" s="104" t="str">
        <f t="shared" si="1185"/>
        <v/>
      </c>
      <c r="AO1854" s="104" t="str">
        <f t="shared" si="1169"/>
        <v/>
      </c>
      <c r="AP1854" s="104" t="str">
        <f t="shared" si="1170"/>
        <v/>
      </c>
      <c r="AQ1854" s="121" t="str">
        <f t="shared" si="1186"/>
        <v/>
      </c>
      <c r="AS1854" s="88" t="str">
        <f t="shared" si="1171"/>
        <v/>
      </c>
      <c r="AT1854" s="68" t="str">
        <f t="shared" si="1187"/>
        <v/>
      </c>
      <c r="AU1854" s="68" t="str">
        <f t="shared" si="1188"/>
        <v/>
      </c>
      <c r="AV1854" s="68" t="str">
        <f t="shared" si="1189"/>
        <v/>
      </c>
      <c r="AW1854" s="88" t="str">
        <f t="shared" si="1172"/>
        <v/>
      </c>
      <c r="AZ1854" s="88" t="str">
        <f t="shared" si="1173"/>
        <v/>
      </c>
      <c r="BA1854" s="68" t="str">
        <f t="shared" si="1174"/>
        <v/>
      </c>
      <c r="BB1854" s="68" t="str">
        <f t="shared" si="1175"/>
        <v/>
      </c>
      <c r="BC1854" s="68" t="str">
        <f t="shared" si="1176"/>
        <v/>
      </c>
      <c r="BD1854" s="69" t="str">
        <f t="shared" si="1177"/>
        <v/>
      </c>
      <c r="BE1854" s="69" t="str">
        <f t="shared" si="1190"/>
        <v/>
      </c>
      <c r="BT1854" s="138" t="str">
        <f t="shared" ca="1" si="1191"/>
        <v/>
      </c>
      <c r="BU1854" s="139" t="str">
        <f t="shared" ca="1" si="1192"/>
        <v/>
      </c>
      <c r="BW1854" s="138" t="str">
        <f t="shared" si="1193"/>
        <v/>
      </c>
      <c r="BX1854" s="104" t="str">
        <f t="shared" si="1194"/>
        <v/>
      </c>
      <c r="BY1854" s="139" t="str">
        <f t="shared" si="1195"/>
        <v/>
      </c>
      <c r="CA1854" s="138" t="str">
        <f t="shared" si="1196"/>
        <v/>
      </c>
      <c r="CB1854" s="104" t="str">
        <f t="shared" si="1197"/>
        <v/>
      </c>
      <c r="CC1854" s="139" t="str">
        <f t="shared" si="1198"/>
        <v/>
      </c>
      <c r="CE1854" s="162" t="str">
        <f t="shared" si="1199"/>
        <v/>
      </c>
      <c r="CF1854" s="163" t="str">
        <f t="shared" si="1200"/>
        <v/>
      </c>
      <c r="CG1854" s="164" t="str">
        <f t="shared" si="1201"/>
        <v/>
      </c>
      <c r="CI1854" s="162" t="str">
        <f t="shared" si="1202"/>
        <v/>
      </c>
      <c r="CJ1854" s="163" t="str">
        <f t="shared" si="1205"/>
        <v/>
      </c>
      <c r="CK1854" s="164" t="str">
        <f t="shared" si="1206"/>
        <v/>
      </c>
      <c r="CM1854" s="169" t="str">
        <f t="shared" si="1203"/>
        <v/>
      </c>
      <c r="CN1854" s="139" t="str">
        <f t="shared" si="1204"/>
        <v/>
      </c>
      <c r="CP1854" s="41" t="str">
        <f>IF($CM1854="", "", COUNTIF($CM$11:$CM$3035, "&lt;"&amp;$CM1854)+1+COUNTIF($CM$11:$CM1854, $CM1854)-1)</f>
        <v/>
      </c>
    </row>
    <row r="1855" spans="1:94" x14ac:dyDescent="0.25">
      <c r="A1855" s="40"/>
      <c r="B1855" s="82" t="str">
        <f>IF($I1855="", "", IFERROR(INDEX('Job Database'!$AE$11:$AE$3035, MATCH($I1855, 'Job Database'!$X$11:$X$3035, 0)), ""))</f>
        <v/>
      </c>
      <c r="C1855" s="69" t="str">
        <f>IF($I1855="", "", IF(COUNTIF('Job Database'!$X$11:$X$3035, $I1855)=0, $AC$5, $AC$4))</f>
        <v/>
      </c>
      <c r="D1855" s="40"/>
      <c r="E1855" s="85" t="str">
        <f>IF($I1855="", "", IF(IFERROR(INDEX('Job Database'!$M$11:$M$3035, MATCH($I1855, 'Job Database'!$X$11:$X$3035, 0)), "")="", "", IFERROR(INDEX('Job Database'!$M$11:$M$3035, MATCH($I1855, 'Job Database'!$X$11:$X$3035, 0)), "")))</f>
        <v/>
      </c>
      <c r="F1855" s="40"/>
      <c r="G1855" s="88" t="str">
        <f t="shared" si="1178"/>
        <v/>
      </c>
      <c r="H1855" s="40"/>
      <c r="I1855" s="24"/>
      <c r="J1855" s="34"/>
      <c r="K1855" s="106"/>
      <c r="L1855" s="79"/>
      <c r="M1855" s="34"/>
      <c r="N1855" s="79"/>
      <c r="O1855" s="31"/>
      <c r="P1855" s="53"/>
      <c r="Q1855" s="40"/>
      <c r="S1855" s="41" t="str">
        <f t="shared" si="1166"/>
        <v/>
      </c>
      <c r="T1855" s="41" t="str">
        <f t="shared" si="1167"/>
        <v/>
      </c>
      <c r="U1855" s="41" t="str">
        <f t="shared" si="1179"/>
        <v/>
      </c>
      <c r="W1855" s="74" t="str">
        <f>IF('Job Database'!$X1855="", "", 'Job Database'!$X1855)</f>
        <v/>
      </c>
      <c r="Y1855" s="41" t="str">
        <f>IF($W1855="", "", IF(COUNTIF($I$11:$I$3035, $W1855)&gt;0, "", MAX($Y$10:$Y1854)+1))</f>
        <v/>
      </c>
      <c r="Z1855" s="41">
        <v>1845</v>
      </c>
      <c r="AA1855" s="58" t="str">
        <f t="shared" si="1180"/>
        <v/>
      </c>
      <c r="AC1855" s="41" t="str">
        <f t="shared" si="1168"/>
        <v/>
      </c>
      <c r="AE1855" s="41" t="str">
        <f t="shared" si="1181"/>
        <v/>
      </c>
      <c r="AJ1855" s="154" t="str">
        <f t="shared" si="1182"/>
        <v/>
      </c>
      <c r="AL1855" s="120" t="str">
        <f t="shared" si="1183"/>
        <v/>
      </c>
      <c r="AM1855" s="104" t="str">
        <f t="shared" si="1184"/>
        <v/>
      </c>
      <c r="AN1855" s="104" t="str">
        <f t="shared" si="1185"/>
        <v/>
      </c>
      <c r="AO1855" s="104" t="str">
        <f t="shared" si="1169"/>
        <v/>
      </c>
      <c r="AP1855" s="104" t="str">
        <f t="shared" si="1170"/>
        <v/>
      </c>
      <c r="AQ1855" s="121" t="str">
        <f t="shared" si="1186"/>
        <v/>
      </c>
      <c r="AS1855" s="88" t="str">
        <f t="shared" si="1171"/>
        <v/>
      </c>
      <c r="AT1855" s="68" t="str">
        <f t="shared" si="1187"/>
        <v/>
      </c>
      <c r="AU1855" s="68" t="str">
        <f t="shared" si="1188"/>
        <v/>
      </c>
      <c r="AV1855" s="68" t="str">
        <f t="shared" si="1189"/>
        <v/>
      </c>
      <c r="AW1855" s="88" t="str">
        <f t="shared" si="1172"/>
        <v/>
      </c>
      <c r="AZ1855" s="88" t="str">
        <f t="shared" si="1173"/>
        <v/>
      </c>
      <c r="BA1855" s="68" t="str">
        <f t="shared" si="1174"/>
        <v/>
      </c>
      <c r="BB1855" s="68" t="str">
        <f t="shared" si="1175"/>
        <v/>
      </c>
      <c r="BC1855" s="68" t="str">
        <f t="shared" si="1176"/>
        <v/>
      </c>
      <c r="BD1855" s="69" t="str">
        <f t="shared" si="1177"/>
        <v/>
      </c>
      <c r="BE1855" s="69" t="str">
        <f t="shared" si="1190"/>
        <v/>
      </c>
      <c r="BT1855" s="138" t="str">
        <f t="shared" ca="1" si="1191"/>
        <v/>
      </c>
      <c r="BU1855" s="139" t="str">
        <f t="shared" ca="1" si="1192"/>
        <v/>
      </c>
      <c r="BW1855" s="138" t="str">
        <f t="shared" si="1193"/>
        <v/>
      </c>
      <c r="BX1855" s="104" t="str">
        <f t="shared" si="1194"/>
        <v/>
      </c>
      <c r="BY1855" s="139" t="str">
        <f t="shared" si="1195"/>
        <v/>
      </c>
      <c r="CA1855" s="138" t="str">
        <f t="shared" si="1196"/>
        <v/>
      </c>
      <c r="CB1855" s="104" t="str">
        <f t="shared" si="1197"/>
        <v/>
      </c>
      <c r="CC1855" s="139" t="str">
        <f t="shared" si="1198"/>
        <v/>
      </c>
      <c r="CE1855" s="162" t="str">
        <f t="shared" si="1199"/>
        <v/>
      </c>
      <c r="CF1855" s="163" t="str">
        <f t="shared" si="1200"/>
        <v/>
      </c>
      <c r="CG1855" s="164" t="str">
        <f t="shared" si="1201"/>
        <v/>
      </c>
      <c r="CI1855" s="162" t="str">
        <f t="shared" si="1202"/>
        <v/>
      </c>
      <c r="CJ1855" s="163" t="str">
        <f t="shared" si="1205"/>
        <v/>
      </c>
      <c r="CK1855" s="164" t="str">
        <f t="shared" si="1206"/>
        <v/>
      </c>
      <c r="CM1855" s="169" t="str">
        <f t="shared" si="1203"/>
        <v/>
      </c>
      <c r="CN1855" s="139" t="str">
        <f t="shared" si="1204"/>
        <v/>
      </c>
      <c r="CP1855" s="41" t="str">
        <f>IF($CM1855="", "", COUNTIF($CM$11:$CM$3035, "&lt;"&amp;$CM1855)+1+COUNTIF($CM$11:$CM1855, $CM1855)-1)</f>
        <v/>
      </c>
    </row>
    <row r="1856" spans="1:94" x14ac:dyDescent="0.25">
      <c r="A1856" s="40"/>
      <c r="B1856" s="82" t="str">
        <f>IF($I1856="", "", IFERROR(INDEX('Job Database'!$AE$11:$AE$3035, MATCH($I1856, 'Job Database'!$X$11:$X$3035, 0)), ""))</f>
        <v/>
      </c>
      <c r="C1856" s="69" t="str">
        <f>IF($I1856="", "", IF(COUNTIF('Job Database'!$X$11:$X$3035, $I1856)=0, $AC$5, $AC$4))</f>
        <v/>
      </c>
      <c r="D1856" s="40"/>
      <c r="E1856" s="85" t="str">
        <f>IF($I1856="", "", IF(IFERROR(INDEX('Job Database'!$M$11:$M$3035, MATCH($I1856, 'Job Database'!$X$11:$X$3035, 0)), "")="", "", IFERROR(INDEX('Job Database'!$M$11:$M$3035, MATCH($I1856, 'Job Database'!$X$11:$X$3035, 0)), "")))</f>
        <v/>
      </c>
      <c r="F1856" s="40"/>
      <c r="G1856" s="88" t="str">
        <f t="shared" si="1178"/>
        <v/>
      </c>
      <c r="H1856" s="40"/>
      <c r="I1856" s="24"/>
      <c r="J1856" s="34"/>
      <c r="K1856" s="106"/>
      <c r="L1856" s="79"/>
      <c r="M1856" s="34"/>
      <c r="N1856" s="79"/>
      <c r="O1856" s="31"/>
      <c r="P1856" s="53"/>
      <c r="Q1856" s="40"/>
      <c r="S1856" s="41" t="str">
        <f t="shared" si="1166"/>
        <v/>
      </c>
      <c r="T1856" s="41" t="str">
        <f t="shared" si="1167"/>
        <v/>
      </c>
      <c r="U1856" s="41" t="str">
        <f t="shared" si="1179"/>
        <v/>
      </c>
      <c r="W1856" s="74" t="str">
        <f>IF('Job Database'!$X1856="", "", 'Job Database'!$X1856)</f>
        <v/>
      </c>
      <c r="Y1856" s="41" t="str">
        <f>IF($W1856="", "", IF(COUNTIF($I$11:$I$3035, $W1856)&gt;0, "", MAX($Y$10:$Y1855)+1))</f>
        <v/>
      </c>
      <c r="Z1856" s="41">
        <v>1846</v>
      </c>
      <c r="AA1856" s="58" t="str">
        <f t="shared" si="1180"/>
        <v/>
      </c>
      <c r="AC1856" s="41" t="str">
        <f t="shared" si="1168"/>
        <v/>
      </c>
      <c r="AE1856" s="41" t="str">
        <f t="shared" si="1181"/>
        <v/>
      </c>
      <c r="AJ1856" s="154" t="str">
        <f t="shared" si="1182"/>
        <v/>
      </c>
      <c r="AL1856" s="120" t="str">
        <f t="shared" si="1183"/>
        <v/>
      </c>
      <c r="AM1856" s="104" t="str">
        <f t="shared" si="1184"/>
        <v/>
      </c>
      <c r="AN1856" s="104" t="str">
        <f t="shared" si="1185"/>
        <v/>
      </c>
      <c r="AO1856" s="104" t="str">
        <f t="shared" si="1169"/>
        <v/>
      </c>
      <c r="AP1856" s="104" t="str">
        <f t="shared" si="1170"/>
        <v/>
      </c>
      <c r="AQ1856" s="121" t="str">
        <f t="shared" si="1186"/>
        <v/>
      </c>
      <c r="AS1856" s="88" t="str">
        <f t="shared" si="1171"/>
        <v/>
      </c>
      <c r="AT1856" s="68" t="str">
        <f t="shared" si="1187"/>
        <v/>
      </c>
      <c r="AU1856" s="68" t="str">
        <f t="shared" si="1188"/>
        <v/>
      </c>
      <c r="AV1856" s="68" t="str">
        <f t="shared" si="1189"/>
        <v/>
      </c>
      <c r="AW1856" s="88" t="str">
        <f t="shared" si="1172"/>
        <v/>
      </c>
      <c r="AZ1856" s="88" t="str">
        <f t="shared" si="1173"/>
        <v/>
      </c>
      <c r="BA1856" s="68" t="str">
        <f t="shared" si="1174"/>
        <v/>
      </c>
      <c r="BB1856" s="68" t="str">
        <f t="shared" si="1175"/>
        <v/>
      </c>
      <c r="BC1856" s="68" t="str">
        <f t="shared" si="1176"/>
        <v/>
      </c>
      <c r="BD1856" s="69" t="str">
        <f t="shared" si="1177"/>
        <v/>
      </c>
      <c r="BE1856" s="69" t="str">
        <f t="shared" si="1190"/>
        <v/>
      </c>
      <c r="BT1856" s="138" t="str">
        <f t="shared" ca="1" si="1191"/>
        <v/>
      </c>
      <c r="BU1856" s="139" t="str">
        <f t="shared" ca="1" si="1192"/>
        <v/>
      </c>
      <c r="BW1856" s="138" t="str">
        <f t="shared" si="1193"/>
        <v/>
      </c>
      <c r="BX1856" s="104" t="str">
        <f t="shared" si="1194"/>
        <v/>
      </c>
      <c r="BY1856" s="139" t="str">
        <f t="shared" si="1195"/>
        <v/>
      </c>
      <c r="CA1856" s="138" t="str">
        <f t="shared" si="1196"/>
        <v/>
      </c>
      <c r="CB1856" s="104" t="str">
        <f t="shared" si="1197"/>
        <v/>
      </c>
      <c r="CC1856" s="139" t="str">
        <f t="shared" si="1198"/>
        <v/>
      </c>
      <c r="CE1856" s="162" t="str">
        <f t="shared" si="1199"/>
        <v/>
      </c>
      <c r="CF1856" s="163" t="str">
        <f t="shared" si="1200"/>
        <v/>
      </c>
      <c r="CG1856" s="164" t="str">
        <f t="shared" si="1201"/>
        <v/>
      </c>
      <c r="CI1856" s="162" t="str">
        <f t="shared" si="1202"/>
        <v/>
      </c>
      <c r="CJ1856" s="163" t="str">
        <f t="shared" si="1205"/>
        <v/>
      </c>
      <c r="CK1856" s="164" t="str">
        <f t="shared" si="1206"/>
        <v/>
      </c>
      <c r="CM1856" s="169" t="str">
        <f t="shared" si="1203"/>
        <v/>
      </c>
      <c r="CN1856" s="139" t="str">
        <f t="shared" si="1204"/>
        <v/>
      </c>
      <c r="CP1856" s="41" t="str">
        <f>IF($CM1856="", "", COUNTIF($CM$11:$CM$3035, "&lt;"&amp;$CM1856)+1+COUNTIF($CM$11:$CM1856, $CM1856)-1)</f>
        <v/>
      </c>
    </row>
    <row r="1857" spans="1:94" x14ac:dyDescent="0.25">
      <c r="A1857" s="40"/>
      <c r="B1857" s="82" t="str">
        <f>IF($I1857="", "", IFERROR(INDEX('Job Database'!$AE$11:$AE$3035, MATCH($I1857, 'Job Database'!$X$11:$X$3035, 0)), ""))</f>
        <v/>
      </c>
      <c r="C1857" s="69" t="str">
        <f>IF($I1857="", "", IF(COUNTIF('Job Database'!$X$11:$X$3035, $I1857)=0, $AC$5, $AC$4))</f>
        <v/>
      </c>
      <c r="D1857" s="40"/>
      <c r="E1857" s="85" t="str">
        <f>IF($I1857="", "", IF(IFERROR(INDEX('Job Database'!$M$11:$M$3035, MATCH($I1857, 'Job Database'!$X$11:$X$3035, 0)), "")="", "", IFERROR(INDEX('Job Database'!$M$11:$M$3035, MATCH($I1857, 'Job Database'!$X$11:$X$3035, 0)), "")))</f>
        <v/>
      </c>
      <c r="F1857" s="40"/>
      <c r="G1857" s="88" t="str">
        <f t="shared" si="1178"/>
        <v/>
      </c>
      <c r="H1857" s="40"/>
      <c r="I1857" s="24"/>
      <c r="J1857" s="34"/>
      <c r="K1857" s="106"/>
      <c r="L1857" s="79"/>
      <c r="M1857" s="34"/>
      <c r="N1857" s="79"/>
      <c r="O1857" s="31"/>
      <c r="P1857" s="53"/>
      <c r="Q1857" s="40"/>
      <c r="S1857" s="41" t="str">
        <f t="shared" si="1166"/>
        <v/>
      </c>
      <c r="T1857" s="41" t="str">
        <f t="shared" si="1167"/>
        <v/>
      </c>
      <c r="U1857" s="41" t="str">
        <f t="shared" si="1179"/>
        <v/>
      </c>
      <c r="W1857" s="74" t="str">
        <f>IF('Job Database'!$X1857="", "", 'Job Database'!$X1857)</f>
        <v/>
      </c>
      <c r="Y1857" s="41" t="str">
        <f>IF($W1857="", "", IF(COUNTIF($I$11:$I$3035, $W1857)&gt;0, "", MAX($Y$10:$Y1856)+1))</f>
        <v/>
      </c>
      <c r="Z1857" s="41">
        <v>1847</v>
      </c>
      <c r="AA1857" s="58" t="str">
        <f t="shared" si="1180"/>
        <v/>
      </c>
      <c r="AC1857" s="41" t="str">
        <f t="shared" si="1168"/>
        <v/>
      </c>
      <c r="AE1857" s="41" t="str">
        <f t="shared" si="1181"/>
        <v/>
      </c>
      <c r="AJ1857" s="154" t="str">
        <f t="shared" si="1182"/>
        <v/>
      </c>
      <c r="AL1857" s="120" t="str">
        <f t="shared" si="1183"/>
        <v/>
      </c>
      <c r="AM1857" s="104" t="str">
        <f t="shared" si="1184"/>
        <v/>
      </c>
      <c r="AN1857" s="104" t="str">
        <f t="shared" si="1185"/>
        <v/>
      </c>
      <c r="AO1857" s="104" t="str">
        <f t="shared" si="1169"/>
        <v/>
      </c>
      <c r="AP1857" s="104" t="str">
        <f t="shared" si="1170"/>
        <v/>
      </c>
      <c r="AQ1857" s="121" t="str">
        <f t="shared" si="1186"/>
        <v/>
      </c>
      <c r="AS1857" s="88" t="str">
        <f t="shared" si="1171"/>
        <v/>
      </c>
      <c r="AT1857" s="68" t="str">
        <f t="shared" si="1187"/>
        <v/>
      </c>
      <c r="AU1857" s="68" t="str">
        <f t="shared" si="1188"/>
        <v/>
      </c>
      <c r="AV1857" s="68" t="str">
        <f t="shared" si="1189"/>
        <v/>
      </c>
      <c r="AW1857" s="88" t="str">
        <f t="shared" si="1172"/>
        <v/>
      </c>
      <c r="AZ1857" s="88" t="str">
        <f t="shared" si="1173"/>
        <v/>
      </c>
      <c r="BA1857" s="68" t="str">
        <f t="shared" si="1174"/>
        <v/>
      </c>
      <c r="BB1857" s="68" t="str">
        <f t="shared" si="1175"/>
        <v/>
      </c>
      <c r="BC1857" s="68" t="str">
        <f t="shared" si="1176"/>
        <v/>
      </c>
      <c r="BD1857" s="69" t="str">
        <f t="shared" si="1177"/>
        <v/>
      </c>
      <c r="BE1857" s="69" t="str">
        <f t="shared" si="1190"/>
        <v/>
      </c>
      <c r="BT1857" s="138" t="str">
        <f t="shared" ca="1" si="1191"/>
        <v/>
      </c>
      <c r="BU1857" s="139" t="str">
        <f t="shared" ca="1" si="1192"/>
        <v/>
      </c>
      <c r="BW1857" s="138" t="str">
        <f t="shared" si="1193"/>
        <v/>
      </c>
      <c r="BX1857" s="104" t="str">
        <f t="shared" si="1194"/>
        <v/>
      </c>
      <c r="BY1857" s="139" t="str">
        <f t="shared" si="1195"/>
        <v/>
      </c>
      <c r="CA1857" s="138" t="str">
        <f t="shared" si="1196"/>
        <v/>
      </c>
      <c r="CB1857" s="104" t="str">
        <f t="shared" si="1197"/>
        <v/>
      </c>
      <c r="CC1857" s="139" t="str">
        <f t="shared" si="1198"/>
        <v/>
      </c>
      <c r="CE1857" s="162" t="str">
        <f t="shared" si="1199"/>
        <v/>
      </c>
      <c r="CF1857" s="163" t="str">
        <f t="shared" si="1200"/>
        <v/>
      </c>
      <c r="CG1857" s="164" t="str">
        <f t="shared" si="1201"/>
        <v/>
      </c>
      <c r="CI1857" s="162" t="str">
        <f t="shared" si="1202"/>
        <v/>
      </c>
      <c r="CJ1857" s="163" t="str">
        <f t="shared" si="1205"/>
        <v/>
      </c>
      <c r="CK1857" s="164" t="str">
        <f t="shared" si="1206"/>
        <v/>
      </c>
      <c r="CM1857" s="169" t="str">
        <f t="shared" si="1203"/>
        <v/>
      </c>
      <c r="CN1857" s="139" t="str">
        <f t="shared" si="1204"/>
        <v/>
      </c>
      <c r="CP1857" s="41" t="str">
        <f>IF($CM1857="", "", COUNTIF($CM$11:$CM$3035, "&lt;"&amp;$CM1857)+1+COUNTIF($CM$11:$CM1857, $CM1857)-1)</f>
        <v/>
      </c>
    </row>
    <row r="1858" spans="1:94" x14ac:dyDescent="0.25">
      <c r="A1858" s="40"/>
      <c r="B1858" s="82" t="str">
        <f>IF($I1858="", "", IFERROR(INDEX('Job Database'!$AE$11:$AE$3035, MATCH($I1858, 'Job Database'!$X$11:$X$3035, 0)), ""))</f>
        <v/>
      </c>
      <c r="C1858" s="69" t="str">
        <f>IF($I1858="", "", IF(COUNTIF('Job Database'!$X$11:$X$3035, $I1858)=0, $AC$5, $AC$4))</f>
        <v/>
      </c>
      <c r="D1858" s="40"/>
      <c r="E1858" s="85" t="str">
        <f>IF($I1858="", "", IF(IFERROR(INDEX('Job Database'!$M$11:$M$3035, MATCH($I1858, 'Job Database'!$X$11:$X$3035, 0)), "")="", "", IFERROR(INDEX('Job Database'!$M$11:$M$3035, MATCH($I1858, 'Job Database'!$X$11:$X$3035, 0)), "")))</f>
        <v/>
      </c>
      <c r="F1858" s="40"/>
      <c r="G1858" s="88" t="str">
        <f t="shared" si="1178"/>
        <v/>
      </c>
      <c r="H1858" s="40"/>
      <c r="I1858" s="24"/>
      <c r="J1858" s="34"/>
      <c r="K1858" s="106"/>
      <c r="L1858" s="79"/>
      <c r="M1858" s="34"/>
      <c r="N1858" s="79"/>
      <c r="O1858" s="31"/>
      <c r="P1858" s="53"/>
      <c r="Q1858" s="40"/>
      <c r="S1858" s="41" t="str">
        <f t="shared" si="1166"/>
        <v/>
      </c>
      <c r="T1858" s="41" t="str">
        <f t="shared" si="1167"/>
        <v/>
      </c>
      <c r="U1858" s="41" t="str">
        <f t="shared" si="1179"/>
        <v/>
      </c>
      <c r="W1858" s="74" t="str">
        <f>IF('Job Database'!$X1858="", "", 'Job Database'!$X1858)</f>
        <v/>
      </c>
      <c r="Y1858" s="41" t="str">
        <f>IF($W1858="", "", IF(COUNTIF($I$11:$I$3035, $W1858)&gt;0, "", MAX($Y$10:$Y1857)+1))</f>
        <v/>
      </c>
      <c r="Z1858" s="41">
        <v>1848</v>
      </c>
      <c r="AA1858" s="58" t="str">
        <f t="shared" si="1180"/>
        <v/>
      </c>
      <c r="AC1858" s="41" t="str">
        <f t="shared" si="1168"/>
        <v/>
      </c>
      <c r="AE1858" s="41" t="str">
        <f t="shared" si="1181"/>
        <v/>
      </c>
      <c r="AJ1858" s="154" t="str">
        <f t="shared" si="1182"/>
        <v/>
      </c>
      <c r="AL1858" s="120" t="str">
        <f t="shared" si="1183"/>
        <v/>
      </c>
      <c r="AM1858" s="104" t="str">
        <f t="shared" si="1184"/>
        <v/>
      </c>
      <c r="AN1858" s="104" t="str">
        <f t="shared" si="1185"/>
        <v/>
      </c>
      <c r="AO1858" s="104" t="str">
        <f t="shared" si="1169"/>
        <v/>
      </c>
      <c r="AP1858" s="104" t="str">
        <f t="shared" si="1170"/>
        <v/>
      </c>
      <c r="AQ1858" s="121" t="str">
        <f t="shared" si="1186"/>
        <v/>
      </c>
      <c r="AS1858" s="88" t="str">
        <f t="shared" si="1171"/>
        <v/>
      </c>
      <c r="AT1858" s="68" t="str">
        <f t="shared" si="1187"/>
        <v/>
      </c>
      <c r="AU1858" s="68" t="str">
        <f t="shared" si="1188"/>
        <v/>
      </c>
      <c r="AV1858" s="68" t="str">
        <f t="shared" si="1189"/>
        <v/>
      </c>
      <c r="AW1858" s="88" t="str">
        <f t="shared" si="1172"/>
        <v/>
      </c>
      <c r="AZ1858" s="88" t="str">
        <f t="shared" si="1173"/>
        <v/>
      </c>
      <c r="BA1858" s="68" t="str">
        <f t="shared" si="1174"/>
        <v/>
      </c>
      <c r="BB1858" s="68" t="str">
        <f t="shared" si="1175"/>
        <v/>
      </c>
      <c r="BC1858" s="68" t="str">
        <f t="shared" si="1176"/>
        <v/>
      </c>
      <c r="BD1858" s="69" t="str">
        <f t="shared" si="1177"/>
        <v/>
      </c>
      <c r="BE1858" s="69" t="str">
        <f t="shared" si="1190"/>
        <v/>
      </c>
      <c r="BT1858" s="138" t="str">
        <f t="shared" ca="1" si="1191"/>
        <v/>
      </c>
      <c r="BU1858" s="139" t="str">
        <f t="shared" ca="1" si="1192"/>
        <v/>
      </c>
      <c r="BW1858" s="138" t="str">
        <f t="shared" si="1193"/>
        <v/>
      </c>
      <c r="BX1858" s="104" t="str">
        <f t="shared" si="1194"/>
        <v/>
      </c>
      <c r="BY1858" s="139" t="str">
        <f t="shared" si="1195"/>
        <v/>
      </c>
      <c r="CA1858" s="138" t="str">
        <f t="shared" si="1196"/>
        <v/>
      </c>
      <c r="CB1858" s="104" t="str">
        <f t="shared" si="1197"/>
        <v/>
      </c>
      <c r="CC1858" s="139" t="str">
        <f t="shared" si="1198"/>
        <v/>
      </c>
      <c r="CE1858" s="162" t="str">
        <f t="shared" si="1199"/>
        <v/>
      </c>
      <c r="CF1858" s="163" t="str">
        <f t="shared" si="1200"/>
        <v/>
      </c>
      <c r="CG1858" s="164" t="str">
        <f t="shared" si="1201"/>
        <v/>
      </c>
      <c r="CI1858" s="162" t="str">
        <f t="shared" si="1202"/>
        <v/>
      </c>
      <c r="CJ1858" s="163" t="str">
        <f t="shared" si="1205"/>
        <v/>
      </c>
      <c r="CK1858" s="164" t="str">
        <f t="shared" si="1206"/>
        <v/>
      </c>
      <c r="CM1858" s="169" t="str">
        <f t="shared" si="1203"/>
        <v/>
      </c>
      <c r="CN1858" s="139" t="str">
        <f t="shared" si="1204"/>
        <v/>
      </c>
      <c r="CP1858" s="41" t="str">
        <f>IF($CM1858="", "", COUNTIF($CM$11:$CM$3035, "&lt;"&amp;$CM1858)+1+COUNTIF($CM$11:$CM1858, $CM1858)-1)</f>
        <v/>
      </c>
    </row>
    <row r="1859" spans="1:94" x14ac:dyDescent="0.25">
      <c r="A1859" s="40"/>
      <c r="B1859" s="82" t="str">
        <f>IF($I1859="", "", IFERROR(INDEX('Job Database'!$AE$11:$AE$3035, MATCH($I1859, 'Job Database'!$X$11:$X$3035, 0)), ""))</f>
        <v/>
      </c>
      <c r="C1859" s="69" t="str">
        <f>IF($I1859="", "", IF(COUNTIF('Job Database'!$X$11:$X$3035, $I1859)=0, $AC$5, $AC$4))</f>
        <v/>
      </c>
      <c r="D1859" s="40"/>
      <c r="E1859" s="85" t="str">
        <f>IF($I1859="", "", IF(IFERROR(INDEX('Job Database'!$M$11:$M$3035, MATCH($I1859, 'Job Database'!$X$11:$X$3035, 0)), "")="", "", IFERROR(INDEX('Job Database'!$M$11:$M$3035, MATCH($I1859, 'Job Database'!$X$11:$X$3035, 0)), "")))</f>
        <v/>
      </c>
      <c r="F1859" s="40"/>
      <c r="G1859" s="88" t="str">
        <f t="shared" si="1178"/>
        <v/>
      </c>
      <c r="H1859" s="40"/>
      <c r="I1859" s="24"/>
      <c r="J1859" s="34"/>
      <c r="K1859" s="106"/>
      <c r="L1859" s="79"/>
      <c r="M1859" s="34"/>
      <c r="N1859" s="79"/>
      <c r="O1859" s="31"/>
      <c r="P1859" s="53"/>
      <c r="Q1859" s="40"/>
      <c r="S1859" s="41" t="str">
        <f t="shared" si="1166"/>
        <v/>
      </c>
      <c r="T1859" s="41" t="str">
        <f t="shared" si="1167"/>
        <v/>
      </c>
      <c r="U1859" s="41" t="str">
        <f t="shared" si="1179"/>
        <v/>
      </c>
      <c r="W1859" s="74" t="str">
        <f>IF('Job Database'!$X1859="", "", 'Job Database'!$X1859)</f>
        <v/>
      </c>
      <c r="Y1859" s="41" t="str">
        <f>IF($W1859="", "", IF(COUNTIF($I$11:$I$3035, $W1859)&gt;0, "", MAX($Y$10:$Y1858)+1))</f>
        <v/>
      </c>
      <c r="Z1859" s="41">
        <v>1849</v>
      </c>
      <c r="AA1859" s="58" t="str">
        <f t="shared" si="1180"/>
        <v/>
      </c>
      <c r="AC1859" s="41" t="str">
        <f t="shared" si="1168"/>
        <v/>
      </c>
      <c r="AE1859" s="41" t="str">
        <f t="shared" si="1181"/>
        <v/>
      </c>
      <c r="AJ1859" s="154" t="str">
        <f t="shared" si="1182"/>
        <v/>
      </c>
      <c r="AL1859" s="120" t="str">
        <f t="shared" si="1183"/>
        <v/>
      </c>
      <c r="AM1859" s="104" t="str">
        <f t="shared" si="1184"/>
        <v/>
      </c>
      <c r="AN1859" s="104" t="str">
        <f t="shared" si="1185"/>
        <v/>
      </c>
      <c r="AO1859" s="104" t="str">
        <f t="shared" si="1169"/>
        <v/>
      </c>
      <c r="AP1859" s="104" t="str">
        <f t="shared" si="1170"/>
        <v/>
      </c>
      <c r="AQ1859" s="121" t="str">
        <f t="shared" si="1186"/>
        <v/>
      </c>
      <c r="AS1859" s="88" t="str">
        <f t="shared" si="1171"/>
        <v/>
      </c>
      <c r="AT1859" s="68" t="str">
        <f t="shared" si="1187"/>
        <v/>
      </c>
      <c r="AU1859" s="68" t="str">
        <f t="shared" si="1188"/>
        <v/>
      </c>
      <c r="AV1859" s="68" t="str">
        <f t="shared" si="1189"/>
        <v/>
      </c>
      <c r="AW1859" s="88" t="str">
        <f t="shared" si="1172"/>
        <v/>
      </c>
      <c r="AZ1859" s="88" t="str">
        <f t="shared" si="1173"/>
        <v/>
      </c>
      <c r="BA1859" s="68" t="str">
        <f t="shared" si="1174"/>
        <v/>
      </c>
      <c r="BB1859" s="68" t="str">
        <f t="shared" si="1175"/>
        <v/>
      </c>
      <c r="BC1859" s="68" t="str">
        <f t="shared" si="1176"/>
        <v/>
      </c>
      <c r="BD1859" s="69" t="str">
        <f t="shared" si="1177"/>
        <v/>
      </c>
      <c r="BE1859" s="69" t="str">
        <f t="shared" si="1190"/>
        <v/>
      </c>
      <c r="BT1859" s="138" t="str">
        <f t="shared" ca="1" si="1191"/>
        <v/>
      </c>
      <c r="BU1859" s="139" t="str">
        <f t="shared" ca="1" si="1192"/>
        <v/>
      </c>
      <c r="BW1859" s="138" t="str">
        <f t="shared" si="1193"/>
        <v/>
      </c>
      <c r="BX1859" s="104" t="str">
        <f t="shared" si="1194"/>
        <v/>
      </c>
      <c r="BY1859" s="139" t="str">
        <f t="shared" si="1195"/>
        <v/>
      </c>
      <c r="CA1859" s="138" t="str">
        <f t="shared" si="1196"/>
        <v/>
      </c>
      <c r="CB1859" s="104" t="str">
        <f t="shared" si="1197"/>
        <v/>
      </c>
      <c r="CC1859" s="139" t="str">
        <f t="shared" si="1198"/>
        <v/>
      </c>
      <c r="CE1859" s="162" t="str">
        <f t="shared" si="1199"/>
        <v/>
      </c>
      <c r="CF1859" s="163" t="str">
        <f t="shared" si="1200"/>
        <v/>
      </c>
      <c r="CG1859" s="164" t="str">
        <f t="shared" si="1201"/>
        <v/>
      </c>
      <c r="CI1859" s="162" t="str">
        <f t="shared" si="1202"/>
        <v/>
      </c>
      <c r="CJ1859" s="163" t="str">
        <f t="shared" si="1205"/>
        <v/>
      </c>
      <c r="CK1859" s="164" t="str">
        <f t="shared" si="1206"/>
        <v/>
      </c>
      <c r="CM1859" s="169" t="str">
        <f t="shared" si="1203"/>
        <v/>
      </c>
      <c r="CN1859" s="139" t="str">
        <f t="shared" si="1204"/>
        <v/>
      </c>
      <c r="CP1859" s="41" t="str">
        <f>IF($CM1859="", "", COUNTIF($CM$11:$CM$3035, "&lt;"&amp;$CM1859)+1+COUNTIF($CM$11:$CM1859, $CM1859)-1)</f>
        <v/>
      </c>
    </row>
    <row r="1860" spans="1:94" x14ac:dyDescent="0.25">
      <c r="A1860" s="40"/>
      <c r="B1860" s="82" t="str">
        <f>IF($I1860="", "", IFERROR(INDEX('Job Database'!$AE$11:$AE$3035, MATCH($I1860, 'Job Database'!$X$11:$X$3035, 0)), ""))</f>
        <v/>
      </c>
      <c r="C1860" s="69" t="str">
        <f>IF($I1860="", "", IF(COUNTIF('Job Database'!$X$11:$X$3035, $I1860)=0, $AC$5, $AC$4))</f>
        <v/>
      </c>
      <c r="D1860" s="40"/>
      <c r="E1860" s="85" t="str">
        <f>IF($I1860="", "", IF(IFERROR(INDEX('Job Database'!$M$11:$M$3035, MATCH($I1860, 'Job Database'!$X$11:$X$3035, 0)), "")="", "", IFERROR(INDEX('Job Database'!$M$11:$M$3035, MATCH($I1860, 'Job Database'!$X$11:$X$3035, 0)), "")))</f>
        <v/>
      </c>
      <c r="F1860" s="40"/>
      <c r="G1860" s="88" t="str">
        <f t="shared" si="1178"/>
        <v/>
      </c>
      <c r="H1860" s="40"/>
      <c r="I1860" s="24"/>
      <c r="J1860" s="34"/>
      <c r="K1860" s="106"/>
      <c r="L1860" s="79"/>
      <c r="M1860" s="34"/>
      <c r="N1860" s="79"/>
      <c r="O1860" s="31"/>
      <c r="P1860" s="53"/>
      <c r="Q1860" s="40"/>
      <c r="S1860" s="41" t="str">
        <f t="shared" si="1166"/>
        <v/>
      </c>
      <c r="T1860" s="41" t="str">
        <f t="shared" si="1167"/>
        <v/>
      </c>
      <c r="U1860" s="41" t="str">
        <f t="shared" si="1179"/>
        <v/>
      </c>
      <c r="W1860" s="74" t="str">
        <f>IF('Job Database'!$X1860="", "", 'Job Database'!$X1860)</f>
        <v/>
      </c>
      <c r="Y1860" s="41" t="str">
        <f>IF($W1860="", "", IF(COUNTIF($I$11:$I$3035, $W1860)&gt;0, "", MAX($Y$10:$Y1859)+1))</f>
        <v/>
      </c>
      <c r="Z1860" s="41">
        <v>1850</v>
      </c>
      <c r="AA1860" s="58" t="str">
        <f t="shared" si="1180"/>
        <v/>
      </c>
      <c r="AC1860" s="41" t="str">
        <f t="shared" si="1168"/>
        <v/>
      </c>
      <c r="AE1860" s="41" t="str">
        <f t="shared" si="1181"/>
        <v/>
      </c>
      <c r="AJ1860" s="154" t="str">
        <f t="shared" si="1182"/>
        <v/>
      </c>
      <c r="AL1860" s="120" t="str">
        <f t="shared" si="1183"/>
        <v/>
      </c>
      <c r="AM1860" s="104" t="str">
        <f t="shared" si="1184"/>
        <v/>
      </c>
      <c r="AN1860" s="104" t="str">
        <f t="shared" si="1185"/>
        <v/>
      </c>
      <c r="AO1860" s="104" t="str">
        <f t="shared" si="1169"/>
        <v/>
      </c>
      <c r="AP1860" s="104" t="str">
        <f t="shared" si="1170"/>
        <v/>
      </c>
      <c r="AQ1860" s="121" t="str">
        <f t="shared" si="1186"/>
        <v/>
      </c>
      <c r="AS1860" s="88" t="str">
        <f t="shared" si="1171"/>
        <v/>
      </c>
      <c r="AT1860" s="68" t="str">
        <f t="shared" si="1187"/>
        <v/>
      </c>
      <c r="AU1860" s="68" t="str">
        <f t="shared" si="1188"/>
        <v/>
      </c>
      <c r="AV1860" s="68" t="str">
        <f t="shared" si="1189"/>
        <v/>
      </c>
      <c r="AW1860" s="88" t="str">
        <f t="shared" si="1172"/>
        <v/>
      </c>
      <c r="AZ1860" s="88" t="str">
        <f t="shared" si="1173"/>
        <v/>
      </c>
      <c r="BA1860" s="68" t="str">
        <f t="shared" si="1174"/>
        <v/>
      </c>
      <c r="BB1860" s="68" t="str">
        <f t="shared" si="1175"/>
        <v/>
      </c>
      <c r="BC1860" s="68" t="str">
        <f t="shared" si="1176"/>
        <v/>
      </c>
      <c r="BD1860" s="69" t="str">
        <f t="shared" si="1177"/>
        <v/>
      </c>
      <c r="BE1860" s="69" t="str">
        <f t="shared" si="1190"/>
        <v/>
      </c>
      <c r="BT1860" s="138" t="str">
        <f t="shared" ca="1" si="1191"/>
        <v/>
      </c>
      <c r="BU1860" s="139" t="str">
        <f t="shared" ca="1" si="1192"/>
        <v/>
      </c>
      <c r="BW1860" s="138" t="str">
        <f t="shared" si="1193"/>
        <v/>
      </c>
      <c r="BX1860" s="104" t="str">
        <f t="shared" si="1194"/>
        <v/>
      </c>
      <c r="BY1860" s="139" t="str">
        <f t="shared" si="1195"/>
        <v/>
      </c>
      <c r="CA1860" s="138" t="str">
        <f t="shared" si="1196"/>
        <v/>
      </c>
      <c r="CB1860" s="104" t="str">
        <f t="shared" si="1197"/>
        <v/>
      </c>
      <c r="CC1860" s="139" t="str">
        <f t="shared" si="1198"/>
        <v/>
      </c>
      <c r="CE1860" s="162" t="str">
        <f t="shared" si="1199"/>
        <v/>
      </c>
      <c r="CF1860" s="163" t="str">
        <f t="shared" si="1200"/>
        <v/>
      </c>
      <c r="CG1860" s="164" t="str">
        <f t="shared" si="1201"/>
        <v/>
      </c>
      <c r="CI1860" s="162" t="str">
        <f t="shared" si="1202"/>
        <v/>
      </c>
      <c r="CJ1860" s="163" t="str">
        <f t="shared" si="1205"/>
        <v/>
      </c>
      <c r="CK1860" s="164" t="str">
        <f t="shared" si="1206"/>
        <v/>
      </c>
      <c r="CM1860" s="169" t="str">
        <f t="shared" si="1203"/>
        <v/>
      </c>
      <c r="CN1860" s="139" t="str">
        <f t="shared" si="1204"/>
        <v/>
      </c>
      <c r="CP1860" s="41" t="str">
        <f>IF($CM1860="", "", COUNTIF($CM$11:$CM$3035, "&lt;"&amp;$CM1860)+1+COUNTIF($CM$11:$CM1860, $CM1860)-1)</f>
        <v/>
      </c>
    </row>
    <row r="1861" spans="1:94" x14ac:dyDescent="0.25">
      <c r="A1861" s="40"/>
      <c r="B1861" s="82" t="str">
        <f>IF($I1861="", "", IFERROR(INDEX('Job Database'!$AE$11:$AE$3035, MATCH($I1861, 'Job Database'!$X$11:$X$3035, 0)), ""))</f>
        <v/>
      </c>
      <c r="C1861" s="69" t="str">
        <f>IF($I1861="", "", IF(COUNTIF('Job Database'!$X$11:$X$3035, $I1861)=0, $AC$5, $AC$4))</f>
        <v/>
      </c>
      <c r="D1861" s="40"/>
      <c r="E1861" s="85" t="str">
        <f>IF($I1861="", "", IF(IFERROR(INDEX('Job Database'!$M$11:$M$3035, MATCH($I1861, 'Job Database'!$X$11:$X$3035, 0)), "")="", "", IFERROR(INDEX('Job Database'!$M$11:$M$3035, MATCH($I1861, 'Job Database'!$X$11:$X$3035, 0)), "")))</f>
        <v/>
      </c>
      <c r="F1861" s="40"/>
      <c r="G1861" s="88" t="str">
        <f t="shared" si="1178"/>
        <v/>
      </c>
      <c r="H1861" s="40"/>
      <c r="I1861" s="24"/>
      <c r="J1861" s="34"/>
      <c r="K1861" s="106"/>
      <c r="L1861" s="79"/>
      <c r="M1861" s="34"/>
      <c r="N1861" s="79"/>
      <c r="O1861" s="31"/>
      <c r="P1861" s="53"/>
      <c r="Q1861" s="40"/>
      <c r="S1861" s="41" t="str">
        <f t="shared" si="1166"/>
        <v/>
      </c>
      <c r="T1861" s="41" t="str">
        <f t="shared" si="1167"/>
        <v/>
      </c>
      <c r="U1861" s="41" t="str">
        <f t="shared" si="1179"/>
        <v/>
      </c>
      <c r="W1861" s="74" t="str">
        <f>IF('Job Database'!$X1861="", "", 'Job Database'!$X1861)</f>
        <v/>
      </c>
      <c r="Y1861" s="41" t="str">
        <f>IF($W1861="", "", IF(COUNTIF($I$11:$I$3035, $W1861)&gt;0, "", MAX($Y$10:$Y1860)+1))</f>
        <v/>
      </c>
      <c r="Z1861" s="41">
        <v>1851</v>
      </c>
      <c r="AA1861" s="58" t="str">
        <f t="shared" si="1180"/>
        <v/>
      </c>
      <c r="AC1861" s="41" t="str">
        <f t="shared" si="1168"/>
        <v/>
      </c>
      <c r="AE1861" s="41" t="str">
        <f t="shared" si="1181"/>
        <v/>
      </c>
      <c r="AJ1861" s="154" t="str">
        <f t="shared" si="1182"/>
        <v/>
      </c>
      <c r="AL1861" s="120" t="str">
        <f t="shared" si="1183"/>
        <v/>
      </c>
      <c r="AM1861" s="104" t="str">
        <f t="shared" si="1184"/>
        <v/>
      </c>
      <c r="AN1861" s="104" t="str">
        <f t="shared" si="1185"/>
        <v/>
      </c>
      <c r="AO1861" s="104" t="str">
        <f t="shared" si="1169"/>
        <v/>
      </c>
      <c r="AP1861" s="104" t="str">
        <f t="shared" si="1170"/>
        <v/>
      </c>
      <c r="AQ1861" s="121" t="str">
        <f t="shared" si="1186"/>
        <v/>
      </c>
      <c r="AS1861" s="88" t="str">
        <f t="shared" si="1171"/>
        <v/>
      </c>
      <c r="AT1861" s="68" t="str">
        <f t="shared" si="1187"/>
        <v/>
      </c>
      <c r="AU1861" s="68" t="str">
        <f t="shared" si="1188"/>
        <v/>
      </c>
      <c r="AV1861" s="68" t="str">
        <f t="shared" si="1189"/>
        <v/>
      </c>
      <c r="AW1861" s="88" t="str">
        <f t="shared" si="1172"/>
        <v/>
      </c>
      <c r="AZ1861" s="88" t="str">
        <f t="shared" si="1173"/>
        <v/>
      </c>
      <c r="BA1861" s="68" t="str">
        <f t="shared" si="1174"/>
        <v/>
      </c>
      <c r="BB1861" s="68" t="str">
        <f t="shared" si="1175"/>
        <v/>
      </c>
      <c r="BC1861" s="68" t="str">
        <f t="shared" si="1176"/>
        <v/>
      </c>
      <c r="BD1861" s="69" t="str">
        <f t="shared" si="1177"/>
        <v/>
      </c>
      <c r="BE1861" s="69" t="str">
        <f t="shared" si="1190"/>
        <v/>
      </c>
      <c r="BT1861" s="138" t="str">
        <f t="shared" ca="1" si="1191"/>
        <v/>
      </c>
      <c r="BU1861" s="139" t="str">
        <f t="shared" ca="1" si="1192"/>
        <v/>
      </c>
      <c r="BW1861" s="138" t="str">
        <f t="shared" si="1193"/>
        <v/>
      </c>
      <c r="BX1861" s="104" t="str">
        <f t="shared" si="1194"/>
        <v/>
      </c>
      <c r="BY1861" s="139" t="str">
        <f t="shared" si="1195"/>
        <v/>
      </c>
      <c r="CA1861" s="138" t="str">
        <f t="shared" si="1196"/>
        <v/>
      </c>
      <c r="CB1861" s="104" t="str">
        <f t="shared" si="1197"/>
        <v/>
      </c>
      <c r="CC1861" s="139" t="str">
        <f t="shared" si="1198"/>
        <v/>
      </c>
      <c r="CE1861" s="162" t="str">
        <f t="shared" si="1199"/>
        <v/>
      </c>
      <c r="CF1861" s="163" t="str">
        <f t="shared" si="1200"/>
        <v/>
      </c>
      <c r="CG1861" s="164" t="str">
        <f t="shared" si="1201"/>
        <v/>
      </c>
      <c r="CI1861" s="162" t="str">
        <f t="shared" si="1202"/>
        <v/>
      </c>
      <c r="CJ1861" s="163" t="str">
        <f t="shared" si="1205"/>
        <v/>
      </c>
      <c r="CK1861" s="164" t="str">
        <f t="shared" si="1206"/>
        <v/>
      </c>
      <c r="CM1861" s="169" t="str">
        <f t="shared" si="1203"/>
        <v/>
      </c>
      <c r="CN1861" s="139" t="str">
        <f t="shared" si="1204"/>
        <v/>
      </c>
      <c r="CP1861" s="41" t="str">
        <f>IF($CM1861="", "", COUNTIF($CM$11:$CM$3035, "&lt;"&amp;$CM1861)+1+COUNTIF($CM$11:$CM1861, $CM1861)-1)</f>
        <v/>
      </c>
    </row>
    <row r="1862" spans="1:94" x14ac:dyDescent="0.25">
      <c r="A1862" s="40"/>
      <c r="B1862" s="82" t="str">
        <f>IF($I1862="", "", IFERROR(INDEX('Job Database'!$AE$11:$AE$3035, MATCH($I1862, 'Job Database'!$X$11:$X$3035, 0)), ""))</f>
        <v/>
      </c>
      <c r="C1862" s="69" t="str">
        <f>IF($I1862="", "", IF(COUNTIF('Job Database'!$X$11:$X$3035, $I1862)=0, $AC$5, $AC$4))</f>
        <v/>
      </c>
      <c r="D1862" s="40"/>
      <c r="E1862" s="85" t="str">
        <f>IF($I1862="", "", IF(IFERROR(INDEX('Job Database'!$M$11:$M$3035, MATCH($I1862, 'Job Database'!$X$11:$X$3035, 0)), "")="", "", IFERROR(INDEX('Job Database'!$M$11:$M$3035, MATCH($I1862, 'Job Database'!$X$11:$X$3035, 0)), "")))</f>
        <v/>
      </c>
      <c r="F1862" s="40"/>
      <c r="G1862" s="88" t="str">
        <f t="shared" si="1178"/>
        <v/>
      </c>
      <c r="H1862" s="40"/>
      <c r="I1862" s="24"/>
      <c r="J1862" s="34"/>
      <c r="K1862" s="106"/>
      <c r="L1862" s="79"/>
      <c r="M1862" s="34"/>
      <c r="N1862" s="79"/>
      <c r="O1862" s="31"/>
      <c r="P1862" s="53"/>
      <c r="Q1862" s="40"/>
      <c r="S1862" s="41" t="str">
        <f t="shared" si="1166"/>
        <v/>
      </c>
      <c r="T1862" s="41" t="str">
        <f t="shared" si="1167"/>
        <v/>
      </c>
      <c r="U1862" s="41" t="str">
        <f t="shared" si="1179"/>
        <v/>
      </c>
      <c r="W1862" s="74" t="str">
        <f>IF('Job Database'!$X1862="", "", 'Job Database'!$X1862)</f>
        <v/>
      </c>
      <c r="Y1862" s="41" t="str">
        <f>IF($W1862="", "", IF(COUNTIF($I$11:$I$3035, $W1862)&gt;0, "", MAX($Y$10:$Y1861)+1))</f>
        <v/>
      </c>
      <c r="Z1862" s="41">
        <v>1852</v>
      </c>
      <c r="AA1862" s="58" t="str">
        <f t="shared" si="1180"/>
        <v/>
      </c>
      <c r="AC1862" s="41" t="str">
        <f t="shared" si="1168"/>
        <v/>
      </c>
      <c r="AE1862" s="41" t="str">
        <f t="shared" si="1181"/>
        <v/>
      </c>
      <c r="AJ1862" s="154" t="str">
        <f t="shared" si="1182"/>
        <v/>
      </c>
      <c r="AL1862" s="120" t="str">
        <f t="shared" si="1183"/>
        <v/>
      </c>
      <c r="AM1862" s="104" t="str">
        <f t="shared" si="1184"/>
        <v/>
      </c>
      <c r="AN1862" s="104" t="str">
        <f t="shared" si="1185"/>
        <v/>
      </c>
      <c r="AO1862" s="104" t="str">
        <f t="shared" si="1169"/>
        <v/>
      </c>
      <c r="AP1862" s="104" t="str">
        <f t="shared" si="1170"/>
        <v/>
      </c>
      <c r="AQ1862" s="121" t="str">
        <f t="shared" si="1186"/>
        <v/>
      </c>
      <c r="AS1862" s="88" t="str">
        <f t="shared" si="1171"/>
        <v/>
      </c>
      <c r="AT1862" s="68" t="str">
        <f t="shared" si="1187"/>
        <v/>
      </c>
      <c r="AU1862" s="68" t="str">
        <f t="shared" si="1188"/>
        <v/>
      </c>
      <c r="AV1862" s="68" t="str">
        <f t="shared" si="1189"/>
        <v/>
      </c>
      <c r="AW1862" s="88" t="str">
        <f t="shared" si="1172"/>
        <v/>
      </c>
      <c r="AZ1862" s="88" t="str">
        <f t="shared" si="1173"/>
        <v/>
      </c>
      <c r="BA1862" s="68" t="str">
        <f t="shared" si="1174"/>
        <v/>
      </c>
      <c r="BB1862" s="68" t="str">
        <f t="shared" si="1175"/>
        <v/>
      </c>
      <c r="BC1862" s="68" t="str">
        <f t="shared" si="1176"/>
        <v/>
      </c>
      <c r="BD1862" s="69" t="str">
        <f t="shared" si="1177"/>
        <v/>
      </c>
      <c r="BE1862" s="69" t="str">
        <f t="shared" si="1190"/>
        <v/>
      </c>
      <c r="BT1862" s="138" t="str">
        <f t="shared" ca="1" si="1191"/>
        <v/>
      </c>
      <c r="BU1862" s="139" t="str">
        <f t="shared" ca="1" si="1192"/>
        <v/>
      </c>
      <c r="BW1862" s="138" t="str">
        <f t="shared" si="1193"/>
        <v/>
      </c>
      <c r="BX1862" s="104" t="str">
        <f t="shared" si="1194"/>
        <v/>
      </c>
      <c r="BY1862" s="139" t="str">
        <f t="shared" si="1195"/>
        <v/>
      </c>
      <c r="CA1862" s="138" t="str">
        <f t="shared" si="1196"/>
        <v/>
      </c>
      <c r="CB1862" s="104" t="str">
        <f t="shared" si="1197"/>
        <v/>
      </c>
      <c r="CC1862" s="139" t="str">
        <f t="shared" si="1198"/>
        <v/>
      </c>
      <c r="CE1862" s="162" t="str">
        <f t="shared" si="1199"/>
        <v/>
      </c>
      <c r="CF1862" s="163" t="str">
        <f t="shared" si="1200"/>
        <v/>
      </c>
      <c r="CG1862" s="164" t="str">
        <f t="shared" si="1201"/>
        <v/>
      </c>
      <c r="CI1862" s="162" t="str">
        <f t="shared" si="1202"/>
        <v/>
      </c>
      <c r="CJ1862" s="163" t="str">
        <f t="shared" si="1205"/>
        <v/>
      </c>
      <c r="CK1862" s="164" t="str">
        <f t="shared" si="1206"/>
        <v/>
      </c>
      <c r="CM1862" s="169" t="str">
        <f t="shared" si="1203"/>
        <v/>
      </c>
      <c r="CN1862" s="139" t="str">
        <f t="shared" si="1204"/>
        <v/>
      </c>
      <c r="CP1862" s="41" t="str">
        <f>IF($CM1862="", "", COUNTIF($CM$11:$CM$3035, "&lt;"&amp;$CM1862)+1+COUNTIF($CM$11:$CM1862, $CM1862)-1)</f>
        <v/>
      </c>
    </row>
    <row r="1863" spans="1:94" x14ac:dyDescent="0.25">
      <c r="A1863" s="40"/>
      <c r="B1863" s="82" t="str">
        <f>IF($I1863="", "", IFERROR(INDEX('Job Database'!$AE$11:$AE$3035, MATCH($I1863, 'Job Database'!$X$11:$X$3035, 0)), ""))</f>
        <v/>
      </c>
      <c r="C1863" s="69" t="str">
        <f>IF($I1863="", "", IF(COUNTIF('Job Database'!$X$11:$X$3035, $I1863)=0, $AC$5, $AC$4))</f>
        <v/>
      </c>
      <c r="D1863" s="40"/>
      <c r="E1863" s="85" t="str">
        <f>IF($I1863="", "", IF(IFERROR(INDEX('Job Database'!$M$11:$M$3035, MATCH($I1863, 'Job Database'!$X$11:$X$3035, 0)), "")="", "", IFERROR(INDEX('Job Database'!$M$11:$M$3035, MATCH($I1863, 'Job Database'!$X$11:$X$3035, 0)), "")))</f>
        <v/>
      </c>
      <c r="F1863" s="40"/>
      <c r="G1863" s="88" t="str">
        <f t="shared" si="1178"/>
        <v/>
      </c>
      <c r="H1863" s="40"/>
      <c r="I1863" s="24"/>
      <c r="J1863" s="34"/>
      <c r="K1863" s="106"/>
      <c r="L1863" s="79"/>
      <c r="M1863" s="34"/>
      <c r="N1863" s="79"/>
      <c r="O1863" s="31"/>
      <c r="P1863" s="53"/>
      <c r="Q1863" s="40"/>
      <c r="S1863" s="41" t="str">
        <f t="shared" si="1166"/>
        <v/>
      </c>
      <c r="T1863" s="41" t="str">
        <f t="shared" si="1167"/>
        <v/>
      </c>
      <c r="U1863" s="41" t="str">
        <f t="shared" si="1179"/>
        <v/>
      </c>
      <c r="W1863" s="74" t="str">
        <f>IF('Job Database'!$X1863="", "", 'Job Database'!$X1863)</f>
        <v/>
      </c>
      <c r="Y1863" s="41" t="str">
        <f>IF($W1863="", "", IF(COUNTIF($I$11:$I$3035, $W1863)&gt;0, "", MAX($Y$10:$Y1862)+1))</f>
        <v/>
      </c>
      <c r="Z1863" s="41">
        <v>1853</v>
      </c>
      <c r="AA1863" s="58" t="str">
        <f t="shared" si="1180"/>
        <v/>
      </c>
      <c r="AC1863" s="41" t="str">
        <f t="shared" si="1168"/>
        <v/>
      </c>
      <c r="AE1863" s="41" t="str">
        <f t="shared" si="1181"/>
        <v/>
      </c>
      <c r="AJ1863" s="154" t="str">
        <f t="shared" si="1182"/>
        <v/>
      </c>
      <c r="AL1863" s="120" t="str">
        <f t="shared" si="1183"/>
        <v/>
      </c>
      <c r="AM1863" s="104" t="str">
        <f t="shared" si="1184"/>
        <v/>
      </c>
      <c r="AN1863" s="104" t="str">
        <f t="shared" si="1185"/>
        <v/>
      </c>
      <c r="AO1863" s="104" t="str">
        <f t="shared" si="1169"/>
        <v/>
      </c>
      <c r="AP1863" s="104" t="str">
        <f t="shared" si="1170"/>
        <v/>
      </c>
      <c r="AQ1863" s="121" t="str">
        <f t="shared" si="1186"/>
        <v/>
      </c>
      <c r="AS1863" s="88" t="str">
        <f t="shared" si="1171"/>
        <v/>
      </c>
      <c r="AT1863" s="68" t="str">
        <f t="shared" si="1187"/>
        <v/>
      </c>
      <c r="AU1863" s="68" t="str">
        <f t="shared" si="1188"/>
        <v/>
      </c>
      <c r="AV1863" s="68" t="str">
        <f t="shared" si="1189"/>
        <v/>
      </c>
      <c r="AW1863" s="88" t="str">
        <f t="shared" si="1172"/>
        <v/>
      </c>
      <c r="AZ1863" s="88" t="str">
        <f t="shared" si="1173"/>
        <v/>
      </c>
      <c r="BA1863" s="68" t="str">
        <f t="shared" si="1174"/>
        <v/>
      </c>
      <c r="BB1863" s="68" t="str">
        <f t="shared" si="1175"/>
        <v/>
      </c>
      <c r="BC1863" s="68" t="str">
        <f t="shared" si="1176"/>
        <v/>
      </c>
      <c r="BD1863" s="69" t="str">
        <f t="shared" si="1177"/>
        <v/>
      </c>
      <c r="BE1863" s="69" t="str">
        <f t="shared" si="1190"/>
        <v/>
      </c>
      <c r="BT1863" s="138" t="str">
        <f t="shared" ca="1" si="1191"/>
        <v/>
      </c>
      <c r="BU1863" s="139" t="str">
        <f t="shared" ca="1" si="1192"/>
        <v/>
      </c>
      <c r="BW1863" s="138" t="str">
        <f t="shared" si="1193"/>
        <v/>
      </c>
      <c r="BX1863" s="104" t="str">
        <f t="shared" si="1194"/>
        <v/>
      </c>
      <c r="BY1863" s="139" t="str">
        <f t="shared" si="1195"/>
        <v/>
      </c>
      <c r="CA1863" s="138" t="str">
        <f t="shared" si="1196"/>
        <v/>
      </c>
      <c r="CB1863" s="104" t="str">
        <f t="shared" si="1197"/>
        <v/>
      </c>
      <c r="CC1863" s="139" t="str">
        <f t="shared" si="1198"/>
        <v/>
      </c>
      <c r="CE1863" s="162" t="str">
        <f t="shared" si="1199"/>
        <v/>
      </c>
      <c r="CF1863" s="163" t="str">
        <f t="shared" si="1200"/>
        <v/>
      </c>
      <c r="CG1863" s="164" t="str">
        <f t="shared" si="1201"/>
        <v/>
      </c>
      <c r="CI1863" s="162" t="str">
        <f t="shared" si="1202"/>
        <v/>
      </c>
      <c r="CJ1863" s="163" t="str">
        <f t="shared" si="1205"/>
        <v/>
      </c>
      <c r="CK1863" s="164" t="str">
        <f t="shared" si="1206"/>
        <v/>
      </c>
      <c r="CM1863" s="169" t="str">
        <f t="shared" si="1203"/>
        <v/>
      </c>
      <c r="CN1863" s="139" t="str">
        <f t="shared" si="1204"/>
        <v/>
      </c>
      <c r="CP1863" s="41" t="str">
        <f>IF($CM1863="", "", COUNTIF($CM$11:$CM$3035, "&lt;"&amp;$CM1863)+1+COUNTIF($CM$11:$CM1863, $CM1863)-1)</f>
        <v/>
      </c>
    </row>
    <row r="1864" spans="1:94" x14ac:dyDescent="0.25">
      <c r="A1864" s="40"/>
      <c r="B1864" s="82" t="str">
        <f>IF($I1864="", "", IFERROR(INDEX('Job Database'!$AE$11:$AE$3035, MATCH($I1864, 'Job Database'!$X$11:$X$3035, 0)), ""))</f>
        <v/>
      </c>
      <c r="C1864" s="69" t="str">
        <f>IF($I1864="", "", IF(COUNTIF('Job Database'!$X$11:$X$3035, $I1864)=0, $AC$5, $AC$4))</f>
        <v/>
      </c>
      <c r="D1864" s="40"/>
      <c r="E1864" s="85" t="str">
        <f>IF($I1864="", "", IF(IFERROR(INDEX('Job Database'!$M$11:$M$3035, MATCH($I1864, 'Job Database'!$X$11:$X$3035, 0)), "")="", "", IFERROR(INDEX('Job Database'!$M$11:$M$3035, MATCH($I1864, 'Job Database'!$X$11:$X$3035, 0)), "")))</f>
        <v/>
      </c>
      <c r="F1864" s="40"/>
      <c r="G1864" s="88" t="str">
        <f t="shared" si="1178"/>
        <v/>
      </c>
      <c r="H1864" s="40"/>
      <c r="I1864" s="24"/>
      <c r="J1864" s="34"/>
      <c r="K1864" s="106"/>
      <c r="L1864" s="79"/>
      <c r="M1864" s="34"/>
      <c r="N1864" s="79"/>
      <c r="O1864" s="31"/>
      <c r="P1864" s="53"/>
      <c r="Q1864" s="40"/>
      <c r="S1864" s="41" t="str">
        <f t="shared" si="1166"/>
        <v/>
      </c>
      <c r="T1864" s="41" t="str">
        <f t="shared" si="1167"/>
        <v/>
      </c>
      <c r="U1864" s="41" t="str">
        <f t="shared" si="1179"/>
        <v/>
      </c>
      <c r="W1864" s="74" t="str">
        <f>IF('Job Database'!$X1864="", "", 'Job Database'!$X1864)</f>
        <v/>
      </c>
      <c r="Y1864" s="41" t="str">
        <f>IF($W1864="", "", IF(COUNTIF($I$11:$I$3035, $W1864)&gt;0, "", MAX($Y$10:$Y1863)+1))</f>
        <v/>
      </c>
      <c r="Z1864" s="41">
        <v>1854</v>
      </c>
      <c r="AA1864" s="58" t="str">
        <f t="shared" si="1180"/>
        <v/>
      </c>
      <c r="AC1864" s="41" t="str">
        <f t="shared" si="1168"/>
        <v/>
      </c>
      <c r="AE1864" s="41" t="str">
        <f t="shared" si="1181"/>
        <v/>
      </c>
      <c r="AJ1864" s="154" t="str">
        <f t="shared" si="1182"/>
        <v/>
      </c>
      <c r="AL1864" s="120" t="str">
        <f t="shared" si="1183"/>
        <v/>
      </c>
      <c r="AM1864" s="104" t="str">
        <f t="shared" si="1184"/>
        <v/>
      </c>
      <c r="AN1864" s="104" t="str">
        <f t="shared" si="1185"/>
        <v/>
      </c>
      <c r="AO1864" s="104" t="str">
        <f t="shared" si="1169"/>
        <v/>
      </c>
      <c r="AP1864" s="104" t="str">
        <f t="shared" si="1170"/>
        <v/>
      </c>
      <c r="AQ1864" s="121" t="str">
        <f t="shared" si="1186"/>
        <v/>
      </c>
      <c r="AS1864" s="88" t="str">
        <f t="shared" si="1171"/>
        <v/>
      </c>
      <c r="AT1864" s="68" t="str">
        <f t="shared" si="1187"/>
        <v/>
      </c>
      <c r="AU1864" s="68" t="str">
        <f t="shared" si="1188"/>
        <v/>
      </c>
      <c r="AV1864" s="68" t="str">
        <f t="shared" si="1189"/>
        <v/>
      </c>
      <c r="AW1864" s="88" t="str">
        <f t="shared" si="1172"/>
        <v/>
      </c>
      <c r="AZ1864" s="88" t="str">
        <f t="shared" si="1173"/>
        <v/>
      </c>
      <c r="BA1864" s="68" t="str">
        <f t="shared" si="1174"/>
        <v/>
      </c>
      <c r="BB1864" s="68" t="str">
        <f t="shared" si="1175"/>
        <v/>
      </c>
      <c r="BC1864" s="68" t="str">
        <f t="shared" si="1176"/>
        <v/>
      </c>
      <c r="BD1864" s="69" t="str">
        <f t="shared" si="1177"/>
        <v/>
      </c>
      <c r="BE1864" s="69" t="str">
        <f t="shared" si="1190"/>
        <v/>
      </c>
      <c r="BT1864" s="138" t="str">
        <f t="shared" ca="1" si="1191"/>
        <v/>
      </c>
      <c r="BU1864" s="139" t="str">
        <f t="shared" ca="1" si="1192"/>
        <v/>
      </c>
      <c r="BW1864" s="138" t="str">
        <f t="shared" si="1193"/>
        <v/>
      </c>
      <c r="BX1864" s="104" t="str">
        <f t="shared" si="1194"/>
        <v/>
      </c>
      <c r="BY1864" s="139" t="str">
        <f t="shared" si="1195"/>
        <v/>
      </c>
      <c r="CA1864" s="138" t="str">
        <f t="shared" si="1196"/>
        <v/>
      </c>
      <c r="CB1864" s="104" t="str">
        <f t="shared" si="1197"/>
        <v/>
      </c>
      <c r="CC1864" s="139" t="str">
        <f t="shared" si="1198"/>
        <v/>
      </c>
      <c r="CE1864" s="162" t="str">
        <f t="shared" si="1199"/>
        <v/>
      </c>
      <c r="CF1864" s="163" t="str">
        <f t="shared" si="1200"/>
        <v/>
      </c>
      <c r="CG1864" s="164" t="str">
        <f t="shared" si="1201"/>
        <v/>
      </c>
      <c r="CI1864" s="162" t="str">
        <f t="shared" si="1202"/>
        <v/>
      </c>
      <c r="CJ1864" s="163" t="str">
        <f t="shared" si="1205"/>
        <v/>
      </c>
      <c r="CK1864" s="164" t="str">
        <f t="shared" si="1206"/>
        <v/>
      </c>
      <c r="CM1864" s="169" t="str">
        <f t="shared" si="1203"/>
        <v/>
      </c>
      <c r="CN1864" s="139" t="str">
        <f t="shared" si="1204"/>
        <v/>
      </c>
      <c r="CP1864" s="41" t="str">
        <f>IF($CM1864="", "", COUNTIF($CM$11:$CM$3035, "&lt;"&amp;$CM1864)+1+COUNTIF($CM$11:$CM1864, $CM1864)-1)</f>
        <v/>
      </c>
    </row>
    <row r="1865" spans="1:94" x14ac:dyDescent="0.25">
      <c r="A1865" s="40"/>
      <c r="B1865" s="82" t="str">
        <f>IF($I1865="", "", IFERROR(INDEX('Job Database'!$AE$11:$AE$3035, MATCH($I1865, 'Job Database'!$X$11:$X$3035, 0)), ""))</f>
        <v/>
      </c>
      <c r="C1865" s="69" t="str">
        <f>IF($I1865="", "", IF(COUNTIF('Job Database'!$X$11:$X$3035, $I1865)=0, $AC$5, $AC$4))</f>
        <v/>
      </c>
      <c r="D1865" s="40"/>
      <c r="E1865" s="85" t="str">
        <f>IF($I1865="", "", IF(IFERROR(INDEX('Job Database'!$M$11:$M$3035, MATCH($I1865, 'Job Database'!$X$11:$X$3035, 0)), "")="", "", IFERROR(INDEX('Job Database'!$M$11:$M$3035, MATCH($I1865, 'Job Database'!$X$11:$X$3035, 0)), "")))</f>
        <v/>
      </c>
      <c r="F1865" s="40"/>
      <c r="G1865" s="88" t="str">
        <f t="shared" si="1178"/>
        <v/>
      </c>
      <c r="H1865" s="40"/>
      <c r="I1865" s="24"/>
      <c r="J1865" s="34"/>
      <c r="K1865" s="106"/>
      <c r="L1865" s="79"/>
      <c r="M1865" s="34"/>
      <c r="N1865" s="79"/>
      <c r="O1865" s="31"/>
      <c r="P1865" s="53"/>
      <c r="Q1865" s="40"/>
      <c r="S1865" s="41" t="str">
        <f t="shared" si="1166"/>
        <v/>
      </c>
      <c r="T1865" s="41" t="str">
        <f t="shared" si="1167"/>
        <v/>
      </c>
      <c r="U1865" s="41" t="str">
        <f t="shared" si="1179"/>
        <v/>
      </c>
      <c r="W1865" s="74" t="str">
        <f>IF('Job Database'!$X1865="", "", 'Job Database'!$X1865)</f>
        <v/>
      </c>
      <c r="Y1865" s="41" t="str">
        <f>IF($W1865="", "", IF(COUNTIF($I$11:$I$3035, $W1865)&gt;0, "", MAX($Y$10:$Y1864)+1))</f>
        <v/>
      </c>
      <c r="Z1865" s="41">
        <v>1855</v>
      </c>
      <c r="AA1865" s="58" t="str">
        <f t="shared" si="1180"/>
        <v/>
      </c>
      <c r="AC1865" s="41" t="str">
        <f t="shared" si="1168"/>
        <v/>
      </c>
      <c r="AE1865" s="41" t="str">
        <f t="shared" si="1181"/>
        <v/>
      </c>
      <c r="AJ1865" s="154" t="str">
        <f t="shared" si="1182"/>
        <v/>
      </c>
      <c r="AL1865" s="120" t="str">
        <f t="shared" si="1183"/>
        <v/>
      </c>
      <c r="AM1865" s="104" t="str">
        <f t="shared" si="1184"/>
        <v/>
      </c>
      <c r="AN1865" s="104" t="str">
        <f t="shared" si="1185"/>
        <v/>
      </c>
      <c r="AO1865" s="104" t="str">
        <f t="shared" si="1169"/>
        <v/>
      </c>
      <c r="AP1865" s="104" t="str">
        <f t="shared" si="1170"/>
        <v/>
      </c>
      <c r="AQ1865" s="121" t="str">
        <f t="shared" si="1186"/>
        <v/>
      </c>
      <c r="AS1865" s="88" t="str">
        <f t="shared" si="1171"/>
        <v/>
      </c>
      <c r="AT1865" s="68" t="str">
        <f t="shared" si="1187"/>
        <v/>
      </c>
      <c r="AU1865" s="68" t="str">
        <f t="shared" si="1188"/>
        <v/>
      </c>
      <c r="AV1865" s="68" t="str">
        <f t="shared" si="1189"/>
        <v/>
      </c>
      <c r="AW1865" s="88" t="str">
        <f t="shared" si="1172"/>
        <v/>
      </c>
      <c r="AZ1865" s="88" t="str">
        <f t="shared" si="1173"/>
        <v/>
      </c>
      <c r="BA1865" s="68" t="str">
        <f t="shared" si="1174"/>
        <v/>
      </c>
      <c r="BB1865" s="68" t="str">
        <f t="shared" si="1175"/>
        <v/>
      </c>
      <c r="BC1865" s="68" t="str">
        <f t="shared" si="1176"/>
        <v/>
      </c>
      <c r="BD1865" s="69" t="str">
        <f t="shared" si="1177"/>
        <v/>
      </c>
      <c r="BE1865" s="69" t="str">
        <f t="shared" si="1190"/>
        <v/>
      </c>
      <c r="BT1865" s="138" t="str">
        <f t="shared" ca="1" si="1191"/>
        <v/>
      </c>
      <c r="BU1865" s="139" t="str">
        <f t="shared" ca="1" si="1192"/>
        <v/>
      </c>
      <c r="BW1865" s="138" t="str">
        <f t="shared" si="1193"/>
        <v/>
      </c>
      <c r="BX1865" s="104" t="str">
        <f t="shared" si="1194"/>
        <v/>
      </c>
      <c r="BY1865" s="139" t="str">
        <f t="shared" si="1195"/>
        <v/>
      </c>
      <c r="CA1865" s="138" t="str">
        <f t="shared" si="1196"/>
        <v/>
      </c>
      <c r="CB1865" s="104" t="str">
        <f t="shared" si="1197"/>
        <v/>
      </c>
      <c r="CC1865" s="139" t="str">
        <f t="shared" si="1198"/>
        <v/>
      </c>
      <c r="CE1865" s="162" t="str">
        <f t="shared" si="1199"/>
        <v/>
      </c>
      <c r="CF1865" s="163" t="str">
        <f t="shared" si="1200"/>
        <v/>
      </c>
      <c r="CG1865" s="164" t="str">
        <f t="shared" si="1201"/>
        <v/>
      </c>
      <c r="CI1865" s="162" t="str">
        <f t="shared" si="1202"/>
        <v/>
      </c>
      <c r="CJ1865" s="163" t="str">
        <f t="shared" si="1205"/>
        <v/>
      </c>
      <c r="CK1865" s="164" t="str">
        <f t="shared" si="1206"/>
        <v/>
      </c>
      <c r="CM1865" s="169" t="str">
        <f t="shared" si="1203"/>
        <v/>
      </c>
      <c r="CN1865" s="139" t="str">
        <f t="shared" si="1204"/>
        <v/>
      </c>
      <c r="CP1865" s="41" t="str">
        <f>IF($CM1865="", "", COUNTIF($CM$11:$CM$3035, "&lt;"&amp;$CM1865)+1+COUNTIF($CM$11:$CM1865, $CM1865)-1)</f>
        <v/>
      </c>
    </row>
    <row r="1866" spans="1:94" x14ac:dyDescent="0.25">
      <c r="A1866" s="40"/>
      <c r="B1866" s="82" t="str">
        <f>IF($I1866="", "", IFERROR(INDEX('Job Database'!$AE$11:$AE$3035, MATCH($I1866, 'Job Database'!$X$11:$X$3035, 0)), ""))</f>
        <v/>
      </c>
      <c r="C1866" s="69" t="str">
        <f>IF($I1866="", "", IF(COUNTIF('Job Database'!$X$11:$X$3035, $I1866)=0, $AC$5, $AC$4))</f>
        <v/>
      </c>
      <c r="D1866" s="40"/>
      <c r="E1866" s="85" t="str">
        <f>IF($I1866="", "", IF(IFERROR(INDEX('Job Database'!$M$11:$M$3035, MATCH($I1866, 'Job Database'!$X$11:$X$3035, 0)), "")="", "", IFERROR(INDEX('Job Database'!$M$11:$M$3035, MATCH($I1866, 'Job Database'!$X$11:$X$3035, 0)), "")))</f>
        <v/>
      </c>
      <c r="F1866" s="40"/>
      <c r="G1866" s="88" t="str">
        <f t="shared" si="1178"/>
        <v/>
      </c>
      <c r="H1866" s="40"/>
      <c r="I1866" s="24"/>
      <c r="J1866" s="34"/>
      <c r="K1866" s="106"/>
      <c r="L1866" s="79"/>
      <c r="M1866" s="34"/>
      <c r="N1866" s="79"/>
      <c r="O1866" s="31"/>
      <c r="P1866" s="53"/>
      <c r="Q1866" s="40"/>
      <c r="S1866" s="41" t="str">
        <f t="shared" si="1166"/>
        <v/>
      </c>
      <c r="T1866" s="41" t="str">
        <f t="shared" si="1167"/>
        <v/>
      </c>
      <c r="U1866" s="41" t="str">
        <f t="shared" si="1179"/>
        <v/>
      </c>
      <c r="W1866" s="74" t="str">
        <f>IF('Job Database'!$X1866="", "", 'Job Database'!$X1866)</f>
        <v/>
      </c>
      <c r="Y1866" s="41" t="str">
        <f>IF($W1866="", "", IF(COUNTIF($I$11:$I$3035, $W1866)&gt;0, "", MAX($Y$10:$Y1865)+1))</f>
        <v/>
      </c>
      <c r="Z1866" s="41">
        <v>1856</v>
      </c>
      <c r="AA1866" s="58" t="str">
        <f t="shared" si="1180"/>
        <v/>
      </c>
      <c r="AC1866" s="41" t="str">
        <f t="shared" si="1168"/>
        <v/>
      </c>
      <c r="AE1866" s="41" t="str">
        <f t="shared" si="1181"/>
        <v/>
      </c>
      <c r="AJ1866" s="154" t="str">
        <f t="shared" si="1182"/>
        <v/>
      </c>
      <c r="AL1866" s="120" t="str">
        <f t="shared" si="1183"/>
        <v/>
      </c>
      <c r="AM1866" s="104" t="str">
        <f t="shared" si="1184"/>
        <v/>
      </c>
      <c r="AN1866" s="104" t="str">
        <f t="shared" si="1185"/>
        <v/>
      </c>
      <c r="AO1866" s="104" t="str">
        <f t="shared" si="1169"/>
        <v/>
      </c>
      <c r="AP1866" s="104" t="str">
        <f t="shared" si="1170"/>
        <v/>
      </c>
      <c r="AQ1866" s="121" t="str">
        <f t="shared" si="1186"/>
        <v/>
      </c>
      <c r="AS1866" s="88" t="str">
        <f t="shared" si="1171"/>
        <v/>
      </c>
      <c r="AT1866" s="68" t="str">
        <f t="shared" si="1187"/>
        <v/>
      </c>
      <c r="AU1866" s="68" t="str">
        <f t="shared" si="1188"/>
        <v/>
      </c>
      <c r="AV1866" s="68" t="str">
        <f t="shared" si="1189"/>
        <v/>
      </c>
      <c r="AW1866" s="88" t="str">
        <f t="shared" si="1172"/>
        <v/>
      </c>
      <c r="AZ1866" s="88" t="str">
        <f t="shared" si="1173"/>
        <v/>
      </c>
      <c r="BA1866" s="68" t="str">
        <f t="shared" si="1174"/>
        <v/>
      </c>
      <c r="BB1866" s="68" t="str">
        <f t="shared" si="1175"/>
        <v/>
      </c>
      <c r="BC1866" s="68" t="str">
        <f t="shared" si="1176"/>
        <v/>
      </c>
      <c r="BD1866" s="69" t="str">
        <f t="shared" si="1177"/>
        <v/>
      </c>
      <c r="BE1866" s="69" t="str">
        <f t="shared" si="1190"/>
        <v/>
      </c>
      <c r="BT1866" s="138" t="str">
        <f t="shared" ca="1" si="1191"/>
        <v/>
      </c>
      <c r="BU1866" s="139" t="str">
        <f t="shared" ca="1" si="1192"/>
        <v/>
      </c>
      <c r="BW1866" s="138" t="str">
        <f t="shared" si="1193"/>
        <v/>
      </c>
      <c r="BX1866" s="104" t="str">
        <f t="shared" si="1194"/>
        <v/>
      </c>
      <c r="BY1866" s="139" t="str">
        <f t="shared" si="1195"/>
        <v/>
      </c>
      <c r="CA1866" s="138" t="str">
        <f t="shared" si="1196"/>
        <v/>
      </c>
      <c r="CB1866" s="104" t="str">
        <f t="shared" si="1197"/>
        <v/>
      </c>
      <c r="CC1866" s="139" t="str">
        <f t="shared" si="1198"/>
        <v/>
      </c>
      <c r="CE1866" s="162" t="str">
        <f t="shared" si="1199"/>
        <v/>
      </c>
      <c r="CF1866" s="163" t="str">
        <f t="shared" si="1200"/>
        <v/>
      </c>
      <c r="CG1866" s="164" t="str">
        <f t="shared" si="1201"/>
        <v/>
      </c>
      <c r="CI1866" s="162" t="str">
        <f t="shared" si="1202"/>
        <v/>
      </c>
      <c r="CJ1866" s="163" t="str">
        <f t="shared" si="1205"/>
        <v/>
      </c>
      <c r="CK1866" s="164" t="str">
        <f t="shared" si="1206"/>
        <v/>
      </c>
      <c r="CM1866" s="169" t="str">
        <f t="shared" si="1203"/>
        <v/>
      </c>
      <c r="CN1866" s="139" t="str">
        <f t="shared" si="1204"/>
        <v/>
      </c>
      <c r="CP1866" s="41" t="str">
        <f>IF($CM1866="", "", COUNTIF($CM$11:$CM$3035, "&lt;"&amp;$CM1866)+1+COUNTIF($CM$11:$CM1866, $CM1866)-1)</f>
        <v/>
      </c>
    </row>
    <row r="1867" spans="1:94" x14ac:dyDescent="0.25">
      <c r="A1867" s="40"/>
      <c r="B1867" s="82" t="str">
        <f>IF($I1867="", "", IFERROR(INDEX('Job Database'!$AE$11:$AE$3035, MATCH($I1867, 'Job Database'!$X$11:$X$3035, 0)), ""))</f>
        <v/>
      </c>
      <c r="C1867" s="69" t="str">
        <f>IF($I1867="", "", IF(COUNTIF('Job Database'!$X$11:$X$3035, $I1867)=0, $AC$5, $AC$4))</f>
        <v/>
      </c>
      <c r="D1867" s="40"/>
      <c r="E1867" s="85" t="str">
        <f>IF($I1867="", "", IF(IFERROR(INDEX('Job Database'!$M$11:$M$3035, MATCH($I1867, 'Job Database'!$X$11:$X$3035, 0)), "")="", "", IFERROR(INDEX('Job Database'!$M$11:$M$3035, MATCH($I1867, 'Job Database'!$X$11:$X$3035, 0)), "")))</f>
        <v/>
      </c>
      <c r="F1867" s="40"/>
      <c r="G1867" s="88" t="str">
        <f t="shared" si="1178"/>
        <v/>
      </c>
      <c r="H1867" s="40"/>
      <c r="I1867" s="24"/>
      <c r="J1867" s="34"/>
      <c r="K1867" s="106"/>
      <c r="L1867" s="79"/>
      <c r="M1867" s="34"/>
      <c r="N1867" s="79"/>
      <c r="O1867" s="31"/>
      <c r="P1867" s="53"/>
      <c r="Q1867" s="40"/>
      <c r="S1867" s="41" t="str">
        <f t="shared" ref="S1867:S1930" si="1207">IF($K1867="", "", IF($AG$5&lt;=$K1867, "X", ""))</f>
        <v/>
      </c>
      <c r="T1867" s="41" t="str">
        <f t="shared" ref="T1867:T1930" si="1208">IF($K1867="", "", IF($AG$5&gt;$K1867, "X", ""))</f>
        <v/>
      </c>
      <c r="U1867" s="41" t="str">
        <f t="shared" si="1179"/>
        <v/>
      </c>
      <c r="W1867" s="74" t="str">
        <f>IF('Job Database'!$X1867="", "", 'Job Database'!$X1867)</f>
        <v/>
      </c>
      <c r="Y1867" s="41" t="str">
        <f>IF($W1867="", "", IF(COUNTIF($I$11:$I$3035, $W1867)&gt;0, "", MAX($Y$10:$Y1866)+1))</f>
        <v/>
      </c>
      <c r="Z1867" s="41">
        <v>1857</v>
      </c>
      <c r="AA1867" s="58" t="str">
        <f t="shared" si="1180"/>
        <v/>
      </c>
      <c r="AC1867" s="41" t="str">
        <f t="shared" ref="AC1867:AC1930" si="1209">IF($I1867="", "", IF(COUNTIF($W$11:$W$3035, $I1867)=0, "X", ""))</f>
        <v/>
      </c>
      <c r="AE1867" s="41" t="str">
        <f t="shared" si="1181"/>
        <v/>
      </c>
      <c r="AJ1867" s="154" t="str">
        <f t="shared" si="1182"/>
        <v/>
      </c>
      <c r="AL1867" s="120" t="str">
        <f t="shared" si="1183"/>
        <v/>
      </c>
      <c r="AM1867" s="104" t="str">
        <f t="shared" si="1184"/>
        <v/>
      </c>
      <c r="AN1867" s="104" t="str">
        <f t="shared" si="1185"/>
        <v/>
      </c>
      <c r="AO1867" s="104" t="str">
        <f t="shared" ref="AO1867:AO1930" si="1210">IF(COUNTIF($AZ1867:$BE1867, $AZ$5)&gt;0, "X", "")</f>
        <v/>
      </c>
      <c r="AP1867" s="104" t="str">
        <f t="shared" ref="AP1867:AP1930" si="1211">IF(COUNTIF($AZ1867:$BE1867, $AZ$4)&gt;0, "X", "")</f>
        <v/>
      </c>
      <c r="AQ1867" s="121" t="str">
        <f t="shared" si="1186"/>
        <v/>
      </c>
      <c r="AS1867" s="88" t="str">
        <f t="shared" ref="AS1867:AS1930" si="1212">IF(OR(NOT(J1867=""), E1867="", NOT($O1867=""), NOT($P1867="")), "", NETWORKDAYS(E1867, $AG$5, $BJ$34:$BJ$57))</f>
        <v/>
      </c>
      <c r="AT1867" s="68" t="str">
        <f t="shared" si="1187"/>
        <v/>
      </c>
      <c r="AU1867" s="68" t="str">
        <f t="shared" si="1188"/>
        <v/>
      </c>
      <c r="AV1867" s="68" t="str">
        <f t="shared" si="1189"/>
        <v/>
      </c>
      <c r="AW1867" s="88" t="str">
        <f t="shared" ref="AW1867:AW1930" si="1213">IF(OR(NOT(O1867=""), N1867="", NOT($O1867=""), NOT($P1867="")), "", NETWORKDAYS(N1867, $AG$5, $BJ$34:$BJ$57))</f>
        <v/>
      </c>
      <c r="AZ1867" s="88" t="str">
        <f t="shared" ref="AZ1867:AZ1930" si="1214">IF(OR(AS1867="", $U1867="X"), "", IF(AS1867&gt;=AS$7, $AZ$4, IF(AS1867&gt;=AS$9, $AZ$5, "")))</f>
        <v/>
      </c>
      <c r="BA1867" s="68" t="str">
        <f t="shared" ref="BA1867:BA1930" si="1215">IF(OR(AT1867="", $U1867="X"), "", IF(AT1867&gt;=AT$7, $AZ$4, IF(AT1867&gt;=AT$9, $AZ$5, "")))</f>
        <v/>
      </c>
      <c r="BB1867" s="68" t="str">
        <f t="shared" ref="BB1867:BB1930" si="1216">IF(OR(AU1867="", $U1867="X"), "", IF(AU1867&gt;=AU$7, $AZ$4, IF(AU1867&gt;=AU$9, $AZ$5, "")))</f>
        <v/>
      </c>
      <c r="BC1867" s="68" t="str">
        <f t="shared" ref="BC1867:BC1930" si="1217">IF(OR(AV1867="", $U1867="X"), "", IF(AV1867&gt;=AV$7, $AZ$4, IF(AV1867&gt;=AV$9, $AZ$5, "")))</f>
        <v/>
      </c>
      <c r="BD1867" s="69" t="str">
        <f t="shared" ref="BD1867:BD1930" si="1218">IF(OR(AW1867="", $U1867="X"), "", IF(AW1867&gt;=AW$7, $AZ$4, IF(AW1867&gt;=AW$9, $AZ$5, "")))</f>
        <v/>
      </c>
      <c r="BE1867" s="69" t="str">
        <f t="shared" si="1190"/>
        <v/>
      </c>
      <c r="BT1867" s="138" t="str">
        <f t="shared" ca="1" si="1191"/>
        <v/>
      </c>
      <c r="BU1867" s="139" t="str">
        <f t="shared" ca="1" si="1192"/>
        <v/>
      </c>
      <c r="BW1867" s="138" t="str">
        <f t="shared" si="1193"/>
        <v/>
      </c>
      <c r="BX1867" s="104" t="str">
        <f t="shared" si="1194"/>
        <v/>
      </c>
      <c r="BY1867" s="139" t="str">
        <f t="shared" si="1195"/>
        <v/>
      </c>
      <c r="CA1867" s="138" t="str">
        <f t="shared" si="1196"/>
        <v/>
      </c>
      <c r="CB1867" s="104" t="str">
        <f t="shared" si="1197"/>
        <v/>
      </c>
      <c r="CC1867" s="139" t="str">
        <f t="shared" si="1198"/>
        <v/>
      </c>
      <c r="CE1867" s="162" t="str">
        <f t="shared" si="1199"/>
        <v/>
      </c>
      <c r="CF1867" s="163" t="str">
        <f t="shared" si="1200"/>
        <v/>
      </c>
      <c r="CG1867" s="164" t="str">
        <f t="shared" si="1201"/>
        <v/>
      </c>
      <c r="CI1867" s="162" t="str">
        <f t="shared" si="1202"/>
        <v/>
      </c>
      <c r="CJ1867" s="163" t="str">
        <f t="shared" si="1205"/>
        <v/>
      </c>
      <c r="CK1867" s="164" t="str">
        <f t="shared" si="1206"/>
        <v/>
      </c>
      <c r="CM1867" s="169" t="str">
        <f t="shared" si="1203"/>
        <v/>
      </c>
      <c r="CN1867" s="139" t="str">
        <f t="shared" si="1204"/>
        <v/>
      </c>
      <c r="CP1867" s="41" t="str">
        <f>IF($CM1867="", "", COUNTIF($CM$11:$CM$3035, "&lt;"&amp;$CM1867)+1+COUNTIF($CM$11:$CM1867, $CM1867)-1)</f>
        <v/>
      </c>
    </row>
    <row r="1868" spans="1:94" x14ac:dyDescent="0.25">
      <c r="A1868" s="40"/>
      <c r="B1868" s="82" t="str">
        <f>IF($I1868="", "", IFERROR(INDEX('Job Database'!$AE$11:$AE$3035, MATCH($I1868, 'Job Database'!$X$11:$X$3035, 0)), ""))</f>
        <v/>
      </c>
      <c r="C1868" s="69" t="str">
        <f>IF($I1868="", "", IF(COUNTIF('Job Database'!$X$11:$X$3035, $I1868)=0, $AC$5, $AC$4))</f>
        <v/>
      </c>
      <c r="D1868" s="40"/>
      <c r="E1868" s="85" t="str">
        <f>IF($I1868="", "", IF(IFERROR(INDEX('Job Database'!$M$11:$M$3035, MATCH($I1868, 'Job Database'!$X$11:$X$3035, 0)), "")="", "", IFERROR(INDEX('Job Database'!$M$11:$M$3035, MATCH($I1868, 'Job Database'!$X$11:$X$3035, 0)), "")))</f>
        <v/>
      </c>
      <c r="F1868" s="40"/>
      <c r="G1868" s="88" t="str">
        <f t="shared" ref="G1868:G1931" si="1219">$AJ1868</f>
        <v/>
      </c>
      <c r="H1868" s="40"/>
      <c r="I1868" s="24"/>
      <c r="J1868" s="34"/>
      <c r="K1868" s="106"/>
      <c r="L1868" s="79"/>
      <c r="M1868" s="34"/>
      <c r="N1868" s="79"/>
      <c r="O1868" s="31"/>
      <c r="P1868" s="53"/>
      <c r="Q1868" s="40"/>
      <c r="S1868" s="41" t="str">
        <f t="shared" si="1207"/>
        <v/>
      </c>
      <c r="T1868" s="41" t="str">
        <f t="shared" si="1208"/>
        <v/>
      </c>
      <c r="U1868" s="41" t="str">
        <f t="shared" ref="U1868:U1931" si="1220">IF(OR($S1868="X", $T1868="X"), "X", "")</f>
        <v/>
      </c>
      <c r="W1868" s="74" t="str">
        <f>IF('Job Database'!$X1868="", "", 'Job Database'!$X1868)</f>
        <v/>
      </c>
      <c r="Y1868" s="41" t="str">
        <f>IF($W1868="", "", IF(COUNTIF($I$11:$I$3035, $W1868)&gt;0, "", MAX($Y$10:$Y1867)+1))</f>
        <v/>
      </c>
      <c r="Z1868" s="41">
        <v>1858</v>
      </c>
      <c r="AA1868" s="58" t="str">
        <f t="shared" ref="AA1868:AA1931" si="1221">IFERROR(INDEX($W$11:$W$3035, MATCH($Z1868, $Y$11:$Y$3035, 0)), "")</f>
        <v/>
      </c>
      <c r="AC1868" s="41" t="str">
        <f t="shared" si="1209"/>
        <v/>
      </c>
      <c r="AE1868" s="41" t="str">
        <f t="shared" ref="AE1868:AE1931" si="1222">IF($I1868="", "", IF(COUNTIF($I$11:$I$3035, $I1868)&gt;1, "X", ""))</f>
        <v/>
      </c>
      <c r="AJ1868" s="154" t="str">
        <f t="shared" ref="AJ1868:AJ1931" si="1223">IFERROR(INDEX($AL$10:$AQ$10, $AK$10, MATCH("X", $AL1868:$AQ1868, 0)), "")</f>
        <v/>
      </c>
      <c r="AL1868" s="120" t="str">
        <f t="shared" ref="AL1868:AL1931" si="1224">IF(AND(OR($O1868=$AG$15, $O1868=$AG$16), $P1868=$AH$11), "X", "")</f>
        <v/>
      </c>
      <c r="AM1868" s="104" t="str">
        <f t="shared" ref="AM1868:AM1931" si="1225">IF(AND(OR($O1868=$AG$15, $O1868=$AG$16), $P1868=$AH$13), "X", "")</f>
        <v/>
      </c>
      <c r="AN1868" s="104" t="str">
        <f t="shared" ref="AN1868:AN1931" si="1226">IF(AND(AL1868="", AM1868="", AP1868="", AQ1868="", AO1868="", NOT($I1868="")), "X", "")</f>
        <v/>
      </c>
      <c r="AO1868" s="104" t="str">
        <f t="shared" si="1210"/>
        <v/>
      </c>
      <c r="AP1868" s="104" t="str">
        <f t="shared" si="1211"/>
        <v/>
      </c>
      <c r="AQ1868" s="121" t="str">
        <f t="shared" ref="AQ1868:AQ1931" si="1227">IF(COUNTIF($AG$11:$AG$14, $O1868)&gt;0, "X", "")</f>
        <v/>
      </c>
      <c r="AS1868" s="88" t="str">
        <f t="shared" si="1212"/>
        <v/>
      </c>
      <c r="AT1868" s="68" t="str">
        <f t="shared" ref="AT1868:AT1931" si="1228">IF(OR($J1868="", NOT(L1868=""), NOT($O1868=""), NOT($P1868="")), "", NETWORKDAYS($J1868, $AG$5, $BJ$34:$BJ$57))</f>
        <v/>
      </c>
      <c r="AU1868" s="68" t="str">
        <f t="shared" ref="AU1868:AU1931" si="1229">IF(OR($L1868="", NOT(M1868=""), NOT($O1868=""), NOT($P1868="")), "", NETWORKDAYS($L1868, $AG$5, $BJ$34:$BJ$57))</f>
        <v/>
      </c>
      <c r="AV1868" s="68" t="str">
        <f t="shared" ref="AV1868:AV1931" si="1230">IF(OR($M1868="", NOT(N1868=""), NOT($O1868=""), NOT($P1868="")), "", NETWORKDAYS($M1868, $AG$5, $BJ$34:$BJ$57))</f>
        <v/>
      </c>
      <c r="AW1868" s="88" t="str">
        <f t="shared" si="1213"/>
        <v/>
      </c>
      <c r="AZ1868" s="88" t="str">
        <f t="shared" si="1214"/>
        <v/>
      </c>
      <c r="BA1868" s="68" t="str">
        <f t="shared" si="1215"/>
        <v/>
      </c>
      <c r="BB1868" s="68" t="str">
        <f t="shared" si="1216"/>
        <v/>
      </c>
      <c r="BC1868" s="68" t="str">
        <f t="shared" si="1217"/>
        <v/>
      </c>
      <c r="BD1868" s="69" t="str">
        <f t="shared" si="1218"/>
        <v/>
      </c>
      <c r="BE1868" s="69" t="str">
        <f t="shared" ref="BE1868:BE1931" si="1231">BD1868</f>
        <v/>
      </c>
      <c r="BT1868" s="138" t="str">
        <f t="shared" ref="BT1868:BT1931" ca="1" si="1232">IF($BU1868="X", "", IF(COUNTIF($CA1868:$CC1868, "X")&gt;0, "X", ""))</f>
        <v/>
      </c>
      <c r="BU1868" s="139" t="str">
        <f t="shared" ref="BU1868:BU1931" ca="1" si="1233">IF(OR($L1868=$AG$5, $M1868=$AG$5, $N1868=$AG$5), "X", "")</f>
        <v/>
      </c>
      <c r="BW1868" s="138" t="str">
        <f t="shared" ref="BW1868:BW1931" si="1234">IF(L1868="", "", NETWORKDAYS($AG$5, L1868, $BJ$34:$BJ$57))</f>
        <v/>
      </c>
      <c r="BX1868" s="104" t="str">
        <f t="shared" ref="BX1868:BX1931" si="1235">IF(M1868="", "", NETWORKDAYS($AG$5, M1868, $BJ$34:$BJ$57))</f>
        <v/>
      </c>
      <c r="BY1868" s="139" t="str">
        <f t="shared" ref="BY1868:BY1931" si="1236">IF(N1868="", "", NETWORKDAYS($AG$5, N1868, $BJ$34:$BJ$57))</f>
        <v/>
      </c>
      <c r="CA1868" s="138" t="str">
        <f t="shared" ref="CA1868:CA1931" si="1237">IF(BW1868&lt;0, "", IF(BW1868&lt;=$CA$9, "X", ""))</f>
        <v/>
      </c>
      <c r="CB1868" s="104" t="str">
        <f t="shared" ref="CB1868:CB1931" si="1238">IF(BX1868&lt;0, "", IF(BX1868&lt;=$CA$9, "X", ""))</f>
        <v/>
      </c>
      <c r="CC1868" s="139" t="str">
        <f t="shared" ref="CC1868:CC1931" si="1239">IF(BY1868&lt;0, "", IF(BY1868&lt;=$CA$9, "X", ""))</f>
        <v/>
      </c>
      <c r="CE1868" s="162" t="str">
        <f t="shared" ref="CE1868:CE1931" si="1240">IF(L1868="", "", IF(L1868=$AG$5, L1868, ""))</f>
        <v/>
      </c>
      <c r="CF1868" s="163" t="str">
        <f t="shared" ref="CF1868:CF1931" si="1241">IF(M1868="", "", IF(M1868=$AG$5, M1868, ""))</f>
        <v/>
      </c>
      <c r="CG1868" s="164" t="str">
        <f t="shared" ref="CG1868:CG1931" si="1242">IF(N1868="", "", IF(N1868=$AG$5, N1868, ""))</f>
        <v/>
      </c>
      <c r="CI1868" s="162" t="str">
        <f t="shared" ref="CI1868:CI1931" si="1243">IF(CA1868="", "", L1868)</f>
        <v/>
      </c>
      <c r="CJ1868" s="163" t="str">
        <f t="shared" si="1205"/>
        <v/>
      </c>
      <c r="CK1868" s="164" t="str">
        <f t="shared" si="1206"/>
        <v/>
      </c>
      <c r="CM1868" s="169" t="str">
        <f t="shared" ref="CM1868:CM1931" si="1244">IF(NOT($CE1868=""), $CE1868, IF(NOT($CF1868=""), $CF1868, IF(NOT($CG1868=""), $CG1868, IF(NOT($CI1868=""), $CI1868, IF(NOT($CJ1868=""), $CJ1868, IF(NOT($CK1868=""), $CK1868, ""))))))</f>
        <v/>
      </c>
      <c r="CN1868" s="139" t="str">
        <f t="shared" ref="CN1868:CN1931" si="1245">IF(NOT($CE1868=""), "TODAY - 1st Interview", IF(NOT($CF1868=""), "TODAY - 2nd Interview", IF(NOT($CG1868=""), "TODAY - 3rd Interview", IF(NOT($CI1868=""), "Alert - 1st Interview", IF(NOT($CJ1868=""), "Alert - 2nd Interview", IF(NOT($CK1868=""), "Alert - 3rd Interview", ""))))))</f>
        <v/>
      </c>
      <c r="CP1868" s="41" t="str">
        <f>IF($CM1868="", "", COUNTIF($CM$11:$CM$3035, "&lt;"&amp;$CM1868)+1+COUNTIF($CM$11:$CM1868, $CM1868)-1)</f>
        <v/>
      </c>
    </row>
    <row r="1869" spans="1:94" x14ac:dyDescent="0.25">
      <c r="A1869" s="40"/>
      <c r="B1869" s="82" t="str">
        <f>IF($I1869="", "", IFERROR(INDEX('Job Database'!$AE$11:$AE$3035, MATCH($I1869, 'Job Database'!$X$11:$X$3035, 0)), ""))</f>
        <v/>
      </c>
      <c r="C1869" s="69" t="str">
        <f>IF($I1869="", "", IF(COUNTIF('Job Database'!$X$11:$X$3035, $I1869)=0, $AC$5, $AC$4))</f>
        <v/>
      </c>
      <c r="D1869" s="40"/>
      <c r="E1869" s="85" t="str">
        <f>IF($I1869="", "", IF(IFERROR(INDEX('Job Database'!$M$11:$M$3035, MATCH($I1869, 'Job Database'!$X$11:$X$3035, 0)), "")="", "", IFERROR(INDEX('Job Database'!$M$11:$M$3035, MATCH($I1869, 'Job Database'!$X$11:$X$3035, 0)), "")))</f>
        <v/>
      </c>
      <c r="F1869" s="40"/>
      <c r="G1869" s="88" t="str">
        <f t="shared" si="1219"/>
        <v/>
      </c>
      <c r="H1869" s="40"/>
      <c r="I1869" s="24"/>
      <c r="J1869" s="34"/>
      <c r="K1869" s="106"/>
      <c r="L1869" s="79"/>
      <c r="M1869" s="34"/>
      <c r="N1869" s="79"/>
      <c r="O1869" s="31"/>
      <c r="P1869" s="53"/>
      <c r="Q1869" s="40"/>
      <c r="S1869" s="41" t="str">
        <f t="shared" si="1207"/>
        <v/>
      </c>
      <c r="T1869" s="41" t="str">
        <f t="shared" si="1208"/>
        <v/>
      </c>
      <c r="U1869" s="41" t="str">
        <f t="shared" si="1220"/>
        <v/>
      </c>
      <c r="W1869" s="74" t="str">
        <f>IF('Job Database'!$X1869="", "", 'Job Database'!$X1869)</f>
        <v/>
      </c>
      <c r="Y1869" s="41" t="str">
        <f>IF($W1869="", "", IF(COUNTIF($I$11:$I$3035, $W1869)&gt;0, "", MAX($Y$10:$Y1868)+1))</f>
        <v/>
      </c>
      <c r="Z1869" s="41">
        <v>1859</v>
      </c>
      <c r="AA1869" s="58" t="str">
        <f t="shared" si="1221"/>
        <v/>
      </c>
      <c r="AC1869" s="41" t="str">
        <f t="shared" si="1209"/>
        <v/>
      </c>
      <c r="AE1869" s="41" t="str">
        <f t="shared" si="1222"/>
        <v/>
      </c>
      <c r="AJ1869" s="154" t="str">
        <f t="shared" si="1223"/>
        <v/>
      </c>
      <c r="AL1869" s="120" t="str">
        <f t="shared" si="1224"/>
        <v/>
      </c>
      <c r="AM1869" s="104" t="str">
        <f t="shared" si="1225"/>
        <v/>
      </c>
      <c r="AN1869" s="104" t="str">
        <f t="shared" si="1226"/>
        <v/>
      </c>
      <c r="AO1869" s="104" t="str">
        <f t="shared" si="1210"/>
        <v/>
      </c>
      <c r="AP1869" s="104" t="str">
        <f t="shared" si="1211"/>
        <v/>
      </c>
      <c r="AQ1869" s="121" t="str">
        <f t="shared" si="1227"/>
        <v/>
      </c>
      <c r="AS1869" s="88" t="str">
        <f t="shared" si="1212"/>
        <v/>
      </c>
      <c r="AT1869" s="68" t="str">
        <f t="shared" si="1228"/>
        <v/>
      </c>
      <c r="AU1869" s="68" t="str">
        <f t="shared" si="1229"/>
        <v/>
      </c>
      <c r="AV1869" s="68" t="str">
        <f t="shared" si="1230"/>
        <v/>
      </c>
      <c r="AW1869" s="88" t="str">
        <f t="shared" si="1213"/>
        <v/>
      </c>
      <c r="AZ1869" s="88" t="str">
        <f t="shared" si="1214"/>
        <v/>
      </c>
      <c r="BA1869" s="68" t="str">
        <f t="shared" si="1215"/>
        <v/>
      </c>
      <c r="BB1869" s="68" t="str">
        <f t="shared" si="1216"/>
        <v/>
      </c>
      <c r="BC1869" s="68" t="str">
        <f t="shared" si="1217"/>
        <v/>
      </c>
      <c r="BD1869" s="69" t="str">
        <f t="shared" si="1218"/>
        <v/>
      </c>
      <c r="BE1869" s="69" t="str">
        <f t="shared" si="1231"/>
        <v/>
      </c>
      <c r="BT1869" s="138" t="str">
        <f t="shared" ca="1" si="1232"/>
        <v/>
      </c>
      <c r="BU1869" s="139" t="str">
        <f t="shared" ca="1" si="1233"/>
        <v/>
      </c>
      <c r="BW1869" s="138" t="str">
        <f t="shared" si="1234"/>
        <v/>
      </c>
      <c r="BX1869" s="104" t="str">
        <f t="shared" si="1235"/>
        <v/>
      </c>
      <c r="BY1869" s="139" t="str">
        <f t="shared" si="1236"/>
        <v/>
      </c>
      <c r="CA1869" s="138" t="str">
        <f t="shared" si="1237"/>
        <v/>
      </c>
      <c r="CB1869" s="104" t="str">
        <f t="shared" si="1238"/>
        <v/>
      </c>
      <c r="CC1869" s="139" t="str">
        <f t="shared" si="1239"/>
        <v/>
      </c>
      <c r="CE1869" s="162" t="str">
        <f t="shared" si="1240"/>
        <v/>
      </c>
      <c r="CF1869" s="163" t="str">
        <f t="shared" si="1241"/>
        <v/>
      </c>
      <c r="CG1869" s="164" t="str">
        <f t="shared" si="1242"/>
        <v/>
      </c>
      <c r="CI1869" s="162" t="str">
        <f t="shared" si="1243"/>
        <v/>
      </c>
      <c r="CJ1869" s="163" t="str">
        <f t="shared" si="1205"/>
        <v/>
      </c>
      <c r="CK1869" s="164" t="str">
        <f t="shared" si="1206"/>
        <v/>
      </c>
      <c r="CM1869" s="169" t="str">
        <f t="shared" si="1244"/>
        <v/>
      </c>
      <c r="CN1869" s="139" t="str">
        <f t="shared" si="1245"/>
        <v/>
      </c>
      <c r="CP1869" s="41" t="str">
        <f>IF($CM1869="", "", COUNTIF($CM$11:$CM$3035, "&lt;"&amp;$CM1869)+1+COUNTIF($CM$11:$CM1869, $CM1869)-1)</f>
        <v/>
      </c>
    </row>
    <row r="1870" spans="1:94" x14ac:dyDescent="0.25">
      <c r="A1870" s="40"/>
      <c r="B1870" s="82" t="str">
        <f>IF($I1870="", "", IFERROR(INDEX('Job Database'!$AE$11:$AE$3035, MATCH($I1870, 'Job Database'!$X$11:$X$3035, 0)), ""))</f>
        <v/>
      </c>
      <c r="C1870" s="69" t="str">
        <f>IF($I1870="", "", IF(COUNTIF('Job Database'!$X$11:$X$3035, $I1870)=0, $AC$5, $AC$4))</f>
        <v/>
      </c>
      <c r="D1870" s="40"/>
      <c r="E1870" s="85" t="str">
        <f>IF($I1870="", "", IF(IFERROR(INDEX('Job Database'!$M$11:$M$3035, MATCH($I1870, 'Job Database'!$X$11:$X$3035, 0)), "")="", "", IFERROR(INDEX('Job Database'!$M$11:$M$3035, MATCH($I1870, 'Job Database'!$X$11:$X$3035, 0)), "")))</f>
        <v/>
      </c>
      <c r="F1870" s="40"/>
      <c r="G1870" s="88" t="str">
        <f t="shared" si="1219"/>
        <v/>
      </c>
      <c r="H1870" s="40"/>
      <c r="I1870" s="24"/>
      <c r="J1870" s="34"/>
      <c r="K1870" s="106"/>
      <c r="L1870" s="79"/>
      <c r="M1870" s="34"/>
      <c r="N1870" s="79"/>
      <c r="O1870" s="31"/>
      <c r="P1870" s="53"/>
      <c r="Q1870" s="40"/>
      <c r="S1870" s="41" t="str">
        <f t="shared" si="1207"/>
        <v/>
      </c>
      <c r="T1870" s="41" t="str">
        <f t="shared" si="1208"/>
        <v/>
      </c>
      <c r="U1870" s="41" t="str">
        <f t="shared" si="1220"/>
        <v/>
      </c>
      <c r="W1870" s="74" t="str">
        <f>IF('Job Database'!$X1870="", "", 'Job Database'!$X1870)</f>
        <v/>
      </c>
      <c r="Y1870" s="41" t="str">
        <f>IF($W1870="", "", IF(COUNTIF($I$11:$I$3035, $W1870)&gt;0, "", MAX($Y$10:$Y1869)+1))</f>
        <v/>
      </c>
      <c r="Z1870" s="41">
        <v>1860</v>
      </c>
      <c r="AA1870" s="58" t="str">
        <f t="shared" si="1221"/>
        <v/>
      </c>
      <c r="AC1870" s="41" t="str">
        <f t="shared" si="1209"/>
        <v/>
      </c>
      <c r="AE1870" s="41" t="str">
        <f t="shared" si="1222"/>
        <v/>
      </c>
      <c r="AJ1870" s="154" t="str">
        <f t="shared" si="1223"/>
        <v/>
      </c>
      <c r="AL1870" s="120" t="str">
        <f t="shared" si="1224"/>
        <v/>
      </c>
      <c r="AM1870" s="104" t="str">
        <f t="shared" si="1225"/>
        <v/>
      </c>
      <c r="AN1870" s="104" t="str">
        <f t="shared" si="1226"/>
        <v/>
      </c>
      <c r="AO1870" s="104" t="str">
        <f t="shared" si="1210"/>
        <v/>
      </c>
      <c r="AP1870" s="104" t="str">
        <f t="shared" si="1211"/>
        <v/>
      </c>
      <c r="AQ1870" s="121" t="str">
        <f t="shared" si="1227"/>
        <v/>
      </c>
      <c r="AS1870" s="88" t="str">
        <f t="shared" si="1212"/>
        <v/>
      </c>
      <c r="AT1870" s="68" t="str">
        <f t="shared" si="1228"/>
        <v/>
      </c>
      <c r="AU1870" s="68" t="str">
        <f t="shared" si="1229"/>
        <v/>
      </c>
      <c r="AV1870" s="68" t="str">
        <f t="shared" si="1230"/>
        <v/>
      </c>
      <c r="AW1870" s="88" t="str">
        <f t="shared" si="1213"/>
        <v/>
      </c>
      <c r="AZ1870" s="88" t="str">
        <f t="shared" si="1214"/>
        <v/>
      </c>
      <c r="BA1870" s="68" t="str">
        <f t="shared" si="1215"/>
        <v/>
      </c>
      <c r="BB1870" s="68" t="str">
        <f t="shared" si="1216"/>
        <v/>
      </c>
      <c r="BC1870" s="68" t="str">
        <f t="shared" si="1217"/>
        <v/>
      </c>
      <c r="BD1870" s="69" t="str">
        <f t="shared" si="1218"/>
        <v/>
      </c>
      <c r="BE1870" s="69" t="str">
        <f t="shared" si="1231"/>
        <v/>
      </c>
      <c r="BT1870" s="138" t="str">
        <f t="shared" ca="1" si="1232"/>
        <v/>
      </c>
      <c r="BU1870" s="139" t="str">
        <f t="shared" ca="1" si="1233"/>
        <v/>
      </c>
      <c r="BW1870" s="138" t="str">
        <f t="shared" si="1234"/>
        <v/>
      </c>
      <c r="BX1870" s="104" t="str">
        <f t="shared" si="1235"/>
        <v/>
      </c>
      <c r="BY1870" s="139" t="str">
        <f t="shared" si="1236"/>
        <v/>
      </c>
      <c r="CA1870" s="138" t="str">
        <f t="shared" si="1237"/>
        <v/>
      </c>
      <c r="CB1870" s="104" t="str">
        <f t="shared" si="1238"/>
        <v/>
      </c>
      <c r="CC1870" s="139" t="str">
        <f t="shared" si="1239"/>
        <v/>
      </c>
      <c r="CE1870" s="162" t="str">
        <f t="shared" si="1240"/>
        <v/>
      </c>
      <c r="CF1870" s="163" t="str">
        <f t="shared" si="1241"/>
        <v/>
      </c>
      <c r="CG1870" s="164" t="str">
        <f t="shared" si="1242"/>
        <v/>
      </c>
      <c r="CI1870" s="162" t="str">
        <f t="shared" si="1243"/>
        <v/>
      </c>
      <c r="CJ1870" s="163" t="str">
        <f t="shared" si="1205"/>
        <v/>
      </c>
      <c r="CK1870" s="164" t="str">
        <f t="shared" si="1206"/>
        <v/>
      </c>
      <c r="CM1870" s="169" t="str">
        <f t="shared" si="1244"/>
        <v/>
      </c>
      <c r="CN1870" s="139" t="str">
        <f t="shared" si="1245"/>
        <v/>
      </c>
      <c r="CP1870" s="41" t="str">
        <f>IF($CM1870="", "", COUNTIF($CM$11:$CM$3035, "&lt;"&amp;$CM1870)+1+COUNTIF($CM$11:$CM1870, $CM1870)-1)</f>
        <v/>
      </c>
    </row>
    <row r="1871" spans="1:94" x14ac:dyDescent="0.25">
      <c r="A1871" s="40"/>
      <c r="B1871" s="82" t="str">
        <f>IF($I1871="", "", IFERROR(INDEX('Job Database'!$AE$11:$AE$3035, MATCH($I1871, 'Job Database'!$X$11:$X$3035, 0)), ""))</f>
        <v/>
      </c>
      <c r="C1871" s="69" t="str">
        <f>IF($I1871="", "", IF(COUNTIF('Job Database'!$X$11:$X$3035, $I1871)=0, $AC$5, $AC$4))</f>
        <v/>
      </c>
      <c r="D1871" s="40"/>
      <c r="E1871" s="85" t="str">
        <f>IF($I1871="", "", IF(IFERROR(INDEX('Job Database'!$M$11:$M$3035, MATCH($I1871, 'Job Database'!$X$11:$X$3035, 0)), "")="", "", IFERROR(INDEX('Job Database'!$M$11:$M$3035, MATCH($I1871, 'Job Database'!$X$11:$X$3035, 0)), "")))</f>
        <v/>
      </c>
      <c r="F1871" s="40"/>
      <c r="G1871" s="88" t="str">
        <f t="shared" si="1219"/>
        <v/>
      </c>
      <c r="H1871" s="40"/>
      <c r="I1871" s="24"/>
      <c r="J1871" s="34"/>
      <c r="K1871" s="106"/>
      <c r="L1871" s="79"/>
      <c r="M1871" s="34"/>
      <c r="N1871" s="79"/>
      <c r="O1871" s="31"/>
      <c r="P1871" s="53"/>
      <c r="Q1871" s="40"/>
      <c r="S1871" s="41" t="str">
        <f t="shared" si="1207"/>
        <v/>
      </c>
      <c r="T1871" s="41" t="str">
        <f t="shared" si="1208"/>
        <v/>
      </c>
      <c r="U1871" s="41" t="str">
        <f t="shared" si="1220"/>
        <v/>
      </c>
      <c r="W1871" s="74" t="str">
        <f>IF('Job Database'!$X1871="", "", 'Job Database'!$X1871)</f>
        <v/>
      </c>
      <c r="Y1871" s="41" t="str">
        <f>IF($W1871="", "", IF(COUNTIF($I$11:$I$3035, $W1871)&gt;0, "", MAX($Y$10:$Y1870)+1))</f>
        <v/>
      </c>
      <c r="Z1871" s="41">
        <v>1861</v>
      </c>
      <c r="AA1871" s="58" t="str">
        <f t="shared" si="1221"/>
        <v/>
      </c>
      <c r="AC1871" s="41" t="str">
        <f t="shared" si="1209"/>
        <v/>
      </c>
      <c r="AE1871" s="41" t="str">
        <f t="shared" si="1222"/>
        <v/>
      </c>
      <c r="AJ1871" s="154" t="str">
        <f t="shared" si="1223"/>
        <v/>
      </c>
      <c r="AL1871" s="120" t="str">
        <f t="shared" si="1224"/>
        <v/>
      </c>
      <c r="AM1871" s="104" t="str">
        <f t="shared" si="1225"/>
        <v/>
      </c>
      <c r="AN1871" s="104" t="str">
        <f t="shared" si="1226"/>
        <v/>
      </c>
      <c r="AO1871" s="104" t="str">
        <f t="shared" si="1210"/>
        <v/>
      </c>
      <c r="AP1871" s="104" t="str">
        <f t="shared" si="1211"/>
        <v/>
      </c>
      <c r="AQ1871" s="121" t="str">
        <f t="shared" si="1227"/>
        <v/>
      </c>
      <c r="AS1871" s="88" t="str">
        <f t="shared" si="1212"/>
        <v/>
      </c>
      <c r="AT1871" s="68" t="str">
        <f t="shared" si="1228"/>
        <v/>
      </c>
      <c r="AU1871" s="68" t="str">
        <f t="shared" si="1229"/>
        <v/>
      </c>
      <c r="AV1871" s="68" t="str">
        <f t="shared" si="1230"/>
        <v/>
      </c>
      <c r="AW1871" s="88" t="str">
        <f t="shared" si="1213"/>
        <v/>
      </c>
      <c r="AZ1871" s="88" t="str">
        <f t="shared" si="1214"/>
        <v/>
      </c>
      <c r="BA1871" s="68" t="str">
        <f t="shared" si="1215"/>
        <v/>
      </c>
      <c r="BB1871" s="68" t="str">
        <f t="shared" si="1216"/>
        <v/>
      </c>
      <c r="BC1871" s="68" t="str">
        <f t="shared" si="1217"/>
        <v/>
      </c>
      <c r="BD1871" s="69" t="str">
        <f t="shared" si="1218"/>
        <v/>
      </c>
      <c r="BE1871" s="69" t="str">
        <f t="shared" si="1231"/>
        <v/>
      </c>
      <c r="BT1871" s="138" t="str">
        <f t="shared" ca="1" si="1232"/>
        <v/>
      </c>
      <c r="BU1871" s="139" t="str">
        <f t="shared" ca="1" si="1233"/>
        <v/>
      </c>
      <c r="BW1871" s="138" t="str">
        <f t="shared" si="1234"/>
        <v/>
      </c>
      <c r="BX1871" s="104" t="str">
        <f t="shared" si="1235"/>
        <v/>
      </c>
      <c r="BY1871" s="139" t="str">
        <f t="shared" si="1236"/>
        <v/>
      </c>
      <c r="CA1871" s="138" t="str">
        <f t="shared" si="1237"/>
        <v/>
      </c>
      <c r="CB1871" s="104" t="str">
        <f t="shared" si="1238"/>
        <v/>
      </c>
      <c r="CC1871" s="139" t="str">
        <f t="shared" si="1239"/>
        <v/>
      </c>
      <c r="CE1871" s="162" t="str">
        <f t="shared" si="1240"/>
        <v/>
      </c>
      <c r="CF1871" s="163" t="str">
        <f t="shared" si="1241"/>
        <v/>
      </c>
      <c r="CG1871" s="164" t="str">
        <f t="shared" si="1242"/>
        <v/>
      </c>
      <c r="CI1871" s="162" t="str">
        <f t="shared" si="1243"/>
        <v/>
      </c>
      <c r="CJ1871" s="163" t="str">
        <f t="shared" si="1205"/>
        <v/>
      </c>
      <c r="CK1871" s="164" t="str">
        <f t="shared" si="1206"/>
        <v/>
      </c>
      <c r="CM1871" s="169" t="str">
        <f t="shared" si="1244"/>
        <v/>
      </c>
      <c r="CN1871" s="139" t="str">
        <f t="shared" si="1245"/>
        <v/>
      </c>
      <c r="CP1871" s="41" t="str">
        <f>IF($CM1871="", "", COUNTIF($CM$11:$CM$3035, "&lt;"&amp;$CM1871)+1+COUNTIF($CM$11:$CM1871, $CM1871)-1)</f>
        <v/>
      </c>
    </row>
    <row r="1872" spans="1:94" x14ac:dyDescent="0.25">
      <c r="A1872" s="40"/>
      <c r="B1872" s="82" t="str">
        <f>IF($I1872="", "", IFERROR(INDEX('Job Database'!$AE$11:$AE$3035, MATCH($I1872, 'Job Database'!$X$11:$X$3035, 0)), ""))</f>
        <v/>
      </c>
      <c r="C1872" s="69" t="str">
        <f>IF($I1872="", "", IF(COUNTIF('Job Database'!$X$11:$X$3035, $I1872)=0, $AC$5, $AC$4))</f>
        <v/>
      </c>
      <c r="D1872" s="40"/>
      <c r="E1872" s="85" t="str">
        <f>IF($I1872="", "", IF(IFERROR(INDEX('Job Database'!$M$11:$M$3035, MATCH($I1872, 'Job Database'!$X$11:$X$3035, 0)), "")="", "", IFERROR(INDEX('Job Database'!$M$11:$M$3035, MATCH($I1872, 'Job Database'!$X$11:$X$3035, 0)), "")))</f>
        <v/>
      </c>
      <c r="F1872" s="40"/>
      <c r="G1872" s="88" t="str">
        <f t="shared" si="1219"/>
        <v/>
      </c>
      <c r="H1872" s="40"/>
      <c r="I1872" s="24"/>
      <c r="J1872" s="34"/>
      <c r="K1872" s="106"/>
      <c r="L1872" s="79"/>
      <c r="M1872" s="34"/>
      <c r="N1872" s="79"/>
      <c r="O1872" s="31"/>
      <c r="P1872" s="53"/>
      <c r="Q1872" s="40"/>
      <c r="S1872" s="41" t="str">
        <f t="shared" si="1207"/>
        <v/>
      </c>
      <c r="T1872" s="41" t="str">
        <f t="shared" si="1208"/>
        <v/>
      </c>
      <c r="U1872" s="41" t="str">
        <f t="shared" si="1220"/>
        <v/>
      </c>
      <c r="W1872" s="74" t="str">
        <f>IF('Job Database'!$X1872="", "", 'Job Database'!$X1872)</f>
        <v/>
      </c>
      <c r="Y1872" s="41" t="str">
        <f>IF($W1872="", "", IF(COUNTIF($I$11:$I$3035, $W1872)&gt;0, "", MAX($Y$10:$Y1871)+1))</f>
        <v/>
      </c>
      <c r="Z1872" s="41">
        <v>1862</v>
      </c>
      <c r="AA1872" s="58" t="str">
        <f t="shared" si="1221"/>
        <v/>
      </c>
      <c r="AC1872" s="41" t="str">
        <f t="shared" si="1209"/>
        <v/>
      </c>
      <c r="AE1872" s="41" t="str">
        <f t="shared" si="1222"/>
        <v/>
      </c>
      <c r="AJ1872" s="154" t="str">
        <f t="shared" si="1223"/>
        <v/>
      </c>
      <c r="AL1872" s="120" t="str">
        <f t="shared" si="1224"/>
        <v/>
      </c>
      <c r="AM1872" s="104" t="str">
        <f t="shared" si="1225"/>
        <v/>
      </c>
      <c r="AN1872" s="104" t="str">
        <f t="shared" si="1226"/>
        <v/>
      </c>
      <c r="AO1872" s="104" t="str">
        <f t="shared" si="1210"/>
        <v/>
      </c>
      <c r="AP1872" s="104" t="str">
        <f t="shared" si="1211"/>
        <v/>
      </c>
      <c r="AQ1872" s="121" t="str">
        <f t="shared" si="1227"/>
        <v/>
      </c>
      <c r="AS1872" s="88" t="str">
        <f t="shared" si="1212"/>
        <v/>
      </c>
      <c r="AT1872" s="68" t="str">
        <f t="shared" si="1228"/>
        <v/>
      </c>
      <c r="AU1872" s="68" t="str">
        <f t="shared" si="1229"/>
        <v/>
      </c>
      <c r="AV1872" s="68" t="str">
        <f t="shared" si="1230"/>
        <v/>
      </c>
      <c r="AW1872" s="88" t="str">
        <f t="shared" si="1213"/>
        <v/>
      </c>
      <c r="AZ1872" s="88" t="str">
        <f t="shared" si="1214"/>
        <v/>
      </c>
      <c r="BA1872" s="68" t="str">
        <f t="shared" si="1215"/>
        <v/>
      </c>
      <c r="BB1872" s="68" t="str">
        <f t="shared" si="1216"/>
        <v/>
      </c>
      <c r="BC1872" s="68" t="str">
        <f t="shared" si="1217"/>
        <v/>
      </c>
      <c r="BD1872" s="69" t="str">
        <f t="shared" si="1218"/>
        <v/>
      </c>
      <c r="BE1872" s="69" t="str">
        <f t="shared" si="1231"/>
        <v/>
      </c>
      <c r="BT1872" s="138" t="str">
        <f t="shared" ca="1" si="1232"/>
        <v/>
      </c>
      <c r="BU1872" s="139" t="str">
        <f t="shared" ca="1" si="1233"/>
        <v/>
      </c>
      <c r="BW1872" s="138" t="str">
        <f t="shared" si="1234"/>
        <v/>
      </c>
      <c r="BX1872" s="104" t="str">
        <f t="shared" si="1235"/>
        <v/>
      </c>
      <c r="BY1872" s="139" t="str">
        <f t="shared" si="1236"/>
        <v/>
      </c>
      <c r="CA1872" s="138" t="str">
        <f t="shared" si="1237"/>
        <v/>
      </c>
      <c r="CB1872" s="104" t="str">
        <f t="shared" si="1238"/>
        <v/>
      </c>
      <c r="CC1872" s="139" t="str">
        <f t="shared" si="1239"/>
        <v/>
      </c>
      <c r="CE1872" s="162" t="str">
        <f t="shared" si="1240"/>
        <v/>
      </c>
      <c r="CF1872" s="163" t="str">
        <f t="shared" si="1241"/>
        <v/>
      </c>
      <c r="CG1872" s="164" t="str">
        <f t="shared" si="1242"/>
        <v/>
      </c>
      <c r="CI1872" s="162" t="str">
        <f t="shared" si="1243"/>
        <v/>
      </c>
      <c r="CJ1872" s="163" t="str">
        <f t="shared" si="1205"/>
        <v/>
      </c>
      <c r="CK1872" s="164" t="str">
        <f t="shared" si="1206"/>
        <v/>
      </c>
      <c r="CM1872" s="169" t="str">
        <f t="shared" si="1244"/>
        <v/>
      </c>
      <c r="CN1872" s="139" t="str">
        <f t="shared" si="1245"/>
        <v/>
      </c>
      <c r="CP1872" s="41" t="str">
        <f>IF($CM1872="", "", COUNTIF($CM$11:$CM$3035, "&lt;"&amp;$CM1872)+1+COUNTIF($CM$11:$CM1872, $CM1872)-1)</f>
        <v/>
      </c>
    </row>
    <row r="1873" spans="1:94" x14ac:dyDescent="0.25">
      <c r="A1873" s="40"/>
      <c r="B1873" s="82" t="str">
        <f>IF($I1873="", "", IFERROR(INDEX('Job Database'!$AE$11:$AE$3035, MATCH($I1873, 'Job Database'!$X$11:$X$3035, 0)), ""))</f>
        <v/>
      </c>
      <c r="C1873" s="69" t="str">
        <f>IF($I1873="", "", IF(COUNTIF('Job Database'!$X$11:$X$3035, $I1873)=0, $AC$5, $AC$4))</f>
        <v/>
      </c>
      <c r="D1873" s="40"/>
      <c r="E1873" s="85" t="str">
        <f>IF($I1873="", "", IF(IFERROR(INDEX('Job Database'!$M$11:$M$3035, MATCH($I1873, 'Job Database'!$X$11:$X$3035, 0)), "")="", "", IFERROR(INDEX('Job Database'!$M$11:$M$3035, MATCH($I1873, 'Job Database'!$X$11:$X$3035, 0)), "")))</f>
        <v/>
      </c>
      <c r="F1873" s="40"/>
      <c r="G1873" s="88" t="str">
        <f t="shared" si="1219"/>
        <v/>
      </c>
      <c r="H1873" s="40"/>
      <c r="I1873" s="24"/>
      <c r="J1873" s="34"/>
      <c r="K1873" s="106"/>
      <c r="L1873" s="79"/>
      <c r="M1873" s="34"/>
      <c r="N1873" s="79"/>
      <c r="O1873" s="31"/>
      <c r="P1873" s="53"/>
      <c r="Q1873" s="40"/>
      <c r="S1873" s="41" t="str">
        <f t="shared" si="1207"/>
        <v/>
      </c>
      <c r="T1873" s="41" t="str">
        <f t="shared" si="1208"/>
        <v/>
      </c>
      <c r="U1873" s="41" t="str">
        <f t="shared" si="1220"/>
        <v/>
      </c>
      <c r="W1873" s="74" t="str">
        <f>IF('Job Database'!$X1873="", "", 'Job Database'!$X1873)</f>
        <v/>
      </c>
      <c r="Y1873" s="41" t="str">
        <f>IF($W1873="", "", IF(COUNTIF($I$11:$I$3035, $W1873)&gt;0, "", MAX($Y$10:$Y1872)+1))</f>
        <v/>
      </c>
      <c r="Z1873" s="41">
        <v>1863</v>
      </c>
      <c r="AA1873" s="58" t="str">
        <f t="shared" si="1221"/>
        <v/>
      </c>
      <c r="AC1873" s="41" t="str">
        <f t="shared" si="1209"/>
        <v/>
      </c>
      <c r="AE1873" s="41" t="str">
        <f t="shared" si="1222"/>
        <v/>
      </c>
      <c r="AJ1873" s="154" t="str">
        <f t="shared" si="1223"/>
        <v/>
      </c>
      <c r="AL1873" s="120" t="str">
        <f t="shared" si="1224"/>
        <v/>
      </c>
      <c r="AM1873" s="104" t="str">
        <f t="shared" si="1225"/>
        <v/>
      </c>
      <c r="AN1873" s="104" t="str">
        <f t="shared" si="1226"/>
        <v/>
      </c>
      <c r="AO1873" s="104" t="str">
        <f t="shared" si="1210"/>
        <v/>
      </c>
      <c r="AP1873" s="104" t="str">
        <f t="shared" si="1211"/>
        <v/>
      </c>
      <c r="AQ1873" s="121" t="str">
        <f t="shared" si="1227"/>
        <v/>
      </c>
      <c r="AS1873" s="88" t="str">
        <f t="shared" si="1212"/>
        <v/>
      </c>
      <c r="AT1873" s="68" t="str">
        <f t="shared" si="1228"/>
        <v/>
      </c>
      <c r="AU1873" s="68" t="str">
        <f t="shared" si="1229"/>
        <v/>
      </c>
      <c r="AV1873" s="68" t="str">
        <f t="shared" si="1230"/>
        <v/>
      </c>
      <c r="AW1873" s="88" t="str">
        <f t="shared" si="1213"/>
        <v/>
      </c>
      <c r="AZ1873" s="88" t="str">
        <f t="shared" si="1214"/>
        <v/>
      </c>
      <c r="BA1873" s="68" t="str">
        <f t="shared" si="1215"/>
        <v/>
      </c>
      <c r="BB1873" s="68" t="str">
        <f t="shared" si="1216"/>
        <v/>
      </c>
      <c r="BC1873" s="68" t="str">
        <f t="shared" si="1217"/>
        <v/>
      </c>
      <c r="BD1873" s="69" t="str">
        <f t="shared" si="1218"/>
        <v/>
      </c>
      <c r="BE1873" s="69" t="str">
        <f t="shared" si="1231"/>
        <v/>
      </c>
      <c r="BT1873" s="138" t="str">
        <f t="shared" ca="1" si="1232"/>
        <v/>
      </c>
      <c r="BU1873" s="139" t="str">
        <f t="shared" ca="1" si="1233"/>
        <v/>
      </c>
      <c r="BW1873" s="138" t="str">
        <f t="shared" si="1234"/>
        <v/>
      </c>
      <c r="BX1873" s="104" t="str">
        <f t="shared" si="1235"/>
        <v/>
      </c>
      <c r="BY1873" s="139" t="str">
        <f t="shared" si="1236"/>
        <v/>
      </c>
      <c r="CA1873" s="138" t="str">
        <f t="shared" si="1237"/>
        <v/>
      </c>
      <c r="CB1873" s="104" t="str">
        <f t="shared" si="1238"/>
        <v/>
      </c>
      <c r="CC1873" s="139" t="str">
        <f t="shared" si="1239"/>
        <v/>
      </c>
      <c r="CE1873" s="162" t="str">
        <f t="shared" si="1240"/>
        <v/>
      </c>
      <c r="CF1873" s="163" t="str">
        <f t="shared" si="1241"/>
        <v/>
      </c>
      <c r="CG1873" s="164" t="str">
        <f t="shared" si="1242"/>
        <v/>
      </c>
      <c r="CI1873" s="162" t="str">
        <f t="shared" si="1243"/>
        <v/>
      </c>
      <c r="CJ1873" s="163" t="str">
        <f t="shared" si="1205"/>
        <v/>
      </c>
      <c r="CK1873" s="164" t="str">
        <f t="shared" si="1206"/>
        <v/>
      </c>
      <c r="CM1873" s="169" t="str">
        <f t="shared" si="1244"/>
        <v/>
      </c>
      <c r="CN1873" s="139" t="str">
        <f t="shared" si="1245"/>
        <v/>
      </c>
      <c r="CP1873" s="41" t="str">
        <f>IF($CM1873="", "", COUNTIF($CM$11:$CM$3035, "&lt;"&amp;$CM1873)+1+COUNTIF($CM$11:$CM1873, $CM1873)-1)</f>
        <v/>
      </c>
    </row>
    <row r="1874" spans="1:94" x14ac:dyDescent="0.25">
      <c r="A1874" s="40"/>
      <c r="B1874" s="82" t="str">
        <f>IF($I1874="", "", IFERROR(INDEX('Job Database'!$AE$11:$AE$3035, MATCH($I1874, 'Job Database'!$X$11:$X$3035, 0)), ""))</f>
        <v/>
      </c>
      <c r="C1874" s="69" t="str">
        <f>IF($I1874="", "", IF(COUNTIF('Job Database'!$X$11:$X$3035, $I1874)=0, $AC$5, $AC$4))</f>
        <v/>
      </c>
      <c r="D1874" s="40"/>
      <c r="E1874" s="85" t="str">
        <f>IF($I1874="", "", IF(IFERROR(INDEX('Job Database'!$M$11:$M$3035, MATCH($I1874, 'Job Database'!$X$11:$X$3035, 0)), "")="", "", IFERROR(INDEX('Job Database'!$M$11:$M$3035, MATCH($I1874, 'Job Database'!$X$11:$X$3035, 0)), "")))</f>
        <v/>
      </c>
      <c r="F1874" s="40"/>
      <c r="G1874" s="88" t="str">
        <f t="shared" si="1219"/>
        <v/>
      </c>
      <c r="H1874" s="40"/>
      <c r="I1874" s="24"/>
      <c r="J1874" s="34"/>
      <c r="K1874" s="106"/>
      <c r="L1874" s="79"/>
      <c r="M1874" s="34"/>
      <c r="N1874" s="79"/>
      <c r="O1874" s="31"/>
      <c r="P1874" s="53"/>
      <c r="Q1874" s="40"/>
      <c r="S1874" s="41" t="str">
        <f t="shared" si="1207"/>
        <v/>
      </c>
      <c r="T1874" s="41" t="str">
        <f t="shared" si="1208"/>
        <v/>
      </c>
      <c r="U1874" s="41" t="str">
        <f t="shared" si="1220"/>
        <v/>
      </c>
      <c r="W1874" s="74" t="str">
        <f>IF('Job Database'!$X1874="", "", 'Job Database'!$X1874)</f>
        <v/>
      </c>
      <c r="Y1874" s="41" t="str">
        <f>IF($W1874="", "", IF(COUNTIF($I$11:$I$3035, $W1874)&gt;0, "", MAX($Y$10:$Y1873)+1))</f>
        <v/>
      </c>
      <c r="Z1874" s="41">
        <v>1864</v>
      </c>
      <c r="AA1874" s="58" t="str">
        <f t="shared" si="1221"/>
        <v/>
      </c>
      <c r="AC1874" s="41" t="str">
        <f t="shared" si="1209"/>
        <v/>
      </c>
      <c r="AE1874" s="41" t="str">
        <f t="shared" si="1222"/>
        <v/>
      </c>
      <c r="AJ1874" s="154" t="str">
        <f t="shared" si="1223"/>
        <v/>
      </c>
      <c r="AL1874" s="120" t="str">
        <f t="shared" si="1224"/>
        <v/>
      </c>
      <c r="AM1874" s="104" t="str">
        <f t="shared" si="1225"/>
        <v/>
      </c>
      <c r="AN1874" s="104" t="str">
        <f t="shared" si="1226"/>
        <v/>
      </c>
      <c r="AO1874" s="104" t="str">
        <f t="shared" si="1210"/>
        <v/>
      </c>
      <c r="AP1874" s="104" t="str">
        <f t="shared" si="1211"/>
        <v/>
      </c>
      <c r="AQ1874" s="121" t="str">
        <f t="shared" si="1227"/>
        <v/>
      </c>
      <c r="AS1874" s="88" t="str">
        <f t="shared" si="1212"/>
        <v/>
      </c>
      <c r="AT1874" s="68" t="str">
        <f t="shared" si="1228"/>
        <v/>
      </c>
      <c r="AU1874" s="68" t="str">
        <f t="shared" si="1229"/>
        <v/>
      </c>
      <c r="AV1874" s="68" t="str">
        <f t="shared" si="1230"/>
        <v/>
      </c>
      <c r="AW1874" s="88" t="str">
        <f t="shared" si="1213"/>
        <v/>
      </c>
      <c r="AZ1874" s="88" t="str">
        <f t="shared" si="1214"/>
        <v/>
      </c>
      <c r="BA1874" s="68" t="str">
        <f t="shared" si="1215"/>
        <v/>
      </c>
      <c r="BB1874" s="68" t="str">
        <f t="shared" si="1216"/>
        <v/>
      </c>
      <c r="BC1874" s="68" t="str">
        <f t="shared" si="1217"/>
        <v/>
      </c>
      <c r="BD1874" s="69" t="str">
        <f t="shared" si="1218"/>
        <v/>
      </c>
      <c r="BE1874" s="69" t="str">
        <f t="shared" si="1231"/>
        <v/>
      </c>
      <c r="BT1874" s="138" t="str">
        <f t="shared" ca="1" si="1232"/>
        <v/>
      </c>
      <c r="BU1874" s="139" t="str">
        <f t="shared" ca="1" si="1233"/>
        <v/>
      </c>
      <c r="BW1874" s="138" t="str">
        <f t="shared" si="1234"/>
        <v/>
      </c>
      <c r="BX1874" s="104" t="str">
        <f t="shared" si="1235"/>
        <v/>
      </c>
      <c r="BY1874" s="139" t="str">
        <f t="shared" si="1236"/>
        <v/>
      </c>
      <c r="CA1874" s="138" t="str">
        <f t="shared" si="1237"/>
        <v/>
      </c>
      <c r="CB1874" s="104" t="str">
        <f t="shared" si="1238"/>
        <v/>
      </c>
      <c r="CC1874" s="139" t="str">
        <f t="shared" si="1239"/>
        <v/>
      </c>
      <c r="CE1874" s="162" t="str">
        <f t="shared" si="1240"/>
        <v/>
      </c>
      <c r="CF1874" s="163" t="str">
        <f t="shared" si="1241"/>
        <v/>
      </c>
      <c r="CG1874" s="164" t="str">
        <f t="shared" si="1242"/>
        <v/>
      </c>
      <c r="CI1874" s="162" t="str">
        <f t="shared" si="1243"/>
        <v/>
      </c>
      <c r="CJ1874" s="163" t="str">
        <f t="shared" si="1205"/>
        <v/>
      </c>
      <c r="CK1874" s="164" t="str">
        <f t="shared" si="1206"/>
        <v/>
      </c>
      <c r="CM1874" s="169" t="str">
        <f t="shared" si="1244"/>
        <v/>
      </c>
      <c r="CN1874" s="139" t="str">
        <f t="shared" si="1245"/>
        <v/>
      </c>
      <c r="CP1874" s="41" t="str">
        <f>IF($CM1874="", "", COUNTIF($CM$11:$CM$3035, "&lt;"&amp;$CM1874)+1+COUNTIF($CM$11:$CM1874, $CM1874)-1)</f>
        <v/>
      </c>
    </row>
    <row r="1875" spans="1:94" x14ac:dyDescent="0.25">
      <c r="A1875" s="40"/>
      <c r="B1875" s="82" t="str">
        <f>IF($I1875="", "", IFERROR(INDEX('Job Database'!$AE$11:$AE$3035, MATCH($I1875, 'Job Database'!$X$11:$X$3035, 0)), ""))</f>
        <v/>
      </c>
      <c r="C1875" s="69" t="str">
        <f>IF($I1875="", "", IF(COUNTIF('Job Database'!$X$11:$X$3035, $I1875)=0, $AC$5, $AC$4))</f>
        <v/>
      </c>
      <c r="D1875" s="40"/>
      <c r="E1875" s="85" t="str">
        <f>IF($I1875="", "", IF(IFERROR(INDEX('Job Database'!$M$11:$M$3035, MATCH($I1875, 'Job Database'!$X$11:$X$3035, 0)), "")="", "", IFERROR(INDEX('Job Database'!$M$11:$M$3035, MATCH($I1875, 'Job Database'!$X$11:$X$3035, 0)), "")))</f>
        <v/>
      </c>
      <c r="F1875" s="40"/>
      <c r="G1875" s="88" t="str">
        <f t="shared" si="1219"/>
        <v/>
      </c>
      <c r="H1875" s="40"/>
      <c r="I1875" s="24"/>
      <c r="J1875" s="34"/>
      <c r="K1875" s="106"/>
      <c r="L1875" s="79"/>
      <c r="M1875" s="34"/>
      <c r="N1875" s="79"/>
      <c r="O1875" s="31"/>
      <c r="P1875" s="53"/>
      <c r="Q1875" s="40"/>
      <c r="S1875" s="41" t="str">
        <f t="shared" si="1207"/>
        <v/>
      </c>
      <c r="T1875" s="41" t="str">
        <f t="shared" si="1208"/>
        <v/>
      </c>
      <c r="U1875" s="41" t="str">
        <f t="shared" si="1220"/>
        <v/>
      </c>
      <c r="W1875" s="74" t="str">
        <f>IF('Job Database'!$X1875="", "", 'Job Database'!$X1875)</f>
        <v/>
      </c>
      <c r="Y1875" s="41" t="str">
        <f>IF($W1875="", "", IF(COUNTIF($I$11:$I$3035, $W1875)&gt;0, "", MAX($Y$10:$Y1874)+1))</f>
        <v/>
      </c>
      <c r="Z1875" s="41">
        <v>1865</v>
      </c>
      <c r="AA1875" s="58" t="str">
        <f t="shared" si="1221"/>
        <v/>
      </c>
      <c r="AC1875" s="41" t="str">
        <f t="shared" si="1209"/>
        <v/>
      </c>
      <c r="AE1875" s="41" t="str">
        <f t="shared" si="1222"/>
        <v/>
      </c>
      <c r="AJ1875" s="154" t="str">
        <f t="shared" si="1223"/>
        <v/>
      </c>
      <c r="AL1875" s="120" t="str">
        <f t="shared" si="1224"/>
        <v/>
      </c>
      <c r="AM1875" s="104" t="str">
        <f t="shared" si="1225"/>
        <v/>
      </c>
      <c r="AN1875" s="104" t="str">
        <f t="shared" si="1226"/>
        <v/>
      </c>
      <c r="AO1875" s="104" t="str">
        <f t="shared" si="1210"/>
        <v/>
      </c>
      <c r="AP1875" s="104" t="str">
        <f t="shared" si="1211"/>
        <v/>
      </c>
      <c r="AQ1875" s="121" t="str">
        <f t="shared" si="1227"/>
        <v/>
      </c>
      <c r="AS1875" s="88" t="str">
        <f t="shared" si="1212"/>
        <v/>
      </c>
      <c r="AT1875" s="68" t="str">
        <f t="shared" si="1228"/>
        <v/>
      </c>
      <c r="AU1875" s="68" t="str">
        <f t="shared" si="1229"/>
        <v/>
      </c>
      <c r="AV1875" s="68" t="str">
        <f t="shared" si="1230"/>
        <v/>
      </c>
      <c r="AW1875" s="88" t="str">
        <f t="shared" si="1213"/>
        <v/>
      </c>
      <c r="AZ1875" s="88" t="str">
        <f t="shared" si="1214"/>
        <v/>
      </c>
      <c r="BA1875" s="68" t="str">
        <f t="shared" si="1215"/>
        <v/>
      </c>
      <c r="BB1875" s="68" t="str">
        <f t="shared" si="1216"/>
        <v/>
      </c>
      <c r="BC1875" s="68" t="str">
        <f t="shared" si="1217"/>
        <v/>
      </c>
      <c r="BD1875" s="69" t="str">
        <f t="shared" si="1218"/>
        <v/>
      </c>
      <c r="BE1875" s="69" t="str">
        <f t="shared" si="1231"/>
        <v/>
      </c>
      <c r="BT1875" s="138" t="str">
        <f t="shared" ca="1" si="1232"/>
        <v/>
      </c>
      <c r="BU1875" s="139" t="str">
        <f t="shared" ca="1" si="1233"/>
        <v/>
      </c>
      <c r="BW1875" s="138" t="str">
        <f t="shared" si="1234"/>
        <v/>
      </c>
      <c r="BX1875" s="104" t="str">
        <f t="shared" si="1235"/>
        <v/>
      </c>
      <c r="BY1875" s="139" t="str">
        <f t="shared" si="1236"/>
        <v/>
      </c>
      <c r="CA1875" s="138" t="str">
        <f t="shared" si="1237"/>
        <v/>
      </c>
      <c r="CB1875" s="104" t="str">
        <f t="shared" si="1238"/>
        <v/>
      </c>
      <c r="CC1875" s="139" t="str">
        <f t="shared" si="1239"/>
        <v/>
      </c>
      <c r="CE1875" s="162" t="str">
        <f t="shared" si="1240"/>
        <v/>
      </c>
      <c r="CF1875" s="163" t="str">
        <f t="shared" si="1241"/>
        <v/>
      </c>
      <c r="CG1875" s="164" t="str">
        <f t="shared" si="1242"/>
        <v/>
      </c>
      <c r="CI1875" s="162" t="str">
        <f t="shared" si="1243"/>
        <v/>
      </c>
      <c r="CJ1875" s="163" t="str">
        <f t="shared" si="1205"/>
        <v/>
      </c>
      <c r="CK1875" s="164" t="str">
        <f t="shared" si="1206"/>
        <v/>
      </c>
      <c r="CM1875" s="169" t="str">
        <f t="shared" si="1244"/>
        <v/>
      </c>
      <c r="CN1875" s="139" t="str">
        <f t="shared" si="1245"/>
        <v/>
      </c>
      <c r="CP1875" s="41" t="str">
        <f>IF($CM1875="", "", COUNTIF($CM$11:$CM$3035, "&lt;"&amp;$CM1875)+1+COUNTIF($CM$11:$CM1875, $CM1875)-1)</f>
        <v/>
      </c>
    </row>
    <row r="1876" spans="1:94" x14ac:dyDescent="0.25">
      <c r="A1876" s="40"/>
      <c r="B1876" s="82" t="str">
        <f>IF($I1876="", "", IFERROR(INDEX('Job Database'!$AE$11:$AE$3035, MATCH($I1876, 'Job Database'!$X$11:$X$3035, 0)), ""))</f>
        <v/>
      </c>
      <c r="C1876" s="69" t="str">
        <f>IF($I1876="", "", IF(COUNTIF('Job Database'!$X$11:$X$3035, $I1876)=0, $AC$5, $AC$4))</f>
        <v/>
      </c>
      <c r="D1876" s="40"/>
      <c r="E1876" s="85" t="str">
        <f>IF($I1876="", "", IF(IFERROR(INDEX('Job Database'!$M$11:$M$3035, MATCH($I1876, 'Job Database'!$X$11:$X$3035, 0)), "")="", "", IFERROR(INDEX('Job Database'!$M$11:$M$3035, MATCH($I1876, 'Job Database'!$X$11:$X$3035, 0)), "")))</f>
        <v/>
      </c>
      <c r="F1876" s="40"/>
      <c r="G1876" s="88" t="str">
        <f t="shared" si="1219"/>
        <v/>
      </c>
      <c r="H1876" s="40"/>
      <c r="I1876" s="24"/>
      <c r="J1876" s="34"/>
      <c r="K1876" s="106"/>
      <c r="L1876" s="79"/>
      <c r="M1876" s="34"/>
      <c r="N1876" s="79"/>
      <c r="O1876" s="31"/>
      <c r="P1876" s="53"/>
      <c r="Q1876" s="40"/>
      <c r="S1876" s="41" t="str">
        <f t="shared" si="1207"/>
        <v/>
      </c>
      <c r="T1876" s="41" t="str">
        <f t="shared" si="1208"/>
        <v/>
      </c>
      <c r="U1876" s="41" t="str">
        <f t="shared" si="1220"/>
        <v/>
      </c>
      <c r="W1876" s="74" t="str">
        <f>IF('Job Database'!$X1876="", "", 'Job Database'!$X1876)</f>
        <v/>
      </c>
      <c r="Y1876" s="41" t="str">
        <f>IF($W1876="", "", IF(COUNTIF($I$11:$I$3035, $W1876)&gt;0, "", MAX($Y$10:$Y1875)+1))</f>
        <v/>
      </c>
      <c r="Z1876" s="41">
        <v>1866</v>
      </c>
      <c r="AA1876" s="58" t="str">
        <f t="shared" si="1221"/>
        <v/>
      </c>
      <c r="AC1876" s="41" t="str">
        <f t="shared" si="1209"/>
        <v/>
      </c>
      <c r="AE1876" s="41" t="str">
        <f t="shared" si="1222"/>
        <v/>
      </c>
      <c r="AJ1876" s="154" t="str">
        <f t="shared" si="1223"/>
        <v/>
      </c>
      <c r="AL1876" s="120" t="str">
        <f t="shared" si="1224"/>
        <v/>
      </c>
      <c r="AM1876" s="104" t="str">
        <f t="shared" si="1225"/>
        <v/>
      </c>
      <c r="AN1876" s="104" t="str">
        <f t="shared" si="1226"/>
        <v/>
      </c>
      <c r="AO1876" s="104" t="str">
        <f t="shared" si="1210"/>
        <v/>
      </c>
      <c r="AP1876" s="104" t="str">
        <f t="shared" si="1211"/>
        <v/>
      </c>
      <c r="AQ1876" s="121" t="str">
        <f t="shared" si="1227"/>
        <v/>
      </c>
      <c r="AS1876" s="88" t="str">
        <f t="shared" si="1212"/>
        <v/>
      </c>
      <c r="AT1876" s="68" t="str">
        <f t="shared" si="1228"/>
        <v/>
      </c>
      <c r="AU1876" s="68" t="str">
        <f t="shared" si="1229"/>
        <v/>
      </c>
      <c r="AV1876" s="68" t="str">
        <f t="shared" si="1230"/>
        <v/>
      </c>
      <c r="AW1876" s="88" t="str">
        <f t="shared" si="1213"/>
        <v/>
      </c>
      <c r="AZ1876" s="88" t="str">
        <f t="shared" si="1214"/>
        <v/>
      </c>
      <c r="BA1876" s="68" t="str">
        <f t="shared" si="1215"/>
        <v/>
      </c>
      <c r="BB1876" s="68" t="str">
        <f t="shared" si="1216"/>
        <v/>
      </c>
      <c r="BC1876" s="68" t="str">
        <f t="shared" si="1217"/>
        <v/>
      </c>
      <c r="BD1876" s="69" t="str">
        <f t="shared" si="1218"/>
        <v/>
      </c>
      <c r="BE1876" s="69" t="str">
        <f t="shared" si="1231"/>
        <v/>
      </c>
      <c r="BT1876" s="138" t="str">
        <f t="shared" ca="1" si="1232"/>
        <v/>
      </c>
      <c r="BU1876" s="139" t="str">
        <f t="shared" ca="1" si="1233"/>
        <v/>
      </c>
      <c r="BW1876" s="138" t="str">
        <f t="shared" si="1234"/>
        <v/>
      </c>
      <c r="BX1876" s="104" t="str">
        <f t="shared" si="1235"/>
        <v/>
      </c>
      <c r="BY1876" s="139" t="str">
        <f t="shared" si="1236"/>
        <v/>
      </c>
      <c r="CA1876" s="138" t="str">
        <f t="shared" si="1237"/>
        <v/>
      </c>
      <c r="CB1876" s="104" t="str">
        <f t="shared" si="1238"/>
        <v/>
      </c>
      <c r="CC1876" s="139" t="str">
        <f t="shared" si="1239"/>
        <v/>
      </c>
      <c r="CE1876" s="162" t="str">
        <f t="shared" si="1240"/>
        <v/>
      </c>
      <c r="CF1876" s="163" t="str">
        <f t="shared" si="1241"/>
        <v/>
      </c>
      <c r="CG1876" s="164" t="str">
        <f t="shared" si="1242"/>
        <v/>
      </c>
      <c r="CI1876" s="162" t="str">
        <f t="shared" si="1243"/>
        <v/>
      </c>
      <c r="CJ1876" s="163" t="str">
        <f t="shared" si="1205"/>
        <v/>
      </c>
      <c r="CK1876" s="164" t="str">
        <f t="shared" si="1206"/>
        <v/>
      </c>
      <c r="CM1876" s="169" t="str">
        <f t="shared" si="1244"/>
        <v/>
      </c>
      <c r="CN1876" s="139" t="str">
        <f t="shared" si="1245"/>
        <v/>
      </c>
      <c r="CP1876" s="41" t="str">
        <f>IF($CM1876="", "", COUNTIF($CM$11:$CM$3035, "&lt;"&amp;$CM1876)+1+COUNTIF($CM$11:$CM1876, $CM1876)-1)</f>
        <v/>
      </c>
    </row>
    <row r="1877" spans="1:94" x14ac:dyDescent="0.25">
      <c r="A1877" s="40"/>
      <c r="B1877" s="82" t="str">
        <f>IF($I1877="", "", IFERROR(INDEX('Job Database'!$AE$11:$AE$3035, MATCH($I1877, 'Job Database'!$X$11:$X$3035, 0)), ""))</f>
        <v/>
      </c>
      <c r="C1877" s="69" t="str">
        <f>IF($I1877="", "", IF(COUNTIF('Job Database'!$X$11:$X$3035, $I1877)=0, $AC$5, $AC$4))</f>
        <v/>
      </c>
      <c r="D1877" s="40"/>
      <c r="E1877" s="85" t="str">
        <f>IF($I1877="", "", IF(IFERROR(INDEX('Job Database'!$M$11:$M$3035, MATCH($I1877, 'Job Database'!$X$11:$X$3035, 0)), "")="", "", IFERROR(INDEX('Job Database'!$M$11:$M$3035, MATCH($I1877, 'Job Database'!$X$11:$X$3035, 0)), "")))</f>
        <v/>
      </c>
      <c r="F1877" s="40"/>
      <c r="G1877" s="88" t="str">
        <f t="shared" si="1219"/>
        <v/>
      </c>
      <c r="H1877" s="40"/>
      <c r="I1877" s="24"/>
      <c r="J1877" s="34"/>
      <c r="K1877" s="106"/>
      <c r="L1877" s="79"/>
      <c r="M1877" s="34"/>
      <c r="N1877" s="79"/>
      <c r="O1877" s="31"/>
      <c r="P1877" s="53"/>
      <c r="Q1877" s="40"/>
      <c r="S1877" s="41" t="str">
        <f t="shared" si="1207"/>
        <v/>
      </c>
      <c r="T1877" s="41" t="str">
        <f t="shared" si="1208"/>
        <v/>
      </c>
      <c r="U1877" s="41" t="str">
        <f t="shared" si="1220"/>
        <v/>
      </c>
      <c r="W1877" s="74" t="str">
        <f>IF('Job Database'!$X1877="", "", 'Job Database'!$X1877)</f>
        <v/>
      </c>
      <c r="Y1877" s="41" t="str">
        <f>IF($W1877="", "", IF(COUNTIF($I$11:$I$3035, $W1877)&gt;0, "", MAX($Y$10:$Y1876)+1))</f>
        <v/>
      </c>
      <c r="Z1877" s="41">
        <v>1867</v>
      </c>
      <c r="AA1877" s="58" t="str">
        <f t="shared" si="1221"/>
        <v/>
      </c>
      <c r="AC1877" s="41" t="str">
        <f t="shared" si="1209"/>
        <v/>
      </c>
      <c r="AE1877" s="41" t="str">
        <f t="shared" si="1222"/>
        <v/>
      </c>
      <c r="AJ1877" s="154" t="str">
        <f t="shared" si="1223"/>
        <v/>
      </c>
      <c r="AL1877" s="120" t="str">
        <f t="shared" si="1224"/>
        <v/>
      </c>
      <c r="AM1877" s="104" t="str">
        <f t="shared" si="1225"/>
        <v/>
      </c>
      <c r="AN1877" s="104" t="str">
        <f t="shared" si="1226"/>
        <v/>
      </c>
      <c r="AO1877" s="104" t="str">
        <f t="shared" si="1210"/>
        <v/>
      </c>
      <c r="AP1877" s="104" t="str">
        <f t="shared" si="1211"/>
        <v/>
      </c>
      <c r="AQ1877" s="121" t="str">
        <f t="shared" si="1227"/>
        <v/>
      </c>
      <c r="AS1877" s="88" t="str">
        <f t="shared" si="1212"/>
        <v/>
      </c>
      <c r="AT1877" s="68" t="str">
        <f t="shared" si="1228"/>
        <v/>
      </c>
      <c r="AU1877" s="68" t="str">
        <f t="shared" si="1229"/>
        <v/>
      </c>
      <c r="AV1877" s="68" t="str">
        <f t="shared" si="1230"/>
        <v/>
      </c>
      <c r="AW1877" s="88" t="str">
        <f t="shared" si="1213"/>
        <v/>
      </c>
      <c r="AZ1877" s="88" t="str">
        <f t="shared" si="1214"/>
        <v/>
      </c>
      <c r="BA1877" s="68" t="str">
        <f t="shared" si="1215"/>
        <v/>
      </c>
      <c r="BB1877" s="68" t="str">
        <f t="shared" si="1216"/>
        <v/>
      </c>
      <c r="BC1877" s="68" t="str">
        <f t="shared" si="1217"/>
        <v/>
      </c>
      <c r="BD1877" s="69" t="str">
        <f t="shared" si="1218"/>
        <v/>
      </c>
      <c r="BE1877" s="69" t="str">
        <f t="shared" si="1231"/>
        <v/>
      </c>
      <c r="BT1877" s="138" t="str">
        <f t="shared" ca="1" si="1232"/>
        <v/>
      </c>
      <c r="BU1877" s="139" t="str">
        <f t="shared" ca="1" si="1233"/>
        <v/>
      </c>
      <c r="BW1877" s="138" t="str">
        <f t="shared" si="1234"/>
        <v/>
      </c>
      <c r="BX1877" s="104" t="str">
        <f t="shared" si="1235"/>
        <v/>
      </c>
      <c r="BY1877" s="139" t="str">
        <f t="shared" si="1236"/>
        <v/>
      </c>
      <c r="CA1877" s="138" t="str">
        <f t="shared" si="1237"/>
        <v/>
      </c>
      <c r="CB1877" s="104" t="str">
        <f t="shared" si="1238"/>
        <v/>
      </c>
      <c r="CC1877" s="139" t="str">
        <f t="shared" si="1239"/>
        <v/>
      </c>
      <c r="CE1877" s="162" t="str">
        <f t="shared" si="1240"/>
        <v/>
      </c>
      <c r="CF1877" s="163" t="str">
        <f t="shared" si="1241"/>
        <v/>
      </c>
      <c r="CG1877" s="164" t="str">
        <f t="shared" si="1242"/>
        <v/>
      </c>
      <c r="CI1877" s="162" t="str">
        <f t="shared" si="1243"/>
        <v/>
      </c>
      <c r="CJ1877" s="163" t="str">
        <f t="shared" si="1205"/>
        <v/>
      </c>
      <c r="CK1877" s="164" t="str">
        <f t="shared" si="1206"/>
        <v/>
      </c>
      <c r="CM1877" s="169" t="str">
        <f t="shared" si="1244"/>
        <v/>
      </c>
      <c r="CN1877" s="139" t="str">
        <f t="shared" si="1245"/>
        <v/>
      </c>
      <c r="CP1877" s="41" t="str">
        <f>IF($CM1877="", "", COUNTIF($CM$11:$CM$3035, "&lt;"&amp;$CM1877)+1+COUNTIF($CM$11:$CM1877, $CM1877)-1)</f>
        <v/>
      </c>
    </row>
    <row r="1878" spans="1:94" x14ac:dyDescent="0.25">
      <c r="A1878" s="40"/>
      <c r="B1878" s="82" t="str">
        <f>IF($I1878="", "", IFERROR(INDEX('Job Database'!$AE$11:$AE$3035, MATCH($I1878, 'Job Database'!$X$11:$X$3035, 0)), ""))</f>
        <v/>
      </c>
      <c r="C1878" s="69" t="str">
        <f>IF($I1878="", "", IF(COUNTIF('Job Database'!$X$11:$X$3035, $I1878)=0, $AC$5, $AC$4))</f>
        <v/>
      </c>
      <c r="D1878" s="40"/>
      <c r="E1878" s="85" t="str">
        <f>IF($I1878="", "", IF(IFERROR(INDEX('Job Database'!$M$11:$M$3035, MATCH($I1878, 'Job Database'!$X$11:$X$3035, 0)), "")="", "", IFERROR(INDEX('Job Database'!$M$11:$M$3035, MATCH($I1878, 'Job Database'!$X$11:$X$3035, 0)), "")))</f>
        <v/>
      </c>
      <c r="F1878" s="40"/>
      <c r="G1878" s="88" t="str">
        <f t="shared" si="1219"/>
        <v/>
      </c>
      <c r="H1878" s="40"/>
      <c r="I1878" s="24"/>
      <c r="J1878" s="34"/>
      <c r="K1878" s="106"/>
      <c r="L1878" s="79"/>
      <c r="M1878" s="34"/>
      <c r="N1878" s="79"/>
      <c r="O1878" s="31"/>
      <c r="P1878" s="53"/>
      <c r="Q1878" s="40"/>
      <c r="S1878" s="41" t="str">
        <f t="shared" si="1207"/>
        <v/>
      </c>
      <c r="T1878" s="41" t="str">
        <f t="shared" si="1208"/>
        <v/>
      </c>
      <c r="U1878" s="41" t="str">
        <f t="shared" si="1220"/>
        <v/>
      </c>
      <c r="W1878" s="74" t="str">
        <f>IF('Job Database'!$X1878="", "", 'Job Database'!$X1878)</f>
        <v/>
      </c>
      <c r="Y1878" s="41" t="str">
        <f>IF($W1878="", "", IF(COUNTIF($I$11:$I$3035, $W1878)&gt;0, "", MAX($Y$10:$Y1877)+1))</f>
        <v/>
      </c>
      <c r="Z1878" s="41">
        <v>1868</v>
      </c>
      <c r="AA1878" s="58" t="str">
        <f t="shared" si="1221"/>
        <v/>
      </c>
      <c r="AC1878" s="41" t="str">
        <f t="shared" si="1209"/>
        <v/>
      </c>
      <c r="AE1878" s="41" t="str">
        <f t="shared" si="1222"/>
        <v/>
      </c>
      <c r="AJ1878" s="154" t="str">
        <f t="shared" si="1223"/>
        <v/>
      </c>
      <c r="AL1878" s="120" t="str">
        <f t="shared" si="1224"/>
        <v/>
      </c>
      <c r="AM1878" s="104" t="str">
        <f t="shared" si="1225"/>
        <v/>
      </c>
      <c r="AN1878" s="104" t="str">
        <f t="shared" si="1226"/>
        <v/>
      </c>
      <c r="AO1878" s="104" t="str">
        <f t="shared" si="1210"/>
        <v/>
      </c>
      <c r="AP1878" s="104" t="str">
        <f t="shared" si="1211"/>
        <v/>
      </c>
      <c r="AQ1878" s="121" t="str">
        <f t="shared" si="1227"/>
        <v/>
      </c>
      <c r="AS1878" s="88" t="str">
        <f t="shared" si="1212"/>
        <v/>
      </c>
      <c r="AT1878" s="68" t="str">
        <f t="shared" si="1228"/>
        <v/>
      </c>
      <c r="AU1878" s="68" t="str">
        <f t="shared" si="1229"/>
        <v/>
      </c>
      <c r="AV1878" s="68" t="str">
        <f t="shared" si="1230"/>
        <v/>
      </c>
      <c r="AW1878" s="88" t="str">
        <f t="shared" si="1213"/>
        <v/>
      </c>
      <c r="AZ1878" s="88" t="str">
        <f t="shared" si="1214"/>
        <v/>
      </c>
      <c r="BA1878" s="68" t="str">
        <f t="shared" si="1215"/>
        <v/>
      </c>
      <c r="BB1878" s="68" t="str">
        <f t="shared" si="1216"/>
        <v/>
      </c>
      <c r="BC1878" s="68" t="str">
        <f t="shared" si="1217"/>
        <v/>
      </c>
      <c r="BD1878" s="69" t="str">
        <f t="shared" si="1218"/>
        <v/>
      </c>
      <c r="BE1878" s="69" t="str">
        <f t="shared" si="1231"/>
        <v/>
      </c>
      <c r="BT1878" s="138" t="str">
        <f t="shared" ca="1" si="1232"/>
        <v/>
      </c>
      <c r="BU1878" s="139" t="str">
        <f t="shared" ca="1" si="1233"/>
        <v/>
      </c>
      <c r="BW1878" s="138" t="str">
        <f t="shared" si="1234"/>
        <v/>
      </c>
      <c r="BX1878" s="104" t="str">
        <f t="shared" si="1235"/>
        <v/>
      </c>
      <c r="BY1878" s="139" t="str">
        <f t="shared" si="1236"/>
        <v/>
      </c>
      <c r="CA1878" s="138" t="str">
        <f t="shared" si="1237"/>
        <v/>
      </c>
      <c r="CB1878" s="104" t="str">
        <f t="shared" si="1238"/>
        <v/>
      </c>
      <c r="CC1878" s="139" t="str">
        <f t="shared" si="1239"/>
        <v/>
      </c>
      <c r="CE1878" s="162" t="str">
        <f t="shared" si="1240"/>
        <v/>
      </c>
      <c r="CF1878" s="163" t="str">
        <f t="shared" si="1241"/>
        <v/>
      </c>
      <c r="CG1878" s="164" t="str">
        <f t="shared" si="1242"/>
        <v/>
      </c>
      <c r="CI1878" s="162" t="str">
        <f t="shared" si="1243"/>
        <v/>
      </c>
      <c r="CJ1878" s="163" t="str">
        <f t="shared" si="1205"/>
        <v/>
      </c>
      <c r="CK1878" s="164" t="str">
        <f t="shared" si="1206"/>
        <v/>
      </c>
      <c r="CM1878" s="169" t="str">
        <f t="shared" si="1244"/>
        <v/>
      </c>
      <c r="CN1878" s="139" t="str">
        <f t="shared" si="1245"/>
        <v/>
      </c>
      <c r="CP1878" s="41" t="str">
        <f>IF($CM1878="", "", COUNTIF($CM$11:$CM$3035, "&lt;"&amp;$CM1878)+1+COUNTIF($CM$11:$CM1878, $CM1878)-1)</f>
        <v/>
      </c>
    </row>
    <row r="1879" spans="1:94" x14ac:dyDescent="0.25">
      <c r="A1879" s="40"/>
      <c r="B1879" s="82" t="str">
        <f>IF($I1879="", "", IFERROR(INDEX('Job Database'!$AE$11:$AE$3035, MATCH($I1879, 'Job Database'!$X$11:$X$3035, 0)), ""))</f>
        <v/>
      </c>
      <c r="C1879" s="69" t="str">
        <f>IF($I1879="", "", IF(COUNTIF('Job Database'!$X$11:$X$3035, $I1879)=0, $AC$5, $AC$4))</f>
        <v/>
      </c>
      <c r="D1879" s="40"/>
      <c r="E1879" s="85" t="str">
        <f>IF($I1879="", "", IF(IFERROR(INDEX('Job Database'!$M$11:$M$3035, MATCH($I1879, 'Job Database'!$X$11:$X$3035, 0)), "")="", "", IFERROR(INDEX('Job Database'!$M$11:$M$3035, MATCH($I1879, 'Job Database'!$X$11:$X$3035, 0)), "")))</f>
        <v/>
      </c>
      <c r="F1879" s="40"/>
      <c r="G1879" s="88" t="str">
        <f t="shared" si="1219"/>
        <v/>
      </c>
      <c r="H1879" s="40"/>
      <c r="I1879" s="24"/>
      <c r="J1879" s="34"/>
      <c r="K1879" s="106"/>
      <c r="L1879" s="79"/>
      <c r="M1879" s="34"/>
      <c r="N1879" s="79"/>
      <c r="O1879" s="31"/>
      <c r="P1879" s="53"/>
      <c r="Q1879" s="40"/>
      <c r="S1879" s="41" t="str">
        <f t="shared" si="1207"/>
        <v/>
      </c>
      <c r="T1879" s="41" t="str">
        <f t="shared" si="1208"/>
        <v/>
      </c>
      <c r="U1879" s="41" t="str">
        <f t="shared" si="1220"/>
        <v/>
      </c>
      <c r="W1879" s="74" t="str">
        <f>IF('Job Database'!$X1879="", "", 'Job Database'!$X1879)</f>
        <v/>
      </c>
      <c r="Y1879" s="41" t="str">
        <f>IF($W1879="", "", IF(COUNTIF($I$11:$I$3035, $W1879)&gt;0, "", MAX($Y$10:$Y1878)+1))</f>
        <v/>
      </c>
      <c r="Z1879" s="41">
        <v>1869</v>
      </c>
      <c r="AA1879" s="58" t="str">
        <f t="shared" si="1221"/>
        <v/>
      </c>
      <c r="AC1879" s="41" t="str">
        <f t="shared" si="1209"/>
        <v/>
      </c>
      <c r="AE1879" s="41" t="str">
        <f t="shared" si="1222"/>
        <v/>
      </c>
      <c r="AJ1879" s="154" t="str">
        <f t="shared" si="1223"/>
        <v/>
      </c>
      <c r="AL1879" s="120" t="str">
        <f t="shared" si="1224"/>
        <v/>
      </c>
      <c r="AM1879" s="104" t="str">
        <f t="shared" si="1225"/>
        <v/>
      </c>
      <c r="AN1879" s="104" t="str">
        <f t="shared" si="1226"/>
        <v/>
      </c>
      <c r="AO1879" s="104" t="str">
        <f t="shared" si="1210"/>
        <v/>
      </c>
      <c r="AP1879" s="104" t="str">
        <f t="shared" si="1211"/>
        <v/>
      </c>
      <c r="AQ1879" s="121" t="str">
        <f t="shared" si="1227"/>
        <v/>
      </c>
      <c r="AS1879" s="88" t="str">
        <f t="shared" si="1212"/>
        <v/>
      </c>
      <c r="AT1879" s="68" t="str">
        <f t="shared" si="1228"/>
        <v/>
      </c>
      <c r="AU1879" s="68" t="str">
        <f t="shared" si="1229"/>
        <v/>
      </c>
      <c r="AV1879" s="68" t="str">
        <f t="shared" si="1230"/>
        <v/>
      </c>
      <c r="AW1879" s="88" t="str">
        <f t="shared" si="1213"/>
        <v/>
      </c>
      <c r="AZ1879" s="88" t="str">
        <f t="shared" si="1214"/>
        <v/>
      </c>
      <c r="BA1879" s="68" t="str">
        <f t="shared" si="1215"/>
        <v/>
      </c>
      <c r="BB1879" s="68" t="str">
        <f t="shared" si="1216"/>
        <v/>
      </c>
      <c r="BC1879" s="68" t="str">
        <f t="shared" si="1217"/>
        <v/>
      </c>
      <c r="BD1879" s="69" t="str">
        <f t="shared" si="1218"/>
        <v/>
      </c>
      <c r="BE1879" s="69" t="str">
        <f t="shared" si="1231"/>
        <v/>
      </c>
      <c r="BT1879" s="138" t="str">
        <f t="shared" ca="1" si="1232"/>
        <v/>
      </c>
      <c r="BU1879" s="139" t="str">
        <f t="shared" ca="1" si="1233"/>
        <v/>
      </c>
      <c r="BW1879" s="138" t="str">
        <f t="shared" si="1234"/>
        <v/>
      </c>
      <c r="BX1879" s="104" t="str">
        <f t="shared" si="1235"/>
        <v/>
      </c>
      <c r="BY1879" s="139" t="str">
        <f t="shared" si="1236"/>
        <v/>
      </c>
      <c r="CA1879" s="138" t="str">
        <f t="shared" si="1237"/>
        <v/>
      </c>
      <c r="CB1879" s="104" t="str">
        <f t="shared" si="1238"/>
        <v/>
      </c>
      <c r="CC1879" s="139" t="str">
        <f t="shared" si="1239"/>
        <v/>
      </c>
      <c r="CE1879" s="162" t="str">
        <f t="shared" si="1240"/>
        <v/>
      </c>
      <c r="CF1879" s="163" t="str">
        <f t="shared" si="1241"/>
        <v/>
      </c>
      <c r="CG1879" s="164" t="str">
        <f t="shared" si="1242"/>
        <v/>
      </c>
      <c r="CI1879" s="162" t="str">
        <f t="shared" si="1243"/>
        <v/>
      </c>
      <c r="CJ1879" s="163" t="str">
        <f t="shared" si="1205"/>
        <v/>
      </c>
      <c r="CK1879" s="164" t="str">
        <f t="shared" si="1206"/>
        <v/>
      </c>
      <c r="CM1879" s="169" t="str">
        <f t="shared" si="1244"/>
        <v/>
      </c>
      <c r="CN1879" s="139" t="str">
        <f t="shared" si="1245"/>
        <v/>
      </c>
      <c r="CP1879" s="41" t="str">
        <f>IF($CM1879="", "", COUNTIF($CM$11:$CM$3035, "&lt;"&amp;$CM1879)+1+COUNTIF($CM$11:$CM1879, $CM1879)-1)</f>
        <v/>
      </c>
    </row>
    <row r="1880" spans="1:94" x14ac:dyDescent="0.25">
      <c r="A1880" s="40"/>
      <c r="B1880" s="82" t="str">
        <f>IF($I1880="", "", IFERROR(INDEX('Job Database'!$AE$11:$AE$3035, MATCH($I1880, 'Job Database'!$X$11:$X$3035, 0)), ""))</f>
        <v/>
      </c>
      <c r="C1880" s="69" t="str">
        <f>IF($I1880="", "", IF(COUNTIF('Job Database'!$X$11:$X$3035, $I1880)=0, $AC$5, $AC$4))</f>
        <v/>
      </c>
      <c r="D1880" s="40"/>
      <c r="E1880" s="85" t="str">
        <f>IF($I1880="", "", IF(IFERROR(INDEX('Job Database'!$M$11:$M$3035, MATCH($I1880, 'Job Database'!$X$11:$X$3035, 0)), "")="", "", IFERROR(INDEX('Job Database'!$M$11:$M$3035, MATCH($I1880, 'Job Database'!$X$11:$X$3035, 0)), "")))</f>
        <v/>
      </c>
      <c r="F1880" s="40"/>
      <c r="G1880" s="88" t="str">
        <f t="shared" si="1219"/>
        <v/>
      </c>
      <c r="H1880" s="40"/>
      <c r="I1880" s="24"/>
      <c r="J1880" s="34"/>
      <c r="K1880" s="106"/>
      <c r="L1880" s="79"/>
      <c r="M1880" s="34"/>
      <c r="N1880" s="79"/>
      <c r="O1880" s="31"/>
      <c r="P1880" s="53"/>
      <c r="Q1880" s="40"/>
      <c r="S1880" s="41" t="str">
        <f t="shared" si="1207"/>
        <v/>
      </c>
      <c r="T1880" s="41" t="str">
        <f t="shared" si="1208"/>
        <v/>
      </c>
      <c r="U1880" s="41" t="str">
        <f t="shared" si="1220"/>
        <v/>
      </c>
      <c r="W1880" s="74" t="str">
        <f>IF('Job Database'!$X1880="", "", 'Job Database'!$X1880)</f>
        <v/>
      </c>
      <c r="Y1880" s="41" t="str">
        <f>IF($W1880="", "", IF(COUNTIF($I$11:$I$3035, $W1880)&gt;0, "", MAX($Y$10:$Y1879)+1))</f>
        <v/>
      </c>
      <c r="Z1880" s="41">
        <v>1870</v>
      </c>
      <c r="AA1880" s="58" t="str">
        <f t="shared" si="1221"/>
        <v/>
      </c>
      <c r="AC1880" s="41" t="str">
        <f t="shared" si="1209"/>
        <v/>
      </c>
      <c r="AE1880" s="41" t="str">
        <f t="shared" si="1222"/>
        <v/>
      </c>
      <c r="AJ1880" s="154" t="str">
        <f t="shared" si="1223"/>
        <v/>
      </c>
      <c r="AL1880" s="120" t="str">
        <f t="shared" si="1224"/>
        <v/>
      </c>
      <c r="AM1880" s="104" t="str">
        <f t="shared" si="1225"/>
        <v/>
      </c>
      <c r="AN1880" s="104" t="str">
        <f t="shared" si="1226"/>
        <v/>
      </c>
      <c r="AO1880" s="104" t="str">
        <f t="shared" si="1210"/>
        <v/>
      </c>
      <c r="AP1880" s="104" t="str">
        <f t="shared" si="1211"/>
        <v/>
      </c>
      <c r="AQ1880" s="121" t="str">
        <f t="shared" si="1227"/>
        <v/>
      </c>
      <c r="AS1880" s="88" t="str">
        <f t="shared" si="1212"/>
        <v/>
      </c>
      <c r="AT1880" s="68" t="str">
        <f t="shared" si="1228"/>
        <v/>
      </c>
      <c r="AU1880" s="68" t="str">
        <f t="shared" si="1229"/>
        <v/>
      </c>
      <c r="AV1880" s="68" t="str">
        <f t="shared" si="1230"/>
        <v/>
      </c>
      <c r="AW1880" s="88" t="str">
        <f t="shared" si="1213"/>
        <v/>
      </c>
      <c r="AZ1880" s="88" t="str">
        <f t="shared" si="1214"/>
        <v/>
      </c>
      <c r="BA1880" s="68" t="str">
        <f t="shared" si="1215"/>
        <v/>
      </c>
      <c r="BB1880" s="68" t="str">
        <f t="shared" si="1216"/>
        <v/>
      </c>
      <c r="BC1880" s="68" t="str">
        <f t="shared" si="1217"/>
        <v/>
      </c>
      <c r="BD1880" s="69" t="str">
        <f t="shared" si="1218"/>
        <v/>
      </c>
      <c r="BE1880" s="69" t="str">
        <f t="shared" si="1231"/>
        <v/>
      </c>
      <c r="BT1880" s="138" t="str">
        <f t="shared" ca="1" si="1232"/>
        <v/>
      </c>
      <c r="BU1880" s="139" t="str">
        <f t="shared" ca="1" si="1233"/>
        <v/>
      </c>
      <c r="BW1880" s="138" t="str">
        <f t="shared" si="1234"/>
        <v/>
      </c>
      <c r="BX1880" s="104" t="str">
        <f t="shared" si="1235"/>
        <v/>
      </c>
      <c r="BY1880" s="139" t="str">
        <f t="shared" si="1236"/>
        <v/>
      </c>
      <c r="CA1880" s="138" t="str">
        <f t="shared" si="1237"/>
        <v/>
      </c>
      <c r="CB1880" s="104" t="str">
        <f t="shared" si="1238"/>
        <v/>
      </c>
      <c r="CC1880" s="139" t="str">
        <f t="shared" si="1239"/>
        <v/>
      </c>
      <c r="CE1880" s="162" t="str">
        <f t="shared" si="1240"/>
        <v/>
      </c>
      <c r="CF1880" s="163" t="str">
        <f t="shared" si="1241"/>
        <v/>
      </c>
      <c r="CG1880" s="164" t="str">
        <f t="shared" si="1242"/>
        <v/>
      </c>
      <c r="CI1880" s="162" t="str">
        <f t="shared" si="1243"/>
        <v/>
      </c>
      <c r="CJ1880" s="163" t="str">
        <f t="shared" si="1205"/>
        <v/>
      </c>
      <c r="CK1880" s="164" t="str">
        <f t="shared" si="1206"/>
        <v/>
      </c>
      <c r="CM1880" s="169" t="str">
        <f t="shared" si="1244"/>
        <v/>
      </c>
      <c r="CN1880" s="139" t="str">
        <f t="shared" si="1245"/>
        <v/>
      </c>
      <c r="CP1880" s="41" t="str">
        <f>IF($CM1880="", "", COUNTIF($CM$11:$CM$3035, "&lt;"&amp;$CM1880)+1+COUNTIF($CM$11:$CM1880, $CM1880)-1)</f>
        <v/>
      </c>
    </row>
    <row r="1881" spans="1:94" x14ac:dyDescent="0.25">
      <c r="A1881" s="40"/>
      <c r="B1881" s="82" t="str">
        <f>IF($I1881="", "", IFERROR(INDEX('Job Database'!$AE$11:$AE$3035, MATCH($I1881, 'Job Database'!$X$11:$X$3035, 0)), ""))</f>
        <v/>
      </c>
      <c r="C1881" s="69" t="str">
        <f>IF($I1881="", "", IF(COUNTIF('Job Database'!$X$11:$X$3035, $I1881)=0, $AC$5, $AC$4))</f>
        <v/>
      </c>
      <c r="D1881" s="40"/>
      <c r="E1881" s="85" t="str">
        <f>IF($I1881="", "", IF(IFERROR(INDEX('Job Database'!$M$11:$M$3035, MATCH($I1881, 'Job Database'!$X$11:$X$3035, 0)), "")="", "", IFERROR(INDEX('Job Database'!$M$11:$M$3035, MATCH($I1881, 'Job Database'!$X$11:$X$3035, 0)), "")))</f>
        <v/>
      </c>
      <c r="F1881" s="40"/>
      <c r="G1881" s="88" t="str">
        <f t="shared" si="1219"/>
        <v/>
      </c>
      <c r="H1881" s="40"/>
      <c r="I1881" s="24"/>
      <c r="J1881" s="34"/>
      <c r="K1881" s="106"/>
      <c r="L1881" s="79"/>
      <c r="M1881" s="34"/>
      <c r="N1881" s="79"/>
      <c r="O1881" s="31"/>
      <c r="P1881" s="53"/>
      <c r="Q1881" s="40"/>
      <c r="S1881" s="41" t="str">
        <f t="shared" si="1207"/>
        <v/>
      </c>
      <c r="T1881" s="41" t="str">
        <f t="shared" si="1208"/>
        <v/>
      </c>
      <c r="U1881" s="41" t="str">
        <f t="shared" si="1220"/>
        <v/>
      </c>
      <c r="W1881" s="74" t="str">
        <f>IF('Job Database'!$X1881="", "", 'Job Database'!$X1881)</f>
        <v/>
      </c>
      <c r="Y1881" s="41" t="str">
        <f>IF($W1881="", "", IF(COUNTIF($I$11:$I$3035, $W1881)&gt;0, "", MAX($Y$10:$Y1880)+1))</f>
        <v/>
      </c>
      <c r="Z1881" s="41">
        <v>1871</v>
      </c>
      <c r="AA1881" s="58" t="str">
        <f t="shared" si="1221"/>
        <v/>
      </c>
      <c r="AC1881" s="41" t="str">
        <f t="shared" si="1209"/>
        <v/>
      </c>
      <c r="AE1881" s="41" t="str">
        <f t="shared" si="1222"/>
        <v/>
      </c>
      <c r="AJ1881" s="154" t="str">
        <f t="shared" si="1223"/>
        <v/>
      </c>
      <c r="AL1881" s="120" t="str">
        <f t="shared" si="1224"/>
        <v/>
      </c>
      <c r="AM1881" s="104" t="str">
        <f t="shared" si="1225"/>
        <v/>
      </c>
      <c r="AN1881" s="104" t="str">
        <f t="shared" si="1226"/>
        <v/>
      </c>
      <c r="AO1881" s="104" t="str">
        <f t="shared" si="1210"/>
        <v/>
      </c>
      <c r="AP1881" s="104" t="str">
        <f t="shared" si="1211"/>
        <v/>
      </c>
      <c r="AQ1881" s="121" t="str">
        <f t="shared" si="1227"/>
        <v/>
      </c>
      <c r="AS1881" s="88" t="str">
        <f t="shared" si="1212"/>
        <v/>
      </c>
      <c r="AT1881" s="68" t="str">
        <f t="shared" si="1228"/>
        <v/>
      </c>
      <c r="AU1881" s="68" t="str">
        <f t="shared" si="1229"/>
        <v/>
      </c>
      <c r="AV1881" s="68" t="str">
        <f t="shared" si="1230"/>
        <v/>
      </c>
      <c r="AW1881" s="88" t="str">
        <f t="shared" si="1213"/>
        <v/>
      </c>
      <c r="AZ1881" s="88" t="str">
        <f t="shared" si="1214"/>
        <v/>
      </c>
      <c r="BA1881" s="68" t="str">
        <f t="shared" si="1215"/>
        <v/>
      </c>
      <c r="BB1881" s="68" t="str">
        <f t="shared" si="1216"/>
        <v/>
      </c>
      <c r="BC1881" s="68" t="str">
        <f t="shared" si="1217"/>
        <v/>
      </c>
      <c r="BD1881" s="69" t="str">
        <f t="shared" si="1218"/>
        <v/>
      </c>
      <c r="BE1881" s="69" t="str">
        <f t="shared" si="1231"/>
        <v/>
      </c>
      <c r="BT1881" s="138" t="str">
        <f t="shared" ca="1" si="1232"/>
        <v/>
      </c>
      <c r="BU1881" s="139" t="str">
        <f t="shared" ca="1" si="1233"/>
        <v/>
      </c>
      <c r="BW1881" s="138" t="str">
        <f t="shared" si="1234"/>
        <v/>
      </c>
      <c r="BX1881" s="104" t="str">
        <f t="shared" si="1235"/>
        <v/>
      </c>
      <c r="BY1881" s="139" t="str">
        <f t="shared" si="1236"/>
        <v/>
      </c>
      <c r="CA1881" s="138" t="str">
        <f t="shared" si="1237"/>
        <v/>
      </c>
      <c r="CB1881" s="104" t="str">
        <f t="shared" si="1238"/>
        <v/>
      </c>
      <c r="CC1881" s="139" t="str">
        <f t="shared" si="1239"/>
        <v/>
      </c>
      <c r="CE1881" s="162" t="str">
        <f t="shared" si="1240"/>
        <v/>
      </c>
      <c r="CF1881" s="163" t="str">
        <f t="shared" si="1241"/>
        <v/>
      </c>
      <c r="CG1881" s="164" t="str">
        <f t="shared" si="1242"/>
        <v/>
      </c>
      <c r="CI1881" s="162" t="str">
        <f t="shared" si="1243"/>
        <v/>
      </c>
      <c r="CJ1881" s="163" t="str">
        <f t="shared" si="1205"/>
        <v/>
      </c>
      <c r="CK1881" s="164" t="str">
        <f t="shared" si="1206"/>
        <v/>
      </c>
      <c r="CM1881" s="169" t="str">
        <f t="shared" si="1244"/>
        <v/>
      </c>
      <c r="CN1881" s="139" t="str">
        <f t="shared" si="1245"/>
        <v/>
      </c>
      <c r="CP1881" s="41" t="str">
        <f>IF($CM1881="", "", COUNTIF($CM$11:$CM$3035, "&lt;"&amp;$CM1881)+1+COUNTIF($CM$11:$CM1881, $CM1881)-1)</f>
        <v/>
      </c>
    </row>
    <row r="1882" spans="1:94" x14ac:dyDescent="0.25">
      <c r="A1882" s="40"/>
      <c r="B1882" s="82" t="str">
        <f>IF($I1882="", "", IFERROR(INDEX('Job Database'!$AE$11:$AE$3035, MATCH($I1882, 'Job Database'!$X$11:$X$3035, 0)), ""))</f>
        <v/>
      </c>
      <c r="C1882" s="69" t="str">
        <f>IF($I1882="", "", IF(COUNTIF('Job Database'!$X$11:$X$3035, $I1882)=0, $AC$5, $AC$4))</f>
        <v/>
      </c>
      <c r="D1882" s="40"/>
      <c r="E1882" s="85" t="str">
        <f>IF($I1882="", "", IF(IFERROR(INDEX('Job Database'!$M$11:$M$3035, MATCH($I1882, 'Job Database'!$X$11:$X$3035, 0)), "")="", "", IFERROR(INDEX('Job Database'!$M$11:$M$3035, MATCH($I1882, 'Job Database'!$X$11:$X$3035, 0)), "")))</f>
        <v/>
      </c>
      <c r="F1882" s="40"/>
      <c r="G1882" s="88" t="str">
        <f t="shared" si="1219"/>
        <v/>
      </c>
      <c r="H1882" s="40"/>
      <c r="I1882" s="24"/>
      <c r="J1882" s="34"/>
      <c r="K1882" s="106"/>
      <c r="L1882" s="79"/>
      <c r="M1882" s="34"/>
      <c r="N1882" s="79"/>
      <c r="O1882" s="31"/>
      <c r="P1882" s="53"/>
      <c r="Q1882" s="40"/>
      <c r="S1882" s="41" t="str">
        <f t="shared" si="1207"/>
        <v/>
      </c>
      <c r="T1882" s="41" t="str">
        <f t="shared" si="1208"/>
        <v/>
      </c>
      <c r="U1882" s="41" t="str">
        <f t="shared" si="1220"/>
        <v/>
      </c>
      <c r="W1882" s="74" t="str">
        <f>IF('Job Database'!$X1882="", "", 'Job Database'!$X1882)</f>
        <v/>
      </c>
      <c r="Y1882" s="41" t="str">
        <f>IF($W1882="", "", IF(COUNTIF($I$11:$I$3035, $W1882)&gt;0, "", MAX($Y$10:$Y1881)+1))</f>
        <v/>
      </c>
      <c r="Z1882" s="41">
        <v>1872</v>
      </c>
      <c r="AA1882" s="58" t="str">
        <f t="shared" si="1221"/>
        <v/>
      </c>
      <c r="AC1882" s="41" t="str">
        <f t="shared" si="1209"/>
        <v/>
      </c>
      <c r="AE1882" s="41" t="str">
        <f t="shared" si="1222"/>
        <v/>
      </c>
      <c r="AJ1882" s="154" t="str">
        <f t="shared" si="1223"/>
        <v/>
      </c>
      <c r="AL1882" s="120" t="str">
        <f t="shared" si="1224"/>
        <v/>
      </c>
      <c r="AM1882" s="104" t="str">
        <f t="shared" si="1225"/>
        <v/>
      </c>
      <c r="AN1882" s="104" t="str">
        <f t="shared" si="1226"/>
        <v/>
      </c>
      <c r="AO1882" s="104" t="str">
        <f t="shared" si="1210"/>
        <v/>
      </c>
      <c r="AP1882" s="104" t="str">
        <f t="shared" si="1211"/>
        <v/>
      </c>
      <c r="AQ1882" s="121" t="str">
        <f t="shared" si="1227"/>
        <v/>
      </c>
      <c r="AS1882" s="88" t="str">
        <f t="shared" si="1212"/>
        <v/>
      </c>
      <c r="AT1882" s="68" t="str">
        <f t="shared" si="1228"/>
        <v/>
      </c>
      <c r="AU1882" s="68" t="str">
        <f t="shared" si="1229"/>
        <v/>
      </c>
      <c r="AV1882" s="68" t="str">
        <f t="shared" si="1230"/>
        <v/>
      </c>
      <c r="AW1882" s="88" t="str">
        <f t="shared" si="1213"/>
        <v/>
      </c>
      <c r="AZ1882" s="88" t="str">
        <f t="shared" si="1214"/>
        <v/>
      </c>
      <c r="BA1882" s="68" t="str">
        <f t="shared" si="1215"/>
        <v/>
      </c>
      <c r="BB1882" s="68" t="str">
        <f t="shared" si="1216"/>
        <v/>
      </c>
      <c r="BC1882" s="68" t="str">
        <f t="shared" si="1217"/>
        <v/>
      </c>
      <c r="BD1882" s="69" t="str">
        <f t="shared" si="1218"/>
        <v/>
      </c>
      <c r="BE1882" s="69" t="str">
        <f t="shared" si="1231"/>
        <v/>
      </c>
      <c r="BT1882" s="138" t="str">
        <f t="shared" ca="1" si="1232"/>
        <v/>
      </c>
      <c r="BU1882" s="139" t="str">
        <f t="shared" ca="1" si="1233"/>
        <v/>
      </c>
      <c r="BW1882" s="138" t="str">
        <f t="shared" si="1234"/>
        <v/>
      </c>
      <c r="BX1882" s="104" t="str">
        <f t="shared" si="1235"/>
        <v/>
      </c>
      <c r="BY1882" s="139" t="str">
        <f t="shared" si="1236"/>
        <v/>
      </c>
      <c r="CA1882" s="138" t="str">
        <f t="shared" si="1237"/>
        <v/>
      </c>
      <c r="CB1882" s="104" t="str">
        <f t="shared" si="1238"/>
        <v/>
      </c>
      <c r="CC1882" s="139" t="str">
        <f t="shared" si="1239"/>
        <v/>
      </c>
      <c r="CE1882" s="162" t="str">
        <f t="shared" si="1240"/>
        <v/>
      </c>
      <c r="CF1882" s="163" t="str">
        <f t="shared" si="1241"/>
        <v/>
      </c>
      <c r="CG1882" s="164" t="str">
        <f t="shared" si="1242"/>
        <v/>
      </c>
      <c r="CI1882" s="162" t="str">
        <f t="shared" si="1243"/>
        <v/>
      </c>
      <c r="CJ1882" s="163" t="str">
        <f t="shared" si="1205"/>
        <v/>
      </c>
      <c r="CK1882" s="164" t="str">
        <f t="shared" si="1206"/>
        <v/>
      </c>
      <c r="CM1882" s="169" t="str">
        <f t="shared" si="1244"/>
        <v/>
      </c>
      <c r="CN1882" s="139" t="str">
        <f t="shared" si="1245"/>
        <v/>
      </c>
      <c r="CP1882" s="41" t="str">
        <f>IF($CM1882="", "", COUNTIF($CM$11:$CM$3035, "&lt;"&amp;$CM1882)+1+COUNTIF($CM$11:$CM1882, $CM1882)-1)</f>
        <v/>
      </c>
    </row>
    <row r="1883" spans="1:94" x14ac:dyDescent="0.25">
      <c r="A1883" s="40"/>
      <c r="B1883" s="82" t="str">
        <f>IF($I1883="", "", IFERROR(INDEX('Job Database'!$AE$11:$AE$3035, MATCH($I1883, 'Job Database'!$X$11:$X$3035, 0)), ""))</f>
        <v/>
      </c>
      <c r="C1883" s="69" t="str">
        <f>IF($I1883="", "", IF(COUNTIF('Job Database'!$X$11:$X$3035, $I1883)=0, $AC$5, $AC$4))</f>
        <v/>
      </c>
      <c r="D1883" s="40"/>
      <c r="E1883" s="85" t="str">
        <f>IF($I1883="", "", IF(IFERROR(INDEX('Job Database'!$M$11:$M$3035, MATCH($I1883, 'Job Database'!$X$11:$X$3035, 0)), "")="", "", IFERROR(INDEX('Job Database'!$M$11:$M$3035, MATCH($I1883, 'Job Database'!$X$11:$X$3035, 0)), "")))</f>
        <v/>
      </c>
      <c r="F1883" s="40"/>
      <c r="G1883" s="88" t="str">
        <f t="shared" si="1219"/>
        <v/>
      </c>
      <c r="H1883" s="40"/>
      <c r="I1883" s="24"/>
      <c r="J1883" s="34"/>
      <c r="K1883" s="106"/>
      <c r="L1883" s="79"/>
      <c r="M1883" s="34"/>
      <c r="N1883" s="79"/>
      <c r="O1883" s="31"/>
      <c r="P1883" s="53"/>
      <c r="Q1883" s="40"/>
      <c r="S1883" s="41" t="str">
        <f t="shared" si="1207"/>
        <v/>
      </c>
      <c r="T1883" s="41" t="str">
        <f t="shared" si="1208"/>
        <v/>
      </c>
      <c r="U1883" s="41" t="str">
        <f t="shared" si="1220"/>
        <v/>
      </c>
      <c r="W1883" s="74" t="str">
        <f>IF('Job Database'!$X1883="", "", 'Job Database'!$X1883)</f>
        <v/>
      </c>
      <c r="Y1883" s="41" t="str">
        <f>IF($W1883="", "", IF(COUNTIF($I$11:$I$3035, $W1883)&gt;0, "", MAX($Y$10:$Y1882)+1))</f>
        <v/>
      </c>
      <c r="Z1883" s="41">
        <v>1873</v>
      </c>
      <c r="AA1883" s="58" t="str">
        <f t="shared" si="1221"/>
        <v/>
      </c>
      <c r="AC1883" s="41" t="str">
        <f t="shared" si="1209"/>
        <v/>
      </c>
      <c r="AE1883" s="41" t="str">
        <f t="shared" si="1222"/>
        <v/>
      </c>
      <c r="AJ1883" s="154" t="str">
        <f t="shared" si="1223"/>
        <v/>
      </c>
      <c r="AL1883" s="120" t="str">
        <f t="shared" si="1224"/>
        <v/>
      </c>
      <c r="AM1883" s="104" t="str">
        <f t="shared" si="1225"/>
        <v/>
      </c>
      <c r="AN1883" s="104" t="str">
        <f t="shared" si="1226"/>
        <v/>
      </c>
      <c r="AO1883" s="104" t="str">
        <f t="shared" si="1210"/>
        <v/>
      </c>
      <c r="AP1883" s="104" t="str">
        <f t="shared" si="1211"/>
        <v/>
      </c>
      <c r="AQ1883" s="121" t="str">
        <f t="shared" si="1227"/>
        <v/>
      </c>
      <c r="AS1883" s="88" t="str">
        <f t="shared" si="1212"/>
        <v/>
      </c>
      <c r="AT1883" s="68" t="str">
        <f t="shared" si="1228"/>
        <v/>
      </c>
      <c r="AU1883" s="68" t="str">
        <f t="shared" si="1229"/>
        <v/>
      </c>
      <c r="AV1883" s="68" t="str">
        <f t="shared" si="1230"/>
        <v/>
      </c>
      <c r="AW1883" s="88" t="str">
        <f t="shared" si="1213"/>
        <v/>
      </c>
      <c r="AZ1883" s="88" t="str">
        <f t="shared" si="1214"/>
        <v/>
      </c>
      <c r="BA1883" s="68" t="str">
        <f t="shared" si="1215"/>
        <v/>
      </c>
      <c r="BB1883" s="68" t="str">
        <f t="shared" si="1216"/>
        <v/>
      </c>
      <c r="BC1883" s="68" t="str">
        <f t="shared" si="1217"/>
        <v/>
      </c>
      <c r="BD1883" s="69" t="str">
        <f t="shared" si="1218"/>
        <v/>
      </c>
      <c r="BE1883" s="69" t="str">
        <f t="shared" si="1231"/>
        <v/>
      </c>
      <c r="BT1883" s="138" t="str">
        <f t="shared" ca="1" si="1232"/>
        <v/>
      </c>
      <c r="BU1883" s="139" t="str">
        <f t="shared" ca="1" si="1233"/>
        <v/>
      </c>
      <c r="BW1883" s="138" t="str">
        <f t="shared" si="1234"/>
        <v/>
      </c>
      <c r="BX1883" s="104" t="str">
        <f t="shared" si="1235"/>
        <v/>
      </c>
      <c r="BY1883" s="139" t="str">
        <f t="shared" si="1236"/>
        <v/>
      </c>
      <c r="CA1883" s="138" t="str">
        <f t="shared" si="1237"/>
        <v/>
      </c>
      <c r="CB1883" s="104" t="str">
        <f t="shared" si="1238"/>
        <v/>
      </c>
      <c r="CC1883" s="139" t="str">
        <f t="shared" si="1239"/>
        <v/>
      </c>
      <c r="CE1883" s="162" t="str">
        <f t="shared" si="1240"/>
        <v/>
      </c>
      <c r="CF1883" s="163" t="str">
        <f t="shared" si="1241"/>
        <v/>
      </c>
      <c r="CG1883" s="164" t="str">
        <f t="shared" si="1242"/>
        <v/>
      </c>
      <c r="CI1883" s="162" t="str">
        <f t="shared" si="1243"/>
        <v/>
      </c>
      <c r="CJ1883" s="163" t="str">
        <f t="shared" ref="CJ1883:CJ1946" si="1246">IF(CB1883="", "", M1883)</f>
        <v/>
      </c>
      <c r="CK1883" s="164" t="str">
        <f t="shared" ref="CK1883:CK1946" si="1247">IF(CC1883="", "", N1883)</f>
        <v/>
      </c>
      <c r="CM1883" s="169" t="str">
        <f t="shared" si="1244"/>
        <v/>
      </c>
      <c r="CN1883" s="139" t="str">
        <f t="shared" si="1245"/>
        <v/>
      </c>
      <c r="CP1883" s="41" t="str">
        <f>IF($CM1883="", "", COUNTIF($CM$11:$CM$3035, "&lt;"&amp;$CM1883)+1+COUNTIF($CM$11:$CM1883, $CM1883)-1)</f>
        <v/>
      </c>
    </row>
    <row r="1884" spans="1:94" x14ac:dyDescent="0.25">
      <c r="A1884" s="40"/>
      <c r="B1884" s="82" t="str">
        <f>IF($I1884="", "", IFERROR(INDEX('Job Database'!$AE$11:$AE$3035, MATCH($I1884, 'Job Database'!$X$11:$X$3035, 0)), ""))</f>
        <v/>
      </c>
      <c r="C1884" s="69" t="str">
        <f>IF($I1884="", "", IF(COUNTIF('Job Database'!$X$11:$X$3035, $I1884)=0, $AC$5, $AC$4))</f>
        <v/>
      </c>
      <c r="D1884" s="40"/>
      <c r="E1884" s="85" t="str">
        <f>IF($I1884="", "", IF(IFERROR(INDEX('Job Database'!$M$11:$M$3035, MATCH($I1884, 'Job Database'!$X$11:$X$3035, 0)), "")="", "", IFERROR(INDEX('Job Database'!$M$11:$M$3035, MATCH($I1884, 'Job Database'!$X$11:$X$3035, 0)), "")))</f>
        <v/>
      </c>
      <c r="F1884" s="40"/>
      <c r="G1884" s="88" t="str">
        <f t="shared" si="1219"/>
        <v/>
      </c>
      <c r="H1884" s="40"/>
      <c r="I1884" s="24"/>
      <c r="J1884" s="34"/>
      <c r="K1884" s="106"/>
      <c r="L1884" s="79"/>
      <c r="M1884" s="34"/>
      <c r="N1884" s="79"/>
      <c r="O1884" s="31"/>
      <c r="P1884" s="53"/>
      <c r="Q1884" s="40"/>
      <c r="S1884" s="41" t="str">
        <f t="shared" si="1207"/>
        <v/>
      </c>
      <c r="T1884" s="41" t="str">
        <f t="shared" si="1208"/>
        <v/>
      </c>
      <c r="U1884" s="41" t="str">
        <f t="shared" si="1220"/>
        <v/>
      </c>
      <c r="W1884" s="74" t="str">
        <f>IF('Job Database'!$X1884="", "", 'Job Database'!$X1884)</f>
        <v/>
      </c>
      <c r="Y1884" s="41" t="str">
        <f>IF($W1884="", "", IF(COUNTIF($I$11:$I$3035, $W1884)&gt;0, "", MAX($Y$10:$Y1883)+1))</f>
        <v/>
      </c>
      <c r="Z1884" s="41">
        <v>1874</v>
      </c>
      <c r="AA1884" s="58" t="str">
        <f t="shared" si="1221"/>
        <v/>
      </c>
      <c r="AC1884" s="41" t="str">
        <f t="shared" si="1209"/>
        <v/>
      </c>
      <c r="AE1884" s="41" t="str">
        <f t="shared" si="1222"/>
        <v/>
      </c>
      <c r="AJ1884" s="154" t="str">
        <f t="shared" si="1223"/>
        <v/>
      </c>
      <c r="AL1884" s="120" t="str">
        <f t="shared" si="1224"/>
        <v/>
      </c>
      <c r="AM1884" s="104" t="str">
        <f t="shared" si="1225"/>
        <v/>
      </c>
      <c r="AN1884" s="104" t="str">
        <f t="shared" si="1226"/>
        <v/>
      </c>
      <c r="AO1884" s="104" t="str">
        <f t="shared" si="1210"/>
        <v/>
      </c>
      <c r="AP1884" s="104" t="str">
        <f t="shared" si="1211"/>
        <v/>
      </c>
      <c r="AQ1884" s="121" t="str">
        <f t="shared" si="1227"/>
        <v/>
      </c>
      <c r="AS1884" s="88" t="str">
        <f t="shared" si="1212"/>
        <v/>
      </c>
      <c r="AT1884" s="68" t="str">
        <f t="shared" si="1228"/>
        <v/>
      </c>
      <c r="AU1884" s="68" t="str">
        <f t="shared" si="1229"/>
        <v/>
      </c>
      <c r="AV1884" s="68" t="str">
        <f t="shared" si="1230"/>
        <v/>
      </c>
      <c r="AW1884" s="88" t="str">
        <f t="shared" si="1213"/>
        <v/>
      </c>
      <c r="AZ1884" s="88" t="str">
        <f t="shared" si="1214"/>
        <v/>
      </c>
      <c r="BA1884" s="68" t="str">
        <f t="shared" si="1215"/>
        <v/>
      </c>
      <c r="BB1884" s="68" t="str">
        <f t="shared" si="1216"/>
        <v/>
      </c>
      <c r="BC1884" s="68" t="str">
        <f t="shared" si="1217"/>
        <v/>
      </c>
      <c r="BD1884" s="69" t="str">
        <f t="shared" si="1218"/>
        <v/>
      </c>
      <c r="BE1884" s="69" t="str">
        <f t="shared" si="1231"/>
        <v/>
      </c>
      <c r="BT1884" s="138" t="str">
        <f t="shared" ca="1" si="1232"/>
        <v/>
      </c>
      <c r="BU1884" s="139" t="str">
        <f t="shared" ca="1" si="1233"/>
        <v/>
      </c>
      <c r="BW1884" s="138" t="str">
        <f t="shared" si="1234"/>
        <v/>
      </c>
      <c r="BX1884" s="104" t="str">
        <f t="shared" si="1235"/>
        <v/>
      </c>
      <c r="BY1884" s="139" t="str">
        <f t="shared" si="1236"/>
        <v/>
      </c>
      <c r="CA1884" s="138" t="str">
        <f t="shared" si="1237"/>
        <v/>
      </c>
      <c r="CB1884" s="104" t="str">
        <f t="shared" si="1238"/>
        <v/>
      </c>
      <c r="CC1884" s="139" t="str">
        <f t="shared" si="1239"/>
        <v/>
      </c>
      <c r="CE1884" s="162" t="str">
        <f t="shared" si="1240"/>
        <v/>
      </c>
      <c r="CF1884" s="163" t="str">
        <f t="shared" si="1241"/>
        <v/>
      </c>
      <c r="CG1884" s="164" t="str">
        <f t="shared" si="1242"/>
        <v/>
      </c>
      <c r="CI1884" s="162" t="str">
        <f t="shared" si="1243"/>
        <v/>
      </c>
      <c r="CJ1884" s="163" t="str">
        <f t="shared" si="1246"/>
        <v/>
      </c>
      <c r="CK1884" s="164" t="str">
        <f t="shared" si="1247"/>
        <v/>
      </c>
      <c r="CM1884" s="169" t="str">
        <f t="shared" si="1244"/>
        <v/>
      </c>
      <c r="CN1884" s="139" t="str">
        <f t="shared" si="1245"/>
        <v/>
      </c>
      <c r="CP1884" s="41" t="str">
        <f>IF($CM1884="", "", COUNTIF($CM$11:$CM$3035, "&lt;"&amp;$CM1884)+1+COUNTIF($CM$11:$CM1884, $CM1884)-1)</f>
        <v/>
      </c>
    </row>
    <row r="1885" spans="1:94" x14ac:dyDescent="0.25">
      <c r="A1885" s="40"/>
      <c r="B1885" s="82" t="str">
        <f>IF($I1885="", "", IFERROR(INDEX('Job Database'!$AE$11:$AE$3035, MATCH($I1885, 'Job Database'!$X$11:$X$3035, 0)), ""))</f>
        <v/>
      </c>
      <c r="C1885" s="69" t="str">
        <f>IF($I1885="", "", IF(COUNTIF('Job Database'!$X$11:$X$3035, $I1885)=0, $AC$5, $AC$4))</f>
        <v/>
      </c>
      <c r="D1885" s="40"/>
      <c r="E1885" s="85" t="str">
        <f>IF($I1885="", "", IF(IFERROR(INDEX('Job Database'!$M$11:$M$3035, MATCH($I1885, 'Job Database'!$X$11:$X$3035, 0)), "")="", "", IFERROR(INDEX('Job Database'!$M$11:$M$3035, MATCH($I1885, 'Job Database'!$X$11:$X$3035, 0)), "")))</f>
        <v/>
      </c>
      <c r="F1885" s="40"/>
      <c r="G1885" s="88" t="str">
        <f t="shared" si="1219"/>
        <v/>
      </c>
      <c r="H1885" s="40"/>
      <c r="I1885" s="24"/>
      <c r="J1885" s="34"/>
      <c r="K1885" s="106"/>
      <c r="L1885" s="79"/>
      <c r="M1885" s="34"/>
      <c r="N1885" s="79"/>
      <c r="O1885" s="31"/>
      <c r="P1885" s="53"/>
      <c r="Q1885" s="40"/>
      <c r="S1885" s="41" t="str">
        <f t="shared" si="1207"/>
        <v/>
      </c>
      <c r="T1885" s="41" t="str">
        <f t="shared" si="1208"/>
        <v/>
      </c>
      <c r="U1885" s="41" t="str">
        <f t="shared" si="1220"/>
        <v/>
      </c>
      <c r="W1885" s="74" t="str">
        <f>IF('Job Database'!$X1885="", "", 'Job Database'!$X1885)</f>
        <v/>
      </c>
      <c r="Y1885" s="41" t="str">
        <f>IF($W1885="", "", IF(COUNTIF($I$11:$I$3035, $W1885)&gt;0, "", MAX($Y$10:$Y1884)+1))</f>
        <v/>
      </c>
      <c r="Z1885" s="41">
        <v>1875</v>
      </c>
      <c r="AA1885" s="58" t="str">
        <f t="shared" si="1221"/>
        <v/>
      </c>
      <c r="AC1885" s="41" t="str">
        <f t="shared" si="1209"/>
        <v/>
      </c>
      <c r="AE1885" s="41" t="str">
        <f t="shared" si="1222"/>
        <v/>
      </c>
      <c r="AJ1885" s="154" t="str">
        <f t="shared" si="1223"/>
        <v/>
      </c>
      <c r="AL1885" s="120" t="str">
        <f t="shared" si="1224"/>
        <v/>
      </c>
      <c r="AM1885" s="104" t="str">
        <f t="shared" si="1225"/>
        <v/>
      </c>
      <c r="AN1885" s="104" t="str">
        <f t="shared" si="1226"/>
        <v/>
      </c>
      <c r="AO1885" s="104" t="str">
        <f t="shared" si="1210"/>
        <v/>
      </c>
      <c r="AP1885" s="104" t="str">
        <f t="shared" si="1211"/>
        <v/>
      </c>
      <c r="AQ1885" s="121" t="str">
        <f t="shared" si="1227"/>
        <v/>
      </c>
      <c r="AS1885" s="88" t="str">
        <f t="shared" si="1212"/>
        <v/>
      </c>
      <c r="AT1885" s="68" t="str">
        <f t="shared" si="1228"/>
        <v/>
      </c>
      <c r="AU1885" s="68" t="str">
        <f t="shared" si="1229"/>
        <v/>
      </c>
      <c r="AV1885" s="68" t="str">
        <f t="shared" si="1230"/>
        <v/>
      </c>
      <c r="AW1885" s="88" t="str">
        <f t="shared" si="1213"/>
        <v/>
      </c>
      <c r="AZ1885" s="88" t="str">
        <f t="shared" si="1214"/>
        <v/>
      </c>
      <c r="BA1885" s="68" t="str">
        <f t="shared" si="1215"/>
        <v/>
      </c>
      <c r="BB1885" s="68" t="str">
        <f t="shared" si="1216"/>
        <v/>
      </c>
      <c r="BC1885" s="68" t="str">
        <f t="shared" si="1217"/>
        <v/>
      </c>
      <c r="BD1885" s="69" t="str">
        <f t="shared" si="1218"/>
        <v/>
      </c>
      <c r="BE1885" s="69" t="str">
        <f t="shared" si="1231"/>
        <v/>
      </c>
      <c r="BT1885" s="138" t="str">
        <f t="shared" ca="1" si="1232"/>
        <v/>
      </c>
      <c r="BU1885" s="139" t="str">
        <f t="shared" ca="1" si="1233"/>
        <v/>
      </c>
      <c r="BW1885" s="138" t="str">
        <f t="shared" si="1234"/>
        <v/>
      </c>
      <c r="BX1885" s="104" t="str">
        <f t="shared" si="1235"/>
        <v/>
      </c>
      <c r="BY1885" s="139" t="str">
        <f t="shared" si="1236"/>
        <v/>
      </c>
      <c r="CA1885" s="138" t="str">
        <f t="shared" si="1237"/>
        <v/>
      </c>
      <c r="CB1885" s="104" t="str">
        <f t="shared" si="1238"/>
        <v/>
      </c>
      <c r="CC1885" s="139" t="str">
        <f t="shared" si="1239"/>
        <v/>
      </c>
      <c r="CE1885" s="162" t="str">
        <f t="shared" si="1240"/>
        <v/>
      </c>
      <c r="CF1885" s="163" t="str">
        <f t="shared" si="1241"/>
        <v/>
      </c>
      <c r="CG1885" s="164" t="str">
        <f t="shared" si="1242"/>
        <v/>
      </c>
      <c r="CI1885" s="162" t="str">
        <f t="shared" si="1243"/>
        <v/>
      </c>
      <c r="CJ1885" s="163" t="str">
        <f t="shared" si="1246"/>
        <v/>
      </c>
      <c r="CK1885" s="164" t="str">
        <f t="shared" si="1247"/>
        <v/>
      </c>
      <c r="CM1885" s="169" t="str">
        <f t="shared" si="1244"/>
        <v/>
      </c>
      <c r="CN1885" s="139" t="str">
        <f t="shared" si="1245"/>
        <v/>
      </c>
      <c r="CP1885" s="41" t="str">
        <f>IF($CM1885="", "", COUNTIF($CM$11:$CM$3035, "&lt;"&amp;$CM1885)+1+COUNTIF($CM$11:$CM1885, $CM1885)-1)</f>
        <v/>
      </c>
    </row>
    <row r="1886" spans="1:94" x14ac:dyDescent="0.25">
      <c r="A1886" s="40"/>
      <c r="B1886" s="82" t="str">
        <f>IF($I1886="", "", IFERROR(INDEX('Job Database'!$AE$11:$AE$3035, MATCH($I1886, 'Job Database'!$X$11:$X$3035, 0)), ""))</f>
        <v/>
      </c>
      <c r="C1886" s="69" t="str">
        <f>IF($I1886="", "", IF(COUNTIF('Job Database'!$X$11:$X$3035, $I1886)=0, $AC$5, $AC$4))</f>
        <v/>
      </c>
      <c r="D1886" s="40"/>
      <c r="E1886" s="85" t="str">
        <f>IF($I1886="", "", IF(IFERROR(INDEX('Job Database'!$M$11:$M$3035, MATCH($I1886, 'Job Database'!$X$11:$X$3035, 0)), "")="", "", IFERROR(INDEX('Job Database'!$M$11:$M$3035, MATCH($I1886, 'Job Database'!$X$11:$X$3035, 0)), "")))</f>
        <v/>
      </c>
      <c r="F1886" s="40"/>
      <c r="G1886" s="88" t="str">
        <f t="shared" si="1219"/>
        <v/>
      </c>
      <c r="H1886" s="40"/>
      <c r="I1886" s="24"/>
      <c r="J1886" s="34"/>
      <c r="K1886" s="106"/>
      <c r="L1886" s="79"/>
      <c r="M1886" s="34"/>
      <c r="N1886" s="79"/>
      <c r="O1886" s="31"/>
      <c r="P1886" s="53"/>
      <c r="Q1886" s="40"/>
      <c r="S1886" s="41" t="str">
        <f t="shared" si="1207"/>
        <v/>
      </c>
      <c r="T1886" s="41" t="str">
        <f t="shared" si="1208"/>
        <v/>
      </c>
      <c r="U1886" s="41" t="str">
        <f t="shared" si="1220"/>
        <v/>
      </c>
      <c r="W1886" s="74" t="str">
        <f>IF('Job Database'!$X1886="", "", 'Job Database'!$X1886)</f>
        <v/>
      </c>
      <c r="Y1886" s="41" t="str">
        <f>IF($W1886="", "", IF(COUNTIF($I$11:$I$3035, $W1886)&gt;0, "", MAX($Y$10:$Y1885)+1))</f>
        <v/>
      </c>
      <c r="Z1886" s="41">
        <v>1876</v>
      </c>
      <c r="AA1886" s="58" t="str">
        <f t="shared" si="1221"/>
        <v/>
      </c>
      <c r="AC1886" s="41" t="str">
        <f t="shared" si="1209"/>
        <v/>
      </c>
      <c r="AE1886" s="41" t="str">
        <f t="shared" si="1222"/>
        <v/>
      </c>
      <c r="AJ1886" s="154" t="str">
        <f t="shared" si="1223"/>
        <v/>
      </c>
      <c r="AL1886" s="120" t="str">
        <f t="shared" si="1224"/>
        <v/>
      </c>
      <c r="AM1886" s="104" t="str">
        <f t="shared" si="1225"/>
        <v/>
      </c>
      <c r="AN1886" s="104" t="str">
        <f t="shared" si="1226"/>
        <v/>
      </c>
      <c r="AO1886" s="104" t="str">
        <f t="shared" si="1210"/>
        <v/>
      </c>
      <c r="AP1886" s="104" t="str">
        <f t="shared" si="1211"/>
        <v/>
      </c>
      <c r="AQ1886" s="121" t="str">
        <f t="shared" si="1227"/>
        <v/>
      </c>
      <c r="AS1886" s="88" t="str">
        <f t="shared" si="1212"/>
        <v/>
      </c>
      <c r="AT1886" s="68" t="str">
        <f t="shared" si="1228"/>
        <v/>
      </c>
      <c r="AU1886" s="68" t="str">
        <f t="shared" si="1229"/>
        <v/>
      </c>
      <c r="AV1886" s="68" t="str">
        <f t="shared" si="1230"/>
        <v/>
      </c>
      <c r="AW1886" s="88" t="str">
        <f t="shared" si="1213"/>
        <v/>
      </c>
      <c r="AZ1886" s="88" t="str">
        <f t="shared" si="1214"/>
        <v/>
      </c>
      <c r="BA1886" s="68" t="str">
        <f t="shared" si="1215"/>
        <v/>
      </c>
      <c r="BB1886" s="68" t="str">
        <f t="shared" si="1216"/>
        <v/>
      </c>
      <c r="BC1886" s="68" t="str">
        <f t="shared" si="1217"/>
        <v/>
      </c>
      <c r="BD1886" s="69" t="str">
        <f t="shared" si="1218"/>
        <v/>
      </c>
      <c r="BE1886" s="69" t="str">
        <f t="shared" si="1231"/>
        <v/>
      </c>
      <c r="BT1886" s="138" t="str">
        <f t="shared" ca="1" si="1232"/>
        <v/>
      </c>
      <c r="BU1886" s="139" t="str">
        <f t="shared" ca="1" si="1233"/>
        <v/>
      </c>
      <c r="BW1886" s="138" t="str">
        <f t="shared" si="1234"/>
        <v/>
      </c>
      <c r="BX1886" s="104" t="str">
        <f t="shared" si="1235"/>
        <v/>
      </c>
      <c r="BY1886" s="139" t="str">
        <f t="shared" si="1236"/>
        <v/>
      </c>
      <c r="CA1886" s="138" t="str">
        <f t="shared" si="1237"/>
        <v/>
      </c>
      <c r="CB1886" s="104" t="str">
        <f t="shared" si="1238"/>
        <v/>
      </c>
      <c r="CC1886" s="139" t="str">
        <f t="shared" si="1239"/>
        <v/>
      </c>
      <c r="CE1886" s="162" t="str">
        <f t="shared" si="1240"/>
        <v/>
      </c>
      <c r="CF1886" s="163" t="str">
        <f t="shared" si="1241"/>
        <v/>
      </c>
      <c r="CG1886" s="164" t="str">
        <f t="shared" si="1242"/>
        <v/>
      </c>
      <c r="CI1886" s="162" t="str">
        <f t="shared" si="1243"/>
        <v/>
      </c>
      <c r="CJ1886" s="163" t="str">
        <f t="shared" si="1246"/>
        <v/>
      </c>
      <c r="CK1886" s="164" t="str">
        <f t="shared" si="1247"/>
        <v/>
      </c>
      <c r="CM1886" s="169" t="str">
        <f t="shared" si="1244"/>
        <v/>
      </c>
      <c r="CN1886" s="139" t="str">
        <f t="shared" si="1245"/>
        <v/>
      </c>
      <c r="CP1886" s="41" t="str">
        <f>IF($CM1886="", "", COUNTIF($CM$11:$CM$3035, "&lt;"&amp;$CM1886)+1+COUNTIF($CM$11:$CM1886, $CM1886)-1)</f>
        <v/>
      </c>
    </row>
    <row r="1887" spans="1:94" x14ac:dyDescent="0.25">
      <c r="A1887" s="40"/>
      <c r="B1887" s="82" t="str">
        <f>IF($I1887="", "", IFERROR(INDEX('Job Database'!$AE$11:$AE$3035, MATCH($I1887, 'Job Database'!$X$11:$X$3035, 0)), ""))</f>
        <v/>
      </c>
      <c r="C1887" s="69" t="str">
        <f>IF($I1887="", "", IF(COUNTIF('Job Database'!$X$11:$X$3035, $I1887)=0, $AC$5, $AC$4))</f>
        <v/>
      </c>
      <c r="D1887" s="40"/>
      <c r="E1887" s="85" t="str">
        <f>IF($I1887="", "", IF(IFERROR(INDEX('Job Database'!$M$11:$M$3035, MATCH($I1887, 'Job Database'!$X$11:$X$3035, 0)), "")="", "", IFERROR(INDEX('Job Database'!$M$11:$M$3035, MATCH($I1887, 'Job Database'!$X$11:$X$3035, 0)), "")))</f>
        <v/>
      </c>
      <c r="F1887" s="40"/>
      <c r="G1887" s="88" t="str">
        <f t="shared" si="1219"/>
        <v/>
      </c>
      <c r="H1887" s="40"/>
      <c r="I1887" s="24"/>
      <c r="J1887" s="34"/>
      <c r="K1887" s="106"/>
      <c r="L1887" s="79"/>
      <c r="M1887" s="34"/>
      <c r="N1887" s="79"/>
      <c r="O1887" s="31"/>
      <c r="P1887" s="53"/>
      <c r="Q1887" s="40"/>
      <c r="S1887" s="41" t="str">
        <f t="shared" si="1207"/>
        <v/>
      </c>
      <c r="T1887" s="41" t="str">
        <f t="shared" si="1208"/>
        <v/>
      </c>
      <c r="U1887" s="41" t="str">
        <f t="shared" si="1220"/>
        <v/>
      </c>
      <c r="W1887" s="74" t="str">
        <f>IF('Job Database'!$X1887="", "", 'Job Database'!$X1887)</f>
        <v/>
      </c>
      <c r="Y1887" s="41" t="str">
        <f>IF($W1887="", "", IF(COUNTIF($I$11:$I$3035, $W1887)&gt;0, "", MAX($Y$10:$Y1886)+1))</f>
        <v/>
      </c>
      <c r="Z1887" s="41">
        <v>1877</v>
      </c>
      <c r="AA1887" s="58" t="str">
        <f t="shared" si="1221"/>
        <v/>
      </c>
      <c r="AC1887" s="41" t="str">
        <f t="shared" si="1209"/>
        <v/>
      </c>
      <c r="AE1887" s="41" t="str">
        <f t="shared" si="1222"/>
        <v/>
      </c>
      <c r="AJ1887" s="154" t="str">
        <f t="shared" si="1223"/>
        <v/>
      </c>
      <c r="AL1887" s="120" t="str">
        <f t="shared" si="1224"/>
        <v/>
      </c>
      <c r="AM1887" s="104" t="str">
        <f t="shared" si="1225"/>
        <v/>
      </c>
      <c r="AN1887" s="104" t="str">
        <f t="shared" si="1226"/>
        <v/>
      </c>
      <c r="AO1887" s="104" t="str">
        <f t="shared" si="1210"/>
        <v/>
      </c>
      <c r="AP1887" s="104" t="str">
        <f t="shared" si="1211"/>
        <v/>
      </c>
      <c r="AQ1887" s="121" t="str">
        <f t="shared" si="1227"/>
        <v/>
      </c>
      <c r="AS1887" s="88" t="str">
        <f t="shared" si="1212"/>
        <v/>
      </c>
      <c r="AT1887" s="68" t="str">
        <f t="shared" si="1228"/>
        <v/>
      </c>
      <c r="AU1887" s="68" t="str">
        <f t="shared" si="1229"/>
        <v/>
      </c>
      <c r="AV1887" s="68" t="str">
        <f t="shared" si="1230"/>
        <v/>
      </c>
      <c r="AW1887" s="88" t="str">
        <f t="shared" si="1213"/>
        <v/>
      </c>
      <c r="AZ1887" s="88" t="str">
        <f t="shared" si="1214"/>
        <v/>
      </c>
      <c r="BA1887" s="68" t="str">
        <f t="shared" si="1215"/>
        <v/>
      </c>
      <c r="BB1887" s="68" t="str">
        <f t="shared" si="1216"/>
        <v/>
      </c>
      <c r="BC1887" s="68" t="str">
        <f t="shared" si="1217"/>
        <v/>
      </c>
      <c r="BD1887" s="69" t="str">
        <f t="shared" si="1218"/>
        <v/>
      </c>
      <c r="BE1887" s="69" t="str">
        <f t="shared" si="1231"/>
        <v/>
      </c>
      <c r="BT1887" s="138" t="str">
        <f t="shared" ca="1" si="1232"/>
        <v/>
      </c>
      <c r="BU1887" s="139" t="str">
        <f t="shared" ca="1" si="1233"/>
        <v/>
      </c>
      <c r="BW1887" s="138" t="str">
        <f t="shared" si="1234"/>
        <v/>
      </c>
      <c r="BX1887" s="104" t="str">
        <f t="shared" si="1235"/>
        <v/>
      </c>
      <c r="BY1887" s="139" t="str">
        <f t="shared" si="1236"/>
        <v/>
      </c>
      <c r="CA1887" s="138" t="str">
        <f t="shared" si="1237"/>
        <v/>
      </c>
      <c r="CB1887" s="104" t="str">
        <f t="shared" si="1238"/>
        <v/>
      </c>
      <c r="CC1887" s="139" t="str">
        <f t="shared" si="1239"/>
        <v/>
      </c>
      <c r="CE1887" s="162" t="str">
        <f t="shared" si="1240"/>
        <v/>
      </c>
      <c r="CF1887" s="163" t="str">
        <f t="shared" si="1241"/>
        <v/>
      </c>
      <c r="CG1887" s="164" t="str">
        <f t="shared" si="1242"/>
        <v/>
      </c>
      <c r="CI1887" s="162" t="str">
        <f t="shared" si="1243"/>
        <v/>
      </c>
      <c r="CJ1887" s="163" t="str">
        <f t="shared" si="1246"/>
        <v/>
      </c>
      <c r="CK1887" s="164" t="str">
        <f t="shared" si="1247"/>
        <v/>
      </c>
      <c r="CM1887" s="169" t="str">
        <f t="shared" si="1244"/>
        <v/>
      </c>
      <c r="CN1887" s="139" t="str">
        <f t="shared" si="1245"/>
        <v/>
      </c>
      <c r="CP1887" s="41" t="str">
        <f>IF($CM1887="", "", COUNTIF($CM$11:$CM$3035, "&lt;"&amp;$CM1887)+1+COUNTIF($CM$11:$CM1887, $CM1887)-1)</f>
        <v/>
      </c>
    </row>
    <row r="1888" spans="1:94" x14ac:dyDescent="0.25">
      <c r="A1888" s="40"/>
      <c r="B1888" s="82" t="str">
        <f>IF($I1888="", "", IFERROR(INDEX('Job Database'!$AE$11:$AE$3035, MATCH($I1888, 'Job Database'!$X$11:$X$3035, 0)), ""))</f>
        <v/>
      </c>
      <c r="C1888" s="69" t="str">
        <f>IF($I1888="", "", IF(COUNTIF('Job Database'!$X$11:$X$3035, $I1888)=0, $AC$5, $AC$4))</f>
        <v/>
      </c>
      <c r="D1888" s="40"/>
      <c r="E1888" s="85" t="str">
        <f>IF($I1888="", "", IF(IFERROR(INDEX('Job Database'!$M$11:$M$3035, MATCH($I1888, 'Job Database'!$X$11:$X$3035, 0)), "")="", "", IFERROR(INDEX('Job Database'!$M$11:$M$3035, MATCH($I1888, 'Job Database'!$X$11:$X$3035, 0)), "")))</f>
        <v/>
      </c>
      <c r="F1888" s="40"/>
      <c r="G1888" s="88" t="str">
        <f t="shared" si="1219"/>
        <v/>
      </c>
      <c r="H1888" s="40"/>
      <c r="I1888" s="24"/>
      <c r="J1888" s="34"/>
      <c r="K1888" s="106"/>
      <c r="L1888" s="79"/>
      <c r="M1888" s="34"/>
      <c r="N1888" s="79"/>
      <c r="O1888" s="31"/>
      <c r="P1888" s="53"/>
      <c r="Q1888" s="40"/>
      <c r="S1888" s="41" t="str">
        <f t="shared" si="1207"/>
        <v/>
      </c>
      <c r="T1888" s="41" t="str">
        <f t="shared" si="1208"/>
        <v/>
      </c>
      <c r="U1888" s="41" t="str">
        <f t="shared" si="1220"/>
        <v/>
      </c>
      <c r="W1888" s="74" t="str">
        <f>IF('Job Database'!$X1888="", "", 'Job Database'!$X1888)</f>
        <v/>
      </c>
      <c r="Y1888" s="41" t="str">
        <f>IF($W1888="", "", IF(COUNTIF($I$11:$I$3035, $W1888)&gt;0, "", MAX($Y$10:$Y1887)+1))</f>
        <v/>
      </c>
      <c r="Z1888" s="41">
        <v>1878</v>
      </c>
      <c r="AA1888" s="58" t="str">
        <f t="shared" si="1221"/>
        <v/>
      </c>
      <c r="AC1888" s="41" t="str">
        <f t="shared" si="1209"/>
        <v/>
      </c>
      <c r="AE1888" s="41" t="str">
        <f t="shared" si="1222"/>
        <v/>
      </c>
      <c r="AJ1888" s="154" t="str">
        <f t="shared" si="1223"/>
        <v/>
      </c>
      <c r="AL1888" s="120" t="str">
        <f t="shared" si="1224"/>
        <v/>
      </c>
      <c r="AM1888" s="104" t="str">
        <f t="shared" si="1225"/>
        <v/>
      </c>
      <c r="AN1888" s="104" t="str">
        <f t="shared" si="1226"/>
        <v/>
      </c>
      <c r="AO1888" s="104" t="str">
        <f t="shared" si="1210"/>
        <v/>
      </c>
      <c r="AP1888" s="104" t="str">
        <f t="shared" si="1211"/>
        <v/>
      </c>
      <c r="AQ1888" s="121" t="str">
        <f t="shared" si="1227"/>
        <v/>
      </c>
      <c r="AS1888" s="88" t="str">
        <f t="shared" si="1212"/>
        <v/>
      </c>
      <c r="AT1888" s="68" t="str">
        <f t="shared" si="1228"/>
        <v/>
      </c>
      <c r="AU1888" s="68" t="str">
        <f t="shared" si="1229"/>
        <v/>
      </c>
      <c r="AV1888" s="68" t="str">
        <f t="shared" si="1230"/>
        <v/>
      </c>
      <c r="AW1888" s="88" t="str">
        <f t="shared" si="1213"/>
        <v/>
      </c>
      <c r="AZ1888" s="88" t="str">
        <f t="shared" si="1214"/>
        <v/>
      </c>
      <c r="BA1888" s="68" t="str">
        <f t="shared" si="1215"/>
        <v/>
      </c>
      <c r="BB1888" s="68" t="str">
        <f t="shared" si="1216"/>
        <v/>
      </c>
      <c r="BC1888" s="68" t="str">
        <f t="shared" si="1217"/>
        <v/>
      </c>
      <c r="BD1888" s="69" t="str">
        <f t="shared" si="1218"/>
        <v/>
      </c>
      <c r="BE1888" s="69" t="str">
        <f t="shared" si="1231"/>
        <v/>
      </c>
      <c r="BT1888" s="138" t="str">
        <f t="shared" ca="1" si="1232"/>
        <v/>
      </c>
      <c r="BU1888" s="139" t="str">
        <f t="shared" ca="1" si="1233"/>
        <v/>
      </c>
      <c r="BW1888" s="138" t="str">
        <f t="shared" si="1234"/>
        <v/>
      </c>
      <c r="BX1888" s="104" t="str">
        <f t="shared" si="1235"/>
        <v/>
      </c>
      <c r="BY1888" s="139" t="str">
        <f t="shared" si="1236"/>
        <v/>
      </c>
      <c r="CA1888" s="138" t="str">
        <f t="shared" si="1237"/>
        <v/>
      </c>
      <c r="CB1888" s="104" t="str">
        <f t="shared" si="1238"/>
        <v/>
      </c>
      <c r="CC1888" s="139" t="str">
        <f t="shared" si="1239"/>
        <v/>
      </c>
      <c r="CE1888" s="162" t="str">
        <f t="shared" si="1240"/>
        <v/>
      </c>
      <c r="CF1888" s="163" t="str">
        <f t="shared" si="1241"/>
        <v/>
      </c>
      <c r="CG1888" s="164" t="str">
        <f t="shared" si="1242"/>
        <v/>
      </c>
      <c r="CI1888" s="162" t="str">
        <f t="shared" si="1243"/>
        <v/>
      </c>
      <c r="CJ1888" s="163" t="str">
        <f t="shared" si="1246"/>
        <v/>
      </c>
      <c r="CK1888" s="164" t="str">
        <f t="shared" si="1247"/>
        <v/>
      </c>
      <c r="CM1888" s="169" t="str">
        <f t="shared" si="1244"/>
        <v/>
      </c>
      <c r="CN1888" s="139" t="str">
        <f t="shared" si="1245"/>
        <v/>
      </c>
      <c r="CP1888" s="41" t="str">
        <f>IF($CM1888="", "", COUNTIF($CM$11:$CM$3035, "&lt;"&amp;$CM1888)+1+COUNTIF($CM$11:$CM1888, $CM1888)-1)</f>
        <v/>
      </c>
    </row>
    <row r="1889" spans="1:94" x14ac:dyDescent="0.25">
      <c r="A1889" s="40"/>
      <c r="B1889" s="82" t="str">
        <f>IF($I1889="", "", IFERROR(INDEX('Job Database'!$AE$11:$AE$3035, MATCH($I1889, 'Job Database'!$X$11:$X$3035, 0)), ""))</f>
        <v/>
      </c>
      <c r="C1889" s="69" t="str">
        <f>IF($I1889="", "", IF(COUNTIF('Job Database'!$X$11:$X$3035, $I1889)=0, $AC$5, $AC$4))</f>
        <v/>
      </c>
      <c r="D1889" s="40"/>
      <c r="E1889" s="85" t="str">
        <f>IF($I1889="", "", IF(IFERROR(INDEX('Job Database'!$M$11:$M$3035, MATCH($I1889, 'Job Database'!$X$11:$X$3035, 0)), "")="", "", IFERROR(INDEX('Job Database'!$M$11:$M$3035, MATCH($I1889, 'Job Database'!$X$11:$X$3035, 0)), "")))</f>
        <v/>
      </c>
      <c r="F1889" s="40"/>
      <c r="G1889" s="88" t="str">
        <f t="shared" si="1219"/>
        <v/>
      </c>
      <c r="H1889" s="40"/>
      <c r="I1889" s="24"/>
      <c r="J1889" s="34"/>
      <c r="K1889" s="106"/>
      <c r="L1889" s="79"/>
      <c r="M1889" s="34"/>
      <c r="N1889" s="79"/>
      <c r="O1889" s="31"/>
      <c r="P1889" s="53"/>
      <c r="Q1889" s="40"/>
      <c r="S1889" s="41" t="str">
        <f t="shared" si="1207"/>
        <v/>
      </c>
      <c r="T1889" s="41" t="str">
        <f t="shared" si="1208"/>
        <v/>
      </c>
      <c r="U1889" s="41" t="str">
        <f t="shared" si="1220"/>
        <v/>
      </c>
      <c r="W1889" s="74" t="str">
        <f>IF('Job Database'!$X1889="", "", 'Job Database'!$X1889)</f>
        <v/>
      </c>
      <c r="Y1889" s="41" t="str">
        <f>IF($W1889="", "", IF(COUNTIF($I$11:$I$3035, $W1889)&gt;0, "", MAX($Y$10:$Y1888)+1))</f>
        <v/>
      </c>
      <c r="Z1889" s="41">
        <v>1879</v>
      </c>
      <c r="AA1889" s="58" t="str">
        <f t="shared" si="1221"/>
        <v/>
      </c>
      <c r="AC1889" s="41" t="str">
        <f t="shared" si="1209"/>
        <v/>
      </c>
      <c r="AE1889" s="41" t="str">
        <f t="shared" si="1222"/>
        <v/>
      </c>
      <c r="AJ1889" s="154" t="str">
        <f t="shared" si="1223"/>
        <v/>
      </c>
      <c r="AL1889" s="120" t="str">
        <f t="shared" si="1224"/>
        <v/>
      </c>
      <c r="AM1889" s="104" t="str">
        <f t="shared" si="1225"/>
        <v/>
      </c>
      <c r="AN1889" s="104" t="str">
        <f t="shared" si="1226"/>
        <v/>
      </c>
      <c r="AO1889" s="104" t="str">
        <f t="shared" si="1210"/>
        <v/>
      </c>
      <c r="AP1889" s="104" t="str">
        <f t="shared" si="1211"/>
        <v/>
      </c>
      <c r="AQ1889" s="121" t="str">
        <f t="shared" si="1227"/>
        <v/>
      </c>
      <c r="AS1889" s="88" t="str">
        <f t="shared" si="1212"/>
        <v/>
      </c>
      <c r="AT1889" s="68" t="str">
        <f t="shared" si="1228"/>
        <v/>
      </c>
      <c r="AU1889" s="68" t="str">
        <f t="shared" si="1229"/>
        <v/>
      </c>
      <c r="AV1889" s="68" t="str">
        <f t="shared" si="1230"/>
        <v/>
      </c>
      <c r="AW1889" s="88" t="str">
        <f t="shared" si="1213"/>
        <v/>
      </c>
      <c r="AZ1889" s="88" t="str">
        <f t="shared" si="1214"/>
        <v/>
      </c>
      <c r="BA1889" s="68" t="str">
        <f t="shared" si="1215"/>
        <v/>
      </c>
      <c r="BB1889" s="68" t="str">
        <f t="shared" si="1216"/>
        <v/>
      </c>
      <c r="BC1889" s="68" t="str">
        <f t="shared" si="1217"/>
        <v/>
      </c>
      <c r="BD1889" s="69" t="str">
        <f t="shared" si="1218"/>
        <v/>
      </c>
      <c r="BE1889" s="69" t="str">
        <f t="shared" si="1231"/>
        <v/>
      </c>
      <c r="BT1889" s="138" t="str">
        <f t="shared" ca="1" si="1232"/>
        <v/>
      </c>
      <c r="BU1889" s="139" t="str">
        <f t="shared" ca="1" si="1233"/>
        <v/>
      </c>
      <c r="BW1889" s="138" t="str">
        <f t="shared" si="1234"/>
        <v/>
      </c>
      <c r="BX1889" s="104" t="str">
        <f t="shared" si="1235"/>
        <v/>
      </c>
      <c r="BY1889" s="139" t="str">
        <f t="shared" si="1236"/>
        <v/>
      </c>
      <c r="CA1889" s="138" t="str">
        <f t="shared" si="1237"/>
        <v/>
      </c>
      <c r="CB1889" s="104" t="str">
        <f t="shared" si="1238"/>
        <v/>
      </c>
      <c r="CC1889" s="139" t="str">
        <f t="shared" si="1239"/>
        <v/>
      </c>
      <c r="CE1889" s="162" t="str">
        <f t="shared" si="1240"/>
        <v/>
      </c>
      <c r="CF1889" s="163" t="str">
        <f t="shared" si="1241"/>
        <v/>
      </c>
      <c r="CG1889" s="164" t="str">
        <f t="shared" si="1242"/>
        <v/>
      </c>
      <c r="CI1889" s="162" t="str">
        <f t="shared" si="1243"/>
        <v/>
      </c>
      <c r="CJ1889" s="163" t="str">
        <f t="shared" si="1246"/>
        <v/>
      </c>
      <c r="CK1889" s="164" t="str">
        <f t="shared" si="1247"/>
        <v/>
      </c>
      <c r="CM1889" s="169" t="str">
        <f t="shared" si="1244"/>
        <v/>
      </c>
      <c r="CN1889" s="139" t="str">
        <f t="shared" si="1245"/>
        <v/>
      </c>
      <c r="CP1889" s="41" t="str">
        <f>IF($CM1889="", "", COUNTIF($CM$11:$CM$3035, "&lt;"&amp;$CM1889)+1+COUNTIF($CM$11:$CM1889, $CM1889)-1)</f>
        <v/>
      </c>
    </row>
    <row r="1890" spans="1:94" x14ac:dyDescent="0.25">
      <c r="A1890" s="40"/>
      <c r="B1890" s="82" t="str">
        <f>IF($I1890="", "", IFERROR(INDEX('Job Database'!$AE$11:$AE$3035, MATCH($I1890, 'Job Database'!$X$11:$X$3035, 0)), ""))</f>
        <v/>
      </c>
      <c r="C1890" s="69" t="str">
        <f>IF($I1890="", "", IF(COUNTIF('Job Database'!$X$11:$X$3035, $I1890)=0, $AC$5, $AC$4))</f>
        <v/>
      </c>
      <c r="D1890" s="40"/>
      <c r="E1890" s="85" t="str">
        <f>IF($I1890="", "", IF(IFERROR(INDEX('Job Database'!$M$11:$M$3035, MATCH($I1890, 'Job Database'!$X$11:$X$3035, 0)), "")="", "", IFERROR(INDEX('Job Database'!$M$11:$M$3035, MATCH($I1890, 'Job Database'!$X$11:$X$3035, 0)), "")))</f>
        <v/>
      </c>
      <c r="F1890" s="40"/>
      <c r="G1890" s="88" t="str">
        <f t="shared" si="1219"/>
        <v/>
      </c>
      <c r="H1890" s="40"/>
      <c r="I1890" s="24"/>
      <c r="J1890" s="34"/>
      <c r="K1890" s="106"/>
      <c r="L1890" s="79"/>
      <c r="M1890" s="34"/>
      <c r="N1890" s="79"/>
      <c r="O1890" s="31"/>
      <c r="P1890" s="53"/>
      <c r="Q1890" s="40"/>
      <c r="S1890" s="41" t="str">
        <f t="shared" si="1207"/>
        <v/>
      </c>
      <c r="T1890" s="41" t="str">
        <f t="shared" si="1208"/>
        <v/>
      </c>
      <c r="U1890" s="41" t="str">
        <f t="shared" si="1220"/>
        <v/>
      </c>
      <c r="W1890" s="74" t="str">
        <f>IF('Job Database'!$X1890="", "", 'Job Database'!$X1890)</f>
        <v/>
      </c>
      <c r="Y1890" s="41" t="str">
        <f>IF($W1890="", "", IF(COUNTIF($I$11:$I$3035, $W1890)&gt;0, "", MAX($Y$10:$Y1889)+1))</f>
        <v/>
      </c>
      <c r="Z1890" s="41">
        <v>1880</v>
      </c>
      <c r="AA1890" s="58" t="str">
        <f t="shared" si="1221"/>
        <v/>
      </c>
      <c r="AC1890" s="41" t="str">
        <f t="shared" si="1209"/>
        <v/>
      </c>
      <c r="AE1890" s="41" t="str">
        <f t="shared" si="1222"/>
        <v/>
      </c>
      <c r="AJ1890" s="154" t="str">
        <f t="shared" si="1223"/>
        <v/>
      </c>
      <c r="AL1890" s="120" t="str">
        <f t="shared" si="1224"/>
        <v/>
      </c>
      <c r="AM1890" s="104" t="str">
        <f t="shared" si="1225"/>
        <v/>
      </c>
      <c r="AN1890" s="104" t="str">
        <f t="shared" si="1226"/>
        <v/>
      </c>
      <c r="AO1890" s="104" t="str">
        <f t="shared" si="1210"/>
        <v/>
      </c>
      <c r="AP1890" s="104" t="str">
        <f t="shared" si="1211"/>
        <v/>
      </c>
      <c r="AQ1890" s="121" t="str">
        <f t="shared" si="1227"/>
        <v/>
      </c>
      <c r="AS1890" s="88" t="str">
        <f t="shared" si="1212"/>
        <v/>
      </c>
      <c r="AT1890" s="68" t="str">
        <f t="shared" si="1228"/>
        <v/>
      </c>
      <c r="AU1890" s="68" t="str">
        <f t="shared" si="1229"/>
        <v/>
      </c>
      <c r="AV1890" s="68" t="str">
        <f t="shared" si="1230"/>
        <v/>
      </c>
      <c r="AW1890" s="88" t="str">
        <f t="shared" si="1213"/>
        <v/>
      </c>
      <c r="AZ1890" s="88" t="str">
        <f t="shared" si="1214"/>
        <v/>
      </c>
      <c r="BA1890" s="68" t="str">
        <f t="shared" si="1215"/>
        <v/>
      </c>
      <c r="BB1890" s="68" t="str">
        <f t="shared" si="1216"/>
        <v/>
      </c>
      <c r="BC1890" s="68" t="str">
        <f t="shared" si="1217"/>
        <v/>
      </c>
      <c r="BD1890" s="69" t="str">
        <f t="shared" si="1218"/>
        <v/>
      </c>
      <c r="BE1890" s="69" t="str">
        <f t="shared" si="1231"/>
        <v/>
      </c>
      <c r="BT1890" s="138" t="str">
        <f t="shared" ca="1" si="1232"/>
        <v/>
      </c>
      <c r="BU1890" s="139" t="str">
        <f t="shared" ca="1" si="1233"/>
        <v/>
      </c>
      <c r="BW1890" s="138" t="str">
        <f t="shared" si="1234"/>
        <v/>
      </c>
      <c r="BX1890" s="104" t="str">
        <f t="shared" si="1235"/>
        <v/>
      </c>
      <c r="BY1890" s="139" t="str">
        <f t="shared" si="1236"/>
        <v/>
      </c>
      <c r="CA1890" s="138" t="str">
        <f t="shared" si="1237"/>
        <v/>
      </c>
      <c r="CB1890" s="104" t="str">
        <f t="shared" si="1238"/>
        <v/>
      </c>
      <c r="CC1890" s="139" t="str">
        <f t="shared" si="1239"/>
        <v/>
      </c>
      <c r="CE1890" s="162" t="str">
        <f t="shared" si="1240"/>
        <v/>
      </c>
      <c r="CF1890" s="163" t="str">
        <f t="shared" si="1241"/>
        <v/>
      </c>
      <c r="CG1890" s="164" t="str">
        <f t="shared" si="1242"/>
        <v/>
      </c>
      <c r="CI1890" s="162" t="str">
        <f t="shared" si="1243"/>
        <v/>
      </c>
      <c r="CJ1890" s="163" t="str">
        <f t="shared" si="1246"/>
        <v/>
      </c>
      <c r="CK1890" s="164" t="str">
        <f t="shared" si="1247"/>
        <v/>
      </c>
      <c r="CM1890" s="169" t="str">
        <f t="shared" si="1244"/>
        <v/>
      </c>
      <c r="CN1890" s="139" t="str">
        <f t="shared" si="1245"/>
        <v/>
      </c>
      <c r="CP1890" s="41" t="str">
        <f>IF($CM1890="", "", COUNTIF($CM$11:$CM$3035, "&lt;"&amp;$CM1890)+1+COUNTIF($CM$11:$CM1890, $CM1890)-1)</f>
        <v/>
      </c>
    </row>
    <row r="1891" spans="1:94" x14ac:dyDescent="0.25">
      <c r="A1891" s="40"/>
      <c r="B1891" s="82" t="str">
        <f>IF($I1891="", "", IFERROR(INDEX('Job Database'!$AE$11:$AE$3035, MATCH($I1891, 'Job Database'!$X$11:$X$3035, 0)), ""))</f>
        <v/>
      </c>
      <c r="C1891" s="69" t="str">
        <f>IF($I1891="", "", IF(COUNTIF('Job Database'!$X$11:$X$3035, $I1891)=0, $AC$5, $AC$4))</f>
        <v/>
      </c>
      <c r="D1891" s="40"/>
      <c r="E1891" s="85" t="str">
        <f>IF($I1891="", "", IF(IFERROR(INDEX('Job Database'!$M$11:$M$3035, MATCH($I1891, 'Job Database'!$X$11:$X$3035, 0)), "")="", "", IFERROR(INDEX('Job Database'!$M$11:$M$3035, MATCH($I1891, 'Job Database'!$X$11:$X$3035, 0)), "")))</f>
        <v/>
      </c>
      <c r="F1891" s="40"/>
      <c r="G1891" s="88" t="str">
        <f t="shared" si="1219"/>
        <v/>
      </c>
      <c r="H1891" s="40"/>
      <c r="I1891" s="24"/>
      <c r="J1891" s="34"/>
      <c r="K1891" s="106"/>
      <c r="L1891" s="79"/>
      <c r="M1891" s="34"/>
      <c r="N1891" s="79"/>
      <c r="O1891" s="31"/>
      <c r="P1891" s="53"/>
      <c r="Q1891" s="40"/>
      <c r="S1891" s="41" t="str">
        <f t="shared" si="1207"/>
        <v/>
      </c>
      <c r="T1891" s="41" t="str">
        <f t="shared" si="1208"/>
        <v/>
      </c>
      <c r="U1891" s="41" t="str">
        <f t="shared" si="1220"/>
        <v/>
      </c>
      <c r="W1891" s="74" t="str">
        <f>IF('Job Database'!$X1891="", "", 'Job Database'!$X1891)</f>
        <v/>
      </c>
      <c r="Y1891" s="41" t="str">
        <f>IF($W1891="", "", IF(COUNTIF($I$11:$I$3035, $W1891)&gt;0, "", MAX($Y$10:$Y1890)+1))</f>
        <v/>
      </c>
      <c r="Z1891" s="41">
        <v>1881</v>
      </c>
      <c r="AA1891" s="58" t="str">
        <f t="shared" si="1221"/>
        <v/>
      </c>
      <c r="AC1891" s="41" t="str">
        <f t="shared" si="1209"/>
        <v/>
      </c>
      <c r="AE1891" s="41" t="str">
        <f t="shared" si="1222"/>
        <v/>
      </c>
      <c r="AJ1891" s="154" t="str">
        <f t="shared" si="1223"/>
        <v/>
      </c>
      <c r="AL1891" s="120" t="str">
        <f t="shared" si="1224"/>
        <v/>
      </c>
      <c r="AM1891" s="104" t="str">
        <f t="shared" si="1225"/>
        <v/>
      </c>
      <c r="AN1891" s="104" t="str">
        <f t="shared" si="1226"/>
        <v/>
      </c>
      <c r="AO1891" s="104" t="str">
        <f t="shared" si="1210"/>
        <v/>
      </c>
      <c r="AP1891" s="104" t="str">
        <f t="shared" si="1211"/>
        <v/>
      </c>
      <c r="AQ1891" s="121" t="str">
        <f t="shared" si="1227"/>
        <v/>
      </c>
      <c r="AS1891" s="88" t="str">
        <f t="shared" si="1212"/>
        <v/>
      </c>
      <c r="AT1891" s="68" t="str">
        <f t="shared" si="1228"/>
        <v/>
      </c>
      <c r="AU1891" s="68" t="str">
        <f t="shared" si="1229"/>
        <v/>
      </c>
      <c r="AV1891" s="68" t="str">
        <f t="shared" si="1230"/>
        <v/>
      </c>
      <c r="AW1891" s="88" t="str">
        <f t="shared" si="1213"/>
        <v/>
      </c>
      <c r="AZ1891" s="88" t="str">
        <f t="shared" si="1214"/>
        <v/>
      </c>
      <c r="BA1891" s="68" t="str">
        <f t="shared" si="1215"/>
        <v/>
      </c>
      <c r="BB1891" s="68" t="str">
        <f t="shared" si="1216"/>
        <v/>
      </c>
      <c r="BC1891" s="68" t="str">
        <f t="shared" si="1217"/>
        <v/>
      </c>
      <c r="BD1891" s="69" t="str">
        <f t="shared" si="1218"/>
        <v/>
      </c>
      <c r="BE1891" s="69" t="str">
        <f t="shared" si="1231"/>
        <v/>
      </c>
      <c r="BT1891" s="138" t="str">
        <f t="shared" ca="1" si="1232"/>
        <v/>
      </c>
      <c r="BU1891" s="139" t="str">
        <f t="shared" ca="1" si="1233"/>
        <v/>
      </c>
      <c r="BW1891" s="138" t="str">
        <f t="shared" si="1234"/>
        <v/>
      </c>
      <c r="BX1891" s="104" t="str">
        <f t="shared" si="1235"/>
        <v/>
      </c>
      <c r="BY1891" s="139" t="str">
        <f t="shared" si="1236"/>
        <v/>
      </c>
      <c r="CA1891" s="138" t="str">
        <f t="shared" si="1237"/>
        <v/>
      </c>
      <c r="CB1891" s="104" t="str">
        <f t="shared" si="1238"/>
        <v/>
      </c>
      <c r="CC1891" s="139" t="str">
        <f t="shared" si="1239"/>
        <v/>
      </c>
      <c r="CE1891" s="162" t="str">
        <f t="shared" si="1240"/>
        <v/>
      </c>
      <c r="CF1891" s="163" t="str">
        <f t="shared" si="1241"/>
        <v/>
      </c>
      <c r="CG1891" s="164" t="str">
        <f t="shared" si="1242"/>
        <v/>
      </c>
      <c r="CI1891" s="162" t="str">
        <f t="shared" si="1243"/>
        <v/>
      </c>
      <c r="CJ1891" s="163" t="str">
        <f t="shared" si="1246"/>
        <v/>
      </c>
      <c r="CK1891" s="164" t="str">
        <f t="shared" si="1247"/>
        <v/>
      </c>
      <c r="CM1891" s="169" t="str">
        <f t="shared" si="1244"/>
        <v/>
      </c>
      <c r="CN1891" s="139" t="str">
        <f t="shared" si="1245"/>
        <v/>
      </c>
      <c r="CP1891" s="41" t="str">
        <f>IF($CM1891="", "", COUNTIF($CM$11:$CM$3035, "&lt;"&amp;$CM1891)+1+COUNTIF($CM$11:$CM1891, $CM1891)-1)</f>
        <v/>
      </c>
    </row>
    <row r="1892" spans="1:94" x14ac:dyDescent="0.25">
      <c r="A1892" s="40"/>
      <c r="B1892" s="82" t="str">
        <f>IF($I1892="", "", IFERROR(INDEX('Job Database'!$AE$11:$AE$3035, MATCH($I1892, 'Job Database'!$X$11:$X$3035, 0)), ""))</f>
        <v/>
      </c>
      <c r="C1892" s="69" t="str">
        <f>IF($I1892="", "", IF(COUNTIF('Job Database'!$X$11:$X$3035, $I1892)=0, $AC$5, $AC$4))</f>
        <v/>
      </c>
      <c r="D1892" s="40"/>
      <c r="E1892" s="85" t="str">
        <f>IF($I1892="", "", IF(IFERROR(INDEX('Job Database'!$M$11:$M$3035, MATCH($I1892, 'Job Database'!$X$11:$X$3035, 0)), "")="", "", IFERROR(INDEX('Job Database'!$M$11:$M$3035, MATCH($I1892, 'Job Database'!$X$11:$X$3035, 0)), "")))</f>
        <v/>
      </c>
      <c r="F1892" s="40"/>
      <c r="G1892" s="88" t="str">
        <f t="shared" si="1219"/>
        <v/>
      </c>
      <c r="H1892" s="40"/>
      <c r="I1892" s="24"/>
      <c r="J1892" s="34"/>
      <c r="K1892" s="106"/>
      <c r="L1892" s="79"/>
      <c r="M1892" s="34"/>
      <c r="N1892" s="79"/>
      <c r="O1892" s="31"/>
      <c r="P1892" s="53"/>
      <c r="Q1892" s="40"/>
      <c r="S1892" s="41" t="str">
        <f t="shared" si="1207"/>
        <v/>
      </c>
      <c r="T1892" s="41" t="str">
        <f t="shared" si="1208"/>
        <v/>
      </c>
      <c r="U1892" s="41" t="str">
        <f t="shared" si="1220"/>
        <v/>
      </c>
      <c r="W1892" s="74" t="str">
        <f>IF('Job Database'!$X1892="", "", 'Job Database'!$X1892)</f>
        <v/>
      </c>
      <c r="Y1892" s="41" t="str">
        <f>IF($W1892="", "", IF(COUNTIF($I$11:$I$3035, $W1892)&gt;0, "", MAX($Y$10:$Y1891)+1))</f>
        <v/>
      </c>
      <c r="Z1892" s="41">
        <v>1882</v>
      </c>
      <c r="AA1892" s="58" t="str">
        <f t="shared" si="1221"/>
        <v/>
      </c>
      <c r="AC1892" s="41" t="str">
        <f t="shared" si="1209"/>
        <v/>
      </c>
      <c r="AE1892" s="41" t="str">
        <f t="shared" si="1222"/>
        <v/>
      </c>
      <c r="AJ1892" s="154" t="str">
        <f t="shared" si="1223"/>
        <v/>
      </c>
      <c r="AL1892" s="120" t="str">
        <f t="shared" si="1224"/>
        <v/>
      </c>
      <c r="AM1892" s="104" t="str">
        <f t="shared" si="1225"/>
        <v/>
      </c>
      <c r="AN1892" s="104" t="str">
        <f t="shared" si="1226"/>
        <v/>
      </c>
      <c r="AO1892" s="104" t="str">
        <f t="shared" si="1210"/>
        <v/>
      </c>
      <c r="AP1892" s="104" t="str">
        <f t="shared" si="1211"/>
        <v/>
      </c>
      <c r="AQ1892" s="121" t="str">
        <f t="shared" si="1227"/>
        <v/>
      </c>
      <c r="AS1892" s="88" t="str">
        <f t="shared" si="1212"/>
        <v/>
      </c>
      <c r="AT1892" s="68" t="str">
        <f t="shared" si="1228"/>
        <v/>
      </c>
      <c r="AU1892" s="68" t="str">
        <f t="shared" si="1229"/>
        <v/>
      </c>
      <c r="AV1892" s="68" t="str">
        <f t="shared" si="1230"/>
        <v/>
      </c>
      <c r="AW1892" s="88" t="str">
        <f t="shared" si="1213"/>
        <v/>
      </c>
      <c r="AZ1892" s="88" t="str">
        <f t="shared" si="1214"/>
        <v/>
      </c>
      <c r="BA1892" s="68" t="str">
        <f t="shared" si="1215"/>
        <v/>
      </c>
      <c r="BB1892" s="68" t="str">
        <f t="shared" si="1216"/>
        <v/>
      </c>
      <c r="BC1892" s="68" t="str">
        <f t="shared" si="1217"/>
        <v/>
      </c>
      <c r="BD1892" s="69" t="str">
        <f t="shared" si="1218"/>
        <v/>
      </c>
      <c r="BE1892" s="69" t="str">
        <f t="shared" si="1231"/>
        <v/>
      </c>
      <c r="BT1892" s="138" t="str">
        <f t="shared" ca="1" si="1232"/>
        <v/>
      </c>
      <c r="BU1892" s="139" t="str">
        <f t="shared" ca="1" si="1233"/>
        <v/>
      </c>
      <c r="BW1892" s="138" t="str">
        <f t="shared" si="1234"/>
        <v/>
      </c>
      <c r="BX1892" s="104" t="str">
        <f t="shared" si="1235"/>
        <v/>
      </c>
      <c r="BY1892" s="139" t="str">
        <f t="shared" si="1236"/>
        <v/>
      </c>
      <c r="CA1892" s="138" t="str">
        <f t="shared" si="1237"/>
        <v/>
      </c>
      <c r="CB1892" s="104" t="str">
        <f t="shared" si="1238"/>
        <v/>
      </c>
      <c r="CC1892" s="139" t="str">
        <f t="shared" si="1239"/>
        <v/>
      </c>
      <c r="CE1892" s="162" t="str">
        <f t="shared" si="1240"/>
        <v/>
      </c>
      <c r="CF1892" s="163" t="str">
        <f t="shared" si="1241"/>
        <v/>
      </c>
      <c r="CG1892" s="164" t="str">
        <f t="shared" si="1242"/>
        <v/>
      </c>
      <c r="CI1892" s="162" t="str">
        <f t="shared" si="1243"/>
        <v/>
      </c>
      <c r="CJ1892" s="163" t="str">
        <f t="shared" si="1246"/>
        <v/>
      </c>
      <c r="CK1892" s="164" t="str">
        <f t="shared" si="1247"/>
        <v/>
      </c>
      <c r="CM1892" s="169" t="str">
        <f t="shared" si="1244"/>
        <v/>
      </c>
      <c r="CN1892" s="139" t="str">
        <f t="shared" si="1245"/>
        <v/>
      </c>
      <c r="CP1892" s="41" t="str">
        <f>IF($CM1892="", "", COUNTIF($CM$11:$CM$3035, "&lt;"&amp;$CM1892)+1+COUNTIF($CM$11:$CM1892, $CM1892)-1)</f>
        <v/>
      </c>
    </row>
    <row r="1893" spans="1:94" x14ac:dyDescent="0.25">
      <c r="A1893" s="40"/>
      <c r="B1893" s="82" t="str">
        <f>IF($I1893="", "", IFERROR(INDEX('Job Database'!$AE$11:$AE$3035, MATCH($I1893, 'Job Database'!$X$11:$X$3035, 0)), ""))</f>
        <v/>
      </c>
      <c r="C1893" s="69" t="str">
        <f>IF($I1893="", "", IF(COUNTIF('Job Database'!$X$11:$X$3035, $I1893)=0, $AC$5, $AC$4))</f>
        <v/>
      </c>
      <c r="D1893" s="40"/>
      <c r="E1893" s="85" t="str">
        <f>IF($I1893="", "", IF(IFERROR(INDEX('Job Database'!$M$11:$M$3035, MATCH($I1893, 'Job Database'!$X$11:$X$3035, 0)), "")="", "", IFERROR(INDEX('Job Database'!$M$11:$M$3035, MATCH($I1893, 'Job Database'!$X$11:$X$3035, 0)), "")))</f>
        <v/>
      </c>
      <c r="F1893" s="40"/>
      <c r="G1893" s="88" t="str">
        <f t="shared" si="1219"/>
        <v/>
      </c>
      <c r="H1893" s="40"/>
      <c r="I1893" s="24"/>
      <c r="J1893" s="34"/>
      <c r="K1893" s="106"/>
      <c r="L1893" s="79"/>
      <c r="M1893" s="34"/>
      <c r="N1893" s="79"/>
      <c r="O1893" s="31"/>
      <c r="P1893" s="53"/>
      <c r="Q1893" s="40"/>
      <c r="S1893" s="41" t="str">
        <f t="shared" si="1207"/>
        <v/>
      </c>
      <c r="T1893" s="41" t="str">
        <f t="shared" si="1208"/>
        <v/>
      </c>
      <c r="U1893" s="41" t="str">
        <f t="shared" si="1220"/>
        <v/>
      </c>
      <c r="W1893" s="74" t="str">
        <f>IF('Job Database'!$X1893="", "", 'Job Database'!$X1893)</f>
        <v/>
      </c>
      <c r="Y1893" s="41" t="str">
        <f>IF($W1893="", "", IF(COUNTIF($I$11:$I$3035, $W1893)&gt;0, "", MAX($Y$10:$Y1892)+1))</f>
        <v/>
      </c>
      <c r="Z1893" s="41">
        <v>1883</v>
      </c>
      <c r="AA1893" s="58" t="str">
        <f t="shared" si="1221"/>
        <v/>
      </c>
      <c r="AC1893" s="41" t="str">
        <f t="shared" si="1209"/>
        <v/>
      </c>
      <c r="AE1893" s="41" t="str">
        <f t="shared" si="1222"/>
        <v/>
      </c>
      <c r="AJ1893" s="154" t="str">
        <f t="shared" si="1223"/>
        <v/>
      </c>
      <c r="AL1893" s="120" t="str">
        <f t="shared" si="1224"/>
        <v/>
      </c>
      <c r="AM1893" s="104" t="str">
        <f t="shared" si="1225"/>
        <v/>
      </c>
      <c r="AN1893" s="104" t="str">
        <f t="shared" si="1226"/>
        <v/>
      </c>
      <c r="AO1893" s="104" t="str">
        <f t="shared" si="1210"/>
        <v/>
      </c>
      <c r="AP1893" s="104" t="str">
        <f t="shared" si="1211"/>
        <v/>
      </c>
      <c r="AQ1893" s="121" t="str">
        <f t="shared" si="1227"/>
        <v/>
      </c>
      <c r="AS1893" s="88" t="str">
        <f t="shared" si="1212"/>
        <v/>
      </c>
      <c r="AT1893" s="68" t="str">
        <f t="shared" si="1228"/>
        <v/>
      </c>
      <c r="AU1893" s="68" t="str">
        <f t="shared" si="1229"/>
        <v/>
      </c>
      <c r="AV1893" s="68" t="str">
        <f t="shared" si="1230"/>
        <v/>
      </c>
      <c r="AW1893" s="88" t="str">
        <f t="shared" si="1213"/>
        <v/>
      </c>
      <c r="AZ1893" s="88" t="str">
        <f t="shared" si="1214"/>
        <v/>
      </c>
      <c r="BA1893" s="68" t="str">
        <f t="shared" si="1215"/>
        <v/>
      </c>
      <c r="BB1893" s="68" t="str">
        <f t="shared" si="1216"/>
        <v/>
      </c>
      <c r="BC1893" s="68" t="str">
        <f t="shared" si="1217"/>
        <v/>
      </c>
      <c r="BD1893" s="69" t="str">
        <f t="shared" si="1218"/>
        <v/>
      </c>
      <c r="BE1893" s="69" t="str">
        <f t="shared" si="1231"/>
        <v/>
      </c>
      <c r="BT1893" s="138" t="str">
        <f t="shared" ca="1" si="1232"/>
        <v/>
      </c>
      <c r="BU1893" s="139" t="str">
        <f t="shared" ca="1" si="1233"/>
        <v/>
      </c>
      <c r="BW1893" s="138" t="str">
        <f t="shared" si="1234"/>
        <v/>
      </c>
      <c r="BX1893" s="104" t="str">
        <f t="shared" si="1235"/>
        <v/>
      </c>
      <c r="BY1893" s="139" t="str">
        <f t="shared" si="1236"/>
        <v/>
      </c>
      <c r="CA1893" s="138" t="str">
        <f t="shared" si="1237"/>
        <v/>
      </c>
      <c r="CB1893" s="104" t="str">
        <f t="shared" si="1238"/>
        <v/>
      </c>
      <c r="CC1893" s="139" t="str">
        <f t="shared" si="1239"/>
        <v/>
      </c>
      <c r="CE1893" s="162" t="str">
        <f t="shared" si="1240"/>
        <v/>
      </c>
      <c r="CF1893" s="163" t="str">
        <f t="shared" si="1241"/>
        <v/>
      </c>
      <c r="CG1893" s="164" t="str">
        <f t="shared" si="1242"/>
        <v/>
      </c>
      <c r="CI1893" s="162" t="str">
        <f t="shared" si="1243"/>
        <v/>
      </c>
      <c r="CJ1893" s="163" t="str">
        <f t="shared" si="1246"/>
        <v/>
      </c>
      <c r="CK1893" s="164" t="str">
        <f t="shared" si="1247"/>
        <v/>
      </c>
      <c r="CM1893" s="169" t="str">
        <f t="shared" si="1244"/>
        <v/>
      </c>
      <c r="CN1893" s="139" t="str">
        <f t="shared" si="1245"/>
        <v/>
      </c>
      <c r="CP1893" s="41" t="str">
        <f>IF($CM1893="", "", COUNTIF($CM$11:$CM$3035, "&lt;"&amp;$CM1893)+1+COUNTIF($CM$11:$CM1893, $CM1893)-1)</f>
        <v/>
      </c>
    </row>
    <row r="1894" spans="1:94" x14ac:dyDescent="0.25">
      <c r="A1894" s="40"/>
      <c r="B1894" s="82" t="str">
        <f>IF($I1894="", "", IFERROR(INDEX('Job Database'!$AE$11:$AE$3035, MATCH($I1894, 'Job Database'!$X$11:$X$3035, 0)), ""))</f>
        <v/>
      </c>
      <c r="C1894" s="69" t="str">
        <f>IF($I1894="", "", IF(COUNTIF('Job Database'!$X$11:$X$3035, $I1894)=0, $AC$5, $AC$4))</f>
        <v/>
      </c>
      <c r="D1894" s="40"/>
      <c r="E1894" s="85" t="str">
        <f>IF($I1894="", "", IF(IFERROR(INDEX('Job Database'!$M$11:$M$3035, MATCH($I1894, 'Job Database'!$X$11:$X$3035, 0)), "")="", "", IFERROR(INDEX('Job Database'!$M$11:$M$3035, MATCH($I1894, 'Job Database'!$X$11:$X$3035, 0)), "")))</f>
        <v/>
      </c>
      <c r="F1894" s="40"/>
      <c r="G1894" s="88" t="str">
        <f t="shared" si="1219"/>
        <v/>
      </c>
      <c r="H1894" s="40"/>
      <c r="I1894" s="24"/>
      <c r="J1894" s="34"/>
      <c r="K1894" s="106"/>
      <c r="L1894" s="79"/>
      <c r="M1894" s="34"/>
      <c r="N1894" s="79"/>
      <c r="O1894" s="31"/>
      <c r="P1894" s="53"/>
      <c r="Q1894" s="40"/>
      <c r="S1894" s="41" t="str">
        <f t="shared" si="1207"/>
        <v/>
      </c>
      <c r="T1894" s="41" t="str">
        <f t="shared" si="1208"/>
        <v/>
      </c>
      <c r="U1894" s="41" t="str">
        <f t="shared" si="1220"/>
        <v/>
      </c>
      <c r="W1894" s="74" t="str">
        <f>IF('Job Database'!$X1894="", "", 'Job Database'!$X1894)</f>
        <v/>
      </c>
      <c r="Y1894" s="41" t="str">
        <f>IF($W1894="", "", IF(COUNTIF($I$11:$I$3035, $W1894)&gt;0, "", MAX($Y$10:$Y1893)+1))</f>
        <v/>
      </c>
      <c r="Z1894" s="41">
        <v>1884</v>
      </c>
      <c r="AA1894" s="58" t="str">
        <f t="shared" si="1221"/>
        <v/>
      </c>
      <c r="AC1894" s="41" t="str">
        <f t="shared" si="1209"/>
        <v/>
      </c>
      <c r="AE1894" s="41" t="str">
        <f t="shared" si="1222"/>
        <v/>
      </c>
      <c r="AJ1894" s="154" t="str">
        <f t="shared" si="1223"/>
        <v/>
      </c>
      <c r="AL1894" s="120" t="str">
        <f t="shared" si="1224"/>
        <v/>
      </c>
      <c r="AM1894" s="104" t="str">
        <f t="shared" si="1225"/>
        <v/>
      </c>
      <c r="AN1894" s="104" t="str">
        <f t="shared" si="1226"/>
        <v/>
      </c>
      <c r="AO1894" s="104" t="str">
        <f t="shared" si="1210"/>
        <v/>
      </c>
      <c r="AP1894" s="104" t="str">
        <f t="shared" si="1211"/>
        <v/>
      </c>
      <c r="AQ1894" s="121" t="str">
        <f t="shared" si="1227"/>
        <v/>
      </c>
      <c r="AS1894" s="88" t="str">
        <f t="shared" si="1212"/>
        <v/>
      </c>
      <c r="AT1894" s="68" t="str">
        <f t="shared" si="1228"/>
        <v/>
      </c>
      <c r="AU1894" s="68" t="str">
        <f t="shared" si="1229"/>
        <v/>
      </c>
      <c r="AV1894" s="68" t="str">
        <f t="shared" si="1230"/>
        <v/>
      </c>
      <c r="AW1894" s="88" t="str">
        <f t="shared" si="1213"/>
        <v/>
      </c>
      <c r="AZ1894" s="88" t="str">
        <f t="shared" si="1214"/>
        <v/>
      </c>
      <c r="BA1894" s="68" t="str">
        <f t="shared" si="1215"/>
        <v/>
      </c>
      <c r="BB1894" s="68" t="str">
        <f t="shared" si="1216"/>
        <v/>
      </c>
      <c r="BC1894" s="68" t="str">
        <f t="shared" si="1217"/>
        <v/>
      </c>
      <c r="BD1894" s="69" t="str">
        <f t="shared" si="1218"/>
        <v/>
      </c>
      <c r="BE1894" s="69" t="str">
        <f t="shared" si="1231"/>
        <v/>
      </c>
      <c r="BT1894" s="138" t="str">
        <f t="shared" ca="1" si="1232"/>
        <v/>
      </c>
      <c r="BU1894" s="139" t="str">
        <f t="shared" ca="1" si="1233"/>
        <v/>
      </c>
      <c r="BW1894" s="138" t="str">
        <f t="shared" si="1234"/>
        <v/>
      </c>
      <c r="BX1894" s="104" t="str">
        <f t="shared" si="1235"/>
        <v/>
      </c>
      <c r="BY1894" s="139" t="str">
        <f t="shared" si="1236"/>
        <v/>
      </c>
      <c r="CA1894" s="138" t="str">
        <f t="shared" si="1237"/>
        <v/>
      </c>
      <c r="CB1894" s="104" t="str">
        <f t="shared" si="1238"/>
        <v/>
      </c>
      <c r="CC1894" s="139" t="str">
        <f t="shared" si="1239"/>
        <v/>
      </c>
      <c r="CE1894" s="162" t="str">
        <f t="shared" si="1240"/>
        <v/>
      </c>
      <c r="CF1894" s="163" t="str">
        <f t="shared" si="1241"/>
        <v/>
      </c>
      <c r="CG1894" s="164" t="str">
        <f t="shared" si="1242"/>
        <v/>
      </c>
      <c r="CI1894" s="162" t="str">
        <f t="shared" si="1243"/>
        <v/>
      </c>
      <c r="CJ1894" s="163" t="str">
        <f t="shared" si="1246"/>
        <v/>
      </c>
      <c r="CK1894" s="164" t="str">
        <f t="shared" si="1247"/>
        <v/>
      </c>
      <c r="CM1894" s="169" t="str">
        <f t="shared" si="1244"/>
        <v/>
      </c>
      <c r="CN1894" s="139" t="str">
        <f t="shared" si="1245"/>
        <v/>
      </c>
      <c r="CP1894" s="41" t="str">
        <f>IF($CM1894="", "", COUNTIF($CM$11:$CM$3035, "&lt;"&amp;$CM1894)+1+COUNTIF($CM$11:$CM1894, $CM1894)-1)</f>
        <v/>
      </c>
    </row>
    <row r="1895" spans="1:94" x14ac:dyDescent="0.25">
      <c r="A1895" s="40"/>
      <c r="B1895" s="82" t="str">
        <f>IF($I1895="", "", IFERROR(INDEX('Job Database'!$AE$11:$AE$3035, MATCH($I1895, 'Job Database'!$X$11:$X$3035, 0)), ""))</f>
        <v/>
      </c>
      <c r="C1895" s="69" t="str">
        <f>IF($I1895="", "", IF(COUNTIF('Job Database'!$X$11:$X$3035, $I1895)=0, $AC$5, $AC$4))</f>
        <v/>
      </c>
      <c r="D1895" s="40"/>
      <c r="E1895" s="85" t="str">
        <f>IF($I1895="", "", IF(IFERROR(INDEX('Job Database'!$M$11:$M$3035, MATCH($I1895, 'Job Database'!$X$11:$X$3035, 0)), "")="", "", IFERROR(INDEX('Job Database'!$M$11:$M$3035, MATCH($I1895, 'Job Database'!$X$11:$X$3035, 0)), "")))</f>
        <v/>
      </c>
      <c r="F1895" s="40"/>
      <c r="G1895" s="88" t="str">
        <f t="shared" si="1219"/>
        <v/>
      </c>
      <c r="H1895" s="40"/>
      <c r="I1895" s="24"/>
      <c r="J1895" s="34"/>
      <c r="K1895" s="106"/>
      <c r="L1895" s="79"/>
      <c r="M1895" s="34"/>
      <c r="N1895" s="79"/>
      <c r="O1895" s="31"/>
      <c r="P1895" s="53"/>
      <c r="Q1895" s="40"/>
      <c r="S1895" s="41" t="str">
        <f t="shared" si="1207"/>
        <v/>
      </c>
      <c r="T1895" s="41" t="str">
        <f t="shared" si="1208"/>
        <v/>
      </c>
      <c r="U1895" s="41" t="str">
        <f t="shared" si="1220"/>
        <v/>
      </c>
      <c r="W1895" s="74" t="str">
        <f>IF('Job Database'!$X1895="", "", 'Job Database'!$X1895)</f>
        <v/>
      </c>
      <c r="Y1895" s="41" t="str">
        <f>IF($W1895="", "", IF(COUNTIF($I$11:$I$3035, $W1895)&gt;0, "", MAX($Y$10:$Y1894)+1))</f>
        <v/>
      </c>
      <c r="Z1895" s="41">
        <v>1885</v>
      </c>
      <c r="AA1895" s="58" t="str">
        <f t="shared" si="1221"/>
        <v/>
      </c>
      <c r="AC1895" s="41" t="str">
        <f t="shared" si="1209"/>
        <v/>
      </c>
      <c r="AE1895" s="41" t="str">
        <f t="shared" si="1222"/>
        <v/>
      </c>
      <c r="AJ1895" s="154" t="str">
        <f t="shared" si="1223"/>
        <v/>
      </c>
      <c r="AL1895" s="120" t="str">
        <f t="shared" si="1224"/>
        <v/>
      </c>
      <c r="AM1895" s="104" t="str">
        <f t="shared" si="1225"/>
        <v/>
      </c>
      <c r="AN1895" s="104" t="str">
        <f t="shared" si="1226"/>
        <v/>
      </c>
      <c r="AO1895" s="104" t="str">
        <f t="shared" si="1210"/>
        <v/>
      </c>
      <c r="AP1895" s="104" t="str">
        <f t="shared" si="1211"/>
        <v/>
      </c>
      <c r="AQ1895" s="121" t="str">
        <f t="shared" si="1227"/>
        <v/>
      </c>
      <c r="AS1895" s="88" t="str">
        <f t="shared" si="1212"/>
        <v/>
      </c>
      <c r="AT1895" s="68" t="str">
        <f t="shared" si="1228"/>
        <v/>
      </c>
      <c r="AU1895" s="68" t="str">
        <f t="shared" si="1229"/>
        <v/>
      </c>
      <c r="AV1895" s="68" t="str">
        <f t="shared" si="1230"/>
        <v/>
      </c>
      <c r="AW1895" s="88" t="str">
        <f t="shared" si="1213"/>
        <v/>
      </c>
      <c r="AZ1895" s="88" t="str">
        <f t="shared" si="1214"/>
        <v/>
      </c>
      <c r="BA1895" s="68" t="str">
        <f t="shared" si="1215"/>
        <v/>
      </c>
      <c r="BB1895" s="68" t="str">
        <f t="shared" si="1216"/>
        <v/>
      </c>
      <c r="BC1895" s="68" t="str">
        <f t="shared" si="1217"/>
        <v/>
      </c>
      <c r="BD1895" s="69" t="str">
        <f t="shared" si="1218"/>
        <v/>
      </c>
      <c r="BE1895" s="69" t="str">
        <f t="shared" si="1231"/>
        <v/>
      </c>
      <c r="BT1895" s="138" t="str">
        <f t="shared" ca="1" si="1232"/>
        <v/>
      </c>
      <c r="BU1895" s="139" t="str">
        <f t="shared" ca="1" si="1233"/>
        <v/>
      </c>
      <c r="BW1895" s="138" t="str">
        <f t="shared" si="1234"/>
        <v/>
      </c>
      <c r="BX1895" s="104" t="str">
        <f t="shared" si="1235"/>
        <v/>
      </c>
      <c r="BY1895" s="139" t="str">
        <f t="shared" si="1236"/>
        <v/>
      </c>
      <c r="CA1895" s="138" t="str">
        <f t="shared" si="1237"/>
        <v/>
      </c>
      <c r="CB1895" s="104" t="str">
        <f t="shared" si="1238"/>
        <v/>
      </c>
      <c r="CC1895" s="139" t="str">
        <f t="shared" si="1239"/>
        <v/>
      </c>
      <c r="CE1895" s="162" t="str">
        <f t="shared" si="1240"/>
        <v/>
      </c>
      <c r="CF1895" s="163" t="str">
        <f t="shared" si="1241"/>
        <v/>
      </c>
      <c r="CG1895" s="164" t="str">
        <f t="shared" si="1242"/>
        <v/>
      </c>
      <c r="CI1895" s="162" t="str">
        <f t="shared" si="1243"/>
        <v/>
      </c>
      <c r="CJ1895" s="163" t="str">
        <f t="shared" si="1246"/>
        <v/>
      </c>
      <c r="CK1895" s="164" t="str">
        <f t="shared" si="1247"/>
        <v/>
      </c>
      <c r="CM1895" s="169" t="str">
        <f t="shared" si="1244"/>
        <v/>
      </c>
      <c r="CN1895" s="139" t="str">
        <f t="shared" si="1245"/>
        <v/>
      </c>
      <c r="CP1895" s="41" t="str">
        <f>IF($CM1895="", "", COUNTIF($CM$11:$CM$3035, "&lt;"&amp;$CM1895)+1+COUNTIF($CM$11:$CM1895, $CM1895)-1)</f>
        <v/>
      </c>
    </row>
    <row r="1896" spans="1:94" x14ac:dyDescent="0.25">
      <c r="A1896" s="40"/>
      <c r="B1896" s="82" t="str">
        <f>IF($I1896="", "", IFERROR(INDEX('Job Database'!$AE$11:$AE$3035, MATCH($I1896, 'Job Database'!$X$11:$X$3035, 0)), ""))</f>
        <v/>
      </c>
      <c r="C1896" s="69" t="str">
        <f>IF($I1896="", "", IF(COUNTIF('Job Database'!$X$11:$X$3035, $I1896)=0, $AC$5, $AC$4))</f>
        <v/>
      </c>
      <c r="D1896" s="40"/>
      <c r="E1896" s="85" t="str">
        <f>IF($I1896="", "", IF(IFERROR(INDEX('Job Database'!$M$11:$M$3035, MATCH($I1896, 'Job Database'!$X$11:$X$3035, 0)), "")="", "", IFERROR(INDEX('Job Database'!$M$11:$M$3035, MATCH($I1896, 'Job Database'!$X$11:$X$3035, 0)), "")))</f>
        <v/>
      </c>
      <c r="F1896" s="40"/>
      <c r="G1896" s="88" t="str">
        <f t="shared" si="1219"/>
        <v/>
      </c>
      <c r="H1896" s="40"/>
      <c r="I1896" s="24"/>
      <c r="J1896" s="34"/>
      <c r="K1896" s="106"/>
      <c r="L1896" s="79"/>
      <c r="M1896" s="34"/>
      <c r="N1896" s="79"/>
      <c r="O1896" s="31"/>
      <c r="P1896" s="53"/>
      <c r="Q1896" s="40"/>
      <c r="S1896" s="41" t="str">
        <f t="shared" si="1207"/>
        <v/>
      </c>
      <c r="T1896" s="41" t="str">
        <f t="shared" si="1208"/>
        <v/>
      </c>
      <c r="U1896" s="41" t="str">
        <f t="shared" si="1220"/>
        <v/>
      </c>
      <c r="W1896" s="74" t="str">
        <f>IF('Job Database'!$X1896="", "", 'Job Database'!$X1896)</f>
        <v/>
      </c>
      <c r="Y1896" s="41" t="str">
        <f>IF($W1896="", "", IF(COUNTIF($I$11:$I$3035, $W1896)&gt;0, "", MAX($Y$10:$Y1895)+1))</f>
        <v/>
      </c>
      <c r="Z1896" s="41">
        <v>1886</v>
      </c>
      <c r="AA1896" s="58" t="str">
        <f t="shared" si="1221"/>
        <v/>
      </c>
      <c r="AC1896" s="41" t="str">
        <f t="shared" si="1209"/>
        <v/>
      </c>
      <c r="AE1896" s="41" t="str">
        <f t="shared" si="1222"/>
        <v/>
      </c>
      <c r="AJ1896" s="154" t="str">
        <f t="shared" si="1223"/>
        <v/>
      </c>
      <c r="AL1896" s="120" t="str">
        <f t="shared" si="1224"/>
        <v/>
      </c>
      <c r="AM1896" s="104" t="str">
        <f t="shared" si="1225"/>
        <v/>
      </c>
      <c r="AN1896" s="104" t="str">
        <f t="shared" si="1226"/>
        <v/>
      </c>
      <c r="AO1896" s="104" t="str">
        <f t="shared" si="1210"/>
        <v/>
      </c>
      <c r="AP1896" s="104" t="str">
        <f t="shared" si="1211"/>
        <v/>
      </c>
      <c r="AQ1896" s="121" t="str">
        <f t="shared" si="1227"/>
        <v/>
      </c>
      <c r="AS1896" s="88" t="str">
        <f t="shared" si="1212"/>
        <v/>
      </c>
      <c r="AT1896" s="68" t="str">
        <f t="shared" si="1228"/>
        <v/>
      </c>
      <c r="AU1896" s="68" t="str">
        <f t="shared" si="1229"/>
        <v/>
      </c>
      <c r="AV1896" s="68" t="str">
        <f t="shared" si="1230"/>
        <v/>
      </c>
      <c r="AW1896" s="88" t="str">
        <f t="shared" si="1213"/>
        <v/>
      </c>
      <c r="AZ1896" s="88" t="str">
        <f t="shared" si="1214"/>
        <v/>
      </c>
      <c r="BA1896" s="68" t="str">
        <f t="shared" si="1215"/>
        <v/>
      </c>
      <c r="BB1896" s="68" t="str">
        <f t="shared" si="1216"/>
        <v/>
      </c>
      <c r="BC1896" s="68" t="str">
        <f t="shared" si="1217"/>
        <v/>
      </c>
      <c r="BD1896" s="69" t="str">
        <f t="shared" si="1218"/>
        <v/>
      </c>
      <c r="BE1896" s="69" t="str">
        <f t="shared" si="1231"/>
        <v/>
      </c>
      <c r="BT1896" s="138" t="str">
        <f t="shared" ca="1" si="1232"/>
        <v/>
      </c>
      <c r="BU1896" s="139" t="str">
        <f t="shared" ca="1" si="1233"/>
        <v/>
      </c>
      <c r="BW1896" s="138" t="str">
        <f t="shared" si="1234"/>
        <v/>
      </c>
      <c r="BX1896" s="104" t="str">
        <f t="shared" si="1235"/>
        <v/>
      </c>
      <c r="BY1896" s="139" t="str">
        <f t="shared" si="1236"/>
        <v/>
      </c>
      <c r="CA1896" s="138" t="str">
        <f t="shared" si="1237"/>
        <v/>
      </c>
      <c r="CB1896" s="104" t="str">
        <f t="shared" si="1238"/>
        <v/>
      </c>
      <c r="CC1896" s="139" t="str">
        <f t="shared" si="1239"/>
        <v/>
      </c>
      <c r="CE1896" s="162" t="str">
        <f t="shared" si="1240"/>
        <v/>
      </c>
      <c r="CF1896" s="163" t="str">
        <f t="shared" si="1241"/>
        <v/>
      </c>
      <c r="CG1896" s="164" t="str">
        <f t="shared" si="1242"/>
        <v/>
      </c>
      <c r="CI1896" s="162" t="str">
        <f t="shared" si="1243"/>
        <v/>
      </c>
      <c r="CJ1896" s="163" t="str">
        <f t="shared" si="1246"/>
        <v/>
      </c>
      <c r="CK1896" s="164" t="str">
        <f t="shared" si="1247"/>
        <v/>
      </c>
      <c r="CM1896" s="169" t="str">
        <f t="shared" si="1244"/>
        <v/>
      </c>
      <c r="CN1896" s="139" t="str">
        <f t="shared" si="1245"/>
        <v/>
      </c>
      <c r="CP1896" s="41" t="str">
        <f>IF($CM1896="", "", COUNTIF($CM$11:$CM$3035, "&lt;"&amp;$CM1896)+1+COUNTIF($CM$11:$CM1896, $CM1896)-1)</f>
        <v/>
      </c>
    </row>
    <row r="1897" spans="1:94" x14ac:dyDescent="0.25">
      <c r="A1897" s="40"/>
      <c r="B1897" s="82" t="str">
        <f>IF($I1897="", "", IFERROR(INDEX('Job Database'!$AE$11:$AE$3035, MATCH($I1897, 'Job Database'!$X$11:$X$3035, 0)), ""))</f>
        <v/>
      </c>
      <c r="C1897" s="69" t="str">
        <f>IF($I1897="", "", IF(COUNTIF('Job Database'!$X$11:$X$3035, $I1897)=0, $AC$5, $AC$4))</f>
        <v/>
      </c>
      <c r="D1897" s="40"/>
      <c r="E1897" s="85" t="str">
        <f>IF($I1897="", "", IF(IFERROR(INDEX('Job Database'!$M$11:$M$3035, MATCH($I1897, 'Job Database'!$X$11:$X$3035, 0)), "")="", "", IFERROR(INDEX('Job Database'!$M$11:$M$3035, MATCH($I1897, 'Job Database'!$X$11:$X$3035, 0)), "")))</f>
        <v/>
      </c>
      <c r="F1897" s="40"/>
      <c r="G1897" s="88" t="str">
        <f t="shared" si="1219"/>
        <v/>
      </c>
      <c r="H1897" s="40"/>
      <c r="I1897" s="24"/>
      <c r="J1897" s="34"/>
      <c r="K1897" s="106"/>
      <c r="L1897" s="79"/>
      <c r="M1897" s="34"/>
      <c r="N1897" s="79"/>
      <c r="O1897" s="31"/>
      <c r="P1897" s="53"/>
      <c r="Q1897" s="40"/>
      <c r="S1897" s="41" t="str">
        <f t="shared" si="1207"/>
        <v/>
      </c>
      <c r="T1897" s="41" t="str">
        <f t="shared" si="1208"/>
        <v/>
      </c>
      <c r="U1897" s="41" t="str">
        <f t="shared" si="1220"/>
        <v/>
      </c>
      <c r="W1897" s="74" t="str">
        <f>IF('Job Database'!$X1897="", "", 'Job Database'!$X1897)</f>
        <v/>
      </c>
      <c r="Y1897" s="41" t="str">
        <f>IF($W1897="", "", IF(COUNTIF($I$11:$I$3035, $W1897)&gt;0, "", MAX($Y$10:$Y1896)+1))</f>
        <v/>
      </c>
      <c r="Z1897" s="41">
        <v>1887</v>
      </c>
      <c r="AA1897" s="58" t="str">
        <f t="shared" si="1221"/>
        <v/>
      </c>
      <c r="AC1897" s="41" t="str">
        <f t="shared" si="1209"/>
        <v/>
      </c>
      <c r="AE1897" s="41" t="str">
        <f t="shared" si="1222"/>
        <v/>
      </c>
      <c r="AJ1897" s="154" t="str">
        <f t="shared" si="1223"/>
        <v/>
      </c>
      <c r="AL1897" s="120" t="str">
        <f t="shared" si="1224"/>
        <v/>
      </c>
      <c r="AM1897" s="104" t="str">
        <f t="shared" si="1225"/>
        <v/>
      </c>
      <c r="AN1897" s="104" t="str">
        <f t="shared" si="1226"/>
        <v/>
      </c>
      <c r="AO1897" s="104" t="str">
        <f t="shared" si="1210"/>
        <v/>
      </c>
      <c r="AP1897" s="104" t="str">
        <f t="shared" si="1211"/>
        <v/>
      </c>
      <c r="AQ1897" s="121" t="str">
        <f t="shared" si="1227"/>
        <v/>
      </c>
      <c r="AS1897" s="88" t="str">
        <f t="shared" si="1212"/>
        <v/>
      </c>
      <c r="AT1897" s="68" t="str">
        <f t="shared" si="1228"/>
        <v/>
      </c>
      <c r="AU1897" s="68" t="str">
        <f t="shared" si="1229"/>
        <v/>
      </c>
      <c r="AV1897" s="68" t="str">
        <f t="shared" si="1230"/>
        <v/>
      </c>
      <c r="AW1897" s="88" t="str">
        <f t="shared" si="1213"/>
        <v/>
      </c>
      <c r="AZ1897" s="88" t="str">
        <f t="shared" si="1214"/>
        <v/>
      </c>
      <c r="BA1897" s="68" t="str">
        <f t="shared" si="1215"/>
        <v/>
      </c>
      <c r="BB1897" s="68" t="str">
        <f t="shared" si="1216"/>
        <v/>
      </c>
      <c r="BC1897" s="68" t="str">
        <f t="shared" si="1217"/>
        <v/>
      </c>
      <c r="BD1897" s="69" t="str">
        <f t="shared" si="1218"/>
        <v/>
      </c>
      <c r="BE1897" s="69" t="str">
        <f t="shared" si="1231"/>
        <v/>
      </c>
      <c r="BT1897" s="138" t="str">
        <f t="shared" ca="1" si="1232"/>
        <v/>
      </c>
      <c r="BU1897" s="139" t="str">
        <f t="shared" ca="1" si="1233"/>
        <v/>
      </c>
      <c r="BW1897" s="138" t="str">
        <f t="shared" si="1234"/>
        <v/>
      </c>
      <c r="BX1897" s="104" t="str">
        <f t="shared" si="1235"/>
        <v/>
      </c>
      <c r="BY1897" s="139" t="str">
        <f t="shared" si="1236"/>
        <v/>
      </c>
      <c r="CA1897" s="138" t="str">
        <f t="shared" si="1237"/>
        <v/>
      </c>
      <c r="CB1897" s="104" t="str">
        <f t="shared" si="1238"/>
        <v/>
      </c>
      <c r="CC1897" s="139" t="str">
        <f t="shared" si="1239"/>
        <v/>
      </c>
      <c r="CE1897" s="162" t="str">
        <f t="shared" si="1240"/>
        <v/>
      </c>
      <c r="CF1897" s="163" t="str">
        <f t="shared" si="1241"/>
        <v/>
      </c>
      <c r="CG1897" s="164" t="str">
        <f t="shared" si="1242"/>
        <v/>
      </c>
      <c r="CI1897" s="162" t="str">
        <f t="shared" si="1243"/>
        <v/>
      </c>
      <c r="CJ1897" s="163" t="str">
        <f t="shared" si="1246"/>
        <v/>
      </c>
      <c r="CK1897" s="164" t="str">
        <f t="shared" si="1247"/>
        <v/>
      </c>
      <c r="CM1897" s="169" t="str">
        <f t="shared" si="1244"/>
        <v/>
      </c>
      <c r="CN1897" s="139" t="str">
        <f t="shared" si="1245"/>
        <v/>
      </c>
      <c r="CP1897" s="41" t="str">
        <f>IF($CM1897="", "", COUNTIF($CM$11:$CM$3035, "&lt;"&amp;$CM1897)+1+COUNTIF($CM$11:$CM1897, $CM1897)-1)</f>
        <v/>
      </c>
    </row>
    <row r="1898" spans="1:94" x14ac:dyDescent="0.25">
      <c r="A1898" s="40"/>
      <c r="B1898" s="82" t="str">
        <f>IF($I1898="", "", IFERROR(INDEX('Job Database'!$AE$11:$AE$3035, MATCH($I1898, 'Job Database'!$X$11:$X$3035, 0)), ""))</f>
        <v/>
      </c>
      <c r="C1898" s="69" t="str">
        <f>IF($I1898="", "", IF(COUNTIF('Job Database'!$X$11:$X$3035, $I1898)=0, $AC$5, $AC$4))</f>
        <v/>
      </c>
      <c r="D1898" s="40"/>
      <c r="E1898" s="85" t="str">
        <f>IF($I1898="", "", IF(IFERROR(INDEX('Job Database'!$M$11:$M$3035, MATCH($I1898, 'Job Database'!$X$11:$X$3035, 0)), "")="", "", IFERROR(INDEX('Job Database'!$M$11:$M$3035, MATCH($I1898, 'Job Database'!$X$11:$X$3035, 0)), "")))</f>
        <v/>
      </c>
      <c r="F1898" s="40"/>
      <c r="G1898" s="88" t="str">
        <f t="shared" si="1219"/>
        <v/>
      </c>
      <c r="H1898" s="40"/>
      <c r="I1898" s="24"/>
      <c r="J1898" s="34"/>
      <c r="K1898" s="106"/>
      <c r="L1898" s="79"/>
      <c r="M1898" s="34"/>
      <c r="N1898" s="79"/>
      <c r="O1898" s="31"/>
      <c r="P1898" s="53"/>
      <c r="Q1898" s="40"/>
      <c r="S1898" s="41" t="str">
        <f t="shared" si="1207"/>
        <v/>
      </c>
      <c r="T1898" s="41" t="str">
        <f t="shared" si="1208"/>
        <v/>
      </c>
      <c r="U1898" s="41" t="str">
        <f t="shared" si="1220"/>
        <v/>
      </c>
      <c r="W1898" s="74" t="str">
        <f>IF('Job Database'!$X1898="", "", 'Job Database'!$X1898)</f>
        <v/>
      </c>
      <c r="Y1898" s="41" t="str">
        <f>IF($W1898="", "", IF(COUNTIF($I$11:$I$3035, $W1898)&gt;0, "", MAX($Y$10:$Y1897)+1))</f>
        <v/>
      </c>
      <c r="Z1898" s="41">
        <v>1888</v>
      </c>
      <c r="AA1898" s="58" t="str">
        <f t="shared" si="1221"/>
        <v/>
      </c>
      <c r="AC1898" s="41" t="str">
        <f t="shared" si="1209"/>
        <v/>
      </c>
      <c r="AE1898" s="41" t="str">
        <f t="shared" si="1222"/>
        <v/>
      </c>
      <c r="AJ1898" s="154" t="str">
        <f t="shared" si="1223"/>
        <v/>
      </c>
      <c r="AL1898" s="120" t="str">
        <f t="shared" si="1224"/>
        <v/>
      </c>
      <c r="AM1898" s="104" t="str">
        <f t="shared" si="1225"/>
        <v/>
      </c>
      <c r="AN1898" s="104" t="str">
        <f t="shared" si="1226"/>
        <v/>
      </c>
      <c r="AO1898" s="104" t="str">
        <f t="shared" si="1210"/>
        <v/>
      </c>
      <c r="AP1898" s="104" t="str">
        <f t="shared" si="1211"/>
        <v/>
      </c>
      <c r="AQ1898" s="121" t="str">
        <f t="shared" si="1227"/>
        <v/>
      </c>
      <c r="AS1898" s="88" t="str">
        <f t="shared" si="1212"/>
        <v/>
      </c>
      <c r="AT1898" s="68" t="str">
        <f t="shared" si="1228"/>
        <v/>
      </c>
      <c r="AU1898" s="68" t="str">
        <f t="shared" si="1229"/>
        <v/>
      </c>
      <c r="AV1898" s="68" t="str">
        <f t="shared" si="1230"/>
        <v/>
      </c>
      <c r="AW1898" s="88" t="str">
        <f t="shared" si="1213"/>
        <v/>
      </c>
      <c r="AZ1898" s="88" t="str">
        <f t="shared" si="1214"/>
        <v/>
      </c>
      <c r="BA1898" s="68" t="str">
        <f t="shared" si="1215"/>
        <v/>
      </c>
      <c r="BB1898" s="68" t="str">
        <f t="shared" si="1216"/>
        <v/>
      </c>
      <c r="BC1898" s="68" t="str">
        <f t="shared" si="1217"/>
        <v/>
      </c>
      <c r="BD1898" s="69" t="str">
        <f t="shared" si="1218"/>
        <v/>
      </c>
      <c r="BE1898" s="69" t="str">
        <f t="shared" si="1231"/>
        <v/>
      </c>
      <c r="BT1898" s="138" t="str">
        <f t="shared" ca="1" si="1232"/>
        <v/>
      </c>
      <c r="BU1898" s="139" t="str">
        <f t="shared" ca="1" si="1233"/>
        <v/>
      </c>
      <c r="BW1898" s="138" t="str">
        <f t="shared" si="1234"/>
        <v/>
      </c>
      <c r="BX1898" s="104" t="str">
        <f t="shared" si="1235"/>
        <v/>
      </c>
      <c r="BY1898" s="139" t="str">
        <f t="shared" si="1236"/>
        <v/>
      </c>
      <c r="CA1898" s="138" t="str">
        <f t="shared" si="1237"/>
        <v/>
      </c>
      <c r="CB1898" s="104" t="str">
        <f t="shared" si="1238"/>
        <v/>
      </c>
      <c r="CC1898" s="139" t="str">
        <f t="shared" si="1239"/>
        <v/>
      </c>
      <c r="CE1898" s="162" t="str">
        <f t="shared" si="1240"/>
        <v/>
      </c>
      <c r="CF1898" s="163" t="str">
        <f t="shared" si="1241"/>
        <v/>
      </c>
      <c r="CG1898" s="164" t="str">
        <f t="shared" si="1242"/>
        <v/>
      </c>
      <c r="CI1898" s="162" t="str">
        <f t="shared" si="1243"/>
        <v/>
      </c>
      <c r="CJ1898" s="163" t="str">
        <f t="shared" si="1246"/>
        <v/>
      </c>
      <c r="CK1898" s="164" t="str">
        <f t="shared" si="1247"/>
        <v/>
      </c>
      <c r="CM1898" s="169" t="str">
        <f t="shared" si="1244"/>
        <v/>
      </c>
      <c r="CN1898" s="139" t="str">
        <f t="shared" si="1245"/>
        <v/>
      </c>
      <c r="CP1898" s="41" t="str">
        <f>IF($CM1898="", "", COUNTIF($CM$11:$CM$3035, "&lt;"&amp;$CM1898)+1+COUNTIF($CM$11:$CM1898, $CM1898)-1)</f>
        <v/>
      </c>
    </row>
    <row r="1899" spans="1:94" x14ac:dyDescent="0.25">
      <c r="A1899" s="40"/>
      <c r="B1899" s="82" t="str">
        <f>IF($I1899="", "", IFERROR(INDEX('Job Database'!$AE$11:$AE$3035, MATCH($I1899, 'Job Database'!$X$11:$X$3035, 0)), ""))</f>
        <v/>
      </c>
      <c r="C1899" s="69" t="str">
        <f>IF($I1899="", "", IF(COUNTIF('Job Database'!$X$11:$X$3035, $I1899)=0, $AC$5, $AC$4))</f>
        <v/>
      </c>
      <c r="D1899" s="40"/>
      <c r="E1899" s="85" t="str">
        <f>IF($I1899="", "", IF(IFERROR(INDEX('Job Database'!$M$11:$M$3035, MATCH($I1899, 'Job Database'!$X$11:$X$3035, 0)), "")="", "", IFERROR(INDEX('Job Database'!$M$11:$M$3035, MATCH($I1899, 'Job Database'!$X$11:$X$3035, 0)), "")))</f>
        <v/>
      </c>
      <c r="F1899" s="40"/>
      <c r="G1899" s="88" t="str">
        <f t="shared" si="1219"/>
        <v/>
      </c>
      <c r="H1899" s="40"/>
      <c r="I1899" s="24"/>
      <c r="J1899" s="34"/>
      <c r="K1899" s="106"/>
      <c r="L1899" s="79"/>
      <c r="M1899" s="34"/>
      <c r="N1899" s="79"/>
      <c r="O1899" s="31"/>
      <c r="P1899" s="53"/>
      <c r="Q1899" s="40"/>
      <c r="S1899" s="41" t="str">
        <f t="shared" si="1207"/>
        <v/>
      </c>
      <c r="T1899" s="41" t="str">
        <f t="shared" si="1208"/>
        <v/>
      </c>
      <c r="U1899" s="41" t="str">
        <f t="shared" si="1220"/>
        <v/>
      </c>
      <c r="W1899" s="74" t="str">
        <f>IF('Job Database'!$X1899="", "", 'Job Database'!$X1899)</f>
        <v/>
      </c>
      <c r="Y1899" s="41" t="str">
        <f>IF($W1899="", "", IF(COUNTIF($I$11:$I$3035, $W1899)&gt;0, "", MAX($Y$10:$Y1898)+1))</f>
        <v/>
      </c>
      <c r="Z1899" s="41">
        <v>1889</v>
      </c>
      <c r="AA1899" s="58" t="str">
        <f t="shared" si="1221"/>
        <v/>
      </c>
      <c r="AC1899" s="41" t="str">
        <f t="shared" si="1209"/>
        <v/>
      </c>
      <c r="AE1899" s="41" t="str">
        <f t="shared" si="1222"/>
        <v/>
      </c>
      <c r="AJ1899" s="154" t="str">
        <f t="shared" si="1223"/>
        <v/>
      </c>
      <c r="AL1899" s="120" t="str">
        <f t="shared" si="1224"/>
        <v/>
      </c>
      <c r="AM1899" s="104" t="str">
        <f t="shared" si="1225"/>
        <v/>
      </c>
      <c r="AN1899" s="104" t="str">
        <f t="shared" si="1226"/>
        <v/>
      </c>
      <c r="AO1899" s="104" t="str">
        <f t="shared" si="1210"/>
        <v/>
      </c>
      <c r="AP1899" s="104" t="str">
        <f t="shared" si="1211"/>
        <v/>
      </c>
      <c r="AQ1899" s="121" t="str">
        <f t="shared" si="1227"/>
        <v/>
      </c>
      <c r="AS1899" s="88" t="str">
        <f t="shared" si="1212"/>
        <v/>
      </c>
      <c r="AT1899" s="68" t="str">
        <f t="shared" si="1228"/>
        <v/>
      </c>
      <c r="AU1899" s="68" t="str">
        <f t="shared" si="1229"/>
        <v/>
      </c>
      <c r="AV1899" s="68" t="str">
        <f t="shared" si="1230"/>
        <v/>
      </c>
      <c r="AW1899" s="88" t="str">
        <f t="shared" si="1213"/>
        <v/>
      </c>
      <c r="AZ1899" s="88" t="str">
        <f t="shared" si="1214"/>
        <v/>
      </c>
      <c r="BA1899" s="68" t="str">
        <f t="shared" si="1215"/>
        <v/>
      </c>
      <c r="BB1899" s="68" t="str">
        <f t="shared" si="1216"/>
        <v/>
      </c>
      <c r="BC1899" s="68" t="str">
        <f t="shared" si="1217"/>
        <v/>
      </c>
      <c r="BD1899" s="69" t="str">
        <f t="shared" si="1218"/>
        <v/>
      </c>
      <c r="BE1899" s="69" t="str">
        <f t="shared" si="1231"/>
        <v/>
      </c>
      <c r="BT1899" s="138" t="str">
        <f t="shared" ca="1" si="1232"/>
        <v/>
      </c>
      <c r="BU1899" s="139" t="str">
        <f t="shared" ca="1" si="1233"/>
        <v/>
      </c>
      <c r="BW1899" s="138" t="str">
        <f t="shared" si="1234"/>
        <v/>
      </c>
      <c r="BX1899" s="104" t="str">
        <f t="shared" si="1235"/>
        <v/>
      </c>
      <c r="BY1899" s="139" t="str">
        <f t="shared" si="1236"/>
        <v/>
      </c>
      <c r="CA1899" s="138" t="str">
        <f t="shared" si="1237"/>
        <v/>
      </c>
      <c r="CB1899" s="104" t="str">
        <f t="shared" si="1238"/>
        <v/>
      </c>
      <c r="CC1899" s="139" t="str">
        <f t="shared" si="1239"/>
        <v/>
      </c>
      <c r="CE1899" s="162" t="str">
        <f t="shared" si="1240"/>
        <v/>
      </c>
      <c r="CF1899" s="163" t="str">
        <f t="shared" si="1241"/>
        <v/>
      </c>
      <c r="CG1899" s="164" t="str">
        <f t="shared" si="1242"/>
        <v/>
      </c>
      <c r="CI1899" s="162" t="str">
        <f t="shared" si="1243"/>
        <v/>
      </c>
      <c r="CJ1899" s="163" t="str">
        <f t="shared" si="1246"/>
        <v/>
      </c>
      <c r="CK1899" s="164" t="str">
        <f t="shared" si="1247"/>
        <v/>
      </c>
      <c r="CM1899" s="169" t="str">
        <f t="shared" si="1244"/>
        <v/>
      </c>
      <c r="CN1899" s="139" t="str">
        <f t="shared" si="1245"/>
        <v/>
      </c>
      <c r="CP1899" s="41" t="str">
        <f>IF($CM1899="", "", COUNTIF($CM$11:$CM$3035, "&lt;"&amp;$CM1899)+1+COUNTIF($CM$11:$CM1899, $CM1899)-1)</f>
        <v/>
      </c>
    </row>
    <row r="1900" spans="1:94" x14ac:dyDescent="0.25">
      <c r="A1900" s="40"/>
      <c r="B1900" s="82" t="str">
        <f>IF($I1900="", "", IFERROR(INDEX('Job Database'!$AE$11:$AE$3035, MATCH($I1900, 'Job Database'!$X$11:$X$3035, 0)), ""))</f>
        <v/>
      </c>
      <c r="C1900" s="69" t="str">
        <f>IF($I1900="", "", IF(COUNTIF('Job Database'!$X$11:$X$3035, $I1900)=0, $AC$5, $AC$4))</f>
        <v/>
      </c>
      <c r="D1900" s="40"/>
      <c r="E1900" s="85" t="str">
        <f>IF($I1900="", "", IF(IFERROR(INDEX('Job Database'!$M$11:$M$3035, MATCH($I1900, 'Job Database'!$X$11:$X$3035, 0)), "")="", "", IFERROR(INDEX('Job Database'!$M$11:$M$3035, MATCH($I1900, 'Job Database'!$X$11:$X$3035, 0)), "")))</f>
        <v/>
      </c>
      <c r="F1900" s="40"/>
      <c r="G1900" s="88" t="str">
        <f t="shared" si="1219"/>
        <v/>
      </c>
      <c r="H1900" s="40"/>
      <c r="I1900" s="24"/>
      <c r="J1900" s="34"/>
      <c r="K1900" s="106"/>
      <c r="L1900" s="79"/>
      <c r="M1900" s="34"/>
      <c r="N1900" s="79"/>
      <c r="O1900" s="31"/>
      <c r="P1900" s="53"/>
      <c r="Q1900" s="40"/>
      <c r="S1900" s="41" t="str">
        <f t="shared" si="1207"/>
        <v/>
      </c>
      <c r="T1900" s="41" t="str">
        <f t="shared" si="1208"/>
        <v/>
      </c>
      <c r="U1900" s="41" t="str">
        <f t="shared" si="1220"/>
        <v/>
      </c>
      <c r="W1900" s="74" t="str">
        <f>IF('Job Database'!$X1900="", "", 'Job Database'!$X1900)</f>
        <v/>
      </c>
      <c r="Y1900" s="41" t="str">
        <f>IF($W1900="", "", IF(COUNTIF($I$11:$I$3035, $W1900)&gt;0, "", MAX($Y$10:$Y1899)+1))</f>
        <v/>
      </c>
      <c r="Z1900" s="41">
        <v>1890</v>
      </c>
      <c r="AA1900" s="58" t="str">
        <f t="shared" si="1221"/>
        <v/>
      </c>
      <c r="AC1900" s="41" t="str">
        <f t="shared" si="1209"/>
        <v/>
      </c>
      <c r="AE1900" s="41" t="str">
        <f t="shared" si="1222"/>
        <v/>
      </c>
      <c r="AJ1900" s="154" t="str">
        <f t="shared" si="1223"/>
        <v/>
      </c>
      <c r="AL1900" s="120" t="str">
        <f t="shared" si="1224"/>
        <v/>
      </c>
      <c r="AM1900" s="104" t="str">
        <f t="shared" si="1225"/>
        <v/>
      </c>
      <c r="AN1900" s="104" t="str">
        <f t="shared" si="1226"/>
        <v/>
      </c>
      <c r="AO1900" s="104" t="str">
        <f t="shared" si="1210"/>
        <v/>
      </c>
      <c r="AP1900" s="104" t="str">
        <f t="shared" si="1211"/>
        <v/>
      </c>
      <c r="AQ1900" s="121" t="str">
        <f t="shared" si="1227"/>
        <v/>
      </c>
      <c r="AS1900" s="88" t="str">
        <f t="shared" si="1212"/>
        <v/>
      </c>
      <c r="AT1900" s="68" t="str">
        <f t="shared" si="1228"/>
        <v/>
      </c>
      <c r="AU1900" s="68" t="str">
        <f t="shared" si="1229"/>
        <v/>
      </c>
      <c r="AV1900" s="68" t="str">
        <f t="shared" si="1230"/>
        <v/>
      </c>
      <c r="AW1900" s="88" t="str">
        <f t="shared" si="1213"/>
        <v/>
      </c>
      <c r="AZ1900" s="88" t="str">
        <f t="shared" si="1214"/>
        <v/>
      </c>
      <c r="BA1900" s="68" t="str">
        <f t="shared" si="1215"/>
        <v/>
      </c>
      <c r="BB1900" s="68" t="str">
        <f t="shared" si="1216"/>
        <v/>
      </c>
      <c r="BC1900" s="68" t="str">
        <f t="shared" si="1217"/>
        <v/>
      </c>
      <c r="BD1900" s="69" t="str">
        <f t="shared" si="1218"/>
        <v/>
      </c>
      <c r="BE1900" s="69" t="str">
        <f t="shared" si="1231"/>
        <v/>
      </c>
      <c r="BT1900" s="138" t="str">
        <f t="shared" ca="1" si="1232"/>
        <v/>
      </c>
      <c r="BU1900" s="139" t="str">
        <f t="shared" ca="1" si="1233"/>
        <v/>
      </c>
      <c r="BW1900" s="138" t="str">
        <f t="shared" si="1234"/>
        <v/>
      </c>
      <c r="BX1900" s="104" t="str">
        <f t="shared" si="1235"/>
        <v/>
      </c>
      <c r="BY1900" s="139" t="str">
        <f t="shared" si="1236"/>
        <v/>
      </c>
      <c r="CA1900" s="138" t="str">
        <f t="shared" si="1237"/>
        <v/>
      </c>
      <c r="CB1900" s="104" t="str">
        <f t="shared" si="1238"/>
        <v/>
      </c>
      <c r="CC1900" s="139" t="str">
        <f t="shared" si="1239"/>
        <v/>
      </c>
      <c r="CE1900" s="162" t="str">
        <f t="shared" si="1240"/>
        <v/>
      </c>
      <c r="CF1900" s="163" t="str">
        <f t="shared" si="1241"/>
        <v/>
      </c>
      <c r="CG1900" s="164" t="str">
        <f t="shared" si="1242"/>
        <v/>
      </c>
      <c r="CI1900" s="162" t="str">
        <f t="shared" si="1243"/>
        <v/>
      </c>
      <c r="CJ1900" s="163" t="str">
        <f t="shared" si="1246"/>
        <v/>
      </c>
      <c r="CK1900" s="164" t="str">
        <f t="shared" si="1247"/>
        <v/>
      </c>
      <c r="CM1900" s="169" t="str">
        <f t="shared" si="1244"/>
        <v/>
      </c>
      <c r="CN1900" s="139" t="str">
        <f t="shared" si="1245"/>
        <v/>
      </c>
      <c r="CP1900" s="41" t="str">
        <f>IF($CM1900="", "", COUNTIF($CM$11:$CM$3035, "&lt;"&amp;$CM1900)+1+COUNTIF($CM$11:$CM1900, $CM1900)-1)</f>
        <v/>
      </c>
    </row>
    <row r="1901" spans="1:94" x14ac:dyDescent="0.25">
      <c r="A1901" s="40"/>
      <c r="B1901" s="82" t="str">
        <f>IF($I1901="", "", IFERROR(INDEX('Job Database'!$AE$11:$AE$3035, MATCH($I1901, 'Job Database'!$X$11:$X$3035, 0)), ""))</f>
        <v/>
      </c>
      <c r="C1901" s="69" t="str">
        <f>IF($I1901="", "", IF(COUNTIF('Job Database'!$X$11:$X$3035, $I1901)=0, $AC$5, $AC$4))</f>
        <v/>
      </c>
      <c r="D1901" s="40"/>
      <c r="E1901" s="85" t="str">
        <f>IF($I1901="", "", IF(IFERROR(INDEX('Job Database'!$M$11:$M$3035, MATCH($I1901, 'Job Database'!$X$11:$X$3035, 0)), "")="", "", IFERROR(INDEX('Job Database'!$M$11:$M$3035, MATCH($I1901, 'Job Database'!$X$11:$X$3035, 0)), "")))</f>
        <v/>
      </c>
      <c r="F1901" s="40"/>
      <c r="G1901" s="88" t="str">
        <f t="shared" si="1219"/>
        <v/>
      </c>
      <c r="H1901" s="40"/>
      <c r="I1901" s="24"/>
      <c r="J1901" s="34"/>
      <c r="K1901" s="106"/>
      <c r="L1901" s="79"/>
      <c r="M1901" s="34"/>
      <c r="N1901" s="79"/>
      <c r="O1901" s="31"/>
      <c r="P1901" s="53"/>
      <c r="Q1901" s="40"/>
      <c r="S1901" s="41" t="str">
        <f t="shared" si="1207"/>
        <v/>
      </c>
      <c r="T1901" s="41" t="str">
        <f t="shared" si="1208"/>
        <v/>
      </c>
      <c r="U1901" s="41" t="str">
        <f t="shared" si="1220"/>
        <v/>
      </c>
      <c r="W1901" s="74" t="str">
        <f>IF('Job Database'!$X1901="", "", 'Job Database'!$X1901)</f>
        <v/>
      </c>
      <c r="Y1901" s="41" t="str">
        <f>IF($W1901="", "", IF(COUNTIF($I$11:$I$3035, $W1901)&gt;0, "", MAX($Y$10:$Y1900)+1))</f>
        <v/>
      </c>
      <c r="Z1901" s="41">
        <v>1891</v>
      </c>
      <c r="AA1901" s="58" t="str">
        <f t="shared" si="1221"/>
        <v/>
      </c>
      <c r="AC1901" s="41" t="str">
        <f t="shared" si="1209"/>
        <v/>
      </c>
      <c r="AE1901" s="41" t="str">
        <f t="shared" si="1222"/>
        <v/>
      </c>
      <c r="AJ1901" s="154" t="str">
        <f t="shared" si="1223"/>
        <v/>
      </c>
      <c r="AL1901" s="120" t="str">
        <f t="shared" si="1224"/>
        <v/>
      </c>
      <c r="AM1901" s="104" t="str">
        <f t="shared" si="1225"/>
        <v/>
      </c>
      <c r="AN1901" s="104" t="str">
        <f t="shared" si="1226"/>
        <v/>
      </c>
      <c r="AO1901" s="104" t="str">
        <f t="shared" si="1210"/>
        <v/>
      </c>
      <c r="AP1901" s="104" t="str">
        <f t="shared" si="1211"/>
        <v/>
      </c>
      <c r="AQ1901" s="121" t="str">
        <f t="shared" si="1227"/>
        <v/>
      </c>
      <c r="AS1901" s="88" t="str">
        <f t="shared" si="1212"/>
        <v/>
      </c>
      <c r="AT1901" s="68" t="str">
        <f t="shared" si="1228"/>
        <v/>
      </c>
      <c r="AU1901" s="68" t="str">
        <f t="shared" si="1229"/>
        <v/>
      </c>
      <c r="AV1901" s="68" t="str">
        <f t="shared" si="1230"/>
        <v/>
      </c>
      <c r="AW1901" s="88" t="str">
        <f t="shared" si="1213"/>
        <v/>
      </c>
      <c r="AZ1901" s="88" t="str">
        <f t="shared" si="1214"/>
        <v/>
      </c>
      <c r="BA1901" s="68" t="str">
        <f t="shared" si="1215"/>
        <v/>
      </c>
      <c r="BB1901" s="68" t="str">
        <f t="shared" si="1216"/>
        <v/>
      </c>
      <c r="BC1901" s="68" t="str">
        <f t="shared" si="1217"/>
        <v/>
      </c>
      <c r="BD1901" s="69" t="str">
        <f t="shared" si="1218"/>
        <v/>
      </c>
      <c r="BE1901" s="69" t="str">
        <f t="shared" si="1231"/>
        <v/>
      </c>
      <c r="BT1901" s="138" t="str">
        <f t="shared" ca="1" si="1232"/>
        <v/>
      </c>
      <c r="BU1901" s="139" t="str">
        <f t="shared" ca="1" si="1233"/>
        <v/>
      </c>
      <c r="BW1901" s="138" t="str">
        <f t="shared" si="1234"/>
        <v/>
      </c>
      <c r="BX1901" s="104" t="str">
        <f t="shared" si="1235"/>
        <v/>
      </c>
      <c r="BY1901" s="139" t="str">
        <f t="shared" si="1236"/>
        <v/>
      </c>
      <c r="CA1901" s="138" t="str">
        <f t="shared" si="1237"/>
        <v/>
      </c>
      <c r="CB1901" s="104" t="str">
        <f t="shared" si="1238"/>
        <v/>
      </c>
      <c r="CC1901" s="139" t="str">
        <f t="shared" si="1239"/>
        <v/>
      </c>
      <c r="CE1901" s="162" t="str">
        <f t="shared" si="1240"/>
        <v/>
      </c>
      <c r="CF1901" s="163" t="str">
        <f t="shared" si="1241"/>
        <v/>
      </c>
      <c r="CG1901" s="164" t="str">
        <f t="shared" si="1242"/>
        <v/>
      </c>
      <c r="CI1901" s="162" t="str">
        <f t="shared" si="1243"/>
        <v/>
      </c>
      <c r="CJ1901" s="163" t="str">
        <f t="shared" si="1246"/>
        <v/>
      </c>
      <c r="CK1901" s="164" t="str">
        <f t="shared" si="1247"/>
        <v/>
      </c>
      <c r="CM1901" s="169" t="str">
        <f t="shared" si="1244"/>
        <v/>
      </c>
      <c r="CN1901" s="139" t="str">
        <f t="shared" si="1245"/>
        <v/>
      </c>
      <c r="CP1901" s="41" t="str">
        <f>IF($CM1901="", "", COUNTIF($CM$11:$CM$3035, "&lt;"&amp;$CM1901)+1+COUNTIF($CM$11:$CM1901, $CM1901)-1)</f>
        <v/>
      </c>
    </row>
    <row r="1902" spans="1:94" x14ac:dyDescent="0.25">
      <c r="A1902" s="40"/>
      <c r="B1902" s="82" t="str">
        <f>IF($I1902="", "", IFERROR(INDEX('Job Database'!$AE$11:$AE$3035, MATCH($I1902, 'Job Database'!$X$11:$X$3035, 0)), ""))</f>
        <v/>
      </c>
      <c r="C1902" s="69" t="str">
        <f>IF($I1902="", "", IF(COUNTIF('Job Database'!$X$11:$X$3035, $I1902)=0, $AC$5, $AC$4))</f>
        <v/>
      </c>
      <c r="D1902" s="40"/>
      <c r="E1902" s="85" t="str">
        <f>IF($I1902="", "", IF(IFERROR(INDEX('Job Database'!$M$11:$M$3035, MATCH($I1902, 'Job Database'!$X$11:$X$3035, 0)), "")="", "", IFERROR(INDEX('Job Database'!$M$11:$M$3035, MATCH($I1902, 'Job Database'!$X$11:$X$3035, 0)), "")))</f>
        <v/>
      </c>
      <c r="F1902" s="40"/>
      <c r="G1902" s="88" t="str">
        <f t="shared" si="1219"/>
        <v/>
      </c>
      <c r="H1902" s="40"/>
      <c r="I1902" s="24"/>
      <c r="J1902" s="34"/>
      <c r="K1902" s="106"/>
      <c r="L1902" s="79"/>
      <c r="M1902" s="34"/>
      <c r="N1902" s="79"/>
      <c r="O1902" s="31"/>
      <c r="P1902" s="53"/>
      <c r="Q1902" s="40"/>
      <c r="S1902" s="41" t="str">
        <f t="shared" si="1207"/>
        <v/>
      </c>
      <c r="T1902" s="41" t="str">
        <f t="shared" si="1208"/>
        <v/>
      </c>
      <c r="U1902" s="41" t="str">
        <f t="shared" si="1220"/>
        <v/>
      </c>
      <c r="W1902" s="74" t="str">
        <f>IF('Job Database'!$X1902="", "", 'Job Database'!$X1902)</f>
        <v/>
      </c>
      <c r="Y1902" s="41" t="str">
        <f>IF($W1902="", "", IF(COUNTIF($I$11:$I$3035, $W1902)&gt;0, "", MAX($Y$10:$Y1901)+1))</f>
        <v/>
      </c>
      <c r="Z1902" s="41">
        <v>1892</v>
      </c>
      <c r="AA1902" s="58" t="str">
        <f t="shared" si="1221"/>
        <v/>
      </c>
      <c r="AC1902" s="41" t="str">
        <f t="shared" si="1209"/>
        <v/>
      </c>
      <c r="AE1902" s="41" t="str">
        <f t="shared" si="1222"/>
        <v/>
      </c>
      <c r="AJ1902" s="154" t="str">
        <f t="shared" si="1223"/>
        <v/>
      </c>
      <c r="AL1902" s="120" t="str">
        <f t="shared" si="1224"/>
        <v/>
      </c>
      <c r="AM1902" s="104" t="str">
        <f t="shared" si="1225"/>
        <v/>
      </c>
      <c r="AN1902" s="104" t="str">
        <f t="shared" si="1226"/>
        <v/>
      </c>
      <c r="AO1902" s="104" t="str">
        <f t="shared" si="1210"/>
        <v/>
      </c>
      <c r="AP1902" s="104" t="str">
        <f t="shared" si="1211"/>
        <v/>
      </c>
      <c r="AQ1902" s="121" t="str">
        <f t="shared" si="1227"/>
        <v/>
      </c>
      <c r="AS1902" s="88" t="str">
        <f t="shared" si="1212"/>
        <v/>
      </c>
      <c r="AT1902" s="68" t="str">
        <f t="shared" si="1228"/>
        <v/>
      </c>
      <c r="AU1902" s="68" t="str">
        <f t="shared" si="1229"/>
        <v/>
      </c>
      <c r="AV1902" s="68" t="str">
        <f t="shared" si="1230"/>
        <v/>
      </c>
      <c r="AW1902" s="88" t="str">
        <f t="shared" si="1213"/>
        <v/>
      </c>
      <c r="AZ1902" s="88" t="str">
        <f t="shared" si="1214"/>
        <v/>
      </c>
      <c r="BA1902" s="68" t="str">
        <f t="shared" si="1215"/>
        <v/>
      </c>
      <c r="BB1902" s="68" t="str">
        <f t="shared" si="1216"/>
        <v/>
      </c>
      <c r="BC1902" s="68" t="str">
        <f t="shared" si="1217"/>
        <v/>
      </c>
      <c r="BD1902" s="69" t="str">
        <f t="shared" si="1218"/>
        <v/>
      </c>
      <c r="BE1902" s="69" t="str">
        <f t="shared" si="1231"/>
        <v/>
      </c>
      <c r="BT1902" s="138" t="str">
        <f t="shared" ca="1" si="1232"/>
        <v/>
      </c>
      <c r="BU1902" s="139" t="str">
        <f t="shared" ca="1" si="1233"/>
        <v/>
      </c>
      <c r="BW1902" s="138" t="str">
        <f t="shared" si="1234"/>
        <v/>
      </c>
      <c r="BX1902" s="104" t="str">
        <f t="shared" si="1235"/>
        <v/>
      </c>
      <c r="BY1902" s="139" t="str">
        <f t="shared" si="1236"/>
        <v/>
      </c>
      <c r="CA1902" s="138" t="str">
        <f t="shared" si="1237"/>
        <v/>
      </c>
      <c r="CB1902" s="104" t="str">
        <f t="shared" si="1238"/>
        <v/>
      </c>
      <c r="CC1902" s="139" t="str">
        <f t="shared" si="1239"/>
        <v/>
      </c>
      <c r="CE1902" s="162" t="str">
        <f t="shared" si="1240"/>
        <v/>
      </c>
      <c r="CF1902" s="163" t="str">
        <f t="shared" si="1241"/>
        <v/>
      </c>
      <c r="CG1902" s="164" t="str">
        <f t="shared" si="1242"/>
        <v/>
      </c>
      <c r="CI1902" s="162" t="str">
        <f t="shared" si="1243"/>
        <v/>
      </c>
      <c r="CJ1902" s="163" t="str">
        <f t="shared" si="1246"/>
        <v/>
      </c>
      <c r="CK1902" s="164" t="str">
        <f t="shared" si="1247"/>
        <v/>
      </c>
      <c r="CM1902" s="169" t="str">
        <f t="shared" si="1244"/>
        <v/>
      </c>
      <c r="CN1902" s="139" t="str">
        <f t="shared" si="1245"/>
        <v/>
      </c>
      <c r="CP1902" s="41" t="str">
        <f>IF($CM1902="", "", COUNTIF($CM$11:$CM$3035, "&lt;"&amp;$CM1902)+1+COUNTIF($CM$11:$CM1902, $CM1902)-1)</f>
        <v/>
      </c>
    </row>
    <row r="1903" spans="1:94" x14ac:dyDescent="0.25">
      <c r="A1903" s="40"/>
      <c r="B1903" s="82" t="str">
        <f>IF($I1903="", "", IFERROR(INDEX('Job Database'!$AE$11:$AE$3035, MATCH($I1903, 'Job Database'!$X$11:$X$3035, 0)), ""))</f>
        <v/>
      </c>
      <c r="C1903" s="69" t="str">
        <f>IF($I1903="", "", IF(COUNTIF('Job Database'!$X$11:$X$3035, $I1903)=0, $AC$5, $AC$4))</f>
        <v/>
      </c>
      <c r="D1903" s="40"/>
      <c r="E1903" s="85" t="str">
        <f>IF($I1903="", "", IF(IFERROR(INDEX('Job Database'!$M$11:$M$3035, MATCH($I1903, 'Job Database'!$X$11:$X$3035, 0)), "")="", "", IFERROR(INDEX('Job Database'!$M$11:$M$3035, MATCH($I1903, 'Job Database'!$X$11:$X$3035, 0)), "")))</f>
        <v/>
      </c>
      <c r="F1903" s="40"/>
      <c r="G1903" s="88" t="str">
        <f t="shared" si="1219"/>
        <v/>
      </c>
      <c r="H1903" s="40"/>
      <c r="I1903" s="24"/>
      <c r="J1903" s="34"/>
      <c r="K1903" s="106"/>
      <c r="L1903" s="79"/>
      <c r="M1903" s="34"/>
      <c r="N1903" s="79"/>
      <c r="O1903" s="31"/>
      <c r="P1903" s="53"/>
      <c r="Q1903" s="40"/>
      <c r="S1903" s="41" t="str">
        <f t="shared" si="1207"/>
        <v/>
      </c>
      <c r="T1903" s="41" t="str">
        <f t="shared" si="1208"/>
        <v/>
      </c>
      <c r="U1903" s="41" t="str">
        <f t="shared" si="1220"/>
        <v/>
      </c>
      <c r="W1903" s="74" t="str">
        <f>IF('Job Database'!$X1903="", "", 'Job Database'!$X1903)</f>
        <v/>
      </c>
      <c r="Y1903" s="41" t="str">
        <f>IF($W1903="", "", IF(COUNTIF($I$11:$I$3035, $W1903)&gt;0, "", MAX($Y$10:$Y1902)+1))</f>
        <v/>
      </c>
      <c r="Z1903" s="41">
        <v>1893</v>
      </c>
      <c r="AA1903" s="58" t="str">
        <f t="shared" si="1221"/>
        <v/>
      </c>
      <c r="AC1903" s="41" t="str">
        <f t="shared" si="1209"/>
        <v/>
      </c>
      <c r="AE1903" s="41" t="str">
        <f t="shared" si="1222"/>
        <v/>
      </c>
      <c r="AJ1903" s="154" t="str">
        <f t="shared" si="1223"/>
        <v/>
      </c>
      <c r="AL1903" s="120" t="str">
        <f t="shared" si="1224"/>
        <v/>
      </c>
      <c r="AM1903" s="104" t="str">
        <f t="shared" si="1225"/>
        <v/>
      </c>
      <c r="AN1903" s="104" t="str">
        <f t="shared" si="1226"/>
        <v/>
      </c>
      <c r="AO1903" s="104" t="str">
        <f t="shared" si="1210"/>
        <v/>
      </c>
      <c r="AP1903" s="104" t="str">
        <f t="shared" si="1211"/>
        <v/>
      </c>
      <c r="AQ1903" s="121" t="str">
        <f t="shared" si="1227"/>
        <v/>
      </c>
      <c r="AS1903" s="88" t="str">
        <f t="shared" si="1212"/>
        <v/>
      </c>
      <c r="AT1903" s="68" t="str">
        <f t="shared" si="1228"/>
        <v/>
      </c>
      <c r="AU1903" s="68" t="str">
        <f t="shared" si="1229"/>
        <v/>
      </c>
      <c r="AV1903" s="68" t="str">
        <f t="shared" si="1230"/>
        <v/>
      </c>
      <c r="AW1903" s="88" t="str">
        <f t="shared" si="1213"/>
        <v/>
      </c>
      <c r="AZ1903" s="88" t="str">
        <f t="shared" si="1214"/>
        <v/>
      </c>
      <c r="BA1903" s="68" t="str">
        <f t="shared" si="1215"/>
        <v/>
      </c>
      <c r="BB1903" s="68" t="str">
        <f t="shared" si="1216"/>
        <v/>
      </c>
      <c r="BC1903" s="68" t="str">
        <f t="shared" si="1217"/>
        <v/>
      </c>
      <c r="BD1903" s="69" t="str">
        <f t="shared" si="1218"/>
        <v/>
      </c>
      <c r="BE1903" s="69" t="str">
        <f t="shared" si="1231"/>
        <v/>
      </c>
      <c r="BT1903" s="138" t="str">
        <f t="shared" ca="1" si="1232"/>
        <v/>
      </c>
      <c r="BU1903" s="139" t="str">
        <f t="shared" ca="1" si="1233"/>
        <v/>
      </c>
      <c r="BW1903" s="138" t="str">
        <f t="shared" si="1234"/>
        <v/>
      </c>
      <c r="BX1903" s="104" t="str">
        <f t="shared" si="1235"/>
        <v/>
      </c>
      <c r="BY1903" s="139" t="str">
        <f t="shared" si="1236"/>
        <v/>
      </c>
      <c r="CA1903" s="138" t="str">
        <f t="shared" si="1237"/>
        <v/>
      </c>
      <c r="CB1903" s="104" t="str">
        <f t="shared" si="1238"/>
        <v/>
      </c>
      <c r="CC1903" s="139" t="str">
        <f t="shared" si="1239"/>
        <v/>
      </c>
      <c r="CE1903" s="162" t="str">
        <f t="shared" si="1240"/>
        <v/>
      </c>
      <c r="CF1903" s="163" t="str">
        <f t="shared" si="1241"/>
        <v/>
      </c>
      <c r="CG1903" s="164" t="str">
        <f t="shared" si="1242"/>
        <v/>
      </c>
      <c r="CI1903" s="162" t="str">
        <f t="shared" si="1243"/>
        <v/>
      </c>
      <c r="CJ1903" s="163" t="str">
        <f t="shared" si="1246"/>
        <v/>
      </c>
      <c r="CK1903" s="164" t="str">
        <f t="shared" si="1247"/>
        <v/>
      </c>
      <c r="CM1903" s="169" t="str">
        <f t="shared" si="1244"/>
        <v/>
      </c>
      <c r="CN1903" s="139" t="str">
        <f t="shared" si="1245"/>
        <v/>
      </c>
      <c r="CP1903" s="41" t="str">
        <f>IF($CM1903="", "", COUNTIF($CM$11:$CM$3035, "&lt;"&amp;$CM1903)+1+COUNTIF($CM$11:$CM1903, $CM1903)-1)</f>
        <v/>
      </c>
    </row>
    <row r="1904" spans="1:94" x14ac:dyDescent="0.25">
      <c r="A1904" s="40"/>
      <c r="B1904" s="82" t="str">
        <f>IF($I1904="", "", IFERROR(INDEX('Job Database'!$AE$11:$AE$3035, MATCH($I1904, 'Job Database'!$X$11:$X$3035, 0)), ""))</f>
        <v/>
      </c>
      <c r="C1904" s="69" t="str">
        <f>IF($I1904="", "", IF(COUNTIF('Job Database'!$X$11:$X$3035, $I1904)=0, $AC$5, $AC$4))</f>
        <v/>
      </c>
      <c r="D1904" s="40"/>
      <c r="E1904" s="85" t="str">
        <f>IF($I1904="", "", IF(IFERROR(INDEX('Job Database'!$M$11:$M$3035, MATCH($I1904, 'Job Database'!$X$11:$X$3035, 0)), "")="", "", IFERROR(INDEX('Job Database'!$M$11:$M$3035, MATCH($I1904, 'Job Database'!$X$11:$X$3035, 0)), "")))</f>
        <v/>
      </c>
      <c r="F1904" s="40"/>
      <c r="G1904" s="88" t="str">
        <f t="shared" si="1219"/>
        <v/>
      </c>
      <c r="H1904" s="40"/>
      <c r="I1904" s="24"/>
      <c r="J1904" s="34"/>
      <c r="K1904" s="106"/>
      <c r="L1904" s="79"/>
      <c r="M1904" s="34"/>
      <c r="N1904" s="79"/>
      <c r="O1904" s="31"/>
      <c r="P1904" s="53"/>
      <c r="Q1904" s="40"/>
      <c r="S1904" s="41" t="str">
        <f t="shared" si="1207"/>
        <v/>
      </c>
      <c r="T1904" s="41" t="str">
        <f t="shared" si="1208"/>
        <v/>
      </c>
      <c r="U1904" s="41" t="str">
        <f t="shared" si="1220"/>
        <v/>
      </c>
      <c r="W1904" s="74" t="str">
        <f>IF('Job Database'!$X1904="", "", 'Job Database'!$X1904)</f>
        <v/>
      </c>
      <c r="Y1904" s="41" t="str">
        <f>IF($W1904="", "", IF(COUNTIF($I$11:$I$3035, $W1904)&gt;0, "", MAX($Y$10:$Y1903)+1))</f>
        <v/>
      </c>
      <c r="Z1904" s="41">
        <v>1894</v>
      </c>
      <c r="AA1904" s="58" t="str">
        <f t="shared" si="1221"/>
        <v/>
      </c>
      <c r="AC1904" s="41" t="str">
        <f t="shared" si="1209"/>
        <v/>
      </c>
      <c r="AE1904" s="41" t="str">
        <f t="shared" si="1222"/>
        <v/>
      </c>
      <c r="AJ1904" s="154" t="str">
        <f t="shared" si="1223"/>
        <v/>
      </c>
      <c r="AL1904" s="120" t="str">
        <f t="shared" si="1224"/>
        <v/>
      </c>
      <c r="AM1904" s="104" t="str">
        <f t="shared" si="1225"/>
        <v/>
      </c>
      <c r="AN1904" s="104" t="str">
        <f t="shared" si="1226"/>
        <v/>
      </c>
      <c r="AO1904" s="104" t="str">
        <f t="shared" si="1210"/>
        <v/>
      </c>
      <c r="AP1904" s="104" t="str">
        <f t="shared" si="1211"/>
        <v/>
      </c>
      <c r="AQ1904" s="121" t="str">
        <f t="shared" si="1227"/>
        <v/>
      </c>
      <c r="AS1904" s="88" t="str">
        <f t="shared" si="1212"/>
        <v/>
      </c>
      <c r="AT1904" s="68" t="str">
        <f t="shared" si="1228"/>
        <v/>
      </c>
      <c r="AU1904" s="68" t="str">
        <f t="shared" si="1229"/>
        <v/>
      </c>
      <c r="AV1904" s="68" t="str">
        <f t="shared" si="1230"/>
        <v/>
      </c>
      <c r="AW1904" s="88" t="str">
        <f t="shared" si="1213"/>
        <v/>
      </c>
      <c r="AZ1904" s="88" t="str">
        <f t="shared" si="1214"/>
        <v/>
      </c>
      <c r="BA1904" s="68" t="str">
        <f t="shared" si="1215"/>
        <v/>
      </c>
      <c r="BB1904" s="68" t="str">
        <f t="shared" si="1216"/>
        <v/>
      </c>
      <c r="BC1904" s="68" t="str">
        <f t="shared" si="1217"/>
        <v/>
      </c>
      <c r="BD1904" s="69" t="str">
        <f t="shared" si="1218"/>
        <v/>
      </c>
      <c r="BE1904" s="69" t="str">
        <f t="shared" si="1231"/>
        <v/>
      </c>
      <c r="BT1904" s="138" t="str">
        <f t="shared" ca="1" si="1232"/>
        <v/>
      </c>
      <c r="BU1904" s="139" t="str">
        <f t="shared" ca="1" si="1233"/>
        <v/>
      </c>
      <c r="BW1904" s="138" t="str">
        <f t="shared" si="1234"/>
        <v/>
      </c>
      <c r="BX1904" s="104" t="str">
        <f t="shared" si="1235"/>
        <v/>
      </c>
      <c r="BY1904" s="139" t="str">
        <f t="shared" si="1236"/>
        <v/>
      </c>
      <c r="CA1904" s="138" t="str">
        <f t="shared" si="1237"/>
        <v/>
      </c>
      <c r="CB1904" s="104" t="str">
        <f t="shared" si="1238"/>
        <v/>
      </c>
      <c r="CC1904" s="139" t="str">
        <f t="shared" si="1239"/>
        <v/>
      </c>
      <c r="CE1904" s="162" t="str">
        <f t="shared" si="1240"/>
        <v/>
      </c>
      <c r="CF1904" s="163" t="str">
        <f t="shared" si="1241"/>
        <v/>
      </c>
      <c r="CG1904" s="164" t="str">
        <f t="shared" si="1242"/>
        <v/>
      </c>
      <c r="CI1904" s="162" t="str">
        <f t="shared" si="1243"/>
        <v/>
      </c>
      <c r="CJ1904" s="163" t="str">
        <f t="shared" si="1246"/>
        <v/>
      </c>
      <c r="CK1904" s="164" t="str">
        <f t="shared" si="1247"/>
        <v/>
      </c>
      <c r="CM1904" s="169" t="str">
        <f t="shared" si="1244"/>
        <v/>
      </c>
      <c r="CN1904" s="139" t="str">
        <f t="shared" si="1245"/>
        <v/>
      </c>
      <c r="CP1904" s="41" t="str">
        <f>IF($CM1904="", "", COUNTIF($CM$11:$CM$3035, "&lt;"&amp;$CM1904)+1+COUNTIF($CM$11:$CM1904, $CM1904)-1)</f>
        <v/>
      </c>
    </row>
    <row r="1905" spans="1:94" x14ac:dyDescent="0.25">
      <c r="A1905" s="40"/>
      <c r="B1905" s="82" t="str">
        <f>IF($I1905="", "", IFERROR(INDEX('Job Database'!$AE$11:$AE$3035, MATCH($I1905, 'Job Database'!$X$11:$X$3035, 0)), ""))</f>
        <v/>
      </c>
      <c r="C1905" s="69" t="str">
        <f>IF($I1905="", "", IF(COUNTIF('Job Database'!$X$11:$X$3035, $I1905)=0, $AC$5, $AC$4))</f>
        <v/>
      </c>
      <c r="D1905" s="40"/>
      <c r="E1905" s="85" t="str">
        <f>IF($I1905="", "", IF(IFERROR(INDEX('Job Database'!$M$11:$M$3035, MATCH($I1905, 'Job Database'!$X$11:$X$3035, 0)), "")="", "", IFERROR(INDEX('Job Database'!$M$11:$M$3035, MATCH($I1905, 'Job Database'!$X$11:$X$3035, 0)), "")))</f>
        <v/>
      </c>
      <c r="F1905" s="40"/>
      <c r="G1905" s="88" t="str">
        <f t="shared" si="1219"/>
        <v/>
      </c>
      <c r="H1905" s="40"/>
      <c r="I1905" s="24"/>
      <c r="J1905" s="34"/>
      <c r="K1905" s="106"/>
      <c r="L1905" s="79"/>
      <c r="M1905" s="34"/>
      <c r="N1905" s="79"/>
      <c r="O1905" s="31"/>
      <c r="P1905" s="53"/>
      <c r="Q1905" s="40"/>
      <c r="S1905" s="41" t="str">
        <f t="shared" si="1207"/>
        <v/>
      </c>
      <c r="T1905" s="41" t="str">
        <f t="shared" si="1208"/>
        <v/>
      </c>
      <c r="U1905" s="41" t="str">
        <f t="shared" si="1220"/>
        <v/>
      </c>
      <c r="W1905" s="74" t="str">
        <f>IF('Job Database'!$X1905="", "", 'Job Database'!$X1905)</f>
        <v/>
      </c>
      <c r="Y1905" s="41" t="str">
        <f>IF($W1905="", "", IF(COUNTIF($I$11:$I$3035, $W1905)&gt;0, "", MAX($Y$10:$Y1904)+1))</f>
        <v/>
      </c>
      <c r="Z1905" s="41">
        <v>1895</v>
      </c>
      <c r="AA1905" s="58" t="str">
        <f t="shared" si="1221"/>
        <v/>
      </c>
      <c r="AC1905" s="41" t="str">
        <f t="shared" si="1209"/>
        <v/>
      </c>
      <c r="AE1905" s="41" t="str">
        <f t="shared" si="1222"/>
        <v/>
      </c>
      <c r="AJ1905" s="154" t="str">
        <f t="shared" si="1223"/>
        <v/>
      </c>
      <c r="AL1905" s="120" t="str">
        <f t="shared" si="1224"/>
        <v/>
      </c>
      <c r="AM1905" s="104" t="str">
        <f t="shared" si="1225"/>
        <v/>
      </c>
      <c r="AN1905" s="104" t="str">
        <f t="shared" si="1226"/>
        <v/>
      </c>
      <c r="AO1905" s="104" t="str">
        <f t="shared" si="1210"/>
        <v/>
      </c>
      <c r="AP1905" s="104" t="str">
        <f t="shared" si="1211"/>
        <v/>
      </c>
      <c r="AQ1905" s="121" t="str">
        <f t="shared" si="1227"/>
        <v/>
      </c>
      <c r="AS1905" s="88" t="str">
        <f t="shared" si="1212"/>
        <v/>
      </c>
      <c r="AT1905" s="68" t="str">
        <f t="shared" si="1228"/>
        <v/>
      </c>
      <c r="AU1905" s="68" t="str">
        <f t="shared" si="1229"/>
        <v/>
      </c>
      <c r="AV1905" s="68" t="str">
        <f t="shared" si="1230"/>
        <v/>
      </c>
      <c r="AW1905" s="88" t="str">
        <f t="shared" si="1213"/>
        <v/>
      </c>
      <c r="AZ1905" s="88" t="str">
        <f t="shared" si="1214"/>
        <v/>
      </c>
      <c r="BA1905" s="68" t="str">
        <f t="shared" si="1215"/>
        <v/>
      </c>
      <c r="BB1905" s="68" t="str">
        <f t="shared" si="1216"/>
        <v/>
      </c>
      <c r="BC1905" s="68" t="str">
        <f t="shared" si="1217"/>
        <v/>
      </c>
      <c r="BD1905" s="69" t="str">
        <f t="shared" si="1218"/>
        <v/>
      </c>
      <c r="BE1905" s="69" t="str">
        <f t="shared" si="1231"/>
        <v/>
      </c>
      <c r="BT1905" s="138" t="str">
        <f t="shared" ca="1" si="1232"/>
        <v/>
      </c>
      <c r="BU1905" s="139" t="str">
        <f t="shared" ca="1" si="1233"/>
        <v/>
      </c>
      <c r="BW1905" s="138" t="str">
        <f t="shared" si="1234"/>
        <v/>
      </c>
      <c r="BX1905" s="104" t="str">
        <f t="shared" si="1235"/>
        <v/>
      </c>
      <c r="BY1905" s="139" t="str">
        <f t="shared" si="1236"/>
        <v/>
      </c>
      <c r="CA1905" s="138" t="str">
        <f t="shared" si="1237"/>
        <v/>
      </c>
      <c r="CB1905" s="104" t="str">
        <f t="shared" si="1238"/>
        <v/>
      </c>
      <c r="CC1905" s="139" t="str">
        <f t="shared" si="1239"/>
        <v/>
      </c>
      <c r="CE1905" s="162" t="str">
        <f t="shared" si="1240"/>
        <v/>
      </c>
      <c r="CF1905" s="163" t="str">
        <f t="shared" si="1241"/>
        <v/>
      </c>
      <c r="CG1905" s="164" t="str">
        <f t="shared" si="1242"/>
        <v/>
      </c>
      <c r="CI1905" s="162" t="str">
        <f t="shared" si="1243"/>
        <v/>
      </c>
      <c r="CJ1905" s="163" t="str">
        <f t="shared" si="1246"/>
        <v/>
      </c>
      <c r="CK1905" s="164" t="str">
        <f t="shared" si="1247"/>
        <v/>
      </c>
      <c r="CM1905" s="169" t="str">
        <f t="shared" si="1244"/>
        <v/>
      </c>
      <c r="CN1905" s="139" t="str">
        <f t="shared" si="1245"/>
        <v/>
      </c>
      <c r="CP1905" s="41" t="str">
        <f>IF($CM1905="", "", COUNTIF($CM$11:$CM$3035, "&lt;"&amp;$CM1905)+1+COUNTIF($CM$11:$CM1905, $CM1905)-1)</f>
        <v/>
      </c>
    </row>
    <row r="1906" spans="1:94" x14ac:dyDescent="0.25">
      <c r="A1906" s="40"/>
      <c r="B1906" s="82" t="str">
        <f>IF($I1906="", "", IFERROR(INDEX('Job Database'!$AE$11:$AE$3035, MATCH($I1906, 'Job Database'!$X$11:$X$3035, 0)), ""))</f>
        <v/>
      </c>
      <c r="C1906" s="69" t="str">
        <f>IF($I1906="", "", IF(COUNTIF('Job Database'!$X$11:$X$3035, $I1906)=0, $AC$5, $AC$4))</f>
        <v/>
      </c>
      <c r="D1906" s="40"/>
      <c r="E1906" s="85" t="str">
        <f>IF($I1906="", "", IF(IFERROR(INDEX('Job Database'!$M$11:$M$3035, MATCH($I1906, 'Job Database'!$X$11:$X$3035, 0)), "")="", "", IFERROR(INDEX('Job Database'!$M$11:$M$3035, MATCH($I1906, 'Job Database'!$X$11:$X$3035, 0)), "")))</f>
        <v/>
      </c>
      <c r="F1906" s="40"/>
      <c r="G1906" s="88" t="str">
        <f t="shared" si="1219"/>
        <v/>
      </c>
      <c r="H1906" s="40"/>
      <c r="I1906" s="24"/>
      <c r="J1906" s="34"/>
      <c r="K1906" s="106"/>
      <c r="L1906" s="79"/>
      <c r="M1906" s="34"/>
      <c r="N1906" s="79"/>
      <c r="O1906" s="31"/>
      <c r="P1906" s="53"/>
      <c r="Q1906" s="40"/>
      <c r="S1906" s="41" t="str">
        <f t="shared" si="1207"/>
        <v/>
      </c>
      <c r="T1906" s="41" t="str">
        <f t="shared" si="1208"/>
        <v/>
      </c>
      <c r="U1906" s="41" t="str">
        <f t="shared" si="1220"/>
        <v/>
      </c>
      <c r="W1906" s="74" t="str">
        <f>IF('Job Database'!$X1906="", "", 'Job Database'!$X1906)</f>
        <v/>
      </c>
      <c r="Y1906" s="41" t="str">
        <f>IF($W1906="", "", IF(COUNTIF($I$11:$I$3035, $W1906)&gt;0, "", MAX($Y$10:$Y1905)+1))</f>
        <v/>
      </c>
      <c r="Z1906" s="41">
        <v>1896</v>
      </c>
      <c r="AA1906" s="58" t="str">
        <f t="shared" si="1221"/>
        <v/>
      </c>
      <c r="AC1906" s="41" t="str">
        <f t="shared" si="1209"/>
        <v/>
      </c>
      <c r="AE1906" s="41" t="str">
        <f t="shared" si="1222"/>
        <v/>
      </c>
      <c r="AJ1906" s="154" t="str">
        <f t="shared" si="1223"/>
        <v/>
      </c>
      <c r="AL1906" s="120" t="str">
        <f t="shared" si="1224"/>
        <v/>
      </c>
      <c r="AM1906" s="104" t="str">
        <f t="shared" si="1225"/>
        <v/>
      </c>
      <c r="AN1906" s="104" t="str">
        <f t="shared" si="1226"/>
        <v/>
      </c>
      <c r="AO1906" s="104" t="str">
        <f t="shared" si="1210"/>
        <v/>
      </c>
      <c r="AP1906" s="104" t="str">
        <f t="shared" si="1211"/>
        <v/>
      </c>
      <c r="AQ1906" s="121" t="str">
        <f t="shared" si="1227"/>
        <v/>
      </c>
      <c r="AS1906" s="88" t="str">
        <f t="shared" si="1212"/>
        <v/>
      </c>
      <c r="AT1906" s="68" t="str">
        <f t="shared" si="1228"/>
        <v/>
      </c>
      <c r="AU1906" s="68" t="str">
        <f t="shared" si="1229"/>
        <v/>
      </c>
      <c r="AV1906" s="68" t="str">
        <f t="shared" si="1230"/>
        <v/>
      </c>
      <c r="AW1906" s="88" t="str">
        <f t="shared" si="1213"/>
        <v/>
      </c>
      <c r="AZ1906" s="88" t="str">
        <f t="shared" si="1214"/>
        <v/>
      </c>
      <c r="BA1906" s="68" t="str">
        <f t="shared" si="1215"/>
        <v/>
      </c>
      <c r="BB1906" s="68" t="str">
        <f t="shared" si="1216"/>
        <v/>
      </c>
      <c r="BC1906" s="68" t="str">
        <f t="shared" si="1217"/>
        <v/>
      </c>
      <c r="BD1906" s="69" t="str">
        <f t="shared" si="1218"/>
        <v/>
      </c>
      <c r="BE1906" s="69" t="str">
        <f t="shared" si="1231"/>
        <v/>
      </c>
      <c r="BT1906" s="138" t="str">
        <f t="shared" ca="1" si="1232"/>
        <v/>
      </c>
      <c r="BU1906" s="139" t="str">
        <f t="shared" ca="1" si="1233"/>
        <v/>
      </c>
      <c r="BW1906" s="138" t="str">
        <f t="shared" si="1234"/>
        <v/>
      </c>
      <c r="BX1906" s="104" t="str">
        <f t="shared" si="1235"/>
        <v/>
      </c>
      <c r="BY1906" s="139" t="str">
        <f t="shared" si="1236"/>
        <v/>
      </c>
      <c r="CA1906" s="138" t="str">
        <f t="shared" si="1237"/>
        <v/>
      </c>
      <c r="CB1906" s="104" t="str">
        <f t="shared" si="1238"/>
        <v/>
      </c>
      <c r="CC1906" s="139" t="str">
        <f t="shared" si="1239"/>
        <v/>
      </c>
      <c r="CE1906" s="162" t="str">
        <f t="shared" si="1240"/>
        <v/>
      </c>
      <c r="CF1906" s="163" t="str">
        <f t="shared" si="1241"/>
        <v/>
      </c>
      <c r="CG1906" s="164" t="str">
        <f t="shared" si="1242"/>
        <v/>
      </c>
      <c r="CI1906" s="162" t="str">
        <f t="shared" si="1243"/>
        <v/>
      </c>
      <c r="CJ1906" s="163" t="str">
        <f t="shared" si="1246"/>
        <v/>
      </c>
      <c r="CK1906" s="164" t="str">
        <f t="shared" si="1247"/>
        <v/>
      </c>
      <c r="CM1906" s="169" t="str">
        <f t="shared" si="1244"/>
        <v/>
      </c>
      <c r="CN1906" s="139" t="str">
        <f t="shared" si="1245"/>
        <v/>
      </c>
      <c r="CP1906" s="41" t="str">
        <f>IF($CM1906="", "", COUNTIF($CM$11:$CM$3035, "&lt;"&amp;$CM1906)+1+COUNTIF($CM$11:$CM1906, $CM1906)-1)</f>
        <v/>
      </c>
    </row>
    <row r="1907" spans="1:94" x14ac:dyDescent="0.25">
      <c r="A1907" s="40"/>
      <c r="B1907" s="82" t="str">
        <f>IF($I1907="", "", IFERROR(INDEX('Job Database'!$AE$11:$AE$3035, MATCH($I1907, 'Job Database'!$X$11:$X$3035, 0)), ""))</f>
        <v/>
      </c>
      <c r="C1907" s="69" t="str">
        <f>IF($I1907="", "", IF(COUNTIF('Job Database'!$X$11:$X$3035, $I1907)=0, $AC$5, $AC$4))</f>
        <v/>
      </c>
      <c r="D1907" s="40"/>
      <c r="E1907" s="85" t="str">
        <f>IF($I1907="", "", IF(IFERROR(INDEX('Job Database'!$M$11:$M$3035, MATCH($I1907, 'Job Database'!$X$11:$X$3035, 0)), "")="", "", IFERROR(INDEX('Job Database'!$M$11:$M$3035, MATCH($I1907, 'Job Database'!$X$11:$X$3035, 0)), "")))</f>
        <v/>
      </c>
      <c r="F1907" s="40"/>
      <c r="G1907" s="88" t="str">
        <f t="shared" si="1219"/>
        <v/>
      </c>
      <c r="H1907" s="40"/>
      <c r="I1907" s="24"/>
      <c r="J1907" s="34"/>
      <c r="K1907" s="106"/>
      <c r="L1907" s="79"/>
      <c r="M1907" s="34"/>
      <c r="N1907" s="79"/>
      <c r="O1907" s="31"/>
      <c r="P1907" s="53"/>
      <c r="Q1907" s="40"/>
      <c r="S1907" s="41" t="str">
        <f t="shared" si="1207"/>
        <v/>
      </c>
      <c r="T1907" s="41" t="str">
        <f t="shared" si="1208"/>
        <v/>
      </c>
      <c r="U1907" s="41" t="str">
        <f t="shared" si="1220"/>
        <v/>
      </c>
      <c r="W1907" s="74" t="str">
        <f>IF('Job Database'!$X1907="", "", 'Job Database'!$X1907)</f>
        <v/>
      </c>
      <c r="Y1907" s="41" t="str">
        <f>IF($W1907="", "", IF(COUNTIF($I$11:$I$3035, $W1907)&gt;0, "", MAX($Y$10:$Y1906)+1))</f>
        <v/>
      </c>
      <c r="Z1907" s="41">
        <v>1897</v>
      </c>
      <c r="AA1907" s="58" t="str">
        <f t="shared" si="1221"/>
        <v/>
      </c>
      <c r="AC1907" s="41" t="str">
        <f t="shared" si="1209"/>
        <v/>
      </c>
      <c r="AE1907" s="41" t="str">
        <f t="shared" si="1222"/>
        <v/>
      </c>
      <c r="AJ1907" s="154" t="str">
        <f t="shared" si="1223"/>
        <v/>
      </c>
      <c r="AL1907" s="120" t="str">
        <f t="shared" si="1224"/>
        <v/>
      </c>
      <c r="AM1907" s="104" t="str">
        <f t="shared" si="1225"/>
        <v/>
      </c>
      <c r="AN1907" s="104" t="str">
        <f t="shared" si="1226"/>
        <v/>
      </c>
      <c r="AO1907" s="104" t="str">
        <f t="shared" si="1210"/>
        <v/>
      </c>
      <c r="AP1907" s="104" t="str">
        <f t="shared" si="1211"/>
        <v/>
      </c>
      <c r="AQ1907" s="121" t="str">
        <f t="shared" si="1227"/>
        <v/>
      </c>
      <c r="AS1907" s="88" t="str">
        <f t="shared" si="1212"/>
        <v/>
      </c>
      <c r="AT1907" s="68" t="str">
        <f t="shared" si="1228"/>
        <v/>
      </c>
      <c r="AU1907" s="68" t="str">
        <f t="shared" si="1229"/>
        <v/>
      </c>
      <c r="AV1907" s="68" t="str">
        <f t="shared" si="1230"/>
        <v/>
      </c>
      <c r="AW1907" s="88" t="str">
        <f t="shared" si="1213"/>
        <v/>
      </c>
      <c r="AZ1907" s="88" t="str">
        <f t="shared" si="1214"/>
        <v/>
      </c>
      <c r="BA1907" s="68" t="str">
        <f t="shared" si="1215"/>
        <v/>
      </c>
      <c r="BB1907" s="68" t="str">
        <f t="shared" si="1216"/>
        <v/>
      </c>
      <c r="BC1907" s="68" t="str">
        <f t="shared" si="1217"/>
        <v/>
      </c>
      <c r="BD1907" s="69" t="str">
        <f t="shared" si="1218"/>
        <v/>
      </c>
      <c r="BE1907" s="69" t="str">
        <f t="shared" si="1231"/>
        <v/>
      </c>
      <c r="BT1907" s="138" t="str">
        <f t="shared" ca="1" si="1232"/>
        <v/>
      </c>
      <c r="BU1907" s="139" t="str">
        <f t="shared" ca="1" si="1233"/>
        <v/>
      </c>
      <c r="BW1907" s="138" t="str">
        <f t="shared" si="1234"/>
        <v/>
      </c>
      <c r="BX1907" s="104" t="str">
        <f t="shared" si="1235"/>
        <v/>
      </c>
      <c r="BY1907" s="139" t="str">
        <f t="shared" si="1236"/>
        <v/>
      </c>
      <c r="CA1907" s="138" t="str">
        <f t="shared" si="1237"/>
        <v/>
      </c>
      <c r="CB1907" s="104" t="str">
        <f t="shared" si="1238"/>
        <v/>
      </c>
      <c r="CC1907" s="139" t="str">
        <f t="shared" si="1239"/>
        <v/>
      </c>
      <c r="CE1907" s="162" t="str">
        <f t="shared" si="1240"/>
        <v/>
      </c>
      <c r="CF1907" s="163" t="str">
        <f t="shared" si="1241"/>
        <v/>
      </c>
      <c r="CG1907" s="164" t="str">
        <f t="shared" si="1242"/>
        <v/>
      </c>
      <c r="CI1907" s="162" t="str">
        <f t="shared" si="1243"/>
        <v/>
      </c>
      <c r="CJ1907" s="163" t="str">
        <f t="shared" si="1246"/>
        <v/>
      </c>
      <c r="CK1907" s="164" t="str">
        <f t="shared" si="1247"/>
        <v/>
      </c>
      <c r="CM1907" s="169" t="str">
        <f t="shared" si="1244"/>
        <v/>
      </c>
      <c r="CN1907" s="139" t="str">
        <f t="shared" si="1245"/>
        <v/>
      </c>
      <c r="CP1907" s="41" t="str">
        <f>IF($CM1907="", "", COUNTIF($CM$11:$CM$3035, "&lt;"&amp;$CM1907)+1+COUNTIF($CM$11:$CM1907, $CM1907)-1)</f>
        <v/>
      </c>
    </row>
    <row r="1908" spans="1:94" x14ac:dyDescent="0.25">
      <c r="A1908" s="40"/>
      <c r="B1908" s="82" t="str">
        <f>IF($I1908="", "", IFERROR(INDEX('Job Database'!$AE$11:$AE$3035, MATCH($I1908, 'Job Database'!$X$11:$X$3035, 0)), ""))</f>
        <v/>
      </c>
      <c r="C1908" s="69" t="str">
        <f>IF($I1908="", "", IF(COUNTIF('Job Database'!$X$11:$X$3035, $I1908)=0, $AC$5, $AC$4))</f>
        <v/>
      </c>
      <c r="D1908" s="40"/>
      <c r="E1908" s="85" t="str">
        <f>IF($I1908="", "", IF(IFERROR(INDEX('Job Database'!$M$11:$M$3035, MATCH($I1908, 'Job Database'!$X$11:$X$3035, 0)), "")="", "", IFERROR(INDEX('Job Database'!$M$11:$M$3035, MATCH($I1908, 'Job Database'!$X$11:$X$3035, 0)), "")))</f>
        <v/>
      </c>
      <c r="F1908" s="40"/>
      <c r="G1908" s="88" t="str">
        <f t="shared" si="1219"/>
        <v/>
      </c>
      <c r="H1908" s="40"/>
      <c r="I1908" s="24"/>
      <c r="J1908" s="34"/>
      <c r="K1908" s="106"/>
      <c r="L1908" s="79"/>
      <c r="M1908" s="34"/>
      <c r="N1908" s="79"/>
      <c r="O1908" s="31"/>
      <c r="P1908" s="53"/>
      <c r="Q1908" s="40"/>
      <c r="S1908" s="41" t="str">
        <f t="shared" si="1207"/>
        <v/>
      </c>
      <c r="T1908" s="41" t="str">
        <f t="shared" si="1208"/>
        <v/>
      </c>
      <c r="U1908" s="41" t="str">
        <f t="shared" si="1220"/>
        <v/>
      </c>
      <c r="W1908" s="74" t="str">
        <f>IF('Job Database'!$X1908="", "", 'Job Database'!$X1908)</f>
        <v/>
      </c>
      <c r="Y1908" s="41" t="str">
        <f>IF($W1908="", "", IF(COUNTIF($I$11:$I$3035, $W1908)&gt;0, "", MAX($Y$10:$Y1907)+1))</f>
        <v/>
      </c>
      <c r="Z1908" s="41">
        <v>1898</v>
      </c>
      <c r="AA1908" s="58" t="str">
        <f t="shared" si="1221"/>
        <v/>
      </c>
      <c r="AC1908" s="41" t="str">
        <f t="shared" si="1209"/>
        <v/>
      </c>
      <c r="AE1908" s="41" t="str">
        <f t="shared" si="1222"/>
        <v/>
      </c>
      <c r="AJ1908" s="154" t="str">
        <f t="shared" si="1223"/>
        <v/>
      </c>
      <c r="AL1908" s="120" t="str">
        <f t="shared" si="1224"/>
        <v/>
      </c>
      <c r="AM1908" s="104" t="str">
        <f t="shared" si="1225"/>
        <v/>
      </c>
      <c r="AN1908" s="104" t="str">
        <f t="shared" si="1226"/>
        <v/>
      </c>
      <c r="AO1908" s="104" t="str">
        <f t="shared" si="1210"/>
        <v/>
      </c>
      <c r="AP1908" s="104" t="str">
        <f t="shared" si="1211"/>
        <v/>
      </c>
      <c r="AQ1908" s="121" t="str">
        <f t="shared" si="1227"/>
        <v/>
      </c>
      <c r="AS1908" s="88" t="str">
        <f t="shared" si="1212"/>
        <v/>
      </c>
      <c r="AT1908" s="68" t="str">
        <f t="shared" si="1228"/>
        <v/>
      </c>
      <c r="AU1908" s="68" t="str">
        <f t="shared" si="1229"/>
        <v/>
      </c>
      <c r="AV1908" s="68" t="str">
        <f t="shared" si="1230"/>
        <v/>
      </c>
      <c r="AW1908" s="88" t="str">
        <f t="shared" si="1213"/>
        <v/>
      </c>
      <c r="AZ1908" s="88" t="str">
        <f t="shared" si="1214"/>
        <v/>
      </c>
      <c r="BA1908" s="68" t="str">
        <f t="shared" si="1215"/>
        <v/>
      </c>
      <c r="BB1908" s="68" t="str">
        <f t="shared" si="1216"/>
        <v/>
      </c>
      <c r="BC1908" s="68" t="str">
        <f t="shared" si="1217"/>
        <v/>
      </c>
      <c r="BD1908" s="69" t="str">
        <f t="shared" si="1218"/>
        <v/>
      </c>
      <c r="BE1908" s="69" t="str">
        <f t="shared" si="1231"/>
        <v/>
      </c>
      <c r="BT1908" s="138" t="str">
        <f t="shared" ca="1" si="1232"/>
        <v/>
      </c>
      <c r="BU1908" s="139" t="str">
        <f t="shared" ca="1" si="1233"/>
        <v/>
      </c>
      <c r="BW1908" s="138" t="str">
        <f t="shared" si="1234"/>
        <v/>
      </c>
      <c r="BX1908" s="104" t="str">
        <f t="shared" si="1235"/>
        <v/>
      </c>
      <c r="BY1908" s="139" t="str">
        <f t="shared" si="1236"/>
        <v/>
      </c>
      <c r="CA1908" s="138" t="str">
        <f t="shared" si="1237"/>
        <v/>
      </c>
      <c r="CB1908" s="104" t="str">
        <f t="shared" si="1238"/>
        <v/>
      </c>
      <c r="CC1908" s="139" t="str">
        <f t="shared" si="1239"/>
        <v/>
      </c>
      <c r="CE1908" s="162" t="str">
        <f t="shared" si="1240"/>
        <v/>
      </c>
      <c r="CF1908" s="163" t="str">
        <f t="shared" si="1241"/>
        <v/>
      </c>
      <c r="CG1908" s="164" t="str">
        <f t="shared" si="1242"/>
        <v/>
      </c>
      <c r="CI1908" s="162" t="str">
        <f t="shared" si="1243"/>
        <v/>
      </c>
      <c r="CJ1908" s="163" t="str">
        <f t="shared" si="1246"/>
        <v/>
      </c>
      <c r="CK1908" s="164" t="str">
        <f t="shared" si="1247"/>
        <v/>
      </c>
      <c r="CM1908" s="169" t="str">
        <f t="shared" si="1244"/>
        <v/>
      </c>
      <c r="CN1908" s="139" t="str">
        <f t="shared" si="1245"/>
        <v/>
      </c>
      <c r="CP1908" s="41" t="str">
        <f>IF($CM1908="", "", COUNTIF($CM$11:$CM$3035, "&lt;"&amp;$CM1908)+1+COUNTIF($CM$11:$CM1908, $CM1908)-1)</f>
        <v/>
      </c>
    </row>
    <row r="1909" spans="1:94" x14ac:dyDescent="0.25">
      <c r="A1909" s="40"/>
      <c r="B1909" s="82" t="str">
        <f>IF($I1909="", "", IFERROR(INDEX('Job Database'!$AE$11:$AE$3035, MATCH($I1909, 'Job Database'!$X$11:$X$3035, 0)), ""))</f>
        <v/>
      </c>
      <c r="C1909" s="69" t="str">
        <f>IF($I1909="", "", IF(COUNTIF('Job Database'!$X$11:$X$3035, $I1909)=0, $AC$5, $AC$4))</f>
        <v/>
      </c>
      <c r="D1909" s="40"/>
      <c r="E1909" s="85" t="str">
        <f>IF($I1909="", "", IF(IFERROR(INDEX('Job Database'!$M$11:$M$3035, MATCH($I1909, 'Job Database'!$X$11:$X$3035, 0)), "")="", "", IFERROR(INDEX('Job Database'!$M$11:$M$3035, MATCH($I1909, 'Job Database'!$X$11:$X$3035, 0)), "")))</f>
        <v/>
      </c>
      <c r="F1909" s="40"/>
      <c r="G1909" s="88" t="str">
        <f t="shared" si="1219"/>
        <v/>
      </c>
      <c r="H1909" s="40"/>
      <c r="I1909" s="24"/>
      <c r="J1909" s="34"/>
      <c r="K1909" s="106"/>
      <c r="L1909" s="79"/>
      <c r="M1909" s="34"/>
      <c r="N1909" s="79"/>
      <c r="O1909" s="31"/>
      <c r="P1909" s="53"/>
      <c r="Q1909" s="40"/>
      <c r="S1909" s="41" t="str">
        <f t="shared" si="1207"/>
        <v/>
      </c>
      <c r="T1909" s="41" t="str">
        <f t="shared" si="1208"/>
        <v/>
      </c>
      <c r="U1909" s="41" t="str">
        <f t="shared" si="1220"/>
        <v/>
      </c>
      <c r="W1909" s="74" t="str">
        <f>IF('Job Database'!$X1909="", "", 'Job Database'!$X1909)</f>
        <v/>
      </c>
      <c r="Y1909" s="41" t="str">
        <f>IF($W1909="", "", IF(COUNTIF($I$11:$I$3035, $W1909)&gt;0, "", MAX($Y$10:$Y1908)+1))</f>
        <v/>
      </c>
      <c r="Z1909" s="41">
        <v>1899</v>
      </c>
      <c r="AA1909" s="58" t="str">
        <f t="shared" si="1221"/>
        <v/>
      </c>
      <c r="AC1909" s="41" t="str">
        <f t="shared" si="1209"/>
        <v/>
      </c>
      <c r="AE1909" s="41" t="str">
        <f t="shared" si="1222"/>
        <v/>
      </c>
      <c r="AJ1909" s="154" t="str">
        <f t="shared" si="1223"/>
        <v/>
      </c>
      <c r="AL1909" s="120" t="str">
        <f t="shared" si="1224"/>
        <v/>
      </c>
      <c r="AM1909" s="104" t="str">
        <f t="shared" si="1225"/>
        <v/>
      </c>
      <c r="AN1909" s="104" t="str">
        <f t="shared" si="1226"/>
        <v/>
      </c>
      <c r="AO1909" s="104" t="str">
        <f t="shared" si="1210"/>
        <v/>
      </c>
      <c r="AP1909" s="104" t="str">
        <f t="shared" si="1211"/>
        <v/>
      </c>
      <c r="AQ1909" s="121" t="str">
        <f t="shared" si="1227"/>
        <v/>
      </c>
      <c r="AS1909" s="88" t="str">
        <f t="shared" si="1212"/>
        <v/>
      </c>
      <c r="AT1909" s="68" t="str">
        <f t="shared" si="1228"/>
        <v/>
      </c>
      <c r="AU1909" s="68" t="str">
        <f t="shared" si="1229"/>
        <v/>
      </c>
      <c r="AV1909" s="68" t="str">
        <f t="shared" si="1230"/>
        <v/>
      </c>
      <c r="AW1909" s="88" t="str">
        <f t="shared" si="1213"/>
        <v/>
      </c>
      <c r="AZ1909" s="88" t="str">
        <f t="shared" si="1214"/>
        <v/>
      </c>
      <c r="BA1909" s="68" t="str">
        <f t="shared" si="1215"/>
        <v/>
      </c>
      <c r="BB1909" s="68" t="str">
        <f t="shared" si="1216"/>
        <v/>
      </c>
      <c r="BC1909" s="68" t="str">
        <f t="shared" si="1217"/>
        <v/>
      </c>
      <c r="BD1909" s="69" t="str">
        <f t="shared" si="1218"/>
        <v/>
      </c>
      <c r="BE1909" s="69" t="str">
        <f t="shared" si="1231"/>
        <v/>
      </c>
      <c r="BT1909" s="138" t="str">
        <f t="shared" ca="1" si="1232"/>
        <v/>
      </c>
      <c r="BU1909" s="139" t="str">
        <f t="shared" ca="1" si="1233"/>
        <v/>
      </c>
      <c r="BW1909" s="138" t="str">
        <f t="shared" si="1234"/>
        <v/>
      </c>
      <c r="BX1909" s="104" t="str">
        <f t="shared" si="1235"/>
        <v/>
      </c>
      <c r="BY1909" s="139" t="str">
        <f t="shared" si="1236"/>
        <v/>
      </c>
      <c r="CA1909" s="138" t="str">
        <f t="shared" si="1237"/>
        <v/>
      </c>
      <c r="CB1909" s="104" t="str">
        <f t="shared" si="1238"/>
        <v/>
      </c>
      <c r="CC1909" s="139" t="str">
        <f t="shared" si="1239"/>
        <v/>
      </c>
      <c r="CE1909" s="162" t="str">
        <f t="shared" si="1240"/>
        <v/>
      </c>
      <c r="CF1909" s="163" t="str">
        <f t="shared" si="1241"/>
        <v/>
      </c>
      <c r="CG1909" s="164" t="str">
        <f t="shared" si="1242"/>
        <v/>
      </c>
      <c r="CI1909" s="162" t="str">
        <f t="shared" si="1243"/>
        <v/>
      </c>
      <c r="CJ1909" s="163" t="str">
        <f t="shared" si="1246"/>
        <v/>
      </c>
      <c r="CK1909" s="164" t="str">
        <f t="shared" si="1247"/>
        <v/>
      </c>
      <c r="CM1909" s="169" t="str">
        <f t="shared" si="1244"/>
        <v/>
      </c>
      <c r="CN1909" s="139" t="str">
        <f t="shared" si="1245"/>
        <v/>
      </c>
      <c r="CP1909" s="41" t="str">
        <f>IF($CM1909="", "", COUNTIF($CM$11:$CM$3035, "&lt;"&amp;$CM1909)+1+COUNTIF($CM$11:$CM1909, $CM1909)-1)</f>
        <v/>
      </c>
    </row>
    <row r="1910" spans="1:94" x14ac:dyDescent="0.25">
      <c r="A1910" s="40"/>
      <c r="B1910" s="82" t="str">
        <f>IF($I1910="", "", IFERROR(INDEX('Job Database'!$AE$11:$AE$3035, MATCH($I1910, 'Job Database'!$X$11:$X$3035, 0)), ""))</f>
        <v/>
      </c>
      <c r="C1910" s="69" t="str">
        <f>IF($I1910="", "", IF(COUNTIF('Job Database'!$X$11:$X$3035, $I1910)=0, $AC$5, $AC$4))</f>
        <v/>
      </c>
      <c r="D1910" s="40"/>
      <c r="E1910" s="85" t="str">
        <f>IF($I1910="", "", IF(IFERROR(INDEX('Job Database'!$M$11:$M$3035, MATCH($I1910, 'Job Database'!$X$11:$X$3035, 0)), "")="", "", IFERROR(INDEX('Job Database'!$M$11:$M$3035, MATCH($I1910, 'Job Database'!$X$11:$X$3035, 0)), "")))</f>
        <v/>
      </c>
      <c r="F1910" s="40"/>
      <c r="G1910" s="88" t="str">
        <f t="shared" si="1219"/>
        <v/>
      </c>
      <c r="H1910" s="40"/>
      <c r="I1910" s="24"/>
      <c r="J1910" s="34"/>
      <c r="K1910" s="106"/>
      <c r="L1910" s="79"/>
      <c r="M1910" s="34"/>
      <c r="N1910" s="79"/>
      <c r="O1910" s="31"/>
      <c r="P1910" s="53"/>
      <c r="Q1910" s="40"/>
      <c r="S1910" s="41" t="str">
        <f t="shared" si="1207"/>
        <v/>
      </c>
      <c r="T1910" s="41" t="str">
        <f t="shared" si="1208"/>
        <v/>
      </c>
      <c r="U1910" s="41" t="str">
        <f t="shared" si="1220"/>
        <v/>
      </c>
      <c r="W1910" s="74" t="str">
        <f>IF('Job Database'!$X1910="", "", 'Job Database'!$X1910)</f>
        <v/>
      </c>
      <c r="Y1910" s="41" t="str">
        <f>IF($W1910="", "", IF(COUNTIF($I$11:$I$3035, $W1910)&gt;0, "", MAX($Y$10:$Y1909)+1))</f>
        <v/>
      </c>
      <c r="Z1910" s="41">
        <v>1900</v>
      </c>
      <c r="AA1910" s="58" t="str">
        <f t="shared" si="1221"/>
        <v/>
      </c>
      <c r="AC1910" s="41" t="str">
        <f t="shared" si="1209"/>
        <v/>
      </c>
      <c r="AE1910" s="41" t="str">
        <f t="shared" si="1222"/>
        <v/>
      </c>
      <c r="AJ1910" s="154" t="str">
        <f t="shared" si="1223"/>
        <v/>
      </c>
      <c r="AL1910" s="120" t="str">
        <f t="shared" si="1224"/>
        <v/>
      </c>
      <c r="AM1910" s="104" t="str">
        <f t="shared" si="1225"/>
        <v/>
      </c>
      <c r="AN1910" s="104" t="str">
        <f t="shared" si="1226"/>
        <v/>
      </c>
      <c r="AO1910" s="104" t="str">
        <f t="shared" si="1210"/>
        <v/>
      </c>
      <c r="AP1910" s="104" t="str">
        <f t="shared" si="1211"/>
        <v/>
      </c>
      <c r="AQ1910" s="121" t="str">
        <f t="shared" si="1227"/>
        <v/>
      </c>
      <c r="AS1910" s="88" t="str">
        <f t="shared" si="1212"/>
        <v/>
      </c>
      <c r="AT1910" s="68" t="str">
        <f t="shared" si="1228"/>
        <v/>
      </c>
      <c r="AU1910" s="68" t="str">
        <f t="shared" si="1229"/>
        <v/>
      </c>
      <c r="AV1910" s="68" t="str">
        <f t="shared" si="1230"/>
        <v/>
      </c>
      <c r="AW1910" s="88" t="str">
        <f t="shared" si="1213"/>
        <v/>
      </c>
      <c r="AZ1910" s="88" t="str">
        <f t="shared" si="1214"/>
        <v/>
      </c>
      <c r="BA1910" s="68" t="str">
        <f t="shared" si="1215"/>
        <v/>
      </c>
      <c r="BB1910" s="68" t="str">
        <f t="shared" si="1216"/>
        <v/>
      </c>
      <c r="BC1910" s="68" t="str">
        <f t="shared" si="1217"/>
        <v/>
      </c>
      <c r="BD1910" s="69" t="str">
        <f t="shared" si="1218"/>
        <v/>
      </c>
      <c r="BE1910" s="69" t="str">
        <f t="shared" si="1231"/>
        <v/>
      </c>
      <c r="BT1910" s="138" t="str">
        <f t="shared" ca="1" si="1232"/>
        <v/>
      </c>
      <c r="BU1910" s="139" t="str">
        <f t="shared" ca="1" si="1233"/>
        <v/>
      </c>
      <c r="BW1910" s="138" t="str">
        <f t="shared" si="1234"/>
        <v/>
      </c>
      <c r="BX1910" s="104" t="str">
        <f t="shared" si="1235"/>
        <v/>
      </c>
      <c r="BY1910" s="139" t="str">
        <f t="shared" si="1236"/>
        <v/>
      </c>
      <c r="CA1910" s="138" t="str">
        <f t="shared" si="1237"/>
        <v/>
      </c>
      <c r="CB1910" s="104" t="str">
        <f t="shared" si="1238"/>
        <v/>
      </c>
      <c r="CC1910" s="139" t="str">
        <f t="shared" si="1239"/>
        <v/>
      </c>
      <c r="CE1910" s="162" t="str">
        <f t="shared" si="1240"/>
        <v/>
      </c>
      <c r="CF1910" s="163" t="str">
        <f t="shared" si="1241"/>
        <v/>
      </c>
      <c r="CG1910" s="164" t="str">
        <f t="shared" si="1242"/>
        <v/>
      </c>
      <c r="CI1910" s="162" t="str">
        <f t="shared" si="1243"/>
        <v/>
      </c>
      <c r="CJ1910" s="163" t="str">
        <f t="shared" si="1246"/>
        <v/>
      </c>
      <c r="CK1910" s="164" t="str">
        <f t="shared" si="1247"/>
        <v/>
      </c>
      <c r="CM1910" s="169" t="str">
        <f t="shared" si="1244"/>
        <v/>
      </c>
      <c r="CN1910" s="139" t="str">
        <f t="shared" si="1245"/>
        <v/>
      </c>
      <c r="CP1910" s="41" t="str">
        <f>IF($CM1910="", "", COUNTIF($CM$11:$CM$3035, "&lt;"&amp;$CM1910)+1+COUNTIF($CM$11:$CM1910, $CM1910)-1)</f>
        <v/>
      </c>
    </row>
    <row r="1911" spans="1:94" x14ac:dyDescent="0.25">
      <c r="A1911" s="40"/>
      <c r="B1911" s="82" t="str">
        <f>IF($I1911="", "", IFERROR(INDEX('Job Database'!$AE$11:$AE$3035, MATCH($I1911, 'Job Database'!$X$11:$X$3035, 0)), ""))</f>
        <v/>
      </c>
      <c r="C1911" s="69" t="str">
        <f>IF($I1911="", "", IF(COUNTIF('Job Database'!$X$11:$X$3035, $I1911)=0, $AC$5, $AC$4))</f>
        <v/>
      </c>
      <c r="D1911" s="40"/>
      <c r="E1911" s="85" t="str">
        <f>IF($I1911="", "", IF(IFERROR(INDEX('Job Database'!$M$11:$M$3035, MATCH($I1911, 'Job Database'!$X$11:$X$3035, 0)), "")="", "", IFERROR(INDEX('Job Database'!$M$11:$M$3035, MATCH($I1911, 'Job Database'!$X$11:$X$3035, 0)), "")))</f>
        <v/>
      </c>
      <c r="F1911" s="40"/>
      <c r="G1911" s="88" t="str">
        <f t="shared" si="1219"/>
        <v/>
      </c>
      <c r="H1911" s="40"/>
      <c r="I1911" s="24"/>
      <c r="J1911" s="34"/>
      <c r="K1911" s="106"/>
      <c r="L1911" s="79"/>
      <c r="M1911" s="34"/>
      <c r="N1911" s="79"/>
      <c r="O1911" s="31"/>
      <c r="P1911" s="53"/>
      <c r="Q1911" s="40"/>
      <c r="S1911" s="41" t="str">
        <f t="shared" si="1207"/>
        <v/>
      </c>
      <c r="T1911" s="41" t="str">
        <f t="shared" si="1208"/>
        <v/>
      </c>
      <c r="U1911" s="41" t="str">
        <f t="shared" si="1220"/>
        <v/>
      </c>
      <c r="W1911" s="74" t="str">
        <f>IF('Job Database'!$X1911="", "", 'Job Database'!$X1911)</f>
        <v/>
      </c>
      <c r="Y1911" s="41" t="str">
        <f>IF($W1911="", "", IF(COUNTIF($I$11:$I$3035, $W1911)&gt;0, "", MAX($Y$10:$Y1910)+1))</f>
        <v/>
      </c>
      <c r="Z1911" s="41">
        <v>1901</v>
      </c>
      <c r="AA1911" s="58" t="str">
        <f t="shared" si="1221"/>
        <v/>
      </c>
      <c r="AC1911" s="41" t="str">
        <f t="shared" si="1209"/>
        <v/>
      </c>
      <c r="AE1911" s="41" t="str">
        <f t="shared" si="1222"/>
        <v/>
      </c>
      <c r="AJ1911" s="154" t="str">
        <f t="shared" si="1223"/>
        <v/>
      </c>
      <c r="AL1911" s="120" t="str">
        <f t="shared" si="1224"/>
        <v/>
      </c>
      <c r="AM1911" s="104" t="str">
        <f t="shared" si="1225"/>
        <v/>
      </c>
      <c r="AN1911" s="104" t="str">
        <f t="shared" si="1226"/>
        <v/>
      </c>
      <c r="AO1911" s="104" t="str">
        <f t="shared" si="1210"/>
        <v/>
      </c>
      <c r="AP1911" s="104" t="str">
        <f t="shared" si="1211"/>
        <v/>
      </c>
      <c r="AQ1911" s="121" t="str">
        <f t="shared" si="1227"/>
        <v/>
      </c>
      <c r="AS1911" s="88" t="str">
        <f t="shared" si="1212"/>
        <v/>
      </c>
      <c r="AT1911" s="68" t="str">
        <f t="shared" si="1228"/>
        <v/>
      </c>
      <c r="AU1911" s="68" t="str">
        <f t="shared" si="1229"/>
        <v/>
      </c>
      <c r="AV1911" s="68" t="str">
        <f t="shared" si="1230"/>
        <v/>
      </c>
      <c r="AW1911" s="88" t="str">
        <f t="shared" si="1213"/>
        <v/>
      </c>
      <c r="AZ1911" s="88" t="str">
        <f t="shared" si="1214"/>
        <v/>
      </c>
      <c r="BA1911" s="68" t="str">
        <f t="shared" si="1215"/>
        <v/>
      </c>
      <c r="BB1911" s="68" t="str">
        <f t="shared" si="1216"/>
        <v/>
      </c>
      <c r="BC1911" s="68" t="str">
        <f t="shared" si="1217"/>
        <v/>
      </c>
      <c r="BD1911" s="69" t="str">
        <f t="shared" si="1218"/>
        <v/>
      </c>
      <c r="BE1911" s="69" t="str">
        <f t="shared" si="1231"/>
        <v/>
      </c>
      <c r="BT1911" s="138" t="str">
        <f t="shared" ca="1" si="1232"/>
        <v/>
      </c>
      <c r="BU1911" s="139" t="str">
        <f t="shared" ca="1" si="1233"/>
        <v/>
      </c>
      <c r="BW1911" s="138" t="str">
        <f t="shared" si="1234"/>
        <v/>
      </c>
      <c r="BX1911" s="104" t="str">
        <f t="shared" si="1235"/>
        <v/>
      </c>
      <c r="BY1911" s="139" t="str">
        <f t="shared" si="1236"/>
        <v/>
      </c>
      <c r="CA1911" s="138" t="str">
        <f t="shared" si="1237"/>
        <v/>
      </c>
      <c r="CB1911" s="104" t="str">
        <f t="shared" si="1238"/>
        <v/>
      </c>
      <c r="CC1911" s="139" t="str">
        <f t="shared" si="1239"/>
        <v/>
      </c>
      <c r="CE1911" s="162" t="str">
        <f t="shared" si="1240"/>
        <v/>
      </c>
      <c r="CF1911" s="163" t="str">
        <f t="shared" si="1241"/>
        <v/>
      </c>
      <c r="CG1911" s="164" t="str">
        <f t="shared" si="1242"/>
        <v/>
      </c>
      <c r="CI1911" s="162" t="str">
        <f t="shared" si="1243"/>
        <v/>
      </c>
      <c r="CJ1911" s="163" t="str">
        <f t="shared" si="1246"/>
        <v/>
      </c>
      <c r="CK1911" s="164" t="str">
        <f t="shared" si="1247"/>
        <v/>
      </c>
      <c r="CM1911" s="169" t="str">
        <f t="shared" si="1244"/>
        <v/>
      </c>
      <c r="CN1911" s="139" t="str">
        <f t="shared" si="1245"/>
        <v/>
      </c>
      <c r="CP1911" s="41" t="str">
        <f>IF($CM1911="", "", COUNTIF($CM$11:$CM$3035, "&lt;"&amp;$CM1911)+1+COUNTIF($CM$11:$CM1911, $CM1911)-1)</f>
        <v/>
      </c>
    </row>
    <row r="1912" spans="1:94" x14ac:dyDescent="0.25">
      <c r="A1912" s="40"/>
      <c r="B1912" s="82" t="str">
        <f>IF($I1912="", "", IFERROR(INDEX('Job Database'!$AE$11:$AE$3035, MATCH($I1912, 'Job Database'!$X$11:$X$3035, 0)), ""))</f>
        <v/>
      </c>
      <c r="C1912" s="69" t="str">
        <f>IF($I1912="", "", IF(COUNTIF('Job Database'!$X$11:$X$3035, $I1912)=0, $AC$5, $AC$4))</f>
        <v/>
      </c>
      <c r="D1912" s="40"/>
      <c r="E1912" s="85" t="str">
        <f>IF($I1912="", "", IF(IFERROR(INDEX('Job Database'!$M$11:$M$3035, MATCH($I1912, 'Job Database'!$X$11:$X$3035, 0)), "")="", "", IFERROR(INDEX('Job Database'!$M$11:$M$3035, MATCH($I1912, 'Job Database'!$X$11:$X$3035, 0)), "")))</f>
        <v/>
      </c>
      <c r="F1912" s="40"/>
      <c r="G1912" s="88" t="str">
        <f t="shared" si="1219"/>
        <v/>
      </c>
      <c r="H1912" s="40"/>
      <c r="I1912" s="24"/>
      <c r="J1912" s="34"/>
      <c r="K1912" s="106"/>
      <c r="L1912" s="79"/>
      <c r="M1912" s="34"/>
      <c r="N1912" s="79"/>
      <c r="O1912" s="31"/>
      <c r="P1912" s="53"/>
      <c r="Q1912" s="40"/>
      <c r="S1912" s="41" t="str">
        <f t="shared" si="1207"/>
        <v/>
      </c>
      <c r="T1912" s="41" t="str">
        <f t="shared" si="1208"/>
        <v/>
      </c>
      <c r="U1912" s="41" t="str">
        <f t="shared" si="1220"/>
        <v/>
      </c>
      <c r="W1912" s="74" t="str">
        <f>IF('Job Database'!$X1912="", "", 'Job Database'!$X1912)</f>
        <v/>
      </c>
      <c r="Y1912" s="41" t="str">
        <f>IF($W1912="", "", IF(COUNTIF($I$11:$I$3035, $W1912)&gt;0, "", MAX($Y$10:$Y1911)+1))</f>
        <v/>
      </c>
      <c r="Z1912" s="41">
        <v>1902</v>
      </c>
      <c r="AA1912" s="58" t="str">
        <f t="shared" si="1221"/>
        <v/>
      </c>
      <c r="AC1912" s="41" t="str">
        <f t="shared" si="1209"/>
        <v/>
      </c>
      <c r="AE1912" s="41" t="str">
        <f t="shared" si="1222"/>
        <v/>
      </c>
      <c r="AJ1912" s="154" t="str">
        <f t="shared" si="1223"/>
        <v/>
      </c>
      <c r="AL1912" s="120" t="str">
        <f t="shared" si="1224"/>
        <v/>
      </c>
      <c r="AM1912" s="104" t="str">
        <f t="shared" si="1225"/>
        <v/>
      </c>
      <c r="AN1912" s="104" t="str">
        <f t="shared" si="1226"/>
        <v/>
      </c>
      <c r="AO1912" s="104" t="str">
        <f t="shared" si="1210"/>
        <v/>
      </c>
      <c r="AP1912" s="104" t="str">
        <f t="shared" si="1211"/>
        <v/>
      </c>
      <c r="AQ1912" s="121" t="str">
        <f t="shared" si="1227"/>
        <v/>
      </c>
      <c r="AS1912" s="88" t="str">
        <f t="shared" si="1212"/>
        <v/>
      </c>
      <c r="AT1912" s="68" t="str">
        <f t="shared" si="1228"/>
        <v/>
      </c>
      <c r="AU1912" s="68" t="str">
        <f t="shared" si="1229"/>
        <v/>
      </c>
      <c r="AV1912" s="68" t="str">
        <f t="shared" si="1230"/>
        <v/>
      </c>
      <c r="AW1912" s="88" t="str">
        <f t="shared" si="1213"/>
        <v/>
      </c>
      <c r="AZ1912" s="88" t="str">
        <f t="shared" si="1214"/>
        <v/>
      </c>
      <c r="BA1912" s="68" t="str">
        <f t="shared" si="1215"/>
        <v/>
      </c>
      <c r="BB1912" s="68" t="str">
        <f t="shared" si="1216"/>
        <v/>
      </c>
      <c r="BC1912" s="68" t="str">
        <f t="shared" si="1217"/>
        <v/>
      </c>
      <c r="BD1912" s="69" t="str">
        <f t="shared" si="1218"/>
        <v/>
      </c>
      <c r="BE1912" s="69" t="str">
        <f t="shared" si="1231"/>
        <v/>
      </c>
      <c r="BT1912" s="138" t="str">
        <f t="shared" ca="1" si="1232"/>
        <v/>
      </c>
      <c r="BU1912" s="139" t="str">
        <f t="shared" ca="1" si="1233"/>
        <v/>
      </c>
      <c r="BW1912" s="138" t="str">
        <f t="shared" si="1234"/>
        <v/>
      </c>
      <c r="BX1912" s="104" t="str">
        <f t="shared" si="1235"/>
        <v/>
      </c>
      <c r="BY1912" s="139" t="str">
        <f t="shared" si="1236"/>
        <v/>
      </c>
      <c r="CA1912" s="138" t="str">
        <f t="shared" si="1237"/>
        <v/>
      </c>
      <c r="CB1912" s="104" t="str">
        <f t="shared" si="1238"/>
        <v/>
      </c>
      <c r="CC1912" s="139" t="str">
        <f t="shared" si="1239"/>
        <v/>
      </c>
      <c r="CE1912" s="162" t="str">
        <f t="shared" si="1240"/>
        <v/>
      </c>
      <c r="CF1912" s="163" t="str">
        <f t="shared" si="1241"/>
        <v/>
      </c>
      <c r="CG1912" s="164" t="str">
        <f t="shared" si="1242"/>
        <v/>
      </c>
      <c r="CI1912" s="162" t="str">
        <f t="shared" si="1243"/>
        <v/>
      </c>
      <c r="CJ1912" s="163" t="str">
        <f t="shared" si="1246"/>
        <v/>
      </c>
      <c r="CK1912" s="164" t="str">
        <f t="shared" si="1247"/>
        <v/>
      </c>
      <c r="CM1912" s="169" t="str">
        <f t="shared" si="1244"/>
        <v/>
      </c>
      <c r="CN1912" s="139" t="str">
        <f t="shared" si="1245"/>
        <v/>
      </c>
      <c r="CP1912" s="41" t="str">
        <f>IF($CM1912="", "", COUNTIF($CM$11:$CM$3035, "&lt;"&amp;$CM1912)+1+COUNTIF($CM$11:$CM1912, $CM1912)-1)</f>
        <v/>
      </c>
    </row>
    <row r="1913" spans="1:94" x14ac:dyDescent="0.25">
      <c r="A1913" s="40"/>
      <c r="B1913" s="82" t="str">
        <f>IF($I1913="", "", IFERROR(INDEX('Job Database'!$AE$11:$AE$3035, MATCH($I1913, 'Job Database'!$X$11:$X$3035, 0)), ""))</f>
        <v/>
      </c>
      <c r="C1913" s="69" t="str">
        <f>IF($I1913="", "", IF(COUNTIF('Job Database'!$X$11:$X$3035, $I1913)=0, $AC$5, $AC$4))</f>
        <v/>
      </c>
      <c r="D1913" s="40"/>
      <c r="E1913" s="85" t="str">
        <f>IF($I1913="", "", IF(IFERROR(INDEX('Job Database'!$M$11:$M$3035, MATCH($I1913, 'Job Database'!$X$11:$X$3035, 0)), "")="", "", IFERROR(INDEX('Job Database'!$M$11:$M$3035, MATCH($I1913, 'Job Database'!$X$11:$X$3035, 0)), "")))</f>
        <v/>
      </c>
      <c r="F1913" s="40"/>
      <c r="G1913" s="88" t="str">
        <f t="shared" si="1219"/>
        <v/>
      </c>
      <c r="H1913" s="40"/>
      <c r="I1913" s="24"/>
      <c r="J1913" s="34"/>
      <c r="K1913" s="106"/>
      <c r="L1913" s="79"/>
      <c r="M1913" s="34"/>
      <c r="N1913" s="79"/>
      <c r="O1913" s="31"/>
      <c r="P1913" s="53"/>
      <c r="Q1913" s="40"/>
      <c r="S1913" s="41" t="str">
        <f t="shared" si="1207"/>
        <v/>
      </c>
      <c r="T1913" s="41" t="str">
        <f t="shared" si="1208"/>
        <v/>
      </c>
      <c r="U1913" s="41" t="str">
        <f t="shared" si="1220"/>
        <v/>
      </c>
      <c r="W1913" s="74" t="str">
        <f>IF('Job Database'!$X1913="", "", 'Job Database'!$X1913)</f>
        <v/>
      </c>
      <c r="Y1913" s="41" t="str">
        <f>IF($W1913="", "", IF(COUNTIF($I$11:$I$3035, $W1913)&gt;0, "", MAX($Y$10:$Y1912)+1))</f>
        <v/>
      </c>
      <c r="Z1913" s="41">
        <v>1903</v>
      </c>
      <c r="AA1913" s="58" t="str">
        <f t="shared" si="1221"/>
        <v/>
      </c>
      <c r="AC1913" s="41" t="str">
        <f t="shared" si="1209"/>
        <v/>
      </c>
      <c r="AE1913" s="41" t="str">
        <f t="shared" si="1222"/>
        <v/>
      </c>
      <c r="AJ1913" s="154" t="str">
        <f t="shared" si="1223"/>
        <v/>
      </c>
      <c r="AL1913" s="120" t="str">
        <f t="shared" si="1224"/>
        <v/>
      </c>
      <c r="AM1913" s="104" t="str">
        <f t="shared" si="1225"/>
        <v/>
      </c>
      <c r="AN1913" s="104" t="str">
        <f t="shared" si="1226"/>
        <v/>
      </c>
      <c r="AO1913" s="104" t="str">
        <f t="shared" si="1210"/>
        <v/>
      </c>
      <c r="AP1913" s="104" t="str">
        <f t="shared" si="1211"/>
        <v/>
      </c>
      <c r="AQ1913" s="121" t="str">
        <f t="shared" si="1227"/>
        <v/>
      </c>
      <c r="AS1913" s="88" t="str">
        <f t="shared" si="1212"/>
        <v/>
      </c>
      <c r="AT1913" s="68" t="str">
        <f t="shared" si="1228"/>
        <v/>
      </c>
      <c r="AU1913" s="68" t="str">
        <f t="shared" si="1229"/>
        <v/>
      </c>
      <c r="AV1913" s="68" t="str">
        <f t="shared" si="1230"/>
        <v/>
      </c>
      <c r="AW1913" s="88" t="str">
        <f t="shared" si="1213"/>
        <v/>
      </c>
      <c r="AZ1913" s="88" t="str">
        <f t="shared" si="1214"/>
        <v/>
      </c>
      <c r="BA1913" s="68" t="str">
        <f t="shared" si="1215"/>
        <v/>
      </c>
      <c r="BB1913" s="68" t="str">
        <f t="shared" si="1216"/>
        <v/>
      </c>
      <c r="BC1913" s="68" t="str">
        <f t="shared" si="1217"/>
        <v/>
      </c>
      <c r="BD1913" s="69" t="str">
        <f t="shared" si="1218"/>
        <v/>
      </c>
      <c r="BE1913" s="69" t="str">
        <f t="shared" si="1231"/>
        <v/>
      </c>
      <c r="BT1913" s="138" t="str">
        <f t="shared" ca="1" si="1232"/>
        <v/>
      </c>
      <c r="BU1913" s="139" t="str">
        <f t="shared" ca="1" si="1233"/>
        <v/>
      </c>
      <c r="BW1913" s="138" t="str">
        <f t="shared" si="1234"/>
        <v/>
      </c>
      <c r="BX1913" s="104" t="str">
        <f t="shared" si="1235"/>
        <v/>
      </c>
      <c r="BY1913" s="139" t="str">
        <f t="shared" si="1236"/>
        <v/>
      </c>
      <c r="CA1913" s="138" t="str">
        <f t="shared" si="1237"/>
        <v/>
      </c>
      <c r="CB1913" s="104" t="str">
        <f t="shared" si="1238"/>
        <v/>
      </c>
      <c r="CC1913" s="139" t="str">
        <f t="shared" si="1239"/>
        <v/>
      </c>
      <c r="CE1913" s="162" t="str">
        <f t="shared" si="1240"/>
        <v/>
      </c>
      <c r="CF1913" s="163" t="str">
        <f t="shared" si="1241"/>
        <v/>
      </c>
      <c r="CG1913" s="164" t="str">
        <f t="shared" si="1242"/>
        <v/>
      </c>
      <c r="CI1913" s="162" t="str">
        <f t="shared" si="1243"/>
        <v/>
      </c>
      <c r="CJ1913" s="163" t="str">
        <f t="shared" si="1246"/>
        <v/>
      </c>
      <c r="CK1913" s="164" t="str">
        <f t="shared" si="1247"/>
        <v/>
      </c>
      <c r="CM1913" s="169" t="str">
        <f t="shared" si="1244"/>
        <v/>
      </c>
      <c r="CN1913" s="139" t="str">
        <f t="shared" si="1245"/>
        <v/>
      </c>
      <c r="CP1913" s="41" t="str">
        <f>IF($CM1913="", "", COUNTIF($CM$11:$CM$3035, "&lt;"&amp;$CM1913)+1+COUNTIF($CM$11:$CM1913, $CM1913)-1)</f>
        <v/>
      </c>
    </row>
    <row r="1914" spans="1:94" x14ac:dyDescent="0.25">
      <c r="A1914" s="40"/>
      <c r="B1914" s="82" t="str">
        <f>IF($I1914="", "", IFERROR(INDEX('Job Database'!$AE$11:$AE$3035, MATCH($I1914, 'Job Database'!$X$11:$X$3035, 0)), ""))</f>
        <v/>
      </c>
      <c r="C1914" s="69" t="str">
        <f>IF($I1914="", "", IF(COUNTIF('Job Database'!$X$11:$X$3035, $I1914)=0, $AC$5, $AC$4))</f>
        <v/>
      </c>
      <c r="D1914" s="40"/>
      <c r="E1914" s="85" t="str">
        <f>IF($I1914="", "", IF(IFERROR(INDEX('Job Database'!$M$11:$M$3035, MATCH($I1914, 'Job Database'!$X$11:$X$3035, 0)), "")="", "", IFERROR(INDEX('Job Database'!$M$11:$M$3035, MATCH($I1914, 'Job Database'!$X$11:$X$3035, 0)), "")))</f>
        <v/>
      </c>
      <c r="F1914" s="40"/>
      <c r="G1914" s="88" t="str">
        <f t="shared" si="1219"/>
        <v/>
      </c>
      <c r="H1914" s="40"/>
      <c r="I1914" s="24"/>
      <c r="J1914" s="34"/>
      <c r="K1914" s="106"/>
      <c r="L1914" s="79"/>
      <c r="M1914" s="34"/>
      <c r="N1914" s="79"/>
      <c r="O1914" s="31"/>
      <c r="P1914" s="53"/>
      <c r="Q1914" s="40"/>
      <c r="S1914" s="41" t="str">
        <f t="shared" si="1207"/>
        <v/>
      </c>
      <c r="T1914" s="41" t="str">
        <f t="shared" si="1208"/>
        <v/>
      </c>
      <c r="U1914" s="41" t="str">
        <f t="shared" si="1220"/>
        <v/>
      </c>
      <c r="W1914" s="74" t="str">
        <f>IF('Job Database'!$X1914="", "", 'Job Database'!$X1914)</f>
        <v/>
      </c>
      <c r="Y1914" s="41" t="str">
        <f>IF($W1914="", "", IF(COUNTIF($I$11:$I$3035, $W1914)&gt;0, "", MAX($Y$10:$Y1913)+1))</f>
        <v/>
      </c>
      <c r="Z1914" s="41">
        <v>1904</v>
      </c>
      <c r="AA1914" s="58" t="str">
        <f t="shared" si="1221"/>
        <v/>
      </c>
      <c r="AC1914" s="41" t="str">
        <f t="shared" si="1209"/>
        <v/>
      </c>
      <c r="AE1914" s="41" t="str">
        <f t="shared" si="1222"/>
        <v/>
      </c>
      <c r="AJ1914" s="154" t="str">
        <f t="shared" si="1223"/>
        <v/>
      </c>
      <c r="AL1914" s="120" t="str">
        <f t="shared" si="1224"/>
        <v/>
      </c>
      <c r="AM1914" s="104" t="str">
        <f t="shared" si="1225"/>
        <v/>
      </c>
      <c r="AN1914" s="104" t="str">
        <f t="shared" si="1226"/>
        <v/>
      </c>
      <c r="AO1914" s="104" t="str">
        <f t="shared" si="1210"/>
        <v/>
      </c>
      <c r="AP1914" s="104" t="str">
        <f t="shared" si="1211"/>
        <v/>
      </c>
      <c r="AQ1914" s="121" t="str">
        <f t="shared" si="1227"/>
        <v/>
      </c>
      <c r="AS1914" s="88" t="str">
        <f t="shared" si="1212"/>
        <v/>
      </c>
      <c r="AT1914" s="68" t="str">
        <f t="shared" si="1228"/>
        <v/>
      </c>
      <c r="AU1914" s="68" t="str">
        <f t="shared" si="1229"/>
        <v/>
      </c>
      <c r="AV1914" s="68" t="str">
        <f t="shared" si="1230"/>
        <v/>
      </c>
      <c r="AW1914" s="88" t="str">
        <f t="shared" si="1213"/>
        <v/>
      </c>
      <c r="AZ1914" s="88" t="str">
        <f t="shared" si="1214"/>
        <v/>
      </c>
      <c r="BA1914" s="68" t="str">
        <f t="shared" si="1215"/>
        <v/>
      </c>
      <c r="BB1914" s="68" t="str">
        <f t="shared" si="1216"/>
        <v/>
      </c>
      <c r="BC1914" s="68" t="str">
        <f t="shared" si="1217"/>
        <v/>
      </c>
      <c r="BD1914" s="69" t="str">
        <f t="shared" si="1218"/>
        <v/>
      </c>
      <c r="BE1914" s="69" t="str">
        <f t="shared" si="1231"/>
        <v/>
      </c>
      <c r="BT1914" s="138" t="str">
        <f t="shared" ca="1" si="1232"/>
        <v/>
      </c>
      <c r="BU1914" s="139" t="str">
        <f t="shared" ca="1" si="1233"/>
        <v/>
      </c>
      <c r="BW1914" s="138" t="str">
        <f t="shared" si="1234"/>
        <v/>
      </c>
      <c r="BX1914" s="104" t="str">
        <f t="shared" si="1235"/>
        <v/>
      </c>
      <c r="BY1914" s="139" t="str">
        <f t="shared" si="1236"/>
        <v/>
      </c>
      <c r="CA1914" s="138" t="str">
        <f t="shared" si="1237"/>
        <v/>
      </c>
      <c r="CB1914" s="104" t="str">
        <f t="shared" si="1238"/>
        <v/>
      </c>
      <c r="CC1914" s="139" t="str">
        <f t="shared" si="1239"/>
        <v/>
      </c>
      <c r="CE1914" s="162" t="str">
        <f t="shared" si="1240"/>
        <v/>
      </c>
      <c r="CF1914" s="163" t="str">
        <f t="shared" si="1241"/>
        <v/>
      </c>
      <c r="CG1914" s="164" t="str">
        <f t="shared" si="1242"/>
        <v/>
      </c>
      <c r="CI1914" s="162" t="str">
        <f t="shared" si="1243"/>
        <v/>
      </c>
      <c r="CJ1914" s="163" t="str">
        <f t="shared" si="1246"/>
        <v/>
      </c>
      <c r="CK1914" s="164" t="str">
        <f t="shared" si="1247"/>
        <v/>
      </c>
      <c r="CM1914" s="169" t="str">
        <f t="shared" si="1244"/>
        <v/>
      </c>
      <c r="CN1914" s="139" t="str">
        <f t="shared" si="1245"/>
        <v/>
      </c>
      <c r="CP1914" s="41" t="str">
        <f>IF($CM1914="", "", COUNTIF($CM$11:$CM$3035, "&lt;"&amp;$CM1914)+1+COUNTIF($CM$11:$CM1914, $CM1914)-1)</f>
        <v/>
      </c>
    </row>
    <row r="1915" spans="1:94" x14ac:dyDescent="0.25">
      <c r="A1915" s="40"/>
      <c r="B1915" s="82" t="str">
        <f>IF($I1915="", "", IFERROR(INDEX('Job Database'!$AE$11:$AE$3035, MATCH($I1915, 'Job Database'!$X$11:$X$3035, 0)), ""))</f>
        <v/>
      </c>
      <c r="C1915" s="69" t="str">
        <f>IF($I1915="", "", IF(COUNTIF('Job Database'!$X$11:$X$3035, $I1915)=0, $AC$5, $AC$4))</f>
        <v/>
      </c>
      <c r="D1915" s="40"/>
      <c r="E1915" s="85" t="str">
        <f>IF($I1915="", "", IF(IFERROR(INDEX('Job Database'!$M$11:$M$3035, MATCH($I1915, 'Job Database'!$X$11:$X$3035, 0)), "")="", "", IFERROR(INDEX('Job Database'!$M$11:$M$3035, MATCH($I1915, 'Job Database'!$X$11:$X$3035, 0)), "")))</f>
        <v/>
      </c>
      <c r="F1915" s="40"/>
      <c r="G1915" s="88" t="str">
        <f t="shared" si="1219"/>
        <v/>
      </c>
      <c r="H1915" s="40"/>
      <c r="I1915" s="24"/>
      <c r="J1915" s="34"/>
      <c r="K1915" s="106"/>
      <c r="L1915" s="79"/>
      <c r="M1915" s="34"/>
      <c r="N1915" s="79"/>
      <c r="O1915" s="31"/>
      <c r="P1915" s="53"/>
      <c r="Q1915" s="40"/>
      <c r="S1915" s="41" t="str">
        <f t="shared" si="1207"/>
        <v/>
      </c>
      <c r="T1915" s="41" t="str">
        <f t="shared" si="1208"/>
        <v/>
      </c>
      <c r="U1915" s="41" t="str">
        <f t="shared" si="1220"/>
        <v/>
      </c>
      <c r="W1915" s="74" t="str">
        <f>IF('Job Database'!$X1915="", "", 'Job Database'!$X1915)</f>
        <v/>
      </c>
      <c r="Y1915" s="41" t="str">
        <f>IF($W1915="", "", IF(COUNTIF($I$11:$I$3035, $W1915)&gt;0, "", MAX($Y$10:$Y1914)+1))</f>
        <v/>
      </c>
      <c r="Z1915" s="41">
        <v>1905</v>
      </c>
      <c r="AA1915" s="58" t="str">
        <f t="shared" si="1221"/>
        <v/>
      </c>
      <c r="AC1915" s="41" t="str">
        <f t="shared" si="1209"/>
        <v/>
      </c>
      <c r="AE1915" s="41" t="str">
        <f t="shared" si="1222"/>
        <v/>
      </c>
      <c r="AJ1915" s="154" t="str">
        <f t="shared" si="1223"/>
        <v/>
      </c>
      <c r="AL1915" s="120" t="str">
        <f t="shared" si="1224"/>
        <v/>
      </c>
      <c r="AM1915" s="104" t="str">
        <f t="shared" si="1225"/>
        <v/>
      </c>
      <c r="AN1915" s="104" t="str">
        <f t="shared" si="1226"/>
        <v/>
      </c>
      <c r="AO1915" s="104" t="str">
        <f t="shared" si="1210"/>
        <v/>
      </c>
      <c r="AP1915" s="104" t="str">
        <f t="shared" si="1211"/>
        <v/>
      </c>
      <c r="AQ1915" s="121" t="str">
        <f t="shared" si="1227"/>
        <v/>
      </c>
      <c r="AS1915" s="88" t="str">
        <f t="shared" si="1212"/>
        <v/>
      </c>
      <c r="AT1915" s="68" t="str">
        <f t="shared" si="1228"/>
        <v/>
      </c>
      <c r="AU1915" s="68" t="str">
        <f t="shared" si="1229"/>
        <v/>
      </c>
      <c r="AV1915" s="68" t="str">
        <f t="shared" si="1230"/>
        <v/>
      </c>
      <c r="AW1915" s="88" t="str">
        <f t="shared" si="1213"/>
        <v/>
      </c>
      <c r="AZ1915" s="88" t="str">
        <f t="shared" si="1214"/>
        <v/>
      </c>
      <c r="BA1915" s="68" t="str">
        <f t="shared" si="1215"/>
        <v/>
      </c>
      <c r="BB1915" s="68" t="str">
        <f t="shared" si="1216"/>
        <v/>
      </c>
      <c r="BC1915" s="68" t="str">
        <f t="shared" si="1217"/>
        <v/>
      </c>
      <c r="BD1915" s="69" t="str">
        <f t="shared" si="1218"/>
        <v/>
      </c>
      <c r="BE1915" s="69" t="str">
        <f t="shared" si="1231"/>
        <v/>
      </c>
      <c r="BT1915" s="138" t="str">
        <f t="shared" ca="1" si="1232"/>
        <v/>
      </c>
      <c r="BU1915" s="139" t="str">
        <f t="shared" ca="1" si="1233"/>
        <v/>
      </c>
      <c r="BW1915" s="138" t="str">
        <f t="shared" si="1234"/>
        <v/>
      </c>
      <c r="BX1915" s="104" t="str">
        <f t="shared" si="1235"/>
        <v/>
      </c>
      <c r="BY1915" s="139" t="str">
        <f t="shared" si="1236"/>
        <v/>
      </c>
      <c r="CA1915" s="138" t="str">
        <f t="shared" si="1237"/>
        <v/>
      </c>
      <c r="CB1915" s="104" t="str">
        <f t="shared" si="1238"/>
        <v/>
      </c>
      <c r="CC1915" s="139" t="str">
        <f t="shared" si="1239"/>
        <v/>
      </c>
      <c r="CE1915" s="162" t="str">
        <f t="shared" si="1240"/>
        <v/>
      </c>
      <c r="CF1915" s="163" t="str">
        <f t="shared" si="1241"/>
        <v/>
      </c>
      <c r="CG1915" s="164" t="str">
        <f t="shared" si="1242"/>
        <v/>
      </c>
      <c r="CI1915" s="162" t="str">
        <f t="shared" si="1243"/>
        <v/>
      </c>
      <c r="CJ1915" s="163" t="str">
        <f t="shared" si="1246"/>
        <v/>
      </c>
      <c r="CK1915" s="164" t="str">
        <f t="shared" si="1247"/>
        <v/>
      </c>
      <c r="CM1915" s="169" t="str">
        <f t="shared" si="1244"/>
        <v/>
      </c>
      <c r="CN1915" s="139" t="str">
        <f t="shared" si="1245"/>
        <v/>
      </c>
      <c r="CP1915" s="41" t="str">
        <f>IF($CM1915="", "", COUNTIF($CM$11:$CM$3035, "&lt;"&amp;$CM1915)+1+COUNTIF($CM$11:$CM1915, $CM1915)-1)</f>
        <v/>
      </c>
    </row>
    <row r="1916" spans="1:94" x14ac:dyDescent="0.25">
      <c r="A1916" s="40"/>
      <c r="B1916" s="82" t="str">
        <f>IF($I1916="", "", IFERROR(INDEX('Job Database'!$AE$11:$AE$3035, MATCH($I1916, 'Job Database'!$X$11:$X$3035, 0)), ""))</f>
        <v/>
      </c>
      <c r="C1916" s="69" t="str">
        <f>IF($I1916="", "", IF(COUNTIF('Job Database'!$X$11:$X$3035, $I1916)=0, $AC$5, $AC$4))</f>
        <v/>
      </c>
      <c r="D1916" s="40"/>
      <c r="E1916" s="85" t="str">
        <f>IF($I1916="", "", IF(IFERROR(INDEX('Job Database'!$M$11:$M$3035, MATCH($I1916, 'Job Database'!$X$11:$X$3035, 0)), "")="", "", IFERROR(INDEX('Job Database'!$M$11:$M$3035, MATCH($I1916, 'Job Database'!$X$11:$X$3035, 0)), "")))</f>
        <v/>
      </c>
      <c r="F1916" s="40"/>
      <c r="G1916" s="88" t="str">
        <f t="shared" si="1219"/>
        <v/>
      </c>
      <c r="H1916" s="40"/>
      <c r="I1916" s="24"/>
      <c r="J1916" s="34"/>
      <c r="K1916" s="106"/>
      <c r="L1916" s="79"/>
      <c r="M1916" s="34"/>
      <c r="N1916" s="79"/>
      <c r="O1916" s="31"/>
      <c r="P1916" s="53"/>
      <c r="Q1916" s="40"/>
      <c r="S1916" s="41" t="str">
        <f t="shared" si="1207"/>
        <v/>
      </c>
      <c r="T1916" s="41" t="str">
        <f t="shared" si="1208"/>
        <v/>
      </c>
      <c r="U1916" s="41" t="str">
        <f t="shared" si="1220"/>
        <v/>
      </c>
      <c r="W1916" s="74" t="str">
        <f>IF('Job Database'!$X1916="", "", 'Job Database'!$X1916)</f>
        <v/>
      </c>
      <c r="Y1916" s="41" t="str">
        <f>IF($W1916="", "", IF(COUNTIF($I$11:$I$3035, $W1916)&gt;0, "", MAX($Y$10:$Y1915)+1))</f>
        <v/>
      </c>
      <c r="Z1916" s="41">
        <v>1906</v>
      </c>
      <c r="AA1916" s="58" t="str">
        <f t="shared" si="1221"/>
        <v/>
      </c>
      <c r="AC1916" s="41" t="str">
        <f t="shared" si="1209"/>
        <v/>
      </c>
      <c r="AE1916" s="41" t="str">
        <f t="shared" si="1222"/>
        <v/>
      </c>
      <c r="AJ1916" s="154" t="str">
        <f t="shared" si="1223"/>
        <v/>
      </c>
      <c r="AL1916" s="120" t="str">
        <f t="shared" si="1224"/>
        <v/>
      </c>
      <c r="AM1916" s="104" t="str">
        <f t="shared" si="1225"/>
        <v/>
      </c>
      <c r="AN1916" s="104" t="str">
        <f t="shared" si="1226"/>
        <v/>
      </c>
      <c r="AO1916" s="104" t="str">
        <f t="shared" si="1210"/>
        <v/>
      </c>
      <c r="AP1916" s="104" t="str">
        <f t="shared" si="1211"/>
        <v/>
      </c>
      <c r="AQ1916" s="121" t="str">
        <f t="shared" si="1227"/>
        <v/>
      </c>
      <c r="AS1916" s="88" t="str">
        <f t="shared" si="1212"/>
        <v/>
      </c>
      <c r="AT1916" s="68" t="str">
        <f t="shared" si="1228"/>
        <v/>
      </c>
      <c r="AU1916" s="68" t="str">
        <f t="shared" si="1229"/>
        <v/>
      </c>
      <c r="AV1916" s="68" t="str">
        <f t="shared" si="1230"/>
        <v/>
      </c>
      <c r="AW1916" s="88" t="str">
        <f t="shared" si="1213"/>
        <v/>
      </c>
      <c r="AZ1916" s="88" t="str">
        <f t="shared" si="1214"/>
        <v/>
      </c>
      <c r="BA1916" s="68" t="str">
        <f t="shared" si="1215"/>
        <v/>
      </c>
      <c r="BB1916" s="68" t="str">
        <f t="shared" si="1216"/>
        <v/>
      </c>
      <c r="BC1916" s="68" t="str">
        <f t="shared" si="1217"/>
        <v/>
      </c>
      <c r="BD1916" s="69" t="str">
        <f t="shared" si="1218"/>
        <v/>
      </c>
      <c r="BE1916" s="69" t="str">
        <f t="shared" si="1231"/>
        <v/>
      </c>
      <c r="BT1916" s="138" t="str">
        <f t="shared" ca="1" si="1232"/>
        <v/>
      </c>
      <c r="BU1916" s="139" t="str">
        <f t="shared" ca="1" si="1233"/>
        <v/>
      </c>
      <c r="BW1916" s="138" t="str">
        <f t="shared" si="1234"/>
        <v/>
      </c>
      <c r="BX1916" s="104" t="str">
        <f t="shared" si="1235"/>
        <v/>
      </c>
      <c r="BY1916" s="139" t="str">
        <f t="shared" si="1236"/>
        <v/>
      </c>
      <c r="CA1916" s="138" t="str">
        <f t="shared" si="1237"/>
        <v/>
      </c>
      <c r="CB1916" s="104" t="str">
        <f t="shared" si="1238"/>
        <v/>
      </c>
      <c r="CC1916" s="139" t="str">
        <f t="shared" si="1239"/>
        <v/>
      </c>
      <c r="CE1916" s="162" t="str">
        <f t="shared" si="1240"/>
        <v/>
      </c>
      <c r="CF1916" s="163" t="str">
        <f t="shared" si="1241"/>
        <v/>
      </c>
      <c r="CG1916" s="164" t="str">
        <f t="shared" si="1242"/>
        <v/>
      </c>
      <c r="CI1916" s="162" t="str">
        <f t="shared" si="1243"/>
        <v/>
      </c>
      <c r="CJ1916" s="163" t="str">
        <f t="shared" si="1246"/>
        <v/>
      </c>
      <c r="CK1916" s="164" t="str">
        <f t="shared" si="1247"/>
        <v/>
      </c>
      <c r="CM1916" s="169" t="str">
        <f t="shared" si="1244"/>
        <v/>
      </c>
      <c r="CN1916" s="139" t="str">
        <f t="shared" si="1245"/>
        <v/>
      </c>
      <c r="CP1916" s="41" t="str">
        <f>IF($CM1916="", "", COUNTIF($CM$11:$CM$3035, "&lt;"&amp;$CM1916)+1+COUNTIF($CM$11:$CM1916, $CM1916)-1)</f>
        <v/>
      </c>
    </row>
    <row r="1917" spans="1:94" x14ac:dyDescent="0.25">
      <c r="A1917" s="40"/>
      <c r="B1917" s="82" t="str">
        <f>IF($I1917="", "", IFERROR(INDEX('Job Database'!$AE$11:$AE$3035, MATCH($I1917, 'Job Database'!$X$11:$X$3035, 0)), ""))</f>
        <v/>
      </c>
      <c r="C1917" s="69" t="str">
        <f>IF($I1917="", "", IF(COUNTIF('Job Database'!$X$11:$X$3035, $I1917)=0, $AC$5, $AC$4))</f>
        <v/>
      </c>
      <c r="D1917" s="40"/>
      <c r="E1917" s="85" t="str">
        <f>IF($I1917="", "", IF(IFERROR(INDEX('Job Database'!$M$11:$M$3035, MATCH($I1917, 'Job Database'!$X$11:$X$3035, 0)), "")="", "", IFERROR(INDEX('Job Database'!$M$11:$M$3035, MATCH($I1917, 'Job Database'!$X$11:$X$3035, 0)), "")))</f>
        <v/>
      </c>
      <c r="F1917" s="40"/>
      <c r="G1917" s="88" t="str">
        <f t="shared" si="1219"/>
        <v/>
      </c>
      <c r="H1917" s="40"/>
      <c r="I1917" s="24"/>
      <c r="J1917" s="34"/>
      <c r="K1917" s="106"/>
      <c r="L1917" s="79"/>
      <c r="M1917" s="34"/>
      <c r="N1917" s="79"/>
      <c r="O1917" s="31"/>
      <c r="P1917" s="53"/>
      <c r="Q1917" s="40"/>
      <c r="S1917" s="41" t="str">
        <f t="shared" si="1207"/>
        <v/>
      </c>
      <c r="T1917" s="41" t="str">
        <f t="shared" si="1208"/>
        <v/>
      </c>
      <c r="U1917" s="41" t="str">
        <f t="shared" si="1220"/>
        <v/>
      </c>
      <c r="W1917" s="74" t="str">
        <f>IF('Job Database'!$X1917="", "", 'Job Database'!$X1917)</f>
        <v/>
      </c>
      <c r="Y1917" s="41" t="str">
        <f>IF($W1917="", "", IF(COUNTIF($I$11:$I$3035, $W1917)&gt;0, "", MAX($Y$10:$Y1916)+1))</f>
        <v/>
      </c>
      <c r="Z1917" s="41">
        <v>1907</v>
      </c>
      <c r="AA1917" s="58" t="str">
        <f t="shared" si="1221"/>
        <v/>
      </c>
      <c r="AC1917" s="41" t="str">
        <f t="shared" si="1209"/>
        <v/>
      </c>
      <c r="AE1917" s="41" t="str">
        <f t="shared" si="1222"/>
        <v/>
      </c>
      <c r="AJ1917" s="154" t="str">
        <f t="shared" si="1223"/>
        <v/>
      </c>
      <c r="AL1917" s="120" t="str">
        <f t="shared" si="1224"/>
        <v/>
      </c>
      <c r="AM1917" s="104" t="str">
        <f t="shared" si="1225"/>
        <v/>
      </c>
      <c r="AN1917" s="104" t="str">
        <f t="shared" si="1226"/>
        <v/>
      </c>
      <c r="AO1917" s="104" t="str">
        <f t="shared" si="1210"/>
        <v/>
      </c>
      <c r="AP1917" s="104" t="str">
        <f t="shared" si="1211"/>
        <v/>
      </c>
      <c r="AQ1917" s="121" t="str">
        <f t="shared" si="1227"/>
        <v/>
      </c>
      <c r="AS1917" s="88" t="str">
        <f t="shared" si="1212"/>
        <v/>
      </c>
      <c r="AT1917" s="68" t="str">
        <f t="shared" si="1228"/>
        <v/>
      </c>
      <c r="AU1917" s="68" t="str">
        <f t="shared" si="1229"/>
        <v/>
      </c>
      <c r="AV1917" s="68" t="str">
        <f t="shared" si="1230"/>
        <v/>
      </c>
      <c r="AW1917" s="88" t="str">
        <f t="shared" si="1213"/>
        <v/>
      </c>
      <c r="AZ1917" s="88" t="str">
        <f t="shared" si="1214"/>
        <v/>
      </c>
      <c r="BA1917" s="68" t="str">
        <f t="shared" si="1215"/>
        <v/>
      </c>
      <c r="BB1917" s="68" t="str">
        <f t="shared" si="1216"/>
        <v/>
      </c>
      <c r="BC1917" s="68" t="str">
        <f t="shared" si="1217"/>
        <v/>
      </c>
      <c r="BD1917" s="69" t="str">
        <f t="shared" si="1218"/>
        <v/>
      </c>
      <c r="BE1917" s="69" t="str">
        <f t="shared" si="1231"/>
        <v/>
      </c>
      <c r="BT1917" s="138" t="str">
        <f t="shared" ca="1" si="1232"/>
        <v/>
      </c>
      <c r="BU1917" s="139" t="str">
        <f t="shared" ca="1" si="1233"/>
        <v/>
      </c>
      <c r="BW1917" s="138" t="str">
        <f t="shared" si="1234"/>
        <v/>
      </c>
      <c r="BX1917" s="104" t="str">
        <f t="shared" si="1235"/>
        <v/>
      </c>
      <c r="BY1917" s="139" t="str">
        <f t="shared" si="1236"/>
        <v/>
      </c>
      <c r="CA1917" s="138" t="str">
        <f t="shared" si="1237"/>
        <v/>
      </c>
      <c r="CB1917" s="104" t="str">
        <f t="shared" si="1238"/>
        <v/>
      </c>
      <c r="CC1917" s="139" t="str">
        <f t="shared" si="1239"/>
        <v/>
      </c>
      <c r="CE1917" s="162" t="str">
        <f t="shared" si="1240"/>
        <v/>
      </c>
      <c r="CF1917" s="163" t="str">
        <f t="shared" si="1241"/>
        <v/>
      </c>
      <c r="CG1917" s="164" t="str">
        <f t="shared" si="1242"/>
        <v/>
      </c>
      <c r="CI1917" s="162" t="str">
        <f t="shared" si="1243"/>
        <v/>
      </c>
      <c r="CJ1917" s="163" t="str">
        <f t="shared" si="1246"/>
        <v/>
      </c>
      <c r="CK1917" s="164" t="str">
        <f t="shared" si="1247"/>
        <v/>
      </c>
      <c r="CM1917" s="169" t="str">
        <f t="shared" si="1244"/>
        <v/>
      </c>
      <c r="CN1917" s="139" t="str">
        <f t="shared" si="1245"/>
        <v/>
      </c>
      <c r="CP1917" s="41" t="str">
        <f>IF($CM1917="", "", COUNTIF($CM$11:$CM$3035, "&lt;"&amp;$CM1917)+1+COUNTIF($CM$11:$CM1917, $CM1917)-1)</f>
        <v/>
      </c>
    </row>
    <row r="1918" spans="1:94" x14ac:dyDescent="0.25">
      <c r="A1918" s="40"/>
      <c r="B1918" s="82" t="str">
        <f>IF($I1918="", "", IFERROR(INDEX('Job Database'!$AE$11:$AE$3035, MATCH($I1918, 'Job Database'!$X$11:$X$3035, 0)), ""))</f>
        <v/>
      </c>
      <c r="C1918" s="69" t="str">
        <f>IF($I1918="", "", IF(COUNTIF('Job Database'!$X$11:$X$3035, $I1918)=0, $AC$5, $AC$4))</f>
        <v/>
      </c>
      <c r="D1918" s="40"/>
      <c r="E1918" s="85" t="str">
        <f>IF($I1918="", "", IF(IFERROR(INDEX('Job Database'!$M$11:$M$3035, MATCH($I1918, 'Job Database'!$X$11:$X$3035, 0)), "")="", "", IFERROR(INDEX('Job Database'!$M$11:$M$3035, MATCH($I1918, 'Job Database'!$X$11:$X$3035, 0)), "")))</f>
        <v/>
      </c>
      <c r="F1918" s="40"/>
      <c r="G1918" s="88" t="str">
        <f t="shared" si="1219"/>
        <v/>
      </c>
      <c r="H1918" s="40"/>
      <c r="I1918" s="24"/>
      <c r="J1918" s="34"/>
      <c r="K1918" s="106"/>
      <c r="L1918" s="79"/>
      <c r="M1918" s="34"/>
      <c r="N1918" s="79"/>
      <c r="O1918" s="31"/>
      <c r="P1918" s="53"/>
      <c r="Q1918" s="40"/>
      <c r="S1918" s="41" t="str">
        <f t="shared" si="1207"/>
        <v/>
      </c>
      <c r="T1918" s="41" t="str">
        <f t="shared" si="1208"/>
        <v/>
      </c>
      <c r="U1918" s="41" t="str">
        <f t="shared" si="1220"/>
        <v/>
      </c>
      <c r="W1918" s="74" t="str">
        <f>IF('Job Database'!$X1918="", "", 'Job Database'!$X1918)</f>
        <v/>
      </c>
      <c r="Y1918" s="41" t="str">
        <f>IF($W1918="", "", IF(COUNTIF($I$11:$I$3035, $W1918)&gt;0, "", MAX($Y$10:$Y1917)+1))</f>
        <v/>
      </c>
      <c r="Z1918" s="41">
        <v>1908</v>
      </c>
      <c r="AA1918" s="58" t="str">
        <f t="shared" si="1221"/>
        <v/>
      </c>
      <c r="AC1918" s="41" t="str">
        <f t="shared" si="1209"/>
        <v/>
      </c>
      <c r="AE1918" s="41" t="str">
        <f t="shared" si="1222"/>
        <v/>
      </c>
      <c r="AJ1918" s="154" t="str">
        <f t="shared" si="1223"/>
        <v/>
      </c>
      <c r="AL1918" s="120" t="str">
        <f t="shared" si="1224"/>
        <v/>
      </c>
      <c r="AM1918" s="104" t="str">
        <f t="shared" si="1225"/>
        <v/>
      </c>
      <c r="AN1918" s="104" t="str">
        <f t="shared" si="1226"/>
        <v/>
      </c>
      <c r="AO1918" s="104" t="str">
        <f t="shared" si="1210"/>
        <v/>
      </c>
      <c r="AP1918" s="104" t="str">
        <f t="shared" si="1211"/>
        <v/>
      </c>
      <c r="AQ1918" s="121" t="str">
        <f t="shared" si="1227"/>
        <v/>
      </c>
      <c r="AS1918" s="88" t="str">
        <f t="shared" si="1212"/>
        <v/>
      </c>
      <c r="AT1918" s="68" t="str">
        <f t="shared" si="1228"/>
        <v/>
      </c>
      <c r="AU1918" s="68" t="str">
        <f t="shared" si="1229"/>
        <v/>
      </c>
      <c r="AV1918" s="68" t="str">
        <f t="shared" si="1230"/>
        <v/>
      </c>
      <c r="AW1918" s="88" t="str">
        <f t="shared" si="1213"/>
        <v/>
      </c>
      <c r="AZ1918" s="88" t="str">
        <f t="shared" si="1214"/>
        <v/>
      </c>
      <c r="BA1918" s="68" t="str">
        <f t="shared" si="1215"/>
        <v/>
      </c>
      <c r="BB1918" s="68" t="str">
        <f t="shared" si="1216"/>
        <v/>
      </c>
      <c r="BC1918" s="68" t="str">
        <f t="shared" si="1217"/>
        <v/>
      </c>
      <c r="BD1918" s="69" t="str">
        <f t="shared" si="1218"/>
        <v/>
      </c>
      <c r="BE1918" s="69" t="str">
        <f t="shared" si="1231"/>
        <v/>
      </c>
      <c r="BT1918" s="138" t="str">
        <f t="shared" ca="1" si="1232"/>
        <v/>
      </c>
      <c r="BU1918" s="139" t="str">
        <f t="shared" ca="1" si="1233"/>
        <v/>
      </c>
      <c r="BW1918" s="138" t="str">
        <f t="shared" si="1234"/>
        <v/>
      </c>
      <c r="BX1918" s="104" t="str">
        <f t="shared" si="1235"/>
        <v/>
      </c>
      <c r="BY1918" s="139" t="str">
        <f t="shared" si="1236"/>
        <v/>
      </c>
      <c r="CA1918" s="138" t="str">
        <f t="shared" si="1237"/>
        <v/>
      </c>
      <c r="CB1918" s="104" t="str">
        <f t="shared" si="1238"/>
        <v/>
      </c>
      <c r="CC1918" s="139" t="str">
        <f t="shared" si="1239"/>
        <v/>
      </c>
      <c r="CE1918" s="162" t="str">
        <f t="shared" si="1240"/>
        <v/>
      </c>
      <c r="CF1918" s="163" t="str">
        <f t="shared" si="1241"/>
        <v/>
      </c>
      <c r="CG1918" s="164" t="str">
        <f t="shared" si="1242"/>
        <v/>
      </c>
      <c r="CI1918" s="162" t="str">
        <f t="shared" si="1243"/>
        <v/>
      </c>
      <c r="CJ1918" s="163" t="str">
        <f t="shared" si="1246"/>
        <v/>
      </c>
      <c r="CK1918" s="164" t="str">
        <f t="shared" si="1247"/>
        <v/>
      </c>
      <c r="CM1918" s="169" t="str">
        <f t="shared" si="1244"/>
        <v/>
      </c>
      <c r="CN1918" s="139" t="str">
        <f t="shared" si="1245"/>
        <v/>
      </c>
      <c r="CP1918" s="41" t="str">
        <f>IF($CM1918="", "", COUNTIF($CM$11:$CM$3035, "&lt;"&amp;$CM1918)+1+COUNTIF($CM$11:$CM1918, $CM1918)-1)</f>
        <v/>
      </c>
    </row>
    <row r="1919" spans="1:94" x14ac:dyDescent="0.25">
      <c r="A1919" s="40"/>
      <c r="B1919" s="82" t="str">
        <f>IF($I1919="", "", IFERROR(INDEX('Job Database'!$AE$11:$AE$3035, MATCH($I1919, 'Job Database'!$X$11:$X$3035, 0)), ""))</f>
        <v/>
      </c>
      <c r="C1919" s="69" t="str">
        <f>IF($I1919="", "", IF(COUNTIF('Job Database'!$X$11:$X$3035, $I1919)=0, $AC$5, $AC$4))</f>
        <v/>
      </c>
      <c r="D1919" s="40"/>
      <c r="E1919" s="85" t="str">
        <f>IF($I1919="", "", IF(IFERROR(INDEX('Job Database'!$M$11:$M$3035, MATCH($I1919, 'Job Database'!$X$11:$X$3035, 0)), "")="", "", IFERROR(INDEX('Job Database'!$M$11:$M$3035, MATCH($I1919, 'Job Database'!$X$11:$X$3035, 0)), "")))</f>
        <v/>
      </c>
      <c r="F1919" s="40"/>
      <c r="G1919" s="88" t="str">
        <f t="shared" si="1219"/>
        <v/>
      </c>
      <c r="H1919" s="40"/>
      <c r="I1919" s="24"/>
      <c r="J1919" s="34"/>
      <c r="K1919" s="106"/>
      <c r="L1919" s="79"/>
      <c r="M1919" s="34"/>
      <c r="N1919" s="79"/>
      <c r="O1919" s="31"/>
      <c r="P1919" s="53"/>
      <c r="Q1919" s="40"/>
      <c r="S1919" s="41" t="str">
        <f t="shared" si="1207"/>
        <v/>
      </c>
      <c r="T1919" s="41" t="str">
        <f t="shared" si="1208"/>
        <v/>
      </c>
      <c r="U1919" s="41" t="str">
        <f t="shared" si="1220"/>
        <v/>
      </c>
      <c r="W1919" s="74" t="str">
        <f>IF('Job Database'!$X1919="", "", 'Job Database'!$X1919)</f>
        <v/>
      </c>
      <c r="Y1919" s="41" t="str">
        <f>IF($W1919="", "", IF(COUNTIF($I$11:$I$3035, $W1919)&gt;0, "", MAX($Y$10:$Y1918)+1))</f>
        <v/>
      </c>
      <c r="Z1919" s="41">
        <v>1909</v>
      </c>
      <c r="AA1919" s="58" t="str">
        <f t="shared" si="1221"/>
        <v/>
      </c>
      <c r="AC1919" s="41" t="str">
        <f t="shared" si="1209"/>
        <v/>
      </c>
      <c r="AE1919" s="41" t="str">
        <f t="shared" si="1222"/>
        <v/>
      </c>
      <c r="AJ1919" s="154" t="str">
        <f t="shared" si="1223"/>
        <v/>
      </c>
      <c r="AL1919" s="120" t="str">
        <f t="shared" si="1224"/>
        <v/>
      </c>
      <c r="AM1919" s="104" t="str">
        <f t="shared" si="1225"/>
        <v/>
      </c>
      <c r="AN1919" s="104" t="str">
        <f t="shared" si="1226"/>
        <v/>
      </c>
      <c r="AO1919" s="104" t="str">
        <f t="shared" si="1210"/>
        <v/>
      </c>
      <c r="AP1919" s="104" t="str">
        <f t="shared" si="1211"/>
        <v/>
      </c>
      <c r="AQ1919" s="121" t="str">
        <f t="shared" si="1227"/>
        <v/>
      </c>
      <c r="AS1919" s="88" t="str">
        <f t="shared" si="1212"/>
        <v/>
      </c>
      <c r="AT1919" s="68" t="str">
        <f t="shared" si="1228"/>
        <v/>
      </c>
      <c r="AU1919" s="68" t="str">
        <f t="shared" si="1229"/>
        <v/>
      </c>
      <c r="AV1919" s="68" t="str">
        <f t="shared" si="1230"/>
        <v/>
      </c>
      <c r="AW1919" s="88" t="str">
        <f t="shared" si="1213"/>
        <v/>
      </c>
      <c r="AZ1919" s="88" t="str">
        <f t="shared" si="1214"/>
        <v/>
      </c>
      <c r="BA1919" s="68" t="str">
        <f t="shared" si="1215"/>
        <v/>
      </c>
      <c r="BB1919" s="68" t="str">
        <f t="shared" si="1216"/>
        <v/>
      </c>
      <c r="BC1919" s="68" t="str">
        <f t="shared" si="1217"/>
        <v/>
      </c>
      <c r="BD1919" s="69" t="str">
        <f t="shared" si="1218"/>
        <v/>
      </c>
      <c r="BE1919" s="69" t="str">
        <f t="shared" si="1231"/>
        <v/>
      </c>
      <c r="BT1919" s="138" t="str">
        <f t="shared" ca="1" si="1232"/>
        <v/>
      </c>
      <c r="BU1919" s="139" t="str">
        <f t="shared" ca="1" si="1233"/>
        <v/>
      </c>
      <c r="BW1919" s="138" t="str">
        <f t="shared" si="1234"/>
        <v/>
      </c>
      <c r="BX1919" s="104" t="str">
        <f t="shared" si="1235"/>
        <v/>
      </c>
      <c r="BY1919" s="139" t="str">
        <f t="shared" si="1236"/>
        <v/>
      </c>
      <c r="CA1919" s="138" t="str">
        <f t="shared" si="1237"/>
        <v/>
      </c>
      <c r="CB1919" s="104" t="str">
        <f t="shared" si="1238"/>
        <v/>
      </c>
      <c r="CC1919" s="139" t="str">
        <f t="shared" si="1239"/>
        <v/>
      </c>
      <c r="CE1919" s="162" t="str">
        <f t="shared" si="1240"/>
        <v/>
      </c>
      <c r="CF1919" s="163" t="str">
        <f t="shared" si="1241"/>
        <v/>
      </c>
      <c r="CG1919" s="164" t="str">
        <f t="shared" si="1242"/>
        <v/>
      </c>
      <c r="CI1919" s="162" t="str">
        <f t="shared" si="1243"/>
        <v/>
      </c>
      <c r="CJ1919" s="163" t="str">
        <f t="shared" si="1246"/>
        <v/>
      </c>
      <c r="CK1919" s="164" t="str">
        <f t="shared" si="1247"/>
        <v/>
      </c>
      <c r="CM1919" s="169" t="str">
        <f t="shared" si="1244"/>
        <v/>
      </c>
      <c r="CN1919" s="139" t="str">
        <f t="shared" si="1245"/>
        <v/>
      </c>
      <c r="CP1919" s="41" t="str">
        <f>IF($CM1919="", "", COUNTIF($CM$11:$CM$3035, "&lt;"&amp;$CM1919)+1+COUNTIF($CM$11:$CM1919, $CM1919)-1)</f>
        <v/>
      </c>
    </row>
    <row r="1920" spans="1:94" x14ac:dyDescent="0.25">
      <c r="A1920" s="40"/>
      <c r="B1920" s="82" t="str">
        <f>IF($I1920="", "", IFERROR(INDEX('Job Database'!$AE$11:$AE$3035, MATCH($I1920, 'Job Database'!$X$11:$X$3035, 0)), ""))</f>
        <v/>
      </c>
      <c r="C1920" s="69" t="str">
        <f>IF($I1920="", "", IF(COUNTIF('Job Database'!$X$11:$X$3035, $I1920)=0, $AC$5, $AC$4))</f>
        <v/>
      </c>
      <c r="D1920" s="40"/>
      <c r="E1920" s="85" t="str">
        <f>IF($I1920="", "", IF(IFERROR(INDEX('Job Database'!$M$11:$M$3035, MATCH($I1920, 'Job Database'!$X$11:$X$3035, 0)), "")="", "", IFERROR(INDEX('Job Database'!$M$11:$M$3035, MATCH($I1920, 'Job Database'!$X$11:$X$3035, 0)), "")))</f>
        <v/>
      </c>
      <c r="F1920" s="40"/>
      <c r="G1920" s="88" t="str">
        <f t="shared" si="1219"/>
        <v/>
      </c>
      <c r="H1920" s="40"/>
      <c r="I1920" s="24"/>
      <c r="J1920" s="34"/>
      <c r="K1920" s="106"/>
      <c r="L1920" s="79"/>
      <c r="M1920" s="34"/>
      <c r="N1920" s="79"/>
      <c r="O1920" s="31"/>
      <c r="P1920" s="53"/>
      <c r="Q1920" s="40"/>
      <c r="S1920" s="41" t="str">
        <f t="shared" si="1207"/>
        <v/>
      </c>
      <c r="T1920" s="41" t="str">
        <f t="shared" si="1208"/>
        <v/>
      </c>
      <c r="U1920" s="41" t="str">
        <f t="shared" si="1220"/>
        <v/>
      </c>
      <c r="W1920" s="74" t="str">
        <f>IF('Job Database'!$X1920="", "", 'Job Database'!$X1920)</f>
        <v/>
      </c>
      <c r="Y1920" s="41" t="str">
        <f>IF($W1920="", "", IF(COUNTIF($I$11:$I$3035, $W1920)&gt;0, "", MAX($Y$10:$Y1919)+1))</f>
        <v/>
      </c>
      <c r="Z1920" s="41">
        <v>1910</v>
      </c>
      <c r="AA1920" s="58" t="str">
        <f t="shared" si="1221"/>
        <v/>
      </c>
      <c r="AC1920" s="41" t="str">
        <f t="shared" si="1209"/>
        <v/>
      </c>
      <c r="AE1920" s="41" t="str">
        <f t="shared" si="1222"/>
        <v/>
      </c>
      <c r="AJ1920" s="154" t="str">
        <f t="shared" si="1223"/>
        <v/>
      </c>
      <c r="AL1920" s="120" t="str">
        <f t="shared" si="1224"/>
        <v/>
      </c>
      <c r="AM1920" s="104" t="str">
        <f t="shared" si="1225"/>
        <v/>
      </c>
      <c r="AN1920" s="104" t="str">
        <f t="shared" si="1226"/>
        <v/>
      </c>
      <c r="AO1920" s="104" t="str">
        <f t="shared" si="1210"/>
        <v/>
      </c>
      <c r="AP1920" s="104" t="str">
        <f t="shared" si="1211"/>
        <v/>
      </c>
      <c r="AQ1920" s="121" t="str">
        <f t="shared" si="1227"/>
        <v/>
      </c>
      <c r="AS1920" s="88" t="str">
        <f t="shared" si="1212"/>
        <v/>
      </c>
      <c r="AT1920" s="68" t="str">
        <f t="shared" si="1228"/>
        <v/>
      </c>
      <c r="AU1920" s="68" t="str">
        <f t="shared" si="1229"/>
        <v/>
      </c>
      <c r="AV1920" s="68" t="str">
        <f t="shared" si="1230"/>
        <v/>
      </c>
      <c r="AW1920" s="88" t="str">
        <f t="shared" si="1213"/>
        <v/>
      </c>
      <c r="AZ1920" s="88" t="str">
        <f t="shared" si="1214"/>
        <v/>
      </c>
      <c r="BA1920" s="68" t="str">
        <f t="shared" si="1215"/>
        <v/>
      </c>
      <c r="BB1920" s="68" t="str">
        <f t="shared" si="1216"/>
        <v/>
      </c>
      <c r="BC1920" s="68" t="str">
        <f t="shared" si="1217"/>
        <v/>
      </c>
      <c r="BD1920" s="69" t="str">
        <f t="shared" si="1218"/>
        <v/>
      </c>
      <c r="BE1920" s="69" t="str">
        <f t="shared" si="1231"/>
        <v/>
      </c>
      <c r="BT1920" s="138" t="str">
        <f t="shared" ca="1" si="1232"/>
        <v/>
      </c>
      <c r="BU1920" s="139" t="str">
        <f t="shared" ca="1" si="1233"/>
        <v/>
      </c>
      <c r="BW1920" s="138" t="str">
        <f t="shared" si="1234"/>
        <v/>
      </c>
      <c r="BX1920" s="104" t="str">
        <f t="shared" si="1235"/>
        <v/>
      </c>
      <c r="BY1920" s="139" t="str">
        <f t="shared" si="1236"/>
        <v/>
      </c>
      <c r="CA1920" s="138" t="str">
        <f t="shared" si="1237"/>
        <v/>
      </c>
      <c r="CB1920" s="104" t="str">
        <f t="shared" si="1238"/>
        <v/>
      </c>
      <c r="CC1920" s="139" t="str">
        <f t="shared" si="1239"/>
        <v/>
      </c>
      <c r="CE1920" s="162" t="str">
        <f t="shared" si="1240"/>
        <v/>
      </c>
      <c r="CF1920" s="163" t="str">
        <f t="shared" si="1241"/>
        <v/>
      </c>
      <c r="CG1920" s="164" t="str">
        <f t="shared" si="1242"/>
        <v/>
      </c>
      <c r="CI1920" s="162" t="str">
        <f t="shared" si="1243"/>
        <v/>
      </c>
      <c r="CJ1920" s="163" t="str">
        <f t="shared" si="1246"/>
        <v/>
      </c>
      <c r="CK1920" s="164" t="str">
        <f t="shared" si="1247"/>
        <v/>
      </c>
      <c r="CM1920" s="169" t="str">
        <f t="shared" si="1244"/>
        <v/>
      </c>
      <c r="CN1920" s="139" t="str">
        <f t="shared" si="1245"/>
        <v/>
      </c>
      <c r="CP1920" s="41" t="str">
        <f>IF($CM1920="", "", COUNTIF($CM$11:$CM$3035, "&lt;"&amp;$CM1920)+1+COUNTIF($CM$11:$CM1920, $CM1920)-1)</f>
        <v/>
      </c>
    </row>
    <row r="1921" spans="1:94" x14ac:dyDescent="0.25">
      <c r="A1921" s="40"/>
      <c r="B1921" s="82" t="str">
        <f>IF($I1921="", "", IFERROR(INDEX('Job Database'!$AE$11:$AE$3035, MATCH($I1921, 'Job Database'!$X$11:$X$3035, 0)), ""))</f>
        <v/>
      </c>
      <c r="C1921" s="69" t="str">
        <f>IF($I1921="", "", IF(COUNTIF('Job Database'!$X$11:$X$3035, $I1921)=0, $AC$5, $AC$4))</f>
        <v/>
      </c>
      <c r="D1921" s="40"/>
      <c r="E1921" s="85" t="str">
        <f>IF($I1921="", "", IF(IFERROR(INDEX('Job Database'!$M$11:$M$3035, MATCH($I1921, 'Job Database'!$X$11:$X$3035, 0)), "")="", "", IFERROR(INDEX('Job Database'!$M$11:$M$3035, MATCH($I1921, 'Job Database'!$X$11:$X$3035, 0)), "")))</f>
        <v/>
      </c>
      <c r="F1921" s="40"/>
      <c r="G1921" s="88" t="str">
        <f t="shared" si="1219"/>
        <v/>
      </c>
      <c r="H1921" s="40"/>
      <c r="I1921" s="24"/>
      <c r="J1921" s="34"/>
      <c r="K1921" s="106"/>
      <c r="L1921" s="79"/>
      <c r="M1921" s="34"/>
      <c r="N1921" s="79"/>
      <c r="O1921" s="31"/>
      <c r="P1921" s="53"/>
      <c r="Q1921" s="40"/>
      <c r="S1921" s="41" t="str">
        <f t="shared" si="1207"/>
        <v/>
      </c>
      <c r="T1921" s="41" t="str">
        <f t="shared" si="1208"/>
        <v/>
      </c>
      <c r="U1921" s="41" t="str">
        <f t="shared" si="1220"/>
        <v/>
      </c>
      <c r="W1921" s="74" t="str">
        <f>IF('Job Database'!$X1921="", "", 'Job Database'!$X1921)</f>
        <v/>
      </c>
      <c r="Y1921" s="41" t="str">
        <f>IF($W1921="", "", IF(COUNTIF($I$11:$I$3035, $W1921)&gt;0, "", MAX($Y$10:$Y1920)+1))</f>
        <v/>
      </c>
      <c r="Z1921" s="41">
        <v>1911</v>
      </c>
      <c r="AA1921" s="58" t="str">
        <f t="shared" si="1221"/>
        <v/>
      </c>
      <c r="AC1921" s="41" t="str">
        <f t="shared" si="1209"/>
        <v/>
      </c>
      <c r="AE1921" s="41" t="str">
        <f t="shared" si="1222"/>
        <v/>
      </c>
      <c r="AJ1921" s="154" t="str">
        <f t="shared" si="1223"/>
        <v/>
      </c>
      <c r="AL1921" s="120" t="str">
        <f t="shared" si="1224"/>
        <v/>
      </c>
      <c r="AM1921" s="104" t="str">
        <f t="shared" si="1225"/>
        <v/>
      </c>
      <c r="AN1921" s="104" t="str">
        <f t="shared" si="1226"/>
        <v/>
      </c>
      <c r="AO1921" s="104" t="str">
        <f t="shared" si="1210"/>
        <v/>
      </c>
      <c r="AP1921" s="104" t="str">
        <f t="shared" si="1211"/>
        <v/>
      </c>
      <c r="AQ1921" s="121" t="str">
        <f t="shared" si="1227"/>
        <v/>
      </c>
      <c r="AS1921" s="88" t="str">
        <f t="shared" si="1212"/>
        <v/>
      </c>
      <c r="AT1921" s="68" t="str">
        <f t="shared" si="1228"/>
        <v/>
      </c>
      <c r="AU1921" s="68" t="str">
        <f t="shared" si="1229"/>
        <v/>
      </c>
      <c r="AV1921" s="68" t="str">
        <f t="shared" si="1230"/>
        <v/>
      </c>
      <c r="AW1921" s="88" t="str">
        <f t="shared" si="1213"/>
        <v/>
      </c>
      <c r="AZ1921" s="88" t="str">
        <f t="shared" si="1214"/>
        <v/>
      </c>
      <c r="BA1921" s="68" t="str">
        <f t="shared" si="1215"/>
        <v/>
      </c>
      <c r="BB1921" s="68" t="str">
        <f t="shared" si="1216"/>
        <v/>
      </c>
      <c r="BC1921" s="68" t="str">
        <f t="shared" si="1217"/>
        <v/>
      </c>
      <c r="BD1921" s="69" t="str">
        <f t="shared" si="1218"/>
        <v/>
      </c>
      <c r="BE1921" s="69" t="str">
        <f t="shared" si="1231"/>
        <v/>
      </c>
      <c r="BT1921" s="138" t="str">
        <f t="shared" ca="1" si="1232"/>
        <v/>
      </c>
      <c r="BU1921" s="139" t="str">
        <f t="shared" ca="1" si="1233"/>
        <v/>
      </c>
      <c r="BW1921" s="138" t="str">
        <f t="shared" si="1234"/>
        <v/>
      </c>
      <c r="BX1921" s="104" t="str">
        <f t="shared" si="1235"/>
        <v/>
      </c>
      <c r="BY1921" s="139" t="str">
        <f t="shared" si="1236"/>
        <v/>
      </c>
      <c r="CA1921" s="138" t="str">
        <f t="shared" si="1237"/>
        <v/>
      </c>
      <c r="CB1921" s="104" t="str">
        <f t="shared" si="1238"/>
        <v/>
      </c>
      <c r="CC1921" s="139" t="str">
        <f t="shared" si="1239"/>
        <v/>
      </c>
      <c r="CE1921" s="162" t="str">
        <f t="shared" si="1240"/>
        <v/>
      </c>
      <c r="CF1921" s="163" t="str">
        <f t="shared" si="1241"/>
        <v/>
      </c>
      <c r="CG1921" s="164" t="str">
        <f t="shared" si="1242"/>
        <v/>
      </c>
      <c r="CI1921" s="162" t="str">
        <f t="shared" si="1243"/>
        <v/>
      </c>
      <c r="CJ1921" s="163" t="str">
        <f t="shared" si="1246"/>
        <v/>
      </c>
      <c r="CK1921" s="164" t="str">
        <f t="shared" si="1247"/>
        <v/>
      </c>
      <c r="CM1921" s="169" t="str">
        <f t="shared" si="1244"/>
        <v/>
      </c>
      <c r="CN1921" s="139" t="str">
        <f t="shared" si="1245"/>
        <v/>
      </c>
      <c r="CP1921" s="41" t="str">
        <f>IF($CM1921="", "", COUNTIF($CM$11:$CM$3035, "&lt;"&amp;$CM1921)+1+COUNTIF($CM$11:$CM1921, $CM1921)-1)</f>
        <v/>
      </c>
    </row>
    <row r="1922" spans="1:94" x14ac:dyDescent="0.25">
      <c r="A1922" s="40"/>
      <c r="B1922" s="82" t="str">
        <f>IF($I1922="", "", IFERROR(INDEX('Job Database'!$AE$11:$AE$3035, MATCH($I1922, 'Job Database'!$X$11:$X$3035, 0)), ""))</f>
        <v/>
      </c>
      <c r="C1922" s="69" t="str">
        <f>IF($I1922="", "", IF(COUNTIF('Job Database'!$X$11:$X$3035, $I1922)=0, $AC$5, $AC$4))</f>
        <v/>
      </c>
      <c r="D1922" s="40"/>
      <c r="E1922" s="85" t="str">
        <f>IF($I1922="", "", IF(IFERROR(INDEX('Job Database'!$M$11:$M$3035, MATCH($I1922, 'Job Database'!$X$11:$X$3035, 0)), "")="", "", IFERROR(INDEX('Job Database'!$M$11:$M$3035, MATCH($I1922, 'Job Database'!$X$11:$X$3035, 0)), "")))</f>
        <v/>
      </c>
      <c r="F1922" s="40"/>
      <c r="G1922" s="88" t="str">
        <f t="shared" si="1219"/>
        <v/>
      </c>
      <c r="H1922" s="40"/>
      <c r="I1922" s="24"/>
      <c r="J1922" s="34"/>
      <c r="K1922" s="106"/>
      <c r="L1922" s="79"/>
      <c r="M1922" s="34"/>
      <c r="N1922" s="79"/>
      <c r="O1922" s="31"/>
      <c r="P1922" s="53"/>
      <c r="Q1922" s="40"/>
      <c r="S1922" s="41" t="str">
        <f t="shared" si="1207"/>
        <v/>
      </c>
      <c r="T1922" s="41" t="str">
        <f t="shared" si="1208"/>
        <v/>
      </c>
      <c r="U1922" s="41" t="str">
        <f t="shared" si="1220"/>
        <v/>
      </c>
      <c r="W1922" s="74" t="str">
        <f>IF('Job Database'!$X1922="", "", 'Job Database'!$X1922)</f>
        <v/>
      </c>
      <c r="Y1922" s="41" t="str">
        <f>IF($W1922="", "", IF(COUNTIF($I$11:$I$3035, $W1922)&gt;0, "", MAX($Y$10:$Y1921)+1))</f>
        <v/>
      </c>
      <c r="Z1922" s="41">
        <v>1912</v>
      </c>
      <c r="AA1922" s="58" t="str">
        <f t="shared" si="1221"/>
        <v/>
      </c>
      <c r="AC1922" s="41" t="str">
        <f t="shared" si="1209"/>
        <v/>
      </c>
      <c r="AE1922" s="41" t="str">
        <f t="shared" si="1222"/>
        <v/>
      </c>
      <c r="AJ1922" s="154" t="str">
        <f t="shared" si="1223"/>
        <v/>
      </c>
      <c r="AL1922" s="120" t="str">
        <f t="shared" si="1224"/>
        <v/>
      </c>
      <c r="AM1922" s="104" t="str">
        <f t="shared" si="1225"/>
        <v/>
      </c>
      <c r="AN1922" s="104" t="str">
        <f t="shared" si="1226"/>
        <v/>
      </c>
      <c r="AO1922" s="104" t="str">
        <f t="shared" si="1210"/>
        <v/>
      </c>
      <c r="AP1922" s="104" t="str">
        <f t="shared" si="1211"/>
        <v/>
      </c>
      <c r="AQ1922" s="121" t="str">
        <f t="shared" si="1227"/>
        <v/>
      </c>
      <c r="AS1922" s="88" t="str">
        <f t="shared" si="1212"/>
        <v/>
      </c>
      <c r="AT1922" s="68" t="str">
        <f t="shared" si="1228"/>
        <v/>
      </c>
      <c r="AU1922" s="68" t="str">
        <f t="shared" si="1229"/>
        <v/>
      </c>
      <c r="AV1922" s="68" t="str">
        <f t="shared" si="1230"/>
        <v/>
      </c>
      <c r="AW1922" s="88" t="str">
        <f t="shared" si="1213"/>
        <v/>
      </c>
      <c r="AZ1922" s="88" t="str">
        <f t="shared" si="1214"/>
        <v/>
      </c>
      <c r="BA1922" s="68" t="str">
        <f t="shared" si="1215"/>
        <v/>
      </c>
      <c r="BB1922" s="68" t="str">
        <f t="shared" si="1216"/>
        <v/>
      </c>
      <c r="BC1922" s="68" t="str">
        <f t="shared" si="1217"/>
        <v/>
      </c>
      <c r="BD1922" s="69" t="str">
        <f t="shared" si="1218"/>
        <v/>
      </c>
      <c r="BE1922" s="69" t="str">
        <f t="shared" si="1231"/>
        <v/>
      </c>
      <c r="BT1922" s="138" t="str">
        <f t="shared" ca="1" si="1232"/>
        <v/>
      </c>
      <c r="BU1922" s="139" t="str">
        <f t="shared" ca="1" si="1233"/>
        <v/>
      </c>
      <c r="BW1922" s="138" t="str">
        <f t="shared" si="1234"/>
        <v/>
      </c>
      <c r="BX1922" s="104" t="str">
        <f t="shared" si="1235"/>
        <v/>
      </c>
      <c r="BY1922" s="139" t="str">
        <f t="shared" si="1236"/>
        <v/>
      </c>
      <c r="CA1922" s="138" t="str">
        <f t="shared" si="1237"/>
        <v/>
      </c>
      <c r="CB1922" s="104" t="str">
        <f t="shared" si="1238"/>
        <v/>
      </c>
      <c r="CC1922" s="139" t="str">
        <f t="shared" si="1239"/>
        <v/>
      </c>
      <c r="CE1922" s="162" t="str">
        <f t="shared" si="1240"/>
        <v/>
      </c>
      <c r="CF1922" s="163" t="str">
        <f t="shared" si="1241"/>
        <v/>
      </c>
      <c r="CG1922" s="164" t="str">
        <f t="shared" si="1242"/>
        <v/>
      </c>
      <c r="CI1922" s="162" t="str">
        <f t="shared" si="1243"/>
        <v/>
      </c>
      <c r="CJ1922" s="163" t="str">
        <f t="shared" si="1246"/>
        <v/>
      </c>
      <c r="CK1922" s="164" t="str">
        <f t="shared" si="1247"/>
        <v/>
      </c>
      <c r="CM1922" s="169" t="str">
        <f t="shared" si="1244"/>
        <v/>
      </c>
      <c r="CN1922" s="139" t="str">
        <f t="shared" si="1245"/>
        <v/>
      </c>
      <c r="CP1922" s="41" t="str">
        <f>IF($CM1922="", "", COUNTIF($CM$11:$CM$3035, "&lt;"&amp;$CM1922)+1+COUNTIF($CM$11:$CM1922, $CM1922)-1)</f>
        <v/>
      </c>
    </row>
    <row r="1923" spans="1:94" x14ac:dyDescent="0.25">
      <c r="A1923" s="40"/>
      <c r="B1923" s="82" t="str">
        <f>IF($I1923="", "", IFERROR(INDEX('Job Database'!$AE$11:$AE$3035, MATCH($I1923, 'Job Database'!$X$11:$X$3035, 0)), ""))</f>
        <v/>
      </c>
      <c r="C1923" s="69" t="str">
        <f>IF($I1923="", "", IF(COUNTIF('Job Database'!$X$11:$X$3035, $I1923)=0, $AC$5, $AC$4))</f>
        <v/>
      </c>
      <c r="D1923" s="40"/>
      <c r="E1923" s="85" t="str">
        <f>IF($I1923="", "", IF(IFERROR(INDEX('Job Database'!$M$11:$M$3035, MATCH($I1923, 'Job Database'!$X$11:$X$3035, 0)), "")="", "", IFERROR(INDEX('Job Database'!$M$11:$M$3035, MATCH($I1923, 'Job Database'!$X$11:$X$3035, 0)), "")))</f>
        <v/>
      </c>
      <c r="F1923" s="40"/>
      <c r="G1923" s="88" t="str">
        <f t="shared" si="1219"/>
        <v/>
      </c>
      <c r="H1923" s="40"/>
      <c r="I1923" s="24"/>
      <c r="J1923" s="34"/>
      <c r="K1923" s="106"/>
      <c r="L1923" s="79"/>
      <c r="M1923" s="34"/>
      <c r="N1923" s="79"/>
      <c r="O1923" s="31"/>
      <c r="P1923" s="53"/>
      <c r="Q1923" s="40"/>
      <c r="S1923" s="41" t="str">
        <f t="shared" si="1207"/>
        <v/>
      </c>
      <c r="T1923" s="41" t="str">
        <f t="shared" si="1208"/>
        <v/>
      </c>
      <c r="U1923" s="41" t="str">
        <f t="shared" si="1220"/>
        <v/>
      </c>
      <c r="W1923" s="74" t="str">
        <f>IF('Job Database'!$X1923="", "", 'Job Database'!$X1923)</f>
        <v/>
      </c>
      <c r="Y1923" s="41" t="str">
        <f>IF($W1923="", "", IF(COUNTIF($I$11:$I$3035, $W1923)&gt;0, "", MAX($Y$10:$Y1922)+1))</f>
        <v/>
      </c>
      <c r="Z1923" s="41">
        <v>1913</v>
      </c>
      <c r="AA1923" s="58" t="str">
        <f t="shared" si="1221"/>
        <v/>
      </c>
      <c r="AC1923" s="41" t="str">
        <f t="shared" si="1209"/>
        <v/>
      </c>
      <c r="AE1923" s="41" t="str">
        <f t="shared" si="1222"/>
        <v/>
      </c>
      <c r="AJ1923" s="154" t="str">
        <f t="shared" si="1223"/>
        <v/>
      </c>
      <c r="AL1923" s="120" t="str">
        <f t="shared" si="1224"/>
        <v/>
      </c>
      <c r="AM1923" s="104" t="str">
        <f t="shared" si="1225"/>
        <v/>
      </c>
      <c r="AN1923" s="104" t="str">
        <f t="shared" si="1226"/>
        <v/>
      </c>
      <c r="AO1923" s="104" t="str">
        <f t="shared" si="1210"/>
        <v/>
      </c>
      <c r="AP1923" s="104" t="str">
        <f t="shared" si="1211"/>
        <v/>
      </c>
      <c r="AQ1923" s="121" t="str">
        <f t="shared" si="1227"/>
        <v/>
      </c>
      <c r="AS1923" s="88" t="str">
        <f t="shared" si="1212"/>
        <v/>
      </c>
      <c r="AT1923" s="68" t="str">
        <f t="shared" si="1228"/>
        <v/>
      </c>
      <c r="AU1923" s="68" t="str">
        <f t="shared" si="1229"/>
        <v/>
      </c>
      <c r="AV1923" s="68" t="str">
        <f t="shared" si="1230"/>
        <v/>
      </c>
      <c r="AW1923" s="88" t="str">
        <f t="shared" si="1213"/>
        <v/>
      </c>
      <c r="AZ1923" s="88" t="str">
        <f t="shared" si="1214"/>
        <v/>
      </c>
      <c r="BA1923" s="68" t="str">
        <f t="shared" si="1215"/>
        <v/>
      </c>
      <c r="BB1923" s="68" t="str">
        <f t="shared" si="1216"/>
        <v/>
      </c>
      <c r="BC1923" s="68" t="str">
        <f t="shared" si="1217"/>
        <v/>
      </c>
      <c r="BD1923" s="69" t="str">
        <f t="shared" si="1218"/>
        <v/>
      </c>
      <c r="BE1923" s="69" t="str">
        <f t="shared" si="1231"/>
        <v/>
      </c>
      <c r="BT1923" s="138" t="str">
        <f t="shared" ca="1" si="1232"/>
        <v/>
      </c>
      <c r="BU1923" s="139" t="str">
        <f t="shared" ca="1" si="1233"/>
        <v/>
      </c>
      <c r="BW1923" s="138" t="str">
        <f t="shared" si="1234"/>
        <v/>
      </c>
      <c r="BX1923" s="104" t="str">
        <f t="shared" si="1235"/>
        <v/>
      </c>
      <c r="BY1923" s="139" t="str">
        <f t="shared" si="1236"/>
        <v/>
      </c>
      <c r="CA1923" s="138" t="str">
        <f t="shared" si="1237"/>
        <v/>
      </c>
      <c r="CB1923" s="104" t="str">
        <f t="shared" si="1238"/>
        <v/>
      </c>
      <c r="CC1923" s="139" t="str">
        <f t="shared" si="1239"/>
        <v/>
      </c>
      <c r="CE1923" s="162" t="str">
        <f t="shared" si="1240"/>
        <v/>
      </c>
      <c r="CF1923" s="163" t="str">
        <f t="shared" si="1241"/>
        <v/>
      </c>
      <c r="CG1923" s="164" t="str">
        <f t="shared" si="1242"/>
        <v/>
      </c>
      <c r="CI1923" s="162" t="str">
        <f t="shared" si="1243"/>
        <v/>
      </c>
      <c r="CJ1923" s="163" t="str">
        <f t="shared" si="1246"/>
        <v/>
      </c>
      <c r="CK1923" s="164" t="str">
        <f t="shared" si="1247"/>
        <v/>
      </c>
      <c r="CM1923" s="169" t="str">
        <f t="shared" si="1244"/>
        <v/>
      </c>
      <c r="CN1923" s="139" t="str">
        <f t="shared" si="1245"/>
        <v/>
      </c>
      <c r="CP1923" s="41" t="str">
        <f>IF($CM1923="", "", COUNTIF($CM$11:$CM$3035, "&lt;"&amp;$CM1923)+1+COUNTIF($CM$11:$CM1923, $CM1923)-1)</f>
        <v/>
      </c>
    </row>
    <row r="1924" spans="1:94" x14ac:dyDescent="0.25">
      <c r="A1924" s="40"/>
      <c r="B1924" s="82" t="str">
        <f>IF($I1924="", "", IFERROR(INDEX('Job Database'!$AE$11:$AE$3035, MATCH($I1924, 'Job Database'!$X$11:$X$3035, 0)), ""))</f>
        <v/>
      </c>
      <c r="C1924" s="69" t="str">
        <f>IF($I1924="", "", IF(COUNTIF('Job Database'!$X$11:$X$3035, $I1924)=0, $AC$5, $AC$4))</f>
        <v/>
      </c>
      <c r="D1924" s="40"/>
      <c r="E1924" s="85" t="str">
        <f>IF($I1924="", "", IF(IFERROR(INDEX('Job Database'!$M$11:$M$3035, MATCH($I1924, 'Job Database'!$X$11:$X$3035, 0)), "")="", "", IFERROR(INDEX('Job Database'!$M$11:$M$3035, MATCH($I1924, 'Job Database'!$X$11:$X$3035, 0)), "")))</f>
        <v/>
      </c>
      <c r="F1924" s="40"/>
      <c r="G1924" s="88" t="str">
        <f t="shared" si="1219"/>
        <v/>
      </c>
      <c r="H1924" s="40"/>
      <c r="I1924" s="24"/>
      <c r="J1924" s="34"/>
      <c r="K1924" s="106"/>
      <c r="L1924" s="79"/>
      <c r="M1924" s="34"/>
      <c r="N1924" s="79"/>
      <c r="O1924" s="31"/>
      <c r="P1924" s="53"/>
      <c r="Q1924" s="40"/>
      <c r="S1924" s="41" t="str">
        <f t="shared" si="1207"/>
        <v/>
      </c>
      <c r="T1924" s="41" t="str">
        <f t="shared" si="1208"/>
        <v/>
      </c>
      <c r="U1924" s="41" t="str">
        <f t="shared" si="1220"/>
        <v/>
      </c>
      <c r="W1924" s="74" t="str">
        <f>IF('Job Database'!$X1924="", "", 'Job Database'!$X1924)</f>
        <v/>
      </c>
      <c r="Y1924" s="41" t="str">
        <f>IF($W1924="", "", IF(COUNTIF($I$11:$I$3035, $W1924)&gt;0, "", MAX($Y$10:$Y1923)+1))</f>
        <v/>
      </c>
      <c r="Z1924" s="41">
        <v>1914</v>
      </c>
      <c r="AA1924" s="58" t="str">
        <f t="shared" si="1221"/>
        <v/>
      </c>
      <c r="AC1924" s="41" t="str">
        <f t="shared" si="1209"/>
        <v/>
      </c>
      <c r="AE1924" s="41" t="str">
        <f t="shared" si="1222"/>
        <v/>
      </c>
      <c r="AJ1924" s="154" t="str">
        <f t="shared" si="1223"/>
        <v/>
      </c>
      <c r="AL1924" s="120" t="str">
        <f t="shared" si="1224"/>
        <v/>
      </c>
      <c r="AM1924" s="104" t="str">
        <f t="shared" si="1225"/>
        <v/>
      </c>
      <c r="AN1924" s="104" t="str">
        <f t="shared" si="1226"/>
        <v/>
      </c>
      <c r="AO1924" s="104" t="str">
        <f t="shared" si="1210"/>
        <v/>
      </c>
      <c r="AP1924" s="104" t="str">
        <f t="shared" si="1211"/>
        <v/>
      </c>
      <c r="AQ1924" s="121" t="str">
        <f t="shared" si="1227"/>
        <v/>
      </c>
      <c r="AS1924" s="88" t="str">
        <f t="shared" si="1212"/>
        <v/>
      </c>
      <c r="AT1924" s="68" t="str">
        <f t="shared" si="1228"/>
        <v/>
      </c>
      <c r="AU1924" s="68" t="str">
        <f t="shared" si="1229"/>
        <v/>
      </c>
      <c r="AV1924" s="68" t="str">
        <f t="shared" si="1230"/>
        <v/>
      </c>
      <c r="AW1924" s="88" t="str">
        <f t="shared" si="1213"/>
        <v/>
      </c>
      <c r="AZ1924" s="88" t="str">
        <f t="shared" si="1214"/>
        <v/>
      </c>
      <c r="BA1924" s="68" t="str">
        <f t="shared" si="1215"/>
        <v/>
      </c>
      <c r="BB1924" s="68" t="str">
        <f t="shared" si="1216"/>
        <v/>
      </c>
      <c r="BC1924" s="68" t="str">
        <f t="shared" si="1217"/>
        <v/>
      </c>
      <c r="BD1924" s="69" t="str">
        <f t="shared" si="1218"/>
        <v/>
      </c>
      <c r="BE1924" s="69" t="str">
        <f t="shared" si="1231"/>
        <v/>
      </c>
      <c r="BT1924" s="138" t="str">
        <f t="shared" ca="1" si="1232"/>
        <v/>
      </c>
      <c r="BU1924" s="139" t="str">
        <f t="shared" ca="1" si="1233"/>
        <v/>
      </c>
      <c r="BW1924" s="138" t="str">
        <f t="shared" si="1234"/>
        <v/>
      </c>
      <c r="BX1924" s="104" t="str">
        <f t="shared" si="1235"/>
        <v/>
      </c>
      <c r="BY1924" s="139" t="str">
        <f t="shared" si="1236"/>
        <v/>
      </c>
      <c r="CA1924" s="138" t="str">
        <f t="shared" si="1237"/>
        <v/>
      </c>
      <c r="CB1924" s="104" t="str">
        <f t="shared" si="1238"/>
        <v/>
      </c>
      <c r="CC1924" s="139" t="str">
        <f t="shared" si="1239"/>
        <v/>
      </c>
      <c r="CE1924" s="162" t="str">
        <f t="shared" si="1240"/>
        <v/>
      </c>
      <c r="CF1924" s="163" t="str">
        <f t="shared" si="1241"/>
        <v/>
      </c>
      <c r="CG1924" s="164" t="str">
        <f t="shared" si="1242"/>
        <v/>
      </c>
      <c r="CI1924" s="162" t="str">
        <f t="shared" si="1243"/>
        <v/>
      </c>
      <c r="CJ1924" s="163" t="str">
        <f t="shared" si="1246"/>
        <v/>
      </c>
      <c r="CK1924" s="164" t="str">
        <f t="shared" si="1247"/>
        <v/>
      </c>
      <c r="CM1924" s="169" t="str">
        <f t="shared" si="1244"/>
        <v/>
      </c>
      <c r="CN1924" s="139" t="str">
        <f t="shared" si="1245"/>
        <v/>
      </c>
      <c r="CP1924" s="41" t="str">
        <f>IF($CM1924="", "", COUNTIF($CM$11:$CM$3035, "&lt;"&amp;$CM1924)+1+COUNTIF($CM$11:$CM1924, $CM1924)-1)</f>
        <v/>
      </c>
    </row>
    <row r="1925" spans="1:94" x14ac:dyDescent="0.25">
      <c r="A1925" s="40"/>
      <c r="B1925" s="82" t="str">
        <f>IF($I1925="", "", IFERROR(INDEX('Job Database'!$AE$11:$AE$3035, MATCH($I1925, 'Job Database'!$X$11:$X$3035, 0)), ""))</f>
        <v/>
      </c>
      <c r="C1925" s="69" t="str">
        <f>IF($I1925="", "", IF(COUNTIF('Job Database'!$X$11:$X$3035, $I1925)=0, $AC$5, $AC$4))</f>
        <v/>
      </c>
      <c r="D1925" s="40"/>
      <c r="E1925" s="85" t="str">
        <f>IF($I1925="", "", IF(IFERROR(INDEX('Job Database'!$M$11:$M$3035, MATCH($I1925, 'Job Database'!$X$11:$X$3035, 0)), "")="", "", IFERROR(INDEX('Job Database'!$M$11:$M$3035, MATCH($I1925, 'Job Database'!$X$11:$X$3035, 0)), "")))</f>
        <v/>
      </c>
      <c r="F1925" s="40"/>
      <c r="G1925" s="88" t="str">
        <f t="shared" si="1219"/>
        <v/>
      </c>
      <c r="H1925" s="40"/>
      <c r="I1925" s="24"/>
      <c r="J1925" s="34"/>
      <c r="K1925" s="106"/>
      <c r="L1925" s="79"/>
      <c r="M1925" s="34"/>
      <c r="N1925" s="79"/>
      <c r="O1925" s="31"/>
      <c r="P1925" s="53"/>
      <c r="Q1925" s="40"/>
      <c r="S1925" s="41" t="str">
        <f t="shared" si="1207"/>
        <v/>
      </c>
      <c r="T1925" s="41" t="str">
        <f t="shared" si="1208"/>
        <v/>
      </c>
      <c r="U1925" s="41" t="str">
        <f t="shared" si="1220"/>
        <v/>
      </c>
      <c r="W1925" s="74" t="str">
        <f>IF('Job Database'!$X1925="", "", 'Job Database'!$X1925)</f>
        <v/>
      </c>
      <c r="Y1925" s="41" t="str">
        <f>IF($W1925="", "", IF(COUNTIF($I$11:$I$3035, $W1925)&gt;0, "", MAX($Y$10:$Y1924)+1))</f>
        <v/>
      </c>
      <c r="Z1925" s="41">
        <v>1915</v>
      </c>
      <c r="AA1925" s="58" t="str">
        <f t="shared" si="1221"/>
        <v/>
      </c>
      <c r="AC1925" s="41" t="str">
        <f t="shared" si="1209"/>
        <v/>
      </c>
      <c r="AE1925" s="41" t="str">
        <f t="shared" si="1222"/>
        <v/>
      </c>
      <c r="AJ1925" s="154" t="str">
        <f t="shared" si="1223"/>
        <v/>
      </c>
      <c r="AL1925" s="120" t="str">
        <f t="shared" si="1224"/>
        <v/>
      </c>
      <c r="AM1925" s="104" t="str">
        <f t="shared" si="1225"/>
        <v/>
      </c>
      <c r="AN1925" s="104" t="str">
        <f t="shared" si="1226"/>
        <v/>
      </c>
      <c r="AO1925" s="104" t="str">
        <f t="shared" si="1210"/>
        <v/>
      </c>
      <c r="AP1925" s="104" t="str">
        <f t="shared" si="1211"/>
        <v/>
      </c>
      <c r="AQ1925" s="121" t="str">
        <f t="shared" si="1227"/>
        <v/>
      </c>
      <c r="AS1925" s="88" t="str">
        <f t="shared" si="1212"/>
        <v/>
      </c>
      <c r="AT1925" s="68" t="str">
        <f t="shared" si="1228"/>
        <v/>
      </c>
      <c r="AU1925" s="68" t="str">
        <f t="shared" si="1229"/>
        <v/>
      </c>
      <c r="AV1925" s="68" t="str">
        <f t="shared" si="1230"/>
        <v/>
      </c>
      <c r="AW1925" s="88" t="str">
        <f t="shared" si="1213"/>
        <v/>
      </c>
      <c r="AZ1925" s="88" t="str">
        <f t="shared" si="1214"/>
        <v/>
      </c>
      <c r="BA1925" s="68" t="str">
        <f t="shared" si="1215"/>
        <v/>
      </c>
      <c r="BB1925" s="68" t="str">
        <f t="shared" si="1216"/>
        <v/>
      </c>
      <c r="BC1925" s="68" t="str">
        <f t="shared" si="1217"/>
        <v/>
      </c>
      <c r="BD1925" s="69" t="str">
        <f t="shared" si="1218"/>
        <v/>
      </c>
      <c r="BE1925" s="69" t="str">
        <f t="shared" si="1231"/>
        <v/>
      </c>
      <c r="BT1925" s="138" t="str">
        <f t="shared" ca="1" si="1232"/>
        <v/>
      </c>
      <c r="BU1925" s="139" t="str">
        <f t="shared" ca="1" si="1233"/>
        <v/>
      </c>
      <c r="BW1925" s="138" t="str">
        <f t="shared" si="1234"/>
        <v/>
      </c>
      <c r="BX1925" s="104" t="str">
        <f t="shared" si="1235"/>
        <v/>
      </c>
      <c r="BY1925" s="139" t="str">
        <f t="shared" si="1236"/>
        <v/>
      </c>
      <c r="CA1925" s="138" t="str">
        <f t="shared" si="1237"/>
        <v/>
      </c>
      <c r="CB1925" s="104" t="str">
        <f t="shared" si="1238"/>
        <v/>
      </c>
      <c r="CC1925" s="139" t="str">
        <f t="shared" si="1239"/>
        <v/>
      </c>
      <c r="CE1925" s="162" t="str">
        <f t="shared" si="1240"/>
        <v/>
      </c>
      <c r="CF1925" s="163" t="str">
        <f t="shared" si="1241"/>
        <v/>
      </c>
      <c r="CG1925" s="164" t="str">
        <f t="shared" si="1242"/>
        <v/>
      </c>
      <c r="CI1925" s="162" t="str">
        <f t="shared" si="1243"/>
        <v/>
      </c>
      <c r="CJ1925" s="163" t="str">
        <f t="shared" si="1246"/>
        <v/>
      </c>
      <c r="CK1925" s="164" t="str">
        <f t="shared" si="1247"/>
        <v/>
      </c>
      <c r="CM1925" s="169" t="str">
        <f t="shared" si="1244"/>
        <v/>
      </c>
      <c r="CN1925" s="139" t="str">
        <f t="shared" si="1245"/>
        <v/>
      </c>
      <c r="CP1925" s="41" t="str">
        <f>IF($CM1925="", "", COUNTIF($CM$11:$CM$3035, "&lt;"&amp;$CM1925)+1+COUNTIF($CM$11:$CM1925, $CM1925)-1)</f>
        <v/>
      </c>
    </row>
    <row r="1926" spans="1:94" x14ac:dyDescent="0.25">
      <c r="A1926" s="40"/>
      <c r="B1926" s="82" t="str">
        <f>IF($I1926="", "", IFERROR(INDEX('Job Database'!$AE$11:$AE$3035, MATCH($I1926, 'Job Database'!$X$11:$X$3035, 0)), ""))</f>
        <v/>
      </c>
      <c r="C1926" s="69" t="str">
        <f>IF($I1926="", "", IF(COUNTIF('Job Database'!$X$11:$X$3035, $I1926)=0, $AC$5, $AC$4))</f>
        <v/>
      </c>
      <c r="D1926" s="40"/>
      <c r="E1926" s="85" t="str">
        <f>IF($I1926="", "", IF(IFERROR(INDEX('Job Database'!$M$11:$M$3035, MATCH($I1926, 'Job Database'!$X$11:$X$3035, 0)), "")="", "", IFERROR(INDEX('Job Database'!$M$11:$M$3035, MATCH($I1926, 'Job Database'!$X$11:$X$3035, 0)), "")))</f>
        <v/>
      </c>
      <c r="F1926" s="40"/>
      <c r="G1926" s="88" t="str">
        <f t="shared" si="1219"/>
        <v/>
      </c>
      <c r="H1926" s="40"/>
      <c r="I1926" s="24"/>
      <c r="J1926" s="34"/>
      <c r="K1926" s="106"/>
      <c r="L1926" s="79"/>
      <c r="M1926" s="34"/>
      <c r="N1926" s="79"/>
      <c r="O1926" s="31"/>
      <c r="P1926" s="53"/>
      <c r="Q1926" s="40"/>
      <c r="S1926" s="41" t="str">
        <f t="shared" si="1207"/>
        <v/>
      </c>
      <c r="T1926" s="41" t="str">
        <f t="shared" si="1208"/>
        <v/>
      </c>
      <c r="U1926" s="41" t="str">
        <f t="shared" si="1220"/>
        <v/>
      </c>
      <c r="W1926" s="74" t="str">
        <f>IF('Job Database'!$X1926="", "", 'Job Database'!$X1926)</f>
        <v/>
      </c>
      <c r="Y1926" s="41" t="str">
        <f>IF($W1926="", "", IF(COUNTIF($I$11:$I$3035, $W1926)&gt;0, "", MAX($Y$10:$Y1925)+1))</f>
        <v/>
      </c>
      <c r="Z1926" s="41">
        <v>1916</v>
      </c>
      <c r="AA1926" s="58" t="str">
        <f t="shared" si="1221"/>
        <v/>
      </c>
      <c r="AC1926" s="41" t="str">
        <f t="shared" si="1209"/>
        <v/>
      </c>
      <c r="AE1926" s="41" t="str">
        <f t="shared" si="1222"/>
        <v/>
      </c>
      <c r="AJ1926" s="154" t="str">
        <f t="shared" si="1223"/>
        <v/>
      </c>
      <c r="AL1926" s="120" t="str">
        <f t="shared" si="1224"/>
        <v/>
      </c>
      <c r="AM1926" s="104" t="str">
        <f t="shared" si="1225"/>
        <v/>
      </c>
      <c r="AN1926" s="104" t="str">
        <f t="shared" si="1226"/>
        <v/>
      </c>
      <c r="AO1926" s="104" t="str">
        <f t="shared" si="1210"/>
        <v/>
      </c>
      <c r="AP1926" s="104" t="str">
        <f t="shared" si="1211"/>
        <v/>
      </c>
      <c r="AQ1926" s="121" t="str">
        <f t="shared" si="1227"/>
        <v/>
      </c>
      <c r="AS1926" s="88" t="str">
        <f t="shared" si="1212"/>
        <v/>
      </c>
      <c r="AT1926" s="68" t="str">
        <f t="shared" si="1228"/>
        <v/>
      </c>
      <c r="AU1926" s="68" t="str">
        <f t="shared" si="1229"/>
        <v/>
      </c>
      <c r="AV1926" s="68" t="str">
        <f t="shared" si="1230"/>
        <v/>
      </c>
      <c r="AW1926" s="88" t="str">
        <f t="shared" si="1213"/>
        <v/>
      </c>
      <c r="AZ1926" s="88" t="str">
        <f t="shared" si="1214"/>
        <v/>
      </c>
      <c r="BA1926" s="68" t="str">
        <f t="shared" si="1215"/>
        <v/>
      </c>
      <c r="BB1926" s="68" t="str">
        <f t="shared" si="1216"/>
        <v/>
      </c>
      <c r="BC1926" s="68" t="str">
        <f t="shared" si="1217"/>
        <v/>
      </c>
      <c r="BD1926" s="69" t="str">
        <f t="shared" si="1218"/>
        <v/>
      </c>
      <c r="BE1926" s="69" t="str">
        <f t="shared" si="1231"/>
        <v/>
      </c>
      <c r="BT1926" s="138" t="str">
        <f t="shared" ca="1" si="1232"/>
        <v/>
      </c>
      <c r="BU1926" s="139" t="str">
        <f t="shared" ca="1" si="1233"/>
        <v/>
      </c>
      <c r="BW1926" s="138" t="str">
        <f t="shared" si="1234"/>
        <v/>
      </c>
      <c r="BX1926" s="104" t="str">
        <f t="shared" si="1235"/>
        <v/>
      </c>
      <c r="BY1926" s="139" t="str">
        <f t="shared" si="1236"/>
        <v/>
      </c>
      <c r="CA1926" s="138" t="str">
        <f t="shared" si="1237"/>
        <v/>
      </c>
      <c r="CB1926" s="104" t="str">
        <f t="shared" si="1238"/>
        <v/>
      </c>
      <c r="CC1926" s="139" t="str">
        <f t="shared" si="1239"/>
        <v/>
      </c>
      <c r="CE1926" s="162" t="str">
        <f t="shared" si="1240"/>
        <v/>
      </c>
      <c r="CF1926" s="163" t="str">
        <f t="shared" si="1241"/>
        <v/>
      </c>
      <c r="CG1926" s="164" t="str">
        <f t="shared" si="1242"/>
        <v/>
      </c>
      <c r="CI1926" s="162" t="str">
        <f t="shared" si="1243"/>
        <v/>
      </c>
      <c r="CJ1926" s="163" t="str">
        <f t="shared" si="1246"/>
        <v/>
      </c>
      <c r="CK1926" s="164" t="str">
        <f t="shared" si="1247"/>
        <v/>
      </c>
      <c r="CM1926" s="169" t="str">
        <f t="shared" si="1244"/>
        <v/>
      </c>
      <c r="CN1926" s="139" t="str">
        <f t="shared" si="1245"/>
        <v/>
      </c>
      <c r="CP1926" s="41" t="str">
        <f>IF($CM1926="", "", COUNTIF($CM$11:$CM$3035, "&lt;"&amp;$CM1926)+1+COUNTIF($CM$11:$CM1926, $CM1926)-1)</f>
        <v/>
      </c>
    </row>
    <row r="1927" spans="1:94" x14ac:dyDescent="0.25">
      <c r="A1927" s="40"/>
      <c r="B1927" s="82" t="str">
        <f>IF($I1927="", "", IFERROR(INDEX('Job Database'!$AE$11:$AE$3035, MATCH($I1927, 'Job Database'!$X$11:$X$3035, 0)), ""))</f>
        <v/>
      </c>
      <c r="C1927" s="69" t="str">
        <f>IF($I1927="", "", IF(COUNTIF('Job Database'!$X$11:$X$3035, $I1927)=0, $AC$5, $AC$4))</f>
        <v/>
      </c>
      <c r="D1927" s="40"/>
      <c r="E1927" s="85" t="str">
        <f>IF($I1927="", "", IF(IFERROR(INDEX('Job Database'!$M$11:$M$3035, MATCH($I1927, 'Job Database'!$X$11:$X$3035, 0)), "")="", "", IFERROR(INDEX('Job Database'!$M$11:$M$3035, MATCH($I1927, 'Job Database'!$X$11:$X$3035, 0)), "")))</f>
        <v/>
      </c>
      <c r="F1927" s="40"/>
      <c r="G1927" s="88" t="str">
        <f t="shared" si="1219"/>
        <v/>
      </c>
      <c r="H1927" s="40"/>
      <c r="I1927" s="24"/>
      <c r="J1927" s="34"/>
      <c r="K1927" s="106"/>
      <c r="L1927" s="79"/>
      <c r="M1927" s="34"/>
      <c r="N1927" s="79"/>
      <c r="O1927" s="31"/>
      <c r="P1927" s="53"/>
      <c r="Q1927" s="40"/>
      <c r="S1927" s="41" t="str">
        <f t="shared" si="1207"/>
        <v/>
      </c>
      <c r="T1927" s="41" t="str">
        <f t="shared" si="1208"/>
        <v/>
      </c>
      <c r="U1927" s="41" t="str">
        <f t="shared" si="1220"/>
        <v/>
      </c>
      <c r="W1927" s="74" t="str">
        <f>IF('Job Database'!$X1927="", "", 'Job Database'!$X1927)</f>
        <v/>
      </c>
      <c r="Y1927" s="41" t="str">
        <f>IF($W1927="", "", IF(COUNTIF($I$11:$I$3035, $W1927)&gt;0, "", MAX($Y$10:$Y1926)+1))</f>
        <v/>
      </c>
      <c r="Z1927" s="41">
        <v>1917</v>
      </c>
      <c r="AA1927" s="58" t="str">
        <f t="shared" si="1221"/>
        <v/>
      </c>
      <c r="AC1927" s="41" t="str">
        <f t="shared" si="1209"/>
        <v/>
      </c>
      <c r="AE1927" s="41" t="str">
        <f t="shared" si="1222"/>
        <v/>
      </c>
      <c r="AJ1927" s="154" t="str">
        <f t="shared" si="1223"/>
        <v/>
      </c>
      <c r="AL1927" s="120" t="str">
        <f t="shared" si="1224"/>
        <v/>
      </c>
      <c r="AM1927" s="104" t="str">
        <f t="shared" si="1225"/>
        <v/>
      </c>
      <c r="AN1927" s="104" t="str">
        <f t="shared" si="1226"/>
        <v/>
      </c>
      <c r="AO1927" s="104" t="str">
        <f t="shared" si="1210"/>
        <v/>
      </c>
      <c r="AP1927" s="104" t="str">
        <f t="shared" si="1211"/>
        <v/>
      </c>
      <c r="AQ1927" s="121" t="str">
        <f t="shared" si="1227"/>
        <v/>
      </c>
      <c r="AS1927" s="88" t="str">
        <f t="shared" si="1212"/>
        <v/>
      </c>
      <c r="AT1927" s="68" t="str">
        <f t="shared" si="1228"/>
        <v/>
      </c>
      <c r="AU1927" s="68" t="str">
        <f t="shared" si="1229"/>
        <v/>
      </c>
      <c r="AV1927" s="68" t="str">
        <f t="shared" si="1230"/>
        <v/>
      </c>
      <c r="AW1927" s="88" t="str">
        <f t="shared" si="1213"/>
        <v/>
      </c>
      <c r="AZ1927" s="88" t="str">
        <f t="shared" si="1214"/>
        <v/>
      </c>
      <c r="BA1927" s="68" t="str">
        <f t="shared" si="1215"/>
        <v/>
      </c>
      <c r="BB1927" s="68" t="str">
        <f t="shared" si="1216"/>
        <v/>
      </c>
      <c r="BC1927" s="68" t="str">
        <f t="shared" si="1217"/>
        <v/>
      </c>
      <c r="BD1927" s="69" t="str">
        <f t="shared" si="1218"/>
        <v/>
      </c>
      <c r="BE1927" s="69" t="str">
        <f t="shared" si="1231"/>
        <v/>
      </c>
      <c r="BT1927" s="138" t="str">
        <f t="shared" ca="1" si="1232"/>
        <v/>
      </c>
      <c r="BU1927" s="139" t="str">
        <f t="shared" ca="1" si="1233"/>
        <v/>
      </c>
      <c r="BW1927" s="138" t="str">
        <f t="shared" si="1234"/>
        <v/>
      </c>
      <c r="BX1927" s="104" t="str">
        <f t="shared" si="1235"/>
        <v/>
      </c>
      <c r="BY1927" s="139" t="str">
        <f t="shared" si="1236"/>
        <v/>
      </c>
      <c r="CA1927" s="138" t="str">
        <f t="shared" si="1237"/>
        <v/>
      </c>
      <c r="CB1927" s="104" t="str">
        <f t="shared" si="1238"/>
        <v/>
      </c>
      <c r="CC1927" s="139" t="str">
        <f t="shared" si="1239"/>
        <v/>
      </c>
      <c r="CE1927" s="162" t="str">
        <f t="shared" si="1240"/>
        <v/>
      </c>
      <c r="CF1927" s="163" t="str">
        <f t="shared" si="1241"/>
        <v/>
      </c>
      <c r="CG1927" s="164" t="str">
        <f t="shared" si="1242"/>
        <v/>
      </c>
      <c r="CI1927" s="162" t="str">
        <f t="shared" si="1243"/>
        <v/>
      </c>
      <c r="CJ1927" s="163" t="str">
        <f t="shared" si="1246"/>
        <v/>
      </c>
      <c r="CK1927" s="164" t="str">
        <f t="shared" si="1247"/>
        <v/>
      </c>
      <c r="CM1927" s="169" t="str">
        <f t="shared" si="1244"/>
        <v/>
      </c>
      <c r="CN1927" s="139" t="str">
        <f t="shared" si="1245"/>
        <v/>
      </c>
      <c r="CP1927" s="41" t="str">
        <f>IF($CM1927="", "", COUNTIF($CM$11:$CM$3035, "&lt;"&amp;$CM1927)+1+COUNTIF($CM$11:$CM1927, $CM1927)-1)</f>
        <v/>
      </c>
    </row>
    <row r="1928" spans="1:94" x14ac:dyDescent="0.25">
      <c r="A1928" s="40"/>
      <c r="B1928" s="82" t="str">
        <f>IF($I1928="", "", IFERROR(INDEX('Job Database'!$AE$11:$AE$3035, MATCH($I1928, 'Job Database'!$X$11:$X$3035, 0)), ""))</f>
        <v/>
      </c>
      <c r="C1928" s="69" t="str">
        <f>IF($I1928="", "", IF(COUNTIF('Job Database'!$X$11:$X$3035, $I1928)=0, $AC$5, $AC$4))</f>
        <v/>
      </c>
      <c r="D1928" s="40"/>
      <c r="E1928" s="85" t="str">
        <f>IF($I1928="", "", IF(IFERROR(INDEX('Job Database'!$M$11:$M$3035, MATCH($I1928, 'Job Database'!$X$11:$X$3035, 0)), "")="", "", IFERROR(INDEX('Job Database'!$M$11:$M$3035, MATCH($I1928, 'Job Database'!$X$11:$X$3035, 0)), "")))</f>
        <v/>
      </c>
      <c r="F1928" s="40"/>
      <c r="G1928" s="88" t="str">
        <f t="shared" si="1219"/>
        <v/>
      </c>
      <c r="H1928" s="40"/>
      <c r="I1928" s="24"/>
      <c r="J1928" s="34"/>
      <c r="K1928" s="106"/>
      <c r="L1928" s="79"/>
      <c r="M1928" s="34"/>
      <c r="N1928" s="79"/>
      <c r="O1928" s="31"/>
      <c r="P1928" s="53"/>
      <c r="Q1928" s="40"/>
      <c r="S1928" s="41" t="str">
        <f t="shared" si="1207"/>
        <v/>
      </c>
      <c r="T1928" s="41" t="str">
        <f t="shared" si="1208"/>
        <v/>
      </c>
      <c r="U1928" s="41" t="str">
        <f t="shared" si="1220"/>
        <v/>
      </c>
      <c r="W1928" s="74" t="str">
        <f>IF('Job Database'!$X1928="", "", 'Job Database'!$X1928)</f>
        <v/>
      </c>
      <c r="Y1928" s="41" t="str">
        <f>IF($W1928="", "", IF(COUNTIF($I$11:$I$3035, $W1928)&gt;0, "", MAX($Y$10:$Y1927)+1))</f>
        <v/>
      </c>
      <c r="Z1928" s="41">
        <v>1918</v>
      </c>
      <c r="AA1928" s="58" t="str">
        <f t="shared" si="1221"/>
        <v/>
      </c>
      <c r="AC1928" s="41" t="str">
        <f t="shared" si="1209"/>
        <v/>
      </c>
      <c r="AE1928" s="41" t="str">
        <f t="shared" si="1222"/>
        <v/>
      </c>
      <c r="AJ1928" s="154" t="str">
        <f t="shared" si="1223"/>
        <v/>
      </c>
      <c r="AL1928" s="120" t="str">
        <f t="shared" si="1224"/>
        <v/>
      </c>
      <c r="AM1928" s="104" t="str">
        <f t="shared" si="1225"/>
        <v/>
      </c>
      <c r="AN1928" s="104" t="str">
        <f t="shared" si="1226"/>
        <v/>
      </c>
      <c r="AO1928" s="104" t="str">
        <f t="shared" si="1210"/>
        <v/>
      </c>
      <c r="AP1928" s="104" t="str">
        <f t="shared" si="1211"/>
        <v/>
      </c>
      <c r="AQ1928" s="121" t="str">
        <f t="shared" si="1227"/>
        <v/>
      </c>
      <c r="AS1928" s="88" t="str">
        <f t="shared" si="1212"/>
        <v/>
      </c>
      <c r="AT1928" s="68" t="str">
        <f t="shared" si="1228"/>
        <v/>
      </c>
      <c r="AU1928" s="68" t="str">
        <f t="shared" si="1229"/>
        <v/>
      </c>
      <c r="AV1928" s="68" t="str">
        <f t="shared" si="1230"/>
        <v/>
      </c>
      <c r="AW1928" s="88" t="str">
        <f t="shared" si="1213"/>
        <v/>
      </c>
      <c r="AZ1928" s="88" t="str">
        <f t="shared" si="1214"/>
        <v/>
      </c>
      <c r="BA1928" s="68" t="str">
        <f t="shared" si="1215"/>
        <v/>
      </c>
      <c r="BB1928" s="68" t="str">
        <f t="shared" si="1216"/>
        <v/>
      </c>
      <c r="BC1928" s="68" t="str">
        <f t="shared" si="1217"/>
        <v/>
      </c>
      <c r="BD1928" s="69" t="str">
        <f t="shared" si="1218"/>
        <v/>
      </c>
      <c r="BE1928" s="69" t="str">
        <f t="shared" si="1231"/>
        <v/>
      </c>
      <c r="BT1928" s="138" t="str">
        <f t="shared" ca="1" si="1232"/>
        <v/>
      </c>
      <c r="BU1928" s="139" t="str">
        <f t="shared" ca="1" si="1233"/>
        <v/>
      </c>
      <c r="BW1928" s="138" t="str">
        <f t="shared" si="1234"/>
        <v/>
      </c>
      <c r="BX1928" s="104" t="str">
        <f t="shared" si="1235"/>
        <v/>
      </c>
      <c r="BY1928" s="139" t="str">
        <f t="shared" si="1236"/>
        <v/>
      </c>
      <c r="CA1928" s="138" t="str">
        <f t="shared" si="1237"/>
        <v/>
      </c>
      <c r="CB1928" s="104" t="str">
        <f t="shared" si="1238"/>
        <v/>
      </c>
      <c r="CC1928" s="139" t="str">
        <f t="shared" si="1239"/>
        <v/>
      </c>
      <c r="CE1928" s="162" t="str">
        <f t="shared" si="1240"/>
        <v/>
      </c>
      <c r="CF1928" s="163" t="str">
        <f t="shared" si="1241"/>
        <v/>
      </c>
      <c r="CG1928" s="164" t="str">
        <f t="shared" si="1242"/>
        <v/>
      </c>
      <c r="CI1928" s="162" t="str">
        <f t="shared" si="1243"/>
        <v/>
      </c>
      <c r="CJ1928" s="163" t="str">
        <f t="shared" si="1246"/>
        <v/>
      </c>
      <c r="CK1928" s="164" t="str">
        <f t="shared" si="1247"/>
        <v/>
      </c>
      <c r="CM1928" s="169" t="str">
        <f t="shared" si="1244"/>
        <v/>
      </c>
      <c r="CN1928" s="139" t="str">
        <f t="shared" si="1245"/>
        <v/>
      </c>
      <c r="CP1928" s="41" t="str">
        <f>IF($CM1928="", "", COUNTIF($CM$11:$CM$3035, "&lt;"&amp;$CM1928)+1+COUNTIF($CM$11:$CM1928, $CM1928)-1)</f>
        <v/>
      </c>
    </row>
    <row r="1929" spans="1:94" x14ac:dyDescent="0.25">
      <c r="A1929" s="40"/>
      <c r="B1929" s="82" t="str">
        <f>IF($I1929="", "", IFERROR(INDEX('Job Database'!$AE$11:$AE$3035, MATCH($I1929, 'Job Database'!$X$11:$X$3035, 0)), ""))</f>
        <v/>
      </c>
      <c r="C1929" s="69" t="str">
        <f>IF($I1929="", "", IF(COUNTIF('Job Database'!$X$11:$X$3035, $I1929)=0, $AC$5, $AC$4))</f>
        <v/>
      </c>
      <c r="D1929" s="40"/>
      <c r="E1929" s="85" t="str">
        <f>IF($I1929="", "", IF(IFERROR(INDEX('Job Database'!$M$11:$M$3035, MATCH($I1929, 'Job Database'!$X$11:$X$3035, 0)), "")="", "", IFERROR(INDEX('Job Database'!$M$11:$M$3035, MATCH($I1929, 'Job Database'!$X$11:$X$3035, 0)), "")))</f>
        <v/>
      </c>
      <c r="F1929" s="40"/>
      <c r="G1929" s="88" t="str">
        <f t="shared" si="1219"/>
        <v/>
      </c>
      <c r="H1929" s="40"/>
      <c r="I1929" s="24"/>
      <c r="J1929" s="34"/>
      <c r="K1929" s="106"/>
      <c r="L1929" s="79"/>
      <c r="M1929" s="34"/>
      <c r="N1929" s="79"/>
      <c r="O1929" s="31"/>
      <c r="P1929" s="53"/>
      <c r="Q1929" s="40"/>
      <c r="S1929" s="41" t="str">
        <f t="shared" si="1207"/>
        <v/>
      </c>
      <c r="T1929" s="41" t="str">
        <f t="shared" si="1208"/>
        <v/>
      </c>
      <c r="U1929" s="41" t="str">
        <f t="shared" si="1220"/>
        <v/>
      </c>
      <c r="W1929" s="74" t="str">
        <f>IF('Job Database'!$X1929="", "", 'Job Database'!$X1929)</f>
        <v/>
      </c>
      <c r="Y1929" s="41" t="str">
        <f>IF($W1929="", "", IF(COUNTIF($I$11:$I$3035, $W1929)&gt;0, "", MAX($Y$10:$Y1928)+1))</f>
        <v/>
      </c>
      <c r="Z1929" s="41">
        <v>1919</v>
      </c>
      <c r="AA1929" s="58" t="str">
        <f t="shared" si="1221"/>
        <v/>
      </c>
      <c r="AC1929" s="41" t="str">
        <f t="shared" si="1209"/>
        <v/>
      </c>
      <c r="AE1929" s="41" t="str">
        <f t="shared" si="1222"/>
        <v/>
      </c>
      <c r="AJ1929" s="154" t="str">
        <f t="shared" si="1223"/>
        <v/>
      </c>
      <c r="AL1929" s="120" t="str">
        <f t="shared" si="1224"/>
        <v/>
      </c>
      <c r="AM1929" s="104" t="str">
        <f t="shared" si="1225"/>
        <v/>
      </c>
      <c r="AN1929" s="104" t="str">
        <f t="shared" si="1226"/>
        <v/>
      </c>
      <c r="AO1929" s="104" t="str">
        <f t="shared" si="1210"/>
        <v/>
      </c>
      <c r="AP1929" s="104" t="str">
        <f t="shared" si="1211"/>
        <v/>
      </c>
      <c r="AQ1929" s="121" t="str">
        <f t="shared" si="1227"/>
        <v/>
      </c>
      <c r="AS1929" s="88" t="str">
        <f t="shared" si="1212"/>
        <v/>
      </c>
      <c r="AT1929" s="68" t="str">
        <f t="shared" si="1228"/>
        <v/>
      </c>
      <c r="AU1929" s="68" t="str">
        <f t="shared" si="1229"/>
        <v/>
      </c>
      <c r="AV1929" s="68" t="str">
        <f t="shared" si="1230"/>
        <v/>
      </c>
      <c r="AW1929" s="88" t="str">
        <f t="shared" si="1213"/>
        <v/>
      </c>
      <c r="AZ1929" s="88" t="str">
        <f t="shared" si="1214"/>
        <v/>
      </c>
      <c r="BA1929" s="68" t="str">
        <f t="shared" si="1215"/>
        <v/>
      </c>
      <c r="BB1929" s="68" t="str">
        <f t="shared" si="1216"/>
        <v/>
      </c>
      <c r="BC1929" s="68" t="str">
        <f t="shared" si="1217"/>
        <v/>
      </c>
      <c r="BD1929" s="69" t="str">
        <f t="shared" si="1218"/>
        <v/>
      </c>
      <c r="BE1929" s="69" t="str">
        <f t="shared" si="1231"/>
        <v/>
      </c>
      <c r="BT1929" s="138" t="str">
        <f t="shared" ca="1" si="1232"/>
        <v/>
      </c>
      <c r="BU1929" s="139" t="str">
        <f t="shared" ca="1" si="1233"/>
        <v/>
      </c>
      <c r="BW1929" s="138" t="str">
        <f t="shared" si="1234"/>
        <v/>
      </c>
      <c r="BX1929" s="104" t="str">
        <f t="shared" si="1235"/>
        <v/>
      </c>
      <c r="BY1929" s="139" t="str">
        <f t="shared" si="1236"/>
        <v/>
      </c>
      <c r="CA1929" s="138" t="str">
        <f t="shared" si="1237"/>
        <v/>
      </c>
      <c r="CB1929" s="104" t="str">
        <f t="shared" si="1238"/>
        <v/>
      </c>
      <c r="CC1929" s="139" t="str">
        <f t="shared" si="1239"/>
        <v/>
      </c>
      <c r="CE1929" s="162" t="str">
        <f t="shared" si="1240"/>
        <v/>
      </c>
      <c r="CF1929" s="163" t="str">
        <f t="shared" si="1241"/>
        <v/>
      </c>
      <c r="CG1929" s="164" t="str">
        <f t="shared" si="1242"/>
        <v/>
      </c>
      <c r="CI1929" s="162" t="str">
        <f t="shared" si="1243"/>
        <v/>
      </c>
      <c r="CJ1929" s="163" t="str">
        <f t="shared" si="1246"/>
        <v/>
      </c>
      <c r="CK1929" s="164" t="str">
        <f t="shared" si="1247"/>
        <v/>
      </c>
      <c r="CM1929" s="169" t="str">
        <f t="shared" si="1244"/>
        <v/>
      </c>
      <c r="CN1929" s="139" t="str">
        <f t="shared" si="1245"/>
        <v/>
      </c>
      <c r="CP1929" s="41" t="str">
        <f>IF($CM1929="", "", COUNTIF($CM$11:$CM$3035, "&lt;"&amp;$CM1929)+1+COUNTIF($CM$11:$CM1929, $CM1929)-1)</f>
        <v/>
      </c>
    </row>
    <row r="1930" spans="1:94" x14ac:dyDescent="0.25">
      <c r="A1930" s="40"/>
      <c r="B1930" s="82" t="str">
        <f>IF($I1930="", "", IFERROR(INDEX('Job Database'!$AE$11:$AE$3035, MATCH($I1930, 'Job Database'!$X$11:$X$3035, 0)), ""))</f>
        <v/>
      </c>
      <c r="C1930" s="69" t="str">
        <f>IF($I1930="", "", IF(COUNTIF('Job Database'!$X$11:$X$3035, $I1930)=0, $AC$5, $AC$4))</f>
        <v/>
      </c>
      <c r="D1930" s="40"/>
      <c r="E1930" s="85" t="str">
        <f>IF($I1930="", "", IF(IFERROR(INDEX('Job Database'!$M$11:$M$3035, MATCH($I1930, 'Job Database'!$X$11:$X$3035, 0)), "")="", "", IFERROR(INDEX('Job Database'!$M$11:$M$3035, MATCH($I1930, 'Job Database'!$X$11:$X$3035, 0)), "")))</f>
        <v/>
      </c>
      <c r="F1930" s="40"/>
      <c r="G1930" s="88" t="str">
        <f t="shared" si="1219"/>
        <v/>
      </c>
      <c r="H1930" s="40"/>
      <c r="I1930" s="24"/>
      <c r="J1930" s="34"/>
      <c r="K1930" s="106"/>
      <c r="L1930" s="79"/>
      <c r="M1930" s="34"/>
      <c r="N1930" s="79"/>
      <c r="O1930" s="31"/>
      <c r="P1930" s="53"/>
      <c r="Q1930" s="40"/>
      <c r="S1930" s="41" t="str">
        <f t="shared" si="1207"/>
        <v/>
      </c>
      <c r="T1930" s="41" t="str">
        <f t="shared" si="1208"/>
        <v/>
      </c>
      <c r="U1930" s="41" t="str">
        <f t="shared" si="1220"/>
        <v/>
      </c>
      <c r="W1930" s="74" t="str">
        <f>IF('Job Database'!$X1930="", "", 'Job Database'!$X1930)</f>
        <v/>
      </c>
      <c r="Y1930" s="41" t="str">
        <f>IF($W1930="", "", IF(COUNTIF($I$11:$I$3035, $W1930)&gt;0, "", MAX($Y$10:$Y1929)+1))</f>
        <v/>
      </c>
      <c r="Z1930" s="41">
        <v>1920</v>
      </c>
      <c r="AA1930" s="58" t="str">
        <f t="shared" si="1221"/>
        <v/>
      </c>
      <c r="AC1930" s="41" t="str">
        <f t="shared" si="1209"/>
        <v/>
      </c>
      <c r="AE1930" s="41" t="str">
        <f t="shared" si="1222"/>
        <v/>
      </c>
      <c r="AJ1930" s="154" t="str">
        <f t="shared" si="1223"/>
        <v/>
      </c>
      <c r="AL1930" s="120" t="str">
        <f t="shared" si="1224"/>
        <v/>
      </c>
      <c r="AM1930" s="104" t="str">
        <f t="shared" si="1225"/>
        <v/>
      </c>
      <c r="AN1930" s="104" t="str">
        <f t="shared" si="1226"/>
        <v/>
      </c>
      <c r="AO1930" s="104" t="str">
        <f t="shared" si="1210"/>
        <v/>
      </c>
      <c r="AP1930" s="104" t="str">
        <f t="shared" si="1211"/>
        <v/>
      </c>
      <c r="AQ1930" s="121" t="str">
        <f t="shared" si="1227"/>
        <v/>
      </c>
      <c r="AS1930" s="88" t="str">
        <f t="shared" si="1212"/>
        <v/>
      </c>
      <c r="AT1930" s="68" t="str">
        <f t="shared" si="1228"/>
        <v/>
      </c>
      <c r="AU1930" s="68" t="str">
        <f t="shared" si="1229"/>
        <v/>
      </c>
      <c r="AV1930" s="68" t="str">
        <f t="shared" si="1230"/>
        <v/>
      </c>
      <c r="AW1930" s="88" t="str">
        <f t="shared" si="1213"/>
        <v/>
      </c>
      <c r="AZ1930" s="88" t="str">
        <f t="shared" si="1214"/>
        <v/>
      </c>
      <c r="BA1930" s="68" t="str">
        <f t="shared" si="1215"/>
        <v/>
      </c>
      <c r="BB1930" s="68" t="str">
        <f t="shared" si="1216"/>
        <v/>
      </c>
      <c r="BC1930" s="68" t="str">
        <f t="shared" si="1217"/>
        <v/>
      </c>
      <c r="BD1930" s="69" t="str">
        <f t="shared" si="1218"/>
        <v/>
      </c>
      <c r="BE1930" s="69" t="str">
        <f t="shared" si="1231"/>
        <v/>
      </c>
      <c r="BT1930" s="138" t="str">
        <f t="shared" ca="1" si="1232"/>
        <v/>
      </c>
      <c r="BU1930" s="139" t="str">
        <f t="shared" ca="1" si="1233"/>
        <v/>
      </c>
      <c r="BW1930" s="138" t="str">
        <f t="shared" si="1234"/>
        <v/>
      </c>
      <c r="BX1930" s="104" t="str">
        <f t="shared" si="1235"/>
        <v/>
      </c>
      <c r="BY1930" s="139" t="str">
        <f t="shared" si="1236"/>
        <v/>
      </c>
      <c r="CA1930" s="138" t="str">
        <f t="shared" si="1237"/>
        <v/>
      </c>
      <c r="CB1930" s="104" t="str">
        <f t="shared" si="1238"/>
        <v/>
      </c>
      <c r="CC1930" s="139" t="str">
        <f t="shared" si="1239"/>
        <v/>
      </c>
      <c r="CE1930" s="162" t="str">
        <f t="shared" si="1240"/>
        <v/>
      </c>
      <c r="CF1930" s="163" t="str">
        <f t="shared" si="1241"/>
        <v/>
      </c>
      <c r="CG1930" s="164" t="str">
        <f t="shared" si="1242"/>
        <v/>
      </c>
      <c r="CI1930" s="162" t="str">
        <f t="shared" si="1243"/>
        <v/>
      </c>
      <c r="CJ1930" s="163" t="str">
        <f t="shared" si="1246"/>
        <v/>
      </c>
      <c r="CK1930" s="164" t="str">
        <f t="shared" si="1247"/>
        <v/>
      </c>
      <c r="CM1930" s="169" t="str">
        <f t="shared" si="1244"/>
        <v/>
      </c>
      <c r="CN1930" s="139" t="str">
        <f t="shared" si="1245"/>
        <v/>
      </c>
      <c r="CP1930" s="41" t="str">
        <f>IF($CM1930="", "", COUNTIF($CM$11:$CM$3035, "&lt;"&amp;$CM1930)+1+COUNTIF($CM$11:$CM1930, $CM1930)-1)</f>
        <v/>
      </c>
    </row>
    <row r="1931" spans="1:94" x14ac:dyDescent="0.25">
      <c r="A1931" s="40"/>
      <c r="B1931" s="82" t="str">
        <f>IF($I1931="", "", IFERROR(INDEX('Job Database'!$AE$11:$AE$3035, MATCH($I1931, 'Job Database'!$X$11:$X$3035, 0)), ""))</f>
        <v/>
      </c>
      <c r="C1931" s="69" t="str">
        <f>IF($I1931="", "", IF(COUNTIF('Job Database'!$X$11:$X$3035, $I1931)=0, $AC$5, $AC$4))</f>
        <v/>
      </c>
      <c r="D1931" s="40"/>
      <c r="E1931" s="85" t="str">
        <f>IF($I1931="", "", IF(IFERROR(INDEX('Job Database'!$M$11:$M$3035, MATCH($I1931, 'Job Database'!$X$11:$X$3035, 0)), "")="", "", IFERROR(INDEX('Job Database'!$M$11:$M$3035, MATCH($I1931, 'Job Database'!$X$11:$X$3035, 0)), "")))</f>
        <v/>
      </c>
      <c r="F1931" s="40"/>
      <c r="G1931" s="88" t="str">
        <f t="shared" si="1219"/>
        <v/>
      </c>
      <c r="H1931" s="40"/>
      <c r="I1931" s="24"/>
      <c r="J1931" s="34"/>
      <c r="K1931" s="106"/>
      <c r="L1931" s="79"/>
      <c r="M1931" s="34"/>
      <c r="N1931" s="79"/>
      <c r="O1931" s="31"/>
      <c r="P1931" s="53"/>
      <c r="Q1931" s="40"/>
      <c r="S1931" s="41" t="str">
        <f t="shared" ref="S1931:S1994" si="1248">IF($K1931="", "", IF($AG$5&lt;=$K1931, "X", ""))</f>
        <v/>
      </c>
      <c r="T1931" s="41" t="str">
        <f t="shared" ref="T1931:T1994" si="1249">IF($K1931="", "", IF($AG$5&gt;$K1931, "X", ""))</f>
        <v/>
      </c>
      <c r="U1931" s="41" t="str">
        <f t="shared" si="1220"/>
        <v/>
      </c>
      <c r="W1931" s="74" t="str">
        <f>IF('Job Database'!$X1931="", "", 'Job Database'!$X1931)</f>
        <v/>
      </c>
      <c r="Y1931" s="41" t="str">
        <f>IF($W1931="", "", IF(COUNTIF($I$11:$I$3035, $W1931)&gt;0, "", MAX($Y$10:$Y1930)+1))</f>
        <v/>
      </c>
      <c r="Z1931" s="41">
        <v>1921</v>
      </c>
      <c r="AA1931" s="58" t="str">
        <f t="shared" si="1221"/>
        <v/>
      </c>
      <c r="AC1931" s="41" t="str">
        <f t="shared" ref="AC1931:AC1994" si="1250">IF($I1931="", "", IF(COUNTIF($W$11:$W$3035, $I1931)=0, "X", ""))</f>
        <v/>
      </c>
      <c r="AE1931" s="41" t="str">
        <f t="shared" si="1222"/>
        <v/>
      </c>
      <c r="AJ1931" s="154" t="str">
        <f t="shared" si="1223"/>
        <v/>
      </c>
      <c r="AL1931" s="120" t="str">
        <f t="shared" si="1224"/>
        <v/>
      </c>
      <c r="AM1931" s="104" t="str">
        <f t="shared" si="1225"/>
        <v/>
      </c>
      <c r="AN1931" s="104" t="str">
        <f t="shared" si="1226"/>
        <v/>
      </c>
      <c r="AO1931" s="104" t="str">
        <f t="shared" ref="AO1931:AO1994" si="1251">IF(COUNTIF($AZ1931:$BE1931, $AZ$5)&gt;0, "X", "")</f>
        <v/>
      </c>
      <c r="AP1931" s="104" t="str">
        <f t="shared" ref="AP1931:AP1994" si="1252">IF(COUNTIF($AZ1931:$BE1931, $AZ$4)&gt;0, "X", "")</f>
        <v/>
      </c>
      <c r="AQ1931" s="121" t="str">
        <f t="shared" si="1227"/>
        <v/>
      </c>
      <c r="AS1931" s="88" t="str">
        <f t="shared" ref="AS1931:AS1994" si="1253">IF(OR(NOT(J1931=""), E1931="", NOT($O1931=""), NOT($P1931="")), "", NETWORKDAYS(E1931, $AG$5, $BJ$34:$BJ$57))</f>
        <v/>
      </c>
      <c r="AT1931" s="68" t="str">
        <f t="shared" si="1228"/>
        <v/>
      </c>
      <c r="AU1931" s="68" t="str">
        <f t="shared" si="1229"/>
        <v/>
      </c>
      <c r="AV1931" s="68" t="str">
        <f t="shared" si="1230"/>
        <v/>
      </c>
      <c r="AW1931" s="88" t="str">
        <f t="shared" ref="AW1931:AW1994" si="1254">IF(OR(NOT(O1931=""), N1931="", NOT($O1931=""), NOT($P1931="")), "", NETWORKDAYS(N1931, $AG$5, $BJ$34:$BJ$57))</f>
        <v/>
      </c>
      <c r="AZ1931" s="88" t="str">
        <f t="shared" ref="AZ1931:AZ1994" si="1255">IF(OR(AS1931="", $U1931="X"), "", IF(AS1931&gt;=AS$7, $AZ$4, IF(AS1931&gt;=AS$9, $AZ$5, "")))</f>
        <v/>
      </c>
      <c r="BA1931" s="68" t="str">
        <f t="shared" ref="BA1931:BA1994" si="1256">IF(OR(AT1931="", $U1931="X"), "", IF(AT1931&gt;=AT$7, $AZ$4, IF(AT1931&gt;=AT$9, $AZ$5, "")))</f>
        <v/>
      </c>
      <c r="BB1931" s="68" t="str">
        <f t="shared" ref="BB1931:BB1994" si="1257">IF(OR(AU1931="", $U1931="X"), "", IF(AU1931&gt;=AU$7, $AZ$4, IF(AU1931&gt;=AU$9, $AZ$5, "")))</f>
        <v/>
      </c>
      <c r="BC1931" s="68" t="str">
        <f t="shared" ref="BC1931:BC1994" si="1258">IF(OR(AV1931="", $U1931="X"), "", IF(AV1931&gt;=AV$7, $AZ$4, IF(AV1931&gt;=AV$9, $AZ$5, "")))</f>
        <v/>
      </c>
      <c r="BD1931" s="69" t="str">
        <f t="shared" ref="BD1931:BD1994" si="1259">IF(OR(AW1931="", $U1931="X"), "", IF(AW1931&gt;=AW$7, $AZ$4, IF(AW1931&gt;=AW$9, $AZ$5, "")))</f>
        <v/>
      </c>
      <c r="BE1931" s="69" t="str">
        <f t="shared" si="1231"/>
        <v/>
      </c>
      <c r="BT1931" s="138" t="str">
        <f t="shared" ca="1" si="1232"/>
        <v/>
      </c>
      <c r="BU1931" s="139" t="str">
        <f t="shared" ca="1" si="1233"/>
        <v/>
      </c>
      <c r="BW1931" s="138" t="str">
        <f t="shared" si="1234"/>
        <v/>
      </c>
      <c r="BX1931" s="104" t="str">
        <f t="shared" si="1235"/>
        <v/>
      </c>
      <c r="BY1931" s="139" t="str">
        <f t="shared" si="1236"/>
        <v/>
      </c>
      <c r="CA1931" s="138" t="str">
        <f t="shared" si="1237"/>
        <v/>
      </c>
      <c r="CB1931" s="104" t="str">
        <f t="shared" si="1238"/>
        <v/>
      </c>
      <c r="CC1931" s="139" t="str">
        <f t="shared" si="1239"/>
        <v/>
      </c>
      <c r="CE1931" s="162" t="str">
        <f t="shared" si="1240"/>
        <v/>
      </c>
      <c r="CF1931" s="163" t="str">
        <f t="shared" si="1241"/>
        <v/>
      </c>
      <c r="CG1931" s="164" t="str">
        <f t="shared" si="1242"/>
        <v/>
      </c>
      <c r="CI1931" s="162" t="str">
        <f t="shared" si="1243"/>
        <v/>
      </c>
      <c r="CJ1931" s="163" t="str">
        <f t="shared" si="1246"/>
        <v/>
      </c>
      <c r="CK1931" s="164" t="str">
        <f t="shared" si="1247"/>
        <v/>
      </c>
      <c r="CM1931" s="169" t="str">
        <f t="shared" si="1244"/>
        <v/>
      </c>
      <c r="CN1931" s="139" t="str">
        <f t="shared" si="1245"/>
        <v/>
      </c>
      <c r="CP1931" s="41" t="str">
        <f>IF($CM1931="", "", COUNTIF($CM$11:$CM$3035, "&lt;"&amp;$CM1931)+1+COUNTIF($CM$11:$CM1931, $CM1931)-1)</f>
        <v/>
      </c>
    </row>
    <row r="1932" spans="1:94" x14ac:dyDescent="0.25">
      <c r="A1932" s="40"/>
      <c r="B1932" s="82" t="str">
        <f>IF($I1932="", "", IFERROR(INDEX('Job Database'!$AE$11:$AE$3035, MATCH($I1932, 'Job Database'!$X$11:$X$3035, 0)), ""))</f>
        <v/>
      </c>
      <c r="C1932" s="69" t="str">
        <f>IF($I1932="", "", IF(COUNTIF('Job Database'!$X$11:$X$3035, $I1932)=0, $AC$5, $AC$4))</f>
        <v/>
      </c>
      <c r="D1932" s="40"/>
      <c r="E1932" s="85" t="str">
        <f>IF($I1932="", "", IF(IFERROR(INDEX('Job Database'!$M$11:$M$3035, MATCH($I1932, 'Job Database'!$X$11:$X$3035, 0)), "")="", "", IFERROR(INDEX('Job Database'!$M$11:$M$3035, MATCH($I1932, 'Job Database'!$X$11:$X$3035, 0)), "")))</f>
        <v/>
      </c>
      <c r="F1932" s="40"/>
      <c r="G1932" s="88" t="str">
        <f t="shared" ref="G1932:G1995" si="1260">$AJ1932</f>
        <v/>
      </c>
      <c r="H1932" s="40"/>
      <c r="I1932" s="24"/>
      <c r="J1932" s="34"/>
      <c r="K1932" s="106"/>
      <c r="L1932" s="79"/>
      <c r="M1932" s="34"/>
      <c r="N1932" s="79"/>
      <c r="O1932" s="31"/>
      <c r="P1932" s="53"/>
      <c r="Q1932" s="40"/>
      <c r="S1932" s="41" t="str">
        <f t="shared" si="1248"/>
        <v/>
      </c>
      <c r="T1932" s="41" t="str">
        <f t="shared" si="1249"/>
        <v/>
      </c>
      <c r="U1932" s="41" t="str">
        <f t="shared" ref="U1932:U1995" si="1261">IF(OR($S1932="X", $T1932="X"), "X", "")</f>
        <v/>
      </c>
      <c r="W1932" s="74" t="str">
        <f>IF('Job Database'!$X1932="", "", 'Job Database'!$X1932)</f>
        <v/>
      </c>
      <c r="Y1932" s="41" t="str">
        <f>IF($W1932="", "", IF(COUNTIF($I$11:$I$3035, $W1932)&gt;0, "", MAX($Y$10:$Y1931)+1))</f>
        <v/>
      </c>
      <c r="Z1932" s="41">
        <v>1922</v>
      </c>
      <c r="AA1932" s="58" t="str">
        <f t="shared" ref="AA1932:AA1995" si="1262">IFERROR(INDEX($W$11:$W$3035, MATCH($Z1932, $Y$11:$Y$3035, 0)), "")</f>
        <v/>
      </c>
      <c r="AC1932" s="41" t="str">
        <f t="shared" si="1250"/>
        <v/>
      </c>
      <c r="AE1932" s="41" t="str">
        <f t="shared" ref="AE1932:AE1995" si="1263">IF($I1932="", "", IF(COUNTIF($I$11:$I$3035, $I1932)&gt;1, "X", ""))</f>
        <v/>
      </c>
      <c r="AJ1932" s="154" t="str">
        <f t="shared" ref="AJ1932:AJ1995" si="1264">IFERROR(INDEX($AL$10:$AQ$10, $AK$10, MATCH("X", $AL1932:$AQ1932, 0)), "")</f>
        <v/>
      </c>
      <c r="AL1932" s="120" t="str">
        <f t="shared" ref="AL1932:AL1995" si="1265">IF(AND(OR($O1932=$AG$15, $O1932=$AG$16), $P1932=$AH$11), "X", "")</f>
        <v/>
      </c>
      <c r="AM1932" s="104" t="str">
        <f t="shared" ref="AM1932:AM1995" si="1266">IF(AND(OR($O1932=$AG$15, $O1932=$AG$16), $P1932=$AH$13), "X", "")</f>
        <v/>
      </c>
      <c r="AN1932" s="104" t="str">
        <f t="shared" ref="AN1932:AN1995" si="1267">IF(AND(AL1932="", AM1932="", AP1932="", AQ1932="", AO1932="", NOT($I1932="")), "X", "")</f>
        <v/>
      </c>
      <c r="AO1932" s="104" t="str">
        <f t="shared" si="1251"/>
        <v/>
      </c>
      <c r="AP1932" s="104" t="str">
        <f t="shared" si="1252"/>
        <v/>
      </c>
      <c r="AQ1932" s="121" t="str">
        <f t="shared" ref="AQ1932:AQ1995" si="1268">IF(COUNTIF($AG$11:$AG$14, $O1932)&gt;0, "X", "")</f>
        <v/>
      </c>
      <c r="AS1932" s="88" t="str">
        <f t="shared" si="1253"/>
        <v/>
      </c>
      <c r="AT1932" s="68" t="str">
        <f t="shared" ref="AT1932:AT1995" si="1269">IF(OR($J1932="", NOT(L1932=""), NOT($O1932=""), NOT($P1932="")), "", NETWORKDAYS($J1932, $AG$5, $BJ$34:$BJ$57))</f>
        <v/>
      </c>
      <c r="AU1932" s="68" t="str">
        <f t="shared" ref="AU1932:AU1995" si="1270">IF(OR($L1932="", NOT(M1932=""), NOT($O1932=""), NOT($P1932="")), "", NETWORKDAYS($L1932, $AG$5, $BJ$34:$BJ$57))</f>
        <v/>
      </c>
      <c r="AV1932" s="68" t="str">
        <f t="shared" ref="AV1932:AV1995" si="1271">IF(OR($M1932="", NOT(N1932=""), NOT($O1932=""), NOT($P1932="")), "", NETWORKDAYS($M1932, $AG$5, $BJ$34:$BJ$57))</f>
        <v/>
      </c>
      <c r="AW1932" s="88" t="str">
        <f t="shared" si="1254"/>
        <v/>
      </c>
      <c r="AZ1932" s="88" t="str">
        <f t="shared" si="1255"/>
        <v/>
      </c>
      <c r="BA1932" s="68" t="str">
        <f t="shared" si="1256"/>
        <v/>
      </c>
      <c r="BB1932" s="68" t="str">
        <f t="shared" si="1257"/>
        <v/>
      </c>
      <c r="BC1932" s="68" t="str">
        <f t="shared" si="1258"/>
        <v/>
      </c>
      <c r="BD1932" s="69" t="str">
        <f t="shared" si="1259"/>
        <v/>
      </c>
      <c r="BE1932" s="69" t="str">
        <f t="shared" ref="BE1932:BE1995" si="1272">BD1932</f>
        <v/>
      </c>
      <c r="BT1932" s="138" t="str">
        <f t="shared" ref="BT1932:BT1995" ca="1" si="1273">IF($BU1932="X", "", IF(COUNTIF($CA1932:$CC1932, "X")&gt;0, "X", ""))</f>
        <v/>
      </c>
      <c r="BU1932" s="139" t="str">
        <f t="shared" ref="BU1932:BU1995" ca="1" si="1274">IF(OR($L1932=$AG$5, $M1932=$AG$5, $N1932=$AG$5), "X", "")</f>
        <v/>
      </c>
      <c r="BW1932" s="138" t="str">
        <f t="shared" ref="BW1932:BW1995" si="1275">IF(L1932="", "", NETWORKDAYS($AG$5, L1932, $BJ$34:$BJ$57))</f>
        <v/>
      </c>
      <c r="BX1932" s="104" t="str">
        <f t="shared" ref="BX1932:BX1995" si="1276">IF(M1932="", "", NETWORKDAYS($AG$5, M1932, $BJ$34:$BJ$57))</f>
        <v/>
      </c>
      <c r="BY1932" s="139" t="str">
        <f t="shared" ref="BY1932:BY1995" si="1277">IF(N1932="", "", NETWORKDAYS($AG$5, N1932, $BJ$34:$BJ$57))</f>
        <v/>
      </c>
      <c r="CA1932" s="138" t="str">
        <f t="shared" ref="CA1932:CA1995" si="1278">IF(BW1932&lt;0, "", IF(BW1932&lt;=$CA$9, "X", ""))</f>
        <v/>
      </c>
      <c r="CB1932" s="104" t="str">
        <f t="shared" ref="CB1932:CB1995" si="1279">IF(BX1932&lt;0, "", IF(BX1932&lt;=$CA$9, "X", ""))</f>
        <v/>
      </c>
      <c r="CC1932" s="139" t="str">
        <f t="shared" ref="CC1932:CC1995" si="1280">IF(BY1932&lt;0, "", IF(BY1932&lt;=$CA$9, "X", ""))</f>
        <v/>
      </c>
      <c r="CE1932" s="162" t="str">
        <f t="shared" ref="CE1932:CE1995" si="1281">IF(L1932="", "", IF(L1932=$AG$5, L1932, ""))</f>
        <v/>
      </c>
      <c r="CF1932" s="163" t="str">
        <f t="shared" ref="CF1932:CF1995" si="1282">IF(M1932="", "", IF(M1932=$AG$5, M1932, ""))</f>
        <v/>
      </c>
      <c r="CG1932" s="164" t="str">
        <f t="shared" ref="CG1932:CG1995" si="1283">IF(N1932="", "", IF(N1932=$AG$5, N1932, ""))</f>
        <v/>
      </c>
      <c r="CI1932" s="162" t="str">
        <f t="shared" ref="CI1932:CI1995" si="1284">IF(CA1932="", "", L1932)</f>
        <v/>
      </c>
      <c r="CJ1932" s="163" t="str">
        <f t="shared" si="1246"/>
        <v/>
      </c>
      <c r="CK1932" s="164" t="str">
        <f t="shared" si="1247"/>
        <v/>
      </c>
      <c r="CM1932" s="169" t="str">
        <f t="shared" ref="CM1932:CM1995" si="1285">IF(NOT($CE1932=""), $CE1932, IF(NOT($CF1932=""), $CF1932, IF(NOT($CG1932=""), $CG1932, IF(NOT($CI1932=""), $CI1932, IF(NOT($CJ1932=""), $CJ1932, IF(NOT($CK1932=""), $CK1932, ""))))))</f>
        <v/>
      </c>
      <c r="CN1932" s="139" t="str">
        <f t="shared" ref="CN1932:CN1995" si="1286">IF(NOT($CE1932=""), "TODAY - 1st Interview", IF(NOT($CF1932=""), "TODAY - 2nd Interview", IF(NOT($CG1932=""), "TODAY - 3rd Interview", IF(NOT($CI1932=""), "Alert - 1st Interview", IF(NOT($CJ1932=""), "Alert - 2nd Interview", IF(NOT($CK1932=""), "Alert - 3rd Interview", ""))))))</f>
        <v/>
      </c>
      <c r="CP1932" s="41" t="str">
        <f>IF($CM1932="", "", COUNTIF($CM$11:$CM$3035, "&lt;"&amp;$CM1932)+1+COUNTIF($CM$11:$CM1932, $CM1932)-1)</f>
        <v/>
      </c>
    </row>
    <row r="1933" spans="1:94" x14ac:dyDescent="0.25">
      <c r="A1933" s="40"/>
      <c r="B1933" s="82" t="str">
        <f>IF($I1933="", "", IFERROR(INDEX('Job Database'!$AE$11:$AE$3035, MATCH($I1933, 'Job Database'!$X$11:$X$3035, 0)), ""))</f>
        <v/>
      </c>
      <c r="C1933" s="69" t="str">
        <f>IF($I1933="", "", IF(COUNTIF('Job Database'!$X$11:$X$3035, $I1933)=0, $AC$5, $AC$4))</f>
        <v/>
      </c>
      <c r="D1933" s="40"/>
      <c r="E1933" s="85" t="str">
        <f>IF($I1933="", "", IF(IFERROR(INDEX('Job Database'!$M$11:$M$3035, MATCH($I1933, 'Job Database'!$X$11:$X$3035, 0)), "")="", "", IFERROR(INDEX('Job Database'!$M$11:$M$3035, MATCH($I1933, 'Job Database'!$X$11:$X$3035, 0)), "")))</f>
        <v/>
      </c>
      <c r="F1933" s="40"/>
      <c r="G1933" s="88" t="str">
        <f t="shared" si="1260"/>
        <v/>
      </c>
      <c r="H1933" s="40"/>
      <c r="I1933" s="24"/>
      <c r="J1933" s="34"/>
      <c r="K1933" s="106"/>
      <c r="L1933" s="79"/>
      <c r="M1933" s="34"/>
      <c r="N1933" s="79"/>
      <c r="O1933" s="31"/>
      <c r="P1933" s="53"/>
      <c r="Q1933" s="40"/>
      <c r="S1933" s="41" t="str">
        <f t="shared" si="1248"/>
        <v/>
      </c>
      <c r="T1933" s="41" t="str">
        <f t="shared" si="1249"/>
        <v/>
      </c>
      <c r="U1933" s="41" t="str">
        <f t="shared" si="1261"/>
        <v/>
      </c>
      <c r="W1933" s="74" t="str">
        <f>IF('Job Database'!$X1933="", "", 'Job Database'!$X1933)</f>
        <v/>
      </c>
      <c r="Y1933" s="41" t="str">
        <f>IF($W1933="", "", IF(COUNTIF($I$11:$I$3035, $W1933)&gt;0, "", MAX($Y$10:$Y1932)+1))</f>
        <v/>
      </c>
      <c r="Z1933" s="41">
        <v>1923</v>
      </c>
      <c r="AA1933" s="58" t="str">
        <f t="shared" si="1262"/>
        <v/>
      </c>
      <c r="AC1933" s="41" t="str">
        <f t="shared" si="1250"/>
        <v/>
      </c>
      <c r="AE1933" s="41" t="str">
        <f t="shared" si="1263"/>
        <v/>
      </c>
      <c r="AJ1933" s="154" t="str">
        <f t="shared" si="1264"/>
        <v/>
      </c>
      <c r="AL1933" s="120" t="str">
        <f t="shared" si="1265"/>
        <v/>
      </c>
      <c r="AM1933" s="104" t="str">
        <f t="shared" si="1266"/>
        <v/>
      </c>
      <c r="AN1933" s="104" t="str">
        <f t="shared" si="1267"/>
        <v/>
      </c>
      <c r="AO1933" s="104" t="str">
        <f t="shared" si="1251"/>
        <v/>
      </c>
      <c r="AP1933" s="104" t="str">
        <f t="shared" si="1252"/>
        <v/>
      </c>
      <c r="AQ1933" s="121" t="str">
        <f t="shared" si="1268"/>
        <v/>
      </c>
      <c r="AS1933" s="88" t="str">
        <f t="shared" si="1253"/>
        <v/>
      </c>
      <c r="AT1933" s="68" t="str">
        <f t="shared" si="1269"/>
        <v/>
      </c>
      <c r="AU1933" s="68" t="str">
        <f t="shared" si="1270"/>
        <v/>
      </c>
      <c r="AV1933" s="68" t="str">
        <f t="shared" si="1271"/>
        <v/>
      </c>
      <c r="AW1933" s="88" t="str">
        <f t="shared" si="1254"/>
        <v/>
      </c>
      <c r="AZ1933" s="88" t="str">
        <f t="shared" si="1255"/>
        <v/>
      </c>
      <c r="BA1933" s="68" t="str">
        <f t="shared" si="1256"/>
        <v/>
      </c>
      <c r="BB1933" s="68" t="str">
        <f t="shared" si="1257"/>
        <v/>
      </c>
      <c r="BC1933" s="68" t="str">
        <f t="shared" si="1258"/>
        <v/>
      </c>
      <c r="BD1933" s="69" t="str">
        <f t="shared" si="1259"/>
        <v/>
      </c>
      <c r="BE1933" s="69" t="str">
        <f t="shared" si="1272"/>
        <v/>
      </c>
      <c r="BT1933" s="138" t="str">
        <f t="shared" ca="1" si="1273"/>
        <v/>
      </c>
      <c r="BU1933" s="139" t="str">
        <f t="shared" ca="1" si="1274"/>
        <v/>
      </c>
      <c r="BW1933" s="138" t="str">
        <f t="shared" si="1275"/>
        <v/>
      </c>
      <c r="BX1933" s="104" t="str">
        <f t="shared" si="1276"/>
        <v/>
      </c>
      <c r="BY1933" s="139" t="str">
        <f t="shared" si="1277"/>
        <v/>
      </c>
      <c r="CA1933" s="138" t="str">
        <f t="shared" si="1278"/>
        <v/>
      </c>
      <c r="CB1933" s="104" t="str">
        <f t="shared" si="1279"/>
        <v/>
      </c>
      <c r="CC1933" s="139" t="str">
        <f t="shared" si="1280"/>
        <v/>
      </c>
      <c r="CE1933" s="162" t="str">
        <f t="shared" si="1281"/>
        <v/>
      </c>
      <c r="CF1933" s="163" t="str">
        <f t="shared" si="1282"/>
        <v/>
      </c>
      <c r="CG1933" s="164" t="str">
        <f t="shared" si="1283"/>
        <v/>
      </c>
      <c r="CI1933" s="162" t="str">
        <f t="shared" si="1284"/>
        <v/>
      </c>
      <c r="CJ1933" s="163" t="str">
        <f t="shared" si="1246"/>
        <v/>
      </c>
      <c r="CK1933" s="164" t="str">
        <f t="shared" si="1247"/>
        <v/>
      </c>
      <c r="CM1933" s="169" t="str">
        <f t="shared" si="1285"/>
        <v/>
      </c>
      <c r="CN1933" s="139" t="str">
        <f t="shared" si="1286"/>
        <v/>
      </c>
      <c r="CP1933" s="41" t="str">
        <f>IF($CM1933="", "", COUNTIF($CM$11:$CM$3035, "&lt;"&amp;$CM1933)+1+COUNTIF($CM$11:$CM1933, $CM1933)-1)</f>
        <v/>
      </c>
    </row>
    <row r="1934" spans="1:94" x14ac:dyDescent="0.25">
      <c r="A1934" s="40"/>
      <c r="B1934" s="82" t="str">
        <f>IF($I1934="", "", IFERROR(INDEX('Job Database'!$AE$11:$AE$3035, MATCH($I1934, 'Job Database'!$X$11:$X$3035, 0)), ""))</f>
        <v/>
      </c>
      <c r="C1934" s="69" t="str">
        <f>IF($I1934="", "", IF(COUNTIF('Job Database'!$X$11:$X$3035, $I1934)=0, $AC$5, $AC$4))</f>
        <v/>
      </c>
      <c r="D1934" s="40"/>
      <c r="E1934" s="85" t="str">
        <f>IF($I1934="", "", IF(IFERROR(INDEX('Job Database'!$M$11:$M$3035, MATCH($I1934, 'Job Database'!$X$11:$X$3035, 0)), "")="", "", IFERROR(INDEX('Job Database'!$M$11:$M$3035, MATCH($I1934, 'Job Database'!$X$11:$X$3035, 0)), "")))</f>
        <v/>
      </c>
      <c r="F1934" s="40"/>
      <c r="G1934" s="88" t="str">
        <f t="shared" si="1260"/>
        <v/>
      </c>
      <c r="H1934" s="40"/>
      <c r="I1934" s="24"/>
      <c r="J1934" s="34"/>
      <c r="K1934" s="106"/>
      <c r="L1934" s="79"/>
      <c r="M1934" s="34"/>
      <c r="N1934" s="79"/>
      <c r="O1934" s="31"/>
      <c r="P1934" s="53"/>
      <c r="Q1934" s="40"/>
      <c r="S1934" s="41" t="str">
        <f t="shared" si="1248"/>
        <v/>
      </c>
      <c r="T1934" s="41" t="str">
        <f t="shared" si="1249"/>
        <v/>
      </c>
      <c r="U1934" s="41" t="str">
        <f t="shared" si="1261"/>
        <v/>
      </c>
      <c r="W1934" s="74" t="str">
        <f>IF('Job Database'!$X1934="", "", 'Job Database'!$X1934)</f>
        <v/>
      </c>
      <c r="Y1934" s="41" t="str">
        <f>IF($W1934="", "", IF(COUNTIF($I$11:$I$3035, $W1934)&gt;0, "", MAX($Y$10:$Y1933)+1))</f>
        <v/>
      </c>
      <c r="Z1934" s="41">
        <v>1924</v>
      </c>
      <c r="AA1934" s="58" t="str">
        <f t="shared" si="1262"/>
        <v/>
      </c>
      <c r="AC1934" s="41" t="str">
        <f t="shared" si="1250"/>
        <v/>
      </c>
      <c r="AE1934" s="41" t="str">
        <f t="shared" si="1263"/>
        <v/>
      </c>
      <c r="AJ1934" s="154" t="str">
        <f t="shared" si="1264"/>
        <v/>
      </c>
      <c r="AL1934" s="120" t="str">
        <f t="shared" si="1265"/>
        <v/>
      </c>
      <c r="AM1934" s="104" t="str">
        <f t="shared" si="1266"/>
        <v/>
      </c>
      <c r="AN1934" s="104" t="str">
        <f t="shared" si="1267"/>
        <v/>
      </c>
      <c r="AO1934" s="104" t="str">
        <f t="shared" si="1251"/>
        <v/>
      </c>
      <c r="AP1934" s="104" t="str">
        <f t="shared" si="1252"/>
        <v/>
      </c>
      <c r="AQ1934" s="121" t="str">
        <f t="shared" si="1268"/>
        <v/>
      </c>
      <c r="AS1934" s="88" t="str">
        <f t="shared" si="1253"/>
        <v/>
      </c>
      <c r="AT1934" s="68" t="str">
        <f t="shared" si="1269"/>
        <v/>
      </c>
      <c r="AU1934" s="68" t="str">
        <f t="shared" si="1270"/>
        <v/>
      </c>
      <c r="AV1934" s="68" t="str">
        <f t="shared" si="1271"/>
        <v/>
      </c>
      <c r="AW1934" s="88" t="str">
        <f t="shared" si="1254"/>
        <v/>
      </c>
      <c r="AZ1934" s="88" t="str">
        <f t="shared" si="1255"/>
        <v/>
      </c>
      <c r="BA1934" s="68" t="str">
        <f t="shared" si="1256"/>
        <v/>
      </c>
      <c r="BB1934" s="68" t="str">
        <f t="shared" si="1257"/>
        <v/>
      </c>
      <c r="BC1934" s="68" t="str">
        <f t="shared" si="1258"/>
        <v/>
      </c>
      <c r="BD1934" s="69" t="str">
        <f t="shared" si="1259"/>
        <v/>
      </c>
      <c r="BE1934" s="69" t="str">
        <f t="shared" si="1272"/>
        <v/>
      </c>
      <c r="BT1934" s="138" t="str">
        <f t="shared" ca="1" si="1273"/>
        <v/>
      </c>
      <c r="BU1934" s="139" t="str">
        <f t="shared" ca="1" si="1274"/>
        <v/>
      </c>
      <c r="BW1934" s="138" t="str">
        <f t="shared" si="1275"/>
        <v/>
      </c>
      <c r="BX1934" s="104" t="str">
        <f t="shared" si="1276"/>
        <v/>
      </c>
      <c r="BY1934" s="139" t="str">
        <f t="shared" si="1277"/>
        <v/>
      </c>
      <c r="CA1934" s="138" t="str">
        <f t="shared" si="1278"/>
        <v/>
      </c>
      <c r="CB1934" s="104" t="str">
        <f t="shared" si="1279"/>
        <v/>
      </c>
      <c r="CC1934" s="139" t="str">
        <f t="shared" si="1280"/>
        <v/>
      </c>
      <c r="CE1934" s="162" t="str">
        <f t="shared" si="1281"/>
        <v/>
      </c>
      <c r="CF1934" s="163" t="str">
        <f t="shared" si="1282"/>
        <v/>
      </c>
      <c r="CG1934" s="164" t="str">
        <f t="shared" si="1283"/>
        <v/>
      </c>
      <c r="CI1934" s="162" t="str">
        <f t="shared" si="1284"/>
        <v/>
      </c>
      <c r="CJ1934" s="163" t="str">
        <f t="shared" si="1246"/>
        <v/>
      </c>
      <c r="CK1934" s="164" t="str">
        <f t="shared" si="1247"/>
        <v/>
      </c>
      <c r="CM1934" s="169" t="str">
        <f t="shared" si="1285"/>
        <v/>
      </c>
      <c r="CN1934" s="139" t="str">
        <f t="shared" si="1286"/>
        <v/>
      </c>
      <c r="CP1934" s="41" t="str">
        <f>IF($CM1934="", "", COUNTIF($CM$11:$CM$3035, "&lt;"&amp;$CM1934)+1+COUNTIF($CM$11:$CM1934, $CM1934)-1)</f>
        <v/>
      </c>
    </row>
    <row r="1935" spans="1:94" x14ac:dyDescent="0.25">
      <c r="A1935" s="40"/>
      <c r="B1935" s="82" t="str">
        <f>IF($I1935="", "", IFERROR(INDEX('Job Database'!$AE$11:$AE$3035, MATCH($I1935, 'Job Database'!$X$11:$X$3035, 0)), ""))</f>
        <v/>
      </c>
      <c r="C1935" s="69" t="str">
        <f>IF($I1935="", "", IF(COUNTIF('Job Database'!$X$11:$X$3035, $I1935)=0, $AC$5, $AC$4))</f>
        <v/>
      </c>
      <c r="D1935" s="40"/>
      <c r="E1935" s="85" t="str">
        <f>IF($I1935="", "", IF(IFERROR(INDEX('Job Database'!$M$11:$M$3035, MATCH($I1935, 'Job Database'!$X$11:$X$3035, 0)), "")="", "", IFERROR(INDEX('Job Database'!$M$11:$M$3035, MATCH($I1935, 'Job Database'!$X$11:$X$3035, 0)), "")))</f>
        <v/>
      </c>
      <c r="F1935" s="40"/>
      <c r="G1935" s="88" t="str">
        <f t="shared" si="1260"/>
        <v/>
      </c>
      <c r="H1935" s="40"/>
      <c r="I1935" s="24"/>
      <c r="J1935" s="34"/>
      <c r="K1935" s="106"/>
      <c r="L1935" s="79"/>
      <c r="M1935" s="34"/>
      <c r="N1935" s="79"/>
      <c r="O1935" s="31"/>
      <c r="P1935" s="53"/>
      <c r="Q1935" s="40"/>
      <c r="S1935" s="41" t="str">
        <f t="shared" si="1248"/>
        <v/>
      </c>
      <c r="T1935" s="41" t="str">
        <f t="shared" si="1249"/>
        <v/>
      </c>
      <c r="U1935" s="41" t="str">
        <f t="shared" si="1261"/>
        <v/>
      </c>
      <c r="W1935" s="74" t="str">
        <f>IF('Job Database'!$X1935="", "", 'Job Database'!$X1935)</f>
        <v/>
      </c>
      <c r="Y1935" s="41" t="str">
        <f>IF($W1935="", "", IF(COUNTIF($I$11:$I$3035, $W1935)&gt;0, "", MAX($Y$10:$Y1934)+1))</f>
        <v/>
      </c>
      <c r="Z1935" s="41">
        <v>1925</v>
      </c>
      <c r="AA1935" s="58" t="str">
        <f t="shared" si="1262"/>
        <v/>
      </c>
      <c r="AC1935" s="41" t="str">
        <f t="shared" si="1250"/>
        <v/>
      </c>
      <c r="AE1935" s="41" t="str">
        <f t="shared" si="1263"/>
        <v/>
      </c>
      <c r="AJ1935" s="154" t="str">
        <f t="shared" si="1264"/>
        <v/>
      </c>
      <c r="AL1935" s="120" t="str">
        <f t="shared" si="1265"/>
        <v/>
      </c>
      <c r="AM1935" s="104" t="str">
        <f t="shared" si="1266"/>
        <v/>
      </c>
      <c r="AN1935" s="104" t="str">
        <f t="shared" si="1267"/>
        <v/>
      </c>
      <c r="AO1935" s="104" t="str">
        <f t="shared" si="1251"/>
        <v/>
      </c>
      <c r="AP1935" s="104" t="str">
        <f t="shared" si="1252"/>
        <v/>
      </c>
      <c r="AQ1935" s="121" t="str">
        <f t="shared" si="1268"/>
        <v/>
      </c>
      <c r="AS1935" s="88" t="str">
        <f t="shared" si="1253"/>
        <v/>
      </c>
      <c r="AT1935" s="68" t="str">
        <f t="shared" si="1269"/>
        <v/>
      </c>
      <c r="AU1935" s="68" t="str">
        <f t="shared" si="1270"/>
        <v/>
      </c>
      <c r="AV1935" s="68" t="str">
        <f t="shared" si="1271"/>
        <v/>
      </c>
      <c r="AW1935" s="88" t="str">
        <f t="shared" si="1254"/>
        <v/>
      </c>
      <c r="AZ1935" s="88" t="str">
        <f t="shared" si="1255"/>
        <v/>
      </c>
      <c r="BA1935" s="68" t="str">
        <f t="shared" si="1256"/>
        <v/>
      </c>
      <c r="BB1935" s="68" t="str">
        <f t="shared" si="1257"/>
        <v/>
      </c>
      <c r="BC1935" s="68" t="str">
        <f t="shared" si="1258"/>
        <v/>
      </c>
      <c r="BD1935" s="69" t="str">
        <f t="shared" si="1259"/>
        <v/>
      </c>
      <c r="BE1935" s="69" t="str">
        <f t="shared" si="1272"/>
        <v/>
      </c>
      <c r="BT1935" s="138" t="str">
        <f t="shared" ca="1" si="1273"/>
        <v/>
      </c>
      <c r="BU1935" s="139" t="str">
        <f t="shared" ca="1" si="1274"/>
        <v/>
      </c>
      <c r="BW1935" s="138" t="str">
        <f t="shared" si="1275"/>
        <v/>
      </c>
      <c r="BX1935" s="104" t="str">
        <f t="shared" si="1276"/>
        <v/>
      </c>
      <c r="BY1935" s="139" t="str">
        <f t="shared" si="1277"/>
        <v/>
      </c>
      <c r="CA1935" s="138" t="str">
        <f t="shared" si="1278"/>
        <v/>
      </c>
      <c r="CB1935" s="104" t="str">
        <f t="shared" si="1279"/>
        <v/>
      </c>
      <c r="CC1935" s="139" t="str">
        <f t="shared" si="1280"/>
        <v/>
      </c>
      <c r="CE1935" s="162" t="str">
        <f t="shared" si="1281"/>
        <v/>
      </c>
      <c r="CF1935" s="163" t="str">
        <f t="shared" si="1282"/>
        <v/>
      </c>
      <c r="CG1935" s="164" t="str">
        <f t="shared" si="1283"/>
        <v/>
      </c>
      <c r="CI1935" s="162" t="str">
        <f t="shared" si="1284"/>
        <v/>
      </c>
      <c r="CJ1935" s="163" t="str">
        <f t="shared" si="1246"/>
        <v/>
      </c>
      <c r="CK1935" s="164" t="str">
        <f t="shared" si="1247"/>
        <v/>
      </c>
      <c r="CM1935" s="169" t="str">
        <f t="shared" si="1285"/>
        <v/>
      </c>
      <c r="CN1935" s="139" t="str">
        <f t="shared" si="1286"/>
        <v/>
      </c>
      <c r="CP1935" s="41" t="str">
        <f>IF($CM1935="", "", COUNTIF($CM$11:$CM$3035, "&lt;"&amp;$CM1935)+1+COUNTIF($CM$11:$CM1935, $CM1935)-1)</f>
        <v/>
      </c>
    </row>
    <row r="1936" spans="1:94" x14ac:dyDescent="0.25">
      <c r="A1936" s="40"/>
      <c r="B1936" s="82" t="str">
        <f>IF($I1936="", "", IFERROR(INDEX('Job Database'!$AE$11:$AE$3035, MATCH($I1936, 'Job Database'!$X$11:$X$3035, 0)), ""))</f>
        <v/>
      </c>
      <c r="C1936" s="69" t="str">
        <f>IF($I1936="", "", IF(COUNTIF('Job Database'!$X$11:$X$3035, $I1936)=0, $AC$5, $AC$4))</f>
        <v/>
      </c>
      <c r="D1936" s="40"/>
      <c r="E1936" s="85" t="str">
        <f>IF($I1936="", "", IF(IFERROR(INDEX('Job Database'!$M$11:$M$3035, MATCH($I1936, 'Job Database'!$X$11:$X$3035, 0)), "")="", "", IFERROR(INDEX('Job Database'!$M$11:$M$3035, MATCH($I1936, 'Job Database'!$X$11:$X$3035, 0)), "")))</f>
        <v/>
      </c>
      <c r="F1936" s="40"/>
      <c r="G1936" s="88" t="str">
        <f t="shared" si="1260"/>
        <v/>
      </c>
      <c r="H1936" s="40"/>
      <c r="I1936" s="24"/>
      <c r="J1936" s="34"/>
      <c r="K1936" s="106"/>
      <c r="L1936" s="79"/>
      <c r="M1936" s="34"/>
      <c r="N1936" s="79"/>
      <c r="O1936" s="31"/>
      <c r="P1936" s="53"/>
      <c r="Q1936" s="40"/>
      <c r="S1936" s="41" t="str">
        <f t="shared" si="1248"/>
        <v/>
      </c>
      <c r="T1936" s="41" t="str">
        <f t="shared" si="1249"/>
        <v/>
      </c>
      <c r="U1936" s="41" t="str">
        <f t="shared" si="1261"/>
        <v/>
      </c>
      <c r="W1936" s="74" t="str">
        <f>IF('Job Database'!$X1936="", "", 'Job Database'!$X1936)</f>
        <v/>
      </c>
      <c r="Y1936" s="41" t="str">
        <f>IF($W1936="", "", IF(COUNTIF($I$11:$I$3035, $W1936)&gt;0, "", MAX($Y$10:$Y1935)+1))</f>
        <v/>
      </c>
      <c r="Z1936" s="41">
        <v>1926</v>
      </c>
      <c r="AA1936" s="58" t="str">
        <f t="shared" si="1262"/>
        <v/>
      </c>
      <c r="AC1936" s="41" t="str">
        <f t="shared" si="1250"/>
        <v/>
      </c>
      <c r="AE1936" s="41" t="str">
        <f t="shared" si="1263"/>
        <v/>
      </c>
      <c r="AJ1936" s="154" t="str">
        <f t="shared" si="1264"/>
        <v/>
      </c>
      <c r="AL1936" s="120" t="str">
        <f t="shared" si="1265"/>
        <v/>
      </c>
      <c r="AM1936" s="104" t="str">
        <f t="shared" si="1266"/>
        <v/>
      </c>
      <c r="AN1936" s="104" t="str">
        <f t="shared" si="1267"/>
        <v/>
      </c>
      <c r="AO1936" s="104" t="str">
        <f t="shared" si="1251"/>
        <v/>
      </c>
      <c r="AP1936" s="104" t="str">
        <f t="shared" si="1252"/>
        <v/>
      </c>
      <c r="AQ1936" s="121" t="str">
        <f t="shared" si="1268"/>
        <v/>
      </c>
      <c r="AS1936" s="88" t="str">
        <f t="shared" si="1253"/>
        <v/>
      </c>
      <c r="AT1936" s="68" t="str">
        <f t="shared" si="1269"/>
        <v/>
      </c>
      <c r="AU1936" s="68" t="str">
        <f t="shared" si="1270"/>
        <v/>
      </c>
      <c r="AV1936" s="68" t="str">
        <f t="shared" si="1271"/>
        <v/>
      </c>
      <c r="AW1936" s="88" t="str">
        <f t="shared" si="1254"/>
        <v/>
      </c>
      <c r="AZ1936" s="88" t="str">
        <f t="shared" si="1255"/>
        <v/>
      </c>
      <c r="BA1936" s="68" t="str">
        <f t="shared" si="1256"/>
        <v/>
      </c>
      <c r="BB1936" s="68" t="str">
        <f t="shared" si="1257"/>
        <v/>
      </c>
      <c r="BC1936" s="68" t="str">
        <f t="shared" si="1258"/>
        <v/>
      </c>
      <c r="BD1936" s="69" t="str">
        <f t="shared" si="1259"/>
        <v/>
      </c>
      <c r="BE1936" s="69" t="str">
        <f t="shared" si="1272"/>
        <v/>
      </c>
      <c r="BT1936" s="138" t="str">
        <f t="shared" ca="1" si="1273"/>
        <v/>
      </c>
      <c r="BU1936" s="139" t="str">
        <f t="shared" ca="1" si="1274"/>
        <v/>
      </c>
      <c r="BW1936" s="138" t="str">
        <f t="shared" si="1275"/>
        <v/>
      </c>
      <c r="BX1936" s="104" t="str">
        <f t="shared" si="1276"/>
        <v/>
      </c>
      <c r="BY1936" s="139" t="str">
        <f t="shared" si="1277"/>
        <v/>
      </c>
      <c r="CA1936" s="138" t="str">
        <f t="shared" si="1278"/>
        <v/>
      </c>
      <c r="CB1936" s="104" t="str">
        <f t="shared" si="1279"/>
        <v/>
      </c>
      <c r="CC1936" s="139" t="str">
        <f t="shared" si="1280"/>
        <v/>
      </c>
      <c r="CE1936" s="162" t="str">
        <f t="shared" si="1281"/>
        <v/>
      </c>
      <c r="CF1936" s="163" t="str">
        <f t="shared" si="1282"/>
        <v/>
      </c>
      <c r="CG1936" s="164" t="str">
        <f t="shared" si="1283"/>
        <v/>
      </c>
      <c r="CI1936" s="162" t="str">
        <f t="shared" si="1284"/>
        <v/>
      </c>
      <c r="CJ1936" s="163" t="str">
        <f t="shared" si="1246"/>
        <v/>
      </c>
      <c r="CK1936" s="164" t="str">
        <f t="shared" si="1247"/>
        <v/>
      </c>
      <c r="CM1936" s="169" t="str">
        <f t="shared" si="1285"/>
        <v/>
      </c>
      <c r="CN1936" s="139" t="str">
        <f t="shared" si="1286"/>
        <v/>
      </c>
      <c r="CP1936" s="41" t="str">
        <f>IF($CM1936="", "", COUNTIF($CM$11:$CM$3035, "&lt;"&amp;$CM1936)+1+COUNTIF($CM$11:$CM1936, $CM1936)-1)</f>
        <v/>
      </c>
    </row>
    <row r="1937" spans="1:94" x14ac:dyDescent="0.25">
      <c r="A1937" s="40"/>
      <c r="B1937" s="82" t="str">
        <f>IF($I1937="", "", IFERROR(INDEX('Job Database'!$AE$11:$AE$3035, MATCH($I1937, 'Job Database'!$X$11:$X$3035, 0)), ""))</f>
        <v/>
      </c>
      <c r="C1937" s="69" t="str">
        <f>IF($I1937="", "", IF(COUNTIF('Job Database'!$X$11:$X$3035, $I1937)=0, $AC$5, $AC$4))</f>
        <v/>
      </c>
      <c r="D1937" s="40"/>
      <c r="E1937" s="85" t="str">
        <f>IF($I1937="", "", IF(IFERROR(INDEX('Job Database'!$M$11:$M$3035, MATCH($I1937, 'Job Database'!$X$11:$X$3035, 0)), "")="", "", IFERROR(INDEX('Job Database'!$M$11:$M$3035, MATCH($I1937, 'Job Database'!$X$11:$X$3035, 0)), "")))</f>
        <v/>
      </c>
      <c r="F1937" s="40"/>
      <c r="G1937" s="88" t="str">
        <f t="shared" si="1260"/>
        <v/>
      </c>
      <c r="H1937" s="40"/>
      <c r="I1937" s="24"/>
      <c r="J1937" s="34"/>
      <c r="K1937" s="106"/>
      <c r="L1937" s="79"/>
      <c r="M1937" s="34"/>
      <c r="N1937" s="79"/>
      <c r="O1937" s="31"/>
      <c r="P1937" s="53"/>
      <c r="Q1937" s="40"/>
      <c r="S1937" s="41" t="str">
        <f t="shared" si="1248"/>
        <v/>
      </c>
      <c r="T1937" s="41" t="str">
        <f t="shared" si="1249"/>
        <v/>
      </c>
      <c r="U1937" s="41" t="str">
        <f t="shared" si="1261"/>
        <v/>
      </c>
      <c r="W1937" s="74" t="str">
        <f>IF('Job Database'!$X1937="", "", 'Job Database'!$X1937)</f>
        <v/>
      </c>
      <c r="Y1937" s="41" t="str">
        <f>IF($W1937="", "", IF(COUNTIF($I$11:$I$3035, $W1937)&gt;0, "", MAX($Y$10:$Y1936)+1))</f>
        <v/>
      </c>
      <c r="Z1937" s="41">
        <v>1927</v>
      </c>
      <c r="AA1937" s="58" t="str">
        <f t="shared" si="1262"/>
        <v/>
      </c>
      <c r="AC1937" s="41" t="str">
        <f t="shared" si="1250"/>
        <v/>
      </c>
      <c r="AE1937" s="41" t="str">
        <f t="shared" si="1263"/>
        <v/>
      </c>
      <c r="AJ1937" s="154" t="str">
        <f t="shared" si="1264"/>
        <v/>
      </c>
      <c r="AL1937" s="120" t="str">
        <f t="shared" si="1265"/>
        <v/>
      </c>
      <c r="AM1937" s="104" t="str">
        <f t="shared" si="1266"/>
        <v/>
      </c>
      <c r="AN1937" s="104" t="str">
        <f t="shared" si="1267"/>
        <v/>
      </c>
      <c r="AO1937" s="104" t="str">
        <f t="shared" si="1251"/>
        <v/>
      </c>
      <c r="AP1937" s="104" t="str">
        <f t="shared" si="1252"/>
        <v/>
      </c>
      <c r="AQ1937" s="121" t="str">
        <f t="shared" si="1268"/>
        <v/>
      </c>
      <c r="AS1937" s="88" t="str">
        <f t="shared" si="1253"/>
        <v/>
      </c>
      <c r="AT1937" s="68" t="str">
        <f t="shared" si="1269"/>
        <v/>
      </c>
      <c r="AU1937" s="68" t="str">
        <f t="shared" si="1270"/>
        <v/>
      </c>
      <c r="AV1937" s="68" t="str">
        <f t="shared" si="1271"/>
        <v/>
      </c>
      <c r="AW1937" s="88" t="str">
        <f t="shared" si="1254"/>
        <v/>
      </c>
      <c r="AZ1937" s="88" t="str">
        <f t="shared" si="1255"/>
        <v/>
      </c>
      <c r="BA1937" s="68" t="str">
        <f t="shared" si="1256"/>
        <v/>
      </c>
      <c r="BB1937" s="68" t="str">
        <f t="shared" si="1257"/>
        <v/>
      </c>
      <c r="BC1937" s="68" t="str">
        <f t="shared" si="1258"/>
        <v/>
      </c>
      <c r="BD1937" s="69" t="str">
        <f t="shared" si="1259"/>
        <v/>
      </c>
      <c r="BE1937" s="69" t="str">
        <f t="shared" si="1272"/>
        <v/>
      </c>
      <c r="BT1937" s="138" t="str">
        <f t="shared" ca="1" si="1273"/>
        <v/>
      </c>
      <c r="BU1937" s="139" t="str">
        <f t="shared" ca="1" si="1274"/>
        <v/>
      </c>
      <c r="BW1937" s="138" t="str">
        <f t="shared" si="1275"/>
        <v/>
      </c>
      <c r="BX1937" s="104" t="str">
        <f t="shared" si="1276"/>
        <v/>
      </c>
      <c r="BY1937" s="139" t="str">
        <f t="shared" si="1277"/>
        <v/>
      </c>
      <c r="CA1937" s="138" t="str">
        <f t="shared" si="1278"/>
        <v/>
      </c>
      <c r="CB1937" s="104" t="str">
        <f t="shared" si="1279"/>
        <v/>
      </c>
      <c r="CC1937" s="139" t="str">
        <f t="shared" si="1280"/>
        <v/>
      </c>
      <c r="CE1937" s="162" t="str">
        <f t="shared" si="1281"/>
        <v/>
      </c>
      <c r="CF1937" s="163" t="str">
        <f t="shared" si="1282"/>
        <v/>
      </c>
      <c r="CG1937" s="164" t="str">
        <f t="shared" si="1283"/>
        <v/>
      </c>
      <c r="CI1937" s="162" t="str">
        <f t="shared" si="1284"/>
        <v/>
      </c>
      <c r="CJ1937" s="163" t="str">
        <f t="shared" si="1246"/>
        <v/>
      </c>
      <c r="CK1937" s="164" t="str">
        <f t="shared" si="1247"/>
        <v/>
      </c>
      <c r="CM1937" s="169" t="str">
        <f t="shared" si="1285"/>
        <v/>
      </c>
      <c r="CN1937" s="139" t="str">
        <f t="shared" si="1286"/>
        <v/>
      </c>
      <c r="CP1937" s="41" t="str">
        <f>IF($CM1937="", "", COUNTIF($CM$11:$CM$3035, "&lt;"&amp;$CM1937)+1+COUNTIF($CM$11:$CM1937, $CM1937)-1)</f>
        <v/>
      </c>
    </row>
    <row r="1938" spans="1:94" x14ac:dyDescent="0.25">
      <c r="A1938" s="40"/>
      <c r="B1938" s="82" t="str">
        <f>IF($I1938="", "", IFERROR(INDEX('Job Database'!$AE$11:$AE$3035, MATCH($I1938, 'Job Database'!$X$11:$X$3035, 0)), ""))</f>
        <v/>
      </c>
      <c r="C1938" s="69" t="str">
        <f>IF($I1938="", "", IF(COUNTIF('Job Database'!$X$11:$X$3035, $I1938)=0, $AC$5, $AC$4))</f>
        <v/>
      </c>
      <c r="D1938" s="40"/>
      <c r="E1938" s="85" t="str">
        <f>IF($I1938="", "", IF(IFERROR(INDEX('Job Database'!$M$11:$M$3035, MATCH($I1938, 'Job Database'!$X$11:$X$3035, 0)), "")="", "", IFERROR(INDEX('Job Database'!$M$11:$M$3035, MATCH($I1938, 'Job Database'!$X$11:$X$3035, 0)), "")))</f>
        <v/>
      </c>
      <c r="F1938" s="40"/>
      <c r="G1938" s="88" t="str">
        <f t="shared" si="1260"/>
        <v/>
      </c>
      <c r="H1938" s="40"/>
      <c r="I1938" s="24"/>
      <c r="J1938" s="34"/>
      <c r="K1938" s="106"/>
      <c r="L1938" s="79"/>
      <c r="M1938" s="34"/>
      <c r="N1938" s="79"/>
      <c r="O1938" s="31"/>
      <c r="P1938" s="53"/>
      <c r="Q1938" s="40"/>
      <c r="S1938" s="41" t="str">
        <f t="shared" si="1248"/>
        <v/>
      </c>
      <c r="T1938" s="41" t="str">
        <f t="shared" si="1249"/>
        <v/>
      </c>
      <c r="U1938" s="41" t="str">
        <f t="shared" si="1261"/>
        <v/>
      </c>
      <c r="W1938" s="74" t="str">
        <f>IF('Job Database'!$X1938="", "", 'Job Database'!$X1938)</f>
        <v/>
      </c>
      <c r="Y1938" s="41" t="str">
        <f>IF($W1938="", "", IF(COUNTIF($I$11:$I$3035, $W1938)&gt;0, "", MAX($Y$10:$Y1937)+1))</f>
        <v/>
      </c>
      <c r="Z1938" s="41">
        <v>1928</v>
      </c>
      <c r="AA1938" s="58" t="str">
        <f t="shared" si="1262"/>
        <v/>
      </c>
      <c r="AC1938" s="41" t="str">
        <f t="shared" si="1250"/>
        <v/>
      </c>
      <c r="AE1938" s="41" t="str">
        <f t="shared" si="1263"/>
        <v/>
      </c>
      <c r="AJ1938" s="154" t="str">
        <f t="shared" si="1264"/>
        <v/>
      </c>
      <c r="AL1938" s="120" t="str">
        <f t="shared" si="1265"/>
        <v/>
      </c>
      <c r="AM1938" s="104" t="str">
        <f t="shared" si="1266"/>
        <v/>
      </c>
      <c r="AN1938" s="104" t="str">
        <f t="shared" si="1267"/>
        <v/>
      </c>
      <c r="AO1938" s="104" t="str">
        <f t="shared" si="1251"/>
        <v/>
      </c>
      <c r="AP1938" s="104" t="str">
        <f t="shared" si="1252"/>
        <v/>
      </c>
      <c r="AQ1938" s="121" t="str">
        <f t="shared" si="1268"/>
        <v/>
      </c>
      <c r="AS1938" s="88" t="str">
        <f t="shared" si="1253"/>
        <v/>
      </c>
      <c r="AT1938" s="68" t="str">
        <f t="shared" si="1269"/>
        <v/>
      </c>
      <c r="AU1938" s="68" t="str">
        <f t="shared" si="1270"/>
        <v/>
      </c>
      <c r="AV1938" s="68" t="str">
        <f t="shared" si="1271"/>
        <v/>
      </c>
      <c r="AW1938" s="88" t="str">
        <f t="shared" si="1254"/>
        <v/>
      </c>
      <c r="AZ1938" s="88" t="str">
        <f t="shared" si="1255"/>
        <v/>
      </c>
      <c r="BA1938" s="68" t="str">
        <f t="shared" si="1256"/>
        <v/>
      </c>
      <c r="BB1938" s="68" t="str">
        <f t="shared" si="1257"/>
        <v/>
      </c>
      <c r="BC1938" s="68" t="str">
        <f t="shared" si="1258"/>
        <v/>
      </c>
      <c r="BD1938" s="69" t="str">
        <f t="shared" si="1259"/>
        <v/>
      </c>
      <c r="BE1938" s="69" t="str">
        <f t="shared" si="1272"/>
        <v/>
      </c>
      <c r="BT1938" s="138" t="str">
        <f t="shared" ca="1" si="1273"/>
        <v/>
      </c>
      <c r="BU1938" s="139" t="str">
        <f t="shared" ca="1" si="1274"/>
        <v/>
      </c>
      <c r="BW1938" s="138" t="str">
        <f t="shared" si="1275"/>
        <v/>
      </c>
      <c r="BX1938" s="104" t="str">
        <f t="shared" si="1276"/>
        <v/>
      </c>
      <c r="BY1938" s="139" t="str">
        <f t="shared" si="1277"/>
        <v/>
      </c>
      <c r="CA1938" s="138" t="str">
        <f t="shared" si="1278"/>
        <v/>
      </c>
      <c r="CB1938" s="104" t="str">
        <f t="shared" si="1279"/>
        <v/>
      </c>
      <c r="CC1938" s="139" t="str">
        <f t="shared" si="1280"/>
        <v/>
      </c>
      <c r="CE1938" s="162" t="str">
        <f t="shared" si="1281"/>
        <v/>
      </c>
      <c r="CF1938" s="163" t="str">
        <f t="shared" si="1282"/>
        <v/>
      </c>
      <c r="CG1938" s="164" t="str">
        <f t="shared" si="1283"/>
        <v/>
      </c>
      <c r="CI1938" s="162" t="str">
        <f t="shared" si="1284"/>
        <v/>
      </c>
      <c r="CJ1938" s="163" t="str">
        <f t="shared" si="1246"/>
        <v/>
      </c>
      <c r="CK1938" s="164" t="str">
        <f t="shared" si="1247"/>
        <v/>
      </c>
      <c r="CM1938" s="169" t="str">
        <f t="shared" si="1285"/>
        <v/>
      </c>
      <c r="CN1938" s="139" t="str">
        <f t="shared" si="1286"/>
        <v/>
      </c>
      <c r="CP1938" s="41" t="str">
        <f>IF($CM1938="", "", COUNTIF($CM$11:$CM$3035, "&lt;"&amp;$CM1938)+1+COUNTIF($CM$11:$CM1938, $CM1938)-1)</f>
        <v/>
      </c>
    </row>
    <row r="1939" spans="1:94" x14ac:dyDescent="0.25">
      <c r="A1939" s="40"/>
      <c r="B1939" s="82" t="str">
        <f>IF($I1939="", "", IFERROR(INDEX('Job Database'!$AE$11:$AE$3035, MATCH($I1939, 'Job Database'!$X$11:$X$3035, 0)), ""))</f>
        <v/>
      </c>
      <c r="C1939" s="69" t="str">
        <f>IF($I1939="", "", IF(COUNTIF('Job Database'!$X$11:$X$3035, $I1939)=0, $AC$5, $AC$4))</f>
        <v/>
      </c>
      <c r="D1939" s="40"/>
      <c r="E1939" s="85" t="str">
        <f>IF($I1939="", "", IF(IFERROR(INDEX('Job Database'!$M$11:$M$3035, MATCH($I1939, 'Job Database'!$X$11:$X$3035, 0)), "")="", "", IFERROR(INDEX('Job Database'!$M$11:$M$3035, MATCH($I1939, 'Job Database'!$X$11:$X$3035, 0)), "")))</f>
        <v/>
      </c>
      <c r="F1939" s="40"/>
      <c r="G1939" s="88" t="str">
        <f t="shared" si="1260"/>
        <v/>
      </c>
      <c r="H1939" s="40"/>
      <c r="I1939" s="24"/>
      <c r="J1939" s="34"/>
      <c r="K1939" s="106"/>
      <c r="L1939" s="79"/>
      <c r="M1939" s="34"/>
      <c r="N1939" s="79"/>
      <c r="O1939" s="31"/>
      <c r="P1939" s="53"/>
      <c r="Q1939" s="40"/>
      <c r="S1939" s="41" t="str">
        <f t="shared" si="1248"/>
        <v/>
      </c>
      <c r="T1939" s="41" t="str">
        <f t="shared" si="1249"/>
        <v/>
      </c>
      <c r="U1939" s="41" t="str">
        <f t="shared" si="1261"/>
        <v/>
      </c>
      <c r="W1939" s="74" t="str">
        <f>IF('Job Database'!$X1939="", "", 'Job Database'!$X1939)</f>
        <v/>
      </c>
      <c r="Y1939" s="41" t="str">
        <f>IF($W1939="", "", IF(COUNTIF($I$11:$I$3035, $W1939)&gt;0, "", MAX($Y$10:$Y1938)+1))</f>
        <v/>
      </c>
      <c r="Z1939" s="41">
        <v>1929</v>
      </c>
      <c r="AA1939" s="58" t="str">
        <f t="shared" si="1262"/>
        <v/>
      </c>
      <c r="AC1939" s="41" t="str">
        <f t="shared" si="1250"/>
        <v/>
      </c>
      <c r="AE1939" s="41" t="str">
        <f t="shared" si="1263"/>
        <v/>
      </c>
      <c r="AJ1939" s="154" t="str">
        <f t="shared" si="1264"/>
        <v/>
      </c>
      <c r="AL1939" s="120" t="str">
        <f t="shared" si="1265"/>
        <v/>
      </c>
      <c r="AM1939" s="104" t="str">
        <f t="shared" si="1266"/>
        <v/>
      </c>
      <c r="AN1939" s="104" t="str">
        <f t="shared" si="1267"/>
        <v/>
      </c>
      <c r="AO1939" s="104" t="str">
        <f t="shared" si="1251"/>
        <v/>
      </c>
      <c r="AP1939" s="104" t="str">
        <f t="shared" si="1252"/>
        <v/>
      </c>
      <c r="AQ1939" s="121" t="str">
        <f t="shared" si="1268"/>
        <v/>
      </c>
      <c r="AS1939" s="88" t="str">
        <f t="shared" si="1253"/>
        <v/>
      </c>
      <c r="AT1939" s="68" t="str">
        <f t="shared" si="1269"/>
        <v/>
      </c>
      <c r="AU1939" s="68" t="str">
        <f t="shared" si="1270"/>
        <v/>
      </c>
      <c r="AV1939" s="68" t="str">
        <f t="shared" si="1271"/>
        <v/>
      </c>
      <c r="AW1939" s="88" t="str">
        <f t="shared" si="1254"/>
        <v/>
      </c>
      <c r="AZ1939" s="88" t="str">
        <f t="shared" si="1255"/>
        <v/>
      </c>
      <c r="BA1939" s="68" t="str">
        <f t="shared" si="1256"/>
        <v/>
      </c>
      <c r="BB1939" s="68" t="str">
        <f t="shared" si="1257"/>
        <v/>
      </c>
      <c r="BC1939" s="68" t="str">
        <f t="shared" si="1258"/>
        <v/>
      </c>
      <c r="BD1939" s="69" t="str">
        <f t="shared" si="1259"/>
        <v/>
      </c>
      <c r="BE1939" s="69" t="str">
        <f t="shared" si="1272"/>
        <v/>
      </c>
      <c r="BT1939" s="138" t="str">
        <f t="shared" ca="1" si="1273"/>
        <v/>
      </c>
      <c r="BU1939" s="139" t="str">
        <f t="shared" ca="1" si="1274"/>
        <v/>
      </c>
      <c r="BW1939" s="138" t="str">
        <f t="shared" si="1275"/>
        <v/>
      </c>
      <c r="BX1939" s="104" t="str">
        <f t="shared" si="1276"/>
        <v/>
      </c>
      <c r="BY1939" s="139" t="str">
        <f t="shared" si="1277"/>
        <v/>
      </c>
      <c r="CA1939" s="138" t="str">
        <f t="shared" si="1278"/>
        <v/>
      </c>
      <c r="CB1939" s="104" t="str">
        <f t="shared" si="1279"/>
        <v/>
      </c>
      <c r="CC1939" s="139" t="str">
        <f t="shared" si="1280"/>
        <v/>
      </c>
      <c r="CE1939" s="162" t="str">
        <f t="shared" si="1281"/>
        <v/>
      </c>
      <c r="CF1939" s="163" t="str">
        <f t="shared" si="1282"/>
        <v/>
      </c>
      <c r="CG1939" s="164" t="str">
        <f t="shared" si="1283"/>
        <v/>
      </c>
      <c r="CI1939" s="162" t="str">
        <f t="shared" si="1284"/>
        <v/>
      </c>
      <c r="CJ1939" s="163" t="str">
        <f t="shared" si="1246"/>
        <v/>
      </c>
      <c r="CK1939" s="164" t="str">
        <f t="shared" si="1247"/>
        <v/>
      </c>
      <c r="CM1939" s="169" t="str">
        <f t="shared" si="1285"/>
        <v/>
      </c>
      <c r="CN1939" s="139" t="str">
        <f t="shared" si="1286"/>
        <v/>
      </c>
      <c r="CP1939" s="41" t="str">
        <f>IF($CM1939="", "", COUNTIF($CM$11:$CM$3035, "&lt;"&amp;$CM1939)+1+COUNTIF($CM$11:$CM1939, $CM1939)-1)</f>
        <v/>
      </c>
    </row>
    <row r="1940" spans="1:94" x14ac:dyDescent="0.25">
      <c r="A1940" s="40"/>
      <c r="B1940" s="82" t="str">
        <f>IF($I1940="", "", IFERROR(INDEX('Job Database'!$AE$11:$AE$3035, MATCH($I1940, 'Job Database'!$X$11:$X$3035, 0)), ""))</f>
        <v/>
      </c>
      <c r="C1940" s="69" t="str">
        <f>IF($I1940="", "", IF(COUNTIF('Job Database'!$X$11:$X$3035, $I1940)=0, $AC$5, $AC$4))</f>
        <v/>
      </c>
      <c r="D1940" s="40"/>
      <c r="E1940" s="85" t="str">
        <f>IF($I1940="", "", IF(IFERROR(INDEX('Job Database'!$M$11:$M$3035, MATCH($I1940, 'Job Database'!$X$11:$X$3035, 0)), "")="", "", IFERROR(INDEX('Job Database'!$M$11:$M$3035, MATCH($I1940, 'Job Database'!$X$11:$X$3035, 0)), "")))</f>
        <v/>
      </c>
      <c r="F1940" s="40"/>
      <c r="G1940" s="88" t="str">
        <f t="shared" si="1260"/>
        <v/>
      </c>
      <c r="H1940" s="40"/>
      <c r="I1940" s="24"/>
      <c r="J1940" s="34"/>
      <c r="K1940" s="106"/>
      <c r="L1940" s="79"/>
      <c r="M1940" s="34"/>
      <c r="N1940" s="79"/>
      <c r="O1940" s="31"/>
      <c r="P1940" s="53"/>
      <c r="Q1940" s="40"/>
      <c r="S1940" s="41" t="str">
        <f t="shared" si="1248"/>
        <v/>
      </c>
      <c r="T1940" s="41" t="str">
        <f t="shared" si="1249"/>
        <v/>
      </c>
      <c r="U1940" s="41" t="str">
        <f t="shared" si="1261"/>
        <v/>
      </c>
      <c r="W1940" s="74" t="str">
        <f>IF('Job Database'!$X1940="", "", 'Job Database'!$X1940)</f>
        <v/>
      </c>
      <c r="Y1940" s="41" t="str">
        <f>IF($W1940="", "", IF(COUNTIF($I$11:$I$3035, $W1940)&gt;0, "", MAX($Y$10:$Y1939)+1))</f>
        <v/>
      </c>
      <c r="Z1940" s="41">
        <v>1930</v>
      </c>
      <c r="AA1940" s="58" t="str">
        <f t="shared" si="1262"/>
        <v/>
      </c>
      <c r="AC1940" s="41" t="str">
        <f t="shared" si="1250"/>
        <v/>
      </c>
      <c r="AE1940" s="41" t="str">
        <f t="shared" si="1263"/>
        <v/>
      </c>
      <c r="AJ1940" s="154" t="str">
        <f t="shared" si="1264"/>
        <v/>
      </c>
      <c r="AL1940" s="120" t="str">
        <f t="shared" si="1265"/>
        <v/>
      </c>
      <c r="AM1940" s="104" t="str">
        <f t="shared" si="1266"/>
        <v/>
      </c>
      <c r="AN1940" s="104" t="str">
        <f t="shared" si="1267"/>
        <v/>
      </c>
      <c r="AO1940" s="104" t="str">
        <f t="shared" si="1251"/>
        <v/>
      </c>
      <c r="AP1940" s="104" t="str">
        <f t="shared" si="1252"/>
        <v/>
      </c>
      <c r="AQ1940" s="121" t="str">
        <f t="shared" si="1268"/>
        <v/>
      </c>
      <c r="AS1940" s="88" t="str">
        <f t="shared" si="1253"/>
        <v/>
      </c>
      <c r="AT1940" s="68" t="str">
        <f t="shared" si="1269"/>
        <v/>
      </c>
      <c r="AU1940" s="68" t="str">
        <f t="shared" si="1270"/>
        <v/>
      </c>
      <c r="AV1940" s="68" t="str">
        <f t="shared" si="1271"/>
        <v/>
      </c>
      <c r="AW1940" s="88" t="str">
        <f t="shared" si="1254"/>
        <v/>
      </c>
      <c r="AZ1940" s="88" t="str">
        <f t="shared" si="1255"/>
        <v/>
      </c>
      <c r="BA1940" s="68" t="str">
        <f t="shared" si="1256"/>
        <v/>
      </c>
      <c r="BB1940" s="68" t="str">
        <f t="shared" si="1257"/>
        <v/>
      </c>
      <c r="BC1940" s="68" t="str">
        <f t="shared" si="1258"/>
        <v/>
      </c>
      <c r="BD1940" s="69" t="str">
        <f t="shared" si="1259"/>
        <v/>
      </c>
      <c r="BE1940" s="69" t="str">
        <f t="shared" si="1272"/>
        <v/>
      </c>
      <c r="BT1940" s="138" t="str">
        <f t="shared" ca="1" si="1273"/>
        <v/>
      </c>
      <c r="BU1940" s="139" t="str">
        <f t="shared" ca="1" si="1274"/>
        <v/>
      </c>
      <c r="BW1940" s="138" t="str">
        <f t="shared" si="1275"/>
        <v/>
      </c>
      <c r="BX1940" s="104" t="str">
        <f t="shared" si="1276"/>
        <v/>
      </c>
      <c r="BY1940" s="139" t="str">
        <f t="shared" si="1277"/>
        <v/>
      </c>
      <c r="CA1940" s="138" t="str">
        <f t="shared" si="1278"/>
        <v/>
      </c>
      <c r="CB1940" s="104" t="str">
        <f t="shared" si="1279"/>
        <v/>
      </c>
      <c r="CC1940" s="139" t="str">
        <f t="shared" si="1280"/>
        <v/>
      </c>
      <c r="CE1940" s="162" t="str">
        <f t="shared" si="1281"/>
        <v/>
      </c>
      <c r="CF1940" s="163" t="str">
        <f t="shared" si="1282"/>
        <v/>
      </c>
      <c r="CG1940" s="164" t="str">
        <f t="shared" si="1283"/>
        <v/>
      </c>
      <c r="CI1940" s="162" t="str">
        <f t="shared" si="1284"/>
        <v/>
      </c>
      <c r="CJ1940" s="163" t="str">
        <f t="shared" si="1246"/>
        <v/>
      </c>
      <c r="CK1940" s="164" t="str">
        <f t="shared" si="1247"/>
        <v/>
      </c>
      <c r="CM1940" s="169" t="str">
        <f t="shared" si="1285"/>
        <v/>
      </c>
      <c r="CN1940" s="139" t="str">
        <f t="shared" si="1286"/>
        <v/>
      </c>
      <c r="CP1940" s="41" t="str">
        <f>IF($CM1940="", "", COUNTIF($CM$11:$CM$3035, "&lt;"&amp;$CM1940)+1+COUNTIF($CM$11:$CM1940, $CM1940)-1)</f>
        <v/>
      </c>
    </row>
    <row r="1941" spans="1:94" x14ac:dyDescent="0.25">
      <c r="A1941" s="40"/>
      <c r="B1941" s="82" t="str">
        <f>IF($I1941="", "", IFERROR(INDEX('Job Database'!$AE$11:$AE$3035, MATCH($I1941, 'Job Database'!$X$11:$X$3035, 0)), ""))</f>
        <v/>
      </c>
      <c r="C1941" s="69" t="str">
        <f>IF($I1941="", "", IF(COUNTIF('Job Database'!$X$11:$X$3035, $I1941)=0, $AC$5, $AC$4))</f>
        <v/>
      </c>
      <c r="D1941" s="40"/>
      <c r="E1941" s="85" t="str">
        <f>IF($I1941="", "", IF(IFERROR(INDEX('Job Database'!$M$11:$M$3035, MATCH($I1941, 'Job Database'!$X$11:$X$3035, 0)), "")="", "", IFERROR(INDEX('Job Database'!$M$11:$M$3035, MATCH($I1941, 'Job Database'!$X$11:$X$3035, 0)), "")))</f>
        <v/>
      </c>
      <c r="F1941" s="40"/>
      <c r="G1941" s="88" t="str">
        <f t="shared" si="1260"/>
        <v/>
      </c>
      <c r="H1941" s="40"/>
      <c r="I1941" s="24"/>
      <c r="J1941" s="34"/>
      <c r="K1941" s="106"/>
      <c r="L1941" s="79"/>
      <c r="M1941" s="34"/>
      <c r="N1941" s="79"/>
      <c r="O1941" s="31"/>
      <c r="P1941" s="53"/>
      <c r="Q1941" s="40"/>
      <c r="S1941" s="41" t="str">
        <f t="shared" si="1248"/>
        <v/>
      </c>
      <c r="T1941" s="41" t="str">
        <f t="shared" si="1249"/>
        <v/>
      </c>
      <c r="U1941" s="41" t="str">
        <f t="shared" si="1261"/>
        <v/>
      </c>
      <c r="W1941" s="74" t="str">
        <f>IF('Job Database'!$X1941="", "", 'Job Database'!$X1941)</f>
        <v/>
      </c>
      <c r="Y1941" s="41" t="str">
        <f>IF($W1941="", "", IF(COUNTIF($I$11:$I$3035, $W1941)&gt;0, "", MAX($Y$10:$Y1940)+1))</f>
        <v/>
      </c>
      <c r="Z1941" s="41">
        <v>1931</v>
      </c>
      <c r="AA1941" s="58" t="str">
        <f t="shared" si="1262"/>
        <v/>
      </c>
      <c r="AC1941" s="41" t="str">
        <f t="shared" si="1250"/>
        <v/>
      </c>
      <c r="AE1941" s="41" t="str">
        <f t="shared" si="1263"/>
        <v/>
      </c>
      <c r="AJ1941" s="154" t="str">
        <f t="shared" si="1264"/>
        <v/>
      </c>
      <c r="AL1941" s="120" t="str">
        <f t="shared" si="1265"/>
        <v/>
      </c>
      <c r="AM1941" s="104" t="str">
        <f t="shared" si="1266"/>
        <v/>
      </c>
      <c r="AN1941" s="104" t="str">
        <f t="shared" si="1267"/>
        <v/>
      </c>
      <c r="AO1941" s="104" t="str">
        <f t="shared" si="1251"/>
        <v/>
      </c>
      <c r="AP1941" s="104" t="str">
        <f t="shared" si="1252"/>
        <v/>
      </c>
      <c r="AQ1941" s="121" t="str">
        <f t="shared" si="1268"/>
        <v/>
      </c>
      <c r="AS1941" s="88" t="str">
        <f t="shared" si="1253"/>
        <v/>
      </c>
      <c r="AT1941" s="68" t="str">
        <f t="shared" si="1269"/>
        <v/>
      </c>
      <c r="AU1941" s="68" t="str">
        <f t="shared" si="1270"/>
        <v/>
      </c>
      <c r="AV1941" s="68" t="str">
        <f t="shared" si="1271"/>
        <v/>
      </c>
      <c r="AW1941" s="88" t="str">
        <f t="shared" si="1254"/>
        <v/>
      </c>
      <c r="AZ1941" s="88" t="str">
        <f t="shared" si="1255"/>
        <v/>
      </c>
      <c r="BA1941" s="68" t="str">
        <f t="shared" si="1256"/>
        <v/>
      </c>
      <c r="BB1941" s="68" t="str">
        <f t="shared" si="1257"/>
        <v/>
      </c>
      <c r="BC1941" s="68" t="str">
        <f t="shared" si="1258"/>
        <v/>
      </c>
      <c r="BD1941" s="69" t="str">
        <f t="shared" si="1259"/>
        <v/>
      </c>
      <c r="BE1941" s="69" t="str">
        <f t="shared" si="1272"/>
        <v/>
      </c>
      <c r="BT1941" s="138" t="str">
        <f t="shared" ca="1" si="1273"/>
        <v/>
      </c>
      <c r="BU1941" s="139" t="str">
        <f t="shared" ca="1" si="1274"/>
        <v/>
      </c>
      <c r="BW1941" s="138" t="str">
        <f t="shared" si="1275"/>
        <v/>
      </c>
      <c r="BX1941" s="104" t="str">
        <f t="shared" si="1276"/>
        <v/>
      </c>
      <c r="BY1941" s="139" t="str">
        <f t="shared" si="1277"/>
        <v/>
      </c>
      <c r="CA1941" s="138" t="str">
        <f t="shared" si="1278"/>
        <v/>
      </c>
      <c r="CB1941" s="104" t="str">
        <f t="shared" si="1279"/>
        <v/>
      </c>
      <c r="CC1941" s="139" t="str">
        <f t="shared" si="1280"/>
        <v/>
      </c>
      <c r="CE1941" s="162" t="str">
        <f t="shared" si="1281"/>
        <v/>
      </c>
      <c r="CF1941" s="163" t="str">
        <f t="shared" si="1282"/>
        <v/>
      </c>
      <c r="CG1941" s="164" t="str">
        <f t="shared" si="1283"/>
        <v/>
      </c>
      <c r="CI1941" s="162" t="str">
        <f t="shared" si="1284"/>
        <v/>
      </c>
      <c r="CJ1941" s="163" t="str">
        <f t="shared" si="1246"/>
        <v/>
      </c>
      <c r="CK1941" s="164" t="str">
        <f t="shared" si="1247"/>
        <v/>
      </c>
      <c r="CM1941" s="169" t="str">
        <f t="shared" si="1285"/>
        <v/>
      </c>
      <c r="CN1941" s="139" t="str">
        <f t="shared" si="1286"/>
        <v/>
      </c>
      <c r="CP1941" s="41" t="str">
        <f>IF($CM1941="", "", COUNTIF($CM$11:$CM$3035, "&lt;"&amp;$CM1941)+1+COUNTIF($CM$11:$CM1941, $CM1941)-1)</f>
        <v/>
      </c>
    </row>
    <row r="1942" spans="1:94" x14ac:dyDescent="0.25">
      <c r="A1942" s="40"/>
      <c r="B1942" s="82" t="str">
        <f>IF($I1942="", "", IFERROR(INDEX('Job Database'!$AE$11:$AE$3035, MATCH($I1942, 'Job Database'!$X$11:$X$3035, 0)), ""))</f>
        <v/>
      </c>
      <c r="C1942" s="69" t="str">
        <f>IF($I1942="", "", IF(COUNTIF('Job Database'!$X$11:$X$3035, $I1942)=0, $AC$5, $AC$4))</f>
        <v/>
      </c>
      <c r="D1942" s="40"/>
      <c r="E1942" s="85" t="str">
        <f>IF($I1942="", "", IF(IFERROR(INDEX('Job Database'!$M$11:$M$3035, MATCH($I1942, 'Job Database'!$X$11:$X$3035, 0)), "")="", "", IFERROR(INDEX('Job Database'!$M$11:$M$3035, MATCH($I1942, 'Job Database'!$X$11:$X$3035, 0)), "")))</f>
        <v/>
      </c>
      <c r="F1942" s="40"/>
      <c r="G1942" s="88" t="str">
        <f t="shared" si="1260"/>
        <v/>
      </c>
      <c r="H1942" s="40"/>
      <c r="I1942" s="24"/>
      <c r="J1942" s="34"/>
      <c r="K1942" s="106"/>
      <c r="L1942" s="79"/>
      <c r="M1942" s="34"/>
      <c r="N1942" s="79"/>
      <c r="O1942" s="31"/>
      <c r="P1942" s="53"/>
      <c r="Q1942" s="40"/>
      <c r="S1942" s="41" t="str">
        <f t="shared" si="1248"/>
        <v/>
      </c>
      <c r="T1942" s="41" t="str">
        <f t="shared" si="1249"/>
        <v/>
      </c>
      <c r="U1942" s="41" t="str">
        <f t="shared" si="1261"/>
        <v/>
      </c>
      <c r="W1942" s="74" t="str">
        <f>IF('Job Database'!$X1942="", "", 'Job Database'!$X1942)</f>
        <v/>
      </c>
      <c r="Y1942" s="41" t="str">
        <f>IF($W1942="", "", IF(COUNTIF($I$11:$I$3035, $W1942)&gt;0, "", MAX($Y$10:$Y1941)+1))</f>
        <v/>
      </c>
      <c r="Z1942" s="41">
        <v>1932</v>
      </c>
      <c r="AA1942" s="58" t="str">
        <f t="shared" si="1262"/>
        <v/>
      </c>
      <c r="AC1942" s="41" t="str">
        <f t="shared" si="1250"/>
        <v/>
      </c>
      <c r="AE1942" s="41" t="str">
        <f t="shared" si="1263"/>
        <v/>
      </c>
      <c r="AJ1942" s="154" t="str">
        <f t="shared" si="1264"/>
        <v/>
      </c>
      <c r="AL1942" s="120" t="str">
        <f t="shared" si="1265"/>
        <v/>
      </c>
      <c r="AM1942" s="104" t="str">
        <f t="shared" si="1266"/>
        <v/>
      </c>
      <c r="AN1942" s="104" t="str">
        <f t="shared" si="1267"/>
        <v/>
      </c>
      <c r="AO1942" s="104" t="str">
        <f t="shared" si="1251"/>
        <v/>
      </c>
      <c r="AP1942" s="104" t="str">
        <f t="shared" si="1252"/>
        <v/>
      </c>
      <c r="AQ1942" s="121" t="str">
        <f t="shared" si="1268"/>
        <v/>
      </c>
      <c r="AS1942" s="88" t="str">
        <f t="shared" si="1253"/>
        <v/>
      </c>
      <c r="AT1942" s="68" t="str">
        <f t="shared" si="1269"/>
        <v/>
      </c>
      <c r="AU1942" s="68" t="str">
        <f t="shared" si="1270"/>
        <v/>
      </c>
      <c r="AV1942" s="68" t="str">
        <f t="shared" si="1271"/>
        <v/>
      </c>
      <c r="AW1942" s="88" t="str">
        <f t="shared" si="1254"/>
        <v/>
      </c>
      <c r="AZ1942" s="88" t="str">
        <f t="shared" si="1255"/>
        <v/>
      </c>
      <c r="BA1942" s="68" t="str">
        <f t="shared" si="1256"/>
        <v/>
      </c>
      <c r="BB1942" s="68" t="str">
        <f t="shared" si="1257"/>
        <v/>
      </c>
      <c r="BC1942" s="68" t="str">
        <f t="shared" si="1258"/>
        <v/>
      </c>
      <c r="BD1942" s="69" t="str">
        <f t="shared" si="1259"/>
        <v/>
      </c>
      <c r="BE1942" s="69" t="str">
        <f t="shared" si="1272"/>
        <v/>
      </c>
      <c r="BT1942" s="138" t="str">
        <f t="shared" ca="1" si="1273"/>
        <v/>
      </c>
      <c r="BU1942" s="139" t="str">
        <f t="shared" ca="1" si="1274"/>
        <v/>
      </c>
      <c r="BW1942" s="138" t="str">
        <f t="shared" si="1275"/>
        <v/>
      </c>
      <c r="BX1942" s="104" t="str">
        <f t="shared" si="1276"/>
        <v/>
      </c>
      <c r="BY1942" s="139" t="str">
        <f t="shared" si="1277"/>
        <v/>
      </c>
      <c r="CA1942" s="138" t="str">
        <f t="shared" si="1278"/>
        <v/>
      </c>
      <c r="CB1942" s="104" t="str">
        <f t="shared" si="1279"/>
        <v/>
      </c>
      <c r="CC1942" s="139" t="str">
        <f t="shared" si="1280"/>
        <v/>
      </c>
      <c r="CE1942" s="162" t="str">
        <f t="shared" si="1281"/>
        <v/>
      </c>
      <c r="CF1942" s="163" t="str">
        <f t="shared" si="1282"/>
        <v/>
      </c>
      <c r="CG1942" s="164" t="str">
        <f t="shared" si="1283"/>
        <v/>
      </c>
      <c r="CI1942" s="162" t="str">
        <f t="shared" si="1284"/>
        <v/>
      </c>
      <c r="CJ1942" s="163" t="str">
        <f t="shared" si="1246"/>
        <v/>
      </c>
      <c r="CK1942" s="164" t="str">
        <f t="shared" si="1247"/>
        <v/>
      </c>
      <c r="CM1942" s="169" t="str">
        <f t="shared" si="1285"/>
        <v/>
      </c>
      <c r="CN1942" s="139" t="str">
        <f t="shared" si="1286"/>
        <v/>
      </c>
      <c r="CP1942" s="41" t="str">
        <f>IF($CM1942="", "", COUNTIF($CM$11:$CM$3035, "&lt;"&amp;$CM1942)+1+COUNTIF($CM$11:$CM1942, $CM1942)-1)</f>
        <v/>
      </c>
    </row>
    <row r="1943" spans="1:94" x14ac:dyDescent="0.25">
      <c r="A1943" s="40"/>
      <c r="B1943" s="82" t="str">
        <f>IF($I1943="", "", IFERROR(INDEX('Job Database'!$AE$11:$AE$3035, MATCH($I1943, 'Job Database'!$X$11:$X$3035, 0)), ""))</f>
        <v/>
      </c>
      <c r="C1943" s="69" t="str">
        <f>IF($I1943="", "", IF(COUNTIF('Job Database'!$X$11:$X$3035, $I1943)=0, $AC$5, $AC$4))</f>
        <v/>
      </c>
      <c r="D1943" s="40"/>
      <c r="E1943" s="85" t="str">
        <f>IF($I1943="", "", IF(IFERROR(INDEX('Job Database'!$M$11:$M$3035, MATCH($I1943, 'Job Database'!$X$11:$X$3035, 0)), "")="", "", IFERROR(INDEX('Job Database'!$M$11:$M$3035, MATCH($I1943, 'Job Database'!$X$11:$X$3035, 0)), "")))</f>
        <v/>
      </c>
      <c r="F1943" s="40"/>
      <c r="G1943" s="88" t="str">
        <f t="shared" si="1260"/>
        <v/>
      </c>
      <c r="H1943" s="40"/>
      <c r="I1943" s="24"/>
      <c r="J1943" s="34"/>
      <c r="K1943" s="106"/>
      <c r="L1943" s="79"/>
      <c r="M1943" s="34"/>
      <c r="N1943" s="79"/>
      <c r="O1943" s="31"/>
      <c r="P1943" s="53"/>
      <c r="Q1943" s="40"/>
      <c r="S1943" s="41" t="str">
        <f t="shared" si="1248"/>
        <v/>
      </c>
      <c r="T1943" s="41" t="str">
        <f t="shared" si="1249"/>
        <v/>
      </c>
      <c r="U1943" s="41" t="str">
        <f t="shared" si="1261"/>
        <v/>
      </c>
      <c r="W1943" s="74" t="str">
        <f>IF('Job Database'!$X1943="", "", 'Job Database'!$X1943)</f>
        <v/>
      </c>
      <c r="Y1943" s="41" t="str">
        <f>IF($W1943="", "", IF(COUNTIF($I$11:$I$3035, $W1943)&gt;0, "", MAX($Y$10:$Y1942)+1))</f>
        <v/>
      </c>
      <c r="Z1943" s="41">
        <v>1933</v>
      </c>
      <c r="AA1943" s="58" t="str">
        <f t="shared" si="1262"/>
        <v/>
      </c>
      <c r="AC1943" s="41" t="str">
        <f t="shared" si="1250"/>
        <v/>
      </c>
      <c r="AE1943" s="41" t="str">
        <f t="shared" si="1263"/>
        <v/>
      </c>
      <c r="AJ1943" s="154" t="str">
        <f t="shared" si="1264"/>
        <v/>
      </c>
      <c r="AL1943" s="120" t="str">
        <f t="shared" si="1265"/>
        <v/>
      </c>
      <c r="AM1943" s="104" t="str">
        <f t="shared" si="1266"/>
        <v/>
      </c>
      <c r="AN1943" s="104" t="str">
        <f t="shared" si="1267"/>
        <v/>
      </c>
      <c r="AO1943" s="104" t="str">
        <f t="shared" si="1251"/>
        <v/>
      </c>
      <c r="AP1943" s="104" t="str">
        <f t="shared" si="1252"/>
        <v/>
      </c>
      <c r="AQ1943" s="121" t="str">
        <f t="shared" si="1268"/>
        <v/>
      </c>
      <c r="AS1943" s="88" t="str">
        <f t="shared" si="1253"/>
        <v/>
      </c>
      <c r="AT1943" s="68" t="str">
        <f t="shared" si="1269"/>
        <v/>
      </c>
      <c r="AU1943" s="68" t="str">
        <f t="shared" si="1270"/>
        <v/>
      </c>
      <c r="AV1943" s="68" t="str">
        <f t="shared" si="1271"/>
        <v/>
      </c>
      <c r="AW1943" s="88" t="str">
        <f t="shared" si="1254"/>
        <v/>
      </c>
      <c r="AZ1943" s="88" t="str">
        <f t="shared" si="1255"/>
        <v/>
      </c>
      <c r="BA1943" s="68" t="str">
        <f t="shared" si="1256"/>
        <v/>
      </c>
      <c r="BB1943" s="68" t="str">
        <f t="shared" si="1257"/>
        <v/>
      </c>
      <c r="BC1943" s="68" t="str">
        <f t="shared" si="1258"/>
        <v/>
      </c>
      <c r="BD1943" s="69" t="str">
        <f t="shared" si="1259"/>
        <v/>
      </c>
      <c r="BE1943" s="69" t="str">
        <f t="shared" si="1272"/>
        <v/>
      </c>
      <c r="BT1943" s="138" t="str">
        <f t="shared" ca="1" si="1273"/>
        <v/>
      </c>
      <c r="BU1943" s="139" t="str">
        <f t="shared" ca="1" si="1274"/>
        <v/>
      </c>
      <c r="BW1943" s="138" t="str">
        <f t="shared" si="1275"/>
        <v/>
      </c>
      <c r="BX1943" s="104" t="str">
        <f t="shared" si="1276"/>
        <v/>
      </c>
      <c r="BY1943" s="139" t="str">
        <f t="shared" si="1277"/>
        <v/>
      </c>
      <c r="CA1943" s="138" t="str">
        <f t="shared" si="1278"/>
        <v/>
      </c>
      <c r="CB1943" s="104" t="str">
        <f t="shared" si="1279"/>
        <v/>
      </c>
      <c r="CC1943" s="139" t="str">
        <f t="shared" si="1280"/>
        <v/>
      </c>
      <c r="CE1943" s="162" t="str">
        <f t="shared" si="1281"/>
        <v/>
      </c>
      <c r="CF1943" s="163" t="str">
        <f t="shared" si="1282"/>
        <v/>
      </c>
      <c r="CG1943" s="164" t="str">
        <f t="shared" si="1283"/>
        <v/>
      </c>
      <c r="CI1943" s="162" t="str">
        <f t="shared" si="1284"/>
        <v/>
      </c>
      <c r="CJ1943" s="163" t="str">
        <f t="shared" si="1246"/>
        <v/>
      </c>
      <c r="CK1943" s="164" t="str">
        <f t="shared" si="1247"/>
        <v/>
      </c>
      <c r="CM1943" s="169" t="str">
        <f t="shared" si="1285"/>
        <v/>
      </c>
      <c r="CN1943" s="139" t="str">
        <f t="shared" si="1286"/>
        <v/>
      </c>
      <c r="CP1943" s="41" t="str">
        <f>IF($CM1943="", "", COUNTIF($CM$11:$CM$3035, "&lt;"&amp;$CM1943)+1+COUNTIF($CM$11:$CM1943, $CM1943)-1)</f>
        <v/>
      </c>
    </row>
    <row r="1944" spans="1:94" x14ac:dyDescent="0.25">
      <c r="A1944" s="40"/>
      <c r="B1944" s="82" t="str">
        <f>IF($I1944="", "", IFERROR(INDEX('Job Database'!$AE$11:$AE$3035, MATCH($I1944, 'Job Database'!$X$11:$X$3035, 0)), ""))</f>
        <v/>
      </c>
      <c r="C1944" s="69" t="str">
        <f>IF($I1944="", "", IF(COUNTIF('Job Database'!$X$11:$X$3035, $I1944)=0, $AC$5, $AC$4))</f>
        <v/>
      </c>
      <c r="D1944" s="40"/>
      <c r="E1944" s="85" t="str">
        <f>IF($I1944="", "", IF(IFERROR(INDEX('Job Database'!$M$11:$M$3035, MATCH($I1944, 'Job Database'!$X$11:$X$3035, 0)), "")="", "", IFERROR(INDEX('Job Database'!$M$11:$M$3035, MATCH($I1944, 'Job Database'!$X$11:$X$3035, 0)), "")))</f>
        <v/>
      </c>
      <c r="F1944" s="40"/>
      <c r="G1944" s="88" t="str">
        <f t="shared" si="1260"/>
        <v/>
      </c>
      <c r="H1944" s="40"/>
      <c r="I1944" s="24"/>
      <c r="J1944" s="34"/>
      <c r="K1944" s="106"/>
      <c r="L1944" s="79"/>
      <c r="M1944" s="34"/>
      <c r="N1944" s="79"/>
      <c r="O1944" s="31"/>
      <c r="P1944" s="53"/>
      <c r="Q1944" s="40"/>
      <c r="S1944" s="41" t="str">
        <f t="shared" si="1248"/>
        <v/>
      </c>
      <c r="T1944" s="41" t="str">
        <f t="shared" si="1249"/>
        <v/>
      </c>
      <c r="U1944" s="41" t="str">
        <f t="shared" si="1261"/>
        <v/>
      </c>
      <c r="W1944" s="74" t="str">
        <f>IF('Job Database'!$X1944="", "", 'Job Database'!$X1944)</f>
        <v/>
      </c>
      <c r="Y1944" s="41" t="str">
        <f>IF($W1944="", "", IF(COUNTIF($I$11:$I$3035, $W1944)&gt;0, "", MAX($Y$10:$Y1943)+1))</f>
        <v/>
      </c>
      <c r="Z1944" s="41">
        <v>1934</v>
      </c>
      <c r="AA1944" s="58" t="str">
        <f t="shared" si="1262"/>
        <v/>
      </c>
      <c r="AC1944" s="41" t="str">
        <f t="shared" si="1250"/>
        <v/>
      </c>
      <c r="AE1944" s="41" t="str">
        <f t="shared" si="1263"/>
        <v/>
      </c>
      <c r="AJ1944" s="154" t="str">
        <f t="shared" si="1264"/>
        <v/>
      </c>
      <c r="AL1944" s="120" t="str">
        <f t="shared" si="1265"/>
        <v/>
      </c>
      <c r="AM1944" s="104" t="str">
        <f t="shared" si="1266"/>
        <v/>
      </c>
      <c r="AN1944" s="104" t="str">
        <f t="shared" si="1267"/>
        <v/>
      </c>
      <c r="AO1944" s="104" t="str">
        <f t="shared" si="1251"/>
        <v/>
      </c>
      <c r="AP1944" s="104" t="str">
        <f t="shared" si="1252"/>
        <v/>
      </c>
      <c r="AQ1944" s="121" t="str">
        <f t="shared" si="1268"/>
        <v/>
      </c>
      <c r="AS1944" s="88" t="str">
        <f t="shared" si="1253"/>
        <v/>
      </c>
      <c r="AT1944" s="68" t="str">
        <f t="shared" si="1269"/>
        <v/>
      </c>
      <c r="AU1944" s="68" t="str">
        <f t="shared" si="1270"/>
        <v/>
      </c>
      <c r="AV1944" s="68" t="str">
        <f t="shared" si="1271"/>
        <v/>
      </c>
      <c r="AW1944" s="88" t="str">
        <f t="shared" si="1254"/>
        <v/>
      </c>
      <c r="AZ1944" s="88" t="str">
        <f t="shared" si="1255"/>
        <v/>
      </c>
      <c r="BA1944" s="68" t="str">
        <f t="shared" si="1256"/>
        <v/>
      </c>
      <c r="BB1944" s="68" t="str">
        <f t="shared" si="1257"/>
        <v/>
      </c>
      <c r="BC1944" s="68" t="str">
        <f t="shared" si="1258"/>
        <v/>
      </c>
      <c r="BD1944" s="69" t="str">
        <f t="shared" si="1259"/>
        <v/>
      </c>
      <c r="BE1944" s="69" t="str">
        <f t="shared" si="1272"/>
        <v/>
      </c>
      <c r="BT1944" s="138" t="str">
        <f t="shared" ca="1" si="1273"/>
        <v/>
      </c>
      <c r="BU1944" s="139" t="str">
        <f t="shared" ca="1" si="1274"/>
        <v/>
      </c>
      <c r="BW1944" s="138" t="str">
        <f t="shared" si="1275"/>
        <v/>
      </c>
      <c r="BX1944" s="104" t="str">
        <f t="shared" si="1276"/>
        <v/>
      </c>
      <c r="BY1944" s="139" t="str">
        <f t="shared" si="1277"/>
        <v/>
      </c>
      <c r="CA1944" s="138" t="str">
        <f t="shared" si="1278"/>
        <v/>
      </c>
      <c r="CB1944" s="104" t="str">
        <f t="shared" si="1279"/>
        <v/>
      </c>
      <c r="CC1944" s="139" t="str">
        <f t="shared" si="1280"/>
        <v/>
      </c>
      <c r="CE1944" s="162" t="str">
        <f t="shared" si="1281"/>
        <v/>
      </c>
      <c r="CF1944" s="163" t="str">
        <f t="shared" si="1282"/>
        <v/>
      </c>
      <c r="CG1944" s="164" t="str">
        <f t="shared" si="1283"/>
        <v/>
      </c>
      <c r="CI1944" s="162" t="str">
        <f t="shared" si="1284"/>
        <v/>
      </c>
      <c r="CJ1944" s="163" t="str">
        <f t="shared" si="1246"/>
        <v/>
      </c>
      <c r="CK1944" s="164" t="str">
        <f t="shared" si="1247"/>
        <v/>
      </c>
      <c r="CM1944" s="169" t="str">
        <f t="shared" si="1285"/>
        <v/>
      </c>
      <c r="CN1944" s="139" t="str">
        <f t="shared" si="1286"/>
        <v/>
      </c>
      <c r="CP1944" s="41" t="str">
        <f>IF($CM1944="", "", COUNTIF($CM$11:$CM$3035, "&lt;"&amp;$CM1944)+1+COUNTIF($CM$11:$CM1944, $CM1944)-1)</f>
        <v/>
      </c>
    </row>
    <row r="1945" spans="1:94" x14ac:dyDescent="0.25">
      <c r="A1945" s="40"/>
      <c r="B1945" s="82" t="str">
        <f>IF($I1945="", "", IFERROR(INDEX('Job Database'!$AE$11:$AE$3035, MATCH($I1945, 'Job Database'!$X$11:$X$3035, 0)), ""))</f>
        <v/>
      </c>
      <c r="C1945" s="69" t="str">
        <f>IF($I1945="", "", IF(COUNTIF('Job Database'!$X$11:$X$3035, $I1945)=0, $AC$5, $AC$4))</f>
        <v/>
      </c>
      <c r="D1945" s="40"/>
      <c r="E1945" s="85" t="str">
        <f>IF($I1945="", "", IF(IFERROR(INDEX('Job Database'!$M$11:$M$3035, MATCH($I1945, 'Job Database'!$X$11:$X$3035, 0)), "")="", "", IFERROR(INDEX('Job Database'!$M$11:$M$3035, MATCH($I1945, 'Job Database'!$X$11:$X$3035, 0)), "")))</f>
        <v/>
      </c>
      <c r="F1945" s="40"/>
      <c r="G1945" s="88" t="str">
        <f t="shared" si="1260"/>
        <v/>
      </c>
      <c r="H1945" s="40"/>
      <c r="I1945" s="24"/>
      <c r="J1945" s="34"/>
      <c r="K1945" s="106"/>
      <c r="L1945" s="79"/>
      <c r="M1945" s="34"/>
      <c r="N1945" s="79"/>
      <c r="O1945" s="31"/>
      <c r="P1945" s="53"/>
      <c r="Q1945" s="40"/>
      <c r="S1945" s="41" t="str">
        <f t="shared" si="1248"/>
        <v/>
      </c>
      <c r="T1945" s="41" t="str">
        <f t="shared" si="1249"/>
        <v/>
      </c>
      <c r="U1945" s="41" t="str">
        <f t="shared" si="1261"/>
        <v/>
      </c>
      <c r="W1945" s="74" t="str">
        <f>IF('Job Database'!$X1945="", "", 'Job Database'!$X1945)</f>
        <v/>
      </c>
      <c r="Y1945" s="41" t="str">
        <f>IF($W1945="", "", IF(COUNTIF($I$11:$I$3035, $W1945)&gt;0, "", MAX($Y$10:$Y1944)+1))</f>
        <v/>
      </c>
      <c r="Z1945" s="41">
        <v>1935</v>
      </c>
      <c r="AA1945" s="58" t="str">
        <f t="shared" si="1262"/>
        <v/>
      </c>
      <c r="AC1945" s="41" t="str">
        <f t="shared" si="1250"/>
        <v/>
      </c>
      <c r="AE1945" s="41" t="str">
        <f t="shared" si="1263"/>
        <v/>
      </c>
      <c r="AJ1945" s="154" t="str">
        <f t="shared" si="1264"/>
        <v/>
      </c>
      <c r="AL1945" s="120" t="str">
        <f t="shared" si="1265"/>
        <v/>
      </c>
      <c r="AM1945" s="104" t="str">
        <f t="shared" si="1266"/>
        <v/>
      </c>
      <c r="AN1945" s="104" t="str">
        <f t="shared" si="1267"/>
        <v/>
      </c>
      <c r="AO1945" s="104" t="str">
        <f t="shared" si="1251"/>
        <v/>
      </c>
      <c r="AP1945" s="104" t="str">
        <f t="shared" si="1252"/>
        <v/>
      </c>
      <c r="AQ1945" s="121" t="str">
        <f t="shared" si="1268"/>
        <v/>
      </c>
      <c r="AS1945" s="88" t="str">
        <f t="shared" si="1253"/>
        <v/>
      </c>
      <c r="AT1945" s="68" t="str">
        <f t="shared" si="1269"/>
        <v/>
      </c>
      <c r="AU1945" s="68" t="str">
        <f t="shared" si="1270"/>
        <v/>
      </c>
      <c r="AV1945" s="68" t="str">
        <f t="shared" si="1271"/>
        <v/>
      </c>
      <c r="AW1945" s="88" t="str">
        <f t="shared" si="1254"/>
        <v/>
      </c>
      <c r="AZ1945" s="88" t="str">
        <f t="shared" si="1255"/>
        <v/>
      </c>
      <c r="BA1945" s="68" t="str">
        <f t="shared" si="1256"/>
        <v/>
      </c>
      <c r="BB1945" s="68" t="str">
        <f t="shared" si="1257"/>
        <v/>
      </c>
      <c r="BC1945" s="68" t="str">
        <f t="shared" si="1258"/>
        <v/>
      </c>
      <c r="BD1945" s="69" t="str">
        <f t="shared" si="1259"/>
        <v/>
      </c>
      <c r="BE1945" s="69" t="str">
        <f t="shared" si="1272"/>
        <v/>
      </c>
      <c r="BT1945" s="138" t="str">
        <f t="shared" ca="1" si="1273"/>
        <v/>
      </c>
      <c r="BU1945" s="139" t="str">
        <f t="shared" ca="1" si="1274"/>
        <v/>
      </c>
      <c r="BW1945" s="138" t="str">
        <f t="shared" si="1275"/>
        <v/>
      </c>
      <c r="BX1945" s="104" t="str">
        <f t="shared" si="1276"/>
        <v/>
      </c>
      <c r="BY1945" s="139" t="str">
        <f t="shared" si="1277"/>
        <v/>
      </c>
      <c r="CA1945" s="138" t="str">
        <f t="shared" si="1278"/>
        <v/>
      </c>
      <c r="CB1945" s="104" t="str">
        <f t="shared" si="1279"/>
        <v/>
      </c>
      <c r="CC1945" s="139" t="str">
        <f t="shared" si="1280"/>
        <v/>
      </c>
      <c r="CE1945" s="162" t="str">
        <f t="shared" si="1281"/>
        <v/>
      </c>
      <c r="CF1945" s="163" t="str">
        <f t="shared" si="1282"/>
        <v/>
      </c>
      <c r="CG1945" s="164" t="str">
        <f t="shared" si="1283"/>
        <v/>
      </c>
      <c r="CI1945" s="162" t="str">
        <f t="shared" si="1284"/>
        <v/>
      </c>
      <c r="CJ1945" s="163" t="str">
        <f t="shared" si="1246"/>
        <v/>
      </c>
      <c r="CK1945" s="164" t="str">
        <f t="shared" si="1247"/>
        <v/>
      </c>
      <c r="CM1945" s="169" t="str">
        <f t="shared" si="1285"/>
        <v/>
      </c>
      <c r="CN1945" s="139" t="str">
        <f t="shared" si="1286"/>
        <v/>
      </c>
      <c r="CP1945" s="41" t="str">
        <f>IF($CM1945="", "", COUNTIF($CM$11:$CM$3035, "&lt;"&amp;$CM1945)+1+COUNTIF($CM$11:$CM1945, $CM1945)-1)</f>
        <v/>
      </c>
    </row>
    <row r="1946" spans="1:94" x14ac:dyDescent="0.25">
      <c r="A1946" s="40"/>
      <c r="B1946" s="82" t="str">
        <f>IF($I1946="", "", IFERROR(INDEX('Job Database'!$AE$11:$AE$3035, MATCH($I1946, 'Job Database'!$X$11:$X$3035, 0)), ""))</f>
        <v/>
      </c>
      <c r="C1946" s="69" t="str">
        <f>IF($I1946="", "", IF(COUNTIF('Job Database'!$X$11:$X$3035, $I1946)=0, $AC$5, $AC$4))</f>
        <v/>
      </c>
      <c r="D1946" s="40"/>
      <c r="E1946" s="85" t="str">
        <f>IF($I1946="", "", IF(IFERROR(INDEX('Job Database'!$M$11:$M$3035, MATCH($I1946, 'Job Database'!$X$11:$X$3035, 0)), "")="", "", IFERROR(INDEX('Job Database'!$M$11:$M$3035, MATCH($I1946, 'Job Database'!$X$11:$X$3035, 0)), "")))</f>
        <v/>
      </c>
      <c r="F1946" s="40"/>
      <c r="G1946" s="88" t="str">
        <f t="shared" si="1260"/>
        <v/>
      </c>
      <c r="H1946" s="40"/>
      <c r="I1946" s="24"/>
      <c r="J1946" s="34"/>
      <c r="K1946" s="106"/>
      <c r="L1946" s="79"/>
      <c r="M1946" s="34"/>
      <c r="N1946" s="79"/>
      <c r="O1946" s="31"/>
      <c r="P1946" s="53"/>
      <c r="Q1946" s="40"/>
      <c r="S1946" s="41" t="str">
        <f t="shared" si="1248"/>
        <v/>
      </c>
      <c r="T1946" s="41" t="str">
        <f t="shared" si="1249"/>
        <v/>
      </c>
      <c r="U1946" s="41" t="str">
        <f t="shared" si="1261"/>
        <v/>
      </c>
      <c r="W1946" s="74" t="str">
        <f>IF('Job Database'!$X1946="", "", 'Job Database'!$X1946)</f>
        <v/>
      </c>
      <c r="Y1946" s="41" t="str">
        <f>IF($W1946="", "", IF(COUNTIF($I$11:$I$3035, $W1946)&gt;0, "", MAX($Y$10:$Y1945)+1))</f>
        <v/>
      </c>
      <c r="Z1946" s="41">
        <v>1936</v>
      </c>
      <c r="AA1946" s="58" t="str">
        <f t="shared" si="1262"/>
        <v/>
      </c>
      <c r="AC1946" s="41" t="str">
        <f t="shared" si="1250"/>
        <v/>
      </c>
      <c r="AE1946" s="41" t="str">
        <f t="shared" si="1263"/>
        <v/>
      </c>
      <c r="AJ1946" s="154" t="str">
        <f t="shared" si="1264"/>
        <v/>
      </c>
      <c r="AL1946" s="120" t="str">
        <f t="shared" si="1265"/>
        <v/>
      </c>
      <c r="AM1946" s="104" t="str">
        <f t="shared" si="1266"/>
        <v/>
      </c>
      <c r="AN1946" s="104" t="str">
        <f t="shared" si="1267"/>
        <v/>
      </c>
      <c r="AO1946" s="104" t="str">
        <f t="shared" si="1251"/>
        <v/>
      </c>
      <c r="AP1946" s="104" t="str">
        <f t="shared" si="1252"/>
        <v/>
      </c>
      <c r="AQ1946" s="121" t="str">
        <f t="shared" si="1268"/>
        <v/>
      </c>
      <c r="AS1946" s="88" t="str">
        <f t="shared" si="1253"/>
        <v/>
      </c>
      <c r="AT1946" s="68" t="str">
        <f t="shared" si="1269"/>
        <v/>
      </c>
      <c r="AU1946" s="68" t="str">
        <f t="shared" si="1270"/>
        <v/>
      </c>
      <c r="AV1946" s="68" t="str">
        <f t="shared" si="1271"/>
        <v/>
      </c>
      <c r="AW1946" s="88" t="str">
        <f t="shared" si="1254"/>
        <v/>
      </c>
      <c r="AZ1946" s="88" t="str">
        <f t="shared" si="1255"/>
        <v/>
      </c>
      <c r="BA1946" s="68" t="str">
        <f t="shared" si="1256"/>
        <v/>
      </c>
      <c r="BB1946" s="68" t="str">
        <f t="shared" si="1257"/>
        <v/>
      </c>
      <c r="BC1946" s="68" t="str">
        <f t="shared" si="1258"/>
        <v/>
      </c>
      <c r="BD1946" s="69" t="str">
        <f t="shared" si="1259"/>
        <v/>
      </c>
      <c r="BE1946" s="69" t="str">
        <f t="shared" si="1272"/>
        <v/>
      </c>
      <c r="BT1946" s="138" t="str">
        <f t="shared" ca="1" si="1273"/>
        <v/>
      </c>
      <c r="BU1946" s="139" t="str">
        <f t="shared" ca="1" si="1274"/>
        <v/>
      </c>
      <c r="BW1946" s="138" t="str">
        <f t="shared" si="1275"/>
        <v/>
      </c>
      <c r="BX1946" s="104" t="str">
        <f t="shared" si="1276"/>
        <v/>
      </c>
      <c r="BY1946" s="139" t="str">
        <f t="shared" si="1277"/>
        <v/>
      </c>
      <c r="CA1946" s="138" t="str">
        <f t="shared" si="1278"/>
        <v/>
      </c>
      <c r="CB1946" s="104" t="str">
        <f t="shared" si="1279"/>
        <v/>
      </c>
      <c r="CC1946" s="139" t="str">
        <f t="shared" si="1280"/>
        <v/>
      </c>
      <c r="CE1946" s="162" t="str">
        <f t="shared" si="1281"/>
        <v/>
      </c>
      <c r="CF1946" s="163" t="str">
        <f t="shared" si="1282"/>
        <v/>
      </c>
      <c r="CG1946" s="164" t="str">
        <f t="shared" si="1283"/>
        <v/>
      </c>
      <c r="CI1946" s="162" t="str">
        <f t="shared" si="1284"/>
        <v/>
      </c>
      <c r="CJ1946" s="163" t="str">
        <f t="shared" si="1246"/>
        <v/>
      </c>
      <c r="CK1946" s="164" t="str">
        <f t="shared" si="1247"/>
        <v/>
      </c>
      <c r="CM1946" s="169" t="str">
        <f t="shared" si="1285"/>
        <v/>
      </c>
      <c r="CN1946" s="139" t="str">
        <f t="shared" si="1286"/>
        <v/>
      </c>
      <c r="CP1946" s="41" t="str">
        <f>IF($CM1946="", "", COUNTIF($CM$11:$CM$3035, "&lt;"&amp;$CM1946)+1+COUNTIF($CM$11:$CM1946, $CM1946)-1)</f>
        <v/>
      </c>
    </row>
    <row r="1947" spans="1:94" x14ac:dyDescent="0.25">
      <c r="A1947" s="40"/>
      <c r="B1947" s="82" t="str">
        <f>IF($I1947="", "", IFERROR(INDEX('Job Database'!$AE$11:$AE$3035, MATCH($I1947, 'Job Database'!$X$11:$X$3035, 0)), ""))</f>
        <v/>
      </c>
      <c r="C1947" s="69" t="str">
        <f>IF($I1947="", "", IF(COUNTIF('Job Database'!$X$11:$X$3035, $I1947)=0, $AC$5, $AC$4))</f>
        <v/>
      </c>
      <c r="D1947" s="40"/>
      <c r="E1947" s="85" t="str">
        <f>IF($I1947="", "", IF(IFERROR(INDEX('Job Database'!$M$11:$M$3035, MATCH($I1947, 'Job Database'!$X$11:$X$3035, 0)), "")="", "", IFERROR(INDEX('Job Database'!$M$11:$M$3035, MATCH($I1947, 'Job Database'!$X$11:$X$3035, 0)), "")))</f>
        <v/>
      </c>
      <c r="F1947" s="40"/>
      <c r="G1947" s="88" t="str">
        <f t="shared" si="1260"/>
        <v/>
      </c>
      <c r="H1947" s="40"/>
      <c r="I1947" s="24"/>
      <c r="J1947" s="34"/>
      <c r="K1947" s="106"/>
      <c r="L1947" s="79"/>
      <c r="M1947" s="34"/>
      <c r="N1947" s="79"/>
      <c r="O1947" s="31"/>
      <c r="P1947" s="53"/>
      <c r="Q1947" s="40"/>
      <c r="S1947" s="41" t="str">
        <f t="shared" si="1248"/>
        <v/>
      </c>
      <c r="T1947" s="41" t="str">
        <f t="shared" si="1249"/>
        <v/>
      </c>
      <c r="U1947" s="41" t="str">
        <f t="shared" si="1261"/>
        <v/>
      </c>
      <c r="W1947" s="74" t="str">
        <f>IF('Job Database'!$X1947="", "", 'Job Database'!$X1947)</f>
        <v/>
      </c>
      <c r="Y1947" s="41" t="str">
        <f>IF($W1947="", "", IF(COUNTIF($I$11:$I$3035, $W1947)&gt;0, "", MAX($Y$10:$Y1946)+1))</f>
        <v/>
      </c>
      <c r="Z1947" s="41">
        <v>1937</v>
      </c>
      <c r="AA1947" s="58" t="str">
        <f t="shared" si="1262"/>
        <v/>
      </c>
      <c r="AC1947" s="41" t="str">
        <f t="shared" si="1250"/>
        <v/>
      </c>
      <c r="AE1947" s="41" t="str">
        <f t="shared" si="1263"/>
        <v/>
      </c>
      <c r="AJ1947" s="154" t="str">
        <f t="shared" si="1264"/>
        <v/>
      </c>
      <c r="AL1947" s="120" t="str">
        <f t="shared" si="1265"/>
        <v/>
      </c>
      <c r="AM1947" s="104" t="str">
        <f t="shared" si="1266"/>
        <v/>
      </c>
      <c r="AN1947" s="104" t="str">
        <f t="shared" si="1267"/>
        <v/>
      </c>
      <c r="AO1947" s="104" t="str">
        <f t="shared" si="1251"/>
        <v/>
      </c>
      <c r="AP1947" s="104" t="str">
        <f t="shared" si="1252"/>
        <v/>
      </c>
      <c r="AQ1947" s="121" t="str">
        <f t="shared" si="1268"/>
        <v/>
      </c>
      <c r="AS1947" s="88" t="str">
        <f t="shared" si="1253"/>
        <v/>
      </c>
      <c r="AT1947" s="68" t="str">
        <f t="shared" si="1269"/>
        <v/>
      </c>
      <c r="AU1947" s="68" t="str">
        <f t="shared" si="1270"/>
        <v/>
      </c>
      <c r="AV1947" s="68" t="str">
        <f t="shared" si="1271"/>
        <v/>
      </c>
      <c r="AW1947" s="88" t="str">
        <f t="shared" si="1254"/>
        <v/>
      </c>
      <c r="AZ1947" s="88" t="str">
        <f t="shared" si="1255"/>
        <v/>
      </c>
      <c r="BA1947" s="68" t="str">
        <f t="shared" si="1256"/>
        <v/>
      </c>
      <c r="BB1947" s="68" t="str">
        <f t="shared" si="1257"/>
        <v/>
      </c>
      <c r="BC1947" s="68" t="str">
        <f t="shared" si="1258"/>
        <v/>
      </c>
      <c r="BD1947" s="69" t="str">
        <f t="shared" si="1259"/>
        <v/>
      </c>
      <c r="BE1947" s="69" t="str">
        <f t="shared" si="1272"/>
        <v/>
      </c>
      <c r="BT1947" s="138" t="str">
        <f t="shared" ca="1" si="1273"/>
        <v/>
      </c>
      <c r="BU1947" s="139" t="str">
        <f t="shared" ca="1" si="1274"/>
        <v/>
      </c>
      <c r="BW1947" s="138" t="str">
        <f t="shared" si="1275"/>
        <v/>
      </c>
      <c r="BX1947" s="104" t="str">
        <f t="shared" si="1276"/>
        <v/>
      </c>
      <c r="BY1947" s="139" t="str">
        <f t="shared" si="1277"/>
        <v/>
      </c>
      <c r="CA1947" s="138" t="str">
        <f t="shared" si="1278"/>
        <v/>
      </c>
      <c r="CB1947" s="104" t="str">
        <f t="shared" si="1279"/>
        <v/>
      </c>
      <c r="CC1947" s="139" t="str">
        <f t="shared" si="1280"/>
        <v/>
      </c>
      <c r="CE1947" s="162" t="str">
        <f t="shared" si="1281"/>
        <v/>
      </c>
      <c r="CF1947" s="163" t="str">
        <f t="shared" si="1282"/>
        <v/>
      </c>
      <c r="CG1947" s="164" t="str">
        <f t="shared" si="1283"/>
        <v/>
      </c>
      <c r="CI1947" s="162" t="str">
        <f t="shared" si="1284"/>
        <v/>
      </c>
      <c r="CJ1947" s="163" t="str">
        <f t="shared" ref="CJ1947:CJ2010" si="1287">IF(CB1947="", "", M1947)</f>
        <v/>
      </c>
      <c r="CK1947" s="164" t="str">
        <f t="shared" ref="CK1947:CK2010" si="1288">IF(CC1947="", "", N1947)</f>
        <v/>
      </c>
      <c r="CM1947" s="169" t="str">
        <f t="shared" si="1285"/>
        <v/>
      </c>
      <c r="CN1947" s="139" t="str">
        <f t="shared" si="1286"/>
        <v/>
      </c>
      <c r="CP1947" s="41" t="str">
        <f>IF($CM1947="", "", COUNTIF($CM$11:$CM$3035, "&lt;"&amp;$CM1947)+1+COUNTIF($CM$11:$CM1947, $CM1947)-1)</f>
        <v/>
      </c>
    </row>
    <row r="1948" spans="1:94" x14ac:dyDescent="0.25">
      <c r="A1948" s="40"/>
      <c r="B1948" s="82" t="str">
        <f>IF($I1948="", "", IFERROR(INDEX('Job Database'!$AE$11:$AE$3035, MATCH($I1948, 'Job Database'!$X$11:$X$3035, 0)), ""))</f>
        <v/>
      </c>
      <c r="C1948" s="69" t="str">
        <f>IF($I1948="", "", IF(COUNTIF('Job Database'!$X$11:$X$3035, $I1948)=0, $AC$5, $AC$4))</f>
        <v/>
      </c>
      <c r="D1948" s="40"/>
      <c r="E1948" s="85" t="str">
        <f>IF($I1948="", "", IF(IFERROR(INDEX('Job Database'!$M$11:$M$3035, MATCH($I1948, 'Job Database'!$X$11:$X$3035, 0)), "")="", "", IFERROR(INDEX('Job Database'!$M$11:$M$3035, MATCH($I1948, 'Job Database'!$X$11:$X$3035, 0)), "")))</f>
        <v/>
      </c>
      <c r="F1948" s="40"/>
      <c r="G1948" s="88" t="str">
        <f t="shared" si="1260"/>
        <v/>
      </c>
      <c r="H1948" s="40"/>
      <c r="I1948" s="24"/>
      <c r="J1948" s="34"/>
      <c r="K1948" s="106"/>
      <c r="L1948" s="79"/>
      <c r="M1948" s="34"/>
      <c r="N1948" s="79"/>
      <c r="O1948" s="31"/>
      <c r="P1948" s="53"/>
      <c r="Q1948" s="40"/>
      <c r="S1948" s="41" t="str">
        <f t="shared" si="1248"/>
        <v/>
      </c>
      <c r="T1948" s="41" t="str">
        <f t="shared" si="1249"/>
        <v/>
      </c>
      <c r="U1948" s="41" t="str">
        <f t="shared" si="1261"/>
        <v/>
      </c>
      <c r="W1948" s="74" t="str">
        <f>IF('Job Database'!$X1948="", "", 'Job Database'!$X1948)</f>
        <v/>
      </c>
      <c r="Y1948" s="41" t="str">
        <f>IF($W1948="", "", IF(COUNTIF($I$11:$I$3035, $W1948)&gt;0, "", MAX($Y$10:$Y1947)+1))</f>
        <v/>
      </c>
      <c r="Z1948" s="41">
        <v>1938</v>
      </c>
      <c r="AA1948" s="58" t="str">
        <f t="shared" si="1262"/>
        <v/>
      </c>
      <c r="AC1948" s="41" t="str">
        <f t="shared" si="1250"/>
        <v/>
      </c>
      <c r="AE1948" s="41" t="str">
        <f t="shared" si="1263"/>
        <v/>
      </c>
      <c r="AJ1948" s="154" t="str">
        <f t="shared" si="1264"/>
        <v/>
      </c>
      <c r="AL1948" s="120" t="str">
        <f t="shared" si="1265"/>
        <v/>
      </c>
      <c r="AM1948" s="104" t="str">
        <f t="shared" si="1266"/>
        <v/>
      </c>
      <c r="AN1948" s="104" t="str">
        <f t="shared" si="1267"/>
        <v/>
      </c>
      <c r="AO1948" s="104" t="str">
        <f t="shared" si="1251"/>
        <v/>
      </c>
      <c r="AP1948" s="104" t="str">
        <f t="shared" si="1252"/>
        <v/>
      </c>
      <c r="AQ1948" s="121" t="str">
        <f t="shared" si="1268"/>
        <v/>
      </c>
      <c r="AS1948" s="88" t="str">
        <f t="shared" si="1253"/>
        <v/>
      </c>
      <c r="AT1948" s="68" t="str">
        <f t="shared" si="1269"/>
        <v/>
      </c>
      <c r="AU1948" s="68" t="str">
        <f t="shared" si="1270"/>
        <v/>
      </c>
      <c r="AV1948" s="68" t="str">
        <f t="shared" si="1271"/>
        <v/>
      </c>
      <c r="AW1948" s="88" t="str">
        <f t="shared" si="1254"/>
        <v/>
      </c>
      <c r="AZ1948" s="88" t="str">
        <f t="shared" si="1255"/>
        <v/>
      </c>
      <c r="BA1948" s="68" t="str">
        <f t="shared" si="1256"/>
        <v/>
      </c>
      <c r="BB1948" s="68" t="str">
        <f t="shared" si="1257"/>
        <v/>
      </c>
      <c r="BC1948" s="68" t="str">
        <f t="shared" si="1258"/>
        <v/>
      </c>
      <c r="BD1948" s="69" t="str">
        <f t="shared" si="1259"/>
        <v/>
      </c>
      <c r="BE1948" s="69" t="str">
        <f t="shared" si="1272"/>
        <v/>
      </c>
      <c r="BT1948" s="138" t="str">
        <f t="shared" ca="1" si="1273"/>
        <v/>
      </c>
      <c r="BU1948" s="139" t="str">
        <f t="shared" ca="1" si="1274"/>
        <v/>
      </c>
      <c r="BW1948" s="138" t="str">
        <f t="shared" si="1275"/>
        <v/>
      </c>
      <c r="BX1948" s="104" t="str">
        <f t="shared" si="1276"/>
        <v/>
      </c>
      <c r="BY1948" s="139" t="str">
        <f t="shared" si="1277"/>
        <v/>
      </c>
      <c r="CA1948" s="138" t="str">
        <f t="shared" si="1278"/>
        <v/>
      </c>
      <c r="CB1948" s="104" t="str">
        <f t="shared" si="1279"/>
        <v/>
      </c>
      <c r="CC1948" s="139" t="str">
        <f t="shared" si="1280"/>
        <v/>
      </c>
      <c r="CE1948" s="162" t="str">
        <f t="shared" si="1281"/>
        <v/>
      </c>
      <c r="CF1948" s="163" t="str">
        <f t="shared" si="1282"/>
        <v/>
      </c>
      <c r="CG1948" s="164" t="str">
        <f t="shared" si="1283"/>
        <v/>
      </c>
      <c r="CI1948" s="162" t="str">
        <f t="shared" si="1284"/>
        <v/>
      </c>
      <c r="CJ1948" s="163" t="str">
        <f t="shared" si="1287"/>
        <v/>
      </c>
      <c r="CK1948" s="164" t="str">
        <f t="shared" si="1288"/>
        <v/>
      </c>
      <c r="CM1948" s="169" t="str">
        <f t="shared" si="1285"/>
        <v/>
      </c>
      <c r="CN1948" s="139" t="str">
        <f t="shared" si="1286"/>
        <v/>
      </c>
      <c r="CP1948" s="41" t="str">
        <f>IF($CM1948="", "", COUNTIF($CM$11:$CM$3035, "&lt;"&amp;$CM1948)+1+COUNTIF($CM$11:$CM1948, $CM1948)-1)</f>
        <v/>
      </c>
    </row>
    <row r="1949" spans="1:94" x14ac:dyDescent="0.25">
      <c r="A1949" s="40"/>
      <c r="B1949" s="82" t="str">
        <f>IF($I1949="", "", IFERROR(INDEX('Job Database'!$AE$11:$AE$3035, MATCH($I1949, 'Job Database'!$X$11:$X$3035, 0)), ""))</f>
        <v/>
      </c>
      <c r="C1949" s="69" t="str">
        <f>IF($I1949="", "", IF(COUNTIF('Job Database'!$X$11:$X$3035, $I1949)=0, $AC$5, $AC$4))</f>
        <v/>
      </c>
      <c r="D1949" s="40"/>
      <c r="E1949" s="85" t="str">
        <f>IF($I1949="", "", IF(IFERROR(INDEX('Job Database'!$M$11:$M$3035, MATCH($I1949, 'Job Database'!$X$11:$X$3035, 0)), "")="", "", IFERROR(INDEX('Job Database'!$M$11:$M$3035, MATCH($I1949, 'Job Database'!$X$11:$X$3035, 0)), "")))</f>
        <v/>
      </c>
      <c r="F1949" s="40"/>
      <c r="G1949" s="88" t="str">
        <f t="shared" si="1260"/>
        <v/>
      </c>
      <c r="H1949" s="40"/>
      <c r="I1949" s="24"/>
      <c r="J1949" s="34"/>
      <c r="K1949" s="106"/>
      <c r="L1949" s="79"/>
      <c r="M1949" s="34"/>
      <c r="N1949" s="79"/>
      <c r="O1949" s="31"/>
      <c r="P1949" s="53"/>
      <c r="Q1949" s="40"/>
      <c r="S1949" s="41" t="str">
        <f t="shared" si="1248"/>
        <v/>
      </c>
      <c r="T1949" s="41" t="str">
        <f t="shared" si="1249"/>
        <v/>
      </c>
      <c r="U1949" s="41" t="str">
        <f t="shared" si="1261"/>
        <v/>
      </c>
      <c r="W1949" s="74" t="str">
        <f>IF('Job Database'!$X1949="", "", 'Job Database'!$X1949)</f>
        <v/>
      </c>
      <c r="Y1949" s="41" t="str">
        <f>IF($W1949="", "", IF(COUNTIF($I$11:$I$3035, $W1949)&gt;0, "", MAX($Y$10:$Y1948)+1))</f>
        <v/>
      </c>
      <c r="Z1949" s="41">
        <v>1939</v>
      </c>
      <c r="AA1949" s="58" t="str">
        <f t="shared" si="1262"/>
        <v/>
      </c>
      <c r="AC1949" s="41" t="str">
        <f t="shared" si="1250"/>
        <v/>
      </c>
      <c r="AE1949" s="41" t="str">
        <f t="shared" si="1263"/>
        <v/>
      </c>
      <c r="AJ1949" s="154" t="str">
        <f t="shared" si="1264"/>
        <v/>
      </c>
      <c r="AL1949" s="120" t="str">
        <f t="shared" si="1265"/>
        <v/>
      </c>
      <c r="AM1949" s="104" t="str">
        <f t="shared" si="1266"/>
        <v/>
      </c>
      <c r="AN1949" s="104" t="str">
        <f t="shared" si="1267"/>
        <v/>
      </c>
      <c r="AO1949" s="104" t="str">
        <f t="shared" si="1251"/>
        <v/>
      </c>
      <c r="AP1949" s="104" t="str">
        <f t="shared" si="1252"/>
        <v/>
      </c>
      <c r="AQ1949" s="121" t="str">
        <f t="shared" si="1268"/>
        <v/>
      </c>
      <c r="AS1949" s="88" t="str">
        <f t="shared" si="1253"/>
        <v/>
      </c>
      <c r="AT1949" s="68" t="str">
        <f t="shared" si="1269"/>
        <v/>
      </c>
      <c r="AU1949" s="68" t="str">
        <f t="shared" si="1270"/>
        <v/>
      </c>
      <c r="AV1949" s="68" t="str">
        <f t="shared" si="1271"/>
        <v/>
      </c>
      <c r="AW1949" s="88" t="str">
        <f t="shared" si="1254"/>
        <v/>
      </c>
      <c r="AZ1949" s="88" t="str">
        <f t="shared" si="1255"/>
        <v/>
      </c>
      <c r="BA1949" s="68" t="str">
        <f t="shared" si="1256"/>
        <v/>
      </c>
      <c r="BB1949" s="68" t="str">
        <f t="shared" si="1257"/>
        <v/>
      </c>
      <c r="BC1949" s="68" t="str">
        <f t="shared" si="1258"/>
        <v/>
      </c>
      <c r="BD1949" s="69" t="str">
        <f t="shared" si="1259"/>
        <v/>
      </c>
      <c r="BE1949" s="69" t="str">
        <f t="shared" si="1272"/>
        <v/>
      </c>
      <c r="BT1949" s="138" t="str">
        <f t="shared" ca="1" si="1273"/>
        <v/>
      </c>
      <c r="BU1949" s="139" t="str">
        <f t="shared" ca="1" si="1274"/>
        <v/>
      </c>
      <c r="BW1949" s="138" t="str">
        <f t="shared" si="1275"/>
        <v/>
      </c>
      <c r="BX1949" s="104" t="str">
        <f t="shared" si="1276"/>
        <v/>
      </c>
      <c r="BY1949" s="139" t="str">
        <f t="shared" si="1277"/>
        <v/>
      </c>
      <c r="CA1949" s="138" t="str">
        <f t="shared" si="1278"/>
        <v/>
      </c>
      <c r="CB1949" s="104" t="str">
        <f t="shared" si="1279"/>
        <v/>
      </c>
      <c r="CC1949" s="139" t="str">
        <f t="shared" si="1280"/>
        <v/>
      </c>
      <c r="CE1949" s="162" t="str">
        <f t="shared" si="1281"/>
        <v/>
      </c>
      <c r="CF1949" s="163" t="str">
        <f t="shared" si="1282"/>
        <v/>
      </c>
      <c r="CG1949" s="164" t="str">
        <f t="shared" si="1283"/>
        <v/>
      </c>
      <c r="CI1949" s="162" t="str">
        <f t="shared" si="1284"/>
        <v/>
      </c>
      <c r="CJ1949" s="163" t="str">
        <f t="shared" si="1287"/>
        <v/>
      </c>
      <c r="CK1949" s="164" t="str">
        <f t="shared" si="1288"/>
        <v/>
      </c>
      <c r="CM1949" s="169" t="str">
        <f t="shared" si="1285"/>
        <v/>
      </c>
      <c r="CN1949" s="139" t="str">
        <f t="shared" si="1286"/>
        <v/>
      </c>
      <c r="CP1949" s="41" t="str">
        <f>IF($CM1949="", "", COUNTIF($CM$11:$CM$3035, "&lt;"&amp;$CM1949)+1+COUNTIF($CM$11:$CM1949, $CM1949)-1)</f>
        <v/>
      </c>
    </row>
    <row r="1950" spans="1:94" x14ac:dyDescent="0.25">
      <c r="A1950" s="40"/>
      <c r="B1950" s="82" t="str">
        <f>IF($I1950="", "", IFERROR(INDEX('Job Database'!$AE$11:$AE$3035, MATCH($I1950, 'Job Database'!$X$11:$X$3035, 0)), ""))</f>
        <v/>
      </c>
      <c r="C1950" s="69" t="str">
        <f>IF($I1950="", "", IF(COUNTIF('Job Database'!$X$11:$X$3035, $I1950)=0, $AC$5, $AC$4))</f>
        <v/>
      </c>
      <c r="D1950" s="40"/>
      <c r="E1950" s="85" t="str">
        <f>IF($I1950="", "", IF(IFERROR(INDEX('Job Database'!$M$11:$M$3035, MATCH($I1950, 'Job Database'!$X$11:$X$3035, 0)), "")="", "", IFERROR(INDEX('Job Database'!$M$11:$M$3035, MATCH($I1950, 'Job Database'!$X$11:$X$3035, 0)), "")))</f>
        <v/>
      </c>
      <c r="F1950" s="40"/>
      <c r="G1950" s="88" t="str">
        <f t="shared" si="1260"/>
        <v/>
      </c>
      <c r="H1950" s="40"/>
      <c r="I1950" s="24"/>
      <c r="J1950" s="34"/>
      <c r="K1950" s="106"/>
      <c r="L1950" s="79"/>
      <c r="M1950" s="34"/>
      <c r="N1950" s="79"/>
      <c r="O1950" s="31"/>
      <c r="P1950" s="53"/>
      <c r="Q1950" s="40"/>
      <c r="S1950" s="41" t="str">
        <f t="shared" si="1248"/>
        <v/>
      </c>
      <c r="T1950" s="41" t="str">
        <f t="shared" si="1249"/>
        <v/>
      </c>
      <c r="U1950" s="41" t="str">
        <f t="shared" si="1261"/>
        <v/>
      </c>
      <c r="W1950" s="74" t="str">
        <f>IF('Job Database'!$X1950="", "", 'Job Database'!$X1950)</f>
        <v/>
      </c>
      <c r="Y1950" s="41" t="str">
        <f>IF($W1950="", "", IF(COUNTIF($I$11:$I$3035, $W1950)&gt;0, "", MAX($Y$10:$Y1949)+1))</f>
        <v/>
      </c>
      <c r="Z1950" s="41">
        <v>1940</v>
      </c>
      <c r="AA1950" s="58" t="str">
        <f t="shared" si="1262"/>
        <v/>
      </c>
      <c r="AC1950" s="41" t="str">
        <f t="shared" si="1250"/>
        <v/>
      </c>
      <c r="AE1950" s="41" t="str">
        <f t="shared" si="1263"/>
        <v/>
      </c>
      <c r="AJ1950" s="154" t="str">
        <f t="shared" si="1264"/>
        <v/>
      </c>
      <c r="AL1950" s="120" t="str">
        <f t="shared" si="1265"/>
        <v/>
      </c>
      <c r="AM1950" s="104" t="str">
        <f t="shared" si="1266"/>
        <v/>
      </c>
      <c r="AN1950" s="104" t="str">
        <f t="shared" si="1267"/>
        <v/>
      </c>
      <c r="AO1950" s="104" t="str">
        <f t="shared" si="1251"/>
        <v/>
      </c>
      <c r="AP1950" s="104" t="str">
        <f t="shared" si="1252"/>
        <v/>
      </c>
      <c r="AQ1950" s="121" t="str">
        <f t="shared" si="1268"/>
        <v/>
      </c>
      <c r="AS1950" s="88" t="str">
        <f t="shared" si="1253"/>
        <v/>
      </c>
      <c r="AT1950" s="68" t="str">
        <f t="shared" si="1269"/>
        <v/>
      </c>
      <c r="AU1950" s="68" t="str">
        <f t="shared" si="1270"/>
        <v/>
      </c>
      <c r="AV1950" s="68" t="str">
        <f t="shared" si="1271"/>
        <v/>
      </c>
      <c r="AW1950" s="88" t="str">
        <f t="shared" si="1254"/>
        <v/>
      </c>
      <c r="AZ1950" s="88" t="str">
        <f t="shared" si="1255"/>
        <v/>
      </c>
      <c r="BA1950" s="68" t="str">
        <f t="shared" si="1256"/>
        <v/>
      </c>
      <c r="BB1950" s="68" t="str">
        <f t="shared" si="1257"/>
        <v/>
      </c>
      <c r="BC1950" s="68" t="str">
        <f t="shared" si="1258"/>
        <v/>
      </c>
      <c r="BD1950" s="69" t="str">
        <f t="shared" si="1259"/>
        <v/>
      </c>
      <c r="BE1950" s="69" t="str">
        <f t="shared" si="1272"/>
        <v/>
      </c>
      <c r="BT1950" s="138" t="str">
        <f t="shared" ca="1" si="1273"/>
        <v/>
      </c>
      <c r="BU1950" s="139" t="str">
        <f t="shared" ca="1" si="1274"/>
        <v/>
      </c>
      <c r="BW1950" s="138" t="str">
        <f t="shared" si="1275"/>
        <v/>
      </c>
      <c r="BX1950" s="104" t="str">
        <f t="shared" si="1276"/>
        <v/>
      </c>
      <c r="BY1950" s="139" t="str">
        <f t="shared" si="1277"/>
        <v/>
      </c>
      <c r="CA1950" s="138" t="str">
        <f t="shared" si="1278"/>
        <v/>
      </c>
      <c r="CB1950" s="104" t="str">
        <f t="shared" si="1279"/>
        <v/>
      </c>
      <c r="CC1950" s="139" t="str">
        <f t="shared" si="1280"/>
        <v/>
      </c>
      <c r="CE1950" s="162" t="str">
        <f t="shared" si="1281"/>
        <v/>
      </c>
      <c r="CF1950" s="163" t="str">
        <f t="shared" si="1282"/>
        <v/>
      </c>
      <c r="CG1950" s="164" t="str">
        <f t="shared" si="1283"/>
        <v/>
      </c>
      <c r="CI1950" s="162" t="str">
        <f t="shared" si="1284"/>
        <v/>
      </c>
      <c r="CJ1950" s="163" t="str">
        <f t="shared" si="1287"/>
        <v/>
      </c>
      <c r="CK1950" s="164" t="str">
        <f t="shared" si="1288"/>
        <v/>
      </c>
      <c r="CM1950" s="169" t="str">
        <f t="shared" si="1285"/>
        <v/>
      </c>
      <c r="CN1950" s="139" t="str">
        <f t="shared" si="1286"/>
        <v/>
      </c>
      <c r="CP1950" s="41" t="str">
        <f>IF($CM1950="", "", COUNTIF($CM$11:$CM$3035, "&lt;"&amp;$CM1950)+1+COUNTIF($CM$11:$CM1950, $CM1950)-1)</f>
        <v/>
      </c>
    </row>
    <row r="1951" spans="1:94" x14ac:dyDescent="0.25">
      <c r="A1951" s="40"/>
      <c r="B1951" s="82" t="str">
        <f>IF($I1951="", "", IFERROR(INDEX('Job Database'!$AE$11:$AE$3035, MATCH($I1951, 'Job Database'!$X$11:$X$3035, 0)), ""))</f>
        <v/>
      </c>
      <c r="C1951" s="69" t="str">
        <f>IF($I1951="", "", IF(COUNTIF('Job Database'!$X$11:$X$3035, $I1951)=0, $AC$5, $AC$4))</f>
        <v/>
      </c>
      <c r="D1951" s="40"/>
      <c r="E1951" s="85" t="str">
        <f>IF($I1951="", "", IF(IFERROR(INDEX('Job Database'!$M$11:$M$3035, MATCH($I1951, 'Job Database'!$X$11:$X$3035, 0)), "")="", "", IFERROR(INDEX('Job Database'!$M$11:$M$3035, MATCH($I1951, 'Job Database'!$X$11:$X$3035, 0)), "")))</f>
        <v/>
      </c>
      <c r="F1951" s="40"/>
      <c r="G1951" s="88" t="str">
        <f t="shared" si="1260"/>
        <v/>
      </c>
      <c r="H1951" s="40"/>
      <c r="I1951" s="24"/>
      <c r="J1951" s="34"/>
      <c r="K1951" s="106"/>
      <c r="L1951" s="79"/>
      <c r="M1951" s="34"/>
      <c r="N1951" s="79"/>
      <c r="O1951" s="31"/>
      <c r="P1951" s="53"/>
      <c r="Q1951" s="40"/>
      <c r="S1951" s="41" t="str">
        <f t="shared" si="1248"/>
        <v/>
      </c>
      <c r="T1951" s="41" t="str">
        <f t="shared" si="1249"/>
        <v/>
      </c>
      <c r="U1951" s="41" t="str">
        <f t="shared" si="1261"/>
        <v/>
      </c>
      <c r="W1951" s="74" t="str">
        <f>IF('Job Database'!$X1951="", "", 'Job Database'!$X1951)</f>
        <v/>
      </c>
      <c r="Y1951" s="41" t="str">
        <f>IF($W1951="", "", IF(COUNTIF($I$11:$I$3035, $W1951)&gt;0, "", MAX($Y$10:$Y1950)+1))</f>
        <v/>
      </c>
      <c r="Z1951" s="41">
        <v>1941</v>
      </c>
      <c r="AA1951" s="58" t="str">
        <f t="shared" si="1262"/>
        <v/>
      </c>
      <c r="AC1951" s="41" t="str">
        <f t="shared" si="1250"/>
        <v/>
      </c>
      <c r="AE1951" s="41" t="str">
        <f t="shared" si="1263"/>
        <v/>
      </c>
      <c r="AJ1951" s="154" t="str">
        <f t="shared" si="1264"/>
        <v/>
      </c>
      <c r="AL1951" s="120" t="str">
        <f t="shared" si="1265"/>
        <v/>
      </c>
      <c r="AM1951" s="104" t="str">
        <f t="shared" si="1266"/>
        <v/>
      </c>
      <c r="AN1951" s="104" t="str">
        <f t="shared" si="1267"/>
        <v/>
      </c>
      <c r="AO1951" s="104" t="str">
        <f t="shared" si="1251"/>
        <v/>
      </c>
      <c r="AP1951" s="104" t="str">
        <f t="shared" si="1252"/>
        <v/>
      </c>
      <c r="AQ1951" s="121" t="str">
        <f t="shared" si="1268"/>
        <v/>
      </c>
      <c r="AS1951" s="88" t="str">
        <f t="shared" si="1253"/>
        <v/>
      </c>
      <c r="AT1951" s="68" t="str">
        <f t="shared" si="1269"/>
        <v/>
      </c>
      <c r="AU1951" s="68" t="str">
        <f t="shared" si="1270"/>
        <v/>
      </c>
      <c r="AV1951" s="68" t="str">
        <f t="shared" si="1271"/>
        <v/>
      </c>
      <c r="AW1951" s="88" t="str">
        <f t="shared" si="1254"/>
        <v/>
      </c>
      <c r="AZ1951" s="88" t="str">
        <f t="shared" si="1255"/>
        <v/>
      </c>
      <c r="BA1951" s="68" t="str">
        <f t="shared" si="1256"/>
        <v/>
      </c>
      <c r="BB1951" s="68" t="str">
        <f t="shared" si="1257"/>
        <v/>
      </c>
      <c r="BC1951" s="68" t="str">
        <f t="shared" si="1258"/>
        <v/>
      </c>
      <c r="BD1951" s="69" t="str">
        <f t="shared" si="1259"/>
        <v/>
      </c>
      <c r="BE1951" s="69" t="str">
        <f t="shared" si="1272"/>
        <v/>
      </c>
      <c r="BT1951" s="138" t="str">
        <f t="shared" ca="1" si="1273"/>
        <v/>
      </c>
      <c r="BU1951" s="139" t="str">
        <f t="shared" ca="1" si="1274"/>
        <v/>
      </c>
      <c r="BW1951" s="138" t="str">
        <f t="shared" si="1275"/>
        <v/>
      </c>
      <c r="BX1951" s="104" t="str">
        <f t="shared" si="1276"/>
        <v/>
      </c>
      <c r="BY1951" s="139" t="str">
        <f t="shared" si="1277"/>
        <v/>
      </c>
      <c r="CA1951" s="138" t="str">
        <f t="shared" si="1278"/>
        <v/>
      </c>
      <c r="CB1951" s="104" t="str">
        <f t="shared" si="1279"/>
        <v/>
      </c>
      <c r="CC1951" s="139" t="str">
        <f t="shared" si="1280"/>
        <v/>
      </c>
      <c r="CE1951" s="162" t="str">
        <f t="shared" si="1281"/>
        <v/>
      </c>
      <c r="CF1951" s="163" t="str">
        <f t="shared" si="1282"/>
        <v/>
      </c>
      <c r="CG1951" s="164" t="str">
        <f t="shared" si="1283"/>
        <v/>
      </c>
      <c r="CI1951" s="162" t="str">
        <f t="shared" si="1284"/>
        <v/>
      </c>
      <c r="CJ1951" s="163" t="str">
        <f t="shared" si="1287"/>
        <v/>
      </c>
      <c r="CK1951" s="164" t="str">
        <f t="shared" si="1288"/>
        <v/>
      </c>
      <c r="CM1951" s="169" t="str">
        <f t="shared" si="1285"/>
        <v/>
      </c>
      <c r="CN1951" s="139" t="str">
        <f t="shared" si="1286"/>
        <v/>
      </c>
      <c r="CP1951" s="41" t="str">
        <f>IF($CM1951="", "", COUNTIF($CM$11:$CM$3035, "&lt;"&amp;$CM1951)+1+COUNTIF($CM$11:$CM1951, $CM1951)-1)</f>
        <v/>
      </c>
    </row>
    <row r="1952" spans="1:94" x14ac:dyDescent="0.25">
      <c r="A1952" s="40"/>
      <c r="B1952" s="82" t="str">
        <f>IF($I1952="", "", IFERROR(INDEX('Job Database'!$AE$11:$AE$3035, MATCH($I1952, 'Job Database'!$X$11:$X$3035, 0)), ""))</f>
        <v/>
      </c>
      <c r="C1952" s="69" t="str">
        <f>IF($I1952="", "", IF(COUNTIF('Job Database'!$X$11:$X$3035, $I1952)=0, $AC$5, $AC$4))</f>
        <v/>
      </c>
      <c r="D1952" s="40"/>
      <c r="E1952" s="85" t="str">
        <f>IF($I1952="", "", IF(IFERROR(INDEX('Job Database'!$M$11:$M$3035, MATCH($I1952, 'Job Database'!$X$11:$X$3035, 0)), "")="", "", IFERROR(INDEX('Job Database'!$M$11:$M$3035, MATCH($I1952, 'Job Database'!$X$11:$X$3035, 0)), "")))</f>
        <v/>
      </c>
      <c r="F1952" s="40"/>
      <c r="G1952" s="88" t="str">
        <f t="shared" si="1260"/>
        <v/>
      </c>
      <c r="H1952" s="40"/>
      <c r="I1952" s="24"/>
      <c r="J1952" s="34"/>
      <c r="K1952" s="106"/>
      <c r="L1952" s="79"/>
      <c r="M1952" s="34"/>
      <c r="N1952" s="79"/>
      <c r="O1952" s="31"/>
      <c r="P1952" s="53"/>
      <c r="Q1952" s="40"/>
      <c r="S1952" s="41" t="str">
        <f t="shared" si="1248"/>
        <v/>
      </c>
      <c r="T1952" s="41" t="str">
        <f t="shared" si="1249"/>
        <v/>
      </c>
      <c r="U1952" s="41" t="str">
        <f t="shared" si="1261"/>
        <v/>
      </c>
      <c r="W1952" s="74" t="str">
        <f>IF('Job Database'!$X1952="", "", 'Job Database'!$X1952)</f>
        <v/>
      </c>
      <c r="Y1952" s="41" t="str">
        <f>IF($W1952="", "", IF(COUNTIF($I$11:$I$3035, $W1952)&gt;0, "", MAX($Y$10:$Y1951)+1))</f>
        <v/>
      </c>
      <c r="Z1952" s="41">
        <v>1942</v>
      </c>
      <c r="AA1952" s="58" t="str">
        <f t="shared" si="1262"/>
        <v/>
      </c>
      <c r="AC1952" s="41" t="str">
        <f t="shared" si="1250"/>
        <v/>
      </c>
      <c r="AE1952" s="41" t="str">
        <f t="shared" si="1263"/>
        <v/>
      </c>
      <c r="AJ1952" s="154" t="str">
        <f t="shared" si="1264"/>
        <v/>
      </c>
      <c r="AL1952" s="120" t="str">
        <f t="shared" si="1265"/>
        <v/>
      </c>
      <c r="AM1952" s="104" t="str">
        <f t="shared" si="1266"/>
        <v/>
      </c>
      <c r="AN1952" s="104" t="str">
        <f t="shared" si="1267"/>
        <v/>
      </c>
      <c r="AO1952" s="104" t="str">
        <f t="shared" si="1251"/>
        <v/>
      </c>
      <c r="AP1952" s="104" t="str">
        <f t="shared" si="1252"/>
        <v/>
      </c>
      <c r="AQ1952" s="121" t="str">
        <f t="shared" si="1268"/>
        <v/>
      </c>
      <c r="AS1952" s="88" t="str">
        <f t="shared" si="1253"/>
        <v/>
      </c>
      <c r="AT1952" s="68" t="str">
        <f t="shared" si="1269"/>
        <v/>
      </c>
      <c r="AU1952" s="68" t="str">
        <f t="shared" si="1270"/>
        <v/>
      </c>
      <c r="AV1952" s="68" t="str">
        <f t="shared" si="1271"/>
        <v/>
      </c>
      <c r="AW1952" s="88" t="str">
        <f t="shared" si="1254"/>
        <v/>
      </c>
      <c r="AZ1952" s="88" t="str">
        <f t="shared" si="1255"/>
        <v/>
      </c>
      <c r="BA1952" s="68" t="str">
        <f t="shared" si="1256"/>
        <v/>
      </c>
      <c r="BB1952" s="68" t="str">
        <f t="shared" si="1257"/>
        <v/>
      </c>
      <c r="BC1952" s="68" t="str">
        <f t="shared" si="1258"/>
        <v/>
      </c>
      <c r="BD1952" s="69" t="str">
        <f t="shared" si="1259"/>
        <v/>
      </c>
      <c r="BE1952" s="69" t="str">
        <f t="shared" si="1272"/>
        <v/>
      </c>
      <c r="BT1952" s="138" t="str">
        <f t="shared" ca="1" si="1273"/>
        <v/>
      </c>
      <c r="BU1952" s="139" t="str">
        <f t="shared" ca="1" si="1274"/>
        <v/>
      </c>
      <c r="BW1952" s="138" t="str">
        <f t="shared" si="1275"/>
        <v/>
      </c>
      <c r="BX1952" s="104" t="str">
        <f t="shared" si="1276"/>
        <v/>
      </c>
      <c r="BY1952" s="139" t="str">
        <f t="shared" si="1277"/>
        <v/>
      </c>
      <c r="CA1952" s="138" t="str">
        <f t="shared" si="1278"/>
        <v/>
      </c>
      <c r="CB1952" s="104" t="str">
        <f t="shared" si="1279"/>
        <v/>
      </c>
      <c r="CC1952" s="139" t="str">
        <f t="shared" si="1280"/>
        <v/>
      </c>
      <c r="CE1952" s="162" t="str">
        <f t="shared" si="1281"/>
        <v/>
      </c>
      <c r="CF1952" s="163" t="str">
        <f t="shared" si="1282"/>
        <v/>
      </c>
      <c r="CG1952" s="164" t="str">
        <f t="shared" si="1283"/>
        <v/>
      </c>
      <c r="CI1952" s="162" t="str">
        <f t="shared" si="1284"/>
        <v/>
      </c>
      <c r="CJ1952" s="163" t="str">
        <f t="shared" si="1287"/>
        <v/>
      </c>
      <c r="CK1952" s="164" t="str">
        <f t="shared" si="1288"/>
        <v/>
      </c>
      <c r="CM1952" s="169" t="str">
        <f t="shared" si="1285"/>
        <v/>
      </c>
      <c r="CN1952" s="139" t="str">
        <f t="shared" si="1286"/>
        <v/>
      </c>
      <c r="CP1952" s="41" t="str">
        <f>IF($CM1952="", "", COUNTIF($CM$11:$CM$3035, "&lt;"&amp;$CM1952)+1+COUNTIF($CM$11:$CM1952, $CM1952)-1)</f>
        <v/>
      </c>
    </row>
    <row r="1953" spans="1:94" x14ac:dyDescent="0.25">
      <c r="A1953" s="40"/>
      <c r="B1953" s="82" t="str">
        <f>IF($I1953="", "", IFERROR(INDEX('Job Database'!$AE$11:$AE$3035, MATCH($I1953, 'Job Database'!$X$11:$X$3035, 0)), ""))</f>
        <v/>
      </c>
      <c r="C1953" s="69" t="str">
        <f>IF($I1953="", "", IF(COUNTIF('Job Database'!$X$11:$X$3035, $I1953)=0, $AC$5, $AC$4))</f>
        <v/>
      </c>
      <c r="D1953" s="40"/>
      <c r="E1953" s="85" t="str">
        <f>IF($I1953="", "", IF(IFERROR(INDEX('Job Database'!$M$11:$M$3035, MATCH($I1953, 'Job Database'!$X$11:$X$3035, 0)), "")="", "", IFERROR(INDEX('Job Database'!$M$11:$M$3035, MATCH($I1953, 'Job Database'!$X$11:$X$3035, 0)), "")))</f>
        <v/>
      </c>
      <c r="F1953" s="40"/>
      <c r="G1953" s="88" t="str">
        <f t="shared" si="1260"/>
        <v/>
      </c>
      <c r="H1953" s="40"/>
      <c r="I1953" s="24"/>
      <c r="J1953" s="34"/>
      <c r="K1953" s="106"/>
      <c r="L1953" s="79"/>
      <c r="M1953" s="34"/>
      <c r="N1953" s="79"/>
      <c r="O1953" s="31"/>
      <c r="P1953" s="53"/>
      <c r="Q1953" s="40"/>
      <c r="S1953" s="41" t="str">
        <f t="shared" si="1248"/>
        <v/>
      </c>
      <c r="T1953" s="41" t="str">
        <f t="shared" si="1249"/>
        <v/>
      </c>
      <c r="U1953" s="41" t="str">
        <f t="shared" si="1261"/>
        <v/>
      </c>
      <c r="W1953" s="74" t="str">
        <f>IF('Job Database'!$X1953="", "", 'Job Database'!$X1953)</f>
        <v/>
      </c>
      <c r="Y1953" s="41" t="str">
        <f>IF($W1953="", "", IF(COUNTIF($I$11:$I$3035, $W1953)&gt;0, "", MAX($Y$10:$Y1952)+1))</f>
        <v/>
      </c>
      <c r="Z1953" s="41">
        <v>1943</v>
      </c>
      <c r="AA1953" s="58" t="str">
        <f t="shared" si="1262"/>
        <v/>
      </c>
      <c r="AC1953" s="41" t="str">
        <f t="shared" si="1250"/>
        <v/>
      </c>
      <c r="AE1953" s="41" t="str">
        <f t="shared" si="1263"/>
        <v/>
      </c>
      <c r="AJ1953" s="154" t="str">
        <f t="shared" si="1264"/>
        <v/>
      </c>
      <c r="AL1953" s="120" t="str">
        <f t="shared" si="1265"/>
        <v/>
      </c>
      <c r="AM1953" s="104" t="str">
        <f t="shared" si="1266"/>
        <v/>
      </c>
      <c r="AN1953" s="104" t="str">
        <f t="shared" si="1267"/>
        <v/>
      </c>
      <c r="AO1953" s="104" t="str">
        <f t="shared" si="1251"/>
        <v/>
      </c>
      <c r="AP1953" s="104" t="str">
        <f t="shared" si="1252"/>
        <v/>
      </c>
      <c r="AQ1953" s="121" t="str">
        <f t="shared" si="1268"/>
        <v/>
      </c>
      <c r="AS1953" s="88" t="str">
        <f t="shared" si="1253"/>
        <v/>
      </c>
      <c r="AT1953" s="68" t="str">
        <f t="shared" si="1269"/>
        <v/>
      </c>
      <c r="AU1953" s="68" t="str">
        <f t="shared" si="1270"/>
        <v/>
      </c>
      <c r="AV1953" s="68" t="str">
        <f t="shared" si="1271"/>
        <v/>
      </c>
      <c r="AW1953" s="88" t="str">
        <f t="shared" si="1254"/>
        <v/>
      </c>
      <c r="AZ1953" s="88" t="str">
        <f t="shared" si="1255"/>
        <v/>
      </c>
      <c r="BA1953" s="68" t="str">
        <f t="shared" si="1256"/>
        <v/>
      </c>
      <c r="BB1953" s="68" t="str">
        <f t="shared" si="1257"/>
        <v/>
      </c>
      <c r="BC1953" s="68" t="str">
        <f t="shared" si="1258"/>
        <v/>
      </c>
      <c r="BD1953" s="69" t="str">
        <f t="shared" si="1259"/>
        <v/>
      </c>
      <c r="BE1953" s="69" t="str">
        <f t="shared" si="1272"/>
        <v/>
      </c>
      <c r="BT1953" s="138" t="str">
        <f t="shared" ca="1" si="1273"/>
        <v/>
      </c>
      <c r="BU1953" s="139" t="str">
        <f t="shared" ca="1" si="1274"/>
        <v/>
      </c>
      <c r="BW1953" s="138" t="str">
        <f t="shared" si="1275"/>
        <v/>
      </c>
      <c r="BX1953" s="104" t="str">
        <f t="shared" si="1276"/>
        <v/>
      </c>
      <c r="BY1953" s="139" t="str">
        <f t="shared" si="1277"/>
        <v/>
      </c>
      <c r="CA1953" s="138" t="str">
        <f t="shared" si="1278"/>
        <v/>
      </c>
      <c r="CB1953" s="104" t="str">
        <f t="shared" si="1279"/>
        <v/>
      </c>
      <c r="CC1953" s="139" t="str">
        <f t="shared" si="1280"/>
        <v/>
      </c>
      <c r="CE1953" s="162" t="str">
        <f t="shared" si="1281"/>
        <v/>
      </c>
      <c r="CF1953" s="163" t="str">
        <f t="shared" si="1282"/>
        <v/>
      </c>
      <c r="CG1953" s="164" t="str">
        <f t="shared" si="1283"/>
        <v/>
      </c>
      <c r="CI1953" s="162" t="str">
        <f t="shared" si="1284"/>
        <v/>
      </c>
      <c r="CJ1953" s="163" t="str">
        <f t="shared" si="1287"/>
        <v/>
      </c>
      <c r="CK1953" s="164" t="str">
        <f t="shared" si="1288"/>
        <v/>
      </c>
      <c r="CM1953" s="169" t="str">
        <f t="shared" si="1285"/>
        <v/>
      </c>
      <c r="CN1953" s="139" t="str">
        <f t="shared" si="1286"/>
        <v/>
      </c>
      <c r="CP1953" s="41" t="str">
        <f>IF($CM1953="", "", COUNTIF($CM$11:$CM$3035, "&lt;"&amp;$CM1953)+1+COUNTIF($CM$11:$CM1953, $CM1953)-1)</f>
        <v/>
      </c>
    </row>
    <row r="1954" spans="1:94" x14ac:dyDescent="0.25">
      <c r="A1954" s="40"/>
      <c r="B1954" s="82" t="str">
        <f>IF($I1954="", "", IFERROR(INDEX('Job Database'!$AE$11:$AE$3035, MATCH($I1954, 'Job Database'!$X$11:$X$3035, 0)), ""))</f>
        <v/>
      </c>
      <c r="C1954" s="69" t="str">
        <f>IF($I1954="", "", IF(COUNTIF('Job Database'!$X$11:$X$3035, $I1954)=0, $AC$5, $AC$4))</f>
        <v/>
      </c>
      <c r="D1954" s="40"/>
      <c r="E1954" s="85" t="str">
        <f>IF($I1954="", "", IF(IFERROR(INDEX('Job Database'!$M$11:$M$3035, MATCH($I1954, 'Job Database'!$X$11:$X$3035, 0)), "")="", "", IFERROR(INDEX('Job Database'!$M$11:$M$3035, MATCH($I1954, 'Job Database'!$X$11:$X$3035, 0)), "")))</f>
        <v/>
      </c>
      <c r="F1954" s="40"/>
      <c r="G1954" s="88" t="str">
        <f t="shared" si="1260"/>
        <v/>
      </c>
      <c r="H1954" s="40"/>
      <c r="I1954" s="24"/>
      <c r="J1954" s="34"/>
      <c r="K1954" s="106"/>
      <c r="L1954" s="79"/>
      <c r="M1954" s="34"/>
      <c r="N1954" s="79"/>
      <c r="O1954" s="31"/>
      <c r="P1954" s="53"/>
      <c r="Q1954" s="40"/>
      <c r="S1954" s="41" t="str">
        <f t="shared" si="1248"/>
        <v/>
      </c>
      <c r="T1954" s="41" t="str">
        <f t="shared" si="1249"/>
        <v/>
      </c>
      <c r="U1954" s="41" t="str">
        <f t="shared" si="1261"/>
        <v/>
      </c>
      <c r="W1954" s="74" t="str">
        <f>IF('Job Database'!$X1954="", "", 'Job Database'!$X1954)</f>
        <v/>
      </c>
      <c r="Y1954" s="41" t="str">
        <f>IF($W1954="", "", IF(COUNTIF($I$11:$I$3035, $W1954)&gt;0, "", MAX($Y$10:$Y1953)+1))</f>
        <v/>
      </c>
      <c r="Z1954" s="41">
        <v>1944</v>
      </c>
      <c r="AA1954" s="58" t="str">
        <f t="shared" si="1262"/>
        <v/>
      </c>
      <c r="AC1954" s="41" t="str">
        <f t="shared" si="1250"/>
        <v/>
      </c>
      <c r="AE1954" s="41" t="str">
        <f t="shared" si="1263"/>
        <v/>
      </c>
      <c r="AJ1954" s="154" t="str">
        <f t="shared" si="1264"/>
        <v/>
      </c>
      <c r="AL1954" s="120" t="str">
        <f t="shared" si="1265"/>
        <v/>
      </c>
      <c r="AM1954" s="104" t="str">
        <f t="shared" si="1266"/>
        <v/>
      </c>
      <c r="AN1954" s="104" t="str">
        <f t="shared" si="1267"/>
        <v/>
      </c>
      <c r="AO1954" s="104" t="str">
        <f t="shared" si="1251"/>
        <v/>
      </c>
      <c r="AP1954" s="104" t="str">
        <f t="shared" si="1252"/>
        <v/>
      </c>
      <c r="AQ1954" s="121" t="str">
        <f t="shared" si="1268"/>
        <v/>
      </c>
      <c r="AS1954" s="88" t="str">
        <f t="shared" si="1253"/>
        <v/>
      </c>
      <c r="AT1954" s="68" t="str">
        <f t="shared" si="1269"/>
        <v/>
      </c>
      <c r="AU1954" s="68" t="str">
        <f t="shared" si="1270"/>
        <v/>
      </c>
      <c r="AV1954" s="68" t="str">
        <f t="shared" si="1271"/>
        <v/>
      </c>
      <c r="AW1954" s="88" t="str">
        <f t="shared" si="1254"/>
        <v/>
      </c>
      <c r="AZ1954" s="88" t="str">
        <f t="shared" si="1255"/>
        <v/>
      </c>
      <c r="BA1954" s="68" t="str">
        <f t="shared" si="1256"/>
        <v/>
      </c>
      <c r="BB1954" s="68" t="str">
        <f t="shared" si="1257"/>
        <v/>
      </c>
      <c r="BC1954" s="68" t="str">
        <f t="shared" si="1258"/>
        <v/>
      </c>
      <c r="BD1954" s="69" t="str">
        <f t="shared" si="1259"/>
        <v/>
      </c>
      <c r="BE1954" s="69" t="str">
        <f t="shared" si="1272"/>
        <v/>
      </c>
      <c r="BT1954" s="138" t="str">
        <f t="shared" ca="1" si="1273"/>
        <v/>
      </c>
      <c r="BU1954" s="139" t="str">
        <f t="shared" ca="1" si="1274"/>
        <v/>
      </c>
      <c r="BW1954" s="138" t="str">
        <f t="shared" si="1275"/>
        <v/>
      </c>
      <c r="BX1954" s="104" t="str">
        <f t="shared" si="1276"/>
        <v/>
      </c>
      <c r="BY1954" s="139" t="str">
        <f t="shared" si="1277"/>
        <v/>
      </c>
      <c r="CA1954" s="138" t="str">
        <f t="shared" si="1278"/>
        <v/>
      </c>
      <c r="CB1954" s="104" t="str">
        <f t="shared" si="1279"/>
        <v/>
      </c>
      <c r="CC1954" s="139" t="str">
        <f t="shared" si="1280"/>
        <v/>
      </c>
      <c r="CE1954" s="162" t="str">
        <f t="shared" si="1281"/>
        <v/>
      </c>
      <c r="CF1954" s="163" t="str">
        <f t="shared" si="1282"/>
        <v/>
      </c>
      <c r="CG1954" s="164" t="str">
        <f t="shared" si="1283"/>
        <v/>
      </c>
      <c r="CI1954" s="162" t="str">
        <f t="shared" si="1284"/>
        <v/>
      </c>
      <c r="CJ1954" s="163" t="str">
        <f t="shared" si="1287"/>
        <v/>
      </c>
      <c r="CK1954" s="164" t="str">
        <f t="shared" si="1288"/>
        <v/>
      </c>
      <c r="CM1954" s="169" t="str">
        <f t="shared" si="1285"/>
        <v/>
      </c>
      <c r="CN1954" s="139" t="str">
        <f t="shared" si="1286"/>
        <v/>
      </c>
      <c r="CP1954" s="41" t="str">
        <f>IF($CM1954="", "", COUNTIF($CM$11:$CM$3035, "&lt;"&amp;$CM1954)+1+COUNTIF($CM$11:$CM1954, $CM1954)-1)</f>
        <v/>
      </c>
    </row>
    <row r="1955" spans="1:94" x14ac:dyDescent="0.25">
      <c r="A1955" s="40"/>
      <c r="B1955" s="82" t="str">
        <f>IF($I1955="", "", IFERROR(INDEX('Job Database'!$AE$11:$AE$3035, MATCH($I1955, 'Job Database'!$X$11:$X$3035, 0)), ""))</f>
        <v/>
      </c>
      <c r="C1955" s="69" t="str">
        <f>IF($I1955="", "", IF(COUNTIF('Job Database'!$X$11:$X$3035, $I1955)=0, $AC$5, $AC$4))</f>
        <v/>
      </c>
      <c r="D1955" s="40"/>
      <c r="E1955" s="85" t="str">
        <f>IF($I1955="", "", IF(IFERROR(INDEX('Job Database'!$M$11:$M$3035, MATCH($I1955, 'Job Database'!$X$11:$X$3035, 0)), "")="", "", IFERROR(INDEX('Job Database'!$M$11:$M$3035, MATCH($I1955, 'Job Database'!$X$11:$X$3035, 0)), "")))</f>
        <v/>
      </c>
      <c r="F1955" s="40"/>
      <c r="G1955" s="88" t="str">
        <f t="shared" si="1260"/>
        <v/>
      </c>
      <c r="H1955" s="40"/>
      <c r="I1955" s="24"/>
      <c r="J1955" s="34"/>
      <c r="K1955" s="106"/>
      <c r="L1955" s="79"/>
      <c r="M1955" s="34"/>
      <c r="N1955" s="79"/>
      <c r="O1955" s="31"/>
      <c r="P1955" s="53"/>
      <c r="Q1955" s="40"/>
      <c r="S1955" s="41" t="str">
        <f t="shared" si="1248"/>
        <v/>
      </c>
      <c r="T1955" s="41" t="str">
        <f t="shared" si="1249"/>
        <v/>
      </c>
      <c r="U1955" s="41" t="str">
        <f t="shared" si="1261"/>
        <v/>
      </c>
      <c r="W1955" s="74" t="str">
        <f>IF('Job Database'!$X1955="", "", 'Job Database'!$X1955)</f>
        <v/>
      </c>
      <c r="Y1955" s="41" t="str">
        <f>IF($W1955="", "", IF(COUNTIF($I$11:$I$3035, $W1955)&gt;0, "", MAX($Y$10:$Y1954)+1))</f>
        <v/>
      </c>
      <c r="Z1955" s="41">
        <v>1945</v>
      </c>
      <c r="AA1955" s="58" t="str">
        <f t="shared" si="1262"/>
        <v/>
      </c>
      <c r="AC1955" s="41" t="str">
        <f t="shared" si="1250"/>
        <v/>
      </c>
      <c r="AE1955" s="41" t="str">
        <f t="shared" si="1263"/>
        <v/>
      </c>
      <c r="AJ1955" s="154" t="str">
        <f t="shared" si="1264"/>
        <v/>
      </c>
      <c r="AL1955" s="120" t="str">
        <f t="shared" si="1265"/>
        <v/>
      </c>
      <c r="AM1955" s="104" t="str">
        <f t="shared" si="1266"/>
        <v/>
      </c>
      <c r="AN1955" s="104" t="str">
        <f t="shared" si="1267"/>
        <v/>
      </c>
      <c r="AO1955" s="104" t="str">
        <f t="shared" si="1251"/>
        <v/>
      </c>
      <c r="AP1955" s="104" t="str">
        <f t="shared" si="1252"/>
        <v/>
      </c>
      <c r="AQ1955" s="121" t="str">
        <f t="shared" si="1268"/>
        <v/>
      </c>
      <c r="AS1955" s="88" t="str">
        <f t="shared" si="1253"/>
        <v/>
      </c>
      <c r="AT1955" s="68" t="str">
        <f t="shared" si="1269"/>
        <v/>
      </c>
      <c r="AU1955" s="68" t="str">
        <f t="shared" si="1270"/>
        <v/>
      </c>
      <c r="AV1955" s="68" t="str">
        <f t="shared" si="1271"/>
        <v/>
      </c>
      <c r="AW1955" s="88" t="str">
        <f t="shared" si="1254"/>
        <v/>
      </c>
      <c r="AZ1955" s="88" t="str">
        <f t="shared" si="1255"/>
        <v/>
      </c>
      <c r="BA1955" s="68" t="str">
        <f t="shared" si="1256"/>
        <v/>
      </c>
      <c r="BB1955" s="68" t="str">
        <f t="shared" si="1257"/>
        <v/>
      </c>
      <c r="BC1955" s="68" t="str">
        <f t="shared" si="1258"/>
        <v/>
      </c>
      <c r="BD1955" s="69" t="str">
        <f t="shared" si="1259"/>
        <v/>
      </c>
      <c r="BE1955" s="69" t="str">
        <f t="shared" si="1272"/>
        <v/>
      </c>
      <c r="BT1955" s="138" t="str">
        <f t="shared" ca="1" si="1273"/>
        <v/>
      </c>
      <c r="BU1955" s="139" t="str">
        <f t="shared" ca="1" si="1274"/>
        <v/>
      </c>
      <c r="BW1955" s="138" t="str">
        <f t="shared" si="1275"/>
        <v/>
      </c>
      <c r="BX1955" s="104" t="str">
        <f t="shared" si="1276"/>
        <v/>
      </c>
      <c r="BY1955" s="139" t="str">
        <f t="shared" si="1277"/>
        <v/>
      </c>
      <c r="CA1955" s="138" t="str">
        <f t="shared" si="1278"/>
        <v/>
      </c>
      <c r="CB1955" s="104" t="str">
        <f t="shared" si="1279"/>
        <v/>
      </c>
      <c r="CC1955" s="139" t="str">
        <f t="shared" si="1280"/>
        <v/>
      </c>
      <c r="CE1955" s="162" t="str">
        <f t="shared" si="1281"/>
        <v/>
      </c>
      <c r="CF1955" s="163" t="str">
        <f t="shared" si="1282"/>
        <v/>
      </c>
      <c r="CG1955" s="164" t="str">
        <f t="shared" si="1283"/>
        <v/>
      </c>
      <c r="CI1955" s="162" t="str">
        <f t="shared" si="1284"/>
        <v/>
      </c>
      <c r="CJ1955" s="163" t="str">
        <f t="shared" si="1287"/>
        <v/>
      </c>
      <c r="CK1955" s="164" t="str">
        <f t="shared" si="1288"/>
        <v/>
      </c>
      <c r="CM1955" s="169" t="str">
        <f t="shared" si="1285"/>
        <v/>
      </c>
      <c r="CN1955" s="139" t="str">
        <f t="shared" si="1286"/>
        <v/>
      </c>
      <c r="CP1955" s="41" t="str">
        <f>IF($CM1955="", "", COUNTIF($CM$11:$CM$3035, "&lt;"&amp;$CM1955)+1+COUNTIF($CM$11:$CM1955, $CM1955)-1)</f>
        <v/>
      </c>
    </row>
    <row r="1956" spans="1:94" x14ac:dyDescent="0.25">
      <c r="A1956" s="40"/>
      <c r="B1956" s="82" t="str">
        <f>IF($I1956="", "", IFERROR(INDEX('Job Database'!$AE$11:$AE$3035, MATCH($I1956, 'Job Database'!$X$11:$X$3035, 0)), ""))</f>
        <v/>
      </c>
      <c r="C1956" s="69" t="str">
        <f>IF($I1956="", "", IF(COUNTIF('Job Database'!$X$11:$X$3035, $I1956)=0, $AC$5, $AC$4))</f>
        <v/>
      </c>
      <c r="D1956" s="40"/>
      <c r="E1956" s="85" t="str">
        <f>IF($I1956="", "", IF(IFERROR(INDEX('Job Database'!$M$11:$M$3035, MATCH($I1956, 'Job Database'!$X$11:$X$3035, 0)), "")="", "", IFERROR(INDEX('Job Database'!$M$11:$M$3035, MATCH($I1956, 'Job Database'!$X$11:$X$3035, 0)), "")))</f>
        <v/>
      </c>
      <c r="F1956" s="40"/>
      <c r="G1956" s="88" t="str">
        <f t="shared" si="1260"/>
        <v/>
      </c>
      <c r="H1956" s="40"/>
      <c r="I1956" s="24"/>
      <c r="J1956" s="34"/>
      <c r="K1956" s="106"/>
      <c r="L1956" s="79"/>
      <c r="M1956" s="34"/>
      <c r="N1956" s="79"/>
      <c r="O1956" s="31"/>
      <c r="P1956" s="53"/>
      <c r="Q1956" s="40"/>
      <c r="S1956" s="41" t="str">
        <f t="shared" si="1248"/>
        <v/>
      </c>
      <c r="T1956" s="41" t="str">
        <f t="shared" si="1249"/>
        <v/>
      </c>
      <c r="U1956" s="41" t="str">
        <f t="shared" si="1261"/>
        <v/>
      </c>
      <c r="W1956" s="74" t="str">
        <f>IF('Job Database'!$X1956="", "", 'Job Database'!$X1956)</f>
        <v/>
      </c>
      <c r="Y1956" s="41" t="str">
        <f>IF($W1956="", "", IF(COUNTIF($I$11:$I$3035, $W1956)&gt;0, "", MAX($Y$10:$Y1955)+1))</f>
        <v/>
      </c>
      <c r="Z1956" s="41">
        <v>1946</v>
      </c>
      <c r="AA1956" s="58" t="str">
        <f t="shared" si="1262"/>
        <v/>
      </c>
      <c r="AC1956" s="41" t="str">
        <f t="shared" si="1250"/>
        <v/>
      </c>
      <c r="AE1956" s="41" t="str">
        <f t="shared" si="1263"/>
        <v/>
      </c>
      <c r="AJ1956" s="154" t="str">
        <f t="shared" si="1264"/>
        <v/>
      </c>
      <c r="AL1956" s="120" t="str">
        <f t="shared" si="1265"/>
        <v/>
      </c>
      <c r="AM1956" s="104" t="str">
        <f t="shared" si="1266"/>
        <v/>
      </c>
      <c r="AN1956" s="104" t="str">
        <f t="shared" si="1267"/>
        <v/>
      </c>
      <c r="AO1956" s="104" t="str">
        <f t="shared" si="1251"/>
        <v/>
      </c>
      <c r="AP1956" s="104" t="str">
        <f t="shared" si="1252"/>
        <v/>
      </c>
      <c r="AQ1956" s="121" t="str">
        <f t="shared" si="1268"/>
        <v/>
      </c>
      <c r="AS1956" s="88" t="str">
        <f t="shared" si="1253"/>
        <v/>
      </c>
      <c r="AT1956" s="68" t="str">
        <f t="shared" si="1269"/>
        <v/>
      </c>
      <c r="AU1956" s="68" t="str">
        <f t="shared" si="1270"/>
        <v/>
      </c>
      <c r="AV1956" s="68" t="str">
        <f t="shared" si="1271"/>
        <v/>
      </c>
      <c r="AW1956" s="88" t="str">
        <f t="shared" si="1254"/>
        <v/>
      </c>
      <c r="AZ1956" s="88" t="str">
        <f t="shared" si="1255"/>
        <v/>
      </c>
      <c r="BA1956" s="68" t="str">
        <f t="shared" si="1256"/>
        <v/>
      </c>
      <c r="BB1956" s="68" t="str">
        <f t="shared" si="1257"/>
        <v/>
      </c>
      <c r="BC1956" s="68" t="str">
        <f t="shared" si="1258"/>
        <v/>
      </c>
      <c r="BD1956" s="69" t="str">
        <f t="shared" si="1259"/>
        <v/>
      </c>
      <c r="BE1956" s="69" t="str">
        <f t="shared" si="1272"/>
        <v/>
      </c>
      <c r="BT1956" s="138" t="str">
        <f t="shared" ca="1" si="1273"/>
        <v/>
      </c>
      <c r="BU1956" s="139" t="str">
        <f t="shared" ca="1" si="1274"/>
        <v/>
      </c>
      <c r="BW1956" s="138" t="str">
        <f t="shared" si="1275"/>
        <v/>
      </c>
      <c r="BX1956" s="104" t="str">
        <f t="shared" si="1276"/>
        <v/>
      </c>
      <c r="BY1956" s="139" t="str">
        <f t="shared" si="1277"/>
        <v/>
      </c>
      <c r="CA1956" s="138" t="str">
        <f t="shared" si="1278"/>
        <v/>
      </c>
      <c r="CB1956" s="104" t="str">
        <f t="shared" si="1279"/>
        <v/>
      </c>
      <c r="CC1956" s="139" t="str">
        <f t="shared" si="1280"/>
        <v/>
      </c>
      <c r="CE1956" s="162" t="str">
        <f t="shared" si="1281"/>
        <v/>
      </c>
      <c r="CF1956" s="163" t="str">
        <f t="shared" si="1282"/>
        <v/>
      </c>
      <c r="CG1956" s="164" t="str">
        <f t="shared" si="1283"/>
        <v/>
      </c>
      <c r="CI1956" s="162" t="str">
        <f t="shared" si="1284"/>
        <v/>
      </c>
      <c r="CJ1956" s="163" t="str">
        <f t="shared" si="1287"/>
        <v/>
      </c>
      <c r="CK1956" s="164" t="str">
        <f t="shared" si="1288"/>
        <v/>
      </c>
      <c r="CM1956" s="169" t="str">
        <f t="shared" si="1285"/>
        <v/>
      </c>
      <c r="CN1956" s="139" t="str">
        <f t="shared" si="1286"/>
        <v/>
      </c>
      <c r="CP1956" s="41" t="str">
        <f>IF($CM1956="", "", COUNTIF($CM$11:$CM$3035, "&lt;"&amp;$CM1956)+1+COUNTIF($CM$11:$CM1956, $CM1956)-1)</f>
        <v/>
      </c>
    </row>
    <row r="1957" spans="1:94" x14ac:dyDescent="0.25">
      <c r="A1957" s="40"/>
      <c r="B1957" s="82" t="str">
        <f>IF($I1957="", "", IFERROR(INDEX('Job Database'!$AE$11:$AE$3035, MATCH($I1957, 'Job Database'!$X$11:$X$3035, 0)), ""))</f>
        <v/>
      </c>
      <c r="C1957" s="69" t="str">
        <f>IF($I1957="", "", IF(COUNTIF('Job Database'!$X$11:$X$3035, $I1957)=0, $AC$5, $AC$4))</f>
        <v/>
      </c>
      <c r="D1957" s="40"/>
      <c r="E1957" s="85" t="str">
        <f>IF($I1957="", "", IF(IFERROR(INDEX('Job Database'!$M$11:$M$3035, MATCH($I1957, 'Job Database'!$X$11:$X$3035, 0)), "")="", "", IFERROR(INDEX('Job Database'!$M$11:$M$3035, MATCH($I1957, 'Job Database'!$X$11:$X$3035, 0)), "")))</f>
        <v/>
      </c>
      <c r="F1957" s="40"/>
      <c r="G1957" s="88" t="str">
        <f t="shared" si="1260"/>
        <v/>
      </c>
      <c r="H1957" s="40"/>
      <c r="I1957" s="24"/>
      <c r="J1957" s="34"/>
      <c r="K1957" s="106"/>
      <c r="L1957" s="79"/>
      <c r="M1957" s="34"/>
      <c r="N1957" s="79"/>
      <c r="O1957" s="31"/>
      <c r="P1957" s="53"/>
      <c r="Q1957" s="40"/>
      <c r="S1957" s="41" t="str">
        <f t="shared" si="1248"/>
        <v/>
      </c>
      <c r="T1957" s="41" t="str">
        <f t="shared" si="1249"/>
        <v/>
      </c>
      <c r="U1957" s="41" t="str">
        <f t="shared" si="1261"/>
        <v/>
      </c>
      <c r="W1957" s="74" t="str">
        <f>IF('Job Database'!$X1957="", "", 'Job Database'!$X1957)</f>
        <v/>
      </c>
      <c r="Y1957" s="41" t="str">
        <f>IF($W1957="", "", IF(COUNTIF($I$11:$I$3035, $W1957)&gt;0, "", MAX($Y$10:$Y1956)+1))</f>
        <v/>
      </c>
      <c r="Z1957" s="41">
        <v>1947</v>
      </c>
      <c r="AA1957" s="58" t="str">
        <f t="shared" si="1262"/>
        <v/>
      </c>
      <c r="AC1957" s="41" t="str">
        <f t="shared" si="1250"/>
        <v/>
      </c>
      <c r="AE1957" s="41" t="str">
        <f t="shared" si="1263"/>
        <v/>
      </c>
      <c r="AJ1957" s="154" t="str">
        <f t="shared" si="1264"/>
        <v/>
      </c>
      <c r="AL1957" s="120" t="str">
        <f t="shared" si="1265"/>
        <v/>
      </c>
      <c r="AM1957" s="104" t="str">
        <f t="shared" si="1266"/>
        <v/>
      </c>
      <c r="AN1957" s="104" t="str">
        <f t="shared" si="1267"/>
        <v/>
      </c>
      <c r="AO1957" s="104" t="str">
        <f t="shared" si="1251"/>
        <v/>
      </c>
      <c r="AP1957" s="104" t="str">
        <f t="shared" si="1252"/>
        <v/>
      </c>
      <c r="AQ1957" s="121" t="str">
        <f t="shared" si="1268"/>
        <v/>
      </c>
      <c r="AS1957" s="88" t="str">
        <f t="shared" si="1253"/>
        <v/>
      </c>
      <c r="AT1957" s="68" t="str">
        <f t="shared" si="1269"/>
        <v/>
      </c>
      <c r="AU1957" s="68" t="str">
        <f t="shared" si="1270"/>
        <v/>
      </c>
      <c r="AV1957" s="68" t="str">
        <f t="shared" si="1271"/>
        <v/>
      </c>
      <c r="AW1957" s="88" t="str">
        <f t="shared" si="1254"/>
        <v/>
      </c>
      <c r="AZ1957" s="88" t="str">
        <f t="shared" si="1255"/>
        <v/>
      </c>
      <c r="BA1957" s="68" t="str">
        <f t="shared" si="1256"/>
        <v/>
      </c>
      <c r="BB1957" s="68" t="str">
        <f t="shared" si="1257"/>
        <v/>
      </c>
      <c r="BC1957" s="68" t="str">
        <f t="shared" si="1258"/>
        <v/>
      </c>
      <c r="BD1957" s="69" t="str">
        <f t="shared" si="1259"/>
        <v/>
      </c>
      <c r="BE1957" s="69" t="str">
        <f t="shared" si="1272"/>
        <v/>
      </c>
      <c r="BT1957" s="138" t="str">
        <f t="shared" ca="1" si="1273"/>
        <v/>
      </c>
      <c r="BU1957" s="139" t="str">
        <f t="shared" ca="1" si="1274"/>
        <v/>
      </c>
      <c r="BW1957" s="138" t="str">
        <f t="shared" si="1275"/>
        <v/>
      </c>
      <c r="BX1957" s="104" t="str">
        <f t="shared" si="1276"/>
        <v/>
      </c>
      <c r="BY1957" s="139" t="str">
        <f t="shared" si="1277"/>
        <v/>
      </c>
      <c r="CA1957" s="138" t="str">
        <f t="shared" si="1278"/>
        <v/>
      </c>
      <c r="CB1957" s="104" t="str">
        <f t="shared" si="1279"/>
        <v/>
      </c>
      <c r="CC1957" s="139" t="str">
        <f t="shared" si="1280"/>
        <v/>
      </c>
      <c r="CE1957" s="162" t="str">
        <f t="shared" si="1281"/>
        <v/>
      </c>
      <c r="CF1957" s="163" t="str">
        <f t="shared" si="1282"/>
        <v/>
      </c>
      <c r="CG1957" s="164" t="str">
        <f t="shared" si="1283"/>
        <v/>
      </c>
      <c r="CI1957" s="162" t="str">
        <f t="shared" si="1284"/>
        <v/>
      </c>
      <c r="CJ1957" s="163" t="str">
        <f t="shared" si="1287"/>
        <v/>
      </c>
      <c r="CK1957" s="164" t="str">
        <f t="shared" si="1288"/>
        <v/>
      </c>
      <c r="CM1957" s="169" t="str">
        <f t="shared" si="1285"/>
        <v/>
      </c>
      <c r="CN1957" s="139" t="str">
        <f t="shared" si="1286"/>
        <v/>
      </c>
      <c r="CP1957" s="41" t="str">
        <f>IF($CM1957="", "", COUNTIF($CM$11:$CM$3035, "&lt;"&amp;$CM1957)+1+COUNTIF($CM$11:$CM1957, $CM1957)-1)</f>
        <v/>
      </c>
    </row>
    <row r="1958" spans="1:94" x14ac:dyDescent="0.25">
      <c r="A1958" s="40"/>
      <c r="B1958" s="82" t="str">
        <f>IF($I1958="", "", IFERROR(INDEX('Job Database'!$AE$11:$AE$3035, MATCH($I1958, 'Job Database'!$X$11:$X$3035, 0)), ""))</f>
        <v/>
      </c>
      <c r="C1958" s="69" t="str">
        <f>IF($I1958="", "", IF(COUNTIF('Job Database'!$X$11:$X$3035, $I1958)=0, $AC$5, $AC$4))</f>
        <v/>
      </c>
      <c r="D1958" s="40"/>
      <c r="E1958" s="85" t="str">
        <f>IF($I1958="", "", IF(IFERROR(INDEX('Job Database'!$M$11:$M$3035, MATCH($I1958, 'Job Database'!$X$11:$X$3035, 0)), "")="", "", IFERROR(INDEX('Job Database'!$M$11:$M$3035, MATCH($I1958, 'Job Database'!$X$11:$X$3035, 0)), "")))</f>
        <v/>
      </c>
      <c r="F1958" s="40"/>
      <c r="G1958" s="88" t="str">
        <f t="shared" si="1260"/>
        <v/>
      </c>
      <c r="H1958" s="40"/>
      <c r="I1958" s="24"/>
      <c r="J1958" s="34"/>
      <c r="K1958" s="106"/>
      <c r="L1958" s="79"/>
      <c r="M1958" s="34"/>
      <c r="N1958" s="79"/>
      <c r="O1958" s="31"/>
      <c r="P1958" s="53"/>
      <c r="Q1958" s="40"/>
      <c r="S1958" s="41" t="str">
        <f t="shared" si="1248"/>
        <v/>
      </c>
      <c r="T1958" s="41" t="str">
        <f t="shared" si="1249"/>
        <v/>
      </c>
      <c r="U1958" s="41" t="str">
        <f t="shared" si="1261"/>
        <v/>
      </c>
      <c r="W1958" s="74" t="str">
        <f>IF('Job Database'!$X1958="", "", 'Job Database'!$X1958)</f>
        <v/>
      </c>
      <c r="Y1958" s="41" t="str">
        <f>IF($W1958="", "", IF(COUNTIF($I$11:$I$3035, $W1958)&gt;0, "", MAX($Y$10:$Y1957)+1))</f>
        <v/>
      </c>
      <c r="Z1958" s="41">
        <v>1948</v>
      </c>
      <c r="AA1958" s="58" t="str">
        <f t="shared" si="1262"/>
        <v/>
      </c>
      <c r="AC1958" s="41" t="str">
        <f t="shared" si="1250"/>
        <v/>
      </c>
      <c r="AE1958" s="41" t="str">
        <f t="shared" si="1263"/>
        <v/>
      </c>
      <c r="AJ1958" s="154" t="str">
        <f t="shared" si="1264"/>
        <v/>
      </c>
      <c r="AL1958" s="120" t="str">
        <f t="shared" si="1265"/>
        <v/>
      </c>
      <c r="AM1958" s="104" t="str">
        <f t="shared" si="1266"/>
        <v/>
      </c>
      <c r="AN1958" s="104" t="str">
        <f t="shared" si="1267"/>
        <v/>
      </c>
      <c r="AO1958" s="104" t="str">
        <f t="shared" si="1251"/>
        <v/>
      </c>
      <c r="AP1958" s="104" t="str">
        <f t="shared" si="1252"/>
        <v/>
      </c>
      <c r="AQ1958" s="121" t="str">
        <f t="shared" si="1268"/>
        <v/>
      </c>
      <c r="AS1958" s="88" t="str">
        <f t="shared" si="1253"/>
        <v/>
      </c>
      <c r="AT1958" s="68" t="str">
        <f t="shared" si="1269"/>
        <v/>
      </c>
      <c r="AU1958" s="68" t="str">
        <f t="shared" si="1270"/>
        <v/>
      </c>
      <c r="AV1958" s="68" t="str">
        <f t="shared" si="1271"/>
        <v/>
      </c>
      <c r="AW1958" s="88" t="str">
        <f t="shared" si="1254"/>
        <v/>
      </c>
      <c r="AZ1958" s="88" t="str">
        <f t="shared" si="1255"/>
        <v/>
      </c>
      <c r="BA1958" s="68" t="str">
        <f t="shared" si="1256"/>
        <v/>
      </c>
      <c r="BB1958" s="68" t="str">
        <f t="shared" si="1257"/>
        <v/>
      </c>
      <c r="BC1958" s="68" t="str">
        <f t="shared" si="1258"/>
        <v/>
      </c>
      <c r="BD1958" s="69" t="str">
        <f t="shared" si="1259"/>
        <v/>
      </c>
      <c r="BE1958" s="69" t="str">
        <f t="shared" si="1272"/>
        <v/>
      </c>
      <c r="BT1958" s="138" t="str">
        <f t="shared" ca="1" si="1273"/>
        <v/>
      </c>
      <c r="BU1958" s="139" t="str">
        <f t="shared" ca="1" si="1274"/>
        <v/>
      </c>
      <c r="BW1958" s="138" t="str">
        <f t="shared" si="1275"/>
        <v/>
      </c>
      <c r="BX1958" s="104" t="str">
        <f t="shared" si="1276"/>
        <v/>
      </c>
      <c r="BY1958" s="139" t="str">
        <f t="shared" si="1277"/>
        <v/>
      </c>
      <c r="CA1958" s="138" t="str">
        <f t="shared" si="1278"/>
        <v/>
      </c>
      <c r="CB1958" s="104" t="str">
        <f t="shared" si="1279"/>
        <v/>
      </c>
      <c r="CC1958" s="139" t="str">
        <f t="shared" si="1280"/>
        <v/>
      </c>
      <c r="CE1958" s="162" t="str">
        <f t="shared" si="1281"/>
        <v/>
      </c>
      <c r="CF1958" s="163" t="str">
        <f t="shared" si="1282"/>
        <v/>
      </c>
      <c r="CG1958" s="164" t="str">
        <f t="shared" si="1283"/>
        <v/>
      </c>
      <c r="CI1958" s="162" t="str">
        <f t="shared" si="1284"/>
        <v/>
      </c>
      <c r="CJ1958" s="163" t="str">
        <f t="shared" si="1287"/>
        <v/>
      </c>
      <c r="CK1958" s="164" t="str">
        <f t="shared" si="1288"/>
        <v/>
      </c>
      <c r="CM1958" s="169" t="str">
        <f t="shared" si="1285"/>
        <v/>
      </c>
      <c r="CN1958" s="139" t="str">
        <f t="shared" si="1286"/>
        <v/>
      </c>
      <c r="CP1958" s="41" t="str">
        <f>IF($CM1958="", "", COUNTIF($CM$11:$CM$3035, "&lt;"&amp;$CM1958)+1+COUNTIF($CM$11:$CM1958, $CM1958)-1)</f>
        <v/>
      </c>
    </row>
    <row r="1959" spans="1:94" x14ac:dyDescent="0.25">
      <c r="A1959" s="40"/>
      <c r="B1959" s="82" t="str">
        <f>IF($I1959="", "", IFERROR(INDEX('Job Database'!$AE$11:$AE$3035, MATCH($I1959, 'Job Database'!$X$11:$X$3035, 0)), ""))</f>
        <v/>
      </c>
      <c r="C1959" s="69" t="str">
        <f>IF($I1959="", "", IF(COUNTIF('Job Database'!$X$11:$X$3035, $I1959)=0, $AC$5, $AC$4))</f>
        <v/>
      </c>
      <c r="D1959" s="40"/>
      <c r="E1959" s="85" t="str">
        <f>IF($I1959="", "", IF(IFERROR(INDEX('Job Database'!$M$11:$M$3035, MATCH($I1959, 'Job Database'!$X$11:$X$3035, 0)), "")="", "", IFERROR(INDEX('Job Database'!$M$11:$M$3035, MATCH($I1959, 'Job Database'!$X$11:$X$3035, 0)), "")))</f>
        <v/>
      </c>
      <c r="F1959" s="40"/>
      <c r="G1959" s="88" t="str">
        <f t="shared" si="1260"/>
        <v/>
      </c>
      <c r="H1959" s="40"/>
      <c r="I1959" s="24"/>
      <c r="J1959" s="34"/>
      <c r="K1959" s="106"/>
      <c r="L1959" s="79"/>
      <c r="M1959" s="34"/>
      <c r="N1959" s="79"/>
      <c r="O1959" s="31"/>
      <c r="P1959" s="53"/>
      <c r="Q1959" s="40"/>
      <c r="S1959" s="41" t="str">
        <f t="shared" si="1248"/>
        <v/>
      </c>
      <c r="T1959" s="41" t="str">
        <f t="shared" si="1249"/>
        <v/>
      </c>
      <c r="U1959" s="41" t="str">
        <f t="shared" si="1261"/>
        <v/>
      </c>
      <c r="W1959" s="74" t="str">
        <f>IF('Job Database'!$X1959="", "", 'Job Database'!$X1959)</f>
        <v/>
      </c>
      <c r="Y1959" s="41" t="str">
        <f>IF($W1959="", "", IF(COUNTIF($I$11:$I$3035, $W1959)&gt;0, "", MAX($Y$10:$Y1958)+1))</f>
        <v/>
      </c>
      <c r="Z1959" s="41">
        <v>1949</v>
      </c>
      <c r="AA1959" s="58" t="str">
        <f t="shared" si="1262"/>
        <v/>
      </c>
      <c r="AC1959" s="41" t="str">
        <f t="shared" si="1250"/>
        <v/>
      </c>
      <c r="AE1959" s="41" t="str">
        <f t="shared" si="1263"/>
        <v/>
      </c>
      <c r="AJ1959" s="154" t="str">
        <f t="shared" si="1264"/>
        <v/>
      </c>
      <c r="AL1959" s="120" t="str">
        <f t="shared" si="1265"/>
        <v/>
      </c>
      <c r="AM1959" s="104" t="str">
        <f t="shared" si="1266"/>
        <v/>
      </c>
      <c r="AN1959" s="104" t="str">
        <f t="shared" si="1267"/>
        <v/>
      </c>
      <c r="AO1959" s="104" t="str">
        <f t="shared" si="1251"/>
        <v/>
      </c>
      <c r="AP1959" s="104" t="str">
        <f t="shared" si="1252"/>
        <v/>
      </c>
      <c r="AQ1959" s="121" t="str">
        <f t="shared" si="1268"/>
        <v/>
      </c>
      <c r="AS1959" s="88" t="str">
        <f t="shared" si="1253"/>
        <v/>
      </c>
      <c r="AT1959" s="68" t="str">
        <f t="shared" si="1269"/>
        <v/>
      </c>
      <c r="AU1959" s="68" t="str">
        <f t="shared" si="1270"/>
        <v/>
      </c>
      <c r="AV1959" s="68" t="str">
        <f t="shared" si="1271"/>
        <v/>
      </c>
      <c r="AW1959" s="88" t="str">
        <f t="shared" si="1254"/>
        <v/>
      </c>
      <c r="AZ1959" s="88" t="str">
        <f t="shared" si="1255"/>
        <v/>
      </c>
      <c r="BA1959" s="68" t="str">
        <f t="shared" si="1256"/>
        <v/>
      </c>
      <c r="BB1959" s="68" t="str">
        <f t="shared" si="1257"/>
        <v/>
      </c>
      <c r="BC1959" s="68" t="str">
        <f t="shared" si="1258"/>
        <v/>
      </c>
      <c r="BD1959" s="69" t="str">
        <f t="shared" si="1259"/>
        <v/>
      </c>
      <c r="BE1959" s="69" t="str">
        <f t="shared" si="1272"/>
        <v/>
      </c>
      <c r="BT1959" s="138" t="str">
        <f t="shared" ca="1" si="1273"/>
        <v/>
      </c>
      <c r="BU1959" s="139" t="str">
        <f t="shared" ca="1" si="1274"/>
        <v/>
      </c>
      <c r="BW1959" s="138" t="str">
        <f t="shared" si="1275"/>
        <v/>
      </c>
      <c r="BX1959" s="104" t="str">
        <f t="shared" si="1276"/>
        <v/>
      </c>
      <c r="BY1959" s="139" t="str">
        <f t="shared" si="1277"/>
        <v/>
      </c>
      <c r="CA1959" s="138" t="str">
        <f t="shared" si="1278"/>
        <v/>
      </c>
      <c r="CB1959" s="104" t="str">
        <f t="shared" si="1279"/>
        <v/>
      </c>
      <c r="CC1959" s="139" t="str">
        <f t="shared" si="1280"/>
        <v/>
      </c>
      <c r="CE1959" s="162" t="str">
        <f t="shared" si="1281"/>
        <v/>
      </c>
      <c r="CF1959" s="163" t="str">
        <f t="shared" si="1282"/>
        <v/>
      </c>
      <c r="CG1959" s="164" t="str">
        <f t="shared" si="1283"/>
        <v/>
      </c>
      <c r="CI1959" s="162" t="str">
        <f t="shared" si="1284"/>
        <v/>
      </c>
      <c r="CJ1959" s="163" t="str">
        <f t="shared" si="1287"/>
        <v/>
      </c>
      <c r="CK1959" s="164" t="str">
        <f t="shared" si="1288"/>
        <v/>
      </c>
      <c r="CM1959" s="169" t="str">
        <f t="shared" si="1285"/>
        <v/>
      </c>
      <c r="CN1959" s="139" t="str">
        <f t="shared" si="1286"/>
        <v/>
      </c>
      <c r="CP1959" s="41" t="str">
        <f>IF($CM1959="", "", COUNTIF($CM$11:$CM$3035, "&lt;"&amp;$CM1959)+1+COUNTIF($CM$11:$CM1959, $CM1959)-1)</f>
        <v/>
      </c>
    </row>
    <row r="1960" spans="1:94" x14ac:dyDescent="0.25">
      <c r="A1960" s="40"/>
      <c r="B1960" s="82" t="str">
        <f>IF($I1960="", "", IFERROR(INDEX('Job Database'!$AE$11:$AE$3035, MATCH($I1960, 'Job Database'!$X$11:$X$3035, 0)), ""))</f>
        <v/>
      </c>
      <c r="C1960" s="69" t="str">
        <f>IF($I1960="", "", IF(COUNTIF('Job Database'!$X$11:$X$3035, $I1960)=0, $AC$5, $AC$4))</f>
        <v/>
      </c>
      <c r="D1960" s="40"/>
      <c r="E1960" s="85" t="str">
        <f>IF($I1960="", "", IF(IFERROR(INDEX('Job Database'!$M$11:$M$3035, MATCH($I1960, 'Job Database'!$X$11:$X$3035, 0)), "")="", "", IFERROR(INDEX('Job Database'!$M$11:$M$3035, MATCH($I1960, 'Job Database'!$X$11:$X$3035, 0)), "")))</f>
        <v/>
      </c>
      <c r="F1960" s="40"/>
      <c r="G1960" s="88" t="str">
        <f t="shared" si="1260"/>
        <v/>
      </c>
      <c r="H1960" s="40"/>
      <c r="I1960" s="24"/>
      <c r="J1960" s="34"/>
      <c r="K1960" s="106"/>
      <c r="L1960" s="79"/>
      <c r="M1960" s="34"/>
      <c r="N1960" s="79"/>
      <c r="O1960" s="31"/>
      <c r="P1960" s="53"/>
      <c r="Q1960" s="40"/>
      <c r="S1960" s="41" t="str">
        <f t="shared" si="1248"/>
        <v/>
      </c>
      <c r="T1960" s="41" t="str">
        <f t="shared" si="1249"/>
        <v/>
      </c>
      <c r="U1960" s="41" t="str">
        <f t="shared" si="1261"/>
        <v/>
      </c>
      <c r="W1960" s="74" t="str">
        <f>IF('Job Database'!$X1960="", "", 'Job Database'!$X1960)</f>
        <v/>
      </c>
      <c r="Y1960" s="41" t="str">
        <f>IF($W1960="", "", IF(COUNTIF($I$11:$I$3035, $W1960)&gt;0, "", MAX($Y$10:$Y1959)+1))</f>
        <v/>
      </c>
      <c r="Z1960" s="41">
        <v>1950</v>
      </c>
      <c r="AA1960" s="58" t="str">
        <f t="shared" si="1262"/>
        <v/>
      </c>
      <c r="AC1960" s="41" t="str">
        <f t="shared" si="1250"/>
        <v/>
      </c>
      <c r="AE1960" s="41" t="str">
        <f t="shared" si="1263"/>
        <v/>
      </c>
      <c r="AJ1960" s="154" t="str">
        <f t="shared" si="1264"/>
        <v/>
      </c>
      <c r="AL1960" s="120" t="str">
        <f t="shared" si="1265"/>
        <v/>
      </c>
      <c r="AM1960" s="104" t="str">
        <f t="shared" si="1266"/>
        <v/>
      </c>
      <c r="AN1960" s="104" t="str">
        <f t="shared" si="1267"/>
        <v/>
      </c>
      <c r="AO1960" s="104" t="str">
        <f t="shared" si="1251"/>
        <v/>
      </c>
      <c r="AP1960" s="104" t="str">
        <f t="shared" si="1252"/>
        <v/>
      </c>
      <c r="AQ1960" s="121" t="str">
        <f t="shared" si="1268"/>
        <v/>
      </c>
      <c r="AS1960" s="88" t="str">
        <f t="shared" si="1253"/>
        <v/>
      </c>
      <c r="AT1960" s="68" t="str">
        <f t="shared" si="1269"/>
        <v/>
      </c>
      <c r="AU1960" s="68" t="str">
        <f t="shared" si="1270"/>
        <v/>
      </c>
      <c r="AV1960" s="68" t="str">
        <f t="shared" si="1271"/>
        <v/>
      </c>
      <c r="AW1960" s="88" t="str">
        <f t="shared" si="1254"/>
        <v/>
      </c>
      <c r="AZ1960" s="88" t="str">
        <f t="shared" si="1255"/>
        <v/>
      </c>
      <c r="BA1960" s="68" t="str">
        <f t="shared" si="1256"/>
        <v/>
      </c>
      <c r="BB1960" s="68" t="str">
        <f t="shared" si="1257"/>
        <v/>
      </c>
      <c r="BC1960" s="68" t="str">
        <f t="shared" si="1258"/>
        <v/>
      </c>
      <c r="BD1960" s="69" t="str">
        <f t="shared" si="1259"/>
        <v/>
      </c>
      <c r="BE1960" s="69" t="str">
        <f t="shared" si="1272"/>
        <v/>
      </c>
      <c r="BT1960" s="138" t="str">
        <f t="shared" ca="1" si="1273"/>
        <v/>
      </c>
      <c r="BU1960" s="139" t="str">
        <f t="shared" ca="1" si="1274"/>
        <v/>
      </c>
      <c r="BW1960" s="138" t="str">
        <f t="shared" si="1275"/>
        <v/>
      </c>
      <c r="BX1960" s="104" t="str">
        <f t="shared" si="1276"/>
        <v/>
      </c>
      <c r="BY1960" s="139" t="str">
        <f t="shared" si="1277"/>
        <v/>
      </c>
      <c r="CA1960" s="138" t="str">
        <f t="shared" si="1278"/>
        <v/>
      </c>
      <c r="CB1960" s="104" t="str">
        <f t="shared" si="1279"/>
        <v/>
      </c>
      <c r="CC1960" s="139" t="str">
        <f t="shared" si="1280"/>
        <v/>
      </c>
      <c r="CE1960" s="162" t="str">
        <f t="shared" si="1281"/>
        <v/>
      </c>
      <c r="CF1960" s="163" t="str">
        <f t="shared" si="1282"/>
        <v/>
      </c>
      <c r="CG1960" s="164" t="str">
        <f t="shared" si="1283"/>
        <v/>
      </c>
      <c r="CI1960" s="162" t="str">
        <f t="shared" si="1284"/>
        <v/>
      </c>
      <c r="CJ1960" s="163" t="str">
        <f t="shared" si="1287"/>
        <v/>
      </c>
      <c r="CK1960" s="164" t="str">
        <f t="shared" si="1288"/>
        <v/>
      </c>
      <c r="CM1960" s="169" t="str">
        <f t="shared" si="1285"/>
        <v/>
      </c>
      <c r="CN1960" s="139" t="str">
        <f t="shared" si="1286"/>
        <v/>
      </c>
      <c r="CP1960" s="41" t="str">
        <f>IF($CM1960="", "", COUNTIF($CM$11:$CM$3035, "&lt;"&amp;$CM1960)+1+COUNTIF($CM$11:$CM1960, $CM1960)-1)</f>
        <v/>
      </c>
    </row>
    <row r="1961" spans="1:94" x14ac:dyDescent="0.25">
      <c r="A1961" s="40"/>
      <c r="B1961" s="82" t="str">
        <f>IF($I1961="", "", IFERROR(INDEX('Job Database'!$AE$11:$AE$3035, MATCH($I1961, 'Job Database'!$X$11:$X$3035, 0)), ""))</f>
        <v/>
      </c>
      <c r="C1961" s="69" t="str">
        <f>IF($I1961="", "", IF(COUNTIF('Job Database'!$X$11:$X$3035, $I1961)=0, $AC$5, $AC$4))</f>
        <v/>
      </c>
      <c r="D1961" s="40"/>
      <c r="E1961" s="85" t="str">
        <f>IF($I1961="", "", IF(IFERROR(INDEX('Job Database'!$M$11:$M$3035, MATCH($I1961, 'Job Database'!$X$11:$X$3035, 0)), "")="", "", IFERROR(INDEX('Job Database'!$M$11:$M$3035, MATCH($I1961, 'Job Database'!$X$11:$X$3035, 0)), "")))</f>
        <v/>
      </c>
      <c r="F1961" s="40"/>
      <c r="G1961" s="88" t="str">
        <f t="shared" si="1260"/>
        <v/>
      </c>
      <c r="H1961" s="40"/>
      <c r="I1961" s="24"/>
      <c r="J1961" s="34"/>
      <c r="K1961" s="106"/>
      <c r="L1961" s="79"/>
      <c r="M1961" s="34"/>
      <c r="N1961" s="79"/>
      <c r="O1961" s="31"/>
      <c r="P1961" s="53"/>
      <c r="Q1961" s="40"/>
      <c r="S1961" s="41" t="str">
        <f t="shared" si="1248"/>
        <v/>
      </c>
      <c r="T1961" s="41" t="str">
        <f t="shared" si="1249"/>
        <v/>
      </c>
      <c r="U1961" s="41" t="str">
        <f t="shared" si="1261"/>
        <v/>
      </c>
      <c r="W1961" s="74" t="str">
        <f>IF('Job Database'!$X1961="", "", 'Job Database'!$X1961)</f>
        <v/>
      </c>
      <c r="Y1961" s="41" t="str">
        <f>IF($W1961="", "", IF(COUNTIF($I$11:$I$3035, $W1961)&gt;0, "", MAX($Y$10:$Y1960)+1))</f>
        <v/>
      </c>
      <c r="Z1961" s="41">
        <v>1951</v>
      </c>
      <c r="AA1961" s="58" t="str">
        <f t="shared" si="1262"/>
        <v/>
      </c>
      <c r="AC1961" s="41" t="str">
        <f t="shared" si="1250"/>
        <v/>
      </c>
      <c r="AE1961" s="41" t="str">
        <f t="shared" si="1263"/>
        <v/>
      </c>
      <c r="AJ1961" s="154" t="str">
        <f t="shared" si="1264"/>
        <v/>
      </c>
      <c r="AL1961" s="120" t="str">
        <f t="shared" si="1265"/>
        <v/>
      </c>
      <c r="AM1961" s="104" t="str">
        <f t="shared" si="1266"/>
        <v/>
      </c>
      <c r="AN1961" s="104" t="str">
        <f t="shared" si="1267"/>
        <v/>
      </c>
      <c r="AO1961" s="104" t="str">
        <f t="shared" si="1251"/>
        <v/>
      </c>
      <c r="AP1961" s="104" t="str">
        <f t="shared" si="1252"/>
        <v/>
      </c>
      <c r="AQ1961" s="121" t="str">
        <f t="shared" si="1268"/>
        <v/>
      </c>
      <c r="AS1961" s="88" t="str">
        <f t="shared" si="1253"/>
        <v/>
      </c>
      <c r="AT1961" s="68" t="str">
        <f t="shared" si="1269"/>
        <v/>
      </c>
      <c r="AU1961" s="68" t="str">
        <f t="shared" si="1270"/>
        <v/>
      </c>
      <c r="AV1961" s="68" t="str">
        <f t="shared" si="1271"/>
        <v/>
      </c>
      <c r="AW1961" s="88" t="str">
        <f t="shared" si="1254"/>
        <v/>
      </c>
      <c r="AZ1961" s="88" t="str">
        <f t="shared" si="1255"/>
        <v/>
      </c>
      <c r="BA1961" s="68" t="str">
        <f t="shared" si="1256"/>
        <v/>
      </c>
      <c r="BB1961" s="68" t="str">
        <f t="shared" si="1257"/>
        <v/>
      </c>
      <c r="BC1961" s="68" t="str">
        <f t="shared" si="1258"/>
        <v/>
      </c>
      <c r="BD1961" s="69" t="str">
        <f t="shared" si="1259"/>
        <v/>
      </c>
      <c r="BE1961" s="69" t="str">
        <f t="shared" si="1272"/>
        <v/>
      </c>
      <c r="BT1961" s="138" t="str">
        <f t="shared" ca="1" si="1273"/>
        <v/>
      </c>
      <c r="BU1961" s="139" t="str">
        <f t="shared" ca="1" si="1274"/>
        <v/>
      </c>
      <c r="BW1961" s="138" t="str">
        <f t="shared" si="1275"/>
        <v/>
      </c>
      <c r="BX1961" s="104" t="str">
        <f t="shared" si="1276"/>
        <v/>
      </c>
      <c r="BY1961" s="139" t="str">
        <f t="shared" si="1277"/>
        <v/>
      </c>
      <c r="CA1961" s="138" t="str">
        <f t="shared" si="1278"/>
        <v/>
      </c>
      <c r="CB1961" s="104" t="str">
        <f t="shared" si="1279"/>
        <v/>
      </c>
      <c r="CC1961" s="139" t="str">
        <f t="shared" si="1280"/>
        <v/>
      </c>
      <c r="CE1961" s="162" t="str">
        <f t="shared" si="1281"/>
        <v/>
      </c>
      <c r="CF1961" s="163" t="str">
        <f t="shared" si="1282"/>
        <v/>
      </c>
      <c r="CG1961" s="164" t="str">
        <f t="shared" si="1283"/>
        <v/>
      </c>
      <c r="CI1961" s="162" t="str">
        <f t="shared" si="1284"/>
        <v/>
      </c>
      <c r="CJ1961" s="163" t="str">
        <f t="shared" si="1287"/>
        <v/>
      </c>
      <c r="CK1961" s="164" t="str">
        <f t="shared" si="1288"/>
        <v/>
      </c>
      <c r="CM1961" s="169" t="str">
        <f t="shared" si="1285"/>
        <v/>
      </c>
      <c r="CN1961" s="139" t="str">
        <f t="shared" si="1286"/>
        <v/>
      </c>
      <c r="CP1961" s="41" t="str">
        <f>IF($CM1961="", "", COUNTIF($CM$11:$CM$3035, "&lt;"&amp;$CM1961)+1+COUNTIF($CM$11:$CM1961, $CM1961)-1)</f>
        <v/>
      </c>
    </row>
    <row r="1962" spans="1:94" x14ac:dyDescent="0.25">
      <c r="A1962" s="40"/>
      <c r="B1962" s="82" t="str">
        <f>IF($I1962="", "", IFERROR(INDEX('Job Database'!$AE$11:$AE$3035, MATCH($I1962, 'Job Database'!$X$11:$X$3035, 0)), ""))</f>
        <v/>
      </c>
      <c r="C1962" s="69" t="str">
        <f>IF($I1962="", "", IF(COUNTIF('Job Database'!$X$11:$X$3035, $I1962)=0, $AC$5, $AC$4))</f>
        <v/>
      </c>
      <c r="D1962" s="40"/>
      <c r="E1962" s="85" t="str">
        <f>IF($I1962="", "", IF(IFERROR(INDEX('Job Database'!$M$11:$M$3035, MATCH($I1962, 'Job Database'!$X$11:$X$3035, 0)), "")="", "", IFERROR(INDEX('Job Database'!$M$11:$M$3035, MATCH($I1962, 'Job Database'!$X$11:$X$3035, 0)), "")))</f>
        <v/>
      </c>
      <c r="F1962" s="40"/>
      <c r="G1962" s="88" t="str">
        <f t="shared" si="1260"/>
        <v/>
      </c>
      <c r="H1962" s="40"/>
      <c r="I1962" s="24"/>
      <c r="J1962" s="34"/>
      <c r="K1962" s="106"/>
      <c r="L1962" s="79"/>
      <c r="M1962" s="34"/>
      <c r="N1962" s="79"/>
      <c r="O1962" s="31"/>
      <c r="P1962" s="53"/>
      <c r="Q1962" s="40"/>
      <c r="S1962" s="41" t="str">
        <f t="shared" si="1248"/>
        <v/>
      </c>
      <c r="T1962" s="41" t="str">
        <f t="shared" si="1249"/>
        <v/>
      </c>
      <c r="U1962" s="41" t="str">
        <f t="shared" si="1261"/>
        <v/>
      </c>
      <c r="W1962" s="74" t="str">
        <f>IF('Job Database'!$X1962="", "", 'Job Database'!$X1962)</f>
        <v/>
      </c>
      <c r="Y1962" s="41" t="str">
        <f>IF($W1962="", "", IF(COUNTIF($I$11:$I$3035, $W1962)&gt;0, "", MAX($Y$10:$Y1961)+1))</f>
        <v/>
      </c>
      <c r="Z1962" s="41">
        <v>1952</v>
      </c>
      <c r="AA1962" s="58" t="str">
        <f t="shared" si="1262"/>
        <v/>
      </c>
      <c r="AC1962" s="41" t="str">
        <f t="shared" si="1250"/>
        <v/>
      </c>
      <c r="AE1962" s="41" t="str">
        <f t="shared" si="1263"/>
        <v/>
      </c>
      <c r="AJ1962" s="154" t="str">
        <f t="shared" si="1264"/>
        <v/>
      </c>
      <c r="AL1962" s="120" t="str">
        <f t="shared" si="1265"/>
        <v/>
      </c>
      <c r="AM1962" s="104" t="str">
        <f t="shared" si="1266"/>
        <v/>
      </c>
      <c r="AN1962" s="104" t="str">
        <f t="shared" si="1267"/>
        <v/>
      </c>
      <c r="AO1962" s="104" t="str">
        <f t="shared" si="1251"/>
        <v/>
      </c>
      <c r="AP1962" s="104" t="str">
        <f t="shared" si="1252"/>
        <v/>
      </c>
      <c r="AQ1962" s="121" t="str">
        <f t="shared" si="1268"/>
        <v/>
      </c>
      <c r="AS1962" s="88" t="str">
        <f t="shared" si="1253"/>
        <v/>
      </c>
      <c r="AT1962" s="68" t="str">
        <f t="shared" si="1269"/>
        <v/>
      </c>
      <c r="AU1962" s="68" t="str">
        <f t="shared" si="1270"/>
        <v/>
      </c>
      <c r="AV1962" s="68" t="str">
        <f t="shared" si="1271"/>
        <v/>
      </c>
      <c r="AW1962" s="88" t="str">
        <f t="shared" si="1254"/>
        <v/>
      </c>
      <c r="AZ1962" s="88" t="str">
        <f t="shared" si="1255"/>
        <v/>
      </c>
      <c r="BA1962" s="68" t="str">
        <f t="shared" si="1256"/>
        <v/>
      </c>
      <c r="BB1962" s="68" t="str">
        <f t="shared" si="1257"/>
        <v/>
      </c>
      <c r="BC1962" s="68" t="str">
        <f t="shared" si="1258"/>
        <v/>
      </c>
      <c r="BD1962" s="69" t="str">
        <f t="shared" si="1259"/>
        <v/>
      </c>
      <c r="BE1962" s="69" t="str">
        <f t="shared" si="1272"/>
        <v/>
      </c>
      <c r="BT1962" s="138" t="str">
        <f t="shared" ca="1" si="1273"/>
        <v/>
      </c>
      <c r="BU1962" s="139" t="str">
        <f t="shared" ca="1" si="1274"/>
        <v/>
      </c>
      <c r="BW1962" s="138" t="str">
        <f t="shared" si="1275"/>
        <v/>
      </c>
      <c r="BX1962" s="104" t="str">
        <f t="shared" si="1276"/>
        <v/>
      </c>
      <c r="BY1962" s="139" t="str">
        <f t="shared" si="1277"/>
        <v/>
      </c>
      <c r="CA1962" s="138" t="str">
        <f t="shared" si="1278"/>
        <v/>
      </c>
      <c r="CB1962" s="104" t="str">
        <f t="shared" si="1279"/>
        <v/>
      </c>
      <c r="CC1962" s="139" t="str">
        <f t="shared" si="1280"/>
        <v/>
      </c>
      <c r="CE1962" s="162" t="str">
        <f t="shared" si="1281"/>
        <v/>
      </c>
      <c r="CF1962" s="163" t="str">
        <f t="shared" si="1282"/>
        <v/>
      </c>
      <c r="CG1962" s="164" t="str">
        <f t="shared" si="1283"/>
        <v/>
      </c>
      <c r="CI1962" s="162" t="str">
        <f t="shared" si="1284"/>
        <v/>
      </c>
      <c r="CJ1962" s="163" t="str">
        <f t="shared" si="1287"/>
        <v/>
      </c>
      <c r="CK1962" s="164" t="str">
        <f t="shared" si="1288"/>
        <v/>
      </c>
      <c r="CM1962" s="169" t="str">
        <f t="shared" si="1285"/>
        <v/>
      </c>
      <c r="CN1962" s="139" t="str">
        <f t="shared" si="1286"/>
        <v/>
      </c>
      <c r="CP1962" s="41" t="str">
        <f>IF($CM1962="", "", COUNTIF($CM$11:$CM$3035, "&lt;"&amp;$CM1962)+1+COUNTIF($CM$11:$CM1962, $CM1962)-1)</f>
        <v/>
      </c>
    </row>
    <row r="1963" spans="1:94" x14ac:dyDescent="0.25">
      <c r="A1963" s="40"/>
      <c r="B1963" s="82" t="str">
        <f>IF($I1963="", "", IFERROR(INDEX('Job Database'!$AE$11:$AE$3035, MATCH($I1963, 'Job Database'!$X$11:$X$3035, 0)), ""))</f>
        <v/>
      </c>
      <c r="C1963" s="69" t="str">
        <f>IF($I1963="", "", IF(COUNTIF('Job Database'!$X$11:$X$3035, $I1963)=0, $AC$5, $AC$4))</f>
        <v/>
      </c>
      <c r="D1963" s="40"/>
      <c r="E1963" s="85" t="str">
        <f>IF($I1963="", "", IF(IFERROR(INDEX('Job Database'!$M$11:$M$3035, MATCH($I1963, 'Job Database'!$X$11:$X$3035, 0)), "")="", "", IFERROR(INDEX('Job Database'!$M$11:$M$3035, MATCH($I1963, 'Job Database'!$X$11:$X$3035, 0)), "")))</f>
        <v/>
      </c>
      <c r="F1963" s="40"/>
      <c r="G1963" s="88" t="str">
        <f t="shared" si="1260"/>
        <v/>
      </c>
      <c r="H1963" s="40"/>
      <c r="I1963" s="24"/>
      <c r="J1963" s="34"/>
      <c r="K1963" s="106"/>
      <c r="L1963" s="79"/>
      <c r="M1963" s="34"/>
      <c r="N1963" s="79"/>
      <c r="O1963" s="31"/>
      <c r="P1963" s="53"/>
      <c r="Q1963" s="40"/>
      <c r="S1963" s="41" t="str">
        <f t="shared" si="1248"/>
        <v/>
      </c>
      <c r="T1963" s="41" t="str">
        <f t="shared" si="1249"/>
        <v/>
      </c>
      <c r="U1963" s="41" t="str">
        <f t="shared" si="1261"/>
        <v/>
      </c>
      <c r="W1963" s="74" t="str">
        <f>IF('Job Database'!$X1963="", "", 'Job Database'!$X1963)</f>
        <v/>
      </c>
      <c r="Y1963" s="41" t="str">
        <f>IF($W1963="", "", IF(COUNTIF($I$11:$I$3035, $W1963)&gt;0, "", MAX($Y$10:$Y1962)+1))</f>
        <v/>
      </c>
      <c r="Z1963" s="41">
        <v>1953</v>
      </c>
      <c r="AA1963" s="58" t="str">
        <f t="shared" si="1262"/>
        <v/>
      </c>
      <c r="AC1963" s="41" t="str">
        <f t="shared" si="1250"/>
        <v/>
      </c>
      <c r="AE1963" s="41" t="str">
        <f t="shared" si="1263"/>
        <v/>
      </c>
      <c r="AJ1963" s="154" t="str">
        <f t="shared" si="1264"/>
        <v/>
      </c>
      <c r="AL1963" s="120" t="str">
        <f t="shared" si="1265"/>
        <v/>
      </c>
      <c r="AM1963" s="104" t="str">
        <f t="shared" si="1266"/>
        <v/>
      </c>
      <c r="AN1963" s="104" t="str">
        <f t="shared" si="1267"/>
        <v/>
      </c>
      <c r="AO1963" s="104" t="str">
        <f t="shared" si="1251"/>
        <v/>
      </c>
      <c r="AP1963" s="104" t="str">
        <f t="shared" si="1252"/>
        <v/>
      </c>
      <c r="AQ1963" s="121" t="str">
        <f t="shared" si="1268"/>
        <v/>
      </c>
      <c r="AS1963" s="88" t="str">
        <f t="shared" si="1253"/>
        <v/>
      </c>
      <c r="AT1963" s="68" t="str">
        <f t="shared" si="1269"/>
        <v/>
      </c>
      <c r="AU1963" s="68" t="str">
        <f t="shared" si="1270"/>
        <v/>
      </c>
      <c r="AV1963" s="68" t="str">
        <f t="shared" si="1271"/>
        <v/>
      </c>
      <c r="AW1963" s="88" t="str">
        <f t="shared" si="1254"/>
        <v/>
      </c>
      <c r="AZ1963" s="88" t="str">
        <f t="shared" si="1255"/>
        <v/>
      </c>
      <c r="BA1963" s="68" t="str">
        <f t="shared" si="1256"/>
        <v/>
      </c>
      <c r="BB1963" s="68" t="str">
        <f t="shared" si="1257"/>
        <v/>
      </c>
      <c r="BC1963" s="68" t="str">
        <f t="shared" si="1258"/>
        <v/>
      </c>
      <c r="BD1963" s="69" t="str">
        <f t="shared" si="1259"/>
        <v/>
      </c>
      <c r="BE1963" s="69" t="str">
        <f t="shared" si="1272"/>
        <v/>
      </c>
      <c r="BT1963" s="138" t="str">
        <f t="shared" ca="1" si="1273"/>
        <v/>
      </c>
      <c r="BU1963" s="139" t="str">
        <f t="shared" ca="1" si="1274"/>
        <v/>
      </c>
      <c r="BW1963" s="138" t="str">
        <f t="shared" si="1275"/>
        <v/>
      </c>
      <c r="BX1963" s="104" t="str">
        <f t="shared" si="1276"/>
        <v/>
      </c>
      <c r="BY1963" s="139" t="str">
        <f t="shared" si="1277"/>
        <v/>
      </c>
      <c r="CA1963" s="138" t="str">
        <f t="shared" si="1278"/>
        <v/>
      </c>
      <c r="CB1963" s="104" t="str">
        <f t="shared" si="1279"/>
        <v/>
      </c>
      <c r="CC1963" s="139" t="str">
        <f t="shared" si="1280"/>
        <v/>
      </c>
      <c r="CE1963" s="162" t="str">
        <f t="shared" si="1281"/>
        <v/>
      </c>
      <c r="CF1963" s="163" t="str">
        <f t="shared" si="1282"/>
        <v/>
      </c>
      <c r="CG1963" s="164" t="str">
        <f t="shared" si="1283"/>
        <v/>
      </c>
      <c r="CI1963" s="162" t="str">
        <f t="shared" si="1284"/>
        <v/>
      </c>
      <c r="CJ1963" s="163" t="str">
        <f t="shared" si="1287"/>
        <v/>
      </c>
      <c r="CK1963" s="164" t="str">
        <f t="shared" si="1288"/>
        <v/>
      </c>
      <c r="CM1963" s="169" t="str">
        <f t="shared" si="1285"/>
        <v/>
      </c>
      <c r="CN1963" s="139" t="str">
        <f t="shared" si="1286"/>
        <v/>
      </c>
      <c r="CP1963" s="41" t="str">
        <f>IF($CM1963="", "", COUNTIF($CM$11:$CM$3035, "&lt;"&amp;$CM1963)+1+COUNTIF($CM$11:$CM1963, $CM1963)-1)</f>
        <v/>
      </c>
    </row>
    <row r="1964" spans="1:94" x14ac:dyDescent="0.25">
      <c r="A1964" s="40"/>
      <c r="B1964" s="82" t="str">
        <f>IF($I1964="", "", IFERROR(INDEX('Job Database'!$AE$11:$AE$3035, MATCH($I1964, 'Job Database'!$X$11:$X$3035, 0)), ""))</f>
        <v/>
      </c>
      <c r="C1964" s="69" t="str">
        <f>IF($I1964="", "", IF(COUNTIF('Job Database'!$X$11:$X$3035, $I1964)=0, $AC$5, $AC$4))</f>
        <v/>
      </c>
      <c r="D1964" s="40"/>
      <c r="E1964" s="85" t="str">
        <f>IF($I1964="", "", IF(IFERROR(INDEX('Job Database'!$M$11:$M$3035, MATCH($I1964, 'Job Database'!$X$11:$X$3035, 0)), "")="", "", IFERROR(INDEX('Job Database'!$M$11:$M$3035, MATCH($I1964, 'Job Database'!$X$11:$X$3035, 0)), "")))</f>
        <v/>
      </c>
      <c r="F1964" s="40"/>
      <c r="G1964" s="88" t="str">
        <f t="shared" si="1260"/>
        <v/>
      </c>
      <c r="H1964" s="40"/>
      <c r="I1964" s="24"/>
      <c r="J1964" s="34"/>
      <c r="K1964" s="106"/>
      <c r="L1964" s="79"/>
      <c r="M1964" s="34"/>
      <c r="N1964" s="79"/>
      <c r="O1964" s="31"/>
      <c r="P1964" s="53"/>
      <c r="Q1964" s="40"/>
      <c r="S1964" s="41" t="str">
        <f t="shared" si="1248"/>
        <v/>
      </c>
      <c r="T1964" s="41" t="str">
        <f t="shared" si="1249"/>
        <v/>
      </c>
      <c r="U1964" s="41" t="str">
        <f t="shared" si="1261"/>
        <v/>
      </c>
      <c r="W1964" s="74" t="str">
        <f>IF('Job Database'!$X1964="", "", 'Job Database'!$X1964)</f>
        <v/>
      </c>
      <c r="Y1964" s="41" t="str">
        <f>IF($W1964="", "", IF(COUNTIF($I$11:$I$3035, $W1964)&gt;0, "", MAX($Y$10:$Y1963)+1))</f>
        <v/>
      </c>
      <c r="Z1964" s="41">
        <v>1954</v>
      </c>
      <c r="AA1964" s="58" t="str">
        <f t="shared" si="1262"/>
        <v/>
      </c>
      <c r="AC1964" s="41" t="str">
        <f t="shared" si="1250"/>
        <v/>
      </c>
      <c r="AE1964" s="41" t="str">
        <f t="shared" si="1263"/>
        <v/>
      </c>
      <c r="AJ1964" s="154" t="str">
        <f t="shared" si="1264"/>
        <v/>
      </c>
      <c r="AL1964" s="120" t="str">
        <f t="shared" si="1265"/>
        <v/>
      </c>
      <c r="AM1964" s="104" t="str">
        <f t="shared" si="1266"/>
        <v/>
      </c>
      <c r="AN1964" s="104" t="str">
        <f t="shared" si="1267"/>
        <v/>
      </c>
      <c r="AO1964" s="104" t="str">
        <f t="shared" si="1251"/>
        <v/>
      </c>
      <c r="AP1964" s="104" t="str">
        <f t="shared" si="1252"/>
        <v/>
      </c>
      <c r="AQ1964" s="121" t="str">
        <f t="shared" si="1268"/>
        <v/>
      </c>
      <c r="AS1964" s="88" t="str">
        <f t="shared" si="1253"/>
        <v/>
      </c>
      <c r="AT1964" s="68" t="str">
        <f t="shared" si="1269"/>
        <v/>
      </c>
      <c r="AU1964" s="68" t="str">
        <f t="shared" si="1270"/>
        <v/>
      </c>
      <c r="AV1964" s="68" t="str">
        <f t="shared" si="1271"/>
        <v/>
      </c>
      <c r="AW1964" s="88" t="str">
        <f t="shared" si="1254"/>
        <v/>
      </c>
      <c r="AZ1964" s="88" t="str">
        <f t="shared" si="1255"/>
        <v/>
      </c>
      <c r="BA1964" s="68" t="str">
        <f t="shared" si="1256"/>
        <v/>
      </c>
      <c r="BB1964" s="68" t="str">
        <f t="shared" si="1257"/>
        <v/>
      </c>
      <c r="BC1964" s="68" t="str">
        <f t="shared" si="1258"/>
        <v/>
      </c>
      <c r="BD1964" s="69" t="str">
        <f t="shared" si="1259"/>
        <v/>
      </c>
      <c r="BE1964" s="69" t="str">
        <f t="shared" si="1272"/>
        <v/>
      </c>
      <c r="BT1964" s="138" t="str">
        <f t="shared" ca="1" si="1273"/>
        <v/>
      </c>
      <c r="BU1964" s="139" t="str">
        <f t="shared" ca="1" si="1274"/>
        <v/>
      </c>
      <c r="BW1964" s="138" t="str">
        <f t="shared" si="1275"/>
        <v/>
      </c>
      <c r="BX1964" s="104" t="str">
        <f t="shared" si="1276"/>
        <v/>
      </c>
      <c r="BY1964" s="139" t="str">
        <f t="shared" si="1277"/>
        <v/>
      </c>
      <c r="CA1964" s="138" t="str">
        <f t="shared" si="1278"/>
        <v/>
      </c>
      <c r="CB1964" s="104" t="str">
        <f t="shared" si="1279"/>
        <v/>
      </c>
      <c r="CC1964" s="139" t="str">
        <f t="shared" si="1280"/>
        <v/>
      </c>
      <c r="CE1964" s="162" t="str">
        <f t="shared" si="1281"/>
        <v/>
      </c>
      <c r="CF1964" s="163" t="str">
        <f t="shared" si="1282"/>
        <v/>
      </c>
      <c r="CG1964" s="164" t="str">
        <f t="shared" si="1283"/>
        <v/>
      </c>
      <c r="CI1964" s="162" t="str">
        <f t="shared" si="1284"/>
        <v/>
      </c>
      <c r="CJ1964" s="163" t="str">
        <f t="shared" si="1287"/>
        <v/>
      </c>
      <c r="CK1964" s="164" t="str">
        <f t="shared" si="1288"/>
        <v/>
      </c>
      <c r="CM1964" s="169" t="str">
        <f t="shared" si="1285"/>
        <v/>
      </c>
      <c r="CN1964" s="139" t="str">
        <f t="shared" si="1286"/>
        <v/>
      </c>
      <c r="CP1964" s="41" t="str">
        <f>IF($CM1964="", "", COUNTIF($CM$11:$CM$3035, "&lt;"&amp;$CM1964)+1+COUNTIF($CM$11:$CM1964, $CM1964)-1)</f>
        <v/>
      </c>
    </row>
    <row r="1965" spans="1:94" x14ac:dyDescent="0.25">
      <c r="A1965" s="40"/>
      <c r="B1965" s="82" t="str">
        <f>IF($I1965="", "", IFERROR(INDEX('Job Database'!$AE$11:$AE$3035, MATCH($I1965, 'Job Database'!$X$11:$X$3035, 0)), ""))</f>
        <v/>
      </c>
      <c r="C1965" s="69" t="str">
        <f>IF($I1965="", "", IF(COUNTIF('Job Database'!$X$11:$X$3035, $I1965)=0, $AC$5, $AC$4))</f>
        <v/>
      </c>
      <c r="D1965" s="40"/>
      <c r="E1965" s="85" t="str">
        <f>IF($I1965="", "", IF(IFERROR(INDEX('Job Database'!$M$11:$M$3035, MATCH($I1965, 'Job Database'!$X$11:$X$3035, 0)), "")="", "", IFERROR(INDEX('Job Database'!$M$11:$M$3035, MATCH($I1965, 'Job Database'!$X$11:$X$3035, 0)), "")))</f>
        <v/>
      </c>
      <c r="F1965" s="40"/>
      <c r="G1965" s="88" t="str">
        <f t="shared" si="1260"/>
        <v/>
      </c>
      <c r="H1965" s="40"/>
      <c r="I1965" s="24"/>
      <c r="J1965" s="34"/>
      <c r="K1965" s="106"/>
      <c r="L1965" s="79"/>
      <c r="M1965" s="34"/>
      <c r="N1965" s="79"/>
      <c r="O1965" s="31"/>
      <c r="P1965" s="53"/>
      <c r="Q1965" s="40"/>
      <c r="S1965" s="41" t="str">
        <f t="shared" si="1248"/>
        <v/>
      </c>
      <c r="T1965" s="41" t="str">
        <f t="shared" si="1249"/>
        <v/>
      </c>
      <c r="U1965" s="41" t="str">
        <f t="shared" si="1261"/>
        <v/>
      </c>
      <c r="W1965" s="74" t="str">
        <f>IF('Job Database'!$X1965="", "", 'Job Database'!$X1965)</f>
        <v/>
      </c>
      <c r="Y1965" s="41" t="str">
        <f>IF($W1965="", "", IF(COUNTIF($I$11:$I$3035, $W1965)&gt;0, "", MAX($Y$10:$Y1964)+1))</f>
        <v/>
      </c>
      <c r="Z1965" s="41">
        <v>1955</v>
      </c>
      <c r="AA1965" s="58" t="str">
        <f t="shared" si="1262"/>
        <v/>
      </c>
      <c r="AC1965" s="41" t="str">
        <f t="shared" si="1250"/>
        <v/>
      </c>
      <c r="AE1965" s="41" t="str">
        <f t="shared" si="1263"/>
        <v/>
      </c>
      <c r="AJ1965" s="154" t="str">
        <f t="shared" si="1264"/>
        <v/>
      </c>
      <c r="AL1965" s="120" t="str">
        <f t="shared" si="1265"/>
        <v/>
      </c>
      <c r="AM1965" s="104" t="str">
        <f t="shared" si="1266"/>
        <v/>
      </c>
      <c r="AN1965" s="104" t="str">
        <f t="shared" si="1267"/>
        <v/>
      </c>
      <c r="AO1965" s="104" t="str">
        <f t="shared" si="1251"/>
        <v/>
      </c>
      <c r="AP1965" s="104" t="str">
        <f t="shared" si="1252"/>
        <v/>
      </c>
      <c r="AQ1965" s="121" t="str">
        <f t="shared" si="1268"/>
        <v/>
      </c>
      <c r="AS1965" s="88" t="str">
        <f t="shared" si="1253"/>
        <v/>
      </c>
      <c r="AT1965" s="68" t="str">
        <f t="shared" si="1269"/>
        <v/>
      </c>
      <c r="AU1965" s="68" t="str">
        <f t="shared" si="1270"/>
        <v/>
      </c>
      <c r="AV1965" s="68" t="str">
        <f t="shared" si="1271"/>
        <v/>
      </c>
      <c r="AW1965" s="88" t="str">
        <f t="shared" si="1254"/>
        <v/>
      </c>
      <c r="AZ1965" s="88" t="str">
        <f t="shared" si="1255"/>
        <v/>
      </c>
      <c r="BA1965" s="68" t="str">
        <f t="shared" si="1256"/>
        <v/>
      </c>
      <c r="BB1965" s="68" t="str">
        <f t="shared" si="1257"/>
        <v/>
      </c>
      <c r="BC1965" s="68" t="str">
        <f t="shared" si="1258"/>
        <v/>
      </c>
      <c r="BD1965" s="69" t="str">
        <f t="shared" si="1259"/>
        <v/>
      </c>
      <c r="BE1965" s="69" t="str">
        <f t="shared" si="1272"/>
        <v/>
      </c>
      <c r="BT1965" s="138" t="str">
        <f t="shared" ca="1" si="1273"/>
        <v/>
      </c>
      <c r="BU1965" s="139" t="str">
        <f t="shared" ca="1" si="1274"/>
        <v/>
      </c>
      <c r="BW1965" s="138" t="str">
        <f t="shared" si="1275"/>
        <v/>
      </c>
      <c r="BX1965" s="104" t="str">
        <f t="shared" si="1276"/>
        <v/>
      </c>
      <c r="BY1965" s="139" t="str">
        <f t="shared" si="1277"/>
        <v/>
      </c>
      <c r="CA1965" s="138" t="str">
        <f t="shared" si="1278"/>
        <v/>
      </c>
      <c r="CB1965" s="104" t="str">
        <f t="shared" si="1279"/>
        <v/>
      </c>
      <c r="CC1965" s="139" t="str">
        <f t="shared" si="1280"/>
        <v/>
      </c>
      <c r="CE1965" s="162" t="str">
        <f t="shared" si="1281"/>
        <v/>
      </c>
      <c r="CF1965" s="163" t="str">
        <f t="shared" si="1282"/>
        <v/>
      </c>
      <c r="CG1965" s="164" t="str">
        <f t="shared" si="1283"/>
        <v/>
      </c>
      <c r="CI1965" s="162" t="str">
        <f t="shared" si="1284"/>
        <v/>
      </c>
      <c r="CJ1965" s="163" t="str">
        <f t="shared" si="1287"/>
        <v/>
      </c>
      <c r="CK1965" s="164" t="str">
        <f t="shared" si="1288"/>
        <v/>
      </c>
      <c r="CM1965" s="169" t="str">
        <f t="shared" si="1285"/>
        <v/>
      </c>
      <c r="CN1965" s="139" t="str">
        <f t="shared" si="1286"/>
        <v/>
      </c>
      <c r="CP1965" s="41" t="str">
        <f>IF($CM1965="", "", COUNTIF($CM$11:$CM$3035, "&lt;"&amp;$CM1965)+1+COUNTIF($CM$11:$CM1965, $CM1965)-1)</f>
        <v/>
      </c>
    </row>
    <row r="1966" spans="1:94" x14ac:dyDescent="0.25">
      <c r="A1966" s="40"/>
      <c r="B1966" s="82" t="str">
        <f>IF($I1966="", "", IFERROR(INDEX('Job Database'!$AE$11:$AE$3035, MATCH($I1966, 'Job Database'!$X$11:$X$3035, 0)), ""))</f>
        <v/>
      </c>
      <c r="C1966" s="69" t="str">
        <f>IF($I1966="", "", IF(COUNTIF('Job Database'!$X$11:$X$3035, $I1966)=0, $AC$5, $AC$4))</f>
        <v/>
      </c>
      <c r="D1966" s="40"/>
      <c r="E1966" s="85" t="str">
        <f>IF($I1966="", "", IF(IFERROR(INDEX('Job Database'!$M$11:$M$3035, MATCH($I1966, 'Job Database'!$X$11:$X$3035, 0)), "")="", "", IFERROR(INDEX('Job Database'!$M$11:$M$3035, MATCH($I1966, 'Job Database'!$X$11:$X$3035, 0)), "")))</f>
        <v/>
      </c>
      <c r="F1966" s="40"/>
      <c r="G1966" s="88" t="str">
        <f t="shared" si="1260"/>
        <v/>
      </c>
      <c r="H1966" s="40"/>
      <c r="I1966" s="24"/>
      <c r="J1966" s="34"/>
      <c r="K1966" s="106"/>
      <c r="L1966" s="79"/>
      <c r="M1966" s="34"/>
      <c r="N1966" s="79"/>
      <c r="O1966" s="31"/>
      <c r="P1966" s="53"/>
      <c r="Q1966" s="40"/>
      <c r="S1966" s="41" t="str">
        <f t="shared" si="1248"/>
        <v/>
      </c>
      <c r="T1966" s="41" t="str">
        <f t="shared" si="1249"/>
        <v/>
      </c>
      <c r="U1966" s="41" t="str">
        <f t="shared" si="1261"/>
        <v/>
      </c>
      <c r="W1966" s="74" t="str">
        <f>IF('Job Database'!$X1966="", "", 'Job Database'!$X1966)</f>
        <v/>
      </c>
      <c r="Y1966" s="41" t="str">
        <f>IF($W1966="", "", IF(COUNTIF($I$11:$I$3035, $W1966)&gt;0, "", MAX($Y$10:$Y1965)+1))</f>
        <v/>
      </c>
      <c r="Z1966" s="41">
        <v>1956</v>
      </c>
      <c r="AA1966" s="58" t="str">
        <f t="shared" si="1262"/>
        <v/>
      </c>
      <c r="AC1966" s="41" t="str">
        <f t="shared" si="1250"/>
        <v/>
      </c>
      <c r="AE1966" s="41" t="str">
        <f t="shared" si="1263"/>
        <v/>
      </c>
      <c r="AJ1966" s="154" t="str">
        <f t="shared" si="1264"/>
        <v/>
      </c>
      <c r="AL1966" s="120" t="str">
        <f t="shared" si="1265"/>
        <v/>
      </c>
      <c r="AM1966" s="104" t="str">
        <f t="shared" si="1266"/>
        <v/>
      </c>
      <c r="AN1966" s="104" t="str">
        <f t="shared" si="1267"/>
        <v/>
      </c>
      <c r="AO1966" s="104" t="str">
        <f t="shared" si="1251"/>
        <v/>
      </c>
      <c r="AP1966" s="104" t="str">
        <f t="shared" si="1252"/>
        <v/>
      </c>
      <c r="AQ1966" s="121" t="str">
        <f t="shared" si="1268"/>
        <v/>
      </c>
      <c r="AS1966" s="88" t="str">
        <f t="shared" si="1253"/>
        <v/>
      </c>
      <c r="AT1966" s="68" t="str">
        <f t="shared" si="1269"/>
        <v/>
      </c>
      <c r="AU1966" s="68" t="str">
        <f t="shared" si="1270"/>
        <v/>
      </c>
      <c r="AV1966" s="68" t="str">
        <f t="shared" si="1271"/>
        <v/>
      </c>
      <c r="AW1966" s="88" t="str">
        <f t="shared" si="1254"/>
        <v/>
      </c>
      <c r="AZ1966" s="88" t="str">
        <f t="shared" si="1255"/>
        <v/>
      </c>
      <c r="BA1966" s="68" t="str">
        <f t="shared" si="1256"/>
        <v/>
      </c>
      <c r="BB1966" s="68" t="str">
        <f t="shared" si="1257"/>
        <v/>
      </c>
      <c r="BC1966" s="68" t="str">
        <f t="shared" si="1258"/>
        <v/>
      </c>
      <c r="BD1966" s="69" t="str">
        <f t="shared" si="1259"/>
        <v/>
      </c>
      <c r="BE1966" s="69" t="str">
        <f t="shared" si="1272"/>
        <v/>
      </c>
      <c r="BT1966" s="138" t="str">
        <f t="shared" ca="1" si="1273"/>
        <v/>
      </c>
      <c r="BU1966" s="139" t="str">
        <f t="shared" ca="1" si="1274"/>
        <v/>
      </c>
      <c r="BW1966" s="138" t="str">
        <f t="shared" si="1275"/>
        <v/>
      </c>
      <c r="BX1966" s="104" t="str">
        <f t="shared" si="1276"/>
        <v/>
      </c>
      <c r="BY1966" s="139" t="str">
        <f t="shared" si="1277"/>
        <v/>
      </c>
      <c r="CA1966" s="138" t="str">
        <f t="shared" si="1278"/>
        <v/>
      </c>
      <c r="CB1966" s="104" t="str">
        <f t="shared" si="1279"/>
        <v/>
      </c>
      <c r="CC1966" s="139" t="str">
        <f t="shared" si="1280"/>
        <v/>
      </c>
      <c r="CE1966" s="162" t="str">
        <f t="shared" si="1281"/>
        <v/>
      </c>
      <c r="CF1966" s="163" t="str">
        <f t="shared" si="1282"/>
        <v/>
      </c>
      <c r="CG1966" s="164" t="str">
        <f t="shared" si="1283"/>
        <v/>
      </c>
      <c r="CI1966" s="162" t="str">
        <f t="shared" si="1284"/>
        <v/>
      </c>
      <c r="CJ1966" s="163" t="str">
        <f t="shared" si="1287"/>
        <v/>
      </c>
      <c r="CK1966" s="164" t="str">
        <f t="shared" si="1288"/>
        <v/>
      </c>
      <c r="CM1966" s="169" t="str">
        <f t="shared" si="1285"/>
        <v/>
      </c>
      <c r="CN1966" s="139" t="str">
        <f t="shared" si="1286"/>
        <v/>
      </c>
      <c r="CP1966" s="41" t="str">
        <f>IF($CM1966="", "", COUNTIF($CM$11:$CM$3035, "&lt;"&amp;$CM1966)+1+COUNTIF($CM$11:$CM1966, $CM1966)-1)</f>
        <v/>
      </c>
    </row>
    <row r="1967" spans="1:94" x14ac:dyDescent="0.25">
      <c r="A1967" s="40"/>
      <c r="B1967" s="82" t="str">
        <f>IF($I1967="", "", IFERROR(INDEX('Job Database'!$AE$11:$AE$3035, MATCH($I1967, 'Job Database'!$X$11:$X$3035, 0)), ""))</f>
        <v/>
      </c>
      <c r="C1967" s="69" t="str">
        <f>IF($I1967="", "", IF(COUNTIF('Job Database'!$X$11:$X$3035, $I1967)=0, $AC$5, $AC$4))</f>
        <v/>
      </c>
      <c r="D1967" s="40"/>
      <c r="E1967" s="85" t="str">
        <f>IF($I1967="", "", IF(IFERROR(INDEX('Job Database'!$M$11:$M$3035, MATCH($I1967, 'Job Database'!$X$11:$X$3035, 0)), "")="", "", IFERROR(INDEX('Job Database'!$M$11:$M$3035, MATCH($I1967, 'Job Database'!$X$11:$X$3035, 0)), "")))</f>
        <v/>
      </c>
      <c r="F1967" s="40"/>
      <c r="G1967" s="88" t="str">
        <f t="shared" si="1260"/>
        <v/>
      </c>
      <c r="H1967" s="40"/>
      <c r="I1967" s="24"/>
      <c r="J1967" s="34"/>
      <c r="K1967" s="106"/>
      <c r="L1967" s="79"/>
      <c r="M1967" s="34"/>
      <c r="N1967" s="79"/>
      <c r="O1967" s="31"/>
      <c r="P1967" s="53"/>
      <c r="Q1967" s="40"/>
      <c r="S1967" s="41" t="str">
        <f t="shared" si="1248"/>
        <v/>
      </c>
      <c r="T1967" s="41" t="str">
        <f t="shared" si="1249"/>
        <v/>
      </c>
      <c r="U1967" s="41" t="str">
        <f t="shared" si="1261"/>
        <v/>
      </c>
      <c r="W1967" s="74" t="str">
        <f>IF('Job Database'!$X1967="", "", 'Job Database'!$X1967)</f>
        <v/>
      </c>
      <c r="Y1967" s="41" t="str">
        <f>IF($W1967="", "", IF(COUNTIF($I$11:$I$3035, $W1967)&gt;0, "", MAX($Y$10:$Y1966)+1))</f>
        <v/>
      </c>
      <c r="Z1967" s="41">
        <v>1957</v>
      </c>
      <c r="AA1967" s="58" t="str">
        <f t="shared" si="1262"/>
        <v/>
      </c>
      <c r="AC1967" s="41" t="str">
        <f t="shared" si="1250"/>
        <v/>
      </c>
      <c r="AE1967" s="41" t="str">
        <f t="shared" si="1263"/>
        <v/>
      </c>
      <c r="AJ1967" s="154" t="str">
        <f t="shared" si="1264"/>
        <v/>
      </c>
      <c r="AL1967" s="120" t="str">
        <f t="shared" si="1265"/>
        <v/>
      </c>
      <c r="AM1967" s="104" t="str">
        <f t="shared" si="1266"/>
        <v/>
      </c>
      <c r="AN1967" s="104" t="str">
        <f t="shared" si="1267"/>
        <v/>
      </c>
      <c r="AO1967" s="104" t="str">
        <f t="shared" si="1251"/>
        <v/>
      </c>
      <c r="AP1967" s="104" t="str">
        <f t="shared" si="1252"/>
        <v/>
      </c>
      <c r="AQ1967" s="121" t="str">
        <f t="shared" si="1268"/>
        <v/>
      </c>
      <c r="AS1967" s="88" t="str">
        <f t="shared" si="1253"/>
        <v/>
      </c>
      <c r="AT1967" s="68" t="str">
        <f t="shared" si="1269"/>
        <v/>
      </c>
      <c r="AU1967" s="68" t="str">
        <f t="shared" si="1270"/>
        <v/>
      </c>
      <c r="AV1967" s="68" t="str">
        <f t="shared" si="1271"/>
        <v/>
      </c>
      <c r="AW1967" s="88" t="str">
        <f t="shared" si="1254"/>
        <v/>
      </c>
      <c r="AZ1967" s="88" t="str">
        <f t="shared" si="1255"/>
        <v/>
      </c>
      <c r="BA1967" s="68" t="str">
        <f t="shared" si="1256"/>
        <v/>
      </c>
      <c r="BB1967" s="68" t="str">
        <f t="shared" si="1257"/>
        <v/>
      </c>
      <c r="BC1967" s="68" t="str">
        <f t="shared" si="1258"/>
        <v/>
      </c>
      <c r="BD1967" s="69" t="str">
        <f t="shared" si="1259"/>
        <v/>
      </c>
      <c r="BE1967" s="69" t="str">
        <f t="shared" si="1272"/>
        <v/>
      </c>
      <c r="BT1967" s="138" t="str">
        <f t="shared" ca="1" si="1273"/>
        <v/>
      </c>
      <c r="BU1967" s="139" t="str">
        <f t="shared" ca="1" si="1274"/>
        <v/>
      </c>
      <c r="BW1967" s="138" t="str">
        <f t="shared" si="1275"/>
        <v/>
      </c>
      <c r="BX1967" s="104" t="str">
        <f t="shared" si="1276"/>
        <v/>
      </c>
      <c r="BY1967" s="139" t="str">
        <f t="shared" si="1277"/>
        <v/>
      </c>
      <c r="CA1967" s="138" t="str">
        <f t="shared" si="1278"/>
        <v/>
      </c>
      <c r="CB1967" s="104" t="str">
        <f t="shared" si="1279"/>
        <v/>
      </c>
      <c r="CC1967" s="139" t="str">
        <f t="shared" si="1280"/>
        <v/>
      </c>
      <c r="CE1967" s="162" t="str">
        <f t="shared" si="1281"/>
        <v/>
      </c>
      <c r="CF1967" s="163" t="str">
        <f t="shared" si="1282"/>
        <v/>
      </c>
      <c r="CG1967" s="164" t="str">
        <f t="shared" si="1283"/>
        <v/>
      </c>
      <c r="CI1967" s="162" t="str">
        <f t="shared" si="1284"/>
        <v/>
      </c>
      <c r="CJ1967" s="163" t="str">
        <f t="shared" si="1287"/>
        <v/>
      </c>
      <c r="CK1967" s="164" t="str">
        <f t="shared" si="1288"/>
        <v/>
      </c>
      <c r="CM1967" s="169" t="str">
        <f t="shared" si="1285"/>
        <v/>
      </c>
      <c r="CN1967" s="139" t="str">
        <f t="shared" si="1286"/>
        <v/>
      </c>
      <c r="CP1967" s="41" t="str">
        <f>IF($CM1967="", "", COUNTIF($CM$11:$CM$3035, "&lt;"&amp;$CM1967)+1+COUNTIF($CM$11:$CM1967, $CM1967)-1)</f>
        <v/>
      </c>
    </row>
    <row r="1968" spans="1:94" x14ac:dyDescent="0.25">
      <c r="A1968" s="40"/>
      <c r="B1968" s="82" t="str">
        <f>IF($I1968="", "", IFERROR(INDEX('Job Database'!$AE$11:$AE$3035, MATCH($I1968, 'Job Database'!$X$11:$X$3035, 0)), ""))</f>
        <v/>
      </c>
      <c r="C1968" s="69" t="str">
        <f>IF($I1968="", "", IF(COUNTIF('Job Database'!$X$11:$X$3035, $I1968)=0, $AC$5, $AC$4))</f>
        <v/>
      </c>
      <c r="D1968" s="40"/>
      <c r="E1968" s="85" t="str">
        <f>IF($I1968="", "", IF(IFERROR(INDEX('Job Database'!$M$11:$M$3035, MATCH($I1968, 'Job Database'!$X$11:$X$3035, 0)), "")="", "", IFERROR(INDEX('Job Database'!$M$11:$M$3035, MATCH($I1968, 'Job Database'!$X$11:$X$3035, 0)), "")))</f>
        <v/>
      </c>
      <c r="F1968" s="40"/>
      <c r="G1968" s="88" t="str">
        <f t="shared" si="1260"/>
        <v/>
      </c>
      <c r="H1968" s="40"/>
      <c r="I1968" s="24"/>
      <c r="J1968" s="34"/>
      <c r="K1968" s="106"/>
      <c r="L1968" s="79"/>
      <c r="M1968" s="34"/>
      <c r="N1968" s="79"/>
      <c r="O1968" s="31"/>
      <c r="P1968" s="53"/>
      <c r="Q1968" s="40"/>
      <c r="S1968" s="41" t="str">
        <f t="shared" si="1248"/>
        <v/>
      </c>
      <c r="T1968" s="41" t="str">
        <f t="shared" si="1249"/>
        <v/>
      </c>
      <c r="U1968" s="41" t="str">
        <f t="shared" si="1261"/>
        <v/>
      </c>
      <c r="W1968" s="74" t="str">
        <f>IF('Job Database'!$X1968="", "", 'Job Database'!$X1968)</f>
        <v/>
      </c>
      <c r="Y1968" s="41" t="str">
        <f>IF($W1968="", "", IF(COUNTIF($I$11:$I$3035, $W1968)&gt;0, "", MAX($Y$10:$Y1967)+1))</f>
        <v/>
      </c>
      <c r="Z1968" s="41">
        <v>1958</v>
      </c>
      <c r="AA1968" s="58" t="str">
        <f t="shared" si="1262"/>
        <v/>
      </c>
      <c r="AC1968" s="41" t="str">
        <f t="shared" si="1250"/>
        <v/>
      </c>
      <c r="AE1968" s="41" t="str">
        <f t="shared" si="1263"/>
        <v/>
      </c>
      <c r="AJ1968" s="154" t="str">
        <f t="shared" si="1264"/>
        <v/>
      </c>
      <c r="AL1968" s="120" t="str">
        <f t="shared" si="1265"/>
        <v/>
      </c>
      <c r="AM1968" s="104" t="str">
        <f t="shared" si="1266"/>
        <v/>
      </c>
      <c r="AN1968" s="104" t="str">
        <f t="shared" si="1267"/>
        <v/>
      </c>
      <c r="AO1968" s="104" t="str">
        <f t="shared" si="1251"/>
        <v/>
      </c>
      <c r="AP1968" s="104" t="str">
        <f t="shared" si="1252"/>
        <v/>
      </c>
      <c r="AQ1968" s="121" t="str">
        <f t="shared" si="1268"/>
        <v/>
      </c>
      <c r="AS1968" s="88" t="str">
        <f t="shared" si="1253"/>
        <v/>
      </c>
      <c r="AT1968" s="68" t="str">
        <f t="shared" si="1269"/>
        <v/>
      </c>
      <c r="AU1968" s="68" t="str">
        <f t="shared" si="1270"/>
        <v/>
      </c>
      <c r="AV1968" s="68" t="str">
        <f t="shared" si="1271"/>
        <v/>
      </c>
      <c r="AW1968" s="88" t="str">
        <f t="shared" si="1254"/>
        <v/>
      </c>
      <c r="AZ1968" s="88" t="str">
        <f t="shared" si="1255"/>
        <v/>
      </c>
      <c r="BA1968" s="68" t="str">
        <f t="shared" si="1256"/>
        <v/>
      </c>
      <c r="BB1968" s="68" t="str">
        <f t="shared" si="1257"/>
        <v/>
      </c>
      <c r="BC1968" s="68" t="str">
        <f t="shared" si="1258"/>
        <v/>
      </c>
      <c r="BD1968" s="69" t="str">
        <f t="shared" si="1259"/>
        <v/>
      </c>
      <c r="BE1968" s="69" t="str">
        <f t="shared" si="1272"/>
        <v/>
      </c>
      <c r="BT1968" s="138" t="str">
        <f t="shared" ca="1" si="1273"/>
        <v/>
      </c>
      <c r="BU1968" s="139" t="str">
        <f t="shared" ca="1" si="1274"/>
        <v/>
      </c>
      <c r="BW1968" s="138" t="str">
        <f t="shared" si="1275"/>
        <v/>
      </c>
      <c r="BX1968" s="104" t="str">
        <f t="shared" si="1276"/>
        <v/>
      </c>
      <c r="BY1968" s="139" t="str">
        <f t="shared" si="1277"/>
        <v/>
      </c>
      <c r="CA1968" s="138" t="str">
        <f t="shared" si="1278"/>
        <v/>
      </c>
      <c r="CB1968" s="104" t="str">
        <f t="shared" si="1279"/>
        <v/>
      </c>
      <c r="CC1968" s="139" t="str">
        <f t="shared" si="1280"/>
        <v/>
      </c>
      <c r="CE1968" s="162" t="str">
        <f t="shared" si="1281"/>
        <v/>
      </c>
      <c r="CF1968" s="163" t="str">
        <f t="shared" si="1282"/>
        <v/>
      </c>
      <c r="CG1968" s="164" t="str">
        <f t="shared" si="1283"/>
        <v/>
      </c>
      <c r="CI1968" s="162" t="str">
        <f t="shared" si="1284"/>
        <v/>
      </c>
      <c r="CJ1968" s="163" t="str">
        <f t="shared" si="1287"/>
        <v/>
      </c>
      <c r="CK1968" s="164" t="str">
        <f t="shared" si="1288"/>
        <v/>
      </c>
      <c r="CM1968" s="169" t="str">
        <f t="shared" si="1285"/>
        <v/>
      </c>
      <c r="CN1968" s="139" t="str">
        <f t="shared" si="1286"/>
        <v/>
      </c>
      <c r="CP1968" s="41" t="str">
        <f>IF($CM1968="", "", COUNTIF($CM$11:$CM$3035, "&lt;"&amp;$CM1968)+1+COUNTIF($CM$11:$CM1968, $CM1968)-1)</f>
        <v/>
      </c>
    </row>
    <row r="1969" spans="1:94" x14ac:dyDescent="0.25">
      <c r="A1969" s="40"/>
      <c r="B1969" s="82" t="str">
        <f>IF($I1969="", "", IFERROR(INDEX('Job Database'!$AE$11:$AE$3035, MATCH($I1969, 'Job Database'!$X$11:$X$3035, 0)), ""))</f>
        <v/>
      </c>
      <c r="C1969" s="69" t="str">
        <f>IF($I1969="", "", IF(COUNTIF('Job Database'!$X$11:$X$3035, $I1969)=0, $AC$5, $AC$4))</f>
        <v/>
      </c>
      <c r="D1969" s="40"/>
      <c r="E1969" s="85" t="str">
        <f>IF($I1969="", "", IF(IFERROR(INDEX('Job Database'!$M$11:$M$3035, MATCH($I1969, 'Job Database'!$X$11:$X$3035, 0)), "")="", "", IFERROR(INDEX('Job Database'!$M$11:$M$3035, MATCH($I1969, 'Job Database'!$X$11:$X$3035, 0)), "")))</f>
        <v/>
      </c>
      <c r="F1969" s="40"/>
      <c r="G1969" s="88" t="str">
        <f t="shared" si="1260"/>
        <v/>
      </c>
      <c r="H1969" s="40"/>
      <c r="I1969" s="24"/>
      <c r="J1969" s="34"/>
      <c r="K1969" s="106"/>
      <c r="L1969" s="79"/>
      <c r="M1969" s="34"/>
      <c r="N1969" s="79"/>
      <c r="O1969" s="31"/>
      <c r="P1969" s="53"/>
      <c r="Q1969" s="40"/>
      <c r="S1969" s="41" t="str">
        <f t="shared" si="1248"/>
        <v/>
      </c>
      <c r="T1969" s="41" t="str">
        <f t="shared" si="1249"/>
        <v/>
      </c>
      <c r="U1969" s="41" t="str">
        <f t="shared" si="1261"/>
        <v/>
      </c>
      <c r="W1969" s="74" t="str">
        <f>IF('Job Database'!$X1969="", "", 'Job Database'!$X1969)</f>
        <v/>
      </c>
      <c r="Y1969" s="41" t="str">
        <f>IF($W1969="", "", IF(COUNTIF($I$11:$I$3035, $W1969)&gt;0, "", MAX($Y$10:$Y1968)+1))</f>
        <v/>
      </c>
      <c r="Z1969" s="41">
        <v>1959</v>
      </c>
      <c r="AA1969" s="58" t="str">
        <f t="shared" si="1262"/>
        <v/>
      </c>
      <c r="AC1969" s="41" t="str">
        <f t="shared" si="1250"/>
        <v/>
      </c>
      <c r="AE1969" s="41" t="str">
        <f t="shared" si="1263"/>
        <v/>
      </c>
      <c r="AJ1969" s="154" t="str">
        <f t="shared" si="1264"/>
        <v/>
      </c>
      <c r="AL1969" s="120" t="str">
        <f t="shared" si="1265"/>
        <v/>
      </c>
      <c r="AM1969" s="104" t="str">
        <f t="shared" si="1266"/>
        <v/>
      </c>
      <c r="AN1969" s="104" t="str">
        <f t="shared" si="1267"/>
        <v/>
      </c>
      <c r="AO1969" s="104" t="str">
        <f t="shared" si="1251"/>
        <v/>
      </c>
      <c r="AP1969" s="104" t="str">
        <f t="shared" si="1252"/>
        <v/>
      </c>
      <c r="AQ1969" s="121" t="str">
        <f t="shared" si="1268"/>
        <v/>
      </c>
      <c r="AS1969" s="88" t="str">
        <f t="shared" si="1253"/>
        <v/>
      </c>
      <c r="AT1969" s="68" t="str">
        <f t="shared" si="1269"/>
        <v/>
      </c>
      <c r="AU1969" s="68" t="str">
        <f t="shared" si="1270"/>
        <v/>
      </c>
      <c r="AV1969" s="68" t="str">
        <f t="shared" si="1271"/>
        <v/>
      </c>
      <c r="AW1969" s="88" t="str">
        <f t="shared" si="1254"/>
        <v/>
      </c>
      <c r="AZ1969" s="88" t="str">
        <f t="shared" si="1255"/>
        <v/>
      </c>
      <c r="BA1969" s="68" t="str">
        <f t="shared" si="1256"/>
        <v/>
      </c>
      <c r="BB1969" s="68" t="str">
        <f t="shared" si="1257"/>
        <v/>
      </c>
      <c r="BC1969" s="68" t="str">
        <f t="shared" si="1258"/>
        <v/>
      </c>
      <c r="BD1969" s="69" t="str">
        <f t="shared" si="1259"/>
        <v/>
      </c>
      <c r="BE1969" s="69" t="str">
        <f t="shared" si="1272"/>
        <v/>
      </c>
      <c r="BT1969" s="138" t="str">
        <f t="shared" ca="1" si="1273"/>
        <v/>
      </c>
      <c r="BU1969" s="139" t="str">
        <f t="shared" ca="1" si="1274"/>
        <v/>
      </c>
      <c r="BW1969" s="138" t="str">
        <f t="shared" si="1275"/>
        <v/>
      </c>
      <c r="BX1969" s="104" t="str">
        <f t="shared" si="1276"/>
        <v/>
      </c>
      <c r="BY1969" s="139" t="str">
        <f t="shared" si="1277"/>
        <v/>
      </c>
      <c r="CA1969" s="138" t="str">
        <f t="shared" si="1278"/>
        <v/>
      </c>
      <c r="CB1969" s="104" t="str">
        <f t="shared" si="1279"/>
        <v/>
      </c>
      <c r="CC1969" s="139" t="str">
        <f t="shared" si="1280"/>
        <v/>
      </c>
      <c r="CE1969" s="162" t="str">
        <f t="shared" si="1281"/>
        <v/>
      </c>
      <c r="CF1969" s="163" t="str">
        <f t="shared" si="1282"/>
        <v/>
      </c>
      <c r="CG1969" s="164" t="str">
        <f t="shared" si="1283"/>
        <v/>
      </c>
      <c r="CI1969" s="162" t="str">
        <f t="shared" si="1284"/>
        <v/>
      </c>
      <c r="CJ1969" s="163" t="str">
        <f t="shared" si="1287"/>
        <v/>
      </c>
      <c r="CK1969" s="164" t="str">
        <f t="shared" si="1288"/>
        <v/>
      </c>
      <c r="CM1969" s="169" t="str">
        <f t="shared" si="1285"/>
        <v/>
      </c>
      <c r="CN1969" s="139" t="str">
        <f t="shared" si="1286"/>
        <v/>
      </c>
      <c r="CP1969" s="41" t="str">
        <f>IF($CM1969="", "", COUNTIF($CM$11:$CM$3035, "&lt;"&amp;$CM1969)+1+COUNTIF($CM$11:$CM1969, $CM1969)-1)</f>
        <v/>
      </c>
    </row>
    <row r="1970" spans="1:94" x14ac:dyDescent="0.25">
      <c r="A1970" s="40"/>
      <c r="B1970" s="82" t="str">
        <f>IF($I1970="", "", IFERROR(INDEX('Job Database'!$AE$11:$AE$3035, MATCH($I1970, 'Job Database'!$X$11:$X$3035, 0)), ""))</f>
        <v/>
      </c>
      <c r="C1970" s="69" t="str">
        <f>IF($I1970="", "", IF(COUNTIF('Job Database'!$X$11:$X$3035, $I1970)=0, $AC$5, $AC$4))</f>
        <v/>
      </c>
      <c r="D1970" s="40"/>
      <c r="E1970" s="85" t="str">
        <f>IF($I1970="", "", IF(IFERROR(INDEX('Job Database'!$M$11:$M$3035, MATCH($I1970, 'Job Database'!$X$11:$X$3035, 0)), "")="", "", IFERROR(INDEX('Job Database'!$M$11:$M$3035, MATCH($I1970, 'Job Database'!$X$11:$X$3035, 0)), "")))</f>
        <v/>
      </c>
      <c r="F1970" s="40"/>
      <c r="G1970" s="88" t="str">
        <f t="shared" si="1260"/>
        <v/>
      </c>
      <c r="H1970" s="40"/>
      <c r="I1970" s="24"/>
      <c r="J1970" s="34"/>
      <c r="K1970" s="106"/>
      <c r="L1970" s="79"/>
      <c r="M1970" s="34"/>
      <c r="N1970" s="79"/>
      <c r="O1970" s="31"/>
      <c r="P1970" s="53"/>
      <c r="Q1970" s="40"/>
      <c r="S1970" s="41" t="str">
        <f t="shared" si="1248"/>
        <v/>
      </c>
      <c r="T1970" s="41" t="str">
        <f t="shared" si="1249"/>
        <v/>
      </c>
      <c r="U1970" s="41" t="str">
        <f t="shared" si="1261"/>
        <v/>
      </c>
      <c r="W1970" s="74" t="str">
        <f>IF('Job Database'!$X1970="", "", 'Job Database'!$X1970)</f>
        <v/>
      </c>
      <c r="Y1970" s="41" t="str">
        <f>IF($W1970="", "", IF(COUNTIF($I$11:$I$3035, $W1970)&gt;0, "", MAX($Y$10:$Y1969)+1))</f>
        <v/>
      </c>
      <c r="Z1970" s="41">
        <v>1960</v>
      </c>
      <c r="AA1970" s="58" t="str">
        <f t="shared" si="1262"/>
        <v/>
      </c>
      <c r="AC1970" s="41" t="str">
        <f t="shared" si="1250"/>
        <v/>
      </c>
      <c r="AE1970" s="41" t="str">
        <f t="shared" si="1263"/>
        <v/>
      </c>
      <c r="AJ1970" s="154" t="str">
        <f t="shared" si="1264"/>
        <v/>
      </c>
      <c r="AL1970" s="120" t="str">
        <f t="shared" si="1265"/>
        <v/>
      </c>
      <c r="AM1970" s="104" t="str">
        <f t="shared" si="1266"/>
        <v/>
      </c>
      <c r="AN1970" s="104" t="str">
        <f t="shared" si="1267"/>
        <v/>
      </c>
      <c r="AO1970" s="104" t="str">
        <f t="shared" si="1251"/>
        <v/>
      </c>
      <c r="AP1970" s="104" t="str">
        <f t="shared" si="1252"/>
        <v/>
      </c>
      <c r="AQ1970" s="121" t="str">
        <f t="shared" si="1268"/>
        <v/>
      </c>
      <c r="AS1970" s="88" t="str">
        <f t="shared" si="1253"/>
        <v/>
      </c>
      <c r="AT1970" s="68" t="str">
        <f t="shared" si="1269"/>
        <v/>
      </c>
      <c r="AU1970" s="68" t="str">
        <f t="shared" si="1270"/>
        <v/>
      </c>
      <c r="AV1970" s="68" t="str">
        <f t="shared" si="1271"/>
        <v/>
      </c>
      <c r="AW1970" s="88" t="str">
        <f t="shared" si="1254"/>
        <v/>
      </c>
      <c r="AZ1970" s="88" t="str">
        <f t="shared" si="1255"/>
        <v/>
      </c>
      <c r="BA1970" s="68" t="str">
        <f t="shared" si="1256"/>
        <v/>
      </c>
      <c r="BB1970" s="68" t="str">
        <f t="shared" si="1257"/>
        <v/>
      </c>
      <c r="BC1970" s="68" t="str">
        <f t="shared" si="1258"/>
        <v/>
      </c>
      <c r="BD1970" s="69" t="str">
        <f t="shared" si="1259"/>
        <v/>
      </c>
      <c r="BE1970" s="69" t="str">
        <f t="shared" si="1272"/>
        <v/>
      </c>
      <c r="BT1970" s="138" t="str">
        <f t="shared" ca="1" si="1273"/>
        <v/>
      </c>
      <c r="BU1970" s="139" t="str">
        <f t="shared" ca="1" si="1274"/>
        <v/>
      </c>
      <c r="BW1970" s="138" t="str">
        <f t="shared" si="1275"/>
        <v/>
      </c>
      <c r="BX1970" s="104" t="str">
        <f t="shared" si="1276"/>
        <v/>
      </c>
      <c r="BY1970" s="139" t="str">
        <f t="shared" si="1277"/>
        <v/>
      </c>
      <c r="CA1970" s="138" t="str">
        <f t="shared" si="1278"/>
        <v/>
      </c>
      <c r="CB1970" s="104" t="str">
        <f t="shared" si="1279"/>
        <v/>
      </c>
      <c r="CC1970" s="139" t="str">
        <f t="shared" si="1280"/>
        <v/>
      </c>
      <c r="CE1970" s="162" t="str">
        <f t="shared" si="1281"/>
        <v/>
      </c>
      <c r="CF1970" s="163" t="str">
        <f t="shared" si="1282"/>
        <v/>
      </c>
      <c r="CG1970" s="164" t="str">
        <f t="shared" si="1283"/>
        <v/>
      </c>
      <c r="CI1970" s="162" t="str">
        <f t="shared" si="1284"/>
        <v/>
      </c>
      <c r="CJ1970" s="163" t="str">
        <f t="shared" si="1287"/>
        <v/>
      </c>
      <c r="CK1970" s="164" t="str">
        <f t="shared" si="1288"/>
        <v/>
      </c>
      <c r="CM1970" s="169" t="str">
        <f t="shared" si="1285"/>
        <v/>
      </c>
      <c r="CN1970" s="139" t="str">
        <f t="shared" si="1286"/>
        <v/>
      </c>
      <c r="CP1970" s="41" t="str">
        <f>IF($CM1970="", "", COUNTIF($CM$11:$CM$3035, "&lt;"&amp;$CM1970)+1+COUNTIF($CM$11:$CM1970, $CM1970)-1)</f>
        <v/>
      </c>
    </row>
    <row r="1971" spans="1:94" x14ac:dyDescent="0.25">
      <c r="A1971" s="40"/>
      <c r="B1971" s="82" t="str">
        <f>IF($I1971="", "", IFERROR(INDEX('Job Database'!$AE$11:$AE$3035, MATCH($I1971, 'Job Database'!$X$11:$X$3035, 0)), ""))</f>
        <v/>
      </c>
      <c r="C1971" s="69" t="str">
        <f>IF($I1971="", "", IF(COUNTIF('Job Database'!$X$11:$X$3035, $I1971)=0, $AC$5, $AC$4))</f>
        <v/>
      </c>
      <c r="D1971" s="40"/>
      <c r="E1971" s="85" t="str">
        <f>IF($I1971="", "", IF(IFERROR(INDEX('Job Database'!$M$11:$M$3035, MATCH($I1971, 'Job Database'!$X$11:$X$3035, 0)), "")="", "", IFERROR(INDEX('Job Database'!$M$11:$M$3035, MATCH($I1971, 'Job Database'!$X$11:$X$3035, 0)), "")))</f>
        <v/>
      </c>
      <c r="F1971" s="40"/>
      <c r="G1971" s="88" t="str">
        <f t="shared" si="1260"/>
        <v/>
      </c>
      <c r="H1971" s="40"/>
      <c r="I1971" s="24"/>
      <c r="J1971" s="34"/>
      <c r="K1971" s="106"/>
      <c r="L1971" s="79"/>
      <c r="M1971" s="34"/>
      <c r="N1971" s="79"/>
      <c r="O1971" s="31"/>
      <c r="P1971" s="53"/>
      <c r="Q1971" s="40"/>
      <c r="S1971" s="41" t="str">
        <f t="shared" si="1248"/>
        <v/>
      </c>
      <c r="T1971" s="41" t="str">
        <f t="shared" si="1249"/>
        <v/>
      </c>
      <c r="U1971" s="41" t="str">
        <f t="shared" si="1261"/>
        <v/>
      </c>
      <c r="W1971" s="74" t="str">
        <f>IF('Job Database'!$X1971="", "", 'Job Database'!$X1971)</f>
        <v/>
      </c>
      <c r="Y1971" s="41" t="str">
        <f>IF($W1971="", "", IF(COUNTIF($I$11:$I$3035, $W1971)&gt;0, "", MAX($Y$10:$Y1970)+1))</f>
        <v/>
      </c>
      <c r="Z1971" s="41">
        <v>1961</v>
      </c>
      <c r="AA1971" s="58" t="str">
        <f t="shared" si="1262"/>
        <v/>
      </c>
      <c r="AC1971" s="41" t="str">
        <f t="shared" si="1250"/>
        <v/>
      </c>
      <c r="AE1971" s="41" t="str">
        <f t="shared" si="1263"/>
        <v/>
      </c>
      <c r="AJ1971" s="154" t="str">
        <f t="shared" si="1264"/>
        <v/>
      </c>
      <c r="AL1971" s="120" t="str">
        <f t="shared" si="1265"/>
        <v/>
      </c>
      <c r="AM1971" s="104" t="str">
        <f t="shared" si="1266"/>
        <v/>
      </c>
      <c r="AN1971" s="104" t="str">
        <f t="shared" si="1267"/>
        <v/>
      </c>
      <c r="AO1971" s="104" t="str">
        <f t="shared" si="1251"/>
        <v/>
      </c>
      <c r="AP1971" s="104" t="str">
        <f t="shared" si="1252"/>
        <v/>
      </c>
      <c r="AQ1971" s="121" t="str">
        <f t="shared" si="1268"/>
        <v/>
      </c>
      <c r="AS1971" s="88" t="str">
        <f t="shared" si="1253"/>
        <v/>
      </c>
      <c r="AT1971" s="68" t="str">
        <f t="shared" si="1269"/>
        <v/>
      </c>
      <c r="AU1971" s="68" t="str">
        <f t="shared" si="1270"/>
        <v/>
      </c>
      <c r="AV1971" s="68" t="str">
        <f t="shared" si="1271"/>
        <v/>
      </c>
      <c r="AW1971" s="88" t="str">
        <f t="shared" si="1254"/>
        <v/>
      </c>
      <c r="AZ1971" s="88" t="str">
        <f t="shared" si="1255"/>
        <v/>
      </c>
      <c r="BA1971" s="68" t="str">
        <f t="shared" si="1256"/>
        <v/>
      </c>
      <c r="BB1971" s="68" t="str">
        <f t="shared" si="1257"/>
        <v/>
      </c>
      <c r="BC1971" s="68" t="str">
        <f t="shared" si="1258"/>
        <v/>
      </c>
      <c r="BD1971" s="69" t="str">
        <f t="shared" si="1259"/>
        <v/>
      </c>
      <c r="BE1971" s="69" t="str">
        <f t="shared" si="1272"/>
        <v/>
      </c>
      <c r="BT1971" s="138" t="str">
        <f t="shared" ca="1" si="1273"/>
        <v/>
      </c>
      <c r="BU1971" s="139" t="str">
        <f t="shared" ca="1" si="1274"/>
        <v/>
      </c>
      <c r="BW1971" s="138" t="str">
        <f t="shared" si="1275"/>
        <v/>
      </c>
      <c r="BX1971" s="104" t="str">
        <f t="shared" si="1276"/>
        <v/>
      </c>
      <c r="BY1971" s="139" t="str">
        <f t="shared" si="1277"/>
        <v/>
      </c>
      <c r="CA1971" s="138" t="str">
        <f t="shared" si="1278"/>
        <v/>
      </c>
      <c r="CB1971" s="104" t="str">
        <f t="shared" si="1279"/>
        <v/>
      </c>
      <c r="CC1971" s="139" t="str">
        <f t="shared" si="1280"/>
        <v/>
      </c>
      <c r="CE1971" s="162" t="str">
        <f t="shared" si="1281"/>
        <v/>
      </c>
      <c r="CF1971" s="163" t="str">
        <f t="shared" si="1282"/>
        <v/>
      </c>
      <c r="CG1971" s="164" t="str">
        <f t="shared" si="1283"/>
        <v/>
      </c>
      <c r="CI1971" s="162" t="str">
        <f t="shared" si="1284"/>
        <v/>
      </c>
      <c r="CJ1971" s="163" t="str">
        <f t="shared" si="1287"/>
        <v/>
      </c>
      <c r="CK1971" s="164" t="str">
        <f t="shared" si="1288"/>
        <v/>
      </c>
      <c r="CM1971" s="169" t="str">
        <f t="shared" si="1285"/>
        <v/>
      </c>
      <c r="CN1971" s="139" t="str">
        <f t="shared" si="1286"/>
        <v/>
      </c>
      <c r="CP1971" s="41" t="str">
        <f>IF($CM1971="", "", COUNTIF($CM$11:$CM$3035, "&lt;"&amp;$CM1971)+1+COUNTIF($CM$11:$CM1971, $CM1971)-1)</f>
        <v/>
      </c>
    </row>
    <row r="1972" spans="1:94" x14ac:dyDescent="0.25">
      <c r="A1972" s="40"/>
      <c r="B1972" s="82" t="str">
        <f>IF($I1972="", "", IFERROR(INDEX('Job Database'!$AE$11:$AE$3035, MATCH($I1972, 'Job Database'!$X$11:$X$3035, 0)), ""))</f>
        <v/>
      </c>
      <c r="C1972" s="69" t="str">
        <f>IF($I1972="", "", IF(COUNTIF('Job Database'!$X$11:$X$3035, $I1972)=0, $AC$5, $AC$4))</f>
        <v/>
      </c>
      <c r="D1972" s="40"/>
      <c r="E1972" s="85" t="str">
        <f>IF($I1972="", "", IF(IFERROR(INDEX('Job Database'!$M$11:$M$3035, MATCH($I1972, 'Job Database'!$X$11:$X$3035, 0)), "")="", "", IFERROR(INDEX('Job Database'!$M$11:$M$3035, MATCH($I1972, 'Job Database'!$X$11:$X$3035, 0)), "")))</f>
        <v/>
      </c>
      <c r="F1972" s="40"/>
      <c r="G1972" s="88" t="str">
        <f t="shared" si="1260"/>
        <v/>
      </c>
      <c r="H1972" s="40"/>
      <c r="I1972" s="24"/>
      <c r="J1972" s="34"/>
      <c r="K1972" s="106"/>
      <c r="L1972" s="79"/>
      <c r="M1972" s="34"/>
      <c r="N1972" s="79"/>
      <c r="O1972" s="31"/>
      <c r="P1972" s="53"/>
      <c r="Q1972" s="40"/>
      <c r="S1972" s="41" t="str">
        <f t="shared" si="1248"/>
        <v/>
      </c>
      <c r="T1972" s="41" t="str">
        <f t="shared" si="1249"/>
        <v/>
      </c>
      <c r="U1972" s="41" t="str">
        <f t="shared" si="1261"/>
        <v/>
      </c>
      <c r="W1972" s="74" t="str">
        <f>IF('Job Database'!$X1972="", "", 'Job Database'!$X1972)</f>
        <v/>
      </c>
      <c r="Y1972" s="41" t="str">
        <f>IF($W1972="", "", IF(COUNTIF($I$11:$I$3035, $W1972)&gt;0, "", MAX($Y$10:$Y1971)+1))</f>
        <v/>
      </c>
      <c r="Z1972" s="41">
        <v>1962</v>
      </c>
      <c r="AA1972" s="58" t="str">
        <f t="shared" si="1262"/>
        <v/>
      </c>
      <c r="AC1972" s="41" t="str">
        <f t="shared" si="1250"/>
        <v/>
      </c>
      <c r="AE1972" s="41" t="str">
        <f t="shared" si="1263"/>
        <v/>
      </c>
      <c r="AJ1972" s="154" t="str">
        <f t="shared" si="1264"/>
        <v/>
      </c>
      <c r="AL1972" s="120" t="str">
        <f t="shared" si="1265"/>
        <v/>
      </c>
      <c r="AM1972" s="104" t="str">
        <f t="shared" si="1266"/>
        <v/>
      </c>
      <c r="AN1972" s="104" t="str">
        <f t="shared" si="1267"/>
        <v/>
      </c>
      <c r="AO1972" s="104" t="str">
        <f t="shared" si="1251"/>
        <v/>
      </c>
      <c r="AP1972" s="104" t="str">
        <f t="shared" si="1252"/>
        <v/>
      </c>
      <c r="AQ1972" s="121" t="str">
        <f t="shared" si="1268"/>
        <v/>
      </c>
      <c r="AS1972" s="88" t="str">
        <f t="shared" si="1253"/>
        <v/>
      </c>
      <c r="AT1972" s="68" t="str">
        <f t="shared" si="1269"/>
        <v/>
      </c>
      <c r="AU1972" s="68" t="str">
        <f t="shared" si="1270"/>
        <v/>
      </c>
      <c r="AV1972" s="68" t="str">
        <f t="shared" si="1271"/>
        <v/>
      </c>
      <c r="AW1972" s="88" t="str">
        <f t="shared" si="1254"/>
        <v/>
      </c>
      <c r="AZ1972" s="88" t="str">
        <f t="shared" si="1255"/>
        <v/>
      </c>
      <c r="BA1972" s="68" t="str">
        <f t="shared" si="1256"/>
        <v/>
      </c>
      <c r="BB1972" s="68" t="str">
        <f t="shared" si="1257"/>
        <v/>
      </c>
      <c r="BC1972" s="68" t="str">
        <f t="shared" si="1258"/>
        <v/>
      </c>
      <c r="BD1972" s="69" t="str">
        <f t="shared" si="1259"/>
        <v/>
      </c>
      <c r="BE1972" s="69" t="str">
        <f t="shared" si="1272"/>
        <v/>
      </c>
      <c r="BT1972" s="138" t="str">
        <f t="shared" ca="1" si="1273"/>
        <v/>
      </c>
      <c r="BU1972" s="139" t="str">
        <f t="shared" ca="1" si="1274"/>
        <v/>
      </c>
      <c r="BW1972" s="138" t="str">
        <f t="shared" si="1275"/>
        <v/>
      </c>
      <c r="BX1972" s="104" t="str">
        <f t="shared" si="1276"/>
        <v/>
      </c>
      <c r="BY1972" s="139" t="str">
        <f t="shared" si="1277"/>
        <v/>
      </c>
      <c r="CA1972" s="138" t="str">
        <f t="shared" si="1278"/>
        <v/>
      </c>
      <c r="CB1972" s="104" t="str">
        <f t="shared" si="1279"/>
        <v/>
      </c>
      <c r="CC1972" s="139" t="str">
        <f t="shared" si="1280"/>
        <v/>
      </c>
      <c r="CE1972" s="162" t="str">
        <f t="shared" si="1281"/>
        <v/>
      </c>
      <c r="CF1972" s="163" t="str">
        <f t="shared" si="1282"/>
        <v/>
      </c>
      <c r="CG1972" s="164" t="str">
        <f t="shared" si="1283"/>
        <v/>
      </c>
      <c r="CI1972" s="162" t="str">
        <f t="shared" si="1284"/>
        <v/>
      </c>
      <c r="CJ1972" s="163" t="str">
        <f t="shared" si="1287"/>
        <v/>
      </c>
      <c r="CK1972" s="164" t="str">
        <f t="shared" si="1288"/>
        <v/>
      </c>
      <c r="CM1972" s="169" t="str">
        <f t="shared" si="1285"/>
        <v/>
      </c>
      <c r="CN1972" s="139" t="str">
        <f t="shared" si="1286"/>
        <v/>
      </c>
      <c r="CP1972" s="41" t="str">
        <f>IF($CM1972="", "", COUNTIF($CM$11:$CM$3035, "&lt;"&amp;$CM1972)+1+COUNTIF($CM$11:$CM1972, $CM1972)-1)</f>
        <v/>
      </c>
    </row>
    <row r="1973" spans="1:94" x14ac:dyDescent="0.25">
      <c r="A1973" s="40"/>
      <c r="B1973" s="82" t="str">
        <f>IF($I1973="", "", IFERROR(INDEX('Job Database'!$AE$11:$AE$3035, MATCH($I1973, 'Job Database'!$X$11:$X$3035, 0)), ""))</f>
        <v/>
      </c>
      <c r="C1973" s="69" t="str">
        <f>IF($I1973="", "", IF(COUNTIF('Job Database'!$X$11:$X$3035, $I1973)=0, $AC$5, $AC$4))</f>
        <v/>
      </c>
      <c r="D1973" s="40"/>
      <c r="E1973" s="85" t="str">
        <f>IF($I1973="", "", IF(IFERROR(INDEX('Job Database'!$M$11:$M$3035, MATCH($I1973, 'Job Database'!$X$11:$X$3035, 0)), "")="", "", IFERROR(INDEX('Job Database'!$M$11:$M$3035, MATCH($I1973, 'Job Database'!$X$11:$X$3035, 0)), "")))</f>
        <v/>
      </c>
      <c r="F1973" s="40"/>
      <c r="G1973" s="88" t="str">
        <f t="shared" si="1260"/>
        <v/>
      </c>
      <c r="H1973" s="40"/>
      <c r="I1973" s="24"/>
      <c r="J1973" s="34"/>
      <c r="K1973" s="106"/>
      <c r="L1973" s="79"/>
      <c r="M1973" s="34"/>
      <c r="N1973" s="79"/>
      <c r="O1973" s="31"/>
      <c r="P1973" s="53"/>
      <c r="Q1973" s="40"/>
      <c r="S1973" s="41" t="str">
        <f t="shared" si="1248"/>
        <v/>
      </c>
      <c r="T1973" s="41" t="str">
        <f t="shared" si="1249"/>
        <v/>
      </c>
      <c r="U1973" s="41" t="str">
        <f t="shared" si="1261"/>
        <v/>
      </c>
      <c r="W1973" s="74" t="str">
        <f>IF('Job Database'!$X1973="", "", 'Job Database'!$X1973)</f>
        <v/>
      </c>
      <c r="Y1973" s="41" t="str">
        <f>IF($W1973="", "", IF(COUNTIF($I$11:$I$3035, $W1973)&gt;0, "", MAX($Y$10:$Y1972)+1))</f>
        <v/>
      </c>
      <c r="Z1973" s="41">
        <v>1963</v>
      </c>
      <c r="AA1973" s="58" t="str">
        <f t="shared" si="1262"/>
        <v/>
      </c>
      <c r="AC1973" s="41" t="str">
        <f t="shared" si="1250"/>
        <v/>
      </c>
      <c r="AE1973" s="41" t="str">
        <f t="shared" si="1263"/>
        <v/>
      </c>
      <c r="AJ1973" s="154" t="str">
        <f t="shared" si="1264"/>
        <v/>
      </c>
      <c r="AL1973" s="120" t="str">
        <f t="shared" si="1265"/>
        <v/>
      </c>
      <c r="AM1973" s="104" t="str">
        <f t="shared" si="1266"/>
        <v/>
      </c>
      <c r="AN1973" s="104" t="str">
        <f t="shared" si="1267"/>
        <v/>
      </c>
      <c r="AO1973" s="104" t="str">
        <f t="shared" si="1251"/>
        <v/>
      </c>
      <c r="AP1973" s="104" t="str">
        <f t="shared" si="1252"/>
        <v/>
      </c>
      <c r="AQ1973" s="121" t="str">
        <f t="shared" si="1268"/>
        <v/>
      </c>
      <c r="AS1973" s="88" t="str">
        <f t="shared" si="1253"/>
        <v/>
      </c>
      <c r="AT1973" s="68" t="str">
        <f t="shared" si="1269"/>
        <v/>
      </c>
      <c r="AU1973" s="68" t="str">
        <f t="shared" si="1270"/>
        <v/>
      </c>
      <c r="AV1973" s="68" t="str">
        <f t="shared" si="1271"/>
        <v/>
      </c>
      <c r="AW1973" s="88" t="str">
        <f t="shared" si="1254"/>
        <v/>
      </c>
      <c r="AZ1973" s="88" t="str">
        <f t="shared" si="1255"/>
        <v/>
      </c>
      <c r="BA1973" s="68" t="str">
        <f t="shared" si="1256"/>
        <v/>
      </c>
      <c r="BB1973" s="68" t="str">
        <f t="shared" si="1257"/>
        <v/>
      </c>
      <c r="BC1973" s="68" t="str">
        <f t="shared" si="1258"/>
        <v/>
      </c>
      <c r="BD1973" s="69" t="str">
        <f t="shared" si="1259"/>
        <v/>
      </c>
      <c r="BE1973" s="69" t="str">
        <f t="shared" si="1272"/>
        <v/>
      </c>
      <c r="BT1973" s="138" t="str">
        <f t="shared" ca="1" si="1273"/>
        <v/>
      </c>
      <c r="BU1973" s="139" t="str">
        <f t="shared" ca="1" si="1274"/>
        <v/>
      </c>
      <c r="BW1973" s="138" t="str">
        <f t="shared" si="1275"/>
        <v/>
      </c>
      <c r="BX1973" s="104" t="str">
        <f t="shared" si="1276"/>
        <v/>
      </c>
      <c r="BY1973" s="139" t="str">
        <f t="shared" si="1277"/>
        <v/>
      </c>
      <c r="CA1973" s="138" t="str">
        <f t="shared" si="1278"/>
        <v/>
      </c>
      <c r="CB1973" s="104" t="str">
        <f t="shared" si="1279"/>
        <v/>
      </c>
      <c r="CC1973" s="139" t="str">
        <f t="shared" si="1280"/>
        <v/>
      </c>
      <c r="CE1973" s="162" t="str">
        <f t="shared" si="1281"/>
        <v/>
      </c>
      <c r="CF1973" s="163" t="str">
        <f t="shared" si="1282"/>
        <v/>
      </c>
      <c r="CG1973" s="164" t="str">
        <f t="shared" si="1283"/>
        <v/>
      </c>
      <c r="CI1973" s="162" t="str">
        <f t="shared" si="1284"/>
        <v/>
      </c>
      <c r="CJ1973" s="163" t="str">
        <f t="shared" si="1287"/>
        <v/>
      </c>
      <c r="CK1973" s="164" t="str">
        <f t="shared" si="1288"/>
        <v/>
      </c>
      <c r="CM1973" s="169" t="str">
        <f t="shared" si="1285"/>
        <v/>
      </c>
      <c r="CN1973" s="139" t="str">
        <f t="shared" si="1286"/>
        <v/>
      </c>
      <c r="CP1973" s="41" t="str">
        <f>IF($CM1973="", "", COUNTIF($CM$11:$CM$3035, "&lt;"&amp;$CM1973)+1+COUNTIF($CM$11:$CM1973, $CM1973)-1)</f>
        <v/>
      </c>
    </row>
    <row r="1974" spans="1:94" x14ac:dyDescent="0.25">
      <c r="A1974" s="40"/>
      <c r="B1974" s="82" t="str">
        <f>IF($I1974="", "", IFERROR(INDEX('Job Database'!$AE$11:$AE$3035, MATCH($I1974, 'Job Database'!$X$11:$X$3035, 0)), ""))</f>
        <v/>
      </c>
      <c r="C1974" s="69" t="str">
        <f>IF($I1974="", "", IF(COUNTIF('Job Database'!$X$11:$X$3035, $I1974)=0, $AC$5, $AC$4))</f>
        <v/>
      </c>
      <c r="D1974" s="40"/>
      <c r="E1974" s="85" t="str">
        <f>IF($I1974="", "", IF(IFERROR(INDEX('Job Database'!$M$11:$M$3035, MATCH($I1974, 'Job Database'!$X$11:$X$3035, 0)), "")="", "", IFERROR(INDEX('Job Database'!$M$11:$M$3035, MATCH($I1974, 'Job Database'!$X$11:$X$3035, 0)), "")))</f>
        <v/>
      </c>
      <c r="F1974" s="40"/>
      <c r="G1974" s="88" t="str">
        <f t="shared" si="1260"/>
        <v/>
      </c>
      <c r="H1974" s="40"/>
      <c r="I1974" s="24"/>
      <c r="J1974" s="34"/>
      <c r="K1974" s="106"/>
      <c r="L1974" s="79"/>
      <c r="M1974" s="34"/>
      <c r="N1974" s="79"/>
      <c r="O1974" s="31"/>
      <c r="P1974" s="53"/>
      <c r="Q1974" s="40"/>
      <c r="S1974" s="41" t="str">
        <f t="shared" si="1248"/>
        <v/>
      </c>
      <c r="T1974" s="41" t="str">
        <f t="shared" si="1249"/>
        <v/>
      </c>
      <c r="U1974" s="41" t="str">
        <f t="shared" si="1261"/>
        <v/>
      </c>
      <c r="W1974" s="74" t="str">
        <f>IF('Job Database'!$X1974="", "", 'Job Database'!$X1974)</f>
        <v/>
      </c>
      <c r="Y1974" s="41" t="str">
        <f>IF($W1974="", "", IF(COUNTIF($I$11:$I$3035, $W1974)&gt;0, "", MAX($Y$10:$Y1973)+1))</f>
        <v/>
      </c>
      <c r="Z1974" s="41">
        <v>1964</v>
      </c>
      <c r="AA1974" s="58" t="str">
        <f t="shared" si="1262"/>
        <v/>
      </c>
      <c r="AC1974" s="41" t="str">
        <f t="shared" si="1250"/>
        <v/>
      </c>
      <c r="AE1974" s="41" t="str">
        <f t="shared" si="1263"/>
        <v/>
      </c>
      <c r="AJ1974" s="154" t="str">
        <f t="shared" si="1264"/>
        <v/>
      </c>
      <c r="AL1974" s="120" t="str">
        <f t="shared" si="1265"/>
        <v/>
      </c>
      <c r="AM1974" s="104" t="str">
        <f t="shared" si="1266"/>
        <v/>
      </c>
      <c r="AN1974" s="104" t="str">
        <f t="shared" si="1267"/>
        <v/>
      </c>
      <c r="AO1974" s="104" t="str">
        <f t="shared" si="1251"/>
        <v/>
      </c>
      <c r="AP1974" s="104" t="str">
        <f t="shared" si="1252"/>
        <v/>
      </c>
      <c r="AQ1974" s="121" t="str">
        <f t="shared" si="1268"/>
        <v/>
      </c>
      <c r="AS1974" s="88" t="str">
        <f t="shared" si="1253"/>
        <v/>
      </c>
      <c r="AT1974" s="68" t="str">
        <f t="shared" si="1269"/>
        <v/>
      </c>
      <c r="AU1974" s="68" t="str">
        <f t="shared" si="1270"/>
        <v/>
      </c>
      <c r="AV1974" s="68" t="str">
        <f t="shared" si="1271"/>
        <v/>
      </c>
      <c r="AW1974" s="88" t="str">
        <f t="shared" si="1254"/>
        <v/>
      </c>
      <c r="AZ1974" s="88" t="str">
        <f t="shared" si="1255"/>
        <v/>
      </c>
      <c r="BA1974" s="68" t="str">
        <f t="shared" si="1256"/>
        <v/>
      </c>
      <c r="BB1974" s="68" t="str">
        <f t="shared" si="1257"/>
        <v/>
      </c>
      <c r="BC1974" s="68" t="str">
        <f t="shared" si="1258"/>
        <v/>
      </c>
      <c r="BD1974" s="69" t="str">
        <f t="shared" si="1259"/>
        <v/>
      </c>
      <c r="BE1974" s="69" t="str">
        <f t="shared" si="1272"/>
        <v/>
      </c>
      <c r="BT1974" s="138" t="str">
        <f t="shared" ca="1" si="1273"/>
        <v/>
      </c>
      <c r="BU1974" s="139" t="str">
        <f t="shared" ca="1" si="1274"/>
        <v/>
      </c>
      <c r="BW1974" s="138" t="str">
        <f t="shared" si="1275"/>
        <v/>
      </c>
      <c r="BX1974" s="104" t="str">
        <f t="shared" si="1276"/>
        <v/>
      </c>
      <c r="BY1974" s="139" t="str">
        <f t="shared" si="1277"/>
        <v/>
      </c>
      <c r="CA1974" s="138" t="str">
        <f t="shared" si="1278"/>
        <v/>
      </c>
      <c r="CB1974" s="104" t="str">
        <f t="shared" si="1279"/>
        <v/>
      </c>
      <c r="CC1974" s="139" t="str">
        <f t="shared" si="1280"/>
        <v/>
      </c>
      <c r="CE1974" s="162" t="str">
        <f t="shared" si="1281"/>
        <v/>
      </c>
      <c r="CF1974" s="163" t="str">
        <f t="shared" si="1282"/>
        <v/>
      </c>
      <c r="CG1974" s="164" t="str">
        <f t="shared" si="1283"/>
        <v/>
      </c>
      <c r="CI1974" s="162" t="str">
        <f t="shared" si="1284"/>
        <v/>
      </c>
      <c r="CJ1974" s="163" t="str">
        <f t="shared" si="1287"/>
        <v/>
      </c>
      <c r="CK1974" s="164" t="str">
        <f t="shared" si="1288"/>
        <v/>
      </c>
      <c r="CM1974" s="169" t="str">
        <f t="shared" si="1285"/>
        <v/>
      </c>
      <c r="CN1974" s="139" t="str">
        <f t="shared" si="1286"/>
        <v/>
      </c>
      <c r="CP1974" s="41" t="str">
        <f>IF($CM1974="", "", COUNTIF($CM$11:$CM$3035, "&lt;"&amp;$CM1974)+1+COUNTIF($CM$11:$CM1974, $CM1974)-1)</f>
        <v/>
      </c>
    </row>
    <row r="1975" spans="1:94" x14ac:dyDescent="0.25">
      <c r="A1975" s="40"/>
      <c r="B1975" s="82" t="str">
        <f>IF($I1975="", "", IFERROR(INDEX('Job Database'!$AE$11:$AE$3035, MATCH($I1975, 'Job Database'!$X$11:$X$3035, 0)), ""))</f>
        <v/>
      </c>
      <c r="C1975" s="69" t="str">
        <f>IF($I1975="", "", IF(COUNTIF('Job Database'!$X$11:$X$3035, $I1975)=0, $AC$5, $AC$4))</f>
        <v/>
      </c>
      <c r="D1975" s="40"/>
      <c r="E1975" s="85" t="str">
        <f>IF($I1975="", "", IF(IFERROR(INDEX('Job Database'!$M$11:$M$3035, MATCH($I1975, 'Job Database'!$X$11:$X$3035, 0)), "")="", "", IFERROR(INDEX('Job Database'!$M$11:$M$3035, MATCH($I1975, 'Job Database'!$X$11:$X$3035, 0)), "")))</f>
        <v/>
      </c>
      <c r="F1975" s="40"/>
      <c r="G1975" s="88" t="str">
        <f t="shared" si="1260"/>
        <v/>
      </c>
      <c r="H1975" s="40"/>
      <c r="I1975" s="24"/>
      <c r="J1975" s="34"/>
      <c r="K1975" s="106"/>
      <c r="L1975" s="79"/>
      <c r="M1975" s="34"/>
      <c r="N1975" s="79"/>
      <c r="O1975" s="31"/>
      <c r="P1975" s="53"/>
      <c r="Q1975" s="40"/>
      <c r="S1975" s="41" t="str">
        <f t="shared" si="1248"/>
        <v/>
      </c>
      <c r="T1975" s="41" t="str">
        <f t="shared" si="1249"/>
        <v/>
      </c>
      <c r="U1975" s="41" t="str">
        <f t="shared" si="1261"/>
        <v/>
      </c>
      <c r="W1975" s="74" t="str">
        <f>IF('Job Database'!$X1975="", "", 'Job Database'!$X1975)</f>
        <v/>
      </c>
      <c r="Y1975" s="41" t="str">
        <f>IF($W1975="", "", IF(COUNTIF($I$11:$I$3035, $W1975)&gt;0, "", MAX($Y$10:$Y1974)+1))</f>
        <v/>
      </c>
      <c r="Z1975" s="41">
        <v>1965</v>
      </c>
      <c r="AA1975" s="58" t="str">
        <f t="shared" si="1262"/>
        <v/>
      </c>
      <c r="AC1975" s="41" t="str">
        <f t="shared" si="1250"/>
        <v/>
      </c>
      <c r="AE1975" s="41" t="str">
        <f t="shared" si="1263"/>
        <v/>
      </c>
      <c r="AJ1975" s="154" t="str">
        <f t="shared" si="1264"/>
        <v/>
      </c>
      <c r="AL1975" s="120" t="str">
        <f t="shared" si="1265"/>
        <v/>
      </c>
      <c r="AM1975" s="104" t="str">
        <f t="shared" si="1266"/>
        <v/>
      </c>
      <c r="AN1975" s="104" t="str">
        <f t="shared" si="1267"/>
        <v/>
      </c>
      <c r="AO1975" s="104" t="str">
        <f t="shared" si="1251"/>
        <v/>
      </c>
      <c r="AP1975" s="104" t="str">
        <f t="shared" si="1252"/>
        <v/>
      </c>
      <c r="AQ1975" s="121" t="str">
        <f t="shared" si="1268"/>
        <v/>
      </c>
      <c r="AS1975" s="88" t="str">
        <f t="shared" si="1253"/>
        <v/>
      </c>
      <c r="AT1975" s="68" t="str">
        <f t="shared" si="1269"/>
        <v/>
      </c>
      <c r="AU1975" s="68" t="str">
        <f t="shared" si="1270"/>
        <v/>
      </c>
      <c r="AV1975" s="68" t="str">
        <f t="shared" si="1271"/>
        <v/>
      </c>
      <c r="AW1975" s="88" t="str">
        <f t="shared" si="1254"/>
        <v/>
      </c>
      <c r="AZ1975" s="88" t="str">
        <f t="shared" si="1255"/>
        <v/>
      </c>
      <c r="BA1975" s="68" t="str">
        <f t="shared" si="1256"/>
        <v/>
      </c>
      <c r="BB1975" s="68" t="str">
        <f t="shared" si="1257"/>
        <v/>
      </c>
      <c r="BC1975" s="68" t="str">
        <f t="shared" si="1258"/>
        <v/>
      </c>
      <c r="BD1975" s="69" t="str">
        <f t="shared" si="1259"/>
        <v/>
      </c>
      <c r="BE1975" s="69" t="str">
        <f t="shared" si="1272"/>
        <v/>
      </c>
      <c r="BT1975" s="138" t="str">
        <f t="shared" ca="1" si="1273"/>
        <v/>
      </c>
      <c r="BU1975" s="139" t="str">
        <f t="shared" ca="1" si="1274"/>
        <v/>
      </c>
      <c r="BW1975" s="138" t="str">
        <f t="shared" si="1275"/>
        <v/>
      </c>
      <c r="BX1975" s="104" t="str">
        <f t="shared" si="1276"/>
        <v/>
      </c>
      <c r="BY1975" s="139" t="str">
        <f t="shared" si="1277"/>
        <v/>
      </c>
      <c r="CA1975" s="138" t="str">
        <f t="shared" si="1278"/>
        <v/>
      </c>
      <c r="CB1975" s="104" t="str">
        <f t="shared" si="1279"/>
        <v/>
      </c>
      <c r="CC1975" s="139" t="str">
        <f t="shared" si="1280"/>
        <v/>
      </c>
      <c r="CE1975" s="162" t="str">
        <f t="shared" si="1281"/>
        <v/>
      </c>
      <c r="CF1975" s="163" t="str">
        <f t="shared" si="1282"/>
        <v/>
      </c>
      <c r="CG1975" s="164" t="str">
        <f t="shared" si="1283"/>
        <v/>
      </c>
      <c r="CI1975" s="162" t="str">
        <f t="shared" si="1284"/>
        <v/>
      </c>
      <c r="CJ1975" s="163" t="str">
        <f t="shared" si="1287"/>
        <v/>
      </c>
      <c r="CK1975" s="164" t="str">
        <f t="shared" si="1288"/>
        <v/>
      </c>
      <c r="CM1975" s="169" t="str">
        <f t="shared" si="1285"/>
        <v/>
      </c>
      <c r="CN1975" s="139" t="str">
        <f t="shared" si="1286"/>
        <v/>
      </c>
      <c r="CP1975" s="41" t="str">
        <f>IF($CM1975="", "", COUNTIF($CM$11:$CM$3035, "&lt;"&amp;$CM1975)+1+COUNTIF($CM$11:$CM1975, $CM1975)-1)</f>
        <v/>
      </c>
    </row>
    <row r="1976" spans="1:94" x14ac:dyDescent="0.25">
      <c r="A1976" s="40"/>
      <c r="B1976" s="82" t="str">
        <f>IF($I1976="", "", IFERROR(INDEX('Job Database'!$AE$11:$AE$3035, MATCH($I1976, 'Job Database'!$X$11:$X$3035, 0)), ""))</f>
        <v/>
      </c>
      <c r="C1976" s="69" t="str">
        <f>IF($I1976="", "", IF(COUNTIF('Job Database'!$X$11:$X$3035, $I1976)=0, $AC$5, $AC$4))</f>
        <v/>
      </c>
      <c r="D1976" s="40"/>
      <c r="E1976" s="85" t="str">
        <f>IF($I1976="", "", IF(IFERROR(INDEX('Job Database'!$M$11:$M$3035, MATCH($I1976, 'Job Database'!$X$11:$X$3035, 0)), "")="", "", IFERROR(INDEX('Job Database'!$M$11:$M$3035, MATCH($I1976, 'Job Database'!$X$11:$X$3035, 0)), "")))</f>
        <v/>
      </c>
      <c r="F1976" s="40"/>
      <c r="G1976" s="88" t="str">
        <f t="shared" si="1260"/>
        <v/>
      </c>
      <c r="H1976" s="40"/>
      <c r="I1976" s="24"/>
      <c r="J1976" s="34"/>
      <c r="K1976" s="106"/>
      <c r="L1976" s="79"/>
      <c r="M1976" s="34"/>
      <c r="N1976" s="79"/>
      <c r="O1976" s="31"/>
      <c r="P1976" s="53"/>
      <c r="Q1976" s="40"/>
      <c r="S1976" s="41" t="str">
        <f t="shared" si="1248"/>
        <v/>
      </c>
      <c r="T1976" s="41" t="str">
        <f t="shared" si="1249"/>
        <v/>
      </c>
      <c r="U1976" s="41" t="str">
        <f t="shared" si="1261"/>
        <v/>
      </c>
      <c r="W1976" s="74" t="str">
        <f>IF('Job Database'!$X1976="", "", 'Job Database'!$X1976)</f>
        <v/>
      </c>
      <c r="Y1976" s="41" t="str">
        <f>IF($W1976="", "", IF(COUNTIF($I$11:$I$3035, $W1976)&gt;0, "", MAX($Y$10:$Y1975)+1))</f>
        <v/>
      </c>
      <c r="Z1976" s="41">
        <v>1966</v>
      </c>
      <c r="AA1976" s="58" t="str">
        <f t="shared" si="1262"/>
        <v/>
      </c>
      <c r="AC1976" s="41" t="str">
        <f t="shared" si="1250"/>
        <v/>
      </c>
      <c r="AE1976" s="41" t="str">
        <f t="shared" si="1263"/>
        <v/>
      </c>
      <c r="AJ1976" s="154" t="str">
        <f t="shared" si="1264"/>
        <v/>
      </c>
      <c r="AL1976" s="120" t="str">
        <f t="shared" si="1265"/>
        <v/>
      </c>
      <c r="AM1976" s="104" t="str">
        <f t="shared" si="1266"/>
        <v/>
      </c>
      <c r="AN1976" s="104" t="str">
        <f t="shared" si="1267"/>
        <v/>
      </c>
      <c r="AO1976" s="104" t="str">
        <f t="shared" si="1251"/>
        <v/>
      </c>
      <c r="AP1976" s="104" t="str">
        <f t="shared" si="1252"/>
        <v/>
      </c>
      <c r="AQ1976" s="121" t="str">
        <f t="shared" si="1268"/>
        <v/>
      </c>
      <c r="AS1976" s="88" t="str">
        <f t="shared" si="1253"/>
        <v/>
      </c>
      <c r="AT1976" s="68" t="str">
        <f t="shared" si="1269"/>
        <v/>
      </c>
      <c r="AU1976" s="68" t="str">
        <f t="shared" si="1270"/>
        <v/>
      </c>
      <c r="AV1976" s="68" t="str">
        <f t="shared" si="1271"/>
        <v/>
      </c>
      <c r="AW1976" s="88" t="str">
        <f t="shared" si="1254"/>
        <v/>
      </c>
      <c r="AZ1976" s="88" t="str">
        <f t="shared" si="1255"/>
        <v/>
      </c>
      <c r="BA1976" s="68" t="str">
        <f t="shared" si="1256"/>
        <v/>
      </c>
      <c r="BB1976" s="68" t="str">
        <f t="shared" si="1257"/>
        <v/>
      </c>
      <c r="BC1976" s="68" t="str">
        <f t="shared" si="1258"/>
        <v/>
      </c>
      <c r="BD1976" s="69" t="str">
        <f t="shared" si="1259"/>
        <v/>
      </c>
      <c r="BE1976" s="69" t="str">
        <f t="shared" si="1272"/>
        <v/>
      </c>
      <c r="BT1976" s="138" t="str">
        <f t="shared" ca="1" si="1273"/>
        <v/>
      </c>
      <c r="BU1976" s="139" t="str">
        <f t="shared" ca="1" si="1274"/>
        <v/>
      </c>
      <c r="BW1976" s="138" t="str">
        <f t="shared" si="1275"/>
        <v/>
      </c>
      <c r="BX1976" s="104" t="str">
        <f t="shared" si="1276"/>
        <v/>
      </c>
      <c r="BY1976" s="139" t="str">
        <f t="shared" si="1277"/>
        <v/>
      </c>
      <c r="CA1976" s="138" t="str">
        <f t="shared" si="1278"/>
        <v/>
      </c>
      <c r="CB1976" s="104" t="str">
        <f t="shared" si="1279"/>
        <v/>
      </c>
      <c r="CC1976" s="139" t="str">
        <f t="shared" si="1280"/>
        <v/>
      </c>
      <c r="CE1976" s="162" t="str">
        <f t="shared" si="1281"/>
        <v/>
      </c>
      <c r="CF1976" s="163" t="str">
        <f t="shared" si="1282"/>
        <v/>
      </c>
      <c r="CG1976" s="164" t="str">
        <f t="shared" si="1283"/>
        <v/>
      </c>
      <c r="CI1976" s="162" t="str">
        <f t="shared" si="1284"/>
        <v/>
      </c>
      <c r="CJ1976" s="163" t="str">
        <f t="shared" si="1287"/>
        <v/>
      </c>
      <c r="CK1976" s="164" t="str">
        <f t="shared" si="1288"/>
        <v/>
      </c>
      <c r="CM1976" s="169" t="str">
        <f t="shared" si="1285"/>
        <v/>
      </c>
      <c r="CN1976" s="139" t="str">
        <f t="shared" si="1286"/>
        <v/>
      </c>
      <c r="CP1976" s="41" t="str">
        <f>IF($CM1976="", "", COUNTIF($CM$11:$CM$3035, "&lt;"&amp;$CM1976)+1+COUNTIF($CM$11:$CM1976, $CM1976)-1)</f>
        <v/>
      </c>
    </row>
    <row r="1977" spans="1:94" x14ac:dyDescent="0.25">
      <c r="A1977" s="40"/>
      <c r="B1977" s="82" t="str">
        <f>IF($I1977="", "", IFERROR(INDEX('Job Database'!$AE$11:$AE$3035, MATCH($I1977, 'Job Database'!$X$11:$X$3035, 0)), ""))</f>
        <v/>
      </c>
      <c r="C1977" s="69" t="str">
        <f>IF($I1977="", "", IF(COUNTIF('Job Database'!$X$11:$X$3035, $I1977)=0, $AC$5, $AC$4))</f>
        <v/>
      </c>
      <c r="D1977" s="40"/>
      <c r="E1977" s="85" t="str">
        <f>IF($I1977="", "", IF(IFERROR(INDEX('Job Database'!$M$11:$M$3035, MATCH($I1977, 'Job Database'!$X$11:$X$3035, 0)), "")="", "", IFERROR(INDEX('Job Database'!$M$11:$M$3035, MATCH($I1977, 'Job Database'!$X$11:$X$3035, 0)), "")))</f>
        <v/>
      </c>
      <c r="F1977" s="40"/>
      <c r="G1977" s="88" t="str">
        <f t="shared" si="1260"/>
        <v/>
      </c>
      <c r="H1977" s="40"/>
      <c r="I1977" s="24"/>
      <c r="J1977" s="34"/>
      <c r="K1977" s="106"/>
      <c r="L1977" s="79"/>
      <c r="M1977" s="34"/>
      <c r="N1977" s="79"/>
      <c r="O1977" s="31"/>
      <c r="P1977" s="53"/>
      <c r="Q1977" s="40"/>
      <c r="S1977" s="41" t="str">
        <f t="shared" si="1248"/>
        <v/>
      </c>
      <c r="T1977" s="41" t="str">
        <f t="shared" si="1249"/>
        <v/>
      </c>
      <c r="U1977" s="41" t="str">
        <f t="shared" si="1261"/>
        <v/>
      </c>
      <c r="W1977" s="74" t="str">
        <f>IF('Job Database'!$X1977="", "", 'Job Database'!$X1977)</f>
        <v/>
      </c>
      <c r="Y1977" s="41" t="str">
        <f>IF($W1977="", "", IF(COUNTIF($I$11:$I$3035, $W1977)&gt;0, "", MAX($Y$10:$Y1976)+1))</f>
        <v/>
      </c>
      <c r="Z1977" s="41">
        <v>1967</v>
      </c>
      <c r="AA1977" s="58" t="str">
        <f t="shared" si="1262"/>
        <v/>
      </c>
      <c r="AC1977" s="41" t="str">
        <f t="shared" si="1250"/>
        <v/>
      </c>
      <c r="AE1977" s="41" t="str">
        <f t="shared" si="1263"/>
        <v/>
      </c>
      <c r="AJ1977" s="154" t="str">
        <f t="shared" si="1264"/>
        <v/>
      </c>
      <c r="AL1977" s="120" t="str">
        <f t="shared" si="1265"/>
        <v/>
      </c>
      <c r="AM1977" s="104" t="str">
        <f t="shared" si="1266"/>
        <v/>
      </c>
      <c r="AN1977" s="104" t="str">
        <f t="shared" si="1267"/>
        <v/>
      </c>
      <c r="AO1977" s="104" t="str">
        <f t="shared" si="1251"/>
        <v/>
      </c>
      <c r="AP1977" s="104" t="str">
        <f t="shared" si="1252"/>
        <v/>
      </c>
      <c r="AQ1977" s="121" t="str">
        <f t="shared" si="1268"/>
        <v/>
      </c>
      <c r="AS1977" s="88" t="str">
        <f t="shared" si="1253"/>
        <v/>
      </c>
      <c r="AT1977" s="68" t="str">
        <f t="shared" si="1269"/>
        <v/>
      </c>
      <c r="AU1977" s="68" t="str">
        <f t="shared" si="1270"/>
        <v/>
      </c>
      <c r="AV1977" s="68" t="str">
        <f t="shared" si="1271"/>
        <v/>
      </c>
      <c r="AW1977" s="88" t="str">
        <f t="shared" si="1254"/>
        <v/>
      </c>
      <c r="AZ1977" s="88" t="str">
        <f t="shared" si="1255"/>
        <v/>
      </c>
      <c r="BA1977" s="68" t="str">
        <f t="shared" si="1256"/>
        <v/>
      </c>
      <c r="BB1977" s="68" t="str">
        <f t="shared" si="1257"/>
        <v/>
      </c>
      <c r="BC1977" s="68" t="str">
        <f t="shared" si="1258"/>
        <v/>
      </c>
      <c r="BD1977" s="69" t="str">
        <f t="shared" si="1259"/>
        <v/>
      </c>
      <c r="BE1977" s="69" t="str">
        <f t="shared" si="1272"/>
        <v/>
      </c>
      <c r="BT1977" s="138" t="str">
        <f t="shared" ca="1" si="1273"/>
        <v/>
      </c>
      <c r="BU1977" s="139" t="str">
        <f t="shared" ca="1" si="1274"/>
        <v/>
      </c>
      <c r="BW1977" s="138" t="str">
        <f t="shared" si="1275"/>
        <v/>
      </c>
      <c r="BX1977" s="104" t="str">
        <f t="shared" si="1276"/>
        <v/>
      </c>
      <c r="BY1977" s="139" t="str">
        <f t="shared" si="1277"/>
        <v/>
      </c>
      <c r="CA1977" s="138" t="str">
        <f t="shared" si="1278"/>
        <v/>
      </c>
      <c r="CB1977" s="104" t="str">
        <f t="shared" si="1279"/>
        <v/>
      </c>
      <c r="CC1977" s="139" t="str">
        <f t="shared" si="1280"/>
        <v/>
      </c>
      <c r="CE1977" s="162" t="str">
        <f t="shared" si="1281"/>
        <v/>
      </c>
      <c r="CF1977" s="163" t="str">
        <f t="shared" si="1282"/>
        <v/>
      </c>
      <c r="CG1977" s="164" t="str">
        <f t="shared" si="1283"/>
        <v/>
      </c>
      <c r="CI1977" s="162" t="str">
        <f t="shared" si="1284"/>
        <v/>
      </c>
      <c r="CJ1977" s="163" t="str">
        <f t="shared" si="1287"/>
        <v/>
      </c>
      <c r="CK1977" s="164" t="str">
        <f t="shared" si="1288"/>
        <v/>
      </c>
      <c r="CM1977" s="169" t="str">
        <f t="shared" si="1285"/>
        <v/>
      </c>
      <c r="CN1977" s="139" t="str">
        <f t="shared" si="1286"/>
        <v/>
      </c>
      <c r="CP1977" s="41" t="str">
        <f>IF($CM1977="", "", COUNTIF($CM$11:$CM$3035, "&lt;"&amp;$CM1977)+1+COUNTIF($CM$11:$CM1977, $CM1977)-1)</f>
        <v/>
      </c>
    </row>
    <row r="1978" spans="1:94" x14ac:dyDescent="0.25">
      <c r="A1978" s="40"/>
      <c r="B1978" s="82" t="str">
        <f>IF($I1978="", "", IFERROR(INDEX('Job Database'!$AE$11:$AE$3035, MATCH($I1978, 'Job Database'!$X$11:$X$3035, 0)), ""))</f>
        <v/>
      </c>
      <c r="C1978" s="69" t="str">
        <f>IF($I1978="", "", IF(COUNTIF('Job Database'!$X$11:$X$3035, $I1978)=0, $AC$5, $AC$4))</f>
        <v/>
      </c>
      <c r="D1978" s="40"/>
      <c r="E1978" s="85" t="str">
        <f>IF($I1978="", "", IF(IFERROR(INDEX('Job Database'!$M$11:$M$3035, MATCH($I1978, 'Job Database'!$X$11:$X$3035, 0)), "")="", "", IFERROR(INDEX('Job Database'!$M$11:$M$3035, MATCH($I1978, 'Job Database'!$X$11:$X$3035, 0)), "")))</f>
        <v/>
      </c>
      <c r="F1978" s="40"/>
      <c r="G1978" s="88" t="str">
        <f t="shared" si="1260"/>
        <v/>
      </c>
      <c r="H1978" s="40"/>
      <c r="I1978" s="24"/>
      <c r="J1978" s="34"/>
      <c r="K1978" s="106"/>
      <c r="L1978" s="79"/>
      <c r="M1978" s="34"/>
      <c r="N1978" s="79"/>
      <c r="O1978" s="31"/>
      <c r="P1978" s="53"/>
      <c r="Q1978" s="40"/>
      <c r="S1978" s="41" t="str">
        <f t="shared" si="1248"/>
        <v/>
      </c>
      <c r="T1978" s="41" t="str">
        <f t="shared" si="1249"/>
        <v/>
      </c>
      <c r="U1978" s="41" t="str">
        <f t="shared" si="1261"/>
        <v/>
      </c>
      <c r="W1978" s="74" t="str">
        <f>IF('Job Database'!$X1978="", "", 'Job Database'!$X1978)</f>
        <v/>
      </c>
      <c r="Y1978" s="41" t="str">
        <f>IF($W1978="", "", IF(COUNTIF($I$11:$I$3035, $W1978)&gt;0, "", MAX($Y$10:$Y1977)+1))</f>
        <v/>
      </c>
      <c r="Z1978" s="41">
        <v>1968</v>
      </c>
      <c r="AA1978" s="58" t="str">
        <f t="shared" si="1262"/>
        <v/>
      </c>
      <c r="AC1978" s="41" t="str">
        <f t="shared" si="1250"/>
        <v/>
      </c>
      <c r="AE1978" s="41" t="str">
        <f t="shared" si="1263"/>
        <v/>
      </c>
      <c r="AJ1978" s="154" t="str">
        <f t="shared" si="1264"/>
        <v/>
      </c>
      <c r="AL1978" s="120" t="str">
        <f t="shared" si="1265"/>
        <v/>
      </c>
      <c r="AM1978" s="104" t="str">
        <f t="shared" si="1266"/>
        <v/>
      </c>
      <c r="AN1978" s="104" t="str">
        <f t="shared" si="1267"/>
        <v/>
      </c>
      <c r="AO1978" s="104" t="str">
        <f t="shared" si="1251"/>
        <v/>
      </c>
      <c r="AP1978" s="104" t="str">
        <f t="shared" si="1252"/>
        <v/>
      </c>
      <c r="AQ1978" s="121" t="str">
        <f t="shared" si="1268"/>
        <v/>
      </c>
      <c r="AS1978" s="88" t="str">
        <f t="shared" si="1253"/>
        <v/>
      </c>
      <c r="AT1978" s="68" t="str">
        <f t="shared" si="1269"/>
        <v/>
      </c>
      <c r="AU1978" s="68" t="str">
        <f t="shared" si="1270"/>
        <v/>
      </c>
      <c r="AV1978" s="68" t="str">
        <f t="shared" si="1271"/>
        <v/>
      </c>
      <c r="AW1978" s="88" t="str">
        <f t="shared" si="1254"/>
        <v/>
      </c>
      <c r="AZ1978" s="88" t="str">
        <f t="shared" si="1255"/>
        <v/>
      </c>
      <c r="BA1978" s="68" t="str">
        <f t="shared" si="1256"/>
        <v/>
      </c>
      <c r="BB1978" s="68" t="str">
        <f t="shared" si="1257"/>
        <v/>
      </c>
      <c r="BC1978" s="68" t="str">
        <f t="shared" si="1258"/>
        <v/>
      </c>
      <c r="BD1978" s="69" t="str">
        <f t="shared" si="1259"/>
        <v/>
      </c>
      <c r="BE1978" s="69" t="str">
        <f t="shared" si="1272"/>
        <v/>
      </c>
      <c r="BT1978" s="138" t="str">
        <f t="shared" ca="1" si="1273"/>
        <v/>
      </c>
      <c r="BU1978" s="139" t="str">
        <f t="shared" ca="1" si="1274"/>
        <v/>
      </c>
      <c r="BW1978" s="138" t="str">
        <f t="shared" si="1275"/>
        <v/>
      </c>
      <c r="BX1978" s="104" t="str">
        <f t="shared" si="1276"/>
        <v/>
      </c>
      <c r="BY1978" s="139" t="str">
        <f t="shared" si="1277"/>
        <v/>
      </c>
      <c r="CA1978" s="138" t="str">
        <f t="shared" si="1278"/>
        <v/>
      </c>
      <c r="CB1978" s="104" t="str">
        <f t="shared" si="1279"/>
        <v/>
      </c>
      <c r="CC1978" s="139" t="str">
        <f t="shared" si="1280"/>
        <v/>
      </c>
      <c r="CE1978" s="162" t="str">
        <f t="shared" si="1281"/>
        <v/>
      </c>
      <c r="CF1978" s="163" t="str">
        <f t="shared" si="1282"/>
        <v/>
      </c>
      <c r="CG1978" s="164" t="str">
        <f t="shared" si="1283"/>
        <v/>
      </c>
      <c r="CI1978" s="162" t="str">
        <f t="shared" si="1284"/>
        <v/>
      </c>
      <c r="CJ1978" s="163" t="str">
        <f t="shared" si="1287"/>
        <v/>
      </c>
      <c r="CK1978" s="164" t="str">
        <f t="shared" si="1288"/>
        <v/>
      </c>
      <c r="CM1978" s="169" t="str">
        <f t="shared" si="1285"/>
        <v/>
      </c>
      <c r="CN1978" s="139" t="str">
        <f t="shared" si="1286"/>
        <v/>
      </c>
      <c r="CP1978" s="41" t="str">
        <f>IF($CM1978="", "", COUNTIF($CM$11:$CM$3035, "&lt;"&amp;$CM1978)+1+COUNTIF($CM$11:$CM1978, $CM1978)-1)</f>
        <v/>
      </c>
    </row>
    <row r="1979" spans="1:94" x14ac:dyDescent="0.25">
      <c r="A1979" s="40"/>
      <c r="B1979" s="82" t="str">
        <f>IF($I1979="", "", IFERROR(INDEX('Job Database'!$AE$11:$AE$3035, MATCH($I1979, 'Job Database'!$X$11:$X$3035, 0)), ""))</f>
        <v/>
      </c>
      <c r="C1979" s="69" t="str">
        <f>IF($I1979="", "", IF(COUNTIF('Job Database'!$X$11:$X$3035, $I1979)=0, $AC$5, $AC$4))</f>
        <v/>
      </c>
      <c r="D1979" s="40"/>
      <c r="E1979" s="85" t="str">
        <f>IF($I1979="", "", IF(IFERROR(INDEX('Job Database'!$M$11:$M$3035, MATCH($I1979, 'Job Database'!$X$11:$X$3035, 0)), "")="", "", IFERROR(INDEX('Job Database'!$M$11:$M$3035, MATCH($I1979, 'Job Database'!$X$11:$X$3035, 0)), "")))</f>
        <v/>
      </c>
      <c r="F1979" s="40"/>
      <c r="G1979" s="88" t="str">
        <f t="shared" si="1260"/>
        <v/>
      </c>
      <c r="H1979" s="40"/>
      <c r="I1979" s="24"/>
      <c r="J1979" s="34"/>
      <c r="K1979" s="106"/>
      <c r="L1979" s="79"/>
      <c r="M1979" s="34"/>
      <c r="N1979" s="79"/>
      <c r="O1979" s="31"/>
      <c r="P1979" s="53"/>
      <c r="Q1979" s="40"/>
      <c r="S1979" s="41" t="str">
        <f t="shared" si="1248"/>
        <v/>
      </c>
      <c r="T1979" s="41" t="str">
        <f t="shared" si="1249"/>
        <v/>
      </c>
      <c r="U1979" s="41" t="str">
        <f t="shared" si="1261"/>
        <v/>
      </c>
      <c r="W1979" s="74" t="str">
        <f>IF('Job Database'!$X1979="", "", 'Job Database'!$X1979)</f>
        <v/>
      </c>
      <c r="Y1979" s="41" t="str">
        <f>IF($W1979="", "", IF(COUNTIF($I$11:$I$3035, $W1979)&gt;0, "", MAX($Y$10:$Y1978)+1))</f>
        <v/>
      </c>
      <c r="Z1979" s="41">
        <v>1969</v>
      </c>
      <c r="AA1979" s="58" t="str">
        <f t="shared" si="1262"/>
        <v/>
      </c>
      <c r="AC1979" s="41" t="str">
        <f t="shared" si="1250"/>
        <v/>
      </c>
      <c r="AE1979" s="41" t="str">
        <f t="shared" si="1263"/>
        <v/>
      </c>
      <c r="AJ1979" s="154" t="str">
        <f t="shared" si="1264"/>
        <v/>
      </c>
      <c r="AL1979" s="120" t="str">
        <f t="shared" si="1265"/>
        <v/>
      </c>
      <c r="AM1979" s="104" t="str">
        <f t="shared" si="1266"/>
        <v/>
      </c>
      <c r="AN1979" s="104" t="str">
        <f t="shared" si="1267"/>
        <v/>
      </c>
      <c r="AO1979" s="104" t="str">
        <f t="shared" si="1251"/>
        <v/>
      </c>
      <c r="AP1979" s="104" t="str">
        <f t="shared" si="1252"/>
        <v/>
      </c>
      <c r="AQ1979" s="121" t="str">
        <f t="shared" si="1268"/>
        <v/>
      </c>
      <c r="AS1979" s="88" t="str">
        <f t="shared" si="1253"/>
        <v/>
      </c>
      <c r="AT1979" s="68" t="str">
        <f t="shared" si="1269"/>
        <v/>
      </c>
      <c r="AU1979" s="68" t="str">
        <f t="shared" si="1270"/>
        <v/>
      </c>
      <c r="AV1979" s="68" t="str">
        <f t="shared" si="1271"/>
        <v/>
      </c>
      <c r="AW1979" s="88" t="str">
        <f t="shared" si="1254"/>
        <v/>
      </c>
      <c r="AZ1979" s="88" t="str">
        <f t="shared" si="1255"/>
        <v/>
      </c>
      <c r="BA1979" s="68" t="str">
        <f t="shared" si="1256"/>
        <v/>
      </c>
      <c r="BB1979" s="68" t="str">
        <f t="shared" si="1257"/>
        <v/>
      </c>
      <c r="BC1979" s="68" t="str">
        <f t="shared" si="1258"/>
        <v/>
      </c>
      <c r="BD1979" s="69" t="str">
        <f t="shared" si="1259"/>
        <v/>
      </c>
      <c r="BE1979" s="69" t="str">
        <f t="shared" si="1272"/>
        <v/>
      </c>
      <c r="BT1979" s="138" t="str">
        <f t="shared" ca="1" si="1273"/>
        <v/>
      </c>
      <c r="BU1979" s="139" t="str">
        <f t="shared" ca="1" si="1274"/>
        <v/>
      </c>
      <c r="BW1979" s="138" t="str">
        <f t="shared" si="1275"/>
        <v/>
      </c>
      <c r="BX1979" s="104" t="str">
        <f t="shared" si="1276"/>
        <v/>
      </c>
      <c r="BY1979" s="139" t="str">
        <f t="shared" si="1277"/>
        <v/>
      </c>
      <c r="CA1979" s="138" t="str">
        <f t="shared" si="1278"/>
        <v/>
      </c>
      <c r="CB1979" s="104" t="str">
        <f t="shared" si="1279"/>
        <v/>
      </c>
      <c r="CC1979" s="139" t="str">
        <f t="shared" si="1280"/>
        <v/>
      </c>
      <c r="CE1979" s="162" t="str">
        <f t="shared" si="1281"/>
        <v/>
      </c>
      <c r="CF1979" s="163" t="str">
        <f t="shared" si="1282"/>
        <v/>
      </c>
      <c r="CG1979" s="164" t="str">
        <f t="shared" si="1283"/>
        <v/>
      </c>
      <c r="CI1979" s="162" t="str">
        <f t="shared" si="1284"/>
        <v/>
      </c>
      <c r="CJ1979" s="163" t="str">
        <f t="shared" si="1287"/>
        <v/>
      </c>
      <c r="CK1979" s="164" t="str">
        <f t="shared" si="1288"/>
        <v/>
      </c>
      <c r="CM1979" s="169" t="str">
        <f t="shared" si="1285"/>
        <v/>
      </c>
      <c r="CN1979" s="139" t="str">
        <f t="shared" si="1286"/>
        <v/>
      </c>
      <c r="CP1979" s="41" t="str">
        <f>IF($CM1979="", "", COUNTIF($CM$11:$CM$3035, "&lt;"&amp;$CM1979)+1+COUNTIF($CM$11:$CM1979, $CM1979)-1)</f>
        <v/>
      </c>
    </row>
    <row r="1980" spans="1:94" x14ac:dyDescent="0.25">
      <c r="A1980" s="40"/>
      <c r="B1980" s="82" t="str">
        <f>IF($I1980="", "", IFERROR(INDEX('Job Database'!$AE$11:$AE$3035, MATCH($I1980, 'Job Database'!$X$11:$X$3035, 0)), ""))</f>
        <v/>
      </c>
      <c r="C1980" s="69" t="str">
        <f>IF($I1980="", "", IF(COUNTIF('Job Database'!$X$11:$X$3035, $I1980)=0, $AC$5, $AC$4))</f>
        <v/>
      </c>
      <c r="D1980" s="40"/>
      <c r="E1980" s="85" t="str">
        <f>IF($I1980="", "", IF(IFERROR(INDEX('Job Database'!$M$11:$M$3035, MATCH($I1980, 'Job Database'!$X$11:$X$3035, 0)), "")="", "", IFERROR(INDEX('Job Database'!$M$11:$M$3035, MATCH($I1980, 'Job Database'!$X$11:$X$3035, 0)), "")))</f>
        <v/>
      </c>
      <c r="F1980" s="40"/>
      <c r="G1980" s="88" t="str">
        <f t="shared" si="1260"/>
        <v/>
      </c>
      <c r="H1980" s="40"/>
      <c r="I1980" s="24"/>
      <c r="J1980" s="34"/>
      <c r="K1980" s="106"/>
      <c r="L1980" s="79"/>
      <c r="M1980" s="34"/>
      <c r="N1980" s="79"/>
      <c r="O1980" s="31"/>
      <c r="P1980" s="53"/>
      <c r="Q1980" s="40"/>
      <c r="S1980" s="41" t="str">
        <f t="shared" si="1248"/>
        <v/>
      </c>
      <c r="T1980" s="41" t="str">
        <f t="shared" si="1249"/>
        <v/>
      </c>
      <c r="U1980" s="41" t="str">
        <f t="shared" si="1261"/>
        <v/>
      </c>
      <c r="W1980" s="74" t="str">
        <f>IF('Job Database'!$X1980="", "", 'Job Database'!$X1980)</f>
        <v/>
      </c>
      <c r="Y1980" s="41" t="str">
        <f>IF($W1980="", "", IF(COUNTIF($I$11:$I$3035, $W1980)&gt;0, "", MAX($Y$10:$Y1979)+1))</f>
        <v/>
      </c>
      <c r="Z1980" s="41">
        <v>1970</v>
      </c>
      <c r="AA1980" s="58" t="str">
        <f t="shared" si="1262"/>
        <v/>
      </c>
      <c r="AC1980" s="41" t="str">
        <f t="shared" si="1250"/>
        <v/>
      </c>
      <c r="AE1980" s="41" t="str">
        <f t="shared" si="1263"/>
        <v/>
      </c>
      <c r="AJ1980" s="154" t="str">
        <f t="shared" si="1264"/>
        <v/>
      </c>
      <c r="AL1980" s="120" t="str">
        <f t="shared" si="1265"/>
        <v/>
      </c>
      <c r="AM1980" s="104" t="str">
        <f t="shared" si="1266"/>
        <v/>
      </c>
      <c r="AN1980" s="104" t="str">
        <f t="shared" si="1267"/>
        <v/>
      </c>
      <c r="AO1980" s="104" t="str">
        <f t="shared" si="1251"/>
        <v/>
      </c>
      <c r="AP1980" s="104" t="str">
        <f t="shared" si="1252"/>
        <v/>
      </c>
      <c r="AQ1980" s="121" t="str">
        <f t="shared" si="1268"/>
        <v/>
      </c>
      <c r="AS1980" s="88" t="str">
        <f t="shared" si="1253"/>
        <v/>
      </c>
      <c r="AT1980" s="68" t="str">
        <f t="shared" si="1269"/>
        <v/>
      </c>
      <c r="AU1980" s="68" t="str">
        <f t="shared" si="1270"/>
        <v/>
      </c>
      <c r="AV1980" s="68" t="str">
        <f t="shared" si="1271"/>
        <v/>
      </c>
      <c r="AW1980" s="88" t="str">
        <f t="shared" si="1254"/>
        <v/>
      </c>
      <c r="AZ1980" s="88" t="str">
        <f t="shared" si="1255"/>
        <v/>
      </c>
      <c r="BA1980" s="68" t="str">
        <f t="shared" si="1256"/>
        <v/>
      </c>
      <c r="BB1980" s="68" t="str">
        <f t="shared" si="1257"/>
        <v/>
      </c>
      <c r="BC1980" s="68" t="str">
        <f t="shared" si="1258"/>
        <v/>
      </c>
      <c r="BD1980" s="69" t="str">
        <f t="shared" si="1259"/>
        <v/>
      </c>
      <c r="BE1980" s="69" t="str">
        <f t="shared" si="1272"/>
        <v/>
      </c>
      <c r="BT1980" s="138" t="str">
        <f t="shared" ca="1" si="1273"/>
        <v/>
      </c>
      <c r="BU1980" s="139" t="str">
        <f t="shared" ca="1" si="1274"/>
        <v/>
      </c>
      <c r="BW1980" s="138" t="str">
        <f t="shared" si="1275"/>
        <v/>
      </c>
      <c r="BX1980" s="104" t="str">
        <f t="shared" si="1276"/>
        <v/>
      </c>
      <c r="BY1980" s="139" t="str">
        <f t="shared" si="1277"/>
        <v/>
      </c>
      <c r="CA1980" s="138" t="str">
        <f t="shared" si="1278"/>
        <v/>
      </c>
      <c r="CB1980" s="104" t="str">
        <f t="shared" si="1279"/>
        <v/>
      </c>
      <c r="CC1980" s="139" t="str">
        <f t="shared" si="1280"/>
        <v/>
      </c>
      <c r="CE1980" s="162" t="str">
        <f t="shared" si="1281"/>
        <v/>
      </c>
      <c r="CF1980" s="163" t="str">
        <f t="shared" si="1282"/>
        <v/>
      </c>
      <c r="CG1980" s="164" t="str">
        <f t="shared" si="1283"/>
        <v/>
      </c>
      <c r="CI1980" s="162" t="str">
        <f t="shared" si="1284"/>
        <v/>
      </c>
      <c r="CJ1980" s="163" t="str">
        <f t="shared" si="1287"/>
        <v/>
      </c>
      <c r="CK1980" s="164" t="str">
        <f t="shared" si="1288"/>
        <v/>
      </c>
      <c r="CM1980" s="169" t="str">
        <f t="shared" si="1285"/>
        <v/>
      </c>
      <c r="CN1980" s="139" t="str">
        <f t="shared" si="1286"/>
        <v/>
      </c>
      <c r="CP1980" s="41" t="str">
        <f>IF($CM1980="", "", COUNTIF($CM$11:$CM$3035, "&lt;"&amp;$CM1980)+1+COUNTIF($CM$11:$CM1980, $CM1980)-1)</f>
        <v/>
      </c>
    </row>
    <row r="1981" spans="1:94" x14ac:dyDescent="0.25">
      <c r="A1981" s="40"/>
      <c r="B1981" s="82" t="str">
        <f>IF($I1981="", "", IFERROR(INDEX('Job Database'!$AE$11:$AE$3035, MATCH($I1981, 'Job Database'!$X$11:$X$3035, 0)), ""))</f>
        <v/>
      </c>
      <c r="C1981" s="69" t="str">
        <f>IF($I1981="", "", IF(COUNTIF('Job Database'!$X$11:$X$3035, $I1981)=0, $AC$5, $AC$4))</f>
        <v/>
      </c>
      <c r="D1981" s="40"/>
      <c r="E1981" s="85" t="str">
        <f>IF($I1981="", "", IF(IFERROR(INDEX('Job Database'!$M$11:$M$3035, MATCH($I1981, 'Job Database'!$X$11:$X$3035, 0)), "")="", "", IFERROR(INDEX('Job Database'!$M$11:$M$3035, MATCH($I1981, 'Job Database'!$X$11:$X$3035, 0)), "")))</f>
        <v/>
      </c>
      <c r="F1981" s="40"/>
      <c r="G1981" s="88" t="str">
        <f t="shared" si="1260"/>
        <v/>
      </c>
      <c r="H1981" s="40"/>
      <c r="I1981" s="24"/>
      <c r="J1981" s="34"/>
      <c r="K1981" s="106"/>
      <c r="L1981" s="79"/>
      <c r="M1981" s="34"/>
      <c r="N1981" s="79"/>
      <c r="O1981" s="31"/>
      <c r="P1981" s="53"/>
      <c r="Q1981" s="40"/>
      <c r="S1981" s="41" t="str">
        <f t="shared" si="1248"/>
        <v/>
      </c>
      <c r="T1981" s="41" t="str">
        <f t="shared" si="1249"/>
        <v/>
      </c>
      <c r="U1981" s="41" t="str">
        <f t="shared" si="1261"/>
        <v/>
      </c>
      <c r="W1981" s="74" t="str">
        <f>IF('Job Database'!$X1981="", "", 'Job Database'!$X1981)</f>
        <v/>
      </c>
      <c r="Y1981" s="41" t="str">
        <f>IF($W1981="", "", IF(COUNTIF($I$11:$I$3035, $W1981)&gt;0, "", MAX($Y$10:$Y1980)+1))</f>
        <v/>
      </c>
      <c r="Z1981" s="41">
        <v>1971</v>
      </c>
      <c r="AA1981" s="58" t="str">
        <f t="shared" si="1262"/>
        <v/>
      </c>
      <c r="AC1981" s="41" t="str">
        <f t="shared" si="1250"/>
        <v/>
      </c>
      <c r="AE1981" s="41" t="str">
        <f t="shared" si="1263"/>
        <v/>
      </c>
      <c r="AJ1981" s="154" t="str">
        <f t="shared" si="1264"/>
        <v/>
      </c>
      <c r="AL1981" s="120" t="str">
        <f t="shared" si="1265"/>
        <v/>
      </c>
      <c r="AM1981" s="104" t="str">
        <f t="shared" si="1266"/>
        <v/>
      </c>
      <c r="AN1981" s="104" t="str">
        <f t="shared" si="1267"/>
        <v/>
      </c>
      <c r="AO1981" s="104" t="str">
        <f t="shared" si="1251"/>
        <v/>
      </c>
      <c r="AP1981" s="104" t="str">
        <f t="shared" si="1252"/>
        <v/>
      </c>
      <c r="AQ1981" s="121" t="str">
        <f t="shared" si="1268"/>
        <v/>
      </c>
      <c r="AS1981" s="88" t="str">
        <f t="shared" si="1253"/>
        <v/>
      </c>
      <c r="AT1981" s="68" t="str">
        <f t="shared" si="1269"/>
        <v/>
      </c>
      <c r="AU1981" s="68" t="str">
        <f t="shared" si="1270"/>
        <v/>
      </c>
      <c r="AV1981" s="68" t="str">
        <f t="shared" si="1271"/>
        <v/>
      </c>
      <c r="AW1981" s="88" t="str">
        <f t="shared" si="1254"/>
        <v/>
      </c>
      <c r="AZ1981" s="88" t="str">
        <f t="shared" si="1255"/>
        <v/>
      </c>
      <c r="BA1981" s="68" t="str">
        <f t="shared" si="1256"/>
        <v/>
      </c>
      <c r="BB1981" s="68" t="str">
        <f t="shared" si="1257"/>
        <v/>
      </c>
      <c r="BC1981" s="68" t="str">
        <f t="shared" si="1258"/>
        <v/>
      </c>
      <c r="BD1981" s="69" t="str">
        <f t="shared" si="1259"/>
        <v/>
      </c>
      <c r="BE1981" s="69" t="str">
        <f t="shared" si="1272"/>
        <v/>
      </c>
      <c r="BT1981" s="138" t="str">
        <f t="shared" ca="1" si="1273"/>
        <v/>
      </c>
      <c r="BU1981" s="139" t="str">
        <f t="shared" ca="1" si="1274"/>
        <v/>
      </c>
      <c r="BW1981" s="138" t="str">
        <f t="shared" si="1275"/>
        <v/>
      </c>
      <c r="BX1981" s="104" t="str">
        <f t="shared" si="1276"/>
        <v/>
      </c>
      <c r="BY1981" s="139" t="str">
        <f t="shared" si="1277"/>
        <v/>
      </c>
      <c r="CA1981" s="138" t="str">
        <f t="shared" si="1278"/>
        <v/>
      </c>
      <c r="CB1981" s="104" t="str">
        <f t="shared" si="1279"/>
        <v/>
      </c>
      <c r="CC1981" s="139" t="str">
        <f t="shared" si="1280"/>
        <v/>
      </c>
      <c r="CE1981" s="162" t="str">
        <f t="shared" si="1281"/>
        <v/>
      </c>
      <c r="CF1981" s="163" t="str">
        <f t="shared" si="1282"/>
        <v/>
      </c>
      <c r="CG1981" s="164" t="str">
        <f t="shared" si="1283"/>
        <v/>
      </c>
      <c r="CI1981" s="162" t="str">
        <f t="shared" si="1284"/>
        <v/>
      </c>
      <c r="CJ1981" s="163" t="str">
        <f t="shared" si="1287"/>
        <v/>
      </c>
      <c r="CK1981" s="164" t="str">
        <f t="shared" si="1288"/>
        <v/>
      </c>
      <c r="CM1981" s="169" t="str">
        <f t="shared" si="1285"/>
        <v/>
      </c>
      <c r="CN1981" s="139" t="str">
        <f t="shared" si="1286"/>
        <v/>
      </c>
      <c r="CP1981" s="41" t="str">
        <f>IF($CM1981="", "", COUNTIF($CM$11:$CM$3035, "&lt;"&amp;$CM1981)+1+COUNTIF($CM$11:$CM1981, $CM1981)-1)</f>
        <v/>
      </c>
    </row>
    <row r="1982" spans="1:94" x14ac:dyDescent="0.25">
      <c r="A1982" s="40"/>
      <c r="B1982" s="82" t="str">
        <f>IF($I1982="", "", IFERROR(INDEX('Job Database'!$AE$11:$AE$3035, MATCH($I1982, 'Job Database'!$X$11:$X$3035, 0)), ""))</f>
        <v/>
      </c>
      <c r="C1982" s="69" t="str">
        <f>IF($I1982="", "", IF(COUNTIF('Job Database'!$X$11:$X$3035, $I1982)=0, $AC$5, $AC$4))</f>
        <v/>
      </c>
      <c r="D1982" s="40"/>
      <c r="E1982" s="85" t="str">
        <f>IF($I1982="", "", IF(IFERROR(INDEX('Job Database'!$M$11:$M$3035, MATCH($I1982, 'Job Database'!$X$11:$X$3035, 0)), "")="", "", IFERROR(INDEX('Job Database'!$M$11:$M$3035, MATCH($I1982, 'Job Database'!$X$11:$X$3035, 0)), "")))</f>
        <v/>
      </c>
      <c r="F1982" s="40"/>
      <c r="G1982" s="88" t="str">
        <f t="shared" si="1260"/>
        <v/>
      </c>
      <c r="H1982" s="40"/>
      <c r="I1982" s="24"/>
      <c r="J1982" s="34"/>
      <c r="K1982" s="106"/>
      <c r="L1982" s="79"/>
      <c r="M1982" s="34"/>
      <c r="N1982" s="79"/>
      <c r="O1982" s="31"/>
      <c r="P1982" s="53"/>
      <c r="Q1982" s="40"/>
      <c r="S1982" s="41" t="str">
        <f t="shared" si="1248"/>
        <v/>
      </c>
      <c r="T1982" s="41" t="str">
        <f t="shared" si="1249"/>
        <v/>
      </c>
      <c r="U1982" s="41" t="str">
        <f t="shared" si="1261"/>
        <v/>
      </c>
      <c r="W1982" s="74" t="str">
        <f>IF('Job Database'!$X1982="", "", 'Job Database'!$X1982)</f>
        <v/>
      </c>
      <c r="Y1982" s="41" t="str">
        <f>IF($W1982="", "", IF(COUNTIF($I$11:$I$3035, $W1982)&gt;0, "", MAX($Y$10:$Y1981)+1))</f>
        <v/>
      </c>
      <c r="Z1982" s="41">
        <v>1972</v>
      </c>
      <c r="AA1982" s="58" t="str">
        <f t="shared" si="1262"/>
        <v/>
      </c>
      <c r="AC1982" s="41" t="str">
        <f t="shared" si="1250"/>
        <v/>
      </c>
      <c r="AE1982" s="41" t="str">
        <f t="shared" si="1263"/>
        <v/>
      </c>
      <c r="AJ1982" s="154" t="str">
        <f t="shared" si="1264"/>
        <v/>
      </c>
      <c r="AL1982" s="120" t="str">
        <f t="shared" si="1265"/>
        <v/>
      </c>
      <c r="AM1982" s="104" t="str">
        <f t="shared" si="1266"/>
        <v/>
      </c>
      <c r="AN1982" s="104" t="str">
        <f t="shared" si="1267"/>
        <v/>
      </c>
      <c r="AO1982" s="104" t="str">
        <f t="shared" si="1251"/>
        <v/>
      </c>
      <c r="AP1982" s="104" t="str">
        <f t="shared" si="1252"/>
        <v/>
      </c>
      <c r="AQ1982" s="121" t="str">
        <f t="shared" si="1268"/>
        <v/>
      </c>
      <c r="AS1982" s="88" t="str">
        <f t="shared" si="1253"/>
        <v/>
      </c>
      <c r="AT1982" s="68" t="str">
        <f t="shared" si="1269"/>
        <v/>
      </c>
      <c r="AU1982" s="68" t="str">
        <f t="shared" si="1270"/>
        <v/>
      </c>
      <c r="AV1982" s="68" t="str">
        <f t="shared" si="1271"/>
        <v/>
      </c>
      <c r="AW1982" s="88" t="str">
        <f t="shared" si="1254"/>
        <v/>
      </c>
      <c r="AZ1982" s="88" t="str">
        <f t="shared" si="1255"/>
        <v/>
      </c>
      <c r="BA1982" s="68" t="str">
        <f t="shared" si="1256"/>
        <v/>
      </c>
      <c r="BB1982" s="68" t="str">
        <f t="shared" si="1257"/>
        <v/>
      </c>
      <c r="BC1982" s="68" t="str">
        <f t="shared" si="1258"/>
        <v/>
      </c>
      <c r="BD1982" s="69" t="str">
        <f t="shared" si="1259"/>
        <v/>
      </c>
      <c r="BE1982" s="69" t="str">
        <f t="shared" si="1272"/>
        <v/>
      </c>
      <c r="BT1982" s="138" t="str">
        <f t="shared" ca="1" si="1273"/>
        <v/>
      </c>
      <c r="BU1982" s="139" t="str">
        <f t="shared" ca="1" si="1274"/>
        <v/>
      </c>
      <c r="BW1982" s="138" t="str">
        <f t="shared" si="1275"/>
        <v/>
      </c>
      <c r="BX1982" s="104" t="str">
        <f t="shared" si="1276"/>
        <v/>
      </c>
      <c r="BY1982" s="139" t="str">
        <f t="shared" si="1277"/>
        <v/>
      </c>
      <c r="CA1982" s="138" t="str">
        <f t="shared" si="1278"/>
        <v/>
      </c>
      <c r="CB1982" s="104" t="str">
        <f t="shared" si="1279"/>
        <v/>
      </c>
      <c r="CC1982" s="139" t="str">
        <f t="shared" si="1280"/>
        <v/>
      </c>
      <c r="CE1982" s="162" t="str">
        <f t="shared" si="1281"/>
        <v/>
      </c>
      <c r="CF1982" s="163" t="str">
        <f t="shared" si="1282"/>
        <v/>
      </c>
      <c r="CG1982" s="164" t="str">
        <f t="shared" si="1283"/>
        <v/>
      </c>
      <c r="CI1982" s="162" t="str">
        <f t="shared" si="1284"/>
        <v/>
      </c>
      <c r="CJ1982" s="163" t="str">
        <f t="shared" si="1287"/>
        <v/>
      </c>
      <c r="CK1982" s="164" t="str">
        <f t="shared" si="1288"/>
        <v/>
      </c>
      <c r="CM1982" s="169" t="str">
        <f t="shared" si="1285"/>
        <v/>
      </c>
      <c r="CN1982" s="139" t="str">
        <f t="shared" si="1286"/>
        <v/>
      </c>
      <c r="CP1982" s="41" t="str">
        <f>IF($CM1982="", "", COUNTIF($CM$11:$CM$3035, "&lt;"&amp;$CM1982)+1+COUNTIF($CM$11:$CM1982, $CM1982)-1)</f>
        <v/>
      </c>
    </row>
    <row r="1983" spans="1:94" x14ac:dyDescent="0.25">
      <c r="A1983" s="40"/>
      <c r="B1983" s="82" t="str">
        <f>IF($I1983="", "", IFERROR(INDEX('Job Database'!$AE$11:$AE$3035, MATCH($I1983, 'Job Database'!$X$11:$X$3035, 0)), ""))</f>
        <v/>
      </c>
      <c r="C1983" s="69" t="str">
        <f>IF($I1983="", "", IF(COUNTIF('Job Database'!$X$11:$X$3035, $I1983)=0, $AC$5, $AC$4))</f>
        <v/>
      </c>
      <c r="D1983" s="40"/>
      <c r="E1983" s="85" t="str">
        <f>IF($I1983="", "", IF(IFERROR(INDEX('Job Database'!$M$11:$M$3035, MATCH($I1983, 'Job Database'!$X$11:$X$3035, 0)), "")="", "", IFERROR(INDEX('Job Database'!$M$11:$M$3035, MATCH($I1983, 'Job Database'!$X$11:$X$3035, 0)), "")))</f>
        <v/>
      </c>
      <c r="F1983" s="40"/>
      <c r="G1983" s="88" t="str">
        <f t="shared" si="1260"/>
        <v/>
      </c>
      <c r="H1983" s="40"/>
      <c r="I1983" s="24"/>
      <c r="J1983" s="34"/>
      <c r="K1983" s="106"/>
      <c r="L1983" s="79"/>
      <c r="M1983" s="34"/>
      <c r="N1983" s="79"/>
      <c r="O1983" s="31"/>
      <c r="P1983" s="53"/>
      <c r="Q1983" s="40"/>
      <c r="S1983" s="41" t="str">
        <f t="shared" si="1248"/>
        <v/>
      </c>
      <c r="T1983" s="41" t="str">
        <f t="shared" si="1249"/>
        <v/>
      </c>
      <c r="U1983" s="41" t="str">
        <f t="shared" si="1261"/>
        <v/>
      </c>
      <c r="W1983" s="74" t="str">
        <f>IF('Job Database'!$X1983="", "", 'Job Database'!$X1983)</f>
        <v/>
      </c>
      <c r="Y1983" s="41" t="str">
        <f>IF($W1983="", "", IF(COUNTIF($I$11:$I$3035, $W1983)&gt;0, "", MAX($Y$10:$Y1982)+1))</f>
        <v/>
      </c>
      <c r="Z1983" s="41">
        <v>1973</v>
      </c>
      <c r="AA1983" s="58" t="str">
        <f t="shared" si="1262"/>
        <v/>
      </c>
      <c r="AC1983" s="41" t="str">
        <f t="shared" si="1250"/>
        <v/>
      </c>
      <c r="AE1983" s="41" t="str">
        <f t="shared" si="1263"/>
        <v/>
      </c>
      <c r="AJ1983" s="154" t="str">
        <f t="shared" si="1264"/>
        <v/>
      </c>
      <c r="AL1983" s="120" t="str">
        <f t="shared" si="1265"/>
        <v/>
      </c>
      <c r="AM1983" s="104" t="str">
        <f t="shared" si="1266"/>
        <v/>
      </c>
      <c r="AN1983" s="104" t="str">
        <f t="shared" si="1267"/>
        <v/>
      </c>
      <c r="AO1983" s="104" t="str">
        <f t="shared" si="1251"/>
        <v/>
      </c>
      <c r="AP1983" s="104" t="str">
        <f t="shared" si="1252"/>
        <v/>
      </c>
      <c r="AQ1983" s="121" t="str">
        <f t="shared" si="1268"/>
        <v/>
      </c>
      <c r="AS1983" s="88" t="str">
        <f t="shared" si="1253"/>
        <v/>
      </c>
      <c r="AT1983" s="68" t="str">
        <f t="shared" si="1269"/>
        <v/>
      </c>
      <c r="AU1983" s="68" t="str">
        <f t="shared" si="1270"/>
        <v/>
      </c>
      <c r="AV1983" s="68" t="str">
        <f t="shared" si="1271"/>
        <v/>
      </c>
      <c r="AW1983" s="88" t="str">
        <f t="shared" si="1254"/>
        <v/>
      </c>
      <c r="AZ1983" s="88" t="str">
        <f t="shared" si="1255"/>
        <v/>
      </c>
      <c r="BA1983" s="68" t="str">
        <f t="shared" si="1256"/>
        <v/>
      </c>
      <c r="BB1983" s="68" t="str">
        <f t="shared" si="1257"/>
        <v/>
      </c>
      <c r="BC1983" s="68" t="str">
        <f t="shared" si="1258"/>
        <v/>
      </c>
      <c r="BD1983" s="69" t="str">
        <f t="shared" si="1259"/>
        <v/>
      </c>
      <c r="BE1983" s="69" t="str">
        <f t="shared" si="1272"/>
        <v/>
      </c>
      <c r="BT1983" s="138" t="str">
        <f t="shared" ca="1" si="1273"/>
        <v/>
      </c>
      <c r="BU1983" s="139" t="str">
        <f t="shared" ca="1" si="1274"/>
        <v/>
      </c>
      <c r="BW1983" s="138" t="str">
        <f t="shared" si="1275"/>
        <v/>
      </c>
      <c r="BX1983" s="104" t="str">
        <f t="shared" si="1276"/>
        <v/>
      </c>
      <c r="BY1983" s="139" t="str">
        <f t="shared" si="1277"/>
        <v/>
      </c>
      <c r="CA1983" s="138" t="str">
        <f t="shared" si="1278"/>
        <v/>
      </c>
      <c r="CB1983" s="104" t="str">
        <f t="shared" si="1279"/>
        <v/>
      </c>
      <c r="CC1983" s="139" t="str">
        <f t="shared" si="1280"/>
        <v/>
      </c>
      <c r="CE1983" s="162" t="str">
        <f t="shared" si="1281"/>
        <v/>
      </c>
      <c r="CF1983" s="163" t="str">
        <f t="shared" si="1282"/>
        <v/>
      </c>
      <c r="CG1983" s="164" t="str">
        <f t="shared" si="1283"/>
        <v/>
      </c>
      <c r="CI1983" s="162" t="str">
        <f t="shared" si="1284"/>
        <v/>
      </c>
      <c r="CJ1983" s="163" t="str">
        <f t="shared" si="1287"/>
        <v/>
      </c>
      <c r="CK1983" s="164" t="str">
        <f t="shared" si="1288"/>
        <v/>
      </c>
      <c r="CM1983" s="169" t="str">
        <f t="shared" si="1285"/>
        <v/>
      </c>
      <c r="CN1983" s="139" t="str">
        <f t="shared" si="1286"/>
        <v/>
      </c>
      <c r="CP1983" s="41" t="str">
        <f>IF($CM1983="", "", COUNTIF($CM$11:$CM$3035, "&lt;"&amp;$CM1983)+1+COUNTIF($CM$11:$CM1983, $CM1983)-1)</f>
        <v/>
      </c>
    </row>
    <row r="1984" spans="1:94" x14ac:dyDescent="0.25">
      <c r="A1984" s="40"/>
      <c r="B1984" s="82" t="str">
        <f>IF($I1984="", "", IFERROR(INDEX('Job Database'!$AE$11:$AE$3035, MATCH($I1984, 'Job Database'!$X$11:$X$3035, 0)), ""))</f>
        <v/>
      </c>
      <c r="C1984" s="69" t="str">
        <f>IF($I1984="", "", IF(COUNTIF('Job Database'!$X$11:$X$3035, $I1984)=0, $AC$5, $AC$4))</f>
        <v/>
      </c>
      <c r="D1984" s="40"/>
      <c r="E1984" s="85" t="str">
        <f>IF($I1984="", "", IF(IFERROR(INDEX('Job Database'!$M$11:$M$3035, MATCH($I1984, 'Job Database'!$X$11:$X$3035, 0)), "")="", "", IFERROR(INDEX('Job Database'!$M$11:$M$3035, MATCH($I1984, 'Job Database'!$X$11:$X$3035, 0)), "")))</f>
        <v/>
      </c>
      <c r="F1984" s="40"/>
      <c r="G1984" s="88" t="str">
        <f t="shared" si="1260"/>
        <v/>
      </c>
      <c r="H1984" s="40"/>
      <c r="I1984" s="24"/>
      <c r="J1984" s="34"/>
      <c r="K1984" s="106"/>
      <c r="L1984" s="79"/>
      <c r="M1984" s="34"/>
      <c r="N1984" s="79"/>
      <c r="O1984" s="31"/>
      <c r="P1984" s="53"/>
      <c r="Q1984" s="40"/>
      <c r="S1984" s="41" t="str">
        <f t="shared" si="1248"/>
        <v/>
      </c>
      <c r="T1984" s="41" t="str">
        <f t="shared" si="1249"/>
        <v/>
      </c>
      <c r="U1984" s="41" t="str">
        <f t="shared" si="1261"/>
        <v/>
      </c>
      <c r="W1984" s="74" t="str">
        <f>IF('Job Database'!$X1984="", "", 'Job Database'!$X1984)</f>
        <v/>
      </c>
      <c r="Y1984" s="41" t="str">
        <f>IF($W1984="", "", IF(COUNTIF($I$11:$I$3035, $W1984)&gt;0, "", MAX($Y$10:$Y1983)+1))</f>
        <v/>
      </c>
      <c r="Z1984" s="41">
        <v>1974</v>
      </c>
      <c r="AA1984" s="58" t="str">
        <f t="shared" si="1262"/>
        <v/>
      </c>
      <c r="AC1984" s="41" t="str">
        <f t="shared" si="1250"/>
        <v/>
      </c>
      <c r="AE1984" s="41" t="str">
        <f t="shared" si="1263"/>
        <v/>
      </c>
      <c r="AJ1984" s="154" t="str">
        <f t="shared" si="1264"/>
        <v/>
      </c>
      <c r="AL1984" s="120" t="str">
        <f t="shared" si="1265"/>
        <v/>
      </c>
      <c r="AM1984" s="104" t="str">
        <f t="shared" si="1266"/>
        <v/>
      </c>
      <c r="AN1984" s="104" t="str">
        <f t="shared" si="1267"/>
        <v/>
      </c>
      <c r="AO1984" s="104" t="str">
        <f t="shared" si="1251"/>
        <v/>
      </c>
      <c r="AP1984" s="104" t="str">
        <f t="shared" si="1252"/>
        <v/>
      </c>
      <c r="AQ1984" s="121" t="str">
        <f t="shared" si="1268"/>
        <v/>
      </c>
      <c r="AS1984" s="88" t="str">
        <f t="shared" si="1253"/>
        <v/>
      </c>
      <c r="AT1984" s="68" t="str">
        <f t="shared" si="1269"/>
        <v/>
      </c>
      <c r="AU1984" s="68" t="str">
        <f t="shared" si="1270"/>
        <v/>
      </c>
      <c r="AV1984" s="68" t="str">
        <f t="shared" si="1271"/>
        <v/>
      </c>
      <c r="AW1984" s="88" t="str">
        <f t="shared" si="1254"/>
        <v/>
      </c>
      <c r="AZ1984" s="88" t="str">
        <f t="shared" si="1255"/>
        <v/>
      </c>
      <c r="BA1984" s="68" t="str">
        <f t="shared" si="1256"/>
        <v/>
      </c>
      <c r="BB1984" s="68" t="str">
        <f t="shared" si="1257"/>
        <v/>
      </c>
      <c r="BC1984" s="68" t="str">
        <f t="shared" si="1258"/>
        <v/>
      </c>
      <c r="BD1984" s="69" t="str">
        <f t="shared" si="1259"/>
        <v/>
      </c>
      <c r="BE1984" s="69" t="str">
        <f t="shared" si="1272"/>
        <v/>
      </c>
      <c r="BT1984" s="138" t="str">
        <f t="shared" ca="1" si="1273"/>
        <v/>
      </c>
      <c r="BU1984" s="139" t="str">
        <f t="shared" ca="1" si="1274"/>
        <v/>
      </c>
      <c r="BW1984" s="138" t="str">
        <f t="shared" si="1275"/>
        <v/>
      </c>
      <c r="BX1984" s="104" t="str">
        <f t="shared" si="1276"/>
        <v/>
      </c>
      <c r="BY1984" s="139" t="str">
        <f t="shared" si="1277"/>
        <v/>
      </c>
      <c r="CA1984" s="138" t="str">
        <f t="shared" si="1278"/>
        <v/>
      </c>
      <c r="CB1984" s="104" t="str">
        <f t="shared" si="1279"/>
        <v/>
      </c>
      <c r="CC1984" s="139" t="str">
        <f t="shared" si="1280"/>
        <v/>
      </c>
      <c r="CE1984" s="162" t="str">
        <f t="shared" si="1281"/>
        <v/>
      </c>
      <c r="CF1984" s="163" t="str">
        <f t="shared" si="1282"/>
        <v/>
      </c>
      <c r="CG1984" s="164" t="str">
        <f t="shared" si="1283"/>
        <v/>
      </c>
      <c r="CI1984" s="162" t="str">
        <f t="shared" si="1284"/>
        <v/>
      </c>
      <c r="CJ1984" s="163" t="str">
        <f t="shared" si="1287"/>
        <v/>
      </c>
      <c r="CK1984" s="164" t="str">
        <f t="shared" si="1288"/>
        <v/>
      </c>
      <c r="CM1984" s="169" t="str">
        <f t="shared" si="1285"/>
        <v/>
      </c>
      <c r="CN1984" s="139" t="str">
        <f t="shared" si="1286"/>
        <v/>
      </c>
      <c r="CP1984" s="41" t="str">
        <f>IF($CM1984="", "", COUNTIF($CM$11:$CM$3035, "&lt;"&amp;$CM1984)+1+COUNTIF($CM$11:$CM1984, $CM1984)-1)</f>
        <v/>
      </c>
    </row>
    <row r="1985" spans="1:94" x14ac:dyDescent="0.25">
      <c r="A1985" s="40"/>
      <c r="B1985" s="82" t="str">
        <f>IF($I1985="", "", IFERROR(INDEX('Job Database'!$AE$11:$AE$3035, MATCH($I1985, 'Job Database'!$X$11:$X$3035, 0)), ""))</f>
        <v/>
      </c>
      <c r="C1985" s="69" t="str">
        <f>IF($I1985="", "", IF(COUNTIF('Job Database'!$X$11:$X$3035, $I1985)=0, $AC$5, $AC$4))</f>
        <v/>
      </c>
      <c r="D1985" s="40"/>
      <c r="E1985" s="85" t="str">
        <f>IF($I1985="", "", IF(IFERROR(INDEX('Job Database'!$M$11:$M$3035, MATCH($I1985, 'Job Database'!$X$11:$X$3035, 0)), "")="", "", IFERROR(INDEX('Job Database'!$M$11:$M$3035, MATCH($I1985, 'Job Database'!$X$11:$X$3035, 0)), "")))</f>
        <v/>
      </c>
      <c r="F1985" s="40"/>
      <c r="G1985" s="88" t="str">
        <f t="shared" si="1260"/>
        <v/>
      </c>
      <c r="H1985" s="40"/>
      <c r="I1985" s="24"/>
      <c r="J1985" s="34"/>
      <c r="K1985" s="106"/>
      <c r="L1985" s="79"/>
      <c r="M1985" s="34"/>
      <c r="N1985" s="79"/>
      <c r="O1985" s="31"/>
      <c r="P1985" s="53"/>
      <c r="Q1985" s="40"/>
      <c r="S1985" s="41" t="str">
        <f t="shared" si="1248"/>
        <v/>
      </c>
      <c r="T1985" s="41" t="str">
        <f t="shared" si="1249"/>
        <v/>
      </c>
      <c r="U1985" s="41" t="str">
        <f t="shared" si="1261"/>
        <v/>
      </c>
      <c r="W1985" s="74" t="str">
        <f>IF('Job Database'!$X1985="", "", 'Job Database'!$X1985)</f>
        <v/>
      </c>
      <c r="Y1985" s="41" t="str">
        <f>IF($W1985="", "", IF(COUNTIF($I$11:$I$3035, $W1985)&gt;0, "", MAX($Y$10:$Y1984)+1))</f>
        <v/>
      </c>
      <c r="Z1985" s="41">
        <v>1975</v>
      </c>
      <c r="AA1985" s="58" t="str">
        <f t="shared" si="1262"/>
        <v/>
      </c>
      <c r="AC1985" s="41" t="str">
        <f t="shared" si="1250"/>
        <v/>
      </c>
      <c r="AE1985" s="41" t="str">
        <f t="shared" si="1263"/>
        <v/>
      </c>
      <c r="AJ1985" s="154" t="str">
        <f t="shared" si="1264"/>
        <v/>
      </c>
      <c r="AL1985" s="120" t="str">
        <f t="shared" si="1265"/>
        <v/>
      </c>
      <c r="AM1985" s="104" t="str">
        <f t="shared" si="1266"/>
        <v/>
      </c>
      <c r="AN1985" s="104" t="str">
        <f t="shared" si="1267"/>
        <v/>
      </c>
      <c r="AO1985" s="104" t="str">
        <f t="shared" si="1251"/>
        <v/>
      </c>
      <c r="AP1985" s="104" t="str">
        <f t="shared" si="1252"/>
        <v/>
      </c>
      <c r="AQ1985" s="121" t="str">
        <f t="shared" si="1268"/>
        <v/>
      </c>
      <c r="AS1985" s="88" t="str">
        <f t="shared" si="1253"/>
        <v/>
      </c>
      <c r="AT1985" s="68" t="str">
        <f t="shared" si="1269"/>
        <v/>
      </c>
      <c r="AU1985" s="68" t="str">
        <f t="shared" si="1270"/>
        <v/>
      </c>
      <c r="AV1985" s="68" t="str">
        <f t="shared" si="1271"/>
        <v/>
      </c>
      <c r="AW1985" s="88" t="str">
        <f t="shared" si="1254"/>
        <v/>
      </c>
      <c r="AZ1985" s="88" t="str">
        <f t="shared" si="1255"/>
        <v/>
      </c>
      <c r="BA1985" s="68" t="str">
        <f t="shared" si="1256"/>
        <v/>
      </c>
      <c r="BB1985" s="68" t="str">
        <f t="shared" si="1257"/>
        <v/>
      </c>
      <c r="BC1985" s="68" t="str">
        <f t="shared" si="1258"/>
        <v/>
      </c>
      <c r="BD1985" s="69" t="str">
        <f t="shared" si="1259"/>
        <v/>
      </c>
      <c r="BE1985" s="69" t="str">
        <f t="shared" si="1272"/>
        <v/>
      </c>
      <c r="BT1985" s="138" t="str">
        <f t="shared" ca="1" si="1273"/>
        <v/>
      </c>
      <c r="BU1985" s="139" t="str">
        <f t="shared" ca="1" si="1274"/>
        <v/>
      </c>
      <c r="BW1985" s="138" t="str">
        <f t="shared" si="1275"/>
        <v/>
      </c>
      <c r="BX1985" s="104" t="str">
        <f t="shared" si="1276"/>
        <v/>
      </c>
      <c r="BY1985" s="139" t="str">
        <f t="shared" si="1277"/>
        <v/>
      </c>
      <c r="CA1985" s="138" t="str">
        <f t="shared" si="1278"/>
        <v/>
      </c>
      <c r="CB1985" s="104" t="str">
        <f t="shared" si="1279"/>
        <v/>
      </c>
      <c r="CC1985" s="139" t="str">
        <f t="shared" si="1280"/>
        <v/>
      </c>
      <c r="CE1985" s="162" t="str">
        <f t="shared" si="1281"/>
        <v/>
      </c>
      <c r="CF1985" s="163" t="str">
        <f t="shared" si="1282"/>
        <v/>
      </c>
      <c r="CG1985" s="164" t="str">
        <f t="shared" si="1283"/>
        <v/>
      </c>
      <c r="CI1985" s="162" t="str">
        <f t="shared" si="1284"/>
        <v/>
      </c>
      <c r="CJ1985" s="163" t="str">
        <f t="shared" si="1287"/>
        <v/>
      </c>
      <c r="CK1985" s="164" t="str">
        <f t="shared" si="1288"/>
        <v/>
      </c>
      <c r="CM1985" s="169" t="str">
        <f t="shared" si="1285"/>
        <v/>
      </c>
      <c r="CN1985" s="139" t="str">
        <f t="shared" si="1286"/>
        <v/>
      </c>
      <c r="CP1985" s="41" t="str">
        <f>IF($CM1985="", "", COUNTIF($CM$11:$CM$3035, "&lt;"&amp;$CM1985)+1+COUNTIF($CM$11:$CM1985, $CM1985)-1)</f>
        <v/>
      </c>
    </row>
    <row r="1986" spans="1:94" x14ac:dyDescent="0.25">
      <c r="A1986" s="40"/>
      <c r="B1986" s="82" t="str">
        <f>IF($I1986="", "", IFERROR(INDEX('Job Database'!$AE$11:$AE$3035, MATCH($I1986, 'Job Database'!$X$11:$X$3035, 0)), ""))</f>
        <v/>
      </c>
      <c r="C1986" s="69" t="str">
        <f>IF($I1986="", "", IF(COUNTIF('Job Database'!$X$11:$X$3035, $I1986)=0, $AC$5, $AC$4))</f>
        <v/>
      </c>
      <c r="D1986" s="40"/>
      <c r="E1986" s="85" t="str">
        <f>IF($I1986="", "", IF(IFERROR(INDEX('Job Database'!$M$11:$M$3035, MATCH($I1986, 'Job Database'!$X$11:$X$3035, 0)), "")="", "", IFERROR(INDEX('Job Database'!$M$11:$M$3035, MATCH($I1986, 'Job Database'!$X$11:$X$3035, 0)), "")))</f>
        <v/>
      </c>
      <c r="F1986" s="40"/>
      <c r="G1986" s="88" t="str">
        <f t="shared" si="1260"/>
        <v/>
      </c>
      <c r="H1986" s="40"/>
      <c r="I1986" s="24"/>
      <c r="J1986" s="34"/>
      <c r="K1986" s="106"/>
      <c r="L1986" s="79"/>
      <c r="M1986" s="34"/>
      <c r="N1986" s="79"/>
      <c r="O1986" s="31"/>
      <c r="P1986" s="53"/>
      <c r="Q1986" s="40"/>
      <c r="S1986" s="41" t="str">
        <f t="shared" si="1248"/>
        <v/>
      </c>
      <c r="T1986" s="41" t="str">
        <f t="shared" si="1249"/>
        <v/>
      </c>
      <c r="U1986" s="41" t="str">
        <f t="shared" si="1261"/>
        <v/>
      </c>
      <c r="W1986" s="74" t="str">
        <f>IF('Job Database'!$X1986="", "", 'Job Database'!$X1986)</f>
        <v/>
      </c>
      <c r="Y1986" s="41" t="str">
        <f>IF($W1986="", "", IF(COUNTIF($I$11:$I$3035, $W1986)&gt;0, "", MAX($Y$10:$Y1985)+1))</f>
        <v/>
      </c>
      <c r="Z1986" s="41">
        <v>1976</v>
      </c>
      <c r="AA1986" s="58" t="str">
        <f t="shared" si="1262"/>
        <v/>
      </c>
      <c r="AC1986" s="41" t="str">
        <f t="shared" si="1250"/>
        <v/>
      </c>
      <c r="AE1986" s="41" t="str">
        <f t="shared" si="1263"/>
        <v/>
      </c>
      <c r="AJ1986" s="154" t="str">
        <f t="shared" si="1264"/>
        <v/>
      </c>
      <c r="AL1986" s="120" t="str">
        <f t="shared" si="1265"/>
        <v/>
      </c>
      <c r="AM1986" s="104" t="str">
        <f t="shared" si="1266"/>
        <v/>
      </c>
      <c r="AN1986" s="104" t="str">
        <f t="shared" si="1267"/>
        <v/>
      </c>
      <c r="AO1986" s="104" t="str">
        <f t="shared" si="1251"/>
        <v/>
      </c>
      <c r="AP1986" s="104" t="str">
        <f t="shared" si="1252"/>
        <v/>
      </c>
      <c r="AQ1986" s="121" t="str">
        <f t="shared" si="1268"/>
        <v/>
      </c>
      <c r="AS1986" s="88" t="str">
        <f t="shared" si="1253"/>
        <v/>
      </c>
      <c r="AT1986" s="68" t="str">
        <f t="shared" si="1269"/>
        <v/>
      </c>
      <c r="AU1986" s="68" t="str">
        <f t="shared" si="1270"/>
        <v/>
      </c>
      <c r="AV1986" s="68" t="str">
        <f t="shared" si="1271"/>
        <v/>
      </c>
      <c r="AW1986" s="88" t="str">
        <f t="shared" si="1254"/>
        <v/>
      </c>
      <c r="AZ1986" s="88" t="str">
        <f t="shared" si="1255"/>
        <v/>
      </c>
      <c r="BA1986" s="68" t="str">
        <f t="shared" si="1256"/>
        <v/>
      </c>
      <c r="BB1986" s="68" t="str">
        <f t="shared" si="1257"/>
        <v/>
      </c>
      <c r="BC1986" s="68" t="str">
        <f t="shared" si="1258"/>
        <v/>
      </c>
      <c r="BD1986" s="69" t="str">
        <f t="shared" si="1259"/>
        <v/>
      </c>
      <c r="BE1986" s="69" t="str">
        <f t="shared" si="1272"/>
        <v/>
      </c>
      <c r="BT1986" s="138" t="str">
        <f t="shared" ca="1" si="1273"/>
        <v/>
      </c>
      <c r="BU1986" s="139" t="str">
        <f t="shared" ca="1" si="1274"/>
        <v/>
      </c>
      <c r="BW1986" s="138" t="str">
        <f t="shared" si="1275"/>
        <v/>
      </c>
      <c r="BX1986" s="104" t="str">
        <f t="shared" si="1276"/>
        <v/>
      </c>
      <c r="BY1986" s="139" t="str">
        <f t="shared" si="1277"/>
        <v/>
      </c>
      <c r="CA1986" s="138" t="str">
        <f t="shared" si="1278"/>
        <v/>
      </c>
      <c r="CB1986" s="104" t="str">
        <f t="shared" si="1279"/>
        <v/>
      </c>
      <c r="CC1986" s="139" t="str">
        <f t="shared" si="1280"/>
        <v/>
      </c>
      <c r="CE1986" s="162" t="str">
        <f t="shared" si="1281"/>
        <v/>
      </c>
      <c r="CF1986" s="163" t="str">
        <f t="shared" si="1282"/>
        <v/>
      </c>
      <c r="CG1986" s="164" t="str">
        <f t="shared" si="1283"/>
        <v/>
      </c>
      <c r="CI1986" s="162" t="str">
        <f t="shared" si="1284"/>
        <v/>
      </c>
      <c r="CJ1986" s="163" t="str">
        <f t="shared" si="1287"/>
        <v/>
      </c>
      <c r="CK1986" s="164" t="str">
        <f t="shared" si="1288"/>
        <v/>
      </c>
      <c r="CM1986" s="169" t="str">
        <f t="shared" si="1285"/>
        <v/>
      </c>
      <c r="CN1986" s="139" t="str">
        <f t="shared" si="1286"/>
        <v/>
      </c>
      <c r="CP1986" s="41" t="str">
        <f>IF($CM1986="", "", COUNTIF($CM$11:$CM$3035, "&lt;"&amp;$CM1986)+1+COUNTIF($CM$11:$CM1986, $CM1986)-1)</f>
        <v/>
      </c>
    </row>
    <row r="1987" spans="1:94" x14ac:dyDescent="0.25">
      <c r="A1987" s="40"/>
      <c r="B1987" s="82" t="str">
        <f>IF($I1987="", "", IFERROR(INDEX('Job Database'!$AE$11:$AE$3035, MATCH($I1987, 'Job Database'!$X$11:$X$3035, 0)), ""))</f>
        <v/>
      </c>
      <c r="C1987" s="69" t="str">
        <f>IF($I1987="", "", IF(COUNTIF('Job Database'!$X$11:$X$3035, $I1987)=0, $AC$5, $AC$4))</f>
        <v/>
      </c>
      <c r="D1987" s="40"/>
      <c r="E1987" s="85" t="str">
        <f>IF($I1987="", "", IF(IFERROR(INDEX('Job Database'!$M$11:$M$3035, MATCH($I1987, 'Job Database'!$X$11:$X$3035, 0)), "")="", "", IFERROR(INDEX('Job Database'!$M$11:$M$3035, MATCH($I1987, 'Job Database'!$X$11:$X$3035, 0)), "")))</f>
        <v/>
      </c>
      <c r="F1987" s="40"/>
      <c r="G1987" s="88" t="str">
        <f t="shared" si="1260"/>
        <v/>
      </c>
      <c r="H1987" s="40"/>
      <c r="I1987" s="24"/>
      <c r="J1987" s="34"/>
      <c r="K1987" s="106"/>
      <c r="L1987" s="79"/>
      <c r="M1987" s="34"/>
      <c r="N1987" s="79"/>
      <c r="O1987" s="31"/>
      <c r="P1987" s="53"/>
      <c r="Q1987" s="40"/>
      <c r="S1987" s="41" t="str">
        <f t="shared" si="1248"/>
        <v/>
      </c>
      <c r="T1987" s="41" t="str">
        <f t="shared" si="1249"/>
        <v/>
      </c>
      <c r="U1987" s="41" t="str">
        <f t="shared" si="1261"/>
        <v/>
      </c>
      <c r="W1987" s="74" t="str">
        <f>IF('Job Database'!$X1987="", "", 'Job Database'!$X1987)</f>
        <v/>
      </c>
      <c r="Y1987" s="41" t="str">
        <f>IF($W1987="", "", IF(COUNTIF($I$11:$I$3035, $W1987)&gt;0, "", MAX($Y$10:$Y1986)+1))</f>
        <v/>
      </c>
      <c r="Z1987" s="41">
        <v>1977</v>
      </c>
      <c r="AA1987" s="58" t="str">
        <f t="shared" si="1262"/>
        <v/>
      </c>
      <c r="AC1987" s="41" t="str">
        <f t="shared" si="1250"/>
        <v/>
      </c>
      <c r="AE1987" s="41" t="str">
        <f t="shared" si="1263"/>
        <v/>
      </c>
      <c r="AJ1987" s="154" t="str">
        <f t="shared" si="1264"/>
        <v/>
      </c>
      <c r="AL1987" s="120" t="str">
        <f t="shared" si="1265"/>
        <v/>
      </c>
      <c r="AM1987" s="104" t="str">
        <f t="shared" si="1266"/>
        <v/>
      </c>
      <c r="AN1987" s="104" t="str">
        <f t="shared" si="1267"/>
        <v/>
      </c>
      <c r="AO1987" s="104" t="str">
        <f t="shared" si="1251"/>
        <v/>
      </c>
      <c r="AP1987" s="104" t="str">
        <f t="shared" si="1252"/>
        <v/>
      </c>
      <c r="AQ1987" s="121" t="str">
        <f t="shared" si="1268"/>
        <v/>
      </c>
      <c r="AS1987" s="88" t="str">
        <f t="shared" si="1253"/>
        <v/>
      </c>
      <c r="AT1987" s="68" t="str">
        <f t="shared" si="1269"/>
        <v/>
      </c>
      <c r="AU1987" s="68" t="str">
        <f t="shared" si="1270"/>
        <v/>
      </c>
      <c r="AV1987" s="68" t="str">
        <f t="shared" si="1271"/>
        <v/>
      </c>
      <c r="AW1987" s="88" t="str">
        <f t="shared" si="1254"/>
        <v/>
      </c>
      <c r="AZ1987" s="88" t="str">
        <f t="shared" si="1255"/>
        <v/>
      </c>
      <c r="BA1987" s="68" t="str">
        <f t="shared" si="1256"/>
        <v/>
      </c>
      <c r="BB1987" s="68" t="str">
        <f t="shared" si="1257"/>
        <v/>
      </c>
      <c r="BC1987" s="68" t="str">
        <f t="shared" si="1258"/>
        <v/>
      </c>
      <c r="BD1987" s="69" t="str">
        <f t="shared" si="1259"/>
        <v/>
      </c>
      <c r="BE1987" s="69" t="str">
        <f t="shared" si="1272"/>
        <v/>
      </c>
      <c r="BT1987" s="138" t="str">
        <f t="shared" ca="1" si="1273"/>
        <v/>
      </c>
      <c r="BU1987" s="139" t="str">
        <f t="shared" ca="1" si="1274"/>
        <v/>
      </c>
      <c r="BW1987" s="138" t="str">
        <f t="shared" si="1275"/>
        <v/>
      </c>
      <c r="BX1987" s="104" t="str">
        <f t="shared" si="1276"/>
        <v/>
      </c>
      <c r="BY1987" s="139" t="str">
        <f t="shared" si="1277"/>
        <v/>
      </c>
      <c r="CA1987" s="138" t="str">
        <f t="shared" si="1278"/>
        <v/>
      </c>
      <c r="CB1987" s="104" t="str">
        <f t="shared" si="1279"/>
        <v/>
      </c>
      <c r="CC1987" s="139" t="str">
        <f t="shared" si="1280"/>
        <v/>
      </c>
      <c r="CE1987" s="162" t="str">
        <f t="shared" si="1281"/>
        <v/>
      </c>
      <c r="CF1987" s="163" t="str">
        <f t="shared" si="1282"/>
        <v/>
      </c>
      <c r="CG1987" s="164" t="str">
        <f t="shared" si="1283"/>
        <v/>
      </c>
      <c r="CI1987" s="162" t="str">
        <f t="shared" si="1284"/>
        <v/>
      </c>
      <c r="CJ1987" s="163" t="str">
        <f t="shared" si="1287"/>
        <v/>
      </c>
      <c r="CK1987" s="164" t="str">
        <f t="shared" si="1288"/>
        <v/>
      </c>
      <c r="CM1987" s="169" t="str">
        <f t="shared" si="1285"/>
        <v/>
      </c>
      <c r="CN1987" s="139" t="str">
        <f t="shared" si="1286"/>
        <v/>
      </c>
      <c r="CP1987" s="41" t="str">
        <f>IF($CM1987="", "", COUNTIF($CM$11:$CM$3035, "&lt;"&amp;$CM1987)+1+COUNTIF($CM$11:$CM1987, $CM1987)-1)</f>
        <v/>
      </c>
    </row>
    <row r="1988" spans="1:94" x14ac:dyDescent="0.25">
      <c r="A1988" s="40"/>
      <c r="B1988" s="82" t="str">
        <f>IF($I1988="", "", IFERROR(INDEX('Job Database'!$AE$11:$AE$3035, MATCH($I1988, 'Job Database'!$X$11:$X$3035, 0)), ""))</f>
        <v/>
      </c>
      <c r="C1988" s="69" t="str">
        <f>IF($I1988="", "", IF(COUNTIF('Job Database'!$X$11:$X$3035, $I1988)=0, $AC$5, $AC$4))</f>
        <v/>
      </c>
      <c r="D1988" s="40"/>
      <c r="E1988" s="85" t="str">
        <f>IF($I1988="", "", IF(IFERROR(INDEX('Job Database'!$M$11:$M$3035, MATCH($I1988, 'Job Database'!$X$11:$X$3035, 0)), "")="", "", IFERROR(INDEX('Job Database'!$M$11:$M$3035, MATCH($I1988, 'Job Database'!$X$11:$X$3035, 0)), "")))</f>
        <v/>
      </c>
      <c r="F1988" s="40"/>
      <c r="G1988" s="88" t="str">
        <f t="shared" si="1260"/>
        <v/>
      </c>
      <c r="H1988" s="40"/>
      <c r="I1988" s="24"/>
      <c r="J1988" s="34"/>
      <c r="K1988" s="106"/>
      <c r="L1988" s="79"/>
      <c r="M1988" s="34"/>
      <c r="N1988" s="79"/>
      <c r="O1988" s="31"/>
      <c r="P1988" s="53"/>
      <c r="Q1988" s="40"/>
      <c r="S1988" s="41" t="str">
        <f t="shared" si="1248"/>
        <v/>
      </c>
      <c r="T1988" s="41" t="str">
        <f t="shared" si="1249"/>
        <v/>
      </c>
      <c r="U1988" s="41" t="str">
        <f t="shared" si="1261"/>
        <v/>
      </c>
      <c r="W1988" s="74" t="str">
        <f>IF('Job Database'!$X1988="", "", 'Job Database'!$X1988)</f>
        <v/>
      </c>
      <c r="Y1988" s="41" t="str">
        <f>IF($W1988="", "", IF(COUNTIF($I$11:$I$3035, $W1988)&gt;0, "", MAX($Y$10:$Y1987)+1))</f>
        <v/>
      </c>
      <c r="Z1988" s="41">
        <v>1978</v>
      </c>
      <c r="AA1988" s="58" t="str">
        <f t="shared" si="1262"/>
        <v/>
      </c>
      <c r="AC1988" s="41" t="str">
        <f t="shared" si="1250"/>
        <v/>
      </c>
      <c r="AE1988" s="41" t="str">
        <f t="shared" si="1263"/>
        <v/>
      </c>
      <c r="AJ1988" s="154" t="str">
        <f t="shared" si="1264"/>
        <v/>
      </c>
      <c r="AL1988" s="120" t="str">
        <f t="shared" si="1265"/>
        <v/>
      </c>
      <c r="AM1988" s="104" t="str">
        <f t="shared" si="1266"/>
        <v/>
      </c>
      <c r="AN1988" s="104" t="str">
        <f t="shared" si="1267"/>
        <v/>
      </c>
      <c r="AO1988" s="104" t="str">
        <f t="shared" si="1251"/>
        <v/>
      </c>
      <c r="AP1988" s="104" t="str">
        <f t="shared" si="1252"/>
        <v/>
      </c>
      <c r="AQ1988" s="121" t="str">
        <f t="shared" si="1268"/>
        <v/>
      </c>
      <c r="AS1988" s="88" t="str">
        <f t="shared" si="1253"/>
        <v/>
      </c>
      <c r="AT1988" s="68" t="str">
        <f t="shared" si="1269"/>
        <v/>
      </c>
      <c r="AU1988" s="68" t="str">
        <f t="shared" si="1270"/>
        <v/>
      </c>
      <c r="AV1988" s="68" t="str">
        <f t="shared" si="1271"/>
        <v/>
      </c>
      <c r="AW1988" s="88" t="str">
        <f t="shared" si="1254"/>
        <v/>
      </c>
      <c r="AZ1988" s="88" t="str">
        <f t="shared" si="1255"/>
        <v/>
      </c>
      <c r="BA1988" s="68" t="str">
        <f t="shared" si="1256"/>
        <v/>
      </c>
      <c r="BB1988" s="68" t="str">
        <f t="shared" si="1257"/>
        <v/>
      </c>
      <c r="BC1988" s="68" t="str">
        <f t="shared" si="1258"/>
        <v/>
      </c>
      <c r="BD1988" s="69" t="str">
        <f t="shared" si="1259"/>
        <v/>
      </c>
      <c r="BE1988" s="69" t="str">
        <f t="shared" si="1272"/>
        <v/>
      </c>
      <c r="BT1988" s="138" t="str">
        <f t="shared" ca="1" si="1273"/>
        <v/>
      </c>
      <c r="BU1988" s="139" t="str">
        <f t="shared" ca="1" si="1274"/>
        <v/>
      </c>
      <c r="BW1988" s="138" t="str">
        <f t="shared" si="1275"/>
        <v/>
      </c>
      <c r="BX1988" s="104" t="str">
        <f t="shared" si="1276"/>
        <v/>
      </c>
      <c r="BY1988" s="139" t="str">
        <f t="shared" si="1277"/>
        <v/>
      </c>
      <c r="CA1988" s="138" t="str">
        <f t="shared" si="1278"/>
        <v/>
      </c>
      <c r="CB1988" s="104" t="str">
        <f t="shared" si="1279"/>
        <v/>
      </c>
      <c r="CC1988" s="139" t="str">
        <f t="shared" si="1280"/>
        <v/>
      </c>
      <c r="CE1988" s="162" t="str">
        <f t="shared" si="1281"/>
        <v/>
      </c>
      <c r="CF1988" s="163" t="str">
        <f t="shared" si="1282"/>
        <v/>
      </c>
      <c r="CG1988" s="164" t="str">
        <f t="shared" si="1283"/>
        <v/>
      </c>
      <c r="CI1988" s="162" t="str">
        <f t="shared" si="1284"/>
        <v/>
      </c>
      <c r="CJ1988" s="163" t="str">
        <f t="shared" si="1287"/>
        <v/>
      </c>
      <c r="CK1988" s="164" t="str">
        <f t="shared" si="1288"/>
        <v/>
      </c>
      <c r="CM1988" s="169" t="str">
        <f t="shared" si="1285"/>
        <v/>
      </c>
      <c r="CN1988" s="139" t="str">
        <f t="shared" si="1286"/>
        <v/>
      </c>
      <c r="CP1988" s="41" t="str">
        <f>IF($CM1988="", "", COUNTIF($CM$11:$CM$3035, "&lt;"&amp;$CM1988)+1+COUNTIF($CM$11:$CM1988, $CM1988)-1)</f>
        <v/>
      </c>
    </row>
    <row r="1989" spans="1:94" x14ac:dyDescent="0.25">
      <c r="A1989" s="40"/>
      <c r="B1989" s="82" t="str">
        <f>IF($I1989="", "", IFERROR(INDEX('Job Database'!$AE$11:$AE$3035, MATCH($I1989, 'Job Database'!$X$11:$X$3035, 0)), ""))</f>
        <v/>
      </c>
      <c r="C1989" s="69" t="str">
        <f>IF($I1989="", "", IF(COUNTIF('Job Database'!$X$11:$X$3035, $I1989)=0, $AC$5, $AC$4))</f>
        <v/>
      </c>
      <c r="D1989" s="40"/>
      <c r="E1989" s="85" t="str">
        <f>IF($I1989="", "", IF(IFERROR(INDEX('Job Database'!$M$11:$M$3035, MATCH($I1989, 'Job Database'!$X$11:$X$3035, 0)), "")="", "", IFERROR(INDEX('Job Database'!$M$11:$M$3035, MATCH($I1989, 'Job Database'!$X$11:$X$3035, 0)), "")))</f>
        <v/>
      </c>
      <c r="F1989" s="40"/>
      <c r="G1989" s="88" t="str">
        <f t="shared" si="1260"/>
        <v/>
      </c>
      <c r="H1989" s="40"/>
      <c r="I1989" s="24"/>
      <c r="J1989" s="34"/>
      <c r="K1989" s="106"/>
      <c r="L1989" s="79"/>
      <c r="M1989" s="34"/>
      <c r="N1989" s="79"/>
      <c r="O1989" s="31"/>
      <c r="P1989" s="53"/>
      <c r="Q1989" s="40"/>
      <c r="S1989" s="41" t="str">
        <f t="shared" si="1248"/>
        <v/>
      </c>
      <c r="T1989" s="41" t="str">
        <f t="shared" si="1249"/>
        <v/>
      </c>
      <c r="U1989" s="41" t="str">
        <f t="shared" si="1261"/>
        <v/>
      </c>
      <c r="W1989" s="74" t="str">
        <f>IF('Job Database'!$X1989="", "", 'Job Database'!$X1989)</f>
        <v/>
      </c>
      <c r="Y1989" s="41" t="str">
        <f>IF($W1989="", "", IF(COUNTIF($I$11:$I$3035, $W1989)&gt;0, "", MAX($Y$10:$Y1988)+1))</f>
        <v/>
      </c>
      <c r="Z1989" s="41">
        <v>1979</v>
      </c>
      <c r="AA1989" s="58" t="str">
        <f t="shared" si="1262"/>
        <v/>
      </c>
      <c r="AC1989" s="41" t="str">
        <f t="shared" si="1250"/>
        <v/>
      </c>
      <c r="AE1989" s="41" t="str">
        <f t="shared" si="1263"/>
        <v/>
      </c>
      <c r="AJ1989" s="154" t="str">
        <f t="shared" si="1264"/>
        <v/>
      </c>
      <c r="AL1989" s="120" t="str">
        <f t="shared" si="1265"/>
        <v/>
      </c>
      <c r="AM1989" s="104" t="str">
        <f t="shared" si="1266"/>
        <v/>
      </c>
      <c r="AN1989" s="104" t="str">
        <f t="shared" si="1267"/>
        <v/>
      </c>
      <c r="AO1989" s="104" t="str">
        <f t="shared" si="1251"/>
        <v/>
      </c>
      <c r="AP1989" s="104" t="str">
        <f t="shared" si="1252"/>
        <v/>
      </c>
      <c r="AQ1989" s="121" t="str">
        <f t="shared" si="1268"/>
        <v/>
      </c>
      <c r="AS1989" s="88" t="str">
        <f t="shared" si="1253"/>
        <v/>
      </c>
      <c r="AT1989" s="68" t="str">
        <f t="shared" si="1269"/>
        <v/>
      </c>
      <c r="AU1989" s="68" t="str">
        <f t="shared" si="1270"/>
        <v/>
      </c>
      <c r="AV1989" s="68" t="str">
        <f t="shared" si="1271"/>
        <v/>
      </c>
      <c r="AW1989" s="88" t="str">
        <f t="shared" si="1254"/>
        <v/>
      </c>
      <c r="AZ1989" s="88" t="str">
        <f t="shared" si="1255"/>
        <v/>
      </c>
      <c r="BA1989" s="68" t="str">
        <f t="shared" si="1256"/>
        <v/>
      </c>
      <c r="BB1989" s="68" t="str">
        <f t="shared" si="1257"/>
        <v/>
      </c>
      <c r="BC1989" s="68" t="str">
        <f t="shared" si="1258"/>
        <v/>
      </c>
      <c r="BD1989" s="69" t="str">
        <f t="shared" si="1259"/>
        <v/>
      </c>
      <c r="BE1989" s="69" t="str">
        <f t="shared" si="1272"/>
        <v/>
      </c>
      <c r="BT1989" s="138" t="str">
        <f t="shared" ca="1" si="1273"/>
        <v/>
      </c>
      <c r="BU1989" s="139" t="str">
        <f t="shared" ca="1" si="1274"/>
        <v/>
      </c>
      <c r="BW1989" s="138" t="str">
        <f t="shared" si="1275"/>
        <v/>
      </c>
      <c r="BX1989" s="104" t="str">
        <f t="shared" si="1276"/>
        <v/>
      </c>
      <c r="BY1989" s="139" t="str">
        <f t="shared" si="1277"/>
        <v/>
      </c>
      <c r="CA1989" s="138" t="str">
        <f t="shared" si="1278"/>
        <v/>
      </c>
      <c r="CB1989" s="104" t="str">
        <f t="shared" si="1279"/>
        <v/>
      </c>
      <c r="CC1989" s="139" t="str">
        <f t="shared" si="1280"/>
        <v/>
      </c>
      <c r="CE1989" s="162" t="str">
        <f t="shared" si="1281"/>
        <v/>
      </c>
      <c r="CF1989" s="163" t="str">
        <f t="shared" si="1282"/>
        <v/>
      </c>
      <c r="CG1989" s="164" t="str">
        <f t="shared" si="1283"/>
        <v/>
      </c>
      <c r="CI1989" s="162" t="str">
        <f t="shared" si="1284"/>
        <v/>
      </c>
      <c r="CJ1989" s="163" t="str">
        <f t="shared" si="1287"/>
        <v/>
      </c>
      <c r="CK1989" s="164" t="str">
        <f t="shared" si="1288"/>
        <v/>
      </c>
      <c r="CM1989" s="169" t="str">
        <f t="shared" si="1285"/>
        <v/>
      </c>
      <c r="CN1989" s="139" t="str">
        <f t="shared" si="1286"/>
        <v/>
      </c>
      <c r="CP1989" s="41" t="str">
        <f>IF($CM1989="", "", COUNTIF($CM$11:$CM$3035, "&lt;"&amp;$CM1989)+1+COUNTIF($CM$11:$CM1989, $CM1989)-1)</f>
        <v/>
      </c>
    </row>
    <row r="1990" spans="1:94" x14ac:dyDescent="0.25">
      <c r="A1990" s="40"/>
      <c r="B1990" s="82" t="str">
        <f>IF($I1990="", "", IFERROR(INDEX('Job Database'!$AE$11:$AE$3035, MATCH($I1990, 'Job Database'!$X$11:$X$3035, 0)), ""))</f>
        <v/>
      </c>
      <c r="C1990" s="69" t="str">
        <f>IF($I1990="", "", IF(COUNTIF('Job Database'!$X$11:$X$3035, $I1990)=0, $AC$5, $AC$4))</f>
        <v/>
      </c>
      <c r="D1990" s="40"/>
      <c r="E1990" s="85" t="str">
        <f>IF($I1990="", "", IF(IFERROR(INDEX('Job Database'!$M$11:$M$3035, MATCH($I1990, 'Job Database'!$X$11:$X$3035, 0)), "")="", "", IFERROR(INDEX('Job Database'!$M$11:$M$3035, MATCH($I1990, 'Job Database'!$X$11:$X$3035, 0)), "")))</f>
        <v/>
      </c>
      <c r="F1990" s="40"/>
      <c r="G1990" s="88" t="str">
        <f t="shared" si="1260"/>
        <v/>
      </c>
      <c r="H1990" s="40"/>
      <c r="I1990" s="24"/>
      <c r="J1990" s="34"/>
      <c r="K1990" s="106"/>
      <c r="L1990" s="79"/>
      <c r="M1990" s="34"/>
      <c r="N1990" s="79"/>
      <c r="O1990" s="31"/>
      <c r="P1990" s="53"/>
      <c r="Q1990" s="40"/>
      <c r="S1990" s="41" t="str">
        <f t="shared" si="1248"/>
        <v/>
      </c>
      <c r="T1990" s="41" t="str">
        <f t="shared" si="1249"/>
        <v/>
      </c>
      <c r="U1990" s="41" t="str">
        <f t="shared" si="1261"/>
        <v/>
      </c>
      <c r="W1990" s="74" t="str">
        <f>IF('Job Database'!$X1990="", "", 'Job Database'!$X1990)</f>
        <v/>
      </c>
      <c r="Y1990" s="41" t="str">
        <f>IF($W1990="", "", IF(COUNTIF($I$11:$I$3035, $W1990)&gt;0, "", MAX($Y$10:$Y1989)+1))</f>
        <v/>
      </c>
      <c r="Z1990" s="41">
        <v>1980</v>
      </c>
      <c r="AA1990" s="58" t="str">
        <f t="shared" si="1262"/>
        <v/>
      </c>
      <c r="AC1990" s="41" t="str">
        <f t="shared" si="1250"/>
        <v/>
      </c>
      <c r="AE1990" s="41" t="str">
        <f t="shared" si="1263"/>
        <v/>
      </c>
      <c r="AJ1990" s="154" t="str">
        <f t="shared" si="1264"/>
        <v/>
      </c>
      <c r="AL1990" s="120" t="str">
        <f t="shared" si="1265"/>
        <v/>
      </c>
      <c r="AM1990" s="104" t="str">
        <f t="shared" si="1266"/>
        <v/>
      </c>
      <c r="AN1990" s="104" t="str">
        <f t="shared" si="1267"/>
        <v/>
      </c>
      <c r="AO1990" s="104" t="str">
        <f t="shared" si="1251"/>
        <v/>
      </c>
      <c r="AP1990" s="104" t="str">
        <f t="shared" si="1252"/>
        <v/>
      </c>
      <c r="AQ1990" s="121" t="str">
        <f t="shared" si="1268"/>
        <v/>
      </c>
      <c r="AS1990" s="88" t="str">
        <f t="shared" si="1253"/>
        <v/>
      </c>
      <c r="AT1990" s="68" t="str">
        <f t="shared" si="1269"/>
        <v/>
      </c>
      <c r="AU1990" s="68" t="str">
        <f t="shared" si="1270"/>
        <v/>
      </c>
      <c r="AV1990" s="68" t="str">
        <f t="shared" si="1271"/>
        <v/>
      </c>
      <c r="AW1990" s="88" t="str">
        <f t="shared" si="1254"/>
        <v/>
      </c>
      <c r="AZ1990" s="88" t="str">
        <f t="shared" si="1255"/>
        <v/>
      </c>
      <c r="BA1990" s="68" t="str">
        <f t="shared" si="1256"/>
        <v/>
      </c>
      <c r="BB1990" s="68" t="str">
        <f t="shared" si="1257"/>
        <v/>
      </c>
      <c r="BC1990" s="68" t="str">
        <f t="shared" si="1258"/>
        <v/>
      </c>
      <c r="BD1990" s="69" t="str">
        <f t="shared" si="1259"/>
        <v/>
      </c>
      <c r="BE1990" s="69" t="str">
        <f t="shared" si="1272"/>
        <v/>
      </c>
      <c r="BT1990" s="138" t="str">
        <f t="shared" ca="1" si="1273"/>
        <v/>
      </c>
      <c r="BU1990" s="139" t="str">
        <f t="shared" ca="1" si="1274"/>
        <v/>
      </c>
      <c r="BW1990" s="138" t="str">
        <f t="shared" si="1275"/>
        <v/>
      </c>
      <c r="BX1990" s="104" t="str">
        <f t="shared" si="1276"/>
        <v/>
      </c>
      <c r="BY1990" s="139" t="str">
        <f t="shared" si="1277"/>
        <v/>
      </c>
      <c r="CA1990" s="138" t="str">
        <f t="shared" si="1278"/>
        <v/>
      </c>
      <c r="CB1990" s="104" t="str">
        <f t="shared" si="1279"/>
        <v/>
      </c>
      <c r="CC1990" s="139" t="str">
        <f t="shared" si="1280"/>
        <v/>
      </c>
      <c r="CE1990" s="162" t="str">
        <f t="shared" si="1281"/>
        <v/>
      </c>
      <c r="CF1990" s="163" t="str">
        <f t="shared" si="1282"/>
        <v/>
      </c>
      <c r="CG1990" s="164" t="str">
        <f t="shared" si="1283"/>
        <v/>
      </c>
      <c r="CI1990" s="162" t="str">
        <f t="shared" si="1284"/>
        <v/>
      </c>
      <c r="CJ1990" s="163" t="str">
        <f t="shared" si="1287"/>
        <v/>
      </c>
      <c r="CK1990" s="164" t="str">
        <f t="shared" si="1288"/>
        <v/>
      </c>
      <c r="CM1990" s="169" t="str">
        <f t="shared" si="1285"/>
        <v/>
      </c>
      <c r="CN1990" s="139" t="str">
        <f t="shared" si="1286"/>
        <v/>
      </c>
      <c r="CP1990" s="41" t="str">
        <f>IF($CM1990="", "", COUNTIF($CM$11:$CM$3035, "&lt;"&amp;$CM1990)+1+COUNTIF($CM$11:$CM1990, $CM1990)-1)</f>
        <v/>
      </c>
    </row>
    <row r="1991" spans="1:94" x14ac:dyDescent="0.25">
      <c r="A1991" s="40"/>
      <c r="B1991" s="82" t="str">
        <f>IF($I1991="", "", IFERROR(INDEX('Job Database'!$AE$11:$AE$3035, MATCH($I1991, 'Job Database'!$X$11:$X$3035, 0)), ""))</f>
        <v/>
      </c>
      <c r="C1991" s="69" t="str">
        <f>IF($I1991="", "", IF(COUNTIF('Job Database'!$X$11:$X$3035, $I1991)=0, $AC$5, $AC$4))</f>
        <v/>
      </c>
      <c r="D1991" s="40"/>
      <c r="E1991" s="85" t="str">
        <f>IF($I1991="", "", IF(IFERROR(INDEX('Job Database'!$M$11:$M$3035, MATCH($I1991, 'Job Database'!$X$11:$X$3035, 0)), "")="", "", IFERROR(INDEX('Job Database'!$M$11:$M$3035, MATCH($I1991, 'Job Database'!$X$11:$X$3035, 0)), "")))</f>
        <v/>
      </c>
      <c r="F1991" s="40"/>
      <c r="G1991" s="88" t="str">
        <f t="shared" si="1260"/>
        <v/>
      </c>
      <c r="H1991" s="40"/>
      <c r="I1991" s="24"/>
      <c r="J1991" s="34"/>
      <c r="K1991" s="106"/>
      <c r="L1991" s="79"/>
      <c r="M1991" s="34"/>
      <c r="N1991" s="79"/>
      <c r="O1991" s="31"/>
      <c r="P1991" s="53"/>
      <c r="Q1991" s="40"/>
      <c r="S1991" s="41" t="str">
        <f t="shared" si="1248"/>
        <v/>
      </c>
      <c r="T1991" s="41" t="str">
        <f t="shared" si="1249"/>
        <v/>
      </c>
      <c r="U1991" s="41" t="str">
        <f t="shared" si="1261"/>
        <v/>
      </c>
      <c r="W1991" s="74" t="str">
        <f>IF('Job Database'!$X1991="", "", 'Job Database'!$X1991)</f>
        <v/>
      </c>
      <c r="Y1991" s="41" t="str">
        <f>IF($W1991="", "", IF(COUNTIF($I$11:$I$3035, $W1991)&gt;0, "", MAX($Y$10:$Y1990)+1))</f>
        <v/>
      </c>
      <c r="Z1991" s="41">
        <v>1981</v>
      </c>
      <c r="AA1991" s="58" t="str">
        <f t="shared" si="1262"/>
        <v/>
      </c>
      <c r="AC1991" s="41" t="str">
        <f t="shared" si="1250"/>
        <v/>
      </c>
      <c r="AE1991" s="41" t="str">
        <f t="shared" si="1263"/>
        <v/>
      </c>
      <c r="AJ1991" s="154" t="str">
        <f t="shared" si="1264"/>
        <v/>
      </c>
      <c r="AL1991" s="120" t="str">
        <f t="shared" si="1265"/>
        <v/>
      </c>
      <c r="AM1991" s="104" t="str">
        <f t="shared" si="1266"/>
        <v/>
      </c>
      <c r="AN1991" s="104" t="str">
        <f t="shared" si="1267"/>
        <v/>
      </c>
      <c r="AO1991" s="104" t="str">
        <f t="shared" si="1251"/>
        <v/>
      </c>
      <c r="AP1991" s="104" t="str">
        <f t="shared" si="1252"/>
        <v/>
      </c>
      <c r="AQ1991" s="121" t="str">
        <f t="shared" si="1268"/>
        <v/>
      </c>
      <c r="AS1991" s="88" t="str">
        <f t="shared" si="1253"/>
        <v/>
      </c>
      <c r="AT1991" s="68" t="str">
        <f t="shared" si="1269"/>
        <v/>
      </c>
      <c r="AU1991" s="68" t="str">
        <f t="shared" si="1270"/>
        <v/>
      </c>
      <c r="AV1991" s="68" t="str">
        <f t="shared" si="1271"/>
        <v/>
      </c>
      <c r="AW1991" s="88" t="str">
        <f t="shared" si="1254"/>
        <v/>
      </c>
      <c r="AZ1991" s="88" t="str">
        <f t="shared" si="1255"/>
        <v/>
      </c>
      <c r="BA1991" s="68" t="str">
        <f t="shared" si="1256"/>
        <v/>
      </c>
      <c r="BB1991" s="68" t="str">
        <f t="shared" si="1257"/>
        <v/>
      </c>
      <c r="BC1991" s="68" t="str">
        <f t="shared" si="1258"/>
        <v/>
      </c>
      <c r="BD1991" s="69" t="str">
        <f t="shared" si="1259"/>
        <v/>
      </c>
      <c r="BE1991" s="69" t="str">
        <f t="shared" si="1272"/>
        <v/>
      </c>
      <c r="BT1991" s="138" t="str">
        <f t="shared" ca="1" si="1273"/>
        <v/>
      </c>
      <c r="BU1991" s="139" t="str">
        <f t="shared" ca="1" si="1274"/>
        <v/>
      </c>
      <c r="BW1991" s="138" t="str">
        <f t="shared" si="1275"/>
        <v/>
      </c>
      <c r="BX1991" s="104" t="str">
        <f t="shared" si="1276"/>
        <v/>
      </c>
      <c r="BY1991" s="139" t="str">
        <f t="shared" si="1277"/>
        <v/>
      </c>
      <c r="CA1991" s="138" t="str">
        <f t="shared" si="1278"/>
        <v/>
      </c>
      <c r="CB1991" s="104" t="str">
        <f t="shared" si="1279"/>
        <v/>
      </c>
      <c r="CC1991" s="139" t="str">
        <f t="shared" si="1280"/>
        <v/>
      </c>
      <c r="CE1991" s="162" t="str">
        <f t="shared" si="1281"/>
        <v/>
      </c>
      <c r="CF1991" s="163" t="str">
        <f t="shared" si="1282"/>
        <v/>
      </c>
      <c r="CG1991" s="164" t="str">
        <f t="shared" si="1283"/>
        <v/>
      </c>
      <c r="CI1991" s="162" t="str">
        <f t="shared" si="1284"/>
        <v/>
      </c>
      <c r="CJ1991" s="163" t="str">
        <f t="shared" si="1287"/>
        <v/>
      </c>
      <c r="CK1991" s="164" t="str">
        <f t="shared" si="1288"/>
        <v/>
      </c>
      <c r="CM1991" s="169" t="str">
        <f t="shared" si="1285"/>
        <v/>
      </c>
      <c r="CN1991" s="139" t="str">
        <f t="shared" si="1286"/>
        <v/>
      </c>
      <c r="CP1991" s="41" t="str">
        <f>IF($CM1991="", "", COUNTIF($CM$11:$CM$3035, "&lt;"&amp;$CM1991)+1+COUNTIF($CM$11:$CM1991, $CM1991)-1)</f>
        <v/>
      </c>
    </row>
    <row r="1992" spans="1:94" x14ac:dyDescent="0.25">
      <c r="A1992" s="40"/>
      <c r="B1992" s="82" t="str">
        <f>IF($I1992="", "", IFERROR(INDEX('Job Database'!$AE$11:$AE$3035, MATCH($I1992, 'Job Database'!$X$11:$X$3035, 0)), ""))</f>
        <v/>
      </c>
      <c r="C1992" s="69" t="str">
        <f>IF($I1992="", "", IF(COUNTIF('Job Database'!$X$11:$X$3035, $I1992)=0, $AC$5, $AC$4))</f>
        <v/>
      </c>
      <c r="D1992" s="40"/>
      <c r="E1992" s="85" t="str">
        <f>IF($I1992="", "", IF(IFERROR(INDEX('Job Database'!$M$11:$M$3035, MATCH($I1992, 'Job Database'!$X$11:$X$3035, 0)), "")="", "", IFERROR(INDEX('Job Database'!$M$11:$M$3035, MATCH($I1992, 'Job Database'!$X$11:$X$3035, 0)), "")))</f>
        <v/>
      </c>
      <c r="F1992" s="40"/>
      <c r="G1992" s="88" t="str">
        <f t="shared" si="1260"/>
        <v/>
      </c>
      <c r="H1992" s="40"/>
      <c r="I1992" s="24"/>
      <c r="J1992" s="34"/>
      <c r="K1992" s="106"/>
      <c r="L1992" s="79"/>
      <c r="M1992" s="34"/>
      <c r="N1992" s="79"/>
      <c r="O1992" s="31"/>
      <c r="P1992" s="53"/>
      <c r="Q1992" s="40"/>
      <c r="S1992" s="41" t="str">
        <f t="shared" si="1248"/>
        <v/>
      </c>
      <c r="T1992" s="41" t="str">
        <f t="shared" si="1249"/>
        <v/>
      </c>
      <c r="U1992" s="41" t="str">
        <f t="shared" si="1261"/>
        <v/>
      </c>
      <c r="W1992" s="74" t="str">
        <f>IF('Job Database'!$X1992="", "", 'Job Database'!$X1992)</f>
        <v/>
      </c>
      <c r="Y1992" s="41" t="str">
        <f>IF($W1992="", "", IF(COUNTIF($I$11:$I$3035, $W1992)&gt;0, "", MAX($Y$10:$Y1991)+1))</f>
        <v/>
      </c>
      <c r="Z1992" s="41">
        <v>1982</v>
      </c>
      <c r="AA1992" s="58" t="str">
        <f t="shared" si="1262"/>
        <v/>
      </c>
      <c r="AC1992" s="41" t="str">
        <f t="shared" si="1250"/>
        <v/>
      </c>
      <c r="AE1992" s="41" t="str">
        <f t="shared" si="1263"/>
        <v/>
      </c>
      <c r="AJ1992" s="154" t="str">
        <f t="shared" si="1264"/>
        <v/>
      </c>
      <c r="AL1992" s="120" t="str">
        <f t="shared" si="1265"/>
        <v/>
      </c>
      <c r="AM1992" s="104" t="str">
        <f t="shared" si="1266"/>
        <v/>
      </c>
      <c r="AN1992" s="104" t="str">
        <f t="shared" si="1267"/>
        <v/>
      </c>
      <c r="AO1992" s="104" t="str">
        <f t="shared" si="1251"/>
        <v/>
      </c>
      <c r="AP1992" s="104" t="str">
        <f t="shared" si="1252"/>
        <v/>
      </c>
      <c r="AQ1992" s="121" t="str">
        <f t="shared" si="1268"/>
        <v/>
      </c>
      <c r="AS1992" s="88" t="str">
        <f t="shared" si="1253"/>
        <v/>
      </c>
      <c r="AT1992" s="68" t="str">
        <f t="shared" si="1269"/>
        <v/>
      </c>
      <c r="AU1992" s="68" t="str">
        <f t="shared" si="1270"/>
        <v/>
      </c>
      <c r="AV1992" s="68" t="str">
        <f t="shared" si="1271"/>
        <v/>
      </c>
      <c r="AW1992" s="88" t="str">
        <f t="shared" si="1254"/>
        <v/>
      </c>
      <c r="AZ1992" s="88" t="str">
        <f t="shared" si="1255"/>
        <v/>
      </c>
      <c r="BA1992" s="68" t="str">
        <f t="shared" si="1256"/>
        <v/>
      </c>
      <c r="BB1992" s="68" t="str">
        <f t="shared" si="1257"/>
        <v/>
      </c>
      <c r="BC1992" s="68" t="str">
        <f t="shared" si="1258"/>
        <v/>
      </c>
      <c r="BD1992" s="69" t="str">
        <f t="shared" si="1259"/>
        <v/>
      </c>
      <c r="BE1992" s="69" t="str">
        <f t="shared" si="1272"/>
        <v/>
      </c>
      <c r="BT1992" s="138" t="str">
        <f t="shared" ca="1" si="1273"/>
        <v/>
      </c>
      <c r="BU1992" s="139" t="str">
        <f t="shared" ca="1" si="1274"/>
        <v/>
      </c>
      <c r="BW1992" s="138" t="str">
        <f t="shared" si="1275"/>
        <v/>
      </c>
      <c r="BX1992" s="104" t="str">
        <f t="shared" si="1276"/>
        <v/>
      </c>
      <c r="BY1992" s="139" t="str">
        <f t="shared" si="1277"/>
        <v/>
      </c>
      <c r="CA1992" s="138" t="str">
        <f t="shared" si="1278"/>
        <v/>
      </c>
      <c r="CB1992" s="104" t="str">
        <f t="shared" si="1279"/>
        <v/>
      </c>
      <c r="CC1992" s="139" t="str">
        <f t="shared" si="1280"/>
        <v/>
      </c>
      <c r="CE1992" s="162" t="str">
        <f t="shared" si="1281"/>
        <v/>
      </c>
      <c r="CF1992" s="163" t="str">
        <f t="shared" si="1282"/>
        <v/>
      </c>
      <c r="CG1992" s="164" t="str">
        <f t="shared" si="1283"/>
        <v/>
      </c>
      <c r="CI1992" s="162" t="str">
        <f t="shared" si="1284"/>
        <v/>
      </c>
      <c r="CJ1992" s="163" t="str">
        <f t="shared" si="1287"/>
        <v/>
      </c>
      <c r="CK1992" s="164" t="str">
        <f t="shared" si="1288"/>
        <v/>
      </c>
      <c r="CM1992" s="169" t="str">
        <f t="shared" si="1285"/>
        <v/>
      </c>
      <c r="CN1992" s="139" t="str">
        <f t="shared" si="1286"/>
        <v/>
      </c>
      <c r="CP1992" s="41" t="str">
        <f>IF($CM1992="", "", COUNTIF($CM$11:$CM$3035, "&lt;"&amp;$CM1992)+1+COUNTIF($CM$11:$CM1992, $CM1992)-1)</f>
        <v/>
      </c>
    </row>
    <row r="1993" spans="1:94" x14ac:dyDescent="0.25">
      <c r="A1993" s="40"/>
      <c r="B1993" s="82" t="str">
        <f>IF($I1993="", "", IFERROR(INDEX('Job Database'!$AE$11:$AE$3035, MATCH($I1993, 'Job Database'!$X$11:$X$3035, 0)), ""))</f>
        <v/>
      </c>
      <c r="C1993" s="69" t="str">
        <f>IF($I1993="", "", IF(COUNTIF('Job Database'!$X$11:$X$3035, $I1993)=0, $AC$5, $AC$4))</f>
        <v/>
      </c>
      <c r="D1993" s="40"/>
      <c r="E1993" s="85" t="str">
        <f>IF($I1993="", "", IF(IFERROR(INDEX('Job Database'!$M$11:$M$3035, MATCH($I1993, 'Job Database'!$X$11:$X$3035, 0)), "")="", "", IFERROR(INDEX('Job Database'!$M$11:$M$3035, MATCH($I1993, 'Job Database'!$X$11:$X$3035, 0)), "")))</f>
        <v/>
      </c>
      <c r="F1993" s="40"/>
      <c r="G1993" s="88" t="str">
        <f t="shared" si="1260"/>
        <v/>
      </c>
      <c r="H1993" s="40"/>
      <c r="I1993" s="24"/>
      <c r="J1993" s="34"/>
      <c r="K1993" s="106"/>
      <c r="L1993" s="79"/>
      <c r="M1993" s="34"/>
      <c r="N1993" s="79"/>
      <c r="O1993" s="31"/>
      <c r="P1993" s="53"/>
      <c r="Q1993" s="40"/>
      <c r="S1993" s="41" t="str">
        <f t="shared" si="1248"/>
        <v/>
      </c>
      <c r="T1993" s="41" t="str">
        <f t="shared" si="1249"/>
        <v/>
      </c>
      <c r="U1993" s="41" t="str">
        <f t="shared" si="1261"/>
        <v/>
      </c>
      <c r="W1993" s="74" t="str">
        <f>IF('Job Database'!$X1993="", "", 'Job Database'!$X1993)</f>
        <v/>
      </c>
      <c r="Y1993" s="41" t="str">
        <f>IF($W1993="", "", IF(COUNTIF($I$11:$I$3035, $W1993)&gt;0, "", MAX($Y$10:$Y1992)+1))</f>
        <v/>
      </c>
      <c r="Z1993" s="41">
        <v>1983</v>
      </c>
      <c r="AA1993" s="58" t="str">
        <f t="shared" si="1262"/>
        <v/>
      </c>
      <c r="AC1993" s="41" t="str">
        <f t="shared" si="1250"/>
        <v/>
      </c>
      <c r="AE1993" s="41" t="str">
        <f t="shared" si="1263"/>
        <v/>
      </c>
      <c r="AJ1993" s="154" t="str">
        <f t="shared" si="1264"/>
        <v/>
      </c>
      <c r="AL1993" s="120" t="str">
        <f t="shared" si="1265"/>
        <v/>
      </c>
      <c r="AM1993" s="104" t="str">
        <f t="shared" si="1266"/>
        <v/>
      </c>
      <c r="AN1993" s="104" t="str">
        <f t="shared" si="1267"/>
        <v/>
      </c>
      <c r="AO1993" s="104" t="str">
        <f t="shared" si="1251"/>
        <v/>
      </c>
      <c r="AP1993" s="104" t="str">
        <f t="shared" si="1252"/>
        <v/>
      </c>
      <c r="AQ1993" s="121" t="str">
        <f t="shared" si="1268"/>
        <v/>
      </c>
      <c r="AS1993" s="88" t="str">
        <f t="shared" si="1253"/>
        <v/>
      </c>
      <c r="AT1993" s="68" t="str">
        <f t="shared" si="1269"/>
        <v/>
      </c>
      <c r="AU1993" s="68" t="str">
        <f t="shared" si="1270"/>
        <v/>
      </c>
      <c r="AV1993" s="68" t="str">
        <f t="shared" si="1271"/>
        <v/>
      </c>
      <c r="AW1993" s="88" t="str">
        <f t="shared" si="1254"/>
        <v/>
      </c>
      <c r="AZ1993" s="88" t="str">
        <f t="shared" si="1255"/>
        <v/>
      </c>
      <c r="BA1993" s="68" t="str">
        <f t="shared" si="1256"/>
        <v/>
      </c>
      <c r="BB1993" s="68" t="str">
        <f t="shared" si="1257"/>
        <v/>
      </c>
      <c r="BC1993" s="68" t="str">
        <f t="shared" si="1258"/>
        <v/>
      </c>
      <c r="BD1993" s="69" t="str">
        <f t="shared" si="1259"/>
        <v/>
      </c>
      <c r="BE1993" s="69" t="str">
        <f t="shared" si="1272"/>
        <v/>
      </c>
      <c r="BT1993" s="138" t="str">
        <f t="shared" ca="1" si="1273"/>
        <v/>
      </c>
      <c r="BU1993" s="139" t="str">
        <f t="shared" ca="1" si="1274"/>
        <v/>
      </c>
      <c r="BW1993" s="138" t="str">
        <f t="shared" si="1275"/>
        <v/>
      </c>
      <c r="BX1993" s="104" t="str">
        <f t="shared" si="1276"/>
        <v/>
      </c>
      <c r="BY1993" s="139" t="str">
        <f t="shared" si="1277"/>
        <v/>
      </c>
      <c r="CA1993" s="138" t="str">
        <f t="shared" si="1278"/>
        <v/>
      </c>
      <c r="CB1993" s="104" t="str">
        <f t="shared" si="1279"/>
        <v/>
      </c>
      <c r="CC1993" s="139" t="str">
        <f t="shared" si="1280"/>
        <v/>
      </c>
      <c r="CE1993" s="162" t="str">
        <f t="shared" si="1281"/>
        <v/>
      </c>
      <c r="CF1993" s="163" t="str">
        <f t="shared" si="1282"/>
        <v/>
      </c>
      <c r="CG1993" s="164" t="str">
        <f t="shared" si="1283"/>
        <v/>
      </c>
      <c r="CI1993" s="162" t="str">
        <f t="shared" si="1284"/>
        <v/>
      </c>
      <c r="CJ1993" s="163" t="str">
        <f t="shared" si="1287"/>
        <v/>
      </c>
      <c r="CK1993" s="164" t="str">
        <f t="shared" si="1288"/>
        <v/>
      </c>
      <c r="CM1993" s="169" t="str">
        <f t="shared" si="1285"/>
        <v/>
      </c>
      <c r="CN1993" s="139" t="str">
        <f t="shared" si="1286"/>
        <v/>
      </c>
      <c r="CP1993" s="41" t="str">
        <f>IF($CM1993="", "", COUNTIF($CM$11:$CM$3035, "&lt;"&amp;$CM1993)+1+COUNTIF($CM$11:$CM1993, $CM1993)-1)</f>
        <v/>
      </c>
    </row>
    <row r="1994" spans="1:94" x14ac:dyDescent="0.25">
      <c r="A1994" s="40"/>
      <c r="B1994" s="82" t="str">
        <f>IF($I1994="", "", IFERROR(INDEX('Job Database'!$AE$11:$AE$3035, MATCH($I1994, 'Job Database'!$X$11:$X$3035, 0)), ""))</f>
        <v/>
      </c>
      <c r="C1994" s="69" t="str">
        <f>IF($I1994="", "", IF(COUNTIF('Job Database'!$X$11:$X$3035, $I1994)=0, $AC$5, $AC$4))</f>
        <v/>
      </c>
      <c r="D1994" s="40"/>
      <c r="E1994" s="85" t="str">
        <f>IF($I1994="", "", IF(IFERROR(INDEX('Job Database'!$M$11:$M$3035, MATCH($I1994, 'Job Database'!$X$11:$X$3035, 0)), "")="", "", IFERROR(INDEX('Job Database'!$M$11:$M$3035, MATCH($I1994, 'Job Database'!$X$11:$X$3035, 0)), "")))</f>
        <v/>
      </c>
      <c r="F1994" s="40"/>
      <c r="G1994" s="88" t="str">
        <f t="shared" si="1260"/>
        <v/>
      </c>
      <c r="H1994" s="40"/>
      <c r="I1994" s="24"/>
      <c r="J1994" s="34"/>
      <c r="K1994" s="106"/>
      <c r="L1994" s="79"/>
      <c r="M1994" s="34"/>
      <c r="N1994" s="79"/>
      <c r="O1994" s="31"/>
      <c r="P1994" s="53"/>
      <c r="Q1994" s="40"/>
      <c r="S1994" s="41" t="str">
        <f t="shared" si="1248"/>
        <v/>
      </c>
      <c r="T1994" s="41" t="str">
        <f t="shared" si="1249"/>
        <v/>
      </c>
      <c r="U1994" s="41" t="str">
        <f t="shared" si="1261"/>
        <v/>
      </c>
      <c r="W1994" s="74" t="str">
        <f>IF('Job Database'!$X1994="", "", 'Job Database'!$X1994)</f>
        <v/>
      </c>
      <c r="Y1994" s="41" t="str">
        <f>IF($W1994="", "", IF(COUNTIF($I$11:$I$3035, $W1994)&gt;0, "", MAX($Y$10:$Y1993)+1))</f>
        <v/>
      </c>
      <c r="Z1994" s="41">
        <v>1984</v>
      </c>
      <c r="AA1994" s="58" t="str">
        <f t="shared" si="1262"/>
        <v/>
      </c>
      <c r="AC1994" s="41" t="str">
        <f t="shared" si="1250"/>
        <v/>
      </c>
      <c r="AE1994" s="41" t="str">
        <f t="shared" si="1263"/>
        <v/>
      </c>
      <c r="AJ1994" s="154" t="str">
        <f t="shared" si="1264"/>
        <v/>
      </c>
      <c r="AL1994" s="120" t="str">
        <f t="shared" si="1265"/>
        <v/>
      </c>
      <c r="AM1994" s="104" t="str">
        <f t="shared" si="1266"/>
        <v/>
      </c>
      <c r="AN1994" s="104" t="str">
        <f t="shared" si="1267"/>
        <v/>
      </c>
      <c r="AO1994" s="104" t="str">
        <f t="shared" si="1251"/>
        <v/>
      </c>
      <c r="AP1994" s="104" t="str">
        <f t="shared" si="1252"/>
        <v/>
      </c>
      <c r="AQ1994" s="121" t="str">
        <f t="shared" si="1268"/>
        <v/>
      </c>
      <c r="AS1994" s="88" t="str">
        <f t="shared" si="1253"/>
        <v/>
      </c>
      <c r="AT1994" s="68" t="str">
        <f t="shared" si="1269"/>
        <v/>
      </c>
      <c r="AU1994" s="68" t="str">
        <f t="shared" si="1270"/>
        <v/>
      </c>
      <c r="AV1994" s="68" t="str">
        <f t="shared" si="1271"/>
        <v/>
      </c>
      <c r="AW1994" s="88" t="str">
        <f t="shared" si="1254"/>
        <v/>
      </c>
      <c r="AZ1994" s="88" t="str">
        <f t="shared" si="1255"/>
        <v/>
      </c>
      <c r="BA1994" s="68" t="str">
        <f t="shared" si="1256"/>
        <v/>
      </c>
      <c r="BB1994" s="68" t="str">
        <f t="shared" si="1257"/>
        <v/>
      </c>
      <c r="BC1994" s="68" t="str">
        <f t="shared" si="1258"/>
        <v/>
      </c>
      <c r="BD1994" s="69" t="str">
        <f t="shared" si="1259"/>
        <v/>
      </c>
      <c r="BE1994" s="69" t="str">
        <f t="shared" si="1272"/>
        <v/>
      </c>
      <c r="BT1994" s="138" t="str">
        <f t="shared" ca="1" si="1273"/>
        <v/>
      </c>
      <c r="BU1994" s="139" t="str">
        <f t="shared" ca="1" si="1274"/>
        <v/>
      </c>
      <c r="BW1994" s="138" t="str">
        <f t="shared" si="1275"/>
        <v/>
      </c>
      <c r="BX1994" s="104" t="str">
        <f t="shared" si="1276"/>
        <v/>
      </c>
      <c r="BY1994" s="139" t="str">
        <f t="shared" si="1277"/>
        <v/>
      </c>
      <c r="CA1994" s="138" t="str">
        <f t="shared" si="1278"/>
        <v/>
      </c>
      <c r="CB1994" s="104" t="str">
        <f t="shared" si="1279"/>
        <v/>
      </c>
      <c r="CC1994" s="139" t="str">
        <f t="shared" si="1280"/>
        <v/>
      </c>
      <c r="CE1994" s="162" t="str">
        <f t="shared" si="1281"/>
        <v/>
      </c>
      <c r="CF1994" s="163" t="str">
        <f t="shared" si="1282"/>
        <v/>
      </c>
      <c r="CG1994" s="164" t="str">
        <f t="shared" si="1283"/>
        <v/>
      </c>
      <c r="CI1994" s="162" t="str">
        <f t="shared" si="1284"/>
        <v/>
      </c>
      <c r="CJ1994" s="163" t="str">
        <f t="shared" si="1287"/>
        <v/>
      </c>
      <c r="CK1994" s="164" t="str">
        <f t="shared" si="1288"/>
        <v/>
      </c>
      <c r="CM1994" s="169" t="str">
        <f t="shared" si="1285"/>
        <v/>
      </c>
      <c r="CN1994" s="139" t="str">
        <f t="shared" si="1286"/>
        <v/>
      </c>
      <c r="CP1994" s="41" t="str">
        <f>IF($CM1994="", "", COUNTIF($CM$11:$CM$3035, "&lt;"&amp;$CM1994)+1+COUNTIF($CM$11:$CM1994, $CM1994)-1)</f>
        <v/>
      </c>
    </row>
    <row r="1995" spans="1:94" x14ac:dyDescent="0.25">
      <c r="A1995" s="40"/>
      <c r="B1995" s="82" t="str">
        <f>IF($I1995="", "", IFERROR(INDEX('Job Database'!$AE$11:$AE$3035, MATCH($I1995, 'Job Database'!$X$11:$X$3035, 0)), ""))</f>
        <v/>
      </c>
      <c r="C1995" s="69" t="str">
        <f>IF($I1995="", "", IF(COUNTIF('Job Database'!$X$11:$X$3035, $I1995)=0, $AC$5, $AC$4))</f>
        <v/>
      </c>
      <c r="D1995" s="40"/>
      <c r="E1995" s="85" t="str">
        <f>IF($I1995="", "", IF(IFERROR(INDEX('Job Database'!$M$11:$M$3035, MATCH($I1995, 'Job Database'!$X$11:$X$3035, 0)), "")="", "", IFERROR(INDEX('Job Database'!$M$11:$M$3035, MATCH($I1995, 'Job Database'!$X$11:$X$3035, 0)), "")))</f>
        <v/>
      </c>
      <c r="F1995" s="40"/>
      <c r="G1995" s="88" t="str">
        <f t="shared" si="1260"/>
        <v/>
      </c>
      <c r="H1995" s="40"/>
      <c r="I1995" s="24"/>
      <c r="J1995" s="34"/>
      <c r="K1995" s="106"/>
      <c r="L1995" s="79"/>
      <c r="M1995" s="34"/>
      <c r="N1995" s="79"/>
      <c r="O1995" s="31"/>
      <c r="P1995" s="53"/>
      <c r="Q1995" s="40"/>
      <c r="S1995" s="41" t="str">
        <f t="shared" ref="S1995:S2058" si="1289">IF($K1995="", "", IF($AG$5&lt;=$K1995, "X", ""))</f>
        <v/>
      </c>
      <c r="T1995" s="41" t="str">
        <f t="shared" ref="T1995:T2058" si="1290">IF($K1995="", "", IF($AG$5&gt;$K1995, "X", ""))</f>
        <v/>
      </c>
      <c r="U1995" s="41" t="str">
        <f t="shared" si="1261"/>
        <v/>
      </c>
      <c r="W1995" s="74" t="str">
        <f>IF('Job Database'!$X1995="", "", 'Job Database'!$X1995)</f>
        <v/>
      </c>
      <c r="Y1995" s="41" t="str">
        <f>IF($W1995="", "", IF(COUNTIF($I$11:$I$3035, $W1995)&gt;0, "", MAX($Y$10:$Y1994)+1))</f>
        <v/>
      </c>
      <c r="Z1995" s="41">
        <v>1985</v>
      </c>
      <c r="AA1995" s="58" t="str">
        <f t="shared" si="1262"/>
        <v/>
      </c>
      <c r="AC1995" s="41" t="str">
        <f t="shared" ref="AC1995:AC2058" si="1291">IF($I1995="", "", IF(COUNTIF($W$11:$W$3035, $I1995)=0, "X", ""))</f>
        <v/>
      </c>
      <c r="AE1995" s="41" t="str">
        <f t="shared" si="1263"/>
        <v/>
      </c>
      <c r="AJ1995" s="154" t="str">
        <f t="shared" si="1264"/>
        <v/>
      </c>
      <c r="AL1995" s="120" t="str">
        <f t="shared" si="1265"/>
        <v/>
      </c>
      <c r="AM1995" s="104" t="str">
        <f t="shared" si="1266"/>
        <v/>
      </c>
      <c r="AN1995" s="104" t="str">
        <f t="shared" si="1267"/>
        <v/>
      </c>
      <c r="AO1995" s="104" t="str">
        <f t="shared" ref="AO1995:AO2058" si="1292">IF(COUNTIF($AZ1995:$BE1995, $AZ$5)&gt;0, "X", "")</f>
        <v/>
      </c>
      <c r="AP1995" s="104" t="str">
        <f t="shared" ref="AP1995:AP2058" si="1293">IF(COUNTIF($AZ1995:$BE1995, $AZ$4)&gt;0, "X", "")</f>
        <v/>
      </c>
      <c r="AQ1995" s="121" t="str">
        <f t="shared" si="1268"/>
        <v/>
      </c>
      <c r="AS1995" s="88" t="str">
        <f t="shared" ref="AS1995:AS2058" si="1294">IF(OR(NOT(J1995=""), E1995="", NOT($O1995=""), NOT($P1995="")), "", NETWORKDAYS(E1995, $AG$5, $BJ$34:$BJ$57))</f>
        <v/>
      </c>
      <c r="AT1995" s="68" t="str">
        <f t="shared" si="1269"/>
        <v/>
      </c>
      <c r="AU1995" s="68" t="str">
        <f t="shared" si="1270"/>
        <v/>
      </c>
      <c r="AV1995" s="68" t="str">
        <f t="shared" si="1271"/>
        <v/>
      </c>
      <c r="AW1995" s="88" t="str">
        <f t="shared" ref="AW1995:AW2058" si="1295">IF(OR(NOT(O1995=""), N1995="", NOT($O1995=""), NOT($P1995="")), "", NETWORKDAYS(N1995, $AG$5, $BJ$34:$BJ$57))</f>
        <v/>
      </c>
      <c r="AZ1995" s="88" t="str">
        <f t="shared" ref="AZ1995:AZ2058" si="1296">IF(OR(AS1995="", $U1995="X"), "", IF(AS1995&gt;=AS$7, $AZ$4, IF(AS1995&gt;=AS$9, $AZ$5, "")))</f>
        <v/>
      </c>
      <c r="BA1995" s="68" t="str">
        <f t="shared" ref="BA1995:BA2058" si="1297">IF(OR(AT1995="", $U1995="X"), "", IF(AT1995&gt;=AT$7, $AZ$4, IF(AT1995&gt;=AT$9, $AZ$5, "")))</f>
        <v/>
      </c>
      <c r="BB1995" s="68" t="str">
        <f t="shared" ref="BB1995:BB2058" si="1298">IF(OR(AU1995="", $U1995="X"), "", IF(AU1995&gt;=AU$7, $AZ$4, IF(AU1995&gt;=AU$9, $AZ$5, "")))</f>
        <v/>
      </c>
      <c r="BC1995" s="68" t="str">
        <f t="shared" ref="BC1995:BC2058" si="1299">IF(OR(AV1995="", $U1995="X"), "", IF(AV1995&gt;=AV$7, $AZ$4, IF(AV1995&gt;=AV$9, $AZ$5, "")))</f>
        <v/>
      </c>
      <c r="BD1995" s="69" t="str">
        <f t="shared" ref="BD1995:BD2058" si="1300">IF(OR(AW1995="", $U1995="X"), "", IF(AW1995&gt;=AW$7, $AZ$4, IF(AW1995&gt;=AW$9, $AZ$5, "")))</f>
        <v/>
      </c>
      <c r="BE1995" s="69" t="str">
        <f t="shared" si="1272"/>
        <v/>
      </c>
      <c r="BT1995" s="138" t="str">
        <f t="shared" ca="1" si="1273"/>
        <v/>
      </c>
      <c r="BU1995" s="139" t="str">
        <f t="shared" ca="1" si="1274"/>
        <v/>
      </c>
      <c r="BW1995" s="138" t="str">
        <f t="shared" si="1275"/>
        <v/>
      </c>
      <c r="BX1995" s="104" t="str">
        <f t="shared" si="1276"/>
        <v/>
      </c>
      <c r="BY1995" s="139" t="str">
        <f t="shared" si="1277"/>
        <v/>
      </c>
      <c r="CA1995" s="138" t="str">
        <f t="shared" si="1278"/>
        <v/>
      </c>
      <c r="CB1995" s="104" t="str">
        <f t="shared" si="1279"/>
        <v/>
      </c>
      <c r="CC1995" s="139" t="str">
        <f t="shared" si="1280"/>
        <v/>
      </c>
      <c r="CE1995" s="162" t="str">
        <f t="shared" si="1281"/>
        <v/>
      </c>
      <c r="CF1995" s="163" t="str">
        <f t="shared" si="1282"/>
        <v/>
      </c>
      <c r="CG1995" s="164" t="str">
        <f t="shared" si="1283"/>
        <v/>
      </c>
      <c r="CI1995" s="162" t="str">
        <f t="shared" si="1284"/>
        <v/>
      </c>
      <c r="CJ1995" s="163" t="str">
        <f t="shared" si="1287"/>
        <v/>
      </c>
      <c r="CK1995" s="164" t="str">
        <f t="shared" si="1288"/>
        <v/>
      </c>
      <c r="CM1995" s="169" t="str">
        <f t="shared" si="1285"/>
        <v/>
      </c>
      <c r="CN1995" s="139" t="str">
        <f t="shared" si="1286"/>
        <v/>
      </c>
      <c r="CP1995" s="41" t="str">
        <f>IF($CM1995="", "", COUNTIF($CM$11:$CM$3035, "&lt;"&amp;$CM1995)+1+COUNTIF($CM$11:$CM1995, $CM1995)-1)</f>
        <v/>
      </c>
    </row>
    <row r="1996" spans="1:94" x14ac:dyDescent="0.25">
      <c r="A1996" s="40"/>
      <c r="B1996" s="82" t="str">
        <f>IF($I1996="", "", IFERROR(INDEX('Job Database'!$AE$11:$AE$3035, MATCH($I1996, 'Job Database'!$X$11:$X$3035, 0)), ""))</f>
        <v/>
      </c>
      <c r="C1996" s="69" t="str">
        <f>IF($I1996="", "", IF(COUNTIF('Job Database'!$X$11:$X$3035, $I1996)=0, $AC$5, $AC$4))</f>
        <v/>
      </c>
      <c r="D1996" s="40"/>
      <c r="E1996" s="85" t="str">
        <f>IF($I1996="", "", IF(IFERROR(INDEX('Job Database'!$M$11:$M$3035, MATCH($I1996, 'Job Database'!$X$11:$X$3035, 0)), "")="", "", IFERROR(INDEX('Job Database'!$M$11:$M$3035, MATCH($I1996, 'Job Database'!$X$11:$X$3035, 0)), "")))</f>
        <v/>
      </c>
      <c r="F1996" s="40"/>
      <c r="G1996" s="88" t="str">
        <f t="shared" ref="G1996:G2059" si="1301">$AJ1996</f>
        <v/>
      </c>
      <c r="H1996" s="40"/>
      <c r="I1996" s="24"/>
      <c r="J1996" s="34"/>
      <c r="K1996" s="106"/>
      <c r="L1996" s="79"/>
      <c r="M1996" s="34"/>
      <c r="N1996" s="79"/>
      <c r="O1996" s="31"/>
      <c r="P1996" s="53"/>
      <c r="Q1996" s="40"/>
      <c r="S1996" s="41" t="str">
        <f t="shared" si="1289"/>
        <v/>
      </c>
      <c r="T1996" s="41" t="str">
        <f t="shared" si="1290"/>
        <v/>
      </c>
      <c r="U1996" s="41" t="str">
        <f t="shared" ref="U1996:U2059" si="1302">IF(OR($S1996="X", $T1996="X"), "X", "")</f>
        <v/>
      </c>
      <c r="W1996" s="74" t="str">
        <f>IF('Job Database'!$X1996="", "", 'Job Database'!$X1996)</f>
        <v/>
      </c>
      <c r="Y1996" s="41" t="str">
        <f>IF($W1996="", "", IF(COUNTIF($I$11:$I$3035, $W1996)&gt;0, "", MAX($Y$10:$Y1995)+1))</f>
        <v/>
      </c>
      <c r="Z1996" s="41">
        <v>1986</v>
      </c>
      <c r="AA1996" s="58" t="str">
        <f t="shared" ref="AA1996:AA2059" si="1303">IFERROR(INDEX($W$11:$W$3035, MATCH($Z1996, $Y$11:$Y$3035, 0)), "")</f>
        <v/>
      </c>
      <c r="AC1996" s="41" t="str">
        <f t="shared" si="1291"/>
        <v/>
      </c>
      <c r="AE1996" s="41" t="str">
        <f t="shared" ref="AE1996:AE2059" si="1304">IF($I1996="", "", IF(COUNTIF($I$11:$I$3035, $I1996)&gt;1, "X", ""))</f>
        <v/>
      </c>
      <c r="AJ1996" s="154" t="str">
        <f t="shared" ref="AJ1996:AJ2059" si="1305">IFERROR(INDEX($AL$10:$AQ$10, $AK$10, MATCH("X", $AL1996:$AQ1996, 0)), "")</f>
        <v/>
      </c>
      <c r="AL1996" s="120" t="str">
        <f t="shared" ref="AL1996:AL2059" si="1306">IF(AND(OR($O1996=$AG$15, $O1996=$AG$16), $P1996=$AH$11), "X", "")</f>
        <v/>
      </c>
      <c r="AM1996" s="104" t="str">
        <f t="shared" ref="AM1996:AM2059" si="1307">IF(AND(OR($O1996=$AG$15, $O1996=$AG$16), $P1996=$AH$13), "X", "")</f>
        <v/>
      </c>
      <c r="AN1996" s="104" t="str">
        <f t="shared" ref="AN1996:AN2059" si="1308">IF(AND(AL1996="", AM1996="", AP1996="", AQ1996="", AO1996="", NOT($I1996="")), "X", "")</f>
        <v/>
      </c>
      <c r="AO1996" s="104" t="str">
        <f t="shared" si="1292"/>
        <v/>
      </c>
      <c r="AP1996" s="104" t="str">
        <f t="shared" si="1293"/>
        <v/>
      </c>
      <c r="AQ1996" s="121" t="str">
        <f t="shared" ref="AQ1996:AQ2059" si="1309">IF(COUNTIF($AG$11:$AG$14, $O1996)&gt;0, "X", "")</f>
        <v/>
      </c>
      <c r="AS1996" s="88" t="str">
        <f t="shared" si="1294"/>
        <v/>
      </c>
      <c r="AT1996" s="68" t="str">
        <f t="shared" ref="AT1996:AT2059" si="1310">IF(OR($J1996="", NOT(L1996=""), NOT($O1996=""), NOT($P1996="")), "", NETWORKDAYS($J1996, $AG$5, $BJ$34:$BJ$57))</f>
        <v/>
      </c>
      <c r="AU1996" s="68" t="str">
        <f t="shared" ref="AU1996:AU2059" si="1311">IF(OR($L1996="", NOT(M1996=""), NOT($O1996=""), NOT($P1996="")), "", NETWORKDAYS($L1996, $AG$5, $BJ$34:$BJ$57))</f>
        <v/>
      </c>
      <c r="AV1996" s="68" t="str">
        <f t="shared" ref="AV1996:AV2059" si="1312">IF(OR($M1996="", NOT(N1996=""), NOT($O1996=""), NOT($P1996="")), "", NETWORKDAYS($M1996, $AG$5, $BJ$34:$BJ$57))</f>
        <v/>
      </c>
      <c r="AW1996" s="88" t="str">
        <f t="shared" si="1295"/>
        <v/>
      </c>
      <c r="AZ1996" s="88" t="str">
        <f t="shared" si="1296"/>
        <v/>
      </c>
      <c r="BA1996" s="68" t="str">
        <f t="shared" si="1297"/>
        <v/>
      </c>
      <c r="BB1996" s="68" t="str">
        <f t="shared" si="1298"/>
        <v/>
      </c>
      <c r="BC1996" s="68" t="str">
        <f t="shared" si="1299"/>
        <v/>
      </c>
      <c r="BD1996" s="69" t="str">
        <f t="shared" si="1300"/>
        <v/>
      </c>
      <c r="BE1996" s="69" t="str">
        <f t="shared" ref="BE1996:BE2059" si="1313">BD1996</f>
        <v/>
      </c>
      <c r="BT1996" s="138" t="str">
        <f t="shared" ref="BT1996:BT2059" ca="1" si="1314">IF($BU1996="X", "", IF(COUNTIF($CA1996:$CC1996, "X")&gt;0, "X", ""))</f>
        <v/>
      </c>
      <c r="BU1996" s="139" t="str">
        <f t="shared" ref="BU1996:BU2059" ca="1" si="1315">IF(OR($L1996=$AG$5, $M1996=$AG$5, $N1996=$AG$5), "X", "")</f>
        <v/>
      </c>
      <c r="BW1996" s="138" t="str">
        <f t="shared" ref="BW1996:BW2059" si="1316">IF(L1996="", "", NETWORKDAYS($AG$5, L1996, $BJ$34:$BJ$57))</f>
        <v/>
      </c>
      <c r="BX1996" s="104" t="str">
        <f t="shared" ref="BX1996:BX2059" si="1317">IF(M1996="", "", NETWORKDAYS($AG$5, M1996, $BJ$34:$BJ$57))</f>
        <v/>
      </c>
      <c r="BY1996" s="139" t="str">
        <f t="shared" ref="BY1996:BY2059" si="1318">IF(N1996="", "", NETWORKDAYS($AG$5, N1996, $BJ$34:$BJ$57))</f>
        <v/>
      </c>
      <c r="CA1996" s="138" t="str">
        <f t="shared" ref="CA1996:CA2059" si="1319">IF(BW1996&lt;0, "", IF(BW1996&lt;=$CA$9, "X", ""))</f>
        <v/>
      </c>
      <c r="CB1996" s="104" t="str">
        <f t="shared" ref="CB1996:CB2059" si="1320">IF(BX1996&lt;0, "", IF(BX1996&lt;=$CA$9, "X", ""))</f>
        <v/>
      </c>
      <c r="CC1996" s="139" t="str">
        <f t="shared" ref="CC1996:CC2059" si="1321">IF(BY1996&lt;0, "", IF(BY1996&lt;=$CA$9, "X", ""))</f>
        <v/>
      </c>
      <c r="CE1996" s="162" t="str">
        <f t="shared" ref="CE1996:CE2059" si="1322">IF(L1996="", "", IF(L1996=$AG$5, L1996, ""))</f>
        <v/>
      </c>
      <c r="CF1996" s="163" t="str">
        <f t="shared" ref="CF1996:CF2059" si="1323">IF(M1996="", "", IF(M1996=$AG$5, M1996, ""))</f>
        <v/>
      </c>
      <c r="CG1996" s="164" t="str">
        <f t="shared" ref="CG1996:CG2059" si="1324">IF(N1996="", "", IF(N1996=$AG$5, N1996, ""))</f>
        <v/>
      </c>
      <c r="CI1996" s="162" t="str">
        <f t="shared" ref="CI1996:CI2059" si="1325">IF(CA1996="", "", L1996)</f>
        <v/>
      </c>
      <c r="CJ1996" s="163" t="str">
        <f t="shared" si="1287"/>
        <v/>
      </c>
      <c r="CK1996" s="164" t="str">
        <f t="shared" si="1288"/>
        <v/>
      </c>
      <c r="CM1996" s="169" t="str">
        <f t="shared" ref="CM1996:CM2059" si="1326">IF(NOT($CE1996=""), $CE1996, IF(NOT($CF1996=""), $CF1996, IF(NOT($CG1996=""), $CG1996, IF(NOT($CI1996=""), $CI1996, IF(NOT($CJ1996=""), $CJ1996, IF(NOT($CK1996=""), $CK1996, ""))))))</f>
        <v/>
      </c>
      <c r="CN1996" s="139" t="str">
        <f t="shared" ref="CN1996:CN2059" si="1327">IF(NOT($CE1996=""), "TODAY - 1st Interview", IF(NOT($CF1996=""), "TODAY - 2nd Interview", IF(NOT($CG1996=""), "TODAY - 3rd Interview", IF(NOT($CI1996=""), "Alert - 1st Interview", IF(NOT($CJ1996=""), "Alert - 2nd Interview", IF(NOT($CK1996=""), "Alert - 3rd Interview", ""))))))</f>
        <v/>
      </c>
      <c r="CP1996" s="41" t="str">
        <f>IF($CM1996="", "", COUNTIF($CM$11:$CM$3035, "&lt;"&amp;$CM1996)+1+COUNTIF($CM$11:$CM1996, $CM1996)-1)</f>
        <v/>
      </c>
    </row>
    <row r="1997" spans="1:94" x14ac:dyDescent="0.25">
      <c r="A1997" s="40"/>
      <c r="B1997" s="82" t="str">
        <f>IF($I1997="", "", IFERROR(INDEX('Job Database'!$AE$11:$AE$3035, MATCH($I1997, 'Job Database'!$X$11:$X$3035, 0)), ""))</f>
        <v/>
      </c>
      <c r="C1997" s="69" t="str">
        <f>IF($I1997="", "", IF(COUNTIF('Job Database'!$X$11:$X$3035, $I1997)=0, $AC$5, $AC$4))</f>
        <v/>
      </c>
      <c r="D1997" s="40"/>
      <c r="E1997" s="85" t="str">
        <f>IF($I1997="", "", IF(IFERROR(INDEX('Job Database'!$M$11:$M$3035, MATCH($I1997, 'Job Database'!$X$11:$X$3035, 0)), "")="", "", IFERROR(INDEX('Job Database'!$M$11:$M$3035, MATCH($I1997, 'Job Database'!$X$11:$X$3035, 0)), "")))</f>
        <v/>
      </c>
      <c r="F1997" s="40"/>
      <c r="G1997" s="88" t="str">
        <f t="shared" si="1301"/>
        <v/>
      </c>
      <c r="H1997" s="40"/>
      <c r="I1997" s="24"/>
      <c r="J1997" s="34"/>
      <c r="K1997" s="106"/>
      <c r="L1997" s="79"/>
      <c r="M1997" s="34"/>
      <c r="N1997" s="79"/>
      <c r="O1997" s="31"/>
      <c r="P1997" s="53"/>
      <c r="Q1997" s="40"/>
      <c r="S1997" s="41" t="str">
        <f t="shared" si="1289"/>
        <v/>
      </c>
      <c r="T1997" s="41" t="str">
        <f t="shared" si="1290"/>
        <v/>
      </c>
      <c r="U1997" s="41" t="str">
        <f t="shared" si="1302"/>
        <v/>
      </c>
      <c r="W1997" s="74" t="str">
        <f>IF('Job Database'!$X1997="", "", 'Job Database'!$X1997)</f>
        <v/>
      </c>
      <c r="Y1997" s="41" t="str">
        <f>IF($W1997="", "", IF(COUNTIF($I$11:$I$3035, $W1997)&gt;0, "", MAX($Y$10:$Y1996)+1))</f>
        <v/>
      </c>
      <c r="Z1997" s="41">
        <v>1987</v>
      </c>
      <c r="AA1997" s="58" t="str">
        <f t="shared" si="1303"/>
        <v/>
      </c>
      <c r="AC1997" s="41" t="str">
        <f t="shared" si="1291"/>
        <v/>
      </c>
      <c r="AE1997" s="41" t="str">
        <f t="shared" si="1304"/>
        <v/>
      </c>
      <c r="AJ1997" s="154" t="str">
        <f t="shared" si="1305"/>
        <v/>
      </c>
      <c r="AL1997" s="120" t="str">
        <f t="shared" si="1306"/>
        <v/>
      </c>
      <c r="AM1997" s="104" t="str">
        <f t="shared" si="1307"/>
        <v/>
      </c>
      <c r="AN1997" s="104" t="str">
        <f t="shared" si="1308"/>
        <v/>
      </c>
      <c r="AO1997" s="104" t="str">
        <f t="shared" si="1292"/>
        <v/>
      </c>
      <c r="AP1997" s="104" t="str">
        <f t="shared" si="1293"/>
        <v/>
      </c>
      <c r="AQ1997" s="121" t="str">
        <f t="shared" si="1309"/>
        <v/>
      </c>
      <c r="AS1997" s="88" t="str">
        <f t="shared" si="1294"/>
        <v/>
      </c>
      <c r="AT1997" s="68" t="str">
        <f t="shared" si="1310"/>
        <v/>
      </c>
      <c r="AU1997" s="68" t="str">
        <f t="shared" si="1311"/>
        <v/>
      </c>
      <c r="AV1997" s="68" t="str">
        <f t="shared" si="1312"/>
        <v/>
      </c>
      <c r="AW1997" s="88" t="str">
        <f t="shared" si="1295"/>
        <v/>
      </c>
      <c r="AZ1997" s="88" t="str">
        <f t="shared" si="1296"/>
        <v/>
      </c>
      <c r="BA1997" s="68" t="str">
        <f t="shared" si="1297"/>
        <v/>
      </c>
      <c r="BB1997" s="68" t="str">
        <f t="shared" si="1298"/>
        <v/>
      </c>
      <c r="BC1997" s="68" t="str">
        <f t="shared" si="1299"/>
        <v/>
      </c>
      <c r="BD1997" s="69" t="str">
        <f t="shared" si="1300"/>
        <v/>
      </c>
      <c r="BE1997" s="69" t="str">
        <f t="shared" si="1313"/>
        <v/>
      </c>
      <c r="BT1997" s="138" t="str">
        <f t="shared" ca="1" si="1314"/>
        <v/>
      </c>
      <c r="BU1997" s="139" t="str">
        <f t="shared" ca="1" si="1315"/>
        <v/>
      </c>
      <c r="BW1997" s="138" t="str">
        <f t="shared" si="1316"/>
        <v/>
      </c>
      <c r="BX1997" s="104" t="str">
        <f t="shared" si="1317"/>
        <v/>
      </c>
      <c r="BY1997" s="139" t="str">
        <f t="shared" si="1318"/>
        <v/>
      </c>
      <c r="CA1997" s="138" t="str">
        <f t="shared" si="1319"/>
        <v/>
      </c>
      <c r="CB1997" s="104" t="str">
        <f t="shared" si="1320"/>
        <v/>
      </c>
      <c r="CC1997" s="139" t="str">
        <f t="shared" si="1321"/>
        <v/>
      </c>
      <c r="CE1997" s="162" t="str">
        <f t="shared" si="1322"/>
        <v/>
      </c>
      <c r="CF1997" s="163" t="str">
        <f t="shared" si="1323"/>
        <v/>
      </c>
      <c r="CG1997" s="164" t="str">
        <f t="shared" si="1324"/>
        <v/>
      </c>
      <c r="CI1997" s="162" t="str">
        <f t="shared" si="1325"/>
        <v/>
      </c>
      <c r="CJ1997" s="163" t="str">
        <f t="shared" si="1287"/>
        <v/>
      </c>
      <c r="CK1997" s="164" t="str">
        <f t="shared" si="1288"/>
        <v/>
      </c>
      <c r="CM1997" s="169" t="str">
        <f t="shared" si="1326"/>
        <v/>
      </c>
      <c r="CN1997" s="139" t="str">
        <f t="shared" si="1327"/>
        <v/>
      </c>
      <c r="CP1997" s="41" t="str">
        <f>IF($CM1997="", "", COUNTIF($CM$11:$CM$3035, "&lt;"&amp;$CM1997)+1+COUNTIF($CM$11:$CM1997, $CM1997)-1)</f>
        <v/>
      </c>
    </row>
    <row r="1998" spans="1:94" x14ac:dyDescent="0.25">
      <c r="A1998" s="40"/>
      <c r="B1998" s="82" t="str">
        <f>IF($I1998="", "", IFERROR(INDEX('Job Database'!$AE$11:$AE$3035, MATCH($I1998, 'Job Database'!$X$11:$X$3035, 0)), ""))</f>
        <v/>
      </c>
      <c r="C1998" s="69" t="str">
        <f>IF($I1998="", "", IF(COUNTIF('Job Database'!$X$11:$X$3035, $I1998)=0, $AC$5, $AC$4))</f>
        <v/>
      </c>
      <c r="D1998" s="40"/>
      <c r="E1998" s="85" t="str">
        <f>IF($I1998="", "", IF(IFERROR(INDEX('Job Database'!$M$11:$M$3035, MATCH($I1998, 'Job Database'!$X$11:$X$3035, 0)), "")="", "", IFERROR(INDEX('Job Database'!$M$11:$M$3035, MATCH($I1998, 'Job Database'!$X$11:$X$3035, 0)), "")))</f>
        <v/>
      </c>
      <c r="F1998" s="40"/>
      <c r="G1998" s="88" t="str">
        <f t="shared" si="1301"/>
        <v/>
      </c>
      <c r="H1998" s="40"/>
      <c r="I1998" s="24"/>
      <c r="J1998" s="34"/>
      <c r="K1998" s="106"/>
      <c r="L1998" s="79"/>
      <c r="M1998" s="34"/>
      <c r="N1998" s="79"/>
      <c r="O1998" s="31"/>
      <c r="P1998" s="53"/>
      <c r="Q1998" s="40"/>
      <c r="S1998" s="41" t="str">
        <f t="shared" si="1289"/>
        <v/>
      </c>
      <c r="T1998" s="41" t="str">
        <f t="shared" si="1290"/>
        <v/>
      </c>
      <c r="U1998" s="41" t="str">
        <f t="shared" si="1302"/>
        <v/>
      </c>
      <c r="W1998" s="74" t="str">
        <f>IF('Job Database'!$X1998="", "", 'Job Database'!$X1998)</f>
        <v/>
      </c>
      <c r="Y1998" s="41" t="str">
        <f>IF($W1998="", "", IF(COUNTIF($I$11:$I$3035, $W1998)&gt;0, "", MAX($Y$10:$Y1997)+1))</f>
        <v/>
      </c>
      <c r="Z1998" s="41">
        <v>1988</v>
      </c>
      <c r="AA1998" s="58" t="str">
        <f t="shared" si="1303"/>
        <v/>
      </c>
      <c r="AC1998" s="41" t="str">
        <f t="shared" si="1291"/>
        <v/>
      </c>
      <c r="AE1998" s="41" t="str">
        <f t="shared" si="1304"/>
        <v/>
      </c>
      <c r="AJ1998" s="154" t="str">
        <f t="shared" si="1305"/>
        <v/>
      </c>
      <c r="AL1998" s="120" t="str">
        <f t="shared" si="1306"/>
        <v/>
      </c>
      <c r="AM1998" s="104" t="str">
        <f t="shared" si="1307"/>
        <v/>
      </c>
      <c r="AN1998" s="104" t="str">
        <f t="shared" si="1308"/>
        <v/>
      </c>
      <c r="AO1998" s="104" t="str">
        <f t="shared" si="1292"/>
        <v/>
      </c>
      <c r="AP1998" s="104" t="str">
        <f t="shared" si="1293"/>
        <v/>
      </c>
      <c r="AQ1998" s="121" t="str">
        <f t="shared" si="1309"/>
        <v/>
      </c>
      <c r="AS1998" s="88" t="str">
        <f t="shared" si="1294"/>
        <v/>
      </c>
      <c r="AT1998" s="68" t="str">
        <f t="shared" si="1310"/>
        <v/>
      </c>
      <c r="AU1998" s="68" t="str">
        <f t="shared" si="1311"/>
        <v/>
      </c>
      <c r="AV1998" s="68" t="str">
        <f t="shared" si="1312"/>
        <v/>
      </c>
      <c r="AW1998" s="88" t="str">
        <f t="shared" si="1295"/>
        <v/>
      </c>
      <c r="AZ1998" s="88" t="str">
        <f t="shared" si="1296"/>
        <v/>
      </c>
      <c r="BA1998" s="68" t="str">
        <f t="shared" si="1297"/>
        <v/>
      </c>
      <c r="BB1998" s="68" t="str">
        <f t="shared" si="1298"/>
        <v/>
      </c>
      <c r="BC1998" s="68" t="str">
        <f t="shared" si="1299"/>
        <v/>
      </c>
      <c r="BD1998" s="69" t="str">
        <f t="shared" si="1300"/>
        <v/>
      </c>
      <c r="BE1998" s="69" t="str">
        <f t="shared" si="1313"/>
        <v/>
      </c>
      <c r="BT1998" s="138" t="str">
        <f t="shared" ca="1" si="1314"/>
        <v/>
      </c>
      <c r="BU1998" s="139" t="str">
        <f t="shared" ca="1" si="1315"/>
        <v/>
      </c>
      <c r="BW1998" s="138" t="str">
        <f t="shared" si="1316"/>
        <v/>
      </c>
      <c r="BX1998" s="104" t="str">
        <f t="shared" si="1317"/>
        <v/>
      </c>
      <c r="BY1998" s="139" t="str">
        <f t="shared" si="1318"/>
        <v/>
      </c>
      <c r="CA1998" s="138" t="str">
        <f t="shared" si="1319"/>
        <v/>
      </c>
      <c r="CB1998" s="104" t="str">
        <f t="shared" si="1320"/>
        <v/>
      </c>
      <c r="CC1998" s="139" t="str">
        <f t="shared" si="1321"/>
        <v/>
      </c>
      <c r="CE1998" s="162" t="str">
        <f t="shared" si="1322"/>
        <v/>
      </c>
      <c r="CF1998" s="163" t="str">
        <f t="shared" si="1323"/>
        <v/>
      </c>
      <c r="CG1998" s="164" t="str">
        <f t="shared" si="1324"/>
        <v/>
      </c>
      <c r="CI1998" s="162" t="str">
        <f t="shared" si="1325"/>
        <v/>
      </c>
      <c r="CJ1998" s="163" t="str">
        <f t="shared" si="1287"/>
        <v/>
      </c>
      <c r="CK1998" s="164" t="str">
        <f t="shared" si="1288"/>
        <v/>
      </c>
      <c r="CM1998" s="169" t="str">
        <f t="shared" si="1326"/>
        <v/>
      </c>
      <c r="CN1998" s="139" t="str">
        <f t="shared" si="1327"/>
        <v/>
      </c>
      <c r="CP1998" s="41" t="str">
        <f>IF($CM1998="", "", COUNTIF($CM$11:$CM$3035, "&lt;"&amp;$CM1998)+1+COUNTIF($CM$11:$CM1998, $CM1998)-1)</f>
        <v/>
      </c>
    </row>
    <row r="1999" spans="1:94" x14ac:dyDescent="0.25">
      <c r="A1999" s="40"/>
      <c r="B1999" s="82" t="str">
        <f>IF($I1999="", "", IFERROR(INDEX('Job Database'!$AE$11:$AE$3035, MATCH($I1999, 'Job Database'!$X$11:$X$3035, 0)), ""))</f>
        <v/>
      </c>
      <c r="C1999" s="69" t="str">
        <f>IF($I1999="", "", IF(COUNTIF('Job Database'!$X$11:$X$3035, $I1999)=0, $AC$5, $AC$4))</f>
        <v/>
      </c>
      <c r="D1999" s="40"/>
      <c r="E1999" s="85" t="str">
        <f>IF($I1999="", "", IF(IFERROR(INDEX('Job Database'!$M$11:$M$3035, MATCH($I1999, 'Job Database'!$X$11:$X$3035, 0)), "")="", "", IFERROR(INDEX('Job Database'!$M$11:$M$3035, MATCH($I1999, 'Job Database'!$X$11:$X$3035, 0)), "")))</f>
        <v/>
      </c>
      <c r="F1999" s="40"/>
      <c r="G1999" s="88" t="str">
        <f t="shared" si="1301"/>
        <v/>
      </c>
      <c r="H1999" s="40"/>
      <c r="I1999" s="24"/>
      <c r="J1999" s="34"/>
      <c r="K1999" s="106"/>
      <c r="L1999" s="79"/>
      <c r="M1999" s="34"/>
      <c r="N1999" s="79"/>
      <c r="O1999" s="31"/>
      <c r="P1999" s="53"/>
      <c r="Q1999" s="40"/>
      <c r="S1999" s="41" t="str">
        <f t="shared" si="1289"/>
        <v/>
      </c>
      <c r="T1999" s="41" t="str">
        <f t="shared" si="1290"/>
        <v/>
      </c>
      <c r="U1999" s="41" t="str">
        <f t="shared" si="1302"/>
        <v/>
      </c>
      <c r="W1999" s="74" t="str">
        <f>IF('Job Database'!$X1999="", "", 'Job Database'!$X1999)</f>
        <v/>
      </c>
      <c r="Y1999" s="41" t="str">
        <f>IF($W1999="", "", IF(COUNTIF($I$11:$I$3035, $W1999)&gt;0, "", MAX($Y$10:$Y1998)+1))</f>
        <v/>
      </c>
      <c r="Z1999" s="41">
        <v>1989</v>
      </c>
      <c r="AA1999" s="58" t="str">
        <f t="shared" si="1303"/>
        <v/>
      </c>
      <c r="AC1999" s="41" t="str">
        <f t="shared" si="1291"/>
        <v/>
      </c>
      <c r="AE1999" s="41" t="str">
        <f t="shared" si="1304"/>
        <v/>
      </c>
      <c r="AJ1999" s="154" t="str">
        <f t="shared" si="1305"/>
        <v/>
      </c>
      <c r="AL1999" s="120" t="str">
        <f t="shared" si="1306"/>
        <v/>
      </c>
      <c r="AM1999" s="104" t="str">
        <f t="shared" si="1307"/>
        <v/>
      </c>
      <c r="AN1999" s="104" t="str">
        <f t="shared" si="1308"/>
        <v/>
      </c>
      <c r="AO1999" s="104" t="str">
        <f t="shared" si="1292"/>
        <v/>
      </c>
      <c r="AP1999" s="104" t="str">
        <f t="shared" si="1293"/>
        <v/>
      </c>
      <c r="AQ1999" s="121" t="str">
        <f t="shared" si="1309"/>
        <v/>
      </c>
      <c r="AS1999" s="88" t="str">
        <f t="shared" si="1294"/>
        <v/>
      </c>
      <c r="AT1999" s="68" t="str">
        <f t="shared" si="1310"/>
        <v/>
      </c>
      <c r="AU1999" s="68" t="str">
        <f t="shared" si="1311"/>
        <v/>
      </c>
      <c r="AV1999" s="68" t="str">
        <f t="shared" si="1312"/>
        <v/>
      </c>
      <c r="AW1999" s="88" t="str">
        <f t="shared" si="1295"/>
        <v/>
      </c>
      <c r="AZ1999" s="88" t="str">
        <f t="shared" si="1296"/>
        <v/>
      </c>
      <c r="BA1999" s="68" t="str">
        <f t="shared" si="1297"/>
        <v/>
      </c>
      <c r="BB1999" s="68" t="str">
        <f t="shared" si="1298"/>
        <v/>
      </c>
      <c r="BC1999" s="68" t="str">
        <f t="shared" si="1299"/>
        <v/>
      </c>
      <c r="BD1999" s="69" t="str">
        <f t="shared" si="1300"/>
        <v/>
      </c>
      <c r="BE1999" s="69" t="str">
        <f t="shared" si="1313"/>
        <v/>
      </c>
      <c r="BT1999" s="138" t="str">
        <f t="shared" ca="1" si="1314"/>
        <v/>
      </c>
      <c r="BU1999" s="139" t="str">
        <f t="shared" ca="1" si="1315"/>
        <v/>
      </c>
      <c r="BW1999" s="138" t="str">
        <f t="shared" si="1316"/>
        <v/>
      </c>
      <c r="BX1999" s="104" t="str">
        <f t="shared" si="1317"/>
        <v/>
      </c>
      <c r="BY1999" s="139" t="str">
        <f t="shared" si="1318"/>
        <v/>
      </c>
      <c r="CA1999" s="138" t="str">
        <f t="shared" si="1319"/>
        <v/>
      </c>
      <c r="CB1999" s="104" t="str">
        <f t="shared" si="1320"/>
        <v/>
      </c>
      <c r="CC1999" s="139" t="str">
        <f t="shared" si="1321"/>
        <v/>
      </c>
      <c r="CE1999" s="162" t="str">
        <f t="shared" si="1322"/>
        <v/>
      </c>
      <c r="CF1999" s="163" t="str">
        <f t="shared" si="1323"/>
        <v/>
      </c>
      <c r="CG1999" s="164" t="str">
        <f t="shared" si="1324"/>
        <v/>
      </c>
      <c r="CI1999" s="162" t="str">
        <f t="shared" si="1325"/>
        <v/>
      </c>
      <c r="CJ1999" s="163" t="str">
        <f t="shared" si="1287"/>
        <v/>
      </c>
      <c r="CK1999" s="164" t="str">
        <f t="shared" si="1288"/>
        <v/>
      </c>
      <c r="CM1999" s="169" t="str">
        <f t="shared" si="1326"/>
        <v/>
      </c>
      <c r="CN1999" s="139" t="str">
        <f t="shared" si="1327"/>
        <v/>
      </c>
      <c r="CP1999" s="41" t="str">
        <f>IF($CM1999="", "", COUNTIF($CM$11:$CM$3035, "&lt;"&amp;$CM1999)+1+COUNTIF($CM$11:$CM1999, $CM1999)-1)</f>
        <v/>
      </c>
    </row>
    <row r="2000" spans="1:94" x14ac:dyDescent="0.25">
      <c r="A2000" s="40"/>
      <c r="B2000" s="82" t="str">
        <f>IF($I2000="", "", IFERROR(INDEX('Job Database'!$AE$11:$AE$3035, MATCH($I2000, 'Job Database'!$X$11:$X$3035, 0)), ""))</f>
        <v/>
      </c>
      <c r="C2000" s="69" t="str">
        <f>IF($I2000="", "", IF(COUNTIF('Job Database'!$X$11:$X$3035, $I2000)=0, $AC$5, $AC$4))</f>
        <v/>
      </c>
      <c r="D2000" s="40"/>
      <c r="E2000" s="85" t="str">
        <f>IF($I2000="", "", IF(IFERROR(INDEX('Job Database'!$M$11:$M$3035, MATCH($I2000, 'Job Database'!$X$11:$X$3035, 0)), "")="", "", IFERROR(INDEX('Job Database'!$M$11:$M$3035, MATCH($I2000, 'Job Database'!$X$11:$X$3035, 0)), "")))</f>
        <v/>
      </c>
      <c r="F2000" s="40"/>
      <c r="G2000" s="88" t="str">
        <f t="shared" si="1301"/>
        <v/>
      </c>
      <c r="H2000" s="40"/>
      <c r="I2000" s="24"/>
      <c r="J2000" s="34"/>
      <c r="K2000" s="106"/>
      <c r="L2000" s="79"/>
      <c r="M2000" s="34"/>
      <c r="N2000" s="79"/>
      <c r="O2000" s="31"/>
      <c r="P2000" s="53"/>
      <c r="Q2000" s="40"/>
      <c r="S2000" s="41" t="str">
        <f t="shared" si="1289"/>
        <v/>
      </c>
      <c r="T2000" s="41" t="str">
        <f t="shared" si="1290"/>
        <v/>
      </c>
      <c r="U2000" s="41" t="str">
        <f t="shared" si="1302"/>
        <v/>
      </c>
      <c r="W2000" s="74" t="str">
        <f>IF('Job Database'!$X2000="", "", 'Job Database'!$X2000)</f>
        <v/>
      </c>
      <c r="Y2000" s="41" t="str">
        <f>IF($W2000="", "", IF(COUNTIF($I$11:$I$3035, $W2000)&gt;0, "", MAX($Y$10:$Y1999)+1))</f>
        <v/>
      </c>
      <c r="Z2000" s="41">
        <v>1990</v>
      </c>
      <c r="AA2000" s="58" t="str">
        <f t="shared" si="1303"/>
        <v/>
      </c>
      <c r="AC2000" s="41" t="str">
        <f t="shared" si="1291"/>
        <v/>
      </c>
      <c r="AE2000" s="41" t="str">
        <f t="shared" si="1304"/>
        <v/>
      </c>
      <c r="AJ2000" s="154" t="str">
        <f t="shared" si="1305"/>
        <v/>
      </c>
      <c r="AL2000" s="120" t="str">
        <f t="shared" si="1306"/>
        <v/>
      </c>
      <c r="AM2000" s="104" t="str">
        <f t="shared" si="1307"/>
        <v/>
      </c>
      <c r="AN2000" s="104" t="str">
        <f t="shared" si="1308"/>
        <v/>
      </c>
      <c r="AO2000" s="104" t="str">
        <f t="shared" si="1292"/>
        <v/>
      </c>
      <c r="AP2000" s="104" t="str">
        <f t="shared" si="1293"/>
        <v/>
      </c>
      <c r="AQ2000" s="121" t="str">
        <f t="shared" si="1309"/>
        <v/>
      </c>
      <c r="AS2000" s="88" t="str">
        <f t="shared" si="1294"/>
        <v/>
      </c>
      <c r="AT2000" s="68" t="str">
        <f t="shared" si="1310"/>
        <v/>
      </c>
      <c r="AU2000" s="68" t="str">
        <f t="shared" si="1311"/>
        <v/>
      </c>
      <c r="AV2000" s="68" t="str">
        <f t="shared" si="1312"/>
        <v/>
      </c>
      <c r="AW2000" s="88" t="str">
        <f t="shared" si="1295"/>
        <v/>
      </c>
      <c r="AZ2000" s="88" t="str">
        <f t="shared" si="1296"/>
        <v/>
      </c>
      <c r="BA2000" s="68" t="str">
        <f t="shared" si="1297"/>
        <v/>
      </c>
      <c r="BB2000" s="68" t="str">
        <f t="shared" si="1298"/>
        <v/>
      </c>
      <c r="BC2000" s="68" t="str">
        <f t="shared" si="1299"/>
        <v/>
      </c>
      <c r="BD2000" s="69" t="str">
        <f t="shared" si="1300"/>
        <v/>
      </c>
      <c r="BE2000" s="69" t="str">
        <f t="shared" si="1313"/>
        <v/>
      </c>
      <c r="BT2000" s="138" t="str">
        <f t="shared" ca="1" si="1314"/>
        <v/>
      </c>
      <c r="BU2000" s="139" t="str">
        <f t="shared" ca="1" si="1315"/>
        <v/>
      </c>
      <c r="BW2000" s="138" t="str">
        <f t="shared" si="1316"/>
        <v/>
      </c>
      <c r="BX2000" s="104" t="str">
        <f t="shared" si="1317"/>
        <v/>
      </c>
      <c r="BY2000" s="139" t="str">
        <f t="shared" si="1318"/>
        <v/>
      </c>
      <c r="CA2000" s="138" t="str">
        <f t="shared" si="1319"/>
        <v/>
      </c>
      <c r="CB2000" s="104" t="str">
        <f t="shared" si="1320"/>
        <v/>
      </c>
      <c r="CC2000" s="139" t="str">
        <f t="shared" si="1321"/>
        <v/>
      </c>
      <c r="CE2000" s="162" t="str">
        <f t="shared" si="1322"/>
        <v/>
      </c>
      <c r="CF2000" s="163" t="str">
        <f t="shared" si="1323"/>
        <v/>
      </c>
      <c r="CG2000" s="164" t="str">
        <f t="shared" si="1324"/>
        <v/>
      </c>
      <c r="CI2000" s="162" t="str">
        <f t="shared" si="1325"/>
        <v/>
      </c>
      <c r="CJ2000" s="163" t="str">
        <f t="shared" si="1287"/>
        <v/>
      </c>
      <c r="CK2000" s="164" t="str">
        <f t="shared" si="1288"/>
        <v/>
      </c>
      <c r="CM2000" s="169" t="str">
        <f t="shared" si="1326"/>
        <v/>
      </c>
      <c r="CN2000" s="139" t="str">
        <f t="shared" si="1327"/>
        <v/>
      </c>
      <c r="CP2000" s="41" t="str">
        <f>IF($CM2000="", "", COUNTIF($CM$11:$CM$3035, "&lt;"&amp;$CM2000)+1+COUNTIF($CM$11:$CM2000, $CM2000)-1)</f>
        <v/>
      </c>
    </row>
    <row r="2001" spans="1:94" x14ac:dyDescent="0.25">
      <c r="A2001" s="40"/>
      <c r="B2001" s="82" t="str">
        <f>IF($I2001="", "", IFERROR(INDEX('Job Database'!$AE$11:$AE$3035, MATCH($I2001, 'Job Database'!$X$11:$X$3035, 0)), ""))</f>
        <v/>
      </c>
      <c r="C2001" s="69" t="str">
        <f>IF($I2001="", "", IF(COUNTIF('Job Database'!$X$11:$X$3035, $I2001)=0, $AC$5, $AC$4))</f>
        <v/>
      </c>
      <c r="D2001" s="40"/>
      <c r="E2001" s="85" t="str">
        <f>IF($I2001="", "", IF(IFERROR(INDEX('Job Database'!$M$11:$M$3035, MATCH($I2001, 'Job Database'!$X$11:$X$3035, 0)), "")="", "", IFERROR(INDEX('Job Database'!$M$11:$M$3035, MATCH($I2001, 'Job Database'!$X$11:$X$3035, 0)), "")))</f>
        <v/>
      </c>
      <c r="F2001" s="40"/>
      <c r="G2001" s="88" t="str">
        <f t="shared" si="1301"/>
        <v/>
      </c>
      <c r="H2001" s="40"/>
      <c r="I2001" s="24"/>
      <c r="J2001" s="34"/>
      <c r="K2001" s="106"/>
      <c r="L2001" s="79"/>
      <c r="M2001" s="34"/>
      <c r="N2001" s="79"/>
      <c r="O2001" s="31"/>
      <c r="P2001" s="53"/>
      <c r="Q2001" s="40"/>
      <c r="S2001" s="41" t="str">
        <f t="shared" si="1289"/>
        <v/>
      </c>
      <c r="T2001" s="41" t="str">
        <f t="shared" si="1290"/>
        <v/>
      </c>
      <c r="U2001" s="41" t="str">
        <f t="shared" si="1302"/>
        <v/>
      </c>
      <c r="W2001" s="74" t="str">
        <f>IF('Job Database'!$X2001="", "", 'Job Database'!$X2001)</f>
        <v/>
      </c>
      <c r="Y2001" s="41" t="str">
        <f>IF($W2001="", "", IF(COUNTIF($I$11:$I$3035, $W2001)&gt;0, "", MAX($Y$10:$Y2000)+1))</f>
        <v/>
      </c>
      <c r="Z2001" s="41">
        <v>1991</v>
      </c>
      <c r="AA2001" s="58" t="str">
        <f t="shared" si="1303"/>
        <v/>
      </c>
      <c r="AC2001" s="41" t="str">
        <f t="shared" si="1291"/>
        <v/>
      </c>
      <c r="AE2001" s="41" t="str">
        <f t="shared" si="1304"/>
        <v/>
      </c>
      <c r="AJ2001" s="154" t="str">
        <f t="shared" si="1305"/>
        <v/>
      </c>
      <c r="AL2001" s="120" t="str">
        <f t="shared" si="1306"/>
        <v/>
      </c>
      <c r="AM2001" s="104" t="str">
        <f t="shared" si="1307"/>
        <v/>
      </c>
      <c r="AN2001" s="104" t="str">
        <f t="shared" si="1308"/>
        <v/>
      </c>
      <c r="AO2001" s="104" t="str">
        <f t="shared" si="1292"/>
        <v/>
      </c>
      <c r="AP2001" s="104" t="str">
        <f t="shared" si="1293"/>
        <v/>
      </c>
      <c r="AQ2001" s="121" t="str">
        <f t="shared" si="1309"/>
        <v/>
      </c>
      <c r="AS2001" s="88" t="str">
        <f t="shared" si="1294"/>
        <v/>
      </c>
      <c r="AT2001" s="68" t="str">
        <f t="shared" si="1310"/>
        <v/>
      </c>
      <c r="AU2001" s="68" t="str">
        <f t="shared" si="1311"/>
        <v/>
      </c>
      <c r="AV2001" s="68" t="str">
        <f t="shared" si="1312"/>
        <v/>
      </c>
      <c r="AW2001" s="88" t="str">
        <f t="shared" si="1295"/>
        <v/>
      </c>
      <c r="AZ2001" s="88" t="str">
        <f t="shared" si="1296"/>
        <v/>
      </c>
      <c r="BA2001" s="68" t="str">
        <f t="shared" si="1297"/>
        <v/>
      </c>
      <c r="BB2001" s="68" t="str">
        <f t="shared" si="1298"/>
        <v/>
      </c>
      <c r="BC2001" s="68" t="str">
        <f t="shared" si="1299"/>
        <v/>
      </c>
      <c r="BD2001" s="69" t="str">
        <f t="shared" si="1300"/>
        <v/>
      </c>
      <c r="BE2001" s="69" t="str">
        <f t="shared" si="1313"/>
        <v/>
      </c>
      <c r="BT2001" s="138" t="str">
        <f t="shared" ca="1" si="1314"/>
        <v/>
      </c>
      <c r="BU2001" s="139" t="str">
        <f t="shared" ca="1" si="1315"/>
        <v/>
      </c>
      <c r="BW2001" s="138" t="str">
        <f t="shared" si="1316"/>
        <v/>
      </c>
      <c r="BX2001" s="104" t="str">
        <f t="shared" si="1317"/>
        <v/>
      </c>
      <c r="BY2001" s="139" t="str">
        <f t="shared" si="1318"/>
        <v/>
      </c>
      <c r="CA2001" s="138" t="str">
        <f t="shared" si="1319"/>
        <v/>
      </c>
      <c r="CB2001" s="104" t="str">
        <f t="shared" si="1320"/>
        <v/>
      </c>
      <c r="CC2001" s="139" t="str">
        <f t="shared" si="1321"/>
        <v/>
      </c>
      <c r="CE2001" s="162" t="str">
        <f t="shared" si="1322"/>
        <v/>
      </c>
      <c r="CF2001" s="163" t="str">
        <f t="shared" si="1323"/>
        <v/>
      </c>
      <c r="CG2001" s="164" t="str">
        <f t="shared" si="1324"/>
        <v/>
      </c>
      <c r="CI2001" s="162" t="str">
        <f t="shared" si="1325"/>
        <v/>
      </c>
      <c r="CJ2001" s="163" t="str">
        <f t="shared" si="1287"/>
        <v/>
      </c>
      <c r="CK2001" s="164" t="str">
        <f t="shared" si="1288"/>
        <v/>
      </c>
      <c r="CM2001" s="169" t="str">
        <f t="shared" si="1326"/>
        <v/>
      </c>
      <c r="CN2001" s="139" t="str">
        <f t="shared" si="1327"/>
        <v/>
      </c>
      <c r="CP2001" s="41" t="str">
        <f>IF($CM2001="", "", COUNTIF($CM$11:$CM$3035, "&lt;"&amp;$CM2001)+1+COUNTIF($CM$11:$CM2001, $CM2001)-1)</f>
        <v/>
      </c>
    </row>
    <row r="2002" spans="1:94" x14ac:dyDescent="0.25">
      <c r="A2002" s="40"/>
      <c r="B2002" s="82" t="str">
        <f>IF($I2002="", "", IFERROR(INDEX('Job Database'!$AE$11:$AE$3035, MATCH($I2002, 'Job Database'!$X$11:$X$3035, 0)), ""))</f>
        <v/>
      </c>
      <c r="C2002" s="69" t="str">
        <f>IF($I2002="", "", IF(COUNTIF('Job Database'!$X$11:$X$3035, $I2002)=0, $AC$5, $AC$4))</f>
        <v/>
      </c>
      <c r="D2002" s="40"/>
      <c r="E2002" s="85" t="str">
        <f>IF($I2002="", "", IF(IFERROR(INDEX('Job Database'!$M$11:$M$3035, MATCH($I2002, 'Job Database'!$X$11:$X$3035, 0)), "")="", "", IFERROR(INDEX('Job Database'!$M$11:$M$3035, MATCH($I2002, 'Job Database'!$X$11:$X$3035, 0)), "")))</f>
        <v/>
      </c>
      <c r="F2002" s="40"/>
      <c r="G2002" s="88" t="str">
        <f t="shared" si="1301"/>
        <v/>
      </c>
      <c r="H2002" s="40"/>
      <c r="I2002" s="24"/>
      <c r="J2002" s="34"/>
      <c r="K2002" s="106"/>
      <c r="L2002" s="79"/>
      <c r="M2002" s="34"/>
      <c r="N2002" s="79"/>
      <c r="O2002" s="31"/>
      <c r="P2002" s="53"/>
      <c r="Q2002" s="40"/>
      <c r="S2002" s="41" t="str">
        <f t="shared" si="1289"/>
        <v/>
      </c>
      <c r="T2002" s="41" t="str">
        <f t="shared" si="1290"/>
        <v/>
      </c>
      <c r="U2002" s="41" t="str">
        <f t="shared" si="1302"/>
        <v/>
      </c>
      <c r="W2002" s="74" t="str">
        <f>IF('Job Database'!$X2002="", "", 'Job Database'!$X2002)</f>
        <v/>
      </c>
      <c r="Y2002" s="41" t="str">
        <f>IF($W2002="", "", IF(COUNTIF($I$11:$I$3035, $W2002)&gt;0, "", MAX($Y$10:$Y2001)+1))</f>
        <v/>
      </c>
      <c r="Z2002" s="41">
        <v>1992</v>
      </c>
      <c r="AA2002" s="58" t="str">
        <f t="shared" si="1303"/>
        <v/>
      </c>
      <c r="AC2002" s="41" t="str">
        <f t="shared" si="1291"/>
        <v/>
      </c>
      <c r="AE2002" s="41" t="str">
        <f t="shared" si="1304"/>
        <v/>
      </c>
      <c r="AJ2002" s="154" t="str">
        <f t="shared" si="1305"/>
        <v/>
      </c>
      <c r="AL2002" s="120" t="str">
        <f t="shared" si="1306"/>
        <v/>
      </c>
      <c r="AM2002" s="104" t="str">
        <f t="shared" si="1307"/>
        <v/>
      </c>
      <c r="AN2002" s="104" t="str">
        <f t="shared" si="1308"/>
        <v/>
      </c>
      <c r="AO2002" s="104" t="str">
        <f t="shared" si="1292"/>
        <v/>
      </c>
      <c r="AP2002" s="104" t="str">
        <f t="shared" si="1293"/>
        <v/>
      </c>
      <c r="AQ2002" s="121" t="str">
        <f t="shared" si="1309"/>
        <v/>
      </c>
      <c r="AS2002" s="88" t="str">
        <f t="shared" si="1294"/>
        <v/>
      </c>
      <c r="AT2002" s="68" t="str">
        <f t="shared" si="1310"/>
        <v/>
      </c>
      <c r="AU2002" s="68" t="str">
        <f t="shared" si="1311"/>
        <v/>
      </c>
      <c r="AV2002" s="68" t="str">
        <f t="shared" si="1312"/>
        <v/>
      </c>
      <c r="AW2002" s="88" t="str">
        <f t="shared" si="1295"/>
        <v/>
      </c>
      <c r="AZ2002" s="88" t="str">
        <f t="shared" si="1296"/>
        <v/>
      </c>
      <c r="BA2002" s="68" t="str">
        <f t="shared" si="1297"/>
        <v/>
      </c>
      <c r="BB2002" s="68" t="str">
        <f t="shared" si="1298"/>
        <v/>
      </c>
      <c r="BC2002" s="68" t="str">
        <f t="shared" si="1299"/>
        <v/>
      </c>
      <c r="BD2002" s="69" t="str">
        <f t="shared" si="1300"/>
        <v/>
      </c>
      <c r="BE2002" s="69" t="str">
        <f t="shared" si="1313"/>
        <v/>
      </c>
      <c r="BT2002" s="138" t="str">
        <f t="shared" ca="1" si="1314"/>
        <v/>
      </c>
      <c r="BU2002" s="139" t="str">
        <f t="shared" ca="1" si="1315"/>
        <v/>
      </c>
      <c r="BW2002" s="138" t="str">
        <f t="shared" si="1316"/>
        <v/>
      </c>
      <c r="BX2002" s="104" t="str">
        <f t="shared" si="1317"/>
        <v/>
      </c>
      <c r="BY2002" s="139" t="str">
        <f t="shared" si="1318"/>
        <v/>
      </c>
      <c r="CA2002" s="138" t="str">
        <f t="shared" si="1319"/>
        <v/>
      </c>
      <c r="CB2002" s="104" t="str">
        <f t="shared" si="1320"/>
        <v/>
      </c>
      <c r="CC2002" s="139" t="str">
        <f t="shared" si="1321"/>
        <v/>
      </c>
      <c r="CE2002" s="162" t="str">
        <f t="shared" si="1322"/>
        <v/>
      </c>
      <c r="CF2002" s="163" t="str">
        <f t="shared" si="1323"/>
        <v/>
      </c>
      <c r="CG2002" s="164" t="str">
        <f t="shared" si="1324"/>
        <v/>
      </c>
      <c r="CI2002" s="162" t="str">
        <f t="shared" si="1325"/>
        <v/>
      </c>
      <c r="CJ2002" s="163" t="str">
        <f t="shared" si="1287"/>
        <v/>
      </c>
      <c r="CK2002" s="164" t="str">
        <f t="shared" si="1288"/>
        <v/>
      </c>
      <c r="CM2002" s="169" t="str">
        <f t="shared" si="1326"/>
        <v/>
      </c>
      <c r="CN2002" s="139" t="str">
        <f t="shared" si="1327"/>
        <v/>
      </c>
      <c r="CP2002" s="41" t="str">
        <f>IF($CM2002="", "", COUNTIF($CM$11:$CM$3035, "&lt;"&amp;$CM2002)+1+COUNTIF($CM$11:$CM2002, $CM2002)-1)</f>
        <v/>
      </c>
    </row>
    <row r="2003" spans="1:94" x14ac:dyDescent="0.25">
      <c r="A2003" s="40"/>
      <c r="B2003" s="82" t="str">
        <f>IF($I2003="", "", IFERROR(INDEX('Job Database'!$AE$11:$AE$3035, MATCH($I2003, 'Job Database'!$X$11:$X$3035, 0)), ""))</f>
        <v/>
      </c>
      <c r="C2003" s="69" t="str">
        <f>IF($I2003="", "", IF(COUNTIF('Job Database'!$X$11:$X$3035, $I2003)=0, $AC$5, $AC$4))</f>
        <v/>
      </c>
      <c r="D2003" s="40"/>
      <c r="E2003" s="85" t="str">
        <f>IF($I2003="", "", IF(IFERROR(INDEX('Job Database'!$M$11:$M$3035, MATCH($I2003, 'Job Database'!$X$11:$X$3035, 0)), "")="", "", IFERROR(INDEX('Job Database'!$M$11:$M$3035, MATCH($I2003, 'Job Database'!$X$11:$X$3035, 0)), "")))</f>
        <v/>
      </c>
      <c r="F2003" s="40"/>
      <c r="G2003" s="88" t="str">
        <f t="shared" si="1301"/>
        <v/>
      </c>
      <c r="H2003" s="40"/>
      <c r="I2003" s="24"/>
      <c r="J2003" s="34"/>
      <c r="K2003" s="106"/>
      <c r="L2003" s="79"/>
      <c r="M2003" s="34"/>
      <c r="N2003" s="79"/>
      <c r="O2003" s="31"/>
      <c r="P2003" s="53"/>
      <c r="Q2003" s="40"/>
      <c r="S2003" s="41" t="str">
        <f t="shared" si="1289"/>
        <v/>
      </c>
      <c r="T2003" s="41" t="str">
        <f t="shared" si="1290"/>
        <v/>
      </c>
      <c r="U2003" s="41" t="str">
        <f t="shared" si="1302"/>
        <v/>
      </c>
      <c r="W2003" s="74" t="str">
        <f>IF('Job Database'!$X2003="", "", 'Job Database'!$X2003)</f>
        <v/>
      </c>
      <c r="Y2003" s="41" t="str">
        <f>IF($W2003="", "", IF(COUNTIF($I$11:$I$3035, $W2003)&gt;0, "", MAX($Y$10:$Y2002)+1))</f>
        <v/>
      </c>
      <c r="Z2003" s="41">
        <v>1993</v>
      </c>
      <c r="AA2003" s="58" t="str">
        <f t="shared" si="1303"/>
        <v/>
      </c>
      <c r="AC2003" s="41" t="str">
        <f t="shared" si="1291"/>
        <v/>
      </c>
      <c r="AE2003" s="41" t="str">
        <f t="shared" si="1304"/>
        <v/>
      </c>
      <c r="AJ2003" s="154" t="str">
        <f t="shared" si="1305"/>
        <v/>
      </c>
      <c r="AL2003" s="120" t="str">
        <f t="shared" si="1306"/>
        <v/>
      </c>
      <c r="AM2003" s="104" t="str">
        <f t="shared" si="1307"/>
        <v/>
      </c>
      <c r="AN2003" s="104" t="str">
        <f t="shared" si="1308"/>
        <v/>
      </c>
      <c r="AO2003" s="104" t="str">
        <f t="shared" si="1292"/>
        <v/>
      </c>
      <c r="AP2003" s="104" t="str">
        <f t="shared" si="1293"/>
        <v/>
      </c>
      <c r="AQ2003" s="121" t="str">
        <f t="shared" si="1309"/>
        <v/>
      </c>
      <c r="AS2003" s="88" t="str">
        <f t="shared" si="1294"/>
        <v/>
      </c>
      <c r="AT2003" s="68" t="str">
        <f t="shared" si="1310"/>
        <v/>
      </c>
      <c r="AU2003" s="68" t="str">
        <f t="shared" si="1311"/>
        <v/>
      </c>
      <c r="AV2003" s="68" t="str">
        <f t="shared" si="1312"/>
        <v/>
      </c>
      <c r="AW2003" s="88" t="str">
        <f t="shared" si="1295"/>
        <v/>
      </c>
      <c r="AZ2003" s="88" t="str">
        <f t="shared" si="1296"/>
        <v/>
      </c>
      <c r="BA2003" s="68" t="str">
        <f t="shared" si="1297"/>
        <v/>
      </c>
      <c r="BB2003" s="68" t="str">
        <f t="shared" si="1298"/>
        <v/>
      </c>
      <c r="BC2003" s="68" t="str">
        <f t="shared" si="1299"/>
        <v/>
      </c>
      <c r="BD2003" s="69" t="str">
        <f t="shared" si="1300"/>
        <v/>
      </c>
      <c r="BE2003" s="69" t="str">
        <f t="shared" si="1313"/>
        <v/>
      </c>
      <c r="BT2003" s="138" t="str">
        <f t="shared" ca="1" si="1314"/>
        <v/>
      </c>
      <c r="BU2003" s="139" t="str">
        <f t="shared" ca="1" si="1315"/>
        <v/>
      </c>
      <c r="BW2003" s="138" t="str">
        <f t="shared" si="1316"/>
        <v/>
      </c>
      <c r="BX2003" s="104" t="str">
        <f t="shared" si="1317"/>
        <v/>
      </c>
      <c r="BY2003" s="139" t="str">
        <f t="shared" si="1318"/>
        <v/>
      </c>
      <c r="CA2003" s="138" t="str">
        <f t="shared" si="1319"/>
        <v/>
      </c>
      <c r="CB2003" s="104" t="str">
        <f t="shared" si="1320"/>
        <v/>
      </c>
      <c r="CC2003" s="139" t="str">
        <f t="shared" si="1321"/>
        <v/>
      </c>
      <c r="CE2003" s="162" t="str">
        <f t="shared" si="1322"/>
        <v/>
      </c>
      <c r="CF2003" s="163" t="str">
        <f t="shared" si="1323"/>
        <v/>
      </c>
      <c r="CG2003" s="164" t="str">
        <f t="shared" si="1324"/>
        <v/>
      </c>
      <c r="CI2003" s="162" t="str">
        <f t="shared" si="1325"/>
        <v/>
      </c>
      <c r="CJ2003" s="163" t="str">
        <f t="shared" si="1287"/>
        <v/>
      </c>
      <c r="CK2003" s="164" t="str">
        <f t="shared" si="1288"/>
        <v/>
      </c>
      <c r="CM2003" s="169" t="str">
        <f t="shared" si="1326"/>
        <v/>
      </c>
      <c r="CN2003" s="139" t="str">
        <f t="shared" si="1327"/>
        <v/>
      </c>
      <c r="CP2003" s="41" t="str">
        <f>IF($CM2003="", "", COUNTIF($CM$11:$CM$3035, "&lt;"&amp;$CM2003)+1+COUNTIF($CM$11:$CM2003, $CM2003)-1)</f>
        <v/>
      </c>
    </row>
    <row r="2004" spans="1:94" x14ac:dyDescent="0.25">
      <c r="A2004" s="40"/>
      <c r="B2004" s="82" t="str">
        <f>IF($I2004="", "", IFERROR(INDEX('Job Database'!$AE$11:$AE$3035, MATCH($I2004, 'Job Database'!$X$11:$X$3035, 0)), ""))</f>
        <v/>
      </c>
      <c r="C2004" s="69" t="str">
        <f>IF($I2004="", "", IF(COUNTIF('Job Database'!$X$11:$X$3035, $I2004)=0, $AC$5, $AC$4))</f>
        <v/>
      </c>
      <c r="D2004" s="40"/>
      <c r="E2004" s="85" t="str">
        <f>IF($I2004="", "", IF(IFERROR(INDEX('Job Database'!$M$11:$M$3035, MATCH($I2004, 'Job Database'!$X$11:$X$3035, 0)), "")="", "", IFERROR(INDEX('Job Database'!$M$11:$M$3035, MATCH($I2004, 'Job Database'!$X$11:$X$3035, 0)), "")))</f>
        <v/>
      </c>
      <c r="F2004" s="40"/>
      <c r="G2004" s="88" t="str">
        <f t="shared" si="1301"/>
        <v/>
      </c>
      <c r="H2004" s="40"/>
      <c r="I2004" s="24"/>
      <c r="J2004" s="34"/>
      <c r="K2004" s="106"/>
      <c r="L2004" s="79"/>
      <c r="M2004" s="34"/>
      <c r="N2004" s="79"/>
      <c r="O2004" s="31"/>
      <c r="P2004" s="53"/>
      <c r="Q2004" s="40"/>
      <c r="S2004" s="41" t="str">
        <f t="shared" si="1289"/>
        <v/>
      </c>
      <c r="T2004" s="41" t="str">
        <f t="shared" si="1290"/>
        <v/>
      </c>
      <c r="U2004" s="41" t="str">
        <f t="shared" si="1302"/>
        <v/>
      </c>
      <c r="W2004" s="74" t="str">
        <f>IF('Job Database'!$X2004="", "", 'Job Database'!$X2004)</f>
        <v/>
      </c>
      <c r="Y2004" s="41" t="str">
        <f>IF($W2004="", "", IF(COUNTIF($I$11:$I$3035, $W2004)&gt;0, "", MAX($Y$10:$Y2003)+1))</f>
        <v/>
      </c>
      <c r="Z2004" s="41">
        <v>1994</v>
      </c>
      <c r="AA2004" s="58" t="str">
        <f t="shared" si="1303"/>
        <v/>
      </c>
      <c r="AC2004" s="41" t="str">
        <f t="shared" si="1291"/>
        <v/>
      </c>
      <c r="AE2004" s="41" t="str">
        <f t="shared" si="1304"/>
        <v/>
      </c>
      <c r="AJ2004" s="154" t="str">
        <f t="shared" si="1305"/>
        <v/>
      </c>
      <c r="AL2004" s="120" t="str">
        <f t="shared" si="1306"/>
        <v/>
      </c>
      <c r="AM2004" s="104" t="str">
        <f t="shared" si="1307"/>
        <v/>
      </c>
      <c r="AN2004" s="104" t="str">
        <f t="shared" si="1308"/>
        <v/>
      </c>
      <c r="AO2004" s="104" t="str">
        <f t="shared" si="1292"/>
        <v/>
      </c>
      <c r="AP2004" s="104" t="str">
        <f t="shared" si="1293"/>
        <v/>
      </c>
      <c r="AQ2004" s="121" t="str">
        <f t="shared" si="1309"/>
        <v/>
      </c>
      <c r="AS2004" s="88" t="str">
        <f t="shared" si="1294"/>
        <v/>
      </c>
      <c r="AT2004" s="68" t="str">
        <f t="shared" si="1310"/>
        <v/>
      </c>
      <c r="AU2004" s="68" t="str">
        <f t="shared" si="1311"/>
        <v/>
      </c>
      <c r="AV2004" s="68" t="str">
        <f t="shared" si="1312"/>
        <v/>
      </c>
      <c r="AW2004" s="88" t="str">
        <f t="shared" si="1295"/>
        <v/>
      </c>
      <c r="AZ2004" s="88" t="str">
        <f t="shared" si="1296"/>
        <v/>
      </c>
      <c r="BA2004" s="68" t="str">
        <f t="shared" si="1297"/>
        <v/>
      </c>
      <c r="BB2004" s="68" t="str">
        <f t="shared" si="1298"/>
        <v/>
      </c>
      <c r="BC2004" s="68" t="str">
        <f t="shared" si="1299"/>
        <v/>
      </c>
      <c r="BD2004" s="69" t="str">
        <f t="shared" si="1300"/>
        <v/>
      </c>
      <c r="BE2004" s="69" t="str">
        <f t="shared" si="1313"/>
        <v/>
      </c>
      <c r="BT2004" s="138" t="str">
        <f t="shared" ca="1" si="1314"/>
        <v/>
      </c>
      <c r="BU2004" s="139" t="str">
        <f t="shared" ca="1" si="1315"/>
        <v/>
      </c>
      <c r="BW2004" s="138" t="str">
        <f t="shared" si="1316"/>
        <v/>
      </c>
      <c r="BX2004" s="104" t="str">
        <f t="shared" si="1317"/>
        <v/>
      </c>
      <c r="BY2004" s="139" t="str">
        <f t="shared" si="1318"/>
        <v/>
      </c>
      <c r="CA2004" s="138" t="str">
        <f t="shared" si="1319"/>
        <v/>
      </c>
      <c r="CB2004" s="104" t="str">
        <f t="shared" si="1320"/>
        <v/>
      </c>
      <c r="CC2004" s="139" t="str">
        <f t="shared" si="1321"/>
        <v/>
      </c>
      <c r="CE2004" s="162" t="str">
        <f t="shared" si="1322"/>
        <v/>
      </c>
      <c r="CF2004" s="163" t="str">
        <f t="shared" si="1323"/>
        <v/>
      </c>
      <c r="CG2004" s="164" t="str">
        <f t="shared" si="1324"/>
        <v/>
      </c>
      <c r="CI2004" s="162" t="str">
        <f t="shared" si="1325"/>
        <v/>
      </c>
      <c r="CJ2004" s="163" t="str">
        <f t="shared" si="1287"/>
        <v/>
      </c>
      <c r="CK2004" s="164" t="str">
        <f t="shared" si="1288"/>
        <v/>
      </c>
      <c r="CM2004" s="169" t="str">
        <f t="shared" si="1326"/>
        <v/>
      </c>
      <c r="CN2004" s="139" t="str">
        <f t="shared" si="1327"/>
        <v/>
      </c>
      <c r="CP2004" s="41" t="str">
        <f>IF($CM2004="", "", COUNTIF($CM$11:$CM$3035, "&lt;"&amp;$CM2004)+1+COUNTIF($CM$11:$CM2004, $CM2004)-1)</f>
        <v/>
      </c>
    </row>
    <row r="2005" spans="1:94" x14ac:dyDescent="0.25">
      <c r="A2005" s="40"/>
      <c r="B2005" s="82" t="str">
        <f>IF($I2005="", "", IFERROR(INDEX('Job Database'!$AE$11:$AE$3035, MATCH($I2005, 'Job Database'!$X$11:$X$3035, 0)), ""))</f>
        <v/>
      </c>
      <c r="C2005" s="69" t="str">
        <f>IF($I2005="", "", IF(COUNTIF('Job Database'!$X$11:$X$3035, $I2005)=0, $AC$5, $AC$4))</f>
        <v/>
      </c>
      <c r="D2005" s="40"/>
      <c r="E2005" s="85" t="str">
        <f>IF($I2005="", "", IF(IFERROR(INDEX('Job Database'!$M$11:$M$3035, MATCH($I2005, 'Job Database'!$X$11:$X$3035, 0)), "")="", "", IFERROR(INDEX('Job Database'!$M$11:$M$3035, MATCH($I2005, 'Job Database'!$X$11:$X$3035, 0)), "")))</f>
        <v/>
      </c>
      <c r="F2005" s="40"/>
      <c r="G2005" s="88" t="str">
        <f t="shared" si="1301"/>
        <v/>
      </c>
      <c r="H2005" s="40"/>
      <c r="I2005" s="24"/>
      <c r="J2005" s="34"/>
      <c r="K2005" s="106"/>
      <c r="L2005" s="79"/>
      <c r="M2005" s="34"/>
      <c r="N2005" s="79"/>
      <c r="O2005" s="31"/>
      <c r="P2005" s="53"/>
      <c r="Q2005" s="40"/>
      <c r="S2005" s="41" t="str">
        <f t="shared" si="1289"/>
        <v/>
      </c>
      <c r="T2005" s="41" t="str">
        <f t="shared" si="1290"/>
        <v/>
      </c>
      <c r="U2005" s="41" t="str">
        <f t="shared" si="1302"/>
        <v/>
      </c>
      <c r="W2005" s="74" t="str">
        <f>IF('Job Database'!$X2005="", "", 'Job Database'!$X2005)</f>
        <v/>
      </c>
      <c r="Y2005" s="41" t="str">
        <f>IF($W2005="", "", IF(COUNTIF($I$11:$I$3035, $W2005)&gt;0, "", MAX($Y$10:$Y2004)+1))</f>
        <v/>
      </c>
      <c r="Z2005" s="41">
        <v>1995</v>
      </c>
      <c r="AA2005" s="58" t="str">
        <f t="shared" si="1303"/>
        <v/>
      </c>
      <c r="AC2005" s="41" t="str">
        <f t="shared" si="1291"/>
        <v/>
      </c>
      <c r="AE2005" s="41" t="str">
        <f t="shared" si="1304"/>
        <v/>
      </c>
      <c r="AJ2005" s="154" t="str">
        <f t="shared" si="1305"/>
        <v/>
      </c>
      <c r="AL2005" s="120" t="str">
        <f t="shared" si="1306"/>
        <v/>
      </c>
      <c r="AM2005" s="104" t="str">
        <f t="shared" si="1307"/>
        <v/>
      </c>
      <c r="AN2005" s="104" t="str">
        <f t="shared" si="1308"/>
        <v/>
      </c>
      <c r="AO2005" s="104" t="str">
        <f t="shared" si="1292"/>
        <v/>
      </c>
      <c r="AP2005" s="104" t="str">
        <f t="shared" si="1293"/>
        <v/>
      </c>
      <c r="AQ2005" s="121" t="str">
        <f t="shared" si="1309"/>
        <v/>
      </c>
      <c r="AS2005" s="88" t="str">
        <f t="shared" si="1294"/>
        <v/>
      </c>
      <c r="AT2005" s="68" t="str">
        <f t="shared" si="1310"/>
        <v/>
      </c>
      <c r="AU2005" s="68" t="str">
        <f t="shared" si="1311"/>
        <v/>
      </c>
      <c r="AV2005" s="68" t="str">
        <f t="shared" si="1312"/>
        <v/>
      </c>
      <c r="AW2005" s="88" t="str">
        <f t="shared" si="1295"/>
        <v/>
      </c>
      <c r="AZ2005" s="88" t="str">
        <f t="shared" si="1296"/>
        <v/>
      </c>
      <c r="BA2005" s="68" t="str">
        <f t="shared" si="1297"/>
        <v/>
      </c>
      <c r="BB2005" s="68" t="str">
        <f t="shared" si="1298"/>
        <v/>
      </c>
      <c r="BC2005" s="68" t="str">
        <f t="shared" si="1299"/>
        <v/>
      </c>
      <c r="BD2005" s="69" t="str">
        <f t="shared" si="1300"/>
        <v/>
      </c>
      <c r="BE2005" s="69" t="str">
        <f t="shared" si="1313"/>
        <v/>
      </c>
      <c r="BT2005" s="138" t="str">
        <f t="shared" ca="1" si="1314"/>
        <v/>
      </c>
      <c r="BU2005" s="139" t="str">
        <f t="shared" ca="1" si="1315"/>
        <v/>
      </c>
      <c r="BW2005" s="138" t="str">
        <f t="shared" si="1316"/>
        <v/>
      </c>
      <c r="BX2005" s="104" t="str">
        <f t="shared" si="1317"/>
        <v/>
      </c>
      <c r="BY2005" s="139" t="str">
        <f t="shared" si="1318"/>
        <v/>
      </c>
      <c r="CA2005" s="138" t="str">
        <f t="shared" si="1319"/>
        <v/>
      </c>
      <c r="CB2005" s="104" t="str">
        <f t="shared" si="1320"/>
        <v/>
      </c>
      <c r="CC2005" s="139" t="str">
        <f t="shared" si="1321"/>
        <v/>
      </c>
      <c r="CE2005" s="162" t="str">
        <f t="shared" si="1322"/>
        <v/>
      </c>
      <c r="CF2005" s="163" t="str">
        <f t="shared" si="1323"/>
        <v/>
      </c>
      <c r="CG2005" s="164" t="str">
        <f t="shared" si="1324"/>
        <v/>
      </c>
      <c r="CI2005" s="162" t="str">
        <f t="shared" si="1325"/>
        <v/>
      </c>
      <c r="CJ2005" s="163" t="str">
        <f t="shared" si="1287"/>
        <v/>
      </c>
      <c r="CK2005" s="164" t="str">
        <f t="shared" si="1288"/>
        <v/>
      </c>
      <c r="CM2005" s="169" t="str">
        <f t="shared" si="1326"/>
        <v/>
      </c>
      <c r="CN2005" s="139" t="str">
        <f t="shared" si="1327"/>
        <v/>
      </c>
      <c r="CP2005" s="41" t="str">
        <f>IF($CM2005="", "", COUNTIF($CM$11:$CM$3035, "&lt;"&amp;$CM2005)+1+COUNTIF($CM$11:$CM2005, $CM2005)-1)</f>
        <v/>
      </c>
    </row>
    <row r="2006" spans="1:94" x14ac:dyDescent="0.25">
      <c r="A2006" s="40"/>
      <c r="B2006" s="82" t="str">
        <f>IF($I2006="", "", IFERROR(INDEX('Job Database'!$AE$11:$AE$3035, MATCH($I2006, 'Job Database'!$X$11:$X$3035, 0)), ""))</f>
        <v/>
      </c>
      <c r="C2006" s="69" t="str">
        <f>IF($I2006="", "", IF(COUNTIF('Job Database'!$X$11:$X$3035, $I2006)=0, $AC$5, $AC$4))</f>
        <v/>
      </c>
      <c r="D2006" s="40"/>
      <c r="E2006" s="85" t="str">
        <f>IF($I2006="", "", IF(IFERROR(INDEX('Job Database'!$M$11:$M$3035, MATCH($I2006, 'Job Database'!$X$11:$X$3035, 0)), "")="", "", IFERROR(INDEX('Job Database'!$M$11:$M$3035, MATCH($I2006, 'Job Database'!$X$11:$X$3035, 0)), "")))</f>
        <v/>
      </c>
      <c r="F2006" s="40"/>
      <c r="G2006" s="88" t="str">
        <f t="shared" si="1301"/>
        <v/>
      </c>
      <c r="H2006" s="40"/>
      <c r="I2006" s="24"/>
      <c r="J2006" s="34"/>
      <c r="K2006" s="106"/>
      <c r="L2006" s="79"/>
      <c r="M2006" s="34"/>
      <c r="N2006" s="79"/>
      <c r="O2006" s="31"/>
      <c r="P2006" s="53"/>
      <c r="Q2006" s="40"/>
      <c r="S2006" s="41" t="str">
        <f t="shared" si="1289"/>
        <v/>
      </c>
      <c r="T2006" s="41" t="str">
        <f t="shared" si="1290"/>
        <v/>
      </c>
      <c r="U2006" s="41" t="str">
        <f t="shared" si="1302"/>
        <v/>
      </c>
      <c r="W2006" s="74" t="str">
        <f>IF('Job Database'!$X2006="", "", 'Job Database'!$X2006)</f>
        <v/>
      </c>
      <c r="Y2006" s="41" t="str">
        <f>IF($W2006="", "", IF(COUNTIF($I$11:$I$3035, $W2006)&gt;0, "", MAX($Y$10:$Y2005)+1))</f>
        <v/>
      </c>
      <c r="Z2006" s="41">
        <v>1996</v>
      </c>
      <c r="AA2006" s="58" t="str">
        <f t="shared" si="1303"/>
        <v/>
      </c>
      <c r="AC2006" s="41" t="str">
        <f t="shared" si="1291"/>
        <v/>
      </c>
      <c r="AE2006" s="41" t="str">
        <f t="shared" si="1304"/>
        <v/>
      </c>
      <c r="AJ2006" s="154" t="str">
        <f t="shared" si="1305"/>
        <v/>
      </c>
      <c r="AL2006" s="120" t="str">
        <f t="shared" si="1306"/>
        <v/>
      </c>
      <c r="AM2006" s="104" t="str">
        <f t="shared" si="1307"/>
        <v/>
      </c>
      <c r="AN2006" s="104" t="str">
        <f t="shared" si="1308"/>
        <v/>
      </c>
      <c r="AO2006" s="104" t="str">
        <f t="shared" si="1292"/>
        <v/>
      </c>
      <c r="AP2006" s="104" t="str">
        <f t="shared" si="1293"/>
        <v/>
      </c>
      <c r="AQ2006" s="121" t="str">
        <f t="shared" si="1309"/>
        <v/>
      </c>
      <c r="AS2006" s="88" t="str">
        <f t="shared" si="1294"/>
        <v/>
      </c>
      <c r="AT2006" s="68" t="str">
        <f t="shared" si="1310"/>
        <v/>
      </c>
      <c r="AU2006" s="68" t="str">
        <f t="shared" si="1311"/>
        <v/>
      </c>
      <c r="AV2006" s="68" t="str">
        <f t="shared" si="1312"/>
        <v/>
      </c>
      <c r="AW2006" s="88" t="str">
        <f t="shared" si="1295"/>
        <v/>
      </c>
      <c r="AZ2006" s="88" t="str">
        <f t="shared" si="1296"/>
        <v/>
      </c>
      <c r="BA2006" s="68" t="str">
        <f t="shared" si="1297"/>
        <v/>
      </c>
      <c r="BB2006" s="68" t="str">
        <f t="shared" si="1298"/>
        <v/>
      </c>
      <c r="BC2006" s="68" t="str">
        <f t="shared" si="1299"/>
        <v/>
      </c>
      <c r="BD2006" s="69" t="str">
        <f t="shared" si="1300"/>
        <v/>
      </c>
      <c r="BE2006" s="69" t="str">
        <f t="shared" si="1313"/>
        <v/>
      </c>
      <c r="BT2006" s="138" t="str">
        <f t="shared" ca="1" si="1314"/>
        <v/>
      </c>
      <c r="BU2006" s="139" t="str">
        <f t="shared" ca="1" si="1315"/>
        <v/>
      </c>
      <c r="BW2006" s="138" t="str">
        <f t="shared" si="1316"/>
        <v/>
      </c>
      <c r="BX2006" s="104" t="str">
        <f t="shared" si="1317"/>
        <v/>
      </c>
      <c r="BY2006" s="139" t="str">
        <f t="shared" si="1318"/>
        <v/>
      </c>
      <c r="CA2006" s="138" t="str">
        <f t="shared" si="1319"/>
        <v/>
      </c>
      <c r="CB2006" s="104" t="str">
        <f t="shared" si="1320"/>
        <v/>
      </c>
      <c r="CC2006" s="139" t="str">
        <f t="shared" si="1321"/>
        <v/>
      </c>
      <c r="CE2006" s="162" t="str">
        <f t="shared" si="1322"/>
        <v/>
      </c>
      <c r="CF2006" s="163" t="str">
        <f t="shared" si="1323"/>
        <v/>
      </c>
      <c r="CG2006" s="164" t="str">
        <f t="shared" si="1324"/>
        <v/>
      </c>
      <c r="CI2006" s="162" t="str">
        <f t="shared" si="1325"/>
        <v/>
      </c>
      <c r="CJ2006" s="163" t="str">
        <f t="shared" si="1287"/>
        <v/>
      </c>
      <c r="CK2006" s="164" t="str">
        <f t="shared" si="1288"/>
        <v/>
      </c>
      <c r="CM2006" s="169" t="str">
        <f t="shared" si="1326"/>
        <v/>
      </c>
      <c r="CN2006" s="139" t="str">
        <f t="shared" si="1327"/>
        <v/>
      </c>
      <c r="CP2006" s="41" t="str">
        <f>IF($CM2006="", "", COUNTIF($CM$11:$CM$3035, "&lt;"&amp;$CM2006)+1+COUNTIF($CM$11:$CM2006, $CM2006)-1)</f>
        <v/>
      </c>
    </row>
    <row r="2007" spans="1:94" x14ac:dyDescent="0.25">
      <c r="A2007" s="40"/>
      <c r="B2007" s="82" t="str">
        <f>IF($I2007="", "", IFERROR(INDEX('Job Database'!$AE$11:$AE$3035, MATCH($I2007, 'Job Database'!$X$11:$X$3035, 0)), ""))</f>
        <v/>
      </c>
      <c r="C2007" s="69" t="str">
        <f>IF($I2007="", "", IF(COUNTIF('Job Database'!$X$11:$X$3035, $I2007)=0, $AC$5, $AC$4))</f>
        <v/>
      </c>
      <c r="D2007" s="40"/>
      <c r="E2007" s="85" t="str">
        <f>IF($I2007="", "", IF(IFERROR(INDEX('Job Database'!$M$11:$M$3035, MATCH($I2007, 'Job Database'!$X$11:$X$3035, 0)), "")="", "", IFERROR(INDEX('Job Database'!$M$11:$M$3035, MATCH($I2007, 'Job Database'!$X$11:$X$3035, 0)), "")))</f>
        <v/>
      </c>
      <c r="F2007" s="40"/>
      <c r="G2007" s="88" t="str">
        <f t="shared" si="1301"/>
        <v/>
      </c>
      <c r="H2007" s="40"/>
      <c r="I2007" s="24"/>
      <c r="J2007" s="34"/>
      <c r="K2007" s="106"/>
      <c r="L2007" s="79"/>
      <c r="M2007" s="34"/>
      <c r="N2007" s="79"/>
      <c r="O2007" s="31"/>
      <c r="P2007" s="53"/>
      <c r="Q2007" s="40"/>
      <c r="S2007" s="41" t="str">
        <f t="shared" si="1289"/>
        <v/>
      </c>
      <c r="T2007" s="41" t="str">
        <f t="shared" si="1290"/>
        <v/>
      </c>
      <c r="U2007" s="41" t="str">
        <f t="shared" si="1302"/>
        <v/>
      </c>
      <c r="W2007" s="74" t="str">
        <f>IF('Job Database'!$X2007="", "", 'Job Database'!$X2007)</f>
        <v/>
      </c>
      <c r="Y2007" s="41" t="str">
        <f>IF($W2007="", "", IF(COUNTIF($I$11:$I$3035, $W2007)&gt;0, "", MAX($Y$10:$Y2006)+1))</f>
        <v/>
      </c>
      <c r="Z2007" s="41">
        <v>1997</v>
      </c>
      <c r="AA2007" s="58" t="str">
        <f t="shared" si="1303"/>
        <v/>
      </c>
      <c r="AC2007" s="41" t="str">
        <f t="shared" si="1291"/>
        <v/>
      </c>
      <c r="AE2007" s="41" t="str">
        <f t="shared" si="1304"/>
        <v/>
      </c>
      <c r="AJ2007" s="154" t="str">
        <f t="shared" si="1305"/>
        <v/>
      </c>
      <c r="AL2007" s="120" t="str">
        <f t="shared" si="1306"/>
        <v/>
      </c>
      <c r="AM2007" s="104" t="str">
        <f t="shared" si="1307"/>
        <v/>
      </c>
      <c r="AN2007" s="104" t="str">
        <f t="shared" si="1308"/>
        <v/>
      </c>
      <c r="AO2007" s="104" t="str">
        <f t="shared" si="1292"/>
        <v/>
      </c>
      <c r="AP2007" s="104" t="str">
        <f t="shared" si="1293"/>
        <v/>
      </c>
      <c r="AQ2007" s="121" t="str">
        <f t="shared" si="1309"/>
        <v/>
      </c>
      <c r="AS2007" s="88" t="str">
        <f t="shared" si="1294"/>
        <v/>
      </c>
      <c r="AT2007" s="68" t="str">
        <f t="shared" si="1310"/>
        <v/>
      </c>
      <c r="AU2007" s="68" t="str">
        <f t="shared" si="1311"/>
        <v/>
      </c>
      <c r="AV2007" s="68" t="str">
        <f t="shared" si="1312"/>
        <v/>
      </c>
      <c r="AW2007" s="88" t="str">
        <f t="shared" si="1295"/>
        <v/>
      </c>
      <c r="AZ2007" s="88" t="str">
        <f t="shared" si="1296"/>
        <v/>
      </c>
      <c r="BA2007" s="68" t="str">
        <f t="shared" si="1297"/>
        <v/>
      </c>
      <c r="BB2007" s="68" t="str">
        <f t="shared" si="1298"/>
        <v/>
      </c>
      <c r="BC2007" s="68" t="str">
        <f t="shared" si="1299"/>
        <v/>
      </c>
      <c r="BD2007" s="69" t="str">
        <f t="shared" si="1300"/>
        <v/>
      </c>
      <c r="BE2007" s="69" t="str">
        <f t="shared" si="1313"/>
        <v/>
      </c>
      <c r="BT2007" s="138" t="str">
        <f t="shared" ca="1" si="1314"/>
        <v/>
      </c>
      <c r="BU2007" s="139" t="str">
        <f t="shared" ca="1" si="1315"/>
        <v/>
      </c>
      <c r="BW2007" s="138" t="str">
        <f t="shared" si="1316"/>
        <v/>
      </c>
      <c r="BX2007" s="104" t="str">
        <f t="shared" si="1317"/>
        <v/>
      </c>
      <c r="BY2007" s="139" t="str">
        <f t="shared" si="1318"/>
        <v/>
      </c>
      <c r="CA2007" s="138" t="str">
        <f t="shared" si="1319"/>
        <v/>
      </c>
      <c r="CB2007" s="104" t="str">
        <f t="shared" si="1320"/>
        <v/>
      </c>
      <c r="CC2007" s="139" t="str">
        <f t="shared" si="1321"/>
        <v/>
      </c>
      <c r="CE2007" s="162" t="str">
        <f t="shared" si="1322"/>
        <v/>
      </c>
      <c r="CF2007" s="163" t="str">
        <f t="shared" si="1323"/>
        <v/>
      </c>
      <c r="CG2007" s="164" t="str">
        <f t="shared" si="1324"/>
        <v/>
      </c>
      <c r="CI2007" s="162" t="str">
        <f t="shared" si="1325"/>
        <v/>
      </c>
      <c r="CJ2007" s="163" t="str">
        <f t="shared" si="1287"/>
        <v/>
      </c>
      <c r="CK2007" s="164" t="str">
        <f t="shared" si="1288"/>
        <v/>
      </c>
      <c r="CM2007" s="169" t="str">
        <f t="shared" si="1326"/>
        <v/>
      </c>
      <c r="CN2007" s="139" t="str">
        <f t="shared" si="1327"/>
        <v/>
      </c>
      <c r="CP2007" s="41" t="str">
        <f>IF($CM2007="", "", COUNTIF($CM$11:$CM$3035, "&lt;"&amp;$CM2007)+1+COUNTIF($CM$11:$CM2007, $CM2007)-1)</f>
        <v/>
      </c>
    </row>
    <row r="2008" spans="1:94" x14ac:dyDescent="0.25">
      <c r="A2008" s="40"/>
      <c r="B2008" s="82" t="str">
        <f>IF($I2008="", "", IFERROR(INDEX('Job Database'!$AE$11:$AE$3035, MATCH($I2008, 'Job Database'!$X$11:$X$3035, 0)), ""))</f>
        <v/>
      </c>
      <c r="C2008" s="69" t="str">
        <f>IF($I2008="", "", IF(COUNTIF('Job Database'!$X$11:$X$3035, $I2008)=0, $AC$5, $AC$4))</f>
        <v/>
      </c>
      <c r="D2008" s="40"/>
      <c r="E2008" s="85" t="str">
        <f>IF($I2008="", "", IF(IFERROR(INDEX('Job Database'!$M$11:$M$3035, MATCH($I2008, 'Job Database'!$X$11:$X$3035, 0)), "")="", "", IFERROR(INDEX('Job Database'!$M$11:$M$3035, MATCH($I2008, 'Job Database'!$X$11:$X$3035, 0)), "")))</f>
        <v/>
      </c>
      <c r="F2008" s="40"/>
      <c r="G2008" s="88" t="str">
        <f t="shared" si="1301"/>
        <v/>
      </c>
      <c r="H2008" s="40"/>
      <c r="I2008" s="24"/>
      <c r="J2008" s="34"/>
      <c r="K2008" s="106"/>
      <c r="L2008" s="79"/>
      <c r="M2008" s="34"/>
      <c r="N2008" s="79"/>
      <c r="O2008" s="31"/>
      <c r="P2008" s="53"/>
      <c r="Q2008" s="40"/>
      <c r="S2008" s="41" t="str">
        <f t="shared" si="1289"/>
        <v/>
      </c>
      <c r="T2008" s="41" t="str">
        <f t="shared" si="1290"/>
        <v/>
      </c>
      <c r="U2008" s="41" t="str">
        <f t="shared" si="1302"/>
        <v/>
      </c>
      <c r="W2008" s="74" t="str">
        <f>IF('Job Database'!$X2008="", "", 'Job Database'!$X2008)</f>
        <v/>
      </c>
      <c r="Y2008" s="41" t="str">
        <f>IF($W2008="", "", IF(COUNTIF($I$11:$I$3035, $W2008)&gt;0, "", MAX($Y$10:$Y2007)+1))</f>
        <v/>
      </c>
      <c r="Z2008" s="41">
        <v>1998</v>
      </c>
      <c r="AA2008" s="58" t="str">
        <f t="shared" si="1303"/>
        <v/>
      </c>
      <c r="AC2008" s="41" t="str">
        <f t="shared" si="1291"/>
        <v/>
      </c>
      <c r="AE2008" s="41" t="str">
        <f t="shared" si="1304"/>
        <v/>
      </c>
      <c r="AJ2008" s="154" t="str">
        <f t="shared" si="1305"/>
        <v/>
      </c>
      <c r="AL2008" s="120" t="str">
        <f t="shared" si="1306"/>
        <v/>
      </c>
      <c r="AM2008" s="104" t="str">
        <f t="shared" si="1307"/>
        <v/>
      </c>
      <c r="AN2008" s="104" t="str">
        <f t="shared" si="1308"/>
        <v/>
      </c>
      <c r="AO2008" s="104" t="str">
        <f t="shared" si="1292"/>
        <v/>
      </c>
      <c r="AP2008" s="104" t="str">
        <f t="shared" si="1293"/>
        <v/>
      </c>
      <c r="AQ2008" s="121" t="str">
        <f t="shared" si="1309"/>
        <v/>
      </c>
      <c r="AS2008" s="88" t="str">
        <f t="shared" si="1294"/>
        <v/>
      </c>
      <c r="AT2008" s="68" t="str">
        <f t="shared" si="1310"/>
        <v/>
      </c>
      <c r="AU2008" s="68" t="str">
        <f t="shared" si="1311"/>
        <v/>
      </c>
      <c r="AV2008" s="68" t="str">
        <f t="shared" si="1312"/>
        <v/>
      </c>
      <c r="AW2008" s="88" t="str">
        <f t="shared" si="1295"/>
        <v/>
      </c>
      <c r="AZ2008" s="88" t="str">
        <f t="shared" si="1296"/>
        <v/>
      </c>
      <c r="BA2008" s="68" t="str">
        <f t="shared" si="1297"/>
        <v/>
      </c>
      <c r="BB2008" s="68" t="str">
        <f t="shared" si="1298"/>
        <v/>
      </c>
      <c r="BC2008" s="68" t="str">
        <f t="shared" si="1299"/>
        <v/>
      </c>
      <c r="BD2008" s="69" t="str">
        <f t="shared" si="1300"/>
        <v/>
      </c>
      <c r="BE2008" s="69" t="str">
        <f t="shared" si="1313"/>
        <v/>
      </c>
      <c r="BT2008" s="138" t="str">
        <f t="shared" ca="1" si="1314"/>
        <v/>
      </c>
      <c r="BU2008" s="139" t="str">
        <f t="shared" ca="1" si="1315"/>
        <v/>
      </c>
      <c r="BW2008" s="138" t="str">
        <f t="shared" si="1316"/>
        <v/>
      </c>
      <c r="BX2008" s="104" t="str">
        <f t="shared" si="1317"/>
        <v/>
      </c>
      <c r="BY2008" s="139" t="str">
        <f t="shared" si="1318"/>
        <v/>
      </c>
      <c r="CA2008" s="138" t="str">
        <f t="shared" si="1319"/>
        <v/>
      </c>
      <c r="CB2008" s="104" t="str">
        <f t="shared" si="1320"/>
        <v/>
      </c>
      <c r="CC2008" s="139" t="str">
        <f t="shared" si="1321"/>
        <v/>
      </c>
      <c r="CE2008" s="162" t="str">
        <f t="shared" si="1322"/>
        <v/>
      </c>
      <c r="CF2008" s="163" t="str">
        <f t="shared" si="1323"/>
        <v/>
      </c>
      <c r="CG2008" s="164" t="str">
        <f t="shared" si="1324"/>
        <v/>
      </c>
      <c r="CI2008" s="162" t="str">
        <f t="shared" si="1325"/>
        <v/>
      </c>
      <c r="CJ2008" s="163" t="str">
        <f t="shared" si="1287"/>
        <v/>
      </c>
      <c r="CK2008" s="164" t="str">
        <f t="shared" si="1288"/>
        <v/>
      </c>
      <c r="CM2008" s="169" t="str">
        <f t="shared" si="1326"/>
        <v/>
      </c>
      <c r="CN2008" s="139" t="str">
        <f t="shared" si="1327"/>
        <v/>
      </c>
      <c r="CP2008" s="41" t="str">
        <f>IF($CM2008="", "", COUNTIF($CM$11:$CM$3035, "&lt;"&amp;$CM2008)+1+COUNTIF($CM$11:$CM2008, $CM2008)-1)</f>
        <v/>
      </c>
    </row>
    <row r="2009" spans="1:94" x14ac:dyDescent="0.25">
      <c r="A2009" s="40"/>
      <c r="B2009" s="82" t="str">
        <f>IF($I2009="", "", IFERROR(INDEX('Job Database'!$AE$11:$AE$3035, MATCH($I2009, 'Job Database'!$X$11:$X$3035, 0)), ""))</f>
        <v/>
      </c>
      <c r="C2009" s="69" t="str">
        <f>IF($I2009="", "", IF(COUNTIF('Job Database'!$X$11:$X$3035, $I2009)=0, $AC$5, $AC$4))</f>
        <v/>
      </c>
      <c r="D2009" s="40"/>
      <c r="E2009" s="85" t="str">
        <f>IF($I2009="", "", IF(IFERROR(INDEX('Job Database'!$M$11:$M$3035, MATCH($I2009, 'Job Database'!$X$11:$X$3035, 0)), "")="", "", IFERROR(INDEX('Job Database'!$M$11:$M$3035, MATCH($I2009, 'Job Database'!$X$11:$X$3035, 0)), "")))</f>
        <v/>
      </c>
      <c r="F2009" s="40"/>
      <c r="G2009" s="88" t="str">
        <f t="shared" si="1301"/>
        <v/>
      </c>
      <c r="H2009" s="40"/>
      <c r="I2009" s="24"/>
      <c r="J2009" s="34"/>
      <c r="K2009" s="106"/>
      <c r="L2009" s="79"/>
      <c r="M2009" s="34"/>
      <c r="N2009" s="79"/>
      <c r="O2009" s="31"/>
      <c r="P2009" s="53"/>
      <c r="Q2009" s="40"/>
      <c r="S2009" s="41" t="str">
        <f t="shared" si="1289"/>
        <v/>
      </c>
      <c r="T2009" s="41" t="str">
        <f t="shared" si="1290"/>
        <v/>
      </c>
      <c r="U2009" s="41" t="str">
        <f t="shared" si="1302"/>
        <v/>
      </c>
      <c r="W2009" s="74" t="str">
        <f>IF('Job Database'!$X2009="", "", 'Job Database'!$X2009)</f>
        <v/>
      </c>
      <c r="Y2009" s="41" t="str">
        <f>IF($W2009="", "", IF(COUNTIF($I$11:$I$3035, $W2009)&gt;0, "", MAX($Y$10:$Y2008)+1))</f>
        <v/>
      </c>
      <c r="Z2009" s="41">
        <v>1999</v>
      </c>
      <c r="AA2009" s="58" t="str">
        <f t="shared" si="1303"/>
        <v/>
      </c>
      <c r="AC2009" s="41" t="str">
        <f t="shared" si="1291"/>
        <v/>
      </c>
      <c r="AE2009" s="41" t="str">
        <f t="shared" si="1304"/>
        <v/>
      </c>
      <c r="AJ2009" s="154" t="str">
        <f t="shared" si="1305"/>
        <v/>
      </c>
      <c r="AL2009" s="120" t="str">
        <f t="shared" si="1306"/>
        <v/>
      </c>
      <c r="AM2009" s="104" t="str">
        <f t="shared" si="1307"/>
        <v/>
      </c>
      <c r="AN2009" s="104" t="str">
        <f t="shared" si="1308"/>
        <v/>
      </c>
      <c r="AO2009" s="104" t="str">
        <f t="shared" si="1292"/>
        <v/>
      </c>
      <c r="AP2009" s="104" t="str">
        <f t="shared" si="1293"/>
        <v/>
      </c>
      <c r="AQ2009" s="121" t="str">
        <f t="shared" si="1309"/>
        <v/>
      </c>
      <c r="AS2009" s="88" t="str">
        <f t="shared" si="1294"/>
        <v/>
      </c>
      <c r="AT2009" s="68" t="str">
        <f t="shared" si="1310"/>
        <v/>
      </c>
      <c r="AU2009" s="68" t="str">
        <f t="shared" si="1311"/>
        <v/>
      </c>
      <c r="AV2009" s="68" t="str">
        <f t="shared" si="1312"/>
        <v/>
      </c>
      <c r="AW2009" s="88" t="str">
        <f t="shared" si="1295"/>
        <v/>
      </c>
      <c r="AZ2009" s="88" t="str">
        <f t="shared" si="1296"/>
        <v/>
      </c>
      <c r="BA2009" s="68" t="str">
        <f t="shared" si="1297"/>
        <v/>
      </c>
      <c r="BB2009" s="68" t="str">
        <f t="shared" si="1298"/>
        <v/>
      </c>
      <c r="BC2009" s="68" t="str">
        <f t="shared" si="1299"/>
        <v/>
      </c>
      <c r="BD2009" s="69" t="str">
        <f t="shared" si="1300"/>
        <v/>
      </c>
      <c r="BE2009" s="69" t="str">
        <f t="shared" si="1313"/>
        <v/>
      </c>
      <c r="BT2009" s="138" t="str">
        <f t="shared" ca="1" si="1314"/>
        <v/>
      </c>
      <c r="BU2009" s="139" t="str">
        <f t="shared" ca="1" si="1315"/>
        <v/>
      </c>
      <c r="BW2009" s="138" t="str">
        <f t="shared" si="1316"/>
        <v/>
      </c>
      <c r="BX2009" s="104" t="str">
        <f t="shared" si="1317"/>
        <v/>
      </c>
      <c r="BY2009" s="139" t="str">
        <f t="shared" si="1318"/>
        <v/>
      </c>
      <c r="CA2009" s="138" t="str">
        <f t="shared" si="1319"/>
        <v/>
      </c>
      <c r="CB2009" s="104" t="str">
        <f t="shared" si="1320"/>
        <v/>
      </c>
      <c r="CC2009" s="139" t="str">
        <f t="shared" si="1321"/>
        <v/>
      </c>
      <c r="CE2009" s="162" t="str">
        <f t="shared" si="1322"/>
        <v/>
      </c>
      <c r="CF2009" s="163" t="str">
        <f t="shared" si="1323"/>
        <v/>
      </c>
      <c r="CG2009" s="164" t="str">
        <f t="shared" si="1324"/>
        <v/>
      </c>
      <c r="CI2009" s="162" t="str">
        <f t="shared" si="1325"/>
        <v/>
      </c>
      <c r="CJ2009" s="163" t="str">
        <f t="shared" si="1287"/>
        <v/>
      </c>
      <c r="CK2009" s="164" t="str">
        <f t="shared" si="1288"/>
        <v/>
      </c>
      <c r="CM2009" s="169" t="str">
        <f t="shared" si="1326"/>
        <v/>
      </c>
      <c r="CN2009" s="139" t="str">
        <f t="shared" si="1327"/>
        <v/>
      </c>
      <c r="CP2009" s="41" t="str">
        <f>IF($CM2009="", "", COUNTIF($CM$11:$CM$3035, "&lt;"&amp;$CM2009)+1+COUNTIF($CM$11:$CM2009, $CM2009)-1)</f>
        <v/>
      </c>
    </row>
    <row r="2010" spans="1:94" x14ac:dyDescent="0.25">
      <c r="A2010" s="40"/>
      <c r="B2010" s="82" t="str">
        <f>IF($I2010="", "", IFERROR(INDEX('Job Database'!$AE$11:$AE$3035, MATCH($I2010, 'Job Database'!$X$11:$X$3035, 0)), ""))</f>
        <v/>
      </c>
      <c r="C2010" s="69" t="str">
        <f>IF($I2010="", "", IF(COUNTIF('Job Database'!$X$11:$X$3035, $I2010)=0, $AC$5, $AC$4))</f>
        <v/>
      </c>
      <c r="D2010" s="40"/>
      <c r="E2010" s="85" t="str">
        <f>IF($I2010="", "", IF(IFERROR(INDEX('Job Database'!$M$11:$M$3035, MATCH($I2010, 'Job Database'!$X$11:$X$3035, 0)), "")="", "", IFERROR(INDEX('Job Database'!$M$11:$M$3035, MATCH($I2010, 'Job Database'!$X$11:$X$3035, 0)), "")))</f>
        <v/>
      </c>
      <c r="F2010" s="40"/>
      <c r="G2010" s="88" t="str">
        <f t="shared" si="1301"/>
        <v/>
      </c>
      <c r="H2010" s="40"/>
      <c r="I2010" s="24"/>
      <c r="J2010" s="34"/>
      <c r="K2010" s="106"/>
      <c r="L2010" s="79"/>
      <c r="M2010" s="34"/>
      <c r="N2010" s="79"/>
      <c r="O2010" s="31"/>
      <c r="P2010" s="53"/>
      <c r="Q2010" s="40"/>
      <c r="S2010" s="41" t="str">
        <f t="shared" si="1289"/>
        <v/>
      </c>
      <c r="T2010" s="41" t="str">
        <f t="shared" si="1290"/>
        <v/>
      </c>
      <c r="U2010" s="41" t="str">
        <f t="shared" si="1302"/>
        <v/>
      </c>
      <c r="W2010" s="74" t="str">
        <f>IF('Job Database'!$X2010="", "", 'Job Database'!$X2010)</f>
        <v/>
      </c>
      <c r="Y2010" s="41" t="str">
        <f>IF($W2010="", "", IF(COUNTIF($I$11:$I$3035, $W2010)&gt;0, "", MAX($Y$10:$Y2009)+1))</f>
        <v/>
      </c>
      <c r="Z2010" s="41">
        <v>2000</v>
      </c>
      <c r="AA2010" s="58" t="str">
        <f t="shared" si="1303"/>
        <v/>
      </c>
      <c r="AC2010" s="41" t="str">
        <f t="shared" si="1291"/>
        <v/>
      </c>
      <c r="AE2010" s="41" t="str">
        <f t="shared" si="1304"/>
        <v/>
      </c>
      <c r="AJ2010" s="154" t="str">
        <f t="shared" si="1305"/>
        <v/>
      </c>
      <c r="AL2010" s="120" t="str">
        <f t="shared" si="1306"/>
        <v/>
      </c>
      <c r="AM2010" s="104" t="str">
        <f t="shared" si="1307"/>
        <v/>
      </c>
      <c r="AN2010" s="104" t="str">
        <f t="shared" si="1308"/>
        <v/>
      </c>
      <c r="AO2010" s="104" t="str">
        <f t="shared" si="1292"/>
        <v/>
      </c>
      <c r="AP2010" s="104" t="str">
        <f t="shared" si="1293"/>
        <v/>
      </c>
      <c r="AQ2010" s="121" t="str">
        <f t="shared" si="1309"/>
        <v/>
      </c>
      <c r="AS2010" s="88" t="str">
        <f t="shared" si="1294"/>
        <v/>
      </c>
      <c r="AT2010" s="68" t="str">
        <f t="shared" si="1310"/>
        <v/>
      </c>
      <c r="AU2010" s="68" t="str">
        <f t="shared" si="1311"/>
        <v/>
      </c>
      <c r="AV2010" s="68" t="str">
        <f t="shared" si="1312"/>
        <v/>
      </c>
      <c r="AW2010" s="88" t="str">
        <f t="shared" si="1295"/>
        <v/>
      </c>
      <c r="AZ2010" s="88" t="str">
        <f t="shared" si="1296"/>
        <v/>
      </c>
      <c r="BA2010" s="68" t="str">
        <f t="shared" si="1297"/>
        <v/>
      </c>
      <c r="BB2010" s="68" t="str">
        <f t="shared" si="1298"/>
        <v/>
      </c>
      <c r="BC2010" s="68" t="str">
        <f t="shared" si="1299"/>
        <v/>
      </c>
      <c r="BD2010" s="69" t="str">
        <f t="shared" si="1300"/>
        <v/>
      </c>
      <c r="BE2010" s="69" t="str">
        <f t="shared" si="1313"/>
        <v/>
      </c>
      <c r="BT2010" s="138" t="str">
        <f t="shared" ca="1" si="1314"/>
        <v/>
      </c>
      <c r="BU2010" s="139" t="str">
        <f t="shared" ca="1" si="1315"/>
        <v/>
      </c>
      <c r="BW2010" s="138" t="str">
        <f t="shared" si="1316"/>
        <v/>
      </c>
      <c r="BX2010" s="104" t="str">
        <f t="shared" si="1317"/>
        <v/>
      </c>
      <c r="BY2010" s="139" t="str">
        <f t="shared" si="1318"/>
        <v/>
      </c>
      <c r="CA2010" s="138" t="str">
        <f t="shared" si="1319"/>
        <v/>
      </c>
      <c r="CB2010" s="104" t="str">
        <f t="shared" si="1320"/>
        <v/>
      </c>
      <c r="CC2010" s="139" t="str">
        <f t="shared" si="1321"/>
        <v/>
      </c>
      <c r="CE2010" s="162" t="str">
        <f t="shared" si="1322"/>
        <v/>
      </c>
      <c r="CF2010" s="163" t="str">
        <f t="shared" si="1323"/>
        <v/>
      </c>
      <c r="CG2010" s="164" t="str">
        <f t="shared" si="1324"/>
        <v/>
      </c>
      <c r="CI2010" s="162" t="str">
        <f t="shared" si="1325"/>
        <v/>
      </c>
      <c r="CJ2010" s="163" t="str">
        <f t="shared" si="1287"/>
        <v/>
      </c>
      <c r="CK2010" s="164" t="str">
        <f t="shared" si="1288"/>
        <v/>
      </c>
      <c r="CM2010" s="169" t="str">
        <f t="shared" si="1326"/>
        <v/>
      </c>
      <c r="CN2010" s="139" t="str">
        <f t="shared" si="1327"/>
        <v/>
      </c>
      <c r="CP2010" s="41" t="str">
        <f>IF($CM2010="", "", COUNTIF($CM$11:$CM$3035, "&lt;"&amp;$CM2010)+1+COUNTIF($CM$11:$CM2010, $CM2010)-1)</f>
        <v/>
      </c>
    </row>
    <row r="2011" spans="1:94" x14ac:dyDescent="0.25">
      <c r="A2011" s="40"/>
      <c r="B2011" s="82" t="str">
        <f>IF($I2011="", "", IFERROR(INDEX('Job Database'!$AE$11:$AE$3035, MATCH($I2011, 'Job Database'!$X$11:$X$3035, 0)), ""))</f>
        <v/>
      </c>
      <c r="C2011" s="69" t="str">
        <f>IF($I2011="", "", IF(COUNTIF('Job Database'!$X$11:$X$3035, $I2011)=0, $AC$5, $AC$4))</f>
        <v/>
      </c>
      <c r="D2011" s="40"/>
      <c r="E2011" s="85" t="str">
        <f>IF($I2011="", "", IF(IFERROR(INDEX('Job Database'!$M$11:$M$3035, MATCH($I2011, 'Job Database'!$X$11:$X$3035, 0)), "")="", "", IFERROR(INDEX('Job Database'!$M$11:$M$3035, MATCH($I2011, 'Job Database'!$X$11:$X$3035, 0)), "")))</f>
        <v/>
      </c>
      <c r="F2011" s="40"/>
      <c r="G2011" s="88" t="str">
        <f t="shared" si="1301"/>
        <v/>
      </c>
      <c r="H2011" s="40"/>
      <c r="I2011" s="24"/>
      <c r="J2011" s="34"/>
      <c r="K2011" s="106"/>
      <c r="L2011" s="79"/>
      <c r="M2011" s="34"/>
      <c r="N2011" s="79"/>
      <c r="O2011" s="31"/>
      <c r="P2011" s="53"/>
      <c r="Q2011" s="40"/>
      <c r="S2011" s="41" t="str">
        <f t="shared" si="1289"/>
        <v/>
      </c>
      <c r="T2011" s="41" t="str">
        <f t="shared" si="1290"/>
        <v/>
      </c>
      <c r="U2011" s="41" t="str">
        <f t="shared" si="1302"/>
        <v/>
      </c>
      <c r="W2011" s="74" t="str">
        <f>IF('Job Database'!$X2011="", "", 'Job Database'!$X2011)</f>
        <v/>
      </c>
      <c r="Y2011" s="41" t="str">
        <f>IF($W2011="", "", IF(COUNTIF($I$11:$I$3035, $W2011)&gt;0, "", MAX($Y$10:$Y2010)+1))</f>
        <v/>
      </c>
      <c r="Z2011" s="41">
        <v>2001</v>
      </c>
      <c r="AA2011" s="58" t="str">
        <f t="shared" si="1303"/>
        <v/>
      </c>
      <c r="AC2011" s="41" t="str">
        <f t="shared" si="1291"/>
        <v/>
      </c>
      <c r="AE2011" s="41" t="str">
        <f t="shared" si="1304"/>
        <v/>
      </c>
      <c r="AJ2011" s="154" t="str">
        <f t="shared" si="1305"/>
        <v/>
      </c>
      <c r="AL2011" s="120" t="str">
        <f t="shared" si="1306"/>
        <v/>
      </c>
      <c r="AM2011" s="104" t="str">
        <f t="shared" si="1307"/>
        <v/>
      </c>
      <c r="AN2011" s="104" t="str">
        <f t="shared" si="1308"/>
        <v/>
      </c>
      <c r="AO2011" s="104" t="str">
        <f t="shared" si="1292"/>
        <v/>
      </c>
      <c r="AP2011" s="104" t="str">
        <f t="shared" si="1293"/>
        <v/>
      </c>
      <c r="AQ2011" s="121" t="str">
        <f t="shared" si="1309"/>
        <v/>
      </c>
      <c r="AS2011" s="88" t="str">
        <f t="shared" si="1294"/>
        <v/>
      </c>
      <c r="AT2011" s="68" t="str">
        <f t="shared" si="1310"/>
        <v/>
      </c>
      <c r="AU2011" s="68" t="str">
        <f t="shared" si="1311"/>
        <v/>
      </c>
      <c r="AV2011" s="68" t="str">
        <f t="shared" si="1312"/>
        <v/>
      </c>
      <c r="AW2011" s="88" t="str">
        <f t="shared" si="1295"/>
        <v/>
      </c>
      <c r="AZ2011" s="88" t="str">
        <f t="shared" si="1296"/>
        <v/>
      </c>
      <c r="BA2011" s="68" t="str">
        <f t="shared" si="1297"/>
        <v/>
      </c>
      <c r="BB2011" s="68" t="str">
        <f t="shared" si="1298"/>
        <v/>
      </c>
      <c r="BC2011" s="68" t="str">
        <f t="shared" si="1299"/>
        <v/>
      </c>
      <c r="BD2011" s="69" t="str">
        <f t="shared" si="1300"/>
        <v/>
      </c>
      <c r="BE2011" s="69" t="str">
        <f t="shared" si="1313"/>
        <v/>
      </c>
      <c r="BT2011" s="138" t="str">
        <f t="shared" ca="1" si="1314"/>
        <v/>
      </c>
      <c r="BU2011" s="139" t="str">
        <f t="shared" ca="1" si="1315"/>
        <v/>
      </c>
      <c r="BW2011" s="138" t="str">
        <f t="shared" si="1316"/>
        <v/>
      </c>
      <c r="BX2011" s="104" t="str">
        <f t="shared" si="1317"/>
        <v/>
      </c>
      <c r="BY2011" s="139" t="str">
        <f t="shared" si="1318"/>
        <v/>
      </c>
      <c r="CA2011" s="138" t="str">
        <f t="shared" si="1319"/>
        <v/>
      </c>
      <c r="CB2011" s="104" t="str">
        <f t="shared" si="1320"/>
        <v/>
      </c>
      <c r="CC2011" s="139" t="str">
        <f t="shared" si="1321"/>
        <v/>
      </c>
      <c r="CE2011" s="162" t="str">
        <f t="shared" si="1322"/>
        <v/>
      </c>
      <c r="CF2011" s="163" t="str">
        <f t="shared" si="1323"/>
        <v/>
      </c>
      <c r="CG2011" s="164" t="str">
        <f t="shared" si="1324"/>
        <v/>
      </c>
      <c r="CI2011" s="162" t="str">
        <f t="shared" si="1325"/>
        <v/>
      </c>
      <c r="CJ2011" s="163" t="str">
        <f t="shared" ref="CJ2011:CJ2074" si="1328">IF(CB2011="", "", M2011)</f>
        <v/>
      </c>
      <c r="CK2011" s="164" t="str">
        <f t="shared" ref="CK2011:CK2074" si="1329">IF(CC2011="", "", N2011)</f>
        <v/>
      </c>
      <c r="CM2011" s="169" t="str">
        <f t="shared" si="1326"/>
        <v/>
      </c>
      <c r="CN2011" s="139" t="str">
        <f t="shared" si="1327"/>
        <v/>
      </c>
      <c r="CP2011" s="41" t="str">
        <f>IF($CM2011="", "", COUNTIF($CM$11:$CM$3035, "&lt;"&amp;$CM2011)+1+COUNTIF($CM$11:$CM2011, $CM2011)-1)</f>
        <v/>
      </c>
    </row>
    <row r="2012" spans="1:94" x14ac:dyDescent="0.25">
      <c r="A2012" s="40"/>
      <c r="B2012" s="82" t="str">
        <f>IF($I2012="", "", IFERROR(INDEX('Job Database'!$AE$11:$AE$3035, MATCH($I2012, 'Job Database'!$X$11:$X$3035, 0)), ""))</f>
        <v/>
      </c>
      <c r="C2012" s="69" t="str">
        <f>IF($I2012="", "", IF(COUNTIF('Job Database'!$X$11:$X$3035, $I2012)=0, $AC$5, $AC$4))</f>
        <v/>
      </c>
      <c r="D2012" s="40"/>
      <c r="E2012" s="85" t="str">
        <f>IF($I2012="", "", IF(IFERROR(INDEX('Job Database'!$M$11:$M$3035, MATCH($I2012, 'Job Database'!$X$11:$X$3035, 0)), "")="", "", IFERROR(INDEX('Job Database'!$M$11:$M$3035, MATCH($I2012, 'Job Database'!$X$11:$X$3035, 0)), "")))</f>
        <v/>
      </c>
      <c r="F2012" s="40"/>
      <c r="G2012" s="88" t="str">
        <f t="shared" si="1301"/>
        <v/>
      </c>
      <c r="H2012" s="40"/>
      <c r="I2012" s="24"/>
      <c r="J2012" s="34"/>
      <c r="K2012" s="106"/>
      <c r="L2012" s="79"/>
      <c r="M2012" s="34"/>
      <c r="N2012" s="79"/>
      <c r="O2012" s="31"/>
      <c r="P2012" s="53"/>
      <c r="Q2012" s="40"/>
      <c r="S2012" s="41" t="str">
        <f t="shared" si="1289"/>
        <v/>
      </c>
      <c r="T2012" s="41" t="str">
        <f t="shared" si="1290"/>
        <v/>
      </c>
      <c r="U2012" s="41" t="str">
        <f t="shared" si="1302"/>
        <v/>
      </c>
      <c r="W2012" s="74" t="str">
        <f>IF('Job Database'!$X2012="", "", 'Job Database'!$X2012)</f>
        <v/>
      </c>
      <c r="Y2012" s="41" t="str">
        <f>IF($W2012="", "", IF(COUNTIF($I$11:$I$3035, $W2012)&gt;0, "", MAX($Y$10:$Y2011)+1))</f>
        <v/>
      </c>
      <c r="Z2012" s="41">
        <v>2002</v>
      </c>
      <c r="AA2012" s="58" t="str">
        <f t="shared" si="1303"/>
        <v/>
      </c>
      <c r="AC2012" s="41" t="str">
        <f t="shared" si="1291"/>
        <v/>
      </c>
      <c r="AE2012" s="41" t="str">
        <f t="shared" si="1304"/>
        <v/>
      </c>
      <c r="AJ2012" s="154" t="str">
        <f t="shared" si="1305"/>
        <v/>
      </c>
      <c r="AL2012" s="120" t="str">
        <f t="shared" si="1306"/>
        <v/>
      </c>
      <c r="AM2012" s="104" t="str">
        <f t="shared" si="1307"/>
        <v/>
      </c>
      <c r="AN2012" s="104" t="str">
        <f t="shared" si="1308"/>
        <v/>
      </c>
      <c r="AO2012" s="104" t="str">
        <f t="shared" si="1292"/>
        <v/>
      </c>
      <c r="AP2012" s="104" t="str">
        <f t="shared" si="1293"/>
        <v/>
      </c>
      <c r="AQ2012" s="121" t="str">
        <f t="shared" si="1309"/>
        <v/>
      </c>
      <c r="AS2012" s="88" t="str">
        <f t="shared" si="1294"/>
        <v/>
      </c>
      <c r="AT2012" s="68" t="str">
        <f t="shared" si="1310"/>
        <v/>
      </c>
      <c r="AU2012" s="68" t="str">
        <f t="shared" si="1311"/>
        <v/>
      </c>
      <c r="AV2012" s="68" t="str">
        <f t="shared" si="1312"/>
        <v/>
      </c>
      <c r="AW2012" s="88" t="str">
        <f t="shared" si="1295"/>
        <v/>
      </c>
      <c r="AZ2012" s="88" t="str">
        <f t="shared" si="1296"/>
        <v/>
      </c>
      <c r="BA2012" s="68" t="str">
        <f t="shared" si="1297"/>
        <v/>
      </c>
      <c r="BB2012" s="68" t="str">
        <f t="shared" si="1298"/>
        <v/>
      </c>
      <c r="BC2012" s="68" t="str">
        <f t="shared" si="1299"/>
        <v/>
      </c>
      <c r="BD2012" s="69" t="str">
        <f t="shared" si="1300"/>
        <v/>
      </c>
      <c r="BE2012" s="69" t="str">
        <f t="shared" si="1313"/>
        <v/>
      </c>
      <c r="BT2012" s="138" t="str">
        <f t="shared" ca="1" si="1314"/>
        <v/>
      </c>
      <c r="BU2012" s="139" t="str">
        <f t="shared" ca="1" si="1315"/>
        <v/>
      </c>
      <c r="BW2012" s="138" t="str">
        <f t="shared" si="1316"/>
        <v/>
      </c>
      <c r="BX2012" s="104" t="str">
        <f t="shared" si="1317"/>
        <v/>
      </c>
      <c r="BY2012" s="139" t="str">
        <f t="shared" si="1318"/>
        <v/>
      </c>
      <c r="CA2012" s="138" t="str">
        <f t="shared" si="1319"/>
        <v/>
      </c>
      <c r="CB2012" s="104" t="str">
        <f t="shared" si="1320"/>
        <v/>
      </c>
      <c r="CC2012" s="139" t="str">
        <f t="shared" si="1321"/>
        <v/>
      </c>
      <c r="CE2012" s="162" t="str">
        <f t="shared" si="1322"/>
        <v/>
      </c>
      <c r="CF2012" s="163" t="str">
        <f t="shared" si="1323"/>
        <v/>
      </c>
      <c r="CG2012" s="164" t="str">
        <f t="shared" si="1324"/>
        <v/>
      </c>
      <c r="CI2012" s="162" t="str">
        <f t="shared" si="1325"/>
        <v/>
      </c>
      <c r="CJ2012" s="163" t="str">
        <f t="shared" si="1328"/>
        <v/>
      </c>
      <c r="CK2012" s="164" t="str">
        <f t="shared" si="1329"/>
        <v/>
      </c>
      <c r="CM2012" s="169" t="str">
        <f t="shared" si="1326"/>
        <v/>
      </c>
      <c r="CN2012" s="139" t="str">
        <f t="shared" si="1327"/>
        <v/>
      </c>
      <c r="CP2012" s="41" t="str">
        <f>IF($CM2012="", "", COUNTIF($CM$11:$CM$3035, "&lt;"&amp;$CM2012)+1+COUNTIF($CM$11:$CM2012, $CM2012)-1)</f>
        <v/>
      </c>
    </row>
    <row r="2013" spans="1:94" x14ac:dyDescent="0.25">
      <c r="A2013" s="40"/>
      <c r="B2013" s="82" t="str">
        <f>IF($I2013="", "", IFERROR(INDEX('Job Database'!$AE$11:$AE$3035, MATCH($I2013, 'Job Database'!$X$11:$X$3035, 0)), ""))</f>
        <v/>
      </c>
      <c r="C2013" s="69" t="str">
        <f>IF($I2013="", "", IF(COUNTIF('Job Database'!$X$11:$X$3035, $I2013)=0, $AC$5, $AC$4))</f>
        <v/>
      </c>
      <c r="D2013" s="40"/>
      <c r="E2013" s="85" t="str">
        <f>IF($I2013="", "", IF(IFERROR(INDEX('Job Database'!$M$11:$M$3035, MATCH($I2013, 'Job Database'!$X$11:$X$3035, 0)), "")="", "", IFERROR(INDEX('Job Database'!$M$11:$M$3035, MATCH($I2013, 'Job Database'!$X$11:$X$3035, 0)), "")))</f>
        <v/>
      </c>
      <c r="F2013" s="40"/>
      <c r="G2013" s="88" t="str">
        <f t="shared" si="1301"/>
        <v/>
      </c>
      <c r="H2013" s="40"/>
      <c r="I2013" s="24"/>
      <c r="J2013" s="34"/>
      <c r="K2013" s="106"/>
      <c r="L2013" s="79"/>
      <c r="M2013" s="34"/>
      <c r="N2013" s="79"/>
      <c r="O2013" s="31"/>
      <c r="P2013" s="53"/>
      <c r="Q2013" s="40"/>
      <c r="S2013" s="41" t="str">
        <f t="shared" si="1289"/>
        <v/>
      </c>
      <c r="T2013" s="41" t="str">
        <f t="shared" si="1290"/>
        <v/>
      </c>
      <c r="U2013" s="41" t="str">
        <f t="shared" si="1302"/>
        <v/>
      </c>
      <c r="W2013" s="74" t="str">
        <f>IF('Job Database'!$X2013="", "", 'Job Database'!$X2013)</f>
        <v/>
      </c>
      <c r="Y2013" s="41" t="str">
        <f>IF($W2013="", "", IF(COUNTIF($I$11:$I$3035, $W2013)&gt;0, "", MAX($Y$10:$Y2012)+1))</f>
        <v/>
      </c>
      <c r="Z2013" s="41">
        <v>2003</v>
      </c>
      <c r="AA2013" s="58" t="str">
        <f t="shared" si="1303"/>
        <v/>
      </c>
      <c r="AC2013" s="41" t="str">
        <f t="shared" si="1291"/>
        <v/>
      </c>
      <c r="AE2013" s="41" t="str">
        <f t="shared" si="1304"/>
        <v/>
      </c>
      <c r="AJ2013" s="154" t="str">
        <f t="shared" si="1305"/>
        <v/>
      </c>
      <c r="AL2013" s="120" t="str">
        <f t="shared" si="1306"/>
        <v/>
      </c>
      <c r="AM2013" s="104" t="str">
        <f t="shared" si="1307"/>
        <v/>
      </c>
      <c r="AN2013" s="104" t="str">
        <f t="shared" si="1308"/>
        <v/>
      </c>
      <c r="AO2013" s="104" t="str">
        <f t="shared" si="1292"/>
        <v/>
      </c>
      <c r="AP2013" s="104" t="str">
        <f t="shared" si="1293"/>
        <v/>
      </c>
      <c r="AQ2013" s="121" t="str">
        <f t="shared" si="1309"/>
        <v/>
      </c>
      <c r="AS2013" s="88" t="str">
        <f t="shared" si="1294"/>
        <v/>
      </c>
      <c r="AT2013" s="68" t="str">
        <f t="shared" si="1310"/>
        <v/>
      </c>
      <c r="AU2013" s="68" t="str">
        <f t="shared" si="1311"/>
        <v/>
      </c>
      <c r="AV2013" s="68" t="str">
        <f t="shared" si="1312"/>
        <v/>
      </c>
      <c r="AW2013" s="88" t="str">
        <f t="shared" si="1295"/>
        <v/>
      </c>
      <c r="AZ2013" s="88" t="str">
        <f t="shared" si="1296"/>
        <v/>
      </c>
      <c r="BA2013" s="68" t="str">
        <f t="shared" si="1297"/>
        <v/>
      </c>
      <c r="BB2013" s="68" t="str">
        <f t="shared" si="1298"/>
        <v/>
      </c>
      <c r="BC2013" s="68" t="str">
        <f t="shared" si="1299"/>
        <v/>
      </c>
      <c r="BD2013" s="69" t="str">
        <f t="shared" si="1300"/>
        <v/>
      </c>
      <c r="BE2013" s="69" t="str">
        <f t="shared" si="1313"/>
        <v/>
      </c>
      <c r="BT2013" s="138" t="str">
        <f t="shared" ca="1" si="1314"/>
        <v/>
      </c>
      <c r="BU2013" s="139" t="str">
        <f t="shared" ca="1" si="1315"/>
        <v/>
      </c>
      <c r="BW2013" s="138" t="str">
        <f t="shared" si="1316"/>
        <v/>
      </c>
      <c r="BX2013" s="104" t="str">
        <f t="shared" si="1317"/>
        <v/>
      </c>
      <c r="BY2013" s="139" t="str">
        <f t="shared" si="1318"/>
        <v/>
      </c>
      <c r="CA2013" s="138" t="str">
        <f t="shared" si="1319"/>
        <v/>
      </c>
      <c r="CB2013" s="104" t="str">
        <f t="shared" si="1320"/>
        <v/>
      </c>
      <c r="CC2013" s="139" t="str">
        <f t="shared" si="1321"/>
        <v/>
      </c>
      <c r="CE2013" s="162" t="str">
        <f t="shared" si="1322"/>
        <v/>
      </c>
      <c r="CF2013" s="163" t="str">
        <f t="shared" si="1323"/>
        <v/>
      </c>
      <c r="CG2013" s="164" t="str">
        <f t="shared" si="1324"/>
        <v/>
      </c>
      <c r="CI2013" s="162" t="str">
        <f t="shared" si="1325"/>
        <v/>
      </c>
      <c r="CJ2013" s="163" t="str">
        <f t="shared" si="1328"/>
        <v/>
      </c>
      <c r="CK2013" s="164" t="str">
        <f t="shared" si="1329"/>
        <v/>
      </c>
      <c r="CM2013" s="169" t="str">
        <f t="shared" si="1326"/>
        <v/>
      </c>
      <c r="CN2013" s="139" t="str">
        <f t="shared" si="1327"/>
        <v/>
      </c>
      <c r="CP2013" s="41" t="str">
        <f>IF($CM2013="", "", COUNTIF($CM$11:$CM$3035, "&lt;"&amp;$CM2013)+1+COUNTIF($CM$11:$CM2013, $CM2013)-1)</f>
        <v/>
      </c>
    </row>
    <row r="2014" spans="1:94" x14ac:dyDescent="0.25">
      <c r="A2014" s="40"/>
      <c r="B2014" s="82" t="str">
        <f>IF($I2014="", "", IFERROR(INDEX('Job Database'!$AE$11:$AE$3035, MATCH($I2014, 'Job Database'!$X$11:$X$3035, 0)), ""))</f>
        <v/>
      </c>
      <c r="C2014" s="69" t="str">
        <f>IF($I2014="", "", IF(COUNTIF('Job Database'!$X$11:$X$3035, $I2014)=0, $AC$5, $AC$4))</f>
        <v/>
      </c>
      <c r="D2014" s="40"/>
      <c r="E2014" s="85" t="str">
        <f>IF($I2014="", "", IF(IFERROR(INDEX('Job Database'!$M$11:$M$3035, MATCH($I2014, 'Job Database'!$X$11:$X$3035, 0)), "")="", "", IFERROR(INDEX('Job Database'!$M$11:$M$3035, MATCH($I2014, 'Job Database'!$X$11:$X$3035, 0)), "")))</f>
        <v/>
      </c>
      <c r="F2014" s="40"/>
      <c r="G2014" s="88" t="str">
        <f t="shared" si="1301"/>
        <v/>
      </c>
      <c r="H2014" s="40"/>
      <c r="I2014" s="24"/>
      <c r="J2014" s="34"/>
      <c r="K2014" s="106"/>
      <c r="L2014" s="79"/>
      <c r="M2014" s="34"/>
      <c r="N2014" s="79"/>
      <c r="O2014" s="31"/>
      <c r="P2014" s="53"/>
      <c r="Q2014" s="40"/>
      <c r="S2014" s="41" t="str">
        <f t="shared" si="1289"/>
        <v/>
      </c>
      <c r="T2014" s="41" t="str">
        <f t="shared" si="1290"/>
        <v/>
      </c>
      <c r="U2014" s="41" t="str">
        <f t="shared" si="1302"/>
        <v/>
      </c>
      <c r="W2014" s="74" t="str">
        <f>IF('Job Database'!$X2014="", "", 'Job Database'!$X2014)</f>
        <v/>
      </c>
      <c r="Y2014" s="41" t="str">
        <f>IF($W2014="", "", IF(COUNTIF($I$11:$I$3035, $W2014)&gt;0, "", MAX($Y$10:$Y2013)+1))</f>
        <v/>
      </c>
      <c r="Z2014" s="41">
        <v>2004</v>
      </c>
      <c r="AA2014" s="58" t="str">
        <f t="shared" si="1303"/>
        <v/>
      </c>
      <c r="AC2014" s="41" t="str">
        <f t="shared" si="1291"/>
        <v/>
      </c>
      <c r="AE2014" s="41" t="str">
        <f t="shared" si="1304"/>
        <v/>
      </c>
      <c r="AJ2014" s="154" t="str">
        <f t="shared" si="1305"/>
        <v/>
      </c>
      <c r="AL2014" s="120" t="str">
        <f t="shared" si="1306"/>
        <v/>
      </c>
      <c r="AM2014" s="104" t="str">
        <f t="shared" si="1307"/>
        <v/>
      </c>
      <c r="AN2014" s="104" t="str">
        <f t="shared" si="1308"/>
        <v/>
      </c>
      <c r="AO2014" s="104" t="str">
        <f t="shared" si="1292"/>
        <v/>
      </c>
      <c r="AP2014" s="104" t="str">
        <f t="shared" si="1293"/>
        <v/>
      </c>
      <c r="AQ2014" s="121" t="str">
        <f t="shared" si="1309"/>
        <v/>
      </c>
      <c r="AS2014" s="88" t="str">
        <f t="shared" si="1294"/>
        <v/>
      </c>
      <c r="AT2014" s="68" t="str">
        <f t="shared" si="1310"/>
        <v/>
      </c>
      <c r="AU2014" s="68" t="str">
        <f t="shared" si="1311"/>
        <v/>
      </c>
      <c r="AV2014" s="68" t="str">
        <f t="shared" si="1312"/>
        <v/>
      </c>
      <c r="AW2014" s="88" t="str">
        <f t="shared" si="1295"/>
        <v/>
      </c>
      <c r="AZ2014" s="88" t="str">
        <f t="shared" si="1296"/>
        <v/>
      </c>
      <c r="BA2014" s="68" t="str">
        <f t="shared" si="1297"/>
        <v/>
      </c>
      <c r="BB2014" s="68" t="str">
        <f t="shared" si="1298"/>
        <v/>
      </c>
      <c r="BC2014" s="68" t="str">
        <f t="shared" si="1299"/>
        <v/>
      </c>
      <c r="BD2014" s="69" t="str">
        <f t="shared" si="1300"/>
        <v/>
      </c>
      <c r="BE2014" s="69" t="str">
        <f t="shared" si="1313"/>
        <v/>
      </c>
      <c r="BT2014" s="138" t="str">
        <f t="shared" ca="1" si="1314"/>
        <v/>
      </c>
      <c r="BU2014" s="139" t="str">
        <f t="shared" ca="1" si="1315"/>
        <v/>
      </c>
      <c r="BW2014" s="138" t="str">
        <f t="shared" si="1316"/>
        <v/>
      </c>
      <c r="BX2014" s="104" t="str">
        <f t="shared" si="1317"/>
        <v/>
      </c>
      <c r="BY2014" s="139" t="str">
        <f t="shared" si="1318"/>
        <v/>
      </c>
      <c r="CA2014" s="138" t="str">
        <f t="shared" si="1319"/>
        <v/>
      </c>
      <c r="CB2014" s="104" t="str">
        <f t="shared" si="1320"/>
        <v/>
      </c>
      <c r="CC2014" s="139" t="str">
        <f t="shared" si="1321"/>
        <v/>
      </c>
      <c r="CE2014" s="162" t="str">
        <f t="shared" si="1322"/>
        <v/>
      </c>
      <c r="CF2014" s="163" t="str">
        <f t="shared" si="1323"/>
        <v/>
      </c>
      <c r="CG2014" s="164" t="str">
        <f t="shared" si="1324"/>
        <v/>
      </c>
      <c r="CI2014" s="162" t="str">
        <f t="shared" si="1325"/>
        <v/>
      </c>
      <c r="CJ2014" s="163" t="str">
        <f t="shared" si="1328"/>
        <v/>
      </c>
      <c r="CK2014" s="164" t="str">
        <f t="shared" si="1329"/>
        <v/>
      </c>
      <c r="CM2014" s="169" t="str">
        <f t="shared" si="1326"/>
        <v/>
      </c>
      <c r="CN2014" s="139" t="str">
        <f t="shared" si="1327"/>
        <v/>
      </c>
      <c r="CP2014" s="41" t="str">
        <f>IF($CM2014="", "", COUNTIF($CM$11:$CM$3035, "&lt;"&amp;$CM2014)+1+COUNTIF($CM$11:$CM2014, $CM2014)-1)</f>
        <v/>
      </c>
    </row>
    <row r="2015" spans="1:94" x14ac:dyDescent="0.25">
      <c r="A2015" s="40"/>
      <c r="B2015" s="82" t="str">
        <f>IF($I2015="", "", IFERROR(INDEX('Job Database'!$AE$11:$AE$3035, MATCH($I2015, 'Job Database'!$X$11:$X$3035, 0)), ""))</f>
        <v/>
      </c>
      <c r="C2015" s="69" t="str">
        <f>IF($I2015="", "", IF(COUNTIF('Job Database'!$X$11:$X$3035, $I2015)=0, $AC$5, $AC$4))</f>
        <v/>
      </c>
      <c r="D2015" s="40"/>
      <c r="E2015" s="85" t="str">
        <f>IF($I2015="", "", IF(IFERROR(INDEX('Job Database'!$M$11:$M$3035, MATCH($I2015, 'Job Database'!$X$11:$X$3035, 0)), "")="", "", IFERROR(INDEX('Job Database'!$M$11:$M$3035, MATCH($I2015, 'Job Database'!$X$11:$X$3035, 0)), "")))</f>
        <v/>
      </c>
      <c r="F2015" s="40"/>
      <c r="G2015" s="88" t="str">
        <f t="shared" si="1301"/>
        <v/>
      </c>
      <c r="H2015" s="40"/>
      <c r="I2015" s="24"/>
      <c r="J2015" s="34"/>
      <c r="K2015" s="106"/>
      <c r="L2015" s="79"/>
      <c r="M2015" s="34"/>
      <c r="N2015" s="79"/>
      <c r="O2015" s="31"/>
      <c r="P2015" s="53"/>
      <c r="Q2015" s="40"/>
      <c r="S2015" s="41" t="str">
        <f t="shared" si="1289"/>
        <v/>
      </c>
      <c r="T2015" s="41" t="str">
        <f t="shared" si="1290"/>
        <v/>
      </c>
      <c r="U2015" s="41" t="str">
        <f t="shared" si="1302"/>
        <v/>
      </c>
      <c r="W2015" s="74" t="str">
        <f>IF('Job Database'!$X2015="", "", 'Job Database'!$X2015)</f>
        <v/>
      </c>
      <c r="Y2015" s="41" t="str">
        <f>IF($W2015="", "", IF(COUNTIF($I$11:$I$3035, $W2015)&gt;0, "", MAX($Y$10:$Y2014)+1))</f>
        <v/>
      </c>
      <c r="Z2015" s="41">
        <v>2005</v>
      </c>
      <c r="AA2015" s="58" t="str">
        <f t="shared" si="1303"/>
        <v/>
      </c>
      <c r="AC2015" s="41" t="str">
        <f t="shared" si="1291"/>
        <v/>
      </c>
      <c r="AE2015" s="41" t="str">
        <f t="shared" si="1304"/>
        <v/>
      </c>
      <c r="AJ2015" s="154" t="str">
        <f t="shared" si="1305"/>
        <v/>
      </c>
      <c r="AL2015" s="120" t="str">
        <f t="shared" si="1306"/>
        <v/>
      </c>
      <c r="AM2015" s="104" t="str">
        <f t="shared" si="1307"/>
        <v/>
      </c>
      <c r="AN2015" s="104" t="str">
        <f t="shared" si="1308"/>
        <v/>
      </c>
      <c r="AO2015" s="104" t="str">
        <f t="shared" si="1292"/>
        <v/>
      </c>
      <c r="AP2015" s="104" t="str">
        <f t="shared" si="1293"/>
        <v/>
      </c>
      <c r="AQ2015" s="121" t="str">
        <f t="shared" si="1309"/>
        <v/>
      </c>
      <c r="AS2015" s="88" t="str">
        <f t="shared" si="1294"/>
        <v/>
      </c>
      <c r="AT2015" s="68" t="str">
        <f t="shared" si="1310"/>
        <v/>
      </c>
      <c r="AU2015" s="68" t="str">
        <f t="shared" si="1311"/>
        <v/>
      </c>
      <c r="AV2015" s="68" t="str">
        <f t="shared" si="1312"/>
        <v/>
      </c>
      <c r="AW2015" s="88" t="str">
        <f t="shared" si="1295"/>
        <v/>
      </c>
      <c r="AZ2015" s="88" t="str">
        <f t="shared" si="1296"/>
        <v/>
      </c>
      <c r="BA2015" s="68" t="str">
        <f t="shared" si="1297"/>
        <v/>
      </c>
      <c r="BB2015" s="68" t="str">
        <f t="shared" si="1298"/>
        <v/>
      </c>
      <c r="BC2015" s="68" t="str">
        <f t="shared" si="1299"/>
        <v/>
      </c>
      <c r="BD2015" s="69" t="str">
        <f t="shared" si="1300"/>
        <v/>
      </c>
      <c r="BE2015" s="69" t="str">
        <f t="shared" si="1313"/>
        <v/>
      </c>
      <c r="BT2015" s="138" t="str">
        <f t="shared" ca="1" si="1314"/>
        <v/>
      </c>
      <c r="BU2015" s="139" t="str">
        <f t="shared" ca="1" si="1315"/>
        <v/>
      </c>
      <c r="BW2015" s="138" t="str">
        <f t="shared" si="1316"/>
        <v/>
      </c>
      <c r="BX2015" s="104" t="str">
        <f t="shared" si="1317"/>
        <v/>
      </c>
      <c r="BY2015" s="139" t="str">
        <f t="shared" si="1318"/>
        <v/>
      </c>
      <c r="CA2015" s="138" t="str">
        <f t="shared" si="1319"/>
        <v/>
      </c>
      <c r="CB2015" s="104" t="str">
        <f t="shared" si="1320"/>
        <v/>
      </c>
      <c r="CC2015" s="139" t="str">
        <f t="shared" si="1321"/>
        <v/>
      </c>
      <c r="CE2015" s="162" t="str">
        <f t="shared" si="1322"/>
        <v/>
      </c>
      <c r="CF2015" s="163" t="str">
        <f t="shared" si="1323"/>
        <v/>
      </c>
      <c r="CG2015" s="164" t="str">
        <f t="shared" si="1324"/>
        <v/>
      </c>
      <c r="CI2015" s="162" t="str">
        <f t="shared" si="1325"/>
        <v/>
      </c>
      <c r="CJ2015" s="163" t="str">
        <f t="shared" si="1328"/>
        <v/>
      </c>
      <c r="CK2015" s="164" t="str">
        <f t="shared" si="1329"/>
        <v/>
      </c>
      <c r="CM2015" s="169" t="str">
        <f t="shared" si="1326"/>
        <v/>
      </c>
      <c r="CN2015" s="139" t="str">
        <f t="shared" si="1327"/>
        <v/>
      </c>
      <c r="CP2015" s="41" t="str">
        <f>IF($CM2015="", "", COUNTIF($CM$11:$CM$3035, "&lt;"&amp;$CM2015)+1+COUNTIF($CM$11:$CM2015, $CM2015)-1)</f>
        <v/>
      </c>
    </row>
    <row r="2016" spans="1:94" x14ac:dyDescent="0.25">
      <c r="A2016" s="40"/>
      <c r="B2016" s="82" t="str">
        <f>IF($I2016="", "", IFERROR(INDEX('Job Database'!$AE$11:$AE$3035, MATCH($I2016, 'Job Database'!$X$11:$X$3035, 0)), ""))</f>
        <v/>
      </c>
      <c r="C2016" s="69" t="str">
        <f>IF($I2016="", "", IF(COUNTIF('Job Database'!$X$11:$X$3035, $I2016)=0, $AC$5, $AC$4))</f>
        <v/>
      </c>
      <c r="D2016" s="40"/>
      <c r="E2016" s="85" t="str">
        <f>IF($I2016="", "", IF(IFERROR(INDEX('Job Database'!$M$11:$M$3035, MATCH($I2016, 'Job Database'!$X$11:$X$3035, 0)), "")="", "", IFERROR(INDEX('Job Database'!$M$11:$M$3035, MATCH($I2016, 'Job Database'!$X$11:$X$3035, 0)), "")))</f>
        <v/>
      </c>
      <c r="F2016" s="40"/>
      <c r="G2016" s="88" t="str">
        <f t="shared" si="1301"/>
        <v/>
      </c>
      <c r="H2016" s="40"/>
      <c r="I2016" s="24"/>
      <c r="J2016" s="34"/>
      <c r="K2016" s="106"/>
      <c r="L2016" s="79"/>
      <c r="M2016" s="34"/>
      <c r="N2016" s="79"/>
      <c r="O2016" s="31"/>
      <c r="P2016" s="53"/>
      <c r="Q2016" s="40"/>
      <c r="S2016" s="41" t="str">
        <f t="shared" si="1289"/>
        <v/>
      </c>
      <c r="T2016" s="41" t="str">
        <f t="shared" si="1290"/>
        <v/>
      </c>
      <c r="U2016" s="41" t="str">
        <f t="shared" si="1302"/>
        <v/>
      </c>
      <c r="W2016" s="74" t="str">
        <f>IF('Job Database'!$X2016="", "", 'Job Database'!$X2016)</f>
        <v/>
      </c>
      <c r="Y2016" s="41" t="str">
        <f>IF($W2016="", "", IF(COUNTIF($I$11:$I$3035, $W2016)&gt;0, "", MAX($Y$10:$Y2015)+1))</f>
        <v/>
      </c>
      <c r="Z2016" s="41">
        <v>2006</v>
      </c>
      <c r="AA2016" s="58" t="str">
        <f t="shared" si="1303"/>
        <v/>
      </c>
      <c r="AC2016" s="41" t="str">
        <f t="shared" si="1291"/>
        <v/>
      </c>
      <c r="AE2016" s="41" t="str">
        <f t="shared" si="1304"/>
        <v/>
      </c>
      <c r="AJ2016" s="154" t="str">
        <f t="shared" si="1305"/>
        <v/>
      </c>
      <c r="AL2016" s="120" t="str">
        <f t="shared" si="1306"/>
        <v/>
      </c>
      <c r="AM2016" s="104" t="str">
        <f t="shared" si="1307"/>
        <v/>
      </c>
      <c r="AN2016" s="104" t="str">
        <f t="shared" si="1308"/>
        <v/>
      </c>
      <c r="AO2016" s="104" t="str">
        <f t="shared" si="1292"/>
        <v/>
      </c>
      <c r="AP2016" s="104" t="str">
        <f t="shared" si="1293"/>
        <v/>
      </c>
      <c r="AQ2016" s="121" t="str">
        <f t="shared" si="1309"/>
        <v/>
      </c>
      <c r="AS2016" s="88" t="str">
        <f t="shared" si="1294"/>
        <v/>
      </c>
      <c r="AT2016" s="68" t="str">
        <f t="shared" si="1310"/>
        <v/>
      </c>
      <c r="AU2016" s="68" t="str">
        <f t="shared" si="1311"/>
        <v/>
      </c>
      <c r="AV2016" s="68" t="str">
        <f t="shared" si="1312"/>
        <v/>
      </c>
      <c r="AW2016" s="88" t="str">
        <f t="shared" si="1295"/>
        <v/>
      </c>
      <c r="AZ2016" s="88" t="str">
        <f t="shared" si="1296"/>
        <v/>
      </c>
      <c r="BA2016" s="68" t="str">
        <f t="shared" si="1297"/>
        <v/>
      </c>
      <c r="BB2016" s="68" t="str">
        <f t="shared" si="1298"/>
        <v/>
      </c>
      <c r="BC2016" s="68" t="str">
        <f t="shared" si="1299"/>
        <v/>
      </c>
      <c r="BD2016" s="69" t="str">
        <f t="shared" si="1300"/>
        <v/>
      </c>
      <c r="BE2016" s="69" t="str">
        <f t="shared" si="1313"/>
        <v/>
      </c>
      <c r="BT2016" s="138" t="str">
        <f t="shared" ca="1" si="1314"/>
        <v/>
      </c>
      <c r="BU2016" s="139" t="str">
        <f t="shared" ca="1" si="1315"/>
        <v/>
      </c>
      <c r="BW2016" s="138" t="str">
        <f t="shared" si="1316"/>
        <v/>
      </c>
      <c r="BX2016" s="104" t="str">
        <f t="shared" si="1317"/>
        <v/>
      </c>
      <c r="BY2016" s="139" t="str">
        <f t="shared" si="1318"/>
        <v/>
      </c>
      <c r="CA2016" s="138" t="str">
        <f t="shared" si="1319"/>
        <v/>
      </c>
      <c r="CB2016" s="104" t="str">
        <f t="shared" si="1320"/>
        <v/>
      </c>
      <c r="CC2016" s="139" t="str">
        <f t="shared" si="1321"/>
        <v/>
      </c>
      <c r="CE2016" s="162" t="str">
        <f t="shared" si="1322"/>
        <v/>
      </c>
      <c r="CF2016" s="163" t="str">
        <f t="shared" si="1323"/>
        <v/>
      </c>
      <c r="CG2016" s="164" t="str">
        <f t="shared" si="1324"/>
        <v/>
      </c>
      <c r="CI2016" s="162" t="str">
        <f t="shared" si="1325"/>
        <v/>
      </c>
      <c r="CJ2016" s="163" t="str">
        <f t="shared" si="1328"/>
        <v/>
      </c>
      <c r="CK2016" s="164" t="str">
        <f t="shared" si="1329"/>
        <v/>
      </c>
      <c r="CM2016" s="169" t="str">
        <f t="shared" si="1326"/>
        <v/>
      </c>
      <c r="CN2016" s="139" t="str">
        <f t="shared" si="1327"/>
        <v/>
      </c>
      <c r="CP2016" s="41" t="str">
        <f>IF($CM2016="", "", COUNTIF($CM$11:$CM$3035, "&lt;"&amp;$CM2016)+1+COUNTIF($CM$11:$CM2016, $CM2016)-1)</f>
        <v/>
      </c>
    </row>
    <row r="2017" spans="1:94" x14ac:dyDescent="0.25">
      <c r="A2017" s="40"/>
      <c r="B2017" s="82" t="str">
        <f>IF($I2017="", "", IFERROR(INDEX('Job Database'!$AE$11:$AE$3035, MATCH($I2017, 'Job Database'!$X$11:$X$3035, 0)), ""))</f>
        <v/>
      </c>
      <c r="C2017" s="69" t="str">
        <f>IF($I2017="", "", IF(COUNTIF('Job Database'!$X$11:$X$3035, $I2017)=0, $AC$5, $AC$4))</f>
        <v/>
      </c>
      <c r="D2017" s="40"/>
      <c r="E2017" s="85" t="str">
        <f>IF($I2017="", "", IF(IFERROR(INDEX('Job Database'!$M$11:$M$3035, MATCH($I2017, 'Job Database'!$X$11:$X$3035, 0)), "")="", "", IFERROR(INDEX('Job Database'!$M$11:$M$3035, MATCH($I2017, 'Job Database'!$X$11:$X$3035, 0)), "")))</f>
        <v/>
      </c>
      <c r="F2017" s="40"/>
      <c r="G2017" s="88" t="str">
        <f t="shared" si="1301"/>
        <v/>
      </c>
      <c r="H2017" s="40"/>
      <c r="I2017" s="24"/>
      <c r="J2017" s="34"/>
      <c r="K2017" s="106"/>
      <c r="L2017" s="79"/>
      <c r="M2017" s="34"/>
      <c r="N2017" s="79"/>
      <c r="O2017" s="31"/>
      <c r="P2017" s="53"/>
      <c r="Q2017" s="40"/>
      <c r="S2017" s="41" t="str">
        <f t="shared" si="1289"/>
        <v/>
      </c>
      <c r="T2017" s="41" t="str">
        <f t="shared" si="1290"/>
        <v/>
      </c>
      <c r="U2017" s="41" t="str">
        <f t="shared" si="1302"/>
        <v/>
      </c>
      <c r="W2017" s="74" t="str">
        <f>IF('Job Database'!$X2017="", "", 'Job Database'!$X2017)</f>
        <v/>
      </c>
      <c r="Y2017" s="41" t="str">
        <f>IF($W2017="", "", IF(COUNTIF($I$11:$I$3035, $W2017)&gt;0, "", MAX($Y$10:$Y2016)+1))</f>
        <v/>
      </c>
      <c r="Z2017" s="41">
        <v>2007</v>
      </c>
      <c r="AA2017" s="58" t="str">
        <f t="shared" si="1303"/>
        <v/>
      </c>
      <c r="AC2017" s="41" t="str">
        <f t="shared" si="1291"/>
        <v/>
      </c>
      <c r="AE2017" s="41" t="str">
        <f t="shared" si="1304"/>
        <v/>
      </c>
      <c r="AJ2017" s="154" t="str">
        <f t="shared" si="1305"/>
        <v/>
      </c>
      <c r="AL2017" s="120" t="str">
        <f t="shared" si="1306"/>
        <v/>
      </c>
      <c r="AM2017" s="104" t="str">
        <f t="shared" si="1307"/>
        <v/>
      </c>
      <c r="AN2017" s="104" t="str">
        <f t="shared" si="1308"/>
        <v/>
      </c>
      <c r="AO2017" s="104" t="str">
        <f t="shared" si="1292"/>
        <v/>
      </c>
      <c r="AP2017" s="104" t="str">
        <f t="shared" si="1293"/>
        <v/>
      </c>
      <c r="AQ2017" s="121" t="str">
        <f t="shared" si="1309"/>
        <v/>
      </c>
      <c r="AS2017" s="88" t="str">
        <f t="shared" si="1294"/>
        <v/>
      </c>
      <c r="AT2017" s="68" t="str">
        <f t="shared" si="1310"/>
        <v/>
      </c>
      <c r="AU2017" s="68" t="str">
        <f t="shared" si="1311"/>
        <v/>
      </c>
      <c r="AV2017" s="68" t="str">
        <f t="shared" si="1312"/>
        <v/>
      </c>
      <c r="AW2017" s="88" t="str">
        <f t="shared" si="1295"/>
        <v/>
      </c>
      <c r="AZ2017" s="88" t="str">
        <f t="shared" si="1296"/>
        <v/>
      </c>
      <c r="BA2017" s="68" t="str">
        <f t="shared" si="1297"/>
        <v/>
      </c>
      <c r="BB2017" s="68" t="str">
        <f t="shared" si="1298"/>
        <v/>
      </c>
      <c r="BC2017" s="68" t="str">
        <f t="shared" si="1299"/>
        <v/>
      </c>
      <c r="BD2017" s="69" t="str">
        <f t="shared" si="1300"/>
        <v/>
      </c>
      <c r="BE2017" s="69" t="str">
        <f t="shared" si="1313"/>
        <v/>
      </c>
      <c r="BT2017" s="138" t="str">
        <f t="shared" ca="1" si="1314"/>
        <v/>
      </c>
      <c r="BU2017" s="139" t="str">
        <f t="shared" ca="1" si="1315"/>
        <v/>
      </c>
      <c r="BW2017" s="138" t="str">
        <f t="shared" si="1316"/>
        <v/>
      </c>
      <c r="BX2017" s="104" t="str">
        <f t="shared" si="1317"/>
        <v/>
      </c>
      <c r="BY2017" s="139" t="str">
        <f t="shared" si="1318"/>
        <v/>
      </c>
      <c r="CA2017" s="138" t="str">
        <f t="shared" si="1319"/>
        <v/>
      </c>
      <c r="CB2017" s="104" t="str">
        <f t="shared" si="1320"/>
        <v/>
      </c>
      <c r="CC2017" s="139" t="str">
        <f t="shared" si="1321"/>
        <v/>
      </c>
      <c r="CE2017" s="162" t="str">
        <f t="shared" si="1322"/>
        <v/>
      </c>
      <c r="CF2017" s="163" t="str">
        <f t="shared" si="1323"/>
        <v/>
      </c>
      <c r="CG2017" s="164" t="str">
        <f t="shared" si="1324"/>
        <v/>
      </c>
      <c r="CI2017" s="162" t="str">
        <f t="shared" si="1325"/>
        <v/>
      </c>
      <c r="CJ2017" s="163" t="str">
        <f t="shared" si="1328"/>
        <v/>
      </c>
      <c r="CK2017" s="164" t="str">
        <f t="shared" si="1329"/>
        <v/>
      </c>
      <c r="CM2017" s="169" t="str">
        <f t="shared" si="1326"/>
        <v/>
      </c>
      <c r="CN2017" s="139" t="str">
        <f t="shared" si="1327"/>
        <v/>
      </c>
      <c r="CP2017" s="41" t="str">
        <f>IF($CM2017="", "", COUNTIF($CM$11:$CM$3035, "&lt;"&amp;$CM2017)+1+COUNTIF($CM$11:$CM2017, $CM2017)-1)</f>
        <v/>
      </c>
    </row>
    <row r="2018" spans="1:94" x14ac:dyDescent="0.25">
      <c r="A2018" s="40"/>
      <c r="B2018" s="82" t="str">
        <f>IF($I2018="", "", IFERROR(INDEX('Job Database'!$AE$11:$AE$3035, MATCH($I2018, 'Job Database'!$X$11:$X$3035, 0)), ""))</f>
        <v/>
      </c>
      <c r="C2018" s="69" t="str">
        <f>IF($I2018="", "", IF(COUNTIF('Job Database'!$X$11:$X$3035, $I2018)=0, $AC$5, $AC$4))</f>
        <v/>
      </c>
      <c r="D2018" s="40"/>
      <c r="E2018" s="85" t="str">
        <f>IF($I2018="", "", IF(IFERROR(INDEX('Job Database'!$M$11:$M$3035, MATCH($I2018, 'Job Database'!$X$11:$X$3035, 0)), "")="", "", IFERROR(INDEX('Job Database'!$M$11:$M$3035, MATCH($I2018, 'Job Database'!$X$11:$X$3035, 0)), "")))</f>
        <v/>
      </c>
      <c r="F2018" s="40"/>
      <c r="G2018" s="88" t="str">
        <f t="shared" si="1301"/>
        <v/>
      </c>
      <c r="H2018" s="40"/>
      <c r="I2018" s="24"/>
      <c r="J2018" s="34"/>
      <c r="K2018" s="106"/>
      <c r="L2018" s="79"/>
      <c r="M2018" s="34"/>
      <c r="N2018" s="79"/>
      <c r="O2018" s="31"/>
      <c r="P2018" s="53"/>
      <c r="Q2018" s="40"/>
      <c r="S2018" s="41" t="str">
        <f t="shared" si="1289"/>
        <v/>
      </c>
      <c r="T2018" s="41" t="str">
        <f t="shared" si="1290"/>
        <v/>
      </c>
      <c r="U2018" s="41" t="str">
        <f t="shared" si="1302"/>
        <v/>
      </c>
      <c r="W2018" s="74" t="str">
        <f>IF('Job Database'!$X2018="", "", 'Job Database'!$X2018)</f>
        <v/>
      </c>
      <c r="Y2018" s="41" t="str">
        <f>IF($W2018="", "", IF(COUNTIF($I$11:$I$3035, $W2018)&gt;0, "", MAX($Y$10:$Y2017)+1))</f>
        <v/>
      </c>
      <c r="Z2018" s="41">
        <v>2008</v>
      </c>
      <c r="AA2018" s="58" t="str">
        <f t="shared" si="1303"/>
        <v/>
      </c>
      <c r="AC2018" s="41" t="str">
        <f t="shared" si="1291"/>
        <v/>
      </c>
      <c r="AE2018" s="41" t="str">
        <f t="shared" si="1304"/>
        <v/>
      </c>
      <c r="AJ2018" s="154" t="str">
        <f t="shared" si="1305"/>
        <v/>
      </c>
      <c r="AL2018" s="120" t="str">
        <f t="shared" si="1306"/>
        <v/>
      </c>
      <c r="AM2018" s="104" t="str">
        <f t="shared" si="1307"/>
        <v/>
      </c>
      <c r="AN2018" s="104" t="str">
        <f t="shared" si="1308"/>
        <v/>
      </c>
      <c r="AO2018" s="104" t="str">
        <f t="shared" si="1292"/>
        <v/>
      </c>
      <c r="AP2018" s="104" t="str">
        <f t="shared" si="1293"/>
        <v/>
      </c>
      <c r="AQ2018" s="121" t="str">
        <f t="shared" si="1309"/>
        <v/>
      </c>
      <c r="AS2018" s="88" t="str">
        <f t="shared" si="1294"/>
        <v/>
      </c>
      <c r="AT2018" s="68" t="str">
        <f t="shared" si="1310"/>
        <v/>
      </c>
      <c r="AU2018" s="68" t="str">
        <f t="shared" si="1311"/>
        <v/>
      </c>
      <c r="AV2018" s="68" t="str">
        <f t="shared" si="1312"/>
        <v/>
      </c>
      <c r="AW2018" s="88" t="str">
        <f t="shared" si="1295"/>
        <v/>
      </c>
      <c r="AZ2018" s="88" t="str">
        <f t="shared" si="1296"/>
        <v/>
      </c>
      <c r="BA2018" s="68" t="str">
        <f t="shared" si="1297"/>
        <v/>
      </c>
      <c r="BB2018" s="68" t="str">
        <f t="shared" si="1298"/>
        <v/>
      </c>
      <c r="BC2018" s="68" t="str">
        <f t="shared" si="1299"/>
        <v/>
      </c>
      <c r="BD2018" s="69" t="str">
        <f t="shared" si="1300"/>
        <v/>
      </c>
      <c r="BE2018" s="69" t="str">
        <f t="shared" si="1313"/>
        <v/>
      </c>
      <c r="BT2018" s="138" t="str">
        <f t="shared" ca="1" si="1314"/>
        <v/>
      </c>
      <c r="BU2018" s="139" t="str">
        <f t="shared" ca="1" si="1315"/>
        <v/>
      </c>
      <c r="BW2018" s="138" t="str">
        <f t="shared" si="1316"/>
        <v/>
      </c>
      <c r="BX2018" s="104" t="str">
        <f t="shared" si="1317"/>
        <v/>
      </c>
      <c r="BY2018" s="139" t="str">
        <f t="shared" si="1318"/>
        <v/>
      </c>
      <c r="CA2018" s="138" t="str">
        <f t="shared" si="1319"/>
        <v/>
      </c>
      <c r="CB2018" s="104" t="str">
        <f t="shared" si="1320"/>
        <v/>
      </c>
      <c r="CC2018" s="139" t="str">
        <f t="shared" si="1321"/>
        <v/>
      </c>
      <c r="CE2018" s="162" t="str">
        <f t="shared" si="1322"/>
        <v/>
      </c>
      <c r="CF2018" s="163" t="str">
        <f t="shared" si="1323"/>
        <v/>
      </c>
      <c r="CG2018" s="164" t="str">
        <f t="shared" si="1324"/>
        <v/>
      </c>
      <c r="CI2018" s="162" t="str">
        <f t="shared" si="1325"/>
        <v/>
      </c>
      <c r="CJ2018" s="163" t="str">
        <f t="shared" si="1328"/>
        <v/>
      </c>
      <c r="CK2018" s="164" t="str">
        <f t="shared" si="1329"/>
        <v/>
      </c>
      <c r="CM2018" s="169" t="str">
        <f t="shared" si="1326"/>
        <v/>
      </c>
      <c r="CN2018" s="139" t="str">
        <f t="shared" si="1327"/>
        <v/>
      </c>
      <c r="CP2018" s="41" t="str">
        <f>IF($CM2018="", "", COUNTIF($CM$11:$CM$3035, "&lt;"&amp;$CM2018)+1+COUNTIF($CM$11:$CM2018, $CM2018)-1)</f>
        <v/>
      </c>
    </row>
    <row r="2019" spans="1:94" x14ac:dyDescent="0.25">
      <c r="A2019" s="40"/>
      <c r="B2019" s="82" t="str">
        <f>IF($I2019="", "", IFERROR(INDEX('Job Database'!$AE$11:$AE$3035, MATCH($I2019, 'Job Database'!$X$11:$X$3035, 0)), ""))</f>
        <v/>
      </c>
      <c r="C2019" s="69" t="str">
        <f>IF($I2019="", "", IF(COUNTIF('Job Database'!$X$11:$X$3035, $I2019)=0, $AC$5, $AC$4))</f>
        <v/>
      </c>
      <c r="D2019" s="40"/>
      <c r="E2019" s="85" t="str">
        <f>IF($I2019="", "", IF(IFERROR(INDEX('Job Database'!$M$11:$M$3035, MATCH($I2019, 'Job Database'!$X$11:$X$3035, 0)), "")="", "", IFERROR(INDEX('Job Database'!$M$11:$M$3035, MATCH($I2019, 'Job Database'!$X$11:$X$3035, 0)), "")))</f>
        <v/>
      </c>
      <c r="F2019" s="40"/>
      <c r="G2019" s="88" t="str">
        <f t="shared" si="1301"/>
        <v/>
      </c>
      <c r="H2019" s="40"/>
      <c r="I2019" s="24"/>
      <c r="J2019" s="34"/>
      <c r="K2019" s="106"/>
      <c r="L2019" s="79"/>
      <c r="M2019" s="34"/>
      <c r="N2019" s="79"/>
      <c r="O2019" s="31"/>
      <c r="P2019" s="53"/>
      <c r="Q2019" s="40"/>
      <c r="S2019" s="41" t="str">
        <f t="shared" si="1289"/>
        <v/>
      </c>
      <c r="T2019" s="41" t="str">
        <f t="shared" si="1290"/>
        <v/>
      </c>
      <c r="U2019" s="41" t="str">
        <f t="shared" si="1302"/>
        <v/>
      </c>
      <c r="W2019" s="74" t="str">
        <f>IF('Job Database'!$X2019="", "", 'Job Database'!$X2019)</f>
        <v/>
      </c>
      <c r="Y2019" s="41" t="str">
        <f>IF($W2019="", "", IF(COUNTIF($I$11:$I$3035, $W2019)&gt;0, "", MAX($Y$10:$Y2018)+1))</f>
        <v/>
      </c>
      <c r="Z2019" s="41">
        <v>2009</v>
      </c>
      <c r="AA2019" s="58" t="str">
        <f t="shared" si="1303"/>
        <v/>
      </c>
      <c r="AC2019" s="41" t="str">
        <f t="shared" si="1291"/>
        <v/>
      </c>
      <c r="AE2019" s="41" t="str">
        <f t="shared" si="1304"/>
        <v/>
      </c>
      <c r="AJ2019" s="154" t="str">
        <f t="shared" si="1305"/>
        <v/>
      </c>
      <c r="AL2019" s="120" t="str">
        <f t="shared" si="1306"/>
        <v/>
      </c>
      <c r="AM2019" s="104" t="str">
        <f t="shared" si="1307"/>
        <v/>
      </c>
      <c r="AN2019" s="104" t="str">
        <f t="shared" si="1308"/>
        <v/>
      </c>
      <c r="AO2019" s="104" t="str">
        <f t="shared" si="1292"/>
        <v/>
      </c>
      <c r="AP2019" s="104" t="str">
        <f t="shared" si="1293"/>
        <v/>
      </c>
      <c r="AQ2019" s="121" t="str">
        <f t="shared" si="1309"/>
        <v/>
      </c>
      <c r="AS2019" s="88" t="str">
        <f t="shared" si="1294"/>
        <v/>
      </c>
      <c r="AT2019" s="68" t="str">
        <f t="shared" si="1310"/>
        <v/>
      </c>
      <c r="AU2019" s="68" t="str">
        <f t="shared" si="1311"/>
        <v/>
      </c>
      <c r="AV2019" s="68" t="str">
        <f t="shared" si="1312"/>
        <v/>
      </c>
      <c r="AW2019" s="88" t="str">
        <f t="shared" si="1295"/>
        <v/>
      </c>
      <c r="AZ2019" s="88" t="str">
        <f t="shared" si="1296"/>
        <v/>
      </c>
      <c r="BA2019" s="68" t="str">
        <f t="shared" si="1297"/>
        <v/>
      </c>
      <c r="BB2019" s="68" t="str">
        <f t="shared" si="1298"/>
        <v/>
      </c>
      <c r="BC2019" s="68" t="str">
        <f t="shared" si="1299"/>
        <v/>
      </c>
      <c r="BD2019" s="69" t="str">
        <f t="shared" si="1300"/>
        <v/>
      </c>
      <c r="BE2019" s="69" t="str">
        <f t="shared" si="1313"/>
        <v/>
      </c>
      <c r="BT2019" s="138" t="str">
        <f t="shared" ca="1" si="1314"/>
        <v/>
      </c>
      <c r="BU2019" s="139" t="str">
        <f t="shared" ca="1" si="1315"/>
        <v/>
      </c>
      <c r="BW2019" s="138" t="str">
        <f t="shared" si="1316"/>
        <v/>
      </c>
      <c r="BX2019" s="104" t="str">
        <f t="shared" si="1317"/>
        <v/>
      </c>
      <c r="BY2019" s="139" t="str">
        <f t="shared" si="1318"/>
        <v/>
      </c>
      <c r="CA2019" s="138" t="str">
        <f t="shared" si="1319"/>
        <v/>
      </c>
      <c r="CB2019" s="104" t="str">
        <f t="shared" si="1320"/>
        <v/>
      </c>
      <c r="CC2019" s="139" t="str">
        <f t="shared" si="1321"/>
        <v/>
      </c>
      <c r="CE2019" s="162" t="str">
        <f t="shared" si="1322"/>
        <v/>
      </c>
      <c r="CF2019" s="163" t="str">
        <f t="shared" si="1323"/>
        <v/>
      </c>
      <c r="CG2019" s="164" t="str">
        <f t="shared" si="1324"/>
        <v/>
      </c>
      <c r="CI2019" s="162" t="str">
        <f t="shared" si="1325"/>
        <v/>
      </c>
      <c r="CJ2019" s="163" t="str">
        <f t="shared" si="1328"/>
        <v/>
      </c>
      <c r="CK2019" s="164" t="str">
        <f t="shared" si="1329"/>
        <v/>
      </c>
      <c r="CM2019" s="169" t="str">
        <f t="shared" si="1326"/>
        <v/>
      </c>
      <c r="CN2019" s="139" t="str">
        <f t="shared" si="1327"/>
        <v/>
      </c>
      <c r="CP2019" s="41" t="str">
        <f>IF($CM2019="", "", COUNTIF($CM$11:$CM$3035, "&lt;"&amp;$CM2019)+1+COUNTIF($CM$11:$CM2019, $CM2019)-1)</f>
        <v/>
      </c>
    </row>
    <row r="2020" spans="1:94" x14ac:dyDescent="0.25">
      <c r="A2020" s="40"/>
      <c r="B2020" s="82" t="str">
        <f>IF($I2020="", "", IFERROR(INDEX('Job Database'!$AE$11:$AE$3035, MATCH($I2020, 'Job Database'!$X$11:$X$3035, 0)), ""))</f>
        <v/>
      </c>
      <c r="C2020" s="69" t="str">
        <f>IF($I2020="", "", IF(COUNTIF('Job Database'!$X$11:$X$3035, $I2020)=0, $AC$5, $AC$4))</f>
        <v/>
      </c>
      <c r="D2020" s="40"/>
      <c r="E2020" s="85" t="str">
        <f>IF($I2020="", "", IF(IFERROR(INDEX('Job Database'!$M$11:$M$3035, MATCH($I2020, 'Job Database'!$X$11:$X$3035, 0)), "")="", "", IFERROR(INDEX('Job Database'!$M$11:$M$3035, MATCH($I2020, 'Job Database'!$X$11:$X$3035, 0)), "")))</f>
        <v/>
      </c>
      <c r="F2020" s="40"/>
      <c r="G2020" s="88" t="str">
        <f t="shared" si="1301"/>
        <v/>
      </c>
      <c r="H2020" s="40"/>
      <c r="I2020" s="24"/>
      <c r="J2020" s="34"/>
      <c r="K2020" s="106"/>
      <c r="L2020" s="79"/>
      <c r="M2020" s="34"/>
      <c r="N2020" s="79"/>
      <c r="O2020" s="31"/>
      <c r="P2020" s="53"/>
      <c r="Q2020" s="40"/>
      <c r="S2020" s="41" t="str">
        <f t="shared" si="1289"/>
        <v/>
      </c>
      <c r="T2020" s="41" t="str">
        <f t="shared" si="1290"/>
        <v/>
      </c>
      <c r="U2020" s="41" t="str">
        <f t="shared" si="1302"/>
        <v/>
      </c>
      <c r="W2020" s="74" t="str">
        <f>IF('Job Database'!$X2020="", "", 'Job Database'!$X2020)</f>
        <v/>
      </c>
      <c r="Y2020" s="41" t="str">
        <f>IF($W2020="", "", IF(COUNTIF($I$11:$I$3035, $W2020)&gt;0, "", MAX($Y$10:$Y2019)+1))</f>
        <v/>
      </c>
      <c r="Z2020" s="41">
        <v>2010</v>
      </c>
      <c r="AA2020" s="58" t="str">
        <f t="shared" si="1303"/>
        <v/>
      </c>
      <c r="AC2020" s="41" t="str">
        <f t="shared" si="1291"/>
        <v/>
      </c>
      <c r="AE2020" s="41" t="str">
        <f t="shared" si="1304"/>
        <v/>
      </c>
      <c r="AJ2020" s="154" t="str">
        <f t="shared" si="1305"/>
        <v/>
      </c>
      <c r="AL2020" s="120" t="str">
        <f t="shared" si="1306"/>
        <v/>
      </c>
      <c r="AM2020" s="104" t="str">
        <f t="shared" si="1307"/>
        <v/>
      </c>
      <c r="AN2020" s="104" t="str">
        <f t="shared" si="1308"/>
        <v/>
      </c>
      <c r="AO2020" s="104" t="str">
        <f t="shared" si="1292"/>
        <v/>
      </c>
      <c r="AP2020" s="104" t="str">
        <f t="shared" si="1293"/>
        <v/>
      </c>
      <c r="AQ2020" s="121" t="str">
        <f t="shared" si="1309"/>
        <v/>
      </c>
      <c r="AS2020" s="88" t="str">
        <f t="shared" si="1294"/>
        <v/>
      </c>
      <c r="AT2020" s="68" t="str">
        <f t="shared" si="1310"/>
        <v/>
      </c>
      <c r="AU2020" s="68" t="str">
        <f t="shared" si="1311"/>
        <v/>
      </c>
      <c r="AV2020" s="68" t="str">
        <f t="shared" si="1312"/>
        <v/>
      </c>
      <c r="AW2020" s="88" t="str">
        <f t="shared" si="1295"/>
        <v/>
      </c>
      <c r="AZ2020" s="88" t="str">
        <f t="shared" si="1296"/>
        <v/>
      </c>
      <c r="BA2020" s="68" t="str">
        <f t="shared" si="1297"/>
        <v/>
      </c>
      <c r="BB2020" s="68" t="str">
        <f t="shared" si="1298"/>
        <v/>
      </c>
      <c r="BC2020" s="68" t="str">
        <f t="shared" si="1299"/>
        <v/>
      </c>
      <c r="BD2020" s="69" t="str">
        <f t="shared" si="1300"/>
        <v/>
      </c>
      <c r="BE2020" s="69" t="str">
        <f t="shared" si="1313"/>
        <v/>
      </c>
      <c r="BT2020" s="138" t="str">
        <f t="shared" ca="1" si="1314"/>
        <v/>
      </c>
      <c r="BU2020" s="139" t="str">
        <f t="shared" ca="1" si="1315"/>
        <v/>
      </c>
      <c r="BW2020" s="138" t="str">
        <f t="shared" si="1316"/>
        <v/>
      </c>
      <c r="BX2020" s="104" t="str">
        <f t="shared" si="1317"/>
        <v/>
      </c>
      <c r="BY2020" s="139" t="str">
        <f t="shared" si="1318"/>
        <v/>
      </c>
      <c r="CA2020" s="138" t="str">
        <f t="shared" si="1319"/>
        <v/>
      </c>
      <c r="CB2020" s="104" t="str">
        <f t="shared" si="1320"/>
        <v/>
      </c>
      <c r="CC2020" s="139" t="str">
        <f t="shared" si="1321"/>
        <v/>
      </c>
      <c r="CE2020" s="162" t="str">
        <f t="shared" si="1322"/>
        <v/>
      </c>
      <c r="CF2020" s="163" t="str">
        <f t="shared" si="1323"/>
        <v/>
      </c>
      <c r="CG2020" s="164" t="str">
        <f t="shared" si="1324"/>
        <v/>
      </c>
      <c r="CI2020" s="162" t="str">
        <f t="shared" si="1325"/>
        <v/>
      </c>
      <c r="CJ2020" s="163" t="str">
        <f t="shared" si="1328"/>
        <v/>
      </c>
      <c r="CK2020" s="164" t="str">
        <f t="shared" si="1329"/>
        <v/>
      </c>
      <c r="CM2020" s="169" t="str">
        <f t="shared" si="1326"/>
        <v/>
      </c>
      <c r="CN2020" s="139" t="str">
        <f t="shared" si="1327"/>
        <v/>
      </c>
      <c r="CP2020" s="41" t="str">
        <f>IF($CM2020="", "", COUNTIF($CM$11:$CM$3035, "&lt;"&amp;$CM2020)+1+COUNTIF($CM$11:$CM2020, $CM2020)-1)</f>
        <v/>
      </c>
    </row>
    <row r="2021" spans="1:94" x14ac:dyDescent="0.25">
      <c r="A2021" s="40"/>
      <c r="B2021" s="82" t="str">
        <f>IF($I2021="", "", IFERROR(INDEX('Job Database'!$AE$11:$AE$3035, MATCH($I2021, 'Job Database'!$X$11:$X$3035, 0)), ""))</f>
        <v/>
      </c>
      <c r="C2021" s="69" t="str">
        <f>IF($I2021="", "", IF(COUNTIF('Job Database'!$X$11:$X$3035, $I2021)=0, $AC$5, $AC$4))</f>
        <v/>
      </c>
      <c r="D2021" s="40"/>
      <c r="E2021" s="85" t="str">
        <f>IF($I2021="", "", IF(IFERROR(INDEX('Job Database'!$M$11:$M$3035, MATCH($I2021, 'Job Database'!$X$11:$X$3035, 0)), "")="", "", IFERROR(INDEX('Job Database'!$M$11:$M$3035, MATCH($I2021, 'Job Database'!$X$11:$X$3035, 0)), "")))</f>
        <v/>
      </c>
      <c r="F2021" s="40"/>
      <c r="G2021" s="88" t="str">
        <f t="shared" si="1301"/>
        <v/>
      </c>
      <c r="H2021" s="40"/>
      <c r="I2021" s="24"/>
      <c r="J2021" s="34"/>
      <c r="K2021" s="106"/>
      <c r="L2021" s="79"/>
      <c r="M2021" s="34"/>
      <c r="N2021" s="79"/>
      <c r="O2021" s="31"/>
      <c r="P2021" s="53"/>
      <c r="Q2021" s="40"/>
      <c r="S2021" s="41" t="str">
        <f t="shared" si="1289"/>
        <v/>
      </c>
      <c r="T2021" s="41" t="str">
        <f t="shared" si="1290"/>
        <v/>
      </c>
      <c r="U2021" s="41" t="str">
        <f t="shared" si="1302"/>
        <v/>
      </c>
      <c r="W2021" s="74" t="str">
        <f>IF('Job Database'!$X2021="", "", 'Job Database'!$X2021)</f>
        <v/>
      </c>
      <c r="Y2021" s="41" t="str">
        <f>IF($W2021="", "", IF(COUNTIF($I$11:$I$3035, $W2021)&gt;0, "", MAX($Y$10:$Y2020)+1))</f>
        <v/>
      </c>
      <c r="Z2021" s="41">
        <v>2011</v>
      </c>
      <c r="AA2021" s="58" t="str">
        <f t="shared" si="1303"/>
        <v/>
      </c>
      <c r="AC2021" s="41" t="str">
        <f t="shared" si="1291"/>
        <v/>
      </c>
      <c r="AE2021" s="41" t="str">
        <f t="shared" si="1304"/>
        <v/>
      </c>
      <c r="AJ2021" s="154" t="str">
        <f t="shared" si="1305"/>
        <v/>
      </c>
      <c r="AL2021" s="120" t="str">
        <f t="shared" si="1306"/>
        <v/>
      </c>
      <c r="AM2021" s="104" t="str">
        <f t="shared" si="1307"/>
        <v/>
      </c>
      <c r="AN2021" s="104" t="str">
        <f t="shared" si="1308"/>
        <v/>
      </c>
      <c r="AO2021" s="104" t="str">
        <f t="shared" si="1292"/>
        <v/>
      </c>
      <c r="AP2021" s="104" t="str">
        <f t="shared" si="1293"/>
        <v/>
      </c>
      <c r="AQ2021" s="121" t="str">
        <f t="shared" si="1309"/>
        <v/>
      </c>
      <c r="AS2021" s="88" t="str">
        <f t="shared" si="1294"/>
        <v/>
      </c>
      <c r="AT2021" s="68" t="str">
        <f t="shared" si="1310"/>
        <v/>
      </c>
      <c r="AU2021" s="68" t="str">
        <f t="shared" si="1311"/>
        <v/>
      </c>
      <c r="AV2021" s="68" t="str">
        <f t="shared" si="1312"/>
        <v/>
      </c>
      <c r="AW2021" s="88" t="str">
        <f t="shared" si="1295"/>
        <v/>
      </c>
      <c r="AZ2021" s="88" t="str">
        <f t="shared" si="1296"/>
        <v/>
      </c>
      <c r="BA2021" s="68" t="str">
        <f t="shared" si="1297"/>
        <v/>
      </c>
      <c r="BB2021" s="68" t="str">
        <f t="shared" si="1298"/>
        <v/>
      </c>
      <c r="BC2021" s="68" t="str">
        <f t="shared" si="1299"/>
        <v/>
      </c>
      <c r="BD2021" s="69" t="str">
        <f t="shared" si="1300"/>
        <v/>
      </c>
      <c r="BE2021" s="69" t="str">
        <f t="shared" si="1313"/>
        <v/>
      </c>
      <c r="BT2021" s="138" t="str">
        <f t="shared" ca="1" si="1314"/>
        <v/>
      </c>
      <c r="BU2021" s="139" t="str">
        <f t="shared" ca="1" si="1315"/>
        <v/>
      </c>
      <c r="BW2021" s="138" t="str">
        <f t="shared" si="1316"/>
        <v/>
      </c>
      <c r="BX2021" s="104" t="str">
        <f t="shared" si="1317"/>
        <v/>
      </c>
      <c r="BY2021" s="139" t="str">
        <f t="shared" si="1318"/>
        <v/>
      </c>
      <c r="CA2021" s="138" t="str">
        <f t="shared" si="1319"/>
        <v/>
      </c>
      <c r="CB2021" s="104" t="str">
        <f t="shared" si="1320"/>
        <v/>
      </c>
      <c r="CC2021" s="139" t="str">
        <f t="shared" si="1321"/>
        <v/>
      </c>
      <c r="CE2021" s="162" t="str">
        <f t="shared" si="1322"/>
        <v/>
      </c>
      <c r="CF2021" s="163" t="str">
        <f t="shared" si="1323"/>
        <v/>
      </c>
      <c r="CG2021" s="164" t="str">
        <f t="shared" si="1324"/>
        <v/>
      </c>
      <c r="CI2021" s="162" t="str">
        <f t="shared" si="1325"/>
        <v/>
      </c>
      <c r="CJ2021" s="163" t="str">
        <f t="shared" si="1328"/>
        <v/>
      </c>
      <c r="CK2021" s="164" t="str">
        <f t="shared" si="1329"/>
        <v/>
      </c>
      <c r="CM2021" s="169" t="str">
        <f t="shared" si="1326"/>
        <v/>
      </c>
      <c r="CN2021" s="139" t="str">
        <f t="shared" si="1327"/>
        <v/>
      </c>
      <c r="CP2021" s="41" t="str">
        <f>IF($CM2021="", "", COUNTIF($CM$11:$CM$3035, "&lt;"&amp;$CM2021)+1+COUNTIF($CM$11:$CM2021, $CM2021)-1)</f>
        <v/>
      </c>
    </row>
    <row r="2022" spans="1:94" x14ac:dyDescent="0.25">
      <c r="A2022" s="40"/>
      <c r="B2022" s="82" t="str">
        <f>IF($I2022="", "", IFERROR(INDEX('Job Database'!$AE$11:$AE$3035, MATCH($I2022, 'Job Database'!$X$11:$X$3035, 0)), ""))</f>
        <v/>
      </c>
      <c r="C2022" s="69" t="str">
        <f>IF($I2022="", "", IF(COUNTIF('Job Database'!$X$11:$X$3035, $I2022)=0, $AC$5, $AC$4))</f>
        <v/>
      </c>
      <c r="D2022" s="40"/>
      <c r="E2022" s="85" t="str">
        <f>IF($I2022="", "", IF(IFERROR(INDEX('Job Database'!$M$11:$M$3035, MATCH($I2022, 'Job Database'!$X$11:$X$3035, 0)), "")="", "", IFERROR(INDEX('Job Database'!$M$11:$M$3035, MATCH($I2022, 'Job Database'!$X$11:$X$3035, 0)), "")))</f>
        <v/>
      </c>
      <c r="F2022" s="40"/>
      <c r="G2022" s="88" t="str">
        <f t="shared" si="1301"/>
        <v/>
      </c>
      <c r="H2022" s="40"/>
      <c r="I2022" s="24"/>
      <c r="J2022" s="34"/>
      <c r="K2022" s="106"/>
      <c r="L2022" s="79"/>
      <c r="M2022" s="34"/>
      <c r="N2022" s="79"/>
      <c r="O2022" s="31"/>
      <c r="P2022" s="53"/>
      <c r="Q2022" s="40"/>
      <c r="S2022" s="41" t="str">
        <f t="shared" si="1289"/>
        <v/>
      </c>
      <c r="T2022" s="41" t="str">
        <f t="shared" si="1290"/>
        <v/>
      </c>
      <c r="U2022" s="41" t="str">
        <f t="shared" si="1302"/>
        <v/>
      </c>
      <c r="W2022" s="74" t="str">
        <f>IF('Job Database'!$X2022="", "", 'Job Database'!$X2022)</f>
        <v/>
      </c>
      <c r="Y2022" s="41" t="str">
        <f>IF($W2022="", "", IF(COUNTIF($I$11:$I$3035, $W2022)&gt;0, "", MAX($Y$10:$Y2021)+1))</f>
        <v/>
      </c>
      <c r="Z2022" s="41">
        <v>2012</v>
      </c>
      <c r="AA2022" s="58" t="str">
        <f t="shared" si="1303"/>
        <v/>
      </c>
      <c r="AC2022" s="41" t="str">
        <f t="shared" si="1291"/>
        <v/>
      </c>
      <c r="AE2022" s="41" t="str">
        <f t="shared" si="1304"/>
        <v/>
      </c>
      <c r="AJ2022" s="154" t="str">
        <f t="shared" si="1305"/>
        <v/>
      </c>
      <c r="AL2022" s="120" t="str">
        <f t="shared" si="1306"/>
        <v/>
      </c>
      <c r="AM2022" s="104" t="str">
        <f t="shared" si="1307"/>
        <v/>
      </c>
      <c r="AN2022" s="104" t="str">
        <f t="shared" si="1308"/>
        <v/>
      </c>
      <c r="AO2022" s="104" t="str">
        <f t="shared" si="1292"/>
        <v/>
      </c>
      <c r="AP2022" s="104" t="str">
        <f t="shared" si="1293"/>
        <v/>
      </c>
      <c r="AQ2022" s="121" t="str">
        <f t="shared" si="1309"/>
        <v/>
      </c>
      <c r="AS2022" s="88" t="str">
        <f t="shared" si="1294"/>
        <v/>
      </c>
      <c r="AT2022" s="68" t="str">
        <f t="shared" si="1310"/>
        <v/>
      </c>
      <c r="AU2022" s="68" t="str">
        <f t="shared" si="1311"/>
        <v/>
      </c>
      <c r="AV2022" s="68" t="str">
        <f t="shared" si="1312"/>
        <v/>
      </c>
      <c r="AW2022" s="88" t="str">
        <f t="shared" si="1295"/>
        <v/>
      </c>
      <c r="AZ2022" s="88" t="str">
        <f t="shared" si="1296"/>
        <v/>
      </c>
      <c r="BA2022" s="68" t="str">
        <f t="shared" si="1297"/>
        <v/>
      </c>
      <c r="BB2022" s="68" t="str">
        <f t="shared" si="1298"/>
        <v/>
      </c>
      <c r="BC2022" s="68" t="str">
        <f t="shared" si="1299"/>
        <v/>
      </c>
      <c r="BD2022" s="69" t="str">
        <f t="shared" si="1300"/>
        <v/>
      </c>
      <c r="BE2022" s="69" t="str">
        <f t="shared" si="1313"/>
        <v/>
      </c>
      <c r="BT2022" s="138" t="str">
        <f t="shared" ca="1" si="1314"/>
        <v/>
      </c>
      <c r="BU2022" s="139" t="str">
        <f t="shared" ca="1" si="1315"/>
        <v/>
      </c>
      <c r="BW2022" s="138" t="str">
        <f t="shared" si="1316"/>
        <v/>
      </c>
      <c r="BX2022" s="104" t="str">
        <f t="shared" si="1317"/>
        <v/>
      </c>
      <c r="BY2022" s="139" t="str">
        <f t="shared" si="1318"/>
        <v/>
      </c>
      <c r="CA2022" s="138" t="str">
        <f t="shared" si="1319"/>
        <v/>
      </c>
      <c r="CB2022" s="104" t="str">
        <f t="shared" si="1320"/>
        <v/>
      </c>
      <c r="CC2022" s="139" t="str">
        <f t="shared" si="1321"/>
        <v/>
      </c>
      <c r="CE2022" s="162" t="str">
        <f t="shared" si="1322"/>
        <v/>
      </c>
      <c r="CF2022" s="163" t="str">
        <f t="shared" si="1323"/>
        <v/>
      </c>
      <c r="CG2022" s="164" t="str">
        <f t="shared" si="1324"/>
        <v/>
      </c>
      <c r="CI2022" s="162" t="str">
        <f t="shared" si="1325"/>
        <v/>
      </c>
      <c r="CJ2022" s="163" t="str">
        <f t="shared" si="1328"/>
        <v/>
      </c>
      <c r="CK2022" s="164" t="str">
        <f t="shared" si="1329"/>
        <v/>
      </c>
      <c r="CM2022" s="169" t="str">
        <f t="shared" si="1326"/>
        <v/>
      </c>
      <c r="CN2022" s="139" t="str">
        <f t="shared" si="1327"/>
        <v/>
      </c>
      <c r="CP2022" s="41" t="str">
        <f>IF($CM2022="", "", COUNTIF($CM$11:$CM$3035, "&lt;"&amp;$CM2022)+1+COUNTIF($CM$11:$CM2022, $CM2022)-1)</f>
        <v/>
      </c>
    </row>
    <row r="2023" spans="1:94" x14ac:dyDescent="0.25">
      <c r="A2023" s="40"/>
      <c r="B2023" s="82" t="str">
        <f>IF($I2023="", "", IFERROR(INDEX('Job Database'!$AE$11:$AE$3035, MATCH($I2023, 'Job Database'!$X$11:$X$3035, 0)), ""))</f>
        <v/>
      </c>
      <c r="C2023" s="69" t="str">
        <f>IF($I2023="", "", IF(COUNTIF('Job Database'!$X$11:$X$3035, $I2023)=0, $AC$5, $AC$4))</f>
        <v/>
      </c>
      <c r="D2023" s="40"/>
      <c r="E2023" s="85" t="str">
        <f>IF($I2023="", "", IF(IFERROR(INDEX('Job Database'!$M$11:$M$3035, MATCH($I2023, 'Job Database'!$X$11:$X$3035, 0)), "")="", "", IFERROR(INDEX('Job Database'!$M$11:$M$3035, MATCH($I2023, 'Job Database'!$X$11:$X$3035, 0)), "")))</f>
        <v/>
      </c>
      <c r="F2023" s="40"/>
      <c r="G2023" s="88" t="str">
        <f t="shared" si="1301"/>
        <v/>
      </c>
      <c r="H2023" s="40"/>
      <c r="I2023" s="24"/>
      <c r="J2023" s="34"/>
      <c r="K2023" s="106"/>
      <c r="L2023" s="79"/>
      <c r="M2023" s="34"/>
      <c r="N2023" s="79"/>
      <c r="O2023" s="31"/>
      <c r="P2023" s="53"/>
      <c r="Q2023" s="40"/>
      <c r="S2023" s="41" t="str">
        <f t="shared" si="1289"/>
        <v/>
      </c>
      <c r="T2023" s="41" t="str">
        <f t="shared" si="1290"/>
        <v/>
      </c>
      <c r="U2023" s="41" t="str">
        <f t="shared" si="1302"/>
        <v/>
      </c>
      <c r="W2023" s="74" t="str">
        <f>IF('Job Database'!$X2023="", "", 'Job Database'!$X2023)</f>
        <v/>
      </c>
      <c r="Y2023" s="41" t="str">
        <f>IF($W2023="", "", IF(COUNTIF($I$11:$I$3035, $W2023)&gt;0, "", MAX($Y$10:$Y2022)+1))</f>
        <v/>
      </c>
      <c r="Z2023" s="41">
        <v>2013</v>
      </c>
      <c r="AA2023" s="58" t="str">
        <f t="shared" si="1303"/>
        <v/>
      </c>
      <c r="AC2023" s="41" t="str">
        <f t="shared" si="1291"/>
        <v/>
      </c>
      <c r="AE2023" s="41" t="str">
        <f t="shared" si="1304"/>
        <v/>
      </c>
      <c r="AJ2023" s="154" t="str">
        <f t="shared" si="1305"/>
        <v/>
      </c>
      <c r="AL2023" s="120" t="str">
        <f t="shared" si="1306"/>
        <v/>
      </c>
      <c r="AM2023" s="104" t="str">
        <f t="shared" si="1307"/>
        <v/>
      </c>
      <c r="AN2023" s="104" t="str">
        <f t="shared" si="1308"/>
        <v/>
      </c>
      <c r="AO2023" s="104" t="str">
        <f t="shared" si="1292"/>
        <v/>
      </c>
      <c r="AP2023" s="104" t="str">
        <f t="shared" si="1293"/>
        <v/>
      </c>
      <c r="AQ2023" s="121" t="str">
        <f t="shared" si="1309"/>
        <v/>
      </c>
      <c r="AS2023" s="88" t="str">
        <f t="shared" si="1294"/>
        <v/>
      </c>
      <c r="AT2023" s="68" t="str">
        <f t="shared" si="1310"/>
        <v/>
      </c>
      <c r="AU2023" s="68" t="str">
        <f t="shared" si="1311"/>
        <v/>
      </c>
      <c r="AV2023" s="68" t="str">
        <f t="shared" si="1312"/>
        <v/>
      </c>
      <c r="AW2023" s="88" t="str">
        <f t="shared" si="1295"/>
        <v/>
      </c>
      <c r="AZ2023" s="88" t="str">
        <f t="shared" si="1296"/>
        <v/>
      </c>
      <c r="BA2023" s="68" t="str">
        <f t="shared" si="1297"/>
        <v/>
      </c>
      <c r="BB2023" s="68" t="str">
        <f t="shared" si="1298"/>
        <v/>
      </c>
      <c r="BC2023" s="68" t="str">
        <f t="shared" si="1299"/>
        <v/>
      </c>
      <c r="BD2023" s="69" t="str">
        <f t="shared" si="1300"/>
        <v/>
      </c>
      <c r="BE2023" s="69" t="str">
        <f t="shared" si="1313"/>
        <v/>
      </c>
      <c r="BT2023" s="138" t="str">
        <f t="shared" ca="1" si="1314"/>
        <v/>
      </c>
      <c r="BU2023" s="139" t="str">
        <f t="shared" ca="1" si="1315"/>
        <v/>
      </c>
      <c r="BW2023" s="138" t="str">
        <f t="shared" si="1316"/>
        <v/>
      </c>
      <c r="BX2023" s="104" t="str">
        <f t="shared" si="1317"/>
        <v/>
      </c>
      <c r="BY2023" s="139" t="str">
        <f t="shared" si="1318"/>
        <v/>
      </c>
      <c r="CA2023" s="138" t="str">
        <f t="shared" si="1319"/>
        <v/>
      </c>
      <c r="CB2023" s="104" t="str">
        <f t="shared" si="1320"/>
        <v/>
      </c>
      <c r="CC2023" s="139" t="str">
        <f t="shared" si="1321"/>
        <v/>
      </c>
      <c r="CE2023" s="162" t="str">
        <f t="shared" si="1322"/>
        <v/>
      </c>
      <c r="CF2023" s="163" t="str">
        <f t="shared" si="1323"/>
        <v/>
      </c>
      <c r="CG2023" s="164" t="str">
        <f t="shared" si="1324"/>
        <v/>
      </c>
      <c r="CI2023" s="162" t="str">
        <f t="shared" si="1325"/>
        <v/>
      </c>
      <c r="CJ2023" s="163" t="str">
        <f t="shared" si="1328"/>
        <v/>
      </c>
      <c r="CK2023" s="164" t="str">
        <f t="shared" si="1329"/>
        <v/>
      </c>
      <c r="CM2023" s="169" t="str">
        <f t="shared" si="1326"/>
        <v/>
      </c>
      <c r="CN2023" s="139" t="str">
        <f t="shared" si="1327"/>
        <v/>
      </c>
      <c r="CP2023" s="41" t="str">
        <f>IF($CM2023="", "", COUNTIF($CM$11:$CM$3035, "&lt;"&amp;$CM2023)+1+COUNTIF($CM$11:$CM2023, $CM2023)-1)</f>
        <v/>
      </c>
    </row>
    <row r="2024" spans="1:94" x14ac:dyDescent="0.25">
      <c r="A2024" s="40"/>
      <c r="B2024" s="82" t="str">
        <f>IF($I2024="", "", IFERROR(INDEX('Job Database'!$AE$11:$AE$3035, MATCH($I2024, 'Job Database'!$X$11:$X$3035, 0)), ""))</f>
        <v/>
      </c>
      <c r="C2024" s="69" t="str">
        <f>IF($I2024="", "", IF(COUNTIF('Job Database'!$X$11:$X$3035, $I2024)=0, $AC$5, $AC$4))</f>
        <v/>
      </c>
      <c r="D2024" s="40"/>
      <c r="E2024" s="85" t="str">
        <f>IF($I2024="", "", IF(IFERROR(INDEX('Job Database'!$M$11:$M$3035, MATCH($I2024, 'Job Database'!$X$11:$X$3035, 0)), "")="", "", IFERROR(INDEX('Job Database'!$M$11:$M$3035, MATCH($I2024, 'Job Database'!$X$11:$X$3035, 0)), "")))</f>
        <v/>
      </c>
      <c r="F2024" s="40"/>
      <c r="G2024" s="88" t="str">
        <f t="shared" si="1301"/>
        <v/>
      </c>
      <c r="H2024" s="40"/>
      <c r="I2024" s="24"/>
      <c r="J2024" s="34"/>
      <c r="K2024" s="106"/>
      <c r="L2024" s="79"/>
      <c r="M2024" s="34"/>
      <c r="N2024" s="79"/>
      <c r="O2024" s="31"/>
      <c r="P2024" s="53"/>
      <c r="Q2024" s="40"/>
      <c r="S2024" s="41" t="str">
        <f t="shared" si="1289"/>
        <v/>
      </c>
      <c r="T2024" s="41" t="str">
        <f t="shared" si="1290"/>
        <v/>
      </c>
      <c r="U2024" s="41" t="str">
        <f t="shared" si="1302"/>
        <v/>
      </c>
      <c r="W2024" s="74" t="str">
        <f>IF('Job Database'!$X2024="", "", 'Job Database'!$X2024)</f>
        <v/>
      </c>
      <c r="Y2024" s="41" t="str">
        <f>IF($W2024="", "", IF(COUNTIF($I$11:$I$3035, $W2024)&gt;0, "", MAX($Y$10:$Y2023)+1))</f>
        <v/>
      </c>
      <c r="Z2024" s="41">
        <v>2014</v>
      </c>
      <c r="AA2024" s="58" t="str">
        <f t="shared" si="1303"/>
        <v/>
      </c>
      <c r="AC2024" s="41" t="str">
        <f t="shared" si="1291"/>
        <v/>
      </c>
      <c r="AE2024" s="41" t="str">
        <f t="shared" si="1304"/>
        <v/>
      </c>
      <c r="AJ2024" s="154" t="str">
        <f t="shared" si="1305"/>
        <v/>
      </c>
      <c r="AL2024" s="120" t="str">
        <f t="shared" si="1306"/>
        <v/>
      </c>
      <c r="AM2024" s="104" t="str">
        <f t="shared" si="1307"/>
        <v/>
      </c>
      <c r="AN2024" s="104" t="str">
        <f t="shared" si="1308"/>
        <v/>
      </c>
      <c r="AO2024" s="104" t="str">
        <f t="shared" si="1292"/>
        <v/>
      </c>
      <c r="AP2024" s="104" t="str">
        <f t="shared" si="1293"/>
        <v/>
      </c>
      <c r="AQ2024" s="121" t="str">
        <f t="shared" si="1309"/>
        <v/>
      </c>
      <c r="AS2024" s="88" t="str">
        <f t="shared" si="1294"/>
        <v/>
      </c>
      <c r="AT2024" s="68" t="str">
        <f t="shared" si="1310"/>
        <v/>
      </c>
      <c r="AU2024" s="68" t="str">
        <f t="shared" si="1311"/>
        <v/>
      </c>
      <c r="AV2024" s="68" t="str">
        <f t="shared" si="1312"/>
        <v/>
      </c>
      <c r="AW2024" s="88" t="str">
        <f t="shared" si="1295"/>
        <v/>
      </c>
      <c r="AZ2024" s="88" t="str">
        <f t="shared" si="1296"/>
        <v/>
      </c>
      <c r="BA2024" s="68" t="str">
        <f t="shared" si="1297"/>
        <v/>
      </c>
      <c r="BB2024" s="68" t="str">
        <f t="shared" si="1298"/>
        <v/>
      </c>
      <c r="BC2024" s="68" t="str">
        <f t="shared" si="1299"/>
        <v/>
      </c>
      <c r="BD2024" s="69" t="str">
        <f t="shared" si="1300"/>
        <v/>
      </c>
      <c r="BE2024" s="69" t="str">
        <f t="shared" si="1313"/>
        <v/>
      </c>
      <c r="BT2024" s="138" t="str">
        <f t="shared" ca="1" si="1314"/>
        <v/>
      </c>
      <c r="BU2024" s="139" t="str">
        <f t="shared" ca="1" si="1315"/>
        <v/>
      </c>
      <c r="BW2024" s="138" t="str">
        <f t="shared" si="1316"/>
        <v/>
      </c>
      <c r="BX2024" s="104" t="str">
        <f t="shared" si="1317"/>
        <v/>
      </c>
      <c r="BY2024" s="139" t="str">
        <f t="shared" si="1318"/>
        <v/>
      </c>
      <c r="CA2024" s="138" t="str">
        <f t="shared" si="1319"/>
        <v/>
      </c>
      <c r="CB2024" s="104" t="str">
        <f t="shared" si="1320"/>
        <v/>
      </c>
      <c r="CC2024" s="139" t="str">
        <f t="shared" si="1321"/>
        <v/>
      </c>
      <c r="CE2024" s="162" t="str">
        <f t="shared" si="1322"/>
        <v/>
      </c>
      <c r="CF2024" s="163" t="str">
        <f t="shared" si="1323"/>
        <v/>
      </c>
      <c r="CG2024" s="164" t="str">
        <f t="shared" si="1324"/>
        <v/>
      </c>
      <c r="CI2024" s="162" t="str">
        <f t="shared" si="1325"/>
        <v/>
      </c>
      <c r="CJ2024" s="163" t="str">
        <f t="shared" si="1328"/>
        <v/>
      </c>
      <c r="CK2024" s="164" t="str">
        <f t="shared" si="1329"/>
        <v/>
      </c>
      <c r="CM2024" s="169" t="str">
        <f t="shared" si="1326"/>
        <v/>
      </c>
      <c r="CN2024" s="139" t="str">
        <f t="shared" si="1327"/>
        <v/>
      </c>
      <c r="CP2024" s="41" t="str">
        <f>IF($CM2024="", "", COUNTIF($CM$11:$CM$3035, "&lt;"&amp;$CM2024)+1+COUNTIF($CM$11:$CM2024, $CM2024)-1)</f>
        <v/>
      </c>
    </row>
    <row r="2025" spans="1:94" x14ac:dyDescent="0.25">
      <c r="A2025" s="40"/>
      <c r="B2025" s="82" t="str">
        <f>IF($I2025="", "", IFERROR(INDEX('Job Database'!$AE$11:$AE$3035, MATCH($I2025, 'Job Database'!$X$11:$X$3035, 0)), ""))</f>
        <v/>
      </c>
      <c r="C2025" s="69" t="str">
        <f>IF($I2025="", "", IF(COUNTIF('Job Database'!$X$11:$X$3035, $I2025)=0, $AC$5, $AC$4))</f>
        <v/>
      </c>
      <c r="D2025" s="40"/>
      <c r="E2025" s="85" t="str">
        <f>IF($I2025="", "", IF(IFERROR(INDEX('Job Database'!$M$11:$M$3035, MATCH($I2025, 'Job Database'!$X$11:$X$3035, 0)), "")="", "", IFERROR(INDEX('Job Database'!$M$11:$M$3035, MATCH($I2025, 'Job Database'!$X$11:$X$3035, 0)), "")))</f>
        <v/>
      </c>
      <c r="F2025" s="40"/>
      <c r="G2025" s="88" t="str">
        <f t="shared" si="1301"/>
        <v/>
      </c>
      <c r="H2025" s="40"/>
      <c r="I2025" s="24"/>
      <c r="J2025" s="34"/>
      <c r="K2025" s="106"/>
      <c r="L2025" s="79"/>
      <c r="M2025" s="34"/>
      <c r="N2025" s="79"/>
      <c r="O2025" s="31"/>
      <c r="P2025" s="53"/>
      <c r="Q2025" s="40"/>
      <c r="S2025" s="41" t="str">
        <f t="shared" si="1289"/>
        <v/>
      </c>
      <c r="T2025" s="41" t="str">
        <f t="shared" si="1290"/>
        <v/>
      </c>
      <c r="U2025" s="41" t="str">
        <f t="shared" si="1302"/>
        <v/>
      </c>
      <c r="W2025" s="74" t="str">
        <f>IF('Job Database'!$X2025="", "", 'Job Database'!$X2025)</f>
        <v/>
      </c>
      <c r="Y2025" s="41" t="str">
        <f>IF($W2025="", "", IF(COUNTIF($I$11:$I$3035, $W2025)&gt;0, "", MAX($Y$10:$Y2024)+1))</f>
        <v/>
      </c>
      <c r="Z2025" s="41">
        <v>2015</v>
      </c>
      <c r="AA2025" s="58" t="str">
        <f t="shared" si="1303"/>
        <v/>
      </c>
      <c r="AC2025" s="41" t="str">
        <f t="shared" si="1291"/>
        <v/>
      </c>
      <c r="AE2025" s="41" t="str">
        <f t="shared" si="1304"/>
        <v/>
      </c>
      <c r="AJ2025" s="154" t="str">
        <f t="shared" si="1305"/>
        <v/>
      </c>
      <c r="AL2025" s="120" t="str">
        <f t="shared" si="1306"/>
        <v/>
      </c>
      <c r="AM2025" s="104" t="str">
        <f t="shared" si="1307"/>
        <v/>
      </c>
      <c r="AN2025" s="104" t="str">
        <f t="shared" si="1308"/>
        <v/>
      </c>
      <c r="AO2025" s="104" t="str">
        <f t="shared" si="1292"/>
        <v/>
      </c>
      <c r="AP2025" s="104" t="str">
        <f t="shared" si="1293"/>
        <v/>
      </c>
      <c r="AQ2025" s="121" t="str">
        <f t="shared" si="1309"/>
        <v/>
      </c>
      <c r="AS2025" s="88" t="str">
        <f t="shared" si="1294"/>
        <v/>
      </c>
      <c r="AT2025" s="68" t="str">
        <f t="shared" si="1310"/>
        <v/>
      </c>
      <c r="AU2025" s="68" t="str">
        <f t="shared" si="1311"/>
        <v/>
      </c>
      <c r="AV2025" s="68" t="str">
        <f t="shared" si="1312"/>
        <v/>
      </c>
      <c r="AW2025" s="88" t="str">
        <f t="shared" si="1295"/>
        <v/>
      </c>
      <c r="AZ2025" s="88" t="str">
        <f t="shared" si="1296"/>
        <v/>
      </c>
      <c r="BA2025" s="68" t="str">
        <f t="shared" si="1297"/>
        <v/>
      </c>
      <c r="BB2025" s="68" t="str">
        <f t="shared" si="1298"/>
        <v/>
      </c>
      <c r="BC2025" s="68" t="str">
        <f t="shared" si="1299"/>
        <v/>
      </c>
      <c r="BD2025" s="69" t="str">
        <f t="shared" si="1300"/>
        <v/>
      </c>
      <c r="BE2025" s="69" t="str">
        <f t="shared" si="1313"/>
        <v/>
      </c>
      <c r="BT2025" s="138" t="str">
        <f t="shared" ca="1" si="1314"/>
        <v/>
      </c>
      <c r="BU2025" s="139" t="str">
        <f t="shared" ca="1" si="1315"/>
        <v/>
      </c>
      <c r="BW2025" s="138" t="str">
        <f t="shared" si="1316"/>
        <v/>
      </c>
      <c r="BX2025" s="104" t="str">
        <f t="shared" si="1317"/>
        <v/>
      </c>
      <c r="BY2025" s="139" t="str">
        <f t="shared" si="1318"/>
        <v/>
      </c>
      <c r="CA2025" s="138" t="str">
        <f t="shared" si="1319"/>
        <v/>
      </c>
      <c r="CB2025" s="104" t="str">
        <f t="shared" si="1320"/>
        <v/>
      </c>
      <c r="CC2025" s="139" t="str">
        <f t="shared" si="1321"/>
        <v/>
      </c>
      <c r="CE2025" s="162" t="str">
        <f t="shared" si="1322"/>
        <v/>
      </c>
      <c r="CF2025" s="163" t="str">
        <f t="shared" si="1323"/>
        <v/>
      </c>
      <c r="CG2025" s="164" t="str">
        <f t="shared" si="1324"/>
        <v/>
      </c>
      <c r="CI2025" s="162" t="str">
        <f t="shared" si="1325"/>
        <v/>
      </c>
      <c r="CJ2025" s="163" t="str">
        <f t="shared" si="1328"/>
        <v/>
      </c>
      <c r="CK2025" s="164" t="str">
        <f t="shared" si="1329"/>
        <v/>
      </c>
      <c r="CM2025" s="169" t="str">
        <f t="shared" si="1326"/>
        <v/>
      </c>
      <c r="CN2025" s="139" t="str">
        <f t="shared" si="1327"/>
        <v/>
      </c>
      <c r="CP2025" s="41" t="str">
        <f>IF($CM2025="", "", COUNTIF($CM$11:$CM$3035, "&lt;"&amp;$CM2025)+1+COUNTIF($CM$11:$CM2025, $CM2025)-1)</f>
        <v/>
      </c>
    </row>
    <row r="2026" spans="1:94" x14ac:dyDescent="0.25">
      <c r="A2026" s="40"/>
      <c r="B2026" s="82" t="str">
        <f>IF($I2026="", "", IFERROR(INDEX('Job Database'!$AE$11:$AE$3035, MATCH($I2026, 'Job Database'!$X$11:$X$3035, 0)), ""))</f>
        <v/>
      </c>
      <c r="C2026" s="69" t="str">
        <f>IF($I2026="", "", IF(COUNTIF('Job Database'!$X$11:$X$3035, $I2026)=0, $AC$5, $AC$4))</f>
        <v/>
      </c>
      <c r="D2026" s="40"/>
      <c r="E2026" s="85" t="str">
        <f>IF($I2026="", "", IF(IFERROR(INDEX('Job Database'!$M$11:$M$3035, MATCH($I2026, 'Job Database'!$X$11:$X$3035, 0)), "")="", "", IFERROR(INDEX('Job Database'!$M$11:$M$3035, MATCH($I2026, 'Job Database'!$X$11:$X$3035, 0)), "")))</f>
        <v/>
      </c>
      <c r="F2026" s="40"/>
      <c r="G2026" s="88" t="str">
        <f t="shared" si="1301"/>
        <v/>
      </c>
      <c r="H2026" s="40"/>
      <c r="I2026" s="24"/>
      <c r="J2026" s="34"/>
      <c r="K2026" s="106"/>
      <c r="L2026" s="79"/>
      <c r="M2026" s="34"/>
      <c r="N2026" s="79"/>
      <c r="O2026" s="31"/>
      <c r="P2026" s="53"/>
      <c r="Q2026" s="40"/>
      <c r="S2026" s="41" t="str">
        <f t="shared" si="1289"/>
        <v/>
      </c>
      <c r="T2026" s="41" t="str">
        <f t="shared" si="1290"/>
        <v/>
      </c>
      <c r="U2026" s="41" t="str">
        <f t="shared" si="1302"/>
        <v/>
      </c>
      <c r="W2026" s="74" t="str">
        <f>IF('Job Database'!$X2026="", "", 'Job Database'!$X2026)</f>
        <v/>
      </c>
      <c r="Y2026" s="41" t="str">
        <f>IF($W2026="", "", IF(COUNTIF($I$11:$I$3035, $W2026)&gt;0, "", MAX($Y$10:$Y2025)+1))</f>
        <v/>
      </c>
      <c r="Z2026" s="41">
        <v>2016</v>
      </c>
      <c r="AA2026" s="58" t="str">
        <f t="shared" si="1303"/>
        <v/>
      </c>
      <c r="AC2026" s="41" t="str">
        <f t="shared" si="1291"/>
        <v/>
      </c>
      <c r="AE2026" s="41" t="str">
        <f t="shared" si="1304"/>
        <v/>
      </c>
      <c r="AJ2026" s="154" t="str">
        <f t="shared" si="1305"/>
        <v/>
      </c>
      <c r="AL2026" s="120" t="str">
        <f t="shared" si="1306"/>
        <v/>
      </c>
      <c r="AM2026" s="104" t="str">
        <f t="shared" si="1307"/>
        <v/>
      </c>
      <c r="AN2026" s="104" t="str">
        <f t="shared" si="1308"/>
        <v/>
      </c>
      <c r="AO2026" s="104" t="str">
        <f t="shared" si="1292"/>
        <v/>
      </c>
      <c r="AP2026" s="104" t="str">
        <f t="shared" si="1293"/>
        <v/>
      </c>
      <c r="AQ2026" s="121" t="str">
        <f t="shared" si="1309"/>
        <v/>
      </c>
      <c r="AS2026" s="88" t="str">
        <f t="shared" si="1294"/>
        <v/>
      </c>
      <c r="AT2026" s="68" t="str">
        <f t="shared" si="1310"/>
        <v/>
      </c>
      <c r="AU2026" s="68" t="str">
        <f t="shared" si="1311"/>
        <v/>
      </c>
      <c r="AV2026" s="68" t="str">
        <f t="shared" si="1312"/>
        <v/>
      </c>
      <c r="AW2026" s="88" t="str">
        <f t="shared" si="1295"/>
        <v/>
      </c>
      <c r="AZ2026" s="88" t="str">
        <f t="shared" si="1296"/>
        <v/>
      </c>
      <c r="BA2026" s="68" t="str">
        <f t="shared" si="1297"/>
        <v/>
      </c>
      <c r="BB2026" s="68" t="str">
        <f t="shared" si="1298"/>
        <v/>
      </c>
      <c r="BC2026" s="68" t="str">
        <f t="shared" si="1299"/>
        <v/>
      </c>
      <c r="BD2026" s="69" t="str">
        <f t="shared" si="1300"/>
        <v/>
      </c>
      <c r="BE2026" s="69" t="str">
        <f t="shared" si="1313"/>
        <v/>
      </c>
      <c r="BT2026" s="138" t="str">
        <f t="shared" ca="1" si="1314"/>
        <v/>
      </c>
      <c r="BU2026" s="139" t="str">
        <f t="shared" ca="1" si="1315"/>
        <v/>
      </c>
      <c r="BW2026" s="138" t="str">
        <f t="shared" si="1316"/>
        <v/>
      </c>
      <c r="BX2026" s="104" t="str">
        <f t="shared" si="1317"/>
        <v/>
      </c>
      <c r="BY2026" s="139" t="str">
        <f t="shared" si="1318"/>
        <v/>
      </c>
      <c r="CA2026" s="138" t="str">
        <f t="shared" si="1319"/>
        <v/>
      </c>
      <c r="CB2026" s="104" t="str">
        <f t="shared" si="1320"/>
        <v/>
      </c>
      <c r="CC2026" s="139" t="str">
        <f t="shared" si="1321"/>
        <v/>
      </c>
      <c r="CE2026" s="162" t="str">
        <f t="shared" si="1322"/>
        <v/>
      </c>
      <c r="CF2026" s="163" t="str">
        <f t="shared" si="1323"/>
        <v/>
      </c>
      <c r="CG2026" s="164" t="str">
        <f t="shared" si="1324"/>
        <v/>
      </c>
      <c r="CI2026" s="162" t="str">
        <f t="shared" si="1325"/>
        <v/>
      </c>
      <c r="CJ2026" s="163" t="str">
        <f t="shared" si="1328"/>
        <v/>
      </c>
      <c r="CK2026" s="164" t="str">
        <f t="shared" si="1329"/>
        <v/>
      </c>
      <c r="CM2026" s="169" t="str">
        <f t="shared" si="1326"/>
        <v/>
      </c>
      <c r="CN2026" s="139" t="str">
        <f t="shared" si="1327"/>
        <v/>
      </c>
      <c r="CP2026" s="41" t="str">
        <f>IF($CM2026="", "", COUNTIF($CM$11:$CM$3035, "&lt;"&amp;$CM2026)+1+COUNTIF($CM$11:$CM2026, $CM2026)-1)</f>
        <v/>
      </c>
    </row>
    <row r="2027" spans="1:94" x14ac:dyDescent="0.25">
      <c r="A2027" s="40"/>
      <c r="B2027" s="82" t="str">
        <f>IF($I2027="", "", IFERROR(INDEX('Job Database'!$AE$11:$AE$3035, MATCH($I2027, 'Job Database'!$X$11:$X$3035, 0)), ""))</f>
        <v/>
      </c>
      <c r="C2027" s="69" t="str">
        <f>IF($I2027="", "", IF(COUNTIF('Job Database'!$X$11:$X$3035, $I2027)=0, $AC$5, $AC$4))</f>
        <v/>
      </c>
      <c r="D2027" s="40"/>
      <c r="E2027" s="85" t="str">
        <f>IF($I2027="", "", IF(IFERROR(INDEX('Job Database'!$M$11:$M$3035, MATCH($I2027, 'Job Database'!$X$11:$X$3035, 0)), "")="", "", IFERROR(INDEX('Job Database'!$M$11:$M$3035, MATCH($I2027, 'Job Database'!$X$11:$X$3035, 0)), "")))</f>
        <v/>
      </c>
      <c r="F2027" s="40"/>
      <c r="G2027" s="88" t="str">
        <f t="shared" si="1301"/>
        <v/>
      </c>
      <c r="H2027" s="40"/>
      <c r="I2027" s="24"/>
      <c r="J2027" s="34"/>
      <c r="K2027" s="106"/>
      <c r="L2027" s="79"/>
      <c r="M2027" s="34"/>
      <c r="N2027" s="79"/>
      <c r="O2027" s="31"/>
      <c r="P2027" s="53"/>
      <c r="Q2027" s="40"/>
      <c r="S2027" s="41" t="str">
        <f t="shared" si="1289"/>
        <v/>
      </c>
      <c r="T2027" s="41" t="str">
        <f t="shared" si="1290"/>
        <v/>
      </c>
      <c r="U2027" s="41" t="str">
        <f t="shared" si="1302"/>
        <v/>
      </c>
      <c r="W2027" s="74" t="str">
        <f>IF('Job Database'!$X2027="", "", 'Job Database'!$X2027)</f>
        <v/>
      </c>
      <c r="Y2027" s="41" t="str">
        <f>IF($W2027="", "", IF(COUNTIF($I$11:$I$3035, $W2027)&gt;0, "", MAX($Y$10:$Y2026)+1))</f>
        <v/>
      </c>
      <c r="Z2027" s="41">
        <v>2017</v>
      </c>
      <c r="AA2027" s="58" t="str">
        <f t="shared" si="1303"/>
        <v/>
      </c>
      <c r="AC2027" s="41" t="str">
        <f t="shared" si="1291"/>
        <v/>
      </c>
      <c r="AE2027" s="41" t="str">
        <f t="shared" si="1304"/>
        <v/>
      </c>
      <c r="AJ2027" s="154" t="str">
        <f t="shared" si="1305"/>
        <v/>
      </c>
      <c r="AL2027" s="120" t="str">
        <f t="shared" si="1306"/>
        <v/>
      </c>
      <c r="AM2027" s="104" t="str">
        <f t="shared" si="1307"/>
        <v/>
      </c>
      <c r="AN2027" s="104" t="str">
        <f t="shared" si="1308"/>
        <v/>
      </c>
      <c r="AO2027" s="104" t="str">
        <f t="shared" si="1292"/>
        <v/>
      </c>
      <c r="AP2027" s="104" t="str">
        <f t="shared" si="1293"/>
        <v/>
      </c>
      <c r="AQ2027" s="121" t="str">
        <f t="shared" si="1309"/>
        <v/>
      </c>
      <c r="AS2027" s="88" t="str">
        <f t="shared" si="1294"/>
        <v/>
      </c>
      <c r="AT2027" s="68" t="str">
        <f t="shared" si="1310"/>
        <v/>
      </c>
      <c r="AU2027" s="68" t="str">
        <f t="shared" si="1311"/>
        <v/>
      </c>
      <c r="AV2027" s="68" t="str">
        <f t="shared" si="1312"/>
        <v/>
      </c>
      <c r="AW2027" s="88" t="str">
        <f t="shared" si="1295"/>
        <v/>
      </c>
      <c r="AZ2027" s="88" t="str">
        <f t="shared" si="1296"/>
        <v/>
      </c>
      <c r="BA2027" s="68" t="str">
        <f t="shared" si="1297"/>
        <v/>
      </c>
      <c r="BB2027" s="68" t="str">
        <f t="shared" si="1298"/>
        <v/>
      </c>
      <c r="BC2027" s="68" t="str">
        <f t="shared" si="1299"/>
        <v/>
      </c>
      <c r="BD2027" s="69" t="str">
        <f t="shared" si="1300"/>
        <v/>
      </c>
      <c r="BE2027" s="69" t="str">
        <f t="shared" si="1313"/>
        <v/>
      </c>
      <c r="BT2027" s="138" t="str">
        <f t="shared" ca="1" si="1314"/>
        <v/>
      </c>
      <c r="BU2027" s="139" t="str">
        <f t="shared" ca="1" si="1315"/>
        <v/>
      </c>
      <c r="BW2027" s="138" t="str">
        <f t="shared" si="1316"/>
        <v/>
      </c>
      <c r="BX2027" s="104" t="str">
        <f t="shared" si="1317"/>
        <v/>
      </c>
      <c r="BY2027" s="139" t="str">
        <f t="shared" si="1318"/>
        <v/>
      </c>
      <c r="CA2027" s="138" t="str">
        <f t="shared" si="1319"/>
        <v/>
      </c>
      <c r="CB2027" s="104" t="str">
        <f t="shared" si="1320"/>
        <v/>
      </c>
      <c r="CC2027" s="139" t="str">
        <f t="shared" si="1321"/>
        <v/>
      </c>
      <c r="CE2027" s="162" t="str">
        <f t="shared" si="1322"/>
        <v/>
      </c>
      <c r="CF2027" s="163" t="str">
        <f t="shared" si="1323"/>
        <v/>
      </c>
      <c r="CG2027" s="164" t="str">
        <f t="shared" si="1324"/>
        <v/>
      </c>
      <c r="CI2027" s="162" t="str">
        <f t="shared" si="1325"/>
        <v/>
      </c>
      <c r="CJ2027" s="163" t="str">
        <f t="shared" si="1328"/>
        <v/>
      </c>
      <c r="CK2027" s="164" t="str">
        <f t="shared" si="1329"/>
        <v/>
      </c>
      <c r="CM2027" s="169" t="str">
        <f t="shared" si="1326"/>
        <v/>
      </c>
      <c r="CN2027" s="139" t="str">
        <f t="shared" si="1327"/>
        <v/>
      </c>
      <c r="CP2027" s="41" t="str">
        <f>IF($CM2027="", "", COUNTIF($CM$11:$CM$3035, "&lt;"&amp;$CM2027)+1+COUNTIF($CM$11:$CM2027, $CM2027)-1)</f>
        <v/>
      </c>
    </row>
    <row r="2028" spans="1:94" x14ac:dyDescent="0.25">
      <c r="A2028" s="40"/>
      <c r="B2028" s="82" t="str">
        <f>IF($I2028="", "", IFERROR(INDEX('Job Database'!$AE$11:$AE$3035, MATCH($I2028, 'Job Database'!$X$11:$X$3035, 0)), ""))</f>
        <v/>
      </c>
      <c r="C2028" s="69" t="str">
        <f>IF($I2028="", "", IF(COUNTIF('Job Database'!$X$11:$X$3035, $I2028)=0, $AC$5, $AC$4))</f>
        <v/>
      </c>
      <c r="D2028" s="40"/>
      <c r="E2028" s="85" t="str">
        <f>IF($I2028="", "", IF(IFERROR(INDEX('Job Database'!$M$11:$M$3035, MATCH($I2028, 'Job Database'!$X$11:$X$3035, 0)), "")="", "", IFERROR(INDEX('Job Database'!$M$11:$M$3035, MATCH($I2028, 'Job Database'!$X$11:$X$3035, 0)), "")))</f>
        <v/>
      </c>
      <c r="F2028" s="40"/>
      <c r="G2028" s="88" t="str">
        <f t="shared" si="1301"/>
        <v/>
      </c>
      <c r="H2028" s="40"/>
      <c r="I2028" s="24"/>
      <c r="J2028" s="34"/>
      <c r="K2028" s="106"/>
      <c r="L2028" s="79"/>
      <c r="M2028" s="34"/>
      <c r="N2028" s="79"/>
      <c r="O2028" s="31"/>
      <c r="P2028" s="53"/>
      <c r="Q2028" s="40"/>
      <c r="S2028" s="41" t="str">
        <f t="shared" si="1289"/>
        <v/>
      </c>
      <c r="T2028" s="41" t="str">
        <f t="shared" si="1290"/>
        <v/>
      </c>
      <c r="U2028" s="41" t="str">
        <f t="shared" si="1302"/>
        <v/>
      </c>
      <c r="W2028" s="74" t="str">
        <f>IF('Job Database'!$X2028="", "", 'Job Database'!$X2028)</f>
        <v/>
      </c>
      <c r="Y2028" s="41" t="str">
        <f>IF($W2028="", "", IF(COUNTIF($I$11:$I$3035, $W2028)&gt;0, "", MAX($Y$10:$Y2027)+1))</f>
        <v/>
      </c>
      <c r="Z2028" s="41">
        <v>2018</v>
      </c>
      <c r="AA2028" s="58" t="str">
        <f t="shared" si="1303"/>
        <v/>
      </c>
      <c r="AC2028" s="41" t="str">
        <f t="shared" si="1291"/>
        <v/>
      </c>
      <c r="AE2028" s="41" t="str">
        <f t="shared" si="1304"/>
        <v/>
      </c>
      <c r="AJ2028" s="154" t="str">
        <f t="shared" si="1305"/>
        <v/>
      </c>
      <c r="AL2028" s="120" t="str">
        <f t="shared" si="1306"/>
        <v/>
      </c>
      <c r="AM2028" s="104" t="str">
        <f t="shared" si="1307"/>
        <v/>
      </c>
      <c r="AN2028" s="104" t="str">
        <f t="shared" si="1308"/>
        <v/>
      </c>
      <c r="AO2028" s="104" t="str">
        <f t="shared" si="1292"/>
        <v/>
      </c>
      <c r="AP2028" s="104" t="str">
        <f t="shared" si="1293"/>
        <v/>
      </c>
      <c r="AQ2028" s="121" t="str">
        <f t="shared" si="1309"/>
        <v/>
      </c>
      <c r="AS2028" s="88" t="str">
        <f t="shared" si="1294"/>
        <v/>
      </c>
      <c r="AT2028" s="68" t="str">
        <f t="shared" si="1310"/>
        <v/>
      </c>
      <c r="AU2028" s="68" t="str">
        <f t="shared" si="1311"/>
        <v/>
      </c>
      <c r="AV2028" s="68" t="str">
        <f t="shared" si="1312"/>
        <v/>
      </c>
      <c r="AW2028" s="88" t="str">
        <f t="shared" si="1295"/>
        <v/>
      </c>
      <c r="AZ2028" s="88" t="str">
        <f t="shared" si="1296"/>
        <v/>
      </c>
      <c r="BA2028" s="68" t="str">
        <f t="shared" si="1297"/>
        <v/>
      </c>
      <c r="BB2028" s="68" t="str">
        <f t="shared" si="1298"/>
        <v/>
      </c>
      <c r="BC2028" s="68" t="str">
        <f t="shared" si="1299"/>
        <v/>
      </c>
      <c r="BD2028" s="69" t="str">
        <f t="shared" si="1300"/>
        <v/>
      </c>
      <c r="BE2028" s="69" t="str">
        <f t="shared" si="1313"/>
        <v/>
      </c>
      <c r="BT2028" s="138" t="str">
        <f t="shared" ca="1" si="1314"/>
        <v/>
      </c>
      <c r="BU2028" s="139" t="str">
        <f t="shared" ca="1" si="1315"/>
        <v/>
      </c>
      <c r="BW2028" s="138" t="str">
        <f t="shared" si="1316"/>
        <v/>
      </c>
      <c r="BX2028" s="104" t="str">
        <f t="shared" si="1317"/>
        <v/>
      </c>
      <c r="BY2028" s="139" t="str">
        <f t="shared" si="1318"/>
        <v/>
      </c>
      <c r="CA2028" s="138" t="str">
        <f t="shared" si="1319"/>
        <v/>
      </c>
      <c r="CB2028" s="104" t="str">
        <f t="shared" si="1320"/>
        <v/>
      </c>
      <c r="CC2028" s="139" t="str">
        <f t="shared" si="1321"/>
        <v/>
      </c>
      <c r="CE2028" s="162" t="str">
        <f t="shared" si="1322"/>
        <v/>
      </c>
      <c r="CF2028" s="163" t="str">
        <f t="shared" si="1323"/>
        <v/>
      </c>
      <c r="CG2028" s="164" t="str">
        <f t="shared" si="1324"/>
        <v/>
      </c>
      <c r="CI2028" s="162" t="str">
        <f t="shared" si="1325"/>
        <v/>
      </c>
      <c r="CJ2028" s="163" t="str">
        <f t="shared" si="1328"/>
        <v/>
      </c>
      <c r="CK2028" s="164" t="str">
        <f t="shared" si="1329"/>
        <v/>
      </c>
      <c r="CM2028" s="169" t="str">
        <f t="shared" si="1326"/>
        <v/>
      </c>
      <c r="CN2028" s="139" t="str">
        <f t="shared" si="1327"/>
        <v/>
      </c>
      <c r="CP2028" s="41" t="str">
        <f>IF($CM2028="", "", COUNTIF($CM$11:$CM$3035, "&lt;"&amp;$CM2028)+1+COUNTIF($CM$11:$CM2028, $CM2028)-1)</f>
        <v/>
      </c>
    </row>
    <row r="2029" spans="1:94" x14ac:dyDescent="0.25">
      <c r="A2029" s="40"/>
      <c r="B2029" s="82" t="str">
        <f>IF($I2029="", "", IFERROR(INDEX('Job Database'!$AE$11:$AE$3035, MATCH($I2029, 'Job Database'!$X$11:$X$3035, 0)), ""))</f>
        <v/>
      </c>
      <c r="C2029" s="69" t="str">
        <f>IF($I2029="", "", IF(COUNTIF('Job Database'!$X$11:$X$3035, $I2029)=0, $AC$5, $AC$4))</f>
        <v/>
      </c>
      <c r="D2029" s="40"/>
      <c r="E2029" s="85" t="str">
        <f>IF($I2029="", "", IF(IFERROR(INDEX('Job Database'!$M$11:$M$3035, MATCH($I2029, 'Job Database'!$X$11:$X$3035, 0)), "")="", "", IFERROR(INDEX('Job Database'!$M$11:$M$3035, MATCH($I2029, 'Job Database'!$X$11:$X$3035, 0)), "")))</f>
        <v/>
      </c>
      <c r="F2029" s="40"/>
      <c r="G2029" s="88" t="str">
        <f t="shared" si="1301"/>
        <v/>
      </c>
      <c r="H2029" s="40"/>
      <c r="I2029" s="24"/>
      <c r="J2029" s="34"/>
      <c r="K2029" s="106"/>
      <c r="L2029" s="79"/>
      <c r="M2029" s="34"/>
      <c r="N2029" s="79"/>
      <c r="O2029" s="31"/>
      <c r="P2029" s="53"/>
      <c r="Q2029" s="40"/>
      <c r="S2029" s="41" t="str">
        <f t="shared" si="1289"/>
        <v/>
      </c>
      <c r="T2029" s="41" t="str">
        <f t="shared" si="1290"/>
        <v/>
      </c>
      <c r="U2029" s="41" t="str">
        <f t="shared" si="1302"/>
        <v/>
      </c>
      <c r="W2029" s="74" t="str">
        <f>IF('Job Database'!$X2029="", "", 'Job Database'!$X2029)</f>
        <v/>
      </c>
      <c r="Y2029" s="41" t="str">
        <f>IF($W2029="", "", IF(COUNTIF($I$11:$I$3035, $W2029)&gt;0, "", MAX($Y$10:$Y2028)+1))</f>
        <v/>
      </c>
      <c r="Z2029" s="41">
        <v>2019</v>
      </c>
      <c r="AA2029" s="58" t="str">
        <f t="shared" si="1303"/>
        <v/>
      </c>
      <c r="AC2029" s="41" t="str">
        <f t="shared" si="1291"/>
        <v/>
      </c>
      <c r="AE2029" s="41" t="str">
        <f t="shared" si="1304"/>
        <v/>
      </c>
      <c r="AJ2029" s="154" t="str">
        <f t="shared" si="1305"/>
        <v/>
      </c>
      <c r="AL2029" s="120" t="str">
        <f t="shared" si="1306"/>
        <v/>
      </c>
      <c r="AM2029" s="104" t="str">
        <f t="shared" si="1307"/>
        <v/>
      </c>
      <c r="AN2029" s="104" t="str">
        <f t="shared" si="1308"/>
        <v/>
      </c>
      <c r="AO2029" s="104" t="str">
        <f t="shared" si="1292"/>
        <v/>
      </c>
      <c r="AP2029" s="104" t="str">
        <f t="shared" si="1293"/>
        <v/>
      </c>
      <c r="AQ2029" s="121" t="str">
        <f t="shared" si="1309"/>
        <v/>
      </c>
      <c r="AS2029" s="88" t="str">
        <f t="shared" si="1294"/>
        <v/>
      </c>
      <c r="AT2029" s="68" t="str">
        <f t="shared" si="1310"/>
        <v/>
      </c>
      <c r="AU2029" s="68" t="str">
        <f t="shared" si="1311"/>
        <v/>
      </c>
      <c r="AV2029" s="68" t="str">
        <f t="shared" si="1312"/>
        <v/>
      </c>
      <c r="AW2029" s="88" t="str">
        <f t="shared" si="1295"/>
        <v/>
      </c>
      <c r="AZ2029" s="88" t="str">
        <f t="shared" si="1296"/>
        <v/>
      </c>
      <c r="BA2029" s="68" t="str">
        <f t="shared" si="1297"/>
        <v/>
      </c>
      <c r="BB2029" s="68" t="str">
        <f t="shared" si="1298"/>
        <v/>
      </c>
      <c r="BC2029" s="68" t="str">
        <f t="shared" si="1299"/>
        <v/>
      </c>
      <c r="BD2029" s="69" t="str">
        <f t="shared" si="1300"/>
        <v/>
      </c>
      <c r="BE2029" s="69" t="str">
        <f t="shared" si="1313"/>
        <v/>
      </c>
      <c r="BT2029" s="138" t="str">
        <f t="shared" ca="1" si="1314"/>
        <v/>
      </c>
      <c r="BU2029" s="139" t="str">
        <f t="shared" ca="1" si="1315"/>
        <v/>
      </c>
      <c r="BW2029" s="138" t="str">
        <f t="shared" si="1316"/>
        <v/>
      </c>
      <c r="BX2029" s="104" t="str">
        <f t="shared" si="1317"/>
        <v/>
      </c>
      <c r="BY2029" s="139" t="str">
        <f t="shared" si="1318"/>
        <v/>
      </c>
      <c r="CA2029" s="138" t="str">
        <f t="shared" si="1319"/>
        <v/>
      </c>
      <c r="CB2029" s="104" t="str">
        <f t="shared" si="1320"/>
        <v/>
      </c>
      <c r="CC2029" s="139" t="str">
        <f t="shared" si="1321"/>
        <v/>
      </c>
      <c r="CE2029" s="162" t="str">
        <f t="shared" si="1322"/>
        <v/>
      </c>
      <c r="CF2029" s="163" t="str">
        <f t="shared" si="1323"/>
        <v/>
      </c>
      <c r="CG2029" s="164" t="str">
        <f t="shared" si="1324"/>
        <v/>
      </c>
      <c r="CI2029" s="162" t="str">
        <f t="shared" si="1325"/>
        <v/>
      </c>
      <c r="CJ2029" s="163" t="str">
        <f t="shared" si="1328"/>
        <v/>
      </c>
      <c r="CK2029" s="164" t="str">
        <f t="shared" si="1329"/>
        <v/>
      </c>
      <c r="CM2029" s="169" t="str">
        <f t="shared" si="1326"/>
        <v/>
      </c>
      <c r="CN2029" s="139" t="str">
        <f t="shared" si="1327"/>
        <v/>
      </c>
      <c r="CP2029" s="41" t="str">
        <f>IF($CM2029="", "", COUNTIF($CM$11:$CM$3035, "&lt;"&amp;$CM2029)+1+COUNTIF($CM$11:$CM2029, $CM2029)-1)</f>
        <v/>
      </c>
    </row>
    <row r="2030" spans="1:94" x14ac:dyDescent="0.25">
      <c r="A2030" s="40"/>
      <c r="B2030" s="82" t="str">
        <f>IF($I2030="", "", IFERROR(INDEX('Job Database'!$AE$11:$AE$3035, MATCH($I2030, 'Job Database'!$X$11:$X$3035, 0)), ""))</f>
        <v/>
      </c>
      <c r="C2030" s="69" t="str">
        <f>IF($I2030="", "", IF(COUNTIF('Job Database'!$X$11:$X$3035, $I2030)=0, $AC$5, $AC$4))</f>
        <v/>
      </c>
      <c r="D2030" s="40"/>
      <c r="E2030" s="85" t="str">
        <f>IF($I2030="", "", IF(IFERROR(INDEX('Job Database'!$M$11:$M$3035, MATCH($I2030, 'Job Database'!$X$11:$X$3035, 0)), "")="", "", IFERROR(INDEX('Job Database'!$M$11:$M$3035, MATCH($I2030, 'Job Database'!$X$11:$X$3035, 0)), "")))</f>
        <v/>
      </c>
      <c r="F2030" s="40"/>
      <c r="G2030" s="88" t="str">
        <f t="shared" si="1301"/>
        <v/>
      </c>
      <c r="H2030" s="40"/>
      <c r="I2030" s="24"/>
      <c r="J2030" s="34"/>
      <c r="K2030" s="106"/>
      <c r="L2030" s="79"/>
      <c r="M2030" s="34"/>
      <c r="N2030" s="79"/>
      <c r="O2030" s="31"/>
      <c r="P2030" s="53"/>
      <c r="Q2030" s="40"/>
      <c r="S2030" s="41" t="str">
        <f t="shared" si="1289"/>
        <v/>
      </c>
      <c r="T2030" s="41" t="str">
        <f t="shared" si="1290"/>
        <v/>
      </c>
      <c r="U2030" s="41" t="str">
        <f t="shared" si="1302"/>
        <v/>
      </c>
      <c r="W2030" s="74" t="str">
        <f>IF('Job Database'!$X2030="", "", 'Job Database'!$X2030)</f>
        <v/>
      </c>
      <c r="Y2030" s="41" t="str">
        <f>IF($W2030="", "", IF(COUNTIF($I$11:$I$3035, $W2030)&gt;0, "", MAX($Y$10:$Y2029)+1))</f>
        <v/>
      </c>
      <c r="Z2030" s="41">
        <v>2020</v>
      </c>
      <c r="AA2030" s="58" t="str">
        <f t="shared" si="1303"/>
        <v/>
      </c>
      <c r="AC2030" s="41" t="str">
        <f t="shared" si="1291"/>
        <v/>
      </c>
      <c r="AE2030" s="41" t="str">
        <f t="shared" si="1304"/>
        <v/>
      </c>
      <c r="AJ2030" s="154" t="str">
        <f t="shared" si="1305"/>
        <v/>
      </c>
      <c r="AL2030" s="120" t="str">
        <f t="shared" si="1306"/>
        <v/>
      </c>
      <c r="AM2030" s="104" t="str">
        <f t="shared" si="1307"/>
        <v/>
      </c>
      <c r="AN2030" s="104" t="str">
        <f t="shared" si="1308"/>
        <v/>
      </c>
      <c r="AO2030" s="104" t="str">
        <f t="shared" si="1292"/>
        <v/>
      </c>
      <c r="AP2030" s="104" t="str">
        <f t="shared" si="1293"/>
        <v/>
      </c>
      <c r="AQ2030" s="121" t="str">
        <f t="shared" si="1309"/>
        <v/>
      </c>
      <c r="AS2030" s="88" t="str">
        <f t="shared" si="1294"/>
        <v/>
      </c>
      <c r="AT2030" s="68" t="str">
        <f t="shared" si="1310"/>
        <v/>
      </c>
      <c r="AU2030" s="68" t="str">
        <f t="shared" si="1311"/>
        <v/>
      </c>
      <c r="AV2030" s="68" t="str">
        <f t="shared" si="1312"/>
        <v/>
      </c>
      <c r="AW2030" s="88" t="str">
        <f t="shared" si="1295"/>
        <v/>
      </c>
      <c r="AZ2030" s="88" t="str">
        <f t="shared" si="1296"/>
        <v/>
      </c>
      <c r="BA2030" s="68" t="str">
        <f t="shared" si="1297"/>
        <v/>
      </c>
      <c r="BB2030" s="68" t="str">
        <f t="shared" si="1298"/>
        <v/>
      </c>
      <c r="BC2030" s="68" t="str">
        <f t="shared" si="1299"/>
        <v/>
      </c>
      <c r="BD2030" s="69" t="str">
        <f t="shared" si="1300"/>
        <v/>
      </c>
      <c r="BE2030" s="69" t="str">
        <f t="shared" si="1313"/>
        <v/>
      </c>
      <c r="BT2030" s="138" t="str">
        <f t="shared" ca="1" si="1314"/>
        <v/>
      </c>
      <c r="BU2030" s="139" t="str">
        <f t="shared" ca="1" si="1315"/>
        <v/>
      </c>
      <c r="BW2030" s="138" t="str">
        <f t="shared" si="1316"/>
        <v/>
      </c>
      <c r="BX2030" s="104" t="str">
        <f t="shared" si="1317"/>
        <v/>
      </c>
      <c r="BY2030" s="139" t="str">
        <f t="shared" si="1318"/>
        <v/>
      </c>
      <c r="CA2030" s="138" t="str">
        <f t="shared" si="1319"/>
        <v/>
      </c>
      <c r="CB2030" s="104" t="str">
        <f t="shared" si="1320"/>
        <v/>
      </c>
      <c r="CC2030" s="139" t="str">
        <f t="shared" si="1321"/>
        <v/>
      </c>
      <c r="CE2030" s="162" t="str">
        <f t="shared" si="1322"/>
        <v/>
      </c>
      <c r="CF2030" s="163" t="str">
        <f t="shared" si="1323"/>
        <v/>
      </c>
      <c r="CG2030" s="164" t="str">
        <f t="shared" si="1324"/>
        <v/>
      </c>
      <c r="CI2030" s="162" t="str">
        <f t="shared" si="1325"/>
        <v/>
      </c>
      <c r="CJ2030" s="163" t="str">
        <f t="shared" si="1328"/>
        <v/>
      </c>
      <c r="CK2030" s="164" t="str">
        <f t="shared" si="1329"/>
        <v/>
      </c>
      <c r="CM2030" s="169" t="str">
        <f t="shared" si="1326"/>
        <v/>
      </c>
      <c r="CN2030" s="139" t="str">
        <f t="shared" si="1327"/>
        <v/>
      </c>
      <c r="CP2030" s="41" t="str">
        <f>IF($CM2030="", "", COUNTIF($CM$11:$CM$3035, "&lt;"&amp;$CM2030)+1+COUNTIF($CM$11:$CM2030, $CM2030)-1)</f>
        <v/>
      </c>
    </row>
    <row r="2031" spans="1:94" x14ac:dyDescent="0.25">
      <c r="A2031" s="40"/>
      <c r="B2031" s="82" t="str">
        <f>IF($I2031="", "", IFERROR(INDEX('Job Database'!$AE$11:$AE$3035, MATCH($I2031, 'Job Database'!$X$11:$X$3035, 0)), ""))</f>
        <v/>
      </c>
      <c r="C2031" s="69" t="str">
        <f>IF($I2031="", "", IF(COUNTIF('Job Database'!$X$11:$X$3035, $I2031)=0, $AC$5, $AC$4))</f>
        <v/>
      </c>
      <c r="D2031" s="40"/>
      <c r="E2031" s="85" t="str">
        <f>IF($I2031="", "", IF(IFERROR(INDEX('Job Database'!$M$11:$M$3035, MATCH($I2031, 'Job Database'!$X$11:$X$3035, 0)), "")="", "", IFERROR(INDEX('Job Database'!$M$11:$M$3035, MATCH($I2031, 'Job Database'!$X$11:$X$3035, 0)), "")))</f>
        <v/>
      </c>
      <c r="F2031" s="40"/>
      <c r="G2031" s="88" t="str">
        <f t="shared" si="1301"/>
        <v/>
      </c>
      <c r="H2031" s="40"/>
      <c r="I2031" s="24"/>
      <c r="J2031" s="34"/>
      <c r="K2031" s="106"/>
      <c r="L2031" s="79"/>
      <c r="M2031" s="34"/>
      <c r="N2031" s="79"/>
      <c r="O2031" s="31"/>
      <c r="P2031" s="53"/>
      <c r="Q2031" s="40"/>
      <c r="S2031" s="41" t="str">
        <f t="shared" si="1289"/>
        <v/>
      </c>
      <c r="T2031" s="41" t="str">
        <f t="shared" si="1290"/>
        <v/>
      </c>
      <c r="U2031" s="41" t="str">
        <f t="shared" si="1302"/>
        <v/>
      </c>
      <c r="W2031" s="74" t="str">
        <f>IF('Job Database'!$X2031="", "", 'Job Database'!$X2031)</f>
        <v/>
      </c>
      <c r="Y2031" s="41" t="str">
        <f>IF($W2031="", "", IF(COUNTIF($I$11:$I$3035, $W2031)&gt;0, "", MAX($Y$10:$Y2030)+1))</f>
        <v/>
      </c>
      <c r="Z2031" s="41">
        <v>2021</v>
      </c>
      <c r="AA2031" s="58" t="str">
        <f t="shared" si="1303"/>
        <v/>
      </c>
      <c r="AC2031" s="41" t="str">
        <f t="shared" si="1291"/>
        <v/>
      </c>
      <c r="AE2031" s="41" t="str">
        <f t="shared" si="1304"/>
        <v/>
      </c>
      <c r="AJ2031" s="154" t="str">
        <f t="shared" si="1305"/>
        <v/>
      </c>
      <c r="AL2031" s="120" t="str">
        <f t="shared" si="1306"/>
        <v/>
      </c>
      <c r="AM2031" s="104" t="str">
        <f t="shared" si="1307"/>
        <v/>
      </c>
      <c r="AN2031" s="104" t="str">
        <f t="shared" si="1308"/>
        <v/>
      </c>
      <c r="AO2031" s="104" t="str">
        <f t="shared" si="1292"/>
        <v/>
      </c>
      <c r="AP2031" s="104" t="str">
        <f t="shared" si="1293"/>
        <v/>
      </c>
      <c r="AQ2031" s="121" t="str">
        <f t="shared" si="1309"/>
        <v/>
      </c>
      <c r="AS2031" s="88" t="str">
        <f t="shared" si="1294"/>
        <v/>
      </c>
      <c r="AT2031" s="68" t="str">
        <f t="shared" si="1310"/>
        <v/>
      </c>
      <c r="AU2031" s="68" t="str">
        <f t="shared" si="1311"/>
        <v/>
      </c>
      <c r="AV2031" s="68" t="str">
        <f t="shared" si="1312"/>
        <v/>
      </c>
      <c r="AW2031" s="88" t="str">
        <f t="shared" si="1295"/>
        <v/>
      </c>
      <c r="AZ2031" s="88" t="str">
        <f t="shared" si="1296"/>
        <v/>
      </c>
      <c r="BA2031" s="68" t="str">
        <f t="shared" si="1297"/>
        <v/>
      </c>
      <c r="BB2031" s="68" t="str">
        <f t="shared" si="1298"/>
        <v/>
      </c>
      <c r="BC2031" s="68" t="str">
        <f t="shared" si="1299"/>
        <v/>
      </c>
      <c r="BD2031" s="69" t="str">
        <f t="shared" si="1300"/>
        <v/>
      </c>
      <c r="BE2031" s="69" t="str">
        <f t="shared" si="1313"/>
        <v/>
      </c>
      <c r="BT2031" s="138" t="str">
        <f t="shared" ca="1" si="1314"/>
        <v/>
      </c>
      <c r="BU2031" s="139" t="str">
        <f t="shared" ca="1" si="1315"/>
        <v/>
      </c>
      <c r="BW2031" s="138" t="str">
        <f t="shared" si="1316"/>
        <v/>
      </c>
      <c r="BX2031" s="104" t="str">
        <f t="shared" si="1317"/>
        <v/>
      </c>
      <c r="BY2031" s="139" t="str">
        <f t="shared" si="1318"/>
        <v/>
      </c>
      <c r="CA2031" s="138" t="str">
        <f t="shared" si="1319"/>
        <v/>
      </c>
      <c r="CB2031" s="104" t="str">
        <f t="shared" si="1320"/>
        <v/>
      </c>
      <c r="CC2031" s="139" t="str">
        <f t="shared" si="1321"/>
        <v/>
      </c>
      <c r="CE2031" s="162" t="str">
        <f t="shared" si="1322"/>
        <v/>
      </c>
      <c r="CF2031" s="163" t="str">
        <f t="shared" si="1323"/>
        <v/>
      </c>
      <c r="CG2031" s="164" t="str">
        <f t="shared" si="1324"/>
        <v/>
      </c>
      <c r="CI2031" s="162" t="str">
        <f t="shared" si="1325"/>
        <v/>
      </c>
      <c r="CJ2031" s="163" t="str">
        <f t="shared" si="1328"/>
        <v/>
      </c>
      <c r="CK2031" s="164" t="str">
        <f t="shared" si="1329"/>
        <v/>
      </c>
      <c r="CM2031" s="169" t="str">
        <f t="shared" si="1326"/>
        <v/>
      </c>
      <c r="CN2031" s="139" t="str">
        <f t="shared" si="1327"/>
        <v/>
      </c>
      <c r="CP2031" s="41" t="str">
        <f>IF($CM2031="", "", COUNTIF($CM$11:$CM$3035, "&lt;"&amp;$CM2031)+1+COUNTIF($CM$11:$CM2031, $CM2031)-1)</f>
        <v/>
      </c>
    </row>
    <row r="2032" spans="1:94" x14ac:dyDescent="0.25">
      <c r="A2032" s="40"/>
      <c r="B2032" s="82" t="str">
        <f>IF($I2032="", "", IFERROR(INDEX('Job Database'!$AE$11:$AE$3035, MATCH($I2032, 'Job Database'!$X$11:$X$3035, 0)), ""))</f>
        <v/>
      </c>
      <c r="C2032" s="69" t="str">
        <f>IF($I2032="", "", IF(COUNTIF('Job Database'!$X$11:$X$3035, $I2032)=0, $AC$5, $AC$4))</f>
        <v/>
      </c>
      <c r="D2032" s="40"/>
      <c r="E2032" s="85" t="str">
        <f>IF($I2032="", "", IF(IFERROR(INDEX('Job Database'!$M$11:$M$3035, MATCH($I2032, 'Job Database'!$X$11:$X$3035, 0)), "")="", "", IFERROR(INDEX('Job Database'!$M$11:$M$3035, MATCH($I2032, 'Job Database'!$X$11:$X$3035, 0)), "")))</f>
        <v/>
      </c>
      <c r="F2032" s="40"/>
      <c r="G2032" s="88" t="str">
        <f t="shared" si="1301"/>
        <v/>
      </c>
      <c r="H2032" s="40"/>
      <c r="I2032" s="24"/>
      <c r="J2032" s="34"/>
      <c r="K2032" s="106"/>
      <c r="L2032" s="79"/>
      <c r="M2032" s="34"/>
      <c r="N2032" s="79"/>
      <c r="O2032" s="31"/>
      <c r="P2032" s="53"/>
      <c r="Q2032" s="40"/>
      <c r="S2032" s="41" t="str">
        <f t="shared" si="1289"/>
        <v/>
      </c>
      <c r="T2032" s="41" t="str">
        <f t="shared" si="1290"/>
        <v/>
      </c>
      <c r="U2032" s="41" t="str">
        <f t="shared" si="1302"/>
        <v/>
      </c>
      <c r="W2032" s="74" t="str">
        <f>IF('Job Database'!$X2032="", "", 'Job Database'!$X2032)</f>
        <v/>
      </c>
      <c r="Y2032" s="41" t="str">
        <f>IF($W2032="", "", IF(COUNTIF($I$11:$I$3035, $W2032)&gt;0, "", MAX($Y$10:$Y2031)+1))</f>
        <v/>
      </c>
      <c r="Z2032" s="41">
        <v>2022</v>
      </c>
      <c r="AA2032" s="58" t="str">
        <f t="shared" si="1303"/>
        <v/>
      </c>
      <c r="AC2032" s="41" t="str">
        <f t="shared" si="1291"/>
        <v/>
      </c>
      <c r="AE2032" s="41" t="str">
        <f t="shared" si="1304"/>
        <v/>
      </c>
      <c r="AJ2032" s="154" t="str">
        <f t="shared" si="1305"/>
        <v/>
      </c>
      <c r="AL2032" s="120" t="str">
        <f t="shared" si="1306"/>
        <v/>
      </c>
      <c r="AM2032" s="104" t="str">
        <f t="shared" si="1307"/>
        <v/>
      </c>
      <c r="AN2032" s="104" t="str">
        <f t="shared" si="1308"/>
        <v/>
      </c>
      <c r="AO2032" s="104" t="str">
        <f t="shared" si="1292"/>
        <v/>
      </c>
      <c r="AP2032" s="104" t="str">
        <f t="shared" si="1293"/>
        <v/>
      </c>
      <c r="AQ2032" s="121" t="str">
        <f t="shared" si="1309"/>
        <v/>
      </c>
      <c r="AS2032" s="88" t="str">
        <f t="shared" si="1294"/>
        <v/>
      </c>
      <c r="AT2032" s="68" t="str">
        <f t="shared" si="1310"/>
        <v/>
      </c>
      <c r="AU2032" s="68" t="str">
        <f t="shared" si="1311"/>
        <v/>
      </c>
      <c r="AV2032" s="68" t="str">
        <f t="shared" si="1312"/>
        <v/>
      </c>
      <c r="AW2032" s="88" t="str">
        <f t="shared" si="1295"/>
        <v/>
      </c>
      <c r="AZ2032" s="88" t="str">
        <f t="shared" si="1296"/>
        <v/>
      </c>
      <c r="BA2032" s="68" t="str">
        <f t="shared" si="1297"/>
        <v/>
      </c>
      <c r="BB2032" s="68" t="str">
        <f t="shared" si="1298"/>
        <v/>
      </c>
      <c r="BC2032" s="68" t="str">
        <f t="shared" si="1299"/>
        <v/>
      </c>
      <c r="BD2032" s="69" t="str">
        <f t="shared" si="1300"/>
        <v/>
      </c>
      <c r="BE2032" s="69" t="str">
        <f t="shared" si="1313"/>
        <v/>
      </c>
      <c r="BT2032" s="138" t="str">
        <f t="shared" ca="1" si="1314"/>
        <v/>
      </c>
      <c r="BU2032" s="139" t="str">
        <f t="shared" ca="1" si="1315"/>
        <v/>
      </c>
      <c r="BW2032" s="138" t="str">
        <f t="shared" si="1316"/>
        <v/>
      </c>
      <c r="BX2032" s="104" t="str">
        <f t="shared" si="1317"/>
        <v/>
      </c>
      <c r="BY2032" s="139" t="str">
        <f t="shared" si="1318"/>
        <v/>
      </c>
      <c r="CA2032" s="138" t="str">
        <f t="shared" si="1319"/>
        <v/>
      </c>
      <c r="CB2032" s="104" t="str">
        <f t="shared" si="1320"/>
        <v/>
      </c>
      <c r="CC2032" s="139" t="str">
        <f t="shared" si="1321"/>
        <v/>
      </c>
      <c r="CE2032" s="162" t="str">
        <f t="shared" si="1322"/>
        <v/>
      </c>
      <c r="CF2032" s="163" t="str">
        <f t="shared" si="1323"/>
        <v/>
      </c>
      <c r="CG2032" s="164" t="str">
        <f t="shared" si="1324"/>
        <v/>
      </c>
      <c r="CI2032" s="162" t="str">
        <f t="shared" si="1325"/>
        <v/>
      </c>
      <c r="CJ2032" s="163" t="str">
        <f t="shared" si="1328"/>
        <v/>
      </c>
      <c r="CK2032" s="164" t="str">
        <f t="shared" si="1329"/>
        <v/>
      </c>
      <c r="CM2032" s="169" t="str">
        <f t="shared" si="1326"/>
        <v/>
      </c>
      <c r="CN2032" s="139" t="str">
        <f t="shared" si="1327"/>
        <v/>
      </c>
      <c r="CP2032" s="41" t="str">
        <f>IF($CM2032="", "", COUNTIF($CM$11:$CM$3035, "&lt;"&amp;$CM2032)+1+COUNTIF($CM$11:$CM2032, $CM2032)-1)</f>
        <v/>
      </c>
    </row>
    <row r="2033" spans="1:94" x14ac:dyDescent="0.25">
      <c r="A2033" s="40"/>
      <c r="B2033" s="82" t="str">
        <f>IF($I2033="", "", IFERROR(INDEX('Job Database'!$AE$11:$AE$3035, MATCH($I2033, 'Job Database'!$X$11:$X$3035, 0)), ""))</f>
        <v/>
      </c>
      <c r="C2033" s="69" t="str">
        <f>IF($I2033="", "", IF(COUNTIF('Job Database'!$X$11:$X$3035, $I2033)=0, $AC$5, $AC$4))</f>
        <v/>
      </c>
      <c r="D2033" s="40"/>
      <c r="E2033" s="85" t="str">
        <f>IF($I2033="", "", IF(IFERROR(INDEX('Job Database'!$M$11:$M$3035, MATCH($I2033, 'Job Database'!$X$11:$X$3035, 0)), "")="", "", IFERROR(INDEX('Job Database'!$M$11:$M$3035, MATCH($I2033, 'Job Database'!$X$11:$X$3035, 0)), "")))</f>
        <v/>
      </c>
      <c r="F2033" s="40"/>
      <c r="G2033" s="88" t="str">
        <f t="shared" si="1301"/>
        <v/>
      </c>
      <c r="H2033" s="40"/>
      <c r="I2033" s="24"/>
      <c r="J2033" s="34"/>
      <c r="K2033" s="106"/>
      <c r="L2033" s="79"/>
      <c r="M2033" s="34"/>
      <c r="N2033" s="79"/>
      <c r="O2033" s="31"/>
      <c r="P2033" s="53"/>
      <c r="Q2033" s="40"/>
      <c r="S2033" s="41" t="str">
        <f t="shared" si="1289"/>
        <v/>
      </c>
      <c r="T2033" s="41" t="str">
        <f t="shared" si="1290"/>
        <v/>
      </c>
      <c r="U2033" s="41" t="str">
        <f t="shared" si="1302"/>
        <v/>
      </c>
      <c r="W2033" s="74" t="str">
        <f>IF('Job Database'!$X2033="", "", 'Job Database'!$X2033)</f>
        <v/>
      </c>
      <c r="Y2033" s="41" t="str">
        <f>IF($W2033="", "", IF(COUNTIF($I$11:$I$3035, $W2033)&gt;0, "", MAX($Y$10:$Y2032)+1))</f>
        <v/>
      </c>
      <c r="Z2033" s="41">
        <v>2023</v>
      </c>
      <c r="AA2033" s="58" t="str">
        <f t="shared" si="1303"/>
        <v/>
      </c>
      <c r="AC2033" s="41" t="str">
        <f t="shared" si="1291"/>
        <v/>
      </c>
      <c r="AE2033" s="41" t="str">
        <f t="shared" si="1304"/>
        <v/>
      </c>
      <c r="AJ2033" s="154" t="str">
        <f t="shared" si="1305"/>
        <v/>
      </c>
      <c r="AL2033" s="120" t="str">
        <f t="shared" si="1306"/>
        <v/>
      </c>
      <c r="AM2033" s="104" t="str">
        <f t="shared" si="1307"/>
        <v/>
      </c>
      <c r="AN2033" s="104" t="str">
        <f t="shared" si="1308"/>
        <v/>
      </c>
      <c r="AO2033" s="104" t="str">
        <f t="shared" si="1292"/>
        <v/>
      </c>
      <c r="AP2033" s="104" t="str">
        <f t="shared" si="1293"/>
        <v/>
      </c>
      <c r="AQ2033" s="121" t="str">
        <f t="shared" si="1309"/>
        <v/>
      </c>
      <c r="AS2033" s="88" t="str">
        <f t="shared" si="1294"/>
        <v/>
      </c>
      <c r="AT2033" s="68" t="str">
        <f t="shared" si="1310"/>
        <v/>
      </c>
      <c r="AU2033" s="68" t="str">
        <f t="shared" si="1311"/>
        <v/>
      </c>
      <c r="AV2033" s="68" t="str">
        <f t="shared" si="1312"/>
        <v/>
      </c>
      <c r="AW2033" s="88" t="str">
        <f t="shared" si="1295"/>
        <v/>
      </c>
      <c r="AZ2033" s="88" t="str">
        <f t="shared" si="1296"/>
        <v/>
      </c>
      <c r="BA2033" s="68" t="str">
        <f t="shared" si="1297"/>
        <v/>
      </c>
      <c r="BB2033" s="68" t="str">
        <f t="shared" si="1298"/>
        <v/>
      </c>
      <c r="BC2033" s="68" t="str">
        <f t="shared" si="1299"/>
        <v/>
      </c>
      <c r="BD2033" s="69" t="str">
        <f t="shared" si="1300"/>
        <v/>
      </c>
      <c r="BE2033" s="69" t="str">
        <f t="shared" si="1313"/>
        <v/>
      </c>
      <c r="BT2033" s="138" t="str">
        <f t="shared" ca="1" si="1314"/>
        <v/>
      </c>
      <c r="BU2033" s="139" t="str">
        <f t="shared" ca="1" si="1315"/>
        <v/>
      </c>
      <c r="BW2033" s="138" t="str">
        <f t="shared" si="1316"/>
        <v/>
      </c>
      <c r="BX2033" s="104" t="str">
        <f t="shared" si="1317"/>
        <v/>
      </c>
      <c r="BY2033" s="139" t="str">
        <f t="shared" si="1318"/>
        <v/>
      </c>
      <c r="CA2033" s="138" t="str">
        <f t="shared" si="1319"/>
        <v/>
      </c>
      <c r="CB2033" s="104" t="str">
        <f t="shared" si="1320"/>
        <v/>
      </c>
      <c r="CC2033" s="139" t="str">
        <f t="shared" si="1321"/>
        <v/>
      </c>
      <c r="CE2033" s="162" t="str">
        <f t="shared" si="1322"/>
        <v/>
      </c>
      <c r="CF2033" s="163" t="str">
        <f t="shared" si="1323"/>
        <v/>
      </c>
      <c r="CG2033" s="164" t="str">
        <f t="shared" si="1324"/>
        <v/>
      </c>
      <c r="CI2033" s="162" t="str">
        <f t="shared" si="1325"/>
        <v/>
      </c>
      <c r="CJ2033" s="163" t="str">
        <f t="shared" si="1328"/>
        <v/>
      </c>
      <c r="CK2033" s="164" t="str">
        <f t="shared" si="1329"/>
        <v/>
      </c>
      <c r="CM2033" s="169" t="str">
        <f t="shared" si="1326"/>
        <v/>
      </c>
      <c r="CN2033" s="139" t="str">
        <f t="shared" si="1327"/>
        <v/>
      </c>
      <c r="CP2033" s="41" t="str">
        <f>IF($CM2033="", "", COUNTIF($CM$11:$CM$3035, "&lt;"&amp;$CM2033)+1+COUNTIF($CM$11:$CM2033, $CM2033)-1)</f>
        <v/>
      </c>
    </row>
    <row r="2034" spans="1:94" x14ac:dyDescent="0.25">
      <c r="A2034" s="40"/>
      <c r="B2034" s="82" t="str">
        <f>IF($I2034="", "", IFERROR(INDEX('Job Database'!$AE$11:$AE$3035, MATCH($I2034, 'Job Database'!$X$11:$X$3035, 0)), ""))</f>
        <v/>
      </c>
      <c r="C2034" s="69" t="str">
        <f>IF($I2034="", "", IF(COUNTIF('Job Database'!$X$11:$X$3035, $I2034)=0, $AC$5, $AC$4))</f>
        <v/>
      </c>
      <c r="D2034" s="40"/>
      <c r="E2034" s="85" t="str">
        <f>IF($I2034="", "", IF(IFERROR(INDEX('Job Database'!$M$11:$M$3035, MATCH($I2034, 'Job Database'!$X$11:$X$3035, 0)), "")="", "", IFERROR(INDEX('Job Database'!$M$11:$M$3035, MATCH($I2034, 'Job Database'!$X$11:$X$3035, 0)), "")))</f>
        <v/>
      </c>
      <c r="F2034" s="40"/>
      <c r="G2034" s="88" t="str">
        <f t="shared" si="1301"/>
        <v/>
      </c>
      <c r="H2034" s="40"/>
      <c r="I2034" s="24"/>
      <c r="J2034" s="34"/>
      <c r="K2034" s="106"/>
      <c r="L2034" s="79"/>
      <c r="M2034" s="34"/>
      <c r="N2034" s="79"/>
      <c r="O2034" s="31"/>
      <c r="P2034" s="53"/>
      <c r="Q2034" s="40"/>
      <c r="S2034" s="41" t="str">
        <f t="shared" si="1289"/>
        <v/>
      </c>
      <c r="T2034" s="41" t="str">
        <f t="shared" si="1290"/>
        <v/>
      </c>
      <c r="U2034" s="41" t="str">
        <f t="shared" si="1302"/>
        <v/>
      </c>
      <c r="W2034" s="74" t="str">
        <f>IF('Job Database'!$X2034="", "", 'Job Database'!$X2034)</f>
        <v/>
      </c>
      <c r="Y2034" s="41" t="str">
        <f>IF($W2034="", "", IF(COUNTIF($I$11:$I$3035, $W2034)&gt;0, "", MAX($Y$10:$Y2033)+1))</f>
        <v/>
      </c>
      <c r="Z2034" s="41">
        <v>2024</v>
      </c>
      <c r="AA2034" s="58" t="str">
        <f t="shared" si="1303"/>
        <v/>
      </c>
      <c r="AC2034" s="41" t="str">
        <f t="shared" si="1291"/>
        <v/>
      </c>
      <c r="AE2034" s="41" t="str">
        <f t="shared" si="1304"/>
        <v/>
      </c>
      <c r="AJ2034" s="154" t="str">
        <f t="shared" si="1305"/>
        <v/>
      </c>
      <c r="AL2034" s="120" t="str">
        <f t="shared" si="1306"/>
        <v/>
      </c>
      <c r="AM2034" s="104" t="str">
        <f t="shared" si="1307"/>
        <v/>
      </c>
      <c r="AN2034" s="104" t="str">
        <f t="shared" si="1308"/>
        <v/>
      </c>
      <c r="AO2034" s="104" t="str">
        <f t="shared" si="1292"/>
        <v/>
      </c>
      <c r="AP2034" s="104" t="str">
        <f t="shared" si="1293"/>
        <v/>
      </c>
      <c r="AQ2034" s="121" t="str">
        <f t="shared" si="1309"/>
        <v/>
      </c>
      <c r="AS2034" s="88" t="str">
        <f t="shared" si="1294"/>
        <v/>
      </c>
      <c r="AT2034" s="68" t="str">
        <f t="shared" si="1310"/>
        <v/>
      </c>
      <c r="AU2034" s="68" t="str">
        <f t="shared" si="1311"/>
        <v/>
      </c>
      <c r="AV2034" s="68" t="str">
        <f t="shared" si="1312"/>
        <v/>
      </c>
      <c r="AW2034" s="88" t="str">
        <f t="shared" si="1295"/>
        <v/>
      </c>
      <c r="AZ2034" s="88" t="str">
        <f t="shared" si="1296"/>
        <v/>
      </c>
      <c r="BA2034" s="68" t="str">
        <f t="shared" si="1297"/>
        <v/>
      </c>
      <c r="BB2034" s="68" t="str">
        <f t="shared" si="1298"/>
        <v/>
      </c>
      <c r="BC2034" s="68" t="str">
        <f t="shared" si="1299"/>
        <v/>
      </c>
      <c r="BD2034" s="69" t="str">
        <f t="shared" si="1300"/>
        <v/>
      </c>
      <c r="BE2034" s="69" t="str">
        <f t="shared" si="1313"/>
        <v/>
      </c>
      <c r="BT2034" s="138" t="str">
        <f t="shared" ca="1" si="1314"/>
        <v/>
      </c>
      <c r="BU2034" s="139" t="str">
        <f t="shared" ca="1" si="1315"/>
        <v/>
      </c>
      <c r="BW2034" s="138" t="str">
        <f t="shared" si="1316"/>
        <v/>
      </c>
      <c r="BX2034" s="104" t="str">
        <f t="shared" si="1317"/>
        <v/>
      </c>
      <c r="BY2034" s="139" t="str">
        <f t="shared" si="1318"/>
        <v/>
      </c>
      <c r="CA2034" s="138" t="str">
        <f t="shared" si="1319"/>
        <v/>
      </c>
      <c r="CB2034" s="104" t="str">
        <f t="shared" si="1320"/>
        <v/>
      </c>
      <c r="CC2034" s="139" t="str">
        <f t="shared" si="1321"/>
        <v/>
      </c>
      <c r="CE2034" s="162" t="str">
        <f t="shared" si="1322"/>
        <v/>
      </c>
      <c r="CF2034" s="163" t="str">
        <f t="shared" si="1323"/>
        <v/>
      </c>
      <c r="CG2034" s="164" t="str">
        <f t="shared" si="1324"/>
        <v/>
      </c>
      <c r="CI2034" s="162" t="str">
        <f t="shared" si="1325"/>
        <v/>
      </c>
      <c r="CJ2034" s="163" t="str">
        <f t="shared" si="1328"/>
        <v/>
      </c>
      <c r="CK2034" s="164" t="str">
        <f t="shared" si="1329"/>
        <v/>
      </c>
      <c r="CM2034" s="169" t="str">
        <f t="shared" si="1326"/>
        <v/>
      </c>
      <c r="CN2034" s="139" t="str">
        <f t="shared" si="1327"/>
        <v/>
      </c>
      <c r="CP2034" s="41" t="str">
        <f>IF($CM2034="", "", COUNTIF($CM$11:$CM$3035, "&lt;"&amp;$CM2034)+1+COUNTIF($CM$11:$CM2034, $CM2034)-1)</f>
        <v/>
      </c>
    </row>
    <row r="2035" spans="1:94" x14ac:dyDescent="0.25">
      <c r="A2035" s="40"/>
      <c r="B2035" s="82" t="str">
        <f>IF($I2035="", "", IFERROR(INDEX('Job Database'!$AE$11:$AE$3035, MATCH($I2035, 'Job Database'!$X$11:$X$3035, 0)), ""))</f>
        <v/>
      </c>
      <c r="C2035" s="69" t="str">
        <f>IF($I2035="", "", IF(COUNTIF('Job Database'!$X$11:$X$3035, $I2035)=0, $AC$5, $AC$4))</f>
        <v/>
      </c>
      <c r="D2035" s="40"/>
      <c r="E2035" s="85" t="str">
        <f>IF($I2035="", "", IF(IFERROR(INDEX('Job Database'!$M$11:$M$3035, MATCH($I2035, 'Job Database'!$X$11:$X$3035, 0)), "")="", "", IFERROR(INDEX('Job Database'!$M$11:$M$3035, MATCH($I2035, 'Job Database'!$X$11:$X$3035, 0)), "")))</f>
        <v/>
      </c>
      <c r="F2035" s="40"/>
      <c r="G2035" s="88" t="str">
        <f t="shared" si="1301"/>
        <v/>
      </c>
      <c r="H2035" s="40"/>
      <c r="I2035" s="24"/>
      <c r="J2035" s="34"/>
      <c r="K2035" s="106"/>
      <c r="L2035" s="79"/>
      <c r="M2035" s="34"/>
      <c r="N2035" s="79"/>
      <c r="O2035" s="31"/>
      <c r="P2035" s="53"/>
      <c r="Q2035" s="40"/>
      <c r="S2035" s="41" t="str">
        <f t="shared" si="1289"/>
        <v/>
      </c>
      <c r="T2035" s="41" t="str">
        <f t="shared" si="1290"/>
        <v/>
      </c>
      <c r="U2035" s="41" t="str">
        <f t="shared" si="1302"/>
        <v/>
      </c>
      <c r="W2035" s="74" t="str">
        <f>IF('Job Database'!$X2035="", "", 'Job Database'!$X2035)</f>
        <v/>
      </c>
      <c r="Y2035" s="41" t="str">
        <f>IF($W2035="", "", IF(COUNTIF($I$11:$I$3035, $W2035)&gt;0, "", MAX($Y$10:$Y2034)+1))</f>
        <v/>
      </c>
      <c r="Z2035" s="41">
        <v>2025</v>
      </c>
      <c r="AA2035" s="58" t="str">
        <f t="shared" si="1303"/>
        <v/>
      </c>
      <c r="AC2035" s="41" t="str">
        <f t="shared" si="1291"/>
        <v/>
      </c>
      <c r="AE2035" s="41" t="str">
        <f t="shared" si="1304"/>
        <v/>
      </c>
      <c r="AJ2035" s="154" t="str">
        <f t="shared" si="1305"/>
        <v/>
      </c>
      <c r="AL2035" s="120" t="str">
        <f t="shared" si="1306"/>
        <v/>
      </c>
      <c r="AM2035" s="104" t="str">
        <f t="shared" si="1307"/>
        <v/>
      </c>
      <c r="AN2035" s="104" t="str">
        <f t="shared" si="1308"/>
        <v/>
      </c>
      <c r="AO2035" s="104" t="str">
        <f t="shared" si="1292"/>
        <v/>
      </c>
      <c r="AP2035" s="104" t="str">
        <f t="shared" si="1293"/>
        <v/>
      </c>
      <c r="AQ2035" s="121" t="str">
        <f t="shared" si="1309"/>
        <v/>
      </c>
      <c r="AS2035" s="88" t="str">
        <f t="shared" si="1294"/>
        <v/>
      </c>
      <c r="AT2035" s="68" t="str">
        <f t="shared" si="1310"/>
        <v/>
      </c>
      <c r="AU2035" s="68" t="str">
        <f t="shared" si="1311"/>
        <v/>
      </c>
      <c r="AV2035" s="68" t="str">
        <f t="shared" si="1312"/>
        <v/>
      </c>
      <c r="AW2035" s="88" t="str">
        <f t="shared" si="1295"/>
        <v/>
      </c>
      <c r="AZ2035" s="88" t="str">
        <f t="shared" si="1296"/>
        <v/>
      </c>
      <c r="BA2035" s="68" t="str">
        <f t="shared" si="1297"/>
        <v/>
      </c>
      <c r="BB2035" s="68" t="str">
        <f t="shared" si="1298"/>
        <v/>
      </c>
      <c r="BC2035" s="68" t="str">
        <f t="shared" si="1299"/>
        <v/>
      </c>
      <c r="BD2035" s="69" t="str">
        <f t="shared" si="1300"/>
        <v/>
      </c>
      <c r="BE2035" s="69" t="str">
        <f t="shared" si="1313"/>
        <v/>
      </c>
      <c r="BT2035" s="138" t="str">
        <f t="shared" ca="1" si="1314"/>
        <v/>
      </c>
      <c r="BU2035" s="139" t="str">
        <f t="shared" ca="1" si="1315"/>
        <v/>
      </c>
      <c r="BW2035" s="138" t="str">
        <f t="shared" si="1316"/>
        <v/>
      </c>
      <c r="BX2035" s="104" t="str">
        <f t="shared" si="1317"/>
        <v/>
      </c>
      <c r="BY2035" s="139" t="str">
        <f t="shared" si="1318"/>
        <v/>
      </c>
      <c r="CA2035" s="138" t="str">
        <f t="shared" si="1319"/>
        <v/>
      </c>
      <c r="CB2035" s="104" t="str">
        <f t="shared" si="1320"/>
        <v/>
      </c>
      <c r="CC2035" s="139" t="str">
        <f t="shared" si="1321"/>
        <v/>
      </c>
      <c r="CE2035" s="162" t="str">
        <f t="shared" si="1322"/>
        <v/>
      </c>
      <c r="CF2035" s="163" t="str">
        <f t="shared" si="1323"/>
        <v/>
      </c>
      <c r="CG2035" s="164" t="str">
        <f t="shared" si="1324"/>
        <v/>
      </c>
      <c r="CI2035" s="162" t="str">
        <f t="shared" si="1325"/>
        <v/>
      </c>
      <c r="CJ2035" s="163" t="str">
        <f t="shared" si="1328"/>
        <v/>
      </c>
      <c r="CK2035" s="164" t="str">
        <f t="shared" si="1329"/>
        <v/>
      </c>
      <c r="CM2035" s="169" t="str">
        <f t="shared" si="1326"/>
        <v/>
      </c>
      <c r="CN2035" s="139" t="str">
        <f t="shared" si="1327"/>
        <v/>
      </c>
      <c r="CP2035" s="41" t="str">
        <f>IF($CM2035="", "", COUNTIF($CM$11:$CM$3035, "&lt;"&amp;$CM2035)+1+COUNTIF($CM$11:$CM2035, $CM2035)-1)</f>
        <v/>
      </c>
    </row>
    <row r="2036" spans="1:94" x14ac:dyDescent="0.25">
      <c r="A2036" s="40"/>
      <c r="B2036" s="82" t="str">
        <f>IF($I2036="", "", IFERROR(INDEX('Job Database'!$AE$11:$AE$3035, MATCH($I2036, 'Job Database'!$X$11:$X$3035, 0)), ""))</f>
        <v/>
      </c>
      <c r="C2036" s="69" t="str">
        <f>IF($I2036="", "", IF(COUNTIF('Job Database'!$X$11:$X$3035, $I2036)=0, $AC$5, $AC$4))</f>
        <v/>
      </c>
      <c r="D2036" s="40"/>
      <c r="E2036" s="85" t="str">
        <f>IF($I2036="", "", IF(IFERROR(INDEX('Job Database'!$M$11:$M$3035, MATCH($I2036, 'Job Database'!$X$11:$X$3035, 0)), "")="", "", IFERROR(INDEX('Job Database'!$M$11:$M$3035, MATCH($I2036, 'Job Database'!$X$11:$X$3035, 0)), "")))</f>
        <v/>
      </c>
      <c r="F2036" s="40"/>
      <c r="G2036" s="88" t="str">
        <f t="shared" si="1301"/>
        <v/>
      </c>
      <c r="H2036" s="40"/>
      <c r="I2036" s="24"/>
      <c r="J2036" s="34"/>
      <c r="K2036" s="106"/>
      <c r="L2036" s="79"/>
      <c r="M2036" s="34"/>
      <c r="N2036" s="79"/>
      <c r="O2036" s="31"/>
      <c r="P2036" s="53"/>
      <c r="Q2036" s="40"/>
      <c r="S2036" s="41" t="str">
        <f t="shared" si="1289"/>
        <v/>
      </c>
      <c r="T2036" s="41" t="str">
        <f t="shared" si="1290"/>
        <v/>
      </c>
      <c r="U2036" s="41" t="str">
        <f t="shared" si="1302"/>
        <v/>
      </c>
      <c r="W2036" s="74" t="str">
        <f>IF('Job Database'!$X2036="", "", 'Job Database'!$X2036)</f>
        <v/>
      </c>
      <c r="Y2036" s="41" t="str">
        <f>IF($W2036="", "", IF(COUNTIF($I$11:$I$3035, $W2036)&gt;0, "", MAX($Y$10:$Y2035)+1))</f>
        <v/>
      </c>
      <c r="Z2036" s="41">
        <v>2026</v>
      </c>
      <c r="AA2036" s="58" t="str">
        <f t="shared" si="1303"/>
        <v/>
      </c>
      <c r="AC2036" s="41" t="str">
        <f t="shared" si="1291"/>
        <v/>
      </c>
      <c r="AE2036" s="41" t="str">
        <f t="shared" si="1304"/>
        <v/>
      </c>
      <c r="AJ2036" s="154" t="str">
        <f t="shared" si="1305"/>
        <v/>
      </c>
      <c r="AL2036" s="120" t="str">
        <f t="shared" si="1306"/>
        <v/>
      </c>
      <c r="AM2036" s="104" t="str">
        <f t="shared" si="1307"/>
        <v/>
      </c>
      <c r="AN2036" s="104" t="str">
        <f t="shared" si="1308"/>
        <v/>
      </c>
      <c r="AO2036" s="104" t="str">
        <f t="shared" si="1292"/>
        <v/>
      </c>
      <c r="AP2036" s="104" t="str">
        <f t="shared" si="1293"/>
        <v/>
      </c>
      <c r="AQ2036" s="121" t="str">
        <f t="shared" si="1309"/>
        <v/>
      </c>
      <c r="AS2036" s="88" t="str">
        <f t="shared" si="1294"/>
        <v/>
      </c>
      <c r="AT2036" s="68" t="str">
        <f t="shared" si="1310"/>
        <v/>
      </c>
      <c r="AU2036" s="68" t="str">
        <f t="shared" si="1311"/>
        <v/>
      </c>
      <c r="AV2036" s="68" t="str">
        <f t="shared" si="1312"/>
        <v/>
      </c>
      <c r="AW2036" s="88" t="str">
        <f t="shared" si="1295"/>
        <v/>
      </c>
      <c r="AZ2036" s="88" t="str">
        <f t="shared" si="1296"/>
        <v/>
      </c>
      <c r="BA2036" s="68" t="str">
        <f t="shared" si="1297"/>
        <v/>
      </c>
      <c r="BB2036" s="68" t="str">
        <f t="shared" si="1298"/>
        <v/>
      </c>
      <c r="BC2036" s="68" t="str">
        <f t="shared" si="1299"/>
        <v/>
      </c>
      <c r="BD2036" s="69" t="str">
        <f t="shared" si="1300"/>
        <v/>
      </c>
      <c r="BE2036" s="69" t="str">
        <f t="shared" si="1313"/>
        <v/>
      </c>
      <c r="BT2036" s="138" t="str">
        <f t="shared" ca="1" si="1314"/>
        <v/>
      </c>
      <c r="BU2036" s="139" t="str">
        <f t="shared" ca="1" si="1315"/>
        <v/>
      </c>
      <c r="BW2036" s="138" t="str">
        <f t="shared" si="1316"/>
        <v/>
      </c>
      <c r="BX2036" s="104" t="str">
        <f t="shared" si="1317"/>
        <v/>
      </c>
      <c r="BY2036" s="139" t="str">
        <f t="shared" si="1318"/>
        <v/>
      </c>
      <c r="CA2036" s="138" t="str">
        <f t="shared" si="1319"/>
        <v/>
      </c>
      <c r="CB2036" s="104" t="str">
        <f t="shared" si="1320"/>
        <v/>
      </c>
      <c r="CC2036" s="139" t="str">
        <f t="shared" si="1321"/>
        <v/>
      </c>
      <c r="CE2036" s="162" t="str">
        <f t="shared" si="1322"/>
        <v/>
      </c>
      <c r="CF2036" s="163" t="str">
        <f t="shared" si="1323"/>
        <v/>
      </c>
      <c r="CG2036" s="164" t="str">
        <f t="shared" si="1324"/>
        <v/>
      </c>
      <c r="CI2036" s="162" t="str">
        <f t="shared" si="1325"/>
        <v/>
      </c>
      <c r="CJ2036" s="163" t="str">
        <f t="shared" si="1328"/>
        <v/>
      </c>
      <c r="CK2036" s="164" t="str">
        <f t="shared" si="1329"/>
        <v/>
      </c>
      <c r="CM2036" s="169" t="str">
        <f t="shared" si="1326"/>
        <v/>
      </c>
      <c r="CN2036" s="139" t="str">
        <f t="shared" si="1327"/>
        <v/>
      </c>
      <c r="CP2036" s="41" t="str">
        <f>IF($CM2036="", "", COUNTIF($CM$11:$CM$3035, "&lt;"&amp;$CM2036)+1+COUNTIF($CM$11:$CM2036, $CM2036)-1)</f>
        <v/>
      </c>
    </row>
    <row r="2037" spans="1:94" x14ac:dyDescent="0.25">
      <c r="A2037" s="40"/>
      <c r="B2037" s="82" t="str">
        <f>IF($I2037="", "", IFERROR(INDEX('Job Database'!$AE$11:$AE$3035, MATCH($I2037, 'Job Database'!$X$11:$X$3035, 0)), ""))</f>
        <v/>
      </c>
      <c r="C2037" s="69" t="str">
        <f>IF($I2037="", "", IF(COUNTIF('Job Database'!$X$11:$X$3035, $I2037)=0, $AC$5, $AC$4))</f>
        <v/>
      </c>
      <c r="D2037" s="40"/>
      <c r="E2037" s="85" t="str">
        <f>IF($I2037="", "", IF(IFERROR(INDEX('Job Database'!$M$11:$M$3035, MATCH($I2037, 'Job Database'!$X$11:$X$3035, 0)), "")="", "", IFERROR(INDEX('Job Database'!$M$11:$M$3035, MATCH($I2037, 'Job Database'!$X$11:$X$3035, 0)), "")))</f>
        <v/>
      </c>
      <c r="F2037" s="40"/>
      <c r="G2037" s="88" t="str">
        <f t="shared" si="1301"/>
        <v/>
      </c>
      <c r="H2037" s="40"/>
      <c r="I2037" s="24"/>
      <c r="J2037" s="34"/>
      <c r="K2037" s="106"/>
      <c r="L2037" s="79"/>
      <c r="M2037" s="34"/>
      <c r="N2037" s="79"/>
      <c r="O2037" s="31"/>
      <c r="P2037" s="53"/>
      <c r="Q2037" s="40"/>
      <c r="S2037" s="41" t="str">
        <f t="shared" si="1289"/>
        <v/>
      </c>
      <c r="T2037" s="41" t="str">
        <f t="shared" si="1290"/>
        <v/>
      </c>
      <c r="U2037" s="41" t="str">
        <f t="shared" si="1302"/>
        <v/>
      </c>
      <c r="W2037" s="74" t="str">
        <f>IF('Job Database'!$X2037="", "", 'Job Database'!$X2037)</f>
        <v/>
      </c>
      <c r="Y2037" s="41" t="str">
        <f>IF($W2037="", "", IF(COUNTIF($I$11:$I$3035, $W2037)&gt;0, "", MAX($Y$10:$Y2036)+1))</f>
        <v/>
      </c>
      <c r="Z2037" s="41">
        <v>2027</v>
      </c>
      <c r="AA2037" s="58" t="str">
        <f t="shared" si="1303"/>
        <v/>
      </c>
      <c r="AC2037" s="41" t="str">
        <f t="shared" si="1291"/>
        <v/>
      </c>
      <c r="AE2037" s="41" t="str">
        <f t="shared" si="1304"/>
        <v/>
      </c>
      <c r="AJ2037" s="154" t="str">
        <f t="shared" si="1305"/>
        <v/>
      </c>
      <c r="AL2037" s="120" t="str">
        <f t="shared" si="1306"/>
        <v/>
      </c>
      <c r="AM2037" s="104" t="str">
        <f t="shared" si="1307"/>
        <v/>
      </c>
      <c r="AN2037" s="104" t="str">
        <f t="shared" si="1308"/>
        <v/>
      </c>
      <c r="AO2037" s="104" t="str">
        <f t="shared" si="1292"/>
        <v/>
      </c>
      <c r="AP2037" s="104" t="str">
        <f t="shared" si="1293"/>
        <v/>
      </c>
      <c r="AQ2037" s="121" t="str">
        <f t="shared" si="1309"/>
        <v/>
      </c>
      <c r="AS2037" s="88" t="str">
        <f t="shared" si="1294"/>
        <v/>
      </c>
      <c r="AT2037" s="68" t="str">
        <f t="shared" si="1310"/>
        <v/>
      </c>
      <c r="AU2037" s="68" t="str">
        <f t="shared" si="1311"/>
        <v/>
      </c>
      <c r="AV2037" s="68" t="str">
        <f t="shared" si="1312"/>
        <v/>
      </c>
      <c r="AW2037" s="88" t="str">
        <f t="shared" si="1295"/>
        <v/>
      </c>
      <c r="AZ2037" s="88" t="str">
        <f t="shared" si="1296"/>
        <v/>
      </c>
      <c r="BA2037" s="68" t="str">
        <f t="shared" si="1297"/>
        <v/>
      </c>
      <c r="BB2037" s="68" t="str">
        <f t="shared" si="1298"/>
        <v/>
      </c>
      <c r="BC2037" s="68" t="str">
        <f t="shared" si="1299"/>
        <v/>
      </c>
      <c r="BD2037" s="69" t="str">
        <f t="shared" si="1300"/>
        <v/>
      </c>
      <c r="BE2037" s="69" t="str">
        <f t="shared" si="1313"/>
        <v/>
      </c>
      <c r="BT2037" s="138" t="str">
        <f t="shared" ca="1" si="1314"/>
        <v/>
      </c>
      <c r="BU2037" s="139" t="str">
        <f t="shared" ca="1" si="1315"/>
        <v/>
      </c>
      <c r="BW2037" s="138" t="str">
        <f t="shared" si="1316"/>
        <v/>
      </c>
      <c r="BX2037" s="104" t="str">
        <f t="shared" si="1317"/>
        <v/>
      </c>
      <c r="BY2037" s="139" t="str">
        <f t="shared" si="1318"/>
        <v/>
      </c>
      <c r="CA2037" s="138" t="str">
        <f t="shared" si="1319"/>
        <v/>
      </c>
      <c r="CB2037" s="104" t="str">
        <f t="shared" si="1320"/>
        <v/>
      </c>
      <c r="CC2037" s="139" t="str">
        <f t="shared" si="1321"/>
        <v/>
      </c>
      <c r="CE2037" s="162" t="str">
        <f t="shared" si="1322"/>
        <v/>
      </c>
      <c r="CF2037" s="163" t="str">
        <f t="shared" si="1323"/>
        <v/>
      </c>
      <c r="CG2037" s="164" t="str">
        <f t="shared" si="1324"/>
        <v/>
      </c>
      <c r="CI2037" s="162" t="str">
        <f t="shared" si="1325"/>
        <v/>
      </c>
      <c r="CJ2037" s="163" t="str">
        <f t="shared" si="1328"/>
        <v/>
      </c>
      <c r="CK2037" s="164" t="str">
        <f t="shared" si="1329"/>
        <v/>
      </c>
      <c r="CM2037" s="169" t="str">
        <f t="shared" si="1326"/>
        <v/>
      </c>
      <c r="CN2037" s="139" t="str">
        <f t="shared" si="1327"/>
        <v/>
      </c>
      <c r="CP2037" s="41" t="str">
        <f>IF($CM2037="", "", COUNTIF($CM$11:$CM$3035, "&lt;"&amp;$CM2037)+1+COUNTIF($CM$11:$CM2037, $CM2037)-1)</f>
        <v/>
      </c>
    </row>
    <row r="2038" spans="1:94" x14ac:dyDescent="0.25">
      <c r="A2038" s="40"/>
      <c r="B2038" s="82" t="str">
        <f>IF($I2038="", "", IFERROR(INDEX('Job Database'!$AE$11:$AE$3035, MATCH($I2038, 'Job Database'!$X$11:$X$3035, 0)), ""))</f>
        <v/>
      </c>
      <c r="C2038" s="69" t="str">
        <f>IF($I2038="", "", IF(COUNTIF('Job Database'!$X$11:$X$3035, $I2038)=0, $AC$5, $AC$4))</f>
        <v/>
      </c>
      <c r="D2038" s="40"/>
      <c r="E2038" s="85" t="str">
        <f>IF($I2038="", "", IF(IFERROR(INDEX('Job Database'!$M$11:$M$3035, MATCH($I2038, 'Job Database'!$X$11:$X$3035, 0)), "")="", "", IFERROR(INDEX('Job Database'!$M$11:$M$3035, MATCH($I2038, 'Job Database'!$X$11:$X$3035, 0)), "")))</f>
        <v/>
      </c>
      <c r="F2038" s="40"/>
      <c r="G2038" s="88" t="str">
        <f t="shared" si="1301"/>
        <v/>
      </c>
      <c r="H2038" s="40"/>
      <c r="I2038" s="24"/>
      <c r="J2038" s="34"/>
      <c r="K2038" s="106"/>
      <c r="L2038" s="79"/>
      <c r="M2038" s="34"/>
      <c r="N2038" s="79"/>
      <c r="O2038" s="31"/>
      <c r="P2038" s="53"/>
      <c r="Q2038" s="40"/>
      <c r="S2038" s="41" t="str">
        <f t="shared" si="1289"/>
        <v/>
      </c>
      <c r="T2038" s="41" t="str">
        <f t="shared" si="1290"/>
        <v/>
      </c>
      <c r="U2038" s="41" t="str">
        <f t="shared" si="1302"/>
        <v/>
      </c>
      <c r="W2038" s="74" t="str">
        <f>IF('Job Database'!$X2038="", "", 'Job Database'!$X2038)</f>
        <v/>
      </c>
      <c r="Y2038" s="41" t="str">
        <f>IF($W2038="", "", IF(COUNTIF($I$11:$I$3035, $W2038)&gt;0, "", MAX($Y$10:$Y2037)+1))</f>
        <v/>
      </c>
      <c r="Z2038" s="41">
        <v>2028</v>
      </c>
      <c r="AA2038" s="58" t="str">
        <f t="shared" si="1303"/>
        <v/>
      </c>
      <c r="AC2038" s="41" t="str">
        <f t="shared" si="1291"/>
        <v/>
      </c>
      <c r="AE2038" s="41" t="str">
        <f t="shared" si="1304"/>
        <v/>
      </c>
      <c r="AJ2038" s="154" t="str">
        <f t="shared" si="1305"/>
        <v/>
      </c>
      <c r="AL2038" s="120" t="str">
        <f t="shared" si="1306"/>
        <v/>
      </c>
      <c r="AM2038" s="104" t="str">
        <f t="shared" si="1307"/>
        <v/>
      </c>
      <c r="AN2038" s="104" t="str">
        <f t="shared" si="1308"/>
        <v/>
      </c>
      <c r="AO2038" s="104" t="str">
        <f t="shared" si="1292"/>
        <v/>
      </c>
      <c r="AP2038" s="104" t="str">
        <f t="shared" si="1293"/>
        <v/>
      </c>
      <c r="AQ2038" s="121" t="str">
        <f t="shared" si="1309"/>
        <v/>
      </c>
      <c r="AS2038" s="88" t="str">
        <f t="shared" si="1294"/>
        <v/>
      </c>
      <c r="AT2038" s="68" t="str">
        <f t="shared" si="1310"/>
        <v/>
      </c>
      <c r="AU2038" s="68" t="str">
        <f t="shared" si="1311"/>
        <v/>
      </c>
      <c r="AV2038" s="68" t="str">
        <f t="shared" si="1312"/>
        <v/>
      </c>
      <c r="AW2038" s="88" t="str">
        <f t="shared" si="1295"/>
        <v/>
      </c>
      <c r="AZ2038" s="88" t="str">
        <f t="shared" si="1296"/>
        <v/>
      </c>
      <c r="BA2038" s="68" t="str">
        <f t="shared" si="1297"/>
        <v/>
      </c>
      <c r="BB2038" s="68" t="str">
        <f t="shared" si="1298"/>
        <v/>
      </c>
      <c r="BC2038" s="68" t="str">
        <f t="shared" si="1299"/>
        <v/>
      </c>
      <c r="BD2038" s="69" t="str">
        <f t="shared" si="1300"/>
        <v/>
      </c>
      <c r="BE2038" s="69" t="str">
        <f t="shared" si="1313"/>
        <v/>
      </c>
      <c r="BT2038" s="138" t="str">
        <f t="shared" ca="1" si="1314"/>
        <v/>
      </c>
      <c r="BU2038" s="139" t="str">
        <f t="shared" ca="1" si="1315"/>
        <v/>
      </c>
      <c r="BW2038" s="138" t="str">
        <f t="shared" si="1316"/>
        <v/>
      </c>
      <c r="BX2038" s="104" t="str">
        <f t="shared" si="1317"/>
        <v/>
      </c>
      <c r="BY2038" s="139" t="str">
        <f t="shared" si="1318"/>
        <v/>
      </c>
      <c r="CA2038" s="138" t="str">
        <f t="shared" si="1319"/>
        <v/>
      </c>
      <c r="CB2038" s="104" t="str">
        <f t="shared" si="1320"/>
        <v/>
      </c>
      <c r="CC2038" s="139" t="str">
        <f t="shared" si="1321"/>
        <v/>
      </c>
      <c r="CE2038" s="162" t="str">
        <f t="shared" si="1322"/>
        <v/>
      </c>
      <c r="CF2038" s="163" t="str">
        <f t="shared" si="1323"/>
        <v/>
      </c>
      <c r="CG2038" s="164" t="str">
        <f t="shared" si="1324"/>
        <v/>
      </c>
      <c r="CI2038" s="162" t="str">
        <f t="shared" si="1325"/>
        <v/>
      </c>
      <c r="CJ2038" s="163" t="str">
        <f t="shared" si="1328"/>
        <v/>
      </c>
      <c r="CK2038" s="164" t="str">
        <f t="shared" si="1329"/>
        <v/>
      </c>
      <c r="CM2038" s="169" t="str">
        <f t="shared" si="1326"/>
        <v/>
      </c>
      <c r="CN2038" s="139" t="str">
        <f t="shared" si="1327"/>
        <v/>
      </c>
      <c r="CP2038" s="41" t="str">
        <f>IF($CM2038="", "", COUNTIF($CM$11:$CM$3035, "&lt;"&amp;$CM2038)+1+COUNTIF($CM$11:$CM2038, $CM2038)-1)</f>
        <v/>
      </c>
    </row>
    <row r="2039" spans="1:94" x14ac:dyDescent="0.25">
      <c r="A2039" s="40"/>
      <c r="B2039" s="82" t="str">
        <f>IF($I2039="", "", IFERROR(INDEX('Job Database'!$AE$11:$AE$3035, MATCH($I2039, 'Job Database'!$X$11:$X$3035, 0)), ""))</f>
        <v/>
      </c>
      <c r="C2039" s="69" t="str">
        <f>IF($I2039="", "", IF(COUNTIF('Job Database'!$X$11:$X$3035, $I2039)=0, $AC$5, $AC$4))</f>
        <v/>
      </c>
      <c r="D2039" s="40"/>
      <c r="E2039" s="85" t="str">
        <f>IF($I2039="", "", IF(IFERROR(INDEX('Job Database'!$M$11:$M$3035, MATCH($I2039, 'Job Database'!$X$11:$X$3035, 0)), "")="", "", IFERROR(INDEX('Job Database'!$M$11:$M$3035, MATCH($I2039, 'Job Database'!$X$11:$X$3035, 0)), "")))</f>
        <v/>
      </c>
      <c r="F2039" s="40"/>
      <c r="G2039" s="88" t="str">
        <f t="shared" si="1301"/>
        <v/>
      </c>
      <c r="H2039" s="40"/>
      <c r="I2039" s="24"/>
      <c r="J2039" s="34"/>
      <c r="K2039" s="106"/>
      <c r="L2039" s="79"/>
      <c r="M2039" s="34"/>
      <c r="N2039" s="79"/>
      <c r="O2039" s="31"/>
      <c r="P2039" s="53"/>
      <c r="Q2039" s="40"/>
      <c r="S2039" s="41" t="str">
        <f t="shared" si="1289"/>
        <v/>
      </c>
      <c r="T2039" s="41" t="str">
        <f t="shared" si="1290"/>
        <v/>
      </c>
      <c r="U2039" s="41" t="str">
        <f t="shared" si="1302"/>
        <v/>
      </c>
      <c r="W2039" s="74" t="str">
        <f>IF('Job Database'!$X2039="", "", 'Job Database'!$X2039)</f>
        <v/>
      </c>
      <c r="Y2039" s="41" t="str">
        <f>IF($W2039="", "", IF(COUNTIF($I$11:$I$3035, $W2039)&gt;0, "", MAX($Y$10:$Y2038)+1))</f>
        <v/>
      </c>
      <c r="Z2039" s="41">
        <v>2029</v>
      </c>
      <c r="AA2039" s="58" t="str">
        <f t="shared" si="1303"/>
        <v/>
      </c>
      <c r="AC2039" s="41" t="str">
        <f t="shared" si="1291"/>
        <v/>
      </c>
      <c r="AE2039" s="41" t="str">
        <f t="shared" si="1304"/>
        <v/>
      </c>
      <c r="AJ2039" s="154" t="str">
        <f t="shared" si="1305"/>
        <v/>
      </c>
      <c r="AL2039" s="120" t="str">
        <f t="shared" si="1306"/>
        <v/>
      </c>
      <c r="AM2039" s="104" t="str">
        <f t="shared" si="1307"/>
        <v/>
      </c>
      <c r="AN2039" s="104" t="str">
        <f t="shared" si="1308"/>
        <v/>
      </c>
      <c r="AO2039" s="104" t="str">
        <f t="shared" si="1292"/>
        <v/>
      </c>
      <c r="AP2039" s="104" t="str">
        <f t="shared" si="1293"/>
        <v/>
      </c>
      <c r="AQ2039" s="121" t="str">
        <f t="shared" si="1309"/>
        <v/>
      </c>
      <c r="AS2039" s="88" t="str">
        <f t="shared" si="1294"/>
        <v/>
      </c>
      <c r="AT2039" s="68" t="str">
        <f t="shared" si="1310"/>
        <v/>
      </c>
      <c r="AU2039" s="68" t="str">
        <f t="shared" si="1311"/>
        <v/>
      </c>
      <c r="AV2039" s="68" t="str">
        <f t="shared" si="1312"/>
        <v/>
      </c>
      <c r="AW2039" s="88" t="str">
        <f t="shared" si="1295"/>
        <v/>
      </c>
      <c r="AZ2039" s="88" t="str">
        <f t="shared" si="1296"/>
        <v/>
      </c>
      <c r="BA2039" s="68" t="str">
        <f t="shared" si="1297"/>
        <v/>
      </c>
      <c r="BB2039" s="68" t="str">
        <f t="shared" si="1298"/>
        <v/>
      </c>
      <c r="BC2039" s="68" t="str">
        <f t="shared" si="1299"/>
        <v/>
      </c>
      <c r="BD2039" s="69" t="str">
        <f t="shared" si="1300"/>
        <v/>
      </c>
      <c r="BE2039" s="69" t="str">
        <f t="shared" si="1313"/>
        <v/>
      </c>
      <c r="BT2039" s="138" t="str">
        <f t="shared" ca="1" si="1314"/>
        <v/>
      </c>
      <c r="BU2039" s="139" t="str">
        <f t="shared" ca="1" si="1315"/>
        <v/>
      </c>
      <c r="BW2039" s="138" t="str">
        <f t="shared" si="1316"/>
        <v/>
      </c>
      <c r="BX2039" s="104" t="str">
        <f t="shared" si="1317"/>
        <v/>
      </c>
      <c r="BY2039" s="139" t="str">
        <f t="shared" si="1318"/>
        <v/>
      </c>
      <c r="CA2039" s="138" t="str">
        <f t="shared" si="1319"/>
        <v/>
      </c>
      <c r="CB2039" s="104" t="str">
        <f t="shared" si="1320"/>
        <v/>
      </c>
      <c r="CC2039" s="139" t="str">
        <f t="shared" si="1321"/>
        <v/>
      </c>
      <c r="CE2039" s="162" t="str">
        <f t="shared" si="1322"/>
        <v/>
      </c>
      <c r="CF2039" s="163" t="str">
        <f t="shared" si="1323"/>
        <v/>
      </c>
      <c r="CG2039" s="164" t="str">
        <f t="shared" si="1324"/>
        <v/>
      </c>
      <c r="CI2039" s="162" t="str">
        <f t="shared" si="1325"/>
        <v/>
      </c>
      <c r="CJ2039" s="163" t="str">
        <f t="shared" si="1328"/>
        <v/>
      </c>
      <c r="CK2039" s="164" t="str">
        <f t="shared" si="1329"/>
        <v/>
      </c>
      <c r="CM2039" s="169" t="str">
        <f t="shared" si="1326"/>
        <v/>
      </c>
      <c r="CN2039" s="139" t="str">
        <f t="shared" si="1327"/>
        <v/>
      </c>
      <c r="CP2039" s="41" t="str">
        <f>IF($CM2039="", "", COUNTIF($CM$11:$CM$3035, "&lt;"&amp;$CM2039)+1+COUNTIF($CM$11:$CM2039, $CM2039)-1)</f>
        <v/>
      </c>
    </row>
    <row r="2040" spans="1:94" x14ac:dyDescent="0.25">
      <c r="A2040" s="40"/>
      <c r="B2040" s="82" t="str">
        <f>IF($I2040="", "", IFERROR(INDEX('Job Database'!$AE$11:$AE$3035, MATCH($I2040, 'Job Database'!$X$11:$X$3035, 0)), ""))</f>
        <v/>
      </c>
      <c r="C2040" s="69" t="str">
        <f>IF($I2040="", "", IF(COUNTIF('Job Database'!$X$11:$X$3035, $I2040)=0, $AC$5, $AC$4))</f>
        <v/>
      </c>
      <c r="D2040" s="40"/>
      <c r="E2040" s="85" t="str">
        <f>IF($I2040="", "", IF(IFERROR(INDEX('Job Database'!$M$11:$M$3035, MATCH($I2040, 'Job Database'!$X$11:$X$3035, 0)), "")="", "", IFERROR(INDEX('Job Database'!$M$11:$M$3035, MATCH($I2040, 'Job Database'!$X$11:$X$3035, 0)), "")))</f>
        <v/>
      </c>
      <c r="F2040" s="40"/>
      <c r="G2040" s="88" t="str">
        <f t="shared" si="1301"/>
        <v/>
      </c>
      <c r="H2040" s="40"/>
      <c r="I2040" s="24"/>
      <c r="J2040" s="34"/>
      <c r="K2040" s="106"/>
      <c r="L2040" s="79"/>
      <c r="M2040" s="34"/>
      <c r="N2040" s="79"/>
      <c r="O2040" s="31"/>
      <c r="P2040" s="53"/>
      <c r="Q2040" s="40"/>
      <c r="S2040" s="41" t="str">
        <f t="shared" si="1289"/>
        <v/>
      </c>
      <c r="T2040" s="41" t="str">
        <f t="shared" si="1290"/>
        <v/>
      </c>
      <c r="U2040" s="41" t="str">
        <f t="shared" si="1302"/>
        <v/>
      </c>
      <c r="W2040" s="74" t="str">
        <f>IF('Job Database'!$X2040="", "", 'Job Database'!$X2040)</f>
        <v/>
      </c>
      <c r="Y2040" s="41" t="str">
        <f>IF($W2040="", "", IF(COUNTIF($I$11:$I$3035, $W2040)&gt;0, "", MAX($Y$10:$Y2039)+1))</f>
        <v/>
      </c>
      <c r="Z2040" s="41">
        <v>2030</v>
      </c>
      <c r="AA2040" s="58" t="str">
        <f t="shared" si="1303"/>
        <v/>
      </c>
      <c r="AC2040" s="41" t="str">
        <f t="shared" si="1291"/>
        <v/>
      </c>
      <c r="AE2040" s="41" t="str">
        <f t="shared" si="1304"/>
        <v/>
      </c>
      <c r="AJ2040" s="154" t="str">
        <f t="shared" si="1305"/>
        <v/>
      </c>
      <c r="AL2040" s="120" t="str">
        <f t="shared" si="1306"/>
        <v/>
      </c>
      <c r="AM2040" s="104" t="str">
        <f t="shared" si="1307"/>
        <v/>
      </c>
      <c r="AN2040" s="104" t="str">
        <f t="shared" si="1308"/>
        <v/>
      </c>
      <c r="AO2040" s="104" t="str">
        <f t="shared" si="1292"/>
        <v/>
      </c>
      <c r="AP2040" s="104" t="str">
        <f t="shared" si="1293"/>
        <v/>
      </c>
      <c r="AQ2040" s="121" t="str">
        <f t="shared" si="1309"/>
        <v/>
      </c>
      <c r="AS2040" s="88" t="str">
        <f t="shared" si="1294"/>
        <v/>
      </c>
      <c r="AT2040" s="68" t="str">
        <f t="shared" si="1310"/>
        <v/>
      </c>
      <c r="AU2040" s="68" t="str">
        <f t="shared" si="1311"/>
        <v/>
      </c>
      <c r="AV2040" s="68" t="str">
        <f t="shared" si="1312"/>
        <v/>
      </c>
      <c r="AW2040" s="88" t="str">
        <f t="shared" si="1295"/>
        <v/>
      </c>
      <c r="AZ2040" s="88" t="str">
        <f t="shared" si="1296"/>
        <v/>
      </c>
      <c r="BA2040" s="68" t="str">
        <f t="shared" si="1297"/>
        <v/>
      </c>
      <c r="BB2040" s="68" t="str">
        <f t="shared" si="1298"/>
        <v/>
      </c>
      <c r="BC2040" s="68" t="str">
        <f t="shared" si="1299"/>
        <v/>
      </c>
      <c r="BD2040" s="69" t="str">
        <f t="shared" si="1300"/>
        <v/>
      </c>
      <c r="BE2040" s="69" t="str">
        <f t="shared" si="1313"/>
        <v/>
      </c>
      <c r="BT2040" s="138" t="str">
        <f t="shared" ca="1" si="1314"/>
        <v/>
      </c>
      <c r="BU2040" s="139" t="str">
        <f t="shared" ca="1" si="1315"/>
        <v/>
      </c>
      <c r="BW2040" s="138" t="str">
        <f t="shared" si="1316"/>
        <v/>
      </c>
      <c r="BX2040" s="104" t="str">
        <f t="shared" si="1317"/>
        <v/>
      </c>
      <c r="BY2040" s="139" t="str">
        <f t="shared" si="1318"/>
        <v/>
      </c>
      <c r="CA2040" s="138" t="str">
        <f t="shared" si="1319"/>
        <v/>
      </c>
      <c r="CB2040" s="104" t="str">
        <f t="shared" si="1320"/>
        <v/>
      </c>
      <c r="CC2040" s="139" t="str">
        <f t="shared" si="1321"/>
        <v/>
      </c>
      <c r="CE2040" s="162" t="str">
        <f t="shared" si="1322"/>
        <v/>
      </c>
      <c r="CF2040" s="163" t="str">
        <f t="shared" si="1323"/>
        <v/>
      </c>
      <c r="CG2040" s="164" t="str">
        <f t="shared" si="1324"/>
        <v/>
      </c>
      <c r="CI2040" s="162" t="str">
        <f t="shared" si="1325"/>
        <v/>
      </c>
      <c r="CJ2040" s="163" t="str">
        <f t="shared" si="1328"/>
        <v/>
      </c>
      <c r="CK2040" s="164" t="str">
        <f t="shared" si="1329"/>
        <v/>
      </c>
      <c r="CM2040" s="169" t="str">
        <f t="shared" si="1326"/>
        <v/>
      </c>
      <c r="CN2040" s="139" t="str">
        <f t="shared" si="1327"/>
        <v/>
      </c>
      <c r="CP2040" s="41" t="str">
        <f>IF($CM2040="", "", COUNTIF($CM$11:$CM$3035, "&lt;"&amp;$CM2040)+1+COUNTIF($CM$11:$CM2040, $CM2040)-1)</f>
        <v/>
      </c>
    </row>
    <row r="2041" spans="1:94" x14ac:dyDescent="0.25">
      <c r="A2041" s="40"/>
      <c r="B2041" s="82" t="str">
        <f>IF($I2041="", "", IFERROR(INDEX('Job Database'!$AE$11:$AE$3035, MATCH($I2041, 'Job Database'!$X$11:$X$3035, 0)), ""))</f>
        <v/>
      </c>
      <c r="C2041" s="69" t="str">
        <f>IF($I2041="", "", IF(COUNTIF('Job Database'!$X$11:$X$3035, $I2041)=0, $AC$5, $AC$4))</f>
        <v/>
      </c>
      <c r="D2041" s="40"/>
      <c r="E2041" s="85" t="str">
        <f>IF($I2041="", "", IF(IFERROR(INDEX('Job Database'!$M$11:$M$3035, MATCH($I2041, 'Job Database'!$X$11:$X$3035, 0)), "")="", "", IFERROR(INDEX('Job Database'!$M$11:$M$3035, MATCH($I2041, 'Job Database'!$X$11:$X$3035, 0)), "")))</f>
        <v/>
      </c>
      <c r="F2041" s="40"/>
      <c r="G2041" s="88" t="str">
        <f t="shared" si="1301"/>
        <v/>
      </c>
      <c r="H2041" s="40"/>
      <c r="I2041" s="24"/>
      <c r="J2041" s="34"/>
      <c r="K2041" s="106"/>
      <c r="L2041" s="79"/>
      <c r="M2041" s="34"/>
      <c r="N2041" s="79"/>
      <c r="O2041" s="31"/>
      <c r="P2041" s="53"/>
      <c r="Q2041" s="40"/>
      <c r="S2041" s="41" t="str">
        <f t="shared" si="1289"/>
        <v/>
      </c>
      <c r="T2041" s="41" t="str">
        <f t="shared" si="1290"/>
        <v/>
      </c>
      <c r="U2041" s="41" t="str">
        <f t="shared" si="1302"/>
        <v/>
      </c>
      <c r="W2041" s="74" t="str">
        <f>IF('Job Database'!$X2041="", "", 'Job Database'!$X2041)</f>
        <v/>
      </c>
      <c r="Y2041" s="41" t="str">
        <f>IF($W2041="", "", IF(COUNTIF($I$11:$I$3035, $W2041)&gt;0, "", MAX($Y$10:$Y2040)+1))</f>
        <v/>
      </c>
      <c r="Z2041" s="41">
        <v>2031</v>
      </c>
      <c r="AA2041" s="58" t="str">
        <f t="shared" si="1303"/>
        <v/>
      </c>
      <c r="AC2041" s="41" t="str">
        <f t="shared" si="1291"/>
        <v/>
      </c>
      <c r="AE2041" s="41" t="str">
        <f t="shared" si="1304"/>
        <v/>
      </c>
      <c r="AJ2041" s="154" t="str">
        <f t="shared" si="1305"/>
        <v/>
      </c>
      <c r="AL2041" s="120" t="str">
        <f t="shared" si="1306"/>
        <v/>
      </c>
      <c r="AM2041" s="104" t="str">
        <f t="shared" si="1307"/>
        <v/>
      </c>
      <c r="AN2041" s="104" t="str">
        <f t="shared" si="1308"/>
        <v/>
      </c>
      <c r="AO2041" s="104" t="str">
        <f t="shared" si="1292"/>
        <v/>
      </c>
      <c r="AP2041" s="104" t="str">
        <f t="shared" si="1293"/>
        <v/>
      </c>
      <c r="AQ2041" s="121" t="str">
        <f t="shared" si="1309"/>
        <v/>
      </c>
      <c r="AS2041" s="88" t="str">
        <f t="shared" si="1294"/>
        <v/>
      </c>
      <c r="AT2041" s="68" t="str">
        <f t="shared" si="1310"/>
        <v/>
      </c>
      <c r="AU2041" s="68" t="str">
        <f t="shared" si="1311"/>
        <v/>
      </c>
      <c r="AV2041" s="68" t="str">
        <f t="shared" si="1312"/>
        <v/>
      </c>
      <c r="AW2041" s="88" t="str">
        <f t="shared" si="1295"/>
        <v/>
      </c>
      <c r="AZ2041" s="88" t="str">
        <f t="shared" si="1296"/>
        <v/>
      </c>
      <c r="BA2041" s="68" t="str">
        <f t="shared" si="1297"/>
        <v/>
      </c>
      <c r="BB2041" s="68" t="str">
        <f t="shared" si="1298"/>
        <v/>
      </c>
      <c r="BC2041" s="68" t="str">
        <f t="shared" si="1299"/>
        <v/>
      </c>
      <c r="BD2041" s="69" t="str">
        <f t="shared" si="1300"/>
        <v/>
      </c>
      <c r="BE2041" s="69" t="str">
        <f t="shared" si="1313"/>
        <v/>
      </c>
      <c r="BT2041" s="138" t="str">
        <f t="shared" ca="1" si="1314"/>
        <v/>
      </c>
      <c r="BU2041" s="139" t="str">
        <f t="shared" ca="1" si="1315"/>
        <v/>
      </c>
      <c r="BW2041" s="138" t="str">
        <f t="shared" si="1316"/>
        <v/>
      </c>
      <c r="BX2041" s="104" t="str">
        <f t="shared" si="1317"/>
        <v/>
      </c>
      <c r="BY2041" s="139" t="str">
        <f t="shared" si="1318"/>
        <v/>
      </c>
      <c r="CA2041" s="138" t="str">
        <f t="shared" si="1319"/>
        <v/>
      </c>
      <c r="CB2041" s="104" t="str">
        <f t="shared" si="1320"/>
        <v/>
      </c>
      <c r="CC2041" s="139" t="str">
        <f t="shared" si="1321"/>
        <v/>
      </c>
      <c r="CE2041" s="162" t="str">
        <f t="shared" si="1322"/>
        <v/>
      </c>
      <c r="CF2041" s="163" t="str">
        <f t="shared" si="1323"/>
        <v/>
      </c>
      <c r="CG2041" s="164" t="str">
        <f t="shared" si="1324"/>
        <v/>
      </c>
      <c r="CI2041" s="162" t="str">
        <f t="shared" si="1325"/>
        <v/>
      </c>
      <c r="CJ2041" s="163" t="str">
        <f t="shared" si="1328"/>
        <v/>
      </c>
      <c r="CK2041" s="164" t="str">
        <f t="shared" si="1329"/>
        <v/>
      </c>
      <c r="CM2041" s="169" t="str">
        <f t="shared" si="1326"/>
        <v/>
      </c>
      <c r="CN2041" s="139" t="str">
        <f t="shared" si="1327"/>
        <v/>
      </c>
      <c r="CP2041" s="41" t="str">
        <f>IF($CM2041="", "", COUNTIF($CM$11:$CM$3035, "&lt;"&amp;$CM2041)+1+COUNTIF($CM$11:$CM2041, $CM2041)-1)</f>
        <v/>
      </c>
    </row>
    <row r="2042" spans="1:94" x14ac:dyDescent="0.25">
      <c r="A2042" s="40"/>
      <c r="B2042" s="82" t="str">
        <f>IF($I2042="", "", IFERROR(INDEX('Job Database'!$AE$11:$AE$3035, MATCH($I2042, 'Job Database'!$X$11:$X$3035, 0)), ""))</f>
        <v/>
      </c>
      <c r="C2042" s="69" t="str">
        <f>IF($I2042="", "", IF(COUNTIF('Job Database'!$X$11:$X$3035, $I2042)=0, $AC$5, $AC$4))</f>
        <v/>
      </c>
      <c r="D2042" s="40"/>
      <c r="E2042" s="85" t="str">
        <f>IF($I2042="", "", IF(IFERROR(INDEX('Job Database'!$M$11:$M$3035, MATCH($I2042, 'Job Database'!$X$11:$X$3035, 0)), "")="", "", IFERROR(INDEX('Job Database'!$M$11:$M$3035, MATCH($I2042, 'Job Database'!$X$11:$X$3035, 0)), "")))</f>
        <v/>
      </c>
      <c r="F2042" s="40"/>
      <c r="G2042" s="88" t="str">
        <f t="shared" si="1301"/>
        <v/>
      </c>
      <c r="H2042" s="40"/>
      <c r="I2042" s="24"/>
      <c r="J2042" s="34"/>
      <c r="K2042" s="106"/>
      <c r="L2042" s="79"/>
      <c r="M2042" s="34"/>
      <c r="N2042" s="79"/>
      <c r="O2042" s="31"/>
      <c r="P2042" s="53"/>
      <c r="Q2042" s="40"/>
      <c r="S2042" s="41" t="str">
        <f t="shared" si="1289"/>
        <v/>
      </c>
      <c r="T2042" s="41" t="str">
        <f t="shared" si="1290"/>
        <v/>
      </c>
      <c r="U2042" s="41" t="str">
        <f t="shared" si="1302"/>
        <v/>
      </c>
      <c r="W2042" s="74" t="str">
        <f>IF('Job Database'!$X2042="", "", 'Job Database'!$X2042)</f>
        <v/>
      </c>
      <c r="Y2042" s="41" t="str">
        <f>IF($W2042="", "", IF(COUNTIF($I$11:$I$3035, $W2042)&gt;0, "", MAX($Y$10:$Y2041)+1))</f>
        <v/>
      </c>
      <c r="Z2042" s="41">
        <v>2032</v>
      </c>
      <c r="AA2042" s="58" t="str">
        <f t="shared" si="1303"/>
        <v/>
      </c>
      <c r="AC2042" s="41" t="str">
        <f t="shared" si="1291"/>
        <v/>
      </c>
      <c r="AE2042" s="41" t="str">
        <f t="shared" si="1304"/>
        <v/>
      </c>
      <c r="AJ2042" s="154" t="str">
        <f t="shared" si="1305"/>
        <v/>
      </c>
      <c r="AL2042" s="120" t="str">
        <f t="shared" si="1306"/>
        <v/>
      </c>
      <c r="AM2042" s="104" t="str">
        <f t="shared" si="1307"/>
        <v/>
      </c>
      <c r="AN2042" s="104" t="str">
        <f t="shared" si="1308"/>
        <v/>
      </c>
      <c r="AO2042" s="104" t="str">
        <f t="shared" si="1292"/>
        <v/>
      </c>
      <c r="AP2042" s="104" t="str">
        <f t="shared" si="1293"/>
        <v/>
      </c>
      <c r="AQ2042" s="121" t="str">
        <f t="shared" si="1309"/>
        <v/>
      </c>
      <c r="AS2042" s="88" t="str">
        <f t="shared" si="1294"/>
        <v/>
      </c>
      <c r="AT2042" s="68" t="str">
        <f t="shared" si="1310"/>
        <v/>
      </c>
      <c r="AU2042" s="68" t="str">
        <f t="shared" si="1311"/>
        <v/>
      </c>
      <c r="AV2042" s="68" t="str">
        <f t="shared" si="1312"/>
        <v/>
      </c>
      <c r="AW2042" s="88" t="str">
        <f t="shared" si="1295"/>
        <v/>
      </c>
      <c r="AZ2042" s="88" t="str">
        <f t="shared" si="1296"/>
        <v/>
      </c>
      <c r="BA2042" s="68" t="str">
        <f t="shared" si="1297"/>
        <v/>
      </c>
      <c r="BB2042" s="68" t="str">
        <f t="shared" si="1298"/>
        <v/>
      </c>
      <c r="BC2042" s="68" t="str">
        <f t="shared" si="1299"/>
        <v/>
      </c>
      <c r="BD2042" s="69" t="str">
        <f t="shared" si="1300"/>
        <v/>
      </c>
      <c r="BE2042" s="69" t="str">
        <f t="shared" si="1313"/>
        <v/>
      </c>
      <c r="BT2042" s="138" t="str">
        <f t="shared" ca="1" si="1314"/>
        <v/>
      </c>
      <c r="BU2042" s="139" t="str">
        <f t="shared" ca="1" si="1315"/>
        <v/>
      </c>
      <c r="BW2042" s="138" t="str">
        <f t="shared" si="1316"/>
        <v/>
      </c>
      <c r="BX2042" s="104" t="str">
        <f t="shared" si="1317"/>
        <v/>
      </c>
      <c r="BY2042" s="139" t="str">
        <f t="shared" si="1318"/>
        <v/>
      </c>
      <c r="CA2042" s="138" t="str">
        <f t="shared" si="1319"/>
        <v/>
      </c>
      <c r="CB2042" s="104" t="str">
        <f t="shared" si="1320"/>
        <v/>
      </c>
      <c r="CC2042" s="139" t="str">
        <f t="shared" si="1321"/>
        <v/>
      </c>
      <c r="CE2042" s="162" t="str">
        <f t="shared" si="1322"/>
        <v/>
      </c>
      <c r="CF2042" s="163" t="str">
        <f t="shared" si="1323"/>
        <v/>
      </c>
      <c r="CG2042" s="164" t="str">
        <f t="shared" si="1324"/>
        <v/>
      </c>
      <c r="CI2042" s="162" t="str">
        <f t="shared" si="1325"/>
        <v/>
      </c>
      <c r="CJ2042" s="163" t="str">
        <f t="shared" si="1328"/>
        <v/>
      </c>
      <c r="CK2042" s="164" t="str">
        <f t="shared" si="1329"/>
        <v/>
      </c>
      <c r="CM2042" s="169" t="str">
        <f t="shared" si="1326"/>
        <v/>
      </c>
      <c r="CN2042" s="139" t="str">
        <f t="shared" si="1327"/>
        <v/>
      </c>
      <c r="CP2042" s="41" t="str">
        <f>IF($CM2042="", "", COUNTIF($CM$11:$CM$3035, "&lt;"&amp;$CM2042)+1+COUNTIF($CM$11:$CM2042, $CM2042)-1)</f>
        <v/>
      </c>
    </row>
    <row r="2043" spans="1:94" x14ac:dyDescent="0.25">
      <c r="A2043" s="40"/>
      <c r="B2043" s="82" t="str">
        <f>IF($I2043="", "", IFERROR(INDEX('Job Database'!$AE$11:$AE$3035, MATCH($I2043, 'Job Database'!$X$11:$X$3035, 0)), ""))</f>
        <v/>
      </c>
      <c r="C2043" s="69" t="str">
        <f>IF($I2043="", "", IF(COUNTIF('Job Database'!$X$11:$X$3035, $I2043)=0, $AC$5, $AC$4))</f>
        <v/>
      </c>
      <c r="D2043" s="40"/>
      <c r="E2043" s="85" t="str">
        <f>IF($I2043="", "", IF(IFERROR(INDEX('Job Database'!$M$11:$M$3035, MATCH($I2043, 'Job Database'!$X$11:$X$3035, 0)), "")="", "", IFERROR(INDEX('Job Database'!$M$11:$M$3035, MATCH($I2043, 'Job Database'!$X$11:$X$3035, 0)), "")))</f>
        <v/>
      </c>
      <c r="F2043" s="40"/>
      <c r="G2043" s="88" t="str">
        <f t="shared" si="1301"/>
        <v/>
      </c>
      <c r="H2043" s="40"/>
      <c r="I2043" s="24"/>
      <c r="J2043" s="34"/>
      <c r="K2043" s="106"/>
      <c r="L2043" s="79"/>
      <c r="M2043" s="34"/>
      <c r="N2043" s="79"/>
      <c r="O2043" s="31"/>
      <c r="P2043" s="53"/>
      <c r="Q2043" s="40"/>
      <c r="S2043" s="41" t="str">
        <f t="shared" si="1289"/>
        <v/>
      </c>
      <c r="T2043" s="41" t="str">
        <f t="shared" si="1290"/>
        <v/>
      </c>
      <c r="U2043" s="41" t="str">
        <f t="shared" si="1302"/>
        <v/>
      </c>
      <c r="W2043" s="74" t="str">
        <f>IF('Job Database'!$X2043="", "", 'Job Database'!$X2043)</f>
        <v/>
      </c>
      <c r="Y2043" s="41" t="str">
        <f>IF($W2043="", "", IF(COUNTIF($I$11:$I$3035, $W2043)&gt;0, "", MAX($Y$10:$Y2042)+1))</f>
        <v/>
      </c>
      <c r="Z2043" s="41">
        <v>2033</v>
      </c>
      <c r="AA2043" s="58" t="str">
        <f t="shared" si="1303"/>
        <v/>
      </c>
      <c r="AC2043" s="41" t="str">
        <f t="shared" si="1291"/>
        <v/>
      </c>
      <c r="AE2043" s="41" t="str">
        <f t="shared" si="1304"/>
        <v/>
      </c>
      <c r="AJ2043" s="154" t="str">
        <f t="shared" si="1305"/>
        <v/>
      </c>
      <c r="AL2043" s="120" t="str">
        <f t="shared" si="1306"/>
        <v/>
      </c>
      <c r="AM2043" s="104" t="str">
        <f t="shared" si="1307"/>
        <v/>
      </c>
      <c r="AN2043" s="104" t="str">
        <f t="shared" si="1308"/>
        <v/>
      </c>
      <c r="AO2043" s="104" t="str">
        <f t="shared" si="1292"/>
        <v/>
      </c>
      <c r="AP2043" s="104" t="str">
        <f t="shared" si="1293"/>
        <v/>
      </c>
      <c r="AQ2043" s="121" t="str">
        <f t="shared" si="1309"/>
        <v/>
      </c>
      <c r="AS2043" s="88" t="str">
        <f t="shared" si="1294"/>
        <v/>
      </c>
      <c r="AT2043" s="68" t="str">
        <f t="shared" si="1310"/>
        <v/>
      </c>
      <c r="AU2043" s="68" t="str">
        <f t="shared" si="1311"/>
        <v/>
      </c>
      <c r="AV2043" s="68" t="str">
        <f t="shared" si="1312"/>
        <v/>
      </c>
      <c r="AW2043" s="88" t="str">
        <f t="shared" si="1295"/>
        <v/>
      </c>
      <c r="AZ2043" s="88" t="str">
        <f t="shared" si="1296"/>
        <v/>
      </c>
      <c r="BA2043" s="68" t="str">
        <f t="shared" si="1297"/>
        <v/>
      </c>
      <c r="BB2043" s="68" t="str">
        <f t="shared" si="1298"/>
        <v/>
      </c>
      <c r="BC2043" s="68" t="str">
        <f t="shared" si="1299"/>
        <v/>
      </c>
      <c r="BD2043" s="69" t="str">
        <f t="shared" si="1300"/>
        <v/>
      </c>
      <c r="BE2043" s="69" t="str">
        <f t="shared" si="1313"/>
        <v/>
      </c>
      <c r="BT2043" s="138" t="str">
        <f t="shared" ca="1" si="1314"/>
        <v/>
      </c>
      <c r="BU2043" s="139" t="str">
        <f t="shared" ca="1" si="1315"/>
        <v/>
      </c>
      <c r="BW2043" s="138" t="str">
        <f t="shared" si="1316"/>
        <v/>
      </c>
      <c r="BX2043" s="104" t="str">
        <f t="shared" si="1317"/>
        <v/>
      </c>
      <c r="BY2043" s="139" t="str">
        <f t="shared" si="1318"/>
        <v/>
      </c>
      <c r="CA2043" s="138" t="str">
        <f t="shared" si="1319"/>
        <v/>
      </c>
      <c r="CB2043" s="104" t="str">
        <f t="shared" si="1320"/>
        <v/>
      </c>
      <c r="CC2043" s="139" t="str">
        <f t="shared" si="1321"/>
        <v/>
      </c>
      <c r="CE2043" s="162" t="str">
        <f t="shared" si="1322"/>
        <v/>
      </c>
      <c r="CF2043" s="163" t="str">
        <f t="shared" si="1323"/>
        <v/>
      </c>
      <c r="CG2043" s="164" t="str">
        <f t="shared" si="1324"/>
        <v/>
      </c>
      <c r="CI2043" s="162" t="str">
        <f t="shared" si="1325"/>
        <v/>
      </c>
      <c r="CJ2043" s="163" t="str">
        <f t="shared" si="1328"/>
        <v/>
      </c>
      <c r="CK2043" s="164" t="str">
        <f t="shared" si="1329"/>
        <v/>
      </c>
      <c r="CM2043" s="169" t="str">
        <f t="shared" si="1326"/>
        <v/>
      </c>
      <c r="CN2043" s="139" t="str">
        <f t="shared" si="1327"/>
        <v/>
      </c>
      <c r="CP2043" s="41" t="str">
        <f>IF($CM2043="", "", COUNTIF($CM$11:$CM$3035, "&lt;"&amp;$CM2043)+1+COUNTIF($CM$11:$CM2043, $CM2043)-1)</f>
        <v/>
      </c>
    </row>
    <row r="2044" spans="1:94" x14ac:dyDescent="0.25">
      <c r="A2044" s="40"/>
      <c r="B2044" s="82" t="str">
        <f>IF($I2044="", "", IFERROR(INDEX('Job Database'!$AE$11:$AE$3035, MATCH($I2044, 'Job Database'!$X$11:$X$3035, 0)), ""))</f>
        <v/>
      </c>
      <c r="C2044" s="69" t="str">
        <f>IF($I2044="", "", IF(COUNTIF('Job Database'!$X$11:$X$3035, $I2044)=0, $AC$5, $AC$4))</f>
        <v/>
      </c>
      <c r="D2044" s="40"/>
      <c r="E2044" s="85" t="str">
        <f>IF($I2044="", "", IF(IFERROR(INDEX('Job Database'!$M$11:$M$3035, MATCH($I2044, 'Job Database'!$X$11:$X$3035, 0)), "")="", "", IFERROR(INDEX('Job Database'!$M$11:$M$3035, MATCH($I2044, 'Job Database'!$X$11:$X$3035, 0)), "")))</f>
        <v/>
      </c>
      <c r="F2044" s="40"/>
      <c r="G2044" s="88" t="str">
        <f t="shared" si="1301"/>
        <v/>
      </c>
      <c r="H2044" s="40"/>
      <c r="I2044" s="24"/>
      <c r="J2044" s="34"/>
      <c r="K2044" s="106"/>
      <c r="L2044" s="79"/>
      <c r="M2044" s="34"/>
      <c r="N2044" s="79"/>
      <c r="O2044" s="31"/>
      <c r="P2044" s="53"/>
      <c r="Q2044" s="40"/>
      <c r="S2044" s="41" t="str">
        <f t="shared" si="1289"/>
        <v/>
      </c>
      <c r="T2044" s="41" t="str">
        <f t="shared" si="1290"/>
        <v/>
      </c>
      <c r="U2044" s="41" t="str">
        <f t="shared" si="1302"/>
        <v/>
      </c>
      <c r="W2044" s="74" t="str">
        <f>IF('Job Database'!$X2044="", "", 'Job Database'!$X2044)</f>
        <v/>
      </c>
      <c r="Y2044" s="41" t="str">
        <f>IF($W2044="", "", IF(COUNTIF($I$11:$I$3035, $W2044)&gt;0, "", MAX($Y$10:$Y2043)+1))</f>
        <v/>
      </c>
      <c r="Z2044" s="41">
        <v>2034</v>
      </c>
      <c r="AA2044" s="58" t="str">
        <f t="shared" si="1303"/>
        <v/>
      </c>
      <c r="AC2044" s="41" t="str">
        <f t="shared" si="1291"/>
        <v/>
      </c>
      <c r="AE2044" s="41" t="str">
        <f t="shared" si="1304"/>
        <v/>
      </c>
      <c r="AJ2044" s="154" t="str">
        <f t="shared" si="1305"/>
        <v/>
      </c>
      <c r="AL2044" s="120" t="str">
        <f t="shared" si="1306"/>
        <v/>
      </c>
      <c r="AM2044" s="104" t="str">
        <f t="shared" si="1307"/>
        <v/>
      </c>
      <c r="AN2044" s="104" t="str">
        <f t="shared" si="1308"/>
        <v/>
      </c>
      <c r="AO2044" s="104" t="str">
        <f t="shared" si="1292"/>
        <v/>
      </c>
      <c r="AP2044" s="104" t="str">
        <f t="shared" si="1293"/>
        <v/>
      </c>
      <c r="AQ2044" s="121" t="str">
        <f t="shared" si="1309"/>
        <v/>
      </c>
      <c r="AS2044" s="88" t="str">
        <f t="shared" si="1294"/>
        <v/>
      </c>
      <c r="AT2044" s="68" t="str">
        <f t="shared" si="1310"/>
        <v/>
      </c>
      <c r="AU2044" s="68" t="str">
        <f t="shared" si="1311"/>
        <v/>
      </c>
      <c r="AV2044" s="68" t="str">
        <f t="shared" si="1312"/>
        <v/>
      </c>
      <c r="AW2044" s="88" t="str">
        <f t="shared" si="1295"/>
        <v/>
      </c>
      <c r="AZ2044" s="88" t="str">
        <f t="shared" si="1296"/>
        <v/>
      </c>
      <c r="BA2044" s="68" t="str">
        <f t="shared" si="1297"/>
        <v/>
      </c>
      <c r="BB2044" s="68" t="str">
        <f t="shared" si="1298"/>
        <v/>
      </c>
      <c r="BC2044" s="68" t="str">
        <f t="shared" si="1299"/>
        <v/>
      </c>
      <c r="BD2044" s="69" t="str">
        <f t="shared" si="1300"/>
        <v/>
      </c>
      <c r="BE2044" s="69" t="str">
        <f t="shared" si="1313"/>
        <v/>
      </c>
      <c r="BT2044" s="138" t="str">
        <f t="shared" ca="1" si="1314"/>
        <v/>
      </c>
      <c r="BU2044" s="139" t="str">
        <f t="shared" ca="1" si="1315"/>
        <v/>
      </c>
      <c r="BW2044" s="138" t="str">
        <f t="shared" si="1316"/>
        <v/>
      </c>
      <c r="BX2044" s="104" t="str">
        <f t="shared" si="1317"/>
        <v/>
      </c>
      <c r="BY2044" s="139" t="str">
        <f t="shared" si="1318"/>
        <v/>
      </c>
      <c r="CA2044" s="138" t="str">
        <f t="shared" si="1319"/>
        <v/>
      </c>
      <c r="CB2044" s="104" t="str">
        <f t="shared" si="1320"/>
        <v/>
      </c>
      <c r="CC2044" s="139" t="str">
        <f t="shared" si="1321"/>
        <v/>
      </c>
      <c r="CE2044" s="162" t="str">
        <f t="shared" si="1322"/>
        <v/>
      </c>
      <c r="CF2044" s="163" t="str">
        <f t="shared" si="1323"/>
        <v/>
      </c>
      <c r="CG2044" s="164" t="str">
        <f t="shared" si="1324"/>
        <v/>
      </c>
      <c r="CI2044" s="162" t="str">
        <f t="shared" si="1325"/>
        <v/>
      </c>
      <c r="CJ2044" s="163" t="str">
        <f t="shared" si="1328"/>
        <v/>
      </c>
      <c r="CK2044" s="164" t="str">
        <f t="shared" si="1329"/>
        <v/>
      </c>
      <c r="CM2044" s="169" t="str">
        <f t="shared" si="1326"/>
        <v/>
      </c>
      <c r="CN2044" s="139" t="str">
        <f t="shared" si="1327"/>
        <v/>
      </c>
      <c r="CP2044" s="41" t="str">
        <f>IF($CM2044="", "", COUNTIF($CM$11:$CM$3035, "&lt;"&amp;$CM2044)+1+COUNTIF($CM$11:$CM2044, $CM2044)-1)</f>
        <v/>
      </c>
    </row>
    <row r="2045" spans="1:94" x14ac:dyDescent="0.25">
      <c r="A2045" s="40"/>
      <c r="B2045" s="82" t="str">
        <f>IF($I2045="", "", IFERROR(INDEX('Job Database'!$AE$11:$AE$3035, MATCH($I2045, 'Job Database'!$X$11:$X$3035, 0)), ""))</f>
        <v/>
      </c>
      <c r="C2045" s="69" t="str">
        <f>IF($I2045="", "", IF(COUNTIF('Job Database'!$X$11:$X$3035, $I2045)=0, $AC$5, $AC$4))</f>
        <v/>
      </c>
      <c r="D2045" s="40"/>
      <c r="E2045" s="85" t="str">
        <f>IF($I2045="", "", IF(IFERROR(INDEX('Job Database'!$M$11:$M$3035, MATCH($I2045, 'Job Database'!$X$11:$X$3035, 0)), "")="", "", IFERROR(INDEX('Job Database'!$M$11:$M$3035, MATCH($I2045, 'Job Database'!$X$11:$X$3035, 0)), "")))</f>
        <v/>
      </c>
      <c r="F2045" s="40"/>
      <c r="G2045" s="88" t="str">
        <f t="shared" si="1301"/>
        <v/>
      </c>
      <c r="H2045" s="40"/>
      <c r="I2045" s="24"/>
      <c r="J2045" s="34"/>
      <c r="K2045" s="106"/>
      <c r="L2045" s="79"/>
      <c r="M2045" s="34"/>
      <c r="N2045" s="79"/>
      <c r="O2045" s="31"/>
      <c r="P2045" s="53"/>
      <c r="Q2045" s="40"/>
      <c r="S2045" s="41" t="str">
        <f t="shared" si="1289"/>
        <v/>
      </c>
      <c r="T2045" s="41" t="str">
        <f t="shared" si="1290"/>
        <v/>
      </c>
      <c r="U2045" s="41" t="str">
        <f t="shared" si="1302"/>
        <v/>
      </c>
      <c r="W2045" s="74" t="str">
        <f>IF('Job Database'!$X2045="", "", 'Job Database'!$X2045)</f>
        <v/>
      </c>
      <c r="Y2045" s="41" t="str">
        <f>IF($W2045="", "", IF(COUNTIF($I$11:$I$3035, $W2045)&gt;0, "", MAX($Y$10:$Y2044)+1))</f>
        <v/>
      </c>
      <c r="Z2045" s="41">
        <v>2035</v>
      </c>
      <c r="AA2045" s="58" t="str">
        <f t="shared" si="1303"/>
        <v/>
      </c>
      <c r="AC2045" s="41" t="str">
        <f t="shared" si="1291"/>
        <v/>
      </c>
      <c r="AE2045" s="41" t="str">
        <f t="shared" si="1304"/>
        <v/>
      </c>
      <c r="AJ2045" s="154" t="str">
        <f t="shared" si="1305"/>
        <v/>
      </c>
      <c r="AL2045" s="120" t="str">
        <f t="shared" si="1306"/>
        <v/>
      </c>
      <c r="AM2045" s="104" t="str">
        <f t="shared" si="1307"/>
        <v/>
      </c>
      <c r="AN2045" s="104" t="str">
        <f t="shared" si="1308"/>
        <v/>
      </c>
      <c r="AO2045" s="104" t="str">
        <f t="shared" si="1292"/>
        <v/>
      </c>
      <c r="AP2045" s="104" t="str">
        <f t="shared" si="1293"/>
        <v/>
      </c>
      <c r="AQ2045" s="121" t="str">
        <f t="shared" si="1309"/>
        <v/>
      </c>
      <c r="AS2045" s="88" t="str">
        <f t="shared" si="1294"/>
        <v/>
      </c>
      <c r="AT2045" s="68" t="str">
        <f t="shared" si="1310"/>
        <v/>
      </c>
      <c r="AU2045" s="68" t="str">
        <f t="shared" si="1311"/>
        <v/>
      </c>
      <c r="AV2045" s="68" t="str">
        <f t="shared" si="1312"/>
        <v/>
      </c>
      <c r="AW2045" s="88" t="str">
        <f t="shared" si="1295"/>
        <v/>
      </c>
      <c r="AZ2045" s="88" t="str">
        <f t="shared" si="1296"/>
        <v/>
      </c>
      <c r="BA2045" s="68" t="str">
        <f t="shared" si="1297"/>
        <v/>
      </c>
      <c r="BB2045" s="68" t="str">
        <f t="shared" si="1298"/>
        <v/>
      </c>
      <c r="BC2045" s="68" t="str">
        <f t="shared" si="1299"/>
        <v/>
      </c>
      <c r="BD2045" s="69" t="str">
        <f t="shared" si="1300"/>
        <v/>
      </c>
      <c r="BE2045" s="69" t="str">
        <f t="shared" si="1313"/>
        <v/>
      </c>
      <c r="BT2045" s="138" t="str">
        <f t="shared" ca="1" si="1314"/>
        <v/>
      </c>
      <c r="BU2045" s="139" t="str">
        <f t="shared" ca="1" si="1315"/>
        <v/>
      </c>
      <c r="BW2045" s="138" t="str">
        <f t="shared" si="1316"/>
        <v/>
      </c>
      <c r="BX2045" s="104" t="str">
        <f t="shared" si="1317"/>
        <v/>
      </c>
      <c r="BY2045" s="139" t="str">
        <f t="shared" si="1318"/>
        <v/>
      </c>
      <c r="CA2045" s="138" t="str">
        <f t="shared" si="1319"/>
        <v/>
      </c>
      <c r="CB2045" s="104" t="str">
        <f t="shared" si="1320"/>
        <v/>
      </c>
      <c r="CC2045" s="139" t="str">
        <f t="shared" si="1321"/>
        <v/>
      </c>
      <c r="CE2045" s="162" t="str">
        <f t="shared" si="1322"/>
        <v/>
      </c>
      <c r="CF2045" s="163" t="str">
        <f t="shared" si="1323"/>
        <v/>
      </c>
      <c r="CG2045" s="164" t="str">
        <f t="shared" si="1324"/>
        <v/>
      </c>
      <c r="CI2045" s="162" t="str">
        <f t="shared" si="1325"/>
        <v/>
      </c>
      <c r="CJ2045" s="163" t="str">
        <f t="shared" si="1328"/>
        <v/>
      </c>
      <c r="CK2045" s="164" t="str">
        <f t="shared" si="1329"/>
        <v/>
      </c>
      <c r="CM2045" s="169" t="str">
        <f t="shared" si="1326"/>
        <v/>
      </c>
      <c r="CN2045" s="139" t="str">
        <f t="shared" si="1327"/>
        <v/>
      </c>
      <c r="CP2045" s="41" t="str">
        <f>IF($CM2045="", "", COUNTIF($CM$11:$CM$3035, "&lt;"&amp;$CM2045)+1+COUNTIF($CM$11:$CM2045, $CM2045)-1)</f>
        <v/>
      </c>
    </row>
    <row r="2046" spans="1:94" x14ac:dyDescent="0.25">
      <c r="A2046" s="40"/>
      <c r="B2046" s="82" t="str">
        <f>IF($I2046="", "", IFERROR(INDEX('Job Database'!$AE$11:$AE$3035, MATCH($I2046, 'Job Database'!$X$11:$X$3035, 0)), ""))</f>
        <v/>
      </c>
      <c r="C2046" s="69" t="str">
        <f>IF($I2046="", "", IF(COUNTIF('Job Database'!$X$11:$X$3035, $I2046)=0, $AC$5, $AC$4))</f>
        <v/>
      </c>
      <c r="D2046" s="40"/>
      <c r="E2046" s="85" t="str">
        <f>IF($I2046="", "", IF(IFERROR(INDEX('Job Database'!$M$11:$M$3035, MATCH($I2046, 'Job Database'!$X$11:$X$3035, 0)), "")="", "", IFERROR(INDEX('Job Database'!$M$11:$M$3035, MATCH($I2046, 'Job Database'!$X$11:$X$3035, 0)), "")))</f>
        <v/>
      </c>
      <c r="F2046" s="40"/>
      <c r="G2046" s="88" t="str">
        <f t="shared" si="1301"/>
        <v/>
      </c>
      <c r="H2046" s="40"/>
      <c r="I2046" s="24"/>
      <c r="J2046" s="34"/>
      <c r="K2046" s="106"/>
      <c r="L2046" s="79"/>
      <c r="M2046" s="34"/>
      <c r="N2046" s="79"/>
      <c r="O2046" s="31"/>
      <c r="P2046" s="53"/>
      <c r="Q2046" s="40"/>
      <c r="S2046" s="41" t="str">
        <f t="shared" si="1289"/>
        <v/>
      </c>
      <c r="T2046" s="41" t="str">
        <f t="shared" si="1290"/>
        <v/>
      </c>
      <c r="U2046" s="41" t="str">
        <f t="shared" si="1302"/>
        <v/>
      </c>
      <c r="W2046" s="74" t="str">
        <f>IF('Job Database'!$X2046="", "", 'Job Database'!$X2046)</f>
        <v/>
      </c>
      <c r="Y2046" s="41" t="str">
        <f>IF($W2046="", "", IF(COUNTIF($I$11:$I$3035, $W2046)&gt;0, "", MAX($Y$10:$Y2045)+1))</f>
        <v/>
      </c>
      <c r="Z2046" s="41">
        <v>2036</v>
      </c>
      <c r="AA2046" s="58" t="str">
        <f t="shared" si="1303"/>
        <v/>
      </c>
      <c r="AC2046" s="41" t="str">
        <f t="shared" si="1291"/>
        <v/>
      </c>
      <c r="AE2046" s="41" t="str">
        <f t="shared" si="1304"/>
        <v/>
      </c>
      <c r="AJ2046" s="154" t="str">
        <f t="shared" si="1305"/>
        <v/>
      </c>
      <c r="AL2046" s="120" t="str">
        <f t="shared" si="1306"/>
        <v/>
      </c>
      <c r="AM2046" s="104" t="str">
        <f t="shared" si="1307"/>
        <v/>
      </c>
      <c r="AN2046" s="104" t="str">
        <f t="shared" si="1308"/>
        <v/>
      </c>
      <c r="AO2046" s="104" t="str">
        <f t="shared" si="1292"/>
        <v/>
      </c>
      <c r="AP2046" s="104" t="str">
        <f t="shared" si="1293"/>
        <v/>
      </c>
      <c r="AQ2046" s="121" t="str">
        <f t="shared" si="1309"/>
        <v/>
      </c>
      <c r="AS2046" s="88" t="str">
        <f t="shared" si="1294"/>
        <v/>
      </c>
      <c r="AT2046" s="68" t="str">
        <f t="shared" si="1310"/>
        <v/>
      </c>
      <c r="AU2046" s="68" t="str">
        <f t="shared" si="1311"/>
        <v/>
      </c>
      <c r="AV2046" s="68" t="str">
        <f t="shared" si="1312"/>
        <v/>
      </c>
      <c r="AW2046" s="88" t="str">
        <f t="shared" si="1295"/>
        <v/>
      </c>
      <c r="AZ2046" s="88" t="str">
        <f t="shared" si="1296"/>
        <v/>
      </c>
      <c r="BA2046" s="68" t="str">
        <f t="shared" si="1297"/>
        <v/>
      </c>
      <c r="BB2046" s="68" t="str">
        <f t="shared" si="1298"/>
        <v/>
      </c>
      <c r="BC2046" s="68" t="str">
        <f t="shared" si="1299"/>
        <v/>
      </c>
      <c r="BD2046" s="69" t="str">
        <f t="shared" si="1300"/>
        <v/>
      </c>
      <c r="BE2046" s="69" t="str">
        <f t="shared" si="1313"/>
        <v/>
      </c>
      <c r="BT2046" s="138" t="str">
        <f t="shared" ca="1" si="1314"/>
        <v/>
      </c>
      <c r="BU2046" s="139" t="str">
        <f t="shared" ca="1" si="1315"/>
        <v/>
      </c>
      <c r="BW2046" s="138" t="str">
        <f t="shared" si="1316"/>
        <v/>
      </c>
      <c r="BX2046" s="104" t="str">
        <f t="shared" si="1317"/>
        <v/>
      </c>
      <c r="BY2046" s="139" t="str">
        <f t="shared" si="1318"/>
        <v/>
      </c>
      <c r="CA2046" s="138" t="str">
        <f t="shared" si="1319"/>
        <v/>
      </c>
      <c r="CB2046" s="104" t="str">
        <f t="shared" si="1320"/>
        <v/>
      </c>
      <c r="CC2046" s="139" t="str">
        <f t="shared" si="1321"/>
        <v/>
      </c>
      <c r="CE2046" s="162" t="str">
        <f t="shared" si="1322"/>
        <v/>
      </c>
      <c r="CF2046" s="163" t="str">
        <f t="shared" si="1323"/>
        <v/>
      </c>
      <c r="CG2046" s="164" t="str">
        <f t="shared" si="1324"/>
        <v/>
      </c>
      <c r="CI2046" s="162" t="str">
        <f t="shared" si="1325"/>
        <v/>
      </c>
      <c r="CJ2046" s="163" t="str">
        <f t="shared" si="1328"/>
        <v/>
      </c>
      <c r="CK2046" s="164" t="str">
        <f t="shared" si="1329"/>
        <v/>
      </c>
      <c r="CM2046" s="169" t="str">
        <f t="shared" si="1326"/>
        <v/>
      </c>
      <c r="CN2046" s="139" t="str">
        <f t="shared" si="1327"/>
        <v/>
      </c>
      <c r="CP2046" s="41" t="str">
        <f>IF($CM2046="", "", COUNTIF($CM$11:$CM$3035, "&lt;"&amp;$CM2046)+1+COUNTIF($CM$11:$CM2046, $CM2046)-1)</f>
        <v/>
      </c>
    </row>
    <row r="2047" spans="1:94" x14ac:dyDescent="0.25">
      <c r="A2047" s="40"/>
      <c r="B2047" s="82" t="str">
        <f>IF($I2047="", "", IFERROR(INDEX('Job Database'!$AE$11:$AE$3035, MATCH($I2047, 'Job Database'!$X$11:$X$3035, 0)), ""))</f>
        <v/>
      </c>
      <c r="C2047" s="69" t="str">
        <f>IF($I2047="", "", IF(COUNTIF('Job Database'!$X$11:$X$3035, $I2047)=0, $AC$5, $AC$4))</f>
        <v/>
      </c>
      <c r="D2047" s="40"/>
      <c r="E2047" s="85" t="str">
        <f>IF($I2047="", "", IF(IFERROR(INDEX('Job Database'!$M$11:$M$3035, MATCH($I2047, 'Job Database'!$X$11:$X$3035, 0)), "")="", "", IFERROR(INDEX('Job Database'!$M$11:$M$3035, MATCH($I2047, 'Job Database'!$X$11:$X$3035, 0)), "")))</f>
        <v/>
      </c>
      <c r="F2047" s="40"/>
      <c r="G2047" s="88" t="str">
        <f t="shared" si="1301"/>
        <v/>
      </c>
      <c r="H2047" s="40"/>
      <c r="I2047" s="24"/>
      <c r="J2047" s="34"/>
      <c r="K2047" s="106"/>
      <c r="L2047" s="79"/>
      <c r="M2047" s="34"/>
      <c r="N2047" s="79"/>
      <c r="O2047" s="31"/>
      <c r="P2047" s="53"/>
      <c r="Q2047" s="40"/>
      <c r="S2047" s="41" t="str">
        <f t="shared" si="1289"/>
        <v/>
      </c>
      <c r="T2047" s="41" t="str">
        <f t="shared" si="1290"/>
        <v/>
      </c>
      <c r="U2047" s="41" t="str">
        <f t="shared" si="1302"/>
        <v/>
      </c>
      <c r="W2047" s="74" t="str">
        <f>IF('Job Database'!$X2047="", "", 'Job Database'!$X2047)</f>
        <v/>
      </c>
      <c r="Y2047" s="41" t="str">
        <f>IF($W2047="", "", IF(COUNTIF($I$11:$I$3035, $W2047)&gt;0, "", MAX($Y$10:$Y2046)+1))</f>
        <v/>
      </c>
      <c r="Z2047" s="41">
        <v>2037</v>
      </c>
      <c r="AA2047" s="58" t="str">
        <f t="shared" si="1303"/>
        <v/>
      </c>
      <c r="AC2047" s="41" t="str">
        <f t="shared" si="1291"/>
        <v/>
      </c>
      <c r="AE2047" s="41" t="str">
        <f t="shared" si="1304"/>
        <v/>
      </c>
      <c r="AJ2047" s="154" t="str">
        <f t="shared" si="1305"/>
        <v/>
      </c>
      <c r="AL2047" s="120" t="str">
        <f t="shared" si="1306"/>
        <v/>
      </c>
      <c r="AM2047" s="104" t="str">
        <f t="shared" si="1307"/>
        <v/>
      </c>
      <c r="AN2047" s="104" t="str">
        <f t="shared" si="1308"/>
        <v/>
      </c>
      <c r="AO2047" s="104" t="str">
        <f t="shared" si="1292"/>
        <v/>
      </c>
      <c r="AP2047" s="104" t="str">
        <f t="shared" si="1293"/>
        <v/>
      </c>
      <c r="AQ2047" s="121" t="str">
        <f t="shared" si="1309"/>
        <v/>
      </c>
      <c r="AS2047" s="88" t="str">
        <f t="shared" si="1294"/>
        <v/>
      </c>
      <c r="AT2047" s="68" t="str">
        <f t="shared" si="1310"/>
        <v/>
      </c>
      <c r="AU2047" s="68" t="str">
        <f t="shared" si="1311"/>
        <v/>
      </c>
      <c r="AV2047" s="68" t="str">
        <f t="shared" si="1312"/>
        <v/>
      </c>
      <c r="AW2047" s="88" t="str">
        <f t="shared" si="1295"/>
        <v/>
      </c>
      <c r="AZ2047" s="88" t="str">
        <f t="shared" si="1296"/>
        <v/>
      </c>
      <c r="BA2047" s="68" t="str">
        <f t="shared" si="1297"/>
        <v/>
      </c>
      <c r="BB2047" s="68" t="str">
        <f t="shared" si="1298"/>
        <v/>
      </c>
      <c r="BC2047" s="68" t="str">
        <f t="shared" si="1299"/>
        <v/>
      </c>
      <c r="BD2047" s="69" t="str">
        <f t="shared" si="1300"/>
        <v/>
      </c>
      <c r="BE2047" s="69" t="str">
        <f t="shared" si="1313"/>
        <v/>
      </c>
      <c r="BT2047" s="138" t="str">
        <f t="shared" ca="1" si="1314"/>
        <v/>
      </c>
      <c r="BU2047" s="139" t="str">
        <f t="shared" ca="1" si="1315"/>
        <v/>
      </c>
      <c r="BW2047" s="138" t="str">
        <f t="shared" si="1316"/>
        <v/>
      </c>
      <c r="BX2047" s="104" t="str">
        <f t="shared" si="1317"/>
        <v/>
      </c>
      <c r="BY2047" s="139" t="str">
        <f t="shared" si="1318"/>
        <v/>
      </c>
      <c r="CA2047" s="138" t="str">
        <f t="shared" si="1319"/>
        <v/>
      </c>
      <c r="CB2047" s="104" t="str">
        <f t="shared" si="1320"/>
        <v/>
      </c>
      <c r="CC2047" s="139" t="str">
        <f t="shared" si="1321"/>
        <v/>
      </c>
      <c r="CE2047" s="162" t="str">
        <f t="shared" si="1322"/>
        <v/>
      </c>
      <c r="CF2047" s="163" t="str">
        <f t="shared" si="1323"/>
        <v/>
      </c>
      <c r="CG2047" s="164" t="str">
        <f t="shared" si="1324"/>
        <v/>
      </c>
      <c r="CI2047" s="162" t="str">
        <f t="shared" si="1325"/>
        <v/>
      </c>
      <c r="CJ2047" s="163" t="str">
        <f t="shared" si="1328"/>
        <v/>
      </c>
      <c r="CK2047" s="164" t="str">
        <f t="shared" si="1329"/>
        <v/>
      </c>
      <c r="CM2047" s="169" t="str">
        <f t="shared" si="1326"/>
        <v/>
      </c>
      <c r="CN2047" s="139" t="str">
        <f t="shared" si="1327"/>
        <v/>
      </c>
      <c r="CP2047" s="41" t="str">
        <f>IF($CM2047="", "", COUNTIF($CM$11:$CM$3035, "&lt;"&amp;$CM2047)+1+COUNTIF($CM$11:$CM2047, $CM2047)-1)</f>
        <v/>
      </c>
    </row>
    <row r="2048" spans="1:94" x14ac:dyDescent="0.25">
      <c r="A2048" s="40"/>
      <c r="B2048" s="82" t="str">
        <f>IF($I2048="", "", IFERROR(INDEX('Job Database'!$AE$11:$AE$3035, MATCH($I2048, 'Job Database'!$X$11:$X$3035, 0)), ""))</f>
        <v/>
      </c>
      <c r="C2048" s="69" t="str">
        <f>IF($I2048="", "", IF(COUNTIF('Job Database'!$X$11:$X$3035, $I2048)=0, $AC$5, $AC$4))</f>
        <v/>
      </c>
      <c r="D2048" s="40"/>
      <c r="E2048" s="85" t="str">
        <f>IF($I2048="", "", IF(IFERROR(INDEX('Job Database'!$M$11:$M$3035, MATCH($I2048, 'Job Database'!$X$11:$X$3035, 0)), "")="", "", IFERROR(INDEX('Job Database'!$M$11:$M$3035, MATCH($I2048, 'Job Database'!$X$11:$X$3035, 0)), "")))</f>
        <v/>
      </c>
      <c r="F2048" s="40"/>
      <c r="G2048" s="88" t="str">
        <f t="shared" si="1301"/>
        <v/>
      </c>
      <c r="H2048" s="40"/>
      <c r="I2048" s="24"/>
      <c r="J2048" s="34"/>
      <c r="K2048" s="106"/>
      <c r="L2048" s="79"/>
      <c r="M2048" s="34"/>
      <c r="N2048" s="79"/>
      <c r="O2048" s="31"/>
      <c r="P2048" s="53"/>
      <c r="Q2048" s="40"/>
      <c r="S2048" s="41" t="str">
        <f t="shared" si="1289"/>
        <v/>
      </c>
      <c r="T2048" s="41" t="str">
        <f t="shared" si="1290"/>
        <v/>
      </c>
      <c r="U2048" s="41" t="str">
        <f t="shared" si="1302"/>
        <v/>
      </c>
      <c r="W2048" s="74" t="str">
        <f>IF('Job Database'!$X2048="", "", 'Job Database'!$X2048)</f>
        <v/>
      </c>
      <c r="Y2048" s="41" t="str">
        <f>IF($W2048="", "", IF(COUNTIF($I$11:$I$3035, $W2048)&gt;0, "", MAX($Y$10:$Y2047)+1))</f>
        <v/>
      </c>
      <c r="Z2048" s="41">
        <v>2038</v>
      </c>
      <c r="AA2048" s="58" t="str">
        <f t="shared" si="1303"/>
        <v/>
      </c>
      <c r="AC2048" s="41" t="str">
        <f t="shared" si="1291"/>
        <v/>
      </c>
      <c r="AE2048" s="41" t="str">
        <f t="shared" si="1304"/>
        <v/>
      </c>
      <c r="AJ2048" s="154" t="str">
        <f t="shared" si="1305"/>
        <v/>
      </c>
      <c r="AL2048" s="120" t="str">
        <f t="shared" si="1306"/>
        <v/>
      </c>
      <c r="AM2048" s="104" t="str">
        <f t="shared" si="1307"/>
        <v/>
      </c>
      <c r="AN2048" s="104" t="str">
        <f t="shared" si="1308"/>
        <v/>
      </c>
      <c r="AO2048" s="104" t="str">
        <f t="shared" si="1292"/>
        <v/>
      </c>
      <c r="AP2048" s="104" t="str">
        <f t="shared" si="1293"/>
        <v/>
      </c>
      <c r="AQ2048" s="121" t="str">
        <f t="shared" si="1309"/>
        <v/>
      </c>
      <c r="AS2048" s="88" t="str">
        <f t="shared" si="1294"/>
        <v/>
      </c>
      <c r="AT2048" s="68" t="str">
        <f t="shared" si="1310"/>
        <v/>
      </c>
      <c r="AU2048" s="68" t="str">
        <f t="shared" si="1311"/>
        <v/>
      </c>
      <c r="AV2048" s="68" t="str">
        <f t="shared" si="1312"/>
        <v/>
      </c>
      <c r="AW2048" s="88" t="str">
        <f t="shared" si="1295"/>
        <v/>
      </c>
      <c r="AZ2048" s="88" t="str">
        <f t="shared" si="1296"/>
        <v/>
      </c>
      <c r="BA2048" s="68" t="str">
        <f t="shared" si="1297"/>
        <v/>
      </c>
      <c r="BB2048" s="68" t="str">
        <f t="shared" si="1298"/>
        <v/>
      </c>
      <c r="BC2048" s="68" t="str">
        <f t="shared" si="1299"/>
        <v/>
      </c>
      <c r="BD2048" s="69" t="str">
        <f t="shared" si="1300"/>
        <v/>
      </c>
      <c r="BE2048" s="69" t="str">
        <f t="shared" si="1313"/>
        <v/>
      </c>
      <c r="BT2048" s="138" t="str">
        <f t="shared" ca="1" si="1314"/>
        <v/>
      </c>
      <c r="BU2048" s="139" t="str">
        <f t="shared" ca="1" si="1315"/>
        <v/>
      </c>
      <c r="BW2048" s="138" t="str">
        <f t="shared" si="1316"/>
        <v/>
      </c>
      <c r="BX2048" s="104" t="str">
        <f t="shared" si="1317"/>
        <v/>
      </c>
      <c r="BY2048" s="139" t="str">
        <f t="shared" si="1318"/>
        <v/>
      </c>
      <c r="CA2048" s="138" t="str">
        <f t="shared" si="1319"/>
        <v/>
      </c>
      <c r="CB2048" s="104" t="str">
        <f t="shared" si="1320"/>
        <v/>
      </c>
      <c r="CC2048" s="139" t="str">
        <f t="shared" si="1321"/>
        <v/>
      </c>
      <c r="CE2048" s="162" t="str">
        <f t="shared" si="1322"/>
        <v/>
      </c>
      <c r="CF2048" s="163" t="str">
        <f t="shared" si="1323"/>
        <v/>
      </c>
      <c r="CG2048" s="164" t="str">
        <f t="shared" si="1324"/>
        <v/>
      </c>
      <c r="CI2048" s="162" t="str">
        <f t="shared" si="1325"/>
        <v/>
      </c>
      <c r="CJ2048" s="163" t="str">
        <f t="shared" si="1328"/>
        <v/>
      </c>
      <c r="CK2048" s="164" t="str">
        <f t="shared" si="1329"/>
        <v/>
      </c>
      <c r="CM2048" s="169" t="str">
        <f t="shared" si="1326"/>
        <v/>
      </c>
      <c r="CN2048" s="139" t="str">
        <f t="shared" si="1327"/>
        <v/>
      </c>
      <c r="CP2048" s="41" t="str">
        <f>IF($CM2048="", "", COUNTIF($CM$11:$CM$3035, "&lt;"&amp;$CM2048)+1+COUNTIF($CM$11:$CM2048, $CM2048)-1)</f>
        <v/>
      </c>
    </row>
    <row r="2049" spans="1:94" x14ac:dyDescent="0.25">
      <c r="A2049" s="40"/>
      <c r="B2049" s="82" t="str">
        <f>IF($I2049="", "", IFERROR(INDEX('Job Database'!$AE$11:$AE$3035, MATCH($I2049, 'Job Database'!$X$11:$X$3035, 0)), ""))</f>
        <v/>
      </c>
      <c r="C2049" s="69" t="str">
        <f>IF($I2049="", "", IF(COUNTIF('Job Database'!$X$11:$X$3035, $I2049)=0, $AC$5, $AC$4))</f>
        <v/>
      </c>
      <c r="D2049" s="40"/>
      <c r="E2049" s="85" t="str">
        <f>IF($I2049="", "", IF(IFERROR(INDEX('Job Database'!$M$11:$M$3035, MATCH($I2049, 'Job Database'!$X$11:$X$3035, 0)), "")="", "", IFERROR(INDEX('Job Database'!$M$11:$M$3035, MATCH($I2049, 'Job Database'!$X$11:$X$3035, 0)), "")))</f>
        <v/>
      </c>
      <c r="F2049" s="40"/>
      <c r="G2049" s="88" t="str">
        <f t="shared" si="1301"/>
        <v/>
      </c>
      <c r="H2049" s="40"/>
      <c r="I2049" s="24"/>
      <c r="J2049" s="34"/>
      <c r="K2049" s="106"/>
      <c r="L2049" s="79"/>
      <c r="M2049" s="34"/>
      <c r="N2049" s="79"/>
      <c r="O2049" s="31"/>
      <c r="P2049" s="53"/>
      <c r="Q2049" s="40"/>
      <c r="S2049" s="41" t="str">
        <f t="shared" si="1289"/>
        <v/>
      </c>
      <c r="T2049" s="41" t="str">
        <f t="shared" si="1290"/>
        <v/>
      </c>
      <c r="U2049" s="41" t="str">
        <f t="shared" si="1302"/>
        <v/>
      </c>
      <c r="W2049" s="74" t="str">
        <f>IF('Job Database'!$X2049="", "", 'Job Database'!$X2049)</f>
        <v/>
      </c>
      <c r="Y2049" s="41" t="str">
        <f>IF($W2049="", "", IF(COUNTIF($I$11:$I$3035, $W2049)&gt;0, "", MAX($Y$10:$Y2048)+1))</f>
        <v/>
      </c>
      <c r="Z2049" s="41">
        <v>2039</v>
      </c>
      <c r="AA2049" s="58" t="str">
        <f t="shared" si="1303"/>
        <v/>
      </c>
      <c r="AC2049" s="41" t="str">
        <f t="shared" si="1291"/>
        <v/>
      </c>
      <c r="AE2049" s="41" t="str">
        <f t="shared" si="1304"/>
        <v/>
      </c>
      <c r="AJ2049" s="154" t="str">
        <f t="shared" si="1305"/>
        <v/>
      </c>
      <c r="AL2049" s="120" t="str">
        <f t="shared" si="1306"/>
        <v/>
      </c>
      <c r="AM2049" s="104" t="str">
        <f t="shared" si="1307"/>
        <v/>
      </c>
      <c r="AN2049" s="104" t="str">
        <f t="shared" si="1308"/>
        <v/>
      </c>
      <c r="AO2049" s="104" t="str">
        <f t="shared" si="1292"/>
        <v/>
      </c>
      <c r="AP2049" s="104" t="str">
        <f t="shared" si="1293"/>
        <v/>
      </c>
      <c r="AQ2049" s="121" t="str">
        <f t="shared" si="1309"/>
        <v/>
      </c>
      <c r="AS2049" s="88" t="str">
        <f t="shared" si="1294"/>
        <v/>
      </c>
      <c r="AT2049" s="68" t="str">
        <f t="shared" si="1310"/>
        <v/>
      </c>
      <c r="AU2049" s="68" t="str">
        <f t="shared" si="1311"/>
        <v/>
      </c>
      <c r="AV2049" s="68" t="str">
        <f t="shared" si="1312"/>
        <v/>
      </c>
      <c r="AW2049" s="88" t="str">
        <f t="shared" si="1295"/>
        <v/>
      </c>
      <c r="AZ2049" s="88" t="str">
        <f t="shared" si="1296"/>
        <v/>
      </c>
      <c r="BA2049" s="68" t="str">
        <f t="shared" si="1297"/>
        <v/>
      </c>
      <c r="BB2049" s="68" t="str">
        <f t="shared" si="1298"/>
        <v/>
      </c>
      <c r="BC2049" s="68" t="str">
        <f t="shared" si="1299"/>
        <v/>
      </c>
      <c r="BD2049" s="69" t="str">
        <f t="shared" si="1300"/>
        <v/>
      </c>
      <c r="BE2049" s="69" t="str">
        <f t="shared" si="1313"/>
        <v/>
      </c>
      <c r="BT2049" s="138" t="str">
        <f t="shared" ca="1" si="1314"/>
        <v/>
      </c>
      <c r="BU2049" s="139" t="str">
        <f t="shared" ca="1" si="1315"/>
        <v/>
      </c>
      <c r="BW2049" s="138" t="str">
        <f t="shared" si="1316"/>
        <v/>
      </c>
      <c r="BX2049" s="104" t="str">
        <f t="shared" si="1317"/>
        <v/>
      </c>
      <c r="BY2049" s="139" t="str">
        <f t="shared" si="1318"/>
        <v/>
      </c>
      <c r="CA2049" s="138" t="str">
        <f t="shared" si="1319"/>
        <v/>
      </c>
      <c r="CB2049" s="104" t="str">
        <f t="shared" si="1320"/>
        <v/>
      </c>
      <c r="CC2049" s="139" t="str">
        <f t="shared" si="1321"/>
        <v/>
      </c>
      <c r="CE2049" s="162" t="str">
        <f t="shared" si="1322"/>
        <v/>
      </c>
      <c r="CF2049" s="163" t="str">
        <f t="shared" si="1323"/>
        <v/>
      </c>
      <c r="CG2049" s="164" t="str">
        <f t="shared" si="1324"/>
        <v/>
      </c>
      <c r="CI2049" s="162" t="str">
        <f t="shared" si="1325"/>
        <v/>
      </c>
      <c r="CJ2049" s="163" t="str">
        <f t="shared" si="1328"/>
        <v/>
      </c>
      <c r="CK2049" s="164" t="str">
        <f t="shared" si="1329"/>
        <v/>
      </c>
      <c r="CM2049" s="169" t="str">
        <f t="shared" si="1326"/>
        <v/>
      </c>
      <c r="CN2049" s="139" t="str">
        <f t="shared" si="1327"/>
        <v/>
      </c>
      <c r="CP2049" s="41" t="str">
        <f>IF($CM2049="", "", COUNTIF($CM$11:$CM$3035, "&lt;"&amp;$CM2049)+1+COUNTIF($CM$11:$CM2049, $CM2049)-1)</f>
        <v/>
      </c>
    </row>
    <row r="2050" spans="1:94" x14ac:dyDescent="0.25">
      <c r="A2050" s="40"/>
      <c r="B2050" s="82" t="str">
        <f>IF($I2050="", "", IFERROR(INDEX('Job Database'!$AE$11:$AE$3035, MATCH($I2050, 'Job Database'!$X$11:$X$3035, 0)), ""))</f>
        <v/>
      </c>
      <c r="C2050" s="69" t="str">
        <f>IF($I2050="", "", IF(COUNTIF('Job Database'!$X$11:$X$3035, $I2050)=0, $AC$5, $AC$4))</f>
        <v/>
      </c>
      <c r="D2050" s="40"/>
      <c r="E2050" s="85" t="str">
        <f>IF($I2050="", "", IF(IFERROR(INDEX('Job Database'!$M$11:$M$3035, MATCH($I2050, 'Job Database'!$X$11:$X$3035, 0)), "")="", "", IFERROR(INDEX('Job Database'!$M$11:$M$3035, MATCH($I2050, 'Job Database'!$X$11:$X$3035, 0)), "")))</f>
        <v/>
      </c>
      <c r="F2050" s="40"/>
      <c r="G2050" s="88" t="str">
        <f t="shared" si="1301"/>
        <v/>
      </c>
      <c r="H2050" s="40"/>
      <c r="I2050" s="24"/>
      <c r="J2050" s="34"/>
      <c r="K2050" s="106"/>
      <c r="L2050" s="79"/>
      <c r="M2050" s="34"/>
      <c r="N2050" s="79"/>
      <c r="O2050" s="31"/>
      <c r="P2050" s="53"/>
      <c r="Q2050" s="40"/>
      <c r="S2050" s="41" t="str">
        <f t="shared" si="1289"/>
        <v/>
      </c>
      <c r="T2050" s="41" t="str">
        <f t="shared" si="1290"/>
        <v/>
      </c>
      <c r="U2050" s="41" t="str">
        <f t="shared" si="1302"/>
        <v/>
      </c>
      <c r="W2050" s="74" t="str">
        <f>IF('Job Database'!$X2050="", "", 'Job Database'!$X2050)</f>
        <v/>
      </c>
      <c r="Y2050" s="41" t="str">
        <f>IF($W2050="", "", IF(COUNTIF($I$11:$I$3035, $W2050)&gt;0, "", MAX($Y$10:$Y2049)+1))</f>
        <v/>
      </c>
      <c r="Z2050" s="41">
        <v>2040</v>
      </c>
      <c r="AA2050" s="58" t="str">
        <f t="shared" si="1303"/>
        <v/>
      </c>
      <c r="AC2050" s="41" t="str">
        <f t="shared" si="1291"/>
        <v/>
      </c>
      <c r="AE2050" s="41" t="str">
        <f t="shared" si="1304"/>
        <v/>
      </c>
      <c r="AJ2050" s="154" t="str">
        <f t="shared" si="1305"/>
        <v/>
      </c>
      <c r="AL2050" s="120" t="str">
        <f t="shared" si="1306"/>
        <v/>
      </c>
      <c r="AM2050" s="104" t="str">
        <f t="shared" si="1307"/>
        <v/>
      </c>
      <c r="AN2050" s="104" t="str">
        <f t="shared" si="1308"/>
        <v/>
      </c>
      <c r="AO2050" s="104" t="str">
        <f t="shared" si="1292"/>
        <v/>
      </c>
      <c r="AP2050" s="104" t="str">
        <f t="shared" si="1293"/>
        <v/>
      </c>
      <c r="AQ2050" s="121" t="str">
        <f t="shared" si="1309"/>
        <v/>
      </c>
      <c r="AS2050" s="88" t="str">
        <f t="shared" si="1294"/>
        <v/>
      </c>
      <c r="AT2050" s="68" t="str">
        <f t="shared" si="1310"/>
        <v/>
      </c>
      <c r="AU2050" s="68" t="str">
        <f t="shared" si="1311"/>
        <v/>
      </c>
      <c r="AV2050" s="68" t="str">
        <f t="shared" si="1312"/>
        <v/>
      </c>
      <c r="AW2050" s="88" t="str">
        <f t="shared" si="1295"/>
        <v/>
      </c>
      <c r="AZ2050" s="88" t="str">
        <f t="shared" si="1296"/>
        <v/>
      </c>
      <c r="BA2050" s="68" t="str">
        <f t="shared" si="1297"/>
        <v/>
      </c>
      <c r="BB2050" s="68" t="str">
        <f t="shared" si="1298"/>
        <v/>
      </c>
      <c r="BC2050" s="68" t="str">
        <f t="shared" si="1299"/>
        <v/>
      </c>
      <c r="BD2050" s="69" t="str">
        <f t="shared" si="1300"/>
        <v/>
      </c>
      <c r="BE2050" s="69" t="str">
        <f t="shared" si="1313"/>
        <v/>
      </c>
      <c r="BT2050" s="138" t="str">
        <f t="shared" ca="1" si="1314"/>
        <v/>
      </c>
      <c r="BU2050" s="139" t="str">
        <f t="shared" ca="1" si="1315"/>
        <v/>
      </c>
      <c r="BW2050" s="138" t="str">
        <f t="shared" si="1316"/>
        <v/>
      </c>
      <c r="BX2050" s="104" t="str">
        <f t="shared" si="1317"/>
        <v/>
      </c>
      <c r="BY2050" s="139" t="str">
        <f t="shared" si="1318"/>
        <v/>
      </c>
      <c r="CA2050" s="138" t="str">
        <f t="shared" si="1319"/>
        <v/>
      </c>
      <c r="CB2050" s="104" t="str">
        <f t="shared" si="1320"/>
        <v/>
      </c>
      <c r="CC2050" s="139" t="str">
        <f t="shared" si="1321"/>
        <v/>
      </c>
      <c r="CE2050" s="162" t="str">
        <f t="shared" si="1322"/>
        <v/>
      </c>
      <c r="CF2050" s="163" t="str">
        <f t="shared" si="1323"/>
        <v/>
      </c>
      <c r="CG2050" s="164" t="str">
        <f t="shared" si="1324"/>
        <v/>
      </c>
      <c r="CI2050" s="162" t="str">
        <f t="shared" si="1325"/>
        <v/>
      </c>
      <c r="CJ2050" s="163" t="str">
        <f t="shared" si="1328"/>
        <v/>
      </c>
      <c r="CK2050" s="164" t="str">
        <f t="shared" si="1329"/>
        <v/>
      </c>
      <c r="CM2050" s="169" t="str">
        <f t="shared" si="1326"/>
        <v/>
      </c>
      <c r="CN2050" s="139" t="str">
        <f t="shared" si="1327"/>
        <v/>
      </c>
      <c r="CP2050" s="41" t="str">
        <f>IF($CM2050="", "", COUNTIF($CM$11:$CM$3035, "&lt;"&amp;$CM2050)+1+COUNTIF($CM$11:$CM2050, $CM2050)-1)</f>
        <v/>
      </c>
    </row>
    <row r="2051" spans="1:94" x14ac:dyDescent="0.25">
      <c r="A2051" s="40"/>
      <c r="B2051" s="82" t="str">
        <f>IF($I2051="", "", IFERROR(INDEX('Job Database'!$AE$11:$AE$3035, MATCH($I2051, 'Job Database'!$X$11:$X$3035, 0)), ""))</f>
        <v/>
      </c>
      <c r="C2051" s="69" t="str">
        <f>IF($I2051="", "", IF(COUNTIF('Job Database'!$X$11:$X$3035, $I2051)=0, $AC$5, $AC$4))</f>
        <v/>
      </c>
      <c r="D2051" s="40"/>
      <c r="E2051" s="85" t="str">
        <f>IF($I2051="", "", IF(IFERROR(INDEX('Job Database'!$M$11:$M$3035, MATCH($I2051, 'Job Database'!$X$11:$X$3035, 0)), "")="", "", IFERROR(INDEX('Job Database'!$M$11:$M$3035, MATCH($I2051, 'Job Database'!$X$11:$X$3035, 0)), "")))</f>
        <v/>
      </c>
      <c r="F2051" s="40"/>
      <c r="G2051" s="88" t="str">
        <f t="shared" si="1301"/>
        <v/>
      </c>
      <c r="H2051" s="40"/>
      <c r="I2051" s="24"/>
      <c r="J2051" s="34"/>
      <c r="K2051" s="106"/>
      <c r="L2051" s="79"/>
      <c r="M2051" s="34"/>
      <c r="N2051" s="79"/>
      <c r="O2051" s="31"/>
      <c r="P2051" s="53"/>
      <c r="Q2051" s="40"/>
      <c r="S2051" s="41" t="str">
        <f t="shared" si="1289"/>
        <v/>
      </c>
      <c r="T2051" s="41" t="str">
        <f t="shared" si="1290"/>
        <v/>
      </c>
      <c r="U2051" s="41" t="str">
        <f t="shared" si="1302"/>
        <v/>
      </c>
      <c r="W2051" s="74" t="str">
        <f>IF('Job Database'!$X2051="", "", 'Job Database'!$X2051)</f>
        <v/>
      </c>
      <c r="Y2051" s="41" t="str">
        <f>IF($W2051="", "", IF(COUNTIF($I$11:$I$3035, $W2051)&gt;0, "", MAX($Y$10:$Y2050)+1))</f>
        <v/>
      </c>
      <c r="Z2051" s="41">
        <v>2041</v>
      </c>
      <c r="AA2051" s="58" t="str">
        <f t="shared" si="1303"/>
        <v/>
      </c>
      <c r="AC2051" s="41" t="str">
        <f t="shared" si="1291"/>
        <v/>
      </c>
      <c r="AE2051" s="41" t="str">
        <f t="shared" si="1304"/>
        <v/>
      </c>
      <c r="AJ2051" s="154" t="str">
        <f t="shared" si="1305"/>
        <v/>
      </c>
      <c r="AL2051" s="120" t="str">
        <f t="shared" si="1306"/>
        <v/>
      </c>
      <c r="AM2051" s="104" t="str">
        <f t="shared" si="1307"/>
        <v/>
      </c>
      <c r="AN2051" s="104" t="str">
        <f t="shared" si="1308"/>
        <v/>
      </c>
      <c r="AO2051" s="104" t="str">
        <f t="shared" si="1292"/>
        <v/>
      </c>
      <c r="AP2051" s="104" t="str">
        <f t="shared" si="1293"/>
        <v/>
      </c>
      <c r="AQ2051" s="121" t="str">
        <f t="shared" si="1309"/>
        <v/>
      </c>
      <c r="AS2051" s="88" t="str">
        <f t="shared" si="1294"/>
        <v/>
      </c>
      <c r="AT2051" s="68" t="str">
        <f t="shared" si="1310"/>
        <v/>
      </c>
      <c r="AU2051" s="68" t="str">
        <f t="shared" si="1311"/>
        <v/>
      </c>
      <c r="AV2051" s="68" t="str">
        <f t="shared" si="1312"/>
        <v/>
      </c>
      <c r="AW2051" s="88" t="str">
        <f t="shared" si="1295"/>
        <v/>
      </c>
      <c r="AZ2051" s="88" t="str">
        <f t="shared" si="1296"/>
        <v/>
      </c>
      <c r="BA2051" s="68" t="str">
        <f t="shared" si="1297"/>
        <v/>
      </c>
      <c r="BB2051" s="68" t="str">
        <f t="shared" si="1298"/>
        <v/>
      </c>
      <c r="BC2051" s="68" t="str">
        <f t="shared" si="1299"/>
        <v/>
      </c>
      <c r="BD2051" s="69" t="str">
        <f t="shared" si="1300"/>
        <v/>
      </c>
      <c r="BE2051" s="69" t="str">
        <f t="shared" si="1313"/>
        <v/>
      </c>
      <c r="BT2051" s="138" t="str">
        <f t="shared" ca="1" si="1314"/>
        <v/>
      </c>
      <c r="BU2051" s="139" t="str">
        <f t="shared" ca="1" si="1315"/>
        <v/>
      </c>
      <c r="BW2051" s="138" t="str">
        <f t="shared" si="1316"/>
        <v/>
      </c>
      <c r="BX2051" s="104" t="str">
        <f t="shared" si="1317"/>
        <v/>
      </c>
      <c r="BY2051" s="139" t="str">
        <f t="shared" si="1318"/>
        <v/>
      </c>
      <c r="CA2051" s="138" t="str">
        <f t="shared" si="1319"/>
        <v/>
      </c>
      <c r="CB2051" s="104" t="str">
        <f t="shared" si="1320"/>
        <v/>
      </c>
      <c r="CC2051" s="139" t="str">
        <f t="shared" si="1321"/>
        <v/>
      </c>
      <c r="CE2051" s="162" t="str">
        <f t="shared" si="1322"/>
        <v/>
      </c>
      <c r="CF2051" s="163" t="str">
        <f t="shared" si="1323"/>
        <v/>
      </c>
      <c r="CG2051" s="164" t="str">
        <f t="shared" si="1324"/>
        <v/>
      </c>
      <c r="CI2051" s="162" t="str">
        <f t="shared" si="1325"/>
        <v/>
      </c>
      <c r="CJ2051" s="163" t="str">
        <f t="shared" si="1328"/>
        <v/>
      </c>
      <c r="CK2051" s="164" t="str">
        <f t="shared" si="1329"/>
        <v/>
      </c>
      <c r="CM2051" s="169" t="str">
        <f t="shared" si="1326"/>
        <v/>
      </c>
      <c r="CN2051" s="139" t="str">
        <f t="shared" si="1327"/>
        <v/>
      </c>
      <c r="CP2051" s="41" t="str">
        <f>IF($CM2051="", "", COUNTIF($CM$11:$CM$3035, "&lt;"&amp;$CM2051)+1+COUNTIF($CM$11:$CM2051, $CM2051)-1)</f>
        <v/>
      </c>
    </row>
    <row r="2052" spans="1:94" x14ac:dyDescent="0.25">
      <c r="A2052" s="40"/>
      <c r="B2052" s="82" t="str">
        <f>IF($I2052="", "", IFERROR(INDEX('Job Database'!$AE$11:$AE$3035, MATCH($I2052, 'Job Database'!$X$11:$X$3035, 0)), ""))</f>
        <v/>
      </c>
      <c r="C2052" s="69" t="str">
        <f>IF($I2052="", "", IF(COUNTIF('Job Database'!$X$11:$X$3035, $I2052)=0, $AC$5, $AC$4))</f>
        <v/>
      </c>
      <c r="D2052" s="40"/>
      <c r="E2052" s="85" t="str">
        <f>IF($I2052="", "", IF(IFERROR(INDEX('Job Database'!$M$11:$M$3035, MATCH($I2052, 'Job Database'!$X$11:$X$3035, 0)), "")="", "", IFERROR(INDEX('Job Database'!$M$11:$M$3035, MATCH($I2052, 'Job Database'!$X$11:$X$3035, 0)), "")))</f>
        <v/>
      </c>
      <c r="F2052" s="40"/>
      <c r="G2052" s="88" t="str">
        <f t="shared" si="1301"/>
        <v/>
      </c>
      <c r="H2052" s="40"/>
      <c r="I2052" s="24"/>
      <c r="J2052" s="34"/>
      <c r="K2052" s="106"/>
      <c r="L2052" s="79"/>
      <c r="M2052" s="34"/>
      <c r="N2052" s="79"/>
      <c r="O2052" s="31"/>
      <c r="P2052" s="53"/>
      <c r="Q2052" s="40"/>
      <c r="S2052" s="41" t="str">
        <f t="shared" si="1289"/>
        <v/>
      </c>
      <c r="T2052" s="41" t="str">
        <f t="shared" si="1290"/>
        <v/>
      </c>
      <c r="U2052" s="41" t="str">
        <f t="shared" si="1302"/>
        <v/>
      </c>
      <c r="W2052" s="74" t="str">
        <f>IF('Job Database'!$X2052="", "", 'Job Database'!$X2052)</f>
        <v/>
      </c>
      <c r="Y2052" s="41" t="str">
        <f>IF($W2052="", "", IF(COUNTIF($I$11:$I$3035, $W2052)&gt;0, "", MAX($Y$10:$Y2051)+1))</f>
        <v/>
      </c>
      <c r="Z2052" s="41">
        <v>2042</v>
      </c>
      <c r="AA2052" s="58" t="str">
        <f t="shared" si="1303"/>
        <v/>
      </c>
      <c r="AC2052" s="41" t="str">
        <f t="shared" si="1291"/>
        <v/>
      </c>
      <c r="AE2052" s="41" t="str">
        <f t="shared" si="1304"/>
        <v/>
      </c>
      <c r="AJ2052" s="154" t="str">
        <f t="shared" si="1305"/>
        <v/>
      </c>
      <c r="AL2052" s="120" t="str">
        <f t="shared" si="1306"/>
        <v/>
      </c>
      <c r="AM2052" s="104" t="str">
        <f t="shared" si="1307"/>
        <v/>
      </c>
      <c r="AN2052" s="104" t="str">
        <f t="shared" si="1308"/>
        <v/>
      </c>
      <c r="AO2052" s="104" t="str">
        <f t="shared" si="1292"/>
        <v/>
      </c>
      <c r="AP2052" s="104" t="str">
        <f t="shared" si="1293"/>
        <v/>
      </c>
      <c r="AQ2052" s="121" t="str">
        <f t="shared" si="1309"/>
        <v/>
      </c>
      <c r="AS2052" s="88" t="str">
        <f t="shared" si="1294"/>
        <v/>
      </c>
      <c r="AT2052" s="68" t="str">
        <f t="shared" si="1310"/>
        <v/>
      </c>
      <c r="AU2052" s="68" t="str">
        <f t="shared" si="1311"/>
        <v/>
      </c>
      <c r="AV2052" s="68" t="str">
        <f t="shared" si="1312"/>
        <v/>
      </c>
      <c r="AW2052" s="88" t="str">
        <f t="shared" si="1295"/>
        <v/>
      </c>
      <c r="AZ2052" s="88" t="str">
        <f t="shared" si="1296"/>
        <v/>
      </c>
      <c r="BA2052" s="68" t="str">
        <f t="shared" si="1297"/>
        <v/>
      </c>
      <c r="BB2052" s="68" t="str">
        <f t="shared" si="1298"/>
        <v/>
      </c>
      <c r="BC2052" s="68" t="str">
        <f t="shared" si="1299"/>
        <v/>
      </c>
      <c r="BD2052" s="69" t="str">
        <f t="shared" si="1300"/>
        <v/>
      </c>
      <c r="BE2052" s="69" t="str">
        <f t="shared" si="1313"/>
        <v/>
      </c>
      <c r="BT2052" s="138" t="str">
        <f t="shared" ca="1" si="1314"/>
        <v/>
      </c>
      <c r="BU2052" s="139" t="str">
        <f t="shared" ca="1" si="1315"/>
        <v/>
      </c>
      <c r="BW2052" s="138" t="str">
        <f t="shared" si="1316"/>
        <v/>
      </c>
      <c r="BX2052" s="104" t="str">
        <f t="shared" si="1317"/>
        <v/>
      </c>
      <c r="BY2052" s="139" t="str">
        <f t="shared" si="1318"/>
        <v/>
      </c>
      <c r="CA2052" s="138" t="str">
        <f t="shared" si="1319"/>
        <v/>
      </c>
      <c r="CB2052" s="104" t="str">
        <f t="shared" si="1320"/>
        <v/>
      </c>
      <c r="CC2052" s="139" t="str">
        <f t="shared" si="1321"/>
        <v/>
      </c>
      <c r="CE2052" s="162" t="str">
        <f t="shared" si="1322"/>
        <v/>
      </c>
      <c r="CF2052" s="163" t="str">
        <f t="shared" si="1323"/>
        <v/>
      </c>
      <c r="CG2052" s="164" t="str">
        <f t="shared" si="1324"/>
        <v/>
      </c>
      <c r="CI2052" s="162" t="str">
        <f t="shared" si="1325"/>
        <v/>
      </c>
      <c r="CJ2052" s="163" t="str">
        <f t="shared" si="1328"/>
        <v/>
      </c>
      <c r="CK2052" s="164" t="str">
        <f t="shared" si="1329"/>
        <v/>
      </c>
      <c r="CM2052" s="169" t="str">
        <f t="shared" si="1326"/>
        <v/>
      </c>
      <c r="CN2052" s="139" t="str">
        <f t="shared" si="1327"/>
        <v/>
      </c>
      <c r="CP2052" s="41" t="str">
        <f>IF($CM2052="", "", COUNTIF($CM$11:$CM$3035, "&lt;"&amp;$CM2052)+1+COUNTIF($CM$11:$CM2052, $CM2052)-1)</f>
        <v/>
      </c>
    </row>
    <row r="2053" spans="1:94" x14ac:dyDescent="0.25">
      <c r="A2053" s="40"/>
      <c r="B2053" s="82" t="str">
        <f>IF($I2053="", "", IFERROR(INDEX('Job Database'!$AE$11:$AE$3035, MATCH($I2053, 'Job Database'!$X$11:$X$3035, 0)), ""))</f>
        <v/>
      </c>
      <c r="C2053" s="69" t="str">
        <f>IF($I2053="", "", IF(COUNTIF('Job Database'!$X$11:$X$3035, $I2053)=0, $AC$5, $AC$4))</f>
        <v/>
      </c>
      <c r="D2053" s="40"/>
      <c r="E2053" s="85" t="str">
        <f>IF($I2053="", "", IF(IFERROR(INDEX('Job Database'!$M$11:$M$3035, MATCH($I2053, 'Job Database'!$X$11:$X$3035, 0)), "")="", "", IFERROR(INDEX('Job Database'!$M$11:$M$3035, MATCH($I2053, 'Job Database'!$X$11:$X$3035, 0)), "")))</f>
        <v/>
      </c>
      <c r="F2053" s="40"/>
      <c r="G2053" s="88" t="str">
        <f t="shared" si="1301"/>
        <v/>
      </c>
      <c r="H2053" s="40"/>
      <c r="I2053" s="24"/>
      <c r="J2053" s="34"/>
      <c r="K2053" s="106"/>
      <c r="L2053" s="79"/>
      <c r="M2053" s="34"/>
      <c r="N2053" s="79"/>
      <c r="O2053" s="31"/>
      <c r="P2053" s="53"/>
      <c r="Q2053" s="40"/>
      <c r="S2053" s="41" t="str">
        <f t="shared" si="1289"/>
        <v/>
      </c>
      <c r="T2053" s="41" t="str">
        <f t="shared" si="1290"/>
        <v/>
      </c>
      <c r="U2053" s="41" t="str">
        <f t="shared" si="1302"/>
        <v/>
      </c>
      <c r="W2053" s="74" t="str">
        <f>IF('Job Database'!$X2053="", "", 'Job Database'!$X2053)</f>
        <v/>
      </c>
      <c r="Y2053" s="41" t="str">
        <f>IF($W2053="", "", IF(COUNTIF($I$11:$I$3035, $W2053)&gt;0, "", MAX($Y$10:$Y2052)+1))</f>
        <v/>
      </c>
      <c r="Z2053" s="41">
        <v>2043</v>
      </c>
      <c r="AA2053" s="58" t="str">
        <f t="shared" si="1303"/>
        <v/>
      </c>
      <c r="AC2053" s="41" t="str">
        <f t="shared" si="1291"/>
        <v/>
      </c>
      <c r="AE2053" s="41" t="str">
        <f t="shared" si="1304"/>
        <v/>
      </c>
      <c r="AJ2053" s="154" t="str">
        <f t="shared" si="1305"/>
        <v/>
      </c>
      <c r="AL2053" s="120" t="str">
        <f t="shared" si="1306"/>
        <v/>
      </c>
      <c r="AM2053" s="104" t="str">
        <f t="shared" si="1307"/>
        <v/>
      </c>
      <c r="AN2053" s="104" t="str">
        <f t="shared" si="1308"/>
        <v/>
      </c>
      <c r="AO2053" s="104" t="str">
        <f t="shared" si="1292"/>
        <v/>
      </c>
      <c r="AP2053" s="104" t="str">
        <f t="shared" si="1293"/>
        <v/>
      </c>
      <c r="AQ2053" s="121" t="str">
        <f t="shared" si="1309"/>
        <v/>
      </c>
      <c r="AS2053" s="88" t="str">
        <f t="shared" si="1294"/>
        <v/>
      </c>
      <c r="AT2053" s="68" t="str">
        <f t="shared" si="1310"/>
        <v/>
      </c>
      <c r="AU2053" s="68" t="str">
        <f t="shared" si="1311"/>
        <v/>
      </c>
      <c r="AV2053" s="68" t="str">
        <f t="shared" si="1312"/>
        <v/>
      </c>
      <c r="AW2053" s="88" t="str">
        <f t="shared" si="1295"/>
        <v/>
      </c>
      <c r="AZ2053" s="88" t="str">
        <f t="shared" si="1296"/>
        <v/>
      </c>
      <c r="BA2053" s="68" t="str">
        <f t="shared" si="1297"/>
        <v/>
      </c>
      <c r="BB2053" s="68" t="str">
        <f t="shared" si="1298"/>
        <v/>
      </c>
      <c r="BC2053" s="68" t="str">
        <f t="shared" si="1299"/>
        <v/>
      </c>
      <c r="BD2053" s="69" t="str">
        <f t="shared" si="1300"/>
        <v/>
      </c>
      <c r="BE2053" s="69" t="str">
        <f t="shared" si="1313"/>
        <v/>
      </c>
      <c r="BT2053" s="138" t="str">
        <f t="shared" ca="1" si="1314"/>
        <v/>
      </c>
      <c r="BU2053" s="139" t="str">
        <f t="shared" ca="1" si="1315"/>
        <v/>
      </c>
      <c r="BW2053" s="138" t="str">
        <f t="shared" si="1316"/>
        <v/>
      </c>
      <c r="BX2053" s="104" t="str">
        <f t="shared" si="1317"/>
        <v/>
      </c>
      <c r="BY2053" s="139" t="str">
        <f t="shared" si="1318"/>
        <v/>
      </c>
      <c r="CA2053" s="138" t="str">
        <f t="shared" si="1319"/>
        <v/>
      </c>
      <c r="CB2053" s="104" t="str">
        <f t="shared" si="1320"/>
        <v/>
      </c>
      <c r="CC2053" s="139" t="str">
        <f t="shared" si="1321"/>
        <v/>
      </c>
      <c r="CE2053" s="162" t="str">
        <f t="shared" si="1322"/>
        <v/>
      </c>
      <c r="CF2053" s="163" t="str">
        <f t="shared" si="1323"/>
        <v/>
      </c>
      <c r="CG2053" s="164" t="str">
        <f t="shared" si="1324"/>
        <v/>
      </c>
      <c r="CI2053" s="162" t="str">
        <f t="shared" si="1325"/>
        <v/>
      </c>
      <c r="CJ2053" s="163" t="str">
        <f t="shared" si="1328"/>
        <v/>
      </c>
      <c r="CK2053" s="164" t="str">
        <f t="shared" si="1329"/>
        <v/>
      </c>
      <c r="CM2053" s="169" t="str">
        <f t="shared" si="1326"/>
        <v/>
      </c>
      <c r="CN2053" s="139" t="str">
        <f t="shared" si="1327"/>
        <v/>
      </c>
      <c r="CP2053" s="41" t="str">
        <f>IF($CM2053="", "", COUNTIF($CM$11:$CM$3035, "&lt;"&amp;$CM2053)+1+COUNTIF($CM$11:$CM2053, $CM2053)-1)</f>
        <v/>
      </c>
    </row>
    <row r="2054" spans="1:94" x14ac:dyDescent="0.25">
      <c r="A2054" s="40"/>
      <c r="B2054" s="82" t="str">
        <f>IF($I2054="", "", IFERROR(INDEX('Job Database'!$AE$11:$AE$3035, MATCH($I2054, 'Job Database'!$X$11:$X$3035, 0)), ""))</f>
        <v/>
      </c>
      <c r="C2054" s="69" t="str">
        <f>IF($I2054="", "", IF(COUNTIF('Job Database'!$X$11:$X$3035, $I2054)=0, $AC$5, $AC$4))</f>
        <v/>
      </c>
      <c r="D2054" s="40"/>
      <c r="E2054" s="85" t="str">
        <f>IF($I2054="", "", IF(IFERROR(INDEX('Job Database'!$M$11:$M$3035, MATCH($I2054, 'Job Database'!$X$11:$X$3035, 0)), "")="", "", IFERROR(INDEX('Job Database'!$M$11:$M$3035, MATCH($I2054, 'Job Database'!$X$11:$X$3035, 0)), "")))</f>
        <v/>
      </c>
      <c r="F2054" s="40"/>
      <c r="G2054" s="88" t="str">
        <f t="shared" si="1301"/>
        <v/>
      </c>
      <c r="H2054" s="40"/>
      <c r="I2054" s="24"/>
      <c r="J2054" s="34"/>
      <c r="K2054" s="106"/>
      <c r="L2054" s="79"/>
      <c r="M2054" s="34"/>
      <c r="N2054" s="79"/>
      <c r="O2054" s="31"/>
      <c r="P2054" s="53"/>
      <c r="Q2054" s="40"/>
      <c r="S2054" s="41" t="str">
        <f t="shared" si="1289"/>
        <v/>
      </c>
      <c r="T2054" s="41" t="str">
        <f t="shared" si="1290"/>
        <v/>
      </c>
      <c r="U2054" s="41" t="str">
        <f t="shared" si="1302"/>
        <v/>
      </c>
      <c r="W2054" s="74" t="str">
        <f>IF('Job Database'!$X2054="", "", 'Job Database'!$X2054)</f>
        <v/>
      </c>
      <c r="Y2054" s="41" t="str">
        <f>IF($W2054="", "", IF(COUNTIF($I$11:$I$3035, $W2054)&gt;0, "", MAX($Y$10:$Y2053)+1))</f>
        <v/>
      </c>
      <c r="Z2054" s="41">
        <v>2044</v>
      </c>
      <c r="AA2054" s="58" t="str">
        <f t="shared" si="1303"/>
        <v/>
      </c>
      <c r="AC2054" s="41" t="str">
        <f t="shared" si="1291"/>
        <v/>
      </c>
      <c r="AE2054" s="41" t="str">
        <f t="shared" si="1304"/>
        <v/>
      </c>
      <c r="AJ2054" s="154" t="str">
        <f t="shared" si="1305"/>
        <v/>
      </c>
      <c r="AL2054" s="120" t="str">
        <f t="shared" si="1306"/>
        <v/>
      </c>
      <c r="AM2054" s="104" t="str">
        <f t="shared" si="1307"/>
        <v/>
      </c>
      <c r="AN2054" s="104" t="str">
        <f t="shared" si="1308"/>
        <v/>
      </c>
      <c r="AO2054" s="104" t="str">
        <f t="shared" si="1292"/>
        <v/>
      </c>
      <c r="AP2054" s="104" t="str">
        <f t="shared" si="1293"/>
        <v/>
      </c>
      <c r="AQ2054" s="121" t="str">
        <f t="shared" si="1309"/>
        <v/>
      </c>
      <c r="AS2054" s="88" t="str">
        <f t="shared" si="1294"/>
        <v/>
      </c>
      <c r="AT2054" s="68" t="str">
        <f t="shared" si="1310"/>
        <v/>
      </c>
      <c r="AU2054" s="68" t="str">
        <f t="shared" si="1311"/>
        <v/>
      </c>
      <c r="AV2054" s="68" t="str">
        <f t="shared" si="1312"/>
        <v/>
      </c>
      <c r="AW2054" s="88" t="str">
        <f t="shared" si="1295"/>
        <v/>
      </c>
      <c r="AZ2054" s="88" t="str">
        <f t="shared" si="1296"/>
        <v/>
      </c>
      <c r="BA2054" s="68" t="str">
        <f t="shared" si="1297"/>
        <v/>
      </c>
      <c r="BB2054" s="68" t="str">
        <f t="shared" si="1298"/>
        <v/>
      </c>
      <c r="BC2054" s="68" t="str">
        <f t="shared" si="1299"/>
        <v/>
      </c>
      <c r="BD2054" s="69" t="str">
        <f t="shared" si="1300"/>
        <v/>
      </c>
      <c r="BE2054" s="69" t="str">
        <f t="shared" si="1313"/>
        <v/>
      </c>
      <c r="BT2054" s="138" t="str">
        <f t="shared" ca="1" si="1314"/>
        <v/>
      </c>
      <c r="BU2054" s="139" t="str">
        <f t="shared" ca="1" si="1315"/>
        <v/>
      </c>
      <c r="BW2054" s="138" t="str">
        <f t="shared" si="1316"/>
        <v/>
      </c>
      <c r="BX2054" s="104" t="str">
        <f t="shared" si="1317"/>
        <v/>
      </c>
      <c r="BY2054" s="139" t="str">
        <f t="shared" si="1318"/>
        <v/>
      </c>
      <c r="CA2054" s="138" t="str">
        <f t="shared" si="1319"/>
        <v/>
      </c>
      <c r="CB2054" s="104" t="str">
        <f t="shared" si="1320"/>
        <v/>
      </c>
      <c r="CC2054" s="139" t="str">
        <f t="shared" si="1321"/>
        <v/>
      </c>
      <c r="CE2054" s="162" t="str">
        <f t="shared" si="1322"/>
        <v/>
      </c>
      <c r="CF2054" s="163" t="str">
        <f t="shared" si="1323"/>
        <v/>
      </c>
      <c r="CG2054" s="164" t="str">
        <f t="shared" si="1324"/>
        <v/>
      </c>
      <c r="CI2054" s="162" t="str">
        <f t="shared" si="1325"/>
        <v/>
      </c>
      <c r="CJ2054" s="163" t="str">
        <f t="shared" si="1328"/>
        <v/>
      </c>
      <c r="CK2054" s="164" t="str">
        <f t="shared" si="1329"/>
        <v/>
      </c>
      <c r="CM2054" s="169" t="str">
        <f t="shared" si="1326"/>
        <v/>
      </c>
      <c r="CN2054" s="139" t="str">
        <f t="shared" si="1327"/>
        <v/>
      </c>
      <c r="CP2054" s="41" t="str">
        <f>IF($CM2054="", "", COUNTIF($CM$11:$CM$3035, "&lt;"&amp;$CM2054)+1+COUNTIF($CM$11:$CM2054, $CM2054)-1)</f>
        <v/>
      </c>
    </row>
    <row r="2055" spans="1:94" x14ac:dyDescent="0.25">
      <c r="A2055" s="40"/>
      <c r="B2055" s="82" t="str">
        <f>IF($I2055="", "", IFERROR(INDEX('Job Database'!$AE$11:$AE$3035, MATCH($I2055, 'Job Database'!$X$11:$X$3035, 0)), ""))</f>
        <v/>
      </c>
      <c r="C2055" s="69" t="str">
        <f>IF($I2055="", "", IF(COUNTIF('Job Database'!$X$11:$X$3035, $I2055)=0, $AC$5, $AC$4))</f>
        <v/>
      </c>
      <c r="D2055" s="40"/>
      <c r="E2055" s="85" t="str">
        <f>IF($I2055="", "", IF(IFERROR(INDEX('Job Database'!$M$11:$M$3035, MATCH($I2055, 'Job Database'!$X$11:$X$3035, 0)), "")="", "", IFERROR(INDEX('Job Database'!$M$11:$M$3035, MATCH($I2055, 'Job Database'!$X$11:$X$3035, 0)), "")))</f>
        <v/>
      </c>
      <c r="F2055" s="40"/>
      <c r="G2055" s="88" t="str">
        <f t="shared" si="1301"/>
        <v/>
      </c>
      <c r="H2055" s="40"/>
      <c r="I2055" s="24"/>
      <c r="J2055" s="34"/>
      <c r="K2055" s="106"/>
      <c r="L2055" s="79"/>
      <c r="M2055" s="34"/>
      <c r="N2055" s="79"/>
      <c r="O2055" s="31"/>
      <c r="P2055" s="53"/>
      <c r="Q2055" s="40"/>
      <c r="S2055" s="41" t="str">
        <f t="shared" si="1289"/>
        <v/>
      </c>
      <c r="T2055" s="41" t="str">
        <f t="shared" si="1290"/>
        <v/>
      </c>
      <c r="U2055" s="41" t="str">
        <f t="shared" si="1302"/>
        <v/>
      </c>
      <c r="W2055" s="74" t="str">
        <f>IF('Job Database'!$X2055="", "", 'Job Database'!$X2055)</f>
        <v/>
      </c>
      <c r="Y2055" s="41" t="str">
        <f>IF($W2055="", "", IF(COUNTIF($I$11:$I$3035, $W2055)&gt;0, "", MAX($Y$10:$Y2054)+1))</f>
        <v/>
      </c>
      <c r="Z2055" s="41">
        <v>2045</v>
      </c>
      <c r="AA2055" s="58" t="str">
        <f t="shared" si="1303"/>
        <v/>
      </c>
      <c r="AC2055" s="41" t="str">
        <f t="shared" si="1291"/>
        <v/>
      </c>
      <c r="AE2055" s="41" t="str">
        <f t="shared" si="1304"/>
        <v/>
      </c>
      <c r="AJ2055" s="154" t="str">
        <f t="shared" si="1305"/>
        <v/>
      </c>
      <c r="AL2055" s="120" t="str">
        <f t="shared" si="1306"/>
        <v/>
      </c>
      <c r="AM2055" s="104" t="str">
        <f t="shared" si="1307"/>
        <v/>
      </c>
      <c r="AN2055" s="104" t="str">
        <f t="shared" si="1308"/>
        <v/>
      </c>
      <c r="AO2055" s="104" t="str">
        <f t="shared" si="1292"/>
        <v/>
      </c>
      <c r="AP2055" s="104" t="str">
        <f t="shared" si="1293"/>
        <v/>
      </c>
      <c r="AQ2055" s="121" t="str">
        <f t="shared" si="1309"/>
        <v/>
      </c>
      <c r="AS2055" s="88" t="str">
        <f t="shared" si="1294"/>
        <v/>
      </c>
      <c r="AT2055" s="68" t="str">
        <f t="shared" si="1310"/>
        <v/>
      </c>
      <c r="AU2055" s="68" t="str">
        <f t="shared" si="1311"/>
        <v/>
      </c>
      <c r="AV2055" s="68" t="str">
        <f t="shared" si="1312"/>
        <v/>
      </c>
      <c r="AW2055" s="88" t="str">
        <f t="shared" si="1295"/>
        <v/>
      </c>
      <c r="AZ2055" s="88" t="str">
        <f t="shared" si="1296"/>
        <v/>
      </c>
      <c r="BA2055" s="68" t="str">
        <f t="shared" si="1297"/>
        <v/>
      </c>
      <c r="BB2055" s="68" t="str">
        <f t="shared" si="1298"/>
        <v/>
      </c>
      <c r="BC2055" s="68" t="str">
        <f t="shared" si="1299"/>
        <v/>
      </c>
      <c r="BD2055" s="69" t="str">
        <f t="shared" si="1300"/>
        <v/>
      </c>
      <c r="BE2055" s="69" t="str">
        <f t="shared" si="1313"/>
        <v/>
      </c>
      <c r="BT2055" s="138" t="str">
        <f t="shared" ca="1" si="1314"/>
        <v/>
      </c>
      <c r="BU2055" s="139" t="str">
        <f t="shared" ca="1" si="1315"/>
        <v/>
      </c>
      <c r="BW2055" s="138" t="str">
        <f t="shared" si="1316"/>
        <v/>
      </c>
      <c r="BX2055" s="104" t="str">
        <f t="shared" si="1317"/>
        <v/>
      </c>
      <c r="BY2055" s="139" t="str">
        <f t="shared" si="1318"/>
        <v/>
      </c>
      <c r="CA2055" s="138" t="str">
        <f t="shared" si="1319"/>
        <v/>
      </c>
      <c r="CB2055" s="104" t="str">
        <f t="shared" si="1320"/>
        <v/>
      </c>
      <c r="CC2055" s="139" t="str">
        <f t="shared" si="1321"/>
        <v/>
      </c>
      <c r="CE2055" s="162" t="str">
        <f t="shared" si="1322"/>
        <v/>
      </c>
      <c r="CF2055" s="163" t="str">
        <f t="shared" si="1323"/>
        <v/>
      </c>
      <c r="CG2055" s="164" t="str">
        <f t="shared" si="1324"/>
        <v/>
      </c>
      <c r="CI2055" s="162" t="str">
        <f t="shared" si="1325"/>
        <v/>
      </c>
      <c r="CJ2055" s="163" t="str">
        <f t="shared" si="1328"/>
        <v/>
      </c>
      <c r="CK2055" s="164" t="str">
        <f t="shared" si="1329"/>
        <v/>
      </c>
      <c r="CM2055" s="169" t="str">
        <f t="shared" si="1326"/>
        <v/>
      </c>
      <c r="CN2055" s="139" t="str">
        <f t="shared" si="1327"/>
        <v/>
      </c>
      <c r="CP2055" s="41" t="str">
        <f>IF($CM2055="", "", COUNTIF($CM$11:$CM$3035, "&lt;"&amp;$CM2055)+1+COUNTIF($CM$11:$CM2055, $CM2055)-1)</f>
        <v/>
      </c>
    </row>
    <row r="2056" spans="1:94" x14ac:dyDescent="0.25">
      <c r="A2056" s="40"/>
      <c r="B2056" s="82" t="str">
        <f>IF($I2056="", "", IFERROR(INDEX('Job Database'!$AE$11:$AE$3035, MATCH($I2056, 'Job Database'!$X$11:$X$3035, 0)), ""))</f>
        <v/>
      </c>
      <c r="C2056" s="69" t="str">
        <f>IF($I2056="", "", IF(COUNTIF('Job Database'!$X$11:$X$3035, $I2056)=0, $AC$5, $AC$4))</f>
        <v/>
      </c>
      <c r="D2056" s="40"/>
      <c r="E2056" s="85" t="str">
        <f>IF($I2056="", "", IF(IFERROR(INDEX('Job Database'!$M$11:$M$3035, MATCH($I2056, 'Job Database'!$X$11:$X$3035, 0)), "")="", "", IFERROR(INDEX('Job Database'!$M$11:$M$3035, MATCH($I2056, 'Job Database'!$X$11:$X$3035, 0)), "")))</f>
        <v/>
      </c>
      <c r="F2056" s="40"/>
      <c r="G2056" s="88" t="str">
        <f t="shared" si="1301"/>
        <v/>
      </c>
      <c r="H2056" s="40"/>
      <c r="I2056" s="24"/>
      <c r="J2056" s="34"/>
      <c r="K2056" s="106"/>
      <c r="L2056" s="79"/>
      <c r="M2056" s="34"/>
      <c r="N2056" s="79"/>
      <c r="O2056" s="31"/>
      <c r="P2056" s="53"/>
      <c r="Q2056" s="40"/>
      <c r="S2056" s="41" t="str">
        <f t="shared" si="1289"/>
        <v/>
      </c>
      <c r="T2056" s="41" t="str">
        <f t="shared" si="1290"/>
        <v/>
      </c>
      <c r="U2056" s="41" t="str">
        <f t="shared" si="1302"/>
        <v/>
      </c>
      <c r="W2056" s="74" t="str">
        <f>IF('Job Database'!$X2056="", "", 'Job Database'!$X2056)</f>
        <v/>
      </c>
      <c r="Y2056" s="41" t="str">
        <f>IF($W2056="", "", IF(COUNTIF($I$11:$I$3035, $W2056)&gt;0, "", MAX($Y$10:$Y2055)+1))</f>
        <v/>
      </c>
      <c r="Z2056" s="41">
        <v>2046</v>
      </c>
      <c r="AA2056" s="58" t="str">
        <f t="shared" si="1303"/>
        <v/>
      </c>
      <c r="AC2056" s="41" t="str">
        <f t="shared" si="1291"/>
        <v/>
      </c>
      <c r="AE2056" s="41" t="str">
        <f t="shared" si="1304"/>
        <v/>
      </c>
      <c r="AJ2056" s="154" t="str">
        <f t="shared" si="1305"/>
        <v/>
      </c>
      <c r="AL2056" s="120" t="str">
        <f t="shared" si="1306"/>
        <v/>
      </c>
      <c r="AM2056" s="104" t="str">
        <f t="shared" si="1307"/>
        <v/>
      </c>
      <c r="AN2056" s="104" t="str">
        <f t="shared" si="1308"/>
        <v/>
      </c>
      <c r="AO2056" s="104" t="str">
        <f t="shared" si="1292"/>
        <v/>
      </c>
      <c r="AP2056" s="104" t="str">
        <f t="shared" si="1293"/>
        <v/>
      </c>
      <c r="AQ2056" s="121" t="str">
        <f t="shared" si="1309"/>
        <v/>
      </c>
      <c r="AS2056" s="88" t="str">
        <f t="shared" si="1294"/>
        <v/>
      </c>
      <c r="AT2056" s="68" t="str">
        <f t="shared" si="1310"/>
        <v/>
      </c>
      <c r="AU2056" s="68" t="str">
        <f t="shared" si="1311"/>
        <v/>
      </c>
      <c r="AV2056" s="68" t="str">
        <f t="shared" si="1312"/>
        <v/>
      </c>
      <c r="AW2056" s="88" t="str">
        <f t="shared" si="1295"/>
        <v/>
      </c>
      <c r="AZ2056" s="88" t="str">
        <f t="shared" si="1296"/>
        <v/>
      </c>
      <c r="BA2056" s="68" t="str">
        <f t="shared" si="1297"/>
        <v/>
      </c>
      <c r="BB2056" s="68" t="str">
        <f t="shared" si="1298"/>
        <v/>
      </c>
      <c r="BC2056" s="68" t="str">
        <f t="shared" si="1299"/>
        <v/>
      </c>
      <c r="BD2056" s="69" t="str">
        <f t="shared" si="1300"/>
        <v/>
      </c>
      <c r="BE2056" s="69" t="str">
        <f t="shared" si="1313"/>
        <v/>
      </c>
      <c r="BT2056" s="138" t="str">
        <f t="shared" ca="1" si="1314"/>
        <v/>
      </c>
      <c r="BU2056" s="139" t="str">
        <f t="shared" ca="1" si="1315"/>
        <v/>
      </c>
      <c r="BW2056" s="138" t="str">
        <f t="shared" si="1316"/>
        <v/>
      </c>
      <c r="BX2056" s="104" t="str">
        <f t="shared" si="1317"/>
        <v/>
      </c>
      <c r="BY2056" s="139" t="str">
        <f t="shared" si="1318"/>
        <v/>
      </c>
      <c r="CA2056" s="138" t="str">
        <f t="shared" si="1319"/>
        <v/>
      </c>
      <c r="CB2056" s="104" t="str">
        <f t="shared" si="1320"/>
        <v/>
      </c>
      <c r="CC2056" s="139" t="str">
        <f t="shared" si="1321"/>
        <v/>
      </c>
      <c r="CE2056" s="162" t="str">
        <f t="shared" si="1322"/>
        <v/>
      </c>
      <c r="CF2056" s="163" t="str">
        <f t="shared" si="1323"/>
        <v/>
      </c>
      <c r="CG2056" s="164" t="str">
        <f t="shared" si="1324"/>
        <v/>
      </c>
      <c r="CI2056" s="162" t="str">
        <f t="shared" si="1325"/>
        <v/>
      </c>
      <c r="CJ2056" s="163" t="str">
        <f t="shared" si="1328"/>
        <v/>
      </c>
      <c r="CK2056" s="164" t="str">
        <f t="shared" si="1329"/>
        <v/>
      </c>
      <c r="CM2056" s="169" t="str">
        <f t="shared" si="1326"/>
        <v/>
      </c>
      <c r="CN2056" s="139" t="str">
        <f t="shared" si="1327"/>
        <v/>
      </c>
      <c r="CP2056" s="41" t="str">
        <f>IF($CM2056="", "", COUNTIF($CM$11:$CM$3035, "&lt;"&amp;$CM2056)+1+COUNTIF($CM$11:$CM2056, $CM2056)-1)</f>
        <v/>
      </c>
    </row>
    <row r="2057" spans="1:94" x14ac:dyDescent="0.25">
      <c r="A2057" s="40"/>
      <c r="B2057" s="82" t="str">
        <f>IF($I2057="", "", IFERROR(INDEX('Job Database'!$AE$11:$AE$3035, MATCH($I2057, 'Job Database'!$X$11:$X$3035, 0)), ""))</f>
        <v/>
      </c>
      <c r="C2057" s="69" t="str">
        <f>IF($I2057="", "", IF(COUNTIF('Job Database'!$X$11:$X$3035, $I2057)=0, $AC$5, $AC$4))</f>
        <v/>
      </c>
      <c r="D2057" s="40"/>
      <c r="E2057" s="85" t="str">
        <f>IF($I2057="", "", IF(IFERROR(INDEX('Job Database'!$M$11:$M$3035, MATCH($I2057, 'Job Database'!$X$11:$X$3035, 0)), "")="", "", IFERROR(INDEX('Job Database'!$M$11:$M$3035, MATCH($I2057, 'Job Database'!$X$11:$X$3035, 0)), "")))</f>
        <v/>
      </c>
      <c r="F2057" s="40"/>
      <c r="G2057" s="88" t="str">
        <f t="shared" si="1301"/>
        <v/>
      </c>
      <c r="H2057" s="40"/>
      <c r="I2057" s="24"/>
      <c r="J2057" s="34"/>
      <c r="K2057" s="106"/>
      <c r="L2057" s="79"/>
      <c r="M2057" s="34"/>
      <c r="N2057" s="79"/>
      <c r="O2057" s="31"/>
      <c r="P2057" s="53"/>
      <c r="Q2057" s="40"/>
      <c r="S2057" s="41" t="str">
        <f t="shared" si="1289"/>
        <v/>
      </c>
      <c r="T2057" s="41" t="str">
        <f t="shared" si="1290"/>
        <v/>
      </c>
      <c r="U2057" s="41" t="str">
        <f t="shared" si="1302"/>
        <v/>
      </c>
      <c r="W2057" s="74" t="str">
        <f>IF('Job Database'!$X2057="", "", 'Job Database'!$X2057)</f>
        <v/>
      </c>
      <c r="Y2057" s="41" t="str">
        <f>IF($W2057="", "", IF(COUNTIF($I$11:$I$3035, $W2057)&gt;0, "", MAX($Y$10:$Y2056)+1))</f>
        <v/>
      </c>
      <c r="Z2057" s="41">
        <v>2047</v>
      </c>
      <c r="AA2057" s="58" t="str">
        <f t="shared" si="1303"/>
        <v/>
      </c>
      <c r="AC2057" s="41" t="str">
        <f t="shared" si="1291"/>
        <v/>
      </c>
      <c r="AE2057" s="41" t="str">
        <f t="shared" si="1304"/>
        <v/>
      </c>
      <c r="AJ2057" s="154" t="str">
        <f t="shared" si="1305"/>
        <v/>
      </c>
      <c r="AL2057" s="120" t="str">
        <f t="shared" si="1306"/>
        <v/>
      </c>
      <c r="AM2057" s="104" t="str">
        <f t="shared" si="1307"/>
        <v/>
      </c>
      <c r="AN2057" s="104" t="str">
        <f t="shared" si="1308"/>
        <v/>
      </c>
      <c r="AO2057" s="104" t="str">
        <f t="shared" si="1292"/>
        <v/>
      </c>
      <c r="AP2057" s="104" t="str">
        <f t="shared" si="1293"/>
        <v/>
      </c>
      <c r="AQ2057" s="121" t="str">
        <f t="shared" si="1309"/>
        <v/>
      </c>
      <c r="AS2057" s="88" t="str">
        <f t="shared" si="1294"/>
        <v/>
      </c>
      <c r="AT2057" s="68" t="str">
        <f t="shared" si="1310"/>
        <v/>
      </c>
      <c r="AU2057" s="68" t="str">
        <f t="shared" si="1311"/>
        <v/>
      </c>
      <c r="AV2057" s="68" t="str">
        <f t="shared" si="1312"/>
        <v/>
      </c>
      <c r="AW2057" s="88" t="str">
        <f t="shared" si="1295"/>
        <v/>
      </c>
      <c r="AZ2057" s="88" t="str">
        <f t="shared" si="1296"/>
        <v/>
      </c>
      <c r="BA2057" s="68" t="str">
        <f t="shared" si="1297"/>
        <v/>
      </c>
      <c r="BB2057" s="68" t="str">
        <f t="shared" si="1298"/>
        <v/>
      </c>
      <c r="BC2057" s="68" t="str">
        <f t="shared" si="1299"/>
        <v/>
      </c>
      <c r="BD2057" s="69" t="str">
        <f t="shared" si="1300"/>
        <v/>
      </c>
      <c r="BE2057" s="69" t="str">
        <f t="shared" si="1313"/>
        <v/>
      </c>
      <c r="BT2057" s="138" t="str">
        <f t="shared" ca="1" si="1314"/>
        <v/>
      </c>
      <c r="BU2057" s="139" t="str">
        <f t="shared" ca="1" si="1315"/>
        <v/>
      </c>
      <c r="BW2057" s="138" t="str">
        <f t="shared" si="1316"/>
        <v/>
      </c>
      <c r="BX2057" s="104" t="str">
        <f t="shared" si="1317"/>
        <v/>
      </c>
      <c r="BY2057" s="139" t="str">
        <f t="shared" si="1318"/>
        <v/>
      </c>
      <c r="CA2057" s="138" t="str">
        <f t="shared" si="1319"/>
        <v/>
      </c>
      <c r="CB2057" s="104" t="str">
        <f t="shared" si="1320"/>
        <v/>
      </c>
      <c r="CC2057" s="139" t="str">
        <f t="shared" si="1321"/>
        <v/>
      </c>
      <c r="CE2057" s="162" t="str">
        <f t="shared" si="1322"/>
        <v/>
      </c>
      <c r="CF2057" s="163" t="str">
        <f t="shared" si="1323"/>
        <v/>
      </c>
      <c r="CG2057" s="164" t="str">
        <f t="shared" si="1324"/>
        <v/>
      </c>
      <c r="CI2057" s="162" t="str">
        <f t="shared" si="1325"/>
        <v/>
      </c>
      <c r="CJ2057" s="163" t="str">
        <f t="shared" si="1328"/>
        <v/>
      </c>
      <c r="CK2057" s="164" t="str">
        <f t="shared" si="1329"/>
        <v/>
      </c>
      <c r="CM2057" s="169" t="str">
        <f t="shared" si="1326"/>
        <v/>
      </c>
      <c r="CN2057" s="139" t="str">
        <f t="shared" si="1327"/>
        <v/>
      </c>
      <c r="CP2057" s="41" t="str">
        <f>IF($CM2057="", "", COUNTIF($CM$11:$CM$3035, "&lt;"&amp;$CM2057)+1+COUNTIF($CM$11:$CM2057, $CM2057)-1)</f>
        <v/>
      </c>
    </row>
    <row r="2058" spans="1:94" x14ac:dyDescent="0.25">
      <c r="A2058" s="40"/>
      <c r="B2058" s="82" t="str">
        <f>IF($I2058="", "", IFERROR(INDEX('Job Database'!$AE$11:$AE$3035, MATCH($I2058, 'Job Database'!$X$11:$X$3035, 0)), ""))</f>
        <v/>
      </c>
      <c r="C2058" s="69" t="str">
        <f>IF($I2058="", "", IF(COUNTIF('Job Database'!$X$11:$X$3035, $I2058)=0, $AC$5, $AC$4))</f>
        <v/>
      </c>
      <c r="D2058" s="40"/>
      <c r="E2058" s="85" t="str">
        <f>IF($I2058="", "", IF(IFERROR(INDEX('Job Database'!$M$11:$M$3035, MATCH($I2058, 'Job Database'!$X$11:$X$3035, 0)), "")="", "", IFERROR(INDEX('Job Database'!$M$11:$M$3035, MATCH($I2058, 'Job Database'!$X$11:$X$3035, 0)), "")))</f>
        <v/>
      </c>
      <c r="F2058" s="40"/>
      <c r="G2058" s="88" t="str">
        <f t="shared" si="1301"/>
        <v/>
      </c>
      <c r="H2058" s="40"/>
      <c r="I2058" s="24"/>
      <c r="J2058" s="34"/>
      <c r="K2058" s="106"/>
      <c r="L2058" s="79"/>
      <c r="M2058" s="34"/>
      <c r="N2058" s="79"/>
      <c r="O2058" s="31"/>
      <c r="P2058" s="53"/>
      <c r="Q2058" s="40"/>
      <c r="S2058" s="41" t="str">
        <f t="shared" si="1289"/>
        <v/>
      </c>
      <c r="T2058" s="41" t="str">
        <f t="shared" si="1290"/>
        <v/>
      </c>
      <c r="U2058" s="41" t="str">
        <f t="shared" si="1302"/>
        <v/>
      </c>
      <c r="W2058" s="74" t="str">
        <f>IF('Job Database'!$X2058="", "", 'Job Database'!$X2058)</f>
        <v/>
      </c>
      <c r="Y2058" s="41" t="str">
        <f>IF($W2058="", "", IF(COUNTIF($I$11:$I$3035, $W2058)&gt;0, "", MAX($Y$10:$Y2057)+1))</f>
        <v/>
      </c>
      <c r="Z2058" s="41">
        <v>2048</v>
      </c>
      <c r="AA2058" s="58" t="str">
        <f t="shared" si="1303"/>
        <v/>
      </c>
      <c r="AC2058" s="41" t="str">
        <f t="shared" si="1291"/>
        <v/>
      </c>
      <c r="AE2058" s="41" t="str">
        <f t="shared" si="1304"/>
        <v/>
      </c>
      <c r="AJ2058" s="154" t="str">
        <f t="shared" si="1305"/>
        <v/>
      </c>
      <c r="AL2058" s="120" t="str">
        <f t="shared" si="1306"/>
        <v/>
      </c>
      <c r="AM2058" s="104" t="str">
        <f t="shared" si="1307"/>
        <v/>
      </c>
      <c r="AN2058" s="104" t="str">
        <f t="shared" si="1308"/>
        <v/>
      </c>
      <c r="AO2058" s="104" t="str">
        <f t="shared" si="1292"/>
        <v/>
      </c>
      <c r="AP2058" s="104" t="str">
        <f t="shared" si="1293"/>
        <v/>
      </c>
      <c r="AQ2058" s="121" t="str">
        <f t="shared" si="1309"/>
        <v/>
      </c>
      <c r="AS2058" s="88" t="str">
        <f t="shared" si="1294"/>
        <v/>
      </c>
      <c r="AT2058" s="68" t="str">
        <f t="shared" si="1310"/>
        <v/>
      </c>
      <c r="AU2058" s="68" t="str">
        <f t="shared" si="1311"/>
        <v/>
      </c>
      <c r="AV2058" s="68" t="str">
        <f t="shared" si="1312"/>
        <v/>
      </c>
      <c r="AW2058" s="88" t="str">
        <f t="shared" si="1295"/>
        <v/>
      </c>
      <c r="AZ2058" s="88" t="str">
        <f t="shared" si="1296"/>
        <v/>
      </c>
      <c r="BA2058" s="68" t="str">
        <f t="shared" si="1297"/>
        <v/>
      </c>
      <c r="BB2058" s="68" t="str">
        <f t="shared" si="1298"/>
        <v/>
      </c>
      <c r="BC2058" s="68" t="str">
        <f t="shared" si="1299"/>
        <v/>
      </c>
      <c r="BD2058" s="69" t="str">
        <f t="shared" si="1300"/>
        <v/>
      </c>
      <c r="BE2058" s="69" t="str">
        <f t="shared" si="1313"/>
        <v/>
      </c>
      <c r="BT2058" s="138" t="str">
        <f t="shared" ca="1" si="1314"/>
        <v/>
      </c>
      <c r="BU2058" s="139" t="str">
        <f t="shared" ca="1" si="1315"/>
        <v/>
      </c>
      <c r="BW2058" s="138" t="str">
        <f t="shared" si="1316"/>
        <v/>
      </c>
      <c r="BX2058" s="104" t="str">
        <f t="shared" si="1317"/>
        <v/>
      </c>
      <c r="BY2058" s="139" t="str">
        <f t="shared" si="1318"/>
        <v/>
      </c>
      <c r="CA2058" s="138" t="str">
        <f t="shared" si="1319"/>
        <v/>
      </c>
      <c r="CB2058" s="104" t="str">
        <f t="shared" si="1320"/>
        <v/>
      </c>
      <c r="CC2058" s="139" t="str">
        <f t="shared" si="1321"/>
        <v/>
      </c>
      <c r="CE2058" s="162" t="str">
        <f t="shared" si="1322"/>
        <v/>
      </c>
      <c r="CF2058" s="163" t="str">
        <f t="shared" si="1323"/>
        <v/>
      </c>
      <c r="CG2058" s="164" t="str">
        <f t="shared" si="1324"/>
        <v/>
      </c>
      <c r="CI2058" s="162" t="str">
        <f t="shared" si="1325"/>
        <v/>
      </c>
      <c r="CJ2058" s="163" t="str">
        <f t="shared" si="1328"/>
        <v/>
      </c>
      <c r="CK2058" s="164" t="str">
        <f t="shared" si="1329"/>
        <v/>
      </c>
      <c r="CM2058" s="169" t="str">
        <f t="shared" si="1326"/>
        <v/>
      </c>
      <c r="CN2058" s="139" t="str">
        <f t="shared" si="1327"/>
        <v/>
      </c>
      <c r="CP2058" s="41" t="str">
        <f>IF($CM2058="", "", COUNTIF($CM$11:$CM$3035, "&lt;"&amp;$CM2058)+1+COUNTIF($CM$11:$CM2058, $CM2058)-1)</f>
        <v/>
      </c>
    </row>
    <row r="2059" spans="1:94" x14ac:dyDescent="0.25">
      <c r="A2059" s="40"/>
      <c r="B2059" s="82" t="str">
        <f>IF($I2059="", "", IFERROR(INDEX('Job Database'!$AE$11:$AE$3035, MATCH($I2059, 'Job Database'!$X$11:$X$3035, 0)), ""))</f>
        <v/>
      </c>
      <c r="C2059" s="69" t="str">
        <f>IF($I2059="", "", IF(COUNTIF('Job Database'!$X$11:$X$3035, $I2059)=0, $AC$5, $AC$4))</f>
        <v/>
      </c>
      <c r="D2059" s="40"/>
      <c r="E2059" s="85" t="str">
        <f>IF($I2059="", "", IF(IFERROR(INDEX('Job Database'!$M$11:$M$3035, MATCH($I2059, 'Job Database'!$X$11:$X$3035, 0)), "")="", "", IFERROR(INDEX('Job Database'!$M$11:$M$3035, MATCH($I2059, 'Job Database'!$X$11:$X$3035, 0)), "")))</f>
        <v/>
      </c>
      <c r="F2059" s="40"/>
      <c r="G2059" s="88" t="str">
        <f t="shared" si="1301"/>
        <v/>
      </c>
      <c r="H2059" s="40"/>
      <c r="I2059" s="24"/>
      <c r="J2059" s="34"/>
      <c r="K2059" s="106"/>
      <c r="L2059" s="79"/>
      <c r="M2059" s="34"/>
      <c r="N2059" s="79"/>
      <c r="O2059" s="31"/>
      <c r="P2059" s="53"/>
      <c r="Q2059" s="40"/>
      <c r="S2059" s="41" t="str">
        <f t="shared" ref="S2059:S2122" si="1330">IF($K2059="", "", IF($AG$5&lt;=$K2059, "X", ""))</f>
        <v/>
      </c>
      <c r="T2059" s="41" t="str">
        <f t="shared" ref="T2059:T2122" si="1331">IF($K2059="", "", IF($AG$5&gt;$K2059, "X", ""))</f>
        <v/>
      </c>
      <c r="U2059" s="41" t="str">
        <f t="shared" si="1302"/>
        <v/>
      </c>
      <c r="W2059" s="74" t="str">
        <f>IF('Job Database'!$X2059="", "", 'Job Database'!$X2059)</f>
        <v/>
      </c>
      <c r="Y2059" s="41" t="str">
        <f>IF($W2059="", "", IF(COUNTIF($I$11:$I$3035, $W2059)&gt;0, "", MAX($Y$10:$Y2058)+1))</f>
        <v/>
      </c>
      <c r="Z2059" s="41">
        <v>2049</v>
      </c>
      <c r="AA2059" s="58" t="str">
        <f t="shared" si="1303"/>
        <v/>
      </c>
      <c r="AC2059" s="41" t="str">
        <f t="shared" ref="AC2059:AC2122" si="1332">IF($I2059="", "", IF(COUNTIF($W$11:$W$3035, $I2059)=0, "X", ""))</f>
        <v/>
      </c>
      <c r="AE2059" s="41" t="str">
        <f t="shared" si="1304"/>
        <v/>
      </c>
      <c r="AJ2059" s="154" t="str">
        <f t="shared" si="1305"/>
        <v/>
      </c>
      <c r="AL2059" s="120" t="str">
        <f t="shared" si="1306"/>
        <v/>
      </c>
      <c r="AM2059" s="104" t="str">
        <f t="shared" si="1307"/>
        <v/>
      </c>
      <c r="AN2059" s="104" t="str">
        <f t="shared" si="1308"/>
        <v/>
      </c>
      <c r="AO2059" s="104" t="str">
        <f t="shared" ref="AO2059:AO2122" si="1333">IF(COUNTIF($AZ2059:$BE2059, $AZ$5)&gt;0, "X", "")</f>
        <v/>
      </c>
      <c r="AP2059" s="104" t="str">
        <f t="shared" ref="AP2059:AP2122" si="1334">IF(COUNTIF($AZ2059:$BE2059, $AZ$4)&gt;0, "X", "")</f>
        <v/>
      </c>
      <c r="AQ2059" s="121" t="str">
        <f t="shared" si="1309"/>
        <v/>
      </c>
      <c r="AS2059" s="88" t="str">
        <f t="shared" ref="AS2059:AS2122" si="1335">IF(OR(NOT(J2059=""), E2059="", NOT($O2059=""), NOT($P2059="")), "", NETWORKDAYS(E2059, $AG$5, $BJ$34:$BJ$57))</f>
        <v/>
      </c>
      <c r="AT2059" s="68" t="str">
        <f t="shared" si="1310"/>
        <v/>
      </c>
      <c r="AU2059" s="68" t="str">
        <f t="shared" si="1311"/>
        <v/>
      </c>
      <c r="AV2059" s="68" t="str">
        <f t="shared" si="1312"/>
        <v/>
      </c>
      <c r="AW2059" s="88" t="str">
        <f t="shared" ref="AW2059:AW2122" si="1336">IF(OR(NOT(O2059=""), N2059="", NOT($O2059=""), NOT($P2059="")), "", NETWORKDAYS(N2059, $AG$5, $BJ$34:$BJ$57))</f>
        <v/>
      </c>
      <c r="AZ2059" s="88" t="str">
        <f t="shared" ref="AZ2059:AZ2122" si="1337">IF(OR(AS2059="", $U2059="X"), "", IF(AS2059&gt;=AS$7, $AZ$4, IF(AS2059&gt;=AS$9, $AZ$5, "")))</f>
        <v/>
      </c>
      <c r="BA2059" s="68" t="str">
        <f t="shared" ref="BA2059:BA2122" si="1338">IF(OR(AT2059="", $U2059="X"), "", IF(AT2059&gt;=AT$7, $AZ$4, IF(AT2059&gt;=AT$9, $AZ$5, "")))</f>
        <v/>
      </c>
      <c r="BB2059" s="68" t="str">
        <f t="shared" ref="BB2059:BB2122" si="1339">IF(OR(AU2059="", $U2059="X"), "", IF(AU2059&gt;=AU$7, $AZ$4, IF(AU2059&gt;=AU$9, $AZ$5, "")))</f>
        <v/>
      </c>
      <c r="BC2059" s="68" t="str">
        <f t="shared" ref="BC2059:BC2122" si="1340">IF(OR(AV2059="", $U2059="X"), "", IF(AV2059&gt;=AV$7, $AZ$4, IF(AV2059&gt;=AV$9, $AZ$5, "")))</f>
        <v/>
      </c>
      <c r="BD2059" s="69" t="str">
        <f t="shared" ref="BD2059:BD2122" si="1341">IF(OR(AW2059="", $U2059="X"), "", IF(AW2059&gt;=AW$7, $AZ$4, IF(AW2059&gt;=AW$9, $AZ$5, "")))</f>
        <v/>
      </c>
      <c r="BE2059" s="69" t="str">
        <f t="shared" si="1313"/>
        <v/>
      </c>
      <c r="BT2059" s="138" t="str">
        <f t="shared" ca="1" si="1314"/>
        <v/>
      </c>
      <c r="BU2059" s="139" t="str">
        <f t="shared" ca="1" si="1315"/>
        <v/>
      </c>
      <c r="BW2059" s="138" t="str">
        <f t="shared" si="1316"/>
        <v/>
      </c>
      <c r="BX2059" s="104" t="str">
        <f t="shared" si="1317"/>
        <v/>
      </c>
      <c r="BY2059" s="139" t="str">
        <f t="shared" si="1318"/>
        <v/>
      </c>
      <c r="CA2059" s="138" t="str">
        <f t="shared" si="1319"/>
        <v/>
      </c>
      <c r="CB2059" s="104" t="str">
        <f t="shared" si="1320"/>
        <v/>
      </c>
      <c r="CC2059" s="139" t="str">
        <f t="shared" si="1321"/>
        <v/>
      </c>
      <c r="CE2059" s="162" t="str">
        <f t="shared" si="1322"/>
        <v/>
      </c>
      <c r="CF2059" s="163" t="str">
        <f t="shared" si="1323"/>
        <v/>
      </c>
      <c r="CG2059" s="164" t="str">
        <f t="shared" si="1324"/>
        <v/>
      </c>
      <c r="CI2059" s="162" t="str">
        <f t="shared" si="1325"/>
        <v/>
      </c>
      <c r="CJ2059" s="163" t="str">
        <f t="shared" si="1328"/>
        <v/>
      </c>
      <c r="CK2059" s="164" t="str">
        <f t="shared" si="1329"/>
        <v/>
      </c>
      <c r="CM2059" s="169" t="str">
        <f t="shared" si="1326"/>
        <v/>
      </c>
      <c r="CN2059" s="139" t="str">
        <f t="shared" si="1327"/>
        <v/>
      </c>
      <c r="CP2059" s="41" t="str">
        <f>IF($CM2059="", "", COUNTIF($CM$11:$CM$3035, "&lt;"&amp;$CM2059)+1+COUNTIF($CM$11:$CM2059, $CM2059)-1)</f>
        <v/>
      </c>
    </row>
    <row r="2060" spans="1:94" x14ac:dyDescent="0.25">
      <c r="A2060" s="40"/>
      <c r="B2060" s="82" t="str">
        <f>IF($I2060="", "", IFERROR(INDEX('Job Database'!$AE$11:$AE$3035, MATCH($I2060, 'Job Database'!$X$11:$X$3035, 0)), ""))</f>
        <v/>
      </c>
      <c r="C2060" s="69" t="str">
        <f>IF($I2060="", "", IF(COUNTIF('Job Database'!$X$11:$X$3035, $I2060)=0, $AC$5, $AC$4))</f>
        <v/>
      </c>
      <c r="D2060" s="40"/>
      <c r="E2060" s="85" t="str">
        <f>IF($I2060="", "", IF(IFERROR(INDEX('Job Database'!$M$11:$M$3035, MATCH($I2060, 'Job Database'!$X$11:$X$3035, 0)), "")="", "", IFERROR(INDEX('Job Database'!$M$11:$M$3035, MATCH($I2060, 'Job Database'!$X$11:$X$3035, 0)), "")))</f>
        <v/>
      </c>
      <c r="F2060" s="40"/>
      <c r="G2060" s="88" t="str">
        <f t="shared" ref="G2060:G2123" si="1342">$AJ2060</f>
        <v/>
      </c>
      <c r="H2060" s="40"/>
      <c r="I2060" s="24"/>
      <c r="J2060" s="34"/>
      <c r="K2060" s="106"/>
      <c r="L2060" s="79"/>
      <c r="M2060" s="34"/>
      <c r="N2060" s="79"/>
      <c r="O2060" s="31"/>
      <c r="P2060" s="53"/>
      <c r="Q2060" s="40"/>
      <c r="S2060" s="41" t="str">
        <f t="shared" si="1330"/>
        <v/>
      </c>
      <c r="T2060" s="41" t="str">
        <f t="shared" si="1331"/>
        <v/>
      </c>
      <c r="U2060" s="41" t="str">
        <f t="shared" ref="U2060:U2123" si="1343">IF(OR($S2060="X", $T2060="X"), "X", "")</f>
        <v/>
      </c>
      <c r="W2060" s="74" t="str">
        <f>IF('Job Database'!$X2060="", "", 'Job Database'!$X2060)</f>
        <v/>
      </c>
      <c r="Y2060" s="41" t="str">
        <f>IF($W2060="", "", IF(COUNTIF($I$11:$I$3035, $W2060)&gt;0, "", MAX($Y$10:$Y2059)+1))</f>
        <v/>
      </c>
      <c r="Z2060" s="41">
        <v>2050</v>
      </c>
      <c r="AA2060" s="58" t="str">
        <f t="shared" ref="AA2060:AA2123" si="1344">IFERROR(INDEX($W$11:$W$3035, MATCH($Z2060, $Y$11:$Y$3035, 0)), "")</f>
        <v/>
      </c>
      <c r="AC2060" s="41" t="str">
        <f t="shared" si="1332"/>
        <v/>
      </c>
      <c r="AE2060" s="41" t="str">
        <f t="shared" ref="AE2060:AE2123" si="1345">IF($I2060="", "", IF(COUNTIF($I$11:$I$3035, $I2060)&gt;1, "X", ""))</f>
        <v/>
      </c>
      <c r="AJ2060" s="154" t="str">
        <f t="shared" ref="AJ2060:AJ2123" si="1346">IFERROR(INDEX($AL$10:$AQ$10, $AK$10, MATCH("X", $AL2060:$AQ2060, 0)), "")</f>
        <v/>
      </c>
      <c r="AL2060" s="120" t="str">
        <f t="shared" ref="AL2060:AL2123" si="1347">IF(AND(OR($O2060=$AG$15, $O2060=$AG$16), $P2060=$AH$11), "X", "")</f>
        <v/>
      </c>
      <c r="AM2060" s="104" t="str">
        <f t="shared" ref="AM2060:AM2123" si="1348">IF(AND(OR($O2060=$AG$15, $O2060=$AG$16), $P2060=$AH$13), "X", "")</f>
        <v/>
      </c>
      <c r="AN2060" s="104" t="str">
        <f t="shared" ref="AN2060:AN2123" si="1349">IF(AND(AL2060="", AM2060="", AP2060="", AQ2060="", AO2060="", NOT($I2060="")), "X", "")</f>
        <v/>
      </c>
      <c r="AO2060" s="104" t="str">
        <f t="shared" si="1333"/>
        <v/>
      </c>
      <c r="AP2060" s="104" t="str">
        <f t="shared" si="1334"/>
        <v/>
      </c>
      <c r="AQ2060" s="121" t="str">
        <f t="shared" ref="AQ2060:AQ2123" si="1350">IF(COUNTIF($AG$11:$AG$14, $O2060)&gt;0, "X", "")</f>
        <v/>
      </c>
      <c r="AS2060" s="88" t="str">
        <f t="shared" si="1335"/>
        <v/>
      </c>
      <c r="AT2060" s="68" t="str">
        <f t="shared" ref="AT2060:AT2123" si="1351">IF(OR($J2060="", NOT(L2060=""), NOT($O2060=""), NOT($P2060="")), "", NETWORKDAYS($J2060, $AG$5, $BJ$34:$BJ$57))</f>
        <v/>
      </c>
      <c r="AU2060" s="68" t="str">
        <f t="shared" ref="AU2060:AU2123" si="1352">IF(OR($L2060="", NOT(M2060=""), NOT($O2060=""), NOT($P2060="")), "", NETWORKDAYS($L2060, $AG$5, $BJ$34:$BJ$57))</f>
        <v/>
      </c>
      <c r="AV2060" s="68" t="str">
        <f t="shared" ref="AV2060:AV2123" si="1353">IF(OR($M2060="", NOT(N2060=""), NOT($O2060=""), NOT($P2060="")), "", NETWORKDAYS($M2060, $AG$5, $BJ$34:$BJ$57))</f>
        <v/>
      </c>
      <c r="AW2060" s="88" t="str">
        <f t="shared" si="1336"/>
        <v/>
      </c>
      <c r="AZ2060" s="88" t="str">
        <f t="shared" si="1337"/>
        <v/>
      </c>
      <c r="BA2060" s="68" t="str">
        <f t="shared" si="1338"/>
        <v/>
      </c>
      <c r="BB2060" s="68" t="str">
        <f t="shared" si="1339"/>
        <v/>
      </c>
      <c r="BC2060" s="68" t="str">
        <f t="shared" si="1340"/>
        <v/>
      </c>
      <c r="BD2060" s="69" t="str">
        <f t="shared" si="1341"/>
        <v/>
      </c>
      <c r="BE2060" s="69" t="str">
        <f t="shared" ref="BE2060:BE2123" si="1354">BD2060</f>
        <v/>
      </c>
      <c r="BT2060" s="138" t="str">
        <f t="shared" ref="BT2060:BT2123" ca="1" si="1355">IF($BU2060="X", "", IF(COUNTIF($CA2060:$CC2060, "X")&gt;0, "X", ""))</f>
        <v/>
      </c>
      <c r="BU2060" s="139" t="str">
        <f t="shared" ref="BU2060:BU2123" ca="1" si="1356">IF(OR($L2060=$AG$5, $M2060=$AG$5, $N2060=$AG$5), "X", "")</f>
        <v/>
      </c>
      <c r="BW2060" s="138" t="str">
        <f t="shared" ref="BW2060:BW2123" si="1357">IF(L2060="", "", NETWORKDAYS($AG$5, L2060, $BJ$34:$BJ$57))</f>
        <v/>
      </c>
      <c r="BX2060" s="104" t="str">
        <f t="shared" ref="BX2060:BX2123" si="1358">IF(M2060="", "", NETWORKDAYS($AG$5, M2060, $BJ$34:$BJ$57))</f>
        <v/>
      </c>
      <c r="BY2060" s="139" t="str">
        <f t="shared" ref="BY2060:BY2123" si="1359">IF(N2060="", "", NETWORKDAYS($AG$5, N2060, $BJ$34:$BJ$57))</f>
        <v/>
      </c>
      <c r="CA2060" s="138" t="str">
        <f t="shared" ref="CA2060:CA2123" si="1360">IF(BW2060&lt;0, "", IF(BW2060&lt;=$CA$9, "X", ""))</f>
        <v/>
      </c>
      <c r="CB2060" s="104" t="str">
        <f t="shared" ref="CB2060:CB2123" si="1361">IF(BX2060&lt;0, "", IF(BX2060&lt;=$CA$9, "X", ""))</f>
        <v/>
      </c>
      <c r="CC2060" s="139" t="str">
        <f t="shared" ref="CC2060:CC2123" si="1362">IF(BY2060&lt;0, "", IF(BY2060&lt;=$CA$9, "X", ""))</f>
        <v/>
      </c>
      <c r="CE2060" s="162" t="str">
        <f t="shared" ref="CE2060:CE2123" si="1363">IF(L2060="", "", IF(L2060=$AG$5, L2060, ""))</f>
        <v/>
      </c>
      <c r="CF2060" s="163" t="str">
        <f t="shared" ref="CF2060:CF2123" si="1364">IF(M2060="", "", IF(M2060=$AG$5, M2060, ""))</f>
        <v/>
      </c>
      <c r="CG2060" s="164" t="str">
        <f t="shared" ref="CG2060:CG2123" si="1365">IF(N2060="", "", IF(N2060=$AG$5, N2060, ""))</f>
        <v/>
      </c>
      <c r="CI2060" s="162" t="str">
        <f t="shared" ref="CI2060:CI2123" si="1366">IF(CA2060="", "", L2060)</f>
        <v/>
      </c>
      <c r="CJ2060" s="163" t="str">
        <f t="shared" si="1328"/>
        <v/>
      </c>
      <c r="CK2060" s="164" t="str">
        <f t="shared" si="1329"/>
        <v/>
      </c>
      <c r="CM2060" s="169" t="str">
        <f t="shared" ref="CM2060:CM2123" si="1367">IF(NOT($CE2060=""), $CE2060, IF(NOT($CF2060=""), $CF2060, IF(NOT($CG2060=""), $CG2060, IF(NOT($CI2060=""), $CI2060, IF(NOT($CJ2060=""), $CJ2060, IF(NOT($CK2060=""), $CK2060, ""))))))</f>
        <v/>
      </c>
      <c r="CN2060" s="139" t="str">
        <f t="shared" ref="CN2060:CN2123" si="1368">IF(NOT($CE2060=""), "TODAY - 1st Interview", IF(NOT($CF2060=""), "TODAY - 2nd Interview", IF(NOT($CG2060=""), "TODAY - 3rd Interview", IF(NOT($CI2060=""), "Alert - 1st Interview", IF(NOT($CJ2060=""), "Alert - 2nd Interview", IF(NOT($CK2060=""), "Alert - 3rd Interview", ""))))))</f>
        <v/>
      </c>
      <c r="CP2060" s="41" t="str">
        <f>IF($CM2060="", "", COUNTIF($CM$11:$CM$3035, "&lt;"&amp;$CM2060)+1+COUNTIF($CM$11:$CM2060, $CM2060)-1)</f>
        <v/>
      </c>
    </row>
    <row r="2061" spans="1:94" x14ac:dyDescent="0.25">
      <c r="A2061" s="40"/>
      <c r="B2061" s="82" t="str">
        <f>IF($I2061="", "", IFERROR(INDEX('Job Database'!$AE$11:$AE$3035, MATCH($I2061, 'Job Database'!$X$11:$X$3035, 0)), ""))</f>
        <v/>
      </c>
      <c r="C2061" s="69" t="str">
        <f>IF($I2061="", "", IF(COUNTIF('Job Database'!$X$11:$X$3035, $I2061)=0, $AC$5, $AC$4))</f>
        <v/>
      </c>
      <c r="D2061" s="40"/>
      <c r="E2061" s="85" t="str">
        <f>IF($I2061="", "", IF(IFERROR(INDEX('Job Database'!$M$11:$M$3035, MATCH($I2061, 'Job Database'!$X$11:$X$3035, 0)), "")="", "", IFERROR(INDEX('Job Database'!$M$11:$M$3035, MATCH($I2061, 'Job Database'!$X$11:$X$3035, 0)), "")))</f>
        <v/>
      </c>
      <c r="F2061" s="40"/>
      <c r="G2061" s="88" t="str">
        <f t="shared" si="1342"/>
        <v/>
      </c>
      <c r="H2061" s="40"/>
      <c r="I2061" s="24"/>
      <c r="J2061" s="34"/>
      <c r="K2061" s="106"/>
      <c r="L2061" s="79"/>
      <c r="M2061" s="34"/>
      <c r="N2061" s="79"/>
      <c r="O2061" s="31"/>
      <c r="P2061" s="53"/>
      <c r="Q2061" s="40"/>
      <c r="S2061" s="41" t="str">
        <f t="shared" si="1330"/>
        <v/>
      </c>
      <c r="T2061" s="41" t="str">
        <f t="shared" si="1331"/>
        <v/>
      </c>
      <c r="U2061" s="41" t="str">
        <f t="shared" si="1343"/>
        <v/>
      </c>
      <c r="W2061" s="74" t="str">
        <f>IF('Job Database'!$X2061="", "", 'Job Database'!$X2061)</f>
        <v/>
      </c>
      <c r="Y2061" s="41" t="str">
        <f>IF($W2061="", "", IF(COUNTIF($I$11:$I$3035, $W2061)&gt;0, "", MAX($Y$10:$Y2060)+1))</f>
        <v/>
      </c>
      <c r="Z2061" s="41">
        <v>2051</v>
      </c>
      <c r="AA2061" s="58" t="str">
        <f t="shared" si="1344"/>
        <v/>
      </c>
      <c r="AC2061" s="41" t="str">
        <f t="shared" si="1332"/>
        <v/>
      </c>
      <c r="AE2061" s="41" t="str">
        <f t="shared" si="1345"/>
        <v/>
      </c>
      <c r="AJ2061" s="154" t="str">
        <f t="shared" si="1346"/>
        <v/>
      </c>
      <c r="AL2061" s="120" t="str">
        <f t="shared" si="1347"/>
        <v/>
      </c>
      <c r="AM2061" s="104" t="str">
        <f t="shared" si="1348"/>
        <v/>
      </c>
      <c r="AN2061" s="104" t="str">
        <f t="shared" si="1349"/>
        <v/>
      </c>
      <c r="AO2061" s="104" t="str">
        <f t="shared" si="1333"/>
        <v/>
      </c>
      <c r="AP2061" s="104" t="str">
        <f t="shared" si="1334"/>
        <v/>
      </c>
      <c r="AQ2061" s="121" t="str">
        <f t="shared" si="1350"/>
        <v/>
      </c>
      <c r="AS2061" s="88" t="str">
        <f t="shared" si="1335"/>
        <v/>
      </c>
      <c r="AT2061" s="68" t="str">
        <f t="shared" si="1351"/>
        <v/>
      </c>
      <c r="AU2061" s="68" t="str">
        <f t="shared" si="1352"/>
        <v/>
      </c>
      <c r="AV2061" s="68" t="str">
        <f t="shared" si="1353"/>
        <v/>
      </c>
      <c r="AW2061" s="88" t="str">
        <f t="shared" si="1336"/>
        <v/>
      </c>
      <c r="AZ2061" s="88" t="str">
        <f t="shared" si="1337"/>
        <v/>
      </c>
      <c r="BA2061" s="68" t="str">
        <f t="shared" si="1338"/>
        <v/>
      </c>
      <c r="BB2061" s="68" t="str">
        <f t="shared" si="1339"/>
        <v/>
      </c>
      <c r="BC2061" s="68" t="str">
        <f t="shared" si="1340"/>
        <v/>
      </c>
      <c r="BD2061" s="69" t="str">
        <f t="shared" si="1341"/>
        <v/>
      </c>
      <c r="BE2061" s="69" t="str">
        <f t="shared" si="1354"/>
        <v/>
      </c>
      <c r="BT2061" s="138" t="str">
        <f t="shared" ca="1" si="1355"/>
        <v/>
      </c>
      <c r="BU2061" s="139" t="str">
        <f t="shared" ca="1" si="1356"/>
        <v/>
      </c>
      <c r="BW2061" s="138" t="str">
        <f t="shared" si="1357"/>
        <v/>
      </c>
      <c r="BX2061" s="104" t="str">
        <f t="shared" si="1358"/>
        <v/>
      </c>
      <c r="BY2061" s="139" t="str">
        <f t="shared" si="1359"/>
        <v/>
      </c>
      <c r="CA2061" s="138" t="str">
        <f t="shared" si="1360"/>
        <v/>
      </c>
      <c r="CB2061" s="104" t="str">
        <f t="shared" si="1361"/>
        <v/>
      </c>
      <c r="CC2061" s="139" t="str">
        <f t="shared" si="1362"/>
        <v/>
      </c>
      <c r="CE2061" s="162" t="str">
        <f t="shared" si="1363"/>
        <v/>
      </c>
      <c r="CF2061" s="163" t="str">
        <f t="shared" si="1364"/>
        <v/>
      </c>
      <c r="CG2061" s="164" t="str">
        <f t="shared" si="1365"/>
        <v/>
      </c>
      <c r="CI2061" s="162" t="str">
        <f t="shared" si="1366"/>
        <v/>
      </c>
      <c r="CJ2061" s="163" t="str">
        <f t="shared" si="1328"/>
        <v/>
      </c>
      <c r="CK2061" s="164" t="str">
        <f t="shared" si="1329"/>
        <v/>
      </c>
      <c r="CM2061" s="169" t="str">
        <f t="shared" si="1367"/>
        <v/>
      </c>
      <c r="CN2061" s="139" t="str">
        <f t="shared" si="1368"/>
        <v/>
      </c>
      <c r="CP2061" s="41" t="str">
        <f>IF($CM2061="", "", COUNTIF($CM$11:$CM$3035, "&lt;"&amp;$CM2061)+1+COUNTIF($CM$11:$CM2061, $CM2061)-1)</f>
        <v/>
      </c>
    </row>
    <row r="2062" spans="1:94" x14ac:dyDescent="0.25">
      <c r="A2062" s="40"/>
      <c r="B2062" s="82" t="str">
        <f>IF($I2062="", "", IFERROR(INDEX('Job Database'!$AE$11:$AE$3035, MATCH($I2062, 'Job Database'!$X$11:$X$3035, 0)), ""))</f>
        <v/>
      </c>
      <c r="C2062" s="69" t="str">
        <f>IF($I2062="", "", IF(COUNTIF('Job Database'!$X$11:$X$3035, $I2062)=0, $AC$5, $AC$4))</f>
        <v/>
      </c>
      <c r="D2062" s="40"/>
      <c r="E2062" s="85" t="str">
        <f>IF($I2062="", "", IF(IFERROR(INDEX('Job Database'!$M$11:$M$3035, MATCH($I2062, 'Job Database'!$X$11:$X$3035, 0)), "")="", "", IFERROR(INDEX('Job Database'!$M$11:$M$3035, MATCH($I2062, 'Job Database'!$X$11:$X$3035, 0)), "")))</f>
        <v/>
      </c>
      <c r="F2062" s="40"/>
      <c r="G2062" s="88" t="str">
        <f t="shared" si="1342"/>
        <v/>
      </c>
      <c r="H2062" s="40"/>
      <c r="I2062" s="24"/>
      <c r="J2062" s="34"/>
      <c r="K2062" s="106"/>
      <c r="L2062" s="79"/>
      <c r="M2062" s="34"/>
      <c r="N2062" s="79"/>
      <c r="O2062" s="31"/>
      <c r="P2062" s="53"/>
      <c r="Q2062" s="40"/>
      <c r="S2062" s="41" t="str">
        <f t="shared" si="1330"/>
        <v/>
      </c>
      <c r="T2062" s="41" t="str">
        <f t="shared" si="1331"/>
        <v/>
      </c>
      <c r="U2062" s="41" t="str">
        <f t="shared" si="1343"/>
        <v/>
      </c>
      <c r="W2062" s="74" t="str">
        <f>IF('Job Database'!$X2062="", "", 'Job Database'!$X2062)</f>
        <v/>
      </c>
      <c r="Y2062" s="41" t="str">
        <f>IF($W2062="", "", IF(COUNTIF($I$11:$I$3035, $W2062)&gt;0, "", MAX($Y$10:$Y2061)+1))</f>
        <v/>
      </c>
      <c r="Z2062" s="41">
        <v>2052</v>
      </c>
      <c r="AA2062" s="58" t="str">
        <f t="shared" si="1344"/>
        <v/>
      </c>
      <c r="AC2062" s="41" t="str">
        <f t="shared" si="1332"/>
        <v/>
      </c>
      <c r="AE2062" s="41" t="str">
        <f t="shared" si="1345"/>
        <v/>
      </c>
      <c r="AJ2062" s="154" t="str">
        <f t="shared" si="1346"/>
        <v/>
      </c>
      <c r="AL2062" s="120" t="str">
        <f t="shared" si="1347"/>
        <v/>
      </c>
      <c r="AM2062" s="104" t="str">
        <f t="shared" si="1348"/>
        <v/>
      </c>
      <c r="AN2062" s="104" t="str">
        <f t="shared" si="1349"/>
        <v/>
      </c>
      <c r="AO2062" s="104" t="str">
        <f t="shared" si="1333"/>
        <v/>
      </c>
      <c r="AP2062" s="104" t="str">
        <f t="shared" si="1334"/>
        <v/>
      </c>
      <c r="AQ2062" s="121" t="str">
        <f t="shared" si="1350"/>
        <v/>
      </c>
      <c r="AS2062" s="88" t="str">
        <f t="shared" si="1335"/>
        <v/>
      </c>
      <c r="AT2062" s="68" t="str">
        <f t="shared" si="1351"/>
        <v/>
      </c>
      <c r="AU2062" s="68" t="str">
        <f t="shared" si="1352"/>
        <v/>
      </c>
      <c r="AV2062" s="68" t="str">
        <f t="shared" si="1353"/>
        <v/>
      </c>
      <c r="AW2062" s="88" t="str">
        <f t="shared" si="1336"/>
        <v/>
      </c>
      <c r="AZ2062" s="88" t="str">
        <f t="shared" si="1337"/>
        <v/>
      </c>
      <c r="BA2062" s="68" t="str">
        <f t="shared" si="1338"/>
        <v/>
      </c>
      <c r="BB2062" s="68" t="str">
        <f t="shared" si="1339"/>
        <v/>
      </c>
      <c r="BC2062" s="68" t="str">
        <f t="shared" si="1340"/>
        <v/>
      </c>
      <c r="BD2062" s="69" t="str">
        <f t="shared" si="1341"/>
        <v/>
      </c>
      <c r="BE2062" s="69" t="str">
        <f t="shared" si="1354"/>
        <v/>
      </c>
      <c r="BT2062" s="138" t="str">
        <f t="shared" ca="1" si="1355"/>
        <v/>
      </c>
      <c r="BU2062" s="139" t="str">
        <f t="shared" ca="1" si="1356"/>
        <v/>
      </c>
      <c r="BW2062" s="138" t="str">
        <f t="shared" si="1357"/>
        <v/>
      </c>
      <c r="BX2062" s="104" t="str">
        <f t="shared" si="1358"/>
        <v/>
      </c>
      <c r="BY2062" s="139" t="str">
        <f t="shared" si="1359"/>
        <v/>
      </c>
      <c r="CA2062" s="138" t="str">
        <f t="shared" si="1360"/>
        <v/>
      </c>
      <c r="CB2062" s="104" t="str">
        <f t="shared" si="1361"/>
        <v/>
      </c>
      <c r="CC2062" s="139" t="str">
        <f t="shared" si="1362"/>
        <v/>
      </c>
      <c r="CE2062" s="162" t="str">
        <f t="shared" si="1363"/>
        <v/>
      </c>
      <c r="CF2062" s="163" t="str">
        <f t="shared" si="1364"/>
        <v/>
      </c>
      <c r="CG2062" s="164" t="str">
        <f t="shared" si="1365"/>
        <v/>
      </c>
      <c r="CI2062" s="162" t="str">
        <f t="shared" si="1366"/>
        <v/>
      </c>
      <c r="CJ2062" s="163" t="str">
        <f t="shared" si="1328"/>
        <v/>
      </c>
      <c r="CK2062" s="164" t="str">
        <f t="shared" si="1329"/>
        <v/>
      </c>
      <c r="CM2062" s="169" t="str">
        <f t="shared" si="1367"/>
        <v/>
      </c>
      <c r="CN2062" s="139" t="str">
        <f t="shared" si="1368"/>
        <v/>
      </c>
      <c r="CP2062" s="41" t="str">
        <f>IF($CM2062="", "", COUNTIF($CM$11:$CM$3035, "&lt;"&amp;$CM2062)+1+COUNTIF($CM$11:$CM2062, $CM2062)-1)</f>
        <v/>
      </c>
    </row>
    <row r="2063" spans="1:94" x14ac:dyDescent="0.25">
      <c r="A2063" s="40"/>
      <c r="B2063" s="82" t="str">
        <f>IF($I2063="", "", IFERROR(INDEX('Job Database'!$AE$11:$AE$3035, MATCH($I2063, 'Job Database'!$X$11:$X$3035, 0)), ""))</f>
        <v/>
      </c>
      <c r="C2063" s="69" t="str">
        <f>IF($I2063="", "", IF(COUNTIF('Job Database'!$X$11:$X$3035, $I2063)=0, $AC$5, $AC$4))</f>
        <v/>
      </c>
      <c r="D2063" s="40"/>
      <c r="E2063" s="85" t="str">
        <f>IF($I2063="", "", IF(IFERROR(INDEX('Job Database'!$M$11:$M$3035, MATCH($I2063, 'Job Database'!$X$11:$X$3035, 0)), "")="", "", IFERROR(INDEX('Job Database'!$M$11:$M$3035, MATCH($I2063, 'Job Database'!$X$11:$X$3035, 0)), "")))</f>
        <v/>
      </c>
      <c r="F2063" s="40"/>
      <c r="G2063" s="88" t="str">
        <f t="shared" si="1342"/>
        <v/>
      </c>
      <c r="H2063" s="40"/>
      <c r="I2063" s="24"/>
      <c r="J2063" s="34"/>
      <c r="K2063" s="106"/>
      <c r="L2063" s="79"/>
      <c r="M2063" s="34"/>
      <c r="N2063" s="79"/>
      <c r="O2063" s="31"/>
      <c r="P2063" s="53"/>
      <c r="Q2063" s="40"/>
      <c r="S2063" s="41" t="str">
        <f t="shared" si="1330"/>
        <v/>
      </c>
      <c r="T2063" s="41" t="str">
        <f t="shared" si="1331"/>
        <v/>
      </c>
      <c r="U2063" s="41" t="str">
        <f t="shared" si="1343"/>
        <v/>
      </c>
      <c r="W2063" s="74" t="str">
        <f>IF('Job Database'!$X2063="", "", 'Job Database'!$X2063)</f>
        <v/>
      </c>
      <c r="Y2063" s="41" t="str">
        <f>IF($W2063="", "", IF(COUNTIF($I$11:$I$3035, $W2063)&gt;0, "", MAX($Y$10:$Y2062)+1))</f>
        <v/>
      </c>
      <c r="Z2063" s="41">
        <v>2053</v>
      </c>
      <c r="AA2063" s="58" t="str">
        <f t="shared" si="1344"/>
        <v/>
      </c>
      <c r="AC2063" s="41" t="str">
        <f t="shared" si="1332"/>
        <v/>
      </c>
      <c r="AE2063" s="41" t="str">
        <f t="shared" si="1345"/>
        <v/>
      </c>
      <c r="AJ2063" s="154" t="str">
        <f t="shared" si="1346"/>
        <v/>
      </c>
      <c r="AL2063" s="120" t="str">
        <f t="shared" si="1347"/>
        <v/>
      </c>
      <c r="AM2063" s="104" t="str">
        <f t="shared" si="1348"/>
        <v/>
      </c>
      <c r="AN2063" s="104" t="str">
        <f t="shared" si="1349"/>
        <v/>
      </c>
      <c r="AO2063" s="104" t="str">
        <f t="shared" si="1333"/>
        <v/>
      </c>
      <c r="AP2063" s="104" t="str">
        <f t="shared" si="1334"/>
        <v/>
      </c>
      <c r="AQ2063" s="121" t="str">
        <f t="shared" si="1350"/>
        <v/>
      </c>
      <c r="AS2063" s="88" t="str">
        <f t="shared" si="1335"/>
        <v/>
      </c>
      <c r="AT2063" s="68" t="str">
        <f t="shared" si="1351"/>
        <v/>
      </c>
      <c r="AU2063" s="68" t="str">
        <f t="shared" si="1352"/>
        <v/>
      </c>
      <c r="AV2063" s="68" t="str">
        <f t="shared" si="1353"/>
        <v/>
      </c>
      <c r="AW2063" s="88" t="str">
        <f t="shared" si="1336"/>
        <v/>
      </c>
      <c r="AZ2063" s="88" t="str">
        <f t="shared" si="1337"/>
        <v/>
      </c>
      <c r="BA2063" s="68" t="str">
        <f t="shared" si="1338"/>
        <v/>
      </c>
      <c r="BB2063" s="68" t="str">
        <f t="shared" si="1339"/>
        <v/>
      </c>
      <c r="BC2063" s="68" t="str">
        <f t="shared" si="1340"/>
        <v/>
      </c>
      <c r="BD2063" s="69" t="str">
        <f t="shared" si="1341"/>
        <v/>
      </c>
      <c r="BE2063" s="69" t="str">
        <f t="shared" si="1354"/>
        <v/>
      </c>
      <c r="BT2063" s="138" t="str">
        <f t="shared" ca="1" si="1355"/>
        <v/>
      </c>
      <c r="BU2063" s="139" t="str">
        <f t="shared" ca="1" si="1356"/>
        <v/>
      </c>
      <c r="BW2063" s="138" t="str">
        <f t="shared" si="1357"/>
        <v/>
      </c>
      <c r="BX2063" s="104" t="str">
        <f t="shared" si="1358"/>
        <v/>
      </c>
      <c r="BY2063" s="139" t="str">
        <f t="shared" si="1359"/>
        <v/>
      </c>
      <c r="CA2063" s="138" t="str">
        <f t="shared" si="1360"/>
        <v/>
      </c>
      <c r="CB2063" s="104" t="str">
        <f t="shared" si="1361"/>
        <v/>
      </c>
      <c r="CC2063" s="139" t="str">
        <f t="shared" si="1362"/>
        <v/>
      </c>
      <c r="CE2063" s="162" t="str">
        <f t="shared" si="1363"/>
        <v/>
      </c>
      <c r="CF2063" s="163" t="str">
        <f t="shared" si="1364"/>
        <v/>
      </c>
      <c r="CG2063" s="164" t="str">
        <f t="shared" si="1365"/>
        <v/>
      </c>
      <c r="CI2063" s="162" t="str">
        <f t="shared" si="1366"/>
        <v/>
      </c>
      <c r="CJ2063" s="163" t="str">
        <f t="shared" si="1328"/>
        <v/>
      </c>
      <c r="CK2063" s="164" t="str">
        <f t="shared" si="1329"/>
        <v/>
      </c>
      <c r="CM2063" s="169" t="str">
        <f t="shared" si="1367"/>
        <v/>
      </c>
      <c r="CN2063" s="139" t="str">
        <f t="shared" si="1368"/>
        <v/>
      </c>
      <c r="CP2063" s="41" t="str">
        <f>IF($CM2063="", "", COUNTIF($CM$11:$CM$3035, "&lt;"&amp;$CM2063)+1+COUNTIF($CM$11:$CM2063, $CM2063)-1)</f>
        <v/>
      </c>
    </row>
    <row r="2064" spans="1:94" x14ac:dyDescent="0.25">
      <c r="A2064" s="40"/>
      <c r="B2064" s="82" t="str">
        <f>IF($I2064="", "", IFERROR(INDEX('Job Database'!$AE$11:$AE$3035, MATCH($I2064, 'Job Database'!$X$11:$X$3035, 0)), ""))</f>
        <v/>
      </c>
      <c r="C2064" s="69" t="str">
        <f>IF($I2064="", "", IF(COUNTIF('Job Database'!$X$11:$X$3035, $I2064)=0, $AC$5, $AC$4))</f>
        <v/>
      </c>
      <c r="D2064" s="40"/>
      <c r="E2064" s="85" t="str">
        <f>IF($I2064="", "", IF(IFERROR(INDEX('Job Database'!$M$11:$M$3035, MATCH($I2064, 'Job Database'!$X$11:$X$3035, 0)), "")="", "", IFERROR(INDEX('Job Database'!$M$11:$M$3035, MATCH($I2064, 'Job Database'!$X$11:$X$3035, 0)), "")))</f>
        <v/>
      </c>
      <c r="F2064" s="40"/>
      <c r="G2064" s="88" t="str">
        <f t="shared" si="1342"/>
        <v/>
      </c>
      <c r="H2064" s="40"/>
      <c r="I2064" s="24"/>
      <c r="J2064" s="34"/>
      <c r="K2064" s="106"/>
      <c r="L2064" s="79"/>
      <c r="M2064" s="34"/>
      <c r="N2064" s="79"/>
      <c r="O2064" s="31"/>
      <c r="P2064" s="53"/>
      <c r="Q2064" s="40"/>
      <c r="S2064" s="41" t="str">
        <f t="shared" si="1330"/>
        <v/>
      </c>
      <c r="T2064" s="41" t="str">
        <f t="shared" si="1331"/>
        <v/>
      </c>
      <c r="U2064" s="41" t="str">
        <f t="shared" si="1343"/>
        <v/>
      </c>
      <c r="W2064" s="74" t="str">
        <f>IF('Job Database'!$X2064="", "", 'Job Database'!$X2064)</f>
        <v/>
      </c>
      <c r="Y2064" s="41" t="str">
        <f>IF($W2064="", "", IF(COUNTIF($I$11:$I$3035, $W2064)&gt;0, "", MAX($Y$10:$Y2063)+1))</f>
        <v/>
      </c>
      <c r="Z2064" s="41">
        <v>2054</v>
      </c>
      <c r="AA2064" s="58" t="str">
        <f t="shared" si="1344"/>
        <v/>
      </c>
      <c r="AC2064" s="41" t="str">
        <f t="shared" si="1332"/>
        <v/>
      </c>
      <c r="AE2064" s="41" t="str">
        <f t="shared" si="1345"/>
        <v/>
      </c>
      <c r="AJ2064" s="154" t="str">
        <f t="shared" si="1346"/>
        <v/>
      </c>
      <c r="AL2064" s="120" t="str">
        <f t="shared" si="1347"/>
        <v/>
      </c>
      <c r="AM2064" s="104" t="str">
        <f t="shared" si="1348"/>
        <v/>
      </c>
      <c r="AN2064" s="104" t="str">
        <f t="shared" si="1349"/>
        <v/>
      </c>
      <c r="AO2064" s="104" t="str">
        <f t="shared" si="1333"/>
        <v/>
      </c>
      <c r="AP2064" s="104" t="str">
        <f t="shared" si="1334"/>
        <v/>
      </c>
      <c r="AQ2064" s="121" t="str">
        <f t="shared" si="1350"/>
        <v/>
      </c>
      <c r="AS2064" s="88" t="str">
        <f t="shared" si="1335"/>
        <v/>
      </c>
      <c r="AT2064" s="68" t="str">
        <f t="shared" si="1351"/>
        <v/>
      </c>
      <c r="AU2064" s="68" t="str">
        <f t="shared" si="1352"/>
        <v/>
      </c>
      <c r="AV2064" s="68" t="str">
        <f t="shared" si="1353"/>
        <v/>
      </c>
      <c r="AW2064" s="88" t="str">
        <f t="shared" si="1336"/>
        <v/>
      </c>
      <c r="AZ2064" s="88" t="str">
        <f t="shared" si="1337"/>
        <v/>
      </c>
      <c r="BA2064" s="68" t="str">
        <f t="shared" si="1338"/>
        <v/>
      </c>
      <c r="BB2064" s="68" t="str">
        <f t="shared" si="1339"/>
        <v/>
      </c>
      <c r="BC2064" s="68" t="str">
        <f t="shared" si="1340"/>
        <v/>
      </c>
      <c r="BD2064" s="69" t="str">
        <f t="shared" si="1341"/>
        <v/>
      </c>
      <c r="BE2064" s="69" t="str">
        <f t="shared" si="1354"/>
        <v/>
      </c>
      <c r="BT2064" s="138" t="str">
        <f t="shared" ca="1" si="1355"/>
        <v/>
      </c>
      <c r="BU2064" s="139" t="str">
        <f t="shared" ca="1" si="1356"/>
        <v/>
      </c>
      <c r="BW2064" s="138" t="str">
        <f t="shared" si="1357"/>
        <v/>
      </c>
      <c r="BX2064" s="104" t="str">
        <f t="shared" si="1358"/>
        <v/>
      </c>
      <c r="BY2064" s="139" t="str">
        <f t="shared" si="1359"/>
        <v/>
      </c>
      <c r="CA2064" s="138" t="str">
        <f t="shared" si="1360"/>
        <v/>
      </c>
      <c r="CB2064" s="104" t="str">
        <f t="shared" si="1361"/>
        <v/>
      </c>
      <c r="CC2064" s="139" t="str">
        <f t="shared" si="1362"/>
        <v/>
      </c>
      <c r="CE2064" s="162" t="str">
        <f t="shared" si="1363"/>
        <v/>
      </c>
      <c r="CF2064" s="163" t="str">
        <f t="shared" si="1364"/>
        <v/>
      </c>
      <c r="CG2064" s="164" t="str">
        <f t="shared" si="1365"/>
        <v/>
      </c>
      <c r="CI2064" s="162" t="str">
        <f t="shared" si="1366"/>
        <v/>
      </c>
      <c r="CJ2064" s="163" t="str">
        <f t="shared" si="1328"/>
        <v/>
      </c>
      <c r="CK2064" s="164" t="str">
        <f t="shared" si="1329"/>
        <v/>
      </c>
      <c r="CM2064" s="169" t="str">
        <f t="shared" si="1367"/>
        <v/>
      </c>
      <c r="CN2064" s="139" t="str">
        <f t="shared" si="1368"/>
        <v/>
      </c>
      <c r="CP2064" s="41" t="str">
        <f>IF($CM2064="", "", COUNTIF($CM$11:$CM$3035, "&lt;"&amp;$CM2064)+1+COUNTIF($CM$11:$CM2064, $CM2064)-1)</f>
        <v/>
      </c>
    </row>
    <row r="2065" spans="1:94" x14ac:dyDescent="0.25">
      <c r="A2065" s="40"/>
      <c r="B2065" s="82" t="str">
        <f>IF($I2065="", "", IFERROR(INDEX('Job Database'!$AE$11:$AE$3035, MATCH($I2065, 'Job Database'!$X$11:$X$3035, 0)), ""))</f>
        <v/>
      </c>
      <c r="C2065" s="69" t="str">
        <f>IF($I2065="", "", IF(COUNTIF('Job Database'!$X$11:$X$3035, $I2065)=0, $AC$5, $AC$4))</f>
        <v/>
      </c>
      <c r="D2065" s="40"/>
      <c r="E2065" s="85" t="str">
        <f>IF($I2065="", "", IF(IFERROR(INDEX('Job Database'!$M$11:$M$3035, MATCH($I2065, 'Job Database'!$X$11:$X$3035, 0)), "")="", "", IFERROR(INDEX('Job Database'!$M$11:$M$3035, MATCH($I2065, 'Job Database'!$X$11:$X$3035, 0)), "")))</f>
        <v/>
      </c>
      <c r="F2065" s="40"/>
      <c r="G2065" s="88" t="str">
        <f t="shared" si="1342"/>
        <v/>
      </c>
      <c r="H2065" s="40"/>
      <c r="I2065" s="24"/>
      <c r="J2065" s="34"/>
      <c r="K2065" s="106"/>
      <c r="L2065" s="79"/>
      <c r="M2065" s="34"/>
      <c r="N2065" s="79"/>
      <c r="O2065" s="31"/>
      <c r="P2065" s="53"/>
      <c r="Q2065" s="40"/>
      <c r="S2065" s="41" t="str">
        <f t="shared" si="1330"/>
        <v/>
      </c>
      <c r="T2065" s="41" t="str">
        <f t="shared" si="1331"/>
        <v/>
      </c>
      <c r="U2065" s="41" t="str">
        <f t="shared" si="1343"/>
        <v/>
      </c>
      <c r="W2065" s="74" t="str">
        <f>IF('Job Database'!$X2065="", "", 'Job Database'!$X2065)</f>
        <v/>
      </c>
      <c r="Y2065" s="41" t="str">
        <f>IF($W2065="", "", IF(COUNTIF($I$11:$I$3035, $W2065)&gt;0, "", MAX($Y$10:$Y2064)+1))</f>
        <v/>
      </c>
      <c r="Z2065" s="41">
        <v>2055</v>
      </c>
      <c r="AA2065" s="58" t="str">
        <f t="shared" si="1344"/>
        <v/>
      </c>
      <c r="AC2065" s="41" t="str">
        <f t="shared" si="1332"/>
        <v/>
      </c>
      <c r="AE2065" s="41" t="str">
        <f t="shared" si="1345"/>
        <v/>
      </c>
      <c r="AJ2065" s="154" t="str">
        <f t="shared" si="1346"/>
        <v/>
      </c>
      <c r="AL2065" s="120" t="str">
        <f t="shared" si="1347"/>
        <v/>
      </c>
      <c r="AM2065" s="104" t="str">
        <f t="shared" si="1348"/>
        <v/>
      </c>
      <c r="AN2065" s="104" t="str">
        <f t="shared" si="1349"/>
        <v/>
      </c>
      <c r="AO2065" s="104" t="str">
        <f t="shared" si="1333"/>
        <v/>
      </c>
      <c r="AP2065" s="104" t="str">
        <f t="shared" si="1334"/>
        <v/>
      </c>
      <c r="AQ2065" s="121" t="str">
        <f t="shared" si="1350"/>
        <v/>
      </c>
      <c r="AS2065" s="88" t="str">
        <f t="shared" si="1335"/>
        <v/>
      </c>
      <c r="AT2065" s="68" t="str">
        <f t="shared" si="1351"/>
        <v/>
      </c>
      <c r="AU2065" s="68" t="str">
        <f t="shared" si="1352"/>
        <v/>
      </c>
      <c r="AV2065" s="68" t="str">
        <f t="shared" si="1353"/>
        <v/>
      </c>
      <c r="AW2065" s="88" t="str">
        <f t="shared" si="1336"/>
        <v/>
      </c>
      <c r="AZ2065" s="88" t="str">
        <f t="shared" si="1337"/>
        <v/>
      </c>
      <c r="BA2065" s="68" t="str">
        <f t="shared" si="1338"/>
        <v/>
      </c>
      <c r="BB2065" s="68" t="str">
        <f t="shared" si="1339"/>
        <v/>
      </c>
      <c r="BC2065" s="68" t="str">
        <f t="shared" si="1340"/>
        <v/>
      </c>
      <c r="BD2065" s="69" t="str">
        <f t="shared" si="1341"/>
        <v/>
      </c>
      <c r="BE2065" s="69" t="str">
        <f t="shared" si="1354"/>
        <v/>
      </c>
      <c r="BT2065" s="138" t="str">
        <f t="shared" ca="1" si="1355"/>
        <v/>
      </c>
      <c r="BU2065" s="139" t="str">
        <f t="shared" ca="1" si="1356"/>
        <v/>
      </c>
      <c r="BW2065" s="138" t="str">
        <f t="shared" si="1357"/>
        <v/>
      </c>
      <c r="BX2065" s="104" t="str">
        <f t="shared" si="1358"/>
        <v/>
      </c>
      <c r="BY2065" s="139" t="str">
        <f t="shared" si="1359"/>
        <v/>
      </c>
      <c r="CA2065" s="138" t="str">
        <f t="shared" si="1360"/>
        <v/>
      </c>
      <c r="CB2065" s="104" t="str">
        <f t="shared" si="1361"/>
        <v/>
      </c>
      <c r="CC2065" s="139" t="str">
        <f t="shared" si="1362"/>
        <v/>
      </c>
      <c r="CE2065" s="162" t="str">
        <f t="shared" si="1363"/>
        <v/>
      </c>
      <c r="CF2065" s="163" t="str">
        <f t="shared" si="1364"/>
        <v/>
      </c>
      <c r="CG2065" s="164" t="str">
        <f t="shared" si="1365"/>
        <v/>
      </c>
      <c r="CI2065" s="162" t="str">
        <f t="shared" si="1366"/>
        <v/>
      </c>
      <c r="CJ2065" s="163" t="str">
        <f t="shared" si="1328"/>
        <v/>
      </c>
      <c r="CK2065" s="164" t="str">
        <f t="shared" si="1329"/>
        <v/>
      </c>
      <c r="CM2065" s="169" t="str">
        <f t="shared" si="1367"/>
        <v/>
      </c>
      <c r="CN2065" s="139" t="str">
        <f t="shared" si="1368"/>
        <v/>
      </c>
      <c r="CP2065" s="41" t="str">
        <f>IF($CM2065="", "", COUNTIF($CM$11:$CM$3035, "&lt;"&amp;$CM2065)+1+COUNTIF($CM$11:$CM2065, $CM2065)-1)</f>
        <v/>
      </c>
    </row>
    <row r="2066" spans="1:94" x14ac:dyDescent="0.25">
      <c r="A2066" s="40"/>
      <c r="B2066" s="82" t="str">
        <f>IF($I2066="", "", IFERROR(INDEX('Job Database'!$AE$11:$AE$3035, MATCH($I2066, 'Job Database'!$X$11:$X$3035, 0)), ""))</f>
        <v/>
      </c>
      <c r="C2066" s="69" t="str">
        <f>IF($I2066="", "", IF(COUNTIF('Job Database'!$X$11:$X$3035, $I2066)=0, $AC$5, $AC$4))</f>
        <v/>
      </c>
      <c r="D2066" s="40"/>
      <c r="E2066" s="85" t="str">
        <f>IF($I2066="", "", IF(IFERROR(INDEX('Job Database'!$M$11:$M$3035, MATCH($I2066, 'Job Database'!$X$11:$X$3035, 0)), "")="", "", IFERROR(INDEX('Job Database'!$M$11:$M$3035, MATCH($I2066, 'Job Database'!$X$11:$X$3035, 0)), "")))</f>
        <v/>
      </c>
      <c r="F2066" s="40"/>
      <c r="G2066" s="88" t="str">
        <f t="shared" si="1342"/>
        <v/>
      </c>
      <c r="H2066" s="40"/>
      <c r="I2066" s="24"/>
      <c r="J2066" s="34"/>
      <c r="K2066" s="106"/>
      <c r="L2066" s="79"/>
      <c r="M2066" s="34"/>
      <c r="N2066" s="79"/>
      <c r="O2066" s="31"/>
      <c r="P2066" s="53"/>
      <c r="Q2066" s="40"/>
      <c r="S2066" s="41" t="str">
        <f t="shared" si="1330"/>
        <v/>
      </c>
      <c r="T2066" s="41" t="str">
        <f t="shared" si="1331"/>
        <v/>
      </c>
      <c r="U2066" s="41" t="str">
        <f t="shared" si="1343"/>
        <v/>
      </c>
      <c r="W2066" s="74" t="str">
        <f>IF('Job Database'!$X2066="", "", 'Job Database'!$X2066)</f>
        <v/>
      </c>
      <c r="Y2066" s="41" t="str">
        <f>IF($W2066="", "", IF(COUNTIF($I$11:$I$3035, $W2066)&gt;0, "", MAX($Y$10:$Y2065)+1))</f>
        <v/>
      </c>
      <c r="Z2066" s="41">
        <v>2056</v>
      </c>
      <c r="AA2066" s="58" t="str">
        <f t="shared" si="1344"/>
        <v/>
      </c>
      <c r="AC2066" s="41" t="str">
        <f t="shared" si="1332"/>
        <v/>
      </c>
      <c r="AE2066" s="41" t="str">
        <f t="shared" si="1345"/>
        <v/>
      </c>
      <c r="AJ2066" s="154" t="str">
        <f t="shared" si="1346"/>
        <v/>
      </c>
      <c r="AL2066" s="120" t="str">
        <f t="shared" si="1347"/>
        <v/>
      </c>
      <c r="AM2066" s="104" t="str">
        <f t="shared" si="1348"/>
        <v/>
      </c>
      <c r="AN2066" s="104" t="str">
        <f t="shared" si="1349"/>
        <v/>
      </c>
      <c r="AO2066" s="104" t="str">
        <f t="shared" si="1333"/>
        <v/>
      </c>
      <c r="AP2066" s="104" t="str">
        <f t="shared" si="1334"/>
        <v/>
      </c>
      <c r="AQ2066" s="121" t="str">
        <f t="shared" si="1350"/>
        <v/>
      </c>
      <c r="AS2066" s="88" t="str">
        <f t="shared" si="1335"/>
        <v/>
      </c>
      <c r="AT2066" s="68" t="str">
        <f t="shared" si="1351"/>
        <v/>
      </c>
      <c r="AU2066" s="68" t="str">
        <f t="shared" si="1352"/>
        <v/>
      </c>
      <c r="AV2066" s="68" t="str">
        <f t="shared" si="1353"/>
        <v/>
      </c>
      <c r="AW2066" s="88" t="str">
        <f t="shared" si="1336"/>
        <v/>
      </c>
      <c r="AZ2066" s="88" t="str">
        <f t="shared" si="1337"/>
        <v/>
      </c>
      <c r="BA2066" s="68" t="str">
        <f t="shared" si="1338"/>
        <v/>
      </c>
      <c r="BB2066" s="68" t="str">
        <f t="shared" si="1339"/>
        <v/>
      </c>
      <c r="BC2066" s="68" t="str">
        <f t="shared" si="1340"/>
        <v/>
      </c>
      <c r="BD2066" s="69" t="str">
        <f t="shared" si="1341"/>
        <v/>
      </c>
      <c r="BE2066" s="69" t="str">
        <f t="shared" si="1354"/>
        <v/>
      </c>
      <c r="BT2066" s="138" t="str">
        <f t="shared" ca="1" si="1355"/>
        <v/>
      </c>
      <c r="BU2066" s="139" t="str">
        <f t="shared" ca="1" si="1356"/>
        <v/>
      </c>
      <c r="BW2066" s="138" t="str">
        <f t="shared" si="1357"/>
        <v/>
      </c>
      <c r="BX2066" s="104" t="str">
        <f t="shared" si="1358"/>
        <v/>
      </c>
      <c r="BY2066" s="139" t="str">
        <f t="shared" si="1359"/>
        <v/>
      </c>
      <c r="CA2066" s="138" t="str">
        <f t="shared" si="1360"/>
        <v/>
      </c>
      <c r="CB2066" s="104" t="str">
        <f t="shared" si="1361"/>
        <v/>
      </c>
      <c r="CC2066" s="139" t="str">
        <f t="shared" si="1362"/>
        <v/>
      </c>
      <c r="CE2066" s="162" t="str">
        <f t="shared" si="1363"/>
        <v/>
      </c>
      <c r="CF2066" s="163" t="str">
        <f t="shared" si="1364"/>
        <v/>
      </c>
      <c r="CG2066" s="164" t="str">
        <f t="shared" si="1365"/>
        <v/>
      </c>
      <c r="CI2066" s="162" t="str">
        <f t="shared" si="1366"/>
        <v/>
      </c>
      <c r="CJ2066" s="163" t="str">
        <f t="shared" si="1328"/>
        <v/>
      </c>
      <c r="CK2066" s="164" t="str">
        <f t="shared" si="1329"/>
        <v/>
      </c>
      <c r="CM2066" s="169" t="str">
        <f t="shared" si="1367"/>
        <v/>
      </c>
      <c r="CN2066" s="139" t="str">
        <f t="shared" si="1368"/>
        <v/>
      </c>
      <c r="CP2066" s="41" t="str">
        <f>IF($CM2066="", "", COUNTIF($CM$11:$CM$3035, "&lt;"&amp;$CM2066)+1+COUNTIF($CM$11:$CM2066, $CM2066)-1)</f>
        <v/>
      </c>
    </row>
    <row r="2067" spans="1:94" x14ac:dyDescent="0.25">
      <c r="A2067" s="40"/>
      <c r="B2067" s="82" t="str">
        <f>IF($I2067="", "", IFERROR(INDEX('Job Database'!$AE$11:$AE$3035, MATCH($I2067, 'Job Database'!$X$11:$X$3035, 0)), ""))</f>
        <v/>
      </c>
      <c r="C2067" s="69" t="str">
        <f>IF($I2067="", "", IF(COUNTIF('Job Database'!$X$11:$X$3035, $I2067)=0, $AC$5, $AC$4))</f>
        <v/>
      </c>
      <c r="D2067" s="40"/>
      <c r="E2067" s="85" t="str">
        <f>IF($I2067="", "", IF(IFERROR(INDEX('Job Database'!$M$11:$M$3035, MATCH($I2067, 'Job Database'!$X$11:$X$3035, 0)), "")="", "", IFERROR(INDEX('Job Database'!$M$11:$M$3035, MATCH($I2067, 'Job Database'!$X$11:$X$3035, 0)), "")))</f>
        <v/>
      </c>
      <c r="F2067" s="40"/>
      <c r="G2067" s="88" t="str">
        <f t="shared" si="1342"/>
        <v/>
      </c>
      <c r="H2067" s="40"/>
      <c r="I2067" s="24"/>
      <c r="J2067" s="34"/>
      <c r="K2067" s="106"/>
      <c r="L2067" s="79"/>
      <c r="M2067" s="34"/>
      <c r="N2067" s="79"/>
      <c r="O2067" s="31"/>
      <c r="P2067" s="53"/>
      <c r="Q2067" s="40"/>
      <c r="S2067" s="41" t="str">
        <f t="shared" si="1330"/>
        <v/>
      </c>
      <c r="T2067" s="41" t="str">
        <f t="shared" si="1331"/>
        <v/>
      </c>
      <c r="U2067" s="41" t="str">
        <f t="shared" si="1343"/>
        <v/>
      </c>
      <c r="W2067" s="74" t="str">
        <f>IF('Job Database'!$X2067="", "", 'Job Database'!$X2067)</f>
        <v/>
      </c>
      <c r="Y2067" s="41" t="str">
        <f>IF($W2067="", "", IF(COUNTIF($I$11:$I$3035, $W2067)&gt;0, "", MAX($Y$10:$Y2066)+1))</f>
        <v/>
      </c>
      <c r="Z2067" s="41">
        <v>2057</v>
      </c>
      <c r="AA2067" s="58" t="str">
        <f t="shared" si="1344"/>
        <v/>
      </c>
      <c r="AC2067" s="41" t="str">
        <f t="shared" si="1332"/>
        <v/>
      </c>
      <c r="AE2067" s="41" t="str">
        <f t="shared" si="1345"/>
        <v/>
      </c>
      <c r="AJ2067" s="154" t="str">
        <f t="shared" si="1346"/>
        <v/>
      </c>
      <c r="AL2067" s="120" t="str">
        <f t="shared" si="1347"/>
        <v/>
      </c>
      <c r="AM2067" s="104" t="str">
        <f t="shared" si="1348"/>
        <v/>
      </c>
      <c r="AN2067" s="104" t="str">
        <f t="shared" si="1349"/>
        <v/>
      </c>
      <c r="AO2067" s="104" t="str">
        <f t="shared" si="1333"/>
        <v/>
      </c>
      <c r="AP2067" s="104" t="str">
        <f t="shared" si="1334"/>
        <v/>
      </c>
      <c r="AQ2067" s="121" t="str">
        <f t="shared" si="1350"/>
        <v/>
      </c>
      <c r="AS2067" s="88" t="str">
        <f t="shared" si="1335"/>
        <v/>
      </c>
      <c r="AT2067" s="68" t="str">
        <f t="shared" si="1351"/>
        <v/>
      </c>
      <c r="AU2067" s="68" t="str">
        <f t="shared" si="1352"/>
        <v/>
      </c>
      <c r="AV2067" s="68" t="str">
        <f t="shared" si="1353"/>
        <v/>
      </c>
      <c r="AW2067" s="88" t="str">
        <f t="shared" si="1336"/>
        <v/>
      </c>
      <c r="AZ2067" s="88" t="str">
        <f t="shared" si="1337"/>
        <v/>
      </c>
      <c r="BA2067" s="68" t="str">
        <f t="shared" si="1338"/>
        <v/>
      </c>
      <c r="BB2067" s="68" t="str">
        <f t="shared" si="1339"/>
        <v/>
      </c>
      <c r="BC2067" s="68" t="str">
        <f t="shared" si="1340"/>
        <v/>
      </c>
      <c r="BD2067" s="69" t="str">
        <f t="shared" si="1341"/>
        <v/>
      </c>
      <c r="BE2067" s="69" t="str">
        <f t="shared" si="1354"/>
        <v/>
      </c>
      <c r="BT2067" s="138" t="str">
        <f t="shared" ca="1" si="1355"/>
        <v/>
      </c>
      <c r="BU2067" s="139" t="str">
        <f t="shared" ca="1" si="1356"/>
        <v/>
      </c>
      <c r="BW2067" s="138" t="str">
        <f t="shared" si="1357"/>
        <v/>
      </c>
      <c r="BX2067" s="104" t="str">
        <f t="shared" si="1358"/>
        <v/>
      </c>
      <c r="BY2067" s="139" t="str">
        <f t="shared" si="1359"/>
        <v/>
      </c>
      <c r="CA2067" s="138" t="str">
        <f t="shared" si="1360"/>
        <v/>
      </c>
      <c r="CB2067" s="104" t="str">
        <f t="shared" si="1361"/>
        <v/>
      </c>
      <c r="CC2067" s="139" t="str">
        <f t="shared" si="1362"/>
        <v/>
      </c>
      <c r="CE2067" s="162" t="str">
        <f t="shared" si="1363"/>
        <v/>
      </c>
      <c r="CF2067" s="163" t="str">
        <f t="shared" si="1364"/>
        <v/>
      </c>
      <c r="CG2067" s="164" t="str">
        <f t="shared" si="1365"/>
        <v/>
      </c>
      <c r="CI2067" s="162" t="str">
        <f t="shared" si="1366"/>
        <v/>
      </c>
      <c r="CJ2067" s="163" t="str">
        <f t="shared" si="1328"/>
        <v/>
      </c>
      <c r="CK2067" s="164" t="str">
        <f t="shared" si="1329"/>
        <v/>
      </c>
      <c r="CM2067" s="169" t="str">
        <f t="shared" si="1367"/>
        <v/>
      </c>
      <c r="CN2067" s="139" t="str">
        <f t="shared" si="1368"/>
        <v/>
      </c>
      <c r="CP2067" s="41" t="str">
        <f>IF($CM2067="", "", COUNTIF($CM$11:$CM$3035, "&lt;"&amp;$CM2067)+1+COUNTIF($CM$11:$CM2067, $CM2067)-1)</f>
        <v/>
      </c>
    </row>
    <row r="2068" spans="1:94" x14ac:dyDescent="0.25">
      <c r="A2068" s="40"/>
      <c r="B2068" s="82" t="str">
        <f>IF($I2068="", "", IFERROR(INDEX('Job Database'!$AE$11:$AE$3035, MATCH($I2068, 'Job Database'!$X$11:$X$3035, 0)), ""))</f>
        <v/>
      </c>
      <c r="C2068" s="69" t="str">
        <f>IF($I2068="", "", IF(COUNTIF('Job Database'!$X$11:$X$3035, $I2068)=0, $AC$5, $AC$4))</f>
        <v/>
      </c>
      <c r="D2068" s="40"/>
      <c r="E2068" s="85" t="str">
        <f>IF($I2068="", "", IF(IFERROR(INDEX('Job Database'!$M$11:$M$3035, MATCH($I2068, 'Job Database'!$X$11:$X$3035, 0)), "")="", "", IFERROR(INDEX('Job Database'!$M$11:$M$3035, MATCH($I2068, 'Job Database'!$X$11:$X$3035, 0)), "")))</f>
        <v/>
      </c>
      <c r="F2068" s="40"/>
      <c r="G2068" s="88" t="str">
        <f t="shared" si="1342"/>
        <v/>
      </c>
      <c r="H2068" s="40"/>
      <c r="I2068" s="24"/>
      <c r="J2068" s="34"/>
      <c r="K2068" s="106"/>
      <c r="L2068" s="79"/>
      <c r="M2068" s="34"/>
      <c r="N2068" s="79"/>
      <c r="O2068" s="31"/>
      <c r="P2068" s="53"/>
      <c r="Q2068" s="40"/>
      <c r="S2068" s="41" t="str">
        <f t="shared" si="1330"/>
        <v/>
      </c>
      <c r="T2068" s="41" t="str">
        <f t="shared" si="1331"/>
        <v/>
      </c>
      <c r="U2068" s="41" t="str">
        <f t="shared" si="1343"/>
        <v/>
      </c>
      <c r="W2068" s="74" t="str">
        <f>IF('Job Database'!$X2068="", "", 'Job Database'!$X2068)</f>
        <v/>
      </c>
      <c r="Y2068" s="41" t="str">
        <f>IF($W2068="", "", IF(COUNTIF($I$11:$I$3035, $W2068)&gt;0, "", MAX($Y$10:$Y2067)+1))</f>
        <v/>
      </c>
      <c r="Z2068" s="41">
        <v>2058</v>
      </c>
      <c r="AA2068" s="58" t="str">
        <f t="shared" si="1344"/>
        <v/>
      </c>
      <c r="AC2068" s="41" t="str">
        <f t="shared" si="1332"/>
        <v/>
      </c>
      <c r="AE2068" s="41" t="str">
        <f t="shared" si="1345"/>
        <v/>
      </c>
      <c r="AJ2068" s="154" t="str">
        <f t="shared" si="1346"/>
        <v/>
      </c>
      <c r="AL2068" s="120" t="str">
        <f t="shared" si="1347"/>
        <v/>
      </c>
      <c r="AM2068" s="104" t="str">
        <f t="shared" si="1348"/>
        <v/>
      </c>
      <c r="AN2068" s="104" t="str">
        <f t="shared" si="1349"/>
        <v/>
      </c>
      <c r="AO2068" s="104" t="str">
        <f t="shared" si="1333"/>
        <v/>
      </c>
      <c r="AP2068" s="104" t="str">
        <f t="shared" si="1334"/>
        <v/>
      </c>
      <c r="AQ2068" s="121" t="str">
        <f t="shared" si="1350"/>
        <v/>
      </c>
      <c r="AS2068" s="88" t="str">
        <f t="shared" si="1335"/>
        <v/>
      </c>
      <c r="AT2068" s="68" t="str">
        <f t="shared" si="1351"/>
        <v/>
      </c>
      <c r="AU2068" s="68" t="str">
        <f t="shared" si="1352"/>
        <v/>
      </c>
      <c r="AV2068" s="68" t="str">
        <f t="shared" si="1353"/>
        <v/>
      </c>
      <c r="AW2068" s="88" t="str">
        <f t="shared" si="1336"/>
        <v/>
      </c>
      <c r="AZ2068" s="88" t="str">
        <f t="shared" si="1337"/>
        <v/>
      </c>
      <c r="BA2068" s="68" t="str">
        <f t="shared" si="1338"/>
        <v/>
      </c>
      <c r="BB2068" s="68" t="str">
        <f t="shared" si="1339"/>
        <v/>
      </c>
      <c r="BC2068" s="68" t="str">
        <f t="shared" si="1340"/>
        <v/>
      </c>
      <c r="BD2068" s="69" t="str">
        <f t="shared" si="1341"/>
        <v/>
      </c>
      <c r="BE2068" s="69" t="str">
        <f t="shared" si="1354"/>
        <v/>
      </c>
      <c r="BT2068" s="138" t="str">
        <f t="shared" ca="1" si="1355"/>
        <v/>
      </c>
      <c r="BU2068" s="139" t="str">
        <f t="shared" ca="1" si="1356"/>
        <v/>
      </c>
      <c r="BW2068" s="138" t="str">
        <f t="shared" si="1357"/>
        <v/>
      </c>
      <c r="BX2068" s="104" t="str">
        <f t="shared" si="1358"/>
        <v/>
      </c>
      <c r="BY2068" s="139" t="str">
        <f t="shared" si="1359"/>
        <v/>
      </c>
      <c r="CA2068" s="138" t="str">
        <f t="shared" si="1360"/>
        <v/>
      </c>
      <c r="CB2068" s="104" t="str">
        <f t="shared" si="1361"/>
        <v/>
      </c>
      <c r="CC2068" s="139" t="str">
        <f t="shared" si="1362"/>
        <v/>
      </c>
      <c r="CE2068" s="162" t="str">
        <f t="shared" si="1363"/>
        <v/>
      </c>
      <c r="CF2068" s="163" t="str">
        <f t="shared" si="1364"/>
        <v/>
      </c>
      <c r="CG2068" s="164" t="str">
        <f t="shared" si="1365"/>
        <v/>
      </c>
      <c r="CI2068" s="162" t="str">
        <f t="shared" si="1366"/>
        <v/>
      </c>
      <c r="CJ2068" s="163" t="str">
        <f t="shared" si="1328"/>
        <v/>
      </c>
      <c r="CK2068" s="164" t="str">
        <f t="shared" si="1329"/>
        <v/>
      </c>
      <c r="CM2068" s="169" t="str">
        <f t="shared" si="1367"/>
        <v/>
      </c>
      <c r="CN2068" s="139" t="str">
        <f t="shared" si="1368"/>
        <v/>
      </c>
      <c r="CP2068" s="41" t="str">
        <f>IF($CM2068="", "", COUNTIF($CM$11:$CM$3035, "&lt;"&amp;$CM2068)+1+COUNTIF($CM$11:$CM2068, $CM2068)-1)</f>
        <v/>
      </c>
    </row>
    <row r="2069" spans="1:94" x14ac:dyDescent="0.25">
      <c r="A2069" s="40"/>
      <c r="B2069" s="82" t="str">
        <f>IF($I2069="", "", IFERROR(INDEX('Job Database'!$AE$11:$AE$3035, MATCH($I2069, 'Job Database'!$X$11:$X$3035, 0)), ""))</f>
        <v/>
      </c>
      <c r="C2069" s="69" t="str">
        <f>IF($I2069="", "", IF(COUNTIF('Job Database'!$X$11:$X$3035, $I2069)=0, $AC$5, $AC$4))</f>
        <v/>
      </c>
      <c r="D2069" s="40"/>
      <c r="E2069" s="85" t="str">
        <f>IF($I2069="", "", IF(IFERROR(INDEX('Job Database'!$M$11:$M$3035, MATCH($I2069, 'Job Database'!$X$11:$X$3035, 0)), "")="", "", IFERROR(INDEX('Job Database'!$M$11:$M$3035, MATCH($I2069, 'Job Database'!$X$11:$X$3035, 0)), "")))</f>
        <v/>
      </c>
      <c r="F2069" s="40"/>
      <c r="G2069" s="88" t="str">
        <f t="shared" si="1342"/>
        <v/>
      </c>
      <c r="H2069" s="40"/>
      <c r="I2069" s="24"/>
      <c r="J2069" s="34"/>
      <c r="K2069" s="106"/>
      <c r="L2069" s="79"/>
      <c r="M2069" s="34"/>
      <c r="N2069" s="79"/>
      <c r="O2069" s="31"/>
      <c r="P2069" s="53"/>
      <c r="Q2069" s="40"/>
      <c r="S2069" s="41" t="str">
        <f t="shared" si="1330"/>
        <v/>
      </c>
      <c r="T2069" s="41" t="str">
        <f t="shared" si="1331"/>
        <v/>
      </c>
      <c r="U2069" s="41" t="str">
        <f t="shared" si="1343"/>
        <v/>
      </c>
      <c r="W2069" s="74" t="str">
        <f>IF('Job Database'!$X2069="", "", 'Job Database'!$X2069)</f>
        <v/>
      </c>
      <c r="Y2069" s="41" t="str">
        <f>IF($W2069="", "", IF(COUNTIF($I$11:$I$3035, $W2069)&gt;0, "", MAX($Y$10:$Y2068)+1))</f>
        <v/>
      </c>
      <c r="Z2069" s="41">
        <v>2059</v>
      </c>
      <c r="AA2069" s="58" t="str">
        <f t="shared" si="1344"/>
        <v/>
      </c>
      <c r="AC2069" s="41" t="str">
        <f t="shared" si="1332"/>
        <v/>
      </c>
      <c r="AE2069" s="41" t="str">
        <f t="shared" si="1345"/>
        <v/>
      </c>
      <c r="AJ2069" s="154" t="str">
        <f t="shared" si="1346"/>
        <v/>
      </c>
      <c r="AL2069" s="120" t="str">
        <f t="shared" si="1347"/>
        <v/>
      </c>
      <c r="AM2069" s="104" t="str">
        <f t="shared" si="1348"/>
        <v/>
      </c>
      <c r="AN2069" s="104" t="str">
        <f t="shared" si="1349"/>
        <v/>
      </c>
      <c r="AO2069" s="104" t="str">
        <f t="shared" si="1333"/>
        <v/>
      </c>
      <c r="AP2069" s="104" t="str">
        <f t="shared" si="1334"/>
        <v/>
      </c>
      <c r="AQ2069" s="121" t="str">
        <f t="shared" si="1350"/>
        <v/>
      </c>
      <c r="AS2069" s="88" t="str">
        <f t="shared" si="1335"/>
        <v/>
      </c>
      <c r="AT2069" s="68" t="str">
        <f t="shared" si="1351"/>
        <v/>
      </c>
      <c r="AU2069" s="68" t="str">
        <f t="shared" si="1352"/>
        <v/>
      </c>
      <c r="AV2069" s="68" t="str">
        <f t="shared" si="1353"/>
        <v/>
      </c>
      <c r="AW2069" s="88" t="str">
        <f t="shared" si="1336"/>
        <v/>
      </c>
      <c r="AZ2069" s="88" t="str">
        <f t="shared" si="1337"/>
        <v/>
      </c>
      <c r="BA2069" s="68" t="str">
        <f t="shared" si="1338"/>
        <v/>
      </c>
      <c r="BB2069" s="68" t="str">
        <f t="shared" si="1339"/>
        <v/>
      </c>
      <c r="BC2069" s="68" t="str">
        <f t="shared" si="1340"/>
        <v/>
      </c>
      <c r="BD2069" s="69" t="str">
        <f t="shared" si="1341"/>
        <v/>
      </c>
      <c r="BE2069" s="69" t="str">
        <f t="shared" si="1354"/>
        <v/>
      </c>
      <c r="BT2069" s="138" t="str">
        <f t="shared" ca="1" si="1355"/>
        <v/>
      </c>
      <c r="BU2069" s="139" t="str">
        <f t="shared" ca="1" si="1356"/>
        <v/>
      </c>
      <c r="BW2069" s="138" t="str">
        <f t="shared" si="1357"/>
        <v/>
      </c>
      <c r="BX2069" s="104" t="str">
        <f t="shared" si="1358"/>
        <v/>
      </c>
      <c r="BY2069" s="139" t="str">
        <f t="shared" si="1359"/>
        <v/>
      </c>
      <c r="CA2069" s="138" t="str">
        <f t="shared" si="1360"/>
        <v/>
      </c>
      <c r="CB2069" s="104" t="str">
        <f t="shared" si="1361"/>
        <v/>
      </c>
      <c r="CC2069" s="139" t="str">
        <f t="shared" si="1362"/>
        <v/>
      </c>
      <c r="CE2069" s="162" t="str">
        <f t="shared" si="1363"/>
        <v/>
      </c>
      <c r="CF2069" s="163" t="str">
        <f t="shared" si="1364"/>
        <v/>
      </c>
      <c r="CG2069" s="164" t="str">
        <f t="shared" si="1365"/>
        <v/>
      </c>
      <c r="CI2069" s="162" t="str">
        <f t="shared" si="1366"/>
        <v/>
      </c>
      <c r="CJ2069" s="163" t="str">
        <f t="shared" si="1328"/>
        <v/>
      </c>
      <c r="CK2069" s="164" t="str">
        <f t="shared" si="1329"/>
        <v/>
      </c>
      <c r="CM2069" s="169" t="str">
        <f t="shared" si="1367"/>
        <v/>
      </c>
      <c r="CN2069" s="139" t="str">
        <f t="shared" si="1368"/>
        <v/>
      </c>
      <c r="CP2069" s="41" t="str">
        <f>IF($CM2069="", "", COUNTIF($CM$11:$CM$3035, "&lt;"&amp;$CM2069)+1+COUNTIF($CM$11:$CM2069, $CM2069)-1)</f>
        <v/>
      </c>
    </row>
    <row r="2070" spans="1:94" x14ac:dyDescent="0.25">
      <c r="A2070" s="40"/>
      <c r="B2070" s="82" t="str">
        <f>IF($I2070="", "", IFERROR(INDEX('Job Database'!$AE$11:$AE$3035, MATCH($I2070, 'Job Database'!$X$11:$X$3035, 0)), ""))</f>
        <v/>
      </c>
      <c r="C2070" s="69" t="str">
        <f>IF($I2070="", "", IF(COUNTIF('Job Database'!$X$11:$X$3035, $I2070)=0, $AC$5, $AC$4))</f>
        <v/>
      </c>
      <c r="D2070" s="40"/>
      <c r="E2070" s="85" t="str">
        <f>IF($I2070="", "", IF(IFERROR(INDEX('Job Database'!$M$11:$M$3035, MATCH($I2070, 'Job Database'!$X$11:$X$3035, 0)), "")="", "", IFERROR(INDEX('Job Database'!$M$11:$M$3035, MATCH($I2070, 'Job Database'!$X$11:$X$3035, 0)), "")))</f>
        <v/>
      </c>
      <c r="F2070" s="40"/>
      <c r="G2070" s="88" t="str">
        <f t="shared" si="1342"/>
        <v/>
      </c>
      <c r="H2070" s="40"/>
      <c r="I2070" s="24"/>
      <c r="J2070" s="34"/>
      <c r="K2070" s="106"/>
      <c r="L2070" s="79"/>
      <c r="M2070" s="34"/>
      <c r="N2070" s="79"/>
      <c r="O2070" s="31"/>
      <c r="P2070" s="53"/>
      <c r="Q2070" s="40"/>
      <c r="S2070" s="41" t="str">
        <f t="shared" si="1330"/>
        <v/>
      </c>
      <c r="T2070" s="41" t="str">
        <f t="shared" si="1331"/>
        <v/>
      </c>
      <c r="U2070" s="41" t="str">
        <f t="shared" si="1343"/>
        <v/>
      </c>
      <c r="W2070" s="74" t="str">
        <f>IF('Job Database'!$X2070="", "", 'Job Database'!$X2070)</f>
        <v/>
      </c>
      <c r="Y2070" s="41" t="str">
        <f>IF($W2070="", "", IF(COUNTIF($I$11:$I$3035, $W2070)&gt;0, "", MAX($Y$10:$Y2069)+1))</f>
        <v/>
      </c>
      <c r="Z2070" s="41">
        <v>2060</v>
      </c>
      <c r="AA2070" s="58" t="str">
        <f t="shared" si="1344"/>
        <v/>
      </c>
      <c r="AC2070" s="41" t="str">
        <f t="shared" si="1332"/>
        <v/>
      </c>
      <c r="AE2070" s="41" t="str">
        <f t="shared" si="1345"/>
        <v/>
      </c>
      <c r="AJ2070" s="154" t="str">
        <f t="shared" si="1346"/>
        <v/>
      </c>
      <c r="AL2070" s="120" t="str">
        <f t="shared" si="1347"/>
        <v/>
      </c>
      <c r="AM2070" s="104" t="str">
        <f t="shared" si="1348"/>
        <v/>
      </c>
      <c r="AN2070" s="104" t="str">
        <f t="shared" si="1349"/>
        <v/>
      </c>
      <c r="AO2070" s="104" t="str">
        <f t="shared" si="1333"/>
        <v/>
      </c>
      <c r="AP2070" s="104" t="str">
        <f t="shared" si="1334"/>
        <v/>
      </c>
      <c r="AQ2070" s="121" t="str">
        <f t="shared" si="1350"/>
        <v/>
      </c>
      <c r="AS2070" s="88" t="str">
        <f t="shared" si="1335"/>
        <v/>
      </c>
      <c r="AT2070" s="68" t="str">
        <f t="shared" si="1351"/>
        <v/>
      </c>
      <c r="AU2070" s="68" t="str">
        <f t="shared" si="1352"/>
        <v/>
      </c>
      <c r="AV2070" s="68" t="str">
        <f t="shared" si="1353"/>
        <v/>
      </c>
      <c r="AW2070" s="88" t="str">
        <f t="shared" si="1336"/>
        <v/>
      </c>
      <c r="AZ2070" s="88" t="str">
        <f t="shared" si="1337"/>
        <v/>
      </c>
      <c r="BA2070" s="68" t="str">
        <f t="shared" si="1338"/>
        <v/>
      </c>
      <c r="BB2070" s="68" t="str">
        <f t="shared" si="1339"/>
        <v/>
      </c>
      <c r="BC2070" s="68" t="str">
        <f t="shared" si="1340"/>
        <v/>
      </c>
      <c r="BD2070" s="69" t="str">
        <f t="shared" si="1341"/>
        <v/>
      </c>
      <c r="BE2070" s="69" t="str">
        <f t="shared" si="1354"/>
        <v/>
      </c>
      <c r="BT2070" s="138" t="str">
        <f t="shared" ca="1" si="1355"/>
        <v/>
      </c>
      <c r="BU2070" s="139" t="str">
        <f t="shared" ca="1" si="1356"/>
        <v/>
      </c>
      <c r="BW2070" s="138" t="str">
        <f t="shared" si="1357"/>
        <v/>
      </c>
      <c r="BX2070" s="104" t="str">
        <f t="shared" si="1358"/>
        <v/>
      </c>
      <c r="BY2070" s="139" t="str">
        <f t="shared" si="1359"/>
        <v/>
      </c>
      <c r="CA2070" s="138" t="str">
        <f t="shared" si="1360"/>
        <v/>
      </c>
      <c r="CB2070" s="104" t="str">
        <f t="shared" si="1361"/>
        <v/>
      </c>
      <c r="CC2070" s="139" t="str">
        <f t="shared" si="1362"/>
        <v/>
      </c>
      <c r="CE2070" s="162" t="str">
        <f t="shared" si="1363"/>
        <v/>
      </c>
      <c r="CF2070" s="163" t="str">
        <f t="shared" si="1364"/>
        <v/>
      </c>
      <c r="CG2070" s="164" t="str">
        <f t="shared" si="1365"/>
        <v/>
      </c>
      <c r="CI2070" s="162" t="str">
        <f t="shared" si="1366"/>
        <v/>
      </c>
      <c r="CJ2070" s="163" t="str">
        <f t="shared" si="1328"/>
        <v/>
      </c>
      <c r="CK2070" s="164" t="str">
        <f t="shared" si="1329"/>
        <v/>
      </c>
      <c r="CM2070" s="169" t="str">
        <f t="shared" si="1367"/>
        <v/>
      </c>
      <c r="CN2070" s="139" t="str">
        <f t="shared" si="1368"/>
        <v/>
      </c>
      <c r="CP2070" s="41" t="str">
        <f>IF($CM2070="", "", COUNTIF($CM$11:$CM$3035, "&lt;"&amp;$CM2070)+1+COUNTIF($CM$11:$CM2070, $CM2070)-1)</f>
        <v/>
      </c>
    </row>
    <row r="2071" spans="1:94" x14ac:dyDescent="0.25">
      <c r="A2071" s="40"/>
      <c r="B2071" s="82" t="str">
        <f>IF($I2071="", "", IFERROR(INDEX('Job Database'!$AE$11:$AE$3035, MATCH($I2071, 'Job Database'!$X$11:$X$3035, 0)), ""))</f>
        <v/>
      </c>
      <c r="C2071" s="69" t="str">
        <f>IF($I2071="", "", IF(COUNTIF('Job Database'!$X$11:$X$3035, $I2071)=0, $AC$5, $AC$4))</f>
        <v/>
      </c>
      <c r="D2071" s="40"/>
      <c r="E2071" s="85" t="str">
        <f>IF($I2071="", "", IF(IFERROR(INDEX('Job Database'!$M$11:$M$3035, MATCH($I2071, 'Job Database'!$X$11:$X$3035, 0)), "")="", "", IFERROR(INDEX('Job Database'!$M$11:$M$3035, MATCH($I2071, 'Job Database'!$X$11:$X$3035, 0)), "")))</f>
        <v/>
      </c>
      <c r="F2071" s="40"/>
      <c r="G2071" s="88" t="str">
        <f t="shared" si="1342"/>
        <v/>
      </c>
      <c r="H2071" s="40"/>
      <c r="I2071" s="24"/>
      <c r="J2071" s="34"/>
      <c r="K2071" s="106"/>
      <c r="L2071" s="79"/>
      <c r="M2071" s="34"/>
      <c r="N2071" s="79"/>
      <c r="O2071" s="31"/>
      <c r="P2071" s="53"/>
      <c r="Q2071" s="40"/>
      <c r="S2071" s="41" t="str">
        <f t="shared" si="1330"/>
        <v/>
      </c>
      <c r="T2071" s="41" t="str">
        <f t="shared" si="1331"/>
        <v/>
      </c>
      <c r="U2071" s="41" t="str">
        <f t="shared" si="1343"/>
        <v/>
      </c>
      <c r="W2071" s="74" t="str">
        <f>IF('Job Database'!$X2071="", "", 'Job Database'!$X2071)</f>
        <v/>
      </c>
      <c r="Y2071" s="41" t="str">
        <f>IF($W2071="", "", IF(COUNTIF($I$11:$I$3035, $W2071)&gt;0, "", MAX($Y$10:$Y2070)+1))</f>
        <v/>
      </c>
      <c r="Z2071" s="41">
        <v>2061</v>
      </c>
      <c r="AA2071" s="58" t="str">
        <f t="shared" si="1344"/>
        <v/>
      </c>
      <c r="AC2071" s="41" t="str">
        <f t="shared" si="1332"/>
        <v/>
      </c>
      <c r="AE2071" s="41" t="str">
        <f t="shared" si="1345"/>
        <v/>
      </c>
      <c r="AJ2071" s="154" t="str">
        <f t="shared" si="1346"/>
        <v/>
      </c>
      <c r="AL2071" s="120" t="str">
        <f t="shared" si="1347"/>
        <v/>
      </c>
      <c r="AM2071" s="104" t="str">
        <f t="shared" si="1348"/>
        <v/>
      </c>
      <c r="AN2071" s="104" t="str">
        <f t="shared" si="1349"/>
        <v/>
      </c>
      <c r="AO2071" s="104" t="str">
        <f t="shared" si="1333"/>
        <v/>
      </c>
      <c r="AP2071" s="104" t="str">
        <f t="shared" si="1334"/>
        <v/>
      </c>
      <c r="AQ2071" s="121" t="str">
        <f t="shared" si="1350"/>
        <v/>
      </c>
      <c r="AS2071" s="88" t="str">
        <f t="shared" si="1335"/>
        <v/>
      </c>
      <c r="AT2071" s="68" t="str">
        <f t="shared" si="1351"/>
        <v/>
      </c>
      <c r="AU2071" s="68" t="str">
        <f t="shared" si="1352"/>
        <v/>
      </c>
      <c r="AV2071" s="68" t="str">
        <f t="shared" si="1353"/>
        <v/>
      </c>
      <c r="AW2071" s="88" t="str">
        <f t="shared" si="1336"/>
        <v/>
      </c>
      <c r="AZ2071" s="88" t="str">
        <f t="shared" si="1337"/>
        <v/>
      </c>
      <c r="BA2071" s="68" t="str">
        <f t="shared" si="1338"/>
        <v/>
      </c>
      <c r="BB2071" s="68" t="str">
        <f t="shared" si="1339"/>
        <v/>
      </c>
      <c r="BC2071" s="68" t="str">
        <f t="shared" si="1340"/>
        <v/>
      </c>
      <c r="BD2071" s="69" t="str">
        <f t="shared" si="1341"/>
        <v/>
      </c>
      <c r="BE2071" s="69" t="str">
        <f t="shared" si="1354"/>
        <v/>
      </c>
      <c r="BT2071" s="138" t="str">
        <f t="shared" ca="1" si="1355"/>
        <v/>
      </c>
      <c r="BU2071" s="139" t="str">
        <f t="shared" ca="1" si="1356"/>
        <v/>
      </c>
      <c r="BW2071" s="138" t="str">
        <f t="shared" si="1357"/>
        <v/>
      </c>
      <c r="BX2071" s="104" t="str">
        <f t="shared" si="1358"/>
        <v/>
      </c>
      <c r="BY2071" s="139" t="str">
        <f t="shared" si="1359"/>
        <v/>
      </c>
      <c r="CA2071" s="138" t="str">
        <f t="shared" si="1360"/>
        <v/>
      </c>
      <c r="CB2071" s="104" t="str">
        <f t="shared" si="1361"/>
        <v/>
      </c>
      <c r="CC2071" s="139" t="str">
        <f t="shared" si="1362"/>
        <v/>
      </c>
      <c r="CE2071" s="162" t="str">
        <f t="shared" si="1363"/>
        <v/>
      </c>
      <c r="CF2071" s="163" t="str">
        <f t="shared" si="1364"/>
        <v/>
      </c>
      <c r="CG2071" s="164" t="str">
        <f t="shared" si="1365"/>
        <v/>
      </c>
      <c r="CI2071" s="162" t="str">
        <f t="shared" si="1366"/>
        <v/>
      </c>
      <c r="CJ2071" s="163" t="str">
        <f t="shared" si="1328"/>
        <v/>
      </c>
      <c r="CK2071" s="164" t="str">
        <f t="shared" si="1329"/>
        <v/>
      </c>
      <c r="CM2071" s="169" t="str">
        <f t="shared" si="1367"/>
        <v/>
      </c>
      <c r="CN2071" s="139" t="str">
        <f t="shared" si="1368"/>
        <v/>
      </c>
      <c r="CP2071" s="41" t="str">
        <f>IF($CM2071="", "", COUNTIF($CM$11:$CM$3035, "&lt;"&amp;$CM2071)+1+COUNTIF($CM$11:$CM2071, $CM2071)-1)</f>
        <v/>
      </c>
    </row>
    <row r="2072" spans="1:94" x14ac:dyDescent="0.25">
      <c r="A2072" s="40"/>
      <c r="B2072" s="82" t="str">
        <f>IF($I2072="", "", IFERROR(INDEX('Job Database'!$AE$11:$AE$3035, MATCH($I2072, 'Job Database'!$X$11:$X$3035, 0)), ""))</f>
        <v/>
      </c>
      <c r="C2072" s="69" t="str">
        <f>IF($I2072="", "", IF(COUNTIF('Job Database'!$X$11:$X$3035, $I2072)=0, $AC$5, $AC$4))</f>
        <v/>
      </c>
      <c r="D2072" s="40"/>
      <c r="E2072" s="85" t="str">
        <f>IF($I2072="", "", IF(IFERROR(INDEX('Job Database'!$M$11:$M$3035, MATCH($I2072, 'Job Database'!$X$11:$X$3035, 0)), "")="", "", IFERROR(INDEX('Job Database'!$M$11:$M$3035, MATCH($I2072, 'Job Database'!$X$11:$X$3035, 0)), "")))</f>
        <v/>
      </c>
      <c r="F2072" s="40"/>
      <c r="G2072" s="88" t="str">
        <f t="shared" si="1342"/>
        <v/>
      </c>
      <c r="H2072" s="40"/>
      <c r="I2072" s="24"/>
      <c r="J2072" s="34"/>
      <c r="K2072" s="106"/>
      <c r="L2072" s="79"/>
      <c r="M2072" s="34"/>
      <c r="N2072" s="79"/>
      <c r="O2072" s="31"/>
      <c r="P2072" s="53"/>
      <c r="Q2072" s="40"/>
      <c r="S2072" s="41" t="str">
        <f t="shared" si="1330"/>
        <v/>
      </c>
      <c r="T2072" s="41" t="str">
        <f t="shared" si="1331"/>
        <v/>
      </c>
      <c r="U2072" s="41" t="str">
        <f t="shared" si="1343"/>
        <v/>
      </c>
      <c r="W2072" s="74" t="str">
        <f>IF('Job Database'!$X2072="", "", 'Job Database'!$X2072)</f>
        <v/>
      </c>
      <c r="Y2072" s="41" t="str">
        <f>IF($W2072="", "", IF(COUNTIF($I$11:$I$3035, $W2072)&gt;0, "", MAX($Y$10:$Y2071)+1))</f>
        <v/>
      </c>
      <c r="Z2072" s="41">
        <v>2062</v>
      </c>
      <c r="AA2072" s="58" t="str">
        <f t="shared" si="1344"/>
        <v/>
      </c>
      <c r="AC2072" s="41" t="str">
        <f t="shared" si="1332"/>
        <v/>
      </c>
      <c r="AE2072" s="41" t="str">
        <f t="shared" si="1345"/>
        <v/>
      </c>
      <c r="AJ2072" s="154" t="str">
        <f t="shared" si="1346"/>
        <v/>
      </c>
      <c r="AL2072" s="120" t="str">
        <f t="shared" si="1347"/>
        <v/>
      </c>
      <c r="AM2072" s="104" t="str">
        <f t="shared" si="1348"/>
        <v/>
      </c>
      <c r="AN2072" s="104" t="str">
        <f t="shared" si="1349"/>
        <v/>
      </c>
      <c r="AO2072" s="104" t="str">
        <f t="shared" si="1333"/>
        <v/>
      </c>
      <c r="AP2072" s="104" t="str">
        <f t="shared" si="1334"/>
        <v/>
      </c>
      <c r="AQ2072" s="121" t="str">
        <f t="shared" si="1350"/>
        <v/>
      </c>
      <c r="AS2072" s="88" t="str">
        <f t="shared" si="1335"/>
        <v/>
      </c>
      <c r="AT2072" s="68" t="str">
        <f t="shared" si="1351"/>
        <v/>
      </c>
      <c r="AU2072" s="68" t="str">
        <f t="shared" si="1352"/>
        <v/>
      </c>
      <c r="AV2072" s="68" t="str">
        <f t="shared" si="1353"/>
        <v/>
      </c>
      <c r="AW2072" s="88" t="str">
        <f t="shared" si="1336"/>
        <v/>
      </c>
      <c r="AZ2072" s="88" t="str">
        <f t="shared" si="1337"/>
        <v/>
      </c>
      <c r="BA2072" s="68" t="str">
        <f t="shared" si="1338"/>
        <v/>
      </c>
      <c r="BB2072" s="68" t="str">
        <f t="shared" si="1339"/>
        <v/>
      </c>
      <c r="BC2072" s="68" t="str">
        <f t="shared" si="1340"/>
        <v/>
      </c>
      <c r="BD2072" s="69" t="str">
        <f t="shared" si="1341"/>
        <v/>
      </c>
      <c r="BE2072" s="69" t="str">
        <f t="shared" si="1354"/>
        <v/>
      </c>
      <c r="BT2072" s="138" t="str">
        <f t="shared" ca="1" si="1355"/>
        <v/>
      </c>
      <c r="BU2072" s="139" t="str">
        <f t="shared" ca="1" si="1356"/>
        <v/>
      </c>
      <c r="BW2072" s="138" t="str">
        <f t="shared" si="1357"/>
        <v/>
      </c>
      <c r="BX2072" s="104" t="str">
        <f t="shared" si="1358"/>
        <v/>
      </c>
      <c r="BY2072" s="139" t="str">
        <f t="shared" si="1359"/>
        <v/>
      </c>
      <c r="CA2072" s="138" t="str">
        <f t="shared" si="1360"/>
        <v/>
      </c>
      <c r="CB2072" s="104" t="str">
        <f t="shared" si="1361"/>
        <v/>
      </c>
      <c r="CC2072" s="139" t="str">
        <f t="shared" si="1362"/>
        <v/>
      </c>
      <c r="CE2072" s="162" t="str">
        <f t="shared" si="1363"/>
        <v/>
      </c>
      <c r="CF2072" s="163" t="str">
        <f t="shared" si="1364"/>
        <v/>
      </c>
      <c r="CG2072" s="164" t="str">
        <f t="shared" si="1365"/>
        <v/>
      </c>
      <c r="CI2072" s="162" t="str">
        <f t="shared" si="1366"/>
        <v/>
      </c>
      <c r="CJ2072" s="163" t="str">
        <f t="shared" si="1328"/>
        <v/>
      </c>
      <c r="CK2072" s="164" t="str">
        <f t="shared" si="1329"/>
        <v/>
      </c>
      <c r="CM2072" s="169" t="str">
        <f t="shared" si="1367"/>
        <v/>
      </c>
      <c r="CN2072" s="139" t="str">
        <f t="shared" si="1368"/>
        <v/>
      </c>
      <c r="CP2072" s="41" t="str">
        <f>IF($CM2072="", "", COUNTIF($CM$11:$CM$3035, "&lt;"&amp;$CM2072)+1+COUNTIF($CM$11:$CM2072, $CM2072)-1)</f>
        <v/>
      </c>
    </row>
    <row r="2073" spans="1:94" x14ac:dyDescent="0.25">
      <c r="A2073" s="40"/>
      <c r="B2073" s="82" t="str">
        <f>IF($I2073="", "", IFERROR(INDEX('Job Database'!$AE$11:$AE$3035, MATCH($I2073, 'Job Database'!$X$11:$X$3035, 0)), ""))</f>
        <v/>
      </c>
      <c r="C2073" s="69" t="str">
        <f>IF($I2073="", "", IF(COUNTIF('Job Database'!$X$11:$X$3035, $I2073)=0, $AC$5, $AC$4))</f>
        <v/>
      </c>
      <c r="D2073" s="40"/>
      <c r="E2073" s="85" t="str">
        <f>IF($I2073="", "", IF(IFERROR(INDEX('Job Database'!$M$11:$M$3035, MATCH($I2073, 'Job Database'!$X$11:$X$3035, 0)), "")="", "", IFERROR(INDEX('Job Database'!$M$11:$M$3035, MATCH($I2073, 'Job Database'!$X$11:$X$3035, 0)), "")))</f>
        <v/>
      </c>
      <c r="F2073" s="40"/>
      <c r="G2073" s="88" t="str">
        <f t="shared" si="1342"/>
        <v/>
      </c>
      <c r="H2073" s="40"/>
      <c r="I2073" s="24"/>
      <c r="J2073" s="34"/>
      <c r="K2073" s="106"/>
      <c r="L2073" s="79"/>
      <c r="M2073" s="34"/>
      <c r="N2073" s="79"/>
      <c r="O2073" s="31"/>
      <c r="P2073" s="53"/>
      <c r="Q2073" s="40"/>
      <c r="S2073" s="41" t="str">
        <f t="shared" si="1330"/>
        <v/>
      </c>
      <c r="T2073" s="41" t="str">
        <f t="shared" si="1331"/>
        <v/>
      </c>
      <c r="U2073" s="41" t="str">
        <f t="shared" si="1343"/>
        <v/>
      </c>
      <c r="W2073" s="74" t="str">
        <f>IF('Job Database'!$X2073="", "", 'Job Database'!$X2073)</f>
        <v/>
      </c>
      <c r="Y2073" s="41" t="str">
        <f>IF($W2073="", "", IF(COUNTIF($I$11:$I$3035, $W2073)&gt;0, "", MAX($Y$10:$Y2072)+1))</f>
        <v/>
      </c>
      <c r="Z2073" s="41">
        <v>2063</v>
      </c>
      <c r="AA2073" s="58" t="str">
        <f t="shared" si="1344"/>
        <v/>
      </c>
      <c r="AC2073" s="41" t="str">
        <f t="shared" si="1332"/>
        <v/>
      </c>
      <c r="AE2073" s="41" t="str">
        <f t="shared" si="1345"/>
        <v/>
      </c>
      <c r="AJ2073" s="154" t="str">
        <f t="shared" si="1346"/>
        <v/>
      </c>
      <c r="AL2073" s="120" t="str">
        <f t="shared" si="1347"/>
        <v/>
      </c>
      <c r="AM2073" s="104" t="str">
        <f t="shared" si="1348"/>
        <v/>
      </c>
      <c r="AN2073" s="104" t="str">
        <f t="shared" si="1349"/>
        <v/>
      </c>
      <c r="AO2073" s="104" t="str">
        <f t="shared" si="1333"/>
        <v/>
      </c>
      <c r="AP2073" s="104" t="str">
        <f t="shared" si="1334"/>
        <v/>
      </c>
      <c r="AQ2073" s="121" t="str">
        <f t="shared" si="1350"/>
        <v/>
      </c>
      <c r="AS2073" s="88" t="str">
        <f t="shared" si="1335"/>
        <v/>
      </c>
      <c r="AT2073" s="68" t="str">
        <f t="shared" si="1351"/>
        <v/>
      </c>
      <c r="AU2073" s="68" t="str">
        <f t="shared" si="1352"/>
        <v/>
      </c>
      <c r="AV2073" s="68" t="str">
        <f t="shared" si="1353"/>
        <v/>
      </c>
      <c r="AW2073" s="88" t="str">
        <f t="shared" si="1336"/>
        <v/>
      </c>
      <c r="AZ2073" s="88" t="str">
        <f t="shared" si="1337"/>
        <v/>
      </c>
      <c r="BA2073" s="68" t="str">
        <f t="shared" si="1338"/>
        <v/>
      </c>
      <c r="BB2073" s="68" t="str">
        <f t="shared" si="1339"/>
        <v/>
      </c>
      <c r="BC2073" s="68" t="str">
        <f t="shared" si="1340"/>
        <v/>
      </c>
      <c r="BD2073" s="69" t="str">
        <f t="shared" si="1341"/>
        <v/>
      </c>
      <c r="BE2073" s="69" t="str">
        <f t="shared" si="1354"/>
        <v/>
      </c>
      <c r="BT2073" s="138" t="str">
        <f t="shared" ca="1" si="1355"/>
        <v/>
      </c>
      <c r="BU2073" s="139" t="str">
        <f t="shared" ca="1" si="1356"/>
        <v/>
      </c>
      <c r="BW2073" s="138" t="str">
        <f t="shared" si="1357"/>
        <v/>
      </c>
      <c r="BX2073" s="104" t="str">
        <f t="shared" si="1358"/>
        <v/>
      </c>
      <c r="BY2073" s="139" t="str">
        <f t="shared" si="1359"/>
        <v/>
      </c>
      <c r="CA2073" s="138" t="str">
        <f t="shared" si="1360"/>
        <v/>
      </c>
      <c r="CB2073" s="104" t="str">
        <f t="shared" si="1361"/>
        <v/>
      </c>
      <c r="CC2073" s="139" t="str">
        <f t="shared" si="1362"/>
        <v/>
      </c>
      <c r="CE2073" s="162" t="str">
        <f t="shared" si="1363"/>
        <v/>
      </c>
      <c r="CF2073" s="163" t="str">
        <f t="shared" si="1364"/>
        <v/>
      </c>
      <c r="CG2073" s="164" t="str">
        <f t="shared" si="1365"/>
        <v/>
      </c>
      <c r="CI2073" s="162" t="str">
        <f t="shared" si="1366"/>
        <v/>
      </c>
      <c r="CJ2073" s="163" t="str">
        <f t="shared" si="1328"/>
        <v/>
      </c>
      <c r="CK2073" s="164" t="str">
        <f t="shared" si="1329"/>
        <v/>
      </c>
      <c r="CM2073" s="169" t="str">
        <f t="shared" si="1367"/>
        <v/>
      </c>
      <c r="CN2073" s="139" t="str">
        <f t="shared" si="1368"/>
        <v/>
      </c>
      <c r="CP2073" s="41" t="str">
        <f>IF($CM2073="", "", COUNTIF($CM$11:$CM$3035, "&lt;"&amp;$CM2073)+1+COUNTIF($CM$11:$CM2073, $CM2073)-1)</f>
        <v/>
      </c>
    </row>
    <row r="2074" spans="1:94" x14ac:dyDescent="0.25">
      <c r="A2074" s="40"/>
      <c r="B2074" s="82" t="str">
        <f>IF($I2074="", "", IFERROR(INDEX('Job Database'!$AE$11:$AE$3035, MATCH($I2074, 'Job Database'!$X$11:$X$3035, 0)), ""))</f>
        <v/>
      </c>
      <c r="C2074" s="69" t="str">
        <f>IF($I2074="", "", IF(COUNTIF('Job Database'!$X$11:$X$3035, $I2074)=0, $AC$5, $AC$4))</f>
        <v/>
      </c>
      <c r="D2074" s="40"/>
      <c r="E2074" s="85" t="str">
        <f>IF($I2074="", "", IF(IFERROR(INDEX('Job Database'!$M$11:$M$3035, MATCH($I2074, 'Job Database'!$X$11:$X$3035, 0)), "")="", "", IFERROR(INDEX('Job Database'!$M$11:$M$3035, MATCH($I2074, 'Job Database'!$X$11:$X$3035, 0)), "")))</f>
        <v/>
      </c>
      <c r="F2074" s="40"/>
      <c r="G2074" s="88" t="str">
        <f t="shared" si="1342"/>
        <v/>
      </c>
      <c r="H2074" s="40"/>
      <c r="I2074" s="24"/>
      <c r="J2074" s="34"/>
      <c r="K2074" s="106"/>
      <c r="L2074" s="79"/>
      <c r="M2074" s="34"/>
      <c r="N2074" s="79"/>
      <c r="O2074" s="31"/>
      <c r="P2074" s="53"/>
      <c r="Q2074" s="40"/>
      <c r="S2074" s="41" t="str">
        <f t="shared" si="1330"/>
        <v/>
      </c>
      <c r="T2074" s="41" t="str">
        <f t="shared" si="1331"/>
        <v/>
      </c>
      <c r="U2074" s="41" t="str">
        <f t="shared" si="1343"/>
        <v/>
      </c>
      <c r="W2074" s="74" t="str">
        <f>IF('Job Database'!$X2074="", "", 'Job Database'!$X2074)</f>
        <v/>
      </c>
      <c r="Y2074" s="41" t="str">
        <f>IF($W2074="", "", IF(COUNTIF($I$11:$I$3035, $W2074)&gt;0, "", MAX($Y$10:$Y2073)+1))</f>
        <v/>
      </c>
      <c r="Z2074" s="41">
        <v>2064</v>
      </c>
      <c r="AA2074" s="58" t="str">
        <f t="shared" si="1344"/>
        <v/>
      </c>
      <c r="AC2074" s="41" t="str">
        <f t="shared" si="1332"/>
        <v/>
      </c>
      <c r="AE2074" s="41" t="str">
        <f t="shared" si="1345"/>
        <v/>
      </c>
      <c r="AJ2074" s="154" t="str">
        <f t="shared" si="1346"/>
        <v/>
      </c>
      <c r="AL2074" s="120" t="str">
        <f t="shared" si="1347"/>
        <v/>
      </c>
      <c r="AM2074" s="104" t="str">
        <f t="shared" si="1348"/>
        <v/>
      </c>
      <c r="AN2074" s="104" t="str">
        <f t="shared" si="1349"/>
        <v/>
      </c>
      <c r="AO2074" s="104" t="str">
        <f t="shared" si="1333"/>
        <v/>
      </c>
      <c r="AP2074" s="104" t="str">
        <f t="shared" si="1334"/>
        <v/>
      </c>
      <c r="AQ2074" s="121" t="str">
        <f t="shared" si="1350"/>
        <v/>
      </c>
      <c r="AS2074" s="88" t="str">
        <f t="shared" si="1335"/>
        <v/>
      </c>
      <c r="AT2074" s="68" t="str">
        <f t="shared" si="1351"/>
        <v/>
      </c>
      <c r="AU2074" s="68" t="str">
        <f t="shared" si="1352"/>
        <v/>
      </c>
      <c r="AV2074" s="68" t="str">
        <f t="shared" si="1353"/>
        <v/>
      </c>
      <c r="AW2074" s="88" t="str">
        <f t="shared" si="1336"/>
        <v/>
      </c>
      <c r="AZ2074" s="88" t="str">
        <f t="shared" si="1337"/>
        <v/>
      </c>
      <c r="BA2074" s="68" t="str">
        <f t="shared" si="1338"/>
        <v/>
      </c>
      <c r="BB2074" s="68" t="str">
        <f t="shared" si="1339"/>
        <v/>
      </c>
      <c r="BC2074" s="68" t="str">
        <f t="shared" si="1340"/>
        <v/>
      </c>
      <c r="BD2074" s="69" t="str">
        <f t="shared" si="1341"/>
        <v/>
      </c>
      <c r="BE2074" s="69" t="str">
        <f t="shared" si="1354"/>
        <v/>
      </c>
      <c r="BT2074" s="138" t="str">
        <f t="shared" ca="1" si="1355"/>
        <v/>
      </c>
      <c r="BU2074" s="139" t="str">
        <f t="shared" ca="1" si="1356"/>
        <v/>
      </c>
      <c r="BW2074" s="138" t="str">
        <f t="shared" si="1357"/>
        <v/>
      </c>
      <c r="BX2074" s="104" t="str">
        <f t="shared" si="1358"/>
        <v/>
      </c>
      <c r="BY2074" s="139" t="str">
        <f t="shared" si="1359"/>
        <v/>
      </c>
      <c r="CA2074" s="138" t="str">
        <f t="shared" si="1360"/>
        <v/>
      </c>
      <c r="CB2074" s="104" t="str">
        <f t="shared" si="1361"/>
        <v/>
      </c>
      <c r="CC2074" s="139" t="str">
        <f t="shared" si="1362"/>
        <v/>
      </c>
      <c r="CE2074" s="162" t="str">
        <f t="shared" si="1363"/>
        <v/>
      </c>
      <c r="CF2074" s="163" t="str">
        <f t="shared" si="1364"/>
        <v/>
      </c>
      <c r="CG2074" s="164" t="str">
        <f t="shared" si="1365"/>
        <v/>
      </c>
      <c r="CI2074" s="162" t="str">
        <f t="shared" si="1366"/>
        <v/>
      </c>
      <c r="CJ2074" s="163" t="str">
        <f t="shared" si="1328"/>
        <v/>
      </c>
      <c r="CK2074" s="164" t="str">
        <f t="shared" si="1329"/>
        <v/>
      </c>
      <c r="CM2074" s="169" t="str">
        <f t="shared" si="1367"/>
        <v/>
      </c>
      <c r="CN2074" s="139" t="str">
        <f t="shared" si="1368"/>
        <v/>
      </c>
      <c r="CP2074" s="41" t="str">
        <f>IF($CM2074="", "", COUNTIF($CM$11:$CM$3035, "&lt;"&amp;$CM2074)+1+COUNTIF($CM$11:$CM2074, $CM2074)-1)</f>
        <v/>
      </c>
    </row>
    <row r="2075" spans="1:94" x14ac:dyDescent="0.25">
      <c r="A2075" s="40"/>
      <c r="B2075" s="82" t="str">
        <f>IF($I2075="", "", IFERROR(INDEX('Job Database'!$AE$11:$AE$3035, MATCH($I2075, 'Job Database'!$X$11:$X$3035, 0)), ""))</f>
        <v/>
      </c>
      <c r="C2075" s="69" t="str">
        <f>IF($I2075="", "", IF(COUNTIF('Job Database'!$X$11:$X$3035, $I2075)=0, $AC$5, $AC$4))</f>
        <v/>
      </c>
      <c r="D2075" s="40"/>
      <c r="E2075" s="85" t="str">
        <f>IF($I2075="", "", IF(IFERROR(INDEX('Job Database'!$M$11:$M$3035, MATCH($I2075, 'Job Database'!$X$11:$X$3035, 0)), "")="", "", IFERROR(INDEX('Job Database'!$M$11:$M$3035, MATCH($I2075, 'Job Database'!$X$11:$X$3035, 0)), "")))</f>
        <v/>
      </c>
      <c r="F2075" s="40"/>
      <c r="G2075" s="88" t="str">
        <f t="shared" si="1342"/>
        <v/>
      </c>
      <c r="H2075" s="40"/>
      <c r="I2075" s="24"/>
      <c r="J2075" s="34"/>
      <c r="K2075" s="106"/>
      <c r="L2075" s="79"/>
      <c r="M2075" s="34"/>
      <c r="N2075" s="79"/>
      <c r="O2075" s="31"/>
      <c r="P2075" s="53"/>
      <c r="Q2075" s="40"/>
      <c r="S2075" s="41" t="str">
        <f t="shared" si="1330"/>
        <v/>
      </c>
      <c r="T2075" s="41" t="str">
        <f t="shared" si="1331"/>
        <v/>
      </c>
      <c r="U2075" s="41" t="str">
        <f t="shared" si="1343"/>
        <v/>
      </c>
      <c r="W2075" s="74" t="str">
        <f>IF('Job Database'!$X2075="", "", 'Job Database'!$X2075)</f>
        <v/>
      </c>
      <c r="Y2075" s="41" t="str">
        <f>IF($W2075="", "", IF(COUNTIF($I$11:$I$3035, $W2075)&gt;0, "", MAX($Y$10:$Y2074)+1))</f>
        <v/>
      </c>
      <c r="Z2075" s="41">
        <v>2065</v>
      </c>
      <c r="AA2075" s="58" t="str">
        <f t="shared" si="1344"/>
        <v/>
      </c>
      <c r="AC2075" s="41" t="str">
        <f t="shared" si="1332"/>
        <v/>
      </c>
      <c r="AE2075" s="41" t="str">
        <f t="shared" si="1345"/>
        <v/>
      </c>
      <c r="AJ2075" s="154" t="str">
        <f t="shared" si="1346"/>
        <v/>
      </c>
      <c r="AL2075" s="120" t="str">
        <f t="shared" si="1347"/>
        <v/>
      </c>
      <c r="AM2075" s="104" t="str">
        <f t="shared" si="1348"/>
        <v/>
      </c>
      <c r="AN2075" s="104" t="str">
        <f t="shared" si="1349"/>
        <v/>
      </c>
      <c r="AO2075" s="104" t="str">
        <f t="shared" si="1333"/>
        <v/>
      </c>
      <c r="AP2075" s="104" t="str">
        <f t="shared" si="1334"/>
        <v/>
      </c>
      <c r="AQ2075" s="121" t="str">
        <f t="shared" si="1350"/>
        <v/>
      </c>
      <c r="AS2075" s="88" t="str">
        <f t="shared" si="1335"/>
        <v/>
      </c>
      <c r="AT2075" s="68" t="str">
        <f t="shared" si="1351"/>
        <v/>
      </c>
      <c r="AU2075" s="68" t="str">
        <f t="shared" si="1352"/>
        <v/>
      </c>
      <c r="AV2075" s="68" t="str">
        <f t="shared" si="1353"/>
        <v/>
      </c>
      <c r="AW2075" s="88" t="str">
        <f t="shared" si="1336"/>
        <v/>
      </c>
      <c r="AZ2075" s="88" t="str">
        <f t="shared" si="1337"/>
        <v/>
      </c>
      <c r="BA2075" s="68" t="str">
        <f t="shared" si="1338"/>
        <v/>
      </c>
      <c r="BB2075" s="68" t="str">
        <f t="shared" si="1339"/>
        <v/>
      </c>
      <c r="BC2075" s="68" t="str">
        <f t="shared" si="1340"/>
        <v/>
      </c>
      <c r="BD2075" s="69" t="str">
        <f t="shared" si="1341"/>
        <v/>
      </c>
      <c r="BE2075" s="69" t="str">
        <f t="shared" si="1354"/>
        <v/>
      </c>
      <c r="BT2075" s="138" t="str">
        <f t="shared" ca="1" si="1355"/>
        <v/>
      </c>
      <c r="BU2075" s="139" t="str">
        <f t="shared" ca="1" si="1356"/>
        <v/>
      </c>
      <c r="BW2075" s="138" t="str">
        <f t="shared" si="1357"/>
        <v/>
      </c>
      <c r="BX2075" s="104" t="str">
        <f t="shared" si="1358"/>
        <v/>
      </c>
      <c r="BY2075" s="139" t="str">
        <f t="shared" si="1359"/>
        <v/>
      </c>
      <c r="CA2075" s="138" t="str">
        <f t="shared" si="1360"/>
        <v/>
      </c>
      <c r="CB2075" s="104" t="str">
        <f t="shared" si="1361"/>
        <v/>
      </c>
      <c r="CC2075" s="139" t="str">
        <f t="shared" si="1362"/>
        <v/>
      </c>
      <c r="CE2075" s="162" t="str">
        <f t="shared" si="1363"/>
        <v/>
      </c>
      <c r="CF2075" s="163" t="str">
        <f t="shared" si="1364"/>
        <v/>
      </c>
      <c r="CG2075" s="164" t="str">
        <f t="shared" si="1365"/>
        <v/>
      </c>
      <c r="CI2075" s="162" t="str">
        <f t="shared" si="1366"/>
        <v/>
      </c>
      <c r="CJ2075" s="163" t="str">
        <f t="shared" ref="CJ2075:CJ2138" si="1369">IF(CB2075="", "", M2075)</f>
        <v/>
      </c>
      <c r="CK2075" s="164" t="str">
        <f t="shared" ref="CK2075:CK2138" si="1370">IF(CC2075="", "", N2075)</f>
        <v/>
      </c>
      <c r="CM2075" s="169" t="str">
        <f t="shared" si="1367"/>
        <v/>
      </c>
      <c r="CN2075" s="139" t="str">
        <f t="shared" si="1368"/>
        <v/>
      </c>
      <c r="CP2075" s="41" t="str">
        <f>IF($CM2075="", "", COUNTIF($CM$11:$CM$3035, "&lt;"&amp;$CM2075)+1+COUNTIF($CM$11:$CM2075, $CM2075)-1)</f>
        <v/>
      </c>
    </row>
    <row r="2076" spans="1:94" x14ac:dyDescent="0.25">
      <c r="A2076" s="40"/>
      <c r="B2076" s="82" t="str">
        <f>IF($I2076="", "", IFERROR(INDEX('Job Database'!$AE$11:$AE$3035, MATCH($I2076, 'Job Database'!$X$11:$X$3035, 0)), ""))</f>
        <v/>
      </c>
      <c r="C2076" s="69" t="str">
        <f>IF($I2076="", "", IF(COUNTIF('Job Database'!$X$11:$X$3035, $I2076)=0, $AC$5, $AC$4))</f>
        <v/>
      </c>
      <c r="D2076" s="40"/>
      <c r="E2076" s="85" t="str">
        <f>IF($I2076="", "", IF(IFERROR(INDEX('Job Database'!$M$11:$M$3035, MATCH($I2076, 'Job Database'!$X$11:$X$3035, 0)), "")="", "", IFERROR(INDEX('Job Database'!$M$11:$M$3035, MATCH($I2076, 'Job Database'!$X$11:$X$3035, 0)), "")))</f>
        <v/>
      </c>
      <c r="F2076" s="40"/>
      <c r="G2076" s="88" t="str">
        <f t="shared" si="1342"/>
        <v/>
      </c>
      <c r="H2076" s="40"/>
      <c r="I2076" s="24"/>
      <c r="J2076" s="34"/>
      <c r="K2076" s="106"/>
      <c r="L2076" s="79"/>
      <c r="M2076" s="34"/>
      <c r="N2076" s="79"/>
      <c r="O2076" s="31"/>
      <c r="P2076" s="53"/>
      <c r="Q2076" s="40"/>
      <c r="S2076" s="41" t="str">
        <f t="shared" si="1330"/>
        <v/>
      </c>
      <c r="T2076" s="41" t="str">
        <f t="shared" si="1331"/>
        <v/>
      </c>
      <c r="U2076" s="41" t="str">
        <f t="shared" si="1343"/>
        <v/>
      </c>
      <c r="W2076" s="74" t="str">
        <f>IF('Job Database'!$X2076="", "", 'Job Database'!$X2076)</f>
        <v/>
      </c>
      <c r="Y2076" s="41" t="str">
        <f>IF($W2076="", "", IF(COUNTIF($I$11:$I$3035, $W2076)&gt;0, "", MAX($Y$10:$Y2075)+1))</f>
        <v/>
      </c>
      <c r="Z2076" s="41">
        <v>2066</v>
      </c>
      <c r="AA2076" s="58" t="str">
        <f t="shared" si="1344"/>
        <v/>
      </c>
      <c r="AC2076" s="41" t="str">
        <f t="shared" si="1332"/>
        <v/>
      </c>
      <c r="AE2076" s="41" t="str">
        <f t="shared" si="1345"/>
        <v/>
      </c>
      <c r="AJ2076" s="154" t="str">
        <f t="shared" si="1346"/>
        <v/>
      </c>
      <c r="AL2076" s="120" t="str">
        <f t="shared" si="1347"/>
        <v/>
      </c>
      <c r="AM2076" s="104" t="str">
        <f t="shared" si="1348"/>
        <v/>
      </c>
      <c r="AN2076" s="104" t="str">
        <f t="shared" si="1349"/>
        <v/>
      </c>
      <c r="AO2076" s="104" t="str">
        <f t="shared" si="1333"/>
        <v/>
      </c>
      <c r="AP2076" s="104" t="str">
        <f t="shared" si="1334"/>
        <v/>
      </c>
      <c r="AQ2076" s="121" t="str">
        <f t="shared" si="1350"/>
        <v/>
      </c>
      <c r="AS2076" s="88" t="str">
        <f t="shared" si="1335"/>
        <v/>
      </c>
      <c r="AT2076" s="68" t="str">
        <f t="shared" si="1351"/>
        <v/>
      </c>
      <c r="AU2076" s="68" t="str">
        <f t="shared" si="1352"/>
        <v/>
      </c>
      <c r="AV2076" s="68" t="str">
        <f t="shared" si="1353"/>
        <v/>
      </c>
      <c r="AW2076" s="88" t="str">
        <f t="shared" si="1336"/>
        <v/>
      </c>
      <c r="AZ2076" s="88" t="str">
        <f t="shared" si="1337"/>
        <v/>
      </c>
      <c r="BA2076" s="68" t="str">
        <f t="shared" si="1338"/>
        <v/>
      </c>
      <c r="BB2076" s="68" t="str">
        <f t="shared" si="1339"/>
        <v/>
      </c>
      <c r="BC2076" s="68" t="str">
        <f t="shared" si="1340"/>
        <v/>
      </c>
      <c r="BD2076" s="69" t="str">
        <f t="shared" si="1341"/>
        <v/>
      </c>
      <c r="BE2076" s="69" t="str">
        <f t="shared" si="1354"/>
        <v/>
      </c>
      <c r="BT2076" s="138" t="str">
        <f t="shared" ca="1" si="1355"/>
        <v/>
      </c>
      <c r="BU2076" s="139" t="str">
        <f t="shared" ca="1" si="1356"/>
        <v/>
      </c>
      <c r="BW2076" s="138" t="str">
        <f t="shared" si="1357"/>
        <v/>
      </c>
      <c r="BX2076" s="104" t="str">
        <f t="shared" si="1358"/>
        <v/>
      </c>
      <c r="BY2076" s="139" t="str">
        <f t="shared" si="1359"/>
        <v/>
      </c>
      <c r="CA2076" s="138" t="str">
        <f t="shared" si="1360"/>
        <v/>
      </c>
      <c r="CB2076" s="104" t="str">
        <f t="shared" si="1361"/>
        <v/>
      </c>
      <c r="CC2076" s="139" t="str">
        <f t="shared" si="1362"/>
        <v/>
      </c>
      <c r="CE2076" s="162" t="str">
        <f t="shared" si="1363"/>
        <v/>
      </c>
      <c r="CF2076" s="163" t="str">
        <f t="shared" si="1364"/>
        <v/>
      </c>
      <c r="CG2076" s="164" t="str">
        <f t="shared" si="1365"/>
        <v/>
      </c>
      <c r="CI2076" s="162" t="str">
        <f t="shared" si="1366"/>
        <v/>
      </c>
      <c r="CJ2076" s="163" t="str">
        <f t="shared" si="1369"/>
        <v/>
      </c>
      <c r="CK2076" s="164" t="str">
        <f t="shared" si="1370"/>
        <v/>
      </c>
      <c r="CM2076" s="169" t="str">
        <f t="shared" si="1367"/>
        <v/>
      </c>
      <c r="CN2076" s="139" t="str">
        <f t="shared" si="1368"/>
        <v/>
      </c>
      <c r="CP2076" s="41" t="str">
        <f>IF($CM2076="", "", COUNTIF($CM$11:$CM$3035, "&lt;"&amp;$CM2076)+1+COUNTIF($CM$11:$CM2076, $CM2076)-1)</f>
        <v/>
      </c>
    </row>
    <row r="2077" spans="1:94" x14ac:dyDescent="0.25">
      <c r="A2077" s="40"/>
      <c r="B2077" s="82" t="str">
        <f>IF($I2077="", "", IFERROR(INDEX('Job Database'!$AE$11:$AE$3035, MATCH($I2077, 'Job Database'!$X$11:$X$3035, 0)), ""))</f>
        <v/>
      </c>
      <c r="C2077" s="69" t="str">
        <f>IF($I2077="", "", IF(COUNTIF('Job Database'!$X$11:$X$3035, $I2077)=0, $AC$5, $AC$4))</f>
        <v/>
      </c>
      <c r="D2077" s="40"/>
      <c r="E2077" s="85" t="str">
        <f>IF($I2077="", "", IF(IFERROR(INDEX('Job Database'!$M$11:$M$3035, MATCH($I2077, 'Job Database'!$X$11:$X$3035, 0)), "")="", "", IFERROR(INDEX('Job Database'!$M$11:$M$3035, MATCH($I2077, 'Job Database'!$X$11:$X$3035, 0)), "")))</f>
        <v/>
      </c>
      <c r="F2077" s="40"/>
      <c r="G2077" s="88" t="str">
        <f t="shared" si="1342"/>
        <v/>
      </c>
      <c r="H2077" s="40"/>
      <c r="I2077" s="24"/>
      <c r="J2077" s="34"/>
      <c r="K2077" s="106"/>
      <c r="L2077" s="79"/>
      <c r="M2077" s="34"/>
      <c r="N2077" s="79"/>
      <c r="O2077" s="31"/>
      <c r="P2077" s="53"/>
      <c r="Q2077" s="40"/>
      <c r="S2077" s="41" t="str">
        <f t="shared" si="1330"/>
        <v/>
      </c>
      <c r="T2077" s="41" t="str">
        <f t="shared" si="1331"/>
        <v/>
      </c>
      <c r="U2077" s="41" t="str">
        <f t="shared" si="1343"/>
        <v/>
      </c>
      <c r="W2077" s="74" t="str">
        <f>IF('Job Database'!$X2077="", "", 'Job Database'!$X2077)</f>
        <v/>
      </c>
      <c r="Y2077" s="41" t="str">
        <f>IF($W2077="", "", IF(COUNTIF($I$11:$I$3035, $W2077)&gt;0, "", MAX($Y$10:$Y2076)+1))</f>
        <v/>
      </c>
      <c r="Z2077" s="41">
        <v>2067</v>
      </c>
      <c r="AA2077" s="58" t="str">
        <f t="shared" si="1344"/>
        <v/>
      </c>
      <c r="AC2077" s="41" t="str">
        <f t="shared" si="1332"/>
        <v/>
      </c>
      <c r="AE2077" s="41" t="str">
        <f t="shared" si="1345"/>
        <v/>
      </c>
      <c r="AJ2077" s="154" t="str">
        <f t="shared" si="1346"/>
        <v/>
      </c>
      <c r="AL2077" s="120" t="str">
        <f t="shared" si="1347"/>
        <v/>
      </c>
      <c r="AM2077" s="104" t="str">
        <f t="shared" si="1348"/>
        <v/>
      </c>
      <c r="AN2077" s="104" t="str">
        <f t="shared" si="1349"/>
        <v/>
      </c>
      <c r="AO2077" s="104" t="str">
        <f t="shared" si="1333"/>
        <v/>
      </c>
      <c r="AP2077" s="104" t="str">
        <f t="shared" si="1334"/>
        <v/>
      </c>
      <c r="AQ2077" s="121" t="str">
        <f t="shared" si="1350"/>
        <v/>
      </c>
      <c r="AS2077" s="88" t="str">
        <f t="shared" si="1335"/>
        <v/>
      </c>
      <c r="AT2077" s="68" t="str">
        <f t="shared" si="1351"/>
        <v/>
      </c>
      <c r="AU2077" s="68" t="str">
        <f t="shared" si="1352"/>
        <v/>
      </c>
      <c r="AV2077" s="68" t="str">
        <f t="shared" si="1353"/>
        <v/>
      </c>
      <c r="AW2077" s="88" t="str">
        <f t="shared" si="1336"/>
        <v/>
      </c>
      <c r="AZ2077" s="88" t="str">
        <f t="shared" si="1337"/>
        <v/>
      </c>
      <c r="BA2077" s="68" t="str">
        <f t="shared" si="1338"/>
        <v/>
      </c>
      <c r="BB2077" s="68" t="str">
        <f t="shared" si="1339"/>
        <v/>
      </c>
      <c r="BC2077" s="68" t="str">
        <f t="shared" si="1340"/>
        <v/>
      </c>
      <c r="BD2077" s="69" t="str">
        <f t="shared" si="1341"/>
        <v/>
      </c>
      <c r="BE2077" s="69" t="str">
        <f t="shared" si="1354"/>
        <v/>
      </c>
      <c r="BT2077" s="138" t="str">
        <f t="shared" ca="1" si="1355"/>
        <v/>
      </c>
      <c r="BU2077" s="139" t="str">
        <f t="shared" ca="1" si="1356"/>
        <v/>
      </c>
      <c r="BW2077" s="138" t="str">
        <f t="shared" si="1357"/>
        <v/>
      </c>
      <c r="BX2077" s="104" t="str">
        <f t="shared" si="1358"/>
        <v/>
      </c>
      <c r="BY2077" s="139" t="str">
        <f t="shared" si="1359"/>
        <v/>
      </c>
      <c r="CA2077" s="138" t="str">
        <f t="shared" si="1360"/>
        <v/>
      </c>
      <c r="CB2077" s="104" t="str">
        <f t="shared" si="1361"/>
        <v/>
      </c>
      <c r="CC2077" s="139" t="str">
        <f t="shared" si="1362"/>
        <v/>
      </c>
      <c r="CE2077" s="162" t="str">
        <f t="shared" si="1363"/>
        <v/>
      </c>
      <c r="CF2077" s="163" t="str">
        <f t="shared" si="1364"/>
        <v/>
      </c>
      <c r="CG2077" s="164" t="str">
        <f t="shared" si="1365"/>
        <v/>
      </c>
      <c r="CI2077" s="162" t="str">
        <f t="shared" si="1366"/>
        <v/>
      </c>
      <c r="CJ2077" s="163" t="str">
        <f t="shared" si="1369"/>
        <v/>
      </c>
      <c r="CK2077" s="164" t="str">
        <f t="shared" si="1370"/>
        <v/>
      </c>
      <c r="CM2077" s="169" t="str">
        <f t="shared" si="1367"/>
        <v/>
      </c>
      <c r="CN2077" s="139" t="str">
        <f t="shared" si="1368"/>
        <v/>
      </c>
      <c r="CP2077" s="41" t="str">
        <f>IF($CM2077="", "", COUNTIF($CM$11:$CM$3035, "&lt;"&amp;$CM2077)+1+COUNTIF($CM$11:$CM2077, $CM2077)-1)</f>
        <v/>
      </c>
    </row>
    <row r="2078" spans="1:94" x14ac:dyDescent="0.25">
      <c r="A2078" s="40"/>
      <c r="B2078" s="82" t="str">
        <f>IF($I2078="", "", IFERROR(INDEX('Job Database'!$AE$11:$AE$3035, MATCH($I2078, 'Job Database'!$X$11:$X$3035, 0)), ""))</f>
        <v/>
      </c>
      <c r="C2078" s="69" t="str">
        <f>IF($I2078="", "", IF(COUNTIF('Job Database'!$X$11:$X$3035, $I2078)=0, $AC$5, $AC$4))</f>
        <v/>
      </c>
      <c r="D2078" s="40"/>
      <c r="E2078" s="85" t="str">
        <f>IF($I2078="", "", IF(IFERROR(INDEX('Job Database'!$M$11:$M$3035, MATCH($I2078, 'Job Database'!$X$11:$X$3035, 0)), "")="", "", IFERROR(INDEX('Job Database'!$M$11:$M$3035, MATCH($I2078, 'Job Database'!$X$11:$X$3035, 0)), "")))</f>
        <v/>
      </c>
      <c r="F2078" s="40"/>
      <c r="G2078" s="88" t="str">
        <f t="shared" si="1342"/>
        <v/>
      </c>
      <c r="H2078" s="40"/>
      <c r="I2078" s="24"/>
      <c r="J2078" s="34"/>
      <c r="K2078" s="106"/>
      <c r="L2078" s="79"/>
      <c r="M2078" s="34"/>
      <c r="N2078" s="79"/>
      <c r="O2078" s="31"/>
      <c r="P2078" s="53"/>
      <c r="Q2078" s="40"/>
      <c r="S2078" s="41" t="str">
        <f t="shared" si="1330"/>
        <v/>
      </c>
      <c r="T2078" s="41" t="str">
        <f t="shared" si="1331"/>
        <v/>
      </c>
      <c r="U2078" s="41" t="str">
        <f t="shared" si="1343"/>
        <v/>
      </c>
      <c r="W2078" s="74" t="str">
        <f>IF('Job Database'!$X2078="", "", 'Job Database'!$X2078)</f>
        <v/>
      </c>
      <c r="Y2078" s="41" t="str">
        <f>IF($W2078="", "", IF(COUNTIF($I$11:$I$3035, $W2078)&gt;0, "", MAX($Y$10:$Y2077)+1))</f>
        <v/>
      </c>
      <c r="Z2078" s="41">
        <v>2068</v>
      </c>
      <c r="AA2078" s="58" t="str">
        <f t="shared" si="1344"/>
        <v/>
      </c>
      <c r="AC2078" s="41" t="str">
        <f t="shared" si="1332"/>
        <v/>
      </c>
      <c r="AE2078" s="41" t="str">
        <f t="shared" si="1345"/>
        <v/>
      </c>
      <c r="AJ2078" s="154" t="str">
        <f t="shared" si="1346"/>
        <v/>
      </c>
      <c r="AL2078" s="120" t="str">
        <f t="shared" si="1347"/>
        <v/>
      </c>
      <c r="AM2078" s="104" t="str">
        <f t="shared" si="1348"/>
        <v/>
      </c>
      <c r="AN2078" s="104" t="str">
        <f t="shared" si="1349"/>
        <v/>
      </c>
      <c r="AO2078" s="104" t="str">
        <f t="shared" si="1333"/>
        <v/>
      </c>
      <c r="AP2078" s="104" t="str">
        <f t="shared" si="1334"/>
        <v/>
      </c>
      <c r="AQ2078" s="121" t="str">
        <f t="shared" si="1350"/>
        <v/>
      </c>
      <c r="AS2078" s="88" t="str">
        <f t="shared" si="1335"/>
        <v/>
      </c>
      <c r="AT2078" s="68" t="str">
        <f t="shared" si="1351"/>
        <v/>
      </c>
      <c r="AU2078" s="68" t="str">
        <f t="shared" si="1352"/>
        <v/>
      </c>
      <c r="AV2078" s="68" t="str">
        <f t="shared" si="1353"/>
        <v/>
      </c>
      <c r="AW2078" s="88" t="str">
        <f t="shared" si="1336"/>
        <v/>
      </c>
      <c r="AZ2078" s="88" t="str">
        <f t="shared" si="1337"/>
        <v/>
      </c>
      <c r="BA2078" s="68" t="str">
        <f t="shared" si="1338"/>
        <v/>
      </c>
      <c r="BB2078" s="68" t="str">
        <f t="shared" si="1339"/>
        <v/>
      </c>
      <c r="BC2078" s="68" t="str">
        <f t="shared" si="1340"/>
        <v/>
      </c>
      <c r="BD2078" s="69" t="str">
        <f t="shared" si="1341"/>
        <v/>
      </c>
      <c r="BE2078" s="69" t="str">
        <f t="shared" si="1354"/>
        <v/>
      </c>
      <c r="BT2078" s="138" t="str">
        <f t="shared" ca="1" si="1355"/>
        <v/>
      </c>
      <c r="BU2078" s="139" t="str">
        <f t="shared" ca="1" si="1356"/>
        <v/>
      </c>
      <c r="BW2078" s="138" t="str">
        <f t="shared" si="1357"/>
        <v/>
      </c>
      <c r="BX2078" s="104" t="str">
        <f t="shared" si="1358"/>
        <v/>
      </c>
      <c r="BY2078" s="139" t="str">
        <f t="shared" si="1359"/>
        <v/>
      </c>
      <c r="CA2078" s="138" t="str">
        <f t="shared" si="1360"/>
        <v/>
      </c>
      <c r="CB2078" s="104" t="str">
        <f t="shared" si="1361"/>
        <v/>
      </c>
      <c r="CC2078" s="139" t="str">
        <f t="shared" si="1362"/>
        <v/>
      </c>
      <c r="CE2078" s="162" t="str">
        <f t="shared" si="1363"/>
        <v/>
      </c>
      <c r="CF2078" s="163" t="str">
        <f t="shared" si="1364"/>
        <v/>
      </c>
      <c r="CG2078" s="164" t="str">
        <f t="shared" si="1365"/>
        <v/>
      </c>
      <c r="CI2078" s="162" t="str">
        <f t="shared" si="1366"/>
        <v/>
      </c>
      <c r="CJ2078" s="163" t="str">
        <f t="shared" si="1369"/>
        <v/>
      </c>
      <c r="CK2078" s="164" t="str">
        <f t="shared" si="1370"/>
        <v/>
      </c>
      <c r="CM2078" s="169" t="str">
        <f t="shared" si="1367"/>
        <v/>
      </c>
      <c r="CN2078" s="139" t="str">
        <f t="shared" si="1368"/>
        <v/>
      </c>
      <c r="CP2078" s="41" t="str">
        <f>IF($CM2078="", "", COUNTIF($CM$11:$CM$3035, "&lt;"&amp;$CM2078)+1+COUNTIF($CM$11:$CM2078, $CM2078)-1)</f>
        <v/>
      </c>
    </row>
    <row r="2079" spans="1:94" x14ac:dyDescent="0.25">
      <c r="A2079" s="40"/>
      <c r="B2079" s="82" t="str">
        <f>IF($I2079="", "", IFERROR(INDEX('Job Database'!$AE$11:$AE$3035, MATCH($I2079, 'Job Database'!$X$11:$X$3035, 0)), ""))</f>
        <v/>
      </c>
      <c r="C2079" s="69" t="str">
        <f>IF($I2079="", "", IF(COUNTIF('Job Database'!$X$11:$X$3035, $I2079)=0, $AC$5, $AC$4))</f>
        <v/>
      </c>
      <c r="D2079" s="40"/>
      <c r="E2079" s="85" t="str">
        <f>IF($I2079="", "", IF(IFERROR(INDEX('Job Database'!$M$11:$M$3035, MATCH($I2079, 'Job Database'!$X$11:$X$3035, 0)), "")="", "", IFERROR(INDEX('Job Database'!$M$11:$M$3035, MATCH($I2079, 'Job Database'!$X$11:$X$3035, 0)), "")))</f>
        <v/>
      </c>
      <c r="F2079" s="40"/>
      <c r="G2079" s="88" t="str">
        <f t="shared" si="1342"/>
        <v/>
      </c>
      <c r="H2079" s="40"/>
      <c r="I2079" s="24"/>
      <c r="J2079" s="34"/>
      <c r="K2079" s="106"/>
      <c r="L2079" s="79"/>
      <c r="M2079" s="34"/>
      <c r="N2079" s="79"/>
      <c r="O2079" s="31"/>
      <c r="P2079" s="53"/>
      <c r="Q2079" s="40"/>
      <c r="S2079" s="41" t="str">
        <f t="shared" si="1330"/>
        <v/>
      </c>
      <c r="T2079" s="41" t="str">
        <f t="shared" si="1331"/>
        <v/>
      </c>
      <c r="U2079" s="41" t="str">
        <f t="shared" si="1343"/>
        <v/>
      </c>
      <c r="W2079" s="74" t="str">
        <f>IF('Job Database'!$X2079="", "", 'Job Database'!$X2079)</f>
        <v/>
      </c>
      <c r="Y2079" s="41" t="str">
        <f>IF($W2079="", "", IF(COUNTIF($I$11:$I$3035, $W2079)&gt;0, "", MAX($Y$10:$Y2078)+1))</f>
        <v/>
      </c>
      <c r="Z2079" s="41">
        <v>2069</v>
      </c>
      <c r="AA2079" s="58" t="str">
        <f t="shared" si="1344"/>
        <v/>
      </c>
      <c r="AC2079" s="41" t="str">
        <f t="shared" si="1332"/>
        <v/>
      </c>
      <c r="AE2079" s="41" t="str">
        <f t="shared" si="1345"/>
        <v/>
      </c>
      <c r="AJ2079" s="154" t="str">
        <f t="shared" si="1346"/>
        <v/>
      </c>
      <c r="AL2079" s="120" t="str">
        <f t="shared" si="1347"/>
        <v/>
      </c>
      <c r="AM2079" s="104" t="str">
        <f t="shared" si="1348"/>
        <v/>
      </c>
      <c r="AN2079" s="104" t="str">
        <f t="shared" si="1349"/>
        <v/>
      </c>
      <c r="AO2079" s="104" t="str">
        <f t="shared" si="1333"/>
        <v/>
      </c>
      <c r="AP2079" s="104" t="str">
        <f t="shared" si="1334"/>
        <v/>
      </c>
      <c r="AQ2079" s="121" t="str">
        <f t="shared" si="1350"/>
        <v/>
      </c>
      <c r="AS2079" s="88" t="str">
        <f t="shared" si="1335"/>
        <v/>
      </c>
      <c r="AT2079" s="68" t="str">
        <f t="shared" si="1351"/>
        <v/>
      </c>
      <c r="AU2079" s="68" t="str">
        <f t="shared" si="1352"/>
        <v/>
      </c>
      <c r="AV2079" s="68" t="str">
        <f t="shared" si="1353"/>
        <v/>
      </c>
      <c r="AW2079" s="88" t="str">
        <f t="shared" si="1336"/>
        <v/>
      </c>
      <c r="AZ2079" s="88" t="str">
        <f t="shared" si="1337"/>
        <v/>
      </c>
      <c r="BA2079" s="68" t="str">
        <f t="shared" si="1338"/>
        <v/>
      </c>
      <c r="BB2079" s="68" t="str">
        <f t="shared" si="1339"/>
        <v/>
      </c>
      <c r="BC2079" s="68" t="str">
        <f t="shared" si="1340"/>
        <v/>
      </c>
      <c r="BD2079" s="69" t="str">
        <f t="shared" si="1341"/>
        <v/>
      </c>
      <c r="BE2079" s="69" t="str">
        <f t="shared" si="1354"/>
        <v/>
      </c>
      <c r="BT2079" s="138" t="str">
        <f t="shared" ca="1" si="1355"/>
        <v/>
      </c>
      <c r="BU2079" s="139" t="str">
        <f t="shared" ca="1" si="1356"/>
        <v/>
      </c>
      <c r="BW2079" s="138" t="str">
        <f t="shared" si="1357"/>
        <v/>
      </c>
      <c r="BX2079" s="104" t="str">
        <f t="shared" si="1358"/>
        <v/>
      </c>
      <c r="BY2079" s="139" t="str">
        <f t="shared" si="1359"/>
        <v/>
      </c>
      <c r="CA2079" s="138" t="str">
        <f t="shared" si="1360"/>
        <v/>
      </c>
      <c r="CB2079" s="104" t="str">
        <f t="shared" si="1361"/>
        <v/>
      </c>
      <c r="CC2079" s="139" t="str">
        <f t="shared" si="1362"/>
        <v/>
      </c>
      <c r="CE2079" s="162" t="str">
        <f t="shared" si="1363"/>
        <v/>
      </c>
      <c r="CF2079" s="163" t="str">
        <f t="shared" si="1364"/>
        <v/>
      </c>
      <c r="CG2079" s="164" t="str">
        <f t="shared" si="1365"/>
        <v/>
      </c>
      <c r="CI2079" s="162" t="str">
        <f t="shared" si="1366"/>
        <v/>
      </c>
      <c r="CJ2079" s="163" t="str">
        <f t="shared" si="1369"/>
        <v/>
      </c>
      <c r="CK2079" s="164" t="str">
        <f t="shared" si="1370"/>
        <v/>
      </c>
      <c r="CM2079" s="169" t="str">
        <f t="shared" si="1367"/>
        <v/>
      </c>
      <c r="CN2079" s="139" t="str">
        <f t="shared" si="1368"/>
        <v/>
      </c>
      <c r="CP2079" s="41" t="str">
        <f>IF($CM2079="", "", COUNTIF($CM$11:$CM$3035, "&lt;"&amp;$CM2079)+1+COUNTIF($CM$11:$CM2079, $CM2079)-1)</f>
        <v/>
      </c>
    </row>
    <row r="2080" spans="1:94" x14ac:dyDescent="0.25">
      <c r="A2080" s="40"/>
      <c r="B2080" s="82" t="str">
        <f>IF($I2080="", "", IFERROR(INDEX('Job Database'!$AE$11:$AE$3035, MATCH($I2080, 'Job Database'!$X$11:$X$3035, 0)), ""))</f>
        <v/>
      </c>
      <c r="C2080" s="69" t="str">
        <f>IF($I2080="", "", IF(COUNTIF('Job Database'!$X$11:$X$3035, $I2080)=0, $AC$5, $AC$4))</f>
        <v/>
      </c>
      <c r="D2080" s="40"/>
      <c r="E2080" s="85" t="str">
        <f>IF($I2080="", "", IF(IFERROR(INDEX('Job Database'!$M$11:$M$3035, MATCH($I2080, 'Job Database'!$X$11:$X$3035, 0)), "")="", "", IFERROR(INDEX('Job Database'!$M$11:$M$3035, MATCH($I2080, 'Job Database'!$X$11:$X$3035, 0)), "")))</f>
        <v/>
      </c>
      <c r="F2080" s="40"/>
      <c r="G2080" s="88" t="str">
        <f t="shared" si="1342"/>
        <v/>
      </c>
      <c r="H2080" s="40"/>
      <c r="I2080" s="24"/>
      <c r="J2080" s="34"/>
      <c r="K2080" s="106"/>
      <c r="L2080" s="79"/>
      <c r="M2080" s="34"/>
      <c r="N2080" s="79"/>
      <c r="O2080" s="31"/>
      <c r="P2080" s="53"/>
      <c r="Q2080" s="40"/>
      <c r="S2080" s="41" t="str">
        <f t="shared" si="1330"/>
        <v/>
      </c>
      <c r="T2080" s="41" t="str">
        <f t="shared" si="1331"/>
        <v/>
      </c>
      <c r="U2080" s="41" t="str">
        <f t="shared" si="1343"/>
        <v/>
      </c>
      <c r="W2080" s="74" t="str">
        <f>IF('Job Database'!$X2080="", "", 'Job Database'!$X2080)</f>
        <v/>
      </c>
      <c r="Y2080" s="41" t="str">
        <f>IF($W2080="", "", IF(COUNTIF($I$11:$I$3035, $W2080)&gt;0, "", MAX($Y$10:$Y2079)+1))</f>
        <v/>
      </c>
      <c r="Z2080" s="41">
        <v>2070</v>
      </c>
      <c r="AA2080" s="58" t="str">
        <f t="shared" si="1344"/>
        <v/>
      </c>
      <c r="AC2080" s="41" t="str">
        <f t="shared" si="1332"/>
        <v/>
      </c>
      <c r="AE2080" s="41" t="str">
        <f t="shared" si="1345"/>
        <v/>
      </c>
      <c r="AJ2080" s="154" t="str">
        <f t="shared" si="1346"/>
        <v/>
      </c>
      <c r="AL2080" s="120" t="str">
        <f t="shared" si="1347"/>
        <v/>
      </c>
      <c r="AM2080" s="104" t="str">
        <f t="shared" si="1348"/>
        <v/>
      </c>
      <c r="AN2080" s="104" t="str">
        <f t="shared" si="1349"/>
        <v/>
      </c>
      <c r="AO2080" s="104" t="str">
        <f t="shared" si="1333"/>
        <v/>
      </c>
      <c r="AP2080" s="104" t="str">
        <f t="shared" si="1334"/>
        <v/>
      </c>
      <c r="AQ2080" s="121" t="str">
        <f t="shared" si="1350"/>
        <v/>
      </c>
      <c r="AS2080" s="88" t="str">
        <f t="shared" si="1335"/>
        <v/>
      </c>
      <c r="AT2080" s="68" t="str">
        <f t="shared" si="1351"/>
        <v/>
      </c>
      <c r="AU2080" s="68" t="str">
        <f t="shared" si="1352"/>
        <v/>
      </c>
      <c r="AV2080" s="68" t="str">
        <f t="shared" si="1353"/>
        <v/>
      </c>
      <c r="AW2080" s="88" t="str">
        <f t="shared" si="1336"/>
        <v/>
      </c>
      <c r="AZ2080" s="88" t="str">
        <f t="shared" si="1337"/>
        <v/>
      </c>
      <c r="BA2080" s="68" t="str">
        <f t="shared" si="1338"/>
        <v/>
      </c>
      <c r="BB2080" s="68" t="str">
        <f t="shared" si="1339"/>
        <v/>
      </c>
      <c r="BC2080" s="68" t="str">
        <f t="shared" si="1340"/>
        <v/>
      </c>
      <c r="BD2080" s="69" t="str">
        <f t="shared" si="1341"/>
        <v/>
      </c>
      <c r="BE2080" s="69" t="str">
        <f t="shared" si="1354"/>
        <v/>
      </c>
      <c r="BT2080" s="138" t="str">
        <f t="shared" ca="1" si="1355"/>
        <v/>
      </c>
      <c r="BU2080" s="139" t="str">
        <f t="shared" ca="1" si="1356"/>
        <v/>
      </c>
      <c r="BW2080" s="138" t="str">
        <f t="shared" si="1357"/>
        <v/>
      </c>
      <c r="BX2080" s="104" t="str">
        <f t="shared" si="1358"/>
        <v/>
      </c>
      <c r="BY2080" s="139" t="str">
        <f t="shared" si="1359"/>
        <v/>
      </c>
      <c r="CA2080" s="138" t="str">
        <f t="shared" si="1360"/>
        <v/>
      </c>
      <c r="CB2080" s="104" t="str">
        <f t="shared" si="1361"/>
        <v/>
      </c>
      <c r="CC2080" s="139" t="str">
        <f t="shared" si="1362"/>
        <v/>
      </c>
      <c r="CE2080" s="162" t="str">
        <f t="shared" si="1363"/>
        <v/>
      </c>
      <c r="CF2080" s="163" t="str">
        <f t="shared" si="1364"/>
        <v/>
      </c>
      <c r="CG2080" s="164" t="str">
        <f t="shared" si="1365"/>
        <v/>
      </c>
      <c r="CI2080" s="162" t="str">
        <f t="shared" si="1366"/>
        <v/>
      </c>
      <c r="CJ2080" s="163" t="str">
        <f t="shared" si="1369"/>
        <v/>
      </c>
      <c r="CK2080" s="164" t="str">
        <f t="shared" si="1370"/>
        <v/>
      </c>
      <c r="CM2080" s="169" t="str">
        <f t="shared" si="1367"/>
        <v/>
      </c>
      <c r="CN2080" s="139" t="str">
        <f t="shared" si="1368"/>
        <v/>
      </c>
      <c r="CP2080" s="41" t="str">
        <f>IF($CM2080="", "", COUNTIF($CM$11:$CM$3035, "&lt;"&amp;$CM2080)+1+COUNTIF($CM$11:$CM2080, $CM2080)-1)</f>
        <v/>
      </c>
    </row>
    <row r="2081" spans="1:94" x14ac:dyDescent="0.25">
      <c r="A2081" s="40"/>
      <c r="B2081" s="82" t="str">
        <f>IF($I2081="", "", IFERROR(INDEX('Job Database'!$AE$11:$AE$3035, MATCH($I2081, 'Job Database'!$X$11:$X$3035, 0)), ""))</f>
        <v/>
      </c>
      <c r="C2081" s="69" t="str">
        <f>IF($I2081="", "", IF(COUNTIF('Job Database'!$X$11:$X$3035, $I2081)=0, $AC$5, $AC$4))</f>
        <v/>
      </c>
      <c r="D2081" s="40"/>
      <c r="E2081" s="85" t="str">
        <f>IF($I2081="", "", IF(IFERROR(INDEX('Job Database'!$M$11:$M$3035, MATCH($I2081, 'Job Database'!$X$11:$X$3035, 0)), "")="", "", IFERROR(INDEX('Job Database'!$M$11:$M$3035, MATCH($I2081, 'Job Database'!$X$11:$X$3035, 0)), "")))</f>
        <v/>
      </c>
      <c r="F2081" s="40"/>
      <c r="G2081" s="88" t="str">
        <f t="shared" si="1342"/>
        <v/>
      </c>
      <c r="H2081" s="40"/>
      <c r="I2081" s="24"/>
      <c r="J2081" s="34"/>
      <c r="K2081" s="106"/>
      <c r="L2081" s="79"/>
      <c r="M2081" s="34"/>
      <c r="N2081" s="79"/>
      <c r="O2081" s="31"/>
      <c r="P2081" s="53"/>
      <c r="Q2081" s="40"/>
      <c r="S2081" s="41" t="str">
        <f t="shared" si="1330"/>
        <v/>
      </c>
      <c r="T2081" s="41" t="str">
        <f t="shared" si="1331"/>
        <v/>
      </c>
      <c r="U2081" s="41" t="str">
        <f t="shared" si="1343"/>
        <v/>
      </c>
      <c r="W2081" s="74" t="str">
        <f>IF('Job Database'!$X2081="", "", 'Job Database'!$X2081)</f>
        <v/>
      </c>
      <c r="Y2081" s="41" t="str">
        <f>IF($W2081="", "", IF(COUNTIF($I$11:$I$3035, $W2081)&gt;0, "", MAX($Y$10:$Y2080)+1))</f>
        <v/>
      </c>
      <c r="Z2081" s="41">
        <v>2071</v>
      </c>
      <c r="AA2081" s="58" t="str">
        <f t="shared" si="1344"/>
        <v/>
      </c>
      <c r="AC2081" s="41" t="str">
        <f t="shared" si="1332"/>
        <v/>
      </c>
      <c r="AE2081" s="41" t="str">
        <f t="shared" si="1345"/>
        <v/>
      </c>
      <c r="AJ2081" s="154" t="str">
        <f t="shared" si="1346"/>
        <v/>
      </c>
      <c r="AL2081" s="120" t="str">
        <f t="shared" si="1347"/>
        <v/>
      </c>
      <c r="AM2081" s="104" t="str">
        <f t="shared" si="1348"/>
        <v/>
      </c>
      <c r="AN2081" s="104" t="str">
        <f t="shared" si="1349"/>
        <v/>
      </c>
      <c r="AO2081" s="104" t="str">
        <f t="shared" si="1333"/>
        <v/>
      </c>
      <c r="AP2081" s="104" t="str">
        <f t="shared" si="1334"/>
        <v/>
      </c>
      <c r="AQ2081" s="121" t="str">
        <f t="shared" si="1350"/>
        <v/>
      </c>
      <c r="AS2081" s="88" t="str">
        <f t="shared" si="1335"/>
        <v/>
      </c>
      <c r="AT2081" s="68" t="str">
        <f t="shared" si="1351"/>
        <v/>
      </c>
      <c r="AU2081" s="68" t="str">
        <f t="shared" si="1352"/>
        <v/>
      </c>
      <c r="AV2081" s="68" t="str">
        <f t="shared" si="1353"/>
        <v/>
      </c>
      <c r="AW2081" s="88" t="str">
        <f t="shared" si="1336"/>
        <v/>
      </c>
      <c r="AZ2081" s="88" t="str">
        <f t="shared" si="1337"/>
        <v/>
      </c>
      <c r="BA2081" s="68" t="str">
        <f t="shared" si="1338"/>
        <v/>
      </c>
      <c r="BB2081" s="68" t="str">
        <f t="shared" si="1339"/>
        <v/>
      </c>
      <c r="BC2081" s="68" t="str">
        <f t="shared" si="1340"/>
        <v/>
      </c>
      <c r="BD2081" s="69" t="str">
        <f t="shared" si="1341"/>
        <v/>
      </c>
      <c r="BE2081" s="69" t="str">
        <f t="shared" si="1354"/>
        <v/>
      </c>
      <c r="BT2081" s="138" t="str">
        <f t="shared" ca="1" si="1355"/>
        <v/>
      </c>
      <c r="BU2081" s="139" t="str">
        <f t="shared" ca="1" si="1356"/>
        <v/>
      </c>
      <c r="BW2081" s="138" t="str">
        <f t="shared" si="1357"/>
        <v/>
      </c>
      <c r="BX2081" s="104" t="str">
        <f t="shared" si="1358"/>
        <v/>
      </c>
      <c r="BY2081" s="139" t="str">
        <f t="shared" si="1359"/>
        <v/>
      </c>
      <c r="CA2081" s="138" t="str">
        <f t="shared" si="1360"/>
        <v/>
      </c>
      <c r="CB2081" s="104" t="str">
        <f t="shared" si="1361"/>
        <v/>
      </c>
      <c r="CC2081" s="139" t="str">
        <f t="shared" si="1362"/>
        <v/>
      </c>
      <c r="CE2081" s="162" t="str">
        <f t="shared" si="1363"/>
        <v/>
      </c>
      <c r="CF2081" s="163" t="str">
        <f t="shared" si="1364"/>
        <v/>
      </c>
      <c r="CG2081" s="164" t="str">
        <f t="shared" si="1365"/>
        <v/>
      </c>
      <c r="CI2081" s="162" t="str">
        <f t="shared" si="1366"/>
        <v/>
      </c>
      <c r="CJ2081" s="163" t="str">
        <f t="shared" si="1369"/>
        <v/>
      </c>
      <c r="CK2081" s="164" t="str">
        <f t="shared" si="1370"/>
        <v/>
      </c>
      <c r="CM2081" s="169" t="str">
        <f t="shared" si="1367"/>
        <v/>
      </c>
      <c r="CN2081" s="139" t="str">
        <f t="shared" si="1368"/>
        <v/>
      </c>
      <c r="CP2081" s="41" t="str">
        <f>IF($CM2081="", "", COUNTIF($CM$11:$CM$3035, "&lt;"&amp;$CM2081)+1+COUNTIF($CM$11:$CM2081, $CM2081)-1)</f>
        <v/>
      </c>
    </row>
    <row r="2082" spans="1:94" x14ac:dyDescent="0.25">
      <c r="A2082" s="40"/>
      <c r="B2082" s="82" t="str">
        <f>IF($I2082="", "", IFERROR(INDEX('Job Database'!$AE$11:$AE$3035, MATCH($I2082, 'Job Database'!$X$11:$X$3035, 0)), ""))</f>
        <v/>
      </c>
      <c r="C2082" s="69" t="str">
        <f>IF($I2082="", "", IF(COUNTIF('Job Database'!$X$11:$X$3035, $I2082)=0, $AC$5, $AC$4))</f>
        <v/>
      </c>
      <c r="D2082" s="40"/>
      <c r="E2082" s="85" t="str">
        <f>IF($I2082="", "", IF(IFERROR(INDEX('Job Database'!$M$11:$M$3035, MATCH($I2082, 'Job Database'!$X$11:$X$3035, 0)), "")="", "", IFERROR(INDEX('Job Database'!$M$11:$M$3035, MATCH($I2082, 'Job Database'!$X$11:$X$3035, 0)), "")))</f>
        <v/>
      </c>
      <c r="F2082" s="40"/>
      <c r="G2082" s="88" t="str">
        <f t="shared" si="1342"/>
        <v/>
      </c>
      <c r="H2082" s="40"/>
      <c r="I2082" s="24"/>
      <c r="J2082" s="34"/>
      <c r="K2082" s="106"/>
      <c r="L2082" s="79"/>
      <c r="M2082" s="34"/>
      <c r="N2082" s="79"/>
      <c r="O2082" s="31"/>
      <c r="P2082" s="53"/>
      <c r="Q2082" s="40"/>
      <c r="S2082" s="41" t="str">
        <f t="shared" si="1330"/>
        <v/>
      </c>
      <c r="T2082" s="41" t="str">
        <f t="shared" si="1331"/>
        <v/>
      </c>
      <c r="U2082" s="41" t="str">
        <f t="shared" si="1343"/>
        <v/>
      </c>
      <c r="W2082" s="74" t="str">
        <f>IF('Job Database'!$X2082="", "", 'Job Database'!$X2082)</f>
        <v/>
      </c>
      <c r="Y2082" s="41" t="str">
        <f>IF($W2082="", "", IF(COUNTIF($I$11:$I$3035, $W2082)&gt;0, "", MAX($Y$10:$Y2081)+1))</f>
        <v/>
      </c>
      <c r="Z2082" s="41">
        <v>2072</v>
      </c>
      <c r="AA2082" s="58" t="str">
        <f t="shared" si="1344"/>
        <v/>
      </c>
      <c r="AC2082" s="41" t="str">
        <f t="shared" si="1332"/>
        <v/>
      </c>
      <c r="AE2082" s="41" t="str">
        <f t="shared" si="1345"/>
        <v/>
      </c>
      <c r="AJ2082" s="154" t="str">
        <f t="shared" si="1346"/>
        <v/>
      </c>
      <c r="AL2082" s="120" t="str">
        <f t="shared" si="1347"/>
        <v/>
      </c>
      <c r="AM2082" s="104" t="str">
        <f t="shared" si="1348"/>
        <v/>
      </c>
      <c r="AN2082" s="104" t="str">
        <f t="shared" si="1349"/>
        <v/>
      </c>
      <c r="AO2082" s="104" t="str">
        <f t="shared" si="1333"/>
        <v/>
      </c>
      <c r="AP2082" s="104" t="str">
        <f t="shared" si="1334"/>
        <v/>
      </c>
      <c r="AQ2082" s="121" t="str">
        <f t="shared" si="1350"/>
        <v/>
      </c>
      <c r="AS2082" s="88" t="str">
        <f t="shared" si="1335"/>
        <v/>
      </c>
      <c r="AT2082" s="68" t="str">
        <f t="shared" si="1351"/>
        <v/>
      </c>
      <c r="AU2082" s="68" t="str">
        <f t="shared" si="1352"/>
        <v/>
      </c>
      <c r="AV2082" s="68" t="str">
        <f t="shared" si="1353"/>
        <v/>
      </c>
      <c r="AW2082" s="88" t="str">
        <f t="shared" si="1336"/>
        <v/>
      </c>
      <c r="AZ2082" s="88" t="str">
        <f t="shared" si="1337"/>
        <v/>
      </c>
      <c r="BA2082" s="68" t="str">
        <f t="shared" si="1338"/>
        <v/>
      </c>
      <c r="BB2082" s="68" t="str">
        <f t="shared" si="1339"/>
        <v/>
      </c>
      <c r="BC2082" s="68" t="str">
        <f t="shared" si="1340"/>
        <v/>
      </c>
      <c r="BD2082" s="69" t="str">
        <f t="shared" si="1341"/>
        <v/>
      </c>
      <c r="BE2082" s="69" t="str">
        <f t="shared" si="1354"/>
        <v/>
      </c>
      <c r="BT2082" s="138" t="str">
        <f t="shared" ca="1" si="1355"/>
        <v/>
      </c>
      <c r="BU2082" s="139" t="str">
        <f t="shared" ca="1" si="1356"/>
        <v/>
      </c>
      <c r="BW2082" s="138" t="str">
        <f t="shared" si="1357"/>
        <v/>
      </c>
      <c r="BX2082" s="104" t="str">
        <f t="shared" si="1358"/>
        <v/>
      </c>
      <c r="BY2082" s="139" t="str">
        <f t="shared" si="1359"/>
        <v/>
      </c>
      <c r="CA2082" s="138" t="str">
        <f t="shared" si="1360"/>
        <v/>
      </c>
      <c r="CB2082" s="104" t="str">
        <f t="shared" si="1361"/>
        <v/>
      </c>
      <c r="CC2082" s="139" t="str">
        <f t="shared" si="1362"/>
        <v/>
      </c>
      <c r="CE2082" s="162" t="str">
        <f t="shared" si="1363"/>
        <v/>
      </c>
      <c r="CF2082" s="163" t="str">
        <f t="shared" si="1364"/>
        <v/>
      </c>
      <c r="CG2082" s="164" t="str">
        <f t="shared" si="1365"/>
        <v/>
      </c>
      <c r="CI2082" s="162" t="str">
        <f t="shared" si="1366"/>
        <v/>
      </c>
      <c r="CJ2082" s="163" t="str">
        <f t="shared" si="1369"/>
        <v/>
      </c>
      <c r="CK2082" s="164" t="str">
        <f t="shared" si="1370"/>
        <v/>
      </c>
      <c r="CM2082" s="169" t="str">
        <f t="shared" si="1367"/>
        <v/>
      </c>
      <c r="CN2082" s="139" t="str">
        <f t="shared" si="1368"/>
        <v/>
      </c>
      <c r="CP2082" s="41" t="str">
        <f>IF($CM2082="", "", COUNTIF($CM$11:$CM$3035, "&lt;"&amp;$CM2082)+1+COUNTIF($CM$11:$CM2082, $CM2082)-1)</f>
        <v/>
      </c>
    </row>
    <row r="2083" spans="1:94" x14ac:dyDescent="0.25">
      <c r="A2083" s="40"/>
      <c r="B2083" s="82" t="str">
        <f>IF($I2083="", "", IFERROR(INDEX('Job Database'!$AE$11:$AE$3035, MATCH($I2083, 'Job Database'!$X$11:$X$3035, 0)), ""))</f>
        <v/>
      </c>
      <c r="C2083" s="69" t="str">
        <f>IF($I2083="", "", IF(COUNTIF('Job Database'!$X$11:$X$3035, $I2083)=0, $AC$5, $AC$4))</f>
        <v/>
      </c>
      <c r="D2083" s="40"/>
      <c r="E2083" s="85" t="str">
        <f>IF($I2083="", "", IF(IFERROR(INDEX('Job Database'!$M$11:$M$3035, MATCH($I2083, 'Job Database'!$X$11:$X$3035, 0)), "")="", "", IFERROR(INDEX('Job Database'!$M$11:$M$3035, MATCH($I2083, 'Job Database'!$X$11:$X$3035, 0)), "")))</f>
        <v/>
      </c>
      <c r="F2083" s="40"/>
      <c r="G2083" s="88" t="str">
        <f t="shared" si="1342"/>
        <v/>
      </c>
      <c r="H2083" s="40"/>
      <c r="I2083" s="24"/>
      <c r="J2083" s="34"/>
      <c r="K2083" s="106"/>
      <c r="L2083" s="79"/>
      <c r="M2083" s="34"/>
      <c r="N2083" s="79"/>
      <c r="O2083" s="31"/>
      <c r="P2083" s="53"/>
      <c r="Q2083" s="40"/>
      <c r="S2083" s="41" t="str">
        <f t="shared" si="1330"/>
        <v/>
      </c>
      <c r="T2083" s="41" t="str">
        <f t="shared" si="1331"/>
        <v/>
      </c>
      <c r="U2083" s="41" t="str">
        <f t="shared" si="1343"/>
        <v/>
      </c>
      <c r="W2083" s="74" t="str">
        <f>IF('Job Database'!$X2083="", "", 'Job Database'!$X2083)</f>
        <v/>
      </c>
      <c r="Y2083" s="41" t="str">
        <f>IF($W2083="", "", IF(COUNTIF($I$11:$I$3035, $W2083)&gt;0, "", MAX($Y$10:$Y2082)+1))</f>
        <v/>
      </c>
      <c r="Z2083" s="41">
        <v>2073</v>
      </c>
      <c r="AA2083" s="58" t="str">
        <f t="shared" si="1344"/>
        <v/>
      </c>
      <c r="AC2083" s="41" t="str">
        <f t="shared" si="1332"/>
        <v/>
      </c>
      <c r="AE2083" s="41" t="str">
        <f t="shared" si="1345"/>
        <v/>
      </c>
      <c r="AJ2083" s="154" t="str">
        <f t="shared" si="1346"/>
        <v/>
      </c>
      <c r="AL2083" s="120" t="str">
        <f t="shared" si="1347"/>
        <v/>
      </c>
      <c r="AM2083" s="104" t="str">
        <f t="shared" si="1348"/>
        <v/>
      </c>
      <c r="AN2083" s="104" t="str">
        <f t="shared" si="1349"/>
        <v/>
      </c>
      <c r="AO2083" s="104" t="str">
        <f t="shared" si="1333"/>
        <v/>
      </c>
      <c r="AP2083" s="104" t="str">
        <f t="shared" si="1334"/>
        <v/>
      </c>
      <c r="AQ2083" s="121" t="str">
        <f t="shared" si="1350"/>
        <v/>
      </c>
      <c r="AS2083" s="88" t="str">
        <f t="shared" si="1335"/>
        <v/>
      </c>
      <c r="AT2083" s="68" t="str">
        <f t="shared" si="1351"/>
        <v/>
      </c>
      <c r="AU2083" s="68" t="str">
        <f t="shared" si="1352"/>
        <v/>
      </c>
      <c r="AV2083" s="68" t="str">
        <f t="shared" si="1353"/>
        <v/>
      </c>
      <c r="AW2083" s="88" t="str">
        <f t="shared" si="1336"/>
        <v/>
      </c>
      <c r="AZ2083" s="88" t="str">
        <f t="shared" si="1337"/>
        <v/>
      </c>
      <c r="BA2083" s="68" t="str">
        <f t="shared" si="1338"/>
        <v/>
      </c>
      <c r="BB2083" s="68" t="str">
        <f t="shared" si="1339"/>
        <v/>
      </c>
      <c r="BC2083" s="68" t="str">
        <f t="shared" si="1340"/>
        <v/>
      </c>
      <c r="BD2083" s="69" t="str">
        <f t="shared" si="1341"/>
        <v/>
      </c>
      <c r="BE2083" s="69" t="str">
        <f t="shared" si="1354"/>
        <v/>
      </c>
      <c r="BT2083" s="138" t="str">
        <f t="shared" ca="1" si="1355"/>
        <v/>
      </c>
      <c r="BU2083" s="139" t="str">
        <f t="shared" ca="1" si="1356"/>
        <v/>
      </c>
      <c r="BW2083" s="138" t="str">
        <f t="shared" si="1357"/>
        <v/>
      </c>
      <c r="BX2083" s="104" t="str">
        <f t="shared" si="1358"/>
        <v/>
      </c>
      <c r="BY2083" s="139" t="str">
        <f t="shared" si="1359"/>
        <v/>
      </c>
      <c r="CA2083" s="138" t="str">
        <f t="shared" si="1360"/>
        <v/>
      </c>
      <c r="CB2083" s="104" t="str">
        <f t="shared" si="1361"/>
        <v/>
      </c>
      <c r="CC2083" s="139" t="str">
        <f t="shared" si="1362"/>
        <v/>
      </c>
      <c r="CE2083" s="162" t="str">
        <f t="shared" si="1363"/>
        <v/>
      </c>
      <c r="CF2083" s="163" t="str">
        <f t="shared" si="1364"/>
        <v/>
      </c>
      <c r="CG2083" s="164" t="str">
        <f t="shared" si="1365"/>
        <v/>
      </c>
      <c r="CI2083" s="162" t="str">
        <f t="shared" si="1366"/>
        <v/>
      </c>
      <c r="CJ2083" s="163" t="str">
        <f t="shared" si="1369"/>
        <v/>
      </c>
      <c r="CK2083" s="164" t="str">
        <f t="shared" si="1370"/>
        <v/>
      </c>
      <c r="CM2083" s="169" t="str">
        <f t="shared" si="1367"/>
        <v/>
      </c>
      <c r="CN2083" s="139" t="str">
        <f t="shared" si="1368"/>
        <v/>
      </c>
      <c r="CP2083" s="41" t="str">
        <f>IF($CM2083="", "", COUNTIF($CM$11:$CM$3035, "&lt;"&amp;$CM2083)+1+COUNTIF($CM$11:$CM2083, $CM2083)-1)</f>
        <v/>
      </c>
    </row>
    <row r="2084" spans="1:94" x14ac:dyDescent="0.25">
      <c r="A2084" s="40"/>
      <c r="B2084" s="82" t="str">
        <f>IF($I2084="", "", IFERROR(INDEX('Job Database'!$AE$11:$AE$3035, MATCH($I2084, 'Job Database'!$X$11:$X$3035, 0)), ""))</f>
        <v/>
      </c>
      <c r="C2084" s="69" t="str">
        <f>IF($I2084="", "", IF(COUNTIF('Job Database'!$X$11:$X$3035, $I2084)=0, $AC$5, $AC$4))</f>
        <v/>
      </c>
      <c r="D2084" s="40"/>
      <c r="E2084" s="85" t="str">
        <f>IF($I2084="", "", IF(IFERROR(INDEX('Job Database'!$M$11:$M$3035, MATCH($I2084, 'Job Database'!$X$11:$X$3035, 0)), "")="", "", IFERROR(INDEX('Job Database'!$M$11:$M$3035, MATCH($I2084, 'Job Database'!$X$11:$X$3035, 0)), "")))</f>
        <v/>
      </c>
      <c r="F2084" s="40"/>
      <c r="G2084" s="88" t="str">
        <f t="shared" si="1342"/>
        <v/>
      </c>
      <c r="H2084" s="40"/>
      <c r="I2084" s="24"/>
      <c r="J2084" s="34"/>
      <c r="K2084" s="106"/>
      <c r="L2084" s="79"/>
      <c r="M2084" s="34"/>
      <c r="N2084" s="79"/>
      <c r="O2084" s="31"/>
      <c r="P2084" s="53"/>
      <c r="Q2084" s="40"/>
      <c r="S2084" s="41" t="str">
        <f t="shared" si="1330"/>
        <v/>
      </c>
      <c r="T2084" s="41" t="str">
        <f t="shared" si="1331"/>
        <v/>
      </c>
      <c r="U2084" s="41" t="str">
        <f t="shared" si="1343"/>
        <v/>
      </c>
      <c r="W2084" s="74" t="str">
        <f>IF('Job Database'!$X2084="", "", 'Job Database'!$X2084)</f>
        <v/>
      </c>
      <c r="Y2084" s="41" t="str">
        <f>IF($W2084="", "", IF(COUNTIF($I$11:$I$3035, $W2084)&gt;0, "", MAX($Y$10:$Y2083)+1))</f>
        <v/>
      </c>
      <c r="Z2084" s="41">
        <v>2074</v>
      </c>
      <c r="AA2084" s="58" t="str">
        <f t="shared" si="1344"/>
        <v/>
      </c>
      <c r="AC2084" s="41" t="str">
        <f t="shared" si="1332"/>
        <v/>
      </c>
      <c r="AE2084" s="41" t="str">
        <f t="shared" si="1345"/>
        <v/>
      </c>
      <c r="AJ2084" s="154" t="str">
        <f t="shared" si="1346"/>
        <v/>
      </c>
      <c r="AL2084" s="120" t="str">
        <f t="shared" si="1347"/>
        <v/>
      </c>
      <c r="AM2084" s="104" t="str">
        <f t="shared" si="1348"/>
        <v/>
      </c>
      <c r="AN2084" s="104" t="str">
        <f t="shared" si="1349"/>
        <v/>
      </c>
      <c r="AO2084" s="104" t="str">
        <f t="shared" si="1333"/>
        <v/>
      </c>
      <c r="AP2084" s="104" t="str">
        <f t="shared" si="1334"/>
        <v/>
      </c>
      <c r="AQ2084" s="121" t="str">
        <f t="shared" si="1350"/>
        <v/>
      </c>
      <c r="AS2084" s="88" t="str">
        <f t="shared" si="1335"/>
        <v/>
      </c>
      <c r="AT2084" s="68" t="str">
        <f t="shared" si="1351"/>
        <v/>
      </c>
      <c r="AU2084" s="68" t="str">
        <f t="shared" si="1352"/>
        <v/>
      </c>
      <c r="AV2084" s="68" t="str">
        <f t="shared" si="1353"/>
        <v/>
      </c>
      <c r="AW2084" s="88" t="str">
        <f t="shared" si="1336"/>
        <v/>
      </c>
      <c r="AZ2084" s="88" t="str">
        <f t="shared" si="1337"/>
        <v/>
      </c>
      <c r="BA2084" s="68" t="str">
        <f t="shared" si="1338"/>
        <v/>
      </c>
      <c r="BB2084" s="68" t="str">
        <f t="shared" si="1339"/>
        <v/>
      </c>
      <c r="BC2084" s="68" t="str">
        <f t="shared" si="1340"/>
        <v/>
      </c>
      <c r="BD2084" s="69" t="str">
        <f t="shared" si="1341"/>
        <v/>
      </c>
      <c r="BE2084" s="69" t="str">
        <f t="shared" si="1354"/>
        <v/>
      </c>
      <c r="BT2084" s="138" t="str">
        <f t="shared" ca="1" si="1355"/>
        <v/>
      </c>
      <c r="BU2084" s="139" t="str">
        <f t="shared" ca="1" si="1356"/>
        <v/>
      </c>
      <c r="BW2084" s="138" t="str">
        <f t="shared" si="1357"/>
        <v/>
      </c>
      <c r="BX2084" s="104" t="str">
        <f t="shared" si="1358"/>
        <v/>
      </c>
      <c r="BY2084" s="139" t="str">
        <f t="shared" si="1359"/>
        <v/>
      </c>
      <c r="CA2084" s="138" t="str">
        <f t="shared" si="1360"/>
        <v/>
      </c>
      <c r="CB2084" s="104" t="str">
        <f t="shared" si="1361"/>
        <v/>
      </c>
      <c r="CC2084" s="139" t="str">
        <f t="shared" si="1362"/>
        <v/>
      </c>
      <c r="CE2084" s="162" t="str">
        <f t="shared" si="1363"/>
        <v/>
      </c>
      <c r="CF2084" s="163" t="str">
        <f t="shared" si="1364"/>
        <v/>
      </c>
      <c r="CG2084" s="164" t="str">
        <f t="shared" si="1365"/>
        <v/>
      </c>
      <c r="CI2084" s="162" t="str">
        <f t="shared" si="1366"/>
        <v/>
      </c>
      <c r="CJ2084" s="163" t="str">
        <f t="shared" si="1369"/>
        <v/>
      </c>
      <c r="CK2084" s="164" t="str">
        <f t="shared" si="1370"/>
        <v/>
      </c>
      <c r="CM2084" s="169" t="str">
        <f t="shared" si="1367"/>
        <v/>
      </c>
      <c r="CN2084" s="139" t="str">
        <f t="shared" si="1368"/>
        <v/>
      </c>
      <c r="CP2084" s="41" t="str">
        <f>IF($CM2084="", "", COUNTIF($CM$11:$CM$3035, "&lt;"&amp;$CM2084)+1+COUNTIF($CM$11:$CM2084, $CM2084)-1)</f>
        <v/>
      </c>
    </row>
    <row r="2085" spans="1:94" x14ac:dyDescent="0.25">
      <c r="A2085" s="40"/>
      <c r="B2085" s="82" t="str">
        <f>IF($I2085="", "", IFERROR(INDEX('Job Database'!$AE$11:$AE$3035, MATCH($I2085, 'Job Database'!$X$11:$X$3035, 0)), ""))</f>
        <v/>
      </c>
      <c r="C2085" s="69" t="str">
        <f>IF($I2085="", "", IF(COUNTIF('Job Database'!$X$11:$X$3035, $I2085)=0, $AC$5, $AC$4))</f>
        <v/>
      </c>
      <c r="D2085" s="40"/>
      <c r="E2085" s="85" t="str">
        <f>IF($I2085="", "", IF(IFERROR(INDEX('Job Database'!$M$11:$M$3035, MATCH($I2085, 'Job Database'!$X$11:$X$3035, 0)), "")="", "", IFERROR(INDEX('Job Database'!$M$11:$M$3035, MATCH($I2085, 'Job Database'!$X$11:$X$3035, 0)), "")))</f>
        <v/>
      </c>
      <c r="F2085" s="40"/>
      <c r="G2085" s="88" t="str">
        <f t="shared" si="1342"/>
        <v/>
      </c>
      <c r="H2085" s="40"/>
      <c r="I2085" s="24"/>
      <c r="J2085" s="34"/>
      <c r="K2085" s="106"/>
      <c r="L2085" s="79"/>
      <c r="M2085" s="34"/>
      <c r="N2085" s="79"/>
      <c r="O2085" s="31"/>
      <c r="P2085" s="53"/>
      <c r="Q2085" s="40"/>
      <c r="S2085" s="41" t="str">
        <f t="shared" si="1330"/>
        <v/>
      </c>
      <c r="T2085" s="41" t="str">
        <f t="shared" si="1331"/>
        <v/>
      </c>
      <c r="U2085" s="41" t="str">
        <f t="shared" si="1343"/>
        <v/>
      </c>
      <c r="W2085" s="74" t="str">
        <f>IF('Job Database'!$X2085="", "", 'Job Database'!$X2085)</f>
        <v/>
      </c>
      <c r="Y2085" s="41" t="str">
        <f>IF($W2085="", "", IF(COUNTIF($I$11:$I$3035, $W2085)&gt;0, "", MAX($Y$10:$Y2084)+1))</f>
        <v/>
      </c>
      <c r="Z2085" s="41">
        <v>2075</v>
      </c>
      <c r="AA2085" s="58" t="str">
        <f t="shared" si="1344"/>
        <v/>
      </c>
      <c r="AC2085" s="41" t="str">
        <f t="shared" si="1332"/>
        <v/>
      </c>
      <c r="AE2085" s="41" t="str">
        <f t="shared" si="1345"/>
        <v/>
      </c>
      <c r="AJ2085" s="154" t="str">
        <f t="shared" si="1346"/>
        <v/>
      </c>
      <c r="AL2085" s="120" t="str">
        <f t="shared" si="1347"/>
        <v/>
      </c>
      <c r="AM2085" s="104" t="str">
        <f t="shared" si="1348"/>
        <v/>
      </c>
      <c r="AN2085" s="104" t="str">
        <f t="shared" si="1349"/>
        <v/>
      </c>
      <c r="AO2085" s="104" t="str">
        <f t="shared" si="1333"/>
        <v/>
      </c>
      <c r="AP2085" s="104" t="str">
        <f t="shared" si="1334"/>
        <v/>
      </c>
      <c r="AQ2085" s="121" t="str">
        <f t="shared" si="1350"/>
        <v/>
      </c>
      <c r="AS2085" s="88" t="str">
        <f t="shared" si="1335"/>
        <v/>
      </c>
      <c r="AT2085" s="68" t="str">
        <f t="shared" si="1351"/>
        <v/>
      </c>
      <c r="AU2085" s="68" t="str">
        <f t="shared" si="1352"/>
        <v/>
      </c>
      <c r="AV2085" s="68" t="str">
        <f t="shared" si="1353"/>
        <v/>
      </c>
      <c r="AW2085" s="88" t="str">
        <f t="shared" si="1336"/>
        <v/>
      </c>
      <c r="AZ2085" s="88" t="str">
        <f t="shared" si="1337"/>
        <v/>
      </c>
      <c r="BA2085" s="68" t="str">
        <f t="shared" si="1338"/>
        <v/>
      </c>
      <c r="BB2085" s="68" t="str">
        <f t="shared" si="1339"/>
        <v/>
      </c>
      <c r="BC2085" s="68" t="str">
        <f t="shared" si="1340"/>
        <v/>
      </c>
      <c r="BD2085" s="69" t="str">
        <f t="shared" si="1341"/>
        <v/>
      </c>
      <c r="BE2085" s="69" t="str">
        <f t="shared" si="1354"/>
        <v/>
      </c>
      <c r="BT2085" s="138" t="str">
        <f t="shared" ca="1" si="1355"/>
        <v/>
      </c>
      <c r="BU2085" s="139" t="str">
        <f t="shared" ca="1" si="1356"/>
        <v/>
      </c>
      <c r="BW2085" s="138" t="str">
        <f t="shared" si="1357"/>
        <v/>
      </c>
      <c r="BX2085" s="104" t="str">
        <f t="shared" si="1358"/>
        <v/>
      </c>
      <c r="BY2085" s="139" t="str">
        <f t="shared" si="1359"/>
        <v/>
      </c>
      <c r="CA2085" s="138" t="str">
        <f t="shared" si="1360"/>
        <v/>
      </c>
      <c r="CB2085" s="104" t="str">
        <f t="shared" si="1361"/>
        <v/>
      </c>
      <c r="CC2085" s="139" t="str">
        <f t="shared" si="1362"/>
        <v/>
      </c>
      <c r="CE2085" s="162" t="str">
        <f t="shared" si="1363"/>
        <v/>
      </c>
      <c r="CF2085" s="163" t="str">
        <f t="shared" si="1364"/>
        <v/>
      </c>
      <c r="CG2085" s="164" t="str">
        <f t="shared" si="1365"/>
        <v/>
      </c>
      <c r="CI2085" s="162" t="str">
        <f t="shared" si="1366"/>
        <v/>
      </c>
      <c r="CJ2085" s="163" t="str">
        <f t="shared" si="1369"/>
        <v/>
      </c>
      <c r="CK2085" s="164" t="str">
        <f t="shared" si="1370"/>
        <v/>
      </c>
      <c r="CM2085" s="169" t="str">
        <f t="shared" si="1367"/>
        <v/>
      </c>
      <c r="CN2085" s="139" t="str">
        <f t="shared" si="1368"/>
        <v/>
      </c>
      <c r="CP2085" s="41" t="str">
        <f>IF($CM2085="", "", COUNTIF($CM$11:$CM$3035, "&lt;"&amp;$CM2085)+1+COUNTIF($CM$11:$CM2085, $CM2085)-1)</f>
        <v/>
      </c>
    </row>
    <row r="2086" spans="1:94" x14ac:dyDescent="0.25">
      <c r="A2086" s="40"/>
      <c r="B2086" s="82" t="str">
        <f>IF($I2086="", "", IFERROR(INDEX('Job Database'!$AE$11:$AE$3035, MATCH($I2086, 'Job Database'!$X$11:$X$3035, 0)), ""))</f>
        <v/>
      </c>
      <c r="C2086" s="69" t="str">
        <f>IF($I2086="", "", IF(COUNTIF('Job Database'!$X$11:$X$3035, $I2086)=0, $AC$5, $AC$4))</f>
        <v/>
      </c>
      <c r="D2086" s="40"/>
      <c r="E2086" s="85" t="str">
        <f>IF($I2086="", "", IF(IFERROR(INDEX('Job Database'!$M$11:$M$3035, MATCH($I2086, 'Job Database'!$X$11:$X$3035, 0)), "")="", "", IFERROR(INDEX('Job Database'!$M$11:$M$3035, MATCH($I2086, 'Job Database'!$X$11:$X$3035, 0)), "")))</f>
        <v/>
      </c>
      <c r="F2086" s="40"/>
      <c r="G2086" s="88" t="str">
        <f t="shared" si="1342"/>
        <v/>
      </c>
      <c r="H2086" s="40"/>
      <c r="I2086" s="24"/>
      <c r="J2086" s="34"/>
      <c r="K2086" s="106"/>
      <c r="L2086" s="79"/>
      <c r="M2086" s="34"/>
      <c r="N2086" s="79"/>
      <c r="O2086" s="31"/>
      <c r="P2086" s="53"/>
      <c r="Q2086" s="40"/>
      <c r="S2086" s="41" t="str">
        <f t="shared" si="1330"/>
        <v/>
      </c>
      <c r="T2086" s="41" t="str">
        <f t="shared" si="1331"/>
        <v/>
      </c>
      <c r="U2086" s="41" t="str">
        <f t="shared" si="1343"/>
        <v/>
      </c>
      <c r="W2086" s="74" t="str">
        <f>IF('Job Database'!$X2086="", "", 'Job Database'!$X2086)</f>
        <v/>
      </c>
      <c r="Y2086" s="41" t="str">
        <f>IF($W2086="", "", IF(COUNTIF($I$11:$I$3035, $W2086)&gt;0, "", MAX($Y$10:$Y2085)+1))</f>
        <v/>
      </c>
      <c r="Z2086" s="41">
        <v>2076</v>
      </c>
      <c r="AA2086" s="58" t="str">
        <f t="shared" si="1344"/>
        <v/>
      </c>
      <c r="AC2086" s="41" t="str">
        <f t="shared" si="1332"/>
        <v/>
      </c>
      <c r="AE2086" s="41" t="str">
        <f t="shared" si="1345"/>
        <v/>
      </c>
      <c r="AJ2086" s="154" t="str">
        <f t="shared" si="1346"/>
        <v/>
      </c>
      <c r="AL2086" s="120" t="str">
        <f t="shared" si="1347"/>
        <v/>
      </c>
      <c r="AM2086" s="104" t="str">
        <f t="shared" si="1348"/>
        <v/>
      </c>
      <c r="AN2086" s="104" t="str">
        <f t="shared" si="1349"/>
        <v/>
      </c>
      <c r="AO2086" s="104" t="str">
        <f t="shared" si="1333"/>
        <v/>
      </c>
      <c r="AP2086" s="104" t="str">
        <f t="shared" si="1334"/>
        <v/>
      </c>
      <c r="AQ2086" s="121" t="str">
        <f t="shared" si="1350"/>
        <v/>
      </c>
      <c r="AS2086" s="88" t="str">
        <f t="shared" si="1335"/>
        <v/>
      </c>
      <c r="AT2086" s="68" t="str">
        <f t="shared" si="1351"/>
        <v/>
      </c>
      <c r="AU2086" s="68" t="str">
        <f t="shared" si="1352"/>
        <v/>
      </c>
      <c r="AV2086" s="68" t="str">
        <f t="shared" si="1353"/>
        <v/>
      </c>
      <c r="AW2086" s="88" t="str">
        <f t="shared" si="1336"/>
        <v/>
      </c>
      <c r="AZ2086" s="88" t="str">
        <f t="shared" si="1337"/>
        <v/>
      </c>
      <c r="BA2086" s="68" t="str">
        <f t="shared" si="1338"/>
        <v/>
      </c>
      <c r="BB2086" s="68" t="str">
        <f t="shared" si="1339"/>
        <v/>
      </c>
      <c r="BC2086" s="68" t="str">
        <f t="shared" si="1340"/>
        <v/>
      </c>
      <c r="BD2086" s="69" t="str">
        <f t="shared" si="1341"/>
        <v/>
      </c>
      <c r="BE2086" s="69" t="str">
        <f t="shared" si="1354"/>
        <v/>
      </c>
      <c r="BT2086" s="138" t="str">
        <f t="shared" ca="1" si="1355"/>
        <v/>
      </c>
      <c r="BU2086" s="139" t="str">
        <f t="shared" ca="1" si="1356"/>
        <v/>
      </c>
      <c r="BW2086" s="138" t="str">
        <f t="shared" si="1357"/>
        <v/>
      </c>
      <c r="BX2086" s="104" t="str">
        <f t="shared" si="1358"/>
        <v/>
      </c>
      <c r="BY2086" s="139" t="str">
        <f t="shared" si="1359"/>
        <v/>
      </c>
      <c r="CA2086" s="138" t="str">
        <f t="shared" si="1360"/>
        <v/>
      </c>
      <c r="CB2086" s="104" t="str">
        <f t="shared" si="1361"/>
        <v/>
      </c>
      <c r="CC2086" s="139" t="str">
        <f t="shared" si="1362"/>
        <v/>
      </c>
      <c r="CE2086" s="162" t="str">
        <f t="shared" si="1363"/>
        <v/>
      </c>
      <c r="CF2086" s="163" t="str">
        <f t="shared" si="1364"/>
        <v/>
      </c>
      <c r="CG2086" s="164" t="str">
        <f t="shared" si="1365"/>
        <v/>
      </c>
      <c r="CI2086" s="162" t="str">
        <f t="shared" si="1366"/>
        <v/>
      </c>
      <c r="CJ2086" s="163" t="str">
        <f t="shared" si="1369"/>
        <v/>
      </c>
      <c r="CK2086" s="164" t="str">
        <f t="shared" si="1370"/>
        <v/>
      </c>
      <c r="CM2086" s="169" t="str">
        <f t="shared" si="1367"/>
        <v/>
      </c>
      <c r="CN2086" s="139" t="str">
        <f t="shared" si="1368"/>
        <v/>
      </c>
      <c r="CP2086" s="41" t="str">
        <f>IF($CM2086="", "", COUNTIF($CM$11:$CM$3035, "&lt;"&amp;$CM2086)+1+COUNTIF($CM$11:$CM2086, $CM2086)-1)</f>
        <v/>
      </c>
    </row>
    <row r="2087" spans="1:94" x14ac:dyDescent="0.25">
      <c r="A2087" s="40"/>
      <c r="B2087" s="82" t="str">
        <f>IF($I2087="", "", IFERROR(INDEX('Job Database'!$AE$11:$AE$3035, MATCH($I2087, 'Job Database'!$X$11:$X$3035, 0)), ""))</f>
        <v/>
      </c>
      <c r="C2087" s="69" t="str">
        <f>IF($I2087="", "", IF(COUNTIF('Job Database'!$X$11:$X$3035, $I2087)=0, $AC$5, $AC$4))</f>
        <v/>
      </c>
      <c r="D2087" s="40"/>
      <c r="E2087" s="85" t="str">
        <f>IF($I2087="", "", IF(IFERROR(INDEX('Job Database'!$M$11:$M$3035, MATCH($I2087, 'Job Database'!$X$11:$X$3035, 0)), "")="", "", IFERROR(INDEX('Job Database'!$M$11:$M$3035, MATCH($I2087, 'Job Database'!$X$11:$X$3035, 0)), "")))</f>
        <v/>
      </c>
      <c r="F2087" s="40"/>
      <c r="G2087" s="88" t="str">
        <f t="shared" si="1342"/>
        <v/>
      </c>
      <c r="H2087" s="40"/>
      <c r="I2087" s="24"/>
      <c r="J2087" s="34"/>
      <c r="K2087" s="106"/>
      <c r="L2087" s="79"/>
      <c r="M2087" s="34"/>
      <c r="N2087" s="79"/>
      <c r="O2087" s="31"/>
      <c r="P2087" s="53"/>
      <c r="Q2087" s="40"/>
      <c r="S2087" s="41" t="str">
        <f t="shared" si="1330"/>
        <v/>
      </c>
      <c r="T2087" s="41" t="str">
        <f t="shared" si="1331"/>
        <v/>
      </c>
      <c r="U2087" s="41" t="str">
        <f t="shared" si="1343"/>
        <v/>
      </c>
      <c r="W2087" s="74" t="str">
        <f>IF('Job Database'!$X2087="", "", 'Job Database'!$X2087)</f>
        <v/>
      </c>
      <c r="Y2087" s="41" t="str">
        <f>IF($W2087="", "", IF(COUNTIF($I$11:$I$3035, $W2087)&gt;0, "", MAX($Y$10:$Y2086)+1))</f>
        <v/>
      </c>
      <c r="Z2087" s="41">
        <v>2077</v>
      </c>
      <c r="AA2087" s="58" t="str">
        <f t="shared" si="1344"/>
        <v/>
      </c>
      <c r="AC2087" s="41" t="str">
        <f t="shared" si="1332"/>
        <v/>
      </c>
      <c r="AE2087" s="41" t="str">
        <f t="shared" si="1345"/>
        <v/>
      </c>
      <c r="AJ2087" s="154" t="str">
        <f t="shared" si="1346"/>
        <v/>
      </c>
      <c r="AL2087" s="120" t="str">
        <f t="shared" si="1347"/>
        <v/>
      </c>
      <c r="AM2087" s="104" t="str">
        <f t="shared" si="1348"/>
        <v/>
      </c>
      <c r="AN2087" s="104" t="str">
        <f t="shared" si="1349"/>
        <v/>
      </c>
      <c r="AO2087" s="104" t="str">
        <f t="shared" si="1333"/>
        <v/>
      </c>
      <c r="AP2087" s="104" t="str">
        <f t="shared" si="1334"/>
        <v/>
      </c>
      <c r="AQ2087" s="121" t="str">
        <f t="shared" si="1350"/>
        <v/>
      </c>
      <c r="AS2087" s="88" t="str">
        <f t="shared" si="1335"/>
        <v/>
      </c>
      <c r="AT2087" s="68" t="str">
        <f t="shared" si="1351"/>
        <v/>
      </c>
      <c r="AU2087" s="68" t="str">
        <f t="shared" si="1352"/>
        <v/>
      </c>
      <c r="AV2087" s="68" t="str">
        <f t="shared" si="1353"/>
        <v/>
      </c>
      <c r="AW2087" s="88" t="str">
        <f t="shared" si="1336"/>
        <v/>
      </c>
      <c r="AZ2087" s="88" t="str">
        <f t="shared" si="1337"/>
        <v/>
      </c>
      <c r="BA2087" s="68" t="str">
        <f t="shared" si="1338"/>
        <v/>
      </c>
      <c r="BB2087" s="68" t="str">
        <f t="shared" si="1339"/>
        <v/>
      </c>
      <c r="BC2087" s="68" t="str">
        <f t="shared" si="1340"/>
        <v/>
      </c>
      <c r="BD2087" s="69" t="str">
        <f t="shared" si="1341"/>
        <v/>
      </c>
      <c r="BE2087" s="69" t="str">
        <f t="shared" si="1354"/>
        <v/>
      </c>
      <c r="BT2087" s="138" t="str">
        <f t="shared" ca="1" si="1355"/>
        <v/>
      </c>
      <c r="BU2087" s="139" t="str">
        <f t="shared" ca="1" si="1356"/>
        <v/>
      </c>
      <c r="BW2087" s="138" t="str">
        <f t="shared" si="1357"/>
        <v/>
      </c>
      <c r="BX2087" s="104" t="str">
        <f t="shared" si="1358"/>
        <v/>
      </c>
      <c r="BY2087" s="139" t="str">
        <f t="shared" si="1359"/>
        <v/>
      </c>
      <c r="CA2087" s="138" t="str">
        <f t="shared" si="1360"/>
        <v/>
      </c>
      <c r="CB2087" s="104" t="str">
        <f t="shared" si="1361"/>
        <v/>
      </c>
      <c r="CC2087" s="139" t="str">
        <f t="shared" si="1362"/>
        <v/>
      </c>
      <c r="CE2087" s="162" t="str">
        <f t="shared" si="1363"/>
        <v/>
      </c>
      <c r="CF2087" s="163" t="str">
        <f t="shared" si="1364"/>
        <v/>
      </c>
      <c r="CG2087" s="164" t="str">
        <f t="shared" si="1365"/>
        <v/>
      </c>
      <c r="CI2087" s="162" t="str">
        <f t="shared" si="1366"/>
        <v/>
      </c>
      <c r="CJ2087" s="163" t="str">
        <f t="shared" si="1369"/>
        <v/>
      </c>
      <c r="CK2087" s="164" t="str">
        <f t="shared" si="1370"/>
        <v/>
      </c>
      <c r="CM2087" s="169" t="str">
        <f t="shared" si="1367"/>
        <v/>
      </c>
      <c r="CN2087" s="139" t="str">
        <f t="shared" si="1368"/>
        <v/>
      </c>
      <c r="CP2087" s="41" t="str">
        <f>IF($CM2087="", "", COUNTIF($CM$11:$CM$3035, "&lt;"&amp;$CM2087)+1+COUNTIF($CM$11:$CM2087, $CM2087)-1)</f>
        <v/>
      </c>
    </row>
    <row r="2088" spans="1:94" x14ac:dyDescent="0.25">
      <c r="A2088" s="40"/>
      <c r="B2088" s="82" t="str">
        <f>IF($I2088="", "", IFERROR(INDEX('Job Database'!$AE$11:$AE$3035, MATCH($I2088, 'Job Database'!$X$11:$X$3035, 0)), ""))</f>
        <v/>
      </c>
      <c r="C2088" s="69" t="str">
        <f>IF($I2088="", "", IF(COUNTIF('Job Database'!$X$11:$X$3035, $I2088)=0, $AC$5, $AC$4))</f>
        <v/>
      </c>
      <c r="D2088" s="40"/>
      <c r="E2088" s="85" t="str">
        <f>IF($I2088="", "", IF(IFERROR(INDEX('Job Database'!$M$11:$M$3035, MATCH($I2088, 'Job Database'!$X$11:$X$3035, 0)), "")="", "", IFERROR(INDEX('Job Database'!$M$11:$M$3035, MATCH($I2088, 'Job Database'!$X$11:$X$3035, 0)), "")))</f>
        <v/>
      </c>
      <c r="F2088" s="40"/>
      <c r="G2088" s="88" t="str">
        <f t="shared" si="1342"/>
        <v/>
      </c>
      <c r="H2088" s="40"/>
      <c r="I2088" s="24"/>
      <c r="J2088" s="34"/>
      <c r="K2088" s="106"/>
      <c r="L2088" s="79"/>
      <c r="M2088" s="34"/>
      <c r="N2088" s="79"/>
      <c r="O2088" s="31"/>
      <c r="P2088" s="53"/>
      <c r="Q2088" s="40"/>
      <c r="S2088" s="41" t="str">
        <f t="shared" si="1330"/>
        <v/>
      </c>
      <c r="T2088" s="41" t="str">
        <f t="shared" si="1331"/>
        <v/>
      </c>
      <c r="U2088" s="41" t="str">
        <f t="shared" si="1343"/>
        <v/>
      </c>
      <c r="W2088" s="74" t="str">
        <f>IF('Job Database'!$X2088="", "", 'Job Database'!$X2088)</f>
        <v/>
      </c>
      <c r="Y2088" s="41" t="str">
        <f>IF($W2088="", "", IF(COUNTIF($I$11:$I$3035, $W2088)&gt;0, "", MAX($Y$10:$Y2087)+1))</f>
        <v/>
      </c>
      <c r="Z2088" s="41">
        <v>2078</v>
      </c>
      <c r="AA2088" s="58" t="str">
        <f t="shared" si="1344"/>
        <v/>
      </c>
      <c r="AC2088" s="41" t="str">
        <f t="shared" si="1332"/>
        <v/>
      </c>
      <c r="AE2088" s="41" t="str">
        <f t="shared" si="1345"/>
        <v/>
      </c>
      <c r="AJ2088" s="154" t="str">
        <f t="shared" si="1346"/>
        <v/>
      </c>
      <c r="AL2088" s="120" t="str">
        <f t="shared" si="1347"/>
        <v/>
      </c>
      <c r="AM2088" s="104" t="str">
        <f t="shared" si="1348"/>
        <v/>
      </c>
      <c r="AN2088" s="104" t="str">
        <f t="shared" si="1349"/>
        <v/>
      </c>
      <c r="AO2088" s="104" t="str">
        <f t="shared" si="1333"/>
        <v/>
      </c>
      <c r="AP2088" s="104" t="str">
        <f t="shared" si="1334"/>
        <v/>
      </c>
      <c r="AQ2088" s="121" t="str">
        <f t="shared" si="1350"/>
        <v/>
      </c>
      <c r="AS2088" s="88" t="str">
        <f t="shared" si="1335"/>
        <v/>
      </c>
      <c r="AT2088" s="68" t="str">
        <f t="shared" si="1351"/>
        <v/>
      </c>
      <c r="AU2088" s="68" t="str">
        <f t="shared" si="1352"/>
        <v/>
      </c>
      <c r="AV2088" s="68" t="str">
        <f t="shared" si="1353"/>
        <v/>
      </c>
      <c r="AW2088" s="88" t="str">
        <f t="shared" si="1336"/>
        <v/>
      </c>
      <c r="AZ2088" s="88" t="str">
        <f t="shared" si="1337"/>
        <v/>
      </c>
      <c r="BA2088" s="68" t="str">
        <f t="shared" si="1338"/>
        <v/>
      </c>
      <c r="BB2088" s="68" t="str">
        <f t="shared" si="1339"/>
        <v/>
      </c>
      <c r="BC2088" s="68" t="str">
        <f t="shared" si="1340"/>
        <v/>
      </c>
      <c r="BD2088" s="69" t="str">
        <f t="shared" si="1341"/>
        <v/>
      </c>
      <c r="BE2088" s="69" t="str">
        <f t="shared" si="1354"/>
        <v/>
      </c>
      <c r="BT2088" s="138" t="str">
        <f t="shared" ca="1" si="1355"/>
        <v/>
      </c>
      <c r="BU2088" s="139" t="str">
        <f t="shared" ca="1" si="1356"/>
        <v/>
      </c>
      <c r="BW2088" s="138" t="str">
        <f t="shared" si="1357"/>
        <v/>
      </c>
      <c r="BX2088" s="104" t="str">
        <f t="shared" si="1358"/>
        <v/>
      </c>
      <c r="BY2088" s="139" t="str">
        <f t="shared" si="1359"/>
        <v/>
      </c>
      <c r="CA2088" s="138" t="str">
        <f t="shared" si="1360"/>
        <v/>
      </c>
      <c r="CB2088" s="104" t="str">
        <f t="shared" si="1361"/>
        <v/>
      </c>
      <c r="CC2088" s="139" t="str">
        <f t="shared" si="1362"/>
        <v/>
      </c>
      <c r="CE2088" s="162" t="str">
        <f t="shared" si="1363"/>
        <v/>
      </c>
      <c r="CF2088" s="163" t="str">
        <f t="shared" si="1364"/>
        <v/>
      </c>
      <c r="CG2088" s="164" t="str">
        <f t="shared" si="1365"/>
        <v/>
      </c>
      <c r="CI2088" s="162" t="str">
        <f t="shared" si="1366"/>
        <v/>
      </c>
      <c r="CJ2088" s="163" t="str">
        <f t="shared" si="1369"/>
        <v/>
      </c>
      <c r="CK2088" s="164" t="str">
        <f t="shared" si="1370"/>
        <v/>
      </c>
      <c r="CM2088" s="169" t="str">
        <f t="shared" si="1367"/>
        <v/>
      </c>
      <c r="CN2088" s="139" t="str">
        <f t="shared" si="1368"/>
        <v/>
      </c>
      <c r="CP2088" s="41" t="str">
        <f>IF($CM2088="", "", COUNTIF($CM$11:$CM$3035, "&lt;"&amp;$CM2088)+1+COUNTIF($CM$11:$CM2088, $CM2088)-1)</f>
        <v/>
      </c>
    </row>
    <row r="2089" spans="1:94" x14ac:dyDescent="0.25">
      <c r="A2089" s="40"/>
      <c r="B2089" s="82" t="str">
        <f>IF($I2089="", "", IFERROR(INDEX('Job Database'!$AE$11:$AE$3035, MATCH($I2089, 'Job Database'!$X$11:$X$3035, 0)), ""))</f>
        <v/>
      </c>
      <c r="C2089" s="69" t="str">
        <f>IF($I2089="", "", IF(COUNTIF('Job Database'!$X$11:$X$3035, $I2089)=0, $AC$5, $AC$4))</f>
        <v/>
      </c>
      <c r="D2089" s="40"/>
      <c r="E2089" s="85" t="str">
        <f>IF($I2089="", "", IF(IFERROR(INDEX('Job Database'!$M$11:$M$3035, MATCH($I2089, 'Job Database'!$X$11:$X$3035, 0)), "")="", "", IFERROR(INDEX('Job Database'!$M$11:$M$3035, MATCH($I2089, 'Job Database'!$X$11:$X$3035, 0)), "")))</f>
        <v/>
      </c>
      <c r="F2089" s="40"/>
      <c r="G2089" s="88" t="str">
        <f t="shared" si="1342"/>
        <v/>
      </c>
      <c r="H2089" s="40"/>
      <c r="I2089" s="24"/>
      <c r="J2089" s="34"/>
      <c r="K2089" s="106"/>
      <c r="L2089" s="79"/>
      <c r="M2089" s="34"/>
      <c r="N2089" s="79"/>
      <c r="O2089" s="31"/>
      <c r="P2089" s="53"/>
      <c r="Q2089" s="40"/>
      <c r="S2089" s="41" t="str">
        <f t="shared" si="1330"/>
        <v/>
      </c>
      <c r="T2089" s="41" t="str">
        <f t="shared" si="1331"/>
        <v/>
      </c>
      <c r="U2089" s="41" t="str">
        <f t="shared" si="1343"/>
        <v/>
      </c>
      <c r="W2089" s="74" t="str">
        <f>IF('Job Database'!$X2089="", "", 'Job Database'!$X2089)</f>
        <v/>
      </c>
      <c r="Y2089" s="41" t="str">
        <f>IF($W2089="", "", IF(COUNTIF($I$11:$I$3035, $W2089)&gt;0, "", MAX($Y$10:$Y2088)+1))</f>
        <v/>
      </c>
      <c r="Z2089" s="41">
        <v>2079</v>
      </c>
      <c r="AA2089" s="58" t="str">
        <f t="shared" si="1344"/>
        <v/>
      </c>
      <c r="AC2089" s="41" t="str">
        <f t="shared" si="1332"/>
        <v/>
      </c>
      <c r="AE2089" s="41" t="str">
        <f t="shared" si="1345"/>
        <v/>
      </c>
      <c r="AJ2089" s="154" t="str">
        <f t="shared" si="1346"/>
        <v/>
      </c>
      <c r="AL2089" s="120" t="str">
        <f t="shared" si="1347"/>
        <v/>
      </c>
      <c r="AM2089" s="104" t="str">
        <f t="shared" si="1348"/>
        <v/>
      </c>
      <c r="AN2089" s="104" t="str">
        <f t="shared" si="1349"/>
        <v/>
      </c>
      <c r="AO2089" s="104" t="str">
        <f t="shared" si="1333"/>
        <v/>
      </c>
      <c r="AP2089" s="104" t="str">
        <f t="shared" si="1334"/>
        <v/>
      </c>
      <c r="AQ2089" s="121" t="str">
        <f t="shared" si="1350"/>
        <v/>
      </c>
      <c r="AS2089" s="88" t="str">
        <f t="shared" si="1335"/>
        <v/>
      </c>
      <c r="AT2089" s="68" t="str">
        <f t="shared" si="1351"/>
        <v/>
      </c>
      <c r="AU2089" s="68" t="str">
        <f t="shared" si="1352"/>
        <v/>
      </c>
      <c r="AV2089" s="68" t="str">
        <f t="shared" si="1353"/>
        <v/>
      </c>
      <c r="AW2089" s="88" t="str">
        <f t="shared" si="1336"/>
        <v/>
      </c>
      <c r="AZ2089" s="88" t="str">
        <f t="shared" si="1337"/>
        <v/>
      </c>
      <c r="BA2089" s="68" t="str">
        <f t="shared" si="1338"/>
        <v/>
      </c>
      <c r="BB2089" s="68" t="str">
        <f t="shared" si="1339"/>
        <v/>
      </c>
      <c r="BC2089" s="68" t="str">
        <f t="shared" si="1340"/>
        <v/>
      </c>
      <c r="BD2089" s="69" t="str">
        <f t="shared" si="1341"/>
        <v/>
      </c>
      <c r="BE2089" s="69" t="str">
        <f t="shared" si="1354"/>
        <v/>
      </c>
      <c r="BT2089" s="138" t="str">
        <f t="shared" ca="1" si="1355"/>
        <v/>
      </c>
      <c r="BU2089" s="139" t="str">
        <f t="shared" ca="1" si="1356"/>
        <v/>
      </c>
      <c r="BW2089" s="138" t="str">
        <f t="shared" si="1357"/>
        <v/>
      </c>
      <c r="BX2089" s="104" t="str">
        <f t="shared" si="1358"/>
        <v/>
      </c>
      <c r="BY2089" s="139" t="str">
        <f t="shared" si="1359"/>
        <v/>
      </c>
      <c r="CA2089" s="138" t="str">
        <f t="shared" si="1360"/>
        <v/>
      </c>
      <c r="CB2089" s="104" t="str">
        <f t="shared" si="1361"/>
        <v/>
      </c>
      <c r="CC2089" s="139" t="str">
        <f t="shared" si="1362"/>
        <v/>
      </c>
      <c r="CE2089" s="162" t="str">
        <f t="shared" si="1363"/>
        <v/>
      </c>
      <c r="CF2089" s="163" t="str">
        <f t="shared" si="1364"/>
        <v/>
      </c>
      <c r="CG2089" s="164" t="str">
        <f t="shared" si="1365"/>
        <v/>
      </c>
      <c r="CI2089" s="162" t="str">
        <f t="shared" si="1366"/>
        <v/>
      </c>
      <c r="CJ2089" s="163" t="str">
        <f t="shared" si="1369"/>
        <v/>
      </c>
      <c r="CK2089" s="164" t="str">
        <f t="shared" si="1370"/>
        <v/>
      </c>
      <c r="CM2089" s="169" t="str">
        <f t="shared" si="1367"/>
        <v/>
      </c>
      <c r="CN2089" s="139" t="str">
        <f t="shared" si="1368"/>
        <v/>
      </c>
      <c r="CP2089" s="41" t="str">
        <f>IF($CM2089="", "", COUNTIF($CM$11:$CM$3035, "&lt;"&amp;$CM2089)+1+COUNTIF($CM$11:$CM2089, $CM2089)-1)</f>
        <v/>
      </c>
    </row>
    <row r="2090" spans="1:94" x14ac:dyDescent="0.25">
      <c r="A2090" s="40"/>
      <c r="B2090" s="82" t="str">
        <f>IF($I2090="", "", IFERROR(INDEX('Job Database'!$AE$11:$AE$3035, MATCH($I2090, 'Job Database'!$X$11:$X$3035, 0)), ""))</f>
        <v/>
      </c>
      <c r="C2090" s="69" t="str">
        <f>IF($I2090="", "", IF(COUNTIF('Job Database'!$X$11:$X$3035, $I2090)=0, $AC$5, $AC$4))</f>
        <v/>
      </c>
      <c r="D2090" s="40"/>
      <c r="E2090" s="85" t="str">
        <f>IF($I2090="", "", IF(IFERROR(INDEX('Job Database'!$M$11:$M$3035, MATCH($I2090, 'Job Database'!$X$11:$X$3035, 0)), "")="", "", IFERROR(INDEX('Job Database'!$M$11:$M$3035, MATCH($I2090, 'Job Database'!$X$11:$X$3035, 0)), "")))</f>
        <v/>
      </c>
      <c r="F2090" s="40"/>
      <c r="G2090" s="88" t="str">
        <f t="shared" si="1342"/>
        <v/>
      </c>
      <c r="H2090" s="40"/>
      <c r="I2090" s="24"/>
      <c r="J2090" s="34"/>
      <c r="K2090" s="106"/>
      <c r="L2090" s="79"/>
      <c r="M2090" s="34"/>
      <c r="N2090" s="79"/>
      <c r="O2090" s="31"/>
      <c r="P2090" s="53"/>
      <c r="Q2090" s="40"/>
      <c r="S2090" s="41" t="str">
        <f t="shared" si="1330"/>
        <v/>
      </c>
      <c r="T2090" s="41" t="str">
        <f t="shared" si="1331"/>
        <v/>
      </c>
      <c r="U2090" s="41" t="str">
        <f t="shared" si="1343"/>
        <v/>
      </c>
      <c r="W2090" s="74" t="str">
        <f>IF('Job Database'!$X2090="", "", 'Job Database'!$X2090)</f>
        <v/>
      </c>
      <c r="Y2090" s="41" t="str">
        <f>IF($W2090="", "", IF(COUNTIF($I$11:$I$3035, $W2090)&gt;0, "", MAX($Y$10:$Y2089)+1))</f>
        <v/>
      </c>
      <c r="Z2090" s="41">
        <v>2080</v>
      </c>
      <c r="AA2090" s="58" t="str">
        <f t="shared" si="1344"/>
        <v/>
      </c>
      <c r="AC2090" s="41" t="str">
        <f t="shared" si="1332"/>
        <v/>
      </c>
      <c r="AE2090" s="41" t="str">
        <f t="shared" si="1345"/>
        <v/>
      </c>
      <c r="AJ2090" s="154" t="str">
        <f t="shared" si="1346"/>
        <v/>
      </c>
      <c r="AL2090" s="120" t="str">
        <f t="shared" si="1347"/>
        <v/>
      </c>
      <c r="AM2090" s="104" t="str">
        <f t="shared" si="1348"/>
        <v/>
      </c>
      <c r="AN2090" s="104" t="str">
        <f t="shared" si="1349"/>
        <v/>
      </c>
      <c r="AO2090" s="104" t="str">
        <f t="shared" si="1333"/>
        <v/>
      </c>
      <c r="AP2090" s="104" t="str">
        <f t="shared" si="1334"/>
        <v/>
      </c>
      <c r="AQ2090" s="121" t="str">
        <f t="shared" si="1350"/>
        <v/>
      </c>
      <c r="AS2090" s="88" t="str">
        <f t="shared" si="1335"/>
        <v/>
      </c>
      <c r="AT2090" s="68" t="str">
        <f t="shared" si="1351"/>
        <v/>
      </c>
      <c r="AU2090" s="68" t="str">
        <f t="shared" si="1352"/>
        <v/>
      </c>
      <c r="AV2090" s="68" t="str">
        <f t="shared" si="1353"/>
        <v/>
      </c>
      <c r="AW2090" s="88" t="str">
        <f t="shared" si="1336"/>
        <v/>
      </c>
      <c r="AZ2090" s="88" t="str">
        <f t="shared" si="1337"/>
        <v/>
      </c>
      <c r="BA2090" s="68" t="str">
        <f t="shared" si="1338"/>
        <v/>
      </c>
      <c r="BB2090" s="68" t="str">
        <f t="shared" si="1339"/>
        <v/>
      </c>
      <c r="BC2090" s="68" t="str">
        <f t="shared" si="1340"/>
        <v/>
      </c>
      <c r="BD2090" s="69" t="str">
        <f t="shared" si="1341"/>
        <v/>
      </c>
      <c r="BE2090" s="69" t="str">
        <f t="shared" si="1354"/>
        <v/>
      </c>
      <c r="BT2090" s="138" t="str">
        <f t="shared" ca="1" si="1355"/>
        <v/>
      </c>
      <c r="BU2090" s="139" t="str">
        <f t="shared" ca="1" si="1356"/>
        <v/>
      </c>
      <c r="BW2090" s="138" t="str">
        <f t="shared" si="1357"/>
        <v/>
      </c>
      <c r="BX2090" s="104" t="str">
        <f t="shared" si="1358"/>
        <v/>
      </c>
      <c r="BY2090" s="139" t="str">
        <f t="shared" si="1359"/>
        <v/>
      </c>
      <c r="CA2090" s="138" t="str">
        <f t="shared" si="1360"/>
        <v/>
      </c>
      <c r="CB2090" s="104" t="str">
        <f t="shared" si="1361"/>
        <v/>
      </c>
      <c r="CC2090" s="139" t="str">
        <f t="shared" si="1362"/>
        <v/>
      </c>
      <c r="CE2090" s="162" t="str">
        <f t="shared" si="1363"/>
        <v/>
      </c>
      <c r="CF2090" s="163" t="str">
        <f t="shared" si="1364"/>
        <v/>
      </c>
      <c r="CG2090" s="164" t="str">
        <f t="shared" si="1365"/>
        <v/>
      </c>
      <c r="CI2090" s="162" t="str">
        <f t="shared" si="1366"/>
        <v/>
      </c>
      <c r="CJ2090" s="163" t="str">
        <f t="shared" si="1369"/>
        <v/>
      </c>
      <c r="CK2090" s="164" t="str">
        <f t="shared" si="1370"/>
        <v/>
      </c>
      <c r="CM2090" s="169" t="str">
        <f t="shared" si="1367"/>
        <v/>
      </c>
      <c r="CN2090" s="139" t="str">
        <f t="shared" si="1368"/>
        <v/>
      </c>
      <c r="CP2090" s="41" t="str">
        <f>IF($CM2090="", "", COUNTIF($CM$11:$CM$3035, "&lt;"&amp;$CM2090)+1+COUNTIF($CM$11:$CM2090, $CM2090)-1)</f>
        <v/>
      </c>
    </row>
    <row r="2091" spans="1:94" x14ac:dyDescent="0.25">
      <c r="A2091" s="40"/>
      <c r="B2091" s="82" t="str">
        <f>IF($I2091="", "", IFERROR(INDEX('Job Database'!$AE$11:$AE$3035, MATCH($I2091, 'Job Database'!$X$11:$X$3035, 0)), ""))</f>
        <v/>
      </c>
      <c r="C2091" s="69" t="str">
        <f>IF($I2091="", "", IF(COUNTIF('Job Database'!$X$11:$X$3035, $I2091)=0, $AC$5, $AC$4))</f>
        <v/>
      </c>
      <c r="D2091" s="40"/>
      <c r="E2091" s="85" t="str">
        <f>IF($I2091="", "", IF(IFERROR(INDEX('Job Database'!$M$11:$M$3035, MATCH($I2091, 'Job Database'!$X$11:$X$3035, 0)), "")="", "", IFERROR(INDEX('Job Database'!$M$11:$M$3035, MATCH($I2091, 'Job Database'!$X$11:$X$3035, 0)), "")))</f>
        <v/>
      </c>
      <c r="F2091" s="40"/>
      <c r="G2091" s="88" t="str">
        <f t="shared" si="1342"/>
        <v/>
      </c>
      <c r="H2091" s="40"/>
      <c r="I2091" s="24"/>
      <c r="J2091" s="34"/>
      <c r="K2091" s="106"/>
      <c r="L2091" s="79"/>
      <c r="M2091" s="34"/>
      <c r="N2091" s="79"/>
      <c r="O2091" s="31"/>
      <c r="P2091" s="53"/>
      <c r="Q2091" s="40"/>
      <c r="S2091" s="41" t="str">
        <f t="shared" si="1330"/>
        <v/>
      </c>
      <c r="T2091" s="41" t="str">
        <f t="shared" si="1331"/>
        <v/>
      </c>
      <c r="U2091" s="41" t="str">
        <f t="shared" si="1343"/>
        <v/>
      </c>
      <c r="W2091" s="74" t="str">
        <f>IF('Job Database'!$X2091="", "", 'Job Database'!$X2091)</f>
        <v/>
      </c>
      <c r="Y2091" s="41" t="str">
        <f>IF($W2091="", "", IF(COUNTIF($I$11:$I$3035, $W2091)&gt;0, "", MAX($Y$10:$Y2090)+1))</f>
        <v/>
      </c>
      <c r="Z2091" s="41">
        <v>2081</v>
      </c>
      <c r="AA2091" s="58" t="str">
        <f t="shared" si="1344"/>
        <v/>
      </c>
      <c r="AC2091" s="41" t="str">
        <f t="shared" si="1332"/>
        <v/>
      </c>
      <c r="AE2091" s="41" t="str">
        <f t="shared" si="1345"/>
        <v/>
      </c>
      <c r="AJ2091" s="154" t="str">
        <f t="shared" si="1346"/>
        <v/>
      </c>
      <c r="AL2091" s="120" t="str">
        <f t="shared" si="1347"/>
        <v/>
      </c>
      <c r="AM2091" s="104" t="str">
        <f t="shared" si="1348"/>
        <v/>
      </c>
      <c r="AN2091" s="104" t="str">
        <f t="shared" si="1349"/>
        <v/>
      </c>
      <c r="AO2091" s="104" t="str">
        <f t="shared" si="1333"/>
        <v/>
      </c>
      <c r="AP2091" s="104" t="str">
        <f t="shared" si="1334"/>
        <v/>
      </c>
      <c r="AQ2091" s="121" t="str">
        <f t="shared" si="1350"/>
        <v/>
      </c>
      <c r="AS2091" s="88" t="str">
        <f t="shared" si="1335"/>
        <v/>
      </c>
      <c r="AT2091" s="68" t="str">
        <f t="shared" si="1351"/>
        <v/>
      </c>
      <c r="AU2091" s="68" t="str">
        <f t="shared" si="1352"/>
        <v/>
      </c>
      <c r="AV2091" s="68" t="str">
        <f t="shared" si="1353"/>
        <v/>
      </c>
      <c r="AW2091" s="88" t="str">
        <f t="shared" si="1336"/>
        <v/>
      </c>
      <c r="AZ2091" s="88" t="str">
        <f t="shared" si="1337"/>
        <v/>
      </c>
      <c r="BA2091" s="68" t="str">
        <f t="shared" si="1338"/>
        <v/>
      </c>
      <c r="BB2091" s="68" t="str">
        <f t="shared" si="1339"/>
        <v/>
      </c>
      <c r="BC2091" s="68" t="str">
        <f t="shared" si="1340"/>
        <v/>
      </c>
      <c r="BD2091" s="69" t="str">
        <f t="shared" si="1341"/>
        <v/>
      </c>
      <c r="BE2091" s="69" t="str">
        <f t="shared" si="1354"/>
        <v/>
      </c>
      <c r="BT2091" s="138" t="str">
        <f t="shared" ca="1" si="1355"/>
        <v/>
      </c>
      <c r="BU2091" s="139" t="str">
        <f t="shared" ca="1" si="1356"/>
        <v/>
      </c>
      <c r="BW2091" s="138" t="str">
        <f t="shared" si="1357"/>
        <v/>
      </c>
      <c r="BX2091" s="104" t="str">
        <f t="shared" si="1358"/>
        <v/>
      </c>
      <c r="BY2091" s="139" t="str">
        <f t="shared" si="1359"/>
        <v/>
      </c>
      <c r="CA2091" s="138" t="str">
        <f t="shared" si="1360"/>
        <v/>
      </c>
      <c r="CB2091" s="104" t="str">
        <f t="shared" si="1361"/>
        <v/>
      </c>
      <c r="CC2091" s="139" t="str">
        <f t="shared" si="1362"/>
        <v/>
      </c>
      <c r="CE2091" s="162" t="str">
        <f t="shared" si="1363"/>
        <v/>
      </c>
      <c r="CF2091" s="163" t="str">
        <f t="shared" si="1364"/>
        <v/>
      </c>
      <c r="CG2091" s="164" t="str">
        <f t="shared" si="1365"/>
        <v/>
      </c>
      <c r="CI2091" s="162" t="str">
        <f t="shared" si="1366"/>
        <v/>
      </c>
      <c r="CJ2091" s="163" t="str">
        <f t="shared" si="1369"/>
        <v/>
      </c>
      <c r="CK2091" s="164" t="str">
        <f t="shared" si="1370"/>
        <v/>
      </c>
      <c r="CM2091" s="169" t="str">
        <f t="shared" si="1367"/>
        <v/>
      </c>
      <c r="CN2091" s="139" t="str">
        <f t="shared" si="1368"/>
        <v/>
      </c>
      <c r="CP2091" s="41" t="str">
        <f>IF($CM2091="", "", COUNTIF($CM$11:$CM$3035, "&lt;"&amp;$CM2091)+1+COUNTIF($CM$11:$CM2091, $CM2091)-1)</f>
        <v/>
      </c>
    </row>
    <row r="2092" spans="1:94" x14ac:dyDescent="0.25">
      <c r="A2092" s="40"/>
      <c r="B2092" s="82" t="str">
        <f>IF($I2092="", "", IFERROR(INDEX('Job Database'!$AE$11:$AE$3035, MATCH($I2092, 'Job Database'!$X$11:$X$3035, 0)), ""))</f>
        <v/>
      </c>
      <c r="C2092" s="69" t="str">
        <f>IF($I2092="", "", IF(COUNTIF('Job Database'!$X$11:$X$3035, $I2092)=0, $AC$5, $AC$4))</f>
        <v/>
      </c>
      <c r="D2092" s="40"/>
      <c r="E2092" s="85" t="str">
        <f>IF($I2092="", "", IF(IFERROR(INDEX('Job Database'!$M$11:$M$3035, MATCH($I2092, 'Job Database'!$X$11:$X$3035, 0)), "")="", "", IFERROR(INDEX('Job Database'!$M$11:$M$3035, MATCH($I2092, 'Job Database'!$X$11:$X$3035, 0)), "")))</f>
        <v/>
      </c>
      <c r="F2092" s="40"/>
      <c r="G2092" s="88" t="str">
        <f t="shared" si="1342"/>
        <v/>
      </c>
      <c r="H2092" s="40"/>
      <c r="I2092" s="24"/>
      <c r="J2092" s="34"/>
      <c r="K2092" s="106"/>
      <c r="L2092" s="79"/>
      <c r="M2092" s="34"/>
      <c r="N2092" s="79"/>
      <c r="O2092" s="31"/>
      <c r="P2092" s="53"/>
      <c r="Q2092" s="40"/>
      <c r="S2092" s="41" t="str">
        <f t="shared" si="1330"/>
        <v/>
      </c>
      <c r="T2092" s="41" t="str">
        <f t="shared" si="1331"/>
        <v/>
      </c>
      <c r="U2092" s="41" t="str">
        <f t="shared" si="1343"/>
        <v/>
      </c>
      <c r="W2092" s="74" t="str">
        <f>IF('Job Database'!$X2092="", "", 'Job Database'!$X2092)</f>
        <v/>
      </c>
      <c r="Y2092" s="41" t="str">
        <f>IF($W2092="", "", IF(COUNTIF($I$11:$I$3035, $W2092)&gt;0, "", MAX($Y$10:$Y2091)+1))</f>
        <v/>
      </c>
      <c r="Z2092" s="41">
        <v>2082</v>
      </c>
      <c r="AA2092" s="58" t="str">
        <f t="shared" si="1344"/>
        <v/>
      </c>
      <c r="AC2092" s="41" t="str">
        <f t="shared" si="1332"/>
        <v/>
      </c>
      <c r="AE2092" s="41" t="str">
        <f t="shared" si="1345"/>
        <v/>
      </c>
      <c r="AJ2092" s="154" t="str">
        <f t="shared" si="1346"/>
        <v/>
      </c>
      <c r="AL2092" s="120" t="str">
        <f t="shared" si="1347"/>
        <v/>
      </c>
      <c r="AM2092" s="104" t="str">
        <f t="shared" si="1348"/>
        <v/>
      </c>
      <c r="AN2092" s="104" t="str">
        <f t="shared" si="1349"/>
        <v/>
      </c>
      <c r="AO2092" s="104" t="str">
        <f t="shared" si="1333"/>
        <v/>
      </c>
      <c r="AP2092" s="104" t="str">
        <f t="shared" si="1334"/>
        <v/>
      </c>
      <c r="AQ2092" s="121" t="str">
        <f t="shared" si="1350"/>
        <v/>
      </c>
      <c r="AS2092" s="88" t="str">
        <f t="shared" si="1335"/>
        <v/>
      </c>
      <c r="AT2092" s="68" t="str">
        <f t="shared" si="1351"/>
        <v/>
      </c>
      <c r="AU2092" s="68" t="str">
        <f t="shared" si="1352"/>
        <v/>
      </c>
      <c r="AV2092" s="68" t="str">
        <f t="shared" si="1353"/>
        <v/>
      </c>
      <c r="AW2092" s="88" t="str">
        <f t="shared" si="1336"/>
        <v/>
      </c>
      <c r="AZ2092" s="88" t="str">
        <f t="shared" si="1337"/>
        <v/>
      </c>
      <c r="BA2092" s="68" t="str">
        <f t="shared" si="1338"/>
        <v/>
      </c>
      <c r="BB2092" s="68" t="str">
        <f t="shared" si="1339"/>
        <v/>
      </c>
      <c r="BC2092" s="68" t="str">
        <f t="shared" si="1340"/>
        <v/>
      </c>
      <c r="BD2092" s="69" t="str">
        <f t="shared" si="1341"/>
        <v/>
      </c>
      <c r="BE2092" s="69" t="str">
        <f t="shared" si="1354"/>
        <v/>
      </c>
      <c r="BT2092" s="138" t="str">
        <f t="shared" ca="1" si="1355"/>
        <v/>
      </c>
      <c r="BU2092" s="139" t="str">
        <f t="shared" ca="1" si="1356"/>
        <v/>
      </c>
      <c r="BW2092" s="138" t="str">
        <f t="shared" si="1357"/>
        <v/>
      </c>
      <c r="BX2092" s="104" t="str">
        <f t="shared" si="1358"/>
        <v/>
      </c>
      <c r="BY2092" s="139" t="str">
        <f t="shared" si="1359"/>
        <v/>
      </c>
      <c r="CA2092" s="138" t="str">
        <f t="shared" si="1360"/>
        <v/>
      </c>
      <c r="CB2092" s="104" t="str">
        <f t="shared" si="1361"/>
        <v/>
      </c>
      <c r="CC2092" s="139" t="str">
        <f t="shared" si="1362"/>
        <v/>
      </c>
      <c r="CE2092" s="162" t="str">
        <f t="shared" si="1363"/>
        <v/>
      </c>
      <c r="CF2092" s="163" t="str">
        <f t="shared" si="1364"/>
        <v/>
      </c>
      <c r="CG2092" s="164" t="str">
        <f t="shared" si="1365"/>
        <v/>
      </c>
      <c r="CI2092" s="162" t="str">
        <f t="shared" si="1366"/>
        <v/>
      </c>
      <c r="CJ2092" s="163" t="str">
        <f t="shared" si="1369"/>
        <v/>
      </c>
      <c r="CK2092" s="164" t="str">
        <f t="shared" si="1370"/>
        <v/>
      </c>
      <c r="CM2092" s="169" t="str">
        <f t="shared" si="1367"/>
        <v/>
      </c>
      <c r="CN2092" s="139" t="str">
        <f t="shared" si="1368"/>
        <v/>
      </c>
      <c r="CP2092" s="41" t="str">
        <f>IF($CM2092="", "", COUNTIF($CM$11:$CM$3035, "&lt;"&amp;$CM2092)+1+COUNTIF($CM$11:$CM2092, $CM2092)-1)</f>
        <v/>
      </c>
    </row>
    <row r="2093" spans="1:94" x14ac:dyDescent="0.25">
      <c r="A2093" s="40"/>
      <c r="B2093" s="82" t="str">
        <f>IF($I2093="", "", IFERROR(INDEX('Job Database'!$AE$11:$AE$3035, MATCH($I2093, 'Job Database'!$X$11:$X$3035, 0)), ""))</f>
        <v/>
      </c>
      <c r="C2093" s="69" t="str">
        <f>IF($I2093="", "", IF(COUNTIF('Job Database'!$X$11:$X$3035, $I2093)=0, $AC$5, $AC$4))</f>
        <v/>
      </c>
      <c r="D2093" s="40"/>
      <c r="E2093" s="85" t="str">
        <f>IF($I2093="", "", IF(IFERROR(INDEX('Job Database'!$M$11:$M$3035, MATCH($I2093, 'Job Database'!$X$11:$X$3035, 0)), "")="", "", IFERROR(INDEX('Job Database'!$M$11:$M$3035, MATCH($I2093, 'Job Database'!$X$11:$X$3035, 0)), "")))</f>
        <v/>
      </c>
      <c r="F2093" s="40"/>
      <c r="G2093" s="88" t="str">
        <f t="shared" si="1342"/>
        <v/>
      </c>
      <c r="H2093" s="40"/>
      <c r="I2093" s="24"/>
      <c r="J2093" s="34"/>
      <c r="K2093" s="106"/>
      <c r="L2093" s="79"/>
      <c r="M2093" s="34"/>
      <c r="N2093" s="79"/>
      <c r="O2093" s="31"/>
      <c r="P2093" s="53"/>
      <c r="Q2093" s="40"/>
      <c r="S2093" s="41" t="str">
        <f t="shared" si="1330"/>
        <v/>
      </c>
      <c r="T2093" s="41" t="str">
        <f t="shared" si="1331"/>
        <v/>
      </c>
      <c r="U2093" s="41" t="str">
        <f t="shared" si="1343"/>
        <v/>
      </c>
      <c r="W2093" s="74" t="str">
        <f>IF('Job Database'!$X2093="", "", 'Job Database'!$X2093)</f>
        <v/>
      </c>
      <c r="Y2093" s="41" t="str">
        <f>IF($W2093="", "", IF(COUNTIF($I$11:$I$3035, $W2093)&gt;0, "", MAX($Y$10:$Y2092)+1))</f>
        <v/>
      </c>
      <c r="Z2093" s="41">
        <v>2083</v>
      </c>
      <c r="AA2093" s="58" t="str">
        <f t="shared" si="1344"/>
        <v/>
      </c>
      <c r="AC2093" s="41" t="str">
        <f t="shared" si="1332"/>
        <v/>
      </c>
      <c r="AE2093" s="41" t="str">
        <f t="shared" si="1345"/>
        <v/>
      </c>
      <c r="AJ2093" s="154" t="str">
        <f t="shared" si="1346"/>
        <v/>
      </c>
      <c r="AL2093" s="120" t="str">
        <f t="shared" si="1347"/>
        <v/>
      </c>
      <c r="AM2093" s="104" t="str">
        <f t="shared" si="1348"/>
        <v/>
      </c>
      <c r="AN2093" s="104" t="str">
        <f t="shared" si="1349"/>
        <v/>
      </c>
      <c r="AO2093" s="104" t="str">
        <f t="shared" si="1333"/>
        <v/>
      </c>
      <c r="AP2093" s="104" t="str">
        <f t="shared" si="1334"/>
        <v/>
      </c>
      <c r="AQ2093" s="121" t="str">
        <f t="shared" si="1350"/>
        <v/>
      </c>
      <c r="AS2093" s="88" t="str">
        <f t="shared" si="1335"/>
        <v/>
      </c>
      <c r="AT2093" s="68" t="str">
        <f t="shared" si="1351"/>
        <v/>
      </c>
      <c r="AU2093" s="68" t="str">
        <f t="shared" si="1352"/>
        <v/>
      </c>
      <c r="AV2093" s="68" t="str">
        <f t="shared" si="1353"/>
        <v/>
      </c>
      <c r="AW2093" s="88" t="str">
        <f t="shared" si="1336"/>
        <v/>
      </c>
      <c r="AZ2093" s="88" t="str">
        <f t="shared" si="1337"/>
        <v/>
      </c>
      <c r="BA2093" s="68" t="str">
        <f t="shared" si="1338"/>
        <v/>
      </c>
      <c r="BB2093" s="68" t="str">
        <f t="shared" si="1339"/>
        <v/>
      </c>
      <c r="BC2093" s="68" t="str">
        <f t="shared" si="1340"/>
        <v/>
      </c>
      <c r="BD2093" s="69" t="str">
        <f t="shared" si="1341"/>
        <v/>
      </c>
      <c r="BE2093" s="69" t="str">
        <f t="shared" si="1354"/>
        <v/>
      </c>
      <c r="BT2093" s="138" t="str">
        <f t="shared" ca="1" si="1355"/>
        <v/>
      </c>
      <c r="BU2093" s="139" t="str">
        <f t="shared" ca="1" si="1356"/>
        <v/>
      </c>
      <c r="BW2093" s="138" t="str">
        <f t="shared" si="1357"/>
        <v/>
      </c>
      <c r="BX2093" s="104" t="str">
        <f t="shared" si="1358"/>
        <v/>
      </c>
      <c r="BY2093" s="139" t="str">
        <f t="shared" si="1359"/>
        <v/>
      </c>
      <c r="CA2093" s="138" t="str">
        <f t="shared" si="1360"/>
        <v/>
      </c>
      <c r="CB2093" s="104" t="str">
        <f t="shared" si="1361"/>
        <v/>
      </c>
      <c r="CC2093" s="139" t="str">
        <f t="shared" si="1362"/>
        <v/>
      </c>
      <c r="CE2093" s="162" t="str">
        <f t="shared" si="1363"/>
        <v/>
      </c>
      <c r="CF2093" s="163" t="str">
        <f t="shared" si="1364"/>
        <v/>
      </c>
      <c r="CG2093" s="164" t="str">
        <f t="shared" si="1365"/>
        <v/>
      </c>
      <c r="CI2093" s="162" t="str">
        <f t="shared" si="1366"/>
        <v/>
      </c>
      <c r="CJ2093" s="163" t="str">
        <f t="shared" si="1369"/>
        <v/>
      </c>
      <c r="CK2093" s="164" t="str">
        <f t="shared" si="1370"/>
        <v/>
      </c>
      <c r="CM2093" s="169" t="str">
        <f t="shared" si="1367"/>
        <v/>
      </c>
      <c r="CN2093" s="139" t="str">
        <f t="shared" si="1368"/>
        <v/>
      </c>
      <c r="CP2093" s="41" t="str">
        <f>IF($CM2093="", "", COUNTIF($CM$11:$CM$3035, "&lt;"&amp;$CM2093)+1+COUNTIF($CM$11:$CM2093, $CM2093)-1)</f>
        <v/>
      </c>
    </row>
    <row r="2094" spans="1:94" x14ac:dyDescent="0.25">
      <c r="A2094" s="40"/>
      <c r="B2094" s="82" t="str">
        <f>IF($I2094="", "", IFERROR(INDEX('Job Database'!$AE$11:$AE$3035, MATCH($I2094, 'Job Database'!$X$11:$X$3035, 0)), ""))</f>
        <v/>
      </c>
      <c r="C2094" s="69" t="str">
        <f>IF($I2094="", "", IF(COUNTIF('Job Database'!$X$11:$X$3035, $I2094)=0, $AC$5, $AC$4))</f>
        <v/>
      </c>
      <c r="D2094" s="40"/>
      <c r="E2094" s="85" t="str">
        <f>IF($I2094="", "", IF(IFERROR(INDEX('Job Database'!$M$11:$M$3035, MATCH($I2094, 'Job Database'!$X$11:$X$3035, 0)), "")="", "", IFERROR(INDEX('Job Database'!$M$11:$M$3035, MATCH($I2094, 'Job Database'!$X$11:$X$3035, 0)), "")))</f>
        <v/>
      </c>
      <c r="F2094" s="40"/>
      <c r="G2094" s="88" t="str">
        <f t="shared" si="1342"/>
        <v/>
      </c>
      <c r="H2094" s="40"/>
      <c r="I2094" s="24"/>
      <c r="J2094" s="34"/>
      <c r="K2094" s="106"/>
      <c r="L2094" s="79"/>
      <c r="M2094" s="34"/>
      <c r="N2094" s="79"/>
      <c r="O2094" s="31"/>
      <c r="P2094" s="53"/>
      <c r="Q2094" s="40"/>
      <c r="S2094" s="41" t="str">
        <f t="shared" si="1330"/>
        <v/>
      </c>
      <c r="T2094" s="41" t="str">
        <f t="shared" si="1331"/>
        <v/>
      </c>
      <c r="U2094" s="41" t="str">
        <f t="shared" si="1343"/>
        <v/>
      </c>
      <c r="W2094" s="74" t="str">
        <f>IF('Job Database'!$X2094="", "", 'Job Database'!$X2094)</f>
        <v/>
      </c>
      <c r="Y2094" s="41" t="str">
        <f>IF($W2094="", "", IF(COUNTIF($I$11:$I$3035, $W2094)&gt;0, "", MAX($Y$10:$Y2093)+1))</f>
        <v/>
      </c>
      <c r="Z2094" s="41">
        <v>2084</v>
      </c>
      <c r="AA2094" s="58" t="str">
        <f t="shared" si="1344"/>
        <v/>
      </c>
      <c r="AC2094" s="41" t="str">
        <f t="shared" si="1332"/>
        <v/>
      </c>
      <c r="AE2094" s="41" t="str">
        <f t="shared" si="1345"/>
        <v/>
      </c>
      <c r="AJ2094" s="154" t="str">
        <f t="shared" si="1346"/>
        <v/>
      </c>
      <c r="AL2094" s="120" t="str">
        <f t="shared" si="1347"/>
        <v/>
      </c>
      <c r="AM2094" s="104" t="str">
        <f t="shared" si="1348"/>
        <v/>
      </c>
      <c r="AN2094" s="104" t="str">
        <f t="shared" si="1349"/>
        <v/>
      </c>
      <c r="AO2094" s="104" t="str">
        <f t="shared" si="1333"/>
        <v/>
      </c>
      <c r="AP2094" s="104" t="str">
        <f t="shared" si="1334"/>
        <v/>
      </c>
      <c r="AQ2094" s="121" t="str">
        <f t="shared" si="1350"/>
        <v/>
      </c>
      <c r="AS2094" s="88" t="str">
        <f t="shared" si="1335"/>
        <v/>
      </c>
      <c r="AT2094" s="68" t="str">
        <f t="shared" si="1351"/>
        <v/>
      </c>
      <c r="AU2094" s="68" t="str">
        <f t="shared" si="1352"/>
        <v/>
      </c>
      <c r="AV2094" s="68" t="str">
        <f t="shared" si="1353"/>
        <v/>
      </c>
      <c r="AW2094" s="88" t="str">
        <f t="shared" si="1336"/>
        <v/>
      </c>
      <c r="AZ2094" s="88" t="str">
        <f t="shared" si="1337"/>
        <v/>
      </c>
      <c r="BA2094" s="68" t="str">
        <f t="shared" si="1338"/>
        <v/>
      </c>
      <c r="BB2094" s="68" t="str">
        <f t="shared" si="1339"/>
        <v/>
      </c>
      <c r="BC2094" s="68" t="str">
        <f t="shared" si="1340"/>
        <v/>
      </c>
      <c r="BD2094" s="69" t="str">
        <f t="shared" si="1341"/>
        <v/>
      </c>
      <c r="BE2094" s="69" t="str">
        <f t="shared" si="1354"/>
        <v/>
      </c>
      <c r="BT2094" s="138" t="str">
        <f t="shared" ca="1" si="1355"/>
        <v/>
      </c>
      <c r="BU2094" s="139" t="str">
        <f t="shared" ca="1" si="1356"/>
        <v/>
      </c>
      <c r="BW2094" s="138" t="str">
        <f t="shared" si="1357"/>
        <v/>
      </c>
      <c r="BX2094" s="104" t="str">
        <f t="shared" si="1358"/>
        <v/>
      </c>
      <c r="BY2094" s="139" t="str">
        <f t="shared" si="1359"/>
        <v/>
      </c>
      <c r="CA2094" s="138" t="str">
        <f t="shared" si="1360"/>
        <v/>
      </c>
      <c r="CB2094" s="104" t="str">
        <f t="shared" si="1361"/>
        <v/>
      </c>
      <c r="CC2094" s="139" t="str">
        <f t="shared" si="1362"/>
        <v/>
      </c>
      <c r="CE2094" s="162" t="str">
        <f t="shared" si="1363"/>
        <v/>
      </c>
      <c r="CF2094" s="163" t="str">
        <f t="shared" si="1364"/>
        <v/>
      </c>
      <c r="CG2094" s="164" t="str">
        <f t="shared" si="1365"/>
        <v/>
      </c>
      <c r="CI2094" s="162" t="str">
        <f t="shared" si="1366"/>
        <v/>
      </c>
      <c r="CJ2094" s="163" t="str">
        <f t="shared" si="1369"/>
        <v/>
      </c>
      <c r="CK2094" s="164" t="str">
        <f t="shared" si="1370"/>
        <v/>
      </c>
      <c r="CM2094" s="169" t="str">
        <f t="shared" si="1367"/>
        <v/>
      </c>
      <c r="CN2094" s="139" t="str">
        <f t="shared" si="1368"/>
        <v/>
      </c>
      <c r="CP2094" s="41" t="str">
        <f>IF($CM2094="", "", COUNTIF($CM$11:$CM$3035, "&lt;"&amp;$CM2094)+1+COUNTIF($CM$11:$CM2094, $CM2094)-1)</f>
        <v/>
      </c>
    </row>
    <row r="2095" spans="1:94" x14ac:dyDescent="0.25">
      <c r="A2095" s="40"/>
      <c r="B2095" s="82" t="str">
        <f>IF($I2095="", "", IFERROR(INDEX('Job Database'!$AE$11:$AE$3035, MATCH($I2095, 'Job Database'!$X$11:$X$3035, 0)), ""))</f>
        <v/>
      </c>
      <c r="C2095" s="69" t="str">
        <f>IF($I2095="", "", IF(COUNTIF('Job Database'!$X$11:$X$3035, $I2095)=0, $AC$5, $AC$4))</f>
        <v/>
      </c>
      <c r="D2095" s="40"/>
      <c r="E2095" s="85" t="str">
        <f>IF($I2095="", "", IF(IFERROR(INDEX('Job Database'!$M$11:$M$3035, MATCH($I2095, 'Job Database'!$X$11:$X$3035, 0)), "")="", "", IFERROR(INDEX('Job Database'!$M$11:$M$3035, MATCH($I2095, 'Job Database'!$X$11:$X$3035, 0)), "")))</f>
        <v/>
      </c>
      <c r="F2095" s="40"/>
      <c r="G2095" s="88" t="str">
        <f t="shared" si="1342"/>
        <v/>
      </c>
      <c r="H2095" s="40"/>
      <c r="I2095" s="24"/>
      <c r="J2095" s="34"/>
      <c r="K2095" s="106"/>
      <c r="L2095" s="79"/>
      <c r="M2095" s="34"/>
      <c r="N2095" s="79"/>
      <c r="O2095" s="31"/>
      <c r="P2095" s="53"/>
      <c r="Q2095" s="40"/>
      <c r="S2095" s="41" t="str">
        <f t="shared" si="1330"/>
        <v/>
      </c>
      <c r="T2095" s="41" t="str">
        <f t="shared" si="1331"/>
        <v/>
      </c>
      <c r="U2095" s="41" t="str">
        <f t="shared" si="1343"/>
        <v/>
      </c>
      <c r="W2095" s="74" t="str">
        <f>IF('Job Database'!$X2095="", "", 'Job Database'!$X2095)</f>
        <v/>
      </c>
      <c r="Y2095" s="41" t="str">
        <f>IF($W2095="", "", IF(COUNTIF($I$11:$I$3035, $W2095)&gt;0, "", MAX($Y$10:$Y2094)+1))</f>
        <v/>
      </c>
      <c r="Z2095" s="41">
        <v>2085</v>
      </c>
      <c r="AA2095" s="58" t="str">
        <f t="shared" si="1344"/>
        <v/>
      </c>
      <c r="AC2095" s="41" t="str">
        <f t="shared" si="1332"/>
        <v/>
      </c>
      <c r="AE2095" s="41" t="str">
        <f t="shared" si="1345"/>
        <v/>
      </c>
      <c r="AJ2095" s="154" t="str">
        <f t="shared" si="1346"/>
        <v/>
      </c>
      <c r="AL2095" s="120" t="str">
        <f t="shared" si="1347"/>
        <v/>
      </c>
      <c r="AM2095" s="104" t="str">
        <f t="shared" si="1348"/>
        <v/>
      </c>
      <c r="AN2095" s="104" t="str">
        <f t="shared" si="1349"/>
        <v/>
      </c>
      <c r="AO2095" s="104" t="str">
        <f t="shared" si="1333"/>
        <v/>
      </c>
      <c r="AP2095" s="104" t="str">
        <f t="shared" si="1334"/>
        <v/>
      </c>
      <c r="AQ2095" s="121" t="str">
        <f t="shared" si="1350"/>
        <v/>
      </c>
      <c r="AS2095" s="88" t="str">
        <f t="shared" si="1335"/>
        <v/>
      </c>
      <c r="AT2095" s="68" t="str">
        <f t="shared" si="1351"/>
        <v/>
      </c>
      <c r="AU2095" s="68" t="str">
        <f t="shared" si="1352"/>
        <v/>
      </c>
      <c r="AV2095" s="68" t="str">
        <f t="shared" si="1353"/>
        <v/>
      </c>
      <c r="AW2095" s="88" t="str">
        <f t="shared" si="1336"/>
        <v/>
      </c>
      <c r="AZ2095" s="88" t="str">
        <f t="shared" si="1337"/>
        <v/>
      </c>
      <c r="BA2095" s="68" t="str">
        <f t="shared" si="1338"/>
        <v/>
      </c>
      <c r="BB2095" s="68" t="str">
        <f t="shared" si="1339"/>
        <v/>
      </c>
      <c r="BC2095" s="68" t="str">
        <f t="shared" si="1340"/>
        <v/>
      </c>
      <c r="BD2095" s="69" t="str">
        <f t="shared" si="1341"/>
        <v/>
      </c>
      <c r="BE2095" s="69" t="str">
        <f t="shared" si="1354"/>
        <v/>
      </c>
      <c r="BT2095" s="138" t="str">
        <f t="shared" ca="1" si="1355"/>
        <v/>
      </c>
      <c r="BU2095" s="139" t="str">
        <f t="shared" ca="1" si="1356"/>
        <v/>
      </c>
      <c r="BW2095" s="138" t="str">
        <f t="shared" si="1357"/>
        <v/>
      </c>
      <c r="BX2095" s="104" t="str">
        <f t="shared" si="1358"/>
        <v/>
      </c>
      <c r="BY2095" s="139" t="str">
        <f t="shared" si="1359"/>
        <v/>
      </c>
      <c r="CA2095" s="138" t="str">
        <f t="shared" si="1360"/>
        <v/>
      </c>
      <c r="CB2095" s="104" t="str">
        <f t="shared" si="1361"/>
        <v/>
      </c>
      <c r="CC2095" s="139" t="str">
        <f t="shared" si="1362"/>
        <v/>
      </c>
      <c r="CE2095" s="162" t="str">
        <f t="shared" si="1363"/>
        <v/>
      </c>
      <c r="CF2095" s="163" t="str">
        <f t="shared" si="1364"/>
        <v/>
      </c>
      <c r="CG2095" s="164" t="str">
        <f t="shared" si="1365"/>
        <v/>
      </c>
      <c r="CI2095" s="162" t="str">
        <f t="shared" si="1366"/>
        <v/>
      </c>
      <c r="CJ2095" s="163" t="str">
        <f t="shared" si="1369"/>
        <v/>
      </c>
      <c r="CK2095" s="164" t="str">
        <f t="shared" si="1370"/>
        <v/>
      </c>
      <c r="CM2095" s="169" t="str">
        <f t="shared" si="1367"/>
        <v/>
      </c>
      <c r="CN2095" s="139" t="str">
        <f t="shared" si="1368"/>
        <v/>
      </c>
      <c r="CP2095" s="41" t="str">
        <f>IF($CM2095="", "", COUNTIF($CM$11:$CM$3035, "&lt;"&amp;$CM2095)+1+COUNTIF($CM$11:$CM2095, $CM2095)-1)</f>
        <v/>
      </c>
    </row>
    <row r="2096" spans="1:94" x14ac:dyDescent="0.25">
      <c r="A2096" s="40"/>
      <c r="B2096" s="82" t="str">
        <f>IF($I2096="", "", IFERROR(INDEX('Job Database'!$AE$11:$AE$3035, MATCH($I2096, 'Job Database'!$X$11:$X$3035, 0)), ""))</f>
        <v/>
      </c>
      <c r="C2096" s="69" t="str">
        <f>IF($I2096="", "", IF(COUNTIF('Job Database'!$X$11:$X$3035, $I2096)=0, $AC$5, $AC$4))</f>
        <v/>
      </c>
      <c r="D2096" s="40"/>
      <c r="E2096" s="85" t="str">
        <f>IF($I2096="", "", IF(IFERROR(INDEX('Job Database'!$M$11:$M$3035, MATCH($I2096, 'Job Database'!$X$11:$X$3035, 0)), "")="", "", IFERROR(INDEX('Job Database'!$M$11:$M$3035, MATCH($I2096, 'Job Database'!$X$11:$X$3035, 0)), "")))</f>
        <v/>
      </c>
      <c r="F2096" s="40"/>
      <c r="G2096" s="88" t="str">
        <f t="shared" si="1342"/>
        <v/>
      </c>
      <c r="H2096" s="40"/>
      <c r="I2096" s="24"/>
      <c r="J2096" s="34"/>
      <c r="K2096" s="106"/>
      <c r="L2096" s="79"/>
      <c r="M2096" s="34"/>
      <c r="N2096" s="79"/>
      <c r="O2096" s="31"/>
      <c r="P2096" s="53"/>
      <c r="Q2096" s="40"/>
      <c r="S2096" s="41" t="str">
        <f t="shared" si="1330"/>
        <v/>
      </c>
      <c r="T2096" s="41" t="str">
        <f t="shared" si="1331"/>
        <v/>
      </c>
      <c r="U2096" s="41" t="str">
        <f t="shared" si="1343"/>
        <v/>
      </c>
      <c r="W2096" s="74" t="str">
        <f>IF('Job Database'!$X2096="", "", 'Job Database'!$X2096)</f>
        <v/>
      </c>
      <c r="Y2096" s="41" t="str">
        <f>IF($W2096="", "", IF(COUNTIF($I$11:$I$3035, $W2096)&gt;0, "", MAX($Y$10:$Y2095)+1))</f>
        <v/>
      </c>
      <c r="Z2096" s="41">
        <v>2086</v>
      </c>
      <c r="AA2096" s="58" t="str">
        <f t="shared" si="1344"/>
        <v/>
      </c>
      <c r="AC2096" s="41" t="str">
        <f t="shared" si="1332"/>
        <v/>
      </c>
      <c r="AE2096" s="41" t="str">
        <f t="shared" si="1345"/>
        <v/>
      </c>
      <c r="AJ2096" s="154" t="str">
        <f t="shared" si="1346"/>
        <v/>
      </c>
      <c r="AL2096" s="120" t="str">
        <f t="shared" si="1347"/>
        <v/>
      </c>
      <c r="AM2096" s="104" t="str">
        <f t="shared" si="1348"/>
        <v/>
      </c>
      <c r="AN2096" s="104" t="str">
        <f t="shared" si="1349"/>
        <v/>
      </c>
      <c r="AO2096" s="104" t="str">
        <f t="shared" si="1333"/>
        <v/>
      </c>
      <c r="AP2096" s="104" t="str">
        <f t="shared" si="1334"/>
        <v/>
      </c>
      <c r="AQ2096" s="121" t="str">
        <f t="shared" si="1350"/>
        <v/>
      </c>
      <c r="AS2096" s="88" t="str">
        <f t="shared" si="1335"/>
        <v/>
      </c>
      <c r="AT2096" s="68" t="str">
        <f t="shared" si="1351"/>
        <v/>
      </c>
      <c r="AU2096" s="68" t="str">
        <f t="shared" si="1352"/>
        <v/>
      </c>
      <c r="AV2096" s="68" t="str">
        <f t="shared" si="1353"/>
        <v/>
      </c>
      <c r="AW2096" s="88" t="str">
        <f t="shared" si="1336"/>
        <v/>
      </c>
      <c r="AZ2096" s="88" t="str">
        <f t="shared" si="1337"/>
        <v/>
      </c>
      <c r="BA2096" s="68" t="str">
        <f t="shared" si="1338"/>
        <v/>
      </c>
      <c r="BB2096" s="68" t="str">
        <f t="shared" si="1339"/>
        <v/>
      </c>
      <c r="BC2096" s="68" t="str">
        <f t="shared" si="1340"/>
        <v/>
      </c>
      <c r="BD2096" s="69" t="str">
        <f t="shared" si="1341"/>
        <v/>
      </c>
      <c r="BE2096" s="69" t="str">
        <f t="shared" si="1354"/>
        <v/>
      </c>
      <c r="BT2096" s="138" t="str">
        <f t="shared" ca="1" si="1355"/>
        <v/>
      </c>
      <c r="BU2096" s="139" t="str">
        <f t="shared" ca="1" si="1356"/>
        <v/>
      </c>
      <c r="BW2096" s="138" t="str">
        <f t="shared" si="1357"/>
        <v/>
      </c>
      <c r="BX2096" s="104" t="str">
        <f t="shared" si="1358"/>
        <v/>
      </c>
      <c r="BY2096" s="139" t="str">
        <f t="shared" si="1359"/>
        <v/>
      </c>
      <c r="CA2096" s="138" t="str">
        <f t="shared" si="1360"/>
        <v/>
      </c>
      <c r="CB2096" s="104" t="str">
        <f t="shared" si="1361"/>
        <v/>
      </c>
      <c r="CC2096" s="139" t="str">
        <f t="shared" si="1362"/>
        <v/>
      </c>
      <c r="CE2096" s="162" t="str">
        <f t="shared" si="1363"/>
        <v/>
      </c>
      <c r="CF2096" s="163" t="str">
        <f t="shared" si="1364"/>
        <v/>
      </c>
      <c r="CG2096" s="164" t="str">
        <f t="shared" si="1365"/>
        <v/>
      </c>
      <c r="CI2096" s="162" t="str">
        <f t="shared" si="1366"/>
        <v/>
      </c>
      <c r="CJ2096" s="163" t="str">
        <f t="shared" si="1369"/>
        <v/>
      </c>
      <c r="CK2096" s="164" t="str">
        <f t="shared" si="1370"/>
        <v/>
      </c>
      <c r="CM2096" s="169" t="str">
        <f t="shared" si="1367"/>
        <v/>
      </c>
      <c r="CN2096" s="139" t="str">
        <f t="shared" si="1368"/>
        <v/>
      </c>
      <c r="CP2096" s="41" t="str">
        <f>IF($CM2096="", "", COUNTIF($CM$11:$CM$3035, "&lt;"&amp;$CM2096)+1+COUNTIF($CM$11:$CM2096, $CM2096)-1)</f>
        <v/>
      </c>
    </row>
    <row r="2097" spans="1:94" x14ac:dyDescent="0.25">
      <c r="A2097" s="40"/>
      <c r="B2097" s="82" t="str">
        <f>IF($I2097="", "", IFERROR(INDEX('Job Database'!$AE$11:$AE$3035, MATCH($I2097, 'Job Database'!$X$11:$X$3035, 0)), ""))</f>
        <v/>
      </c>
      <c r="C2097" s="69" t="str">
        <f>IF($I2097="", "", IF(COUNTIF('Job Database'!$X$11:$X$3035, $I2097)=0, $AC$5, $AC$4))</f>
        <v/>
      </c>
      <c r="D2097" s="40"/>
      <c r="E2097" s="85" t="str">
        <f>IF($I2097="", "", IF(IFERROR(INDEX('Job Database'!$M$11:$M$3035, MATCH($I2097, 'Job Database'!$X$11:$X$3035, 0)), "")="", "", IFERROR(INDEX('Job Database'!$M$11:$M$3035, MATCH($I2097, 'Job Database'!$X$11:$X$3035, 0)), "")))</f>
        <v/>
      </c>
      <c r="F2097" s="40"/>
      <c r="G2097" s="88" t="str">
        <f t="shared" si="1342"/>
        <v/>
      </c>
      <c r="H2097" s="40"/>
      <c r="I2097" s="24"/>
      <c r="J2097" s="34"/>
      <c r="K2097" s="106"/>
      <c r="L2097" s="79"/>
      <c r="M2097" s="34"/>
      <c r="N2097" s="79"/>
      <c r="O2097" s="31"/>
      <c r="P2097" s="53"/>
      <c r="Q2097" s="40"/>
      <c r="S2097" s="41" t="str">
        <f t="shared" si="1330"/>
        <v/>
      </c>
      <c r="T2097" s="41" t="str">
        <f t="shared" si="1331"/>
        <v/>
      </c>
      <c r="U2097" s="41" t="str">
        <f t="shared" si="1343"/>
        <v/>
      </c>
      <c r="W2097" s="74" t="str">
        <f>IF('Job Database'!$X2097="", "", 'Job Database'!$X2097)</f>
        <v/>
      </c>
      <c r="Y2097" s="41" t="str">
        <f>IF($W2097="", "", IF(COUNTIF($I$11:$I$3035, $W2097)&gt;0, "", MAX($Y$10:$Y2096)+1))</f>
        <v/>
      </c>
      <c r="Z2097" s="41">
        <v>2087</v>
      </c>
      <c r="AA2097" s="58" t="str">
        <f t="shared" si="1344"/>
        <v/>
      </c>
      <c r="AC2097" s="41" t="str">
        <f t="shared" si="1332"/>
        <v/>
      </c>
      <c r="AE2097" s="41" t="str">
        <f t="shared" si="1345"/>
        <v/>
      </c>
      <c r="AJ2097" s="154" t="str">
        <f t="shared" si="1346"/>
        <v/>
      </c>
      <c r="AL2097" s="120" t="str">
        <f t="shared" si="1347"/>
        <v/>
      </c>
      <c r="AM2097" s="104" t="str">
        <f t="shared" si="1348"/>
        <v/>
      </c>
      <c r="AN2097" s="104" t="str">
        <f t="shared" si="1349"/>
        <v/>
      </c>
      <c r="AO2097" s="104" t="str">
        <f t="shared" si="1333"/>
        <v/>
      </c>
      <c r="AP2097" s="104" t="str">
        <f t="shared" si="1334"/>
        <v/>
      </c>
      <c r="AQ2097" s="121" t="str">
        <f t="shared" si="1350"/>
        <v/>
      </c>
      <c r="AS2097" s="88" t="str">
        <f t="shared" si="1335"/>
        <v/>
      </c>
      <c r="AT2097" s="68" t="str">
        <f t="shared" si="1351"/>
        <v/>
      </c>
      <c r="AU2097" s="68" t="str">
        <f t="shared" si="1352"/>
        <v/>
      </c>
      <c r="AV2097" s="68" t="str">
        <f t="shared" si="1353"/>
        <v/>
      </c>
      <c r="AW2097" s="88" t="str">
        <f t="shared" si="1336"/>
        <v/>
      </c>
      <c r="AZ2097" s="88" t="str">
        <f t="shared" si="1337"/>
        <v/>
      </c>
      <c r="BA2097" s="68" t="str">
        <f t="shared" si="1338"/>
        <v/>
      </c>
      <c r="BB2097" s="68" t="str">
        <f t="shared" si="1339"/>
        <v/>
      </c>
      <c r="BC2097" s="68" t="str">
        <f t="shared" si="1340"/>
        <v/>
      </c>
      <c r="BD2097" s="69" t="str">
        <f t="shared" si="1341"/>
        <v/>
      </c>
      <c r="BE2097" s="69" t="str">
        <f t="shared" si="1354"/>
        <v/>
      </c>
      <c r="BT2097" s="138" t="str">
        <f t="shared" ca="1" si="1355"/>
        <v/>
      </c>
      <c r="BU2097" s="139" t="str">
        <f t="shared" ca="1" si="1356"/>
        <v/>
      </c>
      <c r="BW2097" s="138" t="str">
        <f t="shared" si="1357"/>
        <v/>
      </c>
      <c r="BX2097" s="104" t="str">
        <f t="shared" si="1358"/>
        <v/>
      </c>
      <c r="BY2097" s="139" t="str">
        <f t="shared" si="1359"/>
        <v/>
      </c>
      <c r="CA2097" s="138" t="str">
        <f t="shared" si="1360"/>
        <v/>
      </c>
      <c r="CB2097" s="104" t="str">
        <f t="shared" si="1361"/>
        <v/>
      </c>
      <c r="CC2097" s="139" t="str">
        <f t="shared" si="1362"/>
        <v/>
      </c>
      <c r="CE2097" s="162" t="str">
        <f t="shared" si="1363"/>
        <v/>
      </c>
      <c r="CF2097" s="163" t="str">
        <f t="shared" si="1364"/>
        <v/>
      </c>
      <c r="CG2097" s="164" t="str">
        <f t="shared" si="1365"/>
        <v/>
      </c>
      <c r="CI2097" s="162" t="str">
        <f t="shared" si="1366"/>
        <v/>
      </c>
      <c r="CJ2097" s="163" t="str">
        <f t="shared" si="1369"/>
        <v/>
      </c>
      <c r="CK2097" s="164" t="str">
        <f t="shared" si="1370"/>
        <v/>
      </c>
      <c r="CM2097" s="169" t="str">
        <f t="shared" si="1367"/>
        <v/>
      </c>
      <c r="CN2097" s="139" t="str">
        <f t="shared" si="1368"/>
        <v/>
      </c>
      <c r="CP2097" s="41" t="str">
        <f>IF($CM2097="", "", COUNTIF($CM$11:$CM$3035, "&lt;"&amp;$CM2097)+1+COUNTIF($CM$11:$CM2097, $CM2097)-1)</f>
        <v/>
      </c>
    </row>
    <row r="2098" spans="1:94" x14ac:dyDescent="0.25">
      <c r="A2098" s="40"/>
      <c r="B2098" s="82" t="str">
        <f>IF($I2098="", "", IFERROR(INDEX('Job Database'!$AE$11:$AE$3035, MATCH($I2098, 'Job Database'!$X$11:$X$3035, 0)), ""))</f>
        <v/>
      </c>
      <c r="C2098" s="69" t="str">
        <f>IF($I2098="", "", IF(COUNTIF('Job Database'!$X$11:$X$3035, $I2098)=0, $AC$5, $AC$4))</f>
        <v/>
      </c>
      <c r="D2098" s="40"/>
      <c r="E2098" s="85" t="str">
        <f>IF($I2098="", "", IF(IFERROR(INDEX('Job Database'!$M$11:$M$3035, MATCH($I2098, 'Job Database'!$X$11:$X$3035, 0)), "")="", "", IFERROR(INDEX('Job Database'!$M$11:$M$3035, MATCH($I2098, 'Job Database'!$X$11:$X$3035, 0)), "")))</f>
        <v/>
      </c>
      <c r="F2098" s="40"/>
      <c r="G2098" s="88" t="str">
        <f t="shared" si="1342"/>
        <v/>
      </c>
      <c r="H2098" s="40"/>
      <c r="I2098" s="24"/>
      <c r="J2098" s="34"/>
      <c r="K2098" s="106"/>
      <c r="L2098" s="79"/>
      <c r="M2098" s="34"/>
      <c r="N2098" s="79"/>
      <c r="O2098" s="31"/>
      <c r="P2098" s="53"/>
      <c r="Q2098" s="40"/>
      <c r="S2098" s="41" t="str">
        <f t="shared" si="1330"/>
        <v/>
      </c>
      <c r="T2098" s="41" t="str">
        <f t="shared" si="1331"/>
        <v/>
      </c>
      <c r="U2098" s="41" t="str">
        <f t="shared" si="1343"/>
        <v/>
      </c>
      <c r="W2098" s="74" t="str">
        <f>IF('Job Database'!$X2098="", "", 'Job Database'!$X2098)</f>
        <v/>
      </c>
      <c r="Y2098" s="41" t="str">
        <f>IF($W2098="", "", IF(COUNTIF($I$11:$I$3035, $W2098)&gt;0, "", MAX($Y$10:$Y2097)+1))</f>
        <v/>
      </c>
      <c r="Z2098" s="41">
        <v>2088</v>
      </c>
      <c r="AA2098" s="58" t="str">
        <f t="shared" si="1344"/>
        <v/>
      </c>
      <c r="AC2098" s="41" t="str">
        <f t="shared" si="1332"/>
        <v/>
      </c>
      <c r="AE2098" s="41" t="str">
        <f t="shared" si="1345"/>
        <v/>
      </c>
      <c r="AJ2098" s="154" t="str">
        <f t="shared" si="1346"/>
        <v/>
      </c>
      <c r="AL2098" s="120" t="str">
        <f t="shared" si="1347"/>
        <v/>
      </c>
      <c r="AM2098" s="104" t="str">
        <f t="shared" si="1348"/>
        <v/>
      </c>
      <c r="AN2098" s="104" t="str">
        <f t="shared" si="1349"/>
        <v/>
      </c>
      <c r="AO2098" s="104" t="str">
        <f t="shared" si="1333"/>
        <v/>
      </c>
      <c r="AP2098" s="104" t="str">
        <f t="shared" si="1334"/>
        <v/>
      </c>
      <c r="AQ2098" s="121" t="str">
        <f t="shared" si="1350"/>
        <v/>
      </c>
      <c r="AS2098" s="88" t="str">
        <f t="shared" si="1335"/>
        <v/>
      </c>
      <c r="AT2098" s="68" t="str">
        <f t="shared" si="1351"/>
        <v/>
      </c>
      <c r="AU2098" s="68" t="str">
        <f t="shared" si="1352"/>
        <v/>
      </c>
      <c r="AV2098" s="68" t="str">
        <f t="shared" si="1353"/>
        <v/>
      </c>
      <c r="AW2098" s="88" t="str">
        <f t="shared" si="1336"/>
        <v/>
      </c>
      <c r="AZ2098" s="88" t="str">
        <f t="shared" si="1337"/>
        <v/>
      </c>
      <c r="BA2098" s="68" t="str">
        <f t="shared" si="1338"/>
        <v/>
      </c>
      <c r="BB2098" s="68" t="str">
        <f t="shared" si="1339"/>
        <v/>
      </c>
      <c r="BC2098" s="68" t="str">
        <f t="shared" si="1340"/>
        <v/>
      </c>
      <c r="BD2098" s="69" t="str">
        <f t="shared" si="1341"/>
        <v/>
      </c>
      <c r="BE2098" s="69" t="str">
        <f t="shared" si="1354"/>
        <v/>
      </c>
      <c r="BT2098" s="138" t="str">
        <f t="shared" ca="1" si="1355"/>
        <v/>
      </c>
      <c r="BU2098" s="139" t="str">
        <f t="shared" ca="1" si="1356"/>
        <v/>
      </c>
      <c r="BW2098" s="138" t="str">
        <f t="shared" si="1357"/>
        <v/>
      </c>
      <c r="BX2098" s="104" t="str">
        <f t="shared" si="1358"/>
        <v/>
      </c>
      <c r="BY2098" s="139" t="str">
        <f t="shared" si="1359"/>
        <v/>
      </c>
      <c r="CA2098" s="138" t="str">
        <f t="shared" si="1360"/>
        <v/>
      </c>
      <c r="CB2098" s="104" t="str">
        <f t="shared" si="1361"/>
        <v/>
      </c>
      <c r="CC2098" s="139" t="str">
        <f t="shared" si="1362"/>
        <v/>
      </c>
      <c r="CE2098" s="162" t="str">
        <f t="shared" si="1363"/>
        <v/>
      </c>
      <c r="CF2098" s="163" t="str">
        <f t="shared" si="1364"/>
        <v/>
      </c>
      <c r="CG2098" s="164" t="str">
        <f t="shared" si="1365"/>
        <v/>
      </c>
      <c r="CI2098" s="162" t="str">
        <f t="shared" si="1366"/>
        <v/>
      </c>
      <c r="CJ2098" s="163" t="str">
        <f t="shared" si="1369"/>
        <v/>
      </c>
      <c r="CK2098" s="164" t="str">
        <f t="shared" si="1370"/>
        <v/>
      </c>
      <c r="CM2098" s="169" t="str">
        <f t="shared" si="1367"/>
        <v/>
      </c>
      <c r="CN2098" s="139" t="str">
        <f t="shared" si="1368"/>
        <v/>
      </c>
      <c r="CP2098" s="41" t="str">
        <f>IF($CM2098="", "", COUNTIF($CM$11:$CM$3035, "&lt;"&amp;$CM2098)+1+COUNTIF($CM$11:$CM2098, $CM2098)-1)</f>
        <v/>
      </c>
    </row>
    <row r="2099" spans="1:94" x14ac:dyDescent="0.25">
      <c r="A2099" s="40"/>
      <c r="B2099" s="82" t="str">
        <f>IF($I2099="", "", IFERROR(INDEX('Job Database'!$AE$11:$AE$3035, MATCH($I2099, 'Job Database'!$X$11:$X$3035, 0)), ""))</f>
        <v/>
      </c>
      <c r="C2099" s="69" t="str">
        <f>IF($I2099="", "", IF(COUNTIF('Job Database'!$X$11:$X$3035, $I2099)=0, $AC$5, $AC$4))</f>
        <v/>
      </c>
      <c r="D2099" s="40"/>
      <c r="E2099" s="85" t="str">
        <f>IF($I2099="", "", IF(IFERROR(INDEX('Job Database'!$M$11:$M$3035, MATCH($I2099, 'Job Database'!$X$11:$X$3035, 0)), "")="", "", IFERROR(INDEX('Job Database'!$M$11:$M$3035, MATCH($I2099, 'Job Database'!$X$11:$X$3035, 0)), "")))</f>
        <v/>
      </c>
      <c r="F2099" s="40"/>
      <c r="G2099" s="88" t="str">
        <f t="shared" si="1342"/>
        <v/>
      </c>
      <c r="H2099" s="40"/>
      <c r="I2099" s="24"/>
      <c r="J2099" s="34"/>
      <c r="K2099" s="106"/>
      <c r="L2099" s="79"/>
      <c r="M2099" s="34"/>
      <c r="N2099" s="79"/>
      <c r="O2099" s="31"/>
      <c r="P2099" s="53"/>
      <c r="Q2099" s="40"/>
      <c r="S2099" s="41" t="str">
        <f t="shared" si="1330"/>
        <v/>
      </c>
      <c r="T2099" s="41" t="str">
        <f t="shared" si="1331"/>
        <v/>
      </c>
      <c r="U2099" s="41" t="str">
        <f t="shared" si="1343"/>
        <v/>
      </c>
      <c r="W2099" s="74" t="str">
        <f>IF('Job Database'!$X2099="", "", 'Job Database'!$X2099)</f>
        <v/>
      </c>
      <c r="Y2099" s="41" t="str">
        <f>IF($W2099="", "", IF(COUNTIF($I$11:$I$3035, $W2099)&gt;0, "", MAX($Y$10:$Y2098)+1))</f>
        <v/>
      </c>
      <c r="Z2099" s="41">
        <v>2089</v>
      </c>
      <c r="AA2099" s="58" t="str">
        <f t="shared" si="1344"/>
        <v/>
      </c>
      <c r="AC2099" s="41" t="str">
        <f t="shared" si="1332"/>
        <v/>
      </c>
      <c r="AE2099" s="41" t="str">
        <f t="shared" si="1345"/>
        <v/>
      </c>
      <c r="AJ2099" s="154" t="str">
        <f t="shared" si="1346"/>
        <v/>
      </c>
      <c r="AL2099" s="120" t="str">
        <f t="shared" si="1347"/>
        <v/>
      </c>
      <c r="AM2099" s="104" t="str">
        <f t="shared" si="1348"/>
        <v/>
      </c>
      <c r="AN2099" s="104" t="str">
        <f t="shared" si="1349"/>
        <v/>
      </c>
      <c r="AO2099" s="104" t="str">
        <f t="shared" si="1333"/>
        <v/>
      </c>
      <c r="AP2099" s="104" t="str">
        <f t="shared" si="1334"/>
        <v/>
      </c>
      <c r="AQ2099" s="121" t="str">
        <f t="shared" si="1350"/>
        <v/>
      </c>
      <c r="AS2099" s="88" t="str">
        <f t="shared" si="1335"/>
        <v/>
      </c>
      <c r="AT2099" s="68" t="str">
        <f t="shared" si="1351"/>
        <v/>
      </c>
      <c r="AU2099" s="68" t="str">
        <f t="shared" si="1352"/>
        <v/>
      </c>
      <c r="AV2099" s="68" t="str">
        <f t="shared" si="1353"/>
        <v/>
      </c>
      <c r="AW2099" s="88" t="str">
        <f t="shared" si="1336"/>
        <v/>
      </c>
      <c r="AZ2099" s="88" t="str">
        <f t="shared" si="1337"/>
        <v/>
      </c>
      <c r="BA2099" s="68" t="str">
        <f t="shared" si="1338"/>
        <v/>
      </c>
      <c r="BB2099" s="68" t="str">
        <f t="shared" si="1339"/>
        <v/>
      </c>
      <c r="BC2099" s="68" t="str">
        <f t="shared" si="1340"/>
        <v/>
      </c>
      <c r="BD2099" s="69" t="str">
        <f t="shared" si="1341"/>
        <v/>
      </c>
      <c r="BE2099" s="69" t="str">
        <f t="shared" si="1354"/>
        <v/>
      </c>
      <c r="BT2099" s="138" t="str">
        <f t="shared" ca="1" si="1355"/>
        <v/>
      </c>
      <c r="BU2099" s="139" t="str">
        <f t="shared" ca="1" si="1356"/>
        <v/>
      </c>
      <c r="BW2099" s="138" t="str">
        <f t="shared" si="1357"/>
        <v/>
      </c>
      <c r="BX2099" s="104" t="str">
        <f t="shared" si="1358"/>
        <v/>
      </c>
      <c r="BY2099" s="139" t="str">
        <f t="shared" si="1359"/>
        <v/>
      </c>
      <c r="CA2099" s="138" t="str">
        <f t="shared" si="1360"/>
        <v/>
      </c>
      <c r="CB2099" s="104" t="str">
        <f t="shared" si="1361"/>
        <v/>
      </c>
      <c r="CC2099" s="139" t="str">
        <f t="shared" si="1362"/>
        <v/>
      </c>
      <c r="CE2099" s="162" t="str">
        <f t="shared" si="1363"/>
        <v/>
      </c>
      <c r="CF2099" s="163" t="str">
        <f t="shared" si="1364"/>
        <v/>
      </c>
      <c r="CG2099" s="164" t="str">
        <f t="shared" si="1365"/>
        <v/>
      </c>
      <c r="CI2099" s="162" t="str">
        <f t="shared" si="1366"/>
        <v/>
      </c>
      <c r="CJ2099" s="163" t="str">
        <f t="shared" si="1369"/>
        <v/>
      </c>
      <c r="CK2099" s="164" t="str">
        <f t="shared" si="1370"/>
        <v/>
      </c>
      <c r="CM2099" s="169" t="str">
        <f t="shared" si="1367"/>
        <v/>
      </c>
      <c r="CN2099" s="139" t="str">
        <f t="shared" si="1368"/>
        <v/>
      </c>
      <c r="CP2099" s="41" t="str">
        <f>IF($CM2099="", "", COUNTIF($CM$11:$CM$3035, "&lt;"&amp;$CM2099)+1+COUNTIF($CM$11:$CM2099, $CM2099)-1)</f>
        <v/>
      </c>
    </row>
    <row r="2100" spans="1:94" x14ac:dyDescent="0.25">
      <c r="A2100" s="40"/>
      <c r="B2100" s="82" t="str">
        <f>IF($I2100="", "", IFERROR(INDEX('Job Database'!$AE$11:$AE$3035, MATCH($I2100, 'Job Database'!$X$11:$X$3035, 0)), ""))</f>
        <v/>
      </c>
      <c r="C2100" s="69" t="str">
        <f>IF($I2100="", "", IF(COUNTIF('Job Database'!$X$11:$X$3035, $I2100)=0, $AC$5, $AC$4))</f>
        <v/>
      </c>
      <c r="D2100" s="40"/>
      <c r="E2100" s="85" t="str">
        <f>IF($I2100="", "", IF(IFERROR(INDEX('Job Database'!$M$11:$M$3035, MATCH($I2100, 'Job Database'!$X$11:$X$3035, 0)), "")="", "", IFERROR(INDEX('Job Database'!$M$11:$M$3035, MATCH($I2100, 'Job Database'!$X$11:$X$3035, 0)), "")))</f>
        <v/>
      </c>
      <c r="F2100" s="40"/>
      <c r="G2100" s="88" t="str">
        <f t="shared" si="1342"/>
        <v/>
      </c>
      <c r="H2100" s="40"/>
      <c r="I2100" s="24"/>
      <c r="J2100" s="34"/>
      <c r="K2100" s="106"/>
      <c r="L2100" s="79"/>
      <c r="M2100" s="34"/>
      <c r="N2100" s="79"/>
      <c r="O2100" s="31"/>
      <c r="P2100" s="53"/>
      <c r="Q2100" s="40"/>
      <c r="S2100" s="41" t="str">
        <f t="shared" si="1330"/>
        <v/>
      </c>
      <c r="T2100" s="41" t="str">
        <f t="shared" si="1331"/>
        <v/>
      </c>
      <c r="U2100" s="41" t="str">
        <f t="shared" si="1343"/>
        <v/>
      </c>
      <c r="W2100" s="74" t="str">
        <f>IF('Job Database'!$X2100="", "", 'Job Database'!$X2100)</f>
        <v/>
      </c>
      <c r="Y2100" s="41" t="str">
        <f>IF($W2100="", "", IF(COUNTIF($I$11:$I$3035, $W2100)&gt;0, "", MAX($Y$10:$Y2099)+1))</f>
        <v/>
      </c>
      <c r="Z2100" s="41">
        <v>2090</v>
      </c>
      <c r="AA2100" s="58" t="str">
        <f t="shared" si="1344"/>
        <v/>
      </c>
      <c r="AC2100" s="41" t="str">
        <f t="shared" si="1332"/>
        <v/>
      </c>
      <c r="AE2100" s="41" t="str">
        <f t="shared" si="1345"/>
        <v/>
      </c>
      <c r="AJ2100" s="154" t="str">
        <f t="shared" si="1346"/>
        <v/>
      </c>
      <c r="AL2100" s="120" t="str">
        <f t="shared" si="1347"/>
        <v/>
      </c>
      <c r="AM2100" s="104" t="str">
        <f t="shared" si="1348"/>
        <v/>
      </c>
      <c r="AN2100" s="104" t="str">
        <f t="shared" si="1349"/>
        <v/>
      </c>
      <c r="AO2100" s="104" t="str">
        <f t="shared" si="1333"/>
        <v/>
      </c>
      <c r="AP2100" s="104" t="str">
        <f t="shared" si="1334"/>
        <v/>
      </c>
      <c r="AQ2100" s="121" t="str">
        <f t="shared" si="1350"/>
        <v/>
      </c>
      <c r="AS2100" s="88" t="str">
        <f t="shared" si="1335"/>
        <v/>
      </c>
      <c r="AT2100" s="68" t="str">
        <f t="shared" si="1351"/>
        <v/>
      </c>
      <c r="AU2100" s="68" t="str">
        <f t="shared" si="1352"/>
        <v/>
      </c>
      <c r="AV2100" s="68" t="str">
        <f t="shared" si="1353"/>
        <v/>
      </c>
      <c r="AW2100" s="88" t="str">
        <f t="shared" si="1336"/>
        <v/>
      </c>
      <c r="AZ2100" s="88" t="str">
        <f t="shared" si="1337"/>
        <v/>
      </c>
      <c r="BA2100" s="68" t="str">
        <f t="shared" si="1338"/>
        <v/>
      </c>
      <c r="BB2100" s="68" t="str">
        <f t="shared" si="1339"/>
        <v/>
      </c>
      <c r="BC2100" s="68" t="str">
        <f t="shared" si="1340"/>
        <v/>
      </c>
      <c r="BD2100" s="69" t="str">
        <f t="shared" si="1341"/>
        <v/>
      </c>
      <c r="BE2100" s="69" t="str">
        <f t="shared" si="1354"/>
        <v/>
      </c>
      <c r="BT2100" s="138" t="str">
        <f t="shared" ca="1" si="1355"/>
        <v/>
      </c>
      <c r="BU2100" s="139" t="str">
        <f t="shared" ca="1" si="1356"/>
        <v/>
      </c>
      <c r="BW2100" s="138" t="str">
        <f t="shared" si="1357"/>
        <v/>
      </c>
      <c r="BX2100" s="104" t="str">
        <f t="shared" si="1358"/>
        <v/>
      </c>
      <c r="BY2100" s="139" t="str">
        <f t="shared" si="1359"/>
        <v/>
      </c>
      <c r="CA2100" s="138" t="str">
        <f t="shared" si="1360"/>
        <v/>
      </c>
      <c r="CB2100" s="104" t="str">
        <f t="shared" si="1361"/>
        <v/>
      </c>
      <c r="CC2100" s="139" t="str">
        <f t="shared" si="1362"/>
        <v/>
      </c>
      <c r="CE2100" s="162" t="str">
        <f t="shared" si="1363"/>
        <v/>
      </c>
      <c r="CF2100" s="163" t="str">
        <f t="shared" si="1364"/>
        <v/>
      </c>
      <c r="CG2100" s="164" t="str">
        <f t="shared" si="1365"/>
        <v/>
      </c>
      <c r="CI2100" s="162" t="str">
        <f t="shared" si="1366"/>
        <v/>
      </c>
      <c r="CJ2100" s="163" t="str">
        <f t="shared" si="1369"/>
        <v/>
      </c>
      <c r="CK2100" s="164" t="str">
        <f t="shared" si="1370"/>
        <v/>
      </c>
      <c r="CM2100" s="169" t="str">
        <f t="shared" si="1367"/>
        <v/>
      </c>
      <c r="CN2100" s="139" t="str">
        <f t="shared" si="1368"/>
        <v/>
      </c>
      <c r="CP2100" s="41" t="str">
        <f>IF($CM2100="", "", COUNTIF($CM$11:$CM$3035, "&lt;"&amp;$CM2100)+1+COUNTIF($CM$11:$CM2100, $CM2100)-1)</f>
        <v/>
      </c>
    </row>
    <row r="2101" spans="1:94" x14ac:dyDescent="0.25">
      <c r="A2101" s="40"/>
      <c r="B2101" s="82" t="str">
        <f>IF($I2101="", "", IFERROR(INDEX('Job Database'!$AE$11:$AE$3035, MATCH($I2101, 'Job Database'!$X$11:$X$3035, 0)), ""))</f>
        <v/>
      </c>
      <c r="C2101" s="69" t="str">
        <f>IF($I2101="", "", IF(COUNTIF('Job Database'!$X$11:$X$3035, $I2101)=0, $AC$5, $AC$4))</f>
        <v/>
      </c>
      <c r="D2101" s="40"/>
      <c r="E2101" s="85" t="str">
        <f>IF($I2101="", "", IF(IFERROR(INDEX('Job Database'!$M$11:$M$3035, MATCH($I2101, 'Job Database'!$X$11:$X$3035, 0)), "")="", "", IFERROR(INDEX('Job Database'!$M$11:$M$3035, MATCH($I2101, 'Job Database'!$X$11:$X$3035, 0)), "")))</f>
        <v/>
      </c>
      <c r="F2101" s="40"/>
      <c r="G2101" s="88" t="str">
        <f t="shared" si="1342"/>
        <v/>
      </c>
      <c r="H2101" s="40"/>
      <c r="I2101" s="24"/>
      <c r="J2101" s="34"/>
      <c r="K2101" s="106"/>
      <c r="L2101" s="79"/>
      <c r="M2101" s="34"/>
      <c r="N2101" s="79"/>
      <c r="O2101" s="31"/>
      <c r="P2101" s="53"/>
      <c r="Q2101" s="40"/>
      <c r="S2101" s="41" t="str">
        <f t="shared" si="1330"/>
        <v/>
      </c>
      <c r="T2101" s="41" t="str">
        <f t="shared" si="1331"/>
        <v/>
      </c>
      <c r="U2101" s="41" t="str">
        <f t="shared" si="1343"/>
        <v/>
      </c>
      <c r="W2101" s="74" t="str">
        <f>IF('Job Database'!$X2101="", "", 'Job Database'!$X2101)</f>
        <v/>
      </c>
      <c r="Y2101" s="41" t="str">
        <f>IF($W2101="", "", IF(COUNTIF($I$11:$I$3035, $W2101)&gt;0, "", MAX($Y$10:$Y2100)+1))</f>
        <v/>
      </c>
      <c r="Z2101" s="41">
        <v>2091</v>
      </c>
      <c r="AA2101" s="58" t="str">
        <f t="shared" si="1344"/>
        <v/>
      </c>
      <c r="AC2101" s="41" t="str">
        <f t="shared" si="1332"/>
        <v/>
      </c>
      <c r="AE2101" s="41" t="str">
        <f t="shared" si="1345"/>
        <v/>
      </c>
      <c r="AJ2101" s="154" t="str">
        <f t="shared" si="1346"/>
        <v/>
      </c>
      <c r="AL2101" s="120" t="str">
        <f t="shared" si="1347"/>
        <v/>
      </c>
      <c r="AM2101" s="104" t="str">
        <f t="shared" si="1348"/>
        <v/>
      </c>
      <c r="AN2101" s="104" t="str">
        <f t="shared" si="1349"/>
        <v/>
      </c>
      <c r="AO2101" s="104" t="str">
        <f t="shared" si="1333"/>
        <v/>
      </c>
      <c r="AP2101" s="104" t="str">
        <f t="shared" si="1334"/>
        <v/>
      </c>
      <c r="AQ2101" s="121" t="str">
        <f t="shared" si="1350"/>
        <v/>
      </c>
      <c r="AS2101" s="88" t="str">
        <f t="shared" si="1335"/>
        <v/>
      </c>
      <c r="AT2101" s="68" t="str">
        <f t="shared" si="1351"/>
        <v/>
      </c>
      <c r="AU2101" s="68" t="str">
        <f t="shared" si="1352"/>
        <v/>
      </c>
      <c r="AV2101" s="68" t="str">
        <f t="shared" si="1353"/>
        <v/>
      </c>
      <c r="AW2101" s="88" t="str">
        <f t="shared" si="1336"/>
        <v/>
      </c>
      <c r="AZ2101" s="88" t="str">
        <f t="shared" si="1337"/>
        <v/>
      </c>
      <c r="BA2101" s="68" t="str">
        <f t="shared" si="1338"/>
        <v/>
      </c>
      <c r="BB2101" s="68" t="str">
        <f t="shared" si="1339"/>
        <v/>
      </c>
      <c r="BC2101" s="68" t="str">
        <f t="shared" si="1340"/>
        <v/>
      </c>
      <c r="BD2101" s="69" t="str">
        <f t="shared" si="1341"/>
        <v/>
      </c>
      <c r="BE2101" s="69" t="str">
        <f t="shared" si="1354"/>
        <v/>
      </c>
      <c r="BT2101" s="138" t="str">
        <f t="shared" ca="1" si="1355"/>
        <v/>
      </c>
      <c r="BU2101" s="139" t="str">
        <f t="shared" ca="1" si="1356"/>
        <v/>
      </c>
      <c r="BW2101" s="138" t="str">
        <f t="shared" si="1357"/>
        <v/>
      </c>
      <c r="BX2101" s="104" t="str">
        <f t="shared" si="1358"/>
        <v/>
      </c>
      <c r="BY2101" s="139" t="str">
        <f t="shared" si="1359"/>
        <v/>
      </c>
      <c r="CA2101" s="138" t="str">
        <f t="shared" si="1360"/>
        <v/>
      </c>
      <c r="CB2101" s="104" t="str">
        <f t="shared" si="1361"/>
        <v/>
      </c>
      <c r="CC2101" s="139" t="str">
        <f t="shared" si="1362"/>
        <v/>
      </c>
      <c r="CE2101" s="162" t="str">
        <f t="shared" si="1363"/>
        <v/>
      </c>
      <c r="CF2101" s="163" t="str">
        <f t="shared" si="1364"/>
        <v/>
      </c>
      <c r="CG2101" s="164" t="str">
        <f t="shared" si="1365"/>
        <v/>
      </c>
      <c r="CI2101" s="162" t="str">
        <f t="shared" si="1366"/>
        <v/>
      </c>
      <c r="CJ2101" s="163" t="str">
        <f t="shared" si="1369"/>
        <v/>
      </c>
      <c r="CK2101" s="164" t="str">
        <f t="shared" si="1370"/>
        <v/>
      </c>
      <c r="CM2101" s="169" t="str">
        <f t="shared" si="1367"/>
        <v/>
      </c>
      <c r="CN2101" s="139" t="str">
        <f t="shared" si="1368"/>
        <v/>
      </c>
      <c r="CP2101" s="41" t="str">
        <f>IF($CM2101="", "", COUNTIF($CM$11:$CM$3035, "&lt;"&amp;$CM2101)+1+COUNTIF($CM$11:$CM2101, $CM2101)-1)</f>
        <v/>
      </c>
    </row>
    <row r="2102" spans="1:94" x14ac:dyDescent="0.25">
      <c r="A2102" s="40"/>
      <c r="B2102" s="82" t="str">
        <f>IF($I2102="", "", IFERROR(INDEX('Job Database'!$AE$11:$AE$3035, MATCH($I2102, 'Job Database'!$X$11:$X$3035, 0)), ""))</f>
        <v/>
      </c>
      <c r="C2102" s="69" t="str">
        <f>IF($I2102="", "", IF(COUNTIF('Job Database'!$X$11:$X$3035, $I2102)=0, $AC$5, $AC$4))</f>
        <v/>
      </c>
      <c r="D2102" s="40"/>
      <c r="E2102" s="85" t="str">
        <f>IF($I2102="", "", IF(IFERROR(INDEX('Job Database'!$M$11:$M$3035, MATCH($I2102, 'Job Database'!$X$11:$X$3035, 0)), "")="", "", IFERROR(INDEX('Job Database'!$M$11:$M$3035, MATCH($I2102, 'Job Database'!$X$11:$X$3035, 0)), "")))</f>
        <v/>
      </c>
      <c r="F2102" s="40"/>
      <c r="G2102" s="88" t="str">
        <f t="shared" si="1342"/>
        <v/>
      </c>
      <c r="H2102" s="40"/>
      <c r="I2102" s="24"/>
      <c r="J2102" s="34"/>
      <c r="K2102" s="106"/>
      <c r="L2102" s="79"/>
      <c r="M2102" s="34"/>
      <c r="N2102" s="79"/>
      <c r="O2102" s="31"/>
      <c r="P2102" s="53"/>
      <c r="Q2102" s="40"/>
      <c r="S2102" s="41" t="str">
        <f t="shared" si="1330"/>
        <v/>
      </c>
      <c r="T2102" s="41" t="str">
        <f t="shared" si="1331"/>
        <v/>
      </c>
      <c r="U2102" s="41" t="str">
        <f t="shared" si="1343"/>
        <v/>
      </c>
      <c r="W2102" s="74" t="str">
        <f>IF('Job Database'!$X2102="", "", 'Job Database'!$X2102)</f>
        <v/>
      </c>
      <c r="Y2102" s="41" t="str">
        <f>IF($W2102="", "", IF(COUNTIF($I$11:$I$3035, $W2102)&gt;0, "", MAX($Y$10:$Y2101)+1))</f>
        <v/>
      </c>
      <c r="Z2102" s="41">
        <v>2092</v>
      </c>
      <c r="AA2102" s="58" t="str">
        <f t="shared" si="1344"/>
        <v/>
      </c>
      <c r="AC2102" s="41" t="str">
        <f t="shared" si="1332"/>
        <v/>
      </c>
      <c r="AE2102" s="41" t="str">
        <f t="shared" si="1345"/>
        <v/>
      </c>
      <c r="AJ2102" s="154" t="str">
        <f t="shared" si="1346"/>
        <v/>
      </c>
      <c r="AL2102" s="120" t="str">
        <f t="shared" si="1347"/>
        <v/>
      </c>
      <c r="AM2102" s="104" t="str">
        <f t="shared" si="1348"/>
        <v/>
      </c>
      <c r="AN2102" s="104" t="str">
        <f t="shared" si="1349"/>
        <v/>
      </c>
      <c r="AO2102" s="104" t="str">
        <f t="shared" si="1333"/>
        <v/>
      </c>
      <c r="AP2102" s="104" t="str">
        <f t="shared" si="1334"/>
        <v/>
      </c>
      <c r="AQ2102" s="121" t="str">
        <f t="shared" si="1350"/>
        <v/>
      </c>
      <c r="AS2102" s="88" t="str">
        <f t="shared" si="1335"/>
        <v/>
      </c>
      <c r="AT2102" s="68" t="str">
        <f t="shared" si="1351"/>
        <v/>
      </c>
      <c r="AU2102" s="68" t="str">
        <f t="shared" si="1352"/>
        <v/>
      </c>
      <c r="AV2102" s="68" t="str">
        <f t="shared" si="1353"/>
        <v/>
      </c>
      <c r="AW2102" s="88" t="str">
        <f t="shared" si="1336"/>
        <v/>
      </c>
      <c r="AZ2102" s="88" t="str">
        <f t="shared" si="1337"/>
        <v/>
      </c>
      <c r="BA2102" s="68" t="str">
        <f t="shared" si="1338"/>
        <v/>
      </c>
      <c r="BB2102" s="68" t="str">
        <f t="shared" si="1339"/>
        <v/>
      </c>
      <c r="BC2102" s="68" t="str">
        <f t="shared" si="1340"/>
        <v/>
      </c>
      <c r="BD2102" s="69" t="str">
        <f t="shared" si="1341"/>
        <v/>
      </c>
      <c r="BE2102" s="69" t="str">
        <f t="shared" si="1354"/>
        <v/>
      </c>
      <c r="BT2102" s="138" t="str">
        <f t="shared" ca="1" si="1355"/>
        <v/>
      </c>
      <c r="BU2102" s="139" t="str">
        <f t="shared" ca="1" si="1356"/>
        <v/>
      </c>
      <c r="BW2102" s="138" t="str">
        <f t="shared" si="1357"/>
        <v/>
      </c>
      <c r="BX2102" s="104" t="str">
        <f t="shared" si="1358"/>
        <v/>
      </c>
      <c r="BY2102" s="139" t="str">
        <f t="shared" si="1359"/>
        <v/>
      </c>
      <c r="CA2102" s="138" t="str">
        <f t="shared" si="1360"/>
        <v/>
      </c>
      <c r="CB2102" s="104" t="str">
        <f t="shared" si="1361"/>
        <v/>
      </c>
      <c r="CC2102" s="139" t="str">
        <f t="shared" si="1362"/>
        <v/>
      </c>
      <c r="CE2102" s="162" t="str">
        <f t="shared" si="1363"/>
        <v/>
      </c>
      <c r="CF2102" s="163" t="str">
        <f t="shared" si="1364"/>
        <v/>
      </c>
      <c r="CG2102" s="164" t="str">
        <f t="shared" si="1365"/>
        <v/>
      </c>
      <c r="CI2102" s="162" t="str">
        <f t="shared" si="1366"/>
        <v/>
      </c>
      <c r="CJ2102" s="163" t="str">
        <f t="shared" si="1369"/>
        <v/>
      </c>
      <c r="CK2102" s="164" t="str">
        <f t="shared" si="1370"/>
        <v/>
      </c>
      <c r="CM2102" s="169" t="str">
        <f t="shared" si="1367"/>
        <v/>
      </c>
      <c r="CN2102" s="139" t="str">
        <f t="shared" si="1368"/>
        <v/>
      </c>
      <c r="CP2102" s="41" t="str">
        <f>IF($CM2102="", "", COUNTIF($CM$11:$CM$3035, "&lt;"&amp;$CM2102)+1+COUNTIF($CM$11:$CM2102, $CM2102)-1)</f>
        <v/>
      </c>
    </row>
    <row r="2103" spans="1:94" x14ac:dyDescent="0.25">
      <c r="A2103" s="40"/>
      <c r="B2103" s="82" t="str">
        <f>IF($I2103="", "", IFERROR(INDEX('Job Database'!$AE$11:$AE$3035, MATCH($I2103, 'Job Database'!$X$11:$X$3035, 0)), ""))</f>
        <v/>
      </c>
      <c r="C2103" s="69" t="str">
        <f>IF($I2103="", "", IF(COUNTIF('Job Database'!$X$11:$X$3035, $I2103)=0, $AC$5, $AC$4))</f>
        <v/>
      </c>
      <c r="D2103" s="40"/>
      <c r="E2103" s="85" t="str">
        <f>IF($I2103="", "", IF(IFERROR(INDEX('Job Database'!$M$11:$M$3035, MATCH($I2103, 'Job Database'!$X$11:$X$3035, 0)), "")="", "", IFERROR(INDEX('Job Database'!$M$11:$M$3035, MATCH($I2103, 'Job Database'!$X$11:$X$3035, 0)), "")))</f>
        <v/>
      </c>
      <c r="F2103" s="40"/>
      <c r="G2103" s="88" t="str">
        <f t="shared" si="1342"/>
        <v/>
      </c>
      <c r="H2103" s="40"/>
      <c r="I2103" s="24"/>
      <c r="J2103" s="34"/>
      <c r="K2103" s="106"/>
      <c r="L2103" s="79"/>
      <c r="M2103" s="34"/>
      <c r="N2103" s="79"/>
      <c r="O2103" s="31"/>
      <c r="P2103" s="53"/>
      <c r="Q2103" s="40"/>
      <c r="S2103" s="41" t="str">
        <f t="shared" si="1330"/>
        <v/>
      </c>
      <c r="T2103" s="41" t="str">
        <f t="shared" si="1331"/>
        <v/>
      </c>
      <c r="U2103" s="41" t="str">
        <f t="shared" si="1343"/>
        <v/>
      </c>
      <c r="W2103" s="74" t="str">
        <f>IF('Job Database'!$X2103="", "", 'Job Database'!$X2103)</f>
        <v/>
      </c>
      <c r="Y2103" s="41" t="str">
        <f>IF($W2103="", "", IF(COUNTIF($I$11:$I$3035, $W2103)&gt;0, "", MAX($Y$10:$Y2102)+1))</f>
        <v/>
      </c>
      <c r="Z2103" s="41">
        <v>2093</v>
      </c>
      <c r="AA2103" s="58" t="str">
        <f t="shared" si="1344"/>
        <v/>
      </c>
      <c r="AC2103" s="41" t="str">
        <f t="shared" si="1332"/>
        <v/>
      </c>
      <c r="AE2103" s="41" t="str">
        <f t="shared" si="1345"/>
        <v/>
      </c>
      <c r="AJ2103" s="154" t="str">
        <f t="shared" si="1346"/>
        <v/>
      </c>
      <c r="AL2103" s="120" t="str">
        <f t="shared" si="1347"/>
        <v/>
      </c>
      <c r="AM2103" s="104" t="str">
        <f t="shared" si="1348"/>
        <v/>
      </c>
      <c r="AN2103" s="104" t="str">
        <f t="shared" si="1349"/>
        <v/>
      </c>
      <c r="AO2103" s="104" t="str">
        <f t="shared" si="1333"/>
        <v/>
      </c>
      <c r="AP2103" s="104" t="str">
        <f t="shared" si="1334"/>
        <v/>
      </c>
      <c r="AQ2103" s="121" t="str">
        <f t="shared" si="1350"/>
        <v/>
      </c>
      <c r="AS2103" s="88" t="str">
        <f t="shared" si="1335"/>
        <v/>
      </c>
      <c r="AT2103" s="68" t="str">
        <f t="shared" si="1351"/>
        <v/>
      </c>
      <c r="AU2103" s="68" t="str">
        <f t="shared" si="1352"/>
        <v/>
      </c>
      <c r="AV2103" s="68" t="str">
        <f t="shared" si="1353"/>
        <v/>
      </c>
      <c r="AW2103" s="88" t="str">
        <f t="shared" si="1336"/>
        <v/>
      </c>
      <c r="AZ2103" s="88" t="str">
        <f t="shared" si="1337"/>
        <v/>
      </c>
      <c r="BA2103" s="68" t="str">
        <f t="shared" si="1338"/>
        <v/>
      </c>
      <c r="BB2103" s="68" t="str">
        <f t="shared" si="1339"/>
        <v/>
      </c>
      <c r="BC2103" s="68" t="str">
        <f t="shared" si="1340"/>
        <v/>
      </c>
      <c r="BD2103" s="69" t="str">
        <f t="shared" si="1341"/>
        <v/>
      </c>
      <c r="BE2103" s="69" t="str">
        <f t="shared" si="1354"/>
        <v/>
      </c>
      <c r="BT2103" s="138" t="str">
        <f t="shared" ca="1" si="1355"/>
        <v/>
      </c>
      <c r="BU2103" s="139" t="str">
        <f t="shared" ca="1" si="1356"/>
        <v/>
      </c>
      <c r="BW2103" s="138" t="str">
        <f t="shared" si="1357"/>
        <v/>
      </c>
      <c r="BX2103" s="104" t="str">
        <f t="shared" si="1358"/>
        <v/>
      </c>
      <c r="BY2103" s="139" t="str">
        <f t="shared" si="1359"/>
        <v/>
      </c>
      <c r="CA2103" s="138" t="str">
        <f t="shared" si="1360"/>
        <v/>
      </c>
      <c r="CB2103" s="104" t="str">
        <f t="shared" si="1361"/>
        <v/>
      </c>
      <c r="CC2103" s="139" t="str">
        <f t="shared" si="1362"/>
        <v/>
      </c>
      <c r="CE2103" s="162" t="str">
        <f t="shared" si="1363"/>
        <v/>
      </c>
      <c r="CF2103" s="163" t="str">
        <f t="shared" si="1364"/>
        <v/>
      </c>
      <c r="CG2103" s="164" t="str">
        <f t="shared" si="1365"/>
        <v/>
      </c>
      <c r="CI2103" s="162" t="str">
        <f t="shared" si="1366"/>
        <v/>
      </c>
      <c r="CJ2103" s="163" t="str">
        <f t="shared" si="1369"/>
        <v/>
      </c>
      <c r="CK2103" s="164" t="str">
        <f t="shared" si="1370"/>
        <v/>
      </c>
      <c r="CM2103" s="169" t="str">
        <f t="shared" si="1367"/>
        <v/>
      </c>
      <c r="CN2103" s="139" t="str">
        <f t="shared" si="1368"/>
        <v/>
      </c>
      <c r="CP2103" s="41" t="str">
        <f>IF($CM2103="", "", COUNTIF($CM$11:$CM$3035, "&lt;"&amp;$CM2103)+1+COUNTIF($CM$11:$CM2103, $CM2103)-1)</f>
        <v/>
      </c>
    </row>
    <row r="2104" spans="1:94" x14ac:dyDescent="0.25">
      <c r="A2104" s="40"/>
      <c r="B2104" s="82" t="str">
        <f>IF($I2104="", "", IFERROR(INDEX('Job Database'!$AE$11:$AE$3035, MATCH($I2104, 'Job Database'!$X$11:$X$3035, 0)), ""))</f>
        <v/>
      </c>
      <c r="C2104" s="69" t="str">
        <f>IF($I2104="", "", IF(COUNTIF('Job Database'!$X$11:$X$3035, $I2104)=0, $AC$5, $AC$4))</f>
        <v/>
      </c>
      <c r="D2104" s="40"/>
      <c r="E2104" s="85" t="str">
        <f>IF($I2104="", "", IF(IFERROR(INDEX('Job Database'!$M$11:$M$3035, MATCH($I2104, 'Job Database'!$X$11:$X$3035, 0)), "")="", "", IFERROR(INDEX('Job Database'!$M$11:$M$3035, MATCH($I2104, 'Job Database'!$X$11:$X$3035, 0)), "")))</f>
        <v/>
      </c>
      <c r="F2104" s="40"/>
      <c r="G2104" s="88" t="str">
        <f t="shared" si="1342"/>
        <v/>
      </c>
      <c r="H2104" s="40"/>
      <c r="I2104" s="24"/>
      <c r="J2104" s="34"/>
      <c r="K2104" s="106"/>
      <c r="L2104" s="79"/>
      <c r="M2104" s="34"/>
      <c r="N2104" s="79"/>
      <c r="O2104" s="31"/>
      <c r="P2104" s="53"/>
      <c r="Q2104" s="40"/>
      <c r="S2104" s="41" t="str">
        <f t="shared" si="1330"/>
        <v/>
      </c>
      <c r="T2104" s="41" t="str">
        <f t="shared" si="1331"/>
        <v/>
      </c>
      <c r="U2104" s="41" t="str">
        <f t="shared" si="1343"/>
        <v/>
      </c>
      <c r="W2104" s="74" t="str">
        <f>IF('Job Database'!$X2104="", "", 'Job Database'!$X2104)</f>
        <v/>
      </c>
      <c r="Y2104" s="41" t="str">
        <f>IF($W2104="", "", IF(COUNTIF($I$11:$I$3035, $W2104)&gt;0, "", MAX($Y$10:$Y2103)+1))</f>
        <v/>
      </c>
      <c r="Z2104" s="41">
        <v>2094</v>
      </c>
      <c r="AA2104" s="58" t="str">
        <f t="shared" si="1344"/>
        <v/>
      </c>
      <c r="AC2104" s="41" t="str">
        <f t="shared" si="1332"/>
        <v/>
      </c>
      <c r="AE2104" s="41" t="str">
        <f t="shared" si="1345"/>
        <v/>
      </c>
      <c r="AJ2104" s="154" t="str">
        <f t="shared" si="1346"/>
        <v/>
      </c>
      <c r="AL2104" s="120" t="str">
        <f t="shared" si="1347"/>
        <v/>
      </c>
      <c r="AM2104" s="104" t="str">
        <f t="shared" si="1348"/>
        <v/>
      </c>
      <c r="AN2104" s="104" t="str">
        <f t="shared" si="1349"/>
        <v/>
      </c>
      <c r="AO2104" s="104" t="str">
        <f t="shared" si="1333"/>
        <v/>
      </c>
      <c r="AP2104" s="104" t="str">
        <f t="shared" si="1334"/>
        <v/>
      </c>
      <c r="AQ2104" s="121" t="str">
        <f t="shared" si="1350"/>
        <v/>
      </c>
      <c r="AS2104" s="88" t="str">
        <f t="shared" si="1335"/>
        <v/>
      </c>
      <c r="AT2104" s="68" t="str">
        <f t="shared" si="1351"/>
        <v/>
      </c>
      <c r="AU2104" s="68" t="str">
        <f t="shared" si="1352"/>
        <v/>
      </c>
      <c r="AV2104" s="68" t="str">
        <f t="shared" si="1353"/>
        <v/>
      </c>
      <c r="AW2104" s="88" t="str">
        <f t="shared" si="1336"/>
        <v/>
      </c>
      <c r="AZ2104" s="88" t="str">
        <f t="shared" si="1337"/>
        <v/>
      </c>
      <c r="BA2104" s="68" t="str">
        <f t="shared" si="1338"/>
        <v/>
      </c>
      <c r="BB2104" s="68" t="str">
        <f t="shared" si="1339"/>
        <v/>
      </c>
      <c r="BC2104" s="68" t="str">
        <f t="shared" si="1340"/>
        <v/>
      </c>
      <c r="BD2104" s="69" t="str">
        <f t="shared" si="1341"/>
        <v/>
      </c>
      <c r="BE2104" s="69" t="str">
        <f t="shared" si="1354"/>
        <v/>
      </c>
      <c r="BT2104" s="138" t="str">
        <f t="shared" ca="1" si="1355"/>
        <v/>
      </c>
      <c r="BU2104" s="139" t="str">
        <f t="shared" ca="1" si="1356"/>
        <v/>
      </c>
      <c r="BW2104" s="138" t="str">
        <f t="shared" si="1357"/>
        <v/>
      </c>
      <c r="BX2104" s="104" t="str">
        <f t="shared" si="1358"/>
        <v/>
      </c>
      <c r="BY2104" s="139" t="str">
        <f t="shared" si="1359"/>
        <v/>
      </c>
      <c r="CA2104" s="138" t="str">
        <f t="shared" si="1360"/>
        <v/>
      </c>
      <c r="CB2104" s="104" t="str">
        <f t="shared" si="1361"/>
        <v/>
      </c>
      <c r="CC2104" s="139" t="str">
        <f t="shared" si="1362"/>
        <v/>
      </c>
      <c r="CE2104" s="162" t="str">
        <f t="shared" si="1363"/>
        <v/>
      </c>
      <c r="CF2104" s="163" t="str">
        <f t="shared" si="1364"/>
        <v/>
      </c>
      <c r="CG2104" s="164" t="str">
        <f t="shared" si="1365"/>
        <v/>
      </c>
      <c r="CI2104" s="162" t="str">
        <f t="shared" si="1366"/>
        <v/>
      </c>
      <c r="CJ2104" s="163" t="str">
        <f t="shared" si="1369"/>
        <v/>
      </c>
      <c r="CK2104" s="164" t="str">
        <f t="shared" si="1370"/>
        <v/>
      </c>
      <c r="CM2104" s="169" t="str">
        <f t="shared" si="1367"/>
        <v/>
      </c>
      <c r="CN2104" s="139" t="str">
        <f t="shared" si="1368"/>
        <v/>
      </c>
      <c r="CP2104" s="41" t="str">
        <f>IF($CM2104="", "", COUNTIF($CM$11:$CM$3035, "&lt;"&amp;$CM2104)+1+COUNTIF($CM$11:$CM2104, $CM2104)-1)</f>
        <v/>
      </c>
    </row>
    <row r="2105" spans="1:94" x14ac:dyDescent="0.25">
      <c r="A2105" s="40"/>
      <c r="B2105" s="82" t="str">
        <f>IF($I2105="", "", IFERROR(INDEX('Job Database'!$AE$11:$AE$3035, MATCH($I2105, 'Job Database'!$X$11:$X$3035, 0)), ""))</f>
        <v/>
      </c>
      <c r="C2105" s="69" t="str">
        <f>IF($I2105="", "", IF(COUNTIF('Job Database'!$X$11:$X$3035, $I2105)=0, $AC$5, $AC$4))</f>
        <v/>
      </c>
      <c r="D2105" s="40"/>
      <c r="E2105" s="85" t="str">
        <f>IF($I2105="", "", IF(IFERROR(INDEX('Job Database'!$M$11:$M$3035, MATCH($I2105, 'Job Database'!$X$11:$X$3035, 0)), "")="", "", IFERROR(INDEX('Job Database'!$M$11:$M$3035, MATCH($I2105, 'Job Database'!$X$11:$X$3035, 0)), "")))</f>
        <v/>
      </c>
      <c r="F2105" s="40"/>
      <c r="G2105" s="88" t="str">
        <f t="shared" si="1342"/>
        <v/>
      </c>
      <c r="H2105" s="40"/>
      <c r="I2105" s="24"/>
      <c r="J2105" s="34"/>
      <c r="K2105" s="106"/>
      <c r="L2105" s="79"/>
      <c r="M2105" s="34"/>
      <c r="N2105" s="79"/>
      <c r="O2105" s="31"/>
      <c r="P2105" s="53"/>
      <c r="Q2105" s="40"/>
      <c r="S2105" s="41" t="str">
        <f t="shared" si="1330"/>
        <v/>
      </c>
      <c r="T2105" s="41" t="str">
        <f t="shared" si="1331"/>
        <v/>
      </c>
      <c r="U2105" s="41" t="str">
        <f t="shared" si="1343"/>
        <v/>
      </c>
      <c r="W2105" s="74" t="str">
        <f>IF('Job Database'!$X2105="", "", 'Job Database'!$X2105)</f>
        <v/>
      </c>
      <c r="Y2105" s="41" t="str">
        <f>IF($W2105="", "", IF(COUNTIF($I$11:$I$3035, $W2105)&gt;0, "", MAX($Y$10:$Y2104)+1))</f>
        <v/>
      </c>
      <c r="Z2105" s="41">
        <v>2095</v>
      </c>
      <c r="AA2105" s="58" t="str">
        <f t="shared" si="1344"/>
        <v/>
      </c>
      <c r="AC2105" s="41" t="str">
        <f t="shared" si="1332"/>
        <v/>
      </c>
      <c r="AE2105" s="41" t="str">
        <f t="shared" si="1345"/>
        <v/>
      </c>
      <c r="AJ2105" s="154" t="str">
        <f t="shared" si="1346"/>
        <v/>
      </c>
      <c r="AL2105" s="120" t="str">
        <f t="shared" si="1347"/>
        <v/>
      </c>
      <c r="AM2105" s="104" t="str">
        <f t="shared" si="1348"/>
        <v/>
      </c>
      <c r="AN2105" s="104" t="str">
        <f t="shared" si="1349"/>
        <v/>
      </c>
      <c r="AO2105" s="104" t="str">
        <f t="shared" si="1333"/>
        <v/>
      </c>
      <c r="AP2105" s="104" t="str">
        <f t="shared" si="1334"/>
        <v/>
      </c>
      <c r="AQ2105" s="121" t="str">
        <f t="shared" si="1350"/>
        <v/>
      </c>
      <c r="AS2105" s="88" t="str">
        <f t="shared" si="1335"/>
        <v/>
      </c>
      <c r="AT2105" s="68" t="str">
        <f t="shared" si="1351"/>
        <v/>
      </c>
      <c r="AU2105" s="68" t="str">
        <f t="shared" si="1352"/>
        <v/>
      </c>
      <c r="AV2105" s="68" t="str">
        <f t="shared" si="1353"/>
        <v/>
      </c>
      <c r="AW2105" s="88" t="str">
        <f t="shared" si="1336"/>
        <v/>
      </c>
      <c r="AZ2105" s="88" t="str">
        <f t="shared" si="1337"/>
        <v/>
      </c>
      <c r="BA2105" s="68" t="str">
        <f t="shared" si="1338"/>
        <v/>
      </c>
      <c r="BB2105" s="68" t="str">
        <f t="shared" si="1339"/>
        <v/>
      </c>
      <c r="BC2105" s="68" t="str">
        <f t="shared" si="1340"/>
        <v/>
      </c>
      <c r="BD2105" s="69" t="str">
        <f t="shared" si="1341"/>
        <v/>
      </c>
      <c r="BE2105" s="69" t="str">
        <f t="shared" si="1354"/>
        <v/>
      </c>
      <c r="BT2105" s="138" t="str">
        <f t="shared" ca="1" si="1355"/>
        <v/>
      </c>
      <c r="BU2105" s="139" t="str">
        <f t="shared" ca="1" si="1356"/>
        <v/>
      </c>
      <c r="BW2105" s="138" t="str">
        <f t="shared" si="1357"/>
        <v/>
      </c>
      <c r="BX2105" s="104" t="str">
        <f t="shared" si="1358"/>
        <v/>
      </c>
      <c r="BY2105" s="139" t="str">
        <f t="shared" si="1359"/>
        <v/>
      </c>
      <c r="CA2105" s="138" t="str">
        <f t="shared" si="1360"/>
        <v/>
      </c>
      <c r="CB2105" s="104" t="str">
        <f t="shared" si="1361"/>
        <v/>
      </c>
      <c r="CC2105" s="139" t="str">
        <f t="shared" si="1362"/>
        <v/>
      </c>
      <c r="CE2105" s="162" t="str">
        <f t="shared" si="1363"/>
        <v/>
      </c>
      <c r="CF2105" s="163" t="str">
        <f t="shared" si="1364"/>
        <v/>
      </c>
      <c r="CG2105" s="164" t="str">
        <f t="shared" si="1365"/>
        <v/>
      </c>
      <c r="CI2105" s="162" t="str">
        <f t="shared" si="1366"/>
        <v/>
      </c>
      <c r="CJ2105" s="163" t="str">
        <f t="shared" si="1369"/>
        <v/>
      </c>
      <c r="CK2105" s="164" t="str">
        <f t="shared" si="1370"/>
        <v/>
      </c>
      <c r="CM2105" s="169" t="str">
        <f t="shared" si="1367"/>
        <v/>
      </c>
      <c r="CN2105" s="139" t="str">
        <f t="shared" si="1368"/>
        <v/>
      </c>
      <c r="CP2105" s="41" t="str">
        <f>IF($CM2105="", "", COUNTIF($CM$11:$CM$3035, "&lt;"&amp;$CM2105)+1+COUNTIF($CM$11:$CM2105, $CM2105)-1)</f>
        <v/>
      </c>
    </row>
    <row r="2106" spans="1:94" x14ac:dyDescent="0.25">
      <c r="A2106" s="40"/>
      <c r="B2106" s="82" t="str">
        <f>IF($I2106="", "", IFERROR(INDEX('Job Database'!$AE$11:$AE$3035, MATCH($I2106, 'Job Database'!$X$11:$X$3035, 0)), ""))</f>
        <v/>
      </c>
      <c r="C2106" s="69" t="str">
        <f>IF($I2106="", "", IF(COUNTIF('Job Database'!$X$11:$X$3035, $I2106)=0, $AC$5, $AC$4))</f>
        <v/>
      </c>
      <c r="D2106" s="40"/>
      <c r="E2106" s="85" t="str">
        <f>IF($I2106="", "", IF(IFERROR(INDEX('Job Database'!$M$11:$M$3035, MATCH($I2106, 'Job Database'!$X$11:$X$3035, 0)), "")="", "", IFERROR(INDEX('Job Database'!$M$11:$M$3035, MATCH($I2106, 'Job Database'!$X$11:$X$3035, 0)), "")))</f>
        <v/>
      </c>
      <c r="F2106" s="40"/>
      <c r="G2106" s="88" t="str">
        <f t="shared" si="1342"/>
        <v/>
      </c>
      <c r="H2106" s="40"/>
      <c r="I2106" s="24"/>
      <c r="J2106" s="34"/>
      <c r="K2106" s="106"/>
      <c r="L2106" s="79"/>
      <c r="M2106" s="34"/>
      <c r="N2106" s="79"/>
      <c r="O2106" s="31"/>
      <c r="P2106" s="53"/>
      <c r="Q2106" s="40"/>
      <c r="S2106" s="41" t="str">
        <f t="shared" si="1330"/>
        <v/>
      </c>
      <c r="T2106" s="41" t="str">
        <f t="shared" si="1331"/>
        <v/>
      </c>
      <c r="U2106" s="41" t="str">
        <f t="shared" si="1343"/>
        <v/>
      </c>
      <c r="W2106" s="74" t="str">
        <f>IF('Job Database'!$X2106="", "", 'Job Database'!$X2106)</f>
        <v/>
      </c>
      <c r="Y2106" s="41" t="str">
        <f>IF($W2106="", "", IF(COUNTIF($I$11:$I$3035, $W2106)&gt;0, "", MAX($Y$10:$Y2105)+1))</f>
        <v/>
      </c>
      <c r="Z2106" s="41">
        <v>2096</v>
      </c>
      <c r="AA2106" s="58" t="str">
        <f t="shared" si="1344"/>
        <v/>
      </c>
      <c r="AC2106" s="41" t="str">
        <f t="shared" si="1332"/>
        <v/>
      </c>
      <c r="AE2106" s="41" t="str">
        <f t="shared" si="1345"/>
        <v/>
      </c>
      <c r="AJ2106" s="154" t="str">
        <f t="shared" si="1346"/>
        <v/>
      </c>
      <c r="AL2106" s="120" t="str">
        <f t="shared" si="1347"/>
        <v/>
      </c>
      <c r="AM2106" s="104" t="str">
        <f t="shared" si="1348"/>
        <v/>
      </c>
      <c r="AN2106" s="104" t="str">
        <f t="shared" si="1349"/>
        <v/>
      </c>
      <c r="AO2106" s="104" t="str">
        <f t="shared" si="1333"/>
        <v/>
      </c>
      <c r="AP2106" s="104" t="str">
        <f t="shared" si="1334"/>
        <v/>
      </c>
      <c r="AQ2106" s="121" t="str">
        <f t="shared" si="1350"/>
        <v/>
      </c>
      <c r="AS2106" s="88" t="str">
        <f t="shared" si="1335"/>
        <v/>
      </c>
      <c r="AT2106" s="68" t="str">
        <f t="shared" si="1351"/>
        <v/>
      </c>
      <c r="AU2106" s="68" t="str">
        <f t="shared" si="1352"/>
        <v/>
      </c>
      <c r="AV2106" s="68" t="str">
        <f t="shared" si="1353"/>
        <v/>
      </c>
      <c r="AW2106" s="88" t="str">
        <f t="shared" si="1336"/>
        <v/>
      </c>
      <c r="AZ2106" s="88" t="str">
        <f t="shared" si="1337"/>
        <v/>
      </c>
      <c r="BA2106" s="68" t="str">
        <f t="shared" si="1338"/>
        <v/>
      </c>
      <c r="BB2106" s="68" t="str">
        <f t="shared" si="1339"/>
        <v/>
      </c>
      <c r="BC2106" s="68" t="str">
        <f t="shared" si="1340"/>
        <v/>
      </c>
      <c r="BD2106" s="69" t="str">
        <f t="shared" si="1341"/>
        <v/>
      </c>
      <c r="BE2106" s="69" t="str">
        <f t="shared" si="1354"/>
        <v/>
      </c>
      <c r="BT2106" s="138" t="str">
        <f t="shared" ca="1" si="1355"/>
        <v/>
      </c>
      <c r="BU2106" s="139" t="str">
        <f t="shared" ca="1" si="1356"/>
        <v/>
      </c>
      <c r="BW2106" s="138" t="str">
        <f t="shared" si="1357"/>
        <v/>
      </c>
      <c r="BX2106" s="104" t="str">
        <f t="shared" si="1358"/>
        <v/>
      </c>
      <c r="BY2106" s="139" t="str">
        <f t="shared" si="1359"/>
        <v/>
      </c>
      <c r="CA2106" s="138" t="str">
        <f t="shared" si="1360"/>
        <v/>
      </c>
      <c r="CB2106" s="104" t="str">
        <f t="shared" si="1361"/>
        <v/>
      </c>
      <c r="CC2106" s="139" t="str">
        <f t="shared" si="1362"/>
        <v/>
      </c>
      <c r="CE2106" s="162" t="str">
        <f t="shared" si="1363"/>
        <v/>
      </c>
      <c r="CF2106" s="163" t="str">
        <f t="shared" si="1364"/>
        <v/>
      </c>
      <c r="CG2106" s="164" t="str">
        <f t="shared" si="1365"/>
        <v/>
      </c>
      <c r="CI2106" s="162" t="str">
        <f t="shared" si="1366"/>
        <v/>
      </c>
      <c r="CJ2106" s="163" t="str">
        <f t="shared" si="1369"/>
        <v/>
      </c>
      <c r="CK2106" s="164" t="str">
        <f t="shared" si="1370"/>
        <v/>
      </c>
      <c r="CM2106" s="169" t="str">
        <f t="shared" si="1367"/>
        <v/>
      </c>
      <c r="CN2106" s="139" t="str">
        <f t="shared" si="1368"/>
        <v/>
      </c>
      <c r="CP2106" s="41" t="str">
        <f>IF($CM2106="", "", COUNTIF($CM$11:$CM$3035, "&lt;"&amp;$CM2106)+1+COUNTIF($CM$11:$CM2106, $CM2106)-1)</f>
        <v/>
      </c>
    </row>
    <row r="2107" spans="1:94" x14ac:dyDescent="0.25">
      <c r="A2107" s="40"/>
      <c r="B2107" s="82" t="str">
        <f>IF($I2107="", "", IFERROR(INDEX('Job Database'!$AE$11:$AE$3035, MATCH($I2107, 'Job Database'!$X$11:$X$3035, 0)), ""))</f>
        <v/>
      </c>
      <c r="C2107" s="69" t="str">
        <f>IF($I2107="", "", IF(COUNTIF('Job Database'!$X$11:$X$3035, $I2107)=0, $AC$5, $AC$4))</f>
        <v/>
      </c>
      <c r="D2107" s="40"/>
      <c r="E2107" s="85" t="str">
        <f>IF($I2107="", "", IF(IFERROR(INDEX('Job Database'!$M$11:$M$3035, MATCH($I2107, 'Job Database'!$X$11:$X$3035, 0)), "")="", "", IFERROR(INDEX('Job Database'!$M$11:$M$3035, MATCH($I2107, 'Job Database'!$X$11:$X$3035, 0)), "")))</f>
        <v/>
      </c>
      <c r="F2107" s="40"/>
      <c r="G2107" s="88" t="str">
        <f t="shared" si="1342"/>
        <v/>
      </c>
      <c r="H2107" s="40"/>
      <c r="I2107" s="24"/>
      <c r="J2107" s="34"/>
      <c r="K2107" s="106"/>
      <c r="L2107" s="79"/>
      <c r="M2107" s="34"/>
      <c r="N2107" s="79"/>
      <c r="O2107" s="31"/>
      <c r="P2107" s="53"/>
      <c r="Q2107" s="40"/>
      <c r="S2107" s="41" t="str">
        <f t="shared" si="1330"/>
        <v/>
      </c>
      <c r="T2107" s="41" t="str">
        <f t="shared" si="1331"/>
        <v/>
      </c>
      <c r="U2107" s="41" t="str">
        <f t="shared" si="1343"/>
        <v/>
      </c>
      <c r="W2107" s="74" t="str">
        <f>IF('Job Database'!$X2107="", "", 'Job Database'!$X2107)</f>
        <v/>
      </c>
      <c r="Y2107" s="41" t="str">
        <f>IF($W2107="", "", IF(COUNTIF($I$11:$I$3035, $W2107)&gt;0, "", MAX($Y$10:$Y2106)+1))</f>
        <v/>
      </c>
      <c r="Z2107" s="41">
        <v>2097</v>
      </c>
      <c r="AA2107" s="58" t="str">
        <f t="shared" si="1344"/>
        <v/>
      </c>
      <c r="AC2107" s="41" t="str">
        <f t="shared" si="1332"/>
        <v/>
      </c>
      <c r="AE2107" s="41" t="str">
        <f t="shared" si="1345"/>
        <v/>
      </c>
      <c r="AJ2107" s="154" t="str">
        <f t="shared" si="1346"/>
        <v/>
      </c>
      <c r="AL2107" s="120" t="str">
        <f t="shared" si="1347"/>
        <v/>
      </c>
      <c r="AM2107" s="104" t="str">
        <f t="shared" si="1348"/>
        <v/>
      </c>
      <c r="AN2107" s="104" t="str">
        <f t="shared" si="1349"/>
        <v/>
      </c>
      <c r="AO2107" s="104" t="str">
        <f t="shared" si="1333"/>
        <v/>
      </c>
      <c r="AP2107" s="104" t="str">
        <f t="shared" si="1334"/>
        <v/>
      </c>
      <c r="AQ2107" s="121" t="str">
        <f t="shared" si="1350"/>
        <v/>
      </c>
      <c r="AS2107" s="88" t="str">
        <f t="shared" si="1335"/>
        <v/>
      </c>
      <c r="AT2107" s="68" t="str">
        <f t="shared" si="1351"/>
        <v/>
      </c>
      <c r="AU2107" s="68" t="str">
        <f t="shared" si="1352"/>
        <v/>
      </c>
      <c r="AV2107" s="68" t="str">
        <f t="shared" si="1353"/>
        <v/>
      </c>
      <c r="AW2107" s="88" t="str">
        <f t="shared" si="1336"/>
        <v/>
      </c>
      <c r="AZ2107" s="88" t="str">
        <f t="shared" si="1337"/>
        <v/>
      </c>
      <c r="BA2107" s="68" t="str">
        <f t="shared" si="1338"/>
        <v/>
      </c>
      <c r="BB2107" s="68" t="str">
        <f t="shared" si="1339"/>
        <v/>
      </c>
      <c r="BC2107" s="68" t="str">
        <f t="shared" si="1340"/>
        <v/>
      </c>
      <c r="BD2107" s="69" t="str">
        <f t="shared" si="1341"/>
        <v/>
      </c>
      <c r="BE2107" s="69" t="str">
        <f t="shared" si="1354"/>
        <v/>
      </c>
      <c r="BT2107" s="138" t="str">
        <f t="shared" ca="1" si="1355"/>
        <v/>
      </c>
      <c r="BU2107" s="139" t="str">
        <f t="shared" ca="1" si="1356"/>
        <v/>
      </c>
      <c r="BW2107" s="138" t="str">
        <f t="shared" si="1357"/>
        <v/>
      </c>
      <c r="BX2107" s="104" t="str">
        <f t="shared" si="1358"/>
        <v/>
      </c>
      <c r="BY2107" s="139" t="str">
        <f t="shared" si="1359"/>
        <v/>
      </c>
      <c r="CA2107" s="138" t="str">
        <f t="shared" si="1360"/>
        <v/>
      </c>
      <c r="CB2107" s="104" t="str">
        <f t="shared" si="1361"/>
        <v/>
      </c>
      <c r="CC2107" s="139" t="str">
        <f t="shared" si="1362"/>
        <v/>
      </c>
      <c r="CE2107" s="162" t="str">
        <f t="shared" si="1363"/>
        <v/>
      </c>
      <c r="CF2107" s="163" t="str">
        <f t="shared" si="1364"/>
        <v/>
      </c>
      <c r="CG2107" s="164" t="str">
        <f t="shared" si="1365"/>
        <v/>
      </c>
      <c r="CI2107" s="162" t="str">
        <f t="shared" si="1366"/>
        <v/>
      </c>
      <c r="CJ2107" s="163" t="str">
        <f t="shared" si="1369"/>
        <v/>
      </c>
      <c r="CK2107" s="164" t="str">
        <f t="shared" si="1370"/>
        <v/>
      </c>
      <c r="CM2107" s="169" t="str">
        <f t="shared" si="1367"/>
        <v/>
      </c>
      <c r="CN2107" s="139" t="str">
        <f t="shared" si="1368"/>
        <v/>
      </c>
      <c r="CP2107" s="41" t="str">
        <f>IF($CM2107="", "", COUNTIF($CM$11:$CM$3035, "&lt;"&amp;$CM2107)+1+COUNTIF($CM$11:$CM2107, $CM2107)-1)</f>
        <v/>
      </c>
    </row>
    <row r="2108" spans="1:94" x14ac:dyDescent="0.25">
      <c r="A2108" s="40"/>
      <c r="B2108" s="82" t="str">
        <f>IF($I2108="", "", IFERROR(INDEX('Job Database'!$AE$11:$AE$3035, MATCH($I2108, 'Job Database'!$X$11:$X$3035, 0)), ""))</f>
        <v/>
      </c>
      <c r="C2108" s="69" t="str">
        <f>IF($I2108="", "", IF(COUNTIF('Job Database'!$X$11:$X$3035, $I2108)=0, $AC$5, $AC$4))</f>
        <v/>
      </c>
      <c r="D2108" s="40"/>
      <c r="E2108" s="85" t="str">
        <f>IF($I2108="", "", IF(IFERROR(INDEX('Job Database'!$M$11:$M$3035, MATCH($I2108, 'Job Database'!$X$11:$X$3035, 0)), "")="", "", IFERROR(INDEX('Job Database'!$M$11:$M$3035, MATCH($I2108, 'Job Database'!$X$11:$X$3035, 0)), "")))</f>
        <v/>
      </c>
      <c r="F2108" s="40"/>
      <c r="G2108" s="88" t="str">
        <f t="shared" si="1342"/>
        <v/>
      </c>
      <c r="H2108" s="40"/>
      <c r="I2108" s="24"/>
      <c r="J2108" s="34"/>
      <c r="K2108" s="106"/>
      <c r="L2108" s="79"/>
      <c r="M2108" s="34"/>
      <c r="N2108" s="79"/>
      <c r="O2108" s="31"/>
      <c r="P2108" s="53"/>
      <c r="Q2108" s="40"/>
      <c r="S2108" s="41" t="str">
        <f t="shared" si="1330"/>
        <v/>
      </c>
      <c r="T2108" s="41" t="str">
        <f t="shared" si="1331"/>
        <v/>
      </c>
      <c r="U2108" s="41" t="str">
        <f t="shared" si="1343"/>
        <v/>
      </c>
      <c r="W2108" s="74" t="str">
        <f>IF('Job Database'!$X2108="", "", 'Job Database'!$X2108)</f>
        <v/>
      </c>
      <c r="Y2108" s="41" t="str">
        <f>IF($W2108="", "", IF(COUNTIF($I$11:$I$3035, $W2108)&gt;0, "", MAX($Y$10:$Y2107)+1))</f>
        <v/>
      </c>
      <c r="Z2108" s="41">
        <v>2098</v>
      </c>
      <c r="AA2108" s="58" t="str">
        <f t="shared" si="1344"/>
        <v/>
      </c>
      <c r="AC2108" s="41" t="str">
        <f t="shared" si="1332"/>
        <v/>
      </c>
      <c r="AE2108" s="41" t="str">
        <f t="shared" si="1345"/>
        <v/>
      </c>
      <c r="AJ2108" s="154" t="str">
        <f t="shared" si="1346"/>
        <v/>
      </c>
      <c r="AL2108" s="120" t="str">
        <f t="shared" si="1347"/>
        <v/>
      </c>
      <c r="AM2108" s="104" t="str">
        <f t="shared" si="1348"/>
        <v/>
      </c>
      <c r="AN2108" s="104" t="str">
        <f t="shared" si="1349"/>
        <v/>
      </c>
      <c r="AO2108" s="104" t="str">
        <f t="shared" si="1333"/>
        <v/>
      </c>
      <c r="AP2108" s="104" t="str">
        <f t="shared" si="1334"/>
        <v/>
      </c>
      <c r="AQ2108" s="121" t="str">
        <f t="shared" si="1350"/>
        <v/>
      </c>
      <c r="AS2108" s="88" t="str">
        <f t="shared" si="1335"/>
        <v/>
      </c>
      <c r="AT2108" s="68" t="str">
        <f t="shared" si="1351"/>
        <v/>
      </c>
      <c r="AU2108" s="68" t="str">
        <f t="shared" si="1352"/>
        <v/>
      </c>
      <c r="AV2108" s="68" t="str">
        <f t="shared" si="1353"/>
        <v/>
      </c>
      <c r="AW2108" s="88" t="str">
        <f t="shared" si="1336"/>
        <v/>
      </c>
      <c r="AZ2108" s="88" t="str">
        <f t="shared" si="1337"/>
        <v/>
      </c>
      <c r="BA2108" s="68" t="str">
        <f t="shared" si="1338"/>
        <v/>
      </c>
      <c r="BB2108" s="68" t="str">
        <f t="shared" si="1339"/>
        <v/>
      </c>
      <c r="BC2108" s="68" t="str">
        <f t="shared" si="1340"/>
        <v/>
      </c>
      <c r="BD2108" s="69" t="str">
        <f t="shared" si="1341"/>
        <v/>
      </c>
      <c r="BE2108" s="69" t="str">
        <f t="shared" si="1354"/>
        <v/>
      </c>
      <c r="BT2108" s="138" t="str">
        <f t="shared" ca="1" si="1355"/>
        <v/>
      </c>
      <c r="BU2108" s="139" t="str">
        <f t="shared" ca="1" si="1356"/>
        <v/>
      </c>
      <c r="BW2108" s="138" t="str">
        <f t="shared" si="1357"/>
        <v/>
      </c>
      <c r="BX2108" s="104" t="str">
        <f t="shared" si="1358"/>
        <v/>
      </c>
      <c r="BY2108" s="139" t="str">
        <f t="shared" si="1359"/>
        <v/>
      </c>
      <c r="CA2108" s="138" t="str">
        <f t="shared" si="1360"/>
        <v/>
      </c>
      <c r="CB2108" s="104" t="str">
        <f t="shared" si="1361"/>
        <v/>
      </c>
      <c r="CC2108" s="139" t="str">
        <f t="shared" si="1362"/>
        <v/>
      </c>
      <c r="CE2108" s="162" t="str">
        <f t="shared" si="1363"/>
        <v/>
      </c>
      <c r="CF2108" s="163" t="str">
        <f t="shared" si="1364"/>
        <v/>
      </c>
      <c r="CG2108" s="164" t="str">
        <f t="shared" si="1365"/>
        <v/>
      </c>
      <c r="CI2108" s="162" t="str">
        <f t="shared" si="1366"/>
        <v/>
      </c>
      <c r="CJ2108" s="163" t="str">
        <f t="shared" si="1369"/>
        <v/>
      </c>
      <c r="CK2108" s="164" t="str">
        <f t="shared" si="1370"/>
        <v/>
      </c>
      <c r="CM2108" s="169" t="str">
        <f t="shared" si="1367"/>
        <v/>
      </c>
      <c r="CN2108" s="139" t="str">
        <f t="shared" si="1368"/>
        <v/>
      </c>
      <c r="CP2108" s="41" t="str">
        <f>IF($CM2108="", "", COUNTIF($CM$11:$CM$3035, "&lt;"&amp;$CM2108)+1+COUNTIF($CM$11:$CM2108, $CM2108)-1)</f>
        <v/>
      </c>
    </row>
    <row r="2109" spans="1:94" x14ac:dyDescent="0.25">
      <c r="A2109" s="40"/>
      <c r="B2109" s="82" t="str">
        <f>IF($I2109="", "", IFERROR(INDEX('Job Database'!$AE$11:$AE$3035, MATCH($I2109, 'Job Database'!$X$11:$X$3035, 0)), ""))</f>
        <v/>
      </c>
      <c r="C2109" s="69" t="str">
        <f>IF($I2109="", "", IF(COUNTIF('Job Database'!$X$11:$X$3035, $I2109)=0, $AC$5, $AC$4))</f>
        <v/>
      </c>
      <c r="D2109" s="40"/>
      <c r="E2109" s="85" t="str">
        <f>IF($I2109="", "", IF(IFERROR(INDEX('Job Database'!$M$11:$M$3035, MATCH($I2109, 'Job Database'!$X$11:$X$3035, 0)), "")="", "", IFERROR(INDEX('Job Database'!$M$11:$M$3035, MATCH($I2109, 'Job Database'!$X$11:$X$3035, 0)), "")))</f>
        <v/>
      </c>
      <c r="F2109" s="40"/>
      <c r="G2109" s="88" t="str">
        <f t="shared" si="1342"/>
        <v/>
      </c>
      <c r="H2109" s="40"/>
      <c r="I2109" s="24"/>
      <c r="J2109" s="34"/>
      <c r="K2109" s="106"/>
      <c r="L2109" s="79"/>
      <c r="M2109" s="34"/>
      <c r="N2109" s="79"/>
      <c r="O2109" s="31"/>
      <c r="P2109" s="53"/>
      <c r="Q2109" s="40"/>
      <c r="S2109" s="41" t="str">
        <f t="shared" si="1330"/>
        <v/>
      </c>
      <c r="T2109" s="41" t="str">
        <f t="shared" si="1331"/>
        <v/>
      </c>
      <c r="U2109" s="41" t="str">
        <f t="shared" si="1343"/>
        <v/>
      </c>
      <c r="W2109" s="74" t="str">
        <f>IF('Job Database'!$X2109="", "", 'Job Database'!$X2109)</f>
        <v/>
      </c>
      <c r="Y2109" s="41" t="str">
        <f>IF($W2109="", "", IF(COUNTIF($I$11:$I$3035, $W2109)&gt;0, "", MAX($Y$10:$Y2108)+1))</f>
        <v/>
      </c>
      <c r="Z2109" s="41">
        <v>2099</v>
      </c>
      <c r="AA2109" s="58" t="str">
        <f t="shared" si="1344"/>
        <v/>
      </c>
      <c r="AC2109" s="41" t="str">
        <f t="shared" si="1332"/>
        <v/>
      </c>
      <c r="AE2109" s="41" t="str">
        <f t="shared" si="1345"/>
        <v/>
      </c>
      <c r="AJ2109" s="154" t="str">
        <f t="shared" si="1346"/>
        <v/>
      </c>
      <c r="AL2109" s="120" t="str">
        <f t="shared" si="1347"/>
        <v/>
      </c>
      <c r="AM2109" s="104" t="str">
        <f t="shared" si="1348"/>
        <v/>
      </c>
      <c r="AN2109" s="104" t="str">
        <f t="shared" si="1349"/>
        <v/>
      </c>
      <c r="AO2109" s="104" t="str">
        <f t="shared" si="1333"/>
        <v/>
      </c>
      <c r="AP2109" s="104" t="str">
        <f t="shared" si="1334"/>
        <v/>
      </c>
      <c r="AQ2109" s="121" t="str">
        <f t="shared" si="1350"/>
        <v/>
      </c>
      <c r="AS2109" s="88" t="str">
        <f t="shared" si="1335"/>
        <v/>
      </c>
      <c r="AT2109" s="68" t="str">
        <f t="shared" si="1351"/>
        <v/>
      </c>
      <c r="AU2109" s="68" t="str">
        <f t="shared" si="1352"/>
        <v/>
      </c>
      <c r="AV2109" s="68" t="str">
        <f t="shared" si="1353"/>
        <v/>
      </c>
      <c r="AW2109" s="88" t="str">
        <f t="shared" si="1336"/>
        <v/>
      </c>
      <c r="AZ2109" s="88" t="str">
        <f t="shared" si="1337"/>
        <v/>
      </c>
      <c r="BA2109" s="68" t="str">
        <f t="shared" si="1338"/>
        <v/>
      </c>
      <c r="BB2109" s="68" t="str">
        <f t="shared" si="1339"/>
        <v/>
      </c>
      <c r="BC2109" s="68" t="str">
        <f t="shared" si="1340"/>
        <v/>
      </c>
      <c r="BD2109" s="69" t="str">
        <f t="shared" si="1341"/>
        <v/>
      </c>
      <c r="BE2109" s="69" t="str">
        <f t="shared" si="1354"/>
        <v/>
      </c>
      <c r="BT2109" s="138" t="str">
        <f t="shared" ca="1" si="1355"/>
        <v/>
      </c>
      <c r="BU2109" s="139" t="str">
        <f t="shared" ca="1" si="1356"/>
        <v/>
      </c>
      <c r="BW2109" s="138" t="str">
        <f t="shared" si="1357"/>
        <v/>
      </c>
      <c r="BX2109" s="104" t="str">
        <f t="shared" si="1358"/>
        <v/>
      </c>
      <c r="BY2109" s="139" t="str">
        <f t="shared" si="1359"/>
        <v/>
      </c>
      <c r="CA2109" s="138" t="str">
        <f t="shared" si="1360"/>
        <v/>
      </c>
      <c r="CB2109" s="104" t="str">
        <f t="shared" si="1361"/>
        <v/>
      </c>
      <c r="CC2109" s="139" t="str">
        <f t="shared" si="1362"/>
        <v/>
      </c>
      <c r="CE2109" s="162" t="str">
        <f t="shared" si="1363"/>
        <v/>
      </c>
      <c r="CF2109" s="163" t="str">
        <f t="shared" si="1364"/>
        <v/>
      </c>
      <c r="CG2109" s="164" t="str">
        <f t="shared" si="1365"/>
        <v/>
      </c>
      <c r="CI2109" s="162" t="str">
        <f t="shared" si="1366"/>
        <v/>
      </c>
      <c r="CJ2109" s="163" t="str">
        <f t="shared" si="1369"/>
        <v/>
      </c>
      <c r="CK2109" s="164" t="str">
        <f t="shared" si="1370"/>
        <v/>
      </c>
      <c r="CM2109" s="169" t="str">
        <f t="shared" si="1367"/>
        <v/>
      </c>
      <c r="CN2109" s="139" t="str">
        <f t="shared" si="1368"/>
        <v/>
      </c>
      <c r="CP2109" s="41" t="str">
        <f>IF($CM2109="", "", COUNTIF($CM$11:$CM$3035, "&lt;"&amp;$CM2109)+1+COUNTIF($CM$11:$CM2109, $CM2109)-1)</f>
        <v/>
      </c>
    </row>
    <row r="2110" spans="1:94" x14ac:dyDescent="0.25">
      <c r="A2110" s="40"/>
      <c r="B2110" s="82" t="str">
        <f>IF($I2110="", "", IFERROR(INDEX('Job Database'!$AE$11:$AE$3035, MATCH($I2110, 'Job Database'!$X$11:$X$3035, 0)), ""))</f>
        <v/>
      </c>
      <c r="C2110" s="69" t="str">
        <f>IF($I2110="", "", IF(COUNTIF('Job Database'!$X$11:$X$3035, $I2110)=0, $AC$5, $AC$4))</f>
        <v/>
      </c>
      <c r="D2110" s="40"/>
      <c r="E2110" s="85" t="str">
        <f>IF($I2110="", "", IF(IFERROR(INDEX('Job Database'!$M$11:$M$3035, MATCH($I2110, 'Job Database'!$X$11:$X$3035, 0)), "")="", "", IFERROR(INDEX('Job Database'!$M$11:$M$3035, MATCH($I2110, 'Job Database'!$X$11:$X$3035, 0)), "")))</f>
        <v/>
      </c>
      <c r="F2110" s="40"/>
      <c r="G2110" s="88" t="str">
        <f t="shared" si="1342"/>
        <v/>
      </c>
      <c r="H2110" s="40"/>
      <c r="I2110" s="24"/>
      <c r="J2110" s="34"/>
      <c r="K2110" s="106"/>
      <c r="L2110" s="79"/>
      <c r="M2110" s="34"/>
      <c r="N2110" s="79"/>
      <c r="O2110" s="31"/>
      <c r="P2110" s="53"/>
      <c r="Q2110" s="40"/>
      <c r="S2110" s="41" t="str">
        <f t="shared" si="1330"/>
        <v/>
      </c>
      <c r="T2110" s="41" t="str">
        <f t="shared" si="1331"/>
        <v/>
      </c>
      <c r="U2110" s="41" t="str">
        <f t="shared" si="1343"/>
        <v/>
      </c>
      <c r="W2110" s="74" t="str">
        <f>IF('Job Database'!$X2110="", "", 'Job Database'!$X2110)</f>
        <v/>
      </c>
      <c r="Y2110" s="41" t="str">
        <f>IF($W2110="", "", IF(COUNTIF($I$11:$I$3035, $W2110)&gt;0, "", MAX($Y$10:$Y2109)+1))</f>
        <v/>
      </c>
      <c r="Z2110" s="41">
        <v>2100</v>
      </c>
      <c r="AA2110" s="58" t="str">
        <f t="shared" si="1344"/>
        <v/>
      </c>
      <c r="AC2110" s="41" t="str">
        <f t="shared" si="1332"/>
        <v/>
      </c>
      <c r="AE2110" s="41" t="str">
        <f t="shared" si="1345"/>
        <v/>
      </c>
      <c r="AJ2110" s="154" t="str">
        <f t="shared" si="1346"/>
        <v/>
      </c>
      <c r="AL2110" s="120" t="str">
        <f t="shared" si="1347"/>
        <v/>
      </c>
      <c r="AM2110" s="104" t="str">
        <f t="shared" si="1348"/>
        <v/>
      </c>
      <c r="AN2110" s="104" t="str">
        <f t="shared" si="1349"/>
        <v/>
      </c>
      <c r="AO2110" s="104" t="str">
        <f t="shared" si="1333"/>
        <v/>
      </c>
      <c r="AP2110" s="104" t="str">
        <f t="shared" si="1334"/>
        <v/>
      </c>
      <c r="AQ2110" s="121" t="str">
        <f t="shared" si="1350"/>
        <v/>
      </c>
      <c r="AS2110" s="88" t="str">
        <f t="shared" si="1335"/>
        <v/>
      </c>
      <c r="AT2110" s="68" t="str">
        <f t="shared" si="1351"/>
        <v/>
      </c>
      <c r="AU2110" s="68" t="str">
        <f t="shared" si="1352"/>
        <v/>
      </c>
      <c r="AV2110" s="68" t="str">
        <f t="shared" si="1353"/>
        <v/>
      </c>
      <c r="AW2110" s="88" t="str">
        <f t="shared" si="1336"/>
        <v/>
      </c>
      <c r="AZ2110" s="88" t="str">
        <f t="shared" si="1337"/>
        <v/>
      </c>
      <c r="BA2110" s="68" t="str">
        <f t="shared" si="1338"/>
        <v/>
      </c>
      <c r="BB2110" s="68" t="str">
        <f t="shared" si="1339"/>
        <v/>
      </c>
      <c r="BC2110" s="68" t="str">
        <f t="shared" si="1340"/>
        <v/>
      </c>
      <c r="BD2110" s="69" t="str">
        <f t="shared" si="1341"/>
        <v/>
      </c>
      <c r="BE2110" s="69" t="str">
        <f t="shared" si="1354"/>
        <v/>
      </c>
      <c r="BT2110" s="138" t="str">
        <f t="shared" ca="1" si="1355"/>
        <v/>
      </c>
      <c r="BU2110" s="139" t="str">
        <f t="shared" ca="1" si="1356"/>
        <v/>
      </c>
      <c r="BW2110" s="138" t="str">
        <f t="shared" si="1357"/>
        <v/>
      </c>
      <c r="BX2110" s="104" t="str">
        <f t="shared" si="1358"/>
        <v/>
      </c>
      <c r="BY2110" s="139" t="str">
        <f t="shared" si="1359"/>
        <v/>
      </c>
      <c r="CA2110" s="138" t="str">
        <f t="shared" si="1360"/>
        <v/>
      </c>
      <c r="CB2110" s="104" t="str">
        <f t="shared" si="1361"/>
        <v/>
      </c>
      <c r="CC2110" s="139" t="str">
        <f t="shared" si="1362"/>
        <v/>
      </c>
      <c r="CE2110" s="162" t="str">
        <f t="shared" si="1363"/>
        <v/>
      </c>
      <c r="CF2110" s="163" t="str">
        <f t="shared" si="1364"/>
        <v/>
      </c>
      <c r="CG2110" s="164" t="str">
        <f t="shared" si="1365"/>
        <v/>
      </c>
      <c r="CI2110" s="162" t="str">
        <f t="shared" si="1366"/>
        <v/>
      </c>
      <c r="CJ2110" s="163" t="str">
        <f t="shared" si="1369"/>
        <v/>
      </c>
      <c r="CK2110" s="164" t="str">
        <f t="shared" si="1370"/>
        <v/>
      </c>
      <c r="CM2110" s="169" t="str">
        <f t="shared" si="1367"/>
        <v/>
      </c>
      <c r="CN2110" s="139" t="str">
        <f t="shared" si="1368"/>
        <v/>
      </c>
      <c r="CP2110" s="41" t="str">
        <f>IF($CM2110="", "", COUNTIF($CM$11:$CM$3035, "&lt;"&amp;$CM2110)+1+COUNTIF($CM$11:$CM2110, $CM2110)-1)</f>
        <v/>
      </c>
    </row>
    <row r="2111" spans="1:94" x14ac:dyDescent="0.25">
      <c r="A2111" s="40"/>
      <c r="B2111" s="82" t="str">
        <f>IF($I2111="", "", IFERROR(INDEX('Job Database'!$AE$11:$AE$3035, MATCH($I2111, 'Job Database'!$X$11:$X$3035, 0)), ""))</f>
        <v/>
      </c>
      <c r="C2111" s="69" t="str">
        <f>IF($I2111="", "", IF(COUNTIF('Job Database'!$X$11:$X$3035, $I2111)=0, $AC$5, $AC$4))</f>
        <v/>
      </c>
      <c r="D2111" s="40"/>
      <c r="E2111" s="85" t="str">
        <f>IF($I2111="", "", IF(IFERROR(INDEX('Job Database'!$M$11:$M$3035, MATCH($I2111, 'Job Database'!$X$11:$X$3035, 0)), "")="", "", IFERROR(INDEX('Job Database'!$M$11:$M$3035, MATCH($I2111, 'Job Database'!$X$11:$X$3035, 0)), "")))</f>
        <v/>
      </c>
      <c r="F2111" s="40"/>
      <c r="G2111" s="88" t="str">
        <f t="shared" si="1342"/>
        <v/>
      </c>
      <c r="H2111" s="40"/>
      <c r="I2111" s="24"/>
      <c r="J2111" s="34"/>
      <c r="K2111" s="106"/>
      <c r="L2111" s="79"/>
      <c r="M2111" s="34"/>
      <c r="N2111" s="79"/>
      <c r="O2111" s="31"/>
      <c r="P2111" s="53"/>
      <c r="Q2111" s="40"/>
      <c r="S2111" s="41" t="str">
        <f t="shared" si="1330"/>
        <v/>
      </c>
      <c r="T2111" s="41" t="str">
        <f t="shared" si="1331"/>
        <v/>
      </c>
      <c r="U2111" s="41" t="str">
        <f t="shared" si="1343"/>
        <v/>
      </c>
      <c r="W2111" s="74" t="str">
        <f>IF('Job Database'!$X2111="", "", 'Job Database'!$X2111)</f>
        <v/>
      </c>
      <c r="Y2111" s="41" t="str">
        <f>IF($W2111="", "", IF(COUNTIF($I$11:$I$3035, $W2111)&gt;0, "", MAX($Y$10:$Y2110)+1))</f>
        <v/>
      </c>
      <c r="Z2111" s="41">
        <v>2101</v>
      </c>
      <c r="AA2111" s="58" t="str">
        <f t="shared" si="1344"/>
        <v/>
      </c>
      <c r="AC2111" s="41" t="str">
        <f t="shared" si="1332"/>
        <v/>
      </c>
      <c r="AE2111" s="41" t="str">
        <f t="shared" si="1345"/>
        <v/>
      </c>
      <c r="AJ2111" s="154" t="str">
        <f t="shared" si="1346"/>
        <v/>
      </c>
      <c r="AL2111" s="120" t="str">
        <f t="shared" si="1347"/>
        <v/>
      </c>
      <c r="AM2111" s="104" t="str">
        <f t="shared" si="1348"/>
        <v/>
      </c>
      <c r="AN2111" s="104" t="str">
        <f t="shared" si="1349"/>
        <v/>
      </c>
      <c r="AO2111" s="104" t="str">
        <f t="shared" si="1333"/>
        <v/>
      </c>
      <c r="AP2111" s="104" t="str">
        <f t="shared" si="1334"/>
        <v/>
      </c>
      <c r="AQ2111" s="121" t="str">
        <f t="shared" si="1350"/>
        <v/>
      </c>
      <c r="AS2111" s="88" t="str">
        <f t="shared" si="1335"/>
        <v/>
      </c>
      <c r="AT2111" s="68" t="str">
        <f t="shared" si="1351"/>
        <v/>
      </c>
      <c r="AU2111" s="68" t="str">
        <f t="shared" si="1352"/>
        <v/>
      </c>
      <c r="AV2111" s="68" t="str">
        <f t="shared" si="1353"/>
        <v/>
      </c>
      <c r="AW2111" s="88" t="str">
        <f t="shared" si="1336"/>
        <v/>
      </c>
      <c r="AZ2111" s="88" t="str">
        <f t="shared" si="1337"/>
        <v/>
      </c>
      <c r="BA2111" s="68" t="str">
        <f t="shared" si="1338"/>
        <v/>
      </c>
      <c r="BB2111" s="68" t="str">
        <f t="shared" si="1339"/>
        <v/>
      </c>
      <c r="BC2111" s="68" t="str">
        <f t="shared" si="1340"/>
        <v/>
      </c>
      <c r="BD2111" s="69" t="str">
        <f t="shared" si="1341"/>
        <v/>
      </c>
      <c r="BE2111" s="69" t="str">
        <f t="shared" si="1354"/>
        <v/>
      </c>
      <c r="BT2111" s="138" t="str">
        <f t="shared" ca="1" si="1355"/>
        <v/>
      </c>
      <c r="BU2111" s="139" t="str">
        <f t="shared" ca="1" si="1356"/>
        <v/>
      </c>
      <c r="BW2111" s="138" t="str">
        <f t="shared" si="1357"/>
        <v/>
      </c>
      <c r="BX2111" s="104" t="str">
        <f t="shared" si="1358"/>
        <v/>
      </c>
      <c r="BY2111" s="139" t="str">
        <f t="shared" si="1359"/>
        <v/>
      </c>
      <c r="CA2111" s="138" t="str">
        <f t="shared" si="1360"/>
        <v/>
      </c>
      <c r="CB2111" s="104" t="str">
        <f t="shared" si="1361"/>
        <v/>
      </c>
      <c r="CC2111" s="139" t="str">
        <f t="shared" si="1362"/>
        <v/>
      </c>
      <c r="CE2111" s="162" t="str">
        <f t="shared" si="1363"/>
        <v/>
      </c>
      <c r="CF2111" s="163" t="str">
        <f t="shared" si="1364"/>
        <v/>
      </c>
      <c r="CG2111" s="164" t="str">
        <f t="shared" si="1365"/>
        <v/>
      </c>
      <c r="CI2111" s="162" t="str">
        <f t="shared" si="1366"/>
        <v/>
      </c>
      <c r="CJ2111" s="163" t="str">
        <f t="shared" si="1369"/>
        <v/>
      </c>
      <c r="CK2111" s="164" t="str">
        <f t="shared" si="1370"/>
        <v/>
      </c>
      <c r="CM2111" s="169" t="str">
        <f t="shared" si="1367"/>
        <v/>
      </c>
      <c r="CN2111" s="139" t="str">
        <f t="shared" si="1368"/>
        <v/>
      </c>
      <c r="CP2111" s="41" t="str">
        <f>IF($CM2111="", "", COUNTIF($CM$11:$CM$3035, "&lt;"&amp;$CM2111)+1+COUNTIF($CM$11:$CM2111, $CM2111)-1)</f>
        <v/>
      </c>
    </row>
    <row r="2112" spans="1:94" x14ac:dyDescent="0.25">
      <c r="A2112" s="40"/>
      <c r="B2112" s="82" t="str">
        <f>IF($I2112="", "", IFERROR(INDEX('Job Database'!$AE$11:$AE$3035, MATCH($I2112, 'Job Database'!$X$11:$X$3035, 0)), ""))</f>
        <v/>
      </c>
      <c r="C2112" s="69" t="str">
        <f>IF($I2112="", "", IF(COUNTIF('Job Database'!$X$11:$X$3035, $I2112)=0, $AC$5, $AC$4))</f>
        <v/>
      </c>
      <c r="D2112" s="40"/>
      <c r="E2112" s="85" t="str">
        <f>IF($I2112="", "", IF(IFERROR(INDEX('Job Database'!$M$11:$M$3035, MATCH($I2112, 'Job Database'!$X$11:$X$3035, 0)), "")="", "", IFERROR(INDEX('Job Database'!$M$11:$M$3035, MATCH($I2112, 'Job Database'!$X$11:$X$3035, 0)), "")))</f>
        <v/>
      </c>
      <c r="F2112" s="40"/>
      <c r="G2112" s="88" t="str">
        <f t="shared" si="1342"/>
        <v/>
      </c>
      <c r="H2112" s="40"/>
      <c r="I2112" s="24"/>
      <c r="J2112" s="34"/>
      <c r="K2112" s="106"/>
      <c r="L2112" s="79"/>
      <c r="M2112" s="34"/>
      <c r="N2112" s="79"/>
      <c r="O2112" s="31"/>
      <c r="P2112" s="53"/>
      <c r="Q2112" s="40"/>
      <c r="S2112" s="41" t="str">
        <f t="shared" si="1330"/>
        <v/>
      </c>
      <c r="T2112" s="41" t="str">
        <f t="shared" si="1331"/>
        <v/>
      </c>
      <c r="U2112" s="41" t="str">
        <f t="shared" si="1343"/>
        <v/>
      </c>
      <c r="W2112" s="74" t="str">
        <f>IF('Job Database'!$X2112="", "", 'Job Database'!$X2112)</f>
        <v/>
      </c>
      <c r="Y2112" s="41" t="str">
        <f>IF($W2112="", "", IF(COUNTIF($I$11:$I$3035, $W2112)&gt;0, "", MAX($Y$10:$Y2111)+1))</f>
        <v/>
      </c>
      <c r="Z2112" s="41">
        <v>2102</v>
      </c>
      <c r="AA2112" s="58" t="str">
        <f t="shared" si="1344"/>
        <v/>
      </c>
      <c r="AC2112" s="41" t="str">
        <f t="shared" si="1332"/>
        <v/>
      </c>
      <c r="AE2112" s="41" t="str">
        <f t="shared" si="1345"/>
        <v/>
      </c>
      <c r="AJ2112" s="154" t="str">
        <f t="shared" si="1346"/>
        <v/>
      </c>
      <c r="AL2112" s="120" t="str">
        <f t="shared" si="1347"/>
        <v/>
      </c>
      <c r="AM2112" s="104" t="str">
        <f t="shared" si="1348"/>
        <v/>
      </c>
      <c r="AN2112" s="104" t="str">
        <f t="shared" si="1349"/>
        <v/>
      </c>
      <c r="AO2112" s="104" t="str">
        <f t="shared" si="1333"/>
        <v/>
      </c>
      <c r="AP2112" s="104" t="str">
        <f t="shared" si="1334"/>
        <v/>
      </c>
      <c r="AQ2112" s="121" t="str">
        <f t="shared" si="1350"/>
        <v/>
      </c>
      <c r="AS2112" s="88" t="str">
        <f t="shared" si="1335"/>
        <v/>
      </c>
      <c r="AT2112" s="68" t="str">
        <f t="shared" si="1351"/>
        <v/>
      </c>
      <c r="AU2112" s="68" t="str">
        <f t="shared" si="1352"/>
        <v/>
      </c>
      <c r="AV2112" s="68" t="str">
        <f t="shared" si="1353"/>
        <v/>
      </c>
      <c r="AW2112" s="88" t="str">
        <f t="shared" si="1336"/>
        <v/>
      </c>
      <c r="AZ2112" s="88" t="str">
        <f t="shared" si="1337"/>
        <v/>
      </c>
      <c r="BA2112" s="68" t="str">
        <f t="shared" si="1338"/>
        <v/>
      </c>
      <c r="BB2112" s="68" t="str">
        <f t="shared" si="1339"/>
        <v/>
      </c>
      <c r="BC2112" s="68" t="str">
        <f t="shared" si="1340"/>
        <v/>
      </c>
      <c r="BD2112" s="69" t="str">
        <f t="shared" si="1341"/>
        <v/>
      </c>
      <c r="BE2112" s="69" t="str">
        <f t="shared" si="1354"/>
        <v/>
      </c>
      <c r="BT2112" s="138" t="str">
        <f t="shared" ca="1" si="1355"/>
        <v/>
      </c>
      <c r="BU2112" s="139" t="str">
        <f t="shared" ca="1" si="1356"/>
        <v/>
      </c>
      <c r="BW2112" s="138" t="str">
        <f t="shared" si="1357"/>
        <v/>
      </c>
      <c r="BX2112" s="104" t="str">
        <f t="shared" si="1358"/>
        <v/>
      </c>
      <c r="BY2112" s="139" t="str">
        <f t="shared" si="1359"/>
        <v/>
      </c>
      <c r="CA2112" s="138" t="str">
        <f t="shared" si="1360"/>
        <v/>
      </c>
      <c r="CB2112" s="104" t="str">
        <f t="shared" si="1361"/>
        <v/>
      </c>
      <c r="CC2112" s="139" t="str">
        <f t="shared" si="1362"/>
        <v/>
      </c>
      <c r="CE2112" s="162" t="str">
        <f t="shared" si="1363"/>
        <v/>
      </c>
      <c r="CF2112" s="163" t="str">
        <f t="shared" si="1364"/>
        <v/>
      </c>
      <c r="CG2112" s="164" t="str">
        <f t="shared" si="1365"/>
        <v/>
      </c>
      <c r="CI2112" s="162" t="str">
        <f t="shared" si="1366"/>
        <v/>
      </c>
      <c r="CJ2112" s="163" t="str">
        <f t="shared" si="1369"/>
        <v/>
      </c>
      <c r="CK2112" s="164" t="str">
        <f t="shared" si="1370"/>
        <v/>
      </c>
      <c r="CM2112" s="169" t="str">
        <f t="shared" si="1367"/>
        <v/>
      </c>
      <c r="CN2112" s="139" t="str">
        <f t="shared" si="1368"/>
        <v/>
      </c>
      <c r="CP2112" s="41" t="str">
        <f>IF($CM2112="", "", COUNTIF($CM$11:$CM$3035, "&lt;"&amp;$CM2112)+1+COUNTIF($CM$11:$CM2112, $CM2112)-1)</f>
        <v/>
      </c>
    </row>
    <row r="2113" spans="1:94" x14ac:dyDescent="0.25">
      <c r="A2113" s="40"/>
      <c r="B2113" s="82" t="str">
        <f>IF($I2113="", "", IFERROR(INDEX('Job Database'!$AE$11:$AE$3035, MATCH($I2113, 'Job Database'!$X$11:$X$3035, 0)), ""))</f>
        <v/>
      </c>
      <c r="C2113" s="69" t="str">
        <f>IF($I2113="", "", IF(COUNTIF('Job Database'!$X$11:$X$3035, $I2113)=0, $AC$5, $AC$4))</f>
        <v/>
      </c>
      <c r="D2113" s="40"/>
      <c r="E2113" s="85" t="str">
        <f>IF($I2113="", "", IF(IFERROR(INDEX('Job Database'!$M$11:$M$3035, MATCH($I2113, 'Job Database'!$X$11:$X$3035, 0)), "")="", "", IFERROR(INDEX('Job Database'!$M$11:$M$3035, MATCH($I2113, 'Job Database'!$X$11:$X$3035, 0)), "")))</f>
        <v/>
      </c>
      <c r="F2113" s="40"/>
      <c r="G2113" s="88" t="str">
        <f t="shared" si="1342"/>
        <v/>
      </c>
      <c r="H2113" s="40"/>
      <c r="I2113" s="24"/>
      <c r="J2113" s="34"/>
      <c r="K2113" s="106"/>
      <c r="L2113" s="79"/>
      <c r="M2113" s="34"/>
      <c r="N2113" s="79"/>
      <c r="O2113" s="31"/>
      <c r="P2113" s="53"/>
      <c r="Q2113" s="40"/>
      <c r="S2113" s="41" t="str">
        <f t="shared" si="1330"/>
        <v/>
      </c>
      <c r="T2113" s="41" t="str">
        <f t="shared" si="1331"/>
        <v/>
      </c>
      <c r="U2113" s="41" t="str">
        <f t="shared" si="1343"/>
        <v/>
      </c>
      <c r="W2113" s="74" t="str">
        <f>IF('Job Database'!$X2113="", "", 'Job Database'!$X2113)</f>
        <v/>
      </c>
      <c r="Y2113" s="41" t="str">
        <f>IF($W2113="", "", IF(COUNTIF($I$11:$I$3035, $W2113)&gt;0, "", MAX($Y$10:$Y2112)+1))</f>
        <v/>
      </c>
      <c r="Z2113" s="41">
        <v>2103</v>
      </c>
      <c r="AA2113" s="58" t="str">
        <f t="shared" si="1344"/>
        <v/>
      </c>
      <c r="AC2113" s="41" t="str">
        <f t="shared" si="1332"/>
        <v/>
      </c>
      <c r="AE2113" s="41" t="str">
        <f t="shared" si="1345"/>
        <v/>
      </c>
      <c r="AJ2113" s="154" t="str">
        <f t="shared" si="1346"/>
        <v/>
      </c>
      <c r="AL2113" s="120" t="str">
        <f t="shared" si="1347"/>
        <v/>
      </c>
      <c r="AM2113" s="104" t="str">
        <f t="shared" si="1348"/>
        <v/>
      </c>
      <c r="AN2113" s="104" t="str">
        <f t="shared" si="1349"/>
        <v/>
      </c>
      <c r="AO2113" s="104" t="str">
        <f t="shared" si="1333"/>
        <v/>
      </c>
      <c r="AP2113" s="104" t="str">
        <f t="shared" si="1334"/>
        <v/>
      </c>
      <c r="AQ2113" s="121" t="str">
        <f t="shared" si="1350"/>
        <v/>
      </c>
      <c r="AS2113" s="88" t="str">
        <f t="shared" si="1335"/>
        <v/>
      </c>
      <c r="AT2113" s="68" t="str">
        <f t="shared" si="1351"/>
        <v/>
      </c>
      <c r="AU2113" s="68" t="str">
        <f t="shared" si="1352"/>
        <v/>
      </c>
      <c r="AV2113" s="68" t="str">
        <f t="shared" si="1353"/>
        <v/>
      </c>
      <c r="AW2113" s="88" t="str">
        <f t="shared" si="1336"/>
        <v/>
      </c>
      <c r="AZ2113" s="88" t="str">
        <f t="shared" si="1337"/>
        <v/>
      </c>
      <c r="BA2113" s="68" t="str">
        <f t="shared" si="1338"/>
        <v/>
      </c>
      <c r="BB2113" s="68" t="str">
        <f t="shared" si="1339"/>
        <v/>
      </c>
      <c r="BC2113" s="68" t="str">
        <f t="shared" si="1340"/>
        <v/>
      </c>
      <c r="BD2113" s="69" t="str">
        <f t="shared" si="1341"/>
        <v/>
      </c>
      <c r="BE2113" s="69" t="str">
        <f t="shared" si="1354"/>
        <v/>
      </c>
      <c r="BT2113" s="138" t="str">
        <f t="shared" ca="1" si="1355"/>
        <v/>
      </c>
      <c r="BU2113" s="139" t="str">
        <f t="shared" ca="1" si="1356"/>
        <v/>
      </c>
      <c r="BW2113" s="138" t="str">
        <f t="shared" si="1357"/>
        <v/>
      </c>
      <c r="BX2113" s="104" t="str">
        <f t="shared" si="1358"/>
        <v/>
      </c>
      <c r="BY2113" s="139" t="str">
        <f t="shared" si="1359"/>
        <v/>
      </c>
      <c r="CA2113" s="138" t="str">
        <f t="shared" si="1360"/>
        <v/>
      </c>
      <c r="CB2113" s="104" t="str">
        <f t="shared" si="1361"/>
        <v/>
      </c>
      <c r="CC2113" s="139" t="str">
        <f t="shared" si="1362"/>
        <v/>
      </c>
      <c r="CE2113" s="162" t="str">
        <f t="shared" si="1363"/>
        <v/>
      </c>
      <c r="CF2113" s="163" t="str">
        <f t="shared" si="1364"/>
        <v/>
      </c>
      <c r="CG2113" s="164" t="str">
        <f t="shared" si="1365"/>
        <v/>
      </c>
      <c r="CI2113" s="162" t="str">
        <f t="shared" si="1366"/>
        <v/>
      </c>
      <c r="CJ2113" s="163" t="str">
        <f t="shared" si="1369"/>
        <v/>
      </c>
      <c r="CK2113" s="164" t="str">
        <f t="shared" si="1370"/>
        <v/>
      </c>
      <c r="CM2113" s="169" t="str">
        <f t="shared" si="1367"/>
        <v/>
      </c>
      <c r="CN2113" s="139" t="str">
        <f t="shared" si="1368"/>
        <v/>
      </c>
      <c r="CP2113" s="41" t="str">
        <f>IF($CM2113="", "", COUNTIF($CM$11:$CM$3035, "&lt;"&amp;$CM2113)+1+COUNTIF($CM$11:$CM2113, $CM2113)-1)</f>
        <v/>
      </c>
    </row>
    <row r="2114" spans="1:94" x14ac:dyDescent="0.25">
      <c r="A2114" s="40"/>
      <c r="B2114" s="82" t="str">
        <f>IF($I2114="", "", IFERROR(INDEX('Job Database'!$AE$11:$AE$3035, MATCH($I2114, 'Job Database'!$X$11:$X$3035, 0)), ""))</f>
        <v/>
      </c>
      <c r="C2114" s="69" t="str">
        <f>IF($I2114="", "", IF(COUNTIF('Job Database'!$X$11:$X$3035, $I2114)=0, $AC$5, $AC$4))</f>
        <v/>
      </c>
      <c r="D2114" s="40"/>
      <c r="E2114" s="85" t="str">
        <f>IF($I2114="", "", IF(IFERROR(INDEX('Job Database'!$M$11:$M$3035, MATCH($I2114, 'Job Database'!$X$11:$X$3035, 0)), "")="", "", IFERROR(INDEX('Job Database'!$M$11:$M$3035, MATCH($I2114, 'Job Database'!$X$11:$X$3035, 0)), "")))</f>
        <v/>
      </c>
      <c r="F2114" s="40"/>
      <c r="G2114" s="88" t="str">
        <f t="shared" si="1342"/>
        <v/>
      </c>
      <c r="H2114" s="40"/>
      <c r="I2114" s="24"/>
      <c r="J2114" s="34"/>
      <c r="K2114" s="106"/>
      <c r="L2114" s="79"/>
      <c r="M2114" s="34"/>
      <c r="N2114" s="79"/>
      <c r="O2114" s="31"/>
      <c r="P2114" s="53"/>
      <c r="Q2114" s="40"/>
      <c r="S2114" s="41" t="str">
        <f t="shared" si="1330"/>
        <v/>
      </c>
      <c r="T2114" s="41" t="str">
        <f t="shared" si="1331"/>
        <v/>
      </c>
      <c r="U2114" s="41" t="str">
        <f t="shared" si="1343"/>
        <v/>
      </c>
      <c r="W2114" s="74" t="str">
        <f>IF('Job Database'!$X2114="", "", 'Job Database'!$X2114)</f>
        <v/>
      </c>
      <c r="Y2114" s="41" t="str">
        <f>IF($W2114="", "", IF(COUNTIF($I$11:$I$3035, $W2114)&gt;0, "", MAX($Y$10:$Y2113)+1))</f>
        <v/>
      </c>
      <c r="Z2114" s="41">
        <v>2104</v>
      </c>
      <c r="AA2114" s="58" t="str">
        <f t="shared" si="1344"/>
        <v/>
      </c>
      <c r="AC2114" s="41" t="str">
        <f t="shared" si="1332"/>
        <v/>
      </c>
      <c r="AE2114" s="41" t="str">
        <f t="shared" si="1345"/>
        <v/>
      </c>
      <c r="AJ2114" s="154" t="str">
        <f t="shared" si="1346"/>
        <v/>
      </c>
      <c r="AL2114" s="120" t="str">
        <f t="shared" si="1347"/>
        <v/>
      </c>
      <c r="AM2114" s="104" t="str">
        <f t="shared" si="1348"/>
        <v/>
      </c>
      <c r="AN2114" s="104" t="str">
        <f t="shared" si="1349"/>
        <v/>
      </c>
      <c r="AO2114" s="104" t="str">
        <f t="shared" si="1333"/>
        <v/>
      </c>
      <c r="AP2114" s="104" t="str">
        <f t="shared" si="1334"/>
        <v/>
      </c>
      <c r="AQ2114" s="121" t="str">
        <f t="shared" si="1350"/>
        <v/>
      </c>
      <c r="AS2114" s="88" t="str">
        <f t="shared" si="1335"/>
        <v/>
      </c>
      <c r="AT2114" s="68" t="str">
        <f t="shared" si="1351"/>
        <v/>
      </c>
      <c r="AU2114" s="68" t="str">
        <f t="shared" si="1352"/>
        <v/>
      </c>
      <c r="AV2114" s="68" t="str">
        <f t="shared" si="1353"/>
        <v/>
      </c>
      <c r="AW2114" s="88" t="str">
        <f t="shared" si="1336"/>
        <v/>
      </c>
      <c r="AZ2114" s="88" t="str">
        <f t="shared" si="1337"/>
        <v/>
      </c>
      <c r="BA2114" s="68" t="str">
        <f t="shared" si="1338"/>
        <v/>
      </c>
      <c r="BB2114" s="68" t="str">
        <f t="shared" si="1339"/>
        <v/>
      </c>
      <c r="BC2114" s="68" t="str">
        <f t="shared" si="1340"/>
        <v/>
      </c>
      <c r="BD2114" s="69" t="str">
        <f t="shared" si="1341"/>
        <v/>
      </c>
      <c r="BE2114" s="69" t="str">
        <f t="shared" si="1354"/>
        <v/>
      </c>
      <c r="BT2114" s="138" t="str">
        <f t="shared" ca="1" si="1355"/>
        <v/>
      </c>
      <c r="BU2114" s="139" t="str">
        <f t="shared" ca="1" si="1356"/>
        <v/>
      </c>
      <c r="BW2114" s="138" t="str">
        <f t="shared" si="1357"/>
        <v/>
      </c>
      <c r="BX2114" s="104" t="str">
        <f t="shared" si="1358"/>
        <v/>
      </c>
      <c r="BY2114" s="139" t="str">
        <f t="shared" si="1359"/>
        <v/>
      </c>
      <c r="CA2114" s="138" t="str">
        <f t="shared" si="1360"/>
        <v/>
      </c>
      <c r="CB2114" s="104" t="str">
        <f t="shared" si="1361"/>
        <v/>
      </c>
      <c r="CC2114" s="139" t="str">
        <f t="shared" si="1362"/>
        <v/>
      </c>
      <c r="CE2114" s="162" t="str">
        <f t="shared" si="1363"/>
        <v/>
      </c>
      <c r="CF2114" s="163" t="str">
        <f t="shared" si="1364"/>
        <v/>
      </c>
      <c r="CG2114" s="164" t="str">
        <f t="shared" si="1365"/>
        <v/>
      </c>
      <c r="CI2114" s="162" t="str">
        <f t="shared" si="1366"/>
        <v/>
      </c>
      <c r="CJ2114" s="163" t="str">
        <f t="shared" si="1369"/>
        <v/>
      </c>
      <c r="CK2114" s="164" t="str">
        <f t="shared" si="1370"/>
        <v/>
      </c>
      <c r="CM2114" s="169" t="str">
        <f t="shared" si="1367"/>
        <v/>
      </c>
      <c r="CN2114" s="139" t="str">
        <f t="shared" si="1368"/>
        <v/>
      </c>
      <c r="CP2114" s="41" t="str">
        <f>IF($CM2114="", "", COUNTIF($CM$11:$CM$3035, "&lt;"&amp;$CM2114)+1+COUNTIF($CM$11:$CM2114, $CM2114)-1)</f>
        <v/>
      </c>
    </row>
    <row r="2115" spans="1:94" x14ac:dyDescent="0.25">
      <c r="A2115" s="40"/>
      <c r="B2115" s="82" t="str">
        <f>IF($I2115="", "", IFERROR(INDEX('Job Database'!$AE$11:$AE$3035, MATCH($I2115, 'Job Database'!$X$11:$X$3035, 0)), ""))</f>
        <v/>
      </c>
      <c r="C2115" s="69" t="str">
        <f>IF($I2115="", "", IF(COUNTIF('Job Database'!$X$11:$X$3035, $I2115)=0, $AC$5, $AC$4))</f>
        <v/>
      </c>
      <c r="D2115" s="40"/>
      <c r="E2115" s="85" t="str">
        <f>IF($I2115="", "", IF(IFERROR(INDEX('Job Database'!$M$11:$M$3035, MATCH($I2115, 'Job Database'!$X$11:$X$3035, 0)), "")="", "", IFERROR(INDEX('Job Database'!$M$11:$M$3035, MATCH($I2115, 'Job Database'!$X$11:$X$3035, 0)), "")))</f>
        <v/>
      </c>
      <c r="F2115" s="40"/>
      <c r="G2115" s="88" t="str">
        <f t="shared" si="1342"/>
        <v/>
      </c>
      <c r="H2115" s="40"/>
      <c r="I2115" s="24"/>
      <c r="J2115" s="34"/>
      <c r="K2115" s="106"/>
      <c r="L2115" s="79"/>
      <c r="M2115" s="34"/>
      <c r="N2115" s="79"/>
      <c r="O2115" s="31"/>
      <c r="P2115" s="53"/>
      <c r="Q2115" s="40"/>
      <c r="S2115" s="41" t="str">
        <f t="shared" si="1330"/>
        <v/>
      </c>
      <c r="T2115" s="41" t="str">
        <f t="shared" si="1331"/>
        <v/>
      </c>
      <c r="U2115" s="41" t="str">
        <f t="shared" si="1343"/>
        <v/>
      </c>
      <c r="W2115" s="74" t="str">
        <f>IF('Job Database'!$X2115="", "", 'Job Database'!$X2115)</f>
        <v/>
      </c>
      <c r="Y2115" s="41" t="str">
        <f>IF($W2115="", "", IF(COUNTIF($I$11:$I$3035, $W2115)&gt;0, "", MAX($Y$10:$Y2114)+1))</f>
        <v/>
      </c>
      <c r="Z2115" s="41">
        <v>2105</v>
      </c>
      <c r="AA2115" s="58" t="str">
        <f t="shared" si="1344"/>
        <v/>
      </c>
      <c r="AC2115" s="41" t="str">
        <f t="shared" si="1332"/>
        <v/>
      </c>
      <c r="AE2115" s="41" t="str">
        <f t="shared" si="1345"/>
        <v/>
      </c>
      <c r="AJ2115" s="154" t="str">
        <f t="shared" si="1346"/>
        <v/>
      </c>
      <c r="AL2115" s="120" t="str">
        <f t="shared" si="1347"/>
        <v/>
      </c>
      <c r="AM2115" s="104" t="str">
        <f t="shared" si="1348"/>
        <v/>
      </c>
      <c r="AN2115" s="104" t="str">
        <f t="shared" si="1349"/>
        <v/>
      </c>
      <c r="AO2115" s="104" t="str">
        <f t="shared" si="1333"/>
        <v/>
      </c>
      <c r="AP2115" s="104" t="str">
        <f t="shared" si="1334"/>
        <v/>
      </c>
      <c r="AQ2115" s="121" t="str">
        <f t="shared" si="1350"/>
        <v/>
      </c>
      <c r="AS2115" s="88" t="str">
        <f t="shared" si="1335"/>
        <v/>
      </c>
      <c r="AT2115" s="68" t="str">
        <f t="shared" si="1351"/>
        <v/>
      </c>
      <c r="AU2115" s="68" t="str">
        <f t="shared" si="1352"/>
        <v/>
      </c>
      <c r="AV2115" s="68" t="str">
        <f t="shared" si="1353"/>
        <v/>
      </c>
      <c r="AW2115" s="88" t="str">
        <f t="shared" si="1336"/>
        <v/>
      </c>
      <c r="AZ2115" s="88" t="str">
        <f t="shared" si="1337"/>
        <v/>
      </c>
      <c r="BA2115" s="68" t="str">
        <f t="shared" si="1338"/>
        <v/>
      </c>
      <c r="BB2115" s="68" t="str">
        <f t="shared" si="1339"/>
        <v/>
      </c>
      <c r="BC2115" s="68" t="str">
        <f t="shared" si="1340"/>
        <v/>
      </c>
      <c r="BD2115" s="69" t="str">
        <f t="shared" si="1341"/>
        <v/>
      </c>
      <c r="BE2115" s="69" t="str">
        <f t="shared" si="1354"/>
        <v/>
      </c>
      <c r="BT2115" s="138" t="str">
        <f t="shared" ca="1" si="1355"/>
        <v/>
      </c>
      <c r="BU2115" s="139" t="str">
        <f t="shared" ca="1" si="1356"/>
        <v/>
      </c>
      <c r="BW2115" s="138" t="str">
        <f t="shared" si="1357"/>
        <v/>
      </c>
      <c r="BX2115" s="104" t="str">
        <f t="shared" si="1358"/>
        <v/>
      </c>
      <c r="BY2115" s="139" t="str">
        <f t="shared" si="1359"/>
        <v/>
      </c>
      <c r="CA2115" s="138" t="str">
        <f t="shared" si="1360"/>
        <v/>
      </c>
      <c r="CB2115" s="104" t="str">
        <f t="shared" si="1361"/>
        <v/>
      </c>
      <c r="CC2115" s="139" t="str">
        <f t="shared" si="1362"/>
        <v/>
      </c>
      <c r="CE2115" s="162" t="str">
        <f t="shared" si="1363"/>
        <v/>
      </c>
      <c r="CF2115" s="163" t="str">
        <f t="shared" si="1364"/>
        <v/>
      </c>
      <c r="CG2115" s="164" t="str">
        <f t="shared" si="1365"/>
        <v/>
      </c>
      <c r="CI2115" s="162" t="str">
        <f t="shared" si="1366"/>
        <v/>
      </c>
      <c r="CJ2115" s="163" t="str">
        <f t="shared" si="1369"/>
        <v/>
      </c>
      <c r="CK2115" s="164" t="str">
        <f t="shared" si="1370"/>
        <v/>
      </c>
      <c r="CM2115" s="169" t="str">
        <f t="shared" si="1367"/>
        <v/>
      </c>
      <c r="CN2115" s="139" t="str">
        <f t="shared" si="1368"/>
        <v/>
      </c>
      <c r="CP2115" s="41" t="str">
        <f>IF($CM2115="", "", COUNTIF($CM$11:$CM$3035, "&lt;"&amp;$CM2115)+1+COUNTIF($CM$11:$CM2115, $CM2115)-1)</f>
        <v/>
      </c>
    </row>
    <row r="2116" spans="1:94" x14ac:dyDescent="0.25">
      <c r="A2116" s="40"/>
      <c r="B2116" s="82" t="str">
        <f>IF($I2116="", "", IFERROR(INDEX('Job Database'!$AE$11:$AE$3035, MATCH($I2116, 'Job Database'!$X$11:$X$3035, 0)), ""))</f>
        <v/>
      </c>
      <c r="C2116" s="69" t="str">
        <f>IF($I2116="", "", IF(COUNTIF('Job Database'!$X$11:$X$3035, $I2116)=0, $AC$5, $AC$4))</f>
        <v/>
      </c>
      <c r="D2116" s="40"/>
      <c r="E2116" s="85" t="str">
        <f>IF($I2116="", "", IF(IFERROR(INDEX('Job Database'!$M$11:$M$3035, MATCH($I2116, 'Job Database'!$X$11:$X$3035, 0)), "")="", "", IFERROR(INDEX('Job Database'!$M$11:$M$3035, MATCH($I2116, 'Job Database'!$X$11:$X$3035, 0)), "")))</f>
        <v/>
      </c>
      <c r="F2116" s="40"/>
      <c r="G2116" s="88" t="str">
        <f t="shared" si="1342"/>
        <v/>
      </c>
      <c r="H2116" s="40"/>
      <c r="I2116" s="24"/>
      <c r="J2116" s="34"/>
      <c r="K2116" s="106"/>
      <c r="L2116" s="79"/>
      <c r="M2116" s="34"/>
      <c r="N2116" s="79"/>
      <c r="O2116" s="31"/>
      <c r="P2116" s="53"/>
      <c r="Q2116" s="40"/>
      <c r="S2116" s="41" t="str">
        <f t="shared" si="1330"/>
        <v/>
      </c>
      <c r="T2116" s="41" t="str">
        <f t="shared" si="1331"/>
        <v/>
      </c>
      <c r="U2116" s="41" t="str">
        <f t="shared" si="1343"/>
        <v/>
      </c>
      <c r="W2116" s="74" t="str">
        <f>IF('Job Database'!$X2116="", "", 'Job Database'!$X2116)</f>
        <v/>
      </c>
      <c r="Y2116" s="41" t="str">
        <f>IF($W2116="", "", IF(COUNTIF($I$11:$I$3035, $W2116)&gt;0, "", MAX($Y$10:$Y2115)+1))</f>
        <v/>
      </c>
      <c r="Z2116" s="41">
        <v>2106</v>
      </c>
      <c r="AA2116" s="58" t="str">
        <f t="shared" si="1344"/>
        <v/>
      </c>
      <c r="AC2116" s="41" t="str">
        <f t="shared" si="1332"/>
        <v/>
      </c>
      <c r="AE2116" s="41" t="str">
        <f t="shared" si="1345"/>
        <v/>
      </c>
      <c r="AJ2116" s="154" t="str">
        <f t="shared" si="1346"/>
        <v/>
      </c>
      <c r="AL2116" s="120" t="str">
        <f t="shared" si="1347"/>
        <v/>
      </c>
      <c r="AM2116" s="104" t="str">
        <f t="shared" si="1348"/>
        <v/>
      </c>
      <c r="AN2116" s="104" t="str">
        <f t="shared" si="1349"/>
        <v/>
      </c>
      <c r="AO2116" s="104" t="str">
        <f t="shared" si="1333"/>
        <v/>
      </c>
      <c r="AP2116" s="104" t="str">
        <f t="shared" si="1334"/>
        <v/>
      </c>
      <c r="AQ2116" s="121" t="str">
        <f t="shared" si="1350"/>
        <v/>
      </c>
      <c r="AS2116" s="88" t="str">
        <f t="shared" si="1335"/>
        <v/>
      </c>
      <c r="AT2116" s="68" t="str">
        <f t="shared" si="1351"/>
        <v/>
      </c>
      <c r="AU2116" s="68" t="str">
        <f t="shared" si="1352"/>
        <v/>
      </c>
      <c r="AV2116" s="68" t="str">
        <f t="shared" si="1353"/>
        <v/>
      </c>
      <c r="AW2116" s="88" t="str">
        <f t="shared" si="1336"/>
        <v/>
      </c>
      <c r="AZ2116" s="88" t="str">
        <f t="shared" si="1337"/>
        <v/>
      </c>
      <c r="BA2116" s="68" t="str">
        <f t="shared" si="1338"/>
        <v/>
      </c>
      <c r="BB2116" s="68" t="str">
        <f t="shared" si="1339"/>
        <v/>
      </c>
      <c r="BC2116" s="68" t="str">
        <f t="shared" si="1340"/>
        <v/>
      </c>
      <c r="BD2116" s="69" t="str">
        <f t="shared" si="1341"/>
        <v/>
      </c>
      <c r="BE2116" s="69" t="str">
        <f t="shared" si="1354"/>
        <v/>
      </c>
      <c r="BT2116" s="138" t="str">
        <f t="shared" ca="1" si="1355"/>
        <v/>
      </c>
      <c r="BU2116" s="139" t="str">
        <f t="shared" ca="1" si="1356"/>
        <v/>
      </c>
      <c r="BW2116" s="138" t="str">
        <f t="shared" si="1357"/>
        <v/>
      </c>
      <c r="BX2116" s="104" t="str">
        <f t="shared" si="1358"/>
        <v/>
      </c>
      <c r="BY2116" s="139" t="str">
        <f t="shared" si="1359"/>
        <v/>
      </c>
      <c r="CA2116" s="138" t="str">
        <f t="shared" si="1360"/>
        <v/>
      </c>
      <c r="CB2116" s="104" t="str">
        <f t="shared" si="1361"/>
        <v/>
      </c>
      <c r="CC2116" s="139" t="str">
        <f t="shared" si="1362"/>
        <v/>
      </c>
      <c r="CE2116" s="162" t="str">
        <f t="shared" si="1363"/>
        <v/>
      </c>
      <c r="CF2116" s="163" t="str">
        <f t="shared" si="1364"/>
        <v/>
      </c>
      <c r="CG2116" s="164" t="str">
        <f t="shared" si="1365"/>
        <v/>
      </c>
      <c r="CI2116" s="162" t="str">
        <f t="shared" si="1366"/>
        <v/>
      </c>
      <c r="CJ2116" s="163" t="str">
        <f t="shared" si="1369"/>
        <v/>
      </c>
      <c r="CK2116" s="164" t="str">
        <f t="shared" si="1370"/>
        <v/>
      </c>
      <c r="CM2116" s="169" t="str">
        <f t="shared" si="1367"/>
        <v/>
      </c>
      <c r="CN2116" s="139" t="str">
        <f t="shared" si="1368"/>
        <v/>
      </c>
      <c r="CP2116" s="41" t="str">
        <f>IF($CM2116="", "", COUNTIF($CM$11:$CM$3035, "&lt;"&amp;$CM2116)+1+COUNTIF($CM$11:$CM2116, $CM2116)-1)</f>
        <v/>
      </c>
    </row>
    <row r="2117" spans="1:94" x14ac:dyDescent="0.25">
      <c r="A2117" s="40"/>
      <c r="B2117" s="82" t="str">
        <f>IF($I2117="", "", IFERROR(INDEX('Job Database'!$AE$11:$AE$3035, MATCH($I2117, 'Job Database'!$X$11:$X$3035, 0)), ""))</f>
        <v/>
      </c>
      <c r="C2117" s="69" t="str">
        <f>IF($I2117="", "", IF(COUNTIF('Job Database'!$X$11:$X$3035, $I2117)=0, $AC$5, $AC$4))</f>
        <v/>
      </c>
      <c r="D2117" s="40"/>
      <c r="E2117" s="85" t="str">
        <f>IF($I2117="", "", IF(IFERROR(INDEX('Job Database'!$M$11:$M$3035, MATCH($I2117, 'Job Database'!$X$11:$X$3035, 0)), "")="", "", IFERROR(INDEX('Job Database'!$M$11:$M$3035, MATCH($I2117, 'Job Database'!$X$11:$X$3035, 0)), "")))</f>
        <v/>
      </c>
      <c r="F2117" s="40"/>
      <c r="G2117" s="88" t="str">
        <f t="shared" si="1342"/>
        <v/>
      </c>
      <c r="H2117" s="40"/>
      <c r="I2117" s="24"/>
      <c r="J2117" s="34"/>
      <c r="K2117" s="106"/>
      <c r="L2117" s="79"/>
      <c r="M2117" s="34"/>
      <c r="N2117" s="79"/>
      <c r="O2117" s="31"/>
      <c r="P2117" s="53"/>
      <c r="Q2117" s="40"/>
      <c r="S2117" s="41" t="str">
        <f t="shared" si="1330"/>
        <v/>
      </c>
      <c r="T2117" s="41" t="str">
        <f t="shared" si="1331"/>
        <v/>
      </c>
      <c r="U2117" s="41" t="str">
        <f t="shared" si="1343"/>
        <v/>
      </c>
      <c r="W2117" s="74" t="str">
        <f>IF('Job Database'!$X2117="", "", 'Job Database'!$X2117)</f>
        <v/>
      </c>
      <c r="Y2117" s="41" t="str">
        <f>IF($W2117="", "", IF(COUNTIF($I$11:$I$3035, $W2117)&gt;0, "", MAX($Y$10:$Y2116)+1))</f>
        <v/>
      </c>
      <c r="Z2117" s="41">
        <v>2107</v>
      </c>
      <c r="AA2117" s="58" t="str">
        <f t="shared" si="1344"/>
        <v/>
      </c>
      <c r="AC2117" s="41" t="str">
        <f t="shared" si="1332"/>
        <v/>
      </c>
      <c r="AE2117" s="41" t="str">
        <f t="shared" si="1345"/>
        <v/>
      </c>
      <c r="AJ2117" s="154" t="str">
        <f t="shared" si="1346"/>
        <v/>
      </c>
      <c r="AL2117" s="120" t="str">
        <f t="shared" si="1347"/>
        <v/>
      </c>
      <c r="AM2117" s="104" t="str">
        <f t="shared" si="1348"/>
        <v/>
      </c>
      <c r="AN2117" s="104" t="str">
        <f t="shared" si="1349"/>
        <v/>
      </c>
      <c r="AO2117" s="104" t="str">
        <f t="shared" si="1333"/>
        <v/>
      </c>
      <c r="AP2117" s="104" t="str">
        <f t="shared" si="1334"/>
        <v/>
      </c>
      <c r="AQ2117" s="121" t="str">
        <f t="shared" si="1350"/>
        <v/>
      </c>
      <c r="AS2117" s="88" t="str">
        <f t="shared" si="1335"/>
        <v/>
      </c>
      <c r="AT2117" s="68" t="str">
        <f t="shared" si="1351"/>
        <v/>
      </c>
      <c r="AU2117" s="68" t="str">
        <f t="shared" si="1352"/>
        <v/>
      </c>
      <c r="AV2117" s="68" t="str">
        <f t="shared" si="1353"/>
        <v/>
      </c>
      <c r="AW2117" s="88" t="str">
        <f t="shared" si="1336"/>
        <v/>
      </c>
      <c r="AZ2117" s="88" t="str">
        <f t="shared" si="1337"/>
        <v/>
      </c>
      <c r="BA2117" s="68" t="str">
        <f t="shared" si="1338"/>
        <v/>
      </c>
      <c r="BB2117" s="68" t="str">
        <f t="shared" si="1339"/>
        <v/>
      </c>
      <c r="BC2117" s="68" t="str">
        <f t="shared" si="1340"/>
        <v/>
      </c>
      <c r="BD2117" s="69" t="str">
        <f t="shared" si="1341"/>
        <v/>
      </c>
      <c r="BE2117" s="69" t="str">
        <f t="shared" si="1354"/>
        <v/>
      </c>
      <c r="BT2117" s="138" t="str">
        <f t="shared" ca="1" si="1355"/>
        <v/>
      </c>
      <c r="BU2117" s="139" t="str">
        <f t="shared" ca="1" si="1356"/>
        <v/>
      </c>
      <c r="BW2117" s="138" t="str">
        <f t="shared" si="1357"/>
        <v/>
      </c>
      <c r="BX2117" s="104" t="str">
        <f t="shared" si="1358"/>
        <v/>
      </c>
      <c r="BY2117" s="139" t="str">
        <f t="shared" si="1359"/>
        <v/>
      </c>
      <c r="CA2117" s="138" t="str">
        <f t="shared" si="1360"/>
        <v/>
      </c>
      <c r="CB2117" s="104" t="str">
        <f t="shared" si="1361"/>
        <v/>
      </c>
      <c r="CC2117" s="139" t="str">
        <f t="shared" si="1362"/>
        <v/>
      </c>
      <c r="CE2117" s="162" t="str">
        <f t="shared" si="1363"/>
        <v/>
      </c>
      <c r="CF2117" s="163" t="str">
        <f t="shared" si="1364"/>
        <v/>
      </c>
      <c r="CG2117" s="164" t="str">
        <f t="shared" si="1365"/>
        <v/>
      </c>
      <c r="CI2117" s="162" t="str">
        <f t="shared" si="1366"/>
        <v/>
      </c>
      <c r="CJ2117" s="163" t="str">
        <f t="shared" si="1369"/>
        <v/>
      </c>
      <c r="CK2117" s="164" t="str">
        <f t="shared" si="1370"/>
        <v/>
      </c>
      <c r="CM2117" s="169" t="str">
        <f t="shared" si="1367"/>
        <v/>
      </c>
      <c r="CN2117" s="139" t="str">
        <f t="shared" si="1368"/>
        <v/>
      </c>
      <c r="CP2117" s="41" t="str">
        <f>IF($CM2117="", "", COUNTIF($CM$11:$CM$3035, "&lt;"&amp;$CM2117)+1+COUNTIF($CM$11:$CM2117, $CM2117)-1)</f>
        <v/>
      </c>
    </row>
    <row r="2118" spans="1:94" x14ac:dyDescent="0.25">
      <c r="A2118" s="40"/>
      <c r="B2118" s="82" t="str">
        <f>IF($I2118="", "", IFERROR(INDEX('Job Database'!$AE$11:$AE$3035, MATCH($I2118, 'Job Database'!$X$11:$X$3035, 0)), ""))</f>
        <v/>
      </c>
      <c r="C2118" s="69" t="str">
        <f>IF($I2118="", "", IF(COUNTIF('Job Database'!$X$11:$X$3035, $I2118)=0, $AC$5, $AC$4))</f>
        <v/>
      </c>
      <c r="D2118" s="40"/>
      <c r="E2118" s="85" t="str">
        <f>IF($I2118="", "", IF(IFERROR(INDEX('Job Database'!$M$11:$M$3035, MATCH($I2118, 'Job Database'!$X$11:$X$3035, 0)), "")="", "", IFERROR(INDEX('Job Database'!$M$11:$M$3035, MATCH($I2118, 'Job Database'!$X$11:$X$3035, 0)), "")))</f>
        <v/>
      </c>
      <c r="F2118" s="40"/>
      <c r="G2118" s="88" t="str">
        <f t="shared" si="1342"/>
        <v/>
      </c>
      <c r="H2118" s="40"/>
      <c r="I2118" s="24"/>
      <c r="J2118" s="34"/>
      <c r="K2118" s="106"/>
      <c r="L2118" s="79"/>
      <c r="M2118" s="34"/>
      <c r="N2118" s="79"/>
      <c r="O2118" s="31"/>
      <c r="P2118" s="53"/>
      <c r="Q2118" s="40"/>
      <c r="S2118" s="41" t="str">
        <f t="shared" si="1330"/>
        <v/>
      </c>
      <c r="T2118" s="41" t="str">
        <f t="shared" si="1331"/>
        <v/>
      </c>
      <c r="U2118" s="41" t="str">
        <f t="shared" si="1343"/>
        <v/>
      </c>
      <c r="W2118" s="74" t="str">
        <f>IF('Job Database'!$X2118="", "", 'Job Database'!$X2118)</f>
        <v/>
      </c>
      <c r="Y2118" s="41" t="str">
        <f>IF($W2118="", "", IF(COUNTIF($I$11:$I$3035, $W2118)&gt;0, "", MAX($Y$10:$Y2117)+1))</f>
        <v/>
      </c>
      <c r="Z2118" s="41">
        <v>2108</v>
      </c>
      <c r="AA2118" s="58" t="str">
        <f t="shared" si="1344"/>
        <v/>
      </c>
      <c r="AC2118" s="41" t="str">
        <f t="shared" si="1332"/>
        <v/>
      </c>
      <c r="AE2118" s="41" t="str">
        <f t="shared" si="1345"/>
        <v/>
      </c>
      <c r="AJ2118" s="154" t="str">
        <f t="shared" si="1346"/>
        <v/>
      </c>
      <c r="AL2118" s="120" t="str">
        <f t="shared" si="1347"/>
        <v/>
      </c>
      <c r="AM2118" s="104" t="str">
        <f t="shared" si="1348"/>
        <v/>
      </c>
      <c r="AN2118" s="104" t="str">
        <f t="shared" si="1349"/>
        <v/>
      </c>
      <c r="AO2118" s="104" t="str">
        <f t="shared" si="1333"/>
        <v/>
      </c>
      <c r="AP2118" s="104" t="str">
        <f t="shared" si="1334"/>
        <v/>
      </c>
      <c r="AQ2118" s="121" t="str">
        <f t="shared" si="1350"/>
        <v/>
      </c>
      <c r="AS2118" s="88" t="str">
        <f t="shared" si="1335"/>
        <v/>
      </c>
      <c r="AT2118" s="68" t="str">
        <f t="shared" si="1351"/>
        <v/>
      </c>
      <c r="AU2118" s="68" t="str">
        <f t="shared" si="1352"/>
        <v/>
      </c>
      <c r="AV2118" s="68" t="str">
        <f t="shared" si="1353"/>
        <v/>
      </c>
      <c r="AW2118" s="88" t="str">
        <f t="shared" si="1336"/>
        <v/>
      </c>
      <c r="AZ2118" s="88" t="str">
        <f t="shared" si="1337"/>
        <v/>
      </c>
      <c r="BA2118" s="68" t="str">
        <f t="shared" si="1338"/>
        <v/>
      </c>
      <c r="BB2118" s="68" t="str">
        <f t="shared" si="1339"/>
        <v/>
      </c>
      <c r="BC2118" s="68" t="str">
        <f t="shared" si="1340"/>
        <v/>
      </c>
      <c r="BD2118" s="69" t="str">
        <f t="shared" si="1341"/>
        <v/>
      </c>
      <c r="BE2118" s="69" t="str">
        <f t="shared" si="1354"/>
        <v/>
      </c>
      <c r="BT2118" s="138" t="str">
        <f t="shared" ca="1" si="1355"/>
        <v/>
      </c>
      <c r="BU2118" s="139" t="str">
        <f t="shared" ca="1" si="1356"/>
        <v/>
      </c>
      <c r="BW2118" s="138" t="str">
        <f t="shared" si="1357"/>
        <v/>
      </c>
      <c r="BX2118" s="104" t="str">
        <f t="shared" si="1358"/>
        <v/>
      </c>
      <c r="BY2118" s="139" t="str">
        <f t="shared" si="1359"/>
        <v/>
      </c>
      <c r="CA2118" s="138" t="str">
        <f t="shared" si="1360"/>
        <v/>
      </c>
      <c r="CB2118" s="104" t="str">
        <f t="shared" si="1361"/>
        <v/>
      </c>
      <c r="CC2118" s="139" t="str">
        <f t="shared" si="1362"/>
        <v/>
      </c>
      <c r="CE2118" s="162" t="str">
        <f t="shared" si="1363"/>
        <v/>
      </c>
      <c r="CF2118" s="163" t="str">
        <f t="shared" si="1364"/>
        <v/>
      </c>
      <c r="CG2118" s="164" t="str">
        <f t="shared" si="1365"/>
        <v/>
      </c>
      <c r="CI2118" s="162" t="str">
        <f t="shared" si="1366"/>
        <v/>
      </c>
      <c r="CJ2118" s="163" t="str">
        <f t="shared" si="1369"/>
        <v/>
      </c>
      <c r="CK2118" s="164" t="str">
        <f t="shared" si="1370"/>
        <v/>
      </c>
      <c r="CM2118" s="169" t="str">
        <f t="shared" si="1367"/>
        <v/>
      </c>
      <c r="CN2118" s="139" t="str">
        <f t="shared" si="1368"/>
        <v/>
      </c>
      <c r="CP2118" s="41" t="str">
        <f>IF($CM2118="", "", COUNTIF($CM$11:$CM$3035, "&lt;"&amp;$CM2118)+1+COUNTIF($CM$11:$CM2118, $CM2118)-1)</f>
        <v/>
      </c>
    </row>
    <row r="2119" spans="1:94" x14ac:dyDescent="0.25">
      <c r="A2119" s="40"/>
      <c r="B2119" s="82" t="str">
        <f>IF($I2119="", "", IFERROR(INDEX('Job Database'!$AE$11:$AE$3035, MATCH($I2119, 'Job Database'!$X$11:$X$3035, 0)), ""))</f>
        <v/>
      </c>
      <c r="C2119" s="69" t="str">
        <f>IF($I2119="", "", IF(COUNTIF('Job Database'!$X$11:$X$3035, $I2119)=0, $AC$5, $AC$4))</f>
        <v/>
      </c>
      <c r="D2119" s="40"/>
      <c r="E2119" s="85" t="str">
        <f>IF($I2119="", "", IF(IFERROR(INDEX('Job Database'!$M$11:$M$3035, MATCH($I2119, 'Job Database'!$X$11:$X$3035, 0)), "")="", "", IFERROR(INDEX('Job Database'!$M$11:$M$3035, MATCH($I2119, 'Job Database'!$X$11:$X$3035, 0)), "")))</f>
        <v/>
      </c>
      <c r="F2119" s="40"/>
      <c r="G2119" s="88" t="str">
        <f t="shared" si="1342"/>
        <v/>
      </c>
      <c r="H2119" s="40"/>
      <c r="I2119" s="24"/>
      <c r="J2119" s="34"/>
      <c r="K2119" s="106"/>
      <c r="L2119" s="79"/>
      <c r="M2119" s="34"/>
      <c r="N2119" s="79"/>
      <c r="O2119" s="31"/>
      <c r="P2119" s="53"/>
      <c r="Q2119" s="40"/>
      <c r="S2119" s="41" t="str">
        <f t="shared" si="1330"/>
        <v/>
      </c>
      <c r="T2119" s="41" t="str">
        <f t="shared" si="1331"/>
        <v/>
      </c>
      <c r="U2119" s="41" t="str">
        <f t="shared" si="1343"/>
        <v/>
      </c>
      <c r="W2119" s="74" t="str">
        <f>IF('Job Database'!$X2119="", "", 'Job Database'!$X2119)</f>
        <v/>
      </c>
      <c r="Y2119" s="41" t="str">
        <f>IF($W2119="", "", IF(COUNTIF($I$11:$I$3035, $W2119)&gt;0, "", MAX($Y$10:$Y2118)+1))</f>
        <v/>
      </c>
      <c r="Z2119" s="41">
        <v>2109</v>
      </c>
      <c r="AA2119" s="58" t="str">
        <f t="shared" si="1344"/>
        <v/>
      </c>
      <c r="AC2119" s="41" t="str">
        <f t="shared" si="1332"/>
        <v/>
      </c>
      <c r="AE2119" s="41" t="str">
        <f t="shared" si="1345"/>
        <v/>
      </c>
      <c r="AJ2119" s="154" t="str">
        <f t="shared" si="1346"/>
        <v/>
      </c>
      <c r="AL2119" s="120" t="str">
        <f t="shared" si="1347"/>
        <v/>
      </c>
      <c r="AM2119" s="104" t="str">
        <f t="shared" si="1348"/>
        <v/>
      </c>
      <c r="AN2119" s="104" t="str">
        <f t="shared" si="1349"/>
        <v/>
      </c>
      <c r="AO2119" s="104" t="str">
        <f t="shared" si="1333"/>
        <v/>
      </c>
      <c r="AP2119" s="104" t="str">
        <f t="shared" si="1334"/>
        <v/>
      </c>
      <c r="AQ2119" s="121" t="str">
        <f t="shared" si="1350"/>
        <v/>
      </c>
      <c r="AS2119" s="88" t="str">
        <f t="shared" si="1335"/>
        <v/>
      </c>
      <c r="AT2119" s="68" t="str">
        <f t="shared" si="1351"/>
        <v/>
      </c>
      <c r="AU2119" s="68" t="str">
        <f t="shared" si="1352"/>
        <v/>
      </c>
      <c r="AV2119" s="68" t="str">
        <f t="shared" si="1353"/>
        <v/>
      </c>
      <c r="AW2119" s="88" t="str">
        <f t="shared" si="1336"/>
        <v/>
      </c>
      <c r="AZ2119" s="88" t="str">
        <f t="shared" si="1337"/>
        <v/>
      </c>
      <c r="BA2119" s="68" t="str">
        <f t="shared" si="1338"/>
        <v/>
      </c>
      <c r="BB2119" s="68" t="str">
        <f t="shared" si="1339"/>
        <v/>
      </c>
      <c r="BC2119" s="68" t="str">
        <f t="shared" si="1340"/>
        <v/>
      </c>
      <c r="BD2119" s="69" t="str">
        <f t="shared" si="1341"/>
        <v/>
      </c>
      <c r="BE2119" s="69" t="str">
        <f t="shared" si="1354"/>
        <v/>
      </c>
      <c r="BT2119" s="138" t="str">
        <f t="shared" ca="1" si="1355"/>
        <v/>
      </c>
      <c r="BU2119" s="139" t="str">
        <f t="shared" ca="1" si="1356"/>
        <v/>
      </c>
      <c r="BW2119" s="138" t="str">
        <f t="shared" si="1357"/>
        <v/>
      </c>
      <c r="BX2119" s="104" t="str">
        <f t="shared" si="1358"/>
        <v/>
      </c>
      <c r="BY2119" s="139" t="str">
        <f t="shared" si="1359"/>
        <v/>
      </c>
      <c r="CA2119" s="138" t="str">
        <f t="shared" si="1360"/>
        <v/>
      </c>
      <c r="CB2119" s="104" t="str">
        <f t="shared" si="1361"/>
        <v/>
      </c>
      <c r="CC2119" s="139" t="str">
        <f t="shared" si="1362"/>
        <v/>
      </c>
      <c r="CE2119" s="162" t="str">
        <f t="shared" si="1363"/>
        <v/>
      </c>
      <c r="CF2119" s="163" t="str">
        <f t="shared" si="1364"/>
        <v/>
      </c>
      <c r="CG2119" s="164" t="str">
        <f t="shared" si="1365"/>
        <v/>
      </c>
      <c r="CI2119" s="162" t="str">
        <f t="shared" si="1366"/>
        <v/>
      </c>
      <c r="CJ2119" s="163" t="str">
        <f t="shared" si="1369"/>
        <v/>
      </c>
      <c r="CK2119" s="164" t="str">
        <f t="shared" si="1370"/>
        <v/>
      </c>
      <c r="CM2119" s="169" t="str">
        <f t="shared" si="1367"/>
        <v/>
      </c>
      <c r="CN2119" s="139" t="str">
        <f t="shared" si="1368"/>
        <v/>
      </c>
      <c r="CP2119" s="41" t="str">
        <f>IF($CM2119="", "", COUNTIF($CM$11:$CM$3035, "&lt;"&amp;$CM2119)+1+COUNTIF($CM$11:$CM2119, $CM2119)-1)</f>
        <v/>
      </c>
    </row>
    <row r="2120" spans="1:94" x14ac:dyDescent="0.25">
      <c r="A2120" s="40"/>
      <c r="B2120" s="82" t="str">
        <f>IF($I2120="", "", IFERROR(INDEX('Job Database'!$AE$11:$AE$3035, MATCH($I2120, 'Job Database'!$X$11:$X$3035, 0)), ""))</f>
        <v/>
      </c>
      <c r="C2120" s="69" t="str">
        <f>IF($I2120="", "", IF(COUNTIF('Job Database'!$X$11:$X$3035, $I2120)=0, $AC$5, $AC$4))</f>
        <v/>
      </c>
      <c r="D2120" s="40"/>
      <c r="E2120" s="85" t="str">
        <f>IF($I2120="", "", IF(IFERROR(INDEX('Job Database'!$M$11:$M$3035, MATCH($I2120, 'Job Database'!$X$11:$X$3035, 0)), "")="", "", IFERROR(INDEX('Job Database'!$M$11:$M$3035, MATCH($I2120, 'Job Database'!$X$11:$X$3035, 0)), "")))</f>
        <v/>
      </c>
      <c r="F2120" s="40"/>
      <c r="G2120" s="88" t="str">
        <f t="shared" si="1342"/>
        <v/>
      </c>
      <c r="H2120" s="40"/>
      <c r="I2120" s="24"/>
      <c r="J2120" s="34"/>
      <c r="K2120" s="106"/>
      <c r="L2120" s="79"/>
      <c r="M2120" s="34"/>
      <c r="N2120" s="79"/>
      <c r="O2120" s="31"/>
      <c r="P2120" s="53"/>
      <c r="Q2120" s="40"/>
      <c r="S2120" s="41" t="str">
        <f t="shared" si="1330"/>
        <v/>
      </c>
      <c r="T2120" s="41" t="str">
        <f t="shared" si="1331"/>
        <v/>
      </c>
      <c r="U2120" s="41" t="str">
        <f t="shared" si="1343"/>
        <v/>
      </c>
      <c r="W2120" s="74" t="str">
        <f>IF('Job Database'!$X2120="", "", 'Job Database'!$X2120)</f>
        <v/>
      </c>
      <c r="Y2120" s="41" t="str">
        <f>IF($W2120="", "", IF(COUNTIF($I$11:$I$3035, $W2120)&gt;0, "", MAX($Y$10:$Y2119)+1))</f>
        <v/>
      </c>
      <c r="Z2120" s="41">
        <v>2110</v>
      </c>
      <c r="AA2120" s="58" t="str">
        <f t="shared" si="1344"/>
        <v/>
      </c>
      <c r="AC2120" s="41" t="str">
        <f t="shared" si="1332"/>
        <v/>
      </c>
      <c r="AE2120" s="41" t="str">
        <f t="shared" si="1345"/>
        <v/>
      </c>
      <c r="AJ2120" s="154" t="str">
        <f t="shared" si="1346"/>
        <v/>
      </c>
      <c r="AL2120" s="120" t="str">
        <f t="shared" si="1347"/>
        <v/>
      </c>
      <c r="AM2120" s="104" t="str">
        <f t="shared" si="1348"/>
        <v/>
      </c>
      <c r="AN2120" s="104" t="str">
        <f t="shared" si="1349"/>
        <v/>
      </c>
      <c r="AO2120" s="104" t="str">
        <f t="shared" si="1333"/>
        <v/>
      </c>
      <c r="AP2120" s="104" t="str">
        <f t="shared" si="1334"/>
        <v/>
      </c>
      <c r="AQ2120" s="121" t="str">
        <f t="shared" si="1350"/>
        <v/>
      </c>
      <c r="AS2120" s="88" t="str">
        <f t="shared" si="1335"/>
        <v/>
      </c>
      <c r="AT2120" s="68" t="str">
        <f t="shared" si="1351"/>
        <v/>
      </c>
      <c r="AU2120" s="68" t="str">
        <f t="shared" si="1352"/>
        <v/>
      </c>
      <c r="AV2120" s="68" t="str">
        <f t="shared" si="1353"/>
        <v/>
      </c>
      <c r="AW2120" s="88" t="str">
        <f t="shared" si="1336"/>
        <v/>
      </c>
      <c r="AZ2120" s="88" t="str">
        <f t="shared" si="1337"/>
        <v/>
      </c>
      <c r="BA2120" s="68" t="str">
        <f t="shared" si="1338"/>
        <v/>
      </c>
      <c r="BB2120" s="68" t="str">
        <f t="shared" si="1339"/>
        <v/>
      </c>
      <c r="BC2120" s="68" t="str">
        <f t="shared" si="1340"/>
        <v/>
      </c>
      <c r="BD2120" s="69" t="str">
        <f t="shared" si="1341"/>
        <v/>
      </c>
      <c r="BE2120" s="69" t="str">
        <f t="shared" si="1354"/>
        <v/>
      </c>
      <c r="BT2120" s="138" t="str">
        <f t="shared" ca="1" si="1355"/>
        <v/>
      </c>
      <c r="BU2120" s="139" t="str">
        <f t="shared" ca="1" si="1356"/>
        <v/>
      </c>
      <c r="BW2120" s="138" t="str">
        <f t="shared" si="1357"/>
        <v/>
      </c>
      <c r="BX2120" s="104" t="str">
        <f t="shared" si="1358"/>
        <v/>
      </c>
      <c r="BY2120" s="139" t="str">
        <f t="shared" si="1359"/>
        <v/>
      </c>
      <c r="CA2120" s="138" t="str">
        <f t="shared" si="1360"/>
        <v/>
      </c>
      <c r="CB2120" s="104" t="str">
        <f t="shared" si="1361"/>
        <v/>
      </c>
      <c r="CC2120" s="139" t="str">
        <f t="shared" si="1362"/>
        <v/>
      </c>
      <c r="CE2120" s="162" t="str">
        <f t="shared" si="1363"/>
        <v/>
      </c>
      <c r="CF2120" s="163" t="str">
        <f t="shared" si="1364"/>
        <v/>
      </c>
      <c r="CG2120" s="164" t="str">
        <f t="shared" si="1365"/>
        <v/>
      </c>
      <c r="CI2120" s="162" t="str">
        <f t="shared" si="1366"/>
        <v/>
      </c>
      <c r="CJ2120" s="163" t="str">
        <f t="shared" si="1369"/>
        <v/>
      </c>
      <c r="CK2120" s="164" t="str">
        <f t="shared" si="1370"/>
        <v/>
      </c>
      <c r="CM2120" s="169" t="str">
        <f t="shared" si="1367"/>
        <v/>
      </c>
      <c r="CN2120" s="139" t="str">
        <f t="shared" si="1368"/>
        <v/>
      </c>
      <c r="CP2120" s="41" t="str">
        <f>IF($CM2120="", "", COUNTIF($CM$11:$CM$3035, "&lt;"&amp;$CM2120)+1+COUNTIF($CM$11:$CM2120, $CM2120)-1)</f>
        <v/>
      </c>
    </row>
    <row r="2121" spans="1:94" x14ac:dyDescent="0.25">
      <c r="A2121" s="40"/>
      <c r="B2121" s="82" t="str">
        <f>IF($I2121="", "", IFERROR(INDEX('Job Database'!$AE$11:$AE$3035, MATCH($I2121, 'Job Database'!$X$11:$X$3035, 0)), ""))</f>
        <v/>
      </c>
      <c r="C2121" s="69" t="str">
        <f>IF($I2121="", "", IF(COUNTIF('Job Database'!$X$11:$X$3035, $I2121)=0, $AC$5, $AC$4))</f>
        <v/>
      </c>
      <c r="D2121" s="40"/>
      <c r="E2121" s="85" t="str">
        <f>IF($I2121="", "", IF(IFERROR(INDEX('Job Database'!$M$11:$M$3035, MATCH($I2121, 'Job Database'!$X$11:$X$3035, 0)), "")="", "", IFERROR(INDEX('Job Database'!$M$11:$M$3035, MATCH($I2121, 'Job Database'!$X$11:$X$3035, 0)), "")))</f>
        <v/>
      </c>
      <c r="F2121" s="40"/>
      <c r="G2121" s="88" t="str">
        <f t="shared" si="1342"/>
        <v/>
      </c>
      <c r="H2121" s="40"/>
      <c r="I2121" s="24"/>
      <c r="J2121" s="34"/>
      <c r="K2121" s="106"/>
      <c r="L2121" s="79"/>
      <c r="M2121" s="34"/>
      <c r="N2121" s="79"/>
      <c r="O2121" s="31"/>
      <c r="P2121" s="53"/>
      <c r="Q2121" s="40"/>
      <c r="S2121" s="41" t="str">
        <f t="shared" si="1330"/>
        <v/>
      </c>
      <c r="T2121" s="41" t="str">
        <f t="shared" si="1331"/>
        <v/>
      </c>
      <c r="U2121" s="41" t="str">
        <f t="shared" si="1343"/>
        <v/>
      </c>
      <c r="W2121" s="74" t="str">
        <f>IF('Job Database'!$X2121="", "", 'Job Database'!$X2121)</f>
        <v/>
      </c>
      <c r="Y2121" s="41" t="str">
        <f>IF($W2121="", "", IF(COUNTIF($I$11:$I$3035, $W2121)&gt;0, "", MAX($Y$10:$Y2120)+1))</f>
        <v/>
      </c>
      <c r="Z2121" s="41">
        <v>2111</v>
      </c>
      <c r="AA2121" s="58" t="str">
        <f t="shared" si="1344"/>
        <v/>
      </c>
      <c r="AC2121" s="41" t="str">
        <f t="shared" si="1332"/>
        <v/>
      </c>
      <c r="AE2121" s="41" t="str">
        <f t="shared" si="1345"/>
        <v/>
      </c>
      <c r="AJ2121" s="154" t="str">
        <f t="shared" si="1346"/>
        <v/>
      </c>
      <c r="AL2121" s="120" t="str">
        <f t="shared" si="1347"/>
        <v/>
      </c>
      <c r="AM2121" s="104" t="str">
        <f t="shared" si="1348"/>
        <v/>
      </c>
      <c r="AN2121" s="104" t="str">
        <f t="shared" si="1349"/>
        <v/>
      </c>
      <c r="AO2121" s="104" t="str">
        <f t="shared" si="1333"/>
        <v/>
      </c>
      <c r="AP2121" s="104" t="str">
        <f t="shared" si="1334"/>
        <v/>
      </c>
      <c r="AQ2121" s="121" t="str">
        <f t="shared" si="1350"/>
        <v/>
      </c>
      <c r="AS2121" s="88" t="str">
        <f t="shared" si="1335"/>
        <v/>
      </c>
      <c r="AT2121" s="68" t="str">
        <f t="shared" si="1351"/>
        <v/>
      </c>
      <c r="AU2121" s="68" t="str">
        <f t="shared" si="1352"/>
        <v/>
      </c>
      <c r="AV2121" s="68" t="str">
        <f t="shared" si="1353"/>
        <v/>
      </c>
      <c r="AW2121" s="88" t="str">
        <f t="shared" si="1336"/>
        <v/>
      </c>
      <c r="AZ2121" s="88" t="str">
        <f t="shared" si="1337"/>
        <v/>
      </c>
      <c r="BA2121" s="68" t="str">
        <f t="shared" si="1338"/>
        <v/>
      </c>
      <c r="BB2121" s="68" t="str">
        <f t="shared" si="1339"/>
        <v/>
      </c>
      <c r="BC2121" s="68" t="str">
        <f t="shared" si="1340"/>
        <v/>
      </c>
      <c r="BD2121" s="69" t="str">
        <f t="shared" si="1341"/>
        <v/>
      </c>
      <c r="BE2121" s="69" t="str">
        <f t="shared" si="1354"/>
        <v/>
      </c>
      <c r="BT2121" s="138" t="str">
        <f t="shared" ca="1" si="1355"/>
        <v/>
      </c>
      <c r="BU2121" s="139" t="str">
        <f t="shared" ca="1" si="1356"/>
        <v/>
      </c>
      <c r="BW2121" s="138" t="str">
        <f t="shared" si="1357"/>
        <v/>
      </c>
      <c r="BX2121" s="104" t="str">
        <f t="shared" si="1358"/>
        <v/>
      </c>
      <c r="BY2121" s="139" t="str">
        <f t="shared" si="1359"/>
        <v/>
      </c>
      <c r="CA2121" s="138" t="str">
        <f t="shared" si="1360"/>
        <v/>
      </c>
      <c r="CB2121" s="104" t="str">
        <f t="shared" si="1361"/>
        <v/>
      </c>
      <c r="CC2121" s="139" t="str">
        <f t="shared" si="1362"/>
        <v/>
      </c>
      <c r="CE2121" s="162" t="str">
        <f t="shared" si="1363"/>
        <v/>
      </c>
      <c r="CF2121" s="163" t="str">
        <f t="shared" si="1364"/>
        <v/>
      </c>
      <c r="CG2121" s="164" t="str">
        <f t="shared" si="1365"/>
        <v/>
      </c>
      <c r="CI2121" s="162" t="str">
        <f t="shared" si="1366"/>
        <v/>
      </c>
      <c r="CJ2121" s="163" t="str">
        <f t="shared" si="1369"/>
        <v/>
      </c>
      <c r="CK2121" s="164" t="str">
        <f t="shared" si="1370"/>
        <v/>
      </c>
      <c r="CM2121" s="169" t="str">
        <f t="shared" si="1367"/>
        <v/>
      </c>
      <c r="CN2121" s="139" t="str">
        <f t="shared" si="1368"/>
        <v/>
      </c>
      <c r="CP2121" s="41" t="str">
        <f>IF($CM2121="", "", COUNTIF($CM$11:$CM$3035, "&lt;"&amp;$CM2121)+1+COUNTIF($CM$11:$CM2121, $CM2121)-1)</f>
        <v/>
      </c>
    </row>
    <row r="2122" spans="1:94" x14ac:dyDescent="0.25">
      <c r="A2122" s="40"/>
      <c r="B2122" s="82" t="str">
        <f>IF($I2122="", "", IFERROR(INDEX('Job Database'!$AE$11:$AE$3035, MATCH($I2122, 'Job Database'!$X$11:$X$3035, 0)), ""))</f>
        <v/>
      </c>
      <c r="C2122" s="69" t="str">
        <f>IF($I2122="", "", IF(COUNTIF('Job Database'!$X$11:$X$3035, $I2122)=0, $AC$5, $AC$4))</f>
        <v/>
      </c>
      <c r="D2122" s="40"/>
      <c r="E2122" s="85" t="str">
        <f>IF($I2122="", "", IF(IFERROR(INDEX('Job Database'!$M$11:$M$3035, MATCH($I2122, 'Job Database'!$X$11:$X$3035, 0)), "")="", "", IFERROR(INDEX('Job Database'!$M$11:$M$3035, MATCH($I2122, 'Job Database'!$X$11:$X$3035, 0)), "")))</f>
        <v/>
      </c>
      <c r="F2122" s="40"/>
      <c r="G2122" s="88" t="str">
        <f t="shared" si="1342"/>
        <v/>
      </c>
      <c r="H2122" s="40"/>
      <c r="I2122" s="24"/>
      <c r="J2122" s="34"/>
      <c r="K2122" s="106"/>
      <c r="L2122" s="79"/>
      <c r="M2122" s="34"/>
      <c r="N2122" s="79"/>
      <c r="O2122" s="31"/>
      <c r="P2122" s="53"/>
      <c r="Q2122" s="40"/>
      <c r="S2122" s="41" t="str">
        <f t="shared" si="1330"/>
        <v/>
      </c>
      <c r="T2122" s="41" t="str">
        <f t="shared" si="1331"/>
        <v/>
      </c>
      <c r="U2122" s="41" t="str">
        <f t="shared" si="1343"/>
        <v/>
      </c>
      <c r="W2122" s="74" t="str">
        <f>IF('Job Database'!$X2122="", "", 'Job Database'!$X2122)</f>
        <v/>
      </c>
      <c r="Y2122" s="41" t="str">
        <f>IF($W2122="", "", IF(COUNTIF($I$11:$I$3035, $W2122)&gt;0, "", MAX($Y$10:$Y2121)+1))</f>
        <v/>
      </c>
      <c r="Z2122" s="41">
        <v>2112</v>
      </c>
      <c r="AA2122" s="58" t="str">
        <f t="shared" si="1344"/>
        <v/>
      </c>
      <c r="AC2122" s="41" t="str">
        <f t="shared" si="1332"/>
        <v/>
      </c>
      <c r="AE2122" s="41" t="str">
        <f t="shared" si="1345"/>
        <v/>
      </c>
      <c r="AJ2122" s="154" t="str">
        <f t="shared" si="1346"/>
        <v/>
      </c>
      <c r="AL2122" s="120" t="str">
        <f t="shared" si="1347"/>
        <v/>
      </c>
      <c r="AM2122" s="104" t="str">
        <f t="shared" si="1348"/>
        <v/>
      </c>
      <c r="AN2122" s="104" t="str">
        <f t="shared" si="1349"/>
        <v/>
      </c>
      <c r="AO2122" s="104" t="str">
        <f t="shared" si="1333"/>
        <v/>
      </c>
      <c r="AP2122" s="104" t="str">
        <f t="shared" si="1334"/>
        <v/>
      </c>
      <c r="AQ2122" s="121" t="str">
        <f t="shared" si="1350"/>
        <v/>
      </c>
      <c r="AS2122" s="88" t="str">
        <f t="shared" si="1335"/>
        <v/>
      </c>
      <c r="AT2122" s="68" t="str">
        <f t="shared" si="1351"/>
        <v/>
      </c>
      <c r="AU2122" s="68" t="str">
        <f t="shared" si="1352"/>
        <v/>
      </c>
      <c r="AV2122" s="68" t="str">
        <f t="shared" si="1353"/>
        <v/>
      </c>
      <c r="AW2122" s="88" t="str">
        <f t="shared" si="1336"/>
        <v/>
      </c>
      <c r="AZ2122" s="88" t="str">
        <f t="shared" si="1337"/>
        <v/>
      </c>
      <c r="BA2122" s="68" t="str">
        <f t="shared" si="1338"/>
        <v/>
      </c>
      <c r="BB2122" s="68" t="str">
        <f t="shared" si="1339"/>
        <v/>
      </c>
      <c r="BC2122" s="68" t="str">
        <f t="shared" si="1340"/>
        <v/>
      </c>
      <c r="BD2122" s="69" t="str">
        <f t="shared" si="1341"/>
        <v/>
      </c>
      <c r="BE2122" s="69" t="str">
        <f t="shared" si="1354"/>
        <v/>
      </c>
      <c r="BT2122" s="138" t="str">
        <f t="shared" ca="1" si="1355"/>
        <v/>
      </c>
      <c r="BU2122" s="139" t="str">
        <f t="shared" ca="1" si="1356"/>
        <v/>
      </c>
      <c r="BW2122" s="138" t="str">
        <f t="shared" si="1357"/>
        <v/>
      </c>
      <c r="BX2122" s="104" t="str">
        <f t="shared" si="1358"/>
        <v/>
      </c>
      <c r="BY2122" s="139" t="str">
        <f t="shared" si="1359"/>
        <v/>
      </c>
      <c r="CA2122" s="138" t="str">
        <f t="shared" si="1360"/>
        <v/>
      </c>
      <c r="CB2122" s="104" t="str">
        <f t="shared" si="1361"/>
        <v/>
      </c>
      <c r="CC2122" s="139" t="str">
        <f t="shared" si="1362"/>
        <v/>
      </c>
      <c r="CE2122" s="162" t="str">
        <f t="shared" si="1363"/>
        <v/>
      </c>
      <c r="CF2122" s="163" t="str">
        <f t="shared" si="1364"/>
        <v/>
      </c>
      <c r="CG2122" s="164" t="str">
        <f t="shared" si="1365"/>
        <v/>
      </c>
      <c r="CI2122" s="162" t="str">
        <f t="shared" si="1366"/>
        <v/>
      </c>
      <c r="CJ2122" s="163" t="str">
        <f t="shared" si="1369"/>
        <v/>
      </c>
      <c r="CK2122" s="164" t="str">
        <f t="shared" si="1370"/>
        <v/>
      </c>
      <c r="CM2122" s="169" t="str">
        <f t="shared" si="1367"/>
        <v/>
      </c>
      <c r="CN2122" s="139" t="str">
        <f t="shared" si="1368"/>
        <v/>
      </c>
      <c r="CP2122" s="41" t="str">
        <f>IF($CM2122="", "", COUNTIF($CM$11:$CM$3035, "&lt;"&amp;$CM2122)+1+COUNTIF($CM$11:$CM2122, $CM2122)-1)</f>
        <v/>
      </c>
    </row>
    <row r="2123" spans="1:94" x14ac:dyDescent="0.25">
      <c r="A2123" s="40"/>
      <c r="B2123" s="82" t="str">
        <f>IF($I2123="", "", IFERROR(INDEX('Job Database'!$AE$11:$AE$3035, MATCH($I2123, 'Job Database'!$X$11:$X$3035, 0)), ""))</f>
        <v/>
      </c>
      <c r="C2123" s="69" t="str">
        <f>IF($I2123="", "", IF(COUNTIF('Job Database'!$X$11:$X$3035, $I2123)=0, $AC$5, $AC$4))</f>
        <v/>
      </c>
      <c r="D2123" s="40"/>
      <c r="E2123" s="85" t="str">
        <f>IF($I2123="", "", IF(IFERROR(INDEX('Job Database'!$M$11:$M$3035, MATCH($I2123, 'Job Database'!$X$11:$X$3035, 0)), "")="", "", IFERROR(INDEX('Job Database'!$M$11:$M$3035, MATCH($I2123, 'Job Database'!$X$11:$X$3035, 0)), "")))</f>
        <v/>
      </c>
      <c r="F2123" s="40"/>
      <c r="G2123" s="88" t="str">
        <f t="shared" si="1342"/>
        <v/>
      </c>
      <c r="H2123" s="40"/>
      <c r="I2123" s="24"/>
      <c r="J2123" s="34"/>
      <c r="K2123" s="106"/>
      <c r="L2123" s="79"/>
      <c r="M2123" s="34"/>
      <c r="N2123" s="79"/>
      <c r="O2123" s="31"/>
      <c r="P2123" s="53"/>
      <c r="Q2123" s="40"/>
      <c r="S2123" s="41" t="str">
        <f t="shared" ref="S2123:S2186" si="1371">IF($K2123="", "", IF($AG$5&lt;=$K2123, "X", ""))</f>
        <v/>
      </c>
      <c r="T2123" s="41" t="str">
        <f t="shared" ref="T2123:T2186" si="1372">IF($K2123="", "", IF($AG$5&gt;$K2123, "X", ""))</f>
        <v/>
      </c>
      <c r="U2123" s="41" t="str">
        <f t="shared" si="1343"/>
        <v/>
      </c>
      <c r="W2123" s="74" t="str">
        <f>IF('Job Database'!$X2123="", "", 'Job Database'!$X2123)</f>
        <v/>
      </c>
      <c r="Y2123" s="41" t="str">
        <f>IF($W2123="", "", IF(COUNTIF($I$11:$I$3035, $W2123)&gt;0, "", MAX($Y$10:$Y2122)+1))</f>
        <v/>
      </c>
      <c r="Z2123" s="41">
        <v>2113</v>
      </c>
      <c r="AA2123" s="58" t="str">
        <f t="shared" si="1344"/>
        <v/>
      </c>
      <c r="AC2123" s="41" t="str">
        <f t="shared" ref="AC2123:AC2186" si="1373">IF($I2123="", "", IF(COUNTIF($W$11:$W$3035, $I2123)=0, "X", ""))</f>
        <v/>
      </c>
      <c r="AE2123" s="41" t="str">
        <f t="shared" si="1345"/>
        <v/>
      </c>
      <c r="AJ2123" s="154" t="str">
        <f t="shared" si="1346"/>
        <v/>
      </c>
      <c r="AL2123" s="120" t="str">
        <f t="shared" si="1347"/>
        <v/>
      </c>
      <c r="AM2123" s="104" t="str">
        <f t="shared" si="1348"/>
        <v/>
      </c>
      <c r="AN2123" s="104" t="str">
        <f t="shared" si="1349"/>
        <v/>
      </c>
      <c r="AO2123" s="104" t="str">
        <f t="shared" ref="AO2123:AO2186" si="1374">IF(COUNTIF($AZ2123:$BE2123, $AZ$5)&gt;0, "X", "")</f>
        <v/>
      </c>
      <c r="AP2123" s="104" t="str">
        <f t="shared" ref="AP2123:AP2186" si="1375">IF(COUNTIF($AZ2123:$BE2123, $AZ$4)&gt;0, "X", "")</f>
        <v/>
      </c>
      <c r="AQ2123" s="121" t="str">
        <f t="shared" si="1350"/>
        <v/>
      </c>
      <c r="AS2123" s="88" t="str">
        <f t="shared" ref="AS2123:AS2186" si="1376">IF(OR(NOT(J2123=""), E2123="", NOT($O2123=""), NOT($P2123="")), "", NETWORKDAYS(E2123, $AG$5, $BJ$34:$BJ$57))</f>
        <v/>
      </c>
      <c r="AT2123" s="68" t="str">
        <f t="shared" si="1351"/>
        <v/>
      </c>
      <c r="AU2123" s="68" t="str">
        <f t="shared" si="1352"/>
        <v/>
      </c>
      <c r="AV2123" s="68" t="str">
        <f t="shared" si="1353"/>
        <v/>
      </c>
      <c r="AW2123" s="88" t="str">
        <f t="shared" ref="AW2123:AW2186" si="1377">IF(OR(NOT(O2123=""), N2123="", NOT($O2123=""), NOT($P2123="")), "", NETWORKDAYS(N2123, $AG$5, $BJ$34:$BJ$57))</f>
        <v/>
      </c>
      <c r="AZ2123" s="88" t="str">
        <f t="shared" ref="AZ2123:AZ2186" si="1378">IF(OR(AS2123="", $U2123="X"), "", IF(AS2123&gt;=AS$7, $AZ$4, IF(AS2123&gt;=AS$9, $AZ$5, "")))</f>
        <v/>
      </c>
      <c r="BA2123" s="68" t="str">
        <f t="shared" ref="BA2123:BA2186" si="1379">IF(OR(AT2123="", $U2123="X"), "", IF(AT2123&gt;=AT$7, $AZ$4, IF(AT2123&gt;=AT$9, $AZ$5, "")))</f>
        <v/>
      </c>
      <c r="BB2123" s="68" t="str">
        <f t="shared" ref="BB2123:BB2186" si="1380">IF(OR(AU2123="", $U2123="X"), "", IF(AU2123&gt;=AU$7, $AZ$4, IF(AU2123&gt;=AU$9, $AZ$5, "")))</f>
        <v/>
      </c>
      <c r="BC2123" s="68" t="str">
        <f t="shared" ref="BC2123:BC2186" si="1381">IF(OR(AV2123="", $U2123="X"), "", IF(AV2123&gt;=AV$7, $AZ$4, IF(AV2123&gt;=AV$9, $AZ$5, "")))</f>
        <v/>
      </c>
      <c r="BD2123" s="69" t="str">
        <f t="shared" ref="BD2123:BD2186" si="1382">IF(OR(AW2123="", $U2123="X"), "", IF(AW2123&gt;=AW$7, $AZ$4, IF(AW2123&gt;=AW$9, $AZ$5, "")))</f>
        <v/>
      </c>
      <c r="BE2123" s="69" t="str">
        <f t="shared" si="1354"/>
        <v/>
      </c>
      <c r="BT2123" s="138" t="str">
        <f t="shared" ca="1" si="1355"/>
        <v/>
      </c>
      <c r="BU2123" s="139" t="str">
        <f t="shared" ca="1" si="1356"/>
        <v/>
      </c>
      <c r="BW2123" s="138" t="str">
        <f t="shared" si="1357"/>
        <v/>
      </c>
      <c r="BX2123" s="104" t="str">
        <f t="shared" si="1358"/>
        <v/>
      </c>
      <c r="BY2123" s="139" t="str">
        <f t="shared" si="1359"/>
        <v/>
      </c>
      <c r="CA2123" s="138" t="str">
        <f t="shared" si="1360"/>
        <v/>
      </c>
      <c r="CB2123" s="104" t="str">
        <f t="shared" si="1361"/>
        <v/>
      </c>
      <c r="CC2123" s="139" t="str">
        <f t="shared" si="1362"/>
        <v/>
      </c>
      <c r="CE2123" s="162" t="str">
        <f t="shared" si="1363"/>
        <v/>
      </c>
      <c r="CF2123" s="163" t="str">
        <f t="shared" si="1364"/>
        <v/>
      </c>
      <c r="CG2123" s="164" t="str">
        <f t="shared" si="1365"/>
        <v/>
      </c>
      <c r="CI2123" s="162" t="str">
        <f t="shared" si="1366"/>
        <v/>
      </c>
      <c r="CJ2123" s="163" t="str">
        <f t="shared" si="1369"/>
        <v/>
      </c>
      <c r="CK2123" s="164" t="str">
        <f t="shared" si="1370"/>
        <v/>
      </c>
      <c r="CM2123" s="169" t="str">
        <f t="shared" si="1367"/>
        <v/>
      </c>
      <c r="CN2123" s="139" t="str">
        <f t="shared" si="1368"/>
        <v/>
      </c>
      <c r="CP2123" s="41" t="str">
        <f>IF($CM2123="", "", COUNTIF($CM$11:$CM$3035, "&lt;"&amp;$CM2123)+1+COUNTIF($CM$11:$CM2123, $CM2123)-1)</f>
        <v/>
      </c>
    </row>
    <row r="2124" spans="1:94" x14ac:dyDescent="0.25">
      <c r="A2124" s="40"/>
      <c r="B2124" s="82" t="str">
        <f>IF($I2124="", "", IFERROR(INDEX('Job Database'!$AE$11:$AE$3035, MATCH($I2124, 'Job Database'!$X$11:$X$3035, 0)), ""))</f>
        <v/>
      </c>
      <c r="C2124" s="69" t="str">
        <f>IF($I2124="", "", IF(COUNTIF('Job Database'!$X$11:$X$3035, $I2124)=0, $AC$5, $AC$4))</f>
        <v/>
      </c>
      <c r="D2124" s="40"/>
      <c r="E2124" s="85" t="str">
        <f>IF($I2124="", "", IF(IFERROR(INDEX('Job Database'!$M$11:$M$3035, MATCH($I2124, 'Job Database'!$X$11:$X$3035, 0)), "")="", "", IFERROR(INDEX('Job Database'!$M$11:$M$3035, MATCH($I2124, 'Job Database'!$X$11:$X$3035, 0)), "")))</f>
        <v/>
      </c>
      <c r="F2124" s="40"/>
      <c r="G2124" s="88" t="str">
        <f t="shared" ref="G2124:G2187" si="1383">$AJ2124</f>
        <v/>
      </c>
      <c r="H2124" s="40"/>
      <c r="I2124" s="24"/>
      <c r="J2124" s="34"/>
      <c r="K2124" s="106"/>
      <c r="L2124" s="79"/>
      <c r="M2124" s="34"/>
      <c r="N2124" s="79"/>
      <c r="O2124" s="31"/>
      <c r="P2124" s="53"/>
      <c r="Q2124" s="40"/>
      <c r="S2124" s="41" t="str">
        <f t="shared" si="1371"/>
        <v/>
      </c>
      <c r="T2124" s="41" t="str">
        <f t="shared" si="1372"/>
        <v/>
      </c>
      <c r="U2124" s="41" t="str">
        <f t="shared" ref="U2124:U2187" si="1384">IF(OR($S2124="X", $T2124="X"), "X", "")</f>
        <v/>
      </c>
      <c r="W2124" s="74" t="str">
        <f>IF('Job Database'!$X2124="", "", 'Job Database'!$X2124)</f>
        <v/>
      </c>
      <c r="Y2124" s="41" t="str">
        <f>IF($W2124="", "", IF(COUNTIF($I$11:$I$3035, $W2124)&gt;0, "", MAX($Y$10:$Y2123)+1))</f>
        <v/>
      </c>
      <c r="Z2124" s="41">
        <v>2114</v>
      </c>
      <c r="AA2124" s="58" t="str">
        <f t="shared" ref="AA2124:AA2187" si="1385">IFERROR(INDEX($W$11:$W$3035, MATCH($Z2124, $Y$11:$Y$3035, 0)), "")</f>
        <v/>
      </c>
      <c r="AC2124" s="41" t="str">
        <f t="shared" si="1373"/>
        <v/>
      </c>
      <c r="AE2124" s="41" t="str">
        <f t="shared" ref="AE2124:AE2187" si="1386">IF($I2124="", "", IF(COUNTIF($I$11:$I$3035, $I2124)&gt;1, "X", ""))</f>
        <v/>
      </c>
      <c r="AJ2124" s="154" t="str">
        <f t="shared" ref="AJ2124:AJ2187" si="1387">IFERROR(INDEX($AL$10:$AQ$10, $AK$10, MATCH("X", $AL2124:$AQ2124, 0)), "")</f>
        <v/>
      </c>
      <c r="AL2124" s="120" t="str">
        <f t="shared" ref="AL2124:AL2187" si="1388">IF(AND(OR($O2124=$AG$15, $O2124=$AG$16), $P2124=$AH$11), "X", "")</f>
        <v/>
      </c>
      <c r="AM2124" s="104" t="str">
        <f t="shared" ref="AM2124:AM2187" si="1389">IF(AND(OR($O2124=$AG$15, $O2124=$AG$16), $P2124=$AH$13), "X", "")</f>
        <v/>
      </c>
      <c r="AN2124" s="104" t="str">
        <f t="shared" ref="AN2124:AN2187" si="1390">IF(AND(AL2124="", AM2124="", AP2124="", AQ2124="", AO2124="", NOT($I2124="")), "X", "")</f>
        <v/>
      </c>
      <c r="AO2124" s="104" t="str">
        <f t="shared" si="1374"/>
        <v/>
      </c>
      <c r="AP2124" s="104" t="str">
        <f t="shared" si="1375"/>
        <v/>
      </c>
      <c r="AQ2124" s="121" t="str">
        <f t="shared" ref="AQ2124:AQ2187" si="1391">IF(COUNTIF($AG$11:$AG$14, $O2124)&gt;0, "X", "")</f>
        <v/>
      </c>
      <c r="AS2124" s="88" t="str">
        <f t="shared" si="1376"/>
        <v/>
      </c>
      <c r="AT2124" s="68" t="str">
        <f t="shared" ref="AT2124:AT2187" si="1392">IF(OR($J2124="", NOT(L2124=""), NOT($O2124=""), NOT($P2124="")), "", NETWORKDAYS($J2124, $AG$5, $BJ$34:$BJ$57))</f>
        <v/>
      </c>
      <c r="AU2124" s="68" t="str">
        <f t="shared" ref="AU2124:AU2187" si="1393">IF(OR($L2124="", NOT(M2124=""), NOT($O2124=""), NOT($P2124="")), "", NETWORKDAYS($L2124, $AG$5, $BJ$34:$BJ$57))</f>
        <v/>
      </c>
      <c r="AV2124" s="68" t="str">
        <f t="shared" ref="AV2124:AV2187" si="1394">IF(OR($M2124="", NOT(N2124=""), NOT($O2124=""), NOT($P2124="")), "", NETWORKDAYS($M2124, $AG$5, $BJ$34:$BJ$57))</f>
        <v/>
      </c>
      <c r="AW2124" s="88" t="str">
        <f t="shared" si="1377"/>
        <v/>
      </c>
      <c r="AZ2124" s="88" t="str">
        <f t="shared" si="1378"/>
        <v/>
      </c>
      <c r="BA2124" s="68" t="str">
        <f t="shared" si="1379"/>
        <v/>
      </c>
      <c r="BB2124" s="68" t="str">
        <f t="shared" si="1380"/>
        <v/>
      </c>
      <c r="BC2124" s="68" t="str">
        <f t="shared" si="1381"/>
        <v/>
      </c>
      <c r="BD2124" s="69" t="str">
        <f t="shared" si="1382"/>
        <v/>
      </c>
      <c r="BE2124" s="69" t="str">
        <f t="shared" ref="BE2124:BE2187" si="1395">BD2124</f>
        <v/>
      </c>
      <c r="BT2124" s="138" t="str">
        <f t="shared" ref="BT2124:BT2187" ca="1" si="1396">IF($BU2124="X", "", IF(COUNTIF($CA2124:$CC2124, "X")&gt;0, "X", ""))</f>
        <v/>
      </c>
      <c r="BU2124" s="139" t="str">
        <f t="shared" ref="BU2124:BU2187" ca="1" si="1397">IF(OR($L2124=$AG$5, $M2124=$AG$5, $N2124=$AG$5), "X", "")</f>
        <v/>
      </c>
      <c r="BW2124" s="138" t="str">
        <f t="shared" ref="BW2124:BW2187" si="1398">IF(L2124="", "", NETWORKDAYS($AG$5, L2124, $BJ$34:$BJ$57))</f>
        <v/>
      </c>
      <c r="BX2124" s="104" t="str">
        <f t="shared" ref="BX2124:BX2187" si="1399">IF(M2124="", "", NETWORKDAYS($AG$5, M2124, $BJ$34:$BJ$57))</f>
        <v/>
      </c>
      <c r="BY2124" s="139" t="str">
        <f t="shared" ref="BY2124:BY2187" si="1400">IF(N2124="", "", NETWORKDAYS($AG$5, N2124, $BJ$34:$BJ$57))</f>
        <v/>
      </c>
      <c r="CA2124" s="138" t="str">
        <f t="shared" ref="CA2124:CA2187" si="1401">IF(BW2124&lt;0, "", IF(BW2124&lt;=$CA$9, "X", ""))</f>
        <v/>
      </c>
      <c r="CB2124" s="104" t="str">
        <f t="shared" ref="CB2124:CB2187" si="1402">IF(BX2124&lt;0, "", IF(BX2124&lt;=$CA$9, "X", ""))</f>
        <v/>
      </c>
      <c r="CC2124" s="139" t="str">
        <f t="shared" ref="CC2124:CC2187" si="1403">IF(BY2124&lt;0, "", IF(BY2124&lt;=$CA$9, "X", ""))</f>
        <v/>
      </c>
      <c r="CE2124" s="162" t="str">
        <f t="shared" ref="CE2124:CE2187" si="1404">IF(L2124="", "", IF(L2124=$AG$5, L2124, ""))</f>
        <v/>
      </c>
      <c r="CF2124" s="163" t="str">
        <f t="shared" ref="CF2124:CF2187" si="1405">IF(M2124="", "", IF(M2124=$AG$5, M2124, ""))</f>
        <v/>
      </c>
      <c r="CG2124" s="164" t="str">
        <f t="shared" ref="CG2124:CG2187" si="1406">IF(N2124="", "", IF(N2124=$AG$5, N2124, ""))</f>
        <v/>
      </c>
      <c r="CI2124" s="162" t="str">
        <f t="shared" ref="CI2124:CI2187" si="1407">IF(CA2124="", "", L2124)</f>
        <v/>
      </c>
      <c r="CJ2124" s="163" t="str">
        <f t="shared" si="1369"/>
        <v/>
      </c>
      <c r="CK2124" s="164" t="str">
        <f t="shared" si="1370"/>
        <v/>
      </c>
      <c r="CM2124" s="169" t="str">
        <f t="shared" ref="CM2124:CM2187" si="1408">IF(NOT($CE2124=""), $CE2124, IF(NOT($CF2124=""), $CF2124, IF(NOT($CG2124=""), $CG2124, IF(NOT($CI2124=""), $CI2124, IF(NOT($CJ2124=""), $CJ2124, IF(NOT($CK2124=""), $CK2124, ""))))))</f>
        <v/>
      </c>
      <c r="CN2124" s="139" t="str">
        <f t="shared" ref="CN2124:CN2187" si="1409">IF(NOT($CE2124=""), "TODAY - 1st Interview", IF(NOT($CF2124=""), "TODAY - 2nd Interview", IF(NOT($CG2124=""), "TODAY - 3rd Interview", IF(NOT($CI2124=""), "Alert - 1st Interview", IF(NOT($CJ2124=""), "Alert - 2nd Interview", IF(NOT($CK2124=""), "Alert - 3rd Interview", ""))))))</f>
        <v/>
      </c>
      <c r="CP2124" s="41" t="str">
        <f>IF($CM2124="", "", COUNTIF($CM$11:$CM$3035, "&lt;"&amp;$CM2124)+1+COUNTIF($CM$11:$CM2124, $CM2124)-1)</f>
        <v/>
      </c>
    </row>
    <row r="2125" spans="1:94" x14ac:dyDescent="0.25">
      <c r="A2125" s="40"/>
      <c r="B2125" s="82" t="str">
        <f>IF($I2125="", "", IFERROR(INDEX('Job Database'!$AE$11:$AE$3035, MATCH($I2125, 'Job Database'!$X$11:$X$3035, 0)), ""))</f>
        <v/>
      </c>
      <c r="C2125" s="69" t="str">
        <f>IF($I2125="", "", IF(COUNTIF('Job Database'!$X$11:$X$3035, $I2125)=0, $AC$5, $AC$4))</f>
        <v/>
      </c>
      <c r="D2125" s="40"/>
      <c r="E2125" s="85" t="str">
        <f>IF($I2125="", "", IF(IFERROR(INDEX('Job Database'!$M$11:$M$3035, MATCH($I2125, 'Job Database'!$X$11:$X$3035, 0)), "")="", "", IFERROR(INDEX('Job Database'!$M$11:$M$3035, MATCH($I2125, 'Job Database'!$X$11:$X$3035, 0)), "")))</f>
        <v/>
      </c>
      <c r="F2125" s="40"/>
      <c r="G2125" s="88" t="str">
        <f t="shared" si="1383"/>
        <v/>
      </c>
      <c r="H2125" s="40"/>
      <c r="I2125" s="24"/>
      <c r="J2125" s="34"/>
      <c r="K2125" s="106"/>
      <c r="L2125" s="79"/>
      <c r="M2125" s="34"/>
      <c r="N2125" s="79"/>
      <c r="O2125" s="31"/>
      <c r="P2125" s="53"/>
      <c r="Q2125" s="40"/>
      <c r="S2125" s="41" t="str">
        <f t="shared" si="1371"/>
        <v/>
      </c>
      <c r="T2125" s="41" t="str">
        <f t="shared" si="1372"/>
        <v/>
      </c>
      <c r="U2125" s="41" t="str">
        <f t="shared" si="1384"/>
        <v/>
      </c>
      <c r="W2125" s="74" t="str">
        <f>IF('Job Database'!$X2125="", "", 'Job Database'!$X2125)</f>
        <v/>
      </c>
      <c r="Y2125" s="41" t="str">
        <f>IF($W2125="", "", IF(COUNTIF($I$11:$I$3035, $W2125)&gt;0, "", MAX($Y$10:$Y2124)+1))</f>
        <v/>
      </c>
      <c r="Z2125" s="41">
        <v>2115</v>
      </c>
      <c r="AA2125" s="58" t="str">
        <f t="shared" si="1385"/>
        <v/>
      </c>
      <c r="AC2125" s="41" t="str">
        <f t="shared" si="1373"/>
        <v/>
      </c>
      <c r="AE2125" s="41" t="str">
        <f t="shared" si="1386"/>
        <v/>
      </c>
      <c r="AJ2125" s="154" t="str">
        <f t="shared" si="1387"/>
        <v/>
      </c>
      <c r="AL2125" s="120" t="str">
        <f t="shared" si="1388"/>
        <v/>
      </c>
      <c r="AM2125" s="104" t="str">
        <f t="shared" si="1389"/>
        <v/>
      </c>
      <c r="AN2125" s="104" t="str">
        <f t="shared" si="1390"/>
        <v/>
      </c>
      <c r="AO2125" s="104" t="str">
        <f t="shared" si="1374"/>
        <v/>
      </c>
      <c r="AP2125" s="104" t="str">
        <f t="shared" si="1375"/>
        <v/>
      </c>
      <c r="AQ2125" s="121" t="str">
        <f t="shared" si="1391"/>
        <v/>
      </c>
      <c r="AS2125" s="88" t="str">
        <f t="shared" si="1376"/>
        <v/>
      </c>
      <c r="AT2125" s="68" t="str">
        <f t="shared" si="1392"/>
        <v/>
      </c>
      <c r="AU2125" s="68" t="str">
        <f t="shared" si="1393"/>
        <v/>
      </c>
      <c r="AV2125" s="68" t="str">
        <f t="shared" si="1394"/>
        <v/>
      </c>
      <c r="AW2125" s="88" t="str">
        <f t="shared" si="1377"/>
        <v/>
      </c>
      <c r="AZ2125" s="88" t="str">
        <f t="shared" si="1378"/>
        <v/>
      </c>
      <c r="BA2125" s="68" t="str">
        <f t="shared" si="1379"/>
        <v/>
      </c>
      <c r="BB2125" s="68" t="str">
        <f t="shared" si="1380"/>
        <v/>
      </c>
      <c r="BC2125" s="68" t="str">
        <f t="shared" si="1381"/>
        <v/>
      </c>
      <c r="BD2125" s="69" t="str">
        <f t="shared" si="1382"/>
        <v/>
      </c>
      <c r="BE2125" s="69" t="str">
        <f t="shared" si="1395"/>
        <v/>
      </c>
      <c r="BT2125" s="138" t="str">
        <f t="shared" ca="1" si="1396"/>
        <v/>
      </c>
      <c r="BU2125" s="139" t="str">
        <f t="shared" ca="1" si="1397"/>
        <v/>
      </c>
      <c r="BW2125" s="138" t="str">
        <f t="shared" si="1398"/>
        <v/>
      </c>
      <c r="BX2125" s="104" t="str">
        <f t="shared" si="1399"/>
        <v/>
      </c>
      <c r="BY2125" s="139" t="str">
        <f t="shared" si="1400"/>
        <v/>
      </c>
      <c r="CA2125" s="138" t="str">
        <f t="shared" si="1401"/>
        <v/>
      </c>
      <c r="CB2125" s="104" t="str">
        <f t="shared" si="1402"/>
        <v/>
      </c>
      <c r="CC2125" s="139" t="str">
        <f t="shared" si="1403"/>
        <v/>
      </c>
      <c r="CE2125" s="162" t="str">
        <f t="shared" si="1404"/>
        <v/>
      </c>
      <c r="CF2125" s="163" t="str">
        <f t="shared" si="1405"/>
        <v/>
      </c>
      <c r="CG2125" s="164" t="str">
        <f t="shared" si="1406"/>
        <v/>
      </c>
      <c r="CI2125" s="162" t="str">
        <f t="shared" si="1407"/>
        <v/>
      </c>
      <c r="CJ2125" s="163" t="str">
        <f t="shared" si="1369"/>
        <v/>
      </c>
      <c r="CK2125" s="164" t="str">
        <f t="shared" si="1370"/>
        <v/>
      </c>
      <c r="CM2125" s="169" t="str">
        <f t="shared" si="1408"/>
        <v/>
      </c>
      <c r="CN2125" s="139" t="str">
        <f t="shared" si="1409"/>
        <v/>
      </c>
      <c r="CP2125" s="41" t="str">
        <f>IF($CM2125="", "", COUNTIF($CM$11:$CM$3035, "&lt;"&amp;$CM2125)+1+COUNTIF($CM$11:$CM2125, $CM2125)-1)</f>
        <v/>
      </c>
    </row>
    <row r="2126" spans="1:94" x14ac:dyDescent="0.25">
      <c r="A2126" s="40"/>
      <c r="B2126" s="82" t="str">
        <f>IF($I2126="", "", IFERROR(INDEX('Job Database'!$AE$11:$AE$3035, MATCH($I2126, 'Job Database'!$X$11:$X$3035, 0)), ""))</f>
        <v/>
      </c>
      <c r="C2126" s="69" t="str">
        <f>IF($I2126="", "", IF(COUNTIF('Job Database'!$X$11:$X$3035, $I2126)=0, $AC$5, $AC$4))</f>
        <v/>
      </c>
      <c r="D2126" s="40"/>
      <c r="E2126" s="85" t="str">
        <f>IF($I2126="", "", IF(IFERROR(INDEX('Job Database'!$M$11:$M$3035, MATCH($I2126, 'Job Database'!$X$11:$X$3035, 0)), "")="", "", IFERROR(INDEX('Job Database'!$M$11:$M$3035, MATCH($I2126, 'Job Database'!$X$11:$X$3035, 0)), "")))</f>
        <v/>
      </c>
      <c r="F2126" s="40"/>
      <c r="G2126" s="88" t="str">
        <f t="shared" si="1383"/>
        <v/>
      </c>
      <c r="H2126" s="40"/>
      <c r="I2126" s="24"/>
      <c r="J2126" s="34"/>
      <c r="K2126" s="106"/>
      <c r="L2126" s="79"/>
      <c r="M2126" s="34"/>
      <c r="N2126" s="79"/>
      <c r="O2126" s="31"/>
      <c r="P2126" s="53"/>
      <c r="Q2126" s="40"/>
      <c r="S2126" s="41" t="str">
        <f t="shared" si="1371"/>
        <v/>
      </c>
      <c r="T2126" s="41" t="str">
        <f t="shared" si="1372"/>
        <v/>
      </c>
      <c r="U2126" s="41" t="str">
        <f t="shared" si="1384"/>
        <v/>
      </c>
      <c r="W2126" s="74" t="str">
        <f>IF('Job Database'!$X2126="", "", 'Job Database'!$X2126)</f>
        <v/>
      </c>
      <c r="Y2126" s="41" t="str">
        <f>IF($W2126="", "", IF(COUNTIF($I$11:$I$3035, $W2126)&gt;0, "", MAX($Y$10:$Y2125)+1))</f>
        <v/>
      </c>
      <c r="Z2126" s="41">
        <v>2116</v>
      </c>
      <c r="AA2126" s="58" t="str">
        <f t="shared" si="1385"/>
        <v/>
      </c>
      <c r="AC2126" s="41" t="str">
        <f t="shared" si="1373"/>
        <v/>
      </c>
      <c r="AE2126" s="41" t="str">
        <f t="shared" si="1386"/>
        <v/>
      </c>
      <c r="AJ2126" s="154" t="str">
        <f t="shared" si="1387"/>
        <v/>
      </c>
      <c r="AL2126" s="120" t="str">
        <f t="shared" si="1388"/>
        <v/>
      </c>
      <c r="AM2126" s="104" t="str">
        <f t="shared" si="1389"/>
        <v/>
      </c>
      <c r="AN2126" s="104" t="str">
        <f t="shared" si="1390"/>
        <v/>
      </c>
      <c r="AO2126" s="104" t="str">
        <f t="shared" si="1374"/>
        <v/>
      </c>
      <c r="AP2126" s="104" t="str">
        <f t="shared" si="1375"/>
        <v/>
      </c>
      <c r="AQ2126" s="121" t="str">
        <f t="shared" si="1391"/>
        <v/>
      </c>
      <c r="AS2126" s="88" t="str">
        <f t="shared" si="1376"/>
        <v/>
      </c>
      <c r="AT2126" s="68" t="str">
        <f t="shared" si="1392"/>
        <v/>
      </c>
      <c r="AU2126" s="68" t="str">
        <f t="shared" si="1393"/>
        <v/>
      </c>
      <c r="AV2126" s="68" t="str">
        <f t="shared" si="1394"/>
        <v/>
      </c>
      <c r="AW2126" s="88" t="str">
        <f t="shared" si="1377"/>
        <v/>
      </c>
      <c r="AZ2126" s="88" t="str">
        <f t="shared" si="1378"/>
        <v/>
      </c>
      <c r="BA2126" s="68" t="str">
        <f t="shared" si="1379"/>
        <v/>
      </c>
      <c r="BB2126" s="68" t="str">
        <f t="shared" si="1380"/>
        <v/>
      </c>
      <c r="BC2126" s="68" t="str">
        <f t="shared" si="1381"/>
        <v/>
      </c>
      <c r="BD2126" s="69" t="str">
        <f t="shared" si="1382"/>
        <v/>
      </c>
      <c r="BE2126" s="69" t="str">
        <f t="shared" si="1395"/>
        <v/>
      </c>
      <c r="BT2126" s="138" t="str">
        <f t="shared" ca="1" si="1396"/>
        <v/>
      </c>
      <c r="BU2126" s="139" t="str">
        <f t="shared" ca="1" si="1397"/>
        <v/>
      </c>
      <c r="BW2126" s="138" t="str">
        <f t="shared" si="1398"/>
        <v/>
      </c>
      <c r="BX2126" s="104" t="str">
        <f t="shared" si="1399"/>
        <v/>
      </c>
      <c r="BY2126" s="139" t="str">
        <f t="shared" si="1400"/>
        <v/>
      </c>
      <c r="CA2126" s="138" t="str">
        <f t="shared" si="1401"/>
        <v/>
      </c>
      <c r="CB2126" s="104" t="str">
        <f t="shared" si="1402"/>
        <v/>
      </c>
      <c r="CC2126" s="139" t="str">
        <f t="shared" si="1403"/>
        <v/>
      </c>
      <c r="CE2126" s="162" t="str">
        <f t="shared" si="1404"/>
        <v/>
      </c>
      <c r="CF2126" s="163" t="str">
        <f t="shared" si="1405"/>
        <v/>
      </c>
      <c r="CG2126" s="164" t="str">
        <f t="shared" si="1406"/>
        <v/>
      </c>
      <c r="CI2126" s="162" t="str">
        <f t="shared" si="1407"/>
        <v/>
      </c>
      <c r="CJ2126" s="163" t="str">
        <f t="shared" si="1369"/>
        <v/>
      </c>
      <c r="CK2126" s="164" t="str">
        <f t="shared" si="1370"/>
        <v/>
      </c>
      <c r="CM2126" s="169" t="str">
        <f t="shared" si="1408"/>
        <v/>
      </c>
      <c r="CN2126" s="139" t="str">
        <f t="shared" si="1409"/>
        <v/>
      </c>
      <c r="CP2126" s="41" t="str">
        <f>IF($CM2126="", "", COUNTIF($CM$11:$CM$3035, "&lt;"&amp;$CM2126)+1+COUNTIF($CM$11:$CM2126, $CM2126)-1)</f>
        <v/>
      </c>
    </row>
    <row r="2127" spans="1:94" x14ac:dyDescent="0.25">
      <c r="A2127" s="40"/>
      <c r="B2127" s="82" t="str">
        <f>IF($I2127="", "", IFERROR(INDEX('Job Database'!$AE$11:$AE$3035, MATCH($I2127, 'Job Database'!$X$11:$X$3035, 0)), ""))</f>
        <v/>
      </c>
      <c r="C2127" s="69" t="str">
        <f>IF($I2127="", "", IF(COUNTIF('Job Database'!$X$11:$X$3035, $I2127)=0, $AC$5, $AC$4))</f>
        <v/>
      </c>
      <c r="D2127" s="40"/>
      <c r="E2127" s="85" t="str">
        <f>IF($I2127="", "", IF(IFERROR(INDEX('Job Database'!$M$11:$M$3035, MATCH($I2127, 'Job Database'!$X$11:$X$3035, 0)), "")="", "", IFERROR(INDEX('Job Database'!$M$11:$M$3035, MATCH($I2127, 'Job Database'!$X$11:$X$3035, 0)), "")))</f>
        <v/>
      </c>
      <c r="F2127" s="40"/>
      <c r="G2127" s="88" t="str">
        <f t="shared" si="1383"/>
        <v/>
      </c>
      <c r="H2127" s="40"/>
      <c r="I2127" s="24"/>
      <c r="J2127" s="34"/>
      <c r="K2127" s="106"/>
      <c r="L2127" s="79"/>
      <c r="M2127" s="34"/>
      <c r="N2127" s="79"/>
      <c r="O2127" s="31"/>
      <c r="P2127" s="53"/>
      <c r="Q2127" s="40"/>
      <c r="S2127" s="41" t="str">
        <f t="shared" si="1371"/>
        <v/>
      </c>
      <c r="T2127" s="41" t="str">
        <f t="shared" si="1372"/>
        <v/>
      </c>
      <c r="U2127" s="41" t="str">
        <f t="shared" si="1384"/>
        <v/>
      </c>
      <c r="W2127" s="74" t="str">
        <f>IF('Job Database'!$X2127="", "", 'Job Database'!$X2127)</f>
        <v/>
      </c>
      <c r="Y2127" s="41" t="str">
        <f>IF($W2127="", "", IF(COUNTIF($I$11:$I$3035, $W2127)&gt;0, "", MAX($Y$10:$Y2126)+1))</f>
        <v/>
      </c>
      <c r="Z2127" s="41">
        <v>2117</v>
      </c>
      <c r="AA2127" s="58" t="str">
        <f t="shared" si="1385"/>
        <v/>
      </c>
      <c r="AC2127" s="41" t="str">
        <f t="shared" si="1373"/>
        <v/>
      </c>
      <c r="AE2127" s="41" t="str">
        <f t="shared" si="1386"/>
        <v/>
      </c>
      <c r="AJ2127" s="154" t="str">
        <f t="shared" si="1387"/>
        <v/>
      </c>
      <c r="AL2127" s="120" t="str">
        <f t="shared" si="1388"/>
        <v/>
      </c>
      <c r="AM2127" s="104" t="str">
        <f t="shared" si="1389"/>
        <v/>
      </c>
      <c r="AN2127" s="104" t="str">
        <f t="shared" si="1390"/>
        <v/>
      </c>
      <c r="AO2127" s="104" t="str">
        <f t="shared" si="1374"/>
        <v/>
      </c>
      <c r="AP2127" s="104" t="str">
        <f t="shared" si="1375"/>
        <v/>
      </c>
      <c r="AQ2127" s="121" t="str">
        <f t="shared" si="1391"/>
        <v/>
      </c>
      <c r="AS2127" s="88" t="str">
        <f t="shared" si="1376"/>
        <v/>
      </c>
      <c r="AT2127" s="68" t="str">
        <f t="shared" si="1392"/>
        <v/>
      </c>
      <c r="AU2127" s="68" t="str">
        <f t="shared" si="1393"/>
        <v/>
      </c>
      <c r="AV2127" s="68" t="str">
        <f t="shared" si="1394"/>
        <v/>
      </c>
      <c r="AW2127" s="88" t="str">
        <f t="shared" si="1377"/>
        <v/>
      </c>
      <c r="AZ2127" s="88" t="str">
        <f t="shared" si="1378"/>
        <v/>
      </c>
      <c r="BA2127" s="68" t="str">
        <f t="shared" si="1379"/>
        <v/>
      </c>
      <c r="BB2127" s="68" t="str">
        <f t="shared" si="1380"/>
        <v/>
      </c>
      <c r="BC2127" s="68" t="str">
        <f t="shared" si="1381"/>
        <v/>
      </c>
      <c r="BD2127" s="69" t="str">
        <f t="shared" si="1382"/>
        <v/>
      </c>
      <c r="BE2127" s="69" t="str">
        <f t="shared" si="1395"/>
        <v/>
      </c>
      <c r="BT2127" s="138" t="str">
        <f t="shared" ca="1" si="1396"/>
        <v/>
      </c>
      <c r="BU2127" s="139" t="str">
        <f t="shared" ca="1" si="1397"/>
        <v/>
      </c>
      <c r="BW2127" s="138" t="str">
        <f t="shared" si="1398"/>
        <v/>
      </c>
      <c r="BX2127" s="104" t="str">
        <f t="shared" si="1399"/>
        <v/>
      </c>
      <c r="BY2127" s="139" t="str">
        <f t="shared" si="1400"/>
        <v/>
      </c>
      <c r="CA2127" s="138" t="str">
        <f t="shared" si="1401"/>
        <v/>
      </c>
      <c r="CB2127" s="104" t="str">
        <f t="shared" si="1402"/>
        <v/>
      </c>
      <c r="CC2127" s="139" t="str">
        <f t="shared" si="1403"/>
        <v/>
      </c>
      <c r="CE2127" s="162" t="str">
        <f t="shared" si="1404"/>
        <v/>
      </c>
      <c r="CF2127" s="163" t="str">
        <f t="shared" si="1405"/>
        <v/>
      </c>
      <c r="CG2127" s="164" t="str">
        <f t="shared" si="1406"/>
        <v/>
      </c>
      <c r="CI2127" s="162" t="str">
        <f t="shared" si="1407"/>
        <v/>
      </c>
      <c r="CJ2127" s="163" t="str">
        <f t="shared" si="1369"/>
        <v/>
      </c>
      <c r="CK2127" s="164" t="str">
        <f t="shared" si="1370"/>
        <v/>
      </c>
      <c r="CM2127" s="169" t="str">
        <f t="shared" si="1408"/>
        <v/>
      </c>
      <c r="CN2127" s="139" t="str">
        <f t="shared" si="1409"/>
        <v/>
      </c>
      <c r="CP2127" s="41" t="str">
        <f>IF($CM2127="", "", COUNTIF($CM$11:$CM$3035, "&lt;"&amp;$CM2127)+1+COUNTIF($CM$11:$CM2127, $CM2127)-1)</f>
        <v/>
      </c>
    </row>
    <row r="2128" spans="1:94" x14ac:dyDescent="0.25">
      <c r="A2128" s="40"/>
      <c r="B2128" s="82" t="str">
        <f>IF($I2128="", "", IFERROR(INDEX('Job Database'!$AE$11:$AE$3035, MATCH($I2128, 'Job Database'!$X$11:$X$3035, 0)), ""))</f>
        <v/>
      </c>
      <c r="C2128" s="69" t="str">
        <f>IF($I2128="", "", IF(COUNTIF('Job Database'!$X$11:$X$3035, $I2128)=0, $AC$5, $AC$4))</f>
        <v/>
      </c>
      <c r="D2128" s="40"/>
      <c r="E2128" s="85" t="str">
        <f>IF($I2128="", "", IF(IFERROR(INDEX('Job Database'!$M$11:$M$3035, MATCH($I2128, 'Job Database'!$X$11:$X$3035, 0)), "")="", "", IFERROR(INDEX('Job Database'!$M$11:$M$3035, MATCH($I2128, 'Job Database'!$X$11:$X$3035, 0)), "")))</f>
        <v/>
      </c>
      <c r="F2128" s="40"/>
      <c r="G2128" s="88" t="str">
        <f t="shared" si="1383"/>
        <v/>
      </c>
      <c r="H2128" s="40"/>
      <c r="I2128" s="24"/>
      <c r="J2128" s="34"/>
      <c r="K2128" s="106"/>
      <c r="L2128" s="79"/>
      <c r="M2128" s="34"/>
      <c r="N2128" s="79"/>
      <c r="O2128" s="31"/>
      <c r="P2128" s="53"/>
      <c r="Q2128" s="40"/>
      <c r="S2128" s="41" t="str">
        <f t="shared" si="1371"/>
        <v/>
      </c>
      <c r="T2128" s="41" t="str">
        <f t="shared" si="1372"/>
        <v/>
      </c>
      <c r="U2128" s="41" t="str">
        <f t="shared" si="1384"/>
        <v/>
      </c>
      <c r="W2128" s="74" t="str">
        <f>IF('Job Database'!$X2128="", "", 'Job Database'!$X2128)</f>
        <v/>
      </c>
      <c r="Y2128" s="41" t="str">
        <f>IF($W2128="", "", IF(COUNTIF($I$11:$I$3035, $W2128)&gt;0, "", MAX($Y$10:$Y2127)+1))</f>
        <v/>
      </c>
      <c r="Z2128" s="41">
        <v>2118</v>
      </c>
      <c r="AA2128" s="58" t="str">
        <f t="shared" si="1385"/>
        <v/>
      </c>
      <c r="AC2128" s="41" t="str">
        <f t="shared" si="1373"/>
        <v/>
      </c>
      <c r="AE2128" s="41" t="str">
        <f t="shared" si="1386"/>
        <v/>
      </c>
      <c r="AJ2128" s="154" t="str">
        <f t="shared" si="1387"/>
        <v/>
      </c>
      <c r="AL2128" s="120" t="str">
        <f t="shared" si="1388"/>
        <v/>
      </c>
      <c r="AM2128" s="104" t="str">
        <f t="shared" si="1389"/>
        <v/>
      </c>
      <c r="AN2128" s="104" t="str">
        <f t="shared" si="1390"/>
        <v/>
      </c>
      <c r="AO2128" s="104" t="str">
        <f t="shared" si="1374"/>
        <v/>
      </c>
      <c r="AP2128" s="104" t="str">
        <f t="shared" si="1375"/>
        <v/>
      </c>
      <c r="AQ2128" s="121" t="str">
        <f t="shared" si="1391"/>
        <v/>
      </c>
      <c r="AS2128" s="88" t="str">
        <f t="shared" si="1376"/>
        <v/>
      </c>
      <c r="AT2128" s="68" t="str">
        <f t="shared" si="1392"/>
        <v/>
      </c>
      <c r="AU2128" s="68" t="str">
        <f t="shared" si="1393"/>
        <v/>
      </c>
      <c r="AV2128" s="68" t="str">
        <f t="shared" si="1394"/>
        <v/>
      </c>
      <c r="AW2128" s="88" t="str">
        <f t="shared" si="1377"/>
        <v/>
      </c>
      <c r="AZ2128" s="88" t="str">
        <f t="shared" si="1378"/>
        <v/>
      </c>
      <c r="BA2128" s="68" t="str">
        <f t="shared" si="1379"/>
        <v/>
      </c>
      <c r="BB2128" s="68" t="str">
        <f t="shared" si="1380"/>
        <v/>
      </c>
      <c r="BC2128" s="68" t="str">
        <f t="shared" si="1381"/>
        <v/>
      </c>
      <c r="BD2128" s="69" t="str">
        <f t="shared" si="1382"/>
        <v/>
      </c>
      <c r="BE2128" s="69" t="str">
        <f t="shared" si="1395"/>
        <v/>
      </c>
      <c r="BT2128" s="138" t="str">
        <f t="shared" ca="1" si="1396"/>
        <v/>
      </c>
      <c r="BU2128" s="139" t="str">
        <f t="shared" ca="1" si="1397"/>
        <v/>
      </c>
      <c r="BW2128" s="138" t="str">
        <f t="shared" si="1398"/>
        <v/>
      </c>
      <c r="BX2128" s="104" t="str">
        <f t="shared" si="1399"/>
        <v/>
      </c>
      <c r="BY2128" s="139" t="str">
        <f t="shared" si="1400"/>
        <v/>
      </c>
      <c r="CA2128" s="138" t="str">
        <f t="shared" si="1401"/>
        <v/>
      </c>
      <c r="CB2128" s="104" t="str">
        <f t="shared" si="1402"/>
        <v/>
      </c>
      <c r="CC2128" s="139" t="str">
        <f t="shared" si="1403"/>
        <v/>
      </c>
      <c r="CE2128" s="162" t="str">
        <f t="shared" si="1404"/>
        <v/>
      </c>
      <c r="CF2128" s="163" t="str">
        <f t="shared" si="1405"/>
        <v/>
      </c>
      <c r="CG2128" s="164" t="str">
        <f t="shared" si="1406"/>
        <v/>
      </c>
      <c r="CI2128" s="162" t="str">
        <f t="shared" si="1407"/>
        <v/>
      </c>
      <c r="CJ2128" s="163" t="str">
        <f t="shared" si="1369"/>
        <v/>
      </c>
      <c r="CK2128" s="164" t="str">
        <f t="shared" si="1370"/>
        <v/>
      </c>
      <c r="CM2128" s="169" t="str">
        <f t="shared" si="1408"/>
        <v/>
      </c>
      <c r="CN2128" s="139" t="str">
        <f t="shared" si="1409"/>
        <v/>
      </c>
      <c r="CP2128" s="41" t="str">
        <f>IF($CM2128="", "", COUNTIF($CM$11:$CM$3035, "&lt;"&amp;$CM2128)+1+COUNTIF($CM$11:$CM2128, $CM2128)-1)</f>
        <v/>
      </c>
    </row>
    <row r="2129" spans="1:94" x14ac:dyDescent="0.25">
      <c r="A2129" s="40"/>
      <c r="B2129" s="82" t="str">
        <f>IF($I2129="", "", IFERROR(INDEX('Job Database'!$AE$11:$AE$3035, MATCH($I2129, 'Job Database'!$X$11:$X$3035, 0)), ""))</f>
        <v/>
      </c>
      <c r="C2129" s="69" t="str">
        <f>IF($I2129="", "", IF(COUNTIF('Job Database'!$X$11:$X$3035, $I2129)=0, $AC$5, $AC$4))</f>
        <v/>
      </c>
      <c r="D2129" s="40"/>
      <c r="E2129" s="85" t="str">
        <f>IF($I2129="", "", IF(IFERROR(INDEX('Job Database'!$M$11:$M$3035, MATCH($I2129, 'Job Database'!$X$11:$X$3035, 0)), "")="", "", IFERROR(INDEX('Job Database'!$M$11:$M$3035, MATCH($I2129, 'Job Database'!$X$11:$X$3035, 0)), "")))</f>
        <v/>
      </c>
      <c r="F2129" s="40"/>
      <c r="G2129" s="88" t="str">
        <f t="shared" si="1383"/>
        <v/>
      </c>
      <c r="H2129" s="40"/>
      <c r="I2129" s="24"/>
      <c r="J2129" s="34"/>
      <c r="K2129" s="106"/>
      <c r="L2129" s="79"/>
      <c r="M2129" s="34"/>
      <c r="N2129" s="79"/>
      <c r="O2129" s="31"/>
      <c r="P2129" s="53"/>
      <c r="Q2129" s="40"/>
      <c r="S2129" s="41" t="str">
        <f t="shared" si="1371"/>
        <v/>
      </c>
      <c r="T2129" s="41" t="str">
        <f t="shared" si="1372"/>
        <v/>
      </c>
      <c r="U2129" s="41" t="str">
        <f t="shared" si="1384"/>
        <v/>
      </c>
      <c r="W2129" s="74" t="str">
        <f>IF('Job Database'!$X2129="", "", 'Job Database'!$X2129)</f>
        <v/>
      </c>
      <c r="Y2129" s="41" t="str">
        <f>IF($W2129="", "", IF(COUNTIF($I$11:$I$3035, $W2129)&gt;0, "", MAX($Y$10:$Y2128)+1))</f>
        <v/>
      </c>
      <c r="Z2129" s="41">
        <v>2119</v>
      </c>
      <c r="AA2129" s="58" t="str">
        <f t="shared" si="1385"/>
        <v/>
      </c>
      <c r="AC2129" s="41" t="str">
        <f t="shared" si="1373"/>
        <v/>
      </c>
      <c r="AE2129" s="41" t="str">
        <f t="shared" si="1386"/>
        <v/>
      </c>
      <c r="AJ2129" s="154" t="str">
        <f t="shared" si="1387"/>
        <v/>
      </c>
      <c r="AL2129" s="120" t="str">
        <f t="shared" si="1388"/>
        <v/>
      </c>
      <c r="AM2129" s="104" t="str">
        <f t="shared" si="1389"/>
        <v/>
      </c>
      <c r="AN2129" s="104" t="str">
        <f t="shared" si="1390"/>
        <v/>
      </c>
      <c r="AO2129" s="104" t="str">
        <f t="shared" si="1374"/>
        <v/>
      </c>
      <c r="AP2129" s="104" t="str">
        <f t="shared" si="1375"/>
        <v/>
      </c>
      <c r="AQ2129" s="121" t="str">
        <f t="shared" si="1391"/>
        <v/>
      </c>
      <c r="AS2129" s="88" t="str">
        <f t="shared" si="1376"/>
        <v/>
      </c>
      <c r="AT2129" s="68" t="str">
        <f t="shared" si="1392"/>
        <v/>
      </c>
      <c r="AU2129" s="68" t="str">
        <f t="shared" si="1393"/>
        <v/>
      </c>
      <c r="AV2129" s="68" t="str">
        <f t="shared" si="1394"/>
        <v/>
      </c>
      <c r="AW2129" s="88" t="str">
        <f t="shared" si="1377"/>
        <v/>
      </c>
      <c r="AZ2129" s="88" t="str">
        <f t="shared" si="1378"/>
        <v/>
      </c>
      <c r="BA2129" s="68" t="str">
        <f t="shared" si="1379"/>
        <v/>
      </c>
      <c r="BB2129" s="68" t="str">
        <f t="shared" si="1380"/>
        <v/>
      </c>
      <c r="BC2129" s="68" t="str">
        <f t="shared" si="1381"/>
        <v/>
      </c>
      <c r="BD2129" s="69" t="str">
        <f t="shared" si="1382"/>
        <v/>
      </c>
      <c r="BE2129" s="69" t="str">
        <f t="shared" si="1395"/>
        <v/>
      </c>
      <c r="BT2129" s="138" t="str">
        <f t="shared" ca="1" si="1396"/>
        <v/>
      </c>
      <c r="BU2129" s="139" t="str">
        <f t="shared" ca="1" si="1397"/>
        <v/>
      </c>
      <c r="BW2129" s="138" t="str">
        <f t="shared" si="1398"/>
        <v/>
      </c>
      <c r="BX2129" s="104" t="str">
        <f t="shared" si="1399"/>
        <v/>
      </c>
      <c r="BY2129" s="139" t="str">
        <f t="shared" si="1400"/>
        <v/>
      </c>
      <c r="CA2129" s="138" t="str">
        <f t="shared" si="1401"/>
        <v/>
      </c>
      <c r="CB2129" s="104" t="str">
        <f t="shared" si="1402"/>
        <v/>
      </c>
      <c r="CC2129" s="139" t="str">
        <f t="shared" si="1403"/>
        <v/>
      </c>
      <c r="CE2129" s="162" t="str">
        <f t="shared" si="1404"/>
        <v/>
      </c>
      <c r="CF2129" s="163" t="str">
        <f t="shared" si="1405"/>
        <v/>
      </c>
      <c r="CG2129" s="164" t="str">
        <f t="shared" si="1406"/>
        <v/>
      </c>
      <c r="CI2129" s="162" t="str">
        <f t="shared" si="1407"/>
        <v/>
      </c>
      <c r="CJ2129" s="163" t="str">
        <f t="shared" si="1369"/>
        <v/>
      </c>
      <c r="CK2129" s="164" t="str">
        <f t="shared" si="1370"/>
        <v/>
      </c>
      <c r="CM2129" s="169" t="str">
        <f t="shared" si="1408"/>
        <v/>
      </c>
      <c r="CN2129" s="139" t="str">
        <f t="shared" si="1409"/>
        <v/>
      </c>
      <c r="CP2129" s="41" t="str">
        <f>IF($CM2129="", "", COUNTIF($CM$11:$CM$3035, "&lt;"&amp;$CM2129)+1+COUNTIF($CM$11:$CM2129, $CM2129)-1)</f>
        <v/>
      </c>
    </row>
    <row r="2130" spans="1:94" x14ac:dyDescent="0.25">
      <c r="A2130" s="40"/>
      <c r="B2130" s="82" t="str">
        <f>IF($I2130="", "", IFERROR(INDEX('Job Database'!$AE$11:$AE$3035, MATCH($I2130, 'Job Database'!$X$11:$X$3035, 0)), ""))</f>
        <v/>
      </c>
      <c r="C2130" s="69" t="str">
        <f>IF($I2130="", "", IF(COUNTIF('Job Database'!$X$11:$X$3035, $I2130)=0, $AC$5, $AC$4))</f>
        <v/>
      </c>
      <c r="D2130" s="40"/>
      <c r="E2130" s="85" t="str">
        <f>IF($I2130="", "", IF(IFERROR(INDEX('Job Database'!$M$11:$M$3035, MATCH($I2130, 'Job Database'!$X$11:$X$3035, 0)), "")="", "", IFERROR(INDEX('Job Database'!$M$11:$M$3035, MATCH($I2130, 'Job Database'!$X$11:$X$3035, 0)), "")))</f>
        <v/>
      </c>
      <c r="F2130" s="40"/>
      <c r="G2130" s="88" t="str">
        <f t="shared" si="1383"/>
        <v/>
      </c>
      <c r="H2130" s="40"/>
      <c r="I2130" s="24"/>
      <c r="J2130" s="34"/>
      <c r="K2130" s="106"/>
      <c r="L2130" s="79"/>
      <c r="M2130" s="34"/>
      <c r="N2130" s="79"/>
      <c r="O2130" s="31"/>
      <c r="P2130" s="53"/>
      <c r="Q2130" s="40"/>
      <c r="S2130" s="41" t="str">
        <f t="shared" si="1371"/>
        <v/>
      </c>
      <c r="T2130" s="41" t="str">
        <f t="shared" si="1372"/>
        <v/>
      </c>
      <c r="U2130" s="41" t="str">
        <f t="shared" si="1384"/>
        <v/>
      </c>
      <c r="W2130" s="74" t="str">
        <f>IF('Job Database'!$X2130="", "", 'Job Database'!$X2130)</f>
        <v/>
      </c>
      <c r="Y2130" s="41" t="str">
        <f>IF($W2130="", "", IF(COUNTIF($I$11:$I$3035, $W2130)&gt;0, "", MAX($Y$10:$Y2129)+1))</f>
        <v/>
      </c>
      <c r="Z2130" s="41">
        <v>2120</v>
      </c>
      <c r="AA2130" s="58" t="str">
        <f t="shared" si="1385"/>
        <v/>
      </c>
      <c r="AC2130" s="41" t="str">
        <f t="shared" si="1373"/>
        <v/>
      </c>
      <c r="AE2130" s="41" t="str">
        <f t="shared" si="1386"/>
        <v/>
      </c>
      <c r="AJ2130" s="154" t="str">
        <f t="shared" si="1387"/>
        <v/>
      </c>
      <c r="AL2130" s="120" t="str">
        <f t="shared" si="1388"/>
        <v/>
      </c>
      <c r="AM2130" s="104" t="str">
        <f t="shared" si="1389"/>
        <v/>
      </c>
      <c r="AN2130" s="104" t="str">
        <f t="shared" si="1390"/>
        <v/>
      </c>
      <c r="AO2130" s="104" t="str">
        <f t="shared" si="1374"/>
        <v/>
      </c>
      <c r="AP2130" s="104" t="str">
        <f t="shared" si="1375"/>
        <v/>
      </c>
      <c r="AQ2130" s="121" t="str">
        <f t="shared" si="1391"/>
        <v/>
      </c>
      <c r="AS2130" s="88" t="str">
        <f t="shared" si="1376"/>
        <v/>
      </c>
      <c r="AT2130" s="68" t="str">
        <f t="shared" si="1392"/>
        <v/>
      </c>
      <c r="AU2130" s="68" t="str">
        <f t="shared" si="1393"/>
        <v/>
      </c>
      <c r="AV2130" s="68" t="str">
        <f t="shared" si="1394"/>
        <v/>
      </c>
      <c r="AW2130" s="88" t="str">
        <f t="shared" si="1377"/>
        <v/>
      </c>
      <c r="AZ2130" s="88" t="str">
        <f t="shared" si="1378"/>
        <v/>
      </c>
      <c r="BA2130" s="68" t="str">
        <f t="shared" si="1379"/>
        <v/>
      </c>
      <c r="BB2130" s="68" t="str">
        <f t="shared" si="1380"/>
        <v/>
      </c>
      <c r="BC2130" s="68" t="str">
        <f t="shared" si="1381"/>
        <v/>
      </c>
      <c r="BD2130" s="69" t="str">
        <f t="shared" si="1382"/>
        <v/>
      </c>
      <c r="BE2130" s="69" t="str">
        <f t="shared" si="1395"/>
        <v/>
      </c>
      <c r="BT2130" s="138" t="str">
        <f t="shared" ca="1" si="1396"/>
        <v/>
      </c>
      <c r="BU2130" s="139" t="str">
        <f t="shared" ca="1" si="1397"/>
        <v/>
      </c>
      <c r="BW2130" s="138" t="str">
        <f t="shared" si="1398"/>
        <v/>
      </c>
      <c r="BX2130" s="104" t="str">
        <f t="shared" si="1399"/>
        <v/>
      </c>
      <c r="BY2130" s="139" t="str">
        <f t="shared" si="1400"/>
        <v/>
      </c>
      <c r="CA2130" s="138" t="str">
        <f t="shared" si="1401"/>
        <v/>
      </c>
      <c r="CB2130" s="104" t="str">
        <f t="shared" si="1402"/>
        <v/>
      </c>
      <c r="CC2130" s="139" t="str">
        <f t="shared" si="1403"/>
        <v/>
      </c>
      <c r="CE2130" s="162" t="str">
        <f t="shared" si="1404"/>
        <v/>
      </c>
      <c r="CF2130" s="163" t="str">
        <f t="shared" si="1405"/>
        <v/>
      </c>
      <c r="CG2130" s="164" t="str">
        <f t="shared" si="1406"/>
        <v/>
      </c>
      <c r="CI2130" s="162" t="str">
        <f t="shared" si="1407"/>
        <v/>
      </c>
      <c r="CJ2130" s="163" t="str">
        <f t="shared" si="1369"/>
        <v/>
      </c>
      <c r="CK2130" s="164" t="str">
        <f t="shared" si="1370"/>
        <v/>
      </c>
      <c r="CM2130" s="169" t="str">
        <f t="shared" si="1408"/>
        <v/>
      </c>
      <c r="CN2130" s="139" t="str">
        <f t="shared" si="1409"/>
        <v/>
      </c>
      <c r="CP2130" s="41" t="str">
        <f>IF($CM2130="", "", COUNTIF($CM$11:$CM$3035, "&lt;"&amp;$CM2130)+1+COUNTIF($CM$11:$CM2130, $CM2130)-1)</f>
        <v/>
      </c>
    </row>
    <row r="2131" spans="1:94" x14ac:dyDescent="0.25">
      <c r="A2131" s="40"/>
      <c r="B2131" s="82" t="str">
        <f>IF($I2131="", "", IFERROR(INDEX('Job Database'!$AE$11:$AE$3035, MATCH($I2131, 'Job Database'!$X$11:$X$3035, 0)), ""))</f>
        <v/>
      </c>
      <c r="C2131" s="69" t="str">
        <f>IF($I2131="", "", IF(COUNTIF('Job Database'!$X$11:$X$3035, $I2131)=0, $AC$5, $AC$4))</f>
        <v/>
      </c>
      <c r="D2131" s="40"/>
      <c r="E2131" s="85" t="str">
        <f>IF($I2131="", "", IF(IFERROR(INDEX('Job Database'!$M$11:$M$3035, MATCH($I2131, 'Job Database'!$X$11:$X$3035, 0)), "")="", "", IFERROR(INDEX('Job Database'!$M$11:$M$3035, MATCH($I2131, 'Job Database'!$X$11:$X$3035, 0)), "")))</f>
        <v/>
      </c>
      <c r="F2131" s="40"/>
      <c r="G2131" s="88" t="str">
        <f t="shared" si="1383"/>
        <v/>
      </c>
      <c r="H2131" s="40"/>
      <c r="I2131" s="24"/>
      <c r="J2131" s="34"/>
      <c r="K2131" s="106"/>
      <c r="L2131" s="79"/>
      <c r="M2131" s="34"/>
      <c r="N2131" s="79"/>
      <c r="O2131" s="31"/>
      <c r="P2131" s="53"/>
      <c r="Q2131" s="40"/>
      <c r="S2131" s="41" t="str">
        <f t="shared" si="1371"/>
        <v/>
      </c>
      <c r="T2131" s="41" t="str">
        <f t="shared" si="1372"/>
        <v/>
      </c>
      <c r="U2131" s="41" t="str">
        <f t="shared" si="1384"/>
        <v/>
      </c>
      <c r="W2131" s="74" t="str">
        <f>IF('Job Database'!$X2131="", "", 'Job Database'!$X2131)</f>
        <v/>
      </c>
      <c r="Y2131" s="41" t="str">
        <f>IF($W2131="", "", IF(COUNTIF($I$11:$I$3035, $W2131)&gt;0, "", MAX($Y$10:$Y2130)+1))</f>
        <v/>
      </c>
      <c r="Z2131" s="41">
        <v>2121</v>
      </c>
      <c r="AA2131" s="58" t="str">
        <f t="shared" si="1385"/>
        <v/>
      </c>
      <c r="AC2131" s="41" t="str">
        <f t="shared" si="1373"/>
        <v/>
      </c>
      <c r="AE2131" s="41" t="str">
        <f t="shared" si="1386"/>
        <v/>
      </c>
      <c r="AJ2131" s="154" t="str">
        <f t="shared" si="1387"/>
        <v/>
      </c>
      <c r="AL2131" s="120" t="str">
        <f t="shared" si="1388"/>
        <v/>
      </c>
      <c r="AM2131" s="104" t="str">
        <f t="shared" si="1389"/>
        <v/>
      </c>
      <c r="AN2131" s="104" t="str">
        <f t="shared" si="1390"/>
        <v/>
      </c>
      <c r="AO2131" s="104" t="str">
        <f t="shared" si="1374"/>
        <v/>
      </c>
      <c r="AP2131" s="104" t="str">
        <f t="shared" si="1375"/>
        <v/>
      </c>
      <c r="AQ2131" s="121" t="str">
        <f t="shared" si="1391"/>
        <v/>
      </c>
      <c r="AS2131" s="88" t="str">
        <f t="shared" si="1376"/>
        <v/>
      </c>
      <c r="AT2131" s="68" t="str">
        <f t="shared" si="1392"/>
        <v/>
      </c>
      <c r="AU2131" s="68" t="str">
        <f t="shared" si="1393"/>
        <v/>
      </c>
      <c r="AV2131" s="68" t="str">
        <f t="shared" si="1394"/>
        <v/>
      </c>
      <c r="AW2131" s="88" t="str">
        <f t="shared" si="1377"/>
        <v/>
      </c>
      <c r="AZ2131" s="88" t="str">
        <f t="shared" si="1378"/>
        <v/>
      </c>
      <c r="BA2131" s="68" t="str">
        <f t="shared" si="1379"/>
        <v/>
      </c>
      <c r="BB2131" s="68" t="str">
        <f t="shared" si="1380"/>
        <v/>
      </c>
      <c r="BC2131" s="68" t="str">
        <f t="shared" si="1381"/>
        <v/>
      </c>
      <c r="BD2131" s="69" t="str">
        <f t="shared" si="1382"/>
        <v/>
      </c>
      <c r="BE2131" s="69" t="str">
        <f t="shared" si="1395"/>
        <v/>
      </c>
      <c r="BT2131" s="138" t="str">
        <f t="shared" ca="1" si="1396"/>
        <v/>
      </c>
      <c r="BU2131" s="139" t="str">
        <f t="shared" ca="1" si="1397"/>
        <v/>
      </c>
      <c r="BW2131" s="138" t="str">
        <f t="shared" si="1398"/>
        <v/>
      </c>
      <c r="BX2131" s="104" t="str">
        <f t="shared" si="1399"/>
        <v/>
      </c>
      <c r="BY2131" s="139" t="str">
        <f t="shared" si="1400"/>
        <v/>
      </c>
      <c r="CA2131" s="138" t="str">
        <f t="shared" si="1401"/>
        <v/>
      </c>
      <c r="CB2131" s="104" t="str">
        <f t="shared" si="1402"/>
        <v/>
      </c>
      <c r="CC2131" s="139" t="str">
        <f t="shared" si="1403"/>
        <v/>
      </c>
      <c r="CE2131" s="162" t="str">
        <f t="shared" si="1404"/>
        <v/>
      </c>
      <c r="CF2131" s="163" t="str">
        <f t="shared" si="1405"/>
        <v/>
      </c>
      <c r="CG2131" s="164" t="str">
        <f t="shared" si="1406"/>
        <v/>
      </c>
      <c r="CI2131" s="162" t="str">
        <f t="shared" si="1407"/>
        <v/>
      </c>
      <c r="CJ2131" s="163" t="str">
        <f t="shared" si="1369"/>
        <v/>
      </c>
      <c r="CK2131" s="164" t="str">
        <f t="shared" si="1370"/>
        <v/>
      </c>
      <c r="CM2131" s="169" t="str">
        <f t="shared" si="1408"/>
        <v/>
      </c>
      <c r="CN2131" s="139" t="str">
        <f t="shared" si="1409"/>
        <v/>
      </c>
      <c r="CP2131" s="41" t="str">
        <f>IF($CM2131="", "", COUNTIF($CM$11:$CM$3035, "&lt;"&amp;$CM2131)+1+COUNTIF($CM$11:$CM2131, $CM2131)-1)</f>
        <v/>
      </c>
    </row>
    <row r="2132" spans="1:94" x14ac:dyDescent="0.25">
      <c r="A2132" s="40"/>
      <c r="B2132" s="82" t="str">
        <f>IF($I2132="", "", IFERROR(INDEX('Job Database'!$AE$11:$AE$3035, MATCH($I2132, 'Job Database'!$X$11:$X$3035, 0)), ""))</f>
        <v/>
      </c>
      <c r="C2132" s="69" t="str">
        <f>IF($I2132="", "", IF(COUNTIF('Job Database'!$X$11:$X$3035, $I2132)=0, $AC$5, $AC$4))</f>
        <v/>
      </c>
      <c r="D2132" s="40"/>
      <c r="E2132" s="85" t="str">
        <f>IF($I2132="", "", IF(IFERROR(INDEX('Job Database'!$M$11:$M$3035, MATCH($I2132, 'Job Database'!$X$11:$X$3035, 0)), "")="", "", IFERROR(INDEX('Job Database'!$M$11:$M$3035, MATCH($I2132, 'Job Database'!$X$11:$X$3035, 0)), "")))</f>
        <v/>
      </c>
      <c r="F2132" s="40"/>
      <c r="G2132" s="88" t="str">
        <f t="shared" si="1383"/>
        <v/>
      </c>
      <c r="H2132" s="40"/>
      <c r="I2132" s="24"/>
      <c r="J2132" s="34"/>
      <c r="K2132" s="106"/>
      <c r="L2132" s="79"/>
      <c r="M2132" s="34"/>
      <c r="N2132" s="79"/>
      <c r="O2132" s="31"/>
      <c r="P2132" s="53"/>
      <c r="Q2132" s="40"/>
      <c r="S2132" s="41" t="str">
        <f t="shared" si="1371"/>
        <v/>
      </c>
      <c r="T2132" s="41" t="str">
        <f t="shared" si="1372"/>
        <v/>
      </c>
      <c r="U2132" s="41" t="str">
        <f t="shared" si="1384"/>
        <v/>
      </c>
      <c r="W2132" s="74" t="str">
        <f>IF('Job Database'!$X2132="", "", 'Job Database'!$X2132)</f>
        <v/>
      </c>
      <c r="Y2132" s="41" t="str">
        <f>IF($W2132="", "", IF(COUNTIF($I$11:$I$3035, $W2132)&gt;0, "", MAX($Y$10:$Y2131)+1))</f>
        <v/>
      </c>
      <c r="Z2132" s="41">
        <v>2122</v>
      </c>
      <c r="AA2132" s="58" t="str">
        <f t="shared" si="1385"/>
        <v/>
      </c>
      <c r="AC2132" s="41" t="str">
        <f t="shared" si="1373"/>
        <v/>
      </c>
      <c r="AE2132" s="41" t="str">
        <f t="shared" si="1386"/>
        <v/>
      </c>
      <c r="AJ2132" s="154" t="str">
        <f t="shared" si="1387"/>
        <v/>
      </c>
      <c r="AL2132" s="120" t="str">
        <f t="shared" si="1388"/>
        <v/>
      </c>
      <c r="AM2132" s="104" t="str">
        <f t="shared" si="1389"/>
        <v/>
      </c>
      <c r="AN2132" s="104" t="str">
        <f t="shared" si="1390"/>
        <v/>
      </c>
      <c r="AO2132" s="104" t="str">
        <f t="shared" si="1374"/>
        <v/>
      </c>
      <c r="AP2132" s="104" t="str">
        <f t="shared" si="1375"/>
        <v/>
      </c>
      <c r="AQ2132" s="121" t="str">
        <f t="shared" si="1391"/>
        <v/>
      </c>
      <c r="AS2132" s="88" t="str">
        <f t="shared" si="1376"/>
        <v/>
      </c>
      <c r="AT2132" s="68" t="str">
        <f t="shared" si="1392"/>
        <v/>
      </c>
      <c r="AU2132" s="68" t="str">
        <f t="shared" si="1393"/>
        <v/>
      </c>
      <c r="AV2132" s="68" t="str">
        <f t="shared" si="1394"/>
        <v/>
      </c>
      <c r="AW2132" s="88" t="str">
        <f t="shared" si="1377"/>
        <v/>
      </c>
      <c r="AZ2132" s="88" t="str">
        <f t="shared" si="1378"/>
        <v/>
      </c>
      <c r="BA2132" s="68" t="str">
        <f t="shared" si="1379"/>
        <v/>
      </c>
      <c r="BB2132" s="68" t="str">
        <f t="shared" si="1380"/>
        <v/>
      </c>
      <c r="BC2132" s="68" t="str">
        <f t="shared" si="1381"/>
        <v/>
      </c>
      <c r="BD2132" s="69" t="str">
        <f t="shared" si="1382"/>
        <v/>
      </c>
      <c r="BE2132" s="69" t="str">
        <f t="shared" si="1395"/>
        <v/>
      </c>
      <c r="BT2132" s="138" t="str">
        <f t="shared" ca="1" si="1396"/>
        <v/>
      </c>
      <c r="BU2132" s="139" t="str">
        <f t="shared" ca="1" si="1397"/>
        <v/>
      </c>
      <c r="BW2132" s="138" t="str">
        <f t="shared" si="1398"/>
        <v/>
      </c>
      <c r="BX2132" s="104" t="str">
        <f t="shared" si="1399"/>
        <v/>
      </c>
      <c r="BY2132" s="139" t="str">
        <f t="shared" si="1400"/>
        <v/>
      </c>
      <c r="CA2132" s="138" t="str">
        <f t="shared" si="1401"/>
        <v/>
      </c>
      <c r="CB2132" s="104" t="str">
        <f t="shared" si="1402"/>
        <v/>
      </c>
      <c r="CC2132" s="139" t="str">
        <f t="shared" si="1403"/>
        <v/>
      </c>
      <c r="CE2132" s="162" t="str">
        <f t="shared" si="1404"/>
        <v/>
      </c>
      <c r="CF2132" s="163" t="str">
        <f t="shared" si="1405"/>
        <v/>
      </c>
      <c r="CG2132" s="164" t="str">
        <f t="shared" si="1406"/>
        <v/>
      </c>
      <c r="CI2132" s="162" t="str">
        <f t="shared" si="1407"/>
        <v/>
      </c>
      <c r="CJ2132" s="163" t="str">
        <f t="shared" si="1369"/>
        <v/>
      </c>
      <c r="CK2132" s="164" t="str">
        <f t="shared" si="1370"/>
        <v/>
      </c>
      <c r="CM2132" s="169" t="str">
        <f t="shared" si="1408"/>
        <v/>
      </c>
      <c r="CN2132" s="139" t="str">
        <f t="shared" si="1409"/>
        <v/>
      </c>
      <c r="CP2132" s="41" t="str">
        <f>IF($CM2132="", "", COUNTIF($CM$11:$CM$3035, "&lt;"&amp;$CM2132)+1+COUNTIF($CM$11:$CM2132, $CM2132)-1)</f>
        <v/>
      </c>
    </row>
    <row r="2133" spans="1:94" x14ac:dyDescent="0.25">
      <c r="A2133" s="40"/>
      <c r="B2133" s="82" t="str">
        <f>IF($I2133="", "", IFERROR(INDEX('Job Database'!$AE$11:$AE$3035, MATCH($I2133, 'Job Database'!$X$11:$X$3035, 0)), ""))</f>
        <v/>
      </c>
      <c r="C2133" s="69" t="str">
        <f>IF($I2133="", "", IF(COUNTIF('Job Database'!$X$11:$X$3035, $I2133)=0, $AC$5, $AC$4))</f>
        <v/>
      </c>
      <c r="D2133" s="40"/>
      <c r="E2133" s="85" t="str">
        <f>IF($I2133="", "", IF(IFERROR(INDEX('Job Database'!$M$11:$M$3035, MATCH($I2133, 'Job Database'!$X$11:$X$3035, 0)), "")="", "", IFERROR(INDEX('Job Database'!$M$11:$M$3035, MATCH($I2133, 'Job Database'!$X$11:$X$3035, 0)), "")))</f>
        <v/>
      </c>
      <c r="F2133" s="40"/>
      <c r="G2133" s="88" t="str">
        <f t="shared" si="1383"/>
        <v/>
      </c>
      <c r="H2133" s="40"/>
      <c r="I2133" s="24"/>
      <c r="J2133" s="34"/>
      <c r="K2133" s="106"/>
      <c r="L2133" s="79"/>
      <c r="M2133" s="34"/>
      <c r="N2133" s="79"/>
      <c r="O2133" s="31"/>
      <c r="P2133" s="53"/>
      <c r="Q2133" s="40"/>
      <c r="S2133" s="41" t="str">
        <f t="shared" si="1371"/>
        <v/>
      </c>
      <c r="T2133" s="41" t="str">
        <f t="shared" si="1372"/>
        <v/>
      </c>
      <c r="U2133" s="41" t="str">
        <f t="shared" si="1384"/>
        <v/>
      </c>
      <c r="W2133" s="74" t="str">
        <f>IF('Job Database'!$X2133="", "", 'Job Database'!$X2133)</f>
        <v/>
      </c>
      <c r="Y2133" s="41" t="str">
        <f>IF($W2133="", "", IF(COUNTIF($I$11:$I$3035, $W2133)&gt;0, "", MAX($Y$10:$Y2132)+1))</f>
        <v/>
      </c>
      <c r="Z2133" s="41">
        <v>2123</v>
      </c>
      <c r="AA2133" s="58" t="str">
        <f t="shared" si="1385"/>
        <v/>
      </c>
      <c r="AC2133" s="41" t="str">
        <f t="shared" si="1373"/>
        <v/>
      </c>
      <c r="AE2133" s="41" t="str">
        <f t="shared" si="1386"/>
        <v/>
      </c>
      <c r="AJ2133" s="154" t="str">
        <f t="shared" si="1387"/>
        <v/>
      </c>
      <c r="AL2133" s="120" t="str">
        <f t="shared" si="1388"/>
        <v/>
      </c>
      <c r="AM2133" s="104" t="str">
        <f t="shared" si="1389"/>
        <v/>
      </c>
      <c r="AN2133" s="104" t="str">
        <f t="shared" si="1390"/>
        <v/>
      </c>
      <c r="AO2133" s="104" t="str">
        <f t="shared" si="1374"/>
        <v/>
      </c>
      <c r="AP2133" s="104" t="str">
        <f t="shared" si="1375"/>
        <v/>
      </c>
      <c r="AQ2133" s="121" t="str">
        <f t="shared" si="1391"/>
        <v/>
      </c>
      <c r="AS2133" s="88" t="str">
        <f t="shared" si="1376"/>
        <v/>
      </c>
      <c r="AT2133" s="68" t="str">
        <f t="shared" si="1392"/>
        <v/>
      </c>
      <c r="AU2133" s="68" t="str">
        <f t="shared" si="1393"/>
        <v/>
      </c>
      <c r="AV2133" s="68" t="str">
        <f t="shared" si="1394"/>
        <v/>
      </c>
      <c r="AW2133" s="88" t="str">
        <f t="shared" si="1377"/>
        <v/>
      </c>
      <c r="AZ2133" s="88" t="str">
        <f t="shared" si="1378"/>
        <v/>
      </c>
      <c r="BA2133" s="68" t="str">
        <f t="shared" si="1379"/>
        <v/>
      </c>
      <c r="BB2133" s="68" t="str">
        <f t="shared" si="1380"/>
        <v/>
      </c>
      <c r="BC2133" s="68" t="str">
        <f t="shared" si="1381"/>
        <v/>
      </c>
      <c r="BD2133" s="69" t="str">
        <f t="shared" si="1382"/>
        <v/>
      </c>
      <c r="BE2133" s="69" t="str">
        <f t="shared" si="1395"/>
        <v/>
      </c>
      <c r="BT2133" s="138" t="str">
        <f t="shared" ca="1" si="1396"/>
        <v/>
      </c>
      <c r="BU2133" s="139" t="str">
        <f t="shared" ca="1" si="1397"/>
        <v/>
      </c>
      <c r="BW2133" s="138" t="str">
        <f t="shared" si="1398"/>
        <v/>
      </c>
      <c r="BX2133" s="104" t="str">
        <f t="shared" si="1399"/>
        <v/>
      </c>
      <c r="BY2133" s="139" t="str">
        <f t="shared" si="1400"/>
        <v/>
      </c>
      <c r="CA2133" s="138" t="str">
        <f t="shared" si="1401"/>
        <v/>
      </c>
      <c r="CB2133" s="104" t="str">
        <f t="shared" si="1402"/>
        <v/>
      </c>
      <c r="CC2133" s="139" t="str">
        <f t="shared" si="1403"/>
        <v/>
      </c>
      <c r="CE2133" s="162" t="str">
        <f t="shared" si="1404"/>
        <v/>
      </c>
      <c r="CF2133" s="163" t="str">
        <f t="shared" si="1405"/>
        <v/>
      </c>
      <c r="CG2133" s="164" t="str">
        <f t="shared" si="1406"/>
        <v/>
      </c>
      <c r="CI2133" s="162" t="str">
        <f t="shared" si="1407"/>
        <v/>
      </c>
      <c r="CJ2133" s="163" t="str">
        <f t="shared" si="1369"/>
        <v/>
      </c>
      <c r="CK2133" s="164" t="str">
        <f t="shared" si="1370"/>
        <v/>
      </c>
      <c r="CM2133" s="169" t="str">
        <f t="shared" si="1408"/>
        <v/>
      </c>
      <c r="CN2133" s="139" t="str">
        <f t="shared" si="1409"/>
        <v/>
      </c>
      <c r="CP2133" s="41" t="str">
        <f>IF($CM2133="", "", COUNTIF($CM$11:$CM$3035, "&lt;"&amp;$CM2133)+1+COUNTIF($CM$11:$CM2133, $CM2133)-1)</f>
        <v/>
      </c>
    </row>
    <row r="2134" spans="1:94" x14ac:dyDescent="0.25">
      <c r="A2134" s="40"/>
      <c r="B2134" s="82" t="str">
        <f>IF($I2134="", "", IFERROR(INDEX('Job Database'!$AE$11:$AE$3035, MATCH($I2134, 'Job Database'!$X$11:$X$3035, 0)), ""))</f>
        <v/>
      </c>
      <c r="C2134" s="69" t="str">
        <f>IF($I2134="", "", IF(COUNTIF('Job Database'!$X$11:$X$3035, $I2134)=0, $AC$5, $AC$4))</f>
        <v/>
      </c>
      <c r="D2134" s="40"/>
      <c r="E2134" s="85" t="str">
        <f>IF($I2134="", "", IF(IFERROR(INDEX('Job Database'!$M$11:$M$3035, MATCH($I2134, 'Job Database'!$X$11:$X$3035, 0)), "")="", "", IFERROR(INDEX('Job Database'!$M$11:$M$3035, MATCH($I2134, 'Job Database'!$X$11:$X$3035, 0)), "")))</f>
        <v/>
      </c>
      <c r="F2134" s="40"/>
      <c r="G2134" s="88" t="str">
        <f t="shared" si="1383"/>
        <v/>
      </c>
      <c r="H2134" s="40"/>
      <c r="I2134" s="24"/>
      <c r="J2134" s="34"/>
      <c r="K2134" s="106"/>
      <c r="L2134" s="79"/>
      <c r="M2134" s="34"/>
      <c r="N2134" s="79"/>
      <c r="O2134" s="31"/>
      <c r="P2134" s="53"/>
      <c r="Q2134" s="40"/>
      <c r="S2134" s="41" t="str">
        <f t="shared" si="1371"/>
        <v/>
      </c>
      <c r="T2134" s="41" t="str">
        <f t="shared" si="1372"/>
        <v/>
      </c>
      <c r="U2134" s="41" t="str">
        <f t="shared" si="1384"/>
        <v/>
      </c>
      <c r="W2134" s="74" t="str">
        <f>IF('Job Database'!$X2134="", "", 'Job Database'!$X2134)</f>
        <v/>
      </c>
      <c r="Y2134" s="41" t="str">
        <f>IF($W2134="", "", IF(COUNTIF($I$11:$I$3035, $W2134)&gt;0, "", MAX($Y$10:$Y2133)+1))</f>
        <v/>
      </c>
      <c r="Z2134" s="41">
        <v>2124</v>
      </c>
      <c r="AA2134" s="58" t="str">
        <f t="shared" si="1385"/>
        <v/>
      </c>
      <c r="AC2134" s="41" t="str">
        <f t="shared" si="1373"/>
        <v/>
      </c>
      <c r="AE2134" s="41" t="str">
        <f t="shared" si="1386"/>
        <v/>
      </c>
      <c r="AJ2134" s="154" t="str">
        <f t="shared" si="1387"/>
        <v/>
      </c>
      <c r="AL2134" s="120" t="str">
        <f t="shared" si="1388"/>
        <v/>
      </c>
      <c r="AM2134" s="104" t="str">
        <f t="shared" si="1389"/>
        <v/>
      </c>
      <c r="AN2134" s="104" t="str">
        <f t="shared" si="1390"/>
        <v/>
      </c>
      <c r="AO2134" s="104" t="str">
        <f t="shared" si="1374"/>
        <v/>
      </c>
      <c r="AP2134" s="104" t="str">
        <f t="shared" si="1375"/>
        <v/>
      </c>
      <c r="AQ2134" s="121" t="str">
        <f t="shared" si="1391"/>
        <v/>
      </c>
      <c r="AS2134" s="88" t="str">
        <f t="shared" si="1376"/>
        <v/>
      </c>
      <c r="AT2134" s="68" t="str">
        <f t="shared" si="1392"/>
        <v/>
      </c>
      <c r="AU2134" s="68" t="str">
        <f t="shared" si="1393"/>
        <v/>
      </c>
      <c r="AV2134" s="68" t="str">
        <f t="shared" si="1394"/>
        <v/>
      </c>
      <c r="AW2134" s="88" t="str">
        <f t="shared" si="1377"/>
        <v/>
      </c>
      <c r="AZ2134" s="88" t="str">
        <f t="shared" si="1378"/>
        <v/>
      </c>
      <c r="BA2134" s="68" t="str">
        <f t="shared" si="1379"/>
        <v/>
      </c>
      <c r="BB2134" s="68" t="str">
        <f t="shared" si="1380"/>
        <v/>
      </c>
      <c r="BC2134" s="68" t="str">
        <f t="shared" si="1381"/>
        <v/>
      </c>
      <c r="BD2134" s="69" t="str">
        <f t="shared" si="1382"/>
        <v/>
      </c>
      <c r="BE2134" s="69" t="str">
        <f t="shared" si="1395"/>
        <v/>
      </c>
      <c r="BT2134" s="138" t="str">
        <f t="shared" ca="1" si="1396"/>
        <v/>
      </c>
      <c r="BU2134" s="139" t="str">
        <f t="shared" ca="1" si="1397"/>
        <v/>
      </c>
      <c r="BW2134" s="138" t="str">
        <f t="shared" si="1398"/>
        <v/>
      </c>
      <c r="BX2134" s="104" t="str">
        <f t="shared" si="1399"/>
        <v/>
      </c>
      <c r="BY2134" s="139" t="str">
        <f t="shared" si="1400"/>
        <v/>
      </c>
      <c r="CA2134" s="138" t="str">
        <f t="shared" si="1401"/>
        <v/>
      </c>
      <c r="CB2134" s="104" t="str">
        <f t="shared" si="1402"/>
        <v/>
      </c>
      <c r="CC2134" s="139" t="str">
        <f t="shared" si="1403"/>
        <v/>
      </c>
      <c r="CE2134" s="162" t="str">
        <f t="shared" si="1404"/>
        <v/>
      </c>
      <c r="CF2134" s="163" t="str">
        <f t="shared" si="1405"/>
        <v/>
      </c>
      <c r="CG2134" s="164" t="str">
        <f t="shared" si="1406"/>
        <v/>
      </c>
      <c r="CI2134" s="162" t="str">
        <f t="shared" si="1407"/>
        <v/>
      </c>
      <c r="CJ2134" s="163" t="str">
        <f t="shared" si="1369"/>
        <v/>
      </c>
      <c r="CK2134" s="164" t="str">
        <f t="shared" si="1370"/>
        <v/>
      </c>
      <c r="CM2134" s="169" t="str">
        <f t="shared" si="1408"/>
        <v/>
      </c>
      <c r="CN2134" s="139" t="str">
        <f t="shared" si="1409"/>
        <v/>
      </c>
      <c r="CP2134" s="41" t="str">
        <f>IF($CM2134="", "", COUNTIF($CM$11:$CM$3035, "&lt;"&amp;$CM2134)+1+COUNTIF($CM$11:$CM2134, $CM2134)-1)</f>
        <v/>
      </c>
    </row>
    <row r="2135" spans="1:94" x14ac:dyDescent="0.25">
      <c r="A2135" s="40"/>
      <c r="B2135" s="82" t="str">
        <f>IF($I2135="", "", IFERROR(INDEX('Job Database'!$AE$11:$AE$3035, MATCH($I2135, 'Job Database'!$X$11:$X$3035, 0)), ""))</f>
        <v/>
      </c>
      <c r="C2135" s="69" t="str">
        <f>IF($I2135="", "", IF(COUNTIF('Job Database'!$X$11:$X$3035, $I2135)=0, $AC$5, $AC$4))</f>
        <v/>
      </c>
      <c r="D2135" s="40"/>
      <c r="E2135" s="85" t="str">
        <f>IF($I2135="", "", IF(IFERROR(INDEX('Job Database'!$M$11:$M$3035, MATCH($I2135, 'Job Database'!$X$11:$X$3035, 0)), "")="", "", IFERROR(INDEX('Job Database'!$M$11:$M$3035, MATCH($I2135, 'Job Database'!$X$11:$X$3035, 0)), "")))</f>
        <v/>
      </c>
      <c r="F2135" s="40"/>
      <c r="G2135" s="88" t="str">
        <f t="shared" si="1383"/>
        <v/>
      </c>
      <c r="H2135" s="40"/>
      <c r="I2135" s="24"/>
      <c r="J2135" s="34"/>
      <c r="K2135" s="106"/>
      <c r="L2135" s="79"/>
      <c r="M2135" s="34"/>
      <c r="N2135" s="79"/>
      <c r="O2135" s="31"/>
      <c r="P2135" s="53"/>
      <c r="Q2135" s="40"/>
      <c r="S2135" s="41" t="str">
        <f t="shared" si="1371"/>
        <v/>
      </c>
      <c r="T2135" s="41" t="str">
        <f t="shared" si="1372"/>
        <v/>
      </c>
      <c r="U2135" s="41" t="str">
        <f t="shared" si="1384"/>
        <v/>
      </c>
      <c r="W2135" s="74" t="str">
        <f>IF('Job Database'!$X2135="", "", 'Job Database'!$X2135)</f>
        <v/>
      </c>
      <c r="Y2135" s="41" t="str">
        <f>IF($W2135="", "", IF(COUNTIF($I$11:$I$3035, $W2135)&gt;0, "", MAX($Y$10:$Y2134)+1))</f>
        <v/>
      </c>
      <c r="Z2135" s="41">
        <v>2125</v>
      </c>
      <c r="AA2135" s="58" t="str">
        <f t="shared" si="1385"/>
        <v/>
      </c>
      <c r="AC2135" s="41" t="str">
        <f t="shared" si="1373"/>
        <v/>
      </c>
      <c r="AE2135" s="41" t="str">
        <f t="shared" si="1386"/>
        <v/>
      </c>
      <c r="AJ2135" s="154" t="str">
        <f t="shared" si="1387"/>
        <v/>
      </c>
      <c r="AL2135" s="120" t="str">
        <f t="shared" si="1388"/>
        <v/>
      </c>
      <c r="AM2135" s="104" t="str">
        <f t="shared" si="1389"/>
        <v/>
      </c>
      <c r="AN2135" s="104" t="str">
        <f t="shared" si="1390"/>
        <v/>
      </c>
      <c r="AO2135" s="104" t="str">
        <f t="shared" si="1374"/>
        <v/>
      </c>
      <c r="AP2135" s="104" t="str">
        <f t="shared" si="1375"/>
        <v/>
      </c>
      <c r="AQ2135" s="121" t="str">
        <f t="shared" si="1391"/>
        <v/>
      </c>
      <c r="AS2135" s="88" t="str">
        <f t="shared" si="1376"/>
        <v/>
      </c>
      <c r="AT2135" s="68" t="str">
        <f t="shared" si="1392"/>
        <v/>
      </c>
      <c r="AU2135" s="68" t="str">
        <f t="shared" si="1393"/>
        <v/>
      </c>
      <c r="AV2135" s="68" t="str">
        <f t="shared" si="1394"/>
        <v/>
      </c>
      <c r="AW2135" s="88" t="str">
        <f t="shared" si="1377"/>
        <v/>
      </c>
      <c r="AZ2135" s="88" t="str">
        <f t="shared" si="1378"/>
        <v/>
      </c>
      <c r="BA2135" s="68" t="str">
        <f t="shared" si="1379"/>
        <v/>
      </c>
      <c r="BB2135" s="68" t="str">
        <f t="shared" si="1380"/>
        <v/>
      </c>
      <c r="BC2135" s="68" t="str">
        <f t="shared" si="1381"/>
        <v/>
      </c>
      <c r="BD2135" s="69" t="str">
        <f t="shared" si="1382"/>
        <v/>
      </c>
      <c r="BE2135" s="69" t="str">
        <f t="shared" si="1395"/>
        <v/>
      </c>
      <c r="BT2135" s="138" t="str">
        <f t="shared" ca="1" si="1396"/>
        <v/>
      </c>
      <c r="BU2135" s="139" t="str">
        <f t="shared" ca="1" si="1397"/>
        <v/>
      </c>
      <c r="BW2135" s="138" t="str">
        <f t="shared" si="1398"/>
        <v/>
      </c>
      <c r="BX2135" s="104" t="str">
        <f t="shared" si="1399"/>
        <v/>
      </c>
      <c r="BY2135" s="139" t="str">
        <f t="shared" si="1400"/>
        <v/>
      </c>
      <c r="CA2135" s="138" t="str">
        <f t="shared" si="1401"/>
        <v/>
      </c>
      <c r="CB2135" s="104" t="str">
        <f t="shared" si="1402"/>
        <v/>
      </c>
      <c r="CC2135" s="139" t="str">
        <f t="shared" si="1403"/>
        <v/>
      </c>
      <c r="CE2135" s="162" t="str">
        <f t="shared" si="1404"/>
        <v/>
      </c>
      <c r="CF2135" s="163" t="str">
        <f t="shared" si="1405"/>
        <v/>
      </c>
      <c r="CG2135" s="164" t="str">
        <f t="shared" si="1406"/>
        <v/>
      </c>
      <c r="CI2135" s="162" t="str">
        <f t="shared" si="1407"/>
        <v/>
      </c>
      <c r="CJ2135" s="163" t="str">
        <f t="shared" si="1369"/>
        <v/>
      </c>
      <c r="CK2135" s="164" t="str">
        <f t="shared" si="1370"/>
        <v/>
      </c>
      <c r="CM2135" s="169" t="str">
        <f t="shared" si="1408"/>
        <v/>
      </c>
      <c r="CN2135" s="139" t="str">
        <f t="shared" si="1409"/>
        <v/>
      </c>
      <c r="CP2135" s="41" t="str">
        <f>IF($CM2135="", "", COUNTIF($CM$11:$CM$3035, "&lt;"&amp;$CM2135)+1+COUNTIF($CM$11:$CM2135, $CM2135)-1)</f>
        <v/>
      </c>
    </row>
    <row r="2136" spans="1:94" x14ac:dyDescent="0.25">
      <c r="A2136" s="40"/>
      <c r="B2136" s="82" t="str">
        <f>IF($I2136="", "", IFERROR(INDEX('Job Database'!$AE$11:$AE$3035, MATCH($I2136, 'Job Database'!$X$11:$X$3035, 0)), ""))</f>
        <v/>
      </c>
      <c r="C2136" s="69" t="str">
        <f>IF($I2136="", "", IF(COUNTIF('Job Database'!$X$11:$X$3035, $I2136)=0, $AC$5, $AC$4))</f>
        <v/>
      </c>
      <c r="D2136" s="40"/>
      <c r="E2136" s="85" t="str">
        <f>IF($I2136="", "", IF(IFERROR(INDEX('Job Database'!$M$11:$M$3035, MATCH($I2136, 'Job Database'!$X$11:$X$3035, 0)), "")="", "", IFERROR(INDEX('Job Database'!$M$11:$M$3035, MATCH($I2136, 'Job Database'!$X$11:$X$3035, 0)), "")))</f>
        <v/>
      </c>
      <c r="F2136" s="40"/>
      <c r="G2136" s="88" t="str">
        <f t="shared" si="1383"/>
        <v/>
      </c>
      <c r="H2136" s="40"/>
      <c r="I2136" s="24"/>
      <c r="J2136" s="34"/>
      <c r="K2136" s="106"/>
      <c r="L2136" s="79"/>
      <c r="M2136" s="34"/>
      <c r="N2136" s="79"/>
      <c r="O2136" s="31"/>
      <c r="P2136" s="53"/>
      <c r="Q2136" s="40"/>
      <c r="S2136" s="41" t="str">
        <f t="shared" si="1371"/>
        <v/>
      </c>
      <c r="T2136" s="41" t="str">
        <f t="shared" si="1372"/>
        <v/>
      </c>
      <c r="U2136" s="41" t="str">
        <f t="shared" si="1384"/>
        <v/>
      </c>
      <c r="W2136" s="74" t="str">
        <f>IF('Job Database'!$X2136="", "", 'Job Database'!$X2136)</f>
        <v/>
      </c>
      <c r="Y2136" s="41" t="str">
        <f>IF($W2136="", "", IF(COUNTIF($I$11:$I$3035, $W2136)&gt;0, "", MAX($Y$10:$Y2135)+1))</f>
        <v/>
      </c>
      <c r="Z2136" s="41">
        <v>2126</v>
      </c>
      <c r="AA2136" s="58" t="str">
        <f t="shared" si="1385"/>
        <v/>
      </c>
      <c r="AC2136" s="41" t="str">
        <f t="shared" si="1373"/>
        <v/>
      </c>
      <c r="AE2136" s="41" t="str">
        <f t="shared" si="1386"/>
        <v/>
      </c>
      <c r="AJ2136" s="154" t="str">
        <f t="shared" si="1387"/>
        <v/>
      </c>
      <c r="AL2136" s="120" t="str">
        <f t="shared" si="1388"/>
        <v/>
      </c>
      <c r="AM2136" s="104" t="str">
        <f t="shared" si="1389"/>
        <v/>
      </c>
      <c r="AN2136" s="104" t="str">
        <f t="shared" si="1390"/>
        <v/>
      </c>
      <c r="AO2136" s="104" t="str">
        <f t="shared" si="1374"/>
        <v/>
      </c>
      <c r="AP2136" s="104" t="str">
        <f t="shared" si="1375"/>
        <v/>
      </c>
      <c r="AQ2136" s="121" t="str">
        <f t="shared" si="1391"/>
        <v/>
      </c>
      <c r="AS2136" s="88" t="str">
        <f t="shared" si="1376"/>
        <v/>
      </c>
      <c r="AT2136" s="68" t="str">
        <f t="shared" si="1392"/>
        <v/>
      </c>
      <c r="AU2136" s="68" t="str">
        <f t="shared" si="1393"/>
        <v/>
      </c>
      <c r="AV2136" s="68" t="str">
        <f t="shared" si="1394"/>
        <v/>
      </c>
      <c r="AW2136" s="88" t="str">
        <f t="shared" si="1377"/>
        <v/>
      </c>
      <c r="AZ2136" s="88" t="str">
        <f t="shared" si="1378"/>
        <v/>
      </c>
      <c r="BA2136" s="68" t="str">
        <f t="shared" si="1379"/>
        <v/>
      </c>
      <c r="BB2136" s="68" t="str">
        <f t="shared" si="1380"/>
        <v/>
      </c>
      <c r="BC2136" s="68" t="str">
        <f t="shared" si="1381"/>
        <v/>
      </c>
      <c r="BD2136" s="69" t="str">
        <f t="shared" si="1382"/>
        <v/>
      </c>
      <c r="BE2136" s="69" t="str">
        <f t="shared" si="1395"/>
        <v/>
      </c>
      <c r="BT2136" s="138" t="str">
        <f t="shared" ca="1" si="1396"/>
        <v/>
      </c>
      <c r="BU2136" s="139" t="str">
        <f t="shared" ca="1" si="1397"/>
        <v/>
      </c>
      <c r="BW2136" s="138" t="str">
        <f t="shared" si="1398"/>
        <v/>
      </c>
      <c r="BX2136" s="104" t="str">
        <f t="shared" si="1399"/>
        <v/>
      </c>
      <c r="BY2136" s="139" t="str">
        <f t="shared" si="1400"/>
        <v/>
      </c>
      <c r="CA2136" s="138" t="str">
        <f t="shared" si="1401"/>
        <v/>
      </c>
      <c r="CB2136" s="104" t="str">
        <f t="shared" si="1402"/>
        <v/>
      </c>
      <c r="CC2136" s="139" t="str">
        <f t="shared" si="1403"/>
        <v/>
      </c>
      <c r="CE2136" s="162" t="str">
        <f t="shared" si="1404"/>
        <v/>
      </c>
      <c r="CF2136" s="163" t="str">
        <f t="shared" si="1405"/>
        <v/>
      </c>
      <c r="CG2136" s="164" t="str">
        <f t="shared" si="1406"/>
        <v/>
      </c>
      <c r="CI2136" s="162" t="str">
        <f t="shared" si="1407"/>
        <v/>
      </c>
      <c r="CJ2136" s="163" t="str">
        <f t="shared" si="1369"/>
        <v/>
      </c>
      <c r="CK2136" s="164" t="str">
        <f t="shared" si="1370"/>
        <v/>
      </c>
      <c r="CM2136" s="169" t="str">
        <f t="shared" si="1408"/>
        <v/>
      </c>
      <c r="CN2136" s="139" t="str">
        <f t="shared" si="1409"/>
        <v/>
      </c>
      <c r="CP2136" s="41" t="str">
        <f>IF($CM2136="", "", COUNTIF($CM$11:$CM$3035, "&lt;"&amp;$CM2136)+1+COUNTIF($CM$11:$CM2136, $CM2136)-1)</f>
        <v/>
      </c>
    </row>
    <row r="2137" spans="1:94" x14ac:dyDescent="0.25">
      <c r="A2137" s="40"/>
      <c r="B2137" s="82" t="str">
        <f>IF($I2137="", "", IFERROR(INDEX('Job Database'!$AE$11:$AE$3035, MATCH($I2137, 'Job Database'!$X$11:$X$3035, 0)), ""))</f>
        <v/>
      </c>
      <c r="C2137" s="69" t="str">
        <f>IF($I2137="", "", IF(COUNTIF('Job Database'!$X$11:$X$3035, $I2137)=0, $AC$5, $AC$4))</f>
        <v/>
      </c>
      <c r="D2137" s="40"/>
      <c r="E2137" s="85" t="str">
        <f>IF($I2137="", "", IF(IFERROR(INDEX('Job Database'!$M$11:$M$3035, MATCH($I2137, 'Job Database'!$X$11:$X$3035, 0)), "")="", "", IFERROR(INDEX('Job Database'!$M$11:$M$3035, MATCH($I2137, 'Job Database'!$X$11:$X$3035, 0)), "")))</f>
        <v/>
      </c>
      <c r="F2137" s="40"/>
      <c r="G2137" s="88" t="str">
        <f t="shared" si="1383"/>
        <v/>
      </c>
      <c r="H2137" s="40"/>
      <c r="I2137" s="24"/>
      <c r="J2137" s="34"/>
      <c r="K2137" s="106"/>
      <c r="L2137" s="79"/>
      <c r="M2137" s="34"/>
      <c r="N2137" s="79"/>
      <c r="O2137" s="31"/>
      <c r="P2137" s="53"/>
      <c r="Q2137" s="40"/>
      <c r="S2137" s="41" t="str">
        <f t="shared" si="1371"/>
        <v/>
      </c>
      <c r="T2137" s="41" t="str">
        <f t="shared" si="1372"/>
        <v/>
      </c>
      <c r="U2137" s="41" t="str">
        <f t="shared" si="1384"/>
        <v/>
      </c>
      <c r="W2137" s="74" t="str">
        <f>IF('Job Database'!$X2137="", "", 'Job Database'!$X2137)</f>
        <v/>
      </c>
      <c r="Y2137" s="41" t="str">
        <f>IF($W2137="", "", IF(COUNTIF($I$11:$I$3035, $W2137)&gt;0, "", MAX($Y$10:$Y2136)+1))</f>
        <v/>
      </c>
      <c r="Z2137" s="41">
        <v>2127</v>
      </c>
      <c r="AA2137" s="58" t="str">
        <f t="shared" si="1385"/>
        <v/>
      </c>
      <c r="AC2137" s="41" t="str">
        <f t="shared" si="1373"/>
        <v/>
      </c>
      <c r="AE2137" s="41" t="str">
        <f t="shared" si="1386"/>
        <v/>
      </c>
      <c r="AJ2137" s="154" t="str">
        <f t="shared" si="1387"/>
        <v/>
      </c>
      <c r="AL2137" s="120" t="str">
        <f t="shared" si="1388"/>
        <v/>
      </c>
      <c r="AM2137" s="104" t="str">
        <f t="shared" si="1389"/>
        <v/>
      </c>
      <c r="AN2137" s="104" t="str">
        <f t="shared" si="1390"/>
        <v/>
      </c>
      <c r="AO2137" s="104" t="str">
        <f t="shared" si="1374"/>
        <v/>
      </c>
      <c r="AP2137" s="104" t="str">
        <f t="shared" si="1375"/>
        <v/>
      </c>
      <c r="AQ2137" s="121" t="str">
        <f t="shared" si="1391"/>
        <v/>
      </c>
      <c r="AS2137" s="88" t="str">
        <f t="shared" si="1376"/>
        <v/>
      </c>
      <c r="AT2137" s="68" t="str">
        <f t="shared" si="1392"/>
        <v/>
      </c>
      <c r="AU2137" s="68" t="str">
        <f t="shared" si="1393"/>
        <v/>
      </c>
      <c r="AV2137" s="68" t="str">
        <f t="shared" si="1394"/>
        <v/>
      </c>
      <c r="AW2137" s="88" t="str">
        <f t="shared" si="1377"/>
        <v/>
      </c>
      <c r="AZ2137" s="88" t="str">
        <f t="shared" si="1378"/>
        <v/>
      </c>
      <c r="BA2137" s="68" t="str">
        <f t="shared" si="1379"/>
        <v/>
      </c>
      <c r="BB2137" s="68" t="str">
        <f t="shared" si="1380"/>
        <v/>
      </c>
      <c r="BC2137" s="68" t="str">
        <f t="shared" si="1381"/>
        <v/>
      </c>
      <c r="BD2137" s="69" t="str">
        <f t="shared" si="1382"/>
        <v/>
      </c>
      <c r="BE2137" s="69" t="str">
        <f t="shared" si="1395"/>
        <v/>
      </c>
      <c r="BT2137" s="138" t="str">
        <f t="shared" ca="1" si="1396"/>
        <v/>
      </c>
      <c r="BU2137" s="139" t="str">
        <f t="shared" ca="1" si="1397"/>
        <v/>
      </c>
      <c r="BW2137" s="138" t="str">
        <f t="shared" si="1398"/>
        <v/>
      </c>
      <c r="BX2137" s="104" t="str">
        <f t="shared" si="1399"/>
        <v/>
      </c>
      <c r="BY2137" s="139" t="str">
        <f t="shared" si="1400"/>
        <v/>
      </c>
      <c r="CA2137" s="138" t="str">
        <f t="shared" si="1401"/>
        <v/>
      </c>
      <c r="CB2137" s="104" t="str">
        <f t="shared" si="1402"/>
        <v/>
      </c>
      <c r="CC2137" s="139" t="str">
        <f t="shared" si="1403"/>
        <v/>
      </c>
      <c r="CE2137" s="162" t="str">
        <f t="shared" si="1404"/>
        <v/>
      </c>
      <c r="CF2137" s="163" t="str">
        <f t="shared" si="1405"/>
        <v/>
      </c>
      <c r="CG2137" s="164" t="str">
        <f t="shared" si="1406"/>
        <v/>
      </c>
      <c r="CI2137" s="162" t="str">
        <f t="shared" si="1407"/>
        <v/>
      </c>
      <c r="CJ2137" s="163" t="str">
        <f t="shared" si="1369"/>
        <v/>
      </c>
      <c r="CK2137" s="164" t="str">
        <f t="shared" si="1370"/>
        <v/>
      </c>
      <c r="CM2137" s="169" t="str">
        <f t="shared" si="1408"/>
        <v/>
      </c>
      <c r="CN2137" s="139" t="str">
        <f t="shared" si="1409"/>
        <v/>
      </c>
      <c r="CP2137" s="41" t="str">
        <f>IF($CM2137="", "", COUNTIF($CM$11:$CM$3035, "&lt;"&amp;$CM2137)+1+COUNTIF($CM$11:$CM2137, $CM2137)-1)</f>
        <v/>
      </c>
    </row>
    <row r="2138" spans="1:94" x14ac:dyDescent="0.25">
      <c r="A2138" s="40"/>
      <c r="B2138" s="82" t="str">
        <f>IF($I2138="", "", IFERROR(INDEX('Job Database'!$AE$11:$AE$3035, MATCH($I2138, 'Job Database'!$X$11:$X$3035, 0)), ""))</f>
        <v/>
      </c>
      <c r="C2138" s="69" t="str">
        <f>IF($I2138="", "", IF(COUNTIF('Job Database'!$X$11:$X$3035, $I2138)=0, $AC$5, $AC$4))</f>
        <v/>
      </c>
      <c r="D2138" s="40"/>
      <c r="E2138" s="85" t="str">
        <f>IF($I2138="", "", IF(IFERROR(INDEX('Job Database'!$M$11:$M$3035, MATCH($I2138, 'Job Database'!$X$11:$X$3035, 0)), "")="", "", IFERROR(INDEX('Job Database'!$M$11:$M$3035, MATCH($I2138, 'Job Database'!$X$11:$X$3035, 0)), "")))</f>
        <v/>
      </c>
      <c r="F2138" s="40"/>
      <c r="G2138" s="88" t="str">
        <f t="shared" si="1383"/>
        <v/>
      </c>
      <c r="H2138" s="40"/>
      <c r="I2138" s="24"/>
      <c r="J2138" s="34"/>
      <c r="K2138" s="106"/>
      <c r="L2138" s="79"/>
      <c r="M2138" s="34"/>
      <c r="N2138" s="79"/>
      <c r="O2138" s="31"/>
      <c r="P2138" s="53"/>
      <c r="Q2138" s="40"/>
      <c r="S2138" s="41" t="str">
        <f t="shared" si="1371"/>
        <v/>
      </c>
      <c r="T2138" s="41" t="str">
        <f t="shared" si="1372"/>
        <v/>
      </c>
      <c r="U2138" s="41" t="str">
        <f t="shared" si="1384"/>
        <v/>
      </c>
      <c r="W2138" s="74" t="str">
        <f>IF('Job Database'!$X2138="", "", 'Job Database'!$X2138)</f>
        <v/>
      </c>
      <c r="Y2138" s="41" t="str">
        <f>IF($W2138="", "", IF(COUNTIF($I$11:$I$3035, $W2138)&gt;0, "", MAX($Y$10:$Y2137)+1))</f>
        <v/>
      </c>
      <c r="Z2138" s="41">
        <v>2128</v>
      </c>
      <c r="AA2138" s="58" t="str">
        <f t="shared" si="1385"/>
        <v/>
      </c>
      <c r="AC2138" s="41" t="str">
        <f t="shared" si="1373"/>
        <v/>
      </c>
      <c r="AE2138" s="41" t="str">
        <f t="shared" si="1386"/>
        <v/>
      </c>
      <c r="AJ2138" s="154" t="str">
        <f t="shared" si="1387"/>
        <v/>
      </c>
      <c r="AL2138" s="120" t="str">
        <f t="shared" si="1388"/>
        <v/>
      </c>
      <c r="AM2138" s="104" t="str">
        <f t="shared" si="1389"/>
        <v/>
      </c>
      <c r="AN2138" s="104" t="str">
        <f t="shared" si="1390"/>
        <v/>
      </c>
      <c r="AO2138" s="104" t="str">
        <f t="shared" si="1374"/>
        <v/>
      </c>
      <c r="AP2138" s="104" t="str">
        <f t="shared" si="1375"/>
        <v/>
      </c>
      <c r="AQ2138" s="121" t="str">
        <f t="shared" si="1391"/>
        <v/>
      </c>
      <c r="AS2138" s="88" t="str">
        <f t="shared" si="1376"/>
        <v/>
      </c>
      <c r="AT2138" s="68" t="str">
        <f t="shared" si="1392"/>
        <v/>
      </c>
      <c r="AU2138" s="68" t="str">
        <f t="shared" si="1393"/>
        <v/>
      </c>
      <c r="AV2138" s="68" t="str">
        <f t="shared" si="1394"/>
        <v/>
      </c>
      <c r="AW2138" s="88" t="str">
        <f t="shared" si="1377"/>
        <v/>
      </c>
      <c r="AZ2138" s="88" t="str">
        <f t="shared" si="1378"/>
        <v/>
      </c>
      <c r="BA2138" s="68" t="str">
        <f t="shared" si="1379"/>
        <v/>
      </c>
      <c r="BB2138" s="68" t="str">
        <f t="shared" si="1380"/>
        <v/>
      </c>
      <c r="BC2138" s="68" t="str">
        <f t="shared" si="1381"/>
        <v/>
      </c>
      <c r="BD2138" s="69" t="str">
        <f t="shared" si="1382"/>
        <v/>
      </c>
      <c r="BE2138" s="69" t="str">
        <f t="shared" si="1395"/>
        <v/>
      </c>
      <c r="BT2138" s="138" t="str">
        <f t="shared" ca="1" si="1396"/>
        <v/>
      </c>
      <c r="BU2138" s="139" t="str">
        <f t="shared" ca="1" si="1397"/>
        <v/>
      </c>
      <c r="BW2138" s="138" t="str">
        <f t="shared" si="1398"/>
        <v/>
      </c>
      <c r="BX2138" s="104" t="str">
        <f t="shared" si="1399"/>
        <v/>
      </c>
      <c r="BY2138" s="139" t="str">
        <f t="shared" si="1400"/>
        <v/>
      </c>
      <c r="CA2138" s="138" t="str">
        <f t="shared" si="1401"/>
        <v/>
      </c>
      <c r="CB2138" s="104" t="str">
        <f t="shared" si="1402"/>
        <v/>
      </c>
      <c r="CC2138" s="139" t="str">
        <f t="shared" si="1403"/>
        <v/>
      </c>
      <c r="CE2138" s="162" t="str">
        <f t="shared" si="1404"/>
        <v/>
      </c>
      <c r="CF2138" s="163" t="str">
        <f t="shared" si="1405"/>
        <v/>
      </c>
      <c r="CG2138" s="164" t="str">
        <f t="shared" si="1406"/>
        <v/>
      </c>
      <c r="CI2138" s="162" t="str">
        <f t="shared" si="1407"/>
        <v/>
      </c>
      <c r="CJ2138" s="163" t="str">
        <f t="shared" si="1369"/>
        <v/>
      </c>
      <c r="CK2138" s="164" t="str">
        <f t="shared" si="1370"/>
        <v/>
      </c>
      <c r="CM2138" s="169" t="str">
        <f t="shared" si="1408"/>
        <v/>
      </c>
      <c r="CN2138" s="139" t="str">
        <f t="shared" si="1409"/>
        <v/>
      </c>
      <c r="CP2138" s="41" t="str">
        <f>IF($CM2138="", "", COUNTIF($CM$11:$CM$3035, "&lt;"&amp;$CM2138)+1+COUNTIF($CM$11:$CM2138, $CM2138)-1)</f>
        <v/>
      </c>
    </row>
    <row r="2139" spans="1:94" x14ac:dyDescent="0.25">
      <c r="A2139" s="40"/>
      <c r="B2139" s="82" t="str">
        <f>IF($I2139="", "", IFERROR(INDEX('Job Database'!$AE$11:$AE$3035, MATCH($I2139, 'Job Database'!$X$11:$X$3035, 0)), ""))</f>
        <v/>
      </c>
      <c r="C2139" s="69" t="str">
        <f>IF($I2139="", "", IF(COUNTIF('Job Database'!$X$11:$X$3035, $I2139)=0, $AC$5, $AC$4))</f>
        <v/>
      </c>
      <c r="D2139" s="40"/>
      <c r="E2139" s="85" t="str">
        <f>IF($I2139="", "", IF(IFERROR(INDEX('Job Database'!$M$11:$M$3035, MATCH($I2139, 'Job Database'!$X$11:$X$3035, 0)), "")="", "", IFERROR(INDEX('Job Database'!$M$11:$M$3035, MATCH($I2139, 'Job Database'!$X$11:$X$3035, 0)), "")))</f>
        <v/>
      </c>
      <c r="F2139" s="40"/>
      <c r="G2139" s="88" t="str">
        <f t="shared" si="1383"/>
        <v/>
      </c>
      <c r="H2139" s="40"/>
      <c r="I2139" s="24"/>
      <c r="J2139" s="34"/>
      <c r="K2139" s="106"/>
      <c r="L2139" s="79"/>
      <c r="M2139" s="34"/>
      <c r="N2139" s="79"/>
      <c r="O2139" s="31"/>
      <c r="P2139" s="53"/>
      <c r="Q2139" s="40"/>
      <c r="S2139" s="41" t="str">
        <f t="shared" si="1371"/>
        <v/>
      </c>
      <c r="T2139" s="41" t="str">
        <f t="shared" si="1372"/>
        <v/>
      </c>
      <c r="U2139" s="41" t="str">
        <f t="shared" si="1384"/>
        <v/>
      </c>
      <c r="W2139" s="74" t="str">
        <f>IF('Job Database'!$X2139="", "", 'Job Database'!$X2139)</f>
        <v/>
      </c>
      <c r="Y2139" s="41" t="str">
        <f>IF($W2139="", "", IF(COUNTIF($I$11:$I$3035, $W2139)&gt;0, "", MAX($Y$10:$Y2138)+1))</f>
        <v/>
      </c>
      <c r="Z2139" s="41">
        <v>2129</v>
      </c>
      <c r="AA2139" s="58" t="str">
        <f t="shared" si="1385"/>
        <v/>
      </c>
      <c r="AC2139" s="41" t="str">
        <f t="shared" si="1373"/>
        <v/>
      </c>
      <c r="AE2139" s="41" t="str">
        <f t="shared" si="1386"/>
        <v/>
      </c>
      <c r="AJ2139" s="154" t="str">
        <f t="shared" si="1387"/>
        <v/>
      </c>
      <c r="AL2139" s="120" t="str">
        <f t="shared" si="1388"/>
        <v/>
      </c>
      <c r="AM2139" s="104" t="str">
        <f t="shared" si="1389"/>
        <v/>
      </c>
      <c r="AN2139" s="104" t="str">
        <f t="shared" si="1390"/>
        <v/>
      </c>
      <c r="AO2139" s="104" t="str">
        <f t="shared" si="1374"/>
        <v/>
      </c>
      <c r="AP2139" s="104" t="str">
        <f t="shared" si="1375"/>
        <v/>
      </c>
      <c r="AQ2139" s="121" t="str">
        <f t="shared" si="1391"/>
        <v/>
      </c>
      <c r="AS2139" s="88" t="str">
        <f t="shared" si="1376"/>
        <v/>
      </c>
      <c r="AT2139" s="68" t="str">
        <f t="shared" si="1392"/>
        <v/>
      </c>
      <c r="AU2139" s="68" t="str">
        <f t="shared" si="1393"/>
        <v/>
      </c>
      <c r="AV2139" s="68" t="str">
        <f t="shared" si="1394"/>
        <v/>
      </c>
      <c r="AW2139" s="88" t="str">
        <f t="shared" si="1377"/>
        <v/>
      </c>
      <c r="AZ2139" s="88" t="str">
        <f t="shared" si="1378"/>
        <v/>
      </c>
      <c r="BA2139" s="68" t="str">
        <f t="shared" si="1379"/>
        <v/>
      </c>
      <c r="BB2139" s="68" t="str">
        <f t="shared" si="1380"/>
        <v/>
      </c>
      <c r="BC2139" s="68" t="str">
        <f t="shared" si="1381"/>
        <v/>
      </c>
      <c r="BD2139" s="69" t="str">
        <f t="shared" si="1382"/>
        <v/>
      </c>
      <c r="BE2139" s="69" t="str">
        <f t="shared" si="1395"/>
        <v/>
      </c>
      <c r="BT2139" s="138" t="str">
        <f t="shared" ca="1" si="1396"/>
        <v/>
      </c>
      <c r="BU2139" s="139" t="str">
        <f t="shared" ca="1" si="1397"/>
        <v/>
      </c>
      <c r="BW2139" s="138" t="str">
        <f t="shared" si="1398"/>
        <v/>
      </c>
      <c r="BX2139" s="104" t="str">
        <f t="shared" si="1399"/>
        <v/>
      </c>
      <c r="BY2139" s="139" t="str">
        <f t="shared" si="1400"/>
        <v/>
      </c>
      <c r="CA2139" s="138" t="str">
        <f t="shared" si="1401"/>
        <v/>
      </c>
      <c r="CB2139" s="104" t="str">
        <f t="shared" si="1402"/>
        <v/>
      </c>
      <c r="CC2139" s="139" t="str">
        <f t="shared" si="1403"/>
        <v/>
      </c>
      <c r="CE2139" s="162" t="str">
        <f t="shared" si="1404"/>
        <v/>
      </c>
      <c r="CF2139" s="163" t="str">
        <f t="shared" si="1405"/>
        <v/>
      </c>
      <c r="CG2139" s="164" t="str">
        <f t="shared" si="1406"/>
        <v/>
      </c>
      <c r="CI2139" s="162" t="str">
        <f t="shared" si="1407"/>
        <v/>
      </c>
      <c r="CJ2139" s="163" t="str">
        <f t="shared" ref="CJ2139:CJ2202" si="1410">IF(CB2139="", "", M2139)</f>
        <v/>
      </c>
      <c r="CK2139" s="164" t="str">
        <f t="shared" ref="CK2139:CK2202" si="1411">IF(CC2139="", "", N2139)</f>
        <v/>
      </c>
      <c r="CM2139" s="169" t="str">
        <f t="shared" si="1408"/>
        <v/>
      </c>
      <c r="CN2139" s="139" t="str">
        <f t="shared" si="1409"/>
        <v/>
      </c>
      <c r="CP2139" s="41" t="str">
        <f>IF($CM2139="", "", COUNTIF($CM$11:$CM$3035, "&lt;"&amp;$CM2139)+1+COUNTIF($CM$11:$CM2139, $CM2139)-1)</f>
        <v/>
      </c>
    </row>
    <row r="2140" spans="1:94" x14ac:dyDescent="0.25">
      <c r="A2140" s="40"/>
      <c r="B2140" s="82" t="str">
        <f>IF($I2140="", "", IFERROR(INDEX('Job Database'!$AE$11:$AE$3035, MATCH($I2140, 'Job Database'!$X$11:$X$3035, 0)), ""))</f>
        <v/>
      </c>
      <c r="C2140" s="69" t="str">
        <f>IF($I2140="", "", IF(COUNTIF('Job Database'!$X$11:$X$3035, $I2140)=0, $AC$5, $AC$4))</f>
        <v/>
      </c>
      <c r="D2140" s="40"/>
      <c r="E2140" s="85" t="str">
        <f>IF($I2140="", "", IF(IFERROR(INDEX('Job Database'!$M$11:$M$3035, MATCH($I2140, 'Job Database'!$X$11:$X$3035, 0)), "")="", "", IFERROR(INDEX('Job Database'!$M$11:$M$3035, MATCH($I2140, 'Job Database'!$X$11:$X$3035, 0)), "")))</f>
        <v/>
      </c>
      <c r="F2140" s="40"/>
      <c r="G2140" s="88" t="str">
        <f t="shared" si="1383"/>
        <v/>
      </c>
      <c r="H2140" s="40"/>
      <c r="I2140" s="24"/>
      <c r="J2140" s="34"/>
      <c r="K2140" s="106"/>
      <c r="L2140" s="79"/>
      <c r="M2140" s="34"/>
      <c r="N2140" s="79"/>
      <c r="O2140" s="31"/>
      <c r="P2140" s="53"/>
      <c r="Q2140" s="40"/>
      <c r="S2140" s="41" t="str">
        <f t="shared" si="1371"/>
        <v/>
      </c>
      <c r="T2140" s="41" t="str">
        <f t="shared" si="1372"/>
        <v/>
      </c>
      <c r="U2140" s="41" t="str">
        <f t="shared" si="1384"/>
        <v/>
      </c>
      <c r="W2140" s="74" t="str">
        <f>IF('Job Database'!$X2140="", "", 'Job Database'!$X2140)</f>
        <v/>
      </c>
      <c r="Y2140" s="41" t="str">
        <f>IF($W2140="", "", IF(COUNTIF($I$11:$I$3035, $W2140)&gt;0, "", MAX($Y$10:$Y2139)+1))</f>
        <v/>
      </c>
      <c r="Z2140" s="41">
        <v>2130</v>
      </c>
      <c r="AA2140" s="58" t="str">
        <f t="shared" si="1385"/>
        <v/>
      </c>
      <c r="AC2140" s="41" t="str">
        <f t="shared" si="1373"/>
        <v/>
      </c>
      <c r="AE2140" s="41" t="str">
        <f t="shared" si="1386"/>
        <v/>
      </c>
      <c r="AJ2140" s="154" t="str">
        <f t="shared" si="1387"/>
        <v/>
      </c>
      <c r="AL2140" s="120" t="str">
        <f t="shared" si="1388"/>
        <v/>
      </c>
      <c r="AM2140" s="104" t="str">
        <f t="shared" si="1389"/>
        <v/>
      </c>
      <c r="AN2140" s="104" t="str">
        <f t="shared" si="1390"/>
        <v/>
      </c>
      <c r="AO2140" s="104" t="str">
        <f t="shared" si="1374"/>
        <v/>
      </c>
      <c r="AP2140" s="104" t="str">
        <f t="shared" si="1375"/>
        <v/>
      </c>
      <c r="AQ2140" s="121" t="str">
        <f t="shared" si="1391"/>
        <v/>
      </c>
      <c r="AS2140" s="88" t="str">
        <f t="shared" si="1376"/>
        <v/>
      </c>
      <c r="AT2140" s="68" t="str">
        <f t="shared" si="1392"/>
        <v/>
      </c>
      <c r="AU2140" s="68" t="str">
        <f t="shared" si="1393"/>
        <v/>
      </c>
      <c r="AV2140" s="68" t="str">
        <f t="shared" si="1394"/>
        <v/>
      </c>
      <c r="AW2140" s="88" t="str">
        <f t="shared" si="1377"/>
        <v/>
      </c>
      <c r="AZ2140" s="88" t="str">
        <f t="shared" si="1378"/>
        <v/>
      </c>
      <c r="BA2140" s="68" t="str">
        <f t="shared" si="1379"/>
        <v/>
      </c>
      <c r="BB2140" s="68" t="str">
        <f t="shared" si="1380"/>
        <v/>
      </c>
      <c r="BC2140" s="68" t="str">
        <f t="shared" si="1381"/>
        <v/>
      </c>
      <c r="BD2140" s="69" t="str">
        <f t="shared" si="1382"/>
        <v/>
      </c>
      <c r="BE2140" s="69" t="str">
        <f t="shared" si="1395"/>
        <v/>
      </c>
      <c r="BT2140" s="138" t="str">
        <f t="shared" ca="1" si="1396"/>
        <v/>
      </c>
      <c r="BU2140" s="139" t="str">
        <f t="shared" ca="1" si="1397"/>
        <v/>
      </c>
      <c r="BW2140" s="138" t="str">
        <f t="shared" si="1398"/>
        <v/>
      </c>
      <c r="BX2140" s="104" t="str">
        <f t="shared" si="1399"/>
        <v/>
      </c>
      <c r="BY2140" s="139" t="str">
        <f t="shared" si="1400"/>
        <v/>
      </c>
      <c r="CA2140" s="138" t="str">
        <f t="shared" si="1401"/>
        <v/>
      </c>
      <c r="CB2140" s="104" t="str">
        <f t="shared" si="1402"/>
        <v/>
      </c>
      <c r="CC2140" s="139" t="str">
        <f t="shared" si="1403"/>
        <v/>
      </c>
      <c r="CE2140" s="162" t="str">
        <f t="shared" si="1404"/>
        <v/>
      </c>
      <c r="CF2140" s="163" t="str">
        <f t="shared" si="1405"/>
        <v/>
      </c>
      <c r="CG2140" s="164" t="str">
        <f t="shared" si="1406"/>
        <v/>
      </c>
      <c r="CI2140" s="162" t="str">
        <f t="shared" si="1407"/>
        <v/>
      </c>
      <c r="CJ2140" s="163" t="str">
        <f t="shared" si="1410"/>
        <v/>
      </c>
      <c r="CK2140" s="164" t="str">
        <f t="shared" si="1411"/>
        <v/>
      </c>
      <c r="CM2140" s="169" t="str">
        <f t="shared" si="1408"/>
        <v/>
      </c>
      <c r="CN2140" s="139" t="str">
        <f t="shared" si="1409"/>
        <v/>
      </c>
      <c r="CP2140" s="41" t="str">
        <f>IF($CM2140="", "", COUNTIF($CM$11:$CM$3035, "&lt;"&amp;$CM2140)+1+COUNTIF($CM$11:$CM2140, $CM2140)-1)</f>
        <v/>
      </c>
    </row>
    <row r="2141" spans="1:94" x14ac:dyDescent="0.25">
      <c r="A2141" s="40"/>
      <c r="B2141" s="82" t="str">
        <f>IF($I2141="", "", IFERROR(INDEX('Job Database'!$AE$11:$AE$3035, MATCH($I2141, 'Job Database'!$X$11:$X$3035, 0)), ""))</f>
        <v/>
      </c>
      <c r="C2141" s="69" t="str">
        <f>IF($I2141="", "", IF(COUNTIF('Job Database'!$X$11:$X$3035, $I2141)=0, $AC$5, $AC$4))</f>
        <v/>
      </c>
      <c r="D2141" s="40"/>
      <c r="E2141" s="85" t="str">
        <f>IF($I2141="", "", IF(IFERROR(INDEX('Job Database'!$M$11:$M$3035, MATCH($I2141, 'Job Database'!$X$11:$X$3035, 0)), "")="", "", IFERROR(INDEX('Job Database'!$M$11:$M$3035, MATCH($I2141, 'Job Database'!$X$11:$X$3035, 0)), "")))</f>
        <v/>
      </c>
      <c r="F2141" s="40"/>
      <c r="G2141" s="88" t="str">
        <f t="shared" si="1383"/>
        <v/>
      </c>
      <c r="H2141" s="40"/>
      <c r="I2141" s="24"/>
      <c r="J2141" s="34"/>
      <c r="K2141" s="106"/>
      <c r="L2141" s="79"/>
      <c r="M2141" s="34"/>
      <c r="N2141" s="79"/>
      <c r="O2141" s="31"/>
      <c r="P2141" s="53"/>
      <c r="Q2141" s="40"/>
      <c r="S2141" s="41" t="str">
        <f t="shared" si="1371"/>
        <v/>
      </c>
      <c r="T2141" s="41" t="str">
        <f t="shared" si="1372"/>
        <v/>
      </c>
      <c r="U2141" s="41" t="str">
        <f t="shared" si="1384"/>
        <v/>
      </c>
      <c r="W2141" s="74" t="str">
        <f>IF('Job Database'!$X2141="", "", 'Job Database'!$X2141)</f>
        <v/>
      </c>
      <c r="Y2141" s="41" t="str">
        <f>IF($W2141="", "", IF(COUNTIF($I$11:$I$3035, $W2141)&gt;0, "", MAX($Y$10:$Y2140)+1))</f>
        <v/>
      </c>
      <c r="Z2141" s="41">
        <v>2131</v>
      </c>
      <c r="AA2141" s="58" t="str">
        <f t="shared" si="1385"/>
        <v/>
      </c>
      <c r="AC2141" s="41" t="str">
        <f t="shared" si="1373"/>
        <v/>
      </c>
      <c r="AE2141" s="41" t="str">
        <f t="shared" si="1386"/>
        <v/>
      </c>
      <c r="AJ2141" s="154" t="str">
        <f t="shared" si="1387"/>
        <v/>
      </c>
      <c r="AL2141" s="120" t="str">
        <f t="shared" si="1388"/>
        <v/>
      </c>
      <c r="AM2141" s="104" t="str">
        <f t="shared" si="1389"/>
        <v/>
      </c>
      <c r="AN2141" s="104" t="str">
        <f t="shared" si="1390"/>
        <v/>
      </c>
      <c r="AO2141" s="104" t="str">
        <f t="shared" si="1374"/>
        <v/>
      </c>
      <c r="AP2141" s="104" t="str">
        <f t="shared" si="1375"/>
        <v/>
      </c>
      <c r="AQ2141" s="121" t="str">
        <f t="shared" si="1391"/>
        <v/>
      </c>
      <c r="AS2141" s="88" t="str">
        <f t="shared" si="1376"/>
        <v/>
      </c>
      <c r="AT2141" s="68" t="str">
        <f t="shared" si="1392"/>
        <v/>
      </c>
      <c r="AU2141" s="68" t="str">
        <f t="shared" si="1393"/>
        <v/>
      </c>
      <c r="AV2141" s="68" t="str">
        <f t="shared" si="1394"/>
        <v/>
      </c>
      <c r="AW2141" s="88" t="str">
        <f t="shared" si="1377"/>
        <v/>
      </c>
      <c r="AZ2141" s="88" t="str">
        <f t="shared" si="1378"/>
        <v/>
      </c>
      <c r="BA2141" s="68" t="str">
        <f t="shared" si="1379"/>
        <v/>
      </c>
      <c r="BB2141" s="68" t="str">
        <f t="shared" si="1380"/>
        <v/>
      </c>
      <c r="BC2141" s="68" t="str">
        <f t="shared" si="1381"/>
        <v/>
      </c>
      <c r="BD2141" s="69" t="str">
        <f t="shared" si="1382"/>
        <v/>
      </c>
      <c r="BE2141" s="69" t="str">
        <f t="shared" si="1395"/>
        <v/>
      </c>
      <c r="BT2141" s="138" t="str">
        <f t="shared" ca="1" si="1396"/>
        <v/>
      </c>
      <c r="BU2141" s="139" t="str">
        <f t="shared" ca="1" si="1397"/>
        <v/>
      </c>
      <c r="BW2141" s="138" t="str">
        <f t="shared" si="1398"/>
        <v/>
      </c>
      <c r="BX2141" s="104" t="str">
        <f t="shared" si="1399"/>
        <v/>
      </c>
      <c r="BY2141" s="139" t="str">
        <f t="shared" si="1400"/>
        <v/>
      </c>
      <c r="CA2141" s="138" t="str">
        <f t="shared" si="1401"/>
        <v/>
      </c>
      <c r="CB2141" s="104" t="str">
        <f t="shared" si="1402"/>
        <v/>
      </c>
      <c r="CC2141" s="139" t="str">
        <f t="shared" si="1403"/>
        <v/>
      </c>
      <c r="CE2141" s="162" t="str">
        <f t="shared" si="1404"/>
        <v/>
      </c>
      <c r="CF2141" s="163" t="str">
        <f t="shared" si="1405"/>
        <v/>
      </c>
      <c r="CG2141" s="164" t="str">
        <f t="shared" si="1406"/>
        <v/>
      </c>
      <c r="CI2141" s="162" t="str">
        <f t="shared" si="1407"/>
        <v/>
      </c>
      <c r="CJ2141" s="163" t="str">
        <f t="shared" si="1410"/>
        <v/>
      </c>
      <c r="CK2141" s="164" t="str">
        <f t="shared" si="1411"/>
        <v/>
      </c>
      <c r="CM2141" s="169" t="str">
        <f t="shared" si="1408"/>
        <v/>
      </c>
      <c r="CN2141" s="139" t="str">
        <f t="shared" si="1409"/>
        <v/>
      </c>
      <c r="CP2141" s="41" t="str">
        <f>IF($CM2141="", "", COUNTIF($CM$11:$CM$3035, "&lt;"&amp;$CM2141)+1+COUNTIF($CM$11:$CM2141, $CM2141)-1)</f>
        <v/>
      </c>
    </row>
    <row r="2142" spans="1:94" x14ac:dyDescent="0.25">
      <c r="A2142" s="40"/>
      <c r="B2142" s="82" t="str">
        <f>IF($I2142="", "", IFERROR(INDEX('Job Database'!$AE$11:$AE$3035, MATCH($I2142, 'Job Database'!$X$11:$X$3035, 0)), ""))</f>
        <v/>
      </c>
      <c r="C2142" s="69" t="str">
        <f>IF($I2142="", "", IF(COUNTIF('Job Database'!$X$11:$X$3035, $I2142)=0, $AC$5, $AC$4))</f>
        <v/>
      </c>
      <c r="D2142" s="40"/>
      <c r="E2142" s="85" t="str">
        <f>IF($I2142="", "", IF(IFERROR(INDEX('Job Database'!$M$11:$M$3035, MATCH($I2142, 'Job Database'!$X$11:$X$3035, 0)), "")="", "", IFERROR(INDEX('Job Database'!$M$11:$M$3035, MATCH($I2142, 'Job Database'!$X$11:$X$3035, 0)), "")))</f>
        <v/>
      </c>
      <c r="F2142" s="40"/>
      <c r="G2142" s="88" t="str">
        <f t="shared" si="1383"/>
        <v/>
      </c>
      <c r="H2142" s="40"/>
      <c r="I2142" s="24"/>
      <c r="J2142" s="34"/>
      <c r="K2142" s="106"/>
      <c r="L2142" s="79"/>
      <c r="M2142" s="34"/>
      <c r="N2142" s="79"/>
      <c r="O2142" s="31"/>
      <c r="P2142" s="53"/>
      <c r="Q2142" s="40"/>
      <c r="S2142" s="41" t="str">
        <f t="shared" si="1371"/>
        <v/>
      </c>
      <c r="T2142" s="41" t="str">
        <f t="shared" si="1372"/>
        <v/>
      </c>
      <c r="U2142" s="41" t="str">
        <f t="shared" si="1384"/>
        <v/>
      </c>
      <c r="W2142" s="74" t="str">
        <f>IF('Job Database'!$X2142="", "", 'Job Database'!$X2142)</f>
        <v/>
      </c>
      <c r="Y2142" s="41" t="str">
        <f>IF($W2142="", "", IF(COUNTIF($I$11:$I$3035, $W2142)&gt;0, "", MAX($Y$10:$Y2141)+1))</f>
        <v/>
      </c>
      <c r="Z2142" s="41">
        <v>2132</v>
      </c>
      <c r="AA2142" s="58" t="str">
        <f t="shared" si="1385"/>
        <v/>
      </c>
      <c r="AC2142" s="41" t="str">
        <f t="shared" si="1373"/>
        <v/>
      </c>
      <c r="AE2142" s="41" t="str">
        <f t="shared" si="1386"/>
        <v/>
      </c>
      <c r="AJ2142" s="154" t="str">
        <f t="shared" si="1387"/>
        <v/>
      </c>
      <c r="AL2142" s="120" t="str">
        <f t="shared" si="1388"/>
        <v/>
      </c>
      <c r="AM2142" s="104" t="str">
        <f t="shared" si="1389"/>
        <v/>
      </c>
      <c r="AN2142" s="104" t="str">
        <f t="shared" si="1390"/>
        <v/>
      </c>
      <c r="AO2142" s="104" t="str">
        <f t="shared" si="1374"/>
        <v/>
      </c>
      <c r="AP2142" s="104" t="str">
        <f t="shared" si="1375"/>
        <v/>
      </c>
      <c r="AQ2142" s="121" t="str">
        <f t="shared" si="1391"/>
        <v/>
      </c>
      <c r="AS2142" s="88" t="str">
        <f t="shared" si="1376"/>
        <v/>
      </c>
      <c r="AT2142" s="68" t="str">
        <f t="shared" si="1392"/>
        <v/>
      </c>
      <c r="AU2142" s="68" t="str">
        <f t="shared" si="1393"/>
        <v/>
      </c>
      <c r="AV2142" s="68" t="str">
        <f t="shared" si="1394"/>
        <v/>
      </c>
      <c r="AW2142" s="88" t="str">
        <f t="shared" si="1377"/>
        <v/>
      </c>
      <c r="AZ2142" s="88" t="str">
        <f t="shared" si="1378"/>
        <v/>
      </c>
      <c r="BA2142" s="68" t="str">
        <f t="shared" si="1379"/>
        <v/>
      </c>
      <c r="BB2142" s="68" t="str">
        <f t="shared" si="1380"/>
        <v/>
      </c>
      <c r="BC2142" s="68" t="str">
        <f t="shared" si="1381"/>
        <v/>
      </c>
      <c r="BD2142" s="69" t="str">
        <f t="shared" si="1382"/>
        <v/>
      </c>
      <c r="BE2142" s="69" t="str">
        <f t="shared" si="1395"/>
        <v/>
      </c>
      <c r="BT2142" s="138" t="str">
        <f t="shared" ca="1" si="1396"/>
        <v/>
      </c>
      <c r="BU2142" s="139" t="str">
        <f t="shared" ca="1" si="1397"/>
        <v/>
      </c>
      <c r="BW2142" s="138" t="str">
        <f t="shared" si="1398"/>
        <v/>
      </c>
      <c r="BX2142" s="104" t="str">
        <f t="shared" si="1399"/>
        <v/>
      </c>
      <c r="BY2142" s="139" t="str">
        <f t="shared" si="1400"/>
        <v/>
      </c>
      <c r="CA2142" s="138" t="str">
        <f t="shared" si="1401"/>
        <v/>
      </c>
      <c r="CB2142" s="104" t="str">
        <f t="shared" si="1402"/>
        <v/>
      </c>
      <c r="CC2142" s="139" t="str">
        <f t="shared" si="1403"/>
        <v/>
      </c>
      <c r="CE2142" s="162" t="str">
        <f t="shared" si="1404"/>
        <v/>
      </c>
      <c r="CF2142" s="163" t="str">
        <f t="shared" si="1405"/>
        <v/>
      </c>
      <c r="CG2142" s="164" t="str">
        <f t="shared" si="1406"/>
        <v/>
      </c>
      <c r="CI2142" s="162" t="str">
        <f t="shared" si="1407"/>
        <v/>
      </c>
      <c r="CJ2142" s="163" t="str">
        <f t="shared" si="1410"/>
        <v/>
      </c>
      <c r="CK2142" s="164" t="str">
        <f t="shared" si="1411"/>
        <v/>
      </c>
      <c r="CM2142" s="169" t="str">
        <f t="shared" si="1408"/>
        <v/>
      </c>
      <c r="CN2142" s="139" t="str">
        <f t="shared" si="1409"/>
        <v/>
      </c>
      <c r="CP2142" s="41" t="str">
        <f>IF($CM2142="", "", COUNTIF($CM$11:$CM$3035, "&lt;"&amp;$CM2142)+1+COUNTIF($CM$11:$CM2142, $CM2142)-1)</f>
        <v/>
      </c>
    </row>
    <row r="2143" spans="1:94" x14ac:dyDescent="0.25">
      <c r="A2143" s="40"/>
      <c r="B2143" s="82" t="str">
        <f>IF($I2143="", "", IFERROR(INDEX('Job Database'!$AE$11:$AE$3035, MATCH($I2143, 'Job Database'!$X$11:$X$3035, 0)), ""))</f>
        <v/>
      </c>
      <c r="C2143" s="69" t="str">
        <f>IF($I2143="", "", IF(COUNTIF('Job Database'!$X$11:$X$3035, $I2143)=0, $AC$5, $AC$4))</f>
        <v/>
      </c>
      <c r="D2143" s="40"/>
      <c r="E2143" s="85" t="str">
        <f>IF($I2143="", "", IF(IFERROR(INDEX('Job Database'!$M$11:$M$3035, MATCH($I2143, 'Job Database'!$X$11:$X$3035, 0)), "")="", "", IFERROR(INDEX('Job Database'!$M$11:$M$3035, MATCH($I2143, 'Job Database'!$X$11:$X$3035, 0)), "")))</f>
        <v/>
      </c>
      <c r="F2143" s="40"/>
      <c r="G2143" s="88" t="str">
        <f t="shared" si="1383"/>
        <v/>
      </c>
      <c r="H2143" s="40"/>
      <c r="I2143" s="24"/>
      <c r="J2143" s="34"/>
      <c r="K2143" s="106"/>
      <c r="L2143" s="79"/>
      <c r="M2143" s="34"/>
      <c r="N2143" s="79"/>
      <c r="O2143" s="31"/>
      <c r="P2143" s="53"/>
      <c r="Q2143" s="40"/>
      <c r="S2143" s="41" t="str">
        <f t="shared" si="1371"/>
        <v/>
      </c>
      <c r="T2143" s="41" t="str">
        <f t="shared" si="1372"/>
        <v/>
      </c>
      <c r="U2143" s="41" t="str">
        <f t="shared" si="1384"/>
        <v/>
      </c>
      <c r="W2143" s="74" t="str">
        <f>IF('Job Database'!$X2143="", "", 'Job Database'!$X2143)</f>
        <v/>
      </c>
      <c r="Y2143" s="41" t="str">
        <f>IF($W2143="", "", IF(COUNTIF($I$11:$I$3035, $W2143)&gt;0, "", MAX($Y$10:$Y2142)+1))</f>
        <v/>
      </c>
      <c r="Z2143" s="41">
        <v>2133</v>
      </c>
      <c r="AA2143" s="58" t="str">
        <f t="shared" si="1385"/>
        <v/>
      </c>
      <c r="AC2143" s="41" t="str">
        <f t="shared" si="1373"/>
        <v/>
      </c>
      <c r="AE2143" s="41" t="str">
        <f t="shared" si="1386"/>
        <v/>
      </c>
      <c r="AJ2143" s="154" t="str">
        <f t="shared" si="1387"/>
        <v/>
      </c>
      <c r="AL2143" s="120" t="str">
        <f t="shared" si="1388"/>
        <v/>
      </c>
      <c r="AM2143" s="104" t="str">
        <f t="shared" si="1389"/>
        <v/>
      </c>
      <c r="AN2143" s="104" t="str">
        <f t="shared" si="1390"/>
        <v/>
      </c>
      <c r="AO2143" s="104" t="str">
        <f t="shared" si="1374"/>
        <v/>
      </c>
      <c r="AP2143" s="104" t="str">
        <f t="shared" si="1375"/>
        <v/>
      </c>
      <c r="AQ2143" s="121" t="str">
        <f t="shared" si="1391"/>
        <v/>
      </c>
      <c r="AS2143" s="88" t="str">
        <f t="shared" si="1376"/>
        <v/>
      </c>
      <c r="AT2143" s="68" t="str">
        <f t="shared" si="1392"/>
        <v/>
      </c>
      <c r="AU2143" s="68" t="str">
        <f t="shared" si="1393"/>
        <v/>
      </c>
      <c r="AV2143" s="68" t="str">
        <f t="shared" si="1394"/>
        <v/>
      </c>
      <c r="AW2143" s="88" t="str">
        <f t="shared" si="1377"/>
        <v/>
      </c>
      <c r="AZ2143" s="88" t="str">
        <f t="shared" si="1378"/>
        <v/>
      </c>
      <c r="BA2143" s="68" t="str">
        <f t="shared" si="1379"/>
        <v/>
      </c>
      <c r="BB2143" s="68" t="str">
        <f t="shared" si="1380"/>
        <v/>
      </c>
      <c r="BC2143" s="68" t="str">
        <f t="shared" si="1381"/>
        <v/>
      </c>
      <c r="BD2143" s="69" t="str">
        <f t="shared" si="1382"/>
        <v/>
      </c>
      <c r="BE2143" s="69" t="str">
        <f t="shared" si="1395"/>
        <v/>
      </c>
      <c r="BT2143" s="138" t="str">
        <f t="shared" ca="1" si="1396"/>
        <v/>
      </c>
      <c r="BU2143" s="139" t="str">
        <f t="shared" ca="1" si="1397"/>
        <v/>
      </c>
      <c r="BW2143" s="138" t="str">
        <f t="shared" si="1398"/>
        <v/>
      </c>
      <c r="BX2143" s="104" t="str">
        <f t="shared" si="1399"/>
        <v/>
      </c>
      <c r="BY2143" s="139" t="str">
        <f t="shared" si="1400"/>
        <v/>
      </c>
      <c r="CA2143" s="138" t="str">
        <f t="shared" si="1401"/>
        <v/>
      </c>
      <c r="CB2143" s="104" t="str">
        <f t="shared" si="1402"/>
        <v/>
      </c>
      <c r="CC2143" s="139" t="str">
        <f t="shared" si="1403"/>
        <v/>
      </c>
      <c r="CE2143" s="162" t="str">
        <f t="shared" si="1404"/>
        <v/>
      </c>
      <c r="CF2143" s="163" t="str">
        <f t="shared" si="1405"/>
        <v/>
      </c>
      <c r="CG2143" s="164" t="str">
        <f t="shared" si="1406"/>
        <v/>
      </c>
      <c r="CI2143" s="162" t="str">
        <f t="shared" si="1407"/>
        <v/>
      </c>
      <c r="CJ2143" s="163" t="str">
        <f t="shared" si="1410"/>
        <v/>
      </c>
      <c r="CK2143" s="164" t="str">
        <f t="shared" si="1411"/>
        <v/>
      </c>
      <c r="CM2143" s="169" t="str">
        <f t="shared" si="1408"/>
        <v/>
      </c>
      <c r="CN2143" s="139" t="str">
        <f t="shared" si="1409"/>
        <v/>
      </c>
      <c r="CP2143" s="41" t="str">
        <f>IF($CM2143="", "", COUNTIF($CM$11:$CM$3035, "&lt;"&amp;$CM2143)+1+COUNTIF($CM$11:$CM2143, $CM2143)-1)</f>
        <v/>
      </c>
    </row>
    <row r="2144" spans="1:94" x14ac:dyDescent="0.25">
      <c r="A2144" s="40"/>
      <c r="B2144" s="82" t="str">
        <f>IF($I2144="", "", IFERROR(INDEX('Job Database'!$AE$11:$AE$3035, MATCH($I2144, 'Job Database'!$X$11:$X$3035, 0)), ""))</f>
        <v/>
      </c>
      <c r="C2144" s="69" t="str">
        <f>IF($I2144="", "", IF(COUNTIF('Job Database'!$X$11:$X$3035, $I2144)=0, $AC$5, $AC$4))</f>
        <v/>
      </c>
      <c r="D2144" s="40"/>
      <c r="E2144" s="85" t="str">
        <f>IF($I2144="", "", IF(IFERROR(INDEX('Job Database'!$M$11:$M$3035, MATCH($I2144, 'Job Database'!$X$11:$X$3035, 0)), "")="", "", IFERROR(INDEX('Job Database'!$M$11:$M$3035, MATCH($I2144, 'Job Database'!$X$11:$X$3035, 0)), "")))</f>
        <v/>
      </c>
      <c r="F2144" s="40"/>
      <c r="G2144" s="88" t="str">
        <f t="shared" si="1383"/>
        <v/>
      </c>
      <c r="H2144" s="40"/>
      <c r="I2144" s="24"/>
      <c r="J2144" s="34"/>
      <c r="K2144" s="106"/>
      <c r="L2144" s="79"/>
      <c r="M2144" s="34"/>
      <c r="N2144" s="79"/>
      <c r="O2144" s="31"/>
      <c r="P2144" s="53"/>
      <c r="Q2144" s="40"/>
      <c r="S2144" s="41" t="str">
        <f t="shared" si="1371"/>
        <v/>
      </c>
      <c r="T2144" s="41" t="str">
        <f t="shared" si="1372"/>
        <v/>
      </c>
      <c r="U2144" s="41" t="str">
        <f t="shared" si="1384"/>
        <v/>
      </c>
      <c r="W2144" s="74" t="str">
        <f>IF('Job Database'!$X2144="", "", 'Job Database'!$X2144)</f>
        <v/>
      </c>
      <c r="Y2144" s="41" t="str">
        <f>IF($W2144="", "", IF(COUNTIF($I$11:$I$3035, $W2144)&gt;0, "", MAX($Y$10:$Y2143)+1))</f>
        <v/>
      </c>
      <c r="Z2144" s="41">
        <v>2134</v>
      </c>
      <c r="AA2144" s="58" t="str">
        <f t="shared" si="1385"/>
        <v/>
      </c>
      <c r="AC2144" s="41" t="str">
        <f t="shared" si="1373"/>
        <v/>
      </c>
      <c r="AE2144" s="41" t="str">
        <f t="shared" si="1386"/>
        <v/>
      </c>
      <c r="AJ2144" s="154" t="str">
        <f t="shared" si="1387"/>
        <v/>
      </c>
      <c r="AL2144" s="120" t="str">
        <f t="shared" si="1388"/>
        <v/>
      </c>
      <c r="AM2144" s="104" t="str">
        <f t="shared" si="1389"/>
        <v/>
      </c>
      <c r="AN2144" s="104" t="str">
        <f t="shared" si="1390"/>
        <v/>
      </c>
      <c r="AO2144" s="104" t="str">
        <f t="shared" si="1374"/>
        <v/>
      </c>
      <c r="AP2144" s="104" t="str">
        <f t="shared" si="1375"/>
        <v/>
      </c>
      <c r="AQ2144" s="121" t="str">
        <f t="shared" si="1391"/>
        <v/>
      </c>
      <c r="AS2144" s="88" t="str">
        <f t="shared" si="1376"/>
        <v/>
      </c>
      <c r="AT2144" s="68" t="str">
        <f t="shared" si="1392"/>
        <v/>
      </c>
      <c r="AU2144" s="68" t="str">
        <f t="shared" si="1393"/>
        <v/>
      </c>
      <c r="AV2144" s="68" t="str">
        <f t="shared" si="1394"/>
        <v/>
      </c>
      <c r="AW2144" s="88" t="str">
        <f t="shared" si="1377"/>
        <v/>
      </c>
      <c r="AZ2144" s="88" t="str">
        <f t="shared" si="1378"/>
        <v/>
      </c>
      <c r="BA2144" s="68" t="str">
        <f t="shared" si="1379"/>
        <v/>
      </c>
      <c r="BB2144" s="68" t="str">
        <f t="shared" si="1380"/>
        <v/>
      </c>
      <c r="BC2144" s="68" t="str">
        <f t="shared" si="1381"/>
        <v/>
      </c>
      <c r="BD2144" s="69" t="str">
        <f t="shared" si="1382"/>
        <v/>
      </c>
      <c r="BE2144" s="69" t="str">
        <f t="shared" si="1395"/>
        <v/>
      </c>
      <c r="BT2144" s="138" t="str">
        <f t="shared" ca="1" si="1396"/>
        <v/>
      </c>
      <c r="BU2144" s="139" t="str">
        <f t="shared" ca="1" si="1397"/>
        <v/>
      </c>
      <c r="BW2144" s="138" t="str">
        <f t="shared" si="1398"/>
        <v/>
      </c>
      <c r="BX2144" s="104" t="str">
        <f t="shared" si="1399"/>
        <v/>
      </c>
      <c r="BY2144" s="139" t="str">
        <f t="shared" si="1400"/>
        <v/>
      </c>
      <c r="CA2144" s="138" t="str">
        <f t="shared" si="1401"/>
        <v/>
      </c>
      <c r="CB2144" s="104" t="str">
        <f t="shared" si="1402"/>
        <v/>
      </c>
      <c r="CC2144" s="139" t="str">
        <f t="shared" si="1403"/>
        <v/>
      </c>
      <c r="CE2144" s="162" t="str">
        <f t="shared" si="1404"/>
        <v/>
      </c>
      <c r="CF2144" s="163" t="str">
        <f t="shared" si="1405"/>
        <v/>
      </c>
      <c r="CG2144" s="164" t="str">
        <f t="shared" si="1406"/>
        <v/>
      </c>
      <c r="CI2144" s="162" t="str">
        <f t="shared" si="1407"/>
        <v/>
      </c>
      <c r="CJ2144" s="163" t="str">
        <f t="shared" si="1410"/>
        <v/>
      </c>
      <c r="CK2144" s="164" t="str">
        <f t="shared" si="1411"/>
        <v/>
      </c>
      <c r="CM2144" s="169" t="str">
        <f t="shared" si="1408"/>
        <v/>
      </c>
      <c r="CN2144" s="139" t="str">
        <f t="shared" si="1409"/>
        <v/>
      </c>
      <c r="CP2144" s="41" t="str">
        <f>IF($CM2144="", "", COUNTIF($CM$11:$CM$3035, "&lt;"&amp;$CM2144)+1+COUNTIF($CM$11:$CM2144, $CM2144)-1)</f>
        <v/>
      </c>
    </row>
    <row r="2145" spans="1:94" x14ac:dyDescent="0.25">
      <c r="A2145" s="40"/>
      <c r="B2145" s="82" t="str">
        <f>IF($I2145="", "", IFERROR(INDEX('Job Database'!$AE$11:$AE$3035, MATCH($I2145, 'Job Database'!$X$11:$X$3035, 0)), ""))</f>
        <v/>
      </c>
      <c r="C2145" s="69" t="str">
        <f>IF($I2145="", "", IF(COUNTIF('Job Database'!$X$11:$X$3035, $I2145)=0, $AC$5, $AC$4))</f>
        <v/>
      </c>
      <c r="D2145" s="40"/>
      <c r="E2145" s="85" t="str">
        <f>IF($I2145="", "", IF(IFERROR(INDEX('Job Database'!$M$11:$M$3035, MATCH($I2145, 'Job Database'!$X$11:$X$3035, 0)), "")="", "", IFERROR(INDEX('Job Database'!$M$11:$M$3035, MATCH($I2145, 'Job Database'!$X$11:$X$3035, 0)), "")))</f>
        <v/>
      </c>
      <c r="F2145" s="40"/>
      <c r="G2145" s="88" t="str">
        <f t="shared" si="1383"/>
        <v/>
      </c>
      <c r="H2145" s="40"/>
      <c r="I2145" s="24"/>
      <c r="J2145" s="34"/>
      <c r="K2145" s="106"/>
      <c r="L2145" s="79"/>
      <c r="M2145" s="34"/>
      <c r="N2145" s="79"/>
      <c r="O2145" s="31"/>
      <c r="P2145" s="53"/>
      <c r="Q2145" s="40"/>
      <c r="S2145" s="41" t="str">
        <f t="shared" si="1371"/>
        <v/>
      </c>
      <c r="T2145" s="41" t="str">
        <f t="shared" si="1372"/>
        <v/>
      </c>
      <c r="U2145" s="41" t="str">
        <f t="shared" si="1384"/>
        <v/>
      </c>
      <c r="W2145" s="74" t="str">
        <f>IF('Job Database'!$X2145="", "", 'Job Database'!$X2145)</f>
        <v/>
      </c>
      <c r="Y2145" s="41" t="str">
        <f>IF($W2145="", "", IF(COUNTIF($I$11:$I$3035, $W2145)&gt;0, "", MAX($Y$10:$Y2144)+1))</f>
        <v/>
      </c>
      <c r="Z2145" s="41">
        <v>2135</v>
      </c>
      <c r="AA2145" s="58" t="str">
        <f t="shared" si="1385"/>
        <v/>
      </c>
      <c r="AC2145" s="41" t="str">
        <f t="shared" si="1373"/>
        <v/>
      </c>
      <c r="AE2145" s="41" t="str">
        <f t="shared" si="1386"/>
        <v/>
      </c>
      <c r="AJ2145" s="154" t="str">
        <f t="shared" si="1387"/>
        <v/>
      </c>
      <c r="AL2145" s="120" t="str">
        <f t="shared" si="1388"/>
        <v/>
      </c>
      <c r="AM2145" s="104" t="str">
        <f t="shared" si="1389"/>
        <v/>
      </c>
      <c r="AN2145" s="104" t="str">
        <f t="shared" si="1390"/>
        <v/>
      </c>
      <c r="AO2145" s="104" t="str">
        <f t="shared" si="1374"/>
        <v/>
      </c>
      <c r="AP2145" s="104" t="str">
        <f t="shared" si="1375"/>
        <v/>
      </c>
      <c r="AQ2145" s="121" t="str">
        <f t="shared" si="1391"/>
        <v/>
      </c>
      <c r="AS2145" s="88" t="str">
        <f t="shared" si="1376"/>
        <v/>
      </c>
      <c r="AT2145" s="68" t="str">
        <f t="shared" si="1392"/>
        <v/>
      </c>
      <c r="AU2145" s="68" t="str">
        <f t="shared" si="1393"/>
        <v/>
      </c>
      <c r="AV2145" s="68" t="str">
        <f t="shared" si="1394"/>
        <v/>
      </c>
      <c r="AW2145" s="88" t="str">
        <f t="shared" si="1377"/>
        <v/>
      </c>
      <c r="AZ2145" s="88" t="str">
        <f t="shared" si="1378"/>
        <v/>
      </c>
      <c r="BA2145" s="68" t="str">
        <f t="shared" si="1379"/>
        <v/>
      </c>
      <c r="BB2145" s="68" t="str">
        <f t="shared" si="1380"/>
        <v/>
      </c>
      <c r="BC2145" s="68" t="str">
        <f t="shared" si="1381"/>
        <v/>
      </c>
      <c r="BD2145" s="69" t="str">
        <f t="shared" si="1382"/>
        <v/>
      </c>
      <c r="BE2145" s="69" t="str">
        <f t="shared" si="1395"/>
        <v/>
      </c>
      <c r="BT2145" s="138" t="str">
        <f t="shared" ca="1" si="1396"/>
        <v/>
      </c>
      <c r="BU2145" s="139" t="str">
        <f t="shared" ca="1" si="1397"/>
        <v/>
      </c>
      <c r="BW2145" s="138" t="str">
        <f t="shared" si="1398"/>
        <v/>
      </c>
      <c r="BX2145" s="104" t="str">
        <f t="shared" si="1399"/>
        <v/>
      </c>
      <c r="BY2145" s="139" t="str">
        <f t="shared" si="1400"/>
        <v/>
      </c>
      <c r="CA2145" s="138" t="str">
        <f t="shared" si="1401"/>
        <v/>
      </c>
      <c r="CB2145" s="104" t="str">
        <f t="shared" si="1402"/>
        <v/>
      </c>
      <c r="CC2145" s="139" t="str">
        <f t="shared" si="1403"/>
        <v/>
      </c>
      <c r="CE2145" s="162" t="str">
        <f t="shared" si="1404"/>
        <v/>
      </c>
      <c r="CF2145" s="163" t="str">
        <f t="shared" si="1405"/>
        <v/>
      </c>
      <c r="CG2145" s="164" t="str">
        <f t="shared" si="1406"/>
        <v/>
      </c>
      <c r="CI2145" s="162" t="str">
        <f t="shared" si="1407"/>
        <v/>
      </c>
      <c r="CJ2145" s="163" t="str">
        <f t="shared" si="1410"/>
        <v/>
      </c>
      <c r="CK2145" s="164" t="str">
        <f t="shared" si="1411"/>
        <v/>
      </c>
      <c r="CM2145" s="169" t="str">
        <f t="shared" si="1408"/>
        <v/>
      </c>
      <c r="CN2145" s="139" t="str">
        <f t="shared" si="1409"/>
        <v/>
      </c>
      <c r="CP2145" s="41" t="str">
        <f>IF($CM2145="", "", COUNTIF($CM$11:$CM$3035, "&lt;"&amp;$CM2145)+1+COUNTIF($CM$11:$CM2145, $CM2145)-1)</f>
        <v/>
      </c>
    </row>
    <row r="2146" spans="1:94" x14ac:dyDescent="0.25">
      <c r="A2146" s="40"/>
      <c r="B2146" s="82" t="str">
        <f>IF($I2146="", "", IFERROR(INDEX('Job Database'!$AE$11:$AE$3035, MATCH($I2146, 'Job Database'!$X$11:$X$3035, 0)), ""))</f>
        <v/>
      </c>
      <c r="C2146" s="69" t="str">
        <f>IF($I2146="", "", IF(COUNTIF('Job Database'!$X$11:$X$3035, $I2146)=0, $AC$5, $AC$4))</f>
        <v/>
      </c>
      <c r="D2146" s="40"/>
      <c r="E2146" s="85" t="str">
        <f>IF($I2146="", "", IF(IFERROR(INDEX('Job Database'!$M$11:$M$3035, MATCH($I2146, 'Job Database'!$X$11:$X$3035, 0)), "")="", "", IFERROR(INDEX('Job Database'!$M$11:$M$3035, MATCH($I2146, 'Job Database'!$X$11:$X$3035, 0)), "")))</f>
        <v/>
      </c>
      <c r="F2146" s="40"/>
      <c r="G2146" s="88" t="str">
        <f t="shared" si="1383"/>
        <v/>
      </c>
      <c r="H2146" s="40"/>
      <c r="I2146" s="24"/>
      <c r="J2146" s="34"/>
      <c r="K2146" s="106"/>
      <c r="L2146" s="79"/>
      <c r="M2146" s="34"/>
      <c r="N2146" s="79"/>
      <c r="O2146" s="31"/>
      <c r="P2146" s="53"/>
      <c r="Q2146" s="40"/>
      <c r="S2146" s="41" t="str">
        <f t="shared" si="1371"/>
        <v/>
      </c>
      <c r="T2146" s="41" t="str">
        <f t="shared" si="1372"/>
        <v/>
      </c>
      <c r="U2146" s="41" t="str">
        <f t="shared" si="1384"/>
        <v/>
      </c>
      <c r="W2146" s="74" t="str">
        <f>IF('Job Database'!$X2146="", "", 'Job Database'!$X2146)</f>
        <v/>
      </c>
      <c r="Y2146" s="41" t="str">
        <f>IF($W2146="", "", IF(COUNTIF($I$11:$I$3035, $W2146)&gt;0, "", MAX($Y$10:$Y2145)+1))</f>
        <v/>
      </c>
      <c r="Z2146" s="41">
        <v>2136</v>
      </c>
      <c r="AA2146" s="58" t="str">
        <f t="shared" si="1385"/>
        <v/>
      </c>
      <c r="AC2146" s="41" t="str">
        <f t="shared" si="1373"/>
        <v/>
      </c>
      <c r="AE2146" s="41" t="str">
        <f t="shared" si="1386"/>
        <v/>
      </c>
      <c r="AJ2146" s="154" t="str">
        <f t="shared" si="1387"/>
        <v/>
      </c>
      <c r="AL2146" s="120" t="str">
        <f t="shared" si="1388"/>
        <v/>
      </c>
      <c r="AM2146" s="104" t="str">
        <f t="shared" si="1389"/>
        <v/>
      </c>
      <c r="AN2146" s="104" t="str">
        <f t="shared" si="1390"/>
        <v/>
      </c>
      <c r="AO2146" s="104" t="str">
        <f t="shared" si="1374"/>
        <v/>
      </c>
      <c r="AP2146" s="104" t="str">
        <f t="shared" si="1375"/>
        <v/>
      </c>
      <c r="AQ2146" s="121" t="str">
        <f t="shared" si="1391"/>
        <v/>
      </c>
      <c r="AS2146" s="88" t="str">
        <f t="shared" si="1376"/>
        <v/>
      </c>
      <c r="AT2146" s="68" t="str">
        <f t="shared" si="1392"/>
        <v/>
      </c>
      <c r="AU2146" s="68" t="str">
        <f t="shared" si="1393"/>
        <v/>
      </c>
      <c r="AV2146" s="68" t="str">
        <f t="shared" si="1394"/>
        <v/>
      </c>
      <c r="AW2146" s="88" t="str">
        <f t="shared" si="1377"/>
        <v/>
      </c>
      <c r="AZ2146" s="88" t="str">
        <f t="shared" si="1378"/>
        <v/>
      </c>
      <c r="BA2146" s="68" t="str">
        <f t="shared" si="1379"/>
        <v/>
      </c>
      <c r="BB2146" s="68" t="str">
        <f t="shared" si="1380"/>
        <v/>
      </c>
      <c r="BC2146" s="68" t="str">
        <f t="shared" si="1381"/>
        <v/>
      </c>
      <c r="BD2146" s="69" t="str">
        <f t="shared" si="1382"/>
        <v/>
      </c>
      <c r="BE2146" s="69" t="str">
        <f t="shared" si="1395"/>
        <v/>
      </c>
      <c r="BT2146" s="138" t="str">
        <f t="shared" ca="1" si="1396"/>
        <v/>
      </c>
      <c r="BU2146" s="139" t="str">
        <f t="shared" ca="1" si="1397"/>
        <v/>
      </c>
      <c r="BW2146" s="138" t="str">
        <f t="shared" si="1398"/>
        <v/>
      </c>
      <c r="BX2146" s="104" t="str">
        <f t="shared" si="1399"/>
        <v/>
      </c>
      <c r="BY2146" s="139" t="str">
        <f t="shared" si="1400"/>
        <v/>
      </c>
      <c r="CA2146" s="138" t="str">
        <f t="shared" si="1401"/>
        <v/>
      </c>
      <c r="CB2146" s="104" t="str">
        <f t="shared" si="1402"/>
        <v/>
      </c>
      <c r="CC2146" s="139" t="str">
        <f t="shared" si="1403"/>
        <v/>
      </c>
      <c r="CE2146" s="162" t="str">
        <f t="shared" si="1404"/>
        <v/>
      </c>
      <c r="CF2146" s="163" t="str">
        <f t="shared" si="1405"/>
        <v/>
      </c>
      <c r="CG2146" s="164" t="str">
        <f t="shared" si="1406"/>
        <v/>
      </c>
      <c r="CI2146" s="162" t="str">
        <f t="shared" si="1407"/>
        <v/>
      </c>
      <c r="CJ2146" s="163" t="str">
        <f t="shared" si="1410"/>
        <v/>
      </c>
      <c r="CK2146" s="164" t="str">
        <f t="shared" si="1411"/>
        <v/>
      </c>
      <c r="CM2146" s="169" t="str">
        <f t="shared" si="1408"/>
        <v/>
      </c>
      <c r="CN2146" s="139" t="str">
        <f t="shared" si="1409"/>
        <v/>
      </c>
      <c r="CP2146" s="41" t="str">
        <f>IF($CM2146="", "", COUNTIF($CM$11:$CM$3035, "&lt;"&amp;$CM2146)+1+COUNTIF($CM$11:$CM2146, $CM2146)-1)</f>
        <v/>
      </c>
    </row>
    <row r="2147" spans="1:94" x14ac:dyDescent="0.25">
      <c r="A2147" s="40"/>
      <c r="B2147" s="82" t="str">
        <f>IF($I2147="", "", IFERROR(INDEX('Job Database'!$AE$11:$AE$3035, MATCH($I2147, 'Job Database'!$X$11:$X$3035, 0)), ""))</f>
        <v/>
      </c>
      <c r="C2147" s="69" t="str">
        <f>IF($I2147="", "", IF(COUNTIF('Job Database'!$X$11:$X$3035, $I2147)=0, $AC$5, $AC$4))</f>
        <v/>
      </c>
      <c r="D2147" s="40"/>
      <c r="E2147" s="85" t="str">
        <f>IF($I2147="", "", IF(IFERROR(INDEX('Job Database'!$M$11:$M$3035, MATCH($I2147, 'Job Database'!$X$11:$X$3035, 0)), "")="", "", IFERROR(INDEX('Job Database'!$M$11:$M$3035, MATCH($I2147, 'Job Database'!$X$11:$X$3035, 0)), "")))</f>
        <v/>
      </c>
      <c r="F2147" s="40"/>
      <c r="G2147" s="88" t="str">
        <f t="shared" si="1383"/>
        <v/>
      </c>
      <c r="H2147" s="40"/>
      <c r="I2147" s="24"/>
      <c r="J2147" s="34"/>
      <c r="K2147" s="106"/>
      <c r="L2147" s="79"/>
      <c r="M2147" s="34"/>
      <c r="N2147" s="79"/>
      <c r="O2147" s="31"/>
      <c r="P2147" s="53"/>
      <c r="Q2147" s="40"/>
      <c r="S2147" s="41" t="str">
        <f t="shared" si="1371"/>
        <v/>
      </c>
      <c r="T2147" s="41" t="str">
        <f t="shared" si="1372"/>
        <v/>
      </c>
      <c r="U2147" s="41" t="str">
        <f t="shared" si="1384"/>
        <v/>
      </c>
      <c r="W2147" s="74" t="str">
        <f>IF('Job Database'!$X2147="", "", 'Job Database'!$X2147)</f>
        <v/>
      </c>
      <c r="Y2147" s="41" t="str">
        <f>IF($W2147="", "", IF(COUNTIF($I$11:$I$3035, $W2147)&gt;0, "", MAX($Y$10:$Y2146)+1))</f>
        <v/>
      </c>
      <c r="Z2147" s="41">
        <v>2137</v>
      </c>
      <c r="AA2147" s="58" t="str">
        <f t="shared" si="1385"/>
        <v/>
      </c>
      <c r="AC2147" s="41" t="str">
        <f t="shared" si="1373"/>
        <v/>
      </c>
      <c r="AE2147" s="41" t="str">
        <f t="shared" si="1386"/>
        <v/>
      </c>
      <c r="AJ2147" s="154" t="str">
        <f t="shared" si="1387"/>
        <v/>
      </c>
      <c r="AL2147" s="120" t="str">
        <f t="shared" si="1388"/>
        <v/>
      </c>
      <c r="AM2147" s="104" t="str">
        <f t="shared" si="1389"/>
        <v/>
      </c>
      <c r="AN2147" s="104" t="str">
        <f t="shared" si="1390"/>
        <v/>
      </c>
      <c r="AO2147" s="104" t="str">
        <f t="shared" si="1374"/>
        <v/>
      </c>
      <c r="AP2147" s="104" t="str">
        <f t="shared" si="1375"/>
        <v/>
      </c>
      <c r="AQ2147" s="121" t="str">
        <f t="shared" si="1391"/>
        <v/>
      </c>
      <c r="AS2147" s="88" t="str">
        <f t="shared" si="1376"/>
        <v/>
      </c>
      <c r="AT2147" s="68" t="str">
        <f t="shared" si="1392"/>
        <v/>
      </c>
      <c r="AU2147" s="68" t="str">
        <f t="shared" si="1393"/>
        <v/>
      </c>
      <c r="AV2147" s="68" t="str">
        <f t="shared" si="1394"/>
        <v/>
      </c>
      <c r="AW2147" s="88" t="str">
        <f t="shared" si="1377"/>
        <v/>
      </c>
      <c r="AZ2147" s="88" t="str">
        <f t="shared" si="1378"/>
        <v/>
      </c>
      <c r="BA2147" s="68" t="str">
        <f t="shared" si="1379"/>
        <v/>
      </c>
      <c r="BB2147" s="68" t="str">
        <f t="shared" si="1380"/>
        <v/>
      </c>
      <c r="BC2147" s="68" t="str">
        <f t="shared" si="1381"/>
        <v/>
      </c>
      <c r="BD2147" s="69" t="str">
        <f t="shared" si="1382"/>
        <v/>
      </c>
      <c r="BE2147" s="69" t="str">
        <f t="shared" si="1395"/>
        <v/>
      </c>
      <c r="BT2147" s="138" t="str">
        <f t="shared" ca="1" si="1396"/>
        <v/>
      </c>
      <c r="BU2147" s="139" t="str">
        <f t="shared" ca="1" si="1397"/>
        <v/>
      </c>
      <c r="BW2147" s="138" t="str">
        <f t="shared" si="1398"/>
        <v/>
      </c>
      <c r="BX2147" s="104" t="str">
        <f t="shared" si="1399"/>
        <v/>
      </c>
      <c r="BY2147" s="139" t="str">
        <f t="shared" si="1400"/>
        <v/>
      </c>
      <c r="CA2147" s="138" t="str">
        <f t="shared" si="1401"/>
        <v/>
      </c>
      <c r="CB2147" s="104" t="str">
        <f t="shared" si="1402"/>
        <v/>
      </c>
      <c r="CC2147" s="139" t="str">
        <f t="shared" si="1403"/>
        <v/>
      </c>
      <c r="CE2147" s="162" t="str">
        <f t="shared" si="1404"/>
        <v/>
      </c>
      <c r="CF2147" s="163" t="str">
        <f t="shared" si="1405"/>
        <v/>
      </c>
      <c r="CG2147" s="164" t="str">
        <f t="shared" si="1406"/>
        <v/>
      </c>
      <c r="CI2147" s="162" t="str">
        <f t="shared" si="1407"/>
        <v/>
      </c>
      <c r="CJ2147" s="163" t="str">
        <f t="shared" si="1410"/>
        <v/>
      </c>
      <c r="CK2147" s="164" t="str">
        <f t="shared" si="1411"/>
        <v/>
      </c>
      <c r="CM2147" s="169" t="str">
        <f t="shared" si="1408"/>
        <v/>
      </c>
      <c r="CN2147" s="139" t="str">
        <f t="shared" si="1409"/>
        <v/>
      </c>
      <c r="CP2147" s="41" t="str">
        <f>IF($CM2147="", "", COUNTIF($CM$11:$CM$3035, "&lt;"&amp;$CM2147)+1+COUNTIF($CM$11:$CM2147, $CM2147)-1)</f>
        <v/>
      </c>
    </row>
    <row r="2148" spans="1:94" x14ac:dyDescent="0.25">
      <c r="A2148" s="40"/>
      <c r="B2148" s="82" t="str">
        <f>IF($I2148="", "", IFERROR(INDEX('Job Database'!$AE$11:$AE$3035, MATCH($I2148, 'Job Database'!$X$11:$X$3035, 0)), ""))</f>
        <v/>
      </c>
      <c r="C2148" s="69" t="str">
        <f>IF($I2148="", "", IF(COUNTIF('Job Database'!$X$11:$X$3035, $I2148)=0, $AC$5, $AC$4))</f>
        <v/>
      </c>
      <c r="D2148" s="40"/>
      <c r="E2148" s="85" t="str">
        <f>IF($I2148="", "", IF(IFERROR(INDEX('Job Database'!$M$11:$M$3035, MATCH($I2148, 'Job Database'!$X$11:$X$3035, 0)), "")="", "", IFERROR(INDEX('Job Database'!$M$11:$M$3035, MATCH($I2148, 'Job Database'!$X$11:$X$3035, 0)), "")))</f>
        <v/>
      </c>
      <c r="F2148" s="40"/>
      <c r="G2148" s="88" t="str">
        <f t="shared" si="1383"/>
        <v/>
      </c>
      <c r="H2148" s="40"/>
      <c r="I2148" s="24"/>
      <c r="J2148" s="34"/>
      <c r="K2148" s="106"/>
      <c r="L2148" s="79"/>
      <c r="M2148" s="34"/>
      <c r="N2148" s="79"/>
      <c r="O2148" s="31"/>
      <c r="P2148" s="53"/>
      <c r="Q2148" s="40"/>
      <c r="S2148" s="41" t="str">
        <f t="shared" si="1371"/>
        <v/>
      </c>
      <c r="T2148" s="41" t="str">
        <f t="shared" si="1372"/>
        <v/>
      </c>
      <c r="U2148" s="41" t="str">
        <f t="shared" si="1384"/>
        <v/>
      </c>
      <c r="W2148" s="74" t="str">
        <f>IF('Job Database'!$X2148="", "", 'Job Database'!$X2148)</f>
        <v/>
      </c>
      <c r="Y2148" s="41" t="str">
        <f>IF($W2148="", "", IF(COUNTIF($I$11:$I$3035, $W2148)&gt;0, "", MAX($Y$10:$Y2147)+1))</f>
        <v/>
      </c>
      <c r="Z2148" s="41">
        <v>2138</v>
      </c>
      <c r="AA2148" s="58" t="str">
        <f t="shared" si="1385"/>
        <v/>
      </c>
      <c r="AC2148" s="41" t="str">
        <f t="shared" si="1373"/>
        <v/>
      </c>
      <c r="AE2148" s="41" t="str">
        <f t="shared" si="1386"/>
        <v/>
      </c>
      <c r="AJ2148" s="154" t="str">
        <f t="shared" si="1387"/>
        <v/>
      </c>
      <c r="AL2148" s="120" t="str">
        <f t="shared" si="1388"/>
        <v/>
      </c>
      <c r="AM2148" s="104" t="str">
        <f t="shared" si="1389"/>
        <v/>
      </c>
      <c r="AN2148" s="104" t="str">
        <f t="shared" si="1390"/>
        <v/>
      </c>
      <c r="AO2148" s="104" t="str">
        <f t="shared" si="1374"/>
        <v/>
      </c>
      <c r="AP2148" s="104" t="str">
        <f t="shared" si="1375"/>
        <v/>
      </c>
      <c r="AQ2148" s="121" t="str">
        <f t="shared" si="1391"/>
        <v/>
      </c>
      <c r="AS2148" s="88" t="str">
        <f t="shared" si="1376"/>
        <v/>
      </c>
      <c r="AT2148" s="68" t="str">
        <f t="shared" si="1392"/>
        <v/>
      </c>
      <c r="AU2148" s="68" t="str">
        <f t="shared" si="1393"/>
        <v/>
      </c>
      <c r="AV2148" s="68" t="str">
        <f t="shared" si="1394"/>
        <v/>
      </c>
      <c r="AW2148" s="88" t="str">
        <f t="shared" si="1377"/>
        <v/>
      </c>
      <c r="AZ2148" s="88" t="str">
        <f t="shared" si="1378"/>
        <v/>
      </c>
      <c r="BA2148" s="68" t="str">
        <f t="shared" si="1379"/>
        <v/>
      </c>
      <c r="BB2148" s="68" t="str">
        <f t="shared" si="1380"/>
        <v/>
      </c>
      <c r="BC2148" s="68" t="str">
        <f t="shared" si="1381"/>
        <v/>
      </c>
      <c r="BD2148" s="69" t="str">
        <f t="shared" si="1382"/>
        <v/>
      </c>
      <c r="BE2148" s="69" t="str">
        <f t="shared" si="1395"/>
        <v/>
      </c>
      <c r="BT2148" s="138" t="str">
        <f t="shared" ca="1" si="1396"/>
        <v/>
      </c>
      <c r="BU2148" s="139" t="str">
        <f t="shared" ca="1" si="1397"/>
        <v/>
      </c>
      <c r="BW2148" s="138" t="str">
        <f t="shared" si="1398"/>
        <v/>
      </c>
      <c r="BX2148" s="104" t="str">
        <f t="shared" si="1399"/>
        <v/>
      </c>
      <c r="BY2148" s="139" t="str">
        <f t="shared" si="1400"/>
        <v/>
      </c>
      <c r="CA2148" s="138" t="str">
        <f t="shared" si="1401"/>
        <v/>
      </c>
      <c r="CB2148" s="104" t="str">
        <f t="shared" si="1402"/>
        <v/>
      </c>
      <c r="CC2148" s="139" t="str">
        <f t="shared" si="1403"/>
        <v/>
      </c>
      <c r="CE2148" s="162" t="str">
        <f t="shared" si="1404"/>
        <v/>
      </c>
      <c r="CF2148" s="163" t="str">
        <f t="shared" si="1405"/>
        <v/>
      </c>
      <c r="CG2148" s="164" t="str">
        <f t="shared" si="1406"/>
        <v/>
      </c>
      <c r="CI2148" s="162" t="str">
        <f t="shared" si="1407"/>
        <v/>
      </c>
      <c r="CJ2148" s="163" t="str">
        <f t="shared" si="1410"/>
        <v/>
      </c>
      <c r="CK2148" s="164" t="str">
        <f t="shared" si="1411"/>
        <v/>
      </c>
      <c r="CM2148" s="169" t="str">
        <f t="shared" si="1408"/>
        <v/>
      </c>
      <c r="CN2148" s="139" t="str">
        <f t="shared" si="1409"/>
        <v/>
      </c>
      <c r="CP2148" s="41" t="str">
        <f>IF($CM2148="", "", COUNTIF($CM$11:$CM$3035, "&lt;"&amp;$CM2148)+1+COUNTIF($CM$11:$CM2148, $CM2148)-1)</f>
        <v/>
      </c>
    </row>
    <row r="2149" spans="1:94" x14ac:dyDescent="0.25">
      <c r="A2149" s="40"/>
      <c r="B2149" s="82" t="str">
        <f>IF($I2149="", "", IFERROR(INDEX('Job Database'!$AE$11:$AE$3035, MATCH($I2149, 'Job Database'!$X$11:$X$3035, 0)), ""))</f>
        <v/>
      </c>
      <c r="C2149" s="69" t="str">
        <f>IF($I2149="", "", IF(COUNTIF('Job Database'!$X$11:$X$3035, $I2149)=0, $AC$5, $AC$4))</f>
        <v/>
      </c>
      <c r="D2149" s="40"/>
      <c r="E2149" s="85" t="str">
        <f>IF($I2149="", "", IF(IFERROR(INDEX('Job Database'!$M$11:$M$3035, MATCH($I2149, 'Job Database'!$X$11:$X$3035, 0)), "")="", "", IFERROR(INDEX('Job Database'!$M$11:$M$3035, MATCH($I2149, 'Job Database'!$X$11:$X$3035, 0)), "")))</f>
        <v/>
      </c>
      <c r="F2149" s="40"/>
      <c r="G2149" s="88" t="str">
        <f t="shared" si="1383"/>
        <v/>
      </c>
      <c r="H2149" s="40"/>
      <c r="I2149" s="24"/>
      <c r="J2149" s="34"/>
      <c r="K2149" s="106"/>
      <c r="L2149" s="79"/>
      <c r="M2149" s="34"/>
      <c r="N2149" s="79"/>
      <c r="O2149" s="31"/>
      <c r="P2149" s="53"/>
      <c r="Q2149" s="40"/>
      <c r="S2149" s="41" t="str">
        <f t="shared" si="1371"/>
        <v/>
      </c>
      <c r="T2149" s="41" t="str">
        <f t="shared" si="1372"/>
        <v/>
      </c>
      <c r="U2149" s="41" t="str">
        <f t="shared" si="1384"/>
        <v/>
      </c>
      <c r="W2149" s="74" t="str">
        <f>IF('Job Database'!$X2149="", "", 'Job Database'!$X2149)</f>
        <v/>
      </c>
      <c r="Y2149" s="41" t="str">
        <f>IF($W2149="", "", IF(COUNTIF($I$11:$I$3035, $W2149)&gt;0, "", MAX($Y$10:$Y2148)+1))</f>
        <v/>
      </c>
      <c r="Z2149" s="41">
        <v>2139</v>
      </c>
      <c r="AA2149" s="58" t="str">
        <f t="shared" si="1385"/>
        <v/>
      </c>
      <c r="AC2149" s="41" t="str">
        <f t="shared" si="1373"/>
        <v/>
      </c>
      <c r="AE2149" s="41" t="str">
        <f t="shared" si="1386"/>
        <v/>
      </c>
      <c r="AJ2149" s="154" t="str">
        <f t="shared" si="1387"/>
        <v/>
      </c>
      <c r="AL2149" s="120" t="str">
        <f t="shared" si="1388"/>
        <v/>
      </c>
      <c r="AM2149" s="104" t="str">
        <f t="shared" si="1389"/>
        <v/>
      </c>
      <c r="AN2149" s="104" t="str">
        <f t="shared" si="1390"/>
        <v/>
      </c>
      <c r="AO2149" s="104" t="str">
        <f t="shared" si="1374"/>
        <v/>
      </c>
      <c r="AP2149" s="104" t="str">
        <f t="shared" si="1375"/>
        <v/>
      </c>
      <c r="AQ2149" s="121" t="str">
        <f t="shared" si="1391"/>
        <v/>
      </c>
      <c r="AS2149" s="88" t="str">
        <f t="shared" si="1376"/>
        <v/>
      </c>
      <c r="AT2149" s="68" t="str">
        <f t="shared" si="1392"/>
        <v/>
      </c>
      <c r="AU2149" s="68" t="str">
        <f t="shared" si="1393"/>
        <v/>
      </c>
      <c r="AV2149" s="68" t="str">
        <f t="shared" si="1394"/>
        <v/>
      </c>
      <c r="AW2149" s="88" t="str">
        <f t="shared" si="1377"/>
        <v/>
      </c>
      <c r="AZ2149" s="88" t="str">
        <f t="shared" si="1378"/>
        <v/>
      </c>
      <c r="BA2149" s="68" t="str">
        <f t="shared" si="1379"/>
        <v/>
      </c>
      <c r="BB2149" s="68" t="str">
        <f t="shared" si="1380"/>
        <v/>
      </c>
      <c r="BC2149" s="68" t="str">
        <f t="shared" si="1381"/>
        <v/>
      </c>
      <c r="BD2149" s="69" t="str">
        <f t="shared" si="1382"/>
        <v/>
      </c>
      <c r="BE2149" s="69" t="str">
        <f t="shared" si="1395"/>
        <v/>
      </c>
      <c r="BT2149" s="138" t="str">
        <f t="shared" ca="1" si="1396"/>
        <v/>
      </c>
      <c r="BU2149" s="139" t="str">
        <f t="shared" ca="1" si="1397"/>
        <v/>
      </c>
      <c r="BW2149" s="138" t="str">
        <f t="shared" si="1398"/>
        <v/>
      </c>
      <c r="BX2149" s="104" t="str">
        <f t="shared" si="1399"/>
        <v/>
      </c>
      <c r="BY2149" s="139" t="str">
        <f t="shared" si="1400"/>
        <v/>
      </c>
      <c r="CA2149" s="138" t="str">
        <f t="shared" si="1401"/>
        <v/>
      </c>
      <c r="CB2149" s="104" t="str">
        <f t="shared" si="1402"/>
        <v/>
      </c>
      <c r="CC2149" s="139" t="str">
        <f t="shared" si="1403"/>
        <v/>
      </c>
      <c r="CE2149" s="162" t="str">
        <f t="shared" si="1404"/>
        <v/>
      </c>
      <c r="CF2149" s="163" t="str">
        <f t="shared" si="1405"/>
        <v/>
      </c>
      <c r="CG2149" s="164" t="str">
        <f t="shared" si="1406"/>
        <v/>
      </c>
      <c r="CI2149" s="162" t="str">
        <f t="shared" si="1407"/>
        <v/>
      </c>
      <c r="CJ2149" s="163" t="str">
        <f t="shared" si="1410"/>
        <v/>
      </c>
      <c r="CK2149" s="164" t="str">
        <f t="shared" si="1411"/>
        <v/>
      </c>
      <c r="CM2149" s="169" t="str">
        <f t="shared" si="1408"/>
        <v/>
      </c>
      <c r="CN2149" s="139" t="str">
        <f t="shared" si="1409"/>
        <v/>
      </c>
      <c r="CP2149" s="41" t="str">
        <f>IF($CM2149="", "", COUNTIF($CM$11:$CM$3035, "&lt;"&amp;$CM2149)+1+COUNTIF($CM$11:$CM2149, $CM2149)-1)</f>
        <v/>
      </c>
    </row>
    <row r="2150" spans="1:94" x14ac:dyDescent="0.25">
      <c r="A2150" s="40"/>
      <c r="B2150" s="82" t="str">
        <f>IF($I2150="", "", IFERROR(INDEX('Job Database'!$AE$11:$AE$3035, MATCH($I2150, 'Job Database'!$X$11:$X$3035, 0)), ""))</f>
        <v/>
      </c>
      <c r="C2150" s="69" t="str">
        <f>IF($I2150="", "", IF(COUNTIF('Job Database'!$X$11:$X$3035, $I2150)=0, $AC$5, $AC$4))</f>
        <v/>
      </c>
      <c r="D2150" s="40"/>
      <c r="E2150" s="85" t="str">
        <f>IF($I2150="", "", IF(IFERROR(INDEX('Job Database'!$M$11:$M$3035, MATCH($I2150, 'Job Database'!$X$11:$X$3035, 0)), "")="", "", IFERROR(INDEX('Job Database'!$M$11:$M$3035, MATCH($I2150, 'Job Database'!$X$11:$X$3035, 0)), "")))</f>
        <v/>
      </c>
      <c r="F2150" s="40"/>
      <c r="G2150" s="88" t="str">
        <f t="shared" si="1383"/>
        <v/>
      </c>
      <c r="H2150" s="40"/>
      <c r="I2150" s="24"/>
      <c r="J2150" s="34"/>
      <c r="K2150" s="106"/>
      <c r="L2150" s="79"/>
      <c r="M2150" s="34"/>
      <c r="N2150" s="79"/>
      <c r="O2150" s="31"/>
      <c r="P2150" s="53"/>
      <c r="Q2150" s="40"/>
      <c r="S2150" s="41" t="str">
        <f t="shared" si="1371"/>
        <v/>
      </c>
      <c r="T2150" s="41" t="str">
        <f t="shared" si="1372"/>
        <v/>
      </c>
      <c r="U2150" s="41" t="str">
        <f t="shared" si="1384"/>
        <v/>
      </c>
      <c r="W2150" s="74" t="str">
        <f>IF('Job Database'!$X2150="", "", 'Job Database'!$X2150)</f>
        <v/>
      </c>
      <c r="Y2150" s="41" t="str">
        <f>IF($W2150="", "", IF(COUNTIF($I$11:$I$3035, $W2150)&gt;0, "", MAX($Y$10:$Y2149)+1))</f>
        <v/>
      </c>
      <c r="Z2150" s="41">
        <v>2140</v>
      </c>
      <c r="AA2150" s="58" t="str">
        <f t="shared" si="1385"/>
        <v/>
      </c>
      <c r="AC2150" s="41" t="str">
        <f t="shared" si="1373"/>
        <v/>
      </c>
      <c r="AE2150" s="41" t="str">
        <f t="shared" si="1386"/>
        <v/>
      </c>
      <c r="AJ2150" s="154" t="str">
        <f t="shared" si="1387"/>
        <v/>
      </c>
      <c r="AL2150" s="120" t="str">
        <f t="shared" si="1388"/>
        <v/>
      </c>
      <c r="AM2150" s="104" t="str">
        <f t="shared" si="1389"/>
        <v/>
      </c>
      <c r="AN2150" s="104" t="str">
        <f t="shared" si="1390"/>
        <v/>
      </c>
      <c r="AO2150" s="104" t="str">
        <f t="shared" si="1374"/>
        <v/>
      </c>
      <c r="AP2150" s="104" t="str">
        <f t="shared" si="1375"/>
        <v/>
      </c>
      <c r="AQ2150" s="121" t="str">
        <f t="shared" si="1391"/>
        <v/>
      </c>
      <c r="AS2150" s="88" t="str">
        <f t="shared" si="1376"/>
        <v/>
      </c>
      <c r="AT2150" s="68" t="str">
        <f t="shared" si="1392"/>
        <v/>
      </c>
      <c r="AU2150" s="68" t="str">
        <f t="shared" si="1393"/>
        <v/>
      </c>
      <c r="AV2150" s="68" t="str">
        <f t="shared" si="1394"/>
        <v/>
      </c>
      <c r="AW2150" s="88" t="str">
        <f t="shared" si="1377"/>
        <v/>
      </c>
      <c r="AZ2150" s="88" t="str">
        <f t="shared" si="1378"/>
        <v/>
      </c>
      <c r="BA2150" s="68" t="str">
        <f t="shared" si="1379"/>
        <v/>
      </c>
      <c r="BB2150" s="68" t="str">
        <f t="shared" si="1380"/>
        <v/>
      </c>
      <c r="BC2150" s="68" t="str">
        <f t="shared" si="1381"/>
        <v/>
      </c>
      <c r="BD2150" s="69" t="str">
        <f t="shared" si="1382"/>
        <v/>
      </c>
      <c r="BE2150" s="69" t="str">
        <f t="shared" si="1395"/>
        <v/>
      </c>
      <c r="BT2150" s="138" t="str">
        <f t="shared" ca="1" si="1396"/>
        <v/>
      </c>
      <c r="BU2150" s="139" t="str">
        <f t="shared" ca="1" si="1397"/>
        <v/>
      </c>
      <c r="BW2150" s="138" t="str">
        <f t="shared" si="1398"/>
        <v/>
      </c>
      <c r="BX2150" s="104" t="str">
        <f t="shared" si="1399"/>
        <v/>
      </c>
      <c r="BY2150" s="139" t="str">
        <f t="shared" si="1400"/>
        <v/>
      </c>
      <c r="CA2150" s="138" t="str">
        <f t="shared" si="1401"/>
        <v/>
      </c>
      <c r="CB2150" s="104" t="str">
        <f t="shared" si="1402"/>
        <v/>
      </c>
      <c r="CC2150" s="139" t="str">
        <f t="shared" si="1403"/>
        <v/>
      </c>
      <c r="CE2150" s="162" t="str">
        <f t="shared" si="1404"/>
        <v/>
      </c>
      <c r="CF2150" s="163" t="str">
        <f t="shared" si="1405"/>
        <v/>
      </c>
      <c r="CG2150" s="164" t="str">
        <f t="shared" si="1406"/>
        <v/>
      </c>
      <c r="CI2150" s="162" t="str">
        <f t="shared" si="1407"/>
        <v/>
      </c>
      <c r="CJ2150" s="163" t="str">
        <f t="shared" si="1410"/>
        <v/>
      </c>
      <c r="CK2150" s="164" t="str">
        <f t="shared" si="1411"/>
        <v/>
      </c>
      <c r="CM2150" s="169" t="str">
        <f t="shared" si="1408"/>
        <v/>
      </c>
      <c r="CN2150" s="139" t="str">
        <f t="shared" si="1409"/>
        <v/>
      </c>
      <c r="CP2150" s="41" t="str">
        <f>IF($CM2150="", "", COUNTIF($CM$11:$CM$3035, "&lt;"&amp;$CM2150)+1+COUNTIF($CM$11:$CM2150, $CM2150)-1)</f>
        <v/>
      </c>
    </row>
    <row r="2151" spans="1:94" x14ac:dyDescent="0.25">
      <c r="A2151" s="40"/>
      <c r="B2151" s="82" t="str">
        <f>IF($I2151="", "", IFERROR(INDEX('Job Database'!$AE$11:$AE$3035, MATCH($I2151, 'Job Database'!$X$11:$X$3035, 0)), ""))</f>
        <v/>
      </c>
      <c r="C2151" s="69" t="str">
        <f>IF($I2151="", "", IF(COUNTIF('Job Database'!$X$11:$X$3035, $I2151)=0, $AC$5, $AC$4))</f>
        <v/>
      </c>
      <c r="D2151" s="40"/>
      <c r="E2151" s="85" t="str">
        <f>IF($I2151="", "", IF(IFERROR(INDEX('Job Database'!$M$11:$M$3035, MATCH($I2151, 'Job Database'!$X$11:$X$3035, 0)), "")="", "", IFERROR(INDEX('Job Database'!$M$11:$M$3035, MATCH($I2151, 'Job Database'!$X$11:$X$3035, 0)), "")))</f>
        <v/>
      </c>
      <c r="F2151" s="40"/>
      <c r="G2151" s="88" t="str">
        <f t="shared" si="1383"/>
        <v/>
      </c>
      <c r="H2151" s="40"/>
      <c r="I2151" s="24"/>
      <c r="J2151" s="34"/>
      <c r="K2151" s="106"/>
      <c r="L2151" s="79"/>
      <c r="M2151" s="34"/>
      <c r="N2151" s="79"/>
      <c r="O2151" s="31"/>
      <c r="P2151" s="53"/>
      <c r="Q2151" s="40"/>
      <c r="S2151" s="41" t="str">
        <f t="shared" si="1371"/>
        <v/>
      </c>
      <c r="T2151" s="41" t="str">
        <f t="shared" si="1372"/>
        <v/>
      </c>
      <c r="U2151" s="41" t="str">
        <f t="shared" si="1384"/>
        <v/>
      </c>
      <c r="W2151" s="74" t="str">
        <f>IF('Job Database'!$X2151="", "", 'Job Database'!$X2151)</f>
        <v/>
      </c>
      <c r="Y2151" s="41" t="str">
        <f>IF($W2151="", "", IF(COUNTIF($I$11:$I$3035, $W2151)&gt;0, "", MAX($Y$10:$Y2150)+1))</f>
        <v/>
      </c>
      <c r="Z2151" s="41">
        <v>2141</v>
      </c>
      <c r="AA2151" s="58" t="str">
        <f t="shared" si="1385"/>
        <v/>
      </c>
      <c r="AC2151" s="41" t="str">
        <f t="shared" si="1373"/>
        <v/>
      </c>
      <c r="AE2151" s="41" t="str">
        <f t="shared" si="1386"/>
        <v/>
      </c>
      <c r="AJ2151" s="154" t="str">
        <f t="shared" si="1387"/>
        <v/>
      </c>
      <c r="AL2151" s="120" t="str">
        <f t="shared" si="1388"/>
        <v/>
      </c>
      <c r="AM2151" s="104" t="str">
        <f t="shared" si="1389"/>
        <v/>
      </c>
      <c r="AN2151" s="104" t="str">
        <f t="shared" si="1390"/>
        <v/>
      </c>
      <c r="AO2151" s="104" t="str">
        <f t="shared" si="1374"/>
        <v/>
      </c>
      <c r="AP2151" s="104" t="str">
        <f t="shared" si="1375"/>
        <v/>
      </c>
      <c r="AQ2151" s="121" t="str">
        <f t="shared" si="1391"/>
        <v/>
      </c>
      <c r="AS2151" s="88" t="str">
        <f t="shared" si="1376"/>
        <v/>
      </c>
      <c r="AT2151" s="68" t="str">
        <f t="shared" si="1392"/>
        <v/>
      </c>
      <c r="AU2151" s="68" t="str">
        <f t="shared" si="1393"/>
        <v/>
      </c>
      <c r="AV2151" s="68" t="str">
        <f t="shared" si="1394"/>
        <v/>
      </c>
      <c r="AW2151" s="88" t="str">
        <f t="shared" si="1377"/>
        <v/>
      </c>
      <c r="AZ2151" s="88" t="str">
        <f t="shared" si="1378"/>
        <v/>
      </c>
      <c r="BA2151" s="68" t="str">
        <f t="shared" si="1379"/>
        <v/>
      </c>
      <c r="BB2151" s="68" t="str">
        <f t="shared" si="1380"/>
        <v/>
      </c>
      <c r="BC2151" s="68" t="str">
        <f t="shared" si="1381"/>
        <v/>
      </c>
      <c r="BD2151" s="69" t="str">
        <f t="shared" si="1382"/>
        <v/>
      </c>
      <c r="BE2151" s="69" t="str">
        <f t="shared" si="1395"/>
        <v/>
      </c>
      <c r="BT2151" s="138" t="str">
        <f t="shared" ca="1" si="1396"/>
        <v/>
      </c>
      <c r="BU2151" s="139" t="str">
        <f t="shared" ca="1" si="1397"/>
        <v/>
      </c>
      <c r="BW2151" s="138" t="str">
        <f t="shared" si="1398"/>
        <v/>
      </c>
      <c r="BX2151" s="104" t="str">
        <f t="shared" si="1399"/>
        <v/>
      </c>
      <c r="BY2151" s="139" t="str">
        <f t="shared" si="1400"/>
        <v/>
      </c>
      <c r="CA2151" s="138" t="str">
        <f t="shared" si="1401"/>
        <v/>
      </c>
      <c r="CB2151" s="104" t="str">
        <f t="shared" si="1402"/>
        <v/>
      </c>
      <c r="CC2151" s="139" t="str">
        <f t="shared" si="1403"/>
        <v/>
      </c>
      <c r="CE2151" s="162" t="str">
        <f t="shared" si="1404"/>
        <v/>
      </c>
      <c r="CF2151" s="163" t="str">
        <f t="shared" si="1405"/>
        <v/>
      </c>
      <c r="CG2151" s="164" t="str">
        <f t="shared" si="1406"/>
        <v/>
      </c>
      <c r="CI2151" s="162" t="str">
        <f t="shared" si="1407"/>
        <v/>
      </c>
      <c r="CJ2151" s="163" t="str">
        <f t="shared" si="1410"/>
        <v/>
      </c>
      <c r="CK2151" s="164" t="str">
        <f t="shared" si="1411"/>
        <v/>
      </c>
      <c r="CM2151" s="169" t="str">
        <f t="shared" si="1408"/>
        <v/>
      </c>
      <c r="CN2151" s="139" t="str">
        <f t="shared" si="1409"/>
        <v/>
      </c>
      <c r="CP2151" s="41" t="str">
        <f>IF($CM2151="", "", COUNTIF($CM$11:$CM$3035, "&lt;"&amp;$CM2151)+1+COUNTIF($CM$11:$CM2151, $CM2151)-1)</f>
        <v/>
      </c>
    </row>
    <row r="2152" spans="1:94" x14ac:dyDescent="0.25">
      <c r="A2152" s="40"/>
      <c r="B2152" s="82" t="str">
        <f>IF($I2152="", "", IFERROR(INDEX('Job Database'!$AE$11:$AE$3035, MATCH($I2152, 'Job Database'!$X$11:$X$3035, 0)), ""))</f>
        <v/>
      </c>
      <c r="C2152" s="69" t="str">
        <f>IF($I2152="", "", IF(COUNTIF('Job Database'!$X$11:$X$3035, $I2152)=0, $AC$5, $AC$4))</f>
        <v/>
      </c>
      <c r="D2152" s="40"/>
      <c r="E2152" s="85" t="str">
        <f>IF($I2152="", "", IF(IFERROR(INDEX('Job Database'!$M$11:$M$3035, MATCH($I2152, 'Job Database'!$X$11:$X$3035, 0)), "")="", "", IFERROR(INDEX('Job Database'!$M$11:$M$3035, MATCH($I2152, 'Job Database'!$X$11:$X$3035, 0)), "")))</f>
        <v/>
      </c>
      <c r="F2152" s="40"/>
      <c r="G2152" s="88" t="str">
        <f t="shared" si="1383"/>
        <v/>
      </c>
      <c r="H2152" s="40"/>
      <c r="I2152" s="24"/>
      <c r="J2152" s="34"/>
      <c r="K2152" s="106"/>
      <c r="L2152" s="79"/>
      <c r="M2152" s="34"/>
      <c r="N2152" s="79"/>
      <c r="O2152" s="31"/>
      <c r="P2152" s="53"/>
      <c r="Q2152" s="40"/>
      <c r="S2152" s="41" t="str">
        <f t="shared" si="1371"/>
        <v/>
      </c>
      <c r="T2152" s="41" t="str">
        <f t="shared" si="1372"/>
        <v/>
      </c>
      <c r="U2152" s="41" t="str">
        <f t="shared" si="1384"/>
        <v/>
      </c>
      <c r="W2152" s="74" t="str">
        <f>IF('Job Database'!$X2152="", "", 'Job Database'!$X2152)</f>
        <v/>
      </c>
      <c r="Y2152" s="41" t="str">
        <f>IF($W2152="", "", IF(COUNTIF($I$11:$I$3035, $W2152)&gt;0, "", MAX($Y$10:$Y2151)+1))</f>
        <v/>
      </c>
      <c r="Z2152" s="41">
        <v>2142</v>
      </c>
      <c r="AA2152" s="58" t="str">
        <f t="shared" si="1385"/>
        <v/>
      </c>
      <c r="AC2152" s="41" t="str">
        <f t="shared" si="1373"/>
        <v/>
      </c>
      <c r="AE2152" s="41" t="str">
        <f t="shared" si="1386"/>
        <v/>
      </c>
      <c r="AJ2152" s="154" t="str">
        <f t="shared" si="1387"/>
        <v/>
      </c>
      <c r="AL2152" s="120" t="str">
        <f t="shared" si="1388"/>
        <v/>
      </c>
      <c r="AM2152" s="104" t="str">
        <f t="shared" si="1389"/>
        <v/>
      </c>
      <c r="AN2152" s="104" t="str">
        <f t="shared" si="1390"/>
        <v/>
      </c>
      <c r="AO2152" s="104" t="str">
        <f t="shared" si="1374"/>
        <v/>
      </c>
      <c r="AP2152" s="104" t="str">
        <f t="shared" si="1375"/>
        <v/>
      </c>
      <c r="AQ2152" s="121" t="str">
        <f t="shared" si="1391"/>
        <v/>
      </c>
      <c r="AS2152" s="88" t="str">
        <f t="shared" si="1376"/>
        <v/>
      </c>
      <c r="AT2152" s="68" t="str">
        <f t="shared" si="1392"/>
        <v/>
      </c>
      <c r="AU2152" s="68" t="str">
        <f t="shared" si="1393"/>
        <v/>
      </c>
      <c r="AV2152" s="68" t="str">
        <f t="shared" si="1394"/>
        <v/>
      </c>
      <c r="AW2152" s="88" t="str">
        <f t="shared" si="1377"/>
        <v/>
      </c>
      <c r="AZ2152" s="88" t="str">
        <f t="shared" si="1378"/>
        <v/>
      </c>
      <c r="BA2152" s="68" t="str">
        <f t="shared" si="1379"/>
        <v/>
      </c>
      <c r="BB2152" s="68" t="str">
        <f t="shared" si="1380"/>
        <v/>
      </c>
      <c r="BC2152" s="68" t="str">
        <f t="shared" si="1381"/>
        <v/>
      </c>
      <c r="BD2152" s="69" t="str">
        <f t="shared" si="1382"/>
        <v/>
      </c>
      <c r="BE2152" s="69" t="str">
        <f t="shared" si="1395"/>
        <v/>
      </c>
      <c r="BT2152" s="138" t="str">
        <f t="shared" ca="1" si="1396"/>
        <v/>
      </c>
      <c r="BU2152" s="139" t="str">
        <f t="shared" ca="1" si="1397"/>
        <v/>
      </c>
      <c r="BW2152" s="138" t="str">
        <f t="shared" si="1398"/>
        <v/>
      </c>
      <c r="BX2152" s="104" t="str">
        <f t="shared" si="1399"/>
        <v/>
      </c>
      <c r="BY2152" s="139" t="str">
        <f t="shared" si="1400"/>
        <v/>
      </c>
      <c r="CA2152" s="138" t="str">
        <f t="shared" si="1401"/>
        <v/>
      </c>
      <c r="CB2152" s="104" t="str">
        <f t="shared" si="1402"/>
        <v/>
      </c>
      <c r="CC2152" s="139" t="str">
        <f t="shared" si="1403"/>
        <v/>
      </c>
      <c r="CE2152" s="162" t="str">
        <f t="shared" si="1404"/>
        <v/>
      </c>
      <c r="CF2152" s="163" t="str">
        <f t="shared" si="1405"/>
        <v/>
      </c>
      <c r="CG2152" s="164" t="str">
        <f t="shared" si="1406"/>
        <v/>
      </c>
      <c r="CI2152" s="162" t="str">
        <f t="shared" si="1407"/>
        <v/>
      </c>
      <c r="CJ2152" s="163" t="str">
        <f t="shared" si="1410"/>
        <v/>
      </c>
      <c r="CK2152" s="164" t="str">
        <f t="shared" si="1411"/>
        <v/>
      </c>
      <c r="CM2152" s="169" t="str">
        <f t="shared" si="1408"/>
        <v/>
      </c>
      <c r="CN2152" s="139" t="str">
        <f t="shared" si="1409"/>
        <v/>
      </c>
      <c r="CP2152" s="41" t="str">
        <f>IF($CM2152="", "", COUNTIF($CM$11:$CM$3035, "&lt;"&amp;$CM2152)+1+COUNTIF($CM$11:$CM2152, $CM2152)-1)</f>
        <v/>
      </c>
    </row>
    <row r="2153" spans="1:94" x14ac:dyDescent="0.25">
      <c r="A2153" s="40"/>
      <c r="B2153" s="82" t="str">
        <f>IF($I2153="", "", IFERROR(INDEX('Job Database'!$AE$11:$AE$3035, MATCH($I2153, 'Job Database'!$X$11:$X$3035, 0)), ""))</f>
        <v/>
      </c>
      <c r="C2153" s="69" t="str">
        <f>IF($I2153="", "", IF(COUNTIF('Job Database'!$X$11:$X$3035, $I2153)=0, $AC$5, $AC$4))</f>
        <v/>
      </c>
      <c r="D2153" s="40"/>
      <c r="E2153" s="85" t="str">
        <f>IF($I2153="", "", IF(IFERROR(INDEX('Job Database'!$M$11:$M$3035, MATCH($I2153, 'Job Database'!$X$11:$X$3035, 0)), "")="", "", IFERROR(INDEX('Job Database'!$M$11:$M$3035, MATCH($I2153, 'Job Database'!$X$11:$X$3035, 0)), "")))</f>
        <v/>
      </c>
      <c r="F2153" s="40"/>
      <c r="G2153" s="88" t="str">
        <f t="shared" si="1383"/>
        <v/>
      </c>
      <c r="H2153" s="40"/>
      <c r="I2153" s="24"/>
      <c r="J2153" s="34"/>
      <c r="K2153" s="106"/>
      <c r="L2153" s="79"/>
      <c r="M2153" s="34"/>
      <c r="N2153" s="79"/>
      <c r="O2153" s="31"/>
      <c r="P2153" s="53"/>
      <c r="Q2153" s="40"/>
      <c r="S2153" s="41" t="str">
        <f t="shared" si="1371"/>
        <v/>
      </c>
      <c r="T2153" s="41" t="str">
        <f t="shared" si="1372"/>
        <v/>
      </c>
      <c r="U2153" s="41" t="str">
        <f t="shared" si="1384"/>
        <v/>
      </c>
      <c r="W2153" s="74" t="str">
        <f>IF('Job Database'!$X2153="", "", 'Job Database'!$X2153)</f>
        <v/>
      </c>
      <c r="Y2153" s="41" t="str">
        <f>IF($W2153="", "", IF(COUNTIF($I$11:$I$3035, $W2153)&gt;0, "", MAX($Y$10:$Y2152)+1))</f>
        <v/>
      </c>
      <c r="Z2153" s="41">
        <v>2143</v>
      </c>
      <c r="AA2153" s="58" t="str">
        <f t="shared" si="1385"/>
        <v/>
      </c>
      <c r="AC2153" s="41" t="str">
        <f t="shared" si="1373"/>
        <v/>
      </c>
      <c r="AE2153" s="41" t="str">
        <f t="shared" si="1386"/>
        <v/>
      </c>
      <c r="AJ2153" s="154" t="str">
        <f t="shared" si="1387"/>
        <v/>
      </c>
      <c r="AL2153" s="120" t="str">
        <f t="shared" si="1388"/>
        <v/>
      </c>
      <c r="AM2153" s="104" t="str">
        <f t="shared" si="1389"/>
        <v/>
      </c>
      <c r="AN2153" s="104" t="str">
        <f t="shared" si="1390"/>
        <v/>
      </c>
      <c r="AO2153" s="104" t="str">
        <f t="shared" si="1374"/>
        <v/>
      </c>
      <c r="AP2153" s="104" t="str">
        <f t="shared" si="1375"/>
        <v/>
      </c>
      <c r="AQ2153" s="121" t="str">
        <f t="shared" si="1391"/>
        <v/>
      </c>
      <c r="AS2153" s="88" t="str">
        <f t="shared" si="1376"/>
        <v/>
      </c>
      <c r="AT2153" s="68" t="str">
        <f t="shared" si="1392"/>
        <v/>
      </c>
      <c r="AU2153" s="68" t="str">
        <f t="shared" si="1393"/>
        <v/>
      </c>
      <c r="AV2153" s="68" t="str">
        <f t="shared" si="1394"/>
        <v/>
      </c>
      <c r="AW2153" s="88" t="str">
        <f t="shared" si="1377"/>
        <v/>
      </c>
      <c r="AZ2153" s="88" t="str">
        <f t="shared" si="1378"/>
        <v/>
      </c>
      <c r="BA2153" s="68" t="str">
        <f t="shared" si="1379"/>
        <v/>
      </c>
      <c r="BB2153" s="68" t="str">
        <f t="shared" si="1380"/>
        <v/>
      </c>
      <c r="BC2153" s="68" t="str">
        <f t="shared" si="1381"/>
        <v/>
      </c>
      <c r="BD2153" s="69" t="str">
        <f t="shared" si="1382"/>
        <v/>
      </c>
      <c r="BE2153" s="69" t="str">
        <f t="shared" si="1395"/>
        <v/>
      </c>
      <c r="BT2153" s="138" t="str">
        <f t="shared" ca="1" si="1396"/>
        <v/>
      </c>
      <c r="BU2153" s="139" t="str">
        <f t="shared" ca="1" si="1397"/>
        <v/>
      </c>
      <c r="BW2153" s="138" t="str">
        <f t="shared" si="1398"/>
        <v/>
      </c>
      <c r="BX2153" s="104" t="str">
        <f t="shared" si="1399"/>
        <v/>
      </c>
      <c r="BY2153" s="139" t="str">
        <f t="shared" si="1400"/>
        <v/>
      </c>
      <c r="CA2153" s="138" t="str">
        <f t="shared" si="1401"/>
        <v/>
      </c>
      <c r="CB2153" s="104" t="str">
        <f t="shared" si="1402"/>
        <v/>
      </c>
      <c r="CC2153" s="139" t="str">
        <f t="shared" si="1403"/>
        <v/>
      </c>
      <c r="CE2153" s="162" t="str">
        <f t="shared" si="1404"/>
        <v/>
      </c>
      <c r="CF2153" s="163" t="str">
        <f t="shared" si="1405"/>
        <v/>
      </c>
      <c r="CG2153" s="164" t="str">
        <f t="shared" si="1406"/>
        <v/>
      </c>
      <c r="CI2153" s="162" t="str">
        <f t="shared" si="1407"/>
        <v/>
      </c>
      <c r="CJ2153" s="163" t="str">
        <f t="shared" si="1410"/>
        <v/>
      </c>
      <c r="CK2153" s="164" t="str">
        <f t="shared" si="1411"/>
        <v/>
      </c>
      <c r="CM2153" s="169" t="str">
        <f t="shared" si="1408"/>
        <v/>
      </c>
      <c r="CN2153" s="139" t="str">
        <f t="shared" si="1409"/>
        <v/>
      </c>
      <c r="CP2153" s="41" t="str">
        <f>IF($CM2153="", "", COUNTIF($CM$11:$CM$3035, "&lt;"&amp;$CM2153)+1+COUNTIF($CM$11:$CM2153, $CM2153)-1)</f>
        <v/>
      </c>
    </row>
    <row r="2154" spans="1:94" x14ac:dyDescent="0.25">
      <c r="A2154" s="40"/>
      <c r="B2154" s="82" t="str">
        <f>IF($I2154="", "", IFERROR(INDEX('Job Database'!$AE$11:$AE$3035, MATCH($I2154, 'Job Database'!$X$11:$X$3035, 0)), ""))</f>
        <v/>
      </c>
      <c r="C2154" s="69" t="str">
        <f>IF($I2154="", "", IF(COUNTIF('Job Database'!$X$11:$X$3035, $I2154)=0, $AC$5, $AC$4))</f>
        <v/>
      </c>
      <c r="D2154" s="40"/>
      <c r="E2154" s="85" t="str">
        <f>IF($I2154="", "", IF(IFERROR(INDEX('Job Database'!$M$11:$M$3035, MATCH($I2154, 'Job Database'!$X$11:$X$3035, 0)), "")="", "", IFERROR(INDEX('Job Database'!$M$11:$M$3035, MATCH($I2154, 'Job Database'!$X$11:$X$3035, 0)), "")))</f>
        <v/>
      </c>
      <c r="F2154" s="40"/>
      <c r="G2154" s="88" t="str">
        <f t="shared" si="1383"/>
        <v/>
      </c>
      <c r="H2154" s="40"/>
      <c r="I2154" s="24"/>
      <c r="J2154" s="34"/>
      <c r="K2154" s="106"/>
      <c r="L2154" s="79"/>
      <c r="M2154" s="34"/>
      <c r="N2154" s="79"/>
      <c r="O2154" s="31"/>
      <c r="P2154" s="53"/>
      <c r="Q2154" s="40"/>
      <c r="S2154" s="41" t="str">
        <f t="shared" si="1371"/>
        <v/>
      </c>
      <c r="T2154" s="41" t="str">
        <f t="shared" si="1372"/>
        <v/>
      </c>
      <c r="U2154" s="41" t="str">
        <f t="shared" si="1384"/>
        <v/>
      </c>
      <c r="W2154" s="74" t="str">
        <f>IF('Job Database'!$X2154="", "", 'Job Database'!$X2154)</f>
        <v/>
      </c>
      <c r="Y2154" s="41" t="str">
        <f>IF($W2154="", "", IF(COUNTIF($I$11:$I$3035, $W2154)&gt;0, "", MAX($Y$10:$Y2153)+1))</f>
        <v/>
      </c>
      <c r="Z2154" s="41">
        <v>2144</v>
      </c>
      <c r="AA2154" s="58" t="str">
        <f t="shared" si="1385"/>
        <v/>
      </c>
      <c r="AC2154" s="41" t="str">
        <f t="shared" si="1373"/>
        <v/>
      </c>
      <c r="AE2154" s="41" t="str">
        <f t="shared" si="1386"/>
        <v/>
      </c>
      <c r="AJ2154" s="154" t="str">
        <f t="shared" si="1387"/>
        <v/>
      </c>
      <c r="AL2154" s="120" t="str">
        <f t="shared" si="1388"/>
        <v/>
      </c>
      <c r="AM2154" s="104" t="str">
        <f t="shared" si="1389"/>
        <v/>
      </c>
      <c r="AN2154" s="104" t="str">
        <f t="shared" si="1390"/>
        <v/>
      </c>
      <c r="AO2154" s="104" t="str">
        <f t="shared" si="1374"/>
        <v/>
      </c>
      <c r="AP2154" s="104" t="str">
        <f t="shared" si="1375"/>
        <v/>
      </c>
      <c r="AQ2154" s="121" t="str">
        <f t="shared" si="1391"/>
        <v/>
      </c>
      <c r="AS2154" s="88" t="str">
        <f t="shared" si="1376"/>
        <v/>
      </c>
      <c r="AT2154" s="68" t="str">
        <f t="shared" si="1392"/>
        <v/>
      </c>
      <c r="AU2154" s="68" t="str">
        <f t="shared" si="1393"/>
        <v/>
      </c>
      <c r="AV2154" s="68" t="str">
        <f t="shared" si="1394"/>
        <v/>
      </c>
      <c r="AW2154" s="88" t="str">
        <f t="shared" si="1377"/>
        <v/>
      </c>
      <c r="AZ2154" s="88" t="str">
        <f t="shared" si="1378"/>
        <v/>
      </c>
      <c r="BA2154" s="68" t="str">
        <f t="shared" si="1379"/>
        <v/>
      </c>
      <c r="BB2154" s="68" t="str">
        <f t="shared" si="1380"/>
        <v/>
      </c>
      <c r="BC2154" s="68" t="str">
        <f t="shared" si="1381"/>
        <v/>
      </c>
      <c r="BD2154" s="69" t="str">
        <f t="shared" si="1382"/>
        <v/>
      </c>
      <c r="BE2154" s="69" t="str">
        <f t="shared" si="1395"/>
        <v/>
      </c>
      <c r="BT2154" s="138" t="str">
        <f t="shared" ca="1" si="1396"/>
        <v/>
      </c>
      <c r="BU2154" s="139" t="str">
        <f t="shared" ca="1" si="1397"/>
        <v/>
      </c>
      <c r="BW2154" s="138" t="str">
        <f t="shared" si="1398"/>
        <v/>
      </c>
      <c r="BX2154" s="104" t="str">
        <f t="shared" si="1399"/>
        <v/>
      </c>
      <c r="BY2154" s="139" t="str">
        <f t="shared" si="1400"/>
        <v/>
      </c>
      <c r="CA2154" s="138" t="str">
        <f t="shared" si="1401"/>
        <v/>
      </c>
      <c r="CB2154" s="104" t="str">
        <f t="shared" si="1402"/>
        <v/>
      </c>
      <c r="CC2154" s="139" t="str">
        <f t="shared" si="1403"/>
        <v/>
      </c>
      <c r="CE2154" s="162" t="str">
        <f t="shared" si="1404"/>
        <v/>
      </c>
      <c r="CF2154" s="163" t="str">
        <f t="shared" si="1405"/>
        <v/>
      </c>
      <c r="CG2154" s="164" t="str">
        <f t="shared" si="1406"/>
        <v/>
      </c>
      <c r="CI2154" s="162" t="str">
        <f t="shared" si="1407"/>
        <v/>
      </c>
      <c r="CJ2154" s="163" t="str">
        <f t="shared" si="1410"/>
        <v/>
      </c>
      <c r="CK2154" s="164" t="str">
        <f t="shared" si="1411"/>
        <v/>
      </c>
      <c r="CM2154" s="169" t="str">
        <f t="shared" si="1408"/>
        <v/>
      </c>
      <c r="CN2154" s="139" t="str">
        <f t="shared" si="1409"/>
        <v/>
      </c>
      <c r="CP2154" s="41" t="str">
        <f>IF($CM2154="", "", COUNTIF($CM$11:$CM$3035, "&lt;"&amp;$CM2154)+1+COUNTIF($CM$11:$CM2154, $CM2154)-1)</f>
        <v/>
      </c>
    </row>
    <row r="2155" spans="1:94" x14ac:dyDescent="0.25">
      <c r="A2155" s="40"/>
      <c r="B2155" s="82" t="str">
        <f>IF($I2155="", "", IFERROR(INDEX('Job Database'!$AE$11:$AE$3035, MATCH($I2155, 'Job Database'!$X$11:$X$3035, 0)), ""))</f>
        <v/>
      </c>
      <c r="C2155" s="69" t="str">
        <f>IF($I2155="", "", IF(COUNTIF('Job Database'!$X$11:$X$3035, $I2155)=0, $AC$5, $AC$4))</f>
        <v/>
      </c>
      <c r="D2155" s="40"/>
      <c r="E2155" s="85" t="str">
        <f>IF($I2155="", "", IF(IFERROR(INDEX('Job Database'!$M$11:$M$3035, MATCH($I2155, 'Job Database'!$X$11:$X$3035, 0)), "")="", "", IFERROR(INDEX('Job Database'!$M$11:$M$3035, MATCH($I2155, 'Job Database'!$X$11:$X$3035, 0)), "")))</f>
        <v/>
      </c>
      <c r="F2155" s="40"/>
      <c r="G2155" s="88" t="str">
        <f t="shared" si="1383"/>
        <v/>
      </c>
      <c r="H2155" s="40"/>
      <c r="I2155" s="24"/>
      <c r="J2155" s="34"/>
      <c r="K2155" s="106"/>
      <c r="L2155" s="79"/>
      <c r="M2155" s="34"/>
      <c r="N2155" s="79"/>
      <c r="O2155" s="31"/>
      <c r="P2155" s="53"/>
      <c r="Q2155" s="40"/>
      <c r="S2155" s="41" t="str">
        <f t="shared" si="1371"/>
        <v/>
      </c>
      <c r="T2155" s="41" t="str">
        <f t="shared" si="1372"/>
        <v/>
      </c>
      <c r="U2155" s="41" t="str">
        <f t="shared" si="1384"/>
        <v/>
      </c>
      <c r="W2155" s="74" t="str">
        <f>IF('Job Database'!$X2155="", "", 'Job Database'!$X2155)</f>
        <v/>
      </c>
      <c r="Y2155" s="41" t="str">
        <f>IF($W2155="", "", IF(COUNTIF($I$11:$I$3035, $W2155)&gt;0, "", MAX($Y$10:$Y2154)+1))</f>
        <v/>
      </c>
      <c r="Z2155" s="41">
        <v>2145</v>
      </c>
      <c r="AA2155" s="58" t="str">
        <f t="shared" si="1385"/>
        <v/>
      </c>
      <c r="AC2155" s="41" t="str">
        <f t="shared" si="1373"/>
        <v/>
      </c>
      <c r="AE2155" s="41" t="str">
        <f t="shared" si="1386"/>
        <v/>
      </c>
      <c r="AJ2155" s="154" t="str">
        <f t="shared" si="1387"/>
        <v/>
      </c>
      <c r="AL2155" s="120" t="str">
        <f t="shared" si="1388"/>
        <v/>
      </c>
      <c r="AM2155" s="104" t="str">
        <f t="shared" si="1389"/>
        <v/>
      </c>
      <c r="AN2155" s="104" t="str">
        <f t="shared" si="1390"/>
        <v/>
      </c>
      <c r="AO2155" s="104" t="str">
        <f t="shared" si="1374"/>
        <v/>
      </c>
      <c r="AP2155" s="104" t="str">
        <f t="shared" si="1375"/>
        <v/>
      </c>
      <c r="AQ2155" s="121" t="str">
        <f t="shared" si="1391"/>
        <v/>
      </c>
      <c r="AS2155" s="88" t="str">
        <f t="shared" si="1376"/>
        <v/>
      </c>
      <c r="AT2155" s="68" t="str">
        <f t="shared" si="1392"/>
        <v/>
      </c>
      <c r="AU2155" s="68" t="str">
        <f t="shared" si="1393"/>
        <v/>
      </c>
      <c r="AV2155" s="68" t="str">
        <f t="shared" si="1394"/>
        <v/>
      </c>
      <c r="AW2155" s="88" t="str">
        <f t="shared" si="1377"/>
        <v/>
      </c>
      <c r="AZ2155" s="88" t="str">
        <f t="shared" si="1378"/>
        <v/>
      </c>
      <c r="BA2155" s="68" t="str">
        <f t="shared" si="1379"/>
        <v/>
      </c>
      <c r="BB2155" s="68" t="str">
        <f t="shared" si="1380"/>
        <v/>
      </c>
      <c r="BC2155" s="68" t="str">
        <f t="shared" si="1381"/>
        <v/>
      </c>
      <c r="BD2155" s="69" t="str">
        <f t="shared" si="1382"/>
        <v/>
      </c>
      <c r="BE2155" s="69" t="str">
        <f t="shared" si="1395"/>
        <v/>
      </c>
      <c r="BT2155" s="138" t="str">
        <f t="shared" ca="1" si="1396"/>
        <v/>
      </c>
      <c r="BU2155" s="139" t="str">
        <f t="shared" ca="1" si="1397"/>
        <v/>
      </c>
      <c r="BW2155" s="138" t="str">
        <f t="shared" si="1398"/>
        <v/>
      </c>
      <c r="BX2155" s="104" t="str">
        <f t="shared" si="1399"/>
        <v/>
      </c>
      <c r="BY2155" s="139" t="str">
        <f t="shared" si="1400"/>
        <v/>
      </c>
      <c r="CA2155" s="138" t="str">
        <f t="shared" si="1401"/>
        <v/>
      </c>
      <c r="CB2155" s="104" t="str">
        <f t="shared" si="1402"/>
        <v/>
      </c>
      <c r="CC2155" s="139" t="str">
        <f t="shared" si="1403"/>
        <v/>
      </c>
      <c r="CE2155" s="162" t="str">
        <f t="shared" si="1404"/>
        <v/>
      </c>
      <c r="CF2155" s="163" t="str">
        <f t="shared" si="1405"/>
        <v/>
      </c>
      <c r="CG2155" s="164" t="str">
        <f t="shared" si="1406"/>
        <v/>
      </c>
      <c r="CI2155" s="162" t="str">
        <f t="shared" si="1407"/>
        <v/>
      </c>
      <c r="CJ2155" s="163" t="str">
        <f t="shared" si="1410"/>
        <v/>
      </c>
      <c r="CK2155" s="164" t="str">
        <f t="shared" si="1411"/>
        <v/>
      </c>
      <c r="CM2155" s="169" t="str">
        <f t="shared" si="1408"/>
        <v/>
      </c>
      <c r="CN2155" s="139" t="str">
        <f t="shared" si="1409"/>
        <v/>
      </c>
      <c r="CP2155" s="41" t="str">
        <f>IF($CM2155="", "", COUNTIF($CM$11:$CM$3035, "&lt;"&amp;$CM2155)+1+COUNTIF($CM$11:$CM2155, $CM2155)-1)</f>
        <v/>
      </c>
    </row>
    <row r="2156" spans="1:94" x14ac:dyDescent="0.25">
      <c r="A2156" s="40"/>
      <c r="B2156" s="82" t="str">
        <f>IF($I2156="", "", IFERROR(INDEX('Job Database'!$AE$11:$AE$3035, MATCH($I2156, 'Job Database'!$X$11:$X$3035, 0)), ""))</f>
        <v/>
      </c>
      <c r="C2156" s="69" t="str">
        <f>IF($I2156="", "", IF(COUNTIF('Job Database'!$X$11:$X$3035, $I2156)=0, $AC$5, $AC$4))</f>
        <v/>
      </c>
      <c r="D2156" s="40"/>
      <c r="E2156" s="85" t="str">
        <f>IF($I2156="", "", IF(IFERROR(INDEX('Job Database'!$M$11:$M$3035, MATCH($I2156, 'Job Database'!$X$11:$X$3035, 0)), "")="", "", IFERROR(INDEX('Job Database'!$M$11:$M$3035, MATCH($I2156, 'Job Database'!$X$11:$X$3035, 0)), "")))</f>
        <v/>
      </c>
      <c r="F2156" s="40"/>
      <c r="G2156" s="88" t="str">
        <f t="shared" si="1383"/>
        <v/>
      </c>
      <c r="H2156" s="40"/>
      <c r="I2156" s="24"/>
      <c r="J2156" s="34"/>
      <c r="K2156" s="106"/>
      <c r="L2156" s="79"/>
      <c r="M2156" s="34"/>
      <c r="N2156" s="79"/>
      <c r="O2156" s="31"/>
      <c r="P2156" s="53"/>
      <c r="Q2156" s="40"/>
      <c r="S2156" s="41" t="str">
        <f t="shared" si="1371"/>
        <v/>
      </c>
      <c r="T2156" s="41" t="str">
        <f t="shared" si="1372"/>
        <v/>
      </c>
      <c r="U2156" s="41" t="str">
        <f t="shared" si="1384"/>
        <v/>
      </c>
      <c r="W2156" s="74" t="str">
        <f>IF('Job Database'!$X2156="", "", 'Job Database'!$X2156)</f>
        <v/>
      </c>
      <c r="Y2156" s="41" t="str">
        <f>IF($W2156="", "", IF(COUNTIF($I$11:$I$3035, $W2156)&gt;0, "", MAX($Y$10:$Y2155)+1))</f>
        <v/>
      </c>
      <c r="Z2156" s="41">
        <v>2146</v>
      </c>
      <c r="AA2156" s="58" t="str">
        <f t="shared" si="1385"/>
        <v/>
      </c>
      <c r="AC2156" s="41" t="str">
        <f t="shared" si="1373"/>
        <v/>
      </c>
      <c r="AE2156" s="41" t="str">
        <f t="shared" si="1386"/>
        <v/>
      </c>
      <c r="AJ2156" s="154" t="str">
        <f t="shared" si="1387"/>
        <v/>
      </c>
      <c r="AL2156" s="120" t="str">
        <f t="shared" si="1388"/>
        <v/>
      </c>
      <c r="AM2156" s="104" t="str">
        <f t="shared" si="1389"/>
        <v/>
      </c>
      <c r="AN2156" s="104" t="str">
        <f t="shared" si="1390"/>
        <v/>
      </c>
      <c r="AO2156" s="104" t="str">
        <f t="shared" si="1374"/>
        <v/>
      </c>
      <c r="AP2156" s="104" t="str">
        <f t="shared" si="1375"/>
        <v/>
      </c>
      <c r="AQ2156" s="121" t="str">
        <f t="shared" si="1391"/>
        <v/>
      </c>
      <c r="AS2156" s="88" t="str">
        <f t="shared" si="1376"/>
        <v/>
      </c>
      <c r="AT2156" s="68" t="str">
        <f t="shared" si="1392"/>
        <v/>
      </c>
      <c r="AU2156" s="68" t="str">
        <f t="shared" si="1393"/>
        <v/>
      </c>
      <c r="AV2156" s="68" t="str">
        <f t="shared" si="1394"/>
        <v/>
      </c>
      <c r="AW2156" s="88" t="str">
        <f t="shared" si="1377"/>
        <v/>
      </c>
      <c r="AZ2156" s="88" t="str">
        <f t="shared" si="1378"/>
        <v/>
      </c>
      <c r="BA2156" s="68" t="str">
        <f t="shared" si="1379"/>
        <v/>
      </c>
      <c r="BB2156" s="68" t="str">
        <f t="shared" si="1380"/>
        <v/>
      </c>
      <c r="BC2156" s="68" t="str">
        <f t="shared" si="1381"/>
        <v/>
      </c>
      <c r="BD2156" s="69" t="str">
        <f t="shared" si="1382"/>
        <v/>
      </c>
      <c r="BE2156" s="69" t="str">
        <f t="shared" si="1395"/>
        <v/>
      </c>
      <c r="BT2156" s="138" t="str">
        <f t="shared" ca="1" si="1396"/>
        <v/>
      </c>
      <c r="BU2156" s="139" t="str">
        <f t="shared" ca="1" si="1397"/>
        <v/>
      </c>
      <c r="BW2156" s="138" t="str">
        <f t="shared" si="1398"/>
        <v/>
      </c>
      <c r="BX2156" s="104" t="str">
        <f t="shared" si="1399"/>
        <v/>
      </c>
      <c r="BY2156" s="139" t="str">
        <f t="shared" si="1400"/>
        <v/>
      </c>
      <c r="CA2156" s="138" t="str">
        <f t="shared" si="1401"/>
        <v/>
      </c>
      <c r="CB2156" s="104" t="str">
        <f t="shared" si="1402"/>
        <v/>
      </c>
      <c r="CC2156" s="139" t="str">
        <f t="shared" si="1403"/>
        <v/>
      </c>
      <c r="CE2156" s="162" t="str">
        <f t="shared" si="1404"/>
        <v/>
      </c>
      <c r="CF2156" s="163" t="str">
        <f t="shared" si="1405"/>
        <v/>
      </c>
      <c r="CG2156" s="164" t="str">
        <f t="shared" si="1406"/>
        <v/>
      </c>
      <c r="CI2156" s="162" t="str">
        <f t="shared" si="1407"/>
        <v/>
      </c>
      <c r="CJ2156" s="163" t="str">
        <f t="shared" si="1410"/>
        <v/>
      </c>
      <c r="CK2156" s="164" t="str">
        <f t="shared" si="1411"/>
        <v/>
      </c>
      <c r="CM2156" s="169" t="str">
        <f t="shared" si="1408"/>
        <v/>
      </c>
      <c r="CN2156" s="139" t="str">
        <f t="shared" si="1409"/>
        <v/>
      </c>
      <c r="CP2156" s="41" t="str">
        <f>IF($CM2156="", "", COUNTIF($CM$11:$CM$3035, "&lt;"&amp;$CM2156)+1+COUNTIF($CM$11:$CM2156, $CM2156)-1)</f>
        <v/>
      </c>
    </row>
    <row r="2157" spans="1:94" x14ac:dyDescent="0.25">
      <c r="A2157" s="40"/>
      <c r="B2157" s="82" t="str">
        <f>IF($I2157="", "", IFERROR(INDEX('Job Database'!$AE$11:$AE$3035, MATCH($I2157, 'Job Database'!$X$11:$X$3035, 0)), ""))</f>
        <v/>
      </c>
      <c r="C2157" s="69" t="str">
        <f>IF($I2157="", "", IF(COUNTIF('Job Database'!$X$11:$X$3035, $I2157)=0, $AC$5, $AC$4))</f>
        <v/>
      </c>
      <c r="D2157" s="40"/>
      <c r="E2157" s="85" t="str">
        <f>IF($I2157="", "", IF(IFERROR(INDEX('Job Database'!$M$11:$M$3035, MATCH($I2157, 'Job Database'!$X$11:$X$3035, 0)), "")="", "", IFERROR(INDEX('Job Database'!$M$11:$M$3035, MATCH($I2157, 'Job Database'!$X$11:$X$3035, 0)), "")))</f>
        <v/>
      </c>
      <c r="F2157" s="40"/>
      <c r="G2157" s="88" t="str">
        <f t="shared" si="1383"/>
        <v/>
      </c>
      <c r="H2157" s="40"/>
      <c r="I2157" s="24"/>
      <c r="J2157" s="34"/>
      <c r="K2157" s="106"/>
      <c r="L2157" s="79"/>
      <c r="M2157" s="34"/>
      <c r="N2157" s="79"/>
      <c r="O2157" s="31"/>
      <c r="P2157" s="53"/>
      <c r="Q2157" s="40"/>
      <c r="S2157" s="41" t="str">
        <f t="shared" si="1371"/>
        <v/>
      </c>
      <c r="T2157" s="41" t="str">
        <f t="shared" si="1372"/>
        <v/>
      </c>
      <c r="U2157" s="41" t="str">
        <f t="shared" si="1384"/>
        <v/>
      </c>
      <c r="W2157" s="74" t="str">
        <f>IF('Job Database'!$X2157="", "", 'Job Database'!$X2157)</f>
        <v/>
      </c>
      <c r="Y2157" s="41" t="str">
        <f>IF($W2157="", "", IF(COUNTIF($I$11:$I$3035, $W2157)&gt;0, "", MAX($Y$10:$Y2156)+1))</f>
        <v/>
      </c>
      <c r="Z2157" s="41">
        <v>2147</v>
      </c>
      <c r="AA2157" s="58" t="str">
        <f t="shared" si="1385"/>
        <v/>
      </c>
      <c r="AC2157" s="41" t="str">
        <f t="shared" si="1373"/>
        <v/>
      </c>
      <c r="AE2157" s="41" t="str">
        <f t="shared" si="1386"/>
        <v/>
      </c>
      <c r="AJ2157" s="154" t="str">
        <f t="shared" si="1387"/>
        <v/>
      </c>
      <c r="AL2157" s="120" t="str">
        <f t="shared" si="1388"/>
        <v/>
      </c>
      <c r="AM2157" s="104" t="str">
        <f t="shared" si="1389"/>
        <v/>
      </c>
      <c r="AN2157" s="104" t="str">
        <f t="shared" si="1390"/>
        <v/>
      </c>
      <c r="AO2157" s="104" t="str">
        <f t="shared" si="1374"/>
        <v/>
      </c>
      <c r="AP2157" s="104" t="str">
        <f t="shared" si="1375"/>
        <v/>
      </c>
      <c r="AQ2157" s="121" t="str">
        <f t="shared" si="1391"/>
        <v/>
      </c>
      <c r="AS2157" s="88" t="str">
        <f t="shared" si="1376"/>
        <v/>
      </c>
      <c r="AT2157" s="68" t="str">
        <f t="shared" si="1392"/>
        <v/>
      </c>
      <c r="AU2157" s="68" t="str">
        <f t="shared" si="1393"/>
        <v/>
      </c>
      <c r="AV2157" s="68" t="str">
        <f t="shared" si="1394"/>
        <v/>
      </c>
      <c r="AW2157" s="88" t="str">
        <f t="shared" si="1377"/>
        <v/>
      </c>
      <c r="AZ2157" s="88" t="str">
        <f t="shared" si="1378"/>
        <v/>
      </c>
      <c r="BA2157" s="68" t="str">
        <f t="shared" si="1379"/>
        <v/>
      </c>
      <c r="BB2157" s="68" t="str">
        <f t="shared" si="1380"/>
        <v/>
      </c>
      <c r="BC2157" s="68" t="str">
        <f t="shared" si="1381"/>
        <v/>
      </c>
      <c r="BD2157" s="69" t="str">
        <f t="shared" si="1382"/>
        <v/>
      </c>
      <c r="BE2157" s="69" t="str">
        <f t="shared" si="1395"/>
        <v/>
      </c>
      <c r="BT2157" s="138" t="str">
        <f t="shared" ca="1" si="1396"/>
        <v/>
      </c>
      <c r="BU2157" s="139" t="str">
        <f t="shared" ca="1" si="1397"/>
        <v/>
      </c>
      <c r="BW2157" s="138" t="str">
        <f t="shared" si="1398"/>
        <v/>
      </c>
      <c r="BX2157" s="104" t="str">
        <f t="shared" si="1399"/>
        <v/>
      </c>
      <c r="BY2157" s="139" t="str">
        <f t="shared" si="1400"/>
        <v/>
      </c>
      <c r="CA2157" s="138" t="str">
        <f t="shared" si="1401"/>
        <v/>
      </c>
      <c r="CB2157" s="104" t="str">
        <f t="shared" si="1402"/>
        <v/>
      </c>
      <c r="CC2157" s="139" t="str">
        <f t="shared" si="1403"/>
        <v/>
      </c>
      <c r="CE2157" s="162" t="str">
        <f t="shared" si="1404"/>
        <v/>
      </c>
      <c r="CF2157" s="163" t="str">
        <f t="shared" si="1405"/>
        <v/>
      </c>
      <c r="CG2157" s="164" t="str">
        <f t="shared" si="1406"/>
        <v/>
      </c>
      <c r="CI2157" s="162" t="str">
        <f t="shared" si="1407"/>
        <v/>
      </c>
      <c r="CJ2157" s="163" t="str">
        <f t="shared" si="1410"/>
        <v/>
      </c>
      <c r="CK2157" s="164" t="str">
        <f t="shared" si="1411"/>
        <v/>
      </c>
      <c r="CM2157" s="169" t="str">
        <f t="shared" si="1408"/>
        <v/>
      </c>
      <c r="CN2157" s="139" t="str">
        <f t="shared" si="1409"/>
        <v/>
      </c>
      <c r="CP2157" s="41" t="str">
        <f>IF($CM2157="", "", COUNTIF($CM$11:$CM$3035, "&lt;"&amp;$CM2157)+1+COUNTIF($CM$11:$CM2157, $CM2157)-1)</f>
        <v/>
      </c>
    </row>
    <row r="2158" spans="1:94" x14ac:dyDescent="0.25">
      <c r="A2158" s="40"/>
      <c r="B2158" s="82" t="str">
        <f>IF($I2158="", "", IFERROR(INDEX('Job Database'!$AE$11:$AE$3035, MATCH($I2158, 'Job Database'!$X$11:$X$3035, 0)), ""))</f>
        <v/>
      </c>
      <c r="C2158" s="69" t="str">
        <f>IF($I2158="", "", IF(COUNTIF('Job Database'!$X$11:$X$3035, $I2158)=0, $AC$5, $AC$4))</f>
        <v/>
      </c>
      <c r="D2158" s="40"/>
      <c r="E2158" s="85" t="str">
        <f>IF($I2158="", "", IF(IFERROR(INDEX('Job Database'!$M$11:$M$3035, MATCH($I2158, 'Job Database'!$X$11:$X$3035, 0)), "")="", "", IFERROR(INDEX('Job Database'!$M$11:$M$3035, MATCH($I2158, 'Job Database'!$X$11:$X$3035, 0)), "")))</f>
        <v/>
      </c>
      <c r="F2158" s="40"/>
      <c r="G2158" s="88" t="str">
        <f t="shared" si="1383"/>
        <v/>
      </c>
      <c r="H2158" s="40"/>
      <c r="I2158" s="24"/>
      <c r="J2158" s="34"/>
      <c r="K2158" s="106"/>
      <c r="L2158" s="79"/>
      <c r="M2158" s="34"/>
      <c r="N2158" s="79"/>
      <c r="O2158" s="31"/>
      <c r="P2158" s="53"/>
      <c r="Q2158" s="40"/>
      <c r="S2158" s="41" t="str">
        <f t="shared" si="1371"/>
        <v/>
      </c>
      <c r="T2158" s="41" t="str">
        <f t="shared" si="1372"/>
        <v/>
      </c>
      <c r="U2158" s="41" t="str">
        <f t="shared" si="1384"/>
        <v/>
      </c>
      <c r="W2158" s="74" t="str">
        <f>IF('Job Database'!$X2158="", "", 'Job Database'!$X2158)</f>
        <v/>
      </c>
      <c r="Y2158" s="41" t="str">
        <f>IF($W2158="", "", IF(COUNTIF($I$11:$I$3035, $W2158)&gt;0, "", MAX($Y$10:$Y2157)+1))</f>
        <v/>
      </c>
      <c r="Z2158" s="41">
        <v>2148</v>
      </c>
      <c r="AA2158" s="58" t="str">
        <f t="shared" si="1385"/>
        <v/>
      </c>
      <c r="AC2158" s="41" t="str">
        <f t="shared" si="1373"/>
        <v/>
      </c>
      <c r="AE2158" s="41" t="str">
        <f t="shared" si="1386"/>
        <v/>
      </c>
      <c r="AJ2158" s="154" t="str">
        <f t="shared" si="1387"/>
        <v/>
      </c>
      <c r="AL2158" s="120" t="str">
        <f t="shared" si="1388"/>
        <v/>
      </c>
      <c r="AM2158" s="104" t="str">
        <f t="shared" si="1389"/>
        <v/>
      </c>
      <c r="AN2158" s="104" t="str">
        <f t="shared" si="1390"/>
        <v/>
      </c>
      <c r="AO2158" s="104" t="str">
        <f t="shared" si="1374"/>
        <v/>
      </c>
      <c r="AP2158" s="104" t="str">
        <f t="shared" si="1375"/>
        <v/>
      </c>
      <c r="AQ2158" s="121" t="str">
        <f t="shared" si="1391"/>
        <v/>
      </c>
      <c r="AS2158" s="88" t="str">
        <f t="shared" si="1376"/>
        <v/>
      </c>
      <c r="AT2158" s="68" t="str">
        <f t="shared" si="1392"/>
        <v/>
      </c>
      <c r="AU2158" s="68" t="str">
        <f t="shared" si="1393"/>
        <v/>
      </c>
      <c r="AV2158" s="68" t="str">
        <f t="shared" si="1394"/>
        <v/>
      </c>
      <c r="AW2158" s="88" t="str">
        <f t="shared" si="1377"/>
        <v/>
      </c>
      <c r="AZ2158" s="88" t="str">
        <f t="shared" si="1378"/>
        <v/>
      </c>
      <c r="BA2158" s="68" t="str">
        <f t="shared" si="1379"/>
        <v/>
      </c>
      <c r="BB2158" s="68" t="str">
        <f t="shared" si="1380"/>
        <v/>
      </c>
      <c r="BC2158" s="68" t="str">
        <f t="shared" si="1381"/>
        <v/>
      </c>
      <c r="BD2158" s="69" t="str">
        <f t="shared" si="1382"/>
        <v/>
      </c>
      <c r="BE2158" s="69" t="str">
        <f t="shared" si="1395"/>
        <v/>
      </c>
      <c r="BT2158" s="138" t="str">
        <f t="shared" ca="1" si="1396"/>
        <v/>
      </c>
      <c r="BU2158" s="139" t="str">
        <f t="shared" ca="1" si="1397"/>
        <v/>
      </c>
      <c r="BW2158" s="138" t="str">
        <f t="shared" si="1398"/>
        <v/>
      </c>
      <c r="BX2158" s="104" t="str">
        <f t="shared" si="1399"/>
        <v/>
      </c>
      <c r="BY2158" s="139" t="str">
        <f t="shared" si="1400"/>
        <v/>
      </c>
      <c r="CA2158" s="138" t="str">
        <f t="shared" si="1401"/>
        <v/>
      </c>
      <c r="CB2158" s="104" t="str">
        <f t="shared" si="1402"/>
        <v/>
      </c>
      <c r="CC2158" s="139" t="str">
        <f t="shared" si="1403"/>
        <v/>
      </c>
      <c r="CE2158" s="162" t="str">
        <f t="shared" si="1404"/>
        <v/>
      </c>
      <c r="CF2158" s="163" t="str">
        <f t="shared" si="1405"/>
        <v/>
      </c>
      <c r="CG2158" s="164" t="str">
        <f t="shared" si="1406"/>
        <v/>
      </c>
      <c r="CI2158" s="162" t="str">
        <f t="shared" si="1407"/>
        <v/>
      </c>
      <c r="CJ2158" s="163" t="str">
        <f t="shared" si="1410"/>
        <v/>
      </c>
      <c r="CK2158" s="164" t="str">
        <f t="shared" si="1411"/>
        <v/>
      </c>
      <c r="CM2158" s="169" t="str">
        <f t="shared" si="1408"/>
        <v/>
      </c>
      <c r="CN2158" s="139" t="str">
        <f t="shared" si="1409"/>
        <v/>
      </c>
      <c r="CP2158" s="41" t="str">
        <f>IF($CM2158="", "", COUNTIF($CM$11:$CM$3035, "&lt;"&amp;$CM2158)+1+COUNTIF($CM$11:$CM2158, $CM2158)-1)</f>
        <v/>
      </c>
    </row>
    <row r="2159" spans="1:94" x14ac:dyDescent="0.25">
      <c r="A2159" s="40"/>
      <c r="B2159" s="82" t="str">
        <f>IF($I2159="", "", IFERROR(INDEX('Job Database'!$AE$11:$AE$3035, MATCH($I2159, 'Job Database'!$X$11:$X$3035, 0)), ""))</f>
        <v/>
      </c>
      <c r="C2159" s="69" t="str">
        <f>IF($I2159="", "", IF(COUNTIF('Job Database'!$X$11:$X$3035, $I2159)=0, $AC$5, $AC$4))</f>
        <v/>
      </c>
      <c r="D2159" s="40"/>
      <c r="E2159" s="85" t="str">
        <f>IF($I2159="", "", IF(IFERROR(INDEX('Job Database'!$M$11:$M$3035, MATCH($I2159, 'Job Database'!$X$11:$X$3035, 0)), "")="", "", IFERROR(INDEX('Job Database'!$M$11:$M$3035, MATCH($I2159, 'Job Database'!$X$11:$X$3035, 0)), "")))</f>
        <v/>
      </c>
      <c r="F2159" s="40"/>
      <c r="G2159" s="88" t="str">
        <f t="shared" si="1383"/>
        <v/>
      </c>
      <c r="H2159" s="40"/>
      <c r="I2159" s="24"/>
      <c r="J2159" s="34"/>
      <c r="K2159" s="106"/>
      <c r="L2159" s="79"/>
      <c r="M2159" s="34"/>
      <c r="N2159" s="79"/>
      <c r="O2159" s="31"/>
      <c r="P2159" s="53"/>
      <c r="Q2159" s="40"/>
      <c r="S2159" s="41" t="str">
        <f t="shared" si="1371"/>
        <v/>
      </c>
      <c r="T2159" s="41" t="str">
        <f t="shared" si="1372"/>
        <v/>
      </c>
      <c r="U2159" s="41" t="str">
        <f t="shared" si="1384"/>
        <v/>
      </c>
      <c r="W2159" s="74" t="str">
        <f>IF('Job Database'!$X2159="", "", 'Job Database'!$X2159)</f>
        <v/>
      </c>
      <c r="Y2159" s="41" t="str">
        <f>IF($W2159="", "", IF(COUNTIF($I$11:$I$3035, $W2159)&gt;0, "", MAX($Y$10:$Y2158)+1))</f>
        <v/>
      </c>
      <c r="Z2159" s="41">
        <v>2149</v>
      </c>
      <c r="AA2159" s="58" t="str">
        <f t="shared" si="1385"/>
        <v/>
      </c>
      <c r="AC2159" s="41" t="str">
        <f t="shared" si="1373"/>
        <v/>
      </c>
      <c r="AE2159" s="41" t="str">
        <f t="shared" si="1386"/>
        <v/>
      </c>
      <c r="AJ2159" s="154" t="str">
        <f t="shared" si="1387"/>
        <v/>
      </c>
      <c r="AL2159" s="120" t="str">
        <f t="shared" si="1388"/>
        <v/>
      </c>
      <c r="AM2159" s="104" t="str">
        <f t="shared" si="1389"/>
        <v/>
      </c>
      <c r="AN2159" s="104" t="str">
        <f t="shared" si="1390"/>
        <v/>
      </c>
      <c r="AO2159" s="104" t="str">
        <f t="shared" si="1374"/>
        <v/>
      </c>
      <c r="AP2159" s="104" t="str">
        <f t="shared" si="1375"/>
        <v/>
      </c>
      <c r="AQ2159" s="121" t="str">
        <f t="shared" si="1391"/>
        <v/>
      </c>
      <c r="AS2159" s="88" t="str">
        <f t="shared" si="1376"/>
        <v/>
      </c>
      <c r="AT2159" s="68" t="str">
        <f t="shared" si="1392"/>
        <v/>
      </c>
      <c r="AU2159" s="68" t="str">
        <f t="shared" si="1393"/>
        <v/>
      </c>
      <c r="AV2159" s="68" t="str">
        <f t="shared" si="1394"/>
        <v/>
      </c>
      <c r="AW2159" s="88" t="str">
        <f t="shared" si="1377"/>
        <v/>
      </c>
      <c r="AZ2159" s="88" t="str">
        <f t="shared" si="1378"/>
        <v/>
      </c>
      <c r="BA2159" s="68" t="str">
        <f t="shared" si="1379"/>
        <v/>
      </c>
      <c r="BB2159" s="68" t="str">
        <f t="shared" si="1380"/>
        <v/>
      </c>
      <c r="BC2159" s="68" t="str">
        <f t="shared" si="1381"/>
        <v/>
      </c>
      <c r="BD2159" s="69" t="str">
        <f t="shared" si="1382"/>
        <v/>
      </c>
      <c r="BE2159" s="69" t="str">
        <f t="shared" si="1395"/>
        <v/>
      </c>
      <c r="BT2159" s="138" t="str">
        <f t="shared" ca="1" si="1396"/>
        <v/>
      </c>
      <c r="BU2159" s="139" t="str">
        <f t="shared" ca="1" si="1397"/>
        <v/>
      </c>
      <c r="BW2159" s="138" t="str">
        <f t="shared" si="1398"/>
        <v/>
      </c>
      <c r="BX2159" s="104" t="str">
        <f t="shared" si="1399"/>
        <v/>
      </c>
      <c r="BY2159" s="139" t="str">
        <f t="shared" si="1400"/>
        <v/>
      </c>
      <c r="CA2159" s="138" t="str">
        <f t="shared" si="1401"/>
        <v/>
      </c>
      <c r="CB2159" s="104" t="str">
        <f t="shared" si="1402"/>
        <v/>
      </c>
      <c r="CC2159" s="139" t="str">
        <f t="shared" si="1403"/>
        <v/>
      </c>
      <c r="CE2159" s="162" t="str">
        <f t="shared" si="1404"/>
        <v/>
      </c>
      <c r="CF2159" s="163" t="str">
        <f t="shared" si="1405"/>
        <v/>
      </c>
      <c r="CG2159" s="164" t="str">
        <f t="shared" si="1406"/>
        <v/>
      </c>
      <c r="CI2159" s="162" t="str">
        <f t="shared" si="1407"/>
        <v/>
      </c>
      <c r="CJ2159" s="163" t="str">
        <f t="shared" si="1410"/>
        <v/>
      </c>
      <c r="CK2159" s="164" t="str">
        <f t="shared" si="1411"/>
        <v/>
      </c>
      <c r="CM2159" s="169" t="str">
        <f t="shared" si="1408"/>
        <v/>
      </c>
      <c r="CN2159" s="139" t="str">
        <f t="shared" si="1409"/>
        <v/>
      </c>
      <c r="CP2159" s="41" t="str">
        <f>IF($CM2159="", "", COUNTIF($CM$11:$CM$3035, "&lt;"&amp;$CM2159)+1+COUNTIF($CM$11:$CM2159, $CM2159)-1)</f>
        <v/>
      </c>
    </row>
    <row r="2160" spans="1:94" x14ac:dyDescent="0.25">
      <c r="A2160" s="40"/>
      <c r="B2160" s="82" t="str">
        <f>IF($I2160="", "", IFERROR(INDEX('Job Database'!$AE$11:$AE$3035, MATCH($I2160, 'Job Database'!$X$11:$X$3035, 0)), ""))</f>
        <v/>
      </c>
      <c r="C2160" s="69" t="str">
        <f>IF($I2160="", "", IF(COUNTIF('Job Database'!$X$11:$X$3035, $I2160)=0, $AC$5, $AC$4))</f>
        <v/>
      </c>
      <c r="D2160" s="40"/>
      <c r="E2160" s="85" t="str">
        <f>IF($I2160="", "", IF(IFERROR(INDEX('Job Database'!$M$11:$M$3035, MATCH($I2160, 'Job Database'!$X$11:$X$3035, 0)), "")="", "", IFERROR(INDEX('Job Database'!$M$11:$M$3035, MATCH($I2160, 'Job Database'!$X$11:$X$3035, 0)), "")))</f>
        <v/>
      </c>
      <c r="F2160" s="40"/>
      <c r="G2160" s="88" t="str">
        <f t="shared" si="1383"/>
        <v/>
      </c>
      <c r="H2160" s="40"/>
      <c r="I2160" s="24"/>
      <c r="J2160" s="34"/>
      <c r="K2160" s="106"/>
      <c r="L2160" s="79"/>
      <c r="M2160" s="34"/>
      <c r="N2160" s="79"/>
      <c r="O2160" s="31"/>
      <c r="P2160" s="53"/>
      <c r="Q2160" s="40"/>
      <c r="S2160" s="41" t="str">
        <f t="shared" si="1371"/>
        <v/>
      </c>
      <c r="T2160" s="41" t="str">
        <f t="shared" si="1372"/>
        <v/>
      </c>
      <c r="U2160" s="41" t="str">
        <f t="shared" si="1384"/>
        <v/>
      </c>
      <c r="W2160" s="74" t="str">
        <f>IF('Job Database'!$X2160="", "", 'Job Database'!$X2160)</f>
        <v/>
      </c>
      <c r="Y2160" s="41" t="str">
        <f>IF($W2160="", "", IF(COUNTIF($I$11:$I$3035, $W2160)&gt;0, "", MAX($Y$10:$Y2159)+1))</f>
        <v/>
      </c>
      <c r="Z2160" s="41">
        <v>2150</v>
      </c>
      <c r="AA2160" s="58" t="str">
        <f t="shared" si="1385"/>
        <v/>
      </c>
      <c r="AC2160" s="41" t="str">
        <f t="shared" si="1373"/>
        <v/>
      </c>
      <c r="AE2160" s="41" t="str">
        <f t="shared" si="1386"/>
        <v/>
      </c>
      <c r="AJ2160" s="154" t="str">
        <f t="shared" si="1387"/>
        <v/>
      </c>
      <c r="AL2160" s="120" t="str">
        <f t="shared" si="1388"/>
        <v/>
      </c>
      <c r="AM2160" s="104" t="str">
        <f t="shared" si="1389"/>
        <v/>
      </c>
      <c r="AN2160" s="104" t="str">
        <f t="shared" si="1390"/>
        <v/>
      </c>
      <c r="AO2160" s="104" t="str">
        <f t="shared" si="1374"/>
        <v/>
      </c>
      <c r="AP2160" s="104" t="str">
        <f t="shared" si="1375"/>
        <v/>
      </c>
      <c r="AQ2160" s="121" t="str">
        <f t="shared" si="1391"/>
        <v/>
      </c>
      <c r="AS2160" s="88" t="str">
        <f t="shared" si="1376"/>
        <v/>
      </c>
      <c r="AT2160" s="68" t="str">
        <f t="shared" si="1392"/>
        <v/>
      </c>
      <c r="AU2160" s="68" t="str">
        <f t="shared" si="1393"/>
        <v/>
      </c>
      <c r="AV2160" s="68" t="str">
        <f t="shared" si="1394"/>
        <v/>
      </c>
      <c r="AW2160" s="88" t="str">
        <f t="shared" si="1377"/>
        <v/>
      </c>
      <c r="AZ2160" s="88" t="str">
        <f t="shared" si="1378"/>
        <v/>
      </c>
      <c r="BA2160" s="68" t="str">
        <f t="shared" si="1379"/>
        <v/>
      </c>
      <c r="BB2160" s="68" t="str">
        <f t="shared" si="1380"/>
        <v/>
      </c>
      <c r="BC2160" s="68" t="str">
        <f t="shared" si="1381"/>
        <v/>
      </c>
      <c r="BD2160" s="69" t="str">
        <f t="shared" si="1382"/>
        <v/>
      </c>
      <c r="BE2160" s="69" t="str">
        <f t="shared" si="1395"/>
        <v/>
      </c>
      <c r="BT2160" s="138" t="str">
        <f t="shared" ca="1" si="1396"/>
        <v/>
      </c>
      <c r="BU2160" s="139" t="str">
        <f t="shared" ca="1" si="1397"/>
        <v/>
      </c>
      <c r="BW2160" s="138" t="str">
        <f t="shared" si="1398"/>
        <v/>
      </c>
      <c r="BX2160" s="104" t="str">
        <f t="shared" si="1399"/>
        <v/>
      </c>
      <c r="BY2160" s="139" t="str">
        <f t="shared" si="1400"/>
        <v/>
      </c>
      <c r="CA2160" s="138" t="str">
        <f t="shared" si="1401"/>
        <v/>
      </c>
      <c r="CB2160" s="104" t="str">
        <f t="shared" si="1402"/>
        <v/>
      </c>
      <c r="CC2160" s="139" t="str">
        <f t="shared" si="1403"/>
        <v/>
      </c>
      <c r="CE2160" s="162" t="str">
        <f t="shared" si="1404"/>
        <v/>
      </c>
      <c r="CF2160" s="163" t="str">
        <f t="shared" si="1405"/>
        <v/>
      </c>
      <c r="CG2160" s="164" t="str">
        <f t="shared" si="1406"/>
        <v/>
      </c>
      <c r="CI2160" s="162" t="str">
        <f t="shared" si="1407"/>
        <v/>
      </c>
      <c r="CJ2160" s="163" t="str">
        <f t="shared" si="1410"/>
        <v/>
      </c>
      <c r="CK2160" s="164" t="str">
        <f t="shared" si="1411"/>
        <v/>
      </c>
      <c r="CM2160" s="169" t="str">
        <f t="shared" si="1408"/>
        <v/>
      </c>
      <c r="CN2160" s="139" t="str">
        <f t="shared" si="1409"/>
        <v/>
      </c>
      <c r="CP2160" s="41" t="str">
        <f>IF($CM2160="", "", COUNTIF($CM$11:$CM$3035, "&lt;"&amp;$CM2160)+1+COUNTIF($CM$11:$CM2160, $CM2160)-1)</f>
        <v/>
      </c>
    </row>
    <row r="2161" spans="1:94" x14ac:dyDescent="0.25">
      <c r="A2161" s="40"/>
      <c r="B2161" s="82" t="str">
        <f>IF($I2161="", "", IFERROR(INDEX('Job Database'!$AE$11:$AE$3035, MATCH($I2161, 'Job Database'!$X$11:$X$3035, 0)), ""))</f>
        <v/>
      </c>
      <c r="C2161" s="69" t="str">
        <f>IF($I2161="", "", IF(COUNTIF('Job Database'!$X$11:$X$3035, $I2161)=0, $AC$5, $AC$4))</f>
        <v/>
      </c>
      <c r="D2161" s="40"/>
      <c r="E2161" s="85" t="str">
        <f>IF($I2161="", "", IF(IFERROR(INDEX('Job Database'!$M$11:$M$3035, MATCH($I2161, 'Job Database'!$X$11:$X$3035, 0)), "")="", "", IFERROR(INDEX('Job Database'!$M$11:$M$3035, MATCH($I2161, 'Job Database'!$X$11:$X$3035, 0)), "")))</f>
        <v/>
      </c>
      <c r="F2161" s="40"/>
      <c r="G2161" s="88" t="str">
        <f t="shared" si="1383"/>
        <v/>
      </c>
      <c r="H2161" s="40"/>
      <c r="I2161" s="24"/>
      <c r="J2161" s="34"/>
      <c r="K2161" s="106"/>
      <c r="L2161" s="79"/>
      <c r="M2161" s="34"/>
      <c r="N2161" s="79"/>
      <c r="O2161" s="31"/>
      <c r="P2161" s="53"/>
      <c r="Q2161" s="40"/>
      <c r="S2161" s="41" t="str">
        <f t="shared" si="1371"/>
        <v/>
      </c>
      <c r="T2161" s="41" t="str">
        <f t="shared" si="1372"/>
        <v/>
      </c>
      <c r="U2161" s="41" t="str">
        <f t="shared" si="1384"/>
        <v/>
      </c>
      <c r="W2161" s="74" t="str">
        <f>IF('Job Database'!$X2161="", "", 'Job Database'!$X2161)</f>
        <v/>
      </c>
      <c r="Y2161" s="41" t="str">
        <f>IF($W2161="", "", IF(COUNTIF($I$11:$I$3035, $W2161)&gt;0, "", MAX($Y$10:$Y2160)+1))</f>
        <v/>
      </c>
      <c r="Z2161" s="41">
        <v>2151</v>
      </c>
      <c r="AA2161" s="58" t="str">
        <f t="shared" si="1385"/>
        <v/>
      </c>
      <c r="AC2161" s="41" t="str">
        <f t="shared" si="1373"/>
        <v/>
      </c>
      <c r="AE2161" s="41" t="str">
        <f t="shared" si="1386"/>
        <v/>
      </c>
      <c r="AJ2161" s="154" t="str">
        <f t="shared" si="1387"/>
        <v/>
      </c>
      <c r="AL2161" s="120" t="str">
        <f t="shared" si="1388"/>
        <v/>
      </c>
      <c r="AM2161" s="104" t="str">
        <f t="shared" si="1389"/>
        <v/>
      </c>
      <c r="AN2161" s="104" t="str">
        <f t="shared" si="1390"/>
        <v/>
      </c>
      <c r="AO2161" s="104" t="str">
        <f t="shared" si="1374"/>
        <v/>
      </c>
      <c r="AP2161" s="104" t="str">
        <f t="shared" si="1375"/>
        <v/>
      </c>
      <c r="AQ2161" s="121" t="str">
        <f t="shared" si="1391"/>
        <v/>
      </c>
      <c r="AS2161" s="88" t="str">
        <f t="shared" si="1376"/>
        <v/>
      </c>
      <c r="AT2161" s="68" t="str">
        <f t="shared" si="1392"/>
        <v/>
      </c>
      <c r="AU2161" s="68" t="str">
        <f t="shared" si="1393"/>
        <v/>
      </c>
      <c r="AV2161" s="68" t="str">
        <f t="shared" si="1394"/>
        <v/>
      </c>
      <c r="AW2161" s="88" t="str">
        <f t="shared" si="1377"/>
        <v/>
      </c>
      <c r="AZ2161" s="88" t="str">
        <f t="shared" si="1378"/>
        <v/>
      </c>
      <c r="BA2161" s="68" t="str">
        <f t="shared" si="1379"/>
        <v/>
      </c>
      <c r="BB2161" s="68" t="str">
        <f t="shared" si="1380"/>
        <v/>
      </c>
      <c r="BC2161" s="68" t="str">
        <f t="shared" si="1381"/>
        <v/>
      </c>
      <c r="BD2161" s="69" t="str">
        <f t="shared" si="1382"/>
        <v/>
      </c>
      <c r="BE2161" s="69" t="str">
        <f t="shared" si="1395"/>
        <v/>
      </c>
      <c r="BT2161" s="138" t="str">
        <f t="shared" ca="1" si="1396"/>
        <v/>
      </c>
      <c r="BU2161" s="139" t="str">
        <f t="shared" ca="1" si="1397"/>
        <v/>
      </c>
      <c r="BW2161" s="138" t="str">
        <f t="shared" si="1398"/>
        <v/>
      </c>
      <c r="BX2161" s="104" t="str">
        <f t="shared" si="1399"/>
        <v/>
      </c>
      <c r="BY2161" s="139" t="str">
        <f t="shared" si="1400"/>
        <v/>
      </c>
      <c r="CA2161" s="138" t="str">
        <f t="shared" si="1401"/>
        <v/>
      </c>
      <c r="CB2161" s="104" t="str">
        <f t="shared" si="1402"/>
        <v/>
      </c>
      <c r="CC2161" s="139" t="str">
        <f t="shared" si="1403"/>
        <v/>
      </c>
      <c r="CE2161" s="162" t="str">
        <f t="shared" si="1404"/>
        <v/>
      </c>
      <c r="CF2161" s="163" t="str">
        <f t="shared" si="1405"/>
        <v/>
      </c>
      <c r="CG2161" s="164" t="str">
        <f t="shared" si="1406"/>
        <v/>
      </c>
      <c r="CI2161" s="162" t="str">
        <f t="shared" si="1407"/>
        <v/>
      </c>
      <c r="CJ2161" s="163" t="str">
        <f t="shared" si="1410"/>
        <v/>
      </c>
      <c r="CK2161" s="164" t="str">
        <f t="shared" si="1411"/>
        <v/>
      </c>
      <c r="CM2161" s="169" t="str">
        <f t="shared" si="1408"/>
        <v/>
      </c>
      <c r="CN2161" s="139" t="str">
        <f t="shared" si="1409"/>
        <v/>
      </c>
      <c r="CP2161" s="41" t="str">
        <f>IF($CM2161="", "", COUNTIF($CM$11:$CM$3035, "&lt;"&amp;$CM2161)+1+COUNTIF($CM$11:$CM2161, $CM2161)-1)</f>
        <v/>
      </c>
    </row>
    <row r="2162" spans="1:94" x14ac:dyDescent="0.25">
      <c r="A2162" s="40"/>
      <c r="B2162" s="82" t="str">
        <f>IF($I2162="", "", IFERROR(INDEX('Job Database'!$AE$11:$AE$3035, MATCH($I2162, 'Job Database'!$X$11:$X$3035, 0)), ""))</f>
        <v/>
      </c>
      <c r="C2162" s="69" t="str">
        <f>IF($I2162="", "", IF(COUNTIF('Job Database'!$X$11:$X$3035, $I2162)=0, $AC$5, $AC$4))</f>
        <v/>
      </c>
      <c r="D2162" s="40"/>
      <c r="E2162" s="85" t="str">
        <f>IF($I2162="", "", IF(IFERROR(INDEX('Job Database'!$M$11:$M$3035, MATCH($I2162, 'Job Database'!$X$11:$X$3035, 0)), "")="", "", IFERROR(INDEX('Job Database'!$M$11:$M$3035, MATCH($I2162, 'Job Database'!$X$11:$X$3035, 0)), "")))</f>
        <v/>
      </c>
      <c r="F2162" s="40"/>
      <c r="G2162" s="88" t="str">
        <f t="shared" si="1383"/>
        <v/>
      </c>
      <c r="H2162" s="40"/>
      <c r="I2162" s="24"/>
      <c r="J2162" s="34"/>
      <c r="K2162" s="106"/>
      <c r="L2162" s="79"/>
      <c r="M2162" s="34"/>
      <c r="N2162" s="79"/>
      <c r="O2162" s="31"/>
      <c r="P2162" s="53"/>
      <c r="Q2162" s="40"/>
      <c r="S2162" s="41" t="str">
        <f t="shared" si="1371"/>
        <v/>
      </c>
      <c r="T2162" s="41" t="str">
        <f t="shared" si="1372"/>
        <v/>
      </c>
      <c r="U2162" s="41" t="str">
        <f t="shared" si="1384"/>
        <v/>
      </c>
      <c r="W2162" s="74" t="str">
        <f>IF('Job Database'!$X2162="", "", 'Job Database'!$X2162)</f>
        <v/>
      </c>
      <c r="Y2162" s="41" t="str">
        <f>IF($W2162="", "", IF(COUNTIF($I$11:$I$3035, $W2162)&gt;0, "", MAX($Y$10:$Y2161)+1))</f>
        <v/>
      </c>
      <c r="Z2162" s="41">
        <v>2152</v>
      </c>
      <c r="AA2162" s="58" t="str">
        <f t="shared" si="1385"/>
        <v/>
      </c>
      <c r="AC2162" s="41" t="str">
        <f t="shared" si="1373"/>
        <v/>
      </c>
      <c r="AE2162" s="41" t="str">
        <f t="shared" si="1386"/>
        <v/>
      </c>
      <c r="AJ2162" s="154" t="str">
        <f t="shared" si="1387"/>
        <v/>
      </c>
      <c r="AL2162" s="120" t="str">
        <f t="shared" si="1388"/>
        <v/>
      </c>
      <c r="AM2162" s="104" t="str">
        <f t="shared" si="1389"/>
        <v/>
      </c>
      <c r="AN2162" s="104" t="str">
        <f t="shared" si="1390"/>
        <v/>
      </c>
      <c r="AO2162" s="104" t="str">
        <f t="shared" si="1374"/>
        <v/>
      </c>
      <c r="AP2162" s="104" t="str">
        <f t="shared" si="1375"/>
        <v/>
      </c>
      <c r="AQ2162" s="121" t="str">
        <f t="shared" si="1391"/>
        <v/>
      </c>
      <c r="AS2162" s="88" t="str">
        <f t="shared" si="1376"/>
        <v/>
      </c>
      <c r="AT2162" s="68" t="str">
        <f t="shared" si="1392"/>
        <v/>
      </c>
      <c r="AU2162" s="68" t="str">
        <f t="shared" si="1393"/>
        <v/>
      </c>
      <c r="AV2162" s="68" t="str">
        <f t="shared" si="1394"/>
        <v/>
      </c>
      <c r="AW2162" s="88" t="str">
        <f t="shared" si="1377"/>
        <v/>
      </c>
      <c r="AZ2162" s="88" t="str">
        <f t="shared" si="1378"/>
        <v/>
      </c>
      <c r="BA2162" s="68" t="str">
        <f t="shared" si="1379"/>
        <v/>
      </c>
      <c r="BB2162" s="68" t="str">
        <f t="shared" si="1380"/>
        <v/>
      </c>
      <c r="BC2162" s="68" t="str">
        <f t="shared" si="1381"/>
        <v/>
      </c>
      <c r="BD2162" s="69" t="str">
        <f t="shared" si="1382"/>
        <v/>
      </c>
      <c r="BE2162" s="69" t="str">
        <f t="shared" si="1395"/>
        <v/>
      </c>
      <c r="BT2162" s="138" t="str">
        <f t="shared" ca="1" si="1396"/>
        <v/>
      </c>
      <c r="BU2162" s="139" t="str">
        <f t="shared" ca="1" si="1397"/>
        <v/>
      </c>
      <c r="BW2162" s="138" t="str">
        <f t="shared" si="1398"/>
        <v/>
      </c>
      <c r="BX2162" s="104" t="str">
        <f t="shared" si="1399"/>
        <v/>
      </c>
      <c r="BY2162" s="139" t="str">
        <f t="shared" si="1400"/>
        <v/>
      </c>
      <c r="CA2162" s="138" t="str">
        <f t="shared" si="1401"/>
        <v/>
      </c>
      <c r="CB2162" s="104" t="str">
        <f t="shared" si="1402"/>
        <v/>
      </c>
      <c r="CC2162" s="139" t="str">
        <f t="shared" si="1403"/>
        <v/>
      </c>
      <c r="CE2162" s="162" t="str">
        <f t="shared" si="1404"/>
        <v/>
      </c>
      <c r="CF2162" s="163" t="str">
        <f t="shared" si="1405"/>
        <v/>
      </c>
      <c r="CG2162" s="164" t="str">
        <f t="shared" si="1406"/>
        <v/>
      </c>
      <c r="CI2162" s="162" t="str">
        <f t="shared" si="1407"/>
        <v/>
      </c>
      <c r="CJ2162" s="163" t="str">
        <f t="shared" si="1410"/>
        <v/>
      </c>
      <c r="CK2162" s="164" t="str">
        <f t="shared" si="1411"/>
        <v/>
      </c>
      <c r="CM2162" s="169" t="str">
        <f t="shared" si="1408"/>
        <v/>
      </c>
      <c r="CN2162" s="139" t="str">
        <f t="shared" si="1409"/>
        <v/>
      </c>
      <c r="CP2162" s="41" t="str">
        <f>IF($CM2162="", "", COUNTIF($CM$11:$CM$3035, "&lt;"&amp;$CM2162)+1+COUNTIF($CM$11:$CM2162, $CM2162)-1)</f>
        <v/>
      </c>
    </row>
    <row r="2163" spans="1:94" x14ac:dyDescent="0.25">
      <c r="A2163" s="40"/>
      <c r="B2163" s="82" t="str">
        <f>IF($I2163="", "", IFERROR(INDEX('Job Database'!$AE$11:$AE$3035, MATCH($I2163, 'Job Database'!$X$11:$X$3035, 0)), ""))</f>
        <v/>
      </c>
      <c r="C2163" s="69" t="str">
        <f>IF($I2163="", "", IF(COUNTIF('Job Database'!$X$11:$X$3035, $I2163)=0, $AC$5, $AC$4))</f>
        <v/>
      </c>
      <c r="D2163" s="40"/>
      <c r="E2163" s="85" t="str">
        <f>IF($I2163="", "", IF(IFERROR(INDEX('Job Database'!$M$11:$M$3035, MATCH($I2163, 'Job Database'!$X$11:$X$3035, 0)), "")="", "", IFERROR(INDEX('Job Database'!$M$11:$M$3035, MATCH($I2163, 'Job Database'!$X$11:$X$3035, 0)), "")))</f>
        <v/>
      </c>
      <c r="F2163" s="40"/>
      <c r="G2163" s="88" t="str">
        <f t="shared" si="1383"/>
        <v/>
      </c>
      <c r="H2163" s="40"/>
      <c r="I2163" s="24"/>
      <c r="J2163" s="34"/>
      <c r="K2163" s="106"/>
      <c r="L2163" s="79"/>
      <c r="M2163" s="34"/>
      <c r="N2163" s="79"/>
      <c r="O2163" s="31"/>
      <c r="P2163" s="53"/>
      <c r="Q2163" s="40"/>
      <c r="S2163" s="41" t="str">
        <f t="shared" si="1371"/>
        <v/>
      </c>
      <c r="T2163" s="41" t="str">
        <f t="shared" si="1372"/>
        <v/>
      </c>
      <c r="U2163" s="41" t="str">
        <f t="shared" si="1384"/>
        <v/>
      </c>
      <c r="W2163" s="74" t="str">
        <f>IF('Job Database'!$X2163="", "", 'Job Database'!$X2163)</f>
        <v/>
      </c>
      <c r="Y2163" s="41" t="str">
        <f>IF($W2163="", "", IF(COUNTIF($I$11:$I$3035, $W2163)&gt;0, "", MAX($Y$10:$Y2162)+1))</f>
        <v/>
      </c>
      <c r="Z2163" s="41">
        <v>2153</v>
      </c>
      <c r="AA2163" s="58" t="str">
        <f t="shared" si="1385"/>
        <v/>
      </c>
      <c r="AC2163" s="41" t="str">
        <f t="shared" si="1373"/>
        <v/>
      </c>
      <c r="AE2163" s="41" t="str">
        <f t="shared" si="1386"/>
        <v/>
      </c>
      <c r="AJ2163" s="154" t="str">
        <f t="shared" si="1387"/>
        <v/>
      </c>
      <c r="AL2163" s="120" t="str">
        <f t="shared" si="1388"/>
        <v/>
      </c>
      <c r="AM2163" s="104" t="str">
        <f t="shared" si="1389"/>
        <v/>
      </c>
      <c r="AN2163" s="104" t="str">
        <f t="shared" si="1390"/>
        <v/>
      </c>
      <c r="AO2163" s="104" t="str">
        <f t="shared" si="1374"/>
        <v/>
      </c>
      <c r="AP2163" s="104" t="str">
        <f t="shared" si="1375"/>
        <v/>
      </c>
      <c r="AQ2163" s="121" t="str">
        <f t="shared" si="1391"/>
        <v/>
      </c>
      <c r="AS2163" s="88" t="str">
        <f t="shared" si="1376"/>
        <v/>
      </c>
      <c r="AT2163" s="68" t="str">
        <f t="shared" si="1392"/>
        <v/>
      </c>
      <c r="AU2163" s="68" t="str">
        <f t="shared" si="1393"/>
        <v/>
      </c>
      <c r="AV2163" s="68" t="str">
        <f t="shared" si="1394"/>
        <v/>
      </c>
      <c r="AW2163" s="88" t="str">
        <f t="shared" si="1377"/>
        <v/>
      </c>
      <c r="AZ2163" s="88" t="str">
        <f t="shared" si="1378"/>
        <v/>
      </c>
      <c r="BA2163" s="68" t="str">
        <f t="shared" si="1379"/>
        <v/>
      </c>
      <c r="BB2163" s="68" t="str">
        <f t="shared" si="1380"/>
        <v/>
      </c>
      <c r="BC2163" s="68" t="str">
        <f t="shared" si="1381"/>
        <v/>
      </c>
      <c r="BD2163" s="69" t="str">
        <f t="shared" si="1382"/>
        <v/>
      </c>
      <c r="BE2163" s="69" t="str">
        <f t="shared" si="1395"/>
        <v/>
      </c>
      <c r="BT2163" s="138" t="str">
        <f t="shared" ca="1" si="1396"/>
        <v/>
      </c>
      <c r="BU2163" s="139" t="str">
        <f t="shared" ca="1" si="1397"/>
        <v/>
      </c>
      <c r="BW2163" s="138" t="str">
        <f t="shared" si="1398"/>
        <v/>
      </c>
      <c r="BX2163" s="104" t="str">
        <f t="shared" si="1399"/>
        <v/>
      </c>
      <c r="BY2163" s="139" t="str">
        <f t="shared" si="1400"/>
        <v/>
      </c>
      <c r="CA2163" s="138" t="str">
        <f t="shared" si="1401"/>
        <v/>
      </c>
      <c r="CB2163" s="104" t="str">
        <f t="shared" si="1402"/>
        <v/>
      </c>
      <c r="CC2163" s="139" t="str">
        <f t="shared" si="1403"/>
        <v/>
      </c>
      <c r="CE2163" s="162" t="str">
        <f t="shared" si="1404"/>
        <v/>
      </c>
      <c r="CF2163" s="163" t="str">
        <f t="shared" si="1405"/>
        <v/>
      </c>
      <c r="CG2163" s="164" t="str">
        <f t="shared" si="1406"/>
        <v/>
      </c>
      <c r="CI2163" s="162" t="str">
        <f t="shared" si="1407"/>
        <v/>
      </c>
      <c r="CJ2163" s="163" t="str">
        <f t="shared" si="1410"/>
        <v/>
      </c>
      <c r="CK2163" s="164" t="str">
        <f t="shared" si="1411"/>
        <v/>
      </c>
      <c r="CM2163" s="169" t="str">
        <f t="shared" si="1408"/>
        <v/>
      </c>
      <c r="CN2163" s="139" t="str">
        <f t="shared" si="1409"/>
        <v/>
      </c>
      <c r="CP2163" s="41" t="str">
        <f>IF($CM2163="", "", COUNTIF($CM$11:$CM$3035, "&lt;"&amp;$CM2163)+1+COUNTIF($CM$11:$CM2163, $CM2163)-1)</f>
        <v/>
      </c>
    </row>
    <row r="2164" spans="1:94" x14ac:dyDescent="0.25">
      <c r="A2164" s="40"/>
      <c r="B2164" s="82" t="str">
        <f>IF($I2164="", "", IFERROR(INDEX('Job Database'!$AE$11:$AE$3035, MATCH($I2164, 'Job Database'!$X$11:$X$3035, 0)), ""))</f>
        <v/>
      </c>
      <c r="C2164" s="69" t="str">
        <f>IF($I2164="", "", IF(COUNTIF('Job Database'!$X$11:$X$3035, $I2164)=0, $AC$5, $AC$4))</f>
        <v/>
      </c>
      <c r="D2164" s="40"/>
      <c r="E2164" s="85" t="str">
        <f>IF($I2164="", "", IF(IFERROR(INDEX('Job Database'!$M$11:$M$3035, MATCH($I2164, 'Job Database'!$X$11:$X$3035, 0)), "")="", "", IFERROR(INDEX('Job Database'!$M$11:$M$3035, MATCH($I2164, 'Job Database'!$X$11:$X$3035, 0)), "")))</f>
        <v/>
      </c>
      <c r="F2164" s="40"/>
      <c r="G2164" s="88" t="str">
        <f t="shared" si="1383"/>
        <v/>
      </c>
      <c r="H2164" s="40"/>
      <c r="I2164" s="24"/>
      <c r="J2164" s="34"/>
      <c r="K2164" s="106"/>
      <c r="L2164" s="79"/>
      <c r="M2164" s="34"/>
      <c r="N2164" s="79"/>
      <c r="O2164" s="31"/>
      <c r="P2164" s="53"/>
      <c r="Q2164" s="40"/>
      <c r="S2164" s="41" t="str">
        <f t="shared" si="1371"/>
        <v/>
      </c>
      <c r="T2164" s="41" t="str">
        <f t="shared" si="1372"/>
        <v/>
      </c>
      <c r="U2164" s="41" t="str">
        <f t="shared" si="1384"/>
        <v/>
      </c>
      <c r="W2164" s="74" t="str">
        <f>IF('Job Database'!$X2164="", "", 'Job Database'!$X2164)</f>
        <v/>
      </c>
      <c r="Y2164" s="41" t="str">
        <f>IF($W2164="", "", IF(COUNTIF($I$11:$I$3035, $W2164)&gt;0, "", MAX($Y$10:$Y2163)+1))</f>
        <v/>
      </c>
      <c r="Z2164" s="41">
        <v>2154</v>
      </c>
      <c r="AA2164" s="58" t="str">
        <f t="shared" si="1385"/>
        <v/>
      </c>
      <c r="AC2164" s="41" t="str">
        <f t="shared" si="1373"/>
        <v/>
      </c>
      <c r="AE2164" s="41" t="str">
        <f t="shared" si="1386"/>
        <v/>
      </c>
      <c r="AJ2164" s="154" t="str">
        <f t="shared" si="1387"/>
        <v/>
      </c>
      <c r="AL2164" s="120" t="str">
        <f t="shared" si="1388"/>
        <v/>
      </c>
      <c r="AM2164" s="104" t="str">
        <f t="shared" si="1389"/>
        <v/>
      </c>
      <c r="AN2164" s="104" t="str">
        <f t="shared" si="1390"/>
        <v/>
      </c>
      <c r="AO2164" s="104" t="str">
        <f t="shared" si="1374"/>
        <v/>
      </c>
      <c r="AP2164" s="104" t="str">
        <f t="shared" si="1375"/>
        <v/>
      </c>
      <c r="AQ2164" s="121" t="str">
        <f t="shared" si="1391"/>
        <v/>
      </c>
      <c r="AS2164" s="88" t="str">
        <f t="shared" si="1376"/>
        <v/>
      </c>
      <c r="AT2164" s="68" t="str">
        <f t="shared" si="1392"/>
        <v/>
      </c>
      <c r="AU2164" s="68" t="str">
        <f t="shared" si="1393"/>
        <v/>
      </c>
      <c r="AV2164" s="68" t="str">
        <f t="shared" si="1394"/>
        <v/>
      </c>
      <c r="AW2164" s="88" t="str">
        <f t="shared" si="1377"/>
        <v/>
      </c>
      <c r="AZ2164" s="88" t="str">
        <f t="shared" si="1378"/>
        <v/>
      </c>
      <c r="BA2164" s="68" t="str">
        <f t="shared" si="1379"/>
        <v/>
      </c>
      <c r="BB2164" s="68" t="str">
        <f t="shared" si="1380"/>
        <v/>
      </c>
      <c r="BC2164" s="68" t="str">
        <f t="shared" si="1381"/>
        <v/>
      </c>
      <c r="BD2164" s="69" t="str">
        <f t="shared" si="1382"/>
        <v/>
      </c>
      <c r="BE2164" s="69" t="str">
        <f t="shared" si="1395"/>
        <v/>
      </c>
      <c r="BT2164" s="138" t="str">
        <f t="shared" ca="1" si="1396"/>
        <v/>
      </c>
      <c r="BU2164" s="139" t="str">
        <f t="shared" ca="1" si="1397"/>
        <v/>
      </c>
      <c r="BW2164" s="138" t="str">
        <f t="shared" si="1398"/>
        <v/>
      </c>
      <c r="BX2164" s="104" t="str">
        <f t="shared" si="1399"/>
        <v/>
      </c>
      <c r="BY2164" s="139" t="str">
        <f t="shared" si="1400"/>
        <v/>
      </c>
      <c r="CA2164" s="138" t="str">
        <f t="shared" si="1401"/>
        <v/>
      </c>
      <c r="CB2164" s="104" t="str">
        <f t="shared" si="1402"/>
        <v/>
      </c>
      <c r="CC2164" s="139" t="str">
        <f t="shared" si="1403"/>
        <v/>
      </c>
      <c r="CE2164" s="162" t="str">
        <f t="shared" si="1404"/>
        <v/>
      </c>
      <c r="CF2164" s="163" t="str">
        <f t="shared" si="1405"/>
        <v/>
      </c>
      <c r="CG2164" s="164" t="str">
        <f t="shared" si="1406"/>
        <v/>
      </c>
      <c r="CI2164" s="162" t="str">
        <f t="shared" si="1407"/>
        <v/>
      </c>
      <c r="CJ2164" s="163" t="str">
        <f t="shared" si="1410"/>
        <v/>
      </c>
      <c r="CK2164" s="164" t="str">
        <f t="shared" si="1411"/>
        <v/>
      </c>
      <c r="CM2164" s="169" t="str">
        <f t="shared" si="1408"/>
        <v/>
      </c>
      <c r="CN2164" s="139" t="str">
        <f t="shared" si="1409"/>
        <v/>
      </c>
      <c r="CP2164" s="41" t="str">
        <f>IF($CM2164="", "", COUNTIF($CM$11:$CM$3035, "&lt;"&amp;$CM2164)+1+COUNTIF($CM$11:$CM2164, $CM2164)-1)</f>
        <v/>
      </c>
    </row>
    <row r="2165" spans="1:94" x14ac:dyDescent="0.25">
      <c r="A2165" s="40"/>
      <c r="B2165" s="82" t="str">
        <f>IF($I2165="", "", IFERROR(INDEX('Job Database'!$AE$11:$AE$3035, MATCH($I2165, 'Job Database'!$X$11:$X$3035, 0)), ""))</f>
        <v/>
      </c>
      <c r="C2165" s="69" t="str">
        <f>IF($I2165="", "", IF(COUNTIF('Job Database'!$X$11:$X$3035, $I2165)=0, $AC$5, $AC$4))</f>
        <v/>
      </c>
      <c r="D2165" s="40"/>
      <c r="E2165" s="85" t="str">
        <f>IF($I2165="", "", IF(IFERROR(INDEX('Job Database'!$M$11:$M$3035, MATCH($I2165, 'Job Database'!$X$11:$X$3035, 0)), "")="", "", IFERROR(INDEX('Job Database'!$M$11:$M$3035, MATCH($I2165, 'Job Database'!$X$11:$X$3035, 0)), "")))</f>
        <v/>
      </c>
      <c r="F2165" s="40"/>
      <c r="G2165" s="88" t="str">
        <f t="shared" si="1383"/>
        <v/>
      </c>
      <c r="H2165" s="40"/>
      <c r="I2165" s="24"/>
      <c r="J2165" s="34"/>
      <c r="K2165" s="106"/>
      <c r="L2165" s="79"/>
      <c r="M2165" s="34"/>
      <c r="N2165" s="79"/>
      <c r="O2165" s="31"/>
      <c r="P2165" s="53"/>
      <c r="Q2165" s="40"/>
      <c r="S2165" s="41" t="str">
        <f t="shared" si="1371"/>
        <v/>
      </c>
      <c r="T2165" s="41" t="str">
        <f t="shared" si="1372"/>
        <v/>
      </c>
      <c r="U2165" s="41" t="str">
        <f t="shared" si="1384"/>
        <v/>
      </c>
      <c r="W2165" s="74" t="str">
        <f>IF('Job Database'!$X2165="", "", 'Job Database'!$X2165)</f>
        <v/>
      </c>
      <c r="Y2165" s="41" t="str">
        <f>IF($W2165="", "", IF(COUNTIF($I$11:$I$3035, $W2165)&gt;0, "", MAX($Y$10:$Y2164)+1))</f>
        <v/>
      </c>
      <c r="Z2165" s="41">
        <v>2155</v>
      </c>
      <c r="AA2165" s="58" t="str">
        <f t="shared" si="1385"/>
        <v/>
      </c>
      <c r="AC2165" s="41" t="str">
        <f t="shared" si="1373"/>
        <v/>
      </c>
      <c r="AE2165" s="41" t="str">
        <f t="shared" si="1386"/>
        <v/>
      </c>
      <c r="AJ2165" s="154" t="str">
        <f t="shared" si="1387"/>
        <v/>
      </c>
      <c r="AL2165" s="120" t="str">
        <f t="shared" si="1388"/>
        <v/>
      </c>
      <c r="AM2165" s="104" t="str">
        <f t="shared" si="1389"/>
        <v/>
      </c>
      <c r="AN2165" s="104" t="str">
        <f t="shared" si="1390"/>
        <v/>
      </c>
      <c r="AO2165" s="104" t="str">
        <f t="shared" si="1374"/>
        <v/>
      </c>
      <c r="AP2165" s="104" t="str">
        <f t="shared" si="1375"/>
        <v/>
      </c>
      <c r="AQ2165" s="121" t="str">
        <f t="shared" si="1391"/>
        <v/>
      </c>
      <c r="AS2165" s="88" t="str">
        <f t="shared" si="1376"/>
        <v/>
      </c>
      <c r="AT2165" s="68" t="str">
        <f t="shared" si="1392"/>
        <v/>
      </c>
      <c r="AU2165" s="68" t="str">
        <f t="shared" si="1393"/>
        <v/>
      </c>
      <c r="AV2165" s="68" t="str">
        <f t="shared" si="1394"/>
        <v/>
      </c>
      <c r="AW2165" s="88" t="str">
        <f t="shared" si="1377"/>
        <v/>
      </c>
      <c r="AZ2165" s="88" t="str">
        <f t="shared" si="1378"/>
        <v/>
      </c>
      <c r="BA2165" s="68" t="str">
        <f t="shared" si="1379"/>
        <v/>
      </c>
      <c r="BB2165" s="68" t="str">
        <f t="shared" si="1380"/>
        <v/>
      </c>
      <c r="BC2165" s="68" t="str">
        <f t="shared" si="1381"/>
        <v/>
      </c>
      <c r="BD2165" s="69" t="str">
        <f t="shared" si="1382"/>
        <v/>
      </c>
      <c r="BE2165" s="69" t="str">
        <f t="shared" si="1395"/>
        <v/>
      </c>
      <c r="BT2165" s="138" t="str">
        <f t="shared" ca="1" si="1396"/>
        <v/>
      </c>
      <c r="BU2165" s="139" t="str">
        <f t="shared" ca="1" si="1397"/>
        <v/>
      </c>
      <c r="BW2165" s="138" t="str">
        <f t="shared" si="1398"/>
        <v/>
      </c>
      <c r="BX2165" s="104" t="str">
        <f t="shared" si="1399"/>
        <v/>
      </c>
      <c r="BY2165" s="139" t="str">
        <f t="shared" si="1400"/>
        <v/>
      </c>
      <c r="CA2165" s="138" t="str">
        <f t="shared" si="1401"/>
        <v/>
      </c>
      <c r="CB2165" s="104" t="str">
        <f t="shared" si="1402"/>
        <v/>
      </c>
      <c r="CC2165" s="139" t="str">
        <f t="shared" si="1403"/>
        <v/>
      </c>
      <c r="CE2165" s="162" t="str">
        <f t="shared" si="1404"/>
        <v/>
      </c>
      <c r="CF2165" s="163" t="str">
        <f t="shared" si="1405"/>
        <v/>
      </c>
      <c r="CG2165" s="164" t="str">
        <f t="shared" si="1406"/>
        <v/>
      </c>
      <c r="CI2165" s="162" t="str">
        <f t="shared" si="1407"/>
        <v/>
      </c>
      <c r="CJ2165" s="163" t="str">
        <f t="shared" si="1410"/>
        <v/>
      </c>
      <c r="CK2165" s="164" t="str">
        <f t="shared" si="1411"/>
        <v/>
      </c>
      <c r="CM2165" s="169" t="str">
        <f t="shared" si="1408"/>
        <v/>
      </c>
      <c r="CN2165" s="139" t="str">
        <f t="shared" si="1409"/>
        <v/>
      </c>
      <c r="CP2165" s="41" t="str">
        <f>IF($CM2165="", "", COUNTIF($CM$11:$CM$3035, "&lt;"&amp;$CM2165)+1+COUNTIF($CM$11:$CM2165, $CM2165)-1)</f>
        <v/>
      </c>
    </row>
    <row r="2166" spans="1:94" x14ac:dyDescent="0.25">
      <c r="A2166" s="40"/>
      <c r="B2166" s="82" t="str">
        <f>IF($I2166="", "", IFERROR(INDEX('Job Database'!$AE$11:$AE$3035, MATCH($I2166, 'Job Database'!$X$11:$X$3035, 0)), ""))</f>
        <v/>
      </c>
      <c r="C2166" s="69" t="str">
        <f>IF($I2166="", "", IF(COUNTIF('Job Database'!$X$11:$X$3035, $I2166)=0, $AC$5, $AC$4))</f>
        <v/>
      </c>
      <c r="D2166" s="40"/>
      <c r="E2166" s="85" t="str">
        <f>IF($I2166="", "", IF(IFERROR(INDEX('Job Database'!$M$11:$M$3035, MATCH($I2166, 'Job Database'!$X$11:$X$3035, 0)), "")="", "", IFERROR(INDEX('Job Database'!$M$11:$M$3035, MATCH($I2166, 'Job Database'!$X$11:$X$3035, 0)), "")))</f>
        <v/>
      </c>
      <c r="F2166" s="40"/>
      <c r="G2166" s="88" t="str">
        <f t="shared" si="1383"/>
        <v/>
      </c>
      <c r="H2166" s="40"/>
      <c r="I2166" s="24"/>
      <c r="J2166" s="34"/>
      <c r="K2166" s="106"/>
      <c r="L2166" s="79"/>
      <c r="M2166" s="34"/>
      <c r="N2166" s="79"/>
      <c r="O2166" s="31"/>
      <c r="P2166" s="53"/>
      <c r="Q2166" s="40"/>
      <c r="S2166" s="41" t="str">
        <f t="shared" si="1371"/>
        <v/>
      </c>
      <c r="T2166" s="41" t="str">
        <f t="shared" si="1372"/>
        <v/>
      </c>
      <c r="U2166" s="41" t="str">
        <f t="shared" si="1384"/>
        <v/>
      </c>
      <c r="W2166" s="74" t="str">
        <f>IF('Job Database'!$X2166="", "", 'Job Database'!$X2166)</f>
        <v/>
      </c>
      <c r="Y2166" s="41" t="str">
        <f>IF($W2166="", "", IF(COUNTIF($I$11:$I$3035, $W2166)&gt;0, "", MAX($Y$10:$Y2165)+1))</f>
        <v/>
      </c>
      <c r="Z2166" s="41">
        <v>2156</v>
      </c>
      <c r="AA2166" s="58" t="str">
        <f t="shared" si="1385"/>
        <v/>
      </c>
      <c r="AC2166" s="41" t="str">
        <f t="shared" si="1373"/>
        <v/>
      </c>
      <c r="AE2166" s="41" t="str">
        <f t="shared" si="1386"/>
        <v/>
      </c>
      <c r="AJ2166" s="154" t="str">
        <f t="shared" si="1387"/>
        <v/>
      </c>
      <c r="AL2166" s="120" t="str">
        <f t="shared" si="1388"/>
        <v/>
      </c>
      <c r="AM2166" s="104" t="str">
        <f t="shared" si="1389"/>
        <v/>
      </c>
      <c r="AN2166" s="104" t="str">
        <f t="shared" si="1390"/>
        <v/>
      </c>
      <c r="AO2166" s="104" t="str">
        <f t="shared" si="1374"/>
        <v/>
      </c>
      <c r="AP2166" s="104" t="str">
        <f t="shared" si="1375"/>
        <v/>
      </c>
      <c r="AQ2166" s="121" t="str">
        <f t="shared" si="1391"/>
        <v/>
      </c>
      <c r="AS2166" s="88" t="str">
        <f t="shared" si="1376"/>
        <v/>
      </c>
      <c r="AT2166" s="68" t="str">
        <f t="shared" si="1392"/>
        <v/>
      </c>
      <c r="AU2166" s="68" t="str">
        <f t="shared" si="1393"/>
        <v/>
      </c>
      <c r="AV2166" s="68" t="str">
        <f t="shared" si="1394"/>
        <v/>
      </c>
      <c r="AW2166" s="88" t="str">
        <f t="shared" si="1377"/>
        <v/>
      </c>
      <c r="AZ2166" s="88" t="str">
        <f t="shared" si="1378"/>
        <v/>
      </c>
      <c r="BA2166" s="68" t="str">
        <f t="shared" si="1379"/>
        <v/>
      </c>
      <c r="BB2166" s="68" t="str">
        <f t="shared" si="1380"/>
        <v/>
      </c>
      <c r="BC2166" s="68" t="str">
        <f t="shared" si="1381"/>
        <v/>
      </c>
      <c r="BD2166" s="69" t="str">
        <f t="shared" si="1382"/>
        <v/>
      </c>
      <c r="BE2166" s="69" t="str">
        <f t="shared" si="1395"/>
        <v/>
      </c>
      <c r="BT2166" s="138" t="str">
        <f t="shared" ca="1" si="1396"/>
        <v/>
      </c>
      <c r="BU2166" s="139" t="str">
        <f t="shared" ca="1" si="1397"/>
        <v/>
      </c>
      <c r="BW2166" s="138" t="str">
        <f t="shared" si="1398"/>
        <v/>
      </c>
      <c r="BX2166" s="104" t="str">
        <f t="shared" si="1399"/>
        <v/>
      </c>
      <c r="BY2166" s="139" t="str">
        <f t="shared" si="1400"/>
        <v/>
      </c>
      <c r="CA2166" s="138" t="str">
        <f t="shared" si="1401"/>
        <v/>
      </c>
      <c r="CB2166" s="104" t="str">
        <f t="shared" si="1402"/>
        <v/>
      </c>
      <c r="CC2166" s="139" t="str">
        <f t="shared" si="1403"/>
        <v/>
      </c>
      <c r="CE2166" s="162" t="str">
        <f t="shared" si="1404"/>
        <v/>
      </c>
      <c r="CF2166" s="163" t="str">
        <f t="shared" si="1405"/>
        <v/>
      </c>
      <c r="CG2166" s="164" t="str">
        <f t="shared" si="1406"/>
        <v/>
      </c>
      <c r="CI2166" s="162" t="str">
        <f t="shared" si="1407"/>
        <v/>
      </c>
      <c r="CJ2166" s="163" t="str">
        <f t="shared" si="1410"/>
        <v/>
      </c>
      <c r="CK2166" s="164" t="str">
        <f t="shared" si="1411"/>
        <v/>
      </c>
      <c r="CM2166" s="169" t="str">
        <f t="shared" si="1408"/>
        <v/>
      </c>
      <c r="CN2166" s="139" t="str">
        <f t="shared" si="1409"/>
        <v/>
      </c>
      <c r="CP2166" s="41" t="str">
        <f>IF($CM2166="", "", COUNTIF($CM$11:$CM$3035, "&lt;"&amp;$CM2166)+1+COUNTIF($CM$11:$CM2166, $CM2166)-1)</f>
        <v/>
      </c>
    </row>
    <row r="2167" spans="1:94" x14ac:dyDescent="0.25">
      <c r="A2167" s="40"/>
      <c r="B2167" s="82" t="str">
        <f>IF($I2167="", "", IFERROR(INDEX('Job Database'!$AE$11:$AE$3035, MATCH($I2167, 'Job Database'!$X$11:$X$3035, 0)), ""))</f>
        <v/>
      </c>
      <c r="C2167" s="69" t="str">
        <f>IF($I2167="", "", IF(COUNTIF('Job Database'!$X$11:$X$3035, $I2167)=0, $AC$5, $AC$4))</f>
        <v/>
      </c>
      <c r="D2167" s="40"/>
      <c r="E2167" s="85" t="str">
        <f>IF($I2167="", "", IF(IFERROR(INDEX('Job Database'!$M$11:$M$3035, MATCH($I2167, 'Job Database'!$X$11:$X$3035, 0)), "")="", "", IFERROR(INDEX('Job Database'!$M$11:$M$3035, MATCH($I2167, 'Job Database'!$X$11:$X$3035, 0)), "")))</f>
        <v/>
      </c>
      <c r="F2167" s="40"/>
      <c r="G2167" s="88" t="str">
        <f t="shared" si="1383"/>
        <v/>
      </c>
      <c r="H2167" s="40"/>
      <c r="I2167" s="24"/>
      <c r="J2167" s="34"/>
      <c r="K2167" s="106"/>
      <c r="L2167" s="79"/>
      <c r="M2167" s="34"/>
      <c r="N2167" s="79"/>
      <c r="O2167" s="31"/>
      <c r="P2167" s="53"/>
      <c r="Q2167" s="40"/>
      <c r="S2167" s="41" t="str">
        <f t="shared" si="1371"/>
        <v/>
      </c>
      <c r="T2167" s="41" t="str">
        <f t="shared" si="1372"/>
        <v/>
      </c>
      <c r="U2167" s="41" t="str">
        <f t="shared" si="1384"/>
        <v/>
      </c>
      <c r="W2167" s="74" t="str">
        <f>IF('Job Database'!$X2167="", "", 'Job Database'!$X2167)</f>
        <v/>
      </c>
      <c r="Y2167" s="41" t="str">
        <f>IF($W2167="", "", IF(COUNTIF($I$11:$I$3035, $W2167)&gt;0, "", MAX($Y$10:$Y2166)+1))</f>
        <v/>
      </c>
      <c r="Z2167" s="41">
        <v>2157</v>
      </c>
      <c r="AA2167" s="58" t="str">
        <f t="shared" si="1385"/>
        <v/>
      </c>
      <c r="AC2167" s="41" t="str">
        <f t="shared" si="1373"/>
        <v/>
      </c>
      <c r="AE2167" s="41" t="str">
        <f t="shared" si="1386"/>
        <v/>
      </c>
      <c r="AJ2167" s="154" t="str">
        <f t="shared" si="1387"/>
        <v/>
      </c>
      <c r="AL2167" s="120" t="str">
        <f t="shared" si="1388"/>
        <v/>
      </c>
      <c r="AM2167" s="104" t="str">
        <f t="shared" si="1389"/>
        <v/>
      </c>
      <c r="AN2167" s="104" t="str">
        <f t="shared" si="1390"/>
        <v/>
      </c>
      <c r="AO2167" s="104" t="str">
        <f t="shared" si="1374"/>
        <v/>
      </c>
      <c r="AP2167" s="104" t="str">
        <f t="shared" si="1375"/>
        <v/>
      </c>
      <c r="AQ2167" s="121" t="str">
        <f t="shared" si="1391"/>
        <v/>
      </c>
      <c r="AS2167" s="88" t="str">
        <f t="shared" si="1376"/>
        <v/>
      </c>
      <c r="AT2167" s="68" t="str">
        <f t="shared" si="1392"/>
        <v/>
      </c>
      <c r="AU2167" s="68" t="str">
        <f t="shared" si="1393"/>
        <v/>
      </c>
      <c r="AV2167" s="68" t="str">
        <f t="shared" si="1394"/>
        <v/>
      </c>
      <c r="AW2167" s="88" t="str">
        <f t="shared" si="1377"/>
        <v/>
      </c>
      <c r="AZ2167" s="88" t="str">
        <f t="shared" si="1378"/>
        <v/>
      </c>
      <c r="BA2167" s="68" t="str">
        <f t="shared" si="1379"/>
        <v/>
      </c>
      <c r="BB2167" s="68" t="str">
        <f t="shared" si="1380"/>
        <v/>
      </c>
      <c r="BC2167" s="68" t="str">
        <f t="shared" si="1381"/>
        <v/>
      </c>
      <c r="BD2167" s="69" t="str">
        <f t="shared" si="1382"/>
        <v/>
      </c>
      <c r="BE2167" s="69" t="str">
        <f t="shared" si="1395"/>
        <v/>
      </c>
      <c r="BT2167" s="138" t="str">
        <f t="shared" ca="1" si="1396"/>
        <v/>
      </c>
      <c r="BU2167" s="139" t="str">
        <f t="shared" ca="1" si="1397"/>
        <v/>
      </c>
      <c r="BW2167" s="138" t="str">
        <f t="shared" si="1398"/>
        <v/>
      </c>
      <c r="BX2167" s="104" t="str">
        <f t="shared" si="1399"/>
        <v/>
      </c>
      <c r="BY2167" s="139" t="str">
        <f t="shared" si="1400"/>
        <v/>
      </c>
      <c r="CA2167" s="138" t="str">
        <f t="shared" si="1401"/>
        <v/>
      </c>
      <c r="CB2167" s="104" t="str">
        <f t="shared" si="1402"/>
        <v/>
      </c>
      <c r="CC2167" s="139" t="str">
        <f t="shared" si="1403"/>
        <v/>
      </c>
      <c r="CE2167" s="162" t="str">
        <f t="shared" si="1404"/>
        <v/>
      </c>
      <c r="CF2167" s="163" t="str">
        <f t="shared" si="1405"/>
        <v/>
      </c>
      <c r="CG2167" s="164" t="str">
        <f t="shared" si="1406"/>
        <v/>
      </c>
      <c r="CI2167" s="162" t="str">
        <f t="shared" si="1407"/>
        <v/>
      </c>
      <c r="CJ2167" s="163" t="str">
        <f t="shared" si="1410"/>
        <v/>
      </c>
      <c r="CK2167" s="164" t="str">
        <f t="shared" si="1411"/>
        <v/>
      </c>
      <c r="CM2167" s="169" t="str">
        <f t="shared" si="1408"/>
        <v/>
      </c>
      <c r="CN2167" s="139" t="str">
        <f t="shared" si="1409"/>
        <v/>
      </c>
      <c r="CP2167" s="41" t="str">
        <f>IF($CM2167="", "", COUNTIF($CM$11:$CM$3035, "&lt;"&amp;$CM2167)+1+COUNTIF($CM$11:$CM2167, $CM2167)-1)</f>
        <v/>
      </c>
    </row>
    <row r="2168" spans="1:94" x14ac:dyDescent="0.25">
      <c r="A2168" s="40"/>
      <c r="B2168" s="82" t="str">
        <f>IF($I2168="", "", IFERROR(INDEX('Job Database'!$AE$11:$AE$3035, MATCH($I2168, 'Job Database'!$X$11:$X$3035, 0)), ""))</f>
        <v/>
      </c>
      <c r="C2168" s="69" t="str">
        <f>IF($I2168="", "", IF(COUNTIF('Job Database'!$X$11:$X$3035, $I2168)=0, $AC$5, $AC$4))</f>
        <v/>
      </c>
      <c r="D2168" s="40"/>
      <c r="E2168" s="85" t="str">
        <f>IF($I2168="", "", IF(IFERROR(INDEX('Job Database'!$M$11:$M$3035, MATCH($I2168, 'Job Database'!$X$11:$X$3035, 0)), "")="", "", IFERROR(INDEX('Job Database'!$M$11:$M$3035, MATCH($I2168, 'Job Database'!$X$11:$X$3035, 0)), "")))</f>
        <v/>
      </c>
      <c r="F2168" s="40"/>
      <c r="G2168" s="88" t="str">
        <f t="shared" si="1383"/>
        <v/>
      </c>
      <c r="H2168" s="40"/>
      <c r="I2168" s="24"/>
      <c r="J2168" s="34"/>
      <c r="K2168" s="106"/>
      <c r="L2168" s="79"/>
      <c r="M2168" s="34"/>
      <c r="N2168" s="79"/>
      <c r="O2168" s="31"/>
      <c r="P2168" s="53"/>
      <c r="Q2168" s="40"/>
      <c r="S2168" s="41" t="str">
        <f t="shared" si="1371"/>
        <v/>
      </c>
      <c r="T2168" s="41" t="str">
        <f t="shared" si="1372"/>
        <v/>
      </c>
      <c r="U2168" s="41" t="str">
        <f t="shared" si="1384"/>
        <v/>
      </c>
      <c r="W2168" s="74" t="str">
        <f>IF('Job Database'!$X2168="", "", 'Job Database'!$X2168)</f>
        <v/>
      </c>
      <c r="Y2168" s="41" t="str">
        <f>IF($W2168="", "", IF(COUNTIF($I$11:$I$3035, $W2168)&gt;0, "", MAX($Y$10:$Y2167)+1))</f>
        <v/>
      </c>
      <c r="Z2168" s="41">
        <v>2158</v>
      </c>
      <c r="AA2168" s="58" t="str">
        <f t="shared" si="1385"/>
        <v/>
      </c>
      <c r="AC2168" s="41" t="str">
        <f t="shared" si="1373"/>
        <v/>
      </c>
      <c r="AE2168" s="41" t="str">
        <f t="shared" si="1386"/>
        <v/>
      </c>
      <c r="AJ2168" s="154" t="str">
        <f t="shared" si="1387"/>
        <v/>
      </c>
      <c r="AL2168" s="120" t="str">
        <f t="shared" si="1388"/>
        <v/>
      </c>
      <c r="AM2168" s="104" t="str">
        <f t="shared" si="1389"/>
        <v/>
      </c>
      <c r="AN2168" s="104" t="str">
        <f t="shared" si="1390"/>
        <v/>
      </c>
      <c r="AO2168" s="104" t="str">
        <f t="shared" si="1374"/>
        <v/>
      </c>
      <c r="AP2168" s="104" t="str">
        <f t="shared" si="1375"/>
        <v/>
      </c>
      <c r="AQ2168" s="121" t="str">
        <f t="shared" si="1391"/>
        <v/>
      </c>
      <c r="AS2168" s="88" t="str">
        <f t="shared" si="1376"/>
        <v/>
      </c>
      <c r="AT2168" s="68" t="str">
        <f t="shared" si="1392"/>
        <v/>
      </c>
      <c r="AU2168" s="68" t="str">
        <f t="shared" si="1393"/>
        <v/>
      </c>
      <c r="AV2168" s="68" t="str">
        <f t="shared" si="1394"/>
        <v/>
      </c>
      <c r="AW2168" s="88" t="str">
        <f t="shared" si="1377"/>
        <v/>
      </c>
      <c r="AZ2168" s="88" t="str">
        <f t="shared" si="1378"/>
        <v/>
      </c>
      <c r="BA2168" s="68" t="str">
        <f t="shared" si="1379"/>
        <v/>
      </c>
      <c r="BB2168" s="68" t="str">
        <f t="shared" si="1380"/>
        <v/>
      </c>
      <c r="BC2168" s="68" t="str">
        <f t="shared" si="1381"/>
        <v/>
      </c>
      <c r="BD2168" s="69" t="str">
        <f t="shared" si="1382"/>
        <v/>
      </c>
      <c r="BE2168" s="69" t="str">
        <f t="shared" si="1395"/>
        <v/>
      </c>
      <c r="BT2168" s="138" t="str">
        <f t="shared" ca="1" si="1396"/>
        <v/>
      </c>
      <c r="BU2168" s="139" t="str">
        <f t="shared" ca="1" si="1397"/>
        <v/>
      </c>
      <c r="BW2168" s="138" t="str">
        <f t="shared" si="1398"/>
        <v/>
      </c>
      <c r="BX2168" s="104" t="str">
        <f t="shared" si="1399"/>
        <v/>
      </c>
      <c r="BY2168" s="139" t="str">
        <f t="shared" si="1400"/>
        <v/>
      </c>
      <c r="CA2168" s="138" t="str">
        <f t="shared" si="1401"/>
        <v/>
      </c>
      <c r="CB2168" s="104" t="str">
        <f t="shared" si="1402"/>
        <v/>
      </c>
      <c r="CC2168" s="139" t="str">
        <f t="shared" si="1403"/>
        <v/>
      </c>
      <c r="CE2168" s="162" t="str">
        <f t="shared" si="1404"/>
        <v/>
      </c>
      <c r="CF2168" s="163" t="str">
        <f t="shared" si="1405"/>
        <v/>
      </c>
      <c r="CG2168" s="164" t="str">
        <f t="shared" si="1406"/>
        <v/>
      </c>
      <c r="CI2168" s="162" t="str">
        <f t="shared" si="1407"/>
        <v/>
      </c>
      <c r="CJ2168" s="163" t="str">
        <f t="shared" si="1410"/>
        <v/>
      </c>
      <c r="CK2168" s="164" t="str">
        <f t="shared" si="1411"/>
        <v/>
      </c>
      <c r="CM2168" s="169" t="str">
        <f t="shared" si="1408"/>
        <v/>
      </c>
      <c r="CN2168" s="139" t="str">
        <f t="shared" si="1409"/>
        <v/>
      </c>
      <c r="CP2168" s="41" t="str">
        <f>IF($CM2168="", "", COUNTIF($CM$11:$CM$3035, "&lt;"&amp;$CM2168)+1+COUNTIF($CM$11:$CM2168, $CM2168)-1)</f>
        <v/>
      </c>
    </row>
    <row r="2169" spans="1:94" x14ac:dyDescent="0.25">
      <c r="A2169" s="40"/>
      <c r="B2169" s="82" t="str">
        <f>IF($I2169="", "", IFERROR(INDEX('Job Database'!$AE$11:$AE$3035, MATCH($I2169, 'Job Database'!$X$11:$X$3035, 0)), ""))</f>
        <v/>
      </c>
      <c r="C2169" s="69" t="str">
        <f>IF($I2169="", "", IF(COUNTIF('Job Database'!$X$11:$X$3035, $I2169)=0, $AC$5, $AC$4))</f>
        <v/>
      </c>
      <c r="D2169" s="40"/>
      <c r="E2169" s="85" t="str">
        <f>IF($I2169="", "", IF(IFERROR(INDEX('Job Database'!$M$11:$M$3035, MATCH($I2169, 'Job Database'!$X$11:$X$3035, 0)), "")="", "", IFERROR(INDEX('Job Database'!$M$11:$M$3035, MATCH($I2169, 'Job Database'!$X$11:$X$3035, 0)), "")))</f>
        <v/>
      </c>
      <c r="F2169" s="40"/>
      <c r="G2169" s="88" t="str">
        <f t="shared" si="1383"/>
        <v/>
      </c>
      <c r="H2169" s="40"/>
      <c r="I2169" s="24"/>
      <c r="J2169" s="34"/>
      <c r="K2169" s="106"/>
      <c r="L2169" s="79"/>
      <c r="M2169" s="34"/>
      <c r="N2169" s="79"/>
      <c r="O2169" s="31"/>
      <c r="P2169" s="53"/>
      <c r="Q2169" s="40"/>
      <c r="S2169" s="41" t="str">
        <f t="shared" si="1371"/>
        <v/>
      </c>
      <c r="T2169" s="41" t="str">
        <f t="shared" si="1372"/>
        <v/>
      </c>
      <c r="U2169" s="41" t="str">
        <f t="shared" si="1384"/>
        <v/>
      </c>
      <c r="W2169" s="74" t="str">
        <f>IF('Job Database'!$X2169="", "", 'Job Database'!$X2169)</f>
        <v/>
      </c>
      <c r="Y2169" s="41" t="str">
        <f>IF($W2169="", "", IF(COUNTIF($I$11:$I$3035, $W2169)&gt;0, "", MAX($Y$10:$Y2168)+1))</f>
        <v/>
      </c>
      <c r="Z2169" s="41">
        <v>2159</v>
      </c>
      <c r="AA2169" s="58" t="str">
        <f t="shared" si="1385"/>
        <v/>
      </c>
      <c r="AC2169" s="41" t="str">
        <f t="shared" si="1373"/>
        <v/>
      </c>
      <c r="AE2169" s="41" t="str">
        <f t="shared" si="1386"/>
        <v/>
      </c>
      <c r="AJ2169" s="154" t="str">
        <f t="shared" si="1387"/>
        <v/>
      </c>
      <c r="AL2169" s="120" t="str">
        <f t="shared" si="1388"/>
        <v/>
      </c>
      <c r="AM2169" s="104" t="str">
        <f t="shared" si="1389"/>
        <v/>
      </c>
      <c r="AN2169" s="104" t="str">
        <f t="shared" si="1390"/>
        <v/>
      </c>
      <c r="AO2169" s="104" t="str">
        <f t="shared" si="1374"/>
        <v/>
      </c>
      <c r="AP2169" s="104" t="str">
        <f t="shared" si="1375"/>
        <v/>
      </c>
      <c r="AQ2169" s="121" t="str">
        <f t="shared" si="1391"/>
        <v/>
      </c>
      <c r="AS2169" s="88" t="str">
        <f t="shared" si="1376"/>
        <v/>
      </c>
      <c r="AT2169" s="68" t="str">
        <f t="shared" si="1392"/>
        <v/>
      </c>
      <c r="AU2169" s="68" t="str">
        <f t="shared" si="1393"/>
        <v/>
      </c>
      <c r="AV2169" s="68" t="str">
        <f t="shared" si="1394"/>
        <v/>
      </c>
      <c r="AW2169" s="88" t="str">
        <f t="shared" si="1377"/>
        <v/>
      </c>
      <c r="AZ2169" s="88" t="str">
        <f t="shared" si="1378"/>
        <v/>
      </c>
      <c r="BA2169" s="68" t="str">
        <f t="shared" si="1379"/>
        <v/>
      </c>
      <c r="BB2169" s="68" t="str">
        <f t="shared" si="1380"/>
        <v/>
      </c>
      <c r="BC2169" s="68" t="str">
        <f t="shared" si="1381"/>
        <v/>
      </c>
      <c r="BD2169" s="69" t="str">
        <f t="shared" si="1382"/>
        <v/>
      </c>
      <c r="BE2169" s="69" t="str">
        <f t="shared" si="1395"/>
        <v/>
      </c>
      <c r="BT2169" s="138" t="str">
        <f t="shared" ca="1" si="1396"/>
        <v/>
      </c>
      <c r="BU2169" s="139" t="str">
        <f t="shared" ca="1" si="1397"/>
        <v/>
      </c>
      <c r="BW2169" s="138" t="str">
        <f t="shared" si="1398"/>
        <v/>
      </c>
      <c r="BX2169" s="104" t="str">
        <f t="shared" si="1399"/>
        <v/>
      </c>
      <c r="BY2169" s="139" t="str">
        <f t="shared" si="1400"/>
        <v/>
      </c>
      <c r="CA2169" s="138" t="str">
        <f t="shared" si="1401"/>
        <v/>
      </c>
      <c r="CB2169" s="104" t="str">
        <f t="shared" si="1402"/>
        <v/>
      </c>
      <c r="CC2169" s="139" t="str">
        <f t="shared" si="1403"/>
        <v/>
      </c>
      <c r="CE2169" s="162" t="str">
        <f t="shared" si="1404"/>
        <v/>
      </c>
      <c r="CF2169" s="163" t="str">
        <f t="shared" si="1405"/>
        <v/>
      </c>
      <c r="CG2169" s="164" t="str">
        <f t="shared" si="1406"/>
        <v/>
      </c>
      <c r="CI2169" s="162" t="str">
        <f t="shared" si="1407"/>
        <v/>
      </c>
      <c r="CJ2169" s="163" t="str">
        <f t="shared" si="1410"/>
        <v/>
      </c>
      <c r="CK2169" s="164" t="str">
        <f t="shared" si="1411"/>
        <v/>
      </c>
      <c r="CM2169" s="169" t="str">
        <f t="shared" si="1408"/>
        <v/>
      </c>
      <c r="CN2169" s="139" t="str">
        <f t="shared" si="1409"/>
        <v/>
      </c>
      <c r="CP2169" s="41" t="str">
        <f>IF($CM2169="", "", COUNTIF($CM$11:$CM$3035, "&lt;"&amp;$CM2169)+1+COUNTIF($CM$11:$CM2169, $CM2169)-1)</f>
        <v/>
      </c>
    </row>
    <row r="2170" spans="1:94" x14ac:dyDescent="0.25">
      <c r="A2170" s="40"/>
      <c r="B2170" s="82" t="str">
        <f>IF($I2170="", "", IFERROR(INDEX('Job Database'!$AE$11:$AE$3035, MATCH($I2170, 'Job Database'!$X$11:$X$3035, 0)), ""))</f>
        <v/>
      </c>
      <c r="C2170" s="69" t="str">
        <f>IF($I2170="", "", IF(COUNTIF('Job Database'!$X$11:$X$3035, $I2170)=0, $AC$5, $AC$4))</f>
        <v/>
      </c>
      <c r="D2170" s="40"/>
      <c r="E2170" s="85" t="str">
        <f>IF($I2170="", "", IF(IFERROR(INDEX('Job Database'!$M$11:$M$3035, MATCH($I2170, 'Job Database'!$X$11:$X$3035, 0)), "")="", "", IFERROR(INDEX('Job Database'!$M$11:$M$3035, MATCH($I2170, 'Job Database'!$X$11:$X$3035, 0)), "")))</f>
        <v/>
      </c>
      <c r="F2170" s="40"/>
      <c r="G2170" s="88" t="str">
        <f t="shared" si="1383"/>
        <v/>
      </c>
      <c r="H2170" s="40"/>
      <c r="I2170" s="24"/>
      <c r="J2170" s="34"/>
      <c r="K2170" s="106"/>
      <c r="L2170" s="79"/>
      <c r="M2170" s="34"/>
      <c r="N2170" s="79"/>
      <c r="O2170" s="31"/>
      <c r="P2170" s="53"/>
      <c r="Q2170" s="40"/>
      <c r="S2170" s="41" t="str">
        <f t="shared" si="1371"/>
        <v/>
      </c>
      <c r="T2170" s="41" t="str">
        <f t="shared" si="1372"/>
        <v/>
      </c>
      <c r="U2170" s="41" t="str">
        <f t="shared" si="1384"/>
        <v/>
      </c>
      <c r="W2170" s="74" t="str">
        <f>IF('Job Database'!$X2170="", "", 'Job Database'!$X2170)</f>
        <v/>
      </c>
      <c r="Y2170" s="41" t="str">
        <f>IF($W2170="", "", IF(COUNTIF($I$11:$I$3035, $W2170)&gt;0, "", MAX($Y$10:$Y2169)+1))</f>
        <v/>
      </c>
      <c r="Z2170" s="41">
        <v>2160</v>
      </c>
      <c r="AA2170" s="58" t="str">
        <f t="shared" si="1385"/>
        <v/>
      </c>
      <c r="AC2170" s="41" t="str">
        <f t="shared" si="1373"/>
        <v/>
      </c>
      <c r="AE2170" s="41" t="str">
        <f t="shared" si="1386"/>
        <v/>
      </c>
      <c r="AJ2170" s="154" t="str">
        <f t="shared" si="1387"/>
        <v/>
      </c>
      <c r="AL2170" s="120" t="str">
        <f t="shared" si="1388"/>
        <v/>
      </c>
      <c r="AM2170" s="104" t="str">
        <f t="shared" si="1389"/>
        <v/>
      </c>
      <c r="AN2170" s="104" t="str">
        <f t="shared" si="1390"/>
        <v/>
      </c>
      <c r="AO2170" s="104" t="str">
        <f t="shared" si="1374"/>
        <v/>
      </c>
      <c r="AP2170" s="104" t="str">
        <f t="shared" si="1375"/>
        <v/>
      </c>
      <c r="AQ2170" s="121" t="str">
        <f t="shared" si="1391"/>
        <v/>
      </c>
      <c r="AS2170" s="88" t="str">
        <f t="shared" si="1376"/>
        <v/>
      </c>
      <c r="AT2170" s="68" t="str">
        <f t="shared" si="1392"/>
        <v/>
      </c>
      <c r="AU2170" s="68" t="str">
        <f t="shared" si="1393"/>
        <v/>
      </c>
      <c r="AV2170" s="68" t="str">
        <f t="shared" si="1394"/>
        <v/>
      </c>
      <c r="AW2170" s="88" t="str">
        <f t="shared" si="1377"/>
        <v/>
      </c>
      <c r="AZ2170" s="88" t="str">
        <f t="shared" si="1378"/>
        <v/>
      </c>
      <c r="BA2170" s="68" t="str">
        <f t="shared" si="1379"/>
        <v/>
      </c>
      <c r="BB2170" s="68" t="str">
        <f t="shared" si="1380"/>
        <v/>
      </c>
      <c r="BC2170" s="68" t="str">
        <f t="shared" si="1381"/>
        <v/>
      </c>
      <c r="BD2170" s="69" t="str">
        <f t="shared" si="1382"/>
        <v/>
      </c>
      <c r="BE2170" s="69" t="str">
        <f t="shared" si="1395"/>
        <v/>
      </c>
      <c r="BT2170" s="138" t="str">
        <f t="shared" ca="1" si="1396"/>
        <v/>
      </c>
      <c r="BU2170" s="139" t="str">
        <f t="shared" ca="1" si="1397"/>
        <v/>
      </c>
      <c r="BW2170" s="138" t="str">
        <f t="shared" si="1398"/>
        <v/>
      </c>
      <c r="BX2170" s="104" t="str">
        <f t="shared" si="1399"/>
        <v/>
      </c>
      <c r="BY2170" s="139" t="str">
        <f t="shared" si="1400"/>
        <v/>
      </c>
      <c r="CA2170" s="138" t="str">
        <f t="shared" si="1401"/>
        <v/>
      </c>
      <c r="CB2170" s="104" t="str">
        <f t="shared" si="1402"/>
        <v/>
      </c>
      <c r="CC2170" s="139" t="str">
        <f t="shared" si="1403"/>
        <v/>
      </c>
      <c r="CE2170" s="162" t="str">
        <f t="shared" si="1404"/>
        <v/>
      </c>
      <c r="CF2170" s="163" t="str">
        <f t="shared" si="1405"/>
        <v/>
      </c>
      <c r="CG2170" s="164" t="str">
        <f t="shared" si="1406"/>
        <v/>
      </c>
      <c r="CI2170" s="162" t="str">
        <f t="shared" si="1407"/>
        <v/>
      </c>
      <c r="CJ2170" s="163" t="str">
        <f t="shared" si="1410"/>
        <v/>
      </c>
      <c r="CK2170" s="164" t="str">
        <f t="shared" si="1411"/>
        <v/>
      </c>
      <c r="CM2170" s="169" t="str">
        <f t="shared" si="1408"/>
        <v/>
      </c>
      <c r="CN2170" s="139" t="str">
        <f t="shared" si="1409"/>
        <v/>
      </c>
      <c r="CP2170" s="41" t="str">
        <f>IF($CM2170="", "", COUNTIF($CM$11:$CM$3035, "&lt;"&amp;$CM2170)+1+COUNTIF($CM$11:$CM2170, $CM2170)-1)</f>
        <v/>
      </c>
    </row>
    <row r="2171" spans="1:94" x14ac:dyDescent="0.25">
      <c r="A2171" s="40"/>
      <c r="B2171" s="82" t="str">
        <f>IF($I2171="", "", IFERROR(INDEX('Job Database'!$AE$11:$AE$3035, MATCH($I2171, 'Job Database'!$X$11:$X$3035, 0)), ""))</f>
        <v/>
      </c>
      <c r="C2171" s="69" t="str">
        <f>IF($I2171="", "", IF(COUNTIF('Job Database'!$X$11:$X$3035, $I2171)=0, $AC$5, $AC$4))</f>
        <v/>
      </c>
      <c r="D2171" s="40"/>
      <c r="E2171" s="85" t="str">
        <f>IF($I2171="", "", IF(IFERROR(INDEX('Job Database'!$M$11:$M$3035, MATCH($I2171, 'Job Database'!$X$11:$X$3035, 0)), "")="", "", IFERROR(INDEX('Job Database'!$M$11:$M$3035, MATCH($I2171, 'Job Database'!$X$11:$X$3035, 0)), "")))</f>
        <v/>
      </c>
      <c r="F2171" s="40"/>
      <c r="G2171" s="88" t="str">
        <f t="shared" si="1383"/>
        <v/>
      </c>
      <c r="H2171" s="40"/>
      <c r="I2171" s="24"/>
      <c r="J2171" s="34"/>
      <c r="K2171" s="106"/>
      <c r="L2171" s="79"/>
      <c r="M2171" s="34"/>
      <c r="N2171" s="79"/>
      <c r="O2171" s="31"/>
      <c r="P2171" s="53"/>
      <c r="Q2171" s="40"/>
      <c r="S2171" s="41" t="str">
        <f t="shared" si="1371"/>
        <v/>
      </c>
      <c r="T2171" s="41" t="str">
        <f t="shared" si="1372"/>
        <v/>
      </c>
      <c r="U2171" s="41" t="str">
        <f t="shared" si="1384"/>
        <v/>
      </c>
      <c r="W2171" s="74" t="str">
        <f>IF('Job Database'!$X2171="", "", 'Job Database'!$X2171)</f>
        <v/>
      </c>
      <c r="Y2171" s="41" t="str">
        <f>IF($W2171="", "", IF(COUNTIF($I$11:$I$3035, $W2171)&gt;0, "", MAX($Y$10:$Y2170)+1))</f>
        <v/>
      </c>
      <c r="Z2171" s="41">
        <v>2161</v>
      </c>
      <c r="AA2171" s="58" t="str">
        <f t="shared" si="1385"/>
        <v/>
      </c>
      <c r="AC2171" s="41" t="str">
        <f t="shared" si="1373"/>
        <v/>
      </c>
      <c r="AE2171" s="41" t="str">
        <f t="shared" si="1386"/>
        <v/>
      </c>
      <c r="AJ2171" s="154" t="str">
        <f t="shared" si="1387"/>
        <v/>
      </c>
      <c r="AL2171" s="120" t="str">
        <f t="shared" si="1388"/>
        <v/>
      </c>
      <c r="AM2171" s="104" t="str">
        <f t="shared" si="1389"/>
        <v/>
      </c>
      <c r="AN2171" s="104" t="str">
        <f t="shared" si="1390"/>
        <v/>
      </c>
      <c r="AO2171" s="104" t="str">
        <f t="shared" si="1374"/>
        <v/>
      </c>
      <c r="AP2171" s="104" t="str">
        <f t="shared" si="1375"/>
        <v/>
      </c>
      <c r="AQ2171" s="121" t="str">
        <f t="shared" si="1391"/>
        <v/>
      </c>
      <c r="AS2171" s="88" t="str">
        <f t="shared" si="1376"/>
        <v/>
      </c>
      <c r="AT2171" s="68" t="str">
        <f t="shared" si="1392"/>
        <v/>
      </c>
      <c r="AU2171" s="68" t="str">
        <f t="shared" si="1393"/>
        <v/>
      </c>
      <c r="AV2171" s="68" t="str">
        <f t="shared" si="1394"/>
        <v/>
      </c>
      <c r="AW2171" s="88" t="str">
        <f t="shared" si="1377"/>
        <v/>
      </c>
      <c r="AZ2171" s="88" t="str">
        <f t="shared" si="1378"/>
        <v/>
      </c>
      <c r="BA2171" s="68" t="str">
        <f t="shared" si="1379"/>
        <v/>
      </c>
      <c r="BB2171" s="68" t="str">
        <f t="shared" si="1380"/>
        <v/>
      </c>
      <c r="BC2171" s="68" t="str">
        <f t="shared" si="1381"/>
        <v/>
      </c>
      <c r="BD2171" s="69" t="str">
        <f t="shared" si="1382"/>
        <v/>
      </c>
      <c r="BE2171" s="69" t="str">
        <f t="shared" si="1395"/>
        <v/>
      </c>
      <c r="BT2171" s="138" t="str">
        <f t="shared" ca="1" si="1396"/>
        <v/>
      </c>
      <c r="BU2171" s="139" t="str">
        <f t="shared" ca="1" si="1397"/>
        <v/>
      </c>
      <c r="BW2171" s="138" t="str">
        <f t="shared" si="1398"/>
        <v/>
      </c>
      <c r="BX2171" s="104" t="str">
        <f t="shared" si="1399"/>
        <v/>
      </c>
      <c r="BY2171" s="139" t="str">
        <f t="shared" si="1400"/>
        <v/>
      </c>
      <c r="CA2171" s="138" t="str">
        <f t="shared" si="1401"/>
        <v/>
      </c>
      <c r="CB2171" s="104" t="str">
        <f t="shared" si="1402"/>
        <v/>
      </c>
      <c r="CC2171" s="139" t="str">
        <f t="shared" si="1403"/>
        <v/>
      </c>
      <c r="CE2171" s="162" t="str">
        <f t="shared" si="1404"/>
        <v/>
      </c>
      <c r="CF2171" s="163" t="str">
        <f t="shared" si="1405"/>
        <v/>
      </c>
      <c r="CG2171" s="164" t="str">
        <f t="shared" si="1406"/>
        <v/>
      </c>
      <c r="CI2171" s="162" t="str">
        <f t="shared" si="1407"/>
        <v/>
      </c>
      <c r="CJ2171" s="163" t="str">
        <f t="shared" si="1410"/>
        <v/>
      </c>
      <c r="CK2171" s="164" t="str">
        <f t="shared" si="1411"/>
        <v/>
      </c>
      <c r="CM2171" s="169" t="str">
        <f t="shared" si="1408"/>
        <v/>
      </c>
      <c r="CN2171" s="139" t="str">
        <f t="shared" si="1409"/>
        <v/>
      </c>
      <c r="CP2171" s="41" t="str">
        <f>IF($CM2171="", "", COUNTIF($CM$11:$CM$3035, "&lt;"&amp;$CM2171)+1+COUNTIF($CM$11:$CM2171, $CM2171)-1)</f>
        <v/>
      </c>
    </row>
    <row r="2172" spans="1:94" x14ac:dyDescent="0.25">
      <c r="A2172" s="40"/>
      <c r="B2172" s="82" t="str">
        <f>IF($I2172="", "", IFERROR(INDEX('Job Database'!$AE$11:$AE$3035, MATCH($I2172, 'Job Database'!$X$11:$X$3035, 0)), ""))</f>
        <v/>
      </c>
      <c r="C2172" s="69" t="str">
        <f>IF($I2172="", "", IF(COUNTIF('Job Database'!$X$11:$X$3035, $I2172)=0, $AC$5, $AC$4))</f>
        <v/>
      </c>
      <c r="D2172" s="40"/>
      <c r="E2172" s="85" t="str">
        <f>IF($I2172="", "", IF(IFERROR(INDEX('Job Database'!$M$11:$M$3035, MATCH($I2172, 'Job Database'!$X$11:$X$3035, 0)), "")="", "", IFERROR(INDEX('Job Database'!$M$11:$M$3035, MATCH($I2172, 'Job Database'!$X$11:$X$3035, 0)), "")))</f>
        <v/>
      </c>
      <c r="F2172" s="40"/>
      <c r="G2172" s="88" t="str">
        <f t="shared" si="1383"/>
        <v/>
      </c>
      <c r="H2172" s="40"/>
      <c r="I2172" s="24"/>
      <c r="J2172" s="34"/>
      <c r="K2172" s="106"/>
      <c r="L2172" s="79"/>
      <c r="M2172" s="34"/>
      <c r="N2172" s="79"/>
      <c r="O2172" s="31"/>
      <c r="P2172" s="53"/>
      <c r="Q2172" s="40"/>
      <c r="S2172" s="41" t="str">
        <f t="shared" si="1371"/>
        <v/>
      </c>
      <c r="T2172" s="41" t="str">
        <f t="shared" si="1372"/>
        <v/>
      </c>
      <c r="U2172" s="41" t="str">
        <f t="shared" si="1384"/>
        <v/>
      </c>
      <c r="W2172" s="74" t="str">
        <f>IF('Job Database'!$X2172="", "", 'Job Database'!$X2172)</f>
        <v/>
      </c>
      <c r="Y2172" s="41" t="str">
        <f>IF($W2172="", "", IF(COUNTIF($I$11:$I$3035, $W2172)&gt;0, "", MAX($Y$10:$Y2171)+1))</f>
        <v/>
      </c>
      <c r="Z2172" s="41">
        <v>2162</v>
      </c>
      <c r="AA2172" s="58" t="str">
        <f t="shared" si="1385"/>
        <v/>
      </c>
      <c r="AC2172" s="41" t="str">
        <f t="shared" si="1373"/>
        <v/>
      </c>
      <c r="AE2172" s="41" t="str">
        <f t="shared" si="1386"/>
        <v/>
      </c>
      <c r="AJ2172" s="154" t="str">
        <f t="shared" si="1387"/>
        <v/>
      </c>
      <c r="AL2172" s="120" t="str">
        <f t="shared" si="1388"/>
        <v/>
      </c>
      <c r="AM2172" s="104" t="str">
        <f t="shared" si="1389"/>
        <v/>
      </c>
      <c r="AN2172" s="104" t="str">
        <f t="shared" si="1390"/>
        <v/>
      </c>
      <c r="AO2172" s="104" t="str">
        <f t="shared" si="1374"/>
        <v/>
      </c>
      <c r="AP2172" s="104" t="str">
        <f t="shared" si="1375"/>
        <v/>
      </c>
      <c r="AQ2172" s="121" t="str">
        <f t="shared" si="1391"/>
        <v/>
      </c>
      <c r="AS2172" s="88" t="str">
        <f t="shared" si="1376"/>
        <v/>
      </c>
      <c r="AT2172" s="68" t="str">
        <f t="shared" si="1392"/>
        <v/>
      </c>
      <c r="AU2172" s="68" t="str">
        <f t="shared" si="1393"/>
        <v/>
      </c>
      <c r="AV2172" s="68" t="str">
        <f t="shared" si="1394"/>
        <v/>
      </c>
      <c r="AW2172" s="88" t="str">
        <f t="shared" si="1377"/>
        <v/>
      </c>
      <c r="AZ2172" s="88" t="str">
        <f t="shared" si="1378"/>
        <v/>
      </c>
      <c r="BA2172" s="68" t="str">
        <f t="shared" si="1379"/>
        <v/>
      </c>
      <c r="BB2172" s="68" t="str">
        <f t="shared" si="1380"/>
        <v/>
      </c>
      <c r="BC2172" s="68" t="str">
        <f t="shared" si="1381"/>
        <v/>
      </c>
      <c r="BD2172" s="69" t="str">
        <f t="shared" si="1382"/>
        <v/>
      </c>
      <c r="BE2172" s="69" t="str">
        <f t="shared" si="1395"/>
        <v/>
      </c>
      <c r="BT2172" s="138" t="str">
        <f t="shared" ca="1" si="1396"/>
        <v/>
      </c>
      <c r="BU2172" s="139" t="str">
        <f t="shared" ca="1" si="1397"/>
        <v/>
      </c>
      <c r="BW2172" s="138" t="str">
        <f t="shared" si="1398"/>
        <v/>
      </c>
      <c r="BX2172" s="104" t="str">
        <f t="shared" si="1399"/>
        <v/>
      </c>
      <c r="BY2172" s="139" t="str">
        <f t="shared" si="1400"/>
        <v/>
      </c>
      <c r="CA2172" s="138" t="str">
        <f t="shared" si="1401"/>
        <v/>
      </c>
      <c r="CB2172" s="104" t="str">
        <f t="shared" si="1402"/>
        <v/>
      </c>
      <c r="CC2172" s="139" t="str">
        <f t="shared" si="1403"/>
        <v/>
      </c>
      <c r="CE2172" s="162" t="str">
        <f t="shared" si="1404"/>
        <v/>
      </c>
      <c r="CF2172" s="163" t="str">
        <f t="shared" si="1405"/>
        <v/>
      </c>
      <c r="CG2172" s="164" t="str">
        <f t="shared" si="1406"/>
        <v/>
      </c>
      <c r="CI2172" s="162" t="str">
        <f t="shared" si="1407"/>
        <v/>
      </c>
      <c r="CJ2172" s="163" t="str">
        <f t="shared" si="1410"/>
        <v/>
      </c>
      <c r="CK2172" s="164" t="str">
        <f t="shared" si="1411"/>
        <v/>
      </c>
      <c r="CM2172" s="169" t="str">
        <f t="shared" si="1408"/>
        <v/>
      </c>
      <c r="CN2172" s="139" t="str">
        <f t="shared" si="1409"/>
        <v/>
      </c>
      <c r="CP2172" s="41" t="str">
        <f>IF($CM2172="", "", COUNTIF($CM$11:$CM$3035, "&lt;"&amp;$CM2172)+1+COUNTIF($CM$11:$CM2172, $CM2172)-1)</f>
        <v/>
      </c>
    </row>
    <row r="2173" spans="1:94" x14ac:dyDescent="0.25">
      <c r="A2173" s="40"/>
      <c r="B2173" s="82" t="str">
        <f>IF($I2173="", "", IFERROR(INDEX('Job Database'!$AE$11:$AE$3035, MATCH($I2173, 'Job Database'!$X$11:$X$3035, 0)), ""))</f>
        <v/>
      </c>
      <c r="C2173" s="69" t="str">
        <f>IF($I2173="", "", IF(COUNTIF('Job Database'!$X$11:$X$3035, $I2173)=0, $AC$5, $AC$4))</f>
        <v/>
      </c>
      <c r="D2173" s="40"/>
      <c r="E2173" s="85" t="str">
        <f>IF($I2173="", "", IF(IFERROR(INDEX('Job Database'!$M$11:$M$3035, MATCH($I2173, 'Job Database'!$X$11:$X$3035, 0)), "")="", "", IFERROR(INDEX('Job Database'!$M$11:$M$3035, MATCH($I2173, 'Job Database'!$X$11:$X$3035, 0)), "")))</f>
        <v/>
      </c>
      <c r="F2173" s="40"/>
      <c r="G2173" s="88" t="str">
        <f t="shared" si="1383"/>
        <v/>
      </c>
      <c r="H2173" s="40"/>
      <c r="I2173" s="24"/>
      <c r="J2173" s="34"/>
      <c r="K2173" s="106"/>
      <c r="L2173" s="79"/>
      <c r="M2173" s="34"/>
      <c r="N2173" s="79"/>
      <c r="O2173" s="31"/>
      <c r="P2173" s="53"/>
      <c r="Q2173" s="40"/>
      <c r="S2173" s="41" t="str">
        <f t="shared" si="1371"/>
        <v/>
      </c>
      <c r="T2173" s="41" t="str">
        <f t="shared" si="1372"/>
        <v/>
      </c>
      <c r="U2173" s="41" t="str">
        <f t="shared" si="1384"/>
        <v/>
      </c>
      <c r="W2173" s="74" t="str">
        <f>IF('Job Database'!$X2173="", "", 'Job Database'!$X2173)</f>
        <v/>
      </c>
      <c r="Y2173" s="41" t="str">
        <f>IF($W2173="", "", IF(COUNTIF($I$11:$I$3035, $W2173)&gt;0, "", MAX($Y$10:$Y2172)+1))</f>
        <v/>
      </c>
      <c r="Z2173" s="41">
        <v>2163</v>
      </c>
      <c r="AA2173" s="58" t="str">
        <f t="shared" si="1385"/>
        <v/>
      </c>
      <c r="AC2173" s="41" t="str">
        <f t="shared" si="1373"/>
        <v/>
      </c>
      <c r="AE2173" s="41" t="str">
        <f t="shared" si="1386"/>
        <v/>
      </c>
      <c r="AJ2173" s="154" t="str">
        <f t="shared" si="1387"/>
        <v/>
      </c>
      <c r="AL2173" s="120" t="str">
        <f t="shared" si="1388"/>
        <v/>
      </c>
      <c r="AM2173" s="104" t="str">
        <f t="shared" si="1389"/>
        <v/>
      </c>
      <c r="AN2173" s="104" t="str">
        <f t="shared" si="1390"/>
        <v/>
      </c>
      <c r="AO2173" s="104" t="str">
        <f t="shared" si="1374"/>
        <v/>
      </c>
      <c r="AP2173" s="104" t="str">
        <f t="shared" si="1375"/>
        <v/>
      </c>
      <c r="AQ2173" s="121" t="str">
        <f t="shared" si="1391"/>
        <v/>
      </c>
      <c r="AS2173" s="88" t="str">
        <f t="shared" si="1376"/>
        <v/>
      </c>
      <c r="AT2173" s="68" t="str">
        <f t="shared" si="1392"/>
        <v/>
      </c>
      <c r="AU2173" s="68" t="str">
        <f t="shared" si="1393"/>
        <v/>
      </c>
      <c r="AV2173" s="68" t="str">
        <f t="shared" si="1394"/>
        <v/>
      </c>
      <c r="AW2173" s="88" t="str">
        <f t="shared" si="1377"/>
        <v/>
      </c>
      <c r="AZ2173" s="88" t="str">
        <f t="shared" si="1378"/>
        <v/>
      </c>
      <c r="BA2173" s="68" t="str">
        <f t="shared" si="1379"/>
        <v/>
      </c>
      <c r="BB2173" s="68" t="str">
        <f t="shared" si="1380"/>
        <v/>
      </c>
      <c r="BC2173" s="68" t="str">
        <f t="shared" si="1381"/>
        <v/>
      </c>
      <c r="BD2173" s="69" t="str">
        <f t="shared" si="1382"/>
        <v/>
      </c>
      <c r="BE2173" s="69" t="str">
        <f t="shared" si="1395"/>
        <v/>
      </c>
      <c r="BT2173" s="138" t="str">
        <f t="shared" ca="1" si="1396"/>
        <v/>
      </c>
      <c r="BU2173" s="139" t="str">
        <f t="shared" ca="1" si="1397"/>
        <v/>
      </c>
      <c r="BW2173" s="138" t="str">
        <f t="shared" si="1398"/>
        <v/>
      </c>
      <c r="BX2173" s="104" t="str">
        <f t="shared" si="1399"/>
        <v/>
      </c>
      <c r="BY2173" s="139" t="str">
        <f t="shared" si="1400"/>
        <v/>
      </c>
      <c r="CA2173" s="138" t="str">
        <f t="shared" si="1401"/>
        <v/>
      </c>
      <c r="CB2173" s="104" t="str">
        <f t="shared" si="1402"/>
        <v/>
      </c>
      <c r="CC2173" s="139" t="str">
        <f t="shared" si="1403"/>
        <v/>
      </c>
      <c r="CE2173" s="162" t="str">
        <f t="shared" si="1404"/>
        <v/>
      </c>
      <c r="CF2173" s="163" t="str">
        <f t="shared" si="1405"/>
        <v/>
      </c>
      <c r="CG2173" s="164" t="str">
        <f t="shared" si="1406"/>
        <v/>
      </c>
      <c r="CI2173" s="162" t="str">
        <f t="shared" si="1407"/>
        <v/>
      </c>
      <c r="CJ2173" s="163" t="str">
        <f t="shared" si="1410"/>
        <v/>
      </c>
      <c r="CK2173" s="164" t="str">
        <f t="shared" si="1411"/>
        <v/>
      </c>
      <c r="CM2173" s="169" t="str">
        <f t="shared" si="1408"/>
        <v/>
      </c>
      <c r="CN2173" s="139" t="str">
        <f t="shared" si="1409"/>
        <v/>
      </c>
      <c r="CP2173" s="41" t="str">
        <f>IF($CM2173="", "", COUNTIF($CM$11:$CM$3035, "&lt;"&amp;$CM2173)+1+COUNTIF($CM$11:$CM2173, $CM2173)-1)</f>
        <v/>
      </c>
    </row>
    <row r="2174" spans="1:94" x14ac:dyDescent="0.25">
      <c r="A2174" s="40"/>
      <c r="B2174" s="82" t="str">
        <f>IF($I2174="", "", IFERROR(INDEX('Job Database'!$AE$11:$AE$3035, MATCH($I2174, 'Job Database'!$X$11:$X$3035, 0)), ""))</f>
        <v/>
      </c>
      <c r="C2174" s="69" t="str">
        <f>IF($I2174="", "", IF(COUNTIF('Job Database'!$X$11:$X$3035, $I2174)=0, $AC$5, $AC$4))</f>
        <v/>
      </c>
      <c r="D2174" s="40"/>
      <c r="E2174" s="85" t="str">
        <f>IF($I2174="", "", IF(IFERROR(INDEX('Job Database'!$M$11:$M$3035, MATCH($I2174, 'Job Database'!$X$11:$X$3035, 0)), "")="", "", IFERROR(INDEX('Job Database'!$M$11:$M$3035, MATCH($I2174, 'Job Database'!$X$11:$X$3035, 0)), "")))</f>
        <v/>
      </c>
      <c r="F2174" s="40"/>
      <c r="G2174" s="88" t="str">
        <f t="shared" si="1383"/>
        <v/>
      </c>
      <c r="H2174" s="40"/>
      <c r="I2174" s="24"/>
      <c r="J2174" s="34"/>
      <c r="K2174" s="106"/>
      <c r="L2174" s="79"/>
      <c r="M2174" s="34"/>
      <c r="N2174" s="79"/>
      <c r="O2174" s="31"/>
      <c r="P2174" s="53"/>
      <c r="Q2174" s="40"/>
      <c r="S2174" s="41" t="str">
        <f t="shared" si="1371"/>
        <v/>
      </c>
      <c r="T2174" s="41" t="str">
        <f t="shared" si="1372"/>
        <v/>
      </c>
      <c r="U2174" s="41" t="str">
        <f t="shared" si="1384"/>
        <v/>
      </c>
      <c r="W2174" s="74" t="str">
        <f>IF('Job Database'!$X2174="", "", 'Job Database'!$X2174)</f>
        <v/>
      </c>
      <c r="Y2174" s="41" t="str">
        <f>IF($W2174="", "", IF(COUNTIF($I$11:$I$3035, $W2174)&gt;0, "", MAX($Y$10:$Y2173)+1))</f>
        <v/>
      </c>
      <c r="Z2174" s="41">
        <v>2164</v>
      </c>
      <c r="AA2174" s="58" t="str">
        <f t="shared" si="1385"/>
        <v/>
      </c>
      <c r="AC2174" s="41" t="str">
        <f t="shared" si="1373"/>
        <v/>
      </c>
      <c r="AE2174" s="41" t="str">
        <f t="shared" si="1386"/>
        <v/>
      </c>
      <c r="AJ2174" s="154" t="str">
        <f t="shared" si="1387"/>
        <v/>
      </c>
      <c r="AL2174" s="120" t="str">
        <f t="shared" si="1388"/>
        <v/>
      </c>
      <c r="AM2174" s="104" t="str">
        <f t="shared" si="1389"/>
        <v/>
      </c>
      <c r="AN2174" s="104" t="str">
        <f t="shared" si="1390"/>
        <v/>
      </c>
      <c r="AO2174" s="104" t="str">
        <f t="shared" si="1374"/>
        <v/>
      </c>
      <c r="AP2174" s="104" t="str">
        <f t="shared" si="1375"/>
        <v/>
      </c>
      <c r="AQ2174" s="121" t="str">
        <f t="shared" si="1391"/>
        <v/>
      </c>
      <c r="AS2174" s="88" t="str">
        <f t="shared" si="1376"/>
        <v/>
      </c>
      <c r="AT2174" s="68" t="str">
        <f t="shared" si="1392"/>
        <v/>
      </c>
      <c r="AU2174" s="68" t="str">
        <f t="shared" si="1393"/>
        <v/>
      </c>
      <c r="AV2174" s="68" t="str">
        <f t="shared" si="1394"/>
        <v/>
      </c>
      <c r="AW2174" s="88" t="str">
        <f t="shared" si="1377"/>
        <v/>
      </c>
      <c r="AZ2174" s="88" t="str">
        <f t="shared" si="1378"/>
        <v/>
      </c>
      <c r="BA2174" s="68" t="str">
        <f t="shared" si="1379"/>
        <v/>
      </c>
      <c r="BB2174" s="68" t="str">
        <f t="shared" si="1380"/>
        <v/>
      </c>
      <c r="BC2174" s="68" t="str">
        <f t="shared" si="1381"/>
        <v/>
      </c>
      <c r="BD2174" s="69" t="str">
        <f t="shared" si="1382"/>
        <v/>
      </c>
      <c r="BE2174" s="69" t="str">
        <f t="shared" si="1395"/>
        <v/>
      </c>
      <c r="BT2174" s="138" t="str">
        <f t="shared" ca="1" si="1396"/>
        <v/>
      </c>
      <c r="BU2174" s="139" t="str">
        <f t="shared" ca="1" si="1397"/>
        <v/>
      </c>
      <c r="BW2174" s="138" t="str">
        <f t="shared" si="1398"/>
        <v/>
      </c>
      <c r="BX2174" s="104" t="str">
        <f t="shared" si="1399"/>
        <v/>
      </c>
      <c r="BY2174" s="139" t="str">
        <f t="shared" si="1400"/>
        <v/>
      </c>
      <c r="CA2174" s="138" t="str">
        <f t="shared" si="1401"/>
        <v/>
      </c>
      <c r="CB2174" s="104" t="str">
        <f t="shared" si="1402"/>
        <v/>
      </c>
      <c r="CC2174" s="139" t="str">
        <f t="shared" si="1403"/>
        <v/>
      </c>
      <c r="CE2174" s="162" t="str">
        <f t="shared" si="1404"/>
        <v/>
      </c>
      <c r="CF2174" s="163" t="str">
        <f t="shared" si="1405"/>
        <v/>
      </c>
      <c r="CG2174" s="164" t="str">
        <f t="shared" si="1406"/>
        <v/>
      </c>
      <c r="CI2174" s="162" t="str">
        <f t="shared" si="1407"/>
        <v/>
      </c>
      <c r="CJ2174" s="163" t="str">
        <f t="shared" si="1410"/>
        <v/>
      </c>
      <c r="CK2174" s="164" t="str">
        <f t="shared" si="1411"/>
        <v/>
      </c>
      <c r="CM2174" s="169" t="str">
        <f t="shared" si="1408"/>
        <v/>
      </c>
      <c r="CN2174" s="139" t="str">
        <f t="shared" si="1409"/>
        <v/>
      </c>
      <c r="CP2174" s="41" t="str">
        <f>IF($CM2174="", "", COUNTIF($CM$11:$CM$3035, "&lt;"&amp;$CM2174)+1+COUNTIF($CM$11:$CM2174, $CM2174)-1)</f>
        <v/>
      </c>
    </row>
    <row r="2175" spans="1:94" x14ac:dyDescent="0.25">
      <c r="A2175" s="40"/>
      <c r="B2175" s="82" t="str">
        <f>IF($I2175="", "", IFERROR(INDEX('Job Database'!$AE$11:$AE$3035, MATCH($I2175, 'Job Database'!$X$11:$X$3035, 0)), ""))</f>
        <v/>
      </c>
      <c r="C2175" s="69" t="str">
        <f>IF($I2175="", "", IF(COUNTIF('Job Database'!$X$11:$X$3035, $I2175)=0, $AC$5, $AC$4))</f>
        <v/>
      </c>
      <c r="D2175" s="40"/>
      <c r="E2175" s="85" t="str">
        <f>IF($I2175="", "", IF(IFERROR(INDEX('Job Database'!$M$11:$M$3035, MATCH($I2175, 'Job Database'!$X$11:$X$3035, 0)), "")="", "", IFERROR(INDEX('Job Database'!$M$11:$M$3035, MATCH($I2175, 'Job Database'!$X$11:$X$3035, 0)), "")))</f>
        <v/>
      </c>
      <c r="F2175" s="40"/>
      <c r="G2175" s="88" t="str">
        <f t="shared" si="1383"/>
        <v/>
      </c>
      <c r="H2175" s="40"/>
      <c r="I2175" s="24"/>
      <c r="J2175" s="34"/>
      <c r="K2175" s="106"/>
      <c r="L2175" s="79"/>
      <c r="M2175" s="34"/>
      <c r="N2175" s="79"/>
      <c r="O2175" s="31"/>
      <c r="P2175" s="53"/>
      <c r="Q2175" s="40"/>
      <c r="S2175" s="41" t="str">
        <f t="shared" si="1371"/>
        <v/>
      </c>
      <c r="T2175" s="41" t="str">
        <f t="shared" si="1372"/>
        <v/>
      </c>
      <c r="U2175" s="41" t="str">
        <f t="shared" si="1384"/>
        <v/>
      </c>
      <c r="W2175" s="74" t="str">
        <f>IF('Job Database'!$X2175="", "", 'Job Database'!$X2175)</f>
        <v/>
      </c>
      <c r="Y2175" s="41" t="str">
        <f>IF($W2175="", "", IF(COUNTIF($I$11:$I$3035, $W2175)&gt;0, "", MAX($Y$10:$Y2174)+1))</f>
        <v/>
      </c>
      <c r="Z2175" s="41">
        <v>2165</v>
      </c>
      <c r="AA2175" s="58" t="str">
        <f t="shared" si="1385"/>
        <v/>
      </c>
      <c r="AC2175" s="41" t="str">
        <f t="shared" si="1373"/>
        <v/>
      </c>
      <c r="AE2175" s="41" t="str">
        <f t="shared" si="1386"/>
        <v/>
      </c>
      <c r="AJ2175" s="154" t="str">
        <f t="shared" si="1387"/>
        <v/>
      </c>
      <c r="AL2175" s="120" t="str">
        <f t="shared" si="1388"/>
        <v/>
      </c>
      <c r="AM2175" s="104" t="str">
        <f t="shared" si="1389"/>
        <v/>
      </c>
      <c r="AN2175" s="104" t="str">
        <f t="shared" si="1390"/>
        <v/>
      </c>
      <c r="AO2175" s="104" t="str">
        <f t="shared" si="1374"/>
        <v/>
      </c>
      <c r="AP2175" s="104" t="str">
        <f t="shared" si="1375"/>
        <v/>
      </c>
      <c r="AQ2175" s="121" t="str">
        <f t="shared" si="1391"/>
        <v/>
      </c>
      <c r="AS2175" s="88" t="str">
        <f t="shared" si="1376"/>
        <v/>
      </c>
      <c r="AT2175" s="68" t="str">
        <f t="shared" si="1392"/>
        <v/>
      </c>
      <c r="AU2175" s="68" t="str">
        <f t="shared" si="1393"/>
        <v/>
      </c>
      <c r="AV2175" s="68" t="str">
        <f t="shared" si="1394"/>
        <v/>
      </c>
      <c r="AW2175" s="88" t="str">
        <f t="shared" si="1377"/>
        <v/>
      </c>
      <c r="AZ2175" s="88" t="str">
        <f t="shared" si="1378"/>
        <v/>
      </c>
      <c r="BA2175" s="68" t="str">
        <f t="shared" si="1379"/>
        <v/>
      </c>
      <c r="BB2175" s="68" t="str">
        <f t="shared" si="1380"/>
        <v/>
      </c>
      <c r="BC2175" s="68" t="str">
        <f t="shared" si="1381"/>
        <v/>
      </c>
      <c r="BD2175" s="69" t="str">
        <f t="shared" si="1382"/>
        <v/>
      </c>
      <c r="BE2175" s="69" t="str">
        <f t="shared" si="1395"/>
        <v/>
      </c>
      <c r="BT2175" s="138" t="str">
        <f t="shared" ca="1" si="1396"/>
        <v/>
      </c>
      <c r="BU2175" s="139" t="str">
        <f t="shared" ca="1" si="1397"/>
        <v/>
      </c>
      <c r="BW2175" s="138" t="str">
        <f t="shared" si="1398"/>
        <v/>
      </c>
      <c r="BX2175" s="104" t="str">
        <f t="shared" si="1399"/>
        <v/>
      </c>
      <c r="BY2175" s="139" t="str">
        <f t="shared" si="1400"/>
        <v/>
      </c>
      <c r="CA2175" s="138" t="str">
        <f t="shared" si="1401"/>
        <v/>
      </c>
      <c r="CB2175" s="104" t="str">
        <f t="shared" si="1402"/>
        <v/>
      </c>
      <c r="CC2175" s="139" t="str">
        <f t="shared" si="1403"/>
        <v/>
      </c>
      <c r="CE2175" s="162" t="str">
        <f t="shared" si="1404"/>
        <v/>
      </c>
      <c r="CF2175" s="163" t="str">
        <f t="shared" si="1405"/>
        <v/>
      </c>
      <c r="CG2175" s="164" t="str">
        <f t="shared" si="1406"/>
        <v/>
      </c>
      <c r="CI2175" s="162" t="str">
        <f t="shared" si="1407"/>
        <v/>
      </c>
      <c r="CJ2175" s="163" t="str">
        <f t="shared" si="1410"/>
        <v/>
      </c>
      <c r="CK2175" s="164" t="str">
        <f t="shared" si="1411"/>
        <v/>
      </c>
      <c r="CM2175" s="169" t="str">
        <f t="shared" si="1408"/>
        <v/>
      </c>
      <c r="CN2175" s="139" t="str">
        <f t="shared" si="1409"/>
        <v/>
      </c>
      <c r="CP2175" s="41" t="str">
        <f>IF($CM2175="", "", COUNTIF($CM$11:$CM$3035, "&lt;"&amp;$CM2175)+1+COUNTIF($CM$11:$CM2175, $CM2175)-1)</f>
        <v/>
      </c>
    </row>
    <row r="2176" spans="1:94" x14ac:dyDescent="0.25">
      <c r="A2176" s="40"/>
      <c r="B2176" s="82" t="str">
        <f>IF($I2176="", "", IFERROR(INDEX('Job Database'!$AE$11:$AE$3035, MATCH($I2176, 'Job Database'!$X$11:$X$3035, 0)), ""))</f>
        <v/>
      </c>
      <c r="C2176" s="69" t="str">
        <f>IF($I2176="", "", IF(COUNTIF('Job Database'!$X$11:$X$3035, $I2176)=0, $AC$5, $AC$4))</f>
        <v/>
      </c>
      <c r="D2176" s="40"/>
      <c r="E2176" s="85" t="str">
        <f>IF($I2176="", "", IF(IFERROR(INDEX('Job Database'!$M$11:$M$3035, MATCH($I2176, 'Job Database'!$X$11:$X$3035, 0)), "")="", "", IFERROR(INDEX('Job Database'!$M$11:$M$3035, MATCH($I2176, 'Job Database'!$X$11:$X$3035, 0)), "")))</f>
        <v/>
      </c>
      <c r="F2176" s="40"/>
      <c r="G2176" s="88" t="str">
        <f t="shared" si="1383"/>
        <v/>
      </c>
      <c r="H2176" s="40"/>
      <c r="I2176" s="24"/>
      <c r="J2176" s="34"/>
      <c r="K2176" s="106"/>
      <c r="L2176" s="79"/>
      <c r="M2176" s="34"/>
      <c r="N2176" s="79"/>
      <c r="O2176" s="31"/>
      <c r="P2176" s="53"/>
      <c r="Q2176" s="40"/>
      <c r="S2176" s="41" t="str">
        <f t="shared" si="1371"/>
        <v/>
      </c>
      <c r="T2176" s="41" t="str">
        <f t="shared" si="1372"/>
        <v/>
      </c>
      <c r="U2176" s="41" t="str">
        <f t="shared" si="1384"/>
        <v/>
      </c>
      <c r="W2176" s="74" t="str">
        <f>IF('Job Database'!$X2176="", "", 'Job Database'!$X2176)</f>
        <v/>
      </c>
      <c r="Y2176" s="41" t="str">
        <f>IF($W2176="", "", IF(COUNTIF($I$11:$I$3035, $W2176)&gt;0, "", MAX($Y$10:$Y2175)+1))</f>
        <v/>
      </c>
      <c r="Z2176" s="41">
        <v>2166</v>
      </c>
      <c r="AA2176" s="58" t="str">
        <f t="shared" si="1385"/>
        <v/>
      </c>
      <c r="AC2176" s="41" t="str">
        <f t="shared" si="1373"/>
        <v/>
      </c>
      <c r="AE2176" s="41" t="str">
        <f t="shared" si="1386"/>
        <v/>
      </c>
      <c r="AJ2176" s="154" t="str">
        <f t="shared" si="1387"/>
        <v/>
      </c>
      <c r="AL2176" s="120" t="str">
        <f t="shared" si="1388"/>
        <v/>
      </c>
      <c r="AM2176" s="104" t="str">
        <f t="shared" si="1389"/>
        <v/>
      </c>
      <c r="AN2176" s="104" t="str">
        <f t="shared" si="1390"/>
        <v/>
      </c>
      <c r="AO2176" s="104" t="str">
        <f t="shared" si="1374"/>
        <v/>
      </c>
      <c r="AP2176" s="104" t="str">
        <f t="shared" si="1375"/>
        <v/>
      </c>
      <c r="AQ2176" s="121" t="str">
        <f t="shared" si="1391"/>
        <v/>
      </c>
      <c r="AS2176" s="88" t="str">
        <f t="shared" si="1376"/>
        <v/>
      </c>
      <c r="AT2176" s="68" t="str">
        <f t="shared" si="1392"/>
        <v/>
      </c>
      <c r="AU2176" s="68" t="str">
        <f t="shared" si="1393"/>
        <v/>
      </c>
      <c r="AV2176" s="68" t="str">
        <f t="shared" si="1394"/>
        <v/>
      </c>
      <c r="AW2176" s="88" t="str">
        <f t="shared" si="1377"/>
        <v/>
      </c>
      <c r="AZ2176" s="88" t="str">
        <f t="shared" si="1378"/>
        <v/>
      </c>
      <c r="BA2176" s="68" t="str">
        <f t="shared" si="1379"/>
        <v/>
      </c>
      <c r="BB2176" s="68" t="str">
        <f t="shared" si="1380"/>
        <v/>
      </c>
      <c r="BC2176" s="68" t="str">
        <f t="shared" si="1381"/>
        <v/>
      </c>
      <c r="BD2176" s="69" t="str">
        <f t="shared" si="1382"/>
        <v/>
      </c>
      <c r="BE2176" s="69" t="str">
        <f t="shared" si="1395"/>
        <v/>
      </c>
      <c r="BT2176" s="138" t="str">
        <f t="shared" ca="1" si="1396"/>
        <v/>
      </c>
      <c r="BU2176" s="139" t="str">
        <f t="shared" ca="1" si="1397"/>
        <v/>
      </c>
      <c r="BW2176" s="138" t="str">
        <f t="shared" si="1398"/>
        <v/>
      </c>
      <c r="BX2176" s="104" t="str">
        <f t="shared" si="1399"/>
        <v/>
      </c>
      <c r="BY2176" s="139" t="str">
        <f t="shared" si="1400"/>
        <v/>
      </c>
      <c r="CA2176" s="138" t="str">
        <f t="shared" si="1401"/>
        <v/>
      </c>
      <c r="CB2176" s="104" t="str">
        <f t="shared" si="1402"/>
        <v/>
      </c>
      <c r="CC2176" s="139" t="str">
        <f t="shared" si="1403"/>
        <v/>
      </c>
      <c r="CE2176" s="162" t="str">
        <f t="shared" si="1404"/>
        <v/>
      </c>
      <c r="CF2176" s="163" t="str">
        <f t="shared" si="1405"/>
        <v/>
      </c>
      <c r="CG2176" s="164" t="str">
        <f t="shared" si="1406"/>
        <v/>
      </c>
      <c r="CI2176" s="162" t="str">
        <f t="shared" si="1407"/>
        <v/>
      </c>
      <c r="CJ2176" s="163" t="str">
        <f t="shared" si="1410"/>
        <v/>
      </c>
      <c r="CK2176" s="164" t="str">
        <f t="shared" si="1411"/>
        <v/>
      </c>
      <c r="CM2176" s="169" t="str">
        <f t="shared" si="1408"/>
        <v/>
      </c>
      <c r="CN2176" s="139" t="str">
        <f t="shared" si="1409"/>
        <v/>
      </c>
      <c r="CP2176" s="41" t="str">
        <f>IF($CM2176="", "", COUNTIF($CM$11:$CM$3035, "&lt;"&amp;$CM2176)+1+COUNTIF($CM$11:$CM2176, $CM2176)-1)</f>
        <v/>
      </c>
    </row>
    <row r="2177" spans="1:94" x14ac:dyDescent="0.25">
      <c r="A2177" s="40"/>
      <c r="B2177" s="82" t="str">
        <f>IF($I2177="", "", IFERROR(INDEX('Job Database'!$AE$11:$AE$3035, MATCH($I2177, 'Job Database'!$X$11:$X$3035, 0)), ""))</f>
        <v/>
      </c>
      <c r="C2177" s="69" t="str">
        <f>IF($I2177="", "", IF(COUNTIF('Job Database'!$X$11:$X$3035, $I2177)=0, $AC$5, $AC$4))</f>
        <v/>
      </c>
      <c r="D2177" s="40"/>
      <c r="E2177" s="85" t="str">
        <f>IF($I2177="", "", IF(IFERROR(INDEX('Job Database'!$M$11:$M$3035, MATCH($I2177, 'Job Database'!$X$11:$X$3035, 0)), "")="", "", IFERROR(INDEX('Job Database'!$M$11:$M$3035, MATCH($I2177, 'Job Database'!$X$11:$X$3035, 0)), "")))</f>
        <v/>
      </c>
      <c r="F2177" s="40"/>
      <c r="G2177" s="88" t="str">
        <f t="shared" si="1383"/>
        <v/>
      </c>
      <c r="H2177" s="40"/>
      <c r="I2177" s="24"/>
      <c r="J2177" s="34"/>
      <c r="K2177" s="106"/>
      <c r="L2177" s="79"/>
      <c r="M2177" s="34"/>
      <c r="N2177" s="79"/>
      <c r="O2177" s="31"/>
      <c r="P2177" s="53"/>
      <c r="Q2177" s="40"/>
      <c r="S2177" s="41" t="str">
        <f t="shared" si="1371"/>
        <v/>
      </c>
      <c r="T2177" s="41" t="str">
        <f t="shared" si="1372"/>
        <v/>
      </c>
      <c r="U2177" s="41" t="str">
        <f t="shared" si="1384"/>
        <v/>
      </c>
      <c r="W2177" s="74" t="str">
        <f>IF('Job Database'!$X2177="", "", 'Job Database'!$X2177)</f>
        <v/>
      </c>
      <c r="Y2177" s="41" t="str">
        <f>IF($W2177="", "", IF(COUNTIF($I$11:$I$3035, $W2177)&gt;0, "", MAX($Y$10:$Y2176)+1))</f>
        <v/>
      </c>
      <c r="Z2177" s="41">
        <v>2167</v>
      </c>
      <c r="AA2177" s="58" t="str">
        <f t="shared" si="1385"/>
        <v/>
      </c>
      <c r="AC2177" s="41" t="str">
        <f t="shared" si="1373"/>
        <v/>
      </c>
      <c r="AE2177" s="41" t="str">
        <f t="shared" si="1386"/>
        <v/>
      </c>
      <c r="AJ2177" s="154" t="str">
        <f t="shared" si="1387"/>
        <v/>
      </c>
      <c r="AL2177" s="120" t="str">
        <f t="shared" si="1388"/>
        <v/>
      </c>
      <c r="AM2177" s="104" t="str">
        <f t="shared" si="1389"/>
        <v/>
      </c>
      <c r="AN2177" s="104" t="str">
        <f t="shared" si="1390"/>
        <v/>
      </c>
      <c r="AO2177" s="104" t="str">
        <f t="shared" si="1374"/>
        <v/>
      </c>
      <c r="AP2177" s="104" t="str">
        <f t="shared" si="1375"/>
        <v/>
      </c>
      <c r="AQ2177" s="121" t="str">
        <f t="shared" si="1391"/>
        <v/>
      </c>
      <c r="AS2177" s="88" t="str">
        <f t="shared" si="1376"/>
        <v/>
      </c>
      <c r="AT2177" s="68" t="str">
        <f t="shared" si="1392"/>
        <v/>
      </c>
      <c r="AU2177" s="68" t="str">
        <f t="shared" si="1393"/>
        <v/>
      </c>
      <c r="AV2177" s="68" t="str">
        <f t="shared" si="1394"/>
        <v/>
      </c>
      <c r="AW2177" s="88" t="str">
        <f t="shared" si="1377"/>
        <v/>
      </c>
      <c r="AZ2177" s="88" t="str">
        <f t="shared" si="1378"/>
        <v/>
      </c>
      <c r="BA2177" s="68" t="str">
        <f t="shared" si="1379"/>
        <v/>
      </c>
      <c r="BB2177" s="68" t="str">
        <f t="shared" si="1380"/>
        <v/>
      </c>
      <c r="BC2177" s="68" t="str">
        <f t="shared" si="1381"/>
        <v/>
      </c>
      <c r="BD2177" s="69" t="str">
        <f t="shared" si="1382"/>
        <v/>
      </c>
      <c r="BE2177" s="69" t="str">
        <f t="shared" si="1395"/>
        <v/>
      </c>
      <c r="BT2177" s="138" t="str">
        <f t="shared" ca="1" si="1396"/>
        <v/>
      </c>
      <c r="BU2177" s="139" t="str">
        <f t="shared" ca="1" si="1397"/>
        <v/>
      </c>
      <c r="BW2177" s="138" t="str">
        <f t="shared" si="1398"/>
        <v/>
      </c>
      <c r="BX2177" s="104" t="str">
        <f t="shared" si="1399"/>
        <v/>
      </c>
      <c r="BY2177" s="139" t="str">
        <f t="shared" si="1400"/>
        <v/>
      </c>
      <c r="CA2177" s="138" t="str">
        <f t="shared" si="1401"/>
        <v/>
      </c>
      <c r="CB2177" s="104" t="str">
        <f t="shared" si="1402"/>
        <v/>
      </c>
      <c r="CC2177" s="139" t="str">
        <f t="shared" si="1403"/>
        <v/>
      </c>
      <c r="CE2177" s="162" t="str">
        <f t="shared" si="1404"/>
        <v/>
      </c>
      <c r="CF2177" s="163" t="str">
        <f t="shared" si="1405"/>
        <v/>
      </c>
      <c r="CG2177" s="164" t="str">
        <f t="shared" si="1406"/>
        <v/>
      </c>
      <c r="CI2177" s="162" t="str">
        <f t="shared" si="1407"/>
        <v/>
      </c>
      <c r="CJ2177" s="163" t="str">
        <f t="shared" si="1410"/>
        <v/>
      </c>
      <c r="CK2177" s="164" t="str">
        <f t="shared" si="1411"/>
        <v/>
      </c>
      <c r="CM2177" s="169" t="str">
        <f t="shared" si="1408"/>
        <v/>
      </c>
      <c r="CN2177" s="139" t="str">
        <f t="shared" si="1409"/>
        <v/>
      </c>
      <c r="CP2177" s="41" t="str">
        <f>IF($CM2177="", "", COUNTIF($CM$11:$CM$3035, "&lt;"&amp;$CM2177)+1+COUNTIF($CM$11:$CM2177, $CM2177)-1)</f>
        <v/>
      </c>
    </row>
    <row r="2178" spans="1:94" x14ac:dyDescent="0.25">
      <c r="A2178" s="40"/>
      <c r="B2178" s="82" t="str">
        <f>IF($I2178="", "", IFERROR(INDEX('Job Database'!$AE$11:$AE$3035, MATCH($I2178, 'Job Database'!$X$11:$X$3035, 0)), ""))</f>
        <v/>
      </c>
      <c r="C2178" s="69" t="str">
        <f>IF($I2178="", "", IF(COUNTIF('Job Database'!$X$11:$X$3035, $I2178)=0, $AC$5, $AC$4))</f>
        <v/>
      </c>
      <c r="D2178" s="40"/>
      <c r="E2178" s="85" t="str">
        <f>IF($I2178="", "", IF(IFERROR(INDEX('Job Database'!$M$11:$M$3035, MATCH($I2178, 'Job Database'!$X$11:$X$3035, 0)), "")="", "", IFERROR(INDEX('Job Database'!$M$11:$M$3035, MATCH($I2178, 'Job Database'!$X$11:$X$3035, 0)), "")))</f>
        <v/>
      </c>
      <c r="F2178" s="40"/>
      <c r="G2178" s="88" t="str">
        <f t="shared" si="1383"/>
        <v/>
      </c>
      <c r="H2178" s="40"/>
      <c r="I2178" s="24"/>
      <c r="J2178" s="34"/>
      <c r="K2178" s="106"/>
      <c r="L2178" s="79"/>
      <c r="M2178" s="34"/>
      <c r="N2178" s="79"/>
      <c r="O2178" s="31"/>
      <c r="P2178" s="53"/>
      <c r="Q2178" s="40"/>
      <c r="S2178" s="41" t="str">
        <f t="shared" si="1371"/>
        <v/>
      </c>
      <c r="T2178" s="41" t="str">
        <f t="shared" si="1372"/>
        <v/>
      </c>
      <c r="U2178" s="41" t="str">
        <f t="shared" si="1384"/>
        <v/>
      </c>
      <c r="W2178" s="74" t="str">
        <f>IF('Job Database'!$X2178="", "", 'Job Database'!$X2178)</f>
        <v/>
      </c>
      <c r="Y2178" s="41" t="str">
        <f>IF($W2178="", "", IF(COUNTIF($I$11:$I$3035, $W2178)&gt;0, "", MAX($Y$10:$Y2177)+1))</f>
        <v/>
      </c>
      <c r="Z2178" s="41">
        <v>2168</v>
      </c>
      <c r="AA2178" s="58" t="str">
        <f t="shared" si="1385"/>
        <v/>
      </c>
      <c r="AC2178" s="41" t="str">
        <f t="shared" si="1373"/>
        <v/>
      </c>
      <c r="AE2178" s="41" t="str">
        <f t="shared" si="1386"/>
        <v/>
      </c>
      <c r="AJ2178" s="154" t="str">
        <f t="shared" si="1387"/>
        <v/>
      </c>
      <c r="AL2178" s="120" t="str">
        <f t="shared" si="1388"/>
        <v/>
      </c>
      <c r="AM2178" s="104" t="str">
        <f t="shared" si="1389"/>
        <v/>
      </c>
      <c r="AN2178" s="104" t="str">
        <f t="shared" si="1390"/>
        <v/>
      </c>
      <c r="AO2178" s="104" t="str">
        <f t="shared" si="1374"/>
        <v/>
      </c>
      <c r="AP2178" s="104" t="str">
        <f t="shared" si="1375"/>
        <v/>
      </c>
      <c r="AQ2178" s="121" t="str">
        <f t="shared" si="1391"/>
        <v/>
      </c>
      <c r="AS2178" s="88" t="str">
        <f t="shared" si="1376"/>
        <v/>
      </c>
      <c r="AT2178" s="68" t="str">
        <f t="shared" si="1392"/>
        <v/>
      </c>
      <c r="AU2178" s="68" t="str">
        <f t="shared" si="1393"/>
        <v/>
      </c>
      <c r="AV2178" s="68" t="str">
        <f t="shared" si="1394"/>
        <v/>
      </c>
      <c r="AW2178" s="88" t="str">
        <f t="shared" si="1377"/>
        <v/>
      </c>
      <c r="AZ2178" s="88" t="str">
        <f t="shared" si="1378"/>
        <v/>
      </c>
      <c r="BA2178" s="68" t="str">
        <f t="shared" si="1379"/>
        <v/>
      </c>
      <c r="BB2178" s="68" t="str">
        <f t="shared" si="1380"/>
        <v/>
      </c>
      <c r="BC2178" s="68" t="str">
        <f t="shared" si="1381"/>
        <v/>
      </c>
      <c r="BD2178" s="69" t="str">
        <f t="shared" si="1382"/>
        <v/>
      </c>
      <c r="BE2178" s="69" t="str">
        <f t="shared" si="1395"/>
        <v/>
      </c>
      <c r="BT2178" s="138" t="str">
        <f t="shared" ca="1" si="1396"/>
        <v/>
      </c>
      <c r="BU2178" s="139" t="str">
        <f t="shared" ca="1" si="1397"/>
        <v/>
      </c>
      <c r="BW2178" s="138" t="str">
        <f t="shared" si="1398"/>
        <v/>
      </c>
      <c r="BX2178" s="104" t="str">
        <f t="shared" si="1399"/>
        <v/>
      </c>
      <c r="BY2178" s="139" t="str">
        <f t="shared" si="1400"/>
        <v/>
      </c>
      <c r="CA2178" s="138" t="str">
        <f t="shared" si="1401"/>
        <v/>
      </c>
      <c r="CB2178" s="104" t="str">
        <f t="shared" si="1402"/>
        <v/>
      </c>
      <c r="CC2178" s="139" t="str">
        <f t="shared" si="1403"/>
        <v/>
      </c>
      <c r="CE2178" s="162" t="str">
        <f t="shared" si="1404"/>
        <v/>
      </c>
      <c r="CF2178" s="163" t="str">
        <f t="shared" si="1405"/>
        <v/>
      </c>
      <c r="CG2178" s="164" t="str">
        <f t="shared" si="1406"/>
        <v/>
      </c>
      <c r="CI2178" s="162" t="str">
        <f t="shared" si="1407"/>
        <v/>
      </c>
      <c r="CJ2178" s="163" t="str">
        <f t="shared" si="1410"/>
        <v/>
      </c>
      <c r="CK2178" s="164" t="str">
        <f t="shared" si="1411"/>
        <v/>
      </c>
      <c r="CM2178" s="169" t="str">
        <f t="shared" si="1408"/>
        <v/>
      </c>
      <c r="CN2178" s="139" t="str">
        <f t="shared" si="1409"/>
        <v/>
      </c>
      <c r="CP2178" s="41" t="str">
        <f>IF($CM2178="", "", COUNTIF($CM$11:$CM$3035, "&lt;"&amp;$CM2178)+1+COUNTIF($CM$11:$CM2178, $CM2178)-1)</f>
        <v/>
      </c>
    </row>
    <row r="2179" spans="1:94" x14ac:dyDescent="0.25">
      <c r="A2179" s="40"/>
      <c r="B2179" s="82" t="str">
        <f>IF($I2179="", "", IFERROR(INDEX('Job Database'!$AE$11:$AE$3035, MATCH($I2179, 'Job Database'!$X$11:$X$3035, 0)), ""))</f>
        <v/>
      </c>
      <c r="C2179" s="69" t="str">
        <f>IF($I2179="", "", IF(COUNTIF('Job Database'!$X$11:$X$3035, $I2179)=0, $AC$5, $AC$4))</f>
        <v/>
      </c>
      <c r="D2179" s="40"/>
      <c r="E2179" s="85" t="str">
        <f>IF($I2179="", "", IF(IFERROR(INDEX('Job Database'!$M$11:$M$3035, MATCH($I2179, 'Job Database'!$X$11:$X$3035, 0)), "")="", "", IFERROR(INDEX('Job Database'!$M$11:$M$3035, MATCH($I2179, 'Job Database'!$X$11:$X$3035, 0)), "")))</f>
        <v/>
      </c>
      <c r="F2179" s="40"/>
      <c r="G2179" s="88" t="str">
        <f t="shared" si="1383"/>
        <v/>
      </c>
      <c r="H2179" s="40"/>
      <c r="I2179" s="24"/>
      <c r="J2179" s="34"/>
      <c r="K2179" s="106"/>
      <c r="L2179" s="79"/>
      <c r="M2179" s="34"/>
      <c r="N2179" s="79"/>
      <c r="O2179" s="31"/>
      <c r="P2179" s="53"/>
      <c r="Q2179" s="40"/>
      <c r="S2179" s="41" t="str">
        <f t="shared" si="1371"/>
        <v/>
      </c>
      <c r="T2179" s="41" t="str">
        <f t="shared" si="1372"/>
        <v/>
      </c>
      <c r="U2179" s="41" t="str">
        <f t="shared" si="1384"/>
        <v/>
      </c>
      <c r="W2179" s="74" t="str">
        <f>IF('Job Database'!$X2179="", "", 'Job Database'!$X2179)</f>
        <v/>
      </c>
      <c r="Y2179" s="41" t="str">
        <f>IF($W2179="", "", IF(COUNTIF($I$11:$I$3035, $W2179)&gt;0, "", MAX($Y$10:$Y2178)+1))</f>
        <v/>
      </c>
      <c r="Z2179" s="41">
        <v>2169</v>
      </c>
      <c r="AA2179" s="58" t="str">
        <f t="shared" si="1385"/>
        <v/>
      </c>
      <c r="AC2179" s="41" t="str">
        <f t="shared" si="1373"/>
        <v/>
      </c>
      <c r="AE2179" s="41" t="str">
        <f t="shared" si="1386"/>
        <v/>
      </c>
      <c r="AJ2179" s="154" t="str">
        <f t="shared" si="1387"/>
        <v/>
      </c>
      <c r="AL2179" s="120" t="str">
        <f t="shared" si="1388"/>
        <v/>
      </c>
      <c r="AM2179" s="104" t="str">
        <f t="shared" si="1389"/>
        <v/>
      </c>
      <c r="AN2179" s="104" t="str">
        <f t="shared" si="1390"/>
        <v/>
      </c>
      <c r="AO2179" s="104" t="str">
        <f t="shared" si="1374"/>
        <v/>
      </c>
      <c r="AP2179" s="104" t="str">
        <f t="shared" si="1375"/>
        <v/>
      </c>
      <c r="AQ2179" s="121" t="str">
        <f t="shared" si="1391"/>
        <v/>
      </c>
      <c r="AS2179" s="88" t="str">
        <f t="shared" si="1376"/>
        <v/>
      </c>
      <c r="AT2179" s="68" t="str">
        <f t="shared" si="1392"/>
        <v/>
      </c>
      <c r="AU2179" s="68" t="str">
        <f t="shared" si="1393"/>
        <v/>
      </c>
      <c r="AV2179" s="68" t="str">
        <f t="shared" si="1394"/>
        <v/>
      </c>
      <c r="AW2179" s="88" t="str">
        <f t="shared" si="1377"/>
        <v/>
      </c>
      <c r="AZ2179" s="88" t="str">
        <f t="shared" si="1378"/>
        <v/>
      </c>
      <c r="BA2179" s="68" t="str">
        <f t="shared" si="1379"/>
        <v/>
      </c>
      <c r="BB2179" s="68" t="str">
        <f t="shared" si="1380"/>
        <v/>
      </c>
      <c r="BC2179" s="68" t="str">
        <f t="shared" si="1381"/>
        <v/>
      </c>
      <c r="BD2179" s="69" t="str">
        <f t="shared" si="1382"/>
        <v/>
      </c>
      <c r="BE2179" s="69" t="str">
        <f t="shared" si="1395"/>
        <v/>
      </c>
      <c r="BT2179" s="138" t="str">
        <f t="shared" ca="1" si="1396"/>
        <v/>
      </c>
      <c r="BU2179" s="139" t="str">
        <f t="shared" ca="1" si="1397"/>
        <v/>
      </c>
      <c r="BW2179" s="138" t="str">
        <f t="shared" si="1398"/>
        <v/>
      </c>
      <c r="BX2179" s="104" t="str">
        <f t="shared" si="1399"/>
        <v/>
      </c>
      <c r="BY2179" s="139" t="str">
        <f t="shared" si="1400"/>
        <v/>
      </c>
      <c r="CA2179" s="138" t="str">
        <f t="shared" si="1401"/>
        <v/>
      </c>
      <c r="CB2179" s="104" t="str">
        <f t="shared" si="1402"/>
        <v/>
      </c>
      <c r="CC2179" s="139" t="str">
        <f t="shared" si="1403"/>
        <v/>
      </c>
      <c r="CE2179" s="162" t="str">
        <f t="shared" si="1404"/>
        <v/>
      </c>
      <c r="CF2179" s="163" t="str">
        <f t="shared" si="1405"/>
        <v/>
      </c>
      <c r="CG2179" s="164" t="str">
        <f t="shared" si="1406"/>
        <v/>
      </c>
      <c r="CI2179" s="162" t="str">
        <f t="shared" si="1407"/>
        <v/>
      </c>
      <c r="CJ2179" s="163" t="str">
        <f t="shared" si="1410"/>
        <v/>
      </c>
      <c r="CK2179" s="164" t="str">
        <f t="shared" si="1411"/>
        <v/>
      </c>
      <c r="CM2179" s="169" t="str">
        <f t="shared" si="1408"/>
        <v/>
      </c>
      <c r="CN2179" s="139" t="str">
        <f t="shared" si="1409"/>
        <v/>
      </c>
      <c r="CP2179" s="41" t="str">
        <f>IF($CM2179="", "", COUNTIF($CM$11:$CM$3035, "&lt;"&amp;$CM2179)+1+COUNTIF($CM$11:$CM2179, $CM2179)-1)</f>
        <v/>
      </c>
    </row>
    <row r="2180" spans="1:94" x14ac:dyDescent="0.25">
      <c r="A2180" s="40"/>
      <c r="B2180" s="82" t="str">
        <f>IF($I2180="", "", IFERROR(INDEX('Job Database'!$AE$11:$AE$3035, MATCH($I2180, 'Job Database'!$X$11:$X$3035, 0)), ""))</f>
        <v/>
      </c>
      <c r="C2180" s="69" t="str">
        <f>IF($I2180="", "", IF(COUNTIF('Job Database'!$X$11:$X$3035, $I2180)=0, $AC$5, $AC$4))</f>
        <v/>
      </c>
      <c r="D2180" s="40"/>
      <c r="E2180" s="85" t="str">
        <f>IF($I2180="", "", IF(IFERROR(INDEX('Job Database'!$M$11:$M$3035, MATCH($I2180, 'Job Database'!$X$11:$X$3035, 0)), "")="", "", IFERROR(INDEX('Job Database'!$M$11:$M$3035, MATCH($I2180, 'Job Database'!$X$11:$X$3035, 0)), "")))</f>
        <v/>
      </c>
      <c r="F2180" s="40"/>
      <c r="G2180" s="88" t="str">
        <f t="shared" si="1383"/>
        <v/>
      </c>
      <c r="H2180" s="40"/>
      <c r="I2180" s="24"/>
      <c r="J2180" s="34"/>
      <c r="K2180" s="106"/>
      <c r="L2180" s="79"/>
      <c r="M2180" s="34"/>
      <c r="N2180" s="79"/>
      <c r="O2180" s="31"/>
      <c r="P2180" s="53"/>
      <c r="Q2180" s="40"/>
      <c r="S2180" s="41" t="str">
        <f t="shared" si="1371"/>
        <v/>
      </c>
      <c r="T2180" s="41" t="str">
        <f t="shared" si="1372"/>
        <v/>
      </c>
      <c r="U2180" s="41" t="str">
        <f t="shared" si="1384"/>
        <v/>
      </c>
      <c r="W2180" s="74" t="str">
        <f>IF('Job Database'!$X2180="", "", 'Job Database'!$X2180)</f>
        <v/>
      </c>
      <c r="Y2180" s="41" t="str">
        <f>IF($W2180="", "", IF(COUNTIF($I$11:$I$3035, $W2180)&gt;0, "", MAX($Y$10:$Y2179)+1))</f>
        <v/>
      </c>
      <c r="Z2180" s="41">
        <v>2170</v>
      </c>
      <c r="AA2180" s="58" t="str">
        <f t="shared" si="1385"/>
        <v/>
      </c>
      <c r="AC2180" s="41" t="str">
        <f t="shared" si="1373"/>
        <v/>
      </c>
      <c r="AE2180" s="41" t="str">
        <f t="shared" si="1386"/>
        <v/>
      </c>
      <c r="AJ2180" s="154" t="str">
        <f t="shared" si="1387"/>
        <v/>
      </c>
      <c r="AL2180" s="120" t="str">
        <f t="shared" si="1388"/>
        <v/>
      </c>
      <c r="AM2180" s="104" t="str">
        <f t="shared" si="1389"/>
        <v/>
      </c>
      <c r="AN2180" s="104" t="str">
        <f t="shared" si="1390"/>
        <v/>
      </c>
      <c r="AO2180" s="104" t="str">
        <f t="shared" si="1374"/>
        <v/>
      </c>
      <c r="AP2180" s="104" t="str">
        <f t="shared" si="1375"/>
        <v/>
      </c>
      <c r="AQ2180" s="121" t="str">
        <f t="shared" si="1391"/>
        <v/>
      </c>
      <c r="AS2180" s="88" t="str">
        <f t="shared" si="1376"/>
        <v/>
      </c>
      <c r="AT2180" s="68" t="str">
        <f t="shared" si="1392"/>
        <v/>
      </c>
      <c r="AU2180" s="68" t="str">
        <f t="shared" si="1393"/>
        <v/>
      </c>
      <c r="AV2180" s="68" t="str">
        <f t="shared" si="1394"/>
        <v/>
      </c>
      <c r="AW2180" s="88" t="str">
        <f t="shared" si="1377"/>
        <v/>
      </c>
      <c r="AZ2180" s="88" t="str">
        <f t="shared" si="1378"/>
        <v/>
      </c>
      <c r="BA2180" s="68" t="str">
        <f t="shared" si="1379"/>
        <v/>
      </c>
      <c r="BB2180" s="68" t="str">
        <f t="shared" si="1380"/>
        <v/>
      </c>
      <c r="BC2180" s="68" t="str">
        <f t="shared" si="1381"/>
        <v/>
      </c>
      <c r="BD2180" s="69" t="str">
        <f t="shared" si="1382"/>
        <v/>
      </c>
      <c r="BE2180" s="69" t="str">
        <f t="shared" si="1395"/>
        <v/>
      </c>
      <c r="BT2180" s="138" t="str">
        <f t="shared" ca="1" si="1396"/>
        <v/>
      </c>
      <c r="BU2180" s="139" t="str">
        <f t="shared" ca="1" si="1397"/>
        <v/>
      </c>
      <c r="BW2180" s="138" t="str">
        <f t="shared" si="1398"/>
        <v/>
      </c>
      <c r="BX2180" s="104" t="str">
        <f t="shared" si="1399"/>
        <v/>
      </c>
      <c r="BY2180" s="139" t="str">
        <f t="shared" si="1400"/>
        <v/>
      </c>
      <c r="CA2180" s="138" t="str">
        <f t="shared" si="1401"/>
        <v/>
      </c>
      <c r="CB2180" s="104" t="str">
        <f t="shared" si="1402"/>
        <v/>
      </c>
      <c r="CC2180" s="139" t="str">
        <f t="shared" si="1403"/>
        <v/>
      </c>
      <c r="CE2180" s="162" t="str">
        <f t="shared" si="1404"/>
        <v/>
      </c>
      <c r="CF2180" s="163" t="str">
        <f t="shared" si="1405"/>
        <v/>
      </c>
      <c r="CG2180" s="164" t="str">
        <f t="shared" si="1406"/>
        <v/>
      </c>
      <c r="CI2180" s="162" t="str">
        <f t="shared" si="1407"/>
        <v/>
      </c>
      <c r="CJ2180" s="163" t="str">
        <f t="shared" si="1410"/>
        <v/>
      </c>
      <c r="CK2180" s="164" t="str">
        <f t="shared" si="1411"/>
        <v/>
      </c>
      <c r="CM2180" s="169" t="str">
        <f t="shared" si="1408"/>
        <v/>
      </c>
      <c r="CN2180" s="139" t="str">
        <f t="shared" si="1409"/>
        <v/>
      </c>
      <c r="CP2180" s="41" t="str">
        <f>IF($CM2180="", "", COUNTIF($CM$11:$CM$3035, "&lt;"&amp;$CM2180)+1+COUNTIF($CM$11:$CM2180, $CM2180)-1)</f>
        <v/>
      </c>
    </row>
    <row r="2181" spans="1:94" x14ac:dyDescent="0.25">
      <c r="A2181" s="40"/>
      <c r="B2181" s="82" t="str">
        <f>IF($I2181="", "", IFERROR(INDEX('Job Database'!$AE$11:$AE$3035, MATCH($I2181, 'Job Database'!$X$11:$X$3035, 0)), ""))</f>
        <v/>
      </c>
      <c r="C2181" s="69" t="str">
        <f>IF($I2181="", "", IF(COUNTIF('Job Database'!$X$11:$X$3035, $I2181)=0, $AC$5, $AC$4))</f>
        <v/>
      </c>
      <c r="D2181" s="40"/>
      <c r="E2181" s="85" t="str">
        <f>IF($I2181="", "", IF(IFERROR(INDEX('Job Database'!$M$11:$M$3035, MATCH($I2181, 'Job Database'!$X$11:$X$3035, 0)), "")="", "", IFERROR(INDEX('Job Database'!$M$11:$M$3035, MATCH($I2181, 'Job Database'!$X$11:$X$3035, 0)), "")))</f>
        <v/>
      </c>
      <c r="F2181" s="40"/>
      <c r="G2181" s="88" t="str">
        <f t="shared" si="1383"/>
        <v/>
      </c>
      <c r="H2181" s="40"/>
      <c r="I2181" s="24"/>
      <c r="J2181" s="34"/>
      <c r="K2181" s="106"/>
      <c r="L2181" s="79"/>
      <c r="M2181" s="34"/>
      <c r="N2181" s="79"/>
      <c r="O2181" s="31"/>
      <c r="P2181" s="53"/>
      <c r="Q2181" s="40"/>
      <c r="S2181" s="41" t="str">
        <f t="shared" si="1371"/>
        <v/>
      </c>
      <c r="T2181" s="41" t="str">
        <f t="shared" si="1372"/>
        <v/>
      </c>
      <c r="U2181" s="41" t="str">
        <f t="shared" si="1384"/>
        <v/>
      </c>
      <c r="W2181" s="74" t="str">
        <f>IF('Job Database'!$X2181="", "", 'Job Database'!$X2181)</f>
        <v/>
      </c>
      <c r="Y2181" s="41" t="str">
        <f>IF($W2181="", "", IF(COUNTIF($I$11:$I$3035, $W2181)&gt;0, "", MAX($Y$10:$Y2180)+1))</f>
        <v/>
      </c>
      <c r="Z2181" s="41">
        <v>2171</v>
      </c>
      <c r="AA2181" s="58" t="str">
        <f t="shared" si="1385"/>
        <v/>
      </c>
      <c r="AC2181" s="41" t="str">
        <f t="shared" si="1373"/>
        <v/>
      </c>
      <c r="AE2181" s="41" t="str">
        <f t="shared" si="1386"/>
        <v/>
      </c>
      <c r="AJ2181" s="154" t="str">
        <f t="shared" si="1387"/>
        <v/>
      </c>
      <c r="AL2181" s="120" t="str">
        <f t="shared" si="1388"/>
        <v/>
      </c>
      <c r="AM2181" s="104" t="str">
        <f t="shared" si="1389"/>
        <v/>
      </c>
      <c r="AN2181" s="104" t="str">
        <f t="shared" si="1390"/>
        <v/>
      </c>
      <c r="AO2181" s="104" t="str">
        <f t="shared" si="1374"/>
        <v/>
      </c>
      <c r="AP2181" s="104" t="str">
        <f t="shared" si="1375"/>
        <v/>
      </c>
      <c r="AQ2181" s="121" t="str">
        <f t="shared" si="1391"/>
        <v/>
      </c>
      <c r="AS2181" s="88" t="str">
        <f t="shared" si="1376"/>
        <v/>
      </c>
      <c r="AT2181" s="68" t="str">
        <f t="shared" si="1392"/>
        <v/>
      </c>
      <c r="AU2181" s="68" t="str">
        <f t="shared" si="1393"/>
        <v/>
      </c>
      <c r="AV2181" s="68" t="str">
        <f t="shared" si="1394"/>
        <v/>
      </c>
      <c r="AW2181" s="88" t="str">
        <f t="shared" si="1377"/>
        <v/>
      </c>
      <c r="AZ2181" s="88" t="str">
        <f t="shared" si="1378"/>
        <v/>
      </c>
      <c r="BA2181" s="68" t="str">
        <f t="shared" si="1379"/>
        <v/>
      </c>
      <c r="BB2181" s="68" t="str">
        <f t="shared" si="1380"/>
        <v/>
      </c>
      <c r="BC2181" s="68" t="str">
        <f t="shared" si="1381"/>
        <v/>
      </c>
      <c r="BD2181" s="69" t="str">
        <f t="shared" si="1382"/>
        <v/>
      </c>
      <c r="BE2181" s="69" t="str">
        <f t="shared" si="1395"/>
        <v/>
      </c>
      <c r="BT2181" s="138" t="str">
        <f t="shared" ca="1" si="1396"/>
        <v/>
      </c>
      <c r="BU2181" s="139" t="str">
        <f t="shared" ca="1" si="1397"/>
        <v/>
      </c>
      <c r="BW2181" s="138" t="str">
        <f t="shared" si="1398"/>
        <v/>
      </c>
      <c r="BX2181" s="104" t="str">
        <f t="shared" si="1399"/>
        <v/>
      </c>
      <c r="BY2181" s="139" t="str">
        <f t="shared" si="1400"/>
        <v/>
      </c>
      <c r="CA2181" s="138" t="str">
        <f t="shared" si="1401"/>
        <v/>
      </c>
      <c r="CB2181" s="104" t="str">
        <f t="shared" si="1402"/>
        <v/>
      </c>
      <c r="CC2181" s="139" t="str">
        <f t="shared" si="1403"/>
        <v/>
      </c>
      <c r="CE2181" s="162" t="str">
        <f t="shared" si="1404"/>
        <v/>
      </c>
      <c r="CF2181" s="163" t="str">
        <f t="shared" si="1405"/>
        <v/>
      </c>
      <c r="CG2181" s="164" t="str">
        <f t="shared" si="1406"/>
        <v/>
      </c>
      <c r="CI2181" s="162" t="str">
        <f t="shared" si="1407"/>
        <v/>
      </c>
      <c r="CJ2181" s="163" t="str">
        <f t="shared" si="1410"/>
        <v/>
      </c>
      <c r="CK2181" s="164" t="str">
        <f t="shared" si="1411"/>
        <v/>
      </c>
      <c r="CM2181" s="169" t="str">
        <f t="shared" si="1408"/>
        <v/>
      </c>
      <c r="CN2181" s="139" t="str">
        <f t="shared" si="1409"/>
        <v/>
      </c>
      <c r="CP2181" s="41" t="str">
        <f>IF($CM2181="", "", COUNTIF($CM$11:$CM$3035, "&lt;"&amp;$CM2181)+1+COUNTIF($CM$11:$CM2181, $CM2181)-1)</f>
        <v/>
      </c>
    </row>
    <row r="2182" spans="1:94" x14ac:dyDescent="0.25">
      <c r="A2182" s="40"/>
      <c r="B2182" s="82" t="str">
        <f>IF($I2182="", "", IFERROR(INDEX('Job Database'!$AE$11:$AE$3035, MATCH($I2182, 'Job Database'!$X$11:$X$3035, 0)), ""))</f>
        <v/>
      </c>
      <c r="C2182" s="69" t="str">
        <f>IF($I2182="", "", IF(COUNTIF('Job Database'!$X$11:$X$3035, $I2182)=0, $AC$5, $AC$4))</f>
        <v/>
      </c>
      <c r="D2182" s="40"/>
      <c r="E2182" s="85" t="str">
        <f>IF($I2182="", "", IF(IFERROR(INDEX('Job Database'!$M$11:$M$3035, MATCH($I2182, 'Job Database'!$X$11:$X$3035, 0)), "")="", "", IFERROR(INDEX('Job Database'!$M$11:$M$3035, MATCH($I2182, 'Job Database'!$X$11:$X$3035, 0)), "")))</f>
        <v/>
      </c>
      <c r="F2182" s="40"/>
      <c r="G2182" s="88" t="str">
        <f t="shared" si="1383"/>
        <v/>
      </c>
      <c r="H2182" s="40"/>
      <c r="I2182" s="24"/>
      <c r="J2182" s="34"/>
      <c r="K2182" s="106"/>
      <c r="L2182" s="79"/>
      <c r="M2182" s="34"/>
      <c r="N2182" s="79"/>
      <c r="O2182" s="31"/>
      <c r="P2182" s="53"/>
      <c r="Q2182" s="40"/>
      <c r="S2182" s="41" t="str">
        <f t="shared" si="1371"/>
        <v/>
      </c>
      <c r="T2182" s="41" t="str">
        <f t="shared" si="1372"/>
        <v/>
      </c>
      <c r="U2182" s="41" t="str">
        <f t="shared" si="1384"/>
        <v/>
      </c>
      <c r="W2182" s="74" t="str">
        <f>IF('Job Database'!$X2182="", "", 'Job Database'!$X2182)</f>
        <v/>
      </c>
      <c r="Y2182" s="41" t="str">
        <f>IF($W2182="", "", IF(COUNTIF($I$11:$I$3035, $W2182)&gt;0, "", MAX($Y$10:$Y2181)+1))</f>
        <v/>
      </c>
      <c r="Z2182" s="41">
        <v>2172</v>
      </c>
      <c r="AA2182" s="58" t="str">
        <f t="shared" si="1385"/>
        <v/>
      </c>
      <c r="AC2182" s="41" t="str">
        <f t="shared" si="1373"/>
        <v/>
      </c>
      <c r="AE2182" s="41" t="str">
        <f t="shared" si="1386"/>
        <v/>
      </c>
      <c r="AJ2182" s="154" t="str">
        <f t="shared" si="1387"/>
        <v/>
      </c>
      <c r="AL2182" s="120" t="str">
        <f t="shared" si="1388"/>
        <v/>
      </c>
      <c r="AM2182" s="104" t="str">
        <f t="shared" si="1389"/>
        <v/>
      </c>
      <c r="AN2182" s="104" t="str">
        <f t="shared" si="1390"/>
        <v/>
      </c>
      <c r="AO2182" s="104" t="str">
        <f t="shared" si="1374"/>
        <v/>
      </c>
      <c r="AP2182" s="104" t="str">
        <f t="shared" si="1375"/>
        <v/>
      </c>
      <c r="AQ2182" s="121" t="str">
        <f t="shared" si="1391"/>
        <v/>
      </c>
      <c r="AS2182" s="88" t="str">
        <f t="shared" si="1376"/>
        <v/>
      </c>
      <c r="AT2182" s="68" t="str">
        <f t="shared" si="1392"/>
        <v/>
      </c>
      <c r="AU2182" s="68" t="str">
        <f t="shared" si="1393"/>
        <v/>
      </c>
      <c r="AV2182" s="68" t="str">
        <f t="shared" si="1394"/>
        <v/>
      </c>
      <c r="AW2182" s="88" t="str">
        <f t="shared" si="1377"/>
        <v/>
      </c>
      <c r="AZ2182" s="88" t="str">
        <f t="shared" si="1378"/>
        <v/>
      </c>
      <c r="BA2182" s="68" t="str">
        <f t="shared" si="1379"/>
        <v/>
      </c>
      <c r="BB2182" s="68" t="str">
        <f t="shared" si="1380"/>
        <v/>
      </c>
      <c r="BC2182" s="68" t="str">
        <f t="shared" si="1381"/>
        <v/>
      </c>
      <c r="BD2182" s="69" t="str">
        <f t="shared" si="1382"/>
        <v/>
      </c>
      <c r="BE2182" s="69" t="str">
        <f t="shared" si="1395"/>
        <v/>
      </c>
      <c r="BT2182" s="138" t="str">
        <f t="shared" ca="1" si="1396"/>
        <v/>
      </c>
      <c r="BU2182" s="139" t="str">
        <f t="shared" ca="1" si="1397"/>
        <v/>
      </c>
      <c r="BW2182" s="138" t="str">
        <f t="shared" si="1398"/>
        <v/>
      </c>
      <c r="BX2182" s="104" t="str">
        <f t="shared" si="1399"/>
        <v/>
      </c>
      <c r="BY2182" s="139" t="str">
        <f t="shared" si="1400"/>
        <v/>
      </c>
      <c r="CA2182" s="138" t="str">
        <f t="shared" si="1401"/>
        <v/>
      </c>
      <c r="CB2182" s="104" t="str">
        <f t="shared" si="1402"/>
        <v/>
      </c>
      <c r="CC2182" s="139" t="str">
        <f t="shared" si="1403"/>
        <v/>
      </c>
      <c r="CE2182" s="162" t="str">
        <f t="shared" si="1404"/>
        <v/>
      </c>
      <c r="CF2182" s="163" t="str">
        <f t="shared" si="1405"/>
        <v/>
      </c>
      <c r="CG2182" s="164" t="str">
        <f t="shared" si="1406"/>
        <v/>
      </c>
      <c r="CI2182" s="162" t="str">
        <f t="shared" si="1407"/>
        <v/>
      </c>
      <c r="CJ2182" s="163" t="str">
        <f t="shared" si="1410"/>
        <v/>
      </c>
      <c r="CK2182" s="164" t="str">
        <f t="shared" si="1411"/>
        <v/>
      </c>
      <c r="CM2182" s="169" t="str">
        <f t="shared" si="1408"/>
        <v/>
      </c>
      <c r="CN2182" s="139" t="str">
        <f t="shared" si="1409"/>
        <v/>
      </c>
      <c r="CP2182" s="41" t="str">
        <f>IF($CM2182="", "", COUNTIF($CM$11:$CM$3035, "&lt;"&amp;$CM2182)+1+COUNTIF($CM$11:$CM2182, $CM2182)-1)</f>
        <v/>
      </c>
    </row>
    <row r="2183" spans="1:94" x14ac:dyDescent="0.25">
      <c r="A2183" s="40"/>
      <c r="B2183" s="82" t="str">
        <f>IF($I2183="", "", IFERROR(INDEX('Job Database'!$AE$11:$AE$3035, MATCH($I2183, 'Job Database'!$X$11:$X$3035, 0)), ""))</f>
        <v/>
      </c>
      <c r="C2183" s="69" t="str">
        <f>IF($I2183="", "", IF(COUNTIF('Job Database'!$X$11:$X$3035, $I2183)=0, $AC$5, $AC$4))</f>
        <v/>
      </c>
      <c r="D2183" s="40"/>
      <c r="E2183" s="85" t="str">
        <f>IF($I2183="", "", IF(IFERROR(INDEX('Job Database'!$M$11:$M$3035, MATCH($I2183, 'Job Database'!$X$11:$X$3035, 0)), "")="", "", IFERROR(INDEX('Job Database'!$M$11:$M$3035, MATCH($I2183, 'Job Database'!$X$11:$X$3035, 0)), "")))</f>
        <v/>
      </c>
      <c r="F2183" s="40"/>
      <c r="G2183" s="88" t="str">
        <f t="shared" si="1383"/>
        <v/>
      </c>
      <c r="H2183" s="40"/>
      <c r="I2183" s="24"/>
      <c r="J2183" s="34"/>
      <c r="K2183" s="106"/>
      <c r="L2183" s="79"/>
      <c r="M2183" s="34"/>
      <c r="N2183" s="79"/>
      <c r="O2183" s="31"/>
      <c r="P2183" s="53"/>
      <c r="Q2183" s="40"/>
      <c r="S2183" s="41" t="str">
        <f t="shared" si="1371"/>
        <v/>
      </c>
      <c r="T2183" s="41" t="str">
        <f t="shared" si="1372"/>
        <v/>
      </c>
      <c r="U2183" s="41" t="str">
        <f t="shared" si="1384"/>
        <v/>
      </c>
      <c r="W2183" s="74" t="str">
        <f>IF('Job Database'!$X2183="", "", 'Job Database'!$X2183)</f>
        <v/>
      </c>
      <c r="Y2183" s="41" t="str">
        <f>IF($W2183="", "", IF(COUNTIF($I$11:$I$3035, $W2183)&gt;0, "", MAX($Y$10:$Y2182)+1))</f>
        <v/>
      </c>
      <c r="Z2183" s="41">
        <v>2173</v>
      </c>
      <c r="AA2183" s="58" t="str">
        <f t="shared" si="1385"/>
        <v/>
      </c>
      <c r="AC2183" s="41" t="str">
        <f t="shared" si="1373"/>
        <v/>
      </c>
      <c r="AE2183" s="41" t="str">
        <f t="shared" si="1386"/>
        <v/>
      </c>
      <c r="AJ2183" s="154" t="str">
        <f t="shared" si="1387"/>
        <v/>
      </c>
      <c r="AL2183" s="120" t="str">
        <f t="shared" si="1388"/>
        <v/>
      </c>
      <c r="AM2183" s="104" t="str">
        <f t="shared" si="1389"/>
        <v/>
      </c>
      <c r="AN2183" s="104" t="str">
        <f t="shared" si="1390"/>
        <v/>
      </c>
      <c r="AO2183" s="104" t="str">
        <f t="shared" si="1374"/>
        <v/>
      </c>
      <c r="AP2183" s="104" t="str">
        <f t="shared" si="1375"/>
        <v/>
      </c>
      <c r="AQ2183" s="121" t="str">
        <f t="shared" si="1391"/>
        <v/>
      </c>
      <c r="AS2183" s="88" t="str">
        <f t="shared" si="1376"/>
        <v/>
      </c>
      <c r="AT2183" s="68" t="str">
        <f t="shared" si="1392"/>
        <v/>
      </c>
      <c r="AU2183" s="68" t="str">
        <f t="shared" si="1393"/>
        <v/>
      </c>
      <c r="AV2183" s="68" t="str">
        <f t="shared" si="1394"/>
        <v/>
      </c>
      <c r="AW2183" s="88" t="str">
        <f t="shared" si="1377"/>
        <v/>
      </c>
      <c r="AZ2183" s="88" t="str">
        <f t="shared" si="1378"/>
        <v/>
      </c>
      <c r="BA2183" s="68" t="str">
        <f t="shared" si="1379"/>
        <v/>
      </c>
      <c r="BB2183" s="68" t="str">
        <f t="shared" si="1380"/>
        <v/>
      </c>
      <c r="BC2183" s="68" t="str">
        <f t="shared" si="1381"/>
        <v/>
      </c>
      <c r="BD2183" s="69" t="str">
        <f t="shared" si="1382"/>
        <v/>
      </c>
      <c r="BE2183" s="69" t="str">
        <f t="shared" si="1395"/>
        <v/>
      </c>
      <c r="BT2183" s="138" t="str">
        <f t="shared" ca="1" si="1396"/>
        <v/>
      </c>
      <c r="BU2183" s="139" t="str">
        <f t="shared" ca="1" si="1397"/>
        <v/>
      </c>
      <c r="BW2183" s="138" t="str">
        <f t="shared" si="1398"/>
        <v/>
      </c>
      <c r="BX2183" s="104" t="str">
        <f t="shared" si="1399"/>
        <v/>
      </c>
      <c r="BY2183" s="139" t="str">
        <f t="shared" si="1400"/>
        <v/>
      </c>
      <c r="CA2183" s="138" t="str">
        <f t="shared" si="1401"/>
        <v/>
      </c>
      <c r="CB2183" s="104" t="str">
        <f t="shared" si="1402"/>
        <v/>
      </c>
      <c r="CC2183" s="139" t="str">
        <f t="shared" si="1403"/>
        <v/>
      </c>
      <c r="CE2183" s="162" t="str">
        <f t="shared" si="1404"/>
        <v/>
      </c>
      <c r="CF2183" s="163" t="str">
        <f t="shared" si="1405"/>
        <v/>
      </c>
      <c r="CG2183" s="164" t="str">
        <f t="shared" si="1406"/>
        <v/>
      </c>
      <c r="CI2183" s="162" t="str">
        <f t="shared" si="1407"/>
        <v/>
      </c>
      <c r="CJ2183" s="163" t="str">
        <f t="shared" si="1410"/>
        <v/>
      </c>
      <c r="CK2183" s="164" t="str">
        <f t="shared" si="1411"/>
        <v/>
      </c>
      <c r="CM2183" s="169" t="str">
        <f t="shared" si="1408"/>
        <v/>
      </c>
      <c r="CN2183" s="139" t="str">
        <f t="shared" si="1409"/>
        <v/>
      </c>
      <c r="CP2183" s="41" t="str">
        <f>IF($CM2183="", "", COUNTIF($CM$11:$CM$3035, "&lt;"&amp;$CM2183)+1+COUNTIF($CM$11:$CM2183, $CM2183)-1)</f>
        <v/>
      </c>
    </row>
    <row r="2184" spans="1:94" x14ac:dyDescent="0.25">
      <c r="A2184" s="40"/>
      <c r="B2184" s="82" t="str">
        <f>IF($I2184="", "", IFERROR(INDEX('Job Database'!$AE$11:$AE$3035, MATCH($I2184, 'Job Database'!$X$11:$X$3035, 0)), ""))</f>
        <v/>
      </c>
      <c r="C2184" s="69" t="str">
        <f>IF($I2184="", "", IF(COUNTIF('Job Database'!$X$11:$X$3035, $I2184)=0, $AC$5, $AC$4))</f>
        <v/>
      </c>
      <c r="D2184" s="40"/>
      <c r="E2184" s="85" t="str">
        <f>IF($I2184="", "", IF(IFERROR(INDEX('Job Database'!$M$11:$M$3035, MATCH($I2184, 'Job Database'!$X$11:$X$3035, 0)), "")="", "", IFERROR(INDEX('Job Database'!$M$11:$M$3035, MATCH($I2184, 'Job Database'!$X$11:$X$3035, 0)), "")))</f>
        <v/>
      </c>
      <c r="F2184" s="40"/>
      <c r="G2184" s="88" t="str">
        <f t="shared" si="1383"/>
        <v/>
      </c>
      <c r="H2184" s="40"/>
      <c r="I2184" s="24"/>
      <c r="J2184" s="34"/>
      <c r="K2184" s="106"/>
      <c r="L2184" s="79"/>
      <c r="M2184" s="34"/>
      <c r="N2184" s="79"/>
      <c r="O2184" s="31"/>
      <c r="P2184" s="53"/>
      <c r="Q2184" s="40"/>
      <c r="S2184" s="41" t="str">
        <f t="shared" si="1371"/>
        <v/>
      </c>
      <c r="T2184" s="41" t="str">
        <f t="shared" si="1372"/>
        <v/>
      </c>
      <c r="U2184" s="41" t="str">
        <f t="shared" si="1384"/>
        <v/>
      </c>
      <c r="W2184" s="74" t="str">
        <f>IF('Job Database'!$X2184="", "", 'Job Database'!$X2184)</f>
        <v/>
      </c>
      <c r="Y2184" s="41" t="str">
        <f>IF($W2184="", "", IF(COUNTIF($I$11:$I$3035, $W2184)&gt;0, "", MAX($Y$10:$Y2183)+1))</f>
        <v/>
      </c>
      <c r="Z2184" s="41">
        <v>2174</v>
      </c>
      <c r="AA2184" s="58" t="str">
        <f t="shared" si="1385"/>
        <v/>
      </c>
      <c r="AC2184" s="41" t="str">
        <f t="shared" si="1373"/>
        <v/>
      </c>
      <c r="AE2184" s="41" t="str">
        <f t="shared" si="1386"/>
        <v/>
      </c>
      <c r="AJ2184" s="154" t="str">
        <f t="shared" si="1387"/>
        <v/>
      </c>
      <c r="AL2184" s="120" t="str">
        <f t="shared" si="1388"/>
        <v/>
      </c>
      <c r="AM2184" s="104" t="str">
        <f t="shared" si="1389"/>
        <v/>
      </c>
      <c r="AN2184" s="104" t="str">
        <f t="shared" si="1390"/>
        <v/>
      </c>
      <c r="AO2184" s="104" t="str">
        <f t="shared" si="1374"/>
        <v/>
      </c>
      <c r="AP2184" s="104" t="str">
        <f t="shared" si="1375"/>
        <v/>
      </c>
      <c r="AQ2184" s="121" t="str">
        <f t="shared" si="1391"/>
        <v/>
      </c>
      <c r="AS2184" s="88" t="str">
        <f t="shared" si="1376"/>
        <v/>
      </c>
      <c r="AT2184" s="68" t="str">
        <f t="shared" si="1392"/>
        <v/>
      </c>
      <c r="AU2184" s="68" t="str">
        <f t="shared" si="1393"/>
        <v/>
      </c>
      <c r="AV2184" s="68" t="str">
        <f t="shared" si="1394"/>
        <v/>
      </c>
      <c r="AW2184" s="88" t="str">
        <f t="shared" si="1377"/>
        <v/>
      </c>
      <c r="AZ2184" s="88" t="str">
        <f t="shared" si="1378"/>
        <v/>
      </c>
      <c r="BA2184" s="68" t="str">
        <f t="shared" si="1379"/>
        <v/>
      </c>
      <c r="BB2184" s="68" t="str">
        <f t="shared" si="1380"/>
        <v/>
      </c>
      <c r="BC2184" s="68" t="str">
        <f t="shared" si="1381"/>
        <v/>
      </c>
      <c r="BD2184" s="69" t="str">
        <f t="shared" si="1382"/>
        <v/>
      </c>
      <c r="BE2184" s="69" t="str">
        <f t="shared" si="1395"/>
        <v/>
      </c>
      <c r="BT2184" s="138" t="str">
        <f t="shared" ca="1" si="1396"/>
        <v/>
      </c>
      <c r="BU2184" s="139" t="str">
        <f t="shared" ca="1" si="1397"/>
        <v/>
      </c>
      <c r="BW2184" s="138" t="str">
        <f t="shared" si="1398"/>
        <v/>
      </c>
      <c r="BX2184" s="104" t="str">
        <f t="shared" si="1399"/>
        <v/>
      </c>
      <c r="BY2184" s="139" t="str">
        <f t="shared" si="1400"/>
        <v/>
      </c>
      <c r="CA2184" s="138" t="str">
        <f t="shared" si="1401"/>
        <v/>
      </c>
      <c r="CB2184" s="104" t="str">
        <f t="shared" si="1402"/>
        <v/>
      </c>
      <c r="CC2184" s="139" t="str">
        <f t="shared" si="1403"/>
        <v/>
      </c>
      <c r="CE2184" s="162" t="str">
        <f t="shared" si="1404"/>
        <v/>
      </c>
      <c r="CF2184" s="163" t="str">
        <f t="shared" si="1405"/>
        <v/>
      </c>
      <c r="CG2184" s="164" t="str">
        <f t="shared" si="1406"/>
        <v/>
      </c>
      <c r="CI2184" s="162" t="str">
        <f t="shared" si="1407"/>
        <v/>
      </c>
      <c r="CJ2184" s="163" t="str">
        <f t="shared" si="1410"/>
        <v/>
      </c>
      <c r="CK2184" s="164" t="str">
        <f t="shared" si="1411"/>
        <v/>
      </c>
      <c r="CM2184" s="169" t="str">
        <f t="shared" si="1408"/>
        <v/>
      </c>
      <c r="CN2184" s="139" t="str">
        <f t="shared" si="1409"/>
        <v/>
      </c>
      <c r="CP2184" s="41" t="str">
        <f>IF($CM2184="", "", COUNTIF($CM$11:$CM$3035, "&lt;"&amp;$CM2184)+1+COUNTIF($CM$11:$CM2184, $CM2184)-1)</f>
        <v/>
      </c>
    </row>
    <row r="2185" spans="1:94" x14ac:dyDescent="0.25">
      <c r="A2185" s="40"/>
      <c r="B2185" s="82" t="str">
        <f>IF($I2185="", "", IFERROR(INDEX('Job Database'!$AE$11:$AE$3035, MATCH($I2185, 'Job Database'!$X$11:$X$3035, 0)), ""))</f>
        <v/>
      </c>
      <c r="C2185" s="69" t="str">
        <f>IF($I2185="", "", IF(COUNTIF('Job Database'!$X$11:$X$3035, $I2185)=0, $AC$5, $AC$4))</f>
        <v/>
      </c>
      <c r="D2185" s="40"/>
      <c r="E2185" s="85" t="str">
        <f>IF($I2185="", "", IF(IFERROR(INDEX('Job Database'!$M$11:$M$3035, MATCH($I2185, 'Job Database'!$X$11:$X$3035, 0)), "")="", "", IFERROR(INDEX('Job Database'!$M$11:$M$3035, MATCH($I2185, 'Job Database'!$X$11:$X$3035, 0)), "")))</f>
        <v/>
      </c>
      <c r="F2185" s="40"/>
      <c r="G2185" s="88" t="str">
        <f t="shared" si="1383"/>
        <v/>
      </c>
      <c r="H2185" s="40"/>
      <c r="I2185" s="24"/>
      <c r="J2185" s="34"/>
      <c r="K2185" s="106"/>
      <c r="L2185" s="79"/>
      <c r="M2185" s="34"/>
      <c r="N2185" s="79"/>
      <c r="O2185" s="31"/>
      <c r="P2185" s="53"/>
      <c r="Q2185" s="40"/>
      <c r="S2185" s="41" t="str">
        <f t="shared" si="1371"/>
        <v/>
      </c>
      <c r="T2185" s="41" t="str">
        <f t="shared" si="1372"/>
        <v/>
      </c>
      <c r="U2185" s="41" t="str">
        <f t="shared" si="1384"/>
        <v/>
      </c>
      <c r="W2185" s="74" t="str">
        <f>IF('Job Database'!$X2185="", "", 'Job Database'!$X2185)</f>
        <v/>
      </c>
      <c r="Y2185" s="41" t="str">
        <f>IF($W2185="", "", IF(COUNTIF($I$11:$I$3035, $W2185)&gt;0, "", MAX($Y$10:$Y2184)+1))</f>
        <v/>
      </c>
      <c r="Z2185" s="41">
        <v>2175</v>
      </c>
      <c r="AA2185" s="58" t="str">
        <f t="shared" si="1385"/>
        <v/>
      </c>
      <c r="AC2185" s="41" t="str">
        <f t="shared" si="1373"/>
        <v/>
      </c>
      <c r="AE2185" s="41" t="str">
        <f t="shared" si="1386"/>
        <v/>
      </c>
      <c r="AJ2185" s="154" t="str">
        <f t="shared" si="1387"/>
        <v/>
      </c>
      <c r="AL2185" s="120" t="str">
        <f t="shared" si="1388"/>
        <v/>
      </c>
      <c r="AM2185" s="104" t="str">
        <f t="shared" si="1389"/>
        <v/>
      </c>
      <c r="AN2185" s="104" t="str">
        <f t="shared" si="1390"/>
        <v/>
      </c>
      <c r="AO2185" s="104" t="str">
        <f t="shared" si="1374"/>
        <v/>
      </c>
      <c r="AP2185" s="104" t="str">
        <f t="shared" si="1375"/>
        <v/>
      </c>
      <c r="AQ2185" s="121" t="str">
        <f t="shared" si="1391"/>
        <v/>
      </c>
      <c r="AS2185" s="88" t="str">
        <f t="shared" si="1376"/>
        <v/>
      </c>
      <c r="AT2185" s="68" t="str">
        <f t="shared" si="1392"/>
        <v/>
      </c>
      <c r="AU2185" s="68" t="str">
        <f t="shared" si="1393"/>
        <v/>
      </c>
      <c r="AV2185" s="68" t="str">
        <f t="shared" si="1394"/>
        <v/>
      </c>
      <c r="AW2185" s="88" t="str">
        <f t="shared" si="1377"/>
        <v/>
      </c>
      <c r="AZ2185" s="88" t="str">
        <f t="shared" si="1378"/>
        <v/>
      </c>
      <c r="BA2185" s="68" t="str">
        <f t="shared" si="1379"/>
        <v/>
      </c>
      <c r="BB2185" s="68" t="str">
        <f t="shared" si="1380"/>
        <v/>
      </c>
      <c r="BC2185" s="68" t="str">
        <f t="shared" si="1381"/>
        <v/>
      </c>
      <c r="BD2185" s="69" t="str">
        <f t="shared" si="1382"/>
        <v/>
      </c>
      <c r="BE2185" s="69" t="str">
        <f t="shared" si="1395"/>
        <v/>
      </c>
      <c r="BT2185" s="138" t="str">
        <f t="shared" ca="1" si="1396"/>
        <v/>
      </c>
      <c r="BU2185" s="139" t="str">
        <f t="shared" ca="1" si="1397"/>
        <v/>
      </c>
      <c r="BW2185" s="138" t="str">
        <f t="shared" si="1398"/>
        <v/>
      </c>
      <c r="BX2185" s="104" t="str">
        <f t="shared" si="1399"/>
        <v/>
      </c>
      <c r="BY2185" s="139" t="str">
        <f t="shared" si="1400"/>
        <v/>
      </c>
      <c r="CA2185" s="138" t="str">
        <f t="shared" si="1401"/>
        <v/>
      </c>
      <c r="CB2185" s="104" t="str">
        <f t="shared" si="1402"/>
        <v/>
      </c>
      <c r="CC2185" s="139" t="str">
        <f t="shared" si="1403"/>
        <v/>
      </c>
      <c r="CE2185" s="162" t="str">
        <f t="shared" si="1404"/>
        <v/>
      </c>
      <c r="CF2185" s="163" t="str">
        <f t="shared" si="1405"/>
        <v/>
      </c>
      <c r="CG2185" s="164" t="str">
        <f t="shared" si="1406"/>
        <v/>
      </c>
      <c r="CI2185" s="162" t="str">
        <f t="shared" si="1407"/>
        <v/>
      </c>
      <c r="CJ2185" s="163" t="str">
        <f t="shared" si="1410"/>
        <v/>
      </c>
      <c r="CK2185" s="164" t="str">
        <f t="shared" si="1411"/>
        <v/>
      </c>
      <c r="CM2185" s="169" t="str">
        <f t="shared" si="1408"/>
        <v/>
      </c>
      <c r="CN2185" s="139" t="str">
        <f t="shared" si="1409"/>
        <v/>
      </c>
      <c r="CP2185" s="41" t="str">
        <f>IF($CM2185="", "", COUNTIF($CM$11:$CM$3035, "&lt;"&amp;$CM2185)+1+COUNTIF($CM$11:$CM2185, $CM2185)-1)</f>
        <v/>
      </c>
    </row>
    <row r="2186" spans="1:94" x14ac:dyDescent="0.25">
      <c r="A2186" s="40"/>
      <c r="B2186" s="82" t="str">
        <f>IF($I2186="", "", IFERROR(INDEX('Job Database'!$AE$11:$AE$3035, MATCH($I2186, 'Job Database'!$X$11:$X$3035, 0)), ""))</f>
        <v/>
      </c>
      <c r="C2186" s="69" t="str">
        <f>IF($I2186="", "", IF(COUNTIF('Job Database'!$X$11:$X$3035, $I2186)=0, $AC$5, $AC$4))</f>
        <v/>
      </c>
      <c r="D2186" s="40"/>
      <c r="E2186" s="85" t="str">
        <f>IF($I2186="", "", IF(IFERROR(INDEX('Job Database'!$M$11:$M$3035, MATCH($I2186, 'Job Database'!$X$11:$X$3035, 0)), "")="", "", IFERROR(INDEX('Job Database'!$M$11:$M$3035, MATCH($I2186, 'Job Database'!$X$11:$X$3035, 0)), "")))</f>
        <v/>
      </c>
      <c r="F2186" s="40"/>
      <c r="G2186" s="88" t="str">
        <f t="shared" si="1383"/>
        <v/>
      </c>
      <c r="H2186" s="40"/>
      <c r="I2186" s="24"/>
      <c r="J2186" s="34"/>
      <c r="K2186" s="106"/>
      <c r="L2186" s="79"/>
      <c r="M2186" s="34"/>
      <c r="N2186" s="79"/>
      <c r="O2186" s="31"/>
      <c r="P2186" s="53"/>
      <c r="Q2186" s="40"/>
      <c r="S2186" s="41" t="str">
        <f t="shared" si="1371"/>
        <v/>
      </c>
      <c r="T2186" s="41" t="str">
        <f t="shared" si="1372"/>
        <v/>
      </c>
      <c r="U2186" s="41" t="str">
        <f t="shared" si="1384"/>
        <v/>
      </c>
      <c r="W2186" s="74" t="str">
        <f>IF('Job Database'!$X2186="", "", 'Job Database'!$X2186)</f>
        <v/>
      </c>
      <c r="Y2186" s="41" t="str">
        <f>IF($W2186="", "", IF(COUNTIF($I$11:$I$3035, $W2186)&gt;0, "", MAX($Y$10:$Y2185)+1))</f>
        <v/>
      </c>
      <c r="Z2186" s="41">
        <v>2176</v>
      </c>
      <c r="AA2186" s="58" t="str">
        <f t="shared" si="1385"/>
        <v/>
      </c>
      <c r="AC2186" s="41" t="str">
        <f t="shared" si="1373"/>
        <v/>
      </c>
      <c r="AE2186" s="41" t="str">
        <f t="shared" si="1386"/>
        <v/>
      </c>
      <c r="AJ2186" s="154" t="str">
        <f t="shared" si="1387"/>
        <v/>
      </c>
      <c r="AL2186" s="120" t="str">
        <f t="shared" si="1388"/>
        <v/>
      </c>
      <c r="AM2186" s="104" t="str">
        <f t="shared" si="1389"/>
        <v/>
      </c>
      <c r="AN2186" s="104" t="str">
        <f t="shared" si="1390"/>
        <v/>
      </c>
      <c r="AO2186" s="104" t="str">
        <f t="shared" si="1374"/>
        <v/>
      </c>
      <c r="AP2186" s="104" t="str">
        <f t="shared" si="1375"/>
        <v/>
      </c>
      <c r="AQ2186" s="121" t="str">
        <f t="shared" si="1391"/>
        <v/>
      </c>
      <c r="AS2186" s="88" t="str">
        <f t="shared" si="1376"/>
        <v/>
      </c>
      <c r="AT2186" s="68" t="str">
        <f t="shared" si="1392"/>
        <v/>
      </c>
      <c r="AU2186" s="68" t="str">
        <f t="shared" si="1393"/>
        <v/>
      </c>
      <c r="AV2186" s="68" t="str">
        <f t="shared" si="1394"/>
        <v/>
      </c>
      <c r="AW2186" s="88" t="str">
        <f t="shared" si="1377"/>
        <v/>
      </c>
      <c r="AZ2186" s="88" t="str">
        <f t="shared" si="1378"/>
        <v/>
      </c>
      <c r="BA2186" s="68" t="str">
        <f t="shared" si="1379"/>
        <v/>
      </c>
      <c r="BB2186" s="68" t="str">
        <f t="shared" si="1380"/>
        <v/>
      </c>
      <c r="BC2186" s="68" t="str">
        <f t="shared" si="1381"/>
        <v/>
      </c>
      <c r="BD2186" s="69" t="str">
        <f t="shared" si="1382"/>
        <v/>
      </c>
      <c r="BE2186" s="69" t="str">
        <f t="shared" si="1395"/>
        <v/>
      </c>
      <c r="BT2186" s="138" t="str">
        <f t="shared" ca="1" si="1396"/>
        <v/>
      </c>
      <c r="BU2186" s="139" t="str">
        <f t="shared" ca="1" si="1397"/>
        <v/>
      </c>
      <c r="BW2186" s="138" t="str">
        <f t="shared" si="1398"/>
        <v/>
      </c>
      <c r="BX2186" s="104" t="str">
        <f t="shared" si="1399"/>
        <v/>
      </c>
      <c r="BY2186" s="139" t="str">
        <f t="shared" si="1400"/>
        <v/>
      </c>
      <c r="CA2186" s="138" t="str">
        <f t="shared" si="1401"/>
        <v/>
      </c>
      <c r="CB2186" s="104" t="str">
        <f t="shared" si="1402"/>
        <v/>
      </c>
      <c r="CC2186" s="139" t="str">
        <f t="shared" si="1403"/>
        <v/>
      </c>
      <c r="CE2186" s="162" t="str">
        <f t="shared" si="1404"/>
        <v/>
      </c>
      <c r="CF2186" s="163" t="str">
        <f t="shared" si="1405"/>
        <v/>
      </c>
      <c r="CG2186" s="164" t="str">
        <f t="shared" si="1406"/>
        <v/>
      </c>
      <c r="CI2186" s="162" t="str">
        <f t="shared" si="1407"/>
        <v/>
      </c>
      <c r="CJ2186" s="163" t="str">
        <f t="shared" si="1410"/>
        <v/>
      </c>
      <c r="CK2186" s="164" t="str">
        <f t="shared" si="1411"/>
        <v/>
      </c>
      <c r="CM2186" s="169" t="str">
        <f t="shared" si="1408"/>
        <v/>
      </c>
      <c r="CN2186" s="139" t="str">
        <f t="shared" si="1409"/>
        <v/>
      </c>
      <c r="CP2186" s="41" t="str">
        <f>IF($CM2186="", "", COUNTIF($CM$11:$CM$3035, "&lt;"&amp;$CM2186)+1+COUNTIF($CM$11:$CM2186, $CM2186)-1)</f>
        <v/>
      </c>
    </row>
    <row r="2187" spans="1:94" x14ac:dyDescent="0.25">
      <c r="A2187" s="40"/>
      <c r="B2187" s="82" t="str">
        <f>IF($I2187="", "", IFERROR(INDEX('Job Database'!$AE$11:$AE$3035, MATCH($I2187, 'Job Database'!$X$11:$X$3035, 0)), ""))</f>
        <v/>
      </c>
      <c r="C2187" s="69" t="str">
        <f>IF($I2187="", "", IF(COUNTIF('Job Database'!$X$11:$X$3035, $I2187)=0, $AC$5, $AC$4))</f>
        <v/>
      </c>
      <c r="D2187" s="40"/>
      <c r="E2187" s="85" t="str">
        <f>IF($I2187="", "", IF(IFERROR(INDEX('Job Database'!$M$11:$M$3035, MATCH($I2187, 'Job Database'!$X$11:$X$3035, 0)), "")="", "", IFERROR(INDEX('Job Database'!$M$11:$M$3035, MATCH($I2187, 'Job Database'!$X$11:$X$3035, 0)), "")))</f>
        <v/>
      </c>
      <c r="F2187" s="40"/>
      <c r="G2187" s="88" t="str">
        <f t="shared" si="1383"/>
        <v/>
      </c>
      <c r="H2187" s="40"/>
      <c r="I2187" s="24"/>
      <c r="J2187" s="34"/>
      <c r="K2187" s="106"/>
      <c r="L2187" s="79"/>
      <c r="M2187" s="34"/>
      <c r="N2187" s="79"/>
      <c r="O2187" s="31"/>
      <c r="P2187" s="53"/>
      <c r="Q2187" s="40"/>
      <c r="S2187" s="41" t="str">
        <f t="shared" ref="S2187:S2250" si="1412">IF($K2187="", "", IF($AG$5&lt;=$K2187, "X", ""))</f>
        <v/>
      </c>
      <c r="T2187" s="41" t="str">
        <f t="shared" ref="T2187:T2250" si="1413">IF($K2187="", "", IF($AG$5&gt;$K2187, "X", ""))</f>
        <v/>
      </c>
      <c r="U2187" s="41" t="str">
        <f t="shared" si="1384"/>
        <v/>
      </c>
      <c r="W2187" s="74" t="str">
        <f>IF('Job Database'!$X2187="", "", 'Job Database'!$X2187)</f>
        <v/>
      </c>
      <c r="Y2187" s="41" t="str">
        <f>IF($W2187="", "", IF(COUNTIF($I$11:$I$3035, $W2187)&gt;0, "", MAX($Y$10:$Y2186)+1))</f>
        <v/>
      </c>
      <c r="Z2187" s="41">
        <v>2177</v>
      </c>
      <c r="AA2187" s="58" t="str">
        <f t="shared" si="1385"/>
        <v/>
      </c>
      <c r="AC2187" s="41" t="str">
        <f t="shared" ref="AC2187:AC2250" si="1414">IF($I2187="", "", IF(COUNTIF($W$11:$W$3035, $I2187)=0, "X", ""))</f>
        <v/>
      </c>
      <c r="AE2187" s="41" t="str">
        <f t="shared" si="1386"/>
        <v/>
      </c>
      <c r="AJ2187" s="154" t="str">
        <f t="shared" si="1387"/>
        <v/>
      </c>
      <c r="AL2187" s="120" t="str">
        <f t="shared" si="1388"/>
        <v/>
      </c>
      <c r="AM2187" s="104" t="str">
        <f t="shared" si="1389"/>
        <v/>
      </c>
      <c r="AN2187" s="104" t="str">
        <f t="shared" si="1390"/>
        <v/>
      </c>
      <c r="AO2187" s="104" t="str">
        <f t="shared" ref="AO2187:AO2250" si="1415">IF(COUNTIF($AZ2187:$BE2187, $AZ$5)&gt;0, "X", "")</f>
        <v/>
      </c>
      <c r="AP2187" s="104" t="str">
        <f t="shared" ref="AP2187:AP2250" si="1416">IF(COUNTIF($AZ2187:$BE2187, $AZ$4)&gt;0, "X", "")</f>
        <v/>
      </c>
      <c r="AQ2187" s="121" t="str">
        <f t="shared" si="1391"/>
        <v/>
      </c>
      <c r="AS2187" s="88" t="str">
        <f t="shared" ref="AS2187:AS2250" si="1417">IF(OR(NOT(J2187=""), E2187="", NOT($O2187=""), NOT($P2187="")), "", NETWORKDAYS(E2187, $AG$5, $BJ$34:$BJ$57))</f>
        <v/>
      </c>
      <c r="AT2187" s="68" t="str">
        <f t="shared" si="1392"/>
        <v/>
      </c>
      <c r="AU2187" s="68" t="str">
        <f t="shared" si="1393"/>
        <v/>
      </c>
      <c r="AV2187" s="68" t="str">
        <f t="shared" si="1394"/>
        <v/>
      </c>
      <c r="AW2187" s="88" t="str">
        <f t="shared" ref="AW2187:AW2250" si="1418">IF(OR(NOT(O2187=""), N2187="", NOT($O2187=""), NOT($P2187="")), "", NETWORKDAYS(N2187, $AG$5, $BJ$34:$BJ$57))</f>
        <v/>
      </c>
      <c r="AZ2187" s="88" t="str">
        <f t="shared" ref="AZ2187:AZ2250" si="1419">IF(OR(AS2187="", $U2187="X"), "", IF(AS2187&gt;=AS$7, $AZ$4, IF(AS2187&gt;=AS$9, $AZ$5, "")))</f>
        <v/>
      </c>
      <c r="BA2187" s="68" t="str">
        <f t="shared" ref="BA2187:BA2250" si="1420">IF(OR(AT2187="", $U2187="X"), "", IF(AT2187&gt;=AT$7, $AZ$4, IF(AT2187&gt;=AT$9, $AZ$5, "")))</f>
        <v/>
      </c>
      <c r="BB2187" s="68" t="str">
        <f t="shared" ref="BB2187:BB2250" si="1421">IF(OR(AU2187="", $U2187="X"), "", IF(AU2187&gt;=AU$7, $AZ$4, IF(AU2187&gt;=AU$9, $AZ$5, "")))</f>
        <v/>
      </c>
      <c r="BC2187" s="68" t="str">
        <f t="shared" ref="BC2187:BC2250" si="1422">IF(OR(AV2187="", $U2187="X"), "", IF(AV2187&gt;=AV$7, $AZ$4, IF(AV2187&gt;=AV$9, $AZ$5, "")))</f>
        <v/>
      </c>
      <c r="BD2187" s="69" t="str">
        <f t="shared" ref="BD2187:BD2250" si="1423">IF(OR(AW2187="", $U2187="X"), "", IF(AW2187&gt;=AW$7, $AZ$4, IF(AW2187&gt;=AW$9, $AZ$5, "")))</f>
        <v/>
      </c>
      <c r="BE2187" s="69" t="str">
        <f t="shared" si="1395"/>
        <v/>
      </c>
      <c r="BT2187" s="138" t="str">
        <f t="shared" ca="1" si="1396"/>
        <v/>
      </c>
      <c r="BU2187" s="139" t="str">
        <f t="shared" ca="1" si="1397"/>
        <v/>
      </c>
      <c r="BW2187" s="138" t="str">
        <f t="shared" si="1398"/>
        <v/>
      </c>
      <c r="BX2187" s="104" t="str">
        <f t="shared" si="1399"/>
        <v/>
      </c>
      <c r="BY2187" s="139" t="str">
        <f t="shared" si="1400"/>
        <v/>
      </c>
      <c r="CA2187" s="138" t="str">
        <f t="shared" si="1401"/>
        <v/>
      </c>
      <c r="CB2187" s="104" t="str">
        <f t="shared" si="1402"/>
        <v/>
      </c>
      <c r="CC2187" s="139" t="str">
        <f t="shared" si="1403"/>
        <v/>
      </c>
      <c r="CE2187" s="162" t="str">
        <f t="shared" si="1404"/>
        <v/>
      </c>
      <c r="CF2187" s="163" t="str">
        <f t="shared" si="1405"/>
        <v/>
      </c>
      <c r="CG2187" s="164" t="str">
        <f t="shared" si="1406"/>
        <v/>
      </c>
      <c r="CI2187" s="162" t="str">
        <f t="shared" si="1407"/>
        <v/>
      </c>
      <c r="CJ2187" s="163" t="str">
        <f t="shared" si="1410"/>
        <v/>
      </c>
      <c r="CK2187" s="164" t="str">
        <f t="shared" si="1411"/>
        <v/>
      </c>
      <c r="CM2187" s="169" t="str">
        <f t="shared" si="1408"/>
        <v/>
      </c>
      <c r="CN2187" s="139" t="str">
        <f t="shared" si="1409"/>
        <v/>
      </c>
      <c r="CP2187" s="41" t="str">
        <f>IF($CM2187="", "", COUNTIF($CM$11:$CM$3035, "&lt;"&amp;$CM2187)+1+COUNTIF($CM$11:$CM2187, $CM2187)-1)</f>
        <v/>
      </c>
    </row>
    <row r="2188" spans="1:94" x14ac:dyDescent="0.25">
      <c r="A2188" s="40"/>
      <c r="B2188" s="82" t="str">
        <f>IF($I2188="", "", IFERROR(INDEX('Job Database'!$AE$11:$AE$3035, MATCH($I2188, 'Job Database'!$X$11:$X$3035, 0)), ""))</f>
        <v/>
      </c>
      <c r="C2188" s="69" t="str">
        <f>IF($I2188="", "", IF(COUNTIF('Job Database'!$X$11:$X$3035, $I2188)=0, $AC$5, $AC$4))</f>
        <v/>
      </c>
      <c r="D2188" s="40"/>
      <c r="E2188" s="85" t="str">
        <f>IF($I2188="", "", IF(IFERROR(INDEX('Job Database'!$M$11:$M$3035, MATCH($I2188, 'Job Database'!$X$11:$X$3035, 0)), "")="", "", IFERROR(INDEX('Job Database'!$M$11:$M$3035, MATCH($I2188, 'Job Database'!$X$11:$X$3035, 0)), "")))</f>
        <v/>
      </c>
      <c r="F2188" s="40"/>
      <c r="G2188" s="88" t="str">
        <f t="shared" ref="G2188:G2251" si="1424">$AJ2188</f>
        <v/>
      </c>
      <c r="H2188" s="40"/>
      <c r="I2188" s="24"/>
      <c r="J2188" s="34"/>
      <c r="K2188" s="106"/>
      <c r="L2188" s="79"/>
      <c r="M2188" s="34"/>
      <c r="N2188" s="79"/>
      <c r="O2188" s="31"/>
      <c r="P2188" s="53"/>
      <c r="Q2188" s="40"/>
      <c r="S2188" s="41" t="str">
        <f t="shared" si="1412"/>
        <v/>
      </c>
      <c r="T2188" s="41" t="str">
        <f t="shared" si="1413"/>
        <v/>
      </c>
      <c r="U2188" s="41" t="str">
        <f t="shared" ref="U2188:U2251" si="1425">IF(OR($S2188="X", $T2188="X"), "X", "")</f>
        <v/>
      </c>
      <c r="W2188" s="74" t="str">
        <f>IF('Job Database'!$X2188="", "", 'Job Database'!$X2188)</f>
        <v/>
      </c>
      <c r="Y2188" s="41" t="str">
        <f>IF($W2188="", "", IF(COUNTIF($I$11:$I$3035, $W2188)&gt;0, "", MAX($Y$10:$Y2187)+1))</f>
        <v/>
      </c>
      <c r="Z2188" s="41">
        <v>2178</v>
      </c>
      <c r="AA2188" s="58" t="str">
        <f t="shared" ref="AA2188:AA2251" si="1426">IFERROR(INDEX($W$11:$W$3035, MATCH($Z2188, $Y$11:$Y$3035, 0)), "")</f>
        <v/>
      </c>
      <c r="AC2188" s="41" t="str">
        <f t="shared" si="1414"/>
        <v/>
      </c>
      <c r="AE2188" s="41" t="str">
        <f t="shared" ref="AE2188:AE2251" si="1427">IF($I2188="", "", IF(COUNTIF($I$11:$I$3035, $I2188)&gt;1, "X", ""))</f>
        <v/>
      </c>
      <c r="AJ2188" s="154" t="str">
        <f t="shared" ref="AJ2188:AJ2251" si="1428">IFERROR(INDEX($AL$10:$AQ$10, $AK$10, MATCH("X", $AL2188:$AQ2188, 0)), "")</f>
        <v/>
      </c>
      <c r="AL2188" s="120" t="str">
        <f t="shared" ref="AL2188:AL2251" si="1429">IF(AND(OR($O2188=$AG$15, $O2188=$AG$16), $P2188=$AH$11), "X", "")</f>
        <v/>
      </c>
      <c r="AM2188" s="104" t="str">
        <f t="shared" ref="AM2188:AM2251" si="1430">IF(AND(OR($O2188=$AG$15, $O2188=$AG$16), $P2188=$AH$13), "X", "")</f>
        <v/>
      </c>
      <c r="AN2188" s="104" t="str">
        <f t="shared" ref="AN2188:AN2251" si="1431">IF(AND(AL2188="", AM2188="", AP2188="", AQ2188="", AO2188="", NOT($I2188="")), "X", "")</f>
        <v/>
      </c>
      <c r="AO2188" s="104" t="str">
        <f t="shared" si="1415"/>
        <v/>
      </c>
      <c r="AP2188" s="104" t="str">
        <f t="shared" si="1416"/>
        <v/>
      </c>
      <c r="AQ2188" s="121" t="str">
        <f t="shared" ref="AQ2188:AQ2251" si="1432">IF(COUNTIF($AG$11:$AG$14, $O2188)&gt;0, "X", "")</f>
        <v/>
      </c>
      <c r="AS2188" s="88" t="str">
        <f t="shared" si="1417"/>
        <v/>
      </c>
      <c r="AT2188" s="68" t="str">
        <f t="shared" ref="AT2188:AT2251" si="1433">IF(OR($J2188="", NOT(L2188=""), NOT($O2188=""), NOT($P2188="")), "", NETWORKDAYS($J2188, $AG$5, $BJ$34:$BJ$57))</f>
        <v/>
      </c>
      <c r="AU2188" s="68" t="str">
        <f t="shared" ref="AU2188:AU2251" si="1434">IF(OR($L2188="", NOT(M2188=""), NOT($O2188=""), NOT($P2188="")), "", NETWORKDAYS($L2188, $AG$5, $BJ$34:$BJ$57))</f>
        <v/>
      </c>
      <c r="AV2188" s="68" t="str">
        <f t="shared" ref="AV2188:AV2251" si="1435">IF(OR($M2188="", NOT(N2188=""), NOT($O2188=""), NOT($P2188="")), "", NETWORKDAYS($M2188, $AG$5, $BJ$34:$BJ$57))</f>
        <v/>
      </c>
      <c r="AW2188" s="88" t="str">
        <f t="shared" si="1418"/>
        <v/>
      </c>
      <c r="AZ2188" s="88" t="str">
        <f t="shared" si="1419"/>
        <v/>
      </c>
      <c r="BA2188" s="68" t="str">
        <f t="shared" si="1420"/>
        <v/>
      </c>
      <c r="BB2188" s="68" t="str">
        <f t="shared" si="1421"/>
        <v/>
      </c>
      <c r="BC2188" s="68" t="str">
        <f t="shared" si="1422"/>
        <v/>
      </c>
      <c r="BD2188" s="69" t="str">
        <f t="shared" si="1423"/>
        <v/>
      </c>
      <c r="BE2188" s="69" t="str">
        <f t="shared" ref="BE2188:BE2251" si="1436">BD2188</f>
        <v/>
      </c>
      <c r="BT2188" s="138" t="str">
        <f t="shared" ref="BT2188:BT2251" ca="1" si="1437">IF($BU2188="X", "", IF(COUNTIF($CA2188:$CC2188, "X")&gt;0, "X", ""))</f>
        <v/>
      </c>
      <c r="BU2188" s="139" t="str">
        <f t="shared" ref="BU2188:BU2251" ca="1" si="1438">IF(OR($L2188=$AG$5, $M2188=$AG$5, $N2188=$AG$5), "X", "")</f>
        <v/>
      </c>
      <c r="BW2188" s="138" t="str">
        <f t="shared" ref="BW2188:BW2251" si="1439">IF(L2188="", "", NETWORKDAYS($AG$5, L2188, $BJ$34:$BJ$57))</f>
        <v/>
      </c>
      <c r="BX2188" s="104" t="str">
        <f t="shared" ref="BX2188:BX2251" si="1440">IF(M2188="", "", NETWORKDAYS($AG$5, M2188, $BJ$34:$BJ$57))</f>
        <v/>
      </c>
      <c r="BY2188" s="139" t="str">
        <f t="shared" ref="BY2188:BY2251" si="1441">IF(N2188="", "", NETWORKDAYS($AG$5, N2188, $BJ$34:$BJ$57))</f>
        <v/>
      </c>
      <c r="CA2188" s="138" t="str">
        <f t="shared" ref="CA2188:CA2251" si="1442">IF(BW2188&lt;0, "", IF(BW2188&lt;=$CA$9, "X", ""))</f>
        <v/>
      </c>
      <c r="CB2188" s="104" t="str">
        <f t="shared" ref="CB2188:CB2251" si="1443">IF(BX2188&lt;0, "", IF(BX2188&lt;=$CA$9, "X", ""))</f>
        <v/>
      </c>
      <c r="CC2188" s="139" t="str">
        <f t="shared" ref="CC2188:CC2251" si="1444">IF(BY2188&lt;0, "", IF(BY2188&lt;=$CA$9, "X", ""))</f>
        <v/>
      </c>
      <c r="CE2188" s="162" t="str">
        <f t="shared" ref="CE2188:CE2251" si="1445">IF(L2188="", "", IF(L2188=$AG$5, L2188, ""))</f>
        <v/>
      </c>
      <c r="CF2188" s="163" t="str">
        <f t="shared" ref="CF2188:CF2251" si="1446">IF(M2188="", "", IF(M2188=$AG$5, M2188, ""))</f>
        <v/>
      </c>
      <c r="CG2188" s="164" t="str">
        <f t="shared" ref="CG2188:CG2251" si="1447">IF(N2188="", "", IF(N2188=$AG$5, N2188, ""))</f>
        <v/>
      </c>
      <c r="CI2188" s="162" t="str">
        <f t="shared" ref="CI2188:CI2251" si="1448">IF(CA2188="", "", L2188)</f>
        <v/>
      </c>
      <c r="CJ2188" s="163" t="str">
        <f t="shared" si="1410"/>
        <v/>
      </c>
      <c r="CK2188" s="164" t="str">
        <f t="shared" si="1411"/>
        <v/>
      </c>
      <c r="CM2188" s="169" t="str">
        <f t="shared" ref="CM2188:CM2251" si="1449">IF(NOT($CE2188=""), $CE2188, IF(NOT($CF2188=""), $CF2188, IF(NOT($CG2188=""), $CG2188, IF(NOT($CI2188=""), $CI2188, IF(NOT($CJ2188=""), $CJ2188, IF(NOT($CK2188=""), $CK2188, ""))))))</f>
        <v/>
      </c>
      <c r="CN2188" s="139" t="str">
        <f t="shared" ref="CN2188:CN2251" si="1450">IF(NOT($CE2188=""), "TODAY - 1st Interview", IF(NOT($CF2188=""), "TODAY - 2nd Interview", IF(NOT($CG2188=""), "TODAY - 3rd Interview", IF(NOT($CI2188=""), "Alert - 1st Interview", IF(NOT($CJ2188=""), "Alert - 2nd Interview", IF(NOT($CK2188=""), "Alert - 3rd Interview", ""))))))</f>
        <v/>
      </c>
      <c r="CP2188" s="41" t="str">
        <f>IF($CM2188="", "", COUNTIF($CM$11:$CM$3035, "&lt;"&amp;$CM2188)+1+COUNTIF($CM$11:$CM2188, $CM2188)-1)</f>
        <v/>
      </c>
    </row>
    <row r="2189" spans="1:94" x14ac:dyDescent="0.25">
      <c r="A2189" s="40"/>
      <c r="B2189" s="82" t="str">
        <f>IF($I2189="", "", IFERROR(INDEX('Job Database'!$AE$11:$AE$3035, MATCH($I2189, 'Job Database'!$X$11:$X$3035, 0)), ""))</f>
        <v/>
      </c>
      <c r="C2189" s="69" t="str">
        <f>IF($I2189="", "", IF(COUNTIF('Job Database'!$X$11:$X$3035, $I2189)=0, $AC$5, $AC$4))</f>
        <v/>
      </c>
      <c r="D2189" s="40"/>
      <c r="E2189" s="85" t="str">
        <f>IF($I2189="", "", IF(IFERROR(INDEX('Job Database'!$M$11:$M$3035, MATCH($I2189, 'Job Database'!$X$11:$X$3035, 0)), "")="", "", IFERROR(INDEX('Job Database'!$M$11:$M$3035, MATCH($I2189, 'Job Database'!$X$11:$X$3035, 0)), "")))</f>
        <v/>
      </c>
      <c r="F2189" s="40"/>
      <c r="G2189" s="88" t="str">
        <f t="shared" si="1424"/>
        <v/>
      </c>
      <c r="H2189" s="40"/>
      <c r="I2189" s="24"/>
      <c r="J2189" s="34"/>
      <c r="K2189" s="106"/>
      <c r="L2189" s="79"/>
      <c r="M2189" s="34"/>
      <c r="N2189" s="79"/>
      <c r="O2189" s="31"/>
      <c r="P2189" s="53"/>
      <c r="Q2189" s="40"/>
      <c r="S2189" s="41" t="str">
        <f t="shared" si="1412"/>
        <v/>
      </c>
      <c r="T2189" s="41" t="str">
        <f t="shared" si="1413"/>
        <v/>
      </c>
      <c r="U2189" s="41" t="str">
        <f t="shared" si="1425"/>
        <v/>
      </c>
      <c r="W2189" s="74" t="str">
        <f>IF('Job Database'!$X2189="", "", 'Job Database'!$X2189)</f>
        <v/>
      </c>
      <c r="Y2189" s="41" t="str">
        <f>IF($W2189="", "", IF(COUNTIF($I$11:$I$3035, $W2189)&gt;0, "", MAX($Y$10:$Y2188)+1))</f>
        <v/>
      </c>
      <c r="Z2189" s="41">
        <v>2179</v>
      </c>
      <c r="AA2189" s="58" t="str">
        <f t="shared" si="1426"/>
        <v/>
      </c>
      <c r="AC2189" s="41" t="str">
        <f t="shared" si="1414"/>
        <v/>
      </c>
      <c r="AE2189" s="41" t="str">
        <f t="shared" si="1427"/>
        <v/>
      </c>
      <c r="AJ2189" s="154" t="str">
        <f t="shared" si="1428"/>
        <v/>
      </c>
      <c r="AL2189" s="120" t="str">
        <f t="shared" si="1429"/>
        <v/>
      </c>
      <c r="AM2189" s="104" t="str">
        <f t="shared" si="1430"/>
        <v/>
      </c>
      <c r="AN2189" s="104" t="str">
        <f t="shared" si="1431"/>
        <v/>
      </c>
      <c r="AO2189" s="104" t="str">
        <f t="shared" si="1415"/>
        <v/>
      </c>
      <c r="AP2189" s="104" t="str">
        <f t="shared" si="1416"/>
        <v/>
      </c>
      <c r="AQ2189" s="121" t="str">
        <f t="shared" si="1432"/>
        <v/>
      </c>
      <c r="AS2189" s="88" t="str">
        <f t="shared" si="1417"/>
        <v/>
      </c>
      <c r="AT2189" s="68" t="str">
        <f t="shared" si="1433"/>
        <v/>
      </c>
      <c r="AU2189" s="68" t="str">
        <f t="shared" si="1434"/>
        <v/>
      </c>
      <c r="AV2189" s="68" t="str">
        <f t="shared" si="1435"/>
        <v/>
      </c>
      <c r="AW2189" s="88" t="str">
        <f t="shared" si="1418"/>
        <v/>
      </c>
      <c r="AZ2189" s="88" t="str">
        <f t="shared" si="1419"/>
        <v/>
      </c>
      <c r="BA2189" s="68" t="str">
        <f t="shared" si="1420"/>
        <v/>
      </c>
      <c r="BB2189" s="68" t="str">
        <f t="shared" si="1421"/>
        <v/>
      </c>
      <c r="BC2189" s="68" t="str">
        <f t="shared" si="1422"/>
        <v/>
      </c>
      <c r="BD2189" s="69" t="str">
        <f t="shared" si="1423"/>
        <v/>
      </c>
      <c r="BE2189" s="69" t="str">
        <f t="shared" si="1436"/>
        <v/>
      </c>
      <c r="BT2189" s="138" t="str">
        <f t="shared" ca="1" si="1437"/>
        <v/>
      </c>
      <c r="BU2189" s="139" t="str">
        <f t="shared" ca="1" si="1438"/>
        <v/>
      </c>
      <c r="BW2189" s="138" t="str">
        <f t="shared" si="1439"/>
        <v/>
      </c>
      <c r="BX2189" s="104" t="str">
        <f t="shared" si="1440"/>
        <v/>
      </c>
      <c r="BY2189" s="139" t="str">
        <f t="shared" si="1441"/>
        <v/>
      </c>
      <c r="CA2189" s="138" t="str">
        <f t="shared" si="1442"/>
        <v/>
      </c>
      <c r="CB2189" s="104" t="str">
        <f t="shared" si="1443"/>
        <v/>
      </c>
      <c r="CC2189" s="139" t="str">
        <f t="shared" si="1444"/>
        <v/>
      </c>
      <c r="CE2189" s="162" t="str">
        <f t="shared" si="1445"/>
        <v/>
      </c>
      <c r="CF2189" s="163" t="str">
        <f t="shared" si="1446"/>
        <v/>
      </c>
      <c r="CG2189" s="164" t="str">
        <f t="shared" si="1447"/>
        <v/>
      </c>
      <c r="CI2189" s="162" t="str">
        <f t="shared" si="1448"/>
        <v/>
      </c>
      <c r="CJ2189" s="163" t="str">
        <f t="shared" si="1410"/>
        <v/>
      </c>
      <c r="CK2189" s="164" t="str">
        <f t="shared" si="1411"/>
        <v/>
      </c>
      <c r="CM2189" s="169" t="str">
        <f t="shared" si="1449"/>
        <v/>
      </c>
      <c r="CN2189" s="139" t="str">
        <f t="shared" si="1450"/>
        <v/>
      </c>
      <c r="CP2189" s="41" t="str">
        <f>IF($CM2189="", "", COUNTIF($CM$11:$CM$3035, "&lt;"&amp;$CM2189)+1+COUNTIF($CM$11:$CM2189, $CM2189)-1)</f>
        <v/>
      </c>
    </row>
    <row r="2190" spans="1:94" x14ac:dyDescent="0.25">
      <c r="A2190" s="40"/>
      <c r="B2190" s="82" t="str">
        <f>IF($I2190="", "", IFERROR(INDEX('Job Database'!$AE$11:$AE$3035, MATCH($I2190, 'Job Database'!$X$11:$X$3035, 0)), ""))</f>
        <v/>
      </c>
      <c r="C2190" s="69" t="str">
        <f>IF($I2190="", "", IF(COUNTIF('Job Database'!$X$11:$X$3035, $I2190)=0, $AC$5, $AC$4))</f>
        <v/>
      </c>
      <c r="D2190" s="40"/>
      <c r="E2190" s="85" t="str">
        <f>IF($I2190="", "", IF(IFERROR(INDEX('Job Database'!$M$11:$M$3035, MATCH($I2190, 'Job Database'!$X$11:$X$3035, 0)), "")="", "", IFERROR(INDEX('Job Database'!$M$11:$M$3035, MATCH($I2190, 'Job Database'!$X$11:$X$3035, 0)), "")))</f>
        <v/>
      </c>
      <c r="F2190" s="40"/>
      <c r="G2190" s="88" t="str">
        <f t="shared" si="1424"/>
        <v/>
      </c>
      <c r="H2190" s="40"/>
      <c r="I2190" s="24"/>
      <c r="J2190" s="34"/>
      <c r="K2190" s="106"/>
      <c r="L2190" s="79"/>
      <c r="M2190" s="34"/>
      <c r="N2190" s="79"/>
      <c r="O2190" s="31"/>
      <c r="P2190" s="53"/>
      <c r="Q2190" s="40"/>
      <c r="S2190" s="41" t="str">
        <f t="shared" si="1412"/>
        <v/>
      </c>
      <c r="T2190" s="41" t="str">
        <f t="shared" si="1413"/>
        <v/>
      </c>
      <c r="U2190" s="41" t="str">
        <f t="shared" si="1425"/>
        <v/>
      </c>
      <c r="W2190" s="74" t="str">
        <f>IF('Job Database'!$X2190="", "", 'Job Database'!$X2190)</f>
        <v/>
      </c>
      <c r="Y2190" s="41" t="str">
        <f>IF($W2190="", "", IF(COUNTIF($I$11:$I$3035, $W2190)&gt;0, "", MAX($Y$10:$Y2189)+1))</f>
        <v/>
      </c>
      <c r="Z2190" s="41">
        <v>2180</v>
      </c>
      <c r="AA2190" s="58" t="str">
        <f t="shared" si="1426"/>
        <v/>
      </c>
      <c r="AC2190" s="41" t="str">
        <f t="shared" si="1414"/>
        <v/>
      </c>
      <c r="AE2190" s="41" t="str">
        <f t="shared" si="1427"/>
        <v/>
      </c>
      <c r="AJ2190" s="154" t="str">
        <f t="shared" si="1428"/>
        <v/>
      </c>
      <c r="AL2190" s="120" t="str">
        <f t="shared" si="1429"/>
        <v/>
      </c>
      <c r="AM2190" s="104" t="str">
        <f t="shared" si="1430"/>
        <v/>
      </c>
      <c r="AN2190" s="104" t="str">
        <f t="shared" si="1431"/>
        <v/>
      </c>
      <c r="AO2190" s="104" t="str">
        <f t="shared" si="1415"/>
        <v/>
      </c>
      <c r="AP2190" s="104" t="str">
        <f t="shared" si="1416"/>
        <v/>
      </c>
      <c r="AQ2190" s="121" t="str">
        <f t="shared" si="1432"/>
        <v/>
      </c>
      <c r="AS2190" s="88" t="str">
        <f t="shared" si="1417"/>
        <v/>
      </c>
      <c r="AT2190" s="68" t="str">
        <f t="shared" si="1433"/>
        <v/>
      </c>
      <c r="AU2190" s="68" t="str">
        <f t="shared" si="1434"/>
        <v/>
      </c>
      <c r="AV2190" s="68" t="str">
        <f t="shared" si="1435"/>
        <v/>
      </c>
      <c r="AW2190" s="88" t="str">
        <f t="shared" si="1418"/>
        <v/>
      </c>
      <c r="AZ2190" s="88" t="str">
        <f t="shared" si="1419"/>
        <v/>
      </c>
      <c r="BA2190" s="68" t="str">
        <f t="shared" si="1420"/>
        <v/>
      </c>
      <c r="BB2190" s="68" t="str">
        <f t="shared" si="1421"/>
        <v/>
      </c>
      <c r="BC2190" s="68" t="str">
        <f t="shared" si="1422"/>
        <v/>
      </c>
      <c r="BD2190" s="69" t="str">
        <f t="shared" si="1423"/>
        <v/>
      </c>
      <c r="BE2190" s="69" t="str">
        <f t="shared" si="1436"/>
        <v/>
      </c>
      <c r="BT2190" s="138" t="str">
        <f t="shared" ca="1" si="1437"/>
        <v/>
      </c>
      <c r="BU2190" s="139" t="str">
        <f t="shared" ca="1" si="1438"/>
        <v/>
      </c>
      <c r="BW2190" s="138" t="str">
        <f t="shared" si="1439"/>
        <v/>
      </c>
      <c r="BX2190" s="104" t="str">
        <f t="shared" si="1440"/>
        <v/>
      </c>
      <c r="BY2190" s="139" t="str">
        <f t="shared" si="1441"/>
        <v/>
      </c>
      <c r="CA2190" s="138" t="str">
        <f t="shared" si="1442"/>
        <v/>
      </c>
      <c r="CB2190" s="104" t="str">
        <f t="shared" si="1443"/>
        <v/>
      </c>
      <c r="CC2190" s="139" t="str">
        <f t="shared" si="1444"/>
        <v/>
      </c>
      <c r="CE2190" s="162" t="str">
        <f t="shared" si="1445"/>
        <v/>
      </c>
      <c r="CF2190" s="163" t="str">
        <f t="shared" si="1446"/>
        <v/>
      </c>
      <c r="CG2190" s="164" t="str">
        <f t="shared" si="1447"/>
        <v/>
      </c>
      <c r="CI2190" s="162" t="str">
        <f t="shared" si="1448"/>
        <v/>
      </c>
      <c r="CJ2190" s="163" t="str">
        <f t="shared" si="1410"/>
        <v/>
      </c>
      <c r="CK2190" s="164" t="str">
        <f t="shared" si="1411"/>
        <v/>
      </c>
      <c r="CM2190" s="169" t="str">
        <f t="shared" si="1449"/>
        <v/>
      </c>
      <c r="CN2190" s="139" t="str">
        <f t="shared" si="1450"/>
        <v/>
      </c>
      <c r="CP2190" s="41" t="str">
        <f>IF($CM2190="", "", COUNTIF($CM$11:$CM$3035, "&lt;"&amp;$CM2190)+1+COUNTIF($CM$11:$CM2190, $CM2190)-1)</f>
        <v/>
      </c>
    </row>
    <row r="2191" spans="1:94" x14ac:dyDescent="0.25">
      <c r="A2191" s="40"/>
      <c r="B2191" s="82" t="str">
        <f>IF($I2191="", "", IFERROR(INDEX('Job Database'!$AE$11:$AE$3035, MATCH($I2191, 'Job Database'!$X$11:$X$3035, 0)), ""))</f>
        <v/>
      </c>
      <c r="C2191" s="69" t="str">
        <f>IF($I2191="", "", IF(COUNTIF('Job Database'!$X$11:$X$3035, $I2191)=0, $AC$5, $AC$4))</f>
        <v/>
      </c>
      <c r="D2191" s="40"/>
      <c r="E2191" s="85" t="str">
        <f>IF($I2191="", "", IF(IFERROR(INDEX('Job Database'!$M$11:$M$3035, MATCH($I2191, 'Job Database'!$X$11:$X$3035, 0)), "")="", "", IFERROR(INDEX('Job Database'!$M$11:$M$3035, MATCH($I2191, 'Job Database'!$X$11:$X$3035, 0)), "")))</f>
        <v/>
      </c>
      <c r="F2191" s="40"/>
      <c r="G2191" s="88" t="str">
        <f t="shared" si="1424"/>
        <v/>
      </c>
      <c r="H2191" s="40"/>
      <c r="I2191" s="24"/>
      <c r="J2191" s="34"/>
      <c r="K2191" s="106"/>
      <c r="L2191" s="79"/>
      <c r="M2191" s="34"/>
      <c r="N2191" s="79"/>
      <c r="O2191" s="31"/>
      <c r="P2191" s="53"/>
      <c r="Q2191" s="40"/>
      <c r="S2191" s="41" t="str">
        <f t="shared" si="1412"/>
        <v/>
      </c>
      <c r="T2191" s="41" t="str">
        <f t="shared" si="1413"/>
        <v/>
      </c>
      <c r="U2191" s="41" t="str">
        <f t="shared" si="1425"/>
        <v/>
      </c>
      <c r="W2191" s="74" t="str">
        <f>IF('Job Database'!$X2191="", "", 'Job Database'!$X2191)</f>
        <v/>
      </c>
      <c r="Y2191" s="41" t="str">
        <f>IF($W2191="", "", IF(COUNTIF($I$11:$I$3035, $W2191)&gt;0, "", MAX($Y$10:$Y2190)+1))</f>
        <v/>
      </c>
      <c r="Z2191" s="41">
        <v>2181</v>
      </c>
      <c r="AA2191" s="58" t="str">
        <f t="shared" si="1426"/>
        <v/>
      </c>
      <c r="AC2191" s="41" t="str">
        <f t="shared" si="1414"/>
        <v/>
      </c>
      <c r="AE2191" s="41" t="str">
        <f t="shared" si="1427"/>
        <v/>
      </c>
      <c r="AJ2191" s="154" t="str">
        <f t="shared" si="1428"/>
        <v/>
      </c>
      <c r="AL2191" s="120" t="str">
        <f t="shared" si="1429"/>
        <v/>
      </c>
      <c r="AM2191" s="104" t="str">
        <f t="shared" si="1430"/>
        <v/>
      </c>
      <c r="AN2191" s="104" t="str">
        <f t="shared" si="1431"/>
        <v/>
      </c>
      <c r="AO2191" s="104" t="str">
        <f t="shared" si="1415"/>
        <v/>
      </c>
      <c r="AP2191" s="104" t="str">
        <f t="shared" si="1416"/>
        <v/>
      </c>
      <c r="AQ2191" s="121" t="str">
        <f t="shared" si="1432"/>
        <v/>
      </c>
      <c r="AS2191" s="88" t="str">
        <f t="shared" si="1417"/>
        <v/>
      </c>
      <c r="AT2191" s="68" t="str">
        <f t="shared" si="1433"/>
        <v/>
      </c>
      <c r="AU2191" s="68" t="str">
        <f t="shared" si="1434"/>
        <v/>
      </c>
      <c r="AV2191" s="68" t="str">
        <f t="shared" si="1435"/>
        <v/>
      </c>
      <c r="AW2191" s="88" t="str">
        <f t="shared" si="1418"/>
        <v/>
      </c>
      <c r="AZ2191" s="88" t="str">
        <f t="shared" si="1419"/>
        <v/>
      </c>
      <c r="BA2191" s="68" t="str">
        <f t="shared" si="1420"/>
        <v/>
      </c>
      <c r="BB2191" s="68" t="str">
        <f t="shared" si="1421"/>
        <v/>
      </c>
      <c r="BC2191" s="68" t="str">
        <f t="shared" si="1422"/>
        <v/>
      </c>
      <c r="BD2191" s="69" t="str">
        <f t="shared" si="1423"/>
        <v/>
      </c>
      <c r="BE2191" s="69" t="str">
        <f t="shared" si="1436"/>
        <v/>
      </c>
      <c r="BT2191" s="138" t="str">
        <f t="shared" ca="1" si="1437"/>
        <v/>
      </c>
      <c r="BU2191" s="139" t="str">
        <f t="shared" ca="1" si="1438"/>
        <v/>
      </c>
      <c r="BW2191" s="138" t="str">
        <f t="shared" si="1439"/>
        <v/>
      </c>
      <c r="BX2191" s="104" t="str">
        <f t="shared" si="1440"/>
        <v/>
      </c>
      <c r="BY2191" s="139" t="str">
        <f t="shared" si="1441"/>
        <v/>
      </c>
      <c r="CA2191" s="138" t="str">
        <f t="shared" si="1442"/>
        <v/>
      </c>
      <c r="CB2191" s="104" t="str">
        <f t="shared" si="1443"/>
        <v/>
      </c>
      <c r="CC2191" s="139" t="str">
        <f t="shared" si="1444"/>
        <v/>
      </c>
      <c r="CE2191" s="162" t="str">
        <f t="shared" si="1445"/>
        <v/>
      </c>
      <c r="CF2191" s="163" t="str">
        <f t="shared" si="1446"/>
        <v/>
      </c>
      <c r="CG2191" s="164" t="str">
        <f t="shared" si="1447"/>
        <v/>
      </c>
      <c r="CI2191" s="162" t="str">
        <f t="shared" si="1448"/>
        <v/>
      </c>
      <c r="CJ2191" s="163" t="str">
        <f t="shared" si="1410"/>
        <v/>
      </c>
      <c r="CK2191" s="164" t="str">
        <f t="shared" si="1411"/>
        <v/>
      </c>
      <c r="CM2191" s="169" t="str">
        <f t="shared" si="1449"/>
        <v/>
      </c>
      <c r="CN2191" s="139" t="str">
        <f t="shared" si="1450"/>
        <v/>
      </c>
      <c r="CP2191" s="41" t="str">
        <f>IF($CM2191="", "", COUNTIF($CM$11:$CM$3035, "&lt;"&amp;$CM2191)+1+COUNTIF($CM$11:$CM2191, $CM2191)-1)</f>
        <v/>
      </c>
    </row>
    <row r="2192" spans="1:94" x14ac:dyDescent="0.25">
      <c r="A2192" s="40"/>
      <c r="B2192" s="82" t="str">
        <f>IF($I2192="", "", IFERROR(INDEX('Job Database'!$AE$11:$AE$3035, MATCH($I2192, 'Job Database'!$X$11:$X$3035, 0)), ""))</f>
        <v/>
      </c>
      <c r="C2192" s="69" t="str">
        <f>IF($I2192="", "", IF(COUNTIF('Job Database'!$X$11:$X$3035, $I2192)=0, $AC$5, $AC$4))</f>
        <v/>
      </c>
      <c r="D2192" s="40"/>
      <c r="E2192" s="85" t="str">
        <f>IF($I2192="", "", IF(IFERROR(INDEX('Job Database'!$M$11:$M$3035, MATCH($I2192, 'Job Database'!$X$11:$X$3035, 0)), "")="", "", IFERROR(INDEX('Job Database'!$M$11:$M$3035, MATCH($I2192, 'Job Database'!$X$11:$X$3035, 0)), "")))</f>
        <v/>
      </c>
      <c r="F2192" s="40"/>
      <c r="G2192" s="88" t="str">
        <f t="shared" si="1424"/>
        <v/>
      </c>
      <c r="H2192" s="40"/>
      <c r="I2192" s="24"/>
      <c r="J2192" s="34"/>
      <c r="K2192" s="106"/>
      <c r="L2192" s="79"/>
      <c r="M2192" s="34"/>
      <c r="N2192" s="79"/>
      <c r="O2192" s="31"/>
      <c r="P2192" s="53"/>
      <c r="Q2192" s="40"/>
      <c r="S2192" s="41" t="str">
        <f t="shared" si="1412"/>
        <v/>
      </c>
      <c r="T2192" s="41" t="str">
        <f t="shared" si="1413"/>
        <v/>
      </c>
      <c r="U2192" s="41" t="str">
        <f t="shared" si="1425"/>
        <v/>
      </c>
      <c r="W2192" s="74" t="str">
        <f>IF('Job Database'!$X2192="", "", 'Job Database'!$X2192)</f>
        <v/>
      </c>
      <c r="Y2192" s="41" t="str">
        <f>IF($W2192="", "", IF(COUNTIF($I$11:$I$3035, $W2192)&gt;0, "", MAX($Y$10:$Y2191)+1))</f>
        <v/>
      </c>
      <c r="Z2192" s="41">
        <v>2182</v>
      </c>
      <c r="AA2192" s="58" t="str">
        <f t="shared" si="1426"/>
        <v/>
      </c>
      <c r="AC2192" s="41" t="str">
        <f t="shared" si="1414"/>
        <v/>
      </c>
      <c r="AE2192" s="41" t="str">
        <f t="shared" si="1427"/>
        <v/>
      </c>
      <c r="AJ2192" s="154" t="str">
        <f t="shared" si="1428"/>
        <v/>
      </c>
      <c r="AL2192" s="120" t="str">
        <f t="shared" si="1429"/>
        <v/>
      </c>
      <c r="AM2192" s="104" t="str">
        <f t="shared" si="1430"/>
        <v/>
      </c>
      <c r="AN2192" s="104" t="str">
        <f t="shared" si="1431"/>
        <v/>
      </c>
      <c r="AO2192" s="104" t="str">
        <f t="shared" si="1415"/>
        <v/>
      </c>
      <c r="AP2192" s="104" t="str">
        <f t="shared" si="1416"/>
        <v/>
      </c>
      <c r="AQ2192" s="121" t="str">
        <f t="shared" si="1432"/>
        <v/>
      </c>
      <c r="AS2192" s="88" t="str">
        <f t="shared" si="1417"/>
        <v/>
      </c>
      <c r="AT2192" s="68" t="str">
        <f t="shared" si="1433"/>
        <v/>
      </c>
      <c r="AU2192" s="68" t="str">
        <f t="shared" si="1434"/>
        <v/>
      </c>
      <c r="AV2192" s="68" t="str">
        <f t="shared" si="1435"/>
        <v/>
      </c>
      <c r="AW2192" s="88" t="str">
        <f t="shared" si="1418"/>
        <v/>
      </c>
      <c r="AZ2192" s="88" t="str">
        <f t="shared" si="1419"/>
        <v/>
      </c>
      <c r="BA2192" s="68" t="str">
        <f t="shared" si="1420"/>
        <v/>
      </c>
      <c r="BB2192" s="68" t="str">
        <f t="shared" si="1421"/>
        <v/>
      </c>
      <c r="BC2192" s="68" t="str">
        <f t="shared" si="1422"/>
        <v/>
      </c>
      <c r="BD2192" s="69" t="str">
        <f t="shared" si="1423"/>
        <v/>
      </c>
      <c r="BE2192" s="69" t="str">
        <f t="shared" si="1436"/>
        <v/>
      </c>
      <c r="BT2192" s="138" t="str">
        <f t="shared" ca="1" si="1437"/>
        <v/>
      </c>
      <c r="BU2192" s="139" t="str">
        <f t="shared" ca="1" si="1438"/>
        <v/>
      </c>
      <c r="BW2192" s="138" t="str">
        <f t="shared" si="1439"/>
        <v/>
      </c>
      <c r="BX2192" s="104" t="str">
        <f t="shared" si="1440"/>
        <v/>
      </c>
      <c r="BY2192" s="139" t="str">
        <f t="shared" si="1441"/>
        <v/>
      </c>
      <c r="CA2192" s="138" t="str">
        <f t="shared" si="1442"/>
        <v/>
      </c>
      <c r="CB2192" s="104" t="str">
        <f t="shared" si="1443"/>
        <v/>
      </c>
      <c r="CC2192" s="139" t="str">
        <f t="shared" si="1444"/>
        <v/>
      </c>
      <c r="CE2192" s="162" t="str">
        <f t="shared" si="1445"/>
        <v/>
      </c>
      <c r="CF2192" s="163" t="str">
        <f t="shared" si="1446"/>
        <v/>
      </c>
      <c r="CG2192" s="164" t="str">
        <f t="shared" si="1447"/>
        <v/>
      </c>
      <c r="CI2192" s="162" t="str">
        <f t="shared" si="1448"/>
        <v/>
      </c>
      <c r="CJ2192" s="163" t="str">
        <f t="shared" si="1410"/>
        <v/>
      </c>
      <c r="CK2192" s="164" t="str">
        <f t="shared" si="1411"/>
        <v/>
      </c>
      <c r="CM2192" s="169" t="str">
        <f t="shared" si="1449"/>
        <v/>
      </c>
      <c r="CN2192" s="139" t="str">
        <f t="shared" si="1450"/>
        <v/>
      </c>
      <c r="CP2192" s="41" t="str">
        <f>IF($CM2192="", "", COUNTIF($CM$11:$CM$3035, "&lt;"&amp;$CM2192)+1+COUNTIF($CM$11:$CM2192, $CM2192)-1)</f>
        <v/>
      </c>
    </row>
    <row r="2193" spans="1:94" x14ac:dyDescent="0.25">
      <c r="A2193" s="40"/>
      <c r="B2193" s="82" t="str">
        <f>IF($I2193="", "", IFERROR(INDEX('Job Database'!$AE$11:$AE$3035, MATCH($I2193, 'Job Database'!$X$11:$X$3035, 0)), ""))</f>
        <v/>
      </c>
      <c r="C2193" s="69" t="str">
        <f>IF($I2193="", "", IF(COUNTIF('Job Database'!$X$11:$X$3035, $I2193)=0, $AC$5, $AC$4))</f>
        <v/>
      </c>
      <c r="D2193" s="40"/>
      <c r="E2193" s="85" t="str">
        <f>IF($I2193="", "", IF(IFERROR(INDEX('Job Database'!$M$11:$M$3035, MATCH($I2193, 'Job Database'!$X$11:$X$3035, 0)), "")="", "", IFERROR(INDEX('Job Database'!$M$11:$M$3035, MATCH($I2193, 'Job Database'!$X$11:$X$3035, 0)), "")))</f>
        <v/>
      </c>
      <c r="F2193" s="40"/>
      <c r="G2193" s="88" t="str">
        <f t="shared" si="1424"/>
        <v/>
      </c>
      <c r="H2193" s="40"/>
      <c r="I2193" s="24"/>
      <c r="J2193" s="34"/>
      <c r="K2193" s="106"/>
      <c r="L2193" s="79"/>
      <c r="M2193" s="34"/>
      <c r="N2193" s="79"/>
      <c r="O2193" s="31"/>
      <c r="P2193" s="53"/>
      <c r="Q2193" s="40"/>
      <c r="S2193" s="41" t="str">
        <f t="shared" si="1412"/>
        <v/>
      </c>
      <c r="T2193" s="41" t="str">
        <f t="shared" si="1413"/>
        <v/>
      </c>
      <c r="U2193" s="41" t="str">
        <f t="shared" si="1425"/>
        <v/>
      </c>
      <c r="W2193" s="74" t="str">
        <f>IF('Job Database'!$X2193="", "", 'Job Database'!$X2193)</f>
        <v/>
      </c>
      <c r="Y2193" s="41" t="str">
        <f>IF($W2193="", "", IF(COUNTIF($I$11:$I$3035, $W2193)&gt;0, "", MAX($Y$10:$Y2192)+1))</f>
        <v/>
      </c>
      <c r="Z2193" s="41">
        <v>2183</v>
      </c>
      <c r="AA2193" s="58" t="str">
        <f t="shared" si="1426"/>
        <v/>
      </c>
      <c r="AC2193" s="41" t="str">
        <f t="shared" si="1414"/>
        <v/>
      </c>
      <c r="AE2193" s="41" t="str">
        <f t="shared" si="1427"/>
        <v/>
      </c>
      <c r="AJ2193" s="154" t="str">
        <f t="shared" si="1428"/>
        <v/>
      </c>
      <c r="AL2193" s="120" t="str">
        <f t="shared" si="1429"/>
        <v/>
      </c>
      <c r="AM2193" s="104" t="str">
        <f t="shared" si="1430"/>
        <v/>
      </c>
      <c r="AN2193" s="104" t="str">
        <f t="shared" si="1431"/>
        <v/>
      </c>
      <c r="AO2193" s="104" t="str">
        <f t="shared" si="1415"/>
        <v/>
      </c>
      <c r="AP2193" s="104" t="str">
        <f t="shared" si="1416"/>
        <v/>
      </c>
      <c r="AQ2193" s="121" t="str">
        <f t="shared" si="1432"/>
        <v/>
      </c>
      <c r="AS2193" s="88" t="str">
        <f t="shared" si="1417"/>
        <v/>
      </c>
      <c r="AT2193" s="68" t="str">
        <f t="shared" si="1433"/>
        <v/>
      </c>
      <c r="AU2193" s="68" t="str">
        <f t="shared" si="1434"/>
        <v/>
      </c>
      <c r="AV2193" s="68" t="str">
        <f t="shared" si="1435"/>
        <v/>
      </c>
      <c r="AW2193" s="88" t="str">
        <f t="shared" si="1418"/>
        <v/>
      </c>
      <c r="AZ2193" s="88" t="str">
        <f t="shared" si="1419"/>
        <v/>
      </c>
      <c r="BA2193" s="68" t="str">
        <f t="shared" si="1420"/>
        <v/>
      </c>
      <c r="BB2193" s="68" t="str">
        <f t="shared" si="1421"/>
        <v/>
      </c>
      <c r="BC2193" s="68" t="str">
        <f t="shared" si="1422"/>
        <v/>
      </c>
      <c r="BD2193" s="69" t="str">
        <f t="shared" si="1423"/>
        <v/>
      </c>
      <c r="BE2193" s="69" t="str">
        <f t="shared" si="1436"/>
        <v/>
      </c>
      <c r="BT2193" s="138" t="str">
        <f t="shared" ca="1" si="1437"/>
        <v/>
      </c>
      <c r="BU2193" s="139" t="str">
        <f t="shared" ca="1" si="1438"/>
        <v/>
      </c>
      <c r="BW2193" s="138" t="str">
        <f t="shared" si="1439"/>
        <v/>
      </c>
      <c r="BX2193" s="104" t="str">
        <f t="shared" si="1440"/>
        <v/>
      </c>
      <c r="BY2193" s="139" t="str">
        <f t="shared" si="1441"/>
        <v/>
      </c>
      <c r="CA2193" s="138" t="str">
        <f t="shared" si="1442"/>
        <v/>
      </c>
      <c r="CB2193" s="104" t="str">
        <f t="shared" si="1443"/>
        <v/>
      </c>
      <c r="CC2193" s="139" t="str">
        <f t="shared" si="1444"/>
        <v/>
      </c>
      <c r="CE2193" s="162" t="str">
        <f t="shared" si="1445"/>
        <v/>
      </c>
      <c r="CF2193" s="163" t="str">
        <f t="shared" si="1446"/>
        <v/>
      </c>
      <c r="CG2193" s="164" t="str">
        <f t="shared" si="1447"/>
        <v/>
      </c>
      <c r="CI2193" s="162" t="str">
        <f t="shared" si="1448"/>
        <v/>
      </c>
      <c r="CJ2193" s="163" t="str">
        <f t="shared" si="1410"/>
        <v/>
      </c>
      <c r="CK2193" s="164" t="str">
        <f t="shared" si="1411"/>
        <v/>
      </c>
      <c r="CM2193" s="169" t="str">
        <f t="shared" si="1449"/>
        <v/>
      </c>
      <c r="CN2193" s="139" t="str">
        <f t="shared" si="1450"/>
        <v/>
      </c>
      <c r="CP2193" s="41" t="str">
        <f>IF($CM2193="", "", COUNTIF($CM$11:$CM$3035, "&lt;"&amp;$CM2193)+1+COUNTIF($CM$11:$CM2193, $CM2193)-1)</f>
        <v/>
      </c>
    </row>
    <row r="2194" spans="1:94" x14ac:dyDescent="0.25">
      <c r="A2194" s="40"/>
      <c r="B2194" s="82" t="str">
        <f>IF($I2194="", "", IFERROR(INDEX('Job Database'!$AE$11:$AE$3035, MATCH($I2194, 'Job Database'!$X$11:$X$3035, 0)), ""))</f>
        <v/>
      </c>
      <c r="C2194" s="69" t="str">
        <f>IF($I2194="", "", IF(COUNTIF('Job Database'!$X$11:$X$3035, $I2194)=0, $AC$5, $AC$4))</f>
        <v/>
      </c>
      <c r="D2194" s="40"/>
      <c r="E2194" s="85" t="str">
        <f>IF($I2194="", "", IF(IFERROR(INDEX('Job Database'!$M$11:$M$3035, MATCH($I2194, 'Job Database'!$X$11:$X$3035, 0)), "")="", "", IFERROR(INDEX('Job Database'!$M$11:$M$3035, MATCH($I2194, 'Job Database'!$X$11:$X$3035, 0)), "")))</f>
        <v/>
      </c>
      <c r="F2194" s="40"/>
      <c r="G2194" s="88" t="str">
        <f t="shared" si="1424"/>
        <v/>
      </c>
      <c r="H2194" s="40"/>
      <c r="I2194" s="24"/>
      <c r="J2194" s="34"/>
      <c r="K2194" s="106"/>
      <c r="L2194" s="79"/>
      <c r="M2194" s="34"/>
      <c r="N2194" s="79"/>
      <c r="O2194" s="31"/>
      <c r="P2194" s="53"/>
      <c r="Q2194" s="40"/>
      <c r="S2194" s="41" t="str">
        <f t="shared" si="1412"/>
        <v/>
      </c>
      <c r="T2194" s="41" t="str">
        <f t="shared" si="1413"/>
        <v/>
      </c>
      <c r="U2194" s="41" t="str">
        <f t="shared" si="1425"/>
        <v/>
      </c>
      <c r="W2194" s="74" t="str">
        <f>IF('Job Database'!$X2194="", "", 'Job Database'!$X2194)</f>
        <v/>
      </c>
      <c r="Y2194" s="41" t="str">
        <f>IF($W2194="", "", IF(COUNTIF($I$11:$I$3035, $W2194)&gt;0, "", MAX($Y$10:$Y2193)+1))</f>
        <v/>
      </c>
      <c r="Z2194" s="41">
        <v>2184</v>
      </c>
      <c r="AA2194" s="58" t="str">
        <f t="shared" si="1426"/>
        <v/>
      </c>
      <c r="AC2194" s="41" t="str">
        <f t="shared" si="1414"/>
        <v/>
      </c>
      <c r="AE2194" s="41" t="str">
        <f t="shared" si="1427"/>
        <v/>
      </c>
      <c r="AJ2194" s="154" t="str">
        <f t="shared" si="1428"/>
        <v/>
      </c>
      <c r="AL2194" s="120" t="str">
        <f t="shared" si="1429"/>
        <v/>
      </c>
      <c r="AM2194" s="104" t="str">
        <f t="shared" si="1430"/>
        <v/>
      </c>
      <c r="AN2194" s="104" t="str">
        <f t="shared" si="1431"/>
        <v/>
      </c>
      <c r="AO2194" s="104" t="str">
        <f t="shared" si="1415"/>
        <v/>
      </c>
      <c r="AP2194" s="104" t="str">
        <f t="shared" si="1416"/>
        <v/>
      </c>
      <c r="AQ2194" s="121" t="str">
        <f t="shared" si="1432"/>
        <v/>
      </c>
      <c r="AS2194" s="88" t="str">
        <f t="shared" si="1417"/>
        <v/>
      </c>
      <c r="AT2194" s="68" t="str">
        <f t="shared" si="1433"/>
        <v/>
      </c>
      <c r="AU2194" s="68" t="str">
        <f t="shared" si="1434"/>
        <v/>
      </c>
      <c r="AV2194" s="68" t="str">
        <f t="shared" si="1435"/>
        <v/>
      </c>
      <c r="AW2194" s="88" t="str">
        <f t="shared" si="1418"/>
        <v/>
      </c>
      <c r="AZ2194" s="88" t="str">
        <f t="shared" si="1419"/>
        <v/>
      </c>
      <c r="BA2194" s="68" t="str">
        <f t="shared" si="1420"/>
        <v/>
      </c>
      <c r="BB2194" s="68" t="str">
        <f t="shared" si="1421"/>
        <v/>
      </c>
      <c r="BC2194" s="68" t="str">
        <f t="shared" si="1422"/>
        <v/>
      </c>
      <c r="BD2194" s="69" t="str">
        <f t="shared" si="1423"/>
        <v/>
      </c>
      <c r="BE2194" s="69" t="str">
        <f t="shared" si="1436"/>
        <v/>
      </c>
      <c r="BT2194" s="138" t="str">
        <f t="shared" ca="1" si="1437"/>
        <v/>
      </c>
      <c r="BU2194" s="139" t="str">
        <f t="shared" ca="1" si="1438"/>
        <v/>
      </c>
      <c r="BW2194" s="138" t="str">
        <f t="shared" si="1439"/>
        <v/>
      </c>
      <c r="BX2194" s="104" t="str">
        <f t="shared" si="1440"/>
        <v/>
      </c>
      <c r="BY2194" s="139" t="str">
        <f t="shared" si="1441"/>
        <v/>
      </c>
      <c r="CA2194" s="138" t="str">
        <f t="shared" si="1442"/>
        <v/>
      </c>
      <c r="CB2194" s="104" t="str">
        <f t="shared" si="1443"/>
        <v/>
      </c>
      <c r="CC2194" s="139" t="str">
        <f t="shared" si="1444"/>
        <v/>
      </c>
      <c r="CE2194" s="162" t="str">
        <f t="shared" si="1445"/>
        <v/>
      </c>
      <c r="CF2194" s="163" t="str">
        <f t="shared" si="1446"/>
        <v/>
      </c>
      <c r="CG2194" s="164" t="str">
        <f t="shared" si="1447"/>
        <v/>
      </c>
      <c r="CI2194" s="162" t="str">
        <f t="shared" si="1448"/>
        <v/>
      </c>
      <c r="CJ2194" s="163" t="str">
        <f t="shared" si="1410"/>
        <v/>
      </c>
      <c r="CK2194" s="164" t="str">
        <f t="shared" si="1411"/>
        <v/>
      </c>
      <c r="CM2194" s="169" t="str">
        <f t="shared" si="1449"/>
        <v/>
      </c>
      <c r="CN2194" s="139" t="str">
        <f t="shared" si="1450"/>
        <v/>
      </c>
      <c r="CP2194" s="41" t="str">
        <f>IF($CM2194="", "", COUNTIF($CM$11:$CM$3035, "&lt;"&amp;$CM2194)+1+COUNTIF($CM$11:$CM2194, $CM2194)-1)</f>
        <v/>
      </c>
    </row>
    <row r="2195" spans="1:94" x14ac:dyDescent="0.25">
      <c r="A2195" s="40"/>
      <c r="B2195" s="82" t="str">
        <f>IF($I2195="", "", IFERROR(INDEX('Job Database'!$AE$11:$AE$3035, MATCH($I2195, 'Job Database'!$X$11:$X$3035, 0)), ""))</f>
        <v/>
      </c>
      <c r="C2195" s="69" t="str">
        <f>IF($I2195="", "", IF(COUNTIF('Job Database'!$X$11:$X$3035, $I2195)=0, $AC$5, $AC$4))</f>
        <v/>
      </c>
      <c r="D2195" s="40"/>
      <c r="E2195" s="85" t="str">
        <f>IF($I2195="", "", IF(IFERROR(INDEX('Job Database'!$M$11:$M$3035, MATCH($I2195, 'Job Database'!$X$11:$X$3035, 0)), "")="", "", IFERROR(INDEX('Job Database'!$M$11:$M$3035, MATCH($I2195, 'Job Database'!$X$11:$X$3035, 0)), "")))</f>
        <v/>
      </c>
      <c r="F2195" s="40"/>
      <c r="G2195" s="88" t="str">
        <f t="shared" si="1424"/>
        <v/>
      </c>
      <c r="H2195" s="40"/>
      <c r="I2195" s="24"/>
      <c r="J2195" s="34"/>
      <c r="K2195" s="106"/>
      <c r="L2195" s="79"/>
      <c r="M2195" s="34"/>
      <c r="N2195" s="79"/>
      <c r="O2195" s="31"/>
      <c r="P2195" s="53"/>
      <c r="Q2195" s="40"/>
      <c r="S2195" s="41" t="str">
        <f t="shared" si="1412"/>
        <v/>
      </c>
      <c r="T2195" s="41" t="str">
        <f t="shared" si="1413"/>
        <v/>
      </c>
      <c r="U2195" s="41" t="str">
        <f t="shared" si="1425"/>
        <v/>
      </c>
      <c r="W2195" s="74" t="str">
        <f>IF('Job Database'!$X2195="", "", 'Job Database'!$X2195)</f>
        <v/>
      </c>
      <c r="Y2195" s="41" t="str">
        <f>IF($W2195="", "", IF(COUNTIF($I$11:$I$3035, $W2195)&gt;0, "", MAX($Y$10:$Y2194)+1))</f>
        <v/>
      </c>
      <c r="Z2195" s="41">
        <v>2185</v>
      </c>
      <c r="AA2195" s="58" t="str">
        <f t="shared" si="1426"/>
        <v/>
      </c>
      <c r="AC2195" s="41" t="str">
        <f t="shared" si="1414"/>
        <v/>
      </c>
      <c r="AE2195" s="41" t="str">
        <f t="shared" si="1427"/>
        <v/>
      </c>
      <c r="AJ2195" s="154" t="str">
        <f t="shared" si="1428"/>
        <v/>
      </c>
      <c r="AL2195" s="120" t="str">
        <f t="shared" si="1429"/>
        <v/>
      </c>
      <c r="AM2195" s="104" t="str">
        <f t="shared" si="1430"/>
        <v/>
      </c>
      <c r="AN2195" s="104" t="str">
        <f t="shared" si="1431"/>
        <v/>
      </c>
      <c r="AO2195" s="104" t="str">
        <f t="shared" si="1415"/>
        <v/>
      </c>
      <c r="AP2195" s="104" t="str">
        <f t="shared" si="1416"/>
        <v/>
      </c>
      <c r="AQ2195" s="121" t="str">
        <f t="shared" si="1432"/>
        <v/>
      </c>
      <c r="AS2195" s="88" t="str">
        <f t="shared" si="1417"/>
        <v/>
      </c>
      <c r="AT2195" s="68" t="str">
        <f t="shared" si="1433"/>
        <v/>
      </c>
      <c r="AU2195" s="68" t="str">
        <f t="shared" si="1434"/>
        <v/>
      </c>
      <c r="AV2195" s="68" t="str">
        <f t="shared" si="1435"/>
        <v/>
      </c>
      <c r="AW2195" s="88" t="str">
        <f t="shared" si="1418"/>
        <v/>
      </c>
      <c r="AZ2195" s="88" t="str">
        <f t="shared" si="1419"/>
        <v/>
      </c>
      <c r="BA2195" s="68" t="str">
        <f t="shared" si="1420"/>
        <v/>
      </c>
      <c r="BB2195" s="68" t="str">
        <f t="shared" si="1421"/>
        <v/>
      </c>
      <c r="BC2195" s="68" t="str">
        <f t="shared" si="1422"/>
        <v/>
      </c>
      <c r="BD2195" s="69" t="str">
        <f t="shared" si="1423"/>
        <v/>
      </c>
      <c r="BE2195" s="69" t="str">
        <f t="shared" si="1436"/>
        <v/>
      </c>
      <c r="BT2195" s="138" t="str">
        <f t="shared" ca="1" si="1437"/>
        <v/>
      </c>
      <c r="BU2195" s="139" t="str">
        <f t="shared" ca="1" si="1438"/>
        <v/>
      </c>
      <c r="BW2195" s="138" t="str">
        <f t="shared" si="1439"/>
        <v/>
      </c>
      <c r="BX2195" s="104" t="str">
        <f t="shared" si="1440"/>
        <v/>
      </c>
      <c r="BY2195" s="139" t="str">
        <f t="shared" si="1441"/>
        <v/>
      </c>
      <c r="CA2195" s="138" t="str">
        <f t="shared" si="1442"/>
        <v/>
      </c>
      <c r="CB2195" s="104" t="str">
        <f t="shared" si="1443"/>
        <v/>
      </c>
      <c r="CC2195" s="139" t="str">
        <f t="shared" si="1444"/>
        <v/>
      </c>
      <c r="CE2195" s="162" t="str">
        <f t="shared" si="1445"/>
        <v/>
      </c>
      <c r="CF2195" s="163" t="str">
        <f t="shared" si="1446"/>
        <v/>
      </c>
      <c r="CG2195" s="164" t="str">
        <f t="shared" si="1447"/>
        <v/>
      </c>
      <c r="CI2195" s="162" t="str">
        <f t="shared" si="1448"/>
        <v/>
      </c>
      <c r="CJ2195" s="163" t="str">
        <f t="shared" si="1410"/>
        <v/>
      </c>
      <c r="CK2195" s="164" t="str">
        <f t="shared" si="1411"/>
        <v/>
      </c>
      <c r="CM2195" s="169" t="str">
        <f t="shared" si="1449"/>
        <v/>
      </c>
      <c r="CN2195" s="139" t="str">
        <f t="shared" si="1450"/>
        <v/>
      </c>
      <c r="CP2195" s="41" t="str">
        <f>IF($CM2195="", "", COUNTIF($CM$11:$CM$3035, "&lt;"&amp;$CM2195)+1+COUNTIF($CM$11:$CM2195, $CM2195)-1)</f>
        <v/>
      </c>
    </row>
    <row r="2196" spans="1:94" x14ac:dyDescent="0.25">
      <c r="A2196" s="40"/>
      <c r="B2196" s="82" t="str">
        <f>IF($I2196="", "", IFERROR(INDEX('Job Database'!$AE$11:$AE$3035, MATCH($I2196, 'Job Database'!$X$11:$X$3035, 0)), ""))</f>
        <v/>
      </c>
      <c r="C2196" s="69" t="str">
        <f>IF($I2196="", "", IF(COUNTIF('Job Database'!$X$11:$X$3035, $I2196)=0, $AC$5, $AC$4))</f>
        <v/>
      </c>
      <c r="D2196" s="40"/>
      <c r="E2196" s="85" t="str">
        <f>IF($I2196="", "", IF(IFERROR(INDEX('Job Database'!$M$11:$M$3035, MATCH($I2196, 'Job Database'!$X$11:$X$3035, 0)), "")="", "", IFERROR(INDEX('Job Database'!$M$11:$M$3035, MATCH($I2196, 'Job Database'!$X$11:$X$3035, 0)), "")))</f>
        <v/>
      </c>
      <c r="F2196" s="40"/>
      <c r="G2196" s="88" t="str">
        <f t="shared" si="1424"/>
        <v/>
      </c>
      <c r="H2196" s="40"/>
      <c r="I2196" s="24"/>
      <c r="J2196" s="34"/>
      <c r="K2196" s="106"/>
      <c r="L2196" s="79"/>
      <c r="M2196" s="34"/>
      <c r="N2196" s="79"/>
      <c r="O2196" s="31"/>
      <c r="P2196" s="53"/>
      <c r="Q2196" s="40"/>
      <c r="S2196" s="41" t="str">
        <f t="shared" si="1412"/>
        <v/>
      </c>
      <c r="T2196" s="41" t="str">
        <f t="shared" si="1413"/>
        <v/>
      </c>
      <c r="U2196" s="41" t="str">
        <f t="shared" si="1425"/>
        <v/>
      </c>
      <c r="W2196" s="74" t="str">
        <f>IF('Job Database'!$X2196="", "", 'Job Database'!$X2196)</f>
        <v/>
      </c>
      <c r="Y2196" s="41" t="str">
        <f>IF($W2196="", "", IF(COUNTIF($I$11:$I$3035, $W2196)&gt;0, "", MAX($Y$10:$Y2195)+1))</f>
        <v/>
      </c>
      <c r="Z2196" s="41">
        <v>2186</v>
      </c>
      <c r="AA2196" s="58" t="str">
        <f t="shared" si="1426"/>
        <v/>
      </c>
      <c r="AC2196" s="41" t="str">
        <f t="shared" si="1414"/>
        <v/>
      </c>
      <c r="AE2196" s="41" t="str">
        <f t="shared" si="1427"/>
        <v/>
      </c>
      <c r="AJ2196" s="154" t="str">
        <f t="shared" si="1428"/>
        <v/>
      </c>
      <c r="AL2196" s="120" t="str">
        <f t="shared" si="1429"/>
        <v/>
      </c>
      <c r="AM2196" s="104" t="str">
        <f t="shared" si="1430"/>
        <v/>
      </c>
      <c r="AN2196" s="104" t="str">
        <f t="shared" si="1431"/>
        <v/>
      </c>
      <c r="AO2196" s="104" t="str">
        <f t="shared" si="1415"/>
        <v/>
      </c>
      <c r="AP2196" s="104" t="str">
        <f t="shared" si="1416"/>
        <v/>
      </c>
      <c r="AQ2196" s="121" t="str">
        <f t="shared" si="1432"/>
        <v/>
      </c>
      <c r="AS2196" s="88" t="str">
        <f t="shared" si="1417"/>
        <v/>
      </c>
      <c r="AT2196" s="68" t="str">
        <f t="shared" si="1433"/>
        <v/>
      </c>
      <c r="AU2196" s="68" t="str">
        <f t="shared" si="1434"/>
        <v/>
      </c>
      <c r="AV2196" s="68" t="str">
        <f t="shared" si="1435"/>
        <v/>
      </c>
      <c r="AW2196" s="88" t="str">
        <f t="shared" si="1418"/>
        <v/>
      </c>
      <c r="AZ2196" s="88" t="str">
        <f t="shared" si="1419"/>
        <v/>
      </c>
      <c r="BA2196" s="68" t="str">
        <f t="shared" si="1420"/>
        <v/>
      </c>
      <c r="BB2196" s="68" t="str">
        <f t="shared" si="1421"/>
        <v/>
      </c>
      <c r="BC2196" s="68" t="str">
        <f t="shared" si="1422"/>
        <v/>
      </c>
      <c r="BD2196" s="69" t="str">
        <f t="shared" si="1423"/>
        <v/>
      </c>
      <c r="BE2196" s="69" t="str">
        <f t="shared" si="1436"/>
        <v/>
      </c>
      <c r="BT2196" s="138" t="str">
        <f t="shared" ca="1" si="1437"/>
        <v/>
      </c>
      <c r="BU2196" s="139" t="str">
        <f t="shared" ca="1" si="1438"/>
        <v/>
      </c>
      <c r="BW2196" s="138" t="str">
        <f t="shared" si="1439"/>
        <v/>
      </c>
      <c r="BX2196" s="104" t="str">
        <f t="shared" si="1440"/>
        <v/>
      </c>
      <c r="BY2196" s="139" t="str">
        <f t="shared" si="1441"/>
        <v/>
      </c>
      <c r="CA2196" s="138" t="str">
        <f t="shared" si="1442"/>
        <v/>
      </c>
      <c r="CB2196" s="104" t="str">
        <f t="shared" si="1443"/>
        <v/>
      </c>
      <c r="CC2196" s="139" t="str">
        <f t="shared" si="1444"/>
        <v/>
      </c>
      <c r="CE2196" s="162" t="str">
        <f t="shared" si="1445"/>
        <v/>
      </c>
      <c r="CF2196" s="163" t="str">
        <f t="shared" si="1446"/>
        <v/>
      </c>
      <c r="CG2196" s="164" t="str">
        <f t="shared" si="1447"/>
        <v/>
      </c>
      <c r="CI2196" s="162" t="str">
        <f t="shared" si="1448"/>
        <v/>
      </c>
      <c r="CJ2196" s="163" t="str">
        <f t="shared" si="1410"/>
        <v/>
      </c>
      <c r="CK2196" s="164" t="str">
        <f t="shared" si="1411"/>
        <v/>
      </c>
      <c r="CM2196" s="169" t="str">
        <f t="shared" si="1449"/>
        <v/>
      </c>
      <c r="CN2196" s="139" t="str">
        <f t="shared" si="1450"/>
        <v/>
      </c>
      <c r="CP2196" s="41" t="str">
        <f>IF($CM2196="", "", COUNTIF($CM$11:$CM$3035, "&lt;"&amp;$CM2196)+1+COUNTIF($CM$11:$CM2196, $CM2196)-1)</f>
        <v/>
      </c>
    </row>
    <row r="2197" spans="1:94" x14ac:dyDescent="0.25">
      <c r="A2197" s="40"/>
      <c r="B2197" s="82" t="str">
        <f>IF($I2197="", "", IFERROR(INDEX('Job Database'!$AE$11:$AE$3035, MATCH($I2197, 'Job Database'!$X$11:$X$3035, 0)), ""))</f>
        <v/>
      </c>
      <c r="C2197" s="69" t="str">
        <f>IF($I2197="", "", IF(COUNTIF('Job Database'!$X$11:$X$3035, $I2197)=0, $AC$5, $AC$4))</f>
        <v/>
      </c>
      <c r="D2197" s="40"/>
      <c r="E2197" s="85" t="str">
        <f>IF($I2197="", "", IF(IFERROR(INDEX('Job Database'!$M$11:$M$3035, MATCH($I2197, 'Job Database'!$X$11:$X$3035, 0)), "")="", "", IFERROR(INDEX('Job Database'!$M$11:$M$3035, MATCH($I2197, 'Job Database'!$X$11:$X$3035, 0)), "")))</f>
        <v/>
      </c>
      <c r="F2197" s="40"/>
      <c r="G2197" s="88" t="str">
        <f t="shared" si="1424"/>
        <v/>
      </c>
      <c r="H2197" s="40"/>
      <c r="I2197" s="24"/>
      <c r="J2197" s="34"/>
      <c r="K2197" s="106"/>
      <c r="L2197" s="79"/>
      <c r="M2197" s="34"/>
      <c r="N2197" s="79"/>
      <c r="O2197" s="31"/>
      <c r="P2197" s="53"/>
      <c r="Q2197" s="40"/>
      <c r="S2197" s="41" t="str">
        <f t="shared" si="1412"/>
        <v/>
      </c>
      <c r="T2197" s="41" t="str">
        <f t="shared" si="1413"/>
        <v/>
      </c>
      <c r="U2197" s="41" t="str">
        <f t="shared" si="1425"/>
        <v/>
      </c>
      <c r="W2197" s="74" t="str">
        <f>IF('Job Database'!$X2197="", "", 'Job Database'!$X2197)</f>
        <v/>
      </c>
      <c r="Y2197" s="41" t="str">
        <f>IF($W2197="", "", IF(COUNTIF($I$11:$I$3035, $W2197)&gt;0, "", MAX($Y$10:$Y2196)+1))</f>
        <v/>
      </c>
      <c r="Z2197" s="41">
        <v>2187</v>
      </c>
      <c r="AA2197" s="58" t="str">
        <f t="shared" si="1426"/>
        <v/>
      </c>
      <c r="AC2197" s="41" t="str">
        <f t="shared" si="1414"/>
        <v/>
      </c>
      <c r="AE2197" s="41" t="str">
        <f t="shared" si="1427"/>
        <v/>
      </c>
      <c r="AJ2197" s="154" t="str">
        <f t="shared" si="1428"/>
        <v/>
      </c>
      <c r="AL2197" s="120" t="str">
        <f t="shared" si="1429"/>
        <v/>
      </c>
      <c r="AM2197" s="104" t="str">
        <f t="shared" si="1430"/>
        <v/>
      </c>
      <c r="AN2197" s="104" t="str">
        <f t="shared" si="1431"/>
        <v/>
      </c>
      <c r="AO2197" s="104" t="str">
        <f t="shared" si="1415"/>
        <v/>
      </c>
      <c r="AP2197" s="104" t="str">
        <f t="shared" si="1416"/>
        <v/>
      </c>
      <c r="AQ2197" s="121" t="str">
        <f t="shared" si="1432"/>
        <v/>
      </c>
      <c r="AS2197" s="88" t="str">
        <f t="shared" si="1417"/>
        <v/>
      </c>
      <c r="AT2197" s="68" t="str">
        <f t="shared" si="1433"/>
        <v/>
      </c>
      <c r="AU2197" s="68" t="str">
        <f t="shared" si="1434"/>
        <v/>
      </c>
      <c r="AV2197" s="68" t="str">
        <f t="shared" si="1435"/>
        <v/>
      </c>
      <c r="AW2197" s="88" t="str">
        <f t="shared" si="1418"/>
        <v/>
      </c>
      <c r="AZ2197" s="88" t="str">
        <f t="shared" si="1419"/>
        <v/>
      </c>
      <c r="BA2197" s="68" t="str">
        <f t="shared" si="1420"/>
        <v/>
      </c>
      <c r="BB2197" s="68" t="str">
        <f t="shared" si="1421"/>
        <v/>
      </c>
      <c r="BC2197" s="68" t="str">
        <f t="shared" si="1422"/>
        <v/>
      </c>
      <c r="BD2197" s="69" t="str">
        <f t="shared" si="1423"/>
        <v/>
      </c>
      <c r="BE2197" s="69" t="str">
        <f t="shared" si="1436"/>
        <v/>
      </c>
      <c r="BT2197" s="138" t="str">
        <f t="shared" ca="1" si="1437"/>
        <v/>
      </c>
      <c r="BU2197" s="139" t="str">
        <f t="shared" ca="1" si="1438"/>
        <v/>
      </c>
      <c r="BW2197" s="138" t="str">
        <f t="shared" si="1439"/>
        <v/>
      </c>
      <c r="BX2197" s="104" t="str">
        <f t="shared" si="1440"/>
        <v/>
      </c>
      <c r="BY2197" s="139" t="str">
        <f t="shared" si="1441"/>
        <v/>
      </c>
      <c r="CA2197" s="138" t="str">
        <f t="shared" si="1442"/>
        <v/>
      </c>
      <c r="CB2197" s="104" t="str">
        <f t="shared" si="1443"/>
        <v/>
      </c>
      <c r="CC2197" s="139" t="str">
        <f t="shared" si="1444"/>
        <v/>
      </c>
      <c r="CE2197" s="162" t="str">
        <f t="shared" si="1445"/>
        <v/>
      </c>
      <c r="CF2197" s="163" t="str">
        <f t="shared" si="1446"/>
        <v/>
      </c>
      <c r="CG2197" s="164" t="str">
        <f t="shared" si="1447"/>
        <v/>
      </c>
      <c r="CI2197" s="162" t="str">
        <f t="shared" si="1448"/>
        <v/>
      </c>
      <c r="CJ2197" s="163" t="str">
        <f t="shared" si="1410"/>
        <v/>
      </c>
      <c r="CK2197" s="164" t="str">
        <f t="shared" si="1411"/>
        <v/>
      </c>
      <c r="CM2197" s="169" t="str">
        <f t="shared" si="1449"/>
        <v/>
      </c>
      <c r="CN2197" s="139" t="str">
        <f t="shared" si="1450"/>
        <v/>
      </c>
      <c r="CP2197" s="41" t="str">
        <f>IF($CM2197="", "", COUNTIF($CM$11:$CM$3035, "&lt;"&amp;$CM2197)+1+COUNTIF($CM$11:$CM2197, $CM2197)-1)</f>
        <v/>
      </c>
    </row>
    <row r="2198" spans="1:94" x14ac:dyDescent="0.25">
      <c r="A2198" s="40"/>
      <c r="B2198" s="82" t="str">
        <f>IF($I2198="", "", IFERROR(INDEX('Job Database'!$AE$11:$AE$3035, MATCH($I2198, 'Job Database'!$X$11:$X$3035, 0)), ""))</f>
        <v/>
      </c>
      <c r="C2198" s="69" t="str">
        <f>IF($I2198="", "", IF(COUNTIF('Job Database'!$X$11:$X$3035, $I2198)=0, $AC$5, $AC$4))</f>
        <v/>
      </c>
      <c r="D2198" s="40"/>
      <c r="E2198" s="85" t="str">
        <f>IF($I2198="", "", IF(IFERROR(INDEX('Job Database'!$M$11:$M$3035, MATCH($I2198, 'Job Database'!$X$11:$X$3035, 0)), "")="", "", IFERROR(INDEX('Job Database'!$M$11:$M$3035, MATCH($I2198, 'Job Database'!$X$11:$X$3035, 0)), "")))</f>
        <v/>
      </c>
      <c r="F2198" s="40"/>
      <c r="G2198" s="88" t="str">
        <f t="shared" si="1424"/>
        <v/>
      </c>
      <c r="H2198" s="40"/>
      <c r="I2198" s="24"/>
      <c r="J2198" s="34"/>
      <c r="K2198" s="106"/>
      <c r="L2198" s="79"/>
      <c r="M2198" s="34"/>
      <c r="N2198" s="79"/>
      <c r="O2198" s="31"/>
      <c r="P2198" s="53"/>
      <c r="Q2198" s="40"/>
      <c r="S2198" s="41" t="str">
        <f t="shared" si="1412"/>
        <v/>
      </c>
      <c r="T2198" s="41" t="str">
        <f t="shared" si="1413"/>
        <v/>
      </c>
      <c r="U2198" s="41" t="str">
        <f t="shared" si="1425"/>
        <v/>
      </c>
      <c r="W2198" s="74" t="str">
        <f>IF('Job Database'!$X2198="", "", 'Job Database'!$X2198)</f>
        <v/>
      </c>
      <c r="Y2198" s="41" t="str">
        <f>IF($W2198="", "", IF(COUNTIF($I$11:$I$3035, $W2198)&gt;0, "", MAX($Y$10:$Y2197)+1))</f>
        <v/>
      </c>
      <c r="Z2198" s="41">
        <v>2188</v>
      </c>
      <c r="AA2198" s="58" t="str">
        <f t="shared" si="1426"/>
        <v/>
      </c>
      <c r="AC2198" s="41" t="str">
        <f t="shared" si="1414"/>
        <v/>
      </c>
      <c r="AE2198" s="41" t="str">
        <f t="shared" si="1427"/>
        <v/>
      </c>
      <c r="AJ2198" s="154" t="str">
        <f t="shared" si="1428"/>
        <v/>
      </c>
      <c r="AL2198" s="120" t="str">
        <f t="shared" si="1429"/>
        <v/>
      </c>
      <c r="AM2198" s="104" t="str">
        <f t="shared" si="1430"/>
        <v/>
      </c>
      <c r="AN2198" s="104" t="str">
        <f t="shared" si="1431"/>
        <v/>
      </c>
      <c r="AO2198" s="104" t="str">
        <f t="shared" si="1415"/>
        <v/>
      </c>
      <c r="AP2198" s="104" t="str">
        <f t="shared" si="1416"/>
        <v/>
      </c>
      <c r="AQ2198" s="121" t="str">
        <f t="shared" si="1432"/>
        <v/>
      </c>
      <c r="AS2198" s="88" t="str">
        <f t="shared" si="1417"/>
        <v/>
      </c>
      <c r="AT2198" s="68" t="str">
        <f t="shared" si="1433"/>
        <v/>
      </c>
      <c r="AU2198" s="68" t="str">
        <f t="shared" si="1434"/>
        <v/>
      </c>
      <c r="AV2198" s="68" t="str">
        <f t="shared" si="1435"/>
        <v/>
      </c>
      <c r="AW2198" s="88" t="str">
        <f t="shared" si="1418"/>
        <v/>
      </c>
      <c r="AZ2198" s="88" t="str">
        <f t="shared" si="1419"/>
        <v/>
      </c>
      <c r="BA2198" s="68" t="str">
        <f t="shared" si="1420"/>
        <v/>
      </c>
      <c r="BB2198" s="68" t="str">
        <f t="shared" si="1421"/>
        <v/>
      </c>
      <c r="BC2198" s="68" t="str">
        <f t="shared" si="1422"/>
        <v/>
      </c>
      <c r="BD2198" s="69" t="str">
        <f t="shared" si="1423"/>
        <v/>
      </c>
      <c r="BE2198" s="69" t="str">
        <f t="shared" si="1436"/>
        <v/>
      </c>
      <c r="BT2198" s="138" t="str">
        <f t="shared" ca="1" si="1437"/>
        <v/>
      </c>
      <c r="BU2198" s="139" t="str">
        <f t="shared" ca="1" si="1438"/>
        <v/>
      </c>
      <c r="BW2198" s="138" t="str">
        <f t="shared" si="1439"/>
        <v/>
      </c>
      <c r="BX2198" s="104" t="str">
        <f t="shared" si="1440"/>
        <v/>
      </c>
      <c r="BY2198" s="139" t="str">
        <f t="shared" si="1441"/>
        <v/>
      </c>
      <c r="CA2198" s="138" t="str">
        <f t="shared" si="1442"/>
        <v/>
      </c>
      <c r="CB2198" s="104" t="str">
        <f t="shared" si="1443"/>
        <v/>
      </c>
      <c r="CC2198" s="139" t="str">
        <f t="shared" si="1444"/>
        <v/>
      </c>
      <c r="CE2198" s="162" t="str">
        <f t="shared" si="1445"/>
        <v/>
      </c>
      <c r="CF2198" s="163" t="str">
        <f t="shared" si="1446"/>
        <v/>
      </c>
      <c r="CG2198" s="164" t="str">
        <f t="shared" si="1447"/>
        <v/>
      </c>
      <c r="CI2198" s="162" t="str">
        <f t="shared" si="1448"/>
        <v/>
      </c>
      <c r="CJ2198" s="163" t="str">
        <f t="shared" si="1410"/>
        <v/>
      </c>
      <c r="CK2198" s="164" t="str">
        <f t="shared" si="1411"/>
        <v/>
      </c>
      <c r="CM2198" s="169" t="str">
        <f t="shared" si="1449"/>
        <v/>
      </c>
      <c r="CN2198" s="139" t="str">
        <f t="shared" si="1450"/>
        <v/>
      </c>
      <c r="CP2198" s="41" t="str">
        <f>IF($CM2198="", "", COUNTIF($CM$11:$CM$3035, "&lt;"&amp;$CM2198)+1+COUNTIF($CM$11:$CM2198, $CM2198)-1)</f>
        <v/>
      </c>
    </row>
    <row r="2199" spans="1:94" x14ac:dyDescent="0.25">
      <c r="A2199" s="40"/>
      <c r="B2199" s="82" t="str">
        <f>IF($I2199="", "", IFERROR(INDEX('Job Database'!$AE$11:$AE$3035, MATCH($I2199, 'Job Database'!$X$11:$X$3035, 0)), ""))</f>
        <v/>
      </c>
      <c r="C2199" s="69" t="str">
        <f>IF($I2199="", "", IF(COUNTIF('Job Database'!$X$11:$X$3035, $I2199)=0, $AC$5, $AC$4))</f>
        <v/>
      </c>
      <c r="D2199" s="40"/>
      <c r="E2199" s="85" t="str">
        <f>IF($I2199="", "", IF(IFERROR(INDEX('Job Database'!$M$11:$M$3035, MATCH($I2199, 'Job Database'!$X$11:$X$3035, 0)), "")="", "", IFERROR(INDEX('Job Database'!$M$11:$M$3035, MATCH($I2199, 'Job Database'!$X$11:$X$3035, 0)), "")))</f>
        <v/>
      </c>
      <c r="F2199" s="40"/>
      <c r="G2199" s="88" t="str">
        <f t="shared" si="1424"/>
        <v/>
      </c>
      <c r="H2199" s="40"/>
      <c r="I2199" s="24"/>
      <c r="J2199" s="34"/>
      <c r="K2199" s="106"/>
      <c r="L2199" s="79"/>
      <c r="M2199" s="34"/>
      <c r="N2199" s="79"/>
      <c r="O2199" s="31"/>
      <c r="P2199" s="53"/>
      <c r="Q2199" s="40"/>
      <c r="S2199" s="41" t="str">
        <f t="shared" si="1412"/>
        <v/>
      </c>
      <c r="T2199" s="41" t="str">
        <f t="shared" si="1413"/>
        <v/>
      </c>
      <c r="U2199" s="41" t="str">
        <f t="shared" si="1425"/>
        <v/>
      </c>
      <c r="W2199" s="74" t="str">
        <f>IF('Job Database'!$X2199="", "", 'Job Database'!$X2199)</f>
        <v/>
      </c>
      <c r="Y2199" s="41" t="str">
        <f>IF($W2199="", "", IF(COUNTIF($I$11:$I$3035, $W2199)&gt;0, "", MAX($Y$10:$Y2198)+1))</f>
        <v/>
      </c>
      <c r="Z2199" s="41">
        <v>2189</v>
      </c>
      <c r="AA2199" s="58" t="str">
        <f t="shared" si="1426"/>
        <v/>
      </c>
      <c r="AC2199" s="41" t="str">
        <f t="shared" si="1414"/>
        <v/>
      </c>
      <c r="AE2199" s="41" t="str">
        <f t="shared" si="1427"/>
        <v/>
      </c>
      <c r="AJ2199" s="154" t="str">
        <f t="shared" si="1428"/>
        <v/>
      </c>
      <c r="AL2199" s="120" t="str">
        <f t="shared" si="1429"/>
        <v/>
      </c>
      <c r="AM2199" s="104" t="str">
        <f t="shared" si="1430"/>
        <v/>
      </c>
      <c r="AN2199" s="104" t="str">
        <f t="shared" si="1431"/>
        <v/>
      </c>
      <c r="AO2199" s="104" t="str">
        <f t="shared" si="1415"/>
        <v/>
      </c>
      <c r="AP2199" s="104" t="str">
        <f t="shared" si="1416"/>
        <v/>
      </c>
      <c r="AQ2199" s="121" t="str">
        <f t="shared" si="1432"/>
        <v/>
      </c>
      <c r="AS2199" s="88" t="str">
        <f t="shared" si="1417"/>
        <v/>
      </c>
      <c r="AT2199" s="68" t="str">
        <f t="shared" si="1433"/>
        <v/>
      </c>
      <c r="AU2199" s="68" t="str">
        <f t="shared" si="1434"/>
        <v/>
      </c>
      <c r="AV2199" s="68" t="str">
        <f t="shared" si="1435"/>
        <v/>
      </c>
      <c r="AW2199" s="88" t="str">
        <f t="shared" si="1418"/>
        <v/>
      </c>
      <c r="AZ2199" s="88" t="str">
        <f t="shared" si="1419"/>
        <v/>
      </c>
      <c r="BA2199" s="68" t="str">
        <f t="shared" si="1420"/>
        <v/>
      </c>
      <c r="BB2199" s="68" t="str">
        <f t="shared" si="1421"/>
        <v/>
      </c>
      <c r="BC2199" s="68" t="str">
        <f t="shared" si="1422"/>
        <v/>
      </c>
      <c r="BD2199" s="69" t="str">
        <f t="shared" si="1423"/>
        <v/>
      </c>
      <c r="BE2199" s="69" t="str">
        <f t="shared" si="1436"/>
        <v/>
      </c>
      <c r="BT2199" s="138" t="str">
        <f t="shared" ca="1" si="1437"/>
        <v/>
      </c>
      <c r="BU2199" s="139" t="str">
        <f t="shared" ca="1" si="1438"/>
        <v/>
      </c>
      <c r="BW2199" s="138" t="str">
        <f t="shared" si="1439"/>
        <v/>
      </c>
      <c r="BX2199" s="104" t="str">
        <f t="shared" si="1440"/>
        <v/>
      </c>
      <c r="BY2199" s="139" t="str">
        <f t="shared" si="1441"/>
        <v/>
      </c>
      <c r="CA2199" s="138" t="str">
        <f t="shared" si="1442"/>
        <v/>
      </c>
      <c r="CB2199" s="104" t="str">
        <f t="shared" si="1443"/>
        <v/>
      </c>
      <c r="CC2199" s="139" t="str">
        <f t="shared" si="1444"/>
        <v/>
      </c>
      <c r="CE2199" s="162" t="str">
        <f t="shared" si="1445"/>
        <v/>
      </c>
      <c r="CF2199" s="163" t="str">
        <f t="shared" si="1446"/>
        <v/>
      </c>
      <c r="CG2199" s="164" t="str">
        <f t="shared" si="1447"/>
        <v/>
      </c>
      <c r="CI2199" s="162" t="str">
        <f t="shared" si="1448"/>
        <v/>
      </c>
      <c r="CJ2199" s="163" t="str">
        <f t="shared" si="1410"/>
        <v/>
      </c>
      <c r="CK2199" s="164" t="str">
        <f t="shared" si="1411"/>
        <v/>
      </c>
      <c r="CM2199" s="169" t="str">
        <f t="shared" si="1449"/>
        <v/>
      </c>
      <c r="CN2199" s="139" t="str">
        <f t="shared" si="1450"/>
        <v/>
      </c>
      <c r="CP2199" s="41" t="str">
        <f>IF($CM2199="", "", COUNTIF($CM$11:$CM$3035, "&lt;"&amp;$CM2199)+1+COUNTIF($CM$11:$CM2199, $CM2199)-1)</f>
        <v/>
      </c>
    </row>
    <row r="2200" spans="1:94" x14ac:dyDescent="0.25">
      <c r="A2200" s="40"/>
      <c r="B2200" s="82" t="str">
        <f>IF($I2200="", "", IFERROR(INDEX('Job Database'!$AE$11:$AE$3035, MATCH($I2200, 'Job Database'!$X$11:$X$3035, 0)), ""))</f>
        <v/>
      </c>
      <c r="C2200" s="69" t="str">
        <f>IF($I2200="", "", IF(COUNTIF('Job Database'!$X$11:$X$3035, $I2200)=0, $AC$5, $AC$4))</f>
        <v/>
      </c>
      <c r="D2200" s="40"/>
      <c r="E2200" s="85" t="str">
        <f>IF($I2200="", "", IF(IFERROR(INDEX('Job Database'!$M$11:$M$3035, MATCH($I2200, 'Job Database'!$X$11:$X$3035, 0)), "")="", "", IFERROR(INDEX('Job Database'!$M$11:$M$3035, MATCH($I2200, 'Job Database'!$X$11:$X$3035, 0)), "")))</f>
        <v/>
      </c>
      <c r="F2200" s="40"/>
      <c r="G2200" s="88" t="str">
        <f t="shared" si="1424"/>
        <v/>
      </c>
      <c r="H2200" s="40"/>
      <c r="I2200" s="24"/>
      <c r="J2200" s="34"/>
      <c r="K2200" s="106"/>
      <c r="L2200" s="79"/>
      <c r="M2200" s="34"/>
      <c r="N2200" s="79"/>
      <c r="O2200" s="31"/>
      <c r="P2200" s="53"/>
      <c r="Q2200" s="40"/>
      <c r="S2200" s="41" t="str">
        <f t="shared" si="1412"/>
        <v/>
      </c>
      <c r="T2200" s="41" t="str">
        <f t="shared" si="1413"/>
        <v/>
      </c>
      <c r="U2200" s="41" t="str">
        <f t="shared" si="1425"/>
        <v/>
      </c>
      <c r="W2200" s="74" t="str">
        <f>IF('Job Database'!$X2200="", "", 'Job Database'!$X2200)</f>
        <v/>
      </c>
      <c r="Y2200" s="41" t="str">
        <f>IF($W2200="", "", IF(COUNTIF($I$11:$I$3035, $W2200)&gt;0, "", MAX($Y$10:$Y2199)+1))</f>
        <v/>
      </c>
      <c r="Z2200" s="41">
        <v>2190</v>
      </c>
      <c r="AA2200" s="58" t="str">
        <f t="shared" si="1426"/>
        <v/>
      </c>
      <c r="AC2200" s="41" t="str">
        <f t="shared" si="1414"/>
        <v/>
      </c>
      <c r="AE2200" s="41" t="str">
        <f t="shared" si="1427"/>
        <v/>
      </c>
      <c r="AJ2200" s="154" t="str">
        <f t="shared" si="1428"/>
        <v/>
      </c>
      <c r="AL2200" s="120" t="str">
        <f t="shared" si="1429"/>
        <v/>
      </c>
      <c r="AM2200" s="104" t="str">
        <f t="shared" si="1430"/>
        <v/>
      </c>
      <c r="AN2200" s="104" t="str">
        <f t="shared" si="1431"/>
        <v/>
      </c>
      <c r="AO2200" s="104" t="str">
        <f t="shared" si="1415"/>
        <v/>
      </c>
      <c r="AP2200" s="104" t="str">
        <f t="shared" si="1416"/>
        <v/>
      </c>
      <c r="AQ2200" s="121" t="str">
        <f t="shared" si="1432"/>
        <v/>
      </c>
      <c r="AS2200" s="88" t="str">
        <f t="shared" si="1417"/>
        <v/>
      </c>
      <c r="AT2200" s="68" t="str">
        <f t="shared" si="1433"/>
        <v/>
      </c>
      <c r="AU2200" s="68" t="str">
        <f t="shared" si="1434"/>
        <v/>
      </c>
      <c r="AV2200" s="68" t="str">
        <f t="shared" si="1435"/>
        <v/>
      </c>
      <c r="AW2200" s="88" t="str">
        <f t="shared" si="1418"/>
        <v/>
      </c>
      <c r="AZ2200" s="88" t="str">
        <f t="shared" si="1419"/>
        <v/>
      </c>
      <c r="BA2200" s="68" t="str">
        <f t="shared" si="1420"/>
        <v/>
      </c>
      <c r="BB2200" s="68" t="str">
        <f t="shared" si="1421"/>
        <v/>
      </c>
      <c r="BC2200" s="68" t="str">
        <f t="shared" si="1422"/>
        <v/>
      </c>
      <c r="BD2200" s="69" t="str">
        <f t="shared" si="1423"/>
        <v/>
      </c>
      <c r="BE2200" s="69" t="str">
        <f t="shared" si="1436"/>
        <v/>
      </c>
      <c r="BT2200" s="138" t="str">
        <f t="shared" ca="1" si="1437"/>
        <v/>
      </c>
      <c r="BU2200" s="139" t="str">
        <f t="shared" ca="1" si="1438"/>
        <v/>
      </c>
      <c r="BW2200" s="138" t="str">
        <f t="shared" si="1439"/>
        <v/>
      </c>
      <c r="BX2200" s="104" t="str">
        <f t="shared" si="1440"/>
        <v/>
      </c>
      <c r="BY2200" s="139" t="str">
        <f t="shared" si="1441"/>
        <v/>
      </c>
      <c r="CA2200" s="138" t="str">
        <f t="shared" si="1442"/>
        <v/>
      </c>
      <c r="CB2200" s="104" t="str">
        <f t="shared" si="1443"/>
        <v/>
      </c>
      <c r="CC2200" s="139" t="str">
        <f t="shared" si="1444"/>
        <v/>
      </c>
      <c r="CE2200" s="162" t="str">
        <f t="shared" si="1445"/>
        <v/>
      </c>
      <c r="CF2200" s="163" t="str">
        <f t="shared" si="1446"/>
        <v/>
      </c>
      <c r="CG2200" s="164" t="str">
        <f t="shared" si="1447"/>
        <v/>
      </c>
      <c r="CI2200" s="162" t="str">
        <f t="shared" si="1448"/>
        <v/>
      </c>
      <c r="CJ2200" s="163" t="str">
        <f t="shared" si="1410"/>
        <v/>
      </c>
      <c r="CK2200" s="164" t="str">
        <f t="shared" si="1411"/>
        <v/>
      </c>
      <c r="CM2200" s="169" t="str">
        <f t="shared" si="1449"/>
        <v/>
      </c>
      <c r="CN2200" s="139" t="str">
        <f t="shared" si="1450"/>
        <v/>
      </c>
      <c r="CP2200" s="41" t="str">
        <f>IF($CM2200="", "", COUNTIF($CM$11:$CM$3035, "&lt;"&amp;$CM2200)+1+COUNTIF($CM$11:$CM2200, $CM2200)-1)</f>
        <v/>
      </c>
    </row>
    <row r="2201" spans="1:94" x14ac:dyDescent="0.25">
      <c r="A2201" s="40"/>
      <c r="B2201" s="82" t="str">
        <f>IF($I2201="", "", IFERROR(INDEX('Job Database'!$AE$11:$AE$3035, MATCH($I2201, 'Job Database'!$X$11:$X$3035, 0)), ""))</f>
        <v/>
      </c>
      <c r="C2201" s="69" t="str">
        <f>IF($I2201="", "", IF(COUNTIF('Job Database'!$X$11:$X$3035, $I2201)=0, $AC$5, $AC$4))</f>
        <v/>
      </c>
      <c r="D2201" s="40"/>
      <c r="E2201" s="85" t="str">
        <f>IF($I2201="", "", IF(IFERROR(INDEX('Job Database'!$M$11:$M$3035, MATCH($I2201, 'Job Database'!$X$11:$X$3035, 0)), "")="", "", IFERROR(INDEX('Job Database'!$M$11:$M$3035, MATCH($I2201, 'Job Database'!$X$11:$X$3035, 0)), "")))</f>
        <v/>
      </c>
      <c r="F2201" s="40"/>
      <c r="G2201" s="88" t="str">
        <f t="shared" si="1424"/>
        <v/>
      </c>
      <c r="H2201" s="40"/>
      <c r="I2201" s="24"/>
      <c r="J2201" s="34"/>
      <c r="K2201" s="106"/>
      <c r="L2201" s="79"/>
      <c r="M2201" s="34"/>
      <c r="N2201" s="79"/>
      <c r="O2201" s="31"/>
      <c r="P2201" s="53"/>
      <c r="Q2201" s="40"/>
      <c r="S2201" s="41" t="str">
        <f t="shared" si="1412"/>
        <v/>
      </c>
      <c r="T2201" s="41" t="str">
        <f t="shared" si="1413"/>
        <v/>
      </c>
      <c r="U2201" s="41" t="str">
        <f t="shared" si="1425"/>
        <v/>
      </c>
      <c r="W2201" s="74" t="str">
        <f>IF('Job Database'!$X2201="", "", 'Job Database'!$X2201)</f>
        <v/>
      </c>
      <c r="Y2201" s="41" t="str">
        <f>IF($W2201="", "", IF(COUNTIF($I$11:$I$3035, $W2201)&gt;0, "", MAX($Y$10:$Y2200)+1))</f>
        <v/>
      </c>
      <c r="Z2201" s="41">
        <v>2191</v>
      </c>
      <c r="AA2201" s="58" t="str">
        <f t="shared" si="1426"/>
        <v/>
      </c>
      <c r="AC2201" s="41" t="str">
        <f t="shared" si="1414"/>
        <v/>
      </c>
      <c r="AE2201" s="41" t="str">
        <f t="shared" si="1427"/>
        <v/>
      </c>
      <c r="AJ2201" s="154" t="str">
        <f t="shared" si="1428"/>
        <v/>
      </c>
      <c r="AL2201" s="120" t="str">
        <f t="shared" si="1429"/>
        <v/>
      </c>
      <c r="AM2201" s="104" t="str">
        <f t="shared" si="1430"/>
        <v/>
      </c>
      <c r="AN2201" s="104" t="str">
        <f t="shared" si="1431"/>
        <v/>
      </c>
      <c r="AO2201" s="104" t="str">
        <f t="shared" si="1415"/>
        <v/>
      </c>
      <c r="AP2201" s="104" t="str">
        <f t="shared" si="1416"/>
        <v/>
      </c>
      <c r="AQ2201" s="121" t="str">
        <f t="shared" si="1432"/>
        <v/>
      </c>
      <c r="AS2201" s="88" t="str">
        <f t="shared" si="1417"/>
        <v/>
      </c>
      <c r="AT2201" s="68" t="str">
        <f t="shared" si="1433"/>
        <v/>
      </c>
      <c r="AU2201" s="68" t="str">
        <f t="shared" si="1434"/>
        <v/>
      </c>
      <c r="AV2201" s="68" t="str">
        <f t="shared" si="1435"/>
        <v/>
      </c>
      <c r="AW2201" s="88" t="str">
        <f t="shared" si="1418"/>
        <v/>
      </c>
      <c r="AZ2201" s="88" t="str">
        <f t="shared" si="1419"/>
        <v/>
      </c>
      <c r="BA2201" s="68" t="str">
        <f t="shared" si="1420"/>
        <v/>
      </c>
      <c r="BB2201" s="68" t="str">
        <f t="shared" si="1421"/>
        <v/>
      </c>
      <c r="BC2201" s="68" t="str">
        <f t="shared" si="1422"/>
        <v/>
      </c>
      <c r="BD2201" s="69" t="str">
        <f t="shared" si="1423"/>
        <v/>
      </c>
      <c r="BE2201" s="69" t="str">
        <f t="shared" si="1436"/>
        <v/>
      </c>
      <c r="BT2201" s="138" t="str">
        <f t="shared" ca="1" si="1437"/>
        <v/>
      </c>
      <c r="BU2201" s="139" t="str">
        <f t="shared" ca="1" si="1438"/>
        <v/>
      </c>
      <c r="BW2201" s="138" t="str">
        <f t="shared" si="1439"/>
        <v/>
      </c>
      <c r="BX2201" s="104" t="str">
        <f t="shared" si="1440"/>
        <v/>
      </c>
      <c r="BY2201" s="139" t="str">
        <f t="shared" si="1441"/>
        <v/>
      </c>
      <c r="CA2201" s="138" t="str">
        <f t="shared" si="1442"/>
        <v/>
      </c>
      <c r="CB2201" s="104" t="str">
        <f t="shared" si="1443"/>
        <v/>
      </c>
      <c r="CC2201" s="139" t="str">
        <f t="shared" si="1444"/>
        <v/>
      </c>
      <c r="CE2201" s="162" t="str">
        <f t="shared" si="1445"/>
        <v/>
      </c>
      <c r="CF2201" s="163" t="str">
        <f t="shared" si="1446"/>
        <v/>
      </c>
      <c r="CG2201" s="164" t="str">
        <f t="shared" si="1447"/>
        <v/>
      </c>
      <c r="CI2201" s="162" t="str">
        <f t="shared" si="1448"/>
        <v/>
      </c>
      <c r="CJ2201" s="163" t="str">
        <f t="shared" si="1410"/>
        <v/>
      </c>
      <c r="CK2201" s="164" t="str">
        <f t="shared" si="1411"/>
        <v/>
      </c>
      <c r="CM2201" s="169" t="str">
        <f t="shared" si="1449"/>
        <v/>
      </c>
      <c r="CN2201" s="139" t="str">
        <f t="shared" si="1450"/>
        <v/>
      </c>
      <c r="CP2201" s="41" t="str">
        <f>IF($CM2201="", "", COUNTIF($CM$11:$CM$3035, "&lt;"&amp;$CM2201)+1+COUNTIF($CM$11:$CM2201, $CM2201)-1)</f>
        <v/>
      </c>
    </row>
    <row r="2202" spans="1:94" x14ac:dyDescent="0.25">
      <c r="A2202" s="40"/>
      <c r="B2202" s="82" t="str">
        <f>IF($I2202="", "", IFERROR(INDEX('Job Database'!$AE$11:$AE$3035, MATCH($I2202, 'Job Database'!$X$11:$X$3035, 0)), ""))</f>
        <v/>
      </c>
      <c r="C2202" s="69" t="str">
        <f>IF($I2202="", "", IF(COUNTIF('Job Database'!$X$11:$X$3035, $I2202)=0, $AC$5, $AC$4))</f>
        <v/>
      </c>
      <c r="D2202" s="40"/>
      <c r="E2202" s="85" t="str">
        <f>IF($I2202="", "", IF(IFERROR(INDEX('Job Database'!$M$11:$M$3035, MATCH($I2202, 'Job Database'!$X$11:$X$3035, 0)), "")="", "", IFERROR(INDEX('Job Database'!$M$11:$M$3035, MATCH($I2202, 'Job Database'!$X$11:$X$3035, 0)), "")))</f>
        <v/>
      </c>
      <c r="F2202" s="40"/>
      <c r="G2202" s="88" t="str">
        <f t="shared" si="1424"/>
        <v/>
      </c>
      <c r="H2202" s="40"/>
      <c r="I2202" s="24"/>
      <c r="J2202" s="34"/>
      <c r="K2202" s="106"/>
      <c r="L2202" s="79"/>
      <c r="M2202" s="34"/>
      <c r="N2202" s="79"/>
      <c r="O2202" s="31"/>
      <c r="P2202" s="53"/>
      <c r="Q2202" s="40"/>
      <c r="S2202" s="41" t="str">
        <f t="shared" si="1412"/>
        <v/>
      </c>
      <c r="T2202" s="41" t="str">
        <f t="shared" si="1413"/>
        <v/>
      </c>
      <c r="U2202" s="41" t="str">
        <f t="shared" si="1425"/>
        <v/>
      </c>
      <c r="W2202" s="74" t="str">
        <f>IF('Job Database'!$X2202="", "", 'Job Database'!$X2202)</f>
        <v/>
      </c>
      <c r="Y2202" s="41" t="str">
        <f>IF($W2202="", "", IF(COUNTIF($I$11:$I$3035, $W2202)&gt;0, "", MAX($Y$10:$Y2201)+1))</f>
        <v/>
      </c>
      <c r="Z2202" s="41">
        <v>2192</v>
      </c>
      <c r="AA2202" s="58" t="str">
        <f t="shared" si="1426"/>
        <v/>
      </c>
      <c r="AC2202" s="41" t="str">
        <f t="shared" si="1414"/>
        <v/>
      </c>
      <c r="AE2202" s="41" t="str">
        <f t="shared" si="1427"/>
        <v/>
      </c>
      <c r="AJ2202" s="154" t="str">
        <f t="shared" si="1428"/>
        <v/>
      </c>
      <c r="AL2202" s="120" t="str">
        <f t="shared" si="1429"/>
        <v/>
      </c>
      <c r="AM2202" s="104" t="str">
        <f t="shared" si="1430"/>
        <v/>
      </c>
      <c r="AN2202" s="104" t="str">
        <f t="shared" si="1431"/>
        <v/>
      </c>
      <c r="AO2202" s="104" t="str">
        <f t="shared" si="1415"/>
        <v/>
      </c>
      <c r="AP2202" s="104" t="str">
        <f t="shared" si="1416"/>
        <v/>
      </c>
      <c r="AQ2202" s="121" t="str">
        <f t="shared" si="1432"/>
        <v/>
      </c>
      <c r="AS2202" s="88" t="str">
        <f t="shared" si="1417"/>
        <v/>
      </c>
      <c r="AT2202" s="68" t="str">
        <f t="shared" si="1433"/>
        <v/>
      </c>
      <c r="AU2202" s="68" t="str">
        <f t="shared" si="1434"/>
        <v/>
      </c>
      <c r="AV2202" s="68" t="str">
        <f t="shared" si="1435"/>
        <v/>
      </c>
      <c r="AW2202" s="88" t="str">
        <f t="shared" si="1418"/>
        <v/>
      </c>
      <c r="AZ2202" s="88" t="str">
        <f t="shared" si="1419"/>
        <v/>
      </c>
      <c r="BA2202" s="68" t="str">
        <f t="shared" si="1420"/>
        <v/>
      </c>
      <c r="BB2202" s="68" t="str">
        <f t="shared" si="1421"/>
        <v/>
      </c>
      <c r="BC2202" s="68" t="str">
        <f t="shared" si="1422"/>
        <v/>
      </c>
      <c r="BD2202" s="69" t="str">
        <f t="shared" si="1423"/>
        <v/>
      </c>
      <c r="BE2202" s="69" t="str">
        <f t="shared" si="1436"/>
        <v/>
      </c>
      <c r="BT2202" s="138" t="str">
        <f t="shared" ca="1" si="1437"/>
        <v/>
      </c>
      <c r="BU2202" s="139" t="str">
        <f t="shared" ca="1" si="1438"/>
        <v/>
      </c>
      <c r="BW2202" s="138" t="str">
        <f t="shared" si="1439"/>
        <v/>
      </c>
      <c r="BX2202" s="104" t="str">
        <f t="shared" si="1440"/>
        <v/>
      </c>
      <c r="BY2202" s="139" t="str">
        <f t="shared" si="1441"/>
        <v/>
      </c>
      <c r="CA2202" s="138" t="str">
        <f t="shared" si="1442"/>
        <v/>
      </c>
      <c r="CB2202" s="104" t="str">
        <f t="shared" si="1443"/>
        <v/>
      </c>
      <c r="CC2202" s="139" t="str">
        <f t="shared" si="1444"/>
        <v/>
      </c>
      <c r="CE2202" s="162" t="str">
        <f t="shared" si="1445"/>
        <v/>
      </c>
      <c r="CF2202" s="163" t="str">
        <f t="shared" si="1446"/>
        <v/>
      </c>
      <c r="CG2202" s="164" t="str">
        <f t="shared" si="1447"/>
        <v/>
      </c>
      <c r="CI2202" s="162" t="str">
        <f t="shared" si="1448"/>
        <v/>
      </c>
      <c r="CJ2202" s="163" t="str">
        <f t="shared" si="1410"/>
        <v/>
      </c>
      <c r="CK2202" s="164" t="str">
        <f t="shared" si="1411"/>
        <v/>
      </c>
      <c r="CM2202" s="169" t="str">
        <f t="shared" si="1449"/>
        <v/>
      </c>
      <c r="CN2202" s="139" t="str">
        <f t="shared" si="1450"/>
        <v/>
      </c>
      <c r="CP2202" s="41" t="str">
        <f>IF($CM2202="", "", COUNTIF($CM$11:$CM$3035, "&lt;"&amp;$CM2202)+1+COUNTIF($CM$11:$CM2202, $CM2202)-1)</f>
        <v/>
      </c>
    </row>
    <row r="2203" spans="1:94" x14ac:dyDescent="0.25">
      <c r="A2203" s="40"/>
      <c r="B2203" s="82" t="str">
        <f>IF($I2203="", "", IFERROR(INDEX('Job Database'!$AE$11:$AE$3035, MATCH($I2203, 'Job Database'!$X$11:$X$3035, 0)), ""))</f>
        <v/>
      </c>
      <c r="C2203" s="69" t="str">
        <f>IF($I2203="", "", IF(COUNTIF('Job Database'!$X$11:$X$3035, $I2203)=0, $AC$5, $AC$4))</f>
        <v/>
      </c>
      <c r="D2203" s="40"/>
      <c r="E2203" s="85" t="str">
        <f>IF($I2203="", "", IF(IFERROR(INDEX('Job Database'!$M$11:$M$3035, MATCH($I2203, 'Job Database'!$X$11:$X$3035, 0)), "")="", "", IFERROR(INDEX('Job Database'!$M$11:$M$3035, MATCH($I2203, 'Job Database'!$X$11:$X$3035, 0)), "")))</f>
        <v/>
      </c>
      <c r="F2203" s="40"/>
      <c r="G2203" s="88" t="str">
        <f t="shared" si="1424"/>
        <v/>
      </c>
      <c r="H2203" s="40"/>
      <c r="I2203" s="24"/>
      <c r="J2203" s="34"/>
      <c r="K2203" s="106"/>
      <c r="L2203" s="79"/>
      <c r="M2203" s="34"/>
      <c r="N2203" s="79"/>
      <c r="O2203" s="31"/>
      <c r="P2203" s="53"/>
      <c r="Q2203" s="40"/>
      <c r="S2203" s="41" t="str">
        <f t="shared" si="1412"/>
        <v/>
      </c>
      <c r="T2203" s="41" t="str">
        <f t="shared" si="1413"/>
        <v/>
      </c>
      <c r="U2203" s="41" t="str">
        <f t="shared" si="1425"/>
        <v/>
      </c>
      <c r="W2203" s="74" t="str">
        <f>IF('Job Database'!$X2203="", "", 'Job Database'!$X2203)</f>
        <v/>
      </c>
      <c r="Y2203" s="41" t="str">
        <f>IF($W2203="", "", IF(COUNTIF($I$11:$I$3035, $W2203)&gt;0, "", MAX($Y$10:$Y2202)+1))</f>
        <v/>
      </c>
      <c r="Z2203" s="41">
        <v>2193</v>
      </c>
      <c r="AA2203" s="58" t="str">
        <f t="shared" si="1426"/>
        <v/>
      </c>
      <c r="AC2203" s="41" t="str">
        <f t="shared" si="1414"/>
        <v/>
      </c>
      <c r="AE2203" s="41" t="str">
        <f t="shared" si="1427"/>
        <v/>
      </c>
      <c r="AJ2203" s="154" t="str">
        <f t="shared" si="1428"/>
        <v/>
      </c>
      <c r="AL2203" s="120" t="str">
        <f t="shared" si="1429"/>
        <v/>
      </c>
      <c r="AM2203" s="104" t="str">
        <f t="shared" si="1430"/>
        <v/>
      </c>
      <c r="AN2203" s="104" t="str">
        <f t="shared" si="1431"/>
        <v/>
      </c>
      <c r="AO2203" s="104" t="str">
        <f t="shared" si="1415"/>
        <v/>
      </c>
      <c r="AP2203" s="104" t="str">
        <f t="shared" si="1416"/>
        <v/>
      </c>
      <c r="AQ2203" s="121" t="str">
        <f t="shared" si="1432"/>
        <v/>
      </c>
      <c r="AS2203" s="88" t="str">
        <f t="shared" si="1417"/>
        <v/>
      </c>
      <c r="AT2203" s="68" t="str">
        <f t="shared" si="1433"/>
        <v/>
      </c>
      <c r="AU2203" s="68" t="str">
        <f t="shared" si="1434"/>
        <v/>
      </c>
      <c r="AV2203" s="68" t="str">
        <f t="shared" si="1435"/>
        <v/>
      </c>
      <c r="AW2203" s="88" t="str">
        <f t="shared" si="1418"/>
        <v/>
      </c>
      <c r="AZ2203" s="88" t="str">
        <f t="shared" si="1419"/>
        <v/>
      </c>
      <c r="BA2203" s="68" t="str">
        <f t="shared" si="1420"/>
        <v/>
      </c>
      <c r="BB2203" s="68" t="str">
        <f t="shared" si="1421"/>
        <v/>
      </c>
      <c r="BC2203" s="68" t="str">
        <f t="shared" si="1422"/>
        <v/>
      </c>
      <c r="BD2203" s="69" t="str">
        <f t="shared" si="1423"/>
        <v/>
      </c>
      <c r="BE2203" s="69" t="str">
        <f t="shared" si="1436"/>
        <v/>
      </c>
      <c r="BT2203" s="138" t="str">
        <f t="shared" ca="1" si="1437"/>
        <v/>
      </c>
      <c r="BU2203" s="139" t="str">
        <f t="shared" ca="1" si="1438"/>
        <v/>
      </c>
      <c r="BW2203" s="138" t="str">
        <f t="shared" si="1439"/>
        <v/>
      </c>
      <c r="BX2203" s="104" t="str">
        <f t="shared" si="1440"/>
        <v/>
      </c>
      <c r="BY2203" s="139" t="str">
        <f t="shared" si="1441"/>
        <v/>
      </c>
      <c r="CA2203" s="138" t="str">
        <f t="shared" si="1442"/>
        <v/>
      </c>
      <c r="CB2203" s="104" t="str">
        <f t="shared" si="1443"/>
        <v/>
      </c>
      <c r="CC2203" s="139" t="str">
        <f t="shared" si="1444"/>
        <v/>
      </c>
      <c r="CE2203" s="162" t="str">
        <f t="shared" si="1445"/>
        <v/>
      </c>
      <c r="CF2203" s="163" t="str">
        <f t="shared" si="1446"/>
        <v/>
      </c>
      <c r="CG2203" s="164" t="str">
        <f t="shared" si="1447"/>
        <v/>
      </c>
      <c r="CI2203" s="162" t="str">
        <f t="shared" si="1448"/>
        <v/>
      </c>
      <c r="CJ2203" s="163" t="str">
        <f t="shared" ref="CJ2203:CJ2266" si="1451">IF(CB2203="", "", M2203)</f>
        <v/>
      </c>
      <c r="CK2203" s="164" t="str">
        <f t="shared" ref="CK2203:CK2266" si="1452">IF(CC2203="", "", N2203)</f>
        <v/>
      </c>
      <c r="CM2203" s="169" t="str">
        <f t="shared" si="1449"/>
        <v/>
      </c>
      <c r="CN2203" s="139" t="str">
        <f t="shared" si="1450"/>
        <v/>
      </c>
      <c r="CP2203" s="41" t="str">
        <f>IF($CM2203="", "", COUNTIF($CM$11:$CM$3035, "&lt;"&amp;$CM2203)+1+COUNTIF($CM$11:$CM2203, $CM2203)-1)</f>
        <v/>
      </c>
    </row>
    <row r="2204" spans="1:94" x14ac:dyDescent="0.25">
      <c r="A2204" s="40"/>
      <c r="B2204" s="82" t="str">
        <f>IF($I2204="", "", IFERROR(INDEX('Job Database'!$AE$11:$AE$3035, MATCH($I2204, 'Job Database'!$X$11:$X$3035, 0)), ""))</f>
        <v/>
      </c>
      <c r="C2204" s="69" t="str">
        <f>IF($I2204="", "", IF(COUNTIF('Job Database'!$X$11:$X$3035, $I2204)=0, $AC$5, $AC$4))</f>
        <v/>
      </c>
      <c r="D2204" s="40"/>
      <c r="E2204" s="85" t="str">
        <f>IF($I2204="", "", IF(IFERROR(INDEX('Job Database'!$M$11:$M$3035, MATCH($I2204, 'Job Database'!$X$11:$X$3035, 0)), "")="", "", IFERROR(INDEX('Job Database'!$M$11:$M$3035, MATCH($I2204, 'Job Database'!$X$11:$X$3035, 0)), "")))</f>
        <v/>
      </c>
      <c r="F2204" s="40"/>
      <c r="G2204" s="88" t="str">
        <f t="shared" si="1424"/>
        <v/>
      </c>
      <c r="H2204" s="40"/>
      <c r="I2204" s="24"/>
      <c r="J2204" s="34"/>
      <c r="K2204" s="106"/>
      <c r="L2204" s="79"/>
      <c r="M2204" s="34"/>
      <c r="N2204" s="79"/>
      <c r="O2204" s="31"/>
      <c r="P2204" s="53"/>
      <c r="Q2204" s="40"/>
      <c r="S2204" s="41" t="str">
        <f t="shared" si="1412"/>
        <v/>
      </c>
      <c r="T2204" s="41" t="str">
        <f t="shared" si="1413"/>
        <v/>
      </c>
      <c r="U2204" s="41" t="str">
        <f t="shared" si="1425"/>
        <v/>
      </c>
      <c r="W2204" s="74" t="str">
        <f>IF('Job Database'!$X2204="", "", 'Job Database'!$X2204)</f>
        <v/>
      </c>
      <c r="Y2204" s="41" t="str">
        <f>IF($W2204="", "", IF(COUNTIF($I$11:$I$3035, $W2204)&gt;0, "", MAX($Y$10:$Y2203)+1))</f>
        <v/>
      </c>
      <c r="Z2204" s="41">
        <v>2194</v>
      </c>
      <c r="AA2204" s="58" t="str">
        <f t="shared" si="1426"/>
        <v/>
      </c>
      <c r="AC2204" s="41" t="str">
        <f t="shared" si="1414"/>
        <v/>
      </c>
      <c r="AE2204" s="41" t="str">
        <f t="shared" si="1427"/>
        <v/>
      </c>
      <c r="AJ2204" s="154" t="str">
        <f t="shared" si="1428"/>
        <v/>
      </c>
      <c r="AL2204" s="120" t="str">
        <f t="shared" si="1429"/>
        <v/>
      </c>
      <c r="AM2204" s="104" t="str">
        <f t="shared" si="1430"/>
        <v/>
      </c>
      <c r="AN2204" s="104" t="str">
        <f t="shared" si="1431"/>
        <v/>
      </c>
      <c r="AO2204" s="104" t="str">
        <f t="shared" si="1415"/>
        <v/>
      </c>
      <c r="AP2204" s="104" t="str">
        <f t="shared" si="1416"/>
        <v/>
      </c>
      <c r="AQ2204" s="121" t="str">
        <f t="shared" si="1432"/>
        <v/>
      </c>
      <c r="AS2204" s="88" t="str">
        <f t="shared" si="1417"/>
        <v/>
      </c>
      <c r="AT2204" s="68" t="str">
        <f t="shared" si="1433"/>
        <v/>
      </c>
      <c r="AU2204" s="68" t="str">
        <f t="shared" si="1434"/>
        <v/>
      </c>
      <c r="AV2204" s="68" t="str">
        <f t="shared" si="1435"/>
        <v/>
      </c>
      <c r="AW2204" s="88" t="str">
        <f t="shared" si="1418"/>
        <v/>
      </c>
      <c r="AZ2204" s="88" t="str">
        <f t="shared" si="1419"/>
        <v/>
      </c>
      <c r="BA2204" s="68" t="str">
        <f t="shared" si="1420"/>
        <v/>
      </c>
      <c r="BB2204" s="68" t="str">
        <f t="shared" si="1421"/>
        <v/>
      </c>
      <c r="BC2204" s="68" t="str">
        <f t="shared" si="1422"/>
        <v/>
      </c>
      <c r="BD2204" s="69" t="str">
        <f t="shared" si="1423"/>
        <v/>
      </c>
      <c r="BE2204" s="69" t="str">
        <f t="shared" si="1436"/>
        <v/>
      </c>
      <c r="BT2204" s="138" t="str">
        <f t="shared" ca="1" si="1437"/>
        <v/>
      </c>
      <c r="BU2204" s="139" t="str">
        <f t="shared" ca="1" si="1438"/>
        <v/>
      </c>
      <c r="BW2204" s="138" t="str">
        <f t="shared" si="1439"/>
        <v/>
      </c>
      <c r="BX2204" s="104" t="str">
        <f t="shared" si="1440"/>
        <v/>
      </c>
      <c r="BY2204" s="139" t="str">
        <f t="shared" si="1441"/>
        <v/>
      </c>
      <c r="CA2204" s="138" t="str">
        <f t="shared" si="1442"/>
        <v/>
      </c>
      <c r="CB2204" s="104" t="str">
        <f t="shared" si="1443"/>
        <v/>
      </c>
      <c r="CC2204" s="139" t="str">
        <f t="shared" si="1444"/>
        <v/>
      </c>
      <c r="CE2204" s="162" t="str">
        <f t="shared" si="1445"/>
        <v/>
      </c>
      <c r="CF2204" s="163" t="str">
        <f t="shared" si="1446"/>
        <v/>
      </c>
      <c r="CG2204" s="164" t="str">
        <f t="shared" si="1447"/>
        <v/>
      </c>
      <c r="CI2204" s="162" t="str">
        <f t="shared" si="1448"/>
        <v/>
      </c>
      <c r="CJ2204" s="163" t="str">
        <f t="shared" si="1451"/>
        <v/>
      </c>
      <c r="CK2204" s="164" t="str">
        <f t="shared" si="1452"/>
        <v/>
      </c>
      <c r="CM2204" s="169" t="str">
        <f t="shared" si="1449"/>
        <v/>
      </c>
      <c r="CN2204" s="139" t="str">
        <f t="shared" si="1450"/>
        <v/>
      </c>
      <c r="CP2204" s="41" t="str">
        <f>IF($CM2204="", "", COUNTIF($CM$11:$CM$3035, "&lt;"&amp;$CM2204)+1+COUNTIF($CM$11:$CM2204, $CM2204)-1)</f>
        <v/>
      </c>
    </row>
    <row r="2205" spans="1:94" x14ac:dyDescent="0.25">
      <c r="A2205" s="40"/>
      <c r="B2205" s="82" t="str">
        <f>IF($I2205="", "", IFERROR(INDEX('Job Database'!$AE$11:$AE$3035, MATCH($I2205, 'Job Database'!$X$11:$X$3035, 0)), ""))</f>
        <v/>
      </c>
      <c r="C2205" s="69" t="str">
        <f>IF($I2205="", "", IF(COUNTIF('Job Database'!$X$11:$X$3035, $I2205)=0, $AC$5, $AC$4))</f>
        <v/>
      </c>
      <c r="D2205" s="40"/>
      <c r="E2205" s="85" t="str">
        <f>IF($I2205="", "", IF(IFERROR(INDEX('Job Database'!$M$11:$M$3035, MATCH($I2205, 'Job Database'!$X$11:$X$3035, 0)), "")="", "", IFERROR(INDEX('Job Database'!$M$11:$M$3035, MATCH($I2205, 'Job Database'!$X$11:$X$3035, 0)), "")))</f>
        <v/>
      </c>
      <c r="F2205" s="40"/>
      <c r="G2205" s="88" t="str">
        <f t="shared" si="1424"/>
        <v/>
      </c>
      <c r="H2205" s="40"/>
      <c r="I2205" s="24"/>
      <c r="J2205" s="34"/>
      <c r="K2205" s="106"/>
      <c r="L2205" s="79"/>
      <c r="M2205" s="34"/>
      <c r="N2205" s="79"/>
      <c r="O2205" s="31"/>
      <c r="P2205" s="53"/>
      <c r="Q2205" s="40"/>
      <c r="S2205" s="41" t="str">
        <f t="shared" si="1412"/>
        <v/>
      </c>
      <c r="T2205" s="41" t="str">
        <f t="shared" si="1413"/>
        <v/>
      </c>
      <c r="U2205" s="41" t="str">
        <f t="shared" si="1425"/>
        <v/>
      </c>
      <c r="W2205" s="74" t="str">
        <f>IF('Job Database'!$X2205="", "", 'Job Database'!$X2205)</f>
        <v/>
      </c>
      <c r="Y2205" s="41" t="str">
        <f>IF($W2205="", "", IF(COUNTIF($I$11:$I$3035, $W2205)&gt;0, "", MAX($Y$10:$Y2204)+1))</f>
        <v/>
      </c>
      <c r="Z2205" s="41">
        <v>2195</v>
      </c>
      <c r="AA2205" s="58" t="str">
        <f t="shared" si="1426"/>
        <v/>
      </c>
      <c r="AC2205" s="41" t="str">
        <f t="shared" si="1414"/>
        <v/>
      </c>
      <c r="AE2205" s="41" t="str">
        <f t="shared" si="1427"/>
        <v/>
      </c>
      <c r="AJ2205" s="154" t="str">
        <f t="shared" si="1428"/>
        <v/>
      </c>
      <c r="AL2205" s="120" t="str">
        <f t="shared" si="1429"/>
        <v/>
      </c>
      <c r="AM2205" s="104" t="str">
        <f t="shared" si="1430"/>
        <v/>
      </c>
      <c r="AN2205" s="104" t="str">
        <f t="shared" si="1431"/>
        <v/>
      </c>
      <c r="AO2205" s="104" t="str">
        <f t="shared" si="1415"/>
        <v/>
      </c>
      <c r="AP2205" s="104" t="str">
        <f t="shared" si="1416"/>
        <v/>
      </c>
      <c r="AQ2205" s="121" t="str">
        <f t="shared" si="1432"/>
        <v/>
      </c>
      <c r="AS2205" s="88" t="str">
        <f t="shared" si="1417"/>
        <v/>
      </c>
      <c r="AT2205" s="68" t="str">
        <f t="shared" si="1433"/>
        <v/>
      </c>
      <c r="AU2205" s="68" t="str">
        <f t="shared" si="1434"/>
        <v/>
      </c>
      <c r="AV2205" s="68" t="str">
        <f t="shared" si="1435"/>
        <v/>
      </c>
      <c r="AW2205" s="88" t="str">
        <f t="shared" si="1418"/>
        <v/>
      </c>
      <c r="AZ2205" s="88" t="str">
        <f t="shared" si="1419"/>
        <v/>
      </c>
      <c r="BA2205" s="68" t="str">
        <f t="shared" si="1420"/>
        <v/>
      </c>
      <c r="BB2205" s="68" t="str">
        <f t="shared" si="1421"/>
        <v/>
      </c>
      <c r="BC2205" s="68" t="str">
        <f t="shared" si="1422"/>
        <v/>
      </c>
      <c r="BD2205" s="69" t="str">
        <f t="shared" si="1423"/>
        <v/>
      </c>
      <c r="BE2205" s="69" t="str">
        <f t="shared" si="1436"/>
        <v/>
      </c>
      <c r="BT2205" s="138" t="str">
        <f t="shared" ca="1" si="1437"/>
        <v/>
      </c>
      <c r="BU2205" s="139" t="str">
        <f t="shared" ca="1" si="1438"/>
        <v/>
      </c>
      <c r="BW2205" s="138" t="str">
        <f t="shared" si="1439"/>
        <v/>
      </c>
      <c r="BX2205" s="104" t="str">
        <f t="shared" si="1440"/>
        <v/>
      </c>
      <c r="BY2205" s="139" t="str">
        <f t="shared" si="1441"/>
        <v/>
      </c>
      <c r="CA2205" s="138" t="str">
        <f t="shared" si="1442"/>
        <v/>
      </c>
      <c r="CB2205" s="104" t="str">
        <f t="shared" si="1443"/>
        <v/>
      </c>
      <c r="CC2205" s="139" t="str">
        <f t="shared" si="1444"/>
        <v/>
      </c>
      <c r="CE2205" s="162" t="str">
        <f t="shared" si="1445"/>
        <v/>
      </c>
      <c r="CF2205" s="163" t="str">
        <f t="shared" si="1446"/>
        <v/>
      </c>
      <c r="CG2205" s="164" t="str">
        <f t="shared" si="1447"/>
        <v/>
      </c>
      <c r="CI2205" s="162" t="str">
        <f t="shared" si="1448"/>
        <v/>
      </c>
      <c r="CJ2205" s="163" t="str">
        <f t="shared" si="1451"/>
        <v/>
      </c>
      <c r="CK2205" s="164" t="str">
        <f t="shared" si="1452"/>
        <v/>
      </c>
      <c r="CM2205" s="169" t="str">
        <f t="shared" si="1449"/>
        <v/>
      </c>
      <c r="CN2205" s="139" t="str">
        <f t="shared" si="1450"/>
        <v/>
      </c>
      <c r="CP2205" s="41" t="str">
        <f>IF($CM2205="", "", COUNTIF($CM$11:$CM$3035, "&lt;"&amp;$CM2205)+1+COUNTIF($CM$11:$CM2205, $CM2205)-1)</f>
        <v/>
      </c>
    </row>
    <row r="2206" spans="1:94" x14ac:dyDescent="0.25">
      <c r="A2206" s="40"/>
      <c r="B2206" s="82" t="str">
        <f>IF($I2206="", "", IFERROR(INDEX('Job Database'!$AE$11:$AE$3035, MATCH($I2206, 'Job Database'!$X$11:$X$3035, 0)), ""))</f>
        <v/>
      </c>
      <c r="C2206" s="69" t="str">
        <f>IF($I2206="", "", IF(COUNTIF('Job Database'!$X$11:$X$3035, $I2206)=0, $AC$5, $AC$4))</f>
        <v/>
      </c>
      <c r="D2206" s="40"/>
      <c r="E2206" s="85" t="str">
        <f>IF($I2206="", "", IF(IFERROR(INDEX('Job Database'!$M$11:$M$3035, MATCH($I2206, 'Job Database'!$X$11:$X$3035, 0)), "")="", "", IFERROR(INDEX('Job Database'!$M$11:$M$3035, MATCH($I2206, 'Job Database'!$X$11:$X$3035, 0)), "")))</f>
        <v/>
      </c>
      <c r="F2206" s="40"/>
      <c r="G2206" s="88" t="str">
        <f t="shared" si="1424"/>
        <v/>
      </c>
      <c r="H2206" s="40"/>
      <c r="I2206" s="24"/>
      <c r="J2206" s="34"/>
      <c r="K2206" s="106"/>
      <c r="L2206" s="79"/>
      <c r="M2206" s="34"/>
      <c r="N2206" s="79"/>
      <c r="O2206" s="31"/>
      <c r="P2206" s="53"/>
      <c r="Q2206" s="40"/>
      <c r="S2206" s="41" t="str">
        <f t="shared" si="1412"/>
        <v/>
      </c>
      <c r="T2206" s="41" t="str">
        <f t="shared" si="1413"/>
        <v/>
      </c>
      <c r="U2206" s="41" t="str">
        <f t="shared" si="1425"/>
        <v/>
      </c>
      <c r="W2206" s="74" t="str">
        <f>IF('Job Database'!$X2206="", "", 'Job Database'!$X2206)</f>
        <v/>
      </c>
      <c r="Y2206" s="41" t="str">
        <f>IF($W2206="", "", IF(COUNTIF($I$11:$I$3035, $W2206)&gt;0, "", MAX($Y$10:$Y2205)+1))</f>
        <v/>
      </c>
      <c r="Z2206" s="41">
        <v>2196</v>
      </c>
      <c r="AA2206" s="58" t="str">
        <f t="shared" si="1426"/>
        <v/>
      </c>
      <c r="AC2206" s="41" t="str">
        <f t="shared" si="1414"/>
        <v/>
      </c>
      <c r="AE2206" s="41" t="str">
        <f t="shared" si="1427"/>
        <v/>
      </c>
      <c r="AJ2206" s="154" t="str">
        <f t="shared" si="1428"/>
        <v/>
      </c>
      <c r="AL2206" s="120" t="str">
        <f t="shared" si="1429"/>
        <v/>
      </c>
      <c r="AM2206" s="104" t="str">
        <f t="shared" si="1430"/>
        <v/>
      </c>
      <c r="AN2206" s="104" t="str">
        <f t="shared" si="1431"/>
        <v/>
      </c>
      <c r="AO2206" s="104" t="str">
        <f t="shared" si="1415"/>
        <v/>
      </c>
      <c r="AP2206" s="104" t="str">
        <f t="shared" si="1416"/>
        <v/>
      </c>
      <c r="AQ2206" s="121" t="str">
        <f t="shared" si="1432"/>
        <v/>
      </c>
      <c r="AS2206" s="88" t="str">
        <f t="shared" si="1417"/>
        <v/>
      </c>
      <c r="AT2206" s="68" t="str">
        <f t="shared" si="1433"/>
        <v/>
      </c>
      <c r="AU2206" s="68" t="str">
        <f t="shared" si="1434"/>
        <v/>
      </c>
      <c r="AV2206" s="68" t="str">
        <f t="shared" si="1435"/>
        <v/>
      </c>
      <c r="AW2206" s="88" t="str">
        <f t="shared" si="1418"/>
        <v/>
      </c>
      <c r="AZ2206" s="88" t="str">
        <f t="shared" si="1419"/>
        <v/>
      </c>
      <c r="BA2206" s="68" t="str">
        <f t="shared" si="1420"/>
        <v/>
      </c>
      <c r="BB2206" s="68" t="str">
        <f t="shared" si="1421"/>
        <v/>
      </c>
      <c r="BC2206" s="68" t="str">
        <f t="shared" si="1422"/>
        <v/>
      </c>
      <c r="BD2206" s="69" t="str">
        <f t="shared" si="1423"/>
        <v/>
      </c>
      <c r="BE2206" s="69" t="str">
        <f t="shared" si="1436"/>
        <v/>
      </c>
      <c r="BT2206" s="138" t="str">
        <f t="shared" ca="1" si="1437"/>
        <v/>
      </c>
      <c r="BU2206" s="139" t="str">
        <f t="shared" ca="1" si="1438"/>
        <v/>
      </c>
      <c r="BW2206" s="138" t="str">
        <f t="shared" si="1439"/>
        <v/>
      </c>
      <c r="BX2206" s="104" t="str">
        <f t="shared" si="1440"/>
        <v/>
      </c>
      <c r="BY2206" s="139" t="str">
        <f t="shared" si="1441"/>
        <v/>
      </c>
      <c r="CA2206" s="138" t="str">
        <f t="shared" si="1442"/>
        <v/>
      </c>
      <c r="CB2206" s="104" t="str">
        <f t="shared" si="1443"/>
        <v/>
      </c>
      <c r="CC2206" s="139" t="str">
        <f t="shared" si="1444"/>
        <v/>
      </c>
      <c r="CE2206" s="162" t="str">
        <f t="shared" si="1445"/>
        <v/>
      </c>
      <c r="CF2206" s="163" t="str">
        <f t="shared" si="1446"/>
        <v/>
      </c>
      <c r="CG2206" s="164" t="str">
        <f t="shared" si="1447"/>
        <v/>
      </c>
      <c r="CI2206" s="162" t="str">
        <f t="shared" si="1448"/>
        <v/>
      </c>
      <c r="CJ2206" s="163" t="str">
        <f t="shared" si="1451"/>
        <v/>
      </c>
      <c r="CK2206" s="164" t="str">
        <f t="shared" si="1452"/>
        <v/>
      </c>
      <c r="CM2206" s="169" t="str">
        <f t="shared" si="1449"/>
        <v/>
      </c>
      <c r="CN2206" s="139" t="str">
        <f t="shared" si="1450"/>
        <v/>
      </c>
      <c r="CP2206" s="41" t="str">
        <f>IF($CM2206="", "", COUNTIF($CM$11:$CM$3035, "&lt;"&amp;$CM2206)+1+COUNTIF($CM$11:$CM2206, $CM2206)-1)</f>
        <v/>
      </c>
    </row>
    <row r="2207" spans="1:94" x14ac:dyDescent="0.25">
      <c r="A2207" s="40"/>
      <c r="B2207" s="82" t="str">
        <f>IF($I2207="", "", IFERROR(INDEX('Job Database'!$AE$11:$AE$3035, MATCH($I2207, 'Job Database'!$X$11:$X$3035, 0)), ""))</f>
        <v/>
      </c>
      <c r="C2207" s="69" t="str">
        <f>IF($I2207="", "", IF(COUNTIF('Job Database'!$X$11:$X$3035, $I2207)=0, $AC$5, $AC$4))</f>
        <v/>
      </c>
      <c r="D2207" s="40"/>
      <c r="E2207" s="85" t="str">
        <f>IF($I2207="", "", IF(IFERROR(INDEX('Job Database'!$M$11:$M$3035, MATCH($I2207, 'Job Database'!$X$11:$X$3035, 0)), "")="", "", IFERROR(INDEX('Job Database'!$M$11:$M$3035, MATCH($I2207, 'Job Database'!$X$11:$X$3035, 0)), "")))</f>
        <v/>
      </c>
      <c r="F2207" s="40"/>
      <c r="G2207" s="88" t="str">
        <f t="shared" si="1424"/>
        <v/>
      </c>
      <c r="H2207" s="40"/>
      <c r="I2207" s="24"/>
      <c r="J2207" s="34"/>
      <c r="K2207" s="106"/>
      <c r="L2207" s="79"/>
      <c r="M2207" s="34"/>
      <c r="N2207" s="79"/>
      <c r="O2207" s="31"/>
      <c r="P2207" s="53"/>
      <c r="Q2207" s="40"/>
      <c r="S2207" s="41" t="str">
        <f t="shared" si="1412"/>
        <v/>
      </c>
      <c r="T2207" s="41" t="str">
        <f t="shared" si="1413"/>
        <v/>
      </c>
      <c r="U2207" s="41" t="str">
        <f t="shared" si="1425"/>
        <v/>
      </c>
      <c r="W2207" s="74" t="str">
        <f>IF('Job Database'!$X2207="", "", 'Job Database'!$X2207)</f>
        <v/>
      </c>
      <c r="Y2207" s="41" t="str">
        <f>IF($W2207="", "", IF(COUNTIF($I$11:$I$3035, $W2207)&gt;0, "", MAX($Y$10:$Y2206)+1))</f>
        <v/>
      </c>
      <c r="Z2207" s="41">
        <v>2197</v>
      </c>
      <c r="AA2207" s="58" t="str">
        <f t="shared" si="1426"/>
        <v/>
      </c>
      <c r="AC2207" s="41" t="str">
        <f t="shared" si="1414"/>
        <v/>
      </c>
      <c r="AE2207" s="41" t="str">
        <f t="shared" si="1427"/>
        <v/>
      </c>
      <c r="AJ2207" s="154" t="str">
        <f t="shared" si="1428"/>
        <v/>
      </c>
      <c r="AL2207" s="120" t="str">
        <f t="shared" si="1429"/>
        <v/>
      </c>
      <c r="AM2207" s="104" t="str">
        <f t="shared" si="1430"/>
        <v/>
      </c>
      <c r="AN2207" s="104" t="str">
        <f t="shared" si="1431"/>
        <v/>
      </c>
      <c r="AO2207" s="104" t="str">
        <f t="shared" si="1415"/>
        <v/>
      </c>
      <c r="AP2207" s="104" t="str">
        <f t="shared" si="1416"/>
        <v/>
      </c>
      <c r="AQ2207" s="121" t="str">
        <f t="shared" si="1432"/>
        <v/>
      </c>
      <c r="AS2207" s="88" t="str">
        <f t="shared" si="1417"/>
        <v/>
      </c>
      <c r="AT2207" s="68" t="str">
        <f t="shared" si="1433"/>
        <v/>
      </c>
      <c r="AU2207" s="68" t="str">
        <f t="shared" si="1434"/>
        <v/>
      </c>
      <c r="AV2207" s="68" t="str">
        <f t="shared" si="1435"/>
        <v/>
      </c>
      <c r="AW2207" s="88" t="str">
        <f t="shared" si="1418"/>
        <v/>
      </c>
      <c r="AZ2207" s="88" t="str">
        <f t="shared" si="1419"/>
        <v/>
      </c>
      <c r="BA2207" s="68" t="str">
        <f t="shared" si="1420"/>
        <v/>
      </c>
      <c r="BB2207" s="68" t="str">
        <f t="shared" si="1421"/>
        <v/>
      </c>
      <c r="BC2207" s="68" t="str">
        <f t="shared" si="1422"/>
        <v/>
      </c>
      <c r="BD2207" s="69" t="str">
        <f t="shared" si="1423"/>
        <v/>
      </c>
      <c r="BE2207" s="69" t="str">
        <f t="shared" si="1436"/>
        <v/>
      </c>
      <c r="BT2207" s="138" t="str">
        <f t="shared" ca="1" si="1437"/>
        <v/>
      </c>
      <c r="BU2207" s="139" t="str">
        <f t="shared" ca="1" si="1438"/>
        <v/>
      </c>
      <c r="BW2207" s="138" t="str">
        <f t="shared" si="1439"/>
        <v/>
      </c>
      <c r="BX2207" s="104" t="str">
        <f t="shared" si="1440"/>
        <v/>
      </c>
      <c r="BY2207" s="139" t="str">
        <f t="shared" si="1441"/>
        <v/>
      </c>
      <c r="CA2207" s="138" t="str">
        <f t="shared" si="1442"/>
        <v/>
      </c>
      <c r="CB2207" s="104" t="str">
        <f t="shared" si="1443"/>
        <v/>
      </c>
      <c r="CC2207" s="139" t="str">
        <f t="shared" si="1444"/>
        <v/>
      </c>
      <c r="CE2207" s="162" t="str">
        <f t="shared" si="1445"/>
        <v/>
      </c>
      <c r="CF2207" s="163" t="str">
        <f t="shared" si="1446"/>
        <v/>
      </c>
      <c r="CG2207" s="164" t="str">
        <f t="shared" si="1447"/>
        <v/>
      </c>
      <c r="CI2207" s="162" t="str">
        <f t="shared" si="1448"/>
        <v/>
      </c>
      <c r="CJ2207" s="163" t="str">
        <f t="shared" si="1451"/>
        <v/>
      </c>
      <c r="CK2207" s="164" t="str">
        <f t="shared" si="1452"/>
        <v/>
      </c>
      <c r="CM2207" s="169" t="str">
        <f t="shared" si="1449"/>
        <v/>
      </c>
      <c r="CN2207" s="139" t="str">
        <f t="shared" si="1450"/>
        <v/>
      </c>
      <c r="CP2207" s="41" t="str">
        <f>IF($CM2207="", "", COUNTIF($CM$11:$CM$3035, "&lt;"&amp;$CM2207)+1+COUNTIF($CM$11:$CM2207, $CM2207)-1)</f>
        <v/>
      </c>
    </row>
    <row r="2208" spans="1:94" x14ac:dyDescent="0.25">
      <c r="A2208" s="40"/>
      <c r="B2208" s="82" t="str">
        <f>IF($I2208="", "", IFERROR(INDEX('Job Database'!$AE$11:$AE$3035, MATCH($I2208, 'Job Database'!$X$11:$X$3035, 0)), ""))</f>
        <v/>
      </c>
      <c r="C2208" s="69" t="str">
        <f>IF($I2208="", "", IF(COUNTIF('Job Database'!$X$11:$X$3035, $I2208)=0, $AC$5, $AC$4))</f>
        <v/>
      </c>
      <c r="D2208" s="40"/>
      <c r="E2208" s="85" t="str">
        <f>IF($I2208="", "", IF(IFERROR(INDEX('Job Database'!$M$11:$M$3035, MATCH($I2208, 'Job Database'!$X$11:$X$3035, 0)), "")="", "", IFERROR(INDEX('Job Database'!$M$11:$M$3035, MATCH($I2208, 'Job Database'!$X$11:$X$3035, 0)), "")))</f>
        <v/>
      </c>
      <c r="F2208" s="40"/>
      <c r="G2208" s="88" t="str">
        <f t="shared" si="1424"/>
        <v/>
      </c>
      <c r="H2208" s="40"/>
      <c r="I2208" s="24"/>
      <c r="J2208" s="34"/>
      <c r="K2208" s="106"/>
      <c r="L2208" s="79"/>
      <c r="M2208" s="34"/>
      <c r="N2208" s="79"/>
      <c r="O2208" s="31"/>
      <c r="P2208" s="53"/>
      <c r="Q2208" s="40"/>
      <c r="S2208" s="41" t="str">
        <f t="shared" si="1412"/>
        <v/>
      </c>
      <c r="T2208" s="41" t="str">
        <f t="shared" si="1413"/>
        <v/>
      </c>
      <c r="U2208" s="41" t="str">
        <f t="shared" si="1425"/>
        <v/>
      </c>
      <c r="W2208" s="74" t="str">
        <f>IF('Job Database'!$X2208="", "", 'Job Database'!$X2208)</f>
        <v/>
      </c>
      <c r="Y2208" s="41" t="str">
        <f>IF($W2208="", "", IF(COUNTIF($I$11:$I$3035, $W2208)&gt;0, "", MAX($Y$10:$Y2207)+1))</f>
        <v/>
      </c>
      <c r="Z2208" s="41">
        <v>2198</v>
      </c>
      <c r="AA2208" s="58" t="str">
        <f t="shared" si="1426"/>
        <v/>
      </c>
      <c r="AC2208" s="41" t="str">
        <f t="shared" si="1414"/>
        <v/>
      </c>
      <c r="AE2208" s="41" t="str">
        <f t="shared" si="1427"/>
        <v/>
      </c>
      <c r="AJ2208" s="154" t="str">
        <f t="shared" si="1428"/>
        <v/>
      </c>
      <c r="AL2208" s="120" t="str">
        <f t="shared" si="1429"/>
        <v/>
      </c>
      <c r="AM2208" s="104" t="str">
        <f t="shared" si="1430"/>
        <v/>
      </c>
      <c r="AN2208" s="104" t="str">
        <f t="shared" si="1431"/>
        <v/>
      </c>
      <c r="AO2208" s="104" t="str">
        <f t="shared" si="1415"/>
        <v/>
      </c>
      <c r="AP2208" s="104" t="str">
        <f t="shared" si="1416"/>
        <v/>
      </c>
      <c r="AQ2208" s="121" t="str">
        <f t="shared" si="1432"/>
        <v/>
      </c>
      <c r="AS2208" s="88" t="str">
        <f t="shared" si="1417"/>
        <v/>
      </c>
      <c r="AT2208" s="68" t="str">
        <f t="shared" si="1433"/>
        <v/>
      </c>
      <c r="AU2208" s="68" t="str">
        <f t="shared" si="1434"/>
        <v/>
      </c>
      <c r="AV2208" s="68" t="str">
        <f t="shared" si="1435"/>
        <v/>
      </c>
      <c r="AW2208" s="88" t="str">
        <f t="shared" si="1418"/>
        <v/>
      </c>
      <c r="AZ2208" s="88" t="str">
        <f t="shared" si="1419"/>
        <v/>
      </c>
      <c r="BA2208" s="68" t="str">
        <f t="shared" si="1420"/>
        <v/>
      </c>
      <c r="BB2208" s="68" t="str">
        <f t="shared" si="1421"/>
        <v/>
      </c>
      <c r="BC2208" s="68" t="str">
        <f t="shared" si="1422"/>
        <v/>
      </c>
      <c r="BD2208" s="69" t="str">
        <f t="shared" si="1423"/>
        <v/>
      </c>
      <c r="BE2208" s="69" t="str">
        <f t="shared" si="1436"/>
        <v/>
      </c>
      <c r="BT2208" s="138" t="str">
        <f t="shared" ca="1" si="1437"/>
        <v/>
      </c>
      <c r="BU2208" s="139" t="str">
        <f t="shared" ca="1" si="1438"/>
        <v/>
      </c>
      <c r="BW2208" s="138" t="str">
        <f t="shared" si="1439"/>
        <v/>
      </c>
      <c r="BX2208" s="104" t="str">
        <f t="shared" si="1440"/>
        <v/>
      </c>
      <c r="BY2208" s="139" t="str">
        <f t="shared" si="1441"/>
        <v/>
      </c>
      <c r="CA2208" s="138" t="str">
        <f t="shared" si="1442"/>
        <v/>
      </c>
      <c r="CB2208" s="104" t="str">
        <f t="shared" si="1443"/>
        <v/>
      </c>
      <c r="CC2208" s="139" t="str">
        <f t="shared" si="1444"/>
        <v/>
      </c>
      <c r="CE2208" s="162" t="str">
        <f t="shared" si="1445"/>
        <v/>
      </c>
      <c r="CF2208" s="163" t="str">
        <f t="shared" si="1446"/>
        <v/>
      </c>
      <c r="CG2208" s="164" t="str">
        <f t="shared" si="1447"/>
        <v/>
      </c>
      <c r="CI2208" s="162" t="str">
        <f t="shared" si="1448"/>
        <v/>
      </c>
      <c r="CJ2208" s="163" t="str">
        <f t="shared" si="1451"/>
        <v/>
      </c>
      <c r="CK2208" s="164" t="str">
        <f t="shared" si="1452"/>
        <v/>
      </c>
      <c r="CM2208" s="169" t="str">
        <f t="shared" si="1449"/>
        <v/>
      </c>
      <c r="CN2208" s="139" t="str">
        <f t="shared" si="1450"/>
        <v/>
      </c>
      <c r="CP2208" s="41" t="str">
        <f>IF($CM2208="", "", COUNTIF($CM$11:$CM$3035, "&lt;"&amp;$CM2208)+1+COUNTIF($CM$11:$CM2208, $CM2208)-1)</f>
        <v/>
      </c>
    </row>
    <row r="2209" spans="1:94" x14ac:dyDescent="0.25">
      <c r="A2209" s="40"/>
      <c r="B2209" s="82" t="str">
        <f>IF($I2209="", "", IFERROR(INDEX('Job Database'!$AE$11:$AE$3035, MATCH($I2209, 'Job Database'!$X$11:$X$3035, 0)), ""))</f>
        <v/>
      </c>
      <c r="C2209" s="69" t="str">
        <f>IF($I2209="", "", IF(COUNTIF('Job Database'!$X$11:$X$3035, $I2209)=0, $AC$5, $AC$4))</f>
        <v/>
      </c>
      <c r="D2209" s="40"/>
      <c r="E2209" s="85" t="str">
        <f>IF($I2209="", "", IF(IFERROR(INDEX('Job Database'!$M$11:$M$3035, MATCH($I2209, 'Job Database'!$X$11:$X$3035, 0)), "")="", "", IFERROR(INDEX('Job Database'!$M$11:$M$3035, MATCH($I2209, 'Job Database'!$X$11:$X$3035, 0)), "")))</f>
        <v/>
      </c>
      <c r="F2209" s="40"/>
      <c r="G2209" s="88" t="str">
        <f t="shared" si="1424"/>
        <v/>
      </c>
      <c r="H2209" s="40"/>
      <c r="I2209" s="24"/>
      <c r="J2209" s="34"/>
      <c r="K2209" s="106"/>
      <c r="L2209" s="79"/>
      <c r="M2209" s="34"/>
      <c r="N2209" s="79"/>
      <c r="O2209" s="31"/>
      <c r="P2209" s="53"/>
      <c r="Q2209" s="40"/>
      <c r="S2209" s="41" t="str">
        <f t="shared" si="1412"/>
        <v/>
      </c>
      <c r="T2209" s="41" t="str">
        <f t="shared" si="1413"/>
        <v/>
      </c>
      <c r="U2209" s="41" t="str">
        <f t="shared" si="1425"/>
        <v/>
      </c>
      <c r="W2209" s="74" t="str">
        <f>IF('Job Database'!$X2209="", "", 'Job Database'!$X2209)</f>
        <v/>
      </c>
      <c r="Y2209" s="41" t="str">
        <f>IF($W2209="", "", IF(COUNTIF($I$11:$I$3035, $W2209)&gt;0, "", MAX($Y$10:$Y2208)+1))</f>
        <v/>
      </c>
      <c r="Z2209" s="41">
        <v>2199</v>
      </c>
      <c r="AA2209" s="58" t="str">
        <f t="shared" si="1426"/>
        <v/>
      </c>
      <c r="AC2209" s="41" t="str">
        <f t="shared" si="1414"/>
        <v/>
      </c>
      <c r="AE2209" s="41" t="str">
        <f t="shared" si="1427"/>
        <v/>
      </c>
      <c r="AJ2209" s="154" t="str">
        <f t="shared" si="1428"/>
        <v/>
      </c>
      <c r="AL2209" s="120" t="str">
        <f t="shared" si="1429"/>
        <v/>
      </c>
      <c r="AM2209" s="104" t="str">
        <f t="shared" si="1430"/>
        <v/>
      </c>
      <c r="AN2209" s="104" t="str">
        <f t="shared" si="1431"/>
        <v/>
      </c>
      <c r="AO2209" s="104" t="str">
        <f t="shared" si="1415"/>
        <v/>
      </c>
      <c r="AP2209" s="104" t="str">
        <f t="shared" si="1416"/>
        <v/>
      </c>
      <c r="AQ2209" s="121" t="str">
        <f t="shared" si="1432"/>
        <v/>
      </c>
      <c r="AS2209" s="88" t="str">
        <f t="shared" si="1417"/>
        <v/>
      </c>
      <c r="AT2209" s="68" t="str">
        <f t="shared" si="1433"/>
        <v/>
      </c>
      <c r="AU2209" s="68" t="str">
        <f t="shared" si="1434"/>
        <v/>
      </c>
      <c r="AV2209" s="68" t="str">
        <f t="shared" si="1435"/>
        <v/>
      </c>
      <c r="AW2209" s="88" t="str">
        <f t="shared" si="1418"/>
        <v/>
      </c>
      <c r="AZ2209" s="88" t="str">
        <f t="shared" si="1419"/>
        <v/>
      </c>
      <c r="BA2209" s="68" t="str">
        <f t="shared" si="1420"/>
        <v/>
      </c>
      <c r="BB2209" s="68" t="str">
        <f t="shared" si="1421"/>
        <v/>
      </c>
      <c r="BC2209" s="68" t="str">
        <f t="shared" si="1422"/>
        <v/>
      </c>
      <c r="BD2209" s="69" t="str">
        <f t="shared" si="1423"/>
        <v/>
      </c>
      <c r="BE2209" s="69" t="str">
        <f t="shared" si="1436"/>
        <v/>
      </c>
      <c r="BT2209" s="138" t="str">
        <f t="shared" ca="1" si="1437"/>
        <v/>
      </c>
      <c r="BU2209" s="139" t="str">
        <f t="shared" ca="1" si="1438"/>
        <v/>
      </c>
      <c r="BW2209" s="138" t="str">
        <f t="shared" si="1439"/>
        <v/>
      </c>
      <c r="BX2209" s="104" t="str">
        <f t="shared" si="1440"/>
        <v/>
      </c>
      <c r="BY2209" s="139" t="str">
        <f t="shared" si="1441"/>
        <v/>
      </c>
      <c r="CA2209" s="138" t="str">
        <f t="shared" si="1442"/>
        <v/>
      </c>
      <c r="CB2209" s="104" t="str">
        <f t="shared" si="1443"/>
        <v/>
      </c>
      <c r="CC2209" s="139" t="str">
        <f t="shared" si="1444"/>
        <v/>
      </c>
      <c r="CE2209" s="162" t="str">
        <f t="shared" si="1445"/>
        <v/>
      </c>
      <c r="CF2209" s="163" t="str">
        <f t="shared" si="1446"/>
        <v/>
      </c>
      <c r="CG2209" s="164" t="str">
        <f t="shared" si="1447"/>
        <v/>
      </c>
      <c r="CI2209" s="162" t="str">
        <f t="shared" si="1448"/>
        <v/>
      </c>
      <c r="CJ2209" s="163" t="str">
        <f t="shared" si="1451"/>
        <v/>
      </c>
      <c r="CK2209" s="164" t="str">
        <f t="shared" si="1452"/>
        <v/>
      </c>
      <c r="CM2209" s="169" t="str">
        <f t="shared" si="1449"/>
        <v/>
      </c>
      <c r="CN2209" s="139" t="str">
        <f t="shared" si="1450"/>
        <v/>
      </c>
      <c r="CP2209" s="41" t="str">
        <f>IF($CM2209="", "", COUNTIF($CM$11:$CM$3035, "&lt;"&amp;$CM2209)+1+COUNTIF($CM$11:$CM2209, $CM2209)-1)</f>
        <v/>
      </c>
    </row>
    <row r="2210" spans="1:94" x14ac:dyDescent="0.25">
      <c r="A2210" s="40"/>
      <c r="B2210" s="82" t="str">
        <f>IF($I2210="", "", IFERROR(INDEX('Job Database'!$AE$11:$AE$3035, MATCH($I2210, 'Job Database'!$X$11:$X$3035, 0)), ""))</f>
        <v/>
      </c>
      <c r="C2210" s="69" t="str">
        <f>IF($I2210="", "", IF(COUNTIF('Job Database'!$X$11:$X$3035, $I2210)=0, $AC$5, $AC$4))</f>
        <v/>
      </c>
      <c r="D2210" s="40"/>
      <c r="E2210" s="85" t="str">
        <f>IF($I2210="", "", IF(IFERROR(INDEX('Job Database'!$M$11:$M$3035, MATCH($I2210, 'Job Database'!$X$11:$X$3035, 0)), "")="", "", IFERROR(INDEX('Job Database'!$M$11:$M$3035, MATCH($I2210, 'Job Database'!$X$11:$X$3035, 0)), "")))</f>
        <v/>
      </c>
      <c r="F2210" s="40"/>
      <c r="G2210" s="88" t="str">
        <f t="shared" si="1424"/>
        <v/>
      </c>
      <c r="H2210" s="40"/>
      <c r="I2210" s="24"/>
      <c r="J2210" s="34"/>
      <c r="K2210" s="106"/>
      <c r="L2210" s="79"/>
      <c r="M2210" s="34"/>
      <c r="N2210" s="79"/>
      <c r="O2210" s="31"/>
      <c r="P2210" s="53"/>
      <c r="Q2210" s="40"/>
      <c r="S2210" s="41" t="str">
        <f t="shared" si="1412"/>
        <v/>
      </c>
      <c r="T2210" s="41" t="str">
        <f t="shared" si="1413"/>
        <v/>
      </c>
      <c r="U2210" s="41" t="str">
        <f t="shared" si="1425"/>
        <v/>
      </c>
      <c r="W2210" s="74" t="str">
        <f>IF('Job Database'!$X2210="", "", 'Job Database'!$X2210)</f>
        <v/>
      </c>
      <c r="Y2210" s="41" t="str">
        <f>IF($W2210="", "", IF(COUNTIF($I$11:$I$3035, $W2210)&gt;0, "", MAX($Y$10:$Y2209)+1))</f>
        <v/>
      </c>
      <c r="Z2210" s="41">
        <v>2200</v>
      </c>
      <c r="AA2210" s="58" t="str">
        <f t="shared" si="1426"/>
        <v/>
      </c>
      <c r="AC2210" s="41" t="str">
        <f t="shared" si="1414"/>
        <v/>
      </c>
      <c r="AE2210" s="41" t="str">
        <f t="shared" si="1427"/>
        <v/>
      </c>
      <c r="AJ2210" s="154" t="str">
        <f t="shared" si="1428"/>
        <v/>
      </c>
      <c r="AL2210" s="120" t="str">
        <f t="shared" si="1429"/>
        <v/>
      </c>
      <c r="AM2210" s="104" t="str">
        <f t="shared" si="1430"/>
        <v/>
      </c>
      <c r="AN2210" s="104" t="str">
        <f t="shared" si="1431"/>
        <v/>
      </c>
      <c r="AO2210" s="104" t="str">
        <f t="shared" si="1415"/>
        <v/>
      </c>
      <c r="AP2210" s="104" t="str">
        <f t="shared" si="1416"/>
        <v/>
      </c>
      <c r="AQ2210" s="121" t="str">
        <f t="shared" si="1432"/>
        <v/>
      </c>
      <c r="AS2210" s="88" t="str">
        <f t="shared" si="1417"/>
        <v/>
      </c>
      <c r="AT2210" s="68" t="str">
        <f t="shared" si="1433"/>
        <v/>
      </c>
      <c r="AU2210" s="68" t="str">
        <f t="shared" si="1434"/>
        <v/>
      </c>
      <c r="AV2210" s="68" t="str">
        <f t="shared" si="1435"/>
        <v/>
      </c>
      <c r="AW2210" s="88" t="str">
        <f t="shared" si="1418"/>
        <v/>
      </c>
      <c r="AZ2210" s="88" t="str">
        <f t="shared" si="1419"/>
        <v/>
      </c>
      <c r="BA2210" s="68" t="str">
        <f t="shared" si="1420"/>
        <v/>
      </c>
      <c r="BB2210" s="68" t="str">
        <f t="shared" si="1421"/>
        <v/>
      </c>
      <c r="BC2210" s="68" t="str">
        <f t="shared" si="1422"/>
        <v/>
      </c>
      <c r="BD2210" s="69" t="str">
        <f t="shared" si="1423"/>
        <v/>
      </c>
      <c r="BE2210" s="69" t="str">
        <f t="shared" si="1436"/>
        <v/>
      </c>
      <c r="BT2210" s="138" t="str">
        <f t="shared" ca="1" si="1437"/>
        <v/>
      </c>
      <c r="BU2210" s="139" t="str">
        <f t="shared" ca="1" si="1438"/>
        <v/>
      </c>
      <c r="BW2210" s="138" t="str">
        <f t="shared" si="1439"/>
        <v/>
      </c>
      <c r="BX2210" s="104" t="str">
        <f t="shared" si="1440"/>
        <v/>
      </c>
      <c r="BY2210" s="139" t="str">
        <f t="shared" si="1441"/>
        <v/>
      </c>
      <c r="CA2210" s="138" t="str">
        <f t="shared" si="1442"/>
        <v/>
      </c>
      <c r="CB2210" s="104" t="str">
        <f t="shared" si="1443"/>
        <v/>
      </c>
      <c r="CC2210" s="139" t="str">
        <f t="shared" si="1444"/>
        <v/>
      </c>
      <c r="CE2210" s="162" t="str">
        <f t="shared" si="1445"/>
        <v/>
      </c>
      <c r="CF2210" s="163" t="str">
        <f t="shared" si="1446"/>
        <v/>
      </c>
      <c r="CG2210" s="164" t="str">
        <f t="shared" si="1447"/>
        <v/>
      </c>
      <c r="CI2210" s="162" t="str">
        <f t="shared" si="1448"/>
        <v/>
      </c>
      <c r="CJ2210" s="163" t="str">
        <f t="shared" si="1451"/>
        <v/>
      </c>
      <c r="CK2210" s="164" t="str">
        <f t="shared" si="1452"/>
        <v/>
      </c>
      <c r="CM2210" s="169" t="str">
        <f t="shared" si="1449"/>
        <v/>
      </c>
      <c r="CN2210" s="139" t="str">
        <f t="shared" si="1450"/>
        <v/>
      </c>
      <c r="CP2210" s="41" t="str">
        <f>IF($CM2210="", "", COUNTIF($CM$11:$CM$3035, "&lt;"&amp;$CM2210)+1+COUNTIF($CM$11:$CM2210, $CM2210)-1)</f>
        <v/>
      </c>
    </row>
    <row r="2211" spans="1:94" x14ac:dyDescent="0.25">
      <c r="A2211" s="40"/>
      <c r="B2211" s="82" t="str">
        <f>IF($I2211="", "", IFERROR(INDEX('Job Database'!$AE$11:$AE$3035, MATCH($I2211, 'Job Database'!$X$11:$X$3035, 0)), ""))</f>
        <v/>
      </c>
      <c r="C2211" s="69" t="str">
        <f>IF($I2211="", "", IF(COUNTIF('Job Database'!$X$11:$X$3035, $I2211)=0, $AC$5, $AC$4))</f>
        <v/>
      </c>
      <c r="D2211" s="40"/>
      <c r="E2211" s="85" t="str">
        <f>IF($I2211="", "", IF(IFERROR(INDEX('Job Database'!$M$11:$M$3035, MATCH($I2211, 'Job Database'!$X$11:$X$3035, 0)), "")="", "", IFERROR(INDEX('Job Database'!$M$11:$M$3035, MATCH($I2211, 'Job Database'!$X$11:$X$3035, 0)), "")))</f>
        <v/>
      </c>
      <c r="F2211" s="40"/>
      <c r="G2211" s="88" t="str">
        <f t="shared" si="1424"/>
        <v/>
      </c>
      <c r="H2211" s="40"/>
      <c r="I2211" s="24"/>
      <c r="J2211" s="34"/>
      <c r="K2211" s="106"/>
      <c r="L2211" s="79"/>
      <c r="M2211" s="34"/>
      <c r="N2211" s="79"/>
      <c r="O2211" s="31"/>
      <c r="P2211" s="53"/>
      <c r="Q2211" s="40"/>
      <c r="S2211" s="41" t="str">
        <f t="shared" si="1412"/>
        <v/>
      </c>
      <c r="T2211" s="41" t="str">
        <f t="shared" si="1413"/>
        <v/>
      </c>
      <c r="U2211" s="41" t="str">
        <f t="shared" si="1425"/>
        <v/>
      </c>
      <c r="W2211" s="74" t="str">
        <f>IF('Job Database'!$X2211="", "", 'Job Database'!$X2211)</f>
        <v/>
      </c>
      <c r="Y2211" s="41" t="str">
        <f>IF($W2211="", "", IF(COUNTIF($I$11:$I$3035, $W2211)&gt;0, "", MAX($Y$10:$Y2210)+1))</f>
        <v/>
      </c>
      <c r="Z2211" s="41">
        <v>2201</v>
      </c>
      <c r="AA2211" s="58" t="str">
        <f t="shared" si="1426"/>
        <v/>
      </c>
      <c r="AC2211" s="41" t="str">
        <f t="shared" si="1414"/>
        <v/>
      </c>
      <c r="AE2211" s="41" t="str">
        <f t="shared" si="1427"/>
        <v/>
      </c>
      <c r="AJ2211" s="154" t="str">
        <f t="shared" si="1428"/>
        <v/>
      </c>
      <c r="AL2211" s="120" t="str">
        <f t="shared" si="1429"/>
        <v/>
      </c>
      <c r="AM2211" s="104" t="str">
        <f t="shared" si="1430"/>
        <v/>
      </c>
      <c r="AN2211" s="104" t="str">
        <f t="shared" si="1431"/>
        <v/>
      </c>
      <c r="AO2211" s="104" t="str">
        <f t="shared" si="1415"/>
        <v/>
      </c>
      <c r="AP2211" s="104" t="str">
        <f t="shared" si="1416"/>
        <v/>
      </c>
      <c r="AQ2211" s="121" t="str">
        <f t="shared" si="1432"/>
        <v/>
      </c>
      <c r="AS2211" s="88" t="str">
        <f t="shared" si="1417"/>
        <v/>
      </c>
      <c r="AT2211" s="68" t="str">
        <f t="shared" si="1433"/>
        <v/>
      </c>
      <c r="AU2211" s="68" t="str">
        <f t="shared" si="1434"/>
        <v/>
      </c>
      <c r="AV2211" s="68" t="str">
        <f t="shared" si="1435"/>
        <v/>
      </c>
      <c r="AW2211" s="88" t="str">
        <f t="shared" si="1418"/>
        <v/>
      </c>
      <c r="AZ2211" s="88" t="str">
        <f t="shared" si="1419"/>
        <v/>
      </c>
      <c r="BA2211" s="68" t="str">
        <f t="shared" si="1420"/>
        <v/>
      </c>
      <c r="BB2211" s="68" t="str">
        <f t="shared" si="1421"/>
        <v/>
      </c>
      <c r="BC2211" s="68" t="str">
        <f t="shared" si="1422"/>
        <v/>
      </c>
      <c r="BD2211" s="69" t="str">
        <f t="shared" si="1423"/>
        <v/>
      </c>
      <c r="BE2211" s="69" t="str">
        <f t="shared" si="1436"/>
        <v/>
      </c>
      <c r="BT2211" s="138" t="str">
        <f t="shared" ca="1" si="1437"/>
        <v/>
      </c>
      <c r="BU2211" s="139" t="str">
        <f t="shared" ca="1" si="1438"/>
        <v/>
      </c>
      <c r="BW2211" s="138" t="str">
        <f t="shared" si="1439"/>
        <v/>
      </c>
      <c r="BX2211" s="104" t="str">
        <f t="shared" si="1440"/>
        <v/>
      </c>
      <c r="BY2211" s="139" t="str">
        <f t="shared" si="1441"/>
        <v/>
      </c>
      <c r="CA2211" s="138" t="str">
        <f t="shared" si="1442"/>
        <v/>
      </c>
      <c r="CB2211" s="104" t="str">
        <f t="shared" si="1443"/>
        <v/>
      </c>
      <c r="CC2211" s="139" t="str">
        <f t="shared" si="1444"/>
        <v/>
      </c>
      <c r="CE2211" s="162" t="str">
        <f t="shared" si="1445"/>
        <v/>
      </c>
      <c r="CF2211" s="163" t="str">
        <f t="shared" si="1446"/>
        <v/>
      </c>
      <c r="CG2211" s="164" t="str">
        <f t="shared" si="1447"/>
        <v/>
      </c>
      <c r="CI2211" s="162" t="str">
        <f t="shared" si="1448"/>
        <v/>
      </c>
      <c r="CJ2211" s="163" t="str">
        <f t="shared" si="1451"/>
        <v/>
      </c>
      <c r="CK2211" s="164" t="str">
        <f t="shared" si="1452"/>
        <v/>
      </c>
      <c r="CM2211" s="169" t="str">
        <f t="shared" si="1449"/>
        <v/>
      </c>
      <c r="CN2211" s="139" t="str">
        <f t="shared" si="1450"/>
        <v/>
      </c>
      <c r="CP2211" s="41" t="str">
        <f>IF($CM2211="", "", COUNTIF($CM$11:$CM$3035, "&lt;"&amp;$CM2211)+1+COUNTIF($CM$11:$CM2211, $CM2211)-1)</f>
        <v/>
      </c>
    </row>
    <row r="2212" spans="1:94" x14ac:dyDescent="0.25">
      <c r="A2212" s="40"/>
      <c r="B2212" s="82" t="str">
        <f>IF($I2212="", "", IFERROR(INDEX('Job Database'!$AE$11:$AE$3035, MATCH($I2212, 'Job Database'!$X$11:$X$3035, 0)), ""))</f>
        <v/>
      </c>
      <c r="C2212" s="69" t="str">
        <f>IF($I2212="", "", IF(COUNTIF('Job Database'!$X$11:$X$3035, $I2212)=0, $AC$5, $AC$4))</f>
        <v/>
      </c>
      <c r="D2212" s="40"/>
      <c r="E2212" s="85" t="str">
        <f>IF($I2212="", "", IF(IFERROR(INDEX('Job Database'!$M$11:$M$3035, MATCH($I2212, 'Job Database'!$X$11:$X$3035, 0)), "")="", "", IFERROR(INDEX('Job Database'!$M$11:$M$3035, MATCH($I2212, 'Job Database'!$X$11:$X$3035, 0)), "")))</f>
        <v/>
      </c>
      <c r="F2212" s="40"/>
      <c r="G2212" s="88" t="str">
        <f t="shared" si="1424"/>
        <v/>
      </c>
      <c r="H2212" s="40"/>
      <c r="I2212" s="24"/>
      <c r="J2212" s="34"/>
      <c r="K2212" s="106"/>
      <c r="L2212" s="79"/>
      <c r="M2212" s="34"/>
      <c r="N2212" s="79"/>
      <c r="O2212" s="31"/>
      <c r="P2212" s="53"/>
      <c r="Q2212" s="40"/>
      <c r="S2212" s="41" t="str">
        <f t="shared" si="1412"/>
        <v/>
      </c>
      <c r="T2212" s="41" t="str">
        <f t="shared" si="1413"/>
        <v/>
      </c>
      <c r="U2212" s="41" t="str">
        <f t="shared" si="1425"/>
        <v/>
      </c>
      <c r="W2212" s="74" t="str">
        <f>IF('Job Database'!$X2212="", "", 'Job Database'!$X2212)</f>
        <v/>
      </c>
      <c r="Y2212" s="41" t="str">
        <f>IF($W2212="", "", IF(COUNTIF($I$11:$I$3035, $W2212)&gt;0, "", MAX($Y$10:$Y2211)+1))</f>
        <v/>
      </c>
      <c r="Z2212" s="41">
        <v>2202</v>
      </c>
      <c r="AA2212" s="58" t="str">
        <f t="shared" si="1426"/>
        <v/>
      </c>
      <c r="AC2212" s="41" t="str">
        <f t="shared" si="1414"/>
        <v/>
      </c>
      <c r="AE2212" s="41" t="str">
        <f t="shared" si="1427"/>
        <v/>
      </c>
      <c r="AJ2212" s="154" t="str">
        <f t="shared" si="1428"/>
        <v/>
      </c>
      <c r="AL2212" s="120" t="str">
        <f t="shared" si="1429"/>
        <v/>
      </c>
      <c r="AM2212" s="104" t="str">
        <f t="shared" si="1430"/>
        <v/>
      </c>
      <c r="AN2212" s="104" t="str">
        <f t="shared" si="1431"/>
        <v/>
      </c>
      <c r="AO2212" s="104" t="str">
        <f t="shared" si="1415"/>
        <v/>
      </c>
      <c r="AP2212" s="104" t="str">
        <f t="shared" si="1416"/>
        <v/>
      </c>
      <c r="AQ2212" s="121" t="str">
        <f t="shared" si="1432"/>
        <v/>
      </c>
      <c r="AS2212" s="88" t="str">
        <f t="shared" si="1417"/>
        <v/>
      </c>
      <c r="AT2212" s="68" t="str">
        <f t="shared" si="1433"/>
        <v/>
      </c>
      <c r="AU2212" s="68" t="str">
        <f t="shared" si="1434"/>
        <v/>
      </c>
      <c r="AV2212" s="68" t="str">
        <f t="shared" si="1435"/>
        <v/>
      </c>
      <c r="AW2212" s="88" t="str">
        <f t="shared" si="1418"/>
        <v/>
      </c>
      <c r="AZ2212" s="88" t="str">
        <f t="shared" si="1419"/>
        <v/>
      </c>
      <c r="BA2212" s="68" t="str">
        <f t="shared" si="1420"/>
        <v/>
      </c>
      <c r="BB2212" s="68" t="str">
        <f t="shared" si="1421"/>
        <v/>
      </c>
      <c r="BC2212" s="68" t="str">
        <f t="shared" si="1422"/>
        <v/>
      </c>
      <c r="BD2212" s="69" t="str">
        <f t="shared" si="1423"/>
        <v/>
      </c>
      <c r="BE2212" s="69" t="str">
        <f t="shared" si="1436"/>
        <v/>
      </c>
      <c r="BT2212" s="138" t="str">
        <f t="shared" ca="1" si="1437"/>
        <v/>
      </c>
      <c r="BU2212" s="139" t="str">
        <f t="shared" ca="1" si="1438"/>
        <v/>
      </c>
      <c r="BW2212" s="138" t="str">
        <f t="shared" si="1439"/>
        <v/>
      </c>
      <c r="BX2212" s="104" t="str">
        <f t="shared" si="1440"/>
        <v/>
      </c>
      <c r="BY2212" s="139" t="str">
        <f t="shared" si="1441"/>
        <v/>
      </c>
      <c r="CA2212" s="138" t="str">
        <f t="shared" si="1442"/>
        <v/>
      </c>
      <c r="CB2212" s="104" t="str">
        <f t="shared" si="1443"/>
        <v/>
      </c>
      <c r="CC2212" s="139" t="str">
        <f t="shared" si="1444"/>
        <v/>
      </c>
      <c r="CE2212" s="162" t="str">
        <f t="shared" si="1445"/>
        <v/>
      </c>
      <c r="CF2212" s="163" t="str">
        <f t="shared" si="1446"/>
        <v/>
      </c>
      <c r="CG2212" s="164" t="str">
        <f t="shared" si="1447"/>
        <v/>
      </c>
      <c r="CI2212" s="162" t="str">
        <f t="shared" si="1448"/>
        <v/>
      </c>
      <c r="CJ2212" s="163" t="str">
        <f t="shared" si="1451"/>
        <v/>
      </c>
      <c r="CK2212" s="164" t="str">
        <f t="shared" si="1452"/>
        <v/>
      </c>
      <c r="CM2212" s="169" t="str">
        <f t="shared" si="1449"/>
        <v/>
      </c>
      <c r="CN2212" s="139" t="str">
        <f t="shared" si="1450"/>
        <v/>
      </c>
      <c r="CP2212" s="41" t="str">
        <f>IF($CM2212="", "", COUNTIF($CM$11:$CM$3035, "&lt;"&amp;$CM2212)+1+COUNTIF($CM$11:$CM2212, $CM2212)-1)</f>
        <v/>
      </c>
    </row>
    <row r="2213" spans="1:94" x14ac:dyDescent="0.25">
      <c r="A2213" s="40"/>
      <c r="B2213" s="82" t="str">
        <f>IF($I2213="", "", IFERROR(INDEX('Job Database'!$AE$11:$AE$3035, MATCH($I2213, 'Job Database'!$X$11:$X$3035, 0)), ""))</f>
        <v/>
      </c>
      <c r="C2213" s="69" t="str">
        <f>IF($I2213="", "", IF(COUNTIF('Job Database'!$X$11:$X$3035, $I2213)=0, $AC$5, $AC$4))</f>
        <v/>
      </c>
      <c r="D2213" s="40"/>
      <c r="E2213" s="85" t="str">
        <f>IF($I2213="", "", IF(IFERROR(INDEX('Job Database'!$M$11:$M$3035, MATCH($I2213, 'Job Database'!$X$11:$X$3035, 0)), "")="", "", IFERROR(INDEX('Job Database'!$M$11:$M$3035, MATCH($I2213, 'Job Database'!$X$11:$X$3035, 0)), "")))</f>
        <v/>
      </c>
      <c r="F2213" s="40"/>
      <c r="G2213" s="88" t="str">
        <f t="shared" si="1424"/>
        <v/>
      </c>
      <c r="H2213" s="40"/>
      <c r="I2213" s="24"/>
      <c r="J2213" s="34"/>
      <c r="K2213" s="106"/>
      <c r="L2213" s="79"/>
      <c r="M2213" s="34"/>
      <c r="N2213" s="79"/>
      <c r="O2213" s="31"/>
      <c r="P2213" s="53"/>
      <c r="Q2213" s="40"/>
      <c r="S2213" s="41" t="str">
        <f t="shared" si="1412"/>
        <v/>
      </c>
      <c r="T2213" s="41" t="str">
        <f t="shared" si="1413"/>
        <v/>
      </c>
      <c r="U2213" s="41" t="str">
        <f t="shared" si="1425"/>
        <v/>
      </c>
      <c r="W2213" s="74" t="str">
        <f>IF('Job Database'!$X2213="", "", 'Job Database'!$X2213)</f>
        <v/>
      </c>
      <c r="Y2213" s="41" t="str">
        <f>IF($W2213="", "", IF(COUNTIF($I$11:$I$3035, $W2213)&gt;0, "", MAX($Y$10:$Y2212)+1))</f>
        <v/>
      </c>
      <c r="Z2213" s="41">
        <v>2203</v>
      </c>
      <c r="AA2213" s="58" t="str">
        <f t="shared" si="1426"/>
        <v/>
      </c>
      <c r="AC2213" s="41" t="str">
        <f t="shared" si="1414"/>
        <v/>
      </c>
      <c r="AE2213" s="41" t="str">
        <f t="shared" si="1427"/>
        <v/>
      </c>
      <c r="AJ2213" s="154" t="str">
        <f t="shared" si="1428"/>
        <v/>
      </c>
      <c r="AL2213" s="120" t="str">
        <f t="shared" si="1429"/>
        <v/>
      </c>
      <c r="AM2213" s="104" t="str">
        <f t="shared" si="1430"/>
        <v/>
      </c>
      <c r="AN2213" s="104" t="str">
        <f t="shared" si="1431"/>
        <v/>
      </c>
      <c r="AO2213" s="104" t="str">
        <f t="shared" si="1415"/>
        <v/>
      </c>
      <c r="AP2213" s="104" t="str">
        <f t="shared" si="1416"/>
        <v/>
      </c>
      <c r="AQ2213" s="121" t="str">
        <f t="shared" si="1432"/>
        <v/>
      </c>
      <c r="AS2213" s="88" t="str">
        <f t="shared" si="1417"/>
        <v/>
      </c>
      <c r="AT2213" s="68" t="str">
        <f t="shared" si="1433"/>
        <v/>
      </c>
      <c r="AU2213" s="68" t="str">
        <f t="shared" si="1434"/>
        <v/>
      </c>
      <c r="AV2213" s="68" t="str">
        <f t="shared" si="1435"/>
        <v/>
      </c>
      <c r="AW2213" s="88" t="str">
        <f t="shared" si="1418"/>
        <v/>
      </c>
      <c r="AZ2213" s="88" t="str">
        <f t="shared" si="1419"/>
        <v/>
      </c>
      <c r="BA2213" s="68" t="str">
        <f t="shared" si="1420"/>
        <v/>
      </c>
      <c r="BB2213" s="68" t="str">
        <f t="shared" si="1421"/>
        <v/>
      </c>
      <c r="BC2213" s="68" t="str">
        <f t="shared" si="1422"/>
        <v/>
      </c>
      <c r="BD2213" s="69" t="str">
        <f t="shared" si="1423"/>
        <v/>
      </c>
      <c r="BE2213" s="69" t="str">
        <f t="shared" si="1436"/>
        <v/>
      </c>
      <c r="BT2213" s="138" t="str">
        <f t="shared" ca="1" si="1437"/>
        <v/>
      </c>
      <c r="BU2213" s="139" t="str">
        <f t="shared" ca="1" si="1438"/>
        <v/>
      </c>
      <c r="BW2213" s="138" t="str">
        <f t="shared" si="1439"/>
        <v/>
      </c>
      <c r="BX2213" s="104" t="str">
        <f t="shared" si="1440"/>
        <v/>
      </c>
      <c r="BY2213" s="139" t="str">
        <f t="shared" si="1441"/>
        <v/>
      </c>
      <c r="CA2213" s="138" t="str">
        <f t="shared" si="1442"/>
        <v/>
      </c>
      <c r="CB2213" s="104" t="str">
        <f t="shared" si="1443"/>
        <v/>
      </c>
      <c r="CC2213" s="139" t="str">
        <f t="shared" si="1444"/>
        <v/>
      </c>
      <c r="CE2213" s="162" t="str">
        <f t="shared" si="1445"/>
        <v/>
      </c>
      <c r="CF2213" s="163" t="str">
        <f t="shared" si="1446"/>
        <v/>
      </c>
      <c r="CG2213" s="164" t="str">
        <f t="shared" si="1447"/>
        <v/>
      </c>
      <c r="CI2213" s="162" t="str">
        <f t="shared" si="1448"/>
        <v/>
      </c>
      <c r="CJ2213" s="163" t="str">
        <f t="shared" si="1451"/>
        <v/>
      </c>
      <c r="CK2213" s="164" t="str">
        <f t="shared" si="1452"/>
        <v/>
      </c>
      <c r="CM2213" s="169" t="str">
        <f t="shared" si="1449"/>
        <v/>
      </c>
      <c r="CN2213" s="139" t="str">
        <f t="shared" si="1450"/>
        <v/>
      </c>
      <c r="CP2213" s="41" t="str">
        <f>IF($CM2213="", "", COUNTIF($CM$11:$CM$3035, "&lt;"&amp;$CM2213)+1+COUNTIF($CM$11:$CM2213, $CM2213)-1)</f>
        <v/>
      </c>
    </row>
    <row r="2214" spans="1:94" x14ac:dyDescent="0.25">
      <c r="A2214" s="40"/>
      <c r="B2214" s="82" t="str">
        <f>IF($I2214="", "", IFERROR(INDEX('Job Database'!$AE$11:$AE$3035, MATCH($I2214, 'Job Database'!$X$11:$X$3035, 0)), ""))</f>
        <v/>
      </c>
      <c r="C2214" s="69" t="str">
        <f>IF($I2214="", "", IF(COUNTIF('Job Database'!$X$11:$X$3035, $I2214)=0, $AC$5, $AC$4))</f>
        <v/>
      </c>
      <c r="D2214" s="40"/>
      <c r="E2214" s="85" t="str">
        <f>IF($I2214="", "", IF(IFERROR(INDEX('Job Database'!$M$11:$M$3035, MATCH($I2214, 'Job Database'!$X$11:$X$3035, 0)), "")="", "", IFERROR(INDEX('Job Database'!$M$11:$M$3035, MATCH($I2214, 'Job Database'!$X$11:$X$3035, 0)), "")))</f>
        <v/>
      </c>
      <c r="F2214" s="40"/>
      <c r="G2214" s="88" t="str">
        <f t="shared" si="1424"/>
        <v/>
      </c>
      <c r="H2214" s="40"/>
      <c r="I2214" s="24"/>
      <c r="J2214" s="34"/>
      <c r="K2214" s="106"/>
      <c r="L2214" s="79"/>
      <c r="M2214" s="34"/>
      <c r="N2214" s="79"/>
      <c r="O2214" s="31"/>
      <c r="P2214" s="53"/>
      <c r="Q2214" s="40"/>
      <c r="S2214" s="41" t="str">
        <f t="shared" si="1412"/>
        <v/>
      </c>
      <c r="T2214" s="41" t="str">
        <f t="shared" si="1413"/>
        <v/>
      </c>
      <c r="U2214" s="41" t="str">
        <f t="shared" si="1425"/>
        <v/>
      </c>
      <c r="W2214" s="74" t="str">
        <f>IF('Job Database'!$X2214="", "", 'Job Database'!$X2214)</f>
        <v/>
      </c>
      <c r="Y2214" s="41" t="str">
        <f>IF($W2214="", "", IF(COUNTIF($I$11:$I$3035, $W2214)&gt;0, "", MAX($Y$10:$Y2213)+1))</f>
        <v/>
      </c>
      <c r="Z2214" s="41">
        <v>2204</v>
      </c>
      <c r="AA2214" s="58" t="str">
        <f t="shared" si="1426"/>
        <v/>
      </c>
      <c r="AC2214" s="41" t="str">
        <f t="shared" si="1414"/>
        <v/>
      </c>
      <c r="AE2214" s="41" t="str">
        <f t="shared" si="1427"/>
        <v/>
      </c>
      <c r="AJ2214" s="154" t="str">
        <f t="shared" si="1428"/>
        <v/>
      </c>
      <c r="AL2214" s="120" t="str">
        <f t="shared" si="1429"/>
        <v/>
      </c>
      <c r="AM2214" s="104" t="str">
        <f t="shared" si="1430"/>
        <v/>
      </c>
      <c r="AN2214" s="104" t="str">
        <f t="shared" si="1431"/>
        <v/>
      </c>
      <c r="AO2214" s="104" t="str">
        <f t="shared" si="1415"/>
        <v/>
      </c>
      <c r="AP2214" s="104" t="str">
        <f t="shared" si="1416"/>
        <v/>
      </c>
      <c r="AQ2214" s="121" t="str">
        <f t="shared" si="1432"/>
        <v/>
      </c>
      <c r="AS2214" s="88" t="str">
        <f t="shared" si="1417"/>
        <v/>
      </c>
      <c r="AT2214" s="68" t="str">
        <f t="shared" si="1433"/>
        <v/>
      </c>
      <c r="AU2214" s="68" t="str">
        <f t="shared" si="1434"/>
        <v/>
      </c>
      <c r="AV2214" s="68" t="str">
        <f t="shared" si="1435"/>
        <v/>
      </c>
      <c r="AW2214" s="88" t="str">
        <f t="shared" si="1418"/>
        <v/>
      </c>
      <c r="AZ2214" s="88" t="str">
        <f t="shared" si="1419"/>
        <v/>
      </c>
      <c r="BA2214" s="68" t="str">
        <f t="shared" si="1420"/>
        <v/>
      </c>
      <c r="BB2214" s="68" t="str">
        <f t="shared" si="1421"/>
        <v/>
      </c>
      <c r="BC2214" s="68" t="str">
        <f t="shared" si="1422"/>
        <v/>
      </c>
      <c r="BD2214" s="69" t="str">
        <f t="shared" si="1423"/>
        <v/>
      </c>
      <c r="BE2214" s="69" t="str">
        <f t="shared" si="1436"/>
        <v/>
      </c>
      <c r="BT2214" s="138" t="str">
        <f t="shared" ca="1" si="1437"/>
        <v/>
      </c>
      <c r="BU2214" s="139" t="str">
        <f t="shared" ca="1" si="1438"/>
        <v/>
      </c>
      <c r="BW2214" s="138" t="str">
        <f t="shared" si="1439"/>
        <v/>
      </c>
      <c r="BX2214" s="104" t="str">
        <f t="shared" si="1440"/>
        <v/>
      </c>
      <c r="BY2214" s="139" t="str">
        <f t="shared" si="1441"/>
        <v/>
      </c>
      <c r="CA2214" s="138" t="str">
        <f t="shared" si="1442"/>
        <v/>
      </c>
      <c r="CB2214" s="104" t="str">
        <f t="shared" si="1443"/>
        <v/>
      </c>
      <c r="CC2214" s="139" t="str">
        <f t="shared" si="1444"/>
        <v/>
      </c>
      <c r="CE2214" s="162" t="str">
        <f t="shared" si="1445"/>
        <v/>
      </c>
      <c r="CF2214" s="163" t="str">
        <f t="shared" si="1446"/>
        <v/>
      </c>
      <c r="CG2214" s="164" t="str">
        <f t="shared" si="1447"/>
        <v/>
      </c>
      <c r="CI2214" s="162" t="str">
        <f t="shared" si="1448"/>
        <v/>
      </c>
      <c r="CJ2214" s="163" t="str">
        <f t="shared" si="1451"/>
        <v/>
      </c>
      <c r="CK2214" s="164" t="str">
        <f t="shared" si="1452"/>
        <v/>
      </c>
      <c r="CM2214" s="169" t="str">
        <f t="shared" si="1449"/>
        <v/>
      </c>
      <c r="CN2214" s="139" t="str">
        <f t="shared" si="1450"/>
        <v/>
      </c>
      <c r="CP2214" s="41" t="str">
        <f>IF($CM2214="", "", COUNTIF($CM$11:$CM$3035, "&lt;"&amp;$CM2214)+1+COUNTIF($CM$11:$CM2214, $CM2214)-1)</f>
        <v/>
      </c>
    </row>
    <row r="2215" spans="1:94" x14ac:dyDescent="0.25">
      <c r="A2215" s="40"/>
      <c r="B2215" s="82" t="str">
        <f>IF($I2215="", "", IFERROR(INDEX('Job Database'!$AE$11:$AE$3035, MATCH($I2215, 'Job Database'!$X$11:$X$3035, 0)), ""))</f>
        <v/>
      </c>
      <c r="C2215" s="69" t="str">
        <f>IF($I2215="", "", IF(COUNTIF('Job Database'!$X$11:$X$3035, $I2215)=0, $AC$5, $AC$4))</f>
        <v/>
      </c>
      <c r="D2215" s="40"/>
      <c r="E2215" s="85" t="str">
        <f>IF($I2215="", "", IF(IFERROR(INDEX('Job Database'!$M$11:$M$3035, MATCH($I2215, 'Job Database'!$X$11:$X$3035, 0)), "")="", "", IFERROR(INDEX('Job Database'!$M$11:$M$3035, MATCH($I2215, 'Job Database'!$X$11:$X$3035, 0)), "")))</f>
        <v/>
      </c>
      <c r="F2215" s="40"/>
      <c r="G2215" s="88" t="str">
        <f t="shared" si="1424"/>
        <v/>
      </c>
      <c r="H2215" s="40"/>
      <c r="I2215" s="24"/>
      <c r="J2215" s="34"/>
      <c r="K2215" s="106"/>
      <c r="L2215" s="79"/>
      <c r="M2215" s="34"/>
      <c r="N2215" s="79"/>
      <c r="O2215" s="31"/>
      <c r="P2215" s="53"/>
      <c r="Q2215" s="40"/>
      <c r="S2215" s="41" t="str">
        <f t="shared" si="1412"/>
        <v/>
      </c>
      <c r="T2215" s="41" t="str">
        <f t="shared" si="1413"/>
        <v/>
      </c>
      <c r="U2215" s="41" t="str">
        <f t="shared" si="1425"/>
        <v/>
      </c>
      <c r="W2215" s="74" t="str">
        <f>IF('Job Database'!$X2215="", "", 'Job Database'!$X2215)</f>
        <v/>
      </c>
      <c r="Y2215" s="41" t="str">
        <f>IF($W2215="", "", IF(COUNTIF($I$11:$I$3035, $W2215)&gt;0, "", MAX($Y$10:$Y2214)+1))</f>
        <v/>
      </c>
      <c r="Z2215" s="41">
        <v>2205</v>
      </c>
      <c r="AA2215" s="58" t="str">
        <f t="shared" si="1426"/>
        <v/>
      </c>
      <c r="AC2215" s="41" t="str">
        <f t="shared" si="1414"/>
        <v/>
      </c>
      <c r="AE2215" s="41" t="str">
        <f t="shared" si="1427"/>
        <v/>
      </c>
      <c r="AJ2215" s="154" t="str">
        <f t="shared" si="1428"/>
        <v/>
      </c>
      <c r="AL2215" s="120" t="str">
        <f t="shared" si="1429"/>
        <v/>
      </c>
      <c r="AM2215" s="104" t="str">
        <f t="shared" si="1430"/>
        <v/>
      </c>
      <c r="AN2215" s="104" t="str">
        <f t="shared" si="1431"/>
        <v/>
      </c>
      <c r="AO2215" s="104" t="str">
        <f t="shared" si="1415"/>
        <v/>
      </c>
      <c r="AP2215" s="104" t="str">
        <f t="shared" si="1416"/>
        <v/>
      </c>
      <c r="AQ2215" s="121" t="str">
        <f t="shared" si="1432"/>
        <v/>
      </c>
      <c r="AS2215" s="88" t="str">
        <f t="shared" si="1417"/>
        <v/>
      </c>
      <c r="AT2215" s="68" t="str">
        <f t="shared" si="1433"/>
        <v/>
      </c>
      <c r="AU2215" s="68" t="str">
        <f t="shared" si="1434"/>
        <v/>
      </c>
      <c r="AV2215" s="68" t="str">
        <f t="shared" si="1435"/>
        <v/>
      </c>
      <c r="AW2215" s="88" t="str">
        <f t="shared" si="1418"/>
        <v/>
      </c>
      <c r="AZ2215" s="88" t="str">
        <f t="shared" si="1419"/>
        <v/>
      </c>
      <c r="BA2215" s="68" t="str">
        <f t="shared" si="1420"/>
        <v/>
      </c>
      <c r="BB2215" s="68" t="str">
        <f t="shared" si="1421"/>
        <v/>
      </c>
      <c r="BC2215" s="68" t="str">
        <f t="shared" si="1422"/>
        <v/>
      </c>
      <c r="BD2215" s="69" t="str">
        <f t="shared" si="1423"/>
        <v/>
      </c>
      <c r="BE2215" s="69" t="str">
        <f t="shared" si="1436"/>
        <v/>
      </c>
      <c r="BT2215" s="138" t="str">
        <f t="shared" ca="1" si="1437"/>
        <v/>
      </c>
      <c r="BU2215" s="139" t="str">
        <f t="shared" ca="1" si="1438"/>
        <v/>
      </c>
      <c r="BW2215" s="138" t="str">
        <f t="shared" si="1439"/>
        <v/>
      </c>
      <c r="BX2215" s="104" t="str">
        <f t="shared" si="1440"/>
        <v/>
      </c>
      <c r="BY2215" s="139" t="str">
        <f t="shared" si="1441"/>
        <v/>
      </c>
      <c r="CA2215" s="138" t="str">
        <f t="shared" si="1442"/>
        <v/>
      </c>
      <c r="CB2215" s="104" t="str">
        <f t="shared" si="1443"/>
        <v/>
      </c>
      <c r="CC2215" s="139" t="str">
        <f t="shared" si="1444"/>
        <v/>
      </c>
      <c r="CE2215" s="162" t="str">
        <f t="shared" si="1445"/>
        <v/>
      </c>
      <c r="CF2215" s="163" t="str">
        <f t="shared" si="1446"/>
        <v/>
      </c>
      <c r="CG2215" s="164" t="str">
        <f t="shared" si="1447"/>
        <v/>
      </c>
      <c r="CI2215" s="162" t="str">
        <f t="shared" si="1448"/>
        <v/>
      </c>
      <c r="CJ2215" s="163" t="str">
        <f t="shared" si="1451"/>
        <v/>
      </c>
      <c r="CK2215" s="164" t="str">
        <f t="shared" si="1452"/>
        <v/>
      </c>
      <c r="CM2215" s="169" t="str">
        <f t="shared" si="1449"/>
        <v/>
      </c>
      <c r="CN2215" s="139" t="str">
        <f t="shared" si="1450"/>
        <v/>
      </c>
      <c r="CP2215" s="41" t="str">
        <f>IF($CM2215="", "", COUNTIF($CM$11:$CM$3035, "&lt;"&amp;$CM2215)+1+COUNTIF($CM$11:$CM2215, $CM2215)-1)</f>
        <v/>
      </c>
    </row>
    <row r="2216" spans="1:94" x14ac:dyDescent="0.25">
      <c r="A2216" s="40"/>
      <c r="B2216" s="82" t="str">
        <f>IF($I2216="", "", IFERROR(INDEX('Job Database'!$AE$11:$AE$3035, MATCH($I2216, 'Job Database'!$X$11:$X$3035, 0)), ""))</f>
        <v/>
      </c>
      <c r="C2216" s="69" t="str">
        <f>IF($I2216="", "", IF(COUNTIF('Job Database'!$X$11:$X$3035, $I2216)=0, $AC$5, $AC$4))</f>
        <v/>
      </c>
      <c r="D2216" s="40"/>
      <c r="E2216" s="85" t="str">
        <f>IF($I2216="", "", IF(IFERROR(INDEX('Job Database'!$M$11:$M$3035, MATCH($I2216, 'Job Database'!$X$11:$X$3035, 0)), "")="", "", IFERROR(INDEX('Job Database'!$M$11:$M$3035, MATCH($I2216, 'Job Database'!$X$11:$X$3035, 0)), "")))</f>
        <v/>
      </c>
      <c r="F2216" s="40"/>
      <c r="G2216" s="88" t="str">
        <f t="shared" si="1424"/>
        <v/>
      </c>
      <c r="H2216" s="40"/>
      <c r="I2216" s="24"/>
      <c r="J2216" s="34"/>
      <c r="K2216" s="106"/>
      <c r="L2216" s="79"/>
      <c r="M2216" s="34"/>
      <c r="N2216" s="79"/>
      <c r="O2216" s="31"/>
      <c r="P2216" s="53"/>
      <c r="Q2216" s="40"/>
      <c r="S2216" s="41" t="str">
        <f t="shared" si="1412"/>
        <v/>
      </c>
      <c r="T2216" s="41" t="str">
        <f t="shared" si="1413"/>
        <v/>
      </c>
      <c r="U2216" s="41" t="str">
        <f t="shared" si="1425"/>
        <v/>
      </c>
      <c r="W2216" s="74" t="str">
        <f>IF('Job Database'!$X2216="", "", 'Job Database'!$X2216)</f>
        <v/>
      </c>
      <c r="Y2216" s="41" t="str">
        <f>IF($W2216="", "", IF(COUNTIF($I$11:$I$3035, $W2216)&gt;0, "", MAX($Y$10:$Y2215)+1))</f>
        <v/>
      </c>
      <c r="Z2216" s="41">
        <v>2206</v>
      </c>
      <c r="AA2216" s="58" t="str">
        <f t="shared" si="1426"/>
        <v/>
      </c>
      <c r="AC2216" s="41" t="str">
        <f t="shared" si="1414"/>
        <v/>
      </c>
      <c r="AE2216" s="41" t="str">
        <f t="shared" si="1427"/>
        <v/>
      </c>
      <c r="AJ2216" s="154" t="str">
        <f t="shared" si="1428"/>
        <v/>
      </c>
      <c r="AL2216" s="120" t="str">
        <f t="shared" si="1429"/>
        <v/>
      </c>
      <c r="AM2216" s="104" t="str">
        <f t="shared" si="1430"/>
        <v/>
      </c>
      <c r="AN2216" s="104" t="str">
        <f t="shared" si="1431"/>
        <v/>
      </c>
      <c r="AO2216" s="104" t="str">
        <f t="shared" si="1415"/>
        <v/>
      </c>
      <c r="AP2216" s="104" t="str">
        <f t="shared" si="1416"/>
        <v/>
      </c>
      <c r="AQ2216" s="121" t="str">
        <f t="shared" si="1432"/>
        <v/>
      </c>
      <c r="AS2216" s="88" t="str">
        <f t="shared" si="1417"/>
        <v/>
      </c>
      <c r="AT2216" s="68" t="str">
        <f t="shared" si="1433"/>
        <v/>
      </c>
      <c r="AU2216" s="68" t="str">
        <f t="shared" si="1434"/>
        <v/>
      </c>
      <c r="AV2216" s="68" t="str">
        <f t="shared" si="1435"/>
        <v/>
      </c>
      <c r="AW2216" s="88" t="str">
        <f t="shared" si="1418"/>
        <v/>
      </c>
      <c r="AZ2216" s="88" t="str">
        <f t="shared" si="1419"/>
        <v/>
      </c>
      <c r="BA2216" s="68" t="str">
        <f t="shared" si="1420"/>
        <v/>
      </c>
      <c r="BB2216" s="68" t="str">
        <f t="shared" si="1421"/>
        <v/>
      </c>
      <c r="BC2216" s="68" t="str">
        <f t="shared" si="1422"/>
        <v/>
      </c>
      <c r="BD2216" s="69" t="str">
        <f t="shared" si="1423"/>
        <v/>
      </c>
      <c r="BE2216" s="69" t="str">
        <f t="shared" si="1436"/>
        <v/>
      </c>
      <c r="BT2216" s="138" t="str">
        <f t="shared" ca="1" si="1437"/>
        <v/>
      </c>
      <c r="BU2216" s="139" t="str">
        <f t="shared" ca="1" si="1438"/>
        <v/>
      </c>
      <c r="BW2216" s="138" t="str">
        <f t="shared" si="1439"/>
        <v/>
      </c>
      <c r="BX2216" s="104" t="str">
        <f t="shared" si="1440"/>
        <v/>
      </c>
      <c r="BY2216" s="139" t="str">
        <f t="shared" si="1441"/>
        <v/>
      </c>
      <c r="CA2216" s="138" t="str">
        <f t="shared" si="1442"/>
        <v/>
      </c>
      <c r="CB2216" s="104" t="str">
        <f t="shared" si="1443"/>
        <v/>
      </c>
      <c r="CC2216" s="139" t="str">
        <f t="shared" si="1444"/>
        <v/>
      </c>
      <c r="CE2216" s="162" t="str">
        <f t="shared" si="1445"/>
        <v/>
      </c>
      <c r="CF2216" s="163" t="str">
        <f t="shared" si="1446"/>
        <v/>
      </c>
      <c r="CG2216" s="164" t="str">
        <f t="shared" si="1447"/>
        <v/>
      </c>
      <c r="CI2216" s="162" t="str">
        <f t="shared" si="1448"/>
        <v/>
      </c>
      <c r="CJ2216" s="163" t="str">
        <f t="shared" si="1451"/>
        <v/>
      </c>
      <c r="CK2216" s="164" t="str">
        <f t="shared" si="1452"/>
        <v/>
      </c>
      <c r="CM2216" s="169" t="str">
        <f t="shared" si="1449"/>
        <v/>
      </c>
      <c r="CN2216" s="139" t="str">
        <f t="shared" si="1450"/>
        <v/>
      </c>
      <c r="CP2216" s="41" t="str">
        <f>IF($CM2216="", "", COUNTIF($CM$11:$CM$3035, "&lt;"&amp;$CM2216)+1+COUNTIF($CM$11:$CM2216, $CM2216)-1)</f>
        <v/>
      </c>
    </row>
    <row r="2217" spans="1:94" x14ac:dyDescent="0.25">
      <c r="A2217" s="40"/>
      <c r="B2217" s="82" t="str">
        <f>IF($I2217="", "", IFERROR(INDEX('Job Database'!$AE$11:$AE$3035, MATCH($I2217, 'Job Database'!$X$11:$X$3035, 0)), ""))</f>
        <v/>
      </c>
      <c r="C2217" s="69" t="str">
        <f>IF($I2217="", "", IF(COUNTIF('Job Database'!$X$11:$X$3035, $I2217)=0, $AC$5, $AC$4))</f>
        <v/>
      </c>
      <c r="D2217" s="40"/>
      <c r="E2217" s="85" t="str">
        <f>IF($I2217="", "", IF(IFERROR(INDEX('Job Database'!$M$11:$M$3035, MATCH($I2217, 'Job Database'!$X$11:$X$3035, 0)), "")="", "", IFERROR(INDEX('Job Database'!$M$11:$M$3035, MATCH($I2217, 'Job Database'!$X$11:$X$3035, 0)), "")))</f>
        <v/>
      </c>
      <c r="F2217" s="40"/>
      <c r="G2217" s="88" t="str">
        <f t="shared" si="1424"/>
        <v/>
      </c>
      <c r="H2217" s="40"/>
      <c r="I2217" s="24"/>
      <c r="J2217" s="34"/>
      <c r="K2217" s="106"/>
      <c r="L2217" s="79"/>
      <c r="M2217" s="34"/>
      <c r="N2217" s="79"/>
      <c r="O2217" s="31"/>
      <c r="P2217" s="53"/>
      <c r="Q2217" s="40"/>
      <c r="S2217" s="41" t="str">
        <f t="shared" si="1412"/>
        <v/>
      </c>
      <c r="T2217" s="41" t="str">
        <f t="shared" si="1413"/>
        <v/>
      </c>
      <c r="U2217" s="41" t="str">
        <f t="shared" si="1425"/>
        <v/>
      </c>
      <c r="W2217" s="74" t="str">
        <f>IF('Job Database'!$X2217="", "", 'Job Database'!$X2217)</f>
        <v/>
      </c>
      <c r="Y2217" s="41" t="str">
        <f>IF($W2217="", "", IF(COUNTIF($I$11:$I$3035, $W2217)&gt;0, "", MAX($Y$10:$Y2216)+1))</f>
        <v/>
      </c>
      <c r="Z2217" s="41">
        <v>2207</v>
      </c>
      <c r="AA2217" s="58" t="str">
        <f t="shared" si="1426"/>
        <v/>
      </c>
      <c r="AC2217" s="41" t="str">
        <f t="shared" si="1414"/>
        <v/>
      </c>
      <c r="AE2217" s="41" t="str">
        <f t="shared" si="1427"/>
        <v/>
      </c>
      <c r="AJ2217" s="154" t="str">
        <f t="shared" si="1428"/>
        <v/>
      </c>
      <c r="AL2217" s="120" t="str">
        <f t="shared" si="1429"/>
        <v/>
      </c>
      <c r="AM2217" s="104" t="str">
        <f t="shared" si="1430"/>
        <v/>
      </c>
      <c r="AN2217" s="104" t="str">
        <f t="shared" si="1431"/>
        <v/>
      </c>
      <c r="AO2217" s="104" t="str">
        <f t="shared" si="1415"/>
        <v/>
      </c>
      <c r="AP2217" s="104" t="str">
        <f t="shared" si="1416"/>
        <v/>
      </c>
      <c r="AQ2217" s="121" t="str">
        <f t="shared" si="1432"/>
        <v/>
      </c>
      <c r="AS2217" s="88" t="str">
        <f t="shared" si="1417"/>
        <v/>
      </c>
      <c r="AT2217" s="68" t="str">
        <f t="shared" si="1433"/>
        <v/>
      </c>
      <c r="AU2217" s="68" t="str">
        <f t="shared" si="1434"/>
        <v/>
      </c>
      <c r="AV2217" s="68" t="str">
        <f t="shared" si="1435"/>
        <v/>
      </c>
      <c r="AW2217" s="88" t="str">
        <f t="shared" si="1418"/>
        <v/>
      </c>
      <c r="AZ2217" s="88" t="str">
        <f t="shared" si="1419"/>
        <v/>
      </c>
      <c r="BA2217" s="68" t="str">
        <f t="shared" si="1420"/>
        <v/>
      </c>
      <c r="BB2217" s="68" t="str">
        <f t="shared" si="1421"/>
        <v/>
      </c>
      <c r="BC2217" s="68" t="str">
        <f t="shared" si="1422"/>
        <v/>
      </c>
      <c r="BD2217" s="69" t="str">
        <f t="shared" si="1423"/>
        <v/>
      </c>
      <c r="BE2217" s="69" t="str">
        <f t="shared" si="1436"/>
        <v/>
      </c>
      <c r="BT2217" s="138" t="str">
        <f t="shared" ca="1" si="1437"/>
        <v/>
      </c>
      <c r="BU2217" s="139" t="str">
        <f t="shared" ca="1" si="1438"/>
        <v/>
      </c>
      <c r="BW2217" s="138" t="str">
        <f t="shared" si="1439"/>
        <v/>
      </c>
      <c r="BX2217" s="104" t="str">
        <f t="shared" si="1440"/>
        <v/>
      </c>
      <c r="BY2217" s="139" t="str">
        <f t="shared" si="1441"/>
        <v/>
      </c>
      <c r="CA2217" s="138" t="str">
        <f t="shared" si="1442"/>
        <v/>
      </c>
      <c r="CB2217" s="104" t="str">
        <f t="shared" si="1443"/>
        <v/>
      </c>
      <c r="CC2217" s="139" t="str">
        <f t="shared" si="1444"/>
        <v/>
      </c>
      <c r="CE2217" s="162" t="str">
        <f t="shared" si="1445"/>
        <v/>
      </c>
      <c r="CF2217" s="163" t="str">
        <f t="shared" si="1446"/>
        <v/>
      </c>
      <c r="CG2217" s="164" t="str">
        <f t="shared" si="1447"/>
        <v/>
      </c>
      <c r="CI2217" s="162" t="str">
        <f t="shared" si="1448"/>
        <v/>
      </c>
      <c r="CJ2217" s="163" t="str">
        <f t="shared" si="1451"/>
        <v/>
      </c>
      <c r="CK2217" s="164" t="str">
        <f t="shared" si="1452"/>
        <v/>
      </c>
      <c r="CM2217" s="169" t="str">
        <f t="shared" si="1449"/>
        <v/>
      </c>
      <c r="CN2217" s="139" t="str">
        <f t="shared" si="1450"/>
        <v/>
      </c>
      <c r="CP2217" s="41" t="str">
        <f>IF($CM2217="", "", COUNTIF($CM$11:$CM$3035, "&lt;"&amp;$CM2217)+1+COUNTIF($CM$11:$CM2217, $CM2217)-1)</f>
        <v/>
      </c>
    </row>
    <row r="2218" spans="1:94" x14ac:dyDescent="0.25">
      <c r="A2218" s="40"/>
      <c r="B2218" s="82" t="str">
        <f>IF($I2218="", "", IFERROR(INDEX('Job Database'!$AE$11:$AE$3035, MATCH($I2218, 'Job Database'!$X$11:$X$3035, 0)), ""))</f>
        <v/>
      </c>
      <c r="C2218" s="69" t="str">
        <f>IF($I2218="", "", IF(COUNTIF('Job Database'!$X$11:$X$3035, $I2218)=0, $AC$5, $AC$4))</f>
        <v/>
      </c>
      <c r="D2218" s="40"/>
      <c r="E2218" s="85" t="str">
        <f>IF($I2218="", "", IF(IFERROR(INDEX('Job Database'!$M$11:$M$3035, MATCH($I2218, 'Job Database'!$X$11:$X$3035, 0)), "")="", "", IFERROR(INDEX('Job Database'!$M$11:$M$3035, MATCH($I2218, 'Job Database'!$X$11:$X$3035, 0)), "")))</f>
        <v/>
      </c>
      <c r="F2218" s="40"/>
      <c r="G2218" s="88" t="str">
        <f t="shared" si="1424"/>
        <v/>
      </c>
      <c r="H2218" s="40"/>
      <c r="I2218" s="24"/>
      <c r="J2218" s="34"/>
      <c r="K2218" s="106"/>
      <c r="L2218" s="79"/>
      <c r="M2218" s="34"/>
      <c r="N2218" s="79"/>
      <c r="O2218" s="31"/>
      <c r="P2218" s="53"/>
      <c r="Q2218" s="40"/>
      <c r="S2218" s="41" t="str">
        <f t="shared" si="1412"/>
        <v/>
      </c>
      <c r="T2218" s="41" t="str">
        <f t="shared" si="1413"/>
        <v/>
      </c>
      <c r="U2218" s="41" t="str">
        <f t="shared" si="1425"/>
        <v/>
      </c>
      <c r="W2218" s="74" t="str">
        <f>IF('Job Database'!$X2218="", "", 'Job Database'!$X2218)</f>
        <v/>
      </c>
      <c r="Y2218" s="41" t="str">
        <f>IF($W2218="", "", IF(COUNTIF($I$11:$I$3035, $W2218)&gt;0, "", MAX($Y$10:$Y2217)+1))</f>
        <v/>
      </c>
      <c r="Z2218" s="41">
        <v>2208</v>
      </c>
      <c r="AA2218" s="58" t="str">
        <f t="shared" si="1426"/>
        <v/>
      </c>
      <c r="AC2218" s="41" t="str">
        <f t="shared" si="1414"/>
        <v/>
      </c>
      <c r="AE2218" s="41" t="str">
        <f t="shared" si="1427"/>
        <v/>
      </c>
      <c r="AJ2218" s="154" t="str">
        <f t="shared" si="1428"/>
        <v/>
      </c>
      <c r="AL2218" s="120" t="str">
        <f t="shared" si="1429"/>
        <v/>
      </c>
      <c r="AM2218" s="104" t="str">
        <f t="shared" si="1430"/>
        <v/>
      </c>
      <c r="AN2218" s="104" t="str">
        <f t="shared" si="1431"/>
        <v/>
      </c>
      <c r="AO2218" s="104" t="str">
        <f t="shared" si="1415"/>
        <v/>
      </c>
      <c r="AP2218" s="104" t="str">
        <f t="shared" si="1416"/>
        <v/>
      </c>
      <c r="AQ2218" s="121" t="str">
        <f t="shared" si="1432"/>
        <v/>
      </c>
      <c r="AS2218" s="88" t="str">
        <f t="shared" si="1417"/>
        <v/>
      </c>
      <c r="AT2218" s="68" t="str">
        <f t="shared" si="1433"/>
        <v/>
      </c>
      <c r="AU2218" s="68" t="str">
        <f t="shared" si="1434"/>
        <v/>
      </c>
      <c r="AV2218" s="68" t="str">
        <f t="shared" si="1435"/>
        <v/>
      </c>
      <c r="AW2218" s="88" t="str">
        <f t="shared" si="1418"/>
        <v/>
      </c>
      <c r="AZ2218" s="88" t="str">
        <f t="shared" si="1419"/>
        <v/>
      </c>
      <c r="BA2218" s="68" t="str">
        <f t="shared" si="1420"/>
        <v/>
      </c>
      <c r="BB2218" s="68" t="str">
        <f t="shared" si="1421"/>
        <v/>
      </c>
      <c r="BC2218" s="68" t="str">
        <f t="shared" si="1422"/>
        <v/>
      </c>
      <c r="BD2218" s="69" t="str">
        <f t="shared" si="1423"/>
        <v/>
      </c>
      <c r="BE2218" s="69" t="str">
        <f t="shared" si="1436"/>
        <v/>
      </c>
      <c r="BT2218" s="138" t="str">
        <f t="shared" ca="1" si="1437"/>
        <v/>
      </c>
      <c r="BU2218" s="139" t="str">
        <f t="shared" ca="1" si="1438"/>
        <v/>
      </c>
      <c r="BW2218" s="138" t="str">
        <f t="shared" si="1439"/>
        <v/>
      </c>
      <c r="BX2218" s="104" t="str">
        <f t="shared" si="1440"/>
        <v/>
      </c>
      <c r="BY2218" s="139" t="str">
        <f t="shared" si="1441"/>
        <v/>
      </c>
      <c r="CA2218" s="138" t="str">
        <f t="shared" si="1442"/>
        <v/>
      </c>
      <c r="CB2218" s="104" t="str">
        <f t="shared" si="1443"/>
        <v/>
      </c>
      <c r="CC2218" s="139" t="str">
        <f t="shared" si="1444"/>
        <v/>
      </c>
      <c r="CE2218" s="162" t="str">
        <f t="shared" si="1445"/>
        <v/>
      </c>
      <c r="CF2218" s="163" t="str">
        <f t="shared" si="1446"/>
        <v/>
      </c>
      <c r="CG2218" s="164" t="str">
        <f t="shared" si="1447"/>
        <v/>
      </c>
      <c r="CI2218" s="162" t="str">
        <f t="shared" si="1448"/>
        <v/>
      </c>
      <c r="CJ2218" s="163" t="str">
        <f t="shared" si="1451"/>
        <v/>
      </c>
      <c r="CK2218" s="164" t="str">
        <f t="shared" si="1452"/>
        <v/>
      </c>
      <c r="CM2218" s="169" t="str">
        <f t="shared" si="1449"/>
        <v/>
      </c>
      <c r="CN2218" s="139" t="str">
        <f t="shared" si="1450"/>
        <v/>
      </c>
      <c r="CP2218" s="41" t="str">
        <f>IF($CM2218="", "", COUNTIF($CM$11:$CM$3035, "&lt;"&amp;$CM2218)+1+COUNTIF($CM$11:$CM2218, $CM2218)-1)</f>
        <v/>
      </c>
    </row>
    <row r="2219" spans="1:94" x14ac:dyDescent="0.25">
      <c r="A2219" s="40"/>
      <c r="B2219" s="82" t="str">
        <f>IF($I2219="", "", IFERROR(INDEX('Job Database'!$AE$11:$AE$3035, MATCH($I2219, 'Job Database'!$X$11:$X$3035, 0)), ""))</f>
        <v/>
      </c>
      <c r="C2219" s="69" t="str">
        <f>IF($I2219="", "", IF(COUNTIF('Job Database'!$X$11:$X$3035, $I2219)=0, $AC$5, $AC$4))</f>
        <v/>
      </c>
      <c r="D2219" s="40"/>
      <c r="E2219" s="85" t="str">
        <f>IF($I2219="", "", IF(IFERROR(INDEX('Job Database'!$M$11:$M$3035, MATCH($I2219, 'Job Database'!$X$11:$X$3035, 0)), "")="", "", IFERROR(INDEX('Job Database'!$M$11:$M$3035, MATCH($I2219, 'Job Database'!$X$11:$X$3035, 0)), "")))</f>
        <v/>
      </c>
      <c r="F2219" s="40"/>
      <c r="G2219" s="88" t="str">
        <f t="shared" si="1424"/>
        <v/>
      </c>
      <c r="H2219" s="40"/>
      <c r="I2219" s="24"/>
      <c r="J2219" s="34"/>
      <c r="K2219" s="106"/>
      <c r="L2219" s="79"/>
      <c r="M2219" s="34"/>
      <c r="N2219" s="79"/>
      <c r="O2219" s="31"/>
      <c r="P2219" s="53"/>
      <c r="Q2219" s="40"/>
      <c r="S2219" s="41" t="str">
        <f t="shared" si="1412"/>
        <v/>
      </c>
      <c r="T2219" s="41" t="str">
        <f t="shared" si="1413"/>
        <v/>
      </c>
      <c r="U2219" s="41" t="str">
        <f t="shared" si="1425"/>
        <v/>
      </c>
      <c r="W2219" s="74" t="str">
        <f>IF('Job Database'!$X2219="", "", 'Job Database'!$X2219)</f>
        <v/>
      </c>
      <c r="Y2219" s="41" t="str">
        <f>IF($W2219="", "", IF(COUNTIF($I$11:$I$3035, $W2219)&gt;0, "", MAX($Y$10:$Y2218)+1))</f>
        <v/>
      </c>
      <c r="Z2219" s="41">
        <v>2209</v>
      </c>
      <c r="AA2219" s="58" t="str">
        <f t="shared" si="1426"/>
        <v/>
      </c>
      <c r="AC2219" s="41" t="str">
        <f t="shared" si="1414"/>
        <v/>
      </c>
      <c r="AE2219" s="41" t="str">
        <f t="shared" si="1427"/>
        <v/>
      </c>
      <c r="AJ2219" s="154" t="str">
        <f t="shared" si="1428"/>
        <v/>
      </c>
      <c r="AL2219" s="120" t="str">
        <f t="shared" si="1429"/>
        <v/>
      </c>
      <c r="AM2219" s="104" t="str">
        <f t="shared" si="1430"/>
        <v/>
      </c>
      <c r="AN2219" s="104" t="str">
        <f t="shared" si="1431"/>
        <v/>
      </c>
      <c r="AO2219" s="104" t="str">
        <f t="shared" si="1415"/>
        <v/>
      </c>
      <c r="AP2219" s="104" t="str">
        <f t="shared" si="1416"/>
        <v/>
      </c>
      <c r="AQ2219" s="121" t="str">
        <f t="shared" si="1432"/>
        <v/>
      </c>
      <c r="AS2219" s="88" t="str">
        <f t="shared" si="1417"/>
        <v/>
      </c>
      <c r="AT2219" s="68" t="str">
        <f t="shared" si="1433"/>
        <v/>
      </c>
      <c r="AU2219" s="68" t="str">
        <f t="shared" si="1434"/>
        <v/>
      </c>
      <c r="AV2219" s="68" t="str">
        <f t="shared" si="1435"/>
        <v/>
      </c>
      <c r="AW2219" s="88" t="str">
        <f t="shared" si="1418"/>
        <v/>
      </c>
      <c r="AZ2219" s="88" t="str">
        <f t="shared" si="1419"/>
        <v/>
      </c>
      <c r="BA2219" s="68" t="str">
        <f t="shared" si="1420"/>
        <v/>
      </c>
      <c r="BB2219" s="68" t="str">
        <f t="shared" si="1421"/>
        <v/>
      </c>
      <c r="BC2219" s="68" t="str">
        <f t="shared" si="1422"/>
        <v/>
      </c>
      <c r="BD2219" s="69" t="str">
        <f t="shared" si="1423"/>
        <v/>
      </c>
      <c r="BE2219" s="69" t="str">
        <f t="shared" si="1436"/>
        <v/>
      </c>
      <c r="BT2219" s="138" t="str">
        <f t="shared" ca="1" si="1437"/>
        <v/>
      </c>
      <c r="BU2219" s="139" t="str">
        <f t="shared" ca="1" si="1438"/>
        <v/>
      </c>
      <c r="BW2219" s="138" t="str">
        <f t="shared" si="1439"/>
        <v/>
      </c>
      <c r="BX2219" s="104" t="str">
        <f t="shared" si="1440"/>
        <v/>
      </c>
      <c r="BY2219" s="139" t="str">
        <f t="shared" si="1441"/>
        <v/>
      </c>
      <c r="CA2219" s="138" t="str">
        <f t="shared" si="1442"/>
        <v/>
      </c>
      <c r="CB2219" s="104" t="str">
        <f t="shared" si="1443"/>
        <v/>
      </c>
      <c r="CC2219" s="139" t="str">
        <f t="shared" si="1444"/>
        <v/>
      </c>
      <c r="CE2219" s="162" t="str">
        <f t="shared" si="1445"/>
        <v/>
      </c>
      <c r="CF2219" s="163" t="str">
        <f t="shared" si="1446"/>
        <v/>
      </c>
      <c r="CG2219" s="164" t="str">
        <f t="shared" si="1447"/>
        <v/>
      </c>
      <c r="CI2219" s="162" t="str">
        <f t="shared" si="1448"/>
        <v/>
      </c>
      <c r="CJ2219" s="163" t="str">
        <f t="shared" si="1451"/>
        <v/>
      </c>
      <c r="CK2219" s="164" t="str">
        <f t="shared" si="1452"/>
        <v/>
      </c>
      <c r="CM2219" s="169" t="str">
        <f t="shared" si="1449"/>
        <v/>
      </c>
      <c r="CN2219" s="139" t="str">
        <f t="shared" si="1450"/>
        <v/>
      </c>
      <c r="CP2219" s="41" t="str">
        <f>IF($CM2219="", "", COUNTIF($CM$11:$CM$3035, "&lt;"&amp;$CM2219)+1+COUNTIF($CM$11:$CM2219, $CM2219)-1)</f>
        <v/>
      </c>
    </row>
    <row r="2220" spans="1:94" x14ac:dyDescent="0.25">
      <c r="A2220" s="40"/>
      <c r="B2220" s="82" t="str">
        <f>IF($I2220="", "", IFERROR(INDEX('Job Database'!$AE$11:$AE$3035, MATCH($I2220, 'Job Database'!$X$11:$X$3035, 0)), ""))</f>
        <v/>
      </c>
      <c r="C2220" s="69" t="str">
        <f>IF($I2220="", "", IF(COUNTIF('Job Database'!$X$11:$X$3035, $I2220)=0, $AC$5, $AC$4))</f>
        <v/>
      </c>
      <c r="D2220" s="40"/>
      <c r="E2220" s="85" t="str">
        <f>IF($I2220="", "", IF(IFERROR(INDEX('Job Database'!$M$11:$M$3035, MATCH($I2220, 'Job Database'!$X$11:$X$3035, 0)), "")="", "", IFERROR(INDEX('Job Database'!$M$11:$M$3035, MATCH($I2220, 'Job Database'!$X$11:$X$3035, 0)), "")))</f>
        <v/>
      </c>
      <c r="F2220" s="40"/>
      <c r="G2220" s="88" t="str">
        <f t="shared" si="1424"/>
        <v/>
      </c>
      <c r="H2220" s="40"/>
      <c r="I2220" s="24"/>
      <c r="J2220" s="34"/>
      <c r="K2220" s="106"/>
      <c r="L2220" s="79"/>
      <c r="M2220" s="34"/>
      <c r="N2220" s="79"/>
      <c r="O2220" s="31"/>
      <c r="P2220" s="53"/>
      <c r="Q2220" s="40"/>
      <c r="S2220" s="41" t="str">
        <f t="shared" si="1412"/>
        <v/>
      </c>
      <c r="T2220" s="41" t="str">
        <f t="shared" si="1413"/>
        <v/>
      </c>
      <c r="U2220" s="41" t="str">
        <f t="shared" si="1425"/>
        <v/>
      </c>
      <c r="W2220" s="74" t="str">
        <f>IF('Job Database'!$X2220="", "", 'Job Database'!$X2220)</f>
        <v/>
      </c>
      <c r="Y2220" s="41" t="str">
        <f>IF($W2220="", "", IF(COUNTIF($I$11:$I$3035, $W2220)&gt;0, "", MAX($Y$10:$Y2219)+1))</f>
        <v/>
      </c>
      <c r="Z2220" s="41">
        <v>2210</v>
      </c>
      <c r="AA2220" s="58" t="str">
        <f t="shared" si="1426"/>
        <v/>
      </c>
      <c r="AC2220" s="41" t="str">
        <f t="shared" si="1414"/>
        <v/>
      </c>
      <c r="AE2220" s="41" t="str">
        <f t="shared" si="1427"/>
        <v/>
      </c>
      <c r="AJ2220" s="154" t="str">
        <f t="shared" si="1428"/>
        <v/>
      </c>
      <c r="AL2220" s="120" t="str">
        <f t="shared" si="1429"/>
        <v/>
      </c>
      <c r="AM2220" s="104" t="str">
        <f t="shared" si="1430"/>
        <v/>
      </c>
      <c r="AN2220" s="104" t="str">
        <f t="shared" si="1431"/>
        <v/>
      </c>
      <c r="AO2220" s="104" t="str">
        <f t="shared" si="1415"/>
        <v/>
      </c>
      <c r="AP2220" s="104" t="str">
        <f t="shared" si="1416"/>
        <v/>
      </c>
      <c r="AQ2220" s="121" t="str">
        <f t="shared" si="1432"/>
        <v/>
      </c>
      <c r="AS2220" s="88" t="str">
        <f t="shared" si="1417"/>
        <v/>
      </c>
      <c r="AT2220" s="68" t="str">
        <f t="shared" si="1433"/>
        <v/>
      </c>
      <c r="AU2220" s="68" t="str">
        <f t="shared" si="1434"/>
        <v/>
      </c>
      <c r="AV2220" s="68" t="str">
        <f t="shared" si="1435"/>
        <v/>
      </c>
      <c r="AW2220" s="88" t="str">
        <f t="shared" si="1418"/>
        <v/>
      </c>
      <c r="AZ2220" s="88" t="str">
        <f t="shared" si="1419"/>
        <v/>
      </c>
      <c r="BA2220" s="68" t="str">
        <f t="shared" si="1420"/>
        <v/>
      </c>
      <c r="BB2220" s="68" t="str">
        <f t="shared" si="1421"/>
        <v/>
      </c>
      <c r="BC2220" s="68" t="str">
        <f t="shared" si="1422"/>
        <v/>
      </c>
      <c r="BD2220" s="69" t="str">
        <f t="shared" si="1423"/>
        <v/>
      </c>
      <c r="BE2220" s="69" t="str">
        <f t="shared" si="1436"/>
        <v/>
      </c>
      <c r="BT2220" s="138" t="str">
        <f t="shared" ca="1" si="1437"/>
        <v/>
      </c>
      <c r="BU2220" s="139" t="str">
        <f t="shared" ca="1" si="1438"/>
        <v/>
      </c>
      <c r="BW2220" s="138" t="str">
        <f t="shared" si="1439"/>
        <v/>
      </c>
      <c r="BX2220" s="104" t="str">
        <f t="shared" si="1440"/>
        <v/>
      </c>
      <c r="BY2220" s="139" t="str">
        <f t="shared" si="1441"/>
        <v/>
      </c>
      <c r="CA2220" s="138" t="str">
        <f t="shared" si="1442"/>
        <v/>
      </c>
      <c r="CB2220" s="104" t="str">
        <f t="shared" si="1443"/>
        <v/>
      </c>
      <c r="CC2220" s="139" t="str">
        <f t="shared" si="1444"/>
        <v/>
      </c>
      <c r="CE2220" s="162" t="str">
        <f t="shared" si="1445"/>
        <v/>
      </c>
      <c r="CF2220" s="163" t="str">
        <f t="shared" si="1446"/>
        <v/>
      </c>
      <c r="CG2220" s="164" t="str">
        <f t="shared" si="1447"/>
        <v/>
      </c>
      <c r="CI2220" s="162" t="str">
        <f t="shared" si="1448"/>
        <v/>
      </c>
      <c r="CJ2220" s="163" t="str">
        <f t="shared" si="1451"/>
        <v/>
      </c>
      <c r="CK2220" s="164" t="str">
        <f t="shared" si="1452"/>
        <v/>
      </c>
      <c r="CM2220" s="169" t="str">
        <f t="shared" si="1449"/>
        <v/>
      </c>
      <c r="CN2220" s="139" t="str">
        <f t="shared" si="1450"/>
        <v/>
      </c>
      <c r="CP2220" s="41" t="str">
        <f>IF($CM2220="", "", COUNTIF($CM$11:$CM$3035, "&lt;"&amp;$CM2220)+1+COUNTIF($CM$11:$CM2220, $CM2220)-1)</f>
        <v/>
      </c>
    </row>
    <row r="2221" spans="1:94" x14ac:dyDescent="0.25">
      <c r="A2221" s="40"/>
      <c r="B2221" s="82" t="str">
        <f>IF($I2221="", "", IFERROR(INDEX('Job Database'!$AE$11:$AE$3035, MATCH($I2221, 'Job Database'!$X$11:$X$3035, 0)), ""))</f>
        <v/>
      </c>
      <c r="C2221" s="69" t="str">
        <f>IF($I2221="", "", IF(COUNTIF('Job Database'!$X$11:$X$3035, $I2221)=0, $AC$5, $AC$4))</f>
        <v/>
      </c>
      <c r="D2221" s="40"/>
      <c r="E2221" s="85" t="str">
        <f>IF($I2221="", "", IF(IFERROR(INDEX('Job Database'!$M$11:$M$3035, MATCH($I2221, 'Job Database'!$X$11:$X$3035, 0)), "")="", "", IFERROR(INDEX('Job Database'!$M$11:$M$3035, MATCH($I2221, 'Job Database'!$X$11:$X$3035, 0)), "")))</f>
        <v/>
      </c>
      <c r="F2221" s="40"/>
      <c r="G2221" s="88" t="str">
        <f t="shared" si="1424"/>
        <v/>
      </c>
      <c r="H2221" s="40"/>
      <c r="I2221" s="24"/>
      <c r="J2221" s="34"/>
      <c r="K2221" s="106"/>
      <c r="L2221" s="79"/>
      <c r="M2221" s="34"/>
      <c r="N2221" s="79"/>
      <c r="O2221" s="31"/>
      <c r="P2221" s="53"/>
      <c r="Q2221" s="40"/>
      <c r="S2221" s="41" t="str">
        <f t="shared" si="1412"/>
        <v/>
      </c>
      <c r="T2221" s="41" t="str">
        <f t="shared" si="1413"/>
        <v/>
      </c>
      <c r="U2221" s="41" t="str">
        <f t="shared" si="1425"/>
        <v/>
      </c>
      <c r="W2221" s="74" t="str">
        <f>IF('Job Database'!$X2221="", "", 'Job Database'!$X2221)</f>
        <v/>
      </c>
      <c r="Y2221" s="41" t="str">
        <f>IF($W2221="", "", IF(COUNTIF($I$11:$I$3035, $W2221)&gt;0, "", MAX($Y$10:$Y2220)+1))</f>
        <v/>
      </c>
      <c r="Z2221" s="41">
        <v>2211</v>
      </c>
      <c r="AA2221" s="58" t="str">
        <f t="shared" si="1426"/>
        <v/>
      </c>
      <c r="AC2221" s="41" t="str">
        <f t="shared" si="1414"/>
        <v/>
      </c>
      <c r="AE2221" s="41" t="str">
        <f t="shared" si="1427"/>
        <v/>
      </c>
      <c r="AJ2221" s="154" t="str">
        <f t="shared" si="1428"/>
        <v/>
      </c>
      <c r="AL2221" s="120" t="str">
        <f t="shared" si="1429"/>
        <v/>
      </c>
      <c r="AM2221" s="104" t="str">
        <f t="shared" si="1430"/>
        <v/>
      </c>
      <c r="AN2221" s="104" t="str">
        <f t="shared" si="1431"/>
        <v/>
      </c>
      <c r="AO2221" s="104" t="str">
        <f t="shared" si="1415"/>
        <v/>
      </c>
      <c r="AP2221" s="104" t="str">
        <f t="shared" si="1416"/>
        <v/>
      </c>
      <c r="AQ2221" s="121" t="str">
        <f t="shared" si="1432"/>
        <v/>
      </c>
      <c r="AS2221" s="88" t="str">
        <f t="shared" si="1417"/>
        <v/>
      </c>
      <c r="AT2221" s="68" t="str">
        <f t="shared" si="1433"/>
        <v/>
      </c>
      <c r="AU2221" s="68" t="str">
        <f t="shared" si="1434"/>
        <v/>
      </c>
      <c r="AV2221" s="68" t="str">
        <f t="shared" si="1435"/>
        <v/>
      </c>
      <c r="AW2221" s="88" t="str">
        <f t="shared" si="1418"/>
        <v/>
      </c>
      <c r="AZ2221" s="88" t="str">
        <f t="shared" si="1419"/>
        <v/>
      </c>
      <c r="BA2221" s="68" t="str">
        <f t="shared" si="1420"/>
        <v/>
      </c>
      <c r="BB2221" s="68" t="str">
        <f t="shared" si="1421"/>
        <v/>
      </c>
      <c r="BC2221" s="68" t="str">
        <f t="shared" si="1422"/>
        <v/>
      </c>
      <c r="BD2221" s="69" t="str">
        <f t="shared" si="1423"/>
        <v/>
      </c>
      <c r="BE2221" s="69" t="str">
        <f t="shared" si="1436"/>
        <v/>
      </c>
      <c r="BT2221" s="138" t="str">
        <f t="shared" ca="1" si="1437"/>
        <v/>
      </c>
      <c r="BU2221" s="139" t="str">
        <f t="shared" ca="1" si="1438"/>
        <v/>
      </c>
      <c r="BW2221" s="138" t="str">
        <f t="shared" si="1439"/>
        <v/>
      </c>
      <c r="BX2221" s="104" t="str">
        <f t="shared" si="1440"/>
        <v/>
      </c>
      <c r="BY2221" s="139" t="str">
        <f t="shared" si="1441"/>
        <v/>
      </c>
      <c r="CA2221" s="138" t="str">
        <f t="shared" si="1442"/>
        <v/>
      </c>
      <c r="CB2221" s="104" t="str">
        <f t="shared" si="1443"/>
        <v/>
      </c>
      <c r="CC2221" s="139" t="str">
        <f t="shared" si="1444"/>
        <v/>
      </c>
      <c r="CE2221" s="162" t="str">
        <f t="shared" si="1445"/>
        <v/>
      </c>
      <c r="CF2221" s="163" t="str">
        <f t="shared" si="1446"/>
        <v/>
      </c>
      <c r="CG2221" s="164" t="str">
        <f t="shared" si="1447"/>
        <v/>
      </c>
      <c r="CI2221" s="162" t="str">
        <f t="shared" si="1448"/>
        <v/>
      </c>
      <c r="CJ2221" s="163" t="str">
        <f t="shared" si="1451"/>
        <v/>
      </c>
      <c r="CK2221" s="164" t="str">
        <f t="shared" si="1452"/>
        <v/>
      </c>
      <c r="CM2221" s="169" t="str">
        <f t="shared" si="1449"/>
        <v/>
      </c>
      <c r="CN2221" s="139" t="str">
        <f t="shared" si="1450"/>
        <v/>
      </c>
      <c r="CP2221" s="41" t="str">
        <f>IF($CM2221="", "", COUNTIF($CM$11:$CM$3035, "&lt;"&amp;$CM2221)+1+COUNTIF($CM$11:$CM2221, $CM2221)-1)</f>
        <v/>
      </c>
    </row>
    <row r="2222" spans="1:94" x14ac:dyDescent="0.25">
      <c r="A2222" s="40"/>
      <c r="B2222" s="82" t="str">
        <f>IF($I2222="", "", IFERROR(INDEX('Job Database'!$AE$11:$AE$3035, MATCH($I2222, 'Job Database'!$X$11:$X$3035, 0)), ""))</f>
        <v/>
      </c>
      <c r="C2222" s="69" t="str">
        <f>IF($I2222="", "", IF(COUNTIF('Job Database'!$X$11:$X$3035, $I2222)=0, $AC$5, $AC$4))</f>
        <v/>
      </c>
      <c r="D2222" s="40"/>
      <c r="E2222" s="85" t="str">
        <f>IF($I2222="", "", IF(IFERROR(INDEX('Job Database'!$M$11:$M$3035, MATCH($I2222, 'Job Database'!$X$11:$X$3035, 0)), "")="", "", IFERROR(INDEX('Job Database'!$M$11:$M$3035, MATCH($I2222, 'Job Database'!$X$11:$X$3035, 0)), "")))</f>
        <v/>
      </c>
      <c r="F2222" s="40"/>
      <c r="G2222" s="88" t="str">
        <f t="shared" si="1424"/>
        <v/>
      </c>
      <c r="H2222" s="40"/>
      <c r="I2222" s="24"/>
      <c r="J2222" s="34"/>
      <c r="K2222" s="106"/>
      <c r="L2222" s="79"/>
      <c r="M2222" s="34"/>
      <c r="N2222" s="79"/>
      <c r="O2222" s="31"/>
      <c r="P2222" s="53"/>
      <c r="Q2222" s="40"/>
      <c r="S2222" s="41" t="str">
        <f t="shared" si="1412"/>
        <v/>
      </c>
      <c r="T2222" s="41" t="str">
        <f t="shared" si="1413"/>
        <v/>
      </c>
      <c r="U2222" s="41" t="str">
        <f t="shared" si="1425"/>
        <v/>
      </c>
      <c r="W2222" s="74" t="str">
        <f>IF('Job Database'!$X2222="", "", 'Job Database'!$X2222)</f>
        <v/>
      </c>
      <c r="Y2222" s="41" t="str">
        <f>IF($W2222="", "", IF(COUNTIF($I$11:$I$3035, $W2222)&gt;0, "", MAX($Y$10:$Y2221)+1))</f>
        <v/>
      </c>
      <c r="Z2222" s="41">
        <v>2212</v>
      </c>
      <c r="AA2222" s="58" t="str">
        <f t="shared" si="1426"/>
        <v/>
      </c>
      <c r="AC2222" s="41" t="str">
        <f t="shared" si="1414"/>
        <v/>
      </c>
      <c r="AE2222" s="41" t="str">
        <f t="shared" si="1427"/>
        <v/>
      </c>
      <c r="AJ2222" s="154" t="str">
        <f t="shared" si="1428"/>
        <v/>
      </c>
      <c r="AL2222" s="120" t="str">
        <f t="shared" si="1429"/>
        <v/>
      </c>
      <c r="AM2222" s="104" t="str">
        <f t="shared" si="1430"/>
        <v/>
      </c>
      <c r="AN2222" s="104" t="str">
        <f t="shared" si="1431"/>
        <v/>
      </c>
      <c r="AO2222" s="104" t="str">
        <f t="shared" si="1415"/>
        <v/>
      </c>
      <c r="AP2222" s="104" t="str">
        <f t="shared" si="1416"/>
        <v/>
      </c>
      <c r="AQ2222" s="121" t="str">
        <f t="shared" si="1432"/>
        <v/>
      </c>
      <c r="AS2222" s="88" t="str">
        <f t="shared" si="1417"/>
        <v/>
      </c>
      <c r="AT2222" s="68" t="str">
        <f t="shared" si="1433"/>
        <v/>
      </c>
      <c r="AU2222" s="68" t="str">
        <f t="shared" si="1434"/>
        <v/>
      </c>
      <c r="AV2222" s="68" t="str">
        <f t="shared" si="1435"/>
        <v/>
      </c>
      <c r="AW2222" s="88" t="str">
        <f t="shared" si="1418"/>
        <v/>
      </c>
      <c r="AZ2222" s="88" t="str">
        <f t="shared" si="1419"/>
        <v/>
      </c>
      <c r="BA2222" s="68" t="str">
        <f t="shared" si="1420"/>
        <v/>
      </c>
      <c r="BB2222" s="68" t="str">
        <f t="shared" si="1421"/>
        <v/>
      </c>
      <c r="BC2222" s="68" t="str">
        <f t="shared" si="1422"/>
        <v/>
      </c>
      <c r="BD2222" s="69" t="str">
        <f t="shared" si="1423"/>
        <v/>
      </c>
      <c r="BE2222" s="69" t="str">
        <f t="shared" si="1436"/>
        <v/>
      </c>
      <c r="BT2222" s="138" t="str">
        <f t="shared" ca="1" si="1437"/>
        <v/>
      </c>
      <c r="BU2222" s="139" t="str">
        <f t="shared" ca="1" si="1438"/>
        <v/>
      </c>
      <c r="BW2222" s="138" t="str">
        <f t="shared" si="1439"/>
        <v/>
      </c>
      <c r="BX2222" s="104" t="str">
        <f t="shared" si="1440"/>
        <v/>
      </c>
      <c r="BY2222" s="139" t="str">
        <f t="shared" si="1441"/>
        <v/>
      </c>
      <c r="CA2222" s="138" t="str">
        <f t="shared" si="1442"/>
        <v/>
      </c>
      <c r="CB2222" s="104" t="str">
        <f t="shared" si="1443"/>
        <v/>
      </c>
      <c r="CC2222" s="139" t="str">
        <f t="shared" si="1444"/>
        <v/>
      </c>
      <c r="CE2222" s="162" t="str">
        <f t="shared" si="1445"/>
        <v/>
      </c>
      <c r="CF2222" s="163" t="str">
        <f t="shared" si="1446"/>
        <v/>
      </c>
      <c r="CG2222" s="164" t="str">
        <f t="shared" si="1447"/>
        <v/>
      </c>
      <c r="CI2222" s="162" t="str">
        <f t="shared" si="1448"/>
        <v/>
      </c>
      <c r="CJ2222" s="163" t="str">
        <f t="shared" si="1451"/>
        <v/>
      </c>
      <c r="CK2222" s="164" t="str">
        <f t="shared" si="1452"/>
        <v/>
      </c>
      <c r="CM2222" s="169" t="str">
        <f t="shared" si="1449"/>
        <v/>
      </c>
      <c r="CN2222" s="139" t="str">
        <f t="shared" si="1450"/>
        <v/>
      </c>
      <c r="CP2222" s="41" t="str">
        <f>IF($CM2222="", "", COUNTIF($CM$11:$CM$3035, "&lt;"&amp;$CM2222)+1+COUNTIF($CM$11:$CM2222, $CM2222)-1)</f>
        <v/>
      </c>
    </row>
    <row r="2223" spans="1:94" x14ac:dyDescent="0.25">
      <c r="A2223" s="40"/>
      <c r="B2223" s="82" t="str">
        <f>IF($I2223="", "", IFERROR(INDEX('Job Database'!$AE$11:$AE$3035, MATCH($I2223, 'Job Database'!$X$11:$X$3035, 0)), ""))</f>
        <v/>
      </c>
      <c r="C2223" s="69" t="str">
        <f>IF($I2223="", "", IF(COUNTIF('Job Database'!$X$11:$X$3035, $I2223)=0, $AC$5, $AC$4))</f>
        <v/>
      </c>
      <c r="D2223" s="40"/>
      <c r="E2223" s="85" t="str">
        <f>IF($I2223="", "", IF(IFERROR(INDEX('Job Database'!$M$11:$M$3035, MATCH($I2223, 'Job Database'!$X$11:$X$3035, 0)), "")="", "", IFERROR(INDEX('Job Database'!$M$11:$M$3035, MATCH($I2223, 'Job Database'!$X$11:$X$3035, 0)), "")))</f>
        <v/>
      </c>
      <c r="F2223" s="40"/>
      <c r="G2223" s="88" t="str">
        <f t="shared" si="1424"/>
        <v/>
      </c>
      <c r="H2223" s="40"/>
      <c r="I2223" s="24"/>
      <c r="J2223" s="34"/>
      <c r="K2223" s="106"/>
      <c r="L2223" s="79"/>
      <c r="M2223" s="34"/>
      <c r="N2223" s="79"/>
      <c r="O2223" s="31"/>
      <c r="P2223" s="53"/>
      <c r="Q2223" s="40"/>
      <c r="S2223" s="41" t="str">
        <f t="shared" si="1412"/>
        <v/>
      </c>
      <c r="T2223" s="41" t="str">
        <f t="shared" si="1413"/>
        <v/>
      </c>
      <c r="U2223" s="41" t="str">
        <f t="shared" si="1425"/>
        <v/>
      </c>
      <c r="W2223" s="74" t="str">
        <f>IF('Job Database'!$X2223="", "", 'Job Database'!$X2223)</f>
        <v/>
      </c>
      <c r="Y2223" s="41" t="str">
        <f>IF($W2223="", "", IF(COUNTIF($I$11:$I$3035, $W2223)&gt;0, "", MAX($Y$10:$Y2222)+1))</f>
        <v/>
      </c>
      <c r="Z2223" s="41">
        <v>2213</v>
      </c>
      <c r="AA2223" s="58" t="str">
        <f t="shared" si="1426"/>
        <v/>
      </c>
      <c r="AC2223" s="41" t="str">
        <f t="shared" si="1414"/>
        <v/>
      </c>
      <c r="AE2223" s="41" t="str">
        <f t="shared" si="1427"/>
        <v/>
      </c>
      <c r="AJ2223" s="154" t="str">
        <f t="shared" si="1428"/>
        <v/>
      </c>
      <c r="AL2223" s="120" t="str">
        <f t="shared" si="1429"/>
        <v/>
      </c>
      <c r="AM2223" s="104" t="str">
        <f t="shared" si="1430"/>
        <v/>
      </c>
      <c r="AN2223" s="104" t="str">
        <f t="shared" si="1431"/>
        <v/>
      </c>
      <c r="AO2223" s="104" t="str">
        <f t="shared" si="1415"/>
        <v/>
      </c>
      <c r="AP2223" s="104" t="str">
        <f t="shared" si="1416"/>
        <v/>
      </c>
      <c r="AQ2223" s="121" t="str">
        <f t="shared" si="1432"/>
        <v/>
      </c>
      <c r="AS2223" s="88" t="str">
        <f t="shared" si="1417"/>
        <v/>
      </c>
      <c r="AT2223" s="68" t="str">
        <f t="shared" si="1433"/>
        <v/>
      </c>
      <c r="AU2223" s="68" t="str">
        <f t="shared" si="1434"/>
        <v/>
      </c>
      <c r="AV2223" s="68" t="str">
        <f t="shared" si="1435"/>
        <v/>
      </c>
      <c r="AW2223" s="88" t="str">
        <f t="shared" si="1418"/>
        <v/>
      </c>
      <c r="AZ2223" s="88" t="str">
        <f t="shared" si="1419"/>
        <v/>
      </c>
      <c r="BA2223" s="68" t="str">
        <f t="shared" si="1420"/>
        <v/>
      </c>
      <c r="BB2223" s="68" t="str">
        <f t="shared" si="1421"/>
        <v/>
      </c>
      <c r="BC2223" s="68" t="str">
        <f t="shared" si="1422"/>
        <v/>
      </c>
      <c r="BD2223" s="69" t="str">
        <f t="shared" si="1423"/>
        <v/>
      </c>
      <c r="BE2223" s="69" t="str">
        <f t="shared" si="1436"/>
        <v/>
      </c>
      <c r="BT2223" s="138" t="str">
        <f t="shared" ca="1" si="1437"/>
        <v/>
      </c>
      <c r="BU2223" s="139" t="str">
        <f t="shared" ca="1" si="1438"/>
        <v/>
      </c>
      <c r="BW2223" s="138" t="str">
        <f t="shared" si="1439"/>
        <v/>
      </c>
      <c r="BX2223" s="104" t="str">
        <f t="shared" si="1440"/>
        <v/>
      </c>
      <c r="BY2223" s="139" t="str">
        <f t="shared" si="1441"/>
        <v/>
      </c>
      <c r="CA2223" s="138" t="str">
        <f t="shared" si="1442"/>
        <v/>
      </c>
      <c r="CB2223" s="104" t="str">
        <f t="shared" si="1443"/>
        <v/>
      </c>
      <c r="CC2223" s="139" t="str">
        <f t="shared" si="1444"/>
        <v/>
      </c>
      <c r="CE2223" s="162" t="str">
        <f t="shared" si="1445"/>
        <v/>
      </c>
      <c r="CF2223" s="163" t="str">
        <f t="shared" si="1446"/>
        <v/>
      </c>
      <c r="CG2223" s="164" t="str">
        <f t="shared" si="1447"/>
        <v/>
      </c>
      <c r="CI2223" s="162" t="str">
        <f t="shared" si="1448"/>
        <v/>
      </c>
      <c r="CJ2223" s="163" t="str">
        <f t="shared" si="1451"/>
        <v/>
      </c>
      <c r="CK2223" s="164" t="str">
        <f t="shared" si="1452"/>
        <v/>
      </c>
      <c r="CM2223" s="169" t="str">
        <f t="shared" si="1449"/>
        <v/>
      </c>
      <c r="CN2223" s="139" t="str">
        <f t="shared" si="1450"/>
        <v/>
      </c>
      <c r="CP2223" s="41" t="str">
        <f>IF($CM2223="", "", COUNTIF($CM$11:$CM$3035, "&lt;"&amp;$CM2223)+1+COUNTIF($CM$11:$CM2223, $CM2223)-1)</f>
        <v/>
      </c>
    </row>
    <row r="2224" spans="1:94" x14ac:dyDescent="0.25">
      <c r="A2224" s="40"/>
      <c r="B2224" s="82" t="str">
        <f>IF($I2224="", "", IFERROR(INDEX('Job Database'!$AE$11:$AE$3035, MATCH($I2224, 'Job Database'!$X$11:$X$3035, 0)), ""))</f>
        <v/>
      </c>
      <c r="C2224" s="69" t="str">
        <f>IF($I2224="", "", IF(COUNTIF('Job Database'!$X$11:$X$3035, $I2224)=0, $AC$5, $AC$4))</f>
        <v/>
      </c>
      <c r="D2224" s="40"/>
      <c r="E2224" s="85" t="str">
        <f>IF($I2224="", "", IF(IFERROR(INDEX('Job Database'!$M$11:$M$3035, MATCH($I2224, 'Job Database'!$X$11:$X$3035, 0)), "")="", "", IFERROR(INDEX('Job Database'!$M$11:$M$3035, MATCH($I2224, 'Job Database'!$X$11:$X$3035, 0)), "")))</f>
        <v/>
      </c>
      <c r="F2224" s="40"/>
      <c r="G2224" s="88" t="str">
        <f t="shared" si="1424"/>
        <v/>
      </c>
      <c r="H2224" s="40"/>
      <c r="I2224" s="24"/>
      <c r="J2224" s="34"/>
      <c r="K2224" s="106"/>
      <c r="L2224" s="79"/>
      <c r="M2224" s="34"/>
      <c r="N2224" s="79"/>
      <c r="O2224" s="31"/>
      <c r="P2224" s="53"/>
      <c r="Q2224" s="40"/>
      <c r="S2224" s="41" t="str">
        <f t="shared" si="1412"/>
        <v/>
      </c>
      <c r="T2224" s="41" t="str">
        <f t="shared" si="1413"/>
        <v/>
      </c>
      <c r="U2224" s="41" t="str">
        <f t="shared" si="1425"/>
        <v/>
      </c>
      <c r="W2224" s="74" t="str">
        <f>IF('Job Database'!$X2224="", "", 'Job Database'!$X2224)</f>
        <v/>
      </c>
      <c r="Y2224" s="41" t="str">
        <f>IF($W2224="", "", IF(COUNTIF($I$11:$I$3035, $W2224)&gt;0, "", MAX($Y$10:$Y2223)+1))</f>
        <v/>
      </c>
      <c r="Z2224" s="41">
        <v>2214</v>
      </c>
      <c r="AA2224" s="58" t="str">
        <f t="shared" si="1426"/>
        <v/>
      </c>
      <c r="AC2224" s="41" t="str">
        <f t="shared" si="1414"/>
        <v/>
      </c>
      <c r="AE2224" s="41" t="str">
        <f t="shared" si="1427"/>
        <v/>
      </c>
      <c r="AJ2224" s="154" t="str">
        <f t="shared" si="1428"/>
        <v/>
      </c>
      <c r="AL2224" s="120" t="str">
        <f t="shared" si="1429"/>
        <v/>
      </c>
      <c r="AM2224" s="104" t="str">
        <f t="shared" si="1430"/>
        <v/>
      </c>
      <c r="AN2224" s="104" t="str">
        <f t="shared" si="1431"/>
        <v/>
      </c>
      <c r="AO2224" s="104" t="str">
        <f t="shared" si="1415"/>
        <v/>
      </c>
      <c r="AP2224" s="104" t="str">
        <f t="shared" si="1416"/>
        <v/>
      </c>
      <c r="AQ2224" s="121" t="str">
        <f t="shared" si="1432"/>
        <v/>
      </c>
      <c r="AS2224" s="88" t="str">
        <f t="shared" si="1417"/>
        <v/>
      </c>
      <c r="AT2224" s="68" t="str">
        <f t="shared" si="1433"/>
        <v/>
      </c>
      <c r="AU2224" s="68" t="str">
        <f t="shared" si="1434"/>
        <v/>
      </c>
      <c r="AV2224" s="68" t="str">
        <f t="shared" si="1435"/>
        <v/>
      </c>
      <c r="AW2224" s="88" t="str">
        <f t="shared" si="1418"/>
        <v/>
      </c>
      <c r="AZ2224" s="88" t="str">
        <f t="shared" si="1419"/>
        <v/>
      </c>
      <c r="BA2224" s="68" t="str">
        <f t="shared" si="1420"/>
        <v/>
      </c>
      <c r="BB2224" s="68" t="str">
        <f t="shared" si="1421"/>
        <v/>
      </c>
      <c r="BC2224" s="68" t="str">
        <f t="shared" si="1422"/>
        <v/>
      </c>
      <c r="BD2224" s="69" t="str">
        <f t="shared" si="1423"/>
        <v/>
      </c>
      <c r="BE2224" s="69" t="str">
        <f t="shared" si="1436"/>
        <v/>
      </c>
      <c r="BT2224" s="138" t="str">
        <f t="shared" ca="1" si="1437"/>
        <v/>
      </c>
      <c r="BU2224" s="139" t="str">
        <f t="shared" ca="1" si="1438"/>
        <v/>
      </c>
      <c r="BW2224" s="138" t="str">
        <f t="shared" si="1439"/>
        <v/>
      </c>
      <c r="BX2224" s="104" t="str">
        <f t="shared" si="1440"/>
        <v/>
      </c>
      <c r="BY2224" s="139" t="str">
        <f t="shared" si="1441"/>
        <v/>
      </c>
      <c r="CA2224" s="138" t="str">
        <f t="shared" si="1442"/>
        <v/>
      </c>
      <c r="CB2224" s="104" t="str">
        <f t="shared" si="1443"/>
        <v/>
      </c>
      <c r="CC2224" s="139" t="str">
        <f t="shared" si="1444"/>
        <v/>
      </c>
      <c r="CE2224" s="162" t="str">
        <f t="shared" si="1445"/>
        <v/>
      </c>
      <c r="CF2224" s="163" t="str">
        <f t="shared" si="1446"/>
        <v/>
      </c>
      <c r="CG2224" s="164" t="str">
        <f t="shared" si="1447"/>
        <v/>
      </c>
      <c r="CI2224" s="162" t="str">
        <f t="shared" si="1448"/>
        <v/>
      </c>
      <c r="CJ2224" s="163" t="str">
        <f t="shared" si="1451"/>
        <v/>
      </c>
      <c r="CK2224" s="164" t="str">
        <f t="shared" si="1452"/>
        <v/>
      </c>
      <c r="CM2224" s="169" t="str">
        <f t="shared" si="1449"/>
        <v/>
      </c>
      <c r="CN2224" s="139" t="str">
        <f t="shared" si="1450"/>
        <v/>
      </c>
      <c r="CP2224" s="41" t="str">
        <f>IF($CM2224="", "", COUNTIF($CM$11:$CM$3035, "&lt;"&amp;$CM2224)+1+COUNTIF($CM$11:$CM2224, $CM2224)-1)</f>
        <v/>
      </c>
    </row>
    <row r="2225" spans="1:94" x14ac:dyDescent="0.25">
      <c r="A2225" s="40"/>
      <c r="B2225" s="82" t="str">
        <f>IF($I2225="", "", IFERROR(INDEX('Job Database'!$AE$11:$AE$3035, MATCH($I2225, 'Job Database'!$X$11:$X$3035, 0)), ""))</f>
        <v/>
      </c>
      <c r="C2225" s="69" t="str">
        <f>IF($I2225="", "", IF(COUNTIF('Job Database'!$X$11:$X$3035, $I2225)=0, $AC$5, $AC$4))</f>
        <v/>
      </c>
      <c r="D2225" s="40"/>
      <c r="E2225" s="85" t="str">
        <f>IF($I2225="", "", IF(IFERROR(INDEX('Job Database'!$M$11:$M$3035, MATCH($I2225, 'Job Database'!$X$11:$X$3035, 0)), "")="", "", IFERROR(INDEX('Job Database'!$M$11:$M$3035, MATCH($I2225, 'Job Database'!$X$11:$X$3035, 0)), "")))</f>
        <v/>
      </c>
      <c r="F2225" s="40"/>
      <c r="G2225" s="88" t="str">
        <f t="shared" si="1424"/>
        <v/>
      </c>
      <c r="H2225" s="40"/>
      <c r="I2225" s="24"/>
      <c r="J2225" s="34"/>
      <c r="K2225" s="106"/>
      <c r="L2225" s="79"/>
      <c r="M2225" s="34"/>
      <c r="N2225" s="79"/>
      <c r="O2225" s="31"/>
      <c r="P2225" s="53"/>
      <c r="Q2225" s="40"/>
      <c r="S2225" s="41" t="str">
        <f t="shared" si="1412"/>
        <v/>
      </c>
      <c r="T2225" s="41" t="str">
        <f t="shared" si="1413"/>
        <v/>
      </c>
      <c r="U2225" s="41" t="str">
        <f t="shared" si="1425"/>
        <v/>
      </c>
      <c r="W2225" s="74" t="str">
        <f>IF('Job Database'!$X2225="", "", 'Job Database'!$X2225)</f>
        <v/>
      </c>
      <c r="Y2225" s="41" t="str">
        <f>IF($W2225="", "", IF(COUNTIF($I$11:$I$3035, $W2225)&gt;0, "", MAX($Y$10:$Y2224)+1))</f>
        <v/>
      </c>
      <c r="Z2225" s="41">
        <v>2215</v>
      </c>
      <c r="AA2225" s="58" t="str">
        <f t="shared" si="1426"/>
        <v/>
      </c>
      <c r="AC2225" s="41" t="str">
        <f t="shared" si="1414"/>
        <v/>
      </c>
      <c r="AE2225" s="41" t="str">
        <f t="shared" si="1427"/>
        <v/>
      </c>
      <c r="AJ2225" s="154" t="str">
        <f t="shared" si="1428"/>
        <v/>
      </c>
      <c r="AL2225" s="120" t="str">
        <f t="shared" si="1429"/>
        <v/>
      </c>
      <c r="AM2225" s="104" t="str">
        <f t="shared" si="1430"/>
        <v/>
      </c>
      <c r="AN2225" s="104" t="str">
        <f t="shared" si="1431"/>
        <v/>
      </c>
      <c r="AO2225" s="104" t="str">
        <f t="shared" si="1415"/>
        <v/>
      </c>
      <c r="AP2225" s="104" t="str">
        <f t="shared" si="1416"/>
        <v/>
      </c>
      <c r="AQ2225" s="121" t="str">
        <f t="shared" si="1432"/>
        <v/>
      </c>
      <c r="AS2225" s="88" t="str">
        <f t="shared" si="1417"/>
        <v/>
      </c>
      <c r="AT2225" s="68" t="str">
        <f t="shared" si="1433"/>
        <v/>
      </c>
      <c r="AU2225" s="68" t="str">
        <f t="shared" si="1434"/>
        <v/>
      </c>
      <c r="AV2225" s="68" t="str">
        <f t="shared" si="1435"/>
        <v/>
      </c>
      <c r="AW2225" s="88" t="str">
        <f t="shared" si="1418"/>
        <v/>
      </c>
      <c r="AZ2225" s="88" t="str">
        <f t="shared" si="1419"/>
        <v/>
      </c>
      <c r="BA2225" s="68" t="str">
        <f t="shared" si="1420"/>
        <v/>
      </c>
      <c r="BB2225" s="68" t="str">
        <f t="shared" si="1421"/>
        <v/>
      </c>
      <c r="BC2225" s="68" t="str">
        <f t="shared" si="1422"/>
        <v/>
      </c>
      <c r="BD2225" s="69" t="str">
        <f t="shared" si="1423"/>
        <v/>
      </c>
      <c r="BE2225" s="69" t="str">
        <f t="shared" si="1436"/>
        <v/>
      </c>
      <c r="BT2225" s="138" t="str">
        <f t="shared" ca="1" si="1437"/>
        <v/>
      </c>
      <c r="BU2225" s="139" t="str">
        <f t="shared" ca="1" si="1438"/>
        <v/>
      </c>
      <c r="BW2225" s="138" t="str">
        <f t="shared" si="1439"/>
        <v/>
      </c>
      <c r="BX2225" s="104" t="str">
        <f t="shared" si="1440"/>
        <v/>
      </c>
      <c r="BY2225" s="139" t="str">
        <f t="shared" si="1441"/>
        <v/>
      </c>
      <c r="CA2225" s="138" t="str">
        <f t="shared" si="1442"/>
        <v/>
      </c>
      <c r="CB2225" s="104" t="str">
        <f t="shared" si="1443"/>
        <v/>
      </c>
      <c r="CC2225" s="139" t="str">
        <f t="shared" si="1444"/>
        <v/>
      </c>
      <c r="CE2225" s="162" t="str">
        <f t="shared" si="1445"/>
        <v/>
      </c>
      <c r="CF2225" s="163" t="str">
        <f t="shared" si="1446"/>
        <v/>
      </c>
      <c r="CG2225" s="164" t="str">
        <f t="shared" si="1447"/>
        <v/>
      </c>
      <c r="CI2225" s="162" t="str">
        <f t="shared" si="1448"/>
        <v/>
      </c>
      <c r="CJ2225" s="163" t="str">
        <f t="shared" si="1451"/>
        <v/>
      </c>
      <c r="CK2225" s="164" t="str">
        <f t="shared" si="1452"/>
        <v/>
      </c>
      <c r="CM2225" s="169" t="str">
        <f t="shared" si="1449"/>
        <v/>
      </c>
      <c r="CN2225" s="139" t="str">
        <f t="shared" si="1450"/>
        <v/>
      </c>
      <c r="CP2225" s="41" t="str">
        <f>IF($CM2225="", "", COUNTIF($CM$11:$CM$3035, "&lt;"&amp;$CM2225)+1+COUNTIF($CM$11:$CM2225, $CM2225)-1)</f>
        <v/>
      </c>
    </row>
    <row r="2226" spans="1:94" x14ac:dyDescent="0.25">
      <c r="A2226" s="40"/>
      <c r="B2226" s="82" t="str">
        <f>IF($I2226="", "", IFERROR(INDEX('Job Database'!$AE$11:$AE$3035, MATCH($I2226, 'Job Database'!$X$11:$X$3035, 0)), ""))</f>
        <v/>
      </c>
      <c r="C2226" s="69" t="str">
        <f>IF($I2226="", "", IF(COUNTIF('Job Database'!$X$11:$X$3035, $I2226)=0, $AC$5, $AC$4))</f>
        <v/>
      </c>
      <c r="D2226" s="40"/>
      <c r="E2226" s="85" t="str">
        <f>IF($I2226="", "", IF(IFERROR(INDEX('Job Database'!$M$11:$M$3035, MATCH($I2226, 'Job Database'!$X$11:$X$3035, 0)), "")="", "", IFERROR(INDEX('Job Database'!$M$11:$M$3035, MATCH($I2226, 'Job Database'!$X$11:$X$3035, 0)), "")))</f>
        <v/>
      </c>
      <c r="F2226" s="40"/>
      <c r="G2226" s="88" t="str">
        <f t="shared" si="1424"/>
        <v/>
      </c>
      <c r="H2226" s="40"/>
      <c r="I2226" s="24"/>
      <c r="J2226" s="34"/>
      <c r="K2226" s="106"/>
      <c r="L2226" s="79"/>
      <c r="M2226" s="34"/>
      <c r="N2226" s="79"/>
      <c r="O2226" s="31"/>
      <c r="P2226" s="53"/>
      <c r="Q2226" s="40"/>
      <c r="S2226" s="41" t="str">
        <f t="shared" si="1412"/>
        <v/>
      </c>
      <c r="T2226" s="41" t="str">
        <f t="shared" si="1413"/>
        <v/>
      </c>
      <c r="U2226" s="41" t="str">
        <f t="shared" si="1425"/>
        <v/>
      </c>
      <c r="W2226" s="74" t="str">
        <f>IF('Job Database'!$X2226="", "", 'Job Database'!$X2226)</f>
        <v/>
      </c>
      <c r="Y2226" s="41" t="str">
        <f>IF($W2226="", "", IF(COUNTIF($I$11:$I$3035, $W2226)&gt;0, "", MAX($Y$10:$Y2225)+1))</f>
        <v/>
      </c>
      <c r="Z2226" s="41">
        <v>2216</v>
      </c>
      <c r="AA2226" s="58" t="str">
        <f t="shared" si="1426"/>
        <v/>
      </c>
      <c r="AC2226" s="41" t="str">
        <f t="shared" si="1414"/>
        <v/>
      </c>
      <c r="AE2226" s="41" t="str">
        <f t="shared" si="1427"/>
        <v/>
      </c>
      <c r="AJ2226" s="154" t="str">
        <f t="shared" si="1428"/>
        <v/>
      </c>
      <c r="AL2226" s="120" t="str">
        <f t="shared" si="1429"/>
        <v/>
      </c>
      <c r="AM2226" s="104" t="str">
        <f t="shared" si="1430"/>
        <v/>
      </c>
      <c r="AN2226" s="104" t="str">
        <f t="shared" si="1431"/>
        <v/>
      </c>
      <c r="AO2226" s="104" t="str">
        <f t="shared" si="1415"/>
        <v/>
      </c>
      <c r="AP2226" s="104" t="str">
        <f t="shared" si="1416"/>
        <v/>
      </c>
      <c r="AQ2226" s="121" t="str">
        <f t="shared" si="1432"/>
        <v/>
      </c>
      <c r="AS2226" s="88" t="str">
        <f t="shared" si="1417"/>
        <v/>
      </c>
      <c r="AT2226" s="68" t="str">
        <f t="shared" si="1433"/>
        <v/>
      </c>
      <c r="AU2226" s="68" t="str">
        <f t="shared" si="1434"/>
        <v/>
      </c>
      <c r="AV2226" s="68" t="str">
        <f t="shared" si="1435"/>
        <v/>
      </c>
      <c r="AW2226" s="88" t="str">
        <f t="shared" si="1418"/>
        <v/>
      </c>
      <c r="AZ2226" s="88" t="str">
        <f t="shared" si="1419"/>
        <v/>
      </c>
      <c r="BA2226" s="68" t="str">
        <f t="shared" si="1420"/>
        <v/>
      </c>
      <c r="BB2226" s="68" t="str">
        <f t="shared" si="1421"/>
        <v/>
      </c>
      <c r="BC2226" s="68" t="str">
        <f t="shared" si="1422"/>
        <v/>
      </c>
      <c r="BD2226" s="69" t="str">
        <f t="shared" si="1423"/>
        <v/>
      </c>
      <c r="BE2226" s="69" t="str">
        <f t="shared" si="1436"/>
        <v/>
      </c>
      <c r="BT2226" s="138" t="str">
        <f t="shared" ca="1" si="1437"/>
        <v/>
      </c>
      <c r="BU2226" s="139" t="str">
        <f t="shared" ca="1" si="1438"/>
        <v/>
      </c>
      <c r="BW2226" s="138" t="str">
        <f t="shared" si="1439"/>
        <v/>
      </c>
      <c r="BX2226" s="104" t="str">
        <f t="shared" si="1440"/>
        <v/>
      </c>
      <c r="BY2226" s="139" t="str">
        <f t="shared" si="1441"/>
        <v/>
      </c>
      <c r="CA2226" s="138" t="str">
        <f t="shared" si="1442"/>
        <v/>
      </c>
      <c r="CB2226" s="104" t="str">
        <f t="shared" si="1443"/>
        <v/>
      </c>
      <c r="CC2226" s="139" t="str">
        <f t="shared" si="1444"/>
        <v/>
      </c>
      <c r="CE2226" s="162" t="str">
        <f t="shared" si="1445"/>
        <v/>
      </c>
      <c r="CF2226" s="163" t="str">
        <f t="shared" si="1446"/>
        <v/>
      </c>
      <c r="CG2226" s="164" t="str">
        <f t="shared" si="1447"/>
        <v/>
      </c>
      <c r="CI2226" s="162" t="str">
        <f t="shared" si="1448"/>
        <v/>
      </c>
      <c r="CJ2226" s="163" t="str">
        <f t="shared" si="1451"/>
        <v/>
      </c>
      <c r="CK2226" s="164" t="str">
        <f t="shared" si="1452"/>
        <v/>
      </c>
      <c r="CM2226" s="169" t="str">
        <f t="shared" si="1449"/>
        <v/>
      </c>
      <c r="CN2226" s="139" t="str">
        <f t="shared" si="1450"/>
        <v/>
      </c>
      <c r="CP2226" s="41" t="str">
        <f>IF($CM2226="", "", COUNTIF($CM$11:$CM$3035, "&lt;"&amp;$CM2226)+1+COUNTIF($CM$11:$CM2226, $CM2226)-1)</f>
        <v/>
      </c>
    </row>
    <row r="2227" spans="1:94" x14ac:dyDescent="0.25">
      <c r="A2227" s="40"/>
      <c r="B2227" s="82" t="str">
        <f>IF($I2227="", "", IFERROR(INDEX('Job Database'!$AE$11:$AE$3035, MATCH($I2227, 'Job Database'!$X$11:$X$3035, 0)), ""))</f>
        <v/>
      </c>
      <c r="C2227" s="69" t="str">
        <f>IF($I2227="", "", IF(COUNTIF('Job Database'!$X$11:$X$3035, $I2227)=0, $AC$5, $AC$4))</f>
        <v/>
      </c>
      <c r="D2227" s="40"/>
      <c r="E2227" s="85" t="str">
        <f>IF($I2227="", "", IF(IFERROR(INDEX('Job Database'!$M$11:$M$3035, MATCH($I2227, 'Job Database'!$X$11:$X$3035, 0)), "")="", "", IFERROR(INDEX('Job Database'!$M$11:$M$3035, MATCH($I2227, 'Job Database'!$X$11:$X$3035, 0)), "")))</f>
        <v/>
      </c>
      <c r="F2227" s="40"/>
      <c r="G2227" s="88" t="str">
        <f t="shared" si="1424"/>
        <v/>
      </c>
      <c r="H2227" s="40"/>
      <c r="I2227" s="24"/>
      <c r="J2227" s="34"/>
      <c r="K2227" s="106"/>
      <c r="L2227" s="79"/>
      <c r="M2227" s="34"/>
      <c r="N2227" s="79"/>
      <c r="O2227" s="31"/>
      <c r="P2227" s="53"/>
      <c r="Q2227" s="40"/>
      <c r="S2227" s="41" t="str">
        <f t="shared" si="1412"/>
        <v/>
      </c>
      <c r="T2227" s="41" t="str">
        <f t="shared" si="1413"/>
        <v/>
      </c>
      <c r="U2227" s="41" t="str">
        <f t="shared" si="1425"/>
        <v/>
      </c>
      <c r="W2227" s="74" t="str">
        <f>IF('Job Database'!$X2227="", "", 'Job Database'!$X2227)</f>
        <v/>
      </c>
      <c r="Y2227" s="41" t="str">
        <f>IF($W2227="", "", IF(COUNTIF($I$11:$I$3035, $W2227)&gt;0, "", MAX($Y$10:$Y2226)+1))</f>
        <v/>
      </c>
      <c r="Z2227" s="41">
        <v>2217</v>
      </c>
      <c r="AA2227" s="58" t="str">
        <f t="shared" si="1426"/>
        <v/>
      </c>
      <c r="AC2227" s="41" t="str">
        <f t="shared" si="1414"/>
        <v/>
      </c>
      <c r="AE2227" s="41" t="str">
        <f t="shared" si="1427"/>
        <v/>
      </c>
      <c r="AJ2227" s="154" t="str">
        <f t="shared" si="1428"/>
        <v/>
      </c>
      <c r="AL2227" s="120" t="str">
        <f t="shared" si="1429"/>
        <v/>
      </c>
      <c r="AM2227" s="104" t="str">
        <f t="shared" si="1430"/>
        <v/>
      </c>
      <c r="AN2227" s="104" t="str">
        <f t="shared" si="1431"/>
        <v/>
      </c>
      <c r="AO2227" s="104" t="str">
        <f t="shared" si="1415"/>
        <v/>
      </c>
      <c r="AP2227" s="104" t="str">
        <f t="shared" si="1416"/>
        <v/>
      </c>
      <c r="AQ2227" s="121" t="str">
        <f t="shared" si="1432"/>
        <v/>
      </c>
      <c r="AS2227" s="88" t="str">
        <f t="shared" si="1417"/>
        <v/>
      </c>
      <c r="AT2227" s="68" t="str">
        <f t="shared" si="1433"/>
        <v/>
      </c>
      <c r="AU2227" s="68" t="str">
        <f t="shared" si="1434"/>
        <v/>
      </c>
      <c r="AV2227" s="68" t="str">
        <f t="shared" si="1435"/>
        <v/>
      </c>
      <c r="AW2227" s="88" t="str">
        <f t="shared" si="1418"/>
        <v/>
      </c>
      <c r="AZ2227" s="88" t="str">
        <f t="shared" si="1419"/>
        <v/>
      </c>
      <c r="BA2227" s="68" t="str">
        <f t="shared" si="1420"/>
        <v/>
      </c>
      <c r="BB2227" s="68" t="str">
        <f t="shared" si="1421"/>
        <v/>
      </c>
      <c r="BC2227" s="68" t="str">
        <f t="shared" si="1422"/>
        <v/>
      </c>
      <c r="BD2227" s="69" t="str">
        <f t="shared" si="1423"/>
        <v/>
      </c>
      <c r="BE2227" s="69" t="str">
        <f t="shared" si="1436"/>
        <v/>
      </c>
      <c r="BT2227" s="138" t="str">
        <f t="shared" ca="1" si="1437"/>
        <v/>
      </c>
      <c r="BU2227" s="139" t="str">
        <f t="shared" ca="1" si="1438"/>
        <v/>
      </c>
      <c r="BW2227" s="138" t="str">
        <f t="shared" si="1439"/>
        <v/>
      </c>
      <c r="BX2227" s="104" t="str">
        <f t="shared" si="1440"/>
        <v/>
      </c>
      <c r="BY2227" s="139" t="str">
        <f t="shared" si="1441"/>
        <v/>
      </c>
      <c r="CA2227" s="138" t="str">
        <f t="shared" si="1442"/>
        <v/>
      </c>
      <c r="CB2227" s="104" t="str">
        <f t="shared" si="1443"/>
        <v/>
      </c>
      <c r="CC2227" s="139" t="str">
        <f t="shared" si="1444"/>
        <v/>
      </c>
      <c r="CE2227" s="162" t="str">
        <f t="shared" si="1445"/>
        <v/>
      </c>
      <c r="CF2227" s="163" t="str">
        <f t="shared" si="1446"/>
        <v/>
      </c>
      <c r="CG2227" s="164" t="str">
        <f t="shared" si="1447"/>
        <v/>
      </c>
      <c r="CI2227" s="162" t="str">
        <f t="shared" si="1448"/>
        <v/>
      </c>
      <c r="CJ2227" s="163" t="str">
        <f t="shared" si="1451"/>
        <v/>
      </c>
      <c r="CK2227" s="164" t="str">
        <f t="shared" si="1452"/>
        <v/>
      </c>
      <c r="CM2227" s="169" t="str">
        <f t="shared" si="1449"/>
        <v/>
      </c>
      <c r="CN2227" s="139" t="str">
        <f t="shared" si="1450"/>
        <v/>
      </c>
      <c r="CP2227" s="41" t="str">
        <f>IF($CM2227="", "", COUNTIF($CM$11:$CM$3035, "&lt;"&amp;$CM2227)+1+COUNTIF($CM$11:$CM2227, $CM2227)-1)</f>
        <v/>
      </c>
    </row>
    <row r="2228" spans="1:94" x14ac:dyDescent="0.25">
      <c r="A2228" s="40"/>
      <c r="B2228" s="82" t="str">
        <f>IF($I2228="", "", IFERROR(INDEX('Job Database'!$AE$11:$AE$3035, MATCH($I2228, 'Job Database'!$X$11:$X$3035, 0)), ""))</f>
        <v/>
      </c>
      <c r="C2228" s="69" t="str">
        <f>IF($I2228="", "", IF(COUNTIF('Job Database'!$X$11:$X$3035, $I2228)=0, $AC$5, $AC$4))</f>
        <v/>
      </c>
      <c r="D2228" s="40"/>
      <c r="E2228" s="85" t="str">
        <f>IF($I2228="", "", IF(IFERROR(INDEX('Job Database'!$M$11:$M$3035, MATCH($I2228, 'Job Database'!$X$11:$X$3035, 0)), "")="", "", IFERROR(INDEX('Job Database'!$M$11:$M$3035, MATCH($I2228, 'Job Database'!$X$11:$X$3035, 0)), "")))</f>
        <v/>
      </c>
      <c r="F2228" s="40"/>
      <c r="G2228" s="88" t="str">
        <f t="shared" si="1424"/>
        <v/>
      </c>
      <c r="H2228" s="40"/>
      <c r="I2228" s="24"/>
      <c r="J2228" s="34"/>
      <c r="K2228" s="106"/>
      <c r="L2228" s="79"/>
      <c r="M2228" s="34"/>
      <c r="N2228" s="79"/>
      <c r="O2228" s="31"/>
      <c r="P2228" s="53"/>
      <c r="Q2228" s="40"/>
      <c r="S2228" s="41" t="str">
        <f t="shared" si="1412"/>
        <v/>
      </c>
      <c r="T2228" s="41" t="str">
        <f t="shared" si="1413"/>
        <v/>
      </c>
      <c r="U2228" s="41" t="str">
        <f t="shared" si="1425"/>
        <v/>
      </c>
      <c r="W2228" s="74" t="str">
        <f>IF('Job Database'!$X2228="", "", 'Job Database'!$X2228)</f>
        <v/>
      </c>
      <c r="Y2228" s="41" t="str">
        <f>IF($W2228="", "", IF(COUNTIF($I$11:$I$3035, $W2228)&gt;0, "", MAX($Y$10:$Y2227)+1))</f>
        <v/>
      </c>
      <c r="Z2228" s="41">
        <v>2218</v>
      </c>
      <c r="AA2228" s="58" t="str">
        <f t="shared" si="1426"/>
        <v/>
      </c>
      <c r="AC2228" s="41" t="str">
        <f t="shared" si="1414"/>
        <v/>
      </c>
      <c r="AE2228" s="41" t="str">
        <f t="shared" si="1427"/>
        <v/>
      </c>
      <c r="AJ2228" s="154" t="str">
        <f t="shared" si="1428"/>
        <v/>
      </c>
      <c r="AL2228" s="120" t="str">
        <f t="shared" si="1429"/>
        <v/>
      </c>
      <c r="AM2228" s="104" t="str">
        <f t="shared" si="1430"/>
        <v/>
      </c>
      <c r="AN2228" s="104" t="str">
        <f t="shared" si="1431"/>
        <v/>
      </c>
      <c r="AO2228" s="104" t="str">
        <f t="shared" si="1415"/>
        <v/>
      </c>
      <c r="AP2228" s="104" t="str">
        <f t="shared" si="1416"/>
        <v/>
      </c>
      <c r="AQ2228" s="121" t="str">
        <f t="shared" si="1432"/>
        <v/>
      </c>
      <c r="AS2228" s="88" t="str">
        <f t="shared" si="1417"/>
        <v/>
      </c>
      <c r="AT2228" s="68" t="str">
        <f t="shared" si="1433"/>
        <v/>
      </c>
      <c r="AU2228" s="68" t="str">
        <f t="shared" si="1434"/>
        <v/>
      </c>
      <c r="AV2228" s="68" t="str">
        <f t="shared" si="1435"/>
        <v/>
      </c>
      <c r="AW2228" s="88" t="str">
        <f t="shared" si="1418"/>
        <v/>
      </c>
      <c r="AZ2228" s="88" t="str">
        <f t="shared" si="1419"/>
        <v/>
      </c>
      <c r="BA2228" s="68" t="str">
        <f t="shared" si="1420"/>
        <v/>
      </c>
      <c r="BB2228" s="68" t="str">
        <f t="shared" si="1421"/>
        <v/>
      </c>
      <c r="BC2228" s="68" t="str">
        <f t="shared" si="1422"/>
        <v/>
      </c>
      <c r="BD2228" s="69" t="str">
        <f t="shared" si="1423"/>
        <v/>
      </c>
      <c r="BE2228" s="69" t="str">
        <f t="shared" si="1436"/>
        <v/>
      </c>
      <c r="BT2228" s="138" t="str">
        <f t="shared" ca="1" si="1437"/>
        <v/>
      </c>
      <c r="BU2228" s="139" t="str">
        <f t="shared" ca="1" si="1438"/>
        <v/>
      </c>
      <c r="BW2228" s="138" t="str">
        <f t="shared" si="1439"/>
        <v/>
      </c>
      <c r="BX2228" s="104" t="str">
        <f t="shared" si="1440"/>
        <v/>
      </c>
      <c r="BY2228" s="139" t="str">
        <f t="shared" si="1441"/>
        <v/>
      </c>
      <c r="CA2228" s="138" t="str">
        <f t="shared" si="1442"/>
        <v/>
      </c>
      <c r="CB2228" s="104" t="str">
        <f t="shared" si="1443"/>
        <v/>
      </c>
      <c r="CC2228" s="139" t="str">
        <f t="shared" si="1444"/>
        <v/>
      </c>
      <c r="CE2228" s="162" t="str">
        <f t="shared" si="1445"/>
        <v/>
      </c>
      <c r="CF2228" s="163" t="str">
        <f t="shared" si="1446"/>
        <v/>
      </c>
      <c r="CG2228" s="164" t="str">
        <f t="shared" si="1447"/>
        <v/>
      </c>
      <c r="CI2228" s="162" t="str">
        <f t="shared" si="1448"/>
        <v/>
      </c>
      <c r="CJ2228" s="163" t="str">
        <f t="shared" si="1451"/>
        <v/>
      </c>
      <c r="CK2228" s="164" t="str">
        <f t="shared" si="1452"/>
        <v/>
      </c>
      <c r="CM2228" s="169" t="str">
        <f t="shared" si="1449"/>
        <v/>
      </c>
      <c r="CN2228" s="139" t="str">
        <f t="shared" si="1450"/>
        <v/>
      </c>
      <c r="CP2228" s="41" t="str">
        <f>IF($CM2228="", "", COUNTIF($CM$11:$CM$3035, "&lt;"&amp;$CM2228)+1+COUNTIF($CM$11:$CM2228, $CM2228)-1)</f>
        <v/>
      </c>
    </row>
    <row r="2229" spans="1:94" x14ac:dyDescent="0.25">
      <c r="A2229" s="40"/>
      <c r="B2229" s="82" t="str">
        <f>IF($I2229="", "", IFERROR(INDEX('Job Database'!$AE$11:$AE$3035, MATCH($I2229, 'Job Database'!$X$11:$X$3035, 0)), ""))</f>
        <v/>
      </c>
      <c r="C2229" s="69" t="str">
        <f>IF($I2229="", "", IF(COUNTIF('Job Database'!$X$11:$X$3035, $I2229)=0, $AC$5, $AC$4))</f>
        <v/>
      </c>
      <c r="D2229" s="40"/>
      <c r="E2229" s="85" t="str">
        <f>IF($I2229="", "", IF(IFERROR(INDEX('Job Database'!$M$11:$M$3035, MATCH($I2229, 'Job Database'!$X$11:$X$3035, 0)), "")="", "", IFERROR(INDEX('Job Database'!$M$11:$M$3035, MATCH($I2229, 'Job Database'!$X$11:$X$3035, 0)), "")))</f>
        <v/>
      </c>
      <c r="F2229" s="40"/>
      <c r="G2229" s="88" t="str">
        <f t="shared" si="1424"/>
        <v/>
      </c>
      <c r="H2229" s="40"/>
      <c r="I2229" s="24"/>
      <c r="J2229" s="34"/>
      <c r="K2229" s="106"/>
      <c r="L2229" s="79"/>
      <c r="M2229" s="34"/>
      <c r="N2229" s="79"/>
      <c r="O2229" s="31"/>
      <c r="P2229" s="53"/>
      <c r="Q2229" s="40"/>
      <c r="S2229" s="41" t="str">
        <f t="shared" si="1412"/>
        <v/>
      </c>
      <c r="T2229" s="41" t="str">
        <f t="shared" si="1413"/>
        <v/>
      </c>
      <c r="U2229" s="41" t="str">
        <f t="shared" si="1425"/>
        <v/>
      </c>
      <c r="W2229" s="74" t="str">
        <f>IF('Job Database'!$X2229="", "", 'Job Database'!$X2229)</f>
        <v/>
      </c>
      <c r="Y2229" s="41" t="str">
        <f>IF($W2229="", "", IF(COUNTIF($I$11:$I$3035, $W2229)&gt;0, "", MAX($Y$10:$Y2228)+1))</f>
        <v/>
      </c>
      <c r="Z2229" s="41">
        <v>2219</v>
      </c>
      <c r="AA2229" s="58" t="str">
        <f t="shared" si="1426"/>
        <v/>
      </c>
      <c r="AC2229" s="41" t="str">
        <f t="shared" si="1414"/>
        <v/>
      </c>
      <c r="AE2229" s="41" t="str">
        <f t="shared" si="1427"/>
        <v/>
      </c>
      <c r="AJ2229" s="154" t="str">
        <f t="shared" si="1428"/>
        <v/>
      </c>
      <c r="AL2229" s="120" t="str">
        <f t="shared" si="1429"/>
        <v/>
      </c>
      <c r="AM2229" s="104" t="str">
        <f t="shared" si="1430"/>
        <v/>
      </c>
      <c r="AN2229" s="104" t="str">
        <f t="shared" si="1431"/>
        <v/>
      </c>
      <c r="AO2229" s="104" t="str">
        <f t="shared" si="1415"/>
        <v/>
      </c>
      <c r="AP2229" s="104" t="str">
        <f t="shared" si="1416"/>
        <v/>
      </c>
      <c r="AQ2229" s="121" t="str">
        <f t="shared" si="1432"/>
        <v/>
      </c>
      <c r="AS2229" s="88" t="str">
        <f t="shared" si="1417"/>
        <v/>
      </c>
      <c r="AT2229" s="68" t="str">
        <f t="shared" si="1433"/>
        <v/>
      </c>
      <c r="AU2229" s="68" t="str">
        <f t="shared" si="1434"/>
        <v/>
      </c>
      <c r="AV2229" s="68" t="str">
        <f t="shared" si="1435"/>
        <v/>
      </c>
      <c r="AW2229" s="88" t="str">
        <f t="shared" si="1418"/>
        <v/>
      </c>
      <c r="AZ2229" s="88" t="str">
        <f t="shared" si="1419"/>
        <v/>
      </c>
      <c r="BA2229" s="68" t="str">
        <f t="shared" si="1420"/>
        <v/>
      </c>
      <c r="BB2229" s="68" t="str">
        <f t="shared" si="1421"/>
        <v/>
      </c>
      <c r="BC2229" s="68" t="str">
        <f t="shared" si="1422"/>
        <v/>
      </c>
      <c r="BD2229" s="69" t="str">
        <f t="shared" si="1423"/>
        <v/>
      </c>
      <c r="BE2229" s="69" t="str">
        <f t="shared" si="1436"/>
        <v/>
      </c>
      <c r="BT2229" s="138" t="str">
        <f t="shared" ca="1" si="1437"/>
        <v/>
      </c>
      <c r="BU2229" s="139" t="str">
        <f t="shared" ca="1" si="1438"/>
        <v/>
      </c>
      <c r="BW2229" s="138" t="str">
        <f t="shared" si="1439"/>
        <v/>
      </c>
      <c r="BX2229" s="104" t="str">
        <f t="shared" si="1440"/>
        <v/>
      </c>
      <c r="BY2229" s="139" t="str">
        <f t="shared" si="1441"/>
        <v/>
      </c>
      <c r="CA2229" s="138" t="str">
        <f t="shared" si="1442"/>
        <v/>
      </c>
      <c r="CB2229" s="104" t="str">
        <f t="shared" si="1443"/>
        <v/>
      </c>
      <c r="CC2229" s="139" t="str">
        <f t="shared" si="1444"/>
        <v/>
      </c>
      <c r="CE2229" s="162" t="str">
        <f t="shared" si="1445"/>
        <v/>
      </c>
      <c r="CF2229" s="163" t="str">
        <f t="shared" si="1446"/>
        <v/>
      </c>
      <c r="CG2229" s="164" t="str">
        <f t="shared" si="1447"/>
        <v/>
      </c>
      <c r="CI2229" s="162" t="str">
        <f t="shared" si="1448"/>
        <v/>
      </c>
      <c r="CJ2229" s="163" t="str">
        <f t="shared" si="1451"/>
        <v/>
      </c>
      <c r="CK2229" s="164" t="str">
        <f t="shared" si="1452"/>
        <v/>
      </c>
      <c r="CM2229" s="169" t="str">
        <f t="shared" si="1449"/>
        <v/>
      </c>
      <c r="CN2229" s="139" t="str">
        <f t="shared" si="1450"/>
        <v/>
      </c>
      <c r="CP2229" s="41" t="str">
        <f>IF($CM2229="", "", COUNTIF($CM$11:$CM$3035, "&lt;"&amp;$CM2229)+1+COUNTIF($CM$11:$CM2229, $CM2229)-1)</f>
        <v/>
      </c>
    </row>
    <row r="2230" spans="1:94" x14ac:dyDescent="0.25">
      <c r="A2230" s="40"/>
      <c r="B2230" s="82" t="str">
        <f>IF($I2230="", "", IFERROR(INDEX('Job Database'!$AE$11:$AE$3035, MATCH($I2230, 'Job Database'!$X$11:$X$3035, 0)), ""))</f>
        <v/>
      </c>
      <c r="C2230" s="69" t="str">
        <f>IF($I2230="", "", IF(COUNTIF('Job Database'!$X$11:$X$3035, $I2230)=0, $AC$5, $AC$4))</f>
        <v/>
      </c>
      <c r="D2230" s="40"/>
      <c r="E2230" s="85" t="str">
        <f>IF($I2230="", "", IF(IFERROR(INDEX('Job Database'!$M$11:$M$3035, MATCH($I2230, 'Job Database'!$X$11:$X$3035, 0)), "")="", "", IFERROR(INDEX('Job Database'!$M$11:$M$3035, MATCH($I2230, 'Job Database'!$X$11:$X$3035, 0)), "")))</f>
        <v/>
      </c>
      <c r="F2230" s="40"/>
      <c r="G2230" s="88" t="str">
        <f t="shared" si="1424"/>
        <v/>
      </c>
      <c r="H2230" s="40"/>
      <c r="I2230" s="24"/>
      <c r="J2230" s="34"/>
      <c r="K2230" s="106"/>
      <c r="L2230" s="79"/>
      <c r="M2230" s="34"/>
      <c r="N2230" s="79"/>
      <c r="O2230" s="31"/>
      <c r="P2230" s="53"/>
      <c r="Q2230" s="40"/>
      <c r="S2230" s="41" t="str">
        <f t="shared" si="1412"/>
        <v/>
      </c>
      <c r="T2230" s="41" t="str">
        <f t="shared" si="1413"/>
        <v/>
      </c>
      <c r="U2230" s="41" t="str">
        <f t="shared" si="1425"/>
        <v/>
      </c>
      <c r="W2230" s="74" t="str">
        <f>IF('Job Database'!$X2230="", "", 'Job Database'!$X2230)</f>
        <v/>
      </c>
      <c r="Y2230" s="41" t="str">
        <f>IF($W2230="", "", IF(COUNTIF($I$11:$I$3035, $W2230)&gt;0, "", MAX($Y$10:$Y2229)+1))</f>
        <v/>
      </c>
      <c r="Z2230" s="41">
        <v>2220</v>
      </c>
      <c r="AA2230" s="58" t="str">
        <f t="shared" si="1426"/>
        <v/>
      </c>
      <c r="AC2230" s="41" t="str">
        <f t="shared" si="1414"/>
        <v/>
      </c>
      <c r="AE2230" s="41" t="str">
        <f t="shared" si="1427"/>
        <v/>
      </c>
      <c r="AJ2230" s="154" t="str">
        <f t="shared" si="1428"/>
        <v/>
      </c>
      <c r="AL2230" s="120" t="str">
        <f t="shared" si="1429"/>
        <v/>
      </c>
      <c r="AM2230" s="104" t="str">
        <f t="shared" si="1430"/>
        <v/>
      </c>
      <c r="AN2230" s="104" t="str">
        <f t="shared" si="1431"/>
        <v/>
      </c>
      <c r="AO2230" s="104" t="str">
        <f t="shared" si="1415"/>
        <v/>
      </c>
      <c r="AP2230" s="104" t="str">
        <f t="shared" si="1416"/>
        <v/>
      </c>
      <c r="AQ2230" s="121" t="str">
        <f t="shared" si="1432"/>
        <v/>
      </c>
      <c r="AS2230" s="88" t="str">
        <f t="shared" si="1417"/>
        <v/>
      </c>
      <c r="AT2230" s="68" t="str">
        <f t="shared" si="1433"/>
        <v/>
      </c>
      <c r="AU2230" s="68" t="str">
        <f t="shared" si="1434"/>
        <v/>
      </c>
      <c r="AV2230" s="68" t="str">
        <f t="shared" si="1435"/>
        <v/>
      </c>
      <c r="AW2230" s="88" t="str">
        <f t="shared" si="1418"/>
        <v/>
      </c>
      <c r="AZ2230" s="88" t="str">
        <f t="shared" si="1419"/>
        <v/>
      </c>
      <c r="BA2230" s="68" t="str">
        <f t="shared" si="1420"/>
        <v/>
      </c>
      <c r="BB2230" s="68" t="str">
        <f t="shared" si="1421"/>
        <v/>
      </c>
      <c r="BC2230" s="68" t="str">
        <f t="shared" si="1422"/>
        <v/>
      </c>
      <c r="BD2230" s="69" t="str">
        <f t="shared" si="1423"/>
        <v/>
      </c>
      <c r="BE2230" s="69" t="str">
        <f t="shared" si="1436"/>
        <v/>
      </c>
      <c r="BT2230" s="138" t="str">
        <f t="shared" ca="1" si="1437"/>
        <v/>
      </c>
      <c r="BU2230" s="139" t="str">
        <f t="shared" ca="1" si="1438"/>
        <v/>
      </c>
      <c r="BW2230" s="138" t="str">
        <f t="shared" si="1439"/>
        <v/>
      </c>
      <c r="BX2230" s="104" t="str">
        <f t="shared" si="1440"/>
        <v/>
      </c>
      <c r="BY2230" s="139" t="str">
        <f t="shared" si="1441"/>
        <v/>
      </c>
      <c r="CA2230" s="138" t="str">
        <f t="shared" si="1442"/>
        <v/>
      </c>
      <c r="CB2230" s="104" t="str">
        <f t="shared" si="1443"/>
        <v/>
      </c>
      <c r="CC2230" s="139" t="str">
        <f t="shared" si="1444"/>
        <v/>
      </c>
      <c r="CE2230" s="162" t="str">
        <f t="shared" si="1445"/>
        <v/>
      </c>
      <c r="CF2230" s="163" t="str">
        <f t="shared" si="1446"/>
        <v/>
      </c>
      <c r="CG2230" s="164" t="str">
        <f t="shared" si="1447"/>
        <v/>
      </c>
      <c r="CI2230" s="162" t="str">
        <f t="shared" si="1448"/>
        <v/>
      </c>
      <c r="CJ2230" s="163" t="str">
        <f t="shared" si="1451"/>
        <v/>
      </c>
      <c r="CK2230" s="164" t="str">
        <f t="shared" si="1452"/>
        <v/>
      </c>
      <c r="CM2230" s="169" t="str">
        <f t="shared" si="1449"/>
        <v/>
      </c>
      <c r="CN2230" s="139" t="str">
        <f t="shared" si="1450"/>
        <v/>
      </c>
      <c r="CP2230" s="41" t="str">
        <f>IF($CM2230="", "", COUNTIF($CM$11:$CM$3035, "&lt;"&amp;$CM2230)+1+COUNTIF($CM$11:$CM2230, $CM2230)-1)</f>
        <v/>
      </c>
    </row>
    <row r="2231" spans="1:94" x14ac:dyDescent="0.25">
      <c r="A2231" s="40"/>
      <c r="B2231" s="82" t="str">
        <f>IF($I2231="", "", IFERROR(INDEX('Job Database'!$AE$11:$AE$3035, MATCH($I2231, 'Job Database'!$X$11:$X$3035, 0)), ""))</f>
        <v/>
      </c>
      <c r="C2231" s="69" t="str">
        <f>IF($I2231="", "", IF(COUNTIF('Job Database'!$X$11:$X$3035, $I2231)=0, $AC$5, $AC$4))</f>
        <v/>
      </c>
      <c r="D2231" s="40"/>
      <c r="E2231" s="85" t="str">
        <f>IF($I2231="", "", IF(IFERROR(INDEX('Job Database'!$M$11:$M$3035, MATCH($I2231, 'Job Database'!$X$11:$X$3035, 0)), "")="", "", IFERROR(INDEX('Job Database'!$M$11:$M$3035, MATCH($I2231, 'Job Database'!$X$11:$X$3035, 0)), "")))</f>
        <v/>
      </c>
      <c r="F2231" s="40"/>
      <c r="G2231" s="88" t="str">
        <f t="shared" si="1424"/>
        <v/>
      </c>
      <c r="H2231" s="40"/>
      <c r="I2231" s="24"/>
      <c r="J2231" s="34"/>
      <c r="K2231" s="106"/>
      <c r="L2231" s="79"/>
      <c r="M2231" s="34"/>
      <c r="N2231" s="79"/>
      <c r="O2231" s="31"/>
      <c r="P2231" s="53"/>
      <c r="Q2231" s="40"/>
      <c r="S2231" s="41" t="str">
        <f t="shared" si="1412"/>
        <v/>
      </c>
      <c r="T2231" s="41" t="str">
        <f t="shared" si="1413"/>
        <v/>
      </c>
      <c r="U2231" s="41" t="str">
        <f t="shared" si="1425"/>
        <v/>
      </c>
      <c r="W2231" s="74" t="str">
        <f>IF('Job Database'!$X2231="", "", 'Job Database'!$X2231)</f>
        <v/>
      </c>
      <c r="Y2231" s="41" t="str">
        <f>IF($W2231="", "", IF(COUNTIF($I$11:$I$3035, $W2231)&gt;0, "", MAX($Y$10:$Y2230)+1))</f>
        <v/>
      </c>
      <c r="Z2231" s="41">
        <v>2221</v>
      </c>
      <c r="AA2231" s="58" t="str">
        <f t="shared" si="1426"/>
        <v/>
      </c>
      <c r="AC2231" s="41" t="str">
        <f t="shared" si="1414"/>
        <v/>
      </c>
      <c r="AE2231" s="41" t="str">
        <f t="shared" si="1427"/>
        <v/>
      </c>
      <c r="AJ2231" s="154" t="str">
        <f t="shared" si="1428"/>
        <v/>
      </c>
      <c r="AL2231" s="120" t="str">
        <f t="shared" si="1429"/>
        <v/>
      </c>
      <c r="AM2231" s="104" t="str">
        <f t="shared" si="1430"/>
        <v/>
      </c>
      <c r="AN2231" s="104" t="str">
        <f t="shared" si="1431"/>
        <v/>
      </c>
      <c r="AO2231" s="104" t="str">
        <f t="shared" si="1415"/>
        <v/>
      </c>
      <c r="AP2231" s="104" t="str">
        <f t="shared" si="1416"/>
        <v/>
      </c>
      <c r="AQ2231" s="121" t="str">
        <f t="shared" si="1432"/>
        <v/>
      </c>
      <c r="AS2231" s="88" t="str">
        <f t="shared" si="1417"/>
        <v/>
      </c>
      <c r="AT2231" s="68" t="str">
        <f t="shared" si="1433"/>
        <v/>
      </c>
      <c r="AU2231" s="68" t="str">
        <f t="shared" si="1434"/>
        <v/>
      </c>
      <c r="AV2231" s="68" t="str">
        <f t="shared" si="1435"/>
        <v/>
      </c>
      <c r="AW2231" s="88" t="str">
        <f t="shared" si="1418"/>
        <v/>
      </c>
      <c r="AZ2231" s="88" t="str">
        <f t="shared" si="1419"/>
        <v/>
      </c>
      <c r="BA2231" s="68" t="str">
        <f t="shared" si="1420"/>
        <v/>
      </c>
      <c r="BB2231" s="68" t="str">
        <f t="shared" si="1421"/>
        <v/>
      </c>
      <c r="BC2231" s="68" t="str">
        <f t="shared" si="1422"/>
        <v/>
      </c>
      <c r="BD2231" s="69" t="str">
        <f t="shared" si="1423"/>
        <v/>
      </c>
      <c r="BE2231" s="69" t="str">
        <f t="shared" si="1436"/>
        <v/>
      </c>
      <c r="BT2231" s="138" t="str">
        <f t="shared" ca="1" si="1437"/>
        <v/>
      </c>
      <c r="BU2231" s="139" t="str">
        <f t="shared" ca="1" si="1438"/>
        <v/>
      </c>
      <c r="BW2231" s="138" t="str">
        <f t="shared" si="1439"/>
        <v/>
      </c>
      <c r="BX2231" s="104" t="str">
        <f t="shared" si="1440"/>
        <v/>
      </c>
      <c r="BY2231" s="139" t="str">
        <f t="shared" si="1441"/>
        <v/>
      </c>
      <c r="CA2231" s="138" t="str">
        <f t="shared" si="1442"/>
        <v/>
      </c>
      <c r="CB2231" s="104" t="str">
        <f t="shared" si="1443"/>
        <v/>
      </c>
      <c r="CC2231" s="139" t="str">
        <f t="shared" si="1444"/>
        <v/>
      </c>
      <c r="CE2231" s="162" t="str">
        <f t="shared" si="1445"/>
        <v/>
      </c>
      <c r="CF2231" s="163" t="str">
        <f t="shared" si="1446"/>
        <v/>
      </c>
      <c r="CG2231" s="164" t="str">
        <f t="shared" si="1447"/>
        <v/>
      </c>
      <c r="CI2231" s="162" t="str">
        <f t="shared" si="1448"/>
        <v/>
      </c>
      <c r="CJ2231" s="163" t="str">
        <f t="shared" si="1451"/>
        <v/>
      </c>
      <c r="CK2231" s="164" t="str">
        <f t="shared" si="1452"/>
        <v/>
      </c>
      <c r="CM2231" s="169" t="str">
        <f t="shared" si="1449"/>
        <v/>
      </c>
      <c r="CN2231" s="139" t="str">
        <f t="shared" si="1450"/>
        <v/>
      </c>
      <c r="CP2231" s="41" t="str">
        <f>IF($CM2231="", "", COUNTIF($CM$11:$CM$3035, "&lt;"&amp;$CM2231)+1+COUNTIF($CM$11:$CM2231, $CM2231)-1)</f>
        <v/>
      </c>
    </row>
    <row r="2232" spans="1:94" x14ac:dyDescent="0.25">
      <c r="A2232" s="40"/>
      <c r="B2232" s="82" t="str">
        <f>IF($I2232="", "", IFERROR(INDEX('Job Database'!$AE$11:$AE$3035, MATCH($I2232, 'Job Database'!$X$11:$X$3035, 0)), ""))</f>
        <v/>
      </c>
      <c r="C2232" s="69" t="str">
        <f>IF($I2232="", "", IF(COUNTIF('Job Database'!$X$11:$X$3035, $I2232)=0, $AC$5, $AC$4))</f>
        <v/>
      </c>
      <c r="D2232" s="40"/>
      <c r="E2232" s="85" t="str">
        <f>IF($I2232="", "", IF(IFERROR(INDEX('Job Database'!$M$11:$M$3035, MATCH($I2232, 'Job Database'!$X$11:$X$3035, 0)), "")="", "", IFERROR(INDEX('Job Database'!$M$11:$M$3035, MATCH($I2232, 'Job Database'!$X$11:$X$3035, 0)), "")))</f>
        <v/>
      </c>
      <c r="F2232" s="40"/>
      <c r="G2232" s="88" t="str">
        <f t="shared" si="1424"/>
        <v/>
      </c>
      <c r="H2232" s="40"/>
      <c r="I2232" s="24"/>
      <c r="J2232" s="34"/>
      <c r="K2232" s="106"/>
      <c r="L2232" s="79"/>
      <c r="M2232" s="34"/>
      <c r="N2232" s="79"/>
      <c r="O2232" s="31"/>
      <c r="P2232" s="53"/>
      <c r="Q2232" s="40"/>
      <c r="S2232" s="41" t="str">
        <f t="shared" si="1412"/>
        <v/>
      </c>
      <c r="T2232" s="41" t="str">
        <f t="shared" si="1413"/>
        <v/>
      </c>
      <c r="U2232" s="41" t="str">
        <f t="shared" si="1425"/>
        <v/>
      </c>
      <c r="W2232" s="74" t="str">
        <f>IF('Job Database'!$X2232="", "", 'Job Database'!$X2232)</f>
        <v/>
      </c>
      <c r="Y2232" s="41" t="str">
        <f>IF($W2232="", "", IF(COUNTIF($I$11:$I$3035, $W2232)&gt;0, "", MAX($Y$10:$Y2231)+1))</f>
        <v/>
      </c>
      <c r="Z2232" s="41">
        <v>2222</v>
      </c>
      <c r="AA2232" s="58" t="str">
        <f t="shared" si="1426"/>
        <v/>
      </c>
      <c r="AC2232" s="41" t="str">
        <f t="shared" si="1414"/>
        <v/>
      </c>
      <c r="AE2232" s="41" t="str">
        <f t="shared" si="1427"/>
        <v/>
      </c>
      <c r="AJ2232" s="154" t="str">
        <f t="shared" si="1428"/>
        <v/>
      </c>
      <c r="AL2232" s="120" t="str">
        <f t="shared" si="1429"/>
        <v/>
      </c>
      <c r="AM2232" s="104" t="str">
        <f t="shared" si="1430"/>
        <v/>
      </c>
      <c r="AN2232" s="104" t="str">
        <f t="shared" si="1431"/>
        <v/>
      </c>
      <c r="AO2232" s="104" t="str">
        <f t="shared" si="1415"/>
        <v/>
      </c>
      <c r="AP2232" s="104" t="str">
        <f t="shared" si="1416"/>
        <v/>
      </c>
      <c r="AQ2232" s="121" t="str">
        <f t="shared" si="1432"/>
        <v/>
      </c>
      <c r="AS2232" s="88" t="str">
        <f t="shared" si="1417"/>
        <v/>
      </c>
      <c r="AT2232" s="68" t="str">
        <f t="shared" si="1433"/>
        <v/>
      </c>
      <c r="AU2232" s="68" t="str">
        <f t="shared" si="1434"/>
        <v/>
      </c>
      <c r="AV2232" s="68" t="str">
        <f t="shared" si="1435"/>
        <v/>
      </c>
      <c r="AW2232" s="88" t="str">
        <f t="shared" si="1418"/>
        <v/>
      </c>
      <c r="AZ2232" s="88" t="str">
        <f t="shared" si="1419"/>
        <v/>
      </c>
      <c r="BA2232" s="68" t="str">
        <f t="shared" si="1420"/>
        <v/>
      </c>
      <c r="BB2232" s="68" t="str">
        <f t="shared" si="1421"/>
        <v/>
      </c>
      <c r="BC2232" s="68" t="str">
        <f t="shared" si="1422"/>
        <v/>
      </c>
      <c r="BD2232" s="69" t="str">
        <f t="shared" si="1423"/>
        <v/>
      </c>
      <c r="BE2232" s="69" t="str">
        <f t="shared" si="1436"/>
        <v/>
      </c>
      <c r="BT2232" s="138" t="str">
        <f t="shared" ca="1" si="1437"/>
        <v/>
      </c>
      <c r="BU2232" s="139" t="str">
        <f t="shared" ca="1" si="1438"/>
        <v/>
      </c>
      <c r="BW2232" s="138" t="str">
        <f t="shared" si="1439"/>
        <v/>
      </c>
      <c r="BX2232" s="104" t="str">
        <f t="shared" si="1440"/>
        <v/>
      </c>
      <c r="BY2232" s="139" t="str">
        <f t="shared" si="1441"/>
        <v/>
      </c>
      <c r="CA2232" s="138" t="str">
        <f t="shared" si="1442"/>
        <v/>
      </c>
      <c r="CB2232" s="104" t="str">
        <f t="shared" si="1443"/>
        <v/>
      </c>
      <c r="CC2232" s="139" t="str">
        <f t="shared" si="1444"/>
        <v/>
      </c>
      <c r="CE2232" s="162" t="str">
        <f t="shared" si="1445"/>
        <v/>
      </c>
      <c r="CF2232" s="163" t="str">
        <f t="shared" si="1446"/>
        <v/>
      </c>
      <c r="CG2232" s="164" t="str">
        <f t="shared" si="1447"/>
        <v/>
      </c>
      <c r="CI2232" s="162" t="str">
        <f t="shared" si="1448"/>
        <v/>
      </c>
      <c r="CJ2232" s="163" t="str">
        <f t="shared" si="1451"/>
        <v/>
      </c>
      <c r="CK2232" s="164" t="str">
        <f t="shared" si="1452"/>
        <v/>
      </c>
      <c r="CM2232" s="169" t="str">
        <f t="shared" si="1449"/>
        <v/>
      </c>
      <c r="CN2232" s="139" t="str">
        <f t="shared" si="1450"/>
        <v/>
      </c>
      <c r="CP2232" s="41" t="str">
        <f>IF($CM2232="", "", COUNTIF($CM$11:$CM$3035, "&lt;"&amp;$CM2232)+1+COUNTIF($CM$11:$CM2232, $CM2232)-1)</f>
        <v/>
      </c>
    </row>
    <row r="2233" spans="1:94" x14ac:dyDescent="0.25">
      <c r="A2233" s="40"/>
      <c r="B2233" s="82" t="str">
        <f>IF($I2233="", "", IFERROR(INDEX('Job Database'!$AE$11:$AE$3035, MATCH($I2233, 'Job Database'!$X$11:$X$3035, 0)), ""))</f>
        <v/>
      </c>
      <c r="C2233" s="69" t="str">
        <f>IF($I2233="", "", IF(COUNTIF('Job Database'!$X$11:$X$3035, $I2233)=0, $AC$5, $AC$4))</f>
        <v/>
      </c>
      <c r="D2233" s="40"/>
      <c r="E2233" s="85" t="str">
        <f>IF($I2233="", "", IF(IFERROR(INDEX('Job Database'!$M$11:$M$3035, MATCH($I2233, 'Job Database'!$X$11:$X$3035, 0)), "")="", "", IFERROR(INDEX('Job Database'!$M$11:$M$3035, MATCH($I2233, 'Job Database'!$X$11:$X$3035, 0)), "")))</f>
        <v/>
      </c>
      <c r="F2233" s="40"/>
      <c r="G2233" s="88" t="str">
        <f t="shared" si="1424"/>
        <v/>
      </c>
      <c r="H2233" s="40"/>
      <c r="I2233" s="24"/>
      <c r="J2233" s="34"/>
      <c r="K2233" s="106"/>
      <c r="L2233" s="79"/>
      <c r="M2233" s="34"/>
      <c r="N2233" s="79"/>
      <c r="O2233" s="31"/>
      <c r="P2233" s="53"/>
      <c r="Q2233" s="40"/>
      <c r="S2233" s="41" t="str">
        <f t="shared" si="1412"/>
        <v/>
      </c>
      <c r="T2233" s="41" t="str">
        <f t="shared" si="1413"/>
        <v/>
      </c>
      <c r="U2233" s="41" t="str">
        <f t="shared" si="1425"/>
        <v/>
      </c>
      <c r="W2233" s="74" t="str">
        <f>IF('Job Database'!$X2233="", "", 'Job Database'!$X2233)</f>
        <v/>
      </c>
      <c r="Y2233" s="41" t="str">
        <f>IF($W2233="", "", IF(COUNTIF($I$11:$I$3035, $W2233)&gt;0, "", MAX($Y$10:$Y2232)+1))</f>
        <v/>
      </c>
      <c r="Z2233" s="41">
        <v>2223</v>
      </c>
      <c r="AA2233" s="58" t="str">
        <f t="shared" si="1426"/>
        <v/>
      </c>
      <c r="AC2233" s="41" t="str">
        <f t="shared" si="1414"/>
        <v/>
      </c>
      <c r="AE2233" s="41" t="str">
        <f t="shared" si="1427"/>
        <v/>
      </c>
      <c r="AJ2233" s="154" t="str">
        <f t="shared" si="1428"/>
        <v/>
      </c>
      <c r="AL2233" s="120" t="str">
        <f t="shared" si="1429"/>
        <v/>
      </c>
      <c r="AM2233" s="104" t="str">
        <f t="shared" si="1430"/>
        <v/>
      </c>
      <c r="AN2233" s="104" t="str">
        <f t="shared" si="1431"/>
        <v/>
      </c>
      <c r="AO2233" s="104" t="str">
        <f t="shared" si="1415"/>
        <v/>
      </c>
      <c r="AP2233" s="104" t="str">
        <f t="shared" si="1416"/>
        <v/>
      </c>
      <c r="AQ2233" s="121" t="str">
        <f t="shared" si="1432"/>
        <v/>
      </c>
      <c r="AS2233" s="88" t="str">
        <f t="shared" si="1417"/>
        <v/>
      </c>
      <c r="AT2233" s="68" t="str">
        <f t="shared" si="1433"/>
        <v/>
      </c>
      <c r="AU2233" s="68" t="str">
        <f t="shared" si="1434"/>
        <v/>
      </c>
      <c r="AV2233" s="68" t="str">
        <f t="shared" si="1435"/>
        <v/>
      </c>
      <c r="AW2233" s="88" t="str">
        <f t="shared" si="1418"/>
        <v/>
      </c>
      <c r="AZ2233" s="88" t="str">
        <f t="shared" si="1419"/>
        <v/>
      </c>
      <c r="BA2233" s="68" t="str">
        <f t="shared" si="1420"/>
        <v/>
      </c>
      <c r="BB2233" s="68" t="str">
        <f t="shared" si="1421"/>
        <v/>
      </c>
      <c r="BC2233" s="68" t="str">
        <f t="shared" si="1422"/>
        <v/>
      </c>
      <c r="BD2233" s="69" t="str">
        <f t="shared" si="1423"/>
        <v/>
      </c>
      <c r="BE2233" s="69" t="str">
        <f t="shared" si="1436"/>
        <v/>
      </c>
      <c r="BT2233" s="138" t="str">
        <f t="shared" ca="1" si="1437"/>
        <v/>
      </c>
      <c r="BU2233" s="139" t="str">
        <f t="shared" ca="1" si="1438"/>
        <v/>
      </c>
      <c r="BW2233" s="138" t="str">
        <f t="shared" si="1439"/>
        <v/>
      </c>
      <c r="BX2233" s="104" t="str">
        <f t="shared" si="1440"/>
        <v/>
      </c>
      <c r="BY2233" s="139" t="str">
        <f t="shared" si="1441"/>
        <v/>
      </c>
      <c r="CA2233" s="138" t="str">
        <f t="shared" si="1442"/>
        <v/>
      </c>
      <c r="CB2233" s="104" t="str">
        <f t="shared" si="1443"/>
        <v/>
      </c>
      <c r="CC2233" s="139" t="str">
        <f t="shared" si="1444"/>
        <v/>
      </c>
      <c r="CE2233" s="162" t="str">
        <f t="shared" si="1445"/>
        <v/>
      </c>
      <c r="CF2233" s="163" t="str">
        <f t="shared" si="1446"/>
        <v/>
      </c>
      <c r="CG2233" s="164" t="str">
        <f t="shared" si="1447"/>
        <v/>
      </c>
      <c r="CI2233" s="162" t="str">
        <f t="shared" si="1448"/>
        <v/>
      </c>
      <c r="CJ2233" s="163" t="str">
        <f t="shared" si="1451"/>
        <v/>
      </c>
      <c r="CK2233" s="164" t="str">
        <f t="shared" si="1452"/>
        <v/>
      </c>
      <c r="CM2233" s="169" t="str">
        <f t="shared" si="1449"/>
        <v/>
      </c>
      <c r="CN2233" s="139" t="str">
        <f t="shared" si="1450"/>
        <v/>
      </c>
      <c r="CP2233" s="41" t="str">
        <f>IF($CM2233="", "", COUNTIF($CM$11:$CM$3035, "&lt;"&amp;$CM2233)+1+COUNTIF($CM$11:$CM2233, $CM2233)-1)</f>
        <v/>
      </c>
    </row>
    <row r="2234" spans="1:94" x14ac:dyDescent="0.25">
      <c r="A2234" s="40"/>
      <c r="B2234" s="82" t="str">
        <f>IF($I2234="", "", IFERROR(INDEX('Job Database'!$AE$11:$AE$3035, MATCH($I2234, 'Job Database'!$X$11:$X$3035, 0)), ""))</f>
        <v/>
      </c>
      <c r="C2234" s="69" t="str">
        <f>IF($I2234="", "", IF(COUNTIF('Job Database'!$X$11:$X$3035, $I2234)=0, $AC$5, $AC$4))</f>
        <v/>
      </c>
      <c r="D2234" s="40"/>
      <c r="E2234" s="85" t="str">
        <f>IF($I2234="", "", IF(IFERROR(INDEX('Job Database'!$M$11:$M$3035, MATCH($I2234, 'Job Database'!$X$11:$X$3035, 0)), "")="", "", IFERROR(INDEX('Job Database'!$M$11:$M$3035, MATCH($I2234, 'Job Database'!$X$11:$X$3035, 0)), "")))</f>
        <v/>
      </c>
      <c r="F2234" s="40"/>
      <c r="G2234" s="88" t="str">
        <f t="shared" si="1424"/>
        <v/>
      </c>
      <c r="H2234" s="40"/>
      <c r="I2234" s="24"/>
      <c r="J2234" s="34"/>
      <c r="K2234" s="106"/>
      <c r="L2234" s="79"/>
      <c r="M2234" s="34"/>
      <c r="N2234" s="79"/>
      <c r="O2234" s="31"/>
      <c r="P2234" s="53"/>
      <c r="Q2234" s="40"/>
      <c r="S2234" s="41" t="str">
        <f t="shared" si="1412"/>
        <v/>
      </c>
      <c r="T2234" s="41" t="str">
        <f t="shared" si="1413"/>
        <v/>
      </c>
      <c r="U2234" s="41" t="str">
        <f t="shared" si="1425"/>
        <v/>
      </c>
      <c r="W2234" s="74" t="str">
        <f>IF('Job Database'!$X2234="", "", 'Job Database'!$X2234)</f>
        <v/>
      </c>
      <c r="Y2234" s="41" t="str">
        <f>IF($W2234="", "", IF(COUNTIF($I$11:$I$3035, $W2234)&gt;0, "", MAX($Y$10:$Y2233)+1))</f>
        <v/>
      </c>
      <c r="Z2234" s="41">
        <v>2224</v>
      </c>
      <c r="AA2234" s="58" t="str">
        <f t="shared" si="1426"/>
        <v/>
      </c>
      <c r="AC2234" s="41" t="str">
        <f t="shared" si="1414"/>
        <v/>
      </c>
      <c r="AE2234" s="41" t="str">
        <f t="shared" si="1427"/>
        <v/>
      </c>
      <c r="AJ2234" s="154" t="str">
        <f t="shared" si="1428"/>
        <v/>
      </c>
      <c r="AL2234" s="120" t="str">
        <f t="shared" si="1429"/>
        <v/>
      </c>
      <c r="AM2234" s="104" t="str">
        <f t="shared" si="1430"/>
        <v/>
      </c>
      <c r="AN2234" s="104" t="str">
        <f t="shared" si="1431"/>
        <v/>
      </c>
      <c r="AO2234" s="104" t="str">
        <f t="shared" si="1415"/>
        <v/>
      </c>
      <c r="AP2234" s="104" t="str">
        <f t="shared" si="1416"/>
        <v/>
      </c>
      <c r="AQ2234" s="121" t="str">
        <f t="shared" si="1432"/>
        <v/>
      </c>
      <c r="AS2234" s="88" t="str">
        <f t="shared" si="1417"/>
        <v/>
      </c>
      <c r="AT2234" s="68" t="str">
        <f t="shared" si="1433"/>
        <v/>
      </c>
      <c r="AU2234" s="68" t="str">
        <f t="shared" si="1434"/>
        <v/>
      </c>
      <c r="AV2234" s="68" t="str">
        <f t="shared" si="1435"/>
        <v/>
      </c>
      <c r="AW2234" s="88" t="str">
        <f t="shared" si="1418"/>
        <v/>
      </c>
      <c r="AZ2234" s="88" t="str">
        <f t="shared" si="1419"/>
        <v/>
      </c>
      <c r="BA2234" s="68" t="str">
        <f t="shared" si="1420"/>
        <v/>
      </c>
      <c r="BB2234" s="68" t="str">
        <f t="shared" si="1421"/>
        <v/>
      </c>
      <c r="BC2234" s="68" t="str">
        <f t="shared" si="1422"/>
        <v/>
      </c>
      <c r="BD2234" s="69" t="str">
        <f t="shared" si="1423"/>
        <v/>
      </c>
      <c r="BE2234" s="69" t="str">
        <f t="shared" si="1436"/>
        <v/>
      </c>
      <c r="BT2234" s="138" t="str">
        <f t="shared" ca="1" si="1437"/>
        <v/>
      </c>
      <c r="BU2234" s="139" t="str">
        <f t="shared" ca="1" si="1438"/>
        <v/>
      </c>
      <c r="BW2234" s="138" t="str">
        <f t="shared" si="1439"/>
        <v/>
      </c>
      <c r="BX2234" s="104" t="str">
        <f t="shared" si="1440"/>
        <v/>
      </c>
      <c r="BY2234" s="139" t="str">
        <f t="shared" si="1441"/>
        <v/>
      </c>
      <c r="CA2234" s="138" t="str">
        <f t="shared" si="1442"/>
        <v/>
      </c>
      <c r="CB2234" s="104" t="str">
        <f t="shared" si="1443"/>
        <v/>
      </c>
      <c r="CC2234" s="139" t="str">
        <f t="shared" si="1444"/>
        <v/>
      </c>
      <c r="CE2234" s="162" t="str">
        <f t="shared" si="1445"/>
        <v/>
      </c>
      <c r="CF2234" s="163" t="str">
        <f t="shared" si="1446"/>
        <v/>
      </c>
      <c r="CG2234" s="164" t="str">
        <f t="shared" si="1447"/>
        <v/>
      </c>
      <c r="CI2234" s="162" t="str">
        <f t="shared" si="1448"/>
        <v/>
      </c>
      <c r="CJ2234" s="163" t="str">
        <f t="shared" si="1451"/>
        <v/>
      </c>
      <c r="CK2234" s="164" t="str">
        <f t="shared" si="1452"/>
        <v/>
      </c>
      <c r="CM2234" s="169" t="str">
        <f t="shared" si="1449"/>
        <v/>
      </c>
      <c r="CN2234" s="139" t="str">
        <f t="shared" si="1450"/>
        <v/>
      </c>
      <c r="CP2234" s="41" t="str">
        <f>IF($CM2234="", "", COUNTIF($CM$11:$CM$3035, "&lt;"&amp;$CM2234)+1+COUNTIF($CM$11:$CM2234, $CM2234)-1)</f>
        <v/>
      </c>
    </row>
    <row r="2235" spans="1:94" x14ac:dyDescent="0.25">
      <c r="A2235" s="40"/>
      <c r="B2235" s="82" t="str">
        <f>IF($I2235="", "", IFERROR(INDEX('Job Database'!$AE$11:$AE$3035, MATCH($I2235, 'Job Database'!$X$11:$X$3035, 0)), ""))</f>
        <v/>
      </c>
      <c r="C2235" s="69" t="str">
        <f>IF($I2235="", "", IF(COUNTIF('Job Database'!$X$11:$X$3035, $I2235)=0, $AC$5, $AC$4))</f>
        <v/>
      </c>
      <c r="D2235" s="40"/>
      <c r="E2235" s="85" t="str">
        <f>IF($I2235="", "", IF(IFERROR(INDEX('Job Database'!$M$11:$M$3035, MATCH($I2235, 'Job Database'!$X$11:$X$3035, 0)), "")="", "", IFERROR(INDEX('Job Database'!$M$11:$M$3035, MATCH($I2235, 'Job Database'!$X$11:$X$3035, 0)), "")))</f>
        <v/>
      </c>
      <c r="F2235" s="40"/>
      <c r="G2235" s="88" t="str">
        <f t="shared" si="1424"/>
        <v/>
      </c>
      <c r="H2235" s="40"/>
      <c r="I2235" s="24"/>
      <c r="J2235" s="34"/>
      <c r="K2235" s="106"/>
      <c r="L2235" s="79"/>
      <c r="M2235" s="34"/>
      <c r="N2235" s="79"/>
      <c r="O2235" s="31"/>
      <c r="P2235" s="53"/>
      <c r="Q2235" s="40"/>
      <c r="S2235" s="41" t="str">
        <f t="shared" si="1412"/>
        <v/>
      </c>
      <c r="T2235" s="41" t="str">
        <f t="shared" si="1413"/>
        <v/>
      </c>
      <c r="U2235" s="41" t="str">
        <f t="shared" si="1425"/>
        <v/>
      </c>
      <c r="W2235" s="74" t="str">
        <f>IF('Job Database'!$X2235="", "", 'Job Database'!$X2235)</f>
        <v/>
      </c>
      <c r="Y2235" s="41" t="str">
        <f>IF($W2235="", "", IF(COUNTIF($I$11:$I$3035, $W2235)&gt;0, "", MAX($Y$10:$Y2234)+1))</f>
        <v/>
      </c>
      <c r="Z2235" s="41">
        <v>2225</v>
      </c>
      <c r="AA2235" s="58" t="str">
        <f t="shared" si="1426"/>
        <v/>
      </c>
      <c r="AC2235" s="41" t="str">
        <f t="shared" si="1414"/>
        <v/>
      </c>
      <c r="AE2235" s="41" t="str">
        <f t="shared" si="1427"/>
        <v/>
      </c>
      <c r="AJ2235" s="154" t="str">
        <f t="shared" si="1428"/>
        <v/>
      </c>
      <c r="AL2235" s="120" t="str">
        <f t="shared" si="1429"/>
        <v/>
      </c>
      <c r="AM2235" s="104" t="str">
        <f t="shared" si="1430"/>
        <v/>
      </c>
      <c r="AN2235" s="104" t="str">
        <f t="shared" si="1431"/>
        <v/>
      </c>
      <c r="AO2235" s="104" t="str">
        <f t="shared" si="1415"/>
        <v/>
      </c>
      <c r="AP2235" s="104" t="str">
        <f t="shared" si="1416"/>
        <v/>
      </c>
      <c r="AQ2235" s="121" t="str">
        <f t="shared" si="1432"/>
        <v/>
      </c>
      <c r="AS2235" s="88" t="str">
        <f t="shared" si="1417"/>
        <v/>
      </c>
      <c r="AT2235" s="68" t="str">
        <f t="shared" si="1433"/>
        <v/>
      </c>
      <c r="AU2235" s="68" t="str">
        <f t="shared" si="1434"/>
        <v/>
      </c>
      <c r="AV2235" s="68" t="str">
        <f t="shared" si="1435"/>
        <v/>
      </c>
      <c r="AW2235" s="88" t="str">
        <f t="shared" si="1418"/>
        <v/>
      </c>
      <c r="AZ2235" s="88" t="str">
        <f t="shared" si="1419"/>
        <v/>
      </c>
      <c r="BA2235" s="68" t="str">
        <f t="shared" si="1420"/>
        <v/>
      </c>
      <c r="BB2235" s="68" t="str">
        <f t="shared" si="1421"/>
        <v/>
      </c>
      <c r="BC2235" s="68" t="str">
        <f t="shared" si="1422"/>
        <v/>
      </c>
      <c r="BD2235" s="69" t="str">
        <f t="shared" si="1423"/>
        <v/>
      </c>
      <c r="BE2235" s="69" t="str">
        <f t="shared" si="1436"/>
        <v/>
      </c>
      <c r="BT2235" s="138" t="str">
        <f t="shared" ca="1" si="1437"/>
        <v/>
      </c>
      <c r="BU2235" s="139" t="str">
        <f t="shared" ca="1" si="1438"/>
        <v/>
      </c>
      <c r="BW2235" s="138" t="str">
        <f t="shared" si="1439"/>
        <v/>
      </c>
      <c r="BX2235" s="104" t="str">
        <f t="shared" si="1440"/>
        <v/>
      </c>
      <c r="BY2235" s="139" t="str">
        <f t="shared" si="1441"/>
        <v/>
      </c>
      <c r="CA2235" s="138" t="str">
        <f t="shared" si="1442"/>
        <v/>
      </c>
      <c r="CB2235" s="104" t="str">
        <f t="shared" si="1443"/>
        <v/>
      </c>
      <c r="CC2235" s="139" t="str">
        <f t="shared" si="1444"/>
        <v/>
      </c>
      <c r="CE2235" s="162" t="str">
        <f t="shared" si="1445"/>
        <v/>
      </c>
      <c r="CF2235" s="163" t="str">
        <f t="shared" si="1446"/>
        <v/>
      </c>
      <c r="CG2235" s="164" t="str">
        <f t="shared" si="1447"/>
        <v/>
      </c>
      <c r="CI2235" s="162" t="str">
        <f t="shared" si="1448"/>
        <v/>
      </c>
      <c r="CJ2235" s="163" t="str">
        <f t="shared" si="1451"/>
        <v/>
      </c>
      <c r="CK2235" s="164" t="str">
        <f t="shared" si="1452"/>
        <v/>
      </c>
      <c r="CM2235" s="169" t="str">
        <f t="shared" si="1449"/>
        <v/>
      </c>
      <c r="CN2235" s="139" t="str">
        <f t="shared" si="1450"/>
        <v/>
      </c>
      <c r="CP2235" s="41" t="str">
        <f>IF($CM2235="", "", COUNTIF($CM$11:$CM$3035, "&lt;"&amp;$CM2235)+1+COUNTIF($CM$11:$CM2235, $CM2235)-1)</f>
        <v/>
      </c>
    </row>
    <row r="2236" spans="1:94" x14ac:dyDescent="0.25">
      <c r="A2236" s="40"/>
      <c r="B2236" s="82" t="str">
        <f>IF($I2236="", "", IFERROR(INDEX('Job Database'!$AE$11:$AE$3035, MATCH($I2236, 'Job Database'!$X$11:$X$3035, 0)), ""))</f>
        <v/>
      </c>
      <c r="C2236" s="69" t="str">
        <f>IF($I2236="", "", IF(COUNTIF('Job Database'!$X$11:$X$3035, $I2236)=0, $AC$5, $AC$4))</f>
        <v/>
      </c>
      <c r="D2236" s="40"/>
      <c r="E2236" s="85" t="str">
        <f>IF($I2236="", "", IF(IFERROR(INDEX('Job Database'!$M$11:$M$3035, MATCH($I2236, 'Job Database'!$X$11:$X$3035, 0)), "")="", "", IFERROR(INDEX('Job Database'!$M$11:$M$3035, MATCH($I2236, 'Job Database'!$X$11:$X$3035, 0)), "")))</f>
        <v/>
      </c>
      <c r="F2236" s="40"/>
      <c r="G2236" s="88" t="str">
        <f t="shared" si="1424"/>
        <v/>
      </c>
      <c r="H2236" s="40"/>
      <c r="I2236" s="24"/>
      <c r="J2236" s="34"/>
      <c r="K2236" s="106"/>
      <c r="L2236" s="79"/>
      <c r="M2236" s="34"/>
      <c r="N2236" s="79"/>
      <c r="O2236" s="31"/>
      <c r="P2236" s="53"/>
      <c r="Q2236" s="40"/>
      <c r="S2236" s="41" t="str">
        <f t="shared" si="1412"/>
        <v/>
      </c>
      <c r="T2236" s="41" t="str">
        <f t="shared" si="1413"/>
        <v/>
      </c>
      <c r="U2236" s="41" t="str">
        <f t="shared" si="1425"/>
        <v/>
      </c>
      <c r="W2236" s="74" t="str">
        <f>IF('Job Database'!$X2236="", "", 'Job Database'!$X2236)</f>
        <v/>
      </c>
      <c r="Y2236" s="41" t="str">
        <f>IF($W2236="", "", IF(COUNTIF($I$11:$I$3035, $W2236)&gt;0, "", MAX($Y$10:$Y2235)+1))</f>
        <v/>
      </c>
      <c r="Z2236" s="41">
        <v>2226</v>
      </c>
      <c r="AA2236" s="58" t="str">
        <f t="shared" si="1426"/>
        <v/>
      </c>
      <c r="AC2236" s="41" t="str">
        <f t="shared" si="1414"/>
        <v/>
      </c>
      <c r="AE2236" s="41" t="str">
        <f t="shared" si="1427"/>
        <v/>
      </c>
      <c r="AJ2236" s="154" t="str">
        <f t="shared" si="1428"/>
        <v/>
      </c>
      <c r="AL2236" s="120" t="str">
        <f t="shared" si="1429"/>
        <v/>
      </c>
      <c r="AM2236" s="104" t="str">
        <f t="shared" si="1430"/>
        <v/>
      </c>
      <c r="AN2236" s="104" t="str">
        <f t="shared" si="1431"/>
        <v/>
      </c>
      <c r="AO2236" s="104" t="str">
        <f t="shared" si="1415"/>
        <v/>
      </c>
      <c r="AP2236" s="104" t="str">
        <f t="shared" si="1416"/>
        <v/>
      </c>
      <c r="AQ2236" s="121" t="str">
        <f t="shared" si="1432"/>
        <v/>
      </c>
      <c r="AS2236" s="88" t="str">
        <f t="shared" si="1417"/>
        <v/>
      </c>
      <c r="AT2236" s="68" t="str">
        <f t="shared" si="1433"/>
        <v/>
      </c>
      <c r="AU2236" s="68" t="str">
        <f t="shared" si="1434"/>
        <v/>
      </c>
      <c r="AV2236" s="68" t="str">
        <f t="shared" si="1435"/>
        <v/>
      </c>
      <c r="AW2236" s="88" t="str">
        <f t="shared" si="1418"/>
        <v/>
      </c>
      <c r="AZ2236" s="88" t="str">
        <f t="shared" si="1419"/>
        <v/>
      </c>
      <c r="BA2236" s="68" t="str">
        <f t="shared" si="1420"/>
        <v/>
      </c>
      <c r="BB2236" s="68" t="str">
        <f t="shared" si="1421"/>
        <v/>
      </c>
      <c r="BC2236" s="68" t="str">
        <f t="shared" si="1422"/>
        <v/>
      </c>
      <c r="BD2236" s="69" t="str">
        <f t="shared" si="1423"/>
        <v/>
      </c>
      <c r="BE2236" s="69" t="str">
        <f t="shared" si="1436"/>
        <v/>
      </c>
      <c r="BT2236" s="138" t="str">
        <f t="shared" ca="1" si="1437"/>
        <v/>
      </c>
      <c r="BU2236" s="139" t="str">
        <f t="shared" ca="1" si="1438"/>
        <v/>
      </c>
      <c r="BW2236" s="138" t="str">
        <f t="shared" si="1439"/>
        <v/>
      </c>
      <c r="BX2236" s="104" t="str">
        <f t="shared" si="1440"/>
        <v/>
      </c>
      <c r="BY2236" s="139" t="str">
        <f t="shared" si="1441"/>
        <v/>
      </c>
      <c r="CA2236" s="138" t="str">
        <f t="shared" si="1442"/>
        <v/>
      </c>
      <c r="CB2236" s="104" t="str">
        <f t="shared" si="1443"/>
        <v/>
      </c>
      <c r="CC2236" s="139" t="str">
        <f t="shared" si="1444"/>
        <v/>
      </c>
      <c r="CE2236" s="162" t="str">
        <f t="shared" si="1445"/>
        <v/>
      </c>
      <c r="CF2236" s="163" t="str">
        <f t="shared" si="1446"/>
        <v/>
      </c>
      <c r="CG2236" s="164" t="str">
        <f t="shared" si="1447"/>
        <v/>
      </c>
      <c r="CI2236" s="162" t="str">
        <f t="shared" si="1448"/>
        <v/>
      </c>
      <c r="CJ2236" s="163" t="str">
        <f t="shared" si="1451"/>
        <v/>
      </c>
      <c r="CK2236" s="164" t="str">
        <f t="shared" si="1452"/>
        <v/>
      </c>
      <c r="CM2236" s="169" t="str">
        <f t="shared" si="1449"/>
        <v/>
      </c>
      <c r="CN2236" s="139" t="str">
        <f t="shared" si="1450"/>
        <v/>
      </c>
      <c r="CP2236" s="41" t="str">
        <f>IF($CM2236="", "", COUNTIF($CM$11:$CM$3035, "&lt;"&amp;$CM2236)+1+COUNTIF($CM$11:$CM2236, $CM2236)-1)</f>
        <v/>
      </c>
    </row>
    <row r="2237" spans="1:94" x14ac:dyDescent="0.25">
      <c r="A2237" s="40"/>
      <c r="B2237" s="82" t="str">
        <f>IF($I2237="", "", IFERROR(INDEX('Job Database'!$AE$11:$AE$3035, MATCH($I2237, 'Job Database'!$X$11:$X$3035, 0)), ""))</f>
        <v/>
      </c>
      <c r="C2237" s="69" t="str">
        <f>IF($I2237="", "", IF(COUNTIF('Job Database'!$X$11:$X$3035, $I2237)=0, $AC$5, $AC$4))</f>
        <v/>
      </c>
      <c r="D2237" s="40"/>
      <c r="E2237" s="85" t="str">
        <f>IF($I2237="", "", IF(IFERROR(INDEX('Job Database'!$M$11:$M$3035, MATCH($I2237, 'Job Database'!$X$11:$X$3035, 0)), "")="", "", IFERROR(INDEX('Job Database'!$M$11:$M$3035, MATCH($I2237, 'Job Database'!$X$11:$X$3035, 0)), "")))</f>
        <v/>
      </c>
      <c r="F2237" s="40"/>
      <c r="G2237" s="88" t="str">
        <f t="shared" si="1424"/>
        <v/>
      </c>
      <c r="H2237" s="40"/>
      <c r="I2237" s="24"/>
      <c r="J2237" s="34"/>
      <c r="K2237" s="106"/>
      <c r="L2237" s="79"/>
      <c r="M2237" s="34"/>
      <c r="N2237" s="79"/>
      <c r="O2237" s="31"/>
      <c r="P2237" s="53"/>
      <c r="Q2237" s="40"/>
      <c r="S2237" s="41" t="str">
        <f t="shared" si="1412"/>
        <v/>
      </c>
      <c r="T2237" s="41" t="str">
        <f t="shared" si="1413"/>
        <v/>
      </c>
      <c r="U2237" s="41" t="str">
        <f t="shared" si="1425"/>
        <v/>
      </c>
      <c r="W2237" s="74" t="str">
        <f>IF('Job Database'!$X2237="", "", 'Job Database'!$X2237)</f>
        <v/>
      </c>
      <c r="Y2237" s="41" t="str">
        <f>IF($W2237="", "", IF(COUNTIF($I$11:$I$3035, $W2237)&gt;0, "", MAX($Y$10:$Y2236)+1))</f>
        <v/>
      </c>
      <c r="Z2237" s="41">
        <v>2227</v>
      </c>
      <c r="AA2237" s="58" t="str">
        <f t="shared" si="1426"/>
        <v/>
      </c>
      <c r="AC2237" s="41" t="str">
        <f t="shared" si="1414"/>
        <v/>
      </c>
      <c r="AE2237" s="41" t="str">
        <f t="shared" si="1427"/>
        <v/>
      </c>
      <c r="AJ2237" s="154" t="str">
        <f t="shared" si="1428"/>
        <v/>
      </c>
      <c r="AL2237" s="120" t="str">
        <f t="shared" si="1429"/>
        <v/>
      </c>
      <c r="AM2237" s="104" t="str">
        <f t="shared" si="1430"/>
        <v/>
      </c>
      <c r="AN2237" s="104" t="str">
        <f t="shared" si="1431"/>
        <v/>
      </c>
      <c r="AO2237" s="104" t="str">
        <f t="shared" si="1415"/>
        <v/>
      </c>
      <c r="AP2237" s="104" t="str">
        <f t="shared" si="1416"/>
        <v/>
      </c>
      <c r="AQ2237" s="121" t="str">
        <f t="shared" si="1432"/>
        <v/>
      </c>
      <c r="AS2237" s="88" t="str">
        <f t="shared" si="1417"/>
        <v/>
      </c>
      <c r="AT2237" s="68" t="str">
        <f t="shared" si="1433"/>
        <v/>
      </c>
      <c r="AU2237" s="68" t="str">
        <f t="shared" si="1434"/>
        <v/>
      </c>
      <c r="AV2237" s="68" t="str">
        <f t="shared" si="1435"/>
        <v/>
      </c>
      <c r="AW2237" s="88" t="str">
        <f t="shared" si="1418"/>
        <v/>
      </c>
      <c r="AZ2237" s="88" t="str">
        <f t="shared" si="1419"/>
        <v/>
      </c>
      <c r="BA2237" s="68" t="str">
        <f t="shared" si="1420"/>
        <v/>
      </c>
      <c r="BB2237" s="68" t="str">
        <f t="shared" si="1421"/>
        <v/>
      </c>
      <c r="BC2237" s="68" t="str">
        <f t="shared" si="1422"/>
        <v/>
      </c>
      <c r="BD2237" s="69" t="str">
        <f t="shared" si="1423"/>
        <v/>
      </c>
      <c r="BE2237" s="69" t="str">
        <f t="shared" si="1436"/>
        <v/>
      </c>
      <c r="BT2237" s="138" t="str">
        <f t="shared" ca="1" si="1437"/>
        <v/>
      </c>
      <c r="BU2237" s="139" t="str">
        <f t="shared" ca="1" si="1438"/>
        <v/>
      </c>
      <c r="BW2237" s="138" t="str">
        <f t="shared" si="1439"/>
        <v/>
      </c>
      <c r="BX2237" s="104" t="str">
        <f t="shared" si="1440"/>
        <v/>
      </c>
      <c r="BY2237" s="139" t="str">
        <f t="shared" si="1441"/>
        <v/>
      </c>
      <c r="CA2237" s="138" t="str">
        <f t="shared" si="1442"/>
        <v/>
      </c>
      <c r="CB2237" s="104" t="str">
        <f t="shared" si="1443"/>
        <v/>
      </c>
      <c r="CC2237" s="139" t="str">
        <f t="shared" si="1444"/>
        <v/>
      </c>
      <c r="CE2237" s="162" t="str">
        <f t="shared" si="1445"/>
        <v/>
      </c>
      <c r="CF2237" s="163" t="str">
        <f t="shared" si="1446"/>
        <v/>
      </c>
      <c r="CG2237" s="164" t="str">
        <f t="shared" si="1447"/>
        <v/>
      </c>
      <c r="CI2237" s="162" t="str">
        <f t="shared" si="1448"/>
        <v/>
      </c>
      <c r="CJ2237" s="163" t="str">
        <f t="shared" si="1451"/>
        <v/>
      </c>
      <c r="CK2237" s="164" t="str">
        <f t="shared" si="1452"/>
        <v/>
      </c>
      <c r="CM2237" s="169" t="str">
        <f t="shared" si="1449"/>
        <v/>
      </c>
      <c r="CN2237" s="139" t="str">
        <f t="shared" si="1450"/>
        <v/>
      </c>
      <c r="CP2237" s="41" t="str">
        <f>IF($CM2237="", "", COUNTIF($CM$11:$CM$3035, "&lt;"&amp;$CM2237)+1+COUNTIF($CM$11:$CM2237, $CM2237)-1)</f>
        <v/>
      </c>
    </row>
    <row r="2238" spans="1:94" x14ac:dyDescent="0.25">
      <c r="A2238" s="40"/>
      <c r="B2238" s="82" t="str">
        <f>IF($I2238="", "", IFERROR(INDEX('Job Database'!$AE$11:$AE$3035, MATCH($I2238, 'Job Database'!$X$11:$X$3035, 0)), ""))</f>
        <v/>
      </c>
      <c r="C2238" s="69" t="str">
        <f>IF($I2238="", "", IF(COUNTIF('Job Database'!$X$11:$X$3035, $I2238)=0, $AC$5, $AC$4))</f>
        <v/>
      </c>
      <c r="D2238" s="40"/>
      <c r="E2238" s="85" t="str">
        <f>IF($I2238="", "", IF(IFERROR(INDEX('Job Database'!$M$11:$M$3035, MATCH($I2238, 'Job Database'!$X$11:$X$3035, 0)), "")="", "", IFERROR(INDEX('Job Database'!$M$11:$M$3035, MATCH($I2238, 'Job Database'!$X$11:$X$3035, 0)), "")))</f>
        <v/>
      </c>
      <c r="F2238" s="40"/>
      <c r="G2238" s="88" t="str">
        <f t="shared" si="1424"/>
        <v/>
      </c>
      <c r="H2238" s="40"/>
      <c r="I2238" s="24"/>
      <c r="J2238" s="34"/>
      <c r="K2238" s="106"/>
      <c r="L2238" s="79"/>
      <c r="M2238" s="34"/>
      <c r="N2238" s="79"/>
      <c r="O2238" s="31"/>
      <c r="P2238" s="53"/>
      <c r="Q2238" s="40"/>
      <c r="S2238" s="41" t="str">
        <f t="shared" si="1412"/>
        <v/>
      </c>
      <c r="T2238" s="41" t="str">
        <f t="shared" si="1413"/>
        <v/>
      </c>
      <c r="U2238" s="41" t="str">
        <f t="shared" si="1425"/>
        <v/>
      </c>
      <c r="W2238" s="74" t="str">
        <f>IF('Job Database'!$X2238="", "", 'Job Database'!$X2238)</f>
        <v/>
      </c>
      <c r="Y2238" s="41" t="str">
        <f>IF($W2238="", "", IF(COUNTIF($I$11:$I$3035, $W2238)&gt;0, "", MAX($Y$10:$Y2237)+1))</f>
        <v/>
      </c>
      <c r="Z2238" s="41">
        <v>2228</v>
      </c>
      <c r="AA2238" s="58" t="str">
        <f t="shared" si="1426"/>
        <v/>
      </c>
      <c r="AC2238" s="41" t="str">
        <f t="shared" si="1414"/>
        <v/>
      </c>
      <c r="AE2238" s="41" t="str">
        <f t="shared" si="1427"/>
        <v/>
      </c>
      <c r="AJ2238" s="154" t="str">
        <f t="shared" si="1428"/>
        <v/>
      </c>
      <c r="AL2238" s="120" t="str">
        <f t="shared" si="1429"/>
        <v/>
      </c>
      <c r="AM2238" s="104" t="str">
        <f t="shared" si="1430"/>
        <v/>
      </c>
      <c r="AN2238" s="104" t="str">
        <f t="shared" si="1431"/>
        <v/>
      </c>
      <c r="AO2238" s="104" t="str">
        <f t="shared" si="1415"/>
        <v/>
      </c>
      <c r="AP2238" s="104" t="str">
        <f t="shared" si="1416"/>
        <v/>
      </c>
      <c r="AQ2238" s="121" t="str">
        <f t="shared" si="1432"/>
        <v/>
      </c>
      <c r="AS2238" s="88" t="str">
        <f t="shared" si="1417"/>
        <v/>
      </c>
      <c r="AT2238" s="68" t="str">
        <f t="shared" si="1433"/>
        <v/>
      </c>
      <c r="AU2238" s="68" t="str">
        <f t="shared" si="1434"/>
        <v/>
      </c>
      <c r="AV2238" s="68" t="str">
        <f t="shared" si="1435"/>
        <v/>
      </c>
      <c r="AW2238" s="88" t="str">
        <f t="shared" si="1418"/>
        <v/>
      </c>
      <c r="AZ2238" s="88" t="str">
        <f t="shared" si="1419"/>
        <v/>
      </c>
      <c r="BA2238" s="68" t="str">
        <f t="shared" si="1420"/>
        <v/>
      </c>
      <c r="BB2238" s="68" t="str">
        <f t="shared" si="1421"/>
        <v/>
      </c>
      <c r="BC2238" s="68" t="str">
        <f t="shared" si="1422"/>
        <v/>
      </c>
      <c r="BD2238" s="69" t="str">
        <f t="shared" si="1423"/>
        <v/>
      </c>
      <c r="BE2238" s="69" t="str">
        <f t="shared" si="1436"/>
        <v/>
      </c>
      <c r="BT2238" s="138" t="str">
        <f t="shared" ca="1" si="1437"/>
        <v/>
      </c>
      <c r="BU2238" s="139" t="str">
        <f t="shared" ca="1" si="1438"/>
        <v/>
      </c>
      <c r="BW2238" s="138" t="str">
        <f t="shared" si="1439"/>
        <v/>
      </c>
      <c r="BX2238" s="104" t="str">
        <f t="shared" si="1440"/>
        <v/>
      </c>
      <c r="BY2238" s="139" t="str">
        <f t="shared" si="1441"/>
        <v/>
      </c>
      <c r="CA2238" s="138" t="str">
        <f t="shared" si="1442"/>
        <v/>
      </c>
      <c r="CB2238" s="104" t="str">
        <f t="shared" si="1443"/>
        <v/>
      </c>
      <c r="CC2238" s="139" t="str">
        <f t="shared" si="1444"/>
        <v/>
      </c>
      <c r="CE2238" s="162" t="str">
        <f t="shared" si="1445"/>
        <v/>
      </c>
      <c r="CF2238" s="163" t="str">
        <f t="shared" si="1446"/>
        <v/>
      </c>
      <c r="CG2238" s="164" t="str">
        <f t="shared" si="1447"/>
        <v/>
      </c>
      <c r="CI2238" s="162" t="str">
        <f t="shared" si="1448"/>
        <v/>
      </c>
      <c r="CJ2238" s="163" t="str">
        <f t="shared" si="1451"/>
        <v/>
      </c>
      <c r="CK2238" s="164" t="str">
        <f t="shared" si="1452"/>
        <v/>
      </c>
      <c r="CM2238" s="169" t="str">
        <f t="shared" si="1449"/>
        <v/>
      </c>
      <c r="CN2238" s="139" t="str">
        <f t="shared" si="1450"/>
        <v/>
      </c>
      <c r="CP2238" s="41" t="str">
        <f>IF($CM2238="", "", COUNTIF($CM$11:$CM$3035, "&lt;"&amp;$CM2238)+1+COUNTIF($CM$11:$CM2238, $CM2238)-1)</f>
        <v/>
      </c>
    </row>
    <row r="2239" spans="1:94" x14ac:dyDescent="0.25">
      <c r="A2239" s="40"/>
      <c r="B2239" s="82" t="str">
        <f>IF($I2239="", "", IFERROR(INDEX('Job Database'!$AE$11:$AE$3035, MATCH($I2239, 'Job Database'!$X$11:$X$3035, 0)), ""))</f>
        <v/>
      </c>
      <c r="C2239" s="69" t="str">
        <f>IF($I2239="", "", IF(COUNTIF('Job Database'!$X$11:$X$3035, $I2239)=0, $AC$5, $AC$4))</f>
        <v/>
      </c>
      <c r="D2239" s="40"/>
      <c r="E2239" s="85" t="str">
        <f>IF($I2239="", "", IF(IFERROR(INDEX('Job Database'!$M$11:$M$3035, MATCH($I2239, 'Job Database'!$X$11:$X$3035, 0)), "")="", "", IFERROR(INDEX('Job Database'!$M$11:$M$3035, MATCH($I2239, 'Job Database'!$X$11:$X$3035, 0)), "")))</f>
        <v/>
      </c>
      <c r="F2239" s="40"/>
      <c r="G2239" s="88" t="str">
        <f t="shared" si="1424"/>
        <v/>
      </c>
      <c r="H2239" s="40"/>
      <c r="I2239" s="24"/>
      <c r="J2239" s="34"/>
      <c r="K2239" s="106"/>
      <c r="L2239" s="79"/>
      <c r="M2239" s="34"/>
      <c r="N2239" s="79"/>
      <c r="O2239" s="31"/>
      <c r="P2239" s="53"/>
      <c r="Q2239" s="40"/>
      <c r="S2239" s="41" t="str">
        <f t="shared" si="1412"/>
        <v/>
      </c>
      <c r="T2239" s="41" t="str">
        <f t="shared" si="1413"/>
        <v/>
      </c>
      <c r="U2239" s="41" t="str">
        <f t="shared" si="1425"/>
        <v/>
      </c>
      <c r="W2239" s="74" t="str">
        <f>IF('Job Database'!$X2239="", "", 'Job Database'!$X2239)</f>
        <v/>
      </c>
      <c r="Y2239" s="41" t="str">
        <f>IF($W2239="", "", IF(COUNTIF($I$11:$I$3035, $W2239)&gt;0, "", MAX($Y$10:$Y2238)+1))</f>
        <v/>
      </c>
      <c r="Z2239" s="41">
        <v>2229</v>
      </c>
      <c r="AA2239" s="58" t="str">
        <f t="shared" si="1426"/>
        <v/>
      </c>
      <c r="AC2239" s="41" t="str">
        <f t="shared" si="1414"/>
        <v/>
      </c>
      <c r="AE2239" s="41" t="str">
        <f t="shared" si="1427"/>
        <v/>
      </c>
      <c r="AJ2239" s="154" t="str">
        <f t="shared" si="1428"/>
        <v/>
      </c>
      <c r="AL2239" s="120" t="str">
        <f t="shared" si="1429"/>
        <v/>
      </c>
      <c r="AM2239" s="104" t="str">
        <f t="shared" si="1430"/>
        <v/>
      </c>
      <c r="AN2239" s="104" t="str">
        <f t="shared" si="1431"/>
        <v/>
      </c>
      <c r="AO2239" s="104" t="str">
        <f t="shared" si="1415"/>
        <v/>
      </c>
      <c r="AP2239" s="104" t="str">
        <f t="shared" si="1416"/>
        <v/>
      </c>
      <c r="AQ2239" s="121" t="str">
        <f t="shared" si="1432"/>
        <v/>
      </c>
      <c r="AS2239" s="88" t="str">
        <f t="shared" si="1417"/>
        <v/>
      </c>
      <c r="AT2239" s="68" t="str">
        <f t="shared" si="1433"/>
        <v/>
      </c>
      <c r="AU2239" s="68" t="str">
        <f t="shared" si="1434"/>
        <v/>
      </c>
      <c r="AV2239" s="68" t="str">
        <f t="shared" si="1435"/>
        <v/>
      </c>
      <c r="AW2239" s="88" t="str">
        <f t="shared" si="1418"/>
        <v/>
      </c>
      <c r="AZ2239" s="88" t="str">
        <f t="shared" si="1419"/>
        <v/>
      </c>
      <c r="BA2239" s="68" t="str">
        <f t="shared" si="1420"/>
        <v/>
      </c>
      <c r="BB2239" s="68" t="str">
        <f t="shared" si="1421"/>
        <v/>
      </c>
      <c r="BC2239" s="68" t="str">
        <f t="shared" si="1422"/>
        <v/>
      </c>
      <c r="BD2239" s="69" t="str">
        <f t="shared" si="1423"/>
        <v/>
      </c>
      <c r="BE2239" s="69" t="str">
        <f t="shared" si="1436"/>
        <v/>
      </c>
      <c r="BT2239" s="138" t="str">
        <f t="shared" ca="1" si="1437"/>
        <v/>
      </c>
      <c r="BU2239" s="139" t="str">
        <f t="shared" ca="1" si="1438"/>
        <v/>
      </c>
      <c r="BW2239" s="138" t="str">
        <f t="shared" si="1439"/>
        <v/>
      </c>
      <c r="BX2239" s="104" t="str">
        <f t="shared" si="1440"/>
        <v/>
      </c>
      <c r="BY2239" s="139" t="str">
        <f t="shared" si="1441"/>
        <v/>
      </c>
      <c r="CA2239" s="138" t="str">
        <f t="shared" si="1442"/>
        <v/>
      </c>
      <c r="CB2239" s="104" t="str">
        <f t="shared" si="1443"/>
        <v/>
      </c>
      <c r="CC2239" s="139" t="str">
        <f t="shared" si="1444"/>
        <v/>
      </c>
      <c r="CE2239" s="162" t="str">
        <f t="shared" si="1445"/>
        <v/>
      </c>
      <c r="CF2239" s="163" t="str">
        <f t="shared" si="1446"/>
        <v/>
      </c>
      <c r="CG2239" s="164" t="str">
        <f t="shared" si="1447"/>
        <v/>
      </c>
      <c r="CI2239" s="162" t="str">
        <f t="shared" si="1448"/>
        <v/>
      </c>
      <c r="CJ2239" s="163" t="str">
        <f t="shared" si="1451"/>
        <v/>
      </c>
      <c r="CK2239" s="164" t="str">
        <f t="shared" si="1452"/>
        <v/>
      </c>
      <c r="CM2239" s="169" t="str">
        <f t="shared" si="1449"/>
        <v/>
      </c>
      <c r="CN2239" s="139" t="str">
        <f t="shared" si="1450"/>
        <v/>
      </c>
      <c r="CP2239" s="41" t="str">
        <f>IF($CM2239="", "", COUNTIF($CM$11:$CM$3035, "&lt;"&amp;$CM2239)+1+COUNTIF($CM$11:$CM2239, $CM2239)-1)</f>
        <v/>
      </c>
    </row>
    <row r="2240" spans="1:94" x14ac:dyDescent="0.25">
      <c r="A2240" s="40"/>
      <c r="B2240" s="82" t="str">
        <f>IF($I2240="", "", IFERROR(INDEX('Job Database'!$AE$11:$AE$3035, MATCH($I2240, 'Job Database'!$X$11:$X$3035, 0)), ""))</f>
        <v/>
      </c>
      <c r="C2240" s="69" t="str">
        <f>IF($I2240="", "", IF(COUNTIF('Job Database'!$X$11:$X$3035, $I2240)=0, $AC$5, $AC$4))</f>
        <v/>
      </c>
      <c r="D2240" s="40"/>
      <c r="E2240" s="85" t="str">
        <f>IF($I2240="", "", IF(IFERROR(INDEX('Job Database'!$M$11:$M$3035, MATCH($I2240, 'Job Database'!$X$11:$X$3035, 0)), "")="", "", IFERROR(INDEX('Job Database'!$M$11:$M$3035, MATCH($I2240, 'Job Database'!$X$11:$X$3035, 0)), "")))</f>
        <v/>
      </c>
      <c r="F2240" s="40"/>
      <c r="G2240" s="88" t="str">
        <f t="shared" si="1424"/>
        <v/>
      </c>
      <c r="H2240" s="40"/>
      <c r="I2240" s="24"/>
      <c r="J2240" s="34"/>
      <c r="K2240" s="106"/>
      <c r="L2240" s="79"/>
      <c r="M2240" s="34"/>
      <c r="N2240" s="79"/>
      <c r="O2240" s="31"/>
      <c r="P2240" s="53"/>
      <c r="Q2240" s="40"/>
      <c r="S2240" s="41" t="str">
        <f t="shared" si="1412"/>
        <v/>
      </c>
      <c r="T2240" s="41" t="str">
        <f t="shared" si="1413"/>
        <v/>
      </c>
      <c r="U2240" s="41" t="str">
        <f t="shared" si="1425"/>
        <v/>
      </c>
      <c r="W2240" s="74" t="str">
        <f>IF('Job Database'!$X2240="", "", 'Job Database'!$X2240)</f>
        <v/>
      </c>
      <c r="Y2240" s="41" t="str">
        <f>IF($W2240="", "", IF(COUNTIF($I$11:$I$3035, $W2240)&gt;0, "", MAX($Y$10:$Y2239)+1))</f>
        <v/>
      </c>
      <c r="Z2240" s="41">
        <v>2230</v>
      </c>
      <c r="AA2240" s="58" t="str">
        <f t="shared" si="1426"/>
        <v/>
      </c>
      <c r="AC2240" s="41" t="str">
        <f t="shared" si="1414"/>
        <v/>
      </c>
      <c r="AE2240" s="41" t="str">
        <f t="shared" si="1427"/>
        <v/>
      </c>
      <c r="AJ2240" s="154" t="str">
        <f t="shared" si="1428"/>
        <v/>
      </c>
      <c r="AL2240" s="120" t="str">
        <f t="shared" si="1429"/>
        <v/>
      </c>
      <c r="AM2240" s="104" t="str">
        <f t="shared" si="1430"/>
        <v/>
      </c>
      <c r="AN2240" s="104" t="str">
        <f t="shared" si="1431"/>
        <v/>
      </c>
      <c r="AO2240" s="104" t="str">
        <f t="shared" si="1415"/>
        <v/>
      </c>
      <c r="AP2240" s="104" t="str">
        <f t="shared" si="1416"/>
        <v/>
      </c>
      <c r="AQ2240" s="121" t="str">
        <f t="shared" si="1432"/>
        <v/>
      </c>
      <c r="AS2240" s="88" t="str">
        <f t="shared" si="1417"/>
        <v/>
      </c>
      <c r="AT2240" s="68" t="str">
        <f t="shared" si="1433"/>
        <v/>
      </c>
      <c r="AU2240" s="68" t="str">
        <f t="shared" si="1434"/>
        <v/>
      </c>
      <c r="AV2240" s="68" t="str">
        <f t="shared" si="1435"/>
        <v/>
      </c>
      <c r="AW2240" s="88" t="str">
        <f t="shared" si="1418"/>
        <v/>
      </c>
      <c r="AZ2240" s="88" t="str">
        <f t="shared" si="1419"/>
        <v/>
      </c>
      <c r="BA2240" s="68" t="str">
        <f t="shared" si="1420"/>
        <v/>
      </c>
      <c r="BB2240" s="68" t="str">
        <f t="shared" si="1421"/>
        <v/>
      </c>
      <c r="BC2240" s="68" t="str">
        <f t="shared" si="1422"/>
        <v/>
      </c>
      <c r="BD2240" s="69" t="str">
        <f t="shared" si="1423"/>
        <v/>
      </c>
      <c r="BE2240" s="69" t="str">
        <f t="shared" si="1436"/>
        <v/>
      </c>
      <c r="BT2240" s="138" t="str">
        <f t="shared" ca="1" si="1437"/>
        <v/>
      </c>
      <c r="BU2240" s="139" t="str">
        <f t="shared" ca="1" si="1438"/>
        <v/>
      </c>
      <c r="BW2240" s="138" t="str">
        <f t="shared" si="1439"/>
        <v/>
      </c>
      <c r="BX2240" s="104" t="str">
        <f t="shared" si="1440"/>
        <v/>
      </c>
      <c r="BY2240" s="139" t="str">
        <f t="shared" si="1441"/>
        <v/>
      </c>
      <c r="CA2240" s="138" t="str">
        <f t="shared" si="1442"/>
        <v/>
      </c>
      <c r="CB2240" s="104" t="str">
        <f t="shared" si="1443"/>
        <v/>
      </c>
      <c r="CC2240" s="139" t="str">
        <f t="shared" si="1444"/>
        <v/>
      </c>
      <c r="CE2240" s="162" t="str">
        <f t="shared" si="1445"/>
        <v/>
      </c>
      <c r="CF2240" s="163" t="str">
        <f t="shared" si="1446"/>
        <v/>
      </c>
      <c r="CG2240" s="164" t="str">
        <f t="shared" si="1447"/>
        <v/>
      </c>
      <c r="CI2240" s="162" t="str">
        <f t="shared" si="1448"/>
        <v/>
      </c>
      <c r="CJ2240" s="163" t="str">
        <f t="shared" si="1451"/>
        <v/>
      </c>
      <c r="CK2240" s="164" t="str">
        <f t="shared" si="1452"/>
        <v/>
      </c>
      <c r="CM2240" s="169" t="str">
        <f t="shared" si="1449"/>
        <v/>
      </c>
      <c r="CN2240" s="139" t="str">
        <f t="shared" si="1450"/>
        <v/>
      </c>
      <c r="CP2240" s="41" t="str">
        <f>IF($CM2240="", "", COUNTIF($CM$11:$CM$3035, "&lt;"&amp;$CM2240)+1+COUNTIF($CM$11:$CM2240, $CM2240)-1)</f>
        <v/>
      </c>
    </row>
    <row r="2241" spans="1:94" x14ac:dyDescent="0.25">
      <c r="A2241" s="40"/>
      <c r="B2241" s="82" t="str">
        <f>IF($I2241="", "", IFERROR(INDEX('Job Database'!$AE$11:$AE$3035, MATCH($I2241, 'Job Database'!$X$11:$X$3035, 0)), ""))</f>
        <v/>
      </c>
      <c r="C2241" s="69" t="str">
        <f>IF($I2241="", "", IF(COUNTIF('Job Database'!$X$11:$X$3035, $I2241)=0, $AC$5, $AC$4))</f>
        <v/>
      </c>
      <c r="D2241" s="40"/>
      <c r="E2241" s="85" t="str">
        <f>IF($I2241="", "", IF(IFERROR(INDEX('Job Database'!$M$11:$M$3035, MATCH($I2241, 'Job Database'!$X$11:$X$3035, 0)), "")="", "", IFERROR(INDEX('Job Database'!$M$11:$M$3035, MATCH($I2241, 'Job Database'!$X$11:$X$3035, 0)), "")))</f>
        <v/>
      </c>
      <c r="F2241" s="40"/>
      <c r="G2241" s="88" t="str">
        <f t="shared" si="1424"/>
        <v/>
      </c>
      <c r="H2241" s="40"/>
      <c r="I2241" s="24"/>
      <c r="J2241" s="34"/>
      <c r="K2241" s="106"/>
      <c r="L2241" s="79"/>
      <c r="M2241" s="34"/>
      <c r="N2241" s="79"/>
      <c r="O2241" s="31"/>
      <c r="P2241" s="53"/>
      <c r="Q2241" s="40"/>
      <c r="S2241" s="41" t="str">
        <f t="shared" si="1412"/>
        <v/>
      </c>
      <c r="T2241" s="41" t="str">
        <f t="shared" si="1413"/>
        <v/>
      </c>
      <c r="U2241" s="41" t="str">
        <f t="shared" si="1425"/>
        <v/>
      </c>
      <c r="W2241" s="74" t="str">
        <f>IF('Job Database'!$X2241="", "", 'Job Database'!$X2241)</f>
        <v/>
      </c>
      <c r="Y2241" s="41" t="str">
        <f>IF($W2241="", "", IF(COUNTIF($I$11:$I$3035, $W2241)&gt;0, "", MAX($Y$10:$Y2240)+1))</f>
        <v/>
      </c>
      <c r="Z2241" s="41">
        <v>2231</v>
      </c>
      <c r="AA2241" s="58" t="str">
        <f t="shared" si="1426"/>
        <v/>
      </c>
      <c r="AC2241" s="41" t="str">
        <f t="shared" si="1414"/>
        <v/>
      </c>
      <c r="AE2241" s="41" t="str">
        <f t="shared" si="1427"/>
        <v/>
      </c>
      <c r="AJ2241" s="154" t="str">
        <f t="shared" si="1428"/>
        <v/>
      </c>
      <c r="AL2241" s="120" t="str">
        <f t="shared" si="1429"/>
        <v/>
      </c>
      <c r="AM2241" s="104" t="str">
        <f t="shared" si="1430"/>
        <v/>
      </c>
      <c r="AN2241" s="104" t="str">
        <f t="shared" si="1431"/>
        <v/>
      </c>
      <c r="AO2241" s="104" t="str">
        <f t="shared" si="1415"/>
        <v/>
      </c>
      <c r="AP2241" s="104" t="str">
        <f t="shared" si="1416"/>
        <v/>
      </c>
      <c r="AQ2241" s="121" t="str">
        <f t="shared" si="1432"/>
        <v/>
      </c>
      <c r="AS2241" s="88" t="str">
        <f t="shared" si="1417"/>
        <v/>
      </c>
      <c r="AT2241" s="68" t="str">
        <f t="shared" si="1433"/>
        <v/>
      </c>
      <c r="AU2241" s="68" t="str">
        <f t="shared" si="1434"/>
        <v/>
      </c>
      <c r="AV2241" s="68" t="str">
        <f t="shared" si="1435"/>
        <v/>
      </c>
      <c r="AW2241" s="88" t="str">
        <f t="shared" si="1418"/>
        <v/>
      </c>
      <c r="AZ2241" s="88" t="str">
        <f t="shared" si="1419"/>
        <v/>
      </c>
      <c r="BA2241" s="68" t="str">
        <f t="shared" si="1420"/>
        <v/>
      </c>
      <c r="BB2241" s="68" t="str">
        <f t="shared" si="1421"/>
        <v/>
      </c>
      <c r="BC2241" s="68" t="str">
        <f t="shared" si="1422"/>
        <v/>
      </c>
      <c r="BD2241" s="69" t="str">
        <f t="shared" si="1423"/>
        <v/>
      </c>
      <c r="BE2241" s="69" t="str">
        <f t="shared" si="1436"/>
        <v/>
      </c>
      <c r="BT2241" s="138" t="str">
        <f t="shared" ca="1" si="1437"/>
        <v/>
      </c>
      <c r="BU2241" s="139" t="str">
        <f t="shared" ca="1" si="1438"/>
        <v/>
      </c>
      <c r="BW2241" s="138" t="str">
        <f t="shared" si="1439"/>
        <v/>
      </c>
      <c r="BX2241" s="104" t="str">
        <f t="shared" si="1440"/>
        <v/>
      </c>
      <c r="BY2241" s="139" t="str">
        <f t="shared" si="1441"/>
        <v/>
      </c>
      <c r="CA2241" s="138" t="str">
        <f t="shared" si="1442"/>
        <v/>
      </c>
      <c r="CB2241" s="104" t="str">
        <f t="shared" si="1443"/>
        <v/>
      </c>
      <c r="CC2241" s="139" t="str">
        <f t="shared" si="1444"/>
        <v/>
      </c>
      <c r="CE2241" s="162" t="str">
        <f t="shared" si="1445"/>
        <v/>
      </c>
      <c r="CF2241" s="163" t="str">
        <f t="shared" si="1446"/>
        <v/>
      </c>
      <c r="CG2241" s="164" t="str">
        <f t="shared" si="1447"/>
        <v/>
      </c>
      <c r="CI2241" s="162" t="str">
        <f t="shared" si="1448"/>
        <v/>
      </c>
      <c r="CJ2241" s="163" t="str">
        <f t="shared" si="1451"/>
        <v/>
      </c>
      <c r="CK2241" s="164" t="str">
        <f t="shared" si="1452"/>
        <v/>
      </c>
      <c r="CM2241" s="169" t="str">
        <f t="shared" si="1449"/>
        <v/>
      </c>
      <c r="CN2241" s="139" t="str">
        <f t="shared" si="1450"/>
        <v/>
      </c>
      <c r="CP2241" s="41" t="str">
        <f>IF($CM2241="", "", COUNTIF($CM$11:$CM$3035, "&lt;"&amp;$CM2241)+1+COUNTIF($CM$11:$CM2241, $CM2241)-1)</f>
        <v/>
      </c>
    </row>
    <row r="2242" spans="1:94" x14ac:dyDescent="0.25">
      <c r="A2242" s="40"/>
      <c r="B2242" s="82" t="str">
        <f>IF($I2242="", "", IFERROR(INDEX('Job Database'!$AE$11:$AE$3035, MATCH($I2242, 'Job Database'!$X$11:$X$3035, 0)), ""))</f>
        <v/>
      </c>
      <c r="C2242" s="69" t="str">
        <f>IF($I2242="", "", IF(COUNTIF('Job Database'!$X$11:$X$3035, $I2242)=0, $AC$5, $AC$4))</f>
        <v/>
      </c>
      <c r="D2242" s="40"/>
      <c r="E2242" s="85" t="str">
        <f>IF($I2242="", "", IF(IFERROR(INDEX('Job Database'!$M$11:$M$3035, MATCH($I2242, 'Job Database'!$X$11:$X$3035, 0)), "")="", "", IFERROR(INDEX('Job Database'!$M$11:$M$3035, MATCH($I2242, 'Job Database'!$X$11:$X$3035, 0)), "")))</f>
        <v/>
      </c>
      <c r="F2242" s="40"/>
      <c r="G2242" s="88" t="str">
        <f t="shared" si="1424"/>
        <v/>
      </c>
      <c r="H2242" s="40"/>
      <c r="I2242" s="24"/>
      <c r="J2242" s="34"/>
      <c r="K2242" s="106"/>
      <c r="L2242" s="79"/>
      <c r="M2242" s="34"/>
      <c r="N2242" s="79"/>
      <c r="O2242" s="31"/>
      <c r="P2242" s="53"/>
      <c r="Q2242" s="40"/>
      <c r="S2242" s="41" t="str">
        <f t="shared" si="1412"/>
        <v/>
      </c>
      <c r="T2242" s="41" t="str">
        <f t="shared" si="1413"/>
        <v/>
      </c>
      <c r="U2242" s="41" t="str">
        <f t="shared" si="1425"/>
        <v/>
      </c>
      <c r="W2242" s="74" t="str">
        <f>IF('Job Database'!$X2242="", "", 'Job Database'!$X2242)</f>
        <v/>
      </c>
      <c r="Y2242" s="41" t="str">
        <f>IF($W2242="", "", IF(COUNTIF($I$11:$I$3035, $W2242)&gt;0, "", MAX($Y$10:$Y2241)+1))</f>
        <v/>
      </c>
      <c r="Z2242" s="41">
        <v>2232</v>
      </c>
      <c r="AA2242" s="58" t="str">
        <f t="shared" si="1426"/>
        <v/>
      </c>
      <c r="AC2242" s="41" t="str">
        <f t="shared" si="1414"/>
        <v/>
      </c>
      <c r="AE2242" s="41" t="str">
        <f t="shared" si="1427"/>
        <v/>
      </c>
      <c r="AJ2242" s="154" t="str">
        <f t="shared" si="1428"/>
        <v/>
      </c>
      <c r="AL2242" s="120" t="str">
        <f t="shared" si="1429"/>
        <v/>
      </c>
      <c r="AM2242" s="104" t="str">
        <f t="shared" si="1430"/>
        <v/>
      </c>
      <c r="AN2242" s="104" t="str">
        <f t="shared" si="1431"/>
        <v/>
      </c>
      <c r="AO2242" s="104" t="str">
        <f t="shared" si="1415"/>
        <v/>
      </c>
      <c r="AP2242" s="104" t="str">
        <f t="shared" si="1416"/>
        <v/>
      </c>
      <c r="AQ2242" s="121" t="str">
        <f t="shared" si="1432"/>
        <v/>
      </c>
      <c r="AS2242" s="88" t="str">
        <f t="shared" si="1417"/>
        <v/>
      </c>
      <c r="AT2242" s="68" t="str">
        <f t="shared" si="1433"/>
        <v/>
      </c>
      <c r="AU2242" s="68" t="str">
        <f t="shared" si="1434"/>
        <v/>
      </c>
      <c r="AV2242" s="68" t="str">
        <f t="shared" si="1435"/>
        <v/>
      </c>
      <c r="AW2242" s="88" t="str">
        <f t="shared" si="1418"/>
        <v/>
      </c>
      <c r="AZ2242" s="88" t="str">
        <f t="shared" si="1419"/>
        <v/>
      </c>
      <c r="BA2242" s="68" t="str">
        <f t="shared" si="1420"/>
        <v/>
      </c>
      <c r="BB2242" s="68" t="str">
        <f t="shared" si="1421"/>
        <v/>
      </c>
      <c r="BC2242" s="68" t="str">
        <f t="shared" si="1422"/>
        <v/>
      </c>
      <c r="BD2242" s="69" t="str">
        <f t="shared" si="1423"/>
        <v/>
      </c>
      <c r="BE2242" s="69" t="str">
        <f t="shared" si="1436"/>
        <v/>
      </c>
      <c r="BT2242" s="138" t="str">
        <f t="shared" ca="1" si="1437"/>
        <v/>
      </c>
      <c r="BU2242" s="139" t="str">
        <f t="shared" ca="1" si="1438"/>
        <v/>
      </c>
      <c r="BW2242" s="138" t="str">
        <f t="shared" si="1439"/>
        <v/>
      </c>
      <c r="BX2242" s="104" t="str">
        <f t="shared" si="1440"/>
        <v/>
      </c>
      <c r="BY2242" s="139" t="str">
        <f t="shared" si="1441"/>
        <v/>
      </c>
      <c r="CA2242" s="138" t="str">
        <f t="shared" si="1442"/>
        <v/>
      </c>
      <c r="CB2242" s="104" t="str">
        <f t="shared" si="1443"/>
        <v/>
      </c>
      <c r="CC2242" s="139" t="str">
        <f t="shared" si="1444"/>
        <v/>
      </c>
      <c r="CE2242" s="162" t="str">
        <f t="shared" si="1445"/>
        <v/>
      </c>
      <c r="CF2242" s="163" t="str">
        <f t="shared" si="1446"/>
        <v/>
      </c>
      <c r="CG2242" s="164" t="str">
        <f t="shared" si="1447"/>
        <v/>
      </c>
      <c r="CI2242" s="162" t="str">
        <f t="shared" si="1448"/>
        <v/>
      </c>
      <c r="CJ2242" s="163" t="str">
        <f t="shared" si="1451"/>
        <v/>
      </c>
      <c r="CK2242" s="164" t="str">
        <f t="shared" si="1452"/>
        <v/>
      </c>
      <c r="CM2242" s="169" t="str">
        <f t="shared" si="1449"/>
        <v/>
      </c>
      <c r="CN2242" s="139" t="str">
        <f t="shared" si="1450"/>
        <v/>
      </c>
      <c r="CP2242" s="41" t="str">
        <f>IF($CM2242="", "", COUNTIF($CM$11:$CM$3035, "&lt;"&amp;$CM2242)+1+COUNTIF($CM$11:$CM2242, $CM2242)-1)</f>
        <v/>
      </c>
    </row>
    <row r="2243" spans="1:94" x14ac:dyDescent="0.25">
      <c r="A2243" s="40"/>
      <c r="B2243" s="82" t="str">
        <f>IF($I2243="", "", IFERROR(INDEX('Job Database'!$AE$11:$AE$3035, MATCH($I2243, 'Job Database'!$X$11:$X$3035, 0)), ""))</f>
        <v/>
      </c>
      <c r="C2243" s="69" t="str">
        <f>IF($I2243="", "", IF(COUNTIF('Job Database'!$X$11:$X$3035, $I2243)=0, $AC$5, $AC$4))</f>
        <v/>
      </c>
      <c r="D2243" s="40"/>
      <c r="E2243" s="85" t="str">
        <f>IF($I2243="", "", IF(IFERROR(INDEX('Job Database'!$M$11:$M$3035, MATCH($I2243, 'Job Database'!$X$11:$X$3035, 0)), "")="", "", IFERROR(INDEX('Job Database'!$M$11:$M$3035, MATCH($I2243, 'Job Database'!$X$11:$X$3035, 0)), "")))</f>
        <v/>
      </c>
      <c r="F2243" s="40"/>
      <c r="G2243" s="88" t="str">
        <f t="shared" si="1424"/>
        <v/>
      </c>
      <c r="H2243" s="40"/>
      <c r="I2243" s="24"/>
      <c r="J2243" s="34"/>
      <c r="K2243" s="106"/>
      <c r="L2243" s="79"/>
      <c r="M2243" s="34"/>
      <c r="N2243" s="79"/>
      <c r="O2243" s="31"/>
      <c r="P2243" s="53"/>
      <c r="Q2243" s="40"/>
      <c r="S2243" s="41" t="str">
        <f t="shared" si="1412"/>
        <v/>
      </c>
      <c r="T2243" s="41" t="str">
        <f t="shared" si="1413"/>
        <v/>
      </c>
      <c r="U2243" s="41" t="str">
        <f t="shared" si="1425"/>
        <v/>
      </c>
      <c r="W2243" s="74" t="str">
        <f>IF('Job Database'!$X2243="", "", 'Job Database'!$X2243)</f>
        <v/>
      </c>
      <c r="Y2243" s="41" t="str">
        <f>IF($W2243="", "", IF(COUNTIF($I$11:$I$3035, $W2243)&gt;0, "", MAX($Y$10:$Y2242)+1))</f>
        <v/>
      </c>
      <c r="Z2243" s="41">
        <v>2233</v>
      </c>
      <c r="AA2243" s="58" t="str">
        <f t="shared" si="1426"/>
        <v/>
      </c>
      <c r="AC2243" s="41" t="str">
        <f t="shared" si="1414"/>
        <v/>
      </c>
      <c r="AE2243" s="41" t="str">
        <f t="shared" si="1427"/>
        <v/>
      </c>
      <c r="AJ2243" s="154" t="str">
        <f t="shared" si="1428"/>
        <v/>
      </c>
      <c r="AL2243" s="120" t="str">
        <f t="shared" si="1429"/>
        <v/>
      </c>
      <c r="AM2243" s="104" t="str">
        <f t="shared" si="1430"/>
        <v/>
      </c>
      <c r="AN2243" s="104" t="str">
        <f t="shared" si="1431"/>
        <v/>
      </c>
      <c r="AO2243" s="104" t="str">
        <f t="shared" si="1415"/>
        <v/>
      </c>
      <c r="AP2243" s="104" t="str">
        <f t="shared" si="1416"/>
        <v/>
      </c>
      <c r="AQ2243" s="121" t="str">
        <f t="shared" si="1432"/>
        <v/>
      </c>
      <c r="AS2243" s="88" t="str">
        <f t="shared" si="1417"/>
        <v/>
      </c>
      <c r="AT2243" s="68" t="str">
        <f t="shared" si="1433"/>
        <v/>
      </c>
      <c r="AU2243" s="68" t="str">
        <f t="shared" si="1434"/>
        <v/>
      </c>
      <c r="AV2243" s="68" t="str">
        <f t="shared" si="1435"/>
        <v/>
      </c>
      <c r="AW2243" s="88" t="str">
        <f t="shared" si="1418"/>
        <v/>
      </c>
      <c r="AZ2243" s="88" t="str">
        <f t="shared" si="1419"/>
        <v/>
      </c>
      <c r="BA2243" s="68" t="str">
        <f t="shared" si="1420"/>
        <v/>
      </c>
      <c r="BB2243" s="68" t="str">
        <f t="shared" si="1421"/>
        <v/>
      </c>
      <c r="BC2243" s="68" t="str">
        <f t="shared" si="1422"/>
        <v/>
      </c>
      <c r="BD2243" s="69" t="str">
        <f t="shared" si="1423"/>
        <v/>
      </c>
      <c r="BE2243" s="69" t="str">
        <f t="shared" si="1436"/>
        <v/>
      </c>
      <c r="BT2243" s="138" t="str">
        <f t="shared" ca="1" si="1437"/>
        <v/>
      </c>
      <c r="BU2243" s="139" t="str">
        <f t="shared" ca="1" si="1438"/>
        <v/>
      </c>
      <c r="BW2243" s="138" t="str">
        <f t="shared" si="1439"/>
        <v/>
      </c>
      <c r="BX2243" s="104" t="str">
        <f t="shared" si="1440"/>
        <v/>
      </c>
      <c r="BY2243" s="139" t="str">
        <f t="shared" si="1441"/>
        <v/>
      </c>
      <c r="CA2243" s="138" t="str">
        <f t="shared" si="1442"/>
        <v/>
      </c>
      <c r="CB2243" s="104" t="str">
        <f t="shared" si="1443"/>
        <v/>
      </c>
      <c r="CC2243" s="139" t="str">
        <f t="shared" si="1444"/>
        <v/>
      </c>
      <c r="CE2243" s="162" t="str">
        <f t="shared" si="1445"/>
        <v/>
      </c>
      <c r="CF2243" s="163" t="str">
        <f t="shared" si="1446"/>
        <v/>
      </c>
      <c r="CG2243" s="164" t="str">
        <f t="shared" si="1447"/>
        <v/>
      </c>
      <c r="CI2243" s="162" t="str">
        <f t="shared" si="1448"/>
        <v/>
      </c>
      <c r="CJ2243" s="163" t="str">
        <f t="shared" si="1451"/>
        <v/>
      </c>
      <c r="CK2243" s="164" t="str">
        <f t="shared" si="1452"/>
        <v/>
      </c>
      <c r="CM2243" s="169" t="str">
        <f t="shared" si="1449"/>
        <v/>
      </c>
      <c r="CN2243" s="139" t="str">
        <f t="shared" si="1450"/>
        <v/>
      </c>
      <c r="CP2243" s="41" t="str">
        <f>IF($CM2243="", "", COUNTIF($CM$11:$CM$3035, "&lt;"&amp;$CM2243)+1+COUNTIF($CM$11:$CM2243, $CM2243)-1)</f>
        <v/>
      </c>
    </row>
    <row r="2244" spans="1:94" x14ac:dyDescent="0.25">
      <c r="A2244" s="40"/>
      <c r="B2244" s="82" t="str">
        <f>IF($I2244="", "", IFERROR(INDEX('Job Database'!$AE$11:$AE$3035, MATCH($I2244, 'Job Database'!$X$11:$X$3035, 0)), ""))</f>
        <v/>
      </c>
      <c r="C2244" s="69" t="str">
        <f>IF($I2244="", "", IF(COUNTIF('Job Database'!$X$11:$X$3035, $I2244)=0, $AC$5, $AC$4))</f>
        <v/>
      </c>
      <c r="D2244" s="40"/>
      <c r="E2244" s="85" t="str">
        <f>IF($I2244="", "", IF(IFERROR(INDEX('Job Database'!$M$11:$M$3035, MATCH($I2244, 'Job Database'!$X$11:$X$3035, 0)), "")="", "", IFERROR(INDEX('Job Database'!$M$11:$M$3035, MATCH($I2244, 'Job Database'!$X$11:$X$3035, 0)), "")))</f>
        <v/>
      </c>
      <c r="F2244" s="40"/>
      <c r="G2244" s="88" t="str">
        <f t="shared" si="1424"/>
        <v/>
      </c>
      <c r="H2244" s="40"/>
      <c r="I2244" s="24"/>
      <c r="J2244" s="34"/>
      <c r="K2244" s="106"/>
      <c r="L2244" s="79"/>
      <c r="M2244" s="34"/>
      <c r="N2244" s="79"/>
      <c r="O2244" s="31"/>
      <c r="P2244" s="53"/>
      <c r="Q2244" s="40"/>
      <c r="S2244" s="41" t="str">
        <f t="shared" si="1412"/>
        <v/>
      </c>
      <c r="T2244" s="41" t="str">
        <f t="shared" si="1413"/>
        <v/>
      </c>
      <c r="U2244" s="41" t="str">
        <f t="shared" si="1425"/>
        <v/>
      </c>
      <c r="W2244" s="74" t="str">
        <f>IF('Job Database'!$X2244="", "", 'Job Database'!$X2244)</f>
        <v/>
      </c>
      <c r="Y2244" s="41" t="str">
        <f>IF($W2244="", "", IF(COUNTIF($I$11:$I$3035, $W2244)&gt;0, "", MAX($Y$10:$Y2243)+1))</f>
        <v/>
      </c>
      <c r="Z2244" s="41">
        <v>2234</v>
      </c>
      <c r="AA2244" s="58" t="str">
        <f t="shared" si="1426"/>
        <v/>
      </c>
      <c r="AC2244" s="41" t="str">
        <f t="shared" si="1414"/>
        <v/>
      </c>
      <c r="AE2244" s="41" t="str">
        <f t="shared" si="1427"/>
        <v/>
      </c>
      <c r="AJ2244" s="154" t="str">
        <f t="shared" si="1428"/>
        <v/>
      </c>
      <c r="AL2244" s="120" t="str">
        <f t="shared" si="1429"/>
        <v/>
      </c>
      <c r="AM2244" s="104" t="str">
        <f t="shared" si="1430"/>
        <v/>
      </c>
      <c r="AN2244" s="104" t="str">
        <f t="shared" si="1431"/>
        <v/>
      </c>
      <c r="AO2244" s="104" t="str">
        <f t="shared" si="1415"/>
        <v/>
      </c>
      <c r="AP2244" s="104" t="str">
        <f t="shared" si="1416"/>
        <v/>
      </c>
      <c r="AQ2244" s="121" t="str">
        <f t="shared" si="1432"/>
        <v/>
      </c>
      <c r="AS2244" s="88" t="str">
        <f t="shared" si="1417"/>
        <v/>
      </c>
      <c r="AT2244" s="68" t="str">
        <f t="shared" si="1433"/>
        <v/>
      </c>
      <c r="AU2244" s="68" t="str">
        <f t="shared" si="1434"/>
        <v/>
      </c>
      <c r="AV2244" s="68" t="str">
        <f t="shared" si="1435"/>
        <v/>
      </c>
      <c r="AW2244" s="88" t="str">
        <f t="shared" si="1418"/>
        <v/>
      </c>
      <c r="AZ2244" s="88" t="str">
        <f t="shared" si="1419"/>
        <v/>
      </c>
      <c r="BA2244" s="68" t="str">
        <f t="shared" si="1420"/>
        <v/>
      </c>
      <c r="BB2244" s="68" t="str">
        <f t="shared" si="1421"/>
        <v/>
      </c>
      <c r="BC2244" s="68" t="str">
        <f t="shared" si="1422"/>
        <v/>
      </c>
      <c r="BD2244" s="69" t="str">
        <f t="shared" si="1423"/>
        <v/>
      </c>
      <c r="BE2244" s="69" t="str">
        <f t="shared" si="1436"/>
        <v/>
      </c>
      <c r="BT2244" s="138" t="str">
        <f t="shared" ca="1" si="1437"/>
        <v/>
      </c>
      <c r="BU2244" s="139" t="str">
        <f t="shared" ca="1" si="1438"/>
        <v/>
      </c>
      <c r="BW2244" s="138" t="str">
        <f t="shared" si="1439"/>
        <v/>
      </c>
      <c r="BX2244" s="104" t="str">
        <f t="shared" si="1440"/>
        <v/>
      </c>
      <c r="BY2244" s="139" t="str">
        <f t="shared" si="1441"/>
        <v/>
      </c>
      <c r="CA2244" s="138" t="str">
        <f t="shared" si="1442"/>
        <v/>
      </c>
      <c r="CB2244" s="104" t="str">
        <f t="shared" si="1443"/>
        <v/>
      </c>
      <c r="CC2244" s="139" t="str">
        <f t="shared" si="1444"/>
        <v/>
      </c>
      <c r="CE2244" s="162" t="str">
        <f t="shared" si="1445"/>
        <v/>
      </c>
      <c r="CF2244" s="163" t="str">
        <f t="shared" si="1446"/>
        <v/>
      </c>
      <c r="CG2244" s="164" t="str">
        <f t="shared" si="1447"/>
        <v/>
      </c>
      <c r="CI2244" s="162" t="str">
        <f t="shared" si="1448"/>
        <v/>
      </c>
      <c r="CJ2244" s="163" t="str">
        <f t="shared" si="1451"/>
        <v/>
      </c>
      <c r="CK2244" s="164" t="str">
        <f t="shared" si="1452"/>
        <v/>
      </c>
      <c r="CM2244" s="169" t="str">
        <f t="shared" si="1449"/>
        <v/>
      </c>
      <c r="CN2244" s="139" t="str">
        <f t="shared" si="1450"/>
        <v/>
      </c>
      <c r="CP2244" s="41" t="str">
        <f>IF($CM2244="", "", COUNTIF($CM$11:$CM$3035, "&lt;"&amp;$CM2244)+1+COUNTIF($CM$11:$CM2244, $CM2244)-1)</f>
        <v/>
      </c>
    </row>
    <row r="2245" spans="1:94" x14ac:dyDescent="0.25">
      <c r="A2245" s="40"/>
      <c r="B2245" s="82" t="str">
        <f>IF($I2245="", "", IFERROR(INDEX('Job Database'!$AE$11:$AE$3035, MATCH($I2245, 'Job Database'!$X$11:$X$3035, 0)), ""))</f>
        <v/>
      </c>
      <c r="C2245" s="69" t="str">
        <f>IF($I2245="", "", IF(COUNTIF('Job Database'!$X$11:$X$3035, $I2245)=0, $AC$5, $AC$4))</f>
        <v/>
      </c>
      <c r="D2245" s="40"/>
      <c r="E2245" s="85" t="str">
        <f>IF($I2245="", "", IF(IFERROR(INDEX('Job Database'!$M$11:$M$3035, MATCH($I2245, 'Job Database'!$X$11:$X$3035, 0)), "")="", "", IFERROR(INDEX('Job Database'!$M$11:$M$3035, MATCH($I2245, 'Job Database'!$X$11:$X$3035, 0)), "")))</f>
        <v/>
      </c>
      <c r="F2245" s="40"/>
      <c r="G2245" s="88" t="str">
        <f t="shared" si="1424"/>
        <v/>
      </c>
      <c r="H2245" s="40"/>
      <c r="I2245" s="24"/>
      <c r="J2245" s="34"/>
      <c r="K2245" s="106"/>
      <c r="L2245" s="79"/>
      <c r="M2245" s="34"/>
      <c r="N2245" s="79"/>
      <c r="O2245" s="31"/>
      <c r="P2245" s="53"/>
      <c r="Q2245" s="40"/>
      <c r="S2245" s="41" t="str">
        <f t="shared" si="1412"/>
        <v/>
      </c>
      <c r="T2245" s="41" t="str">
        <f t="shared" si="1413"/>
        <v/>
      </c>
      <c r="U2245" s="41" t="str">
        <f t="shared" si="1425"/>
        <v/>
      </c>
      <c r="W2245" s="74" t="str">
        <f>IF('Job Database'!$X2245="", "", 'Job Database'!$X2245)</f>
        <v/>
      </c>
      <c r="Y2245" s="41" t="str">
        <f>IF($W2245="", "", IF(COUNTIF($I$11:$I$3035, $W2245)&gt;0, "", MAX($Y$10:$Y2244)+1))</f>
        <v/>
      </c>
      <c r="Z2245" s="41">
        <v>2235</v>
      </c>
      <c r="AA2245" s="58" t="str">
        <f t="shared" si="1426"/>
        <v/>
      </c>
      <c r="AC2245" s="41" t="str">
        <f t="shared" si="1414"/>
        <v/>
      </c>
      <c r="AE2245" s="41" t="str">
        <f t="shared" si="1427"/>
        <v/>
      </c>
      <c r="AJ2245" s="154" t="str">
        <f t="shared" si="1428"/>
        <v/>
      </c>
      <c r="AL2245" s="120" t="str">
        <f t="shared" si="1429"/>
        <v/>
      </c>
      <c r="AM2245" s="104" t="str">
        <f t="shared" si="1430"/>
        <v/>
      </c>
      <c r="AN2245" s="104" t="str">
        <f t="shared" si="1431"/>
        <v/>
      </c>
      <c r="AO2245" s="104" t="str">
        <f t="shared" si="1415"/>
        <v/>
      </c>
      <c r="AP2245" s="104" t="str">
        <f t="shared" si="1416"/>
        <v/>
      </c>
      <c r="AQ2245" s="121" t="str">
        <f t="shared" si="1432"/>
        <v/>
      </c>
      <c r="AS2245" s="88" t="str">
        <f t="shared" si="1417"/>
        <v/>
      </c>
      <c r="AT2245" s="68" t="str">
        <f t="shared" si="1433"/>
        <v/>
      </c>
      <c r="AU2245" s="68" t="str">
        <f t="shared" si="1434"/>
        <v/>
      </c>
      <c r="AV2245" s="68" t="str">
        <f t="shared" si="1435"/>
        <v/>
      </c>
      <c r="AW2245" s="88" t="str">
        <f t="shared" si="1418"/>
        <v/>
      </c>
      <c r="AZ2245" s="88" t="str">
        <f t="shared" si="1419"/>
        <v/>
      </c>
      <c r="BA2245" s="68" t="str">
        <f t="shared" si="1420"/>
        <v/>
      </c>
      <c r="BB2245" s="68" t="str">
        <f t="shared" si="1421"/>
        <v/>
      </c>
      <c r="BC2245" s="68" t="str">
        <f t="shared" si="1422"/>
        <v/>
      </c>
      <c r="BD2245" s="69" t="str">
        <f t="shared" si="1423"/>
        <v/>
      </c>
      <c r="BE2245" s="69" t="str">
        <f t="shared" si="1436"/>
        <v/>
      </c>
      <c r="BT2245" s="138" t="str">
        <f t="shared" ca="1" si="1437"/>
        <v/>
      </c>
      <c r="BU2245" s="139" t="str">
        <f t="shared" ca="1" si="1438"/>
        <v/>
      </c>
      <c r="BW2245" s="138" t="str">
        <f t="shared" si="1439"/>
        <v/>
      </c>
      <c r="BX2245" s="104" t="str">
        <f t="shared" si="1440"/>
        <v/>
      </c>
      <c r="BY2245" s="139" t="str">
        <f t="shared" si="1441"/>
        <v/>
      </c>
      <c r="CA2245" s="138" t="str">
        <f t="shared" si="1442"/>
        <v/>
      </c>
      <c r="CB2245" s="104" t="str">
        <f t="shared" si="1443"/>
        <v/>
      </c>
      <c r="CC2245" s="139" t="str">
        <f t="shared" si="1444"/>
        <v/>
      </c>
      <c r="CE2245" s="162" t="str">
        <f t="shared" si="1445"/>
        <v/>
      </c>
      <c r="CF2245" s="163" t="str">
        <f t="shared" si="1446"/>
        <v/>
      </c>
      <c r="CG2245" s="164" t="str">
        <f t="shared" si="1447"/>
        <v/>
      </c>
      <c r="CI2245" s="162" t="str">
        <f t="shared" si="1448"/>
        <v/>
      </c>
      <c r="CJ2245" s="163" t="str">
        <f t="shared" si="1451"/>
        <v/>
      </c>
      <c r="CK2245" s="164" t="str">
        <f t="shared" si="1452"/>
        <v/>
      </c>
      <c r="CM2245" s="169" t="str">
        <f t="shared" si="1449"/>
        <v/>
      </c>
      <c r="CN2245" s="139" t="str">
        <f t="shared" si="1450"/>
        <v/>
      </c>
      <c r="CP2245" s="41" t="str">
        <f>IF($CM2245="", "", COUNTIF($CM$11:$CM$3035, "&lt;"&amp;$CM2245)+1+COUNTIF($CM$11:$CM2245, $CM2245)-1)</f>
        <v/>
      </c>
    </row>
    <row r="2246" spans="1:94" x14ac:dyDescent="0.25">
      <c r="A2246" s="40"/>
      <c r="B2246" s="82" t="str">
        <f>IF($I2246="", "", IFERROR(INDEX('Job Database'!$AE$11:$AE$3035, MATCH($I2246, 'Job Database'!$X$11:$X$3035, 0)), ""))</f>
        <v/>
      </c>
      <c r="C2246" s="69" t="str">
        <f>IF($I2246="", "", IF(COUNTIF('Job Database'!$X$11:$X$3035, $I2246)=0, $AC$5, $AC$4))</f>
        <v/>
      </c>
      <c r="D2246" s="40"/>
      <c r="E2246" s="85" t="str">
        <f>IF($I2246="", "", IF(IFERROR(INDEX('Job Database'!$M$11:$M$3035, MATCH($I2246, 'Job Database'!$X$11:$X$3035, 0)), "")="", "", IFERROR(INDEX('Job Database'!$M$11:$M$3035, MATCH($I2246, 'Job Database'!$X$11:$X$3035, 0)), "")))</f>
        <v/>
      </c>
      <c r="F2246" s="40"/>
      <c r="G2246" s="88" t="str">
        <f t="shared" si="1424"/>
        <v/>
      </c>
      <c r="H2246" s="40"/>
      <c r="I2246" s="24"/>
      <c r="J2246" s="34"/>
      <c r="K2246" s="106"/>
      <c r="L2246" s="79"/>
      <c r="M2246" s="34"/>
      <c r="N2246" s="79"/>
      <c r="O2246" s="31"/>
      <c r="P2246" s="53"/>
      <c r="Q2246" s="40"/>
      <c r="S2246" s="41" t="str">
        <f t="shared" si="1412"/>
        <v/>
      </c>
      <c r="T2246" s="41" t="str">
        <f t="shared" si="1413"/>
        <v/>
      </c>
      <c r="U2246" s="41" t="str">
        <f t="shared" si="1425"/>
        <v/>
      </c>
      <c r="W2246" s="74" t="str">
        <f>IF('Job Database'!$X2246="", "", 'Job Database'!$X2246)</f>
        <v/>
      </c>
      <c r="Y2246" s="41" t="str">
        <f>IF($W2246="", "", IF(COUNTIF($I$11:$I$3035, $W2246)&gt;0, "", MAX($Y$10:$Y2245)+1))</f>
        <v/>
      </c>
      <c r="Z2246" s="41">
        <v>2236</v>
      </c>
      <c r="AA2246" s="58" t="str">
        <f t="shared" si="1426"/>
        <v/>
      </c>
      <c r="AC2246" s="41" t="str">
        <f t="shared" si="1414"/>
        <v/>
      </c>
      <c r="AE2246" s="41" t="str">
        <f t="shared" si="1427"/>
        <v/>
      </c>
      <c r="AJ2246" s="154" t="str">
        <f t="shared" si="1428"/>
        <v/>
      </c>
      <c r="AL2246" s="120" t="str">
        <f t="shared" si="1429"/>
        <v/>
      </c>
      <c r="AM2246" s="104" t="str">
        <f t="shared" si="1430"/>
        <v/>
      </c>
      <c r="AN2246" s="104" t="str">
        <f t="shared" si="1431"/>
        <v/>
      </c>
      <c r="AO2246" s="104" t="str">
        <f t="shared" si="1415"/>
        <v/>
      </c>
      <c r="AP2246" s="104" t="str">
        <f t="shared" si="1416"/>
        <v/>
      </c>
      <c r="AQ2246" s="121" t="str">
        <f t="shared" si="1432"/>
        <v/>
      </c>
      <c r="AS2246" s="88" t="str">
        <f t="shared" si="1417"/>
        <v/>
      </c>
      <c r="AT2246" s="68" t="str">
        <f t="shared" si="1433"/>
        <v/>
      </c>
      <c r="AU2246" s="68" t="str">
        <f t="shared" si="1434"/>
        <v/>
      </c>
      <c r="AV2246" s="68" t="str">
        <f t="shared" si="1435"/>
        <v/>
      </c>
      <c r="AW2246" s="88" t="str">
        <f t="shared" si="1418"/>
        <v/>
      </c>
      <c r="AZ2246" s="88" t="str">
        <f t="shared" si="1419"/>
        <v/>
      </c>
      <c r="BA2246" s="68" t="str">
        <f t="shared" si="1420"/>
        <v/>
      </c>
      <c r="BB2246" s="68" t="str">
        <f t="shared" si="1421"/>
        <v/>
      </c>
      <c r="BC2246" s="68" t="str">
        <f t="shared" si="1422"/>
        <v/>
      </c>
      <c r="BD2246" s="69" t="str">
        <f t="shared" si="1423"/>
        <v/>
      </c>
      <c r="BE2246" s="69" t="str">
        <f t="shared" si="1436"/>
        <v/>
      </c>
      <c r="BT2246" s="138" t="str">
        <f t="shared" ca="1" si="1437"/>
        <v/>
      </c>
      <c r="BU2246" s="139" t="str">
        <f t="shared" ca="1" si="1438"/>
        <v/>
      </c>
      <c r="BW2246" s="138" t="str">
        <f t="shared" si="1439"/>
        <v/>
      </c>
      <c r="BX2246" s="104" t="str">
        <f t="shared" si="1440"/>
        <v/>
      </c>
      <c r="BY2246" s="139" t="str">
        <f t="shared" si="1441"/>
        <v/>
      </c>
      <c r="CA2246" s="138" t="str">
        <f t="shared" si="1442"/>
        <v/>
      </c>
      <c r="CB2246" s="104" t="str">
        <f t="shared" si="1443"/>
        <v/>
      </c>
      <c r="CC2246" s="139" t="str">
        <f t="shared" si="1444"/>
        <v/>
      </c>
      <c r="CE2246" s="162" t="str">
        <f t="shared" si="1445"/>
        <v/>
      </c>
      <c r="CF2246" s="163" t="str">
        <f t="shared" si="1446"/>
        <v/>
      </c>
      <c r="CG2246" s="164" t="str">
        <f t="shared" si="1447"/>
        <v/>
      </c>
      <c r="CI2246" s="162" t="str">
        <f t="shared" si="1448"/>
        <v/>
      </c>
      <c r="CJ2246" s="163" t="str">
        <f t="shared" si="1451"/>
        <v/>
      </c>
      <c r="CK2246" s="164" t="str">
        <f t="shared" si="1452"/>
        <v/>
      </c>
      <c r="CM2246" s="169" t="str">
        <f t="shared" si="1449"/>
        <v/>
      </c>
      <c r="CN2246" s="139" t="str">
        <f t="shared" si="1450"/>
        <v/>
      </c>
      <c r="CP2246" s="41" t="str">
        <f>IF($CM2246="", "", COUNTIF($CM$11:$CM$3035, "&lt;"&amp;$CM2246)+1+COUNTIF($CM$11:$CM2246, $CM2246)-1)</f>
        <v/>
      </c>
    </row>
    <row r="2247" spans="1:94" x14ac:dyDescent="0.25">
      <c r="A2247" s="40"/>
      <c r="B2247" s="82" t="str">
        <f>IF($I2247="", "", IFERROR(INDEX('Job Database'!$AE$11:$AE$3035, MATCH($I2247, 'Job Database'!$X$11:$X$3035, 0)), ""))</f>
        <v/>
      </c>
      <c r="C2247" s="69" t="str">
        <f>IF($I2247="", "", IF(COUNTIF('Job Database'!$X$11:$X$3035, $I2247)=0, $AC$5, $AC$4))</f>
        <v/>
      </c>
      <c r="D2247" s="40"/>
      <c r="E2247" s="85" t="str">
        <f>IF($I2247="", "", IF(IFERROR(INDEX('Job Database'!$M$11:$M$3035, MATCH($I2247, 'Job Database'!$X$11:$X$3035, 0)), "")="", "", IFERROR(INDEX('Job Database'!$M$11:$M$3035, MATCH($I2247, 'Job Database'!$X$11:$X$3035, 0)), "")))</f>
        <v/>
      </c>
      <c r="F2247" s="40"/>
      <c r="G2247" s="88" t="str">
        <f t="shared" si="1424"/>
        <v/>
      </c>
      <c r="H2247" s="40"/>
      <c r="I2247" s="24"/>
      <c r="J2247" s="34"/>
      <c r="K2247" s="106"/>
      <c r="L2247" s="79"/>
      <c r="M2247" s="34"/>
      <c r="N2247" s="79"/>
      <c r="O2247" s="31"/>
      <c r="P2247" s="53"/>
      <c r="Q2247" s="40"/>
      <c r="S2247" s="41" t="str">
        <f t="shared" si="1412"/>
        <v/>
      </c>
      <c r="T2247" s="41" t="str">
        <f t="shared" si="1413"/>
        <v/>
      </c>
      <c r="U2247" s="41" t="str">
        <f t="shared" si="1425"/>
        <v/>
      </c>
      <c r="W2247" s="74" t="str">
        <f>IF('Job Database'!$X2247="", "", 'Job Database'!$X2247)</f>
        <v/>
      </c>
      <c r="Y2247" s="41" t="str">
        <f>IF($W2247="", "", IF(COUNTIF($I$11:$I$3035, $W2247)&gt;0, "", MAX($Y$10:$Y2246)+1))</f>
        <v/>
      </c>
      <c r="Z2247" s="41">
        <v>2237</v>
      </c>
      <c r="AA2247" s="58" t="str">
        <f t="shared" si="1426"/>
        <v/>
      </c>
      <c r="AC2247" s="41" t="str">
        <f t="shared" si="1414"/>
        <v/>
      </c>
      <c r="AE2247" s="41" t="str">
        <f t="shared" si="1427"/>
        <v/>
      </c>
      <c r="AJ2247" s="154" t="str">
        <f t="shared" si="1428"/>
        <v/>
      </c>
      <c r="AL2247" s="120" t="str">
        <f t="shared" si="1429"/>
        <v/>
      </c>
      <c r="AM2247" s="104" t="str">
        <f t="shared" si="1430"/>
        <v/>
      </c>
      <c r="AN2247" s="104" t="str">
        <f t="shared" si="1431"/>
        <v/>
      </c>
      <c r="AO2247" s="104" t="str">
        <f t="shared" si="1415"/>
        <v/>
      </c>
      <c r="AP2247" s="104" t="str">
        <f t="shared" si="1416"/>
        <v/>
      </c>
      <c r="AQ2247" s="121" t="str">
        <f t="shared" si="1432"/>
        <v/>
      </c>
      <c r="AS2247" s="88" t="str">
        <f t="shared" si="1417"/>
        <v/>
      </c>
      <c r="AT2247" s="68" t="str">
        <f t="shared" si="1433"/>
        <v/>
      </c>
      <c r="AU2247" s="68" t="str">
        <f t="shared" si="1434"/>
        <v/>
      </c>
      <c r="AV2247" s="68" t="str">
        <f t="shared" si="1435"/>
        <v/>
      </c>
      <c r="AW2247" s="88" t="str">
        <f t="shared" si="1418"/>
        <v/>
      </c>
      <c r="AZ2247" s="88" t="str">
        <f t="shared" si="1419"/>
        <v/>
      </c>
      <c r="BA2247" s="68" t="str">
        <f t="shared" si="1420"/>
        <v/>
      </c>
      <c r="BB2247" s="68" t="str">
        <f t="shared" si="1421"/>
        <v/>
      </c>
      <c r="BC2247" s="68" t="str">
        <f t="shared" si="1422"/>
        <v/>
      </c>
      <c r="BD2247" s="69" t="str">
        <f t="shared" si="1423"/>
        <v/>
      </c>
      <c r="BE2247" s="69" t="str">
        <f t="shared" si="1436"/>
        <v/>
      </c>
      <c r="BT2247" s="138" t="str">
        <f t="shared" ca="1" si="1437"/>
        <v/>
      </c>
      <c r="BU2247" s="139" t="str">
        <f t="shared" ca="1" si="1438"/>
        <v/>
      </c>
      <c r="BW2247" s="138" t="str">
        <f t="shared" si="1439"/>
        <v/>
      </c>
      <c r="BX2247" s="104" t="str">
        <f t="shared" si="1440"/>
        <v/>
      </c>
      <c r="BY2247" s="139" t="str">
        <f t="shared" si="1441"/>
        <v/>
      </c>
      <c r="CA2247" s="138" t="str">
        <f t="shared" si="1442"/>
        <v/>
      </c>
      <c r="CB2247" s="104" t="str">
        <f t="shared" si="1443"/>
        <v/>
      </c>
      <c r="CC2247" s="139" t="str">
        <f t="shared" si="1444"/>
        <v/>
      </c>
      <c r="CE2247" s="162" t="str">
        <f t="shared" si="1445"/>
        <v/>
      </c>
      <c r="CF2247" s="163" t="str">
        <f t="shared" si="1446"/>
        <v/>
      </c>
      <c r="CG2247" s="164" t="str">
        <f t="shared" si="1447"/>
        <v/>
      </c>
      <c r="CI2247" s="162" t="str">
        <f t="shared" si="1448"/>
        <v/>
      </c>
      <c r="CJ2247" s="163" t="str">
        <f t="shared" si="1451"/>
        <v/>
      </c>
      <c r="CK2247" s="164" t="str">
        <f t="shared" si="1452"/>
        <v/>
      </c>
      <c r="CM2247" s="169" t="str">
        <f t="shared" si="1449"/>
        <v/>
      </c>
      <c r="CN2247" s="139" t="str">
        <f t="shared" si="1450"/>
        <v/>
      </c>
      <c r="CP2247" s="41" t="str">
        <f>IF($CM2247="", "", COUNTIF($CM$11:$CM$3035, "&lt;"&amp;$CM2247)+1+COUNTIF($CM$11:$CM2247, $CM2247)-1)</f>
        <v/>
      </c>
    </row>
    <row r="2248" spans="1:94" x14ac:dyDescent="0.25">
      <c r="A2248" s="40"/>
      <c r="B2248" s="82" t="str">
        <f>IF($I2248="", "", IFERROR(INDEX('Job Database'!$AE$11:$AE$3035, MATCH($I2248, 'Job Database'!$X$11:$X$3035, 0)), ""))</f>
        <v/>
      </c>
      <c r="C2248" s="69" t="str">
        <f>IF($I2248="", "", IF(COUNTIF('Job Database'!$X$11:$X$3035, $I2248)=0, $AC$5, $AC$4))</f>
        <v/>
      </c>
      <c r="D2248" s="40"/>
      <c r="E2248" s="85" t="str">
        <f>IF($I2248="", "", IF(IFERROR(INDEX('Job Database'!$M$11:$M$3035, MATCH($I2248, 'Job Database'!$X$11:$X$3035, 0)), "")="", "", IFERROR(INDEX('Job Database'!$M$11:$M$3035, MATCH($I2248, 'Job Database'!$X$11:$X$3035, 0)), "")))</f>
        <v/>
      </c>
      <c r="F2248" s="40"/>
      <c r="G2248" s="88" t="str">
        <f t="shared" si="1424"/>
        <v/>
      </c>
      <c r="H2248" s="40"/>
      <c r="I2248" s="24"/>
      <c r="J2248" s="34"/>
      <c r="K2248" s="106"/>
      <c r="L2248" s="79"/>
      <c r="M2248" s="34"/>
      <c r="N2248" s="79"/>
      <c r="O2248" s="31"/>
      <c r="P2248" s="53"/>
      <c r="Q2248" s="40"/>
      <c r="S2248" s="41" t="str">
        <f t="shared" si="1412"/>
        <v/>
      </c>
      <c r="T2248" s="41" t="str">
        <f t="shared" si="1413"/>
        <v/>
      </c>
      <c r="U2248" s="41" t="str">
        <f t="shared" si="1425"/>
        <v/>
      </c>
      <c r="W2248" s="74" t="str">
        <f>IF('Job Database'!$X2248="", "", 'Job Database'!$X2248)</f>
        <v/>
      </c>
      <c r="Y2248" s="41" t="str">
        <f>IF($W2248="", "", IF(COUNTIF($I$11:$I$3035, $W2248)&gt;0, "", MAX($Y$10:$Y2247)+1))</f>
        <v/>
      </c>
      <c r="Z2248" s="41">
        <v>2238</v>
      </c>
      <c r="AA2248" s="58" t="str">
        <f t="shared" si="1426"/>
        <v/>
      </c>
      <c r="AC2248" s="41" t="str">
        <f t="shared" si="1414"/>
        <v/>
      </c>
      <c r="AE2248" s="41" t="str">
        <f t="shared" si="1427"/>
        <v/>
      </c>
      <c r="AJ2248" s="154" t="str">
        <f t="shared" si="1428"/>
        <v/>
      </c>
      <c r="AL2248" s="120" t="str">
        <f t="shared" si="1429"/>
        <v/>
      </c>
      <c r="AM2248" s="104" t="str">
        <f t="shared" si="1430"/>
        <v/>
      </c>
      <c r="AN2248" s="104" t="str">
        <f t="shared" si="1431"/>
        <v/>
      </c>
      <c r="AO2248" s="104" t="str">
        <f t="shared" si="1415"/>
        <v/>
      </c>
      <c r="AP2248" s="104" t="str">
        <f t="shared" si="1416"/>
        <v/>
      </c>
      <c r="AQ2248" s="121" t="str">
        <f t="shared" si="1432"/>
        <v/>
      </c>
      <c r="AS2248" s="88" t="str">
        <f t="shared" si="1417"/>
        <v/>
      </c>
      <c r="AT2248" s="68" t="str">
        <f t="shared" si="1433"/>
        <v/>
      </c>
      <c r="AU2248" s="68" t="str">
        <f t="shared" si="1434"/>
        <v/>
      </c>
      <c r="AV2248" s="68" t="str">
        <f t="shared" si="1435"/>
        <v/>
      </c>
      <c r="AW2248" s="88" t="str">
        <f t="shared" si="1418"/>
        <v/>
      </c>
      <c r="AZ2248" s="88" t="str">
        <f t="shared" si="1419"/>
        <v/>
      </c>
      <c r="BA2248" s="68" t="str">
        <f t="shared" si="1420"/>
        <v/>
      </c>
      <c r="BB2248" s="68" t="str">
        <f t="shared" si="1421"/>
        <v/>
      </c>
      <c r="BC2248" s="68" t="str">
        <f t="shared" si="1422"/>
        <v/>
      </c>
      <c r="BD2248" s="69" t="str">
        <f t="shared" si="1423"/>
        <v/>
      </c>
      <c r="BE2248" s="69" t="str">
        <f t="shared" si="1436"/>
        <v/>
      </c>
      <c r="BT2248" s="138" t="str">
        <f t="shared" ca="1" si="1437"/>
        <v/>
      </c>
      <c r="BU2248" s="139" t="str">
        <f t="shared" ca="1" si="1438"/>
        <v/>
      </c>
      <c r="BW2248" s="138" t="str">
        <f t="shared" si="1439"/>
        <v/>
      </c>
      <c r="BX2248" s="104" t="str">
        <f t="shared" si="1440"/>
        <v/>
      </c>
      <c r="BY2248" s="139" t="str">
        <f t="shared" si="1441"/>
        <v/>
      </c>
      <c r="CA2248" s="138" t="str">
        <f t="shared" si="1442"/>
        <v/>
      </c>
      <c r="CB2248" s="104" t="str">
        <f t="shared" si="1443"/>
        <v/>
      </c>
      <c r="CC2248" s="139" t="str">
        <f t="shared" si="1444"/>
        <v/>
      </c>
      <c r="CE2248" s="162" t="str">
        <f t="shared" si="1445"/>
        <v/>
      </c>
      <c r="CF2248" s="163" t="str">
        <f t="shared" si="1446"/>
        <v/>
      </c>
      <c r="CG2248" s="164" t="str">
        <f t="shared" si="1447"/>
        <v/>
      </c>
      <c r="CI2248" s="162" t="str">
        <f t="shared" si="1448"/>
        <v/>
      </c>
      <c r="CJ2248" s="163" t="str">
        <f t="shared" si="1451"/>
        <v/>
      </c>
      <c r="CK2248" s="164" t="str">
        <f t="shared" si="1452"/>
        <v/>
      </c>
      <c r="CM2248" s="169" t="str">
        <f t="shared" si="1449"/>
        <v/>
      </c>
      <c r="CN2248" s="139" t="str">
        <f t="shared" si="1450"/>
        <v/>
      </c>
      <c r="CP2248" s="41" t="str">
        <f>IF($CM2248="", "", COUNTIF($CM$11:$CM$3035, "&lt;"&amp;$CM2248)+1+COUNTIF($CM$11:$CM2248, $CM2248)-1)</f>
        <v/>
      </c>
    </row>
    <row r="2249" spans="1:94" x14ac:dyDescent="0.25">
      <c r="A2249" s="40"/>
      <c r="B2249" s="82" t="str">
        <f>IF($I2249="", "", IFERROR(INDEX('Job Database'!$AE$11:$AE$3035, MATCH($I2249, 'Job Database'!$X$11:$X$3035, 0)), ""))</f>
        <v/>
      </c>
      <c r="C2249" s="69" t="str">
        <f>IF($I2249="", "", IF(COUNTIF('Job Database'!$X$11:$X$3035, $I2249)=0, $AC$5, $AC$4))</f>
        <v/>
      </c>
      <c r="D2249" s="40"/>
      <c r="E2249" s="85" t="str">
        <f>IF($I2249="", "", IF(IFERROR(INDEX('Job Database'!$M$11:$M$3035, MATCH($I2249, 'Job Database'!$X$11:$X$3035, 0)), "")="", "", IFERROR(INDEX('Job Database'!$M$11:$M$3035, MATCH($I2249, 'Job Database'!$X$11:$X$3035, 0)), "")))</f>
        <v/>
      </c>
      <c r="F2249" s="40"/>
      <c r="G2249" s="88" t="str">
        <f t="shared" si="1424"/>
        <v/>
      </c>
      <c r="H2249" s="40"/>
      <c r="I2249" s="24"/>
      <c r="J2249" s="34"/>
      <c r="K2249" s="106"/>
      <c r="L2249" s="79"/>
      <c r="M2249" s="34"/>
      <c r="N2249" s="79"/>
      <c r="O2249" s="31"/>
      <c r="P2249" s="53"/>
      <c r="Q2249" s="40"/>
      <c r="S2249" s="41" t="str">
        <f t="shared" si="1412"/>
        <v/>
      </c>
      <c r="T2249" s="41" t="str">
        <f t="shared" si="1413"/>
        <v/>
      </c>
      <c r="U2249" s="41" t="str">
        <f t="shared" si="1425"/>
        <v/>
      </c>
      <c r="W2249" s="74" t="str">
        <f>IF('Job Database'!$X2249="", "", 'Job Database'!$X2249)</f>
        <v/>
      </c>
      <c r="Y2249" s="41" t="str">
        <f>IF($W2249="", "", IF(COUNTIF($I$11:$I$3035, $W2249)&gt;0, "", MAX($Y$10:$Y2248)+1))</f>
        <v/>
      </c>
      <c r="Z2249" s="41">
        <v>2239</v>
      </c>
      <c r="AA2249" s="58" t="str">
        <f t="shared" si="1426"/>
        <v/>
      </c>
      <c r="AC2249" s="41" t="str">
        <f t="shared" si="1414"/>
        <v/>
      </c>
      <c r="AE2249" s="41" t="str">
        <f t="shared" si="1427"/>
        <v/>
      </c>
      <c r="AJ2249" s="154" t="str">
        <f t="shared" si="1428"/>
        <v/>
      </c>
      <c r="AL2249" s="120" t="str">
        <f t="shared" si="1429"/>
        <v/>
      </c>
      <c r="AM2249" s="104" t="str">
        <f t="shared" si="1430"/>
        <v/>
      </c>
      <c r="AN2249" s="104" t="str">
        <f t="shared" si="1431"/>
        <v/>
      </c>
      <c r="AO2249" s="104" t="str">
        <f t="shared" si="1415"/>
        <v/>
      </c>
      <c r="AP2249" s="104" t="str">
        <f t="shared" si="1416"/>
        <v/>
      </c>
      <c r="AQ2249" s="121" t="str">
        <f t="shared" si="1432"/>
        <v/>
      </c>
      <c r="AS2249" s="88" t="str">
        <f t="shared" si="1417"/>
        <v/>
      </c>
      <c r="AT2249" s="68" t="str">
        <f t="shared" si="1433"/>
        <v/>
      </c>
      <c r="AU2249" s="68" t="str">
        <f t="shared" si="1434"/>
        <v/>
      </c>
      <c r="AV2249" s="68" t="str">
        <f t="shared" si="1435"/>
        <v/>
      </c>
      <c r="AW2249" s="88" t="str">
        <f t="shared" si="1418"/>
        <v/>
      </c>
      <c r="AZ2249" s="88" t="str">
        <f t="shared" si="1419"/>
        <v/>
      </c>
      <c r="BA2249" s="68" t="str">
        <f t="shared" si="1420"/>
        <v/>
      </c>
      <c r="BB2249" s="68" t="str">
        <f t="shared" si="1421"/>
        <v/>
      </c>
      <c r="BC2249" s="68" t="str">
        <f t="shared" si="1422"/>
        <v/>
      </c>
      <c r="BD2249" s="69" t="str">
        <f t="shared" si="1423"/>
        <v/>
      </c>
      <c r="BE2249" s="69" t="str">
        <f t="shared" si="1436"/>
        <v/>
      </c>
      <c r="BT2249" s="138" t="str">
        <f t="shared" ca="1" si="1437"/>
        <v/>
      </c>
      <c r="BU2249" s="139" t="str">
        <f t="shared" ca="1" si="1438"/>
        <v/>
      </c>
      <c r="BW2249" s="138" t="str">
        <f t="shared" si="1439"/>
        <v/>
      </c>
      <c r="BX2249" s="104" t="str">
        <f t="shared" si="1440"/>
        <v/>
      </c>
      <c r="BY2249" s="139" t="str">
        <f t="shared" si="1441"/>
        <v/>
      </c>
      <c r="CA2249" s="138" t="str">
        <f t="shared" si="1442"/>
        <v/>
      </c>
      <c r="CB2249" s="104" t="str">
        <f t="shared" si="1443"/>
        <v/>
      </c>
      <c r="CC2249" s="139" t="str">
        <f t="shared" si="1444"/>
        <v/>
      </c>
      <c r="CE2249" s="162" t="str">
        <f t="shared" si="1445"/>
        <v/>
      </c>
      <c r="CF2249" s="163" t="str">
        <f t="shared" si="1446"/>
        <v/>
      </c>
      <c r="CG2249" s="164" t="str">
        <f t="shared" si="1447"/>
        <v/>
      </c>
      <c r="CI2249" s="162" t="str">
        <f t="shared" si="1448"/>
        <v/>
      </c>
      <c r="CJ2249" s="163" t="str">
        <f t="shared" si="1451"/>
        <v/>
      </c>
      <c r="CK2249" s="164" t="str">
        <f t="shared" si="1452"/>
        <v/>
      </c>
      <c r="CM2249" s="169" t="str">
        <f t="shared" si="1449"/>
        <v/>
      </c>
      <c r="CN2249" s="139" t="str">
        <f t="shared" si="1450"/>
        <v/>
      </c>
      <c r="CP2249" s="41" t="str">
        <f>IF($CM2249="", "", COUNTIF($CM$11:$CM$3035, "&lt;"&amp;$CM2249)+1+COUNTIF($CM$11:$CM2249, $CM2249)-1)</f>
        <v/>
      </c>
    </row>
    <row r="2250" spans="1:94" x14ac:dyDescent="0.25">
      <c r="A2250" s="40"/>
      <c r="B2250" s="82" t="str">
        <f>IF($I2250="", "", IFERROR(INDEX('Job Database'!$AE$11:$AE$3035, MATCH($I2250, 'Job Database'!$X$11:$X$3035, 0)), ""))</f>
        <v/>
      </c>
      <c r="C2250" s="69" t="str">
        <f>IF($I2250="", "", IF(COUNTIF('Job Database'!$X$11:$X$3035, $I2250)=0, $AC$5, $AC$4))</f>
        <v/>
      </c>
      <c r="D2250" s="40"/>
      <c r="E2250" s="85" t="str">
        <f>IF($I2250="", "", IF(IFERROR(INDEX('Job Database'!$M$11:$M$3035, MATCH($I2250, 'Job Database'!$X$11:$X$3035, 0)), "")="", "", IFERROR(INDEX('Job Database'!$M$11:$M$3035, MATCH($I2250, 'Job Database'!$X$11:$X$3035, 0)), "")))</f>
        <v/>
      </c>
      <c r="F2250" s="40"/>
      <c r="G2250" s="88" t="str">
        <f t="shared" si="1424"/>
        <v/>
      </c>
      <c r="H2250" s="40"/>
      <c r="I2250" s="24"/>
      <c r="J2250" s="34"/>
      <c r="K2250" s="106"/>
      <c r="L2250" s="79"/>
      <c r="M2250" s="34"/>
      <c r="N2250" s="79"/>
      <c r="O2250" s="31"/>
      <c r="P2250" s="53"/>
      <c r="Q2250" s="40"/>
      <c r="S2250" s="41" t="str">
        <f t="shared" si="1412"/>
        <v/>
      </c>
      <c r="T2250" s="41" t="str">
        <f t="shared" si="1413"/>
        <v/>
      </c>
      <c r="U2250" s="41" t="str">
        <f t="shared" si="1425"/>
        <v/>
      </c>
      <c r="W2250" s="74" t="str">
        <f>IF('Job Database'!$X2250="", "", 'Job Database'!$X2250)</f>
        <v/>
      </c>
      <c r="Y2250" s="41" t="str">
        <f>IF($W2250="", "", IF(COUNTIF($I$11:$I$3035, $W2250)&gt;0, "", MAX($Y$10:$Y2249)+1))</f>
        <v/>
      </c>
      <c r="Z2250" s="41">
        <v>2240</v>
      </c>
      <c r="AA2250" s="58" t="str">
        <f t="shared" si="1426"/>
        <v/>
      </c>
      <c r="AC2250" s="41" t="str">
        <f t="shared" si="1414"/>
        <v/>
      </c>
      <c r="AE2250" s="41" t="str">
        <f t="shared" si="1427"/>
        <v/>
      </c>
      <c r="AJ2250" s="154" t="str">
        <f t="shared" si="1428"/>
        <v/>
      </c>
      <c r="AL2250" s="120" t="str">
        <f t="shared" si="1429"/>
        <v/>
      </c>
      <c r="AM2250" s="104" t="str">
        <f t="shared" si="1430"/>
        <v/>
      </c>
      <c r="AN2250" s="104" t="str">
        <f t="shared" si="1431"/>
        <v/>
      </c>
      <c r="AO2250" s="104" t="str">
        <f t="shared" si="1415"/>
        <v/>
      </c>
      <c r="AP2250" s="104" t="str">
        <f t="shared" si="1416"/>
        <v/>
      </c>
      <c r="AQ2250" s="121" t="str">
        <f t="shared" si="1432"/>
        <v/>
      </c>
      <c r="AS2250" s="88" t="str">
        <f t="shared" si="1417"/>
        <v/>
      </c>
      <c r="AT2250" s="68" t="str">
        <f t="shared" si="1433"/>
        <v/>
      </c>
      <c r="AU2250" s="68" t="str">
        <f t="shared" si="1434"/>
        <v/>
      </c>
      <c r="AV2250" s="68" t="str">
        <f t="shared" si="1435"/>
        <v/>
      </c>
      <c r="AW2250" s="88" t="str">
        <f t="shared" si="1418"/>
        <v/>
      </c>
      <c r="AZ2250" s="88" t="str">
        <f t="shared" si="1419"/>
        <v/>
      </c>
      <c r="BA2250" s="68" t="str">
        <f t="shared" si="1420"/>
        <v/>
      </c>
      <c r="BB2250" s="68" t="str">
        <f t="shared" si="1421"/>
        <v/>
      </c>
      <c r="BC2250" s="68" t="str">
        <f t="shared" si="1422"/>
        <v/>
      </c>
      <c r="BD2250" s="69" t="str">
        <f t="shared" si="1423"/>
        <v/>
      </c>
      <c r="BE2250" s="69" t="str">
        <f t="shared" si="1436"/>
        <v/>
      </c>
      <c r="BT2250" s="138" t="str">
        <f t="shared" ca="1" si="1437"/>
        <v/>
      </c>
      <c r="BU2250" s="139" t="str">
        <f t="shared" ca="1" si="1438"/>
        <v/>
      </c>
      <c r="BW2250" s="138" t="str">
        <f t="shared" si="1439"/>
        <v/>
      </c>
      <c r="BX2250" s="104" t="str">
        <f t="shared" si="1440"/>
        <v/>
      </c>
      <c r="BY2250" s="139" t="str">
        <f t="shared" si="1441"/>
        <v/>
      </c>
      <c r="CA2250" s="138" t="str">
        <f t="shared" si="1442"/>
        <v/>
      </c>
      <c r="CB2250" s="104" t="str">
        <f t="shared" si="1443"/>
        <v/>
      </c>
      <c r="CC2250" s="139" t="str">
        <f t="shared" si="1444"/>
        <v/>
      </c>
      <c r="CE2250" s="162" t="str">
        <f t="shared" si="1445"/>
        <v/>
      </c>
      <c r="CF2250" s="163" t="str">
        <f t="shared" si="1446"/>
        <v/>
      </c>
      <c r="CG2250" s="164" t="str">
        <f t="shared" si="1447"/>
        <v/>
      </c>
      <c r="CI2250" s="162" t="str">
        <f t="shared" si="1448"/>
        <v/>
      </c>
      <c r="CJ2250" s="163" t="str">
        <f t="shared" si="1451"/>
        <v/>
      </c>
      <c r="CK2250" s="164" t="str">
        <f t="shared" si="1452"/>
        <v/>
      </c>
      <c r="CM2250" s="169" t="str">
        <f t="shared" si="1449"/>
        <v/>
      </c>
      <c r="CN2250" s="139" t="str">
        <f t="shared" si="1450"/>
        <v/>
      </c>
      <c r="CP2250" s="41" t="str">
        <f>IF($CM2250="", "", COUNTIF($CM$11:$CM$3035, "&lt;"&amp;$CM2250)+1+COUNTIF($CM$11:$CM2250, $CM2250)-1)</f>
        <v/>
      </c>
    </row>
    <row r="2251" spans="1:94" x14ac:dyDescent="0.25">
      <c r="A2251" s="40"/>
      <c r="B2251" s="82" t="str">
        <f>IF($I2251="", "", IFERROR(INDEX('Job Database'!$AE$11:$AE$3035, MATCH($I2251, 'Job Database'!$X$11:$X$3035, 0)), ""))</f>
        <v/>
      </c>
      <c r="C2251" s="69" t="str">
        <f>IF($I2251="", "", IF(COUNTIF('Job Database'!$X$11:$X$3035, $I2251)=0, $AC$5, $AC$4))</f>
        <v/>
      </c>
      <c r="D2251" s="40"/>
      <c r="E2251" s="85" t="str">
        <f>IF($I2251="", "", IF(IFERROR(INDEX('Job Database'!$M$11:$M$3035, MATCH($I2251, 'Job Database'!$X$11:$X$3035, 0)), "")="", "", IFERROR(INDEX('Job Database'!$M$11:$M$3035, MATCH($I2251, 'Job Database'!$X$11:$X$3035, 0)), "")))</f>
        <v/>
      </c>
      <c r="F2251" s="40"/>
      <c r="G2251" s="88" t="str">
        <f t="shared" si="1424"/>
        <v/>
      </c>
      <c r="H2251" s="40"/>
      <c r="I2251" s="24"/>
      <c r="J2251" s="34"/>
      <c r="K2251" s="106"/>
      <c r="L2251" s="79"/>
      <c r="M2251" s="34"/>
      <c r="N2251" s="79"/>
      <c r="O2251" s="31"/>
      <c r="P2251" s="53"/>
      <c r="Q2251" s="40"/>
      <c r="S2251" s="41" t="str">
        <f t="shared" ref="S2251:S2314" si="1453">IF($K2251="", "", IF($AG$5&lt;=$K2251, "X", ""))</f>
        <v/>
      </c>
      <c r="T2251" s="41" t="str">
        <f t="shared" ref="T2251:T2314" si="1454">IF($K2251="", "", IF($AG$5&gt;$K2251, "X", ""))</f>
        <v/>
      </c>
      <c r="U2251" s="41" t="str">
        <f t="shared" si="1425"/>
        <v/>
      </c>
      <c r="W2251" s="74" t="str">
        <f>IF('Job Database'!$X2251="", "", 'Job Database'!$X2251)</f>
        <v/>
      </c>
      <c r="Y2251" s="41" t="str">
        <f>IF($W2251="", "", IF(COUNTIF($I$11:$I$3035, $W2251)&gt;0, "", MAX($Y$10:$Y2250)+1))</f>
        <v/>
      </c>
      <c r="Z2251" s="41">
        <v>2241</v>
      </c>
      <c r="AA2251" s="58" t="str">
        <f t="shared" si="1426"/>
        <v/>
      </c>
      <c r="AC2251" s="41" t="str">
        <f t="shared" ref="AC2251:AC2314" si="1455">IF($I2251="", "", IF(COUNTIF($W$11:$W$3035, $I2251)=0, "X", ""))</f>
        <v/>
      </c>
      <c r="AE2251" s="41" t="str">
        <f t="shared" si="1427"/>
        <v/>
      </c>
      <c r="AJ2251" s="154" t="str">
        <f t="shared" si="1428"/>
        <v/>
      </c>
      <c r="AL2251" s="120" t="str">
        <f t="shared" si="1429"/>
        <v/>
      </c>
      <c r="AM2251" s="104" t="str">
        <f t="shared" si="1430"/>
        <v/>
      </c>
      <c r="AN2251" s="104" t="str">
        <f t="shared" si="1431"/>
        <v/>
      </c>
      <c r="AO2251" s="104" t="str">
        <f t="shared" ref="AO2251:AO2314" si="1456">IF(COUNTIF($AZ2251:$BE2251, $AZ$5)&gt;0, "X", "")</f>
        <v/>
      </c>
      <c r="AP2251" s="104" t="str">
        <f t="shared" ref="AP2251:AP2314" si="1457">IF(COUNTIF($AZ2251:$BE2251, $AZ$4)&gt;0, "X", "")</f>
        <v/>
      </c>
      <c r="AQ2251" s="121" t="str">
        <f t="shared" si="1432"/>
        <v/>
      </c>
      <c r="AS2251" s="88" t="str">
        <f t="shared" ref="AS2251:AS2314" si="1458">IF(OR(NOT(J2251=""), E2251="", NOT($O2251=""), NOT($P2251="")), "", NETWORKDAYS(E2251, $AG$5, $BJ$34:$BJ$57))</f>
        <v/>
      </c>
      <c r="AT2251" s="68" t="str">
        <f t="shared" si="1433"/>
        <v/>
      </c>
      <c r="AU2251" s="68" t="str">
        <f t="shared" si="1434"/>
        <v/>
      </c>
      <c r="AV2251" s="68" t="str">
        <f t="shared" si="1435"/>
        <v/>
      </c>
      <c r="AW2251" s="88" t="str">
        <f t="shared" ref="AW2251:AW2314" si="1459">IF(OR(NOT(O2251=""), N2251="", NOT($O2251=""), NOT($P2251="")), "", NETWORKDAYS(N2251, $AG$5, $BJ$34:$BJ$57))</f>
        <v/>
      </c>
      <c r="AZ2251" s="88" t="str">
        <f t="shared" ref="AZ2251:AZ2314" si="1460">IF(OR(AS2251="", $U2251="X"), "", IF(AS2251&gt;=AS$7, $AZ$4, IF(AS2251&gt;=AS$9, $AZ$5, "")))</f>
        <v/>
      </c>
      <c r="BA2251" s="68" t="str">
        <f t="shared" ref="BA2251:BA2314" si="1461">IF(OR(AT2251="", $U2251="X"), "", IF(AT2251&gt;=AT$7, $AZ$4, IF(AT2251&gt;=AT$9, $AZ$5, "")))</f>
        <v/>
      </c>
      <c r="BB2251" s="68" t="str">
        <f t="shared" ref="BB2251:BB2314" si="1462">IF(OR(AU2251="", $U2251="X"), "", IF(AU2251&gt;=AU$7, $AZ$4, IF(AU2251&gt;=AU$9, $AZ$5, "")))</f>
        <v/>
      </c>
      <c r="BC2251" s="68" t="str">
        <f t="shared" ref="BC2251:BC2314" si="1463">IF(OR(AV2251="", $U2251="X"), "", IF(AV2251&gt;=AV$7, $AZ$4, IF(AV2251&gt;=AV$9, $AZ$5, "")))</f>
        <v/>
      </c>
      <c r="BD2251" s="69" t="str">
        <f t="shared" ref="BD2251:BD2314" si="1464">IF(OR(AW2251="", $U2251="X"), "", IF(AW2251&gt;=AW$7, $AZ$4, IF(AW2251&gt;=AW$9, $AZ$5, "")))</f>
        <v/>
      </c>
      <c r="BE2251" s="69" t="str">
        <f t="shared" si="1436"/>
        <v/>
      </c>
      <c r="BT2251" s="138" t="str">
        <f t="shared" ca="1" si="1437"/>
        <v/>
      </c>
      <c r="BU2251" s="139" t="str">
        <f t="shared" ca="1" si="1438"/>
        <v/>
      </c>
      <c r="BW2251" s="138" t="str">
        <f t="shared" si="1439"/>
        <v/>
      </c>
      <c r="BX2251" s="104" t="str">
        <f t="shared" si="1440"/>
        <v/>
      </c>
      <c r="BY2251" s="139" t="str">
        <f t="shared" si="1441"/>
        <v/>
      </c>
      <c r="CA2251" s="138" t="str">
        <f t="shared" si="1442"/>
        <v/>
      </c>
      <c r="CB2251" s="104" t="str">
        <f t="shared" si="1443"/>
        <v/>
      </c>
      <c r="CC2251" s="139" t="str">
        <f t="shared" si="1444"/>
        <v/>
      </c>
      <c r="CE2251" s="162" t="str">
        <f t="shared" si="1445"/>
        <v/>
      </c>
      <c r="CF2251" s="163" t="str">
        <f t="shared" si="1446"/>
        <v/>
      </c>
      <c r="CG2251" s="164" t="str">
        <f t="shared" si="1447"/>
        <v/>
      </c>
      <c r="CI2251" s="162" t="str">
        <f t="shared" si="1448"/>
        <v/>
      </c>
      <c r="CJ2251" s="163" t="str">
        <f t="shared" si="1451"/>
        <v/>
      </c>
      <c r="CK2251" s="164" t="str">
        <f t="shared" si="1452"/>
        <v/>
      </c>
      <c r="CM2251" s="169" t="str">
        <f t="shared" si="1449"/>
        <v/>
      </c>
      <c r="CN2251" s="139" t="str">
        <f t="shared" si="1450"/>
        <v/>
      </c>
      <c r="CP2251" s="41" t="str">
        <f>IF($CM2251="", "", COUNTIF($CM$11:$CM$3035, "&lt;"&amp;$CM2251)+1+COUNTIF($CM$11:$CM2251, $CM2251)-1)</f>
        <v/>
      </c>
    </row>
    <row r="2252" spans="1:94" x14ac:dyDescent="0.25">
      <c r="A2252" s="40"/>
      <c r="B2252" s="82" t="str">
        <f>IF($I2252="", "", IFERROR(INDEX('Job Database'!$AE$11:$AE$3035, MATCH($I2252, 'Job Database'!$X$11:$X$3035, 0)), ""))</f>
        <v/>
      </c>
      <c r="C2252" s="69" t="str">
        <f>IF($I2252="", "", IF(COUNTIF('Job Database'!$X$11:$X$3035, $I2252)=0, $AC$5, $AC$4))</f>
        <v/>
      </c>
      <c r="D2252" s="40"/>
      <c r="E2252" s="85" t="str">
        <f>IF($I2252="", "", IF(IFERROR(INDEX('Job Database'!$M$11:$M$3035, MATCH($I2252, 'Job Database'!$X$11:$X$3035, 0)), "")="", "", IFERROR(INDEX('Job Database'!$M$11:$M$3035, MATCH($I2252, 'Job Database'!$X$11:$X$3035, 0)), "")))</f>
        <v/>
      </c>
      <c r="F2252" s="40"/>
      <c r="G2252" s="88" t="str">
        <f t="shared" ref="G2252:G2315" si="1465">$AJ2252</f>
        <v/>
      </c>
      <c r="H2252" s="40"/>
      <c r="I2252" s="24"/>
      <c r="J2252" s="34"/>
      <c r="K2252" s="106"/>
      <c r="L2252" s="79"/>
      <c r="M2252" s="34"/>
      <c r="N2252" s="79"/>
      <c r="O2252" s="31"/>
      <c r="P2252" s="53"/>
      <c r="Q2252" s="40"/>
      <c r="S2252" s="41" t="str">
        <f t="shared" si="1453"/>
        <v/>
      </c>
      <c r="T2252" s="41" t="str">
        <f t="shared" si="1454"/>
        <v/>
      </c>
      <c r="U2252" s="41" t="str">
        <f t="shared" ref="U2252:U2315" si="1466">IF(OR($S2252="X", $T2252="X"), "X", "")</f>
        <v/>
      </c>
      <c r="W2252" s="74" t="str">
        <f>IF('Job Database'!$X2252="", "", 'Job Database'!$X2252)</f>
        <v/>
      </c>
      <c r="Y2252" s="41" t="str">
        <f>IF($W2252="", "", IF(COUNTIF($I$11:$I$3035, $W2252)&gt;0, "", MAX($Y$10:$Y2251)+1))</f>
        <v/>
      </c>
      <c r="Z2252" s="41">
        <v>2242</v>
      </c>
      <c r="AA2252" s="58" t="str">
        <f t="shared" ref="AA2252:AA2315" si="1467">IFERROR(INDEX($W$11:$W$3035, MATCH($Z2252, $Y$11:$Y$3035, 0)), "")</f>
        <v/>
      </c>
      <c r="AC2252" s="41" t="str">
        <f t="shared" si="1455"/>
        <v/>
      </c>
      <c r="AE2252" s="41" t="str">
        <f t="shared" ref="AE2252:AE2315" si="1468">IF($I2252="", "", IF(COUNTIF($I$11:$I$3035, $I2252)&gt;1, "X", ""))</f>
        <v/>
      </c>
      <c r="AJ2252" s="154" t="str">
        <f t="shared" ref="AJ2252:AJ2315" si="1469">IFERROR(INDEX($AL$10:$AQ$10, $AK$10, MATCH("X", $AL2252:$AQ2252, 0)), "")</f>
        <v/>
      </c>
      <c r="AL2252" s="120" t="str">
        <f t="shared" ref="AL2252:AL2315" si="1470">IF(AND(OR($O2252=$AG$15, $O2252=$AG$16), $P2252=$AH$11), "X", "")</f>
        <v/>
      </c>
      <c r="AM2252" s="104" t="str">
        <f t="shared" ref="AM2252:AM2315" si="1471">IF(AND(OR($O2252=$AG$15, $O2252=$AG$16), $P2252=$AH$13), "X", "")</f>
        <v/>
      </c>
      <c r="AN2252" s="104" t="str">
        <f t="shared" ref="AN2252:AN2315" si="1472">IF(AND(AL2252="", AM2252="", AP2252="", AQ2252="", AO2252="", NOT($I2252="")), "X", "")</f>
        <v/>
      </c>
      <c r="AO2252" s="104" t="str">
        <f t="shared" si="1456"/>
        <v/>
      </c>
      <c r="AP2252" s="104" t="str">
        <f t="shared" si="1457"/>
        <v/>
      </c>
      <c r="AQ2252" s="121" t="str">
        <f t="shared" ref="AQ2252:AQ2315" si="1473">IF(COUNTIF($AG$11:$AG$14, $O2252)&gt;0, "X", "")</f>
        <v/>
      </c>
      <c r="AS2252" s="88" t="str">
        <f t="shared" si="1458"/>
        <v/>
      </c>
      <c r="AT2252" s="68" t="str">
        <f t="shared" ref="AT2252:AT2315" si="1474">IF(OR($J2252="", NOT(L2252=""), NOT($O2252=""), NOT($P2252="")), "", NETWORKDAYS($J2252, $AG$5, $BJ$34:$BJ$57))</f>
        <v/>
      </c>
      <c r="AU2252" s="68" t="str">
        <f t="shared" ref="AU2252:AU2315" si="1475">IF(OR($L2252="", NOT(M2252=""), NOT($O2252=""), NOT($P2252="")), "", NETWORKDAYS($L2252, $AG$5, $BJ$34:$BJ$57))</f>
        <v/>
      </c>
      <c r="AV2252" s="68" t="str">
        <f t="shared" ref="AV2252:AV2315" si="1476">IF(OR($M2252="", NOT(N2252=""), NOT($O2252=""), NOT($P2252="")), "", NETWORKDAYS($M2252, $AG$5, $BJ$34:$BJ$57))</f>
        <v/>
      </c>
      <c r="AW2252" s="88" t="str">
        <f t="shared" si="1459"/>
        <v/>
      </c>
      <c r="AZ2252" s="88" t="str">
        <f t="shared" si="1460"/>
        <v/>
      </c>
      <c r="BA2252" s="68" t="str">
        <f t="shared" si="1461"/>
        <v/>
      </c>
      <c r="BB2252" s="68" t="str">
        <f t="shared" si="1462"/>
        <v/>
      </c>
      <c r="BC2252" s="68" t="str">
        <f t="shared" si="1463"/>
        <v/>
      </c>
      <c r="BD2252" s="69" t="str">
        <f t="shared" si="1464"/>
        <v/>
      </c>
      <c r="BE2252" s="69" t="str">
        <f t="shared" ref="BE2252:BE2315" si="1477">BD2252</f>
        <v/>
      </c>
      <c r="BT2252" s="138" t="str">
        <f t="shared" ref="BT2252:BT2315" ca="1" si="1478">IF($BU2252="X", "", IF(COUNTIF($CA2252:$CC2252, "X")&gt;0, "X", ""))</f>
        <v/>
      </c>
      <c r="BU2252" s="139" t="str">
        <f t="shared" ref="BU2252:BU2315" ca="1" si="1479">IF(OR($L2252=$AG$5, $M2252=$AG$5, $N2252=$AG$5), "X", "")</f>
        <v/>
      </c>
      <c r="BW2252" s="138" t="str">
        <f t="shared" ref="BW2252:BW2315" si="1480">IF(L2252="", "", NETWORKDAYS($AG$5, L2252, $BJ$34:$BJ$57))</f>
        <v/>
      </c>
      <c r="BX2252" s="104" t="str">
        <f t="shared" ref="BX2252:BX2315" si="1481">IF(M2252="", "", NETWORKDAYS($AG$5, M2252, $BJ$34:$BJ$57))</f>
        <v/>
      </c>
      <c r="BY2252" s="139" t="str">
        <f t="shared" ref="BY2252:BY2315" si="1482">IF(N2252="", "", NETWORKDAYS($AG$5, N2252, $BJ$34:$BJ$57))</f>
        <v/>
      </c>
      <c r="CA2252" s="138" t="str">
        <f t="shared" ref="CA2252:CA2315" si="1483">IF(BW2252&lt;0, "", IF(BW2252&lt;=$CA$9, "X", ""))</f>
        <v/>
      </c>
      <c r="CB2252" s="104" t="str">
        <f t="shared" ref="CB2252:CB2315" si="1484">IF(BX2252&lt;0, "", IF(BX2252&lt;=$CA$9, "X", ""))</f>
        <v/>
      </c>
      <c r="CC2252" s="139" t="str">
        <f t="shared" ref="CC2252:CC2315" si="1485">IF(BY2252&lt;0, "", IF(BY2252&lt;=$CA$9, "X", ""))</f>
        <v/>
      </c>
      <c r="CE2252" s="162" t="str">
        <f t="shared" ref="CE2252:CE2315" si="1486">IF(L2252="", "", IF(L2252=$AG$5, L2252, ""))</f>
        <v/>
      </c>
      <c r="CF2252" s="163" t="str">
        <f t="shared" ref="CF2252:CF2315" si="1487">IF(M2252="", "", IF(M2252=$AG$5, M2252, ""))</f>
        <v/>
      </c>
      <c r="CG2252" s="164" t="str">
        <f t="shared" ref="CG2252:CG2315" si="1488">IF(N2252="", "", IF(N2252=$AG$5, N2252, ""))</f>
        <v/>
      </c>
      <c r="CI2252" s="162" t="str">
        <f t="shared" ref="CI2252:CI2315" si="1489">IF(CA2252="", "", L2252)</f>
        <v/>
      </c>
      <c r="CJ2252" s="163" t="str">
        <f t="shared" si="1451"/>
        <v/>
      </c>
      <c r="CK2252" s="164" t="str">
        <f t="shared" si="1452"/>
        <v/>
      </c>
      <c r="CM2252" s="169" t="str">
        <f t="shared" ref="CM2252:CM2315" si="1490">IF(NOT($CE2252=""), $CE2252, IF(NOT($CF2252=""), $CF2252, IF(NOT($CG2252=""), $CG2252, IF(NOT($CI2252=""), $CI2252, IF(NOT($CJ2252=""), $CJ2252, IF(NOT($CK2252=""), $CK2252, ""))))))</f>
        <v/>
      </c>
      <c r="CN2252" s="139" t="str">
        <f t="shared" ref="CN2252:CN2315" si="1491">IF(NOT($CE2252=""), "TODAY - 1st Interview", IF(NOT($CF2252=""), "TODAY - 2nd Interview", IF(NOT($CG2252=""), "TODAY - 3rd Interview", IF(NOT($CI2252=""), "Alert - 1st Interview", IF(NOT($CJ2252=""), "Alert - 2nd Interview", IF(NOT($CK2252=""), "Alert - 3rd Interview", ""))))))</f>
        <v/>
      </c>
      <c r="CP2252" s="41" t="str">
        <f>IF($CM2252="", "", COUNTIF($CM$11:$CM$3035, "&lt;"&amp;$CM2252)+1+COUNTIF($CM$11:$CM2252, $CM2252)-1)</f>
        <v/>
      </c>
    </row>
    <row r="2253" spans="1:94" x14ac:dyDescent="0.25">
      <c r="A2253" s="40"/>
      <c r="B2253" s="82" t="str">
        <f>IF($I2253="", "", IFERROR(INDEX('Job Database'!$AE$11:$AE$3035, MATCH($I2253, 'Job Database'!$X$11:$X$3035, 0)), ""))</f>
        <v/>
      </c>
      <c r="C2253" s="69" t="str">
        <f>IF($I2253="", "", IF(COUNTIF('Job Database'!$X$11:$X$3035, $I2253)=0, $AC$5, $AC$4))</f>
        <v/>
      </c>
      <c r="D2253" s="40"/>
      <c r="E2253" s="85" t="str">
        <f>IF($I2253="", "", IF(IFERROR(INDEX('Job Database'!$M$11:$M$3035, MATCH($I2253, 'Job Database'!$X$11:$X$3035, 0)), "")="", "", IFERROR(INDEX('Job Database'!$M$11:$M$3035, MATCH($I2253, 'Job Database'!$X$11:$X$3035, 0)), "")))</f>
        <v/>
      </c>
      <c r="F2253" s="40"/>
      <c r="G2253" s="88" t="str">
        <f t="shared" si="1465"/>
        <v/>
      </c>
      <c r="H2253" s="40"/>
      <c r="I2253" s="24"/>
      <c r="J2253" s="34"/>
      <c r="K2253" s="106"/>
      <c r="L2253" s="79"/>
      <c r="M2253" s="34"/>
      <c r="N2253" s="79"/>
      <c r="O2253" s="31"/>
      <c r="P2253" s="53"/>
      <c r="Q2253" s="40"/>
      <c r="S2253" s="41" t="str">
        <f t="shared" si="1453"/>
        <v/>
      </c>
      <c r="T2253" s="41" t="str">
        <f t="shared" si="1454"/>
        <v/>
      </c>
      <c r="U2253" s="41" t="str">
        <f t="shared" si="1466"/>
        <v/>
      </c>
      <c r="W2253" s="74" t="str">
        <f>IF('Job Database'!$X2253="", "", 'Job Database'!$X2253)</f>
        <v/>
      </c>
      <c r="Y2253" s="41" t="str">
        <f>IF($W2253="", "", IF(COUNTIF($I$11:$I$3035, $W2253)&gt;0, "", MAX($Y$10:$Y2252)+1))</f>
        <v/>
      </c>
      <c r="Z2253" s="41">
        <v>2243</v>
      </c>
      <c r="AA2253" s="58" t="str">
        <f t="shared" si="1467"/>
        <v/>
      </c>
      <c r="AC2253" s="41" t="str">
        <f t="shared" si="1455"/>
        <v/>
      </c>
      <c r="AE2253" s="41" t="str">
        <f t="shared" si="1468"/>
        <v/>
      </c>
      <c r="AJ2253" s="154" t="str">
        <f t="shared" si="1469"/>
        <v/>
      </c>
      <c r="AL2253" s="120" t="str">
        <f t="shared" si="1470"/>
        <v/>
      </c>
      <c r="AM2253" s="104" t="str">
        <f t="shared" si="1471"/>
        <v/>
      </c>
      <c r="AN2253" s="104" t="str">
        <f t="shared" si="1472"/>
        <v/>
      </c>
      <c r="AO2253" s="104" t="str">
        <f t="shared" si="1456"/>
        <v/>
      </c>
      <c r="AP2253" s="104" t="str">
        <f t="shared" si="1457"/>
        <v/>
      </c>
      <c r="AQ2253" s="121" t="str">
        <f t="shared" si="1473"/>
        <v/>
      </c>
      <c r="AS2253" s="88" t="str">
        <f t="shared" si="1458"/>
        <v/>
      </c>
      <c r="AT2253" s="68" t="str">
        <f t="shared" si="1474"/>
        <v/>
      </c>
      <c r="AU2253" s="68" t="str">
        <f t="shared" si="1475"/>
        <v/>
      </c>
      <c r="AV2253" s="68" t="str">
        <f t="shared" si="1476"/>
        <v/>
      </c>
      <c r="AW2253" s="88" t="str">
        <f t="shared" si="1459"/>
        <v/>
      </c>
      <c r="AZ2253" s="88" t="str">
        <f t="shared" si="1460"/>
        <v/>
      </c>
      <c r="BA2253" s="68" t="str">
        <f t="shared" si="1461"/>
        <v/>
      </c>
      <c r="BB2253" s="68" t="str">
        <f t="shared" si="1462"/>
        <v/>
      </c>
      <c r="BC2253" s="68" t="str">
        <f t="shared" si="1463"/>
        <v/>
      </c>
      <c r="BD2253" s="69" t="str">
        <f t="shared" si="1464"/>
        <v/>
      </c>
      <c r="BE2253" s="69" t="str">
        <f t="shared" si="1477"/>
        <v/>
      </c>
      <c r="BT2253" s="138" t="str">
        <f t="shared" ca="1" si="1478"/>
        <v/>
      </c>
      <c r="BU2253" s="139" t="str">
        <f t="shared" ca="1" si="1479"/>
        <v/>
      </c>
      <c r="BW2253" s="138" t="str">
        <f t="shared" si="1480"/>
        <v/>
      </c>
      <c r="BX2253" s="104" t="str">
        <f t="shared" si="1481"/>
        <v/>
      </c>
      <c r="BY2253" s="139" t="str">
        <f t="shared" si="1482"/>
        <v/>
      </c>
      <c r="CA2253" s="138" t="str">
        <f t="shared" si="1483"/>
        <v/>
      </c>
      <c r="CB2253" s="104" t="str">
        <f t="shared" si="1484"/>
        <v/>
      </c>
      <c r="CC2253" s="139" t="str">
        <f t="shared" si="1485"/>
        <v/>
      </c>
      <c r="CE2253" s="162" t="str">
        <f t="shared" si="1486"/>
        <v/>
      </c>
      <c r="CF2253" s="163" t="str">
        <f t="shared" si="1487"/>
        <v/>
      </c>
      <c r="CG2253" s="164" t="str">
        <f t="shared" si="1488"/>
        <v/>
      </c>
      <c r="CI2253" s="162" t="str">
        <f t="shared" si="1489"/>
        <v/>
      </c>
      <c r="CJ2253" s="163" t="str">
        <f t="shared" si="1451"/>
        <v/>
      </c>
      <c r="CK2253" s="164" t="str">
        <f t="shared" si="1452"/>
        <v/>
      </c>
      <c r="CM2253" s="169" t="str">
        <f t="shared" si="1490"/>
        <v/>
      </c>
      <c r="CN2253" s="139" t="str">
        <f t="shared" si="1491"/>
        <v/>
      </c>
      <c r="CP2253" s="41" t="str">
        <f>IF($CM2253="", "", COUNTIF($CM$11:$CM$3035, "&lt;"&amp;$CM2253)+1+COUNTIF($CM$11:$CM2253, $CM2253)-1)</f>
        <v/>
      </c>
    </row>
    <row r="2254" spans="1:94" x14ac:dyDescent="0.25">
      <c r="A2254" s="40"/>
      <c r="B2254" s="82" t="str">
        <f>IF($I2254="", "", IFERROR(INDEX('Job Database'!$AE$11:$AE$3035, MATCH($I2254, 'Job Database'!$X$11:$X$3035, 0)), ""))</f>
        <v/>
      </c>
      <c r="C2254" s="69" t="str">
        <f>IF($I2254="", "", IF(COUNTIF('Job Database'!$X$11:$X$3035, $I2254)=0, $AC$5, $AC$4))</f>
        <v/>
      </c>
      <c r="D2254" s="40"/>
      <c r="E2254" s="85" t="str">
        <f>IF($I2254="", "", IF(IFERROR(INDEX('Job Database'!$M$11:$M$3035, MATCH($I2254, 'Job Database'!$X$11:$X$3035, 0)), "")="", "", IFERROR(INDEX('Job Database'!$M$11:$M$3035, MATCH($I2254, 'Job Database'!$X$11:$X$3035, 0)), "")))</f>
        <v/>
      </c>
      <c r="F2254" s="40"/>
      <c r="G2254" s="88" t="str">
        <f t="shared" si="1465"/>
        <v/>
      </c>
      <c r="H2254" s="40"/>
      <c r="I2254" s="24"/>
      <c r="J2254" s="34"/>
      <c r="K2254" s="106"/>
      <c r="L2254" s="79"/>
      <c r="M2254" s="34"/>
      <c r="N2254" s="79"/>
      <c r="O2254" s="31"/>
      <c r="P2254" s="53"/>
      <c r="Q2254" s="40"/>
      <c r="S2254" s="41" t="str">
        <f t="shared" si="1453"/>
        <v/>
      </c>
      <c r="T2254" s="41" t="str">
        <f t="shared" si="1454"/>
        <v/>
      </c>
      <c r="U2254" s="41" t="str">
        <f t="shared" si="1466"/>
        <v/>
      </c>
      <c r="W2254" s="74" t="str">
        <f>IF('Job Database'!$X2254="", "", 'Job Database'!$X2254)</f>
        <v/>
      </c>
      <c r="Y2254" s="41" t="str">
        <f>IF($W2254="", "", IF(COUNTIF($I$11:$I$3035, $W2254)&gt;0, "", MAX($Y$10:$Y2253)+1))</f>
        <v/>
      </c>
      <c r="Z2254" s="41">
        <v>2244</v>
      </c>
      <c r="AA2254" s="58" t="str">
        <f t="shared" si="1467"/>
        <v/>
      </c>
      <c r="AC2254" s="41" t="str">
        <f t="shared" si="1455"/>
        <v/>
      </c>
      <c r="AE2254" s="41" t="str">
        <f t="shared" si="1468"/>
        <v/>
      </c>
      <c r="AJ2254" s="154" t="str">
        <f t="shared" si="1469"/>
        <v/>
      </c>
      <c r="AL2254" s="120" t="str">
        <f t="shared" si="1470"/>
        <v/>
      </c>
      <c r="AM2254" s="104" t="str">
        <f t="shared" si="1471"/>
        <v/>
      </c>
      <c r="AN2254" s="104" t="str">
        <f t="shared" si="1472"/>
        <v/>
      </c>
      <c r="AO2254" s="104" t="str">
        <f t="shared" si="1456"/>
        <v/>
      </c>
      <c r="AP2254" s="104" t="str">
        <f t="shared" si="1457"/>
        <v/>
      </c>
      <c r="AQ2254" s="121" t="str">
        <f t="shared" si="1473"/>
        <v/>
      </c>
      <c r="AS2254" s="88" t="str">
        <f t="shared" si="1458"/>
        <v/>
      </c>
      <c r="AT2254" s="68" t="str">
        <f t="shared" si="1474"/>
        <v/>
      </c>
      <c r="AU2254" s="68" t="str">
        <f t="shared" si="1475"/>
        <v/>
      </c>
      <c r="AV2254" s="68" t="str">
        <f t="shared" si="1476"/>
        <v/>
      </c>
      <c r="AW2254" s="88" t="str">
        <f t="shared" si="1459"/>
        <v/>
      </c>
      <c r="AZ2254" s="88" t="str">
        <f t="shared" si="1460"/>
        <v/>
      </c>
      <c r="BA2254" s="68" t="str">
        <f t="shared" si="1461"/>
        <v/>
      </c>
      <c r="BB2254" s="68" t="str">
        <f t="shared" si="1462"/>
        <v/>
      </c>
      <c r="BC2254" s="68" t="str">
        <f t="shared" si="1463"/>
        <v/>
      </c>
      <c r="BD2254" s="69" t="str">
        <f t="shared" si="1464"/>
        <v/>
      </c>
      <c r="BE2254" s="69" t="str">
        <f t="shared" si="1477"/>
        <v/>
      </c>
      <c r="BT2254" s="138" t="str">
        <f t="shared" ca="1" si="1478"/>
        <v/>
      </c>
      <c r="BU2254" s="139" t="str">
        <f t="shared" ca="1" si="1479"/>
        <v/>
      </c>
      <c r="BW2254" s="138" t="str">
        <f t="shared" si="1480"/>
        <v/>
      </c>
      <c r="BX2254" s="104" t="str">
        <f t="shared" si="1481"/>
        <v/>
      </c>
      <c r="BY2254" s="139" t="str">
        <f t="shared" si="1482"/>
        <v/>
      </c>
      <c r="CA2254" s="138" t="str">
        <f t="shared" si="1483"/>
        <v/>
      </c>
      <c r="CB2254" s="104" t="str">
        <f t="shared" si="1484"/>
        <v/>
      </c>
      <c r="CC2254" s="139" t="str">
        <f t="shared" si="1485"/>
        <v/>
      </c>
      <c r="CE2254" s="162" t="str">
        <f t="shared" si="1486"/>
        <v/>
      </c>
      <c r="CF2254" s="163" t="str">
        <f t="shared" si="1487"/>
        <v/>
      </c>
      <c r="CG2254" s="164" t="str">
        <f t="shared" si="1488"/>
        <v/>
      </c>
      <c r="CI2254" s="162" t="str">
        <f t="shared" si="1489"/>
        <v/>
      </c>
      <c r="CJ2254" s="163" t="str">
        <f t="shared" si="1451"/>
        <v/>
      </c>
      <c r="CK2254" s="164" t="str">
        <f t="shared" si="1452"/>
        <v/>
      </c>
      <c r="CM2254" s="169" t="str">
        <f t="shared" si="1490"/>
        <v/>
      </c>
      <c r="CN2254" s="139" t="str">
        <f t="shared" si="1491"/>
        <v/>
      </c>
      <c r="CP2254" s="41" t="str">
        <f>IF($CM2254="", "", COUNTIF($CM$11:$CM$3035, "&lt;"&amp;$CM2254)+1+COUNTIF($CM$11:$CM2254, $CM2254)-1)</f>
        <v/>
      </c>
    </row>
    <row r="2255" spans="1:94" x14ac:dyDescent="0.25">
      <c r="A2255" s="40"/>
      <c r="B2255" s="82" t="str">
        <f>IF($I2255="", "", IFERROR(INDEX('Job Database'!$AE$11:$AE$3035, MATCH($I2255, 'Job Database'!$X$11:$X$3035, 0)), ""))</f>
        <v/>
      </c>
      <c r="C2255" s="69" t="str">
        <f>IF($I2255="", "", IF(COUNTIF('Job Database'!$X$11:$X$3035, $I2255)=0, $AC$5, $AC$4))</f>
        <v/>
      </c>
      <c r="D2255" s="40"/>
      <c r="E2255" s="85" t="str">
        <f>IF($I2255="", "", IF(IFERROR(INDEX('Job Database'!$M$11:$M$3035, MATCH($I2255, 'Job Database'!$X$11:$X$3035, 0)), "")="", "", IFERROR(INDEX('Job Database'!$M$11:$M$3035, MATCH($I2255, 'Job Database'!$X$11:$X$3035, 0)), "")))</f>
        <v/>
      </c>
      <c r="F2255" s="40"/>
      <c r="G2255" s="88" t="str">
        <f t="shared" si="1465"/>
        <v/>
      </c>
      <c r="H2255" s="40"/>
      <c r="I2255" s="24"/>
      <c r="J2255" s="34"/>
      <c r="K2255" s="106"/>
      <c r="L2255" s="79"/>
      <c r="M2255" s="34"/>
      <c r="N2255" s="79"/>
      <c r="O2255" s="31"/>
      <c r="P2255" s="53"/>
      <c r="Q2255" s="40"/>
      <c r="S2255" s="41" t="str">
        <f t="shared" si="1453"/>
        <v/>
      </c>
      <c r="T2255" s="41" t="str">
        <f t="shared" si="1454"/>
        <v/>
      </c>
      <c r="U2255" s="41" t="str">
        <f t="shared" si="1466"/>
        <v/>
      </c>
      <c r="W2255" s="74" t="str">
        <f>IF('Job Database'!$X2255="", "", 'Job Database'!$X2255)</f>
        <v/>
      </c>
      <c r="Y2255" s="41" t="str">
        <f>IF($W2255="", "", IF(COUNTIF($I$11:$I$3035, $W2255)&gt;0, "", MAX($Y$10:$Y2254)+1))</f>
        <v/>
      </c>
      <c r="Z2255" s="41">
        <v>2245</v>
      </c>
      <c r="AA2255" s="58" t="str">
        <f t="shared" si="1467"/>
        <v/>
      </c>
      <c r="AC2255" s="41" t="str">
        <f t="shared" si="1455"/>
        <v/>
      </c>
      <c r="AE2255" s="41" t="str">
        <f t="shared" si="1468"/>
        <v/>
      </c>
      <c r="AJ2255" s="154" t="str">
        <f t="shared" si="1469"/>
        <v/>
      </c>
      <c r="AL2255" s="120" t="str">
        <f t="shared" si="1470"/>
        <v/>
      </c>
      <c r="AM2255" s="104" t="str">
        <f t="shared" si="1471"/>
        <v/>
      </c>
      <c r="AN2255" s="104" t="str">
        <f t="shared" si="1472"/>
        <v/>
      </c>
      <c r="AO2255" s="104" t="str">
        <f t="shared" si="1456"/>
        <v/>
      </c>
      <c r="AP2255" s="104" t="str">
        <f t="shared" si="1457"/>
        <v/>
      </c>
      <c r="AQ2255" s="121" t="str">
        <f t="shared" si="1473"/>
        <v/>
      </c>
      <c r="AS2255" s="88" t="str">
        <f t="shared" si="1458"/>
        <v/>
      </c>
      <c r="AT2255" s="68" t="str">
        <f t="shared" si="1474"/>
        <v/>
      </c>
      <c r="AU2255" s="68" t="str">
        <f t="shared" si="1475"/>
        <v/>
      </c>
      <c r="AV2255" s="68" t="str">
        <f t="shared" si="1476"/>
        <v/>
      </c>
      <c r="AW2255" s="88" t="str">
        <f t="shared" si="1459"/>
        <v/>
      </c>
      <c r="AZ2255" s="88" t="str">
        <f t="shared" si="1460"/>
        <v/>
      </c>
      <c r="BA2255" s="68" t="str">
        <f t="shared" si="1461"/>
        <v/>
      </c>
      <c r="BB2255" s="68" t="str">
        <f t="shared" si="1462"/>
        <v/>
      </c>
      <c r="BC2255" s="68" t="str">
        <f t="shared" si="1463"/>
        <v/>
      </c>
      <c r="BD2255" s="69" t="str">
        <f t="shared" si="1464"/>
        <v/>
      </c>
      <c r="BE2255" s="69" t="str">
        <f t="shared" si="1477"/>
        <v/>
      </c>
      <c r="BT2255" s="138" t="str">
        <f t="shared" ca="1" si="1478"/>
        <v/>
      </c>
      <c r="BU2255" s="139" t="str">
        <f t="shared" ca="1" si="1479"/>
        <v/>
      </c>
      <c r="BW2255" s="138" t="str">
        <f t="shared" si="1480"/>
        <v/>
      </c>
      <c r="BX2255" s="104" t="str">
        <f t="shared" si="1481"/>
        <v/>
      </c>
      <c r="BY2255" s="139" t="str">
        <f t="shared" si="1482"/>
        <v/>
      </c>
      <c r="CA2255" s="138" t="str">
        <f t="shared" si="1483"/>
        <v/>
      </c>
      <c r="CB2255" s="104" t="str">
        <f t="shared" si="1484"/>
        <v/>
      </c>
      <c r="CC2255" s="139" t="str">
        <f t="shared" si="1485"/>
        <v/>
      </c>
      <c r="CE2255" s="162" t="str">
        <f t="shared" si="1486"/>
        <v/>
      </c>
      <c r="CF2255" s="163" t="str">
        <f t="shared" si="1487"/>
        <v/>
      </c>
      <c r="CG2255" s="164" t="str">
        <f t="shared" si="1488"/>
        <v/>
      </c>
      <c r="CI2255" s="162" t="str">
        <f t="shared" si="1489"/>
        <v/>
      </c>
      <c r="CJ2255" s="163" t="str">
        <f t="shared" si="1451"/>
        <v/>
      </c>
      <c r="CK2255" s="164" t="str">
        <f t="shared" si="1452"/>
        <v/>
      </c>
      <c r="CM2255" s="169" t="str">
        <f t="shared" si="1490"/>
        <v/>
      </c>
      <c r="CN2255" s="139" t="str">
        <f t="shared" si="1491"/>
        <v/>
      </c>
      <c r="CP2255" s="41" t="str">
        <f>IF($CM2255="", "", COUNTIF($CM$11:$CM$3035, "&lt;"&amp;$CM2255)+1+COUNTIF($CM$11:$CM2255, $CM2255)-1)</f>
        <v/>
      </c>
    </row>
    <row r="2256" spans="1:94" x14ac:dyDescent="0.25">
      <c r="A2256" s="40"/>
      <c r="B2256" s="82" t="str">
        <f>IF($I2256="", "", IFERROR(INDEX('Job Database'!$AE$11:$AE$3035, MATCH($I2256, 'Job Database'!$X$11:$X$3035, 0)), ""))</f>
        <v/>
      </c>
      <c r="C2256" s="69" t="str">
        <f>IF($I2256="", "", IF(COUNTIF('Job Database'!$X$11:$X$3035, $I2256)=0, $AC$5, $AC$4))</f>
        <v/>
      </c>
      <c r="D2256" s="40"/>
      <c r="E2256" s="85" t="str">
        <f>IF($I2256="", "", IF(IFERROR(INDEX('Job Database'!$M$11:$M$3035, MATCH($I2256, 'Job Database'!$X$11:$X$3035, 0)), "")="", "", IFERROR(INDEX('Job Database'!$M$11:$M$3035, MATCH($I2256, 'Job Database'!$X$11:$X$3035, 0)), "")))</f>
        <v/>
      </c>
      <c r="F2256" s="40"/>
      <c r="G2256" s="88" t="str">
        <f t="shared" si="1465"/>
        <v/>
      </c>
      <c r="H2256" s="40"/>
      <c r="I2256" s="24"/>
      <c r="J2256" s="34"/>
      <c r="K2256" s="106"/>
      <c r="L2256" s="79"/>
      <c r="M2256" s="34"/>
      <c r="N2256" s="79"/>
      <c r="O2256" s="31"/>
      <c r="P2256" s="53"/>
      <c r="Q2256" s="40"/>
      <c r="S2256" s="41" t="str">
        <f t="shared" si="1453"/>
        <v/>
      </c>
      <c r="T2256" s="41" t="str">
        <f t="shared" si="1454"/>
        <v/>
      </c>
      <c r="U2256" s="41" t="str">
        <f t="shared" si="1466"/>
        <v/>
      </c>
      <c r="W2256" s="74" t="str">
        <f>IF('Job Database'!$X2256="", "", 'Job Database'!$X2256)</f>
        <v/>
      </c>
      <c r="Y2256" s="41" t="str">
        <f>IF($W2256="", "", IF(COUNTIF($I$11:$I$3035, $W2256)&gt;0, "", MAX($Y$10:$Y2255)+1))</f>
        <v/>
      </c>
      <c r="Z2256" s="41">
        <v>2246</v>
      </c>
      <c r="AA2256" s="58" t="str">
        <f t="shared" si="1467"/>
        <v/>
      </c>
      <c r="AC2256" s="41" t="str">
        <f t="shared" si="1455"/>
        <v/>
      </c>
      <c r="AE2256" s="41" t="str">
        <f t="shared" si="1468"/>
        <v/>
      </c>
      <c r="AJ2256" s="154" t="str">
        <f t="shared" si="1469"/>
        <v/>
      </c>
      <c r="AL2256" s="120" t="str">
        <f t="shared" si="1470"/>
        <v/>
      </c>
      <c r="AM2256" s="104" t="str">
        <f t="shared" si="1471"/>
        <v/>
      </c>
      <c r="AN2256" s="104" t="str">
        <f t="shared" si="1472"/>
        <v/>
      </c>
      <c r="AO2256" s="104" t="str">
        <f t="shared" si="1456"/>
        <v/>
      </c>
      <c r="AP2256" s="104" t="str">
        <f t="shared" si="1457"/>
        <v/>
      </c>
      <c r="AQ2256" s="121" t="str">
        <f t="shared" si="1473"/>
        <v/>
      </c>
      <c r="AS2256" s="88" t="str">
        <f t="shared" si="1458"/>
        <v/>
      </c>
      <c r="AT2256" s="68" t="str">
        <f t="shared" si="1474"/>
        <v/>
      </c>
      <c r="AU2256" s="68" t="str">
        <f t="shared" si="1475"/>
        <v/>
      </c>
      <c r="AV2256" s="68" t="str">
        <f t="shared" si="1476"/>
        <v/>
      </c>
      <c r="AW2256" s="88" t="str">
        <f t="shared" si="1459"/>
        <v/>
      </c>
      <c r="AZ2256" s="88" t="str">
        <f t="shared" si="1460"/>
        <v/>
      </c>
      <c r="BA2256" s="68" t="str">
        <f t="shared" si="1461"/>
        <v/>
      </c>
      <c r="BB2256" s="68" t="str">
        <f t="shared" si="1462"/>
        <v/>
      </c>
      <c r="BC2256" s="68" t="str">
        <f t="shared" si="1463"/>
        <v/>
      </c>
      <c r="BD2256" s="69" t="str">
        <f t="shared" si="1464"/>
        <v/>
      </c>
      <c r="BE2256" s="69" t="str">
        <f t="shared" si="1477"/>
        <v/>
      </c>
      <c r="BT2256" s="138" t="str">
        <f t="shared" ca="1" si="1478"/>
        <v/>
      </c>
      <c r="BU2256" s="139" t="str">
        <f t="shared" ca="1" si="1479"/>
        <v/>
      </c>
      <c r="BW2256" s="138" t="str">
        <f t="shared" si="1480"/>
        <v/>
      </c>
      <c r="BX2256" s="104" t="str">
        <f t="shared" si="1481"/>
        <v/>
      </c>
      <c r="BY2256" s="139" t="str">
        <f t="shared" si="1482"/>
        <v/>
      </c>
      <c r="CA2256" s="138" t="str">
        <f t="shared" si="1483"/>
        <v/>
      </c>
      <c r="CB2256" s="104" t="str">
        <f t="shared" si="1484"/>
        <v/>
      </c>
      <c r="CC2256" s="139" t="str">
        <f t="shared" si="1485"/>
        <v/>
      </c>
      <c r="CE2256" s="162" t="str">
        <f t="shared" si="1486"/>
        <v/>
      </c>
      <c r="CF2256" s="163" t="str">
        <f t="shared" si="1487"/>
        <v/>
      </c>
      <c r="CG2256" s="164" t="str">
        <f t="shared" si="1488"/>
        <v/>
      </c>
      <c r="CI2256" s="162" t="str">
        <f t="shared" si="1489"/>
        <v/>
      </c>
      <c r="CJ2256" s="163" t="str">
        <f t="shared" si="1451"/>
        <v/>
      </c>
      <c r="CK2256" s="164" t="str">
        <f t="shared" si="1452"/>
        <v/>
      </c>
      <c r="CM2256" s="169" t="str">
        <f t="shared" si="1490"/>
        <v/>
      </c>
      <c r="CN2256" s="139" t="str">
        <f t="shared" si="1491"/>
        <v/>
      </c>
      <c r="CP2256" s="41" t="str">
        <f>IF($CM2256="", "", COUNTIF($CM$11:$CM$3035, "&lt;"&amp;$CM2256)+1+COUNTIF($CM$11:$CM2256, $CM2256)-1)</f>
        <v/>
      </c>
    </row>
    <row r="2257" spans="1:94" x14ac:dyDescent="0.25">
      <c r="A2257" s="40"/>
      <c r="B2257" s="82" t="str">
        <f>IF($I2257="", "", IFERROR(INDEX('Job Database'!$AE$11:$AE$3035, MATCH($I2257, 'Job Database'!$X$11:$X$3035, 0)), ""))</f>
        <v/>
      </c>
      <c r="C2257" s="69" t="str">
        <f>IF($I2257="", "", IF(COUNTIF('Job Database'!$X$11:$X$3035, $I2257)=0, $AC$5, $AC$4))</f>
        <v/>
      </c>
      <c r="D2257" s="40"/>
      <c r="E2257" s="85" t="str">
        <f>IF($I2257="", "", IF(IFERROR(INDEX('Job Database'!$M$11:$M$3035, MATCH($I2257, 'Job Database'!$X$11:$X$3035, 0)), "")="", "", IFERROR(INDEX('Job Database'!$M$11:$M$3035, MATCH($I2257, 'Job Database'!$X$11:$X$3035, 0)), "")))</f>
        <v/>
      </c>
      <c r="F2257" s="40"/>
      <c r="G2257" s="88" t="str">
        <f t="shared" si="1465"/>
        <v/>
      </c>
      <c r="H2257" s="40"/>
      <c r="I2257" s="24"/>
      <c r="J2257" s="34"/>
      <c r="K2257" s="106"/>
      <c r="L2257" s="79"/>
      <c r="M2257" s="34"/>
      <c r="N2257" s="79"/>
      <c r="O2257" s="31"/>
      <c r="P2257" s="53"/>
      <c r="Q2257" s="40"/>
      <c r="S2257" s="41" t="str">
        <f t="shared" si="1453"/>
        <v/>
      </c>
      <c r="T2257" s="41" t="str">
        <f t="shared" si="1454"/>
        <v/>
      </c>
      <c r="U2257" s="41" t="str">
        <f t="shared" si="1466"/>
        <v/>
      </c>
      <c r="W2257" s="74" t="str">
        <f>IF('Job Database'!$X2257="", "", 'Job Database'!$X2257)</f>
        <v/>
      </c>
      <c r="Y2257" s="41" t="str">
        <f>IF($W2257="", "", IF(COUNTIF($I$11:$I$3035, $W2257)&gt;0, "", MAX($Y$10:$Y2256)+1))</f>
        <v/>
      </c>
      <c r="Z2257" s="41">
        <v>2247</v>
      </c>
      <c r="AA2257" s="58" t="str">
        <f t="shared" si="1467"/>
        <v/>
      </c>
      <c r="AC2257" s="41" t="str">
        <f t="shared" si="1455"/>
        <v/>
      </c>
      <c r="AE2257" s="41" t="str">
        <f t="shared" si="1468"/>
        <v/>
      </c>
      <c r="AJ2257" s="154" t="str">
        <f t="shared" si="1469"/>
        <v/>
      </c>
      <c r="AL2257" s="120" t="str">
        <f t="shared" si="1470"/>
        <v/>
      </c>
      <c r="AM2257" s="104" t="str">
        <f t="shared" si="1471"/>
        <v/>
      </c>
      <c r="AN2257" s="104" t="str">
        <f t="shared" si="1472"/>
        <v/>
      </c>
      <c r="AO2257" s="104" t="str">
        <f t="shared" si="1456"/>
        <v/>
      </c>
      <c r="AP2257" s="104" t="str">
        <f t="shared" si="1457"/>
        <v/>
      </c>
      <c r="AQ2257" s="121" t="str">
        <f t="shared" si="1473"/>
        <v/>
      </c>
      <c r="AS2257" s="88" t="str">
        <f t="shared" si="1458"/>
        <v/>
      </c>
      <c r="AT2257" s="68" t="str">
        <f t="shared" si="1474"/>
        <v/>
      </c>
      <c r="AU2257" s="68" t="str">
        <f t="shared" si="1475"/>
        <v/>
      </c>
      <c r="AV2257" s="68" t="str">
        <f t="shared" si="1476"/>
        <v/>
      </c>
      <c r="AW2257" s="88" t="str">
        <f t="shared" si="1459"/>
        <v/>
      </c>
      <c r="AZ2257" s="88" t="str">
        <f t="shared" si="1460"/>
        <v/>
      </c>
      <c r="BA2257" s="68" t="str">
        <f t="shared" si="1461"/>
        <v/>
      </c>
      <c r="BB2257" s="68" t="str">
        <f t="shared" si="1462"/>
        <v/>
      </c>
      <c r="BC2257" s="68" t="str">
        <f t="shared" si="1463"/>
        <v/>
      </c>
      <c r="BD2257" s="69" t="str">
        <f t="shared" si="1464"/>
        <v/>
      </c>
      <c r="BE2257" s="69" t="str">
        <f t="shared" si="1477"/>
        <v/>
      </c>
      <c r="BT2257" s="138" t="str">
        <f t="shared" ca="1" si="1478"/>
        <v/>
      </c>
      <c r="BU2257" s="139" t="str">
        <f t="shared" ca="1" si="1479"/>
        <v/>
      </c>
      <c r="BW2257" s="138" t="str">
        <f t="shared" si="1480"/>
        <v/>
      </c>
      <c r="BX2257" s="104" t="str">
        <f t="shared" si="1481"/>
        <v/>
      </c>
      <c r="BY2257" s="139" t="str">
        <f t="shared" si="1482"/>
        <v/>
      </c>
      <c r="CA2257" s="138" t="str">
        <f t="shared" si="1483"/>
        <v/>
      </c>
      <c r="CB2257" s="104" t="str">
        <f t="shared" si="1484"/>
        <v/>
      </c>
      <c r="CC2257" s="139" t="str">
        <f t="shared" si="1485"/>
        <v/>
      </c>
      <c r="CE2257" s="162" t="str">
        <f t="shared" si="1486"/>
        <v/>
      </c>
      <c r="CF2257" s="163" t="str">
        <f t="shared" si="1487"/>
        <v/>
      </c>
      <c r="CG2257" s="164" t="str">
        <f t="shared" si="1488"/>
        <v/>
      </c>
      <c r="CI2257" s="162" t="str">
        <f t="shared" si="1489"/>
        <v/>
      </c>
      <c r="CJ2257" s="163" t="str">
        <f t="shared" si="1451"/>
        <v/>
      </c>
      <c r="CK2257" s="164" t="str">
        <f t="shared" si="1452"/>
        <v/>
      </c>
      <c r="CM2257" s="169" t="str">
        <f t="shared" si="1490"/>
        <v/>
      </c>
      <c r="CN2257" s="139" t="str">
        <f t="shared" si="1491"/>
        <v/>
      </c>
      <c r="CP2257" s="41" t="str">
        <f>IF($CM2257="", "", COUNTIF($CM$11:$CM$3035, "&lt;"&amp;$CM2257)+1+COUNTIF($CM$11:$CM2257, $CM2257)-1)</f>
        <v/>
      </c>
    </row>
    <row r="2258" spans="1:94" x14ac:dyDescent="0.25">
      <c r="A2258" s="40"/>
      <c r="B2258" s="82" t="str">
        <f>IF($I2258="", "", IFERROR(INDEX('Job Database'!$AE$11:$AE$3035, MATCH($I2258, 'Job Database'!$X$11:$X$3035, 0)), ""))</f>
        <v/>
      </c>
      <c r="C2258" s="69" t="str">
        <f>IF($I2258="", "", IF(COUNTIF('Job Database'!$X$11:$X$3035, $I2258)=0, $AC$5, $AC$4))</f>
        <v/>
      </c>
      <c r="D2258" s="40"/>
      <c r="E2258" s="85" t="str">
        <f>IF($I2258="", "", IF(IFERROR(INDEX('Job Database'!$M$11:$M$3035, MATCH($I2258, 'Job Database'!$X$11:$X$3035, 0)), "")="", "", IFERROR(INDEX('Job Database'!$M$11:$M$3035, MATCH($I2258, 'Job Database'!$X$11:$X$3035, 0)), "")))</f>
        <v/>
      </c>
      <c r="F2258" s="40"/>
      <c r="G2258" s="88" t="str">
        <f t="shared" si="1465"/>
        <v/>
      </c>
      <c r="H2258" s="40"/>
      <c r="I2258" s="24"/>
      <c r="J2258" s="34"/>
      <c r="K2258" s="106"/>
      <c r="L2258" s="79"/>
      <c r="M2258" s="34"/>
      <c r="N2258" s="79"/>
      <c r="O2258" s="31"/>
      <c r="P2258" s="53"/>
      <c r="Q2258" s="40"/>
      <c r="S2258" s="41" t="str">
        <f t="shared" si="1453"/>
        <v/>
      </c>
      <c r="T2258" s="41" t="str">
        <f t="shared" si="1454"/>
        <v/>
      </c>
      <c r="U2258" s="41" t="str">
        <f t="shared" si="1466"/>
        <v/>
      </c>
      <c r="W2258" s="74" t="str">
        <f>IF('Job Database'!$X2258="", "", 'Job Database'!$X2258)</f>
        <v/>
      </c>
      <c r="Y2258" s="41" t="str">
        <f>IF($W2258="", "", IF(COUNTIF($I$11:$I$3035, $W2258)&gt;0, "", MAX($Y$10:$Y2257)+1))</f>
        <v/>
      </c>
      <c r="Z2258" s="41">
        <v>2248</v>
      </c>
      <c r="AA2258" s="58" t="str">
        <f t="shared" si="1467"/>
        <v/>
      </c>
      <c r="AC2258" s="41" t="str">
        <f t="shared" si="1455"/>
        <v/>
      </c>
      <c r="AE2258" s="41" t="str">
        <f t="shared" si="1468"/>
        <v/>
      </c>
      <c r="AJ2258" s="154" t="str">
        <f t="shared" si="1469"/>
        <v/>
      </c>
      <c r="AL2258" s="120" t="str">
        <f t="shared" si="1470"/>
        <v/>
      </c>
      <c r="AM2258" s="104" t="str">
        <f t="shared" si="1471"/>
        <v/>
      </c>
      <c r="AN2258" s="104" t="str">
        <f t="shared" si="1472"/>
        <v/>
      </c>
      <c r="AO2258" s="104" t="str">
        <f t="shared" si="1456"/>
        <v/>
      </c>
      <c r="AP2258" s="104" t="str">
        <f t="shared" si="1457"/>
        <v/>
      </c>
      <c r="AQ2258" s="121" t="str">
        <f t="shared" si="1473"/>
        <v/>
      </c>
      <c r="AS2258" s="88" t="str">
        <f t="shared" si="1458"/>
        <v/>
      </c>
      <c r="AT2258" s="68" t="str">
        <f t="shared" si="1474"/>
        <v/>
      </c>
      <c r="AU2258" s="68" t="str">
        <f t="shared" si="1475"/>
        <v/>
      </c>
      <c r="AV2258" s="68" t="str">
        <f t="shared" si="1476"/>
        <v/>
      </c>
      <c r="AW2258" s="88" t="str">
        <f t="shared" si="1459"/>
        <v/>
      </c>
      <c r="AZ2258" s="88" t="str">
        <f t="shared" si="1460"/>
        <v/>
      </c>
      <c r="BA2258" s="68" t="str">
        <f t="shared" si="1461"/>
        <v/>
      </c>
      <c r="BB2258" s="68" t="str">
        <f t="shared" si="1462"/>
        <v/>
      </c>
      <c r="BC2258" s="68" t="str">
        <f t="shared" si="1463"/>
        <v/>
      </c>
      <c r="BD2258" s="69" t="str">
        <f t="shared" si="1464"/>
        <v/>
      </c>
      <c r="BE2258" s="69" t="str">
        <f t="shared" si="1477"/>
        <v/>
      </c>
      <c r="BT2258" s="138" t="str">
        <f t="shared" ca="1" si="1478"/>
        <v/>
      </c>
      <c r="BU2258" s="139" t="str">
        <f t="shared" ca="1" si="1479"/>
        <v/>
      </c>
      <c r="BW2258" s="138" t="str">
        <f t="shared" si="1480"/>
        <v/>
      </c>
      <c r="BX2258" s="104" t="str">
        <f t="shared" si="1481"/>
        <v/>
      </c>
      <c r="BY2258" s="139" t="str">
        <f t="shared" si="1482"/>
        <v/>
      </c>
      <c r="CA2258" s="138" t="str">
        <f t="shared" si="1483"/>
        <v/>
      </c>
      <c r="CB2258" s="104" t="str">
        <f t="shared" si="1484"/>
        <v/>
      </c>
      <c r="CC2258" s="139" t="str">
        <f t="shared" si="1485"/>
        <v/>
      </c>
      <c r="CE2258" s="162" t="str">
        <f t="shared" si="1486"/>
        <v/>
      </c>
      <c r="CF2258" s="163" t="str">
        <f t="shared" si="1487"/>
        <v/>
      </c>
      <c r="CG2258" s="164" t="str">
        <f t="shared" si="1488"/>
        <v/>
      </c>
      <c r="CI2258" s="162" t="str">
        <f t="shared" si="1489"/>
        <v/>
      </c>
      <c r="CJ2258" s="163" t="str">
        <f t="shared" si="1451"/>
        <v/>
      </c>
      <c r="CK2258" s="164" t="str">
        <f t="shared" si="1452"/>
        <v/>
      </c>
      <c r="CM2258" s="169" t="str">
        <f t="shared" si="1490"/>
        <v/>
      </c>
      <c r="CN2258" s="139" t="str">
        <f t="shared" si="1491"/>
        <v/>
      </c>
      <c r="CP2258" s="41" t="str">
        <f>IF($CM2258="", "", COUNTIF($CM$11:$CM$3035, "&lt;"&amp;$CM2258)+1+COUNTIF($CM$11:$CM2258, $CM2258)-1)</f>
        <v/>
      </c>
    </row>
    <row r="2259" spans="1:94" x14ac:dyDescent="0.25">
      <c r="A2259" s="40"/>
      <c r="B2259" s="82" t="str">
        <f>IF($I2259="", "", IFERROR(INDEX('Job Database'!$AE$11:$AE$3035, MATCH($I2259, 'Job Database'!$X$11:$X$3035, 0)), ""))</f>
        <v/>
      </c>
      <c r="C2259" s="69" t="str">
        <f>IF($I2259="", "", IF(COUNTIF('Job Database'!$X$11:$X$3035, $I2259)=0, $AC$5, $AC$4))</f>
        <v/>
      </c>
      <c r="D2259" s="40"/>
      <c r="E2259" s="85" t="str">
        <f>IF($I2259="", "", IF(IFERROR(INDEX('Job Database'!$M$11:$M$3035, MATCH($I2259, 'Job Database'!$X$11:$X$3035, 0)), "")="", "", IFERROR(INDEX('Job Database'!$M$11:$M$3035, MATCH($I2259, 'Job Database'!$X$11:$X$3035, 0)), "")))</f>
        <v/>
      </c>
      <c r="F2259" s="40"/>
      <c r="G2259" s="88" t="str">
        <f t="shared" si="1465"/>
        <v/>
      </c>
      <c r="H2259" s="40"/>
      <c r="I2259" s="24"/>
      <c r="J2259" s="34"/>
      <c r="K2259" s="106"/>
      <c r="L2259" s="79"/>
      <c r="M2259" s="34"/>
      <c r="N2259" s="79"/>
      <c r="O2259" s="31"/>
      <c r="P2259" s="53"/>
      <c r="Q2259" s="40"/>
      <c r="S2259" s="41" t="str">
        <f t="shared" si="1453"/>
        <v/>
      </c>
      <c r="T2259" s="41" t="str">
        <f t="shared" si="1454"/>
        <v/>
      </c>
      <c r="U2259" s="41" t="str">
        <f t="shared" si="1466"/>
        <v/>
      </c>
      <c r="W2259" s="74" t="str">
        <f>IF('Job Database'!$X2259="", "", 'Job Database'!$X2259)</f>
        <v/>
      </c>
      <c r="Y2259" s="41" t="str">
        <f>IF($W2259="", "", IF(COUNTIF($I$11:$I$3035, $W2259)&gt;0, "", MAX($Y$10:$Y2258)+1))</f>
        <v/>
      </c>
      <c r="Z2259" s="41">
        <v>2249</v>
      </c>
      <c r="AA2259" s="58" t="str">
        <f t="shared" si="1467"/>
        <v/>
      </c>
      <c r="AC2259" s="41" t="str">
        <f t="shared" si="1455"/>
        <v/>
      </c>
      <c r="AE2259" s="41" t="str">
        <f t="shared" si="1468"/>
        <v/>
      </c>
      <c r="AJ2259" s="154" t="str">
        <f t="shared" si="1469"/>
        <v/>
      </c>
      <c r="AL2259" s="120" t="str">
        <f t="shared" si="1470"/>
        <v/>
      </c>
      <c r="AM2259" s="104" t="str">
        <f t="shared" si="1471"/>
        <v/>
      </c>
      <c r="AN2259" s="104" t="str">
        <f t="shared" si="1472"/>
        <v/>
      </c>
      <c r="AO2259" s="104" t="str">
        <f t="shared" si="1456"/>
        <v/>
      </c>
      <c r="AP2259" s="104" t="str">
        <f t="shared" si="1457"/>
        <v/>
      </c>
      <c r="AQ2259" s="121" t="str">
        <f t="shared" si="1473"/>
        <v/>
      </c>
      <c r="AS2259" s="88" t="str">
        <f t="shared" si="1458"/>
        <v/>
      </c>
      <c r="AT2259" s="68" t="str">
        <f t="shared" si="1474"/>
        <v/>
      </c>
      <c r="AU2259" s="68" t="str">
        <f t="shared" si="1475"/>
        <v/>
      </c>
      <c r="AV2259" s="68" t="str">
        <f t="shared" si="1476"/>
        <v/>
      </c>
      <c r="AW2259" s="88" t="str">
        <f t="shared" si="1459"/>
        <v/>
      </c>
      <c r="AZ2259" s="88" t="str">
        <f t="shared" si="1460"/>
        <v/>
      </c>
      <c r="BA2259" s="68" t="str">
        <f t="shared" si="1461"/>
        <v/>
      </c>
      <c r="BB2259" s="68" t="str">
        <f t="shared" si="1462"/>
        <v/>
      </c>
      <c r="BC2259" s="68" t="str">
        <f t="shared" si="1463"/>
        <v/>
      </c>
      <c r="BD2259" s="69" t="str">
        <f t="shared" si="1464"/>
        <v/>
      </c>
      <c r="BE2259" s="69" t="str">
        <f t="shared" si="1477"/>
        <v/>
      </c>
      <c r="BT2259" s="138" t="str">
        <f t="shared" ca="1" si="1478"/>
        <v/>
      </c>
      <c r="BU2259" s="139" t="str">
        <f t="shared" ca="1" si="1479"/>
        <v/>
      </c>
      <c r="BW2259" s="138" t="str">
        <f t="shared" si="1480"/>
        <v/>
      </c>
      <c r="BX2259" s="104" t="str">
        <f t="shared" si="1481"/>
        <v/>
      </c>
      <c r="BY2259" s="139" t="str">
        <f t="shared" si="1482"/>
        <v/>
      </c>
      <c r="CA2259" s="138" t="str">
        <f t="shared" si="1483"/>
        <v/>
      </c>
      <c r="CB2259" s="104" t="str">
        <f t="shared" si="1484"/>
        <v/>
      </c>
      <c r="CC2259" s="139" t="str">
        <f t="shared" si="1485"/>
        <v/>
      </c>
      <c r="CE2259" s="162" t="str">
        <f t="shared" si="1486"/>
        <v/>
      </c>
      <c r="CF2259" s="163" t="str">
        <f t="shared" si="1487"/>
        <v/>
      </c>
      <c r="CG2259" s="164" t="str">
        <f t="shared" si="1488"/>
        <v/>
      </c>
      <c r="CI2259" s="162" t="str">
        <f t="shared" si="1489"/>
        <v/>
      </c>
      <c r="CJ2259" s="163" t="str">
        <f t="shared" si="1451"/>
        <v/>
      </c>
      <c r="CK2259" s="164" t="str">
        <f t="shared" si="1452"/>
        <v/>
      </c>
      <c r="CM2259" s="169" t="str">
        <f t="shared" si="1490"/>
        <v/>
      </c>
      <c r="CN2259" s="139" t="str">
        <f t="shared" si="1491"/>
        <v/>
      </c>
      <c r="CP2259" s="41" t="str">
        <f>IF($CM2259="", "", COUNTIF($CM$11:$CM$3035, "&lt;"&amp;$CM2259)+1+COUNTIF($CM$11:$CM2259, $CM2259)-1)</f>
        <v/>
      </c>
    </row>
    <row r="2260" spans="1:94" x14ac:dyDescent="0.25">
      <c r="A2260" s="40"/>
      <c r="B2260" s="82" t="str">
        <f>IF($I2260="", "", IFERROR(INDEX('Job Database'!$AE$11:$AE$3035, MATCH($I2260, 'Job Database'!$X$11:$X$3035, 0)), ""))</f>
        <v/>
      </c>
      <c r="C2260" s="69" t="str">
        <f>IF($I2260="", "", IF(COUNTIF('Job Database'!$X$11:$X$3035, $I2260)=0, $AC$5, $AC$4))</f>
        <v/>
      </c>
      <c r="D2260" s="40"/>
      <c r="E2260" s="85" t="str">
        <f>IF($I2260="", "", IF(IFERROR(INDEX('Job Database'!$M$11:$M$3035, MATCH($I2260, 'Job Database'!$X$11:$X$3035, 0)), "")="", "", IFERROR(INDEX('Job Database'!$M$11:$M$3035, MATCH($I2260, 'Job Database'!$X$11:$X$3035, 0)), "")))</f>
        <v/>
      </c>
      <c r="F2260" s="40"/>
      <c r="G2260" s="88" t="str">
        <f t="shared" si="1465"/>
        <v/>
      </c>
      <c r="H2260" s="40"/>
      <c r="I2260" s="24"/>
      <c r="J2260" s="34"/>
      <c r="K2260" s="106"/>
      <c r="L2260" s="79"/>
      <c r="M2260" s="34"/>
      <c r="N2260" s="79"/>
      <c r="O2260" s="31"/>
      <c r="P2260" s="53"/>
      <c r="Q2260" s="40"/>
      <c r="S2260" s="41" t="str">
        <f t="shared" si="1453"/>
        <v/>
      </c>
      <c r="T2260" s="41" t="str">
        <f t="shared" si="1454"/>
        <v/>
      </c>
      <c r="U2260" s="41" t="str">
        <f t="shared" si="1466"/>
        <v/>
      </c>
      <c r="W2260" s="74" t="str">
        <f>IF('Job Database'!$X2260="", "", 'Job Database'!$X2260)</f>
        <v/>
      </c>
      <c r="Y2260" s="41" t="str">
        <f>IF($W2260="", "", IF(COUNTIF($I$11:$I$3035, $W2260)&gt;0, "", MAX($Y$10:$Y2259)+1))</f>
        <v/>
      </c>
      <c r="Z2260" s="41">
        <v>2250</v>
      </c>
      <c r="AA2260" s="58" t="str">
        <f t="shared" si="1467"/>
        <v/>
      </c>
      <c r="AC2260" s="41" t="str">
        <f t="shared" si="1455"/>
        <v/>
      </c>
      <c r="AE2260" s="41" t="str">
        <f t="shared" si="1468"/>
        <v/>
      </c>
      <c r="AJ2260" s="154" t="str">
        <f t="shared" si="1469"/>
        <v/>
      </c>
      <c r="AL2260" s="120" t="str">
        <f t="shared" si="1470"/>
        <v/>
      </c>
      <c r="AM2260" s="104" t="str">
        <f t="shared" si="1471"/>
        <v/>
      </c>
      <c r="AN2260" s="104" t="str">
        <f t="shared" si="1472"/>
        <v/>
      </c>
      <c r="AO2260" s="104" t="str">
        <f t="shared" si="1456"/>
        <v/>
      </c>
      <c r="AP2260" s="104" t="str">
        <f t="shared" si="1457"/>
        <v/>
      </c>
      <c r="AQ2260" s="121" t="str">
        <f t="shared" si="1473"/>
        <v/>
      </c>
      <c r="AS2260" s="88" t="str">
        <f t="shared" si="1458"/>
        <v/>
      </c>
      <c r="AT2260" s="68" t="str">
        <f t="shared" si="1474"/>
        <v/>
      </c>
      <c r="AU2260" s="68" t="str">
        <f t="shared" si="1475"/>
        <v/>
      </c>
      <c r="AV2260" s="68" t="str">
        <f t="shared" si="1476"/>
        <v/>
      </c>
      <c r="AW2260" s="88" t="str">
        <f t="shared" si="1459"/>
        <v/>
      </c>
      <c r="AZ2260" s="88" t="str">
        <f t="shared" si="1460"/>
        <v/>
      </c>
      <c r="BA2260" s="68" t="str">
        <f t="shared" si="1461"/>
        <v/>
      </c>
      <c r="BB2260" s="68" t="str">
        <f t="shared" si="1462"/>
        <v/>
      </c>
      <c r="BC2260" s="68" t="str">
        <f t="shared" si="1463"/>
        <v/>
      </c>
      <c r="BD2260" s="69" t="str">
        <f t="shared" si="1464"/>
        <v/>
      </c>
      <c r="BE2260" s="69" t="str">
        <f t="shared" si="1477"/>
        <v/>
      </c>
      <c r="BT2260" s="138" t="str">
        <f t="shared" ca="1" si="1478"/>
        <v/>
      </c>
      <c r="BU2260" s="139" t="str">
        <f t="shared" ca="1" si="1479"/>
        <v/>
      </c>
      <c r="BW2260" s="138" t="str">
        <f t="shared" si="1480"/>
        <v/>
      </c>
      <c r="BX2260" s="104" t="str">
        <f t="shared" si="1481"/>
        <v/>
      </c>
      <c r="BY2260" s="139" t="str">
        <f t="shared" si="1482"/>
        <v/>
      </c>
      <c r="CA2260" s="138" t="str">
        <f t="shared" si="1483"/>
        <v/>
      </c>
      <c r="CB2260" s="104" t="str">
        <f t="shared" si="1484"/>
        <v/>
      </c>
      <c r="CC2260" s="139" t="str">
        <f t="shared" si="1485"/>
        <v/>
      </c>
      <c r="CE2260" s="162" t="str">
        <f t="shared" si="1486"/>
        <v/>
      </c>
      <c r="CF2260" s="163" t="str">
        <f t="shared" si="1487"/>
        <v/>
      </c>
      <c r="CG2260" s="164" t="str">
        <f t="shared" si="1488"/>
        <v/>
      </c>
      <c r="CI2260" s="162" t="str">
        <f t="shared" si="1489"/>
        <v/>
      </c>
      <c r="CJ2260" s="163" t="str">
        <f t="shared" si="1451"/>
        <v/>
      </c>
      <c r="CK2260" s="164" t="str">
        <f t="shared" si="1452"/>
        <v/>
      </c>
      <c r="CM2260" s="169" t="str">
        <f t="shared" si="1490"/>
        <v/>
      </c>
      <c r="CN2260" s="139" t="str">
        <f t="shared" si="1491"/>
        <v/>
      </c>
      <c r="CP2260" s="41" t="str">
        <f>IF($CM2260="", "", COUNTIF($CM$11:$CM$3035, "&lt;"&amp;$CM2260)+1+COUNTIF($CM$11:$CM2260, $CM2260)-1)</f>
        <v/>
      </c>
    </row>
    <row r="2261" spans="1:94" x14ac:dyDescent="0.25">
      <c r="A2261" s="40"/>
      <c r="B2261" s="82" t="str">
        <f>IF($I2261="", "", IFERROR(INDEX('Job Database'!$AE$11:$AE$3035, MATCH($I2261, 'Job Database'!$X$11:$X$3035, 0)), ""))</f>
        <v/>
      </c>
      <c r="C2261" s="69" t="str">
        <f>IF($I2261="", "", IF(COUNTIF('Job Database'!$X$11:$X$3035, $I2261)=0, $AC$5, $AC$4))</f>
        <v/>
      </c>
      <c r="D2261" s="40"/>
      <c r="E2261" s="85" t="str">
        <f>IF($I2261="", "", IF(IFERROR(INDEX('Job Database'!$M$11:$M$3035, MATCH($I2261, 'Job Database'!$X$11:$X$3035, 0)), "")="", "", IFERROR(INDEX('Job Database'!$M$11:$M$3035, MATCH($I2261, 'Job Database'!$X$11:$X$3035, 0)), "")))</f>
        <v/>
      </c>
      <c r="F2261" s="40"/>
      <c r="G2261" s="88" t="str">
        <f t="shared" si="1465"/>
        <v/>
      </c>
      <c r="H2261" s="40"/>
      <c r="I2261" s="24"/>
      <c r="J2261" s="34"/>
      <c r="K2261" s="106"/>
      <c r="L2261" s="79"/>
      <c r="M2261" s="34"/>
      <c r="N2261" s="79"/>
      <c r="O2261" s="31"/>
      <c r="P2261" s="53"/>
      <c r="Q2261" s="40"/>
      <c r="S2261" s="41" t="str">
        <f t="shared" si="1453"/>
        <v/>
      </c>
      <c r="T2261" s="41" t="str">
        <f t="shared" si="1454"/>
        <v/>
      </c>
      <c r="U2261" s="41" t="str">
        <f t="shared" si="1466"/>
        <v/>
      </c>
      <c r="W2261" s="74" t="str">
        <f>IF('Job Database'!$X2261="", "", 'Job Database'!$X2261)</f>
        <v/>
      </c>
      <c r="Y2261" s="41" t="str">
        <f>IF($W2261="", "", IF(COUNTIF($I$11:$I$3035, $W2261)&gt;0, "", MAX($Y$10:$Y2260)+1))</f>
        <v/>
      </c>
      <c r="Z2261" s="41">
        <v>2251</v>
      </c>
      <c r="AA2261" s="58" t="str">
        <f t="shared" si="1467"/>
        <v/>
      </c>
      <c r="AC2261" s="41" t="str">
        <f t="shared" si="1455"/>
        <v/>
      </c>
      <c r="AE2261" s="41" t="str">
        <f t="shared" si="1468"/>
        <v/>
      </c>
      <c r="AJ2261" s="154" t="str">
        <f t="shared" si="1469"/>
        <v/>
      </c>
      <c r="AL2261" s="120" t="str">
        <f t="shared" si="1470"/>
        <v/>
      </c>
      <c r="AM2261" s="104" t="str">
        <f t="shared" si="1471"/>
        <v/>
      </c>
      <c r="AN2261" s="104" t="str">
        <f t="shared" si="1472"/>
        <v/>
      </c>
      <c r="AO2261" s="104" t="str">
        <f t="shared" si="1456"/>
        <v/>
      </c>
      <c r="AP2261" s="104" t="str">
        <f t="shared" si="1457"/>
        <v/>
      </c>
      <c r="AQ2261" s="121" t="str">
        <f t="shared" si="1473"/>
        <v/>
      </c>
      <c r="AS2261" s="88" t="str">
        <f t="shared" si="1458"/>
        <v/>
      </c>
      <c r="AT2261" s="68" t="str">
        <f t="shared" si="1474"/>
        <v/>
      </c>
      <c r="AU2261" s="68" t="str">
        <f t="shared" si="1475"/>
        <v/>
      </c>
      <c r="AV2261" s="68" t="str">
        <f t="shared" si="1476"/>
        <v/>
      </c>
      <c r="AW2261" s="88" t="str">
        <f t="shared" si="1459"/>
        <v/>
      </c>
      <c r="AZ2261" s="88" t="str">
        <f t="shared" si="1460"/>
        <v/>
      </c>
      <c r="BA2261" s="68" t="str">
        <f t="shared" si="1461"/>
        <v/>
      </c>
      <c r="BB2261" s="68" t="str">
        <f t="shared" si="1462"/>
        <v/>
      </c>
      <c r="BC2261" s="68" t="str">
        <f t="shared" si="1463"/>
        <v/>
      </c>
      <c r="BD2261" s="69" t="str">
        <f t="shared" si="1464"/>
        <v/>
      </c>
      <c r="BE2261" s="69" t="str">
        <f t="shared" si="1477"/>
        <v/>
      </c>
      <c r="BT2261" s="138" t="str">
        <f t="shared" ca="1" si="1478"/>
        <v/>
      </c>
      <c r="BU2261" s="139" t="str">
        <f t="shared" ca="1" si="1479"/>
        <v/>
      </c>
      <c r="BW2261" s="138" t="str">
        <f t="shared" si="1480"/>
        <v/>
      </c>
      <c r="BX2261" s="104" t="str">
        <f t="shared" si="1481"/>
        <v/>
      </c>
      <c r="BY2261" s="139" t="str">
        <f t="shared" si="1482"/>
        <v/>
      </c>
      <c r="CA2261" s="138" t="str">
        <f t="shared" si="1483"/>
        <v/>
      </c>
      <c r="CB2261" s="104" t="str">
        <f t="shared" si="1484"/>
        <v/>
      </c>
      <c r="CC2261" s="139" t="str">
        <f t="shared" si="1485"/>
        <v/>
      </c>
      <c r="CE2261" s="162" t="str">
        <f t="shared" si="1486"/>
        <v/>
      </c>
      <c r="CF2261" s="163" t="str">
        <f t="shared" si="1487"/>
        <v/>
      </c>
      <c r="CG2261" s="164" t="str">
        <f t="shared" si="1488"/>
        <v/>
      </c>
      <c r="CI2261" s="162" t="str">
        <f t="shared" si="1489"/>
        <v/>
      </c>
      <c r="CJ2261" s="163" t="str">
        <f t="shared" si="1451"/>
        <v/>
      </c>
      <c r="CK2261" s="164" t="str">
        <f t="shared" si="1452"/>
        <v/>
      </c>
      <c r="CM2261" s="169" t="str">
        <f t="shared" si="1490"/>
        <v/>
      </c>
      <c r="CN2261" s="139" t="str">
        <f t="shared" si="1491"/>
        <v/>
      </c>
      <c r="CP2261" s="41" t="str">
        <f>IF($CM2261="", "", COUNTIF($CM$11:$CM$3035, "&lt;"&amp;$CM2261)+1+COUNTIF($CM$11:$CM2261, $CM2261)-1)</f>
        <v/>
      </c>
    </row>
    <row r="2262" spans="1:94" x14ac:dyDescent="0.25">
      <c r="A2262" s="40"/>
      <c r="B2262" s="82" t="str">
        <f>IF($I2262="", "", IFERROR(INDEX('Job Database'!$AE$11:$AE$3035, MATCH($I2262, 'Job Database'!$X$11:$X$3035, 0)), ""))</f>
        <v/>
      </c>
      <c r="C2262" s="69" t="str">
        <f>IF($I2262="", "", IF(COUNTIF('Job Database'!$X$11:$X$3035, $I2262)=0, $AC$5, $AC$4))</f>
        <v/>
      </c>
      <c r="D2262" s="40"/>
      <c r="E2262" s="85" t="str">
        <f>IF($I2262="", "", IF(IFERROR(INDEX('Job Database'!$M$11:$M$3035, MATCH($I2262, 'Job Database'!$X$11:$X$3035, 0)), "")="", "", IFERROR(INDEX('Job Database'!$M$11:$M$3035, MATCH($I2262, 'Job Database'!$X$11:$X$3035, 0)), "")))</f>
        <v/>
      </c>
      <c r="F2262" s="40"/>
      <c r="G2262" s="88" t="str">
        <f t="shared" si="1465"/>
        <v/>
      </c>
      <c r="H2262" s="40"/>
      <c r="I2262" s="24"/>
      <c r="J2262" s="34"/>
      <c r="K2262" s="106"/>
      <c r="L2262" s="79"/>
      <c r="M2262" s="34"/>
      <c r="N2262" s="79"/>
      <c r="O2262" s="31"/>
      <c r="P2262" s="53"/>
      <c r="Q2262" s="40"/>
      <c r="S2262" s="41" t="str">
        <f t="shared" si="1453"/>
        <v/>
      </c>
      <c r="T2262" s="41" t="str">
        <f t="shared" si="1454"/>
        <v/>
      </c>
      <c r="U2262" s="41" t="str">
        <f t="shared" si="1466"/>
        <v/>
      </c>
      <c r="W2262" s="74" t="str">
        <f>IF('Job Database'!$X2262="", "", 'Job Database'!$X2262)</f>
        <v/>
      </c>
      <c r="Y2262" s="41" t="str">
        <f>IF($W2262="", "", IF(COUNTIF($I$11:$I$3035, $W2262)&gt;0, "", MAX($Y$10:$Y2261)+1))</f>
        <v/>
      </c>
      <c r="Z2262" s="41">
        <v>2252</v>
      </c>
      <c r="AA2262" s="58" t="str">
        <f t="shared" si="1467"/>
        <v/>
      </c>
      <c r="AC2262" s="41" t="str">
        <f t="shared" si="1455"/>
        <v/>
      </c>
      <c r="AE2262" s="41" t="str">
        <f t="shared" si="1468"/>
        <v/>
      </c>
      <c r="AJ2262" s="154" t="str">
        <f t="shared" si="1469"/>
        <v/>
      </c>
      <c r="AL2262" s="120" t="str">
        <f t="shared" si="1470"/>
        <v/>
      </c>
      <c r="AM2262" s="104" t="str">
        <f t="shared" si="1471"/>
        <v/>
      </c>
      <c r="AN2262" s="104" t="str">
        <f t="shared" si="1472"/>
        <v/>
      </c>
      <c r="AO2262" s="104" t="str">
        <f t="shared" si="1456"/>
        <v/>
      </c>
      <c r="AP2262" s="104" t="str">
        <f t="shared" si="1457"/>
        <v/>
      </c>
      <c r="AQ2262" s="121" t="str">
        <f t="shared" si="1473"/>
        <v/>
      </c>
      <c r="AS2262" s="88" t="str">
        <f t="shared" si="1458"/>
        <v/>
      </c>
      <c r="AT2262" s="68" t="str">
        <f t="shared" si="1474"/>
        <v/>
      </c>
      <c r="AU2262" s="68" t="str">
        <f t="shared" si="1475"/>
        <v/>
      </c>
      <c r="AV2262" s="68" t="str">
        <f t="shared" si="1476"/>
        <v/>
      </c>
      <c r="AW2262" s="88" t="str">
        <f t="shared" si="1459"/>
        <v/>
      </c>
      <c r="AZ2262" s="88" t="str">
        <f t="shared" si="1460"/>
        <v/>
      </c>
      <c r="BA2262" s="68" t="str">
        <f t="shared" si="1461"/>
        <v/>
      </c>
      <c r="BB2262" s="68" t="str">
        <f t="shared" si="1462"/>
        <v/>
      </c>
      <c r="BC2262" s="68" t="str">
        <f t="shared" si="1463"/>
        <v/>
      </c>
      <c r="BD2262" s="69" t="str">
        <f t="shared" si="1464"/>
        <v/>
      </c>
      <c r="BE2262" s="69" t="str">
        <f t="shared" si="1477"/>
        <v/>
      </c>
      <c r="BT2262" s="138" t="str">
        <f t="shared" ca="1" si="1478"/>
        <v/>
      </c>
      <c r="BU2262" s="139" t="str">
        <f t="shared" ca="1" si="1479"/>
        <v/>
      </c>
      <c r="BW2262" s="138" t="str">
        <f t="shared" si="1480"/>
        <v/>
      </c>
      <c r="BX2262" s="104" t="str">
        <f t="shared" si="1481"/>
        <v/>
      </c>
      <c r="BY2262" s="139" t="str">
        <f t="shared" si="1482"/>
        <v/>
      </c>
      <c r="CA2262" s="138" t="str">
        <f t="shared" si="1483"/>
        <v/>
      </c>
      <c r="CB2262" s="104" t="str">
        <f t="shared" si="1484"/>
        <v/>
      </c>
      <c r="CC2262" s="139" t="str">
        <f t="shared" si="1485"/>
        <v/>
      </c>
      <c r="CE2262" s="162" t="str">
        <f t="shared" si="1486"/>
        <v/>
      </c>
      <c r="CF2262" s="163" t="str">
        <f t="shared" si="1487"/>
        <v/>
      </c>
      <c r="CG2262" s="164" t="str">
        <f t="shared" si="1488"/>
        <v/>
      </c>
      <c r="CI2262" s="162" t="str">
        <f t="shared" si="1489"/>
        <v/>
      </c>
      <c r="CJ2262" s="163" t="str">
        <f t="shared" si="1451"/>
        <v/>
      </c>
      <c r="CK2262" s="164" t="str">
        <f t="shared" si="1452"/>
        <v/>
      </c>
      <c r="CM2262" s="169" t="str">
        <f t="shared" si="1490"/>
        <v/>
      </c>
      <c r="CN2262" s="139" t="str">
        <f t="shared" si="1491"/>
        <v/>
      </c>
      <c r="CP2262" s="41" t="str">
        <f>IF($CM2262="", "", COUNTIF($CM$11:$CM$3035, "&lt;"&amp;$CM2262)+1+COUNTIF($CM$11:$CM2262, $CM2262)-1)</f>
        <v/>
      </c>
    </row>
    <row r="2263" spans="1:94" x14ac:dyDescent="0.25">
      <c r="A2263" s="40"/>
      <c r="B2263" s="82" t="str">
        <f>IF($I2263="", "", IFERROR(INDEX('Job Database'!$AE$11:$AE$3035, MATCH($I2263, 'Job Database'!$X$11:$X$3035, 0)), ""))</f>
        <v/>
      </c>
      <c r="C2263" s="69" t="str">
        <f>IF($I2263="", "", IF(COUNTIF('Job Database'!$X$11:$X$3035, $I2263)=0, $AC$5, $AC$4))</f>
        <v/>
      </c>
      <c r="D2263" s="40"/>
      <c r="E2263" s="85" t="str">
        <f>IF($I2263="", "", IF(IFERROR(INDEX('Job Database'!$M$11:$M$3035, MATCH($I2263, 'Job Database'!$X$11:$X$3035, 0)), "")="", "", IFERROR(INDEX('Job Database'!$M$11:$M$3035, MATCH($I2263, 'Job Database'!$X$11:$X$3035, 0)), "")))</f>
        <v/>
      </c>
      <c r="F2263" s="40"/>
      <c r="G2263" s="88" t="str">
        <f t="shared" si="1465"/>
        <v/>
      </c>
      <c r="H2263" s="40"/>
      <c r="I2263" s="24"/>
      <c r="J2263" s="34"/>
      <c r="K2263" s="106"/>
      <c r="L2263" s="79"/>
      <c r="M2263" s="34"/>
      <c r="N2263" s="79"/>
      <c r="O2263" s="31"/>
      <c r="P2263" s="53"/>
      <c r="Q2263" s="40"/>
      <c r="S2263" s="41" t="str">
        <f t="shared" si="1453"/>
        <v/>
      </c>
      <c r="T2263" s="41" t="str">
        <f t="shared" si="1454"/>
        <v/>
      </c>
      <c r="U2263" s="41" t="str">
        <f t="shared" si="1466"/>
        <v/>
      </c>
      <c r="W2263" s="74" t="str">
        <f>IF('Job Database'!$X2263="", "", 'Job Database'!$X2263)</f>
        <v/>
      </c>
      <c r="Y2263" s="41" t="str">
        <f>IF($W2263="", "", IF(COUNTIF($I$11:$I$3035, $W2263)&gt;0, "", MAX($Y$10:$Y2262)+1))</f>
        <v/>
      </c>
      <c r="Z2263" s="41">
        <v>2253</v>
      </c>
      <c r="AA2263" s="58" t="str">
        <f t="shared" si="1467"/>
        <v/>
      </c>
      <c r="AC2263" s="41" t="str">
        <f t="shared" si="1455"/>
        <v/>
      </c>
      <c r="AE2263" s="41" t="str">
        <f t="shared" si="1468"/>
        <v/>
      </c>
      <c r="AJ2263" s="154" t="str">
        <f t="shared" si="1469"/>
        <v/>
      </c>
      <c r="AL2263" s="120" t="str">
        <f t="shared" si="1470"/>
        <v/>
      </c>
      <c r="AM2263" s="104" t="str">
        <f t="shared" si="1471"/>
        <v/>
      </c>
      <c r="AN2263" s="104" t="str">
        <f t="shared" si="1472"/>
        <v/>
      </c>
      <c r="AO2263" s="104" t="str">
        <f t="shared" si="1456"/>
        <v/>
      </c>
      <c r="AP2263" s="104" t="str">
        <f t="shared" si="1457"/>
        <v/>
      </c>
      <c r="AQ2263" s="121" t="str">
        <f t="shared" si="1473"/>
        <v/>
      </c>
      <c r="AS2263" s="88" t="str">
        <f t="shared" si="1458"/>
        <v/>
      </c>
      <c r="AT2263" s="68" t="str">
        <f t="shared" si="1474"/>
        <v/>
      </c>
      <c r="AU2263" s="68" t="str">
        <f t="shared" si="1475"/>
        <v/>
      </c>
      <c r="AV2263" s="68" t="str">
        <f t="shared" si="1476"/>
        <v/>
      </c>
      <c r="AW2263" s="88" t="str">
        <f t="shared" si="1459"/>
        <v/>
      </c>
      <c r="AZ2263" s="88" t="str">
        <f t="shared" si="1460"/>
        <v/>
      </c>
      <c r="BA2263" s="68" t="str">
        <f t="shared" si="1461"/>
        <v/>
      </c>
      <c r="BB2263" s="68" t="str">
        <f t="shared" si="1462"/>
        <v/>
      </c>
      <c r="BC2263" s="68" t="str">
        <f t="shared" si="1463"/>
        <v/>
      </c>
      <c r="BD2263" s="69" t="str">
        <f t="shared" si="1464"/>
        <v/>
      </c>
      <c r="BE2263" s="69" t="str">
        <f t="shared" si="1477"/>
        <v/>
      </c>
      <c r="BT2263" s="138" t="str">
        <f t="shared" ca="1" si="1478"/>
        <v/>
      </c>
      <c r="BU2263" s="139" t="str">
        <f t="shared" ca="1" si="1479"/>
        <v/>
      </c>
      <c r="BW2263" s="138" t="str">
        <f t="shared" si="1480"/>
        <v/>
      </c>
      <c r="BX2263" s="104" t="str">
        <f t="shared" si="1481"/>
        <v/>
      </c>
      <c r="BY2263" s="139" t="str">
        <f t="shared" si="1482"/>
        <v/>
      </c>
      <c r="CA2263" s="138" t="str">
        <f t="shared" si="1483"/>
        <v/>
      </c>
      <c r="CB2263" s="104" t="str">
        <f t="shared" si="1484"/>
        <v/>
      </c>
      <c r="CC2263" s="139" t="str">
        <f t="shared" si="1485"/>
        <v/>
      </c>
      <c r="CE2263" s="162" t="str">
        <f t="shared" si="1486"/>
        <v/>
      </c>
      <c r="CF2263" s="163" t="str">
        <f t="shared" si="1487"/>
        <v/>
      </c>
      <c r="CG2263" s="164" t="str">
        <f t="shared" si="1488"/>
        <v/>
      </c>
      <c r="CI2263" s="162" t="str">
        <f t="shared" si="1489"/>
        <v/>
      </c>
      <c r="CJ2263" s="163" t="str">
        <f t="shared" si="1451"/>
        <v/>
      </c>
      <c r="CK2263" s="164" t="str">
        <f t="shared" si="1452"/>
        <v/>
      </c>
      <c r="CM2263" s="169" t="str">
        <f t="shared" si="1490"/>
        <v/>
      </c>
      <c r="CN2263" s="139" t="str">
        <f t="shared" si="1491"/>
        <v/>
      </c>
      <c r="CP2263" s="41" t="str">
        <f>IF($CM2263="", "", COUNTIF($CM$11:$CM$3035, "&lt;"&amp;$CM2263)+1+COUNTIF($CM$11:$CM2263, $CM2263)-1)</f>
        <v/>
      </c>
    </row>
    <row r="2264" spans="1:94" x14ac:dyDescent="0.25">
      <c r="A2264" s="40"/>
      <c r="B2264" s="82" t="str">
        <f>IF($I2264="", "", IFERROR(INDEX('Job Database'!$AE$11:$AE$3035, MATCH($I2264, 'Job Database'!$X$11:$X$3035, 0)), ""))</f>
        <v/>
      </c>
      <c r="C2264" s="69" t="str">
        <f>IF($I2264="", "", IF(COUNTIF('Job Database'!$X$11:$X$3035, $I2264)=0, $AC$5, $AC$4))</f>
        <v/>
      </c>
      <c r="D2264" s="40"/>
      <c r="E2264" s="85" t="str">
        <f>IF($I2264="", "", IF(IFERROR(INDEX('Job Database'!$M$11:$M$3035, MATCH($I2264, 'Job Database'!$X$11:$X$3035, 0)), "")="", "", IFERROR(INDEX('Job Database'!$M$11:$M$3035, MATCH($I2264, 'Job Database'!$X$11:$X$3035, 0)), "")))</f>
        <v/>
      </c>
      <c r="F2264" s="40"/>
      <c r="G2264" s="88" t="str">
        <f t="shared" si="1465"/>
        <v/>
      </c>
      <c r="H2264" s="40"/>
      <c r="I2264" s="24"/>
      <c r="J2264" s="34"/>
      <c r="K2264" s="106"/>
      <c r="L2264" s="79"/>
      <c r="M2264" s="34"/>
      <c r="N2264" s="79"/>
      <c r="O2264" s="31"/>
      <c r="P2264" s="53"/>
      <c r="Q2264" s="40"/>
      <c r="S2264" s="41" t="str">
        <f t="shared" si="1453"/>
        <v/>
      </c>
      <c r="T2264" s="41" t="str">
        <f t="shared" si="1454"/>
        <v/>
      </c>
      <c r="U2264" s="41" t="str">
        <f t="shared" si="1466"/>
        <v/>
      </c>
      <c r="W2264" s="74" t="str">
        <f>IF('Job Database'!$X2264="", "", 'Job Database'!$X2264)</f>
        <v/>
      </c>
      <c r="Y2264" s="41" t="str">
        <f>IF($W2264="", "", IF(COUNTIF($I$11:$I$3035, $W2264)&gt;0, "", MAX($Y$10:$Y2263)+1))</f>
        <v/>
      </c>
      <c r="Z2264" s="41">
        <v>2254</v>
      </c>
      <c r="AA2264" s="58" t="str">
        <f t="shared" si="1467"/>
        <v/>
      </c>
      <c r="AC2264" s="41" t="str">
        <f t="shared" si="1455"/>
        <v/>
      </c>
      <c r="AE2264" s="41" t="str">
        <f t="shared" si="1468"/>
        <v/>
      </c>
      <c r="AJ2264" s="154" t="str">
        <f t="shared" si="1469"/>
        <v/>
      </c>
      <c r="AL2264" s="120" t="str">
        <f t="shared" si="1470"/>
        <v/>
      </c>
      <c r="AM2264" s="104" t="str">
        <f t="shared" si="1471"/>
        <v/>
      </c>
      <c r="AN2264" s="104" t="str">
        <f t="shared" si="1472"/>
        <v/>
      </c>
      <c r="AO2264" s="104" t="str">
        <f t="shared" si="1456"/>
        <v/>
      </c>
      <c r="AP2264" s="104" t="str">
        <f t="shared" si="1457"/>
        <v/>
      </c>
      <c r="AQ2264" s="121" t="str">
        <f t="shared" si="1473"/>
        <v/>
      </c>
      <c r="AS2264" s="88" t="str">
        <f t="shared" si="1458"/>
        <v/>
      </c>
      <c r="AT2264" s="68" t="str">
        <f t="shared" si="1474"/>
        <v/>
      </c>
      <c r="AU2264" s="68" t="str">
        <f t="shared" si="1475"/>
        <v/>
      </c>
      <c r="AV2264" s="68" t="str">
        <f t="shared" si="1476"/>
        <v/>
      </c>
      <c r="AW2264" s="88" t="str">
        <f t="shared" si="1459"/>
        <v/>
      </c>
      <c r="AZ2264" s="88" t="str">
        <f t="shared" si="1460"/>
        <v/>
      </c>
      <c r="BA2264" s="68" t="str">
        <f t="shared" si="1461"/>
        <v/>
      </c>
      <c r="BB2264" s="68" t="str">
        <f t="shared" si="1462"/>
        <v/>
      </c>
      <c r="BC2264" s="68" t="str">
        <f t="shared" si="1463"/>
        <v/>
      </c>
      <c r="BD2264" s="69" t="str">
        <f t="shared" si="1464"/>
        <v/>
      </c>
      <c r="BE2264" s="69" t="str">
        <f t="shared" si="1477"/>
        <v/>
      </c>
      <c r="BT2264" s="138" t="str">
        <f t="shared" ca="1" si="1478"/>
        <v/>
      </c>
      <c r="BU2264" s="139" t="str">
        <f t="shared" ca="1" si="1479"/>
        <v/>
      </c>
      <c r="BW2264" s="138" t="str">
        <f t="shared" si="1480"/>
        <v/>
      </c>
      <c r="BX2264" s="104" t="str">
        <f t="shared" si="1481"/>
        <v/>
      </c>
      <c r="BY2264" s="139" t="str">
        <f t="shared" si="1482"/>
        <v/>
      </c>
      <c r="CA2264" s="138" t="str">
        <f t="shared" si="1483"/>
        <v/>
      </c>
      <c r="CB2264" s="104" t="str">
        <f t="shared" si="1484"/>
        <v/>
      </c>
      <c r="CC2264" s="139" t="str">
        <f t="shared" si="1485"/>
        <v/>
      </c>
      <c r="CE2264" s="162" t="str">
        <f t="shared" si="1486"/>
        <v/>
      </c>
      <c r="CF2264" s="163" t="str">
        <f t="shared" si="1487"/>
        <v/>
      </c>
      <c r="CG2264" s="164" t="str">
        <f t="shared" si="1488"/>
        <v/>
      </c>
      <c r="CI2264" s="162" t="str">
        <f t="shared" si="1489"/>
        <v/>
      </c>
      <c r="CJ2264" s="163" t="str">
        <f t="shared" si="1451"/>
        <v/>
      </c>
      <c r="CK2264" s="164" t="str">
        <f t="shared" si="1452"/>
        <v/>
      </c>
      <c r="CM2264" s="169" t="str">
        <f t="shared" si="1490"/>
        <v/>
      </c>
      <c r="CN2264" s="139" t="str">
        <f t="shared" si="1491"/>
        <v/>
      </c>
      <c r="CP2264" s="41" t="str">
        <f>IF($CM2264="", "", COUNTIF($CM$11:$CM$3035, "&lt;"&amp;$CM2264)+1+COUNTIF($CM$11:$CM2264, $CM2264)-1)</f>
        <v/>
      </c>
    </row>
    <row r="2265" spans="1:94" x14ac:dyDescent="0.25">
      <c r="A2265" s="40"/>
      <c r="B2265" s="82" t="str">
        <f>IF($I2265="", "", IFERROR(INDEX('Job Database'!$AE$11:$AE$3035, MATCH($I2265, 'Job Database'!$X$11:$X$3035, 0)), ""))</f>
        <v/>
      </c>
      <c r="C2265" s="69" t="str">
        <f>IF($I2265="", "", IF(COUNTIF('Job Database'!$X$11:$X$3035, $I2265)=0, $AC$5, $AC$4))</f>
        <v/>
      </c>
      <c r="D2265" s="40"/>
      <c r="E2265" s="85" t="str">
        <f>IF($I2265="", "", IF(IFERROR(INDEX('Job Database'!$M$11:$M$3035, MATCH($I2265, 'Job Database'!$X$11:$X$3035, 0)), "")="", "", IFERROR(INDEX('Job Database'!$M$11:$M$3035, MATCH($I2265, 'Job Database'!$X$11:$X$3035, 0)), "")))</f>
        <v/>
      </c>
      <c r="F2265" s="40"/>
      <c r="G2265" s="88" t="str">
        <f t="shared" si="1465"/>
        <v/>
      </c>
      <c r="H2265" s="40"/>
      <c r="I2265" s="24"/>
      <c r="J2265" s="34"/>
      <c r="K2265" s="106"/>
      <c r="L2265" s="79"/>
      <c r="M2265" s="34"/>
      <c r="N2265" s="79"/>
      <c r="O2265" s="31"/>
      <c r="P2265" s="53"/>
      <c r="Q2265" s="40"/>
      <c r="S2265" s="41" t="str">
        <f t="shared" si="1453"/>
        <v/>
      </c>
      <c r="T2265" s="41" t="str">
        <f t="shared" si="1454"/>
        <v/>
      </c>
      <c r="U2265" s="41" t="str">
        <f t="shared" si="1466"/>
        <v/>
      </c>
      <c r="W2265" s="74" t="str">
        <f>IF('Job Database'!$X2265="", "", 'Job Database'!$X2265)</f>
        <v/>
      </c>
      <c r="Y2265" s="41" t="str">
        <f>IF($W2265="", "", IF(COUNTIF($I$11:$I$3035, $W2265)&gt;0, "", MAX($Y$10:$Y2264)+1))</f>
        <v/>
      </c>
      <c r="Z2265" s="41">
        <v>2255</v>
      </c>
      <c r="AA2265" s="58" t="str">
        <f t="shared" si="1467"/>
        <v/>
      </c>
      <c r="AC2265" s="41" t="str">
        <f t="shared" si="1455"/>
        <v/>
      </c>
      <c r="AE2265" s="41" t="str">
        <f t="shared" si="1468"/>
        <v/>
      </c>
      <c r="AJ2265" s="154" t="str">
        <f t="shared" si="1469"/>
        <v/>
      </c>
      <c r="AL2265" s="120" t="str">
        <f t="shared" si="1470"/>
        <v/>
      </c>
      <c r="AM2265" s="104" t="str">
        <f t="shared" si="1471"/>
        <v/>
      </c>
      <c r="AN2265" s="104" t="str">
        <f t="shared" si="1472"/>
        <v/>
      </c>
      <c r="AO2265" s="104" t="str">
        <f t="shared" si="1456"/>
        <v/>
      </c>
      <c r="AP2265" s="104" t="str">
        <f t="shared" si="1457"/>
        <v/>
      </c>
      <c r="AQ2265" s="121" t="str">
        <f t="shared" si="1473"/>
        <v/>
      </c>
      <c r="AS2265" s="88" t="str">
        <f t="shared" si="1458"/>
        <v/>
      </c>
      <c r="AT2265" s="68" t="str">
        <f t="shared" si="1474"/>
        <v/>
      </c>
      <c r="AU2265" s="68" t="str">
        <f t="shared" si="1475"/>
        <v/>
      </c>
      <c r="AV2265" s="68" t="str">
        <f t="shared" si="1476"/>
        <v/>
      </c>
      <c r="AW2265" s="88" t="str">
        <f t="shared" si="1459"/>
        <v/>
      </c>
      <c r="AZ2265" s="88" t="str">
        <f t="shared" si="1460"/>
        <v/>
      </c>
      <c r="BA2265" s="68" t="str">
        <f t="shared" si="1461"/>
        <v/>
      </c>
      <c r="BB2265" s="68" t="str">
        <f t="shared" si="1462"/>
        <v/>
      </c>
      <c r="BC2265" s="68" t="str">
        <f t="shared" si="1463"/>
        <v/>
      </c>
      <c r="BD2265" s="69" t="str">
        <f t="shared" si="1464"/>
        <v/>
      </c>
      <c r="BE2265" s="69" t="str">
        <f t="shared" si="1477"/>
        <v/>
      </c>
      <c r="BT2265" s="138" t="str">
        <f t="shared" ca="1" si="1478"/>
        <v/>
      </c>
      <c r="BU2265" s="139" t="str">
        <f t="shared" ca="1" si="1479"/>
        <v/>
      </c>
      <c r="BW2265" s="138" t="str">
        <f t="shared" si="1480"/>
        <v/>
      </c>
      <c r="BX2265" s="104" t="str">
        <f t="shared" si="1481"/>
        <v/>
      </c>
      <c r="BY2265" s="139" t="str">
        <f t="shared" si="1482"/>
        <v/>
      </c>
      <c r="CA2265" s="138" t="str">
        <f t="shared" si="1483"/>
        <v/>
      </c>
      <c r="CB2265" s="104" t="str">
        <f t="shared" si="1484"/>
        <v/>
      </c>
      <c r="CC2265" s="139" t="str">
        <f t="shared" si="1485"/>
        <v/>
      </c>
      <c r="CE2265" s="162" t="str">
        <f t="shared" si="1486"/>
        <v/>
      </c>
      <c r="CF2265" s="163" t="str">
        <f t="shared" si="1487"/>
        <v/>
      </c>
      <c r="CG2265" s="164" t="str">
        <f t="shared" si="1488"/>
        <v/>
      </c>
      <c r="CI2265" s="162" t="str">
        <f t="shared" si="1489"/>
        <v/>
      </c>
      <c r="CJ2265" s="163" t="str">
        <f t="shared" si="1451"/>
        <v/>
      </c>
      <c r="CK2265" s="164" t="str">
        <f t="shared" si="1452"/>
        <v/>
      </c>
      <c r="CM2265" s="169" t="str">
        <f t="shared" si="1490"/>
        <v/>
      </c>
      <c r="CN2265" s="139" t="str">
        <f t="shared" si="1491"/>
        <v/>
      </c>
      <c r="CP2265" s="41" t="str">
        <f>IF($CM2265="", "", COUNTIF($CM$11:$CM$3035, "&lt;"&amp;$CM2265)+1+COUNTIF($CM$11:$CM2265, $CM2265)-1)</f>
        <v/>
      </c>
    </row>
    <row r="2266" spans="1:94" x14ac:dyDescent="0.25">
      <c r="A2266" s="40"/>
      <c r="B2266" s="82" t="str">
        <f>IF($I2266="", "", IFERROR(INDEX('Job Database'!$AE$11:$AE$3035, MATCH($I2266, 'Job Database'!$X$11:$X$3035, 0)), ""))</f>
        <v/>
      </c>
      <c r="C2266" s="69" t="str">
        <f>IF($I2266="", "", IF(COUNTIF('Job Database'!$X$11:$X$3035, $I2266)=0, $AC$5, $AC$4))</f>
        <v/>
      </c>
      <c r="D2266" s="40"/>
      <c r="E2266" s="85" t="str">
        <f>IF($I2266="", "", IF(IFERROR(INDEX('Job Database'!$M$11:$M$3035, MATCH($I2266, 'Job Database'!$X$11:$X$3035, 0)), "")="", "", IFERROR(INDEX('Job Database'!$M$11:$M$3035, MATCH($I2266, 'Job Database'!$X$11:$X$3035, 0)), "")))</f>
        <v/>
      </c>
      <c r="F2266" s="40"/>
      <c r="G2266" s="88" t="str">
        <f t="shared" si="1465"/>
        <v/>
      </c>
      <c r="H2266" s="40"/>
      <c r="I2266" s="24"/>
      <c r="J2266" s="34"/>
      <c r="K2266" s="106"/>
      <c r="L2266" s="79"/>
      <c r="M2266" s="34"/>
      <c r="N2266" s="79"/>
      <c r="O2266" s="31"/>
      <c r="P2266" s="53"/>
      <c r="Q2266" s="40"/>
      <c r="S2266" s="41" t="str">
        <f t="shared" si="1453"/>
        <v/>
      </c>
      <c r="T2266" s="41" t="str">
        <f t="shared" si="1454"/>
        <v/>
      </c>
      <c r="U2266" s="41" t="str">
        <f t="shared" si="1466"/>
        <v/>
      </c>
      <c r="W2266" s="74" t="str">
        <f>IF('Job Database'!$X2266="", "", 'Job Database'!$X2266)</f>
        <v/>
      </c>
      <c r="Y2266" s="41" t="str">
        <f>IF($W2266="", "", IF(COUNTIF($I$11:$I$3035, $W2266)&gt;0, "", MAX($Y$10:$Y2265)+1))</f>
        <v/>
      </c>
      <c r="Z2266" s="41">
        <v>2256</v>
      </c>
      <c r="AA2266" s="58" t="str">
        <f t="shared" si="1467"/>
        <v/>
      </c>
      <c r="AC2266" s="41" t="str">
        <f t="shared" si="1455"/>
        <v/>
      </c>
      <c r="AE2266" s="41" t="str">
        <f t="shared" si="1468"/>
        <v/>
      </c>
      <c r="AJ2266" s="154" t="str">
        <f t="shared" si="1469"/>
        <v/>
      </c>
      <c r="AL2266" s="120" t="str">
        <f t="shared" si="1470"/>
        <v/>
      </c>
      <c r="AM2266" s="104" t="str">
        <f t="shared" si="1471"/>
        <v/>
      </c>
      <c r="AN2266" s="104" t="str">
        <f t="shared" si="1472"/>
        <v/>
      </c>
      <c r="AO2266" s="104" t="str">
        <f t="shared" si="1456"/>
        <v/>
      </c>
      <c r="AP2266" s="104" t="str">
        <f t="shared" si="1457"/>
        <v/>
      </c>
      <c r="AQ2266" s="121" t="str">
        <f t="shared" si="1473"/>
        <v/>
      </c>
      <c r="AS2266" s="88" t="str">
        <f t="shared" si="1458"/>
        <v/>
      </c>
      <c r="AT2266" s="68" t="str">
        <f t="shared" si="1474"/>
        <v/>
      </c>
      <c r="AU2266" s="68" t="str">
        <f t="shared" si="1475"/>
        <v/>
      </c>
      <c r="AV2266" s="68" t="str">
        <f t="shared" si="1476"/>
        <v/>
      </c>
      <c r="AW2266" s="88" t="str">
        <f t="shared" si="1459"/>
        <v/>
      </c>
      <c r="AZ2266" s="88" t="str">
        <f t="shared" si="1460"/>
        <v/>
      </c>
      <c r="BA2266" s="68" t="str">
        <f t="shared" si="1461"/>
        <v/>
      </c>
      <c r="BB2266" s="68" t="str">
        <f t="shared" si="1462"/>
        <v/>
      </c>
      <c r="BC2266" s="68" t="str">
        <f t="shared" si="1463"/>
        <v/>
      </c>
      <c r="BD2266" s="69" t="str">
        <f t="shared" si="1464"/>
        <v/>
      </c>
      <c r="BE2266" s="69" t="str">
        <f t="shared" si="1477"/>
        <v/>
      </c>
      <c r="BT2266" s="138" t="str">
        <f t="shared" ca="1" si="1478"/>
        <v/>
      </c>
      <c r="BU2266" s="139" t="str">
        <f t="shared" ca="1" si="1479"/>
        <v/>
      </c>
      <c r="BW2266" s="138" t="str">
        <f t="shared" si="1480"/>
        <v/>
      </c>
      <c r="BX2266" s="104" t="str">
        <f t="shared" si="1481"/>
        <v/>
      </c>
      <c r="BY2266" s="139" t="str">
        <f t="shared" si="1482"/>
        <v/>
      </c>
      <c r="CA2266" s="138" t="str">
        <f t="shared" si="1483"/>
        <v/>
      </c>
      <c r="CB2266" s="104" t="str">
        <f t="shared" si="1484"/>
        <v/>
      </c>
      <c r="CC2266" s="139" t="str">
        <f t="shared" si="1485"/>
        <v/>
      </c>
      <c r="CE2266" s="162" t="str">
        <f t="shared" si="1486"/>
        <v/>
      </c>
      <c r="CF2266" s="163" t="str">
        <f t="shared" si="1487"/>
        <v/>
      </c>
      <c r="CG2266" s="164" t="str">
        <f t="shared" si="1488"/>
        <v/>
      </c>
      <c r="CI2266" s="162" t="str">
        <f t="shared" si="1489"/>
        <v/>
      </c>
      <c r="CJ2266" s="163" t="str">
        <f t="shared" si="1451"/>
        <v/>
      </c>
      <c r="CK2266" s="164" t="str">
        <f t="shared" si="1452"/>
        <v/>
      </c>
      <c r="CM2266" s="169" t="str">
        <f t="shared" si="1490"/>
        <v/>
      </c>
      <c r="CN2266" s="139" t="str">
        <f t="shared" si="1491"/>
        <v/>
      </c>
      <c r="CP2266" s="41" t="str">
        <f>IF($CM2266="", "", COUNTIF($CM$11:$CM$3035, "&lt;"&amp;$CM2266)+1+COUNTIF($CM$11:$CM2266, $CM2266)-1)</f>
        <v/>
      </c>
    </row>
    <row r="2267" spans="1:94" x14ac:dyDescent="0.25">
      <c r="A2267" s="40"/>
      <c r="B2267" s="82" t="str">
        <f>IF($I2267="", "", IFERROR(INDEX('Job Database'!$AE$11:$AE$3035, MATCH($I2267, 'Job Database'!$X$11:$X$3035, 0)), ""))</f>
        <v/>
      </c>
      <c r="C2267" s="69" t="str">
        <f>IF($I2267="", "", IF(COUNTIF('Job Database'!$X$11:$X$3035, $I2267)=0, $AC$5, $AC$4))</f>
        <v/>
      </c>
      <c r="D2267" s="40"/>
      <c r="E2267" s="85" t="str">
        <f>IF($I2267="", "", IF(IFERROR(INDEX('Job Database'!$M$11:$M$3035, MATCH($I2267, 'Job Database'!$X$11:$X$3035, 0)), "")="", "", IFERROR(INDEX('Job Database'!$M$11:$M$3035, MATCH($I2267, 'Job Database'!$X$11:$X$3035, 0)), "")))</f>
        <v/>
      </c>
      <c r="F2267" s="40"/>
      <c r="G2267" s="88" t="str">
        <f t="shared" si="1465"/>
        <v/>
      </c>
      <c r="H2267" s="40"/>
      <c r="I2267" s="24"/>
      <c r="J2267" s="34"/>
      <c r="K2267" s="106"/>
      <c r="L2267" s="79"/>
      <c r="M2267" s="34"/>
      <c r="N2267" s="79"/>
      <c r="O2267" s="31"/>
      <c r="P2267" s="53"/>
      <c r="Q2267" s="40"/>
      <c r="S2267" s="41" t="str">
        <f t="shared" si="1453"/>
        <v/>
      </c>
      <c r="T2267" s="41" t="str">
        <f t="shared" si="1454"/>
        <v/>
      </c>
      <c r="U2267" s="41" t="str">
        <f t="shared" si="1466"/>
        <v/>
      </c>
      <c r="W2267" s="74" t="str">
        <f>IF('Job Database'!$X2267="", "", 'Job Database'!$X2267)</f>
        <v/>
      </c>
      <c r="Y2267" s="41" t="str">
        <f>IF($W2267="", "", IF(COUNTIF($I$11:$I$3035, $W2267)&gt;0, "", MAX($Y$10:$Y2266)+1))</f>
        <v/>
      </c>
      <c r="Z2267" s="41">
        <v>2257</v>
      </c>
      <c r="AA2267" s="58" t="str">
        <f t="shared" si="1467"/>
        <v/>
      </c>
      <c r="AC2267" s="41" t="str">
        <f t="shared" si="1455"/>
        <v/>
      </c>
      <c r="AE2267" s="41" t="str">
        <f t="shared" si="1468"/>
        <v/>
      </c>
      <c r="AJ2267" s="154" t="str">
        <f t="shared" si="1469"/>
        <v/>
      </c>
      <c r="AL2267" s="120" t="str">
        <f t="shared" si="1470"/>
        <v/>
      </c>
      <c r="AM2267" s="104" t="str">
        <f t="shared" si="1471"/>
        <v/>
      </c>
      <c r="AN2267" s="104" t="str">
        <f t="shared" si="1472"/>
        <v/>
      </c>
      <c r="AO2267" s="104" t="str">
        <f t="shared" si="1456"/>
        <v/>
      </c>
      <c r="AP2267" s="104" t="str">
        <f t="shared" si="1457"/>
        <v/>
      </c>
      <c r="AQ2267" s="121" t="str">
        <f t="shared" si="1473"/>
        <v/>
      </c>
      <c r="AS2267" s="88" t="str">
        <f t="shared" si="1458"/>
        <v/>
      </c>
      <c r="AT2267" s="68" t="str">
        <f t="shared" si="1474"/>
        <v/>
      </c>
      <c r="AU2267" s="68" t="str">
        <f t="shared" si="1475"/>
        <v/>
      </c>
      <c r="AV2267" s="68" t="str">
        <f t="shared" si="1476"/>
        <v/>
      </c>
      <c r="AW2267" s="88" t="str">
        <f t="shared" si="1459"/>
        <v/>
      </c>
      <c r="AZ2267" s="88" t="str">
        <f t="shared" si="1460"/>
        <v/>
      </c>
      <c r="BA2267" s="68" t="str">
        <f t="shared" si="1461"/>
        <v/>
      </c>
      <c r="BB2267" s="68" t="str">
        <f t="shared" si="1462"/>
        <v/>
      </c>
      <c r="BC2267" s="68" t="str">
        <f t="shared" si="1463"/>
        <v/>
      </c>
      <c r="BD2267" s="69" t="str">
        <f t="shared" si="1464"/>
        <v/>
      </c>
      <c r="BE2267" s="69" t="str">
        <f t="shared" si="1477"/>
        <v/>
      </c>
      <c r="BT2267" s="138" t="str">
        <f t="shared" ca="1" si="1478"/>
        <v/>
      </c>
      <c r="BU2267" s="139" t="str">
        <f t="shared" ca="1" si="1479"/>
        <v/>
      </c>
      <c r="BW2267" s="138" t="str">
        <f t="shared" si="1480"/>
        <v/>
      </c>
      <c r="BX2267" s="104" t="str">
        <f t="shared" si="1481"/>
        <v/>
      </c>
      <c r="BY2267" s="139" t="str">
        <f t="shared" si="1482"/>
        <v/>
      </c>
      <c r="CA2267" s="138" t="str">
        <f t="shared" si="1483"/>
        <v/>
      </c>
      <c r="CB2267" s="104" t="str">
        <f t="shared" si="1484"/>
        <v/>
      </c>
      <c r="CC2267" s="139" t="str">
        <f t="shared" si="1485"/>
        <v/>
      </c>
      <c r="CE2267" s="162" t="str">
        <f t="shared" si="1486"/>
        <v/>
      </c>
      <c r="CF2267" s="163" t="str">
        <f t="shared" si="1487"/>
        <v/>
      </c>
      <c r="CG2267" s="164" t="str">
        <f t="shared" si="1488"/>
        <v/>
      </c>
      <c r="CI2267" s="162" t="str">
        <f t="shared" si="1489"/>
        <v/>
      </c>
      <c r="CJ2267" s="163" t="str">
        <f t="shared" ref="CJ2267:CJ2330" si="1492">IF(CB2267="", "", M2267)</f>
        <v/>
      </c>
      <c r="CK2267" s="164" t="str">
        <f t="shared" ref="CK2267:CK2330" si="1493">IF(CC2267="", "", N2267)</f>
        <v/>
      </c>
      <c r="CM2267" s="169" t="str">
        <f t="shared" si="1490"/>
        <v/>
      </c>
      <c r="CN2267" s="139" t="str">
        <f t="shared" si="1491"/>
        <v/>
      </c>
      <c r="CP2267" s="41" t="str">
        <f>IF($CM2267="", "", COUNTIF($CM$11:$CM$3035, "&lt;"&amp;$CM2267)+1+COUNTIF($CM$11:$CM2267, $CM2267)-1)</f>
        <v/>
      </c>
    </row>
    <row r="2268" spans="1:94" x14ac:dyDescent="0.25">
      <c r="A2268" s="40"/>
      <c r="B2268" s="82" t="str">
        <f>IF($I2268="", "", IFERROR(INDEX('Job Database'!$AE$11:$AE$3035, MATCH($I2268, 'Job Database'!$X$11:$X$3035, 0)), ""))</f>
        <v/>
      </c>
      <c r="C2268" s="69" t="str">
        <f>IF($I2268="", "", IF(COUNTIF('Job Database'!$X$11:$X$3035, $I2268)=0, $AC$5, $AC$4))</f>
        <v/>
      </c>
      <c r="D2268" s="40"/>
      <c r="E2268" s="85" t="str">
        <f>IF($I2268="", "", IF(IFERROR(INDEX('Job Database'!$M$11:$M$3035, MATCH($I2268, 'Job Database'!$X$11:$X$3035, 0)), "")="", "", IFERROR(INDEX('Job Database'!$M$11:$M$3035, MATCH($I2268, 'Job Database'!$X$11:$X$3035, 0)), "")))</f>
        <v/>
      </c>
      <c r="F2268" s="40"/>
      <c r="G2268" s="88" t="str">
        <f t="shared" si="1465"/>
        <v/>
      </c>
      <c r="H2268" s="40"/>
      <c r="I2268" s="24"/>
      <c r="J2268" s="34"/>
      <c r="K2268" s="106"/>
      <c r="L2268" s="79"/>
      <c r="M2268" s="34"/>
      <c r="N2268" s="79"/>
      <c r="O2268" s="31"/>
      <c r="P2268" s="53"/>
      <c r="Q2268" s="40"/>
      <c r="S2268" s="41" t="str">
        <f t="shared" si="1453"/>
        <v/>
      </c>
      <c r="T2268" s="41" t="str">
        <f t="shared" si="1454"/>
        <v/>
      </c>
      <c r="U2268" s="41" t="str">
        <f t="shared" si="1466"/>
        <v/>
      </c>
      <c r="W2268" s="74" t="str">
        <f>IF('Job Database'!$X2268="", "", 'Job Database'!$X2268)</f>
        <v/>
      </c>
      <c r="Y2268" s="41" t="str">
        <f>IF($W2268="", "", IF(COUNTIF($I$11:$I$3035, $W2268)&gt;0, "", MAX($Y$10:$Y2267)+1))</f>
        <v/>
      </c>
      <c r="Z2268" s="41">
        <v>2258</v>
      </c>
      <c r="AA2268" s="58" t="str">
        <f t="shared" si="1467"/>
        <v/>
      </c>
      <c r="AC2268" s="41" t="str">
        <f t="shared" si="1455"/>
        <v/>
      </c>
      <c r="AE2268" s="41" t="str">
        <f t="shared" si="1468"/>
        <v/>
      </c>
      <c r="AJ2268" s="154" t="str">
        <f t="shared" si="1469"/>
        <v/>
      </c>
      <c r="AL2268" s="120" t="str">
        <f t="shared" si="1470"/>
        <v/>
      </c>
      <c r="AM2268" s="104" t="str">
        <f t="shared" si="1471"/>
        <v/>
      </c>
      <c r="AN2268" s="104" t="str">
        <f t="shared" si="1472"/>
        <v/>
      </c>
      <c r="AO2268" s="104" t="str">
        <f t="shared" si="1456"/>
        <v/>
      </c>
      <c r="AP2268" s="104" t="str">
        <f t="shared" si="1457"/>
        <v/>
      </c>
      <c r="AQ2268" s="121" t="str">
        <f t="shared" si="1473"/>
        <v/>
      </c>
      <c r="AS2268" s="88" t="str">
        <f t="shared" si="1458"/>
        <v/>
      </c>
      <c r="AT2268" s="68" t="str">
        <f t="shared" si="1474"/>
        <v/>
      </c>
      <c r="AU2268" s="68" t="str">
        <f t="shared" si="1475"/>
        <v/>
      </c>
      <c r="AV2268" s="68" t="str">
        <f t="shared" si="1476"/>
        <v/>
      </c>
      <c r="AW2268" s="88" t="str">
        <f t="shared" si="1459"/>
        <v/>
      </c>
      <c r="AZ2268" s="88" t="str">
        <f t="shared" si="1460"/>
        <v/>
      </c>
      <c r="BA2268" s="68" t="str">
        <f t="shared" si="1461"/>
        <v/>
      </c>
      <c r="BB2268" s="68" t="str">
        <f t="shared" si="1462"/>
        <v/>
      </c>
      <c r="BC2268" s="68" t="str">
        <f t="shared" si="1463"/>
        <v/>
      </c>
      <c r="BD2268" s="69" t="str">
        <f t="shared" si="1464"/>
        <v/>
      </c>
      <c r="BE2268" s="69" t="str">
        <f t="shared" si="1477"/>
        <v/>
      </c>
      <c r="BT2268" s="138" t="str">
        <f t="shared" ca="1" si="1478"/>
        <v/>
      </c>
      <c r="BU2268" s="139" t="str">
        <f t="shared" ca="1" si="1479"/>
        <v/>
      </c>
      <c r="BW2268" s="138" t="str">
        <f t="shared" si="1480"/>
        <v/>
      </c>
      <c r="BX2268" s="104" t="str">
        <f t="shared" si="1481"/>
        <v/>
      </c>
      <c r="BY2268" s="139" t="str">
        <f t="shared" si="1482"/>
        <v/>
      </c>
      <c r="CA2268" s="138" t="str">
        <f t="shared" si="1483"/>
        <v/>
      </c>
      <c r="CB2268" s="104" t="str">
        <f t="shared" si="1484"/>
        <v/>
      </c>
      <c r="CC2268" s="139" t="str">
        <f t="shared" si="1485"/>
        <v/>
      </c>
      <c r="CE2268" s="162" t="str">
        <f t="shared" si="1486"/>
        <v/>
      </c>
      <c r="CF2268" s="163" t="str">
        <f t="shared" si="1487"/>
        <v/>
      </c>
      <c r="CG2268" s="164" t="str">
        <f t="shared" si="1488"/>
        <v/>
      </c>
      <c r="CI2268" s="162" t="str">
        <f t="shared" si="1489"/>
        <v/>
      </c>
      <c r="CJ2268" s="163" t="str">
        <f t="shared" si="1492"/>
        <v/>
      </c>
      <c r="CK2268" s="164" t="str">
        <f t="shared" si="1493"/>
        <v/>
      </c>
      <c r="CM2268" s="169" t="str">
        <f t="shared" si="1490"/>
        <v/>
      </c>
      <c r="CN2268" s="139" t="str">
        <f t="shared" si="1491"/>
        <v/>
      </c>
      <c r="CP2268" s="41" t="str">
        <f>IF($CM2268="", "", COUNTIF($CM$11:$CM$3035, "&lt;"&amp;$CM2268)+1+COUNTIF($CM$11:$CM2268, $CM2268)-1)</f>
        <v/>
      </c>
    </row>
    <row r="2269" spans="1:94" x14ac:dyDescent="0.25">
      <c r="A2269" s="40"/>
      <c r="B2269" s="82" t="str">
        <f>IF($I2269="", "", IFERROR(INDEX('Job Database'!$AE$11:$AE$3035, MATCH($I2269, 'Job Database'!$X$11:$X$3035, 0)), ""))</f>
        <v/>
      </c>
      <c r="C2269" s="69" t="str">
        <f>IF($I2269="", "", IF(COUNTIF('Job Database'!$X$11:$X$3035, $I2269)=0, $AC$5, $AC$4))</f>
        <v/>
      </c>
      <c r="D2269" s="40"/>
      <c r="E2269" s="85" t="str">
        <f>IF($I2269="", "", IF(IFERROR(INDEX('Job Database'!$M$11:$M$3035, MATCH($I2269, 'Job Database'!$X$11:$X$3035, 0)), "")="", "", IFERROR(INDEX('Job Database'!$M$11:$M$3035, MATCH($I2269, 'Job Database'!$X$11:$X$3035, 0)), "")))</f>
        <v/>
      </c>
      <c r="F2269" s="40"/>
      <c r="G2269" s="88" t="str">
        <f t="shared" si="1465"/>
        <v/>
      </c>
      <c r="H2269" s="40"/>
      <c r="I2269" s="24"/>
      <c r="J2269" s="34"/>
      <c r="K2269" s="106"/>
      <c r="L2269" s="79"/>
      <c r="M2269" s="34"/>
      <c r="N2269" s="79"/>
      <c r="O2269" s="31"/>
      <c r="P2269" s="53"/>
      <c r="Q2269" s="40"/>
      <c r="S2269" s="41" t="str">
        <f t="shared" si="1453"/>
        <v/>
      </c>
      <c r="T2269" s="41" t="str">
        <f t="shared" si="1454"/>
        <v/>
      </c>
      <c r="U2269" s="41" t="str">
        <f t="shared" si="1466"/>
        <v/>
      </c>
      <c r="W2269" s="74" t="str">
        <f>IF('Job Database'!$X2269="", "", 'Job Database'!$X2269)</f>
        <v/>
      </c>
      <c r="Y2269" s="41" t="str">
        <f>IF($W2269="", "", IF(COUNTIF($I$11:$I$3035, $W2269)&gt;0, "", MAX($Y$10:$Y2268)+1))</f>
        <v/>
      </c>
      <c r="Z2269" s="41">
        <v>2259</v>
      </c>
      <c r="AA2269" s="58" t="str">
        <f t="shared" si="1467"/>
        <v/>
      </c>
      <c r="AC2269" s="41" t="str">
        <f t="shared" si="1455"/>
        <v/>
      </c>
      <c r="AE2269" s="41" t="str">
        <f t="shared" si="1468"/>
        <v/>
      </c>
      <c r="AJ2269" s="154" t="str">
        <f t="shared" si="1469"/>
        <v/>
      </c>
      <c r="AL2269" s="120" t="str">
        <f t="shared" si="1470"/>
        <v/>
      </c>
      <c r="AM2269" s="104" t="str">
        <f t="shared" si="1471"/>
        <v/>
      </c>
      <c r="AN2269" s="104" t="str">
        <f t="shared" si="1472"/>
        <v/>
      </c>
      <c r="AO2269" s="104" t="str">
        <f t="shared" si="1456"/>
        <v/>
      </c>
      <c r="AP2269" s="104" t="str">
        <f t="shared" si="1457"/>
        <v/>
      </c>
      <c r="AQ2269" s="121" t="str">
        <f t="shared" si="1473"/>
        <v/>
      </c>
      <c r="AS2269" s="88" t="str">
        <f t="shared" si="1458"/>
        <v/>
      </c>
      <c r="AT2269" s="68" t="str">
        <f t="shared" si="1474"/>
        <v/>
      </c>
      <c r="AU2269" s="68" t="str">
        <f t="shared" si="1475"/>
        <v/>
      </c>
      <c r="AV2269" s="68" t="str">
        <f t="shared" si="1476"/>
        <v/>
      </c>
      <c r="AW2269" s="88" t="str">
        <f t="shared" si="1459"/>
        <v/>
      </c>
      <c r="AZ2269" s="88" t="str">
        <f t="shared" si="1460"/>
        <v/>
      </c>
      <c r="BA2269" s="68" t="str">
        <f t="shared" si="1461"/>
        <v/>
      </c>
      <c r="BB2269" s="68" t="str">
        <f t="shared" si="1462"/>
        <v/>
      </c>
      <c r="BC2269" s="68" t="str">
        <f t="shared" si="1463"/>
        <v/>
      </c>
      <c r="BD2269" s="69" t="str">
        <f t="shared" si="1464"/>
        <v/>
      </c>
      <c r="BE2269" s="69" t="str">
        <f t="shared" si="1477"/>
        <v/>
      </c>
      <c r="BT2269" s="138" t="str">
        <f t="shared" ca="1" si="1478"/>
        <v/>
      </c>
      <c r="BU2269" s="139" t="str">
        <f t="shared" ca="1" si="1479"/>
        <v/>
      </c>
      <c r="BW2269" s="138" t="str">
        <f t="shared" si="1480"/>
        <v/>
      </c>
      <c r="BX2269" s="104" t="str">
        <f t="shared" si="1481"/>
        <v/>
      </c>
      <c r="BY2269" s="139" t="str">
        <f t="shared" si="1482"/>
        <v/>
      </c>
      <c r="CA2269" s="138" t="str">
        <f t="shared" si="1483"/>
        <v/>
      </c>
      <c r="CB2269" s="104" t="str">
        <f t="shared" si="1484"/>
        <v/>
      </c>
      <c r="CC2269" s="139" t="str">
        <f t="shared" si="1485"/>
        <v/>
      </c>
      <c r="CE2269" s="162" t="str">
        <f t="shared" si="1486"/>
        <v/>
      </c>
      <c r="CF2269" s="163" t="str">
        <f t="shared" si="1487"/>
        <v/>
      </c>
      <c r="CG2269" s="164" t="str">
        <f t="shared" si="1488"/>
        <v/>
      </c>
      <c r="CI2269" s="162" t="str">
        <f t="shared" si="1489"/>
        <v/>
      </c>
      <c r="CJ2269" s="163" t="str">
        <f t="shared" si="1492"/>
        <v/>
      </c>
      <c r="CK2269" s="164" t="str">
        <f t="shared" si="1493"/>
        <v/>
      </c>
      <c r="CM2269" s="169" t="str">
        <f t="shared" si="1490"/>
        <v/>
      </c>
      <c r="CN2269" s="139" t="str">
        <f t="shared" si="1491"/>
        <v/>
      </c>
      <c r="CP2269" s="41" t="str">
        <f>IF($CM2269="", "", COUNTIF($CM$11:$CM$3035, "&lt;"&amp;$CM2269)+1+COUNTIF($CM$11:$CM2269, $CM2269)-1)</f>
        <v/>
      </c>
    </row>
    <row r="2270" spans="1:94" x14ac:dyDescent="0.25">
      <c r="A2270" s="40"/>
      <c r="B2270" s="82" t="str">
        <f>IF($I2270="", "", IFERROR(INDEX('Job Database'!$AE$11:$AE$3035, MATCH($I2270, 'Job Database'!$X$11:$X$3035, 0)), ""))</f>
        <v/>
      </c>
      <c r="C2270" s="69" t="str">
        <f>IF($I2270="", "", IF(COUNTIF('Job Database'!$X$11:$X$3035, $I2270)=0, $AC$5, $AC$4))</f>
        <v/>
      </c>
      <c r="D2270" s="40"/>
      <c r="E2270" s="85" t="str">
        <f>IF($I2270="", "", IF(IFERROR(INDEX('Job Database'!$M$11:$M$3035, MATCH($I2270, 'Job Database'!$X$11:$X$3035, 0)), "")="", "", IFERROR(INDEX('Job Database'!$M$11:$M$3035, MATCH($I2270, 'Job Database'!$X$11:$X$3035, 0)), "")))</f>
        <v/>
      </c>
      <c r="F2270" s="40"/>
      <c r="G2270" s="88" t="str">
        <f t="shared" si="1465"/>
        <v/>
      </c>
      <c r="H2270" s="40"/>
      <c r="I2270" s="24"/>
      <c r="J2270" s="34"/>
      <c r="K2270" s="106"/>
      <c r="L2270" s="79"/>
      <c r="M2270" s="34"/>
      <c r="N2270" s="79"/>
      <c r="O2270" s="31"/>
      <c r="P2270" s="53"/>
      <c r="Q2270" s="40"/>
      <c r="S2270" s="41" t="str">
        <f t="shared" si="1453"/>
        <v/>
      </c>
      <c r="T2270" s="41" t="str">
        <f t="shared" si="1454"/>
        <v/>
      </c>
      <c r="U2270" s="41" t="str">
        <f t="shared" si="1466"/>
        <v/>
      </c>
      <c r="W2270" s="74" t="str">
        <f>IF('Job Database'!$X2270="", "", 'Job Database'!$X2270)</f>
        <v/>
      </c>
      <c r="Y2270" s="41" t="str">
        <f>IF($W2270="", "", IF(COUNTIF($I$11:$I$3035, $W2270)&gt;0, "", MAX($Y$10:$Y2269)+1))</f>
        <v/>
      </c>
      <c r="Z2270" s="41">
        <v>2260</v>
      </c>
      <c r="AA2270" s="58" t="str">
        <f t="shared" si="1467"/>
        <v/>
      </c>
      <c r="AC2270" s="41" t="str">
        <f t="shared" si="1455"/>
        <v/>
      </c>
      <c r="AE2270" s="41" t="str">
        <f t="shared" si="1468"/>
        <v/>
      </c>
      <c r="AJ2270" s="154" t="str">
        <f t="shared" si="1469"/>
        <v/>
      </c>
      <c r="AL2270" s="120" t="str">
        <f t="shared" si="1470"/>
        <v/>
      </c>
      <c r="AM2270" s="104" t="str">
        <f t="shared" si="1471"/>
        <v/>
      </c>
      <c r="AN2270" s="104" t="str">
        <f t="shared" si="1472"/>
        <v/>
      </c>
      <c r="AO2270" s="104" t="str">
        <f t="shared" si="1456"/>
        <v/>
      </c>
      <c r="AP2270" s="104" t="str">
        <f t="shared" si="1457"/>
        <v/>
      </c>
      <c r="AQ2270" s="121" t="str">
        <f t="shared" si="1473"/>
        <v/>
      </c>
      <c r="AS2270" s="88" t="str">
        <f t="shared" si="1458"/>
        <v/>
      </c>
      <c r="AT2270" s="68" t="str">
        <f t="shared" si="1474"/>
        <v/>
      </c>
      <c r="AU2270" s="68" t="str">
        <f t="shared" si="1475"/>
        <v/>
      </c>
      <c r="AV2270" s="68" t="str">
        <f t="shared" si="1476"/>
        <v/>
      </c>
      <c r="AW2270" s="88" t="str">
        <f t="shared" si="1459"/>
        <v/>
      </c>
      <c r="AZ2270" s="88" t="str">
        <f t="shared" si="1460"/>
        <v/>
      </c>
      <c r="BA2270" s="68" t="str">
        <f t="shared" si="1461"/>
        <v/>
      </c>
      <c r="BB2270" s="68" t="str">
        <f t="shared" si="1462"/>
        <v/>
      </c>
      <c r="BC2270" s="68" t="str">
        <f t="shared" si="1463"/>
        <v/>
      </c>
      <c r="BD2270" s="69" t="str">
        <f t="shared" si="1464"/>
        <v/>
      </c>
      <c r="BE2270" s="69" t="str">
        <f t="shared" si="1477"/>
        <v/>
      </c>
      <c r="BT2270" s="138" t="str">
        <f t="shared" ca="1" si="1478"/>
        <v/>
      </c>
      <c r="BU2270" s="139" t="str">
        <f t="shared" ca="1" si="1479"/>
        <v/>
      </c>
      <c r="BW2270" s="138" t="str">
        <f t="shared" si="1480"/>
        <v/>
      </c>
      <c r="BX2270" s="104" t="str">
        <f t="shared" si="1481"/>
        <v/>
      </c>
      <c r="BY2270" s="139" t="str">
        <f t="shared" si="1482"/>
        <v/>
      </c>
      <c r="CA2270" s="138" t="str">
        <f t="shared" si="1483"/>
        <v/>
      </c>
      <c r="CB2270" s="104" t="str">
        <f t="shared" si="1484"/>
        <v/>
      </c>
      <c r="CC2270" s="139" t="str">
        <f t="shared" si="1485"/>
        <v/>
      </c>
      <c r="CE2270" s="162" t="str">
        <f t="shared" si="1486"/>
        <v/>
      </c>
      <c r="CF2270" s="163" t="str">
        <f t="shared" si="1487"/>
        <v/>
      </c>
      <c r="CG2270" s="164" t="str">
        <f t="shared" si="1488"/>
        <v/>
      </c>
      <c r="CI2270" s="162" t="str">
        <f t="shared" si="1489"/>
        <v/>
      </c>
      <c r="CJ2270" s="163" t="str">
        <f t="shared" si="1492"/>
        <v/>
      </c>
      <c r="CK2270" s="164" t="str">
        <f t="shared" si="1493"/>
        <v/>
      </c>
      <c r="CM2270" s="169" t="str">
        <f t="shared" si="1490"/>
        <v/>
      </c>
      <c r="CN2270" s="139" t="str">
        <f t="shared" si="1491"/>
        <v/>
      </c>
      <c r="CP2270" s="41" t="str">
        <f>IF($CM2270="", "", COUNTIF($CM$11:$CM$3035, "&lt;"&amp;$CM2270)+1+COUNTIF($CM$11:$CM2270, $CM2270)-1)</f>
        <v/>
      </c>
    </row>
    <row r="2271" spans="1:94" x14ac:dyDescent="0.25">
      <c r="A2271" s="40"/>
      <c r="B2271" s="82" t="str">
        <f>IF($I2271="", "", IFERROR(INDEX('Job Database'!$AE$11:$AE$3035, MATCH($I2271, 'Job Database'!$X$11:$X$3035, 0)), ""))</f>
        <v/>
      </c>
      <c r="C2271" s="69" t="str">
        <f>IF($I2271="", "", IF(COUNTIF('Job Database'!$X$11:$X$3035, $I2271)=0, $AC$5, $AC$4))</f>
        <v/>
      </c>
      <c r="D2271" s="40"/>
      <c r="E2271" s="85" t="str">
        <f>IF($I2271="", "", IF(IFERROR(INDEX('Job Database'!$M$11:$M$3035, MATCH($I2271, 'Job Database'!$X$11:$X$3035, 0)), "")="", "", IFERROR(INDEX('Job Database'!$M$11:$M$3035, MATCH($I2271, 'Job Database'!$X$11:$X$3035, 0)), "")))</f>
        <v/>
      </c>
      <c r="F2271" s="40"/>
      <c r="G2271" s="88" t="str">
        <f t="shared" si="1465"/>
        <v/>
      </c>
      <c r="H2271" s="40"/>
      <c r="I2271" s="24"/>
      <c r="J2271" s="34"/>
      <c r="K2271" s="106"/>
      <c r="L2271" s="79"/>
      <c r="M2271" s="34"/>
      <c r="N2271" s="79"/>
      <c r="O2271" s="31"/>
      <c r="P2271" s="53"/>
      <c r="Q2271" s="40"/>
      <c r="S2271" s="41" t="str">
        <f t="shared" si="1453"/>
        <v/>
      </c>
      <c r="T2271" s="41" t="str">
        <f t="shared" si="1454"/>
        <v/>
      </c>
      <c r="U2271" s="41" t="str">
        <f t="shared" si="1466"/>
        <v/>
      </c>
      <c r="W2271" s="74" t="str">
        <f>IF('Job Database'!$X2271="", "", 'Job Database'!$X2271)</f>
        <v/>
      </c>
      <c r="Y2271" s="41" t="str">
        <f>IF($W2271="", "", IF(COUNTIF($I$11:$I$3035, $W2271)&gt;0, "", MAX($Y$10:$Y2270)+1))</f>
        <v/>
      </c>
      <c r="Z2271" s="41">
        <v>2261</v>
      </c>
      <c r="AA2271" s="58" t="str">
        <f t="shared" si="1467"/>
        <v/>
      </c>
      <c r="AC2271" s="41" t="str">
        <f t="shared" si="1455"/>
        <v/>
      </c>
      <c r="AE2271" s="41" t="str">
        <f t="shared" si="1468"/>
        <v/>
      </c>
      <c r="AJ2271" s="154" t="str">
        <f t="shared" si="1469"/>
        <v/>
      </c>
      <c r="AL2271" s="120" t="str">
        <f t="shared" si="1470"/>
        <v/>
      </c>
      <c r="AM2271" s="104" t="str">
        <f t="shared" si="1471"/>
        <v/>
      </c>
      <c r="AN2271" s="104" t="str">
        <f t="shared" si="1472"/>
        <v/>
      </c>
      <c r="AO2271" s="104" t="str">
        <f t="shared" si="1456"/>
        <v/>
      </c>
      <c r="AP2271" s="104" t="str">
        <f t="shared" si="1457"/>
        <v/>
      </c>
      <c r="AQ2271" s="121" t="str">
        <f t="shared" si="1473"/>
        <v/>
      </c>
      <c r="AS2271" s="88" t="str">
        <f t="shared" si="1458"/>
        <v/>
      </c>
      <c r="AT2271" s="68" t="str">
        <f t="shared" si="1474"/>
        <v/>
      </c>
      <c r="AU2271" s="68" t="str">
        <f t="shared" si="1475"/>
        <v/>
      </c>
      <c r="AV2271" s="68" t="str">
        <f t="shared" si="1476"/>
        <v/>
      </c>
      <c r="AW2271" s="88" t="str">
        <f t="shared" si="1459"/>
        <v/>
      </c>
      <c r="AZ2271" s="88" t="str">
        <f t="shared" si="1460"/>
        <v/>
      </c>
      <c r="BA2271" s="68" t="str">
        <f t="shared" si="1461"/>
        <v/>
      </c>
      <c r="BB2271" s="68" t="str">
        <f t="shared" si="1462"/>
        <v/>
      </c>
      <c r="BC2271" s="68" t="str">
        <f t="shared" si="1463"/>
        <v/>
      </c>
      <c r="BD2271" s="69" t="str">
        <f t="shared" si="1464"/>
        <v/>
      </c>
      <c r="BE2271" s="69" t="str">
        <f t="shared" si="1477"/>
        <v/>
      </c>
      <c r="BT2271" s="138" t="str">
        <f t="shared" ca="1" si="1478"/>
        <v/>
      </c>
      <c r="BU2271" s="139" t="str">
        <f t="shared" ca="1" si="1479"/>
        <v/>
      </c>
      <c r="BW2271" s="138" t="str">
        <f t="shared" si="1480"/>
        <v/>
      </c>
      <c r="BX2271" s="104" t="str">
        <f t="shared" si="1481"/>
        <v/>
      </c>
      <c r="BY2271" s="139" t="str">
        <f t="shared" si="1482"/>
        <v/>
      </c>
      <c r="CA2271" s="138" t="str">
        <f t="shared" si="1483"/>
        <v/>
      </c>
      <c r="CB2271" s="104" t="str">
        <f t="shared" si="1484"/>
        <v/>
      </c>
      <c r="CC2271" s="139" t="str">
        <f t="shared" si="1485"/>
        <v/>
      </c>
      <c r="CE2271" s="162" t="str">
        <f t="shared" si="1486"/>
        <v/>
      </c>
      <c r="CF2271" s="163" t="str">
        <f t="shared" si="1487"/>
        <v/>
      </c>
      <c r="CG2271" s="164" t="str">
        <f t="shared" si="1488"/>
        <v/>
      </c>
      <c r="CI2271" s="162" t="str">
        <f t="shared" si="1489"/>
        <v/>
      </c>
      <c r="CJ2271" s="163" t="str">
        <f t="shared" si="1492"/>
        <v/>
      </c>
      <c r="CK2271" s="164" t="str">
        <f t="shared" si="1493"/>
        <v/>
      </c>
      <c r="CM2271" s="169" t="str">
        <f t="shared" si="1490"/>
        <v/>
      </c>
      <c r="CN2271" s="139" t="str">
        <f t="shared" si="1491"/>
        <v/>
      </c>
      <c r="CP2271" s="41" t="str">
        <f>IF($CM2271="", "", COUNTIF($CM$11:$CM$3035, "&lt;"&amp;$CM2271)+1+COUNTIF($CM$11:$CM2271, $CM2271)-1)</f>
        <v/>
      </c>
    </row>
    <row r="2272" spans="1:94" x14ac:dyDescent="0.25">
      <c r="A2272" s="40"/>
      <c r="B2272" s="82" t="str">
        <f>IF($I2272="", "", IFERROR(INDEX('Job Database'!$AE$11:$AE$3035, MATCH($I2272, 'Job Database'!$X$11:$X$3035, 0)), ""))</f>
        <v/>
      </c>
      <c r="C2272" s="69" t="str">
        <f>IF($I2272="", "", IF(COUNTIF('Job Database'!$X$11:$X$3035, $I2272)=0, $AC$5, $AC$4))</f>
        <v/>
      </c>
      <c r="D2272" s="40"/>
      <c r="E2272" s="85" t="str">
        <f>IF($I2272="", "", IF(IFERROR(INDEX('Job Database'!$M$11:$M$3035, MATCH($I2272, 'Job Database'!$X$11:$X$3035, 0)), "")="", "", IFERROR(INDEX('Job Database'!$M$11:$M$3035, MATCH($I2272, 'Job Database'!$X$11:$X$3035, 0)), "")))</f>
        <v/>
      </c>
      <c r="F2272" s="40"/>
      <c r="G2272" s="88" t="str">
        <f t="shared" si="1465"/>
        <v/>
      </c>
      <c r="H2272" s="40"/>
      <c r="I2272" s="24"/>
      <c r="J2272" s="34"/>
      <c r="K2272" s="106"/>
      <c r="L2272" s="79"/>
      <c r="M2272" s="34"/>
      <c r="N2272" s="79"/>
      <c r="O2272" s="31"/>
      <c r="P2272" s="53"/>
      <c r="Q2272" s="40"/>
      <c r="S2272" s="41" t="str">
        <f t="shared" si="1453"/>
        <v/>
      </c>
      <c r="T2272" s="41" t="str">
        <f t="shared" si="1454"/>
        <v/>
      </c>
      <c r="U2272" s="41" t="str">
        <f t="shared" si="1466"/>
        <v/>
      </c>
      <c r="W2272" s="74" t="str">
        <f>IF('Job Database'!$X2272="", "", 'Job Database'!$X2272)</f>
        <v/>
      </c>
      <c r="Y2272" s="41" t="str">
        <f>IF($W2272="", "", IF(COUNTIF($I$11:$I$3035, $W2272)&gt;0, "", MAX($Y$10:$Y2271)+1))</f>
        <v/>
      </c>
      <c r="Z2272" s="41">
        <v>2262</v>
      </c>
      <c r="AA2272" s="58" t="str">
        <f t="shared" si="1467"/>
        <v/>
      </c>
      <c r="AC2272" s="41" t="str">
        <f t="shared" si="1455"/>
        <v/>
      </c>
      <c r="AE2272" s="41" t="str">
        <f t="shared" si="1468"/>
        <v/>
      </c>
      <c r="AJ2272" s="154" t="str">
        <f t="shared" si="1469"/>
        <v/>
      </c>
      <c r="AL2272" s="120" t="str">
        <f t="shared" si="1470"/>
        <v/>
      </c>
      <c r="AM2272" s="104" t="str">
        <f t="shared" si="1471"/>
        <v/>
      </c>
      <c r="AN2272" s="104" t="str">
        <f t="shared" si="1472"/>
        <v/>
      </c>
      <c r="AO2272" s="104" t="str">
        <f t="shared" si="1456"/>
        <v/>
      </c>
      <c r="AP2272" s="104" t="str">
        <f t="shared" si="1457"/>
        <v/>
      </c>
      <c r="AQ2272" s="121" t="str">
        <f t="shared" si="1473"/>
        <v/>
      </c>
      <c r="AS2272" s="88" t="str">
        <f t="shared" si="1458"/>
        <v/>
      </c>
      <c r="AT2272" s="68" t="str">
        <f t="shared" si="1474"/>
        <v/>
      </c>
      <c r="AU2272" s="68" t="str">
        <f t="shared" si="1475"/>
        <v/>
      </c>
      <c r="AV2272" s="68" t="str">
        <f t="shared" si="1476"/>
        <v/>
      </c>
      <c r="AW2272" s="88" t="str">
        <f t="shared" si="1459"/>
        <v/>
      </c>
      <c r="AZ2272" s="88" t="str">
        <f t="shared" si="1460"/>
        <v/>
      </c>
      <c r="BA2272" s="68" t="str">
        <f t="shared" si="1461"/>
        <v/>
      </c>
      <c r="BB2272" s="68" t="str">
        <f t="shared" si="1462"/>
        <v/>
      </c>
      <c r="BC2272" s="68" t="str">
        <f t="shared" si="1463"/>
        <v/>
      </c>
      <c r="BD2272" s="69" t="str">
        <f t="shared" si="1464"/>
        <v/>
      </c>
      <c r="BE2272" s="69" t="str">
        <f t="shared" si="1477"/>
        <v/>
      </c>
      <c r="BT2272" s="138" t="str">
        <f t="shared" ca="1" si="1478"/>
        <v/>
      </c>
      <c r="BU2272" s="139" t="str">
        <f t="shared" ca="1" si="1479"/>
        <v/>
      </c>
      <c r="BW2272" s="138" t="str">
        <f t="shared" si="1480"/>
        <v/>
      </c>
      <c r="BX2272" s="104" t="str">
        <f t="shared" si="1481"/>
        <v/>
      </c>
      <c r="BY2272" s="139" t="str">
        <f t="shared" si="1482"/>
        <v/>
      </c>
      <c r="CA2272" s="138" t="str">
        <f t="shared" si="1483"/>
        <v/>
      </c>
      <c r="CB2272" s="104" t="str">
        <f t="shared" si="1484"/>
        <v/>
      </c>
      <c r="CC2272" s="139" t="str">
        <f t="shared" si="1485"/>
        <v/>
      </c>
      <c r="CE2272" s="162" t="str">
        <f t="shared" si="1486"/>
        <v/>
      </c>
      <c r="CF2272" s="163" t="str">
        <f t="shared" si="1487"/>
        <v/>
      </c>
      <c r="CG2272" s="164" t="str">
        <f t="shared" si="1488"/>
        <v/>
      </c>
      <c r="CI2272" s="162" t="str">
        <f t="shared" si="1489"/>
        <v/>
      </c>
      <c r="CJ2272" s="163" t="str">
        <f t="shared" si="1492"/>
        <v/>
      </c>
      <c r="CK2272" s="164" t="str">
        <f t="shared" si="1493"/>
        <v/>
      </c>
      <c r="CM2272" s="169" t="str">
        <f t="shared" si="1490"/>
        <v/>
      </c>
      <c r="CN2272" s="139" t="str">
        <f t="shared" si="1491"/>
        <v/>
      </c>
      <c r="CP2272" s="41" t="str">
        <f>IF($CM2272="", "", COUNTIF($CM$11:$CM$3035, "&lt;"&amp;$CM2272)+1+COUNTIF($CM$11:$CM2272, $CM2272)-1)</f>
        <v/>
      </c>
    </row>
    <row r="2273" spans="1:94" x14ac:dyDescent="0.25">
      <c r="A2273" s="40"/>
      <c r="B2273" s="82" t="str">
        <f>IF($I2273="", "", IFERROR(INDEX('Job Database'!$AE$11:$AE$3035, MATCH($I2273, 'Job Database'!$X$11:$X$3035, 0)), ""))</f>
        <v/>
      </c>
      <c r="C2273" s="69" t="str">
        <f>IF($I2273="", "", IF(COUNTIF('Job Database'!$X$11:$X$3035, $I2273)=0, $AC$5, $AC$4))</f>
        <v/>
      </c>
      <c r="D2273" s="40"/>
      <c r="E2273" s="85" t="str">
        <f>IF($I2273="", "", IF(IFERROR(INDEX('Job Database'!$M$11:$M$3035, MATCH($I2273, 'Job Database'!$X$11:$X$3035, 0)), "")="", "", IFERROR(INDEX('Job Database'!$M$11:$M$3035, MATCH($I2273, 'Job Database'!$X$11:$X$3035, 0)), "")))</f>
        <v/>
      </c>
      <c r="F2273" s="40"/>
      <c r="G2273" s="88" t="str">
        <f t="shared" si="1465"/>
        <v/>
      </c>
      <c r="H2273" s="40"/>
      <c r="I2273" s="24"/>
      <c r="J2273" s="34"/>
      <c r="K2273" s="106"/>
      <c r="L2273" s="79"/>
      <c r="M2273" s="34"/>
      <c r="N2273" s="79"/>
      <c r="O2273" s="31"/>
      <c r="P2273" s="53"/>
      <c r="Q2273" s="40"/>
      <c r="S2273" s="41" t="str">
        <f t="shared" si="1453"/>
        <v/>
      </c>
      <c r="T2273" s="41" t="str">
        <f t="shared" si="1454"/>
        <v/>
      </c>
      <c r="U2273" s="41" t="str">
        <f t="shared" si="1466"/>
        <v/>
      </c>
      <c r="W2273" s="74" t="str">
        <f>IF('Job Database'!$X2273="", "", 'Job Database'!$X2273)</f>
        <v/>
      </c>
      <c r="Y2273" s="41" t="str">
        <f>IF($W2273="", "", IF(COUNTIF($I$11:$I$3035, $W2273)&gt;0, "", MAX($Y$10:$Y2272)+1))</f>
        <v/>
      </c>
      <c r="Z2273" s="41">
        <v>2263</v>
      </c>
      <c r="AA2273" s="58" t="str">
        <f t="shared" si="1467"/>
        <v/>
      </c>
      <c r="AC2273" s="41" t="str">
        <f t="shared" si="1455"/>
        <v/>
      </c>
      <c r="AE2273" s="41" t="str">
        <f t="shared" si="1468"/>
        <v/>
      </c>
      <c r="AJ2273" s="154" t="str">
        <f t="shared" si="1469"/>
        <v/>
      </c>
      <c r="AL2273" s="120" t="str">
        <f t="shared" si="1470"/>
        <v/>
      </c>
      <c r="AM2273" s="104" t="str">
        <f t="shared" si="1471"/>
        <v/>
      </c>
      <c r="AN2273" s="104" t="str">
        <f t="shared" si="1472"/>
        <v/>
      </c>
      <c r="AO2273" s="104" t="str">
        <f t="shared" si="1456"/>
        <v/>
      </c>
      <c r="AP2273" s="104" t="str">
        <f t="shared" si="1457"/>
        <v/>
      </c>
      <c r="AQ2273" s="121" t="str">
        <f t="shared" si="1473"/>
        <v/>
      </c>
      <c r="AS2273" s="88" t="str">
        <f t="shared" si="1458"/>
        <v/>
      </c>
      <c r="AT2273" s="68" t="str">
        <f t="shared" si="1474"/>
        <v/>
      </c>
      <c r="AU2273" s="68" t="str">
        <f t="shared" si="1475"/>
        <v/>
      </c>
      <c r="AV2273" s="68" t="str">
        <f t="shared" si="1476"/>
        <v/>
      </c>
      <c r="AW2273" s="88" t="str">
        <f t="shared" si="1459"/>
        <v/>
      </c>
      <c r="AZ2273" s="88" t="str">
        <f t="shared" si="1460"/>
        <v/>
      </c>
      <c r="BA2273" s="68" t="str">
        <f t="shared" si="1461"/>
        <v/>
      </c>
      <c r="BB2273" s="68" t="str">
        <f t="shared" si="1462"/>
        <v/>
      </c>
      <c r="BC2273" s="68" t="str">
        <f t="shared" si="1463"/>
        <v/>
      </c>
      <c r="BD2273" s="69" t="str">
        <f t="shared" si="1464"/>
        <v/>
      </c>
      <c r="BE2273" s="69" t="str">
        <f t="shared" si="1477"/>
        <v/>
      </c>
      <c r="BT2273" s="138" t="str">
        <f t="shared" ca="1" si="1478"/>
        <v/>
      </c>
      <c r="BU2273" s="139" t="str">
        <f t="shared" ca="1" si="1479"/>
        <v/>
      </c>
      <c r="BW2273" s="138" t="str">
        <f t="shared" si="1480"/>
        <v/>
      </c>
      <c r="BX2273" s="104" t="str">
        <f t="shared" si="1481"/>
        <v/>
      </c>
      <c r="BY2273" s="139" t="str">
        <f t="shared" si="1482"/>
        <v/>
      </c>
      <c r="CA2273" s="138" t="str">
        <f t="shared" si="1483"/>
        <v/>
      </c>
      <c r="CB2273" s="104" t="str">
        <f t="shared" si="1484"/>
        <v/>
      </c>
      <c r="CC2273" s="139" t="str">
        <f t="shared" si="1485"/>
        <v/>
      </c>
      <c r="CE2273" s="162" t="str">
        <f t="shared" si="1486"/>
        <v/>
      </c>
      <c r="CF2273" s="163" t="str">
        <f t="shared" si="1487"/>
        <v/>
      </c>
      <c r="CG2273" s="164" t="str">
        <f t="shared" si="1488"/>
        <v/>
      </c>
      <c r="CI2273" s="162" t="str">
        <f t="shared" si="1489"/>
        <v/>
      </c>
      <c r="CJ2273" s="163" t="str">
        <f t="shared" si="1492"/>
        <v/>
      </c>
      <c r="CK2273" s="164" t="str">
        <f t="shared" si="1493"/>
        <v/>
      </c>
      <c r="CM2273" s="169" t="str">
        <f t="shared" si="1490"/>
        <v/>
      </c>
      <c r="CN2273" s="139" t="str">
        <f t="shared" si="1491"/>
        <v/>
      </c>
      <c r="CP2273" s="41" t="str">
        <f>IF($CM2273="", "", COUNTIF($CM$11:$CM$3035, "&lt;"&amp;$CM2273)+1+COUNTIF($CM$11:$CM2273, $CM2273)-1)</f>
        <v/>
      </c>
    </row>
    <row r="2274" spans="1:94" x14ac:dyDescent="0.25">
      <c r="A2274" s="40"/>
      <c r="B2274" s="82" t="str">
        <f>IF($I2274="", "", IFERROR(INDEX('Job Database'!$AE$11:$AE$3035, MATCH($I2274, 'Job Database'!$X$11:$X$3035, 0)), ""))</f>
        <v/>
      </c>
      <c r="C2274" s="69" t="str">
        <f>IF($I2274="", "", IF(COUNTIF('Job Database'!$X$11:$X$3035, $I2274)=0, $AC$5, $AC$4))</f>
        <v/>
      </c>
      <c r="D2274" s="40"/>
      <c r="E2274" s="85" t="str">
        <f>IF($I2274="", "", IF(IFERROR(INDEX('Job Database'!$M$11:$M$3035, MATCH($I2274, 'Job Database'!$X$11:$X$3035, 0)), "")="", "", IFERROR(INDEX('Job Database'!$M$11:$M$3035, MATCH($I2274, 'Job Database'!$X$11:$X$3035, 0)), "")))</f>
        <v/>
      </c>
      <c r="F2274" s="40"/>
      <c r="G2274" s="88" t="str">
        <f t="shared" si="1465"/>
        <v/>
      </c>
      <c r="H2274" s="40"/>
      <c r="I2274" s="24"/>
      <c r="J2274" s="34"/>
      <c r="K2274" s="106"/>
      <c r="L2274" s="79"/>
      <c r="M2274" s="34"/>
      <c r="N2274" s="79"/>
      <c r="O2274" s="31"/>
      <c r="P2274" s="53"/>
      <c r="Q2274" s="40"/>
      <c r="S2274" s="41" t="str">
        <f t="shared" si="1453"/>
        <v/>
      </c>
      <c r="T2274" s="41" t="str">
        <f t="shared" si="1454"/>
        <v/>
      </c>
      <c r="U2274" s="41" t="str">
        <f t="shared" si="1466"/>
        <v/>
      </c>
      <c r="W2274" s="74" t="str">
        <f>IF('Job Database'!$X2274="", "", 'Job Database'!$X2274)</f>
        <v/>
      </c>
      <c r="Y2274" s="41" t="str">
        <f>IF($W2274="", "", IF(COUNTIF($I$11:$I$3035, $W2274)&gt;0, "", MAX($Y$10:$Y2273)+1))</f>
        <v/>
      </c>
      <c r="Z2274" s="41">
        <v>2264</v>
      </c>
      <c r="AA2274" s="58" t="str">
        <f t="shared" si="1467"/>
        <v/>
      </c>
      <c r="AC2274" s="41" t="str">
        <f t="shared" si="1455"/>
        <v/>
      </c>
      <c r="AE2274" s="41" t="str">
        <f t="shared" si="1468"/>
        <v/>
      </c>
      <c r="AJ2274" s="154" t="str">
        <f t="shared" si="1469"/>
        <v/>
      </c>
      <c r="AL2274" s="120" t="str">
        <f t="shared" si="1470"/>
        <v/>
      </c>
      <c r="AM2274" s="104" t="str">
        <f t="shared" si="1471"/>
        <v/>
      </c>
      <c r="AN2274" s="104" t="str">
        <f t="shared" si="1472"/>
        <v/>
      </c>
      <c r="AO2274" s="104" t="str">
        <f t="shared" si="1456"/>
        <v/>
      </c>
      <c r="AP2274" s="104" t="str">
        <f t="shared" si="1457"/>
        <v/>
      </c>
      <c r="AQ2274" s="121" t="str">
        <f t="shared" si="1473"/>
        <v/>
      </c>
      <c r="AS2274" s="88" t="str">
        <f t="shared" si="1458"/>
        <v/>
      </c>
      <c r="AT2274" s="68" t="str">
        <f t="shared" si="1474"/>
        <v/>
      </c>
      <c r="AU2274" s="68" t="str">
        <f t="shared" si="1475"/>
        <v/>
      </c>
      <c r="AV2274" s="68" t="str">
        <f t="shared" si="1476"/>
        <v/>
      </c>
      <c r="AW2274" s="88" t="str">
        <f t="shared" si="1459"/>
        <v/>
      </c>
      <c r="AZ2274" s="88" t="str">
        <f t="shared" si="1460"/>
        <v/>
      </c>
      <c r="BA2274" s="68" t="str">
        <f t="shared" si="1461"/>
        <v/>
      </c>
      <c r="BB2274" s="68" t="str">
        <f t="shared" si="1462"/>
        <v/>
      </c>
      <c r="BC2274" s="68" t="str">
        <f t="shared" si="1463"/>
        <v/>
      </c>
      <c r="BD2274" s="69" t="str">
        <f t="shared" si="1464"/>
        <v/>
      </c>
      <c r="BE2274" s="69" t="str">
        <f t="shared" si="1477"/>
        <v/>
      </c>
      <c r="BT2274" s="138" t="str">
        <f t="shared" ca="1" si="1478"/>
        <v/>
      </c>
      <c r="BU2274" s="139" t="str">
        <f t="shared" ca="1" si="1479"/>
        <v/>
      </c>
      <c r="BW2274" s="138" t="str">
        <f t="shared" si="1480"/>
        <v/>
      </c>
      <c r="BX2274" s="104" t="str">
        <f t="shared" si="1481"/>
        <v/>
      </c>
      <c r="BY2274" s="139" t="str">
        <f t="shared" si="1482"/>
        <v/>
      </c>
      <c r="CA2274" s="138" t="str">
        <f t="shared" si="1483"/>
        <v/>
      </c>
      <c r="CB2274" s="104" t="str">
        <f t="shared" si="1484"/>
        <v/>
      </c>
      <c r="CC2274" s="139" t="str">
        <f t="shared" si="1485"/>
        <v/>
      </c>
      <c r="CE2274" s="162" t="str">
        <f t="shared" si="1486"/>
        <v/>
      </c>
      <c r="CF2274" s="163" t="str">
        <f t="shared" si="1487"/>
        <v/>
      </c>
      <c r="CG2274" s="164" t="str">
        <f t="shared" si="1488"/>
        <v/>
      </c>
      <c r="CI2274" s="162" t="str">
        <f t="shared" si="1489"/>
        <v/>
      </c>
      <c r="CJ2274" s="163" t="str">
        <f t="shared" si="1492"/>
        <v/>
      </c>
      <c r="CK2274" s="164" t="str">
        <f t="shared" si="1493"/>
        <v/>
      </c>
      <c r="CM2274" s="169" t="str">
        <f t="shared" si="1490"/>
        <v/>
      </c>
      <c r="CN2274" s="139" t="str">
        <f t="shared" si="1491"/>
        <v/>
      </c>
      <c r="CP2274" s="41" t="str">
        <f>IF($CM2274="", "", COUNTIF($CM$11:$CM$3035, "&lt;"&amp;$CM2274)+1+COUNTIF($CM$11:$CM2274, $CM2274)-1)</f>
        <v/>
      </c>
    </row>
    <row r="2275" spans="1:94" x14ac:dyDescent="0.25">
      <c r="A2275" s="40"/>
      <c r="B2275" s="82" t="str">
        <f>IF($I2275="", "", IFERROR(INDEX('Job Database'!$AE$11:$AE$3035, MATCH($I2275, 'Job Database'!$X$11:$X$3035, 0)), ""))</f>
        <v/>
      </c>
      <c r="C2275" s="69" t="str">
        <f>IF($I2275="", "", IF(COUNTIF('Job Database'!$X$11:$X$3035, $I2275)=0, $AC$5, $AC$4))</f>
        <v/>
      </c>
      <c r="D2275" s="40"/>
      <c r="E2275" s="85" t="str">
        <f>IF($I2275="", "", IF(IFERROR(INDEX('Job Database'!$M$11:$M$3035, MATCH($I2275, 'Job Database'!$X$11:$X$3035, 0)), "")="", "", IFERROR(INDEX('Job Database'!$M$11:$M$3035, MATCH($I2275, 'Job Database'!$X$11:$X$3035, 0)), "")))</f>
        <v/>
      </c>
      <c r="F2275" s="40"/>
      <c r="G2275" s="88" t="str">
        <f t="shared" si="1465"/>
        <v/>
      </c>
      <c r="H2275" s="40"/>
      <c r="I2275" s="24"/>
      <c r="J2275" s="34"/>
      <c r="K2275" s="106"/>
      <c r="L2275" s="79"/>
      <c r="M2275" s="34"/>
      <c r="N2275" s="79"/>
      <c r="O2275" s="31"/>
      <c r="P2275" s="53"/>
      <c r="Q2275" s="40"/>
      <c r="S2275" s="41" t="str">
        <f t="shared" si="1453"/>
        <v/>
      </c>
      <c r="T2275" s="41" t="str">
        <f t="shared" si="1454"/>
        <v/>
      </c>
      <c r="U2275" s="41" t="str">
        <f t="shared" si="1466"/>
        <v/>
      </c>
      <c r="W2275" s="74" t="str">
        <f>IF('Job Database'!$X2275="", "", 'Job Database'!$X2275)</f>
        <v/>
      </c>
      <c r="Y2275" s="41" t="str">
        <f>IF($W2275="", "", IF(COUNTIF($I$11:$I$3035, $W2275)&gt;0, "", MAX($Y$10:$Y2274)+1))</f>
        <v/>
      </c>
      <c r="Z2275" s="41">
        <v>2265</v>
      </c>
      <c r="AA2275" s="58" t="str">
        <f t="shared" si="1467"/>
        <v/>
      </c>
      <c r="AC2275" s="41" t="str">
        <f t="shared" si="1455"/>
        <v/>
      </c>
      <c r="AE2275" s="41" t="str">
        <f t="shared" si="1468"/>
        <v/>
      </c>
      <c r="AJ2275" s="154" t="str">
        <f t="shared" si="1469"/>
        <v/>
      </c>
      <c r="AL2275" s="120" t="str">
        <f t="shared" si="1470"/>
        <v/>
      </c>
      <c r="AM2275" s="104" t="str">
        <f t="shared" si="1471"/>
        <v/>
      </c>
      <c r="AN2275" s="104" t="str">
        <f t="shared" si="1472"/>
        <v/>
      </c>
      <c r="AO2275" s="104" t="str">
        <f t="shared" si="1456"/>
        <v/>
      </c>
      <c r="AP2275" s="104" t="str">
        <f t="shared" si="1457"/>
        <v/>
      </c>
      <c r="AQ2275" s="121" t="str">
        <f t="shared" si="1473"/>
        <v/>
      </c>
      <c r="AS2275" s="88" t="str">
        <f t="shared" si="1458"/>
        <v/>
      </c>
      <c r="AT2275" s="68" t="str">
        <f t="shared" si="1474"/>
        <v/>
      </c>
      <c r="AU2275" s="68" t="str">
        <f t="shared" si="1475"/>
        <v/>
      </c>
      <c r="AV2275" s="68" t="str">
        <f t="shared" si="1476"/>
        <v/>
      </c>
      <c r="AW2275" s="88" t="str">
        <f t="shared" si="1459"/>
        <v/>
      </c>
      <c r="AZ2275" s="88" t="str">
        <f t="shared" si="1460"/>
        <v/>
      </c>
      <c r="BA2275" s="68" t="str">
        <f t="shared" si="1461"/>
        <v/>
      </c>
      <c r="BB2275" s="68" t="str">
        <f t="shared" si="1462"/>
        <v/>
      </c>
      <c r="BC2275" s="68" t="str">
        <f t="shared" si="1463"/>
        <v/>
      </c>
      <c r="BD2275" s="69" t="str">
        <f t="shared" si="1464"/>
        <v/>
      </c>
      <c r="BE2275" s="69" t="str">
        <f t="shared" si="1477"/>
        <v/>
      </c>
      <c r="BT2275" s="138" t="str">
        <f t="shared" ca="1" si="1478"/>
        <v/>
      </c>
      <c r="BU2275" s="139" t="str">
        <f t="shared" ca="1" si="1479"/>
        <v/>
      </c>
      <c r="BW2275" s="138" t="str">
        <f t="shared" si="1480"/>
        <v/>
      </c>
      <c r="BX2275" s="104" t="str">
        <f t="shared" si="1481"/>
        <v/>
      </c>
      <c r="BY2275" s="139" t="str">
        <f t="shared" si="1482"/>
        <v/>
      </c>
      <c r="CA2275" s="138" t="str">
        <f t="shared" si="1483"/>
        <v/>
      </c>
      <c r="CB2275" s="104" t="str">
        <f t="shared" si="1484"/>
        <v/>
      </c>
      <c r="CC2275" s="139" t="str">
        <f t="shared" si="1485"/>
        <v/>
      </c>
      <c r="CE2275" s="162" t="str">
        <f t="shared" si="1486"/>
        <v/>
      </c>
      <c r="CF2275" s="163" t="str">
        <f t="shared" si="1487"/>
        <v/>
      </c>
      <c r="CG2275" s="164" t="str">
        <f t="shared" si="1488"/>
        <v/>
      </c>
      <c r="CI2275" s="162" t="str">
        <f t="shared" si="1489"/>
        <v/>
      </c>
      <c r="CJ2275" s="163" t="str">
        <f t="shared" si="1492"/>
        <v/>
      </c>
      <c r="CK2275" s="164" t="str">
        <f t="shared" si="1493"/>
        <v/>
      </c>
      <c r="CM2275" s="169" t="str">
        <f t="shared" si="1490"/>
        <v/>
      </c>
      <c r="CN2275" s="139" t="str">
        <f t="shared" si="1491"/>
        <v/>
      </c>
      <c r="CP2275" s="41" t="str">
        <f>IF($CM2275="", "", COUNTIF($CM$11:$CM$3035, "&lt;"&amp;$CM2275)+1+COUNTIF($CM$11:$CM2275, $CM2275)-1)</f>
        <v/>
      </c>
    </row>
    <row r="2276" spans="1:94" x14ac:dyDescent="0.25">
      <c r="A2276" s="40"/>
      <c r="B2276" s="82" t="str">
        <f>IF($I2276="", "", IFERROR(INDEX('Job Database'!$AE$11:$AE$3035, MATCH($I2276, 'Job Database'!$X$11:$X$3035, 0)), ""))</f>
        <v/>
      </c>
      <c r="C2276" s="69" t="str">
        <f>IF($I2276="", "", IF(COUNTIF('Job Database'!$X$11:$X$3035, $I2276)=0, $AC$5, $AC$4))</f>
        <v/>
      </c>
      <c r="D2276" s="40"/>
      <c r="E2276" s="85" t="str">
        <f>IF($I2276="", "", IF(IFERROR(INDEX('Job Database'!$M$11:$M$3035, MATCH($I2276, 'Job Database'!$X$11:$X$3035, 0)), "")="", "", IFERROR(INDEX('Job Database'!$M$11:$M$3035, MATCH($I2276, 'Job Database'!$X$11:$X$3035, 0)), "")))</f>
        <v/>
      </c>
      <c r="F2276" s="40"/>
      <c r="G2276" s="88" t="str">
        <f t="shared" si="1465"/>
        <v/>
      </c>
      <c r="H2276" s="40"/>
      <c r="I2276" s="24"/>
      <c r="J2276" s="34"/>
      <c r="K2276" s="106"/>
      <c r="L2276" s="79"/>
      <c r="M2276" s="34"/>
      <c r="N2276" s="79"/>
      <c r="O2276" s="31"/>
      <c r="P2276" s="53"/>
      <c r="Q2276" s="40"/>
      <c r="S2276" s="41" t="str">
        <f t="shared" si="1453"/>
        <v/>
      </c>
      <c r="T2276" s="41" t="str">
        <f t="shared" si="1454"/>
        <v/>
      </c>
      <c r="U2276" s="41" t="str">
        <f t="shared" si="1466"/>
        <v/>
      </c>
      <c r="W2276" s="74" t="str">
        <f>IF('Job Database'!$X2276="", "", 'Job Database'!$X2276)</f>
        <v/>
      </c>
      <c r="Y2276" s="41" t="str">
        <f>IF($W2276="", "", IF(COUNTIF($I$11:$I$3035, $W2276)&gt;0, "", MAX($Y$10:$Y2275)+1))</f>
        <v/>
      </c>
      <c r="Z2276" s="41">
        <v>2266</v>
      </c>
      <c r="AA2276" s="58" t="str">
        <f t="shared" si="1467"/>
        <v/>
      </c>
      <c r="AC2276" s="41" t="str">
        <f t="shared" si="1455"/>
        <v/>
      </c>
      <c r="AE2276" s="41" t="str">
        <f t="shared" si="1468"/>
        <v/>
      </c>
      <c r="AJ2276" s="154" t="str">
        <f t="shared" si="1469"/>
        <v/>
      </c>
      <c r="AL2276" s="120" t="str">
        <f t="shared" si="1470"/>
        <v/>
      </c>
      <c r="AM2276" s="104" t="str">
        <f t="shared" si="1471"/>
        <v/>
      </c>
      <c r="AN2276" s="104" t="str">
        <f t="shared" si="1472"/>
        <v/>
      </c>
      <c r="AO2276" s="104" t="str">
        <f t="shared" si="1456"/>
        <v/>
      </c>
      <c r="AP2276" s="104" t="str">
        <f t="shared" si="1457"/>
        <v/>
      </c>
      <c r="AQ2276" s="121" t="str">
        <f t="shared" si="1473"/>
        <v/>
      </c>
      <c r="AS2276" s="88" t="str">
        <f t="shared" si="1458"/>
        <v/>
      </c>
      <c r="AT2276" s="68" t="str">
        <f t="shared" si="1474"/>
        <v/>
      </c>
      <c r="AU2276" s="68" t="str">
        <f t="shared" si="1475"/>
        <v/>
      </c>
      <c r="AV2276" s="68" t="str">
        <f t="shared" si="1476"/>
        <v/>
      </c>
      <c r="AW2276" s="88" t="str">
        <f t="shared" si="1459"/>
        <v/>
      </c>
      <c r="AZ2276" s="88" t="str">
        <f t="shared" si="1460"/>
        <v/>
      </c>
      <c r="BA2276" s="68" t="str">
        <f t="shared" si="1461"/>
        <v/>
      </c>
      <c r="BB2276" s="68" t="str">
        <f t="shared" si="1462"/>
        <v/>
      </c>
      <c r="BC2276" s="68" t="str">
        <f t="shared" si="1463"/>
        <v/>
      </c>
      <c r="BD2276" s="69" t="str">
        <f t="shared" si="1464"/>
        <v/>
      </c>
      <c r="BE2276" s="69" t="str">
        <f t="shared" si="1477"/>
        <v/>
      </c>
      <c r="BT2276" s="138" t="str">
        <f t="shared" ca="1" si="1478"/>
        <v/>
      </c>
      <c r="BU2276" s="139" t="str">
        <f t="shared" ca="1" si="1479"/>
        <v/>
      </c>
      <c r="BW2276" s="138" t="str">
        <f t="shared" si="1480"/>
        <v/>
      </c>
      <c r="BX2276" s="104" t="str">
        <f t="shared" si="1481"/>
        <v/>
      </c>
      <c r="BY2276" s="139" t="str">
        <f t="shared" si="1482"/>
        <v/>
      </c>
      <c r="CA2276" s="138" t="str">
        <f t="shared" si="1483"/>
        <v/>
      </c>
      <c r="CB2276" s="104" t="str">
        <f t="shared" si="1484"/>
        <v/>
      </c>
      <c r="CC2276" s="139" t="str">
        <f t="shared" si="1485"/>
        <v/>
      </c>
      <c r="CE2276" s="162" t="str">
        <f t="shared" si="1486"/>
        <v/>
      </c>
      <c r="CF2276" s="163" t="str">
        <f t="shared" si="1487"/>
        <v/>
      </c>
      <c r="CG2276" s="164" t="str">
        <f t="shared" si="1488"/>
        <v/>
      </c>
      <c r="CI2276" s="162" t="str">
        <f t="shared" si="1489"/>
        <v/>
      </c>
      <c r="CJ2276" s="163" t="str">
        <f t="shared" si="1492"/>
        <v/>
      </c>
      <c r="CK2276" s="164" t="str">
        <f t="shared" si="1493"/>
        <v/>
      </c>
      <c r="CM2276" s="169" t="str">
        <f t="shared" si="1490"/>
        <v/>
      </c>
      <c r="CN2276" s="139" t="str">
        <f t="shared" si="1491"/>
        <v/>
      </c>
      <c r="CP2276" s="41" t="str">
        <f>IF($CM2276="", "", COUNTIF($CM$11:$CM$3035, "&lt;"&amp;$CM2276)+1+COUNTIF($CM$11:$CM2276, $CM2276)-1)</f>
        <v/>
      </c>
    </row>
    <row r="2277" spans="1:94" x14ac:dyDescent="0.25">
      <c r="A2277" s="40"/>
      <c r="B2277" s="82" t="str">
        <f>IF($I2277="", "", IFERROR(INDEX('Job Database'!$AE$11:$AE$3035, MATCH($I2277, 'Job Database'!$X$11:$X$3035, 0)), ""))</f>
        <v/>
      </c>
      <c r="C2277" s="69" t="str">
        <f>IF($I2277="", "", IF(COUNTIF('Job Database'!$X$11:$X$3035, $I2277)=0, $AC$5, $AC$4))</f>
        <v/>
      </c>
      <c r="D2277" s="40"/>
      <c r="E2277" s="85" t="str">
        <f>IF($I2277="", "", IF(IFERROR(INDEX('Job Database'!$M$11:$M$3035, MATCH($I2277, 'Job Database'!$X$11:$X$3035, 0)), "")="", "", IFERROR(INDEX('Job Database'!$M$11:$M$3035, MATCH($I2277, 'Job Database'!$X$11:$X$3035, 0)), "")))</f>
        <v/>
      </c>
      <c r="F2277" s="40"/>
      <c r="G2277" s="88" t="str">
        <f t="shared" si="1465"/>
        <v/>
      </c>
      <c r="H2277" s="40"/>
      <c r="I2277" s="24"/>
      <c r="J2277" s="34"/>
      <c r="K2277" s="106"/>
      <c r="L2277" s="79"/>
      <c r="M2277" s="34"/>
      <c r="N2277" s="79"/>
      <c r="O2277" s="31"/>
      <c r="P2277" s="53"/>
      <c r="Q2277" s="40"/>
      <c r="S2277" s="41" t="str">
        <f t="shared" si="1453"/>
        <v/>
      </c>
      <c r="T2277" s="41" t="str">
        <f t="shared" si="1454"/>
        <v/>
      </c>
      <c r="U2277" s="41" t="str">
        <f t="shared" si="1466"/>
        <v/>
      </c>
      <c r="W2277" s="74" t="str">
        <f>IF('Job Database'!$X2277="", "", 'Job Database'!$X2277)</f>
        <v/>
      </c>
      <c r="Y2277" s="41" t="str">
        <f>IF($W2277="", "", IF(COUNTIF($I$11:$I$3035, $W2277)&gt;0, "", MAX($Y$10:$Y2276)+1))</f>
        <v/>
      </c>
      <c r="Z2277" s="41">
        <v>2267</v>
      </c>
      <c r="AA2277" s="58" t="str">
        <f t="shared" si="1467"/>
        <v/>
      </c>
      <c r="AC2277" s="41" t="str">
        <f t="shared" si="1455"/>
        <v/>
      </c>
      <c r="AE2277" s="41" t="str">
        <f t="shared" si="1468"/>
        <v/>
      </c>
      <c r="AJ2277" s="154" t="str">
        <f t="shared" si="1469"/>
        <v/>
      </c>
      <c r="AL2277" s="120" t="str">
        <f t="shared" si="1470"/>
        <v/>
      </c>
      <c r="AM2277" s="104" t="str">
        <f t="shared" si="1471"/>
        <v/>
      </c>
      <c r="AN2277" s="104" t="str">
        <f t="shared" si="1472"/>
        <v/>
      </c>
      <c r="AO2277" s="104" t="str">
        <f t="shared" si="1456"/>
        <v/>
      </c>
      <c r="AP2277" s="104" t="str">
        <f t="shared" si="1457"/>
        <v/>
      </c>
      <c r="AQ2277" s="121" t="str">
        <f t="shared" si="1473"/>
        <v/>
      </c>
      <c r="AS2277" s="88" t="str">
        <f t="shared" si="1458"/>
        <v/>
      </c>
      <c r="AT2277" s="68" t="str">
        <f t="shared" si="1474"/>
        <v/>
      </c>
      <c r="AU2277" s="68" t="str">
        <f t="shared" si="1475"/>
        <v/>
      </c>
      <c r="AV2277" s="68" t="str">
        <f t="shared" si="1476"/>
        <v/>
      </c>
      <c r="AW2277" s="88" t="str">
        <f t="shared" si="1459"/>
        <v/>
      </c>
      <c r="AZ2277" s="88" t="str">
        <f t="shared" si="1460"/>
        <v/>
      </c>
      <c r="BA2277" s="68" t="str">
        <f t="shared" si="1461"/>
        <v/>
      </c>
      <c r="BB2277" s="68" t="str">
        <f t="shared" si="1462"/>
        <v/>
      </c>
      <c r="BC2277" s="68" t="str">
        <f t="shared" si="1463"/>
        <v/>
      </c>
      <c r="BD2277" s="69" t="str">
        <f t="shared" si="1464"/>
        <v/>
      </c>
      <c r="BE2277" s="69" t="str">
        <f t="shared" si="1477"/>
        <v/>
      </c>
      <c r="BT2277" s="138" t="str">
        <f t="shared" ca="1" si="1478"/>
        <v/>
      </c>
      <c r="BU2277" s="139" t="str">
        <f t="shared" ca="1" si="1479"/>
        <v/>
      </c>
      <c r="BW2277" s="138" t="str">
        <f t="shared" si="1480"/>
        <v/>
      </c>
      <c r="BX2277" s="104" t="str">
        <f t="shared" si="1481"/>
        <v/>
      </c>
      <c r="BY2277" s="139" t="str">
        <f t="shared" si="1482"/>
        <v/>
      </c>
      <c r="CA2277" s="138" t="str">
        <f t="shared" si="1483"/>
        <v/>
      </c>
      <c r="CB2277" s="104" t="str">
        <f t="shared" si="1484"/>
        <v/>
      </c>
      <c r="CC2277" s="139" t="str">
        <f t="shared" si="1485"/>
        <v/>
      </c>
      <c r="CE2277" s="162" t="str">
        <f t="shared" si="1486"/>
        <v/>
      </c>
      <c r="CF2277" s="163" t="str">
        <f t="shared" si="1487"/>
        <v/>
      </c>
      <c r="CG2277" s="164" t="str">
        <f t="shared" si="1488"/>
        <v/>
      </c>
      <c r="CI2277" s="162" t="str">
        <f t="shared" si="1489"/>
        <v/>
      </c>
      <c r="CJ2277" s="163" t="str">
        <f t="shared" si="1492"/>
        <v/>
      </c>
      <c r="CK2277" s="164" t="str">
        <f t="shared" si="1493"/>
        <v/>
      </c>
      <c r="CM2277" s="169" t="str">
        <f t="shared" si="1490"/>
        <v/>
      </c>
      <c r="CN2277" s="139" t="str">
        <f t="shared" si="1491"/>
        <v/>
      </c>
      <c r="CP2277" s="41" t="str">
        <f>IF($CM2277="", "", COUNTIF($CM$11:$CM$3035, "&lt;"&amp;$CM2277)+1+COUNTIF($CM$11:$CM2277, $CM2277)-1)</f>
        <v/>
      </c>
    </row>
    <row r="2278" spans="1:94" x14ac:dyDescent="0.25">
      <c r="A2278" s="40"/>
      <c r="B2278" s="82" t="str">
        <f>IF($I2278="", "", IFERROR(INDEX('Job Database'!$AE$11:$AE$3035, MATCH($I2278, 'Job Database'!$X$11:$X$3035, 0)), ""))</f>
        <v/>
      </c>
      <c r="C2278" s="69" t="str">
        <f>IF($I2278="", "", IF(COUNTIF('Job Database'!$X$11:$X$3035, $I2278)=0, $AC$5, $AC$4))</f>
        <v/>
      </c>
      <c r="D2278" s="40"/>
      <c r="E2278" s="85" t="str">
        <f>IF($I2278="", "", IF(IFERROR(INDEX('Job Database'!$M$11:$M$3035, MATCH($I2278, 'Job Database'!$X$11:$X$3035, 0)), "")="", "", IFERROR(INDEX('Job Database'!$M$11:$M$3035, MATCH($I2278, 'Job Database'!$X$11:$X$3035, 0)), "")))</f>
        <v/>
      </c>
      <c r="F2278" s="40"/>
      <c r="G2278" s="88" t="str">
        <f t="shared" si="1465"/>
        <v/>
      </c>
      <c r="H2278" s="40"/>
      <c r="I2278" s="24"/>
      <c r="J2278" s="34"/>
      <c r="K2278" s="106"/>
      <c r="L2278" s="79"/>
      <c r="M2278" s="34"/>
      <c r="N2278" s="79"/>
      <c r="O2278" s="31"/>
      <c r="P2278" s="53"/>
      <c r="Q2278" s="40"/>
      <c r="S2278" s="41" t="str">
        <f t="shared" si="1453"/>
        <v/>
      </c>
      <c r="T2278" s="41" t="str">
        <f t="shared" si="1454"/>
        <v/>
      </c>
      <c r="U2278" s="41" t="str">
        <f t="shared" si="1466"/>
        <v/>
      </c>
      <c r="W2278" s="74" t="str">
        <f>IF('Job Database'!$X2278="", "", 'Job Database'!$X2278)</f>
        <v/>
      </c>
      <c r="Y2278" s="41" t="str">
        <f>IF($W2278="", "", IF(COUNTIF($I$11:$I$3035, $W2278)&gt;0, "", MAX($Y$10:$Y2277)+1))</f>
        <v/>
      </c>
      <c r="Z2278" s="41">
        <v>2268</v>
      </c>
      <c r="AA2278" s="58" t="str">
        <f t="shared" si="1467"/>
        <v/>
      </c>
      <c r="AC2278" s="41" t="str">
        <f t="shared" si="1455"/>
        <v/>
      </c>
      <c r="AE2278" s="41" t="str">
        <f t="shared" si="1468"/>
        <v/>
      </c>
      <c r="AJ2278" s="154" t="str">
        <f t="shared" si="1469"/>
        <v/>
      </c>
      <c r="AL2278" s="120" t="str">
        <f t="shared" si="1470"/>
        <v/>
      </c>
      <c r="AM2278" s="104" t="str">
        <f t="shared" si="1471"/>
        <v/>
      </c>
      <c r="AN2278" s="104" t="str">
        <f t="shared" si="1472"/>
        <v/>
      </c>
      <c r="AO2278" s="104" t="str">
        <f t="shared" si="1456"/>
        <v/>
      </c>
      <c r="AP2278" s="104" t="str">
        <f t="shared" si="1457"/>
        <v/>
      </c>
      <c r="AQ2278" s="121" t="str">
        <f t="shared" si="1473"/>
        <v/>
      </c>
      <c r="AS2278" s="88" t="str">
        <f t="shared" si="1458"/>
        <v/>
      </c>
      <c r="AT2278" s="68" t="str">
        <f t="shared" si="1474"/>
        <v/>
      </c>
      <c r="AU2278" s="68" t="str">
        <f t="shared" si="1475"/>
        <v/>
      </c>
      <c r="AV2278" s="68" t="str">
        <f t="shared" si="1476"/>
        <v/>
      </c>
      <c r="AW2278" s="88" t="str">
        <f t="shared" si="1459"/>
        <v/>
      </c>
      <c r="AZ2278" s="88" t="str">
        <f t="shared" si="1460"/>
        <v/>
      </c>
      <c r="BA2278" s="68" t="str">
        <f t="shared" si="1461"/>
        <v/>
      </c>
      <c r="BB2278" s="68" t="str">
        <f t="shared" si="1462"/>
        <v/>
      </c>
      <c r="BC2278" s="68" t="str">
        <f t="shared" si="1463"/>
        <v/>
      </c>
      <c r="BD2278" s="69" t="str">
        <f t="shared" si="1464"/>
        <v/>
      </c>
      <c r="BE2278" s="69" t="str">
        <f t="shared" si="1477"/>
        <v/>
      </c>
      <c r="BT2278" s="138" t="str">
        <f t="shared" ca="1" si="1478"/>
        <v/>
      </c>
      <c r="BU2278" s="139" t="str">
        <f t="shared" ca="1" si="1479"/>
        <v/>
      </c>
      <c r="BW2278" s="138" t="str">
        <f t="shared" si="1480"/>
        <v/>
      </c>
      <c r="BX2278" s="104" t="str">
        <f t="shared" si="1481"/>
        <v/>
      </c>
      <c r="BY2278" s="139" t="str">
        <f t="shared" si="1482"/>
        <v/>
      </c>
      <c r="CA2278" s="138" t="str">
        <f t="shared" si="1483"/>
        <v/>
      </c>
      <c r="CB2278" s="104" t="str">
        <f t="shared" si="1484"/>
        <v/>
      </c>
      <c r="CC2278" s="139" t="str">
        <f t="shared" si="1485"/>
        <v/>
      </c>
      <c r="CE2278" s="162" t="str">
        <f t="shared" si="1486"/>
        <v/>
      </c>
      <c r="CF2278" s="163" t="str">
        <f t="shared" si="1487"/>
        <v/>
      </c>
      <c r="CG2278" s="164" t="str">
        <f t="shared" si="1488"/>
        <v/>
      </c>
      <c r="CI2278" s="162" t="str">
        <f t="shared" si="1489"/>
        <v/>
      </c>
      <c r="CJ2278" s="163" t="str">
        <f t="shared" si="1492"/>
        <v/>
      </c>
      <c r="CK2278" s="164" t="str">
        <f t="shared" si="1493"/>
        <v/>
      </c>
      <c r="CM2278" s="169" t="str">
        <f t="shared" si="1490"/>
        <v/>
      </c>
      <c r="CN2278" s="139" t="str">
        <f t="shared" si="1491"/>
        <v/>
      </c>
      <c r="CP2278" s="41" t="str">
        <f>IF($CM2278="", "", COUNTIF($CM$11:$CM$3035, "&lt;"&amp;$CM2278)+1+COUNTIF($CM$11:$CM2278, $CM2278)-1)</f>
        <v/>
      </c>
    </row>
    <row r="2279" spans="1:94" x14ac:dyDescent="0.25">
      <c r="A2279" s="40"/>
      <c r="B2279" s="82" t="str">
        <f>IF($I2279="", "", IFERROR(INDEX('Job Database'!$AE$11:$AE$3035, MATCH($I2279, 'Job Database'!$X$11:$X$3035, 0)), ""))</f>
        <v/>
      </c>
      <c r="C2279" s="69" t="str">
        <f>IF($I2279="", "", IF(COUNTIF('Job Database'!$X$11:$X$3035, $I2279)=0, $AC$5, $AC$4))</f>
        <v/>
      </c>
      <c r="D2279" s="40"/>
      <c r="E2279" s="85" t="str">
        <f>IF($I2279="", "", IF(IFERROR(INDEX('Job Database'!$M$11:$M$3035, MATCH($I2279, 'Job Database'!$X$11:$X$3035, 0)), "")="", "", IFERROR(INDEX('Job Database'!$M$11:$M$3035, MATCH($I2279, 'Job Database'!$X$11:$X$3035, 0)), "")))</f>
        <v/>
      </c>
      <c r="F2279" s="40"/>
      <c r="G2279" s="88" t="str">
        <f t="shared" si="1465"/>
        <v/>
      </c>
      <c r="H2279" s="40"/>
      <c r="I2279" s="24"/>
      <c r="J2279" s="34"/>
      <c r="K2279" s="106"/>
      <c r="L2279" s="79"/>
      <c r="M2279" s="34"/>
      <c r="N2279" s="79"/>
      <c r="O2279" s="31"/>
      <c r="P2279" s="53"/>
      <c r="Q2279" s="40"/>
      <c r="S2279" s="41" t="str">
        <f t="shared" si="1453"/>
        <v/>
      </c>
      <c r="T2279" s="41" t="str">
        <f t="shared" si="1454"/>
        <v/>
      </c>
      <c r="U2279" s="41" t="str">
        <f t="shared" si="1466"/>
        <v/>
      </c>
      <c r="W2279" s="74" t="str">
        <f>IF('Job Database'!$X2279="", "", 'Job Database'!$X2279)</f>
        <v/>
      </c>
      <c r="Y2279" s="41" t="str">
        <f>IF($W2279="", "", IF(COUNTIF($I$11:$I$3035, $W2279)&gt;0, "", MAX($Y$10:$Y2278)+1))</f>
        <v/>
      </c>
      <c r="Z2279" s="41">
        <v>2269</v>
      </c>
      <c r="AA2279" s="58" t="str">
        <f t="shared" si="1467"/>
        <v/>
      </c>
      <c r="AC2279" s="41" t="str">
        <f t="shared" si="1455"/>
        <v/>
      </c>
      <c r="AE2279" s="41" t="str">
        <f t="shared" si="1468"/>
        <v/>
      </c>
      <c r="AJ2279" s="154" t="str">
        <f t="shared" si="1469"/>
        <v/>
      </c>
      <c r="AL2279" s="120" t="str">
        <f t="shared" si="1470"/>
        <v/>
      </c>
      <c r="AM2279" s="104" t="str">
        <f t="shared" si="1471"/>
        <v/>
      </c>
      <c r="AN2279" s="104" t="str">
        <f t="shared" si="1472"/>
        <v/>
      </c>
      <c r="AO2279" s="104" t="str">
        <f t="shared" si="1456"/>
        <v/>
      </c>
      <c r="AP2279" s="104" t="str">
        <f t="shared" si="1457"/>
        <v/>
      </c>
      <c r="AQ2279" s="121" t="str">
        <f t="shared" si="1473"/>
        <v/>
      </c>
      <c r="AS2279" s="88" t="str">
        <f t="shared" si="1458"/>
        <v/>
      </c>
      <c r="AT2279" s="68" t="str">
        <f t="shared" si="1474"/>
        <v/>
      </c>
      <c r="AU2279" s="68" t="str">
        <f t="shared" si="1475"/>
        <v/>
      </c>
      <c r="AV2279" s="68" t="str">
        <f t="shared" si="1476"/>
        <v/>
      </c>
      <c r="AW2279" s="88" t="str">
        <f t="shared" si="1459"/>
        <v/>
      </c>
      <c r="AZ2279" s="88" t="str">
        <f t="shared" si="1460"/>
        <v/>
      </c>
      <c r="BA2279" s="68" t="str">
        <f t="shared" si="1461"/>
        <v/>
      </c>
      <c r="BB2279" s="68" t="str">
        <f t="shared" si="1462"/>
        <v/>
      </c>
      <c r="BC2279" s="68" t="str">
        <f t="shared" si="1463"/>
        <v/>
      </c>
      <c r="BD2279" s="69" t="str">
        <f t="shared" si="1464"/>
        <v/>
      </c>
      <c r="BE2279" s="69" t="str">
        <f t="shared" si="1477"/>
        <v/>
      </c>
      <c r="BT2279" s="138" t="str">
        <f t="shared" ca="1" si="1478"/>
        <v/>
      </c>
      <c r="BU2279" s="139" t="str">
        <f t="shared" ca="1" si="1479"/>
        <v/>
      </c>
      <c r="BW2279" s="138" t="str">
        <f t="shared" si="1480"/>
        <v/>
      </c>
      <c r="BX2279" s="104" t="str">
        <f t="shared" si="1481"/>
        <v/>
      </c>
      <c r="BY2279" s="139" t="str">
        <f t="shared" si="1482"/>
        <v/>
      </c>
      <c r="CA2279" s="138" t="str">
        <f t="shared" si="1483"/>
        <v/>
      </c>
      <c r="CB2279" s="104" t="str">
        <f t="shared" si="1484"/>
        <v/>
      </c>
      <c r="CC2279" s="139" t="str">
        <f t="shared" si="1485"/>
        <v/>
      </c>
      <c r="CE2279" s="162" t="str">
        <f t="shared" si="1486"/>
        <v/>
      </c>
      <c r="CF2279" s="163" t="str">
        <f t="shared" si="1487"/>
        <v/>
      </c>
      <c r="CG2279" s="164" t="str">
        <f t="shared" si="1488"/>
        <v/>
      </c>
      <c r="CI2279" s="162" t="str">
        <f t="shared" si="1489"/>
        <v/>
      </c>
      <c r="CJ2279" s="163" t="str">
        <f t="shared" si="1492"/>
        <v/>
      </c>
      <c r="CK2279" s="164" t="str">
        <f t="shared" si="1493"/>
        <v/>
      </c>
      <c r="CM2279" s="169" t="str">
        <f t="shared" si="1490"/>
        <v/>
      </c>
      <c r="CN2279" s="139" t="str">
        <f t="shared" si="1491"/>
        <v/>
      </c>
      <c r="CP2279" s="41" t="str">
        <f>IF($CM2279="", "", COUNTIF($CM$11:$CM$3035, "&lt;"&amp;$CM2279)+1+COUNTIF($CM$11:$CM2279, $CM2279)-1)</f>
        <v/>
      </c>
    </row>
    <row r="2280" spans="1:94" x14ac:dyDescent="0.25">
      <c r="A2280" s="40"/>
      <c r="B2280" s="82" t="str">
        <f>IF($I2280="", "", IFERROR(INDEX('Job Database'!$AE$11:$AE$3035, MATCH($I2280, 'Job Database'!$X$11:$X$3035, 0)), ""))</f>
        <v/>
      </c>
      <c r="C2280" s="69" t="str">
        <f>IF($I2280="", "", IF(COUNTIF('Job Database'!$X$11:$X$3035, $I2280)=0, $AC$5, $AC$4))</f>
        <v/>
      </c>
      <c r="D2280" s="40"/>
      <c r="E2280" s="85" t="str">
        <f>IF($I2280="", "", IF(IFERROR(INDEX('Job Database'!$M$11:$M$3035, MATCH($I2280, 'Job Database'!$X$11:$X$3035, 0)), "")="", "", IFERROR(INDEX('Job Database'!$M$11:$M$3035, MATCH($I2280, 'Job Database'!$X$11:$X$3035, 0)), "")))</f>
        <v/>
      </c>
      <c r="F2280" s="40"/>
      <c r="G2280" s="88" t="str">
        <f t="shared" si="1465"/>
        <v/>
      </c>
      <c r="H2280" s="40"/>
      <c r="I2280" s="24"/>
      <c r="J2280" s="34"/>
      <c r="K2280" s="106"/>
      <c r="L2280" s="79"/>
      <c r="M2280" s="34"/>
      <c r="N2280" s="79"/>
      <c r="O2280" s="31"/>
      <c r="P2280" s="53"/>
      <c r="Q2280" s="40"/>
      <c r="S2280" s="41" t="str">
        <f t="shared" si="1453"/>
        <v/>
      </c>
      <c r="T2280" s="41" t="str">
        <f t="shared" si="1454"/>
        <v/>
      </c>
      <c r="U2280" s="41" t="str">
        <f t="shared" si="1466"/>
        <v/>
      </c>
      <c r="W2280" s="74" t="str">
        <f>IF('Job Database'!$X2280="", "", 'Job Database'!$X2280)</f>
        <v/>
      </c>
      <c r="Y2280" s="41" t="str">
        <f>IF($W2280="", "", IF(COUNTIF($I$11:$I$3035, $W2280)&gt;0, "", MAX($Y$10:$Y2279)+1))</f>
        <v/>
      </c>
      <c r="Z2280" s="41">
        <v>2270</v>
      </c>
      <c r="AA2280" s="58" t="str">
        <f t="shared" si="1467"/>
        <v/>
      </c>
      <c r="AC2280" s="41" t="str">
        <f t="shared" si="1455"/>
        <v/>
      </c>
      <c r="AE2280" s="41" t="str">
        <f t="shared" si="1468"/>
        <v/>
      </c>
      <c r="AJ2280" s="154" t="str">
        <f t="shared" si="1469"/>
        <v/>
      </c>
      <c r="AL2280" s="120" t="str">
        <f t="shared" si="1470"/>
        <v/>
      </c>
      <c r="AM2280" s="104" t="str">
        <f t="shared" si="1471"/>
        <v/>
      </c>
      <c r="AN2280" s="104" t="str">
        <f t="shared" si="1472"/>
        <v/>
      </c>
      <c r="AO2280" s="104" t="str">
        <f t="shared" si="1456"/>
        <v/>
      </c>
      <c r="AP2280" s="104" t="str">
        <f t="shared" si="1457"/>
        <v/>
      </c>
      <c r="AQ2280" s="121" t="str">
        <f t="shared" si="1473"/>
        <v/>
      </c>
      <c r="AS2280" s="88" t="str">
        <f t="shared" si="1458"/>
        <v/>
      </c>
      <c r="AT2280" s="68" t="str">
        <f t="shared" si="1474"/>
        <v/>
      </c>
      <c r="AU2280" s="68" t="str">
        <f t="shared" si="1475"/>
        <v/>
      </c>
      <c r="AV2280" s="68" t="str">
        <f t="shared" si="1476"/>
        <v/>
      </c>
      <c r="AW2280" s="88" t="str">
        <f t="shared" si="1459"/>
        <v/>
      </c>
      <c r="AZ2280" s="88" t="str">
        <f t="shared" si="1460"/>
        <v/>
      </c>
      <c r="BA2280" s="68" t="str">
        <f t="shared" si="1461"/>
        <v/>
      </c>
      <c r="BB2280" s="68" t="str">
        <f t="shared" si="1462"/>
        <v/>
      </c>
      <c r="BC2280" s="68" t="str">
        <f t="shared" si="1463"/>
        <v/>
      </c>
      <c r="BD2280" s="69" t="str">
        <f t="shared" si="1464"/>
        <v/>
      </c>
      <c r="BE2280" s="69" t="str">
        <f t="shared" si="1477"/>
        <v/>
      </c>
      <c r="BT2280" s="138" t="str">
        <f t="shared" ca="1" si="1478"/>
        <v/>
      </c>
      <c r="BU2280" s="139" t="str">
        <f t="shared" ca="1" si="1479"/>
        <v/>
      </c>
      <c r="BW2280" s="138" t="str">
        <f t="shared" si="1480"/>
        <v/>
      </c>
      <c r="BX2280" s="104" t="str">
        <f t="shared" si="1481"/>
        <v/>
      </c>
      <c r="BY2280" s="139" t="str">
        <f t="shared" si="1482"/>
        <v/>
      </c>
      <c r="CA2280" s="138" t="str">
        <f t="shared" si="1483"/>
        <v/>
      </c>
      <c r="CB2280" s="104" t="str">
        <f t="shared" si="1484"/>
        <v/>
      </c>
      <c r="CC2280" s="139" t="str">
        <f t="shared" si="1485"/>
        <v/>
      </c>
      <c r="CE2280" s="162" t="str">
        <f t="shared" si="1486"/>
        <v/>
      </c>
      <c r="CF2280" s="163" t="str">
        <f t="shared" si="1487"/>
        <v/>
      </c>
      <c r="CG2280" s="164" t="str">
        <f t="shared" si="1488"/>
        <v/>
      </c>
      <c r="CI2280" s="162" t="str">
        <f t="shared" si="1489"/>
        <v/>
      </c>
      <c r="CJ2280" s="163" t="str">
        <f t="shared" si="1492"/>
        <v/>
      </c>
      <c r="CK2280" s="164" t="str">
        <f t="shared" si="1493"/>
        <v/>
      </c>
      <c r="CM2280" s="169" t="str">
        <f t="shared" si="1490"/>
        <v/>
      </c>
      <c r="CN2280" s="139" t="str">
        <f t="shared" si="1491"/>
        <v/>
      </c>
      <c r="CP2280" s="41" t="str">
        <f>IF($CM2280="", "", COUNTIF($CM$11:$CM$3035, "&lt;"&amp;$CM2280)+1+COUNTIF($CM$11:$CM2280, $CM2280)-1)</f>
        <v/>
      </c>
    </row>
    <row r="2281" spans="1:94" x14ac:dyDescent="0.25">
      <c r="A2281" s="40"/>
      <c r="B2281" s="82" t="str">
        <f>IF($I2281="", "", IFERROR(INDEX('Job Database'!$AE$11:$AE$3035, MATCH($I2281, 'Job Database'!$X$11:$X$3035, 0)), ""))</f>
        <v/>
      </c>
      <c r="C2281" s="69" t="str">
        <f>IF($I2281="", "", IF(COUNTIF('Job Database'!$X$11:$X$3035, $I2281)=0, $AC$5, $AC$4))</f>
        <v/>
      </c>
      <c r="D2281" s="40"/>
      <c r="E2281" s="85" t="str">
        <f>IF($I2281="", "", IF(IFERROR(INDEX('Job Database'!$M$11:$M$3035, MATCH($I2281, 'Job Database'!$X$11:$X$3035, 0)), "")="", "", IFERROR(INDEX('Job Database'!$M$11:$M$3035, MATCH($I2281, 'Job Database'!$X$11:$X$3035, 0)), "")))</f>
        <v/>
      </c>
      <c r="F2281" s="40"/>
      <c r="G2281" s="88" t="str">
        <f t="shared" si="1465"/>
        <v/>
      </c>
      <c r="H2281" s="40"/>
      <c r="I2281" s="24"/>
      <c r="J2281" s="34"/>
      <c r="K2281" s="106"/>
      <c r="L2281" s="79"/>
      <c r="M2281" s="34"/>
      <c r="N2281" s="79"/>
      <c r="O2281" s="31"/>
      <c r="P2281" s="53"/>
      <c r="Q2281" s="40"/>
      <c r="S2281" s="41" t="str">
        <f t="shared" si="1453"/>
        <v/>
      </c>
      <c r="T2281" s="41" t="str">
        <f t="shared" si="1454"/>
        <v/>
      </c>
      <c r="U2281" s="41" t="str">
        <f t="shared" si="1466"/>
        <v/>
      </c>
      <c r="W2281" s="74" t="str">
        <f>IF('Job Database'!$X2281="", "", 'Job Database'!$X2281)</f>
        <v/>
      </c>
      <c r="Y2281" s="41" t="str">
        <f>IF($W2281="", "", IF(COUNTIF($I$11:$I$3035, $W2281)&gt;0, "", MAX($Y$10:$Y2280)+1))</f>
        <v/>
      </c>
      <c r="Z2281" s="41">
        <v>2271</v>
      </c>
      <c r="AA2281" s="58" t="str">
        <f t="shared" si="1467"/>
        <v/>
      </c>
      <c r="AC2281" s="41" t="str">
        <f t="shared" si="1455"/>
        <v/>
      </c>
      <c r="AE2281" s="41" t="str">
        <f t="shared" si="1468"/>
        <v/>
      </c>
      <c r="AJ2281" s="154" t="str">
        <f t="shared" si="1469"/>
        <v/>
      </c>
      <c r="AL2281" s="120" t="str">
        <f t="shared" si="1470"/>
        <v/>
      </c>
      <c r="AM2281" s="104" t="str">
        <f t="shared" si="1471"/>
        <v/>
      </c>
      <c r="AN2281" s="104" t="str">
        <f t="shared" si="1472"/>
        <v/>
      </c>
      <c r="AO2281" s="104" t="str">
        <f t="shared" si="1456"/>
        <v/>
      </c>
      <c r="AP2281" s="104" t="str">
        <f t="shared" si="1457"/>
        <v/>
      </c>
      <c r="AQ2281" s="121" t="str">
        <f t="shared" si="1473"/>
        <v/>
      </c>
      <c r="AS2281" s="88" t="str">
        <f t="shared" si="1458"/>
        <v/>
      </c>
      <c r="AT2281" s="68" t="str">
        <f t="shared" si="1474"/>
        <v/>
      </c>
      <c r="AU2281" s="68" t="str">
        <f t="shared" si="1475"/>
        <v/>
      </c>
      <c r="AV2281" s="68" t="str">
        <f t="shared" si="1476"/>
        <v/>
      </c>
      <c r="AW2281" s="88" t="str">
        <f t="shared" si="1459"/>
        <v/>
      </c>
      <c r="AZ2281" s="88" t="str">
        <f t="shared" si="1460"/>
        <v/>
      </c>
      <c r="BA2281" s="68" t="str">
        <f t="shared" si="1461"/>
        <v/>
      </c>
      <c r="BB2281" s="68" t="str">
        <f t="shared" si="1462"/>
        <v/>
      </c>
      <c r="BC2281" s="68" t="str">
        <f t="shared" si="1463"/>
        <v/>
      </c>
      <c r="BD2281" s="69" t="str">
        <f t="shared" si="1464"/>
        <v/>
      </c>
      <c r="BE2281" s="69" t="str">
        <f t="shared" si="1477"/>
        <v/>
      </c>
      <c r="BT2281" s="138" t="str">
        <f t="shared" ca="1" si="1478"/>
        <v/>
      </c>
      <c r="BU2281" s="139" t="str">
        <f t="shared" ca="1" si="1479"/>
        <v/>
      </c>
      <c r="BW2281" s="138" t="str">
        <f t="shared" si="1480"/>
        <v/>
      </c>
      <c r="BX2281" s="104" t="str">
        <f t="shared" si="1481"/>
        <v/>
      </c>
      <c r="BY2281" s="139" t="str">
        <f t="shared" si="1482"/>
        <v/>
      </c>
      <c r="CA2281" s="138" t="str">
        <f t="shared" si="1483"/>
        <v/>
      </c>
      <c r="CB2281" s="104" t="str">
        <f t="shared" si="1484"/>
        <v/>
      </c>
      <c r="CC2281" s="139" t="str">
        <f t="shared" si="1485"/>
        <v/>
      </c>
      <c r="CE2281" s="162" t="str">
        <f t="shared" si="1486"/>
        <v/>
      </c>
      <c r="CF2281" s="163" t="str">
        <f t="shared" si="1487"/>
        <v/>
      </c>
      <c r="CG2281" s="164" t="str">
        <f t="shared" si="1488"/>
        <v/>
      </c>
      <c r="CI2281" s="162" t="str">
        <f t="shared" si="1489"/>
        <v/>
      </c>
      <c r="CJ2281" s="163" t="str">
        <f t="shared" si="1492"/>
        <v/>
      </c>
      <c r="CK2281" s="164" t="str">
        <f t="shared" si="1493"/>
        <v/>
      </c>
      <c r="CM2281" s="169" t="str">
        <f t="shared" si="1490"/>
        <v/>
      </c>
      <c r="CN2281" s="139" t="str">
        <f t="shared" si="1491"/>
        <v/>
      </c>
      <c r="CP2281" s="41" t="str">
        <f>IF($CM2281="", "", COUNTIF($CM$11:$CM$3035, "&lt;"&amp;$CM2281)+1+COUNTIF($CM$11:$CM2281, $CM2281)-1)</f>
        <v/>
      </c>
    </row>
    <row r="2282" spans="1:94" x14ac:dyDescent="0.25">
      <c r="A2282" s="40"/>
      <c r="B2282" s="82" t="str">
        <f>IF($I2282="", "", IFERROR(INDEX('Job Database'!$AE$11:$AE$3035, MATCH($I2282, 'Job Database'!$X$11:$X$3035, 0)), ""))</f>
        <v/>
      </c>
      <c r="C2282" s="69" t="str">
        <f>IF($I2282="", "", IF(COUNTIF('Job Database'!$X$11:$X$3035, $I2282)=0, $AC$5, $AC$4))</f>
        <v/>
      </c>
      <c r="D2282" s="40"/>
      <c r="E2282" s="85" t="str">
        <f>IF($I2282="", "", IF(IFERROR(INDEX('Job Database'!$M$11:$M$3035, MATCH($I2282, 'Job Database'!$X$11:$X$3035, 0)), "")="", "", IFERROR(INDEX('Job Database'!$M$11:$M$3035, MATCH($I2282, 'Job Database'!$X$11:$X$3035, 0)), "")))</f>
        <v/>
      </c>
      <c r="F2282" s="40"/>
      <c r="G2282" s="88" t="str">
        <f t="shared" si="1465"/>
        <v/>
      </c>
      <c r="H2282" s="40"/>
      <c r="I2282" s="24"/>
      <c r="J2282" s="34"/>
      <c r="K2282" s="106"/>
      <c r="L2282" s="79"/>
      <c r="M2282" s="34"/>
      <c r="N2282" s="79"/>
      <c r="O2282" s="31"/>
      <c r="P2282" s="53"/>
      <c r="Q2282" s="40"/>
      <c r="S2282" s="41" t="str">
        <f t="shared" si="1453"/>
        <v/>
      </c>
      <c r="T2282" s="41" t="str">
        <f t="shared" si="1454"/>
        <v/>
      </c>
      <c r="U2282" s="41" t="str">
        <f t="shared" si="1466"/>
        <v/>
      </c>
      <c r="W2282" s="74" t="str">
        <f>IF('Job Database'!$X2282="", "", 'Job Database'!$X2282)</f>
        <v/>
      </c>
      <c r="Y2282" s="41" t="str">
        <f>IF($W2282="", "", IF(COUNTIF($I$11:$I$3035, $W2282)&gt;0, "", MAX($Y$10:$Y2281)+1))</f>
        <v/>
      </c>
      <c r="Z2282" s="41">
        <v>2272</v>
      </c>
      <c r="AA2282" s="58" t="str">
        <f t="shared" si="1467"/>
        <v/>
      </c>
      <c r="AC2282" s="41" t="str">
        <f t="shared" si="1455"/>
        <v/>
      </c>
      <c r="AE2282" s="41" t="str">
        <f t="shared" si="1468"/>
        <v/>
      </c>
      <c r="AJ2282" s="154" t="str">
        <f t="shared" si="1469"/>
        <v/>
      </c>
      <c r="AL2282" s="120" t="str">
        <f t="shared" si="1470"/>
        <v/>
      </c>
      <c r="AM2282" s="104" t="str">
        <f t="shared" si="1471"/>
        <v/>
      </c>
      <c r="AN2282" s="104" t="str">
        <f t="shared" si="1472"/>
        <v/>
      </c>
      <c r="AO2282" s="104" t="str">
        <f t="shared" si="1456"/>
        <v/>
      </c>
      <c r="AP2282" s="104" t="str">
        <f t="shared" si="1457"/>
        <v/>
      </c>
      <c r="AQ2282" s="121" t="str">
        <f t="shared" si="1473"/>
        <v/>
      </c>
      <c r="AS2282" s="88" t="str">
        <f t="shared" si="1458"/>
        <v/>
      </c>
      <c r="AT2282" s="68" t="str">
        <f t="shared" si="1474"/>
        <v/>
      </c>
      <c r="AU2282" s="68" t="str">
        <f t="shared" si="1475"/>
        <v/>
      </c>
      <c r="AV2282" s="68" t="str">
        <f t="shared" si="1476"/>
        <v/>
      </c>
      <c r="AW2282" s="88" t="str">
        <f t="shared" si="1459"/>
        <v/>
      </c>
      <c r="AZ2282" s="88" t="str">
        <f t="shared" si="1460"/>
        <v/>
      </c>
      <c r="BA2282" s="68" t="str">
        <f t="shared" si="1461"/>
        <v/>
      </c>
      <c r="BB2282" s="68" t="str">
        <f t="shared" si="1462"/>
        <v/>
      </c>
      <c r="BC2282" s="68" t="str">
        <f t="shared" si="1463"/>
        <v/>
      </c>
      <c r="BD2282" s="69" t="str">
        <f t="shared" si="1464"/>
        <v/>
      </c>
      <c r="BE2282" s="69" t="str">
        <f t="shared" si="1477"/>
        <v/>
      </c>
      <c r="BT2282" s="138" t="str">
        <f t="shared" ca="1" si="1478"/>
        <v/>
      </c>
      <c r="BU2282" s="139" t="str">
        <f t="shared" ca="1" si="1479"/>
        <v/>
      </c>
      <c r="BW2282" s="138" t="str">
        <f t="shared" si="1480"/>
        <v/>
      </c>
      <c r="BX2282" s="104" t="str">
        <f t="shared" si="1481"/>
        <v/>
      </c>
      <c r="BY2282" s="139" t="str">
        <f t="shared" si="1482"/>
        <v/>
      </c>
      <c r="CA2282" s="138" t="str">
        <f t="shared" si="1483"/>
        <v/>
      </c>
      <c r="CB2282" s="104" t="str">
        <f t="shared" si="1484"/>
        <v/>
      </c>
      <c r="CC2282" s="139" t="str">
        <f t="shared" si="1485"/>
        <v/>
      </c>
      <c r="CE2282" s="162" t="str">
        <f t="shared" si="1486"/>
        <v/>
      </c>
      <c r="CF2282" s="163" t="str">
        <f t="shared" si="1487"/>
        <v/>
      </c>
      <c r="CG2282" s="164" t="str">
        <f t="shared" si="1488"/>
        <v/>
      </c>
      <c r="CI2282" s="162" t="str">
        <f t="shared" si="1489"/>
        <v/>
      </c>
      <c r="CJ2282" s="163" t="str">
        <f t="shared" si="1492"/>
        <v/>
      </c>
      <c r="CK2282" s="164" t="str">
        <f t="shared" si="1493"/>
        <v/>
      </c>
      <c r="CM2282" s="169" t="str">
        <f t="shared" si="1490"/>
        <v/>
      </c>
      <c r="CN2282" s="139" t="str">
        <f t="shared" si="1491"/>
        <v/>
      </c>
      <c r="CP2282" s="41" t="str">
        <f>IF($CM2282="", "", COUNTIF($CM$11:$CM$3035, "&lt;"&amp;$CM2282)+1+COUNTIF($CM$11:$CM2282, $CM2282)-1)</f>
        <v/>
      </c>
    </row>
    <row r="2283" spans="1:94" x14ac:dyDescent="0.25">
      <c r="A2283" s="40"/>
      <c r="B2283" s="82" t="str">
        <f>IF($I2283="", "", IFERROR(INDEX('Job Database'!$AE$11:$AE$3035, MATCH($I2283, 'Job Database'!$X$11:$X$3035, 0)), ""))</f>
        <v/>
      </c>
      <c r="C2283" s="69" t="str">
        <f>IF($I2283="", "", IF(COUNTIF('Job Database'!$X$11:$X$3035, $I2283)=0, $AC$5, $AC$4))</f>
        <v/>
      </c>
      <c r="D2283" s="40"/>
      <c r="E2283" s="85" t="str">
        <f>IF($I2283="", "", IF(IFERROR(INDEX('Job Database'!$M$11:$M$3035, MATCH($I2283, 'Job Database'!$X$11:$X$3035, 0)), "")="", "", IFERROR(INDEX('Job Database'!$M$11:$M$3035, MATCH($I2283, 'Job Database'!$X$11:$X$3035, 0)), "")))</f>
        <v/>
      </c>
      <c r="F2283" s="40"/>
      <c r="G2283" s="88" t="str">
        <f t="shared" si="1465"/>
        <v/>
      </c>
      <c r="H2283" s="40"/>
      <c r="I2283" s="24"/>
      <c r="J2283" s="34"/>
      <c r="K2283" s="106"/>
      <c r="L2283" s="79"/>
      <c r="M2283" s="34"/>
      <c r="N2283" s="79"/>
      <c r="O2283" s="31"/>
      <c r="P2283" s="53"/>
      <c r="Q2283" s="40"/>
      <c r="S2283" s="41" t="str">
        <f t="shared" si="1453"/>
        <v/>
      </c>
      <c r="T2283" s="41" t="str">
        <f t="shared" si="1454"/>
        <v/>
      </c>
      <c r="U2283" s="41" t="str">
        <f t="shared" si="1466"/>
        <v/>
      </c>
      <c r="W2283" s="74" t="str">
        <f>IF('Job Database'!$X2283="", "", 'Job Database'!$X2283)</f>
        <v/>
      </c>
      <c r="Y2283" s="41" t="str">
        <f>IF($W2283="", "", IF(COUNTIF($I$11:$I$3035, $W2283)&gt;0, "", MAX($Y$10:$Y2282)+1))</f>
        <v/>
      </c>
      <c r="Z2283" s="41">
        <v>2273</v>
      </c>
      <c r="AA2283" s="58" t="str">
        <f t="shared" si="1467"/>
        <v/>
      </c>
      <c r="AC2283" s="41" t="str">
        <f t="shared" si="1455"/>
        <v/>
      </c>
      <c r="AE2283" s="41" t="str">
        <f t="shared" si="1468"/>
        <v/>
      </c>
      <c r="AJ2283" s="154" t="str">
        <f t="shared" si="1469"/>
        <v/>
      </c>
      <c r="AL2283" s="120" t="str">
        <f t="shared" si="1470"/>
        <v/>
      </c>
      <c r="AM2283" s="104" t="str">
        <f t="shared" si="1471"/>
        <v/>
      </c>
      <c r="AN2283" s="104" t="str">
        <f t="shared" si="1472"/>
        <v/>
      </c>
      <c r="AO2283" s="104" t="str">
        <f t="shared" si="1456"/>
        <v/>
      </c>
      <c r="AP2283" s="104" t="str">
        <f t="shared" si="1457"/>
        <v/>
      </c>
      <c r="AQ2283" s="121" t="str">
        <f t="shared" si="1473"/>
        <v/>
      </c>
      <c r="AS2283" s="88" t="str">
        <f t="shared" si="1458"/>
        <v/>
      </c>
      <c r="AT2283" s="68" t="str">
        <f t="shared" si="1474"/>
        <v/>
      </c>
      <c r="AU2283" s="68" t="str">
        <f t="shared" si="1475"/>
        <v/>
      </c>
      <c r="AV2283" s="68" t="str">
        <f t="shared" si="1476"/>
        <v/>
      </c>
      <c r="AW2283" s="88" t="str">
        <f t="shared" si="1459"/>
        <v/>
      </c>
      <c r="AZ2283" s="88" t="str">
        <f t="shared" si="1460"/>
        <v/>
      </c>
      <c r="BA2283" s="68" t="str">
        <f t="shared" si="1461"/>
        <v/>
      </c>
      <c r="BB2283" s="68" t="str">
        <f t="shared" si="1462"/>
        <v/>
      </c>
      <c r="BC2283" s="68" t="str">
        <f t="shared" si="1463"/>
        <v/>
      </c>
      <c r="BD2283" s="69" t="str">
        <f t="shared" si="1464"/>
        <v/>
      </c>
      <c r="BE2283" s="69" t="str">
        <f t="shared" si="1477"/>
        <v/>
      </c>
      <c r="BT2283" s="138" t="str">
        <f t="shared" ca="1" si="1478"/>
        <v/>
      </c>
      <c r="BU2283" s="139" t="str">
        <f t="shared" ca="1" si="1479"/>
        <v/>
      </c>
      <c r="BW2283" s="138" t="str">
        <f t="shared" si="1480"/>
        <v/>
      </c>
      <c r="BX2283" s="104" t="str">
        <f t="shared" si="1481"/>
        <v/>
      </c>
      <c r="BY2283" s="139" t="str">
        <f t="shared" si="1482"/>
        <v/>
      </c>
      <c r="CA2283" s="138" t="str">
        <f t="shared" si="1483"/>
        <v/>
      </c>
      <c r="CB2283" s="104" t="str">
        <f t="shared" si="1484"/>
        <v/>
      </c>
      <c r="CC2283" s="139" t="str">
        <f t="shared" si="1485"/>
        <v/>
      </c>
      <c r="CE2283" s="162" t="str">
        <f t="shared" si="1486"/>
        <v/>
      </c>
      <c r="CF2283" s="163" t="str">
        <f t="shared" si="1487"/>
        <v/>
      </c>
      <c r="CG2283" s="164" t="str">
        <f t="shared" si="1488"/>
        <v/>
      </c>
      <c r="CI2283" s="162" t="str">
        <f t="shared" si="1489"/>
        <v/>
      </c>
      <c r="CJ2283" s="163" t="str">
        <f t="shared" si="1492"/>
        <v/>
      </c>
      <c r="CK2283" s="164" t="str">
        <f t="shared" si="1493"/>
        <v/>
      </c>
      <c r="CM2283" s="169" t="str">
        <f t="shared" si="1490"/>
        <v/>
      </c>
      <c r="CN2283" s="139" t="str">
        <f t="shared" si="1491"/>
        <v/>
      </c>
      <c r="CP2283" s="41" t="str">
        <f>IF($CM2283="", "", COUNTIF($CM$11:$CM$3035, "&lt;"&amp;$CM2283)+1+COUNTIF($CM$11:$CM2283, $CM2283)-1)</f>
        <v/>
      </c>
    </row>
    <row r="2284" spans="1:94" x14ac:dyDescent="0.25">
      <c r="A2284" s="40"/>
      <c r="B2284" s="82" t="str">
        <f>IF($I2284="", "", IFERROR(INDEX('Job Database'!$AE$11:$AE$3035, MATCH($I2284, 'Job Database'!$X$11:$X$3035, 0)), ""))</f>
        <v/>
      </c>
      <c r="C2284" s="69" t="str">
        <f>IF($I2284="", "", IF(COUNTIF('Job Database'!$X$11:$X$3035, $I2284)=0, $AC$5, $AC$4))</f>
        <v/>
      </c>
      <c r="D2284" s="40"/>
      <c r="E2284" s="85" t="str">
        <f>IF($I2284="", "", IF(IFERROR(INDEX('Job Database'!$M$11:$M$3035, MATCH($I2284, 'Job Database'!$X$11:$X$3035, 0)), "")="", "", IFERROR(INDEX('Job Database'!$M$11:$M$3035, MATCH($I2284, 'Job Database'!$X$11:$X$3035, 0)), "")))</f>
        <v/>
      </c>
      <c r="F2284" s="40"/>
      <c r="G2284" s="88" t="str">
        <f t="shared" si="1465"/>
        <v/>
      </c>
      <c r="H2284" s="40"/>
      <c r="I2284" s="24"/>
      <c r="J2284" s="34"/>
      <c r="K2284" s="106"/>
      <c r="L2284" s="79"/>
      <c r="M2284" s="34"/>
      <c r="N2284" s="79"/>
      <c r="O2284" s="31"/>
      <c r="P2284" s="53"/>
      <c r="Q2284" s="40"/>
      <c r="S2284" s="41" t="str">
        <f t="shared" si="1453"/>
        <v/>
      </c>
      <c r="T2284" s="41" t="str">
        <f t="shared" si="1454"/>
        <v/>
      </c>
      <c r="U2284" s="41" t="str">
        <f t="shared" si="1466"/>
        <v/>
      </c>
      <c r="W2284" s="74" t="str">
        <f>IF('Job Database'!$X2284="", "", 'Job Database'!$X2284)</f>
        <v/>
      </c>
      <c r="Y2284" s="41" t="str">
        <f>IF($W2284="", "", IF(COUNTIF($I$11:$I$3035, $W2284)&gt;0, "", MAX($Y$10:$Y2283)+1))</f>
        <v/>
      </c>
      <c r="Z2284" s="41">
        <v>2274</v>
      </c>
      <c r="AA2284" s="58" t="str">
        <f t="shared" si="1467"/>
        <v/>
      </c>
      <c r="AC2284" s="41" t="str">
        <f t="shared" si="1455"/>
        <v/>
      </c>
      <c r="AE2284" s="41" t="str">
        <f t="shared" si="1468"/>
        <v/>
      </c>
      <c r="AJ2284" s="154" t="str">
        <f t="shared" si="1469"/>
        <v/>
      </c>
      <c r="AL2284" s="120" t="str">
        <f t="shared" si="1470"/>
        <v/>
      </c>
      <c r="AM2284" s="104" t="str">
        <f t="shared" si="1471"/>
        <v/>
      </c>
      <c r="AN2284" s="104" t="str">
        <f t="shared" si="1472"/>
        <v/>
      </c>
      <c r="AO2284" s="104" t="str">
        <f t="shared" si="1456"/>
        <v/>
      </c>
      <c r="AP2284" s="104" t="str">
        <f t="shared" si="1457"/>
        <v/>
      </c>
      <c r="AQ2284" s="121" t="str">
        <f t="shared" si="1473"/>
        <v/>
      </c>
      <c r="AS2284" s="88" t="str">
        <f t="shared" si="1458"/>
        <v/>
      </c>
      <c r="AT2284" s="68" t="str">
        <f t="shared" si="1474"/>
        <v/>
      </c>
      <c r="AU2284" s="68" t="str">
        <f t="shared" si="1475"/>
        <v/>
      </c>
      <c r="AV2284" s="68" t="str">
        <f t="shared" si="1476"/>
        <v/>
      </c>
      <c r="AW2284" s="88" t="str">
        <f t="shared" si="1459"/>
        <v/>
      </c>
      <c r="AZ2284" s="88" t="str">
        <f t="shared" si="1460"/>
        <v/>
      </c>
      <c r="BA2284" s="68" t="str">
        <f t="shared" si="1461"/>
        <v/>
      </c>
      <c r="BB2284" s="68" t="str">
        <f t="shared" si="1462"/>
        <v/>
      </c>
      <c r="BC2284" s="68" t="str">
        <f t="shared" si="1463"/>
        <v/>
      </c>
      <c r="BD2284" s="69" t="str">
        <f t="shared" si="1464"/>
        <v/>
      </c>
      <c r="BE2284" s="69" t="str">
        <f t="shared" si="1477"/>
        <v/>
      </c>
      <c r="BT2284" s="138" t="str">
        <f t="shared" ca="1" si="1478"/>
        <v/>
      </c>
      <c r="BU2284" s="139" t="str">
        <f t="shared" ca="1" si="1479"/>
        <v/>
      </c>
      <c r="BW2284" s="138" t="str">
        <f t="shared" si="1480"/>
        <v/>
      </c>
      <c r="BX2284" s="104" t="str">
        <f t="shared" si="1481"/>
        <v/>
      </c>
      <c r="BY2284" s="139" t="str">
        <f t="shared" si="1482"/>
        <v/>
      </c>
      <c r="CA2284" s="138" t="str">
        <f t="shared" si="1483"/>
        <v/>
      </c>
      <c r="CB2284" s="104" t="str">
        <f t="shared" si="1484"/>
        <v/>
      </c>
      <c r="CC2284" s="139" t="str">
        <f t="shared" si="1485"/>
        <v/>
      </c>
      <c r="CE2284" s="162" t="str">
        <f t="shared" si="1486"/>
        <v/>
      </c>
      <c r="CF2284" s="163" t="str">
        <f t="shared" si="1487"/>
        <v/>
      </c>
      <c r="CG2284" s="164" t="str">
        <f t="shared" si="1488"/>
        <v/>
      </c>
      <c r="CI2284" s="162" t="str">
        <f t="shared" si="1489"/>
        <v/>
      </c>
      <c r="CJ2284" s="163" t="str">
        <f t="shared" si="1492"/>
        <v/>
      </c>
      <c r="CK2284" s="164" t="str">
        <f t="shared" si="1493"/>
        <v/>
      </c>
      <c r="CM2284" s="169" t="str">
        <f t="shared" si="1490"/>
        <v/>
      </c>
      <c r="CN2284" s="139" t="str">
        <f t="shared" si="1491"/>
        <v/>
      </c>
      <c r="CP2284" s="41" t="str">
        <f>IF($CM2284="", "", COUNTIF($CM$11:$CM$3035, "&lt;"&amp;$CM2284)+1+COUNTIF($CM$11:$CM2284, $CM2284)-1)</f>
        <v/>
      </c>
    </row>
    <row r="2285" spans="1:94" x14ac:dyDescent="0.25">
      <c r="A2285" s="40"/>
      <c r="B2285" s="82" t="str">
        <f>IF($I2285="", "", IFERROR(INDEX('Job Database'!$AE$11:$AE$3035, MATCH($I2285, 'Job Database'!$X$11:$X$3035, 0)), ""))</f>
        <v/>
      </c>
      <c r="C2285" s="69" t="str">
        <f>IF($I2285="", "", IF(COUNTIF('Job Database'!$X$11:$X$3035, $I2285)=0, $AC$5, $AC$4))</f>
        <v/>
      </c>
      <c r="D2285" s="40"/>
      <c r="E2285" s="85" t="str">
        <f>IF($I2285="", "", IF(IFERROR(INDEX('Job Database'!$M$11:$M$3035, MATCH($I2285, 'Job Database'!$X$11:$X$3035, 0)), "")="", "", IFERROR(INDEX('Job Database'!$M$11:$M$3035, MATCH($I2285, 'Job Database'!$X$11:$X$3035, 0)), "")))</f>
        <v/>
      </c>
      <c r="F2285" s="40"/>
      <c r="G2285" s="88" t="str">
        <f t="shared" si="1465"/>
        <v/>
      </c>
      <c r="H2285" s="40"/>
      <c r="I2285" s="24"/>
      <c r="J2285" s="34"/>
      <c r="K2285" s="106"/>
      <c r="L2285" s="79"/>
      <c r="M2285" s="34"/>
      <c r="N2285" s="79"/>
      <c r="O2285" s="31"/>
      <c r="P2285" s="53"/>
      <c r="Q2285" s="40"/>
      <c r="S2285" s="41" t="str">
        <f t="shared" si="1453"/>
        <v/>
      </c>
      <c r="T2285" s="41" t="str">
        <f t="shared" si="1454"/>
        <v/>
      </c>
      <c r="U2285" s="41" t="str">
        <f t="shared" si="1466"/>
        <v/>
      </c>
      <c r="W2285" s="74" t="str">
        <f>IF('Job Database'!$X2285="", "", 'Job Database'!$X2285)</f>
        <v/>
      </c>
      <c r="Y2285" s="41" t="str">
        <f>IF($W2285="", "", IF(COUNTIF($I$11:$I$3035, $W2285)&gt;0, "", MAX($Y$10:$Y2284)+1))</f>
        <v/>
      </c>
      <c r="Z2285" s="41">
        <v>2275</v>
      </c>
      <c r="AA2285" s="58" t="str">
        <f t="shared" si="1467"/>
        <v/>
      </c>
      <c r="AC2285" s="41" t="str">
        <f t="shared" si="1455"/>
        <v/>
      </c>
      <c r="AE2285" s="41" t="str">
        <f t="shared" si="1468"/>
        <v/>
      </c>
      <c r="AJ2285" s="154" t="str">
        <f t="shared" si="1469"/>
        <v/>
      </c>
      <c r="AL2285" s="120" t="str">
        <f t="shared" si="1470"/>
        <v/>
      </c>
      <c r="AM2285" s="104" t="str">
        <f t="shared" si="1471"/>
        <v/>
      </c>
      <c r="AN2285" s="104" t="str">
        <f t="shared" si="1472"/>
        <v/>
      </c>
      <c r="AO2285" s="104" t="str">
        <f t="shared" si="1456"/>
        <v/>
      </c>
      <c r="AP2285" s="104" t="str">
        <f t="shared" si="1457"/>
        <v/>
      </c>
      <c r="AQ2285" s="121" t="str">
        <f t="shared" si="1473"/>
        <v/>
      </c>
      <c r="AS2285" s="88" t="str">
        <f t="shared" si="1458"/>
        <v/>
      </c>
      <c r="AT2285" s="68" t="str">
        <f t="shared" si="1474"/>
        <v/>
      </c>
      <c r="AU2285" s="68" t="str">
        <f t="shared" si="1475"/>
        <v/>
      </c>
      <c r="AV2285" s="68" t="str">
        <f t="shared" si="1476"/>
        <v/>
      </c>
      <c r="AW2285" s="88" t="str">
        <f t="shared" si="1459"/>
        <v/>
      </c>
      <c r="AZ2285" s="88" t="str">
        <f t="shared" si="1460"/>
        <v/>
      </c>
      <c r="BA2285" s="68" t="str">
        <f t="shared" si="1461"/>
        <v/>
      </c>
      <c r="BB2285" s="68" t="str">
        <f t="shared" si="1462"/>
        <v/>
      </c>
      <c r="BC2285" s="68" t="str">
        <f t="shared" si="1463"/>
        <v/>
      </c>
      <c r="BD2285" s="69" t="str">
        <f t="shared" si="1464"/>
        <v/>
      </c>
      <c r="BE2285" s="69" t="str">
        <f t="shared" si="1477"/>
        <v/>
      </c>
      <c r="BT2285" s="138" t="str">
        <f t="shared" ca="1" si="1478"/>
        <v/>
      </c>
      <c r="BU2285" s="139" t="str">
        <f t="shared" ca="1" si="1479"/>
        <v/>
      </c>
      <c r="BW2285" s="138" t="str">
        <f t="shared" si="1480"/>
        <v/>
      </c>
      <c r="BX2285" s="104" t="str">
        <f t="shared" si="1481"/>
        <v/>
      </c>
      <c r="BY2285" s="139" t="str">
        <f t="shared" si="1482"/>
        <v/>
      </c>
      <c r="CA2285" s="138" t="str">
        <f t="shared" si="1483"/>
        <v/>
      </c>
      <c r="CB2285" s="104" t="str">
        <f t="shared" si="1484"/>
        <v/>
      </c>
      <c r="CC2285" s="139" t="str">
        <f t="shared" si="1485"/>
        <v/>
      </c>
      <c r="CE2285" s="162" t="str">
        <f t="shared" si="1486"/>
        <v/>
      </c>
      <c r="CF2285" s="163" t="str">
        <f t="shared" si="1487"/>
        <v/>
      </c>
      <c r="CG2285" s="164" t="str">
        <f t="shared" si="1488"/>
        <v/>
      </c>
      <c r="CI2285" s="162" t="str">
        <f t="shared" si="1489"/>
        <v/>
      </c>
      <c r="CJ2285" s="163" t="str">
        <f t="shared" si="1492"/>
        <v/>
      </c>
      <c r="CK2285" s="164" t="str">
        <f t="shared" si="1493"/>
        <v/>
      </c>
      <c r="CM2285" s="169" t="str">
        <f t="shared" si="1490"/>
        <v/>
      </c>
      <c r="CN2285" s="139" t="str">
        <f t="shared" si="1491"/>
        <v/>
      </c>
      <c r="CP2285" s="41" t="str">
        <f>IF($CM2285="", "", COUNTIF($CM$11:$CM$3035, "&lt;"&amp;$CM2285)+1+COUNTIF($CM$11:$CM2285, $CM2285)-1)</f>
        <v/>
      </c>
    </row>
    <row r="2286" spans="1:94" x14ac:dyDescent="0.25">
      <c r="A2286" s="40"/>
      <c r="B2286" s="82" t="str">
        <f>IF($I2286="", "", IFERROR(INDEX('Job Database'!$AE$11:$AE$3035, MATCH($I2286, 'Job Database'!$X$11:$X$3035, 0)), ""))</f>
        <v/>
      </c>
      <c r="C2286" s="69" t="str">
        <f>IF($I2286="", "", IF(COUNTIF('Job Database'!$X$11:$X$3035, $I2286)=0, $AC$5, $AC$4))</f>
        <v/>
      </c>
      <c r="D2286" s="40"/>
      <c r="E2286" s="85" t="str">
        <f>IF($I2286="", "", IF(IFERROR(INDEX('Job Database'!$M$11:$M$3035, MATCH($I2286, 'Job Database'!$X$11:$X$3035, 0)), "")="", "", IFERROR(INDEX('Job Database'!$M$11:$M$3035, MATCH($I2286, 'Job Database'!$X$11:$X$3035, 0)), "")))</f>
        <v/>
      </c>
      <c r="F2286" s="40"/>
      <c r="G2286" s="88" t="str">
        <f t="shared" si="1465"/>
        <v/>
      </c>
      <c r="H2286" s="40"/>
      <c r="I2286" s="24"/>
      <c r="J2286" s="34"/>
      <c r="K2286" s="106"/>
      <c r="L2286" s="79"/>
      <c r="M2286" s="34"/>
      <c r="N2286" s="79"/>
      <c r="O2286" s="31"/>
      <c r="P2286" s="53"/>
      <c r="Q2286" s="40"/>
      <c r="S2286" s="41" t="str">
        <f t="shared" si="1453"/>
        <v/>
      </c>
      <c r="T2286" s="41" t="str">
        <f t="shared" si="1454"/>
        <v/>
      </c>
      <c r="U2286" s="41" t="str">
        <f t="shared" si="1466"/>
        <v/>
      </c>
      <c r="W2286" s="74" t="str">
        <f>IF('Job Database'!$X2286="", "", 'Job Database'!$X2286)</f>
        <v/>
      </c>
      <c r="Y2286" s="41" t="str">
        <f>IF($W2286="", "", IF(COUNTIF($I$11:$I$3035, $W2286)&gt;0, "", MAX($Y$10:$Y2285)+1))</f>
        <v/>
      </c>
      <c r="Z2286" s="41">
        <v>2276</v>
      </c>
      <c r="AA2286" s="58" t="str">
        <f t="shared" si="1467"/>
        <v/>
      </c>
      <c r="AC2286" s="41" t="str">
        <f t="shared" si="1455"/>
        <v/>
      </c>
      <c r="AE2286" s="41" t="str">
        <f t="shared" si="1468"/>
        <v/>
      </c>
      <c r="AJ2286" s="154" t="str">
        <f t="shared" si="1469"/>
        <v/>
      </c>
      <c r="AL2286" s="120" t="str">
        <f t="shared" si="1470"/>
        <v/>
      </c>
      <c r="AM2286" s="104" t="str">
        <f t="shared" si="1471"/>
        <v/>
      </c>
      <c r="AN2286" s="104" t="str">
        <f t="shared" si="1472"/>
        <v/>
      </c>
      <c r="AO2286" s="104" t="str">
        <f t="shared" si="1456"/>
        <v/>
      </c>
      <c r="AP2286" s="104" t="str">
        <f t="shared" si="1457"/>
        <v/>
      </c>
      <c r="AQ2286" s="121" t="str">
        <f t="shared" si="1473"/>
        <v/>
      </c>
      <c r="AS2286" s="88" t="str">
        <f t="shared" si="1458"/>
        <v/>
      </c>
      <c r="AT2286" s="68" t="str">
        <f t="shared" si="1474"/>
        <v/>
      </c>
      <c r="AU2286" s="68" t="str">
        <f t="shared" si="1475"/>
        <v/>
      </c>
      <c r="AV2286" s="68" t="str">
        <f t="shared" si="1476"/>
        <v/>
      </c>
      <c r="AW2286" s="88" t="str">
        <f t="shared" si="1459"/>
        <v/>
      </c>
      <c r="AZ2286" s="88" t="str">
        <f t="shared" si="1460"/>
        <v/>
      </c>
      <c r="BA2286" s="68" t="str">
        <f t="shared" si="1461"/>
        <v/>
      </c>
      <c r="BB2286" s="68" t="str">
        <f t="shared" si="1462"/>
        <v/>
      </c>
      <c r="BC2286" s="68" t="str">
        <f t="shared" si="1463"/>
        <v/>
      </c>
      <c r="BD2286" s="69" t="str">
        <f t="shared" si="1464"/>
        <v/>
      </c>
      <c r="BE2286" s="69" t="str">
        <f t="shared" si="1477"/>
        <v/>
      </c>
      <c r="BT2286" s="138" t="str">
        <f t="shared" ca="1" si="1478"/>
        <v/>
      </c>
      <c r="BU2286" s="139" t="str">
        <f t="shared" ca="1" si="1479"/>
        <v/>
      </c>
      <c r="BW2286" s="138" t="str">
        <f t="shared" si="1480"/>
        <v/>
      </c>
      <c r="BX2286" s="104" t="str">
        <f t="shared" si="1481"/>
        <v/>
      </c>
      <c r="BY2286" s="139" t="str">
        <f t="shared" si="1482"/>
        <v/>
      </c>
      <c r="CA2286" s="138" t="str">
        <f t="shared" si="1483"/>
        <v/>
      </c>
      <c r="CB2286" s="104" t="str">
        <f t="shared" si="1484"/>
        <v/>
      </c>
      <c r="CC2286" s="139" t="str">
        <f t="shared" si="1485"/>
        <v/>
      </c>
      <c r="CE2286" s="162" t="str">
        <f t="shared" si="1486"/>
        <v/>
      </c>
      <c r="CF2286" s="163" t="str">
        <f t="shared" si="1487"/>
        <v/>
      </c>
      <c r="CG2286" s="164" t="str">
        <f t="shared" si="1488"/>
        <v/>
      </c>
      <c r="CI2286" s="162" t="str">
        <f t="shared" si="1489"/>
        <v/>
      </c>
      <c r="CJ2286" s="163" t="str">
        <f t="shared" si="1492"/>
        <v/>
      </c>
      <c r="CK2286" s="164" t="str">
        <f t="shared" si="1493"/>
        <v/>
      </c>
      <c r="CM2286" s="169" t="str">
        <f t="shared" si="1490"/>
        <v/>
      </c>
      <c r="CN2286" s="139" t="str">
        <f t="shared" si="1491"/>
        <v/>
      </c>
      <c r="CP2286" s="41" t="str">
        <f>IF($CM2286="", "", COUNTIF($CM$11:$CM$3035, "&lt;"&amp;$CM2286)+1+COUNTIF($CM$11:$CM2286, $CM2286)-1)</f>
        <v/>
      </c>
    </row>
    <row r="2287" spans="1:94" x14ac:dyDescent="0.25">
      <c r="A2287" s="40"/>
      <c r="B2287" s="82" t="str">
        <f>IF($I2287="", "", IFERROR(INDEX('Job Database'!$AE$11:$AE$3035, MATCH($I2287, 'Job Database'!$X$11:$X$3035, 0)), ""))</f>
        <v/>
      </c>
      <c r="C2287" s="69" t="str">
        <f>IF($I2287="", "", IF(COUNTIF('Job Database'!$X$11:$X$3035, $I2287)=0, $AC$5, $AC$4))</f>
        <v/>
      </c>
      <c r="D2287" s="40"/>
      <c r="E2287" s="85" t="str">
        <f>IF($I2287="", "", IF(IFERROR(INDEX('Job Database'!$M$11:$M$3035, MATCH($I2287, 'Job Database'!$X$11:$X$3035, 0)), "")="", "", IFERROR(INDEX('Job Database'!$M$11:$M$3035, MATCH($I2287, 'Job Database'!$X$11:$X$3035, 0)), "")))</f>
        <v/>
      </c>
      <c r="F2287" s="40"/>
      <c r="G2287" s="88" t="str">
        <f t="shared" si="1465"/>
        <v/>
      </c>
      <c r="H2287" s="40"/>
      <c r="I2287" s="24"/>
      <c r="J2287" s="34"/>
      <c r="K2287" s="106"/>
      <c r="L2287" s="79"/>
      <c r="M2287" s="34"/>
      <c r="N2287" s="79"/>
      <c r="O2287" s="31"/>
      <c r="P2287" s="53"/>
      <c r="Q2287" s="40"/>
      <c r="S2287" s="41" t="str">
        <f t="shared" si="1453"/>
        <v/>
      </c>
      <c r="T2287" s="41" t="str">
        <f t="shared" si="1454"/>
        <v/>
      </c>
      <c r="U2287" s="41" t="str">
        <f t="shared" si="1466"/>
        <v/>
      </c>
      <c r="W2287" s="74" t="str">
        <f>IF('Job Database'!$X2287="", "", 'Job Database'!$X2287)</f>
        <v/>
      </c>
      <c r="Y2287" s="41" t="str">
        <f>IF($W2287="", "", IF(COUNTIF($I$11:$I$3035, $W2287)&gt;0, "", MAX($Y$10:$Y2286)+1))</f>
        <v/>
      </c>
      <c r="Z2287" s="41">
        <v>2277</v>
      </c>
      <c r="AA2287" s="58" t="str">
        <f t="shared" si="1467"/>
        <v/>
      </c>
      <c r="AC2287" s="41" t="str">
        <f t="shared" si="1455"/>
        <v/>
      </c>
      <c r="AE2287" s="41" t="str">
        <f t="shared" si="1468"/>
        <v/>
      </c>
      <c r="AJ2287" s="154" t="str">
        <f t="shared" si="1469"/>
        <v/>
      </c>
      <c r="AL2287" s="120" t="str">
        <f t="shared" si="1470"/>
        <v/>
      </c>
      <c r="AM2287" s="104" t="str">
        <f t="shared" si="1471"/>
        <v/>
      </c>
      <c r="AN2287" s="104" t="str">
        <f t="shared" si="1472"/>
        <v/>
      </c>
      <c r="AO2287" s="104" t="str">
        <f t="shared" si="1456"/>
        <v/>
      </c>
      <c r="AP2287" s="104" t="str">
        <f t="shared" si="1457"/>
        <v/>
      </c>
      <c r="AQ2287" s="121" t="str">
        <f t="shared" si="1473"/>
        <v/>
      </c>
      <c r="AS2287" s="88" t="str">
        <f t="shared" si="1458"/>
        <v/>
      </c>
      <c r="AT2287" s="68" t="str">
        <f t="shared" si="1474"/>
        <v/>
      </c>
      <c r="AU2287" s="68" t="str">
        <f t="shared" si="1475"/>
        <v/>
      </c>
      <c r="AV2287" s="68" t="str">
        <f t="shared" si="1476"/>
        <v/>
      </c>
      <c r="AW2287" s="88" t="str">
        <f t="shared" si="1459"/>
        <v/>
      </c>
      <c r="AZ2287" s="88" t="str">
        <f t="shared" si="1460"/>
        <v/>
      </c>
      <c r="BA2287" s="68" t="str">
        <f t="shared" si="1461"/>
        <v/>
      </c>
      <c r="BB2287" s="68" t="str">
        <f t="shared" si="1462"/>
        <v/>
      </c>
      <c r="BC2287" s="68" t="str">
        <f t="shared" si="1463"/>
        <v/>
      </c>
      <c r="BD2287" s="69" t="str">
        <f t="shared" si="1464"/>
        <v/>
      </c>
      <c r="BE2287" s="69" t="str">
        <f t="shared" si="1477"/>
        <v/>
      </c>
      <c r="BT2287" s="138" t="str">
        <f t="shared" ca="1" si="1478"/>
        <v/>
      </c>
      <c r="BU2287" s="139" t="str">
        <f t="shared" ca="1" si="1479"/>
        <v/>
      </c>
      <c r="BW2287" s="138" t="str">
        <f t="shared" si="1480"/>
        <v/>
      </c>
      <c r="BX2287" s="104" t="str">
        <f t="shared" si="1481"/>
        <v/>
      </c>
      <c r="BY2287" s="139" t="str">
        <f t="shared" si="1482"/>
        <v/>
      </c>
      <c r="CA2287" s="138" t="str">
        <f t="shared" si="1483"/>
        <v/>
      </c>
      <c r="CB2287" s="104" t="str">
        <f t="shared" si="1484"/>
        <v/>
      </c>
      <c r="CC2287" s="139" t="str">
        <f t="shared" si="1485"/>
        <v/>
      </c>
      <c r="CE2287" s="162" t="str">
        <f t="shared" si="1486"/>
        <v/>
      </c>
      <c r="CF2287" s="163" t="str">
        <f t="shared" si="1487"/>
        <v/>
      </c>
      <c r="CG2287" s="164" t="str">
        <f t="shared" si="1488"/>
        <v/>
      </c>
      <c r="CI2287" s="162" t="str">
        <f t="shared" si="1489"/>
        <v/>
      </c>
      <c r="CJ2287" s="163" t="str">
        <f t="shared" si="1492"/>
        <v/>
      </c>
      <c r="CK2287" s="164" t="str">
        <f t="shared" si="1493"/>
        <v/>
      </c>
      <c r="CM2287" s="169" t="str">
        <f t="shared" si="1490"/>
        <v/>
      </c>
      <c r="CN2287" s="139" t="str">
        <f t="shared" si="1491"/>
        <v/>
      </c>
      <c r="CP2287" s="41" t="str">
        <f>IF($CM2287="", "", COUNTIF($CM$11:$CM$3035, "&lt;"&amp;$CM2287)+1+COUNTIF($CM$11:$CM2287, $CM2287)-1)</f>
        <v/>
      </c>
    </row>
    <row r="2288" spans="1:94" x14ac:dyDescent="0.25">
      <c r="A2288" s="40"/>
      <c r="B2288" s="82" t="str">
        <f>IF($I2288="", "", IFERROR(INDEX('Job Database'!$AE$11:$AE$3035, MATCH($I2288, 'Job Database'!$X$11:$X$3035, 0)), ""))</f>
        <v/>
      </c>
      <c r="C2288" s="69" t="str">
        <f>IF($I2288="", "", IF(COUNTIF('Job Database'!$X$11:$X$3035, $I2288)=0, $AC$5, $AC$4))</f>
        <v/>
      </c>
      <c r="D2288" s="40"/>
      <c r="E2288" s="85" t="str">
        <f>IF($I2288="", "", IF(IFERROR(INDEX('Job Database'!$M$11:$M$3035, MATCH($I2288, 'Job Database'!$X$11:$X$3035, 0)), "")="", "", IFERROR(INDEX('Job Database'!$M$11:$M$3035, MATCH($I2288, 'Job Database'!$X$11:$X$3035, 0)), "")))</f>
        <v/>
      </c>
      <c r="F2288" s="40"/>
      <c r="G2288" s="88" t="str">
        <f t="shared" si="1465"/>
        <v/>
      </c>
      <c r="H2288" s="40"/>
      <c r="I2288" s="24"/>
      <c r="J2288" s="34"/>
      <c r="K2288" s="106"/>
      <c r="L2288" s="79"/>
      <c r="M2288" s="34"/>
      <c r="N2288" s="79"/>
      <c r="O2288" s="31"/>
      <c r="P2288" s="53"/>
      <c r="Q2288" s="40"/>
      <c r="S2288" s="41" t="str">
        <f t="shared" si="1453"/>
        <v/>
      </c>
      <c r="T2288" s="41" t="str">
        <f t="shared" si="1454"/>
        <v/>
      </c>
      <c r="U2288" s="41" t="str">
        <f t="shared" si="1466"/>
        <v/>
      </c>
      <c r="W2288" s="74" t="str">
        <f>IF('Job Database'!$X2288="", "", 'Job Database'!$X2288)</f>
        <v/>
      </c>
      <c r="Y2288" s="41" t="str">
        <f>IF($W2288="", "", IF(COUNTIF($I$11:$I$3035, $W2288)&gt;0, "", MAX($Y$10:$Y2287)+1))</f>
        <v/>
      </c>
      <c r="Z2288" s="41">
        <v>2278</v>
      </c>
      <c r="AA2288" s="58" t="str">
        <f t="shared" si="1467"/>
        <v/>
      </c>
      <c r="AC2288" s="41" t="str">
        <f t="shared" si="1455"/>
        <v/>
      </c>
      <c r="AE2288" s="41" t="str">
        <f t="shared" si="1468"/>
        <v/>
      </c>
      <c r="AJ2288" s="154" t="str">
        <f t="shared" si="1469"/>
        <v/>
      </c>
      <c r="AL2288" s="120" t="str">
        <f t="shared" si="1470"/>
        <v/>
      </c>
      <c r="AM2288" s="104" t="str">
        <f t="shared" si="1471"/>
        <v/>
      </c>
      <c r="AN2288" s="104" t="str">
        <f t="shared" si="1472"/>
        <v/>
      </c>
      <c r="AO2288" s="104" t="str">
        <f t="shared" si="1456"/>
        <v/>
      </c>
      <c r="AP2288" s="104" t="str">
        <f t="shared" si="1457"/>
        <v/>
      </c>
      <c r="AQ2288" s="121" t="str">
        <f t="shared" si="1473"/>
        <v/>
      </c>
      <c r="AS2288" s="88" t="str">
        <f t="shared" si="1458"/>
        <v/>
      </c>
      <c r="AT2288" s="68" t="str">
        <f t="shared" si="1474"/>
        <v/>
      </c>
      <c r="AU2288" s="68" t="str">
        <f t="shared" si="1475"/>
        <v/>
      </c>
      <c r="AV2288" s="68" t="str">
        <f t="shared" si="1476"/>
        <v/>
      </c>
      <c r="AW2288" s="88" t="str">
        <f t="shared" si="1459"/>
        <v/>
      </c>
      <c r="AZ2288" s="88" t="str">
        <f t="shared" si="1460"/>
        <v/>
      </c>
      <c r="BA2288" s="68" t="str">
        <f t="shared" si="1461"/>
        <v/>
      </c>
      <c r="BB2288" s="68" t="str">
        <f t="shared" si="1462"/>
        <v/>
      </c>
      <c r="BC2288" s="68" t="str">
        <f t="shared" si="1463"/>
        <v/>
      </c>
      <c r="BD2288" s="69" t="str">
        <f t="shared" si="1464"/>
        <v/>
      </c>
      <c r="BE2288" s="69" t="str">
        <f t="shared" si="1477"/>
        <v/>
      </c>
      <c r="BT2288" s="138" t="str">
        <f t="shared" ca="1" si="1478"/>
        <v/>
      </c>
      <c r="BU2288" s="139" t="str">
        <f t="shared" ca="1" si="1479"/>
        <v/>
      </c>
      <c r="BW2288" s="138" t="str">
        <f t="shared" si="1480"/>
        <v/>
      </c>
      <c r="BX2288" s="104" t="str">
        <f t="shared" si="1481"/>
        <v/>
      </c>
      <c r="BY2288" s="139" t="str">
        <f t="shared" si="1482"/>
        <v/>
      </c>
      <c r="CA2288" s="138" t="str">
        <f t="shared" si="1483"/>
        <v/>
      </c>
      <c r="CB2288" s="104" t="str">
        <f t="shared" si="1484"/>
        <v/>
      </c>
      <c r="CC2288" s="139" t="str">
        <f t="shared" si="1485"/>
        <v/>
      </c>
      <c r="CE2288" s="162" t="str">
        <f t="shared" si="1486"/>
        <v/>
      </c>
      <c r="CF2288" s="163" t="str">
        <f t="shared" si="1487"/>
        <v/>
      </c>
      <c r="CG2288" s="164" t="str">
        <f t="shared" si="1488"/>
        <v/>
      </c>
      <c r="CI2288" s="162" t="str">
        <f t="shared" si="1489"/>
        <v/>
      </c>
      <c r="CJ2288" s="163" t="str">
        <f t="shared" si="1492"/>
        <v/>
      </c>
      <c r="CK2288" s="164" t="str">
        <f t="shared" si="1493"/>
        <v/>
      </c>
      <c r="CM2288" s="169" t="str">
        <f t="shared" si="1490"/>
        <v/>
      </c>
      <c r="CN2288" s="139" t="str">
        <f t="shared" si="1491"/>
        <v/>
      </c>
      <c r="CP2288" s="41" t="str">
        <f>IF($CM2288="", "", COUNTIF($CM$11:$CM$3035, "&lt;"&amp;$CM2288)+1+COUNTIF($CM$11:$CM2288, $CM2288)-1)</f>
        <v/>
      </c>
    </row>
    <row r="2289" spans="1:94" x14ac:dyDescent="0.25">
      <c r="A2289" s="40"/>
      <c r="B2289" s="82" t="str">
        <f>IF($I2289="", "", IFERROR(INDEX('Job Database'!$AE$11:$AE$3035, MATCH($I2289, 'Job Database'!$X$11:$X$3035, 0)), ""))</f>
        <v/>
      </c>
      <c r="C2289" s="69" t="str">
        <f>IF($I2289="", "", IF(COUNTIF('Job Database'!$X$11:$X$3035, $I2289)=0, $AC$5, $AC$4))</f>
        <v/>
      </c>
      <c r="D2289" s="40"/>
      <c r="E2289" s="85" t="str">
        <f>IF($I2289="", "", IF(IFERROR(INDEX('Job Database'!$M$11:$M$3035, MATCH($I2289, 'Job Database'!$X$11:$X$3035, 0)), "")="", "", IFERROR(INDEX('Job Database'!$M$11:$M$3035, MATCH($I2289, 'Job Database'!$X$11:$X$3035, 0)), "")))</f>
        <v/>
      </c>
      <c r="F2289" s="40"/>
      <c r="G2289" s="88" t="str">
        <f t="shared" si="1465"/>
        <v/>
      </c>
      <c r="H2289" s="40"/>
      <c r="I2289" s="24"/>
      <c r="J2289" s="34"/>
      <c r="K2289" s="106"/>
      <c r="L2289" s="79"/>
      <c r="M2289" s="34"/>
      <c r="N2289" s="79"/>
      <c r="O2289" s="31"/>
      <c r="P2289" s="53"/>
      <c r="Q2289" s="40"/>
      <c r="S2289" s="41" t="str">
        <f t="shared" si="1453"/>
        <v/>
      </c>
      <c r="T2289" s="41" t="str">
        <f t="shared" si="1454"/>
        <v/>
      </c>
      <c r="U2289" s="41" t="str">
        <f t="shared" si="1466"/>
        <v/>
      </c>
      <c r="W2289" s="74" t="str">
        <f>IF('Job Database'!$X2289="", "", 'Job Database'!$X2289)</f>
        <v/>
      </c>
      <c r="Y2289" s="41" t="str">
        <f>IF($W2289="", "", IF(COUNTIF($I$11:$I$3035, $W2289)&gt;0, "", MAX($Y$10:$Y2288)+1))</f>
        <v/>
      </c>
      <c r="Z2289" s="41">
        <v>2279</v>
      </c>
      <c r="AA2289" s="58" t="str">
        <f t="shared" si="1467"/>
        <v/>
      </c>
      <c r="AC2289" s="41" t="str">
        <f t="shared" si="1455"/>
        <v/>
      </c>
      <c r="AE2289" s="41" t="str">
        <f t="shared" si="1468"/>
        <v/>
      </c>
      <c r="AJ2289" s="154" t="str">
        <f t="shared" si="1469"/>
        <v/>
      </c>
      <c r="AL2289" s="120" t="str">
        <f t="shared" si="1470"/>
        <v/>
      </c>
      <c r="AM2289" s="104" t="str">
        <f t="shared" si="1471"/>
        <v/>
      </c>
      <c r="AN2289" s="104" t="str">
        <f t="shared" si="1472"/>
        <v/>
      </c>
      <c r="AO2289" s="104" t="str">
        <f t="shared" si="1456"/>
        <v/>
      </c>
      <c r="AP2289" s="104" t="str">
        <f t="shared" si="1457"/>
        <v/>
      </c>
      <c r="AQ2289" s="121" t="str">
        <f t="shared" si="1473"/>
        <v/>
      </c>
      <c r="AS2289" s="88" t="str">
        <f t="shared" si="1458"/>
        <v/>
      </c>
      <c r="AT2289" s="68" t="str">
        <f t="shared" si="1474"/>
        <v/>
      </c>
      <c r="AU2289" s="68" t="str">
        <f t="shared" si="1475"/>
        <v/>
      </c>
      <c r="AV2289" s="68" t="str">
        <f t="shared" si="1476"/>
        <v/>
      </c>
      <c r="AW2289" s="88" t="str">
        <f t="shared" si="1459"/>
        <v/>
      </c>
      <c r="AZ2289" s="88" t="str">
        <f t="shared" si="1460"/>
        <v/>
      </c>
      <c r="BA2289" s="68" t="str">
        <f t="shared" si="1461"/>
        <v/>
      </c>
      <c r="BB2289" s="68" t="str">
        <f t="shared" si="1462"/>
        <v/>
      </c>
      <c r="BC2289" s="68" t="str">
        <f t="shared" si="1463"/>
        <v/>
      </c>
      <c r="BD2289" s="69" t="str">
        <f t="shared" si="1464"/>
        <v/>
      </c>
      <c r="BE2289" s="69" t="str">
        <f t="shared" si="1477"/>
        <v/>
      </c>
      <c r="BT2289" s="138" t="str">
        <f t="shared" ca="1" si="1478"/>
        <v/>
      </c>
      <c r="BU2289" s="139" t="str">
        <f t="shared" ca="1" si="1479"/>
        <v/>
      </c>
      <c r="BW2289" s="138" t="str">
        <f t="shared" si="1480"/>
        <v/>
      </c>
      <c r="BX2289" s="104" t="str">
        <f t="shared" si="1481"/>
        <v/>
      </c>
      <c r="BY2289" s="139" t="str">
        <f t="shared" si="1482"/>
        <v/>
      </c>
      <c r="CA2289" s="138" t="str">
        <f t="shared" si="1483"/>
        <v/>
      </c>
      <c r="CB2289" s="104" t="str">
        <f t="shared" si="1484"/>
        <v/>
      </c>
      <c r="CC2289" s="139" t="str">
        <f t="shared" si="1485"/>
        <v/>
      </c>
      <c r="CE2289" s="162" t="str">
        <f t="shared" si="1486"/>
        <v/>
      </c>
      <c r="CF2289" s="163" t="str">
        <f t="shared" si="1487"/>
        <v/>
      </c>
      <c r="CG2289" s="164" t="str">
        <f t="shared" si="1488"/>
        <v/>
      </c>
      <c r="CI2289" s="162" t="str">
        <f t="shared" si="1489"/>
        <v/>
      </c>
      <c r="CJ2289" s="163" t="str">
        <f t="shared" si="1492"/>
        <v/>
      </c>
      <c r="CK2289" s="164" t="str">
        <f t="shared" si="1493"/>
        <v/>
      </c>
      <c r="CM2289" s="169" t="str">
        <f t="shared" si="1490"/>
        <v/>
      </c>
      <c r="CN2289" s="139" t="str">
        <f t="shared" si="1491"/>
        <v/>
      </c>
      <c r="CP2289" s="41" t="str">
        <f>IF($CM2289="", "", COUNTIF($CM$11:$CM$3035, "&lt;"&amp;$CM2289)+1+COUNTIF($CM$11:$CM2289, $CM2289)-1)</f>
        <v/>
      </c>
    </row>
    <row r="2290" spans="1:94" x14ac:dyDescent="0.25">
      <c r="A2290" s="40"/>
      <c r="B2290" s="82" t="str">
        <f>IF($I2290="", "", IFERROR(INDEX('Job Database'!$AE$11:$AE$3035, MATCH($I2290, 'Job Database'!$X$11:$X$3035, 0)), ""))</f>
        <v/>
      </c>
      <c r="C2290" s="69" t="str">
        <f>IF($I2290="", "", IF(COUNTIF('Job Database'!$X$11:$X$3035, $I2290)=0, $AC$5, $AC$4))</f>
        <v/>
      </c>
      <c r="D2290" s="40"/>
      <c r="E2290" s="85" t="str">
        <f>IF($I2290="", "", IF(IFERROR(INDEX('Job Database'!$M$11:$M$3035, MATCH($I2290, 'Job Database'!$X$11:$X$3035, 0)), "")="", "", IFERROR(INDEX('Job Database'!$M$11:$M$3035, MATCH($I2290, 'Job Database'!$X$11:$X$3035, 0)), "")))</f>
        <v/>
      </c>
      <c r="F2290" s="40"/>
      <c r="G2290" s="88" t="str">
        <f t="shared" si="1465"/>
        <v/>
      </c>
      <c r="H2290" s="40"/>
      <c r="I2290" s="24"/>
      <c r="J2290" s="34"/>
      <c r="K2290" s="106"/>
      <c r="L2290" s="79"/>
      <c r="M2290" s="34"/>
      <c r="N2290" s="79"/>
      <c r="O2290" s="31"/>
      <c r="P2290" s="53"/>
      <c r="Q2290" s="40"/>
      <c r="S2290" s="41" t="str">
        <f t="shared" si="1453"/>
        <v/>
      </c>
      <c r="T2290" s="41" t="str">
        <f t="shared" si="1454"/>
        <v/>
      </c>
      <c r="U2290" s="41" t="str">
        <f t="shared" si="1466"/>
        <v/>
      </c>
      <c r="W2290" s="74" t="str">
        <f>IF('Job Database'!$X2290="", "", 'Job Database'!$X2290)</f>
        <v/>
      </c>
      <c r="Y2290" s="41" t="str">
        <f>IF($W2290="", "", IF(COUNTIF($I$11:$I$3035, $W2290)&gt;0, "", MAX($Y$10:$Y2289)+1))</f>
        <v/>
      </c>
      <c r="Z2290" s="41">
        <v>2280</v>
      </c>
      <c r="AA2290" s="58" t="str">
        <f t="shared" si="1467"/>
        <v/>
      </c>
      <c r="AC2290" s="41" t="str">
        <f t="shared" si="1455"/>
        <v/>
      </c>
      <c r="AE2290" s="41" t="str">
        <f t="shared" si="1468"/>
        <v/>
      </c>
      <c r="AJ2290" s="154" t="str">
        <f t="shared" si="1469"/>
        <v/>
      </c>
      <c r="AL2290" s="120" t="str">
        <f t="shared" si="1470"/>
        <v/>
      </c>
      <c r="AM2290" s="104" t="str">
        <f t="shared" si="1471"/>
        <v/>
      </c>
      <c r="AN2290" s="104" t="str">
        <f t="shared" si="1472"/>
        <v/>
      </c>
      <c r="AO2290" s="104" t="str">
        <f t="shared" si="1456"/>
        <v/>
      </c>
      <c r="AP2290" s="104" t="str">
        <f t="shared" si="1457"/>
        <v/>
      </c>
      <c r="AQ2290" s="121" t="str">
        <f t="shared" si="1473"/>
        <v/>
      </c>
      <c r="AS2290" s="88" t="str">
        <f t="shared" si="1458"/>
        <v/>
      </c>
      <c r="AT2290" s="68" t="str">
        <f t="shared" si="1474"/>
        <v/>
      </c>
      <c r="AU2290" s="68" t="str">
        <f t="shared" si="1475"/>
        <v/>
      </c>
      <c r="AV2290" s="68" t="str">
        <f t="shared" si="1476"/>
        <v/>
      </c>
      <c r="AW2290" s="88" t="str">
        <f t="shared" si="1459"/>
        <v/>
      </c>
      <c r="AZ2290" s="88" t="str">
        <f t="shared" si="1460"/>
        <v/>
      </c>
      <c r="BA2290" s="68" t="str">
        <f t="shared" si="1461"/>
        <v/>
      </c>
      <c r="BB2290" s="68" t="str">
        <f t="shared" si="1462"/>
        <v/>
      </c>
      <c r="BC2290" s="68" t="str">
        <f t="shared" si="1463"/>
        <v/>
      </c>
      <c r="BD2290" s="69" t="str">
        <f t="shared" si="1464"/>
        <v/>
      </c>
      <c r="BE2290" s="69" t="str">
        <f t="shared" si="1477"/>
        <v/>
      </c>
      <c r="BT2290" s="138" t="str">
        <f t="shared" ca="1" si="1478"/>
        <v/>
      </c>
      <c r="BU2290" s="139" t="str">
        <f t="shared" ca="1" si="1479"/>
        <v/>
      </c>
      <c r="BW2290" s="138" t="str">
        <f t="shared" si="1480"/>
        <v/>
      </c>
      <c r="BX2290" s="104" t="str">
        <f t="shared" si="1481"/>
        <v/>
      </c>
      <c r="BY2290" s="139" t="str">
        <f t="shared" si="1482"/>
        <v/>
      </c>
      <c r="CA2290" s="138" t="str">
        <f t="shared" si="1483"/>
        <v/>
      </c>
      <c r="CB2290" s="104" t="str">
        <f t="shared" si="1484"/>
        <v/>
      </c>
      <c r="CC2290" s="139" t="str">
        <f t="shared" si="1485"/>
        <v/>
      </c>
      <c r="CE2290" s="162" t="str">
        <f t="shared" si="1486"/>
        <v/>
      </c>
      <c r="CF2290" s="163" t="str">
        <f t="shared" si="1487"/>
        <v/>
      </c>
      <c r="CG2290" s="164" t="str">
        <f t="shared" si="1488"/>
        <v/>
      </c>
      <c r="CI2290" s="162" t="str">
        <f t="shared" si="1489"/>
        <v/>
      </c>
      <c r="CJ2290" s="163" t="str">
        <f t="shared" si="1492"/>
        <v/>
      </c>
      <c r="CK2290" s="164" t="str">
        <f t="shared" si="1493"/>
        <v/>
      </c>
      <c r="CM2290" s="169" t="str">
        <f t="shared" si="1490"/>
        <v/>
      </c>
      <c r="CN2290" s="139" t="str">
        <f t="shared" si="1491"/>
        <v/>
      </c>
      <c r="CP2290" s="41" t="str">
        <f>IF($CM2290="", "", COUNTIF($CM$11:$CM$3035, "&lt;"&amp;$CM2290)+1+COUNTIF($CM$11:$CM2290, $CM2290)-1)</f>
        <v/>
      </c>
    </row>
    <row r="2291" spans="1:94" x14ac:dyDescent="0.25">
      <c r="A2291" s="40"/>
      <c r="B2291" s="82" t="str">
        <f>IF($I2291="", "", IFERROR(INDEX('Job Database'!$AE$11:$AE$3035, MATCH($I2291, 'Job Database'!$X$11:$X$3035, 0)), ""))</f>
        <v/>
      </c>
      <c r="C2291" s="69" t="str">
        <f>IF($I2291="", "", IF(COUNTIF('Job Database'!$X$11:$X$3035, $I2291)=0, $AC$5, $AC$4))</f>
        <v/>
      </c>
      <c r="D2291" s="40"/>
      <c r="E2291" s="85" t="str">
        <f>IF($I2291="", "", IF(IFERROR(INDEX('Job Database'!$M$11:$M$3035, MATCH($I2291, 'Job Database'!$X$11:$X$3035, 0)), "")="", "", IFERROR(INDEX('Job Database'!$M$11:$M$3035, MATCH($I2291, 'Job Database'!$X$11:$X$3035, 0)), "")))</f>
        <v/>
      </c>
      <c r="F2291" s="40"/>
      <c r="G2291" s="88" t="str">
        <f t="shared" si="1465"/>
        <v/>
      </c>
      <c r="H2291" s="40"/>
      <c r="I2291" s="24"/>
      <c r="J2291" s="34"/>
      <c r="K2291" s="106"/>
      <c r="L2291" s="79"/>
      <c r="M2291" s="34"/>
      <c r="N2291" s="79"/>
      <c r="O2291" s="31"/>
      <c r="P2291" s="53"/>
      <c r="Q2291" s="40"/>
      <c r="S2291" s="41" t="str">
        <f t="shared" si="1453"/>
        <v/>
      </c>
      <c r="T2291" s="41" t="str">
        <f t="shared" si="1454"/>
        <v/>
      </c>
      <c r="U2291" s="41" t="str">
        <f t="shared" si="1466"/>
        <v/>
      </c>
      <c r="W2291" s="74" t="str">
        <f>IF('Job Database'!$X2291="", "", 'Job Database'!$X2291)</f>
        <v/>
      </c>
      <c r="Y2291" s="41" t="str">
        <f>IF($W2291="", "", IF(COUNTIF($I$11:$I$3035, $W2291)&gt;0, "", MAX($Y$10:$Y2290)+1))</f>
        <v/>
      </c>
      <c r="Z2291" s="41">
        <v>2281</v>
      </c>
      <c r="AA2291" s="58" t="str">
        <f t="shared" si="1467"/>
        <v/>
      </c>
      <c r="AC2291" s="41" t="str">
        <f t="shared" si="1455"/>
        <v/>
      </c>
      <c r="AE2291" s="41" t="str">
        <f t="shared" si="1468"/>
        <v/>
      </c>
      <c r="AJ2291" s="154" t="str">
        <f t="shared" si="1469"/>
        <v/>
      </c>
      <c r="AL2291" s="120" t="str">
        <f t="shared" si="1470"/>
        <v/>
      </c>
      <c r="AM2291" s="104" t="str">
        <f t="shared" si="1471"/>
        <v/>
      </c>
      <c r="AN2291" s="104" t="str">
        <f t="shared" si="1472"/>
        <v/>
      </c>
      <c r="AO2291" s="104" t="str">
        <f t="shared" si="1456"/>
        <v/>
      </c>
      <c r="AP2291" s="104" t="str">
        <f t="shared" si="1457"/>
        <v/>
      </c>
      <c r="AQ2291" s="121" t="str">
        <f t="shared" si="1473"/>
        <v/>
      </c>
      <c r="AS2291" s="88" t="str">
        <f t="shared" si="1458"/>
        <v/>
      </c>
      <c r="AT2291" s="68" t="str">
        <f t="shared" si="1474"/>
        <v/>
      </c>
      <c r="AU2291" s="68" t="str">
        <f t="shared" si="1475"/>
        <v/>
      </c>
      <c r="AV2291" s="68" t="str">
        <f t="shared" si="1476"/>
        <v/>
      </c>
      <c r="AW2291" s="88" t="str">
        <f t="shared" si="1459"/>
        <v/>
      </c>
      <c r="AZ2291" s="88" t="str">
        <f t="shared" si="1460"/>
        <v/>
      </c>
      <c r="BA2291" s="68" t="str">
        <f t="shared" si="1461"/>
        <v/>
      </c>
      <c r="BB2291" s="68" t="str">
        <f t="shared" si="1462"/>
        <v/>
      </c>
      <c r="BC2291" s="68" t="str">
        <f t="shared" si="1463"/>
        <v/>
      </c>
      <c r="BD2291" s="69" t="str">
        <f t="shared" si="1464"/>
        <v/>
      </c>
      <c r="BE2291" s="69" t="str">
        <f t="shared" si="1477"/>
        <v/>
      </c>
      <c r="BT2291" s="138" t="str">
        <f t="shared" ca="1" si="1478"/>
        <v/>
      </c>
      <c r="BU2291" s="139" t="str">
        <f t="shared" ca="1" si="1479"/>
        <v/>
      </c>
      <c r="BW2291" s="138" t="str">
        <f t="shared" si="1480"/>
        <v/>
      </c>
      <c r="BX2291" s="104" t="str">
        <f t="shared" si="1481"/>
        <v/>
      </c>
      <c r="BY2291" s="139" t="str">
        <f t="shared" si="1482"/>
        <v/>
      </c>
      <c r="CA2291" s="138" t="str">
        <f t="shared" si="1483"/>
        <v/>
      </c>
      <c r="CB2291" s="104" t="str">
        <f t="shared" si="1484"/>
        <v/>
      </c>
      <c r="CC2291" s="139" t="str">
        <f t="shared" si="1485"/>
        <v/>
      </c>
      <c r="CE2291" s="162" t="str">
        <f t="shared" si="1486"/>
        <v/>
      </c>
      <c r="CF2291" s="163" t="str">
        <f t="shared" si="1487"/>
        <v/>
      </c>
      <c r="CG2291" s="164" t="str">
        <f t="shared" si="1488"/>
        <v/>
      </c>
      <c r="CI2291" s="162" t="str">
        <f t="shared" si="1489"/>
        <v/>
      </c>
      <c r="CJ2291" s="163" t="str">
        <f t="shared" si="1492"/>
        <v/>
      </c>
      <c r="CK2291" s="164" t="str">
        <f t="shared" si="1493"/>
        <v/>
      </c>
      <c r="CM2291" s="169" t="str">
        <f t="shared" si="1490"/>
        <v/>
      </c>
      <c r="CN2291" s="139" t="str">
        <f t="shared" si="1491"/>
        <v/>
      </c>
      <c r="CP2291" s="41" t="str">
        <f>IF($CM2291="", "", COUNTIF($CM$11:$CM$3035, "&lt;"&amp;$CM2291)+1+COUNTIF($CM$11:$CM2291, $CM2291)-1)</f>
        <v/>
      </c>
    </row>
    <row r="2292" spans="1:94" x14ac:dyDescent="0.25">
      <c r="A2292" s="40"/>
      <c r="B2292" s="82" t="str">
        <f>IF($I2292="", "", IFERROR(INDEX('Job Database'!$AE$11:$AE$3035, MATCH($I2292, 'Job Database'!$X$11:$X$3035, 0)), ""))</f>
        <v/>
      </c>
      <c r="C2292" s="69" t="str">
        <f>IF($I2292="", "", IF(COUNTIF('Job Database'!$X$11:$X$3035, $I2292)=0, $AC$5, $AC$4))</f>
        <v/>
      </c>
      <c r="D2292" s="40"/>
      <c r="E2292" s="85" t="str">
        <f>IF($I2292="", "", IF(IFERROR(INDEX('Job Database'!$M$11:$M$3035, MATCH($I2292, 'Job Database'!$X$11:$X$3035, 0)), "")="", "", IFERROR(INDEX('Job Database'!$M$11:$M$3035, MATCH($I2292, 'Job Database'!$X$11:$X$3035, 0)), "")))</f>
        <v/>
      </c>
      <c r="F2292" s="40"/>
      <c r="G2292" s="88" t="str">
        <f t="shared" si="1465"/>
        <v/>
      </c>
      <c r="H2292" s="40"/>
      <c r="I2292" s="24"/>
      <c r="J2292" s="34"/>
      <c r="K2292" s="106"/>
      <c r="L2292" s="79"/>
      <c r="M2292" s="34"/>
      <c r="N2292" s="79"/>
      <c r="O2292" s="31"/>
      <c r="P2292" s="53"/>
      <c r="Q2292" s="40"/>
      <c r="S2292" s="41" t="str">
        <f t="shared" si="1453"/>
        <v/>
      </c>
      <c r="T2292" s="41" t="str">
        <f t="shared" si="1454"/>
        <v/>
      </c>
      <c r="U2292" s="41" t="str">
        <f t="shared" si="1466"/>
        <v/>
      </c>
      <c r="W2292" s="74" t="str">
        <f>IF('Job Database'!$X2292="", "", 'Job Database'!$X2292)</f>
        <v/>
      </c>
      <c r="Y2292" s="41" t="str">
        <f>IF($W2292="", "", IF(COUNTIF($I$11:$I$3035, $W2292)&gt;0, "", MAX($Y$10:$Y2291)+1))</f>
        <v/>
      </c>
      <c r="Z2292" s="41">
        <v>2282</v>
      </c>
      <c r="AA2292" s="58" t="str">
        <f t="shared" si="1467"/>
        <v/>
      </c>
      <c r="AC2292" s="41" t="str">
        <f t="shared" si="1455"/>
        <v/>
      </c>
      <c r="AE2292" s="41" t="str">
        <f t="shared" si="1468"/>
        <v/>
      </c>
      <c r="AJ2292" s="154" t="str">
        <f t="shared" si="1469"/>
        <v/>
      </c>
      <c r="AL2292" s="120" t="str">
        <f t="shared" si="1470"/>
        <v/>
      </c>
      <c r="AM2292" s="104" t="str">
        <f t="shared" si="1471"/>
        <v/>
      </c>
      <c r="AN2292" s="104" t="str">
        <f t="shared" si="1472"/>
        <v/>
      </c>
      <c r="AO2292" s="104" t="str">
        <f t="shared" si="1456"/>
        <v/>
      </c>
      <c r="AP2292" s="104" t="str">
        <f t="shared" si="1457"/>
        <v/>
      </c>
      <c r="AQ2292" s="121" t="str">
        <f t="shared" si="1473"/>
        <v/>
      </c>
      <c r="AS2292" s="88" t="str">
        <f t="shared" si="1458"/>
        <v/>
      </c>
      <c r="AT2292" s="68" t="str">
        <f t="shared" si="1474"/>
        <v/>
      </c>
      <c r="AU2292" s="68" t="str">
        <f t="shared" si="1475"/>
        <v/>
      </c>
      <c r="AV2292" s="68" t="str">
        <f t="shared" si="1476"/>
        <v/>
      </c>
      <c r="AW2292" s="88" t="str">
        <f t="shared" si="1459"/>
        <v/>
      </c>
      <c r="AZ2292" s="88" t="str">
        <f t="shared" si="1460"/>
        <v/>
      </c>
      <c r="BA2292" s="68" t="str">
        <f t="shared" si="1461"/>
        <v/>
      </c>
      <c r="BB2292" s="68" t="str">
        <f t="shared" si="1462"/>
        <v/>
      </c>
      <c r="BC2292" s="68" t="str">
        <f t="shared" si="1463"/>
        <v/>
      </c>
      <c r="BD2292" s="69" t="str">
        <f t="shared" si="1464"/>
        <v/>
      </c>
      <c r="BE2292" s="69" t="str">
        <f t="shared" si="1477"/>
        <v/>
      </c>
      <c r="BT2292" s="138" t="str">
        <f t="shared" ca="1" si="1478"/>
        <v/>
      </c>
      <c r="BU2292" s="139" t="str">
        <f t="shared" ca="1" si="1479"/>
        <v/>
      </c>
      <c r="BW2292" s="138" t="str">
        <f t="shared" si="1480"/>
        <v/>
      </c>
      <c r="BX2292" s="104" t="str">
        <f t="shared" si="1481"/>
        <v/>
      </c>
      <c r="BY2292" s="139" t="str">
        <f t="shared" si="1482"/>
        <v/>
      </c>
      <c r="CA2292" s="138" t="str">
        <f t="shared" si="1483"/>
        <v/>
      </c>
      <c r="CB2292" s="104" t="str">
        <f t="shared" si="1484"/>
        <v/>
      </c>
      <c r="CC2292" s="139" t="str">
        <f t="shared" si="1485"/>
        <v/>
      </c>
      <c r="CE2292" s="162" t="str">
        <f t="shared" si="1486"/>
        <v/>
      </c>
      <c r="CF2292" s="163" t="str">
        <f t="shared" si="1487"/>
        <v/>
      </c>
      <c r="CG2292" s="164" t="str">
        <f t="shared" si="1488"/>
        <v/>
      </c>
      <c r="CI2292" s="162" t="str">
        <f t="shared" si="1489"/>
        <v/>
      </c>
      <c r="CJ2292" s="163" t="str">
        <f t="shared" si="1492"/>
        <v/>
      </c>
      <c r="CK2292" s="164" t="str">
        <f t="shared" si="1493"/>
        <v/>
      </c>
      <c r="CM2292" s="169" t="str">
        <f t="shared" si="1490"/>
        <v/>
      </c>
      <c r="CN2292" s="139" t="str">
        <f t="shared" si="1491"/>
        <v/>
      </c>
      <c r="CP2292" s="41" t="str">
        <f>IF($CM2292="", "", COUNTIF($CM$11:$CM$3035, "&lt;"&amp;$CM2292)+1+COUNTIF($CM$11:$CM2292, $CM2292)-1)</f>
        <v/>
      </c>
    </row>
    <row r="2293" spans="1:94" x14ac:dyDescent="0.25">
      <c r="A2293" s="40"/>
      <c r="B2293" s="82" t="str">
        <f>IF($I2293="", "", IFERROR(INDEX('Job Database'!$AE$11:$AE$3035, MATCH($I2293, 'Job Database'!$X$11:$X$3035, 0)), ""))</f>
        <v/>
      </c>
      <c r="C2293" s="69" t="str">
        <f>IF($I2293="", "", IF(COUNTIF('Job Database'!$X$11:$X$3035, $I2293)=0, $AC$5, $AC$4))</f>
        <v/>
      </c>
      <c r="D2293" s="40"/>
      <c r="E2293" s="85" t="str">
        <f>IF($I2293="", "", IF(IFERROR(INDEX('Job Database'!$M$11:$M$3035, MATCH($I2293, 'Job Database'!$X$11:$X$3035, 0)), "")="", "", IFERROR(INDEX('Job Database'!$M$11:$M$3035, MATCH($I2293, 'Job Database'!$X$11:$X$3035, 0)), "")))</f>
        <v/>
      </c>
      <c r="F2293" s="40"/>
      <c r="G2293" s="88" t="str">
        <f t="shared" si="1465"/>
        <v/>
      </c>
      <c r="H2293" s="40"/>
      <c r="I2293" s="24"/>
      <c r="J2293" s="34"/>
      <c r="K2293" s="106"/>
      <c r="L2293" s="79"/>
      <c r="M2293" s="34"/>
      <c r="N2293" s="79"/>
      <c r="O2293" s="31"/>
      <c r="P2293" s="53"/>
      <c r="Q2293" s="40"/>
      <c r="S2293" s="41" t="str">
        <f t="shared" si="1453"/>
        <v/>
      </c>
      <c r="T2293" s="41" t="str">
        <f t="shared" si="1454"/>
        <v/>
      </c>
      <c r="U2293" s="41" t="str">
        <f t="shared" si="1466"/>
        <v/>
      </c>
      <c r="W2293" s="74" t="str">
        <f>IF('Job Database'!$X2293="", "", 'Job Database'!$X2293)</f>
        <v/>
      </c>
      <c r="Y2293" s="41" t="str">
        <f>IF($W2293="", "", IF(COUNTIF($I$11:$I$3035, $W2293)&gt;0, "", MAX($Y$10:$Y2292)+1))</f>
        <v/>
      </c>
      <c r="Z2293" s="41">
        <v>2283</v>
      </c>
      <c r="AA2293" s="58" t="str">
        <f t="shared" si="1467"/>
        <v/>
      </c>
      <c r="AC2293" s="41" t="str">
        <f t="shared" si="1455"/>
        <v/>
      </c>
      <c r="AE2293" s="41" t="str">
        <f t="shared" si="1468"/>
        <v/>
      </c>
      <c r="AJ2293" s="154" t="str">
        <f t="shared" si="1469"/>
        <v/>
      </c>
      <c r="AL2293" s="120" t="str">
        <f t="shared" si="1470"/>
        <v/>
      </c>
      <c r="AM2293" s="104" t="str">
        <f t="shared" si="1471"/>
        <v/>
      </c>
      <c r="AN2293" s="104" t="str">
        <f t="shared" si="1472"/>
        <v/>
      </c>
      <c r="AO2293" s="104" t="str">
        <f t="shared" si="1456"/>
        <v/>
      </c>
      <c r="AP2293" s="104" t="str">
        <f t="shared" si="1457"/>
        <v/>
      </c>
      <c r="AQ2293" s="121" t="str">
        <f t="shared" si="1473"/>
        <v/>
      </c>
      <c r="AS2293" s="88" t="str">
        <f t="shared" si="1458"/>
        <v/>
      </c>
      <c r="AT2293" s="68" t="str">
        <f t="shared" si="1474"/>
        <v/>
      </c>
      <c r="AU2293" s="68" t="str">
        <f t="shared" si="1475"/>
        <v/>
      </c>
      <c r="AV2293" s="68" t="str">
        <f t="shared" si="1476"/>
        <v/>
      </c>
      <c r="AW2293" s="88" t="str">
        <f t="shared" si="1459"/>
        <v/>
      </c>
      <c r="AZ2293" s="88" t="str">
        <f t="shared" si="1460"/>
        <v/>
      </c>
      <c r="BA2293" s="68" t="str">
        <f t="shared" si="1461"/>
        <v/>
      </c>
      <c r="BB2293" s="68" t="str">
        <f t="shared" si="1462"/>
        <v/>
      </c>
      <c r="BC2293" s="68" t="str">
        <f t="shared" si="1463"/>
        <v/>
      </c>
      <c r="BD2293" s="69" t="str">
        <f t="shared" si="1464"/>
        <v/>
      </c>
      <c r="BE2293" s="69" t="str">
        <f t="shared" si="1477"/>
        <v/>
      </c>
      <c r="BT2293" s="138" t="str">
        <f t="shared" ca="1" si="1478"/>
        <v/>
      </c>
      <c r="BU2293" s="139" t="str">
        <f t="shared" ca="1" si="1479"/>
        <v/>
      </c>
      <c r="BW2293" s="138" t="str">
        <f t="shared" si="1480"/>
        <v/>
      </c>
      <c r="BX2293" s="104" t="str">
        <f t="shared" si="1481"/>
        <v/>
      </c>
      <c r="BY2293" s="139" t="str">
        <f t="shared" si="1482"/>
        <v/>
      </c>
      <c r="CA2293" s="138" t="str">
        <f t="shared" si="1483"/>
        <v/>
      </c>
      <c r="CB2293" s="104" t="str">
        <f t="shared" si="1484"/>
        <v/>
      </c>
      <c r="CC2293" s="139" t="str">
        <f t="shared" si="1485"/>
        <v/>
      </c>
      <c r="CE2293" s="162" t="str">
        <f t="shared" si="1486"/>
        <v/>
      </c>
      <c r="CF2293" s="163" t="str">
        <f t="shared" si="1487"/>
        <v/>
      </c>
      <c r="CG2293" s="164" t="str">
        <f t="shared" si="1488"/>
        <v/>
      </c>
      <c r="CI2293" s="162" t="str">
        <f t="shared" si="1489"/>
        <v/>
      </c>
      <c r="CJ2293" s="163" t="str">
        <f t="shared" si="1492"/>
        <v/>
      </c>
      <c r="CK2293" s="164" t="str">
        <f t="shared" si="1493"/>
        <v/>
      </c>
      <c r="CM2293" s="169" t="str">
        <f t="shared" si="1490"/>
        <v/>
      </c>
      <c r="CN2293" s="139" t="str">
        <f t="shared" si="1491"/>
        <v/>
      </c>
      <c r="CP2293" s="41" t="str">
        <f>IF($CM2293="", "", COUNTIF($CM$11:$CM$3035, "&lt;"&amp;$CM2293)+1+COUNTIF($CM$11:$CM2293, $CM2293)-1)</f>
        <v/>
      </c>
    </row>
    <row r="2294" spans="1:94" x14ac:dyDescent="0.25">
      <c r="A2294" s="40"/>
      <c r="B2294" s="82" t="str">
        <f>IF($I2294="", "", IFERROR(INDEX('Job Database'!$AE$11:$AE$3035, MATCH($I2294, 'Job Database'!$X$11:$X$3035, 0)), ""))</f>
        <v/>
      </c>
      <c r="C2294" s="69" t="str">
        <f>IF($I2294="", "", IF(COUNTIF('Job Database'!$X$11:$X$3035, $I2294)=0, $AC$5, $AC$4))</f>
        <v/>
      </c>
      <c r="D2294" s="40"/>
      <c r="E2294" s="85" t="str">
        <f>IF($I2294="", "", IF(IFERROR(INDEX('Job Database'!$M$11:$M$3035, MATCH($I2294, 'Job Database'!$X$11:$X$3035, 0)), "")="", "", IFERROR(INDEX('Job Database'!$M$11:$M$3035, MATCH($I2294, 'Job Database'!$X$11:$X$3035, 0)), "")))</f>
        <v/>
      </c>
      <c r="F2294" s="40"/>
      <c r="G2294" s="88" t="str">
        <f t="shared" si="1465"/>
        <v/>
      </c>
      <c r="H2294" s="40"/>
      <c r="I2294" s="24"/>
      <c r="J2294" s="34"/>
      <c r="K2294" s="106"/>
      <c r="L2294" s="79"/>
      <c r="M2294" s="34"/>
      <c r="N2294" s="79"/>
      <c r="O2294" s="31"/>
      <c r="P2294" s="53"/>
      <c r="Q2294" s="40"/>
      <c r="S2294" s="41" t="str">
        <f t="shared" si="1453"/>
        <v/>
      </c>
      <c r="T2294" s="41" t="str">
        <f t="shared" si="1454"/>
        <v/>
      </c>
      <c r="U2294" s="41" t="str">
        <f t="shared" si="1466"/>
        <v/>
      </c>
      <c r="W2294" s="74" t="str">
        <f>IF('Job Database'!$X2294="", "", 'Job Database'!$X2294)</f>
        <v/>
      </c>
      <c r="Y2294" s="41" t="str">
        <f>IF($W2294="", "", IF(COUNTIF($I$11:$I$3035, $W2294)&gt;0, "", MAX($Y$10:$Y2293)+1))</f>
        <v/>
      </c>
      <c r="Z2294" s="41">
        <v>2284</v>
      </c>
      <c r="AA2294" s="58" t="str">
        <f t="shared" si="1467"/>
        <v/>
      </c>
      <c r="AC2294" s="41" t="str">
        <f t="shared" si="1455"/>
        <v/>
      </c>
      <c r="AE2294" s="41" t="str">
        <f t="shared" si="1468"/>
        <v/>
      </c>
      <c r="AJ2294" s="154" t="str">
        <f t="shared" si="1469"/>
        <v/>
      </c>
      <c r="AL2294" s="120" t="str">
        <f t="shared" si="1470"/>
        <v/>
      </c>
      <c r="AM2294" s="104" t="str">
        <f t="shared" si="1471"/>
        <v/>
      </c>
      <c r="AN2294" s="104" t="str">
        <f t="shared" si="1472"/>
        <v/>
      </c>
      <c r="AO2294" s="104" t="str">
        <f t="shared" si="1456"/>
        <v/>
      </c>
      <c r="AP2294" s="104" t="str">
        <f t="shared" si="1457"/>
        <v/>
      </c>
      <c r="AQ2294" s="121" t="str">
        <f t="shared" si="1473"/>
        <v/>
      </c>
      <c r="AS2294" s="88" t="str">
        <f t="shared" si="1458"/>
        <v/>
      </c>
      <c r="AT2294" s="68" t="str">
        <f t="shared" si="1474"/>
        <v/>
      </c>
      <c r="AU2294" s="68" t="str">
        <f t="shared" si="1475"/>
        <v/>
      </c>
      <c r="AV2294" s="68" t="str">
        <f t="shared" si="1476"/>
        <v/>
      </c>
      <c r="AW2294" s="88" t="str">
        <f t="shared" si="1459"/>
        <v/>
      </c>
      <c r="AZ2294" s="88" t="str">
        <f t="shared" si="1460"/>
        <v/>
      </c>
      <c r="BA2294" s="68" t="str">
        <f t="shared" si="1461"/>
        <v/>
      </c>
      <c r="BB2294" s="68" t="str">
        <f t="shared" si="1462"/>
        <v/>
      </c>
      <c r="BC2294" s="68" t="str">
        <f t="shared" si="1463"/>
        <v/>
      </c>
      <c r="BD2294" s="69" t="str">
        <f t="shared" si="1464"/>
        <v/>
      </c>
      <c r="BE2294" s="69" t="str">
        <f t="shared" si="1477"/>
        <v/>
      </c>
      <c r="BT2294" s="138" t="str">
        <f t="shared" ca="1" si="1478"/>
        <v/>
      </c>
      <c r="BU2294" s="139" t="str">
        <f t="shared" ca="1" si="1479"/>
        <v/>
      </c>
      <c r="BW2294" s="138" t="str">
        <f t="shared" si="1480"/>
        <v/>
      </c>
      <c r="BX2294" s="104" t="str">
        <f t="shared" si="1481"/>
        <v/>
      </c>
      <c r="BY2294" s="139" t="str">
        <f t="shared" si="1482"/>
        <v/>
      </c>
      <c r="CA2294" s="138" t="str">
        <f t="shared" si="1483"/>
        <v/>
      </c>
      <c r="CB2294" s="104" t="str">
        <f t="shared" si="1484"/>
        <v/>
      </c>
      <c r="CC2294" s="139" t="str">
        <f t="shared" si="1485"/>
        <v/>
      </c>
      <c r="CE2294" s="162" t="str">
        <f t="shared" si="1486"/>
        <v/>
      </c>
      <c r="CF2294" s="163" t="str">
        <f t="shared" si="1487"/>
        <v/>
      </c>
      <c r="CG2294" s="164" t="str">
        <f t="shared" si="1488"/>
        <v/>
      </c>
      <c r="CI2294" s="162" t="str">
        <f t="shared" si="1489"/>
        <v/>
      </c>
      <c r="CJ2294" s="163" t="str">
        <f t="shared" si="1492"/>
        <v/>
      </c>
      <c r="CK2294" s="164" t="str">
        <f t="shared" si="1493"/>
        <v/>
      </c>
      <c r="CM2294" s="169" t="str">
        <f t="shared" si="1490"/>
        <v/>
      </c>
      <c r="CN2294" s="139" t="str">
        <f t="shared" si="1491"/>
        <v/>
      </c>
      <c r="CP2294" s="41" t="str">
        <f>IF($CM2294="", "", COUNTIF($CM$11:$CM$3035, "&lt;"&amp;$CM2294)+1+COUNTIF($CM$11:$CM2294, $CM2294)-1)</f>
        <v/>
      </c>
    </row>
    <row r="2295" spans="1:94" x14ac:dyDescent="0.25">
      <c r="A2295" s="40"/>
      <c r="B2295" s="82" t="str">
        <f>IF($I2295="", "", IFERROR(INDEX('Job Database'!$AE$11:$AE$3035, MATCH($I2295, 'Job Database'!$X$11:$X$3035, 0)), ""))</f>
        <v/>
      </c>
      <c r="C2295" s="69" t="str">
        <f>IF($I2295="", "", IF(COUNTIF('Job Database'!$X$11:$X$3035, $I2295)=0, $AC$5, $AC$4))</f>
        <v/>
      </c>
      <c r="D2295" s="40"/>
      <c r="E2295" s="85" t="str">
        <f>IF($I2295="", "", IF(IFERROR(INDEX('Job Database'!$M$11:$M$3035, MATCH($I2295, 'Job Database'!$X$11:$X$3035, 0)), "")="", "", IFERROR(INDEX('Job Database'!$M$11:$M$3035, MATCH($I2295, 'Job Database'!$X$11:$X$3035, 0)), "")))</f>
        <v/>
      </c>
      <c r="F2295" s="40"/>
      <c r="G2295" s="88" t="str">
        <f t="shared" si="1465"/>
        <v/>
      </c>
      <c r="H2295" s="40"/>
      <c r="I2295" s="24"/>
      <c r="J2295" s="34"/>
      <c r="K2295" s="106"/>
      <c r="L2295" s="79"/>
      <c r="M2295" s="34"/>
      <c r="N2295" s="79"/>
      <c r="O2295" s="31"/>
      <c r="P2295" s="53"/>
      <c r="Q2295" s="40"/>
      <c r="S2295" s="41" t="str">
        <f t="shared" si="1453"/>
        <v/>
      </c>
      <c r="T2295" s="41" t="str">
        <f t="shared" si="1454"/>
        <v/>
      </c>
      <c r="U2295" s="41" t="str">
        <f t="shared" si="1466"/>
        <v/>
      </c>
      <c r="W2295" s="74" t="str">
        <f>IF('Job Database'!$X2295="", "", 'Job Database'!$X2295)</f>
        <v/>
      </c>
      <c r="Y2295" s="41" t="str">
        <f>IF($W2295="", "", IF(COUNTIF($I$11:$I$3035, $W2295)&gt;0, "", MAX($Y$10:$Y2294)+1))</f>
        <v/>
      </c>
      <c r="Z2295" s="41">
        <v>2285</v>
      </c>
      <c r="AA2295" s="58" t="str">
        <f t="shared" si="1467"/>
        <v/>
      </c>
      <c r="AC2295" s="41" t="str">
        <f t="shared" si="1455"/>
        <v/>
      </c>
      <c r="AE2295" s="41" t="str">
        <f t="shared" si="1468"/>
        <v/>
      </c>
      <c r="AJ2295" s="154" t="str">
        <f t="shared" si="1469"/>
        <v/>
      </c>
      <c r="AL2295" s="120" t="str">
        <f t="shared" si="1470"/>
        <v/>
      </c>
      <c r="AM2295" s="104" t="str">
        <f t="shared" si="1471"/>
        <v/>
      </c>
      <c r="AN2295" s="104" t="str">
        <f t="shared" si="1472"/>
        <v/>
      </c>
      <c r="AO2295" s="104" t="str">
        <f t="shared" si="1456"/>
        <v/>
      </c>
      <c r="AP2295" s="104" t="str">
        <f t="shared" si="1457"/>
        <v/>
      </c>
      <c r="AQ2295" s="121" t="str">
        <f t="shared" si="1473"/>
        <v/>
      </c>
      <c r="AS2295" s="88" t="str">
        <f t="shared" si="1458"/>
        <v/>
      </c>
      <c r="AT2295" s="68" t="str">
        <f t="shared" si="1474"/>
        <v/>
      </c>
      <c r="AU2295" s="68" t="str">
        <f t="shared" si="1475"/>
        <v/>
      </c>
      <c r="AV2295" s="68" t="str">
        <f t="shared" si="1476"/>
        <v/>
      </c>
      <c r="AW2295" s="88" t="str">
        <f t="shared" si="1459"/>
        <v/>
      </c>
      <c r="AZ2295" s="88" t="str">
        <f t="shared" si="1460"/>
        <v/>
      </c>
      <c r="BA2295" s="68" t="str">
        <f t="shared" si="1461"/>
        <v/>
      </c>
      <c r="BB2295" s="68" t="str">
        <f t="shared" si="1462"/>
        <v/>
      </c>
      <c r="BC2295" s="68" t="str">
        <f t="shared" si="1463"/>
        <v/>
      </c>
      <c r="BD2295" s="69" t="str">
        <f t="shared" si="1464"/>
        <v/>
      </c>
      <c r="BE2295" s="69" t="str">
        <f t="shared" si="1477"/>
        <v/>
      </c>
      <c r="BT2295" s="138" t="str">
        <f t="shared" ca="1" si="1478"/>
        <v/>
      </c>
      <c r="BU2295" s="139" t="str">
        <f t="shared" ca="1" si="1479"/>
        <v/>
      </c>
      <c r="BW2295" s="138" t="str">
        <f t="shared" si="1480"/>
        <v/>
      </c>
      <c r="BX2295" s="104" t="str">
        <f t="shared" si="1481"/>
        <v/>
      </c>
      <c r="BY2295" s="139" t="str">
        <f t="shared" si="1482"/>
        <v/>
      </c>
      <c r="CA2295" s="138" t="str">
        <f t="shared" si="1483"/>
        <v/>
      </c>
      <c r="CB2295" s="104" t="str">
        <f t="shared" si="1484"/>
        <v/>
      </c>
      <c r="CC2295" s="139" t="str">
        <f t="shared" si="1485"/>
        <v/>
      </c>
      <c r="CE2295" s="162" t="str">
        <f t="shared" si="1486"/>
        <v/>
      </c>
      <c r="CF2295" s="163" t="str">
        <f t="shared" si="1487"/>
        <v/>
      </c>
      <c r="CG2295" s="164" t="str">
        <f t="shared" si="1488"/>
        <v/>
      </c>
      <c r="CI2295" s="162" t="str">
        <f t="shared" si="1489"/>
        <v/>
      </c>
      <c r="CJ2295" s="163" t="str">
        <f t="shared" si="1492"/>
        <v/>
      </c>
      <c r="CK2295" s="164" t="str">
        <f t="shared" si="1493"/>
        <v/>
      </c>
      <c r="CM2295" s="169" t="str">
        <f t="shared" si="1490"/>
        <v/>
      </c>
      <c r="CN2295" s="139" t="str">
        <f t="shared" si="1491"/>
        <v/>
      </c>
      <c r="CP2295" s="41" t="str">
        <f>IF($CM2295="", "", COUNTIF($CM$11:$CM$3035, "&lt;"&amp;$CM2295)+1+COUNTIF($CM$11:$CM2295, $CM2295)-1)</f>
        <v/>
      </c>
    </row>
    <row r="2296" spans="1:94" x14ac:dyDescent="0.25">
      <c r="A2296" s="40"/>
      <c r="B2296" s="82" t="str">
        <f>IF($I2296="", "", IFERROR(INDEX('Job Database'!$AE$11:$AE$3035, MATCH($I2296, 'Job Database'!$X$11:$X$3035, 0)), ""))</f>
        <v/>
      </c>
      <c r="C2296" s="69" t="str">
        <f>IF($I2296="", "", IF(COUNTIF('Job Database'!$X$11:$X$3035, $I2296)=0, $AC$5, $AC$4))</f>
        <v/>
      </c>
      <c r="D2296" s="40"/>
      <c r="E2296" s="85" t="str">
        <f>IF($I2296="", "", IF(IFERROR(INDEX('Job Database'!$M$11:$M$3035, MATCH($I2296, 'Job Database'!$X$11:$X$3035, 0)), "")="", "", IFERROR(INDEX('Job Database'!$M$11:$M$3035, MATCH($I2296, 'Job Database'!$X$11:$X$3035, 0)), "")))</f>
        <v/>
      </c>
      <c r="F2296" s="40"/>
      <c r="G2296" s="88" t="str">
        <f t="shared" si="1465"/>
        <v/>
      </c>
      <c r="H2296" s="40"/>
      <c r="I2296" s="24"/>
      <c r="J2296" s="34"/>
      <c r="K2296" s="106"/>
      <c r="L2296" s="79"/>
      <c r="M2296" s="34"/>
      <c r="N2296" s="79"/>
      <c r="O2296" s="31"/>
      <c r="P2296" s="53"/>
      <c r="Q2296" s="40"/>
      <c r="S2296" s="41" t="str">
        <f t="shared" si="1453"/>
        <v/>
      </c>
      <c r="T2296" s="41" t="str">
        <f t="shared" si="1454"/>
        <v/>
      </c>
      <c r="U2296" s="41" t="str">
        <f t="shared" si="1466"/>
        <v/>
      </c>
      <c r="W2296" s="74" t="str">
        <f>IF('Job Database'!$X2296="", "", 'Job Database'!$X2296)</f>
        <v/>
      </c>
      <c r="Y2296" s="41" t="str">
        <f>IF($W2296="", "", IF(COUNTIF($I$11:$I$3035, $W2296)&gt;0, "", MAX($Y$10:$Y2295)+1))</f>
        <v/>
      </c>
      <c r="Z2296" s="41">
        <v>2286</v>
      </c>
      <c r="AA2296" s="58" t="str">
        <f t="shared" si="1467"/>
        <v/>
      </c>
      <c r="AC2296" s="41" t="str">
        <f t="shared" si="1455"/>
        <v/>
      </c>
      <c r="AE2296" s="41" t="str">
        <f t="shared" si="1468"/>
        <v/>
      </c>
      <c r="AJ2296" s="154" t="str">
        <f t="shared" si="1469"/>
        <v/>
      </c>
      <c r="AL2296" s="120" t="str">
        <f t="shared" si="1470"/>
        <v/>
      </c>
      <c r="AM2296" s="104" t="str">
        <f t="shared" si="1471"/>
        <v/>
      </c>
      <c r="AN2296" s="104" t="str">
        <f t="shared" si="1472"/>
        <v/>
      </c>
      <c r="AO2296" s="104" t="str">
        <f t="shared" si="1456"/>
        <v/>
      </c>
      <c r="AP2296" s="104" t="str">
        <f t="shared" si="1457"/>
        <v/>
      </c>
      <c r="AQ2296" s="121" t="str">
        <f t="shared" si="1473"/>
        <v/>
      </c>
      <c r="AS2296" s="88" t="str">
        <f t="shared" si="1458"/>
        <v/>
      </c>
      <c r="AT2296" s="68" t="str">
        <f t="shared" si="1474"/>
        <v/>
      </c>
      <c r="AU2296" s="68" t="str">
        <f t="shared" si="1475"/>
        <v/>
      </c>
      <c r="AV2296" s="68" t="str">
        <f t="shared" si="1476"/>
        <v/>
      </c>
      <c r="AW2296" s="88" t="str">
        <f t="shared" si="1459"/>
        <v/>
      </c>
      <c r="AZ2296" s="88" t="str">
        <f t="shared" si="1460"/>
        <v/>
      </c>
      <c r="BA2296" s="68" t="str">
        <f t="shared" si="1461"/>
        <v/>
      </c>
      <c r="BB2296" s="68" t="str">
        <f t="shared" si="1462"/>
        <v/>
      </c>
      <c r="BC2296" s="68" t="str">
        <f t="shared" si="1463"/>
        <v/>
      </c>
      <c r="BD2296" s="69" t="str">
        <f t="shared" si="1464"/>
        <v/>
      </c>
      <c r="BE2296" s="69" t="str">
        <f t="shared" si="1477"/>
        <v/>
      </c>
      <c r="BT2296" s="138" t="str">
        <f t="shared" ca="1" si="1478"/>
        <v/>
      </c>
      <c r="BU2296" s="139" t="str">
        <f t="shared" ca="1" si="1479"/>
        <v/>
      </c>
      <c r="BW2296" s="138" t="str">
        <f t="shared" si="1480"/>
        <v/>
      </c>
      <c r="BX2296" s="104" t="str">
        <f t="shared" si="1481"/>
        <v/>
      </c>
      <c r="BY2296" s="139" t="str">
        <f t="shared" si="1482"/>
        <v/>
      </c>
      <c r="CA2296" s="138" t="str">
        <f t="shared" si="1483"/>
        <v/>
      </c>
      <c r="CB2296" s="104" t="str">
        <f t="shared" si="1484"/>
        <v/>
      </c>
      <c r="CC2296" s="139" t="str">
        <f t="shared" si="1485"/>
        <v/>
      </c>
      <c r="CE2296" s="162" t="str">
        <f t="shared" si="1486"/>
        <v/>
      </c>
      <c r="CF2296" s="163" t="str">
        <f t="shared" si="1487"/>
        <v/>
      </c>
      <c r="CG2296" s="164" t="str">
        <f t="shared" si="1488"/>
        <v/>
      </c>
      <c r="CI2296" s="162" t="str">
        <f t="shared" si="1489"/>
        <v/>
      </c>
      <c r="CJ2296" s="163" t="str">
        <f t="shared" si="1492"/>
        <v/>
      </c>
      <c r="CK2296" s="164" t="str">
        <f t="shared" si="1493"/>
        <v/>
      </c>
      <c r="CM2296" s="169" t="str">
        <f t="shared" si="1490"/>
        <v/>
      </c>
      <c r="CN2296" s="139" t="str">
        <f t="shared" si="1491"/>
        <v/>
      </c>
      <c r="CP2296" s="41" t="str">
        <f>IF($CM2296="", "", COUNTIF($CM$11:$CM$3035, "&lt;"&amp;$CM2296)+1+COUNTIF($CM$11:$CM2296, $CM2296)-1)</f>
        <v/>
      </c>
    </row>
    <row r="2297" spans="1:94" x14ac:dyDescent="0.25">
      <c r="A2297" s="40"/>
      <c r="B2297" s="82" t="str">
        <f>IF($I2297="", "", IFERROR(INDEX('Job Database'!$AE$11:$AE$3035, MATCH($I2297, 'Job Database'!$X$11:$X$3035, 0)), ""))</f>
        <v/>
      </c>
      <c r="C2297" s="69" t="str">
        <f>IF($I2297="", "", IF(COUNTIF('Job Database'!$X$11:$X$3035, $I2297)=0, $AC$5, $AC$4))</f>
        <v/>
      </c>
      <c r="D2297" s="40"/>
      <c r="E2297" s="85" t="str">
        <f>IF($I2297="", "", IF(IFERROR(INDEX('Job Database'!$M$11:$M$3035, MATCH($I2297, 'Job Database'!$X$11:$X$3035, 0)), "")="", "", IFERROR(INDEX('Job Database'!$M$11:$M$3035, MATCH($I2297, 'Job Database'!$X$11:$X$3035, 0)), "")))</f>
        <v/>
      </c>
      <c r="F2297" s="40"/>
      <c r="G2297" s="88" t="str">
        <f t="shared" si="1465"/>
        <v/>
      </c>
      <c r="H2297" s="40"/>
      <c r="I2297" s="24"/>
      <c r="J2297" s="34"/>
      <c r="K2297" s="106"/>
      <c r="L2297" s="79"/>
      <c r="M2297" s="34"/>
      <c r="N2297" s="79"/>
      <c r="O2297" s="31"/>
      <c r="P2297" s="53"/>
      <c r="Q2297" s="40"/>
      <c r="S2297" s="41" t="str">
        <f t="shared" si="1453"/>
        <v/>
      </c>
      <c r="T2297" s="41" t="str">
        <f t="shared" si="1454"/>
        <v/>
      </c>
      <c r="U2297" s="41" t="str">
        <f t="shared" si="1466"/>
        <v/>
      </c>
      <c r="W2297" s="74" t="str">
        <f>IF('Job Database'!$X2297="", "", 'Job Database'!$X2297)</f>
        <v/>
      </c>
      <c r="Y2297" s="41" t="str">
        <f>IF($W2297="", "", IF(COUNTIF($I$11:$I$3035, $W2297)&gt;0, "", MAX($Y$10:$Y2296)+1))</f>
        <v/>
      </c>
      <c r="Z2297" s="41">
        <v>2287</v>
      </c>
      <c r="AA2297" s="58" t="str">
        <f t="shared" si="1467"/>
        <v/>
      </c>
      <c r="AC2297" s="41" t="str">
        <f t="shared" si="1455"/>
        <v/>
      </c>
      <c r="AE2297" s="41" t="str">
        <f t="shared" si="1468"/>
        <v/>
      </c>
      <c r="AJ2297" s="154" t="str">
        <f t="shared" si="1469"/>
        <v/>
      </c>
      <c r="AL2297" s="120" t="str">
        <f t="shared" si="1470"/>
        <v/>
      </c>
      <c r="AM2297" s="104" t="str">
        <f t="shared" si="1471"/>
        <v/>
      </c>
      <c r="AN2297" s="104" t="str">
        <f t="shared" si="1472"/>
        <v/>
      </c>
      <c r="AO2297" s="104" t="str">
        <f t="shared" si="1456"/>
        <v/>
      </c>
      <c r="AP2297" s="104" t="str">
        <f t="shared" si="1457"/>
        <v/>
      </c>
      <c r="AQ2297" s="121" t="str">
        <f t="shared" si="1473"/>
        <v/>
      </c>
      <c r="AS2297" s="88" t="str">
        <f t="shared" si="1458"/>
        <v/>
      </c>
      <c r="AT2297" s="68" t="str">
        <f t="shared" si="1474"/>
        <v/>
      </c>
      <c r="AU2297" s="68" t="str">
        <f t="shared" si="1475"/>
        <v/>
      </c>
      <c r="AV2297" s="68" t="str">
        <f t="shared" si="1476"/>
        <v/>
      </c>
      <c r="AW2297" s="88" t="str">
        <f t="shared" si="1459"/>
        <v/>
      </c>
      <c r="AZ2297" s="88" t="str">
        <f t="shared" si="1460"/>
        <v/>
      </c>
      <c r="BA2297" s="68" t="str">
        <f t="shared" si="1461"/>
        <v/>
      </c>
      <c r="BB2297" s="68" t="str">
        <f t="shared" si="1462"/>
        <v/>
      </c>
      <c r="BC2297" s="68" t="str">
        <f t="shared" si="1463"/>
        <v/>
      </c>
      <c r="BD2297" s="69" t="str">
        <f t="shared" si="1464"/>
        <v/>
      </c>
      <c r="BE2297" s="69" t="str">
        <f t="shared" si="1477"/>
        <v/>
      </c>
      <c r="BT2297" s="138" t="str">
        <f t="shared" ca="1" si="1478"/>
        <v/>
      </c>
      <c r="BU2297" s="139" t="str">
        <f t="shared" ca="1" si="1479"/>
        <v/>
      </c>
      <c r="BW2297" s="138" t="str">
        <f t="shared" si="1480"/>
        <v/>
      </c>
      <c r="BX2297" s="104" t="str">
        <f t="shared" si="1481"/>
        <v/>
      </c>
      <c r="BY2297" s="139" t="str">
        <f t="shared" si="1482"/>
        <v/>
      </c>
      <c r="CA2297" s="138" t="str">
        <f t="shared" si="1483"/>
        <v/>
      </c>
      <c r="CB2297" s="104" t="str">
        <f t="shared" si="1484"/>
        <v/>
      </c>
      <c r="CC2297" s="139" t="str">
        <f t="shared" si="1485"/>
        <v/>
      </c>
      <c r="CE2297" s="162" t="str">
        <f t="shared" si="1486"/>
        <v/>
      </c>
      <c r="CF2297" s="163" t="str">
        <f t="shared" si="1487"/>
        <v/>
      </c>
      <c r="CG2297" s="164" t="str">
        <f t="shared" si="1488"/>
        <v/>
      </c>
      <c r="CI2297" s="162" t="str">
        <f t="shared" si="1489"/>
        <v/>
      </c>
      <c r="CJ2297" s="163" t="str">
        <f t="shared" si="1492"/>
        <v/>
      </c>
      <c r="CK2297" s="164" t="str">
        <f t="shared" si="1493"/>
        <v/>
      </c>
      <c r="CM2297" s="169" t="str">
        <f t="shared" si="1490"/>
        <v/>
      </c>
      <c r="CN2297" s="139" t="str">
        <f t="shared" si="1491"/>
        <v/>
      </c>
      <c r="CP2297" s="41" t="str">
        <f>IF($CM2297="", "", COUNTIF($CM$11:$CM$3035, "&lt;"&amp;$CM2297)+1+COUNTIF($CM$11:$CM2297, $CM2297)-1)</f>
        <v/>
      </c>
    </row>
    <row r="2298" spans="1:94" x14ac:dyDescent="0.25">
      <c r="A2298" s="40"/>
      <c r="B2298" s="82" t="str">
        <f>IF($I2298="", "", IFERROR(INDEX('Job Database'!$AE$11:$AE$3035, MATCH($I2298, 'Job Database'!$X$11:$X$3035, 0)), ""))</f>
        <v/>
      </c>
      <c r="C2298" s="69" t="str">
        <f>IF($I2298="", "", IF(COUNTIF('Job Database'!$X$11:$X$3035, $I2298)=0, $AC$5, $AC$4))</f>
        <v/>
      </c>
      <c r="D2298" s="40"/>
      <c r="E2298" s="85" t="str">
        <f>IF($I2298="", "", IF(IFERROR(INDEX('Job Database'!$M$11:$M$3035, MATCH($I2298, 'Job Database'!$X$11:$X$3035, 0)), "")="", "", IFERROR(INDEX('Job Database'!$M$11:$M$3035, MATCH($I2298, 'Job Database'!$X$11:$X$3035, 0)), "")))</f>
        <v/>
      </c>
      <c r="F2298" s="40"/>
      <c r="G2298" s="88" t="str">
        <f t="shared" si="1465"/>
        <v/>
      </c>
      <c r="H2298" s="40"/>
      <c r="I2298" s="24"/>
      <c r="J2298" s="34"/>
      <c r="K2298" s="106"/>
      <c r="L2298" s="79"/>
      <c r="M2298" s="34"/>
      <c r="N2298" s="79"/>
      <c r="O2298" s="31"/>
      <c r="P2298" s="53"/>
      <c r="Q2298" s="40"/>
      <c r="S2298" s="41" t="str">
        <f t="shared" si="1453"/>
        <v/>
      </c>
      <c r="T2298" s="41" t="str">
        <f t="shared" si="1454"/>
        <v/>
      </c>
      <c r="U2298" s="41" t="str">
        <f t="shared" si="1466"/>
        <v/>
      </c>
      <c r="W2298" s="74" t="str">
        <f>IF('Job Database'!$X2298="", "", 'Job Database'!$X2298)</f>
        <v/>
      </c>
      <c r="Y2298" s="41" t="str">
        <f>IF($W2298="", "", IF(COUNTIF($I$11:$I$3035, $W2298)&gt;0, "", MAX($Y$10:$Y2297)+1))</f>
        <v/>
      </c>
      <c r="Z2298" s="41">
        <v>2288</v>
      </c>
      <c r="AA2298" s="58" t="str">
        <f t="shared" si="1467"/>
        <v/>
      </c>
      <c r="AC2298" s="41" t="str">
        <f t="shared" si="1455"/>
        <v/>
      </c>
      <c r="AE2298" s="41" t="str">
        <f t="shared" si="1468"/>
        <v/>
      </c>
      <c r="AJ2298" s="154" t="str">
        <f t="shared" si="1469"/>
        <v/>
      </c>
      <c r="AL2298" s="120" t="str">
        <f t="shared" si="1470"/>
        <v/>
      </c>
      <c r="AM2298" s="104" t="str">
        <f t="shared" si="1471"/>
        <v/>
      </c>
      <c r="AN2298" s="104" t="str">
        <f t="shared" si="1472"/>
        <v/>
      </c>
      <c r="AO2298" s="104" t="str">
        <f t="shared" si="1456"/>
        <v/>
      </c>
      <c r="AP2298" s="104" t="str">
        <f t="shared" si="1457"/>
        <v/>
      </c>
      <c r="AQ2298" s="121" t="str">
        <f t="shared" si="1473"/>
        <v/>
      </c>
      <c r="AS2298" s="88" t="str">
        <f t="shared" si="1458"/>
        <v/>
      </c>
      <c r="AT2298" s="68" t="str">
        <f t="shared" si="1474"/>
        <v/>
      </c>
      <c r="AU2298" s="68" t="str">
        <f t="shared" si="1475"/>
        <v/>
      </c>
      <c r="AV2298" s="68" t="str">
        <f t="shared" si="1476"/>
        <v/>
      </c>
      <c r="AW2298" s="88" t="str">
        <f t="shared" si="1459"/>
        <v/>
      </c>
      <c r="AZ2298" s="88" t="str">
        <f t="shared" si="1460"/>
        <v/>
      </c>
      <c r="BA2298" s="68" t="str">
        <f t="shared" si="1461"/>
        <v/>
      </c>
      <c r="BB2298" s="68" t="str">
        <f t="shared" si="1462"/>
        <v/>
      </c>
      <c r="BC2298" s="68" t="str">
        <f t="shared" si="1463"/>
        <v/>
      </c>
      <c r="BD2298" s="69" t="str">
        <f t="shared" si="1464"/>
        <v/>
      </c>
      <c r="BE2298" s="69" t="str">
        <f t="shared" si="1477"/>
        <v/>
      </c>
      <c r="BT2298" s="138" t="str">
        <f t="shared" ca="1" si="1478"/>
        <v/>
      </c>
      <c r="BU2298" s="139" t="str">
        <f t="shared" ca="1" si="1479"/>
        <v/>
      </c>
      <c r="BW2298" s="138" t="str">
        <f t="shared" si="1480"/>
        <v/>
      </c>
      <c r="BX2298" s="104" t="str">
        <f t="shared" si="1481"/>
        <v/>
      </c>
      <c r="BY2298" s="139" t="str">
        <f t="shared" si="1482"/>
        <v/>
      </c>
      <c r="CA2298" s="138" t="str">
        <f t="shared" si="1483"/>
        <v/>
      </c>
      <c r="CB2298" s="104" t="str">
        <f t="shared" si="1484"/>
        <v/>
      </c>
      <c r="CC2298" s="139" t="str">
        <f t="shared" si="1485"/>
        <v/>
      </c>
      <c r="CE2298" s="162" t="str">
        <f t="shared" si="1486"/>
        <v/>
      </c>
      <c r="CF2298" s="163" t="str">
        <f t="shared" si="1487"/>
        <v/>
      </c>
      <c r="CG2298" s="164" t="str">
        <f t="shared" si="1488"/>
        <v/>
      </c>
      <c r="CI2298" s="162" t="str">
        <f t="shared" si="1489"/>
        <v/>
      </c>
      <c r="CJ2298" s="163" t="str">
        <f t="shared" si="1492"/>
        <v/>
      </c>
      <c r="CK2298" s="164" t="str">
        <f t="shared" si="1493"/>
        <v/>
      </c>
      <c r="CM2298" s="169" t="str">
        <f t="shared" si="1490"/>
        <v/>
      </c>
      <c r="CN2298" s="139" t="str">
        <f t="shared" si="1491"/>
        <v/>
      </c>
      <c r="CP2298" s="41" t="str">
        <f>IF($CM2298="", "", COUNTIF($CM$11:$CM$3035, "&lt;"&amp;$CM2298)+1+COUNTIF($CM$11:$CM2298, $CM2298)-1)</f>
        <v/>
      </c>
    </row>
    <row r="2299" spans="1:94" x14ac:dyDescent="0.25">
      <c r="A2299" s="40"/>
      <c r="B2299" s="82" t="str">
        <f>IF($I2299="", "", IFERROR(INDEX('Job Database'!$AE$11:$AE$3035, MATCH($I2299, 'Job Database'!$X$11:$X$3035, 0)), ""))</f>
        <v/>
      </c>
      <c r="C2299" s="69" t="str">
        <f>IF($I2299="", "", IF(COUNTIF('Job Database'!$X$11:$X$3035, $I2299)=0, $AC$5, $AC$4))</f>
        <v/>
      </c>
      <c r="D2299" s="40"/>
      <c r="E2299" s="85" t="str">
        <f>IF($I2299="", "", IF(IFERROR(INDEX('Job Database'!$M$11:$M$3035, MATCH($I2299, 'Job Database'!$X$11:$X$3035, 0)), "")="", "", IFERROR(INDEX('Job Database'!$M$11:$M$3035, MATCH($I2299, 'Job Database'!$X$11:$X$3035, 0)), "")))</f>
        <v/>
      </c>
      <c r="F2299" s="40"/>
      <c r="G2299" s="88" t="str">
        <f t="shared" si="1465"/>
        <v/>
      </c>
      <c r="H2299" s="40"/>
      <c r="I2299" s="24"/>
      <c r="J2299" s="34"/>
      <c r="K2299" s="106"/>
      <c r="L2299" s="79"/>
      <c r="M2299" s="34"/>
      <c r="N2299" s="79"/>
      <c r="O2299" s="31"/>
      <c r="P2299" s="53"/>
      <c r="Q2299" s="40"/>
      <c r="S2299" s="41" t="str">
        <f t="shared" si="1453"/>
        <v/>
      </c>
      <c r="T2299" s="41" t="str">
        <f t="shared" si="1454"/>
        <v/>
      </c>
      <c r="U2299" s="41" t="str">
        <f t="shared" si="1466"/>
        <v/>
      </c>
      <c r="W2299" s="74" t="str">
        <f>IF('Job Database'!$X2299="", "", 'Job Database'!$X2299)</f>
        <v/>
      </c>
      <c r="Y2299" s="41" t="str">
        <f>IF($W2299="", "", IF(COUNTIF($I$11:$I$3035, $W2299)&gt;0, "", MAX($Y$10:$Y2298)+1))</f>
        <v/>
      </c>
      <c r="Z2299" s="41">
        <v>2289</v>
      </c>
      <c r="AA2299" s="58" t="str">
        <f t="shared" si="1467"/>
        <v/>
      </c>
      <c r="AC2299" s="41" t="str">
        <f t="shared" si="1455"/>
        <v/>
      </c>
      <c r="AE2299" s="41" t="str">
        <f t="shared" si="1468"/>
        <v/>
      </c>
      <c r="AJ2299" s="154" t="str">
        <f t="shared" si="1469"/>
        <v/>
      </c>
      <c r="AL2299" s="120" t="str">
        <f t="shared" si="1470"/>
        <v/>
      </c>
      <c r="AM2299" s="104" t="str">
        <f t="shared" si="1471"/>
        <v/>
      </c>
      <c r="AN2299" s="104" t="str">
        <f t="shared" si="1472"/>
        <v/>
      </c>
      <c r="AO2299" s="104" t="str">
        <f t="shared" si="1456"/>
        <v/>
      </c>
      <c r="AP2299" s="104" t="str">
        <f t="shared" si="1457"/>
        <v/>
      </c>
      <c r="AQ2299" s="121" t="str">
        <f t="shared" si="1473"/>
        <v/>
      </c>
      <c r="AS2299" s="88" t="str">
        <f t="shared" si="1458"/>
        <v/>
      </c>
      <c r="AT2299" s="68" t="str">
        <f t="shared" si="1474"/>
        <v/>
      </c>
      <c r="AU2299" s="68" t="str">
        <f t="shared" si="1475"/>
        <v/>
      </c>
      <c r="AV2299" s="68" t="str">
        <f t="shared" si="1476"/>
        <v/>
      </c>
      <c r="AW2299" s="88" t="str">
        <f t="shared" si="1459"/>
        <v/>
      </c>
      <c r="AZ2299" s="88" t="str">
        <f t="shared" si="1460"/>
        <v/>
      </c>
      <c r="BA2299" s="68" t="str">
        <f t="shared" si="1461"/>
        <v/>
      </c>
      <c r="BB2299" s="68" t="str">
        <f t="shared" si="1462"/>
        <v/>
      </c>
      <c r="BC2299" s="68" t="str">
        <f t="shared" si="1463"/>
        <v/>
      </c>
      <c r="BD2299" s="69" t="str">
        <f t="shared" si="1464"/>
        <v/>
      </c>
      <c r="BE2299" s="69" t="str">
        <f t="shared" si="1477"/>
        <v/>
      </c>
      <c r="BT2299" s="138" t="str">
        <f t="shared" ca="1" si="1478"/>
        <v/>
      </c>
      <c r="BU2299" s="139" t="str">
        <f t="shared" ca="1" si="1479"/>
        <v/>
      </c>
      <c r="BW2299" s="138" t="str">
        <f t="shared" si="1480"/>
        <v/>
      </c>
      <c r="BX2299" s="104" t="str">
        <f t="shared" si="1481"/>
        <v/>
      </c>
      <c r="BY2299" s="139" t="str">
        <f t="shared" si="1482"/>
        <v/>
      </c>
      <c r="CA2299" s="138" t="str">
        <f t="shared" si="1483"/>
        <v/>
      </c>
      <c r="CB2299" s="104" t="str">
        <f t="shared" si="1484"/>
        <v/>
      </c>
      <c r="CC2299" s="139" t="str">
        <f t="shared" si="1485"/>
        <v/>
      </c>
      <c r="CE2299" s="162" t="str">
        <f t="shared" si="1486"/>
        <v/>
      </c>
      <c r="CF2299" s="163" t="str">
        <f t="shared" si="1487"/>
        <v/>
      </c>
      <c r="CG2299" s="164" t="str">
        <f t="shared" si="1488"/>
        <v/>
      </c>
      <c r="CI2299" s="162" t="str">
        <f t="shared" si="1489"/>
        <v/>
      </c>
      <c r="CJ2299" s="163" t="str">
        <f t="shared" si="1492"/>
        <v/>
      </c>
      <c r="CK2299" s="164" t="str">
        <f t="shared" si="1493"/>
        <v/>
      </c>
      <c r="CM2299" s="169" t="str">
        <f t="shared" si="1490"/>
        <v/>
      </c>
      <c r="CN2299" s="139" t="str">
        <f t="shared" si="1491"/>
        <v/>
      </c>
      <c r="CP2299" s="41" t="str">
        <f>IF($CM2299="", "", COUNTIF($CM$11:$CM$3035, "&lt;"&amp;$CM2299)+1+COUNTIF($CM$11:$CM2299, $CM2299)-1)</f>
        <v/>
      </c>
    </row>
    <row r="2300" spans="1:94" x14ac:dyDescent="0.25">
      <c r="A2300" s="40"/>
      <c r="B2300" s="82" t="str">
        <f>IF($I2300="", "", IFERROR(INDEX('Job Database'!$AE$11:$AE$3035, MATCH($I2300, 'Job Database'!$X$11:$X$3035, 0)), ""))</f>
        <v/>
      </c>
      <c r="C2300" s="69" t="str">
        <f>IF($I2300="", "", IF(COUNTIF('Job Database'!$X$11:$X$3035, $I2300)=0, $AC$5, $AC$4))</f>
        <v/>
      </c>
      <c r="D2300" s="40"/>
      <c r="E2300" s="85" t="str">
        <f>IF($I2300="", "", IF(IFERROR(INDEX('Job Database'!$M$11:$M$3035, MATCH($I2300, 'Job Database'!$X$11:$X$3035, 0)), "")="", "", IFERROR(INDEX('Job Database'!$M$11:$M$3035, MATCH($I2300, 'Job Database'!$X$11:$X$3035, 0)), "")))</f>
        <v/>
      </c>
      <c r="F2300" s="40"/>
      <c r="G2300" s="88" t="str">
        <f t="shared" si="1465"/>
        <v/>
      </c>
      <c r="H2300" s="40"/>
      <c r="I2300" s="24"/>
      <c r="J2300" s="34"/>
      <c r="K2300" s="106"/>
      <c r="L2300" s="79"/>
      <c r="M2300" s="34"/>
      <c r="N2300" s="79"/>
      <c r="O2300" s="31"/>
      <c r="P2300" s="53"/>
      <c r="Q2300" s="40"/>
      <c r="S2300" s="41" t="str">
        <f t="shared" si="1453"/>
        <v/>
      </c>
      <c r="T2300" s="41" t="str">
        <f t="shared" si="1454"/>
        <v/>
      </c>
      <c r="U2300" s="41" t="str">
        <f t="shared" si="1466"/>
        <v/>
      </c>
      <c r="W2300" s="74" t="str">
        <f>IF('Job Database'!$X2300="", "", 'Job Database'!$X2300)</f>
        <v/>
      </c>
      <c r="Y2300" s="41" t="str">
        <f>IF($W2300="", "", IF(COUNTIF($I$11:$I$3035, $W2300)&gt;0, "", MAX($Y$10:$Y2299)+1))</f>
        <v/>
      </c>
      <c r="Z2300" s="41">
        <v>2290</v>
      </c>
      <c r="AA2300" s="58" t="str">
        <f t="shared" si="1467"/>
        <v/>
      </c>
      <c r="AC2300" s="41" t="str">
        <f t="shared" si="1455"/>
        <v/>
      </c>
      <c r="AE2300" s="41" t="str">
        <f t="shared" si="1468"/>
        <v/>
      </c>
      <c r="AJ2300" s="154" t="str">
        <f t="shared" si="1469"/>
        <v/>
      </c>
      <c r="AL2300" s="120" t="str">
        <f t="shared" si="1470"/>
        <v/>
      </c>
      <c r="AM2300" s="104" t="str">
        <f t="shared" si="1471"/>
        <v/>
      </c>
      <c r="AN2300" s="104" t="str">
        <f t="shared" si="1472"/>
        <v/>
      </c>
      <c r="AO2300" s="104" t="str">
        <f t="shared" si="1456"/>
        <v/>
      </c>
      <c r="AP2300" s="104" t="str">
        <f t="shared" si="1457"/>
        <v/>
      </c>
      <c r="AQ2300" s="121" t="str">
        <f t="shared" si="1473"/>
        <v/>
      </c>
      <c r="AS2300" s="88" t="str">
        <f t="shared" si="1458"/>
        <v/>
      </c>
      <c r="AT2300" s="68" t="str">
        <f t="shared" si="1474"/>
        <v/>
      </c>
      <c r="AU2300" s="68" t="str">
        <f t="shared" si="1475"/>
        <v/>
      </c>
      <c r="AV2300" s="68" t="str">
        <f t="shared" si="1476"/>
        <v/>
      </c>
      <c r="AW2300" s="88" t="str">
        <f t="shared" si="1459"/>
        <v/>
      </c>
      <c r="AZ2300" s="88" t="str">
        <f t="shared" si="1460"/>
        <v/>
      </c>
      <c r="BA2300" s="68" t="str">
        <f t="shared" si="1461"/>
        <v/>
      </c>
      <c r="BB2300" s="68" t="str">
        <f t="shared" si="1462"/>
        <v/>
      </c>
      <c r="BC2300" s="68" t="str">
        <f t="shared" si="1463"/>
        <v/>
      </c>
      <c r="BD2300" s="69" t="str">
        <f t="shared" si="1464"/>
        <v/>
      </c>
      <c r="BE2300" s="69" t="str">
        <f t="shared" si="1477"/>
        <v/>
      </c>
      <c r="BT2300" s="138" t="str">
        <f t="shared" ca="1" si="1478"/>
        <v/>
      </c>
      <c r="BU2300" s="139" t="str">
        <f t="shared" ca="1" si="1479"/>
        <v/>
      </c>
      <c r="BW2300" s="138" t="str">
        <f t="shared" si="1480"/>
        <v/>
      </c>
      <c r="BX2300" s="104" t="str">
        <f t="shared" si="1481"/>
        <v/>
      </c>
      <c r="BY2300" s="139" t="str">
        <f t="shared" si="1482"/>
        <v/>
      </c>
      <c r="CA2300" s="138" t="str">
        <f t="shared" si="1483"/>
        <v/>
      </c>
      <c r="CB2300" s="104" t="str">
        <f t="shared" si="1484"/>
        <v/>
      </c>
      <c r="CC2300" s="139" t="str">
        <f t="shared" si="1485"/>
        <v/>
      </c>
      <c r="CE2300" s="162" t="str">
        <f t="shared" si="1486"/>
        <v/>
      </c>
      <c r="CF2300" s="163" t="str">
        <f t="shared" si="1487"/>
        <v/>
      </c>
      <c r="CG2300" s="164" t="str">
        <f t="shared" si="1488"/>
        <v/>
      </c>
      <c r="CI2300" s="162" t="str">
        <f t="shared" si="1489"/>
        <v/>
      </c>
      <c r="CJ2300" s="163" t="str">
        <f t="shared" si="1492"/>
        <v/>
      </c>
      <c r="CK2300" s="164" t="str">
        <f t="shared" si="1493"/>
        <v/>
      </c>
      <c r="CM2300" s="169" t="str">
        <f t="shared" si="1490"/>
        <v/>
      </c>
      <c r="CN2300" s="139" t="str">
        <f t="shared" si="1491"/>
        <v/>
      </c>
      <c r="CP2300" s="41" t="str">
        <f>IF($CM2300="", "", COUNTIF($CM$11:$CM$3035, "&lt;"&amp;$CM2300)+1+COUNTIF($CM$11:$CM2300, $CM2300)-1)</f>
        <v/>
      </c>
    </row>
    <row r="2301" spans="1:94" x14ac:dyDescent="0.25">
      <c r="A2301" s="40"/>
      <c r="B2301" s="82" t="str">
        <f>IF($I2301="", "", IFERROR(INDEX('Job Database'!$AE$11:$AE$3035, MATCH($I2301, 'Job Database'!$X$11:$X$3035, 0)), ""))</f>
        <v/>
      </c>
      <c r="C2301" s="69" t="str">
        <f>IF($I2301="", "", IF(COUNTIF('Job Database'!$X$11:$X$3035, $I2301)=0, $AC$5, $AC$4))</f>
        <v/>
      </c>
      <c r="D2301" s="40"/>
      <c r="E2301" s="85" t="str">
        <f>IF($I2301="", "", IF(IFERROR(INDEX('Job Database'!$M$11:$M$3035, MATCH($I2301, 'Job Database'!$X$11:$X$3035, 0)), "")="", "", IFERROR(INDEX('Job Database'!$M$11:$M$3035, MATCH($I2301, 'Job Database'!$X$11:$X$3035, 0)), "")))</f>
        <v/>
      </c>
      <c r="F2301" s="40"/>
      <c r="G2301" s="88" t="str">
        <f t="shared" si="1465"/>
        <v/>
      </c>
      <c r="H2301" s="40"/>
      <c r="I2301" s="24"/>
      <c r="J2301" s="34"/>
      <c r="K2301" s="106"/>
      <c r="L2301" s="79"/>
      <c r="M2301" s="34"/>
      <c r="N2301" s="79"/>
      <c r="O2301" s="31"/>
      <c r="P2301" s="53"/>
      <c r="Q2301" s="40"/>
      <c r="S2301" s="41" t="str">
        <f t="shared" si="1453"/>
        <v/>
      </c>
      <c r="T2301" s="41" t="str">
        <f t="shared" si="1454"/>
        <v/>
      </c>
      <c r="U2301" s="41" t="str">
        <f t="shared" si="1466"/>
        <v/>
      </c>
      <c r="W2301" s="74" t="str">
        <f>IF('Job Database'!$X2301="", "", 'Job Database'!$X2301)</f>
        <v/>
      </c>
      <c r="Y2301" s="41" t="str">
        <f>IF($W2301="", "", IF(COUNTIF($I$11:$I$3035, $W2301)&gt;0, "", MAX($Y$10:$Y2300)+1))</f>
        <v/>
      </c>
      <c r="Z2301" s="41">
        <v>2291</v>
      </c>
      <c r="AA2301" s="58" t="str">
        <f t="shared" si="1467"/>
        <v/>
      </c>
      <c r="AC2301" s="41" t="str">
        <f t="shared" si="1455"/>
        <v/>
      </c>
      <c r="AE2301" s="41" t="str">
        <f t="shared" si="1468"/>
        <v/>
      </c>
      <c r="AJ2301" s="154" t="str">
        <f t="shared" si="1469"/>
        <v/>
      </c>
      <c r="AL2301" s="120" t="str">
        <f t="shared" si="1470"/>
        <v/>
      </c>
      <c r="AM2301" s="104" t="str">
        <f t="shared" si="1471"/>
        <v/>
      </c>
      <c r="AN2301" s="104" t="str">
        <f t="shared" si="1472"/>
        <v/>
      </c>
      <c r="AO2301" s="104" t="str">
        <f t="shared" si="1456"/>
        <v/>
      </c>
      <c r="AP2301" s="104" t="str">
        <f t="shared" si="1457"/>
        <v/>
      </c>
      <c r="AQ2301" s="121" t="str">
        <f t="shared" si="1473"/>
        <v/>
      </c>
      <c r="AS2301" s="88" t="str">
        <f t="shared" si="1458"/>
        <v/>
      </c>
      <c r="AT2301" s="68" t="str">
        <f t="shared" si="1474"/>
        <v/>
      </c>
      <c r="AU2301" s="68" t="str">
        <f t="shared" si="1475"/>
        <v/>
      </c>
      <c r="AV2301" s="68" t="str">
        <f t="shared" si="1476"/>
        <v/>
      </c>
      <c r="AW2301" s="88" t="str">
        <f t="shared" si="1459"/>
        <v/>
      </c>
      <c r="AZ2301" s="88" t="str">
        <f t="shared" si="1460"/>
        <v/>
      </c>
      <c r="BA2301" s="68" t="str">
        <f t="shared" si="1461"/>
        <v/>
      </c>
      <c r="BB2301" s="68" t="str">
        <f t="shared" si="1462"/>
        <v/>
      </c>
      <c r="BC2301" s="68" t="str">
        <f t="shared" si="1463"/>
        <v/>
      </c>
      <c r="BD2301" s="69" t="str">
        <f t="shared" si="1464"/>
        <v/>
      </c>
      <c r="BE2301" s="69" t="str">
        <f t="shared" si="1477"/>
        <v/>
      </c>
      <c r="BT2301" s="138" t="str">
        <f t="shared" ca="1" si="1478"/>
        <v/>
      </c>
      <c r="BU2301" s="139" t="str">
        <f t="shared" ca="1" si="1479"/>
        <v/>
      </c>
      <c r="BW2301" s="138" t="str">
        <f t="shared" si="1480"/>
        <v/>
      </c>
      <c r="BX2301" s="104" t="str">
        <f t="shared" si="1481"/>
        <v/>
      </c>
      <c r="BY2301" s="139" t="str">
        <f t="shared" si="1482"/>
        <v/>
      </c>
      <c r="CA2301" s="138" t="str">
        <f t="shared" si="1483"/>
        <v/>
      </c>
      <c r="CB2301" s="104" t="str">
        <f t="shared" si="1484"/>
        <v/>
      </c>
      <c r="CC2301" s="139" t="str">
        <f t="shared" si="1485"/>
        <v/>
      </c>
      <c r="CE2301" s="162" t="str">
        <f t="shared" si="1486"/>
        <v/>
      </c>
      <c r="CF2301" s="163" t="str">
        <f t="shared" si="1487"/>
        <v/>
      </c>
      <c r="CG2301" s="164" t="str">
        <f t="shared" si="1488"/>
        <v/>
      </c>
      <c r="CI2301" s="162" t="str">
        <f t="shared" si="1489"/>
        <v/>
      </c>
      <c r="CJ2301" s="163" t="str">
        <f t="shared" si="1492"/>
        <v/>
      </c>
      <c r="CK2301" s="164" t="str">
        <f t="shared" si="1493"/>
        <v/>
      </c>
      <c r="CM2301" s="169" t="str">
        <f t="shared" si="1490"/>
        <v/>
      </c>
      <c r="CN2301" s="139" t="str">
        <f t="shared" si="1491"/>
        <v/>
      </c>
      <c r="CP2301" s="41" t="str">
        <f>IF($CM2301="", "", COUNTIF($CM$11:$CM$3035, "&lt;"&amp;$CM2301)+1+COUNTIF($CM$11:$CM2301, $CM2301)-1)</f>
        <v/>
      </c>
    </row>
    <row r="2302" spans="1:94" x14ac:dyDescent="0.25">
      <c r="A2302" s="40"/>
      <c r="B2302" s="82" t="str">
        <f>IF($I2302="", "", IFERROR(INDEX('Job Database'!$AE$11:$AE$3035, MATCH($I2302, 'Job Database'!$X$11:$X$3035, 0)), ""))</f>
        <v/>
      </c>
      <c r="C2302" s="69" t="str">
        <f>IF($I2302="", "", IF(COUNTIF('Job Database'!$X$11:$X$3035, $I2302)=0, $AC$5, $AC$4))</f>
        <v/>
      </c>
      <c r="D2302" s="40"/>
      <c r="E2302" s="85" t="str">
        <f>IF($I2302="", "", IF(IFERROR(INDEX('Job Database'!$M$11:$M$3035, MATCH($I2302, 'Job Database'!$X$11:$X$3035, 0)), "")="", "", IFERROR(INDEX('Job Database'!$M$11:$M$3035, MATCH($I2302, 'Job Database'!$X$11:$X$3035, 0)), "")))</f>
        <v/>
      </c>
      <c r="F2302" s="40"/>
      <c r="G2302" s="88" t="str">
        <f t="shared" si="1465"/>
        <v/>
      </c>
      <c r="H2302" s="40"/>
      <c r="I2302" s="24"/>
      <c r="J2302" s="34"/>
      <c r="K2302" s="106"/>
      <c r="L2302" s="79"/>
      <c r="M2302" s="34"/>
      <c r="N2302" s="79"/>
      <c r="O2302" s="31"/>
      <c r="P2302" s="53"/>
      <c r="Q2302" s="40"/>
      <c r="S2302" s="41" t="str">
        <f t="shared" si="1453"/>
        <v/>
      </c>
      <c r="T2302" s="41" t="str">
        <f t="shared" si="1454"/>
        <v/>
      </c>
      <c r="U2302" s="41" t="str">
        <f t="shared" si="1466"/>
        <v/>
      </c>
      <c r="W2302" s="74" t="str">
        <f>IF('Job Database'!$X2302="", "", 'Job Database'!$X2302)</f>
        <v/>
      </c>
      <c r="Y2302" s="41" t="str">
        <f>IF($W2302="", "", IF(COUNTIF($I$11:$I$3035, $W2302)&gt;0, "", MAX($Y$10:$Y2301)+1))</f>
        <v/>
      </c>
      <c r="Z2302" s="41">
        <v>2292</v>
      </c>
      <c r="AA2302" s="58" t="str">
        <f t="shared" si="1467"/>
        <v/>
      </c>
      <c r="AC2302" s="41" t="str">
        <f t="shared" si="1455"/>
        <v/>
      </c>
      <c r="AE2302" s="41" t="str">
        <f t="shared" si="1468"/>
        <v/>
      </c>
      <c r="AJ2302" s="154" t="str">
        <f t="shared" si="1469"/>
        <v/>
      </c>
      <c r="AL2302" s="120" t="str">
        <f t="shared" si="1470"/>
        <v/>
      </c>
      <c r="AM2302" s="104" t="str">
        <f t="shared" si="1471"/>
        <v/>
      </c>
      <c r="AN2302" s="104" t="str">
        <f t="shared" si="1472"/>
        <v/>
      </c>
      <c r="AO2302" s="104" t="str">
        <f t="shared" si="1456"/>
        <v/>
      </c>
      <c r="AP2302" s="104" t="str">
        <f t="shared" si="1457"/>
        <v/>
      </c>
      <c r="AQ2302" s="121" t="str">
        <f t="shared" si="1473"/>
        <v/>
      </c>
      <c r="AS2302" s="88" t="str">
        <f t="shared" si="1458"/>
        <v/>
      </c>
      <c r="AT2302" s="68" t="str">
        <f t="shared" si="1474"/>
        <v/>
      </c>
      <c r="AU2302" s="68" t="str">
        <f t="shared" si="1475"/>
        <v/>
      </c>
      <c r="AV2302" s="68" t="str">
        <f t="shared" si="1476"/>
        <v/>
      </c>
      <c r="AW2302" s="88" t="str">
        <f t="shared" si="1459"/>
        <v/>
      </c>
      <c r="AZ2302" s="88" t="str">
        <f t="shared" si="1460"/>
        <v/>
      </c>
      <c r="BA2302" s="68" t="str">
        <f t="shared" si="1461"/>
        <v/>
      </c>
      <c r="BB2302" s="68" t="str">
        <f t="shared" si="1462"/>
        <v/>
      </c>
      <c r="BC2302" s="68" t="str">
        <f t="shared" si="1463"/>
        <v/>
      </c>
      <c r="BD2302" s="69" t="str">
        <f t="shared" si="1464"/>
        <v/>
      </c>
      <c r="BE2302" s="69" t="str">
        <f t="shared" si="1477"/>
        <v/>
      </c>
      <c r="BT2302" s="138" t="str">
        <f t="shared" ca="1" si="1478"/>
        <v/>
      </c>
      <c r="BU2302" s="139" t="str">
        <f t="shared" ca="1" si="1479"/>
        <v/>
      </c>
      <c r="BW2302" s="138" t="str">
        <f t="shared" si="1480"/>
        <v/>
      </c>
      <c r="BX2302" s="104" t="str">
        <f t="shared" si="1481"/>
        <v/>
      </c>
      <c r="BY2302" s="139" t="str">
        <f t="shared" si="1482"/>
        <v/>
      </c>
      <c r="CA2302" s="138" t="str">
        <f t="shared" si="1483"/>
        <v/>
      </c>
      <c r="CB2302" s="104" t="str">
        <f t="shared" si="1484"/>
        <v/>
      </c>
      <c r="CC2302" s="139" t="str">
        <f t="shared" si="1485"/>
        <v/>
      </c>
      <c r="CE2302" s="162" t="str">
        <f t="shared" si="1486"/>
        <v/>
      </c>
      <c r="CF2302" s="163" t="str">
        <f t="shared" si="1487"/>
        <v/>
      </c>
      <c r="CG2302" s="164" t="str">
        <f t="shared" si="1488"/>
        <v/>
      </c>
      <c r="CI2302" s="162" t="str">
        <f t="shared" si="1489"/>
        <v/>
      </c>
      <c r="CJ2302" s="163" t="str">
        <f t="shared" si="1492"/>
        <v/>
      </c>
      <c r="CK2302" s="164" t="str">
        <f t="shared" si="1493"/>
        <v/>
      </c>
      <c r="CM2302" s="169" t="str">
        <f t="shared" si="1490"/>
        <v/>
      </c>
      <c r="CN2302" s="139" t="str">
        <f t="shared" si="1491"/>
        <v/>
      </c>
      <c r="CP2302" s="41" t="str">
        <f>IF($CM2302="", "", COUNTIF($CM$11:$CM$3035, "&lt;"&amp;$CM2302)+1+COUNTIF($CM$11:$CM2302, $CM2302)-1)</f>
        <v/>
      </c>
    </row>
    <row r="2303" spans="1:94" x14ac:dyDescent="0.25">
      <c r="A2303" s="40"/>
      <c r="B2303" s="82" t="str">
        <f>IF($I2303="", "", IFERROR(INDEX('Job Database'!$AE$11:$AE$3035, MATCH($I2303, 'Job Database'!$X$11:$X$3035, 0)), ""))</f>
        <v/>
      </c>
      <c r="C2303" s="69" t="str">
        <f>IF($I2303="", "", IF(COUNTIF('Job Database'!$X$11:$X$3035, $I2303)=0, $AC$5, $AC$4))</f>
        <v/>
      </c>
      <c r="D2303" s="40"/>
      <c r="E2303" s="85" t="str">
        <f>IF($I2303="", "", IF(IFERROR(INDEX('Job Database'!$M$11:$M$3035, MATCH($I2303, 'Job Database'!$X$11:$X$3035, 0)), "")="", "", IFERROR(INDEX('Job Database'!$M$11:$M$3035, MATCH($I2303, 'Job Database'!$X$11:$X$3035, 0)), "")))</f>
        <v/>
      </c>
      <c r="F2303" s="40"/>
      <c r="G2303" s="88" t="str">
        <f t="shared" si="1465"/>
        <v/>
      </c>
      <c r="H2303" s="40"/>
      <c r="I2303" s="24"/>
      <c r="J2303" s="34"/>
      <c r="K2303" s="106"/>
      <c r="L2303" s="79"/>
      <c r="M2303" s="34"/>
      <c r="N2303" s="79"/>
      <c r="O2303" s="31"/>
      <c r="P2303" s="53"/>
      <c r="Q2303" s="40"/>
      <c r="S2303" s="41" t="str">
        <f t="shared" si="1453"/>
        <v/>
      </c>
      <c r="T2303" s="41" t="str">
        <f t="shared" si="1454"/>
        <v/>
      </c>
      <c r="U2303" s="41" t="str">
        <f t="shared" si="1466"/>
        <v/>
      </c>
      <c r="W2303" s="74" t="str">
        <f>IF('Job Database'!$X2303="", "", 'Job Database'!$X2303)</f>
        <v/>
      </c>
      <c r="Y2303" s="41" t="str">
        <f>IF($W2303="", "", IF(COUNTIF($I$11:$I$3035, $W2303)&gt;0, "", MAX($Y$10:$Y2302)+1))</f>
        <v/>
      </c>
      <c r="Z2303" s="41">
        <v>2293</v>
      </c>
      <c r="AA2303" s="58" t="str">
        <f t="shared" si="1467"/>
        <v/>
      </c>
      <c r="AC2303" s="41" t="str">
        <f t="shared" si="1455"/>
        <v/>
      </c>
      <c r="AE2303" s="41" t="str">
        <f t="shared" si="1468"/>
        <v/>
      </c>
      <c r="AJ2303" s="154" t="str">
        <f t="shared" si="1469"/>
        <v/>
      </c>
      <c r="AL2303" s="120" t="str">
        <f t="shared" si="1470"/>
        <v/>
      </c>
      <c r="AM2303" s="104" t="str">
        <f t="shared" si="1471"/>
        <v/>
      </c>
      <c r="AN2303" s="104" t="str">
        <f t="shared" si="1472"/>
        <v/>
      </c>
      <c r="AO2303" s="104" t="str">
        <f t="shared" si="1456"/>
        <v/>
      </c>
      <c r="AP2303" s="104" t="str">
        <f t="shared" si="1457"/>
        <v/>
      </c>
      <c r="AQ2303" s="121" t="str">
        <f t="shared" si="1473"/>
        <v/>
      </c>
      <c r="AS2303" s="88" t="str">
        <f t="shared" si="1458"/>
        <v/>
      </c>
      <c r="AT2303" s="68" t="str">
        <f t="shared" si="1474"/>
        <v/>
      </c>
      <c r="AU2303" s="68" t="str">
        <f t="shared" si="1475"/>
        <v/>
      </c>
      <c r="AV2303" s="68" t="str">
        <f t="shared" si="1476"/>
        <v/>
      </c>
      <c r="AW2303" s="88" t="str">
        <f t="shared" si="1459"/>
        <v/>
      </c>
      <c r="AZ2303" s="88" t="str">
        <f t="shared" si="1460"/>
        <v/>
      </c>
      <c r="BA2303" s="68" t="str">
        <f t="shared" si="1461"/>
        <v/>
      </c>
      <c r="BB2303" s="68" t="str">
        <f t="shared" si="1462"/>
        <v/>
      </c>
      <c r="BC2303" s="68" t="str">
        <f t="shared" si="1463"/>
        <v/>
      </c>
      <c r="BD2303" s="69" t="str">
        <f t="shared" si="1464"/>
        <v/>
      </c>
      <c r="BE2303" s="69" t="str">
        <f t="shared" si="1477"/>
        <v/>
      </c>
      <c r="BT2303" s="138" t="str">
        <f t="shared" ca="1" si="1478"/>
        <v/>
      </c>
      <c r="BU2303" s="139" t="str">
        <f t="shared" ca="1" si="1479"/>
        <v/>
      </c>
      <c r="BW2303" s="138" t="str">
        <f t="shared" si="1480"/>
        <v/>
      </c>
      <c r="BX2303" s="104" t="str">
        <f t="shared" si="1481"/>
        <v/>
      </c>
      <c r="BY2303" s="139" t="str">
        <f t="shared" si="1482"/>
        <v/>
      </c>
      <c r="CA2303" s="138" t="str">
        <f t="shared" si="1483"/>
        <v/>
      </c>
      <c r="CB2303" s="104" t="str">
        <f t="shared" si="1484"/>
        <v/>
      </c>
      <c r="CC2303" s="139" t="str">
        <f t="shared" si="1485"/>
        <v/>
      </c>
      <c r="CE2303" s="162" t="str">
        <f t="shared" si="1486"/>
        <v/>
      </c>
      <c r="CF2303" s="163" t="str">
        <f t="shared" si="1487"/>
        <v/>
      </c>
      <c r="CG2303" s="164" t="str">
        <f t="shared" si="1488"/>
        <v/>
      </c>
      <c r="CI2303" s="162" t="str">
        <f t="shared" si="1489"/>
        <v/>
      </c>
      <c r="CJ2303" s="163" t="str">
        <f t="shared" si="1492"/>
        <v/>
      </c>
      <c r="CK2303" s="164" t="str">
        <f t="shared" si="1493"/>
        <v/>
      </c>
      <c r="CM2303" s="169" t="str">
        <f t="shared" si="1490"/>
        <v/>
      </c>
      <c r="CN2303" s="139" t="str">
        <f t="shared" si="1491"/>
        <v/>
      </c>
      <c r="CP2303" s="41" t="str">
        <f>IF($CM2303="", "", COUNTIF($CM$11:$CM$3035, "&lt;"&amp;$CM2303)+1+COUNTIF($CM$11:$CM2303, $CM2303)-1)</f>
        <v/>
      </c>
    </row>
    <row r="2304" spans="1:94" x14ac:dyDescent="0.25">
      <c r="A2304" s="40"/>
      <c r="B2304" s="82" t="str">
        <f>IF($I2304="", "", IFERROR(INDEX('Job Database'!$AE$11:$AE$3035, MATCH($I2304, 'Job Database'!$X$11:$X$3035, 0)), ""))</f>
        <v/>
      </c>
      <c r="C2304" s="69" t="str">
        <f>IF($I2304="", "", IF(COUNTIF('Job Database'!$X$11:$X$3035, $I2304)=0, $AC$5, $AC$4))</f>
        <v/>
      </c>
      <c r="D2304" s="40"/>
      <c r="E2304" s="85" t="str">
        <f>IF($I2304="", "", IF(IFERROR(INDEX('Job Database'!$M$11:$M$3035, MATCH($I2304, 'Job Database'!$X$11:$X$3035, 0)), "")="", "", IFERROR(INDEX('Job Database'!$M$11:$M$3035, MATCH($I2304, 'Job Database'!$X$11:$X$3035, 0)), "")))</f>
        <v/>
      </c>
      <c r="F2304" s="40"/>
      <c r="G2304" s="88" t="str">
        <f t="shared" si="1465"/>
        <v/>
      </c>
      <c r="H2304" s="40"/>
      <c r="I2304" s="24"/>
      <c r="J2304" s="34"/>
      <c r="K2304" s="106"/>
      <c r="L2304" s="79"/>
      <c r="M2304" s="34"/>
      <c r="N2304" s="79"/>
      <c r="O2304" s="31"/>
      <c r="P2304" s="53"/>
      <c r="Q2304" s="40"/>
      <c r="S2304" s="41" t="str">
        <f t="shared" si="1453"/>
        <v/>
      </c>
      <c r="T2304" s="41" t="str">
        <f t="shared" si="1454"/>
        <v/>
      </c>
      <c r="U2304" s="41" t="str">
        <f t="shared" si="1466"/>
        <v/>
      </c>
      <c r="W2304" s="74" t="str">
        <f>IF('Job Database'!$X2304="", "", 'Job Database'!$X2304)</f>
        <v/>
      </c>
      <c r="Y2304" s="41" t="str">
        <f>IF($W2304="", "", IF(COUNTIF($I$11:$I$3035, $W2304)&gt;0, "", MAX($Y$10:$Y2303)+1))</f>
        <v/>
      </c>
      <c r="Z2304" s="41">
        <v>2294</v>
      </c>
      <c r="AA2304" s="58" t="str">
        <f t="shared" si="1467"/>
        <v/>
      </c>
      <c r="AC2304" s="41" t="str">
        <f t="shared" si="1455"/>
        <v/>
      </c>
      <c r="AE2304" s="41" t="str">
        <f t="shared" si="1468"/>
        <v/>
      </c>
      <c r="AJ2304" s="154" t="str">
        <f t="shared" si="1469"/>
        <v/>
      </c>
      <c r="AL2304" s="120" t="str">
        <f t="shared" si="1470"/>
        <v/>
      </c>
      <c r="AM2304" s="104" t="str">
        <f t="shared" si="1471"/>
        <v/>
      </c>
      <c r="AN2304" s="104" t="str">
        <f t="shared" si="1472"/>
        <v/>
      </c>
      <c r="AO2304" s="104" t="str">
        <f t="shared" si="1456"/>
        <v/>
      </c>
      <c r="AP2304" s="104" t="str">
        <f t="shared" si="1457"/>
        <v/>
      </c>
      <c r="AQ2304" s="121" t="str">
        <f t="shared" si="1473"/>
        <v/>
      </c>
      <c r="AS2304" s="88" t="str">
        <f t="shared" si="1458"/>
        <v/>
      </c>
      <c r="AT2304" s="68" t="str">
        <f t="shared" si="1474"/>
        <v/>
      </c>
      <c r="AU2304" s="68" t="str">
        <f t="shared" si="1475"/>
        <v/>
      </c>
      <c r="AV2304" s="68" t="str">
        <f t="shared" si="1476"/>
        <v/>
      </c>
      <c r="AW2304" s="88" t="str">
        <f t="shared" si="1459"/>
        <v/>
      </c>
      <c r="AZ2304" s="88" t="str">
        <f t="shared" si="1460"/>
        <v/>
      </c>
      <c r="BA2304" s="68" t="str">
        <f t="shared" si="1461"/>
        <v/>
      </c>
      <c r="BB2304" s="68" t="str">
        <f t="shared" si="1462"/>
        <v/>
      </c>
      <c r="BC2304" s="68" t="str">
        <f t="shared" si="1463"/>
        <v/>
      </c>
      <c r="BD2304" s="69" t="str">
        <f t="shared" si="1464"/>
        <v/>
      </c>
      <c r="BE2304" s="69" t="str">
        <f t="shared" si="1477"/>
        <v/>
      </c>
      <c r="BT2304" s="138" t="str">
        <f t="shared" ca="1" si="1478"/>
        <v/>
      </c>
      <c r="BU2304" s="139" t="str">
        <f t="shared" ca="1" si="1479"/>
        <v/>
      </c>
      <c r="BW2304" s="138" t="str">
        <f t="shared" si="1480"/>
        <v/>
      </c>
      <c r="BX2304" s="104" t="str">
        <f t="shared" si="1481"/>
        <v/>
      </c>
      <c r="BY2304" s="139" t="str">
        <f t="shared" si="1482"/>
        <v/>
      </c>
      <c r="CA2304" s="138" t="str">
        <f t="shared" si="1483"/>
        <v/>
      </c>
      <c r="CB2304" s="104" t="str">
        <f t="shared" si="1484"/>
        <v/>
      </c>
      <c r="CC2304" s="139" t="str">
        <f t="shared" si="1485"/>
        <v/>
      </c>
      <c r="CE2304" s="162" t="str">
        <f t="shared" si="1486"/>
        <v/>
      </c>
      <c r="CF2304" s="163" t="str">
        <f t="shared" si="1487"/>
        <v/>
      </c>
      <c r="CG2304" s="164" t="str">
        <f t="shared" si="1488"/>
        <v/>
      </c>
      <c r="CI2304" s="162" t="str">
        <f t="shared" si="1489"/>
        <v/>
      </c>
      <c r="CJ2304" s="163" t="str">
        <f t="shared" si="1492"/>
        <v/>
      </c>
      <c r="CK2304" s="164" t="str">
        <f t="shared" si="1493"/>
        <v/>
      </c>
      <c r="CM2304" s="169" t="str">
        <f t="shared" si="1490"/>
        <v/>
      </c>
      <c r="CN2304" s="139" t="str">
        <f t="shared" si="1491"/>
        <v/>
      </c>
      <c r="CP2304" s="41" t="str">
        <f>IF($CM2304="", "", COUNTIF($CM$11:$CM$3035, "&lt;"&amp;$CM2304)+1+COUNTIF($CM$11:$CM2304, $CM2304)-1)</f>
        <v/>
      </c>
    </row>
    <row r="2305" spans="1:94" x14ac:dyDescent="0.25">
      <c r="A2305" s="40"/>
      <c r="B2305" s="82" t="str">
        <f>IF($I2305="", "", IFERROR(INDEX('Job Database'!$AE$11:$AE$3035, MATCH($I2305, 'Job Database'!$X$11:$X$3035, 0)), ""))</f>
        <v/>
      </c>
      <c r="C2305" s="69" t="str">
        <f>IF($I2305="", "", IF(COUNTIF('Job Database'!$X$11:$X$3035, $I2305)=0, $AC$5, $AC$4))</f>
        <v/>
      </c>
      <c r="D2305" s="40"/>
      <c r="E2305" s="85" t="str">
        <f>IF($I2305="", "", IF(IFERROR(INDEX('Job Database'!$M$11:$M$3035, MATCH($I2305, 'Job Database'!$X$11:$X$3035, 0)), "")="", "", IFERROR(INDEX('Job Database'!$M$11:$M$3035, MATCH($I2305, 'Job Database'!$X$11:$X$3035, 0)), "")))</f>
        <v/>
      </c>
      <c r="F2305" s="40"/>
      <c r="G2305" s="88" t="str">
        <f t="shared" si="1465"/>
        <v/>
      </c>
      <c r="H2305" s="40"/>
      <c r="I2305" s="24"/>
      <c r="J2305" s="34"/>
      <c r="K2305" s="106"/>
      <c r="L2305" s="79"/>
      <c r="M2305" s="34"/>
      <c r="N2305" s="79"/>
      <c r="O2305" s="31"/>
      <c r="P2305" s="53"/>
      <c r="Q2305" s="40"/>
      <c r="S2305" s="41" t="str">
        <f t="shared" si="1453"/>
        <v/>
      </c>
      <c r="T2305" s="41" t="str">
        <f t="shared" si="1454"/>
        <v/>
      </c>
      <c r="U2305" s="41" t="str">
        <f t="shared" si="1466"/>
        <v/>
      </c>
      <c r="W2305" s="74" t="str">
        <f>IF('Job Database'!$X2305="", "", 'Job Database'!$X2305)</f>
        <v/>
      </c>
      <c r="Y2305" s="41" t="str">
        <f>IF($W2305="", "", IF(COUNTIF($I$11:$I$3035, $W2305)&gt;0, "", MAX($Y$10:$Y2304)+1))</f>
        <v/>
      </c>
      <c r="Z2305" s="41">
        <v>2295</v>
      </c>
      <c r="AA2305" s="58" t="str">
        <f t="shared" si="1467"/>
        <v/>
      </c>
      <c r="AC2305" s="41" t="str">
        <f t="shared" si="1455"/>
        <v/>
      </c>
      <c r="AE2305" s="41" t="str">
        <f t="shared" si="1468"/>
        <v/>
      </c>
      <c r="AJ2305" s="154" t="str">
        <f t="shared" si="1469"/>
        <v/>
      </c>
      <c r="AL2305" s="120" t="str">
        <f t="shared" si="1470"/>
        <v/>
      </c>
      <c r="AM2305" s="104" t="str">
        <f t="shared" si="1471"/>
        <v/>
      </c>
      <c r="AN2305" s="104" t="str">
        <f t="shared" si="1472"/>
        <v/>
      </c>
      <c r="AO2305" s="104" t="str">
        <f t="shared" si="1456"/>
        <v/>
      </c>
      <c r="AP2305" s="104" t="str">
        <f t="shared" si="1457"/>
        <v/>
      </c>
      <c r="AQ2305" s="121" t="str">
        <f t="shared" si="1473"/>
        <v/>
      </c>
      <c r="AS2305" s="88" t="str">
        <f t="shared" si="1458"/>
        <v/>
      </c>
      <c r="AT2305" s="68" t="str">
        <f t="shared" si="1474"/>
        <v/>
      </c>
      <c r="AU2305" s="68" t="str">
        <f t="shared" si="1475"/>
        <v/>
      </c>
      <c r="AV2305" s="68" t="str">
        <f t="shared" si="1476"/>
        <v/>
      </c>
      <c r="AW2305" s="88" t="str">
        <f t="shared" si="1459"/>
        <v/>
      </c>
      <c r="AZ2305" s="88" t="str">
        <f t="shared" si="1460"/>
        <v/>
      </c>
      <c r="BA2305" s="68" t="str">
        <f t="shared" si="1461"/>
        <v/>
      </c>
      <c r="BB2305" s="68" t="str">
        <f t="shared" si="1462"/>
        <v/>
      </c>
      <c r="BC2305" s="68" t="str">
        <f t="shared" si="1463"/>
        <v/>
      </c>
      <c r="BD2305" s="69" t="str">
        <f t="shared" si="1464"/>
        <v/>
      </c>
      <c r="BE2305" s="69" t="str">
        <f t="shared" si="1477"/>
        <v/>
      </c>
      <c r="BT2305" s="138" t="str">
        <f t="shared" ca="1" si="1478"/>
        <v/>
      </c>
      <c r="BU2305" s="139" t="str">
        <f t="shared" ca="1" si="1479"/>
        <v/>
      </c>
      <c r="BW2305" s="138" t="str">
        <f t="shared" si="1480"/>
        <v/>
      </c>
      <c r="BX2305" s="104" t="str">
        <f t="shared" si="1481"/>
        <v/>
      </c>
      <c r="BY2305" s="139" t="str">
        <f t="shared" si="1482"/>
        <v/>
      </c>
      <c r="CA2305" s="138" t="str">
        <f t="shared" si="1483"/>
        <v/>
      </c>
      <c r="CB2305" s="104" t="str">
        <f t="shared" si="1484"/>
        <v/>
      </c>
      <c r="CC2305" s="139" t="str">
        <f t="shared" si="1485"/>
        <v/>
      </c>
      <c r="CE2305" s="162" t="str">
        <f t="shared" si="1486"/>
        <v/>
      </c>
      <c r="CF2305" s="163" t="str">
        <f t="shared" si="1487"/>
        <v/>
      </c>
      <c r="CG2305" s="164" t="str">
        <f t="shared" si="1488"/>
        <v/>
      </c>
      <c r="CI2305" s="162" t="str">
        <f t="shared" si="1489"/>
        <v/>
      </c>
      <c r="CJ2305" s="163" t="str">
        <f t="shared" si="1492"/>
        <v/>
      </c>
      <c r="CK2305" s="164" t="str">
        <f t="shared" si="1493"/>
        <v/>
      </c>
      <c r="CM2305" s="169" t="str">
        <f t="shared" si="1490"/>
        <v/>
      </c>
      <c r="CN2305" s="139" t="str">
        <f t="shared" si="1491"/>
        <v/>
      </c>
      <c r="CP2305" s="41" t="str">
        <f>IF($CM2305="", "", COUNTIF($CM$11:$CM$3035, "&lt;"&amp;$CM2305)+1+COUNTIF($CM$11:$CM2305, $CM2305)-1)</f>
        <v/>
      </c>
    </row>
    <row r="2306" spans="1:94" x14ac:dyDescent="0.25">
      <c r="A2306" s="40"/>
      <c r="B2306" s="82" t="str">
        <f>IF($I2306="", "", IFERROR(INDEX('Job Database'!$AE$11:$AE$3035, MATCH($I2306, 'Job Database'!$X$11:$X$3035, 0)), ""))</f>
        <v/>
      </c>
      <c r="C2306" s="69" t="str">
        <f>IF($I2306="", "", IF(COUNTIF('Job Database'!$X$11:$X$3035, $I2306)=0, $AC$5, $AC$4))</f>
        <v/>
      </c>
      <c r="D2306" s="40"/>
      <c r="E2306" s="85" t="str">
        <f>IF($I2306="", "", IF(IFERROR(INDEX('Job Database'!$M$11:$M$3035, MATCH($I2306, 'Job Database'!$X$11:$X$3035, 0)), "")="", "", IFERROR(INDEX('Job Database'!$M$11:$M$3035, MATCH($I2306, 'Job Database'!$X$11:$X$3035, 0)), "")))</f>
        <v/>
      </c>
      <c r="F2306" s="40"/>
      <c r="G2306" s="88" t="str">
        <f t="shared" si="1465"/>
        <v/>
      </c>
      <c r="H2306" s="40"/>
      <c r="I2306" s="24"/>
      <c r="J2306" s="34"/>
      <c r="K2306" s="106"/>
      <c r="L2306" s="79"/>
      <c r="M2306" s="34"/>
      <c r="N2306" s="79"/>
      <c r="O2306" s="31"/>
      <c r="P2306" s="53"/>
      <c r="Q2306" s="40"/>
      <c r="S2306" s="41" t="str">
        <f t="shared" si="1453"/>
        <v/>
      </c>
      <c r="T2306" s="41" t="str">
        <f t="shared" si="1454"/>
        <v/>
      </c>
      <c r="U2306" s="41" t="str">
        <f t="shared" si="1466"/>
        <v/>
      </c>
      <c r="W2306" s="74" t="str">
        <f>IF('Job Database'!$X2306="", "", 'Job Database'!$X2306)</f>
        <v/>
      </c>
      <c r="Y2306" s="41" t="str">
        <f>IF($W2306="", "", IF(COUNTIF($I$11:$I$3035, $W2306)&gt;0, "", MAX($Y$10:$Y2305)+1))</f>
        <v/>
      </c>
      <c r="Z2306" s="41">
        <v>2296</v>
      </c>
      <c r="AA2306" s="58" t="str">
        <f t="shared" si="1467"/>
        <v/>
      </c>
      <c r="AC2306" s="41" t="str">
        <f t="shared" si="1455"/>
        <v/>
      </c>
      <c r="AE2306" s="41" t="str">
        <f t="shared" si="1468"/>
        <v/>
      </c>
      <c r="AJ2306" s="154" t="str">
        <f t="shared" si="1469"/>
        <v/>
      </c>
      <c r="AL2306" s="120" t="str">
        <f t="shared" si="1470"/>
        <v/>
      </c>
      <c r="AM2306" s="104" t="str">
        <f t="shared" si="1471"/>
        <v/>
      </c>
      <c r="AN2306" s="104" t="str">
        <f t="shared" si="1472"/>
        <v/>
      </c>
      <c r="AO2306" s="104" t="str">
        <f t="shared" si="1456"/>
        <v/>
      </c>
      <c r="AP2306" s="104" t="str">
        <f t="shared" si="1457"/>
        <v/>
      </c>
      <c r="AQ2306" s="121" t="str">
        <f t="shared" si="1473"/>
        <v/>
      </c>
      <c r="AS2306" s="88" t="str">
        <f t="shared" si="1458"/>
        <v/>
      </c>
      <c r="AT2306" s="68" t="str">
        <f t="shared" si="1474"/>
        <v/>
      </c>
      <c r="AU2306" s="68" t="str">
        <f t="shared" si="1475"/>
        <v/>
      </c>
      <c r="AV2306" s="68" t="str">
        <f t="shared" si="1476"/>
        <v/>
      </c>
      <c r="AW2306" s="88" t="str">
        <f t="shared" si="1459"/>
        <v/>
      </c>
      <c r="AZ2306" s="88" t="str">
        <f t="shared" si="1460"/>
        <v/>
      </c>
      <c r="BA2306" s="68" t="str">
        <f t="shared" si="1461"/>
        <v/>
      </c>
      <c r="BB2306" s="68" t="str">
        <f t="shared" si="1462"/>
        <v/>
      </c>
      <c r="BC2306" s="68" t="str">
        <f t="shared" si="1463"/>
        <v/>
      </c>
      <c r="BD2306" s="69" t="str">
        <f t="shared" si="1464"/>
        <v/>
      </c>
      <c r="BE2306" s="69" t="str">
        <f t="shared" si="1477"/>
        <v/>
      </c>
      <c r="BT2306" s="138" t="str">
        <f t="shared" ca="1" si="1478"/>
        <v/>
      </c>
      <c r="BU2306" s="139" t="str">
        <f t="shared" ca="1" si="1479"/>
        <v/>
      </c>
      <c r="BW2306" s="138" t="str">
        <f t="shared" si="1480"/>
        <v/>
      </c>
      <c r="BX2306" s="104" t="str">
        <f t="shared" si="1481"/>
        <v/>
      </c>
      <c r="BY2306" s="139" t="str">
        <f t="shared" si="1482"/>
        <v/>
      </c>
      <c r="CA2306" s="138" t="str">
        <f t="shared" si="1483"/>
        <v/>
      </c>
      <c r="CB2306" s="104" t="str">
        <f t="shared" si="1484"/>
        <v/>
      </c>
      <c r="CC2306" s="139" t="str">
        <f t="shared" si="1485"/>
        <v/>
      </c>
      <c r="CE2306" s="162" t="str">
        <f t="shared" si="1486"/>
        <v/>
      </c>
      <c r="CF2306" s="163" t="str">
        <f t="shared" si="1487"/>
        <v/>
      </c>
      <c r="CG2306" s="164" t="str">
        <f t="shared" si="1488"/>
        <v/>
      </c>
      <c r="CI2306" s="162" t="str">
        <f t="shared" si="1489"/>
        <v/>
      </c>
      <c r="CJ2306" s="163" t="str">
        <f t="shared" si="1492"/>
        <v/>
      </c>
      <c r="CK2306" s="164" t="str">
        <f t="shared" si="1493"/>
        <v/>
      </c>
      <c r="CM2306" s="169" t="str">
        <f t="shared" si="1490"/>
        <v/>
      </c>
      <c r="CN2306" s="139" t="str">
        <f t="shared" si="1491"/>
        <v/>
      </c>
      <c r="CP2306" s="41" t="str">
        <f>IF($CM2306="", "", COUNTIF($CM$11:$CM$3035, "&lt;"&amp;$CM2306)+1+COUNTIF($CM$11:$CM2306, $CM2306)-1)</f>
        <v/>
      </c>
    </row>
    <row r="2307" spans="1:94" x14ac:dyDescent="0.25">
      <c r="A2307" s="40"/>
      <c r="B2307" s="82" t="str">
        <f>IF($I2307="", "", IFERROR(INDEX('Job Database'!$AE$11:$AE$3035, MATCH($I2307, 'Job Database'!$X$11:$X$3035, 0)), ""))</f>
        <v/>
      </c>
      <c r="C2307" s="69" t="str">
        <f>IF($I2307="", "", IF(COUNTIF('Job Database'!$X$11:$X$3035, $I2307)=0, $AC$5, $AC$4))</f>
        <v/>
      </c>
      <c r="D2307" s="40"/>
      <c r="E2307" s="85" t="str">
        <f>IF($I2307="", "", IF(IFERROR(INDEX('Job Database'!$M$11:$M$3035, MATCH($I2307, 'Job Database'!$X$11:$X$3035, 0)), "")="", "", IFERROR(INDEX('Job Database'!$M$11:$M$3035, MATCH($I2307, 'Job Database'!$X$11:$X$3035, 0)), "")))</f>
        <v/>
      </c>
      <c r="F2307" s="40"/>
      <c r="G2307" s="88" t="str">
        <f t="shared" si="1465"/>
        <v/>
      </c>
      <c r="H2307" s="40"/>
      <c r="I2307" s="24"/>
      <c r="J2307" s="34"/>
      <c r="K2307" s="106"/>
      <c r="L2307" s="79"/>
      <c r="M2307" s="34"/>
      <c r="N2307" s="79"/>
      <c r="O2307" s="31"/>
      <c r="P2307" s="53"/>
      <c r="Q2307" s="40"/>
      <c r="S2307" s="41" t="str">
        <f t="shared" si="1453"/>
        <v/>
      </c>
      <c r="T2307" s="41" t="str">
        <f t="shared" si="1454"/>
        <v/>
      </c>
      <c r="U2307" s="41" t="str">
        <f t="shared" si="1466"/>
        <v/>
      </c>
      <c r="W2307" s="74" t="str">
        <f>IF('Job Database'!$X2307="", "", 'Job Database'!$X2307)</f>
        <v/>
      </c>
      <c r="Y2307" s="41" t="str">
        <f>IF($W2307="", "", IF(COUNTIF($I$11:$I$3035, $W2307)&gt;0, "", MAX($Y$10:$Y2306)+1))</f>
        <v/>
      </c>
      <c r="Z2307" s="41">
        <v>2297</v>
      </c>
      <c r="AA2307" s="58" t="str">
        <f t="shared" si="1467"/>
        <v/>
      </c>
      <c r="AC2307" s="41" t="str">
        <f t="shared" si="1455"/>
        <v/>
      </c>
      <c r="AE2307" s="41" t="str">
        <f t="shared" si="1468"/>
        <v/>
      </c>
      <c r="AJ2307" s="154" t="str">
        <f t="shared" si="1469"/>
        <v/>
      </c>
      <c r="AL2307" s="120" t="str">
        <f t="shared" si="1470"/>
        <v/>
      </c>
      <c r="AM2307" s="104" t="str">
        <f t="shared" si="1471"/>
        <v/>
      </c>
      <c r="AN2307" s="104" t="str">
        <f t="shared" si="1472"/>
        <v/>
      </c>
      <c r="AO2307" s="104" t="str">
        <f t="shared" si="1456"/>
        <v/>
      </c>
      <c r="AP2307" s="104" t="str">
        <f t="shared" si="1457"/>
        <v/>
      </c>
      <c r="AQ2307" s="121" t="str">
        <f t="shared" si="1473"/>
        <v/>
      </c>
      <c r="AS2307" s="88" t="str">
        <f t="shared" si="1458"/>
        <v/>
      </c>
      <c r="AT2307" s="68" t="str">
        <f t="shared" si="1474"/>
        <v/>
      </c>
      <c r="AU2307" s="68" t="str">
        <f t="shared" si="1475"/>
        <v/>
      </c>
      <c r="AV2307" s="68" t="str">
        <f t="shared" si="1476"/>
        <v/>
      </c>
      <c r="AW2307" s="88" t="str">
        <f t="shared" si="1459"/>
        <v/>
      </c>
      <c r="AZ2307" s="88" t="str">
        <f t="shared" si="1460"/>
        <v/>
      </c>
      <c r="BA2307" s="68" t="str">
        <f t="shared" si="1461"/>
        <v/>
      </c>
      <c r="BB2307" s="68" t="str">
        <f t="shared" si="1462"/>
        <v/>
      </c>
      <c r="BC2307" s="68" t="str">
        <f t="shared" si="1463"/>
        <v/>
      </c>
      <c r="BD2307" s="69" t="str">
        <f t="shared" si="1464"/>
        <v/>
      </c>
      <c r="BE2307" s="69" t="str">
        <f t="shared" si="1477"/>
        <v/>
      </c>
      <c r="BT2307" s="138" t="str">
        <f t="shared" ca="1" si="1478"/>
        <v/>
      </c>
      <c r="BU2307" s="139" t="str">
        <f t="shared" ca="1" si="1479"/>
        <v/>
      </c>
      <c r="BW2307" s="138" t="str">
        <f t="shared" si="1480"/>
        <v/>
      </c>
      <c r="BX2307" s="104" t="str">
        <f t="shared" si="1481"/>
        <v/>
      </c>
      <c r="BY2307" s="139" t="str">
        <f t="shared" si="1482"/>
        <v/>
      </c>
      <c r="CA2307" s="138" t="str">
        <f t="shared" si="1483"/>
        <v/>
      </c>
      <c r="CB2307" s="104" t="str">
        <f t="shared" si="1484"/>
        <v/>
      </c>
      <c r="CC2307" s="139" t="str">
        <f t="shared" si="1485"/>
        <v/>
      </c>
      <c r="CE2307" s="162" t="str">
        <f t="shared" si="1486"/>
        <v/>
      </c>
      <c r="CF2307" s="163" t="str">
        <f t="shared" si="1487"/>
        <v/>
      </c>
      <c r="CG2307" s="164" t="str">
        <f t="shared" si="1488"/>
        <v/>
      </c>
      <c r="CI2307" s="162" t="str">
        <f t="shared" si="1489"/>
        <v/>
      </c>
      <c r="CJ2307" s="163" t="str">
        <f t="shared" si="1492"/>
        <v/>
      </c>
      <c r="CK2307" s="164" t="str">
        <f t="shared" si="1493"/>
        <v/>
      </c>
      <c r="CM2307" s="169" t="str">
        <f t="shared" si="1490"/>
        <v/>
      </c>
      <c r="CN2307" s="139" t="str">
        <f t="shared" si="1491"/>
        <v/>
      </c>
      <c r="CP2307" s="41" t="str">
        <f>IF($CM2307="", "", COUNTIF($CM$11:$CM$3035, "&lt;"&amp;$CM2307)+1+COUNTIF($CM$11:$CM2307, $CM2307)-1)</f>
        <v/>
      </c>
    </row>
    <row r="2308" spans="1:94" x14ac:dyDescent="0.25">
      <c r="A2308" s="40"/>
      <c r="B2308" s="82" t="str">
        <f>IF($I2308="", "", IFERROR(INDEX('Job Database'!$AE$11:$AE$3035, MATCH($I2308, 'Job Database'!$X$11:$X$3035, 0)), ""))</f>
        <v/>
      </c>
      <c r="C2308" s="69" t="str">
        <f>IF($I2308="", "", IF(COUNTIF('Job Database'!$X$11:$X$3035, $I2308)=0, $AC$5, $AC$4))</f>
        <v/>
      </c>
      <c r="D2308" s="40"/>
      <c r="E2308" s="85" t="str">
        <f>IF($I2308="", "", IF(IFERROR(INDEX('Job Database'!$M$11:$M$3035, MATCH($I2308, 'Job Database'!$X$11:$X$3035, 0)), "")="", "", IFERROR(INDEX('Job Database'!$M$11:$M$3035, MATCH($I2308, 'Job Database'!$X$11:$X$3035, 0)), "")))</f>
        <v/>
      </c>
      <c r="F2308" s="40"/>
      <c r="G2308" s="88" t="str">
        <f t="shared" si="1465"/>
        <v/>
      </c>
      <c r="H2308" s="40"/>
      <c r="I2308" s="24"/>
      <c r="J2308" s="34"/>
      <c r="K2308" s="106"/>
      <c r="L2308" s="79"/>
      <c r="M2308" s="34"/>
      <c r="N2308" s="79"/>
      <c r="O2308" s="31"/>
      <c r="P2308" s="53"/>
      <c r="Q2308" s="40"/>
      <c r="S2308" s="41" t="str">
        <f t="shared" si="1453"/>
        <v/>
      </c>
      <c r="T2308" s="41" t="str">
        <f t="shared" si="1454"/>
        <v/>
      </c>
      <c r="U2308" s="41" t="str">
        <f t="shared" si="1466"/>
        <v/>
      </c>
      <c r="W2308" s="74" t="str">
        <f>IF('Job Database'!$X2308="", "", 'Job Database'!$X2308)</f>
        <v/>
      </c>
      <c r="Y2308" s="41" t="str">
        <f>IF($W2308="", "", IF(COUNTIF($I$11:$I$3035, $W2308)&gt;0, "", MAX($Y$10:$Y2307)+1))</f>
        <v/>
      </c>
      <c r="Z2308" s="41">
        <v>2298</v>
      </c>
      <c r="AA2308" s="58" t="str">
        <f t="shared" si="1467"/>
        <v/>
      </c>
      <c r="AC2308" s="41" t="str">
        <f t="shared" si="1455"/>
        <v/>
      </c>
      <c r="AE2308" s="41" t="str">
        <f t="shared" si="1468"/>
        <v/>
      </c>
      <c r="AJ2308" s="154" t="str">
        <f t="shared" si="1469"/>
        <v/>
      </c>
      <c r="AL2308" s="120" t="str">
        <f t="shared" si="1470"/>
        <v/>
      </c>
      <c r="AM2308" s="104" t="str">
        <f t="shared" si="1471"/>
        <v/>
      </c>
      <c r="AN2308" s="104" t="str">
        <f t="shared" si="1472"/>
        <v/>
      </c>
      <c r="AO2308" s="104" t="str">
        <f t="shared" si="1456"/>
        <v/>
      </c>
      <c r="AP2308" s="104" t="str">
        <f t="shared" si="1457"/>
        <v/>
      </c>
      <c r="AQ2308" s="121" t="str">
        <f t="shared" si="1473"/>
        <v/>
      </c>
      <c r="AS2308" s="88" t="str">
        <f t="shared" si="1458"/>
        <v/>
      </c>
      <c r="AT2308" s="68" t="str">
        <f t="shared" si="1474"/>
        <v/>
      </c>
      <c r="AU2308" s="68" t="str">
        <f t="shared" si="1475"/>
        <v/>
      </c>
      <c r="AV2308" s="68" t="str">
        <f t="shared" si="1476"/>
        <v/>
      </c>
      <c r="AW2308" s="88" t="str">
        <f t="shared" si="1459"/>
        <v/>
      </c>
      <c r="AZ2308" s="88" t="str">
        <f t="shared" si="1460"/>
        <v/>
      </c>
      <c r="BA2308" s="68" t="str">
        <f t="shared" si="1461"/>
        <v/>
      </c>
      <c r="BB2308" s="68" t="str">
        <f t="shared" si="1462"/>
        <v/>
      </c>
      <c r="BC2308" s="68" t="str">
        <f t="shared" si="1463"/>
        <v/>
      </c>
      <c r="BD2308" s="69" t="str">
        <f t="shared" si="1464"/>
        <v/>
      </c>
      <c r="BE2308" s="69" t="str">
        <f t="shared" si="1477"/>
        <v/>
      </c>
      <c r="BT2308" s="138" t="str">
        <f t="shared" ca="1" si="1478"/>
        <v/>
      </c>
      <c r="BU2308" s="139" t="str">
        <f t="shared" ca="1" si="1479"/>
        <v/>
      </c>
      <c r="BW2308" s="138" t="str">
        <f t="shared" si="1480"/>
        <v/>
      </c>
      <c r="BX2308" s="104" t="str">
        <f t="shared" si="1481"/>
        <v/>
      </c>
      <c r="BY2308" s="139" t="str">
        <f t="shared" si="1482"/>
        <v/>
      </c>
      <c r="CA2308" s="138" t="str">
        <f t="shared" si="1483"/>
        <v/>
      </c>
      <c r="CB2308" s="104" t="str">
        <f t="shared" si="1484"/>
        <v/>
      </c>
      <c r="CC2308" s="139" t="str">
        <f t="shared" si="1485"/>
        <v/>
      </c>
      <c r="CE2308" s="162" t="str">
        <f t="shared" si="1486"/>
        <v/>
      </c>
      <c r="CF2308" s="163" t="str">
        <f t="shared" si="1487"/>
        <v/>
      </c>
      <c r="CG2308" s="164" t="str">
        <f t="shared" si="1488"/>
        <v/>
      </c>
      <c r="CI2308" s="162" t="str">
        <f t="shared" si="1489"/>
        <v/>
      </c>
      <c r="CJ2308" s="163" t="str">
        <f t="shared" si="1492"/>
        <v/>
      </c>
      <c r="CK2308" s="164" t="str">
        <f t="shared" si="1493"/>
        <v/>
      </c>
      <c r="CM2308" s="169" t="str">
        <f t="shared" si="1490"/>
        <v/>
      </c>
      <c r="CN2308" s="139" t="str">
        <f t="shared" si="1491"/>
        <v/>
      </c>
      <c r="CP2308" s="41" t="str">
        <f>IF($CM2308="", "", COUNTIF($CM$11:$CM$3035, "&lt;"&amp;$CM2308)+1+COUNTIF($CM$11:$CM2308, $CM2308)-1)</f>
        <v/>
      </c>
    </row>
    <row r="2309" spans="1:94" x14ac:dyDescent="0.25">
      <c r="A2309" s="40"/>
      <c r="B2309" s="82" t="str">
        <f>IF($I2309="", "", IFERROR(INDEX('Job Database'!$AE$11:$AE$3035, MATCH($I2309, 'Job Database'!$X$11:$X$3035, 0)), ""))</f>
        <v/>
      </c>
      <c r="C2309" s="69" t="str">
        <f>IF($I2309="", "", IF(COUNTIF('Job Database'!$X$11:$X$3035, $I2309)=0, $AC$5, $AC$4))</f>
        <v/>
      </c>
      <c r="D2309" s="40"/>
      <c r="E2309" s="85" t="str">
        <f>IF($I2309="", "", IF(IFERROR(INDEX('Job Database'!$M$11:$M$3035, MATCH($I2309, 'Job Database'!$X$11:$X$3035, 0)), "")="", "", IFERROR(INDEX('Job Database'!$M$11:$M$3035, MATCH($I2309, 'Job Database'!$X$11:$X$3035, 0)), "")))</f>
        <v/>
      </c>
      <c r="F2309" s="40"/>
      <c r="G2309" s="88" t="str">
        <f t="shared" si="1465"/>
        <v/>
      </c>
      <c r="H2309" s="40"/>
      <c r="I2309" s="24"/>
      <c r="J2309" s="34"/>
      <c r="K2309" s="106"/>
      <c r="L2309" s="79"/>
      <c r="M2309" s="34"/>
      <c r="N2309" s="79"/>
      <c r="O2309" s="31"/>
      <c r="P2309" s="53"/>
      <c r="Q2309" s="40"/>
      <c r="S2309" s="41" t="str">
        <f t="shared" si="1453"/>
        <v/>
      </c>
      <c r="T2309" s="41" t="str">
        <f t="shared" si="1454"/>
        <v/>
      </c>
      <c r="U2309" s="41" t="str">
        <f t="shared" si="1466"/>
        <v/>
      </c>
      <c r="W2309" s="74" t="str">
        <f>IF('Job Database'!$X2309="", "", 'Job Database'!$X2309)</f>
        <v/>
      </c>
      <c r="Y2309" s="41" t="str">
        <f>IF($W2309="", "", IF(COUNTIF($I$11:$I$3035, $W2309)&gt;0, "", MAX($Y$10:$Y2308)+1))</f>
        <v/>
      </c>
      <c r="Z2309" s="41">
        <v>2299</v>
      </c>
      <c r="AA2309" s="58" t="str">
        <f t="shared" si="1467"/>
        <v/>
      </c>
      <c r="AC2309" s="41" t="str">
        <f t="shared" si="1455"/>
        <v/>
      </c>
      <c r="AE2309" s="41" t="str">
        <f t="shared" si="1468"/>
        <v/>
      </c>
      <c r="AJ2309" s="154" t="str">
        <f t="shared" si="1469"/>
        <v/>
      </c>
      <c r="AL2309" s="120" t="str">
        <f t="shared" si="1470"/>
        <v/>
      </c>
      <c r="AM2309" s="104" t="str">
        <f t="shared" si="1471"/>
        <v/>
      </c>
      <c r="AN2309" s="104" t="str">
        <f t="shared" si="1472"/>
        <v/>
      </c>
      <c r="AO2309" s="104" t="str">
        <f t="shared" si="1456"/>
        <v/>
      </c>
      <c r="AP2309" s="104" t="str">
        <f t="shared" si="1457"/>
        <v/>
      </c>
      <c r="AQ2309" s="121" t="str">
        <f t="shared" si="1473"/>
        <v/>
      </c>
      <c r="AS2309" s="88" t="str">
        <f t="shared" si="1458"/>
        <v/>
      </c>
      <c r="AT2309" s="68" t="str">
        <f t="shared" si="1474"/>
        <v/>
      </c>
      <c r="AU2309" s="68" t="str">
        <f t="shared" si="1475"/>
        <v/>
      </c>
      <c r="AV2309" s="68" t="str">
        <f t="shared" si="1476"/>
        <v/>
      </c>
      <c r="AW2309" s="88" t="str">
        <f t="shared" si="1459"/>
        <v/>
      </c>
      <c r="AZ2309" s="88" t="str">
        <f t="shared" si="1460"/>
        <v/>
      </c>
      <c r="BA2309" s="68" t="str">
        <f t="shared" si="1461"/>
        <v/>
      </c>
      <c r="BB2309" s="68" t="str">
        <f t="shared" si="1462"/>
        <v/>
      </c>
      <c r="BC2309" s="68" t="str">
        <f t="shared" si="1463"/>
        <v/>
      </c>
      <c r="BD2309" s="69" t="str">
        <f t="shared" si="1464"/>
        <v/>
      </c>
      <c r="BE2309" s="69" t="str">
        <f t="shared" si="1477"/>
        <v/>
      </c>
      <c r="BT2309" s="138" t="str">
        <f t="shared" ca="1" si="1478"/>
        <v/>
      </c>
      <c r="BU2309" s="139" t="str">
        <f t="shared" ca="1" si="1479"/>
        <v/>
      </c>
      <c r="BW2309" s="138" t="str">
        <f t="shared" si="1480"/>
        <v/>
      </c>
      <c r="BX2309" s="104" t="str">
        <f t="shared" si="1481"/>
        <v/>
      </c>
      <c r="BY2309" s="139" t="str">
        <f t="shared" si="1482"/>
        <v/>
      </c>
      <c r="CA2309" s="138" t="str">
        <f t="shared" si="1483"/>
        <v/>
      </c>
      <c r="CB2309" s="104" t="str">
        <f t="shared" si="1484"/>
        <v/>
      </c>
      <c r="CC2309" s="139" t="str">
        <f t="shared" si="1485"/>
        <v/>
      </c>
      <c r="CE2309" s="162" t="str">
        <f t="shared" si="1486"/>
        <v/>
      </c>
      <c r="CF2309" s="163" t="str">
        <f t="shared" si="1487"/>
        <v/>
      </c>
      <c r="CG2309" s="164" t="str">
        <f t="shared" si="1488"/>
        <v/>
      </c>
      <c r="CI2309" s="162" t="str">
        <f t="shared" si="1489"/>
        <v/>
      </c>
      <c r="CJ2309" s="163" t="str">
        <f t="shared" si="1492"/>
        <v/>
      </c>
      <c r="CK2309" s="164" t="str">
        <f t="shared" si="1493"/>
        <v/>
      </c>
      <c r="CM2309" s="169" t="str">
        <f t="shared" si="1490"/>
        <v/>
      </c>
      <c r="CN2309" s="139" t="str">
        <f t="shared" si="1491"/>
        <v/>
      </c>
      <c r="CP2309" s="41" t="str">
        <f>IF($CM2309="", "", COUNTIF($CM$11:$CM$3035, "&lt;"&amp;$CM2309)+1+COUNTIF($CM$11:$CM2309, $CM2309)-1)</f>
        <v/>
      </c>
    </row>
    <row r="2310" spans="1:94" x14ac:dyDescent="0.25">
      <c r="A2310" s="40"/>
      <c r="B2310" s="82" t="str">
        <f>IF($I2310="", "", IFERROR(INDEX('Job Database'!$AE$11:$AE$3035, MATCH($I2310, 'Job Database'!$X$11:$X$3035, 0)), ""))</f>
        <v/>
      </c>
      <c r="C2310" s="69" t="str">
        <f>IF($I2310="", "", IF(COUNTIF('Job Database'!$X$11:$X$3035, $I2310)=0, $AC$5, $AC$4))</f>
        <v/>
      </c>
      <c r="D2310" s="40"/>
      <c r="E2310" s="85" t="str">
        <f>IF($I2310="", "", IF(IFERROR(INDEX('Job Database'!$M$11:$M$3035, MATCH($I2310, 'Job Database'!$X$11:$X$3035, 0)), "")="", "", IFERROR(INDEX('Job Database'!$M$11:$M$3035, MATCH($I2310, 'Job Database'!$X$11:$X$3035, 0)), "")))</f>
        <v/>
      </c>
      <c r="F2310" s="40"/>
      <c r="G2310" s="88" t="str">
        <f t="shared" si="1465"/>
        <v/>
      </c>
      <c r="H2310" s="40"/>
      <c r="I2310" s="24"/>
      <c r="J2310" s="34"/>
      <c r="K2310" s="106"/>
      <c r="L2310" s="79"/>
      <c r="M2310" s="34"/>
      <c r="N2310" s="79"/>
      <c r="O2310" s="31"/>
      <c r="P2310" s="53"/>
      <c r="Q2310" s="40"/>
      <c r="S2310" s="41" t="str">
        <f t="shared" si="1453"/>
        <v/>
      </c>
      <c r="T2310" s="41" t="str">
        <f t="shared" si="1454"/>
        <v/>
      </c>
      <c r="U2310" s="41" t="str">
        <f t="shared" si="1466"/>
        <v/>
      </c>
      <c r="W2310" s="74" t="str">
        <f>IF('Job Database'!$X2310="", "", 'Job Database'!$X2310)</f>
        <v/>
      </c>
      <c r="Y2310" s="41" t="str">
        <f>IF($W2310="", "", IF(COUNTIF($I$11:$I$3035, $W2310)&gt;0, "", MAX($Y$10:$Y2309)+1))</f>
        <v/>
      </c>
      <c r="Z2310" s="41">
        <v>2300</v>
      </c>
      <c r="AA2310" s="58" t="str">
        <f t="shared" si="1467"/>
        <v/>
      </c>
      <c r="AC2310" s="41" t="str">
        <f t="shared" si="1455"/>
        <v/>
      </c>
      <c r="AE2310" s="41" t="str">
        <f t="shared" si="1468"/>
        <v/>
      </c>
      <c r="AJ2310" s="154" t="str">
        <f t="shared" si="1469"/>
        <v/>
      </c>
      <c r="AL2310" s="120" t="str">
        <f t="shared" si="1470"/>
        <v/>
      </c>
      <c r="AM2310" s="104" t="str">
        <f t="shared" si="1471"/>
        <v/>
      </c>
      <c r="AN2310" s="104" t="str">
        <f t="shared" si="1472"/>
        <v/>
      </c>
      <c r="AO2310" s="104" t="str">
        <f t="shared" si="1456"/>
        <v/>
      </c>
      <c r="AP2310" s="104" t="str">
        <f t="shared" si="1457"/>
        <v/>
      </c>
      <c r="AQ2310" s="121" t="str">
        <f t="shared" si="1473"/>
        <v/>
      </c>
      <c r="AS2310" s="88" t="str">
        <f t="shared" si="1458"/>
        <v/>
      </c>
      <c r="AT2310" s="68" t="str">
        <f t="shared" si="1474"/>
        <v/>
      </c>
      <c r="AU2310" s="68" t="str">
        <f t="shared" si="1475"/>
        <v/>
      </c>
      <c r="AV2310" s="68" t="str">
        <f t="shared" si="1476"/>
        <v/>
      </c>
      <c r="AW2310" s="88" t="str">
        <f t="shared" si="1459"/>
        <v/>
      </c>
      <c r="AZ2310" s="88" t="str">
        <f t="shared" si="1460"/>
        <v/>
      </c>
      <c r="BA2310" s="68" t="str">
        <f t="shared" si="1461"/>
        <v/>
      </c>
      <c r="BB2310" s="68" t="str">
        <f t="shared" si="1462"/>
        <v/>
      </c>
      <c r="BC2310" s="68" t="str">
        <f t="shared" si="1463"/>
        <v/>
      </c>
      <c r="BD2310" s="69" t="str">
        <f t="shared" si="1464"/>
        <v/>
      </c>
      <c r="BE2310" s="69" t="str">
        <f t="shared" si="1477"/>
        <v/>
      </c>
      <c r="BT2310" s="138" t="str">
        <f t="shared" ca="1" si="1478"/>
        <v/>
      </c>
      <c r="BU2310" s="139" t="str">
        <f t="shared" ca="1" si="1479"/>
        <v/>
      </c>
      <c r="BW2310" s="138" t="str">
        <f t="shared" si="1480"/>
        <v/>
      </c>
      <c r="BX2310" s="104" t="str">
        <f t="shared" si="1481"/>
        <v/>
      </c>
      <c r="BY2310" s="139" t="str">
        <f t="shared" si="1482"/>
        <v/>
      </c>
      <c r="CA2310" s="138" t="str">
        <f t="shared" si="1483"/>
        <v/>
      </c>
      <c r="CB2310" s="104" t="str">
        <f t="shared" si="1484"/>
        <v/>
      </c>
      <c r="CC2310" s="139" t="str">
        <f t="shared" si="1485"/>
        <v/>
      </c>
      <c r="CE2310" s="162" t="str">
        <f t="shared" si="1486"/>
        <v/>
      </c>
      <c r="CF2310" s="163" t="str">
        <f t="shared" si="1487"/>
        <v/>
      </c>
      <c r="CG2310" s="164" t="str">
        <f t="shared" si="1488"/>
        <v/>
      </c>
      <c r="CI2310" s="162" t="str">
        <f t="shared" si="1489"/>
        <v/>
      </c>
      <c r="CJ2310" s="163" t="str">
        <f t="shared" si="1492"/>
        <v/>
      </c>
      <c r="CK2310" s="164" t="str">
        <f t="shared" si="1493"/>
        <v/>
      </c>
      <c r="CM2310" s="169" t="str">
        <f t="shared" si="1490"/>
        <v/>
      </c>
      <c r="CN2310" s="139" t="str">
        <f t="shared" si="1491"/>
        <v/>
      </c>
      <c r="CP2310" s="41" t="str">
        <f>IF($CM2310="", "", COUNTIF($CM$11:$CM$3035, "&lt;"&amp;$CM2310)+1+COUNTIF($CM$11:$CM2310, $CM2310)-1)</f>
        <v/>
      </c>
    </row>
    <row r="2311" spans="1:94" x14ac:dyDescent="0.25">
      <c r="A2311" s="40"/>
      <c r="B2311" s="82" t="str">
        <f>IF($I2311="", "", IFERROR(INDEX('Job Database'!$AE$11:$AE$3035, MATCH($I2311, 'Job Database'!$X$11:$X$3035, 0)), ""))</f>
        <v/>
      </c>
      <c r="C2311" s="69" t="str">
        <f>IF($I2311="", "", IF(COUNTIF('Job Database'!$X$11:$X$3035, $I2311)=0, $AC$5, $AC$4))</f>
        <v/>
      </c>
      <c r="D2311" s="40"/>
      <c r="E2311" s="85" t="str">
        <f>IF($I2311="", "", IF(IFERROR(INDEX('Job Database'!$M$11:$M$3035, MATCH($I2311, 'Job Database'!$X$11:$X$3035, 0)), "")="", "", IFERROR(INDEX('Job Database'!$M$11:$M$3035, MATCH($I2311, 'Job Database'!$X$11:$X$3035, 0)), "")))</f>
        <v/>
      </c>
      <c r="F2311" s="40"/>
      <c r="G2311" s="88" t="str">
        <f t="shared" si="1465"/>
        <v/>
      </c>
      <c r="H2311" s="40"/>
      <c r="I2311" s="24"/>
      <c r="J2311" s="34"/>
      <c r="K2311" s="106"/>
      <c r="L2311" s="79"/>
      <c r="M2311" s="34"/>
      <c r="N2311" s="79"/>
      <c r="O2311" s="31"/>
      <c r="P2311" s="53"/>
      <c r="Q2311" s="40"/>
      <c r="S2311" s="41" t="str">
        <f t="shared" si="1453"/>
        <v/>
      </c>
      <c r="T2311" s="41" t="str">
        <f t="shared" si="1454"/>
        <v/>
      </c>
      <c r="U2311" s="41" t="str">
        <f t="shared" si="1466"/>
        <v/>
      </c>
      <c r="W2311" s="74" t="str">
        <f>IF('Job Database'!$X2311="", "", 'Job Database'!$X2311)</f>
        <v/>
      </c>
      <c r="Y2311" s="41" t="str">
        <f>IF($W2311="", "", IF(COUNTIF($I$11:$I$3035, $W2311)&gt;0, "", MAX($Y$10:$Y2310)+1))</f>
        <v/>
      </c>
      <c r="Z2311" s="41">
        <v>2301</v>
      </c>
      <c r="AA2311" s="58" t="str">
        <f t="shared" si="1467"/>
        <v/>
      </c>
      <c r="AC2311" s="41" t="str">
        <f t="shared" si="1455"/>
        <v/>
      </c>
      <c r="AE2311" s="41" t="str">
        <f t="shared" si="1468"/>
        <v/>
      </c>
      <c r="AJ2311" s="154" t="str">
        <f t="shared" si="1469"/>
        <v/>
      </c>
      <c r="AL2311" s="120" t="str">
        <f t="shared" si="1470"/>
        <v/>
      </c>
      <c r="AM2311" s="104" t="str">
        <f t="shared" si="1471"/>
        <v/>
      </c>
      <c r="AN2311" s="104" t="str">
        <f t="shared" si="1472"/>
        <v/>
      </c>
      <c r="AO2311" s="104" t="str">
        <f t="shared" si="1456"/>
        <v/>
      </c>
      <c r="AP2311" s="104" t="str">
        <f t="shared" si="1457"/>
        <v/>
      </c>
      <c r="AQ2311" s="121" t="str">
        <f t="shared" si="1473"/>
        <v/>
      </c>
      <c r="AS2311" s="88" t="str">
        <f t="shared" si="1458"/>
        <v/>
      </c>
      <c r="AT2311" s="68" t="str">
        <f t="shared" si="1474"/>
        <v/>
      </c>
      <c r="AU2311" s="68" t="str">
        <f t="shared" si="1475"/>
        <v/>
      </c>
      <c r="AV2311" s="68" t="str">
        <f t="shared" si="1476"/>
        <v/>
      </c>
      <c r="AW2311" s="88" t="str">
        <f t="shared" si="1459"/>
        <v/>
      </c>
      <c r="AZ2311" s="88" t="str">
        <f t="shared" si="1460"/>
        <v/>
      </c>
      <c r="BA2311" s="68" t="str">
        <f t="shared" si="1461"/>
        <v/>
      </c>
      <c r="BB2311" s="68" t="str">
        <f t="shared" si="1462"/>
        <v/>
      </c>
      <c r="BC2311" s="68" t="str">
        <f t="shared" si="1463"/>
        <v/>
      </c>
      <c r="BD2311" s="69" t="str">
        <f t="shared" si="1464"/>
        <v/>
      </c>
      <c r="BE2311" s="69" t="str">
        <f t="shared" si="1477"/>
        <v/>
      </c>
      <c r="BT2311" s="138" t="str">
        <f t="shared" ca="1" si="1478"/>
        <v/>
      </c>
      <c r="BU2311" s="139" t="str">
        <f t="shared" ca="1" si="1479"/>
        <v/>
      </c>
      <c r="BW2311" s="138" t="str">
        <f t="shared" si="1480"/>
        <v/>
      </c>
      <c r="BX2311" s="104" t="str">
        <f t="shared" si="1481"/>
        <v/>
      </c>
      <c r="BY2311" s="139" t="str">
        <f t="shared" si="1482"/>
        <v/>
      </c>
      <c r="CA2311" s="138" t="str">
        <f t="shared" si="1483"/>
        <v/>
      </c>
      <c r="CB2311" s="104" t="str">
        <f t="shared" si="1484"/>
        <v/>
      </c>
      <c r="CC2311" s="139" t="str">
        <f t="shared" si="1485"/>
        <v/>
      </c>
      <c r="CE2311" s="162" t="str">
        <f t="shared" si="1486"/>
        <v/>
      </c>
      <c r="CF2311" s="163" t="str">
        <f t="shared" si="1487"/>
        <v/>
      </c>
      <c r="CG2311" s="164" t="str">
        <f t="shared" si="1488"/>
        <v/>
      </c>
      <c r="CI2311" s="162" t="str">
        <f t="shared" si="1489"/>
        <v/>
      </c>
      <c r="CJ2311" s="163" t="str">
        <f t="shared" si="1492"/>
        <v/>
      </c>
      <c r="CK2311" s="164" t="str">
        <f t="shared" si="1493"/>
        <v/>
      </c>
      <c r="CM2311" s="169" t="str">
        <f t="shared" si="1490"/>
        <v/>
      </c>
      <c r="CN2311" s="139" t="str">
        <f t="shared" si="1491"/>
        <v/>
      </c>
      <c r="CP2311" s="41" t="str">
        <f>IF($CM2311="", "", COUNTIF($CM$11:$CM$3035, "&lt;"&amp;$CM2311)+1+COUNTIF($CM$11:$CM2311, $CM2311)-1)</f>
        <v/>
      </c>
    </row>
    <row r="2312" spans="1:94" x14ac:dyDescent="0.25">
      <c r="A2312" s="40"/>
      <c r="B2312" s="82" t="str">
        <f>IF($I2312="", "", IFERROR(INDEX('Job Database'!$AE$11:$AE$3035, MATCH($I2312, 'Job Database'!$X$11:$X$3035, 0)), ""))</f>
        <v/>
      </c>
      <c r="C2312" s="69" t="str">
        <f>IF($I2312="", "", IF(COUNTIF('Job Database'!$X$11:$X$3035, $I2312)=0, $AC$5, $AC$4))</f>
        <v/>
      </c>
      <c r="D2312" s="40"/>
      <c r="E2312" s="85" t="str">
        <f>IF($I2312="", "", IF(IFERROR(INDEX('Job Database'!$M$11:$M$3035, MATCH($I2312, 'Job Database'!$X$11:$X$3035, 0)), "")="", "", IFERROR(INDEX('Job Database'!$M$11:$M$3035, MATCH($I2312, 'Job Database'!$X$11:$X$3035, 0)), "")))</f>
        <v/>
      </c>
      <c r="F2312" s="40"/>
      <c r="G2312" s="88" t="str">
        <f t="shared" si="1465"/>
        <v/>
      </c>
      <c r="H2312" s="40"/>
      <c r="I2312" s="24"/>
      <c r="J2312" s="34"/>
      <c r="K2312" s="106"/>
      <c r="L2312" s="79"/>
      <c r="M2312" s="34"/>
      <c r="N2312" s="79"/>
      <c r="O2312" s="31"/>
      <c r="P2312" s="53"/>
      <c r="Q2312" s="40"/>
      <c r="S2312" s="41" t="str">
        <f t="shared" si="1453"/>
        <v/>
      </c>
      <c r="T2312" s="41" t="str">
        <f t="shared" si="1454"/>
        <v/>
      </c>
      <c r="U2312" s="41" t="str">
        <f t="shared" si="1466"/>
        <v/>
      </c>
      <c r="W2312" s="74" t="str">
        <f>IF('Job Database'!$X2312="", "", 'Job Database'!$X2312)</f>
        <v/>
      </c>
      <c r="Y2312" s="41" t="str">
        <f>IF($W2312="", "", IF(COUNTIF($I$11:$I$3035, $W2312)&gt;0, "", MAX($Y$10:$Y2311)+1))</f>
        <v/>
      </c>
      <c r="Z2312" s="41">
        <v>2302</v>
      </c>
      <c r="AA2312" s="58" t="str">
        <f t="shared" si="1467"/>
        <v/>
      </c>
      <c r="AC2312" s="41" t="str">
        <f t="shared" si="1455"/>
        <v/>
      </c>
      <c r="AE2312" s="41" t="str">
        <f t="shared" si="1468"/>
        <v/>
      </c>
      <c r="AJ2312" s="154" t="str">
        <f t="shared" si="1469"/>
        <v/>
      </c>
      <c r="AL2312" s="120" t="str">
        <f t="shared" si="1470"/>
        <v/>
      </c>
      <c r="AM2312" s="104" t="str">
        <f t="shared" si="1471"/>
        <v/>
      </c>
      <c r="AN2312" s="104" t="str">
        <f t="shared" si="1472"/>
        <v/>
      </c>
      <c r="AO2312" s="104" t="str">
        <f t="shared" si="1456"/>
        <v/>
      </c>
      <c r="AP2312" s="104" t="str">
        <f t="shared" si="1457"/>
        <v/>
      </c>
      <c r="AQ2312" s="121" t="str">
        <f t="shared" si="1473"/>
        <v/>
      </c>
      <c r="AS2312" s="88" t="str">
        <f t="shared" si="1458"/>
        <v/>
      </c>
      <c r="AT2312" s="68" t="str">
        <f t="shared" si="1474"/>
        <v/>
      </c>
      <c r="AU2312" s="68" t="str">
        <f t="shared" si="1475"/>
        <v/>
      </c>
      <c r="AV2312" s="68" t="str">
        <f t="shared" si="1476"/>
        <v/>
      </c>
      <c r="AW2312" s="88" t="str">
        <f t="shared" si="1459"/>
        <v/>
      </c>
      <c r="AZ2312" s="88" t="str">
        <f t="shared" si="1460"/>
        <v/>
      </c>
      <c r="BA2312" s="68" t="str">
        <f t="shared" si="1461"/>
        <v/>
      </c>
      <c r="BB2312" s="68" t="str">
        <f t="shared" si="1462"/>
        <v/>
      </c>
      <c r="BC2312" s="68" t="str">
        <f t="shared" si="1463"/>
        <v/>
      </c>
      <c r="BD2312" s="69" t="str">
        <f t="shared" si="1464"/>
        <v/>
      </c>
      <c r="BE2312" s="69" t="str">
        <f t="shared" si="1477"/>
        <v/>
      </c>
      <c r="BT2312" s="138" t="str">
        <f t="shared" ca="1" si="1478"/>
        <v/>
      </c>
      <c r="BU2312" s="139" t="str">
        <f t="shared" ca="1" si="1479"/>
        <v/>
      </c>
      <c r="BW2312" s="138" t="str">
        <f t="shared" si="1480"/>
        <v/>
      </c>
      <c r="BX2312" s="104" t="str">
        <f t="shared" si="1481"/>
        <v/>
      </c>
      <c r="BY2312" s="139" t="str">
        <f t="shared" si="1482"/>
        <v/>
      </c>
      <c r="CA2312" s="138" t="str">
        <f t="shared" si="1483"/>
        <v/>
      </c>
      <c r="CB2312" s="104" t="str">
        <f t="shared" si="1484"/>
        <v/>
      </c>
      <c r="CC2312" s="139" t="str">
        <f t="shared" si="1485"/>
        <v/>
      </c>
      <c r="CE2312" s="162" t="str">
        <f t="shared" si="1486"/>
        <v/>
      </c>
      <c r="CF2312" s="163" t="str">
        <f t="shared" si="1487"/>
        <v/>
      </c>
      <c r="CG2312" s="164" t="str">
        <f t="shared" si="1488"/>
        <v/>
      </c>
      <c r="CI2312" s="162" t="str">
        <f t="shared" si="1489"/>
        <v/>
      </c>
      <c r="CJ2312" s="163" t="str">
        <f t="shared" si="1492"/>
        <v/>
      </c>
      <c r="CK2312" s="164" t="str">
        <f t="shared" si="1493"/>
        <v/>
      </c>
      <c r="CM2312" s="169" t="str">
        <f t="shared" si="1490"/>
        <v/>
      </c>
      <c r="CN2312" s="139" t="str">
        <f t="shared" si="1491"/>
        <v/>
      </c>
      <c r="CP2312" s="41" t="str">
        <f>IF($CM2312="", "", COUNTIF($CM$11:$CM$3035, "&lt;"&amp;$CM2312)+1+COUNTIF($CM$11:$CM2312, $CM2312)-1)</f>
        <v/>
      </c>
    </row>
    <row r="2313" spans="1:94" x14ac:dyDescent="0.25">
      <c r="A2313" s="40"/>
      <c r="B2313" s="82" t="str">
        <f>IF($I2313="", "", IFERROR(INDEX('Job Database'!$AE$11:$AE$3035, MATCH($I2313, 'Job Database'!$X$11:$X$3035, 0)), ""))</f>
        <v/>
      </c>
      <c r="C2313" s="69" t="str">
        <f>IF($I2313="", "", IF(COUNTIF('Job Database'!$X$11:$X$3035, $I2313)=0, $AC$5, $AC$4))</f>
        <v/>
      </c>
      <c r="D2313" s="40"/>
      <c r="E2313" s="85" t="str">
        <f>IF($I2313="", "", IF(IFERROR(INDEX('Job Database'!$M$11:$M$3035, MATCH($I2313, 'Job Database'!$X$11:$X$3035, 0)), "")="", "", IFERROR(INDEX('Job Database'!$M$11:$M$3035, MATCH($I2313, 'Job Database'!$X$11:$X$3035, 0)), "")))</f>
        <v/>
      </c>
      <c r="F2313" s="40"/>
      <c r="G2313" s="88" t="str">
        <f t="shared" si="1465"/>
        <v/>
      </c>
      <c r="H2313" s="40"/>
      <c r="I2313" s="24"/>
      <c r="J2313" s="34"/>
      <c r="K2313" s="106"/>
      <c r="L2313" s="79"/>
      <c r="M2313" s="34"/>
      <c r="N2313" s="79"/>
      <c r="O2313" s="31"/>
      <c r="P2313" s="53"/>
      <c r="Q2313" s="40"/>
      <c r="S2313" s="41" t="str">
        <f t="shared" si="1453"/>
        <v/>
      </c>
      <c r="T2313" s="41" t="str">
        <f t="shared" si="1454"/>
        <v/>
      </c>
      <c r="U2313" s="41" t="str">
        <f t="shared" si="1466"/>
        <v/>
      </c>
      <c r="W2313" s="74" t="str">
        <f>IF('Job Database'!$X2313="", "", 'Job Database'!$X2313)</f>
        <v/>
      </c>
      <c r="Y2313" s="41" t="str">
        <f>IF($W2313="", "", IF(COUNTIF($I$11:$I$3035, $W2313)&gt;0, "", MAX($Y$10:$Y2312)+1))</f>
        <v/>
      </c>
      <c r="Z2313" s="41">
        <v>2303</v>
      </c>
      <c r="AA2313" s="58" t="str">
        <f t="shared" si="1467"/>
        <v/>
      </c>
      <c r="AC2313" s="41" t="str">
        <f t="shared" si="1455"/>
        <v/>
      </c>
      <c r="AE2313" s="41" t="str">
        <f t="shared" si="1468"/>
        <v/>
      </c>
      <c r="AJ2313" s="154" t="str">
        <f t="shared" si="1469"/>
        <v/>
      </c>
      <c r="AL2313" s="120" t="str">
        <f t="shared" si="1470"/>
        <v/>
      </c>
      <c r="AM2313" s="104" t="str">
        <f t="shared" si="1471"/>
        <v/>
      </c>
      <c r="AN2313" s="104" t="str">
        <f t="shared" si="1472"/>
        <v/>
      </c>
      <c r="AO2313" s="104" t="str">
        <f t="shared" si="1456"/>
        <v/>
      </c>
      <c r="AP2313" s="104" t="str">
        <f t="shared" si="1457"/>
        <v/>
      </c>
      <c r="AQ2313" s="121" t="str">
        <f t="shared" si="1473"/>
        <v/>
      </c>
      <c r="AS2313" s="88" t="str">
        <f t="shared" si="1458"/>
        <v/>
      </c>
      <c r="AT2313" s="68" t="str">
        <f t="shared" si="1474"/>
        <v/>
      </c>
      <c r="AU2313" s="68" t="str">
        <f t="shared" si="1475"/>
        <v/>
      </c>
      <c r="AV2313" s="68" t="str">
        <f t="shared" si="1476"/>
        <v/>
      </c>
      <c r="AW2313" s="88" t="str">
        <f t="shared" si="1459"/>
        <v/>
      </c>
      <c r="AZ2313" s="88" t="str">
        <f t="shared" si="1460"/>
        <v/>
      </c>
      <c r="BA2313" s="68" t="str">
        <f t="shared" si="1461"/>
        <v/>
      </c>
      <c r="BB2313" s="68" t="str">
        <f t="shared" si="1462"/>
        <v/>
      </c>
      <c r="BC2313" s="68" t="str">
        <f t="shared" si="1463"/>
        <v/>
      </c>
      <c r="BD2313" s="69" t="str">
        <f t="shared" si="1464"/>
        <v/>
      </c>
      <c r="BE2313" s="69" t="str">
        <f t="shared" si="1477"/>
        <v/>
      </c>
      <c r="BT2313" s="138" t="str">
        <f t="shared" ca="1" si="1478"/>
        <v/>
      </c>
      <c r="BU2313" s="139" t="str">
        <f t="shared" ca="1" si="1479"/>
        <v/>
      </c>
      <c r="BW2313" s="138" t="str">
        <f t="shared" si="1480"/>
        <v/>
      </c>
      <c r="BX2313" s="104" t="str">
        <f t="shared" si="1481"/>
        <v/>
      </c>
      <c r="BY2313" s="139" t="str">
        <f t="shared" si="1482"/>
        <v/>
      </c>
      <c r="CA2313" s="138" t="str">
        <f t="shared" si="1483"/>
        <v/>
      </c>
      <c r="CB2313" s="104" t="str">
        <f t="shared" si="1484"/>
        <v/>
      </c>
      <c r="CC2313" s="139" t="str">
        <f t="shared" si="1485"/>
        <v/>
      </c>
      <c r="CE2313" s="162" t="str">
        <f t="shared" si="1486"/>
        <v/>
      </c>
      <c r="CF2313" s="163" t="str">
        <f t="shared" si="1487"/>
        <v/>
      </c>
      <c r="CG2313" s="164" t="str">
        <f t="shared" si="1488"/>
        <v/>
      </c>
      <c r="CI2313" s="162" t="str">
        <f t="shared" si="1489"/>
        <v/>
      </c>
      <c r="CJ2313" s="163" t="str">
        <f t="shared" si="1492"/>
        <v/>
      </c>
      <c r="CK2313" s="164" t="str">
        <f t="shared" si="1493"/>
        <v/>
      </c>
      <c r="CM2313" s="169" t="str">
        <f t="shared" si="1490"/>
        <v/>
      </c>
      <c r="CN2313" s="139" t="str">
        <f t="shared" si="1491"/>
        <v/>
      </c>
      <c r="CP2313" s="41" t="str">
        <f>IF($CM2313="", "", COUNTIF($CM$11:$CM$3035, "&lt;"&amp;$CM2313)+1+COUNTIF($CM$11:$CM2313, $CM2313)-1)</f>
        <v/>
      </c>
    </row>
    <row r="2314" spans="1:94" x14ac:dyDescent="0.25">
      <c r="A2314" s="40"/>
      <c r="B2314" s="82" t="str">
        <f>IF($I2314="", "", IFERROR(INDEX('Job Database'!$AE$11:$AE$3035, MATCH($I2314, 'Job Database'!$X$11:$X$3035, 0)), ""))</f>
        <v/>
      </c>
      <c r="C2314" s="69" t="str">
        <f>IF($I2314="", "", IF(COUNTIF('Job Database'!$X$11:$X$3035, $I2314)=0, $AC$5, $AC$4))</f>
        <v/>
      </c>
      <c r="D2314" s="40"/>
      <c r="E2314" s="85" t="str">
        <f>IF($I2314="", "", IF(IFERROR(INDEX('Job Database'!$M$11:$M$3035, MATCH($I2314, 'Job Database'!$X$11:$X$3035, 0)), "")="", "", IFERROR(INDEX('Job Database'!$M$11:$M$3035, MATCH($I2314, 'Job Database'!$X$11:$X$3035, 0)), "")))</f>
        <v/>
      </c>
      <c r="F2314" s="40"/>
      <c r="G2314" s="88" t="str">
        <f t="shared" si="1465"/>
        <v/>
      </c>
      <c r="H2314" s="40"/>
      <c r="I2314" s="24"/>
      <c r="J2314" s="34"/>
      <c r="K2314" s="106"/>
      <c r="L2314" s="79"/>
      <c r="M2314" s="34"/>
      <c r="N2314" s="79"/>
      <c r="O2314" s="31"/>
      <c r="P2314" s="53"/>
      <c r="Q2314" s="40"/>
      <c r="S2314" s="41" t="str">
        <f t="shared" si="1453"/>
        <v/>
      </c>
      <c r="T2314" s="41" t="str">
        <f t="shared" si="1454"/>
        <v/>
      </c>
      <c r="U2314" s="41" t="str">
        <f t="shared" si="1466"/>
        <v/>
      </c>
      <c r="W2314" s="74" t="str">
        <f>IF('Job Database'!$X2314="", "", 'Job Database'!$X2314)</f>
        <v/>
      </c>
      <c r="Y2314" s="41" t="str">
        <f>IF($W2314="", "", IF(COUNTIF($I$11:$I$3035, $W2314)&gt;0, "", MAX($Y$10:$Y2313)+1))</f>
        <v/>
      </c>
      <c r="Z2314" s="41">
        <v>2304</v>
      </c>
      <c r="AA2314" s="58" t="str">
        <f t="shared" si="1467"/>
        <v/>
      </c>
      <c r="AC2314" s="41" t="str">
        <f t="shared" si="1455"/>
        <v/>
      </c>
      <c r="AE2314" s="41" t="str">
        <f t="shared" si="1468"/>
        <v/>
      </c>
      <c r="AJ2314" s="154" t="str">
        <f t="shared" si="1469"/>
        <v/>
      </c>
      <c r="AL2314" s="120" t="str">
        <f t="shared" si="1470"/>
        <v/>
      </c>
      <c r="AM2314" s="104" t="str">
        <f t="shared" si="1471"/>
        <v/>
      </c>
      <c r="AN2314" s="104" t="str">
        <f t="shared" si="1472"/>
        <v/>
      </c>
      <c r="AO2314" s="104" t="str">
        <f t="shared" si="1456"/>
        <v/>
      </c>
      <c r="AP2314" s="104" t="str">
        <f t="shared" si="1457"/>
        <v/>
      </c>
      <c r="AQ2314" s="121" t="str">
        <f t="shared" si="1473"/>
        <v/>
      </c>
      <c r="AS2314" s="88" t="str">
        <f t="shared" si="1458"/>
        <v/>
      </c>
      <c r="AT2314" s="68" t="str">
        <f t="shared" si="1474"/>
        <v/>
      </c>
      <c r="AU2314" s="68" t="str">
        <f t="shared" si="1475"/>
        <v/>
      </c>
      <c r="AV2314" s="68" t="str">
        <f t="shared" si="1476"/>
        <v/>
      </c>
      <c r="AW2314" s="88" t="str">
        <f t="shared" si="1459"/>
        <v/>
      </c>
      <c r="AZ2314" s="88" t="str">
        <f t="shared" si="1460"/>
        <v/>
      </c>
      <c r="BA2314" s="68" t="str">
        <f t="shared" si="1461"/>
        <v/>
      </c>
      <c r="BB2314" s="68" t="str">
        <f t="shared" si="1462"/>
        <v/>
      </c>
      <c r="BC2314" s="68" t="str">
        <f t="shared" si="1463"/>
        <v/>
      </c>
      <c r="BD2314" s="69" t="str">
        <f t="shared" si="1464"/>
        <v/>
      </c>
      <c r="BE2314" s="69" t="str">
        <f t="shared" si="1477"/>
        <v/>
      </c>
      <c r="BT2314" s="138" t="str">
        <f t="shared" ca="1" si="1478"/>
        <v/>
      </c>
      <c r="BU2314" s="139" t="str">
        <f t="shared" ca="1" si="1479"/>
        <v/>
      </c>
      <c r="BW2314" s="138" t="str">
        <f t="shared" si="1480"/>
        <v/>
      </c>
      <c r="BX2314" s="104" t="str">
        <f t="shared" si="1481"/>
        <v/>
      </c>
      <c r="BY2314" s="139" t="str">
        <f t="shared" si="1482"/>
        <v/>
      </c>
      <c r="CA2314" s="138" t="str">
        <f t="shared" si="1483"/>
        <v/>
      </c>
      <c r="CB2314" s="104" t="str">
        <f t="shared" si="1484"/>
        <v/>
      </c>
      <c r="CC2314" s="139" t="str">
        <f t="shared" si="1485"/>
        <v/>
      </c>
      <c r="CE2314" s="162" t="str">
        <f t="shared" si="1486"/>
        <v/>
      </c>
      <c r="CF2314" s="163" t="str">
        <f t="shared" si="1487"/>
        <v/>
      </c>
      <c r="CG2314" s="164" t="str">
        <f t="shared" si="1488"/>
        <v/>
      </c>
      <c r="CI2314" s="162" t="str">
        <f t="shared" si="1489"/>
        <v/>
      </c>
      <c r="CJ2314" s="163" t="str">
        <f t="shared" si="1492"/>
        <v/>
      </c>
      <c r="CK2314" s="164" t="str">
        <f t="shared" si="1493"/>
        <v/>
      </c>
      <c r="CM2314" s="169" t="str">
        <f t="shared" si="1490"/>
        <v/>
      </c>
      <c r="CN2314" s="139" t="str">
        <f t="shared" si="1491"/>
        <v/>
      </c>
      <c r="CP2314" s="41" t="str">
        <f>IF($CM2314="", "", COUNTIF($CM$11:$CM$3035, "&lt;"&amp;$CM2314)+1+COUNTIF($CM$11:$CM2314, $CM2314)-1)</f>
        <v/>
      </c>
    </row>
    <row r="2315" spans="1:94" x14ac:dyDescent="0.25">
      <c r="A2315" s="40"/>
      <c r="B2315" s="82" t="str">
        <f>IF($I2315="", "", IFERROR(INDEX('Job Database'!$AE$11:$AE$3035, MATCH($I2315, 'Job Database'!$X$11:$X$3035, 0)), ""))</f>
        <v/>
      </c>
      <c r="C2315" s="69" t="str">
        <f>IF($I2315="", "", IF(COUNTIF('Job Database'!$X$11:$X$3035, $I2315)=0, $AC$5, $AC$4))</f>
        <v/>
      </c>
      <c r="D2315" s="40"/>
      <c r="E2315" s="85" t="str">
        <f>IF($I2315="", "", IF(IFERROR(INDEX('Job Database'!$M$11:$M$3035, MATCH($I2315, 'Job Database'!$X$11:$X$3035, 0)), "")="", "", IFERROR(INDEX('Job Database'!$M$11:$M$3035, MATCH($I2315, 'Job Database'!$X$11:$X$3035, 0)), "")))</f>
        <v/>
      </c>
      <c r="F2315" s="40"/>
      <c r="G2315" s="88" t="str">
        <f t="shared" si="1465"/>
        <v/>
      </c>
      <c r="H2315" s="40"/>
      <c r="I2315" s="24"/>
      <c r="J2315" s="34"/>
      <c r="K2315" s="106"/>
      <c r="L2315" s="79"/>
      <c r="M2315" s="34"/>
      <c r="N2315" s="79"/>
      <c r="O2315" s="31"/>
      <c r="P2315" s="53"/>
      <c r="Q2315" s="40"/>
      <c r="S2315" s="41" t="str">
        <f t="shared" ref="S2315:S2378" si="1494">IF($K2315="", "", IF($AG$5&lt;=$K2315, "X", ""))</f>
        <v/>
      </c>
      <c r="T2315" s="41" t="str">
        <f t="shared" ref="T2315:T2378" si="1495">IF($K2315="", "", IF($AG$5&gt;$K2315, "X", ""))</f>
        <v/>
      </c>
      <c r="U2315" s="41" t="str">
        <f t="shared" si="1466"/>
        <v/>
      </c>
      <c r="W2315" s="74" t="str">
        <f>IF('Job Database'!$X2315="", "", 'Job Database'!$X2315)</f>
        <v/>
      </c>
      <c r="Y2315" s="41" t="str">
        <f>IF($W2315="", "", IF(COUNTIF($I$11:$I$3035, $W2315)&gt;0, "", MAX($Y$10:$Y2314)+1))</f>
        <v/>
      </c>
      <c r="Z2315" s="41">
        <v>2305</v>
      </c>
      <c r="AA2315" s="58" t="str">
        <f t="shared" si="1467"/>
        <v/>
      </c>
      <c r="AC2315" s="41" t="str">
        <f t="shared" ref="AC2315:AC2378" si="1496">IF($I2315="", "", IF(COUNTIF($W$11:$W$3035, $I2315)=0, "X", ""))</f>
        <v/>
      </c>
      <c r="AE2315" s="41" t="str">
        <f t="shared" si="1468"/>
        <v/>
      </c>
      <c r="AJ2315" s="154" t="str">
        <f t="shared" si="1469"/>
        <v/>
      </c>
      <c r="AL2315" s="120" t="str">
        <f t="shared" si="1470"/>
        <v/>
      </c>
      <c r="AM2315" s="104" t="str">
        <f t="shared" si="1471"/>
        <v/>
      </c>
      <c r="AN2315" s="104" t="str">
        <f t="shared" si="1472"/>
        <v/>
      </c>
      <c r="AO2315" s="104" t="str">
        <f t="shared" ref="AO2315:AO2378" si="1497">IF(COUNTIF($AZ2315:$BE2315, $AZ$5)&gt;0, "X", "")</f>
        <v/>
      </c>
      <c r="AP2315" s="104" t="str">
        <f t="shared" ref="AP2315:AP2378" si="1498">IF(COUNTIF($AZ2315:$BE2315, $AZ$4)&gt;0, "X", "")</f>
        <v/>
      </c>
      <c r="AQ2315" s="121" t="str">
        <f t="shared" si="1473"/>
        <v/>
      </c>
      <c r="AS2315" s="88" t="str">
        <f t="shared" ref="AS2315:AS2378" si="1499">IF(OR(NOT(J2315=""), E2315="", NOT($O2315=""), NOT($P2315="")), "", NETWORKDAYS(E2315, $AG$5, $BJ$34:$BJ$57))</f>
        <v/>
      </c>
      <c r="AT2315" s="68" t="str">
        <f t="shared" si="1474"/>
        <v/>
      </c>
      <c r="AU2315" s="68" t="str">
        <f t="shared" si="1475"/>
        <v/>
      </c>
      <c r="AV2315" s="68" t="str">
        <f t="shared" si="1476"/>
        <v/>
      </c>
      <c r="AW2315" s="88" t="str">
        <f t="shared" ref="AW2315:AW2378" si="1500">IF(OR(NOT(O2315=""), N2315="", NOT($O2315=""), NOT($P2315="")), "", NETWORKDAYS(N2315, $AG$5, $BJ$34:$BJ$57))</f>
        <v/>
      </c>
      <c r="AZ2315" s="88" t="str">
        <f t="shared" ref="AZ2315:AZ2378" si="1501">IF(OR(AS2315="", $U2315="X"), "", IF(AS2315&gt;=AS$7, $AZ$4, IF(AS2315&gt;=AS$9, $AZ$5, "")))</f>
        <v/>
      </c>
      <c r="BA2315" s="68" t="str">
        <f t="shared" ref="BA2315:BA2378" si="1502">IF(OR(AT2315="", $U2315="X"), "", IF(AT2315&gt;=AT$7, $AZ$4, IF(AT2315&gt;=AT$9, $AZ$5, "")))</f>
        <v/>
      </c>
      <c r="BB2315" s="68" t="str">
        <f t="shared" ref="BB2315:BB2378" si="1503">IF(OR(AU2315="", $U2315="X"), "", IF(AU2315&gt;=AU$7, $AZ$4, IF(AU2315&gt;=AU$9, $AZ$5, "")))</f>
        <v/>
      </c>
      <c r="BC2315" s="68" t="str">
        <f t="shared" ref="BC2315:BC2378" si="1504">IF(OR(AV2315="", $U2315="X"), "", IF(AV2315&gt;=AV$7, $AZ$4, IF(AV2315&gt;=AV$9, $AZ$5, "")))</f>
        <v/>
      </c>
      <c r="BD2315" s="69" t="str">
        <f t="shared" ref="BD2315:BD2378" si="1505">IF(OR(AW2315="", $U2315="X"), "", IF(AW2315&gt;=AW$7, $AZ$4, IF(AW2315&gt;=AW$9, $AZ$5, "")))</f>
        <v/>
      </c>
      <c r="BE2315" s="69" t="str">
        <f t="shared" si="1477"/>
        <v/>
      </c>
      <c r="BT2315" s="138" t="str">
        <f t="shared" ca="1" si="1478"/>
        <v/>
      </c>
      <c r="BU2315" s="139" t="str">
        <f t="shared" ca="1" si="1479"/>
        <v/>
      </c>
      <c r="BW2315" s="138" t="str">
        <f t="shared" si="1480"/>
        <v/>
      </c>
      <c r="BX2315" s="104" t="str">
        <f t="shared" si="1481"/>
        <v/>
      </c>
      <c r="BY2315" s="139" t="str">
        <f t="shared" si="1482"/>
        <v/>
      </c>
      <c r="CA2315" s="138" t="str">
        <f t="shared" si="1483"/>
        <v/>
      </c>
      <c r="CB2315" s="104" t="str">
        <f t="shared" si="1484"/>
        <v/>
      </c>
      <c r="CC2315" s="139" t="str">
        <f t="shared" si="1485"/>
        <v/>
      </c>
      <c r="CE2315" s="162" t="str">
        <f t="shared" si="1486"/>
        <v/>
      </c>
      <c r="CF2315" s="163" t="str">
        <f t="shared" si="1487"/>
        <v/>
      </c>
      <c r="CG2315" s="164" t="str">
        <f t="shared" si="1488"/>
        <v/>
      </c>
      <c r="CI2315" s="162" t="str">
        <f t="shared" si="1489"/>
        <v/>
      </c>
      <c r="CJ2315" s="163" t="str">
        <f t="shared" si="1492"/>
        <v/>
      </c>
      <c r="CK2315" s="164" t="str">
        <f t="shared" si="1493"/>
        <v/>
      </c>
      <c r="CM2315" s="169" t="str">
        <f t="shared" si="1490"/>
        <v/>
      </c>
      <c r="CN2315" s="139" t="str">
        <f t="shared" si="1491"/>
        <v/>
      </c>
      <c r="CP2315" s="41" t="str">
        <f>IF($CM2315="", "", COUNTIF($CM$11:$CM$3035, "&lt;"&amp;$CM2315)+1+COUNTIF($CM$11:$CM2315, $CM2315)-1)</f>
        <v/>
      </c>
    </row>
    <row r="2316" spans="1:94" x14ac:dyDescent="0.25">
      <c r="A2316" s="40"/>
      <c r="B2316" s="82" t="str">
        <f>IF($I2316="", "", IFERROR(INDEX('Job Database'!$AE$11:$AE$3035, MATCH($I2316, 'Job Database'!$X$11:$X$3035, 0)), ""))</f>
        <v/>
      </c>
      <c r="C2316" s="69" t="str">
        <f>IF($I2316="", "", IF(COUNTIF('Job Database'!$X$11:$X$3035, $I2316)=0, $AC$5, $AC$4))</f>
        <v/>
      </c>
      <c r="D2316" s="40"/>
      <c r="E2316" s="85" t="str">
        <f>IF($I2316="", "", IF(IFERROR(INDEX('Job Database'!$M$11:$M$3035, MATCH($I2316, 'Job Database'!$X$11:$X$3035, 0)), "")="", "", IFERROR(INDEX('Job Database'!$M$11:$M$3035, MATCH($I2316, 'Job Database'!$X$11:$X$3035, 0)), "")))</f>
        <v/>
      </c>
      <c r="F2316" s="40"/>
      <c r="G2316" s="88" t="str">
        <f t="shared" ref="G2316:G2379" si="1506">$AJ2316</f>
        <v/>
      </c>
      <c r="H2316" s="40"/>
      <c r="I2316" s="24"/>
      <c r="J2316" s="34"/>
      <c r="K2316" s="106"/>
      <c r="L2316" s="79"/>
      <c r="M2316" s="34"/>
      <c r="N2316" s="79"/>
      <c r="O2316" s="31"/>
      <c r="P2316" s="53"/>
      <c r="Q2316" s="40"/>
      <c r="S2316" s="41" t="str">
        <f t="shared" si="1494"/>
        <v/>
      </c>
      <c r="T2316" s="41" t="str">
        <f t="shared" si="1495"/>
        <v/>
      </c>
      <c r="U2316" s="41" t="str">
        <f t="shared" ref="U2316:U2379" si="1507">IF(OR($S2316="X", $T2316="X"), "X", "")</f>
        <v/>
      </c>
      <c r="W2316" s="74" t="str">
        <f>IF('Job Database'!$X2316="", "", 'Job Database'!$X2316)</f>
        <v/>
      </c>
      <c r="Y2316" s="41" t="str">
        <f>IF($W2316="", "", IF(COUNTIF($I$11:$I$3035, $W2316)&gt;0, "", MAX($Y$10:$Y2315)+1))</f>
        <v/>
      </c>
      <c r="Z2316" s="41">
        <v>2306</v>
      </c>
      <c r="AA2316" s="58" t="str">
        <f t="shared" ref="AA2316:AA2379" si="1508">IFERROR(INDEX($W$11:$W$3035, MATCH($Z2316, $Y$11:$Y$3035, 0)), "")</f>
        <v/>
      </c>
      <c r="AC2316" s="41" t="str">
        <f t="shared" si="1496"/>
        <v/>
      </c>
      <c r="AE2316" s="41" t="str">
        <f t="shared" ref="AE2316:AE2379" si="1509">IF($I2316="", "", IF(COUNTIF($I$11:$I$3035, $I2316)&gt;1, "X", ""))</f>
        <v/>
      </c>
      <c r="AJ2316" s="154" t="str">
        <f t="shared" ref="AJ2316:AJ2379" si="1510">IFERROR(INDEX($AL$10:$AQ$10, $AK$10, MATCH("X", $AL2316:$AQ2316, 0)), "")</f>
        <v/>
      </c>
      <c r="AL2316" s="120" t="str">
        <f t="shared" ref="AL2316:AL2379" si="1511">IF(AND(OR($O2316=$AG$15, $O2316=$AG$16), $P2316=$AH$11), "X", "")</f>
        <v/>
      </c>
      <c r="AM2316" s="104" t="str">
        <f t="shared" ref="AM2316:AM2379" si="1512">IF(AND(OR($O2316=$AG$15, $O2316=$AG$16), $P2316=$AH$13), "X", "")</f>
        <v/>
      </c>
      <c r="AN2316" s="104" t="str">
        <f t="shared" ref="AN2316:AN2379" si="1513">IF(AND(AL2316="", AM2316="", AP2316="", AQ2316="", AO2316="", NOT($I2316="")), "X", "")</f>
        <v/>
      </c>
      <c r="AO2316" s="104" t="str">
        <f t="shared" si="1497"/>
        <v/>
      </c>
      <c r="AP2316" s="104" t="str">
        <f t="shared" si="1498"/>
        <v/>
      </c>
      <c r="AQ2316" s="121" t="str">
        <f t="shared" ref="AQ2316:AQ2379" si="1514">IF(COUNTIF($AG$11:$AG$14, $O2316)&gt;0, "X", "")</f>
        <v/>
      </c>
      <c r="AS2316" s="88" t="str">
        <f t="shared" si="1499"/>
        <v/>
      </c>
      <c r="AT2316" s="68" t="str">
        <f t="shared" ref="AT2316:AT2379" si="1515">IF(OR($J2316="", NOT(L2316=""), NOT($O2316=""), NOT($P2316="")), "", NETWORKDAYS($J2316, $AG$5, $BJ$34:$BJ$57))</f>
        <v/>
      </c>
      <c r="AU2316" s="68" t="str">
        <f t="shared" ref="AU2316:AU2379" si="1516">IF(OR($L2316="", NOT(M2316=""), NOT($O2316=""), NOT($P2316="")), "", NETWORKDAYS($L2316, $AG$5, $BJ$34:$BJ$57))</f>
        <v/>
      </c>
      <c r="AV2316" s="68" t="str">
        <f t="shared" ref="AV2316:AV2379" si="1517">IF(OR($M2316="", NOT(N2316=""), NOT($O2316=""), NOT($P2316="")), "", NETWORKDAYS($M2316, $AG$5, $BJ$34:$BJ$57))</f>
        <v/>
      </c>
      <c r="AW2316" s="88" t="str">
        <f t="shared" si="1500"/>
        <v/>
      </c>
      <c r="AZ2316" s="88" t="str">
        <f t="shared" si="1501"/>
        <v/>
      </c>
      <c r="BA2316" s="68" t="str">
        <f t="shared" si="1502"/>
        <v/>
      </c>
      <c r="BB2316" s="68" t="str">
        <f t="shared" si="1503"/>
        <v/>
      </c>
      <c r="BC2316" s="68" t="str">
        <f t="shared" si="1504"/>
        <v/>
      </c>
      <c r="BD2316" s="69" t="str">
        <f t="shared" si="1505"/>
        <v/>
      </c>
      <c r="BE2316" s="69" t="str">
        <f t="shared" ref="BE2316:BE2379" si="1518">BD2316</f>
        <v/>
      </c>
      <c r="BT2316" s="138" t="str">
        <f t="shared" ref="BT2316:BT2379" ca="1" si="1519">IF($BU2316="X", "", IF(COUNTIF($CA2316:$CC2316, "X")&gt;0, "X", ""))</f>
        <v/>
      </c>
      <c r="BU2316" s="139" t="str">
        <f t="shared" ref="BU2316:BU2379" ca="1" si="1520">IF(OR($L2316=$AG$5, $M2316=$AG$5, $N2316=$AG$5), "X", "")</f>
        <v/>
      </c>
      <c r="BW2316" s="138" t="str">
        <f t="shared" ref="BW2316:BW2379" si="1521">IF(L2316="", "", NETWORKDAYS($AG$5, L2316, $BJ$34:$BJ$57))</f>
        <v/>
      </c>
      <c r="BX2316" s="104" t="str">
        <f t="shared" ref="BX2316:BX2379" si="1522">IF(M2316="", "", NETWORKDAYS($AG$5, M2316, $BJ$34:$BJ$57))</f>
        <v/>
      </c>
      <c r="BY2316" s="139" t="str">
        <f t="shared" ref="BY2316:BY2379" si="1523">IF(N2316="", "", NETWORKDAYS($AG$5, N2316, $BJ$34:$BJ$57))</f>
        <v/>
      </c>
      <c r="CA2316" s="138" t="str">
        <f t="shared" ref="CA2316:CA2379" si="1524">IF(BW2316&lt;0, "", IF(BW2316&lt;=$CA$9, "X", ""))</f>
        <v/>
      </c>
      <c r="CB2316" s="104" t="str">
        <f t="shared" ref="CB2316:CB2379" si="1525">IF(BX2316&lt;0, "", IF(BX2316&lt;=$CA$9, "X", ""))</f>
        <v/>
      </c>
      <c r="CC2316" s="139" t="str">
        <f t="shared" ref="CC2316:CC2379" si="1526">IF(BY2316&lt;0, "", IF(BY2316&lt;=$CA$9, "X", ""))</f>
        <v/>
      </c>
      <c r="CE2316" s="162" t="str">
        <f t="shared" ref="CE2316:CE2379" si="1527">IF(L2316="", "", IF(L2316=$AG$5, L2316, ""))</f>
        <v/>
      </c>
      <c r="CF2316" s="163" t="str">
        <f t="shared" ref="CF2316:CF2379" si="1528">IF(M2316="", "", IF(M2316=$AG$5, M2316, ""))</f>
        <v/>
      </c>
      <c r="CG2316" s="164" t="str">
        <f t="shared" ref="CG2316:CG2379" si="1529">IF(N2316="", "", IF(N2316=$AG$5, N2316, ""))</f>
        <v/>
      </c>
      <c r="CI2316" s="162" t="str">
        <f t="shared" ref="CI2316:CI2379" si="1530">IF(CA2316="", "", L2316)</f>
        <v/>
      </c>
      <c r="CJ2316" s="163" t="str">
        <f t="shared" si="1492"/>
        <v/>
      </c>
      <c r="CK2316" s="164" t="str">
        <f t="shared" si="1493"/>
        <v/>
      </c>
      <c r="CM2316" s="169" t="str">
        <f t="shared" ref="CM2316:CM2379" si="1531">IF(NOT($CE2316=""), $CE2316, IF(NOT($CF2316=""), $CF2316, IF(NOT($CG2316=""), $CG2316, IF(NOT($CI2316=""), $CI2316, IF(NOT($CJ2316=""), $CJ2316, IF(NOT($CK2316=""), $CK2316, ""))))))</f>
        <v/>
      </c>
      <c r="CN2316" s="139" t="str">
        <f t="shared" ref="CN2316:CN2379" si="1532">IF(NOT($CE2316=""), "TODAY - 1st Interview", IF(NOT($CF2316=""), "TODAY - 2nd Interview", IF(NOT($CG2316=""), "TODAY - 3rd Interview", IF(NOT($CI2316=""), "Alert - 1st Interview", IF(NOT($CJ2316=""), "Alert - 2nd Interview", IF(NOT($CK2316=""), "Alert - 3rd Interview", ""))))))</f>
        <v/>
      </c>
      <c r="CP2316" s="41" t="str">
        <f>IF($CM2316="", "", COUNTIF($CM$11:$CM$3035, "&lt;"&amp;$CM2316)+1+COUNTIF($CM$11:$CM2316, $CM2316)-1)</f>
        <v/>
      </c>
    </row>
    <row r="2317" spans="1:94" x14ac:dyDescent="0.25">
      <c r="A2317" s="40"/>
      <c r="B2317" s="82" t="str">
        <f>IF($I2317="", "", IFERROR(INDEX('Job Database'!$AE$11:$AE$3035, MATCH($I2317, 'Job Database'!$X$11:$X$3035, 0)), ""))</f>
        <v/>
      </c>
      <c r="C2317" s="69" t="str">
        <f>IF($I2317="", "", IF(COUNTIF('Job Database'!$X$11:$X$3035, $I2317)=0, $AC$5, $AC$4))</f>
        <v/>
      </c>
      <c r="D2317" s="40"/>
      <c r="E2317" s="85" t="str">
        <f>IF($I2317="", "", IF(IFERROR(INDEX('Job Database'!$M$11:$M$3035, MATCH($I2317, 'Job Database'!$X$11:$X$3035, 0)), "")="", "", IFERROR(INDEX('Job Database'!$M$11:$M$3035, MATCH($I2317, 'Job Database'!$X$11:$X$3035, 0)), "")))</f>
        <v/>
      </c>
      <c r="F2317" s="40"/>
      <c r="G2317" s="88" t="str">
        <f t="shared" si="1506"/>
        <v/>
      </c>
      <c r="H2317" s="40"/>
      <c r="I2317" s="24"/>
      <c r="J2317" s="34"/>
      <c r="K2317" s="106"/>
      <c r="L2317" s="79"/>
      <c r="M2317" s="34"/>
      <c r="N2317" s="79"/>
      <c r="O2317" s="31"/>
      <c r="P2317" s="53"/>
      <c r="Q2317" s="40"/>
      <c r="S2317" s="41" t="str">
        <f t="shared" si="1494"/>
        <v/>
      </c>
      <c r="T2317" s="41" t="str">
        <f t="shared" si="1495"/>
        <v/>
      </c>
      <c r="U2317" s="41" t="str">
        <f t="shared" si="1507"/>
        <v/>
      </c>
      <c r="W2317" s="74" t="str">
        <f>IF('Job Database'!$X2317="", "", 'Job Database'!$X2317)</f>
        <v/>
      </c>
      <c r="Y2317" s="41" t="str">
        <f>IF($W2317="", "", IF(COUNTIF($I$11:$I$3035, $W2317)&gt;0, "", MAX($Y$10:$Y2316)+1))</f>
        <v/>
      </c>
      <c r="Z2317" s="41">
        <v>2307</v>
      </c>
      <c r="AA2317" s="58" t="str">
        <f t="shared" si="1508"/>
        <v/>
      </c>
      <c r="AC2317" s="41" t="str">
        <f t="shared" si="1496"/>
        <v/>
      </c>
      <c r="AE2317" s="41" t="str">
        <f t="shared" si="1509"/>
        <v/>
      </c>
      <c r="AJ2317" s="154" t="str">
        <f t="shared" si="1510"/>
        <v/>
      </c>
      <c r="AL2317" s="120" t="str">
        <f t="shared" si="1511"/>
        <v/>
      </c>
      <c r="AM2317" s="104" t="str">
        <f t="shared" si="1512"/>
        <v/>
      </c>
      <c r="AN2317" s="104" t="str">
        <f t="shared" si="1513"/>
        <v/>
      </c>
      <c r="AO2317" s="104" t="str">
        <f t="shared" si="1497"/>
        <v/>
      </c>
      <c r="AP2317" s="104" t="str">
        <f t="shared" si="1498"/>
        <v/>
      </c>
      <c r="AQ2317" s="121" t="str">
        <f t="shared" si="1514"/>
        <v/>
      </c>
      <c r="AS2317" s="88" t="str">
        <f t="shared" si="1499"/>
        <v/>
      </c>
      <c r="AT2317" s="68" t="str">
        <f t="shared" si="1515"/>
        <v/>
      </c>
      <c r="AU2317" s="68" t="str">
        <f t="shared" si="1516"/>
        <v/>
      </c>
      <c r="AV2317" s="68" t="str">
        <f t="shared" si="1517"/>
        <v/>
      </c>
      <c r="AW2317" s="88" t="str">
        <f t="shared" si="1500"/>
        <v/>
      </c>
      <c r="AZ2317" s="88" t="str">
        <f t="shared" si="1501"/>
        <v/>
      </c>
      <c r="BA2317" s="68" t="str">
        <f t="shared" si="1502"/>
        <v/>
      </c>
      <c r="BB2317" s="68" t="str">
        <f t="shared" si="1503"/>
        <v/>
      </c>
      <c r="BC2317" s="68" t="str">
        <f t="shared" si="1504"/>
        <v/>
      </c>
      <c r="BD2317" s="69" t="str">
        <f t="shared" si="1505"/>
        <v/>
      </c>
      <c r="BE2317" s="69" t="str">
        <f t="shared" si="1518"/>
        <v/>
      </c>
      <c r="BT2317" s="138" t="str">
        <f t="shared" ca="1" si="1519"/>
        <v/>
      </c>
      <c r="BU2317" s="139" t="str">
        <f t="shared" ca="1" si="1520"/>
        <v/>
      </c>
      <c r="BW2317" s="138" t="str">
        <f t="shared" si="1521"/>
        <v/>
      </c>
      <c r="BX2317" s="104" t="str">
        <f t="shared" si="1522"/>
        <v/>
      </c>
      <c r="BY2317" s="139" t="str">
        <f t="shared" si="1523"/>
        <v/>
      </c>
      <c r="CA2317" s="138" t="str">
        <f t="shared" si="1524"/>
        <v/>
      </c>
      <c r="CB2317" s="104" t="str">
        <f t="shared" si="1525"/>
        <v/>
      </c>
      <c r="CC2317" s="139" t="str">
        <f t="shared" si="1526"/>
        <v/>
      </c>
      <c r="CE2317" s="162" t="str">
        <f t="shared" si="1527"/>
        <v/>
      </c>
      <c r="CF2317" s="163" t="str">
        <f t="shared" si="1528"/>
        <v/>
      </c>
      <c r="CG2317" s="164" t="str">
        <f t="shared" si="1529"/>
        <v/>
      </c>
      <c r="CI2317" s="162" t="str">
        <f t="shared" si="1530"/>
        <v/>
      </c>
      <c r="CJ2317" s="163" t="str">
        <f t="shared" si="1492"/>
        <v/>
      </c>
      <c r="CK2317" s="164" t="str">
        <f t="shared" si="1493"/>
        <v/>
      </c>
      <c r="CM2317" s="169" t="str">
        <f t="shared" si="1531"/>
        <v/>
      </c>
      <c r="CN2317" s="139" t="str">
        <f t="shared" si="1532"/>
        <v/>
      </c>
      <c r="CP2317" s="41" t="str">
        <f>IF($CM2317="", "", COUNTIF($CM$11:$CM$3035, "&lt;"&amp;$CM2317)+1+COUNTIF($CM$11:$CM2317, $CM2317)-1)</f>
        <v/>
      </c>
    </row>
    <row r="2318" spans="1:94" x14ac:dyDescent="0.25">
      <c r="A2318" s="40"/>
      <c r="B2318" s="82" t="str">
        <f>IF($I2318="", "", IFERROR(INDEX('Job Database'!$AE$11:$AE$3035, MATCH($I2318, 'Job Database'!$X$11:$X$3035, 0)), ""))</f>
        <v/>
      </c>
      <c r="C2318" s="69" t="str">
        <f>IF($I2318="", "", IF(COUNTIF('Job Database'!$X$11:$X$3035, $I2318)=0, $AC$5, $AC$4))</f>
        <v/>
      </c>
      <c r="D2318" s="40"/>
      <c r="E2318" s="85" t="str">
        <f>IF($I2318="", "", IF(IFERROR(INDEX('Job Database'!$M$11:$M$3035, MATCH($I2318, 'Job Database'!$X$11:$X$3035, 0)), "")="", "", IFERROR(INDEX('Job Database'!$M$11:$M$3035, MATCH($I2318, 'Job Database'!$X$11:$X$3035, 0)), "")))</f>
        <v/>
      </c>
      <c r="F2318" s="40"/>
      <c r="G2318" s="88" t="str">
        <f t="shared" si="1506"/>
        <v/>
      </c>
      <c r="H2318" s="40"/>
      <c r="I2318" s="24"/>
      <c r="J2318" s="34"/>
      <c r="K2318" s="106"/>
      <c r="L2318" s="79"/>
      <c r="M2318" s="34"/>
      <c r="N2318" s="79"/>
      <c r="O2318" s="31"/>
      <c r="P2318" s="53"/>
      <c r="Q2318" s="40"/>
      <c r="S2318" s="41" t="str">
        <f t="shared" si="1494"/>
        <v/>
      </c>
      <c r="T2318" s="41" t="str">
        <f t="shared" si="1495"/>
        <v/>
      </c>
      <c r="U2318" s="41" t="str">
        <f t="shared" si="1507"/>
        <v/>
      </c>
      <c r="W2318" s="74" t="str">
        <f>IF('Job Database'!$X2318="", "", 'Job Database'!$X2318)</f>
        <v/>
      </c>
      <c r="Y2318" s="41" t="str">
        <f>IF($W2318="", "", IF(COUNTIF($I$11:$I$3035, $W2318)&gt;0, "", MAX($Y$10:$Y2317)+1))</f>
        <v/>
      </c>
      <c r="Z2318" s="41">
        <v>2308</v>
      </c>
      <c r="AA2318" s="58" t="str">
        <f t="shared" si="1508"/>
        <v/>
      </c>
      <c r="AC2318" s="41" t="str">
        <f t="shared" si="1496"/>
        <v/>
      </c>
      <c r="AE2318" s="41" t="str">
        <f t="shared" si="1509"/>
        <v/>
      </c>
      <c r="AJ2318" s="154" t="str">
        <f t="shared" si="1510"/>
        <v/>
      </c>
      <c r="AL2318" s="120" t="str">
        <f t="shared" si="1511"/>
        <v/>
      </c>
      <c r="AM2318" s="104" t="str">
        <f t="shared" si="1512"/>
        <v/>
      </c>
      <c r="AN2318" s="104" t="str">
        <f t="shared" si="1513"/>
        <v/>
      </c>
      <c r="AO2318" s="104" t="str">
        <f t="shared" si="1497"/>
        <v/>
      </c>
      <c r="AP2318" s="104" t="str">
        <f t="shared" si="1498"/>
        <v/>
      </c>
      <c r="AQ2318" s="121" t="str">
        <f t="shared" si="1514"/>
        <v/>
      </c>
      <c r="AS2318" s="88" t="str">
        <f t="shared" si="1499"/>
        <v/>
      </c>
      <c r="AT2318" s="68" t="str">
        <f t="shared" si="1515"/>
        <v/>
      </c>
      <c r="AU2318" s="68" t="str">
        <f t="shared" si="1516"/>
        <v/>
      </c>
      <c r="AV2318" s="68" t="str">
        <f t="shared" si="1517"/>
        <v/>
      </c>
      <c r="AW2318" s="88" t="str">
        <f t="shared" si="1500"/>
        <v/>
      </c>
      <c r="AZ2318" s="88" t="str">
        <f t="shared" si="1501"/>
        <v/>
      </c>
      <c r="BA2318" s="68" t="str">
        <f t="shared" si="1502"/>
        <v/>
      </c>
      <c r="BB2318" s="68" t="str">
        <f t="shared" si="1503"/>
        <v/>
      </c>
      <c r="BC2318" s="68" t="str">
        <f t="shared" si="1504"/>
        <v/>
      </c>
      <c r="BD2318" s="69" t="str">
        <f t="shared" si="1505"/>
        <v/>
      </c>
      <c r="BE2318" s="69" t="str">
        <f t="shared" si="1518"/>
        <v/>
      </c>
      <c r="BT2318" s="138" t="str">
        <f t="shared" ca="1" si="1519"/>
        <v/>
      </c>
      <c r="BU2318" s="139" t="str">
        <f t="shared" ca="1" si="1520"/>
        <v/>
      </c>
      <c r="BW2318" s="138" t="str">
        <f t="shared" si="1521"/>
        <v/>
      </c>
      <c r="BX2318" s="104" t="str">
        <f t="shared" si="1522"/>
        <v/>
      </c>
      <c r="BY2318" s="139" t="str">
        <f t="shared" si="1523"/>
        <v/>
      </c>
      <c r="CA2318" s="138" t="str">
        <f t="shared" si="1524"/>
        <v/>
      </c>
      <c r="CB2318" s="104" t="str">
        <f t="shared" si="1525"/>
        <v/>
      </c>
      <c r="CC2318" s="139" t="str">
        <f t="shared" si="1526"/>
        <v/>
      </c>
      <c r="CE2318" s="162" t="str">
        <f t="shared" si="1527"/>
        <v/>
      </c>
      <c r="CF2318" s="163" t="str">
        <f t="shared" si="1528"/>
        <v/>
      </c>
      <c r="CG2318" s="164" t="str">
        <f t="shared" si="1529"/>
        <v/>
      </c>
      <c r="CI2318" s="162" t="str">
        <f t="shared" si="1530"/>
        <v/>
      </c>
      <c r="CJ2318" s="163" t="str">
        <f t="shared" si="1492"/>
        <v/>
      </c>
      <c r="CK2318" s="164" t="str">
        <f t="shared" si="1493"/>
        <v/>
      </c>
      <c r="CM2318" s="169" t="str">
        <f t="shared" si="1531"/>
        <v/>
      </c>
      <c r="CN2318" s="139" t="str">
        <f t="shared" si="1532"/>
        <v/>
      </c>
      <c r="CP2318" s="41" t="str">
        <f>IF($CM2318="", "", COUNTIF($CM$11:$CM$3035, "&lt;"&amp;$CM2318)+1+COUNTIF($CM$11:$CM2318, $CM2318)-1)</f>
        <v/>
      </c>
    </row>
    <row r="2319" spans="1:94" x14ac:dyDescent="0.25">
      <c r="A2319" s="40"/>
      <c r="B2319" s="82" t="str">
        <f>IF($I2319="", "", IFERROR(INDEX('Job Database'!$AE$11:$AE$3035, MATCH($I2319, 'Job Database'!$X$11:$X$3035, 0)), ""))</f>
        <v/>
      </c>
      <c r="C2319" s="69" t="str">
        <f>IF($I2319="", "", IF(COUNTIF('Job Database'!$X$11:$X$3035, $I2319)=0, $AC$5, $AC$4))</f>
        <v/>
      </c>
      <c r="D2319" s="40"/>
      <c r="E2319" s="85" t="str">
        <f>IF($I2319="", "", IF(IFERROR(INDEX('Job Database'!$M$11:$M$3035, MATCH($I2319, 'Job Database'!$X$11:$X$3035, 0)), "")="", "", IFERROR(INDEX('Job Database'!$M$11:$M$3035, MATCH($I2319, 'Job Database'!$X$11:$X$3035, 0)), "")))</f>
        <v/>
      </c>
      <c r="F2319" s="40"/>
      <c r="G2319" s="88" t="str">
        <f t="shared" si="1506"/>
        <v/>
      </c>
      <c r="H2319" s="40"/>
      <c r="I2319" s="24"/>
      <c r="J2319" s="34"/>
      <c r="K2319" s="106"/>
      <c r="L2319" s="79"/>
      <c r="M2319" s="34"/>
      <c r="N2319" s="79"/>
      <c r="O2319" s="31"/>
      <c r="P2319" s="53"/>
      <c r="Q2319" s="40"/>
      <c r="S2319" s="41" t="str">
        <f t="shared" si="1494"/>
        <v/>
      </c>
      <c r="T2319" s="41" t="str">
        <f t="shared" si="1495"/>
        <v/>
      </c>
      <c r="U2319" s="41" t="str">
        <f t="shared" si="1507"/>
        <v/>
      </c>
      <c r="W2319" s="74" t="str">
        <f>IF('Job Database'!$X2319="", "", 'Job Database'!$X2319)</f>
        <v/>
      </c>
      <c r="Y2319" s="41" t="str">
        <f>IF($W2319="", "", IF(COUNTIF($I$11:$I$3035, $W2319)&gt;0, "", MAX($Y$10:$Y2318)+1))</f>
        <v/>
      </c>
      <c r="Z2319" s="41">
        <v>2309</v>
      </c>
      <c r="AA2319" s="58" t="str">
        <f t="shared" si="1508"/>
        <v/>
      </c>
      <c r="AC2319" s="41" t="str">
        <f t="shared" si="1496"/>
        <v/>
      </c>
      <c r="AE2319" s="41" t="str">
        <f t="shared" si="1509"/>
        <v/>
      </c>
      <c r="AJ2319" s="154" t="str">
        <f t="shared" si="1510"/>
        <v/>
      </c>
      <c r="AL2319" s="120" t="str">
        <f t="shared" si="1511"/>
        <v/>
      </c>
      <c r="AM2319" s="104" t="str">
        <f t="shared" si="1512"/>
        <v/>
      </c>
      <c r="AN2319" s="104" t="str">
        <f t="shared" si="1513"/>
        <v/>
      </c>
      <c r="AO2319" s="104" t="str">
        <f t="shared" si="1497"/>
        <v/>
      </c>
      <c r="AP2319" s="104" t="str">
        <f t="shared" si="1498"/>
        <v/>
      </c>
      <c r="AQ2319" s="121" t="str">
        <f t="shared" si="1514"/>
        <v/>
      </c>
      <c r="AS2319" s="88" t="str">
        <f t="shared" si="1499"/>
        <v/>
      </c>
      <c r="AT2319" s="68" t="str">
        <f t="shared" si="1515"/>
        <v/>
      </c>
      <c r="AU2319" s="68" t="str">
        <f t="shared" si="1516"/>
        <v/>
      </c>
      <c r="AV2319" s="68" t="str">
        <f t="shared" si="1517"/>
        <v/>
      </c>
      <c r="AW2319" s="88" t="str">
        <f t="shared" si="1500"/>
        <v/>
      </c>
      <c r="AZ2319" s="88" t="str">
        <f t="shared" si="1501"/>
        <v/>
      </c>
      <c r="BA2319" s="68" t="str">
        <f t="shared" si="1502"/>
        <v/>
      </c>
      <c r="BB2319" s="68" t="str">
        <f t="shared" si="1503"/>
        <v/>
      </c>
      <c r="BC2319" s="68" t="str">
        <f t="shared" si="1504"/>
        <v/>
      </c>
      <c r="BD2319" s="69" t="str">
        <f t="shared" si="1505"/>
        <v/>
      </c>
      <c r="BE2319" s="69" t="str">
        <f t="shared" si="1518"/>
        <v/>
      </c>
      <c r="BT2319" s="138" t="str">
        <f t="shared" ca="1" si="1519"/>
        <v/>
      </c>
      <c r="BU2319" s="139" t="str">
        <f t="shared" ca="1" si="1520"/>
        <v/>
      </c>
      <c r="BW2319" s="138" t="str">
        <f t="shared" si="1521"/>
        <v/>
      </c>
      <c r="BX2319" s="104" t="str">
        <f t="shared" si="1522"/>
        <v/>
      </c>
      <c r="BY2319" s="139" t="str">
        <f t="shared" si="1523"/>
        <v/>
      </c>
      <c r="CA2319" s="138" t="str">
        <f t="shared" si="1524"/>
        <v/>
      </c>
      <c r="CB2319" s="104" t="str">
        <f t="shared" si="1525"/>
        <v/>
      </c>
      <c r="CC2319" s="139" t="str">
        <f t="shared" si="1526"/>
        <v/>
      </c>
      <c r="CE2319" s="162" t="str">
        <f t="shared" si="1527"/>
        <v/>
      </c>
      <c r="CF2319" s="163" t="str">
        <f t="shared" si="1528"/>
        <v/>
      </c>
      <c r="CG2319" s="164" t="str">
        <f t="shared" si="1529"/>
        <v/>
      </c>
      <c r="CI2319" s="162" t="str">
        <f t="shared" si="1530"/>
        <v/>
      </c>
      <c r="CJ2319" s="163" t="str">
        <f t="shared" si="1492"/>
        <v/>
      </c>
      <c r="CK2319" s="164" t="str">
        <f t="shared" si="1493"/>
        <v/>
      </c>
      <c r="CM2319" s="169" t="str">
        <f t="shared" si="1531"/>
        <v/>
      </c>
      <c r="CN2319" s="139" t="str">
        <f t="shared" si="1532"/>
        <v/>
      </c>
      <c r="CP2319" s="41" t="str">
        <f>IF($CM2319="", "", COUNTIF($CM$11:$CM$3035, "&lt;"&amp;$CM2319)+1+COUNTIF($CM$11:$CM2319, $CM2319)-1)</f>
        <v/>
      </c>
    </row>
    <row r="2320" spans="1:94" x14ac:dyDescent="0.25">
      <c r="A2320" s="40"/>
      <c r="B2320" s="82" t="str">
        <f>IF($I2320="", "", IFERROR(INDEX('Job Database'!$AE$11:$AE$3035, MATCH($I2320, 'Job Database'!$X$11:$X$3035, 0)), ""))</f>
        <v/>
      </c>
      <c r="C2320" s="69" t="str">
        <f>IF($I2320="", "", IF(COUNTIF('Job Database'!$X$11:$X$3035, $I2320)=0, $AC$5, $AC$4))</f>
        <v/>
      </c>
      <c r="D2320" s="40"/>
      <c r="E2320" s="85" t="str">
        <f>IF($I2320="", "", IF(IFERROR(INDEX('Job Database'!$M$11:$M$3035, MATCH($I2320, 'Job Database'!$X$11:$X$3035, 0)), "")="", "", IFERROR(INDEX('Job Database'!$M$11:$M$3035, MATCH($I2320, 'Job Database'!$X$11:$X$3035, 0)), "")))</f>
        <v/>
      </c>
      <c r="F2320" s="40"/>
      <c r="G2320" s="88" t="str">
        <f t="shared" si="1506"/>
        <v/>
      </c>
      <c r="H2320" s="40"/>
      <c r="I2320" s="24"/>
      <c r="J2320" s="34"/>
      <c r="K2320" s="106"/>
      <c r="L2320" s="79"/>
      <c r="M2320" s="34"/>
      <c r="N2320" s="79"/>
      <c r="O2320" s="31"/>
      <c r="P2320" s="53"/>
      <c r="Q2320" s="40"/>
      <c r="S2320" s="41" t="str">
        <f t="shared" si="1494"/>
        <v/>
      </c>
      <c r="T2320" s="41" t="str">
        <f t="shared" si="1495"/>
        <v/>
      </c>
      <c r="U2320" s="41" t="str">
        <f t="shared" si="1507"/>
        <v/>
      </c>
      <c r="W2320" s="74" t="str">
        <f>IF('Job Database'!$X2320="", "", 'Job Database'!$X2320)</f>
        <v/>
      </c>
      <c r="Y2320" s="41" t="str">
        <f>IF($W2320="", "", IF(COUNTIF($I$11:$I$3035, $W2320)&gt;0, "", MAX($Y$10:$Y2319)+1))</f>
        <v/>
      </c>
      <c r="Z2320" s="41">
        <v>2310</v>
      </c>
      <c r="AA2320" s="58" t="str">
        <f t="shared" si="1508"/>
        <v/>
      </c>
      <c r="AC2320" s="41" t="str">
        <f t="shared" si="1496"/>
        <v/>
      </c>
      <c r="AE2320" s="41" t="str">
        <f t="shared" si="1509"/>
        <v/>
      </c>
      <c r="AJ2320" s="154" t="str">
        <f t="shared" si="1510"/>
        <v/>
      </c>
      <c r="AL2320" s="120" t="str">
        <f t="shared" si="1511"/>
        <v/>
      </c>
      <c r="AM2320" s="104" t="str">
        <f t="shared" si="1512"/>
        <v/>
      </c>
      <c r="AN2320" s="104" t="str">
        <f t="shared" si="1513"/>
        <v/>
      </c>
      <c r="AO2320" s="104" t="str">
        <f t="shared" si="1497"/>
        <v/>
      </c>
      <c r="AP2320" s="104" t="str">
        <f t="shared" si="1498"/>
        <v/>
      </c>
      <c r="AQ2320" s="121" t="str">
        <f t="shared" si="1514"/>
        <v/>
      </c>
      <c r="AS2320" s="88" t="str">
        <f t="shared" si="1499"/>
        <v/>
      </c>
      <c r="AT2320" s="68" t="str">
        <f t="shared" si="1515"/>
        <v/>
      </c>
      <c r="AU2320" s="68" t="str">
        <f t="shared" si="1516"/>
        <v/>
      </c>
      <c r="AV2320" s="68" t="str">
        <f t="shared" si="1517"/>
        <v/>
      </c>
      <c r="AW2320" s="88" t="str">
        <f t="shared" si="1500"/>
        <v/>
      </c>
      <c r="AZ2320" s="88" t="str">
        <f t="shared" si="1501"/>
        <v/>
      </c>
      <c r="BA2320" s="68" t="str">
        <f t="shared" si="1502"/>
        <v/>
      </c>
      <c r="BB2320" s="68" t="str">
        <f t="shared" si="1503"/>
        <v/>
      </c>
      <c r="BC2320" s="68" t="str">
        <f t="shared" si="1504"/>
        <v/>
      </c>
      <c r="BD2320" s="69" t="str">
        <f t="shared" si="1505"/>
        <v/>
      </c>
      <c r="BE2320" s="69" t="str">
        <f t="shared" si="1518"/>
        <v/>
      </c>
      <c r="BT2320" s="138" t="str">
        <f t="shared" ca="1" si="1519"/>
        <v/>
      </c>
      <c r="BU2320" s="139" t="str">
        <f t="shared" ca="1" si="1520"/>
        <v/>
      </c>
      <c r="BW2320" s="138" t="str">
        <f t="shared" si="1521"/>
        <v/>
      </c>
      <c r="BX2320" s="104" t="str">
        <f t="shared" si="1522"/>
        <v/>
      </c>
      <c r="BY2320" s="139" t="str">
        <f t="shared" si="1523"/>
        <v/>
      </c>
      <c r="CA2320" s="138" t="str">
        <f t="shared" si="1524"/>
        <v/>
      </c>
      <c r="CB2320" s="104" t="str">
        <f t="shared" si="1525"/>
        <v/>
      </c>
      <c r="CC2320" s="139" t="str">
        <f t="shared" si="1526"/>
        <v/>
      </c>
      <c r="CE2320" s="162" t="str">
        <f t="shared" si="1527"/>
        <v/>
      </c>
      <c r="CF2320" s="163" t="str">
        <f t="shared" si="1528"/>
        <v/>
      </c>
      <c r="CG2320" s="164" t="str">
        <f t="shared" si="1529"/>
        <v/>
      </c>
      <c r="CI2320" s="162" t="str">
        <f t="shared" si="1530"/>
        <v/>
      </c>
      <c r="CJ2320" s="163" t="str">
        <f t="shared" si="1492"/>
        <v/>
      </c>
      <c r="CK2320" s="164" t="str">
        <f t="shared" si="1493"/>
        <v/>
      </c>
      <c r="CM2320" s="169" t="str">
        <f t="shared" si="1531"/>
        <v/>
      </c>
      <c r="CN2320" s="139" t="str">
        <f t="shared" si="1532"/>
        <v/>
      </c>
      <c r="CP2320" s="41" t="str">
        <f>IF($CM2320="", "", COUNTIF($CM$11:$CM$3035, "&lt;"&amp;$CM2320)+1+COUNTIF($CM$11:$CM2320, $CM2320)-1)</f>
        <v/>
      </c>
    </row>
    <row r="2321" spans="1:94" x14ac:dyDescent="0.25">
      <c r="A2321" s="40"/>
      <c r="B2321" s="82" t="str">
        <f>IF($I2321="", "", IFERROR(INDEX('Job Database'!$AE$11:$AE$3035, MATCH($I2321, 'Job Database'!$X$11:$X$3035, 0)), ""))</f>
        <v/>
      </c>
      <c r="C2321" s="69" t="str">
        <f>IF($I2321="", "", IF(COUNTIF('Job Database'!$X$11:$X$3035, $I2321)=0, $AC$5, $AC$4))</f>
        <v/>
      </c>
      <c r="D2321" s="40"/>
      <c r="E2321" s="85" t="str">
        <f>IF($I2321="", "", IF(IFERROR(INDEX('Job Database'!$M$11:$M$3035, MATCH($I2321, 'Job Database'!$X$11:$X$3035, 0)), "")="", "", IFERROR(INDEX('Job Database'!$M$11:$M$3035, MATCH($I2321, 'Job Database'!$X$11:$X$3035, 0)), "")))</f>
        <v/>
      </c>
      <c r="F2321" s="40"/>
      <c r="G2321" s="88" t="str">
        <f t="shared" si="1506"/>
        <v/>
      </c>
      <c r="H2321" s="40"/>
      <c r="I2321" s="24"/>
      <c r="J2321" s="34"/>
      <c r="K2321" s="106"/>
      <c r="L2321" s="79"/>
      <c r="M2321" s="34"/>
      <c r="N2321" s="79"/>
      <c r="O2321" s="31"/>
      <c r="P2321" s="53"/>
      <c r="Q2321" s="40"/>
      <c r="S2321" s="41" t="str">
        <f t="shared" si="1494"/>
        <v/>
      </c>
      <c r="T2321" s="41" t="str">
        <f t="shared" si="1495"/>
        <v/>
      </c>
      <c r="U2321" s="41" t="str">
        <f t="shared" si="1507"/>
        <v/>
      </c>
      <c r="W2321" s="74" t="str">
        <f>IF('Job Database'!$X2321="", "", 'Job Database'!$X2321)</f>
        <v/>
      </c>
      <c r="Y2321" s="41" t="str">
        <f>IF($W2321="", "", IF(COUNTIF($I$11:$I$3035, $W2321)&gt;0, "", MAX($Y$10:$Y2320)+1))</f>
        <v/>
      </c>
      <c r="Z2321" s="41">
        <v>2311</v>
      </c>
      <c r="AA2321" s="58" t="str">
        <f t="shared" si="1508"/>
        <v/>
      </c>
      <c r="AC2321" s="41" t="str">
        <f t="shared" si="1496"/>
        <v/>
      </c>
      <c r="AE2321" s="41" t="str">
        <f t="shared" si="1509"/>
        <v/>
      </c>
      <c r="AJ2321" s="154" t="str">
        <f t="shared" si="1510"/>
        <v/>
      </c>
      <c r="AL2321" s="120" t="str">
        <f t="shared" si="1511"/>
        <v/>
      </c>
      <c r="AM2321" s="104" t="str">
        <f t="shared" si="1512"/>
        <v/>
      </c>
      <c r="AN2321" s="104" t="str">
        <f t="shared" si="1513"/>
        <v/>
      </c>
      <c r="AO2321" s="104" t="str">
        <f t="shared" si="1497"/>
        <v/>
      </c>
      <c r="AP2321" s="104" t="str">
        <f t="shared" si="1498"/>
        <v/>
      </c>
      <c r="AQ2321" s="121" t="str">
        <f t="shared" si="1514"/>
        <v/>
      </c>
      <c r="AS2321" s="88" t="str">
        <f t="shared" si="1499"/>
        <v/>
      </c>
      <c r="AT2321" s="68" t="str">
        <f t="shared" si="1515"/>
        <v/>
      </c>
      <c r="AU2321" s="68" t="str">
        <f t="shared" si="1516"/>
        <v/>
      </c>
      <c r="AV2321" s="68" t="str">
        <f t="shared" si="1517"/>
        <v/>
      </c>
      <c r="AW2321" s="88" t="str">
        <f t="shared" si="1500"/>
        <v/>
      </c>
      <c r="AZ2321" s="88" t="str">
        <f t="shared" si="1501"/>
        <v/>
      </c>
      <c r="BA2321" s="68" t="str">
        <f t="shared" si="1502"/>
        <v/>
      </c>
      <c r="BB2321" s="68" t="str">
        <f t="shared" si="1503"/>
        <v/>
      </c>
      <c r="BC2321" s="68" t="str">
        <f t="shared" si="1504"/>
        <v/>
      </c>
      <c r="BD2321" s="69" t="str">
        <f t="shared" si="1505"/>
        <v/>
      </c>
      <c r="BE2321" s="69" t="str">
        <f t="shared" si="1518"/>
        <v/>
      </c>
      <c r="BT2321" s="138" t="str">
        <f t="shared" ca="1" si="1519"/>
        <v/>
      </c>
      <c r="BU2321" s="139" t="str">
        <f t="shared" ca="1" si="1520"/>
        <v/>
      </c>
      <c r="BW2321" s="138" t="str">
        <f t="shared" si="1521"/>
        <v/>
      </c>
      <c r="BX2321" s="104" t="str">
        <f t="shared" si="1522"/>
        <v/>
      </c>
      <c r="BY2321" s="139" t="str">
        <f t="shared" si="1523"/>
        <v/>
      </c>
      <c r="CA2321" s="138" t="str">
        <f t="shared" si="1524"/>
        <v/>
      </c>
      <c r="CB2321" s="104" t="str">
        <f t="shared" si="1525"/>
        <v/>
      </c>
      <c r="CC2321" s="139" t="str">
        <f t="shared" si="1526"/>
        <v/>
      </c>
      <c r="CE2321" s="162" t="str">
        <f t="shared" si="1527"/>
        <v/>
      </c>
      <c r="CF2321" s="163" t="str">
        <f t="shared" si="1528"/>
        <v/>
      </c>
      <c r="CG2321" s="164" t="str">
        <f t="shared" si="1529"/>
        <v/>
      </c>
      <c r="CI2321" s="162" t="str">
        <f t="shared" si="1530"/>
        <v/>
      </c>
      <c r="CJ2321" s="163" t="str">
        <f t="shared" si="1492"/>
        <v/>
      </c>
      <c r="CK2321" s="164" t="str">
        <f t="shared" si="1493"/>
        <v/>
      </c>
      <c r="CM2321" s="169" t="str">
        <f t="shared" si="1531"/>
        <v/>
      </c>
      <c r="CN2321" s="139" t="str">
        <f t="shared" si="1532"/>
        <v/>
      </c>
      <c r="CP2321" s="41" t="str">
        <f>IF($CM2321="", "", COUNTIF($CM$11:$CM$3035, "&lt;"&amp;$CM2321)+1+COUNTIF($CM$11:$CM2321, $CM2321)-1)</f>
        <v/>
      </c>
    </row>
    <row r="2322" spans="1:94" x14ac:dyDescent="0.25">
      <c r="A2322" s="40"/>
      <c r="B2322" s="82" t="str">
        <f>IF($I2322="", "", IFERROR(INDEX('Job Database'!$AE$11:$AE$3035, MATCH($I2322, 'Job Database'!$X$11:$X$3035, 0)), ""))</f>
        <v/>
      </c>
      <c r="C2322" s="69" t="str">
        <f>IF($I2322="", "", IF(COUNTIF('Job Database'!$X$11:$X$3035, $I2322)=0, $AC$5, $AC$4))</f>
        <v/>
      </c>
      <c r="D2322" s="40"/>
      <c r="E2322" s="85" t="str">
        <f>IF($I2322="", "", IF(IFERROR(INDEX('Job Database'!$M$11:$M$3035, MATCH($I2322, 'Job Database'!$X$11:$X$3035, 0)), "")="", "", IFERROR(INDEX('Job Database'!$M$11:$M$3035, MATCH($I2322, 'Job Database'!$X$11:$X$3035, 0)), "")))</f>
        <v/>
      </c>
      <c r="F2322" s="40"/>
      <c r="G2322" s="88" t="str">
        <f t="shared" si="1506"/>
        <v/>
      </c>
      <c r="H2322" s="40"/>
      <c r="I2322" s="24"/>
      <c r="J2322" s="34"/>
      <c r="K2322" s="106"/>
      <c r="L2322" s="79"/>
      <c r="M2322" s="34"/>
      <c r="N2322" s="79"/>
      <c r="O2322" s="31"/>
      <c r="P2322" s="53"/>
      <c r="Q2322" s="40"/>
      <c r="S2322" s="41" t="str">
        <f t="shared" si="1494"/>
        <v/>
      </c>
      <c r="T2322" s="41" t="str">
        <f t="shared" si="1495"/>
        <v/>
      </c>
      <c r="U2322" s="41" t="str">
        <f t="shared" si="1507"/>
        <v/>
      </c>
      <c r="W2322" s="74" t="str">
        <f>IF('Job Database'!$X2322="", "", 'Job Database'!$X2322)</f>
        <v/>
      </c>
      <c r="Y2322" s="41" t="str">
        <f>IF($W2322="", "", IF(COUNTIF($I$11:$I$3035, $W2322)&gt;0, "", MAX($Y$10:$Y2321)+1))</f>
        <v/>
      </c>
      <c r="Z2322" s="41">
        <v>2312</v>
      </c>
      <c r="AA2322" s="58" t="str">
        <f t="shared" si="1508"/>
        <v/>
      </c>
      <c r="AC2322" s="41" t="str">
        <f t="shared" si="1496"/>
        <v/>
      </c>
      <c r="AE2322" s="41" t="str">
        <f t="shared" si="1509"/>
        <v/>
      </c>
      <c r="AJ2322" s="154" t="str">
        <f t="shared" si="1510"/>
        <v/>
      </c>
      <c r="AL2322" s="120" t="str">
        <f t="shared" si="1511"/>
        <v/>
      </c>
      <c r="AM2322" s="104" t="str">
        <f t="shared" si="1512"/>
        <v/>
      </c>
      <c r="AN2322" s="104" t="str">
        <f t="shared" si="1513"/>
        <v/>
      </c>
      <c r="AO2322" s="104" t="str">
        <f t="shared" si="1497"/>
        <v/>
      </c>
      <c r="AP2322" s="104" t="str">
        <f t="shared" si="1498"/>
        <v/>
      </c>
      <c r="AQ2322" s="121" t="str">
        <f t="shared" si="1514"/>
        <v/>
      </c>
      <c r="AS2322" s="88" t="str">
        <f t="shared" si="1499"/>
        <v/>
      </c>
      <c r="AT2322" s="68" t="str">
        <f t="shared" si="1515"/>
        <v/>
      </c>
      <c r="AU2322" s="68" t="str">
        <f t="shared" si="1516"/>
        <v/>
      </c>
      <c r="AV2322" s="68" t="str">
        <f t="shared" si="1517"/>
        <v/>
      </c>
      <c r="AW2322" s="88" t="str">
        <f t="shared" si="1500"/>
        <v/>
      </c>
      <c r="AZ2322" s="88" t="str">
        <f t="shared" si="1501"/>
        <v/>
      </c>
      <c r="BA2322" s="68" t="str">
        <f t="shared" si="1502"/>
        <v/>
      </c>
      <c r="BB2322" s="68" t="str">
        <f t="shared" si="1503"/>
        <v/>
      </c>
      <c r="BC2322" s="68" t="str">
        <f t="shared" si="1504"/>
        <v/>
      </c>
      <c r="BD2322" s="69" t="str">
        <f t="shared" si="1505"/>
        <v/>
      </c>
      <c r="BE2322" s="69" t="str">
        <f t="shared" si="1518"/>
        <v/>
      </c>
      <c r="BT2322" s="138" t="str">
        <f t="shared" ca="1" si="1519"/>
        <v/>
      </c>
      <c r="BU2322" s="139" t="str">
        <f t="shared" ca="1" si="1520"/>
        <v/>
      </c>
      <c r="BW2322" s="138" t="str">
        <f t="shared" si="1521"/>
        <v/>
      </c>
      <c r="BX2322" s="104" t="str">
        <f t="shared" si="1522"/>
        <v/>
      </c>
      <c r="BY2322" s="139" t="str">
        <f t="shared" si="1523"/>
        <v/>
      </c>
      <c r="CA2322" s="138" t="str">
        <f t="shared" si="1524"/>
        <v/>
      </c>
      <c r="CB2322" s="104" t="str">
        <f t="shared" si="1525"/>
        <v/>
      </c>
      <c r="CC2322" s="139" t="str">
        <f t="shared" si="1526"/>
        <v/>
      </c>
      <c r="CE2322" s="162" t="str">
        <f t="shared" si="1527"/>
        <v/>
      </c>
      <c r="CF2322" s="163" t="str">
        <f t="shared" si="1528"/>
        <v/>
      </c>
      <c r="CG2322" s="164" t="str">
        <f t="shared" si="1529"/>
        <v/>
      </c>
      <c r="CI2322" s="162" t="str">
        <f t="shared" si="1530"/>
        <v/>
      </c>
      <c r="CJ2322" s="163" t="str">
        <f t="shared" si="1492"/>
        <v/>
      </c>
      <c r="CK2322" s="164" t="str">
        <f t="shared" si="1493"/>
        <v/>
      </c>
      <c r="CM2322" s="169" t="str">
        <f t="shared" si="1531"/>
        <v/>
      </c>
      <c r="CN2322" s="139" t="str">
        <f t="shared" si="1532"/>
        <v/>
      </c>
      <c r="CP2322" s="41" t="str">
        <f>IF($CM2322="", "", COUNTIF($CM$11:$CM$3035, "&lt;"&amp;$CM2322)+1+COUNTIF($CM$11:$CM2322, $CM2322)-1)</f>
        <v/>
      </c>
    </row>
    <row r="2323" spans="1:94" x14ac:dyDescent="0.25">
      <c r="A2323" s="40"/>
      <c r="B2323" s="82" t="str">
        <f>IF($I2323="", "", IFERROR(INDEX('Job Database'!$AE$11:$AE$3035, MATCH($I2323, 'Job Database'!$X$11:$X$3035, 0)), ""))</f>
        <v/>
      </c>
      <c r="C2323" s="69" t="str">
        <f>IF($I2323="", "", IF(COUNTIF('Job Database'!$X$11:$X$3035, $I2323)=0, $AC$5, $AC$4))</f>
        <v/>
      </c>
      <c r="D2323" s="40"/>
      <c r="E2323" s="85" t="str">
        <f>IF($I2323="", "", IF(IFERROR(INDEX('Job Database'!$M$11:$M$3035, MATCH($I2323, 'Job Database'!$X$11:$X$3035, 0)), "")="", "", IFERROR(INDEX('Job Database'!$M$11:$M$3035, MATCH($I2323, 'Job Database'!$X$11:$X$3035, 0)), "")))</f>
        <v/>
      </c>
      <c r="F2323" s="40"/>
      <c r="G2323" s="88" t="str">
        <f t="shared" si="1506"/>
        <v/>
      </c>
      <c r="H2323" s="40"/>
      <c r="I2323" s="24"/>
      <c r="J2323" s="34"/>
      <c r="K2323" s="106"/>
      <c r="L2323" s="79"/>
      <c r="M2323" s="34"/>
      <c r="N2323" s="79"/>
      <c r="O2323" s="31"/>
      <c r="P2323" s="53"/>
      <c r="Q2323" s="40"/>
      <c r="S2323" s="41" t="str">
        <f t="shared" si="1494"/>
        <v/>
      </c>
      <c r="T2323" s="41" t="str">
        <f t="shared" si="1495"/>
        <v/>
      </c>
      <c r="U2323" s="41" t="str">
        <f t="shared" si="1507"/>
        <v/>
      </c>
      <c r="W2323" s="74" t="str">
        <f>IF('Job Database'!$X2323="", "", 'Job Database'!$X2323)</f>
        <v/>
      </c>
      <c r="Y2323" s="41" t="str">
        <f>IF($W2323="", "", IF(COUNTIF($I$11:$I$3035, $W2323)&gt;0, "", MAX($Y$10:$Y2322)+1))</f>
        <v/>
      </c>
      <c r="Z2323" s="41">
        <v>2313</v>
      </c>
      <c r="AA2323" s="58" t="str">
        <f t="shared" si="1508"/>
        <v/>
      </c>
      <c r="AC2323" s="41" t="str">
        <f t="shared" si="1496"/>
        <v/>
      </c>
      <c r="AE2323" s="41" t="str">
        <f t="shared" si="1509"/>
        <v/>
      </c>
      <c r="AJ2323" s="154" t="str">
        <f t="shared" si="1510"/>
        <v/>
      </c>
      <c r="AL2323" s="120" t="str">
        <f t="shared" si="1511"/>
        <v/>
      </c>
      <c r="AM2323" s="104" t="str">
        <f t="shared" si="1512"/>
        <v/>
      </c>
      <c r="AN2323" s="104" t="str">
        <f t="shared" si="1513"/>
        <v/>
      </c>
      <c r="AO2323" s="104" t="str">
        <f t="shared" si="1497"/>
        <v/>
      </c>
      <c r="AP2323" s="104" t="str">
        <f t="shared" si="1498"/>
        <v/>
      </c>
      <c r="AQ2323" s="121" t="str">
        <f t="shared" si="1514"/>
        <v/>
      </c>
      <c r="AS2323" s="88" t="str">
        <f t="shared" si="1499"/>
        <v/>
      </c>
      <c r="AT2323" s="68" t="str">
        <f t="shared" si="1515"/>
        <v/>
      </c>
      <c r="AU2323" s="68" t="str">
        <f t="shared" si="1516"/>
        <v/>
      </c>
      <c r="AV2323" s="68" t="str">
        <f t="shared" si="1517"/>
        <v/>
      </c>
      <c r="AW2323" s="88" t="str">
        <f t="shared" si="1500"/>
        <v/>
      </c>
      <c r="AZ2323" s="88" t="str">
        <f t="shared" si="1501"/>
        <v/>
      </c>
      <c r="BA2323" s="68" t="str">
        <f t="shared" si="1502"/>
        <v/>
      </c>
      <c r="BB2323" s="68" t="str">
        <f t="shared" si="1503"/>
        <v/>
      </c>
      <c r="BC2323" s="68" t="str">
        <f t="shared" si="1504"/>
        <v/>
      </c>
      <c r="BD2323" s="69" t="str">
        <f t="shared" si="1505"/>
        <v/>
      </c>
      <c r="BE2323" s="69" t="str">
        <f t="shared" si="1518"/>
        <v/>
      </c>
      <c r="BT2323" s="138" t="str">
        <f t="shared" ca="1" si="1519"/>
        <v/>
      </c>
      <c r="BU2323" s="139" t="str">
        <f t="shared" ca="1" si="1520"/>
        <v/>
      </c>
      <c r="BW2323" s="138" t="str">
        <f t="shared" si="1521"/>
        <v/>
      </c>
      <c r="BX2323" s="104" t="str">
        <f t="shared" si="1522"/>
        <v/>
      </c>
      <c r="BY2323" s="139" t="str">
        <f t="shared" si="1523"/>
        <v/>
      </c>
      <c r="CA2323" s="138" t="str">
        <f t="shared" si="1524"/>
        <v/>
      </c>
      <c r="CB2323" s="104" t="str">
        <f t="shared" si="1525"/>
        <v/>
      </c>
      <c r="CC2323" s="139" t="str">
        <f t="shared" si="1526"/>
        <v/>
      </c>
      <c r="CE2323" s="162" t="str">
        <f t="shared" si="1527"/>
        <v/>
      </c>
      <c r="CF2323" s="163" t="str">
        <f t="shared" si="1528"/>
        <v/>
      </c>
      <c r="CG2323" s="164" t="str">
        <f t="shared" si="1529"/>
        <v/>
      </c>
      <c r="CI2323" s="162" t="str">
        <f t="shared" si="1530"/>
        <v/>
      </c>
      <c r="CJ2323" s="163" t="str">
        <f t="shared" si="1492"/>
        <v/>
      </c>
      <c r="CK2323" s="164" t="str">
        <f t="shared" si="1493"/>
        <v/>
      </c>
      <c r="CM2323" s="169" t="str">
        <f t="shared" si="1531"/>
        <v/>
      </c>
      <c r="CN2323" s="139" t="str">
        <f t="shared" si="1532"/>
        <v/>
      </c>
      <c r="CP2323" s="41" t="str">
        <f>IF($CM2323="", "", COUNTIF($CM$11:$CM$3035, "&lt;"&amp;$CM2323)+1+COUNTIF($CM$11:$CM2323, $CM2323)-1)</f>
        <v/>
      </c>
    </row>
    <row r="2324" spans="1:94" x14ac:dyDescent="0.25">
      <c r="A2324" s="40"/>
      <c r="B2324" s="82" t="str">
        <f>IF($I2324="", "", IFERROR(INDEX('Job Database'!$AE$11:$AE$3035, MATCH($I2324, 'Job Database'!$X$11:$X$3035, 0)), ""))</f>
        <v/>
      </c>
      <c r="C2324" s="69" t="str">
        <f>IF($I2324="", "", IF(COUNTIF('Job Database'!$X$11:$X$3035, $I2324)=0, $AC$5, $AC$4))</f>
        <v/>
      </c>
      <c r="D2324" s="40"/>
      <c r="E2324" s="85" t="str">
        <f>IF($I2324="", "", IF(IFERROR(INDEX('Job Database'!$M$11:$M$3035, MATCH($I2324, 'Job Database'!$X$11:$X$3035, 0)), "")="", "", IFERROR(INDEX('Job Database'!$M$11:$M$3035, MATCH($I2324, 'Job Database'!$X$11:$X$3035, 0)), "")))</f>
        <v/>
      </c>
      <c r="F2324" s="40"/>
      <c r="G2324" s="88" t="str">
        <f t="shared" si="1506"/>
        <v/>
      </c>
      <c r="H2324" s="40"/>
      <c r="I2324" s="24"/>
      <c r="J2324" s="34"/>
      <c r="K2324" s="106"/>
      <c r="L2324" s="79"/>
      <c r="M2324" s="34"/>
      <c r="N2324" s="79"/>
      <c r="O2324" s="31"/>
      <c r="P2324" s="53"/>
      <c r="Q2324" s="40"/>
      <c r="S2324" s="41" t="str">
        <f t="shared" si="1494"/>
        <v/>
      </c>
      <c r="T2324" s="41" t="str">
        <f t="shared" si="1495"/>
        <v/>
      </c>
      <c r="U2324" s="41" t="str">
        <f t="shared" si="1507"/>
        <v/>
      </c>
      <c r="W2324" s="74" t="str">
        <f>IF('Job Database'!$X2324="", "", 'Job Database'!$X2324)</f>
        <v/>
      </c>
      <c r="Y2324" s="41" t="str">
        <f>IF($W2324="", "", IF(COUNTIF($I$11:$I$3035, $W2324)&gt;0, "", MAX($Y$10:$Y2323)+1))</f>
        <v/>
      </c>
      <c r="Z2324" s="41">
        <v>2314</v>
      </c>
      <c r="AA2324" s="58" t="str">
        <f t="shared" si="1508"/>
        <v/>
      </c>
      <c r="AC2324" s="41" t="str">
        <f t="shared" si="1496"/>
        <v/>
      </c>
      <c r="AE2324" s="41" t="str">
        <f t="shared" si="1509"/>
        <v/>
      </c>
      <c r="AJ2324" s="154" t="str">
        <f t="shared" si="1510"/>
        <v/>
      </c>
      <c r="AL2324" s="120" t="str">
        <f t="shared" si="1511"/>
        <v/>
      </c>
      <c r="AM2324" s="104" t="str">
        <f t="shared" si="1512"/>
        <v/>
      </c>
      <c r="AN2324" s="104" t="str">
        <f t="shared" si="1513"/>
        <v/>
      </c>
      <c r="AO2324" s="104" t="str">
        <f t="shared" si="1497"/>
        <v/>
      </c>
      <c r="AP2324" s="104" t="str">
        <f t="shared" si="1498"/>
        <v/>
      </c>
      <c r="AQ2324" s="121" t="str">
        <f t="shared" si="1514"/>
        <v/>
      </c>
      <c r="AS2324" s="88" t="str">
        <f t="shared" si="1499"/>
        <v/>
      </c>
      <c r="AT2324" s="68" t="str">
        <f t="shared" si="1515"/>
        <v/>
      </c>
      <c r="AU2324" s="68" t="str">
        <f t="shared" si="1516"/>
        <v/>
      </c>
      <c r="AV2324" s="68" t="str">
        <f t="shared" si="1517"/>
        <v/>
      </c>
      <c r="AW2324" s="88" t="str">
        <f t="shared" si="1500"/>
        <v/>
      </c>
      <c r="AZ2324" s="88" t="str">
        <f t="shared" si="1501"/>
        <v/>
      </c>
      <c r="BA2324" s="68" t="str">
        <f t="shared" si="1502"/>
        <v/>
      </c>
      <c r="BB2324" s="68" t="str">
        <f t="shared" si="1503"/>
        <v/>
      </c>
      <c r="BC2324" s="68" t="str">
        <f t="shared" si="1504"/>
        <v/>
      </c>
      <c r="BD2324" s="69" t="str">
        <f t="shared" si="1505"/>
        <v/>
      </c>
      <c r="BE2324" s="69" t="str">
        <f t="shared" si="1518"/>
        <v/>
      </c>
      <c r="BT2324" s="138" t="str">
        <f t="shared" ca="1" si="1519"/>
        <v/>
      </c>
      <c r="BU2324" s="139" t="str">
        <f t="shared" ca="1" si="1520"/>
        <v/>
      </c>
      <c r="BW2324" s="138" t="str">
        <f t="shared" si="1521"/>
        <v/>
      </c>
      <c r="BX2324" s="104" t="str">
        <f t="shared" si="1522"/>
        <v/>
      </c>
      <c r="BY2324" s="139" t="str">
        <f t="shared" si="1523"/>
        <v/>
      </c>
      <c r="CA2324" s="138" t="str">
        <f t="shared" si="1524"/>
        <v/>
      </c>
      <c r="CB2324" s="104" t="str">
        <f t="shared" si="1525"/>
        <v/>
      </c>
      <c r="CC2324" s="139" t="str">
        <f t="shared" si="1526"/>
        <v/>
      </c>
      <c r="CE2324" s="162" t="str">
        <f t="shared" si="1527"/>
        <v/>
      </c>
      <c r="CF2324" s="163" t="str">
        <f t="shared" si="1528"/>
        <v/>
      </c>
      <c r="CG2324" s="164" t="str">
        <f t="shared" si="1529"/>
        <v/>
      </c>
      <c r="CI2324" s="162" t="str">
        <f t="shared" si="1530"/>
        <v/>
      </c>
      <c r="CJ2324" s="163" t="str">
        <f t="shared" si="1492"/>
        <v/>
      </c>
      <c r="CK2324" s="164" t="str">
        <f t="shared" si="1493"/>
        <v/>
      </c>
      <c r="CM2324" s="169" t="str">
        <f t="shared" si="1531"/>
        <v/>
      </c>
      <c r="CN2324" s="139" t="str">
        <f t="shared" si="1532"/>
        <v/>
      </c>
      <c r="CP2324" s="41" t="str">
        <f>IF($CM2324="", "", COUNTIF($CM$11:$CM$3035, "&lt;"&amp;$CM2324)+1+COUNTIF($CM$11:$CM2324, $CM2324)-1)</f>
        <v/>
      </c>
    </row>
    <row r="2325" spans="1:94" x14ac:dyDescent="0.25">
      <c r="A2325" s="40"/>
      <c r="B2325" s="82" t="str">
        <f>IF($I2325="", "", IFERROR(INDEX('Job Database'!$AE$11:$AE$3035, MATCH($I2325, 'Job Database'!$X$11:$X$3035, 0)), ""))</f>
        <v/>
      </c>
      <c r="C2325" s="69" t="str">
        <f>IF($I2325="", "", IF(COUNTIF('Job Database'!$X$11:$X$3035, $I2325)=0, $AC$5, $AC$4))</f>
        <v/>
      </c>
      <c r="D2325" s="40"/>
      <c r="E2325" s="85" t="str">
        <f>IF($I2325="", "", IF(IFERROR(INDEX('Job Database'!$M$11:$M$3035, MATCH($I2325, 'Job Database'!$X$11:$X$3035, 0)), "")="", "", IFERROR(INDEX('Job Database'!$M$11:$M$3035, MATCH($I2325, 'Job Database'!$X$11:$X$3035, 0)), "")))</f>
        <v/>
      </c>
      <c r="F2325" s="40"/>
      <c r="G2325" s="88" t="str">
        <f t="shared" si="1506"/>
        <v/>
      </c>
      <c r="H2325" s="40"/>
      <c r="I2325" s="24"/>
      <c r="J2325" s="34"/>
      <c r="K2325" s="106"/>
      <c r="L2325" s="79"/>
      <c r="M2325" s="34"/>
      <c r="N2325" s="79"/>
      <c r="O2325" s="31"/>
      <c r="P2325" s="53"/>
      <c r="Q2325" s="40"/>
      <c r="S2325" s="41" t="str">
        <f t="shared" si="1494"/>
        <v/>
      </c>
      <c r="T2325" s="41" t="str">
        <f t="shared" si="1495"/>
        <v/>
      </c>
      <c r="U2325" s="41" t="str">
        <f t="shared" si="1507"/>
        <v/>
      </c>
      <c r="W2325" s="74" t="str">
        <f>IF('Job Database'!$X2325="", "", 'Job Database'!$X2325)</f>
        <v/>
      </c>
      <c r="Y2325" s="41" t="str">
        <f>IF($W2325="", "", IF(COUNTIF($I$11:$I$3035, $W2325)&gt;0, "", MAX($Y$10:$Y2324)+1))</f>
        <v/>
      </c>
      <c r="Z2325" s="41">
        <v>2315</v>
      </c>
      <c r="AA2325" s="58" t="str">
        <f t="shared" si="1508"/>
        <v/>
      </c>
      <c r="AC2325" s="41" t="str">
        <f t="shared" si="1496"/>
        <v/>
      </c>
      <c r="AE2325" s="41" t="str">
        <f t="shared" si="1509"/>
        <v/>
      </c>
      <c r="AJ2325" s="154" t="str">
        <f t="shared" si="1510"/>
        <v/>
      </c>
      <c r="AL2325" s="120" t="str">
        <f t="shared" si="1511"/>
        <v/>
      </c>
      <c r="AM2325" s="104" t="str">
        <f t="shared" si="1512"/>
        <v/>
      </c>
      <c r="AN2325" s="104" t="str">
        <f t="shared" si="1513"/>
        <v/>
      </c>
      <c r="AO2325" s="104" t="str">
        <f t="shared" si="1497"/>
        <v/>
      </c>
      <c r="AP2325" s="104" t="str">
        <f t="shared" si="1498"/>
        <v/>
      </c>
      <c r="AQ2325" s="121" t="str">
        <f t="shared" si="1514"/>
        <v/>
      </c>
      <c r="AS2325" s="88" t="str">
        <f t="shared" si="1499"/>
        <v/>
      </c>
      <c r="AT2325" s="68" t="str">
        <f t="shared" si="1515"/>
        <v/>
      </c>
      <c r="AU2325" s="68" t="str">
        <f t="shared" si="1516"/>
        <v/>
      </c>
      <c r="AV2325" s="68" t="str">
        <f t="shared" si="1517"/>
        <v/>
      </c>
      <c r="AW2325" s="88" t="str">
        <f t="shared" si="1500"/>
        <v/>
      </c>
      <c r="AZ2325" s="88" t="str">
        <f t="shared" si="1501"/>
        <v/>
      </c>
      <c r="BA2325" s="68" t="str">
        <f t="shared" si="1502"/>
        <v/>
      </c>
      <c r="BB2325" s="68" t="str">
        <f t="shared" si="1503"/>
        <v/>
      </c>
      <c r="BC2325" s="68" t="str">
        <f t="shared" si="1504"/>
        <v/>
      </c>
      <c r="BD2325" s="69" t="str">
        <f t="shared" si="1505"/>
        <v/>
      </c>
      <c r="BE2325" s="69" t="str">
        <f t="shared" si="1518"/>
        <v/>
      </c>
      <c r="BT2325" s="138" t="str">
        <f t="shared" ca="1" si="1519"/>
        <v/>
      </c>
      <c r="BU2325" s="139" t="str">
        <f t="shared" ca="1" si="1520"/>
        <v/>
      </c>
      <c r="BW2325" s="138" t="str">
        <f t="shared" si="1521"/>
        <v/>
      </c>
      <c r="BX2325" s="104" t="str">
        <f t="shared" si="1522"/>
        <v/>
      </c>
      <c r="BY2325" s="139" t="str">
        <f t="shared" si="1523"/>
        <v/>
      </c>
      <c r="CA2325" s="138" t="str">
        <f t="shared" si="1524"/>
        <v/>
      </c>
      <c r="CB2325" s="104" t="str">
        <f t="shared" si="1525"/>
        <v/>
      </c>
      <c r="CC2325" s="139" t="str">
        <f t="shared" si="1526"/>
        <v/>
      </c>
      <c r="CE2325" s="162" t="str">
        <f t="shared" si="1527"/>
        <v/>
      </c>
      <c r="CF2325" s="163" t="str">
        <f t="shared" si="1528"/>
        <v/>
      </c>
      <c r="CG2325" s="164" t="str">
        <f t="shared" si="1529"/>
        <v/>
      </c>
      <c r="CI2325" s="162" t="str">
        <f t="shared" si="1530"/>
        <v/>
      </c>
      <c r="CJ2325" s="163" t="str">
        <f t="shared" si="1492"/>
        <v/>
      </c>
      <c r="CK2325" s="164" t="str">
        <f t="shared" si="1493"/>
        <v/>
      </c>
      <c r="CM2325" s="169" t="str">
        <f t="shared" si="1531"/>
        <v/>
      </c>
      <c r="CN2325" s="139" t="str">
        <f t="shared" si="1532"/>
        <v/>
      </c>
      <c r="CP2325" s="41" t="str">
        <f>IF($CM2325="", "", COUNTIF($CM$11:$CM$3035, "&lt;"&amp;$CM2325)+1+COUNTIF($CM$11:$CM2325, $CM2325)-1)</f>
        <v/>
      </c>
    </row>
    <row r="2326" spans="1:94" x14ac:dyDescent="0.25">
      <c r="A2326" s="40"/>
      <c r="B2326" s="82" t="str">
        <f>IF($I2326="", "", IFERROR(INDEX('Job Database'!$AE$11:$AE$3035, MATCH($I2326, 'Job Database'!$X$11:$X$3035, 0)), ""))</f>
        <v/>
      </c>
      <c r="C2326" s="69" t="str">
        <f>IF($I2326="", "", IF(COUNTIF('Job Database'!$X$11:$X$3035, $I2326)=0, $AC$5, $AC$4))</f>
        <v/>
      </c>
      <c r="D2326" s="40"/>
      <c r="E2326" s="85" t="str">
        <f>IF($I2326="", "", IF(IFERROR(INDEX('Job Database'!$M$11:$M$3035, MATCH($I2326, 'Job Database'!$X$11:$X$3035, 0)), "")="", "", IFERROR(INDEX('Job Database'!$M$11:$M$3035, MATCH($I2326, 'Job Database'!$X$11:$X$3035, 0)), "")))</f>
        <v/>
      </c>
      <c r="F2326" s="40"/>
      <c r="G2326" s="88" t="str">
        <f t="shared" si="1506"/>
        <v/>
      </c>
      <c r="H2326" s="40"/>
      <c r="I2326" s="24"/>
      <c r="J2326" s="34"/>
      <c r="K2326" s="106"/>
      <c r="L2326" s="79"/>
      <c r="M2326" s="34"/>
      <c r="N2326" s="79"/>
      <c r="O2326" s="31"/>
      <c r="P2326" s="53"/>
      <c r="Q2326" s="40"/>
      <c r="S2326" s="41" t="str">
        <f t="shared" si="1494"/>
        <v/>
      </c>
      <c r="T2326" s="41" t="str">
        <f t="shared" si="1495"/>
        <v/>
      </c>
      <c r="U2326" s="41" t="str">
        <f t="shared" si="1507"/>
        <v/>
      </c>
      <c r="W2326" s="74" t="str">
        <f>IF('Job Database'!$X2326="", "", 'Job Database'!$X2326)</f>
        <v/>
      </c>
      <c r="Y2326" s="41" t="str">
        <f>IF($W2326="", "", IF(COUNTIF($I$11:$I$3035, $W2326)&gt;0, "", MAX($Y$10:$Y2325)+1))</f>
        <v/>
      </c>
      <c r="Z2326" s="41">
        <v>2316</v>
      </c>
      <c r="AA2326" s="58" t="str">
        <f t="shared" si="1508"/>
        <v/>
      </c>
      <c r="AC2326" s="41" t="str">
        <f t="shared" si="1496"/>
        <v/>
      </c>
      <c r="AE2326" s="41" t="str">
        <f t="shared" si="1509"/>
        <v/>
      </c>
      <c r="AJ2326" s="154" t="str">
        <f t="shared" si="1510"/>
        <v/>
      </c>
      <c r="AL2326" s="120" t="str">
        <f t="shared" si="1511"/>
        <v/>
      </c>
      <c r="AM2326" s="104" t="str">
        <f t="shared" si="1512"/>
        <v/>
      </c>
      <c r="AN2326" s="104" t="str">
        <f t="shared" si="1513"/>
        <v/>
      </c>
      <c r="AO2326" s="104" t="str">
        <f t="shared" si="1497"/>
        <v/>
      </c>
      <c r="AP2326" s="104" t="str">
        <f t="shared" si="1498"/>
        <v/>
      </c>
      <c r="AQ2326" s="121" t="str">
        <f t="shared" si="1514"/>
        <v/>
      </c>
      <c r="AS2326" s="88" t="str">
        <f t="shared" si="1499"/>
        <v/>
      </c>
      <c r="AT2326" s="68" t="str">
        <f t="shared" si="1515"/>
        <v/>
      </c>
      <c r="AU2326" s="68" t="str">
        <f t="shared" si="1516"/>
        <v/>
      </c>
      <c r="AV2326" s="68" t="str">
        <f t="shared" si="1517"/>
        <v/>
      </c>
      <c r="AW2326" s="88" t="str">
        <f t="shared" si="1500"/>
        <v/>
      </c>
      <c r="AZ2326" s="88" t="str">
        <f t="shared" si="1501"/>
        <v/>
      </c>
      <c r="BA2326" s="68" t="str">
        <f t="shared" si="1502"/>
        <v/>
      </c>
      <c r="BB2326" s="68" t="str">
        <f t="shared" si="1503"/>
        <v/>
      </c>
      <c r="BC2326" s="68" t="str">
        <f t="shared" si="1504"/>
        <v/>
      </c>
      <c r="BD2326" s="69" t="str">
        <f t="shared" si="1505"/>
        <v/>
      </c>
      <c r="BE2326" s="69" t="str">
        <f t="shared" si="1518"/>
        <v/>
      </c>
      <c r="BT2326" s="138" t="str">
        <f t="shared" ca="1" si="1519"/>
        <v/>
      </c>
      <c r="BU2326" s="139" t="str">
        <f t="shared" ca="1" si="1520"/>
        <v/>
      </c>
      <c r="BW2326" s="138" t="str">
        <f t="shared" si="1521"/>
        <v/>
      </c>
      <c r="BX2326" s="104" t="str">
        <f t="shared" si="1522"/>
        <v/>
      </c>
      <c r="BY2326" s="139" t="str">
        <f t="shared" si="1523"/>
        <v/>
      </c>
      <c r="CA2326" s="138" t="str">
        <f t="shared" si="1524"/>
        <v/>
      </c>
      <c r="CB2326" s="104" t="str">
        <f t="shared" si="1525"/>
        <v/>
      </c>
      <c r="CC2326" s="139" t="str">
        <f t="shared" si="1526"/>
        <v/>
      </c>
      <c r="CE2326" s="162" t="str">
        <f t="shared" si="1527"/>
        <v/>
      </c>
      <c r="CF2326" s="163" t="str">
        <f t="shared" si="1528"/>
        <v/>
      </c>
      <c r="CG2326" s="164" t="str">
        <f t="shared" si="1529"/>
        <v/>
      </c>
      <c r="CI2326" s="162" t="str">
        <f t="shared" si="1530"/>
        <v/>
      </c>
      <c r="CJ2326" s="163" t="str">
        <f t="shared" si="1492"/>
        <v/>
      </c>
      <c r="CK2326" s="164" t="str">
        <f t="shared" si="1493"/>
        <v/>
      </c>
      <c r="CM2326" s="169" t="str">
        <f t="shared" si="1531"/>
        <v/>
      </c>
      <c r="CN2326" s="139" t="str">
        <f t="shared" si="1532"/>
        <v/>
      </c>
      <c r="CP2326" s="41" t="str">
        <f>IF($CM2326="", "", COUNTIF($CM$11:$CM$3035, "&lt;"&amp;$CM2326)+1+COUNTIF($CM$11:$CM2326, $CM2326)-1)</f>
        <v/>
      </c>
    </row>
    <row r="2327" spans="1:94" x14ac:dyDescent="0.25">
      <c r="A2327" s="40"/>
      <c r="B2327" s="82" t="str">
        <f>IF($I2327="", "", IFERROR(INDEX('Job Database'!$AE$11:$AE$3035, MATCH($I2327, 'Job Database'!$X$11:$X$3035, 0)), ""))</f>
        <v/>
      </c>
      <c r="C2327" s="69" t="str">
        <f>IF($I2327="", "", IF(COUNTIF('Job Database'!$X$11:$X$3035, $I2327)=0, $AC$5, $AC$4))</f>
        <v/>
      </c>
      <c r="D2327" s="40"/>
      <c r="E2327" s="85" t="str">
        <f>IF($I2327="", "", IF(IFERROR(INDEX('Job Database'!$M$11:$M$3035, MATCH($I2327, 'Job Database'!$X$11:$X$3035, 0)), "")="", "", IFERROR(INDEX('Job Database'!$M$11:$M$3035, MATCH($I2327, 'Job Database'!$X$11:$X$3035, 0)), "")))</f>
        <v/>
      </c>
      <c r="F2327" s="40"/>
      <c r="G2327" s="88" t="str">
        <f t="shared" si="1506"/>
        <v/>
      </c>
      <c r="H2327" s="40"/>
      <c r="I2327" s="24"/>
      <c r="J2327" s="34"/>
      <c r="K2327" s="106"/>
      <c r="L2327" s="79"/>
      <c r="M2327" s="34"/>
      <c r="N2327" s="79"/>
      <c r="O2327" s="31"/>
      <c r="P2327" s="53"/>
      <c r="Q2327" s="40"/>
      <c r="S2327" s="41" t="str">
        <f t="shared" si="1494"/>
        <v/>
      </c>
      <c r="T2327" s="41" t="str">
        <f t="shared" si="1495"/>
        <v/>
      </c>
      <c r="U2327" s="41" t="str">
        <f t="shared" si="1507"/>
        <v/>
      </c>
      <c r="W2327" s="74" t="str">
        <f>IF('Job Database'!$X2327="", "", 'Job Database'!$X2327)</f>
        <v/>
      </c>
      <c r="Y2327" s="41" t="str">
        <f>IF($W2327="", "", IF(COUNTIF($I$11:$I$3035, $W2327)&gt;0, "", MAX($Y$10:$Y2326)+1))</f>
        <v/>
      </c>
      <c r="Z2327" s="41">
        <v>2317</v>
      </c>
      <c r="AA2327" s="58" t="str">
        <f t="shared" si="1508"/>
        <v/>
      </c>
      <c r="AC2327" s="41" t="str">
        <f t="shared" si="1496"/>
        <v/>
      </c>
      <c r="AE2327" s="41" t="str">
        <f t="shared" si="1509"/>
        <v/>
      </c>
      <c r="AJ2327" s="154" t="str">
        <f t="shared" si="1510"/>
        <v/>
      </c>
      <c r="AL2327" s="120" t="str">
        <f t="shared" si="1511"/>
        <v/>
      </c>
      <c r="AM2327" s="104" t="str">
        <f t="shared" si="1512"/>
        <v/>
      </c>
      <c r="AN2327" s="104" t="str">
        <f t="shared" si="1513"/>
        <v/>
      </c>
      <c r="AO2327" s="104" t="str">
        <f t="shared" si="1497"/>
        <v/>
      </c>
      <c r="AP2327" s="104" t="str">
        <f t="shared" si="1498"/>
        <v/>
      </c>
      <c r="AQ2327" s="121" t="str">
        <f t="shared" si="1514"/>
        <v/>
      </c>
      <c r="AS2327" s="88" t="str">
        <f t="shared" si="1499"/>
        <v/>
      </c>
      <c r="AT2327" s="68" t="str">
        <f t="shared" si="1515"/>
        <v/>
      </c>
      <c r="AU2327" s="68" t="str">
        <f t="shared" si="1516"/>
        <v/>
      </c>
      <c r="AV2327" s="68" t="str">
        <f t="shared" si="1517"/>
        <v/>
      </c>
      <c r="AW2327" s="88" t="str">
        <f t="shared" si="1500"/>
        <v/>
      </c>
      <c r="AZ2327" s="88" t="str">
        <f t="shared" si="1501"/>
        <v/>
      </c>
      <c r="BA2327" s="68" t="str">
        <f t="shared" si="1502"/>
        <v/>
      </c>
      <c r="BB2327" s="68" t="str">
        <f t="shared" si="1503"/>
        <v/>
      </c>
      <c r="BC2327" s="68" t="str">
        <f t="shared" si="1504"/>
        <v/>
      </c>
      <c r="BD2327" s="69" t="str">
        <f t="shared" si="1505"/>
        <v/>
      </c>
      <c r="BE2327" s="69" t="str">
        <f t="shared" si="1518"/>
        <v/>
      </c>
      <c r="BT2327" s="138" t="str">
        <f t="shared" ca="1" si="1519"/>
        <v/>
      </c>
      <c r="BU2327" s="139" t="str">
        <f t="shared" ca="1" si="1520"/>
        <v/>
      </c>
      <c r="BW2327" s="138" t="str">
        <f t="shared" si="1521"/>
        <v/>
      </c>
      <c r="BX2327" s="104" t="str">
        <f t="shared" si="1522"/>
        <v/>
      </c>
      <c r="BY2327" s="139" t="str">
        <f t="shared" si="1523"/>
        <v/>
      </c>
      <c r="CA2327" s="138" t="str">
        <f t="shared" si="1524"/>
        <v/>
      </c>
      <c r="CB2327" s="104" t="str">
        <f t="shared" si="1525"/>
        <v/>
      </c>
      <c r="CC2327" s="139" t="str">
        <f t="shared" si="1526"/>
        <v/>
      </c>
      <c r="CE2327" s="162" t="str">
        <f t="shared" si="1527"/>
        <v/>
      </c>
      <c r="CF2327" s="163" t="str">
        <f t="shared" si="1528"/>
        <v/>
      </c>
      <c r="CG2327" s="164" t="str">
        <f t="shared" si="1529"/>
        <v/>
      </c>
      <c r="CI2327" s="162" t="str">
        <f t="shared" si="1530"/>
        <v/>
      </c>
      <c r="CJ2327" s="163" t="str">
        <f t="shared" si="1492"/>
        <v/>
      </c>
      <c r="CK2327" s="164" t="str">
        <f t="shared" si="1493"/>
        <v/>
      </c>
      <c r="CM2327" s="169" t="str">
        <f t="shared" si="1531"/>
        <v/>
      </c>
      <c r="CN2327" s="139" t="str">
        <f t="shared" si="1532"/>
        <v/>
      </c>
      <c r="CP2327" s="41" t="str">
        <f>IF($CM2327="", "", COUNTIF($CM$11:$CM$3035, "&lt;"&amp;$CM2327)+1+COUNTIF($CM$11:$CM2327, $CM2327)-1)</f>
        <v/>
      </c>
    </row>
    <row r="2328" spans="1:94" x14ac:dyDescent="0.25">
      <c r="A2328" s="40"/>
      <c r="B2328" s="82" t="str">
        <f>IF($I2328="", "", IFERROR(INDEX('Job Database'!$AE$11:$AE$3035, MATCH($I2328, 'Job Database'!$X$11:$X$3035, 0)), ""))</f>
        <v/>
      </c>
      <c r="C2328" s="69" t="str">
        <f>IF($I2328="", "", IF(COUNTIF('Job Database'!$X$11:$X$3035, $I2328)=0, $AC$5, $AC$4))</f>
        <v/>
      </c>
      <c r="D2328" s="40"/>
      <c r="E2328" s="85" t="str">
        <f>IF($I2328="", "", IF(IFERROR(INDEX('Job Database'!$M$11:$M$3035, MATCH($I2328, 'Job Database'!$X$11:$X$3035, 0)), "")="", "", IFERROR(INDEX('Job Database'!$M$11:$M$3035, MATCH($I2328, 'Job Database'!$X$11:$X$3035, 0)), "")))</f>
        <v/>
      </c>
      <c r="F2328" s="40"/>
      <c r="G2328" s="88" t="str">
        <f t="shared" si="1506"/>
        <v/>
      </c>
      <c r="H2328" s="40"/>
      <c r="I2328" s="24"/>
      <c r="J2328" s="34"/>
      <c r="K2328" s="106"/>
      <c r="L2328" s="79"/>
      <c r="M2328" s="34"/>
      <c r="N2328" s="79"/>
      <c r="O2328" s="31"/>
      <c r="P2328" s="53"/>
      <c r="Q2328" s="40"/>
      <c r="S2328" s="41" t="str">
        <f t="shared" si="1494"/>
        <v/>
      </c>
      <c r="T2328" s="41" t="str">
        <f t="shared" si="1495"/>
        <v/>
      </c>
      <c r="U2328" s="41" t="str">
        <f t="shared" si="1507"/>
        <v/>
      </c>
      <c r="W2328" s="74" t="str">
        <f>IF('Job Database'!$X2328="", "", 'Job Database'!$X2328)</f>
        <v/>
      </c>
      <c r="Y2328" s="41" t="str">
        <f>IF($W2328="", "", IF(COUNTIF($I$11:$I$3035, $W2328)&gt;0, "", MAX($Y$10:$Y2327)+1))</f>
        <v/>
      </c>
      <c r="Z2328" s="41">
        <v>2318</v>
      </c>
      <c r="AA2328" s="58" t="str">
        <f t="shared" si="1508"/>
        <v/>
      </c>
      <c r="AC2328" s="41" t="str">
        <f t="shared" si="1496"/>
        <v/>
      </c>
      <c r="AE2328" s="41" t="str">
        <f t="shared" si="1509"/>
        <v/>
      </c>
      <c r="AJ2328" s="154" t="str">
        <f t="shared" si="1510"/>
        <v/>
      </c>
      <c r="AL2328" s="120" t="str">
        <f t="shared" si="1511"/>
        <v/>
      </c>
      <c r="AM2328" s="104" t="str">
        <f t="shared" si="1512"/>
        <v/>
      </c>
      <c r="AN2328" s="104" t="str">
        <f t="shared" si="1513"/>
        <v/>
      </c>
      <c r="AO2328" s="104" t="str">
        <f t="shared" si="1497"/>
        <v/>
      </c>
      <c r="AP2328" s="104" t="str">
        <f t="shared" si="1498"/>
        <v/>
      </c>
      <c r="AQ2328" s="121" t="str">
        <f t="shared" si="1514"/>
        <v/>
      </c>
      <c r="AS2328" s="88" t="str">
        <f t="shared" si="1499"/>
        <v/>
      </c>
      <c r="AT2328" s="68" t="str">
        <f t="shared" si="1515"/>
        <v/>
      </c>
      <c r="AU2328" s="68" t="str">
        <f t="shared" si="1516"/>
        <v/>
      </c>
      <c r="AV2328" s="68" t="str">
        <f t="shared" si="1517"/>
        <v/>
      </c>
      <c r="AW2328" s="88" t="str">
        <f t="shared" si="1500"/>
        <v/>
      </c>
      <c r="AZ2328" s="88" t="str">
        <f t="shared" si="1501"/>
        <v/>
      </c>
      <c r="BA2328" s="68" t="str">
        <f t="shared" si="1502"/>
        <v/>
      </c>
      <c r="BB2328" s="68" t="str">
        <f t="shared" si="1503"/>
        <v/>
      </c>
      <c r="BC2328" s="68" t="str">
        <f t="shared" si="1504"/>
        <v/>
      </c>
      <c r="BD2328" s="69" t="str">
        <f t="shared" si="1505"/>
        <v/>
      </c>
      <c r="BE2328" s="69" t="str">
        <f t="shared" si="1518"/>
        <v/>
      </c>
      <c r="BT2328" s="138" t="str">
        <f t="shared" ca="1" si="1519"/>
        <v/>
      </c>
      <c r="BU2328" s="139" t="str">
        <f t="shared" ca="1" si="1520"/>
        <v/>
      </c>
      <c r="BW2328" s="138" t="str">
        <f t="shared" si="1521"/>
        <v/>
      </c>
      <c r="BX2328" s="104" t="str">
        <f t="shared" si="1522"/>
        <v/>
      </c>
      <c r="BY2328" s="139" t="str">
        <f t="shared" si="1523"/>
        <v/>
      </c>
      <c r="CA2328" s="138" t="str">
        <f t="shared" si="1524"/>
        <v/>
      </c>
      <c r="CB2328" s="104" t="str">
        <f t="shared" si="1525"/>
        <v/>
      </c>
      <c r="CC2328" s="139" t="str">
        <f t="shared" si="1526"/>
        <v/>
      </c>
      <c r="CE2328" s="162" t="str">
        <f t="shared" si="1527"/>
        <v/>
      </c>
      <c r="CF2328" s="163" t="str">
        <f t="shared" si="1528"/>
        <v/>
      </c>
      <c r="CG2328" s="164" t="str">
        <f t="shared" si="1529"/>
        <v/>
      </c>
      <c r="CI2328" s="162" t="str">
        <f t="shared" si="1530"/>
        <v/>
      </c>
      <c r="CJ2328" s="163" t="str">
        <f t="shared" si="1492"/>
        <v/>
      </c>
      <c r="CK2328" s="164" t="str">
        <f t="shared" si="1493"/>
        <v/>
      </c>
      <c r="CM2328" s="169" t="str">
        <f t="shared" si="1531"/>
        <v/>
      </c>
      <c r="CN2328" s="139" t="str">
        <f t="shared" si="1532"/>
        <v/>
      </c>
      <c r="CP2328" s="41" t="str">
        <f>IF($CM2328="", "", COUNTIF($CM$11:$CM$3035, "&lt;"&amp;$CM2328)+1+COUNTIF($CM$11:$CM2328, $CM2328)-1)</f>
        <v/>
      </c>
    </row>
    <row r="2329" spans="1:94" x14ac:dyDescent="0.25">
      <c r="A2329" s="40"/>
      <c r="B2329" s="82" t="str">
        <f>IF($I2329="", "", IFERROR(INDEX('Job Database'!$AE$11:$AE$3035, MATCH($I2329, 'Job Database'!$X$11:$X$3035, 0)), ""))</f>
        <v/>
      </c>
      <c r="C2329" s="69" t="str">
        <f>IF($I2329="", "", IF(COUNTIF('Job Database'!$X$11:$X$3035, $I2329)=0, $AC$5, $AC$4))</f>
        <v/>
      </c>
      <c r="D2329" s="40"/>
      <c r="E2329" s="85" t="str">
        <f>IF($I2329="", "", IF(IFERROR(INDEX('Job Database'!$M$11:$M$3035, MATCH($I2329, 'Job Database'!$X$11:$X$3035, 0)), "")="", "", IFERROR(INDEX('Job Database'!$M$11:$M$3035, MATCH($I2329, 'Job Database'!$X$11:$X$3035, 0)), "")))</f>
        <v/>
      </c>
      <c r="F2329" s="40"/>
      <c r="G2329" s="88" t="str">
        <f t="shared" si="1506"/>
        <v/>
      </c>
      <c r="H2329" s="40"/>
      <c r="I2329" s="24"/>
      <c r="J2329" s="34"/>
      <c r="K2329" s="106"/>
      <c r="L2329" s="79"/>
      <c r="M2329" s="34"/>
      <c r="N2329" s="79"/>
      <c r="O2329" s="31"/>
      <c r="P2329" s="53"/>
      <c r="Q2329" s="40"/>
      <c r="S2329" s="41" t="str">
        <f t="shared" si="1494"/>
        <v/>
      </c>
      <c r="T2329" s="41" t="str">
        <f t="shared" si="1495"/>
        <v/>
      </c>
      <c r="U2329" s="41" t="str">
        <f t="shared" si="1507"/>
        <v/>
      </c>
      <c r="W2329" s="74" t="str">
        <f>IF('Job Database'!$X2329="", "", 'Job Database'!$X2329)</f>
        <v/>
      </c>
      <c r="Y2329" s="41" t="str">
        <f>IF($W2329="", "", IF(COUNTIF($I$11:$I$3035, $W2329)&gt;0, "", MAX($Y$10:$Y2328)+1))</f>
        <v/>
      </c>
      <c r="Z2329" s="41">
        <v>2319</v>
      </c>
      <c r="AA2329" s="58" t="str">
        <f t="shared" si="1508"/>
        <v/>
      </c>
      <c r="AC2329" s="41" t="str">
        <f t="shared" si="1496"/>
        <v/>
      </c>
      <c r="AE2329" s="41" t="str">
        <f t="shared" si="1509"/>
        <v/>
      </c>
      <c r="AJ2329" s="154" t="str">
        <f t="shared" si="1510"/>
        <v/>
      </c>
      <c r="AL2329" s="120" t="str">
        <f t="shared" si="1511"/>
        <v/>
      </c>
      <c r="AM2329" s="104" t="str">
        <f t="shared" si="1512"/>
        <v/>
      </c>
      <c r="AN2329" s="104" t="str">
        <f t="shared" si="1513"/>
        <v/>
      </c>
      <c r="AO2329" s="104" t="str">
        <f t="shared" si="1497"/>
        <v/>
      </c>
      <c r="AP2329" s="104" t="str">
        <f t="shared" si="1498"/>
        <v/>
      </c>
      <c r="AQ2329" s="121" t="str">
        <f t="shared" si="1514"/>
        <v/>
      </c>
      <c r="AS2329" s="88" t="str">
        <f t="shared" si="1499"/>
        <v/>
      </c>
      <c r="AT2329" s="68" t="str">
        <f t="shared" si="1515"/>
        <v/>
      </c>
      <c r="AU2329" s="68" t="str">
        <f t="shared" si="1516"/>
        <v/>
      </c>
      <c r="AV2329" s="68" t="str">
        <f t="shared" si="1517"/>
        <v/>
      </c>
      <c r="AW2329" s="88" t="str">
        <f t="shared" si="1500"/>
        <v/>
      </c>
      <c r="AZ2329" s="88" t="str">
        <f t="shared" si="1501"/>
        <v/>
      </c>
      <c r="BA2329" s="68" t="str">
        <f t="shared" si="1502"/>
        <v/>
      </c>
      <c r="BB2329" s="68" t="str">
        <f t="shared" si="1503"/>
        <v/>
      </c>
      <c r="BC2329" s="68" t="str">
        <f t="shared" si="1504"/>
        <v/>
      </c>
      <c r="BD2329" s="69" t="str">
        <f t="shared" si="1505"/>
        <v/>
      </c>
      <c r="BE2329" s="69" t="str">
        <f t="shared" si="1518"/>
        <v/>
      </c>
      <c r="BT2329" s="138" t="str">
        <f t="shared" ca="1" si="1519"/>
        <v/>
      </c>
      <c r="BU2329" s="139" t="str">
        <f t="shared" ca="1" si="1520"/>
        <v/>
      </c>
      <c r="BW2329" s="138" t="str">
        <f t="shared" si="1521"/>
        <v/>
      </c>
      <c r="BX2329" s="104" t="str">
        <f t="shared" si="1522"/>
        <v/>
      </c>
      <c r="BY2329" s="139" t="str">
        <f t="shared" si="1523"/>
        <v/>
      </c>
      <c r="CA2329" s="138" t="str">
        <f t="shared" si="1524"/>
        <v/>
      </c>
      <c r="CB2329" s="104" t="str">
        <f t="shared" si="1525"/>
        <v/>
      </c>
      <c r="CC2329" s="139" t="str">
        <f t="shared" si="1526"/>
        <v/>
      </c>
      <c r="CE2329" s="162" t="str">
        <f t="shared" si="1527"/>
        <v/>
      </c>
      <c r="CF2329" s="163" t="str">
        <f t="shared" si="1528"/>
        <v/>
      </c>
      <c r="CG2329" s="164" t="str">
        <f t="shared" si="1529"/>
        <v/>
      </c>
      <c r="CI2329" s="162" t="str">
        <f t="shared" si="1530"/>
        <v/>
      </c>
      <c r="CJ2329" s="163" t="str">
        <f t="shared" si="1492"/>
        <v/>
      </c>
      <c r="CK2329" s="164" t="str">
        <f t="shared" si="1493"/>
        <v/>
      </c>
      <c r="CM2329" s="169" t="str">
        <f t="shared" si="1531"/>
        <v/>
      </c>
      <c r="CN2329" s="139" t="str">
        <f t="shared" si="1532"/>
        <v/>
      </c>
      <c r="CP2329" s="41" t="str">
        <f>IF($CM2329="", "", COUNTIF($CM$11:$CM$3035, "&lt;"&amp;$CM2329)+1+COUNTIF($CM$11:$CM2329, $CM2329)-1)</f>
        <v/>
      </c>
    </row>
    <row r="2330" spans="1:94" x14ac:dyDescent="0.25">
      <c r="A2330" s="40"/>
      <c r="B2330" s="82" t="str">
        <f>IF($I2330="", "", IFERROR(INDEX('Job Database'!$AE$11:$AE$3035, MATCH($I2330, 'Job Database'!$X$11:$X$3035, 0)), ""))</f>
        <v/>
      </c>
      <c r="C2330" s="69" t="str">
        <f>IF($I2330="", "", IF(COUNTIF('Job Database'!$X$11:$X$3035, $I2330)=0, $AC$5, $AC$4))</f>
        <v/>
      </c>
      <c r="D2330" s="40"/>
      <c r="E2330" s="85" t="str">
        <f>IF($I2330="", "", IF(IFERROR(INDEX('Job Database'!$M$11:$M$3035, MATCH($I2330, 'Job Database'!$X$11:$X$3035, 0)), "")="", "", IFERROR(INDEX('Job Database'!$M$11:$M$3035, MATCH($I2330, 'Job Database'!$X$11:$X$3035, 0)), "")))</f>
        <v/>
      </c>
      <c r="F2330" s="40"/>
      <c r="G2330" s="88" t="str">
        <f t="shared" si="1506"/>
        <v/>
      </c>
      <c r="H2330" s="40"/>
      <c r="I2330" s="24"/>
      <c r="J2330" s="34"/>
      <c r="K2330" s="106"/>
      <c r="L2330" s="79"/>
      <c r="M2330" s="34"/>
      <c r="N2330" s="79"/>
      <c r="O2330" s="31"/>
      <c r="P2330" s="53"/>
      <c r="Q2330" s="40"/>
      <c r="S2330" s="41" t="str">
        <f t="shared" si="1494"/>
        <v/>
      </c>
      <c r="T2330" s="41" t="str">
        <f t="shared" si="1495"/>
        <v/>
      </c>
      <c r="U2330" s="41" t="str">
        <f t="shared" si="1507"/>
        <v/>
      </c>
      <c r="W2330" s="74" t="str">
        <f>IF('Job Database'!$X2330="", "", 'Job Database'!$X2330)</f>
        <v/>
      </c>
      <c r="Y2330" s="41" t="str">
        <f>IF($W2330="", "", IF(COUNTIF($I$11:$I$3035, $W2330)&gt;0, "", MAX($Y$10:$Y2329)+1))</f>
        <v/>
      </c>
      <c r="Z2330" s="41">
        <v>2320</v>
      </c>
      <c r="AA2330" s="58" t="str">
        <f t="shared" si="1508"/>
        <v/>
      </c>
      <c r="AC2330" s="41" t="str">
        <f t="shared" si="1496"/>
        <v/>
      </c>
      <c r="AE2330" s="41" t="str">
        <f t="shared" si="1509"/>
        <v/>
      </c>
      <c r="AJ2330" s="154" t="str">
        <f t="shared" si="1510"/>
        <v/>
      </c>
      <c r="AL2330" s="120" t="str">
        <f t="shared" si="1511"/>
        <v/>
      </c>
      <c r="AM2330" s="104" t="str">
        <f t="shared" si="1512"/>
        <v/>
      </c>
      <c r="AN2330" s="104" t="str">
        <f t="shared" si="1513"/>
        <v/>
      </c>
      <c r="AO2330" s="104" t="str">
        <f t="shared" si="1497"/>
        <v/>
      </c>
      <c r="AP2330" s="104" t="str">
        <f t="shared" si="1498"/>
        <v/>
      </c>
      <c r="AQ2330" s="121" t="str">
        <f t="shared" si="1514"/>
        <v/>
      </c>
      <c r="AS2330" s="88" t="str">
        <f t="shared" si="1499"/>
        <v/>
      </c>
      <c r="AT2330" s="68" t="str">
        <f t="shared" si="1515"/>
        <v/>
      </c>
      <c r="AU2330" s="68" t="str">
        <f t="shared" si="1516"/>
        <v/>
      </c>
      <c r="AV2330" s="68" t="str">
        <f t="shared" si="1517"/>
        <v/>
      </c>
      <c r="AW2330" s="88" t="str">
        <f t="shared" si="1500"/>
        <v/>
      </c>
      <c r="AZ2330" s="88" t="str">
        <f t="shared" si="1501"/>
        <v/>
      </c>
      <c r="BA2330" s="68" t="str">
        <f t="shared" si="1502"/>
        <v/>
      </c>
      <c r="BB2330" s="68" t="str">
        <f t="shared" si="1503"/>
        <v/>
      </c>
      <c r="BC2330" s="68" t="str">
        <f t="shared" si="1504"/>
        <v/>
      </c>
      <c r="BD2330" s="69" t="str">
        <f t="shared" si="1505"/>
        <v/>
      </c>
      <c r="BE2330" s="69" t="str">
        <f t="shared" si="1518"/>
        <v/>
      </c>
      <c r="BT2330" s="138" t="str">
        <f t="shared" ca="1" si="1519"/>
        <v/>
      </c>
      <c r="BU2330" s="139" t="str">
        <f t="shared" ca="1" si="1520"/>
        <v/>
      </c>
      <c r="BW2330" s="138" t="str">
        <f t="shared" si="1521"/>
        <v/>
      </c>
      <c r="BX2330" s="104" t="str">
        <f t="shared" si="1522"/>
        <v/>
      </c>
      <c r="BY2330" s="139" t="str">
        <f t="shared" si="1523"/>
        <v/>
      </c>
      <c r="CA2330" s="138" t="str">
        <f t="shared" si="1524"/>
        <v/>
      </c>
      <c r="CB2330" s="104" t="str">
        <f t="shared" si="1525"/>
        <v/>
      </c>
      <c r="CC2330" s="139" t="str">
        <f t="shared" si="1526"/>
        <v/>
      </c>
      <c r="CE2330" s="162" t="str">
        <f t="shared" si="1527"/>
        <v/>
      </c>
      <c r="CF2330" s="163" t="str">
        <f t="shared" si="1528"/>
        <v/>
      </c>
      <c r="CG2330" s="164" t="str">
        <f t="shared" si="1529"/>
        <v/>
      </c>
      <c r="CI2330" s="162" t="str">
        <f t="shared" si="1530"/>
        <v/>
      </c>
      <c r="CJ2330" s="163" t="str">
        <f t="shared" si="1492"/>
        <v/>
      </c>
      <c r="CK2330" s="164" t="str">
        <f t="shared" si="1493"/>
        <v/>
      </c>
      <c r="CM2330" s="169" t="str">
        <f t="shared" si="1531"/>
        <v/>
      </c>
      <c r="CN2330" s="139" t="str">
        <f t="shared" si="1532"/>
        <v/>
      </c>
      <c r="CP2330" s="41" t="str">
        <f>IF($CM2330="", "", COUNTIF($CM$11:$CM$3035, "&lt;"&amp;$CM2330)+1+COUNTIF($CM$11:$CM2330, $CM2330)-1)</f>
        <v/>
      </c>
    </row>
    <row r="2331" spans="1:94" x14ac:dyDescent="0.25">
      <c r="A2331" s="40"/>
      <c r="B2331" s="82" t="str">
        <f>IF($I2331="", "", IFERROR(INDEX('Job Database'!$AE$11:$AE$3035, MATCH($I2331, 'Job Database'!$X$11:$X$3035, 0)), ""))</f>
        <v/>
      </c>
      <c r="C2331" s="69" t="str">
        <f>IF($I2331="", "", IF(COUNTIF('Job Database'!$X$11:$X$3035, $I2331)=0, $AC$5, $AC$4))</f>
        <v/>
      </c>
      <c r="D2331" s="40"/>
      <c r="E2331" s="85" t="str">
        <f>IF($I2331="", "", IF(IFERROR(INDEX('Job Database'!$M$11:$M$3035, MATCH($I2331, 'Job Database'!$X$11:$X$3035, 0)), "")="", "", IFERROR(INDEX('Job Database'!$M$11:$M$3035, MATCH($I2331, 'Job Database'!$X$11:$X$3035, 0)), "")))</f>
        <v/>
      </c>
      <c r="F2331" s="40"/>
      <c r="G2331" s="88" t="str">
        <f t="shared" si="1506"/>
        <v/>
      </c>
      <c r="H2331" s="40"/>
      <c r="I2331" s="24"/>
      <c r="J2331" s="34"/>
      <c r="K2331" s="106"/>
      <c r="L2331" s="79"/>
      <c r="M2331" s="34"/>
      <c r="N2331" s="79"/>
      <c r="O2331" s="31"/>
      <c r="P2331" s="53"/>
      <c r="Q2331" s="40"/>
      <c r="S2331" s="41" t="str">
        <f t="shared" si="1494"/>
        <v/>
      </c>
      <c r="T2331" s="41" t="str">
        <f t="shared" si="1495"/>
        <v/>
      </c>
      <c r="U2331" s="41" t="str">
        <f t="shared" si="1507"/>
        <v/>
      </c>
      <c r="W2331" s="74" t="str">
        <f>IF('Job Database'!$X2331="", "", 'Job Database'!$X2331)</f>
        <v/>
      </c>
      <c r="Y2331" s="41" t="str">
        <f>IF($W2331="", "", IF(COUNTIF($I$11:$I$3035, $W2331)&gt;0, "", MAX($Y$10:$Y2330)+1))</f>
        <v/>
      </c>
      <c r="Z2331" s="41">
        <v>2321</v>
      </c>
      <c r="AA2331" s="58" t="str">
        <f t="shared" si="1508"/>
        <v/>
      </c>
      <c r="AC2331" s="41" t="str">
        <f t="shared" si="1496"/>
        <v/>
      </c>
      <c r="AE2331" s="41" t="str">
        <f t="shared" si="1509"/>
        <v/>
      </c>
      <c r="AJ2331" s="154" t="str">
        <f t="shared" si="1510"/>
        <v/>
      </c>
      <c r="AL2331" s="120" t="str">
        <f t="shared" si="1511"/>
        <v/>
      </c>
      <c r="AM2331" s="104" t="str">
        <f t="shared" si="1512"/>
        <v/>
      </c>
      <c r="AN2331" s="104" t="str">
        <f t="shared" si="1513"/>
        <v/>
      </c>
      <c r="AO2331" s="104" t="str">
        <f t="shared" si="1497"/>
        <v/>
      </c>
      <c r="AP2331" s="104" t="str">
        <f t="shared" si="1498"/>
        <v/>
      </c>
      <c r="AQ2331" s="121" t="str">
        <f t="shared" si="1514"/>
        <v/>
      </c>
      <c r="AS2331" s="88" t="str">
        <f t="shared" si="1499"/>
        <v/>
      </c>
      <c r="AT2331" s="68" t="str">
        <f t="shared" si="1515"/>
        <v/>
      </c>
      <c r="AU2331" s="68" t="str">
        <f t="shared" si="1516"/>
        <v/>
      </c>
      <c r="AV2331" s="68" t="str">
        <f t="shared" si="1517"/>
        <v/>
      </c>
      <c r="AW2331" s="88" t="str">
        <f t="shared" si="1500"/>
        <v/>
      </c>
      <c r="AZ2331" s="88" t="str">
        <f t="shared" si="1501"/>
        <v/>
      </c>
      <c r="BA2331" s="68" t="str">
        <f t="shared" si="1502"/>
        <v/>
      </c>
      <c r="BB2331" s="68" t="str">
        <f t="shared" si="1503"/>
        <v/>
      </c>
      <c r="BC2331" s="68" t="str">
        <f t="shared" si="1504"/>
        <v/>
      </c>
      <c r="BD2331" s="69" t="str">
        <f t="shared" si="1505"/>
        <v/>
      </c>
      <c r="BE2331" s="69" t="str">
        <f t="shared" si="1518"/>
        <v/>
      </c>
      <c r="BT2331" s="138" t="str">
        <f t="shared" ca="1" si="1519"/>
        <v/>
      </c>
      <c r="BU2331" s="139" t="str">
        <f t="shared" ca="1" si="1520"/>
        <v/>
      </c>
      <c r="BW2331" s="138" t="str">
        <f t="shared" si="1521"/>
        <v/>
      </c>
      <c r="BX2331" s="104" t="str">
        <f t="shared" si="1522"/>
        <v/>
      </c>
      <c r="BY2331" s="139" t="str">
        <f t="shared" si="1523"/>
        <v/>
      </c>
      <c r="CA2331" s="138" t="str">
        <f t="shared" si="1524"/>
        <v/>
      </c>
      <c r="CB2331" s="104" t="str">
        <f t="shared" si="1525"/>
        <v/>
      </c>
      <c r="CC2331" s="139" t="str">
        <f t="shared" si="1526"/>
        <v/>
      </c>
      <c r="CE2331" s="162" t="str">
        <f t="shared" si="1527"/>
        <v/>
      </c>
      <c r="CF2331" s="163" t="str">
        <f t="shared" si="1528"/>
        <v/>
      </c>
      <c r="CG2331" s="164" t="str">
        <f t="shared" si="1529"/>
        <v/>
      </c>
      <c r="CI2331" s="162" t="str">
        <f t="shared" si="1530"/>
        <v/>
      </c>
      <c r="CJ2331" s="163" t="str">
        <f t="shared" ref="CJ2331:CJ2394" si="1533">IF(CB2331="", "", M2331)</f>
        <v/>
      </c>
      <c r="CK2331" s="164" t="str">
        <f t="shared" ref="CK2331:CK2394" si="1534">IF(CC2331="", "", N2331)</f>
        <v/>
      </c>
      <c r="CM2331" s="169" t="str">
        <f t="shared" si="1531"/>
        <v/>
      </c>
      <c r="CN2331" s="139" t="str">
        <f t="shared" si="1532"/>
        <v/>
      </c>
      <c r="CP2331" s="41" t="str">
        <f>IF($CM2331="", "", COUNTIF($CM$11:$CM$3035, "&lt;"&amp;$CM2331)+1+COUNTIF($CM$11:$CM2331, $CM2331)-1)</f>
        <v/>
      </c>
    </row>
    <row r="2332" spans="1:94" x14ac:dyDescent="0.25">
      <c r="A2332" s="40"/>
      <c r="B2332" s="82" t="str">
        <f>IF($I2332="", "", IFERROR(INDEX('Job Database'!$AE$11:$AE$3035, MATCH($I2332, 'Job Database'!$X$11:$X$3035, 0)), ""))</f>
        <v/>
      </c>
      <c r="C2332" s="69" t="str">
        <f>IF($I2332="", "", IF(COUNTIF('Job Database'!$X$11:$X$3035, $I2332)=0, $AC$5, $AC$4))</f>
        <v/>
      </c>
      <c r="D2332" s="40"/>
      <c r="E2332" s="85" t="str">
        <f>IF($I2332="", "", IF(IFERROR(INDEX('Job Database'!$M$11:$M$3035, MATCH($I2332, 'Job Database'!$X$11:$X$3035, 0)), "")="", "", IFERROR(INDEX('Job Database'!$M$11:$M$3035, MATCH($I2332, 'Job Database'!$X$11:$X$3035, 0)), "")))</f>
        <v/>
      </c>
      <c r="F2332" s="40"/>
      <c r="G2332" s="88" t="str">
        <f t="shared" si="1506"/>
        <v/>
      </c>
      <c r="H2332" s="40"/>
      <c r="I2332" s="24"/>
      <c r="J2332" s="34"/>
      <c r="K2332" s="106"/>
      <c r="L2332" s="79"/>
      <c r="M2332" s="34"/>
      <c r="N2332" s="79"/>
      <c r="O2332" s="31"/>
      <c r="P2332" s="53"/>
      <c r="Q2332" s="40"/>
      <c r="S2332" s="41" t="str">
        <f t="shared" si="1494"/>
        <v/>
      </c>
      <c r="T2332" s="41" t="str">
        <f t="shared" si="1495"/>
        <v/>
      </c>
      <c r="U2332" s="41" t="str">
        <f t="shared" si="1507"/>
        <v/>
      </c>
      <c r="W2332" s="74" t="str">
        <f>IF('Job Database'!$X2332="", "", 'Job Database'!$X2332)</f>
        <v/>
      </c>
      <c r="Y2332" s="41" t="str">
        <f>IF($W2332="", "", IF(COUNTIF($I$11:$I$3035, $W2332)&gt;0, "", MAX($Y$10:$Y2331)+1))</f>
        <v/>
      </c>
      <c r="Z2332" s="41">
        <v>2322</v>
      </c>
      <c r="AA2332" s="58" t="str">
        <f t="shared" si="1508"/>
        <v/>
      </c>
      <c r="AC2332" s="41" t="str">
        <f t="shared" si="1496"/>
        <v/>
      </c>
      <c r="AE2332" s="41" t="str">
        <f t="shared" si="1509"/>
        <v/>
      </c>
      <c r="AJ2332" s="154" t="str">
        <f t="shared" si="1510"/>
        <v/>
      </c>
      <c r="AL2332" s="120" t="str">
        <f t="shared" si="1511"/>
        <v/>
      </c>
      <c r="AM2332" s="104" t="str">
        <f t="shared" si="1512"/>
        <v/>
      </c>
      <c r="AN2332" s="104" t="str">
        <f t="shared" si="1513"/>
        <v/>
      </c>
      <c r="AO2332" s="104" t="str">
        <f t="shared" si="1497"/>
        <v/>
      </c>
      <c r="AP2332" s="104" t="str">
        <f t="shared" si="1498"/>
        <v/>
      </c>
      <c r="AQ2332" s="121" t="str">
        <f t="shared" si="1514"/>
        <v/>
      </c>
      <c r="AS2332" s="88" t="str">
        <f t="shared" si="1499"/>
        <v/>
      </c>
      <c r="AT2332" s="68" t="str">
        <f t="shared" si="1515"/>
        <v/>
      </c>
      <c r="AU2332" s="68" t="str">
        <f t="shared" si="1516"/>
        <v/>
      </c>
      <c r="AV2332" s="68" t="str">
        <f t="shared" si="1517"/>
        <v/>
      </c>
      <c r="AW2332" s="88" t="str">
        <f t="shared" si="1500"/>
        <v/>
      </c>
      <c r="AZ2332" s="88" t="str">
        <f t="shared" si="1501"/>
        <v/>
      </c>
      <c r="BA2332" s="68" t="str">
        <f t="shared" si="1502"/>
        <v/>
      </c>
      <c r="BB2332" s="68" t="str">
        <f t="shared" si="1503"/>
        <v/>
      </c>
      <c r="BC2332" s="68" t="str">
        <f t="shared" si="1504"/>
        <v/>
      </c>
      <c r="BD2332" s="69" t="str">
        <f t="shared" si="1505"/>
        <v/>
      </c>
      <c r="BE2332" s="69" t="str">
        <f t="shared" si="1518"/>
        <v/>
      </c>
      <c r="BT2332" s="138" t="str">
        <f t="shared" ca="1" si="1519"/>
        <v/>
      </c>
      <c r="BU2332" s="139" t="str">
        <f t="shared" ca="1" si="1520"/>
        <v/>
      </c>
      <c r="BW2332" s="138" t="str">
        <f t="shared" si="1521"/>
        <v/>
      </c>
      <c r="BX2332" s="104" t="str">
        <f t="shared" si="1522"/>
        <v/>
      </c>
      <c r="BY2332" s="139" t="str">
        <f t="shared" si="1523"/>
        <v/>
      </c>
      <c r="CA2332" s="138" t="str">
        <f t="shared" si="1524"/>
        <v/>
      </c>
      <c r="CB2332" s="104" t="str">
        <f t="shared" si="1525"/>
        <v/>
      </c>
      <c r="CC2332" s="139" t="str">
        <f t="shared" si="1526"/>
        <v/>
      </c>
      <c r="CE2332" s="162" t="str">
        <f t="shared" si="1527"/>
        <v/>
      </c>
      <c r="CF2332" s="163" t="str">
        <f t="shared" si="1528"/>
        <v/>
      </c>
      <c r="CG2332" s="164" t="str">
        <f t="shared" si="1529"/>
        <v/>
      </c>
      <c r="CI2332" s="162" t="str">
        <f t="shared" si="1530"/>
        <v/>
      </c>
      <c r="CJ2332" s="163" t="str">
        <f t="shared" si="1533"/>
        <v/>
      </c>
      <c r="CK2332" s="164" t="str">
        <f t="shared" si="1534"/>
        <v/>
      </c>
      <c r="CM2332" s="169" t="str">
        <f t="shared" si="1531"/>
        <v/>
      </c>
      <c r="CN2332" s="139" t="str">
        <f t="shared" si="1532"/>
        <v/>
      </c>
      <c r="CP2332" s="41" t="str">
        <f>IF($CM2332="", "", COUNTIF($CM$11:$CM$3035, "&lt;"&amp;$CM2332)+1+COUNTIF($CM$11:$CM2332, $CM2332)-1)</f>
        <v/>
      </c>
    </row>
    <row r="2333" spans="1:94" x14ac:dyDescent="0.25">
      <c r="A2333" s="40"/>
      <c r="B2333" s="82" t="str">
        <f>IF($I2333="", "", IFERROR(INDEX('Job Database'!$AE$11:$AE$3035, MATCH($I2333, 'Job Database'!$X$11:$X$3035, 0)), ""))</f>
        <v/>
      </c>
      <c r="C2333" s="69" t="str">
        <f>IF($I2333="", "", IF(COUNTIF('Job Database'!$X$11:$X$3035, $I2333)=0, $AC$5, $AC$4))</f>
        <v/>
      </c>
      <c r="D2333" s="40"/>
      <c r="E2333" s="85" t="str">
        <f>IF($I2333="", "", IF(IFERROR(INDEX('Job Database'!$M$11:$M$3035, MATCH($I2333, 'Job Database'!$X$11:$X$3035, 0)), "")="", "", IFERROR(INDEX('Job Database'!$M$11:$M$3035, MATCH($I2333, 'Job Database'!$X$11:$X$3035, 0)), "")))</f>
        <v/>
      </c>
      <c r="F2333" s="40"/>
      <c r="G2333" s="88" t="str">
        <f t="shared" si="1506"/>
        <v/>
      </c>
      <c r="H2333" s="40"/>
      <c r="I2333" s="24"/>
      <c r="J2333" s="34"/>
      <c r="K2333" s="106"/>
      <c r="L2333" s="79"/>
      <c r="M2333" s="34"/>
      <c r="N2333" s="79"/>
      <c r="O2333" s="31"/>
      <c r="P2333" s="53"/>
      <c r="Q2333" s="40"/>
      <c r="S2333" s="41" t="str">
        <f t="shared" si="1494"/>
        <v/>
      </c>
      <c r="T2333" s="41" t="str">
        <f t="shared" si="1495"/>
        <v/>
      </c>
      <c r="U2333" s="41" t="str">
        <f t="shared" si="1507"/>
        <v/>
      </c>
      <c r="W2333" s="74" t="str">
        <f>IF('Job Database'!$X2333="", "", 'Job Database'!$X2333)</f>
        <v/>
      </c>
      <c r="Y2333" s="41" t="str">
        <f>IF($W2333="", "", IF(COUNTIF($I$11:$I$3035, $W2333)&gt;0, "", MAX($Y$10:$Y2332)+1))</f>
        <v/>
      </c>
      <c r="Z2333" s="41">
        <v>2323</v>
      </c>
      <c r="AA2333" s="58" t="str">
        <f t="shared" si="1508"/>
        <v/>
      </c>
      <c r="AC2333" s="41" t="str">
        <f t="shared" si="1496"/>
        <v/>
      </c>
      <c r="AE2333" s="41" t="str">
        <f t="shared" si="1509"/>
        <v/>
      </c>
      <c r="AJ2333" s="154" t="str">
        <f t="shared" si="1510"/>
        <v/>
      </c>
      <c r="AL2333" s="120" t="str">
        <f t="shared" si="1511"/>
        <v/>
      </c>
      <c r="AM2333" s="104" t="str">
        <f t="shared" si="1512"/>
        <v/>
      </c>
      <c r="AN2333" s="104" t="str">
        <f t="shared" si="1513"/>
        <v/>
      </c>
      <c r="AO2333" s="104" t="str">
        <f t="shared" si="1497"/>
        <v/>
      </c>
      <c r="AP2333" s="104" t="str">
        <f t="shared" si="1498"/>
        <v/>
      </c>
      <c r="AQ2333" s="121" t="str">
        <f t="shared" si="1514"/>
        <v/>
      </c>
      <c r="AS2333" s="88" t="str">
        <f t="shared" si="1499"/>
        <v/>
      </c>
      <c r="AT2333" s="68" t="str">
        <f t="shared" si="1515"/>
        <v/>
      </c>
      <c r="AU2333" s="68" t="str">
        <f t="shared" si="1516"/>
        <v/>
      </c>
      <c r="AV2333" s="68" t="str">
        <f t="shared" si="1517"/>
        <v/>
      </c>
      <c r="AW2333" s="88" t="str">
        <f t="shared" si="1500"/>
        <v/>
      </c>
      <c r="AZ2333" s="88" t="str">
        <f t="shared" si="1501"/>
        <v/>
      </c>
      <c r="BA2333" s="68" t="str">
        <f t="shared" si="1502"/>
        <v/>
      </c>
      <c r="BB2333" s="68" t="str">
        <f t="shared" si="1503"/>
        <v/>
      </c>
      <c r="BC2333" s="68" t="str">
        <f t="shared" si="1504"/>
        <v/>
      </c>
      <c r="BD2333" s="69" t="str">
        <f t="shared" si="1505"/>
        <v/>
      </c>
      <c r="BE2333" s="69" t="str">
        <f t="shared" si="1518"/>
        <v/>
      </c>
      <c r="BT2333" s="138" t="str">
        <f t="shared" ca="1" si="1519"/>
        <v/>
      </c>
      <c r="BU2333" s="139" t="str">
        <f t="shared" ca="1" si="1520"/>
        <v/>
      </c>
      <c r="BW2333" s="138" t="str">
        <f t="shared" si="1521"/>
        <v/>
      </c>
      <c r="BX2333" s="104" t="str">
        <f t="shared" si="1522"/>
        <v/>
      </c>
      <c r="BY2333" s="139" t="str">
        <f t="shared" si="1523"/>
        <v/>
      </c>
      <c r="CA2333" s="138" t="str">
        <f t="shared" si="1524"/>
        <v/>
      </c>
      <c r="CB2333" s="104" t="str">
        <f t="shared" si="1525"/>
        <v/>
      </c>
      <c r="CC2333" s="139" t="str">
        <f t="shared" si="1526"/>
        <v/>
      </c>
      <c r="CE2333" s="162" t="str">
        <f t="shared" si="1527"/>
        <v/>
      </c>
      <c r="CF2333" s="163" t="str">
        <f t="shared" si="1528"/>
        <v/>
      </c>
      <c r="CG2333" s="164" t="str">
        <f t="shared" si="1529"/>
        <v/>
      </c>
      <c r="CI2333" s="162" t="str">
        <f t="shared" si="1530"/>
        <v/>
      </c>
      <c r="CJ2333" s="163" t="str">
        <f t="shared" si="1533"/>
        <v/>
      </c>
      <c r="CK2333" s="164" t="str">
        <f t="shared" si="1534"/>
        <v/>
      </c>
      <c r="CM2333" s="169" t="str">
        <f t="shared" si="1531"/>
        <v/>
      </c>
      <c r="CN2333" s="139" t="str">
        <f t="shared" si="1532"/>
        <v/>
      </c>
      <c r="CP2333" s="41" t="str">
        <f>IF($CM2333="", "", COUNTIF($CM$11:$CM$3035, "&lt;"&amp;$CM2333)+1+COUNTIF($CM$11:$CM2333, $CM2333)-1)</f>
        <v/>
      </c>
    </row>
    <row r="2334" spans="1:94" x14ac:dyDescent="0.25">
      <c r="A2334" s="40"/>
      <c r="B2334" s="82" t="str">
        <f>IF($I2334="", "", IFERROR(INDEX('Job Database'!$AE$11:$AE$3035, MATCH($I2334, 'Job Database'!$X$11:$X$3035, 0)), ""))</f>
        <v/>
      </c>
      <c r="C2334" s="69" t="str">
        <f>IF($I2334="", "", IF(COUNTIF('Job Database'!$X$11:$X$3035, $I2334)=0, $AC$5, $AC$4))</f>
        <v/>
      </c>
      <c r="D2334" s="40"/>
      <c r="E2334" s="85" t="str">
        <f>IF($I2334="", "", IF(IFERROR(INDEX('Job Database'!$M$11:$M$3035, MATCH($I2334, 'Job Database'!$X$11:$X$3035, 0)), "")="", "", IFERROR(INDEX('Job Database'!$M$11:$M$3035, MATCH($I2334, 'Job Database'!$X$11:$X$3035, 0)), "")))</f>
        <v/>
      </c>
      <c r="F2334" s="40"/>
      <c r="G2334" s="88" t="str">
        <f t="shared" si="1506"/>
        <v/>
      </c>
      <c r="H2334" s="40"/>
      <c r="I2334" s="24"/>
      <c r="J2334" s="34"/>
      <c r="K2334" s="106"/>
      <c r="L2334" s="79"/>
      <c r="M2334" s="34"/>
      <c r="N2334" s="79"/>
      <c r="O2334" s="31"/>
      <c r="P2334" s="53"/>
      <c r="Q2334" s="40"/>
      <c r="S2334" s="41" t="str">
        <f t="shared" si="1494"/>
        <v/>
      </c>
      <c r="T2334" s="41" t="str">
        <f t="shared" si="1495"/>
        <v/>
      </c>
      <c r="U2334" s="41" t="str">
        <f t="shared" si="1507"/>
        <v/>
      </c>
      <c r="W2334" s="74" t="str">
        <f>IF('Job Database'!$X2334="", "", 'Job Database'!$X2334)</f>
        <v/>
      </c>
      <c r="Y2334" s="41" t="str">
        <f>IF($W2334="", "", IF(COUNTIF($I$11:$I$3035, $W2334)&gt;0, "", MAX($Y$10:$Y2333)+1))</f>
        <v/>
      </c>
      <c r="Z2334" s="41">
        <v>2324</v>
      </c>
      <c r="AA2334" s="58" t="str">
        <f t="shared" si="1508"/>
        <v/>
      </c>
      <c r="AC2334" s="41" t="str">
        <f t="shared" si="1496"/>
        <v/>
      </c>
      <c r="AE2334" s="41" t="str">
        <f t="shared" si="1509"/>
        <v/>
      </c>
      <c r="AJ2334" s="154" t="str">
        <f t="shared" si="1510"/>
        <v/>
      </c>
      <c r="AL2334" s="120" t="str">
        <f t="shared" si="1511"/>
        <v/>
      </c>
      <c r="AM2334" s="104" t="str">
        <f t="shared" si="1512"/>
        <v/>
      </c>
      <c r="AN2334" s="104" t="str">
        <f t="shared" si="1513"/>
        <v/>
      </c>
      <c r="AO2334" s="104" t="str">
        <f t="shared" si="1497"/>
        <v/>
      </c>
      <c r="AP2334" s="104" t="str">
        <f t="shared" si="1498"/>
        <v/>
      </c>
      <c r="AQ2334" s="121" t="str">
        <f t="shared" si="1514"/>
        <v/>
      </c>
      <c r="AS2334" s="88" t="str">
        <f t="shared" si="1499"/>
        <v/>
      </c>
      <c r="AT2334" s="68" t="str">
        <f t="shared" si="1515"/>
        <v/>
      </c>
      <c r="AU2334" s="68" t="str">
        <f t="shared" si="1516"/>
        <v/>
      </c>
      <c r="AV2334" s="68" t="str">
        <f t="shared" si="1517"/>
        <v/>
      </c>
      <c r="AW2334" s="88" t="str">
        <f t="shared" si="1500"/>
        <v/>
      </c>
      <c r="AZ2334" s="88" t="str">
        <f t="shared" si="1501"/>
        <v/>
      </c>
      <c r="BA2334" s="68" t="str">
        <f t="shared" si="1502"/>
        <v/>
      </c>
      <c r="BB2334" s="68" t="str">
        <f t="shared" si="1503"/>
        <v/>
      </c>
      <c r="BC2334" s="68" t="str">
        <f t="shared" si="1504"/>
        <v/>
      </c>
      <c r="BD2334" s="69" t="str">
        <f t="shared" si="1505"/>
        <v/>
      </c>
      <c r="BE2334" s="69" t="str">
        <f t="shared" si="1518"/>
        <v/>
      </c>
      <c r="BT2334" s="138" t="str">
        <f t="shared" ca="1" si="1519"/>
        <v/>
      </c>
      <c r="BU2334" s="139" t="str">
        <f t="shared" ca="1" si="1520"/>
        <v/>
      </c>
      <c r="BW2334" s="138" t="str">
        <f t="shared" si="1521"/>
        <v/>
      </c>
      <c r="BX2334" s="104" t="str">
        <f t="shared" si="1522"/>
        <v/>
      </c>
      <c r="BY2334" s="139" t="str">
        <f t="shared" si="1523"/>
        <v/>
      </c>
      <c r="CA2334" s="138" t="str">
        <f t="shared" si="1524"/>
        <v/>
      </c>
      <c r="CB2334" s="104" t="str">
        <f t="shared" si="1525"/>
        <v/>
      </c>
      <c r="CC2334" s="139" t="str">
        <f t="shared" si="1526"/>
        <v/>
      </c>
      <c r="CE2334" s="162" t="str">
        <f t="shared" si="1527"/>
        <v/>
      </c>
      <c r="CF2334" s="163" t="str">
        <f t="shared" si="1528"/>
        <v/>
      </c>
      <c r="CG2334" s="164" t="str">
        <f t="shared" si="1529"/>
        <v/>
      </c>
      <c r="CI2334" s="162" t="str">
        <f t="shared" si="1530"/>
        <v/>
      </c>
      <c r="CJ2334" s="163" t="str">
        <f t="shared" si="1533"/>
        <v/>
      </c>
      <c r="CK2334" s="164" t="str">
        <f t="shared" si="1534"/>
        <v/>
      </c>
      <c r="CM2334" s="169" t="str">
        <f t="shared" si="1531"/>
        <v/>
      </c>
      <c r="CN2334" s="139" t="str">
        <f t="shared" si="1532"/>
        <v/>
      </c>
      <c r="CP2334" s="41" t="str">
        <f>IF($CM2334="", "", COUNTIF($CM$11:$CM$3035, "&lt;"&amp;$CM2334)+1+COUNTIF($CM$11:$CM2334, $CM2334)-1)</f>
        <v/>
      </c>
    </row>
    <row r="2335" spans="1:94" x14ac:dyDescent="0.25">
      <c r="A2335" s="40"/>
      <c r="B2335" s="82" t="str">
        <f>IF($I2335="", "", IFERROR(INDEX('Job Database'!$AE$11:$AE$3035, MATCH($I2335, 'Job Database'!$X$11:$X$3035, 0)), ""))</f>
        <v/>
      </c>
      <c r="C2335" s="69" t="str">
        <f>IF($I2335="", "", IF(COUNTIF('Job Database'!$X$11:$X$3035, $I2335)=0, $AC$5, $AC$4))</f>
        <v/>
      </c>
      <c r="D2335" s="40"/>
      <c r="E2335" s="85" t="str">
        <f>IF($I2335="", "", IF(IFERROR(INDEX('Job Database'!$M$11:$M$3035, MATCH($I2335, 'Job Database'!$X$11:$X$3035, 0)), "")="", "", IFERROR(INDEX('Job Database'!$M$11:$M$3035, MATCH($I2335, 'Job Database'!$X$11:$X$3035, 0)), "")))</f>
        <v/>
      </c>
      <c r="F2335" s="40"/>
      <c r="G2335" s="88" t="str">
        <f t="shared" si="1506"/>
        <v/>
      </c>
      <c r="H2335" s="40"/>
      <c r="I2335" s="24"/>
      <c r="J2335" s="34"/>
      <c r="K2335" s="106"/>
      <c r="L2335" s="79"/>
      <c r="M2335" s="34"/>
      <c r="N2335" s="79"/>
      <c r="O2335" s="31"/>
      <c r="P2335" s="53"/>
      <c r="Q2335" s="40"/>
      <c r="S2335" s="41" t="str">
        <f t="shared" si="1494"/>
        <v/>
      </c>
      <c r="T2335" s="41" t="str">
        <f t="shared" si="1495"/>
        <v/>
      </c>
      <c r="U2335" s="41" t="str">
        <f t="shared" si="1507"/>
        <v/>
      </c>
      <c r="W2335" s="74" t="str">
        <f>IF('Job Database'!$X2335="", "", 'Job Database'!$X2335)</f>
        <v/>
      </c>
      <c r="Y2335" s="41" t="str">
        <f>IF($W2335="", "", IF(COUNTIF($I$11:$I$3035, $W2335)&gt;0, "", MAX($Y$10:$Y2334)+1))</f>
        <v/>
      </c>
      <c r="Z2335" s="41">
        <v>2325</v>
      </c>
      <c r="AA2335" s="58" t="str">
        <f t="shared" si="1508"/>
        <v/>
      </c>
      <c r="AC2335" s="41" t="str">
        <f t="shared" si="1496"/>
        <v/>
      </c>
      <c r="AE2335" s="41" t="str">
        <f t="shared" si="1509"/>
        <v/>
      </c>
      <c r="AJ2335" s="154" t="str">
        <f t="shared" si="1510"/>
        <v/>
      </c>
      <c r="AL2335" s="120" t="str">
        <f t="shared" si="1511"/>
        <v/>
      </c>
      <c r="AM2335" s="104" t="str">
        <f t="shared" si="1512"/>
        <v/>
      </c>
      <c r="AN2335" s="104" t="str">
        <f t="shared" si="1513"/>
        <v/>
      </c>
      <c r="AO2335" s="104" t="str">
        <f t="shared" si="1497"/>
        <v/>
      </c>
      <c r="AP2335" s="104" t="str">
        <f t="shared" si="1498"/>
        <v/>
      </c>
      <c r="AQ2335" s="121" t="str">
        <f t="shared" si="1514"/>
        <v/>
      </c>
      <c r="AS2335" s="88" t="str">
        <f t="shared" si="1499"/>
        <v/>
      </c>
      <c r="AT2335" s="68" t="str">
        <f t="shared" si="1515"/>
        <v/>
      </c>
      <c r="AU2335" s="68" t="str">
        <f t="shared" si="1516"/>
        <v/>
      </c>
      <c r="AV2335" s="68" t="str">
        <f t="shared" si="1517"/>
        <v/>
      </c>
      <c r="AW2335" s="88" t="str">
        <f t="shared" si="1500"/>
        <v/>
      </c>
      <c r="AZ2335" s="88" t="str">
        <f t="shared" si="1501"/>
        <v/>
      </c>
      <c r="BA2335" s="68" t="str">
        <f t="shared" si="1502"/>
        <v/>
      </c>
      <c r="BB2335" s="68" t="str">
        <f t="shared" si="1503"/>
        <v/>
      </c>
      <c r="BC2335" s="68" t="str">
        <f t="shared" si="1504"/>
        <v/>
      </c>
      <c r="BD2335" s="69" t="str">
        <f t="shared" si="1505"/>
        <v/>
      </c>
      <c r="BE2335" s="69" t="str">
        <f t="shared" si="1518"/>
        <v/>
      </c>
      <c r="BT2335" s="138" t="str">
        <f t="shared" ca="1" si="1519"/>
        <v/>
      </c>
      <c r="BU2335" s="139" t="str">
        <f t="shared" ca="1" si="1520"/>
        <v/>
      </c>
      <c r="BW2335" s="138" t="str">
        <f t="shared" si="1521"/>
        <v/>
      </c>
      <c r="BX2335" s="104" t="str">
        <f t="shared" si="1522"/>
        <v/>
      </c>
      <c r="BY2335" s="139" t="str">
        <f t="shared" si="1523"/>
        <v/>
      </c>
      <c r="CA2335" s="138" t="str">
        <f t="shared" si="1524"/>
        <v/>
      </c>
      <c r="CB2335" s="104" t="str">
        <f t="shared" si="1525"/>
        <v/>
      </c>
      <c r="CC2335" s="139" t="str">
        <f t="shared" si="1526"/>
        <v/>
      </c>
      <c r="CE2335" s="162" t="str">
        <f t="shared" si="1527"/>
        <v/>
      </c>
      <c r="CF2335" s="163" t="str">
        <f t="shared" si="1528"/>
        <v/>
      </c>
      <c r="CG2335" s="164" t="str">
        <f t="shared" si="1529"/>
        <v/>
      </c>
      <c r="CI2335" s="162" t="str">
        <f t="shared" si="1530"/>
        <v/>
      </c>
      <c r="CJ2335" s="163" t="str">
        <f t="shared" si="1533"/>
        <v/>
      </c>
      <c r="CK2335" s="164" t="str">
        <f t="shared" si="1534"/>
        <v/>
      </c>
      <c r="CM2335" s="169" t="str">
        <f t="shared" si="1531"/>
        <v/>
      </c>
      <c r="CN2335" s="139" t="str">
        <f t="shared" si="1532"/>
        <v/>
      </c>
      <c r="CP2335" s="41" t="str">
        <f>IF($CM2335="", "", COUNTIF($CM$11:$CM$3035, "&lt;"&amp;$CM2335)+1+COUNTIF($CM$11:$CM2335, $CM2335)-1)</f>
        <v/>
      </c>
    </row>
    <row r="2336" spans="1:94" x14ac:dyDescent="0.25">
      <c r="A2336" s="40"/>
      <c r="B2336" s="82" t="str">
        <f>IF($I2336="", "", IFERROR(INDEX('Job Database'!$AE$11:$AE$3035, MATCH($I2336, 'Job Database'!$X$11:$X$3035, 0)), ""))</f>
        <v/>
      </c>
      <c r="C2336" s="69" t="str">
        <f>IF($I2336="", "", IF(COUNTIF('Job Database'!$X$11:$X$3035, $I2336)=0, $AC$5, $AC$4))</f>
        <v/>
      </c>
      <c r="D2336" s="40"/>
      <c r="E2336" s="85" t="str">
        <f>IF($I2336="", "", IF(IFERROR(INDEX('Job Database'!$M$11:$M$3035, MATCH($I2336, 'Job Database'!$X$11:$X$3035, 0)), "")="", "", IFERROR(INDEX('Job Database'!$M$11:$M$3035, MATCH($I2336, 'Job Database'!$X$11:$X$3035, 0)), "")))</f>
        <v/>
      </c>
      <c r="F2336" s="40"/>
      <c r="G2336" s="88" t="str">
        <f t="shared" si="1506"/>
        <v/>
      </c>
      <c r="H2336" s="40"/>
      <c r="I2336" s="24"/>
      <c r="J2336" s="34"/>
      <c r="K2336" s="106"/>
      <c r="L2336" s="79"/>
      <c r="M2336" s="34"/>
      <c r="N2336" s="79"/>
      <c r="O2336" s="31"/>
      <c r="P2336" s="53"/>
      <c r="Q2336" s="40"/>
      <c r="S2336" s="41" t="str">
        <f t="shared" si="1494"/>
        <v/>
      </c>
      <c r="T2336" s="41" t="str">
        <f t="shared" si="1495"/>
        <v/>
      </c>
      <c r="U2336" s="41" t="str">
        <f t="shared" si="1507"/>
        <v/>
      </c>
      <c r="W2336" s="74" t="str">
        <f>IF('Job Database'!$X2336="", "", 'Job Database'!$X2336)</f>
        <v/>
      </c>
      <c r="Y2336" s="41" t="str">
        <f>IF($W2336="", "", IF(COUNTIF($I$11:$I$3035, $W2336)&gt;0, "", MAX($Y$10:$Y2335)+1))</f>
        <v/>
      </c>
      <c r="Z2336" s="41">
        <v>2326</v>
      </c>
      <c r="AA2336" s="58" t="str">
        <f t="shared" si="1508"/>
        <v/>
      </c>
      <c r="AC2336" s="41" t="str">
        <f t="shared" si="1496"/>
        <v/>
      </c>
      <c r="AE2336" s="41" t="str">
        <f t="shared" si="1509"/>
        <v/>
      </c>
      <c r="AJ2336" s="154" t="str">
        <f t="shared" si="1510"/>
        <v/>
      </c>
      <c r="AL2336" s="120" t="str">
        <f t="shared" si="1511"/>
        <v/>
      </c>
      <c r="AM2336" s="104" t="str">
        <f t="shared" si="1512"/>
        <v/>
      </c>
      <c r="AN2336" s="104" t="str">
        <f t="shared" si="1513"/>
        <v/>
      </c>
      <c r="AO2336" s="104" t="str">
        <f t="shared" si="1497"/>
        <v/>
      </c>
      <c r="AP2336" s="104" t="str">
        <f t="shared" si="1498"/>
        <v/>
      </c>
      <c r="AQ2336" s="121" t="str">
        <f t="shared" si="1514"/>
        <v/>
      </c>
      <c r="AS2336" s="88" t="str">
        <f t="shared" si="1499"/>
        <v/>
      </c>
      <c r="AT2336" s="68" t="str">
        <f t="shared" si="1515"/>
        <v/>
      </c>
      <c r="AU2336" s="68" t="str">
        <f t="shared" si="1516"/>
        <v/>
      </c>
      <c r="AV2336" s="68" t="str">
        <f t="shared" si="1517"/>
        <v/>
      </c>
      <c r="AW2336" s="88" t="str">
        <f t="shared" si="1500"/>
        <v/>
      </c>
      <c r="AZ2336" s="88" t="str">
        <f t="shared" si="1501"/>
        <v/>
      </c>
      <c r="BA2336" s="68" t="str">
        <f t="shared" si="1502"/>
        <v/>
      </c>
      <c r="BB2336" s="68" t="str">
        <f t="shared" si="1503"/>
        <v/>
      </c>
      <c r="BC2336" s="68" t="str">
        <f t="shared" si="1504"/>
        <v/>
      </c>
      <c r="BD2336" s="69" t="str">
        <f t="shared" si="1505"/>
        <v/>
      </c>
      <c r="BE2336" s="69" t="str">
        <f t="shared" si="1518"/>
        <v/>
      </c>
      <c r="BT2336" s="138" t="str">
        <f t="shared" ca="1" si="1519"/>
        <v/>
      </c>
      <c r="BU2336" s="139" t="str">
        <f t="shared" ca="1" si="1520"/>
        <v/>
      </c>
      <c r="BW2336" s="138" t="str">
        <f t="shared" si="1521"/>
        <v/>
      </c>
      <c r="BX2336" s="104" t="str">
        <f t="shared" si="1522"/>
        <v/>
      </c>
      <c r="BY2336" s="139" t="str">
        <f t="shared" si="1523"/>
        <v/>
      </c>
      <c r="CA2336" s="138" t="str">
        <f t="shared" si="1524"/>
        <v/>
      </c>
      <c r="CB2336" s="104" t="str">
        <f t="shared" si="1525"/>
        <v/>
      </c>
      <c r="CC2336" s="139" t="str">
        <f t="shared" si="1526"/>
        <v/>
      </c>
      <c r="CE2336" s="162" t="str">
        <f t="shared" si="1527"/>
        <v/>
      </c>
      <c r="CF2336" s="163" t="str">
        <f t="shared" si="1528"/>
        <v/>
      </c>
      <c r="CG2336" s="164" t="str">
        <f t="shared" si="1529"/>
        <v/>
      </c>
      <c r="CI2336" s="162" t="str">
        <f t="shared" si="1530"/>
        <v/>
      </c>
      <c r="CJ2336" s="163" t="str">
        <f t="shared" si="1533"/>
        <v/>
      </c>
      <c r="CK2336" s="164" t="str">
        <f t="shared" si="1534"/>
        <v/>
      </c>
      <c r="CM2336" s="169" t="str">
        <f t="shared" si="1531"/>
        <v/>
      </c>
      <c r="CN2336" s="139" t="str">
        <f t="shared" si="1532"/>
        <v/>
      </c>
      <c r="CP2336" s="41" t="str">
        <f>IF($CM2336="", "", COUNTIF($CM$11:$CM$3035, "&lt;"&amp;$CM2336)+1+COUNTIF($CM$11:$CM2336, $CM2336)-1)</f>
        <v/>
      </c>
    </row>
    <row r="2337" spans="1:94" x14ac:dyDescent="0.25">
      <c r="A2337" s="40"/>
      <c r="B2337" s="82" t="str">
        <f>IF($I2337="", "", IFERROR(INDEX('Job Database'!$AE$11:$AE$3035, MATCH($I2337, 'Job Database'!$X$11:$X$3035, 0)), ""))</f>
        <v/>
      </c>
      <c r="C2337" s="69" t="str">
        <f>IF($I2337="", "", IF(COUNTIF('Job Database'!$X$11:$X$3035, $I2337)=0, $AC$5, $AC$4))</f>
        <v/>
      </c>
      <c r="D2337" s="40"/>
      <c r="E2337" s="85" t="str">
        <f>IF($I2337="", "", IF(IFERROR(INDEX('Job Database'!$M$11:$M$3035, MATCH($I2337, 'Job Database'!$X$11:$X$3035, 0)), "")="", "", IFERROR(INDEX('Job Database'!$M$11:$M$3035, MATCH($I2337, 'Job Database'!$X$11:$X$3035, 0)), "")))</f>
        <v/>
      </c>
      <c r="F2337" s="40"/>
      <c r="G2337" s="88" t="str">
        <f t="shared" si="1506"/>
        <v/>
      </c>
      <c r="H2337" s="40"/>
      <c r="I2337" s="24"/>
      <c r="J2337" s="34"/>
      <c r="K2337" s="106"/>
      <c r="L2337" s="79"/>
      <c r="M2337" s="34"/>
      <c r="N2337" s="79"/>
      <c r="O2337" s="31"/>
      <c r="P2337" s="53"/>
      <c r="Q2337" s="40"/>
      <c r="S2337" s="41" t="str">
        <f t="shared" si="1494"/>
        <v/>
      </c>
      <c r="T2337" s="41" t="str">
        <f t="shared" si="1495"/>
        <v/>
      </c>
      <c r="U2337" s="41" t="str">
        <f t="shared" si="1507"/>
        <v/>
      </c>
      <c r="W2337" s="74" t="str">
        <f>IF('Job Database'!$X2337="", "", 'Job Database'!$X2337)</f>
        <v/>
      </c>
      <c r="Y2337" s="41" t="str">
        <f>IF($W2337="", "", IF(COUNTIF($I$11:$I$3035, $W2337)&gt;0, "", MAX($Y$10:$Y2336)+1))</f>
        <v/>
      </c>
      <c r="Z2337" s="41">
        <v>2327</v>
      </c>
      <c r="AA2337" s="58" t="str">
        <f t="shared" si="1508"/>
        <v/>
      </c>
      <c r="AC2337" s="41" t="str">
        <f t="shared" si="1496"/>
        <v/>
      </c>
      <c r="AE2337" s="41" t="str">
        <f t="shared" si="1509"/>
        <v/>
      </c>
      <c r="AJ2337" s="154" t="str">
        <f t="shared" si="1510"/>
        <v/>
      </c>
      <c r="AL2337" s="120" t="str">
        <f t="shared" si="1511"/>
        <v/>
      </c>
      <c r="AM2337" s="104" t="str">
        <f t="shared" si="1512"/>
        <v/>
      </c>
      <c r="AN2337" s="104" t="str">
        <f t="shared" si="1513"/>
        <v/>
      </c>
      <c r="AO2337" s="104" t="str">
        <f t="shared" si="1497"/>
        <v/>
      </c>
      <c r="AP2337" s="104" t="str">
        <f t="shared" si="1498"/>
        <v/>
      </c>
      <c r="AQ2337" s="121" t="str">
        <f t="shared" si="1514"/>
        <v/>
      </c>
      <c r="AS2337" s="88" t="str">
        <f t="shared" si="1499"/>
        <v/>
      </c>
      <c r="AT2337" s="68" t="str">
        <f t="shared" si="1515"/>
        <v/>
      </c>
      <c r="AU2337" s="68" t="str">
        <f t="shared" si="1516"/>
        <v/>
      </c>
      <c r="AV2337" s="68" t="str">
        <f t="shared" si="1517"/>
        <v/>
      </c>
      <c r="AW2337" s="88" t="str">
        <f t="shared" si="1500"/>
        <v/>
      </c>
      <c r="AZ2337" s="88" t="str">
        <f t="shared" si="1501"/>
        <v/>
      </c>
      <c r="BA2337" s="68" t="str">
        <f t="shared" si="1502"/>
        <v/>
      </c>
      <c r="BB2337" s="68" t="str">
        <f t="shared" si="1503"/>
        <v/>
      </c>
      <c r="BC2337" s="68" t="str">
        <f t="shared" si="1504"/>
        <v/>
      </c>
      <c r="BD2337" s="69" t="str">
        <f t="shared" si="1505"/>
        <v/>
      </c>
      <c r="BE2337" s="69" t="str">
        <f t="shared" si="1518"/>
        <v/>
      </c>
      <c r="BT2337" s="138" t="str">
        <f t="shared" ca="1" si="1519"/>
        <v/>
      </c>
      <c r="BU2337" s="139" t="str">
        <f t="shared" ca="1" si="1520"/>
        <v/>
      </c>
      <c r="BW2337" s="138" t="str">
        <f t="shared" si="1521"/>
        <v/>
      </c>
      <c r="BX2337" s="104" t="str">
        <f t="shared" si="1522"/>
        <v/>
      </c>
      <c r="BY2337" s="139" t="str">
        <f t="shared" si="1523"/>
        <v/>
      </c>
      <c r="CA2337" s="138" t="str">
        <f t="shared" si="1524"/>
        <v/>
      </c>
      <c r="CB2337" s="104" t="str">
        <f t="shared" si="1525"/>
        <v/>
      </c>
      <c r="CC2337" s="139" t="str">
        <f t="shared" si="1526"/>
        <v/>
      </c>
      <c r="CE2337" s="162" t="str">
        <f t="shared" si="1527"/>
        <v/>
      </c>
      <c r="CF2337" s="163" t="str">
        <f t="shared" si="1528"/>
        <v/>
      </c>
      <c r="CG2337" s="164" t="str">
        <f t="shared" si="1529"/>
        <v/>
      </c>
      <c r="CI2337" s="162" t="str">
        <f t="shared" si="1530"/>
        <v/>
      </c>
      <c r="CJ2337" s="163" t="str">
        <f t="shared" si="1533"/>
        <v/>
      </c>
      <c r="CK2337" s="164" t="str">
        <f t="shared" si="1534"/>
        <v/>
      </c>
      <c r="CM2337" s="169" t="str">
        <f t="shared" si="1531"/>
        <v/>
      </c>
      <c r="CN2337" s="139" t="str">
        <f t="shared" si="1532"/>
        <v/>
      </c>
      <c r="CP2337" s="41" t="str">
        <f>IF($CM2337="", "", COUNTIF($CM$11:$CM$3035, "&lt;"&amp;$CM2337)+1+COUNTIF($CM$11:$CM2337, $CM2337)-1)</f>
        <v/>
      </c>
    </row>
    <row r="2338" spans="1:94" x14ac:dyDescent="0.25">
      <c r="A2338" s="40"/>
      <c r="B2338" s="82" t="str">
        <f>IF($I2338="", "", IFERROR(INDEX('Job Database'!$AE$11:$AE$3035, MATCH($I2338, 'Job Database'!$X$11:$X$3035, 0)), ""))</f>
        <v/>
      </c>
      <c r="C2338" s="69" t="str">
        <f>IF($I2338="", "", IF(COUNTIF('Job Database'!$X$11:$X$3035, $I2338)=0, $AC$5, $AC$4))</f>
        <v/>
      </c>
      <c r="D2338" s="40"/>
      <c r="E2338" s="85" t="str">
        <f>IF($I2338="", "", IF(IFERROR(INDEX('Job Database'!$M$11:$M$3035, MATCH($I2338, 'Job Database'!$X$11:$X$3035, 0)), "")="", "", IFERROR(INDEX('Job Database'!$M$11:$M$3035, MATCH($I2338, 'Job Database'!$X$11:$X$3035, 0)), "")))</f>
        <v/>
      </c>
      <c r="F2338" s="40"/>
      <c r="G2338" s="88" t="str">
        <f t="shared" si="1506"/>
        <v/>
      </c>
      <c r="H2338" s="40"/>
      <c r="I2338" s="24"/>
      <c r="J2338" s="34"/>
      <c r="K2338" s="106"/>
      <c r="L2338" s="79"/>
      <c r="M2338" s="34"/>
      <c r="N2338" s="79"/>
      <c r="O2338" s="31"/>
      <c r="P2338" s="53"/>
      <c r="Q2338" s="40"/>
      <c r="S2338" s="41" t="str">
        <f t="shared" si="1494"/>
        <v/>
      </c>
      <c r="T2338" s="41" t="str">
        <f t="shared" si="1495"/>
        <v/>
      </c>
      <c r="U2338" s="41" t="str">
        <f t="shared" si="1507"/>
        <v/>
      </c>
      <c r="W2338" s="74" t="str">
        <f>IF('Job Database'!$X2338="", "", 'Job Database'!$X2338)</f>
        <v/>
      </c>
      <c r="Y2338" s="41" t="str">
        <f>IF($W2338="", "", IF(COUNTIF($I$11:$I$3035, $W2338)&gt;0, "", MAX($Y$10:$Y2337)+1))</f>
        <v/>
      </c>
      <c r="Z2338" s="41">
        <v>2328</v>
      </c>
      <c r="AA2338" s="58" t="str">
        <f t="shared" si="1508"/>
        <v/>
      </c>
      <c r="AC2338" s="41" t="str">
        <f t="shared" si="1496"/>
        <v/>
      </c>
      <c r="AE2338" s="41" t="str">
        <f t="shared" si="1509"/>
        <v/>
      </c>
      <c r="AJ2338" s="154" t="str">
        <f t="shared" si="1510"/>
        <v/>
      </c>
      <c r="AL2338" s="120" t="str">
        <f t="shared" si="1511"/>
        <v/>
      </c>
      <c r="AM2338" s="104" t="str">
        <f t="shared" si="1512"/>
        <v/>
      </c>
      <c r="AN2338" s="104" t="str">
        <f t="shared" si="1513"/>
        <v/>
      </c>
      <c r="AO2338" s="104" t="str">
        <f t="shared" si="1497"/>
        <v/>
      </c>
      <c r="AP2338" s="104" t="str">
        <f t="shared" si="1498"/>
        <v/>
      </c>
      <c r="AQ2338" s="121" t="str">
        <f t="shared" si="1514"/>
        <v/>
      </c>
      <c r="AS2338" s="88" t="str">
        <f t="shared" si="1499"/>
        <v/>
      </c>
      <c r="AT2338" s="68" t="str">
        <f t="shared" si="1515"/>
        <v/>
      </c>
      <c r="AU2338" s="68" t="str">
        <f t="shared" si="1516"/>
        <v/>
      </c>
      <c r="AV2338" s="68" t="str">
        <f t="shared" si="1517"/>
        <v/>
      </c>
      <c r="AW2338" s="88" t="str">
        <f t="shared" si="1500"/>
        <v/>
      </c>
      <c r="AZ2338" s="88" t="str">
        <f t="shared" si="1501"/>
        <v/>
      </c>
      <c r="BA2338" s="68" t="str">
        <f t="shared" si="1502"/>
        <v/>
      </c>
      <c r="BB2338" s="68" t="str">
        <f t="shared" si="1503"/>
        <v/>
      </c>
      <c r="BC2338" s="68" t="str">
        <f t="shared" si="1504"/>
        <v/>
      </c>
      <c r="BD2338" s="69" t="str">
        <f t="shared" si="1505"/>
        <v/>
      </c>
      <c r="BE2338" s="69" t="str">
        <f t="shared" si="1518"/>
        <v/>
      </c>
      <c r="BT2338" s="138" t="str">
        <f t="shared" ca="1" si="1519"/>
        <v/>
      </c>
      <c r="BU2338" s="139" t="str">
        <f t="shared" ca="1" si="1520"/>
        <v/>
      </c>
      <c r="BW2338" s="138" t="str">
        <f t="shared" si="1521"/>
        <v/>
      </c>
      <c r="BX2338" s="104" t="str">
        <f t="shared" si="1522"/>
        <v/>
      </c>
      <c r="BY2338" s="139" t="str">
        <f t="shared" si="1523"/>
        <v/>
      </c>
      <c r="CA2338" s="138" t="str">
        <f t="shared" si="1524"/>
        <v/>
      </c>
      <c r="CB2338" s="104" t="str">
        <f t="shared" si="1525"/>
        <v/>
      </c>
      <c r="CC2338" s="139" t="str">
        <f t="shared" si="1526"/>
        <v/>
      </c>
      <c r="CE2338" s="162" t="str">
        <f t="shared" si="1527"/>
        <v/>
      </c>
      <c r="CF2338" s="163" t="str">
        <f t="shared" si="1528"/>
        <v/>
      </c>
      <c r="CG2338" s="164" t="str">
        <f t="shared" si="1529"/>
        <v/>
      </c>
      <c r="CI2338" s="162" t="str">
        <f t="shared" si="1530"/>
        <v/>
      </c>
      <c r="CJ2338" s="163" t="str">
        <f t="shared" si="1533"/>
        <v/>
      </c>
      <c r="CK2338" s="164" t="str">
        <f t="shared" si="1534"/>
        <v/>
      </c>
      <c r="CM2338" s="169" t="str">
        <f t="shared" si="1531"/>
        <v/>
      </c>
      <c r="CN2338" s="139" t="str">
        <f t="shared" si="1532"/>
        <v/>
      </c>
      <c r="CP2338" s="41" t="str">
        <f>IF($CM2338="", "", COUNTIF($CM$11:$CM$3035, "&lt;"&amp;$CM2338)+1+COUNTIF($CM$11:$CM2338, $CM2338)-1)</f>
        <v/>
      </c>
    </row>
    <row r="2339" spans="1:94" x14ac:dyDescent="0.25">
      <c r="A2339" s="40"/>
      <c r="B2339" s="82" t="str">
        <f>IF($I2339="", "", IFERROR(INDEX('Job Database'!$AE$11:$AE$3035, MATCH($I2339, 'Job Database'!$X$11:$X$3035, 0)), ""))</f>
        <v/>
      </c>
      <c r="C2339" s="69" t="str">
        <f>IF($I2339="", "", IF(COUNTIF('Job Database'!$X$11:$X$3035, $I2339)=0, $AC$5, $AC$4))</f>
        <v/>
      </c>
      <c r="D2339" s="40"/>
      <c r="E2339" s="85" t="str">
        <f>IF($I2339="", "", IF(IFERROR(INDEX('Job Database'!$M$11:$M$3035, MATCH($I2339, 'Job Database'!$X$11:$X$3035, 0)), "")="", "", IFERROR(INDEX('Job Database'!$M$11:$M$3035, MATCH($I2339, 'Job Database'!$X$11:$X$3035, 0)), "")))</f>
        <v/>
      </c>
      <c r="F2339" s="40"/>
      <c r="G2339" s="88" t="str">
        <f t="shared" si="1506"/>
        <v/>
      </c>
      <c r="H2339" s="40"/>
      <c r="I2339" s="24"/>
      <c r="J2339" s="34"/>
      <c r="K2339" s="106"/>
      <c r="L2339" s="79"/>
      <c r="M2339" s="34"/>
      <c r="N2339" s="79"/>
      <c r="O2339" s="31"/>
      <c r="P2339" s="53"/>
      <c r="Q2339" s="40"/>
      <c r="S2339" s="41" t="str">
        <f t="shared" si="1494"/>
        <v/>
      </c>
      <c r="T2339" s="41" t="str">
        <f t="shared" si="1495"/>
        <v/>
      </c>
      <c r="U2339" s="41" t="str">
        <f t="shared" si="1507"/>
        <v/>
      </c>
      <c r="W2339" s="74" t="str">
        <f>IF('Job Database'!$X2339="", "", 'Job Database'!$X2339)</f>
        <v/>
      </c>
      <c r="Y2339" s="41" t="str">
        <f>IF($W2339="", "", IF(COUNTIF($I$11:$I$3035, $W2339)&gt;0, "", MAX($Y$10:$Y2338)+1))</f>
        <v/>
      </c>
      <c r="Z2339" s="41">
        <v>2329</v>
      </c>
      <c r="AA2339" s="58" t="str">
        <f t="shared" si="1508"/>
        <v/>
      </c>
      <c r="AC2339" s="41" t="str">
        <f t="shared" si="1496"/>
        <v/>
      </c>
      <c r="AE2339" s="41" t="str">
        <f t="shared" si="1509"/>
        <v/>
      </c>
      <c r="AJ2339" s="154" t="str">
        <f t="shared" si="1510"/>
        <v/>
      </c>
      <c r="AL2339" s="120" t="str">
        <f t="shared" si="1511"/>
        <v/>
      </c>
      <c r="AM2339" s="104" t="str">
        <f t="shared" si="1512"/>
        <v/>
      </c>
      <c r="AN2339" s="104" t="str">
        <f t="shared" si="1513"/>
        <v/>
      </c>
      <c r="AO2339" s="104" t="str">
        <f t="shared" si="1497"/>
        <v/>
      </c>
      <c r="AP2339" s="104" t="str">
        <f t="shared" si="1498"/>
        <v/>
      </c>
      <c r="AQ2339" s="121" t="str">
        <f t="shared" si="1514"/>
        <v/>
      </c>
      <c r="AS2339" s="88" t="str">
        <f t="shared" si="1499"/>
        <v/>
      </c>
      <c r="AT2339" s="68" t="str">
        <f t="shared" si="1515"/>
        <v/>
      </c>
      <c r="AU2339" s="68" t="str">
        <f t="shared" si="1516"/>
        <v/>
      </c>
      <c r="AV2339" s="68" t="str">
        <f t="shared" si="1517"/>
        <v/>
      </c>
      <c r="AW2339" s="88" t="str">
        <f t="shared" si="1500"/>
        <v/>
      </c>
      <c r="AZ2339" s="88" t="str">
        <f t="shared" si="1501"/>
        <v/>
      </c>
      <c r="BA2339" s="68" t="str">
        <f t="shared" si="1502"/>
        <v/>
      </c>
      <c r="BB2339" s="68" t="str">
        <f t="shared" si="1503"/>
        <v/>
      </c>
      <c r="BC2339" s="68" t="str">
        <f t="shared" si="1504"/>
        <v/>
      </c>
      <c r="BD2339" s="69" t="str">
        <f t="shared" si="1505"/>
        <v/>
      </c>
      <c r="BE2339" s="69" t="str">
        <f t="shared" si="1518"/>
        <v/>
      </c>
      <c r="BT2339" s="138" t="str">
        <f t="shared" ca="1" si="1519"/>
        <v/>
      </c>
      <c r="BU2339" s="139" t="str">
        <f t="shared" ca="1" si="1520"/>
        <v/>
      </c>
      <c r="BW2339" s="138" t="str">
        <f t="shared" si="1521"/>
        <v/>
      </c>
      <c r="BX2339" s="104" t="str">
        <f t="shared" si="1522"/>
        <v/>
      </c>
      <c r="BY2339" s="139" t="str">
        <f t="shared" si="1523"/>
        <v/>
      </c>
      <c r="CA2339" s="138" t="str">
        <f t="shared" si="1524"/>
        <v/>
      </c>
      <c r="CB2339" s="104" t="str">
        <f t="shared" si="1525"/>
        <v/>
      </c>
      <c r="CC2339" s="139" t="str">
        <f t="shared" si="1526"/>
        <v/>
      </c>
      <c r="CE2339" s="162" t="str">
        <f t="shared" si="1527"/>
        <v/>
      </c>
      <c r="CF2339" s="163" t="str">
        <f t="shared" si="1528"/>
        <v/>
      </c>
      <c r="CG2339" s="164" t="str">
        <f t="shared" si="1529"/>
        <v/>
      </c>
      <c r="CI2339" s="162" t="str">
        <f t="shared" si="1530"/>
        <v/>
      </c>
      <c r="CJ2339" s="163" t="str">
        <f t="shared" si="1533"/>
        <v/>
      </c>
      <c r="CK2339" s="164" t="str">
        <f t="shared" si="1534"/>
        <v/>
      </c>
      <c r="CM2339" s="169" t="str">
        <f t="shared" si="1531"/>
        <v/>
      </c>
      <c r="CN2339" s="139" t="str">
        <f t="shared" si="1532"/>
        <v/>
      </c>
      <c r="CP2339" s="41" t="str">
        <f>IF($CM2339="", "", COUNTIF($CM$11:$CM$3035, "&lt;"&amp;$CM2339)+1+COUNTIF($CM$11:$CM2339, $CM2339)-1)</f>
        <v/>
      </c>
    </row>
    <row r="2340" spans="1:94" x14ac:dyDescent="0.25">
      <c r="A2340" s="40"/>
      <c r="B2340" s="82" t="str">
        <f>IF($I2340="", "", IFERROR(INDEX('Job Database'!$AE$11:$AE$3035, MATCH($I2340, 'Job Database'!$X$11:$X$3035, 0)), ""))</f>
        <v/>
      </c>
      <c r="C2340" s="69" t="str">
        <f>IF($I2340="", "", IF(COUNTIF('Job Database'!$X$11:$X$3035, $I2340)=0, $AC$5, $AC$4))</f>
        <v/>
      </c>
      <c r="D2340" s="40"/>
      <c r="E2340" s="85" t="str">
        <f>IF($I2340="", "", IF(IFERROR(INDEX('Job Database'!$M$11:$M$3035, MATCH($I2340, 'Job Database'!$X$11:$X$3035, 0)), "")="", "", IFERROR(INDEX('Job Database'!$M$11:$M$3035, MATCH($I2340, 'Job Database'!$X$11:$X$3035, 0)), "")))</f>
        <v/>
      </c>
      <c r="F2340" s="40"/>
      <c r="G2340" s="88" t="str">
        <f t="shared" si="1506"/>
        <v/>
      </c>
      <c r="H2340" s="40"/>
      <c r="I2340" s="24"/>
      <c r="J2340" s="34"/>
      <c r="K2340" s="106"/>
      <c r="L2340" s="79"/>
      <c r="M2340" s="34"/>
      <c r="N2340" s="79"/>
      <c r="O2340" s="31"/>
      <c r="P2340" s="53"/>
      <c r="Q2340" s="40"/>
      <c r="S2340" s="41" t="str">
        <f t="shared" si="1494"/>
        <v/>
      </c>
      <c r="T2340" s="41" t="str">
        <f t="shared" si="1495"/>
        <v/>
      </c>
      <c r="U2340" s="41" t="str">
        <f t="shared" si="1507"/>
        <v/>
      </c>
      <c r="W2340" s="74" t="str">
        <f>IF('Job Database'!$X2340="", "", 'Job Database'!$X2340)</f>
        <v/>
      </c>
      <c r="Y2340" s="41" t="str">
        <f>IF($W2340="", "", IF(COUNTIF($I$11:$I$3035, $W2340)&gt;0, "", MAX($Y$10:$Y2339)+1))</f>
        <v/>
      </c>
      <c r="Z2340" s="41">
        <v>2330</v>
      </c>
      <c r="AA2340" s="58" t="str">
        <f t="shared" si="1508"/>
        <v/>
      </c>
      <c r="AC2340" s="41" t="str">
        <f t="shared" si="1496"/>
        <v/>
      </c>
      <c r="AE2340" s="41" t="str">
        <f t="shared" si="1509"/>
        <v/>
      </c>
      <c r="AJ2340" s="154" t="str">
        <f t="shared" si="1510"/>
        <v/>
      </c>
      <c r="AL2340" s="120" t="str">
        <f t="shared" si="1511"/>
        <v/>
      </c>
      <c r="AM2340" s="104" t="str">
        <f t="shared" si="1512"/>
        <v/>
      </c>
      <c r="AN2340" s="104" t="str">
        <f t="shared" si="1513"/>
        <v/>
      </c>
      <c r="AO2340" s="104" t="str">
        <f t="shared" si="1497"/>
        <v/>
      </c>
      <c r="AP2340" s="104" t="str">
        <f t="shared" si="1498"/>
        <v/>
      </c>
      <c r="AQ2340" s="121" t="str">
        <f t="shared" si="1514"/>
        <v/>
      </c>
      <c r="AS2340" s="88" t="str">
        <f t="shared" si="1499"/>
        <v/>
      </c>
      <c r="AT2340" s="68" t="str">
        <f t="shared" si="1515"/>
        <v/>
      </c>
      <c r="AU2340" s="68" t="str">
        <f t="shared" si="1516"/>
        <v/>
      </c>
      <c r="AV2340" s="68" t="str">
        <f t="shared" si="1517"/>
        <v/>
      </c>
      <c r="AW2340" s="88" t="str">
        <f t="shared" si="1500"/>
        <v/>
      </c>
      <c r="AZ2340" s="88" t="str">
        <f t="shared" si="1501"/>
        <v/>
      </c>
      <c r="BA2340" s="68" t="str">
        <f t="shared" si="1502"/>
        <v/>
      </c>
      <c r="BB2340" s="68" t="str">
        <f t="shared" si="1503"/>
        <v/>
      </c>
      <c r="BC2340" s="68" t="str">
        <f t="shared" si="1504"/>
        <v/>
      </c>
      <c r="BD2340" s="69" t="str">
        <f t="shared" si="1505"/>
        <v/>
      </c>
      <c r="BE2340" s="69" t="str">
        <f t="shared" si="1518"/>
        <v/>
      </c>
      <c r="BT2340" s="138" t="str">
        <f t="shared" ca="1" si="1519"/>
        <v/>
      </c>
      <c r="BU2340" s="139" t="str">
        <f t="shared" ca="1" si="1520"/>
        <v/>
      </c>
      <c r="BW2340" s="138" t="str">
        <f t="shared" si="1521"/>
        <v/>
      </c>
      <c r="BX2340" s="104" t="str">
        <f t="shared" si="1522"/>
        <v/>
      </c>
      <c r="BY2340" s="139" t="str">
        <f t="shared" si="1523"/>
        <v/>
      </c>
      <c r="CA2340" s="138" t="str">
        <f t="shared" si="1524"/>
        <v/>
      </c>
      <c r="CB2340" s="104" t="str">
        <f t="shared" si="1525"/>
        <v/>
      </c>
      <c r="CC2340" s="139" t="str">
        <f t="shared" si="1526"/>
        <v/>
      </c>
      <c r="CE2340" s="162" t="str">
        <f t="shared" si="1527"/>
        <v/>
      </c>
      <c r="CF2340" s="163" t="str">
        <f t="shared" si="1528"/>
        <v/>
      </c>
      <c r="CG2340" s="164" t="str">
        <f t="shared" si="1529"/>
        <v/>
      </c>
      <c r="CI2340" s="162" t="str">
        <f t="shared" si="1530"/>
        <v/>
      </c>
      <c r="CJ2340" s="163" t="str">
        <f t="shared" si="1533"/>
        <v/>
      </c>
      <c r="CK2340" s="164" t="str">
        <f t="shared" si="1534"/>
        <v/>
      </c>
      <c r="CM2340" s="169" t="str">
        <f t="shared" si="1531"/>
        <v/>
      </c>
      <c r="CN2340" s="139" t="str">
        <f t="shared" si="1532"/>
        <v/>
      </c>
      <c r="CP2340" s="41" t="str">
        <f>IF($CM2340="", "", COUNTIF($CM$11:$CM$3035, "&lt;"&amp;$CM2340)+1+COUNTIF($CM$11:$CM2340, $CM2340)-1)</f>
        <v/>
      </c>
    </row>
    <row r="2341" spans="1:94" x14ac:dyDescent="0.25">
      <c r="A2341" s="40"/>
      <c r="B2341" s="82" t="str">
        <f>IF($I2341="", "", IFERROR(INDEX('Job Database'!$AE$11:$AE$3035, MATCH($I2341, 'Job Database'!$X$11:$X$3035, 0)), ""))</f>
        <v/>
      </c>
      <c r="C2341" s="69" t="str">
        <f>IF($I2341="", "", IF(COUNTIF('Job Database'!$X$11:$X$3035, $I2341)=0, $AC$5, $AC$4))</f>
        <v/>
      </c>
      <c r="D2341" s="40"/>
      <c r="E2341" s="85" t="str">
        <f>IF($I2341="", "", IF(IFERROR(INDEX('Job Database'!$M$11:$M$3035, MATCH($I2341, 'Job Database'!$X$11:$X$3035, 0)), "")="", "", IFERROR(INDEX('Job Database'!$M$11:$M$3035, MATCH($I2341, 'Job Database'!$X$11:$X$3035, 0)), "")))</f>
        <v/>
      </c>
      <c r="F2341" s="40"/>
      <c r="G2341" s="88" t="str">
        <f t="shared" si="1506"/>
        <v/>
      </c>
      <c r="H2341" s="40"/>
      <c r="I2341" s="24"/>
      <c r="J2341" s="34"/>
      <c r="K2341" s="106"/>
      <c r="L2341" s="79"/>
      <c r="M2341" s="34"/>
      <c r="N2341" s="79"/>
      <c r="O2341" s="31"/>
      <c r="P2341" s="53"/>
      <c r="Q2341" s="40"/>
      <c r="S2341" s="41" t="str">
        <f t="shared" si="1494"/>
        <v/>
      </c>
      <c r="T2341" s="41" t="str">
        <f t="shared" si="1495"/>
        <v/>
      </c>
      <c r="U2341" s="41" t="str">
        <f t="shared" si="1507"/>
        <v/>
      </c>
      <c r="W2341" s="74" t="str">
        <f>IF('Job Database'!$X2341="", "", 'Job Database'!$X2341)</f>
        <v/>
      </c>
      <c r="Y2341" s="41" t="str">
        <f>IF($W2341="", "", IF(COUNTIF($I$11:$I$3035, $W2341)&gt;0, "", MAX($Y$10:$Y2340)+1))</f>
        <v/>
      </c>
      <c r="Z2341" s="41">
        <v>2331</v>
      </c>
      <c r="AA2341" s="58" t="str">
        <f t="shared" si="1508"/>
        <v/>
      </c>
      <c r="AC2341" s="41" t="str">
        <f t="shared" si="1496"/>
        <v/>
      </c>
      <c r="AE2341" s="41" t="str">
        <f t="shared" si="1509"/>
        <v/>
      </c>
      <c r="AJ2341" s="154" t="str">
        <f t="shared" si="1510"/>
        <v/>
      </c>
      <c r="AL2341" s="120" t="str">
        <f t="shared" si="1511"/>
        <v/>
      </c>
      <c r="AM2341" s="104" t="str">
        <f t="shared" si="1512"/>
        <v/>
      </c>
      <c r="AN2341" s="104" t="str">
        <f t="shared" si="1513"/>
        <v/>
      </c>
      <c r="AO2341" s="104" t="str">
        <f t="shared" si="1497"/>
        <v/>
      </c>
      <c r="AP2341" s="104" t="str">
        <f t="shared" si="1498"/>
        <v/>
      </c>
      <c r="AQ2341" s="121" t="str">
        <f t="shared" si="1514"/>
        <v/>
      </c>
      <c r="AS2341" s="88" t="str">
        <f t="shared" si="1499"/>
        <v/>
      </c>
      <c r="AT2341" s="68" t="str">
        <f t="shared" si="1515"/>
        <v/>
      </c>
      <c r="AU2341" s="68" t="str">
        <f t="shared" si="1516"/>
        <v/>
      </c>
      <c r="AV2341" s="68" t="str">
        <f t="shared" si="1517"/>
        <v/>
      </c>
      <c r="AW2341" s="88" t="str">
        <f t="shared" si="1500"/>
        <v/>
      </c>
      <c r="AZ2341" s="88" t="str">
        <f t="shared" si="1501"/>
        <v/>
      </c>
      <c r="BA2341" s="68" t="str">
        <f t="shared" si="1502"/>
        <v/>
      </c>
      <c r="BB2341" s="68" t="str">
        <f t="shared" si="1503"/>
        <v/>
      </c>
      <c r="BC2341" s="68" t="str">
        <f t="shared" si="1504"/>
        <v/>
      </c>
      <c r="BD2341" s="69" t="str">
        <f t="shared" si="1505"/>
        <v/>
      </c>
      <c r="BE2341" s="69" t="str">
        <f t="shared" si="1518"/>
        <v/>
      </c>
      <c r="BT2341" s="138" t="str">
        <f t="shared" ca="1" si="1519"/>
        <v/>
      </c>
      <c r="BU2341" s="139" t="str">
        <f t="shared" ca="1" si="1520"/>
        <v/>
      </c>
      <c r="BW2341" s="138" t="str">
        <f t="shared" si="1521"/>
        <v/>
      </c>
      <c r="BX2341" s="104" t="str">
        <f t="shared" si="1522"/>
        <v/>
      </c>
      <c r="BY2341" s="139" t="str">
        <f t="shared" si="1523"/>
        <v/>
      </c>
      <c r="CA2341" s="138" t="str">
        <f t="shared" si="1524"/>
        <v/>
      </c>
      <c r="CB2341" s="104" t="str">
        <f t="shared" si="1525"/>
        <v/>
      </c>
      <c r="CC2341" s="139" t="str">
        <f t="shared" si="1526"/>
        <v/>
      </c>
      <c r="CE2341" s="162" t="str">
        <f t="shared" si="1527"/>
        <v/>
      </c>
      <c r="CF2341" s="163" t="str">
        <f t="shared" si="1528"/>
        <v/>
      </c>
      <c r="CG2341" s="164" t="str">
        <f t="shared" si="1529"/>
        <v/>
      </c>
      <c r="CI2341" s="162" t="str">
        <f t="shared" si="1530"/>
        <v/>
      </c>
      <c r="CJ2341" s="163" t="str">
        <f t="shared" si="1533"/>
        <v/>
      </c>
      <c r="CK2341" s="164" t="str">
        <f t="shared" si="1534"/>
        <v/>
      </c>
      <c r="CM2341" s="169" t="str">
        <f t="shared" si="1531"/>
        <v/>
      </c>
      <c r="CN2341" s="139" t="str">
        <f t="shared" si="1532"/>
        <v/>
      </c>
      <c r="CP2341" s="41" t="str">
        <f>IF($CM2341="", "", COUNTIF($CM$11:$CM$3035, "&lt;"&amp;$CM2341)+1+COUNTIF($CM$11:$CM2341, $CM2341)-1)</f>
        <v/>
      </c>
    </row>
    <row r="2342" spans="1:94" x14ac:dyDescent="0.25">
      <c r="A2342" s="40"/>
      <c r="B2342" s="82" t="str">
        <f>IF($I2342="", "", IFERROR(INDEX('Job Database'!$AE$11:$AE$3035, MATCH($I2342, 'Job Database'!$X$11:$X$3035, 0)), ""))</f>
        <v/>
      </c>
      <c r="C2342" s="69" t="str">
        <f>IF($I2342="", "", IF(COUNTIF('Job Database'!$X$11:$X$3035, $I2342)=0, $AC$5, $AC$4))</f>
        <v/>
      </c>
      <c r="D2342" s="40"/>
      <c r="E2342" s="85" t="str">
        <f>IF($I2342="", "", IF(IFERROR(INDEX('Job Database'!$M$11:$M$3035, MATCH($I2342, 'Job Database'!$X$11:$X$3035, 0)), "")="", "", IFERROR(INDEX('Job Database'!$M$11:$M$3035, MATCH($I2342, 'Job Database'!$X$11:$X$3035, 0)), "")))</f>
        <v/>
      </c>
      <c r="F2342" s="40"/>
      <c r="G2342" s="88" t="str">
        <f t="shared" si="1506"/>
        <v/>
      </c>
      <c r="H2342" s="40"/>
      <c r="I2342" s="24"/>
      <c r="J2342" s="34"/>
      <c r="K2342" s="106"/>
      <c r="L2342" s="79"/>
      <c r="M2342" s="34"/>
      <c r="N2342" s="79"/>
      <c r="O2342" s="31"/>
      <c r="P2342" s="53"/>
      <c r="Q2342" s="40"/>
      <c r="S2342" s="41" t="str">
        <f t="shared" si="1494"/>
        <v/>
      </c>
      <c r="T2342" s="41" t="str">
        <f t="shared" si="1495"/>
        <v/>
      </c>
      <c r="U2342" s="41" t="str">
        <f t="shared" si="1507"/>
        <v/>
      </c>
      <c r="W2342" s="74" t="str">
        <f>IF('Job Database'!$X2342="", "", 'Job Database'!$X2342)</f>
        <v/>
      </c>
      <c r="Y2342" s="41" t="str">
        <f>IF($W2342="", "", IF(COUNTIF($I$11:$I$3035, $W2342)&gt;0, "", MAX($Y$10:$Y2341)+1))</f>
        <v/>
      </c>
      <c r="Z2342" s="41">
        <v>2332</v>
      </c>
      <c r="AA2342" s="58" t="str">
        <f t="shared" si="1508"/>
        <v/>
      </c>
      <c r="AC2342" s="41" t="str">
        <f t="shared" si="1496"/>
        <v/>
      </c>
      <c r="AE2342" s="41" t="str">
        <f t="shared" si="1509"/>
        <v/>
      </c>
      <c r="AJ2342" s="154" t="str">
        <f t="shared" si="1510"/>
        <v/>
      </c>
      <c r="AL2342" s="120" t="str">
        <f t="shared" si="1511"/>
        <v/>
      </c>
      <c r="AM2342" s="104" t="str">
        <f t="shared" si="1512"/>
        <v/>
      </c>
      <c r="AN2342" s="104" t="str">
        <f t="shared" si="1513"/>
        <v/>
      </c>
      <c r="AO2342" s="104" t="str">
        <f t="shared" si="1497"/>
        <v/>
      </c>
      <c r="AP2342" s="104" t="str">
        <f t="shared" si="1498"/>
        <v/>
      </c>
      <c r="AQ2342" s="121" t="str">
        <f t="shared" si="1514"/>
        <v/>
      </c>
      <c r="AS2342" s="88" t="str">
        <f t="shared" si="1499"/>
        <v/>
      </c>
      <c r="AT2342" s="68" t="str">
        <f t="shared" si="1515"/>
        <v/>
      </c>
      <c r="AU2342" s="68" t="str">
        <f t="shared" si="1516"/>
        <v/>
      </c>
      <c r="AV2342" s="68" t="str">
        <f t="shared" si="1517"/>
        <v/>
      </c>
      <c r="AW2342" s="88" t="str">
        <f t="shared" si="1500"/>
        <v/>
      </c>
      <c r="AZ2342" s="88" t="str">
        <f t="shared" si="1501"/>
        <v/>
      </c>
      <c r="BA2342" s="68" t="str">
        <f t="shared" si="1502"/>
        <v/>
      </c>
      <c r="BB2342" s="68" t="str">
        <f t="shared" si="1503"/>
        <v/>
      </c>
      <c r="BC2342" s="68" t="str">
        <f t="shared" si="1504"/>
        <v/>
      </c>
      <c r="BD2342" s="69" t="str">
        <f t="shared" si="1505"/>
        <v/>
      </c>
      <c r="BE2342" s="69" t="str">
        <f t="shared" si="1518"/>
        <v/>
      </c>
      <c r="BT2342" s="138" t="str">
        <f t="shared" ca="1" si="1519"/>
        <v/>
      </c>
      <c r="BU2342" s="139" t="str">
        <f t="shared" ca="1" si="1520"/>
        <v/>
      </c>
      <c r="BW2342" s="138" t="str">
        <f t="shared" si="1521"/>
        <v/>
      </c>
      <c r="BX2342" s="104" t="str">
        <f t="shared" si="1522"/>
        <v/>
      </c>
      <c r="BY2342" s="139" t="str">
        <f t="shared" si="1523"/>
        <v/>
      </c>
      <c r="CA2342" s="138" t="str">
        <f t="shared" si="1524"/>
        <v/>
      </c>
      <c r="CB2342" s="104" t="str">
        <f t="shared" si="1525"/>
        <v/>
      </c>
      <c r="CC2342" s="139" t="str">
        <f t="shared" si="1526"/>
        <v/>
      </c>
      <c r="CE2342" s="162" t="str">
        <f t="shared" si="1527"/>
        <v/>
      </c>
      <c r="CF2342" s="163" t="str">
        <f t="shared" si="1528"/>
        <v/>
      </c>
      <c r="CG2342" s="164" t="str">
        <f t="shared" si="1529"/>
        <v/>
      </c>
      <c r="CI2342" s="162" t="str">
        <f t="shared" si="1530"/>
        <v/>
      </c>
      <c r="CJ2342" s="163" t="str">
        <f t="shared" si="1533"/>
        <v/>
      </c>
      <c r="CK2342" s="164" t="str">
        <f t="shared" si="1534"/>
        <v/>
      </c>
      <c r="CM2342" s="169" t="str">
        <f t="shared" si="1531"/>
        <v/>
      </c>
      <c r="CN2342" s="139" t="str">
        <f t="shared" si="1532"/>
        <v/>
      </c>
      <c r="CP2342" s="41" t="str">
        <f>IF($CM2342="", "", COUNTIF($CM$11:$CM$3035, "&lt;"&amp;$CM2342)+1+COUNTIF($CM$11:$CM2342, $CM2342)-1)</f>
        <v/>
      </c>
    </row>
    <row r="2343" spans="1:94" x14ac:dyDescent="0.25">
      <c r="A2343" s="40"/>
      <c r="B2343" s="82" t="str">
        <f>IF($I2343="", "", IFERROR(INDEX('Job Database'!$AE$11:$AE$3035, MATCH($I2343, 'Job Database'!$X$11:$X$3035, 0)), ""))</f>
        <v/>
      </c>
      <c r="C2343" s="69" t="str">
        <f>IF($I2343="", "", IF(COUNTIF('Job Database'!$X$11:$X$3035, $I2343)=0, $AC$5, $AC$4))</f>
        <v/>
      </c>
      <c r="D2343" s="40"/>
      <c r="E2343" s="85" t="str">
        <f>IF($I2343="", "", IF(IFERROR(INDEX('Job Database'!$M$11:$M$3035, MATCH($I2343, 'Job Database'!$X$11:$X$3035, 0)), "")="", "", IFERROR(INDEX('Job Database'!$M$11:$M$3035, MATCH($I2343, 'Job Database'!$X$11:$X$3035, 0)), "")))</f>
        <v/>
      </c>
      <c r="F2343" s="40"/>
      <c r="G2343" s="88" t="str">
        <f t="shared" si="1506"/>
        <v/>
      </c>
      <c r="H2343" s="40"/>
      <c r="I2343" s="24"/>
      <c r="J2343" s="34"/>
      <c r="K2343" s="106"/>
      <c r="L2343" s="79"/>
      <c r="M2343" s="34"/>
      <c r="N2343" s="79"/>
      <c r="O2343" s="31"/>
      <c r="P2343" s="53"/>
      <c r="Q2343" s="40"/>
      <c r="S2343" s="41" t="str">
        <f t="shared" si="1494"/>
        <v/>
      </c>
      <c r="T2343" s="41" t="str">
        <f t="shared" si="1495"/>
        <v/>
      </c>
      <c r="U2343" s="41" t="str">
        <f t="shared" si="1507"/>
        <v/>
      </c>
      <c r="W2343" s="74" t="str">
        <f>IF('Job Database'!$X2343="", "", 'Job Database'!$X2343)</f>
        <v/>
      </c>
      <c r="Y2343" s="41" t="str">
        <f>IF($W2343="", "", IF(COUNTIF($I$11:$I$3035, $W2343)&gt;0, "", MAX($Y$10:$Y2342)+1))</f>
        <v/>
      </c>
      <c r="Z2343" s="41">
        <v>2333</v>
      </c>
      <c r="AA2343" s="58" t="str">
        <f t="shared" si="1508"/>
        <v/>
      </c>
      <c r="AC2343" s="41" t="str">
        <f t="shared" si="1496"/>
        <v/>
      </c>
      <c r="AE2343" s="41" t="str">
        <f t="shared" si="1509"/>
        <v/>
      </c>
      <c r="AJ2343" s="154" t="str">
        <f t="shared" si="1510"/>
        <v/>
      </c>
      <c r="AL2343" s="120" t="str">
        <f t="shared" si="1511"/>
        <v/>
      </c>
      <c r="AM2343" s="104" t="str">
        <f t="shared" si="1512"/>
        <v/>
      </c>
      <c r="AN2343" s="104" t="str">
        <f t="shared" si="1513"/>
        <v/>
      </c>
      <c r="AO2343" s="104" t="str">
        <f t="shared" si="1497"/>
        <v/>
      </c>
      <c r="AP2343" s="104" t="str">
        <f t="shared" si="1498"/>
        <v/>
      </c>
      <c r="AQ2343" s="121" t="str">
        <f t="shared" si="1514"/>
        <v/>
      </c>
      <c r="AS2343" s="88" t="str">
        <f t="shared" si="1499"/>
        <v/>
      </c>
      <c r="AT2343" s="68" t="str">
        <f t="shared" si="1515"/>
        <v/>
      </c>
      <c r="AU2343" s="68" t="str">
        <f t="shared" si="1516"/>
        <v/>
      </c>
      <c r="AV2343" s="68" t="str">
        <f t="shared" si="1517"/>
        <v/>
      </c>
      <c r="AW2343" s="88" t="str">
        <f t="shared" si="1500"/>
        <v/>
      </c>
      <c r="AZ2343" s="88" t="str">
        <f t="shared" si="1501"/>
        <v/>
      </c>
      <c r="BA2343" s="68" t="str">
        <f t="shared" si="1502"/>
        <v/>
      </c>
      <c r="BB2343" s="68" t="str">
        <f t="shared" si="1503"/>
        <v/>
      </c>
      <c r="BC2343" s="68" t="str">
        <f t="shared" si="1504"/>
        <v/>
      </c>
      <c r="BD2343" s="69" t="str">
        <f t="shared" si="1505"/>
        <v/>
      </c>
      <c r="BE2343" s="69" t="str">
        <f t="shared" si="1518"/>
        <v/>
      </c>
      <c r="BT2343" s="138" t="str">
        <f t="shared" ca="1" si="1519"/>
        <v/>
      </c>
      <c r="BU2343" s="139" t="str">
        <f t="shared" ca="1" si="1520"/>
        <v/>
      </c>
      <c r="BW2343" s="138" t="str">
        <f t="shared" si="1521"/>
        <v/>
      </c>
      <c r="BX2343" s="104" t="str">
        <f t="shared" si="1522"/>
        <v/>
      </c>
      <c r="BY2343" s="139" t="str">
        <f t="shared" si="1523"/>
        <v/>
      </c>
      <c r="CA2343" s="138" t="str">
        <f t="shared" si="1524"/>
        <v/>
      </c>
      <c r="CB2343" s="104" t="str">
        <f t="shared" si="1525"/>
        <v/>
      </c>
      <c r="CC2343" s="139" t="str">
        <f t="shared" si="1526"/>
        <v/>
      </c>
      <c r="CE2343" s="162" t="str">
        <f t="shared" si="1527"/>
        <v/>
      </c>
      <c r="CF2343" s="163" t="str">
        <f t="shared" si="1528"/>
        <v/>
      </c>
      <c r="CG2343" s="164" t="str">
        <f t="shared" si="1529"/>
        <v/>
      </c>
      <c r="CI2343" s="162" t="str">
        <f t="shared" si="1530"/>
        <v/>
      </c>
      <c r="CJ2343" s="163" t="str">
        <f t="shared" si="1533"/>
        <v/>
      </c>
      <c r="CK2343" s="164" t="str">
        <f t="shared" si="1534"/>
        <v/>
      </c>
      <c r="CM2343" s="169" t="str">
        <f t="shared" si="1531"/>
        <v/>
      </c>
      <c r="CN2343" s="139" t="str">
        <f t="shared" si="1532"/>
        <v/>
      </c>
      <c r="CP2343" s="41" t="str">
        <f>IF($CM2343="", "", COUNTIF($CM$11:$CM$3035, "&lt;"&amp;$CM2343)+1+COUNTIF($CM$11:$CM2343, $CM2343)-1)</f>
        <v/>
      </c>
    </row>
    <row r="2344" spans="1:94" x14ac:dyDescent="0.25">
      <c r="A2344" s="40"/>
      <c r="B2344" s="82" t="str">
        <f>IF($I2344="", "", IFERROR(INDEX('Job Database'!$AE$11:$AE$3035, MATCH($I2344, 'Job Database'!$X$11:$X$3035, 0)), ""))</f>
        <v/>
      </c>
      <c r="C2344" s="69" t="str">
        <f>IF($I2344="", "", IF(COUNTIF('Job Database'!$X$11:$X$3035, $I2344)=0, $AC$5, $AC$4))</f>
        <v/>
      </c>
      <c r="D2344" s="40"/>
      <c r="E2344" s="85" t="str">
        <f>IF($I2344="", "", IF(IFERROR(INDEX('Job Database'!$M$11:$M$3035, MATCH($I2344, 'Job Database'!$X$11:$X$3035, 0)), "")="", "", IFERROR(INDEX('Job Database'!$M$11:$M$3035, MATCH($I2344, 'Job Database'!$X$11:$X$3035, 0)), "")))</f>
        <v/>
      </c>
      <c r="F2344" s="40"/>
      <c r="G2344" s="88" t="str">
        <f t="shared" si="1506"/>
        <v/>
      </c>
      <c r="H2344" s="40"/>
      <c r="I2344" s="24"/>
      <c r="J2344" s="34"/>
      <c r="K2344" s="106"/>
      <c r="L2344" s="79"/>
      <c r="M2344" s="34"/>
      <c r="N2344" s="79"/>
      <c r="O2344" s="31"/>
      <c r="P2344" s="53"/>
      <c r="Q2344" s="40"/>
      <c r="S2344" s="41" t="str">
        <f t="shared" si="1494"/>
        <v/>
      </c>
      <c r="T2344" s="41" t="str">
        <f t="shared" si="1495"/>
        <v/>
      </c>
      <c r="U2344" s="41" t="str">
        <f t="shared" si="1507"/>
        <v/>
      </c>
      <c r="W2344" s="74" t="str">
        <f>IF('Job Database'!$X2344="", "", 'Job Database'!$X2344)</f>
        <v/>
      </c>
      <c r="Y2344" s="41" t="str">
        <f>IF($W2344="", "", IF(COUNTIF($I$11:$I$3035, $W2344)&gt;0, "", MAX($Y$10:$Y2343)+1))</f>
        <v/>
      </c>
      <c r="Z2344" s="41">
        <v>2334</v>
      </c>
      <c r="AA2344" s="58" t="str">
        <f t="shared" si="1508"/>
        <v/>
      </c>
      <c r="AC2344" s="41" t="str">
        <f t="shared" si="1496"/>
        <v/>
      </c>
      <c r="AE2344" s="41" t="str">
        <f t="shared" si="1509"/>
        <v/>
      </c>
      <c r="AJ2344" s="154" t="str">
        <f t="shared" si="1510"/>
        <v/>
      </c>
      <c r="AL2344" s="120" t="str">
        <f t="shared" si="1511"/>
        <v/>
      </c>
      <c r="AM2344" s="104" t="str">
        <f t="shared" si="1512"/>
        <v/>
      </c>
      <c r="AN2344" s="104" t="str">
        <f t="shared" si="1513"/>
        <v/>
      </c>
      <c r="AO2344" s="104" t="str">
        <f t="shared" si="1497"/>
        <v/>
      </c>
      <c r="AP2344" s="104" t="str">
        <f t="shared" si="1498"/>
        <v/>
      </c>
      <c r="AQ2344" s="121" t="str">
        <f t="shared" si="1514"/>
        <v/>
      </c>
      <c r="AS2344" s="88" t="str">
        <f t="shared" si="1499"/>
        <v/>
      </c>
      <c r="AT2344" s="68" t="str">
        <f t="shared" si="1515"/>
        <v/>
      </c>
      <c r="AU2344" s="68" t="str">
        <f t="shared" si="1516"/>
        <v/>
      </c>
      <c r="AV2344" s="68" t="str">
        <f t="shared" si="1517"/>
        <v/>
      </c>
      <c r="AW2344" s="88" t="str">
        <f t="shared" si="1500"/>
        <v/>
      </c>
      <c r="AZ2344" s="88" t="str">
        <f t="shared" si="1501"/>
        <v/>
      </c>
      <c r="BA2344" s="68" t="str">
        <f t="shared" si="1502"/>
        <v/>
      </c>
      <c r="BB2344" s="68" t="str">
        <f t="shared" si="1503"/>
        <v/>
      </c>
      <c r="BC2344" s="68" t="str">
        <f t="shared" si="1504"/>
        <v/>
      </c>
      <c r="BD2344" s="69" t="str">
        <f t="shared" si="1505"/>
        <v/>
      </c>
      <c r="BE2344" s="69" t="str">
        <f t="shared" si="1518"/>
        <v/>
      </c>
      <c r="BT2344" s="138" t="str">
        <f t="shared" ca="1" si="1519"/>
        <v/>
      </c>
      <c r="BU2344" s="139" t="str">
        <f t="shared" ca="1" si="1520"/>
        <v/>
      </c>
      <c r="BW2344" s="138" t="str">
        <f t="shared" si="1521"/>
        <v/>
      </c>
      <c r="BX2344" s="104" t="str">
        <f t="shared" si="1522"/>
        <v/>
      </c>
      <c r="BY2344" s="139" t="str">
        <f t="shared" si="1523"/>
        <v/>
      </c>
      <c r="CA2344" s="138" t="str">
        <f t="shared" si="1524"/>
        <v/>
      </c>
      <c r="CB2344" s="104" t="str">
        <f t="shared" si="1525"/>
        <v/>
      </c>
      <c r="CC2344" s="139" t="str">
        <f t="shared" si="1526"/>
        <v/>
      </c>
      <c r="CE2344" s="162" t="str">
        <f t="shared" si="1527"/>
        <v/>
      </c>
      <c r="CF2344" s="163" t="str">
        <f t="shared" si="1528"/>
        <v/>
      </c>
      <c r="CG2344" s="164" t="str">
        <f t="shared" si="1529"/>
        <v/>
      </c>
      <c r="CI2344" s="162" t="str">
        <f t="shared" si="1530"/>
        <v/>
      </c>
      <c r="CJ2344" s="163" t="str">
        <f t="shared" si="1533"/>
        <v/>
      </c>
      <c r="CK2344" s="164" t="str">
        <f t="shared" si="1534"/>
        <v/>
      </c>
      <c r="CM2344" s="169" t="str">
        <f t="shared" si="1531"/>
        <v/>
      </c>
      <c r="CN2344" s="139" t="str">
        <f t="shared" si="1532"/>
        <v/>
      </c>
      <c r="CP2344" s="41" t="str">
        <f>IF($CM2344="", "", COUNTIF($CM$11:$CM$3035, "&lt;"&amp;$CM2344)+1+COUNTIF($CM$11:$CM2344, $CM2344)-1)</f>
        <v/>
      </c>
    </row>
    <row r="2345" spans="1:94" x14ac:dyDescent="0.25">
      <c r="A2345" s="40"/>
      <c r="B2345" s="82" t="str">
        <f>IF($I2345="", "", IFERROR(INDEX('Job Database'!$AE$11:$AE$3035, MATCH($I2345, 'Job Database'!$X$11:$X$3035, 0)), ""))</f>
        <v/>
      </c>
      <c r="C2345" s="69" t="str">
        <f>IF($I2345="", "", IF(COUNTIF('Job Database'!$X$11:$X$3035, $I2345)=0, $AC$5, $AC$4))</f>
        <v/>
      </c>
      <c r="D2345" s="40"/>
      <c r="E2345" s="85" t="str">
        <f>IF($I2345="", "", IF(IFERROR(INDEX('Job Database'!$M$11:$M$3035, MATCH($I2345, 'Job Database'!$X$11:$X$3035, 0)), "")="", "", IFERROR(INDEX('Job Database'!$M$11:$M$3035, MATCH($I2345, 'Job Database'!$X$11:$X$3035, 0)), "")))</f>
        <v/>
      </c>
      <c r="F2345" s="40"/>
      <c r="G2345" s="88" t="str">
        <f t="shared" si="1506"/>
        <v/>
      </c>
      <c r="H2345" s="40"/>
      <c r="I2345" s="24"/>
      <c r="J2345" s="34"/>
      <c r="K2345" s="106"/>
      <c r="L2345" s="79"/>
      <c r="M2345" s="34"/>
      <c r="N2345" s="79"/>
      <c r="O2345" s="31"/>
      <c r="P2345" s="53"/>
      <c r="Q2345" s="40"/>
      <c r="S2345" s="41" t="str">
        <f t="shared" si="1494"/>
        <v/>
      </c>
      <c r="T2345" s="41" t="str">
        <f t="shared" si="1495"/>
        <v/>
      </c>
      <c r="U2345" s="41" t="str">
        <f t="shared" si="1507"/>
        <v/>
      </c>
      <c r="W2345" s="74" t="str">
        <f>IF('Job Database'!$X2345="", "", 'Job Database'!$X2345)</f>
        <v/>
      </c>
      <c r="Y2345" s="41" t="str">
        <f>IF($W2345="", "", IF(COUNTIF($I$11:$I$3035, $W2345)&gt;0, "", MAX($Y$10:$Y2344)+1))</f>
        <v/>
      </c>
      <c r="Z2345" s="41">
        <v>2335</v>
      </c>
      <c r="AA2345" s="58" t="str">
        <f t="shared" si="1508"/>
        <v/>
      </c>
      <c r="AC2345" s="41" t="str">
        <f t="shared" si="1496"/>
        <v/>
      </c>
      <c r="AE2345" s="41" t="str">
        <f t="shared" si="1509"/>
        <v/>
      </c>
      <c r="AJ2345" s="154" t="str">
        <f t="shared" si="1510"/>
        <v/>
      </c>
      <c r="AL2345" s="120" t="str">
        <f t="shared" si="1511"/>
        <v/>
      </c>
      <c r="AM2345" s="104" t="str">
        <f t="shared" si="1512"/>
        <v/>
      </c>
      <c r="AN2345" s="104" t="str">
        <f t="shared" si="1513"/>
        <v/>
      </c>
      <c r="AO2345" s="104" t="str">
        <f t="shared" si="1497"/>
        <v/>
      </c>
      <c r="AP2345" s="104" t="str">
        <f t="shared" si="1498"/>
        <v/>
      </c>
      <c r="AQ2345" s="121" t="str">
        <f t="shared" si="1514"/>
        <v/>
      </c>
      <c r="AS2345" s="88" t="str">
        <f t="shared" si="1499"/>
        <v/>
      </c>
      <c r="AT2345" s="68" t="str">
        <f t="shared" si="1515"/>
        <v/>
      </c>
      <c r="AU2345" s="68" t="str">
        <f t="shared" si="1516"/>
        <v/>
      </c>
      <c r="AV2345" s="68" t="str">
        <f t="shared" si="1517"/>
        <v/>
      </c>
      <c r="AW2345" s="88" t="str">
        <f t="shared" si="1500"/>
        <v/>
      </c>
      <c r="AZ2345" s="88" t="str">
        <f t="shared" si="1501"/>
        <v/>
      </c>
      <c r="BA2345" s="68" t="str">
        <f t="shared" si="1502"/>
        <v/>
      </c>
      <c r="BB2345" s="68" t="str">
        <f t="shared" si="1503"/>
        <v/>
      </c>
      <c r="BC2345" s="68" t="str">
        <f t="shared" si="1504"/>
        <v/>
      </c>
      <c r="BD2345" s="69" t="str">
        <f t="shared" si="1505"/>
        <v/>
      </c>
      <c r="BE2345" s="69" t="str">
        <f t="shared" si="1518"/>
        <v/>
      </c>
      <c r="BT2345" s="138" t="str">
        <f t="shared" ca="1" si="1519"/>
        <v/>
      </c>
      <c r="BU2345" s="139" t="str">
        <f t="shared" ca="1" si="1520"/>
        <v/>
      </c>
      <c r="BW2345" s="138" t="str">
        <f t="shared" si="1521"/>
        <v/>
      </c>
      <c r="BX2345" s="104" t="str">
        <f t="shared" si="1522"/>
        <v/>
      </c>
      <c r="BY2345" s="139" t="str">
        <f t="shared" si="1523"/>
        <v/>
      </c>
      <c r="CA2345" s="138" t="str">
        <f t="shared" si="1524"/>
        <v/>
      </c>
      <c r="CB2345" s="104" t="str">
        <f t="shared" si="1525"/>
        <v/>
      </c>
      <c r="CC2345" s="139" t="str">
        <f t="shared" si="1526"/>
        <v/>
      </c>
      <c r="CE2345" s="162" t="str">
        <f t="shared" si="1527"/>
        <v/>
      </c>
      <c r="CF2345" s="163" t="str">
        <f t="shared" si="1528"/>
        <v/>
      </c>
      <c r="CG2345" s="164" t="str">
        <f t="shared" si="1529"/>
        <v/>
      </c>
      <c r="CI2345" s="162" t="str">
        <f t="shared" si="1530"/>
        <v/>
      </c>
      <c r="CJ2345" s="163" t="str">
        <f t="shared" si="1533"/>
        <v/>
      </c>
      <c r="CK2345" s="164" t="str">
        <f t="shared" si="1534"/>
        <v/>
      </c>
      <c r="CM2345" s="169" t="str">
        <f t="shared" si="1531"/>
        <v/>
      </c>
      <c r="CN2345" s="139" t="str">
        <f t="shared" si="1532"/>
        <v/>
      </c>
      <c r="CP2345" s="41" t="str">
        <f>IF($CM2345="", "", COUNTIF($CM$11:$CM$3035, "&lt;"&amp;$CM2345)+1+COUNTIF($CM$11:$CM2345, $CM2345)-1)</f>
        <v/>
      </c>
    </row>
    <row r="2346" spans="1:94" x14ac:dyDescent="0.25">
      <c r="A2346" s="40"/>
      <c r="B2346" s="82" t="str">
        <f>IF($I2346="", "", IFERROR(INDEX('Job Database'!$AE$11:$AE$3035, MATCH($I2346, 'Job Database'!$X$11:$X$3035, 0)), ""))</f>
        <v/>
      </c>
      <c r="C2346" s="69" t="str">
        <f>IF($I2346="", "", IF(COUNTIF('Job Database'!$X$11:$X$3035, $I2346)=0, $AC$5, $AC$4))</f>
        <v/>
      </c>
      <c r="D2346" s="40"/>
      <c r="E2346" s="85" t="str">
        <f>IF($I2346="", "", IF(IFERROR(INDEX('Job Database'!$M$11:$M$3035, MATCH($I2346, 'Job Database'!$X$11:$X$3035, 0)), "")="", "", IFERROR(INDEX('Job Database'!$M$11:$M$3035, MATCH($I2346, 'Job Database'!$X$11:$X$3035, 0)), "")))</f>
        <v/>
      </c>
      <c r="F2346" s="40"/>
      <c r="G2346" s="88" t="str">
        <f t="shared" si="1506"/>
        <v/>
      </c>
      <c r="H2346" s="40"/>
      <c r="I2346" s="24"/>
      <c r="J2346" s="34"/>
      <c r="K2346" s="106"/>
      <c r="L2346" s="79"/>
      <c r="M2346" s="34"/>
      <c r="N2346" s="79"/>
      <c r="O2346" s="31"/>
      <c r="P2346" s="53"/>
      <c r="Q2346" s="40"/>
      <c r="S2346" s="41" t="str">
        <f t="shared" si="1494"/>
        <v/>
      </c>
      <c r="T2346" s="41" t="str">
        <f t="shared" si="1495"/>
        <v/>
      </c>
      <c r="U2346" s="41" t="str">
        <f t="shared" si="1507"/>
        <v/>
      </c>
      <c r="W2346" s="74" t="str">
        <f>IF('Job Database'!$X2346="", "", 'Job Database'!$X2346)</f>
        <v/>
      </c>
      <c r="Y2346" s="41" t="str">
        <f>IF($W2346="", "", IF(COUNTIF($I$11:$I$3035, $W2346)&gt;0, "", MAX($Y$10:$Y2345)+1))</f>
        <v/>
      </c>
      <c r="Z2346" s="41">
        <v>2336</v>
      </c>
      <c r="AA2346" s="58" t="str">
        <f t="shared" si="1508"/>
        <v/>
      </c>
      <c r="AC2346" s="41" t="str">
        <f t="shared" si="1496"/>
        <v/>
      </c>
      <c r="AE2346" s="41" t="str">
        <f t="shared" si="1509"/>
        <v/>
      </c>
      <c r="AJ2346" s="154" t="str">
        <f t="shared" si="1510"/>
        <v/>
      </c>
      <c r="AL2346" s="120" t="str">
        <f t="shared" si="1511"/>
        <v/>
      </c>
      <c r="AM2346" s="104" t="str">
        <f t="shared" si="1512"/>
        <v/>
      </c>
      <c r="AN2346" s="104" t="str">
        <f t="shared" si="1513"/>
        <v/>
      </c>
      <c r="AO2346" s="104" t="str">
        <f t="shared" si="1497"/>
        <v/>
      </c>
      <c r="AP2346" s="104" t="str">
        <f t="shared" si="1498"/>
        <v/>
      </c>
      <c r="AQ2346" s="121" t="str">
        <f t="shared" si="1514"/>
        <v/>
      </c>
      <c r="AS2346" s="88" t="str">
        <f t="shared" si="1499"/>
        <v/>
      </c>
      <c r="AT2346" s="68" t="str">
        <f t="shared" si="1515"/>
        <v/>
      </c>
      <c r="AU2346" s="68" t="str">
        <f t="shared" si="1516"/>
        <v/>
      </c>
      <c r="AV2346" s="68" t="str">
        <f t="shared" si="1517"/>
        <v/>
      </c>
      <c r="AW2346" s="88" t="str">
        <f t="shared" si="1500"/>
        <v/>
      </c>
      <c r="AZ2346" s="88" t="str">
        <f t="shared" si="1501"/>
        <v/>
      </c>
      <c r="BA2346" s="68" t="str">
        <f t="shared" si="1502"/>
        <v/>
      </c>
      <c r="BB2346" s="68" t="str">
        <f t="shared" si="1503"/>
        <v/>
      </c>
      <c r="BC2346" s="68" t="str">
        <f t="shared" si="1504"/>
        <v/>
      </c>
      <c r="BD2346" s="69" t="str">
        <f t="shared" si="1505"/>
        <v/>
      </c>
      <c r="BE2346" s="69" t="str">
        <f t="shared" si="1518"/>
        <v/>
      </c>
      <c r="BT2346" s="138" t="str">
        <f t="shared" ca="1" si="1519"/>
        <v/>
      </c>
      <c r="BU2346" s="139" t="str">
        <f t="shared" ca="1" si="1520"/>
        <v/>
      </c>
      <c r="BW2346" s="138" t="str">
        <f t="shared" si="1521"/>
        <v/>
      </c>
      <c r="BX2346" s="104" t="str">
        <f t="shared" si="1522"/>
        <v/>
      </c>
      <c r="BY2346" s="139" t="str">
        <f t="shared" si="1523"/>
        <v/>
      </c>
      <c r="CA2346" s="138" t="str">
        <f t="shared" si="1524"/>
        <v/>
      </c>
      <c r="CB2346" s="104" t="str">
        <f t="shared" si="1525"/>
        <v/>
      </c>
      <c r="CC2346" s="139" t="str">
        <f t="shared" si="1526"/>
        <v/>
      </c>
      <c r="CE2346" s="162" t="str">
        <f t="shared" si="1527"/>
        <v/>
      </c>
      <c r="CF2346" s="163" t="str">
        <f t="shared" si="1528"/>
        <v/>
      </c>
      <c r="CG2346" s="164" t="str">
        <f t="shared" si="1529"/>
        <v/>
      </c>
      <c r="CI2346" s="162" t="str">
        <f t="shared" si="1530"/>
        <v/>
      </c>
      <c r="CJ2346" s="163" t="str">
        <f t="shared" si="1533"/>
        <v/>
      </c>
      <c r="CK2346" s="164" t="str">
        <f t="shared" si="1534"/>
        <v/>
      </c>
      <c r="CM2346" s="169" t="str">
        <f t="shared" si="1531"/>
        <v/>
      </c>
      <c r="CN2346" s="139" t="str">
        <f t="shared" si="1532"/>
        <v/>
      </c>
      <c r="CP2346" s="41" t="str">
        <f>IF($CM2346="", "", COUNTIF($CM$11:$CM$3035, "&lt;"&amp;$CM2346)+1+COUNTIF($CM$11:$CM2346, $CM2346)-1)</f>
        <v/>
      </c>
    </row>
    <row r="2347" spans="1:94" x14ac:dyDescent="0.25">
      <c r="A2347" s="40"/>
      <c r="B2347" s="82" t="str">
        <f>IF($I2347="", "", IFERROR(INDEX('Job Database'!$AE$11:$AE$3035, MATCH($I2347, 'Job Database'!$X$11:$X$3035, 0)), ""))</f>
        <v/>
      </c>
      <c r="C2347" s="69" t="str">
        <f>IF($I2347="", "", IF(COUNTIF('Job Database'!$X$11:$X$3035, $I2347)=0, $AC$5, $AC$4))</f>
        <v/>
      </c>
      <c r="D2347" s="40"/>
      <c r="E2347" s="85" t="str">
        <f>IF($I2347="", "", IF(IFERROR(INDEX('Job Database'!$M$11:$M$3035, MATCH($I2347, 'Job Database'!$X$11:$X$3035, 0)), "")="", "", IFERROR(INDEX('Job Database'!$M$11:$M$3035, MATCH($I2347, 'Job Database'!$X$11:$X$3035, 0)), "")))</f>
        <v/>
      </c>
      <c r="F2347" s="40"/>
      <c r="G2347" s="88" t="str">
        <f t="shared" si="1506"/>
        <v/>
      </c>
      <c r="H2347" s="40"/>
      <c r="I2347" s="24"/>
      <c r="J2347" s="34"/>
      <c r="K2347" s="106"/>
      <c r="L2347" s="79"/>
      <c r="M2347" s="34"/>
      <c r="N2347" s="79"/>
      <c r="O2347" s="31"/>
      <c r="P2347" s="53"/>
      <c r="Q2347" s="40"/>
      <c r="S2347" s="41" t="str">
        <f t="shared" si="1494"/>
        <v/>
      </c>
      <c r="T2347" s="41" t="str">
        <f t="shared" si="1495"/>
        <v/>
      </c>
      <c r="U2347" s="41" t="str">
        <f t="shared" si="1507"/>
        <v/>
      </c>
      <c r="W2347" s="74" t="str">
        <f>IF('Job Database'!$X2347="", "", 'Job Database'!$X2347)</f>
        <v/>
      </c>
      <c r="Y2347" s="41" t="str">
        <f>IF($W2347="", "", IF(COUNTIF($I$11:$I$3035, $W2347)&gt;0, "", MAX($Y$10:$Y2346)+1))</f>
        <v/>
      </c>
      <c r="Z2347" s="41">
        <v>2337</v>
      </c>
      <c r="AA2347" s="58" t="str">
        <f t="shared" si="1508"/>
        <v/>
      </c>
      <c r="AC2347" s="41" t="str">
        <f t="shared" si="1496"/>
        <v/>
      </c>
      <c r="AE2347" s="41" t="str">
        <f t="shared" si="1509"/>
        <v/>
      </c>
      <c r="AJ2347" s="154" t="str">
        <f t="shared" si="1510"/>
        <v/>
      </c>
      <c r="AL2347" s="120" t="str">
        <f t="shared" si="1511"/>
        <v/>
      </c>
      <c r="AM2347" s="104" t="str">
        <f t="shared" si="1512"/>
        <v/>
      </c>
      <c r="AN2347" s="104" t="str">
        <f t="shared" si="1513"/>
        <v/>
      </c>
      <c r="AO2347" s="104" t="str">
        <f t="shared" si="1497"/>
        <v/>
      </c>
      <c r="AP2347" s="104" t="str">
        <f t="shared" si="1498"/>
        <v/>
      </c>
      <c r="AQ2347" s="121" t="str">
        <f t="shared" si="1514"/>
        <v/>
      </c>
      <c r="AS2347" s="88" t="str">
        <f t="shared" si="1499"/>
        <v/>
      </c>
      <c r="AT2347" s="68" t="str">
        <f t="shared" si="1515"/>
        <v/>
      </c>
      <c r="AU2347" s="68" t="str">
        <f t="shared" si="1516"/>
        <v/>
      </c>
      <c r="AV2347" s="68" t="str">
        <f t="shared" si="1517"/>
        <v/>
      </c>
      <c r="AW2347" s="88" t="str">
        <f t="shared" si="1500"/>
        <v/>
      </c>
      <c r="AZ2347" s="88" t="str">
        <f t="shared" si="1501"/>
        <v/>
      </c>
      <c r="BA2347" s="68" t="str">
        <f t="shared" si="1502"/>
        <v/>
      </c>
      <c r="BB2347" s="68" t="str">
        <f t="shared" si="1503"/>
        <v/>
      </c>
      <c r="BC2347" s="68" t="str">
        <f t="shared" si="1504"/>
        <v/>
      </c>
      <c r="BD2347" s="69" t="str">
        <f t="shared" si="1505"/>
        <v/>
      </c>
      <c r="BE2347" s="69" t="str">
        <f t="shared" si="1518"/>
        <v/>
      </c>
      <c r="BT2347" s="138" t="str">
        <f t="shared" ca="1" si="1519"/>
        <v/>
      </c>
      <c r="BU2347" s="139" t="str">
        <f t="shared" ca="1" si="1520"/>
        <v/>
      </c>
      <c r="BW2347" s="138" t="str">
        <f t="shared" si="1521"/>
        <v/>
      </c>
      <c r="BX2347" s="104" t="str">
        <f t="shared" si="1522"/>
        <v/>
      </c>
      <c r="BY2347" s="139" t="str">
        <f t="shared" si="1523"/>
        <v/>
      </c>
      <c r="CA2347" s="138" t="str">
        <f t="shared" si="1524"/>
        <v/>
      </c>
      <c r="CB2347" s="104" t="str">
        <f t="shared" si="1525"/>
        <v/>
      </c>
      <c r="CC2347" s="139" t="str">
        <f t="shared" si="1526"/>
        <v/>
      </c>
      <c r="CE2347" s="162" t="str">
        <f t="shared" si="1527"/>
        <v/>
      </c>
      <c r="CF2347" s="163" t="str">
        <f t="shared" si="1528"/>
        <v/>
      </c>
      <c r="CG2347" s="164" t="str">
        <f t="shared" si="1529"/>
        <v/>
      </c>
      <c r="CI2347" s="162" t="str">
        <f t="shared" si="1530"/>
        <v/>
      </c>
      <c r="CJ2347" s="163" t="str">
        <f t="shared" si="1533"/>
        <v/>
      </c>
      <c r="CK2347" s="164" t="str">
        <f t="shared" si="1534"/>
        <v/>
      </c>
      <c r="CM2347" s="169" t="str">
        <f t="shared" si="1531"/>
        <v/>
      </c>
      <c r="CN2347" s="139" t="str">
        <f t="shared" si="1532"/>
        <v/>
      </c>
      <c r="CP2347" s="41" t="str">
        <f>IF($CM2347="", "", COUNTIF($CM$11:$CM$3035, "&lt;"&amp;$CM2347)+1+COUNTIF($CM$11:$CM2347, $CM2347)-1)</f>
        <v/>
      </c>
    </row>
    <row r="2348" spans="1:94" x14ac:dyDescent="0.25">
      <c r="A2348" s="40"/>
      <c r="B2348" s="82" t="str">
        <f>IF($I2348="", "", IFERROR(INDEX('Job Database'!$AE$11:$AE$3035, MATCH($I2348, 'Job Database'!$X$11:$X$3035, 0)), ""))</f>
        <v/>
      </c>
      <c r="C2348" s="69" t="str">
        <f>IF($I2348="", "", IF(COUNTIF('Job Database'!$X$11:$X$3035, $I2348)=0, $AC$5, $AC$4))</f>
        <v/>
      </c>
      <c r="D2348" s="40"/>
      <c r="E2348" s="85" t="str">
        <f>IF($I2348="", "", IF(IFERROR(INDEX('Job Database'!$M$11:$M$3035, MATCH($I2348, 'Job Database'!$X$11:$X$3035, 0)), "")="", "", IFERROR(INDEX('Job Database'!$M$11:$M$3035, MATCH($I2348, 'Job Database'!$X$11:$X$3035, 0)), "")))</f>
        <v/>
      </c>
      <c r="F2348" s="40"/>
      <c r="G2348" s="88" t="str">
        <f t="shared" si="1506"/>
        <v/>
      </c>
      <c r="H2348" s="40"/>
      <c r="I2348" s="24"/>
      <c r="J2348" s="34"/>
      <c r="K2348" s="106"/>
      <c r="L2348" s="79"/>
      <c r="M2348" s="34"/>
      <c r="N2348" s="79"/>
      <c r="O2348" s="31"/>
      <c r="P2348" s="53"/>
      <c r="Q2348" s="40"/>
      <c r="S2348" s="41" t="str">
        <f t="shared" si="1494"/>
        <v/>
      </c>
      <c r="T2348" s="41" t="str">
        <f t="shared" si="1495"/>
        <v/>
      </c>
      <c r="U2348" s="41" t="str">
        <f t="shared" si="1507"/>
        <v/>
      </c>
      <c r="W2348" s="74" t="str">
        <f>IF('Job Database'!$X2348="", "", 'Job Database'!$X2348)</f>
        <v/>
      </c>
      <c r="Y2348" s="41" t="str">
        <f>IF($W2348="", "", IF(COUNTIF($I$11:$I$3035, $W2348)&gt;0, "", MAX($Y$10:$Y2347)+1))</f>
        <v/>
      </c>
      <c r="Z2348" s="41">
        <v>2338</v>
      </c>
      <c r="AA2348" s="58" t="str">
        <f t="shared" si="1508"/>
        <v/>
      </c>
      <c r="AC2348" s="41" t="str">
        <f t="shared" si="1496"/>
        <v/>
      </c>
      <c r="AE2348" s="41" t="str">
        <f t="shared" si="1509"/>
        <v/>
      </c>
      <c r="AJ2348" s="154" t="str">
        <f t="shared" si="1510"/>
        <v/>
      </c>
      <c r="AL2348" s="120" t="str">
        <f t="shared" si="1511"/>
        <v/>
      </c>
      <c r="AM2348" s="104" t="str">
        <f t="shared" si="1512"/>
        <v/>
      </c>
      <c r="AN2348" s="104" t="str">
        <f t="shared" si="1513"/>
        <v/>
      </c>
      <c r="AO2348" s="104" t="str">
        <f t="shared" si="1497"/>
        <v/>
      </c>
      <c r="AP2348" s="104" t="str">
        <f t="shared" si="1498"/>
        <v/>
      </c>
      <c r="AQ2348" s="121" t="str">
        <f t="shared" si="1514"/>
        <v/>
      </c>
      <c r="AS2348" s="88" t="str">
        <f t="shared" si="1499"/>
        <v/>
      </c>
      <c r="AT2348" s="68" t="str">
        <f t="shared" si="1515"/>
        <v/>
      </c>
      <c r="AU2348" s="68" t="str">
        <f t="shared" si="1516"/>
        <v/>
      </c>
      <c r="AV2348" s="68" t="str">
        <f t="shared" si="1517"/>
        <v/>
      </c>
      <c r="AW2348" s="88" t="str">
        <f t="shared" si="1500"/>
        <v/>
      </c>
      <c r="AZ2348" s="88" t="str">
        <f t="shared" si="1501"/>
        <v/>
      </c>
      <c r="BA2348" s="68" t="str">
        <f t="shared" si="1502"/>
        <v/>
      </c>
      <c r="BB2348" s="68" t="str">
        <f t="shared" si="1503"/>
        <v/>
      </c>
      <c r="BC2348" s="68" t="str">
        <f t="shared" si="1504"/>
        <v/>
      </c>
      <c r="BD2348" s="69" t="str">
        <f t="shared" si="1505"/>
        <v/>
      </c>
      <c r="BE2348" s="69" t="str">
        <f t="shared" si="1518"/>
        <v/>
      </c>
      <c r="BT2348" s="138" t="str">
        <f t="shared" ca="1" si="1519"/>
        <v/>
      </c>
      <c r="BU2348" s="139" t="str">
        <f t="shared" ca="1" si="1520"/>
        <v/>
      </c>
      <c r="BW2348" s="138" t="str">
        <f t="shared" si="1521"/>
        <v/>
      </c>
      <c r="BX2348" s="104" t="str">
        <f t="shared" si="1522"/>
        <v/>
      </c>
      <c r="BY2348" s="139" t="str">
        <f t="shared" si="1523"/>
        <v/>
      </c>
      <c r="CA2348" s="138" t="str">
        <f t="shared" si="1524"/>
        <v/>
      </c>
      <c r="CB2348" s="104" t="str">
        <f t="shared" si="1525"/>
        <v/>
      </c>
      <c r="CC2348" s="139" t="str">
        <f t="shared" si="1526"/>
        <v/>
      </c>
      <c r="CE2348" s="162" t="str">
        <f t="shared" si="1527"/>
        <v/>
      </c>
      <c r="CF2348" s="163" t="str">
        <f t="shared" si="1528"/>
        <v/>
      </c>
      <c r="CG2348" s="164" t="str">
        <f t="shared" si="1529"/>
        <v/>
      </c>
      <c r="CI2348" s="162" t="str">
        <f t="shared" si="1530"/>
        <v/>
      </c>
      <c r="CJ2348" s="163" t="str">
        <f t="shared" si="1533"/>
        <v/>
      </c>
      <c r="CK2348" s="164" t="str">
        <f t="shared" si="1534"/>
        <v/>
      </c>
      <c r="CM2348" s="169" t="str">
        <f t="shared" si="1531"/>
        <v/>
      </c>
      <c r="CN2348" s="139" t="str">
        <f t="shared" si="1532"/>
        <v/>
      </c>
      <c r="CP2348" s="41" t="str">
        <f>IF($CM2348="", "", COUNTIF($CM$11:$CM$3035, "&lt;"&amp;$CM2348)+1+COUNTIF($CM$11:$CM2348, $CM2348)-1)</f>
        <v/>
      </c>
    </row>
    <row r="2349" spans="1:94" x14ac:dyDescent="0.25">
      <c r="A2349" s="40"/>
      <c r="B2349" s="82" t="str">
        <f>IF($I2349="", "", IFERROR(INDEX('Job Database'!$AE$11:$AE$3035, MATCH($I2349, 'Job Database'!$X$11:$X$3035, 0)), ""))</f>
        <v/>
      </c>
      <c r="C2349" s="69" t="str">
        <f>IF($I2349="", "", IF(COUNTIF('Job Database'!$X$11:$X$3035, $I2349)=0, $AC$5, $AC$4))</f>
        <v/>
      </c>
      <c r="D2349" s="40"/>
      <c r="E2349" s="85" t="str">
        <f>IF($I2349="", "", IF(IFERROR(INDEX('Job Database'!$M$11:$M$3035, MATCH($I2349, 'Job Database'!$X$11:$X$3035, 0)), "")="", "", IFERROR(INDEX('Job Database'!$M$11:$M$3035, MATCH($I2349, 'Job Database'!$X$11:$X$3035, 0)), "")))</f>
        <v/>
      </c>
      <c r="F2349" s="40"/>
      <c r="G2349" s="88" t="str">
        <f t="shared" si="1506"/>
        <v/>
      </c>
      <c r="H2349" s="40"/>
      <c r="I2349" s="24"/>
      <c r="J2349" s="34"/>
      <c r="K2349" s="106"/>
      <c r="L2349" s="79"/>
      <c r="M2349" s="34"/>
      <c r="N2349" s="79"/>
      <c r="O2349" s="31"/>
      <c r="P2349" s="53"/>
      <c r="Q2349" s="40"/>
      <c r="S2349" s="41" t="str">
        <f t="shared" si="1494"/>
        <v/>
      </c>
      <c r="T2349" s="41" t="str">
        <f t="shared" si="1495"/>
        <v/>
      </c>
      <c r="U2349" s="41" t="str">
        <f t="shared" si="1507"/>
        <v/>
      </c>
      <c r="W2349" s="74" t="str">
        <f>IF('Job Database'!$X2349="", "", 'Job Database'!$X2349)</f>
        <v/>
      </c>
      <c r="Y2349" s="41" t="str">
        <f>IF($W2349="", "", IF(COUNTIF($I$11:$I$3035, $W2349)&gt;0, "", MAX($Y$10:$Y2348)+1))</f>
        <v/>
      </c>
      <c r="Z2349" s="41">
        <v>2339</v>
      </c>
      <c r="AA2349" s="58" t="str">
        <f t="shared" si="1508"/>
        <v/>
      </c>
      <c r="AC2349" s="41" t="str">
        <f t="shared" si="1496"/>
        <v/>
      </c>
      <c r="AE2349" s="41" t="str">
        <f t="shared" si="1509"/>
        <v/>
      </c>
      <c r="AJ2349" s="154" t="str">
        <f t="shared" si="1510"/>
        <v/>
      </c>
      <c r="AL2349" s="120" t="str">
        <f t="shared" si="1511"/>
        <v/>
      </c>
      <c r="AM2349" s="104" t="str">
        <f t="shared" si="1512"/>
        <v/>
      </c>
      <c r="AN2349" s="104" t="str">
        <f t="shared" si="1513"/>
        <v/>
      </c>
      <c r="AO2349" s="104" t="str">
        <f t="shared" si="1497"/>
        <v/>
      </c>
      <c r="AP2349" s="104" t="str">
        <f t="shared" si="1498"/>
        <v/>
      </c>
      <c r="AQ2349" s="121" t="str">
        <f t="shared" si="1514"/>
        <v/>
      </c>
      <c r="AS2349" s="88" t="str">
        <f t="shared" si="1499"/>
        <v/>
      </c>
      <c r="AT2349" s="68" t="str">
        <f t="shared" si="1515"/>
        <v/>
      </c>
      <c r="AU2349" s="68" t="str">
        <f t="shared" si="1516"/>
        <v/>
      </c>
      <c r="AV2349" s="68" t="str">
        <f t="shared" si="1517"/>
        <v/>
      </c>
      <c r="AW2349" s="88" t="str">
        <f t="shared" si="1500"/>
        <v/>
      </c>
      <c r="AZ2349" s="88" t="str">
        <f t="shared" si="1501"/>
        <v/>
      </c>
      <c r="BA2349" s="68" t="str">
        <f t="shared" si="1502"/>
        <v/>
      </c>
      <c r="BB2349" s="68" t="str">
        <f t="shared" si="1503"/>
        <v/>
      </c>
      <c r="BC2349" s="68" t="str">
        <f t="shared" si="1504"/>
        <v/>
      </c>
      <c r="BD2349" s="69" t="str">
        <f t="shared" si="1505"/>
        <v/>
      </c>
      <c r="BE2349" s="69" t="str">
        <f t="shared" si="1518"/>
        <v/>
      </c>
      <c r="BT2349" s="138" t="str">
        <f t="shared" ca="1" si="1519"/>
        <v/>
      </c>
      <c r="BU2349" s="139" t="str">
        <f t="shared" ca="1" si="1520"/>
        <v/>
      </c>
      <c r="BW2349" s="138" t="str">
        <f t="shared" si="1521"/>
        <v/>
      </c>
      <c r="BX2349" s="104" t="str">
        <f t="shared" si="1522"/>
        <v/>
      </c>
      <c r="BY2349" s="139" t="str">
        <f t="shared" si="1523"/>
        <v/>
      </c>
      <c r="CA2349" s="138" t="str">
        <f t="shared" si="1524"/>
        <v/>
      </c>
      <c r="CB2349" s="104" t="str">
        <f t="shared" si="1525"/>
        <v/>
      </c>
      <c r="CC2349" s="139" t="str">
        <f t="shared" si="1526"/>
        <v/>
      </c>
      <c r="CE2349" s="162" t="str">
        <f t="shared" si="1527"/>
        <v/>
      </c>
      <c r="CF2349" s="163" t="str">
        <f t="shared" si="1528"/>
        <v/>
      </c>
      <c r="CG2349" s="164" t="str">
        <f t="shared" si="1529"/>
        <v/>
      </c>
      <c r="CI2349" s="162" t="str">
        <f t="shared" si="1530"/>
        <v/>
      </c>
      <c r="CJ2349" s="163" t="str">
        <f t="shared" si="1533"/>
        <v/>
      </c>
      <c r="CK2349" s="164" t="str">
        <f t="shared" si="1534"/>
        <v/>
      </c>
      <c r="CM2349" s="169" t="str">
        <f t="shared" si="1531"/>
        <v/>
      </c>
      <c r="CN2349" s="139" t="str">
        <f t="shared" si="1532"/>
        <v/>
      </c>
      <c r="CP2349" s="41" t="str">
        <f>IF($CM2349="", "", COUNTIF($CM$11:$CM$3035, "&lt;"&amp;$CM2349)+1+COUNTIF($CM$11:$CM2349, $CM2349)-1)</f>
        <v/>
      </c>
    </row>
    <row r="2350" spans="1:94" x14ac:dyDescent="0.25">
      <c r="A2350" s="40"/>
      <c r="B2350" s="82" t="str">
        <f>IF($I2350="", "", IFERROR(INDEX('Job Database'!$AE$11:$AE$3035, MATCH($I2350, 'Job Database'!$X$11:$X$3035, 0)), ""))</f>
        <v/>
      </c>
      <c r="C2350" s="69" t="str">
        <f>IF($I2350="", "", IF(COUNTIF('Job Database'!$X$11:$X$3035, $I2350)=0, $AC$5, $AC$4))</f>
        <v/>
      </c>
      <c r="D2350" s="40"/>
      <c r="E2350" s="85" t="str">
        <f>IF($I2350="", "", IF(IFERROR(INDEX('Job Database'!$M$11:$M$3035, MATCH($I2350, 'Job Database'!$X$11:$X$3035, 0)), "")="", "", IFERROR(INDEX('Job Database'!$M$11:$M$3035, MATCH($I2350, 'Job Database'!$X$11:$X$3035, 0)), "")))</f>
        <v/>
      </c>
      <c r="F2350" s="40"/>
      <c r="G2350" s="88" t="str">
        <f t="shared" si="1506"/>
        <v/>
      </c>
      <c r="H2350" s="40"/>
      <c r="I2350" s="24"/>
      <c r="J2350" s="34"/>
      <c r="K2350" s="106"/>
      <c r="L2350" s="79"/>
      <c r="M2350" s="34"/>
      <c r="N2350" s="79"/>
      <c r="O2350" s="31"/>
      <c r="P2350" s="53"/>
      <c r="Q2350" s="40"/>
      <c r="S2350" s="41" t="str">
        <f t="shared" si="1494"/>
        <v/>
      </c>
      <c r="T2350" s="41" t="str">
        <f t="shared" si="1495"/>
        <v/>
      </c>
      <c r="U2350" s="41" t="str">
        <f t="shared" si="1507"/>
        <v/>
      </c>
      <c r="W2350" s="74" t="str">
        <f>IF('Job Database'!$X2350="", "", 'Job Database'!$X2350)</f>
        <v/>
      </c>
      <c r="Y2350" s="41" t="str">
        <f>IF($W2350="", "", IF(COUNTIF($I$11:$I$3035, $W2350)&gt;0, "", MAX($Y$10:$Y2349)+1))</f>
        <v/>
      </c>
      <c r="Z2350" s="41">
        <v>2340</v>
      </c>
      <c r="AA2350" s="58" t="str">
        <f t="shared" si="1508"/>
        <v/>
      </c>
      <c r="AC2350" s="41" t="str">
        <f t="shared" si="1496"/>
        <v/>
      </c>
      <c r="AE2350" s="41" t="str">
        <f t="shared" si="1509"/>
        <v/>
      </c>
      <c r="AJ2350" s="154" t="str">
        <f t="shared" si="1510"/>
        <v/>
      </c>
      <c r="AL2350" s="120" t="str">
        <f t="shared" si="1511"/>
        <v/>
      </c>
      <c r="AM2350" s="104" t="str">
        <f t="shared" si="1512"/>
        <v/>
      </c>
      <c r="AN2350" s="104" t="str">
        <f t="shared" si="1513"/>
        <v/>
      </c>
      <c r="AO2350" s="104" t="str">
        <f t="shared" si="1497"/>
        <v/>
      </c>
      <c r="AP2350" s="104" t="str">
        <f t="shared" si="1498"/>
        <v/>
      </c>
      <c r="AQ2350" s="121" t="str">
        <f t="shared" si="1514"/>
        <v/>
      </c>
      <c r="AS2350" s="88" t="str">
        <f t="shared" si="1499"/>
        <v/>
      </c>
      <c r="AT2350" s="68" t="str">
        <f t="shared" si="1515"/>
        <v/>
      </c>
      <c r="AU2350" s="68" t="str">
        <f t="shared" si="1516"/>
        <v/>
      </c>
      <c r="AV2350" s="68" t="str">
        <f t="shared" si="1517"/>
        <v/>
      </c>
      <c r="AW2350" s="88" t="str">
        <f t="shared" si="1500"/>
        <v/>
      </c>
      <c r="AZ2350" s="88" t="str">
        <f t="shared" si="1501"/>
        <v/>
      </c>
      <c r="BA2350" s="68" t="str">
        <f t="shared" si="1502"/>
        <v/>
      </c>
      <c r="BB2350" s="68" t="str">
        <f t="shared" si="1503"/>
        <v/>
      </c>
      <c r="BC2350" s="68" t="str">
        <f t="shared" si="1504"/>
        <v/>
      </c>
      <c r="BD2350" s="69" t="str">
        <f t="shared" si="1505"/>
        <v/>
      </c>
      <c r="BE2350" s="69" t="str">
        <f t="shared" si="1518"/>
        <v/>
      </c>
      <c r="BT2350" s="138" t="str">
        <f t="shared" ca="1" si="1519"/>
        <v/>
      </c>
      <c r="BU2350" s="139" t="str">
        <f t="shared" ca="1" si="1520"/>
        <v/>
      </c>
      <c r="BW2350" s="138" t="str">
        <f t="shared" si="1521"/>
        <v/>
      </c>
      <c r="BX2350" s="104" t="str">
        <f t="shared" si="1522"/>
        <v/>
      </c>
      <c r="BY2350" s="139" t="str">
        <f t="shared" si="1523"/>
        <v/>
      </c>
      <c r="CA2350" s="138" t="str">
        <f t="shared" si="1524"/>
        <v/>
      </c>
      <c r="CB2350" s="104" t="str">
        <f t="shared" si="1525"/>
        <v/>
      </c>
      <c r="CC2350" s="139" t="str">
        <f t="shared" si="1526"/>
        <v/>
      </c>
      <c r="CE2350" s="162" t="str">
        <f t="shared" si="1527"/>
        <v/>
      </c>
      <c r="CF2350" s="163" t="str">
        <f t="shared" si="1528"/>
        <v/>
      </c>
      <c r="CG2350" s="164" t="str">
        <f t="shared" si="1529"/>
        <v/>
      </c>
      <c r="CI2350" s="162" t="str">
        <f t="shared" si="1530"/>
        <v/>
      </c>
      <c r="CJ2350" s="163" t="str">
        <f t="shared" si="1533"/>
        <v/>
      </c>
      <c r="CK2350" s="164" t="str">
        <f t="shared" si="1534"/>
        <v/>
      </c>
      <c r="CM2350" s="169" t="str">
        <f t="shared" si="1531"/>
        <v/>
      </c>
      <c r="CN2350" s="139" t="str">
        <f t="shared" si="1532"/>
        <v/>
      </c>
      <c r="CP2350" s="41" t="str">
        <f>IF($CM2350="", "", COUNTIF($CM$11:$CM$3035, "&lt;"&amp;$CM2350)+1+COUNTIF($CM$11:$CM2350, $CM2350)-1)</f>
        <v/>
      </c>
    </row>
    <row r="2351" spans="1:94" x14ac:dyDescent="0.25">
      <c r="A2351" s="40"/>
      <c r="B2351" s="82" t="str">
        <f>IF($I2351="", "", IFERROR(INDEX('Job Database'!$AE$11:$AE$3035, MATCH($I2351, 'Job Database'!$X$11:$X$3035, 0)), ""))</f>
        <v/>
      </c>
      <c r="C2351" s="69" t="str">
        <f>IF($I2351="", "", IF(COUNTIF('Job Database'!$X$11:$X$3035, $I2351)=0, $AC$5, $AC$4))</f>
        <v/>
      </c>
      <c r="D2351" s="40"/>
      <c r="E2351" s="85" t="str">
        <f>IF($I2351="", "", IF(IFERROR(INDEX('Job Database'!$M$11:$M$3035, MATCH($I2351, 'Job Database'!$X$11:$X$3035, 0)), "")="", "", IFERROR(INDEX('Job Database'!$M$11:$M$3035, MATCH($I2351, 'Job Database'!$X$11:$X$3035, 0)), "")))</f>
        <v/>
      </c>
      <c r="F2351" s="40"/>
      <c r="G2351" s="88" t="str">
        <f t="shared" si="1506"/>
        <v/>
      </c>
      <c r="H2351" s="40"/>
      <c r="I2351" s="24"/>
      <c r="J2351" s="34"/>
      <c r="K2351" s="106"/>
      <c r="L2351" s="79"/>
      <c r="M2351" s="34"/>
      <c r="N2351" s="79"/>
      <c r="O2351" s="31"/>
      <c r="P2351" s="53"/>
      <c r="Q2351" s="40"/>
      <c r="S2351" s="41" t="str">
        <f t="shared" si="1494"/>
        <v/>
      </c>
      <c r="T2351" s="41" t="str">
        <f t="shared" si="1495"/>
        <v/>
      </c>
      <c r="U2351" s="41" t="str">
        <f t="shared" si="1507"/>
        <v/>
      </c>
      <c r="W2351" s="74" t="str">
        <f>IF('Job Database'!$X2351="", "", 'Job Database'!$X2351)</f>
        <v/>
      </c>
      <c r="Y2351" s="41" t="str">
        <f>IF($W2351="", "", IF(COUNTIF($I$11:$I$3035, $W2351)&gt;0, "", MAX($Y$10:$Y2350)+1))</f>
        <v/>
      </c>
      <c r="Z2351" s="41">
        <v>2341</v>
      </c>
      <c r="AA2351" s="58" t="str">
        <f t="shared" si="1508"/>
        <v/>
      </c>
      <c r="AC2351" s="41" t="str">
        <f t="shared" si="1496"/>
        <v/>
      </c>
      <c r="AE2351" s="41" t="str">
        <f t="shared" si="1509"/>
        <v/>
      </c>
      <c r="AJ2351" s="154" t="str">
        <f t="shared" si="1510"/>
        <v/>
      </c>
      <c r="AL2351" s="120" t="str">
        <f t="shared" si="1511"/>
        <v/>
      </c>
      <c r="AM2351" s="104" t="str">
        <f t="shared" si="1512"/>
        <v/>
      </c>
      <c r="AN2351" s="104" t="str">
        <f t="shared" si="1513"/>
        <v/>
      </c>
      <c r="AO2351" s="104" t="str">
        <f t="shared" si="1497"/>
        <v/>
      </c>
      <c r="AP2351" s="104" t="str">
        <f t="shared" si="1498"/>
        <v/>
      </c>
      <c r="AQ2351" s="121" t="str">
        <f t="shared" si="1514"/>
        <v/>
      </c>
      <c r="AS2351" s="88" t="str">
        <f t="shared" si="1499"/>
        <v/>
      </c>
      <c r="AT2351" s="68" t="str">
        <f t="shared" si="1515"/>
        <v/>
      </c>
      <c r="AU2351" s="68" t="str">
        <f t="shared" si="1516"/>
        <v/>
      </c>
      <c r="AV2351" s="68" t="str">
        <f t="shared" si="1517"/>
        <v/>
      </c>
      <c r="AW2351" s="88" t="str">
        <f t="shared" si="1500"/>
        <v/>
      </c>
      <c r="AZ2351" s="88" t="str">
        <f t="shared" si="1501"/>
        <v/>
      </c>
      <c r="BA2351" s="68" t="str">
        <f t="shared" si="1502"/>
        <v/>
      </c>
      <c r="BB2351" s="68" t="str">
        <f t="shared" si="1503"/>
        <v/>
      </c>
      <c r="BC2351" s="68" t="str">
        <f t="shared" si="1504"/>
        <v/>
      </c>
      <c r="BD2351" s="69" t="str">
        <f t="shared" si="1505"/>
        <v/>
      </c>
      <c r="BE2351" s="69" t="str">
        <f t="shared" si="1518"/>
        <v/>
      </c>
      <c r="BT2351" s="138" t="str">
        <f t="shared" ca="1" si="1519"/>
        <v/>
      </c>
      <c r="BU2351" s="139" t="str">
        <f t="shared" ca="1" si="1520"/>
        <v/>
      </c>
      <c r="BW2351" s="138" t="str">
        <f t="shared" si="1521"/>
        <v/>
      </c>
      <c r="BX2351" s="104" t="str">
        <f t="shared" si="1522"/>
        <v/>
      </c>
      <c r="BY2351" s="139" t="str">
        <f t="shared" si="1523"/>
        <v/>
      </c>
      <c r="CA2351" s="138" t="str">
        <f t="shared" si="1524"/>
        <v/>
      </c>
      <c r="CB2351" s="104" t="str">
        <f t="shared" si="1525"/>
        <v/>
      </c>
      <c r="CC2351" s="139" t="str">
        <f t="shared" si="1526"/>
        <v/>
      </c>
      <c r="CE2351" s="162" t="str">
        <f t="shared" si="1527"/>
        <v/>
      </c>
      <c r="CF2351" s="163" t="str">
        <f t="shared" si="1528"/>
        <v/>
      </c>
      <c r="CG2351" s="164" t="str">
        <f t="shared" si="1529"/>
        <v/>
      </c>
      <c r="CI2351" s="162" t="str">
        <f t="shared" si="1530"/>
        <v/>
      </c>
      <c r="CJ2351" s="163" t="str">
        <f t="shared" si="1533"/>
        <v/>
      </c>
      <c r="CK2351" s="164" t="str">
        <f t="shared" si="1534"/>
        <v/>
      </c>
      <c r="CM2351" s="169" t="str">
        <f t="shared" si="1531"/>
        <v/>
      </c>
      <c r="CN2351" s="139" t="str">
        <f t="shared" si="1532"/>
        <v/>
      </c>
      <c r="CP2351" s="41" t="str">
        <f>IF($CM2351="", "", COUNTIF($CM$11:$CM$3035, "&lt;"&amp;$CM2351)+1+COUNTIF($CM$11:$CM2351, $CM2351)-1)</f>
        <v/>
      </c>
    </row>
    <row r="2352" spans="1:94" x14ac:dyDescent="0.25">
      <c r="A2352" s="40"/>
      <c r="B2352" s="82" t="str">
        <f>IF($I2352="", "", IFERROR(INDEX('Job Database'!$AE$11:$AE$3035, MATCH($I2352, 'Job Database'!$X$11:$X$3035, 0)), ""))</f>
        <v/>
      </c>
      <c r="C2352" s="69" t="str">
        <f>IF($I2352="", "", IF(COUNTIF('Job Database'!$X$11:$X$3035, $I2352)=0, $AC$5, $AC$4))</f>
        <v/>
      </c>
      <c r="D2352" s="40"/>
      <c r="E2352" s="85" t="str">
        <f>IF($I2352="", "", IF(IFERROR(INDEX('Job Database'!$M$11:$M$3035, MATCH($I2352, 'Job Database'!$X$11:$X$3035, 0)), "")="", "", IFERROR(INDEX('Job Database'!$M$11:$M$3035, MATCH($I2352, 'Job Database'!$X$11:$X$3035, 0)), "")))</f>
        <v/>
      </c>
      <c r="F2352" s="40"/>
      <c r="G2352" s="88" t="str">
        <f t="shared" si="1506"/>
        <v/>
      </c>
      <c r="H2352" s="40"/>
      <c r="I2352" s="24"/>
      <c r="J2352" s="34"/>
      <c r="K2352" s="106"/>
      <c r="L2352" s="79"/>
      <c r="M2352" s="34"/>
      <c r="N2352" s="79"/>
      <c r="O2352" s="31"/>
      <c r="P2352" s="53"/>
      <c r="Q2352" s="40"/>
      <c r="S2352" s="41" t="str">
        <f t="shared" si="1494"/>
        <v/>
      </c>
      <c r="T2352" s="41" t="str">
        <f t="shared" si="1495"/>
        <v/>
      </c>
      <c r="U2352" s="41" t="str">
        <f t="shared" si="1507"/>
        <v/>
      </c>
      <c r="W2352" s="74" t="str">
        <f>IF('Job Database'!$X2352="", "", 'Job Database'!$X2352)</f>
        <v/>
      </c>
      <c r="Y2352" s="41" t="str">
        <f>IF($W2352="", "", IF(COUNTIF($I$11:$I$3035, $W2352)&gt;0, "", MAX($Y$10:$Y2351)+1))</f>
        <v/>
      </c>
      <c r="Z2352" s="41">
        <v>2342</v>
      </c>
      <c r="AA2352" s="58" t="str">
        <f t="shared" si="1508"/>
        <v/>
      </c>
      <c r="AC2352" s="41" t="str">
        <f t="shared" si="1496"/>
        <v/>
      </c>
      <c r="AE2352" s="41" t="str">
        <f t="shared" si="1509"/>
        <v/>
      </c>
      <c r="AJ2352" s="154" t="str">
        <f t="shared" si="1510"/>
        <v/>
      </c>
      <c r="AL2352" s="120" t="str">
        <f t="shared" si="1511"/>
        <v/>
      </c>
      <c r="AM2352" s="104" t="str">
        <f t="shared" si="1512"/>
        <v/>
      </c>
      <c r="AN2352" s="104" t="str">
        <f t="shared" si="1513"/>
        <v/>
      </c>
      <c r="AO2352" s="104" t="str">
        <f t="shared" si="1497"/>
        <v/>
      </c>
      <c r="AP2352" s="104" t="str">
        <f t="shared" si="1498"/>
        <v/>
      </c>
      <c r="AQ2352" s="121" t="str">
        <f t="shared" si="1514"/>
        <v/>
      </c>
      <c r="AS2352" s="88" t="str">
        <f t="shared" si="1499"/>
        <v/>
      </c>
      <c r="AT2352" s="68" t="str">
        <f t="shared" si="1515"/>
        <v/>
      </c>
      <c r="AU2352" s="68" t="str">
        <f t="shared" si="1516"/>
        <v/>
      </c>
      <c r="AV2352" s="68" t="str">
        <f t="shared" si="1517"/>
        <v/>
      </c>
      <c r="AW2352" s="88" t="str">
        <f t="shared" si="1500"/>
        <v/>
      </c>
      <c r="AZ2352" s="88" t="str">
        <f t="shared" si="1501"/>
        <v/>
      </c>
      <c r="BA2352" s="68" t="str">
        <f t="shared" si="1502"/>
        <v/>
      </c>
      <c r="BB2352" s="68" t="str">
        <f t="shared" si="1503"/>
        <v/>
      </c>
      <c r="BC2352" s="68" t="str">
        <f t="shared" si="1504"/>
        <v/>
      </c>
      <c r="BD2352" s="69" t="str">
        <f t="shared" si="1505"/>
        <v/>
      </c>
      <c r="BE2352" s="69" t="str">
        <f t="shared" si="1518"/>
        <v/>
      </c>
      <c r="BT2352" s="138" t="str">
        <f t="shared" ca="1" si="1519"/>
        <v/>
      </c>
      <c r="BU2352" s="139" t="str">
        <f t="shared" ca="1" si="1520"/>
        <v/>
      </c>
      <c r="BW2352" s="138" t="str">
        <f t="shared" si="1521"/>
        <v/>
      </c>
      <c r="BX2352" s="104" t="str">
        <f t="shared" si="1522"/>
        <v/>
      </c>
      <c r="BY2352" s="139" t="str">
        <f t="shared" si="1523"/>
        <v/>
      </c>
      <c r="CA2352" s="138" t="str">
        <f t="shared" si="1524"/>
        <v/>
      </c>
      <c r="CB2352" s="104" t="str">
        <f t="shared" si="1525"/>
        <v/>
      </c>
      <c r="CC2352" s="139" t="str">
        <f t="shared" si="1526"/>
        <v/>
      </c>
      <c r="CE2352" s="162" t="str">
        <f t="shared" si="1527"/>
        <v/>
      </c>
      <c r="CF2352" s="163" t="str">
        <f t="shared" si="1528"/>
        <v/>
      </c>
      <c r="CG2352" s="164" t="str">
        <f t="shared" si="1529"/>
        <v/>
      </c>
      <c r="CI2352" s="162" t="str">
        <f t="shared" si="1530"/>
        <v/>
      </c>
      <c r="CJ2352" s="163" t="str">
        <f t="shared" si="1533"/>
        <v/>
      </c>
      <c r="CK2352" s="164" t="str">
        <f t="shared" si="1534"/>
        <v/>
      </c>
      <c r="CM2352" s="169" t="str">
        <f t="shared" si="1531"/>
        <v/>
      </c>
      <c r="CN2352" s="139" t="str">
        <f t="shared" si="1532"/>
        <v/>
      </c>
      <c r="CP2352" s="41" t="str">
        <f>IF($CM2352="", "", COUNTIF($CM$11:$CM$3035, "&lt;"&amp;$CM2352)+1+COUNTIF($CM$11:$CM2352, $CM2352)-1)</f>
        <v/>
      </c>
    </row>
    <row r="2353" spans="1:94" x14ac:dyDescent="0.25">
      <c r="A2353" s="40"/>
      <c r="B2353" s="82" t="str">
        <f>IF($I2353="", "", IFERROR(INDEX('Job Database'!$AE$11:$AE$3035, MATCH($I2353, 'Job Database'!$X$11:$X$3035, 0)), ""))</f>
        <v/>
      </c>
      <c r="C2353" s="69" t="str">
        <f>IF($I2353="", "", IF(COUNTIF('Job Database'!$X$11:$X$3035, $I2353)=0, $AC$5, $AC$4))</f>
        <v/>
      </c>
      <c r="D2353" s="40"/>
      <c r="E2353" s="85" t="str">
        <f>IF($I2353="", "", IF(IFERROR(INDEX('Job Database'!$M$11:$M$3035, MATCH($I2353, 'Job Database'!$X$11:$X$3035, 0)), "")="", "", IFERROR(INDEX('Job Database'!$M$11:$M$3035, MATCH($I2353, 'Job Database'!$X$11:$X$3035, 0)), "")))</f>
        <v/>
      </c>
      <c r="F2353" s="40"/>
      <c r="G2353" s="88" t="str">
        <f t="shared" si="1506"/>
        <v/>
      </c>
      <c r="H2353" s="40"/>
      <c r="I2353" s="24"/>
      <c r="J2353" s="34"/>
      <c r="K2353" s="106"/>
      <c r="L2353" s="79"/>
      <c r="M2353" s="34"/>
      <c r="N2353" s="79"/>
      <c r="O2353" s="31"/>
      <c r="P2353" s="53"/>
      <c r="Q2353" s="40"/>
      <c r="S2353" s="41" t="str">
        <f t="shared" si="1494"/>
        <v/>
      </c>
      <c r="T2353" s="41" t="str">
        <f t="shared" si="1495"/>
        <v/>
      </c>
      <c r="U2353" s="41" t="str">
        <f t="shared" si="1507"/>
        <v/>
      </c>
      <c r="W2353" s="74" t="str">
        <f>IF('Job Database'!$X2353="", "", 'Job Database'!$X2353)</f>
        <v/>
      </c>
      <c r="Y2353" s="41" t="str">
        <f>IF($W2353="", "", IF(COUNTIF($I$11:$I$3035, $W2353)&gt;0, "", MAX($Y$10:$Y2352)+1))</f>
        <v/>
      </c>
      <c r="Z2353" s="41">
        <v>2343</v>
      </c>
      <c r="AA2353" s="58" t="str">
        <f t="shared" si="1508"/>
        <v/>
      </c>
      <c r="AC2353" s="41" t="str">
        <f t="shared" si="1496"/>
        <v/>
      </c>
      <c r="AE2353" s="41" t="str">
        <f t="shared" si="1509"/>
        <v/>
      </c>
      <c r="AJ2353" s="154" t="str">
        <f t="shared" si="1510"/>
        <v/>
      </c>
      <c r="AL2353" s="120" t="str">
        <f t="shared" si="1511"/>
        <v/>
      </c>
      <c r="AM2353" s="104" t="str">
        <f t="shared" si="1512"/>
        <v/>
      </c>
      <c r="AN2353" s="104" t="str">
        <f t="shared" si="1513"/>
        <v/>
      </c>
      <c r="AO2353" s="104" t="str">
        <f t="shared" si="1497"/>
        <v/>
      </c>
      <c r="AP2353" s="104" t="str">
        <f t="shared" si="1498"/>
        <v/>
      </c>
      <c r="AQ2353" s="121" t="str">
        <f t="shared" si="1514"/>
        <v/>
      </c>
      <c r="AS2353" s="88" t="str">
        <f t="shared" si="1499"/>
        <v/>
      </c>
      <c r="AT2353" s="68" t="str">
        <f t="shared" si="1515"/>
        <v/>
      </c>
      <c r="AU2353" s="68" t="str">
        <f t="shared" si="1516"/>
        <v/>
      </c>
      <c r="AV2353" s="68" t="str">
        <f t="shared" si="1517"/>
        <v/>
      </c>
      <c r="AW2353" s="88" t="str">
        <f t="shared" si="1500"/>
        <v/>
      </c>
      <c r="AZ2353" s="88" t="str">
        <f t="shared" si="1501"/>
        <v/>
      </c>
      <c r="BA2353" s="68" t="str">
        <f t="shared" si="1502"/>
        <v/>
      </c>
      <c r="BB2353" s="68" t="str">
        <f t="shared" si="1503"/>
        <v/>
      </c>
      <c r="BC2353" s="68" t="str">
        <f t="shared" si="1504"/>
        <v/>
      </c>
      <c r="BD2353" s="69" t="str">
        <f t="shared" si="1505"/>
        <v/>
      </c>
      <c r="BE2353" s="69" t="str">
        <f t="shared" si="1518"/>
        <v/>
      </c>
      <c r="BT2353" s="138" t="str">
        <f t="shared" ca="1" si="1519"/>
        <v/>
      </c>
      <c r="BU2353" s="139" t="str">
        <f t="shared" ca="1" si="1520"/>
        <v/>
      </c>
      <c r="BW2353" s="138" t="str">
        <f t="shared" si="1521"/>
        <v/>
      </c>
      <c r="BX2353" s="104" t="str">
        <f t="shared" si="1522"/>
        <v/>
      </c>
      <c r="BY2353" s="139" t="str">
        <f t="shared" si="1523"/>
        <v/>
      </c>
      <c r="CA2353" s="138" t="str">
        <f t="shared" si="1524"/>
        <v/>
      </c>
      <c r="CB2353" s="104" t="str">
        <f t="shared" si="1525"/>
        <v/>
      </c>
      <c r="CC2353" s="139" t="str">
        <f t="shared" si="1526"/>
        <v/>
      </c>
      <c r="CE2353" s="162" t="str">
        <f t="shared" si="1527"/>
        <v/>
      </c>
      <c r="CF2353" s="163" t="str">
        <f t="shared" si="1528"/>
        <v/>
      </c>
      <c r="CG2353" s="164" t="str">
        <f t="shared" si="1529"/>
        <v/>
      </c>
      <c r="CI2353" s="162" t="str">
        <f t="shared" si="1530"/>
        <v/>
      </c>
      <c r="CJ2353" s="163" t="str">
        <f t="shared" si="1533"/>
        <v/>
      </c>
      <c r="CK2353" s="164" t="str">
        <f t="shared" si="1534"/>
        <v/>
      </c>
      <c r="CM2353" s="169" t="str">
        <f t="shared" si="1531"/>
        <v/>
      </c>
      <c r="CN2353" s="139" t="str">
        <f t="shared" si="1532"/>
        <v/>
      </c>
      <c r="CP2353" s="41" t="str">
        <f>IF($CM2353="", "", COUNTIF($CM$11:$CM$3035, "&lt;"&amp;$CM2353)+1+COUNTIF($CM$11:$CM2353, $CM2353)-1)</f>
        <v/>
      </c>
    </row>
    <row r="2354" spans="1:94" x14ac:dyDescent="0.25">
      <c r="A2354" s="40"/>
      <c r="B2354" s="82" t="str">
        <f>IF($I2354="", "", IFERROR(INDEX('Job Database'!$AE$11:$AE$3035, MATCH($I2354, 'Job Database'!$X$11:$X$3035, 0)), ""))</f>
        <v/>
      </c>
      <c r="C2354" s="69" t="str">
        <f>IF($I2354="", "", IF(COUNTIF('Job Database'!$X$11:$X$3035, $I2354)=0, $AC$5, $AC$4))</f>
        <v/>
      </c>
      <c r="D2354" s="40"/>
      <c r="E2354" s="85" t="str">
        <f>IF($I2354="", "", IF(IFERROR(INDEX('Job Database'!$M$11:$M$3035, MATCH($I2354, 'Job Database'!$X$11:$X$3035, 0)), "")="", "", IFERROR(INDEX('Job Database'!$M$11:$M$3035, MATCH($I2354, 'Job Database'!$X$11:$X$3035, 0)), "")))</f>
        <v/>
      </c>
      <c r="F2354" s="40"/>
      <c r="G2354" s="88" t="str">
        <f t="shared" si="1506"/>
        <v/>
      </c>
      <c r="H2354" s="40"/>
      <c r="I2354" s="24"/>
      <c r="J2354" s="34"/>
      <c r="K2354" s="106"/>
      <c r="L2354" s="79"/>
      <c r="M2354" s="34"/>
      <c r="N2354" s="79"/>
      <c r="O2354" s="31"/>
      <c r="P2354" s="53"/>
      <c r="Q2354" s="40"/>
      <c r="S2354" s="41" t="str">
        <f t="shared" si="1494"/>
        <v/>
      </c>
      <c r="T2354" s="41" t="str">
        <f t="shared" si="1495"/>
        <v/>
      </c>
      <c r="U2354" s="41" t="str">
        <f t="shared" si="1507"/>
        <v/>
      </c>
      <c r="W2354" s="74" t="str">
        <f>IF('Job Database'!$X2354="", "", 'Job Database'!$X2354)</f>
        <v/>
      </c>
      <c r="Y2354" s="41" t="str">
        <f>IF($W2354="", "", IF(COUNTIF($I$11:$I$3035, $W2354)&gt;0, "", MAX($Y$10:$Y2353)+1))</f>
        <v/>
      </c>
      <c r="Z2354" s="41">
        <v>2344</v>
      </c>
      <c r="AA2354" s="58" t="str">
        <f t="shared" si="1508"/>
        <v/>
      </c>
      <c r="AC2354" s="41" t="str">
        <f t="shared" si="1496"/>
        <v/>
      </c>
      <c r="AE2354" s="41" t="str">
        <f t="shared" si="1509"/>
        <v/>
      </c>
      <c r="AJ2354" s="154" t="str">
        <f t="shared" si="1510"/>
        <v/>
      </c>
      <c r="AL2354" s="120" t="str">
        <f t="shared" si="1511"/>
        <v/>
      </c>
      <c r="AM2354" s="104" t="str">
        <f t="shared" si="1512"/>
        <v/>
      </c>
      <c r="AN2354" s="104" t="str">
        <f t="shared" si="1513"/>
        <v/>
      </c>
      <c r="AO2354" s="104" t="str">
        <f t="shared" si="1497"/>
        <v/>
      </c>
      <c r="AP2354" s="104" t="str">
        <f t="shared" si="1498"/>
        <v/>
      </c>
      <c r="AQ2354" s="121" t="str">
        <f t="shared" si="1514"/>
        <v/>
      </c>
      <c r="AS2354" s="88" t="str">
        <f t="shared" si="1499"/>
        <v/>
      </c>
      <c r="AT2354" s="68" t="str">
        <f t="shared" si="1515"/>
        <v/>
      </c>
      <c r="AU2354" s="68" t="str">
        <f t="shared" si="1516"/>
        <v/>
      </c>
      <c r="AV2354" s="68" t="str">
        <f t="shared" si="1517"/>
        <v/>
      </c>
      <c r="AW2354" s="88" t="str">
        <f t="shared" si="1500"/>
        <v/>
      </c>
      <c r="AZ2354" s="88" t="str">
        <f t="shared" si="1501"/>
        <v/>
      </c>
      <c r="BA2354" s="68" t="str">
        <f t="shared" si="1502"/>
        <v/>
      </c>
      <c r="BB2354" s="68" t="str">
        <f t="shared" si="1503"/>
        <v/>
      </c>
      <c r="BC2354" s="68" t="str">
        <f t="shared" si="1504"/>
        <v/>
      </c>
      <c r="BD2354" s="69" t="str">
        <f t="shared" si="1505"/>
        <v/>
      </c>
      <c r="BE2354" s="69" t="str">
        <f t="shared" si="1518"/>
        <v/>
      </c>
      <c r="BT2354" s="138" t="str">
        <f t="shared" ca="1" si="1519"/>
        <v/>
      </c>
      <c r="BU2354" s="139" t="str">
        <f t="shared" ca="1" si="1520"/>
        <v/>
      </c>
      <c r="BW2354" s="138" t="str">
        <f t="shared" si="1521"/>
        <v/>
      </c>
      <c r="BX2354" s="104" t="str">
        <f t="shared" si="1522"/>
        <v/>
      </c>
      <c r="BY2354" s="139" t="str">
        <f t="shared" si="1523"/>
        <v/>
      </c>
      <c r="CA2354" s="138" t="str">
        <f t="shared" si="1524"/>
        <v/>
      </c>
      <c r="CB2354" s="104" t="str">
        <f t="shared" si="1525"/>
        <v/>
      </c>
      <c r="CC2354" s="139" t="str">
        <f t="shared" si="1526"/>
        <v/>
      </c>
      <c r="CE2354" s="162" t="str">
        <f t="shared" si="1527"/>
        <v/>
      </c>
      <c r="CF2354" s="163" t="str">
        <f t="shared" si="1528"/>
        <v/>
      </c>
      <c r="CG2354" s="164" t="str">
        <f t="shared" si="1529"/>
        <v/>
      </c>
      <c r="CI2354" s="162" t="str">
        <f t="shared" si="1530"/>
        <v/>
      </c>
      <c r="CJ2354" s="163" t="str">
        <f t="shared" si="1533"/>
        <v/>
      </c>
      <c r="CK2354" s="164" t="str">
        <f t="shared" si="1534"/>
        <v/>
      </c>
      <c r="CM2354" s="169" t="str">
        <f t="shared" si="1531"/>
        <v/>
      </c>
      <c r="CN2354" s="139" t="str">
        <f t="shared" si="1532"/>
        <v/>
      </c>
      <c r="CP2354" s="41" t="str">
        <f>IF($CM2354="", "", COUNTIF($CM$11:$CM$3035, "&lt;"&amp;$CM2354)+1+COUNTIF($CM$11:$CM2354, $CM2354)-1)</f>
        <v/>
      </c>
    </row>
    <row r="2355" spans="1:94" x14ac:dyDescent="0.25">
      <c r="A2355" s="40"/>
      <c r="B2355" s="82" t="str">
        <f>IF($I2355="", "", IFERROR(INDEX('Job Database'!$AE$11:$AE$3035, MATCH($I2355, 'Job Database'!$X$11:$X$3035, 0)), ""))</f>
        <v/>
      </c>
      <c r="C2355" s="69" t="str">
        <f>IF($I2355="", "", IF(COUNTIF('Job Database'!$X$11:$X$3035, $I2355)=0, $AC$5, $AC$4))</f>
        <v/>
      </c>
      <c r="D2355" s="40"/>
      <c r="E2355" s="85" t="str">
        <f>IF($I2355="", "", IF(IFERROR(INDEX('Job Database'!$M$11:$M$3035, MATCH($I2355, 'Job Database'!$X$11:$X$3035, 0)), "")="", "", IFERROR(INDEX('Job Database'!$M$11:$M$3035, MATCH($I2355, 'Job Database'!$X$11:$X$3035, 0)), "")))</f>
        <v/>
      </c>
      <c r="F2355" s="40"/>
      <c r="G2355" s="88" t="str">
        <f t="shared" si="1506"/>
        <v/>
      </c>
      <c r="H2355" s="40"/>
      <c r="I2355" s="24"/>
      <c r="J2355" s="34"/>
      <c r="K2355" s="106"/>
      <c r="L2355" s="79"/>
      <c r="M2355" s="34"/>
      <c r="N2355" s="79"/>
      <c r="O2355" s="31"/>
      <c r="P2355" s="53"/>
      <c r="Q2355" s="40"/>
      <c r="S2355" s="41" t="str">
        <f t="shared" si="1494"/>
        <v/>
      </c>
      <c r="T2355" s="41" t="str">
        <f t="shared" si="1495"/>
        <v/>
      </c>
      <c r="U2355" s="41" t="str">
        <f t="shared" si="1507"/>
        <v/>
      </c>
      <c r="W2355" s="74" t="str">
        <f>IF('Job Database'!$X2355="", "", 'Job Database'!$X2355)</f>
        <v/>
      </c>
      <c r="Y2355" s="41" t="str">
        <f>IF($W2355="", "", IF(COUNTIF($I$11:$I$3035, $W2355)&gt;0, "", MAX($Y$10:$Y2354)+1))</f>
        <v/>
      </c>
      <c r="Z2355" s="41">
        <v>2345</v>
      </c>
      <c r="AA2355" s="58" t="str">
        <f t="shared" si="1508"/>
        <v/>
      </c>
      <c r="AC2355" s="41" t="str">
        <f t="shared" si="1496"/>
        <v/>
      </c>
      <c r="AE2355" s="41" t="str">
        <f t="shared" si="1509"/>
        <v/>
      </c>
      <c r="AJ2355" s="154" t="str">
        <f t="shared" si="1510"/>
        <v/>
      </c>
      <c r="AL2355" s="120" t="str">
        <f t="shared" si="1511"/>
        <v/>
      </c>
      <c r="AM2355" s="104" t="str">
        <f t="shared" si="1512"/>
        <v/>
      </c>
      <c r="AN2355" s="104" t="str">
        <f t="shared" si="1513"/>
        <v/>
      </c>
      <c r="AO2355" s="104" t="str">
        <f t="shared" si="1497"/>
        <v/>
      </c>
      <c r="AP2355" s="104" t="str">
        <f t="shared" si="1498"/>
        <v/>
      </c>
      <c r="AQ2355" s="121" t="str">
        <f t="shared" si="1514"/>
        <v/>
      </c>
      <c r="AS2355" s="88" t="str">
        <f t="shared" si="1499"/>
        <v/>
      </c>
      <c r="AT2355" s="68" t="str">
        <f t="shared" si="1515"/>
        <v/>
      </c>
      <c r="AU2355" s="68" t="str">
        <f t="shared" si="1516"/>
        <v/>
      </c>
      <c r="AV2355" s="68" t="str">
        <f t="shared" si="1517"/>
        <v/>
      </c>
      <c r="AW2355" s="88" t="str">
        <f t="shared" si="1500"/>
        <v/>
      </c>
      <c r="AZ2355" s="88" t="str">
        <f t="shared" si="1501"/>
        <v/>
      </c>
      <c r="BA2355" s="68" t="str">
        <f t="shared" si="1502"/>
        <v/>
      </c>
      <c r="BB2355" s="68" t="str">
        <f t="shared" si="1503"/>
        <v/>
      </c>
      <c r="BC2355" s="68" t="str">
        <f t="shared" si="1504"/>
        <v/>
      </c>
      <c r="BD2355" s="69" t="str">
        <f t="shared" si="1505"/>
        <v/>
      </c>
      <c r="BE2355" s="69" t="str">
        <f t="shared" si="1518"/>
        <v/>
      </c>
      <c r="BT2355" s="138" t="str">
        <f t="shared" ca="1" si="1519"/>
        <v/>
      </c>
      <c r="BU2355" s="139" t="str">
        <f t="shared" ca="1" si="1520"/>
        <v/>
      </c>
      <c r="BW2355" s="138" t="str">
        <f t="shared" si="1521"/>
        <v/>
      </c>
      <c r="BX2355" s="104" t="str">
        <f t="shared" si="1522"/>
        <v/>
      </c>
      <c r="BY2355" s="139" t="str">
        <f t="shared" si="1523"/>
        <v/>
      </c>
      <c r="CA2355" s="138" t="str">
        <f t="shared" si="1524"/>
        <v/>
      </c>
      <c r="CB2355" s="104" t="str">
        <f t="shared" si="1525"/>
        <v/>
      </c>
      <c r="CC2355" s="139" t="str">
        <f t="shared" si="1526"/>
        <v/>
      </c>
      <c r="CE2355" s="162" t="str">
        <f t="shared" si="1527"/>
        <v/>
      </c>
      <c r="CF2355" s="163" t="str">
        <f t="shared" si="1528"/>
        <v/>
      </c>
      <c r="CG2355" s="164" t="str">
        <f t="shared" si="1529"/>
        <v/>
      </c>
      <c r="CI2355" s="162" t="str">
        <f t="shared" si="1530"/>
        <v/>
      </c>
      <c r="CJ2355" s="163" t="str">
        <f t="shared" si="1533"/>
        <v/>
      </c>
      <c r="CK2355" s="164" t="str">
        <f t="shared" si="1534"/>
        <v/>
      </c>
      <c r="CM2355" s="169" t="str">
        <f t="shared" si="1531"/>
        <v/>
      </c>
      <c r="CN2355" s="139" t="str">
        <f t="shared" si="1532"/>
        <v/>
      </c>
      <c r="CP2355" s="41" t="str">
        <f>IF($CM2355="", "", COUNTIF($CM$11:$CM$3035, "&lt;"&amp;$CM2355)+1+COUNTIF($CM$11:$CM2355, $CM2355)-1)</f>
        <v/>
      </c>
    </row>
    <row r="2356" spans="1:94" x14ac:dyDescent="0.25">
      <c r="A2356" s="40"/>
      <c r="B2356" s="82" t="str">
        <f>IF($I2356="", "", IFERROR(INDEX('Job Database'!$AE$11:$AE$3035, MATCH($I2356, 'Job Database'!$X$11:$X$3035, 0)), ""))</f>
        <v/>
      </c>
      <c r="C2356" s="69" t="str">
        <f>IF($I2356="", "", IF(COUNTIF('Job Database'!$X$11:$X$3035, $I2356)=0, $AC$5, $AC$4))</f>
        <v/>
      </c>
      <c r="D2356" s="40"/>
      <c r="E2356" s="85" t="str">
        <f>IF($I2356="", "", IF(IFERROR(INDEX('Job Database'!$M$11:$M$3035, MATCH($I2356, 'Job Database'!$X$11:$X$3035, 0)), "")="", "", IFERROR(INDEX('Job Database'!$M$11:$M$3035, MATCH($I2356, 'Job Database'!$X$11:$X$3035, 0)), "")))</f>
        <v/>
      </c>
      <c r="F2356" s="40"/>
      <c r="G2356" s="88" t="str">
        <f t="shared" si="1506"/>
        <v/>
      </c>
      <c r="H2356" s="40"/>
      <c r="I2356" s="24"/>
      <c r="J2356" s="34"/>
      <c r="K2356" s="106"/>
      <c r="L2356" s="79"/>
      <c r="M2356" s="34"/>
      <c r="N2356" s="79"/>
      <c r="O2356" s="31"/>
      <c r="P2356" s="53"/>
      <c r="Q2356" s="40"/>
      <c r="S2356" s="41" t="str">
        <f t="shared" si="1494"/>
        <v/>
      </c>
      <c r="T2356" s="41" t="str">
        <f t="shared" si="1495"/>
        <v/>
      </c>
      <c r="U2356" s="41" t="str">
        <f t="shared" si="1507"/>
        <v/>
      </c>
      <c r="W2356" s="74" t="str">
        <f>IF('Job Database'!$X2356="", "", 'Job Database'!$X2356)</f>
        <v/>
      </c>
      <c r="Y2356" s="41" t="str">
        <f>IF($W2356="", "", IF(COUNTIF($I$11:$I$3035, $W2356)&gt;0, "", MAX($Y$10:$Y2355)+1))</f>
        <v/>
      </c>
      <c r="Z2356" s="41">
        <v>2346</v>
      </c>
      <c r="AA2356" s="58" t="str">
        <f t="shared" si="1508"/>
        <v/>
      </c>
      <c r="AC2356" s="41" t="str">
        <f t="shared" si="1496"/>
        <v/>
      </c>
      <c r="AE2356" s="41" t="str">
        <f t="shared" si="1509"/>
        <v/>
      </c>
      <c r="AJ2356" s="154" t="str">
        <f t="shared" si="1510"/>
        <v/>
      </c>
      <c r="AL2356" s="120" t="str">
        <f t="shared" si="1511"/>
        <v/>
      </c>
      <c r="AM2356" s="104" t="str">
        <f t="shared" si="1512"/>
        <v/>
      </c>
      <c r="AN2356" s="104" t="str">
        <f t="shared" si="1513"/>
        <v/>
      </c>
      <c r="AO2356" s="104" t="str">
        <f t="shared" si="1497"/>
        <v/>
      </c>
      <c r="AP2356" s="104" t="str">
        <f t="shared" si="1498"/>
        <v/>
      </c>
      <c r="AQ2356" s="121" t="str">
        <f t="shared" si="1514"/>
        <v/>
      </c>
      <c r="AS2356" s="88" t="str">
        <f t="shared" si="1499"/>
        <v/>
      </c>
      <c r="AT2356" s="68" t="str">
        <f t="shared" si="1515"/>
        <v/>
      </c>
      <c r="AU2356" s="68" t="str">
        <f t="shared" si="1516"/>
        <v/>
      </c>
      <c r="AV2356" s="68" t="str">
        <f t="shared" si="1517"/>
        <v/>
      </c>
      <c r="AW2356" s="88" t="str">
        <f t="shared" si="1500"/>
        <v/>
      </c>
      <c r="AZ2356" s="88" t="str">
        <f t="shared" si="1501"/>
        <v/>
      </c>
      <c r="BA2356" s="68" t="str">
        <f t="shared" si="1502"/>
        <v/>
      </c>
      <c r="BB2356" s="68" t="str">
        <f t="shared" si="1503"/>
        <v/>
      </c>
      <c r="BC2356" s="68" t="str">
        <f t="shared" si="1504"/>
        <v/>
      </c>
      <c r="BD2356" s="69" t="str">
        <f t="shared" si="1505"/>
        <v/>
      </c>
      <c r="BE2356" s="69" t="str">
        <f t="shared" si="1518"/>
        <v/>
      </c>
      <c r="BT2356" s="138" t="str">
        <f t="shared" ca="1" si="1519"/>
        <v/>
      </c>
      <c r="BU2356" s="139" t="str">
        <f t="shared" ca="1" si="1520"/>
        <v/>
      </c>
      <c r="BW2356" s="138" t="str">
        <f t="shared" si="1521"/>
        <v/>
      </c>
      <c r="BX2356" s="104" t="str">
        <f t="shared" si="1522"/>
        <v/>
      </c>
      <c r="BY2356" s="139" t="str">
        <f t="shared" si="1523"/>
        <v/>
      </c>
      <c r="CA2356" s="138" t="str">
        <f t="shared" si="1524"/>
        <v/>
      </c>
      <c r="CB2356" s="104" t="str">
        <f t="shared" si="1525"/>
        <v/>
      </c>
      <c r="CC2356" s="139" t="str">
        <f t="shared" si="1526"/>
        <v/>
      </c>
      <c r="CE2356" s="162" t="str">
        <f t="shared" si="1527"/>
        <v/>
      </c>
      <c r="CF2356" s="163" t="str">
        <f t="shared" si="1528"/>
        <v/>
      </c>
      <c r="CG2356" s="164" t="str">
        <f t="shared" si="1529"/>
        <v/>
      </c>
      <c r="CI2356" s="162" t="str">
        <f t="shared" si="1530"/>
        <v/>
      </c>
      <c r="CJ2356" s="163" t="str">
        <f t="shared" si="1533"/>
        <v/>
      </c>
      <c r="CK2356" s="164" t="str">
        <f t="shared" si="1534"/>
        <v/>
      </c>
      <c r="CM2356" s="169" t="str">
        <f t="shared" si="1531"/>
        <v/>
      </c>
      <c r="CN2356" s="139" t="str">
        <f t="shared" si="1532"/>
        <v/>
      </c>
      <c r="CP2356" s="41" t="str">
        <f>IF($CM2356="", "", COUNTIF($CM$11:$CM$3035, "&lt;"&amp;$CM2356)+1+COUNTIF($CM$11:$CM2356, $CM2356)-1)</f>
        <v/>
      </c>
    </row>
    <row r="2357" spans="1:94" x14ac:dyDescent="0.25">
      <c r="A2357" s="40"/>
      <c r="B2357" s="82" t="str">
        <f>IF($I2357="", "", IFERROR(INDEX('Job Database'!$AE$11:$AE$3035, MATCH($I2357, 'Job Database'!$X$11:$X$3035, 0)), ""))</f>
        <v/>
      </c>
      <c r="C2357" s="69" t="str">
        <f>IF($I2357="", "", IF(COUNTIF('Job Database'!$X$11:$X$3035, $I2357)=0, $AC$5, $AC$4))</f>
        <v/>
      </c>
      <c r="D2357" s="40"/>
      <c r="E2357" s="85" t="str">
        <f>IF($I2357="", "", IF(IFERROR(INDEX('Job Database'!$M$11:$M$3035, MATCH($I2357, 'Job Database'!$X$11:$X$3035, 0)), "")="", "", IFERROR(INDEX('Job Database'!$M$11:$M$3035, MATCH($I2357, 'Job Database'!$X$11:$X$3035, 0)), "")))</f>
        <v/>
      </c>
      <c r="F2357" s="40"/>
      <c r="G2357" s="88" t="str">
        <f t="shared" si="1506"/>
        <v/>
      </c>
      <c r="H2357" s="40"/>
      <c r="I2357" s="24"/>
      <c r="J2357" s="34"/>
      <c r="K2357" s="106"/>
      <c r="L2357" s="79"/>
      <c r="M2357" s="34"/>
      <c r="N2357" s="79"/>
      <c r="O2357" s="31"/>
      <c r="P2357" s="53"/>
      <c r="Q2357" s="40"/>
      <c r="S2357" s="41" t="str">
        <f t="shared" si="1494"/>
        <v/>
      </c>
      <c r="T2357" s="41" t="str">
        <f t="shared" si="1495"/>
        <v/>
      </c>
      <c r="U2357" s="41" t="str">
        <f t="shared" si="1507"/>
        <v/>
      </c>
      <c r="W2357" s="74" t="str">
        <f>IF('Job Database'!$X2357="", "", 'Job Database'!$X2357)</f>
        <v/>
      </c>
      <c r="Y2357" s="41" t="str">
        <f>IF($W2357="", "", IF(COUNTIF($I$11:$I$3035, $W2357)&gt;0, "", MAX($Y$10:$Y2356)+1))</f>
        <v/>
      </c>
      <c r="Z2357" s="41">
        <v>2347</v>
      </c>
      <c r="AA2357" s="58" t="str">
        <f t="shared" si="1508"/>
        <v/>
      </c>
      <c r="AC2357" s="41" t="str">
        <f t="shared" si="1496"/>
        <v/>
      </c>
      <c r="AE2357" s="41" t="str">
        <f t="shared" si="1509"/>
        <v/>
      </c>
      <c r="AJ2357" s="154" t="str">
        <f t="shared" si="1510"/>
        <v/>
      </c>
      <c r="AL2357" s="120" t="str">
        <f t="shared" si="1511"/>
        <v/>
      </c>
      <c r="AM2357" s="104" t="str">
        <f t="shared" si="1512"/>
        <v/>
      </c>
      <c r="AN2357" s="104" t="str">
        <f t="shared" si="1513"/>
        <v/>
      </c>
      <c r="AO2357" s="104" t="str">
        <f t="shared" si="1497"/>
        <v/>
      </c>
      <c r="AP2357" s="104" t="str">
        <f t="shared" si="1498"/>
        <v/>
      </c>
      <c r="AQ2357" s="121" t="str">
        <f t="shared" si="1514"/>
        <v/>
      </c>
      <c r="AS2357" s="88" t="str">
        <f t="shared" si="1499"/>
        <v/>
      </c>
      <c r="AT2357" s="68" t="str">
        <f t="shared" si="1515"/>
        <v/>
      </c>
      <c r="AU2357" s="68" t="str">
        <f t="shared" si="1516"/>
        <v/>
      </c>
      <c r="AV2357" s="68" t="str">
        <f t="shared" si="1517"/>
        <v/>
      </c>
      <c r="AW2357" s="88" t="str">
        <f t="shared" si="1500"/>
        <v/>
      </c>
      <c r="AZ2357" s="88" t="str">
        <f t="shared" si="1501"/>
        <v/>
      </c>
      <c r="BA2357" s="68" t="str">
        <f t="shared" si="1502"/>
        <v/>
      </c>
      <c r="BB2357" s="68" t="str">
        <f t="shared" si="1503"/>
        <v/>
      </c>
      <c r="BC2357" s="68" t="str">
        <f t="shared" si="1504"/>
        <v/>
      </c>
      <c r="BD2357" s="69" t="str">
        <f t="shared" si="1505"/>
        <v/>
      </c>
      <c r="BE2357" s="69" t="str">
        <f t="shared" si="1518"/>
        <v/>
      </c>
      <c r="BT2357" s="138" t="str">
        <f t="shared" ca="1" si="1519"/>
        <v/>
      </c>
      <c r="BU2357" s="139" t="str">
        <f t="shared" ca="1" si="1520"/>
        <v/>
      </c>
      <c r="BW2357" s="138" t="str">
        <f t="shared" si="1521"/>
        <v/>
      </c>
      <c r="BX2357" s="104" t="str">
        <f t="shared" si="1522"/>
        <v/>
      </c>
      <c r="BY2357" s="139" t="str">
        <f t="shared" si="1523"/>
        <v/>
      </c>
      <c r="CA2357" s="138" t="str">
        <f t="shared" si="1524"/>
        <v/>
      </c>
      <c r="CB2357" s="104" t="str">
        <f t="shared" si="1525"/>
        <v/>
      </c>
      <c r="CC2357" s="139" t="str">
        <f t="shared" si="1526"/>
        <v/>
      </c>
      <c r="CE2357" s="162" t="str">
        <f t="shared" si="1527"/>
        <v/>
      </c>
      <c r="CF2357" s="163" t="str">
        <f t="shared" si="1528"/>
        <v/>
      </c>
      <c r="CG2357" s="164" t="str">
        <f t="shared" si="1529"/>
        <v/>
      </c>
      <c r="CI2357" s="162" t="str">
        <f t="shared" si="1530"/>
        <v/>
      </c>
      <c r="CJ2357" s="163" t="str">
        <f t="shared" si="1533"/>
        <v/>
      </c>
      <c r="CK2357" s="164" t="str">
        <f t="shared" si="1534"/>
        <v/>
      </c>
      <c r="CM2357" s="169" t="str">
        <f t="shared" si="1531"/>
        <v/>
      </c>
      <c r="CN2357" s="139" t="str">
        <f t="shared" si="1532"/>
        <v/>
      </c>
      <c r="CP2357" s="41" t="str">
        <f>IF($CM2357="", "", COUNTIF($CM$11:$CM$3035, "&lt;"&amp;$CM2357)+1+COUNTIF($CM$11:$CM2357, $CM2357)-1)</f>
        <v/>
      </c>
    </row>
    <row r="2358" spans="1:94" x14ac:dyDescent="0.25">
      <c r="A2358" s="40"/>
      <c r="B2358" s="82" t="str">
        <f>IF($I2358="", "", IFERROR(INDEX('Job Database'!$AE$11:$AE$3035, MATCH($I2358, 'Job Database'!$X$11:$X$3035, 0)), ""))</f>
        <v/>
      </c>
      <c r="C2358" s="69" t="str">
        <f>IF($I2358="", "", IF(COUNTIF('Job Database'!$X$11:$X$3035, $I2358)=0, $AC$5, $AC$4))</f>
        <v/>
      </c>
      <c r="D2358" s="40"/>
      <c r="E2358" s="85" t="str">
        <f>IF($I2358="", "", IF(IFERROR(INDEX('Job Database'!$M$11:$M$3035, MATCH($I2358, 'Job Database'!$X$11:$X$3035, 0)), "")="", "", IFERROR(INDEX('Job Database'!$M$11:$M$3035, MATCH($I2358, 'Job Database'!$X$11:$X$3035, 0)), "")))</f>
        <v/>
      </c>
      <c r="F2358" s="40"/>
      <c r="G2358" s="88" t="str">
        <f t="shared" si="1506"/>
        <v/>
      </c>
      <c r="H2358" s="40"/>
      <c r="I2358" s="24"/>
      <c r="J2358" s="34"/>
      <c r="K2358" s="106"/>
      <c r="L2358" s="79"/>
      <c r="M2358" s="34"/>
      <c r="N2358" s="79"/>
      <c r="O2358" s="31"/>
      <c r="P2358" s="53"/>
      <c r="Q2358" s="40"/>
      <c r="S2358" s="41" t="str">
        <f t="shared" si="1494"/>
        <v/>
      </c>
      <c r="T2358" s="41" t="str">
        <f t="shared" si="1495"/>
        <v/>
      </c>
      <c r="U2358" s="41" t="str">
        <f t="shared" si="1507"/>
        <v/>
      </c>
      <c r="W2358" s="74" t="str">
        <f>IF('Job Database'!$X2358="", "", 'Job Database'!$X2358)</f>
        <v/>
      </c>
      <c r="Y2358" s="41" t="str">
        <f>IF($W2358="", "", IF(COUNTIF($I$11:$I$3035, $W2358)&gt;0, "", MAX($Y$10:$Y2357)+1))</f>
        <v/>
      </c>
      <c r="Z2358" s="41">
        <v>2348</v>
      </c>
      <c r="AA2358" s="58" t="str">
        <f t="shared" si="1508"/>
        <v/>
      </c>
      <c r="AC2358" s="41" t="str">
        <f t="shared" si="1496"/>
        <v/>
      </c>
      <c r="AE2358" s="41" t="str">
        <f t="shared" si="1509"/>
        <v/>
      </c>
      <c r="AJ2358" s="154" t="str">
        <f t="shared" si="1510"/>
        <v/>
      </c>
      <c r="AL2358" s="120" t="str">
        <f t="shared" si="1511"/>
        <v/>
      </c>
      <c r="AM2358" s="104" t="str">
        <f t="shared" si="1512"/>
        <v/>
      </c>
      <c r="AN2358" s="104" t="str">
        <f t="shared" si="1513"/>
        <v/>
      </c>
      <c r="AO2358" s="104" t="str">
        <f t="shared" si="1497"/>
        <v/>
      </c>
      <c r="AP2358" s="104" t="str">
        <f t="shared" si="1498"/>
        <v/>
      </c>
      <c r="AQ2358" s="121" t="str">
        <f t="shared" si="1514"/>
        <v/>
      </c>
      <c r="AS2358" s="88" t="str">
        <f t="shared" si="1499"/>
        <v/>
      </c>
      <c r="AT2358" s="68" t="str">
        <f t="shared" si="1515"/>
        <v/>
      </c>
      <c r="AU2358" s="68" t="str">
        <f t="shared" si="1516"/>
        <v/>
      </c>
      <c r="AV2358" s="68" t="str">
        <f t="shared" si="1517"/>
        <v/>
      </c>
      <c r="AW2358" s="88" t="str">
        <f t="shared" si="1500"/>
        <v/>
      </c>
      <c r="AZ2358" s="88" t="str">
        <f t="shared" si="1501"/>
        <v/>
      </c>
      <c r="BA2358" s="68" t="str">
        <f t="shared" si="1502"/>
        <v/>
      </c>
      <c r="BB2358" s="68" t="str">
        <f t="shared" si="1503"/>
        <v/>
      </c>
      <c r="BC2358" s="68" t="str">
        <f t="shared" si="1504"/>
        <v/>
      </c>
      <c r="BD2358" s="69" t="str">
        <f t="shared" si="1505"/>
        <v/>
      </c>
      <c r="BE2358" s="69" t="str">
        <f t="shared" si="1518"/>
        <v/>
      </c>
      <c r="BT2358" s="138" t="str">
        <f t="shared" ca="1" si="1519"/>
        <v/>
      </c>
      <c r="BU2358" s="139" t="str">
        <f t="shared" ca="1" si="1520"/>
        <v/>
      </c>
      <c r="BW2358" s="138" t="str">
        <f t="shared" si="1521"/>
        <v/>
      </c>
      <c r="BX2358" s="104" t="str">
        <f t="shared" si="1522"/>
        <v/>
      </c>
      <c r="BY2358" s="139" t="str">
        <f t="shared" si="1523"/>
        <v/>
      </c>
      <c r="CA2358" s="138" t="str">
        <f t="shared" si="1524"/>
        <v/>
      </c>
      <c r="CB2358" s="104" t="str">
        <f t="shared" si="1525"/>
        <v/>
      </c>
      <c r="CC2358" s="139" t="str">
        <f t="shared" si="1526"/>
        <v/>
      </c>
      <c r="CE2358" s="162" t="str">
        <f t="shared" si="1527"/>
        <v/>
      </c>
      <c r="CF2358" s="163" t="str">
        <f t="shared" si="1528"/>
        <v/>
      </c>
      <c r="CG2358" s="164" t="str">
        <f t="shared" si="1529"/>
        <v/>
      </c>
      <c r="CI2358" s="162" t="str">
        <f t="shared" si="1530"/>
        <v/>
      </c>
      <c r="CJ2358" s="163" t="str">
        <f t="shared" si="1533"/>
        <v/>
      </c>
      <c r="CK2358" s="164" t="str">
        <f t="shared" si="1534"/>
        <v/>
      </c>
      <c r="CM2358" s="169" t="str">
        <f t="shared" si="1531"/>
        <v/>
      </c>
      <c r="CN2358" s="139" t="str">
        <f t="shared" si="1532"/>
        <v/>
      </c>
      <c r="CP2358" s="41" t="str">
        <f>IF($CM2358="", "", COUNTIF($CM$11:$CM$3035, "&lt;"&amp;$CM2358)+1+COUNTIF($CM$11:$CM2358, $CM2358)-1)</f>
        <v/>
      </c>
    </row>
    <row r="2359" spans="1:94" x14ac:dyDescent="0.25">
      <c r="A2359" s="40"/>
      <c r="B2359" s="82" t="str">
        <f>IF($I2359="", "", IFERROR(INDEX('Job Database'!$AE$11:$AE$3035, MATCH($I2359, 'Job Database'!$X$11:$X$3035, 0)), ""))</f>
        <v/>
      </c>
      <c r="C2359" s="69" t="str">
        <f>IF($I2359="", "", IF(COUNTIF('Job Database'!$X$11:$X$3035, $I2359)=0, $AC$5, $AC$4))</f>
        <v/>
      </c>
      <c r="D2359" s="40"/>
      <c r="E2359" s="85" t="str">
        <f>IF($I2359="", "", IF(IFERROR(INDEX('Job Database'!$M$11:$M$3035, MATCH($I2359, 'Job Database'!$X$11:$X$3035, 0)), "")="", "", IFERROR(INDEX('Job Database'!$M$11:$M$3035, MATCH($I2359, 'Job Database'!$X$11:$X$3035, 0)), "")))</f>
        <v/>
      </c>
      <c r="F2359" s="40"/>
      <c r="G2359" s="88" t="str">
        <f t="shared" si="1506"/>
        <v/>
      </c>
      <c r="H2359" s="40"/>
      <c r="I2359" s="24"/>
      <c r="J2359" s="34"/>
      <c r="K2359" s="106"/>
      <c r="L2359" s="79"/>
      <c r="M2359" s="34"/>
      <c r="N2359" s="79"/>
      <c r="O2359" s="31"/>
      <c r="P2359" s="53"/>
      <c r="Q2359" s="40"/>
      <c r="S2359" s="41" t="str">
        <f t="shared" si="1494"/>
        <v/>
      </c>
      <c r="T2359" s="41" t="str">
        <f t="shared" si="1495"/>
        <v/>
      </c>
      <c r="U2359" s="41" t="str">
        <f t="shared" si="1507"/>
        <v/>
      </c>
      <c r="W2359" s="74" t="str">
        <f>IF('Job Database'!$X2359="", "", 'Job Database'!$X2359)</f>
        <v/>
      </c>
      <c r="Y2359" s="41" t="str">
        <f>IF($W2359="", "", IF(COUNTIF($I$11:$I$3035, $W2359)&gt;0, "", MAX($Y$10:$Y2358)+1))</f>
        <v/>
      </c>
      <c r="Z2359" s="41">
        <v>2349</v>
      </c>
      <c r="AA2359" s="58" t="str">
        <f t="shared" si="1508"/>
        <v/>
      </c>
      <c r="AC2359" s="41" t="str">
        <f t="shared" si="1496"/>
        <v/>
      </c>
      <c r="AE2359" s="41" t="str">
        <f t="shared" si="1509"/>
        <v/>
      </c>
      <c r="AJ2359" s="154" t="str">
        <f t="shared" si="1510"/>
        <v/>
      </c>
      <c r="AL2359" s="120" t="str">
        <f t="shared" si="1511"/>
        <v/>
      </c>
      <c r="AM2359" s="104" t="str">
        <f t="shared" si="1512"/>
        <v/>
      </c>
      <c r="AN2359" s="104" t="str">
        <f t="shared" si="1513"/>
        <v/>
      </c>
      <c r="AO2359" s="104" t="str">
        <f t="shared" si="1497"/>
        <v/>
      </c>
      <c r="AP2359" s="104" t="str">
        <f t="shared" si="1498"/>
        <v/>
      </c>
      <c r="AQ2359" s="121" t="str">
        <f t="shared" si="1514"/>
        <v/>
      </c>
      <c r="AS2359" s="88" t="str">
        <f t="shared" si="1499"/>
        <v/>
      </c>
      <c r="AT2359" s="68" t="str">
        <f t="shared" si="1515"/>
        <v/>
      </c>
      <c r="AU2359" s="68" t="str">
        <f t="shared" si="1516"/>
        <v/>
      </c>
      <c r="AV2359" s="68" t="str">
        <f t="shared" si="1517"/>
        <v/>
      </c>
      <c r="AW2359" s="88" t="str">
        <f t="shared" si="1500"/>
        <v/>
      </c>
      <c r="AZ2359" s="88" t="str">
        <f t="shared" si="1501"/>
        <v/>
      </c>
      <c r="BA2359" s="68" t="str">
        <f t="shared" si="1502"/>
        <v/>
      </c>
      <c r="BB2359" s="68" t="str">
        <f t="shared" si="1503"/>
        <v/>
      </c>
      <c r="BC2359" s="68" t="str">
        <f t="shared" si="1504"/>
        <v/>
      </c>
      <c r="BD2359" s="69" t="str">
        <f t="shared" si="1505"/>
        <v/>
      </c>
      <c r="BE2359" s="69" t="str">
        <f t="shared" si="1518"/>
        <v/>
      </c>
      <c r="BT2359" s="138" t="str">
        <f t="shared" ca="1" si="1519"/>
        <v/>
      </c>
      <c r="BU2359" s="139" t="str">
        <f t="shared" ca="1" si="1520"/>
        <v/>
      </c>
      <c r="BW2359" s="138" t="str">
        <f t="shared" si="1521"/>
        <v/>
      </c>
      <c r="BX2359" s="104" t="str">
        <f t="shared" si="1522"/>
        <v/>
      </c>
      <c r="BY2359" s="139" t="str">
        <f t="shared" si="1523"/>
        <v/>
      </c>
      <c r="CA2359" s="138" t="str">
        <f t="shared" si="1524"/>
        <v/>
      </c>
      <c r="CB2359" s="104" t="str">
        <f t="shared" si="1525"/>
        <v/>
      </c>
      <c r="CC2359" s="139" t="str">
        <f t="shared" si="1526"/>
        <v/>
      </c>
      <c r="CE2359" s="162" t="str">
        <f t="shared" si="1527"/>
        <v/>
      </c>
      <c r="CF2359" s="163" t="str">
        <f t="shared" si="1528"/>
        <v/>
      </c>
      <c r="CG2359" s="164" t="str">
        <f t="shared" si="1529"/>
        <v/>
      </c>
      <c r="CI2359" s="162" t="str">
        <f t="shared" si="1530"/>
        <v/>
      </c>
      <c r="CJ2359" s="163" t="str">
        <f t="shared" si="1533"/>
        <v/>
      </c>
      <c r="CK2359" s="164" t="str">
        <f t="shared" si="1534"/>
        <v/>
      </c>
      <c r="CM2359" s="169" t="str">
        <f t="shared" si="1531"/>
        <v/>
      </c>
      <c r="CN2359" s="139" t="str">
        <f t="shared" si="1532"/>
        <v/>
      </c>
      <c r="CP2359" s="41" t="str">
        <f>IF($CM2359="", "", COUNTIF($CM$11:$CM$3035, "&lt;"&amp;$CM2359)+1+COUNTIF($CM$11:$CM2359, $CM2359)-1)</f>
        <v/>
      </c>
    </row>
    <row r="2360" spans="1:94" x14ac:dyDescent="0.25">
      <c r="A2360" s="40"/>
      <c r="B2360" s="82" t="str">
        <f>IF($I2360="", "", IFERROR(INDEX('Job Database'!$AE$11:$AE$3035, MATCH($I2360, 'Job Database'!$X$11:$X$3035, 0)), ""))</f>
        <v/>
      </c>
      <c r="C2360" s="69" t="str">
        <f>IF($I2360="", "", IF(COUNTIF('Job Database'!$X$11:$X$3035, $I2360)=0, $AC$5, $AC$4))</f>
        <v/>
      </c>
      <c r="D2360" s="40"/>
      <c r="E2360" s="85" t="str">
        <f>IF($I2360="", "", IF(IFERROR(INDEX('Job Database'!$M$11:$M$3035, MATCH($I2360, 'Job Database'!$X$11:$X$3035, 0)), "")="", "", IFERROR(INDEX('Job Database'!$M$11:$M$3035, MATCH($I2360, 'Job Database'!$X$11:$X$3035, 0)), "")))</f>
        <v/>
      </c>
      <c r="F2360" s="40"/>
      <c r="G2360" s="88" t="str">
        <f t="shared" si="1506"/>
        <v/>
      </c>
      <c r="H2360" s="40"/>
      <c r="I2360" s="24"/>
      <c r="J2360" s="34"/>
      <c r="K2360" s="106"/>
      <c r="L2360" s="79"/>
      <c r="M2360" s="34"/>
      <c r="N2360" s="79"/>
      <c r="O2360" s="31"/>
      <c r="P2360" s="53"/>
      <c r="Q2360" s="40"/>
      <c r="S2360" s="41" t="str">
        <f t="shared" si="1494"/>
        <v/>
      </c>
      <c r="T2360" s="41" t="str">
        <f t="shared" si="1495"/>
        <v/>
      </c>
      <c r="U2360" s="41" t="str">
        <f t="shared" si="1507"/>
        <v/>
      </c>
      <c r="W2360" s="74" t="str">
        <f>IF('Job Database'!$X2360="", "", 'Job Database'!$X2360)</f>
        <v/>
      </c>
      <c r="Y2360" s="41" t="str">
        <f>IF($W2360="", "", IF(COUNTIF($I$11:$I$3035, $W2360)&gt;0, "", MAX($Y$10:$Y2359)+1))</f>
        <v/>
      </c>
      <c r="Z2360" s="41">
        <v>2350</v>
      </c>
      <c r="AA2360" s="58" t="str">
        <f t="shared" si="1508"/>
        <v/>
      </c>
      <c r="AC2360" s="41" t="str">
        <f t="shared" si="1496"/>
        <v/>
      </c>
      <c r="AE2360" s="41" t="str">
        <f t="shared" si="1509"/>
        <v/>
      </c>
      <c r="AJ2360" s="154" t="str">
        <f t="shared" si="1510"/>
        <v/>
      </c>
      <c r="AL2360" s="120" t="str">
        <f t="shared" si="1511"/>
        <v/>
      </c>
      <c r="AM2360" s="104" t="str">
        <f t="shared" si="1512"/>
        <v/>
      </c>
      <c r="AN2360" s="104" t="str">
        <f t="shared" si="1513"/>
        <v/>
      </c>
      <c r="AO2360" s="104" t="str">
        <f t="shared" si="1497"/>
        <v/>
      </c>
      <c r="AP2360" s="104" t="str">
        <f t="shared" si="1498"/>
        <v/>
      </c>
      <c r="AQ2360" s="121" t="str">
        <f t="shared" si="1514"/>
        <v/>
      </c>
      <c r="AS2360" s="88" t="str">
        <f t="shared" si="1499"/>
        <v/>
      </c>
      <c r="AT2360" s="68" t="str">
        <f t="shared" si="1515"/>
        <v/>
      </c>
      <c r="AU2360" s="68" t="str">
        <f t="shared" si="1516"/>
        <v/>
      </c>
      <c r="AV2360" s="68" t="str">
        <f t="shared" si="1517"/>
        <v/>
      </c>
      <c r="AW2360" s="88" t="str">
        <f t="shared" si="1500"/>
        <v/>
      </c>
      <c r="AZ2360" s="88" t="str">
        <f t="shared" si="1501"/>
        <v/>
      </c>
      <c r="BA2360" s="68" t="str">
        <f t="shared" si="1502"/>
        <v/>
      </c>
      <c r="BB2360" s="68" t="str">
        <f t="shared" si="1503"/>
        <v/>
      </c>
      <c r="BC2360" s="68" t="str">
        <f t="shared" si="1504"/>
        <v/>
      </c>
      <c r="BD2360" s="69" t="str">
        <f t="shared" si="1505"/>
        <v/>
      </c>
      <c r="BE2360" s="69" t="str">
        <f t="shared" si="1518"/>
        <v/>
      </c>
      <c r="BT2360" s="138" t="str">
        <f t="shared" ca="1" si="1519"/>
        <v/>
      </c>
      <c r="BU2360" s="139" t="str">
        <f t="shared" ca="1" si="1520"/>
        <v/>
      </c>
      <c r="BW2360" s="138" t="str">
        <f t="shared" si="1521"/>
        <v/>
      </c>
      <c r="BX2360" s="104" t="str">
        <f t="shared" si="1522"/>
        <v/>
      </c>
      <c r="BY2360" s="139" t="str">
        <f t="shared" si="1523"/>
        <v/>
      </c>
      <c r="CA2360" s="138" t="str">
        <f t="shared" si="1524"/>
        <v/>
      </c>
      <c r="CB2360" s="104" t="str">
        <f t="shared" si="1525"/>
        <v/>
      </c>
      <c r="CC2360" s="139" t="str">
        <f t="shared" si="1526"/>
        <v/>
      </c>
      <c r="CE2360" s="162" t="str">
        <f t="shared" si="1527"/>
        <v/>
      </c>
      <c r="CF2360" s="163" t="str">
        <f t="shared" si="1528"/>
        <v/>
      </c>
      <c r="CG2360" s="164" t="str">
        <f t="shared" si="1529"/>
        <v/>
      </c>
      <c r="CI2360" s="162" t="str">
        <f t="shared" si="1530"/>
        <v/>
      </c>
      <c r="CJ2360" s="163" t="str">
        <f t="shared" si="1533"/>
        <v/>
      </c>
      <c r="CK2360" s="164" t="str">
        <f t="shared" si="1534"/>
        <v/>
      </c>
      <c r="CM2360" s="169" t="str">
        <f t="shared" si="1531"/>
        <v/>
      </c>
      <c r="CN2360" s="139" t="str">
        <f t="shared" si="1532"/>
        <v/>
      </c>
      <c r="CP2360" s="41" t="str">
        <f>IF($CM2360="", "", COUNTIF($CM$11:$CM$3035, "&lt;"&amp;$CM2360)+1+COUNTIF($CM$11:$CM2360, $CM2360)-1)</f>
        <v/>
      </c>
    </row>
    <row r="2361" spans="1:94" x14ac:dyDescent="0.25">
      <c r="A2361" s="40"/>
      <c r="B2361" s="82" t="str">
        <f>IF($I2361="", "", IFERROR(INDEX('Job Database'!$AE$11:$AE$3035, MATCH($I2361, 'Job Database'!$X$11:$X$3035, 0)), ""))</f>
        <v/>
      </c>
      <c r="C2361" s="69" t="str">
        <f>IF($I2361="", "", IF(COUNTIF('Job Database'!$X$11:$X$3035, $I2361)=0, $AC$5, $AC$4))</f>
        <v/>
      </c>
      <c r="D2361" s="40"/>
      <c r="E2361" s="85" t="str">
        <f>IF($I2361="", "", IF(IFERROR(INDEX('Job Database'!$M$11:$M$3035, MATCH($I2361, 'Job Database'!$X$11:$X$3035, 0)), "")="", "", IFERROR(INDEX('Job Database'!$M$11:$M$3035, MATCH($I2361, 'Job Database'!$X$11:$X$3035, 0)), "")))</f>
        <v/>
      </c>
      <c r="F2361" s="40"/>
      <c r="G2361" s="88" t="str">
        <f t="shared" si="1506"/>
        <v/>
      </c>
      <c r="H2361" s="40"/>
      <c r="I2361" s="24"/>
      <c r="J2361" s="34"/>
      <c r="K2361" s="106"/>
      <c r="L2361" s="79"/>
      <c r="M2361" s="34"/>
      <c r="N2361" s="79"/>
      <c r="O2361" s="31"/>
      <c r="P2361" s="53"/>
      <c r="Q2361" s="40"/>
      <c r="S2361" s="41" t="str">
        <f t="shared" si="1494"/>
        <v/>
      </c>
      <c r="T2361" s="41" t="str">
        <f t="shared" si="1495"/>
        <v/>
      </c>
      <c r="U2361" s="41" t="str">
        <f t="shared" si="1507"/>
        <v/>
      </c>
      <c r="W2361" s="74" t="str">
        <f>IF('Job Database'!$X2361="", "", 'Job Database'!$X2361)</f>
        <v/>
      </c>
      <c r="Y2361" s="41" t="str">
        <f>IF($W2361="", "", IF(COUNTIF($I$11:$I$3035, $W2361)&gt;0, "", MAX($Y$10:$Y2360)+1))</f>
        <v/>
      </c>
      <c r="Z2361" s="41">
        <v>2351</v>
      </c>
      <c r="AA2361" s="58" t="str">
        <f t="shared" si="1508"/>
        <v/>
      </c>
      <c r="AC2361" s="41" t="str">
        <f t="shared" si="1496"/>
        <v/>
      </c>
      <c r="AE2361" s="41" t="str">
        <f t="shared" si="1509"/>
        <v/>
      </c>
      <c r="AJ2361" s="154" t="str">
        <f t="shared" si="1510"/>
        <v/>
      </c>
      <c r="AL2361" s="120" t="str">
        <f t="shared" si="1511"/>
        <v/>
      </c>
      <c r="AM2361" s="104" t="str">
        <f t="shared" si="1512"/>
        <v/>
      </c>
      <c r="AN2361" s="104" t="str">
        <f t="shared" si="1513"/>
        <v/>
      </c>
      <c r="AO2361" s="104" t="str">
        <f t="shared" si="1497"/>
        <v/>
      </c>
      <c r="AP2361" s="104" t="str">
        <f t="shared" si="1498"/>
        <v/>
      </c>
      <c r="AQ2361" s="121" t="str">
        <f t="shared" si="1514"/>
        <v/>
      </c>
      <c r="AS2361" s="88" t="str">
        <f t="shared" si="1499"/>
        <v/>
      </c>
      <c r="AT2361" s="68" t="str">
        <f t="shared" si="1515"/>
        <v/>
      </c>
      <c r="AU2361" s="68" t="str">
        <f t="shared" si="1516"/>
        <v/>
      </c>
      <c r="AV2361" s="68" t="str">
        <f t="shared" si="1517"/>
        <v/>
      </c>
      <c r="AW2361" s="88" t="str">
        <f t="shared" si="1500"/>
        <v/>
      </c>
      <c r="AZ2361" s="88" t="str">
        <f t="shared" si="1501"/>
        <v/>
      </c>
      <c r="BA2361" s="68" t="str">
        <f t="shared" si="1502"/>
        <v/>
      </c>
      <c r="BB2361" s="68" t="str">
        <f t="shared" si="1503"/>
        <v/>
      </c>
      <c r="BC2361" s="68" t="str">
        <f t="shared" si="1504"/>
        <v/>
      </c>
      <c r="BD2361" s="69" t="str">
        <f t="shared" si="1505"/>
        <v/>
      </c>
      <c r="BE2361" s="69" t="str">
        <f t="shared" si="1518"/>
        <v/>
      </c>
      <c r="BT2361" s="138" t="str">
        <f t="shared" ca="1" si="1519"/>
        <v/>
      </c>
      <c r="BU2361" s="139" t="str">
        <f t="shared" ca="1" si="1520"/>
        <v/>
      </c>
      <c r="BW2361" s="138" t="str">
        <f t="shared" si="1521"/>
        <v/>
      </c>
      <c r="BX2361" s="104" t="str">
        <f t="shared" si="1522"/>
        <v/>
      </c>
      <c r="BY2361" s="139" t="str">
        <f t="shared" si="1523"/>
        <v/>
      </c>
      <c r="CA2361" s="138" t="str">
        <f t="shared" si="1524"/>
        <v/>
      </c>
      <c r="CB2361" s="104" t="str">
        <f t="shared" si="1525"/>
        <v/>
      </c>
      <c r="CC2361" s="139" t="str">
        <f t="shared" si="1526"/>
        <v/>
      </c>
      <c r="CE2361" s="162" t="str">
        <f t="shared" si="1527"/>
        <v/>
      </c>
      <c r="CF2361" s="163" t="str">
        <f t="shared" si="1528"/>
        <v/>
      </c>
      <c r="CG2361" s="164" t="str">
        <f t="shared" si="1529"/>
        <v/>
      </c>
      <c r="CI2361" s="162" t="str">
        <f t="shared" si="1530"/>
        <v/>
      </c>
      <c r="CJ2361" s="163" t="str">
        <f t="shared" si="1533"/>
        <v/>
      </c>
      <c r="CK2361" s="164" t="str">
        <f t="shared" si="1534"/>
        <v/>
      </c>
      <c r="CM2361" s="169" t="str">
        <f t="shared" si="1531"/>
        <v/>
      </c>
      <c r="CN2361" s="139" t="str">
        <f t="shared" si="1532"/>
        <v/>
      </c>
      <c r="CP2361" s="41" t="str">
        <f>IF($CM2361="", "", COUNTIF($CM$11:$CM$3035, "&lt;"&amp;$CM2361)+1+COUNTIF($CM$11:$CM2361, $CM2361)-1)</f>
        <v/>
      </c>
    </row>
    <row r="2362" spans="1:94" x14ac:dyDescent="0.25">
      <c r="A2362" s="40"/>
      <c r="B2362" s="82" t="str">
        <f>IF($I2362="", "", IFERROR(INDEX('Job Database'!$AE$11:$AE$3035, MATCH($I2362, 'Job Database'!$X$11:$X$3035, 0)), ""))</f>
        <v/>
      </c>
      <c r="C2362" s="69" t="str">
        <f>IF($I2362="", "", IF(COUNTIF('Job Database'!$X$11:$X$3035, $I2362)=0, $AC$5, $AC$4))</f>
        <v/>
      </c>
      <c r="D2362" s="40"/>
      <c r="E2362" s="85" t="str">
        <f>IF($I2362="", "", IF(IFERROR(INDEX('Job Database'!$M$11:$M$3035, MATCH($I2362, 'Job Database'!$X$11:$X$3035, 0)), "")="", "", IFERROR(INDEX('Job Database'!$M$11:$M$3035, MATCH($I2362, 'Job Database'!$X$11:$X$3035, 0)), "")))</f>
        <v/>
      </c>
      <c r="F2362" s="40"/>
      <c r="G2362" s="88" t="str">
        <f t="shared" si="1506"/>
        <v/>
      </c>
      <c r="H2362" s="40"/>
      <c r="I2362" s="24"/>
      <c r="J2362" s="34"/>
      <c r="K2362" s="106"/>
      <c r="L2362" s="79"/>
      <c r="M2362" s="34"/>
      <c r="N2362" s="79"/>
      <c r="O2362" s="31"/>
      <c r="P2362" s="53"/>
      <c r="Q2362" s="40"/>
      <c r="S2362" s="41" t="str">
        <f t="shared" si="1494"/>
        <v/>
      </c>
      <c r="T2362" s="41" t="str">
        <f t="shared" si="1495"/>
        <v/>
      </c>
      <c r="U2362" s="41" t="str">
        <f t="shared" si="1507"/>
        <v/>
      </c>
      <c r="W2362" s="74" t="str">
        <f>IF('Job Database'!$X2362="", "", 'Job Database'!$X2362)</f>
        <v/>
      </c>
      <c r="Y2362" s="41" t="str">
        <f>IF($W2362="", "", IF(COUNTIF($I$11:$I$3035, $W2362)&gt;0, "", MAX($Y$10:$Y2361)+1))</f>
        <v/>
      </c>
      <c r="Z2362" s="41">
        <v>2352</v>
      </c>
      <c r="AA2362" s="58" t="str">
        <f t="shared" si="1508"/>
        <v/>
      </c>
      <c r="AC2362" s="41" t="str">
        <f t="shared" si="1496"/>
        <v/>
      </c>
      <c r="AE2362" s="41" t="str">
        <f t="shared" si="1509"/>
        <v/>
      </c>
      <c r="AJ2362" s="154" t="str">
        <f t="shared" si="1510"/>
        <v/>
      </c>
      <c r="AL2362" s="120" t="str">
        <f t="shared" si="1511"/>
        <v/>
      </c>
      <c r="AM2362" s="104" t="str">
        <f t="shared" si="1512"/>
        <v/>
      </c>
      <c r="AN2362" s="104" t="str">
        <f t="shared" si="1513"/>
        <v/>
      </c>
      <c r="AO2362" s="104" t="str">
        <f t="shared" si="1497"/>
        <v/>
      </c>
      <c r="AP2362" s="104" t="str">
        <f t="shared" si="1498"/>
        <v/>
      </c>
      <c r="AQ2362" s="121" t="str">
        <f t="shared" si="1514"/>
        <v/>
      </c>
      <c r="AS2362" s="88" t="str">
        <f t="shared" si="1499"/>
        <v/>
      </c>
      <c r="AT2362" s="68" t="str">
        <f t="shared" si="1515"/>
        <v/>
      </c>
      <c r="AU2362" s="68" t="str">
        <f t="shared" si="1516"/>
        <v/>
      </c>
      <c r="AV2362" s="68" t="str">
        <f t="shared" si="1517"/>
        <v/>
      </c>
      <c r="AW2362" s="88" t="str">
        <f t="shared" si="1500"/>
        <v/>
      </c>
      <c r="AZ2362" s="88" t="str">
        <f t="shared" si="1501"/>
        <v/>
      </c>
      <c r="BA2362" s="68" t="str">
        <f t="shared" si="1502"/>
        <v/>
      </c>
      <c r="BB2362" s="68" t="str">
        <f t="shared" si="1503"/>
        <v/>
      </c>
      <c r="BC2362" s="68" t="str">
        <f t="shared" si="1504"/>
        <v/>
      </c>
      <c r="BD2362" s="69" t="str">
        <f t="shared" si="1505"/>
        <v/>
      </c>
      <c r="BE2362" s="69" t="str">
        <f t="shared" si="1518"/>
        <v/>
      </c>
      <c r="BT2362" s="138" t="str">
        <f t="shared" ca="1" si="1519"/>
        <v/>
      </c>
      <c r="BU2362" s="139" t="str">
        <f t="shared" ca="1" si="1520"/>
        <v/>
      </c>
      <c r="BW2362" s="138" t="str">
        <f t="shared" si="1521"/>
        <v/>
      </c>
      <c r="BX2362" s="104" t="str">
        <f t="shared" si="1522"/>
        <v/>
      </c>
      <c r="BY2362" s="139" t="str">
        <f t="shared" si="1523"/>
        <v/>
      </c>
      <c r="CA2362" s="138" t="str">
        <f t="shared" si="1524"/>
        <v/>
      </c>
      <c r="CB2362" s="104" t="str">
        <f t="shared" si="1525"/>
        <v/>
      </c>
      <c r="CC2362" s="139" t="str">
        <f t="shared" si="1526"/>
        <v/>
      </c>
      <c r="CE2362" s="162" t="str">
        <f t="shared" si="1527"/>
        <v/>
      </c>
      <c r="CF2362" s="163" t="str">
        <f t="shared" si="1528"/>
        <v/>
      </c>
      <c r="CG2362" s="164" t="str">
        <f t="shared" si="1529"/>
        <v/>
      </c>
      <c r="CI2362" s="162" t="str">
        <f t="shared" si="1530"/>
        <v/>
      </c>
      <c r="CJ2362" s="163" t="str">
        <f t="shared" si="1533"/>
        <v/>
      </c>
      <c r="CK2362" s="164" t="str">
        <f t="shared" si="1534"/>
        <v/>
      </c>
      <c r="CM2362" s="169" t="str">
        <f t="shared" si="1531"/>
        <v/>
      </c>
      <c r="CN2362" s="139" t="str">
        <f t="shared" si="1532"/>
        <v/>
      </c>
      <c r="CP2362" s="41" t="str">
        <f>IF($CM2362="", "", COUNTIF($CM$11:$CM$3035, "&lt;"&amp;$CM2362)+1+COUNTIF($CM$11:$CM2362, $CM2362)-1)</f>
        <v/>
      </c>
    </row>
    <row r="2363" spans="1:94" x14ac:dyDescent="0.25">
      <c r="A2363" s="40"/>
      <c r="B2363" s="82" t="str">
        <f>IF($I2363="", "", IFERROR(INDEX('Job Database'!$AE$11:$AE$3035, MATCH($I2363, 'Job Database'!$X$11:$X$3035, 0)), ""))</f>
        <v/>
      </c>
      <c r="C2363" s="69" t="str">
        <f>IF($I2363="", "", IF(COUNTIF('Job Database'!$X$11:$X$3035, $I2363)=0, $AC$5, $AC$4))</f>
        <v/>
      </c>
      <c r="D2363" s="40"/>
      <c r="E2363" s="85" t="str">
        <f>IF($I2363="", "", IF(IFERROR(INDEX('Job Database'!$M$11:$M$3035, MATCH($I2363, 'Job Database'!$X$11:$X$3035, 0)), "")="", "", IFERROR(INDEX('Job Database'!$M$11:$M$3035, MATCH($I2363, 'Job Database'!$X$11:$X$3035, 0)), "")))</f>
        <v/>
      </c>
      <c r="F2363" s="40"/>
      <c r="G2363" s="88" t="str">
        <f t="shared" si="1506"/>
        <v/>
      </c>
      <c r="H2363" s="40"/>
      <c r="I2363" s="24"/>
      <c r="J2363" s="34"/>
      <c r="K2363" s="106"/>
      <c r="L2363" s="79"/>
      <c r="M2363" s="34"/>
      <c r="N2363" s="79"/>
      <c r="O2363" s="31"/>
      <c r="P2363" s="53"/>
      <c r="Q2363" s="40"/>
      <c r="S2363" s="41" t="str">
        <f t="shared" si="1494"/>
        <v/>
      </c>
      <c r="T2363" s="41" t="str">
        <f t="shared" si="1495"/>
        <v/>
      </c>
      <c r="U2363" s="41" t="str">
        <f t="shared" si="1507"/>
        <v/>
      </c>
      <c r="W2363" s="74" t="str">
        <f>IF('Job Database'!$X2363="", "", 'Job Database'!$X2363)</f>
        <v/>
      </c>
      <c r="Y2363" s="41" t="str">
        <f>IF($W2363="", "", IF(COUNTIF($I$11:$I$3035, $W2363)&gt;0, "", MAX($Y$10:$Y2362)+1))</f>
        <v/>
      </c>
      <c r="Z2363" s="41">
        <v>2353</v>
      </c>
      <c r="AA2363" s="58" t="str">
        <f t="shared" si="1508"/>
        <v/>
      </c>
      <c r="AC2363" s="41" t="str">
        <f t="shared" si="1496"/>
        <v/>
      </c>
      <c r="AE2363" s="41" t="str">
        <f t="shared" si="1509"/>
        <v/>
      </c>
      <c r="AJ2363" s="154" t="str">
        <f t="shared" si="1510"/>
        <v/>
      </c>
      <c r="AL2363" s="120" t="str">
        <f t="shared" si="1511"/>
        <v/>
      </c>
      <c r="AM2363" s="104" t="str">
        <f t="shared" si="1512"/>
        <v/>
      </c>
      <c r="AN2363" s="104" t="str">
        <f t="shared" si="1513"/>
        <v/>
      </c>
      <c r="AO2363" s="104" t="str">
        <f t="shared" si="1497"/>
        <v/>
      </c>
      <c r="AP2363" s="104" t="str">
        <f t="shared" si="1498"/>
        <v/>
      </c>
      <c r="AQ2363" s="121" t="str">
        <f t="shared" si="1514"/>
        <v/>
      </c>
      <c r="AS2363" s="88" t="str">
        <f t="shared" si="1499"/>
        <v/>
      </c>
      <c r="AT2363" s="68" t="str">
        <f t="shared" si="1515"/>
        <v/>
      </c>
      <c r="AU2363" s="68" t="str">
        <f t="shared" si="1516"/>
        <v/>
      </c>
      <c r="AV2363" s="68" t="str">
        <f t="shared" si="1517"/>
        <v/>
      </c>
      <c r="AW2363" s="88" t="str">
        <f t="shared" si="1500"/>
        <v/>
      </c>
      <c r="AZ2363" s="88" t="str">
        <f t="shared" si="1501"/>
        <v/>
      </c>
      <c r="BA2363" s="68" t="str">
        <f t="shared" si="1502"/>
        <v/>
      </c>
      <c r="BB2363" s="68" t="str">
        <f t="shared" si="1503"/>
        <v/>
      </c>
      <c r="BC2363" s="68" t="str">
        <f t="shared" si="1504"/>
        <v/>
      </c>
      <c r="BD2363" s="69" t="str">
        <f t="shared" si="1505"/>
        <v/>
      </c>
      <c r="BE2363" s="69" t="str">
        <f t="shared" si="1518"/>
        <v/>
      </c>
      <c r="BT2363" s="138" t="str">
        <f t="shared" ca="1" si="1519"/>
        <v/>
      </c>
      <c r="BU2363" s="139" t="str">
        <f t="shared" ca="1" si="1520"/>
        <v/>
      </c>
      <c r="BW2363" s="138" t="str">
        <f t="shared" si="1521"/>
        <v/>
      </c>
      <c r="BX2363" s="104" t="str">
        <f t="shared" si="1522"/>
        <v/>
      </c>
      <c r="BY2363" s="139" t="str">
        <f t="shared" si="1523"/>
        <v/>
      </c>
      <c r="CA2363" s="138" t="str">
        <f t="shared" si="1524"/>
        <v/>
      </c>
      <c r="CB2363" s="104" t="str">
        <f t="shared" si="1525"/>
        <v/>
      </c>
      <c r="CC2363" s="139" t="str">
        <f t="shared" si="1526"/>
        <v/>
      </c>
      <c r="CE2363" s="162" t="str">
        <f t="shared" si="1527"/>
        <v/>
      </c>
      <c r="CF2363" s="163" t="str">
        <f t="shared" si="1528"/>
        <v/>
      </c>
      <c r="CG2363" s="164" t="str">
        <f t="shared" si="1529"/>
        <v/>
      </c>
      <c r="CI2363" s="162" t="str">
        <f t="shared" si="1530"/>
        <v/>
      </c>
      <c r="CJ2363" s="163" t="str">
        <f t="shared" si="1533"/>
        <v/>
      </c>
      <c r="CK2363" s="164" t="str">
        <f t="shared" si="1534"/>
        <v/>
      </c>
      <c r="CM2363" s="169" t="str">
        <f t="shared" si="1531"/>
        <v/>
      </c>
      <c r="CN2363" s="139" t="str">
        <f t="shared" si="1532"/>
        <v/>
      </c>
      <c r="CP2363" s="41" t="str">
        <f>IF($CM2363="", "", COUNTIF($CM$11:$CM$3035, "&lt;"&amp;$CM2363)+1+COUNTIF($CM$11:$CM2363, $CM2363)-1)</f>
        <v/>
      </c>
    </row>
    <row r="2364" spans="1:94" x14ac:dyDescent="0.25">
      <c r="A2364" s="40"/>
      <c r="B2364" s="82" t="str">
        <f>IF($I2364="", "", IFERROR(INDEX('Job Database'!$AE$11:$AE$3035, MATCH($I2364, 'Job Database'!$X$11:$X$3035, 0)), ""))</f>
        <v/>
      </c>
      <c r="C2364" s="69" t="str">
        <f>IF($I2364="", "", IF(COUNTIF('Job Database'!$X$11:$X$3035, $I2364)=0, $AC$5, $AC$4))</f>
        <v/>
      </c>
      <c r="D2364" s="40"/>
      <c r="E2364" s="85" t="str">
        <f>IF($I2364="", "", IF(IFERROR(INDEX('Job Database'!$M$11:$M$3035, MATCH($I2364, 'Job Database'!$X$11:$X$3035, 0)), "")="", "", IFERROR(INDEX('Job Database'!$M$11:$M$3035, MATCH($I2364, 'Job Database'!$X$11:$X$3035, 0)), "")))</f>
        <v/>
      </c>
      <c r="F2364" s="40"/>
      <c r="G2364" s="88" t="str">
        <f t="shared" si="1506"/>
        <v/>
      </c>
      <c r="H2364" s="40"/>
      <c r="I2364" s="24"/>
      <c r="J2364" s="34"/>
      <c r="K2364" s="106"/>
      <c r="L2364" s="79"/>
      <c r="M2364" s="34"/>
      <c r="N2364" s="79"/>
      <c r="O2364" s="31"/>
      <c r="P2364" s="53"/>
      <c r="Q2364" s="40"/>
      <c r="S2364" s="41" t="str">
        <f t="shared" si="1494"/>
        <v/>
      </c>
      <c r="T2364" s="41" t="str">
        <f t="shared" si="1495"/>
        <v/>
      </c>
      <c r="U2364" s="41" t="str">
        <f t="shared" si="1507"/>
        <v/>
      </c>
      <c r="W2364" s="74" t="str">
        <f>IF('Job Database'!$X2364="", "", 'Job Database'!$X2364)</f>
        <v/>
      </c>
      <c r="Y2364" s="41" t="str">
        <f>IF($W2364="", "", IF(COUNTIF($I$11:$I$3035, $W2364)&gt;0, "", MAX($Y$10:$Y2363)+1))</f>
        <v/>
      </c>
      <c r="Z2364" s="41">
        <v>2354</v>
      </c>
      <c r="AA2364" s="58" t="str">
        <f t="shared" si="1508"/>
        <v/>
      </c>
      <c r="AC2364" s="41" t="str">
        <f t="shared" si="1496"/>
        <v/>
      </c>
      <c r="AE2364" s="41" t="str">
        <f t="shared" si="1509"/>
        <v/>
      </c>
      <c r="AJ2364" s="154" t="str">
        <f t="shared" si="1510"/>
        <v/>
      </c>
      <c r="AL2364" s="120" t="str">
        <f t="shared" si="1511"/>
        <v/>
      </c>
      <c r="AM2364" s="104" t="str">
        <f t="shared" si="1512"/>
        <v/>
      </c>
      <c r="AN2364" s="104" t="str">
        <f t="shared" si="1513"/>
        <v/>
      </c>
      <c r="AO2364" s="104" t="str">
        <f t="shared" si="1497"/>
        <v/>
      </c>
      <c r="AP2364" s="104" t="str">
        <f t="shared" si="1498"/>
        <v/>
      </c>
      <c r="AQ2364" s="121" t="str">
        <f t="shared" si="1514"/>
        <v/>
      </c>
      <c r="AS2364" s="88" t="str">
        <f t="shared" si="1499"/>
        <v/>
      </c>
      <c r="AT2364" s="68" t="str">
        <f t="shared" si="1515"/>
        <v/>
      </c>
      <c r="AU2364" s="68" t="str">
        <f t="shared" si="1516"/>
        <v/>
      </c>
      <c r="AV2364" s="68" t="str">
        <f t="shared" si="1517"/>
        <v/>
      </c>
      <c r="AW2364" s="88" t="str">
        <f t="shared" si="1500"/>
        <v/>
      </c>
      <c r="AZ2364" s="88" t="str">
        <f t="shared" si="1501"/>
        <v/>
      </c>
      <c r="BA2364" s="68" t="str">
        <f t="shared" si="1502"/>
        <v/>
      </c>
      <c r="BB2364" s="68" t="str">
        <f t="shared" si="1503"/>
        <v/>
      </c>
      <c r="BC2364" s="68" t="str">
        <f t="shared" si="1504"/>
        <v/>
      </c>
      <c r="BD2364" s="69" t="str">
        <f t="shared" si="1505"/>
        <v/>
      </c>
      <c r="BE2364" s="69" t="str">
        <f t="shared" si="1518"/>
        <v/>
      </c>
      <c r="BT2364" s="138" t="str">
        <f t="shared" ca="1" si="1519"/>
        <v/>
      </c>
      <c r="BU2364" s="139" t="str">
        <f t="shared" ca="1" si="1520"/>
        <v/>
      </c>
      <c r="BW2364" s="138" t="str">
        <f t="shared" si="1521"/>
        <v/>
      </c>
      <c r="BX2364" s="104" t="str">
        <f t="shared" si="1522"/>
        <v/>
      </c>
      <c r="BY2364" s="139" t="str">
        <f t="shared" si="1523"/>
        <v/>
      </c>
      <c r="CA2364" s="138" t="str">
        <f t="shared" si="1524"/>
        <v/>
      </c>
      <c r="CB2364" s="104" t="str">
        <f t="shared" si="1525"/>
        <v/>
      </c>
      <c r="CC2364" s="139" t="str">
        <f t="shared" si="1526"/>
        <v/>
      </c>
      <c r="CE2364" s="162" t="str">
        <f t="shared" si="1527"/>
        <v/>
      </c>
      <c r="CF2364" s="163" t="str">
        <f t="shared" si="1528"/>
        <v/>
      </c>
      <c r="CG2364" s="164" t="str">
        <f t="shared" si="1529"/>
        <v/>
      </c>
      <c r="CI2364" s="162" t="str">
        <f t="shared" si="1530"/>
        <v/>
      </c>
      <c r="CJ2364" s="163" t="str">
        <f t="shared" si="1533"/>
        <v/>
      </c>
      <c r="CK2364" s="164" t="str">
        <f t="shared" si="1534"/>
        <v/>
      </c>
      <c r="CM2364" s="169" t="str">
        <f t="shared" si="1531"/>
        <v/>
      </c>
      <c r="CN2364" s="139" t="str">
        <f t="shared" si="1532"/>
        <v/>
      </c>
      <c r="CP2364" s="41" t="str">
        <f>IF($CM2364="", "", COUNTIF($CM$11:$CM$3035, "&lt;"&amp;$CM2364)+1+COUNTIF($CM$11:$CM2364, $CM2364)-1)</f>
        <v/>
      </c>
    </row>
    <row r="2365" spans="1:94" x14ac:dyDescent="0.25">
      <c r="A2365" s="40"/>
      <c r="B2365" s="82" t="str">
        <f>IF($I2365="", "", IFERROR(INDEX('Job Database'!$AE$11:$AE$3035, MATCH($I2365, 'Job Database'!$X$11:$X$3035, 0)), ""))</f>
        <v/>
      </c>
      <c r="C2365" s="69" t="str">
        <f>IF($I2365="", "", IF(COUNTIF('Job Database'!$X$11:$X$3035, $I2365)=0, $AC$5, $AC$4))</f>
        <v/>
      </c>
      <c r="D2365" s="40"/>
      <c r="E2365" s="85" t="str">
        <f>IF($I2365="", "", IF(IFERROR(INDEX('Job Database'!$M$11:$M$3035, MATCH($I2365, 'Job Database'!$X$11:$X$3035, 0)), "")="", "", IFERROR(INDEX('Job Database'!$M$11:$M$3035, MATCH($I2365, 'Job Database'!$X$11:$X$3035, 0)), "")))</f>
        <v/>
      </c>
      <c r="F2365" s="40"/>
      <c r="G2365" s="88" t="str">
        <f t="shared" si="1506"/>
        <v/>
      </c>
      <c r="H2365" s="40"/>
      <c r="I2365" s="24"/>
      <c r="J2365" s="34"/>
      <c r="K2365" s="106"/>
      <c r="L2365" s="79"/>
      <c r="M2365" s="34"/>
      <c r="N2365" s="79"/>
      <c r="O2365" s="31"/>
      <c r="P2365" s="53"/>
      <c r="Q2365" s="40"/>
      <c r="S2365" s="41" t="str">
        <f t="shared" si="1494"/>
        <v/>
      </c>
      <c r="T2365" s="41" t="str">
        <f t="shared" si="1495"/>
        <v/>
      </c>
      <c r="U2365" s="41" t="str">
        <f t="shared" si="1507"/>
        <v/>
      </c>
      <c r="W2365" s="74" t="str">
        <f>IF('Job Database'!$X2365="", "", 'Job Database'!$X2365)</f>
        <v/>
      </c>
      <c r="Y2365" s="41" t="str">
        <f>IF($W2365="", "", IF(COUNTIF($I$11:$I$3035, $W2365)&gt;0, "", MAX($Y$10:$Y2364)+1))</f>
        <v/>
      </c>
      <c r="Z2365" s="41">
        <v>2355</v>
      </c>
      <c r="AA2365" s="58" t="str">
        <f t="shared" si="1508"/>
        <v/>
      </c>
      <c r="AC2365" s="41" t="str">
        <f t="shared" si="1496"/>
        <v/>
      </c>
      <c r="AE2365" s="41" t="str">
        <f t="shared" si="1509"/>
        <v/>
      </c>
      <c r="AJ2365" s="154" t="str">
        <f t="shared" si="1510"/>
        <v/>
      </c>
      <c r="AL2365" s="120" t="str">
        <f t="shared" si="1511"/>
        <v/>
      </c>
      <c r="AM2365" s="104" t="str">
        <f t="shared" si="1512"/>
        <v/>
      </c>
      <c r="AN2365" s="104" t="str">
        <f t="shared" si="1513"/>
        <v/>
      </c>
      <c r="AO2365" s="104" t="str">
        <f t="shared" si="1497"/>
        <v/>
      </c>
      <c r="AP2365" s="104" t="str">
        <f t="shared" si="1498"/>
        <v/>
      </c>
      <c r="AQ2365" s="121" t="str">
        <f t="shared" si="1514"/>
        <v/>
      </c>
      <c r="AS2365" s="88" t="str">
        <f t="shared" si="1499"/>
        <v/>
      </c>
      <c r="AT2365" s="68" t="str">
        <f t="shared" si="1515"/>
        <v/>
      </c>
      <c r="AU2365" s="68" t="str">
        <f t="shared" si="1516"/>
        <v/>
      </c>
      <c r="AV2365" s="68" t="str">
        <f t="shared" si="1517"/>
        <v/>
      </c>
      <c r="AW2365" s="88" t="str">
        <f t="shared" si="1500"/>
        <v/>
      </c>
      <c r="AZ2365" s="88" t="str">
        <f t="shared" si="1501"/>
        <v/>
      </c>
      <c r="BA2365" s="68" t="str">
        <f t="shared" si="1502"/>
        <v/>
      </c>
      <c r="BB2365" s="68" t="str">
        <f t="shared" si="1503"/>
        <v/>
      </c>
      <c r="BC2365" s="68" t="str">
        <f t="shared" si="1504"/>
        <v/>
      </c>
      <c r="BD2365" s="69" t="str">
        <f t="shared" si="1505"/>
        <v/>
      </c>
      <c r="BE2365" s="69" t="str">
        <f t="shared" si="1518"/>
        <v/>
      </c>
      <c r="BT2365" s="138" t="str">
        <f t="shared" ca="1" si="1519"/>
        <v/>
      </c>
      <c r="BU2365" s="139" t="str">
        <f t="shared" ca="1" si="1520"/>
        <v/>
      </c>
      <c r="BW2365" s="138" t="str">
        <f t="shared" si="1521"/>
        <v/>
      </c>
      <c r="BX2365" s="104" t="str">
        <f t="shared" si="1522"/>
        <v/>
      </c>
      <c r="BY2365" s="139" t="str">
        <f t="shared" si="1523"/>
        <v/>
      </c>
      <c r="CA2365" s="138" t="str">
        <f t="shared" si="1524"/>
        <v/>
      </c>
      <c r="CB2365" s="104" t="str">
        <f t="shared" si="1525"/>
        <v/>
      </c>
      <c r="CC2365" s="139" t="str">
        <f t="shared" si="1526"/>
        <v/>
      </c>
      <c r="CE2365" s="162" t="str">
        <f t="shared" si="1527"/>
        <v/>
      </c>
      <c r="CF2365" s="163" t="str">
        <f t="shared" si="1528"/>
        <v/>
      </c>
      <c r="CG2365" s="164" t="str">
        <f t="shared" si="1529"/>
        <v/>
      </c>
      <c r="CI2365" s="162" t="str">
        <f t="shared" si="1530"/>
        <v/>
      </c>
      <c r="CJ2365" s="163" t="str">
        <f t="shared" si="1533"/>
        <v/>
      </c>
      <c r="CK2365" s="164" t="str">
        <f t="shared" si="1534"/>
        <v/>
      </c>
      <c r="CM2365" s="169" t="str">
        <f t="shared" si="1531"/>
        <v/>
      </c>
      <c r="CN2365" s="139" t="str">
        <f t="shared" si="1532"/>
        <v/>
      </c>
      <c r="CP2365" s="41" t="str">
        <f>IF($CM2365="", "", COUNTIF($CM$11:$CM$3035, "&lt;"&amp;$CM2365)+1+COUNTIF($CM$11:$CM2365, $CM2365)-1)</f>
        <v/>
      </c>
    </row>
    <row r="2366" spans="1:94" x14ac:dyDescent="0.25">
      <c r="A2366" s="40"/>
      <c r="B2366" s="82" t="str">
        <f>IF($I2366="", "", IFERROR(INDEX('Job Database'!$AE$11:$AE$3035, MATCH($I2366, 'Job Database'!$X$11:$X$3035, 0)), ""))</f>
        <v/>
      </c>
      <c r="C2366" s="69" t="str">
        <f>IF($I2366="", "", IF(COUNTIF('Job Database'!$X$11:$X$3035, $I2366)=0, $AC$5, $AC$4))</f>
        <v/>
      </c>
      <c r="D2366" s="40"/>
      <c r="E2366" s="85" t="str">
        <f>IF($I2366="", "", IF(IFERROR(INDEX('Job Database'!$M$11:$M$3035, MATCH($I2366, 'Job Database'!$X$11:$X$3035, 0)), "")="", "", IFERROR(INDEX('Job Database'!$M$11:$M$3035, MATCH($I2366, 'Job Database'!$X$11:$X$3035, 0)), "")))</f>
        <v/>
      </c>
      <c r="F2366" s="40"/>
      <c r="G2366" s="88" t="str">
        <f t="shared" si="1506"/>
        <v/>
      </c>
      <c r="H2366" s="40"/>
      <c r="I2366" s="24"/>
      <c r="J2366" s="34"/>
      <c r="K2366" s="106"/>
      <c r="L2366" s="79"/>
      <c r="M2366" s="34"/>
      <c r="N2366" s="79"/>
      <c r="O2366" s="31"/>
      <c r="P2366" s="53"/>
      <c r="Q2366" s="40"/>
      <c r="S2366" s="41" t="str">
        <f t="shared" si="1494"/>
        <v/>
      </c>
      <c r="T2366" s="41" t="str">
        <f t="shared" si="1495"/>
        <v/>
      </c>
      <c r="U2366" s="41" t="str">
        <f t="shared" si="1507"/>
        <v/>
      </c>
      <c r="W2366" s="74" t="str">
        <f>IF('Job Database'!$X2366="", "", 'Job Database'!$X2366)</f>
        <v/>
      </c>
      <c r="Y2366" s="41" t="str">
        <f>IF($W2366="", "", IF(COUNTIF($I$11:$I$3035, $W2366)&gt;0, "", MAX($Y$10:$Y2365)+1))</f>
        <v/>
      </c>
      <c r="Z2366" s="41">
        <v>2356</v>
      </c>
      <c r="AA2366" s="58" t="str">
        <f t="shared" si="1508"/>
        <v/>
      </c>
      <c r="AC2366" s="41" t="str">
        <f t="shared" si="1496"/>
        <v/>
      </c>
      <c r="AE2366" s="41" t="str">
        <f t="shared" si="1509"/>
        <v/>
      </c>
      <c r="AJ2366" s="154" t="str">
        <f t="shared" si="1510"/>
        <v/>
      </c>
      <c r="AL2366" s="120" t="str">
        <f t="shared" si="1511"/>
        <v/>
      </c>
      <c r="AM2366" s="104" t="str">
        <f t="shared" si="1512"/>
        <v/>
      </c>
      <c r="AN2366" s="104" t="str">
        <f t="shared" si="1513"/>
        <v/>
      </c>
      <c r="AO2366" s="104" t="str">
        <f t="shared" si="1497"/>
        <v/>
      </c>
      <c r="AP2366" s="104" t="str">
        <f t="shared" si="1498"/>
        <v/>
      </c>
      <c r="AQ2366" s="121" t="str">
        <f t="shared" si="1514"/>
        <v/>
      </c>
      <c r="AS2366" s="88" t="str">
        <f t="shared" si="1499"/>
        <v/>
      </c>
      <c r="AT2366" s="68" t="str">
        <f t="shared" si="1515"/>
        <v/>
      </c>
      <c r="AU2366" s="68" t="str">
        <f t="shared" si="1516"/>
        <v/>
      </c>
      <c r="AV2366" s="68" t="str">
        <f t="shared" si="1517"/>
        <v/>
      </c>
      <c r="AW2366" s="88" t="str">
        <f t="shared" si="1500"/>
        <v/>
      </c>
      <c r="AZ2366" s="88" t="str">
        <f t="shared" si="1501"/>
        <v/>
      </c>
      <c r="BA2366" s="68" t="str">
        <f t="shared" si="1502"/>
        <v/>
      </c>
      <c r="BB2366" s="68" t="str">
        <f t="shared" si="1503"/>
        <v/>
      </c>
      <c r="BC2366" s="68" t="str">
        <f t="shared" si="1504"/>
        <v/>
      </c>
      <c r="BD2366" s="69" t="str">
        <f t="shared" si="1505"/>
        <v/>
      </c>
      <c r="BE2366" s="69" t="str">
        <f t="shared" si="1518"/>
        <v/>
      </c>
      <c r="BT2366" s="138" t="str">
        <f t="shared" ca="1" si="1519"/>
        <v/>
      </c>
      <c r="BU2366" s="139" t="str">
        <f t="shared" ca="1" si="1520"/>
        <v/>
      </c>
      <c r="BW2366" s="138" t="str">
        <f t="shared" si="1521"/>
        <v/>
      </c>
      <c r="BX2366" s="104" t="str">
        <f t="shared" si="1522"/>
        <v/>
      </c>
      <c r="BY2366" s="139" t="str">
        <f t="shared" si="1523"/>
        <v/>
      </c>
      <c r="CA2366" s="138" t="str">
        <f t="shared" si="1524"/>
        <v/>
      </c>
      <c r="CB2366" s="104" t="str">
        <f t="shared" si="1525"/>
        <v/>
      </c>
      <c r="CC2366" s="139" t="str">
        <f t="shared" si="1526"/>
        <v/>
      </c>
      <c r="CE2366" s="162" t="str">
        <f t="shared" si="1527"/>
        <v/>
      </c>
      <c r="CF2366" s="163" t="str">
        <f t="shared" si="1528"/>
        <v/>
      </c>
      <c r="CG2366" s="164" t="str">
        <f t="shared" si="1529"/>
        <v/>
      </c>
      <c r="CI2366" s="162" t="str">
        <f t="shared" si="1530"/>
        <v/>
      </c>
      <c r="CJ2366" s="163" t="str">
        <f t="shared" si="1533"/>
        <v/>
      </c>
      <c r="CK2366" s="164" t="str">
        <f t="shared" si="1534"/>
        <v/>
      </c>
      <c r="CM2366" s="169" t="str">
        <f t="shared" si="1531"/>
        <v/>
      </c>
      <c r="CN2366" s="139" t="str">
        <f t="shared" si="1532"/>
        <v/>
      </c>
      <c r="CP2366" s="41" t="str">
        <f>IF($CM2366="", "", COUNTIF($CM$11:$CM$3035, "&lt;"&amp;$CM2366)+1+COUNTIF($CM$11:$CM2366, $CM2366)-1)</f>
        <v/>
      </c>
    </row>
    <row r="2367" spans="1:94" x14ac:dyDescent="0.25">
      <c r="A2367" s="40"/>
      <c r="B2367" s="82" t="str">
        <f>IF($I2367="", "", IFERROR(INDEX('Job Database'!$AE$11:$AE$3035, MATCH($I2367, 'Job Database'!$X$11:$X$3035, 0)), ""))</f>
        <v/>
      </c>
      <c r="C2367" s="69" t="str">
        <f>IF($I2367="", "", IF(COUNTIF('Job Database'!$X$11:$X$3035, $I2367)=0, $AC$5, $AC$4))</f>
        <v/>
      </c>
      <c r="D2367" s="40"/>
      <c r="E2367" s="85" t="str">
        <f>IF($I2367="", "", IF(IFERROR(INDEX('Job Database'!$M$11:$M$3035, MATCH($I2367, 'Job Database'!$X$11:$X$3035, 0)), "")="", "", IFERROR(INDEX('Job Database'!$M$11:$M$3035, MATCH($I2367, 'Job Database'!$X$11:$X$3035, 0)), "")))</f>
        <v/>
      </c>
      <c r="F2367" s="40"/>
      <c r="G2367" s="88" t="str">
        <f t="shared" si="1506"/>
        <v/>
      </c>
      <c r="H2367" s="40"/>
      <c r="I2367" s="24"/>
      <c r="J2367" s="34"/>
      <c r="K2367" s="106"/>
      <c r="L2367" s="79"/>
      <c r="M2367" s="34"/>
      <c r="N2367" s="79"/>
      <c r="O2367" s="31"/>
      <c r="P2367" s="53"/>
      <c r="Q2367" s="40"/>
      <c r="S2367" s="41" t="str">
        <f t="shared" si="1494"/>
        <v/>
      </c>
      <c r="T2367" s="41" t="str">
        <f t="shared" si="1495"/>
        <v/>
      </c>
      <c r="U2367" s="41" t="str">
        <f t="shared" si="1507"/>
        <v/>
      </c>
      <c r="W2367" s="74" t="str">
        <f>IF('Job Database'!$X2367="", "", 'Job Database'!$X2367)</f>
        <v/>
      </c>
      <c r="Y2367" s="41" t="str">
        <f>IF($W2367="", "", IF(COUNTIF($I$11:$I$3035, $W2367)&gt;0, "", MAX($Y$10:$Y2366)+1))</f>
        <v/>
      </c>
      <c r="Z2367" s="41">
        <v>2357</v>
      </c>
      <c r="AA2367" s="58" t="str">
        <f t="shared" si="1508"/>
        <v/>
      </c>
      <c r="AC2367" s="41" t="str">
        <f t="shared" si="1496"/>
        <v/>
      </c>
      <c r="AE2367" s="41" t="str">
        <f t="shared" si="1509"/>
        <v/>
      </c>
      <c r="AJ2367" s="154" t="str">
        <f t="shared" si="1510"/>
        <v/>
      </c>
      <c r="AL2367" s="120" t="str">
        <f t="shared" si="1511"/>
        <v/>
      </c>
      <c r="AM2367" s="104" t="str">
        <f t="shared" si="1512"/>
        <v/>
      </c>
      <c r="AN2367" s="104" t="str">
        <f t="shared" si="1513"/>
        <v/>
      </c>
      <c r="AO2367" s="104" t="str">
        <f t="shared" si="1497"/>
        <v/>
      </c>
      <c r="AP2367" s="104" t="str">
        <f t="shared" si="1498"/>
        <v/>
      </c>
      <c r="AQ2367" s="121" t="str">
        <f t="shared" si="1514"/>
        <v/>
      </c>
      <c r="AS2367" s="88" t="str">
        <f t="shared" si="1499"/>
        <v/>
      </c>
      <c r="AT2367" s="68" t="str">
        <f t="shared" si="1515"/>
        <v/>
      </c>
      <c r="AU2367" s="68" t="str">
        <f t="shared" si="1516"/>
        <v/>
      </c>
      <c r="AV2367" s="68" t="str">
        <f t="shared" si="1517"/>
        <v/>
      </c>
      <c r="AW2367" s="88" t="str">
        <f t="shared" si="1500"/>
        <v/>
      </c>
      <c r="AZ2367" s="88" t="str">
        <f t="shared" si="1501"/>
        <v/>
      </c>
      <c r="BA2367" s="68" t="str">
        <f t="shared" si="1502"/>
        <v/>
      </c>
      <c r="BB2367" s="68" t="str">
        <f t="shared" si="1503"/>
        <v/>
      </c>
      <c r="BC2367" s="68" t="str">
        <f t="shared" si="1504"/>
        <v/>
      </c>
      <c r="BD2367" s="69" t="str">
        <f t="shared" si="1505"/>
        <v/>
      </c>
      <c r="BE2367" s="69" t="str">
        <f t="shared" si="1518"/>
        <v/>
      </c>
      <c r="BT2367" s="138" t="str">
        <f t="shared" ca="1" si="1519"/>
        <v/>
      </c>
      <c r="BU2367" s="139" t="str">
        <f t="shared" ca="1" si="1520"/>
        <v/>
      </c>
      <c r="BW2367" s="138" t="str">
        <f t="shared" si="1521"/>
        <v/>
      </c>
      <c r="BX2367" s="104" t="str">
        <f t="shared" si="1522"/>
        <v/>
      </c>
      <c r="BY2367" s="139" t="str">
        <f t="shared" si="1523"/>
        <v/>
      </c>
      <c r="CA2367" s="138" t="str">
        <f t="shared" si="1524"/>
        <v/>
      </c>
      <c r="CB2367" s="104" t="str">
        <f t="shared" si="1525"/>
        <v/>
      </c>
      <c r="CC2367" s="139" t="str">
        <f t="shared" si="1526"/>
        <v/>
      </c>
      <c r="CE2367" s="162" t="str">
        <f t="shared" si="1527"/>
        <v/>
      </c>
      <c r="CF2367" s="163" t="str">
        <f t="shared" si="1528"/>
        <v/>
      </c>
      <c r="CG2367" s="164" t="str">
        <f t="shared" si="1529"/>
        <v/>
      </c>
      <c r="CI2367" s="162" t="str">
        <f t="shared" si="1530"/>
        <v/>
      </c>
      <c r="CJ2367" s="163" t="str">
        <f t="shared" si="1533"/>
        <v/>
      </c>
      <c r="CK2367" s="164" t="str">
        <f t="shared" si="1534"/>
        <v/>
      </c>
      <c r="CM2367" s="169" t="str">
        <f t="shared" si="1531"/>
        <v/>
      </c>
      <c r="CN2367" s="139" t="str">
        <f t="shared" si="1532"/>
        <v/>
      </c>
      <c r="CP2367" s="41" t="str">
        <f>IF($CM2367="", "", COUNTIF($CM$11:$CM$3035, "&lt;"&amp;$CM2367)+1+COUNTIF($CM$11:$CM2367, $CM2367)-1)</f>
        <v/>
      </c>
    </row>
    <row r="2368" spans="1:94" x14ac:dyDescent="0.25">
      <c r="A2368" s="40"/>
      <c r="B2368" s="82" t="str">
        <f>IF($I2368="", "", IFERROR(INDEX('Job Database'!$AE$11:$AE$3035, MATCH($I2368, 'Job Database'!$X$11:$X$3035, 0)), ""))</f>
        <v/>
      </c>
      <c r="C2368" s="69" t="str">
        <f>IF($I2368="", "", IF(COUNTIF('Job Database'!$X$11:$X$3035, $I2368)=0, $AC$5, $AC$4))</f>
        <v/>
      </c>
      <c r="D2368" s="40"/>
      <c r="E2368" s="85" t="str">
        <f>IF($I2368="", "", IF(IFERROR(INDEX('Job Database'!$M$11:$M$3035, MATCH($I2368, 'Job Database'!$X$11:$X$3035, 0)), "")="", "", IFERROR(INDEX('Job Database'!$M$11:$M$3035, MATCH($I2368, 'Job Database'!$X$11:$X$3035, 0)), "")))</f>
        <v/>
      </c>
      <c r="F2368" s="40"/>
      <c r="G2368" s="88" t="str">
        <f t="shared" si="1506"/>
        <v/>
      </c>
      <c r="H2368" s="40"/>
      <c r="I2368" s="24"/>
      <c r="J2368" s="34"/>
      <c r="K2368" s="106"/>
      <c r="L2368" s="79"/>
      <c r="M2368" s="34"/>
      <c r="N2368" s="79"/>
      <c r="O2368" s="31"/>
      <c r="P2368" s="53"/>
      <c r="Q2368" s="40"/>
      <c r="S2368" s="41" t="str">
        <f t="shared" si="1494"/>
        <v/>
      </c>
      <c r="T2368" s="41" t="str">
        <f t="shared" si="1495"/>
        <v/>
      </c>
      <c r="U2368" s="41" t="str">
        <f t="shared" si="1507"/>
        <v/>
      </c>
      <c r="W2368" s="74" t="str">
        <f>IF('Job Database'!$X2368="", "", 'Job Database'!$X2368)</f>
        <v/>
      </c>
      <c r="Y2368" s="41" t="str">
        <f>IF($W2368="", "", IF(COUNTIF($I$11:$I$3035, $W2368)&gt;0, "", MAX($Y$10:$Y2367)+1))</f>
        <v/>
      </c>
      <c r="Z2368" s="41">
        <v>2358</v>
      </c>
      <c r="AA2368" s="58" t="str">
        <f t="shared" si="1508"/>
        <v/>
      </c>
      <c r="AC2368" s="41" t="str">
        <f t="shared" si="1496"/>
        <v/>
      </c>
      <c r="AE2368" s="41" t="str">
        <f t="shared" si="1509"/>
        <v/>
      </c>
      <c r="AJ2368" s="154" t="str">
        <f t="shared" si="1510"/>
        <v/>
      </c>
      <c r="AL2368" s="120" t="str">
        <f t="shared" si="1511"/>
        <v/>
      </c>
      <c r="AM2368" s="104" t="str">
        <f t="shared" si="1512"/>
        <v/>
      </c>
      <c r="AN2368" s="104" t="str">
        <f t="shared" si="1513"/>
        <v/>
      </c>
      <c r="AO2368" s="104" t="str">
        <f t="shared" si="1497"/>
        <v/>
      </c>
      <c r="AP2368" s="104" t="str">
        <f t="shared" si="1498"/>
        <v/>
      </c>
      <c r="AQ2368" s="121" t="str">
        <f t="shared" si="1514"/>
        <v/>
      </c>
      <c r="AS2368" s="88" t="str">
        <f t="shared" si="1499"/>
        <v/>
      </c>
      <c r="AT2368" s="68" t="str">
        <f t="shared" si="1515"/>
        <v/>
      </c>
      <c r="AU2368" s="68" t="str">
        <f t="shared" si="1516"/>
        <v/>
      </c>
      <c r="AV2368" s="68" t="str">
        <f t="shared" si="1517"/>
        <v/>
      </c>
      <c r="AW2368" s="88" t="str">
        <f t="shared" si="1500"/>
        <v/>
      </c>
      <c r="AZ2368" s="88" t="str">
        <f t="shared" si="1501"/>
        <v/>
      </c>
      <c r="BA2368" s="68" t="str">
        <f t="shared" si="1502"/>
        <v/>
      </c>
      <c r="BB2368" s="68" t="str">
        <f t="shared" si="1503"/>
        <v/>
      </c>
      <c r="BC2368" s="68" t="str">
        <f t="shared" si="1504"/>
        <v/>
      </c>
      <c r="BD2368" s="69" t="str">
        <f t="shared" si="1505"/>
        <v/>
      </c>
      <c r="BE2368" s="69" t="str">
        <f t="shared" si="1518"/>
        <v/>
      </c>
      <c r="BT2368" s="138" t="str">
        <f t="shared" ca="1" si="1519"/>
        <v/>
      </c>
      <c r="BU2368" s="139" t="str">
        <f t="shared" ca="1" si="1520"/>
        <v/>
      </c>
      <c r="BW2368" s="138" t="str">
        <f t="shared" si="1521"/>
        <v/>
      </c>
      <c r="BX2368" s="104" t="str">
        <f t="shared" si="1522"/>
        <v/>
      </c>
      <c r="BY2368" s="139" t="str">
        <f t="shared" si="1523"/>
        <v/>
      </c>
      <c r="CA2368" s="138" t="str">
        <f t="shared" si="1524"/>
        <v/>
      </c>
      <c r="CB2368" s="104" t="str">
        <f t="shared" si="1525"/>
        <v/>
      </c>
      <c r="CC2368" s="139" t="str">
        <f t="shared" si="1526"/>
        <v/>
      </c>
      <c r="CE2368" s="162" t="str">
        <f t="shared" si="1527"/>
        <v/>
      </c>
      <c r="CF2368" s="163" t="str">
        <f t="shared" si="1528"/>
        <v/>
      </c>
      <c r="CG2368" s="164" t="str">
        <f t="shared" si="1529"/>
        <v/>
      </c>
      <c r="CI2368" s="162" t="str">
        <f t="shared" si="1530"/>
        <v/>
      </c>
      <c r="CJ2368" s="163" t="str">
        <f t="shared" si="1533"/>
        <v/>
      </c>
      <c r="CK2368" s="164" t="str">
        <f t="shared" si="1534"/>
        <v/>
      </c>
      <c r="CM2368" s="169" t="str">
        <f t="shared" si="1531"/>
        <v/>
      </c>
      <c r="CN2368" s="139" t="str">
        <f t="shared" si="1532"/>
        <v/>
      </c>
      <c r="CP2368" s="41" t="str">
        <f>IF($CM2368="", "", COUNTIF($CM$11:$CM$3035, "&lt;"&amp;$CM2368)+1+COUNTIF($CM$11:$CM2368, $CM2368)-1)</f>
        <v/>
      </c>
    </row>
    <row r="2369" spans="1:94" x14ac:dyDescent="0.25">
      <c r="A2369" s="40"/>
      <c r="B2369" s="82" t="str">
        <f>IF($I2369="", "", IFERROR(INDEX('Job Database'!$AE$11:$AE$3035, MATCH($I2369, 'Job Database'!$X$11:$X$3035, 0)), ""))</f>
        <v/>
      </c>
      <c r="C2369" s="69" t="str">
        <f>IF($I2369="", "", IF(COUNTIF('Job Database'!$X$11:$X$3035, $I2369)=0, $AC$5, $AC$4))</f>
        <v/>
      </c>
      <c r="D2369" s="40"/>
      <c r="E2369" s="85" t="str">
        <f>IF($I2369="", "", IF(IFERROR(INDEX('Job Database'!$M$11:$M$3035, MATCH($I2369, 'Job Database'!$X$11:$X$3035, 0)), "")="", "", IFERROR(INDEX('Job Database'!$M$11:$M$3035, MATCH($I2369, 'Job Database'!$X$11:$X$3035, 0)), "")))</f>
        <v/>
      </c>
      <c r="F2369" s="40"/>
      <c r="G2369" s="88" t="str">
        <f t="shared" si="1506"/>
        <v/>
      </c>
      <c r="H2369" s="40"/>
      <c r="I2369" s="24"/>
      <c r="J2369" s="34"/>
      <c r="K2369" s="106"/>
      <c r="L2369" s="79"/>
      <c r="M2369" s="34"/>
      <c r="N2369" s="79"/>
      <c r="O2369" s="31"/>
      <c r="P2369" s="53"/>
      <c r="Q2369" s="40"/>
      <c r="S2369" s="41" t="str">
        <f t="shared" si="1494"/>
        <v/>
      </c>
      <c r="T2369" s="41" t="str">
        <f t="shared" si="1495"/>
        <v/>
      </c>
      <c r="U2369" s="41" t="str">
        <f t="shared" si="1507"/>
        <v/>
      </c>
      <c r="W2369" s="74" t="str">
        <f>IF('Job Database'!$X2369="", "", 'Job Database'!$X2369)</f>
        <v/>
      </c>
      <c r="Y2369" s="41" t="str">
        <f>IF($W2369="", "", IF(COUNTIF($I$11:$I$3035, $W2369)&gt;0, "", MAX($Y$10:$Y2368)+1))</f>
        <v/>
      </c>
      <c r="Z2369" s="41">
        <v>2359</v>
      </c>
      <c r="AA2369" s="58" t="str">
        <f t="shared" si="1508"/>
        <v/>
      </c>
      <c r="AC2369" s="41" t="str">
        <f t="shared" si="1496"/>
        <v/>
      </c>
      <c r="AE2369" s="41" t="str">
        <f t="shared" si="1509"/>
        <v/>
      </c>
      <c r="AJ2369" s="154" t="str">
        <f t="shared" si="1510"/>
        <v/>
      </c>
      <c r="AL2369" s="120" t="str">
        <f t="shared" si="1511"/>
        <v/>
      </c>
      <c r="AM2369" s="104" t="str">
        <f t="shared" si="1512"/>
        <v/>
      </c>
      <c r="AN2369" s="104" t="str">
        <f t="shared" si="1513"/>
        <v/>
      </c>
      <c r="AO2369" s="104" t="str">
        <f t="shared" si="1497"/>
        <v/>
      </c>
      <c r="AP2369" s="104" t="str">
        <f t="shared" si="1498"/>
        <v/>
      </c>
      <c r="AQ2369" s="121" t="str">
        <f t="shared" si="1514"/>
        <v/>
      </c>
      <c r="AS2369" s="88" t="str">
        <f t="shared" si="1499"/>
        <v/>
      </c>
      <c r="AT2369" s="68" t="str">
        <f t="shared" si="1515"/>
        <v/>
      </c>
      <c r="AU2369" s="68" t="str">
        <f t="shared" si="1516"/>
        <v/>
      </c>
      <c r="AV2369" s="68" t="str">
        <f t="shared" si="1517"/>
        <v/>
      </c>
      <c r="AW2369" s="88" t="str">
        <f t="shared" si="1500"/>
        <v/>
      </c>
      <c r="AZ2369" s="88" t="str">
        <f t="shared" si="1501"/>
        <v/>
      </c>
      <c r="BA2369" s="68" t="str">
        <f t="shared" si="1502"/>
        <v/>
      </c>
      <c r="BB2369" s="68" t="str">
        <f t="shared" si="1503"/>
        <v/>
      </c>
      <c r="BC2369" s="68" t="str">
        <f t="shared" si="1504"/>
        <v/>
      </c>
      <c r="BD2369" s="69" t="str">
        <f t="shared" si="1505"/>
        <v/>
      </c>
      <c r="BE2369" s="69" t="str">
        <f t="shared" si="1518"/>
        <v/>
      </c>
      <c r="BT2369" s="138" t="str">
        <f t="shared" ca="1" si="1519"/>
        <v/>
      </c>
      <c r="BU2369" s="139" t="str">
        <f t="shared" ca="1" si="1520"/>
        <v/>
      </c>
      <c r="BW2369" s="138" t="str">
        <f t="shared" si="1521"/>
        <v/>
      </c>
      <c r="BX2369" s="104" t="str">
        <f t="shared" si="1522"/>
        <v/>
      </c>
      <c r="BY2369" s="139" t="str">
        <f t="shared" si="1523"/>
        <v/>
      </c>
      <c r="CA2369" s="138" t="str">
        <f t="shared" si="1524"/>
        <v/>
      </c>
      <c r="CB2369" s="104" t="str">
        <f t="shared" si="1525"/>
        <v/>
      </c>
      <c r="CC2369" s="139" t="str">
        <f t="shared" si="1526"/>
        <v/>
      </c>
      <c r="CE2369" s="162" t="str">
        <f t="shared" si="1527"/>
        <v/>
      </c>
      <c r="CF2369" s="163" t="str">
        <f t="shared" si="1528"/>
        <v/>
      </c>
      <c r="CG2369" s="164" t="str">
        <f t="shared" si="1529"/>
        <v/>
      </c>
      <c r="CI2369" s="162" t="str">
        <f t="shared" si="1530"/>
        <v/>
      </c>
      <c r="CJ2369" s="163" t="str">
        <f t="shared" si="1533"/>
        <v/>
      </c>
      <c r="CK2369" s="164" t="str">
        <f t="shared" si="1534"/>
        <v/>
      </c>
      <c r="CM2369" s="169" t="str">
        <f t="shared" si="1531"/>
        <v/>
      </c>
      <c r="CN2369" s="139" t="str">
        <f t="shared" si="1532"/>
        <v/>
      </c>
      <c r="CP2369" s="41" t="str">
        <f>IF($CM2369="", "", COUNTIF($CM$11:$CM$3035, "&lt;"&amp;$CM2369)+1+COUNTIF($CM$11:$CM2369, $CM2369)-1)</f>
        <v/>
      </c>
    </row>
    <row r="2370" spans="1:94" x14ac:dyDescent="0.25">
      <c r="A2370" s="40"/>
      <c r="B2370" s="82" t="str">
        <f>IF($I2370="", "", IFERROR(INDEX('Job Database'!$AE$11:$AE$3035, MATCH($I2370, 'Job Database'!$X$11:$X$3035, 0)), ""))</f>
        <v/>
      </c>
      <c r="C2370" s="69" t="str">
        <f>IF($I2370="", "", IF(COUNTIF('Job Database'!$X$11:$X$3035, $I2370)=0, $AC$5, $AC$4))</f>
        <v/>
      </c>
      <c r="D2370" s="40"/>
      <c r="E2370" s="85" t="str">
        <f>IF($I2370="", "", IF(IFERROR(INDEX('Job Database'!$M$11:$M$3035, MATCH($I2370, 'Job Database'!$X$11:$X$3035, 0)), "")="", "", IFERROR(INDEX('Job Database'!$M$11:$M$3035, MATCH($I2370, 'Job Database'!$X$11:$X$3035, 0)), "")))</f>
        <v/>
      </c>
      <c r="F2370" s="40"/>
      <c r="G2370" s="88" t="str">
        <f t="shared" si="1506"/>
        <v/>
      </c>
      <c r="H2370" s="40"/>
      <c r="I2370" s="24"/>
      <c r="J2370" s="34"/>
      <c r="K2370" s="106"/>
      <c r="L2370" s="79"/>
      <c r="M2370" s="34"/>
      <c r="N2370" s="79"/>
      <c r="O2370" s="31"/>
      <c r="P2370" s="53"/>
      <c r="Q2370" s="40"/>
      <c r="S2370" s="41" t="str">
        <f t="shared" si="1494"/>
        <v/>
      </c>
      <c r="T2370" s="41" t="str">
        <f t="shared" si="1495"/>
        <v/>
      </c>
      <c r="U2370" s="41" t="str">
        <f t="shared" si="1507"/>
        <v/>
      </c>
      <c r="W2370" s="74" t="str">
        <f>IF('Job Database'!$X2370="", "", 'Job Database'!$X2370)</f>
        <v/>
      </c>
      <c r="Y2370" s="41" t="str">
        <f>IF($W2370="", "", IF(COUNTIF($I$11:$I$3035, $W2370)&gt;0, "", MAX($Y$10:$Y2369)+1))</f>
        <v/>
      </c>
      <c r="Z2370" s="41">
        <v>2360</v>
      </c>
      <c r="AA2370" s="58" t="str">
        <f t="shared" si="1508"/>
        <v/>
      </c>
      <c r="AC2370" s="41" t="str">
        <f t="shared" si="1496"/>
        <v/>
      </c>
      <c r="AE2370" s="41" t="str">
        <f t="shared" si="1509"/>
        <v/>
      </c>
      <c r="AJ2370" s="154" t="str">
        <f t="shared" si="1510"/>
        <v/>
      </c>
      <c r="AL2370" s="120" t="str">
        <f t="shared" si="1511"/>
        <v/>
      </c>
      <c r="AM2370" s="104" t="str">
        <f t="shared" si="1512"/>
        <v/>
      </c>
      <c r="AN2370" s="104" t="str">
        <f t="shared" si="1513"/>
        <v/>
      </c>
      <c r="AO2370" s="104" t="str">
        <f t="shared" si="1497"/>
        <v/>
      </c>
      <c r="AP2370" s="104" t="str">
        <f t="shared" si="1498"/>
        <v/>
      </c>
      <c r="AQ2370" s="121" t="str">
        <f t="shared" si="1514"/>
        <v/>
      </c>
      <c r="AS2370" s="88" t="str">
        <f t="shared" si="1499"/>
        <v/>
      </c>
      <c r="AT2370" s="68" t="str">
        <f t="shared" si="1515"/>
        <v/>
      </c>
      <c r="AU2370" s="68" t="str">
        <f t="shared" si="1516"/>
        <v/>
      </c>
      <c r="AV2370" s="68" t="str">
        <f t="shared" si="1517"/>
        <v/>
      </c>
      <c r="AW2370" s="88" t="str">
        <f t="shared" si="1500"/>
        <v/>
      </c>
      <c r="AZ2370" s="88" t="str">
        <f t="shared" si="1501"/>
        <v/>
      </c>
      <c r="BA2370" s="68" t="str">
        <f t="shared" si="1502"/>
        <v/>
      </c>
      <c r="BB2370" s="68" t="str">
        <f t="shared" si="1503"/>
        <v/>
      </c>
      <c r="BC2370" s="68" t="str">
        <f t="shared" si="1504"/>
        <v/>
      </c>
      <c r="BD2370" s="69" t="str">
        <f t="shared" si="1505"/>
        <v/>
      </c>
      <c r="BE2370" s="69" t="str">
        <f t="shared" si="1518"/>
        <v/>
      </c>
      <c r="BT2370" s="138" t="str">
        <f t="shared" ca="1" si="1519"/>
        <v/>
      </c>
      <c r="BU2370" s="139" t="str">
        <f t="shared" ca="1" si="1520"/>
        <v/>
      </c>
      <c r="BW2370" s="138" t="str">
        <f t="shared" si="1521"/>
        <v/>
      </c>
      <c r="BX2370" s="104" t="str">
        <f t="shared" si="1522"/>
        <v/>
      </c>
      <c r="BY2370" s="139" t="str">
        <f t="shared" si="1523"/>
        <v/>
      </c>
      <c r="CA2370" s="138" t="str">
        <f t="shared" si="1524"/>
        <v/>
      </c>
      <c r="CB2370" s="104" t="str">
        <f t="shared" si="1525"/>
        <v/>
      </c>
      <c r="CC2370" s="139" t="str">
        <f t="shared" si="1526"/>
        <v/>
      </c>
      <c r="CE2370" s="162" t="str">
        <f t="shared" si="1527"/>
        <v/>
      </c>
      <c r="CF2370" s="163" t="str">
        <f t="shared" si="1528"/>
        <v/>
      </c>
      <c r="CG2370" s="164" t="str">
        <f t="shared" si="1529"/>
        <v/>
      </c>
      <c r="CI2370" s="162" t="str">
        <f t="shared" si="1530"/>
        <v/>
      </c>
      <c r="CJ2370" s="163" t="str">
        <f t="shared" si="1533"/>
        <v/>
      </c>
      <c r="CK2370" s="164" t="str">
        <f t="shared" si="1534"/>
        <v/>
      </c>
      <c r="CM2370" s="169" t="str">
        <f t="shared" si="1531"/>
        <v/>
      </c>
      <c r="CN2370" s="139" t="str">
        <f t="shared" si="1532"/>
        <v/>
      </c>
      <c r="CP2370" s="41" t="str">
        <f>IF($CM2370="", "", COUNTIF($CM$11:$CM$3035, "&lt;"&amp;$CM2370)+1+COUNTIF($CM$11:$CM2370, $CM2370)-1)</f>
        <v/>
      </c>
    </row>
    <row r="2371" spans="1:94" x14ac:dyDescent="0.25">
      <c r="A2371" s="40"/>
      <c r="B2371" s="82" t="str">
        <f>IF($I2371="", "", IFERROR(INDEX('Job Database'!$AE$11:$AE$3035, MATCH($I2371, 'Job Database'!$X$11:$X$3035, 0)), ""))</f>
        <v/>
      </c>
      <c r="C2371" s="69" t="str">
        <f>IF($I2371="", "", IF(COUNTIF('Job Database'!$X$11:$X$3035, $I2371)=0, $AC$5, $AC$4))</f>
        <v/>
      </c>
      <c r="D2371" s="40"/>
      <c r="E2371" s="85" t="str">
        <f>IF($I2371="", "", IF(IFERROR(INDEX('Job Database'!$M$11:$M$3035, MATCH($I2371, 'Job Database'!$X$11:$X$3035, 0)), "")="", "", IFERROR(INDEX('Job Database'!$M$11:$M$3035, MATCH($I2371, 'Job Database'!$X$11:$X$3035, 0)), "")))</f>
        <v/>
      </c>
      <c r="F2371" s="40"/>
      <c r="G2371" s="88" t="str">
        <f t="shared" si="1506"/>
        <v/>
      </c>
      <c r="H2371" s="40"/>
      <c r="I2371" s="24"/>
      <c r="J2371" s="34"/>
      <c r="K2371" s="106"/>
      <c r="L2371" s="79"/>
      <c r="M2371" s="34"/>
      <c r="N2371" s="79"/>
      <c r="O2371" s="31"/>
      <c r="P2371" s="53"/>
      <c r="Q2371" s="40"/>
      <c r="S2371" s="41" t="str">
        <f t="shared" si="1494"/>
        <v/>
      </c>
      <c r="T2371" s="41" t="str">
        <f t="shared" si="1495"/>
        <v/>
      </c>
      <c r="U2371" s="41" t="str">
        <f t="shared" si="1507"/>
        <v/>
      </c>
      <c r="W2371" s="74" t="str">
        <f>IF('Job Database'!$X2371="", "", 'Job Database'!$X2371)</f>
        <v/>
      </c>
      <c r="Y2371" s="41" t="str">
        <f>IF($W2371="", "", IF(COUNTIF($I$11:$I$3035, $W2371)&gt;0, "", MAX($Y$10:$Y2370)+1))</f>
        <v/>
      </c>
      <c r="Z2371" s="41">
        <v>2361</v>
      </c>
      <c r="AA2371" s="58" t="str">
        <f t="shared" si="1508"/>
        <v/>
      </c>
      <c r="AC2371" s="41" t="str">
        <f t="shared" si="1496"/>
        <v/>
      </c>
      <c r="AE2371" s="41" t="str">
        <f t="shared" si="1509"/>
        <v/>
      </c>
      <c r="AJ2371" s="154" t="str">
        <f t="shared" si="1510"/>
        <v/>
      </c>
      <c r="AL2371" s="120" t="str">
        <f t="shared" si="1511"/>
        <v/>
      </c>
      <c r="AM2371" s="104" t="str">
        <f t="shared" si="1512"/>
        <v/>
      </c>
      <c r="AN2371" s="104" t="str">
        <f t="shared" si="1513"/>
        <v/>
      </c>
      <c r="AO2371" s="104" t="str">
        <f t="shared" si="1497"/>
        <v/>
      </c>
      <c r="AP2371" s="104" t="str">
        <f t="shared" si="1498"/>
        <v/>
      </c>
      <c r="AQ2371" s="121" t="str">
        <f t="shared" si="1514"/>
        <v/>
      </c>
      <c r="AS2371" s="88" t="str">
        <f t="shared" si="1499"/>
        <v/>
      </c>
      <c r="AT2371" s="68" t="str">
        <f t="shared" si="1515"/>
        <v/>
      </c>
      <c r="AU2371" s="68" t="str">
        <f t="shared" si="1516"/>
        <v/>
      </c>
      <c r="AV2371" s="68" t="str">
        <f t="shared" si="1517"/>
        <v/>
      </c>
      <c r="AW2371" s="88" t="str">
        <f t="shared" si="1500"/>
        <v/>
      </c>
      <c r="AZ2371" s="88" t="str">
        <f t="shared" si="1501"/>
        <v/>
      </c>
      <c r="BA2371" s="68" t="str">
        <f t="shared" si="1502"/>
        <v/>
      </c>
      <c r="BB2371" s="68" t="str">
        <f t="shared" si="1503"/>
        <v/>
      </c>
      <c r="BC2371" s="68" t="str">
        <f t="shared" si="1504"/>
        <v/>
      </c>
      <c r="BD2371" s="69" t="str">
        <f t="shared" si="1505"/>
        <v/>
      </c>
      <c r="BE2371" s="69" t="str">
        <f t="shared" si="1518"/>
        <v/>
      </c>
      <c r="BT2371" s="138" t="str">
        <f t="shared" ca="1" si="1519"/>
        <v/>
      </c>
      <c r="BU2371" s="139" t="str">
        <f t="shared" ca="1" si="1520"/>
        <v/>
      </c>
      <c r="BW2371" s="138" t="str">
        <f t="shared" si="1521"/>
        <v/>
      </c>
      <c r="BX2371" s="104" t="str">
        <f t="shared" si="1522"/>
        <v/>
      </c>
      <c r="BY2371" s="139" t="str">
        <f t="shared" si="1523"/>
        <v/>
      </c>
      <c r="CA2371" s="138" t="str">
        <f t="shared" si="1524"/>
        <v/>
      </c>
      <c r="CB2371" s="104" t="str">
        <f t="shared" si="1525"/>
        <v/>
      </c>
      <c r="CC2371" s="139" t="str">
        <f t="shared" si="1526"/>
        <v/>
      </c>
      <c r="CE2371" s="162" t="str">
        <f t="shared" si="1527"/>
        <v/>
      </c>
      <c r="CF2371" s="163" t="str">
        <f t="shared" si="1528"/>
        <v/>
      </c>
      <c r="CG2371" s="164" t="str">
        <f t="shared" si="1529"/>
        <v/>
      </c>
      <c r="CI2371" s="162" t="str">
        <f t="shared" si="1530"/>
        <v/>
      </c>
      <c r="CJ2371" s="163" t="str">
        <f t="shared" si="1533"/>
        <v/>
      </c>
      <c r="CK2371" s="164" t="str">
        <f t="shared" si="1534"/>
        <v/>
      </c>
      <c r="CM2371" s="169" t="str">
        <f t="shared" si="1531"/>
        <v/>
      </c>
      <c r="CN2371" s="139" t="str">
        <f t="shared" si="1532"/>
        <v/>
      </c>
      <c r="CP2371" s="41" t="str">
        <f>IF($CM2371="", "", COUNTIF($CM$11:$CM$3035, "&lt;"&amp;$CM2371)+1+COUNTIF($CM$11:$CM2371, $CM2371)-1)</f>
        <v/>
      </c>
    </row>
    <row r="2372" spans="1:94" x14ac:dyDescent="0.25">
      <c r="A2372" s="40"/>
      <c r="B2372" s="82" t="str">
        <f>IF($I2372="", "", IFERROR(INDEX('Job Database'!$AE$11:$AE$3035, MATCH($I2372, 'Job Database'!$X$11:$X$3035, 0)), ""))</f>
        <v/>
      </c>
      <c r="C2372" s="69" t="str">
        <f>IF($I2372="", "", IF(COUNTIF('Job Database'!$X$11:$X$3035, $I2372)=0, $AC$5, $AC$4))</f>
        <v/>
      </c>
      <c r="D2372" s="40"/>
      <c r="E2372" s="85" t="str">
        <f>IF($I2372="", "", IF(IFERROR(INDEX('Job Database'!$M$11:$M$3035, MATCH($I2372, 'Job Database'!$X$11:$X$3035, 0)), "")="", "", IFERROR(INDEX('Job Database'!$M$11:$M$3035, MATCH($I2372, 'Job Database'!$X$11:$X$3035, 0)), "")))</f>
        <v/>
      </c>
      <c r="F2372" s="40"/>
      <c r="G2372" s="88" t="str">
        <f t="shared" si="1506"/>
        <v/>
      </c>
      <c r="H2372" s="40"/>
      <c r="I2372" s="24"/>
      <c r="J2372" s="34"/>
      <c r="K2372" s="106"/>
      <c r="L2372" s="79"/>
      <c r="M2372" s="34"/>
      <c r="N2372" s="79"/>
      <c r="O2372" s="31"/>
      <c r="P2372" s="53"/>
      <c r="Q2372" s="40"/>
      <c r="S2372" s="41" t="str">
        <f t="shared" si="1494"/>
        <v/>
      </c>
      <c r="T2372" s="41" t="str">
        <f t="shared" si="1495"/>
        <v/>
      </c>
      <c r="U2372" s="41" t="str">
        <f t="shared" si="1507"/>
        <v/>
      </c>
      <c r="W2372" s="74" t="str">
        <f>IF('Job Database'!$X2372="", "", 'Job Database'!$X2372)</f>
        <v/>
      </c>
      <c r="Y2372" s="41" t="str">
        <f>IF($W2372="", "", IF(COUNTIF($I$11:$I$3035, $W2372)&gt;0, "", MAX($Y$10:$Y2371)+1))</f>
        <v/>
      </c>
      <c r="Z2372" s="41">
        <v>2362</v>
      </c>
      <c r="AA2372" s="58" t="str">
        <f t="shared" si="1508"/>
        <v/>
      </c>
      <c r="AC2372" s="41" t="str">
        <f t="shared" si="1496"/>
        <v/>
      </c>
      <c r="AE2372" s="41" t="str">
        <f t="shared" si="1509"/>
        <v/>
      </c>
      <c r="AJ2372" s="154" t="str">
        <f t="shared" si="1510"/>
        <v/>
      </c>
      <c r="AL2372" s="120" t="str">
        <f t="shared" si="1511"/>
        <v/>
      </c>
      <c r="AM2372" s="104" t="str">
        <f t="shared" si="1512"/>
        <v/>
      </c>
      <c r="AN2372" s="104" t="str">
        <f t="shared" si="1513"/>
        <v/>
      </c>
      <c r="AO2372" s="104" t="str">
        <f t="shared" si="1497"/>
        <v/>
      </c>
      <c r="AP2372" s="104" t="str">
        <f t="shared" si="1498"/>
        <v/>
      </c>
      <c r="AQ2372" s="121" t="str">
        <f t="shared" si="1514"/>
        <v/>
      </c>
      <c r="AS2372" s="88" t="str">
        <f t="shared" si="1499"/>
        <v/>
      </c>
      <c r="AT2372" s="68" t="str">
        <f t="shared" si="1515"/>
        <v/>
      </c>
      <c r="AU2372" s="68" t="str">
        <f t="shared" si="1516"/>
        <v/>
      </c>
      <c r="AV2372" s="68" t="str">
        <f t="shared" si="1517"/>
        <v/>
      </c>
      <c r="AW2372" s="88" t="str">
        <f t="shared" si="1500"/>
        <v/>
      </c>
      <c r="AZ2372" s="88" t="str">
        <f t="shared" si="1501"/>
        <v/>
      </c>
      <c r="BA2372" s="68" t="str">
        <f t="shared" si="1502"/>
        <v/>
      </c>
      <c r="BB2372" s="68" t="str">
        <f t="shared" si="1503"/>
        <v/>
      </c>
      <c r="BC2372" s="68" t="str">
        <f t="shared" si="1504"/>
        <v/>
      </c>
      <c r="BD2372" s="69" t="str">
        <f t="shared" si="1505"/>
        <v/>
      </c>
      <c r="BE2372" s="69" t="str">
        <f t="shared" si="1518"/>
        <v/>
      </c>
      <c r="BT2372" s="138" t="str">
        <f t="shared" ca="1" si="1519"/>
        <v/>
      </c>
      <c r="BU2372" s="139" t="str">
        <f t="shared" ca="1" si="1520"/>
        <v/>
      </c>
      <c r="BW2372" s="138" t="str">
        <f t="shared" si="1521"/>
        <v/>
      </c>
      <c r="BX2372" s="104" t="str">
        <f t="shared" si="1522"/>
        <v/>
      </c>
      <c r="BY2372" s="139" t="str">
        <f t="shared" si="1523"/>
        <v/>
      </c>
      <c r="CA2372" s="138" t="str">
        <f t="shared" si="1524"/>
        <v/>
      </c>
      <c r="CB2372" s="104" t="str">
        <f t="shared" si="1525"/>
        <v/>
      </c>
      <c r="CC2372" s="139" t="str">
        <f t="shared" si="1526"/>
        <v/>
      </c>
      <c r="CE2372" s="162" t="str">
        <f t="shared" si="1527"/>
        <v/>
      </c>
      <c r="CF2372" s="163" t="str">
        <f t="shared" si="1528"/>
        <v/>
      </c>
      <c r="CG2372" s="164" t="str">
        <f t="shared" si="1529"/>
        <v/>
      </c>
      <c r="CI2372" s="162" t="str">
        <f t="shared" si="1530"/>
        <v/>
      </c>
      <c r="CJ2372" s="163" t="str">
        <f t="shared" si="1533"/>
        <v/>
      </c>
      <c r="CK2372" s="164" t="str">
        <f t="shared" si="1534"/>
        <v/>
      </c>
      <c r="CM2372" s="169" t="str">
        <f t="shared" si="1531"/>
        <v/>
      </c>
      <c r="CN2372" s="139" t="str">
        <f t="shared" si="1532"/>
        <v/>
      </c>
      <c r="CP2372" s="41" t="str">
        <f>IF($CM2372="", "", COUNTIF($CM$11:$CM$3035, "&lt;"&amp;$CM2372)+1+COUNTIF($CM$11:$CM2372, $CM2372)-1)</f>
        <v/>
      </c>
    </row>
    <row r="2373" spans="1:94" x14ac:dyDescent="0.25">
      <c r="A2373" s="40"/>
      <c r="B2373" s="82" t="str">
        <f>IF($I2373="", "", IFERROR(INDEX('Job Database'!$AE$11:$AE$3035, MATCH($I2373, 'Job Database'!$X$11:$X$3035, 0)), ""))</f>
        <v/>
      </c>
      <c r="C2373" s="69" t="str">
        <f>IF($I2373="", "", IF(COUNTIF('Job Database'!$X$11:$X$3035, $I2373)=0, $AC$5, $AC$4))</f>
        <v/>
      </c>
      <c r="D2373" s="40"/>
      <c r="E2373" s="85" t="str">
        <f>IF($I2373="", "", IF(IFERROR(INDEX('Job Database'!$M$11:$M$3035, MATCH($I2373, 'Job Database'!$X$11:$X$3035, 0)), "")="", "", IFERROR(INDEX('Job Database'!$M$11:$M$3035, MATCH($I2373, 'Job Database'!$X$11:$X$3035, 0)), "")))</f>
        <v/>
      </c>
      <c r="F2373" s="40"/>
      <c r="G2373" s="88" t="str">
        <f t="shared" si="1506"/>
        <v/>
      </c>
      <c r="H2373" s="40"/>
      <c r="I2373" s="24"/>
      <c r="J2373" s="34"/>
      <c r="K2373" s="106"/>
      <c r="L2373" s="79"/>
      <c r="M2373" s="34"/>
      <c r="N2373" s="79"/>
      <c r="O2373" s="31"/>
      <c r="P2373" s="53"/>
      <c r="Q2373" s="40"/>
      <c r="S2373" s="41" t="str">
        <f t="shared" si="1494"/>
        <v/>
      </c>
      <c r="T2373" s="41" t="str">
        <f t="shared" si="1495"/>
        <v/>
      </c>
      <c r="U2373" s="41" t="str">
        <f t="shared" si="1507"/>
        <v/>
      </c>
      <c r="W2373" s="74" t="str">
        <f>IF('Job Database'!$X2373="", "", 'Job Database'!$X2373)</f>
        <v/>
      </c>
      <c r="Y2373" s="41" t="str">
        <f>IF($W2373="", "", IF(COUNTIF($I$11:$I$3035, $W2373)&gt;0, "", MAX($Y$10:$Y2372)+1))</f>
        <v/>
      </c>
      <c r="Z2373" s="41">
        <v>2363</v>
      </c>
      <c r="AA2373" s="58" t="str">
        <f t="shared" si="1508"/>
        <v/>
      </c>
      <c r="AC2373" s="41" t="str">
        <f t="shared" si="1496"/>
        <v/>
      </c>
      <c r="AE2373" s="41" t="str">
        <f t="shared" si="1509"/>
        <v/>
      </c>
      <c r="AJ2373" s="154" t="str">
        <f t="shared" si="1510"/>
        <v/>
      </c>
      <c r="AL2373" s="120" t="str">
        <f t="shared" si="1511"/>
        <v/>
      </c>
      <c r="AM2373" s="104" t="str">
        <f t="shared" si="1512"/>
        <v/>
      </c>
      <c r="AN2373" s="104" t="str">
        <f t="shared" si="1513"/>
        <v/>
      </c>
      <c r="AO2373" s="104" t="str">
        <f t="shared" si="1497"/>
        <v/>
      </c>
      <c r="AP2373" s="104" t="str">
        <f t="shared" si="1498"/>
        <v/>
      </c>
      <c r="AQ2373" s="121" t="str">
        <f t="shared" si="1514"/>
        <v/>
      </c>
      <c r="AS2373" s="88" t="str">
        <f t="shared" si="1499"/>
        <v/>
      </c>
      <c r="AT2373" s="68" t="str">
        <f t="shared" si="1515"/>
        <v/>
      </c>
      <c r="AU2373" s="68" t="str">
        <f t="shared" si="1516"/>
        <v/>
      </c>
      <c r="AV2373" s="68" t="str">
        <f t="shared" si="1517"/>
        <v/>
      </c>
      <c r="AW2373" s="88" t="str">
        <f t="shared" si="1500"/>
        <v/>
      </c>
      <c r="AZ2373" s="88" t="str">
        <f t="shared" si="1501"/>
        <v/>
      </c>
      <c r="BA2373" s="68" t="str">
        <f t="shared" si="1502"/>
        <v/>
      </c>
      <c r="BB2373" s="68" t="str">
        <f t="shared" si="1503"/>
        <v/>
      </c>
      <c r="BC2373" s="68" t="str">
        <f t="shared" si="1504"/>
        <v/>
      </c>
      <c r="BD2373" s="69" t="str">
        <f t="shared" si="1505"/>
        <v/>
      </c>
      <c r="BE2373" s="69" t="str">
        <f t="shared" si="1518"/>
        <v/>
      </c>
      <c r="BT2373" s="138" t="str">
        <f t="shared" ca="1" si="1519"/>
        <v/>
      </c>
      <c r="BU2373" s="139" t="str">
        <f t="shared" ca="1" si="1520"/>
        <v/>
      </c>
      <c r="BW2373" s="138" t="str">
        <f t="shared" si="1521"/>
        <v/>
      </c>
      <c r="BX2373" s="104" t="str">
        <f t="shared" si="1522"/>
        <v/>
      </c>
      <c r="BY2373" s="139" t="str">
        <f t="shared" si="1523"/>
        <v/>
      </c>
      <c r="CA2373" s="138" t="str">
        <f t="shared" si="1524"/>
        <v/>
      </c>
      <c r="CB2373" s="104" t="str">
        <f t="shared" si="1525"/>
        <v/>
      </c>
      <c r="CC2373" s="139" t="str">
        <f t="shared" si="1526"/>
        <v/>
      </c>
      <c r="CE2373" s="162" t="str">
        <f t="shared" si="1527"/>
        <v/>
      </c>
      <c r="CF2373" s="163" t="str">
        <f t="shared" si="1528"/>
        <v/>
      </c>
      <c r="CG2373" s="164" t="str">
        <f t="shared" si="1529"/>
        <v/>
      </c>
      <c r="CI2373" s="162" t="str">
        <f t="shared" si="1530"/>
        <v/>
      </c>
      <c r="CJ2373" s="163" t="str">
        <f t="shared" si="1533"/>
        <v/>
      </c>
      <c r="CK2373" s="164" t="str">
        <f t="shared" si="1534"/>
        <v/>
      </c>
      <c r="CM2373" s="169" t="str">
        <f t="shared" si="1531"/>
        <v/>
      </c>
      <c r="CN2373" s="139" t="str">
        <f t="shared" si="1532"/>
        <v/>
      </c>
      <c r="CP2373" s="41" t="str">
        <f>IF($CM2373="", "", COUNTIF($CM$11:$CM$3035, "&lt;"&amp;$CM2373)+1+COUNTIF($CM$11:$CM2373, $CM2373)-1)</f>
        <v/>
      </c>
    </row>
    <row r="2374" spans="1:94" x14ac:dyDescent="0.25">
      <c r="A2374" s="40"/>
      <c r="B2374" s="82" t="str">
        <f>IF($I2374="", "", IFERROR(INDEX('Job Database'!$AE$11:$AE$3035, MATCH($I2374, 'Job Database'!$X$11:$X$3035, 0)), ""))</f>
        <v/>
      </c>
      <c r="C2374" s="69" t="str">
        <f>IF($I2374="", "", IF(COUNTIF('Job Database'!$X$11:$X$3035, $I2374)=0, $AC$5, $AC$4))</f>
        <v/>
      </c>
      <c r="D2374" s="40"/>
      <c r="E2374" s="85" t="str">
        <f>IF($I2374="", "", IF(IFERROR(INDEX('Job Database'!$M$11:$M$3035, MATCH($I2374, 'Job Database'!$X$11:$X$3035, 0)), "")="", "", IFERROR(INDEX('Job Database'!$M$11:$M$3035, MATCH($I2374, 'Job Database'!$X$11:$X$3035, 0)), "")))</f>
        <v/>
      </c>
      <c r="F2374" s="40"/>
      <c r="G2374" s="88" t="str">
        <f t="shared" si="1506"/>
        <v/>
      </c>
      <c r="H2374" s="40"/>
      <c r="I2374" s="24"/>
      <c r="J2374" s="34"/>
      <c r="K2374" s="106"/>
      <c r="L2374" s="79"/>
      <c r="M2374" s="34"/>
      <c r="N2374" s="79"/>
      <c r="O2374" s="31"/>
      <c r="P2374" s="53"/>
      <c r="Q2374" s="40"/>
      <c r="S2374" s="41" t="str">
        <f t="shared" si="1494"/>
        <v/>
      </c>
      <c r="T2374" s="41" t="str">
        <f t="shared" si="1495"/>
        <v/>
      </c>
      <c r="U2374" s="41" t="str">
        <f t="shared" si="1507"/>
        <v/>
      </c>
      <c r="W2374" s="74" t="str">
        <f>IF('Job Database'!$X2374="", "", 'Job Database'!$X2374)</f>
        <v/>
      </c>
      <c r="Y2374" s="41" t="str">
        <f>IF($W2374="", "", IF(COUNTIF($I$11:$I$3035, $W2374)&gt;0, "", MAX($Y$10:$Y2373)+1))</f>
        <v/>
      </c>
      <c r="Z2374" s="41">
        <v>2364</v>
      </c>
      <c r="AA2374" s="58" t="str">
        <f t="shared" si="1508"/>
        <v/>
      </c>
      <c r="AC2374" s="41" t="str">
        <f t="shared" si="1496"/>
        <v/>
      </c>
      <c r="AE2374" s="41" t="str">
        <f t="shared" si="1509"/>
        <v/>
      </c>
      <c r="AJ2374" s="154" t="str">
        <f t="shared" si="1510"/>
        <v/>
      </c>
      <c r="AL2374" s="120" t="str">
        <f t="shared" si="1511"/>
        <v/>
      </c>
      <c r="AM2374" s="104" t="str">
        <f t="shared" si="1512"/>
        <v/>
      </c>
      <c r="AN2374" s="104" t="str">
        <f t="shared" si="1513"/>
        <v/>
      </c>
      <c r="AO2374" s="104" t="str">
        <f t="shared" si="1497"/>
        <v/>
      </c>
      <c r="AP2374" s="104" t="str">
        <f t="shared" si="1498"/>
        <v/>
      </c>
      <c r="AQ2374" s="121" t="str">
        <f t="shared" si="1514"/>
        <v/>
      </c>
      <c r="AS2374" s="88" t="str">
        <f t="shared" si="1499"/>
        <v/>
      </c>
      <c r="AT2374" s="68" t="str">
        <f t="shared" si="1515"/>
        <v/>
      </c>
      <c r="AU2374" s="68" t="str">
        <f t="shared" si="1516"/>
        <v/>
      </c>
      <c r="AV2374" s="68" t="str">
        <f t="shared" si="1517"/>
        <v/>
      </c>
      <c r="AW2374" s="88" t="str">
        <f t="shared" si="1500"/>
        <v/>
      </c>
      <c r="AZ2374" s="88" t="str">
        <f t="shared" si="1501"/>
        <v/>
      </c>
      <c r="BA2374" s="68" t="str">
        <f t="shared" si="1502"/>
        <v/>
      </c>
      <c r="BB2374" s="68" t="str">
        <f t="shared" si="1503"/>
        <v/>
      </c>
      <c r="BC2374" s="68" t="str">
        <f t="shared" si="1504"/>
        <v/>
      </c>
      <c r="BD2374" s="69" t="str">
        <f t="shared" si="1505"/>
        <v/>
      </c>
      <c r="BE2374" s="69" t="str">
        <f t="shared" si="1518"/>
        <v/>
      </c>
      <c r="BT2374" s="138" t="str">
        <f t="shared" ca="1" si="1519"/>
        <v/>
      </c>
      <c r="BU2374" s="139" t="str">
        <f t="shared" ca="1" si="1520"/>
        <v/>
      </c>
      <c r="BW2374" s="138" t="str">
        <f t="shared" si="1521"/>
        <v/>
      </c>
      <c r="BX2374" s="104" t="str">
        <f t="shared" si="1522"/>
        <v/>
      </c>
      <c r="BY2374" s="139" t="str">
        <f t="shared" si="1523"/>
        <v/>
      </c>
      <c r="CA2374" s="138" t="str">
        <f t="shared" si="1524"/>
        <v/>
      </c>
      <c r="CB2374" s="104" t="str">
        <f t="shared" si="1525"/>
        <v/>
      </c>
      <c r="CC2374" s="139" t="str">
        <f t="shared" si="1526"/>
        <v/>
      </c>
      <c r="CE2374" s="162" t="str">
        <f t="shared" si="1527"/>
        <v/>
      </c>
      <c r="CF2374" s="163" t="str">
        <f t="shared" si="1528"/>
        <v/>
      </c>
      <c r="CG2374" s="164" t="str">
        <f t="shared" si="1529"/>
        <v/>
      </c>
      <c r="CI2374" s="162" t="str">
        <f t="shared" si="1530"/>
        <v/>
      </c>
      <c r="CJ2374" s="163" t="str">
        <f t="shared" si="1533"/>
        <v/>
      </c>
      <c r="CK2374" s="164" t="str">
        <f t="shared" si="1534"/>
        <v/>
      </c>
      <c r="CM2374" s="169" t="str">
        <f t="shared" si="1531"/>
        <v/>
      </c>
      <c r="CN2374" s="139" t="str">
        <f t="shared" si="1532"/>
        <v/>
      </c>
      <c r="CP2374" s="41" t="str">
        <f>IF($CM2374="", "", COUNTIF($CM$11:$CM$3035, "&lt;"&amp;$CM2374)+1+COUNTIF($CM$11:$CM2374, $CM2374)-1)</f>
        <v/>
      </c>
    </row>
    <row r="2375" spans="1:94" x14ac:dyDescent="0.25">
      <c r="A2375" s="40"/>
      <c r="B2375" s="82" t="str">
        <f>IF($I2375="", "", IFERROR(INDEX('Job Database'!$AE$11:$AE$3035, MATCH($I2375, 'Job Database'!$X$11:$X$3035, 0)), ""))</f>
        <v/>
      </c>
      <c r="C2375" s="69" t="str">
        <f>IF($I2375="", "", IF(COUNTIF('Job Database'!$X$11:$X$3035, $I2375)=0, $AC$5, $AC$4))</f>
        <v/>
      </c>
      <c r="D2375" s="40"/>
      <c r="E2375" s="85" t="str">
        <f>IF($I2375="", "", IF(IFERROR(INDEX('Job Database'!$M$11:$M$3035, MATCH($I2375, 'Job Database'!$X$11:$X$3035, 0)), "")="", "", IFERROR(INDEX('Job Database'!$M$11:$M$3035, MATCH($I2375, 'Job Database'!$X$11:$X$3035, 0)), "")))</f>
        <v/>
      </c>
      <c r="F2375" s="40"/>
      <c r="G2375" s="88" t="str">
        <f t="shared" si="1506"/>
        <v/>
      </c>
      <c r="H2375" s="40"/>
      <c r="I2375" s="24"/>
      <c r="J2375" s="34"/>
      <c r="K2375" s="106"/>
      <c r="L2375" s="79"/>
      <c r="M2375" s="34"/>
      <c r="N2375" s="79"/>
      <c r="O2375" s="31"/>
      <c r="P2375" s="53"/>
      <c r="Q2375" s="40"/>
      <c r="S2375" s="41" t="str">
        <f t="shared" si="1494"/>
        <v/>
      </c>
      <c r="T2375" s="41" t="str">
        <f t="shared" si="1495"/>
        <v/>
      </c>
      <c r="U2375" s="41" t="str">
        <f t="shared" si="1507"/>
        <v/>
      </c>
      <c r="W2375" s="74" t="str">
        <f>IF('Job Database'!$X2375="", "", 'Job Database'!$X2375)</f>
        <v/>
      </c>
      <c r="Y2375" s="41" t="str">
        <f>IF($W2375="", "", IF(COUNTIF($I$11:$I$3035, $W2375)&gt;0, "", MAX($Y$10:$Y2374)+1))</f>
        <v/>
      </c>
      <c r="Z2375" s="41">
        <v>2365</v>
      </c>
      <c r="AA2375" s="58" t="str">
        <f t="shared" si="1508"/>
        <v/>
      </c>
      <c r="AC2375" s="41" t="str">
        <f t="shared" si="1496"/>
        <v/>
      </c>
      <c r="AE2375" s="41" t="str">
        <f t="shared" si="1509"/>
        <v/>
      </c>
      <c r="AJ2375" s="154" t="str">
        <f t="shared" si="1510"/>
        <v/>
      </c>
      <c r="AL2375" s="120" t="str">
        <f t="shared" si="1511"/>
        <v/>
      </c>
      <c r="AM2375" s="104" t="str">
        <f t="shared" si="1512"/>
        <v/>
      </c>
      <c r="AN2375" s="104" t="str">
        <f t="shared" si="1513"/>
        <v/>
      </c>
      <c r="AO2375" s="104" t="str">
        <f t="shared" si="1497"/>
        <v/>
      </c>
      <c r="AP2375" s="104" t="str">
        <f t="shared" si="1498"/>
        <v/>
      </c>
      <c r="AQ2375" s="121" t="str">
        <f t="shared" si="1514"/>
        <v/>
      </c>
      <c r="AS2375" s="88" t="str">
        <f t="shared" si="1499"/>
        <v/>
      </c>
      <c r="AT2375" s="68" t="str">
        <f t="shared" si="1515"/>
        <v/>
      </c>
      <c r="AU2375" s="68" t="str">
        <f t="shared" si="1516"/>
        <v/>
      </c>
      <c r="AV2375" s="68" t="str">
        <f t="shared" si="1517"/>
        <v/>
      </c>
      <c r="AW2375" s="88" t="str">
        <f t="shared" si="1500"/>
        <v/>
      </c>
      <c r="AZ2375" s="88" t="str">
        <f t="shared" si="1501"/>
        <v/>
      </c>
      <c r="BA2375" s="68" t="str">
        <f t="shared" si="1502"/>
        <v/>
      </c>
      <c r="BB2375" s="68" t="str">
        <f t="shared" si="1503"/>
        <v/>
      </c>
      <c r="BC2375" s="68" t="str">
        <f t="shared" si="1504"/>
        <v/>
      </c>
      <c r="BD2375" s="69" t="str">
        <f t="shared" si="1505"/>
        <v/>
      </c>
      <c r="BE2375" s="69" t="str">
        <f t="shared" si="1518"/>
        <v/>
      </c>
      <c r="BT2375" s="138" t="str">
        <f t="shared" ca="1" si="1519"/>
        <v/>
      </c>
      <c r="BU2375" s="139" t="str">
        <f t="shared" ca="1" si="1520"/>
        <v/>
      </c>
      <c r="BW2375" s="138" t="str">
        <f t="shared" si="1521"/>
        <v/>
      </c>
      <c r="BX2375" s="104" t="str">
        <f t="shared" si="1522"/>
        <v/>
      </c>
      <c r="BY2375" s="139" t="str">
        <f t="shared" si="1523"/>
        <v/>
      </c>
      <c r="CA2375" s="138" t="str">
        <f t="shared" si="1524"/>
        <v/>
      </c>
      <c r="CB2375" s="104" t="str">
        <f t="shared" si="1525"/>
        <v/>
      </c>
      <c r="CC2375" s="139" t="str">
        <f t="shared" si="1526"/>
        <v/>
      </c>
      <c r="CE2375" s="162" t="str">
        <f t="shared" si="1527"/>
        <v/>
      </c>
      <c r="CF2375" s="163" t="str">
        <f t="shared" si="1528"/>
        <v/>
      </c>
      <c r="CG2375" s="164" t="str">
        <f t="shared" si="1529"/>
        <v/>
      </c>
      <c r="CI2375" s="162" t="str">
        <f t="shared" si="1530"/>
        <v/>
      </c>
      <c r="CJ2375" s="163" t="str">
        <f t="shared" si="1533"/>
        <v/>
      </c>
      <c r="CK2375" s="164" t="str">
        <f t="shared" si="1534"/>
        <v/>
      </c>
      <c r="CM2375" s="169" t="str">
        <f t="shared" si="1531"/>
        <v/>
      </c>
      <c r="CN2375" s="139" t="str">
        <f t="shared" si="1532"/>
        <v/>
      </c>
      <c r="CP2375" s="41" t="str">
        <f>IF($CM2375="", "", COUNTIF($CM$11:$CM$3035, "&lt;"&amp;$CM2375)+1+COUNTIF($CM$11:$CM2375, $CM2375)-1)</f>
        <v/>
      </c>
    </row>
    <row r="2376" spans="1:94" x14ac:dyDescent="0.25">
      <c r="A2376" s="40"/>
      <c r="B2376" s="82" t="str">
        <f>IF($I2376="", "", IFERROR(INDEX('Job Database'!$AE$11:$AE$3035, MATCH($I2376, 'Job Database'!$X$11:$X$3035, 0)), ""))</f>
        <v/>
      </c>
      <c r="C2376" s="69" t="str">
        <f>IF($I2376="", "", IF(COUNTIF('Job Database'!$X$11:$X$3035, $I2376)=0, $AC$5, $AC$4))</f>
        <v/>
      </c>
      <c r="D2376" s="40"/>
      <c r="E2376" s="85" t="str">
        <f>IF($I2376="", "", IF(IFERROR(INDEX('Job Database'!$M$11:$M$3035, MATCH($I2376, 'Job Database'!$X$11:$X$3035, 0)), "")="", "", IFERROR(INDEX('Job Database'!$M$11:$M$3035, MATCH($I2376, 'Job Database'!$X$11:$X$3035, 0)), "")))</f>
        <v/>
      </c>
      <c r="F2376" s="40"/>
      <c r="G2376" s="88" t="str">
        <f t="shared" si="1506"/>
        <v/>
      </c>
      <c r="H2376" s="40"/>
      <c r="I2376" s="24"/>
      <c r="J2376" s="34"/>
      <c r="K2376" s="106"/>
      <c r="L2376" s="79"/>
      <c r="M2376" s="34"/>
      <c r="N2376" s="79"/>
      <c r="O2376" s="31"/>
      <c r="P2376" s="53"/>
      <c r="Q2376" s="40"/>
      <c r="S2376" s="41" t="str">
        <f t="shared" si="1494"/>
        <v/>
      </c>
      <c r="T2376" s="41" t="str">
        <f t="shared" si="1495"/>
        <v/>
      </c>
      <c r="U2376" s="41" t="str">
        <f t="shared" si="1507"/>
        <v/>
      </c>
      <c r="W2376" s="74" t="str">
        <f>IF('Job Database'!$X2376="", "", 'Job Database'!$X2376)</f>
        <v/>
      </c>
      <c r="Y2376" s="41" t="str">
        <f>IF($W2376="", "", IF(COUNTIF($I$11:$I$3035, $W2376)&gt;0, "", MAX($Y$10:$Y2375)+1))</f>
        <v/>
      </c>
      <c r="Z2376" s="41">
        <v>2366</v>
      </c>
      <c r="AA2376" s="58" t="str">
        <f t="shared" si="1508"/>
        <v/>
      </c>
      <c r="AC2376" s="41" t="str">
        <f t="shared" si="1496"/>
        <v/>
      </c>
      <c r="AE2376" s="41" t="str">
        <f t="shared" si="1509"/>
        <v/>
      </c>
      <c r="AJ2376" s="154" t="str">
        <f t="shared" si="1510"/>
        <v/>
      </c>
      <c r="AL2376" s="120" t="str">
        <f t="shared" si="1511"/>
        <v/>
      </c>
      <c r="AM2376" s="104" t="str">
        <f t="shared" si="1512"/>
        <v/>
      </c>
      <c r="AN2376" s="104" t="str">
        <f t="shared" si="1513"/>
        <v/>
      </c>
      <c r="AO2376" s="104" t="str">
        <f t="shared" si="1497"/>
        <v/>
      </c>
      <c r="AP2376" s="104" t="str">
        <f t="shared" si="1498"/>
        <v/>
      </c>
      <c r="AQ2376" s="121" t="str">
        <f t="shared" si="1514"/>
        <v/>
      </c>
      <c r="AS2376" s="88" t="str">
        <f t="shared" si="1499"/>
        <v/>
      </c>
      <c r="AT2376" s="68" t="str">
        <f t="shared" si="1515"/>
        <v/>
      </c>
      <c r="AU2376" s="68" t="str">
        <f t="shared" si="1516"/>
        <v/>
      </c>
      <c r="AV2376" s="68" t="str">
        <f t="shared" si="1517"/>
        <v/>
      </c>
      <c r="AW2376" s="88" t="str">
        <f t="shared" si="1500"/>
        <v/>
      </c>
      <c r="AZ2376" s="88" t="str">
        <f t="shared" si="1501"/>
        <v/>
      </c>
      <c r="BA2376" s="68" t="str">
        <f t="shared" si="1502"/>
        <v/>
      </c>
      <c r="BB2376" s="68" t="str">
        <f t="shared" si="1503"/>
        <v/>
      </c>
      <c r="BC2376" s="68" t="str">
        <f t="shared" si="1504"/>
        <v/>
      </c>
      <c r="BD2376" s="69" t="str">
        <f t="shared" si="1505"/>
        <v/>
      </c>
      <c r="BE2376" s="69" t="str">
        <f t="shared" si="1518"/>
        <v/>
      </c>
      <c r="BT2376" s="138" t="str">
        <f t="shared" ca="1" si="1519"/>
        <v/>
      </c>
      <c r="BU2376" s="139" t="str">
        <f t="shared" ca="1" si="1520"/>
        <v/>
      </c>
      <c r="BW2376" s="138" t="str">
        <f t="shared" si="1521"/>
        <v/>
      </c>
      <c r="BX2376" s="104" t="str">
        <f t="shared" si="1522"/>
        <v/>
      </c>
      <c r="BY2376" s="139" t="str">
        <f t="shared" si="1523"/>
        <v/>
      </c>
      <c r="CA2376" s="138" t="str">
        <f t="shared" si="1524"/>
        <v/>
      </c>
      <c r="CB2376" s="104" t="str">
        <f t="shared" si="1525"/>
        <v/>
      </c>
      <c r="CC2376" s="139" t="str">
        <f t="shared" si="1526"/>
        <v/>
      </c>
      <c r="CE2376" s="162" t="str">
        <f t="shared" si="1527"/>
        <v/>
      </c>
      <c r="CF2376" s="163" t="str">
        <f t="shared" si="1528"/>
        <v/>
      </c>
      <c r="CG2376" s="164" t="str">
        <f t="shared" si="1529"/>
        <v/>
      </c>
      <c r="CI2376" s="162" t="str">
        <f t="shared" si="1530"/>
        <v/>
      </c>
      <c r="CJ2376" s="163" t="str">
        <f t="shared" si="1533"/>
        <v/>
      </c>
      <c r="CK2376" s="164" t="str">
        <f t="shared" si="1534"/>
        <v/>
      </c>
      <c r="CM2376" s="169" t="str">
        <f t="shared" si="1531"/>
        <v/>
      </c>
      <c r="CN2376" s="139" t="str">
        <f t="shared" si="1532"/>
        <v/>
      </c>
      <c r="CP2376" s="41" t="str">
        <f>IF($CM2376="", "", COUNTIF($CM$11:$CM$3035, "&lt;"&amp;$CM2376)+1+COUNTIF($CM$11:$CM2376, $CM2376)-1)</f>
        <v/>
      </c>
    </row>
    <row r="2377" spans="1:94" x14ac:dyDescent="0.25">
      <c r="A2377" s="40"/>
      <c r="B2377" s="82" t="str">
        <f>IF($I2377="", "", IFERROR(INDEX('Job Database'!$AE$11:$AE$3035, MATCH($I2377, 'Job Database'!$X$11:$X$3035, 0)), ""))</f>
        <v/>
      </c>
      <c r="C2377" s="69" t="str">
        <f>IF($I2377="", "", IF(COUNTIF('Job Database'!$X$11:$X$3035, $I2377)=0, $AC$5, $AC$4))</f>
        <v/>
      </c>
      <c r="D2377" s="40"/>
      <c r="E2377" s="85" t="str">
        <f>IF($I2377="", "", IF(IFERROR(INDEX('Job Database'!$M$11:$M$3035, MATCH($I2377, 'Job Database'!$X$11:$X$3035, 0)), "")="", "", IFERROR(INDEX('Job Database'!$M$11:$M$3035, MATCH($I2377, 'Job Database'!$X$11:$X$3035, 0)), "")))</f>
        <v/>
      </c>
      <c r="F2377" s="40"/>
      <c r="G2377" s="88" t="str">
        <f t="shared" si="1506"/>
        <v/>
      </c>
      <c r="H2377" s="40"/>
      <c r="I2377" s="24"/>
      <c r="J2377" s="34"/>
      <c r="K2377" s="106"/>
      <c r="L2377" s="79"/>
      <c r="M2377" s="34"/>
      <c r="N2377" s="79"/>
      <c r="O2377" s="31"/>
      <c r="P2377" s="53"/>
      <c r="Q2377" s="40"/>
      <c r="S2377" s="41" t="str">
        <f t="shared" si="1494"/>
        <v/>
      </c>
      <c r="T2377" s="41" t="str">
        <f t="shared" si="1495"/>
        <v/>
      </c>
      <c r="U2377" s="41" t="str">
        <f t="shared" si="1507"/>
        <v/>
      </c>
      <c r="W2377" s="74" t="str">
        <f>IF('Job Database'!$X2377="", "", 'Job Database'!$X2377)</f>
        <v/>
      </c>
      <c r="Y2377" s="41" t="str">
        <f>IF($W2377="", "", IF(COUNTIF($I$11:$I$3035, $W2377)&gt;0, "", MAX($Y$10:$Y2376)+1))</f>
        <v/>
      </c>
      <c r="Z2377" s="41">
        <v>2367</v>
      </c>
      <c r="AA2377" s="58" t="str">
        <f t="shared" si="1508"/>
        <v/>
      </c>
      <c r="AC2377" s="41" t="str">
        <f t="shared" si="1496"/>
        <v/>
      </c>
      <c r="AE2377" s="41" t="str">
        <f t="shared" si="1509"/>
        <v/>
      </c>
      <c r="AJ2377" s="154" t="str">
        <f t="shared" si="1510"/>
        <v/>
      </c>
      <c r="AL2377" s="120" t="str">
        <f t="shared" si="1511"/>
        <v/>
      </c>
      <c r="AM2377" s="104" t="str">
        <f t="shared" si="1512"/>
        <v/>
      </c>
      <c r="AN2377" s="104" t="str">
        <f t="shared" si="1513"/>
        <v/>
      </c>
      <c r="AO2377" s="104" t="str">
        <f t="shared" si="1497"/>
        <v/>
      </c>
      <c r="AP2377" s="104" t="str">
        <f t="shared" si="1498"/>
        <v/>
      </c>
      <c r="AQ2377" s="121" t="str">
        <f t="shared" si="1514"/>
        <v/>
      </c>
      <c r="AS2377" s="88" t="str">
        <f t="shared" si="1499"/>
        <v/>
      </c>
      <c r="AT2377" s="68" t="str">
        <f t="shared" si="1515"/>
        <v/>
      </c>
      <c r="AU2377" s="68" t="str">
        <f t="shared" si="1516"/>
        <v/>
      </c>
      <c r="AV2377" s="68" t="str">
        <f t="shared" si="1517"/>
        <v/>
      </c>
      <c r="AW2377" s="88" t="str">
        <f t="shared" si="1500"/>
        <v/>
      </c>
      <c r="AZ2377" s="88" t="str">
        <f t="shared" si="1501"/>
        <v/>
      </c>
      <c r="BA2377" s="68" t="str">
        <f t="shared" si="1502"/>
        <v/>
      </c>
      <c r="BB2377" s="68" t="str">
        <f t="shared" si="1503"/>
        <v/>
      </c>
      <c r="BC2377" s="68" t="str">
        <f t="shared" si="1504"/>
        <v/>
      </c>
      <c r="BD2377" s="69" t="str">
        <f t="shared" si="1505"/>
        <v/>
      </c>
      <c r="BE2377" s="69" t="str">
        <f t="shared" si="1518"/>
        <v/>
      </c>
      <c r="BT2377" s="138" t="str">
        <f t="shared" ca="1" si="1519"/>
        <v/>
      </c>
      <c r="BU2377" s="139" t="str">
        <f t="shared" ca="1" si="1520"/>
        <v/>
      </c>
      <c r="BW2377" s="138" t="str">
        <f t="shared" si="1521"/>
        <v/>
      </c>
      <c r="BX2377" s="104" t="str">
        <f t="shared" si="1522"/>
        <v/>
      </c>
      <c r="BY2377" s="139" t="str">
        <f t="shared" si="1523"/>
        <v/>
      </c>
      <c r="CA2377" s="138" t="str">
        <f t="shared" si="1524"/>
        <v/>
      </c>
      <c r="CB2377" s="104" t="str">
        <f t="shared" si="1525"/>
        <v/>
      </c>
      <c r="CC2377" s="139" t="str">
        <f t="shared" si="1526"/>
        <v/>
      </c>
      <c r="CE2377" s="162" t="str">
        <f t="shared" si="1527"/>
        <v/>
      </c>
      <c r="CF2377" s="163" t="str">
        <f t="shared" si="1528"/>
        <v/>
      </c>
      <c r="CG2377" s="164" t="str">
        <f t="shared" si="1529"/>
        <v/>
      </c>
      <c r="CI2377" s="162" t="str">
        <f t="shared" si="1530"/>
        <v/>
      </c>
      <c r="CJ2377" s="163" t="str">
        <f t="shared" si="1533"/>
        <v/>
      </c>
      <c r="CK2377" s="164" t="str">
        <f t="shared" si="1534"/>
        <v/>
      </c>
      <c r="CM2377" s="169" t="str">
        <f t="shared" si="1531"/>
        <v/>
      </c>
      <c r="CN2377" s="139" t="str">
        <f t="shared" si="1532"/>
        <v/>
      </c>
      <c r="CP2377" s="41" t="str">
        <f>IF($CM2377="", "", COUNTIF($CM$11:$CM$3035, "&lt;"&amp;$CM2377)+1+COUNTIF($CM$11:$CM2377, $CM2377)-1)</f>
        <v/>
      </c>
    </row>
    <row r="2378" spans="1:94" x14ac:dyDescent="0.25">
      <c r="A2378" s="40"/>
      <c r="B2378" s="82" t="str">
        <f>IF($I2378="", "", IFERROR(INDEX('Job Database'!$AE$11:$AE$3035, MATCH($I2378, 'Job Database'!$X$11:$X$3035, 0)), ""))</f>
        <v/>
      </c>
      <c r="C2378" s="69" t="str">
        <f>IF($I2378="", "", IF(COUNTIF('Job Database'!$X$11:$X$3035, $I2378)=0, $AC$5, $AC$4))</f>
        <v/>
      </c>
      <c r="D2378" s="40"/>
      <c r="E2378" s="85" t="str">
        <f>IF($I2378="", "", IF(IFERROR(INDEX('Job Database'!$M$11:$M$3035, MATCH($I2378, 'Job Database'!$X$11:$X$3035, 0)), "")="", "", IFERROR(INDEX('Job Database'!$M$11:$M$3035, MATCH($I2378, 'Job Database'!$X$11:$X$3035, 0)), "")))</f>
        <v/>
      </c>
      <c r="F2378" s="40"/>
      <c r="G2378" s="88" t="str">
        <f t="shared" si="1506"/>
        <v/>
      </c>
      <c r="H2378" s="40"/>
      <c r="I2378" s="24"/>
      <c r="J2378" s="34"/>
      <c r="K2378" s="106"/>
      <c r="L2378" s="79"/>
      <c r="M2378" s="34"/>
      <c r="N2378" s="79"/>
      <c r="O2378" s="31"/>
      <c r="P2378" s="53"/>
      <c r="Q2378" s="40"/>
      <c r="S2378" s="41" t="str">
        <f t="shared" si="1494"/>
        <v/>
      </c>
      <c r="T2378" s="41" t="str">
        <f t="shared" si="1495"/>
        <v/>
      </c>
      <c r="U2378" s="41" t="str">
        <f t="shared" si="1507"/>
        <v/>
      </c>
      <c r="W2378" s="74" t="str">
        <f>IF('Job Database'!$X2378="", "", 'Job Database'!$X2378)</f>
        <v/>
      </c>
      <c r="Y2378" s="41" t="str">
        <f>IF($W2378="", "", IF(COUNTIF($I$11:$I$3035, $W2378)&gt;0, "", MAX($Y$10:$Y2377)+1))</f>
        <v/>
      </c>
      <c r="Z2378" s="41">
        <v>2368</v>
      </c>
      <c r="AA2378" s="58" t="str">
        <f t="shared" si="1508"/>
        <v/>
      </c>
      <c r="AC2378" s="41" t="str">
        <f t="shared" si="1496"/>
        <v/>
      </c>
      <c r="AE2378" s="41" t="str">
        <f t="shared" si="1509"/>
        <v/>
      </c>
      <c r="AJ2378" s="154" t="str">
        <f t="shared" si="1510"/>
        <v/>
      </c>
      <c r="AL2378" s="120" t="str">
        <f t="shared" si="1511"/>
        <v/>
      </c>
      <c r="AM2378" s="104" t="str">
        <f t="shared" si="1512"/>
        <v/>
      </c>
      <c r="AN2378" s="104" t="str">
        <f t="shared" si="1513"/>
        <v/>
      </c>
      <c r="AO2378" s="104" t="str">
        <f t="shared" si="1497"/>
        <v/>
      </c>
      <c r="AP2378" s="104" t="str">
        <f t="shared" si="1498"/>
        <v/>
      </c>
      <c r="AQ2378" s="121" t="str">
        <f t="shared" si="1514"/>
        <v/>
      </c>
      <c r="AS2378" s="88" t="str">
        <f t="shared" si="1499"/>
        <v/>
      </c>
      <c r="AT2378" s="68" t="str">
        <f t="shared" si="1515"/>
        <v/>
      </c>
      <c r="AU2378" s="68" t="str">
        <f t="shared" si="1516"/>
        <v/>
      </c>
      <c r="AV2378" s="68" t="str">
        <f t="shared" si="1517"/>
        <v/>
      </c>
      <c r="AW2378" s="88" t="str">
        <f t="shared" si="1500"/>
        <v/>
      </c>
      <c r="AZ2378" s="88" t="str">
        <f t="shared" si="1501"/>
        <v/>
      </c>
      <c r="BA2378" s="68" t="str">
        <f t="shared" si="1502"/>
        <v/>
      </c>
      <c r="BB2378" s="68" t="str">
        <f t="shared" si="1503"/>
        <v/>
      </c>
      <c r="BC2378" s="68" t="str">
        <f t="shared" si="1504"/>
        <v/>
      </c>
      <c r="BD2378" s="69" t="str">
        <f t="shared" si="1505"/>
        <v/>
      </c>
      <c r="BE2378" s="69" t="str">
        <f t="shared" si="1518"/>
        <v/>
      </c>
      <c r="BT2378" s="138" t="str">
        <f t="shared" ca="1" si="1519"/>
        <v/>
      </c>
      <c r="BU2378" s="139" t="str">
        <f t="shared" ca="1" si="1520"/>
        <v/>
      </c>
      <c r="BW2378" s="138" t="str">
        <f t="shared" si="1521"/>
        <v/>
      </c>
      <c r="BX2378" s="104" t="str">
        <f t="shared" si="1522"/>
        <v/>
      </c>
      <c r="BY2378" s="139" t="str">
        <f t="shared" si="1523"/>
        <v/>
      </c>
      <c r="CA2378" s="138" t="str">
        <f t="shared" si="1524"/>
        <v/>
      </c>
      <c r="CB2378" s="104" t="str">
        <f t="shared" si="1525"/>
        <v/>
      </c>
      <c r="CC2378" s="139" t="str">
        <f t="shared" si="1526"/>
        <v/>
      </c>
      <c r="CE2378" s="162" t="str">
        <f t="shared" si="1527"/>
        <v/>
      </c>
      <c r="CF2378" s="163" t="str">
        <f t="shared" si="1528"/>
        <v/>
      </c>
      <c r="CG2378" s="164" t="str">
        <f t="shared" si="1529"/>
        <v/>
      </c>
      <c r="CI2378" s="162" t="str">
        <f t="shared" si="1530"/>
        <v/>
      </c>
      <c r="CJ2378" s="163" t="str">
        <f t="shared" si="1533"/>
        <v/>
      </c>
      <c r="CK2378" s="164" t="str">
        <f t="shared" si="1534"/>
        <v/>
      </c>
      <c r="CM2378" s="169" t="str">
        <f t="shared" si="1531"/>
        <v/>
      </c>
      <c r="CN2378" s="139" t="str">
        <f t="shared" si="1532"/>
        <v/>
      </c>
      <c r="CP2378" s="41" t="str">
        <f>IF($CM2378="", "", COUNTIF($CM$11:$CM$3035, "&lt;"&amp;$CM2378)+1+COUNTIF($CM$11:$CM2378, $CM2378)-1)</f>
        <v/>
      </c>
    </row>
    <row r="2379" spans="1:94" x14ac:dyDescent="0.25">
      <c r="A2379" s="40"/>
      <c r="B2379" s="82" t="str">
        <f>IF($I2379="", "", IFERROR(INDEX('Job Database'!$AE$11:$AE$3035, MATCH($I2379, 'Job Database'!$X$11:$X$3035, 0)), ""))</f>
        <v/>
      </c>
      <c r="C2379" s="69" t="str">
        <f>IF($I2379="", "", IF(COUNTIF('Job Database'!$X$11:$X$3035, $I2379)=0, $AC$5, $AC$4))</f>
        <v/>
      </c>
      <c r="D2379" s="40"/>
      <c r="E2379" s="85" t="str">
        <f>IF($I2379="", "", IF(IFERROR(INDEX('Job Database'!$M$11:$M$3035, MATCH($I2379, 'Job Database'!$X$11:$X$3035, 0)), "")="", "", IFERROR(INDEX('Job Database'!$M$11:$M$3035, MATCH($I2379, 'Job Database'!$X$11:$X$3035, 0)), "")))</f>
        <v/>
      </c>
      <c r="F2379" s="40"/>
      <c r="G2379" s="88" t="str">
        <f t="shared" si="1506"/>
        <v/>
      </c>
      <c r="H2379" s="40"/>
      <c r="I2379" s="24"/>
      <c r="J2379" s="34"/>
      <c r="K2379" s="106"/>
      <c r="L2379" s="79"/>
      <c r="M2379" s="34"/>
      <c r="N2379" s="79"/>
      <c r="O2379" s="31"/>
      <c r="P2379" s="53"/>
      <c r="Q2379" s="40"/>
      <c r="S2379" s="41" t="str">
        <f t="shared" ref="S2379:S2442" si="1535">IF($K2379="", "", IF($AG$5&lt;=$K2379, "X", ""))</f>
        <v/>
      </c>
      <c r="T2379" s="41" t="str">
        <f t="shared" ref="T2379:T2442" si="1536">IF($K2379="", "", IF($AG$5&gt;$K2379, "X", ""))</f>
        <v/>
      </c>
      <c r="U2379" s="41" t="str">
        <f t="shared" si="1507"/>
        <v/>
      </c>
      <c r="W2379" s="74" t="str">
        <f>IF('Job Database'!$X2379="", "", 'Job Database'!$X2379)</f>
        <v/>
      </c>
      <c r="Y2379" s="41" t="str">
        <f>IF($W2379="", "", IF(COUNTIF($I$11:$I$3035, $W2379)&gt;0, "", MAX($Y$10:$Y2378)+1))</f>
        <v/>
      </c>
      <c r="Z2379" s="41">
        <v>2369</v>
      </c>
      <c r="AA2379" s="58" t="str">
        <f t="shared" si="1508"/>
        <v/>
      </c>
      <c r="AC2379" s="41" t="str">
        <f t="shared" ref="AC2379:AC2442" si="1537">IF($I2379="", "", IF(COUNTIF($W$11:$W$3035, $I2379)=0, "X", ""))</f>
        <v/>
      </c>
      <c r="AE2379" s="41" t="str">
        <f t="shared" si="1509"/>
        <v/>
      </c>
      <c r="AJ2379" s="154" t="str">
        <f t="shared" si="1510"/>
        <v/>
      </c>
      <c r="AL2379" s="120" t="str">
        <f t="shared" si="1511"/>
        <v/>
      </c>
      <c r="AM2379" s="104" t="str">
        <f t="shared" si="1512"/>
        <v/>
      </c>
      <c r="AN2379" s="104" t="str">
        <f t="shared" si="1513"/>
        <v/>
      </c>
      <c r="AO2379" s="104" t="str">
        <f t="shared" ref="AO2379:AO2442" si="1538">IF(COUNTIF($AZ2379:$BE2379, $AZ$5)&gt;0, "X", "")</f>
        <v/>
      </c>
      <c r="AP2379" s="104" t="str">
        <f t="shared" ref="AP2379:AP2442" si="1539">IF(COUNTIF($AZ2379:$BE2379, $AZ$4)&gt;0, "X", "")</f>
        <v/>
      </c>
      <c r="AQ2379" s="121" t="str">
        <f t="shared" si="1514"/>
        <v/>
      </c>
      <c r="AS2379" s="88" t="str">
        <f t="shared" ref="AS2379:AS2442" si="1540">IF(OR(NOT(J2379=""), E2379="", NOT($O2379=""), NOT($P2379="")), "", NETWORKDAYS(E2379, $AG$5, $BJ$34:$BJ$57))</f>
        <v/>
      </c>
      <c r="AT2379" s="68" t="str">
        <f t="shared" si="1515"/>
        <v/>
      </c>
      <c r="AU2379" s="68" t="str">
        <f t="shared" si="1516"/>
        <v/>
      </c>
      <c r="AV2379" s="68" t="str">
        <f t="shared" si="1517"/>
        <v/>
      </c>
      <c r="AW2379" s="88" t="str">
        <f t="shared" ref="AW2379:AW2442" si="1541">IF(OR(NOT(O2379=""), N2379="", NOT($O2379=""), NOT($P2379="")), "", NETWORKDAYS(N2379, $AG$5, $BJ$34:$BJ$57))</f>
        <v/>
      </c>
      <c r="AZ2379" s="88" t="str">
        <f t="shared" ref="AZ2379:AZ2442" si="1542">IF(OR(AS2379="", $U2379="X"), "", IF(AS2379&gt;=AS$7, $AZ$4, IF(AS2379&gt;=AS$9, $AZ$5, "")))</f>
        <v/>
      </c>
      <c r="BA2379" s="68" t="str">
        <f t="shared" ref="BA2379:BA2442" si="1543">IF(OR(AT2379="", $U2379="X"), "", IF(AT2379&gt;=AT$7, $AZ$4, IF(AT2379&gt;=AT$9, $AZ$5, "")))</f>
        <v/>
      </c>
      <c r="BB2379" s="68" t="str">
        <f t="shared" ref="BB2379:BB2442" si="1544">IF(OR(AU2379="", $U2379="X"), "", IF(AU2379&gt;=AU$7, $AZ$4, IF(AU2379&gt;=AU$9, $AZ$5, "")))</f>
        <v/>
      </c>
      <c r="BC2379" s="68" t="str">
        <f t="shared" ref="BC2379:BC2442" si="1545">IF(OR(AV2379="", $U2379="X"), "", IF(AV2379&gt;=AV$7, $AZ$4, IF(AV2379&gt;=AV$9, $AZ$5, "")))</f>
        <v/>
      </c>
      <c r="BD2379" s="69" t="str">
        <f t="shared" ref="BD2379:BD2442" si="1546">IF(OR(AW2379="", $U2379="X"), "", IF(AW2379&gt;=AW$7, $AZ$4, IF(AW2379&gt;=AW$9, $AZ$5, "")))</f>
        <v/>
      </c>
      <c r="BE2379" s="69" t="str">
        <f t="shared" si="1518"/>
        <v/>
      </c>
      <c r="BT2379" s="138" t="str">
        <f t="shared" ca="1" si="1519"/>
        <v/>
      </c>
      <c r="BU2379" s="139" t="str">
        <f t="shared" ca="1" si="1520"/>
        <v/>
      </c>
      <c r="BW2379" s="138" t="str">
        <f t="shared" si="1521"/>
        <v/>
      </c>
      <c r="BX2379" s="104" t="str">
        <f t="shared" si="1522"/>
        <v/>
      </c>
      <c r="BY2379" s="139" t="str">
        <f t="shared" si="1523"/>
        <v/>
      </c>
      <c r="CA2379" s="138" t="str">
        <f t="shared" si="1524"/>
        <v/>
      </c>
      <c r="CB2379" s="104" t="str">
        <f t="shared" si="1525"/>
        <v/>
      </c>
      <c r="CC2379" s="139" t="str">
        <f t="shared" si="1526"/>
        <v/>
      </c>
      <c r="CE2379" s="162" t="str">
        <f t="shared" si="1527"/>
        <v/>
      </c>
      <c r="CF2379" s="163" t="str">
        <f t="shared" si="1528"/>
        <v/>
      </c>
      <c r="CG2379" s="164" t="str">
        <f t="shared" si="1529"/>
        <v/>
      </c>
      <c r="CI2379" s="162" t="str">
        <f t="shared" si="1530"/>
        <v/>
      </c>
      <c r="CJ2379" s="163" t="str">
        <f t="shared" si="1533"/>
        <v/>
      </c>
      <c r="CK2379" s="164" t="str">
        <f t="shared" si="1534"/>
        <v/>
      </c>
      <c r="CM2379" s="169" t="str">
        <f t="shared" si="1531"/>
        <v/>
      </c>
      <c r="CN2379" s="139" t="str">
        <f t="shared" si="1532"/>
        <v/>
      </c>
      <c r="CP2379" s="41" t="str">
        <f>IF($CM2379="", "", COUNTIF($CM$11:$CM$3035, "&lt;"&amp;$CM2379)+1+COUNTIF($CM$11:$CM2379, $CM2379)-1)</f>
        <v/>
      </c>
    </row>
    <row r="2380" spans="1:94" x14ac:dyDescent="0.25">
      <c r="A2380" s="40"/>
      <c r="B2380" s="82" t="str">
        <f>IF($I2380="", "", IFERROR(INDEX('Job Database'!$AE$11:$AE$3035, MATCH($I2380, 'Job Database'!$X$11:$X$3035, 0)), ""))</f>
        <v/>
      </c>
      <c r="C2380" s="69" t="str">
        <f>IF($I2380="", "", IF(COUNTIF('Job Database'!$X$11:$X$3035, $I2380)=0, $AC$5, $AC$4))</f>
        <v/>
      </c>
      <c r="D2380" s="40"/>
      <c r="E2380" s="85" t="str">
        <f>IF($I2380="", "", IF(IFERROR(INDEX('Job Database'!$M$11:$M$3035, MATCH($I2380, 'Job Database'!$X$11:$X$3035, 0)), "")="", "", IFERROR(INDEX('Job Database'!$M$11:$M$3035, MATCH($I2380, 'Job Database'!$X$11:$X$3035, 0)), "")))</f>
        <v/>
      </c>
      <c r="F2380" s="40"/>
      <c r="G2380" s="88" t="str">
        <f t="shared" ref="G2380:G2443" si="1547">$AJ2380</f>
        <v/>
      </c>
      <c r="H2380" s="40"/>
      <c r="I2380" s="24"/>
      <c r="J2380" s="34"/>
      <c r="K2380" s="106"/>
      <c r="L2380" s="79"/>
      <c r="M2380" s="34"/>
      <c r="N2380" s="79"/>
      <c r="O2380" s="31"/>
      <c r="P2380" s="53"/>
      <c r="Q2380" s="40"/>
      <c r="S2380" s="41" t="str">
        <f t="shared" si="1535"/>
        <v/>
      </c>
      <c r="T2380" s="41" t="str">
        <f t="shared" si="1536"/>
        <v/>
      </c>
      <c r="U2380" s="41" t="str">
        <f t="shared" ref="U2380:U2443" si="1548">IF(OR($S2380="X", $T2380="X"), "X", "")</f>
        <v/>
      </c>
      <c r="W2380" s="74" t="str">
        <f>IF('Job Database'!$X2380="", "", 'Job Database'!$X2380)</f>
        <v/>
      </c>
      <c r="Y2380" s="41" t="str">
        <f>IF($W2380="", "", IF(COUNTIF($I$11:$I$3035, $W2380)&gt;0, "", MAX($Y$10:$Y2379)+1))</f>
        <v/>
      </c>
      <c r="Z2380" s="41">
        <v>2370</v>
      </c>
      <c r="AA2380" s="58" t="str">
        <f t="shared" ref="AA2380:AA2443" si="1549">IFERROR(INDEX($W$11:$W$3035, MATCH($Z2380, $Y$11:$Y$3035, 0)), "")</f>
        <v/>
      </c>
      <c r="AC2380" s="41" t="str">
        <f t="shared" si="1537"/>
        <v/>
      </c>
      <c r="AE2380" s="41" t="str">
        <f t="shared" ref="AE2380:AE2443" si="1550">IF($I2380="", "", IF(COUNTIF($I$11:$I$3035, $I2380)&gt;1, "X", ""))</f>
        <v/>
      </c>
      <c r="AJ2380" s="154" t="str">
        <f t="shared" ref="AJ2380:AJ2443" si="1551">IFERROR(INDEX($AL$10:$AQ$10, $AK$10, MATCH("X", $AL2380:$AQ2380, 0)), "")</f>
        <v/>
      </c>
      <c r="AL2380" s="120" t="str">
        <f t="shared" ref="AL2380:AL2443" si="1552">IF(AND(OR($O2380=$AG$15, $O2380=$AG$16), $P2380=$AH$11), "X", "")</f>
        <v/>
      </c>
      <c r="AM2380" s="104" t="str">
        <f t="shared" ref="AM2380:AM2443" si="1553">IF(AND(OR($O2380=$AG$15, $O2380=$AG$16), $P2380=$AH$13), "X", "")</f>
        <v/>
      </c>
      <c r="AN2380" s="104" t="str">
        <f t="shared" ref="AN2380:AN2443" si="1554">IF(AND(AL2380="", AM2380="", AP2380="", AQ2380="", AO2380="", NOT($I2380="")), "X", "")</f>
        <v/>
      </c>
      <c r="AO2380" s="104" t="str">
        <f t="shared" si="1538"/>
        <v/>
      </c>
      <c r="AP2380" s="104" t="str">
        <f t="shared" si="1539"/>
        <v/>
      </c>
      <c r="AQ2380" s="121" t="str">
        <f t="shared" ref="AQ2380:AQ2443" si="1555">IF(COUNTIF($AG$11:$AG$14, $O2380)&gt;0, "X", "")</f>
        <v/>
      </c>
      <c r="AS2380" s="88" t="str">
        <f t="shared" si="1540"/>
        <v/>
      </c>
      <c r="AT2380" s="68" t="str">
        <f t="shared" ref="AT2380:AT2443" si="1556">IF(OR($J2380="", NOT(L2380=""), NOT($O2380=""), NOT($P2380="")), "", NETWORKDAYS($J2380, $AG$5, $BJ$34:$BJ$57))</f>
        <v/>
      </c>
      <c r="AU2380" s="68" t="str">
        <f t="shared" ref="AU2380:AU2443" si="1557">IF(OR($L2380="", NOT(M2380=""), NOT($O2380=""), NOT($P2380="")), "", NETWORKDAYS($L2380, $AG$5, $BJ$34:$BJ$57))</f>
        <v/>
      </c>
      <c r="AV2380" s="68" t="str">
        <f t="shared" ref="AV2380:AV2443" si="1558">IF(OR($M2380="", NOT(N2380=""), NOT($O2380=""), NOT($P2380="")), "", NETWORKDAYS($M2380, $AG$5, $BJ$34:$BJ$57))</f>
        <v/>
      </c>
      <c r="AW2380" s="88" t="str">
        <f t="shared" si="1541"/>
        <v/>
      </c>
      <c r="AZ2380" s="88" t="str">
        <f t="shared" si="1542"/>
        <v/>
      </c>
      <c r="BA2380" s="68" t="str">
        <f t="shared" si="1543"/>
        <v/>
      </c>
      <c r="BB2380" s="68" t="str">
        <f t="shared" si="1544"/>
        <v/>
      </c>
      <c r="BC2380" s="68" t="str">
        <f t="shared" si="1545"/>
        <v/>
      </c>
      <c r="BD2380" s="69" t="str">
        <f t="shared" si="1546"/>
        <v/>
      </c>
      <c r="BE2380" s="69" t="str">
        <f t="shared" ref="BE2380:BE2443" si="1559">BD2380</f>
        <v/>
      </c>
      <c r="BT2380" s="138" t="str">
        <f t="shared" ref="BT2380:BT2443" ca="1" si="1560">IF($BU2380="X", "", IF(COUNTIF($CA2380:$CC2380, "X")&gt;0, "X", ""))</f>
        <v/>
      </c>
      <c r="BU2380" s="139" t="str">
        <f t="shared" ref="BU2380:BU2443" ca="1" si="1561">IF(OR($L2380=$AG$5, $M2380=$AG$5, $N2380=$AG$5), "X", "")</f>
        <v/>
      </c>
      <c r="BW2380" s="138" t="str">
        <f t="shared" ref="BW2380:BW2443" si="1562">IF(L2380="", "", NETWORKDAYS($AG$5, L2380, $BJ$34:$BJ$57))</f>
        <v/>
      </c>
      <c r="BX2380" s="104" t="str">
        <f t="shared" ref="BX2380:BX2443" si="1563">IF(M2380="", "", NETWORKDAYS($AG$5, M2380, $BJ$34:$BJ$57))</f>
        <v/>
      </c>
      <c r="BY2380" s="139" t="str">
        <f t="shared" ref="BY2380:BY2443" si="1564">IF(N2380="", "", NETWORKDAYS($AG$5, N2380, $BJ$34:$BJ$57))</f>
        <v/>
      </c>
      <c r="CA2380" s="138" t="str">
        <f t="shared" ref="CA2380:CA2443" si="1565">IF(BW2380&lt;0, "", IF(BW2380&lt;=$CA$9, "X", ""))</f>
        <v/>
      </c>
      <c r="CB2380" s="104" t="str">
        <f t="shared" ref="CB2380:CB2443" si="1566">IF(BX2380&lt;0, "", IF(BX2380&lt;=$CA$9, "X", ""))</f>
        <v/>
      </c>
      <c r="CC2380" s="139" t="str">
        <f t="shared" ref="CC2380:CC2443" si="1567">IF(BY2380&lt;0, "", IF(BY2380&lt;=$CA$9, "X", ""))</f>
        <v/>
      </c>
      <c r="CE2380" s="162" t="str">
        <f t="shared" ref="CE2380:CE2443" si="1568">IF(L2380="", "", IF(L2380=$AG$5, L2380, ""))</f>
        <v/>
      </c>
      <c r="CF2380" s="163" t="str">
        <f t="shared" ref="CF2380:CF2443" si="1569">IF(M2380="", "", IF(M2380=$AG$5, M2380, ""))</f>
        <v/>
      </c>
      <c r="CG2380" s="164" t="str">
        <f t="shared" ref="CG2380:CG2443" si="1570">IF(N2380="", "", IF(N2380=$AG$5, N2380, ""))</f>
        <v/>
      </c>
      <c r="CI2380" s="162" t="str">
        <f t="shared" ref="CI2380:CI2443" si="1571">IF(CA2380="", "", L2380)</f>
        <v/>
      </c>
      <c r="CJ2380" s="163" t="str">
        <f t="shared" si="1533"/>
        <v/>
      </c>
      <c r="CK2380" s="164" t="str">
        <f t="shared" si="1534"/>
        <v/>
      </c>
      <c r="CM2380" s="169" t="str">
        <f t="shared" ref="CM2380:CM2443" si="1572">IF(NOT($CE2380=""), $CE2380, IF(NOT($CF2380=""), $CF2380, IF(NOT($CG2380=""), $CG2380, IF(NOT($CI2380=""), $CI2380, IF(NOT($CJ2380=""), $CJ2380, IF(NOT($CK2380=""), $CK2380, ""))))))</f>
        <v/>
      </c>
      <c r="CN2380" s="139" t="str">
        <f t="shared" ref="CN2380:CN2443" si="1573">IF(NOT($CE2380=""), "TODAY - 1st Interview", IF(NOT($CF2380=""), "TODAY - 2nd Interview", IF(NOT($CG2380=""), "TODAY - 3rd Interview", IF(NOT($CI2380=""), "Alert - 1st Interview", IF(NOT($CJ2380=""), "Alert - 2nd Interview", IF(NOT($CK2380=""), "Alert - 3rd Interview", ""))))))</f>
        <v/>
      </c>
      <c r="CP2380" s="41" t="str">
        <f>IF($CM2380="", "", COUNTIF($CM$11:$CM$3035, "&lt;"&amp;$CM2380)+1+COUNTIF($CM$11:$CM2380, $CM2380)-1)</f>
        <v/>
      </c>
    </row>
    <row r="2381" spans="1:94" x14ac:dyDescent="0.25">
      <c r="A2381" s="40"/>
      <c r="B2381" s="82" t="str">
        <f>IF($I2381="", "", IFERROR(INDEX('Job Database'!$AE$11:$AE$3035, MATCH($I2381, 'Job Database'!$X$11:$X$3035, 0)), ""))</f>
        <v/>
      </c>
      <c r="C2381" s="69" t="str">
        <f>IF($I2381="", "", IF(COUNTIF('Job Database'!$X$11:$X$3035, $I2381)=0, $AC$5, $AC$4))</f>
        <v/>
      </c>
      <c r="D2381" s="40"/>
      <c r="E2381" s="85" t="str">
        <f>IF($I2381="", "", IF(IFERROR(INDEX('Job Database'!$M$11:$M$3035, MATCH($I2381, 'Job Database'!$X$11:$X$3035, 0)), "")="", "", IFERROR(INDEX('Job Database'!$M$11:$M$3035, MATCH($I2381, 'Job Database'!$X$11:$X$3035, 0)), "")))</f>
        <v/>
      </c>
      <c r="F2381" s="40"/>
      <c r="G2381" s="88" t="str">
        <f t="shared" si="1547"/>
        <v/>
      </c>
      <c r="H2381" s="40"/>
      <c r="I2381" s="24"/>
      <c r="J2381" s="34"/>
      <c r="K2381" s="106"/>
      <c r="L2381" s="79"/>
      <c r="M2381" s="34"/>
      <c r="N2381" s="79"/>
      <c r="O2381" s="31"/>
      <c r="P2381" s="53"/>
      <c r="Q2381" s="40"/>
      <c r="S2381" s="41" t="str">
        <f t="shared" si="1535"/>
        <v/>
      </c>
      <c r="T2381" s="41" t="str">
        <f t="shared" si="1536"/>
        <v/>
      </c>
      <c r="U2381" s="41" t="str">
        <f t="shared" si="1548"/>
        <v/>
      </c>
      <c r="W2381" s="74" t="str">
        <f>IF('Job Database'!$X2381="", "", 'Job Database'!$X2381)</f>
        <v/>
      </c>
      <c r="Y2381" s="41" t="str">
        <f>IF($W2381="", "", IF(COUNTIF($I$11:$I$3035, $W2381)&gt;0, "", MAX($Y$10:$Y2380)+1))</f>
        <v/>
      </c>
      <c r="Z2381" s="41">
        <v>2371</v>
      </c>
      <c r="AA2381" s="58" t="str">
        <f t="shared" si="1549"/>
        <v/>
      </c>
      <c r="AC2381" s="41" t="str">
        <f t="shared" si="1537"/>
        <v/>
      </c>
      <c r="AE2381" s="41" t="str">
        <f t="shared" si="1550"/>
        <v/>
      </c>
      <c r="AJ2381" s="154" t="str">
        <f t="shared" si="1551"/>
        <v/>
      </c>
      <c r="AL2381" s="120" t="str">
        <f t="shared" si="1552"/>
        <v/>
      </c>
      <c r="AM2381" s="104" t="str">
        <f t="shared" si="1553"/>
        <v/>
      </c>
      <c r="AN2381" s="104" t="str">
        <f t="shared" si="1554"/>
        <v/>
      </c>
      <c r="AO2381" s="104" t="str">
        <f t="shared" si="1538"/>
        <v/>
      </c>
      <c r="AP2381" s="104" t="str">
        <f t="shared" si="1539"/>
        <v/>
      </c>
      <c r="AQ2381" s="121" t="str">
        <f t="shared" si="1555"/>
        <v/>
      </c>
      <c r="AS2381" s="88" t="str">
        <f t="shared" si="1540"/>
        <v/>
      </c>
      <c r="AT2381" s="68" t="str">
        <f t="shared" si="1556"/>
        <v/>
      </c>
      <c r="AU2381" s="68" t="str">
        <f t="shared" si="1557"/>
        <v/>
      </c>
      <c r="AV2381" s="68" t="str">
        <f t="shared" si="1558"/>
        <v/>
      </c>
      <c r="AW2381" s="88" t="str">
        <f t="shared" si="1541"/>
        <v/>
      </c>
      <c r="AZ2381" s="88" t="str">
        <f t="shared" si="1542"/>
        <v/>
      </c>
      <c r="BA2381" s="68" t="str">
        <f t="shared" si="1543"/>
        <v/>
      </c>
      <c r="BB2381" s="68" t="str">
        <f t="shared" si="1544"/>
        <v/>
      </c>
      <c r="BC2381" s="68" t="str">
        <f t="shared" si="1545"/>
        <v/>
      </c>
      <c r="BD2381" s="69" t="str">
        <f t="shared" si="1546"/>
        <v/>
      </c>
      <c r="BE2381" s="69" t="str">
        <f t="shared" si="1559"/>
        <v/>
      </c>
      <c r="BT2381" s="138" t="str">
        <f t="shared" ca="1" si="1560"/>
        <v/>
      </c>
      <c r="BU2381" s="139" t="str">
        <f t="shared" ca="1" si="1561"/>
        <v/>
      </c>
      <c r="BW2381" s="138" t="str">
        <f t="shared" si="1562"/>
        <v/>
      </c>
      <c r="BX2381" s="104" t="str">
        <f t="shared" si="1563"/>
        <v/>
      </c>
      <c r="BY2381" s="139" t="str">
        <f t="shared" si="1564"/>
        <v/>
      </c>
      <c r="CA2381" s="138" t="str">
        <f t="shared" si="1565"/>
        <v/>
      </c>
      <c r="CB2381" s="104" t="str">
        <f t="shared" si="1566"/>
        <v/>
      </c>
      <c r="CC2381" s="139" t="str">
        <f t="shared" si="1567"/>
        <v/>
      </c>
      <c r="CE2381" s="162" t="str">
        <f t="shared" si="1568"/>
        <v/>
      </c>
      <c r="CF2381" s="163" t="str">
        <f t="shared" si="1569"/>
        <v/>
      </c>
      <c r="CG2381" s="164" t="str">
        <f t="shared" si="1570"/>
        <v/>
      </c>
      <c r="CI2381" s="162" t="str">
        <f t="shared" si="1571"/>
        <v/>
      </c>
      <c r="CJ2381" s="163" t="str">
        <f t="shared" si="1533"/>
        <v/>
      </c>
      <c r="CK2381" s="164" t="str">
        <f t="shared" si="1534"/>
        <v/>
      </c>
      <c r="CM2381" s="169" t="str">
        <f t="shared" si="1572"/>
        <v/>
      </c>
      <c r="CN2381" s="139" t="str">
        <f t="shared" si="1573"/>
        <v/>
      </c>
      <c r="CP2381" s="41" t="str">
        <f>IF($CM2381="", "", COUNTIF($CM$11:$CM$3035, "&lt;"&amp;$CM2381)+1+COUNTIF($CM$11:$CM2381, $CM2381)-1)</f>
        <v/>
      </c>
    </row>
    <row r="2382" spans="1:94" x14ac:dyDescent="0.25">
      <c r="A2382" s="40"/>
      <c r="B2382" s="82" t="str">
        <f>IF($I2382="", "", IFERROR(INDEX('Job Database'!$AE$11:$AE$3035, MATCH($I2382, 'Job Database'!$X$11:$X$3035, 0)), ""))</f>
        <v/>
      </c>
      <c r="C2382" s="69" t="str">
        <f>IF($I2382="", "", IF(COUNTIF('Job Database'!$X$11:$X$3035, $I2382)=0, $AC$5, $AC$4))</f>
        <v/>
      </c>
      <c r="D2382" s="40"/>
      <c r="E2382" s="85" t="str">
        <f>IF($I2382="", "", IF(IFERROR(INDEX('Job Database'!$M$11:$M$3035, MATCH($I2382, 'Job Database'!$X$11:$X$3035, 0)), "")="", "", IFERROR(INDEX('Job Database'!$M$11:$M$3035, MATCH($I2382, 'Job Database'!$X$11:$X$3035, 0)), "")))</f>
        <v/>
      </c>
      <c r="F2382" s="40"/>
      <c r="G2382" s="88" t="str">
        <f t="shared" si="1547"/>
        <v/>
      </c>
      <c r="H2382" s="40"/>
      <c r="I2382" s="24"/>
      <c r="J2382" s="34"/>
      <c r="K2382" s="106"/>
      <c r="L2382" s="79"/>
      <c r="M2382" s="34"/>
      <c r="N2382" s="79"/>
      <c r="O2382" s="31"/>
      <c r="P2382" s="53"/>
      <c r="Q2382" s="40"/>
      <c r="S2382" s="41" t="str">
        <f t="shared" si="1535"/>
        <v/>
      </c>
      <c r="T2382" s="41" t="str">
        <f t="shared" si="1536"/>
        <v/>
      </c>
      <c r="U2382" s="41" t="str">
        <f t="shared" si="1548"/>
        <v/>
      </c>
      <c r="W2382" s="74" t="str">
        <f>IF('Job Database'!$X2382="", "", 'Job Database'!$X2382)</f>
        <v/>
      </c>
      <c r="Y2382" s="41" t="str">
        <f>IF($W2382="", "", IF(COUNTIF($I$11:$I$3035, $W2382)&gt;0, "", MAX($Y$10:$Y2381)+1))</f>
        <v/>
      </c>
      <c r="Z2382" s="41">
        <v>2372</v>
      </c>
      <c r="AA2382" s="58" t="str">
        <f t="shared" si="1549"/>
        <v/>
      </c>
      <c r="AC2382" s="41" t="str">
        <f t="shared" si="1537"/>
        <v/>
      </c>
      <c r="AE2382" s="41" t="str">
        <f t="shared" si="1550"/>
        <v/>
      </c>
      <c r="AJ2382" s="154" t="str">
        <f t="shared" si="1551"/>
        <v/>
      </c>
      <c r="AL2382" s="120" t="str">
        <f t="shared" si="1552"/>
        <v/>
      </c>
      <c r="AM2382" s="104" t="str">
        <f t="shared" si="1553"/>
        <v/>
      </c>
      <c r="AN2382" s="104" t="str">
        <f t="shared" si="1554"/>
        <v/>
      </c>
      <c r="AO2382" s="104" t="str">
        <f t="shared" si="1538"/>
        <v/>
      </c>
      <c r="AP2382" s="104" t="str">
        <f t="shared" si="1539"/>
        <v/>
      </c>
      <c r="AQ2382" s="121" t="str">
        <f t="shared" si="1555"/>
        <v/>
      </c>
      <c r="AS2382" s="88" t="str">
        <f t="shared" si="1540"/>
        <v/>
      </c>
      <c r="AT2382" s="68" t="str">
        <f t="shared" si="1556"/>
        <v/>
      </c>
      <c r="AU2382" s="68" t="str">
        <f t="shared" si="1557"/>
        <v/>
      </c>
      <c r="AV2382" s="68" t="str">
        <f t="shared" si="1558"/>
        <v/>
      </c>
      <c r="AW2382" s="88" t="str">
        <f t="shared" si="1541"/>
        <v/>
      </c>
      <c r="AZ2382" s="88" t="str">
        <f t="shared" si="1542"/>
        <v/>
      </c>
      <c r="BA2382" s="68" t="str">
        <f t="shared" si="1543"/>
        <v/>
      </c>
      <c r="BB2382" s="68" t="str">
        <f t="shared" si="1544"/>
        <v/>
      </c>
      <c r="BC2382" s="68" t="str">
        <f t="shared" si="1545"/>
        <v/>
      </c>
      <c r="BD2382" s="69" t="str">
        <f t="shared" si="1546"/>
        <v/>
      </c>
      <c r="BE2382" s="69" t="str">
        <f t="shared" si="1559"/>
        <v/>
      </c>
      <c r="BT2382" s="138" t="str">
        <f t="shared" ca="1" si="1560"/>
        <v/>
      </c>
      <c r="BU2382" s="139" t="str">
        <f t="shared" ca="1" si="1561"/>
        <v/>
      </c>
      <c r="BW2382" s="138" t="str">
        <f t="shared" si="1562"/>
        <v/>
      </c>
      <c r="BX2382" s="104" t="str">
        <f t="shared" si="1563"/>
        <v/>
      </c>
      <c r="BY2382" s="139" t="str">
        <f t="shared" si="1564"/>
        <v/>
      </c>
      <c r="CA2382" s="138" t="str">
        <f t="shared" si="1565"/>
        <v/>
      </c>
      <c r="CB2382" s="104" t="str">
        <f t="shared" si="1566"/>
        <v/>
      </c>
      <c r="CC2382" s="139" t="str">
        <f t="shared" si="1567"/>
        <v/>
      </c>
      <c r="CE2382" s="162" t="str">
        <f t="shared" si="1568"/>
        <v/>
      </c>
      <c r="CF2382" s="163" t="str">
        <f t="shared" si="1569"/>
        <v/>
      </c>
      <c r="CG2382" s="164" t="str">
        <f t="shared" si="1570"/>
        <v/>
      </c>
      <c r="CI2382" s="162" t="str">
        <f t="shared" si="1571"/>
        <v/>
      </c>
      <c r="CJ2382" s="163" t="str">
        <f t="shared" si="1533"/>
        <v/>
      </c>
      <c r="CK2382" s="164" t="str">
        <f t="shared" si="1534"/>
        <v/>
      </c>
      <c r="CM2382" s="169" t="str">
        <f t="shared" si="1572"/>
        <v/>
      </c>
      <c r="CN2382" s="139" t="str">
        <f t="shared" si="1573"/>
        <v/>
      </c>
      <c r="CP2382" s="41" t="str">
        <f>IF($CM2382="", "", COUNTIF($CM$11:$CM$3035, "&lt;"&amp;$CM2382)+1+COUNTIF($CM$11:$CM2382, $CM2382)-1)</f>
        <v/>
      </c>
    </row>
    <row r="2383" spans="1:94" x14ac:dyDescent="0.25">
      <c r="A2383" s="40"/>
      <c r="B2383" s="82" t="str">
        <f>IF($I2383="", "", IFERROR(INDEX('Job Database'!$AE$11:$AE$3035, MATCH($I2383, 'Job Database'!$X$11:$X$3035, 0)), ""))</f>
        <v/>
      </c>
      <c r="C2383" s="69" t="str">
        <f>IF($I2383="", "", IF(COUNTIF('Job Database'!$X$11:$X$3035, $I2383)=0, $AC$5, $AC$4))</f>
        <v/>
      </c>
      <c r="D2383" s="40"/>
      <c r="E2383" s="85" t="str">
        <f>IF($I2383="", "", IF(IFERROR(INDEX('Job Database'!$M$11:$M$3035, MATCH($I2383, 'Job Database'!$X$11:$X$3035, 0)), "")="", "", IFERROR(INDEX('Job Database'!$M$11:$M$3035, MATCH($I2383, 'Job Database'!$X$11:$X$3035, 0)), "")))</f>
        <v/>
      </c>
      <c r="F2383" s="40"/>
      <c r="G2383" s="88" t="str">
        <f t="shared" si="1547"/>
        <v/>
      </c>
      <c r="H2383" s="40"/>
      <c r="I2383" s="24"/>
      <c r="J2383" s="34"/>
      <c r="K2383" s="106"/>
      <c r="L2383" s="79"/>
      <c r="M2383" s="34"/>
      <c r="N2383" s="79"/>
      <c r="O2383" s="31"/>
      <c r="P2383" s="53"/>
      <c r="Q2383" s="40"/>
      <c r="S2383" s="41" t="str">
        <f t="shared" si="1535"/>
        <v/>
      </c>
      <c r="T2383" s="41" t="str">
        <f t="shared" si="1536"/>
        <v/>
      </c>
      <c r="U2383" s="41" t="str">
        <f t="shared" si="1548"/>
        <v/>
      </c>
      <c r="W2383" s="74" t="str">
        <f>IF('Job Database'!$X2383="", "", 'Job Database'!$X2383)</f>
        <v/>
      </c>
      <c r="Y2383" s="41" t="str">
        <f>IF($W2383="", "", IF(COUNTIF($I$11:$I$3035, $W2383)&gt;0, "", MAX($Y$10:$Y2382)+1))</f>
        <v/>
      </c>
      <c r="Z2383" s="41">
        <v>2373</v>
      </c>
      <c r="AA2383" s="58" t="str">
        <f t="shared" si="1549"/>
        <v/>
      </c>
      <c r="AC2383" s="41" t="str">
        <f t="shared" si="1537"/>
        <v/>
      </c>
      <c r="AE2383" s="41" t="str">
        <f t="shared" si="1550"/>
        <v/>
      </c>
      <c r="AJ2383" s="154" t="str">
        <f t="shared" si="1551"/>
        <v/>
      </c>
      <c r="AL2383" s="120" t="str">
        <f t="shared" si="1552"/>
        <v/>
      </c>
      <c r="AM2383" s="104" t="str">
        <f t="shared" si="1553"/>
        <v/>
      </c>
      <c r="AN2383" s="104" t="str">
        <f t="shared" si="1554"/>
        <v/>
      </c>
      <c r="AO2383" s="104" t="str">
        <f t="shared" si="1538"/>
        <v/>
      </c>
      <c r="AP2383" s="104" t="str">
        <f t="shared" si="1539"/>
        <v/>
      </c>
      <c r="AQ2383" s="121" t="str">
        <f t="shared" si="1555"/>
        <v/>
      </c>
      <c r="AS2383" s="88" t="str">
        <f t="shared" si="1540"/>
        <v/>
      </c>
      <c r="AT2383" s="68" t="str">
        <f t="shared" si="1556"/>
        <v/>
      </c>
      <c r="AU2383" s="68" t="str">
        <f t="shared" si="1557"/>
        <v/>
      </c>
      <c r="AV2383" s="68" t="str">
        <f t="shared" si="1558"/>
        <v/>
      </c>
      <c r="AW2383" s="88" t="str">
        <f t="shared" si="1541"/>
        <v/>
      </c>
      <c r="AZ2383" s="88" t="str">
        <f t="shared" si="1542"/>
        <v/>
      </c>
      <c r="BA2383" s="68" t="str">
        <f t="shared" si="1543"/>
        <v/>
      </c>
      <c r="BB2383" s="68" t="str">
        <f t="shared" si="1544"/>
        <v/>
      </c>
      <c r="BC2383" s="68" t="str">
        <f t="shared" si="1545"/>
        <v/>
      </c>
      <c r="BD2383" s="69" t="str">
        <f t="shared" si="1546"/>
        <v/>
      </c>
      <c r="BE2383" s="69" t="str">
        <f t="shared" si="1559"/>
        <v/>
      </c>
      <c r="BT2383" s="138" t="str">
        <f t="shared" ca="1" si="1560"/>
        <v/>
      </c>
      <c r="BU2383" s="139" t="str">
        <f t="shared" ca="1" si="1561"/>
        <v/>
      </c>
      <c r="BW2383" s="138" t="str">
        <f t="shared" si="1562"/>
        <v/>
      </c>
      <c r="BX2383" s="104" t="str">
        <f t="shared" si="1563"/>
        <v/>
      </c>
      <c r="BY2383" s="139" t="str">
        <f t="shared" si="1564"/>
        <v/>
      </c>
      <c r="CA2383" s="138" t="str">
        <f t="shared" si="1565"/>
        <v/>
      </c>
      <c r="CB2383" s="104" t="str">
        <f t="shared" si="1566"/>
        <v/>
      </c>
      <c r="CC2383" s="139" t="str">
        <f t="shared" si="1567"/>
        <v/>
      </c>
      <c r="CE2383" s="162" t="str">
        <f t="shared" si="1568"/>
        <v/>
      </c>
      <c r="CF2383" s="163" t="str">
        <f t="shared" si="1569"/>
        <v/>
      </c>
      <c r="CG2383" s="164" t="str">
        <f t="shared" si="1570"/>
        <v/>
      </c>
      <c r="CI2383" s="162" t="str">
        <f t="shared" si="1571"/>
        <v/>
      </c>
      <c r="CJ2383" s="163" t="str">
        <f t="shared" si="1533"/>
        <v/>
      </c>
      <c r="CK2383" s="164" t="str">
        <f t="shared" si="1534"/>
        <v/>
      </c>
      <c r="CM2383" s="169" t="str">
        <f t="shared" si="1572"/>
        <v/>
      </c>
      <c r="CN2383" s="139" t="str">
        <f t="shared" si="1573"/>
        <v/>
      </c>
      <c r="CP2383" s="41" t="str">
        <f>IF($CM2383="", "", COUNTIF($CM$11:$CM$3035, "&lt;"&amp;$CM2383)+1+COUNTIF($CM$11:$CM2383, $CM2383)-1)</f>
        <v/>
      </c>
    </row>
    <row r="2384" spans="1:94" x14ac:dyDescent="0.25">
      <c r="A2384" s="40"/>
      <c r="B2384" s="82" t="str">
        <f>IF($I2384="", "", IFERROR(INDEX('Job Database'!$AE$11:$AE$3035, MATCH($I2384, 'Job Database'!$X$11:$X$3035, 0)), ""))</f>
        <v/>
      </c>
      <c r="C2384" s="69" t="str">
        <f>IF($I2384="", "", IF(COUNTIF('Job Database'!$X$11:$X$3035, $I2384)=0, $AC$5, $AC$4))</f>
        <v/>
      </c>
      <c r="D2384" s="40"/>
      <c r="E2384" s="85" t="str">
        <f>IF($I2384="", "", IF(IFERROR(INDEX('Job Database'!$M$11:$M$3035, MATCH($I2384, 'Job Database'!$X$11:$X$3035, 0)), "")="", "", IFERROR(INDEX('Job Database'!$M$11:$M$3035, MATCH($I2384, 'Job Database'!$X$11:$X$3035, 0)), "")))</f>
        <v/>
      </c>
      <c r="F2384" s="40"/>
      <c r="G2384" s="88" t="str">
        <f t="shared" si="1547"/>
        <v/>
      </c>
      <c r="H2384" s="40"/>
      <c r="I2384" s="24"/>
      <c r="J2384" s="34"/>
      <c r="K2384" s="106"/>
      <c r="L2384" s="79"/>
      <c r="M2384" s="34"/>
      <c r="N2384" s="79"/>
      <c r="O2384" s="31"/>
      <c r="P2384" s="53"/>
      <c r="Q2384" s="40"/>
      <c r="S2384" s="41" t="str">
        <f t="shared" si="1535"/>
        <v/>
      </c>
      <c r="T2384" s="41" t="str">
        <f t="shared" si="1536"/>
        <v/>
      </c>
      <c r="U2384" s="41" t="str">
        <f t="shared" si="1548"/>
        <v/>
      </c>
      <c r="W2384" s="74" t="str">
        <f>IF('Job Database'!$X2384="", "", 'Job Database'!$X2384)</f>
        <v/>
      </c>
      <c r="Y2384" s="41" t="str">
        <f>IF($W2384="", "", IF(COUNTIF($I$11:$I$3035, $W2384)&gt;0, "", MAX($Y$10:$Y2383)+1))</f>
        <v/>
      </c>
      <c r="Z2384" s="41">
        <v>2374</v>
      </c>
      <c r="AA2384" s="58" t="str">
        <f t="shared" si="1549"/>
        <v/>
      </c>
      <c r="AC2384" s="41" t="str">
        <f t="shared" si="1537"/>
        <v/>
      </c>
      <c r="AE2384" s="41" t="str">
        <f t="shared" si="1550"/>
        <v/>
      </c>
      <c r="AJ2384" s="154" t="str">
        <f t="shared" si="1551"/>
        <v/>
      </c>
      <c r="AL2384" s="120" t="str">
        <f t="shared" si="1552"/>
        <v/>
      </c>
      <c r="AM2384" s="104" t="str">
        <f t="shared" si="1553"/>
        <v/>
      </c>
      <c r="AN2384" s="104" t="str">
        <f t="shared" si="1554"/>
        <v/>
      </c>
      <c r="AO2384" s="104" t="str">
        <f t="shared" si="1538"/>
        <v/>
      </c>
      <c r="AP2384" s="104" t="str">
        <f t="shared" si="1539"/>
        <v/>
      </c>
      <c r="AQ2384" s="121" t="str">
        <f t="shared" si="1555"/>
        <v/>
      </c>
      <c r="AS2384" s="88" t="str">
        <f t="shared" si="1540"/>
        <v/>
      </c>
      <c r="AT2384" s="68" t="str">
        <f t="shared" si="1556"/>
        <v/>
      </c>
      <c r="AU2384" s="68" t="str">
        <f t="shared" si="1557"/>
        <v/>
      </c>
      <c r="AV2384" s="68" t="str">
        <f t="shared" si="1558"/>
        <v/>
      </c>
      <c r="AW2384" s="88" t="str">
        <f t="shared" si="1541"/>
        <v/>
      </c>
      <c r="AZ2384" s="88" t="str">
        <f t="shared" si="1542"/>
        <v/>
      </c>
      <c r="BA2384" s="68" t="str">
        <f t="shared" si="1543"/>
        <v/>
      </c>
      <c r="BB2384" s="68" t="str">
        <f t="shared" si="1544"/>
        <v/>
      </c>
      <c r="BC2384" s="68" t="str">
        <f t="shared" si="1545"/>
        <v/>
      </c>
      <c r="BD2384" s="69" t="str">
        <f t="shared" si="1546"/>
        <v/>
      </c>
      <c r="BE2384" s="69" t="str">
        <f t="shared" si="1559"/>
        <v/>
      </c>
      <c r="BT2384" s="138" t="str">
        <f t="shared" ca="1" si="1560"/>
        <v/>
      </c>
      <c r="BU2384" s="139" t="str">
        <f t="shared" ca="1" si="1561"/>
        <v/>
      </c>
      <c r="BW2384" s="138" t="str">
        <f t="shared" si="1562"/>
        <v/>
      </c>
      <c r="BX2384" s="104" t="str">
        <f t="shared" si="1563"/>
        <v/>
      </c>
      <c r="BY2384" s="139" t="str">
        <f t="shared" si="1564"/>
        <v/>
      </c>
      <c r="CA2384" s="138" t="str">
        <f t="shared" si="1565"/>
        <v/>
      </c>
      <c r="CB2384" s="104" t="str">
        <f t="shared" si="1566"/>
        <v/>
      </c>
      <c r="CC2384" s="139" t="str">
        <f t="shared" si="1567"/>
        <v/>
      </c>
      <c r="CE2384" s="162" t="str">
        <f t="shared" si="1568"/>
        <v/>
      </c>
      <c r="CF2384" s="163" t="str">
        <f t="shared" si="1569"/>
        <v/>
      </c>
      <c r="CG2384" s="164" t="str">
        <f t="shared" si="1570"/>
        <v/>
      </c>
      <c r="CI2384" s="162" t="str">
        <f t="shared" si="1571"/>
        <v/>
      </c>
      <c r="CJ2384" s="163" t="str">
        <f t="shared" si="1533"/>
        <v/>
      </c>
      <c r="CK2384" s="164" t="str">
        <f t="shared" si="1534"/>
        <v/>
      </c>
      <c r="CM2384" s="169" t="str">
        <f t="shared" si="1572"/>
        <v/>
      </c>
      <c r="CN2384" s="139" t="str">
        <f t="shared" si="1573"/>
        <v/>
      </c>
      <c r="CP2384" s="41" t="str">
        <f>IF($CM2384="", "", COUNTIF($CM$11:$CM$3035, "&lt;"&amp;$CM2384)+1+COUNTIF($CM$11:$CM2384, $CM2384)-1)</f>
        <v/>
      </c>
    </row>
    <row r="2385" spans="1:94" x14ac:dyDescent="0.25">
      <c r="A2385" s="40"/>
      <c r="B2385" s="82" t="str">
        <f>IF($I2385="", "", IFERROR(INDEX('Job Database'!$AE$11:$AE$3035, MATCH($I2385, 'Job Database'!$X$11:$X$3035, 0)), ""))</f>
        <v/>
      </c>
      <c r="C2385" s="69" t="str">
        <f>IF($I2385="", "", IF(COUNTIF('Job Database'!$X$11:$X$3035, $I2385)=0, $AC$5, $AC$4))</f>
        <v/>
      </c>
      <c r="D2385" s="40"/>
      <c r="E2385" s="85" t="str">
        <f>IF($I2385="", "", IF(IFERROR(INDEX('Job Database'!$M$11:$M$3035, MATCH($I2385, 'Job Database'!$X$11:$X$3035, 0)), "")="", "", IFERROR(INDEX('Job Database'!$M$11:$M$3035, MATCH($I2385, 'Job Database'!$X$11:$X$3035, 0)), "")))</f>
        <v/>
      </c>
      <c r="F2385" s="40"/>
      <c r="G2385" s="88" t="str">
        <f t="shared" si="1547"/>
        <v/>
      </c>
      <c r="H2385" s="40"/>
      <c r="I2385" s="24"/>
      <c r="J2385" s="34"/>
      <c r="K2385" s="106"/>
      <c r="L2385" s="79"/>
      <c r="M2385" s="34"/>
      <c r="N2385" s="79"/>
      <c r="O2385" s="31"/>
      <c r="P2385" s="53"/>
      <c r="Q2385" s="40"/>
      <c r="S2385" s="41" t="str">
        <f t="shared" si="1535"/>
        <v/>
      </c>
      <c r="T2385" s="41" t="str">
        <f t="shared" si="1536"/>
        <v/>
      </c>
      <c r="U2385" s="41" t="str">
        <f t="shared" si="1548"/>
        <v/>
      </c>
      <c r="W2385" s="74" t="str">
        <f>IF('Job Database'!$X2385="", "", 'Job Database'!$X2385)</f>
        <v/>
      </c>
      <c r="Y2385" s="41" t="str">
        <f>IF($W2385="", "", IF(COUNTIF($I$11:$I$3035, $W2385)&gt;0, "", MAX($Y$10:$Y2384)+1))</f>
        <v/>
      </c>
      <c r="Z2385" s="41">
        <v>2375</v>
      </c>
      <c r="AA2385" s="58" t="str">
        <f t="shared" si="1549"/>
        <v/>
      </c>
      <c r="AC2385" s="41" t="str">
        <f t="shared" si="1537"/>
        <v/>
      </c>
      <c r="AE2385" s="41" t="str">
        <f t="shared" si="1550"/>
        <v/>
      </c>
      <c r="AJ2385" s="154" t="str">
        <f t="shared" si="1551"/>
        <v/>
      </c>
      <c r="AL2385" s="120" t="str">
        <f t="shared" si="1552"/>
        <v/>
      </c>
      <c r="AM2385" s="104" t="str">
        <f t="shared" si="1553"/>
        <v/>
      </c>
      <c r="AN2385" s="104" t="str">
        <f t="shared" si="1554"/>
        <v/>
      </c>
      <c r="AO2385" s="104" t="str">
        <f t="shared" si="1538"/>
        <v/>
      </c>
      <c r="AP2385" s="104" t="str">
        <f t="shared" si="1539"/>
        <v/>
      </c>
      <c r="AQ2385" s="121" t="str">
        <f t="shared" si="1555"/>
        <v/>
      </c>
      <c r="AS2385" s="88" t="str">
        <f t="shared" si="1540"/>
        <v/>
      </c>
      <c r="AT2385" s="68" t="str">
        <f t="shared" si="1556"/>
        <v/>
      </c>
      <c r="AU2385" s="68" t="str">
        <f t="shared" si="1557"/>
        <v/>
      </c>
      <c r="AV2385" s="68" t="str">
        <f t="shared" si="1558"/>
        <v/>
      </c>
      <c r="AW2385" s="88" t="str">
        <f t="shared" si="1541"/>
        <v/>
      </c>
      <c r="AZ2385" s="88" t="str">
        <f t="shared" si="1542"/>
        <v/>
      </c>
      <c r="BA2385" s="68" t="str">
        <f t="shared" si="1543"/>
        <v/>
      </c>
      <c r="BB2385" s="68" t="str">
        <f t="shared" si="1544"/>
        <v/>
      </c>
      <c r="BC2385" s="68" t="str">
        <f t="shared" si="1545"/>
        <v/>
      </c>
      <c r="BD2385" s="69" t="str">
        <f t="shared" si="1546"/>
        <v/>
      </c>
      <c r="BE2385" s="69" t="str">
        <f t="shared" si="1559"/>
        <v/>
      </c>
      <c r="BT2385" s="138" t="str">
        <f t="shared" ca="1" si="1560"/>
        <v/>
      </c>
      <c r="BU2385" s="139" t="str">
        <f t="shared" ca="1" si="1561"/>
        <v/>
      </c>
      <c r="BW2385" s="138" t="str">
        <f t="shared" si="1562"/>
        <v/>
      </c>
      <c r="BX2385" s="104" t="str">
        <f t="shared" si="1563"/>
        <v/>
      </c>
      <c r="BY2385" s="139" t="str">
        <f t="shared" si="1564"/>
        <v/>
      </c>
      <c r="CA2385" s="138" t="str">
        <f t="shared" si="1565"/>
        <v/>
      </c>
      <c r="CB2385" s="104" t="str">
        <f t="shared" si="1566"/>
        <v/>
      </c>
      <c r="CC2385" s="139" t="str">
        <f t="shared" si="1567"/>
        <v/>
      </c>
      <c r="CE2385" s="162" t="str">
        <f t="shared" si="1568"/>
        <v/>
      </c>
      <c r="CF2385" s="163" t="str">
        <f t="shared" si="1569"/>
        <v/>
      </c>
      <c r="CG2385" s="164" t="str">
        <f t="shared" si="1570"/>
        <v/>
      </c>
      <c r="CI2385" s="162" t="str">
        <f t="shared" si="1571"/>
        <v/>
      </c>
      <c r="CJ2385" s="163" t="str">
        <f t="shared" si="1533"/>
        <v/>
      </c>
      <c r="CK2385" s="164" t="str">
        <f t="shared" si="1534"/>
        <v/>
      </c>
      <c r="CM2385" s="169" t="str">
        <f t="shared" si="1572"/>
        <v/>
      </c>
      <c r="CN2385" s="139" t="str">
        <f t="shared" si="1573"/>
        <v/>
      </c>
      <c r="CP2385" s="41" t="str">
        <f>IF($CM2385="", "", COUNTIF($CM$11:$CM$3035, "&lt;"&amp;$CM2385)+1+COUNTIF($CM$11:$CM2385, $CM2385)-1)</f>
        <v/>
      </c>
    </row>
    <row r="2386" spans="1:94" x14ac:dyDescent="0.25">
      <c r="A2386" s="40"/>
      <c r="B2386" s="82" t="str">
        <f>IF($I2386="", "", IFERROR(INDEX('Job Database'!$AE$11:$AE$3035, MATCH($I2386, 'Job Database'!$X$11:$X$3035, 0)), ""))</f>
        <v/>
      </c>
      <c r="C2386" s="69" t="str">
        <f>IF($I2386="", "", IF(COUNTIF('Job Database'!$X$11:$X$3035, $I2386)=0, $AC$5, $AC$4))</f>
        <v/>
      </c>
      <c r="D2386" s="40"/>
      <c r="E2386" s="85" t="str">
        <f>IF($I2386="", "", IF(IFERROR(INDEX('Job Database'!$M$11:$M$3035, MATCH($I2386, 'Job Database'!$X$11:$X$3035, 0)), "")="", "", IFERROR(INDEX('Job Database'!$M$11:$M$3035, MATCH($I2386, 'Job Database'!$X$11:$X$3035, 0)), "")))</f>
        <v/>
      </c>
      <c r="F2386" s="40"/>
      <c r="G2386" s="88" t="str">
        <f t="shared" si="1547"/>
        <v/>
      </c>
      <c r="H2386" s="40"/>
      <c r="I2386" s="24"/>
      <c r="J2386" s="34"/>
      <c r="K2386" s="106"/>
      <c r="L2386" s="79"/>
      <c r="M2386" s="34"/>
      <c r="N2386" s="79"/>
      <c r="O2386" s="31"/>
      <c r="P2386" s="53"/>
      <c r="Q2386" s="40"/>
      <c r="S2386" s="41" t="str">
        <f t="shared" si="1535"/>
        <v/>
      </c>
      <c r="T2386" s="41" t="str">
        <f t="shared" si="1536"/>
        <v/>
      </c>
      <c r="U2386" s="41" t="str">
        <f t="shared" si="1548"/>
        <v/>
      </c>
      <c r="W2386" s="74" t="str">
        <f>IF('Job Database'!$X2386="", "", 'Job Database'!$X2386)</f>
        <v/>
      </c>
      <c r="Y2386" s="41" t="str">
        <f>IF($W2386="", "", IF(COUNTIF($I$11:$I$3035, $W2386)&gt;0, "", MAX($Y$10:$Y2385)+1))</f>
        <v/>
      </c>
      <c r="Z2386" s="41">
        <v>2376</v>
      </c>
      <c r="AA2386" s="58" t="str">
        <f t="shared" si="1549"/>
        <v/>
      </c>
      <c r="AC2386" s="41" t="str">
        <f t="shared" si="1537"/>
        <v/>
      </c>
      <c r="AE2386" s="41" t="str">
        <f t="shared" si="1550"/>
        <v/>
      </c>
      <c r="AJ2386" s="154" t="str">
        <f t="shared" si="1551"/>
        <v/>
      </c>
      <c r="AL2386" s="120" t="str">
        <f t="shared" si="1552"/>
        <v/>
      </c>
      <c r="AM2386" s="104" t="str">
        <f t="shared" si="1553"/>
        <v/>
      </c>
      <c r="AN2386" s="104" t="str">
        <f t="shared" si="1554"/>
        <v/>
      </c>
      <c r="AO2386" s="104" t="str">
        <f t="shared" si="1538"/>
        <v/>
      </c>
      <c r="AP2386" s="104" t="str">
        <f t="shared" si="1539"/>
        <v/>
      </c>
      <c r="AQ2386" s="121" t="str">
        <f t="shared" si="1555"/>
        <v/>
      </c>
      <c r="AS2386" s="88" t="str">
        <f t="shared" si="1540"/>
        <v/>
      </c>
      <c r="AT2386" s="68" t="str">
        <f t="shared" si="1556"/>
        <v/>
      </c>
      <c r="AU2386" s="68" t="str">
        <f t="shared" si="1557"/>
        <v/>
      </c>
      <c r="AV2386" s="68" t="str">
        <f t="shared" si="1558"/>
        <v/>
      </c>
      <c r="AW2386" s="88" t="str">
        <f t="shared" si="1541"/>
        <v/>
      </c>
      <c r="AZ2386" s="88" t="str">
        <f t="shared" si="1542"/>
        <v/>
      </c>
      <c r="BA2386" s="68" t="str">
        <f t="shared" si="1543"/>
        <v/>
      </c>
      <c r="BB2386" s="68" t="str">
        <f t="shared" si="1544"/>
        <v/>
      </c>
      <c r="BC2386" s="68" t="str">
        <f t="shared" si="1545"/>
        <v/>
      </c>
      <c r="BD2386" s="69" t="str">
        <f t="shared" si="1546"/>
        <v/>
      </c>
      <c r="BE2386" s="69" t="str">
        <f t="shared" si="1559"/>
        <v/>
      </c>
      <c r="BT2386" s="138" t="str">
        <f t="shared" ca="1" si="1560"/>
        <v/>
      </c>
      <c r="BU2386" s="139" t="str">
        <f t="shared" ca="1" si="1561"/>
        <v/>
      </c>
      <c r="BW2386" s="138" t="str">
        <f t="shared" si="1562"/>
        <v/>
      </c>
      <c r="BX2386" s="104" t="str">
        <f t="shared" si="1563"/>
        <v/>
      </c>
      <c r="BY2386" s="139" t="str">
        <f t="shared" si="1564"/>
        <v/>
      </c>
      <c r="CA2386" s="138" t="str">
        <f t="shared" si="1565"/>
        <v/>
      </c>
      <c r="CB2386" s="104" t="str">
        <f t="shared" si="1566"/>
        <v/>
      </c>
      <c r="CC2386" s="139" t="str">
        <f t="shared" si="1567"/>
        <v/>
      </c>
      <c r="CE2386" s="162" t="str">
        <f t="shared" si="1568"/>
        <v/>
      </c>
      <c r="CF2386" s="163" t="str">
        <f t="shared" si="1569"/>
        <v/>
      </c>
      <c r="CG2386" s="164" t="str">
        <f t="shared" si="1570"/>
        <v/>
      </c>
      <c r="CI2386" s="162" t="str">
        <f t="shared" si="1571"/>
        <v/>
      </c>
      <c r="CJ2386" s="163" t="str">
        <f t="shared" si="1533"/>
        <v/>
      </c>
      <c r="CK2386" s="164" t="str">
        <f t="shared" si="1534"/>
        <v/>
      </c>
      <c r="CM2386" s="169" t="str">
        <f t="shared" si="1572"/>
        <v/>
      </c>
      <c r="CN2386" s="139" t="str">
        <f t="shared" si="1573"/>
        <v/>
      </c>
      <c r="CP2386" s="41" t="str">
        <f>IF($CM2386="", "", COUNTIF($CM$11:$CM$3035, "&lt;"&amp;$CM2386)+1+COUNTIF($CM$11:$CM2386, $CM2386)-1)</f>
        <v/>
      </c>
    </row>
    <row r="2387" spans="1:94" x14ac:dyDescent="0.25">
      <c r="A2387" s="40"/>
      <c r="B2387" s="82" t="str">
        <f>IF($I2387="", "", IFERROR(INDEX('Job Database'!$AE$11:$AE$3035, MATCH($I2387, 'Job Database'!$X$11:$X$3035, 0)), ""))</f>
        <v/>
      </c>
      <c r="C2387" s="69" t="str">
        <f>IF($I2387="", "", IF(COUNTIF('Job Database'!$X$11:$X$3035, $I2387)=0, $AC$5, $AC$4))</f>
        <v/>
      </c>
      <c r="D2387" s="40"/>
      <c r="E2387" s="85" t="str">
        <f>IF($I2387="", "", IF(IFERROR(INDEX('Job Database'!$M$11:$M$3035, MATCH($I2387, 'Job Database'!$X$11:$X$3035, 0)), "")="", "", IFERROR(INDEX('Job Database'!$M$11:$M$3035, MATCH($I2387, 'Job Database'!$X$11:$X$3035, 0)), "")))</f>
        <v/>
      </c>
      <c r="F2387" s="40"/>
      <c r="G2387" s="88" t="str">
        <f t="shared" si="1547"/>
        <v/>
      </c>
      <c r="H2387" s="40"/>
      <c r="I2387" s="24"/>
      <c r="J2387" s="34"/>
      <c r="K2387" s="106"/>
      <c r="L2387" s="79"/>
      <c r="M2387" s="34"/>
      <c r="N2387" s="79"/>
      <c r="O2387" s="31"/>
      <c r="P2387" s="53"/>
      <c r="Q2387" s="40"/>
      <c r="S2387" s="41" t="str">
        <f t="shared" si="1535"/>
        <v/>
      </c>
      <c r="T2387" s="41" t="str">
        <f t="shared" si="1536"/>
        <v/>
      </c>
      <c r="U2387" s="41" t="str">
        <f t="shared" si="1548"/>
        <v/>
      </c>
      <c r="W2387" s="74" t="str">
        <f>IF('Job Database'!$X2387="", "", 'Job Database'!$X2387)</f>
        <v/>
      </c>
      <c r="Y2387" s="41" t="str">
        <f>IF($W2387="", "", IF(COUNTIF($I$11:$I$3035, $W2387)&gt;0, "", MAX($Y$10:$Y2386)+1))</f>
        <v/>
      </c>
      <c r="Z2387" s="41">
        <v>2377</v>
      </c>
      <c r="AA2387" s="58" t="str">
        <f t="shared" si="1549"/>
        <v/>
      </c>
      <c r="AC2387" s="41" t="str">
        <f t="shared" si="1537"/>
        <v/>
      </c>
      <c r="AE2387" s="41" t="str">
        <f t="shared" si="1550"/>
        <v/>
      </c>
      <c r="AJ2387" s="154" t="str">
        <f t="shared" si="1551"/>
        <v/>
      </c>
      <c r="AL2387" s="120" t="str">
        <f t="shared" si="1552"/>
        <v/>
      </c>
      <c r="AM2387" s="104" t="str">
        <f t="shared" si="1553"/>
        <v/>
      </c>
      <c r="AN2387" s="104" t="str">
        <f t="shared" si="1554"/>
        <v/>
      </c>
      <c r="AO2387" s="104" t="str">
        <f t="shared" si="1538"/>
        <v/>
      </c>
      <c r="AP2387" s="104" t="str">
        <f t="shared" si="1539"/>
        <v/>
      </c>
      <c r="AQ2387" s="121" t="str">
        <f t="shared" si="1555"/>
        <v/>
      </c>
      <c r="AS2387" s="88" t="str">
        <f t="shared" si="1540"/>
        <v/>
      </c>
      <c r="AT2387" s="68" t="str">
        <f t="shared" si="1556"/>
        <v/>
      </c>
      <c r="AU2387" s="68" t="str">
        <f t="shared" si="1557"/>
        <v/>
      </c>
      <c r="AV2387" s="68" t="str">
        <f t="shared" si="1558"/>
        <v/>
      </c>
      <c r="AW2387" s="88" t="str">
        <f t="shared" si="1541"/>
        <v/>
      </c>
      <c r="AZ2387" s="88" t="str">
        <f t="shared" si="1542"/>
        <v/>
      </c>
      <c r="BA2387" s="68" t="str">
        <f t="shared" si="1543"/>
        <v/>
      </c>
      <c r="BB2387" s="68" t="str">
        <f t="shared" si="1544"/>
        <v/>
      </c>
      <c r="BC2387" s="68" t="str">
        <f t="shared" si="1545"/>
        <v/>
      </c>
      <c r="BD2387" s="69" t="str">
        <f t="shared" si="1546"/>
        <v/>
      </c>
      <c r="BE2387" s="69" t="str">
        <f t="shared" si="1559"/>
        <v/>
      </c>
      <c r="BT2387" s="138" t="str">
        <f t="shared" ca="1" si="1560"/>
        <v/>
      </c>
      <c r="BU2387" s="139" t="str">
        <f t="shared" ca="1" si="1561"/>
        <v/>
      </c>
      <c r="BW2387" s="138" t="str">
        <f t="shared" si="1562"/>
        <v/>
      </c>
      <c r="BX2387" s="104" t="str">
        <f t="shared" si="1563"/>
        <v/>
      </c>
      <c r="BY2387" s="139" t="str">
        <f t="shared" si="1564"/>
        <v/>
      </c>
      <c r="CA2387" s="138" t="str">
        <f t="shared" si="1565"/>
        <v/>
      </c>
      <c r="CB2387" s="104" t="str">
        <f t="shared" si="1566"/>
        <v/>
      </c>
      <c r="CC2387" s="139" t="str">
        <f t="shared" si="1567"/>
        <v/>
      </c>
      <c r="CE2387" s="162" t="str">
        <f t="shared" si="1568"/>
        <v/>
      </c>
      <c r="CF2387" s="163" t="str">
        <f t="shared" si="1569"/>
        <v/>
      </c>
      <c r="CG2387" s="164" t="str">
        <f t="shared" si="1570"/>
        <v/>
      </c>
      <c r="CI2387" s="162" t="str">
        <f t="shared" si="1571"/>
        <v/>
      </c>
      <c r="CJ2387" s="163" t="str">
        <f t="shared" si="1533"/>
        <v/>
      </c>
      <c r="CK2387" s="164" t="str">
        <f t="shared" si="1534"/>
        <v/>
      </c>
      <c r="CM2387" s="169" t="str">
        <f t="shared" si="1572"/>
        <v/>
      </c>
      <c r="CN2387" s="139" t="str">
        <f t="shared" si="1573"/>
        <v/>
      </c>
      <c r="CP2387" s="41" t="str">
        <f>IF($CM2387="", "", COUNTIF($CM$11:$CM$3035, "&lt;"&amp;$CM2387)+1+COUNTIF($CM$11:$CM2387, $CM2387)-1)</f>
        <v/>
      </c>
    </row>
    <row r="2388" spans="1:94" x14ac:dyDescent="0.25">
      <c r="A2388" s="40"/>
      <c r="B2388" s="82" t="str">
        <f>IF($I2388="", "", IFERROR(INDEX('Job Database'!$AE$11:$AE$3035, MATCH($I2388, 'Job Database'!$X$11:$X$3035, 0)), ""))</f>
        <v/>
      </c>
      <c r="C2388" s="69" t="str">
        <f>IF($I2388="", "", IF(COUNTIF('Job Database'!$X$11:$X$3035, $I2388)=0, $AC$5, $AC$4))</f>
        <v/>
      </c>
      <c r="D2388" s="40"/>
      <c r="E2388" s="85" t="str">
        <f>IF($I2388="", "", IF(IFERROR(INDEX('Job Database'!$M$11:$M$3035, MATCH($I2388, 'Job Database'!$X$11:$X$3035, 0)), "")="", "", IFERROR(INDEX('Job Database'!$M$11:$M$3035, MATCH($I2388, 'Job Database'!$X$11:$X$3035, 0)), "")))</f>
        <v/>
      </c>
      <c r="F2388" s="40"/>
      <c r="G2388" s="88" t="str">
        <f t="shared" si="1547"/>
        <v/>
      </c>
      <c r="H2388" s="40"/>
      <c r="I2388" s="24"/>
      <c r="J2388" s="34"/>
      <c r="K2388" s="106"/>
      <c r="L2388" s="79"/>
      <c r="M2388" s="34"/>
      <c r="N2388" s="79"/>
      <c r="O2388" s="31"/>
      <c r="P2388" s="53"/>
      <c r="Q2388" s="40"/>
      <c r="S2388" s="41" t="str">
        <f t="shared" si="1535"/>
        <v/>
      </c>
      <c r="T2388" s="41" t="str">
        <f t="shared" si="1536"/>
        <v/>
      </c>
      <c r="U2388" s="41" t="str">
        <f t="shared" si="1548"/>
        <v/>
      </c>
      <c r="W2388" s="74" t="str">
        <f>IF('Job Database'!$X2388="", "", 'Job Database'!$X2388)</f>
        <v/>
      </c>
      <c r="Y2388" s="41" t="str">
        <f>IF($W2388="", "", IF(COUNTIF($I$11:$I$3035, $W2388)&gt;0, "", MAX($Y$10:$Y2387)+1))</f>
        <v/>
      </c>
      <c r="Z2388" s="41">
        <v>2378</v>
      </c>
      <c r="AA2388" s="58" t="str">
        <f t="shared" si="1549"/>
        <v/>
      </c>
      <c r="AC2388" s="41" t="str">
        <f t="shared" si="1537"/>
        <v/>
      </c>
      <c r="AE2388" s="41" t="str">
        <f t="shared" si="1550"/>
        <v/>
      </c>
      <c r="AJ2388" s="154" t="str">
        <f t="shared" si="1551"/>
        <v/>
      </c>
      <c r="AL2388" s="120" t="str">
        <f t="shared" si="1552"/>
        <v/>
      </c>
      <c r="AM2388" s="104" t="str">
        <f t="shared" si="1553"/>
        <v/>
      </c>
      <c r="AN2388" s="104" t="str">
        <f t="shared" si="1554"/>
        <v/>
      </c>
      <c r="AO2388" s="104" t="str">
        <f t="shared" si="1538"/>
        <v/>
      </c>
      <c r="AP2388" s="104" t="str">
        <f t="shared" si="1539"/>
        <v/>
      </c>
      <c r="AQ2388" s="121" t="str">
        <f t="shared" si="1555"/>
        <v/>
      </c>
      <c r="AS2388" s="88" t="str">
        <f t="shared" si="1540"/>
        <v/>
      </c>
      <c r="AT2388" s="68" t="str">
        <f t="shared" si="1556"/>
        <v/>
      </c>
      <c r="AU2388" s="68" t="str">
        <f t="shared" si="1557"/>
        <v/>
      </c>
      <c r="AV2388" s="68" t="str">
        <f t="shared" si="1558"/>
        <v/>
      </c>
      <c r="AW2388" s="88" t="str">
        <f t="shared" si="1541"/>
        <v/>
      </c>
      <c r="AZ2388" s="88" t="str">
        <f t="shared" si="1542"/>
        <v/>
      </c>
      <c r="BA2388" s="68" t="str">
        <f t="shared" si="1543"/>
        <v/>
      </c>
      <c r="BB2388" s="68" t="str">
        <f t="shared" si="1544"/>
        <v/>
      </c>
      <c r="BC2388" s="68" t="str">
        <f t="shared" si="1545"/>
        <v/>
      </c>
      <c r="BD2388" s="69" t="str">
        <f t="shared" si="1546"/>
        <v/>
      </c>
      <c r="BE2388" s="69" t="str">
        <f t="shared" si="1559"/>
        <v/>
      </c>
      <c r="BT2388" s="138" t="str">
        <f t="shared" ca="1" si="1560"/>
        <v/>
      </c>
      <c r="BU2388" s="139" t="str">
        <f t="shared" ca="1" si="1561"/>
        <v/>
      </c>
      <c r="BW2388" s="138" t="str">
        <f t="shared" si="1562"/>
        <v/>
      </c>
      <c r="BX2388" s="104" t="str">
        <f t="shared" si="1563"/>
        <v/>
      </c>
      <c r="BY2388" s="139" t="str">
        <f t="shared" si="1564"/>
        <v/>
      </c>
      <c r="CA2388" s="138" t="str">
        <f t="shared" si="1565"/>
        <v/>
      </c>
      <c r="CB2388" s="104" t="str">
        <f t="shared" si="1566"/>
        <v/>
      </c>
      <c r="CC2388" s="139" t="str">
        <f t="shared" si="1567"/>
        <v/>
      </c>
      <c r="CE2388" s="162" t="str">
        <f t="shared" si="1568"/>
        <v/>
      </c>
      <c r="CF2388" s="163" t="str">
        <f t="shared" si="1569"/>
        <v/>
      </c>
      <c r="CG2388" s="164" t="str">
        <f t="shared" si="1570"/>
        <v/>
      </c>
      <c r="CI2388" s="162" t="str">
        <f t="shared" si="1571"/>
        <v/>
      </c>
      <c r="CJ2388" s="163" t="str">
        <f t="shared" si="1533"/>
        <v/>
      </c>
      <c r="CK2388" s="164" t="str">
        <f t="shared" si="1534"/>
        <v/>
      </c>
      <c r="CM2388" s="169" t="str">
        <f t="shared" si="1572"/>
        <v/>
      </c>
      <c r="CN2388" s="139" t="str">
        <f t="shared" si="1573"/>
        <v/>
      </c>
      <c r="CP2388" s="41" t="str">
        <f>IF($CM2388="", "", COUNTIF($CM$11:$CM$3035, "&lt;"&amp;$CM2388)+1+COUNTIF($CM$11:$CM2388, $CM2388)-1)</f>
        <v/>
      </c>
    </row>
    <row r="2389" spans="1:94" x14ac:dyDescent="0.25">
      <c r="A2389" s="40"/>
      <c r="B2389" s="82" t="str">
        <f>IF($I2389="", "", IFERROR(INDEX('Job Database'!$AE$11:$AE$3035, MATCH($I2389, 'Job Database'!$X$11:$X$3035, 0)), ""))</f>
        <v/>
      </c>
      <c r="C2389" s="69" t="str">
        <f>IF($I2389="", "", IF(COUNTIF('Job Database'!$X$11:$X$3035, $I2389)=0, $AC$5, $AC$4))</f>
        <v/>
      </c>
      <c r="D2389" s="40"/>
      <c r="E2389" s="85" t="str">
        <f>IF($I2389="", "", IF(IFERROR(INDEX('Job Database'!$M$11:$M$3035, MATCH($I2389, 'Job Database'!$X$11:$X$3035, 0)), "")="", "", IFERROR(INDEX('Job Database'!$M$11:$M$3035, MATCH($I2389, 'Job Database'!$X$11:$X$3035, 0)), "")))</f>
        <v/>
      </c>
      <c r="F2389" s="40"/>
      <c r="G2389" s="88" t="str">
        <f t="shared" si="1547"/>
        <v/>
      </c>
      <c r="H2389" s="40"/>
      <c r="I2389" s="24"/>
      <c r="J2389" s="34"/>
      <c r="K2389" s="106"/>
      <c r="L2389" s="79"/>
      <c r="M2389" s="34"/>
      <c r="N2389" s="79"/>
      <c r="O2389" s="31"/>
      <c r="P2389" s="53"/>
      <c r="Q2389" s="40"/>
      <c r="S2389" s="41" t="str">
        <f t="shared" si="1535"/>
        <v/>
      </c>
      <c r="T2389" s="41" t="str">
        <f t="shared" si="1536"/>
        <v/>
      </c>
      <c r="U2389" s="41" t="str">
        <f t="shared" si="1548"/>
        <v/>
      </c>
      <c r="W2389" s="74" t="str">
        <f>IF('Job Database'!$X2389="", "", 'Job Database'!$X2389)</f>
        <v/>
      </c>
      <c r="Y2389" s="41" t="str">
        <f>IF($W2389="", "", IF(COUNTIF($I$11:$I$3035, $W2389)&gt;0, "", MAX($Y$10:$Y2388)+1))</f>
        <v/>
      </c>
      <c r="Z2389" s="41">
        <v>2379</v>
      </c>
      <c r="AA2389" s="58" t="str">
        <f t="shared" si="1549"/>
        <v/>
      </c>
      <c r="AC2389" s="41" t="str">
        <f t="shared" si="1537"/>
        <v/>
      </c>
      <c r="AE2389" s="41" t="str">
        <f t="shared" si="1550"/>
        <v/>
      </c>
      <c r="AJ2389" s="154" t="str">
        <f t="shared" si="1551"/>
        <v/>
      </c>
      <c r="AL2389" s="120" t="str">
        <f t="shared" si="1552"/>
        <v/>
      </c>
      <c r="AM2389" s="104" t="str">
        <f t="shared" si="1553"/>
        <v/>
      </c>
      <c r="AN2389" s="104" t="str">
        <f t="shared" si="1554"/>
        <v/>
      </c>
      <c r="AO2389" s="104" t="str">
        <f t="shared" si="1538"/>
        <v/>
      </c>
      <c r="AP2389" s="104" t="str">
        <f t="shared" si="1539"/>
        <v/>
      </c>
      <c r="AQ2389" s="121" t="str">
        <f t="shared" si="1555"/>
        <v/>
      </c>
      <c r="AS2389" s="88" t="str">
        <f t="shared" si="1540"/>
        <v/>
      </c>
      <c r="AT2389" s="68" t="str">
        <f t="shared" si="1556"/>
        <v/>
      </c>
      <c r="AU2389" s="68" t="str">
        <f t="shared" si="1557"/>
        <v/>
      </c>
      <c r="AV2389" s="68" t="str">
        <f t="shared" si="1558"/>
        <v/>
      </c>
      <c r="AW2389" s="88" t="str">
        <f t="shared" si="1541"/>
        <v/>
      </c>
      <c r="AZ2389" s="88" t="str">
        <f t="shared" si="1542"/>
        <v/>
      </c>
      <c r="BA2389" s="68" t="str">
        <f t="shared" si="1543"/>
        <v/>
      </c>
      <c r="BB2389" s="68" t="str">
        <f t="shared" si="1544"/>
        <v/>
      </c>
      <c r="BC2389" s="68" t="str">
        <f t="shared" si="1545"/>
        <v/>
      </c>
      <c r="BD2389" s="69" t="str">
        <f t="shared" si="1546"/>
        <v/>
      </c>
      <c r="BE2389" s="69" t="str">
        <f t="shared" si="1559"/>
        <v/>
      </c>
      <c r="BT2389" s="138" t="str">
        <f t="shared" ca="1" si="1560"/>
        <v/>
      </c>
      <c r="BU2389" s="139" t="str">
        <f t="shared" ca="1" si="1561"/>
        <v/>
      </c>
      <c r="BW2389" s="138" t="str">
        <f t="shared" si="1562"/>
        <v/>
      </c>
      <c r="BX2389" s="104" t="str">
        <f t="shared" si="1563"/>
        <v/>
      </c>
      <c r="BY2389" s="139" t="str">
        <f t="shared" si="1564"/>
        <v/>
      </c>
      <c r="CA2389" s="138" t="str">
        <f t="shared" si="1565"/>
        <v/>
      </c>
      <c r="CB2389" s="104" t="str">
        <f t="shared" si="1566"/>
        <v/>
      </c>
      <c r="CC2389" s="139" t="str">
        <f t="shared" si="1567"/>
        <v/>
      </c>
      <c r="CE2389" s="162" t="str">
        <f t="shared" si="1568"/>
        <v/>
      </c>
      <c r="CF2389" s="163" t="str">
        <f t="shared" si="1569"/>
        <v/>
      </c>
      <c r="CG2389" s="164" t="str">
        <f t="shared" si="1570"/>
        <v/>
      </c>
      <c r="CI2389" s="162" t="str">
        <f t="shared" si="1571"/>
        <v/>
      </c>
      <c r="CJ2389" s="163" t="str">
        <f t="shared" si="1533"/>
        <v/>
      </c>
      <c r="CK2389" s="164" t="str">
        <f t="shared" si="1534"/>
        <v/>
      </c>
      <c r="CM2389" s="169" t="str">
        <f t="shared" si="1572"/>
        <v/>
      </c>
      <c r="CN2389" s="139" t="str">
        <f t="shared" si="1573"/>
        <v/>
      </c>
      <c r="CP2389" s="41" t="str">
        <f>IF($CM2389="", "", COUNTIF($CM$11:$CM$3035, "&lt;"&amp;$CM2389)+1+COUNTIF($CM$11:$CM2389, $CM2389)-1)</f>
        <v/>
      </c>
    </row>
    <row r="2390" spans="1:94" x14ac:dyDescent="0.25">
      <c r="A2390" s="40"/>
      <c r="B2390" s="82" t="str">
        <f>IF($I2390="", "", IFERROR(INDEX('Job Database'!$AE$11:$AE$3035, MATCH($I2390, 'Job Database'!$X$11:$X$3035, 0)), ""))</f>
        <v/>
      </c>
      <c r="C2390" s="69" t="str">
        <f>IF($I2390="", "", IF(COUNTIF('Job Database'!$X$11:$X$3035, $I2390)=0, $AC$5, $AC$4))</f>
        <v/>
      </c>
      <c r="D2390" s="40"/>
      <c r="E2390" s="85" t="str">
        <f>IF($I2390="", "", IF(IFERROR(INDEX('Job Database'!$M$11:$M$3035, MATCH($I2390, 'Job Database'!$X$11:$X$3035, 0)), "")="", "", IFERROR(INDEX('Job Database'!$M$11:$M$3035, MATCH($I2390, 'Job Database'!$X$11:$X$3035, 0)), "")))</f>
        <v/>
      </c>
      <c r="F2390" s="40"/>
      <c r="G2390" s="88" t="str">
        <f t="shared" si="1547"/>
        <v/>
      </c>
      <c r="H2390" s="40"/>
      <c r="I2390" s="24"/>
      <c r="J2390" s="34"/>
      <c r="K2390" s="106"/>
      <c r="L2390" s="79"/>
      <c r="M2390" s="34"/>
      <c r="N2390" s="79"/>
      <c r="O2390" s="31"/>
      <c r="P2390" s="53"/>
      <c r="Q2390" s="40"/>
      <c r="S2390" s="41" t="str">
        <f t="shared" si="1535"/>
        <v/>
      </c>
      <c r="T2390" s="41" t="str">
        <f t="shared" si="1536"/>
        <v/>
      </c>
      <c r="U2390" s="41" t="str">
        <f t="shared" si="1548"/>
        <v/>
      </c>
      <c r="W2390" s="74" t="str">
        <f>IF('Job Database'!$X2390="", "", 'Job Database'!$X2390)</f>
        <v/>
      </c>
      <c r="Y2390" s="41" t="str">
        <f>IF($W2390="", "", IF(COUNTIF($I$11:$I$3035, $W2390)&gt;0, "", MAX($Y$10:$Y2389)+1))</f>
        <v/>
      </c>
      <c r="Z2390" s="41">
        <v>2380</v>
      </c>
      <c r="AA2390" s="58" t="str">
        <f t="shared" si="1549"/>
        <v/>
      </c>
      <c r="AC2390" s="41" t="str">
        <f t="shared" si="1537"/>
        <v/>
      </c>
      <c r="AE2390" s="41" t="str">
        <f t="shared" si="1550"/>
        <v/>
      </c>
      <c r="AJ2390" s="154" t="str">
        <f t="shared" si="1551"/>
        <v/>
      </c>
      <c r="AL2390" s="120" t="str">
        <f t="shared" si="1552"/>
        <v/>
      </c>
      <c r="AM2390" s="104" t="str">
        <f t="shared" si="1553"/>
        <v/>
      </c>
      <c r="AN2390" s="104" t="str">
        <f t="shared" si="1554"/>
        <v/>
      </c>
      <c r="AO2390" s="104" t="str">
        <f t="shared" si="1538"/>
        <v/>
      </c>
      <c r="AP2390" s="104" t="str">
        <f t="shared" si="1539"/>
        <v/>
      </c>
      <c r="AQ2390" s="121" t="str">
        <f t="shared" si="1555"/>
        <v/>
      </c>
      <c r="AS2390" s="88" t="str">
        <f t="shared" si="1540"/>
        <v/>
      </c>
      <c r="AT2390" s="68" t="str">
        <f t="shared" si="1556"/>
        <v/>
      </c>
      <c r="AU2390" s="68" t="str">
        <f t="shared" si="1557"/>
        <v/>
      </c>
      <c r="AV2390" s="68" t="str">
        <f t="shared" si="1558"/>
        <v/>
      </c>
      <c r="AW2390" s="88" t="str">
        <f t="shared" si="1541"/>
        <v/>
      </c>
      <c r="AZ2390" s="88" t="str">
        <f t="shared" si="1542"/>
        <v/>
      </c>
      <c r="BA2390" s="68" t="str">
        <f t="shared" si="1543"/>
        <v/>
      </c>
      <c r="BB2390" s="68" t="str">
        <f t="shared" si="1544"/>
        <v/>
      </c>
      <c r="BC2390" s="68" t="str">
        <f t="shared" si="1545"/>
        <v/>
      </c>
      <c r="BD2390" s="69" t="str">
        <f t="shared" si="1546"/>
        <v/>
      </c>
      <c r="BE2390" s="69" t="str">
        <f t="shared" si="1559"/>
        <v/>
      </c>
      <c r="BT2390" s="138" t="str">
        <f t="shared" ca="1" si="1560"/>
        <v/>
      </c>
      <c r="BU2390" s="139" t="str">
        <f t="shared" ca="1" si="1561"/>
        <v/>
      </c>
      <c r="BW2390" s="138" t="str">
        <f t="shared" si="1562"/>
        <v/>
      </c>
      <c r="BX2390" s="104" t="str">
        <f t="shared" si="1563"/>
        <v/>
      </c>
      <c r="BY2390" s="139" t="str">
        <f t="shared" si="1564"/>
        <v/>
      </c>
      <c r="CA2390" s="138" t="str">
        <f t="shared" si="1565"/>
        <v/>
      </c>
      <c r="CB2390" s="104" t="str">
        <f t="shared" si="1566"/>
        <v/>
      </c>
      <c r="CC2390" s="139" t="str">
        <f t="shared" si="1567"/>
        <v/>
      </c>
      <c r="CE2390" s="162" t="str">
        <f t="shared" si="1568"/>
        <v/>
      </c>
      <c r="CF2390" s="163" t="str">
        <f t="shared" si="1569"/>
        <v/>
      </c>
      <c r="CG2390" s="164" t="str">
        <f t="shared" si="1570"/>
        <v/>
      </c>
      <c r="CI2390" s="162" t="str">
        <f t="shared" si="1571"/>
        <v/>
      </c>
      <c r="CJ2390" s="163" t="str">
        <f t="shared" si="1533"/>
        <v/>
      </c>
      <c r="CK2390" s="164" t="str">
        <f t="shared" si="1534"/>
        <v/>
      </c>
      <c r="CM2390" s="169" t="str">
        <f t="shared" si="1572"/>
        <v/>
      </c>
      <c r="CN2390" s="139" t="str">
        <f t="shared" si="1573"/>
        <v/>
      </c>
      <c r="CP2390" s="41" t="str">
        <f>IF($CM2390="", "", COUNTIF($CM$11:$CM$3035, "&lt;"&amp;$CM2390)+1+COUNTIF($CM$11:$CM2390, $CM2390)-1)</f>
        <v/>
      </c>
    </row>
    <row r="2391" spans="1:94" x14ac:dyDescent="0.25">
      <c r="A2391" s="40"/>
      <c r="B2391" s="82" t="str">
        <f>IF($I2391="", "", IFERROR(INDEX('Job Database'!$AE$11:$AE$3035, MATCH($I2391, 'Job Database'!$X$11:$X$3035, 0)), ""))</f>
        <v/>
      </c>
      <c r="C2391" s="69" t="str">
        <f>IF($I2391="", "", IF(COUNTIF('Job Database'!$X$11:$X$3035, $I2391)=0, $AC$5, $AC$4))</f>
        <v/>
      </c>
      <c r="D2391" s="40"/>
      <c r="E2391" s="85" t="str">
        <f>IF($I2391="", "", IF(IFERROR(INDEX('Job Database'!$M$11:$M$3035, MATCH($I2391, 'Job Database'!$X$11:$X$3035, 0)), "")="", "", IFERROR(INDEX('Job Database'!$M$11:$M$3035, MATCH($I2391, 'Job Database'!$X$11:$X$3035, 0)), "")))</f>
        <v/>
      </c>
      <c r="F2391" s="40"/>
      <c r="G2391" s="88" t="str">
        <f t="shared" si="1547"/>
        <v/>
      </c>
      <c r="H2391" s="40"/>
      <c r="I2391" s="24"/>
      <c r="J2391" s="34"/>
      <c r="K2391" s="106"/>
      <c r="L2391" s="79"/>
      <c r="M2391" s="34"/>
      <c r="N2391" s="79"/>
      <c r="O2391" s="31"/>
      <c r="P2391" s="53"/>
      <c r="Q2391" s="40"/>
      <c r="S2391" s="41" t="str">
        <f t="shared" si="1535"/>
        <v/>
      </c>
      <c r="T2391" s="41" t="str">
        <f t="shared" si="1536"/>
        <v/>
      </c>
      <c r="U2391" s="41" t="str">
        <f t="shared" si="1548"/>
        <v/>
      </c>
      <c r="W2391" s="74" t="str">
        <f>IF('Job Database'!$X2391="", "", 'Job Database'!$X2391)</f>
        <v/>
      </c>
      <c r="Y2391" s="41" t="str">
        <f>IF($W2391="", "", IF(COUNTIF($I$11:$I$3035, $W2391)&gt;0, "", MAX($Y$10:$Y2390)+1))</f>
        <v/>
      </c>
      <c r="Z2391" s="41">
        <v>2381</v>
      </c>
      <c r="AA2391" s="58" t="str">
        <f t="shared" si="1549"/>
        <v/>
      </c>
      <c r="AC2391" s="41" t="str">
        <f t="shared" si="1537"/>
        <v/>
      </c>
      <c r="AE2391" s="41" t="str">
        <f t="shared" si="1550"/>
        <v/>
      </c>
      <c r="AJ2391" s="154" t="str">
        <f t="shared" si="1551"/>
        <v/>
      </c>
      <c r="AL2391" s="120" t="str">
        <f t="shared" si="1552"/>
        <v/>
      </c>
      <c r="AM2391" s="104" t="str">
        <f t="shared" si="1553"/>
        <v/>
      </c>
      <c r="AN2391" s="104" t="str">
        <f t="shared" si="1554"/>
        <v/>
      </c>
      <c r="AO2391" s="104" t="str">
        <f t="shared" si="1538"/>
        <v/>
      </c>
      <c r="AP2391" s="104" t="str">
        <f t="shared" si="1539"/>
        <v/>
      </c>
      <c r="AQ2391" s="121" t="str">
        <f t="shared" si="1555"/>
        <v/>
      </c>
      <c r="AS2391" s="88" t="str">
        <f t="shared" si="1540"/>
        <v/>
      </c>
      <c r="AT2391" s="68" t="str">
        <f t="shared" si="1556"/>
        <v/>
      </c>
      <c r="AU2391" s="68" t="str">
        <f t="shared" si="1557"/>
        <v/>
      </c>
      <c r="AV2391" s="68" t="str">
        <f t="shared" si="1558"/>
        <v/>
      </c>
      <c r="AW2391" s="88" t="str">
        <f t="shared" si="1541"/>
        <v/>
      </c>
      <c r="AZ2391" s="88" t="str">
        <f t="shared" si="1542"/>
        <v/>
      </c>
      <c r="BA2391" s="68" t="str">
        <f t="shared" si="1543"/>
        <v/>
      </c>
      <c r="BB2391" s="68" t="str">
        <f t="shared" si="1544"/>
        <v/>
      </c>
      <c r="BC2391" s="68" t="str">
        <f t="shared" si="1545"/>
        <v/>
      </c>
      <c r="BD2391" s="69" t="str">
        <f t="shared" si="1546"/>
        <v/>
      </c>
      <c r="BE2391" s="69" t="str">
        <f t="shared" si="1559"/>
        <v/>
      </c>
      <c r="BT2391" s="138" t="str">
        <f t="shared" ca="1" si="1560"/>
        <v/>
      </c>
      <c r="BU2391" s="139" t="str">
        <f t="shared" ca="1" si="1561"/>
        <v/>
      </c>
      <c r="BW2391" s="138" t="str">
        <f t="shared" si="1562"/>
        <v/>
      </c>
      <c r="BX2391" s="104" t="str">
        <f t="shared" si="1563"/>
        <v/>
      </c>
      <c r="BY2391" s="139" t="str">
        <f t="shared" si="1564"/>
        <v/>
      </c>
      <c r="CA2391" s="138" t="str">
        <f t="shared" si="1565"/>
        <v/>
      </c>
      <c r="CB2391" s="104" t="str">
        <f t="shared" si="1566"/>
        <v/>
      </c>
      <c r="CC2391" s="139" t="str">
        <f t="shared" si="1567"/>
        <v/>
      </c>
      <c r="CE2391" s="162" t="str">
        <f t="shared" si="1568"/>
        <v/>
      </c>
      <c r="CF2391" s="163" t="str">
        <f t="shared" si="1569"/>
        <v/>
      </c>
      <c r="CG2391" s="164" t="str">
        <f t="shared" si="1570"/>
        <v/>
      </c>
      <c r="CI2391" s="162" t="str">
        <f t="shared" si="1571"/>
        <v/>
      </c>
      <c r="CJ2391" s="163" t="str">
        <f t="shared" si="1533"/>
        <v/>
      </c>
      <c r="CK2391" s="164" t="str">
        <f t="shared" si="1534"/>
        <v/>
      </c>
      <c r="CM2391" s="169" t="str">
        <f t="shared" si="1572"/>
        <v/>
      </c>
      <c r="CN2391" s="139" t="str">
        <f t="shared" si="1573"/>
        <v/>
      </c>
      <c r="CP2391" s="41" t="str">
        <f>IF($CM2391="", "", COUNTIF($CM$11:$CM$3035, "&lt;"&amp;$CM2391)+1+COUNTIF($CM$11:$CM2391, $CM2391)-1)</f>
        <v/>
      </c>
    </row>
    <row r="2392" spans="1:94" x14ac:dyDescent="0.25">
      <c r="A2392" s="40"/>
      <c r="B2392" s="82" t="str">
        <f>IF($I2392="", "", IFERROR(INDEX('Job Database'!$AE$11:$AE$3035, MATCH($I2392, 'Job Database'!$X$11:$X$3035, 0)), ""))</f>
        <v/>
      </c>
      <c r="C2392" s="69" t="str">
        <f>IF($I2392="", "", IF(COUNTIF('Job Database'!$X$11:$X$3035, $I2392)=0, $AC$5, $AC$4))</f>
        <v/>
      </c>
      <c r="D2392" s="40"/>
      <c r="E2392" s="85" t="str">
        <f>IF($I2392="", "", IF(IFERROR(INDEX('Job Database'!$M$11:$M$3035, MATCH($I2392, 'Job Database'!$X$11:$X$3035, 0)), "")="", "", IFERROR(INDEX('Job Database'!$M$11:$M$3035, MATCH($I2392, 'Job Database'!$X$11:$X$3035, 0)), "")))</f>
        <v/>
      </c>
      <c r="F2392" s="40"/>
      <c r="G2392" s="88" t="str">
        <f t="shared" si="1547"/>
        <v/>
      </c>
      <c r="H2392" s="40"/>
      <c r="I2392" s="24"/>
      <c r="J2392" s="34"/>
      <c r="K2392" s="106"/>
      <c r="L2392" s="79"/>
      <c r="M2392" s="34"/>
      <c r="N2392" s="79"/>
      <c r="O2392" s="31"/>
      <c r="P2392" s="53"/>
      <c r="Q2392" s="40"/>
      <c r="S2392" s="41" t="str">
        <f t="shared" si="1535"/>
        <v/>
      </c>
      <c r="T2392" s="41" t="str">
        <f t="shared" si="1536"/>
        <v/>
      </c>
      <c r="U2392" s="41" t="str">
        <f t="shared" si="1548"/>
        <v/>
      </c>
      <c r="W2392" s="74" t="str">
        <f>IF('Job Database'!$X2392="", "", 'Job Database'!$X2392)</f>
        <v/>
      </c>
      <c r="Y2392" s="41" t="str">
        <f>IF($W2392="", "", IF(COUNTIF($I$11:$I$3035, $W2392)&gt;0, "", MAX($Y$10:$Y2391)+1))</f>
        <v/>
      </c>
      <c r="Z2392" s="41">
        <v>2382</v>
      </c>
      <c r="AA2392" s="58" t="str">
        <f t="shared" si="1549"/>
        <v/>
      </c>
      <c r="AC2392" s="41" t="str">
        <f t="shared" si="1537"/>
        <v/>
      </c>
      <c r="AE2392" s="41" t="str">
        <f t="shared" si="1550"/>
        <v/>
      </c>
      <c r="AJ2392" s="154" t="str">
        <f t="shared" si="1551"/>
        <v/>
      </c>
      <c r="AL2392" s="120" t="str">
        <f t="shared" si="1552"/>
        <v/>
      </c>
      <c r="AM2392" s="104" t="str">
        <f t="shared" si="1553"/>
        <v/>
      </c>
      <c r="AN2392" s="104" t="str">
        <f t="shared" si="1554"/>
        <v/>
      </c>
      <c r="AO2392" s="104" t="str">
        <f t="shared" si="1538"/>
        <v/>
      </c>
      <c r="AP2392" s="104" t="str">
        <f t="shared" si="1539"/>
        <v/>
      </c>
      <c r="AQ2392" s="121" t="str">
        <f t="shared" si="1555"/>
        <v/>
      </c>
      <c r="AS2392" s="88" t="str">
        <f t="shared" si="1540"/>
        <v/>
      </c>
      <c r="AT2392" s="68" t="str">
        <f t="shared" si="1556"/>
        <v/>
      </c>
      <c r="AU2392" s="68" t="str">
        <f t="shared" si="1557"/>
        <v/>
      </c>
      <c r="AV2392" s="68" t="str">
        <f t="shared" si="1558"/>
        <v/>
      </c>
      <c r="AW2392" s="88" t="str">
        <f t="shared" si="1541"/>
        <v/>
      </c>
      <c r="AZ2392" s="88" t="str">
        <f t="shared" si="1542"/>
        <v/>
      </c>
      <c r="BA2392" s="68" t="str">
        <f t="shared" si="1543"/>
        <v/>
      </c>
      <c r="BB2392" s="68" t="str">
        <f t="shared" si="1544"/>
        <v/>
      </c>
      <c r="BC2392" s="68" t="str">
        <f t="shared" si="1545"/>
        <v/>
      </c>
      <c r="BD2392" s="69" t="str">
        <f t="shared" si="1546"/>
        <v/>
      </c>
      <c r="BE2392" s="69" t="str">
        <f t="shared" si="1559"/>
        <v/>
      </c>
      <c r="BT2392" s="138" t="str">
        <f t="shared" ca="1" si="1560"/>
        <v/>
      </c>
      <c r="BU2392" s="139" t="str">
        <f t="shared" ca="1" si="1561"/>
        <v/>
      </c>
      <c r="BW2392" s="138" t="str">
        <f t="shared" si="1562"/>
        <v/>
      </c>
      <c r="BX2392" s="104" t="str">
        <f t="shared" si="1563"/>
        <v/>
      </c>
      <c r="BY2392" s="139" t="str">
        <f t="shared" si="1564"/>
        <v/>
      </c>
      <c r="CA2392" s="138" t="str">
        <f t="shared" si="1565"/>
        <v/>
      </c>
      <c r="CB2392" s="104" t="str">
        <f t="shared" si="1566"/>
        <v/>
      </c>
      <c r="CC2392" s="139" t="str">
        <f t="shared" si="1567"/>
        <v/>
      </c>
      <c r="CE2392" s="162" t="str">
        <f t="shared" si="1568"/>
        <v/>
      </c>
      <c r="CF2392" s="163" t="str">
        <f t="shared" si="1569"/>
        <v/>
      </c>
      <c r="CG2392" s="164" t="str">
        <f t="shared" si="1570"/>
        <v/>
      </c>
      <c r="CI2392" s="162" t="str">
        <f t="shared" si="1571"/>
        <v/>
      </c>
      <c r="CJ2392" s="163" t="str">
        <f t="shared" si="1533"/>
        <v/>
      </c>
      <c r="CK2392" s="164" t="str">
        <f t="shared" si="1534"/>
        <v/>
      </c>
      <c r="CM2392" s="169" t="str">
        <f t="shared" si="1572"/>
        <v/>
      </c>
      <c r="CN2392" s="139" t="str">
        <f t="shared" si="1573"/>
        <v/>
      </c>
      <c r="CP2392" s="41" t="str">
        <f>IF($CM2392="", "", COUNTIF($CM$11:$CM$3035, "&lt;"&amp;$CM2392)+1+COUNTIF($CM$11:$CM2392, $CM2392)-1)</f>
        <v/>
      </c>
    </row>
    <row r="2393" spans="1:94" x14ac:dyDescent="0.25">
      <c r="A2393" s="40"/>
      <c r="B2393" s="82" t="str">
        <f>IF($I2393="", "", IFERROR(INDEX('Job Database'!$AE$11:$AE$3035, MATCH($I2393, 'Job Database'!$X$11:$X$3035, 0)), ""))</f>
        <v/>
      </c>
      <c r="C2393" s="69" t="str">
        <f>IF($I2393="", "", IF(COUNTIF('Job Database'!$X$11:$X$3035, $I2393)=0, $AC$5, $AC$4))</f>
        <v/>
      </c>
      <c r="D2393" s="40"/>
      <c r="E2393" s="85" t="str">
        <f>IF($I2393="", "", IF(IFERROR(INDEX('Job Database'!$M$11:$M$3035, MATCH($I2393, 'Job Database'!$X$11:$X$3035, 0)), "")="", "", IFERROR(INDEX('Job Database'!$M$11:$M$3035, MATCH($I2393, 'Job Database'!$X$11:$X$3035, 0)), "")))</f>
        <v/>
      </c>
      <c r="F2393" s="40"/>
      <c r="G2393" s="88" t="str">
        <f t="shared" si="1547"/>
        <v/>
      </c>
      <c r="H2393" s="40"/>
      <c r="I2393" s="24"/>
      <c r="J2393" s="34"/>
      <c r="K2393" s="106"/>
      <c r="L2393" s="79"/>
      <c r="M2393" s="34"/>
      <c r="N2393" s="79"/>
      <c r="O2393" s="31"/>
      <c r="P2393" s="53"/>
      <c r="Q2393" s="40"/>
      <c r="S2393" s="41" t="str">
        <f t="shared" si="1535"/>
        <v/>
      </c>
      <c r="T2393" s="41" t="str">
        <f t="shared" si="1536"/>
        <v/>
      </c>
      <c r="U2393" s="41" t="str">
        <f t="shared" si="1548"/>
        <v/>
      </c>
      <c r="W2393" s="74" t="str">
        <f>IF('Job Database'!$X2393="", "", 'Job Database'!$X2393)</f>
        <v/>
      </c>
      <c r="Y2393" s="41" t="str">
        <f>IF($W2393="", "", IF(COUNTIF($I$11:$I$3035, $W2393)&gt;0, "", MAX($Y$10:$Y2392)+1))</f>
        <v/>
      </c>
      <c r="Z2393" s="41">
        <v>2383</v>
      </c>
      <c r="AA2393" s="58" t="str">
        <f t="shared" si="1549"/>
        <v/>
      </c>
      <c r="AC2393" s="41" t="str">
        <f t="shared" si="1537"/>
        <v/>
      </c>
      <c r="AE2393" s="41" t="str">
        <f t="shared" si="1550"/>
        <v/>
      </c>
      <c r="AJ2393" s="154" t="str">
        <f t="shared" si="1551"/>
        <v/>
      </c>
      <c r="AL2393" s="120" t="str">
        <f t="shared" si="1552"/>
        <v/>
      </c>
      <c r="AM2393" s="104" t="str">
        <f t="shared" si="1553"/>
        <v/>
      </c>
      <c r="AN2393" s="104" t="str">
        <f t="shared" si="1554"/>
        <v/>
      </c>
      <c r="AO2393" s="104" t="str">
        <f t="shared" si="1538"/>
        <v/>
      </c>
      <c r="AP2393" s="104" t="str">
        <f t="shared" si="1539"/>
        <v/>
      </c>
      <c r="AQ2393" s="121" t="str">
        <f t="shared" si="1555"/>
        <v/>
      </c>
      <c r="AS2393" s="88" t="str">
        <f t="shared" si="1540"/>
        <v/>
      </c>
      <c r="AT2393" s="68" t="str">
        <f t="shared" si="1556"/>
        <v/>
      </c>
      <c r="AU2393" s="68" t="str">
        <f t="shared" si="1557"/>
        <v/>
      </c>
      <c r="AV2393" s="68" t="str">
        <f t="shared" si="1558"/>
        <v/>
      </c>
      <c r="AW2393" s="88" t="str">
        <f t="shared" si="1541"/>
        <v/>
      </c>
      <c r="AZ2393" s="88" t="str">
        <f t="shared" si="1542"/>
        <v/>
      </c>
      <c r="BA2393" s="68" t="str">
        <f t="shared" si="1543"/>
        <v/>
      </c>
      <c r="BB2393" s="68" t="str">
        <f t="shared" si="1544"/>
        <v/>
      </c>
      <c r="BC2393" s="68" t="str">
        <f t="shared" si="1545"/>
        <v/>
      </c>
      <c r="BD2393" s="69" t="str">
        <f t="shared" si="1546"/>
        <v/>
      </c>
      <c r="BE2393" s="69" t="str">
        <f t="shared" si="1559"/>
        <v/>
      </c>
      <c r="BT2393" s="138" t="str">
        <f t="shared" ca="1" si="1560"/>
        <v/>
      </c>
      <c r="BU2393" s="139" t="str">
        <f t="shared" ca="1" si="1561"/>
        <v/>
      </c>
      <c r="BW2393" s="138" t="str">
        <f t="shared" si="1562"/>
        <v/>
      </c>
      <c r="BX2393" s="104" t="str">
        <f t="shared" si="1563"/>
        <v/>
      </c>
      <c r="BY2393" s="139" t="str">
        <f t="shared" si="1564"/>
        <v/>
      </c>
      <c r="CA2393" s="138" t="str">
        <f t="shared" si="1565"/>
        <v/>
      </c>
      <c r="CB2393" s="104" t="str">
        <f t="shared" si="1566"/>
        <v/>
      </c>
      <c r="CC2393" s="139" t="str">
        <f t="shared" si="1567"/>
        <v/>
      </c>
      <c r="CE2393" s="162" t="str">
        <f t="shared" si="1568"/>
        <v/>
      </c>
      <c r="CF2393" s="163" t="str">
        <f t="shared" si="1569"/>
        <v/>
      </c>
      <c r="CG2393" s="164" t="str">
        <f t="shared" si="1570"/>
        <v/>
      </c>
      <c r="CI2393" s="162" t="str">
        <f t="shared" si="1571"/>
        <v/>
      </c>
      <c r="CJ2393" s="163" t="str">
        <f t="shared" si="1533"/>
        <v/>
      </c>
      <c r="CK2393" s="164" t="str">
        <f t="shared" si="1534"/>
        <v/>
      </c>
      <c r="CM2393" s="169" t="str">
        <f t="shared" si="1572"/>
        <v/>
      </c>
      <c r="CN2393" s="139" t="str">
        <f t="shared" si="1573"/>
        <v/>
      </c>
      <c r="CP2393" s="41" t="str">
        <f>IF($CM2393="", "", COUNTIF($CM$11:$CM$3035, "&lt;"&amp;$CM2393)+1+COUNTIF($CM$11:$CM2393, $CM2393)-1)</f>
        <v/>
      </c>
    </row>
    <row r="2394" spans="1:94" x14ac:dyDescent="0.25">
      <c r="A2394" s="40"/>
      <c r="B2394" s="82" t="str">
        <f>IF($I2394="", "", IFERROR(INDEX('Job Database'!$AE$11:$AE$3035, MATCH($I2394, 'Job Database'!$X$11:$X$3035, 0)), ""))</f>
        <v/>
      </c>
      <c r="C2394" s="69" t="str">
        <f>IF($I2394="", "", IF(COUNTIF('Job Database'!$X$11:$X$3035, $I2394)=0, $AC$5, $AC$4))</f>
        <v/>
      </c>
      <c r="D2394" s="40"/>
      <c r="E2394" s="85" t="str">
        <f>IF($I2394="", "", IF(IFERROR(INDEX('Job Database'!$M$11:$M$3035, MATCH($I2394, 'Job Database'!$X$11:$X$3035, 0)), "")="", "", IFERROR(INDEX('Job Database'!$M$11:$M$3035, MATCH($I2394, 'Job Database'!$X$11:$X$3035, 0)), "")))</f>
        <v/>
      </c>
      <c r="F2394" s="40"/>
      <c r="G2394" s="88" t="str">
        <f t="shared" si="1547"/>
        <v/>
      </c>
      <c r="H2394" s="40"/>
      <c r="I2394" s="24"/>
      <c r="J2394" s="34"/>
      <c r="K2394" s="106"/>
      <c r="L2394" s="79"/>
      <c r="M2394" s="34"/>
      <c r="N2394" s="79"/>
      <c r="O2394" s="31"/>
      <c r="P2394" s="53"/>
      <c r="Q2394" s="40"/>
      <c r="S2394" s="41" t="str">
        <f t="shared" si="1535"/>
        <v/>
      </c>
      <c r="T2394" s="41" t="str">
        <f t="shared" si="1536"/>
        <v/>
      </c>
      <c r="U2394" s="41" t="str">
        <f t="shared" si="1548"/>
        <v/>
      </c>
      <c r="W2394" s="74" t="str">
        <f>IF('Job Database'!$X2394="", "", 'Job Database'!$X2394)</f>
        <v/>
      </c>
      <c r="Y2394" s="41" t="str">
        <f>IF($W2394="", "", IF(COUNTIF($I$11:$I$3035, $W2394)&gt;0, "", MAX($Y$10:$Y2393)+1))</f>
        <v/>
      </c>
      <c r="Z2394" s="41">
        <v>2384</v>
      </c>
      <c r="AA2394" s="58" t="str">
        <f t="shared" si="1549"/>
        <v/>
      </c>
      <c r="AC2394" s="41" t="str">
        <f t="shared" si="1537"/>
        <v/>
      </c>
      <c r="AE2394" s="41" t="str">
        <f t="shared" si="1550"/>
        <v/>
      </c>
      <c r="AJ2394" s="154" t="str">
        <f t="shared" si="1551"/>
        <v/>
      </c>
      <c r="AL2394" s="120" t="str">
        <f t="shared" si="1552"/>
        <v/>
      </c>
      <c r="AM2394" s="104" t="str">
        <f t="shared" si="1553"/>
        <v/>
      </c>
      <c r="AN2394" s="104" t="str">
        <f t="shared" si="1554"/>
        <v/>
      </c>
      <c r="AO2394" s="104" t="str">
        <f t="shared" si="1538"/>
        <v/>
      </c>
      <c r="AP2394" s="104" t="str">
        <f t="shared" si="1539"/>
        <v/>
      </c>
      <c r="AQ2394" s="121" t="str">
        <f t="shared" si="1555"/>
        <v/>
      </c>
      <c r="AS2394" s="88" t="str">
        <f t="shared" si="1540"/>
        <v/>
      </c>
      <c r="AT2394" s="68" t="str">
        <f t="shared" si="1556"/>
        <v/>
      </c>
      <c r="AU2394" s="68" t="str">
        <f t="shared" si="1557"/>
        <v/>
      </c>
      <c r="AV2394" s="68" t="str">
        <f t="shared" si="1558"/>
        <v/>
      </c>
      <c r="AW2394" s="88" t="str">
        <f t="shared" si="1541"/>
        <v/>
      </c>
      <c r="AZ2394" s="88" t="str">
        <f t="shared" si="1542"/>
        <v/>
      </c>
      <c r="BA2394" s="68" t="str">
        <f t="shared" si="1543"/>
        <v/>
      </c>
      <c r="BB2394" s="68" t="str">
        <f t="shared" si="1544"/>
        <v/>
      </c>
      <c r="BC2394" s="68" t="str">
        <f t="shared" si="1545"/>
        <v/>
      </c>
      <c r="BD2394" s="69" t="str">
        <f t="shared" si="1546"/>
        <v/>
      </c>
      <c r="BE2394" s="69" t="str">
        <f t="shared" si="1559"/>
        <v/>
      </c>
      <c r="BT2394" s="138" t="str">
        <f t="shared" ca="1" si="1560"/>
        <v/>
      </c>
      <c r="BU2394" s="139" t="str">
        <f t="shared" ca="1" si="1561"/>
        <v/>
      </c>
      <c r="BW2394" s="138" t="str">
        <f t="shared" si="1562"/>
        <v/>
      </c>
      <c r="BX2394" s="104" t="str">
        <f t="shared" si="1563"/>
        <v/>
      </c>
      <c r="BY2394" s="139" t="str">
        <f t="shared" si="1564"/>
        <v/>
      </c>
      <c r="CA2394" s="138" t="str">
        <f t="shared" si="1565"/>
        <v/>
      </c>
      <c r="CB2394" s="104" t="str">
        <f t="shared" si="1566"/>
        <v/>
      </c>
      <c r="CC2394" s="139" t="str">
        <f t="shared" si="1567"/>
        <v/>
      </c>
      <c r="CE2394" s="162" t="str">
        <f t="shared" si="1568"/>
        <v/>
      </c>
      <c r="CF2394" s="163" t="str">
        <f t="shared" si="1569"/>
        <v/>
      </c>
      <c r="CG2394" s="164" t="str">
        <f t="shared" si="1570"/>
        <v/>
      </c>
      <c r="CI2394" s="162" t="str">
        <f t="shared" si="1571"/>
        <v/>
      </c>
      <c r="CJ2394" s="163" t="str">
        <f t="shared" si="1533"/>
        <v/>
      </c>
      <c r="CK2394" s="164" t="str">
        <f t="shared" si="1534"/>
        <v/>
      </c>
      <c r="CM2394" s="169" t="str">
        <f t="shared" si="1572"/>
        <v/>
      </c>
      <c r="CN2394" s="139" t="str">
        <f t="shared" si="1573"/>
        <v/>
      </c>
      <c r="CP2394" s="41" t="str">
        <f>IF($CM2394="", "", COUNTIF($CM$11:$CM$3035, "&lt;"&amp;$CM2394)+1+COUNTIF($CM$11:$CM2394, $CM2394)-1)</f>
        <v/>
      </c>
    </row>
    <row r="2395" spans="1:94" x14ac:dyDescent="0.25">
      <c r="A2395" s="40"/>
      <c r="B2395" s="82" t="str">
        <f>IF($I2395="", "", IFERROR(INDEX('Job Database'!$AE$11:$AE$3035, MATCH($I2395, 'Job Database'!$X$11:$X$3035, 0)), ""))</f>
        <v/>
      </c>
      <c r="C2395" s="69" t="str">
        <f>IF($I2395="", "", IF(COUNTIF('Job Database'!$X$11:$X$3035, $I2395)=0, $AC$5, $AC$4))</f>
        <v/>
      </c>
      <c r="D2395" s="40"/>
      <c r="E2395" s="85" t="str">
        <f>IF($I2395="", "", IF(IFERROR(INDEX('Job Database'!$M$11:$M$3035, MATCH($I2395, 'Job Database'!$X$11:$X$3035, 0)), "")="", "", IFERROR(INDEX('Job Database'!$M$11:$M$3035, MATCH($I2395, 'Job Database'!$X$11:$X$3035, 0)), "")))</f>
        <v/>
      </c>
      <c r="F2395" s="40"/>
      <c r="G2395" s="88" t="str">
        <f t="shared" si="1547"/>
        <v/>
      </c>
      <c r="H2395" s="40"/>
      <c r="I2395" s="24"/>
      <c r="J2395" s="34"/>
      <c r="K2395" s="106"/>
      <c r="L2395" s="79"/>
      <c r="M2395" s="34"/>
      <c r="N2395" s="79"/>
      <c r="O2395" s="31"/>
      <c r="P2395" s="53"/>
      <c r="Q2395" s="40"/>
      <c r="S2395" s="41" t="str">
        <f t="shared" si="1535"/>
        <v/>
      </c>
      <c r="T2395" s="41" t="str">
        <f t="shared" si="1536"/>
        <v/>
      </c>
      <c r="U2395" s="41" t="str">
        <f t="shared" si="1548"/>
        <v/>
      </c>
      <c r="W2395" s="74" t="str">
        <f>IF('Job Database'!$X2395="", "", 'Job Database'!$X2395)</f>
        <v/>
      </c>
      <c r="Y2395" s="41" t="str">
        <f>IF($W2395="", "", IF(COUNTIF($I$11:$I$3035, $W2395)&gt;0, "", MAX($Y$10:$Y2394)+1))</f>
        <v/>
      </c>
      <c r="Z2395" s="41">
        <v>2385</v>
      </c>
      <c r="AA2395" s="58" t="str">
        <f t="shared" si="1549"/>
        <v/>
      </c>
      <c r="AC2395" s="41" t="str">
        <f t="shared" si="1537"/>
        <v/>
      </c>
      <c r="AE2395" s="41" t="str">
        <f t="shared" si="1550"/>
        <v/>
      </c>
      <c r="AJ2395" s="154" t="str">
        <f t="shared" si="1551"/>
        <v/>
      </c>
      <c r="AL2395" s="120" t="str">
        <f t="shared" si="1552"/>
        <v/>
      </c>
      <c r="AM2395" s="104" t="str">
        <f t="shared" si="1553"/>
        <v/>
      </c>
      <c r="AN2395" s="104" t="str">
        <f t="shared" si="1554"/>
        <v/>
      </c>
      <c r="AO2395" s="104" t="str">
        <f t="shared" si="1538"/>
        <v/>
      </c>
      <c r="AP2395" s="104" t="str">
        <f t="shared" si="1539"/>
        <v/>
      </c>
      <c r="AQ2395" s="121" t="str">
        <f t="shared" si="1555"/>
        <v/>
      </c>
      <c r="AS2395" s="88" t="str">
        <f t="shared" si="1540"/>
        <v/>
      </c>
      <c r="AT2395" s="68" t="str">
        <f t="shared" si="1556"/>
        <v/>
      </c>
      <c r="AU2395" s="68" t="str">
        <f t="shared" si="1557"/>
        <v/>
      </c>
      <c r="AV2395" s="68" t="str">
        <f t="shared" si="1558"/>
        <v/>
      </c>
      <c r="AW2395" s="88" t="str">
        <f t="shared" si="1541"/>
        <v/>
      </c>
      <c r="AZ2395" s="88" t="str">
        <f t="shared" si="1542"/>
        <v/>
      </c>
      <c r="BA2395" s="68" t="str">
        <f t="shared" si="1543"/>
        <v/>
      </c>
      <c r="BB2395" s="68" t="str">
        <f t="shared" si="1544"/>
        <v/>
      </c>
      <c r="BC2395" s="68" t="str">
        <f t="shared" si="1545"/>
        <v/>
      </c>
      <c r="BD2395" s="69" t="str">
        <f t="shared" si="1546"/>
        <v/>
      </c>
      <c r="BE2395" s="69" t="str">
        <f t="shared" si="1559"/>
        <v/>
      </c>
      <c r="BT2395" s="138" t="str">
        <f t="shared" ca="1" si="1560"/>
        <v/>
      </c>
      <c r="BU2395" s="139" t="str">
        <f t="shared" ca="1" si="1561"/>
        <v/>
      </c>
      <c r="BW2395" s="138" t="str">
        <f t="shared" si="1562"/>
        <v/>
      </c>
      <c r="BX2395" s="104" t="str">
        <f t="shared" si="1563"/>
        <v/>
      </c>
      <c r="BY2395" s="139" t="str">
        <f t="shared" si="1564"/>
        <v/>
      </c>
      <c r="CA2395" s="138" t="str">
        <f t="shared" si="1565"/>
        <v/>
      </c>
      <c r="CB2395" s="104" t="str">
        <f t="shared" si="1566"/>
        <v/>
      </c>
      <c r="CC2395" s="139" t="str">
        <f t="shared" si="1567"/>
        <v/>
      </c>
      <c r="CE2395" s="162" t="str">
        <f t="shared" si="1568"/>
        <v/>
      </c>
      <c r="CF2395" s="163" t="str">
        <f t="shared" si="1569"/>
        <v/>
      </c>
      <c r="CG2395" s="164" t="str">
        <f t="shared" si="1570"/>
        <v/>
      </c>
      <c r="CI2395" s="162" t="str">
        <f t="shared" si="1571"/>
        <v/>
      </c>
      <c r="CJ2395" s="163" t="str">
        <f t="shared" ref="CJ2395:CJ2458" si="1574">IF(CB2395="", "", M2395)</f>
        <v/>
      </c>
      <c r="CK2395" s="164" t="str">
        <f t="shared" ref="CK2395:CK2458" si="1575">IF(CC2395="", "", N2395)</f>
        <v/>
      </c>
      <c r="CM2395" s="169" t="str">
        <f t="shared" si="1572"/>
        <v/>
      </c>
      <c r="CN2395" s="139" t="str">
        <f t="shared" si="1573"/>
        <v/>
      </c>
      <c r="CP2395" s="41" t="str">
        <f>IF($CM2395="", "", COUNTIF($CM$11:$CM$3035, "&lt;"&amp;$CM2395)+1+COUNTIF($CM$11:$CM2395, $CM2395)-1)</f>
        <v/>
      </c>
    </row>
    <row r="2396" spans="1:94" x14ac:dyDescent="0.25">
      <c r="A2396" s="40"/>
      <c r="B2396" s="82" t="str">
        <f>IF($I2396="", "", IFERROR(INDEX('Job Database'!$AE$11:$AE$3035, MATCH($I2396, 'Job Database'!$X$11:$X$3035, 0)), ""))</f>
        <v/>
      </c>
      <c r="C2396" s="69" t="str">
        <f>IF($I2396="", "", IF(COUNTIF('Job Database'!$X$11:$X$3035, $I2396)=0, $AC$5, $AC$4))</f>
        <v/>
      </c>
      <c r="D2396" s="40"/>
      <c r="E2396" s="85" t="str">
        <f>IF($I2396="", "", IF(IFERROR(INDEX('Job Database'!$M$11:$M$3035, MATCH($I2396, 'Job Database'!$X$11:$X$3035, 0)), "")="", "", IFERROR(INDEX('Job Database'!$M$11:$M$3035, MATCH($I2396, 'Job Database'!$X$11:$X$3035, 0)), "")))</f>
        <v/>
      </c>
      <c r="F2396" s="40"/>
      <c r="G2396" s="88" t="str">
        <f t="shared" si="1547"/>
        <v/>
      </c>
      <c r="H2396" s="40"/>
      <c r="I2396" s="24"/>
      <c r="J2396" s="34"/>
      <c r="K2396" s="106"/>
      <c r="L2396" s="79"/>
      <c r="M2396" s="34"/>
      <c r="N2396" s="79"/>
      <c r="O2396" s="31"/>
      <c r="P2396" s="53"/>
      <c r="Q2396" s="40"/>
      <c r="S2396" s="41" t="str">
        <f t="shared" si="1535"/>
        <v/>
      </c>
      <c r="T2396" s="41" t="str">
        <f t="shared" si="1536"/>
        <v/>
      </c>
      <c r="U2396" s="41" t="str">
        <f t="shared" si="1548"/>
        <v/>
      </c>
      <c r="W2396" s="74" t="str">
        <f>IF('Job Database'!$X2396="", "", 'Job Database'!$X2396)</f>
        <v/>
      </c>
      <c r="Y2396" s="41" t="str">
        <f>IF($W2396="", "", IF(COUNTIF($I$11:$I$3035, $W2396)&gt;0, "", MAX($Y$10:$Y2395)+1))</f>
        <v/>
      </c>
      <c r="Z2396" s="41">
        <v>2386</v>
      </c>
      <c r="AA2396" s="58" t="str">
        <f t="shared" si="1549"/>
        <v/>
      </c>
      <c r="AC2396" s="41" t="str">
        <f t="shared" si="1537"/>
        <v/>
      </c>
      <c r="AE2396" s="41" t="str">
        <f t="shared" si="1550"/>
        <v/>
      </c>
      <c r="AJ2396" s="154" t="str">
        <f t="shared" si="1551"/>
        <v/>
      </c>
      <c r="AL2396" s="120" t="str">
        <f t="shared" si="1552"/>
        <v/>
      </c>
      <c r="AM2396" s="104" t="str">
        <f t="shared" si="1553"/>
        <v/>
      </c>
      <c r="AN2396" s="104" t="str">
        <f t="shared" si="1554"/>
        <v/>
      </c>
      <c r="AO2396" s="104" t="str">
        <f t="shared" si="1538"/>
        <v/>
      </c>
      <c r="AP2396" s="104" t="str">
        <f t="shared" si="1539"/>
        <v/>
      </c>
      <c r="AQ2396" s="121" t="str">
        <f t="shared" si="1555"/>
        <v/>
      </c>
      <c r="AS2396" s="88" t="str">
        <f t="shared" si="1540"/>
        <v/>
      </c>
      <c r="AT2396" s="68" t="str">
        <f t="shared" si="1556"/>
        <v/>
      </c>
      <c r="AU2396" s="68" t="str">
        <f t="shared" si="1557"/>
        <v/>
      </c>
      <c r="AV2396" s="68" t="str">
        <f t="shared" si="1558"/>
        <v/>
      </c>
      <c r="AW2396" s="88" t="str">
        <f t="shared" si="1541"/>
        <v/>
      </c>
      <c r="AZ2396" s="88" t="str">
        <f t="shared" si="1542"/>
        <v/>
      </c>
      <c r="BA2396" s="68" t="str">
        <f t="shared" si="1543"/>
        <v/>
      </c>
      <c r="BB2396" s="68" t="str">
        <f t="shared" si="1544"/>
        <v/>
      </c>
      <c r="BC2396" s="68" t="str">
        <f t="shared" si="1545"/>
        <v/>
      </c>
      <c r="BD2396" s="69" t="str">
        <f t="shared" si="1546"/>
        <v/>
      </c>
      <c r="BE2396" s="69" t="str">
        <f t="shared" si="1559"/>
        <v/>
      </c>
      <c r="BT2396" s="138" t="str">
        <f t="shared" ca="1" si="1560"/>
        <v/>
      </c>
      <c r="BU2396" s="139" t="str">
        <f t="shared" ca="1" si="1561"/>
        <v/>
      </c>
      <c r="BW2396" s="138" t="str">
        <f t="shared" si="1562"/>
        <v/>
      </c>
      <c r="BX2396" s="104" t="str">
        <f t="shared" si="1563"/>
        <v/>
      </c>
      <c r="BY2396" s="139" t="str">
        <f t="shared" si="1564"/>
        <v/>
      </c>
      <c r="CA2396" s="138" t="str">
        <f t="shared" si="1565"/>
        <v/>
      </c>
      <c r="CB2396" s="104" t="str">
        <f t="shared" si="1566"/>
        <v/>
      </c>
      <c r="CC2396" s="139" t="str">
        <f t="shared" si="1567"/>
        <v/>
      </c>
      <c r="CE2396" s="162" t="str">
        <f t="shared" si="1568"/>
        <v/>
      </c>
      <c r="CF2396" s="163" t="str">
        <f t="shared" si="1569"/>
        <v/>
      </c>
      <c r="CG2396" s="164" t="str">
        <f t="shared" si="1570"/>
        <v/>
      </c>
      <c r="CI2396" s="162" t="str">
        <f t="shared" si="1571"/>
        <v/>
      </c>
      <c r="CJ2396" s="163" t="str">
        <f t="shared" si="1574"/>
        <v/>
      </c>
      <c r="CK2396" s="164" t="str">
        <f t="shared" si="1575"/>
        <v/>
      </c>
      <c r="CM2396" s="169" t="str">
        <f t="shared" si="1572"/>
        <v/>
      </c>
      <c r="CN2396" s="139" t="str">
        <f t="shared" si="1573"/>
        <v/>
      </c>
      <c r="CP2396" s="41" t="str">
        <f>IF($CM2396="", "", COUNTIF($CM$11:$CM$3035, "&lt;"&amp;$CM2396)+1+COUNTIF($CM$11:$CM2396, $CM2396)-1)</f>
        <v/>
      </c>
    </row>
    <row r="2397" spans="1:94" x14ac:dyDescent="0.25">
      <c r="A2397" s="40"/>
      <c r="B2397" s="82" t="str">
        <f>IF($I2397="", "", IFERROR(INDEX('Job Database'!$AE$11:$AE$3035, MATCH($I2397, 'Job Database'!$X$11:$X$3035, 0)), ""))</f>
        <v/>
      </c>
      <c r="C2397" s="69" t="str">
        <f>IF($I2397="", "", IF(COUNTIF('Job Database'!$X$11:$X$3035, $I2397)=0, $AC$5, $AC$4))</f>
        <v/>
      </c>
      <c r="D2397" s="40"/>
      <c r="E2397" s="85" t="str">
        <f>IF($I2397="", "", IF(IFERROR(INDEX('Job Database'!$M$11:$M$3035, MATCH($I2397, 'Job Database'!$X$11:$X$3035, 0)), "")="", "", IFERROR(INDEX('Job Database'!$M$11:$M$3035, MATCH($I2397, 'Job Database'!$X$11:$X$3035, 0)), "")))</f>
        <v/>
      </c>
      <c r="F2397" s="40"/>
      <c r="G2397" s="88" t="str">
        <f t="shared" si="1547"/>
        <v/>
      </c>
      <c r="H2397" s="40"/>
      <c r="I2397" s="24"/>
      <c r="J2397" s="34"/>
      <c r="K2397" s="106"/>
      <c r="L2397" s="79"/>
      <c r="M2397" s="34"/>
      <c r="N2397" s="79"/>
      <c r="O2397" s="31"/>
      <c r="P2397" s="53"/>
      <c r="Q2397" s="40"/>
      <c r="S2397" s="41" t="str">
        <f t="shared" si="1535"/>
        <v/>
      </c>
      <c r="T2397" s="41" t="str">
        <f t="shared" si="1536"/>
        <v/>
      </c>
      <c r="U2397" s="41" t="str">
        <f t="shared" si="1548"/>
        <v/>
      </c>
      <c r="W2397" s="74" t="str">
        <f>IF('Job Database'!$X2397="", "", 'Job Database'!$X2397)</f>
        <v/>
      </c>
      <c r="Y2397" s="41" t="str">
        <f>IF($W2397="", "", IF(COUNTIF($I$11:$I$3035, $W2397)&gt;0, "", MAX($Y$10:$Y2396)+1))</f>
        <v/>
      </c>
      <c r="Z2397" s="41">
        <v>2387</v>
      </c>
      <c r="AA2397" s="58" t="str">
        <f t="shared" si="1549"/>
        <v/>
      </c>
      <c r="AC2397" s="41" t="str">
        <f t="shared" si="1537"/>
        <v/>
      </c>
      <c r="AE2397" s="41" t="str">
        <f t="shared" si="1550"/>
        <v/>
      </c>
      <c r="AJ2397" s="154" t="str">
        <f t="shared" si="1551"/>
        <v/>
      </c>
      <c r="AL2397" s="120" t="str">
        <f t="shared" si="1552"/>
        <v/>
      </c>
      <c r="AM2397" s="104" t="str">
        <f t="shared" si="1553"/>
        <v/>
      </c>
      <c r="AN2397" s="104" t="str">
        <f t="shared" si="1554"/>
        <v/>
      </c>
      <c r="AO2397" s="104" t="str">
        <f t="shared" si="1538"/>
        <v/>
      </c>
      <c r="AP2397" s="104" t="str">
        <f t="shared" si="1539"/>
        <v/>
      </c>
      <c r="AQ2397" s="121" t="str">
        <f t="shared" si="1555"/>
        <v/>
      </c>
      <c r="AS2397" s="88" t="str">
        <f t="shared" si="1540"/>
        <v/>
      </c>
      <c r="AT2397" s="68" t="str">
        <f t="shared" si="1556"/>
        <v/>
      </c>
      <c r="AU2397" s="68" t="str">
        <f t="shared" si="1557"/>
        <v/>
      </c>
      <c r="AV2397" s="68" t="str">
        <f t="shared" si="1558"/>
        <v/>
      </c>
      <c r="AW2397" s="88" t="str">
        <f t="shared" si="1541"/>
        <v/>
      </c>
      <c r="AZ2397" s="88" t="str">
        <f t="shared" si="1542"/>
        <v/>
      </c>
      <c r="BA2397" s="68" t="str">
        <f t="shared" si="1543"/>
        <v/>
      </c>
      <c r="BB2397" s="68" t="str">
        <f t="shared" si="1544"/>
        <v/>
      </c>
      <c r="BC2397" s="68" t="str">
        <f t="shared" si="1545"/>
        <v/>
      </c>
      <c r="BD2397" s="69" t="str">
        <f t="shared" si="1546"/>
        <v/>
      </c>
      <c r="BE2397" s="69" t="str">
        <f t="shared" si="1559"/>
        <v/>
      </c>
      <c r="BT2397" s="138" t="str">
        <f t="shared" ca="1" si="1560"/>
        <v/>
      </c>
      <c r="BU2397" s="139" t="str">
        <f t="shared" ca="1" si="1561"/>
        <v/>
      </c>
      <c r="BW2397" s="138" t="str">
        <f t="shared" si="1562"/>
        <v/>
      </c>
      <c r="BX2397" s="104" t="str">
        <f t="shared" si="1563"/>
        <v/>
      </c>
      <c r="BY2397" s="139" t="str">
        <f t="shared" si="1564"/>
        <v/>
      </c>
      <c r="CA2397" s="138" t="str">
        <f t="shared" si="1565"/>
        <v/>
      </c>
      <c r="CB2397" s="104" t="str">
        <f t="shared" si="1566"/>
        <v/>
      </c>
      <c r="CC2397" s="139" t="str">
        <f t="shared" si="1567"/>
        <v/>
      </c>
      <c r="CE2397" s="162" t="str">
        <f t="shared" si="1568"/>
        <v/>
      </c>
      <c r="CF2397" s="163" t="str">
        <f t="shared" si="1569"/>
        <v/>
      </c>
      <c r="CG2397" s="164" t="str">
        <f t="shared" si="1570"/>
        <v/>
      </c>
      <c r="CI2397" s="162" t="str">
        <f t="shared" si="1571"/>
        <v/>
      </c>
      <c r="CJ2397" s="163" t="str">
        <f t="shared" si="1574"/>
        <v/>
      </c>
      <c r="CK2397" s="164" t="str">
        <f t="shared" si="1575"/>
        <v/>
      </c>
      <c r="CM2397" s="169" t="str">
        <f t="shared" si="1572"/>
        <v/>
      </c>
      <c r="CN2397" s="139" t="str">
        <f t="shared" si="1573"/>
        <v/>
      </c>
      <c r="CP2397" s="41" t="str">
        <f>IF($CM2397="", "", COUNTIF($CM$11:$CM$3035, "&lt;"&amp;$CM2397)+1+COUNTIF($CM$11:$CM2397, $CM2397)-1)</f>
        <v/>
      </c>
    </row>
    <row r="2398" spans="1:94" x14ac:dyDescent="0.25">
      <c r="A2398" s="40"/>
      <c r="B2398" s="82" t="str">
        <f>IF($I2398="", "", IFERROR(INDEX('Job Database'!$AE$11:$AE$3035, MATCH($I2398, 'Job Database'!$X$11:$X$3035, 0)), ""))</f>
        <v/>
      </c>
      <c r="C2398" s="69" t="str">
        <f>IF($I2398="", "", IF(COUNTIF('Job Database'!$X$11:$X$3035, $I2398)=0, $AC$5, $AC$4))</f>
        <v/>
      </c>
      <c r="D2398" s="40"/>
      <c r="E2398" s="85" t="str">
        <f>IF($I2398="", "", IF(IFERROR(INDEX('Job Database'!$M$11:$M$3035, MATCH($I2398, 'Job Database'!$X$11:$X$3035, 0)), "")="", "", IFERROR(INDEX('Job Database'!$M$11:$M$3035, MATCH($I2398, 'Job Database'!$X$11:$X$3035, 0)), "")))</f>
        <v/>
      </c>
      <c r="F2398" s="40"/>
      <c r="G2398" s="88" t="str">
        <f t="shared" si="1547"/>
        <v/>
      </c>
      <c r="H2398" s="40"/>
      <c r="I2398" s="24"/>
      <c r="J2398" s="34"/>
      <c r="K2398" s="106"/>
      <c r="L2398" s="79"/>
      <c r="M2398" s="34"/>
      <c r="N2398" s="79"/>
      <c r="O2398" s="31"/>
      <c r="P2398" s="53"/>
      <c r="Q2398" s="40"/>
      <c r="S2398" s="41" t="str">
        <f t="shared" si="1535"/>
        <v/>
      </c>
      <c r="T2398" s="41" t="str">
        <f t="shared" si="1536"/>
        <v/>
      </c>
      <c r="U2398" s="41" t="str">
        <f t="shared" si="1548"/>
        <v/>
      </c>
      <c r="W2398" s="74" t="str">
        <f>IF('Job Database'!$X2398="", "", 'Job Database'!$X2398)</f>
        <v/>
      </c>
      <c r="Y2398" s="41" t="str">
        <f>IF($W2398="", "", IF(COUNTIF($I$11:$I$3035, $W2398)&gt;0, "", MAX($Y$10:$Y2397)+1))</f>
        <v/>
      </c>
      <c r="Z2398" s="41">
        <v>2388</v>
      </c>
      <c r="AA2398" s="58" t="str">
        <f t="shared" si="1549"/>
        <v/>
      </c>
      <c r="AC2398" s="41" t="str">
        <f t="shared" si="1537"/>
        <v/>
      </c>
      <c r="AE2398" s="41" t="str">
        <f t="shared" si="1550"/>
        <v/>
      </c>
      <c r="AJ2398" s="154" t="str">
        <f t="shared" si="1551"/>
        <v/>
      </c>
      <c r="AL2398" s="120" t="str">
        <f t="shared" si="1552"/>
        <v/>
      </c>
      <c r="AM2398" s="104" t="str">
        <f t="shared" si="1553"/>
        <v/>
      </c>
      <c r="AN2398" s="104" t="str">
        <f t="shared" si="1554"/>
        <v/>
      </c>
      <c r="AO2398" s="104" t="str">
        <f t="shared" si="1538"/>
        <v/>
      </c>
      <c r="AP2398" s="104" t="str">
        <f t="shared" si="1539"/>
        <v/>
      </c>
      <c r="AQ2398" s="121" t="str">
        <f t="shared" si="1555"/>
        <v/>
      </c>
      <c r="AS2398" s="88" t="str">
        <f t="shared" si="1540"/>
        <v/>
      </c>
      <c r="AT2398" s="68" t="str">
        <f t="shared" si="1556"/>
        <v/>
      </c>
      <c r="AU2398" s="68" t="str">
        <f t="shared" si="1557"/>
        <v/>
      </c>
      <c r="AV2398" s="68" t="str">
        <f t="shared" si="1558"/>
        <v/>
      </c>
      <c r="AW2398" s="88" t="str">
        <f t="shared" si="1541"/>
        <v/>
      </c>
      <c r="AZ2398" s="88" t="str">
        <f t="shared" si="1542"/>
        <v/>
      </c>
      <c r="BA2398" s="68" t="str">
        <f t="shared" si="1543"/>
        <v/>
      </c>
      <c r="BB2398" s="68" t="str">
        <f t="shared" si="1544"/>
        <v/>
      </c>
      <c r="BC2398" s="68" t="str">
        <f t="shared" si="1545"/>
        <v/>
      </c>
      <c r="BD2398" s="69" t="str">
        <f t="shared" si="1546"/>
        <v/>
      </c>
      <c r="BE2398" s="69" t="str">
        <f t="shared" si="1559"/>
        <v/>
      </c>
      <c r="BT2398" s="138" t="str">
        <f t="shared" ca="1" si="1560"/>
        <v/>
      </c>
      <c r="BU2398" s="139" t="str">
        <f t="shared" ca="1" si="1561"/>
        <v/>
      </c>
      <c r="BW2398" s="138" t="str">
        <f t="shared" si="1562"/>
        <v/>
      </c>
      <c r="BX2398" s="104" t="str">
        <f t="shared" si="1563"/>
        <v/>
      </c>
      <c r="BY2398" s="139" t="str">
        <f t="shared" si="1564"/>
        <v/>
      </c>
      <c r="CA2398" s="138" t="str">
        <f t="shared" si="1565"/>
        <v/>
      </c>
      <c r="CB2398" s="104" t="str">
        <f t="shared" si="1566"/>
        <v/>
      </c>
      <c r="CC2398" s="139" t="str">
        <f t="shared" si="1567"/>
        <v/>
      </c>
      <c r="CE2398" s="162" t="str">
        <f t="shared" si="1568"/>
        <v/>
      </c>
      <c r="CF2398" s="163" t="str">
        <f t="shared" si="1569"/>
        <v/>
      </c>
      <c r="CG2398" s="164" t="str">
        <f t="shared" si="1570"/>
        <v/>
      </c>
      <c r="CI2398" s="162" t="str">
        <f t="shared" si="1571"/>
        <v/>
      </c>
      <c r="CJ2398" s="163" t="str">
        <f t="shared" si="1574"/>
        <v/>
      </c>
      <c r="CK2398" s="164" t="str">
        <f t="shared" si="1575"/>
        <v/>
      </c>
      <c r="CM2398" s="169" t="str">
        <f t="shared" si="1572"/>
        <v/>
      </c>
      <c r="CN2398" s="139" t="str">
        <f t="shared" si="1573"/>
        <v/>
      </c>
      <c r="CP2398" s="41" t="str">
        <f>IF($CM2398="", "", COUNTIF($CM$11:$CM$3035, "&lt;"&amp;$CM2398)+1+COUNTIF($CM$11:$CM2398, $CM2398)-1)</f>
        <v/>
      </c>
    </row>
    <row r="2399" spans="1:94" x14ac:dyDescent="0.25">
      <c r="A2399" s="40"/>
      <c r="B2399" s="82" t="str">
        <f>IF($I2399="", "", IFERROR(INDEX('Job Database'!$AE$11:$AE$3035, MATCH($I2399, 'Job Database'!$X$11:$X$3035, 0)), ""))</f>
        <v/>
      </c>
      <c r="C2399" s="69" t="str">
        <f>IF($I2399="", "", IF(COUNTIF('Job Database'!$X$11:$X$3035, $I2399)=0, $AC$5, $AC$4))</f>
        <v/>
      </c>
      <c r="D2399" s="40"/>
      <c r="E2399" s="85" t="str">
        <f>IF($I2399="", "", IF(IFERROR(INDEX('Job Database'!$M$11:$M$3035, MATCH($I2399, 'Job Database'!$X$11:$X$3035, 0)), "")="", "", IFERROR(INDEX('Job Database'!$M$11:$M$3035, MATCH($I2399, 'Job Database'!$X$11:$X$3035, 0)), "")))</f>
        <v/>
      </c>
      <c r="F2399" s="40"/>
      <c r="G2399" s="88" t="str">
        <f t="shared" si="1547"/>
        <v/>
      </c>
      <c r="H2399" s="40"/>
      <c r="I2399" s="24"/>
      <c r="J2399" s="34"/>
      <c r="K2399" s="106"/>
      <c r="L2399" s="79"/>
      <c r="M2399" s="34"/>
      <c r="N2399" s="79"/>
      <c r="O2399" s="31"/>
      <c r="P2399" s="53"/>
      <c r="Q2399" s="40"/>
      <c r="S2399" s="41" t="str">
        <f t="shared" si="1535"/>
        <v/>
      </c>
      <c r="T2399" s="41" t="str">
        <f t="shared" si="1536"/>
        <v/>
      </c>
      <c r="U2399" s="41" t="str">
        <f t="shared" si="1548"/>
        <v/>
      </c>
      <c r="W2399" s="74" t="str">
        <f>IF('Job Database'!$X2399="", "", 'Job Database'!$X2399)</f>
        <v/>
      </c>
      <c r="Y2399" s="41" t="str">
        <f>IF($W2399="", "", IF(COUNTIF($I$11:$I$3035, $W2399)&gt;0, "", MAX($Y$10:$Y2398)+1))</f>
        <v/>
      </c>
      <c r="Z2399" s="41">
        <v>2389</v>
      </c>
      <c r="AA2399" s="58" t="str">
        <f t="shared" si="1549"/>
        <v/>
      </c>
      <c r="AC2399" s="41" t="str">
        <f t="shared" si="1537"/>
        <v/>
      </c>
      <c r="AE2399" s="41" t="str">
        <f t="shared" si="1550"/>
        <v/>
      </c>
      <c r="AJ2399" s="154" t="str">
        <f t="shared" si="1551"/>
        <v/>
      </c>
      <c r="AL2399" s="120" t="str">
        <f t="shared" si="1552"/>
        <v/>
      </c>
      <c r="AM2399" s="104" t="str">
        <f t="shared" si="1553"/>
        <v/>
      </c>
      <c r="AN2399" s="104" t="str">
        <f t="shared" si="1554"/>
        <v/>
      </c>
      <c r="AO2399" s="104" t="str">
        <f t="shared" si="1538"/>
        <v/>
      </c>
      <c r="AP2399" s="104" t="str">
        <f t="shared" si="1539"/>
        <v/>
      </c>
      <c r="AQ2399" s="121" t="str">
        <f t="shared" si="1555"/>
        <v/>
      </c>
      <c r="AS2399" s="88" t="str">
        <f t="shared" si="1540"/>
        <v/>
      </c>
      <c r="AT2399" s="68" t="str">
        <f t="shared" si="1556"/>
        <v/>
      </c>
      <c r="AU2399" s="68" t="str">
        <f t="shared" si="1557"/>
        <v/>
      </c>
      <c r="AV2399" s="68" t="str">
        <f t="shared" si="1558"/>
        <v/>
      </c>
      <c r="AW2399" s="88" t="str">
        <f t="shared" si="1541"/>
        <v/>
      </c>
      <c r="AZ2399" s="88" t="str">
        <f t="shared" si="1542"/>
        <v/>
      </c>
      <c r="BA2399" s="68" t="str">
        <f t="shared" si="1543"/>
        <v/>
      </c>
      <c r="BB2399" s="68" t="str">
        <f t="shared" si="1544"/>
        <v/>
      </c>
      <c r="BC2399" s="68" t="str">
        <f t="shared" si="1545"/>
        <v/>
      </c>
      <c r="BD2399" s="69" t="str">
        <f t="shared" si="1546"/>
        <v/>
      </c>
      <c r="BE2399" s="69" t="str">
        <f t="shared" si="1559"/>
        <v/>
      </c>
      <c r="BT2399" s="138" t="str">
        <f t="shared" ca="1" si="1560"/>
        <v/>
      </c>
      <c r="BU2399" s="139" t="str">
        <f t="shared" ca="1" si="1561"/>
        <v/>
      </c>
      <c r="BW2399" s="138" t="str">
        <f t="shared" si="1562"/>
        <v/>
      </c>
      <c r="BX2399" s="104" t="str">
        <f t="shared" si="1563"/>
        <v/>
      </c>
      <c r="BY2399" s="139" t="str">
        <f t="shared" si="1564"/>
        <v/>
      </c>
      <c r="CA2399" s="138" t="str">
        <f t="shared" si="1565"/>
        <v/>
      </c>
      <c r="CB2399" s="104" t="str">
        <f t="shared" si="1566"/>
        <v/>
      </c>
      <c r="CC2399" s="139" t="str">
        <f t="shared" si="1567"/>
        <v/>
      </c>
      <c r="CE2399" s="162" t="str">
        <f t="shared" si="1568"/>
        <v/>
      </c>
      <c r="CF2399" s="163" t="str">
        <f t="shared" si="1569"/>
        <v/>
      </c>
      <c r="CG2399" s="164" t="str">
        <f t="shared" si="1570"/>
        <v/>
      </c>
      <c r="CI2399" s="162" t="str">
        <f t="shared" si="1571"/>
        <v/>
      </c>
      <c r="CJ2399" s="163" t="str">
        <f t="shared" si="1574"/>
        <v/>
      </c>
      <c r="CK2399" s="164" t="str">
        <f t="shared" si="1575"/>
        <v/>
      </c>
      <c r="CM2399" s="169" t="str">
        <f t="shared" si="1572"/>
        <v/>
      </c>
      <c r="CN2399" s="139" t="str">
        <f t="shared" si="1573"/>
        <v/>
      </c>
      <c r="CP2399" s="41" t="str">
        <f>IF($CM2399="", "", COUNTIF($CM$11:$CM$3035, "&lt;"&amp;$CM2399)+1+COUNTIF($CM$11:$CM2399, $CM2399)-1)</f>
        <v/>
      </c>
    </row>
    <row r="2400" spans="1:94" x14ac:dyDescent="0.25">
      <c r="A2400" s="40"/>
      <c r="B2400" s="82" t="str">
        <f>IF($I2400="", "", IFERROR(INDEX('Job Database'!$AE$11:$AE$3035, MATCH($I2400, 'Job Database'!$X$11:$X$3035, 0)), ""))</f>
        <v/>
      </c>
      <c r="C2400" s="69" t="str">
        <f>IF($I2400="", "", IF(COUNTIF('Job Database'!$X$11:$X$3035, $I2400)=0, $AC$5, $AC$4))</f>
        <v/>
      </c>
      <c r="D2400" s="40"/>
      <c r="E2400" s="85" t="str">
        <f>IF($I2400="", "", IF(IFERROR(INDEX('Job Database'!$M$11:$M$3035, MATCH($I2400, 'Job Database'!$X$11:$X$3035, 0)), "")="", "", IFERROR(INDEX('Job Database'!$M$11:$M$3035, MATCH($I2400, 'Job Database'!$X$11:$X$3035, 0)), "")))</f>
        <v/>
      </c>
      <c r="F2400" s="40"/>
      <c r="G2400" s="88" t="str">
        <f t="shared" si="1547"/>
        <v/>
      </c>
      <c r="H2400" s="40"/>
      <c r="I2400" s="24"/>
      <c r="J2400" s="34"/>
      <c r="K2400" s="106"/>
      <c r="L2400" s="79"/>
      <c r="M2400" s="34"/>
      <c r="N2400" s="79"/>
      <c r="O2400" s="31"/>
      <c r="P2400" s="53"/>
      <c r="Q2400" s="40"/>
      <c r="S2400" s="41" t="str">
        <f t="shared" si="1535"/>
        <v/>
      </c>
      <c r="T2400" s="41" t="str">
        <f t="shared" si="1536"/>
        <v/>
      </c>
      <c r="U2400" s="41" t="str">
        <f t="shared" si="1548"/>
        <v/>
      </c>
      <c r="W2400" s="74" t="str">
        <f>IF('Job Database'!$X2400="", "", 'Job Database'!$X2400)</f>
        <v/>
      </c>
      <c r="Y2400" s="41" t="str">
        <f>IF($W2400="", "", IF(COUNTIF($I$11:$I$3035, $W2400)&gt;0, "", MAX($Y$10:$Y2399)+1))</f>
        <v/>
      </c>
      <c r="Z2400" s="41">
        <v>2390</v>
      </c>
      <c r="AA2400" s="58" t="str">
        <f t="shared" si="1549"/>
        <v/>
      </c>
      <c r="AC2400" s="41" t="str">
        <f t="shared" si="1537"/>
        <v/>
      </c>
      <c r="AE2400" s="41" t="str">
        <f t="shared" si="1550"/>
        <v/>
      </c>
      <c r="AJ2400" s="154" t="str">
        <f t="shared" si="1551"/>
        <v/>
      </c>
      <c r="AL2400" s="120" t="str">
        <f t="shared" si="1552"/>
        <v/>
      </c>
      <c r="AM2400" s="104" t="str">
        <f t="shared" si="1553"/>
        <v/>
      </c>
      <c r="AN2400" s="104" t="str">
        <f t="shared" si="1554"/>
        <v/>
      </c>
      <c r="AO2400" s="104" t="str">
        <f t="shared" si="1538"/>
        <v/>
      </c>
      <c r="AP2400" s="104" t="str">
        <f t="shared" si="1539"/>
        <v/>
      </c>
      <c r="AQ2400" s="121" t="str">
        <f t="shared" si="1555"/>
        <v/>
      </c>
      <c r="AS2400" s="88" t="str">
        <f t="shared" si="1540"/>
        <v/>
      </c>
      <c r="AT2400" s="68" t="str">
        <f t="shared" si="1556"/>
        <v/>
      </c>
      <c r="AU2400" s="68" t="str">
        <f t="shared" si="1557"/>
        <v/>
      </c>
      <c r="AV2400" s="68" t="str">
        <f t="shared" si="1558"/>
        <v/>
      </c>
      <c r="AW2400" s="88" t="str">
        <f t="shared" si="1541"/>
        <v/>
      </c>
      <c r="AZ2400" s="88" t="str">
        <f t="shared" si="1542"/>
        <v/>
      </c>
      <c r="BA2400" s="68" t="str">
        <f t="shared" si="1543"/>
        <v/>
      </c>
      <c r="BB2400" s="68" t="str">
        <f t="shared" si="1544"/>
        <v/>
      </c>
      <c r="BC2400" s="68" t="str">
        <f t="shared" si="1545"/>
        <v/>
      </c>
      <c r="BD2400" s="69" t="str">
        <f t="shared" si="1546"/>
        <v/>
      </c>
      <c r="BE2400" s="69" t="str">
        <f t="shared" si="1559"/>
        <v/>
      </c>
      <c r="BT2400" s="138" t="str">
        <f t="shared" ca="1" si="1560"/>
        <v/>
      </c>
      <c r="BU2400" s="139" t="str">
        <f t="shared" ca="1" si="1561"/>
        <v/>
      </c>
      <c r="BW2400" s="138" t="str">
        <f t="shared" si="1562"/>
        <v/>
      </c>
      <c r="BX2400" s="104" t="str">
        <f t="shared" si="1563"/>
        <v/>
      </c>
      <c r="BY2400" s="139" t="str">
        <f t="shared" si="1564"/>
        <v/>
      </c>
      <c r="CA2400" s="138" t="str">
        <f t="shared" si="1565"/>
        <v/>
      </c>
      <c r="CB2400" s="104" t="str">
        <f t="shared" si="1566"/>
        <v/>
      </c>
      <c r="CC2400" s="139" t="str">
        <f t="shared" si="1567"/>
        <v/>
      </c>
      <c r="CE2400" s="162" t="str">
        <f t="shared" si="1568"/>
        <v/>
      </c>
      <c r="CF2400" s="163" t="str">
        <f t="shared" si="1569"/>
        <v/>
      </c>
      <c r="CG2400" s="164" t="str">
        <f t="shared" si="1570"/>
        <v/>
      </c>
      <c r="CI2400" s="162" t="str">
        <f t="shared" si="1571"/>
        <v/>
      </c>
      <c r="CJ2400" s="163" t="str">
        <f t="shared" si="1574"/>
        <v/>
      </c>
      <c r="CK2400" s="164" t="str">
        <f t="shared" si="1575"/>
        <v/>
      </c>
      <c r="CM2400" s="169" t="str">
        <f t="shared" si="1572"/>
        <v/>
      </c>
      <c r="CN2400" s="139" t="str">
        <f t="shared" si="1573"/>
        <v/>
      </c>
      <c r="CP2400" s="41" t="str">
        <f>IF($CM2400="", "", COUNTIF($CM$11:$CM$3035, "&lt;"&amp;$CM2400)+1+COUNTIF($CM$11:$CM2400, $CM2400)-1)</f>
        <v/>
      </c>
    </row>
    <row r="2401" spans="1:94" x14ac:dyDescent="0.25">
      <c r="A2401" s="40"/>
      <c r="B2401" s="82" t="str">
        <f>IF($I2401="", "", IFERROR(INDEX('Job Database'!$AE$11:$AE$3035, MATCH($I2401, 'Job Database'!$X$11:$X$3035, 0)), ""))</f>
        <v/>
      </c>
      <c r="C2401" s="69" t="str">
        <f>IF($I2401="", "", IF(COUNTIF('Job Database'!$X$11:$X$3035, $I2401)=0, $AC$5, $AC$4))</f>
        <v/>
      </c>
      <c r="D2401" s="40"/>
      <c r="E2401" s="85" t="str">
        <f>IF($I2401="", "", IF(IFERROR(INDEX('Job Database'!$M$11:$M$3035, MATCH($I2401, 'Job Database'!$X$11:$X$3035, 0)), "")="", "", IFERROR(INDEX('Job Database'!$M$11:$M$3035, MATCH($I2401, 'Job Database'!$X$11:$X$3035, 0)), "")))</f>
        <v/>
      </c>
      <c r="F2401" s="40"/>
      <c r="G2401" s="88" t="str">
        <f t="shared" si="1547"/>
        <v/>
      </c>
      <c r="H2401" s="40"/>
      <c r="I2401" s="24"/>
      <c r="J2401" s="34"/>
      <c r="K2401" s="106"/>
      <c r="L2401" s="79"/>
      <c r="M2401" s="34"/>
      <c r="N2401" s="79"/>
      <c r="O2401" s="31"/>
      <c r="P2401" s="53"/>
      <c r="Q2401" s="40"/>
      <c r="S2401" s="41" t="str">
        <f t="shared" si="1535"/>
        <v/>
      </c>
      <c r="T2401" s="41" t="str">
        <f t="shared" si="1536"/>
        <v/>
      </c>
      <c r="U2401" s="41" t="str">
        <f t="shared" si="1548"/>
        <v/>
      </c>
      <c r="W2401" s="74" t="str">
        <f>IF('Job Database'!$X2401="", "", 'Job Database'!$X2401)</f>
        <v/>
      </c>
      <c r="Y2401" s="41" t="str">
        <f>IF($W2401="", "", IF(COUNTIF($I$11:$I$3035, $W2401)&gt;0, "", MAX($Y$10:$Y2400)+1))</f>
        <v/>
      </c>
      <c r="Z2401" s="41">
        <v>2391</v>
      </c>
      <c r="AA2401" s="58" t="str">
        <f t="shared" si="1549"/>
        <v/>
      </c>
      <c r="AC2401" s="41" t="str">
        <f t="shared" si="1537"/>
        <v/>
      </c>
      <c r="AE2401" s="41" t="str">
        <f t="shared" si="1550"/>
        <v/>
      </c>
      <c r="AJ2401" s="154" t="str">
        <f t="shared" si="1551"/>
        <v/>
      </c>
      <c r="AL2401" s="120" t="str">
        <f t="shared" si="1552"/>
        <v/>
      </c>
      <c r="AM2401" s="104" t="str">
        <f t="shared" si="1553"/>
        <v/>
      </c>
      <c r="AN2401" s="104" t="str">
        <f t="shared" si="1554"/>
        <v/>
      </c>
      <c r="AO2401" s="104" t="str">
        <f t="shared" si="1538"/>
        <v/>
      </c>
      <c r="AP2401" s="104" t="str">
        <f t="shared" si="1539"/>
        <v/>
      </c>
      <c r="AQ2401" s="121" t="str">
        <f t="shared" si="1555"/>
        <v/>
      </c>
      <c r="AS2401" s="88" t="str">
        <f t="shared" si="1540"/>
        <v/>
      </c>
      <c r="AT2401" s="68" t="str">
        <f t="shared" si="1556"/>
        <v/>
      </c>
      <c r="AU2401" s="68" t="str">
        <f t="shared" si="1557"/>
        <v/>
      </c>
      <c r="AV2401" s="68" t="str">
        <f t="shared" si="1558"/>
        <v/>
      </c>
      <c r="AW2401" s="88" t="str">
        <f t="shared" si="1541"/>
        <v/>
      </c>
      <c r="AZ2401" s="88" t="str">
        <f t="shared" si="1542"/>
        <v/>
      </c>
      <c r="BA2401" s="68" t="str">
        <f t="shared" si="1543"/>
        <v/>
      </c>
      <c r="BB2401" s="68" t="str">
        <f t="shared" si="1544"/>
        <v/>
      </c>
      <c r="BC2401" s="68" t="str">
        <f t="shared" si="1545"/>
        <v/>
      </c>
      <c r="BD2401" s="69" t="str">
        <f t="shared" si="1546"/>
        <v/>
      </c>
      <c r="BE2401" s="69" t="str">
        <f t="shared" si="1559"/>
        <v/>
      </c>
      <c r="BT2401" s="138" t="str">
        <f t="shared" ca="1" si="1560"/>
        <v/>
      </c>
      <c r="BU2401" s="139" t="str">
        <f t="shared" ca="1" si="1561"/>
        <v/>
      </c>
      <c r="BW2401" s="138" t="str">
        <f t="shared" si="1562"/>
        <v/>
      </c>
      <c r="BX2401" s="104" t="str">
        <f t="shared" si="1563"/>
        <v/>
      </c>
      <c r="BY2401" s="139" t="str">
        <f t="shared" si="1564"/>
        <v/>
      </c>
      <c r="CA2401" s="138" t="str">
        <f t="shared" si="1565"/>
        <v/>
      </c>
      <c r="CB2401" s="104" t="str">
        <f t="shared" si="1566"/>
        <v/>
      </c>
      <c r="CC2401" s="139" t="str">
        <f t="shared" si="1567"/>
        <v/>
      </c>
      <c r="CE2401" s="162" t="str">
        <f t="shared" si="1568"/>
        <v/>
      </c>
      <c r="CF2401" s="163" t="str">
        <f t="shared" si="1569"/>
        <v/>
      </c>
      <c r="CG2401" s="164" t="str">
        <f t="shared" si="1570"/>
        <v/>
      </c>
      <c r="CI2401" s="162" t="str">
        <f t="shared" si="1571"/>
        <v/>
      </c>
      <c r="CJ2401" s="163" t="str">
        <f t="shared" si="1574"/>
        <v/>
      </c>
      <c r="CK2401" s="164" t="str">
        <f t="shared" si="1575"/>
        <v/>
      </c>
      <c r="CM2401" s="169" t="str">
        <f t="shared" si="1572"/>
        <v/>
      </c>
      <c r="CN2401" s="139" t="str">
        <f t="shared" si="1573"/>
        <v/>
      </c>
      <c r="CP2401" s="41" t="str">
        <f>IF($CM2401="", "", COUNTIF($CM$11:$CM$3035, "&lt;"&amp;$CM2401)+1+COUNTIF($CM$11:$CM2401, $CM2401)-1)</f>
        <v/>
      </c>
    </row>
    <row r="2402" spans="1:94" x14ac:dyDescent="0.25">
      <c r="A2402" s="40"/>
      <c r="B2402" s="82" t="str">
        <f>IF($I2402="", "", IFERROR(INDEX('Job Database'!$AE$11:$AE$3035, MATCH($I2402, 'Job Database'!$X$11:$X$3035, 0)), ""))</f>
        <v/>
      </c>
      <c r="C2402" s="69" t="str">
        <f>IF($I2402="", "", IF(COUNTIF('Job Database'!$X$11:$X$3035, $I2402)=0, $AC$5, $AC$4))</f>
        <v/>
      </c>
      <c r="D2402" s="40"/>
      <c r="E2402" s="85" t="str">
        <f>IF($I2402="", "", IF(IFERROR(INDEX('Job Database'!$M$11:$M$3035, MATCH($I2402, 'Job Database'!$X$11:$X$3035, 0)), "")="", "", IFERROR(INDEX('Job Database'!$M$11:$M$3035, MATCH($I2402, 'Job Database'!$X$11:$X$3035, 0)), "")))</f>
        <v/>
      </c>
      <c r="F2402" s="40"/>
      <c r="G2402" s="88" t="str">
        <f t="shared" si="1547"/>
        <v/>
      </c>
      <c r="H2402" s="40"/>
      <c r="I2402" s="24"/>
      <c r="J2402" s="34"/>
      <c r="K2402" s="106"/>
      <c r="L2402" s="79"/>
      <c r="M2402" s="34"/>
      <c r="N2402" s="79"/>
      <c r="O2402" s="31"/>
      <c r="P2402" s="53"/>
      <c r="Q2402" s="40"/>
      <c r="S2402" s="41" t="str">
        <f t="shared" si="1535"/>
        <v/>
      </c>
      <c r="T2402" s="41" t="str">
        <f t="shared" si="1536"/>
        <v/>
      </c>
      <c r="U2402" s="41" t="str">
        <f t="shared" si="1548"/>
        <v/>
      </c>
      <c r="W2402" s="74" t="str">
        <f>IF('Job Database'!$X2402="", "", 'Job Database'!$X2402)</f>
        <v/>
      </c>
      <c r="Y2402" s="41" t="str">
        <f>IF($W2402="", "", IF(COUNTIF($I$11:$I$3035, $W2402)&gt;0, "", MAX($Y$10:$Y2401)+1))</f>
        <v/>
      </c>
      <c r="Z2402" s="41">
        <v>2392</v>
      </c>
      <c r="AA2402" s="58" t="str">
        <f t="shared" si="1549"/>
        <v/>
      </c>
      <c r="AC2402" s="41" t="str">
        <f t="shared" si="1537"/>
        <v/>
      </c>
      <c r="AE2402" s="41" t="str">
        <f t="shared" si="1550"/>
        <v/>
      </c>
      <c r="AJ2402" s="154" t="str">
        <f t="shared" si="1551"/>
        <v/>
      </c>
      <c r="AL2402" s="120" t="str">
        <f t="shared" si="1552"/>
        <v/>
      </c>
      <c r="AM2402" s="104" t="str">
        <f t="shared" si="1553"/>
        <v/>
      </c>
      <c r="AN2402" s="104" t="str">
        <f t="shared" si="1554"/>
        <v/>
      </c>
      <c r="AO2402" s="104" t="str">
        <f t="shared" si="1538"/>
        <v/>
      </c>
      <c r="AP2402" s="104" t="str">
        <f t="shared" si="1539"/>
        <v/>
      </c>
      <c r="AQ2402" s="121" t="str">
        <f t="shared" si="1555"/>
        <v/>
      </c>
      <c r="AS2402" s="88" t="str">
        <f t="shared" si="1540"/>
        <v/>
      </c>
      <c r="AT2402" s="68" t="str">
        <f t="shared" si="1556"/>
        <v/>
      </c>
      <c r="AU2402" s="68" t="str">
        <f t="shared" si="1557"/>
        <v/>
      </c>
      <c r="AV2402" s="68" t="str">
        <f t="shared" si="1558"/>
        <v/>
      </c>
      <c r="AW2402" s="88" t="str">
        <f t="shared" si="1541"/>
        <v/>
      </c>
      <c r="AZ2402" s="88" t="str">
        <f t="shared" si="1542"/>
        <v/>
      </c>
      <c r="BA2402" s="68" t="str">
        <f t="shared" si="1543"/>
        <v/>
      </c>
      <c r="BB2402" s="68" t="str">
        <f t="shared" si="1544"/>
        <v/>
      </c>
      <c r="BC2402" s="68" t="str">
        <f t="shared" si="1545"/>
        <v/>
      </c>
      <c r="BD2402" s="69" t="str">
        <f t="shared" si="1546"/>
        <v/>
      </c>
      <c r="BE2402" s="69" t="str">
        <f t="shared" si="1559"/>
        <v/>
      </c>
      <c r="BT2402" s="138" t="str">
        <f t="shared" ca="1" si="1560"/>
        <v/>
      </c>
      <c r="BU2402" s="139" t="str">
        <f t="shared" ca="1" si="1561"/>
        <v/>
      </c>
      <c r="BW2402" s="138" t="str">
        <f t="shared" si="1562"/>
        <v/>
      </c>
      <c r="BX2402" s="104" t="str">
        <f t="shared" si="1563"/>
        <v/>
      </c>
      <c r="BY2402" s="139" t="str">
        <f t="shared" si="1564"/>
        <v/>
      </c>
      <c r="CA2402" s="138" t="str">
        <f t="shared" si="1565"/>
        <v/>
      </c>
      <c r="CB2402" s="104" t="str">
        <f t="shared" si="1566"/>
        <v/>
      </c>
      <c r="CC2402" s="139" t="str">
        <f t="shared" si="1567"/>
        <v/>
      </c>
      <c r="CE2402" s="162" t="str">
        <f t="shared" si="1568"/>
        <v/>
      </c>
      <c r="CF2402" s="163" t="str">
        <f t="shared" si="1569"/>
        <v/>
      </c>
      <c r="CG2402" s="164" t="str">
        <f t="shared" si="1570"/>
        <v/>
      </c>
      <c r="CI2402" s="162" t="str">
        <f t="shared" si="1571"/>
        <v/>
      </c>
      <c r="CJ2402" s="163" t="str">
        <f t="shared" si="1574"/>
        <v/>
      </c>
      <c r="CK2402" s="164" t="str">
        <f t="shared" si="1575"/>
        <v/>
      </c>
      <c r="CM2402" s="169" t="str">
        <f t="shared" si="1572"/>
        <v/>
      </c>
      <c r="CN2402" s="139" t="str">
        <f t="shared" si="1573"/>
        <v/>
      </c>
      <c r="CP2402" s="41" t="str">
        <f>IF($CM2402="", "", COUNTIF($CM$11:$CM$3035, "&lt;"&amp;$CM2402)+1+COUNTIF($CM$11:$CM2402, $CM2402)-1)</f>
        <v/>
      </c>
    </row>
    <row r="2403" spans="1:94" x14ac:dyDescent="0.25">
      <c r="A2403" s="40"/>
      <c r="B2403" s="82" t="str">
        <f>IF($I2403="", "", IFERROR(INDEX('Job Database'!$AE$11:$AE$3035, MATCH($I2403, 'Job Database'!$X$11:$X$3035, 0)), ""))</f>
        <v/>
      </c>
      <c r="C2403" s="69" t="str">
        <f>IF($I2403="", "", IF(COUNTIF('Job Database'!$X$11:$X$3035, $I2403)=0, $AC$5, $AC$4))</f>
        <v/>
      </c>
      <c r="D2403" s="40"/>
      <c r="E2403" s="85" t="str">
        <f>IF($I2403="", "", IF(IFERROR(INDEX('Job Database'!$M$11:$M$3035, MATCH($I2403, 'Job Database'!$X$11:$X$3035, 0)), "")="", "", IFERROR(INDEX('Job Database'!$M$11:$M$3035, MATCH($I2403, 'Job Database'!$X$11:$X$3035, 0)), "")))</f>
        <v/>
      </c>
      <c r="F2403" s="40"/>
      <c r="G2403" s="88" t="str">
        <f t="shared" si="1547"/>
        <v/>
      </c>
      <c r="H2403" s="40"/>
      <c r="I2403" s="24"/>
      <c r="J2403" s="34"/>
      <c r="K2403" s="106"/>
      <c r="L2403" s="79"/>
      <c r="M2403" s="34"/>
      <c r="N2403" s="79"/>
      <c r="O2403" s="31"/>
      <c r="P2403" s="53"/>
      <c r="Q2403" s="40"/>
      <c r="S2403" s="41" t="str">
        <f t="shared" si="1535"/>
        <v/>
      </c>
      <c r="T2403" s="41" t="str">
        <f t="shared" si="1536"/>
        <v/>
      </c>
      <c r="U2403" s="41" t="str">
        <f t="shared" si="1548"/>
        <v/>
      </c>
      <c r="W2403" s="74" t="str">
        <f>IF('Job Database'!$X2403="", "", 'Job Database'!$X2403)</f>
        <v/>
      </c>
      <c r="Y2403" s="41" t="str">
        <f>IF($W2403="", "", IF(COUNTIF($I$11:$I$3035, $W2403)&gt;0, "", MAX($Y$10:$Y2402)+1))</f>
        <v/>
      </c>
      <c r="Z2403" s="41">
        <v>2393</v>
      </c>
      <c r="AA2403" s="58" t="str">
        <f t="shared" si="1549"/>
        <v/>
      </c>
      <c r="AC2403" s="41" t="str">
        <f t="shared" si="1537"/>
        <v/>
      </c>
      <c r="AE2403" s="41" t="str">
        <f t="shared" si="1550"/>
        <v/>
      </c>
      <c r="AJ2403" s="154" t="str">
        <f t="shared" si="1551"/>
        <v/>
      </c>
      <c r="AL2403" s="120" t="str">
        <f t="shared" si="1552"/>
        <v/>
      </c>
      <c r="AM2403" s="104" t="str">
        <f t="shared" si="1553"/>
        <v/>
      </c>
      <c r="AN2403" s="104" t="str">
        <f t="shared" si="1554"/>
        <v/>
      </c>
      <c r="AO2403" s="104" t="str">
        <f t="shared" si="1538"/>
        <v/>
      </c>
      <c r="AP2403" s="104" t="str">
        <f t="shared" si="1539"/>
        <v/>
      </c>
      <c r="AQ2403" s="121" t="str">
        <f t="shared" si="1555"/>
        <v/>
      </c>
      <c r="AS2403" s="88" t="str">
        <f t="shared" si="1540"/>
        <v/>
      </c>
      <c r="AT2403" s="68" t="str">
        <f t="shared" si="1556"/>
        <v/>
      </c>
      <c r="AU2403" s="68" t="str">
        <f t="shared" si="1557"/>
        <v/>
      </c>
      <c r="AV2403" s="68" t="str">
        <f t="shared" si="1558"/>
        <v/>
      </c>
      <c r="AW2403" s="88" t="str">
        <f t="shared" si="1541"/>
        <v/>
      </c>
      <c r="AZ2403" s="88" t="str">
        <f t="shared" si="1542"/>
        <v/>
      </c>
      <c r="BA2403" s="68" t="str">
        <f t="shared" si="1543"/>
        <v/>
      </c>
      <c r="BB2403" s="68" t="str">
        <f t="shared" si="1544"/>
        <v/>
      </c>
      <c r="BC2403" s="68" t="str">
        <f t="shared" si="1545"/>
        <v/>
      </c>
      <c r="BD2403" s="69" t="str">
        <f t="shared" si="1546"/>
        <v/>
      </c>
      <c r="BE2403" s="69" t="str">
        <f t="shared" si="1559"/>
        <v/>
      </c>
      <c r="BT2403" s="138" t="str">
        <f t="shared" ca="1" si="1560"/>
        <v/>
      </c>
      <c r="BU2403" s="139" t="str">
        <f t="shared" ca="1" si="1561"/>
        <v/>
      </c>
      <c r="BW2403" s="138" t="str">
        <f t="shared" si="1562"/>
        <v/>
      </c>
      <c r="BX2403" s="104" t="str">
        <f t="shared" si="1563"/>
        <v/>
      </c>
      <c r="BY2403" s="139" t="str">
        <f t="shared" si="1564"/>
        <v/>
      </c>
      <c r="CA2403" s="138" t="str">
        <f t="shared" si="1565"/>
        <v/>
      </c>
      <c r="CB2403" s="104" t="str">
        <f t="shared" si="1566"/>
        <v/>
      </c>
      <c r="CC2403" s="139" t="str">
        <f t="shared" si="1567"/>
        <v/>
      </c>
      <c r="CE2403" s="162" t="str">
        <f t="shared" si="1568"/>
        <v/>
      </c>
      <c r="CF2403" s="163" t="str">
        <f t="shared" si="1569"/>
        <v/>
      </c>
      <c r="CG2403" s="164" t="str">
        <f t="shared" si="1570"/>
        <v/>
      </c>
      <c r="CI2403" s="162" t="str">
        <f t="shared" si="1571"/>
        <v/>
      </c>
      <c r="CJ2403" s="163" t="str">
        <f t="shared" si="1574"/>
        <v/>
      </c>
      <c r="CK2403" s="164" t="str">
        <f t="shared" si="1575"/>
        <v/>
      </c>
      <c r="CM2403" s="169" t="str">
        <f t="shared" si="1572"/>
        <v/>
      </c>
      <c r="CN2403" s="139" t="str">
        <f t="shared" si="1573"/>
        <v/>
      </c>
      <c r="CP2403" s="41" t="str">
        <f>IF($CM2403="", "", COUNTIF($CM$11:$CM$3035, "&lt;"&amp;$CM2403)+1+COUNTIF($CM$11:$CM2403, $CM2403)-1)</f>
        <v/>
      </c>
    </row>
    <row r="2404" spans="1:94" x14ac:dyDescent="0.25">
      <c r="A2404" s="40"/>
      <c r="B2404" s="82" t="str">
        <f>IF($I2404="", "", IFERROR(INDEX('Job Database'!$AE$11:$AE$3035, MATCH($I2404, 'Job Database'!$X$11:$X$3035, 0)), ""))</f>
        <v/>
      </c>
      <c r="C2404" s="69" t="str">
        <f>IF($I2404="", "", IF(COUNTIF('Job Database'!$X$11:$X$3035, $I2404)=0, $AC$5, $AC$4))</f>
        <v/>
      </c>
      <c r="D2404" s="40"/>
      <c r="E2404" s="85" t="str">
        <f>IF($I2404="", "", IF(IFERROR(INDEX('Job Database'!$M$11:$M$3035, MATCH($I2404, 'Job Database'!$X$11:$X$3035, 0)), "")="", "", IFERROR(INDEX('Job Database'!$M$11:$M$3035, MATCH($I2404, 'Job Database'!$X$11:$X$3035, 0)), "")))</f>
        <v/>
      </c>
      <c r="F2404" s="40"/>
      <c r="G2404" s="88" t="str">
        <f t="shared" si="1547"/>
        <v/>
      </c>
      <c r="H2404" s="40"/>
      <c r="I2404" s="24"/>
      <c r="J2404" s="34"/>
      <c r="K2404" s="106"/>
      <c r="L2404" s="79"/>
      <c r="M2404" s="34"/>
      <c r="N2404" s="79"/>
      <c r="O2404" s="31"/>
      <c r="P2404" s="53"/>
      <c r="Q2404" s="40"/>
      <c r="S2404" s="41" t="str">
        <f t="shared" si="1535"/>
        <v/>
      </c>
      <c r="T2404" s="41" t="str">
        <f t="shared" si="1536"/>
        <v/>
      </c>
      <c r="U2404" s="41" t="str">
        <f t="shared" si="1548"/>
        <v/>
      </c>
      <c r="W2404" s="74" t="str">
        <f>IF('Job Database'!$X2404="", "", 'Job Database'!$X2404)</f>
        <v/>
      </c>
      <c r="Y2404" s="41" t="str">
        <f>IF($W2404="", "", IF(COUNTIF($I$11:$I$3035, $W2404)&gt;0, "", MAX($Y$10:$Y2403)+1))</f>
        <v/>
      </c>
      <c r="Z2404" s="41">
        <v>2394</v>
      </c>
      <c r="AA2404" s="58" t="str">
        <f t="shared" si="1549"/>
        <v/>
      </c>
      <c r="AC2404" s="41" t="str">
        <f t="shared" si="1537"/>
        <v/>
      </c>
      <c r="AE2404" s="41" t="str">
        <f t="shared" si="1550"/>
        <v/>
      </c>
      <c r="AJ2404" s="154" t="str">
        <f t="shared" si="1551"/>
        <v/>
      </c>
      <c r="AL2404" s="120" t="str">
        <f t="shared" si="1552"/>
        <v/>
      </c>
      <c r="AM2404" s="104" t="str">
        <f t="shared" si="1553"/>
        <v/>
      </c>
      <c r="AN2404" s="104" t="str">
        <f t="shared" si="1554"/>
        <v/>
      </c>
      <c r="AO2404" s="104" t="str">
        <f t="shared" si="1538"/>
        <v/>
      </c>
      <c r="AP2404" s="104" t="str">
        <f t="shared" si="1539"/>
        <v/>
      </c>
      <c r="AQ2404" s="121" t="str">
        <f t="shared" si="1555"/>
        <v/>
      </c>
      <c r="AS2404" s="88" t="str">
        <f t="shared" si="1540"/>
        <v/>
      </c>
      <c r="AT2404" s="68" t="str">
        <f t="shared" si="1556"/>
        <v/>
      </c>
      <c r="AU2404" s="68" t="str">
        <f t="shared" si="1557"/>
        <v/>
      </c>
      <c r="AV2404" s="68" t="str">
        <f t="shared" si="1558"/>
        <v/>
      </c>
      <c r="AW2404" s="88" t="str">
        <f t="shared" si="1541"/>
        <v/>
      </c>
      <c r="AZ2404" s="88" t="str">
        <f t="shared" si="1542"/>
        <v/>
      </c>
      <c r="BA2404" s="68" t="str">
        <f t="shared" si="1543"/>
        <v/>
      </c>
      <c r="BB2404" s="68" t="str">
        <f t="shared" si="1544"/>
        <v/>
      </c>
      <c r="BC2404" s="68" t="str">
        <f t="shared" si="1545"/>
        <v/>
      </c>
      <c r="BD2404" s="69" t="str">
        <f t="shared" si="1546"/>
        <v/>
      </c>
      <c r="BE2404" s="69" t="str">
        <f t="shared" si="1559"/>
        <v/>
      </c>
      <c r="BT2404" s="138" t="str">
        <f t="shared" ca="1" si="1560"/>
        <v/>
      </c>
      <c r="BU2404" s="139" t="str">
        <f t="shared" ca="1" si="1561"/>
        <v/>
      </c>
      <c r="BW2404" s="138" t="str">
        <f t="shared" si="1562"/>
        <v/>
      </c>
      <c r="BX2404" s="104" t="str">
        <f t="shared" si="1563"/>
        <v/>
      </c>
      <c r="BY2404" s="139" t="str">
        <f t="shared" si="1564"/>
        <v/>
      </c>
      <c r="CA2404" s="138" t="str">
        <f t="shared" si="1565"/>
        <v/>
      </c>
      <c r="CB2404" s="104" t="str">
        <f t="shared" si="1566"/>
        <v/>
      </c>
      <c r="CC2404" s="139" t="str">
        <f t="shared" si="1567"/>
        <v/>
      </c>
      <c r="CE2404" s="162" t="str">
        <f t="shared" si="1568"/>
        <v/>
      </c>
      <c r="CF2404" s="163" t="str">
        <f t="shared" si="1569"/>
        <v/>
      </c>
      <c r="CG2404" s="164" t="str">
        <f t="shared" si="1570"/>
        <v/>
      </c>
      <c r="CI2404" s="162" t="str">
        <f t="shared" si="1571"/>
        <v/>
      </c>
      <c r="CJ2404" s="163" t="str">
        <f t="shared" si="1574"/>
        <v/>
      </c>
      <c r="CK2404" s="164" t="str">
        <f t="shared" si="1575"/>
        <v/>
      </c>
      <c r="CM2404" s="169" t="str">
        <f t="shared" si="1572"/>
        <v/>
      </c>
      <c r="CN2404" s="139" t="str">
        <f t="shared" si="1573"/>
        <v/>
      </c>
      <c r="CP2404" s="41" t="str">
        <f>IF($CM2404="", "", COUNTIF($CM$11:$CM$3035, "&lt;"&amp;$CM2404)+1+COUNTIF($CM$11:$CM2404, $CM2404)-1)</f>
        <v/>
      </c>
    </row>
    <row r="2405" spans="1:94" x14ac:dyDescent="0.25">
      <c r="A2405" s="40"/>
      <c r="B2405" s="82" t="str">
        <f>IF($I2405="", "", IFERROR(INDEX('Job Database'!$AE$11:$AE$3035, MATCH($I2405, 'Job Database'!$X$11:$X$3035, 0)), ""))</f>
        <v/>
      </c>
      <c r="C2405" s="69" t="str">
        <f>IF($I2405="", "", IF(COUNTIF('Job Database'!$X$11:$X$3035, $I2405)=0, $AC$5, $AC$4))</f>
        <v/>
      </c>
      <c r="D2405" s="40"/>
      <c r="E2405" s="85" t="str">
        <f>IF($I2405="", "", IF(IFERROR(INDEX('Job Database'!$M$11:$M$3035, MATCH($I2405, 'Job Database'!$X$11:$X$3035, 0)), "")="", "", IFERROR(INDEX('Job Database'!$M$11:$M$3035, MATCH($I2405, 'Job Database'!$X$11:$X$3035, 0)), "")))</f>
        <v/>
      </c>
      <c r="F2405" s="40"/>
      <c r="G2405" s="88" t="str">
        <f t="shared" si="1547"/>
        <v/>
      </c>
      <c r="H2405" s="40"/>
      <c r="I2405" s="24"/>
      <c r="J2405" s="34"/>
      <c r="K2405" s="106"/>
      <c r="L2405" s="79"/>
      <c r="M2405" s="34"/>
      <c r="N2405" s="79"/>
      <c r="O2405" s="31"/>
      <c r="P2405" s="53"/>
      <c r="Q2405" s="40"/>
      <c r="S2405" s="41" t="str">
        <f t="shared" si="1535"/>
        <v/>
      </c>
      <c r="T2405" s="41" t="str">
        <f t="shared" si="1536"/>
        <v/>
      </c>
      <c r="U2405" s="41" t="str">
        <f t="shared" si="1548"/>
        <v/>
      </c>
      <c r="W2405" s="74" t="str">
        <f>IF('Job Database'!$X2405="", "", 'Job Database'!$X2405)</f>
        <v/>
      </c>
      <c r="Y2405" s="41" t="str">
        <f>IF($W2405="", "", IF(COUNTIF($I$11:$I$3035, $W2405)&gt;0, "", MAX($Y$10:$Y2404)+1))</f>
        <v/>
      </c>
      <c r="Z2405" s="41">
        <v>2395</v>
      </c>
      <c r="AA2405" s="58" t="str">
        <f t="shared" si="1549"/>
        <v/>
      </c>
      <c r="AC2405" s="41" t="str">
        <f t="shared" si="1537"/>
        <v/>
      </c>
      <c r="AE2405" s="41" t="str">
        <f t="shared" si="1550"/>
        <v/>
      </c>
      <c r="AJ2405" s="154" t="str">
        <f t="shared" si="1551"/>
        <v/>
      </c>
      <c r="AL2405" s="120" t="str">
        <f t="shared" si="1552"/>
        <v/>
      </c>
      <c r="AM2405" s="104" t="str">
        <f t="shared" si="1553"/>
        <v/>
      </c>
      <c r="AN2405" s="104" t="str">
        <f t="shared" si="1554"/>
        <v/>
      </c>
      <c r="AO2405" s="104" t="str">
        <f t="shared" si="1538"/>
        <v/>
      </c>
      <c r="AP2405" s="104" t="str">
        <f t="shared" si="1539"/>
        <v/>
      </c>
      <c r="AQ2405" s="121" t="str">
        <f t="shared" si="1555"/>
        <v/>
      </c>
      <c r="AS2405" s="88" t="str">
        <f t="shared" si="1540"/>
        <v/>
      </c>
      <c r="AT2405" s="68" t="str">
        <f t="shared" si="1556"/>
        <v/>
      </c>
      <c r="AU2405" s="68" t="str">
        <f t="shared" si="1557"/>
        <v/>
      </c>
      <c r="AV2405" s="68" t="str">
        <f t="shared" si="1558"/>
        <v/>
      </c>
      <c r="AW2405" s="88" t="str">
        <f t="shared" si="1541"/>
        <v/>
      </c>
      <c r="AZ2405" s="88" t="str">
        <f t="shared" si="1542"/>
        <v/>
      </c>
      <c r="BA2405" s="68" t="str">
        <f t="shared" si="1543"/>
        <v/>
      </c>
      <c r="BB2405" s="68" t="str">
        <f t="shared" si="1544"/>
        <v/>
      </c>
      <c r="BC2405" s="68" t="str">
        <f t="shared" si="1545"/>
        <v/>
      </c>
      <c r="BD2405" s="69" t="str">
        <f t="shared" si="1546"/>
        <v/>
      </c>
      <c r="BE2405" s="69" t="str">
        <f t="shared" si="1559"/>
        <v/>
      </c>
      <c r="BT2405" s="138" t="str">
        <f t="shared" ca="1" si="1560"/>
        <v/>
      </c>
      <c r="BU2405" s="139" t="str">
        <f t="shared" ca="1" si="1561"/>
        <v/>
      </c>
      <c r="BW2405" s="138" t="str">
        <f t="shared" si="1562"/>
        <v/>
      </c>
      <c r="BX2405" s="104" t="str">
        <f t="shared" si="1563"/>
        <v/>
      </c>
      <c r="BY2405" s="139" t="str">
        <f t="shared" si="1564"/>
        <v/>
      </c>
      <c r="CA2405" s="138" t="str">
        <f t="shared" si="1565"/>
        <v/>
      </c>
      <c r="CB2405" s="104" t="str">
        <f t="shared" si="1566"/>
        <v/>
      </c>
      <c r="CC2405" s="139" t="str">
        <f t="shared" si="1567"/>
        <v/>
      </c>
      <c r="CE2405" s="162" t="str">
        <f t="shared" si="1568"/>
        <v/>
      </c>
      <c r="CF2405" s="163" t="str">
        <f t="shared" si="1569"/>
        <v/>
      </c>
      <c r="CG2405" s="164" t="str">
        <f t="shared" si="1570"/>
        <v/>
      </c>
      <c r="CI2405" s="162" t="str">
        <f t="shared" si="1571"/>
        <v/>
      </c>
      <c r="CJ2405" s="163" t="str">
        <f t="shared" si="1574"/>
        <v/>
      </c>
      <c r="CK2405" s="164" t="str">
        <f t="shared" si="1575"/>
        <v/>
      </c>
      <c r="CM2405" s="169" t="str">
        <f t="shared" si="1572"/>
        <v/>
      </c>
      <c r="CN2405" s="139" t="str">
        <f t="shared" si="1573"/>
        <v/>
      </c>
      <c r="CP2405" s="41" t="str">
        <f>IF($CM2405="", "", COUNTIF($CM$11:$CM$3035, "&lt;"&amp;$CM2405)+1+COUNTIF($CM$11:$CM2405, $CM2405)-1)</f>
        <v/>
      </c>
    </row>
    <row r="2406" spans="1:94" x14ac:dyDescent="0.25">
      <c r="A2406" s="40"/>
      <c r="B2406" s="82" t="str">
        <f>IF($I2406="", "", IFERROR(INDEX('Job Database'!$AE$11:$AE$3035, MATCH($I2406, 'Job Database'!$X$11:$X$3035, 0)), ""))</f>
        <v/>
      </c>
      <c r="C2406" s="69" t="str">
        <f>IF($I2406="", "", IF(COUNTIF('Job Database'!$X$11:$X$3035, $I2406)=0, $AC$5, $AC$4))</f>
        <v/>
      </c>
      <c r="D2406" s="40"/>
      <c r="E2406" s="85" t="str">
        <f>IF($I2406="", "", IF(IFERROR(INDEX('Job Database'!$M$11:$M$3035, MATCH($I2406, 'Job Database'!$X$11:$X$3035, 0)), "")="", "", IFERROR(INDEX('Job Database'!$M$11:$M$3035, MATCH($I2406, 'Job Database'!$X$11:$X$3035, 0)), "")))</f>
        <v/>
      </c>
      <c r="F2406" s="40"/>
      <c r="G2406" s="88" t="str">
        <f t="shared" si="1547"/>
        <v/>
      </c>
      <c r="H2406" s="40"/>
      <c r="I2406" s="24"/>
      <c r="J2406" s="34"/>
      <c r="K2406" s="106"/>
      <c r="L2406" s="79"/>
      <c r="M2406" s="34"/>
      <c r="N2406" s="79"/>
      <c r="O2406" s="31"/>
      <c r="P2406" s="53"/>
      <c r="Q2406" s="40"/>
      <c r="S2406" s="41" t="str">
        <f t="shared" si="1535"/>
        <v/>
      </c>
      <c r="T2406" s="41" t="str">
        <f t="shared" si="1536"/>
        <v/>
      </c>
      <c r="U2406" s="41" t="str">
        <f t="shared" si="1548"/>
        <v/>
      </c>
      <c r="W2406" s="74" t="str">
        <f>IF('Job Database'!$X2406="", "", 'Job Database'!$X2406)</f>
        <v/>
      </c>
      <c r="Y2406" s="41" t="str">
        <f>IF($W2406="", "", IF(COUNTIF($I$11:$I$3035, $W2406)&gt;0, "", MAX($Y$10:$Y2405)+1))</f>
        <v/>
      </c>
      <c r="Z2406" s="41">
        <v>2396</v>
      </c>
      <c r="AA2406" s="58" t="str">
        <f t="shared" si="1549"/>
        <v/>
      </c>
      <c r="AC2406" s="41" t="str">
        <f t="shared" si="1537"/>
        <v/>
      </c>
      <c r="AE2406" s="41" t="str">
        <f t="shared" si="1550"/>
        <v/>
      </c>
      <c r="AJ2406" s="154" t="str">
        <f t="shared" si="1551"/>
        <v/>
      </c>
      <c r="AL2406" s="120" t="str">
        <f t="shared" si="1552"/>
        <v/>
      </c>
      <c r="AM2406" s="104" t="str">
        <f t="shared" si="1553"/>
        <v/>
      </c>
      <c r="AN2406" s="104" t="str">
        <f t="shared" si="1554"/>
        <v/>
      </c>
      <c r="AO2406" s="104" t="str">
        <f t="shared" si="1538"/>
        <v/>
      </c>
      <c r="AP2406" s="104" t="str">
        <f t="shared" si="1539"/>
        <v/>
      </c>
      <c r="AQ2406" s="121" t="str">
        <f t="shared" si="1555"/>
        <v/>
      </c>
      <c r="AS2406" s="88" t="str">
        <f t="shared" si="1540"/>
        <v/>
      </c>
      <c r="AT2406" s="68" t="str">
        <f t="shared" si="1556"/>
        <v/>
      </c>
      <c r="AU2406" s="68" t="str">
        <f t="shared" si="1557"/>
        <v/>
      </c>
      <c r="AV2406" s="68" t="str">
        <f t="shared" si="1558"/>
        <v/>
      </c>
      <c r="AW2406" s="88" t="str">
        <f t="shared" si="1541"/>
        <v/>
      </c>
      <c r="AZ2406" s="88" t="str">
        <f t="shared" si="1542"/>
        <v/>
      </c>
      <c r="BA2406" s="68" t="str">
        <f t="shared" si="1543"/>
        <v/>
      </c>
      <c r="BB2406" s="68" t="str">
        <f t="shared" si="1544"/>
        <v/>
      </c>
      <c r="BC2406" s="68" t="str">
        <f t="shared" si="1545"/>
        <v/>
      </c>
      <c r="BD2406" s="69" t="str">
        <f t="shared" si="1546"/>
        <v/>
      </c>
      <c r="BE2406" s="69" t="str">
        <f t="shared" si="1559"/>
        <v/>
      </c>
      <c r="BT2406" s="138" t="str">
        <f t="shared" ca="1" si="1560"/>
        <v/>
      </c>
      <c r="BU2406" s="139" t="str">
        <f t="shared" ca="1" si="1561"/>
        <v/>
      </c>
      <c r="BW2406" s="138" t="str">
        <f t="shared" si="1562"/>
        <v/>
      </c>
      <c r="BX2406" s="104" t="str">
        <f t="shared" si="1563"/>
        <v/>
      </c>
      <c r="BY2406" s="139" t="str">
        <f t="shared" si="1564"/>
        <v/>
      </c>
      <c r="CA2406" s="138" t="str">
        <f t="shared" si="1565"/>
        <v/>
      </c>
      <c r="CB2406" s="104" t="str">
        <f t="shared" si="1566"/>
        <v/>
      </c>
      <c r="CC2406" s="139" t="str">
        <f t="shared" si="1567"/>
        <v/>
      </c>
      <c r="CE2406" s="162" t="str">
        <f t="shared" si="1568"/>
        <v/>
      </c>
      <c r="CF2406" s="163" t="str">
        <f t="shared" si="1569"/>
        <v/>
      </c>
      <c r="CG2406" s="164" t="str">
        <f t="shared" si="1570"/>
        <v/>
      </c>
      <c r="CI2406" s="162" t="str">
        <f t="shared" si="1571"/>
        <v/>
      </c>
      <c r="CJ2406" s="163" t="str">
        <f t="shared" si="1574"/>
        <v/>
      </c>
      <c r="CK2406" s="164" t="str">
        <f t="shared" si="1575"/>
        <v/>
      </c>
      <c r="CM2406" s="169" t="str">
        <f t="shared" si="1572"/>
        <v/>
      </c>
      <c r="CN2406" s="139" t="str">
        <f t="shared" si="1573"/>
        <v/>
      </c>
      <c r="CP2406" s="41" t="str">
        <f>IF($CM2406="", "", COUNTIF($CM$11:$CM$3035, "&lt;"&amp;$CM2406)+1+COUNTIF($CM$11:$CM2406, $CM2406)-1)</f>
        <v/>
      </c>
    </row>
    <row r="2407" spans="1:94" x14ac:dyDescent="0.25">
      <c r="A2407" s="40"/>
      <c r="B2407" s="82" t="str">
        <f>IF($I2407="", "", IFERROR(INDEX('Job Database'!$AE$11:$AE$3035, MATCH($I2407, 'Job Database'!$X$11:$X$3035, 0)), ""))</f>
        <v/>
      </c>
      <c r="C2407" s="69" t="str">
        <f>IF($I2407="", "", IF(COUNTIF('Job Database'!$X$11:$X$3035, $I2407)=0, $AC$5, $AC$4))</f>
        <v/>
      </c>
      <c r="D2407" s="40"/>
      <c r="E2407" s="85" t="str">
        <f>IF($I2407="", "", IF(IFERROR(INDEX('Job Database'!$M$11:$M$3035, MATCH($I2407, 'Job Database'!$X$11:$X$3035, 0)), "")="", "", IFERROR(INDEX('Job Database'!$M$11:$M$3035, MATCH($I2407, 'Job Database'!$X$11:$X$3035, 0)), "")))</f>
        <v/>
      </c>
      <c r="F2407" s="40"/>
      <c r="G2407" s="88" t="str">
        <f t="shared" si="1547"/>
        <v/>
      </c>
      <c r="H2407" s="40"/>
      <c r="I2407" s="24"/>
      <c r="J2407" s="34"/>
      <c r="K2407" s="106"/>
      <c r="L2407" s="79"/>
      <c r="M2407" s="34"/>
      <c r="N2407" s="79"/>
      <c r="O2407" s="31"/>
      <c r="P2407" s="53"/>
      <c r="Q2407" s="40"/>
      <c r="S2407" s="41" t="str">
        <f t="shared" si="1535"/>
        <v/>
      </c>
      <c r="T2407" s="41" t="str">
        <f t="shared" si="1536"/>
        <v/>
      </c>
      <c r="U2407" s="41" t="str">
        <f t="shared" si="1548"/>
        <v/>
      </c>
      <c r="W2407" s="74" t="str">
        <f>IF('Job Database'!$X2407="", "", 'Job Database'!$X2407)</f>
        <v/>
      </c>
      <c r="Y2407" s="41" t="str">
        <f>IF($W2407="", "", IF(COUNTIF($I$11:$I$3035, $W2407)&gt;0, "", MAX($Y$10:$Y2406)+1))</f>
        <v/>
      </c>
      <c r="Z2407" s="41">
        <v>2397</v>
      </c>
      <c r="AA2407" s="58" t="str">
        <f t="shared" si="1549"/>
        <v/>
      </c>
      <c r="AC2407" s="41" t="str">
        <f t="shared" si="1537"/>
        <v/>
      </c>
      <c r="AE2407" s="41" t="str">
        <f t="shared" si="1550"/>
        <v/>
      </c>
      <c r="AJ2407" s="154" t="str">
        <f t="shared" si="1551"/>
        <v/>
      </c>
      <c r="AL2407" s="120" t="str">
        <f t="shared" si="1552"/>
        <v/>
      </c>
      <c r="AM2407" s="104" t="str">
        <f t="shared" si="1553"/>
        <v/>
      </c>
      <c r="AN2407" s="104" t="str">
        <f t="shared" si="1554"/>
        <v/>
      </c>
      <c r="AO2407" s="104" t="str">
        <f t="shared" si="1538"/>
        <v/>
      </c>
      <c r="AP2407" s="104" t="str">
        <f t="shared" si="1539"/>
        <v/>
      </c>
      <c r="AQ2407" s="121" t="str">
        <f t="shared" si="1555"/>
        <v/>
      </c>
      <c r="AS2407" s="88" t="str">
        <f t="shared" si="1540"/>
        <v/>
      </c>
      <c r="AT2407" s="68" t="str">
        <f t="shared" si="1556"/>
        <v/>
      </c>
      <c r="AU2407" s="68" t="str">
        <f t="shared" si="1557"/>
        <v/>
      </c>
      <c r="AV2407" s="68" t="str">
        <f t="shared" si="1558"/>
        <v/>
      </c>
      <c r="AW2407" s="88" t="str">
        <f t="shared" si="1541"/>
        <v/>
      </c>
      <c r="AZ2407" s="88" t="str">
        <f t="shared" si="1542"/>
        <v/>
      </c>
      <c r="BA2407" s="68" t="str">
        <f t="shared" si="1543"/>
        <v/>
      </c>
      <c r="BB2407" s="68" t="str">
        <f t="shared" si="1544"/>
        <v/>
      </c>
      <c r="BC2407" s="68" t="str">
        <f t="shared" si="1545"/>
        <v/>
      </c>
      <c r="BD2407" s="69" t="str">
        <f t="shared" si="1546"/>
        <v/>
      </c>
      <c r="BE2407" s="69" t="str">
        <f t="shared" si="1559"/>
        <v/>
      </c>
      <c r="BT2407" s="138" t="str">
        <f t="shared" ca="1" si="1560"/>
        <v/>
      </c>
      <c r="BU2407" s="139" t="str">
        <f t="shared" ca="1" si="1561"/>
        <v/>
      </c>
      <c r="BW2407" s="138" t="str">
        <f t="shared" si="1562"/>
        <v/>
      </c>
      <c r="BX2407" s="104" t="str">
        <f t="shared" si="1563"/>
        <v/>
      </c>
      <c r="BY2407" s="139" t="str">
        <f t="shared" si="1564"/>
        <v/>
      </c>
      <c r="CA2407" s="138" t="str">
        <f t="shared" si="1565"/>
        <v/>
      </c>
      <c r="CB2407" s="104" t="str">
        <f t="shared" si="1566"/>
        <v/>
      </c>
      <c r="CC2407" s="139" t="str">
        <f t="shared" si="1567"/>
        <v/>
      </c>
      <c r="CE2407" s="162" t="str">
        <f t="shared" si="1568"/>
        <v/>
      </c>
      <c r="CF2407" s="163" t="str">
        <f t="shared" si="1569"/>
        <v/>
      </c>
      <c r="CG2407" s="164" t="str">
        <f t="shared" si="1570"/>
        <v/>
      </c>
      <c r="CI2407" s="162" t="str">
        <f t="shared" si="1571"/>
        <v/>
      </c>
      <c r="CJ2407" s="163" t="str">
        <f t="shared" si="1574"/>
        <v/>
      </c>
      <c r="CK2407" s="164" t="str">
        <f t="shared" si="1575"/>
        <v/>
      </c>
      <c r="CM2407" s="169" t="str">
        <f t="shared" si="1572"/>
        <v/>
      </c>
      <c r="CN2407" s="139" t="str">
        <f t="shared" si="1573"/>
        <v/>
      </c>
      <c r="CP2407" s="41" t="str">
        <f>IF($CM2407="", "", COUNTIF($CM$11:$CM$3035, "&lt;"&amp;$CM2407)+1+COUNTIF($CM$11:$CM2407, $CM2407)-1)</f>
        <v/>
      </c>
    </row>
    <row r="2408" spans="1:94" x14ac:dyDescent="0.25">
      <c r="A2408" s="40"/>
      <c r="B2408" s="82" t="str">
        <f>IF($I2408="", "", IFERROR(INDEX('Job Database'!$AE$11:$AE$3035, MATCH($I2408, 'Job Database'!$X$11:$X$3035, 0)), ""))</f>
        <v/>
      </c>
      <c r="C2408" s="69" t="str">
        <f>IF($I2408="", "", IF(COUNTIF('Job Database'!$X$11:$X$3035, $I2408)=0, $AC$5, $AC$4))</f>
        <v/>
      </c>
      <c r="D2408" s="40"/>
      <c r="E2408" s="85" t="str">
        <f>IF($I2408="", "", IF(IFERROR(INDEX('Job Database'!$M$11:$M$3035, MATCH($I2408, 'Job Database'!$X$11:$X$3035, 0)), "")="", "", IFERROR(INDEX('Job Database'!$M$11:$M$3035, MATCH($I2408, 'Job Database'!$X$11:$X$3035, 0)), "")))</f>
        <v/>
      </c>
      <c r="F2408" s="40"/>
      <c r="G2408" s="88" t="str">
        <f t="shared" si="1547"/>
        <v/>
      </c>
      <c r="H2408" s="40"/>
      <c r="I2408" s="24"/>
      <c r="J2408" s="34"/>
      <c r="K2408" s="106"/>
      <c r="L2408" s="79"/>
      <c r="M2408" s="34"/>
      <c r="N2408" s="79"/>
      <c r="O2408" s="31"/>
      <c r="P2408" s="53"/>
      <c r="Q2408" s="40"/>
      <c r="S2408" s="41" t="str">
        <f t="shared" si="1535"/>
        <v/>
      </c>
      <c r="T2408" s="41" t="str">
        <f t="shared" si="1536"/>
        <v/>
      </c>
      <c r="U2408" s="41" t="str">
        <f t="shared" si="1548"/>
        <v/>
      </c>
      <c r="W2408" s="74" t="str">
        <f>IF('Job Database'!$X2408="", "", 'Job Database'!$X2408)</f>
        <v/>
      </c>
      <c r="Y2408" s="41" t="str">
        <f>IF($W2408="", "", IF(COUNTIF($I$11:$I$3035, $W2408)&gt;0, "", MAX($Y$10:$Y2407)+1))</f>
        <v/>
      </c>
      <c r="Z2408" s="41">
        <v>2398</v>
      </c>
      <c r="AA2408" s="58" t="str">
        <f t="shared" si="1549"/>
        <v/>
      </c>
      <c r="AC2408" s="41" t="str">
        <f t="shared" si="1537"/>
        <v/>
      </c>
      <c r="AE2408" s="41" t="str">
        <f t="shared" si="1550"/>
        <v/>
      </c>
      <c r="AJ2408" s="154" t="str">
        <f t="shared" si="1551"/>
        <v/>
      </c>
      <c r="AL2408" s="120" t="str">
        <f t="shared" si="1552"/>
        <v/>
      </c>
      <c r="AM2408" s="104" t="str">
        <f t="shared" si="1553"/>
        <v/>
      </c>
      <c r="AN2408" s="104" t="str">
        <f t="shared" si="1554"/>
        <v/>
      </c>
      <c r="AO2408" s="104" t="str">
        <f t="shared" si="1538"/>
        <v/>
      </c>
      <c r="AP2408" s="104" t="str">
        <f t="shared" si="1539"/>
        <v/>
      </c>
      <c r="AQ2408" s="121" t="str">
        <f t="shared" si="1555"/>
        <v/>
      </c>
      <c r="AS2408" s="88" t="str">
        <f t="shared" si="1540"/>
        <v/>
      </c>
      <c r="AT2408" s="68" t="str">
        <f t="shared" si="1556"/>
        <v/>
      </c>
      <c r="AU2408" s="68" t="str">
        <f t="shared" si="1557"/>
        <v/>
      </c>
      <c r="AV2408" s="68" t="str">
        <f t="shared" si="1558"/>
        <v/>
      </c>
      <c r="AW2408" s="88" t="str">
        <f t="shared" si="1541"/>
        <v/>
      </c>
      <c r="AZ2408" s="88" t="str">
        <f t="shared" si="1542"/>
        <v/>
      </c>
      <c r="BA2408" s="68" t="str">
        <f t="shared" si="1543"/>
        <v/>
      </c>
      <c r="BB2408" s="68" t="str">
        <f t="shared" si="1544"/>
        <v/>
      </c>
      <c r="BC2408" s="68" t="str">
        <f t="shared" si="1545"/>
        <v/>
      </c>
      <c r="BD2408" s="69" t="str">
        <f t="shared" si="1546"/>
        <v/>
      </c>
      <c r="BE2408" s="69" t="str">
        <f t="shared" si="1559"/>
        <v/>
      </c>
      <c r="BT2408" s="138" t="str">
        <f t="shared" ca="1" si="1560"/>
        <v/>
      </c>
      <c r="BU2408" s="139" t="str">
        <f t="shared" ca="1" si="1561"/>
        <v/>
      </c>
      <c r="BW2408" s="138" t="str">
        <f t="shared" si="1562"/>
        <v/>
      </c>
      <c r="BX2408" s="104" t="str">
        <f t="shared" si="1563"/>
        <v/>
      </c>
      <c r="BY2408" s="139" t="str">
        <f t="shared" si="1564"/>
        <v/>
      </c>
      <c r="CA2408" s="138" t="str">
        <f t="shared" si="1565"/>
        <v/>
      </c>
      <c r="CB2408" s="104" t="str">
        <f t="shared" si="1566"/>
        <v/>
      </c>
      <c r="CC2408" s="139" t="str">
        <f t="shared" si="1567"/>
        <v/>
      </c>
      <c r="CE2408" s="162" t="str">
        <f t="shared" si="1568"/>
        <v/>
      </c>
      <c r="CF2408" s="163" t="str">
        <f t="shared" si="1569"/>
        <v/>
      </c>
      <c r="CG2408" s="164" t="str">
        <f t="shared" si="1570"/>
        <v/>
      </c>
      <c r="CI2408" s="162" t="str">
        <f t="shared" si="1571"/>
        <v/>
      </c>
      <c r="CJ2408" s="163" t="str">
        <f t="shared" si="1574"/>
        <v/>
      </c>
      <c r="CK2408" s="164" t="str">
        <f t="shared" si="1575"/>
        <v/>
      </c>
      <c r="CM2408" s="169" t="str">
        <f t="shared" si="1572"/>
        <v/>
      </c>
      <c r="CN2408" s="139" t="str">
        <f t="shared" si="1573"/>
        <v/>
      </c>
      <c r="CP2408" s="41" t="str">
        <f>IF($CM2408="", "", COUNTIF($CM$11:$CM$3035, "&lt;"&amp;$CM2408)+1+COUNTIF($CM$11:$CM2408, $CM2408)-1)</f>
        <v/>
      </c>
    </row>
    <row r="2409" spans="1:94" x14ac:dyDescent="0.25">
      <c r="A2409" s="40"/>
      <c r="B2409" s="82" t="str">
        <f>IF($I2409="", "", IFERROR(INDEX('Job Database'!$AE$11:$AE$3035, MATCH($I2409, 'Job Database'!$X$11:$X$3035, 0)), ""))</f>
        <v/>
      </c>
      <c r="C2409" s="69" t="str">
        <f>IF($I2409="", "", IF(COUNTIF('Job Database'!$X$11:$X$3035, $I2409)=0, $AC$5, $AC$4))</f>
        <v/>
      </c>
      <c r="D2409" s="40"/>
      <c r="E2409" s="85" t="str">
        <f>IF($I2409="", "", IF(IFERROR(INDEX('Job Database'!$M$11:$M$3035, MATCH($I2409, 'Job Database'!$X$11:$X$3035, 0)), "")="", "", IFERROR(INDEX('Job Database'!$M$11:$M$3035, MATCH($I2409, 'Job Database'!$X$11:$X$3035, 0)), "")))</f>
        <v/>
      </c>
      <c r="F2409" s="40"/>
      <c r="G2409" s="88" t="str">
        <f t="shared" si="1547"/>
        <v/>
      </c>
      <c r="H2409" s="40"/>
      <c r="I2409" s="24"/>
      <c r="J2409" s="34"/>
      <c r="K2409" s="106"/>
      <c r="L2409" s="79"/>
      <c r="M2409" s="34"/>
      <c r="N2409" s="79"/>
      <c r="O2409" s="31"/>
      <c r="P2409" s="53"/>
      <c r="Q2409" s="40"/>
      <c r="S2409" s="41" t="str">
        <f t="shared" si="1535"/>
        <v/>
      </c>
      <c r="T2409" s="41" t="str">
        <f t="shared" si="1536"/>
        <v/>
      </c>
      <c r="U2409" s="41" t="str">
        <f t="shared" si="1548"/>
        <v/>
      </c>
      <c r="W2409" s="74" t="str">
        <f>IF('Job Database'!$X2409="", "", 'Job Database'!$X2409)</f>
        <v/>
      </c>
      <c r="Y2409" s="41" t="str">
        <f>IF($W2409="", "", IF(COUNTIF($I$11:$I$3035, $W2409)&gt;0, "", MAX($Y$10:$Y2408)+1))</f>
        <v/>
      </c>
      <c r="Z2409" s="41">
        <v>2399</v>
      </c>
      <c r="AA2409" s="58" t="str">
        <f t="shared" si="1549"/>
        <v/>
      </c>
      <c r="AC2409" s="41" t="str">
        <f t="shared" si="1537"/>
        <v/>
      </c>
      <c r="AE2409" s="41" t="str">
        <f t="shared" si="1550"/>
        <v/>
      </c>
      <c r="AJ2409" s="154" t="str">
        <f t="shared" si="1551"/>
        <v/>
      </c>
      <c r="AL2409" s="120" t="str">
        <f t="shared" si="1552"/>
        <v/>
      </c>
      <c r="AM2409" s="104" t="str">
        <f t="shared" si="1553"/>
        <v/>
      </c>
      <c r="AN2409" s="104" t="str">
        <f t="shared" si="1554"/>
        <v/>
      </c>
      <c r="AO2409" s="104" t="str">
        <f t="shared" si="1538"/>
        <v/>
      </c>
      <c r="AP2409" s="104" t="str">
        <f t="shared" si="1539"/>
        <v/>
      </c>
      <c r="AQ2409" s="121" t="str">
        <f t="shared" si="1555"/>
        <v/>
      </c>
      <c r="AS2409" s="88" t="str">
        <f t="shared" si="1540"/>
        <v/>
      </c>
      <c r="AT2409" s="68" t="str">
        <f t="shared" si="1556"/>
        <v/>
      </c>
      <c r="AU2409" s="68" t="str">
        <f t="shared" si="1557"/>
        <v/>
      </c>
      <c r="AV2409" s="68" t="str">
        <f t="shared" si="1558"/>
        <v/>
      </c>
      <c r="AW2409" s="88" t="str">
        <f t="shared" si="1541"/>
        <v/>
      </c>
      <c r="AZ2409" s="88" t="str">
        <f t="shared" si="1542"/>
        <v/>
      </c>
      <c r="BA2409" s="68" t="str">
        <f t="shared" si="1543"/>
        <v/>
      </c>
      <c r="BB2409" s="68" t="str">
        <f t="shared" si="1544"/>
        <v/>
      </c>
      <c r="BC2409" s="68" t="str">
        <f t="shared" si="1545"/>
        <v/>
      </c>
      <c r="BD2409" s="69" t="str">
        <f t="shared" si="1546"/>
        <v/>
      </c>
      <c r="BE2409" s="69" t="str">
        <f t="shared" si="1559"/>
        <v/>
      </c>
      <c r="BT2409" s="138" t="str">
        <f t="shared" ca="1" si="1560"/>
        <v/>
      </c>
      <c r="BU2409" s="139" t="str">
        <f t="shared" ca="1" si="1561"/>
        <v/>
      </c>
      <c r="BW2409" s="138" t="str">
        <f t="shared" si="1562"/>
        <v/>
      </c>
      <c r="BX2409" s="104" t="str">
        <f t="shared" si="1563"/>
        <v/>
      </c>
      <c r="BY2409" s="139" t="str">
        <f t="shared" si="1564"/>
        <v/>
      </c>
      <c r="CA2409" s="138" t="str">
        <f t="shared" si="1565"/>
        <v/>
      </c>
      <c r="CB2409" s="104" t="str">
        <f t="shared" si="1566"/>
        <v/>
      </c>
      <c r="CC2409" s="139" t="str">
        <f t="shared" si="1567"/>
        <v/>
      </c>
      <c r="CE2409" s="162" t="str">
        <f t="shared" si="1568"/>
        <v/>
      </c>
      <c r="CF2409" s="163" t="str">
        <f t="shared" si="1569"/>
        <v/>
      </c>
      <c r="CG2409" s="164" t="str">
        <f t="shared" si="1570"/>
        <v/>
      </c>
      <c r="CI2409" s="162" t="str">
        <f t="shared" si="1571"/>
        <v/>
      </c>
      <c r="CJ2409" s="163" t="str">
        <f t="shared" si="1574"/>
        <v/>
      </c>
      <c r="CK2409" s="164" t="str">
        <f t="shared" si="1575"/>
        <v/>
      </c>
      <c r="CM2409" s="169" t="str">
        <f t="shared" si="1572"/>
        <v/>
      </c>
      <c r="CN2409" s="139" t="str">
        <f t="shared" si="1573"/>
        <v/>
      </c>
      <c r="CP2409" s="41" t="str">
        <f>IF($CM2409="", "", COUNTIF($CM$11:$CM$3035, "&lt;"&amp;$CM2409)+1+COUNTIF($CM$11:$CM2409, $CM2409)-1)</f>
        <v/>
      </c>
    </row>
    <row r="2410" spans="1:94" x14ac:dyDescent="0.25">
      <c r="A2410" s="40"/>
      <c r="B2410" s="82" t="str">
        <f>IF($I2410="", "", IFERROR(INDEX('Job Database'!$AE$11:$AE$3035, MATCH($I2410, 'Job Database'!$X$11:$X$3035, 0)), ""))</f>
        <v/>
      </c>
      <c r="C2410" s="69" t="str">
        <f>IF($I2410="", "", IF(COUNTIF('Job Database'!$X$11:$X$3035, $I2410)=0, $AC$5, $AC$4))</f>
        <v/>
      </c>
      <c r="D2410" s="40"/>
      <c r="E2410" s="85" t="str">
        <f>IF($I2410="", "", IF(IFERROR(INDEX('Job Database'!$M$11:$M$3035, MATCH($I2410, 'Job Database'!$X$11:$X$3035, 0)), "")="", "", IFERROR(INDEX('Job Database'!$M$11:$M$3035, MATCH($I2410, 'Job Database'!$X$11:$X$3035, 0)), "")))</f>
        <v/>
      </c>
      <c r="F2410" s="40"/>
      <c r="G2410" s="88" t="str">
        <f t="shared" si="1547"/>
        <v/>
      </c>
      <c r="H2410" s="40"/>
      <c r="I2410" s="24"/>
      <c r="J2410" s="34"/>
      <c r="K2410" s="106"/>
      <c r="L2410" s="79"/>
      <c r="M2410" s="34"/>
      <c r="N2410" s="79"/>
      <c r="O2410" s="31"/>
      <c r="P2410" s="53"/>
      <c r="Q2410" s="40"/>
      <c r="S2410" s="41" t="str">
        <f t="shared" si="1535"/>
        <v/>
      </c>
      <c r="T2410" s="41" t="str">
        <f t="shared" si="1536"/>
        <v/>
      </c>
      <c r="U2410" s="41" t="str">
        <f t="shared" si="1548"/>
        <v/>
      </c>
      <c r="W2410" s="74" t="str">
        <f>IF('Job Database'!$X2410="", "", 'Job Database'!$X2410)</f>
        <v/>
      </c>
      <c r="Y2410" s="41" t="str">
        <f>IF($W2410="", "", IF(COUNTIF($I$11:$I$3035, $W2410)&gt;0, "", MAX($Y$10:$Y2409)+1))</f>
        <v/>
      </c>
      <c r="Z2410" s="41">
        <v>2400</v>
      </c>
      <c r="AA2410" s="58" t="str">
        <f t="shared" si="1549"/>
        <v/>
      </c>
      <c r="AC2410" s="41" t="str">
        <f t="shared" si="1537"/>
        <v/>
      </c>
      <c r="AE2410" s="41" t="str">
        <f t="shared" si="1550"/>
        <v/>
      </c>
      <c r="AJ2410" s="154" t="str">
        <f t="shared" si="1551"/>
        <v/>
      </c>
      <c r="AL2410" s="120" t="str">
        <f t="shared" si="1552"/>
        <v/>
      </c>
      <c r="AM2410" s="104" t="str">
        <f t="shared" si="1553"/>
        <v/>
      </c>
      <c r="AN2410" s="104" t="str">
        <f t="shared" si="1554"/>
        <v/>
      </c>
      <c r="AO2410" s="104" t="str">
        <f t="shared" si="1538"/>
        <v/>
      </c>
      <c r="AP2410" s="104" t="str">
        <f t="shared" si="1539"/>
        <v/>
      </c>
      <c r="AQ2410" s="121" t="str">
        <f t="shared" si="1555"/>
        <v/>
      </c>
      <c r="AS2410" s="88" t="str">
        <f t="shared" si="1540"/>
        <v/>
      </c>
      <c r="AT2410" s="68" t="str">
        <f t="shared" si="1556"/>
        <v/>
      </c>
      <c r="AU2410" s="68" t="str">
        <f t="shared" si="1557"/>
        <v/>
      </c>
      <c r="AV2410" s="68" t="str">
        <f t="shared" si="1558"/>
        <v/>
      </c>
      <c r="AW2410" s="88" t="str">
        <f t="shared" si="1541"/>
        <v/>
      </c>
      <c r="AZ2410" s="88" t="str">
        <f t="shared" si="1542"/>
        <v/>
      </c>
      <c r="BA2410" s="68" t="str">
        <f t="shared" si="1543"/>
        <v/>
      </c>
      <c r="BB2410" s="68" t="str">
        <f t="shared" si="1544"/>
        <v/>
      </c>
      <c r="BC2410" s="68" t="str">
        <f t="shared" si="1545"/>
        <v/>
      </c>
      <c r="BD2410" s="69" t="str">
        <f t="shared" si="1546"/>
        <v/>
      </c>
      <c r="BE2410" s="69" t="str">
        <f t="shared" si="1559"/>
        <v/>
      </c>
      <c r="BT2410" s="138" t="str">
        <f t="shared" ca="1" si="1560"/>
        <v/>
      </c>
      <c r="BU2410" s="139" t="str">
        <f t="shared" ca="1" si="1561"/>
        <v/>
      </c>
      <c r="BW2410" s="138" t="str">
        <f t="shared" si="1562"/>
        <v/>
      </c>
      <c r="BX2410" s="104" t="str">
        <f t="shared" si="1563"/>
        <v/>
      </c>
      <c r="BY2410" s="139" t="str">
        <f t="shared" si="1564"/>
        <v/>
      </c>
      <c r="CA2410" s="138" t="str">
        <f t="shared" si="1565"/>
        <v/>
      </c>
      <c r="CB2410" s="104" t="str">
        <f t="shared" si="1566"/>
        <v/>
      </c>
      <c r="CC2410" s="139" t="str">
        <f t="shared" si="1567"/>
        <v/>
      </c>
      <c r="CE2410" s="162" t="str">
        <f t="shared" si="1568"/>
        <v/>
      </c>
      <c r="CF2410" s="163" t="str">
        <f t="shared" si="1569"/>
        <v/>
      </c>
      <c r="CG2410" s="164" t="str">
        <f t="shared" si="1570"/>
        <v/>
      </c>
      <c r="CI2410" s="162" t="str">
        <f t="shared" si="1571"/>
        <v/>
      </c>
      <c r="CJ2410" s="163" t="str">
        <f t="shared" si="1574"/>
        <v/>
      </c>
      <c r="CK2410" s="164" t="str">
        <f t="shared" si="1575"/>
        <v/>
      </c>
      <c r="CM2410" s="169" t="str">
        <f t="shared" si="1572"/>
        <v/>
      </c>
      <c r="CN2410" s="139" t="str">
        <f t="shared" si="1573"/>
        <v/>
      </c>
      <c r="CP2410" s="41" t="str">
        <f>IF($CM2410="", "", COUNTIF($CM$11:$CM$3035, "&lt;"&amp;$CM2410)+1+COUNTIF($CM$11:$CM2410, $CM2410)-1)</f>
        <v/>
      </c>
    </row>
    <row r="2411" spans="1:94" x14ac:dyDescent="0.25">
      <c r="A2411" s="40"/>
      <c r="B2411" s="82" t="str">
        <f>IF($I2411="", "", IFERROR(INDEX('Job Database'!$AE$11:$AE$3035, MATCH($I2411, 'Job Database'!$X$11:$X$3035, 0)), ""))</f>
        <v/>
      </c>
      <c r="C2411" s="69" t="str">
        <f>IF($I2411="", "", IF(COUNTIF('Job Database'!$X$11:$X$3035, $I2411)=0, $AC$5, $AC$4))</f>
        <v/>
      </c>
      <c r="D2411" s="40"/>
      <c r="E2411" s="85" t="str">
        <f>IF($I2411="", "", IF(IFERROR(INDEX('Job Database'!$M$11:$M$3035, MATCH($I2411, 'Job Database'!$X$11:$X$3035, 0)), "")="", "", IFERROR(INDEX('Job Database'!$M$11:$M$3035, MATCH($I2411, 'Job Database'!$X$11:$X$3035, 0)), "")))</f>
        <v/>
      </c>
      <c r="F2411" s="40"/>
      <c r="G2411" s="88" t="str">
        <f t="shared" si="1547"/>
        <v/>
      </c>
      <c r="H2411" s="40"/>
      <c r="I2411" s="24"/>
      <c r="J2411" s="34"/>
      <c r="K2411" s="106"/>
      <c r="L2411" s="79"/>
      <c r="M2411" s="34"/>
      <c r="N2411" s="79"/>
      <c r="O2411" s="31"/>
      <c r="P2411" s="53"/>
      <c r="Q2411" s="40"/>
      <c r="S2411" s="41" t="str">
        <f t="shared" si="1535"/>
        <v/>
      </c>
      <c r="T2411" s="41" t="str">
        <f t="shared" si="1536"/>
        <v/>
      </c>
      <c r="U2411" s="41" t="str">
        <f t="shared" si="1548"/>
        <v/>
      </c>
      <c r="W2411" s="74" t="str">
        <f>IF('Job Database'!$X2411="", "", 'Job Database'!$X2411)</f>
        <v/>
      </c>
      <c r="Y2411" s="41" t="str">
        <f>IF($W2411="", "", IF(COUNTIF($I$11:$I$3035, $W2411)&gt;0, "", MAX($Y$10:$Y2410)+1))</f>
        <v/>
      </c>
      <c r="Z2411" s="41">
        <v>2401</v>
      </c>
      <c r="AA2411" s="58" t="str">
        <f t="shared" si="1549"/>
        <v/>
      </c>
      <c r="AC2411" s="41" t="str">
        <f t="shared" si="1537"/>
        <v/>
      </c>
      <c r="AE2411" s="41" t="str">
        <f t="shared" si="1550"/>
        <v/>
      </c>
      <c r="AJ2411" s="154" t="str">
        <f t="shared" si="1551"/>
        <v/>
      </c>
      <c r="AL2411" s="120" t="str">
        <f t="shared" si="1552"/>
        <v/>
      </c>
      <c r="AM2411" s="104" t="str">
        <f t="shared" si="1553"/>
        <v/>
      </c>
      <c r="AN2411" s="104" t="str">
        <f t="shared" si="1554"/>
        <v/>
      </c>
      <c r="AO2411" s="104" t="str">
        <f t="shared" si="1538"/>
        <v/>
      </c>
      <c r="AP2411" s="104" t="str">
        <f t="shared" si="1539"/>
        <v/>
      </c>
      <c r="AQ2411" s="121" t="str">
        <f t="shared" si="1555"/>
        <v/>
      </c>
      <c r="AS2411" s="88" t="str">
        <f t="shared" si="1540"/>
        <v/>
      </c>
      <c r="AT2411" s="68" t="str">
        <f t="shared" si="1556"/>
        <v/>
      </c>
      <c r="AU2411" s="68" t="str">
        <f t="shared" si="1557"/>
        <v/>
      </c>
      <c r="AV2411" s="68" t="str">
        <f t="shared" si="1558"/>
        <v/>
      </c>
      <c r="AW2411" s="88" t="str">
        <f t="shared" si="1541"/>
        <v/>
      </c>
      <c r="AZ2411" s="88" t="str">
        <f t="shared" si="1542"/>
        <v/>
      </c>
      <c r="BA2411" s="68" t="str">
        <f t="shared" si="1543"/>
        <v/>
      </c>
      <c r="BB2411" s="68" t="str">
        <f t="shared" si="1544"/>
        <v/>
      </c>
      <c r="BC2411" s="68" t="str">
        <f t="shared" si="1545"/>
        <v/>
      </c>
      <c r="BD2411" s="69" t="str">
        <f t="shared" si="1546"/>
        <v/>
      </c>
      <c r="BE2411" s="69" t="str">
        <f t="shared" si="1559"/>
        <v/>
      </c>
      <c r="BT2411" s="138" t="str">
        <f t="shared" ca="1" si="1560"/>
        <v/>
      </c>
      <c r="BU2411" s="139" t="str">
        <f t="shared" ca="1" si="1561"/>
        <v/>
      </c>
      <c r="BW2411" s="138" t="str">
        <f t="shared" si="1562"/>
        <v/>
      </c>
      <c r="BX2411" s="104" t="str">
        <f t="shared" si="1563"/>
        <v/>
      </c>
      <c r="BY2411" s="139" t="str">
        <f t="shared" si="1564"/>
        <v/>
      </c>
      <c r="CA2411" s="138" t="str">
        <f t="shared" si="1565"/>
        <v/>
      </c>
      <c r="CB2411" s="104" t="str">
        <f t="shared" si="1566"/>
        <v/>
      </c>
      <c r="CC2411" s="139" t="str">
        <f t="shared" si="1567"/>
        <v/>
      </c>
      <c r="CE2411" s="162" t="str">
        <f t="shared" si="1568"/>
        <v/>
      </c>
      <c r="CF2411" s="163" t="str">
        <f t="shared" si="1569"/>
        <v/>
      </c>
      <c r="CG2411" s="164" t="str">
        <f t="shared" si="1570"/>
        <v/>
      </c>
      <c r="CI2411" s="162" t="str">
        <f t="shared" si="1571"/>
        <v/>
      </c>
      <c r="CJ2411" s="163" t="str">
        <f t="shared" si="1574"/>
        <v/>
      </c>
      <c r="CK2411" s="164" t="str">
        <f t="shared" si="1575"/>
        <v/>
      </c>
      <c r="CM2411" s="169" t="str">
        <f t="shared" si="1572"/>
        <v/>
      </c>
      <c r="CN2411" s="139" t="str">
        <f t="shared" si="1573"/>
        <v/>
      </c>
      <c r="CP2411" s="41" t="str">
        <f>IF($CM2411="", "", COUNTIF($CM$11:$CM$3035, "&lt;"&amp;$CM2411)+1+COUNTIF($CM$11:$CM2411, $CM2411)-1)</f>
        <v/>
      </c>
    </row>
    <row r="2412" spans="1:94" x14ac:dyDescent="0.25">
      <c r="A2412" s="40"/>
      <c r="B2412" s="82" t="str">
        <f>IF($I2412="", "", IFERROR(INDEX('Job Database'!$AE$11:$AE$3035, MATCH($I2412, 'Job Database'!$X$11:$X$3035, 0)), ""))</f>
        <v/>
      </c>
      <c r="C2412" s="69" t="str">
        <f>IF($I2412="", "", IF(COUNTIF('Job Database'!$X$11:$X$3035, $I2412)=0, $AC$5, $AC$4))</f>
        <v/>
      </c>
      <c r="D2412" s="40"/>
      <c r="E2412" s="85" t="str">
        <f>IF($I2412="", "", IF(IFERROR(INDEX('Job Database'!$M$11:$M$3035, MATCH($I2412, 'Job Database'!$X$11:$X$3035, 0)), "")="", "", IFERROR(INDEX('Job Database'!$M$11:$M$3035, MATCH($I2412, 'Job Database'!$X$11:$X$3035, 0)), "")))</f>
        <v/>
      </c>
      <c r="F2412" s="40"/>
      <c r="G2412" s="88" t="str">
        <f t="shared" si="1547"/>
        <v/>
      </c>
      <c r="H2412" s="40"/>
      <c r="I2412" s="24"/>
      <c r="J2412" s="34"/>
      <c r="K2412" s="106"/>
      <c r="L2412" s="79"/>
      <c r="M2412" s="34"/>
      <c r="N2412" s="79"/>
      <c r="O2412" s="31"/>
      <c r="P2412" s="53"/>
      <c r="Q2412" s="40"/>
      <c r="S2412" s="41" t="str">
        <f t="shared" si="1535"/>
        <v/>
      </c>
      <c r="T2412" s="41" t="str">
        <f t="shared" si="1536"/>
        <v/>
      </c>
      <c r="U2412" s="41" t="str">
        <f t="shared" si="1548"/>
        <v/>
      </c>
      <c r="W2412" s="74" t="str">
        <f>IF('Job Database'!$X2412="", "", 'Job Database'!$X2412)</f>
        <v/>
      </c>
      <c r="Y2412" s="41" t="str">
        <f>IF($W2412="", "", IF(COUNTIF($I$11:$I$3035, $W2412)&gt;0, "", MAX($Y$10:$Y2411)+1))</f>
        <v/>
      </c>
      <c r="Z2412" s="41">
        <v>2402</v>
      </c>
      <c r="AA2412" s="58" t="str">
        <f t="shared" si="1549"/>
        <v/>
      </c>
      <c r="AC2412" s="41" t="str">
        <f t="shared" si="1537"/>
        <v/>
      </c>
      <c r="AE2412" s="41" t="str">
        <f t="shared" si="1550"/>
        <v/>
      </c>
      <c r="AJ2412" s="154" t="str">
        <f t="shared" si="1551"/>
        <v/>
      </c>
      <c r="AL2412" s="120" t="str">
        <f t="shared" si="1552"/>
        <v/>
      </c>
      <c r="AM2412" s="104" t="str">
        <f t="shared" si="1553"/>
        <v/>
      </c>
      <c r="AN2412" s="104" t="str">
        <f t="shared" si="1554"/>
        <v/>
      </c>
      <c r="AO2412" s="104" t="str">
        <f t="shared" si="1538"/>
        <v/>
      </c>
      <c r="AP2412" s="104" t="str">
        <f t="shared" si="1539"/>
        <v/>
      </c>
      <c r="AQ2412" s="121" t="str">
        <f t="shared" si="1555"/>
        <v/>
      </c>
      <c r="AS2412" s="88" t="str">
        <f t="shared" si="1540"/>
        <v/>
      </c>
      <c r="AT2412" s="68" t="str">
        <f t="shared" si="1556"/>
        <v/>
      </c>
      <c r="AU2412" s="68" t="str">
        <f t="shared" si="1557"/>
        <v/>
      </c>
      <c r="AV2412" s="68" t="str">
        <f t="shared" si="1558"/>
        <v/>
      </c>
      <c r="AW2412" s="88" t="str">
        <f t="shared" si="1541"/>
        <v/>
      </c>
      <c r="AZ2412" s="88" t="str">
        <f t="shared" si="1542"/>
        <v/>
      </c>
      <c r="BA2412" s="68" t="str">
        <f t="shared" si="1543"/>
        <v/>
      </c>
      <c r="BB2412" s="68" t="str">
        <f t="shared" si="1544"/>
        <v/>
      </c>
      <c r="BC2412" s="68" t="str">
        <f t="shared" si="1545"/>
        <v/>
      </c>
      <c r="BD2412" s="69" t="str">
        <f t="shared" si="1546"/>
        <v/>
      </c>
      <c r="BE2412" s="69" t="str">
        <f t="shared" si="1559"/>
        <v/>
      </c>
      <c r="BT2412" s="138" t="str">
        <f t="shared" ca="1" si="1560"/>
        <v/>
      </c>
      <c r="BU2412" s="139" t="str">
        <f t="shared" ca="1" si="1561"/>
        <v/>
      </c>
      <c r="BW2412" s="138" t="str">
        <f t="shared" si="1562"/>
        <v/>
      </c>
      <c r="BX2412" s="104" t="str">
        <f t="shared" si="1563"/>
        <v/>
      </c>
      <c r="BY2412" s="139" t="str">
        <f t="shared" si="1564"/>
        <v/>
      </c>
      <c r="CA2412" s="138" t="str">
        <f t="shared" si="1565"/>
        <v/>
      </c>
      <c r="CB2412" s="104" t="str">
        <f t="shared" si="1566"/>
        <v/>
      </c>
      <c r="CC2412" s="139" t="str">
        <f t="shared" si="1567"/>
        <v/>
      </c>
      <c r="CE2412" s="162" t="str">
        <f t="shared" si="1568"/>
        <v/>
      </c>
      <c r="CF2412" s="163" t="str">
        <f t="shared" si="1569"/>
        <v/>
      </c>
      <c r="CG2412" s="164" t="str">
        <f t="shared" si="1570"/>
        <v/>
      </c>
      <c r="CI2412" s="162" t="str">
        <f t="shared" si="1571"/>
        <v/>
      </c>
      <c r="CJ2412" s="163" t="str">
        <f t="shared" si="1574"/>
        <v/>
      </c>
      <c r="CK2412" s="164" t="str">
        <f t="shared" si="1575"/>
        <v/>
      </c>
      <c r="CM2412" s="169" t="str">
        <f t="shared" si="1572"/>
        <v/>
      </c>
      <c r="CN2412" s="139" t="str">
        <f t="shared" si="1573"/>
        <v/>
      </c>
      <c r="CP2412" s="41" t="str">
        <f>IF($CM2412="", "", COUNTIF($CM$11:$CM$3035, "&lt;"&amp;$CM2412)+1+COUNTIF($CM$11:$CM2412, $CM2412)-1)</f>
        <v/>
      </c>
    </row>
    <row r="2413" spans="1:94" x14ac:dyDescent="0.25">
      <c r="A2413" s="40"/>
      <c r="B2413" s="82" t="str">
        <f>IF($I2413="", "", IFERROR(INDEX('Job Database'!$AE$11:$AE$3035, MATCH($I2413, 'Job Database'!$X$11:$X$3035, 0)), ""))</f>
        <v/>
      </c>
      <c r="C2413" s="69" t="str">
        <f>IF($I2413="", "", IF(COUNTIF('Job Database'!$X$11:$X$3035, $I2413)=0, $AC$5, $AC$4))</f>
        <v/>
      </c>
      <c r="D2413" s="40"/>
      <c r="E2413" s="85" t="str">
        <f>IF($I2413="", "", IF(IFERROR(INDEX('Job Database'!$M$11:$M$3035, MATCH($I2413, 'Job Database'!$X$11:$X$3035, 0)), "")="", "", IFERROR(INDEX('Job Database'!$M$11:$M$3035, MATCH($I2413, 'Job Database'!$X$11:$X$3035, 0)), "")))</f>
        <v/>
      </c>
      <c r="F2413" s="40"/>
      <c r="G2413" s="88" t="str">
        <f t="shared" si="1547"/>
        <v/>
      </c>
      <c r="H2413" s="40"/>
      <c r="I2413" s="24"/>
      <c r="J2413" s="34"/>
      <c r="K2413" s="106"/>
      <c r="L2413" s="79"/>
      <c r="M2413" s="34"/>
      <c r="N2413" s="79"/>
      <c r="O2413" s="31"/>
      <c r="P2413" s="53"/>
      <c r="Q2413" s="40"/>
      <c r="S2413" s="41" t="str">
        <f t="shared" si="1535"/>
        <v/>
      </c>
      <c r="T2413" s="41" t="str">
        <f t="shared" si="1536"/>
        <v/>
      </c>
      <c r="U2413" s="41" t="str">
        <f t="shared" si="1548"/>
        <v/>
      </c>
      <c r="W2413" s="74" t="str">
        <f>IF('Job Database'!$X2413="", "", 'Job Database'!$X2413)</f>
        <v/>
      </c>
      <c r="Y2413" s="41" t="str">
        <f>IF($W2413="", "", IF(COUNTIF($I$11:$I$3035, $W2413)&gt;0, "", MAX($Y$10:$Y2412)+1))</f>
        <v/>
      </c>
      <c r="Z2413" s="41">
        <v>2403</v>
      </c>
      <c r="AA2413" s="58" t="str">
        <f t="shared" si="1549"/>
        <v/>
      </c>
      <c r="AC2413" s="41" t="str">
        <f t="shared" si="1537"/>
        <v/>
      </c>
      <c r="AE2413" s="41" t="str">
        <f t="shared" si="1550"/>
        <v/>
      </c>
      <c r="AJ2413" s="154" t="str">
        <f t="shared" si="1551"/>
        <v/>
      </c>
      <c r="AL2413" s="120" t="str">
        <f t="shared" si="1552"/>
        <v/>
      </c>
      <c r="AM2413" s="104" t="str">
        <f t="shared" si="1553"/>
        <v/>
      </c>
      <c r="AN2413" s="104" t="str">
        <f t="shared" si="1554"/>
        <v/>
      </c>
      <c r="AO2413" s="104" t="str">
        <f t="shared" si="1538"/>
        <v/>
      </c>
      <c r="AP2413" s="104" t="str">
        <f t="shared" si="1539"/>
        <v/>
      </c>
      <c r="AQ2413" s="121" t="str">
        <f t="shared" si="1555"/>
        <v/>
      </c>
      <c r="AS2413" s="88" t="str">
        <f t="shared" si="1540"/>
        <v/>
      </c>
      <c r="AT2413" s="68" t="str">
        <f t="shared" si="1556"/>
        <v/>
      </c>
      <c r="AU2413" s="68" t="str">
        <f t="shared" si="1557"/>
        <v/>
      </c>
      <c r="AV2413" s="68" t="str">
        <f t="shared" si="1558"/>
        <v/>
      </c>
      <c r="AW2413" s="88" t="str">
        <f t="shared" si="1541"/>
        <v/>
      </c>
      <c r="AZ2413" s="88" t="str">
        <f t="shared" si="1542"/>
        <v/>
      </c>
      <c r="BA2413" s="68" t="str">
        <f t="shared" si="1543"/>
        <v/>
      </c>
      <c r="BB2413" s="68" t="str">
        <f t="shared" si="1544"/>
        <v/>
      </c>
      <c r="BC2413" s="68" t="str">
        <f t="shared" si="1545"/>
        <v/>
      </c>
      <c r="BD2413" s="69" t="str">
        <f t="shared" si="1546"/>
        <v/>
      </c>
      <c r="BE2413" s="69" t="str">
        <f t="shared" si="1559"/>
        <v/>
      </c>
      <c r="BT2413" s="138" t="str">
        <f t="shared" ca="1" si="1560"/>
        <v/>
      </c>
      <c r="BU2413" s="139" t="str">
        <f t="shared" ca="1" si="1561"/>
        <v/>
      </c>
      <c r="BW2413" s="138" t="str">
        <f t="shared" si="1562"/>
        <v/>
      </c>
      <c r="BX2413" s="104" t="str">
        <f t="shared" si="1563"/>
        <v/>
      </c>
      <c r="BY2413" s="139" t="str">
        <f t="shared" si="1564"/>
        <v/>
      </c>
      <c r="CA2413" s="138" t="str">
        <f t="shared" si="1565"/>
        <v/>
      </c>
      <c r="CB2413" s="104" t="str">
        <f t="shared" si="1566"/>
        <v/>
      </c>
      <c r="CC2413" s="139" t="str">
        <f t="shared" si="1567"/>
        <v/>
      </c>
      <c r="CE2413" s="162" t="str">
        <f t="shared" si="1568"/>
        <v/>
      </c>
      <c r="CF2413" s="163" t="str">
        <f t="shared" si="1569"/>
        <v/>
      </c>
      <c r="CG2413" s="164" t="str">
        <f t="shared" si="1570"/>
        <v/>
      </c>
      <c r="CI2413" s="162" t="str">
        <f t="shared" si="1571"/>
        <v/>
      </c>
      <c r="CJ2413" s="163" t="str">
        <f t="shared" si="1574"/>
        <v/>
      </c>
      <c r="CK2413" s="164" t="str">
        <f t="shared" si="1575"/>
        <v/>
      </c>
      <c r="CM2413" s="169" t="str">
        <f t="shared" si="1572"/>
        <v/>
      </c>
      <c r="CN2413" s="139" t="str">
        <f t="shared" si="1573"/>
        <v/>
      </c>
      <c r="CP2413" s="41" t="str">
        <f>IF($CM2413="", "", COUNTIF($CM$11:$CM$3035, "&lt;"&amp;$CM2413)+1+COUNTIF($CM$11:$CM2413, $CM2413)-1)</f>
        <v/>
      </c>
    </row>
    <row r="2414" spans="1:94" x14ac:dyDescent="0.25">
      <c r="A2414" s="40"/>
      <c r="B2414" s="82" t="str">
        <f>IF($I2414="", "", IFERROR(INDEX('Job Database'!$AE$11:$AE$3035, MATCH($I2414, 'Job Database'!$X$11:$X$3035, 0)), ""))</f>
        <v/>
      </c>
      <c r="C2414" s="69" t="str">
        <f>IF($I2414="", "", IF(COUNTIF('Job Database'!$X$11:$X$3035, $I2414)=0, $AC$5, $AC$4))</f>
        <v/>
      </c>
      <c r="D2414" s="40"/>
      <c r="E2414" s="85" t="str">
        <f>IF($I2414="", "", IF(IFERROR(INDEX('Job Database'!$M$11:$M$3035, MATCH($I2414, 'Job Database'!$X$11:$X$3035, 0)), "")="", "", IFERROR(INDEX('Job Database'!$M$11:$M$3035, MATCH($I2414, 'Job Database'!$X$11:$X$3035, 0)), "")))</f>
        <v/>
      </c>
      <c r="F2414" s="40"/>
      <c r="G2414" s="88" t="str">
        <f t="shared" si="1547"/>
        <v/>
      </c>
      <c r="H2414" s="40"/>
      <c r="I2414" s="24"/>
      <c r="J2414" s="34"/>
      <c r="K2414" s="106"/>
      <c r="L2414" s="79"/>
      <c r="M2414" s="34"/>
      <c r="N2414" s="79"/>
      <c r="O2414" s="31"/>
      <c r="P2414" s="53"/>
      <c r="Q2414" s="40"/>
      <c r="S2414" s="41" t="str">
        <f t="shared" si="1535"/>
        <v/>
      </c>
      <c r="T2414" s="41" t="str">
        <f t="shared" si="1536"/>
        <v/>
      </c>
      <c r="U2414" s="41" t="str">
        <f t="shared" si="1548"/>
        <v/>
      </c>
      <c r="W2414" s="74" t="str">
        <f>IF('Job Database'!$X2414="", "", 'Job Database'!$X2414)</f>
        <v/>
      </c>
      <c r="Y2414" s="41" t="str">
        <f>IF($W2414="", "", IF(COUNTIF($I$11:$I$3035, $W2414)&gt;0, "", MAX($Y$10:$Y2413)+1))</f>
        <v/>
      </c>
      <c r="Z2414" s="41">
        <v>2404</v>
      </c>
      <c r="AA2414" s="58" t="str">
        <f t="shared" si="1549"/>
        <v/>
      </c>
      <c r="AC2414" s="41" t="str">
        <f t="shared" si="1537"/>
        <v/>
      </c>
      <c r="AE2414" s="41" t="str">
        <f t="shared" si="1550"/>
        <v/>
      </c>
      <c r="AJ2414" s="154" t="str">
        <f t="shared" si="1551"/>
        <v/>
      </c>
      <c r="AL2414" s="120" t="str">
        <f t="shared" si="1552"/>
        <v/>
      </c>
      <c r="AM2414" s="104" t="str">
        <f t="shared" si="1553"/>
        <v/>
      </c>
      <c r="AN2414" s="104" t="str">
        <f t="shared" si="1554"/>
        <v/>
      </c>
      <c r="AO2414" s="104" t="str">
        <f t="shared" si="1538"/>
        <v/>
      </c>
      <c r="AP2414" s="104" t="str">
        <f t="shared" si="1539"/>
        <v/>
      </c>
      <c r="AQ2414" s="121" t="str">
        <f t="shared" si="1555"/>
        <v/>
      </c>
      <c r="AS2414" s="88" t="str">
        <f t="shared" si="1540"/>
        <v/>
      </c>
      <c r="AT2414" s="68" t="str">
        <f t="shared" si="1556"/>
        <v/>
      </c>
      <c r="AU2414" s="68" t="str">
        <f t="shared" si="1557"/>
        <v/>
      </c>
      <c r="AV2414" s="68" t="str">
        <f t="shared" si="1558"/>
        <v/>
      </c>
      <c r="AW2414" s="88" t="str">
        <f t="shared" si="1541"/>
        <v/>
      </c>
      <c r="AZ2414" s="88" t="str">
        <f t="shared" si="1542"/>
        <v/>
      </c>
      <c r="BA2414" s="68" t="str">
        <f t="shared" si="1543"/>
        <v/>
      </c>
      <c r="BB2414" s="68" t="str">
        <f t="shared" si="1544"/>
        <v/>
      </c>
      <c r="BC2414" s="68" t="str">
        <f t="shared" si="1545"/>
        <v/>
      </c>
      <c r="BD2414" s="69" t="str">
        <f t="shared" si="1546"/>
        <v/>
      </c>
      <c r="BE2414" s="69" t="str">
        <f t="shared" si="1559"/>
        <v/>
      </c>
      <c r="BT2414" s="138" t="str">
        <f t="shared" ca="1" si="1560"/>
        <v/>
      </c>
      <c r="BU2414" s="139" t="str">
        <f t="shared" ca="1" si="1561"/>
        <v/>
      </c>
      <c r="BW2414" s="138" t="str">
        <f t="shared" si="1562"/>
        <v/>
      </c>
      <c r="BX2414" s="104" t="str">
        <f t="shared" si="1563"/>
        <v/>
      </c>
      <c r="BY2414" s="139" t="str">
        <f t="shared" si="1564"/>
        <v/>
      </c>
      <c r="CA2414" s="138" t="str">
        <f t="shared" si="1565"/>
        <v/>
      </c>
      <c r="CB2414" s="104" t="str">
        <f t="shared" si="1566"/>
        <v/>
      </c>
      <c r="CC2414" s="139" t="str">
        <f t="shared" si="1567"/>
        <v/>
      </c>
      <c r="CE2414" s="162" t="str">
        <f t="shared" si="1568"/>
        <v/>
      </c>
      <c r="CF2414" s="163" t="str">
        <f t="shared" si="1569"/>
        <v/>
      </c>
      <c r="CG2414" s="164" t="str">
        <f t="shared" si="1570"/>
        <v/>
      </c>
      <c r="CI2414" s="162" t="str">
        <f t="shared" si="1571"/>
        <v/>
      </c>
      <c r="CJ2414" s="163" t="str">
        <f t="shared" si="1574"/>
        <v/>
      </c>
      <c r="CK2414" s="164" t="str">
        <f t="shared" si="1575"/>
        <v/>
      </c>
      <c r="CM2414" s="169" t="str">
        <f t="shared" si="1572"/>
        <v/>
      </c>
      <c r="CN2414" s="139" t="str">
        <f t="shared" si="1573"/>
        <v/>
      </c>
      <c r="CP2414" s="41" t="str">
        <f>IF($CM2414="", "", COUNTIF($CM$11:$CM$3035, "&lt;"&amp;$CM2414)+1+COUNTIF($CM$11:$CM2414, $CM2414)-1)</f>
        <v/>
      </c>
    </row>
    <row r="2415" spans="1:94" x14ac:dyDescent="0.25">
      <c r="A2415" s="40"/>
      <c r="B2415" s="82" t="str">
        <f>IF($I2415="", "", IFERROR(INDEX('Job Database'!$AE$11:$AE$3035, MATCH($I2415, 'Job Database'!$X$11:$X$3035, 0)), ""))</f>
        <v/>
      </c>
      <c r="C2415" s="69" t="str">
        <f>IF($I2415="", "", IF(COUNTIF('Job Database'!$X$11:$X$3035, $I2415)=0, $AC$5, $AC$4))</f>
        <v/>
      </c>
      <c r="D2415" s="40"/>
      <c r="E2415" s="85" t="str">
        <f>IF($I2415="", "", IF(IFERROR(INDEX('Job Database'!$M$11:$M$3035, MATCH($I2415, 'Job Database'!$X$11:$X$3035, 0)), "")="", "", IFERROR(INDEX('Job Database'!$M$11:$M$3035, MATCH($I2415, 'Job Database'!$X$11:$X$3035, 0)), "")))</f>
        <v/>
      </c>
      <c r="F2415" s="40"/>
      <c r="G2415" s="88" t="str">
        <f t="shared" si="1547"/>
        <v/>
      </c>
      <c r="H2415" s="40"/>
      <c r="I2415" s="24"/>
      <c r="J2415" s="34"/>
      <c r="K2415" s="106"/>
      <c r="L2415" s="79"/>
      <c r="M2415" s="34"/>
      <c r="N2415" s="79"/>
      <c r="O2415" s="31"/>
      <c r="P2415" s="53"/>
      <c r="Q2415" s="40"/>
      <c r="S2415" s="41" t="str">
        <f t="shared" si="1535"/>
        <v/>
      </c>
      <c r="T2415" s="41" t="str">
        <f t="shared" si="1536"/>
        <v/>
      </c>
      <c r="U2415" s="41" t="str">
        <f t="shared" si="1548"/>
        <v/>
      </c>
      <c r="W2415" s="74" t="str">
        <f>IF('Job Database'!$X2415="", "", 'Job Database'!$X2415)</f>
        <v/>
      </c>
      <c r="Y2415" s="41" t="str">
        <f>IF($W2415="", "", IF(COUNTIF($I$11:$I$3035, $W2415)&gt;0, "", MAX($Y$10:$Y2414)+1))</f>
        <v/>
      </c>
      <c r="Z2415" s="41">
        <v>2405</v>
      </c>
      <c r="AA2415" s="58" t="str">
        <f t="shared" si="1549"/>
        <v/>
      </c>
      <c r="AC2415" s="41" t="str">
        <f t="shared" si="1537"/>
        <v/>
      </c>
      <c r="AE2415" s="41" t="str">
        <f t="shared" si="1550"/>
        <v/>
      </c>
      <c r="AJ2415" s="154" t="str">
        <f t="shared" si="1551"/>
        <v/>
      </c>
      <c r="AL2415" s="120" t="str">
        <f t="shared" si="1552"/>
        <v/>
      </c>
      <c r="AM2415" s="104" t="str">
        <f t="shared" si="1553"/>
        <v/>
      </c>
      <c r="AN2415" s="104" t="str">
        <f t="shared" si="1554"/>
        <v/>
      </c>
      <c r="AO2415" s="104" t="str">
        <f t="shared" si="1538"/>
        <v/>
      </c>
      <c r="AP2415" s="104" t="str">
        <f t="shared" si="1539"/>
        <v/>
      </c>
      <c r="AQ2415" s="121" t="str">
        <f t="shared" si="1555"/>
        <v/>
      </c>
      <c r="AS2415" s="88" t="str">
        <f t="shared" si="1540"/>
        <v/>
      </c>
      <c r="AT2415" s="68" t="str">
        <f t="shared" si="1556"/>
        <v/>
      </c>
      <c r="AU2415" s="68" t="str">
        <f t="shared" si="1557"/>
        <v/>
      </c>
      <c r="AV2415" s="68" t="str">
        <f t="shared" si="1558"/>
        <v/>
      </c>
      <c r="AW2415" s="88" t="str">
        <f t="shared" si="1541"/>
        <v/>
      </c>
      <c r="AZ2415" s="88" t="str">
        <f t="shared" si="1542"/>
        <v/>
      </c>
      <c r="BA2415" s="68" t="str">
        <f t="shared" si="1543"/>
        <v/>
      </c>
      <c r="BB2415" s="68" t="str">
        <f t="shared" si="1544"/>
        <v/>
      </c>
      <c r="BC2415" s="68" t="str">
        <f t="shared" si="1545"/>
        <v/>
      </c>
      <c r="BD2415" s="69" t="str">
        <f t="shared" si="1546"/>
        <v/>
      </c>
      <c r="BE2415" s="69" t="str">
        <f t="shared" si="1559"/>
        <v/>
      </c>
      <c r="BT2415" s="138" t="str">
        <f t="shared" ca="1" si="1560"/>
        <v/>
      </c>
      <c r="BU2415" s="139" t="str">
        <f t="shared" ca="1" si="1561"/>
        <v/>
      </c>
      <c r="BW2415" s="138" t="str">
        <f t="shared" si="1562"/>
        <v/>
      </c>
      <c r="BX2415" s="104" t="str">
        <f t="shared" si="1563"/>
        <v/>
      </c>
      <c r="BY2415" s="139" t="str">
        <f t="shared" si="1564"/>
        <v/>
      </c>
      <c r="CA2415" s="138" t="str">
        <f t="shared" si="1565"/>
        <v/>
      </c>
      <c r="CB2415" s="104" t="str">
        <f t="shared" si="1566"/>
        <v/>
      </c>
      <c r="CC2415" s="139" t="str">
        <f t="shared" si="1567"/>
        <v/>
      </c>
      <c r="CE2415" s="162" t="str">
        <f t="shared" si="1568"/>
        <v/>
      </c>
      <c r="CF2415" s="163" t="str">
        <f t="shared" si="1569"/>
        <v/>
      </c>
      <c r="CG2415" s="164" t="str">
        <f t="shared" si="1570"/>
        <v/>
      </c>
      <c r="CI2415" s="162" t="str">
        <f t="shared" si="1571"/>
        <v/>
      </c>
      <c r="CJ2415" s="163" t="str">
        <f t="shared" si="1574"/>
        <v/>
      </c>
      <c r="CK2415" s="164" t="str">
        <f t="shared" si="1575"/>
        <v/>
      </c>
      <c r="CM2415" s="169" t="str">
        <f t="shared" si="1572"/>
        <v/>
      </c>
      <c r="CN2415" s="139" t="str">
        <f t="shared" si="1573"/>
        <v/>
      </c>
      <c r="CP2415" s="41" t="str">
        <f>IF($CM2415="", "", COUNTIF($CM$11:$CM$3035, "&lt;"&amp;$CM2415)+1+COUNTIF($CM$11:$CM2415, $CM2415)-1)</f>
        <v/>
      </c>
    </row>
    <row r="2416" spans="1:94" x14ac:dyDescent="0.25">
      <c r="A2416" s="40"/>
      <c r="B2416" s="82" t="str">
        <f>IF($I2416="", "", IFERROR(INDEX('Job Database'!$AE$11:$AE$3035, MATCH($I2416, 'Job Database'!$X$11:$X$3035, 0)), ""))</f>
        <v/>
      </c>
      <c r="C2416" s="69" t="str">
        <f>IF($I2416="", "", IF(COUNTIF('Job Database'!$X$11:$X$3035, $I2416)=0, $AC$5, $AC$4))</f>
        <v/>
      </c>
      <c r="D2416" s="40"/>
      <c r="E2416" s="85" t="str">
        <f>IF($I2416="", "", IF(IFERROR(INDEX('Job Database'!$M$11:$M$3035, MATCH($I2416, 'Job Database'!$X$11:$X$3035, 0)), "")="", "", IFERROR(INDEX('Job Database'!$M$11:$M$3035, MATCH($I2416, 'Job Database'!$X$11:$X$3035, 0)), "")))</f>
        <v/>
      </c>
      <c r="F2416" s="40"/>
      <c r="G2416" s="88" t="str">
        <f t="shared" si="1547"/>
        <v/>
      </c>
      <c r="H2416" s="40"/>
      <c r="I2416" s="24"/>
      <c r="J2416" s="34"/>
      <c r="K2416" s="106"/>
      <c r="L2416" s="79"/>
      <c r="M2416" s="34"/>
      <c r="N2416" s="79"/>
      <c r="O2416" s="31"/>
      <c r="P2416" s="53"/>
      <c r="Q2416" s="40"/>
      <c r="S2416" s="41" t="str">
        <f t="shared" si="1535"/>
        <v/>
      </c>
      <c r="T2416" s="41" t="str">
        <f t="shared" si="1536"/>
        <v/>
      </c>
      <c r="U2416" s="41" t="str">
        <f t="shared" si="1548"/>
        <v/>
      </c>
      <c r="W2416" s="74" t="str">
        <f>IF('Job Database'!$X2416="", "", 'Job Database'!$X2416)</f>
        <v/>
      </c>
      <c r="Y2416" s="41" t="str">
        <f>IF($W2416="", "", IF(COUNTIF($I$11:$I$3035, $W2416)&gt;0, "", MAX($Y$10:$Y2415)+1))</f>
        <v/>
      </c>
      <c r="Z2416" s="41">
        <v>2406</v>
      </c>
      <c r="AA2416" s="58" t="str">
        <f t="shared" si="1549"/>
        <v/>
      </c>
      <c r="AC2416" s="41" t="str">
        <f t="shared" si="1537"/>
        <v/>
      </c>
      <c r="AE2416" s="41" t="str">
        <f t="shared" si="1550"/>
        <v/>
      </c>
      <c r="AJ2416" s="154" t="str">
        <f t="shared" si="1551"/>
        <v/>
      </c>
      <c r="AL2416" s="120" t="str">
        <f t="shared" si="1552"/>
        <v/>
      </c>
      <c r="AM2416" s="104" t="str">
        <f t="shared" si="1553"/>
        <v/>
      </c>
      <c r="AN2416" s="104" t="str">
        <f t="shared" si="1554"/>
        <v/>
      </c>
      <c r="AO2416" s="104" t="str">
        <f t="shared" si="1538"/>
        <v/>
      </c>
      <c r="AP2416" s="104" t="str">
        <f t="shared" si="1539"/>
        <v/>
      </c>
      <c r="AQ2416" s="121" t="str">
        <f t="shared" si="1555"/>
        <v/>
      </c>
      <c r="AS2416" s="88" t="str">
        <f t="shared" si="1540"/>
        <v/>
      </c>
      <c r="AT2416" s="68" t="str">
        <f t="shared" si="1556"/>
        <v/>
      </c>
      <c r="AU2416" s="68" t="str">
        <f t="shared" si="1557"/>
        <v/>
      </c>
      <c r="AV2416" s="68" t="str">
        <f t="shared" si="1558"/>
        <v/>
      </c>
      <c r="AW2416" s="88" t="str">
        <f t="shared" si="1541"/>
        <v/>
      </c>
      <c r="AZ2416" s="88" t="str">
        <f t="shared" si="1542"/>
        <v/>
      </c>
      <c r="BA2416" s="68" t="str">
        <f t="shared" si="1543"/>
        <v/>
      </c>
      <c r="BB2416" s="68" t="str">
        <f t="shared" si="1544"/>
        <v/>
      </c>
      <c r="BC2416" s="68" t="str">
        <f t="shared" si="1545"/>
        <v/>
      </c>
      <c r="BD2416" s="69" t="str">
        <f t="shared" si="1546"/>
        <v/>
      </c>
      <c r="BE2416" s="69" t="str">
        <f t="shared" si="1559"/>
        <v/>
      </c>
      <c r="BT2416" s="138" t="str">
        <f t="shared" ca="1" si="1560"/>
        <v/>
      </c>
      <c r="BU2416" s="139" t="str">
        <f t="shared" ca="1" si="1561"/>
        <v/>
      </c>
      <c r="BW2416" s="138" t="str">
        <f t="shared" si="1562"/>
        <v/>
      </c>
      <c r="BX2416" s="104" t="str">
        <f t="shared" si="1563"/>
        <v/>
      </c>
      <c r="BY2416" s="139" t="str">
        <f t="shared" si="1564"/>
        <v/>
      </c>
      <c r="CA2416" s="138" t="str">
        <f t="shared" si="1565"/>
        <v/>
      </c>
      <c r="CB2416" s="104" t="str">
        <f t="shared" si="1566"/>
        <v/>
      </c>
      <c r="CC2416" s="139" t="str">
        <f t="shared" si="1567"/>
        <v/>
      </c>
      <c r="CE2416" s="162" t="str">
        <f t="shared" si="1568"/>
        <v/>
      </c>
      <c r="CF2416" s="163" t="str">
        <f t="shared" si="1569"/>
        <v/>
      </c>
      <c r="CG2416" s="164" t="str">
        <f t="shared" si="1570"/>
        <v/>
      </c>
      <c r="CI2416" s="162" t="str">
        <f t="shared" si="1571"/>
        <v/>
      </c>
      <c r="CJ2416" s="163" t="str">
        <f t="shared" si="1574"/>
        <v/>
      </c>
      <c r="CK2416" s="164" t="str">
        <f t="shared" si="1575"/>
        <v/>
      </c>
      <c r="CM2416" s="169" t="str">
        <f t="shared" si="1572"/>
        <v/>
      </c>
      <c r="CN2416" s="139" t="str">
        <f t="shared" si="1573"/>
        <v/>
      </c>
      <c r="CP2416" s="41" t="str">
        <f>IF($CM2416="", "", COUNTIF($CM$11:$CM$3035, "&lt;"&amp;$CM2416)+1+COUNTIF($CM$11:$CM2416, $CM2416)-1)</f>
        <v/>
      </c>
    </row>
    <row r="2417" spans="1:94" x14ac:dyDescent="0.25">
      <c r="A2417" s="40"/>
      <c r="B2417" s="82" t="str">
        <f>IF($I2417="", "", IFERROR(INDEX('Job Database'!$AE$11:$AE$3035, MATCH($I2417, 'Job Database'!$X$11:$X$3035, 0)), ""))</f>
        <v/>
      </c>
      <c r="C2417" s="69" t="str">
        <f>IF($I2417="", "", IF(COUNTIF('Job Database'!$X$11:$X$3035, $I2417)=0, $AC$5, $AC$4))</f>
        <v/>
      </c>
      <c r="D2417" s="40"/>
      <c r="E2417" s="85" t="str">
        <f>IF($I2417="", "", IF(IFERROR(INDEX('Job Database'!$M$11:$M$3035, MATCH($I2417, 'Job Database'!$X$11:$X$3035, 0)), "")="", "", IFERROR(INDEX('Job Database'!$M$11:$M$3035, MATCH($I2417, 'Job Database'!$X$11:$X$3035, 0)), "")))</f>
        <v/>
      </c>
      <c r="F2417" s="40"/>
      <c r="G2417" s="88" t="str">
        <f t="shared" si="1547"/>
        <v/>
      </c>
      <c r="H2417" s="40"/>
      <c r="I2417" s="24"/>
      <c r="J2417" s="34"/>
      <c r="K2417" s="106"/>
      <c r="L2417" s="79"/>
      <c r="M2417" s="34"/>
      <c r="N2417" s="79"/>
      <c r="O2417" s="31"/>
      <c r="P2417" s="53"/>
      <c r="Q2417" s="40"/>
      <c r="S2417" s="41" t="str">
        <f t="shared" si="1535"/>
        <v/>
      </c>
      <c r="T2417" s="41" t="str">
        <f t="shared" si="1536"/>
        <v/>
      </c>
      <c r="U2417" s="41" t="str">
        <f t="shared" si="1548"/>
        <v/>
      </c>
      <c r="W2417" s="74" t="str">
        <f>IF('Job Database'!$X2417="", "", 'Job Database'!$X2417)</f>
        <v/>
      </c>
      <c r="Y2417" s="41" t="str">
        <f>IF($W2417="", "", IF(COUNTIF($I$11:$I$3035, $W2417)&gt;0, "", MAX($Y$10:$Y2416)+1))</f>
        <v/>
      </c>
      <c r="Z2417" s="41">
        <v>2407</v>
      </c>
      <c r="AA2417" s="58" t="str">
        <f t="shared" si="1549"/>
        <v/>
      </c>
      <c r="AC2417" s="41" t="str">
        <f t="shared" si="1537"/>
        <v/>
      </c>
      <c r="AE2417" s="41" t="str">
        <f t="shared" si="1550"/>
        <v/>
      </c>
      <c r="AJ2417" s="154" t="str">
        <f t="shared" si="1551"/>
        <v/>
      </c>
      <c r="AL2417" s="120" t="str">
        <f t="shared" si="1552"/>
        <v/>
      </c>
      <c r="AM2417" s="104" t="str">
        <f t="shared" si="1553"/>
        <v/>
      </c>
      <c r="AN2417" s="104" t="str">
        <f t="shared" si="1554"/>
        <v/>
      </c>
      <c r="AO2417" s="104" t="str">
        <f t="shared" si="1538"/>
        <v/>
      </c>
      <c r="AP2417" s="104" t="str">
        <f t="shared" si="1539"/>
        <v/>
      </c>
      <c r="AQ2417" s="121" t="str">
        <f t="shared" si="1555"/>
        <v/>
      </c>
      <c r="AS2417" s="88" t="str">
        <f t="shared" si="1540"/>
        <v/>
      </c>
      <c r="AT2417" s="68" t="str">
        <f t="shared" si="1556"/>
        <v/>
      </c>
      <c r="AU2417" s="68" t="str">
        <f t="shared" si="1557"/>
        <v/>
      </c>
      <c r="AV2417" s="68" t="str">
        <f t="shared" si="1558"/>
        <v/>
      </c>
      <c r="AW2417" s="88" t="str">
        <f t="shared" si="1541"/>
        <v/>
      </c>
      <c r="AZ2417" s="88" t="str">
        <f t="shared" si="1542"/>
        <v/>
      </c>
      <c r="BA2417" s="68" t="str">
        <f t="shared" si="1543"/>
        <v/>
      </c>
      <c r="BB2417" s="68" t="str">
        <f t="shared" si="1544"/>
        <v/>
      </c>
      <c r="BC2417" s="68" t="str">
        <f t="shared" si="1545"/>
        <v/>
      </c>
      <c r="BD2417" s="69" t="str">
        <f t="shared" si="1546"/>
        <v/>
      </c>
      <c r="BE2417" s="69" t="str">
        <f t="shared" si="1559"/>
        <v/>
      </c>
      <c r="BT2417" s="138" t="str">
        <f t="shared" ca="1" si="1560"/>
        <v/>
      </c>
      <c r="BU2417" s="139" t="str">
        <f t="shared" ca="1" si="1561"/>
        <v/>
      </c>
      <c r="BW2417" s="138" t="str">
        <f t="shared" si="1562"/>
        <v/>
      </c>
      <c r="BX2417" s="104" t="str">
        <f t="shared" si="1563"/>
        <v/>
      </c>
      <c r="BY2417" s="139" t="str">
        <f t="shared" si="1564"/>
        <v/>
      </c>
      <c r="CA2417" s="138" t="str">
        <f t="shared" si="1565"/>
        <v/>
      </c>
      <c r="CB2417" s="104" t="str">
        <f t="shared" si="1566"/>
        <v/>
      </c>
      <c r="CC2417" s="139" t="str">
        <f t="shared" si="1567"/>
        <v/>
      </c>
      <c r="CE2417" s="162" t="str">
        <f t="shared" si="1568"/>
        <v/>
      </c>
      <c r="CF2417" s="163" t="str">
        <f t="shared" si="1569"/>
        <v/>
      </c>
      <c r="CG2417" s="164" t="str">
        <f t="shared" si="1570"/>
        <v/>
      </c>
      <c r="CI2417" s="162" t="str">
        <f t="shared" si="1571"/>
        <v/>
      </c>
      <c r="CJ2417" s="163" t="str">
        <f t="shared" si="1574"/>
        <v/>
      </c>
      <c r="CK2417" s="164" t="str">
        <f t="shared" si="1575"/>
        <v/>
      </c>
      <c r="CM2417" s="169" t="str">
        <f t="shared" si="1572"/>
        <v/>
      </c>
      <c r="CN2417" s="139" t="str">
        <f t="shared" si="1573"/>
        <v/>
      </c>
      <c r="CP2417" s="41" t="str">
        <f>IF($CM2417="", "", COUNTIF($CM$11:$CM$3035, "&lt;"&amp;$CM2417)+1+COUNTIF($CM$11:$CM2417, $CM2417)-1)</f>
        <v/>
      </c>
    </row>
    <row r="2418" spans="1:94" x14ac:dyDescent="0.25">
      <c r="A2418" s="40"/>
      <c r="B2418" s="82" t="str">
        <f>IF($I2418="", "", IFERROR(INDEX('Job Database'!$AE$11:$AE$3035, MATCH($I2418, 'Job Database'!$X$11:$X$3035, 0)), ""))</f>
        <v/>
      </c>
      <c r="C2418" s="69" t="str">
        <f>IF($I2418="", "", IF(COUNTIF('Job Database'!$X$11:$X$3035, $I2418)=0, $AC$5, $AC$4))</f>
        <v/>
      </c>
      <c r="D2418" s="40"/>
      <c r="E2418" s="85" t="str">
        <f>IF($I2418="", "", IF(IFERROR(INDEX('Job Database'!$M$11:$M$3035, MATCH($I2418, 'Job Database'!$X$11:$X$3035, 0)), "")="", "", IFERROR(INDEX('Job Database'!$M$11:$M$3035, MATCH($I2418, 'Job Database'!$X$11:$X$3035, 0)), "")))</f>
        <v/>
      </c>
      <c r="F2418" s="40"/>
      <c r="G2418" s="88" t="str">
        <f t="shared" si="1547"/>
        <v/>
      </c>
      <c r="H2418" s="40"/>
      <c r="I2418" s="24"/>
      <c r="J2418" s="34"/>
      <c r="K2418" s="106"/>
      <c r="L2418" s="79"/>
      <c r="M2418" s="34"/>
      <c r="N2418" s="79"/>
      <c r="O2418" s="31"/>
      <c r="P2418" s="53"/>
      <c r="Q2418" s="40"/>
      <c r="S2418" s="41" t="str">
        <f t="shared" si="1535"/>
        <v/>
      </c>
      <c r="T2418" s="41" t="str">
        <f t="shared" si="1536"/>
        <v/>
      </c>
      <c r="U2418" s="41" t="str">
        <f t="shared" si="1548"/>
        <v/>
      </c>
      <c r="W2418" s="74" t="str">
        <f>IF('Job Database'!$X2418="", "", 'Job Database'!$X2418)</f>
        <v/>
      </c>
      <c r="Y2418" s="41" t="str">
        <f>IF($W2418="", "", IF(COUNTIF($I$11:$I$3035, $W2418)&gt;0, "", MAX($Y$10:$Y2417)+1))</f>
        <v/>
      </c>
      <c r="Z2418" s="41">
        <v>2408</v>
      </c>
      <c r="AA2418" s="58" t="str">
        <f t="shared" si="1549"/>
        <v/>
      </c>
      <c r="AC2418" s="41" t="str">
        <f t="shared" si="1537"/>
        <v/>
      </c>
      <c r="AE2418" s="41" t="str">
        <f t="shared" si="1550"/>
        <v/>
      </c>
      <c r="AJ2418" s="154" t="str">
        <f t="shared" si="1551"/>
        <v/>
      </c>
      <c r="AL2418" s="120" t="str">
        <f t="shared" si="1552"/>
        <v/>
      </c>
      <c r="AM2418" s="104" t="str">
        <f t="shared" si="1553"/>
        <v/>
      </c>
      <c r="AN2418" s="104" t="str">
        <f t="shared" si="1554"/>
        <v/>
      </c>
      <c r="AO2418" s="104" t="str">
        <f t="shared" si="1538"/>
        <v/>
      </c>
      <c r="AP2418" s="104" t="str">
        <f t="shared" si="1539"/>
        <v/>
      </c>
      <c r="AQ2418" s="121" t="str">
        <f t="shared" si="1555"/>
        <v/>
      </c>
      <c r="AS2418" s="88" t="str">
        <f t="shared" si="1540"/>
        <v/>
      </c>
      <c r="AT2418" s="68" t="str">
        <f t="shared" si="1556"/>
        <v/>
      </c>
      <c r="AU2418" s="68" t="str">
        <f t="shared" si="1557"/>
        <v/>
      </c>
      <c r="AV2418" s="68" t="str">
        <f t="shared" si="1558"/>
        <v/>
      </c>
      <c r="AW2418" s="88" t="str">
        <f t="shared" si="1541"/>
        <v/>
      </c>
      <c r="AZ2418" s="88" t="str">
        <f t="shared" si="1542"/>
        <v/>
      </c>
      <c r="BA2418" s="68" t="str">
        <f t="shared" si="1543"/>
        <v/>
      </c>
      <c r="BB2418" s="68" t="str">
        <f t="shared" si="1544"/>
        <v/>
      </c>
      <c r="BC2418" s="68" t="str">
        <f t="shared" si="1545"/>
        <v/>
      </c>
      <c r="BD2418" s="69" t="str">
        <f t="shared" si="1546"/>
        <v/>
      </c>
      <c r="BE2418" s="69" t="str">
        <f t="shared" si="1559"/>
        <v/>
      </c>
      <c r="BT2418" s="138" t="str">
        <f t="shared" ca="1" si="1560"/>
        <v/>
      </c>
      <c r="BU2418" s="139" t="str">
        <f t="shared" ca="1" si="1561"/>
        <v/>
      </c>
      <c r="BW2418" s="138" t="str">
        <f t="shared" si="1562"/>
        <v/>
      </c>
      <c r="BX2418" s="104" t="str">
        <f t="shared" si="1563"/>
        <v/>
      </c>
      <c r="BY2418" s="139" t="str">
        <f t="shared" si="1564"/>
        <v/>
      </c>
      <c r="CA2418" s="138" t="str">
        <f t="shared" si="1565"/>
        <v/>
      </c>
      <c r="CB2418" s="104" t="str">
        <f t="shared" si="1566"/>
        <v/>
      </c>
      <c r="CC2418" s="139" t="str">
        <f t="shared" si="1567"/>
        <v/>
      </c>
      <c r="CE2418" s="162" t="str">
        <f t="shared" si="1568"/>
        <v/>
      </c>
      <c r="CF2418" s="163" t="str">
        <f t="shared" si="1569"/>
        <v/>
      </c>
      <c r="CG2418" s="164" t="str">
        <f t="shared" si="1570"/>
        <v/>
      </c>
      <c r="CI2418" s="162" t="str">
        <f t="shared" si="1571"/>
        <v/>
      </c>
      <c r="CJ2418" s="163" t="str">
        <f t="shared" si="1574"/>
        <v/>
      </c>
      <c r="CK2418" s="164" t="str">
        <f t="shared" si="1575"/>
        <v/>
      </c>
      <c r="CM2418" s="169" t="str">
        <f t="shared" si="1572"/>
        <v/>
      </c>
      <c r="CN2418" s="139" t="str">
        <f t="shared" si="1573"/>
        <v/>
      </c>
      <c r="CP2418" s="41" t="str">
        <f>IF($CM2418="", "", COUNTIF($CM$11:$CM$3035, "&lt;"&amp;$CM2418)+1+COUNTIF($CM$11:$CM2418, $CM2418)-1)</f>
        <v/>
      </c>
    </row>
    <row r="2419" spans="1:94" x14ac:dyDescent="0.25">
      <c r="A2419" s="40"/>
      <c r="B2419" s="82" t="str">
        <f>IF($I2419="", "", IFERROR(INDEX('Job Database'!$AE$11:$AE$3035, MATCH($I2419, 'Job Database'!$X$11:$X$3035, 0)), ""))</f>
        <v/>
      </c>
      <c r="C2419" s="69" t="str">
        <f>IF($I2419="", "", IF(COUNTIF('Job Database'!$X$11:$X$3035, $I2419)=0, $AC$5, $AC$4))</f>
        <v/>
      </c>
      <c r="D2419" s="40"/>
      <c r="E2419" s="85" t="str">
        <f>IF($I2419="", "", IF(IFERROR(INDEX('Job Database'!$M$11:$M$3035, MATCH($I2419, 'Job Database'!$X$11:$X$3035, 0)), "")="", "", IFERROR(INDEX('Job Database'!$M$11:$M$3035, MATCH($I2419, 'Job Database'!$X$11:$X$3035, 0)), "")))</f>
        <v/>
      </c>
      <c r="F2419" s="40"/>
      <c r="G2419" s="88" t="str">
        <f t="shared" si="1547"/>
        <v/>
      </c>
      <c r="H2419" s="40"/>
      <c r="I2419" s="24"/>
      <c r="J2419" s="34"/>
      <c r="K2419" s="106"/>
      <c r="L2419" s="79"/>
      <c r="M2419" s="34"/>
      <c r="N2419" s="79"/>
      <c r="O2419" s="31"/>
      <c r="P2419" s="53"/>
      <c r="Q2419" s="40"/>
      <c r="S2419" s="41" t="str">
        <f t="shared" si="1535"/>
        <v/>
      </c>
      <c r="T2419" s="41" t="str">
        <f t="shared" si="1536"/>
        <v/>
      </c>
      <c r="U2419" s="41" t="str">
        <f t="shared" si="1548"/>
        <v/>
      </c>
      <c r="W2419" s="74" t="str">
        <f>IF('Job Database'!$X2419="", "", 'Job Database'!$X2419)</f>
        <v/>
      </c>
      <c r="Y2419" s="41" t="str">
        <f>IF($W2419="", "", IF(COUNTIF($I$11:$I$3035, $W2419)&gt;0, "", MAX($Y$10:$Y2418)+1))</f>
        <v/>
      </c>
      <c r="Z2419" s="41">
        <v>2409</v>
      </c>
      <c r="AA2419" s="58" t="str">
        <f t="shared" si="1549"/>
        <v/>
      </c>
      <c r="AC2419" s="41" t="str">
        <f t="shared" si="1537"/>
        <v/>
      </c>
      <c r="AE2419" s="41" t="str">
        <f t="shared" si="1550"/>
        <v/>
      </c>
      <c r="AJ2419" s="154" t="str">
        <f t="shared" si="1551"/>
        <v/>
      </c>
      <c r="AL2419" s="120" t="str">
        <f t="shared" si="1552"/>
        <v/>
      </c>
      <c r="AM2419" s="104" t="str">
        <f t="shared" si="1553"/>
        <v/>
      </c>
      <c r="AN2419" s="104" t="str">
        <f t="shared" si="1554"/>
        <v/>
      </c>
      <c r="AO2419" s="104" t="str">
        <f t="shared" si="1538"/>
        <v/>
      </c>
      <c r="AP2419" s="104" t="str">
        <f t="shared" si="1539"/>
        <v/>
      </c>
      <c r="AQ2419" s="121" t="str">
        <f t="shared" si="1555"/>
        <v/>
      </c>
      <c r="AS2419" s="88" t="str">
        <f t="shared" si="1540"/>
        <v/>
      </c>
      <c r="AT2419" s="68" t="str">
        <f t="shared" si="1556"/>
        <v/>
      </c>
      <c r="AU2419" s="68" t="str">
        <f t="shared" si="1557"/>
        <v/>
      </c>
      <c r="AV2419" s="68" t="str">
        <f t="shared" si="1558"/>
        <v/>
      </c>
      <c r="AW2419" s="88" t="str">
        <f t="shared" si="1541"/>
        <v/>
      </c>
      <c r="AZ2419" s="88" t="str">
        <f t="shared" si="1542"/>
        <v/>
      </c>
      <c r="BA2419" s="68" t="str">
        <f t="shared" si="1543"/>
        <v/>
      </c>
      <c r="BB2419" s="68" t="str">
        <f t="shared" si="1544"/>
        <v/>
      </c>
      <c r="BC2419" s="68" t="str">
        <f t="shared" si="1545"/>
        <v/>
      </c>
      <c r="BD2419" s="69" t="str">
        <f t="shared" si="1546"/>
        <v/>
      </c>
      <c r="BE2419" s="69" t="str">
        <f t="shared" si="1559"/>
        <v/>
      </c>
      <c r="BT2419" s="138" t="str">
        <f t="shared" ca="1" si="1560"/>
        <v/>
      </c>
      <c r="BU2419" s="139" t="str">
        <f t="shared" ca="1" si="1561"/>
        <v/>
      </c>
      <c r="BW2419" s="138" t="str">
        <f t="shared" si="1562"/>
        <v/>
      </c>
      <c r="BX2419" s="104" t="str">
        <f t="shared" si="1563"/>
        <v/>
      </c>
      <c r="BY2419" s="139" t="str">
        <f t="shared" si="1564"/>
        <v/>
      </c>
      <c r="CA2419" s="138" t="str">
        <f t="shared" si="1565"/>
        <v/>
      </c>
      <c r="CB2419" s="104" t="str">
        <f t="shared" si="1566"/>
        <v/>
      </c>
      <c r="CC2419" s="139" t="str">
        <f t="shared" si="1567"/>
        <v/>
      </c>
      <c r="CE2419" s="162" t="str">
        <f t="shared" si="1568"/>
        <v/>
      </c>
      <c r="CF2419" s="163" t="str">
        <f t="shared" si="1569"/>
        <v/>
      </c>
      <c r="CG2419" s="164" t="str">
        <f t="shared" si="1570"/>
        <v/>
      </c>
      <c r="CI2419" s="162" t="str">
        <f t="shared" si="1571"/>
        <v/>
      </c>
      <c r="CJ2419" s="163" t="str">
        <f t="shared" si="1574"/>
        <v/>
      </c>
      <c r="CK2419" s="164" t="str">
        <f t="shared" si="1575"/>
        <v/>
      </c>
      <c r="CM2419" s="169" t="str">
        <f t="shared" si="1572"/>
        <v/>
      </c>
      <c r="CN2419" s="139" t="str">
        <f t="shared" si="1573"/>
        <v/>
      </c>
      <c r="CP2419" s="41" t="str">
        <f>IF($CM2419="", "", COUNTIF($CM$11:$CM$3035, "&lt;"&amp;$CM2419)+1+COUNTIF($CM$11:$CM2419, $CM2419)-1)</f>
        <v/>
      </c>
    </row>
    <row r="2420" spans="1:94" x14ac:dyDescent="0.25">
      <c r="A2420" s="40"/>
      <c r="B2420" s="82" t="str">
        <f>IF($I2420="", "", IFERROR(INDEX('Job Database'!$AE$11:$AE$3035, MATCH($I2420, 'Job Database'!$X$11:$X$3035, 0)), ""))</f>
        <v/>
      </c>
      <c r="C2420" s="69" t="str">
        <f>IF($I2420="", "", IF(COUNTIF('Job Database'!$X$11:$X$3035, $I2420)=0, $AC$5, $AC$4))</f>
        <v/>
      </c>
      <c r="D2420" s="40"/>
      <c r="E2420" s="85" t="str">
        <f>IF($I2420="", "", IF(IFERROR(INDEX('Job Database'!$M$11:$M$3035, MATCH($I2420, 'Job Database'!$X$11:$X$3035, 0)), "")="", "", IFERROR(INDEX('Job Database'!$M$11:$M$3035, MATCH($I2420, 'Job Database'!$X$11:$X$3035, 0)), "")))</f>
        <v/>
      </c>
      <c r="F2420" s="40"/>
      <c r="G2420" s="88" t="str">
        <f t="shared" si="1547"/>
        <v/>
      </c>
      <c r="H2420" s="40"/>
      <c r="I2420" s="24"/>
      <c r="J2420" s="34"/>
      <c r="K2420" s="106"/>
      <c r="L2420" s="79"/>
      <c r="M2420" s="34"/>
      <c r="N2420" s="79"/>
      <c r="O2420" s="31"/>
      <c r="P2420" s="53"/>
      <c r="Q2420" s="40"/>
      <c r="S2420" s="41" t="str">
        <f t="shared" si="1535"/>
        <v/>
      </c>
      <c r="T2420" s="41" t="str">
        <f t="shared" si="1536"/>
        <v/>
      </c>
      <c r="U2420" s="41" t="str">
        <f t="shared" si="1548"/>
        <v/>
      </c>
      <c r="W2420" s="74" t="str">
        <f>IF('Job Database'!$X2420="", "", 'Job Database'!$X2420)</f>
        <v/>
      </c>
      <c r="Y2420" s="41" t="str">
        <f>IF($W2420="", "", IF(COUNTIF($I$11:$I$3035, $W2420)&gt;0, "", MAX($Y$10:$Y2419)+1))</f>
        <v/>
      </c>
      <c r="Z2420" s="41">
        <v>2410</v>
      </c>
      <c r="AA2420" s="58" t="str">
        <f t="shared" si="1549"/>
        <v/>
      </c>
      <c r="AC2420" s="41" t="str">
        <f t="shared" si="1537"/>
        <v/>
      </c>
      <c r="AE2420" s="41" t="str">
        <f t="shared" si="1550"/>
        <v/>
      </c>
      <c r="AJ2420" s="154" t="str">
        <f t="shared" si="1551"/>
        <v/>
      </c>
      <c r="AL2420" s="120" t="str">
        <f t="shared" si="1552"/>
        <v/>
      </c>
      <c r="AM2420" s="104" t="str">
        <f t="shared" si="1553"/>
        <v/>
      </c>
      <c r="AN2420" s="104" t="str">
        <f t="shared" si="1554"/>
        <v/>
      </c>
      <c r="AO2420" s="104" t="str">
        <f t="shared" si="1538"/>
        <v/>
      </c>
      <c r="AP2420" s="104" t="str">
        <f t="shared" si="1539"/>
        <v/>
      </c>
      <c r="AQ2420" s="121" t="str">
        <f t="shared" si="1555"/>
        <v/>
      </c>
      <c r="AS2420" s="88" t="str">
        <f t="shared" si="1540"/>
        <v/>
      </c>
      <c r="AT2420" s="68" t="str">
        <f t="shared" si="1556"/>
        <v/>
      </c>
      <c r="AU2420" s="68" t="str">
        <f t="shared" si="1557"/>
        <v/>
      </c>
      <c r="AV2420" s="68" t="str">
        <f t="shared" si="1558"/>
        <v/>
      </c>
      <c r="AW2420" s="88" t="str">
        <f t="shared" si="1541"/>
        <v/>
      </c>
      <c r="AZ2420" s="88" t="str">
        <f t="shared" si="1542"/>
        <v/>
      </c>
      <c r="BA2420" s="68" t="str">
        <f t="shared" si="1543"/>
        <v/>
      </c>
      <c r="BB2420" s="68" t="str">
        <f t="shared" si="1544"/>
        <v/>
      </c>
      <c r="BC2420" s="68" t="str">
        <f t="shared" si="1545"/>
        <v/>
      </c>
      <c r="BD2420" s="69" t="str">
        <f t="shared" si="1546"/>
        <v/>
      </c>
      <c r="BE2420" s="69" t="str">
        <f t="shared" si="1559"/>
        <v/>
      </c>
      <c r="BT2420" s="138" t="str">
        <f t="shared" ca="1" si="1560"/>
        <v/>
      </c>
      <c r="BU2420" s="139" t="str">
        <f t="shared" ca="1" si="1561"/>
        <v/>
      </c>
      <c r="BW2420" s="138" t="str">
        <f t="shared" si="1562"/>
        <v/>
      </c>
      <c r="BX2420" s="104" t="str">
        <f t="shared" si="1563"/>
        <v/>
      </c>
      <c r="BY2420" s="139" t="str">
        <f t="shared" si="1564"/>
        <v/>
      </c>
      <c r="CA2420" s="138" t="str">
        <f t="shared" si="1565"/>
        <v/>
      </c>
      <c r="CB2420" s="104" t="str">
        <f t="shared" si="1566"/>
        <v/>
      </c>
      <c r="CC2420" s="139" t="str">
        <f t="shared" si="1567"/>
        <v/>
      </c>
      <c r="CE2420" s="162" t="str">
        <f t="shared" si="1568"/>
        <v/>
      </c>
      <c r="CF2420" s="163" t="str">
        <f t="shared" si="1569"/>
        <v/>
      </c>
      <c r="CG2420" s="164" t="str">
        <f t="shared" si="1570"/>
        <v/>
      </c>
      <c r="CI2420" s="162" t="str">
        <f t="shared" si="1571"/>
        <v/>
      </c>
      <c r="CJ2420" s="163" t="str">
        <f t="shared" si="1574"/>
        <v/>
      </c>
      <c r="CK2420" s="164" t="str">
        <f t="shared" si="1575"/>
        <v/>
      </c>
      <c r="CM2420" s="169" t="str">
        <f t="shared" si="1572"/>
        <v/>
      </c>
      <c r="CN2420" s="139" t="str">
        <f t="shared" si="1573"/>
        <v/>
      </c>
      <c r="CP2420" s="41" t="str">
        <f>IF($CM2420="", "", COUNTIF($CM$11:$CM$3035, "&lt;"&amp;$CM2420)+1+COUNTIF($CM$11:$CM2420, $CM2420)-1)</f>
        <v/>
      </c>
    </row>
    <row r="2421" spans="1:94" x14ac:dyDescent="0.25">
      <c r="A2421" s="40"/>
      <c r="B2421" s="82" t="str">
        <f>IF($I2421="", "", IFERROR(INDEX('Job Database'!$AE$11:$AE$3035, MATCH($I2421, 'Job Database'!$X$11:$X$3035, 0)), ""))</f>
        <v/>
      </c>
      <c r="C2421" s="69" t="str">
        <f>IF($I2421="", "", IF(COUNTIF('Job Database'!$X$11:$X$3035, $I2421)=0, $AC$5, $AC$4))</f>
        <v/>
      </c>
      <c r="D2421" s="40"/>
      <c r="E2421" s="85" t="str">
        <f>IF($I2421="", "", IF(IFERROR(INDEX('Job Database'!$M$11:$M$3035, MATCH($I2421, 'Job Database'!$X$11:$X$3035, 0)), "")="", "", IFERROR(INDEX('Job Database'!$M$11:$M$3035, MATCH($I2421, 'Job Database'!$X$11:$X$3035, 0)), "")))</f>
        <v/>
      </c>
      <c r="F2421" s="40"/>
      <c r="G2421" s="88" t="str">
        <f t="shared" si="1547"/>
        <v/>
      </c>
      <c r="H2421" s="40"/>
      <c r="I2421" s="24"/>
      <c r="J2421" s="34"/>
      <c r="K2421" s="106"/>
      <c r="L2421" s="79"/>
      <c r="M2421" s="34"/>
      <c r="N2421" s="79"/>
      <c r="O2421" s="31"/>
      <c r="P2421" s="53"/>
      <c r="Q2421" s="40"/>
      <c r="S2421" s="41" t="str">
        <f t="shared" si="1535"/>
        <v/>
      </c>
      <c r="T2421" s="41" t="str">
        <f t="shared" si="1536"/>
        <v/>
      </c>
      <c r="U2421" s="41" t="str">
        <f t="shared" si="1548"/>
        <v/>
      </c>
      <c r="W2421" s="74" t="str">
        <f>IF('Job Database'!$X2421="", "", 'Job Database'!$X2421)</f>
        <v/>
      </c>
      <c r="Y2421" s="41" t="str">
        <f>IF($W2421="", "", IF(COUNTIF($I$11:$I$3035, $W2421)&gt;0, "", MAX($Y$10:$Y2420)+1))</f>
        <v/>
      </c>
      <c r="Z2421" s="41">
        <v>2411</v>
      </c>
      <c r="AA2421" s="58" t="str">
        <f t="shared" si="1549"/>
        <v/>
      </c>
      <c r="AC2421" s="41" t="str">
        <f t="shared" si="1537"/>
        <v/>
      </c>
      <c r="AE2421" s="41" t="str">
        <f t="shared" si="1550"/>
        <v/>
      </c>
      <c r="AJ2421" s="154" t="str">
        <f t="shared" si="1551"/>
        <v/>
      </c>
      <c r="AL2421" s="120" t="str">
        <f t="shared" si="1552"/>
        <v/>
      </c>
      <c r="AM2421" s="104" t="str">
        <f t="shared" si="1553"/>
        <v/>
      </c>
      <c r="AN2421" s="104" t="str">
        <f t="shared" si="1554"/>
        <v/>
      </c>
      <c r="AO2421" s="104" t="str">
        <f t="shared" si="1538"/>
        <v/>
      </c>
      <c r="AP2421" s="104" t="str">
        <f t="shared" si="1539"/>
        <v/>
      </c>
      <c r="AQ2421" s="121" t="str">
        <f t="shared" si="1555"/>
        <v/>
      </c>
      <c r="AS2421" s="88" t="str">
        <f t="shared" si="1540"/>
        <v/>
      </c>
      <c r="AT2421" s="68" t="str">
        <f t="shared" si="1556"/>
        <v/>
      </c>
      <c r="AU2421" s="68" t="str">
        <f t="shared" si="1557"/>
        <v/>
      </c>
      <c r="AV2421" s="68" t="str">
        <f t="shared" si="1558"/>
        <v/>
      </c>
      <c r="AW2421" s="88" t="str">
        <f t="shared" si="1541"/>
        <v/>
      </c>
      <c r="AZ2421" s="88" t="str">
        <f t="shared" si="1542"/>
        <v/>
      </c>
      <c r="BA2421" s="68" t="str">
        <f t="shared" si="1543"/>
        <v/>
      </c>
      <c r="BB2421" s="68" t="str">
        <f t="shared" si="1544"/>
        <v/>
      </c>
      <c r="BC2421" s="68" t="str">
        <f t="shared" si="1545"/>
        <v/>
      </c>
      <c r="BD2421" s="69" t="str">
        <f t="shared" si="1546"/>
        <v/>
      </c>
      <c r="BE2421" s="69" t="str">
        <f t="shared" si="1559"/>
        <v/>
      </c>
      <c r="BT2421" s="138" t="str">
        <f t="shared" ca="1" si="1560"/>
        <v/>
      </c>
      <c r="BU2421" s="139" t="str">
        <f t="shared" ca="1" si="1561"/>
        <v/>
      </c>
      <c r="BW2421" s="138" t="str">
        <f t="shared" si="1562"/>
        <v/>
      </c>
      <c r="BX2421" s="104" t="str">
        <f t="shared" si="1563"/>
        <v/>
      </c>
      <c r="BY2421" s="139" t="str">
        <f t="shared" si="1564"/>
        <v/>
      </c>
      <c r="CA2421" s="138" t="str">
        <f t="shared" si="1565"/>
        <v/>
      </c>
      <c r="CB2421" s="104" t="str">
        <f t="shared" si="1566"/>
        <v/>
      </c>
      <c r="CC2421" s="139" t="str">
        <f t="shared" si="1567"/>
        <v/>
      </c>
      <c r="CE2421" s="162" t="str">
        <f t="shared" si="1568"/>
        <v/>
      </c>
      <c r="CF2421" s="163" t="str">
        <f t="shared" si="1569"/>
        <v/>
      </c>
      <c r="CG2421" s="164" t="str">
        <f t="shared" si="1570"/>
        <v/>
      </c>
      <c r="CI2421" s="162" t="str">
        <f t="shared" si="1571"/>
        <v/>
      </c>
      <c r="CJ2421" s="163" t="str">
        <f t="shared" si="1574"/>
        <v/>
      </c>
      <c r="CK2421" s="164" t="str">
        <f t="shared" si="1575"/>
        <v/>
      </c>
      <c r="CM2421" s="169" t="str">
        <f t="shared" si="1572"/>
        <v/>
      </c>
      <c r="CN2421" s="139" t="str">
        <f t="shared" si="1573"/>
        <v/>
      </c>
      <c r="CP2421" s="41" t="str">
        <f>IF($CM2421="", "", COUNTIF($CM$11:$CM$3035, "&lt;"&amp;$CM2421)+1+COUNTIF($CM$11:$CM2421, $CM2421)-1)</f>
        <v/>
      </c>
    </row>
    <row r="2422" spans="1:94" x14ac:dyDescent="0.25">
      <c r="A2422" s="40"/>
      <c r="B2422" s="82" t="str">
        <f>IF($I2422="", "", IFERROR(INDEX('Job Database'!$AE$11:$AE$3035, MATCH($I2422, 'Job Database'!$X$11:$X$3035, 0)), ""))</f>
        <v/>
      </c>
      <c r="C2422" s="69" t="str">
        <f>IF($I2422="", "", IF(COUNTIF('Job Database'!$X$11:$X$3035, $I2422)=0, $AC$5, $AC$4))</f>
        <v/>
      </c>
      <c r="D2422" s="40"/>
      <c r="E2422" s="85" t="str">
        <f>IF($I2422="", "", IF(IFERROR(INDEX('Job Database'!$M$11:$M$3035, MATCH($I2422, 'Job Database'!$X$11:$X$3035, 0)), "")="", "", IFERROR(INDEX('Job Database'!$M$11:$M$3035, MATCH($I2422, 'Job Database'!$X$11:$X$3035, 0)), "")))</f>
        <v/>
      </c>
      <c r="F2422" s="40"/>
      <c r="G2422" s="88" t="str">
        <f t="shared" si="1547"/>
        <v/>
      </c>
      <c r="H2422" s="40"/>
      <c r="I2422" s="24"/>
      <c r="J2422" s="34"/>
      <c r="K2422" s="106"/>
      <c r="L2422" s="79"/>
      <c r="M2422" s="34"/>
      <c r="N2422" s="79"/>
      <c r="O2422" s="31"/>
      <c r="P2422" s="53"/>
      <c r="Q2422" s="40"/>
      <c r="S2422" s="41" t="str">
        <f t="shared" si="1535"/>
        <v/>
      </c>
      <c r="T2422" s="41" t="str">
        <f t="shared" si="1536"/>
        <v/>
      </c>
      <c r="U2422" s="41" t="str">
        <f t="shared" si="1548"/>
        <v/>
      </c>
      <c r="W2422" s="74" t="str">
        <f>IF('Job Database'!$X2422="", "", 'Job Database'!$X2422)</f>
        <v/>
      </c>
      <c r="Y2422" s="41" t="str">
        <f>IF($W2422="", "", IF(COUNTIF($I$11:$I$3035, $W2422)&gt;0, "", MAX($Y$10:$Y2421)+1))</f>
        <v/>
      </c>
      <c r="Z2422" s="41">
        <v>2412</v>
      </c>
      <c r="AA2422" s="58" t="str">
        <f t="shared" si="1549"/>
        <v/>
      </c>
      <c r="AC2422" s="41" t="str">
        <f t="shared" si="1537"/>
        <v/>
      </c>
      <c r="AE2422" s="41" t="str">
        <f t="shared" si="1550"/>
        <v/>
      </c>
      <c r="AJ2422" s="154" t="str">
        <f t="shared" si="1551"/>
        <v/>
      </c>
      <c r="AL2422" s="120" t="str">
        <f t="shared" si="1552"/>
        <v/>
      </c>
      <c r="AM2422" s="104" t="str">
        <f t="shared" si="1553"/>
        <v/>
      </c>
      <c r="AN2422" s="104" t="str">
        <f t="shared" si="1554"/>
        <v/>
      </c>
      <c r="AO2422" s="104" t="str">
        <f t="shared" si="1538"/>
        <v/>
      </c>
      <c r="AP2422" s="104" t="str">
        <f t="shared" si="1539"/>
        <v/>
      </c>
      <c r="AQ2422" s="121" t="str">
        <f t="shared" si="1555"/>
        <v/>
      </c>
      <c r="AS2422" s="88" t="str">
        <f t="shared" si="1540"/>
        <v/>
      </c>
      <c r="AT2422" s="68" t="str">
        <f t="shared" si="1556"/>
        <v/>
      </c>
      <c r="AU2422" s="68" t="str">
        <f t="shared" si="1557"/>
        <v/>
      </c>
      <c r="AV2422" s="68" t="str">
        <f t="shared" si="1558"/>
        <v/>
      </c>
      <c r="AW2422" s="88" t="str">
        <f t="shared" si="1541"/>
        <v/>
      </c>
      <c r="AZ2422" s="88" t="str">
        <f t="shared" si="1542"/>
        <v/>
      </c>
      <c r="BA2422" s="68" t="str">
        <f t="shared" si="1543"/>
        <v/>
      </c>
      <c r="BB2422" s="68" t="str">
        <f t="shared" si="1544"/>
        <v/>
      </c>
      <c r="BC2422" s="68" t="str">
        <f t="shared" si="1545"/>
        <v/>
      </c>
      <c r="BD2422" s="69" t="str">
        <f t="shared" si="1546"/>
        <v/>
      </c>
      <c r="BE2422" s="69" t="str">
        <f t="shared" si="1559"/>
        <v/>
      </c>
      <c r="BT2422" s="138" t="str">
        <f t="shared" ca="1" si="1560"/>
        <v/>
      </c>
      <c r="BU2422" s="139" t="str">
        <f t="shared" ca="1" si="1561"/>
        <v/>
      </c>
      <c r="BW2422" s="138" t="str">
        <f t="shared" si="1562"/>
        <v/>
      </c>
      <c r="BX2422" s="104" t="str">
        <f t="shared" si="1563"/>
        <v/>
      </c>
      <c r="BY2422" s="139" t="str">
        <f t="shared" si="1564"/>
        <v/>
      </c>
      <c r="CA2422" s="138" t="str">
        <f t="shared" si="1565"/>
        <v/>
      </c>
      <c r="CB2422" s="104" t="str">
        <f t="shared" si="1566"/>
        <v/>
      </c>
      <c r="CC2422" s="139" t="str">
        <f t="shared" si="1567"/>
        <v/>
      </c>
      <c r="CE2422" s="162" t="str">
        <f t="shared" si="1568"/>
        <v/>
      </c>
      <c r="CF2422" s="163" t="str">
        <f t="shared" si="1569"/>
        <v/>
      </c>
      <c r="CG2422" s="164" t="str">
        <f t="shared" si="1570"/>
        <v/>
      </c>
      <c r="CI2422" s="162" t="str">
        <f t="shared" si="1571"/>
        <v/>
      </c>
      <c r="CJ2422" s="163" t="str">
        <f t="shared" si="1574"/>
        <v/>
      </c>
      <c r="CK2422" s="164" t="str">
        <f t="shared" si="1575"/>
        <v/>
      </c>
      <c r="CM2422" s="169" t="str">
        <f t="shared" si="1572"/>
        <v/>
      </c>
      <c r="CN2422" s="139" t="str">
        <f t="shared" si="1573"/>
        <v/>
      </c>
      <c r="CP2422" s="41" t="str">
        <f>IF($CM2422="", "", COUNTIF($CM$11:$CM$3035, "&lt;"&amp;$CM2422)+1+COUNTIF($CM$11:$CM2422, $CM2422)-1)</f>
        <v/>
      </c>
    </row>
    <row r="2423" spans="1:94" x14ac:dyDescent="0.25">
      <c r="A2423" s="40"/>
      <c r="B2423" s="82" t="str">
        <f>IF($I2423="", "", IFERROR(INDEX('Job Database'!$AE$11:$AE$3035, MATCH($I2423, 'Job Database'!$X$11:$X$3035, 0)), ""))</f>
        <v/>
      </c>
      <c r="C2423" s="69" t="str">
        <f>IF($I2423="", "", IF(COUNTIF('Job Database'!$X$11:$X$3035, $I2423)=0, $AC$5, $AC$4))</f>
        <v/>
      </c>
      <c r="D2423" s="40"/>
      <c r="E2423" s="85" t="str">
        <f>IF($I2423="", "", IF(IFERROR(INDEX('Job Database'!$M$11:$M$3035, MATCH($I2423, 'Job Database'!$X$11:$X$3035, 0)), "")="", "", IFERROR(INDEX('Job Database'!$M$11:$M$3035, MATCH($I2423, 'Job Database'!$X$11:$X$3035, 0)), "")))</f>
        <v/>
      </c>
      <c r="F2423" s="40"/>
      <c r="G2423" s="88" t="str">
        <f t="shared" si="1547"/>
        <v/>
      </c>
      <c r="H2423" s="40"/>
      <c r="I2423" s="24"/>
      <c r="J2423" s="34"/>
      <c r="K2423" s="106"/>
      <c r="L2423" s="79"/>
      <c r="M2423" s="34"/>
      <c r="N2423" s="79"/>
      <c r="O2423" s="31"/>
      <c r="P2423" s="53"/>
      <c r="Q2423" s="40"/>
      <c r="S2423" s="41" t="str">
        <f t="shared" si="1535"/>
        <v/>
      </c>
      <c r="T2423" s="41" t="str">
        <f t="shared" si="1536"/>
        <v/>
      </c>
      <c r="U2423" s="41" t="str">
        <f t="shared" si="1548"/>
        <v/>
      </c>
      <c r="W2423" s="74" t="str">
        <f>IF('Job Database'!$X2423="", "", 'Job Database'!$X2423)</f>
        <v/>
      </c>
      <c r="Y2423" s="41" t="str">
        <f>IF($W2423="", "", IF(COUNTIF($I$11:$I$3035, $W2423)&gt;0, "", MAX($Y$10:$Y2422)+1))</f>
        <v/>
      </c>
      <c r="Z2423" s="41">
        <v>2413</v>
      </c>
      <c r="AA2423" s="58" t="str">
        <f t="shared" si="1549"/>
        <v/>
      </c>
      <c r="AC2423" s="41" t="str">
        <f t="shared" si="1537"/>
        <v/>
      </c>
      <c r="AE2423" s="41" t="str">
        <f t="shared" si="1550"/>
        <v/>
      </c>
      <c r="AJ2423" s="154" t="str">
        <f t="shared" si="1551"/>
        <v/>
      </c>
      <c r="AL2423" s="120" t="str">
        <f t="shared" si="1552"/>
        <v/>
      </c>
      <c r="AM2423" s="104" t="str">
        <f t="shared" si="1553"/>
        <v/>
      </c>
      <c r="AN2423" s="104" t="str">
        <f t="shared" si="1554"/>
        <v/>
      </c>
      <c r="AO2423" s="104" t="str">
        <f t="shared" si="1538"/>
        <v/>
      </c>
      <c r="AP2423" s="104" t="str">
        <f t="shared" si="1539"/>
        <v/>
      </c>
      <c r="AQ2423" s="121" t="str">
        <f t="shared" si="1555"/>
        <v/>
      </c>
      <c r="AS2423" s="88" t="str">
        <f t="shared" si="1540"/>
        <v/>
      </c>
      <c r="AT2423" s="68" t="str">
        <f t="shared" si="1556"/>
        <v/>
      </c>
      <c r="AU2423" s="68" t="str">
        <f t="shared" si="1557"/>
        <v/>
      </c>
      <c r="AV2423" s="68" t="str">
        <f t="shared" si="1558"/>
        <v/>
      </c>
      <c r="AW2423" s="88" t="str">
        <f t="shared" si="1541"/>
        <v/>
      </c>
      <c r="AZ2423" s="88" t="str">
        <f t="shared" si="1542"/>
        <v/>
      </c>
      <c r="BA2423" s="68" t="str">
        <f t="shared" si="1543"/>
        <v/>
      </c>
      <c r="BB2423" s="68" t="str">
        <f t="shared" si="1544"/>
        <v/>
      </c>
      <c r="BC2423" s="68" t="str">
        <f t="shared" si="1545"/>
        <v/>
      </c>
      <c r="BD2423" s="69" t="str">
        <f t="shared" si="1546"/>
        <v/>
      </c>
      <c r="BE2423" s="69" t="str">
        <f t="shared" si="1559"/>
        <v/>
      </c>
      <c r="BT2423" s="138" t="str">
        <f t="shared" ca="1" si="1560"/>
        <v/>
      </c>
      <c r="BU2423" s="139" t="str">
        <f t="shared" ca="1" si="1561"/>
        <v/>
      </c>
      <c r="BW2423" s="138" t="str">
        <f t="shared" si="1562"/>
        <v/>
      </c>
      <c r="BX2423" s="104" t="str">
        <f t="shared" si="1563"/>
        <v/>
      </c>
      <c r="BY2423" s="139" t="str">
        <f t="shared" si="1564"/>
        <v/>
      </c>
      <c r="CA2423" s="138" t="str">
        <f t="shared" si="1565"/>
        <v/>
      </c>
      <c r="CB2423" s="104" t="str">
        <f t="shared" si="1566"/>
        <v/>
      </c>
      <c r="CC2423" s="139" t="str">
        <f t="shared" si="1567"/>
        <v/>
      </c>
      <c r="CE2423" s="162" t="str">
        <f t="shared" si="1568"/>
        <v/>
      </c>
      <c r="CF2423" s="163" t="str">
        <f t="shared" si="1569"/>
        <v/>
      </c>
      <c r="CG2423" s="164" t="str">
        <f t="shared" si="1570"/>
        <v/>
      </c>
      <c r="CI2423" s="162" t="str">
        <f t="shared" si="1571"/>
        <v/>
      </c>
      <c r="CJ2423" s="163" t="str">
        <f t="shared" si="1574"/>
        <v/>
      </c>
      <c r="CK2423" s="164" t="str">
        <f t="shared" si="1575"/>
        <v/>
      </c>
      <c r="CM2423" s="169" t="str">
        <f t="shared" si="1572"/>
        <v/>
      </c>
      <c r="CN2423" s="139" t="str">
        <f t="shared" si="1573"/>
        <v/>
      </c>
      <c r="CP2423" s="41" t="str">
        <f>IF($CM2423="", "", COUNTIF($CM$11:$CM$3035, "&lt;"&amp;$CM2423)+1+COUNTIF($CM$11:$CM2423, $CM2423)-1)</f>
        <v/>
      </c>
    </row>
    <row r="2424" spans="1:94" x14ac:dyDescent="0.25">
      <c r="A2424" s="40"/>
      <c r="B2424" s="82" t="str">
        <f>IF($I2424="", "", IFERROR(INDEX('Job Database'!$AE$11:$AE$3035, MATCH($I2424, 'Job Database'!$X$11:$X$3035, 0)), ""))</f>
        <v/>
      </c>
      <c r="C2424" s="69" t="str">
        <f>IF($I2424="", "", IF(COUNTIF('Job Database'!$X$11:$X$3035, $I2424)=0, $AC$5, $AC$4))</f>
        <v/>
      </c>
      <c r="D2424" s="40"/>
      <c r="E2424" s="85" t="str">
        <f>IF($I2424="", "", IF(IFERROR(INDEX('Job Database'!$M$11:$M$3035, MATCH($I2424, 'Job Database'!$X$11:$X$3035, 0)), "")="", "", IFERROR(INDEX('Job Database'!$M$11:$M$3035, MATCH($I2424, 'Job Database'!$X$11:$X$3035, 0)), "")))</f>
        <v/>
      </c>
      <c r="F2424" s="40"/>
      <c r="G2424" s="88" t="str">
        <f t="shared" si="1547"/>
        <v/>
      </c>
      <c r="H2424" s="40"/>
      <c r="I2424" s="24"/>
      <c r="J2424" s="34"/>
      <c r="K2424" s="106"/>
      <c r="L2424" s="79"/>
      <c r="M2424" s="34"/>
      <c r="N2424" s="79"/>
      <c r="O2424" s="31"/>
      <c r="P2424" s="53"/>
      <c r="Q2424" s="40"/>
      <c r="S2424" s="41" t="str">
        <f t="shared" si="1535"/>
        <v/>
      </c>
      <c r="T2424" s="41" t="str">
        <f t="shared" si="1536"/>
        <v/>
      </c>
      <c r="U2424" s="41" t="str">
        <f t="shared" si="1548"/>
        <v/>
      </c>
      <c r="W2424" s="74" t="str">
        <f>IF('Job Database'!$X2424="", "", 'Job Database'!$X2424)</f>
        <v/>
      </c>
      <c r="Y2424" s="41" t="str">
        <f>IF($W2424="", "", IF(COUNTIF($I$11:$I$3035, $W2424)&gt;0, "", MAX($Y$10:$Y2423)+1))</f>
        <v/>
      </c>
      <c r="Z2424" s="41">
        <v>2414</v>
      </c>
      <c r="AA2424" s="58" t="str">
        <f t="shared" si="1549"/>
        <v/>
      </c>
      <c r="AC2424" s="41" t="str">
        <f t="shared" si="1537"/>
        <v/>
      </c>
      <c r="AE2424" s="41" t="str">
        <f t="shared" si="1550"/>
        <v/>
      </c>
      <c r="AJ2424" s="154" t="str">
        <f t="shared" si="1551"/>
        <v/>
      </c>
      <c r="AL2424" s="120" t="str">
        <f t="shared" si="1552"/>
        <v/>
      </c>
      <c r="AM2424" s="104" t="str">
        <f t="shared" si="1553"/>
        <v/>
      </c>
      <c r="AN2424" s="104" t="str">
        <f t="shared" si="1554"/>
        <v/>
      </c>
      <c r="AO2424" s="104" t="str">
        <f t="shared" si="1538"/>
        <v/>
      </c>
      <c r="AP2424" s="104" t="str">
        <f t="shared" si="1539"/>
        <v/>
      </c>
      <c r="AQ2424" s="121" t="str">
        <f t="shared" si="1555"/>
        <v/>
      </c>
      <c r="AS2424" s="88" t="str">
        <f t="shared" si="1540"/>
        <v/>
      </c>
      <c r="AT2424" s="68" t="str">
        <f t="shared" si="1556"/>
        <v/>
      </c>
      <c r="AU2424" s="68" t="str">
        <f t="shared" si="1557"/>
        <v/>
      </c>
      <c r="AV2424" s="68" t="str">
        <f t="shared" si="1558"/>
        <v/>
      </c>
      <c r="AW2424" s="88" t="str">
        <f t="shared" si="1541"/>
        <v/>
      </c>
      <c r="AZ2424" s="88" t="str">
        <f t="shared" si="1542"/>
        <v/>
      </c>
      <c r="BA2424" s="68" t="str">
        <f t="shared" si="1543"/>
        <v/>
      </c>
      <c r="BB2424" s="68" t="str">
        <f t="shared" si="1544"/>
        <v/>
      </c>
      <c r="BC2424" s="68" t="str">
        <f t="shared" si="1545"/>
        <v/>
      </c>
      <c r="BD2424" s="69" t="str">
        <f t="shared" si="1546"/>
        <v/>
      </c>
      <c r="BE2424" s="69" t="str">
        <f t="shared" si="1559"/>
        <v/>
      </c>
      <c r="BT2424" s="138" t="str">
        <f t="shared" ca="1" si="1560"/>
        <v/>
      </c>
      <c r="BU2424" s="139" t="str">
        <f t="shared" ca="1" si="1561"/>
        <v/>
      </c>
      <c r="BW2424" s="138" t="str">
        <f t="shared" si="1562"/>
        <v/>
      </c>
      <c r="BX2424" s="104" t="str">
        <f t="shared" si="1563"/>
        <v/>
      </c>
      <c r="BY2424" s="139" t="str">
        <f t="shared" si="1564"/>
        <v/>
      </c>
      <c r="CA2424" s="138" t="str">
        <f t="shared" si="1565"/>
        <v/>
      </c>
      <c r="CB2424" s="104" t="str">
        <f t="shared" si="1566"/>
        <v/>
      </c>
      <c r="CC2424" s="139" t="str">
        <f t="shared" si="1567"/>
        <v/>
      </c>
      <c r="CE2424" s="162" t="str">
        <f t="shared" si="1568"/>
        <v/>
      </c>
      <c r="CF2424" s="163" t="str">
        <f t="shared" si="1569"/>
        <v/>
      </c>
      <c r="CG2424" s="164" t="str">
        <f t="shared" si="1570"/>
        <v/>
      </c>
      <c r="CI2424" s="162" t="str">
        <f t="shared" si="1571"/>
        <v/>
      </c>
      <c r="CJ2424" s="163" t="str">
        <f t="shared" si="1574"/>
        <v/>
      </c>
      <c r="CK2424" s="164" t="str">
        <f t="shared" si="1575"/>
        <v/>
      </c>
      <c r="CM2424" s="169" t="str">
        <f t="shared" si="1572"/>
        <v/>
      </c>
      <c r="CN2424" s="139" t="str">
        <f t="shared" si="1573"/>
        <v/>
      </c>
      <c r="CP2424" s="41" t="str">
        <f>IF($CM2424="", "", COUNTIF($CM$11:$CM$3035, "&lt;"&amp;$CM2424)+1+COUNTIF($CM$11:$CM2424, $CM2424)-1)</f>
        <v/>
      </c>
    </row>
    <row r="2425" spans="1:94" x14ac:dyDescent="0.25">
      <c r="A2425" s="40"/>
      <c r="B2425" s="82" t="str">
        <f>IF($I2425="", "", IFERROR(INDEX('Job Database'!$AE$11:$AE$3035, MATCH($I2425, 'Job Database'!$X$11:$X$3035, 0)), ""))</f>
        <v/>
      </c>
      <c r="C2425" s="69" t="str">
        <f>IF($I2425="", "", IF(COUNTIF('Job Database'!$X$11:$X$3035, $I2425)=0, $AC$5, $AC$4))</f>
        <v/>
      </c>
      <c r="D2425" s="40"/>
      <c r="E2425" s="85" t="str">
        <f>IF($I2425="", "", IF(IFERROR(INDEX('Job Database'!$M$11:$M$3035, MATCH($I2425, 'Job Database'!$X$11:$X$3035, 0)), "")="", "", IFERROR(INDEX('Job Database'!$M$11:$M$3035, MATCH($I2425, 'Job Database'!$X$11:$X$3035, 0)), "")))</f>
        <v/>
      </c>
      <c r="F2425" s="40"/>
      <c r="G2425" s="88" t="str">
        <f t="shared" si="1547"/>
        <v/>
      </c>
      <c r="H2425" s="40"/>
      <c r="I2425" s="24"/>
      <c r="J2425" s="34"/>
      <c r="K2425" s="106"/>
      <c r="L2425" s="79"/>
      <c r="M2425" s="34"/>
      <c r="N2425" s="79"/>
      <c r="O2425" s="31"/>
      <c r="P2425" s="53"/>
      <c r="Q2425" s="40"/>
      <c r="S2425" s="41" t="str">
        <f t="shared" si="1535"/>
        <v/>
      </c>
      <c r="T2425" s="41" t="str">
        <f t="shared" si="1536"/>
        <v/>
      </c>
      <c r="U2425" s="41" t="str">
        <f t="shared" si="1548"/>
        <v/>
      </c>
      <c r="W2425" s="74" t="str">
        <f>IF('Job Database'!$X2425="", "", 'Job Database'!$X2425)</f>
        <v/>
      </c>
      <c r="Y2425" s="41" t="str">
        <f>IF($W2425="", "", IF(COUNTIF($I$11:$I$3035, $W2425)&gt;0, "", MAX($Y$10:$Y2424)+1))</f>
        <v/>
      </c>
      <c r="Z2425" s="41">
        <v>2415</v>
      </c>
      <c r="AA2425" s="58" t="str">
        <f t="shared" si="1549"/>
        <v/>
      </c>
      <c r="AC2425" s="41" t="str">
        <f t="shared" si="1537"/>
        <v/>
      </c>
      <c r="AE2425" s="41" t="str">
        <f t="shared" si="1550"/>
        <v/>
      </c>
      <c r="AJ2425" s="154" t="str">
        <f t="shared" si="1551"/>
        <v/>
      </c>
      <c r="AL2425" s="120" t="str">
        <f t="shared" si="1552"/>
        <v/>
      </c>
      <c r="AM2425" s="104" t="str">
        <f t="shared" si="1553"/>
        <v/>
      </c>
      <c r="AN2425" s="104" t="str">
        <f t="shared" si="1554"/>
        <v/>
      </c>
      <c r="AO2425" s="104" t="str">
        <f t="shared" si="1538"/>
        <v/>
      </c>
      <c r="AP2425" s="104" t="str">
        <f t="shared" si="1539"/>
        <v/>
      </c>
      <c r="AQ2425" s="121" t="str">
        <f t="shared" si="1555"/>
        <v/>
      </c>
      <c r="AS2425" s="88" t="str">
        <f t="shared" si="1540"/>
        <v/>
      </c>
      <c r="AT2425" s="68" t="str">
        <f t="shared" si="1556"/>
        <v/>
      </c>
      <c r="AU2425" s="68" t="str">
        <f t="shared" si="1557"/>
        <v/>
      </c>
      <c r="AV2425" s="68" t="str">
        <f t="shared" si="1558"/>
        <v/>
      </c>
      <c r="AW2425" s="88" t="str">
        <f t="shared" si="1541"/>
        <v/>
      </c>
      <c r="AZ2425" s="88" t="str">
        <f t="shared" si="1542"/>
        <v/>
      </c>
      <c r="BA2425" s="68" t="str">
        <f t="shared" si="1543"/>
        <v/>
      </c>
      <c r="BB2425" s="68" t="str">
        <f t="shared" si="1544"/>
        <v/>
      </c>
      <c r="BC2425" s="68" t="str">
        <f t="shared" si="1545"/>
        <v/>
      </c>
      <c r="BD2425" s="69" t="str">
        <f t="shared" si="1546"/>
        <v/>
      </c>
      <c r="BE2425" s="69" t="str">
        <f t="shared" si="1559"/>
        <v/>
      </c>
      <c r="BT2425" s="138" t="str">
        <f t="shared" ca="1" si="1560"/>
        <v/>
      </c>
      <c r="BU2425" s="139" t="str">
        <f t="shared" ca="1" si="1561"/>
        <v/>
      </c>
      <c r="BW2425" s="138" t="str">
        <f t="shared" si="1562"/>
        <v/>
      </c>
      <c r="BX2425" s="104" t="str">
        <f t="shared" si="1563"/>
        <v/>
      </c>
      <c r="BY2425" s="139" t="str">
        <f t="shared" si="1564"/>
        <v/>
      </c>
      <c r="CA2425" s="138" t="str">
        <f t="shared" si="1565"/>
        <v/>
      </c>
      <c r="CB2425" s="104" t="str">
        <f t="shared" si="1566"/>
        <v/>
      </c>
      <c r="CC2425" s="139" t="str">
        <f t="shared" si="1567"/>
        <v/>
      </c>
      <c r="CE2425" s="162" t="str">
        <f t="shared" si="1568"/>
        <v/>
      </c>
      <c r="CF2425" s="163" t="str">
        <f t="shared" si="1569"/>
        <v/>
      </c>
      <c r="CG2425" s="164" t="str">
        <f t="shared" si="1570"/>
        <v/>
      </c>
      <c r="CI2425" s="162" t="str">
        <f t="shared" si="1571"/>
        <v/>
      </c>
      <c r="CJ2425" s="163" t="str">
        <f t="shared" si="1574"/>
        <v/>
      </c>
      <c r="CK2425" s="164" t="str">
        <f t="shared" si="1575"/>
        <v/>
      </c>
      <c r="CM2425" s="169" t="str">
        <f t="shared" si="1572"/>
        <v/>
      </c>
      <c r="CN2425" s="139" t="str">
        <f t="shared" si="1573"/>
        <v/>
      </c>
      <c r="CP2425" s="41" t="str">
        <f>IF($CM2425="", "", COUNTIF($CM$11:$CM$3035, "&lt;"&amp;$CM2425)+1+COUNTIF($CM$11:$CM2425, $CM2425)-1)</f>
        <v/>
      </c>
    </row>
    <row r="2426" spans="1:94" x14ac:dyDescent="0.25">
      <c r="A2426" s="40"/>
      <c r="B2426" s="82" t="str">
        <f>IF($I2426="", "", IFERROR(INDEX('Job Database'!$AE$11:$AE$3035, MATCH($I2426, 'Job Database'!$X$11:$X$3035, 0)), ""))</f>
        <v/>
      </c>
      <c r="C2426" s="69" t="str">
        <f>IF($I2426="", "", IF(COUNTIF('Job Database'!$X$11:$X$3035, $I2426)=0, $AC$5, $AC$4))</f>
        <v/>
      </c>
      <c r="D2426" s="40"/>
      <c r="E2426" s="85" t="str">
        <f>IF($I2426="", "", IF(IFERROR(INDEX('Job Database'!$M$11:$M$3035, MATCH($I2426, 'Job Database'!$X$11:$X$3035, 0)), "")="", "", IFERROR(INDEX('Job Database'!$M$11:$M$3035, MATCH($I2426, 'Job Database'!$X$11:$X$3035, 0)), "")))</f>
        <v/>
      </c>
      <c r="F2426" s="40"/>
      <c r="G2426" s="88" t="str">
        <f t="shared" si="1547"/>
        <v/>
      </c>
      <c r="H2426" s="40"/>
      <c r="I2426" s="24"/>
      <c r="J2426" s="34"/>
      <c r="K2426" s="106"/>
      <c r="L2426" s="79"/>
      <c r="M2426" s="34"/>
      <c r="N2426" s="79"/>
      <c r="O2426" s="31"/>
      <c r="P2426" s="53"/>
      <c r="Q2426" s="40"/>
      <c r="S2426" s="41" t="str">
        <f t="shared" si="1535"/>
        <v/>
      </c>
      <c r="T2426" s="41" t="str">
        <f t="shared" si="1536"/>
        <v/>
      </c>
      <c r="U2426" s="41" t="str">
        <f t="shared" si="1548"/>
        <v/>
      </c>
      <c r="W2426" s="74" t="str">
        <f>IF('Job Database'!$X2426="", "", 'Job Database'!$X2426)</f>
        <v/>
      </c>
      <c r="Y2426" s="41" t="str">
        <f>IF($W2426="", "", IF(COUNTIF($I$11:$I$3035, $W2426)&gt;0, "", MAX($Y$10:$Y2425)+1))</f>
        <v/>
      </c>
      <c r="Z2426" s="41">
        <v>2416</v>
      </c>
      <c r="AA2426" s="58" t="str">
        <f t="shared" si="1549"/>
        <v/>
      </c>
      <c r="AC2426" s="41" t="str">
        <f t="shared" si="1537"/>
        <v/>
      </c>
      <c r="AE2426" s="41" t="str">
        <f t="shared" si="1550"/>
        <v/>
      </c>
      <c r="AJ2426" s="154" t="str">
        <f t="shared" si="1551"/>
        <v/>
      </c>
      <c r="AL2426" s="120" t="str">
        <f t="shared" si="1552"/>
        <v/>
      </c>
      <c r="AM2426" s="104" t="str">
        <f t="shared" si="1553"/>
        <v/>
      </c>
      <c r="AN2426" s="104" t="str">
        <f t="shared" si="1554"/>
        <v/>
      </c>
      <c r="AO2426" s="104" t="str">
        <f t="shared" si="1538"/>
        <v/>
      </c>
      <c r="AP2426" s="104" t="str">
        <f t="shared" si="1539"/>
        <v/>
      </c>
      <c r="AQ2426" s="121" t="str">
        <f t="shared" si="1555"/>
        <v/>
      </c>
      <c r="AS2426" s="88" t="str">
        <f t="shared" si="1540"/>
        <v/>
      </c>
      <c r="AT2426" s="68" t="str">
        <f t="shared" si="1556"/>
        <v/>
      </c>
      <c r="AU2426" s="68" t="str">
        <f t="shared" si="1557"/>
        <v/>
      </c>
      <c r="AV2426" s="68" t="str">
        <f t="shared" si="1558"/>
        <v/>
      </c>
      <c r="AW2426" s="88" t="str">
        <f t="shared" si="1541"/>
        <v/>
      </c>
      <c r="AZ2426" s="88" t="str">
        <f t="shared" si="1542"/>
        <v/>
      </c>
      <c r="BA2426" s="68" t="str">
        <f t="shared" si="1543"/>
        <v/>
      </c>
      <c r="BB2426" s="68" t="str">
        <f t="shared" si="1544"/>
        <v/>
      </c>
      <c r="BC2426" s="68" t="str">
        <f t="shared" si="1545"/>
        <v/>
      </c>
      <c r="BD2426" s="69" t="str">
        <f t="shared" si="1546"/>
        <v/>
      </c>
      <c r="BE2426" s="69" t="str">
        <f t="shared" si="1559"/>
        <v/>
      </c>
      <c r="BT2426" s="138" t="str">
        <f t="shared" ca="1" si="1560"/>
        <v/>
      </c>
      <c r="BU2426" s="139" t="str">
        <f t="shared" ca="1" si="1561"/>
        <v/>
      </c>
      <c r="BW2426" s="138" t="str">
        <f t="shared" si="1562"/>
        <v/>
      </c>
      <c r="BX2426" s="104" t="str">
        <f t="shared" si="1563"/>
        <v/>
      </c>
      <c r="BY2426" s="139" t="str">
        <f t="shared" si="1564"/>
        <v/>
      </c>
      <c r="CA2426" s="138" t="str">
        <f t="shared" si="1565"/>
        <v/>
      </c>
      <c r="CB2426" s="104" t="str">
        <f t="shared" si="1566"/>
        <v/>
      </c>
      <c r="CC2426" s="139" t="str">
        <f t="shared" si="1567"/>
        <v/>
      </c>
      <c r="CE2426" s="162" t="str">
        <f t="shared" si="1568"/>
        <v/>
      </c>
      <c r="CF2426" s="163" t="str">
        <f t="shared" si="1569"/>
        <v/>
      </c>
      <c r="CG2426" s="164" t="str">
        <f t="shared" si="1570"/>
        <v/>
      </c>
      <c r="CI2426" s="162" t="str">
        <f t="shared" si="1571"/>
        <v/>
      </c>
      <c r="CJ2426" s="163" t="str">
        <f t="shared" si="1574"/>
        <v/>
      </c>
      <c r="CK2426" s="164" t="str">
        <f t="shared" si="1575"/>
        <v/>
      </c>
      <c r="CM2426" s="169" t="str">
        <f t="shared" si="1572"/>
        <v/>
      </c>
      <c r="CN2426" s="139" t="str">
        <f t="shared" si="1573"/>
        <v/>
      </c>
      <c r="CP2426" s="41" t="str">
        <f>IF($CM2426="", "", COUNTIF($CM$11:$CM$3035, "&lt;"&amp;$CM2426)+1+COUNTIF($CM$11:$CM2426, $CM2426)-1)</f>
        <v/>
      </c>
    </row>
    <row r="2427" spans="1:94" x14ac:dyDescent="0.25">
      <c r="A2427" s="40"/>
      <c r="B2427" s="82" t="str">
        <f>IF($I2427="", "", IFERROR(INDEX('Job Database'!$AE$11:$AE$3035, MATCH($I2427, 'Job Database'!$X$11:$X$3035, 0)), ""))</f>
        <v/>
      </c>
      <c r="C2427" s="69" t="str">
        <f>IF($I2427="", "", IF(COUNTIF('Job Database'!$X$11:$X$3035, $I2427)=0, $AC$5, $AC$4))</f>
        <v/>
      </c>
      <c r="D2427" s="40"/>
      <c r="E2427" s="85" t="str">
        <f>IF($I2427="", "", IF(IFERROR(INDEX('Job Database'!$M$11:$M$3035, MATCH($I2427, 'Job Database'!$X$11:$X$3035, 0)), "")="", "", IFERROR(INDEX('Job Database'!$M$11:$M$3035, MATCH($I2427, 'Job Database'!$X$11:$X$3035, 0)), "")))</f>
        <v/>
      </c>
      <c r="F2427" s="40"/>
      <c r="G2427" s="88" t="str">
        <f t="shared" si="1547"/>
        <v/>
      </c>
      <c r="H2427" s="40"/>
      <c r="I2427" s="24"/>
      <c r="J2427" s="34"/>
      <c r="K2427" s="106"/>
      <c r="L2427" s="79"/>
      <c r="M2427" s="34"/>
      <c r="N2427" s="79"/>
      <c r="O2427" s="31"/>
      <c r="P2427" s="53"/>
      <c r="Q2427" s="40"/>
      <c r="S2427" s="41" t="str">
        <f t="shared" si="1535"/>
        <v/>
      </c>
      <c r="T2427" s="41" t="str">
        <f t="shared" si="1536"/>
        <v/>
      </c>
      <c r="U2427" s="41" t="str">
        <f t="shared" si="1548"/>
        <v/>
      </c>
      <c r="W2427" s="74" t="str">
        <f>IF('Job Database'!$X2427="", "", 'Job Database'!$X2427)</f>
        <v/>
      </c>
      <c r="Y2427" s="41" t="str">
        <f>IF($W2427="", "", IF(COUNTIF($I$11:$I$3035, $W2427)&gt;0, "", MAX($Y$10:$Y2426)+1))</f>
        <v/>
      </c>
      <c r="Z2427" s="41">
        <v>2417</v>
      </c>
      <c r="AA2427" s="58" t="str">
        <f t="shared" si="1549"/>
        <v/>
      </c>
      <c r="AC2427" s="41" t="str">
        <f t="shared" si="1537"/>
        <v/>
      </c>
      <c r="AE2427" s="41" t="str">
        <f t="shared" si="1550"/>
        <v/>
      </c>
      <c r="AJ2427" s="154" t="str">
        <f t="shared" si="1551"/>
        <v/>
      </c>
      <c r="AL2427" s="120" t="str">
        <f t="shared" si="1552"/>
        <v/>
      </c>
      <c r="AM2427" s="104" t="str">
        <f t="shared" si="1553"/>
        <v/>
      </c>
      <c r="AN2427" s="104" t="str">
        <f t="shared" si="1554"/>
        <v/>
      </c>
      <c r="AO2427" s="104" t="str">
        <f t="shared" si="1538"/>
        <v/>
      </c>
      <c r="AP2427" s="104" t="str">
        <f t="shared" si="1539"/>
        <v/>
      </c>
      <c r="AQ2427" s="121" t="str">
        <f t="shared" si="1555"/>
        <v/>
      </c>
      <c r="AS2427" s="88" t="str">
        <f t="shared" si="1540"/>
        <v/>
      </c>
      <c r="AT2427" s="68" t="str">
        <f t="shared" si="1556"/>
        <v/>
      </c>
      <c r="AU2427" s="68" t="str">
        <f t="shared" si="1557"/>
        <v/>
      </c>
      <c r="AV2427" s="68" t="str">
        <f t="shared" si="1558"/>
        <v/>
      </c>
      <c r="AW2427" s="88" t="str">
        <f t="shared" si="1541"/>
        <v/>
      </c>
      <c r="AZ2427" s="88" t="str">
        <f t="shared" si="1542"/>
        <v/>
      </c>
      <c r="BA2427" s="68" t="str">
        <f t="shared" si="1543"/>
        <v/>
      </c>
      <c r="BB2427" s="68" t="str">
        <f t="shared" si="1544"/>
        <v/>
      </c>
      <c r="BC2427" s="68" t="str">
        <f t="shared" si="1545"/>
        <v/>
      </c>
      <c r="BD2427" s="69" t="str">
        <f t="shared" si="1546"/>
        <v/>
      </c>
      <c r="BE2427" s="69" t="str">
        <f t="shared" si="1559"/>
        <v/>
      </c>
      <c r="BT2427" s="138" t="str">
        <f t="shared" ca="1" si="1560"/>
        <v/>
      </c>
      <c r="BU2427" s="139" t="str">
        <f t="shared" ca="1" si="1561"/>
        <v/>
      </c>
      <c r="BW2427" s="138" t="str">
        <f t="shared" si="1562"/>
        <v/>
      </c>
      <c r="BX2427" s="104" t="str">
        <f t="shared" si="1563"/>
        <v/>
      </c>
      <c r="BY2427" s="139" t="str">
        <f t="shared" si="1564"/>
        <v/>
      </c>
      <c r="CA2427" s="138" t="str">
        <f t="shared" si="1565"/>
        <v/>
      </c>
      <c r="CB2427" s="104" t="str">
        <f t="shared" si="1566"/>
        <v/>
      </c>
      <c r="CC2427" s="139" t="str">
        <f t="shared" si="1567"/>
        <v/>
      </c>
      <c r="CE2427" s="162" t="str">
        <f t="shared" si="1568"/>
        <v/>
      </c>
      <c r="CF2427" s="163" t="str">
        <f t="shared" si="1569"/>
        <v/>
      </c>
      <c r="CG2427" s="164" t="str">
        <f t="shared" si="1570"/>
        <v/>
      </c>
      <c r="CI2427" s="162" t="str">
        <f t="shared" si="1571"/>
        <v/>
      </c>
      <c r="CJ2427" s="163" t="str">
        <f t="shared" si="1574"/>
        <v/>
      </c>
      <c r="CK2427" s="164" t="str">
        <f t="shared" si="1575"/>
        <v/>
      </c>
      <c r="CM2427" s="169" t="str">
        <f t="shared" si="1572"/>
        <v/>
      </c>
      <c r="CN2427" s="139" t="str">
        <f t="shared" si="1573"/>
        <v/>
      </c>
      <c r="CP2427" s="41" t="str">
        <f>IF($CM2427="", "", COUNTIF($CM$11:$CM$3035, "&lt;"&amp;$CM2427)+1+COUNTIF($CM$11:$CM2427, $CM2427)-1)</f>
        <v/>
      </c>
    </row>
    <row r="2428" spans="1:94" x14ac:dyDescent="0.25">
      <c r="A2428" s="40"/>
      <c r="B2428" s="82" t="str">
        <f>IF($I2428="", "", IFERROR(INDEX('Job Database'!$AE$11:$AE$3035, MATCH($I2428, 'Job Database'!$X$11:$X$3035, 0)), ""))</f>
        <v/>
      </c>
      <c r="C2428" s="69" t="str">
        <f>IF($I2428="", "", IF(COUNTIF('Job Database'!$X$11:$X$3035, $I2428)=0, $AC$5, $AC$4))</f>
        <v/>
      </c>
      <c r="D2428" s="40"/>
      <c r="E2428" s="85" t="str">
        <f>IF($I2428="", "", IF(IFERROR(INDEX('Job Database'!$M$11:$M$3035, MATCH($I2428, 'Job Database'!$X$11:$X$3035, 0)), "")="", "", IFERROR(INDEX('Job Database'!$M$11:$M$3035, MATCH($I2428, 'Job Database'!$X$11:$X$3035, 0)), "")))</f>
        <v/>
      </c>
      <c r="F2428" s="40"/>
      <c r="G2428" s="88" t="str">
        <f t="shared" si="1547"/>
        <v/>
      </c>
      <c r="H2428" s="40"/>
      <c r="I2428" s="24"/>
      <c r="J2428" s="34"/>
      <c r="K2428" s="106"/>
      <c r="L2428" s="79"/>
      <c r="M2428" s="34"/>
      <c r="N2428" s="79"/>
      <c r="O2428" s="31"/>
      <c r="P2428" s="53"/>
      <c r="Q2428" s="40"/>
      <c r="S2428" s="41" t="str">
        <f t="shared" si="1535"/>
        <v/>
      </c>
      <c r="T2428" s="41" t="str">
        <f t="shared" si="1536"/>
        <v/>
      </c>
      <c r="U2428" s="41" t="str">
        <f t="shared" si="1548"/>
        <v/>
      </c>
      <c r="W2428" s="74" t="str">
        <f>IF('Job Database'!$X2428="", "", 'Job Database'!$X2428)</f>
        <v/>
      </c>
      <c r="Y2428" s="41" t="str">
        <f>IF($W2428="", "", IF(COUNTIF($I$11:$I$3035, $W2428)&gt;0, "", MAX($Y$10:$Y2427)+1))</f>
        <v/>
      </c>
      <c r="Z2428" s="41">
        <v>2418</v>
      </c>
      <c r="AA2428" s="58" t="str">
        <f t="shared" si="1549"/>
        <v/>
      </c>
      <c r="AC2428" s="41" t="str">
        <f t="shared" si="1537"/>
        <v/>
      </c>
      <c r="AE2428" s="41" t="str">
        <f t="shared" si="1550"/>
        <v/>
      </c>
      <c r="AJ2428" s="154" t="str">
        <f t="shared" si="1551"/>
        <v/>
      </c>
      <c r="AL2428" s="120" t="str">
        <f t="shared" si="1552"/>
        <v/>
      </c>
      <c r="AM2428" s="104" t="str">
        <f t="shared" si="1553"/>
        <v/>
      </c>
      <c r="AN2428" s="104" t="str">
        <f t="shared" si="1554"/>
        <v/>
      </c>
      <c r="AO2428" s="104" t="str">
        <f t="shared" si="1538"/>
        <v/>
      </c>
      <c r="AP2428" s="104" t="str">
        <f t="shared" si="1539"/>
        <v/>
      </c>
      <c r="AQ2428" s="121" t="str">
        <f t="shared" si="1555"/>
        <v/>
      </c>
      <c r="AS2428" s="88" t="str">
        <f t="shared" si="1540"/>
        <v/>
      </c>
      <c r="AT2428" s="68" t="str">
        <f t="shared" si="1556"/>
        <v/>
      </c>
      <c r="AU2428" s="68" t="str">
        <f t="shared" si="1557"/>
        <v/>
      </c>
      <c r="AV2428" s="68" t="str">
        <f t="shared" si="1558"/>
        <v/>
      </c>
      <c r="AW2428" s="88" t="str">
        <f t="shared" si="1541"/>
        <v/>
      </c>
      <c r="AZ2428" s="88" t="str">
        <f t="shared" si="1542"/>
        <v/>
      </c>
      <c r="BA2428" s="68" t="str">
        <f t="shared" si="1543"/>
        <v/>
      </c>
      <c r="BB2428" s="68" t="str">
        <f t="shared" si="1544"/>
        <v/>
      </c>
      <c r="BC2428" s="68" t="str">
        <f t="shared" si="1545"/>
        <v/>
      </c>
      <c r="BD2428" s="69" t="str">
        <f t="shared" si="1546"/>
        <v/>
      </c>
      <c r="BE2428" s="69" t="str">
        <f t="shared" si="1559"/>
        <v/>
      </c>
      <c r="BT2428" s="138" t="str">
        <f t="shared" ca="1" si="1560"/>
        <v/>
      </c>
      <c r="BU2428" s="139" t="str">
        <f t="shared" ca="1" si="1561"/>
        <v/>
      </c>
      <c r="BW2428" s="138" t="str">
        <f t="shared" si="1562"/>
        <v/>
      </c>
      <c r="BX2428" s="104" t="str">
        <f t="shared" si="1563"/>
        <v/>
      </c>
      <c r="BY2428" s="139" t="str">
        <f t="shared" si="1564"/>
        <v/>
      </c>
      <c r="CA2428" s="138" t="str">
        <f t="shared" si="1565"/>
        <v/>
      </c>
      <c r="CB2428" s="104" t="str">
        <f t="shared" si="1566"/>
        <v/>
      </c>
      <c r="CC2428" s="139" t="str">
        <f t="shared" si="1567"/>
        <v/>
      </c>
      <c r="CE2428" s="162" t="str">
        <f t="shared" si="1568"/>
        <v/>
      </c>
      <c r="CF2428" s="163" t="str">
        <f t="shared" si="1569"/>
        <v/>
      </c>
      <c r="CG2428" s="164" t="str">
        <f t="shared" si="1570"/>
        <v/>
      </c>
      <c r="CI2428" s="162" t="str">
        <f t="shared" si="1571"/>
        <v/>
      </c>
      <c r="CJ2428" s="163" t="str">
        <f t="shared" si="1574"/>
        <v/>
      </c>
      <c r="CK2428" s="164" t="str">
        <f t="shared" si="1575"/>
        <v/>
      </c>
      <c r="CM2428" s="169" t="str">
        <f t="shared" si="1572"/>
        <v/>
      </c>
      <c r="CN2428" s="139" t="str">
        <f t="shared" si="1573"/>
        <v/>
      </c>
      <c r="CP2428" s="41" t="str">
        <f>IF($CM2428="", "", COUNTIF($CM$11:$CM$3035, "&lt;"&amp;$CM2428)+1+COUNTIF($CM$11:$CM2428, $CM2428)-1)</f>
        <v/>
      </c>
    </row>
    <row r="2429" spans="1:94" x14ac:dyDescent="0.25">
      <c r="A2429" s="40"/>
      <c r="B2429" s="82" t="str">
        <f>IF($I2429="", "", IFERROR(INDEX('Job Database'!$AE$11:$AE$3035, MATCH($I2429, 'Job Database'!$X$11:$X$3035, 0)), ""))</f>
        <v/>
      </c>
      <c r="C2429" s="69" t="str">
        <f>IF($I2429="", "", IF(COUNTIF('Job Database'!$X$11:$X$3035, $I2429)=0, $AC$5, $AC$4))</f>
        <v/>
      </c>
      <c r="D2429" s="40"/>
      <c r="E2429" s="85" t="str">
        <f>IF($I2429="", "", IF(IFERROR(INDEX('Job Database'!$M$11:$M$3035, MATCH($I2429, 'Job Database'!$X$11:$X$3035, 0)), "")="", "", IFERROR(INDEX('Job Database'!$M$11:$M$3035, MATCH($I2429, 'Job Database'!$X$11:$X$3035, 0)), "")))</f>
        <v/>
      </c>
      <c r="F2429" s="40"/>
      <c r="G2429" s="88" t="str">
        <f t="shared" si="1547"/>
        <v/>
      </c>
      <c r="H2429" s="40"/>
      <c r="I2429" s="24"/>
      <c r="J2429" s="34"/>
      <c r="K2429" s="106"/>
      <c r="L2429" s="79"/>
      <c r="M2429" s="34"/>
      <c r="N2429" s="79"/>
      <c r="O2429" s="31"/>
      <c r="P2429" s="53"/>
      <c r="Q2429" s="40"/>
      <c r="S2429" s="41" t="str">
        <f t="shared" si="1535"/>
        <v/>
      </c>
      <c r="T2429" s="41" t="str">
        <f t="shared" si="1536"/>
        <v/>
      </c>
      <c r="U2429" s="41" t="str">
        <f t="shared" si="1548"/>
        <v/>
      </c>
      <c r="W2429" s="74" t="str">
        <f>IF('Job Database'!$X2429="", "", 'Job Database'!$X2429)</f>
        <v/>
      </c>
      <c r="Y2429" s="41" t="str">
        <f>IF($W2429="", "", IF(COUNTIF($I$11:$I$3035, $W2429)&gt;0, "", MAX($Y$10:$Y2428)+1))</f>
        <v/>
      </c>
      <c r="Z2429" s="41">
        <v>2419</v>
      </c>
      <c r="AA2429" s="58" t="str">
        <f t="shared" si="1549"/>
        <v/>
      </c>
      <c r="AC2429" s="41" t="str">
        <f t="shared" si="1537"/>
        <v/>
      </c>
      <c r="AE2429" s="41" t="str">
        <f t="shared" si="1550"/>
        <v/>
      </c>
      <c r="AJ2429" s="154" t="str">
        <f t="shared" si="1551"/>
        <v/>
      </c>
      <c r="AL2429" s="120" t="str">
        <f t="shared" si="1552"/>
        <v/>
      </c>
      <c r="AM2429" s="104" t="str">
        <f t="shared" si="1553"/>
        <v/>
      </c>
      <c r="AN2429" s="104" t="str">
        <f t="shared" si="1554"/>
        <v/>
      </c>
      <c r="AO2429" s="104" t="str">
        <f t="shared" si="1538"/>
        <v/>
      </c>
      <c r="AP2429" s="104" t="str">
        <f t="shared" si="1539"/>
        <v/>
      </c>
      <c r="AQ2429" s="121" t="str">
        <f t="shared" si="1555"/>
        <v/>
      </c>
      <c r="AS2429" s="88" t="str">
        <f t="shared" si="1540"/>
        <v/>
      </c>
      <c r="AT2429" s="68" t="str">
        <f t="shared" si="1556"/>
        <v/>
      </c>
      <c r="AU2429" s="68" t="str">
        <f t="shared" si="1557"/>
        <v/>
      </c>
      <c r="AV2429" s="68" t="str">
        <f t="shared" si="1558"/>
        <v/>
      </c>
      <c r="AW2429" s="88" t="str">
        <f t="shared" si="1541"/>
        <v/>
      </c>
      <c r="AZ2429" s="88" t="str">
        <f t="shared" si="1542"/>
        <v/>
      </c>
      <c r="BA2429" s="68" t="str">
        <f t="shared" si="1543"/>
        <v/>
      </c>
      <c r="BB2429" s="68" t="str">
        <f t="shared" si="1544"/>
        <v/>
      </c>
      <c r="BC2429" s="68" t="str">
        <f t="shared" si="1545"/>
        <v/>
      </c>
      <c r="BD2429" s="69" t="str">
        <f t="shared" si="1546"/>
        <v/>
      </c>
      <c r="BE2429" s="69" t="str">
        <f t="shared" si="1559"/>
        <v/>
      </c>
      <c r="BT2429" s="138" t="str">
        <f t="shared" ca="1" si="1560"/>
        <v/>
      </c>
      <c r="BU2429" s="139" t="str">
        <f t="shared" ca="1" si="1561"/>
        <v/>
      </c>
      <c r="BW2429" s="138" t="str">
        <f t="shared" si="1562"/>
        <v/>
      </c>
      <c r="BX2429" s="104" t="str">
        <f t="shared" si="1563"/>
        <v/>
      </c>
      <c r="BY2429" s="139" t="str">
        <f t="shared" si="1564"/>
        <v/>
      </c>
      <c r="CA2429" s="138" t="str">
        <f t="shared" si="1565"/>
        <v/>
      </c>
      <c r="CB2429" s="104" t="str">
        <f t="shared" si="1566"/>
        <v/>
      </c>
      <c r="CC2429" s="139" t="str">
        <f t="shared" si="1567"/>
        <v/>
      </c>
      <c r="CE2429" s="162" t="str">
        <f t="shared" si="1568"/>
        <v/>
      </c>
      <c r="CF2429" s="163" t="str">
        <f t="shared" si="1569"/>
        <v/>
      </c>
      <c r="CG2429" s="164" t="str">
        <f t="shared" si="1570"/>
        <v/>
      </c>
      <c r="CI2429" s="162" t="str">
        <f t="shared" si="1571"/>
        <v/>
      </c>
      <c r="CJ2429" s="163" t="str">
        <f t="shared" si="1574"/>
        <v/>
      </c>
      <c r="CK2429" s="164" t="str">
        <f t="shared" si="1575"/>
        <v/>
      </c>
      <c r="CM2429" s="169" t="str">
        <f t="shared" si="1572"/>
        <v/>
      </c>
      <c r="CN2429" s="139" t="str">
        <f t="shared" si="1573"/>
        <v/>
      </c>
      <c r="CP2429" s="41" t="str">
        <f>IF($CM2429="", "", COUNTIF($CM$11:$CM$3035, "&lt;"&amp;$CM2429)+1+COUNTIF($CM$11:$CM2429, $CM2429)-1)</f>
        <v/>
      </c>
    </row>
    <row r="2430" spans="1:94" x14ac:dyDescent="0.25">
      <c r="A2430" s="40"/>
      <c r="B2430" s="82" t="str">
        <f>IF($I2430="", "", IFERROR(INDEX('Job Database'!$AE$11:$AE$3035, MATCH($I2430, 'Job Database'!$X$11:$X$3035, 0)), ""))</f>
        <v/>
      </c>
      <c r="C2430" s="69" t="str">
        <f>IF($I2430="", "", IF(COUNTIF('Job Database'!$X$11:$X$3035, $I2430)=0, $AC$5, $AC$4))</f>
        <v/>
      </c>
      <c r="D2430" s="40"/>
      <c r="E2430" s="85" t="str">
        <f>IF($I2430="", "", IF(IFERROR(INDEX('Job Database'!$M$11:$M$3035, MATCH($I2430, 'Job Database'!$X$11:$X$3035, 0)), "")="", "", IFERROR(INDEX('Job Database'!$M$11:$M$3035, MATCH($I2430, 'Job Database'!$X$11:$X$3035, 0)), "")))</f>
        <v/>
      </c>
      <c r="F2430" s="40"/>
      <c r="G2430" s="88" t="str">
        <f t="shared" si="1547"/>
        <v/>
      </c>
      <c r="H2430" s="40"/>
      <c r="I2430" s="24"/>
      <c r="J2430" s="34"/>
      <c r="K2430" s="106"/>
      <c r="L2430" s="79"/>
      <c r="M2430" s="34"/>
      <c r="N2430" s="79"/>
      <c r="O2430" s="31"/>
      <c r="P2430" s="53"/>
      <c r="Q2430" s="40"/>
      <c r="S2430" s="41" t="str">
        <f t="shared" si="1535"/>
        <v/>
      </c>
      <c r="T2430" s="41" t="str">
        <f t="shared" si="1536"/>
        <v/>
      </c>
      <c r="U2430" s="41" t="str">
        <f t="shared" si="1548"/>
        <v/>
      </c>
      <c r="W2430" s="74" t="str">
        <f>IF('Job Database'!$X2430="", "", 'Job Database'!$X2430)</f>
        <v/>
      </c>
      <c r="Y2430" s="41" t="str">
        <f>IF($W2430="", "", IF(COUNTIF($I$11:$I$3035, $W2430)&gt;0, "", MAX($Y$10:$Y2429)+1))</f>
        <v/>
      </c>
      <c r="Z2430" s="41">
        <v>2420</v>
      </c>
      <c r="AA2430" s="58" t="str">
        <f t="shared" si="1549"/>
        <v/>
      </c>
      <c r="AC2430" s="41" t="str">
        <f t="shared" si="1537"/>
        <v/>
      </c>
      <c r="AE2430" s="41" t="str">
        <f t="shared" si="1550"/>
        <v/>
      </c>
      <c r="AJ2430" s="154" t="str">
        <f t="shared" si="1551"/>
        <v/>
      </c>
      <c r="AL2430" s="120" t="str">
        <f t="shared" si="1552"/>
        <v/>
      </c>
      <c r="AM2430" s="104" t="str">
        <f t="shared" si="1553"/>
        <v/>
      </c>
      <c r="AN2430" s="104" t="str">
        <f t="shared" si="1554"/>
        <v/>
      </c>
      <c r="AO2430" s="104" t="str">
        <f t="shared" si="1538"/>
        <v/>
      </c>
      <c r="AP2430" s="104" t="str">
        <f t="shared" si="1539"/>
        <v/>
      </c>
      <c r="AQ2430" s="121" t="str">
        <f t="shared" si="1555"/>
        <v/>
      </c>
      <c r="AS2430" s="88" t="str">
        <f t="shared" si="1540"/>
        <v/>
      </c>
      <c r="AT2430" s="68" t="str">
        <f t="shared" si="1556"/>
        <v/>
      </c>
      <c r="AU2430" s="68" t="str">
        <f t="shared" si="1557"/>
        <v/>
      </c>
      <c r="AV2430" s="68" t="str">
        <f t="shared" si="1558"/>
        <v/>
      </c>
      <c r="AW2430" s="88" t="str">
        <f t="shared" si="1541"/>
        <v/>
      </c>
      <c r="AZ2430" s="88" t="str">
        <f t="shared" si="1542"/>
        <v/>
      </c>
      <c r="BA2430" s="68" t="str">
        <f t="shared" si="1543"/>
        <v/>
      </c>
      <c r="BB2430" s="68" t="str">
        <f t="shared" si="1544"/>
        <v/>
      </c>
      <c r="BC2430" s="68" t="str">
        <f t="shared" si="1545"/>
        <v/>
      </c>
      <c r="BD2430" s="69" t="str">
        <f t="shared" si="1546"/>
        <v/>
      </c>
      <c r="BE2430" s="69" t="str">
        <f t="shared" si="1559"/>
        <v/>
      </c>
      <c r="BT2430" s="138" t="str">
        <f t="shared" ca="1" si="1560"/>
        <v/>
      </c>
      <c r="BU2430" s="139" t="str">
        <f t="shared" ca="1" si="1561"/>
        <v/>
      </c>
      <c r="BW2430" s="138" t="str">
        <f t="shared" si="1562"/>
        <v/>
      </c>
      <c r="BX2430" s="104" t="str">
        <f t="shared" si="1563"/>
        <v/>
      </c>
      <c r="BY2430" s="139" t="str">
        <f t="shared" si="1564"/>
        <v/>
      </c>
      <c r="CA2430" s="138" t="str">
        <f t="shared" si="1565"/>
        <v/>
      </c>
      <c r="CB2430" s="104" t="str">
        <f t="shared" si="1566"/>
        <v/>
      </c>
      <c r="CC2430" s="139" t="str">
        <f t="shared" si="1567"/>
        <v/>
      </c>
      <c r="CE2430" s="162" t="str">
        <f t="shared" si="1568"/>
        <v/>
      </c>
      <c r="CF2430" s="163" t="str">
        <f t="shared" si="1569"/>
        <v/>
      </c>
      <c r="CG2430" s="164" t="str">
        <f t="shared" si="1570"/>
        <v/>
      </c>
      <c r="CI2430" s="162" t="str">
        <f t="shared" si="1571"/>
        <v/>
      </c>
      <c r="CJ2430" s="163" t="str">
        <f t="shared" si="1574"/>
        <v/>
      </c>
      <c r="CK2430" s="164" t="str">
        <f t="shared" si="1575"/>
        <v/>
      </c>
      <c r="CM2430" s="169" t="str">
        <f t="shared" si="1572"/>
        <v/>
      </c>
      <c r="CN2430" s="139" t="str">
        <f t="shared" si="1573"/>
        <v/>
      </c>
      <c r="CP2430" s="41" t="str">
        <f>IF($CM2430="", "", COUNTIF($CM$11:$CM$3035, "&lt;"&amp;$CM2430)+1+COUNTIF($CM$11:$CM2430, $CM2430)-1)</f>
        <v/>
      </c>
    </row>
    <row r="2431" spans="1:94" x14ac:dyDescent="0.25">
      <c r="A2431" s="40"/>
      <c r="B2431" s="82" t="str">
        <f>IF($I2431="", "", IFERROR(INDEX('Job Database'!$AE$11:$AE$3035, MATCH($I2431, 'Job Database'!$X$11:$X$3035, 0)), ""))</f>
        <v/>
      </c>
      <c r="C2431" s="69" t="str">
        <f>IF($I2431="", "", IF(COUNTIF('Job Database'!$X$11:$X$3035, $I2431)=0, $AC$5, $AC$4))</f>
        <v/>
      </c>
      <c r="D2431" s="40"/>
      <c r="E2431" s="85" t="str">
        <f>IF($I2431="", "", IF(IFERROR(INDEX('Job Database'!$M$11:$M$3035, MATCH($I2431, 'Job Database'!$X$11:$X$3035, 0)), "")="", "", IFERROR(INDEX('Job Database'!$M$11:$M$3035, MATCH($I2431, 'Job Database'!$X$11:$X$3035, 0)), "")))</f>
        <v/>
      </c>
      <c r="F2431" s="40"/>
      <c r="G2431" s="88" t="str">
        <f t="shared" si="1547"/>
        <v/>
      </c>
      <c r="H2431" s="40"/>
      <c r="I2431" s="24"/>
      <c r="J2431" s="34"/>
      <c r="K2431" s="106"/>
      <c r="L2431" s="79"/>
      <c r="M2431" s="34"/>
      <c r="N2431" s="79"/>
      <c r="O2431" s="31"/>
      <c r="P2431" s="53"/>
      <c r="Q2431" s="40"/>
      <c r="S2431" s="41" t="str">
        <f t="shared" si="1535"/>
        <v/>
      </c>
      <c r="T2431" s="41" t="str">
        <f t="shared" si="1536"/>
        <v/>
      </c>
      <c r="U2431" s="41" t="str">
        <f t="shared" si="1548"/>
        <v/>
      </c>
      <c r="W2431" s="74" t="str">
        <f>IF('Job Database'!$X2431="", "", 'Job Database'!$X2431)</f>
        <v/>
      </c>
      <c r="Y2431" s="41" t="str">
        <f>IF($W2431="", "", IF(COUNTIF($I$11:$I$3035, $W2431)&gt;0, "", MAX($Y$10:$Y2430)+1))</f>
        <v/>
      </c>
      <c r="Z2431" s="41">
        <v>2421</v>
      </c>
      <c r="AA2431" s="58" t="str">
        <f t="shared" si="1549"/>
        <v/>
      </c>
      <c r="AC2431" s="41" t="str">
        <f t="shared" si="1537"/>
        <v/>
      </c>
      <c r="AE2431" s="41" t="str">
        <f t="shared" si="1550"/>
        <v/>
      </c>
      <c r="AJ2431" s="154" t="str">
        <f t="shared" si="1551"/>
        <v/>
      </c>
      <c r="AL2431" s="120" t="str">
        <f t="shared" si="1552"/>
        <v/>
      </c>
      <c r="AM2431" s="104" t="str">
        <f t="shared" si="1553"/>
        <v/>
      </c>
      <c r="AN2431" s="104" t="str">
        <f t="shared" si="1554"/>
        <v/>
      </c>
      <c r="AO2431" s="104" t="str">
        <f t="shared" si="1538"/>
        <v/>
      </c>
      <c r="AP2431" s="104" t="str">
        <f t="shared" si="1539"/>
        <v/>
      </c>
      <c r="AQ2431" s="121" t="str">
        <f t="shared" si="1555"/>
        <v/>
      </c>
      <c r="AS2431" s="88" t="str">
        <f t="shared" si="1540"/>
        <v/>
      </c>
      <c r="AT2431" s="68" t="str">
        <f t="shared" si="1556"/>
        <v/>
      </c>
      <c r="AU2431" s="68" t="str">
        <f t="shared" si="1557"/>
        <v/>
      </c>
      <c r="AV2431" s="68" t="str">
        <f t="shared" si="1558"/>
        <v/>
      </c>
      <c r="AW2431" s="88" t="str">
        <f t="shared" si="1541"/>
        <v/>
      </c>
      <c r="AZ2431" s="88" t="str">
        <f t="shared" si="1542"/>
        <v/>
      </c>
      <c r="BA2431" s="68" t="str">
        <f t="shared" si="1543"/>
        <v/>
      </c>
      <c r="BB2431" s="68" t="str">
        <f t="shared" si="1544"/>
        <v/>
      </c>
      <c r="BC2431" s="68" t="str">
        <f t="shared" si="1545"/>
        <v/>
      </c>
      <c r="BD2431" s="69" t="str">
        <f t="shared" si="1546"/>
        <v/>
      </c>
      <c r="BE2431" s="69" t="str">
        <f t="shared" si="1559"/>
        <v/>
      </c>
      <c r="BT2431" s="138" t="str">
        <f t="shared" ca="1" si="1560"/>
        <v/>
      </c>
      <c r="BU2431" s="139" t="str">
        <f t="shared" ca="1" si="1561"/>
        <v/>
      </c>
      <c r="BW2431" s="138" t="str">
        <f t="shared" si="1562"/>
        <v/>
      </c>
      <c r="BX2431" s="104" t="str">
        <f t="shared" si="1563"/>
        <v/>
      </c>
      <c r="BY2431" s="139" t="str">
        <f t="shared" si="1564"/>
        <v/>
      </c>
      <c r="CA2431" s="138" t="str">
        <f t="shared" si="1565"/>
        <v/>
      </c>
      <c r="CB2431" s="104" t="str">
        <f t="shared" si="1566"/>
        <v/>
      </c>
      <c r="CC2431" s="139" t="str">
        <f t="shared" si="1567"/>
        <v/>
      </c>
      <c r="CE2431" s="162" t="str">
        <f t="shared" si="1568"/>
        <v/>
      </c>
      <c r="CF2431" s="163" t="str">
        <f t="shared" si="1569"/>
        <v/>
      </c>
      <c r="CG2431" s="164" t="str">
        <f t="shared" si="1570"/>
        <v/>
      </c>
      <c r="CI2431" s="162" t="str">
        <f t="shared" si="1571"/>
        <v/>
      </c>
      <c r="CJ2431" s="163" t="str">
        <f t="shared" si="1574"/>
        <v/>
      </c>
      <c r="CK2431" s="164" t="str">
        <f t="shared" si="1575"/>
        <v/>
      </c>
      <c r="CM2431" s="169" t="str">
        <f t="shared" si="1572"/>
        <v/>
      </c>
      <c r="CN2431" s="139" t="str">
        <f t="shared" si="1573"/>
        <v/>
      </c>
      <c r="CP2431" s="41" t="str">
        <f>IF($CM2431="", "", COUNTIF($CM$11:$CM$3035, "&lt;"&amp;$CM2431)+1+COUNTIF($CM$11:$CM2431, $CM2431)-1)</f>
        <v/>
      </c>
    </row>
    <row r="2432" spans="1:94" x14ac:dyDescent="0.25">
      <c r="A2432" s="40"/>
      <c r="B2432" s="82" t="str">
        <f>IF($I2432="", "", IFERROR(INDEX('Job Database'!$AE$11:$AE$3035, MATCH($I2432, 'Job Database'!$X$11:$X$3035, 0)), ""))</f>
        <v/>
      </c>
      <c r="C2432" s="69" t="str">
        <f>IF($I2432="", "", IF(COUNTIF('Job Database'!$X$11:$X$3035, $I2432)=0, $AC$5, $AC$4))</f>
        <v/>
      </c>
      <c r="D2432" s="40"/>
      <c r="E2432" s="85" t="str">
        <f>IF($I2432="", "", IF(IFERROR(INDEX('Job Database'!$M$11:$M$3035, MATCH($I2432, 'Job Database'!$X$11:$X$3035, 0)), "")="", "", IFERROR(INDEX('Job Database'!$M$11:$M$3035, MATCH($I2432, 'Job Database'!$X$11:$X$3035, 0)), "")))</f>
        <v/>
      </c>
      <c r="F2432" s="40"/>
      <c r="G2432" s="88" t="str">
        <f t="shared" si="1547"/>
        <v/>
      </c>
      <c r="H2432" s="40"/>
      <c r="I2432" s="24"/>
      <c r="J2432" s="34"/>
      <c r="K2432" s="106"/>
      <c r="L2432" s="79"/>
      <c r="M2432" s="34"/>
      <c r="N2432" s="79"/>
      <c r="O2432" s="31"/>
      <c r="P2432" s="53"/>
      <c r="Q2432" s="40"/>
      <c r="S2432" s="41" t="str">
        <f t="shared" si="1535"/>
        <v/>
      </c>
      <c r="T2432" s="41" t="str">
        <f t="shared" si="1536"/>
        <v/>
      </c>
      <c r="U2432" s="41" t="str">
        <f t="shared" si="1548"/>
        <v/>
      </c>
      <c r="W2432" s="74" t="str">
        <f>IF('Job Database'!$X2432="", "", 'Job Database'!$X2432)</f>
        <v/>
      </c>
      <c r="Y2432" s="41" t="str">
        <f>IF($W2432="", "", IF(COUNTIF($I$11:$I$3035, $W2432)&gt;0, "", MAX($Y$10:$Y2431)+1))</f>
        <v/>
      </c>
      <c r="Z2432" s="41">
        <v>2422</v>
      </c>
      <c r="AA2432" s="58" t="str">
        <f t="shared" si="1549"/>
        <v/>
      </c>
      <c r="AC2432" s="41" t="str">
        <f t="shared" si="1537"/>
        <v/>
      </c>
      <c r="AE2432" s="41" t="str">
        <f t="shared" si="1550"/>
        <v/>
      </c>
      <c r="AJ2432" s="154" t="str">
        <f t="shared" si="1551"/>
        <v/>
      </c>
      <c r="AL2432" s="120" t="str">
        <f t="shared" si="1552"/>
        <v/>
      </c>
      <c r="AM2432" s="104" t="str">
        <f t="shared" si="1553"/>
        <v/>
      </c>
      <c r="AN2432" s="104" t="str">
        <f t="shared" si="1554"/>
        <v/>
      </c>
      <c r="AO2432" s="104" t="str">
        <f t="shared" si="1538"/>
        <v/>
      </c>
      <c r="AP2432" s="104" t="str">
        <f t="shared" si="1539"/>
        <v/>
      </c>
      <c r="AQ2432" s="121" t="str">
        <f t="shared" si="1555"/>
        <v/>
      </c>
      <c r="AS2432" s="88" t="str">
        <f t="shared" si="1540"/>
        <v/>
      </c>
      <c r="AT2432" s="68" t="str">
        <f t="shared" si="1556"/>
        <v/>
      </c>
      <c r="AU2432" s="68" t="str">
        <f t="shared" si="1557"/>
        <v/>
      </c>
      <c r="AV2432" s="68" t="str">
        <f t="shared" si="1558"/>
        <v/>
      </c>
      <c r="AW2432" s="88" t="str">
        <f t="shared" si="1541"/>
        <v/>
      </c>
      <c r="AZ2432" s="88" t="str">
        <f t="shared" si="1542"/>
        <v/>
      </c>
      <c r="BA2432" s="68" t="str">
        <f t="shared" si="1543"/>
        <v/>
      </c>
      <c r="BB2432" s="68" t="str">
        <f t="shared" si="1544"/>
        <v/>
      </c>
      <c r="BC2432" s="68" t="str">
        <f t="shared" si="1545"/>
        <v/>
      </c>
      <c r="BD2432" s="69" t="str">
        <f t="shared" si="1546"/>
        <v/>
      </c>
      <c r="BE2432" s="69" t="str">
        <f t="shared" si="1559"/>
        <v/>
      </c>
      <c r="BT2432" s="138" t="str">
        <f t="shared" ca="1" si="1560"/>
        <v/>
      </c>
      <c r="BU2432" s="139" t="str">
        <f t="shared" ca="1" si="1561"/>
        <v/>
      </c>
      <c r="BW2432" s="138" t="str">
        <f t="shared" si="1562"/>
        <v/>
      </c>
      <c r="BX2432" s="104" t="str">
        <f t="shared" si="1563"/>
        <v/>
      </c>
      <c r="BY2432" s="139" t="str">
        <f t="shared" si="1564"/>
        <v/>
      </c>
      <c r="CA2432" s="138" t="str">
        <f t="shared" si="1565"/>
        <v/>
      </c>
      <c r="CB2432" s="104" t="str">
        <f t="shared" si="1566"/>
        <v/>
      </c>
      <c r="CC2432" s="139" t="str">
        <f t="shared" si="1567"/>
        <v/>
      </c>
      <c r="CE2432" s="162" t="str">
        <f t="shared" si="1568"/>
        <v/>
      </c>
      <c r="CF2432" s="163" t="str">
        <f t="shared" si="1569"/>
        <v/>
      </c>
      <c r="CG2432" s="164" t="str">
        <f t="shared" si="1570"/>
        <v/>
      </c>
      <c r="CI2432" s="162" t="str">
        <f t="shared" si="1571"/>
        <v/>
      </c>
      <c r="CJ2432" s="163" t="str">
        <f t="shared" si="1574"/>
        <v/>
      </c>
      <c r="CK2432" s="164" t="str">
        <f t="shared" si="1575"/>
        <v/>
      </c>
      <c r="CM2432" s="169" t="str">
        <f t="shared" si="1572"/>
        <v/>
      </c>
      <c r="CN2432" s="139" t="str">
        <f t="shared" si="1573"/>
        <v/>
      </c>
      <c r="CP2432" s="41" t="str">
        <f>IF($CM2432="", "", COUNTIF($CM$11:$CM$3035, "&lt;"&amp;$CM2432)+1+COUNTIF($CM$11:$CM2432, $CM2432)-1)</f>
        <v/>
      </c>
    </row>
    <row r="2433" spans="1:94" x14ac:dyDescent="0.25">
      <c r="A2433" s="40"/>
      <c r="B2433" s="82" t="str">
        <f>IF($I2433="", "", IFERROR(INDEX('Job Database'!$AE$11:$AE$3035, MATCH($I2433, 'Job Database'!$X$11:$X$3035, 0)), ""))</f>
        <v/>
      </c>
      <c r="C2433" s="69" t="str">
        <f>IF($I2433="", "", IF(COUNTIF('Job Database'!$X$11:$X$3035, $I2433)=0, $AC$5, $AC$4))</f>
        <v/>
      </c>
      <c r="D2433" s="40"/>
      <c r="E2433" s="85" t="str">
        <f>IF($I2433="", "", IF(IFERROR(INDEX('Job Database'!$M$11:$M$3035, MATCH($I2433, 'Job Database'!$X$11:$X$3035, 0)), "")="", "", IFERROR(INDEX('Job Database'!$M$11:$M$3035, MATCH($I2433, 'Job Database'!$X$11:$X$3035, 0)), "")))</f>
        <v/>
      </c>
      <c r="F2433" s="40"/>
      <c r="G2433" s="88" t="str">
        <f t="shared" si="1547"/>
        <v/>
      </c>
      <c r="H2433" s="40"/>
      <c r="I2433" s="24"/>
      <c r="J2433" s="34"/>
      <c r="K2433" s="106"/>
      <c r="L2433" s="79"/>
      <c r="M2433" s="34"/>
      <c r="N2433" s="79"/>
      <c r="O2433" s="31"/>
      <c r="P2433" s="53"/>
      <c r="Q2433" s="40"/>
      <c r="S2433" s="41" t="str">
        <f t="shared" si="1535"/>
        <v/>
      </c>
      <c r="T2433" s="41" t="str">
        <f t="shared" si="1536"/>
        <v/>
      </c>
      <c r="U2433" s="41" t="str">
        <f t="shared" si="1548"/>
        <v/>
      </c>
      <c r="W2433" s="74" t="str">
        <f>IF('Job Database'!$X2433="", "", 'Job Database'!$X2433)</f>
        <v/>
      </c>
      <c r="Y2433" s="41" t="str">
        <f>IF($W2433="", "", IF(COUNTIF($I$11:$I$3035, $W2433)&gt;0, "", MAX($Y$10:$Y2432)+1))</f>
        <v/>
      </c>
      <c r="Z2433" s="41">
        <v>2423</v>
      </c>
      <c r="AA2433" s="58" t="str">
        <f t="shared" si="1549"/>
        <v/>
      </c>
      <c r="AC2433" s="41" t="str">
        <f t="shared" si="1537"/>
        <v/>
      </c>
      <c r="AE2433" s="41" t="str">
        <f t="shared" si="1550"/>
        <v/>
      </c>
      <c r="AJ2433" s="154" t="str">
        <f t="shared" si="1551"/>
        <v/>
      </c>
      <c r="AL2433" s="120" t="str">
        <f t="shared" si="1552"/>
        <v/>
      </c>
      <c r="AM2433" s="104" t="str">
        <f t="shared" si="1553"/>
        <v/>
      </c>
      <c r="AN2433" s="104" t="str">
        <f t="shared" si="1554"/>
        <v/>
      </c>
      <c r="AO2433" s="104" t="str">
        <f t="shared" si="1538"/>
        <v/>
      </c>
      <c r="AP2433" s="104" t="str">
        <f t="shared" si="1539"/>
        <v/>
      </c>
      <c r="AQ2433" s="121" t="str">
        <f t="shared" si="1555"/>
        <v/>
      </c>
      <c r="AS2433" s="88" t="str">
        <f t="shared" si="1540"/>
        <v/>
      </c>
      <c r="AT2433" s="68" t="str">
        <f t="shared" si="1556"/>
        <v/>
      </c>
      <c r="AU2433" s="68" t="str">
        <f t="shared" si="1557"/>
        <v/>
      </c>
      <c r="AV2433" s="68" t="str">
        <f t="shared" si="1558"/>
        <v/>
      </c>
      <c r="AW2433" s="88" t="str">
        <f t="shared" si="1541"/>
        <v/>
      </c>
      <c r="AZ2433" s="88" t="str">
        <f t="shared" si="1542"/>
        <v/>
      </c>
      <c r="BA2433" s="68" t="str">
        <f t="shared" si="1543"/>
        <v/>
      </c>
      <c r="BB2433" s="68" t="str">
        <f t="shared" si="1544"/>
        <v/>
      </c>
      <c r="BC2433" s="68" t="str">
        <f t="shared" si="1545"/>
        <v/>
      </c>
      <c r="BD2433" s="69" t="str">
        <f t="shared" si="1546"/>
        <v/>
      </c>
      <c r="BE2433" s="69" t="str">
        <f t="shared" si="1559"/>
        <v/>
      </c>
      <c r="BT2433" s="138" t="str">
        <f t="shared" ca="1" si="1560"/>
        <v/>
      </c>
      <c r="BU2433" s="139" t="str">
        <f t="shared" ca="1" si="1561"/>
        <v/>
      </c>
      <c r="BW2433" s="138" t="str">
        <f t="shared" si="1562"/>
        <v/>
      </c>
      <c r="BX2433" s="104" t="str">
        <f t="shared" si="1563"/>
        <v/>
      </c>
      <c r="BY2433" s="139" t="str">
        <f t="shared" si="1564"/>
        <v/>
      </c>
      <c r="CA2433" s="138" t="str">
        <f t="shared" si="1565"/>
        <v/>
      </c>
      <c r="CB2433" s="104" t="str">
        <f t="shared" si="1566"/>
        <v/>
      </c>
      <c r="CC2433" s="139" t="str">
        <f t="shared" si="1567"/>
        <v/>
      </c>
      <c r="CE2433" s="162" t="str">
        <f t="shared" si="1568"/>
        <v/>
      </c>
      <c r="CF2433" s="163" t="str">
        <f t="shared" si="1569"/>
        <v/>
      </c>
      <c r="CG2433" s="164" t="str">
        <f t="shared" si="1570"/>
        <v/>
      </c>
      <c r="CI2433" s="162" t="str">
        <f t="shared" si="1571"/>
        <v/>
      </c>
      <c r="CJ2433" s="163" t="str">
        <f t="shared" si="1574"/>
        <v/>
      </c>
      <c r="CK2433" s="164" t="str">
        <f t="shared" si="1575"/>
        <v/>
      </c>
      <c r="CM2433" s="169" t="str">
        <f t="shared" si="1572"/>
        <v/>
      </c>
      <c r="CN2433" s="139" t="str">
        <f t="shared" si="1573"/>
        <v/>
      </c>
      <c r="CP2433" s="41" t="str">
        <f>IF($CM2433="", "", COUNTIF($CM$11:$CM$3035, "&lt;"&amp;$CM2433)+1+COUNTIF($CM$11:$CM2433, $CM2433)-1)</f>
        <v/>
      </c>
    </row>
    <row r="2434" spans="1:94" x14ac:dyDescent="0.25">
      <c r="A2434" s="40"/>
      <c r="B2434" s="82" t="str">
        <f>IF($I2434="", "", IFERROR(INDEX('Job Database'!$AE$11:$AE$3035, MATCH($I2434, 'Job Database'!$X$11:$X$3035, 0)), ""))</f>
        <v/>
      </c>
      <c r="C2434" s="69" t="str">
        <f>IF($I2434="", "", IF(COUNTIF('Job Database'!$X$11:$X$3035, $I2434)=0, $AC$5, $AC$4))</f>
        <v/>
      </c>
      <c r="D2434" s="40"/>
      <c r="E2434" s="85" t="str">
        <f>IF($I2434="", "", IF(IFERROR(INDEX('Job Database'!$M$11:$M$3035, MATCH($I2434, 'Job Database'!$X$11:$X$3035, 0)), "")="", "", IFERROR(INDEX('Job Database'!$M$11:$M$3035, MATCH($I2434, 'Job Database'!$X$11:$X$3035, 0)), "")))</f>
        <v/>
      </c>
      <c r="F2434" s="40"/>
      <c r="G2434" s="88" t="str">
        <f t="shared" si="1547"/>
        <v/>
      </c>
      <c r="H2434" s="40"/>
      <c r="I2434" s="24"/>
      <c r="J2434" s="34"/>
      <c r="K2434" s="106"/>
      <c r="L2434" s="79"/>
      <c r="M2434" s="34"/>
      <c r="N2434" s="79"/>
      <c r="O2434" s="31"/>
      <c r="P2434" s="53"/>
      <c r="Q2434" s="40"/>
      <c r="S2434" s="41" t="str">
        <f t="shared" si="1535"/>
        <v/>
      </c>
      <c r="T2434" s="41" t="str">
        <f t="shared" si="1536"/>
        <v/>
      </c>
      <c r="U2434" s="41" t="str">
        <f t="shared" si="1548"/>
        <v/>
      </c>
      <c r="W2434" s="74" t="str">
        <f>IF('Job Database'!$X2434="", "", 'Job Database'!$X2434)</f>
        <v/>
      </c>
      <c r="Y2434" s="41" t="str">
        <f>IF($W2434="", "", IF(COUNTIF($I$11:$I$3035, $W2434)&gt;0, "", MAX($Y$10:$Y2433)+1))</f>
        <v/>
      </c>
      <c r="Z2434" s="41">
        <v>2424</v>
      </c>
      <c r="AA2434" s="58" t="str">
        <f t="shared" si="1549"/>
        <v/>
      </c>
      <c r="AC2434" s="41" t="str">
        <f t="shared" si="1537"/>
        <v/>
      </c>
      <c r="AE2434" s="41" t="str">
        <f t="shared" si="1550"/>
        <v/>
      </c>
      <c r="AJ2434" s="154" t="str">
        <f t="shared" si="1551"/>
        <v/>
      </c>
      <c r="AL2434" s="120" t="str">
        <f t="shared" si="1552"/>
        <v/>
      </c>
      <c r="AM2434" s="104" t="str">
        <f t="shared" si="1553"/>
        <v/>
      </c>
      <c r="AN2434" s="104" t="str">
        <f t="shared" si="1554"/>
        <v/>
      </c>
      <c r="AO2434" s="104" t="str">
        <f t="shared" si="1538"/>
        <v/>
      </c>
      <c r="AP2434" s="104" t="str">
        <f t="shared" si="1539"/>
        <v/>
      </c>
      <c r="AQ2434" s="121" t="str">
        <f t="shared" si="1555"/>
        <v/>
      </c>
      <c r="AS2434" s="88" t="str">
        <f t="shared" si="1540"/>
        <v/>
      </c>
      <c r="AT2434" s="68" t="str">
        <f t="shared" si="1556"/>
        <v/>
      </c>
      <c r="AU2434" s="68" t="str">
        <f t="shared" si="1557"/>
        <v/>
      </c>
      <c r="AV2434" s="68" t="str">
        <f t="shared" si="1558"/>
        <v/>
      </c>
      <c r="AW2434" s="88" t="str">
        <f t="shared" si="1541"/>
        <v/>
      </c>
      <c r="AZ2434" s="88" t="str">
        <f t="shared" si="1542"/>
        <v/>
      </c>
      <c r="BA2434" s="68" t="str">
        <f t="shared" si="1543"/>
        <v/>
      </c>
      <c r="BB2434" s="68" t="str">
        <f t="shared" si="1544"/>
        <v/>
      </c>
      <c r="BC2434" s="68" t="str">
        <f t="shared" si="1545"/>
        <v/>
      </c>
      <c r="BD2434" s="69" t="str">
        <f t="shared" si="1546"/>
        <v/>
      </c>
      <c r="BE2434" s="69" t="str">
        <f t="shared" si="1559"/>
        <v/>
      </c>
      <c r="BT2434" s="138" t="str">
        <f t="shared" ca="1" si="1560"/>
        <v/>
      </c>
      <c r="BU2434" s="139" t="str">
        <f t="shared" ca="1" si="1561"/>
        <v/>
      </c>
      <c r="BW2434" s="138" t="str">
        <f t="shared" si="1562"/>
        <v/>
      </c>
      <c r="BX2434" s="104" t="str">
        <f t="shared" si="1563"/>
        <v/>
      </c>
      <c r="BY2434" s="139" t="str">
        <f t="shared" si="1564"/>
        <v/>
      </c>
      <c r="CA2434" s="138" t="str">
        <f t="shared" si="1565"/>
        <v/>
      </c>
      <c r="CB2434" s="104" t="str">
        <f t="shared" si="1566"/>
        <v/>
      </c>
      <c r="CC2434" s="139" t="str">
        <f t="shared" si="1567"/>
        <v/>
      </c>
      <c r="CE2434" s="162" t="str">
        <f t="shared" si="1568"/>
        <v/>
      </c>
      <c r="CF2434" s="163" t="str">
        <f t="shared" si="1569"/>
        <v/>
      </c>
      <c r="CG2434" s="164" t="str">
        <f t="shared" si="1570"/>
        <v/>
      </c>
      <c r="CI2434" s="162" t="str">
        <f t="shared" si="1571"/>
        <v/>
      </c>
      <c r="CJ2434" s="163" t="str">
        <f t="shared" si="1574"/>
        <v/>
      </c>
      <c r="CK2434" s="164" t="str">
        <f t="shared" si="1575"/>
        <v/>
      </c>
      <c r="CM2434" s="169" t="str">
        <f t="shared" si="1572"/>
        <v/>
      </c>
      <c r="CN2434" s="139" t="str">
        <f t="shared" si="1573"/>
        <v/>
      </c>
      <c r="CP2434" s="41" t="str">
        <f>IF($CM2434="", "", COUNTIF($CM$11:$CM$3035, "&lt;"&amp;$CM2434)+1+COUNTIF($CM$11:$CM2434, $CM2434)-1)</f>
        <v/>
      </c>
    </row>
    <row r="2435" spans="1:94" x14ac:dyDescent="0.25">
      <c r="A2435" s="40"/>
      <c r="B2435" s="82" t="str">
        <f>IF($I2435="", "", IFERROR(INDEX('Job Database'!$AE$11:$AE$3035, MATCH($I2435, 'Job Database'!$X$11:$X$3035, 0)), ""))</f>
        <v/>
      </c>
      <c r="C2435" s="69" t="str">
        <f>IF($I2435="", "", IF(COUNTIF('Job Database'!$X$11:$X$3035, $I2435)=0, $AC$5, $AC$4))</f>
        <v/>
      </c>
      <c r="D2435" s="40"/>
      <c r="E2435" s="85" t="str">
        <f>IF($I2435="", "", IF(IFERROR(INDEX('Job Database'!$M$11:$M$3035, MATCH($I2435, 'Job Database'!$X$11:$X$3035, 0)), "")="", "", IFERROR(INDEX('Job Database'!$M$11:$M$3035, MATCH($I2435, 'Job Database'!$X$11:$X$3035, 0)), "")))</f>
        <v/>
      </c>
      <c r="F2435" s="40"/>
      <c r="G2435" s="88" t="str">
        <f t="shared" si="1547"/>
        <v/>
      </c>
      <c r="H2435" s="40"/>
      <c r="I2435" s="24"/>
      <c r="J2435" s="34"/>
      <c r="K2435" s="106"/>
      <c r="L2435" s="79"/>
      <c r="M2435" s="34"/>
      <c r="N2435" s="79"/>
      <c r="O2435" s="31"/>
      <c r="P2435" s="53"/>
      <c r="Q2435" s="40"/>
      <c r="S2435" s="41" t="str">
        <f t="shared" si="1535"/>
        <v/>
      </c>
      <c r="T2435" s="41" t="str">
        <f t="shared" si="1536"/>
        <v/>
      </c>
      <c r="U2435" s="41" t="str">
        <f t="shared" si="1548"/>
        <v/>
      </c>
      <c r="W2435" s="74" t="str">
        <f>IF('Job Database'!$X2435="", "", 'Job Database'!$X2435)</f>
        <v/>
      </c>
      <c r="Y2435" s="41" t="str">
        <f>IF($W2435="", "", IF(COUNTIF($I$11:$I$3035, $W2435)&gt;0, "", MAX($Y$10:$Y2434)+1))</f>
        <v/>
      </c>
      <c r="Z2435" s="41">
        <v>2425</v>
      </c>
      <c r="AA2435" s="58" t="str">
        <f t="shared" si="1549"/>
        <v/>
      </c>
      <c r="AC2435" s="41" t="str">
        <f t="shared" si="1537"/>
        <v/>
      </c>
      <c r="AE2435" s="41" t="str">
        <f t="shared" si="1550"/>
        <v/>
      </c>
      <c r="AJ2435" s="154" t="str">
        <f t="shared" si="1551"/>
        <v/>
      </c>
      <c r="AL2435" s="120" t="str">
        <f t="shared" si="1552"/>
        <v/>
      </c>
      <c r="AM2435" s="104" t="str">
        <f t="shared" si="1553"/>
        <v/>
      </c>
      <c r="AN2435" s="104" t="str">
        <f t="shared" si="1554"/>
        <v/>
      </c>
      <c r="AO2435" s="104" t="str">
        <f t="shared" si="1538"/>
        <v/>
      </c>
      <c r="AP2435" s="104" t="str">
        <f t="shared" si="1539"/>
        <v/>
      </c>
      <c r="AQ2435" s="121" t="str">
        <f t="shared" si="1555"/>
        <v/>
      </c>
      <c r="AS2435" s="88" t="str">
        <f t="shared" si="1540"/>
        <v/>
      </c>
      <c r="AT2435" s="68" t="str">
        <f t="shared" si="1556"/>
        <v/>
      </c>
      <c r="AU2435" s="68" t="str">
        <f t="shared" si="1557"/>
        <v/>
      </c>
      <c r="AV2435" s="68" t="str">
        <f t="shared" si="1558"/>
        <v/>
      </c>
      <c r="AW2435" s="88" t="str">
        <f t="shared" si="1541"/>
        <v/>
      </c>
      <c r="AZ2435" s="88" t="str">
        <f t="shared" si="1542"/>
        <v/>
      </c>
      <c r="BA2435" s="68" t="str">
        <f t="shared" si="1543"/>
        <v/>
      </c>
      <c r="BB2435" s="68" t="str">
        <f t="shared" si="1544"/>
        <v/>
      </c>
      <c r="BC2435" s="68" t="str">
        <f t="shared" si="1545"/>
        <v/>
      </c>
      <c r="BD2435" s="69" t="str">
        <f t="shared" si="1546"/>
        <v/>
      </c>
      <c r="BE2435" s="69" t="str">
        <f t="shared" si="1559"/>
        <v/>
      </c>
      <c r="BT2435" s="138" t="str">
        <f t="shared" ca="1" si="1560"/>
        <v/>
      </c>
      <c r="BU2435" s="139" t="str">
        <f t="shared" ca="1" si="1561"/>
        <v/>
      </c>
      <c r="BW2435" s="138" t="str">
        <f t="shared" si="1562"/>
        <v/>
      </c>
      <c r="BX2435" s="104" t="str">
        <f t="shared" si="1563"/>
        <v/>
      </c>
      <c r="BY2435" s="139" t="str">
        <f t="shared" si="1564"/>
        <v/>
      </c>
      <c r="CA2435" s="138" t="str">
        <f t="shared" si="1565"/>
        <v/>
      </c>
      <c r="CB2435" s="104" t="str">
        <f t="shared" si="1566"/>
        <v/>
      </c>
      <c r="CC2435" s="139" t="str">
        <f t="shared" si="1567"/>
        <v/>
      </c>
      <c r="CE2435" s="162" t="str">
        <f t="shared" si="1568"/>
        <v/>
      </c>
      <c r="CF2435" s="163" t="str">
        <f t="shared" si="1569"/>
        <v/>
      </c>
      <c r="CG2435" s="164" t="str">
        <f t="shared" si="1570"/>
        <v/>
      </c>
      <c r="CI2435" s="162" t="str">
        <f t="shared" si="1571"/>
        <v/>
      </c>
      <c r="CJ2435" s="163" t="str">
        <f t="shared" si="1574"/>
        <v/>
      </c>
      <c r="CK2435" s="164" t="str">
        <f t="shared" si="1575"/>
        <v/>
      </c>
      <c r="CM2435" s="169" t="str">
        <f t="shared" si="1572"/>
        <v/>
      </c>
      <c r="CN2435" s="139" t="str">
        <f t="shared" si="1573"/>
        <v/>
      </c>
      <c r="CP2435" s="41" t="str">
        <f>IF($CM2435="", "", COUNTIF($CM$11:$CM$3035, "&lt;"&amp;$CM2435)+1+COUNTIF($CM$11:$CM2435, $CM2435)-1)</f>
        <v/>
      </c>
    </row>
    <row r="2436" spans="1:94" x14ac:dyDescent="0.25">
      <c r="A2436" s="40"/>
      <c r="B2436" s="82" t="str">
        <f>IF($I2436="", "", IFERROR(INDEX('Job Database'!$AE$11:$AE$3035, MATCH($I2436, 'Job Database'!$X$11:$X$3035, 0)), ""))</f>
        <v/>
      </c>
      <c r="C2436" s="69" t="str">
        <f>IF($I2436="", "", IF(COUNTIF('Job Database'!$X$11:$X$3035, $I2436)=0, $AC$5, $AC$4))</f>
        <v/>
      </c>
      <c r="D2436" s="40"/>
      <c r="E2436" s="85" t="str">
        <f>IF($I2436="", "", IF(IFERROR(INDEX('Job Database'!$M$11:$M$3035, MATCH($I2436, 'Job Database'!$X$11:$X$3035, 0)), "")="", "", IFERROR(INDEX('Job Database'!$M$11:$M$3035, MATCH($I2436, 'Job Database'!$X$11:$X$3035, 0)), "")))</f>
        <v/>
      </c>
      <c r="F2436" s="40"/>
      <c r="G2436" s="88" t="str">
        <f t="shared" si="1547"/>
        <v/>
      </c>
      <c r="H2436" s="40"/>
      <c r="I2436" s="24"/>
      <c r="J2436" s="34"/>
      <c r="K2436" s="106"/>
      <c r="L2436" s="79"/>
      <c r="M2436" s="34"/>
      <c r="N2436" s="79"/>
      <c r="O2436" s="31"/>
      <c r="P2436" s="53"/>
      <c r="Q2436" s="40"/>
      <c r="S2436" s="41" t="str">
        <f t="shared" si="1535"/>
        <v/>
      </c>
      <c r="T2436" s="41" t="str">
        <f t="shared" si="1536"/>
        <v/>
      </c>
      <c r="U2436" s="41" t="str">
        <f t="shared" si="1548"/>
        <v/>
      </c>
      <c r="W2436" s="74" t="str">
        <f>IF('Job Database'!$X2436="", "", 'Job Database'!$X2436)</f>
        <v/>
      </c>
      <c r="Y2436" s="41" t="str">
        <f>IF($W2436="", "", IF(COUNTIF($I$11:$I$3035, $W2436)&gt;0, "", MAX($Y$10:$Y2435)+1))</f>
        <v/>
      </c>
      <c r="Z2436" s="41">
        <v>2426</v>
      </c>
      <c r="AA2436" s="58" t="str">
        <f t="shared" si="1549"/>
        <v/>
      </c>
      <c r="AC2436" s="41" t="str">
        <f t="shared" si="1537"/>
        <v/>
      </c>
      <c r="AE2436" s="41" t="str">
        <f t="shared" si="1550"/>
        <v/>
      </c>
      <c r="AJ2436" s="154" t="str">
        <f t="shared" si="1551"/>
        <v/>
      </c>
      <c r="AL2436" s="120" t="str">
        <f t="shared" si="1552"/>
        <v/>
      </c>
      <c r="AM2436" s="104" t="str">
        <f t="shared" si="1553"/>
        <v/>
      </c>
      <c r="AN2436" s="104" t="str">
        <f t="shared" si="1554"/>
        <v/>
      </c>
      <c r="AO2436" s="104" t="str">
        <f t="shared" si="1538"/>
        <v/>
      </c>
      <c r="AP2436" s="104" t="str">
        <f t="shared" si="1539"/>
        <v/>
      </c>
      <c r="AQ2436" s="121" t="str">
        <f t="shared" si="1555"/>
        <v/>
      </c>
      <c r="AS2436" s="88" t="str">
        <f t="shared" si="1540"/>
        <v/>
      </c>
      <c r="AT2436" s="68" t="str">
        <f t="shared" si="1556"/>
        <v/>
      </c>
      <c r="AU2436" s="68" t="str">
        <f t="shared" si="1557"/>
        <v/>
      </c>
      <c r="AV2436" s="68" t="str">
        <f t="shared" si="1558"/>
        <v/>
      </c>
      <c r="AW2436" s="88" t="str">
        <f t="shared" si="1541"/>
        <v/>
      </c>
      <c r="AZ2436" s="88" t="str">
        <f t="shared" si="1542"/>
        <v/>
      </c>
      <c r="BA2436" s="68" t="str">
        <f t="shared" si="1543"/>
        <v/>
      </c>
      <c r="BB2436" s="68" t="str">
        <f t="shared" si="1544"/>
        <v/>
      </c>
      <c r="BC2436" s="68" t="str">
        <f t="shared" si="1545"/>
        <v/>
      </c>
      <c r="BD2436" s="69" t="str">
        <f t="shared" si="1546"/>
        <v/>
      </c>
      <c r="BE2436" s="69" t="str">
        <f t="shared" si="1559"/>
        <v/>
      </c>
      <c r="BT2436" s="138" t="str">
        <f t="shared" ca="1" si="1560"/>
        <v/>
      </c>
      <c r="BU2436" s="139" t="str">
        <f t="shared" ca="1" si="1561"/>
        <v/>
      </c>
      <c r="BW2436" s="138" t="str">
        <f t="shared" si="1562"/>
        <v/>
      </c>
      <c r="BX2436" s="104" t="str">
        <f t="shared" si="1563"/>
        <v/>
      </c>
      <c r="BY2436" s="139" t="str">
        <f t="shared" si="1564"/>
        <v/>
      </c>
      <c r="CA2436" s="138" t="str">
        <f t="shared" si="1565"/>
        <v/>
      </c>
      <c r="CB2436" s="104" t="str">
        <f t="shared" si="1566"/>
        <v/>
      </c>
      <c r="CC2436" s="139" t="str">
        <f t="shared" si="1567"/>
        <v/>
      </c>
      <c r="CE2436" s="162" t="str">
        <f t="shared" si="1568"/>
        <v/>
      </c>
      <c r="CF2436" s="163" t="str">
        <f t="shared" si="1569"/>
        <v/>
      </c>
      <c r="CG2436" s="164" t="str">
        <f t="shared" si="1570"/>
        <v/>
      </c>
      <c r="CI2436" s="162" t="str">
        <f t="shared" si="1571"/>
        <v/>
      </c>
      <c r="CJ2436" s="163" t="str">
        <f t="shared" si="1574"/>
        <v/>
      </c>
      <c r="CK2436" s="164" t="str">
        <f t="shared" si="1575"/>
        <v/>
      </c>
      <c r="CM2436" s="169" t="str">
        <f t="shared" si="1572"/>
        <v/>
      </c>
      <c r="CN2436" s="139" t="str">
        <f t="shared" si="1573"/>
        <v/>
      </c>
      <c r="CP2436" s="41" t="str">
        <f>IF($CM2436="", "", COUNTIF($CM$11:$CM$3035, "&lt;"&amp;$CM2436)+1+COUNTIF($CM$11:$CM2436, $CM2436)-1)</f>
        <v/>
      </c>
    </row>
    <row r="2437" spans="1:94" x14ac:dyDescent="0.25">
      <c r="A2437" s="40"/>
      <c r="B2437" s="82" t="str">
        <f>IF($I2437="", "", IFERROR(INDEX('Job Database'!$AE$11:$AE$3035, MATCH($I2437, 'Job Database'!$X$11:$X$3035, 0)), ""))</f>
        <v/>
      </c>
      <c r="C2437" s="69" t="str">
        <f>IF($I2437="", "", IF(COUNTIF('Job Database'!$X$11:$X$3035, $I2437)=0, $AC$5, $AC$4))</f>
        <v/>
      </c>
      <c r="D2437" s="40"/>
      <c r="E2437" s="85" t="str">
        <f>IF($I2437="", "", IF(IFERROR(INDEX('Job Database'!$M$11:$M$3035, MATCH($I2437, 'Job Database'!$X$11:$X$3035, 0)), "")="", "", IFERROR(INDEX('Job Database'!$M$11:$M$3035, MATCH($I2437, 'Job Database'!$X$11:$X$3035, 0)), "")))</f>
        <v/>
      </c>
      <c r="F2437" s="40"/>
      <c r="G2437" s="88" t="str">
        <f t="shared" si="1547"/>
        <v/>
      </c>
      <c r="H2437" s="40"/>
      <c r="I2437" s="24"/>
      <c r="J2437" s="34"/>
      <c r="K2437" s="106"/>
      <c r="L2437" s="79"/>
      <c r="M2437" s="34"/>
      <c r="N2437" s="79"/>
      <c r="O2437" s="31"/>
      <c r="P2437" s="53"/>
      <c r="Q2437" s="40"/>
      <c r="S2437" s="41" t="str">
        <f t="shared" si="1535"/>
        <v/>
      </c>
      <c r="T2437" s="41" t="str">
        <f t="shared" si="1536"/>
        <v/>
      </c>
      <c r="U2437" s="41" t="str">
        <f t="shared" si="1548"/>
        <v/>
      </c>
      <c r="W2437" s="74" t="str">
        <f>IF('Job Database'!$X2437="", "", 'Job Database'!$X2437)</f>
        <v/>
      </c>
      <c r="Y2437" s="41" t="str">
        <f>IF($W2437="", "", IF(COUNTIF($I$11:$I$3035, $W2437)&gt;0, "", MAX($Y$10:$Y2436)+1))</f>
        <v/>
      </c>
      <c r="Z2437" s="41">
        <v>2427</v>
      </c>
      <c r="AA2437" s="58" t="str">
        <f t="shared" si="1549"/>
        <v/>
      </c>
      <c r="AC2437" s="41" t="str">
        <f t="shared" si="1537"/>
        <v/>
      </c>
      <c r="AE2437" s="41" t="str">
        <f t="shared" si="1550"/>
        <v/>
      </c>
      <c r="AJ2437" s="154" t="str">
        <f t="shared" si="1551"/>
        <v/>
      </c>
      <c r="AL2437" s="120" t="str">
        <f t="shared" si="1552"/>
        <v/>
      </c>
      <c r="AM2437" s="104" t="str">
        <f t="shared" si="1553"/>
        <v/>
      </c>
      <c r="AN2437" s="104" t="str">
        <f t="shared" si="1554"/>
        <v/>
      </c>
      <c r="AO2437" s="104" t="str">
        <f t="shared" si="1538"/>
        <v/>
      </c>
      <c r="AP2437" s="104" t="str">
        <f t="shared" si="1539"/>
        <v/>
      </c>
      <c r="AQ2437" s="121" t="str">
        <f t="shared" si="1555"/>
        <v/>
      </c>
      <c r="AS2437" s="88" t="str">
        <f t="shared" si="1540"/>
        <v/>
      </c>
      <c r="AT2437" s="68" t="str">
        <f t="shared" si="1556"/>
        <v/>
      </c>
      <c r="AU2437" s="68" t="str">
        <f t="shared" si="1557"/>
        <v/>
      </c>
      <c r="AV2437" s="68" t="str">
        <f t="shared" si="1558"/>
        <v/>
      </c>
      <c r="AW2437" s="88" t="str">
        <f t="shared" si="1541"/>
        <v/>
      </c>
      <c r="AZ2437" s="88" t="str">
        <f t="shared" si="1542"/>
        <v/>
      </c>
      <c r="BA2437" s="68" t="str">
        <f t="shared" si="1543"/>
        <v/>
      </c>
      <c r="BB2437" s="68" t="str">
        <f t="shared" si="1544"/>
        <v/>
      </c>
      <c r="BC2437" s="68" t="str">
        <f t="shared" si="1545"/>
        <v/>
      </c>
      <c r="BD2437" s="69" t="str">
        <f t="shared" si="1546"/>
        <v/>
      </c>
      <c r="BE2437" s="69" t="str">
        <f t="shared" si="1559"/>
        <v/>
      </c>
      <c r="BT2437" s="138" t="str">
        <f t="shared" ca="1" si="1560"/>
        <v/>
      </c>
      <c r="BU2437" s="139" t="str">
        <f t="shared" ca="1" si="1561"/>
        <v/>
      </c>
      <c r="BW2437" s="138" t="str">
        <f t="shared" si="1562"/>
        <v/>
      </c>
      <c r="BX2437" s="104" t="str">
        <f t="shared" si="1563"/>
        <v/>
      </c>
      <c r="BY2437" s="139" t="str">
        <f t="shared" si="1564"/>
        <v/>
      </c>
      <c r="CA2437" s="138" t="str">
        <f t="shared" si="1565"/>
        <v/>
      </c>
      <c r="CB2437" s="104" t="str">
        <f t="shared" si="1566"/>
        <v/>
      </c>
      <c r="CC2437" s="139" t="str">
        <f t="shared" si="1567"/>
        <v/>
      </c>
      <c r="CE2437" s="162" t="str">
        <f t="shared" si="1568"/>
        <v/>
      </c>
      <c r="CF2437" s="163" t="str">
        <f t="shared" si="1569"/>
        <v/>
      </c>
      <c r="CG2437" s="164" t="str">
        <f t="shared" si="1570"/>
        <v/>
      </c>
      <c r="CI2437" s="162" t="str">
        <f t="shared" si="1571"/>
        <v/>
      </c>
      <c r="CJ2437" s="163" t="str">
        <f t="shared" si="1574"/>
        <v/>
      </c>
      <c r="CK2437" s="164" t="str">
        <f t="shared" si="1575"/>
        <v/>
      </c>
      <c r="CM2437" s="169" t="str">
        <f t="shared" si="1572"/>
        <v/>
      </c>
      <c r="CN2437" s="139" t="str">
        <f t="shared" si="1573"/>
        <v/>
      </c>
      <c r="CP2437" s="41" t="str">
        <f>IF($CM2437="", "", COUNTIF($CM$11:$CM$3035, "&lt;"&amp;$CM2437)+1+COUNTIF($CM$11:$CM2437, $CM2437)-1)</f>
        <v/>
      </c>
    </row>
    <row r="2438" spans="1:94" x14ac:dyDescent="0.25">
      <c r="A2438" s="40"/>
      <c r="B2438" s="82" t="str">
        <f>IF($I2438="", "", IFERROR(INDEX('Job Database'!$AE$11:$AE$3035, MATCH($I2438, 'Job Database'!$X$11:$X$3035, 0)), ""))</f>
        <v/>
      </c>
      <c r="C2438" s="69" t="str">
        <f>IF($I2438="", "", IF(COUNTIF('Job Database'!$X$11:$X$3035, $I2438)=0, $AC$5, $AC$4))</f>
        <v/>
      </c>
      <c r="D2438" s="40"/>
      <c r="E2438" s="85" t="str">
        <f>IF($I2438="", "", IF(IFERROR(INDEX('Job Database'!$M$11:$M$3035, MATCH($I2438, 'Job Database'!$X$11:$X$3035, 0)), "")="", "", IFERROR(INDEX('Job Database'!$M$11:$M$3035, MATCH($I2438, 'Job Database'!$X$11:$X$3035, 0)), "")))</f>
        <v/>
      </c>
      <c r="F2438" s="40"/>
      <c r="G2438" s="88" t="str">
        <f t="shared" si="1547"/>
        <v/>
      </c>
      <c r="H2438" s="40"/>
      <c r="I2438" s="24"/>
      <c r="J2438" s="34"/>
      <c r="K2438" s="106"/>
      <c r="L2438" s="79"/>
      <c r="M2438" s="34"/>
      <c r="N2438" s="79"/>
      <c r="O2438" s="31"/>
      <c r="P2438" s="53"/>
      <c r="Q2438" s="40"/>
      <c r="S2438" s="41" t="str">
        <f t="shared" si="1535"/>
        <v/>
      </c>
      <c r="T2438" s="41" t="str">
        <f t="shared" si="1536"/>
        <v/>
      </c>
      <c r="U2438" s="41" t="str">
        <f t="shared" si="1548"/>
        <v/>
      </c>
      <c r="W2438" s="74" t="str">
        <f>IF('Job Database'!$X2438="", "", 'Job Database'!$X2438)</f>
        <v/>
      </c>
      <c r="Y2438" s="41" t="str">
        <f>IF($W2438="", "", IF(COUNTIF($I$11:$I$3035, $W2438)&gt;0, "", MAX($Y$10:$Y2437)+1))</f>
        <v/>
      </c>
      <c r="Z2438" s="41">
        <v>2428</v>
      </c>
      <c r="AA2438" s="58" t="str">
        <f t="shared" si="1549"/>
        <v/>
      </c>
      <c r="AC2438" s="41" t="str">
        <f t="shared" si="1537"/>
        <v/>
      </c>
      <c r="AE2438" s="41" t="str">
        <f t="shared" si="1550"/>
        <v/>
      </c>
      <c r="AJ2438" s="154" t="str">
        <f t="shared" si="1551"/>
        <v/>
      </c>
      <c r="AL2438" s="120" t="str">
        <f t="shared" si="1552"/>
        <v/>
      </c>
      <c r="AM2438" s="104" t="str">
        <f t="shared" si="1553"/>
        <v/>
      </c>
      <c r="AN2438" s="104" t="str">
        <f t="shared" si="1554"/>
        <v/>
      </c>
      <c r="AO2438" s="104" t="str">
        <f t="shared" si="1538"/>
        <v/>
      </c>
      <c r="AP2438" s="104" t="str">
        <f t="shared" si="1539"/>
        <v/>
      </c>
      <c r="AQ2438" s="121" t="str">
        <f t="shared" si="1555"/>
        <v/>
      </c>
      <c r="AS2438" s="88" t="str">
        <f t="shared" si="1540"/>
        <v/>
      </c>
      <c r="AT2438" s="68" t="str">
        <f t="shared" si="1556"/>
        <v/>
      </c>
      <c r="AU2438" s="68" t="str">
        <f t="shared" si="1557"/>
        <v/>
      </c>
      <c r="AV2438" s="68" t="str">
        <f t="shared" si="1558"/>
        <v/>
      </c>
      <c r="AW2438" s="88" t="str">
        <f t="shared" si="1541"/>
        <v/>
      </c>
      <c r="AZ2438" s="88" t="str">
        <f t="shared" si="1542"/>
        <v/>
      </c>
      <c r="BA2438" s="68" t="str">
        <f t="shared" si="1543"/>
        <v/>
      </c>
      <c r="BB2438" s="68" t="str">
        <f t="shared" si="1544"/>
        <v/>
      </c>
      <c r="BC2438" s="68" t="str">
        <f t="shared" si="1545"/>
        <v/>
      </c>
      <c r="BD2438" s="69" t="str">
        <f t="shared" si="1546"/>
        <v/>
      </c>
      <c r="BE2438" s="69" t="str">
        <f t="shared" si="1559"/>
        <v/>
      </c>
      <c r="BT2438" s="138" t="str">
        <f t="shared" ca="1" si="1560"/>
        <v/>
      </c>
      <c r="BU2438" s="139" t="str">
        <f t="shared" ca="1" si="1561"/>
        <v/>
      </c>
      <c r="BW2438" s="138" t="str">
        <f t="shared" si="1562"/>
        <v/>
      </c>
      <c r="BX2438" s="104" t="str">
        <f t="shared" si="1563"/>
        <v/>
      </c>
      <c r="BY2438" s="139" t="str">
        <f t="shared" si="1564"/>
        <v/>
      </c>
      <c r="CA2438" s="138" t="str">
        <f t="shared" si="1565"/>
        <v/>
      </c>
      <c r="CB2438" s="104" t="str">
        <f t="shared" si="1566"/>
        <v/>
      </c>
      <c r="CC2438" s="139" t="str">
        <f t="shared" si="1567"/>
        <v/>
      </c>
      <c r="CE2438" s="162" t="str">
        <f t="shared" si="1568"/>
        <v/>
      </c>
      <c r="CF2438" s="163" t="str">
        <f t="shared" si="1569"/>
        <v/>
      </c>
      <c r="CG2438" s="164" t="str">
        <f t="shared" si="1570"/>
        <v/>
      </c>
      <c r="CI2438" s="162" t="str">
        <f t="shared" si="1571"/>
        <v/>
      </c>
      <c r="CJ2438" s="163" t="str">
        <f t="shared" si="1574"/>
        <v/>
      </c>
      <c r="CK2438" s="164" t="str">
        <f t="shared" si="1575"/>
        <v/>
      </c>
      <c r="CM2438" s="169" t="str">
        <f t="shared" si="1572"/>
        <v/>
      </c>
      <c r="CN2438" s="139" t="str">
        <f t="shared" si="1573"/>
        <v/>
      </c>
      <c r="CP2438" s="41" t="str">
        <f>IF($CM2438="", "", COUNTIF($CM$11:$CM$3035, "&lt;"&amp;$CM2438)+1+COUNTIF($CM$11:$CM2438, $CM2438)-1)</f>
        <v/>
      </c>
    </row>
    <row r="2439" spans="1:94" x14ac:dyDescent="0.25">
      <c r="A2439" s="40"/>
      <c r="B2439" s="82" t="str">
        <f>IF($I2439="", "", IFERROR(INDEX('Job Database'!$AE$11:$AE$3035, MATCH($I2439, 'Job Database'!$X$11:$X$3035, 0)), ""))</f>
        <v/>
      </c>
      <c r="C2439" s="69" t="str">
        <f>IF($I2439="", "", IF(COUNTIF('Job Database'!$X$11:$X$3035, $I2439)=0, $AC$5, $AC$4))</f>
        <v/>
      </c>
      <c r="D2439" s="40"/>
      <c r="E2439" s="85" t="str">
        <f>IF($I2439="", "", IF(IFERROR(INDEX('Job Database'!$M$11:$M$3035, MATCH($I2439, 'Job Database'!$X$11:$X$3035, 0)), "")="", "", IFERROR(INDEX('Job Database'!$M$11:$M$3035, MATCH($I2439, 'Job Database'!$X$11:$X$3035, 0)), "")))</f>
        <v/>
      </c>
      <c r="F2439" s="40"/>
      <c r="G2439" s="88" t="str">
        <f t="shared" si="1547"/>
        <v/>
      </c>
      <c r="H2439" s="40"/>
      <c r="I2439" s="24"/>
      <c r="J2439" s="34"/>
      <c r="K2439" s="106"/>
      <c r="L2439" s="79"/>
      <c r="M2439" s="34"/>
      <c r="N2439" s="79"/>
      <c r="O2439" s="31"/>
      <c r="P2439" s="53"/>
      <c r="Q2439" s="40"/>
      <c r="S2439" s="41" t="str">
        <f t="shared" si="1535"/>
        <v/>
      </c>
      <c r="T2439" s="41" t="str">
        <f t="shared" si="1536"/>
        <v/>
      </c>
      <c r="U2439" s="41" t="str">
        <f t="shared" si="1548"/>
        <v/>
      </c>
      <c r="W2439" s="74" t="str">
        <f>IF('Job Database'!$X2439="", "", 'Job Database'!$X2439)</f>
        <v/>
      </c>
      <c r="Y2439" s="41" t="str">
        <f>IF($W2439="", "", IF(COUNTIF($I$11:$I$3035, $W2439)&gt;0, "", MAX($Y$10:$Y2438)+1))</f>
        <v/>
      </c>
      <c r="Z2439" s="41">
        <v>2429</v>
      </c>
      <c r="AA2439" s="58" t="str">
        <f t="shared" si="1549"/>
        <v/>
      </c>
      <c r="AC2439" s="41" t="str">
        <f t="shared" si="1537"/>
        <v/>
      </c>
      <c r="AE2439" s="41" t="str">
        <f t="shared" si="1550"/>
        <v/>
      </c>
      <c r="AJ2439" s="154" t="str">
        <f t="shared" si="1551"/>
        <v/>
      </c>
      <c r="AL2439" s="120" t="str">
        <f t="shared" si="1552"/>
        <v/>
      </c>
      <c r="AM2439" s="104" t="str">
        <f t="shared" si="1553"/>
        <v/>
      </c>
      <c r="AN2439" s="104" t="str">
        <f t="shared" si="1554"/>
        <v/>
      </c>
      <c r="AO2439" s="104" t="str">
        <f t="shared" si="1538"/>
        <v/>
      </c>
      <c r="AP2439" s="104" t="str">
        <f t="shared" si="1539"/>
        <v/>
      </c>
      <c r="AQ2439" s="121" t="str">
        <f t="shared" si="1555"/>
        <v/>
      </c>
      <c r="AS2439" s="88" t="str">
        <f t="shared" si="1540"/>
        <v/>
      </c>
      <c r="AT2439" s="68" t="str">
        <f t="shared" si="1556"/>
        <v/>
      </c>
      <c r="AU2439" s="68" t="str">
        <f t="shared" si="1557"/>
        <v/>
      </c>
      <c r="AV2439" s="68" t="str">
        <f t="shared" si="1558"/>
        <v/>
      </c>
      <c r="AW2439" s="88" t="str">
        <f t="shared" si="1541"/>
        <v/>
      </c>
      <c r="AZ2439" s="88" t="str">
        <f t="shared" si="1542"/>
        <v/>
      </c>
      <c r="BA2439" s="68" t="str">
        <f t="shared" si="1543"/>
        <v/>
      </c>
      <c r="BB2439" s="68" t="str">
        <f t="shared" si="1544"/>
        <v/>
      </c>
      <c r="BC2439" s="68" t="str">
        <f t="shared" si="1545"/>
        <v/>
      </c>
      <c r="BD2439" s="69" t="str">
        <f t="shared" si="1546"/>
        <v/>
      </c>
      <c r="BE2439" s="69" t="str">
        <f t="shared" si="1559"/>
        <v/>
      </c>
      <c r="BT2439" s="138" t="str">
        <f t="shared" ca="1" si="1560"/>
        <v/>
      </c>
      <c r="BU2439" s="139" t="str">
        <f t="shared" ca="1" si="1561"/>
        <v/>
      </c>
      <c r="BW2439" s="138" t="str">
        <f t="shared" si="1562"/>
        <v/>
      </c>
      <c r="BX2439" s="104" t="str">
        <f t="shared" si="1563"/>
        <v/>
      </c>
      <c r="BY2439" s="139" t="str">
        <f t="shared" si="1564"/>
        <v/>
      </c>
      <c r="CA2439" s="138" t="str">
        <f t="shared" si="1565"/>
        <v/>
      </c>
      <c r="CB2439" s="104" t="str">
        <f t="shared" si="1566"/>
        <v/>
      </c>
      <c r="CC2439" s="139" t="str">
        <f t="shared" si="1567"/>
        <v/>
      </c>
      <c r="CE2439" s="162" t="str">
        <f t="shared" si="1568"/>
        <v/>
      </c>
      <c r="CF2439" s="163" t="str">
        <f t="shared" si="1569"/>
        <v/>
      </c>
      <c r="CG2439" s="164" t="str">
        <f t="shared" si="1570"/>
        <v/>
      </c>
      <c r="CI2439" s="162" t="str">
        <f t="shared" si="1571"/>
        <v/>
      </c>
      <c r="CJ2439" s="163" t="str">
        <f t="shared" si="1574"/>
        <v/>
      </c>
      <c r="CK2439" s="164" t="str">
        <f t="shared" si="1575"/>
        <v/>
      </c>
      <c r="CM2439" s="169" t="str">
        <f t="shared" si="1572"/>
        <v/>
      </c>
      <c r="CN2439" s="139" t="str">
        <f t="shared" si="1573"/>
        <v/>
      </c>
      <c r="CP2439" s="41" t="str">
        <f>IF($CM2439="", "", COUNTIF($CM$11:$CM$3035, "&lt;"&amp;$CM2439)+1+COUNTIF($CM$11:$CM2439, $CM2439)-1)</f>
        <v/>
      </c>
    </row>
    <row r="2440" spans="1:94" x14ac:dyDescent="0.25">
      <c r="A2440" s="40"/>
      <c r="B2440" s="82" t="str">
        <f>IF($I2440="", "", IFERROR(INDEX('Job Database'!$AE$11:$AE$3035, MATCH($I2440, 'Job Database'!$X$11:$X$3035, 0)), ""))</f>
        <v/>
      </c>
      <c r="C2440" s="69" t="str">
        <f>IF($I2440="", "", IF(COUNTIF('Job Database'!$X$11:$X$3035, $I2440)=0, $AC$5, $AC$4))</f>
        <v/>
      </c>
      <c r="D2440" s="40"/>
      <c r="E2440" s="85" t="str">
        <f>IF($I2440="", "", IF(IFERROR(INDEX('Job Database'!$M$11:$M$3035, MATCH($I2440, 'Job Database'!$X$11:$X$3035, 0)), "")="", "", IFERROR(INDEX('Job Database'!$M$11:$M$3035, MATCH($I2440, 'Job Database'!$X$11:$X$3035, 0)), "")))</f>
        <v/>
      </c>
      <c r="F2440" s="40"/>
      <c r="G2440" s="88" t="str">
        <f t="shared" si="1547"/>
        <v/>
      </c>
      <c r="H2440" s="40"/>
      <c r="I2440" s="24"/>
      <c r="J2440" s="34"/>
      <c r="K2440" s="106"/>
      <c r="L2440" s="79"/>
      <c r="M2440" s="34"/>
      <c r="N2440" s="79"/>
      <c r="O2440" s="31"/>
      <c r="P2440" s="53"/>
      <c r="Q2440" s="40"/>
      <c r="S2440" s="41" t="str">
        <f t="shared" si="1535"/>
        <v/>
      </c>
      <c r="T2440" s="41" t="str">
        <f t="shared" si="1536"/>
        <v/>
      </c>
      <c r="U2440" s="41" t="str">
        <f t="shared" si="1548"/>
        <v/>
      </c>
      <c r="W2440" s="74" t="str">
        <f>IF('Job Database'!$X2440="", "", 'Job Database'!$X2440)</f>
        <v/>
      </c>
      <c r="Y2440" s="41" t="str">
        <f>IF($W2440="", "", IF(COUNTIF($I$11:$I$3035, $W2440)&gt;0, "", MAX($Y$10:$Y2439)+1))</f>
        <v/>
      </c>
      <c r="Z2440" s="41">
        <v>2430</v>
      </c>
      <c r="AA2440" s="58" t="str">
        <f t="shared" si="1549"/>
        <v/>
      </c>
      <c r="AC2440" s="41" t="str">
        <f t="shared" si="1537"/>
        <v/>
      </c>
      <c r="AE2440" s="41" t="str">
        <f t="shared" si="1550"/>
        <v/>
      </c>
      <c r="AJ2440" s="154" t="str">
        <f t="shared" si="1551"/>
        <v/>
      </c>
      <c r="AL2440" s="120" t="str">
        <f t="shared" si="1552"/>
        <v/>
      </c>
      <c r="AM2440" s="104" t="str">
        <f t="shared" si="1553"/>
        <v/>
      </c>
      <c r="AN2440" s="104" t="str">
        <f t="shared" si="1554"/>
        <v/>
      </c>
      <c r="AO2440" s="104" t="str">
        <f t="shared" si="1538"/>
        <v/>
      </c>
      <c r="AP2440" s="104" t="str">
        <f t="shared" si="1539"/>
        <v/>
      </c>
      <c r="AQ2440" s="121" t="str">
        <f t="shared" si="1555"/>
        <v/>
      </c>
      <c r="AS2440" s="88" t="str">
        <f t="shared" si="1540"/>
        <v/>
      </c>
      <c r="AT2440" s="68" t="str">
        <f t="shared" si="1556"/>
        <v/>
      </c>
      <c r="AU2440" s="68" t="str">
        <f t="shared" si="1557"/>
        <v/>
      </c>
      <c r="AV2440" s="68" t="str">
        <f t="shared" si="1558"/>
        <v/>
      </c>
      <c r="AW2440" s="88" t="str">
        <f t="shared" si="1541"/>
        <v/>
      </c>
      <c r="AZ2440" s="88" t="str">
        <f t="shared" si="1542"/>
        <v/>
      </c>
      <c r="BA2440" s="68" t="str">
        <f t="shared" si="1543"/>
        <v/>
      </c>
      <c r="BB2440" s="68" t="str">
        <f t="shared" si="1544"/>
        <v/>
      </c>
      <c r="BC2440" s="68" t="str">
        <f t="shared" si="1545"/>
        <v/>
      </c>
      <c r="BD2440" s="69" t="str">
        <f t="shared" si="1546"/>
        <v/>
      </c>
      <c r="BE2440" s="69" t="str">
        <f t="shared" si="1559"/>
        <v/>
      </c>
      <c r="BT2440" s="138" t="str">
        <f t="shared" ca="1" si="1560"/>
        <v/>
      </c>
      <c r="BU2440" s="139" t="str">
        <f t="shared" ca="1" si="1561"/>
        <v/>
      </c>
      <c r="BW2440" s="138" t="str">
        <f t="shared" si="1562"/>
        <v/>
      </c>
      <c r="BX2440" s="104" t="str">
        <f t="shared" si="1563"/>
        <v/>
      </c>
      <c r="BY2440" s="139" t="str">
        <f t="shared" si="1564"/>
        <v/>
      </c>
      <c r="CA2440" s="138" t="str">
        <f t="shared" si="1565"/>
        <v/>
      </c>
      <c r="CB2440" s="104" t="str">
        <f t="shared" si="1566"/>
        <v/>
      </c>
      <c r="CC2440" s="139" t="str">
        <f t="shared" si="1567"/>
        <v/>
      </c>
      <c r="CE2440" s="162" t="str">
        <f t="shared" si="1568"/>
        <v/>
      </c>
      <c r="CF2440" s="163" t="str">
        <f t="shared" si="1569"/>
        <v/>
      </c>
      <c r="CG2440" s="164" t="str">
        <f t="shared" si="1570"/>
        <v/>
      </c>
      <c r="CI2440" s="162" t="str">
        <f t="shared" si="1571"/>
        <v/>
      </c>
      <c r="CJ2440" s="163" t="str">
        <f t="shared" si="1574"/>
        <v/>
      </c>
      <c r="CK2440" s="164" t="str">
        <f t="shared" si="1575"/>
        <v/>
      </c>
      <c r="CM2440" s="169" t="str">
        <f t="shared" si="1572"/>
        <v/>
      </c>
      <c r="CN2440" s="139" t="str">
        <f t="shared" si="1573"/>
        <v/>
      </c>
      <c r="CP2440" s="41" t="str">
        <f>IF($CM2440="", "", COUNTIF($CM$11:$CM$3035, "&lt;"&amp;$CM2440)+1+COUNTIF($CM$11:$CM2440, $CM2440)-1)</f>
        <v/>
      </c>
    </row>
    <row r="2441" spans="1:94" x14ac:dyDescent="0.25">
      <c r="A2441" s="40"/>
      <c r="B2441" s="82" t="str">
        <f>IF($I2441="", "", IFERROR(INDEX('Job Database'!$AE$11:$AE$3035, MATCH($I2441, 'Job Database'!$X$11:$X$3035, 0)), ""))</f>
        <v/>
      </c>
      <c r="C2441" s="69" t="str">
        <f>IF($I2441="", "", IF(COUNTIF('Job Database'!$X$11:$X$3035, $I2441)=0, $AC$5, $AC$4))</f>
        <v/>
      </c>
      <c r="D2441" s="40"/>
      <c r="E2441" s="85" t="str">
        <f>IF($I2441="", "", IF(IFERROR(INDEX('Job Database'!$M$11:$M$3035, MATCH($I2441, 'Job Database'!$X$11:$X$3035, 0)), "")="", "", IFERROR(INDEX('Job Database'!$M$11:$M$3035, MATCH($I2441, 'Job Database'!$X$11:$X$3035, 0)), "")))</f>
        <v/>
      </c>
      <c r="F2441" s="40"/>
      <c r="G2441" s="88" t="str">
        <f t="shared" si="1547"/>
        <v/>
      </c>
      <c r="H2441" s="40"/>
      <c r="I2441" s="24"/>
      <c r="J2441" s="34"/>
      <c r="K2441" s="106"/>
      <c r="L2441" s="79"/>
      <c r="M2441" s="34"/>
      <c r="N2441" s="79"/>
      <c r="O2441" s="31"/>
      <c r="P2441" s="53"/>
      <c r="Q2441" s="40"/>
      <c r="S2441" s="41" t="str">
        <f t="shared" si="1535"/>
        <v/>
      </c>
      <c r="T2441" s="41" t="str">
        <f t="shared" si="1536"/>
        <v/>
      </c>
      <c r="U2441" s="41" t="str">
        <f t="shared" si="1548"/>
        <v/>
      </c>
      <c r="W2441" s="74" t="str">
        <f>IF('Job Database'!$X2441="", "", 'Job Database'!$X2441)</f>
        <v/>
      </c>
      <c r="Y2441" s="41" t="str">
        <f>IF($W2441="", "", IF(COUNTIF($I$11:$I$3035, $W2441)&gt;0, "", MAX($Y$10:$Y2440)+1))</f>
        <v/>
      </c>
      <c r="Z2441" s="41">
        <v>2431</v>
      </c>
      <c r="AA2441" s="58" t="str">
        <f t="shared" si="1549"/>
        <v/>
      </c>
      <c r="AC2441" s="41" t="str">
        <f t="shared" si="1537"/>
        <v/>
      </c>
      <c r="AE2441" s="41" t="str">
        <f t="shared" si="1550"/>
        <v/>
      </c>
      <c r="AJ2441" s="154" t="str">
        <f t="shared" si="1551"/>
        <v/>
      </c>
      <c r="AL2441" s="120" t="str">
        <f t="shared" si="1552"/>
        <v/>
      </c>
      <c r="AM2441" s="104" t="str">
        <f t="shared" si="1553"/>
        <v/>
      </c>
      <c r="AN2441" s="104" t="str">
        <f t="shared" si="1554"/>
        <v/>
      </c>
      <c r="AO2441" s="104" t="str">
        <f t="shared" si="1538"/>
        <v/>
      </c>
      <c r="AP2441" s="104" t="str">
        <f t="shared" si="1539"/>
        <v/>
      </c>
      <c r="AQ2441" s="121" t="str">
        <f t="shared" si="1555"/>
        <v/>
      </c>
      <c r="AS2441" s="88" t="str">
        <f t="shared" si="1540"/>
        <v/>
      </c>
      <c r="AT2441" s="68" t="str">
        <f t="shared" si="1556"/>
        <v/>
      </c>
      <c r="AU2441" s="68" t="str">
        <f t="shared" si="1557"/>
        <v/>
      </c>
      <c r="AV2441" s="68" t="str">
        <f t="shared" si="1558"/>
        <v/>
      </c>
      <c r="AW2441" s="88" t="str">
        <f t="shared" si="1541"/>
        <v/>
      </c>
      <c r="AZ2441" s="88" t="str">
        <f t="shared" si="1542"/>
        <v/>
      </c>
      <c r="BA2441" s="68" t="str">
        <f t="shared" si="1543"/>
        <v/>
      </c>
      <c r="BB2441" s="68" t="str">
        <f t="shared" si="1544"/>
        <v/>
      </c>
      <c r="BC2441" s="68" t="str">
        <f t="shared" si="1545"/>
        <v/>
      </c>
      <c r="BD2441" s="69" t="str">
        <f t="shared" si="1546"/>
        <v/>
      </c>
      <c r="BE2441" s="69" t="str">
        <f t="shared" si="1559"/>
        <v/>
      </c>
      <c r="BT2441" s="138" t="str">
        <f t="shared" ca="1" si="1560"/>
        <v/>
      </c>
      <c r="BU2441" s="139" t="str">
        <f t="shared" ca="1" si="1561"/>
        <v/>
      </c>
      <c r="BW2441" s="138" t="str">
        <f t="shared" si="1562"/>
        <v/>
      </c>
      <c r="BX2441" s="104" t="str">
        <f t="shared" si="1563"/>
        <v/>
      </c>
      <c r="BY2441" s="139" t="str">
        <f t="shared" si="1564"/>
        <v/>
      </c>
      <c r="CA2441" s="138" t="str">
        <f t="shared" si="1565"/>
        <v/>
      </c>
      <c r="CB2441" s="104" t="str">
        <f t="shared" si="1566"/>
        <v/>
      </c>
      <c r="CC2441" s="139" t="str">
        <f t="shared" si="1567"/>
        <v/>
      </c>
      <c r="CE2441" s="162" t="str">
        <f t="shared" si="1568"/>
        <v/>
      </c>
      <c r="CF2441" s="163" t="str">
        <f t="shared" si="1569"/>
        <v/>
      </c>
      <c r="CG2441" s="164" t="str">
        <f t="shared" si="1570"/>
        <v/>
      </c>
      <c r="CI2441" s="162" t="str">
        <f t="shared" si="1571"/>
        <v/>
      </c>
      <c r="CJ2441" s="163" t="str">
        <f t="shared" si="1574"/>
        <v/>
      </c>
      <c r="CK2441" s="164" t="str">
        <f t="shared" si="1575"/>
        <v/>
      </c>
      <c r="CM2441" s="169" t="str">
        <f t="shared" si="1572"/>
        <v/>
      </c>
      <c r="CN2441" s="139" t="str">
        <f t="shared" si="1573"/>
        <v/>
      </c>
      <c r="CP2441" s="41" t="str">
        <f>IF($CM2441="", "", COUNTIF($CM$11:$CM$3035, "&lt;"&amp;$CM2441)+1+COUNTIF($CM$11:$CM2441, $CM2441)-1)</f>
        <v/>
      </c>
    </row>
    <row r="2442" spans="1:94" x14ac:dyDescent="0.25">
      <c r="A2442" s="40"/>
      <c r="B2442" s="82" t="str">
        <f>IF($I2442="", "", IFERROR(INDEX('Job Database'!$AE$11:$AE$3035, MATCH($I2442, 'Job Database'!$X$11:$X$3035, 0)), ""))</f>
        <v/>
      </c>
      <c r="C2442" s="69" t="str">
        <f>IF($I2442="", "", IF(COUNTIF('Job Database'!$X$11:$X$3035, $I2442)=0, $AC$5, $AC$4))</f>
        <v/>
      </c>
      <c r="D2442" s="40"/>
      <c r="E2442" s="85" t="str">
        <f>IF($I2442="", "", IF(IFERROR(INDEX('Job Database'!$M$11:$M$3035, MATCH($I2442, 'Job Database'!$X$11:$X$3035, 0)), "")="", "", IFERROR(INDEX('Job Database'!$M$11:$M$3035, MATCH($I2442, 'Job Database'!$X$11:$X$3035, 0)), "")))</f>
        <v/>
      </c>
      <c r="F2442" s="40"/>
      <c r="G2442" s="88" t="str">
        <f t="shared" si="1547"/>
        <v/>
      </c>
      <c r="H2442" s="40"/>
      <c r="I2442" s="24"/>
      <c r="J2442" s="34"/>
      <c r="K2442" s="106"/>
      <c r="L2442" s="79"/>
      <c r="M2442" s="34"/>
      <c r="N2442" s="79"/>
      <c r="O2442" s="31"/>
      <c r="P2442" s="53"/>
      <c r="Q2442" s="40"/>
      <c r="S2442" s="41" t="str">
        <f t="shared" si="1535"/>
        <v/>
      </c>
      <c r="T2442" s="41" t="str">
        <f t="shared" si="1536"/>
        <v/>
      </c>
      <c r="U2442" s="41" t="str">
        <f t="shared" si="1548"/>
        <v/>
      </c>
      <c r="W2442" s="74" t="str">
        <f>IF('Job Database'!$X2442="", "", 'Job Database'!$X2442)</f>
        <v/>
      </c>
      <c r="Y2442" s="41" t="str">
        <f>IF($W2442="", "", IF(COUNTIF($I$11:$I$3035, $W2442)&gt;0, "", MAX($Y$10:$Y2441)+1))</f>
        <v/>
      </c>
      <c r="Z2442" s="41">
        <v>2432</v>
      </c>
      <c r="AA2442" s="58" t="str">
        <f t="shared" si="1549"/>
        <v/>
      </c>
      <c r="AC2442" s="41" t="str">
        <f t="shared" si="1537"/>
        <v/>
      </c>
      <c r="AE2442" s="41" t="str">
        <f t="shared" si="1550"/>
        <v/>
      </c>
      <c r="AJ2442" s="154" t="str">
        <f t="shared" si="1551"/>
        <v/>
      </c>
      <c r="AL2442" s="120" t="str">
        <f t="shared" si="1552"/>
        <v/>
      </c>
      <c r="AM2442" s="104" t="str">
        <f t="shared" si="1553"/>
        <v/>
      </c>
      <c r="AN2442" s="104" t="str">
        <f t="shared" si="1554"/>
        <v/>
      </c>
      <c r="AO2442" s="104" t="str">
        <f t="shared" si="1538"/>
        <v/>
      </c>
      <c r="AP2442" s="104" t="str">
        <f t="shared" si="1539"/>
        <v/>
      </c>
      <c r="AQ2442" s="121" t="str">
        <f t="shared" si="1555"/>
        <v/>
      </c>
      <c r="AS2442" s="88" t="str">
        <f t="shared" si="1540"/>
        <v/>
      </c>
      <c r="AT2442" s="68" t="str">
        <f t="shared" si="1556"/>
        <v/>
      </c>
      <c r="AU2442" s="68" t="str">
        <f t="shared" si="1557"/>
        <v/>
      </c>
      <c r="AV2442" s="68" t="str">
        <f t="shared" si="1558"/>
        <v/>
      </c>
      <c r="AW2442" s="88" t="str">
        <f t="shared" si="1541"/>
        <v/>
      </c>
      <c r="AZ2442" s="88" t="str">
        <f t="shared" si="1542"/>
        <v/>
      </c>
      <c r="BA2442" s="68" t="str">
        <f t="shared" si="1543"/>
        <v/>
      </c>
      <c r="BB2442" s="68" t="str">
        <f t="shared" si="1544"/>
        <v/>
      </c>
      <c r="BC2442" s="68" t="str">
        <f t="shared" si="1545"/>
        <v/>
      </c>
      <c r="BD2442" s="69" t="str">
        <f t="shared" si="1546"/>
        <v/>
      </c>
      <c r="BE2442" s="69" t="str">
        <f t="shared" si="1559"/>
        <v/>
      </c>
      <c r="BT2442" s="138" t="str">
        <f t="shared" ca="1" si="1560"/>
        <v/>
      </c>
      <c r="BU2442" s="139" t="str">
        <f t="shared" ca="1" si="1561"/>
        <v/>
      </c>
      <c r="BW2442" s="138" t="str">
        <f t="shared" si="1562"/>
        <v/>
      </c>
      <c r="BX2442" s="104" t="str">
        <f t="shared" si="1563"/>
        <v/>
      </c>
      <c r="BY2442" s="139" t="str">
        <f t="shared" si="1564"/>
        <v/>
      </c>
      <c r="CA2442" s="138" t="str">
        <f t="shared" si="1565"/>
        <v/>
      </c>
      <c r="CB2442" s="104" t="str">
        <f t="shared" si="1566"/>
        <v/>
      </c>
      <c r="CC2442" s="139" t="str">
        <f t="shared" si="1567"/>
        <v/>
      </c>
      <c r="CE2442" s="162" t="str">
        <f t="shared" si="1568"/>
        <v/>
      </c>
      <c r="CF2442" s="163" t="str">
        <f t="shared" si="1569"/>
        <v/>
      </c>
      <c r="CG2442" s="164" t="str">
        <f t="shared" si="1570"/>
        <v/>
      </c>
      <c r="CI2442" s="162" t="str">
        <f t="shared" si="1571"/>
        <v/>
      </c>
      <c r="CJ2442" s="163" t="str">
        <f t="shared" si="1574"/>
        <v/>
      </c>
      <c r="CK2442" s="164" t="str">
        <f t="shared" si="1575"/>
        <v/>
      </c>
      <c r="CM2442" s="169" t="str">
        <f t="shared" si="1572"/>
        <v/>
      </c>
      <c r="CN2442" s="139" t="str">
        <f t="shared" si="1573"/>
        <v/>
      </c>
      <c r="CP2442" s="41" t="str">
        <f>IF($CM2442="", "", COUNTIF($CM$11:$CM$3035, "&lt;"&amp;$CM2442)+1+COUNTIF($CM$11:$CM2442, $CM2442)-1)</f>
        <v/>
      </c>
    </row>
    <row r="2443" spans="1:94" x14ac:dyDescent="0.25">
      <c r="A2443" s="40"/>
      <c r="B2443" s="82" t="str">
        <f>IF($I2443="", "", IFERROR(INDEX('Job Database'!$AE$11:$AE$3035, MATCH($I2443, 'Job Database'!$X$11:$X$3035, 0)), ""))</f>
        <v/>
      </c>
      <c r="C2443" s="69" t="str">
        <f>IF($I2443="", "", IF(COUNTIF('Job Database'!$X$11:$X$3035, $I2443)=0, $AC$5, $AC$4))</f>
        <v/>
      </c>
      <c r="D2443" s="40"/>
      <c r="E2443" s="85" t="str">
        <f>IF($I2443="", "", IF(IFERROR(INDEX('Job Database'!$M$11:$M$3035, MATCH($I2443, 'Job Database'!$X$11:$X$3035, 0)), "")="", "", IFERROR(INDEX('Job Database'!$M$11:$M$3035, MATCH($I2443, 'Job Database'!$X$11:$X$3035, 0)), "")))</f>
        <v/>
      </c>
      <c r="F2443" s="40"/>
      <c r="G2443" s="88" t="str">
        <f t="shared" si="1547"/>
        <v/>
      </c>
      <c r="H2443" s="40"/>
      <c r="I2443" s="24"/>
      <c r="J2443" s="34"/>
      <c r="K2443" s="106"/>
      <c r="L2443" s="79"/>
      <c r="M2443" s="34"/>
      <c r="N2443" s="79"/>
      <c r="O2443" s="31"/>
      <c r="P2443" s="53"/>
      <c r="Q2443" s="40"/>
      <c r="S2443" s="41" t="str">
        <f t="shared" ref="S2443:S2506" si="1576">IF($K2443="", "", IF($AG$5&lt;=$K2443, "X", ""))</f>
        <v/>
      </c>
      <c r="T2443" s="41" t="str">
        <f t="shared" ref="T2443:T2506" si="1577">IF($K2443="", "", IF($AG$5&gt;$K2443, "X", ""))</f>
        <v/>
      </c>
      <c r="U2443" s="41" t="str">
        <f t="shared" si="1548"/>
        <v/>
      </c>
      <c r="W2443" s="74" t="str">
        <f>IF('Job Database'!$X2443="", "", 'Job Database'!$X2443)</f>
        <v/>
      </c>
      <c r="Y2443" s="41" t="str">
        <f>IF($W2443="", "", IF(COUNTIF($I$11:$I$3035, $W2443)&gt;0, "", MAX($Y$10:$Y2442)+1))</f>
        <v/>
      </c>
      <c r="Z2443" s="41">
        <v>2433</v>
      </c>
      <c r="AA2443" s="58" t="str">
        <f t="shared" si="1549"/>
        <v/>
      </c>
      <c r="AC2443" s="41" t="str">
        <f t="shared" ref="AC2443:AC2506" si="1578">IF($I2443="", "", IF(COUNTIF($W$11:$W$3035, $I2443)=0, "X", ""))</f>
        <v/>
      </c>
      <c r="AE2443" s="41" t="str">
        <f t="shared" si="1550"/>
        <v/>
      </c>
      <c r="AJ2443" s="154" t="str">
        <f t="shared" si="1551"/>
        <v/>
      </c>
      <c r="AL2443" s="120" t="str">
        <f t="shared" si="1552"/>
        <v/>
      </c>
      <c r="AM2443" s="104" t="str">
        <f t="shared" si="1553"/>
        <v/>
      </c>
      <c r="AN2443" s="104" t="str">
        <f t="shared" si="1554"/>
        <v/>
      </c>
      <c r="AO2443" s="104" t="str">
        <f t="shared" ref="AO2443:AO2506" si="1579">IF(COUNTIF($AZ2443:$BE2443, $AZ$5)&gt;0, "X", "")</f>
        <v/>
      </c>
      <c r="AP2443" s="104" t="str">
        <f t="shared" ref="AP2443:AP2506" si="1580">IF(COUNTIF($AZ2443:$BE2443, $AZ$4)&gt;0, "X", "")</f>
        <v/>
      </c>
      <c r="AQ2443" s="121" t="str">
        <f t="shared" si="1555"/>
        <v/>
      </c>
      <c r="AS2443" s="88" t="str">
        <f t="shared" ref="AS2443:AS2506" si="1581">IF(OR(NOT(J2443=""), E2443="", NOT($O2443=""), NOT($P2443="")), "", NETWORKDAYS(E2443, $AG$5, $BJ$34:$BJ$57))</f>
        <v/>
      </c>
      <c r="AT2443" s="68" t="str">
        <f t="shared" si="1556"/>
        <v/>
      </c>
      <c r="AU2443" s="68" t="str">
        <f t="shared" si="1557"/>
        <v/>
      </c>
      <c r="AV2443" s="68" t="str">
        <f t="shared" si="1558"/>
        <v/>
      </c>
      <c r="AW2443" s="88" t="str">
        <f t="shared" ref="AW2443:AW2506" si="1582">IF(OR(NOT(O2443=""), N2443="", NOT($O2443=""), NOT($P2443="")), "", NETWORKDAYS(N2443, $AG$5, $BJ$34:$BJ$57))</f>
        <v/>
      </c>
      <c r="AZ2443" s="88" t="str">
        <f t="shared" ref="AZ2443:AZ2506" si="1583">IF(OR(AS2443="", $U2443="X"), "", IF(AS2443&gt;=AS$7, $AZ$4, IF(AS2443&gt;=AS$9, $AZ$5, "")))</f>
        <v/>
      </c>
      <c r="BA2443" s="68" t="str">
        <f t="shared" ref="BA2443:BA2506" si="1584">IF(OR(AT2443="", $U2443="X"), "", IF(AT2443&gt;=AT$7, $AZ$4, IF(AT2443&gt;=AT$9, $AZ$5, "")))</f>
        <v/>
      </c>
      <c r="BB2443" s="68" t="str">
        <f t="shared" ref="BB2443:BB2506" si="1585">IF(OR(AU2443="", $U2443="X"), "", IF(AU2443&gt;=AU$7, $AZ$4, IF(AU2443&gt;=AU$9, $AZ$5, "")))</f>
        <v/>
      </c>
      <c r="BC2443" s="68" t="str">
        <f t="shared" ref="BC2443:BC2506" si="1586">IF(OR(AV2443="", $U2443="X"), "", IF(AV2443&gt;=AV$7, $AZ$4, IF(AV2443&gt;=AV$9, $AZ$5, "")))</f>
        <v/>
      </c>
      <c r="BD2443" s="69" t="str">
        <f t="shared" ref="BD2443:BD2506" si="1587">IF(OR(AW2443="", $U2443="X"), "", IF(AW2443&gt;=AW$7, $AZ$4, IF(AW2443&gt;=AW$9, $AZ$5, "")))</f>
        <v/>
      </c>
      <c r="BE2443" s="69" t="str">
        <f t="shared" si="1559"/>
        <v/>
      </c>
      <c r="BT2443" s="138" t="str">
        <f t="shared" ca="1" si="1560"/>
        <v/>
      </c>
      <c r="BU2443" s="139" t="str">
        <f t="shared" ca="1" si="1561"/>
        <v/>
      </c>
      <c r="BW2443" s="138" t="str">
        <f t="shared" si="1562"/>
        <v/>
      </c>
      <c r="BX2443" s="104" t="str">
        <f t="shared" si="1563"/>
        <v/>
      </c>
      <c r="BY2443" s="139" t="str">
        <f t="shared" si="1564"/>
        <v/>
      </c>
      <c r="CA2443" s="138" t="str">
        <f t="shared" si="1565"/>
        <v/>
      </c>
      <c r="CB2443" s="104" t="str">
        <f t="shared" si="1566"/>
        <v/>
      </c>
      <c r="CC2443" s="139" t="str">
        <f t="shared" si="1567"/>
        <v/>
      </c>
      <c r="CE2443" s="162" t="str">
        <f t="shared" si="1568"/>
        <v/>
      </c>
      <c r="CF2443" s="163" t="str">
        <f t="shared" si="1569"/>
        <v/>
      </c>
      <c r="CG2443" s="164" t="str">
        <f t="shared" si="1570"/>
        <v/>
      </c>
      <c r="CI2443" s="162" t="str">
        <f t="shared" si="1571"/>
        <v/>
      </c>
      <c r="CJ2443" s="163" t="str">
        <f t="shared" si="1574"/>
        <v/>
      </c>
      <c r="CK2443" s="164" t="str">
        <f t="shared" si="1575"/>
        <v/>
      </c>
      <c r="CM2443" s="169" t="str">
        <f t="shared" si="1572"/>
        <v/>
      </c>
      <c r="CN2443" s="139" t="str">
        <f t="shared" si="1573"/>
        <v/>
      </c>
      <c r="CP2443" s="41" t="str">
        <f>IF($CM2443="", "", COUNTIF($CM$11:$CM$3035, "&lt;"&amp;$CM2443)+1+COUNTIF($CM$11:$CM2443, $CM2443)-1)</f>
        <v/>
      </c>
    </row>
    <row r="2444" spans="1:94" x14ac:dyDescent="0.25">
      <c r="A2444" s="40"/>
      <c r="B2444" s="82" t="str">
        <f>IF($I2444="", "", IFERROR(INDEX('Job Database'!$AE$11:$AE$3035, MATCH($I2444, 'Job Database'!$X$11:$X$3035, 0)), ""))</f>
        <v/>
      </c>
      <c r="C2444" s="69" t="str">
        <f>IF($I2444="", "", IF(COUNTIF('Job Database'!$X$11:$X$3035, $I2444)=0, $AC$5, $AC$4))</f>
        <v/>
      </c>
      <c r="D2444" s="40"/>
      <c r="E2444" s="85" t="str">
        <f>IF($I2444="", "", IF(IFERROR(INDEX('Job Database'!$M$11:$M$3035, MATCH($I2444, 'Job Database'!$X$11:$X$3035, 0)), "")="", "", IFERROR(INDEX('Job Database'!$M$11:$M$3035, MATCH($I2444, 'Job Database'!$X$11:$X$3035, 0)), "")))</f>
        <v/>
      </c>
      <c r="F2444" s="40"/>
      <c r="G2444" s="88" t="str">
        <f t="shared" ref="G2444:G2507" si="1588">$AJ2444</f>
        <v/>
      </c>
      <c r="H2444" s="40"/>
      <c r="I2444" s="24"/>
      <c r="J2444" s="34"/>
      <c r="K2444" s="106"/>
      <c r="L2444" s="79"/>
      <c r="M2444" s="34"/>
      <c r="N2444" s="79"/>
      <c r="O2444" s="31"/>
      <c r="P2444" s="53"/>
      <c r="Q2444" s="40"/>
      <c r="S2444" s="41" t="str">
        <f t="shared" si="1576"/>
        <v/>
      </c>
      <c r="T2444" s="41" t="str">
        <f t="shared" si="1577"/>
        <v/>
      </c>
      <c r="U2444" s="41" t="str">
        <f t="shared" ref="U2444:U2507" si="1589">IF(OR($S2444="X", $T2444="X"), "X", "")</f>
        <v/>
      </c>
      <c r="W2444" s="74" t="str">
        <f>IF('Job Database'!$X2444="", "", 'Job Database'!$X2444)</f>
        <v/>
      </c>
      <c r="Y2444" s="41" t="str">
        <f>IF($W2444="", "", IF(COUNTIF($I$11:$I$3035, $W2444)&gt;0, "", MAX($Y$10:$Y2443)+1))</f>
        <v/>
      </c>
      <c r="Z2444" s="41">
        <v>2434</v>
      </c>
      <c r="AA2444" s="58" t="str">
        <f t="shared" ref="AA2444:AA2507" si="1590">IFERROR(INDEX($W$11:$W$3035, MATCH($Z2444, $Y$11:$Y$3035, 0)), "")</f>
        <v/>
      </c>
      <c r="AC2444" s="41" t="str">
        <f t="shared" si="1578"/>
        <v/>
      </c>
      <c r="AE2444" s="41" t="str">
        <f t="shared" ref="AE2444:AE2507" si="1591">IF($I2444="", "", IF(COUNTIF($I$11:$I$3035, $I2444)&gt;1, "X", ""))</f>
        <v/>
      </c>
      <c r="AJ2444" s="154" t="str">
        <f t="shared" ref="AJ2444:AJ2507" si="1592">IFERROR(INDEX($AL$10:$AQ$10, $AK$10, MATCH("X", $AL2444:$AQ2444, 0)), "")</f>
        <v/>
      </c>
      <c r="AL2444" s="120" t="str">
        <f t="shared" ref="AL2444:AL2507" si="1593">IF(AND(OR($O2444=$AG$15, $O2444=$AG$16), $P2444=$AH$11), "X", "")</f>
        <v/>
      </c>
      <c r="AM2444" s="104" t="str">
        <f t="shared" ref="AM2444:AM2507" si="1594">IF(AND(OR($O2444=$AG$15, $O2444=$AG$16), $P2444=$AH$13), "X", "")</f>
        <v/>
      </c>
      <c r="AN2444" s="104" t="str">
        <f t="shared" ref="AN2444:AN2507" si="1595">IF(AND(AL2444="", AM2444="", AP2444="", AQ2444="", AO2444="", NOT($I2444="")), "X", "")</f>
        <v/>
      </c>
      <c r="AO2444" s="104" t="str">
        <f t="shared" si="1579"/>
        <v/>
      </c>
      <c r="AP2444" s="104" t="str">
        <f t="shared" si="1580"/>
        <v/>
      </c>
      <c r="AQ2444" s="121" t="str">
        <f t="shared" ref="AQ2444:AQ2507" si="1596">IF(COUNTIF($AG$11:$AG$14, $O2444)&gt;0, "X", "")</f>
        <v/>
      </c>
      <c r="AS2444" s="88" t="str">
        <f t="shared" si="1581"/>
        <v/>
      </c>
      <c r="AT2444" s="68" t="str">
        <f t="shared" ref="AT2444:AT2507" si="1597">IF(OR($J2444="", NOT(L2444=""), NOT($O2444=""), NOT($P2444="")), "", NETWORKDAYS($J2444, $AG$5, $BJ$34:$BJ$57))</f>
        <v/>
      </c>
      <c r="AU2444" s="68" t="str">
        <f t="shared" ref="AU2444:AU2507" si="1598">IF(OR($L2444="", NOT(M2444=""), NOT($O2444=""), NOT($P2444="")), "", NETWORKDAYS($L2444, $AG$5, $BJ$34:$BJ$57))</f>
        <v/>
      </c>
      <c r="AV2444" s="68" t="str">
        <f t="shared" ref="AV2444:AV2507" si="1599">IF(OR($M2444="", NOT(N2444=""), NOT($O2444=""), NOT($P2444="")), "", NETWORKDAYS($M2444, $AG$5, $BJ$34:$BJ$57))</f>
        <v/>
      </c>
      <c r="AW2444" s="88" t="str">
        <f t="shared" si="1582"/>
        <v/>
      </c>
      <c r="AZ2444" s="88" t="str">
        <f t="shared" si="1583"/>
        <v/>
      </c>
      <c r="BA2444" s="68" t="str">
        <f t="shared" si="1584"/>
        <v/>
      </c>
      <c r="BB2444" s="68" t="str">
        <f t="shared" si="1585"/>
        <v/>
      </c>
      <c r="BC2444" s="68" t="str">
        <f t="shared" si="1586"/>
        <v/>
      </c>
      <c r="BD2444" s="69" t="str">
        <f t="shared" si="1587"/>
        <v/>
      </c>
      <c r="BE2444" s="69" t="str">
        <f t="shared" ref="BE2444:BE2507" si="1600">BD2444</f>
        <v/>
      </c>
      <c r="BT2444" s="138" t="str">
        <f t="shared" ref="BT2444:BT2507" ca="1" si="1601">IF($BU2444="X", "", IF(COUNTIF($CA2444:$CC2444, "X")&gt;0, "X", ""))</f>
        <v/>
      </c>
      <c r="BU2444" s="139" t="str">
        <f t="shared" ref="BU2444:BU2507" ca="1" si="1602">IF(OR($L2444=$AG$5, $M2444=$AG$5, $N2444=$AG$5), "X", "")</f>
        <v/>
      </c>
      <c r="BW2444" s="138" t="str">
        <f t="shared" ref="BW2444:BW2507" si="1603">IF(L2444="", "", NETWORKDAYS($AG$5, L2444, $BJ$34:$BJ$57))</f>
        <v/>
      </c>
      <c r="BX2444" s="104" t="str">
        <f t="shared" ref="BX2444:BX2507" si="1604">IF(M2444="", "", NETWORKDAYS($AG$5, M2444, $BJ$34:$BJ$57))</f>
        <v/>
      </c>
      <c r="BY2444" s="139" t="str">
        <f t="shared" ref="BY2444:BY2507" si="1605">IF(N2444="", "", NETWORKDAYS($AG$5, N2444, $BJ$34:$BJ$57))</f>
        <v/>
      </c>
      <c r="CA2444" s="138" t="str">
        <f t="shared" ref="CA2444:CA2507" si="1606">IF(BW2444&lt;0, "", IF(BW2444&lt;=$CA$9, "X", ""))</f>
        <v/>
      </c>
      <c r="CB2444" s="104" t="str">
        <f t="shared" ref="CB2444:CB2507" si="1607">IF(BX2444&lt;0, "", IF(BX2444&lt;=$CA$9, "X", ""))</f>
        <v/>
      </c>
      <c r="CC2444" s="139" t="str">
        <f t="shared" ref="CC2444:CC2507" si="1608">IF(BY2444&lt;0, "", IF(BY2444&lt;=$CA$9, "X", ""))</f>
        <v/>
      </c>
      <c r="CE2444" s="162" t="str">
        <f t="shared" ref="CE2444:CE2507" si="1609">IF(L2444="", "", IF(L2444=$AG$5, L2444, ""))</f>
        <v/>
      </c>
      <c r="CF2444" s="163" t="str">
        <f t="shared" ref="CF2444:CF2507" si="1610">IF(M2444="", "", IF(M2444=$AG$5, M2444, ""))</f>
        <v/>
      </c>
      <c r="CG2444" s="164" t="str">
        <f t="shared" ref="CG2444:CG2507" si="1611">IF(N2444="", "", IF(N2444=$AG$5, N2444, ""))</f>
        <v/>
      </c>
      <c r="CI2444" s="162" t="str">
        <f t="shared" ref="CI2444:CI2507" si="1612">IF(CA2444="", "", L2444)</f>
        <v/>
      </c>
      <c r="CJ2444" s="163" t="str">
        <f t="shared" si="1574"/>
        <v/>
      </c>
      <c r="CK2444" s="164" t="str">
        <f t="shared" si="1575"/>
        <v/>
      </c>
      <c r="CM2444" s="169" t="str">
        <f t="shared" ref="CM2444:CM2507" si="1613">IF(NOT($CE2444=""), $CE2444, IF(NOT($CF2444=""), $CF2444, IF(NOT($CG2444=""), $CG2444, IF(NOT($CI2444=""), $CI2444, IF(NOT($CJ2444=""), $CJ2444, IF(NOT($CK2444=""), $CK2444, ""))))))</f>
        <v/>
      </c>
      <c r="CN2444" s="139" t="str">
        <f t="shared" ref="CN2444:CN2507" si="1614">IF(NOT($CE2444=""), "TODAY - 1st Interview", IF(NOT($CF2444=""), "TODAY - 2nd Interview", IF(NOT($CG2444=""), "TODAY - 3rd Interview", IF(NOT($CI2444=""), "Alert - 1st Interview", IF(NOT($CJ2444=""), "Alert - 2nd Interview", IF(NOT($CK2444=""), "Alert - 3rd Interview", ""))))))</f>
        <v/>
      </c>
      <c r="CP2444" s="41" t="str">
        <f>IF($CM2444="", "", COUNTIF($CM$11:$CM$3035, "&lt;"&amp;$CM2444)+1+COUNTIF($CM$11:$CM2444, $CM2444)-1)</f>
        <v/>
      </c>
    </row>
    <row r="2445" spans="1:94" x14ac:dyDescent="0.25">
      <c r="A2445" s="40"/>
      <c r="B2445" s="82" t="str">
        <f>IF($I2445="", "", IFERROR(INDEX('Job Database'!$AE$11:$AE$3035, MATCH($I2445, 'Job Database'!$X$11:$X$3035, 0)), ""))</f>
        <v/>
      </c>
      <c r="C2445" s="69" t="str">
        <f>IF($I2445="", "", IF(COUNTIF('Job Database'!$X$11:$X$3035, $I2445)=0, $AC$5, $AC$4))</f>
        <v/>
      </c>
      <c r="D2445" s="40"/>
      <c r="E2445" s="85" t="str">
        <f>IF($I2445="", "", IF(IFERROR(INDEX('Job Database'!$M$11:$M$3035, MATCH($I2445, 'Job Database'!$X$11:$X$3035, 0)), "")="", "", IFERROR(INDEX('Job Database'!$M$11:$M$3035, MATCH($I2445, 'Job Database'!$X$11:$X$3035, 0)), "")))</f>
        <v/>
      </c>
      <c r="F2445" s="40"/>
      <c r="G2445" s="88" t="str">
        <f t="shared" si="1588"/>
        <v/>
      </c>
      <c r="H2445" s="40"/>
      <c r="I2445" s="24"/>
      <c r="J2445" s="34"/>
      <c r="K2445" s="106"/>
      <c r="L2445" s="79"/>
      <c r="M2445" s="34"/>
      <c r="N2445" s="79"/>
      <c r="O2445" s="31"/>
      <c r="P2445" s="53"/>
      <c r="Q2445" s="40"/>
      <c r="S2445" s="41" t="str">
        <f t="shared" si="1576"/>
        <v/>
      </c>
      <c r="T2445" s="41" t="str">
        <f t="shared" si="1577"/>
        <v/>
      </c>
      <c r="U2445" s="41" t="str">
        <f t="shared" si="1589"/>
        <v/>
      </c>
      <c r="W2445" s="74" t="str">
        <f>IF('Job Database'!$X2445="", "", 'Job Database'!$X2445)</f>
        <v/>
      </c>
      <c r="Y2445" s="41" t="str">
        <f>IF($W2445="", "", IF(COUNTIF($I$11:$I$3035, $W2445)&gt;0, "", MAX($Y$10:$Y2444)+1))</f>
        <v/>
      </c>
      <c r="Z2445" s="41">
        <v>2435</v>
      </c>
      <c r="AA2445" s="58" t="str">
        <f t="shared" si="1590"/>
        <v/>
      </c>
      <c r="AC2445" s="41" t="str">
        <f t="shared" si="1578"/>
        <v/>
      </c>
      <c r="AE2445" s="41" t="str">
        <f t="shared" si="1591"/>
        <v/>
      </c>
      <c r="AJ2445" s="154" t="str">
        <f t="shared" si="1592"/>
        <v/>
      </c>
      <c r="AL2445" s="120" t="str">
        <f t="shared" si="1593"/>
        <v/>
      </c>
      <c r="AM2445" s="104" t="str">
        <f t="shared" si="1594"/>
        <v/>
      </c>
      <c r="AN2445" s="104" t="str">
        <f t="shared" si="1595"/>
        <v/>
      </c>
      <c r="AO2445" s="104" t="str">
        <f t="shared" si="1579"/>
        <v/>
      </c>
      <c r="AP2445" s="104" t="str">
        <f t="shared" si="1580"/>
        <v/>
      </c>
      <c r="AQ2445" s="121" t="str">
        <f t="shared" si="1596"/>
        <v/>
      </c>
      <c r="AS2445" s="88" t="str">
        <f t="shared" si="1581"/>
        <v/>
      </c>
      <c r="AT2445" s="68" t="str">
        <f t="shared" si="1597"/>
        <v/>
      </c>
      <c r="AU2445" s="68" t="str">
        <f t="shared" si="1598"/>
        <v/>
      </c>
      <c r="AV2445" s="68" t="str">
        <f t="shared" si="1599"/>
        <v/>
      </c>
      <c r="AW2445" s="88" t="str">
        <f t="shared" si="1582"/>
        <v/>
      </c>
      <c r="AZ2445" s="88" t="str">
        <f t="shared" si="1583"/>
        <v/>
      </c>
      <c r="BA2445" s="68" t="str">
        <f t="shared" si="1584"/>
        <v/>
      </c>
      <c r="BB2445" s="68" t="str">
        <f t="shared" si="1585"/>
        <v/>
      </c>
      <c r="BC2445" s="68" t="str">
        <f t="shared" si="1586"/>
        <v/>
      </c>
      <c r="BD2445" s="69" t="str">
        <f t="shared" si="1587"/>
        <v/>
      </c>
      <c r="BE2445" s="69" t="str">
        <f t="shared" si="1600"/>
        <v/>
      </c>
      <c r="BT2445" s="138" t="str">
        <f t="shared" ca="1" si="1601"/>
        <v/>
      </c>
      <c r="BU2445" s="139" t="str">
        <f t="shared" ca="1" si="1602"/>
        <v/>
      </c>
      <c r="BW2445" s="138" t="str">
        <f t="shared" si="1603"/>
        <v/>
      </c>
      <c r="BX2445" s="104" t="str">
        <f t="shared" si="1604"/>
        <v/>
      </c>
      <c r="BY2445" s="139" t="str">
        <f t="shared" si="1605"/>
        <v/>
      </c>
      <c r="CA2445" s="138" t="str">
        <f t="shared" si="1606"/>
        <v/>
      </c>
      <c r="CB2445" s="104" t="str">
        <f t="shared" si="1607"/>
        <v/>
      </c>
      <c r="CC2445" s="139" t="str">
        <f t="shared" si="1608"/>
        <v/>
      </c>
      <c r="CE2445" s="162" t="str">
        <f t="shared" si="1609"/>
        <v/>
      </c>
      <c r="CF2445" s="163" t="str">
        <f t="shared" si="1610"/>
        <v/>
      </c>
      <c r="CG2445" s="164" t="str">
        <f t="shared" si="1611"/>
        <v/>
      </c>
      <c r="CI2445" s="162" t="str">
        <f t="shared" si="1612"/>
        <v/>
      </c>
      <c r="CJ2445" s="163" t="str">
        <f t="shared" si="1574"/>
        <v/>
      </c>
      <c r="CK2445" s="164" t="str">
        <f t="shared" si="1575"/>
        <v/>
      </c>
      <c r="CM2445" s="169" t="str">
        <f t="shared" si="1613"/>
        <v/>
      </c>
      <c r="CN2445" s="139" t="str">
        <f t="shared" si="1614"/>
        <v/>
      </c>
      <c r="CP2445" s="41" t="str">
        <f>IF($CM2445="", "", COUNTIF($CM$11:$CM$3035, "&lt;"&amp;$CM2445)+1+COUNTIF($CM$11:$CM2445, $CM2445)-1)</f>
        <v/>
      </c>
    </row>
    <row r="2446" spans="1:94" x14ac:dyDescent="0.25">
      <c r="A2446" s="40"/>
      <c r="B2446" s="82" t="str">
        <f>IF($I2446="", "", IFERROR(INDEX('Job Database'!$AE$11:$AE$3035, MATCH($I2446, 'Job Database'!$X$11:$X$3035, 0)), ""))</f>
        <v/>
      </c>
      <c r="C2446" s="69" t="str">
        <f>IF($I2446="", "", IF(COUNTIF('Job Database'!$X$11:$X$3035, $I2446)=0, $AC$5, $AC$4))</f>
        <v/>
      </c>
      <c r="D2446" s="40"/>
      <c r="E2446" s="85" t="str">
        <f>IF($I2446="", "", IF(IFERROR(INDEX('Job Database'!$M$11:$M$3035, MATCH($I2446, 'Job Database'!$X$11:$X$3035, 0)), "")="", "", IFERROR(INDEX('Job Database'!$M$11:$M$3035, MATCH($I2446, 'Job Database'!$X$11:$X$3035, 0)), "")))</f>
        <v/>
      </c>
      <c r="F2446" s="40"/>
      <c r="G2446" s="88" t="str">
        <f t="shared" si="1588"/>
        <v/>
      </c>
      <c r="H2446" s="40"/>
      <c r="I2446" s="24"/>
      <c r="J2446" s="34"/>
      <c r="K2446" s="106"/>
      <c r="L2446" s="79"/>
      <c r="M2446" s="34"/>
      <c r="N2446" s="79"/>
      <c r="O2446" s="31"/>
      <c r="P2446" s="53"/>
      <c r="Q2446" s="40"/>
      <c r="S2446" s="41" t="str">
        <f t="shared" si="1576"/>
        <v/>
      </c>
      <c r="T2446" s="41" t="str">
        <f t="shared" si="1577"/>
        <v/>
      </c>
      <c r="U2446" s="41" t="str">
        <f t="shared" si="1589"/>
        <v/>
      </c>
      <c r="W2446" s="74" t="str">
        <f>IF('Job Database'!$X2446="", "", 'Job Database'!$X2446)</f>
        <v/>
      </c>
      <c r="Y2446" s="41" t="str">
        <f>IF($W2446="", "", IF(COUNTIF($I$11:$I$3035, $W2446)&gt;0, "", MAX($Y$10:$Y2445)+1))</f>
        <v/>
      </c>
      <c r="Z2446" s="41">
        <v>2436</v>
      </c>
      <c r="AA2446" s="58" t="str">
        <f t="shared" si="1590"/>
        <v/>
      </c>
      <c r="AC2446" s="41" t="str">
        <f t="shared" si="1578"/>
        <v/>
      </c>
      <c r="AE2446" s="41" t="str">
        <f t="shared" si="1591"/>
        <v/>
      </c>
      <c r="AJ2446" s="154" t="str">
        <f t="shared" si="1592"/>
        <v/>
      </c>
      <c r="AL2446" s="120" t="str">
        <f t="shared" si="1593"/>
        <v/>
      </c>
      <c r="AM2446" s="104" t="str">
        <f t="shared" si="1594"/>
        <v/>
      </c>
      <c r="AN2446" s="104" t="str">
        <f t="shared" si="1595"/>
        <v/>
      </c>
      <c r="AO2446" s="104" t="str">
        <f t="shared" si="1579"/>
        <v/>
      </c>
      <c r="AP2446" s="104" t="str">
        <f t="shared" si="1580"/>
        <v/>
      </c>
      <c r="AQ2446" s="121" t="str">
        <f t="shared" si="1596"/>
        <v/>
      </c>
      <c r="AS2446" s="88" t="str">
        <f t="shared" si="1581"/>
        <v/>
      </c>
      <c r="AT2446" s="68" t="str">
        <f t="shared" si="1597"/>
        <v/>
      </c>
      <c r="AU2446" s="68" t="str">
        <f t="shared" si="1598"/>
        <v/>
      </c>
      <c r="AV2446" s="68" t="str">
        <f t="shared" si="1599"/>
        <v/>
      </c>
      <c r="AW2446" s="88" t="str">
        <f t="shared" si="1582"/>
        <v/>
      </c>
      <c r="AZ2446" s="88" t="str">
        <f t="shared" si="1583"/>
        <v/>
      </c>
      <c r="BA2446" s="68" t="str">
        <f t="shared" si="1584"/>
        <v/>
      </c>
      <c r="BB2446" s="68" t="str">
        <f t="shared" si="1585"/>
        <v/>
      </c>
      <c r="BC2446" s="68" t="str">
        <f t="shared" si="1586"/>
        <v/>
      </c>
      <c r="BD2446" s="69" t="str">
        <f t="shared" si="1587"/>
        <v/>
      </c>
      <c r="BE2446" s="69" t="str">
        <f t="shared" si="1600"/>
        <v/>
      </c>
      <c r="BT2446" s="138" t="str">
        <f t="shared" ca="1" si="1601"/>
        <v/>
      </c>
      <c r="BU2446" s="139" t="str">
        <f t="shared" ca="1" si="1602"/>
        <v/>
      </c>
      <c r="BW2446" s="138" t="str">
        <f t="shared" si="1603"/>
        <v/>
      </c>
      <c r="BX2446" s="104" t="str">
        <f t="shared" si="1604"/>
        <v/>
      </c>
      <c r="BY2446" s="139" t="str">
        <f t="shared" si="1605"/>
        <v/>
      </c>
      <c r="CA2446" s="138" t="str">
        <f t="shared" si="1606"/>
        <v/>
      </c>
      <c r="CB2446" s="104" t="str">
        <f t="shared" si="1607"/>
        <v/>
      </c>
      <c r="CC2446" s="139" t="str">
        <f t="shared" si="1608"/>
        <v/>
      </c>
      <c r="CE2446" s="162" t="str">
        <f t="shared" si="1609"/>
        <v/>
      </c>
      <c r="CF2446" s="163" t="str">
        <f t="shared" si="1610"/>
        <v/>
      </c>
      <c r="CG2446" s="164" t="str">
        <f t="shared" si="1611"/>
        <v/>
      </c>
      <c r="CI2446" s="162" t="str">
        <f t="shared" si="1612"/>
        <v/>
      </c>
      <c r="CJ2446" s="163" t="str">
        <f t="shared" si="1574"/>
        <v/>
      </c>
      <c r="CK2446" s="164" t="str">
        <f t="shared" si="1575"/>
        <v/>
      </c>
      <c r="CM2446" s="169" t="str">
        <f t="shared" si="1613"/>
        <v/>
      </c>
      <c r="CN2446" s="139" t="str">
        <f t="shared" si="1614"/>
        <v/>
      </c>
      <c r="CP2446" s="41" t="str">
        <f>IF($CM2446="", "", COUNTIF($CM$11:$CM$3035, "&lt;"&amp;$CM2446)+1+COUNTIF($CM$11:$CM2446, $CM2446)-1)</f>
        <v/>
      </c>
    </row>
    <row r="2447" spans="1:94" x14ac:dyDescent="0.25">
      <c r="A2447" s="40"/>
      <c r="B2447" s="82" t="str">
        <f>IF($I2447="", "", IFERROR(INDEX('Job Database'!$AE$11:$AE$3035, MATCH($I2447, 'Job Database'!$X$11:$X$3035, 0)), ""))</f>
        <v/>
      </c>
      <c r="C2447" s="69" t="str">
        <f>IF($I2447="", "", IF(COUNTIF('Job Database'!$X$11:$X$3035, $I2447)=0, $AC$5, $AC$4))</f>
        <v/>
      </c>
      <c r="D2447" s="40"/>
      <c r="E2447" s="85" t="str">
        <f>IF($I2447="", "", IF(IFERROR(INDEX('Job Database'!$M$11:$M$3035, MATCH($I2447, 'Job Database'!$X$11:$X$3035, 0)), "")="", "", IFERROR(INDEX('Job Database'!$M$11:$M$3035, MATCH($I2447, 'Job Database'!$X$11:$X$3035, 0)), "")))</f>
        <v/>
      </c>
      <c r="F2447" s="40"/>
      <c r="G2447" s="88" t="str">
        <f t="shared" si="1588"/>
        <v/>
      </c>
      <c r="H2447" s="40"/>
      <c r="I2447" s="24"/>
      <c r="J2447" s="34"/>
      <c r="K2447" s="106"/>
      <c r="L2447" s="79"/>
      <c r="M2447" s="34"/>
      <c r="N2447" s="79"/>
      <c r="O2447" s="31"/>
      <c r="P2447" s="53"/>
      <c r="Q2447" s="40"/>
      <c r="S2447" s="41" t="str">
        <f t="shared" si="1576"/>
        <v/>
      </c>
      <c r="T2447" s="41" t="str">
        <f t="shared" si="1577"/>
        <v/>
      </c>
      <c r="U2447" s="41" t="str">
        <f t="shared" si="1589"/>
        <v/>
      </c>
      <c r="W2447" s="74" t="str">
        <f>IF('Job Database'!$X2447="", "", 'Job Database'!$X2447)</f>
        <v/>
      </c>
      <c r="Y2447" s="41" t="str">
        <f>IF($W2447="", "", IF(COUNTIF($I$11:$I$3035, $W2447)&gt;0, "", MAX($Y$10:$Y2446)+1))</f>
        <v/>
      </c>
      <c r="Z2447" s="41">
        <v>2437</v>
      </c>
      <c r="AA2447" s="58" t="str">
        <f t="shared" si="1590"/>
        <v/>
      </c>
      <c r="AC2447" s="41" t="str">
        <f t="shared" si="1578"/>
        <v/>
      </c>
      <c r="AE2447" s="41" t="str">
        <f t="shared" si="1591"/>
        <v/>
      </c>
      <c r="AJ2447" s="154" t="str">
        <f t="shared" si="1592"/>
        <v/>
      </c>
      <c r="AL2447" s="120" t="str">
        <f t="shared" si="1593"/>
        <v/>
      </c>
      <c r="AM2447" s="104" t="str">
        <f t="shared" si="1594"/>
        <v/>
      </c>
      <c r="AN2447" s="104" t="str">
        <f t="shared" si="1595"/>
        <v/>
      </c>
      <c r="AO2447" s="104" t="str">
        <f t="shared" si="1579"/>
        <v/>
      </c>
      <c r="AP2447" s="104" t="str">
        <f t="shared" si="1580"/>
        <v/>
      </c>
      <c r="AQ2447" s="121" t="str">
        <f t="shared" si="1596"/>
        <v/>
      </c>
      <c r="AS2447" s="88" t="str">
        <f t="shared" si="1581"/>
        <v/>
      </c>
      <c r="AT2447" s="68" t="str">
        <f t="shared" si="1597"/>
        <v/>
      </c>
      <c r="AU2447" s="68" t="str">
        <f t="shared" si="1598"/>
        <v/>
      </c>
      <c r="AV2447" s="68" t="str">
        <f t="shared" si="1599"/>
        <v/>
      </c>
      <c r="AW2447" s="88" t="str">
        <f t="shared" si="1582"/>
        <v/>
      </c>
      <c r="AZ2447" s="88" t="str">
        <f t="shared" si="1583"/>
        <v/>
      </c>
      <c r="BA2447" s="68" t="str">
        <f t="shared" si="1584"/>
        <v/>
      </c>
      <c r="BB2447" s="68" t="str">
        <f t="shared" si="1585"/>
        <v/>
      </c>
      <c r="BC2447" s="68" t="str">
        <f t="shared" si="1586"/>
        <v/>
      </c>
      <c r="BD2447" s="69" t="str">
        <f t="shared" si="1587"/>
        <v/>
      </c>
      <c r="BE2447" s="69" t="str">
        <f t="shared" si="1600"/>
        <v/>
      </c>
      <c r="BT2447" s="138" t="str">
        <f t="shared" ca="1" si="1601"/>
        <v/>
      </c>
      <c r="BU2447" s="139" t="str">
        <f t="shared" ca="1" si="1602"/>
        <v/>
      </c>
      <c r="BW2447" s="138" t="str">
        <f t="shared" si="1603"/>
        <v/>
      </c>
      <c r="BX2447" s="104" t="str">
        <f t="shared" si="1604"/>
        <v/>
      </c>
      <c r="BY2447" s="139" t="str">
        <f t="shared" si="1605"/>
        <v/>
      </c>
      <c r="CA2447" s="138" t="str">
        <f t="shared" si="1606"/>
        <v/>
      </c>
      <c r="CB2447" s="104" t="str">
        <f t="shared" si="1607"/>
        <v/>
      </c>
      <c r="CC2447" s="139" t="str">
        <f t="shared" si="1608"/>
        <v/>
      </c>
      <c r="CE2447" s="162" t="str">
        <f t="shared" si="1609"/>
        <v/>
      </c>
      <c r="CF2447" s="163" t="str">
        <f t="shared" si="1610"/>
        <v/>
      </c>
      <c r="CG2447" s="164" t="str">
        <f t="shared" si="1611"/>
        <v/>
      </c>
      <c r="CI2447" s="162" t="str">
        <f t="shared" si="1612"/>
        <v/>
      </c>
      <c r="CJ2447" s="163" t="str">
        <f t="shared" si="1574"/>
        <v/>
      </c>
      <c r="CK2447" s="164" t="str">
        <f t="shared" si="1575"/>
        <v/>
      </c>
      <c r="CM2447" s="169" t="str">
        <f t="shared" si="1613"/>
        <v/>
      </c>
      <c r="CN2447" s="139" t="str">
        <f t="shared" si="1614"/>
        <v/>
      </c>
      <c r="CP2447" s="41" t="str">
        <f>IF($CM2447="", "", COUNTIF($CM$11:$CM$3035, "&lt;"&amp;$CM2447)+1+COUNTIF($CM$11:$CM2447, $CM2447)-1)</f>
        <v/>
      </c>
    </row>
    <row r="2448" spans="1:94" x14ac:dyDescent="0.25">
      <c r="A2448" s="40"/>
      <c r="B2448" s="82" t="str">
        <f>IF($I2448="", "", IFERROR(INDEX('Job Database'!$AE$11:$AE$3035, MATCH($I2448, 'Job Database'!$X$11:$X$3035, 0)), ""))</f>
        <v/>
      </c>
      <c r="C2448" s="69" t="str">
        <f>IF($I2448="", "", IF(COUNTIF('Job Database'!$X$11:$X$3035, $I2448)=0, $AC$5, $AC$4))</f>
        <v/>
      </c>
      <c r="D2448" s="40"/>
      <c r="E2448" s="85" t="str">
        <f>IF($I2448="", "", IF(IFERROR(INDEX('Job Database'!$M$11:$M$3035, MATCH($I2448, 'Job Database'!$X$11:$X$3035, 0)), "")="", "", IFERROR(INDEX('Job Database'!$M$11:$M$3035, MATCH($I2448, 'Job Database'!$X$11:$X$3035, 0)), "")))</f>
        <v/>
      </c>
      <c r="F2448" s="40"/>
      <c r="G2448" s="88" t="str">
        <f t="shared" si="1588"/>
        <v/>
      </c>
      <c r="H2448" s="40"/>
      <c r="I2448" s="24"/>
      <c r="J2448" s="34"/>
      <c r="K2448" s="106"/>
      <c r="L2448" s="79"/>
      <c r="M2448" s="34"/>
      <c r="N2448" s="79"/>
      <c r="O2448" s="31"/>
      <c r="P2448" s="53"/>
      <c r="Q2448" s="40"/>
      <c r="S2448" s="41" t="str">
        <f t="shared" si="1576"/>
        <v/>
      </c>
      <c r="T2448" s="41" t="str">
        <f t="shared" si="1577"/>
        <v/>
      </c>
      <c r="U2448" s="41" t="str">
        <f t="shared" si="1589"/>
        <v/>
      </c>
      <c r="W2448" s="74" t="str">
        <f>IF('Job Database'!$X2448="", "", 'Job Database'!$X2448)</f>
        <v/>
      </c>
      <c r="Y2448" s="41" t="str">
        <f>IF($W2448="", "", IF(COUNTIF($I$11:$I$3035, $W2448)&gt;0, "", MAX($Y$10:$Y2447)+1))</f>
        <v/>
      </c>
      <c r="Z2448" s="41">
        <v>2438</v>
      </c>
      <c r="AA2448" s="58" t="str">
        <f t="shared" si="1590"/>
        <v/>
      </c>
      <c r="AC2448" s="41" t="str">
        <f t="shared" si="1578"/>
        <v/>
      </c>
      <c r="AE2448" s="41" t="str">
        <f t="shared" si="1591"/>
        <v/>
      </c>
      <c r="AJ2448" s="154" t="str">
        <f t="shared" si="1592"/>
        <v/>
      </c>
      <c r="AL2448" s="120" t="str">
        <f t="shared" si="1593"/>
        <v/>
      </c>
      <c r="AM2448" s="104" t="str">
        <f t="shared" si="1594"/>
        <v/>
      </c>
      <c r="AN2448" s="104" t="str">
        <f t="shared" si="1595"/>
        <v/>
      </c>
      <c r="AO2448" s="104" t="str">
        <f t="shared" si="1579"/>
        <v/>
      </c>
      <c r="AP2448" s="104" t="str">
        <f t="shared" si="1580"/>
        <v/>
      </c>
      <c r="AQ2448" s="121" t="str">
        <f t="shared" si="1596"/>
        <v/>
      </c>
      <c r="AS2448" s="88" t="str">
        <f t="shared" si="1581"/>
        <v/>
      </c>
      <c r="AT2448" s="68" t="str">
        <f t="shared" si="1597"/>
        <v/>
      </c>
      <c r="AU2448" s="68" t="str">
        <f t="shared" si="1598"/>
        <v/>
      </c>
      <c r="AV2448" s="68" t="str">
        <f t="shared" si="1599"/>
        <v/>
      </c>
      <c r="AW2448" s="88" t="str">
        <f t="shared" si="1582"/>
        <v/>
      </c>
      <c r="AZ2448" s="88" t="str">
        <f t="shared" si="1583"/>
        <v/>
      </c>
      <c r="BA2448" s="68" t="str">
        <f t="shared" si="1584"/>
        <v/>
      </c>
      <c r="BB2448" s="68" t="str">
        <f t="shared" si="1585"/>
        <v/>
      </c>
      <c r="BC2448" s="68" t="str">
        <f t="shared" si="1586"/>
        <v/>
      </c>
      <c r="BD2448" s="69" t="str">
        <f t="shared" si="1587"/>
        <v/>
      </c>
      <c r="BE2448" s="69" t="str">
        <f t="shared" si="1600"/>
        <v/>
      </c>
      <c r="BT2448" s="138" t="str">
        <f t="shared" ca="1" si="1601"/>
        <v/>
      </c>
      <c r="BU2448" s="139" t="str">
        <f t="shared" ca="1" si="1602"/>
        <v/>
      </c>
      <c r="BW2448" s="138" t="str">
        <f t="shared" si="1603"/>
        <v/>
      </c>
      <c r="BX2448" s="104" t="str">
        <f t="shared" si="1604"/>
        <v/>
      </c>
      <c r="BY2448" s="139" t="str">
        <f t="shared" si="1605"/>
        <v/>
      </c>
      <c r="CA2448" s="138" t="str">
        <f t="shared" si="1606"/>
        <v/>
      </c>
      <c r="CB2448" s="104" t="str">
        <f t="shared" si="1607"/>
        <v/>
      </c>
      <c r="CC2448" s="139" t="str">
        <f t="shared" si="1608"/>
        <v/>
      </c>
      <c r="CE2448" s="162" t="str">
        <f t="shared" si="1609"/>
        <v/>
      </c>
      <c r="CF2448" s="163" t="str">
        <f t="shared" si="1610"/>
        <v/>
      </c>
      <c r="CG2448" s="164" t="str">
        <f t="shared" si="1611"/>
        <v/>
      </c>
      <c r="CI2448" s="162" t="str">
        <f t="shared" si="1612"/>
        <v/>
      </c>
      <c r="CJ2448" s="163" t="str">
        <f t="shared" si="1574"/>
        <v/>
      </c>
      <c r="CK2448" s="164" t="str">
        <f t="shared" si="1575"/>
        <v/>
      </c>
      <c r="CM2448" s="169" t="str">
        <f t="shared" si="1613"/>
        <v/>
      </c>
      <c r="CN2448" s="139" t="str">
        <f t="shared" si="1614"/>
        <v/>
      </c>
      <c r="CP2448" s="41" t="str">
        <f>IF($CM2448="", "", COUNTIF($CM$11:$CM$3035, "&lt;"&amp;$CM2448)+1+COUNTIF($CM$11:$CM2448, $CM2448)-1)</f>
        <v/>
      </c>
    </row>
    <row r="2449" spans="1:94" x14ac:dyDescent="0.25">
      <c r="A2449" s="40"/>
      <c r="B2449" s="82" t="str">
        <f>IF($I2449="", "", IFERROR(INDEX('Job Database'!$AE$11:$AE$3035, MATCH($I2449, 'Job Database'!$X$11:$X$3035, 0)), ""))</f>
        <v/>
      </c>
      <c r="C2449" s="69" t="str">
        <f>IF($I2449="", "", IF(COUNTIF('Job Database'!$X$11:$X$3035, $I2449)=0, $AC$5, $AC$4))</f>
        <v/>
      </c>
      <c r="D2449" s="40"/>
      <c r="E2449" s="85" t="str">
        <f>IF($I2449="", "", IF(IFERROR(INDEX('Job Database'!$M$11:$M$3035, MATCH($I2449, 'Job Database'!$X$11:$X$3035, 0)), "")="", "", IFERROR(INDEX('Job Database'!$M$11:$M$3035, MATCH($I2449, 'Job Database'!$X$11:$X$3035, 0)), "")))</f>
        <v/>
      </c>
      <c r="F2449" s="40"/>
      <c r="G2449" s="88" t="str">
        <f t="shared" si="1588"/>
        <v/>
      </c>
      <c r="H2449" s="40"/>
      <c r="I2449" s="24"/>
      <c r="J2449" s="34"/>
      <c r="K2449" s="106"/>
      <c r="L2449" s="79"/>
      <c r="M2449" s="34"/>
      <c r="N2449" s="79"/>
      <c r="O2449" s="31"/>
      <c r="P2449" s="53"/>
      <c r="Q2449" s="40"/>
      <c r="S2449" s="41" t="str">
        <f t="shared" si="1576"/>
        <v/>
      </c>
      <c r="T2449" s="41" t="str">
        <f t="shared" si="1577"/>
        <v/>
      </c>
      <c r="U2449" s="41" t="str">
        <f t="shared" si="1589"/>
        <v/>
      </c>
      <c r="W2449" s="74" t="str">
        <f>IF('Job Database'!$X2449="", "", 'Job Database'!$X2449)</f>
        <v/>
      </c>
      <c r="Y2449" s="41" t="str">
        <f>IF($W2449="", "", IF(COUNTIF($I$11:$I$3035, $W2449)&gt;0, "", MAX($Y$10:$Y2448)+1))</f>
        <v/>
      </c>
      <c r="Z2449" s="41">
        <v>2439</v>
      </c>
      <c r="AA2449" s="58" t="str">
        <f t="shared" si="1590"/>
        <v/>
      </c>
      <c r="AC2449" s="41" t="str">
        <f t="shared" si="1578"/>
        <v/>
      </c>
      <c r="AE2449" s="41" t="str">
        <f t="shared" si="1591"/>
        <v/>
      </c>
      <c r="AJ2449" s="154" t="str">
        <f t="shared" si="1592"/>
        <v/>
      </c>
      <c r="AL2449" s="120" t="str">
        <f t="shared" si="1593"/>
        <v/>
      </c>
      <c r="AM2449" s="104" t="str">
        <f t="shared" si="1594"/>
        <v/>
      </c>
      <c r="AN2449" s="104" t="str">
        <f t="shared" si="1595"/>
        <v/>
      </c>
      <c r="AO2449" s="104" t="str">
        <f t="shared" si="1579"/>
        <v/>
      </c>
      <c r="AP2449" s="104" t="str">
        <f t="shared" si="1580"/>
        <v/>
      </c>
      <c r="AQ2449" s="121" t="str">
        <f t="shared" si="1596"/>
        <v/>
      </c>
      <c r="AS2449" s="88" t="str">
        <f t="shared" si="1581"/>
        <v/>
      </c>
      <c r="AT2449" s="68" t="str">
        <f t="shared" si="1597"/>
        <v/>
      </c>
      <c r="AU2449" s="68" t="str">
        <f t="shared" si="1598"/>
        <v/>
      </c>
      <c r="AV2449" s="68" t="str">
        <f t="shared" si="1599"/>
        <v/>
      </c>
      <c r="AW2449" s="88" t="str">
        <f t="shared" si="1582"/>
        <v/>
      </c>
      <c r="AZ2449" s="88" t="str">
        <f t="shared" si="1583"/>
        <v/>
      </c>
      <c r="BA2449" s="68" t="str">
        <f t="shared" si="1584"/>
        <v/>
      </c>
      <c r="BB2449" s="68" t="str">
        <f t="shared" si="1585"/>
        <v/>
      </c>
      <c r="BC2449" s="68" t="str">
        <f t="shared" si="1586"/>
        <v/>
      </c>
      <c r="BD2449" s="69" t="str">
        <f t="shared" si="1587"/>
        <v/>
      </c>
      <c r="BE2449" s="69" t="str">
        <f t="shared" si="1600"/>
        <v/>
      </c>
      <c r="BT2449" s="138" t="str">
        <f t="shared" ca="1" si="1601"/>
        <v/>
      </c>
      <c r="BU2449" s="139" t="str">
        <f t="shared" ca="1" si="1602"/>
        <v/>
      </c>
      <c r="BW2449" s="138" t="str">
        <f t="shared" si="1603"/>
        <v/>
      </c>
      <c r="BX2449" s="104" t="str">
        <f t="shared" si="1604"/>
        <v/>
      </c>
      <c r="BY2449" s="139" t="str">
        <f t="shared" si="1605"/>
        <v/>
      </c>
      <c r="CA2449" s="138" t="str">
        <f t="shared" si="1606"/>
        <v/>
      </c>
      <c r="CB2449" s="104" t="str">
        <f t="shared" si="1607"/>
        <v/>
      </c>
      <c r="CC2449" s="139" t="str">
        <f t="shared" si="1608"/>
        <v/>
      </c>
      <c r="CE2449" s="162" t="str">
        <f t="shared" si="1609"/>
        <v/>
      </c>
      <c r="CF2449" s="163" t="str">
        <f t="shared" si="1610"/>
        <v/>
      </c>
      <c r="CG2449" s="164" t="str">
        <f t="shared" si="1611"/>
        <v/>
      </c>
      <c r="CI2449" s="162" t="str">
        <f t="shared" si="1612"/>
        <v/>
      </c>
      <c r="CJ2449" s="163" t="str">
        <f t="shared" si="1574"/>
        <v/>
      </c>
      <c r="CK2449" s="164" t="str">
        <f t="shared" si="1575"/>
        <v/>
      </c>
      <c r="CM2449" s="169" t="str">
        <f t="shared" si="1613"/>
        <v/>
      </c>
      <c r="CN2449" s="139" t="str">
        <f t="shared" si="1614"/>
        <v/>
      </c>
      <c r="CP2449" s="41" t="str">
        <f>IF($CM2449="", "", COUNTIF($CM$11:$CM$3035, "&lt;"&amp;$CM2449)+1+COUNTIF($CM$11:$CM2449, $CM2449)-1)</f>
        <v/>
      </c>
    </row>
    <row r="2450" spans="1:94" x14ac:dyDescent="0.25">
      <c r="A2450" s="40"/>
      <c r="B2450" s="82" t="str">
        <f>IF($I2450="", "", IFERROR(INDEX('Job Database'!$AE$11:$AE$3035, MATCH($I2450, 'Job Database'!$X$11:$X$3035, 0)), ""))</f>
        <v/>
      </c>
      <c r="C2450" s="69" t="str">
        <f>IF($I2450="", "", IF(COUNTIF('Job Database'!$X$11:$X$3035, $I2450)=0, $AC$5, $AC$4))</f>
        <v/>
      </c>
      <c r="D2450" s="40"/>
      <c r="E2450" s="85" t="str">
        <f>IF($I2450="", "", IF(IFERROR(INDEX('Job Database'!$M$11:$M$3035, MATCH($I2450, 'Job Database'!$X$11:$X$3035, 0)), "")="", "", IFERROR(INDEX('Job Database'!$M$11:$M$3035, MATCH($I2450, 'Job Database'!$X$11:$X$3035, 0)), "")))</f>
        <v/>
      </c>
      <c r="F2450" s="40"/>
      <c r="G2450" s="88" t="str">
        <f t="shared" si="1588"/>
        <v/>
      </c>
      <c r="H2450" s="40"/>
      <c r="I2450" s="24"/>
      <c r="J2450" s="34"/>
      <c r="K2450" s="106"/>
      <c r="L2450" s="79"/>
      <c r="M2450" s="34"/>
      <c r="N2450" s="79"/>
      <c r="O2450" s="31"/>
      <c r="P2450" s="53"/>
      <c r="Q2450" s="40"/>
      <c r="S2450" s="41" t="str">
        <f t="shared" si="1576"/>
        <v/>
      </c>
      <c r="T2450" s="41" t="str">
        <f t="shared" si="1577"/>
        <v/>
      </c>
      <c r="U2450" s="41" t="str">
        <f t="shared" si="1589"/>
        <v/>
      </c>
      <c r="W2450" s="74" t="str">
        <f>IF('Job Database'!$X2450="", "", 'Job Database'!$X2450)</f>
        <v/>
      </c>
      <c r="Y2450" s="41" t="str">
        <f>IF($W2450="", "", IF(COUNTIF($I$11:$I$3035, $W2450)&gt;0, "", MAX($Y$10:$Y2449)+1))</f>
        <v/>
      </c>
      <c r="Z2450" s="41">
        <v>2440</v>
      </c>
      <c r="AA2450" s="58" t="str">
        <f t="shared" si="1590"/>
        <v/>
      </c>
      <c r="AC2450" s="41" t="str">
        <f t="shared" si="1578"/>
        <v/>
      </c>
      <c r="AE2450" s="41" t="str">
        <f t="shared" si="1591"/>
        <v/>
      </c>
      <c r="AJ2450" s="154" t="str">
        <f t="shared" si="1592"/>
        <v/>
      </c>
      <c r="AL2450" s="120" t="str">
        <f t="shared" si="1593"/>
        <v/>
      </c>
      <c r="AM2450" s="104" t="str">
        <f t="shared" si="1594"/>
        <v/>
      </c>
      <c r="AN2450" s="104" t="str">
        <f t="shared" si="1595"/>
        <v/>
      </c>
      <c r="AO2450" s="104" t="str">
        <f t="shared" si="1579"/>
        <v/>
      </c>
      <c r="AP2450" s="104" t="str">
        <f t="shared" si="1580"/>
        <v/>
      </c>
      <c r="AQ2450" s="121" t="str">
        <f t="shared" si="1596"/>
        <v/>
      </c>
      <c r="AS2450" s="88" t="str">
        <f t="shared" si="1581"/>
        <v/>
      </c>
      <c r="AT2450" s="68" t="str">
        <f t="shared" si="1597"/>
        <v/>
      </c>
      <c r="AU2450" s="68" t="str">
        <f t="shared" si="1598"/>
        <v/>
      </c>
      <c r="AV2450" s="68" t="str">
        <f t="shared" si="1599"/>
        <v/>
      </c>
      <c r="AW2450" s="88" t="str">
        <f t="shared" si="1582"/>
        <v/>
      </c>
      <c r="AZ2450" s="88" t="str">
        <f t="shared" si="1583"/>
        <v/>
      </c>
      <c r="BA2450" s="68" t="str">
        <f t="shared" si="1584"/>
        <v/>
      </c>
      <c r="BB2450" s="68" t="str">
        <f t="shared" si="1585"/>
        <v/>
      </c>
      <c r="BC2450" s="68" t="str">
        <f t="shared" si="1586"/>
        <v/>
      </c>
      <c r="BD2450" s="69" t="str">
        <f t="shared" si="1587"/>
        <v/>
      </c>
      <c r="BE2450" s="69" t="str">
        <f t="shared" si="1600"/>
        <v/>
      </c>
      <c r="BT2450" s="138" t="str">
        <f t="shared" ca="1" si="1601"/>
        <v/>
      </c>
      <c r="BU2450" s="139" t="str">
        <f t="shared" ca="1" si="1602"/>
        <v/>
      </c>
      <c r="BW2450" s="138" t="str">
        <f t="shared" si="1603"/>
        <v/>
      </c>
      <c r="BX2450" s="104" t="str">
        <f t="shared" si="1604"/>
        <v/>
      </c>
      <c r="BY2450" s="139" t="str">
        <f t="shared" si="1605"/>
        <v/>
      </c>
      <c r="CA2450" s="138" t="str">
        <f t="shared" si="1606"/>
        <v/>
      </c>
      <c r="CB2450" s="104" t="str">
        <f t="shared" si="1607"/>
        <v/>
      </c>
      <c r="CC2450" s="139" t="str">
        <f t="shared" si="1608"/>
        <v/>
      </c>
      <c r="CE2450" s="162" t="str">
        <f t="shared" si="1609"/>
        <v/>
      </c>
      <c r="CF2450" s="163" t="str">
        <f t="shared" si="1610"/>
        <v/>
      </c>
      <c r="CG2450" s="164" t="str">
        <f t="shared" si="1611"/>
        <v/>
      </c>
      <c r="CI2450" s="162" t="str">
        <f t="shared" si="1612"/>
        <v/>
      </c>
      <c r="CJ2450" s="163" t="str">
        <f t="shared" si="1574"/>
        <v/>
      </c>
      <c r="CK2450" s="164" t="str">
        <f t="shared" si="1575"/>
        <v/>
      </c>
      <c r="CM2450" s="169" t="str">
        <f t="shared" si="1613"/>
        <v/>
      </c>
      <c r="CN2450" s="139" t="str">
        <f t="shared" si="1614"/>
        <v/>
      </c>
      <c r="CP2450" s="41" t="str">
        <f>IF($CM2450="", "", COUNTIF($CM$11:$CM$3035, "&lt;"&amp;$CM2450)+1+COUNTIF($CM$11:$CM2450, $CM2450)-1)</f>
        <v/>
      </c>
    </row>
    <row r="2451" spans="1:94" x14ac:dyDescent="0.25">
      <c r="A2451" s="40"/>
      <c r="B2451" s="82" t="str">
        <f>IF($I2451="", "", IFERROR(INDEX('Job Database'!$AE$11:$AE$3035, MATCH($I2451, 'Job Database'!$X$11:$X$3035, 0)), ""))</f>
        <v/>
      </c>
      <c r="C2451" s="69" t="str">
        <f>IF($I2451="", "", IF(COUNTIF('Job Database'!$X$11:$X$3035, $I2451)=0, $AC$5, $AC$4))</f>
        <v/>
      </c>
      <c r="D2451" s="40"/>
      <c r="E2451" s="85" t="str">
        <f>IF($I2451="", "", IF(IFERROR(INDEX('Job Database'!$M$11:$M$3035, MATCH($I2451, 'Job Database'!$X$11:$X$3035, 0)), "")="", "", IFERROR(INDEX('Job Database'!$M$11:$M$3035, MATCH($I2451, 'Job Database'!$X$11:$X$3035, 0)), "")))</f>
        <v/>
      </c>
      <c r="F2451" s="40"/>
      <c r="G2451" s="88" t="str">
        <f t="shared" si="1588"/>
        <v/>
      </c>
      <c r="H2451" s="40"/>
      <c r="I2451" s="24"/>
      <c r="J2451" s="34"/>
      <c r="K2451" s="106"/>
      <c r="L2451" s="79"/>
      <c r="M2451" s="34"/>
      <c r="N2451" s="79"/>
      <c r="O2451" s="31"/>
      <c r="P2451" s="53"/>
      <c r="Q2451" s="40"/>
      <c r="S2451" s="41" t="str">
        <f t="shared" si="1576"/>
        <v/>
      </c>
      <c r="T2451" s="41" t="str">
        <f t="shared" si="1577"/>
        <v/>
      </c>
      <c r="U2451" s="41" t="str">
        <f t="shared" si="1589"/>
        <v/>
      </c>
      <c r="W2451" s="74" t="str">
        <f>IF('Job Database'!$X2451="", "", 'Job Database'!$X2451)</f>
        <v/>
      </c>
      <c r="Y2451" s="41" t="str">
        <f>IF($W2451="", "", IF(COUNTIF($I$11:$I$3035, $W2451)&gt;0, "", MAX($Y$10:$Y2450)+1))</f>
        <v/>
      </c>
      <c r="Z2451" s="41">
        <v>2441</v>
      </c>
      <c r="AA2451" s="58" t="str">
        <f t="shared" si="1590"/>
        <v/>
      </c>
      <c r="AC2451" s="41" t="str">
        <f t="shared" si="1578"/>
        <v/>
      </c>
      <c r="AE2451" s="41" t="str">
        <f t="shared" si="1591"/>
        <v/>
      </c>
      <c r="AJ2451" s="154" t="str">
        <f t="shared" si="1592"/>
        <v/>
      </c>
      <c r="AL2451" s="120" t="str">
        <f t="shared" si="1593"/>
        <v/>
      </c>
      <c r="AM2451" s="104" t="str">
        <f t="shared" si="1594"/>
        <v/>
      </c>
      <c r="AN2451" s="104" t="str">
        <f t="shared" si="1595"/>
        <v/>
      </c>
      <c r="AO2451" s="104" t="str">
        <f t="shared" si="1579"/>
        <v/>
      </c>
      <c r="AP2451" s="104" t="str">
        <f t="shared" si="1580"/>
        <v/>
      </c>
      <c r="AQ2451" s="121" t="str">
        <f t="shared" si="1596"/>
        <v/>
      </c>
      <c r="AS2451" s="88" t="str">
        <f t="shared" si="1581"/>
        <v/>
      </c>
      <c r="AT2451" s="68" t="str">
        <f t="shared" si="1597"/>
        <v/>
      </c>
      <c r="AU2451" s="68" t="str">
        <f t="shared" si="1598"/>
        <v/>
      </c>
      <c r="AV2451" s="68" t="str">
        <f t="shared" si="1599"/>
        <v/>
      </c>
      <c r="AW2451" s="88" t="str">
        <f t="shared" si="1582"/>
        <v/>
      </c>
      <c r="AZ2451" s="88" t="str">
        <f t="shared" si="1583"/>
        <v/>
      </c>
      <c r="BA2451" s="68" t="str">
        <f t="shared" si="1584"/>
        <v/>
      </c>
      <c r="BB2451" s="68" t="str">
        <f t="shared" si="1585"/>
        <v/>
      </c>
      <c r="BC2451" s="68" t="str">
        <f t="shared" si="1586"/>
        <v/>
      </c>
      <c r="BD2451" s="69" t="str">
        <f t="shared" si="1587"/>
        <v/>
      </c>
      <c r="BE2451" s="69" t="str">
        <f t="shared" si="1600"/>
        <v/>
      </c>
      <c r="BT2451" s="138" t="str">
        <f t="shared" ca="1" si="1601"/>
        <v/>
      </c>
      <c r="BU2451" s="139" t="str">
        <f t="shared" ca="1" si="1602"/>
        <v/>
      </c>
      <c r="BW2451" s="138" t="str">
        <f t="shared" si="1603"/>
        <v/>
      </c>
      <c r="BX2451" s="104" t="str">
        <f t="shared" si="1604"/>
        <v/>
      </c>
      <c r="BY2451" s="139" t="str">
        <f t="shared" si="1605"/>
        <v/>
      </c>
      <c r="CA2451" s="138" t="str">
        <f t="shared" si="1606"/>
        <v/>
      </c>
      <c r="CB2451" s="104" t="str">
        <f t="shared" si="1607"/>
        <v/>
      </c>
      <c r="CC2451" s="139" t="str">
        <f t="shared" si="1608"/>
        <v/>
      </c>
      <c r="CE2451" s="162" t="str">
        <f t="shared" si="1609"/>
        <v/>
      </c>
      <c r="CF2451" s="163" t="str">
        <f t="shared" si="1610"/>
        <v/>
      </c>
      <c r="CG2451" s="164" t="str">
        <f t="shared" si="1611"/>
        <v/>
      </c>
      <c r="CI2451" s="162" t="str">
        <f t="shared" si="1612"/>
        <v/>
      </c>
      <c r="CJ2451" s="163" t="str">
        <f t="shared" si="1574"/>
        <v/>
      </c>
      <c r="CK2451" s="164" t="str">
        <f t="shared" si="1575"/>
        <v/>
      </c>
      <c r="CM2451" s="169" t="str">
        <f t="shared" si="1613"/>
        <v/>
      </c>
      <c r="CN2451" s="139" t="str">
        <f t="shared" si="1614"/>
        <v/>
      </c>
      <c r="CP2451" s="41" t="str">
        <f>IF($CM2451="", "", COUNTIF($CM$11:$CM$3035, "&lt;"&amp;$CM2451)+1+COUNTIF($CM$11:$CM2451, $CM2451)-1)</f>
        <v/>
      </c>
    </row>
    <row r="2452" spans="1:94" x14ac:dyDescent="0.25">
      <c r="A2452" s="40"/>
      <c r="B2452" s="82" t="str">
        <f>IF($I2452="", "", IFERROR(INDEX('Job Database'!$AE$11:$AE$3035, MATCH($I2452, 'Job Database'!$X$11:$X$3035, 0)), ""))</f>
        <v/>
      </c>
      <c r="C2452" s="69" t="str">
        <f>IF($I2452="", "", IF(COUNTIF('Job Database'!$X$11:$X$3035, $I2452)=0, $AC$5, $AC$4))</f>
        <v/>
      </c>
      <c r="D2452" s="40"/>
      <c r="E2452" s="85" t="str">
        <f>IF($I2452="", "", IF(IFERROR(INDEX('Job Database'!$M$11:$M$3035, MATCH($I2452, 'Job Database'!$X$11:$X$3035, 0)), "")="", "", IFERROR(INDEX('Job Database'!$M$11:$M$3035, MATCH($I2452, 'Job Database'!$X$11:$X$3035, 0)), "")))</f>
        <v/>
      </c>
      <c r="F2452" s="40"/>
      <c r="G2452" s="88" t="str">
        <f t="shared" si="1588"/>
        <v/>
      </c>
      <c r="H2452" s="40"/>
      <c r="I2452" s="24"/>
      <c r="J2452" s="34"/>
      <c r="K2452" s="106"/>
      <c r="L2452" s="79"/>
      <c r="M2452" s="34"/>
      <c r="N2452" s="79"/>
      <c r="O2452" s="31"/>
      <c r="P2452" s="53"/>
      <c r="Q2452" s="40"/>
      <c r="S2452" s="41" t="str">
        <f t="shared" si="1576"/>
        <v/>
      </c>
      <c r="T2452" s="41" t="str">
        <f t="shared" si="1577"/>
        <v/>
      </c>
      <c r="U2452" s="41" t="str">
        <f t="shared" si="1589"/>
        <v/>
      </c>
      <c r="W2452" s="74" t="str">
        <f>IF('Job Database'!$X2452="", "", 'Job Database'!$X2452)</f>
        <v/>
      </c>
      <c r="Y2452" s="41" t="str">
        <f>IF($W2452="", "", IF(COUNTIF($I$11:$I$3035, $W2452)&gt;0, "", MAX($Y$10:$Y2451)+1))</f>
        <v/>
      </c>
      <c r="Z2452" s="41">
        <v>2442</v>
      </c>
      <c r="AA2452" s="58" t="str">
        <f t="shared" si="1590"/>
        <v/>
      </c>
      <c r="AC2452" s="41" t="str">
        <f t="shared" si="1578"/>
        <v/>
      </c>
      <c r="AE2452" s="41" t="str">
        <f t="shared" si="1591"/>
        <v/>
      </c>
      <c r="AJ2452" s="154" t="str">
        <f t="shared" si="1592"/>
        <v/>
      </c>
      <c r="AL2452" s="120" t="str">
        <f t="shared" si="1593"/>
        <v/>
      </c>
      <c r="AM2452" s="104" t="str">
        <f t="shared" si="1594"/>
        <v/>
      </c>
      <c r="AN2452" s="104" t="str">
        <f t="shared" si="1595"/>
        <v/>
      </c>
      <c r="AO2452" s="104" t="str">
        <f t="shared" si="1579"/>
        <v/>
      </c>
      <c r="AP2452" s="104" t="str">
        <f t="shared" si="1580"/>
        <v/>
      </c>
      <c r="AQ2452" s="121" t="str">
        <f t="shared" si="1596"/>
        <v/>
      </c>
      <c r="AS2452" s="88" t="str">
        <f t="shared" si="1581"/>
        <v/>
      </c>
      <c r="AT2452" s="68" t="str">
        <f t="shared" si="1597"/>
        <v/>
      </c>
      <c r="AU2452" s="68" t="str">
        <f t="shared" si="1598"/>
        <v/>
      </c>
      <c r="AV2452" s="68" t="str">
        <f t="shared" si="1599"/>
        <v/>
      </c>
      <c r="AW2452" s="88" t="str">
        <f t="shared" si="1582"/>
        <v/>
      </c>
      <c r="AZ2452" s="88" t="str">
        <f t="shared" si="1583"/>
        <v/>
      </c>
      <c r="BA2452" s="68" t="str">
        <f t="shared" si="1584"/>
        <v/>
      </c>
      <c r="BB2452" s="68" t="str">
        <f t="shared" si="1585"/>
        <v/>
      </c>
      <c r="BC2452" s="68" t="str">
        <f t="shared" si="1586"/>
        <v/>
      </c>
      <c r="BD2452" s="69" t="str">
        <f t="shared" si="1587"/>
        <v/>
      </c>
      <c r="BE2452" s="69" t="str">
        <f t="shared" si="1600"/>
        <v/>
      </c>
      <c r="BT2452" s="138" t="str">
        <f t="shared" ca="1" si="1601"/>
        <v/>
      </c>
      <c r="BU2452" s="139" t="str">
        <f t="shared" ca="1" si="1602"/>
        <v/>
      </c>
      <c r="BW2452" s="138" t="str">
        <f t="shared" si="1603"/>
        <v/>
      </c>
      <c r="BX2452" s="104" t="str">
        <f t="shared" si="1604"/>
        <v/>
      </c>
      <c r="BY2452" s="139" t="str">
        <f t="shared" si="1605"/>
        <v/>
      </c>
      <c r="CA2452" s="138" t="str">
        <f t="shared" si="1606"/>
        <v/>
      </c>
      <c r="CB2452" s="104" t="str">
        <f t="shared" si="1607"/>
        <v/>
      </c>
      <c r="CC2452" s="139" t="str">
        <f t="shared" si="1608"/>
        <v/>
      </c>
      <c r="CE2452" s="162" t="str">
        <f t="shared" si="1609"/>
        <v/>
      </c>
      <c r="CF2452" s="163" t="str">
        <f t="shared" si="1610"/>
        <v/>
      </c>
      <c r="CG2452" s="164" t="str">
        <f t="shared" si="1611"/>
        <v/>
      </c>
      <c r="CI2452" s="162" t="str">
        <f t="shared" si="1612"/>
        <v/>
      </c>
      <c r="CJ2452" s="163" t="str">
        <f t="shared" si="1574"/>
        <v/>
      </c>
      <c r="CK2452" s="164" t="str">
        <f t="shared" si="1575"/>
        <v/>
      </c>
      <c r="CM2452" s="169" t="str">
        <f t="shared" si="1613"/>
        <v/>
      </c>
      <c r="CN2452" s="139" t="str">
        <f t="shared" si="1614"/>
        <v/>
      </c>
      <c r="CP2452" s="41" t="str">
        <f>IF($CM2452="", "", COUNTIF($CM$11:$CM$3035, "&lt;"&amp;$CM2452)+1+COUNTIF($CM$11:$CM2452, $CM2452)-1)</f>
        <v/>
      </c>
    </row>
    <row r="2453" spans="1:94" x14ac:dyDescent="0.25">
      <c r="A2453" s="40"/>
      <c r="B2453" s="82" t="str">
        <f>IF($I2453="", "", IFERROR(INDEX('Job Database'!$AE$11:$AE$3035, MATCH($I2453, 'Job Database'!$X$11:$X$3035, 0)), ""))</f>
        <v/>
      </c>
      <c r="C2453" s="69" t="str">
        <f>IF($I2453="", "", IF(COUNTIF('Job Database'!$X$11:$X$3035, $I2453)=0, $AC$5, $AC$4))</f>
        <v/>
      </c>
      <c r="D2453" s="40"/>
      <c r="E2453" s="85" t="str">
        <f>IF($I2453="", "", IF(IFERROR(INDEX('Job Database'!$M$11:$M$3035, MATCH($I2453, 'Job Database'!$X$11:$X$3035, 0)), "")="", "", IFERROR(INDEX('Job Database'!$M$11:$M$3035, MATCH($I2453, 'Job Database'!$X$11:$X$3035, 0)), "")))</f>
        <v/>
      </c>
      <c r="F2453" s="40"/>
      <c r="G2453" s="88" t="str">
        <f t="shared" si="1588"/>
        <v/>
      </c>
      <c r="H2453" s="40"/>
      <c r="I2453" s="24"/>
      <c r="J2453" s="34"/>
      <c r="K2453" s="106"/>
      <c r="L2453" s="79"/>
      <c r="M2453" s="34"/>
      <c r="N2453" s="79"/>
      <c r="O2453" s="31"/>
      <c r="P2453" s="53"/>
      <c r="Q2453" s="40"/>
      <c r="S2453" s="41" t="str">
        <f t="shared" si="1576"/>
        <v/>
      </c>
      <c r="T2453" s="41" t="str">
        <f t="shared" si="1577"/>
        <v/>
      </c>
      <c r="U2453" s="41" t="str">
        <f t="shared" si="1589"/>
        <v/>
      </c>
      <c r="W2453" s="74" t="str">
        <f>IF('Job Database'!$X2453="", "", 'Job Database'!$X2453)</f>
        <v/>
      </c>
      <c r="Y2453" s="41" t="str">
        <f>IF($W2453="", "", IF(COUNTIF($I$11:$I$3035, $W2453)&gt;0, "", MAX($Y$10:$Y2452)+1))</f>
        <v/>
      </c>
      <c r="Z2453" s="41">
        <v>2443</v>
      </c>
      <c r="AA2453" s="58" t="str">
        <f t="shared" si="1590"/>
        <v/>
      </c>
      <c r="AC2453" s="41" t="str">
        <f t="shared" si="1578"/>
        <v/>
      </c>
      <c r="AE2453" s="41" t="str">
        <f t="shared" si="1591"/>
        <v/>
      </c>
      <c r="AJ2453" s="154" t="str">
        <f t="shared" si="1592"/>
        <v/>
      </c>
      <c r="AL2453" s="120" t="str">
        <f t="shared" si="1593"/>
        <v/>
      </c>
      <c r="AM2453" s="104" t="str">
        <f t="shared" si="1594"/>
        <v/>
      </c>
      <c r="AN2453" s="104" t="str">
        <f t="shared" si="1595"/>
        <v/>
      </c>
      <c r="AO2453" s="104" t="str">
        <f t="shared" si="1579"/>
        <v/>
      </c>
      <c r="AP2453" s="104" t="str">
        <f t="shared" si="1580"/>
        <v/>
      </c>
      <c r="AQ2453" s="121" t="str">
        <f t="shared" si="1596"/>
        <v/>
      </c>
      <c r="AS2453" s="88" t="str">
        <f t="shared" si="1581"/>
        <v/>
      </c>
      <c r="AT2453" s="68" t="str">
        <f t="shared" si="1597"/>
        <v/>
      </c>
      <c r="AU2453" s="68" t="str">
        <f t="shared" si="1598"/>
        <v/>
      </c>
      <c r="AV2453" s="68" t="str">
        <f t="shared" si="1599"/>
        <v/>
      </c>
      <c r="AW2453" s="88" t="str">
        <f t="shared" si="1582"/>
        <v/>
      </c>
      <c r="AZ2453" s="88" t="str">
        <f t="shared" si="1583"/>
        <v/>
      </c>
      <c r="BA2453" s="68" t="str">
        <f t="shared" si="1584"/>
        <v/>
      </c>
      <c r="BB2453" s="68" t="str">
        <f t="shared" si="1585"/>
        <v/>
      </c>
      <c r="BC2453" s="68" t="str">
        <f t="shared" si="1586"/>
        <v/>
      </c>
      <c r="BD2453" s="69" t="str">
        <f t="shared" si="1587"/>
        <v/>
      </c>
      <c r="BE2453" s="69" t="str">
        <f t="shared" si="1600"/>
        <v/>
      </c>
      <c r="BT2453" s="138" t="str">
        <f t="shared" ca="1" si="1601"/>
        <v/>
      </c>
      <c r="BU2453" s="139" t="str">
        <f t="shared" ca="1" si="1602"/>
        <v/>
      </c>
      <c r="BW2453" s="138" t="str">
        <f t="shared" si="1603"/>
        <v/>
      </c>
      <c r="BX2453" s="104" t="str">
        <f t="shared" si="1604"/>
        <v/>
      </c>
      <c r="BY2453" s="139" t="str">
        <f t="shared" si="1605"/>
        <v/>
      </c>
      <c r="CA2453" s="138" t="str">
        <f t="shared" si="1606"/>
        <v/>
      </c>
      <c r="CB2453" s="104" t="str">
        <f t="shared" si="1607"/>
        <v/>
      </c>
      <c r="CC2453" s="139" t="str">
        <f t="shared" si="1608"/>
        <v/>
      </c>
      <c r="CE2453" s="162" t="str">
        <f t="shared" si="1609"/>
        <v/>
      </c>
      <c r="CF2453" s="163" t="str">
        <f t="shared" si="1610"/>
        <v/>
      </c>
      <c r="CG2453" s="164" t="str">
        <f t="shared" si="1611"/>
        <v/>
      </c>
      <c r="CI2453" s="162" t="str">
        <f t="shared" si="1612"/>
        <v/>
      </c>
      <c r="CJ2453" s="163" t="str">
        <f t="shared" si="1574"/>
        <v/>
      </c>
      <c r="CK2453" s="164" t="str">
        <f t="shared" si="1575"/>
        <v/>
      </c>
      <c r="CM2453" s="169" t="str">
        <f t="shared" si="1613"/>
        <v/>
      </c>
      <c r="CN2453" s="139" t="str">
        <f t="shared" si="1614"/>
        <v/>
      </c>
      <c r="CP2453" s="41" t="str">
        <f>IF($CM2453="", "", COUNTIF($CM$11:$CM$3035, "&lt;"&amp;$CM2453)+1+COUNTIF($CM$11:$CM2453, $CM2453)-1)</f>
        <v/>
      </c>
    </row>
    <row r="2454" spans="1:94" x14ac:dyDescent="0.25">
      <c r="A2454" s="40"/>
      <c r="B2454" s="82" t="str">
        <f>IF($I2454="", "", IFERROR(INDEX('Job Database'!$AE$11:$AE$3035, MATCH($I2454, 'Job Database'!$X$11:$X$3035, 0)), ""))</f>
        <v/>
      </c>
      <c r="C2454" s="69" t="str">
        <f>IF($I2454="", "", IF(COUNTIF('Job Database'!$X$11:$X$3035, $I2454)=0, $AC$5, $AC$4))</f>
        <v/>
      </c>
      <c r="D2454" s="40"/>
      <c r="E2454" s="85" t="str">
        <f>IF($I2454="", "", IF(IFERROR(INDEX('Job Database'!$M$11:$M$3035, MATCH($I2454, 'Job Database'!$X$11:$X$3035, 0)), "")="", "", IFERROR(INDEX('Job Database'!$M$11:$M$3035, MATCH($I2454, 'Job Database'!$X$11:$X$3035, 0)), "")))</f>
        <v/>
      </c>
      <c r="F2454" s="40"/>
      <c r="G2454" s="88" t="str">
        <f t="shared" si="1588"/>
        <v/>
      </c>
      <c r="H2454" s="40"/>
      <c r="I2454" s="24"/>
      <c r="J2454" s="34"/>
      <c r="K2454" s="106"/>
      <c r="L2454" s="79"/>
      <c r="M2454" s="34"/>
      <c r="N2454" s="79"/>
      <c r="O2454" s="31"/>
      <c r="P2454" s="53"/>
      <c r="Q2454" s="40"/>
      <c r="S2454" s="41" t="str">
        <f t="shared" si="1576"/>
        <v/>
      </c>
      <c r="T2454" s="41" t="str">
        <f t="shared" si="1577"/>
        <v/>
      </c>
      <c r="U2454" s="41" t="str">
        <f t="shared" si="1589"/>
        <v/>
      </c>
      <c r="W2454" s="74" t="str">
        <f>IF('Job Database'!$X2454="", "", 'Job Database'!$X2454)</f>
        <v/>
      </c>
      <c r="Y2454" s="41" t="str">
        <f>IF($W2454="", "", IF(COUNTIF($I$11:$I$3035, $W2454)&gt;0, "", MAX($Y$10:$Y2453)+1))</f>
        <v/>
      </c>
      <c r="Z2454" s="41">
        <v>2444</v>
      </c>
      <c r="AA2454" s="58" t="str">
        <f t="shared" si="1590"/>
        <v/>
      </c>
      <c r="AC2454" s="41" t="str">
        <f t="shared" si="1578"/>
        <v/>
      </c>
      <c r="AE2454" s="41" t="str">
        <f t="shared" si="1591"/>
        <v/>
      </c>
      <c r="AJ2454" s="154" t="str">
        <f t="shared" si="1592"/>
        <v/>
      </c>
      <c r="AL2454" s="120" t="str">
        <f t="shared" si="1593"/>
        <v/>
      </c>
      <c r="AM2454" s="104" t="str">
        <f t="shared" si="1594"/>
        <v/>
      </c>
      <c r="AN2454" s="104" t="str">
        <f t="shared" si="1595"/>
        <v/>
      </c>
      <c r="AO2454" s="104" t="str">
        <f t="shared" si="1579"/>
        <v/>
      </c>
      <c r="AP2454" s="104" t="str">
        <f t="shared" si="1580"/>
        <v/>
      </c>
      <c r="AQ2454" s="121" t="str">
        <f t="shared" si="1596"/>
        <v/>
      </c>
      <c r="AS2454" s="88" t="str">
        <f t="shared" si="1581"/>
        <v/>
      </c>
      <c r="AT2454" s="68" t="str">
        <f t="shared" si="1597"/>
        <v/>
      </c>
      <c r="AU2454" s="68" t="str">
        <f t="shared" si="1598"/>
        <v/>
      </c>
      <c r="AV2454" s="68" t="str">
        <f t="shared" si="1599"/>
        <v/>
      </c>
      <c r="AW2454" s="88" t="str">
        <f t="shared" si="1582"/>
        <v/>
      </c>
      <c r="AZ2454" s="88" t="str">
        <f t="shared" si="1583"/>
        <v/>
      </c>
      <c r="BA2454" s="68" t="str">
        <f t="shared" si="1584"/>
        <v/>
      </c>
      <c r="BB2454" s="68" t="str">
        <f t="shared" si="1585"/>
        <v/>
      </c>
      <c r="BC2454" s="68" t="str">
        <f t="shared" si="1586"/>
        <v/>
      </c>
      <c r="BD2454" s="69" t="str">
        <f t="shared" si="1587"/>
        <v/>
      </c>
      <c r="BE2454" s="69" t="str">
        <f t="shared" si="1600"/>
        <v/>
      </c>
      <c r="BT2454" s="138" t="str">
        <f t="shared" ca="1" si="1601"/>
        <v/>
      </c>
      <c r="BU2454" s="139" t="str">
        <f t="shared" ca="1" si="1602"/>
        <v/>
      </c>
      <c r="BW2454" s="138" t="str">
        <f t="shared" si="1603"/>
        <v/>
      </c>
      <c r="BX2454" s="104" t="str">
        <f t="shared" si="1604"/>
        <v/>
      </c>
      <c r="BY2454" s="139" t="str">
        <f t="shared" si="1605"/>
        <v/>
      </c>
      <c r="CA2454" s="138" t="str">
        <f t="shared" si="1606"/>
        <v/>
      </c>
      <c r="CB2454" s="104" t="str">
        <f t="shared" si="1607"/>
        <v/>
      </c>
      <c r="CC2454" s="139" t="str">
        <f t="shared" si="1608"/>
        <v/>
      </c>
      <c r="CE2454" s="162" t="str">
        <f t="shared" si="1609"/>
        <v/>
      </c>
      <c r="CF2454" s="163" t="str">
        <f t="shared" si="1610"/>
        <v/>
      </c>
      <c r="CG2454" s="164" t="str">
        <f t="shared" si="1611"/>
        <v/>
      </c>
      <c r="CI2454" s="162" t="str">
        <f t="shared" si="1612"/>
        <v/>
      </c>
      <c r="CJ2454" s="163" t="str">
        <f t="shared" si="1574"/>
        <v/>
      </c>
      <c r="CK2454" s="164" t="str">
        <f t="shared" si="1575"/>
        <v/>
      </c>
      <c r="CM2454" s="169" t="str">
        <f t="shared" si="1613"/>
        <v/>
      </c>
      <c r="CN2454" s="139" t="str">
        <f t="shared" si="1614"/>
        <v/>
      </c>
      <c r="CP2454" s="41" t="str">
        <f>IF($CM2454="", "", COUNTIF($CM$11:$CM$3035, "&lt;"&amp;$CM2454)+1+COUNTIF($CM$11:$CM2454, $CM2454)-1)</f>
        <v/>
      </c>
    </row>
    <row r="2455" spans="1:94" x14ac:dyDescent="0.25">
      <c r="A2455" s="40"/>
      <c r="B2455" s="82" t="str">
        <f>IF($I2455="", "", IFERROR(INDEX('Job Database'!$AE$11:$AE$3035, MATCH($I2455, 'Job Database'!$X$11:$X$3035, 0)), ""))</f>
        <v/>
      </c>
      <c r="C2455" s="69" t="str">
        <f>IF($I2455="", "", IF(COUNTIF('Job Database'!$X$11:$X$3035, $I2455)=0, $AC$5, $AC$4))</f>
        <v/>
      </c>
      <c r="D2455" s="40"/>
      <c r="E2455" s="85" t="str">
        <f>IF($I2455="", "", IF(IFERROR(INDEX('Job Database'!$M$11:$M$3035, MATCH($I2455, 'Job Database'!$X$11:$X$3035, 0)), "")="", "", IFERROR(INDEX('Job Database'!$M$11:$M$3035, MATCH($I2455, 'Job Database'!$X$11:$X$3035, 0)), "")))</f>
        <v/>
      </c>
      <c r="F2455" s="40"/>
      <c r="G2455" s="88" t="str">
        <f t="shared" si="1588"/>
        <v/>
      </c>
      <c r="H2455" s="40"/>
      <c r="I2455" s="24"/>
      <c r="J2455" s="34"/>
      <c r="K2455" s="106"/>
      <c r="L2455" s="79"/>
      <c r="M2455" s="34"/>
      <c r="N2455" s="79"/>
      <c r="O2455" s="31"/>
      <c r="P2455" s="53"/>
      <c r="Q2455" s="40"/>
      <c r="S2455" s="41" t="str">
        <f t="shared" si="1576"/>
        <v/>
      </c>
      <c r="T2455" s="41" t="str">
        <f t="shared" si="1577"/>
        <v/>
      </c>
      <c r="U2455" s="41" t="str">
        <f t="shared" si="1589"/>
        <v/>
      </c>
      <c r="W2455" s="74" t="str">
        <f>IF('Job Database'!$X2455="", "", 'Job Database'!$X2455)</f>
        <v/>
      </c>
      <c r="Y2455" s="41" t="str">
        <f>IF($W2455="", "", IF(COUNTIF($I$11:$I$3035, $W2455)&gt;0, "", MAX($Y$10:$Y2454)+1))</f>
        <v/>
      </c>
      <c r="Z2455" s="41">
        <v>2445</v>
      </c>
      <c r="AA2455" s="58" t="str">
        <f t="shared" si="1590"/>
        <v/>
      </c>
      <c r="AC2455" s="41" t="str">
        <f t="shared" si="1578"/>
        <v/>
      </c>
      <c r="AE2455" s="41" t="str">
        <f t="shared" si="1591"/>
        <v/>
      </c>
      <c r="AJ2455" s="154" t="str">
        <f t="shared" si="1592"/>
        <v/>
      </c>
      <c r="AL2455" s="120" t="str">
        <f t="shared" si="1593"/>
        <v/>
      </c>
      <c r="AM2455" s="104" t="str">
        <f t="shared" si="1594"/>
        <v/>
      </c>
      <c r="AN2455" s="104" t="str">
        <f t="shared" si="1595"/>
        <v/>
      </c>
      <c r="AO2455" s="104" t="str">
        <f t="shared" si="1579"/>
        <v/>
      </c>
      <c r="AP2455" s="104" t="str">
        <f t="shared" si="1580"/>
        <v/>
      </c>
      <c r="AQ2455" s="121" t="str">
        <f t="shared" si="1596"/>
        <v/>
      </c>
      <c r="AS2455" s="88" t="str">
        <f t="shared" si="1581"/>
        <v/>
      </c>
      <c r="AT2455" s="68" t="str">
        <f t="shared" si="1597"/>
        <v/>
      </c>
      <c r="AU2455" s="68" t="str">
        <f t="shared" si="1598"/>
        <v/>
      </c>
      <c r="AV2455" s="68" t="str">
        <f t="shared" si="1599"/>
        <v/>
      </c>
      <c r="AW2455" s="88" t="str">
        <f t="shared" si="1582"/>
        <v/>
      </c>
      <c r="AZ2455" s="88" t="str">
        <f t="shared" si="1583"/>
        <v/>
      </c>
      <c r="BA2455" s="68" t="str">
        <f t="shared" si="1584"/>
        <v/>
      </c>
      <c r="BB2455" s="68" t="str">
        <f t="shared" si="1585"/>
        <v/>
      </c>
      <c r="BC2455" s="68" t="str">
        <f t="shared" si="1586"/>
        <v/>
      </c>
      <c r="BD2455" s="69" t="str">
        <f t="shared" si="1587"/>
        <v/>
      </c>
      <c r="BE2455" s="69" t="str">
        <f t="shared" si="1600"/>
        <v/>
      </c>
      <c r="BT2455" s="138" t="str">
        <f t="shared" ca="1" si="1601"/>
        <v/>
      </c>
      <c r="BU2455" s="139" t="str">
        <f t="shared" ca="1" si="1602"/>
        <v/>
      </c>
      <c r="BW2455" s="138" t="str">
        <f t="shared" si="1603"/>
        <v/>
      </c>
      <c r="BX2455" s="104" t="str">
        <f t="shared" si="1604"/>
        <v/>
      </c>
      <c r="BY2455" s="139" t="str">
        <f t="shared" si="1605"/>
        <v/>
      </c>
      <c r="CA2455" s="138" t="str">
        <f t="shared" si="1606"/>
        <v/>
      </c>
      <c r="CB2455" s="104" t="str">
        <f t="shared" si="1607"/>
        <v/>
      </c>
      <c r="CC2455" s="139" t="str">
        <f t="shared" si="1608"/>
        <v/>
      </c>
      <c r="CE2455" s="162" t="str">
        <f t="shared" si="1609"/>
        <v/>
      </c>
      <c r="CF2455" s="163" t="str">
        <f t="shared" si="1610"/>
        <v/>
      </c>
      <c r="CG2455" s="164" t="str">
        <f t="shared" si="1611"/>
        <v/>
      </c>
      <c r="CI2455" s="162" t="str">
        <f t="shared" si="1612"/>
        <v/>
      </c>
      <c r="CJ2455" s="163" t="str">
        <f t="shared" si="1574"/>
        <v/>
      </c>
      <c r="CK2455" s="164" t="str">
        <f t="shared" si="1575"/>
        <v/>
      </c>
      <c r="CM2455" s="169" t="str">
        <f t="shared" si="1613"/>
        <v/>
      </c>
      <c r="CN2455" s="139" t="str">
        <f t="shared" si="1614"/>
        <v/>
      </c>
      <c r="CP2455" s="41" t="str">
        <f>IF($CM2455="", "", COUNTIF($CM$11:$CM$3035, "&lt;"&amp;$CM2455)+1+COUNTIF($CM$11:$CM2455, $CM2455)-1)</f>
        <v/>
      </c>
    </row>
    <row r="2456" spans="1:94" x14ac:dyDescent="0.25">
      <c r="A2456" s="40"/>
      <c r="B2456" s="82" t="str">
        <f>IF($I2456="", "", IFERROR(INDEX('Job Database'!$AE$11:$AE$3035, MATCH($I2456, 'Job Database'!$X$11:$X$3035, 0)), ""))</f>
        <v/>
      </c>
      <c r="C2456" s="69" t="str">
        <f>IF($I2456="", "", IF(COUNTIF('Job Database'!$X$11:$X$3035, $I2456)=0, $AC$5, $AC$4))</f>
        <v/>
      </c>
      <c r="D2456" s="40"/>
      <c r="E2456" s="85" t="str">
        <f>IF($I2456="", "", IF(IFERROR(INDEX('Job Database'!$M$11:$M$3035, MATCH($I2456, 'Job Database'!$X$11:$X$3035, 0)), "")="", "", IFERROR(INDEX('Job Database'!$M$11:$M$3035, MATCH($I2456, 'Job Database'!$X$11:$X$3035, 0)), "")))</f>
        <v/>
      </c>
      <c r="F2456" s="40"/>
      <c r="G2456" s="88" t="str">
        <f t="shared" si="1588"/>
        <v/>
      </c>
      <c r="H2456" s="40"/>
      <c r="I2456" s="24"/>
      <c r="J2456" s="34"/>
      <c r="K2456" s="106"/>
      <c r="L2456" s="79"/>
      <c r="M2456" s="34"/>
      <c r="N2456" s="79"/>
      <c r="O2456" s="31"/>
      <c r="P2456" s="53"/>
      <c r="Q2456" s="40"/>
      <c r="S2456" s="41" t="str">
        <f t="shared" si="1576"/>
        <v/>
      </c>
      <c r="T2456" s="41" t="str">
        <f t="shared" si="1577"/>
        <v/>
      </c>
      <c r="U2456" s="41" t="str">
        <f t="shared" si="1589"/>
        <v/>
      </c>
      <c r="W2456" s="74" t="str">
        <f>IF('Job Database'!$X2456="", "", 'Job Database'!$X2456)</f>
        <v/>
      </c>
      <c r="Y2456" s="41" t="str">
        <f>IF($W2456="", "", IF(COUNTIF($I$11:$I$3035, $W2456)&gt;0, "", MAX($Y$10:$Y2455)+1))</f>
        <v/>
      </c>
      <c r="Z2456" s="41">
        <v>2446</v>
      </c>
      <c r="AA2456" s="58" t="str">
        <f t="shared" si="1590"/>
        <v/>
      </c>
      <c r="AC2456" s="41" t="str">
        <f t="shared" si="1578"/>
        <v/>
      </c>
      <c r="AE2456" s="41" t="str">
        <f t="shared" si="1591"/>
        <v/>
      </c>
      <c r="AJ2456" s="154" t="str">
        <f t="shared" si="1592"/>
        <v/>
      </c>
      <c r="AL2456" s="120" t="str">
        <f t="shared" si="1593"/>
        <v/>
      </c>
      <c r="AM2456" s="104" t="str">
        <f t="shared" si="1594"/>
        <v/>
      </c>
      <c r="AN2456" s="104" t="str">
        <f t="shared" si="1595"/>
        <v/>
      </c>
      <c r="AO2456" s="104" t="str">
        <f t="shared" si="1579"/>
        <v/>
      </c>
      <c r="AP2456" s="104" t="str">
        <f t="shared" si="1580"/>
        <v/>
      </c>
      <c r="AQ2456" s="121" t="str">
        <f t="shared" si="1596"/>
        <v/>
      </c>
      <c r="AS2456" s="88" t="str">
        <f t="shared" si="1581"/>
        <v/>
      </c>
      <c r="AT2456" s="68" t="str">
        <f t="shared" si="1597"/>
        <v/>
      </c>
      <c r="AU2456" s="68" t="str">
        <f t="shared" si="1598"/>
        <v/>
      </c>
      <c r="AV2456" s="68" t="str">
        <f t="shared" si="1599"/>
        <v/>
      </c>
      <c r="AW2456" s="88" t="str">
        <f t="shared" si="1582"/>
        <v/>
      </c>
      <c r="AZ2456" s="88" t="str">
        <f t="shared" si="1583"/>
        <v/>
      </c>
      <c r="BA2456" s="68" t="str">
        <f t="shared" si="1584"/>
        <v/>
      </c>
      <c r="BB2456" s="68" t="str">
        <f t="shared" si="1585"/>
        <v/>
      </c>
      <c r="BC2456" s="68" t="str">
        <f t="shared" si="1586"/>
        <v/>
      </c>
      <c r="BD2456" s="69" t="str">
        <f t="shared" si="1587"/>
        <v/>
      </c>
      <c r="BE2456" s="69" t="str">
        <f t="shared" si="1600"/>
        <v/>
      </c>
      <c r="BT2456" s="138" t="str">
        <f t="shared" ca="1" si="1601"/>
        <v/>
      </c>
      <c r="BU2456" s="139" t="str">
        <f t="shared" ca="1" si="1602"/>
        <v/>
      </c>
      <c r="BW2456" s="138" t="str">
        <f t="shared" si="1603"/>
        <v/>
      </c>
      <c r="BX2456" s="104" t="str">
        <f t="shared" si="1604"/>
        <v/>
      </c>
      <c r="BY2456" s="139" t="str">
        <f t="shared" si="1605"/>
        <v/>
      </c>
      <c r="CA2456" s="138" t="str">
        <f t="shared" si="1606"/>
        <v/>
      </c>
      <c r="CB2456" s="104" t="str">
        <f t="shared" si="1607"/>
        <v/>
      </c>
      <c r="CC2456" s="139" t="str">
        <f t="shared" si="1608"/>
        <v/>
      </c>
      <c r="CE2456" s="162" t="str">
        <f t="shared" si="1609"/>
        <v/>
      </c>
      <c r="CF2456" s="163" t="str">
        <f t="shared" si="1610"/>
        <v/>
      </c>
      <c r="CG2456" s="164" t="str">
        <f t="shared" si="1611"/>
        <v/>
      </c>
      <c r="CI2456" s="162" t="str">
        <f t="shared" si="1612"/>
        <v/>
      </c>
      <c r="CJ2456" s="163" t="str">
        <f t="shared" si="1574"/>
        <v/>
      </c>
      <c r="CK2456" s="164" t="str">
        <f t="shared" si="1575"/>
        <v/>
      </c>
      <c r="CM2456" s="169" t="str">
        <f t="shared" si="1613"/>
        <v/>
      </c>
      <c r="CN2456" s="139" t="str">
        <f t="shared" si="1614"/>
        <v/>
      </c>
      <c r="CP2456" s="41" t="str">
        <f>IF($CM2456="", "", COUNTIF($CM$11:$CM$3035, "&lt;"&amp;$CM2456)+1+COUNTIF($CM$11:$CM2456, $CM2456)-1)</f>
        <v/>
      </c>
    </row>
    <row r="2457" spans="1:94" x14ac:dyDescent="0.25">
      <c r="A2457" s="40"/>
      <c r="B2457" s="82" t="str">
        <f>IF($I2457="", "", IFERROR(INDEX('Job Database'!$AE$11:$AE$3035, MATCH($I2457, 'Job Database'!$X$11:$X$3035, 0)), ""))</f>
        <v/>
      </c>
      <c r="C2457" s="69" t="str">
        <f>IF($I2457="", "", IF(COUNTIF('Job Database'!$X$11:$X$3035, $I2457)=0, $AC$5, $AC$4))</f>
        <v/>
      </c>
      <c r="D2457" s="40"/>
      <c r="E2457" s="85" t="str">
        <f>IF($I2457="", "", IF(IFERROR(INDEX('Job Database'!$M$11:$M$3035, MATCH($I2457, 'Job Database'!$X$11:$X$3035, 0)), "")="", "", IFERROR(INDEX('Job Database'!$M$11:$M$3035, MATCH($I2457, 'Job Database'!$X$11:$X$3035, 0)), "")))</f>
        <v/>
      </c>
      <c r="F2457" s="40"/>
      <c r="G2457" s="88" t="str">
        <f t="shared" si="1588"/>
        <v/>
      </c>
      <c r="H2457" s="40"/>
      <c r="I2457" s="24"/>
      <c r="J2457" s="34"/>
      <c r="K2457" s="106"/>
      <c r="L2457" s="79"/>
      <c r="M2457" s="34"/>
      <c r="N2457" s="79"/>
      <c r="O2457" s="31"/>
      <c r="P2457" s="53"/>
      <c r="Q2457" s="40"/>
      <c r="S2457" s="41" t="str">
        <f t="shared" si="1576"/>
        <v/>
      </c>
      <c r="T2457" s="41" t="str">
        <f t="shared" si="1577"/>
        <v/>
      </c>
      <c r="U2457" s="41" t="str">
        <f t="shared" si="1589"/>
        <v/>
      </c>
      <c r="W2457" s="74" t="str">
        <f>IF('Job Database'!$X2457="", "", 'Job Database'!$X2457)</f>
        <v/>
      </c>
      <c r="Y2457" s="41" t="str">
        <f>IF($W2457="", "", IF(COUNTIF($I$11:$I$3035, $W2457)&gt;0, "", MAX($Y$10:$Y2456)+1))</f>
        <v/>
      </c>
      <c r="Z2457" s="41">
        <v>2447</v>
      </c>
      <c r="AA2457" s="58" t="str">
        <f t="shared" si="1590"/>
        <v/>
      </c>
      <c r="AC2457" s="41" t="str">
        <f t="shared" si="1578"/>
        <v/>
      </c>
      <c r="AE2457" s="41" t="str">
        <f t="shared" si="1591"/>
        <v/>
      </c>
      <c r="AJ2457" s="154" t="str">
        <f t="shared" si="1592"/>
        <v/>
      </c>
      <c r="AL2457" s="120" t="str">
        <f t="shared" si="1593"/>
        <v/>
      </c>
      <c r="AM2457" s="104" t="str">
        <f t="shared" si="1594"/>
        <v/>
      </c>
      <c r="AN2457" s="104" t="str">
        <f t="shared" si="1595"/>
        <v/>
      </c>
      <c r="AO2457" s="104" t="str">
        <f t="shared" si="1579"/>
        <v/>
      </c>
      <c r="AP2457" s="104" t="str">
        <f t="shared" si="1580"/>
        <v/>
      </c>
      <c r="AQ2457" s="121" t="str">
        <f t="shared" si="1596"/>
        <v/>
      </c>
      <c r="AS2457" s="88" t="str">
        <f t="shared" si="1581"/>
        <v/>
      </c>
      <c r="AT2457" s="68" t="str">
        <f t="shared" si="1597"/>
        <v/>
      </c>
      <c r="AU2457" s="68" t="str">
        <f t="shared" si="1598"/>
        <v/>
      </c>
      <c r="AV2457" s="68" t="str">
        <f t="shared" si="1599"/>
        <v/>
      </c>
      <c r="AW2457" s="88" t="str">
        <f t="shared" si="1582"/>
        <v/>
      </c>
      <c r="AZ2457" s="88" t="str">
        <f t="shared" si="1583"/>
        <v/>
      </c>
      <c r="BA2457" s="68" t="str">
        <f t="shared" si="1584"/>
        <v/>
      </c>
      <c r="BB2457" s="68" t="str">
        <f t="shared" si="1585"/>
        <v/>
      </c>
      <c r="BC2457" s="68" t="str">
        <f t="shared" si="1586"/>
        <v/>
      </c>
      <c r="BD2457" s="69" t="str">
        <f t="shared" si="1587"/>
        <v/>
      </c>
      <c r="BE2457" s="69" t="str">
        <f t="shared" si="1600"/>
        <v/>
      </c>
      <c r="BT2457" s="138" t="str">
        <f t="shared" ca="1" si="1601"/>
        <v/>
      </c>
      <c r="BU2457" s="139" t="str">
        <f t="shared" ca="1" si="1602"/>
        <v/>
      </c>
      <c r="BW2457" s="138" t="str">
        <f t="shared" si="1603"/>
        <v/>
      </c>
      <c r="BX2457" s="104" t="str">
        <f t="shared" si="1604"/>
        <v/>
      </c>
      <c r="BY2457" s="139" t="str">
        <f t="shared" si="1605"/>
        <v/>
      </c>
      <c r="CA2457" s="138" t="str">
        <f t="shared" si="1606"/>
        <v/>
      </c>
      <c r="CB2457" s="104" t="str">
        <f t="shared" si="1607"/>
        <v/>
      </c>
      <c r="CC2457" s="139" t="str">
        <f t="shared" si="1608"/>
        <v/>
      </c>
      <c r="CE2457" s="162" t="str">
        <f t="shared" si="1609"/>
        <v/>
      </c>
      <c r="CF2457" s="163" t="str">
        <f t="shared" si="1610"/>
        <v/>
      </c>
      <c r="CG2457" s="164" t="str">
        <f t="shared" si="1611"/>
        <v/>
      </c>
      <c r="CI2457" s="162" t="str">
        <f t="shared" si="1612"/>
        <v/>
      </c>
      <c r="CJ2457" s="163" t="str">
        <f t="shared" si="1574"/>
        <v/>
      </c>
      <c r="CK2457" s="164" t="str">
        <f t="shared" si="1575"/>
        <v/>
      </c>
      <c r="CM2457" s="169" t="str">
        <f t="shared" si="1613"/>
        <v/>
      </c>
      <c r="CN2457" s="139" t="str">
        <f t="shared" si="1614"/>
        <v/>
      </c>
      <c r="CP2457" s="41" t="str">
        <f>IF($CM2457="", "", COUNTIF($CM$11:$CM$3035, "&lt;"&amp;$CM2457)+1+COUNTIF($CM$11:$CM2457, $CM2457)-1)</f>
        <v/>
      </c>
    </row>
    <row r="2458" spans="1:94" x14ac:dyDescent="0.25">
      <c r="A2458" s="40"/>
      <c r="B2458" s="82" t="str">
        <f>IF($I2458="", "", IFERROR(INDEX('Job Database'!$AE$11:$AE$3035, MATCH($I2458, 'Job Database'!$X$11:$X$3035, 0)), ""))</f>
        <v/>
      </c>
      <c r="C2458" s="69" t="str">
        <f>IF($I2458="", "", IF(COUNTIF('Job Database'!$X$11:$X$3035, $I2458)=0, $AC$5, $AC$4))</f>
        <v/>
      </c>
      <c r="D2458" s="40"/>
      <c r="E2458" s="85" t="str">
        <f>IF($I2458="", "", IF(IFERROR(INDEX('Job Database'!$M$11:$M$3035, MATCH($I2458, 'Job Database'!$X$11:$X$3035, 0)), "")="", "", IFERROR(INDEX('Job Database'!$M$11:$M$3035, MATCH($I2458, 'Job Database'!$X$11:$X$3035, 0)), "")))</f>
        <v/>
      </c>
      <c r="F2458" s="40"/>
      <c r="G2458" s="88" t="str">
        <f t="shared" si="1588"/>
        <v/>
      </c>
      <c r="H2458" s="40"/>
      <c r="I2458" s="24"/>
      <c r="J2458" s="34"/>
      <c r="K2458" s="106"/>
      <c r="L2458" s="79"/>
      <c r="M2458" s="34"/>
      <c r="N2458" s="79"/>
      <c r="O2458" s="31"/>
      <c r="P2458" s="53"/>
      <c r="Q2458" s="40"/>
      <c r="S2458" s="41" t="str">
        <f t="shared" si="1576"/>
        <v/>
      </c>
      <c r="T2458" s="41" t="str">
        <f t="shared" si="1577"/>
        <v/>
      </c>
      <c r="U2458" s="41" t="str">
        <f t="shared" si="1589"/>
        <v/>
      </c>
      <c r="W2458" s="74" t="str">
        <f>IF('Job Database'!$X2458="", "", 'Job Database'!$X2458)</f>
        <v/>
      </c>
      <c r="Y2458" s="41" t="str">
        <f>IF($W2458="", "", IF(COUNTIF($I$11:$I$3035, $W2458)&gt;0, "", MAX($Y$10:$Y2457)+1))</f>
        <v/>
      </c>
      <c r="Z2458" s="41">
        <v>2448</v>
      </c>
      <c r="AA2458" s="58" t="str">
        <f t="shared" si="1590"/>
        <v/>
      </c>
      <c r="AC2458" s="41" t="str">
        <f t="shared" si="1578"/>
        <v/>
      </c>
      <c r="AE2458" s="41" t="str">
        <f t="shared" si="1591"/>
        <v/>
      </c>
      <c r="AJ2458" s="154" t="str">
        <f t="shared" si="1592"/>
        <v/>
      </c>
      <c r="AL2458" s="120" t="str">
        <f t="shared" si="1593"/>
        <v/>
      </c>
      <c r="AM2458" s="104" t="str">
        <f t="shared" si="1594"/>
        <v/>
      </c>
      <c r="AN2458" s="104" t="str">
        <f t="shared" si="1595"/>
        <v/>
      </c>
      <c r="AO2458" s="104" t="str">
        <f t="shared" si="1579"/>
        <v/>
      </c>
      <c r="AP2458" s="104" t="str">
        <f t="shared" si="1580"/>
        <v/>
      </c>
      <c r="AQ2458" s="121" t="str">
        <f t="shared" si="1596"/>
        <v/>
      </c>
      <c r="AS2458" s="88" t="str">
        <f t="shared" si="1581"/>
        <v/>
      </c>
      <c r="AT2458" s="68" t="str">
        <f t="shared" si="1597"/>
        <v/>
      </c>
      <c r="AU2458" s="68" t="str">
        <f t="shared" si="1598"/>
        <v/>
      </c>
      <c r="AV2458" s="68" t="str">
        <f t="shared" si="1599"/>
        <v/>
      </c>
      <c r="AW2458" s="88" t="str">
        <f t="shared" si="1582"/>
        <v/>
      </c>
      <c r="AZ2458" s="88" t="str">
        <f t="shared" si="1583"/>
        <v/>
      </c>
      <c r="BA2458" s="68" t="str">
        <f t="shared" si="1584"/>
        <v/>
      </c>
      <c r="BB2458" s="68" t="str">
        <f t="shared" si="1585"/>
        <v/>
      </c>
      <c r="BC2458" s="68" t="str">
        <f t="shared" si="1586"/>
        <v/>
      </c>
      <c r="BD2458" s="69" t="str">
        <f t="shared" si="1587"/>
        <v/>
      </c>
      <c r="BE2458" s="69" t="str">
        <f t="shared" si="1600"/>
        <v/>
      </c>
      <c r="BT2458" s="138" t="str">
        <f t="shared" ca="1" si="1601"/>
        <v/>
      </c>
      <c r="BU2458" s="139" t="str">
        <f t="shared" ca="1" si="1602"/>
        <v/>
      </c>
      <c r="BW2458" s="138" t="str">
        <f t="shared" si="1603"/>
        <v/>
      </c>
      <c r="BX2458" s="104" t="str">
        <f t="shared" si="1604"/>
        <v/>
      </c>
      <c r="BY2458" s="139" t="str">
        <f t="shared" si="1605"/>
        <v/>
      </c>
      <c r="CA2458" s="138" t="str">
        <f t="shared" si="1606"/>
        <v/>
      </c>
      <c r="CB2458" s="104" t="str">
        <f t="shared" si="1607"/>
        <v/>
      </c>
      <c r="CC2458" s="139" t="str">
        <f t="shared" si="1608"/>
        <v/>
      </c>
      <c r="CE2458" s="162" t="str">
        <f t="shared" si="1609"/>
        <v/>
      </c>
      <c r="CF2458" s="163" t="str">
        <f t="shared" si="1610"/>
        <v/>
      </c>
      <c r="CG2458" s="164" t="str">
        <f t="shared" si="1611"/>
        <v/>
      </c>
      <c r="CI2458" s="162" t="str">
        <f t="shared" si="1612"/>
        <v/>
      </c>
      <c r="CJ2458" s="163" t="str">
        <f t="shared" si="1574"/>
        <v/>
      </c>
      <c r="CK2458" s="164" t="str">
        <f t="shared" si="1575"/>
        <v/>
      </c>
      <c r="CM2458" s="169" t="str">
        <f t="shared" si="1613"/>
        <v/>
      </c>
      <c r="CN2458" s="139" t="str">
        <f t="shared" si="1614"/>
        <v/>
      </c>
      <c r="CP2458" s="41" t="str">
        <f>IF($CM2458="", "", COUNTIF($CM$11:$CM$3035, "&lt;"&amp;$CM2458)+1+COUNTIF($CM$11:$CM2458, $CM2458)-1)</f>
        <v/>
      </c>
    </row>
    <row r="2459" spans="1:94" x14ac:dyDescent="0.25">
      <c r="A2459" s="40"/>
      <c r="B2459" s="82" t="str">
        <f>IF($I2459="", "", IFERROR(INDEX('Job Database'!$AE$11:$AE$3035, MATCH($I2459, 'Job Database'!$X$11:$X$3035, 0)), ""))</f>
        <v/>
      </c>
      <c r="C2459" s="69" t="str">
        <f>IF($I2459="", "", IF(COUNTIF('Job Database'!$X$11:$X$3035, $I2459)=0, $AC$5, $AC$4))</f>
        <v/>
      </c>
      <c r="D2459" s="40"/>
      <c r="E2459" s="85" t="str">
        <f>IF($I2459="", "", IF(IFERROR(INDEX('Job Database'!$M$11:$M$3035, MATCH($I2459, 'Job Database'!$X$11:$X$3035, 0)), "")="", "", IFERROR(INDEX('Job Database'!$M$11:$M$3035, MATCH($I2459, 'Job Database'!$X$11:$X$3035, 0)), "")))</f>
        <v/>
      </c>
      <c r="F2459" s="40"/>
      <c r="G2459" s="88" t="str">
        <f t="shared" si="1588"/>
        <v/>
      </c>
      <c r="H2459" s="40"/>
      <c r="I2459" s="24"/>
      <c r="J2459" s="34"/>
      <c r="K2459" s="106"/>
      <c r="L2459" s="79"/>
      <c r="M2459" s="34"/>
      <c r="N2459" s="79"/>
      <c r="O2459" s="31"/>
      <c r="P2459" s="53"/>
      <c r="Q2459" s="40"/>
      <c r="S2459" s="41" t="str">
        <f t="shared" si="1576"/>
        <v/>
      </c>
      <c r="T2459" s="41" t="str">
        <f t="shared" si="1577"/>
        <v/>
      </c>
      <c r="U2459" s="41" t="str">
        <f t="shared" si="1589"/>
        <v/>
      </c>
      <c r="W2459" s="74" t="str">
        <f>IF('Job Database'!$X2459="", "", 'Job Database'!$X2459)</f>
        <v/>
      </c>
      <c r="Y2459" s="41" t="str">
        <f>IF($W2459="", "", IF(COUNTIF($I$11:$I$3035, $W2459)&gt;0, "", MAX($Y$10:$Y2458)+1))</f>
        <v/>
      </c>
      <c r="Z2459" s="41">
        <v>2449</v>
      </c>
      <c r="AA2459" s="58" t="str">
        <f t="shared" si="1590"/>
        <v/>
      </c>
      <c r="AC2459" s="41" t="str">
        <f t="shared" si="1578"/>
        <v/>
      </c>
      <c r="AE2459" s="41" t="str">
        <f t="shared" si="1591"/>
        <v/>
      </c>
      <c r="AJ2459" s="154" t="str">
        <f t="shared" si="1592"/>
        <v/>
      </c>
      <c r="AL2459" s="120" t="str">
        <f t="shared" si="1593"/>
        <v/>
      </c>
      <c r="AM2459" s="104" t="str">
        <f t="shared" si="1594"/>
        <v/>
      </c>
      <c r="AN2459" s="104" t="str">
        <f t="shared" si="1595"/>
        <v/>
      </c>
      <c r="AO2459" s="104" t="str">
        <f t="shared" si="1579"/>
        <v/>
      </c>
      <c r="AP2459" s="104" t="str">
        <f t="shared" si="1580"/>
        <v/>
      </c>
      <c r="AQ2459" s="121" t="str">
        <f t="shared" si="1596"/>
        <v/>
      </c>
      <c r="AS2459" s="88" t="str">
        <f t="shared" si="1581"/>
        <v/>
      </c>
      <c r="AT2459" s="68" t="str">
        <f t="shared" si="1597"/>
        <v/>
      </c>
      <c r="AU2459" s="68" t="str">
        <f t="shared" si="1598"/>
        <v/>
      </c>
      <c r="AV2459" s="68" t="str">
        <f t="shared" si="1599"/>
        <v/>
      </c>
      <c r="AW2459" s="88" t="str">
        <f t="shared" si="1582"/>
        <v/>
      </c>
      <c r="AZ2459" s="88" t="str">
        <f t="shared" si="1583"/>
        <v/>
      </c>
      <c r="BA2459" s="68" t="str">
        <f t="shared" si="1584"/>
        <v/>
      </c>
      <c r="BB2459" s="68" t="str">
        <f t="shared" si="1585"/>
        <v/>
      </c>
      <c r="BC2459" s="68" t="str">
        <f t="shared" si="1586"/>
        <v/>
      </c>
      <c r="BD2459" s="69" t="str">
        <f t="shared" si="1587"/>
        <v/>
      </c>
      <c r="BE2459" s="69" t="str">
        <f t="shared" si="1600"/>
        <v/>
      </c>
      <c r="BT2459" s="138" t="str">
        <f t="shared" ca="1" si="1601"/>
        <v/>
      </c>
      <c r="BU2459" s="139" t="str">
        <f t="shared" ca="1" si="1602"/>
        <v/>
      </c>
      <c r="BW2459" s="138" t="str">
        <f t="shared" si="1603"/>
        <v/>
      </c>
      <c r="BX2459" s="104" t="str">
        <f t="shared" si="1604"/>
        <v/>
      </c>
      <c r="BY2459" s="139" t="str">
        <f t="shared" si="1605"/>
        <v/>
      </c>
      <c r="CA2459" s="138" t="str">
        <f t="shared" si="1606"/>
        <v/>
      </c>
      <c r="CB2459" s="104" t="str">
        <f t="shared" si="1607"/>
        <v/>
      </c>
      <c r="CC2459" s="139" t="str">
        <f t="shared" si="1608"/>
        <v/>
      </c>
      <c r="CE2459" s="162" t="str">
        <f t="shared" si="1609"/>
        <v/>
      </c>
      <c r="CF2459" s="163" t="str">
        <f t="shared" si="1610"/>
        <v/>
      </c>
      <c r="CG2459" s="164" t="str">
        <f t="shared" si="1611"/>
        <v/>
      </c>
      <c r="CI2459" s="162" t="str">
        <f t="shared" si="1612"/>
        <v/>
      </c>
      <c r="CJ2459" s="163" t="str">
        <f t="shared" ref="CJ2459:CJ2522" si="1615">IF(CB2459="", "", M2459)</f>
        <v/>
      </c>
      <c r="CK2459" s="164" t="str">
        <f t="shared" ref="CK2459:CK2522" si="1616">IF(CC2459="", "", N2459)</f>
        <v/>
      </c>
      <c r="CM2459" s="169" t="str">
        <f t="shared" si="1613"/>
        <v/>
      </c>
      <c r="CN2459" s="139" t="str">
        <f t="shared" si="1614"/>
        <v/>
      </c>
      <c r="CP2459" s="41" t="str">
        <f>IF($CM2459="", "", COUNTIF($CM$11:$CM$3035, "&lt;"&amp;$CM2459)+1+COUNTIF($CM$11:$CM2459, $CM2459)-1)</f>
        <v/>
      </c>
    </row>
    <row r="2460" spans="1:94" x14ac:dyDescent="0.25">
      <c r="A2460" s="40"/>
      <c r="B2460" s="82" t="str">
        <f>IF($I2460="", "", IFERROR(INDEX('Job Database'!$AE$11:$AE$3035, MATCH($I2460, 'Job Database'!$X$11:$X$3035, 0)), ""))</f>
        <v/>
      </c>
      <c r="C2460" s="69" t="str">
        <f>IF($I2460="", "", IF(COUNTIF('Job Database'!$X$11:$X$3035, $I2460)=0, $AC$5, $AC$4))</f>
        <v/>
      </c>
      <c r="D2460" s="40"/>
      <c r="E2460" s="85" t="str">
        <f>IF($I2460="", "", IF(IFERROR(INDEX('Job Database'!$M$11:$M$3035, MATCH($I2460, 'Job Database'!$X$11:$X$3035, 0)), "")="", "", IFERROR(INDEX('Job Database'!$M$11:$M$3035, MATCH($I2460, 'Job Database'!$X$11:$X$3035, 0)), "")))</f>
        <v/>
      </c>
      <c r="F2460" s="40"/>
      <c r="G2460" s="88" t="str">
        <f t="shared" si="1588"/>
        <v/>
      </c>
      <c r="H2460" s="40"/>
      <c r="I2460" s="24"/>
      <c r="J2460" s="34"/>
      <c r="K2460" s="106"/>
      <c r="L2460" s="79"/>
      <c r="M2460" s="34"/>
      <c r="N2460" s="79"/>
      <c r="O2460" s="31"/>
      <c r="P2460" s="53"/>
      <c r="Q2460" s="40"/>
      <c r="S2460" s="41" t="str">
        <f t="shared" si="1576"/>
        <v/>
      </c>
      <c r="T2460" s="41" t="str">
        <f t="shared" si="1577"/>
        <v/>
      </c>
      <c r="U2460" s="41" t="str">
        <f t="shared" si="1589"/>
        <v/>
      </c>
      <c r="W2460" s="74" t="str">
        <f>IF('Job Database'!$X2460="", "", 'Job Database'!$X2460)</f>
        <v/>
      </c>
      <c r="Y2460" s="41" t="str">
        <f>IF($W2460="", "", IF(COUNTIF($I$11:$I$3035, $W2460)&gt;0, "", MAX($Y$10:$Y2459)+1))</f>
        <v/>
      </c>
      <c r="Z2460" s="41">
        <v>2450</v>
      </c>
      <c r="AA2460" s="58" t="str">
        <f t="shared" si="1590"/>
        <v/>
      </c>
      <c r="AC2460" s="41" t="str">
        <f t="shared" si="1578"/>
        <v/>
      </c>
      <c r="AE2460" s="41" t="str">
        <f t="shared" si="1591"/>
        <v/>
      </c>
      <c r="AJ2460" s="154" t="str">
        <f t="shared" si="1592"/>
        <v/>
      </c>
      <c r="AL2460" s="120" t="str">
        <f t="shared" si="1593"/>
        <v/>
      </c>
      <c r="AM2460" s="104" t="str">
        <f t="shared" si="1594"/>
        <v/>
      </c>
      <c r="AN2460" s="104" t="str">
        <f t="shared" si="1595"/>
        <v/>
      </c>
      <c r="AO2460" s="104" t="str">
        <f t="shared" si="1579"/>
        <v/>
      </c>
      <c r="AP2460" s="104" t="str">
        <f t="shared" si="1580"/>
        <v/>
      </c>
      <c r="AQ2460" s="121" t="str">
        <f t="shared" si="1596"/>
        <v/>
      </c>
      <c r="AS2460" s="88" t="str">
        <f t="shared" si="1581"/>
        <v/>
      </c>
      <c r="AT2460" s="68" t="str">
        <f t="shared" si="1597"/>
        <v/>
      </c>
      <c r="AU2460" s="68" t="str">
        <f t="shared" si="1598"/>
        <v/>
      </c>
      <c r="AV2460" s="68" t="str">
        <f t="shared" si="1599"/>
        <v/>
      </c>
      <c r="AW2460" s="88" t="str">
        <f t="shared" si="1582"/>
        <v/>
      </c>
      <c r="AZ2460" s="88" t="str">
        <f t="shared" si="1583"/>
        <v/>
      </c>
      <c r="BA2460" s="68" t="str">
        <f t="shared" si="1584"/>
        <v/>
      </c>
      <c r="BB2460" s="68" t="str">
        <f t="shared" si="1585"/>
        <v/>
      </c>
      <c r="BC2460" s="68" t="str">
        <f t="shared" si="1586"/>
        <v/>
      </c>
      <c r="BD2460" s="69" t="str">
        <f t="shared" si="1587"/>
        <v/>
      </c>
      <c r="BE2460" s="69" t="str">
        <f t="shared" si="1600"/>
        <v/>
      </c>
      <c r="BT2460" s="138" t="str">
        <f t="shared" ca="1" si="1601"/>
        <v/>
      </c>
      <c r="BU2460" s="139" t="str">
        <f t="shared" ca="1" si="1602"/>
        <v/>
      </c>
      <c r="BW2460" s="138" t="str">
        <f t="shared" si="1603"/>
        <v/>
      </c>
      <c r="BX2460" s="104" t="str">
        <f t="shared" si="1604"/>
        <v/>
      </c>
      <c r="BY2460" s="139" t="str">
        <f t="shared" si="1605"/>
        <v/>
      </c>
      <c r="CA2460" s="138" t="str">
        <f t="shared" si="1606"/>
        <v/>
      </c>
      <c r="CB2460" s="104" t="str">
        <f t="shared" si="1607"/>
        <v/>
      </c>
      <c r="CC2460" s="139" t="str">
        <f t="shared" si="1608"/>
        <v/>
      </c>
      <c r="CE2460" s="162" t="str">
        <f t="shared" si="1609"/>
        <v/>
      </c>
      <c r="CF2460" s="163" t="str">
        <f t="shared" si="1610"/>
        <v/>
      </c>
      <c r="CG2460" s="164" t="str">
        <f t="shared" si="1611"/>
        <v/>
      </c>
      <c r="CI2460" s="162" t="str">
        <f t="shared" si="1612"/>
        <v/>
      </c>
      <c r="CJ2460" s="163" t="str">
        <f t="shared" si="1615"/>
        <v/>
      </c>
      <c r="CK2460" s="164" t="str">
        <f t="shared" si="1616"/>
        <v/>
      </c>
      <c r="CM2460" s="169" t="str">
        <f t="shared" si="1613"/>
        <v/>
      </c>
      <c r="CN2460" s="139" t="str">
        <f t="shared" si="1614"/>
        <v/>
      </c>
      <c r="CP2460" s="41" t="str">
        <f>IF($CM2460="", "", COUNTIF($CM$11:$CM$3035, "&lt;"&amp;$CM2460)+1+COUNTIF($CM$11:$CM2460, $CM2460)-1)</f>
        <v/>
      </c>
    </row>
    <row r="2461" spans="1:94" x14ac:dyDescent="0.25">
      <c r="A2461" s="40"/>
      <c r="B2461" s="82" t="str">
        <f>IF($I2461="", "", IFERROR(INDEX('Job Database'!$AE$11:$AE$3035, MATCH($I2461, 'Job Database'!$X$11:$X$3035, 0)), ""))</f>
        <v/>
      </c>
      <c r="C2461" s="69" t="str">
        <f>IF($I2461="", "", IF(COUNTIF('Job Database'!$X$11:$X$3035, $I2461)=0, $AC$5, $AC$4))</f>
        <v/>
      </c>
      <c r="D2461" s="40"/>
      <c r="E2461" s="85" t="str">
        <f>IF($I2461="", "", IF(IFERROR(INDEX('Job Database'!$M$11:$M$3035, MATCH($I2461, 'Job Database'!$X$11:$X$3035, 0)), "")="", "", IFERROR(INDEX('Job Database'!$M$11:$M$3035, MATCH($I2461, 'Job Database'!$X$11:$X$3035, 0)), "")))</f>
        <v/>
      </c>
      <c r="F2461" s="40"/>
      <c r="G2461" s="88" t="str">
        <f t="shared" si="1588"/>
        <v/>
      </c>
      <c r="H2461" s="40"/>
      <c r="I2461" s="24"/>
      <c r="J2461" s="34"/>
      <c r="K2461" s="106"/>
      <c r="L2461" s="79"/>
      <c r="M2461" s="34"/>
      <c r="N2461" s="79"/>
      <c r="O2461" s="31"/>
      <c r="P2461" s="53"/>
      <c r="Q2461" s="40"/>
      <c r="S2461" s="41" t="str">
        <f t="shared" si="1576"/>
        <v/>
      </c>
      <c r="T2461" s="41" t="str">
        <f t="shared" si="1577"/>
        <v/>
      </c>
      <c r="U2461" s="41" t="str">
        <f t="shared" si="1589"/>
        <v/>
      </c>
      <c r="W2461" s="74" t="str">
        <f>IF('Job Database'!$X2461="", "", 'Job Database'!$X2461)</f>
        <v/>
      </c>
      <c r="Y2461" s="41" t="str">
        <f>IF($W2461="", "", IF(COUNTIF($I$11:$I$3035, $W2461)&gt;0, "", MAX($Y$10:$Y2460)+1))</f>
        <v/>
      </c>
      <c r="Z2461" s="41">
        <v>2451</v>
      </c>
      <c r="AA2461" s="58" t="str">
        <f t="shared" si="1590"/>
        <v/>
      </c>
      <c r="AC2461" s="41" t="str">
        <f t="shared" si="1578"/>
        <v/>
      </c>
      <c r="AE2461" s="41" t="str">
        <f t="shared" si="1591"/>
        <v/>
      </c>
      <c r="AJ2461" s="154" t="str">
        <f t="shared" si="1592"/>
        <v/>
      </c>
      <c r="AL2461" s="120" t="str">
        <f t="shared" si="1593"/>
        <v/>
      </c>
      <c r="AM2461" s="104" t="str">
        <f t="shared" si="1594"/>
        <v/>
      </c>
      <c r="AN2461" s="104" t="str">
        <f t="shared" si="1595"/>
        <v/>
      </c>
      <c r="AO2461" s="104" t="str">
        <f t="shared" si="1579"/>
        <v/>
      </c>
      <c r="AP2461" s="104" t="str">
        <f t="shared" si="1580"/>
        <v/>
      </c>
      <c r="AQ2461" s="121" t="str">
        <f t="shared" si="1596"/>
        <v/>
      </c>
      <c r="AS2461" s="88" t="str">
        <f t="shared" si="1581"/>
        <v/>
      </c>
      <c r="AT2461" s="68" t="str">
        <f t="shared" si="1597"/>
        <v/>
      </c>
      <c r="AU2461" s="68" t="str">
        <f t="shared" si="1598"/>
        <v/>
      </c>
      <c r="AV2461" s="68" t="str">
        <f t="shared" si="1599"/>
        <v/>
      </c>
      <c r="AW2461" s="88" t="str">
        <f t="shared" si="1582"/>
        <v/>
      </c>
      <c r="AZ2461" s="88" t="str">
        <f t="shared" si="1583"/>
        <v/>
      </c>
      <c r="BA2461" s="68" t="str">
        <f t="shared" si="1584"/>
        <v/>
      </c>
      <c r="BB2461" s="68" t="str">
        <f t="shared" si="1585"/>
        <v/>
      </c>
      <c r="BC2461" s="68" t="str">
        <f t="shared" si="1586"/>
        <v/>
      </c>
      <c r="BD2461" s="69" t="str">
        <f t="shared" si="1587"/>
        <v/>
      </c>
      <c r="BE2461" s="69" t="str">
        <f t="shared" si="1600"/>
        <v/>
      </c>
      <c r="BT2461" s="138" t="str">
        <f t="shared" ca="1" si="1601"/>
        <v/>
      </c>
      <c r="BU2461" s="139" t="str">
        <f t="shared" ca="1" si="1602"/>
        <v/>
      </c>
      <c r="BW2461" s="138" t="str">
        <f t="shared" si="1603"/>
        <v/>
      </c>
      <c r="BX2461" s="104" t="str">
        <f t="shared" si="1604"/>
        <v/>
      </c>
      <c r="BY2461" s="139" t="str">
        <f t="shared" si="1605"/>
        <v/>
      </c>
      <c r="CA2461" s="138" t="str">
        <f t="shared" si="1606"/>
        <v/>
      </c>
      <c r="CB2461" s="104" t="str">
        <f t="shared" si="1607"/>
        <v/>
      </c>
      <c r="CC2461" s="139" t="str">
        <f t="shared" si="1608"/>
        <v/>
      </c>
      <c r="CE2461" s="162" t="str">
        <f t="shared" si="1609"/>
        <v/>
      </c>
      <c r="CF2461" s="163" t="str">
        <f t="shared" si="1610"/>
        <v/>
      </c>
      <c r="CG2461" s="164" t="str">
        <f t="shared" si="1611"/>
        <v/>
      </c>
      <c r="CI2461" s="162" t="str">
        <f t="shared" si="1612"/>
        <v/>
      </c>
      <c r="CJ2461" s="163" t="str">
        <f t="shared" si="1615"/>
        <v/>
      </c>
      <c r="CK2461" s="164" t="str">
        <f t="shared" si="1616"/>
        <v/>
      </c>
      <c r="CM2461" s="169" t="str">
        <f t="shared" si="1613"/>
        <v/>
      </c>
      <c r="CN2461" s="139" t="str">
        <f t="shared" si="1614"/>
        <v/>
      </c>
      <c r="CP2461" s="41" t="str">
        <f>IF($CM2461="", "", COUNTIF($CM$11:$CM$3035, "&lt;"&amp;$CM2461)+1+COUNTIF($CM$11:$CM2461, $CM2461)-1)</f>
        <v/>
      </c>
    </row>
    <row r="2462" spans="1:94" x14ac:dyDescent="0.25">
      <c r="A2462" s="40"/>
      <c r="B2462" s="82" t="str">
        <f>IF($I2462="", "", IFERROR(INDEX('Job Database'!$AE$11:$AE$3035, MATCH($I2462, 'Job Database'!$X$11:$X$3035, 0)), ""))</f>
        <v/>
      </c>
      <c r="C2462" s="69" t="str">
        <f>IF($I2462="", "", IF(COUNTIF('Job Database'!$X$11:$X$3035, $I2462)=0, $AC$5, $AC$4))</f>
        <v/>
      </c>
      <c r="D2462" s="40"/>
      <c r="E2462" s="85" t="str">
        <f>IF($I2462="", "", IF(IFERROR(INDEX('Job Database'!$M$11:$M$3035, MATCH($I2462, 'Job Database'!$X$11:$X$3035, 0)), "")="", "", IFERROR(INDEX('Job Database'!$M$11:$M$3035, MATCH($I2462, 'Job Database'!$X$11:$X$3035, 0)), "")))</f>
        <v/>
      </c>
      <c r="F2462" s="40"/>
      <c r="G2462" s="88" t="str">
        <f t="shared" si="1588"/>
        <v/>
      </c>
      <c r="H2462" s="40"/>
      <c r="I2462" s="24"/>
      <c r="J2462" s="34"/>
      <c r="K2462" s="106"/>
      <c r="L2462" s="79"/>
      <c r="M2462" s="34"/>
      <c r="N2462" s="79"/>
      <c r="O2462" s="31"/>
      <c r="P2462" s="53"/>
      <c r="Q2462" s="40"/>
      <c r="S2462" s="41" t="str">
        <f t="shared" si="1576"/>
        <v/>
      </c>
      <c r="T2462" s="41" t="str">
        <f t="shared" si="1577"/>
        <v/>
      </c>
      <c r="U2462" s="41" t="str">
        <f t="shared" si="1589"/>
        <v/>
      </c>
      <c r="W2462" s="74" t="str">
        <f>IF('Job Database'!$X2462="", "", 'Job Database'!$X2462)</f>
        <v/>
      </c>
      <c r="Y2462" s="41" t="str">
        <f>IF($W2462="", "", IF(COUNTIF($I$11:$I$3035, $W2462)&gt;0, "", MAX($Y$10:$Y2461)+1))</f>
        <v/>
      </c>
      <c r="Z2462" s="41">
        <v>2452</v>
      </c>
      <c r="AA2462" s="58" t="str">
        <f t="shared" si="1590"/>
        <v/>
      </c>
      <c r="AC2462" s="41" t="str">
        <f t="shared" si="1578"/>
        <v/>
      </c>
      <c r="AE2462" s="41" t="str">
        <f t="shared" si="1591"/>
        <v/>
      </c>
      <c r="AJ2462" s="154" t="str">
        <f t="shared" si="1592"/>
        <v/>
      </c>
      <c r="AL2462" s="120" t="str">
        <f t="shared" si="1593"/>
        <v/>
      </c>
      <c r="AM2462" s="104" t="str">
        <f t="shared" si="1594"/>
        <v/>
      </c>
      <c r="AN2462" s="104" t="str">
        <f t="shared" si="1595"/>
        <v/>
      </c>
      <c r="AO2462" s="104" t="str">
        <f t="shared" si="1579"/>
        <v/>
      </c>
      <c r="AP2462" s="104" t="str">
        <f t="shared" si="1580"/>
        <v/>
      </c>
      <c r="AQ2462" s="121" t="str">
        <f t="shared" si="1596"/>
        <v/>
      </c>
      <c r="AS2462" s="88" t="str">
        <f t="shared" si="1581"/>
        <v/>
      </c>
      <c r="AT2462" s="68" t="str">
        <f t="shared" si="1597"/>
        <v/>
      </c>
      <c r="AU2462" s="68" t="str">
        <f t="shared" si="1598"/>
        <v/>
      </c>
      <c r="AV2462" s="68" t="str">
        <f t="shared" si="1599"/>
        <v/>
      </c>
      <c r="AW2462" s="88" t="str">
        <f t="shared" si="1582"/>
        <v/>
      </c>
      <c r="AZ2462" s="88" t="str">
        <f t="shared" si="1583"/>
        <v/>
      </c>
      <c r="BA2462" s="68" t="str">
        <f t="shared" si="1584"/>
        <v/>
      </c>
      <c r="BB2462" s="68" t="str">
        <f t="shared" si="1585"/>
        <v/>
      </c>
      <c r="BC2462" s="68" t="str">
        <f t="shared" si="1586"/>
        <v/>
      </c>
      <c r="BD2462" s="69" t="str">
        <f t="shared" si="1587"/>
        <v/>
      </c>
      <c r="BE2462" s="69" t="str">
        <f t="shared" si="1600"/>
        <v/>
      </c>
      <c r="BT2462" s="138" t="str">
        <f t="shared" ca="1" si="1601"/>
        <v/>
      </c>
      <c r="BU2462" s="139" t="str">
        <f t="shared" ca="1" si="1602"/>
        <v/>
      </c>
      <c r="BW2462" s="138" t="str">
        <f t="shared" si="1603"/>
        <v/>
      </c>
      <c r="BX2462" s="104" t="str">
        <f t="shared" si="1604"/>
        <v/>
      </c>
      <c r="BY2462" s="139" t="str">
        <f t="shared" si="1605"/>
        <v/>
      </c>
      <c r="CA2462" s="138" t="str">
        <f t="shared" si="1606"/>
        <v/>
      </c>
      <c r="CB2462" s="104" t="str">
        <f t="shared" si="1607"/>
        <v/>
      </c>
      <c r="CC2462" s="139" t="str">
        <f t="shared" si="1608"/>
        <v/>
      </c>
      <c r="CE2462" s="162" t="str">
        <f t="shared" si="1609"/>
        <v/>
      </c>
      <c r="CF2462" s="163" t="str">
        <f t="shared" si="1610"/>
        <v/>
      </c>
      <c r="CG2462" s="164" t="str">
        <f t="shared" si="1611"/>
        <v/>
      </c>
      <c r="CI2462" s="162" t="str">
        <f t="shared" si="1612"/>
        <v/>
      </c>
      <c r="CJ2462" s="163" t="str">
        <f t="shared" si="1615"/>
        <v/>
      </c>
      <c r="CK2462" s="164" t="str">
        <f t="shared" si="1616"/>
        <v/>
      </c>
      <c r="CM2462" s="169" t="str">
        <f t="shared" si="1613"/>
        <v/>
      </c>
      <c r="CN2462" s="139" t="str">
        <f t="shared" si="1614"/>
        <v/>
      </c>
      <c r="CP2462" s="41" t="str">
        <f>IF($CM2462="", "", COUNTIF($CM$11:$CM$3035, "&lt;"&amp;$CM2462)+1+COUNTIF($CM$11:$CM2462, $CM2462)-1)</f>
        <v/>
      </c>
    </row>
    <row r="2463" spans="1:94" x14ac:dyDescent="0.25">
      <c r="A2463" s="40"/>
      <c r="B2463" s="82" t="str">
        <f>IF($I2463="", "", IFERROR(INDEX('Job Database'!$AE$11:$AE$3035, MATCH($I2463, 'Job Database'!$X$11:$X$3035, 0)), ""))</f>
        <v/>
      </c>
      <c r="C2463" s="69" t="str">
        <f>IF($I2463="", "", IF(COUNTIF('Job Database'!$X$11:$X$3035, $I2463)=0, $AC$5, $AC$4))</f>
        <v/>
      </c>
      <c r="D2463" s="40"/>
      <c r="E2463" s="85" t="str">
        <f>IF($I2463="", "", IF(IFERROR(INDEX('Job Database'!$M$11:$M$3035, MATCH($I2463, 'Job Database'!$X$11:$X$3035, 0)), "")="", "", IFERROR(INDEX('Job Database'!$M$11:$M$3035, MATCH($I2463, 'Job Database'!$X$11:$X$3035, 0)), "")))</f>
        <v/>
      </c>
      <c r="F2463" s="40"/>
      <c r="G2463" s="88" t="str">
        <f t="shared" si="1588"/>
        <v/>
      </c>
      <c r="H2463" s="40"/>
      <c r="I2463" s="24"/>
      <c r="J2463" s="34"/>
      <c r="K2463" s="106"/>
      <c r="L2463" s="79"/>
      <c r="M2463" s="34"/>
      <c r="N2463" s="79"/>
      <c r="O2463" s="31"/>
      <c r="P2463" s="53"/>
      <c r="Q2463" s="40"/>
      <c r="S2463" s="41" t="str">
        <f t="shared" si="1576"/>
        <v/>
      </c>
      <c r="T2463" s="41" t="str">
        <f t="shared" si="1577"/>
        <v/>
      </c>
      <c r="U2463" s="41" t="str">
        <f t="shared" si="1589"/>
        <v/>
      </c>
      <c r="W2463" s="74" t="str">
        <f>IF('Job Database'!$X2463="", "", 'Job Database'!$X2463)</f>
        <v/>
      </c>
      <c r="Y2463" s="41" t="str">
        <f>IF($W2463="", "", IF(COUNTIF($I$11:$I$3035, $W2463)&gt;0, "", MAX($Y$10:$Y2462)+1))</f>
        <v/>
      </c>
      <c r="Z2463" s="41">
        <v>2453</v>
      </c>
      <c r="AA2463" s="58" t="str">
        <f t="shared" si="1590"/>
        <v/>
      </c>
      <c r="AC2463" s="41" t="str">
        <f t="shared" si="1578"/>
        <v/>
      </c>
      <c r="AE2463" s="41" t="str">
        <f t="shared" si="1591"/>
        <v/>
      </c>
      <c r="AJ2463" s="154" t="str">
        <f t="shared" si="1592"/>
        <v/>
      </c>
      <c r="AL2463" s="120" t="str">
        <f t="shared" si="1593"/>
        <v/>
      </c>
      <c r="AM2463" s="104" t="str">
        <f t="shared" si="1594"/>
        <v/>
      </c>
      <c r="AN2463" s="104" t="str">
        <f t="shared" si="1595"/>
        <v/>
      </c>
      <c r="AO2463" s="104" t="str">
        <f t="shared" si="1579"/>
        <v/>
      </c>
      <c r="AP2463" s="104" t="str">
        <f t="shared" si="1580"/>
        <v/>
      </c>
      <c r="AQ2463" s="121" t="str">
        <f t="shared" si="1596"/>
        <v/>
      </c>
      <c r="AS2463" s="88" t="str">
        <f t="shared" si="1581"/>
        <v/>
      </c>
      <c r="AT2463" s="68" t="str">
        <f t="shared" si="1597"/>
        <v/>
      </c>
      <c r="AU2463" s="68" t="str">
        <f t="shared" si="1598"/>
        <v/>
      </c>
      <c r="AV2463" s="68" t="str">
        <f t="shared" si="1599"/>
        <v/>
      </c>
      <c r="AW2463" s="88" t="str">
        <f t="shared" si="1582"/>
        <v/>
      </c>
      <c r="AZ2463" s="88" t="str">
        <f t="shared" si="1583"/>
        <v/>
      </c>
      <c r="BA2463" s="68" t="str">
        <f t="shared" si="1584"/>
        <v/>
      </c>
      <c r="BB2463" s="68" t="str">
        <f t="shared" si="1585"/>
        <v/>
      </c>
      <c r="BC2463" s="68" t="str">
        <f t="shared" si="1586"/>
        <v/>
      </c>
      <c r="BD2463" s="69" t="str">
        <f t="shared" si="1587"/>
        <v/>
      </c>
      <c r="BE2463" s="69" t="str">
        <f t="shared" si="1600"/>
        <v/>
      </c>
      <c r="BT2463" s="138" t="str">
        <f t="shared" ca="1" si="1601"/>
        <v/>
      </c>
      <c r="BU2463" s="139" t="str">
        <f t="shared" ca="1" si="1602"/>
        <v/>
      </c>
      <c r="BW2463" s="138" t="str">
        <f t="shared" si="1603"/>
        <v/>
      </c>
      <c r="BX2463" s="104" t="str">
        <f t="shared" si="1604"/>
        <v/>
      </c>
      <c r="BY2463" s="139" t="str">
        <f t="shared" si="1605"/>
        <v/>
      </c>
      <c r="CA2463" s="138" t="str">
        <f t="shared" si="1606"/>
        <v/>
      </c>
      <c r="CB2463" s="104" t="str">
        <f t="shared" si="1607"/>
        <v/>
      </c>
      <c r="CC2463" s="139" t="str">
        <f t="shared" si="1608"/>
        <v/>
      </c>
      <c r="CE2463" s="162" t="str">
        <f t="shared" si="1609"/>
        <v/>
      </c>
      <c r="CF2463" s="163" t="str">
        <f t="shared" si="1610"/>
        <v/>
      </c>
      <c r="CG2463" s="164" t="str">
        <f t="shared" si="1611"/>
        <v/>
      </c>
      <c r="CI2463" s="162" t="str">
        <f t="shared" si="1612"/>
        <v/>
      </c>
      <c r="CJ2463" s="163" t="str">
        <f t="shared" si="1615"/>
        <v/>
      </c>
      <c r="CK2463" s="164" t="str">
        <f t="shared" si="1616"/>
        <v/>
      </c>
      <c r="CM2463" s="169" t="str">
        <f t="shared" si="1613"/>
        <v/>
      </c>
      <c r="CN2463" s="139" t="str">
        <f t="shared" si="1614"/>
        <v/>
      </c>
      <c r="CP2463" s="41" t="str">
        <f>IF($CM2463="", "", COUNTIF($CM$11:$CM$3035, "&lt;"&amp;$CM2463)+1+COUNTIF($CM$11:$CM2463, $CM2463)-1)</f>
        <v/>
      </c>
    </row>
    <row r="2464" spans="1:94" x14ac:dyDescent="0.25">
      <c r="A2464" s="40"/>
      <c r="B2464" s="82" t="str">
        <f>IF($I2464="", "", IFERROR(INDEX('Job Database'!$AE$11:$AE$3035, MATCH($I2464, 'Job Database'!$X$11:$X$3035, 0)), ""))</f>
        <v/>
      </c>
      <c r="C2464" s="69" t="str">
        <f>IF($I2464="", "", IF(COUNTIF('Job Database'!$X$11:$X$3035, $I2464)=0, $AC$5, $AC$4))</f>
        <v/>
      </c>
      <c r="D2464" s="40"/>
      <c r="E2464" s="85" t="str">
        <f>IF($I2464="", "", IF(IFERROR(INDEX('Job Database'!$M$11:$M$3035, MATCH($I2464, 'Job Database'!$X$11:$X$3035, 0)), "")="", "", IFERROR(INDEX('Job Database'!$M$11:$M$3035, MATCH($I2464, 'Job Database'!$X$11:$X$3035, 0)), "")))</f>
        <v/>
      </c>
      <c r="F2464" s="40"/>
      <c r="G2464" s="88" t="str">
        <f t="shared" si="1588"/>
        <v/>
      </c>
      <c r="H2464" s="40"/>
      <c r="I2464" s="24"/>
      <c r="J2464" s="34"/>
      <c r="K2464" s="106"/>
      <c r="L2464" s="79"/>
      <c r="M2464" s="34"/>
      <c r="N2464" s="79"/>
      <c r="O2464" s="31"/>
      <c r="P2464" s="53"/>
      <c r="Q2464" s="40"/>
      <c r="S2464" s="41" t="str">
        <f t="shared" si="1576"/>
        <v/>
      </c>
      <c r="T2464" s="41" t="str">
        <f t="shared" si="1577"/>
        <v/>
      </c>
      <c r="U2464" s="41" t="str">
        <f t="shared" si="1589"/>
        <v/>
      </c>
      <c r="W2464" s="74" t="str">
        <f>IF('Job Database'!$X2464="", "", 'Job Database'!$X2464)</f>
        <v/>
      </c>
      <c r="Y2464" s="41" t="str">
        <f>IF($W2464="", "", IF(COUNTIF($I$11:$I$3035, $W2464)&gt;0, "", MAX($Y$10:$Y2463)+1))</f>
        <v/>
      </c>
      <c r="Z2464" s="41">
        <v>2454</v>
      </c>
      <c r="AA2464" s="58" t="str">
        <f t="shared" si="1590"/>
        <v/>
      </c>
      <c r="AC2464" s="41" t="str">
        <f t="shared" si="1578"/>
        <v/>
      </c>
      <c r="AE2464" s="41" t="str">
        <f t="shared" si="1591"/>
        <v/>
      </c>
      <c r="AJ2464" s="154" t="str">
        <f t="shared" si="1592"/>
        <v/>
      </c>
      <c r="AL2464" s="120" t="str">
        <f t="shared" si="1593"/>
        <v/>
      </c>
      <c r="AM2464" s="104" t="str">
        <f t="shared" si="1594"/>
        <v/>
      </c>
      <c r="AN2464" s="104" t="str">
        <f t="shared" si="1595"/>
        <v/>
      </c>
      <c r="AO2464" s="104" t="str">
        <f t="shared" si="1579"/>
        <v/>
      </c>
      <c r="AP2464" s="104" t="str">
        <f t="shared" si="1580"/>
        <v/>
      </c>
      <c r="AQ2464" s="121" t="str">
        <f t="shared" si="1596"/>
        <v/>
      </c>
      <c r="AS2464" s="88" t="str">
        <f t="shared" si="1581"/>
        <v/>
      </c>
      <c r="AT2464" s="68" t="str">
        <f t="shared" si="1597"/>
        <v/>
      </c>
      <c r="AU2464" s="68" t="str">
        <f t="shared" si="1598"/>
        <v/>
      </c>
      <c r="AV2464" s="68" t="str">
        <f t="shared" si="1599"/>
        <v/>
      </c>
      <c r="AW2464" s="88" t="str">
        <f t="shared" si="1582"/>
        <v/>
      </c>
      <c r="AZ2464" s="88" t="str">
        <f t="shared" si="1583"/>
        <v/>
      </c>
      <c r="BA2464" s="68" t="str">
        <f t="shared" si="1584"/>
        <v/>
      </c>
      <c r="BB2464" s="68" t="str">
        <f t="shared" si="1585"/>
        <v/>
      </c>
      <c r="BC2464" s="68" t="str">
        <f t="shared" si="1586"/>
        <v/>
      </c>
      <c r="BD2464" s="69" t="str">
        <f t="shared" si="1587"/>
        <v/>
      </c>
      <c r="BE2464" s="69" t="str">
        <f t="shared" si="1600"/>
        <v/>
      </c>
      <c r="BT2464" s="138" t="str">
        <f t="shared" ca="1" si="1601"/>
        <v/>
      </c>
      <c r="BU2464" s="139" t="str">
        <f t="shared" ca="1" si="1602"/>
        <v/>
      </c>
      <c r="BW2464" s="138" t="str">
        <f t="shared" si="1603"/>
        <v/>
      </c>
      <c r="BX2464" s="104" t="str">
        <f t="shared" si="1604"/>
        <v/>
      </c>
      <c r="BY2464" s="139" t="str">
        <f t="shared" si="1605"/>
        <v/>
      </c>
      <c r="CA2464" s="138" t="str">
        <f t="shared" si="1606"/>
        <v/>
      </c>
      <c r="CB2464" s="104" t="str">
        <f t="shared" si="1607"/>
        <v/>
      </c>
      <c r="CC2464" s="139" t="str">
        <f t="shared" si="1608"/>
        <v/>
      </c>
      <c r="CE2464" s="162" t="str">
        <f t="shared" si="1609"/>
        <v/>
      </c>
      <c r="CF2464" s="163" t="str">
        <f t="shared" si="1610"/>
        <v/>
      </c>
      <c r="CG2464" s="164" t="str">
        <f t="shared" si="1611"/>
        <v/>
      </c>
      <c r="CI2464" s="162" t="str">
        <f t="shared" si="1612"/>
        <v/>
      </c>
      <c r="CJ2464" s="163" t="str">
        <f t="shared" si="1615"/>
        <v/>
      </c>
      <c r="CK2464" s="164" t="str">
        <f t="shared" si="1616"/>
        <v/>
      </c>
      <c r="CM2464" s="169" t="str">
        <f t="shared" si="1613"/>
        <v/>
      </c>
      <c r="CN2464" s="139" t="str">
        <f t="shared" si="1614"/>
        <v/>
      </c>
      <c r="CP2464" s="41" t="str">
        <f>IF($CM2464="", "", COUNTIF($CM$11:$CM$3035, "&lt;"&amp;$CM2464)+1+COUNTIF($CM$11:$CM2464, $CM2464)-1)</f>
        <v/>
      </c>
    </row>
    <row r="2465" spans="1:94" x14ac:dyDescent="0.25">
      <c r="A2465" s="40"/>
      <c r="B2465" s="82" t="str">
        <f>IF($I2465="", "", IFERROR(INDEX('Job Database'!$AE$11:$AE$3035, MATCH($I2465, 'Job Database'!$X$11:$X$3035, 0)), ""))</f>
        <v/>
      </c>
      <c r="C2465" s="69" t="str">
        <f>IF($I2465="", "", IF(COUNTIF('Job Database'!$X$11:$X$3035, $I2465)=0, $AC$5, $AC$4))</f>
        <v/>
      </c>
      <c r="D2465" s="40"/>
      <c r="E2465" s="85" t="str">
        <f>IF($I2465="", "", IF(IFERROR(INDEX('Job Database'!$M$11:$M$3035, MATCH($I2465, 'Job Database'!$X$11:$X$3035, 0)), "")="", "", IFERROR(INDEX('Job Database'!$M$11:$M$3035, MATCH($I2465, 'Job Database'!$X$11:$X$3035, 0)), "")))</f>
        <v/>
      </c>
      <c r="F2465" s="40"/>
      <c r="G2465" s="88" t="str">
        <f t="shared" si="1588"/>
        <v/>
      </c>
      <c r="H2465" s="40"/>
      <c r="I2465" s="24"/>
      <c r="J2465" s="34"/>
      <c r="K2465" s="106"/>
      <c r="L2465" s="79"/>
      <c r="M2465" s="34"/>
      <c r="N2465" s="79"/>
      <c r="O2465" s="31"/>
      <c r="P2465" s="53"/>
      <c r="Q2465" s="40"/>
      <c r="S2465" s="41" t="str">
        <f t="shared" si="1576"/>
        <v/>
      </c>
      <c r="T2465" s="41" t="str">
        <f t="shared" si="1577"/>
        <v/>
      </c>
      <c r="U2465" s="41" t="str">
        <f t="shared" si="1589"/>
        <v/>
      </c>
      <c r="W2465" s="74" t="str">
        <f>IF('Job Database'!$X2465="", "", 'Job Database'!$X2465)</f>
        <v/>
      </c>
      <c r="Y2465" s="41" t="str">
        <f>IF($W2465="", "", IF(COUNTIF($I$11:$I$3035, $W2465)&gt;0, "", MAX($Y$10:$Y2464)+1))</f>
        <v/>
      </c>
      <c r="Z2465" s="41">
        <v>2455</v>
      </c>
      <c r="AA2465" s="58" t="str">
        <f t="shared" si="1590"/>
        <v/>
      </c>
      <c r="AC2465" s="41" t="str">
        <f t="shared" si="1578"/>
        <v/>
      </c>
      <c r="AE2465" s="41" t="str">
        <f t="shared" si="1591"/>
        <v/>
      </c>
      <c r="AJ2465" s="154" t="str">
        <f t="shared" si="1592"/>
        <v/>
      </c>
      <c r="AL2465" s="120" t="str">
        <f t="shared" si="1593"/>
        <v/>
      </c>
      <c r="AM2465" s="104" t="str">
        <f t="shared" si="1594"/>
        <v/>
      </c>
      <c r="AN2465" s="104" t="str">
        <f t="shared" si="1595"/>
        <v/>
      </c>
      <c r="AO2465" s="104" t="str">
        <f t="shared" si="1579"/>
        <v/>
      </c>
      <c r="AP2465" s="104" t="str">
        <f t="shared" si="1580"/>
        <v/>
      </c>
      <c r="AQ2465" s="121" t="str">
        <f t="shared" si="1596"/>
        <v/>
      </c>
      <c r="AS2465" s="88" t="str">
        <f t="shared" si="1581"/>
        <v/>
      </c>
      <c r="AT2465" s="68" t="str">
        <f t="shared" si="1597"/>
        <v/>
      </c>
      <c r="AU2465" s="68" t="str">
        <f t="shared" si="1598"/>
        <v/>
      </c>
      <c r="AV2465" s="68" t="str">
        <f t="shared" si="1599"/>
        <v/>
      </c>
      <c r="AW2465" s="88" t="str">
        <f t="shared" si="1582"/>
        <v/>
      </c>
      <c r="AZ2465" s="88" t="str">
        <f t="shared" si="1583"/>
        <v/>
      </c>
      <c r="BA2465" s="68" t="str">
        <f t="shared" si="1584"/>
        <v/>
      </c>
      <c r="BB2465" s="68" t="str">
        <f t="shared" si="1585"/>
        <v/>
      </c>
      <c r="BC2465" s="68" t="str">
        <f t="shared" si="1586"/>
        <v/>
      </c>
      <c r="BD2465" s="69" t="str">
        <f t="shared" si="1587"/>
        <v/>
      </c>
      <c r="BE2465" s="69" t="str">
        <f t="shared" si="1600"/>
        <v/>
      </c>
      <c r="BT2465" s="138" t="str">
        <f t="shared" ca="1" si="1601"/>
        <v/>
      </c>
      <c r="BU2465" s="139" t="str">
        <f t="shared" ca="1" si="1602"/>
        <v/>
      </c>
      <c r="BW2465" s="138" t="str">
        <f t="shared" si="1603"/>
        <v/>
      </c>
      <c r="BX2465" s="104" t="str">
        <f t="shared" si="1604"/>
        <v/>
      </c>
      <c r="BY2465" s="139" t="str">
        <f t="shared" si="1605"/>
        <v/>
      </c>
      <c r="CA2465" s="138" t="str">
        <f t="shared" si="1606"/>
        <v/>
      </c>
      <c r="CB2465" s="104" t="str">
        <f t="shared" si="1607"/>
        <v/>
      </c>
      <c r="CC2465" s="139" t="str">
        <f t="shared" si="1608"/>
        <v/>
      </c>
      <c r="CE2465" s="162" t="str">
        <f t="shared" si="1609"/>
        <v/>
      </c>
      <c r="CF2465" s="163" t="str">
        <f t="shared" si="1610"/>
        <v/>
      </c>
      <c r="CG2465" s="164" t="str">
        <f t="shared" si="1611"/>
        <v/>
      </c>
      <c r="CI2465" s="162" t="str">
        <f t="shared" si="1612"/>
        <v/>
      </c>
      <c r="CJ2465" s="163" t="str">
        <f t="shared" si="1615"/>
        <v/>
      </c>
      <c r="CK2465" s="164" t="str">
        <f t="shared" si="1616"/>
        <v/>
      </c>
      <c r="CM2465" s="169" t="str">
        <f t="shared" si="1613"/>
        <v/>
      </c>
      <c r="CN2465" s="139" t="str">
        <f t="shared" si="1614"/>
        <v/>
      </c>
      <c r="CP2465" s="41" t="str">
        <f>IF($CM2465="", "", COUNTIF($CM$11:$CM$3035, "&lt;"&amp;$CM2465)+1+COUNTIF($CM$11:$CM2465, $CM2465)-1)</f>
        <v/>
      </c>
    </row>
    <row r="2466" spans="1:94" x14ac:dyDescent="0.25">
      <c r="A2466" s="40"/>
      <c r="B2466" s="82" t="str">
        <f>IF($I2466="", "", IFERROR(INDEX('Job Database'!$AE$11:$AE$3035, MATCH($I2466, 'Job Database'!$X$11:$X$3035, 0)), ""))</f>
        <v/>
      </c>
      <c r="C2466" s="69" t="str">
        <f>IF($I2466="", "", IF(COUNTIF('Job Database'!$X$11:$X$3035, $I2466)=0, $AC$5, $AC$4))</f>
        <v/>
      </c>
      <c r="D2466" s="40"/>
      <c r="E2466" s="85" t="str">
        <f>IF($I2466="", "", IF(IFERROR(INDEX('Job Database'!$M$11:$M$3035, MATCH($I2466, 'Job Database'!$X$11:$X$3035, 0)), "")="", "", IFERROR(INDEX('Job Database'!$M$11:$M$3035, MATCH($I2466, 'Job Database'!$X$11:$X$3035, 0)), "")))</f>
        <v/>
      </c>
      <c r="F2466" s="40"/>
      <c r="G2466" s="88" t="str">
        <f t="shared" si="1588"/>
        <v/>
      </c>
      <c r="H2466" s="40"/>
      <c r="I2466" s="24"/>
      <c r="J2466" s="34"/>
      <c r="K2466" s="106"/>
      <c r="L2466" s="79"/>
      <c r="M2466" s="34"/>
      <c r="N2466" s="79"/>
      <c r="O2466" s="31"/>
      <c r="P2466" s="53"/>
      <c r="Q2466" s="40"/>
      <c r="S2466" s="41" t="str">
        <f t="shared" si="1576"/>
        <v/>
      </c>
      <c r="T2466" s="41" t="str">
        <f t="shared" si="1577"/>
        <v/>
      </c>
      <c r="U2466" s="41" t="str">
        <f t="shared" si="1589"/>
        <v/>
      </c>
      <c r="W2466" s="74" t="str">
        <f>IF('Job Database'!$X2466="", "", 'Job Database'!$X2466)</f>
        <v/>
      </c>
      <c r="Y2466" s="41" t="str">
        <f>IF($W2466="", "", IF(COUNTIF($I$11:$I$3035, $W2466)&gt;0, "", MAX($Y$10:$Y2465)+1))</f>
        <v/>
      </c>
      <c r="Z2466" s="41">
        <v>2456</v>
      </c>
      <c r="AA2466" s="58" t="str">
        <f t="shared" si="1590"/>
        <v/>
      </c>
      <c r="AC2466" s="41" t="str">
        <f t="shared" si="1578"/>
        <v/>
      </c>
      <c r="AE2466" s="41" t="str">
        <f t="shared" si="1591"/>
        <v/>
      </c>
      <c r="AJ2466" s="154" t="str">
        <f t="shared" si="1592"/>
        <v/>
      </c>
      <c r="AL2466" s="120" t="str">
        <f t="shared" si="1593"/>
        <v/>
      </c>
      <c r="AM2466" s="104" t="str">
        <f t="shared" si="1594"/>
        <v/>
      </c>
      <c r="AN2466" s="104" t="str">
        <f t="shared" si="1595"/>
        <v/>
      </c>
      <c r="AO2466" s="104" t="str">
        <f t="shared" si="1579"/>
        <v/>
      </c>
      <c r="AP2466" s="104" t="str">
        <f t="shared" si="1580"/>
        <v/>
      </c>
      <c r="AQ2466" s="121" t="str">
        <f t="shared" si="1596"/>
        <v/>
      </c>
      <c r="AS2466" s="88" t="str">
        <f t="shared" si="1581"/>
        <v/>
      </c>
      <c r="AT2466" s="68" t="str">
        <f t="shared" si="1597"/>
        <v/>
      </c>
      <c r="AU2466" s="68" t="str">
        <f t="shared" si="1598"/>
        <v/>
      </c>
      <c r="AV2466" s="68" t="str">
        <f t="shared" si="1599"/>
        <v/>
      </c>
      <c r="AW2466" s="88" t="str">
        <f t="shared" si="1582"/>
        <v/>
      </c>
      <c r="AZ2466" s="88" t="str">
        <f t="shared" si="1583"/>
        <v/>
      </c>
      <c r="BA2466" s="68" t="str">
        <f t="shared" si="1584"/>
        <v/>
      </c>
      <c r="BB2466" s="68" t="str">
        <f t="shared" si="1585"/>
        <v/>
      </c>
      <c r="BC2466" s="68" t="str">
        <f t="shared" si="1586"/>
        <v/>
      </c>
      <c r="BD2466" s="69" t="str">
        <f t="shared" si="1587"/>
        <v/>
      </c>
      <c r="BE2466" s="69" t="str">
        <f t="shared" si="1600"/>
        <v/>
      </c>
      <c r="BT2466" s="138" t="str">
        <f t="shared" ca="1" si="1601"/>
        <v/>
      </c>
      <c r="BU2466" s="139" t="str">
        <f t="shared" ca="1" si="1602"/>
        <v/>
      </c>
      <c r="BW2466" s="138" t="str">
        <f t="shared" si="1603"/>
        <v/>
      </c>
      <c r="BX2466" s="104" t="str">
        <f t="shared" si="1604"/>
        <v/>
      </c>
      <c r="BY2466" s="139" t="str">
        <f t="shared" si="1605"/>
        <v/>
      </c>
      <c r="CA2466" s="138" t="str">
        <f t="shared" si="1606"/>
        <v/>
      </c>
      <c r="CB2466" s="104" t="str">
        <f t="shared" si="1607"/>
        <v/>
      </c>
      <c r="CC2466" s="139" t="str">
        <f t="shared" si="1608"/>
        <v/>
      </c>
      <c r="CE2466" s="162" t="str">
        <f t="shared" si="1609"/>
        <v/>
      </c>
      <c r="CF2466" s="163" t="str">
        <f t="shared" si="1610"/>
        <v/>
      </c>
      <c r="CG2466" s="164" t="str">
        <f t="shared" si="1611"/>
        <v/>
      </c>
      <c r="CI2466" s="162" t="str">
        <f t="shared" si="1612"/>
        <v/>
      </c>
      <c r="CJ2466" s="163" t="str">
        <f t="shared" si="1615"/>
        <v/>
      </c>
      <c r="CK2466" s="164" t="str">
        <f t="shared" si="1616"/>
        <v/>
      </c>
      <c r="CM2466" s="169" t="str">
        <f t="shared" si="1613"/>
        <v/>
      </c>
      <c r="CN2466" s="139" t="str">
        <f t="shared" si="1614"/>
        <v/>
      </c>
      <c r="CP2466" s="41" t="str">
        <f>IF($CM2466="", "", COUNTIF($CM$11:$CM$3035, "&lt;"&amp;$CM2466)+1+COUNTIF($CM$11:$CM2466, $CM2466)-1)</f>
        <v/>
      </c>
    </row>
    <row r="2467" spans="1:94" x14ac:dyDescent="0.25">
      <c r="A2467" s="40"/>
      <c r="B2467" s="82" t="str">
        <f>IF($I2467="", "", IFERROR(INDEX('Job Database'!$AE$11:$AE$3035, MATCH($I2467, 'Job Database'!$X$11:$X$3035, 0)), ""))</f>
        <v/>
      </c>
      <c r="C2467" s="69" t="str">
        <f>IF($I2467="", "", IF(COUNTIF('Job Database'!$X$11:$X$3035, $I2467)=0, $AC$5, $AC$4))</f>
        <v/>
      </c>
      <c r="D2467" s="40"/>
      <c r="E2467" s="85" t="str">
        <f>IF($I2467="", "", IF(IFERROR(INDEX('Job Database'!$M$11:$M$3035, MATCH($I2467, 'Job Database'!$X$11:$X$3035, 0)), "")="", "", IFERROR(INDEX('Job Database'!$M$11:$M$3035, MATCH($I2467, 'Job Database'!$X$11:$X$3035, 0)), "")))</f>
        <v/>
      </c>
      <c r="F2467" s="40"/>
      <c r="G2467" s="88" t="str">
        <f t="shared" si="1588"/>
        <v/>
      </c>
      <c r="H2467" s="40"/>
      <c r="I2467" s="24"/>
      <c r="J2467" s="34"/>
      <c r="K2467" s="106"/>
      <c r="L2467" s="79"/>
      <c r="M2467" s="34"/>
      <c r="N2467" s="79"/>
      <c r="O2467" s="31"/>
      <c r="P2467" s="53"/>
      <c r="Q2467" s="40"/>
      <c r="S2467" s="41" t="str">
        <f t="shared" si="1576"/>
        <v/>
      </c>
      <c r="T2467" s="41" t="str">
        <f t="shared" si="1577"/>
        <v/>
      </c>
      <c r="U2467" s="41" t="str">
        <f t="shared" si="1589"/>
        <v/>
      </c>
      <c r="W2467" s="74" t="str">
        <f>IF('Job Database'!$X2467="", "", 'Job Database'!$X2467)</f>
        <v/>
      </c>
      <c r="Y2467" s="41" t="str">
        <f>IF($W2467="", "", IF(COUNTIF($I$11:$I$3035, $W2467)&gt;0, "", MAX($Y$10:$Y2466)+1))</f>
        <v/>
      </c>
      <c r="Z2467" s="41">
        <v>2457</v>
      </c>
      <c r="AA2467" s="58" t="str">
        <f t="shared" si="1590"/>
        <v/>
      </c>
      <c r="AC2467" s="41" t="str">
        <f t="shared" si="1578"/>
        <v/>
      </c>
      <c r="AE2467" s="41" t="str">
        <f t="shared" si="1591"/>
        <v/>
      </c>
      <c r="AJ2467" s="154" t="str">
        <f t="shared" si="1592"/>
        <v/>
      </c>
      <c r="AL2467" s="120" t="str">
        <f t="shared" si="1593"/>
        <v/>
      </c>
      <c r="AM2467" s="104" t="str">
        <f t="shared" si="1594"/>
        <v/>
      </c>
      <c r="AN2467" s="104" t="str">
        <f t="shared" si="1595"/>
        <v/>
      </c>
      <c r="AO2467" s="104" t="str">
        <f t="shared" si="1579"/>
        <v/>
      </c>
      <c r="AP2467" s="104" t="str">
        <f t="shared" si="1580"/>
        <v/>
      </c>
      <c r="AQ2467" s="121" t="str">
        <f t="shared" si="1596"/>
        <v/>
      </c>
      <c r="AS2467" s="88" t="str">
        <f t="shared" si="1581"/>
        <v/>
      </c>
      <c r="AT2467" s="68" t="str">
        <f t="shared" si="1597"/>
        <v/>
      </c>
      <c r="AU2467" s="68" t="str">
        <f t="shared" si="1598"/>
        <v/>
      </c>
      <c r="AV2467" s="68" t="str">
        <f t="shared" si="1599"/>
        <v/>
      </c>
      <c r="AW2467" s="88" t="str">
        <f t="shared" si="1582"/>
        <v/>
      </c>
      <c r="AZ2467" s="88" t="str">
        <f t="shared" si="1583"/>
        <v/>
      </c>
      <c r="BA2467" s="68" t="str">
        <f t="shared" si="1584"/>
        <v/>
      </c>
      <c r="BB2467" s="68" t="str">
        <f t="shared" si="1585"/>
        <v/>
      </c>
      <c r="BC2467" s="68" t="str">
        <f t="shared" si="1586"/>
        <v/>
      </c>
      <c r="BD2467" s="69" t="str">
        <f t="shared" si="1587"/>
        <v/>
      </c>
      <c r="BE2467" s="69" t="str">
        <f t="shared" si="1600"/>
        <v/>
      </c>
      <c r="BT2467" s="138" t="str">
        <f t="shared" ca="1" si="1601"/>
        <v/>
      </c>
      <c r="BU2467" s="139" t="str">
        <f t="shared" ca="1" si="1602"/>
        <v/>
      </c>
      <c r="BW2467" s="138" t="str">
        <f t="shared" si="1603"/>
        <v/>
      </c>
      <c r="BX2467" s="104" t="str">
        <f t="shared" si="1604"/>
        <v/>
      </c>
      <c r="BY2467" s="139" t="str">
        <f t="shared" si="1605"/>
        <v/>
      </c>
      <c r="CA2467" s="138" t="str">
        <f t="shared" si="1606"/>
        <v/>
      </c>
      <c r="CB2467" s="104" t="str">
        <f t="shared" si="1607"/>
        <v/>
      </c>
      <c r="CC2467" s="139" t="str">
        <f t="shared" si="1608"/>
        <v/>
      </c>
      <c r="CE2467" s="162" t="str">
        <f t="shared" si="1609"/>
        <v/>
      </c>
      <c r="CF2467" s="163" t="str">
        <f t="shared" si="1610"/>
        <v/>
      </c>
      <c r="CG2467" s="164" t="str">
        <f t="shared" si="1611"/>
        <v/>
      </c>
      <c r="CI2467" s="162" t="str">
        <f t="shared" si="1612"/>
        <v/>
      </c>
      <c r="CJ2467" s="163" t="str">
        <f t="shared" si="1615"/>
        <v/>
      </c>
      <c r="CK2467" s="164" t="str">
        <f t="shared" si="1616"/>
        <v/>
      </c>
      <c r="CM2467" s="169" t="str">
        <f t="shared" si="1613"/>
        <v/>
      </c>
      <c r="CN2467" s="139" t="str">
        <f t="shared" si="1614"/>
        <v/>
      </c>
      <c r="CP2467" s="41" t="str">
        <f>IF($CM2467="", "", COUNTIF($CM$11:$CM$3035, "&lt;"&amp;$CM2467)+1+COUNTIF($CM$11:$CM2467, $CM2467)-1)</f>
        <v/>
      </c>
    </row>
    <row r="2468" spans="1:94" x14ac:dyDescent="0.25">
      <c r="A2468" s="40"/>
      <c r="B2468" s="82" t="str">
        <f>IF($I2468="", "", IFERROR(INDEX('Job Database'!$AE$11:$AE$3035, MATCH($I2468, 'Job Database'!$X$11:$X$3035, 0)), ""))</f>
        <v/>
      </c>
      <c r="C2468" s="69" t="str">
        <f>IF($I2468="", "", IF(COUNTIF('Job Database'!$X$11:$X$3035, $I2468)=0, $AC$5, $AC$4))</f>
        <v/>
      </c>
      <c r="D2468" s="40"/>
      <c r="E2468" s="85" t="str">
        <f>IF($I2468="", "", IF(IFERROR(INDEX('Job Database'!$M$11:$M$3035, MATCH($I2468, 'Job Database'!$X$11:$X$3035, 0)), "")="", "", IFERROR(INDEX('Job Database'!$M$11:$M$3035, MATCH($I2468, 'Job Database'!$X$11:$X$3035, 0)), "")))</f>
        <v/>
      </c>
      <c r="F2468" s="40"/>
      <c r="G2468" s="88" t="str">
        <f t="shared" si="1588"/>
        <v/>
      </c>
      <c r="H2468" s="40"/>
      <c r="I2468" s="24"/>
      <c r="J2468" s="34"/>
      <c r="K2468" s="106"/>
      <c r="L2468" s="79"/>
      <c r="M2468" s="34"/>
      <c r="N2468" s="79"/>
      <c r="O2468" s="31"/>
      <c r="P2468" s="53"/>
      <c r="Q2468" s="40"/>
      <c r="S2468" s="41" t="str">
        <f t="shared" si="1576"/>
        <v/>
      </c>
      <c r="T2468" s="41" t="str">
        <f t="shared" si="1577"/>
        <v/>
      </c>
      <c r="U2468" s="41" t="str">
        <f t="shared" si="1589"/>
        <v/>
      </c>
      <c r="W2468" s="74" t="str">
        <f>IF('Job Database'!$X2468="", "", 'Job Database'!$X2468)</f>
        <v/>
      </c>
      <c r="Y2468" s="41" t="str">
        <f>IF($W2468="", "", IF(COUNTIF($I$11:$I$3035, $W2468)&gt;0, "", MAX($Y$10:$Y2467)+1))</f>
        <v/>
      </c>
      <c r="Z2468" s="41">
        <v>2458</v>
      </c>
      <c r="AA2468" s="58" t="str">
        <f t="shared" si="1590"/>
        <v/>
      </c>
      <c r="AC2468" s="41" t="str">
        <f t="shared" si="1578"/>
        <v/>
      </c>
      <c r="AE2468" s="41" t="str">
        <f t="shared" si="1591"/>
        <v/>
      </c>
      <c r="AJ2468" s="154" t="str">
        <f t="shared" si="1592"/>
        <v/>
      </c>
      <c r="AL2468" s="120" t="str">
        <f t="shared" si="1593"/>
        <v/>
      </c>
      <c r="AM2468" s="104" t="str">
        <f t="shared" si="1594"/>
        <v/>
      </c>
      <c r="AN2468" s="104" t="str">
        <f t="shared" si="1595"/>
        <v/>
      </c>
      <c r="AO2468" s="104" t="str">
        <f t="shared" si="1579"/>
        <v/>
      </c>
      <c r="AP2468" s="104" t="str">
        <f t="shared" si="1580"/>
        <v/>
      </c>
      <c r="AQ2468" s="121" t="str">
        <f t="shared" si="1596"/>
        <v/>
      </c>
      <c r="AS2468" s="88" t="str">
        <f t="shared" si="1581"/>
        <v/>
      </c>
      <c r="AT2468" s="68" t="str">
        <f t="shared" si="1597"/>
        <v/>
      </c>
      <c r="AU2468" s="68" t="str">
        <f t="shared" si="1598"/>
        <v/>
      </c>
      <c r="AV2468" s="68" t="str">
        <f t="shared" si="1599"/>
        <v/>
      </c>
      <c r="AW2468" s="88" t="str">
        <f t="shared" si="1582"/>
        <v/>
      </c>
      <c r="AZ2468" s="88" t="str">
        <f t="shared" si="1583"/>
        <v/>
      </c>
      <c r="BA2468" s="68" t="str">
        <f t="shared" si="1584"/>
        <v/>
      </c>
      <c r="BB2468" s="68" t="str">
        <f t="shared" si="1585"/>
        <v/>
      </c>
      <c r="BC2468" s="68" t="str">
        <f t="shared" si="1586"/>
        <v/>
      </c>
      <c r="BD2468" s="69" t="str">
        <f t="shared" si="1587"/>
        <v/>
      </c>
      <c r="BE2468" s="69" t="str">
        <f t="shared" si="1600"/>
        <v/>
      </c>
      <c r="BT2468" s="138" t="str">
        <f t="shared" ca="1" si="1601"/>
        <v/>
      </c>
      <c r="BU2468" s="139" t="str">
        <f t="shared" ca="1" si="1602"/>
        <v/>
      </c>
      <c r="BW2468" s="138" t="str">
        <f t="shared" si="1603"/>
        <v/>
      </c>
      <c r="BX2468" s="104" t="str">
        <f t="shared" si="1604"/>
        <v/>
      </c>
      <c r="BY2468" s="139" t="str">
        <f t="shared" si="1605"/>
        <v/>
      </c>
      <c r="CA2468" s="138" t="str">
        <f t="shared" si="1606"/>
        <v/>
      </c>
      <c r="CB2468" s="104" t="str">
        <f t="shared" si="1607"/>
        <v/>
      </c>
      <c r="CC2468" s="139" t="str">
        <f t="shared" si="1608"/>
        <v/>
      </c>
      <c r="CE2468" s="162" t="str">
        <f t="shared" si="1609"/>
        <v/>
      </c>
      <c r="CF2468" s="163" t="str">
        <f t="shared" si="1610"/>
        <v/>
      </c>
      <c r="CG2468" s="164" t="str">
        <f t="shared" si="1611"/>
        <v/>
      </c>
      <c r="CI2468" s="162" t="str">
        <f t="shared" si="1612"/>
        <v/>
      </c>
      <c r="CJ2468" s="163" t="str">
        <f t="shared" si="1615"/>
        <v/>
      </c>
      <c r="CK2468" s="164" t="str">
        <f t="shared" si="1616"/>
        <v/>
      </c>
      <c r="CM2468" s="169" t="str">
        <f t="shared" si="1613"/>
        <v/>
      </c>
      <c r="CN2468" s="139" t="str">
        <f t="shared" si="1614"/>
        <v/>
      </c>
      <c r="CP2468" s="41" t="str">
        <f>IF($CM2468="", "", COUNTIF($CM$11:$CM$3035, "&lt;"&amp;$CM2468)+1+COUNTIF($CM$11:$CM2468, $CM2468)-1)</f>
        <v/>
      </c>
    </row>
    <row r="2469" spans="1:94" x14ac:dyDescent="0.25">
      <c r="A2469" s="40"/>
      <c r="B2469" s="82" t="str">
        <f>IF($I2469="", "", IFERROR(INDEX('Job Database'!$AE$11:$AE$3035, MATCH($I2469, 'Job Database'!$X$11:$X$3035, 0)), ""))</f>
        <v/>
      </c>
      <c r="C2469" s="69" t="str">
        <f>IF($I2469="", "", IF(COUNTIF('Job Database'!$X$11:$X$3035, $I2469)=0, $AC$5, $AC$4))</f>
        <v/>
      </c>
      <c r="D2469" s="40"/>
      <c r="E2469" s="85" t="str">
        <f>IF($I2469="", "", IF(IFERROR(INDEX('Job Database'!$M$11:$M$3035, MATCH($I2469, 'Job Database'!$X$11:$X$3035, 0)), "")="", "", IFERROR(INDEX('Job Database'!$M$11:$M$3035, MATCH($I2469, 'Job Database'!$X$11:$X$3035, 0)), "")))</f>
        <v/>
      </c>
      <c r="F2469" s="40"/>
      <c r="G2469" s="88" t="str">
        <f t="shared" si="1588"/>
        <v/>
      </c>
      <c r="H2469" s="40"/>
      <c r="I2469" s="24"/>
      <c r="J2469" s="34"/>
      <c r="K2469" s="106"/>
      <c r="L2469" s="79"/>
      <c r="M2469" s="34"/>
      <c r="N2469" s="79"/>
      <c r="O2469" s="31"/>
      <c r="P2469" s="53"/>
      <c r="Q2469" s="40"/>
      <c r="S2469" s="41" t="str">
        <f t="shared" si="1576"/>
        <v/>
      </c>
      <c r="T2469" s="41" t="str">
        <f t="shared" si="1577"/>
        <v/>
      </c>
      <c r="U2469" s="41" t="str">
        <f t="shared" si="1589"/>
        <v/>
      </c>
      <c r="W2469" s="74" t="str">
        <f>IF('Job Database'!$X2469="", "", 'Job Database'!$X2469)</f>
        <v/>
      </c>
      <c r="Y2469" s="41" t="str">
        <f>IF($W2469="", "", IF(COUNTIF($I$11:$I$3035, $W2469)&gt;0, "", MAX($Y$10:$Y2468)+1))</f>
        <v/>
      </c>
      <c r="Z2469" s="41">
        <v>2459</v>
      </c>
      <c r="AA2469" s="58" t="str">
        <f t="shared" si="1590"/>
        <v/>
      </c>
      <c r="AC2469" s="41" t="str">
        <f t="shared" si="1578"/>
        <v/>
      </c>
      <c r="AE2469" s="41" t="str">
        <f t="shared" si="1591"/>
        <v/>
      </c>
      <c r="AJ2469" s="154" t="str">
        <f t="shared" si="1592"/>
        <v/>
      </c>
      <c r="AL2469" s="120" t="str">
        <f t="shared" si="1593"/>
        <v/>
      </c>
      <c r="AM2469" s="104" t="str">
        <f t="shared" si="1594"/>
        <v/>
      </c>
      <c r="AN2469" s="104" t="str">
        <f t="shared" si="1595"/>
        <v/>
      </c>
      <c r="AO2469" s="104" t="str">
        <f t="shared" si="1579"/>
        <v/>
      </c>
      <c r="AP2469" s="104" t="str">
        <f t="shared" si="1580"/>
        <v/>
      </c>
      <c r="AQ2469" s="121" t="str">
        <f t="shared" si="1596"/>
        <v/>
      </c>
      <c r="AS2469" s="88" t="str">
        <f t="shared" si="1581"/>
        <v/>
      </c>
      <c r="AT2469" s="68" t="str">
        <f t="shared" si="1597"/>
        <v/>
      </c>
      <c r="AU2469" s="68" t="str">
        <f t="shared" si="1598"/>
        <v/>
      </c>
      <c r="AV2469" s="68" t="str">
        <f t="shared" si="1599"/>
        <v/>
      </c>
      <c r="AW2469" s="88" t="str">
        <f t="shared" si="1582"/>
        <v/>
      </c>
      <c r="AZ2469" s="88" t="str">
        <f t="shared" si="1583"/>
        <v/>
      </c>
      <c r="BA2469" s="68" t="str">
        <f t="shared" si="1584"/>
        <v/>
      </c>
      <c r="BB2469" s="68" t="str">
        <f t="shared" si="1585"/>
        <v/>
      </c>
      <c r="BC2469" s="68" t="str">
        <f t="shared" si="1586"/>
        <v/>
      </c>
      <c r="BD2469" s="69" t="str">
        <f t="shared" si="1587"/>
        <v/>
      </c>
      <c r="BE2469" s="69" t="str">
        <f t="shared" si="1600"/>
        <v/>
      </c>
      <c r="BT2469" s="138" t="str">
        <f t="shared" ca="1" si="1601"/>
        <v/>
      </c>
      <c r="BU2469" s="139" t="str">
        <f t="shared" ca="1" si="1602"/>
        <v/>
      </c>
      <c r="BW2469" s="138" t="str">
        <f t="shared" si="1603"/>
        <v/>
      </c>
      <c r="BX2469" s="104" t="str">
        <f t="shared" si="1604"/>
        <v/>
      </c>
      <c r="BY2469" s="139" t="str">
        <f t="shared" si="1605"/>
        <v/>
      </c>
      <c r="CA2469" s="138" t="str">
        <f t="shared" si="1606"/>
        <v/>
      </c>
      <c r="CB2469" s="104" t="str">
        <f t="shared" si="1607"/>
        <v/>
      </c>
      <c r="CC2469" s="139" t="str">
        <f t="shared" si="1608"/>
        <v/>
      </c>
      <c r="CE2469" s="162" t="str">
        <f t="shared" si="1609"/>
        <v/>
      </c>
      <c r="CF2469" s="163" t="str">
        <f t="shared" si="1610"/>
        <v/>
      </c>
      <c r="CG2469" s="164" t="str">
        <f t="shared" si="1611"/>
        <v/>
      </c>
      <c r="CI2469" s="162" t="str">
        <f t="shared" si="1612"/>
        <v/>
      </c>
      <c r="CJ2469" s="163" t="str">
        <f t="shared" si="1615"/>
        <v/>
      </c>
      <c r="CK2469" s="164" t="str">
        <f t="shared" si="1616"/>
        <v/>
      </c>
      <c r="CM2469" s="169" t="str">
        <f t="shared" si="1613"/>
        <v/>
      </c>
      <c r="CN2469" s="139" t="str">
        <f t="shared" si="1614"/>
        <v/>
      </c>
      <c r="CP2469" s="41" t="str">
        <f>IF($CM2469="", "", COUNTIF($CM$11:$CM$3035, "&lt;"&amp;$CM2469)+1+COUNTIF($CM$11:$CM2469, $CM2469)-1)</f>
        <v/>
      </c>
    </row>
    <row r="2470" spans="1:94" x14ac:dyDescent="0.25">
      <c r="A2470" s="40"/>
      <c r="B2470" s="82" t="str">
        <f>IF($I2470="", "", IFERROR(INDEX('Job Database'!$AE$11:$AE$3035, MATCH($I2470, 'Job Database'!$X$11:$X$3035, 0)), ""))</f>
        <v/>
      </c>
      <c r="C2470" s="69" t="str">
        <f>IF($I2470="", "", IF(COUNTIF('Job Database'!$X$11:$X$3035, $I2470)=0, $AC$5, $AC$4))</f>
        <v/>
      </c>
      <c r="D2470" s="40"/>
      <c r="E2470" s="85" t="str">
        <f>IF($I2470="", "", IF(IFERROR(INDEX('Job Database'!$M$11:$M$3035, MATCH($I2470, 'Job Database'!$X$11:$X$3035, 0)), "")="", "", IFERROR(INDEX('Job Database'!$M$11:$M$3035, MATCH($I2470, 'Job Database'!$X$11:$X$3035, 0)), "")))</f>
        <v/>
      </c>
      <c r="F2470" s="40"/>
      <c r="G2470" s="88" t="str">
        <f t="shared" si="1588"/>
        <v/>
      </c>
      <c r="H2470" s="40"/>
      <c r="I2470" s="24"/>
      <c r="J2470" s="34"/>
      <c r="K2470" s="106"/>
      <c r="L2470" s="79"/>
      <c r="M2470" s="34"/>
      <c r="N2470" s="79"/>
      <c r="O2470" s="31"/>
      <c r="P2470" s="53"/>
      <c r="Q2470" s="40"/>
      <c r="S2470" s="41" t="str">
        <f t="shared" si="1576"/>
        <v/>
      </c>
      <c r="T2470" s="41" t="str">
        <f t="shared" si="1577"/>
        <v/>
      </c>
      <c r="U2470" s="41" t="str">
        <f t="shared" si="1589"/>
        <v/>
      </c>
      <c r="W2470" s="74" t="str">
        <f>IF('Job Database'!$X2470="", "", 'Job Database'!$X2470)</f>
        <v/>
      </c>
      <c r="Y2470" s="41" t="str">
        <f>IF($W2470="", "", IF(COUNTIF($I$11:$I$3035, $W2470)&gt;0, "", MAX($Y$10:$Y2469)+1))</f>
        <v/>
      </c>
      <c r="Z2470" s="41">
        <v>2460</v>
      </c>
      <c r="AA2470" s="58" t="str">
        <f t="shared" si="1590"/>
        <v/>
      </c>
      <c r="AC2470" s="41" t="str">
        <f t="shared" si="1578"/>
        <v/>
      </c>
      <c r="AE2470" s="41" t="str">
        <f t="shared" si="1591"/>
        <v/>
      </c>
      <c r="AJ2470" s="154" t="str">
        <f t="shared" si="1592"/>
        <v/>
      </c>
      <c r="AL2470" s="120" t="str">
        <f t="shared" si="1593"/>
        <v/>
      </c>
      <c r="AM2470" s="104" t="str">
        <f t="shared" si="1594"/>
        <v/>
      </c>
      <c r="AN2470" s="104" t="str">
        <f t="shared" si="1595"/>
        <v/>
      </c>
      <c r="AO2470" s="104" t="str">
        <f t="shared" si="1579"/>
        <v/>
      </c>
      <c r="AP2470" s="104" t="str">
        <f t="shared" si="1580"/>
        <v/>
      </c>
      <c r="AQ2470" s="121" t="str">
        <f t="shared" si="1596"/>
        <v/>
      </c>
      <c r="AS2470" s="88" t="str">
        <f t="shared" si="1581"/>
        <v/>
      </c>
      <c r="AT2470" s="68" t="str">
        <f t="shared" si="1597"/>
        <v/>
      </c>
      <c r="AU2470" s="68" t="str">
        <f t="shared" si="1598"/>
        <v/>
      </c>
      <c r="AV2470" s="68" t="str">
        <f t="shared" si="1599"/>
        <v/>
      </c>
      <c r="AW2470" s="88" t="str">
        <f t="shared" si="1582"/>
        <v/>
      </c>
      <c r="AZ2470" s="88" t="str">
        <f t="shared" si="1583"/>
        <v/>
      </c>
      <c r="BA2470" s="68" t="str">
        <f t="shared" si="1584"/>
        <v/>
      </c>
      <c r="BB2470" s="68" t="str">
        <f t="shared" si="1585"/>
        <v/>
      </c>
      <c r="BC2470" s="68" t="str">
        <f t="shared" si="1586"/>
        <v/>
      </c>
      <c r="BD2470" s="69" t="str">
        <f t="shared" si="1587"/>
        <v/>
      </c>
      <c r="BE2470" s="69" t="str">
        <f t="shared" si="1600"/>
        <v/>
      </c>
      <c r="BT2470" s="138" t="str">
        <f t="shared" ca="1" si="1601"/>
        <v/>
      </c>
      <c r="BU2470" s="139" t="str">
        <f t="shared" ca="1" si="1602"/>
        <v/>
      </c>
      <c r="BW2470" s="138" t="str">
        <f t="shared" si="1603"/>
        <v/>
      </c>
      <c r="BX2470" s="104" t="str">
        <f t="shared" si="1604"/>
        <v/>
      </c>
      <c r="BY2470" s="139" t="str">
        <f t="shared" si="1605"/>
        <v/>
      </c>
      <c r="CA2470" s="138" t="str">
        <f t="shared" si="1606"/>
        <v/>
      </c>
      <c r="CB2470" s="104" t="str">
        <f t="shared" si="1607"/>
        <v/>
      </c>
      <c r="CC2470" s="139" t="str">
        <f t="shared" si="1608"/>
        <v/>
      </c>
      <c r="CE2470" s="162" t="str">
        <f t="shared" si="1609"/>
        <v/>
      </c>
      <c r="CF2470" s="163" t="str">
        <f t="shared" si="1610"/>
        <v/>
      </c>
      <c r="CG2470" s="164" t="str">
        <f t="shared" si="1611"/>
        <v/>
      </c>
      <c r="CI2470" s="162" t="str">
        <f t="shared" si="1612"/>
        <v/>
      </c>
      <c r="CJ2470" s="163" t="str">
        <f t="shared" si="1615"/>
        <v/>
      </c>
      <c r="CK2470" s="164" t="str">
        <f t="shared" si="1616"/>
        <v/>
      </c>
      <c r="CM2470" s="169" t="str">
        <f t="shared" si="1613"/>
        <v/>
      </c>
      <c r="CN2470" s="139" t="str">
        <f t="shared" si="1614"/>
        <v/>
      </c>
      <c r="CP2470" s="41" t="str">
        <f>IF($CM2470="", "", COUNTIF($CM$11:$CM$3035, "&lt;"&amp;$CM2470)+1+COUNTIF($CM$11:$CM2470, $CM2470)-1)</f>
        <v/>
      </c>
    </row>
    <row r="2471" spans="1:94" x14ac:dyDescent="0.25">
      <c r="A2471" s="40"/>
      <c r="B2471" s="82" t="str">
        <f>IF($I2471="", "", IFERROR(INDEX('Job Database'!$AE$11:$AE$3035, MATCH($I2471, 'Job Database'!$X$11:$X$3035, 0)), ""))</f>
        <v/>
      </c>
      <c r="C2471" s="69" t="str">
        <f>IF($I2471="", "", IF(COUNTIF('Job Database'!$X$11:$X$3035, $I2471)=0, $AC$5, $AC$4))</f>
        <v/>
      </c>
      <c r="D2471" s="40"/>
      <c r="E2471" s="85" t="str">
        <f>IF($I2471="", "", IF(IFERROR(INDEX('Job Database'!$M$11:$M$3035, MATCH($I2471, 'Job Database'!$X$11:$X$3035, 0)), "")="", "", IFERROR(INDEX('Job Database'!$M$11:$M$3035, MATCH($I2471, 'Job Database'!$X$11:$X$3035, 0)), "")))</f>
        <v/>
      </c>
      <c r="F2471" s="40"/>
      <c r="G2471" s="88" t="str">
        <f t="shared" si="1588"/>
        <v/>
      </c>
      <c r="H2471" s="40"/>
      <c r="I2471" s="24"/>
      <c r="J2471" s="34"/>
      <c r="K2471" s="106"/>
      <c r="L2471" s="79"/>
      <c r="M2471" s="34"/>
      <c r="N2471" s="79"/>
      <c r="O2471" s="31"/>
      <c r="P2471" s="53"/>
      <c r="Q2471" s="40"/>
      <c r="S2471" s="41" t="str">
        <f t="shared" si="1576"/>
        <v/>
      </c>
      <c r="T2471" s="41" t="str">
        <f t="shared" si="1577"/>
        <v/>
      </c>
      <c r="U2471" s="41" t="str">
        <f t="shared" si="1589"/>
        <v/>
      </c>
      <c r="W2471" s="74" t="str">
        <f>IF('Job Database'!$X2471="", "", 'Job Database'!$X2471)</f>
        <v/>
      </c>
      <c r="Y2471" s="41" t="str">
        <f>IF($W2471="", "", IF(COUNTIF($I$11:$I$3035, $W2471)&gt;0, "", MAX($Y$10:$Y2470)+1))</f>
        <v/>
      </c>
      <c r="Z2471" s="41">
        <v>2461</v>
      </c>
      <c r="AA2471" s="58" t="str">
        <f t="shared" si="1590"/>
        <v/>
      </c>
      <c r="AC2471" s="41" t="str">
        <f t="shared" si="1578"/>
        <v/>
      </c>
      <c r="AE2471" s="41" t="str">
        <f t="shared" si="1591"/>
        <v/>
      </c>
      <c r="AJ2471" s="154" t="str">
        <f t="shared" si="1592"/>
        <v/>
      </c>
      <c r="AL2471" s="120" t="str">
        <f t="shared" si="1593"/>
        <v/>
      </c>
      <c r="AM2471" s="104" t="str">
        <f t="shared" si="1594"/>
        <v/>
      </c>
      <c r="AN2471" s="104" t="str">
        <f t="shared" si="1595"/>
        <v/>
      </c>
      <c r="AO2471" s="104" t="str">
        <f t="shared" si="1579"/>
        <v/>
      </c>
      <c r="AP2471" s="104" t="str">
        <f t="shared" si="1580"/>
        <v/>
      </c>
      <c r="AQ2471" s="121" t="str">
        <f t="shared" si="1596"/>
        <v/>
      </c>
      <c r="AS2471" s="88" t="str">
        <f t="shared" si="1581"/>
        <v/>
      </c>
      <c r="AT2471" s="68" t="str">
        <f t="shared" si="1597"/>
        <v/>
      </c>
      <c r="AU2471" s="68" t="str">
        <f t="shared" si="1598"/>
        <v/>
      </c>
      <c r="AV2471" s="68" t="str">
        <f t="shared" si="1599"/>
        <v/>
      </c>
      <c r="AW2471" s="88" t="str">
        <f t="shared" si="1582"/>
        <v/>
      </c>
      <c r="AZ2471" s="88" t="str">
        <f t="shared" si="1583"/>
        <v/>
      </c>
      <c r="BA2471" s="68" t="str">
        <f t="shared" si="1584"/>
        <v/>
      </c>
      <c r="BB2471" s="68" t="str">
        <f t="shared" si="1585"/>
        <v/>
      </c>
      <c r="BC2471" s="68" t="str">
        <f t="shared" si="1586"/>
        <v/>
      </c>
      <c r="BD2471" s="69" t="str">
        <f t="shared" si="1587"/>
        <v/>
      </c>
      <c r="BE2471" s="69" t="str">
        <f t="shared" si="1600"/>
        <v/>
      </c>
      <c r="BT2471" s="138" t="str">
        <f t="shared" ca="1" si="1601"/>
        <v/>
      </c>
      <c r="BU2471" s="139" t="str">
        <f t="shared" ca="1" si="1602"/>
        <v/>
      </c>
      <c r="BW2471" s="138" t="str">
        <f t="shared" si="1603"/>
        <v/>
      </c>
      <c r="BX2471" s="104" t="str">
        <f t="shared" si="1604"/>
        <v/>
      </c>
      <c r="BY2471" s="139" t="str">
        <f t="shared" si="1605"/>
        <v/>
      </c>
      <c r="CA2471" s="138" t="str">
        <f t="shared" si="1606"/>
        <v/>
      </c>
      <c r="CB2471" s="104" t="str">
        <f t="shared" si="1607"/>
        <v/>
      </c>
      <c r="CC2471" s="139" t="str">
        <f t="shared" si="1608"/>
        <v/>
      </c>
      <c r="CE2471" s="162" t="str">
        <f t="shared" si="1609"/>
        <v/>
      </c>
      <c r="CF2471" s="163" t="str">
        <f t="shared" si="1610"/>
        <v/>
      </c>
      <c r="CG2471" s="164" t="str">
        <f t="shared" si="1611"/>
        <v/>
      </c>
      <c r="CI2471" s="162" t="str">
        <f t="shared" si="1612"/>
        <v/>
      </c>
      <c r="CJ2471" s="163" t="str">
        <f t="shared" si="1615"/>
        <v/>
      </c>
      <c r="CK2471" s="164" t="str">
        <f t="shared" si="1616"/>
        <v/>
      </c>
      <c r="CM2471" s="169" t="str">
        <f t="shared" si="1613"/>
        <v/>
      </c>
      <c r="CN2471" s="139" t="str">
        <f t="shared" si="1614"/>
        <v/>
      </c>
      <c r="CP2471" s="41" t="str">
        <f>IF($CM2471="", "", COUNTIF($CM$11:$CM$3035, "&lt;"&amp;$CM2471)+1+COUNTIF($CM$11:$CM2471, $CM2471)-1)</f>
        <v/>
      </c>
    </row>
    <row r="2472" spans="1:94" x14ac:dyDescent="0.25">
      <c r="A2472" s="40"/>
      <c r="B2472" s="82" t="str">
        <f>IF($I2472="", "", IFERROR(INDEX('Job Database'!$AE$11:$AE$3035, MATCH($I2472, 'Job Database'!$X$11:$X$3035, 0)), ""))</f>
        <v/>
      </c>
      <c r="C2472" s="69" t="str">
        <f>IF($I2472="", "", IF(COUNTIF('Job Database'!$X$11:$X$3035, $I2472)=0, $AC$5, $AC$4))</f>
        <v/>
      </c>
      <c r="D2472" s="40"/>
      <c r="E2472" s="85" t="str">
        <f>IF($I2472="", "", IF(IFERROR(INDEX('Job Database'!$M$11:$M$3035, MATCH($I2472, 'Job Database'!$X$11:$X$3035, 0)), "")="", "", IFERROR(INDEX('Job Database'!$M$11:$M$3035, MATCH($I2472, 'Job Database'!$X$11:$X$3035, 0)), "")))</f>
        <v/>
      </c>
      <c r="F2472" s="40"/>
      <c r="G2472" s="88" t="str">
        <f t="shared" si="1588"/>
        <v/>
      </c>
      <c r="H2472" s="40"/>
      <c r="I2472" s="24"/>
      <c r="J2472" s="34"/>
      <c r="K2472" s="106"/>
      <c r="L2472" s="79"/>
      <c r="M2472" s="34"/>
      <c r="N2472" s="79"/>
      <c r="O2472" s="31"/>
      <c r="P2472" s="53"/>
      <c r="Q2472" s="40"/>
      <c r="S2472" s="41" t="str">
        <f t="shared" si="1576"/>
        <v/>
      </c>
      <c r="T2472" s="41" t="str">
        <f t="shared" si="1577"/>
        <v/>
      </c>
      <c r="U2472" s="41" t="str">
        <f t="shared" si="1589"/>
        <v/>
      </c>
      <c r="W2472" s="74" t="str">
        <f>IF('Job Database'!$X2472="", "", 'Job Database'!$X2472)</f>
        <v/>
      </c>
      <c r="Y2472" s="41" t="str">
        <f>IF($W2472="", "", IF(COUNTIF($I$11:$I$3035, $W2472)&gt;0, "", MAX($Y$10:$Y2471)+1))</f>
        <v/>
      </c>
      <c r="Z2472" s="41">
        <v>2462</v>
      </c>
      <c r="AA2472" s="58" t="str">
        <f t="shared" si="1590"/>
        <v/>
      </c>
      <c r="AC2472" s="41" t="str">
        <f t="shared" si="1578"/>
        <v/>
      </c>
      <c r="AE2472" s="41" t="str">
        <f t="shared" si="1591"/>
        <v/>
      </c>
      <c r="AJ2472" s="154" t="str">
        <f t="shared" si="1592"/>
        <v/>
      </c>
      <c r="AL2472" s="120" t="str">
        <f t="shared" si="1593"/>
        <v/>
      </c>
      <c r="AM2472" s="104" t="str">
        <f t="shared" si="1594"/>
        <v/>
      </c>
      <c r="AN2472" s="104" t="str">
        <f t="shared" si="1595"/>
        <v/>
      </c>
      <c r="AO2472" s="104" t="str">
        <f t="shared" si="1579"/>
        <v/>
      </c>
      <c r="AP2472" s="104" t="str">
        <f t="shared" si="1580"/>
        <v/>
      </c>
      <c r="AQ2472" s="121" t="str">
        <f t="shared" si="1596"/>
        <v/>
      </c>
      <c r="AS2472" s="88" t="str">
        <f t="shared" si="1581"/>
        <v/>
      </c>
      <c r="AT2472" s="68" t="str">
        <f t="shared" si="1597"/>
        <v/>
      </c>
      <c r="AU2472" s="68" t="str">
        <f t="shared" si="1598"/>
        <v/>
      </c>
      <c r="AV2472" s="68" t="str">
        <f t="shared" si="1599"/>
        <v/>
      </c>
      <c r="AW2472" s="88" t="str">
        <f t="shared" si="1582"/>
        <v/>
      </c>
      <c r="AZ2472" s="88" t="str">
        <f t="shared" si="1583"/>
        <v/>
      </c>
      <c r="BA2472" s="68" t="str">
        <f t="shared" si="1584"/>
        <v/>
      </c>
      <c r="BB2472" s="68" t="str">
        <f t="shared" si="1585"/>
        <v/>
      </c>
      <c r="BC2472" s="68" t="str">
        <f t="shared" si="1586"/>
        <v/>
      </c>
      <c r="BD2472" s="69" t="str">
        <f t="shared" si="1587"/>
        <v/>
      </c>
      <c r="BE2472" s="69" t="str">
        <f t="shared" si="1600"/>
        <v/>
      </c>
      <c r="BT2472" s="138" t="str">
        <f t="shared" ca="1" si="1601"/>
        <v/>
      </c>
      <c r="BU2472" s="139" t="str">
        <f t="shared" ca="1" si="1602"/>
        <v/>
      </c>
      <c r="BW2472" s="138" t="str">
        <f t="shared" si="1603"/>
        <v/>
      </c>
      <c r="BX2472" s="104" t="str">
        <f t="shared" si="1604"/>
        <v/>
      </c>
      <c r="BY2472" s="139" t="str">
        <f t="shared" si="1605"/>
        <v/>
      </c>
      <c r="CA2472" s="138" t="str">
        <f t="shared" si="1606"/>
        <v/>
      </c>
      <c r="CB2472" s="104" t="str">
        <f t="shared" si="1607"/>
        <v/>
      </c>
      <c r="CC2472" s="139" t="str">
        <f t="shared" si="1608"/>
        <v/>
      </c>
      <c r="CE2472" s="162" t="str">
        <f t="shared" si="1609"/>
        <v/>
      </c>
      <c r="CF2472" s="163" t="str">
        <f t="shared" si="1610"/>
        <v/>
      </c>
      <c r="CG2472" s="164" t="str">
        <f t="shared" si="1611"/>
        <v/>
      </c>
      <c r="CI2472" s="162" t="str">
        <f t="shared" si="1612"/>
        <v/>
      </c>
      <c r="CJ2472" s="163" t="str">
        <f t="shared" si="1615"/>
        <v/>
      </c>
      <c r="CK2472" s="164" t="str">
        <f t="shared" si="1616"/>
        <v/>
      </c>
      <c r="CM2472" s="169" t="str">
        <f t="shared" si="1613"/>
        <v/>
      </c>
      <c r="CN2472" s="139" t="str">
        <f t="shared" si="1614"/>
        <v/>
      </c>
      <c r="CP2472" s="41" t="str">
        <f>IF($CM2472="", "", COUNTIF($CM$11:$CM$3035, "&lt;"&amp;$CM2472)+1+COUNTIF($CM$11:$CM2472, $CM2472)-1)</f>
        <v/>
      </c>
    </row>
    <row r="2473" spans="1:94" x14ac:dyDescent="0.25">
      <c r="A2473" s="40"/>
      <c r="B2473" s="82" t="str">
        <f>IF($I2473="", "", IFERROR(INDEX('Job Database'!$AE$11:$AE$3035, MATCH($I2473, 'Job Database'!$X$11:$X$3035, 0)), ""))</f>
        <v/>
      </c>
      <c r="C2473" s="69" t="str">
        <f>IF($I2473="", "", IF(COUNTIF('Job Database'!$X$11:$X$3035, $I2473)=0, $AC$5, $AC$4))</f>
        <v/>
      </c>
      <c r="D2473" s="40"/>
      <c r="E2473" s="85" t="str">
        <f>IF($I2473="", "", IF(IFERROR(INDEX('Job Database'!$M$11:$M$3035, MATCH($I2473, 'Job Database'!$X$11:$X$3035, 0)), "")="", "", IFERROR(INDEX('Job Database'!$M$11:$M$3035, MATCH($I2473, 'Job Database'!$X$11:$X$3035, 0)), "")))</f>
        <v/>
      </c>
      <c r="F2473" s="40"/>
      <c r="G2473" s="88" t="str">
        <f t="shared" si="1588"/>
        <v/>
      </c>
      <c r="H2473" s="40"/>
      <c r="I2473" s="24"/>
      <c r="J2473" s="34"/>
      <c r="K2473" s="106"/>
      <c r="L2473" s="79"/>
      <c r="M2473" s="34"/>
      <c r="N2473" s="79"/>
      <c r="O2473" s="31"/>
      <c r="P2473" s="53"/>
      <c r="Q2473" s="40"/>
      <c r="S2473" s="41" t="str">
        <f t="shared" si="1576"/>
        <v/>
      </c>
      <c r="T2473" s="41" t="str">
        <f t="shared" si="1577"/>
        <v/>
      </c>
      <c r="U2473" s="41" t="str">
        <f t="shared" si="1589"/>
        <v/>
      </c>
      <c r="W2473" s="74" t="str">
        <f>IF('Job Database'!$X2473="", "", 'Job Database'!$X2473)</f>
        <v/>
      </c>
      <c r="Y2473" s="41" t="str">
        <f>IF($W2473="", "", IF(COUNTIF($I$11:$I$3035, $W2473)&gt;0, "", MAX($Y$10:$Y2472)+1))</f>
        <v/>
      </c>
      <c r="Z2473" s="41">
        <v>2463</v>
      </c>
      <c r="AA2473" s="58" t="str">
        <f t="shared" si="1590"/>
        <v/>
      </c>
      <c r="AC2473" s="41" t="str">
        <f t="shared" si="1578"/>
        <v/>
      </c>
      <c r="AE2473" s="41" t="str">
        <f t="shared" si="1591"/>
        <v/>
      </c>
      <c r="AJ2473" s="154" t="str">
        <f t="shared" si="1592"/>
        <v/>
      </c>
      <c r="AL2473" s="120" t="str">
        <f t="shared" si="1593"/>
        <v/>
      </c>
      <c r="AM2473" s="104" t="str">
        <f t="shared" si="1594"/>
        <v/>
      </c>
      <c r="AN2473" s="104" t="str">
        <f t="shared" si="1595"/>
        <v/>
      </c>
      <c r="AO2473" s="104" t="str">
        <f t="shared" si="1579"/>
        <v/>
      </c>
      <c r="AP2473" s="104" t="str">
        <f t="shared" si="1580"/>
        <v/>
      </c>
      <c r="AQ2473" s="121" t="str">
        <f t="shared" si="1596"/>
        <v/>
      </c>
      <c r="AS2473" s="88" t="str">
        <f t="shared" si="1581"/>
        <v/>
      </c>
      <c r="AT2473" s="68" t="str">
        <f t="shared" si="1597"/>
        <v/>
      </c>
      <c r="AU2473" s="68" t="str">
        <f t="shared" si="1598"/>
        <v/>
      </c>
      <c r="AV2473" s="68" t="str">
        <f t="shared" si="1599"/>
        <v/>
      </c>
      <c r="AW2473" s="88" t="str">
        <f t="shared" si="1582"/>
        <v/>
      </c>
      <c r="AZ2473" s="88" t="str">
        <f t="shared" si="1583"/>
        <v/>
      </c>
      <c r="BA2473" s="68" t="str">
        <f t="shared" si="1584"/>
        <v/>
      </c>
      <c r="BB2473" s="68" t="str">
        <f t="shared" si="1585"/>
        <v/>
      </c>
      <c r="BC2473" s="68" t="str">
        <f t="shared" si="1586"/>
        <v/>
      </c>
      <c r="BD2473" s="69" t="str">
        <f t="shared" si="1587"/>
        <v/>
      </c>
      <c r="BE2473" s="69" t="str">
        <f t="shared" si="1600"/>
        <v/>
      </c>
      <c r="BT2473" s="138" t="str">
        <f t="shared" ca="1" si="1601"/>
        <v/>
      </c>
      <c r="BU2473" s="139" t="str">
        <f t="shared" ca="1" si="1602"/>
        <v/>
      </c>
      <c r="BW2473" s="138" t="str">
        <f t="shared" si="1603"/>
        <v/>
      </c>
      <c r="BX2473" s="104" t="str">
        <f t="shared" si="1604"/>
        <v/>
      </c>
      <c r="BY2473" s="139" t="str">
        <f t="shared" si="1605"/>
        <v/>
      </c>
      <c r="CA2473" s="138" t="str">
        <f t="shared" si="1606"/>
        <v/>
      </c>
      <c r="CB2473" s="104" t="str">
        <f t="shared" si="1607"/>
        <v/>
      </c>
      <c r="CC2473" s="139" t="str">
        <f t="shared" si="1608"/>
        <v/>
      </c>
      <c r="CE2473" s="162" t="str">
        <f t="shared" si="1609"/>
        <v/>
      </c>
      <c r="CF2473" s="163" t="str">
        <f t="shared" si="1610"/>
        <v/>
      </c>
      <c r="CG2473" s="164" t="str">
        <f t="shared" si="1611"/>
        <v/>
      </c>
      <c r="CI2473" s="162" t="str">
        <f t="shared" si="1612"/>
        <v/>
      </c>
      <c r="CJ2473" s="163" t="str">
        <f t="shared" si="1615"/>
        <v/>
      </c>
      <c r="CK2473" s="164" t="str">
        <f t="shared" si="1616"/>
        <v/>
      </c>
      <c r="CM2473" s="169" t="str">
        <f t="shared" si="1613"/>
        <v/>
      </c>
      <c r="CN2473" s="139" t="str">
        <f t="shared" si="1614"/>
        <v/>
      </c>
      <c r="CP2473" s="41" t="str">
        <f>IF($CM2473="", "", COUNTIF($CM$11:$CM$3035, "&lt;"&amp;$CM2473)+1+COUNTIF($CM$11:$CM2473, $CM2473)-1)</f>
        <v/>
      </c>
    </row>
    <row r="2474" spans="1:94" x14ac:dyDescent="0.25">
      <c r="A2474" s="40"/>
      <c r="B2474" s="82" t="str">
        <f>IF($I2474="", "", IFERROR(INDEX('Job Database'!$AE$11:$AE$3035, MATCH($I2474, 'Job Database'!$X$11:$X$3035, 0)), ""))</f>
        <v/>
      </c>
      <c r="C2474" s="69" t="str">
        <f>IF($I2474="", "", IF(COUNTIF('Job Database'!$X$11:$X$3035, $I2474)=0, $AC$5, $AC$4))</f>
        <v/>
      </c>
      <c r="D2474" s="40"/>
      <c r="E2474" s="85" t="str">
        <f>IF($I2474="", "", IF(IFERROR(INDEX('Job Database'!$M$11:$M$3035, MATCH($I2474, 'Job Database'!$X$11:$X$3035, 0)), "")="", "", IFERROR(INDEX('Job Database'!$M$11:$M$3035, MATCH($I2474, 'Job Database'!$X$11:$X$3035, 0)), "")))</f>
        <v/>
      </c>
      <c r="F2474" s="40"/>
      <c r="G2474" s="88" t="str">
        <f t="shared" si="1588"/>
        <v/>
      </c>
      <c r="H2474" s="40"/>
      <c r="I2474" s="24"/>
      <c r="J2474" s="34"/>
      <c r="K2474" s="106"/>
      <c r="L2474" s="79"/>
      <c r="M2474" s="34"/>
      <c r="N2474" s="79"/>
      <c r="O2474" s="31"/>
      <c r="P2474" s="53"/>
      <c r="Q2474" s="40"/>
      <c r="S2474" s="41" t="str">
        <f t="shared" si="1576"/>
        <v/>
      </c>
      <c r="T2474" s="41" t="str">
        <f t="shared" si="1577"/>
        <v/>
      </c>
      <c r="U2474" s="41" t="str">
        <f t="shared" si="1589"/>
        <v/>
      </c>
      <c r="W2474" s="74" t="str">
        <f>IF('Job Database'!$X2474="", "", 'Job Database'!$X2474)</f>
        <v/>
      </c>
      <c r="Y2474" s="41" t="str">
        <f>IF($W2474="", "", IF(COUNTIF($I$11:$I$3035, $W2474)&gt;0, "", MAX($Y$10:$Y2473)+1))</f>
        <v/>
      </c>
      <c r="Z2474" s="41">
        <v>2464</v>
      </c>
      <c r="AA2474" s="58" t="str">
        <f t="shared" si="1590"/>
        <v/>
      </c>
      <c r="AC2474" s="41" t="str">
        <f t="shared" si="1578"/>
        <v/>
      </c>
      <c r="AE2474" s="41" t="str">
        <f t="shared" si="1591"/>
        <v/>
      </c>
      <c r="AJ2474" s="154" t="str">
        <f t="shared" si="1592"/>
        <v/>
      </c>
      <c r="AL2474" s="120" t="str">
        <f t="shared" si="1593"/>
        <v/>
      </c>
      <c r="AM2474" s="104" t="str">
        <f t="shared" si="1594"/>
        <v/>
      </c>
      <c r="AN2474" s="104" t="str">
        <f t="shared" si="1595"/>
        <v/>
      </c>
      <c r="AO2474" s="104" t="str">
        <f t="shared" si="1579"/>
        <v/>
      </c>
      <c r="AP2474" s="104" t="str">
        <f t="shared" si="1580"/>
        <v/>
      </c>
      <c r="AQ2474" s="121" t="str">
        <f t="shared" si="1596"/>
        <v/>
      </c>
      <c r="AS2474" s="88" t="str">
        <f t="shared" si="1581"/>
        <v/>
      </c>
      <c r="AT2474" s="68" t="str">
        <f t="shared" si="1597"/>
        <v/>
      </c>
      <c r="AU2474" s="68" t="str">
        <f t="shared" si="1598"/>
        <v/>
      </c>
      <c r="AV2474" s="68" t="str">
        <f t="shared" si="1599"/>
        <v/>
      </c>
      <c r="AW2474" s="88" t="str">
        <f t="shared" si="1582"/>
        <v/>
      </c>
      <c r="AZ2474" s="88" t="str">
        <f t="shared" si="1583"/>
        <v/>
      </c>
      <c r="BA2474" s="68" t="str">
        <f t="shared" si="1584"/>
        <v/>
      </c>
      <c r="BB2474" s="68" t="str">
        <f t="shared" si="1585"/>
        <v/>
      </c>
      <c r="BC2474" s="68" t="str">
        <f t="shared" si="1586"/>
        <v/>
      </c>
      <c r="BD2474" s="69" t="str">
        <f t="shared" si="1587"/>
        <v/>
      </c>
      <c r="BE2474" s="69" t="str">
        <f t="shared" si="1600"/>
        <v/>
      </c>
      <c r="BT2474" s="138" t="str">
        <f t="shared" ca="1" si="1601"/>
        <v/>
      </c>
      <c r="BU2474" s="139" t="str">
        <f t="shared" ca="1" si="1602"/>
        <v/>
      </c>
      <c r="BW2474" s="138" t="str">
        <f t="shared" si="1603"/>
        <v/>
      </c>
      <c r="BX2474" s="104" t="str">
        <f t="shared" si="1604"/>
        <v/>
      </c>
      <c r="BY2474" s="139" t="str">
        <f t="shared" si="1605"/>
        <v/>
      </c>
      <c r="CA2474" s="138" t="str">
        <f t="shared" si="1606"/>
        <v/>
      </c>
      <c r="CB2474" s="104" t="str">
        <f t="shared" si="1607"/>
        <v/>
      </c>
      <c r="CC2474" s="139" t="str">
        <f t="shared" si="1608"/>
        <v/>
      </c>
      <c r="CE2474" s="162" t="str">
        <f t="shared" si="1609"/>
        <v/>
      </c>
      <c r="CF2474" s="163" t="str">
        <f t="shared" si="1610"/>
        <v/>
      </c>
      <c r="CG2474" s="164" t="str">
        <f t="shared" si="1611"/>
        <v/>
      </c>
      <c r="CI2474" s="162" t="str">
        <f t="shared" si="1612"/>
        <v/>
      </c>
      <c r="CJ2474" s="163" t="str">
        <f t="shared" si="1615"/>
        <v/>
      </c>
      <c r="CK2474" s="164" t="str">
        <f t="shared" si="1616"/>
        <v/>
      </c>
      <c r="CM2474" s="169" t="str">
        <f t="shared" si="1613"/>
        <v/>
      </c>
      <c r="CN2474" s="139" t="str">
        <f t="shared" si="1614"/>
        <v/>
      </c>
      <c r="CP2474" s="41" t="str">
        <f>IF($CM2474="", "", COUNTIF($CM$11:$CM$3035, "&lt;"&amp;$CM2474)+1+COUNTIF($CM$11:$CM2474, $CM2474)-1)</f>
        <v/>
      </c>
    </row>
    <row r="2475" spans="1:94" x14ac:dyDescent="0.25">
      <c r="A2475" s="40"/>
      <c r="B2475" s="82" t="str">
        <f>IF($I2475="", "", IFERROR(INDEX('Job Database'!$AE$11:$AE$3035, MATCH($I2475, 'Job Database'!$X$11:$X$3035, 0)), ""))</f>
        <v/>
      </c>
      <c r="C2475" s="69" t="str">
        <f>IF($I2475="", "", IF(COUNTIF('Job Database'!$X$11:$X$3035, $I2475)=0, $AC$5, $AC$4))</f>
        <v/>
      </c>
      <c r="D2475" s="40"/>
      <c r="E2475" s="85" t="str">
        <f>IF($I2475="", "", IF(IFERROR(INDEX('Job Database'!$M$11:$M$3035, MATCH($I2475, 'Job Database'!$X$11:$X$3035, 0)), "")="", "", IFERROR(INDEX('Job Database'!$M$11:$M$3035, MATCH($I2475, 'Job Database'!$X$11:$X$3035, 0)), "")))</f>
        <v/>
      </c>
      <c r="F2475" s="40"/>
      <c r="G2475" s="88" t="str">
        <f t="shared" si="1588"/>
        <v/>
      </c>
      <c r="H2475" s="40"/>
      <c r="I2475" s="24"/>
      <c r="J2475" s="34"/>
      <c r="K2475" s="106"/>
      <c r="L2475" s="79"/>
      <c r="M2475" s="34"/>
      <c r="N2475" s="79"/>
      <c r="O2475" s="31"/>
      <c r="P2475" s="53"/>
      <c r="Q2475" s="40"/>
      <c r="S2475" s="41" t="str">
        <f t="shared" si="1576"/>
        <v/>
      </c>
      <c r="T2475" s="41" t="str">
        <f t="shared" si="1577"/>
        <v/>
      </c>
      <c r="U2475" s="41" t="str">
        <f t="shared" si="1589"/>
        <v/>
      </c>
      <c r="W2475" s="74" t="str">
        <f>IF('Job Database'!$X2475="", "", 'Job Database'!$X2475)</f>
        <v/>
      </c>
      <c r="Y2475" s="41" t="str">
        <f>IF($W2475="", "", IF(COUNTIF($I$11:$I$3035, $W2475)&gt;0, "", MAX($Y$10:$Y2474)+1))</f>
        <v/>
      </c>
      <c r="Z2475" s="41">
        <v>2465</v>
      </c>
      <c r="AA2475" s="58" t="str">
        <f t="shared" si="1590"/>
        <v/>
      </c>
      <c r="AC2475" s="41" t="str">
        <f t="shared" si="1578"/>
        <v/>
      </c>
      <c r="AE2475" s="41" t="str">
        <f t="shared" si="1591"/>
        <v/>
      </c>
      <c r="AJ2475" s="154" t="str">
        <f t="shared" si="1592"/>
        <v/>
      </c>
      <c r="AL2475" s="120" t="str">
        <f t="shared" si="1593"/>
        <v/>
      </c>
      <c r="AM2475" s="104" t="str">
        <f t="shared" si="1594"/>
        <v/>
      </c>
      <c r="AN2475" s="104" t="str">
        <f t="shared" si="1595"/>
        <v/>
      </c>
      <c r="AO2475" s="104" t="str">
        <f t="shared" si="1579"/>
        <v/>
      </c>
      <c r="AP2475" s="104" t="str">
        <f t="shared" si="1580"/>
        <v/>
      </c>
      <c r="AQ2475" s="121" t="str">
        <f t="shared" si="1596"/>
        <v/>
      </c>
      <c r="AS2475" s="88" t="str">
        <f t="shared" si="1581"/>
        <v/>
      </c>
      <c r="AT2475" s="68" t="str">
        <f t="shared" si="1597"/>
        <v/>
      </c>
      <c r="AU2475" s="68" t="str">
        <f t="shared" si="1598"/>
        <v/>
      </c>
      <c r="AV2475" s="68" t="str">
        <f t="shared" si="1599"/>
        <v/>
      </c>
      <c r="AW2475" s="88" t="str">
        <f t="shared" si="1582"/>
        <v/>
      </c>
      <c r="AZ2475" s="88" t="str">
        <f t="shared" si="1583"/>
        <v/>
      </c>
      <c r="BA2475" s="68" t="str">
        <f t="shared" si="1584"/>
        <v/>
      </c>
      <c r="BB2475" s="68" t="str">
        <f t="shared" si="1585"/>
        <v/>
      </c>
      <c r="BC2475" s="68" t="str">
        <f t="shared" si="1586"/>
        <v/>
      </c>
      <c r="BD2475" s="69" t="str">
        <f t="shared" si="1587"/>
        <v/>
      </c>
      <c r="BE2475" s="69" t="str">
        <f t="shared" si="1600"/>
        <v/>
      </c>
      <c r="BT2475" s="138" t="str">
        <f t="shared" ca="1" si="1601"/>
        <v/>
      </c>
      <c r="BU2475" s="139" t="str">
        <f t="shared" ca="1" si="1602"/>
        <v/>
      </c>
      <c r="BW2475" s="138" t="str">
        <f t="shared" si="1603"/>
        <v/>
      </c>
      <c r="BX2475" s="104" t="str">
        <f t="shared" si="1604"/>
        <v/>
      </c>
      <c r="BY2475" s="139" t="str">
        <f t="shared" si="1605"/>
        <v/>
      </c>
      <c r="CA2475" s="138" t="str">
        <f t="shared" si="1606"/>
        <v/>
      </c>
      <c r="CB2475" s="104" t="str">
        <f t="shared" si="1607"/>
        <v/>
      </c>
      <c r="CC2475" s="139" t="str">
        <f t="shared" si="1608"/>
        <v/>
      </c>
      <c r="CE2475" s="162" t="str">
        <f t="shared" si="1609"/>
        <v/>
      </c>
      <c r="CF2475" s="163" t="str">
        <f t="shared" si="1610"/>
        <v/>
      </c>
      <c r="CG2475" s="164" t="str">
        <f t="shared" si="1611"/>
        <v/>
      </c>
      <c r="CI2475" s="162" t="str">
        <f t="shared" si="1612"/>
        <v/>
      </c>
      <c r="CJ2475" s="163" t="str">
        <f t="shared" si="1615"/>
        <v/>
      </c>
      <c r="CK2475" s="164" t="str">
        <f t="shared" si="1616"/>
        <v/>
      </c>
      <c r="CM2475" s="169" t="str">
        <f t="shared" si="1613"/>
        <v/>
      </c>
      <c r="CN2475" s="139" t="str">
        <f t="shared" si="1614"/>
        <v/>
      </c>
      <c r="CP2475" s="41" t="str">
        <f>IF($CM2475="", "", COUNTIF($CM$11:$CM$3035, "&lt;"&amp;$CM2475)+1+COUNTIF($CM$11:$CM2475, $CM2475)-1)</f>
        <v/>
      </c>
    </row>
    <row r="2476" spans="1:94" x14ac:dyDescent="0.25">
      <c r="A2476" s="40"/>
      <c r="B2476" s="82" t="str">
        <f>IF($I2476="", "", IFERROR(INDEX('Job Database'!$AE$11:$AE$3035, MATCH($I2476, 'Job Database'!$X$11:$X$3035, 0)), ""))</f>
        <v/>
      </c>
      <c r="C2476" s="69" t="str">
        <f>IF($I2476="", "", IF(COUNTIF('Job Database'!$X$11:$X$3035, $I2476)=0, $AC$5, $AC$4))</f>
        <v/>
      </c>
      <c r="D2476" s="40"/>
      <c r="E2476" s="85" t="str">
        <f>IF($I2476="", "", IF(IFERROR(INDEX('Job Database'!$M$11:$M$3035, MATCH($I2476, 'Job Database'!$X$11:$X$3035, 0)), "")="", "", IFERROR(INDEX('Job Database'!$M$11:$M$3035, MATCH($I2476, 'Job Database'!$X$11:$X$3035, 0)), "")))</f>
        <v/>
      </c>
      <c r="F2476" s="40"/>
      <c r="G2476" s="88" t="str">
        <f t="shared" si="1588"/>
        <v/>
      </c>
      <c r="H2476" s="40"/>
      <c r="I2476" s="24"/>
      <c r="J2476" s="34"/>
      <c r="K2476" s="106"/>
      <c r="L2476" s="79"/>
      <c r="M2476" s="34"/>
      <c r="N2476" s="79"/>
      <c r="O2476" s="31"/>
      <c r="P2476" s="53"/>
      <c r="Q2476" s="40"/>
      <c r="S2476" s="41" t="str">
        <f t="shared" si="1576"/>
        <v/>
      </c>
      <c r="T2476" s="41" t="str">
        <f t="shared" si="1577"/>
        <v/>
      </c>
      <c r="U2476" s="41" t="str">
        <f t="shared" si="1589"/>
        <v/>
      </c>
      <c r="W2476" s="74" t="str">
        <f>IF('Job Database'!$X2476="", "", 'Job Database'!$X2476)</f>
        <v/>
      </c>
      <c r="Y2476" s="41" t="str">
        <f>IF($W2476="", "", IF(COUNTIF($I$11:$I$3035, $W2476)&gt;0, "", MAX($Y$10:$Y2475)+1))</f>
        <v/>
      </c>
      <c r="Z2476" s="41">
        <v>2466</v>
      </c>
      <c r="AA2476" s="58" t="str">
        <f t="shared" si="1590"/>
        <v/>
      </c>
      <c r="AC2476" s="41" t="str">
        <f t="shared" si="1578"/>
        <v/>
      </c>
      <c r="AE2476" s="41" t="str">
        <f t="shared" si="1591"/>
        <v/>
      </c>
      <c r="AJ2476" s="154" t="str">
        <f t="shared" si="1592"/>
        <v/>
      </c>
      <c r="AL2476" s="120" t="str">
        <f t="shared" si="1593"/>
        <v/>
      </c>
      <c r="AM2476" s="104" t="str">
        <f t="shared" si="1594"/>
        <v/>
      </c>
      <c r="AN2476" s="104" t="str">
        <f t="shared" si="1595"/>
        <v/>
      </c>
      <c r="AO2476" s="104" t="str">
        <f t="shared" si="1579"/>
        <v/>
      </c>
      <c r="AP2476" s="104" t="str">
        <f t="shared" si="1580"/>
        <v/>
      </c>
      <c r="AQ2476" s="121" t="str">
        <f t="shared" si="1596"/>
        <v/>
      </c>
      <c r="AS2476" s="88" t="str">
        <f t="shared" si="1581"/>
        <v/>
      </c>
      <c r="AT2476" s="68" t="str">
        <f t="shared" si="1597"/>
        <v/>
      </c>
      <c r="AU2476" s="68" t="str">
        <f t="shared" si="1598"/>
        <v/>
      </c>
      <c r="AV2476" s="68" t="str">
        <f t="shared" si="1599"/>
        <v/>
      </c>
      <c r="AW2476" s="88" t="str">
        <f t="shared" si="1582"/>
        <v/>
      </c>
      <c r="AZ2476" s="88" t="str">
        <f t="shared" si="1583"/>
        <v/>
      </c>
      <c r="BA2476" s="68" t="str">
        <f t="shared" si="1584"/>
        <v/>
      </c>
      <c r="BB2476" s="68" t="str">
        <f t="shared" si="1585"/>
        <v/>
      </c>
      <c r="BC2476" s="68" t="str">
        <f t="shared" si="1586"/>
        <v/>
      </c>
      <c r="BD2476" s="69" t="str">
        <f t="shared" si="1587"/>
        <v/>
      </c>
      <c r="BE2476" s="69" t="str">
        <f t="shared" si="1600"/>
        <v/>
      </c>
      <c r="BT2476" s="138" t="str">
        <f t="shared" ca="1" si="1601"/>
        <v/>
      </c>
      <c r="BU2476" s="139" t="str">
        <f t="shared" ca="1" si="1602"/>
        <v/>
      </c>
      <c r="BW2476" s="138" t="str">
        <f t="shared" si="1603"/>
        <v/>
      </c>
      <c r="BX2476" s="104" t="str">
        <f t="shared" si="1604"/>
        <v/>
      </c>
      <c r="BY2476" s="139" t="str">
        <f t="shared" si="1605"/>
        <v/>
      </c>
      <c r="CA2476" s="138" t="str">
        <f t="shared" si="1606"/>
        <v/>
      </c>
      <c r="CB2476" s="104" t="str">
        <f t="shared" si="1607"/>
        <v/>
      </c>
      <c r="CC2476" s="139" t="str">
        <f t="shared" si="1608"/>
        <v/>
      </c>
      <c r="CE2476" s="162" t="str">
        <f t="shared" si="1609"/>
        <v/>
      </c>
      <c r="CF2476" s="163" t="str">
        <f t="shared" si="1610"/>
        <v/>
      </c>
      <c r="CG2476" s="164" t="str">
        <f t="shared" si="1611"/>
        <v/>
      </c>
      <c r="CI2476" s="162" t="str">
        <f t="shared" si="1612"/>
        <v/>
      </c>
      <c r="CJ2476" s="163" t="str">
        <f t="shared" si="1615"/>
        <v/>
      </c>
      <c r="CK2476" s="164" t="str">
        <f t="shared" si="1616"/>
        <v/>
      </c>
      <c r="CM2476" s="169" t="str">
        <f t="shared" si="1613"/>
        <v/>
      </c>
      <c r="CN2476" s="139" t="str">
        <f t="shared" si="1614"/>
        <v/>
      </c>
      <c r="CP2476" s="41" t="str">
        <f>IF($CM2476="", "", COUNTIF($CM$11:$CM$3035, "&lt;"&amp;$CM2476)+1+COUNTIF($CM$11:$CM2476, $CM2476)-1)</f>
        <v/>
      </c>
    </row>
    <row r="2477" spans="1:94" x14ac:dyDescent="0.25">
      <c r="A2477" s="40"/>
      <c r="B2477" s="82" t="str">
        <f>IF($I2477="", "", IFERROR(INDEX('Job Database'!$AE$11:$AE$3035, MATCH($I2477, 'Job Database'!$X$11:$X$3035, 0)), ""))</f>
        <v/>
      </c>
      <c r="C2477" s="69" t="str">
        <f>IF($I2477="", "", IF(COUNTIF('Job Database'!$X$11:$X$3035, $I2477)=0, $AC$5, $AC$4))</f>
        <v/>
      </c>
      <c r="D2477" s="40"/>
      <c r="E2477" s="85" t="str">
        <f>IF($I2477="", "", IF(IFERROR(INDEX('Job Database'!$M$11:$M$3035, MATCH($I2477, 'Job Database'!$X$11:$X$3035, 0)), "")="", "", IFERROR(INDEX('Job Database'!$M$11:$M$3035, MATCH($I2477, 'Job Database'!$X$11:$X$3035, 0)), "")))</f>
        <v/>
      </c>
      <c r="F2477" s="40"/>
      <c r="G2477" s="88" t="str">
        <f t="shared" si="1588"/>
        <v/>
      </c>
      <c r="H2477" s="40"/>
      <c r="I2477" s="24"/>
      <c r="J2477" s="34"/>
      <c r="K2477" s="106"/>
      <c r="L2477" s="79"/>
      <c r="M2477" s="34"/>
      <c r="N2477" s="79"/>
      <c r="O2477" s="31"/>
      <c r="P2477" s="53"/>
      <c r="Q2477" s="40"/>
      <c r="S2477" s="41" t="str">
        <f t="shared" si="1576"/>
        <v/>
      </c>
      <c r="T2477" s="41" t="str">
        <f t="shared" si="1577"/>
        <v/>
      </c>
      <c r="U2477" s="41" t="str">
        <f t="shared" si="1589"/>
        <v/>
      </c>
      <c r="W2477" s="74" t="str">
        <f>IF('Job Database'!$X2477="", "", 'Job Database'!$X2477)</f>
        <v/>
      </c>
      <c r="Y2477" s="41" t="str">
        <f>IF($W2477="", "", IF(COUNTIF($I$11:$I$3035, $W2477)&gt;0, "", MAX($Y$10:$Y2476)+1))</f>
        <v/>
      </c>
      <c r="Z2477" s="41">
        <v>2467</v>
      </c>
      <c r="AA2477" s="58" t="str">
        <f t="shared" si="1590"/>
        <v/>
      </c>
      <c r="AC2477" s="41" t="str">
        <f t="shared" si="1578"/>
        <v/>
      </c>
      <c r="AE2477" s="41" t="str">
        <f t="shared" si="1591"/>
        <v/>
      </c>
      <c r="AJ2477" s="154" t="str">
        <f t="shared" si="1592"/>
        <v/>
      </c>
      <c r="AL2477" s="120" t="str">
        <f t="shared" si="1593"/>
        <v/>
      </c>
      <c r="AM2477" s="104" t="str">
        <f t="shared" si="1594"/>
        <v/>
      </c>
      <c r="AN2477" s="104" t="str">
        <f t="shared" si="1595"/>
        <v/>
      </c>
      <c r="AO2477" s="104" t="str">
        <f t="shared" si="1579"/>
        <v/>
      </c>
      <c r="AP2477" s="104" t="str">
        <f t="shared" si="1580"/>
        <v/>
      </c>
      <c r="AQ2477" s="121" t="str">
        <f t="shared" si="1596"/>
        <v/>
      </c>
      <c r="AS2477" s="88" t="str">
        <f t="shared" si="1581"/>
        <v/>
      </c>
      <c r="AT2477" s="68" t="str">
        <f t="shared" si="1597"/>
        <v/>
      </c>
      <c r="AU2477" s="68" t="str">
        <f t="shared" si="1598"/>
        <v/>
      </c>
      <c r="AV2477" s="68" t="str">
        <f t="shared" si="1599"/>
        <v/>
      </c>
      <c r="AW2477" s="88" t="str">
        <f t="shared" si="1582"/>
        <v/>
      </c>
      <c r="AZ2477" s="88" t="str">
        <f t="shared" si="1583"/>
        <v/>
      </c>
      <c r="BA2477" s="68" t="str">
        <f t="shared" si="1584"/>
        <v/>
      </c>
      <c r="BB2477" s="68" t="str">
        <f t="shared" si="1585"/>
        <v/>
      </c>
      <c r="BC2477" s="68" t="str">
        <f t="shared" si="1586"/>
        <v/>
      </c>
      <c r="BD2477" s="69" t="str">
        <f t="shared" si="1587"/>
        <v/>
      </c>
      <c r="BE2477" s="69" t="str">
        <f t="shared" si="1600"/>
        <v/>
      </c>
      <c r="BT2477" s="138" t="str">
        <f t="shared" ca="1" si="1601"/>
        <v/>
      </c>
      <c r="BU2477" s="139" t="str">
        <f t="shared" ca="1" si="1602"/>
        <v/>
      </c>
      <c r="BW2477" s="138" t="str">
        <f t="shared" si="1603"/>
        <v/>
      </c>
      <c r="BX2477" s="104" t="str">
        <f t="shared" si="1604"/>
        <v/>
      </c>
      <c r="BY2477" s="139" t="str">
        <f t="shared" si="1605"/>
        <v/>
      </c>
      <c r="CA2477" s="138" t="str">
        <f t="shared" si="1606"/>
        <v/>
      </c>
      <c r="CB2477" s="104" t="str">
        <f t="shared" si="1607"/>
        <v/>
      </c>
      <c r="CC2477" s="139" t="str">
        <f t="shared" si="1608"/>
        <v/>
      </c>
      <c r="CE2477" s="162" t="str">
        <f t="shared" si="1609"/>
        <v/>
      </c>
      <c r="CF2477" s="163" t="str">
        <f t="shared" si="1610"/>
        <v/>
      </c>
      <c r="CG2477" s="164" t="str">
        <f t="shared" si="1611"/>
        <v/>
      </c>
      <c r="CI2477" s="162" t="str">
        <f t="shared" si="1612"/>
        <v/>
      </c>
      <c r="CJ2477" s="163" t="str">
        <f t="shared" si="1615"/>
        <v/>
      </c>
      <c r="CK2477" s="164" t="str">
        <f t="shared" si="1616"/>
        <v/>
      </c>
      <c r="CM2477" s="169" t="str">
        <f t="shared" si="1613"/>
        <v/>
      </c>
      <c r="CN2477" s="139" t="str">
        <f t="shared" si="1614"/>
        <v/>
      </c>
      <c r="CP2477" s="41" t="str">
        <f>IF($CM2477="", "", COUNTIF($CM$11:$CM$3035, "&lt;"&amp;$CM2477)+1+COUNTIF($CM$11:$CM2477, $CM2477)-1)</f>
        <v/>
      </c>
    </row>
    <row r="2478" spans="1:94" x14ac:dyDescent="0.25">
      <c r="A2478" s="40"/>
      <c r="B2478" s="82" t="str">
        <f>IF($I2478="", "", IFERROR(INDEX('Job Database'!$AE$11:$AE$3035, MATCH($I2478, 'Job Database'!$X$11:$X$3035, 0)), ""))</f>
        <v/>
      </c>
      <c r="C2478" s="69" t="str">
        <f>IF($I2478="", "", IF(COUNTIF('Job Database'!$X$11:$X$3035, $I2478)=0, $AC$5, $AC$4))</f>
        <v/>
      </c>
      <c r="D2478" s="40"/>
      <c r="E2478" s="85" t="str">
        <f>IF($I2478="", "", IF(IFERROR(INDEX('Job Database'!$M$11:$M$3035, MATCH($I2478, 'Job Database'!$X$11:$X$3035, 0)), "")="", "", IFERROR(INDEX('Job Database'!$M$11:$M$3035, MATCH($I2478, 'Job Database'!$X$11:$X$3035, 0)), "")))</f>
        <v/>
      </c>
      <c r="F2478" s="40"/>
      <c r="G2478" s="88" t="str">
        <f t="shared" si="1588"/>
        <v/>
      </c>
      <c r="H2478" s="40"/>
      <c r="I2478" s="24"/>
      <c r="J2478" s="34"/>
      <c r="K2478" s="106"/>
      <c r="L2478" s="79"/>
      <c r="M2478" s="34"/>
      <c r="N2478" s="79"/>
      <c r="O2478" s="31"/>
      <c r="P2478" s="53"/>
      <c r="Q2478" s="40"/>
      <c r="S2478" s="41" t="str">
        <f t="shared" si="1576"/>
        <v/>
      </c>
      <c r="T2478" s="41" t="str">
        <f t="shared" si="1577"/>
        <v/>
      </c>
      <c r="U2478" s="41" t="str">
        <f t="shared" si="1589"/>
        <v/>
      </c>
      <c r="W2478" s="74" t="str">
        <f>IF('Job Database'!$X2478="", "", 'Job Database'!$X2478)</f>
        <v/>
      </c>
      <c r="Y2478" s="41" t="str">
        <f>IF($W2478="", "", IF(COUNTIF($I$11:$I$3035, $W2478)&gt;0, "", MAX($Y$10:$Y2477)+1))</f>
        <v/>
      </c>
      <c r="Z2478" s="41">
        <v>2468</v>
      </c>
      <c r="AA2478" s="58" t="str">
        <f t="shared" si="1590"/>
        <v/>
      </c>
      <c r="AC2478" s="41" t="str">
        <f t="shared" si="1578"/>
        <v/>
      </c>
      <c r="AE2478" s="41" t="str">
        <f t="shared" si="1591"/>
        <v/>
      </c>
      <c r="AJ2478" s="154" t="str">
        <f t="shared" si="1592"/>
        <v/>
      </c>
      <c r="AL2478" s="120" t="str">
        <f t="shared" si="1593"/>
        <v/>
      </c>
      <c r="AM2478" s="104" t="str">
        <f t="shared" si="1594"/>
        <v/>
      </c>
      <c r="AN2478" s="104" t="str">
        <f t="shared" si="1595"/>
        <v/>
      </c>
      <c r="AO2478" s="104" t="str">
        <f t="shared" si="1579"/>
        <v/>
      </c>
      <c r="AP2478" s="104" t="str">
        <f t="shared" si="1580"/>
        <v/>
      </c>
      <c r="AQ2478" s="121" t="str">
        <f t="shared" si="1596"/>
        <v/>
      </c>
      <c r="AS2478" s="88" t="str">
        <f t="shared" si="1581"/>
        <v/>
      </c>
      <c r="AT2478" s="68" t="str">
        <f t="shared" si="1597"/>
        <v/>
      </c>
      <c r="AU2478" s="68" t="str">
        <f t="shared" si="1598"/>
        <v/>
      </c>
      <c r="AV2478" s="68" t="str">
        <f t="shared" si="1599"/>
        <v/>
      </c>
      <c r="AW2478" s="88" t="str">
        <f t="shared" si="1582"/>
        <v/>
      </c>
      <c r="AZ2478" s="88" t="str">
        <f t="shared" si="1583"/>
        <v/>
      </c>
      <c r="BA2478" s="68" t="str">
        <f t="shared" si="1584"/>
        <v/>
      </c>
      <c r="BB2478" s="68" t="str">
        <f t="shared" si="1585"/>
        <v/>
      </c>
      <c r="BC2478" s="68" t="str">
        <f t="shared" si="1586"/>
        <v/>
      </c>
      <c r="BD2478" s="69" t="str">
        <f t="shared" si="1587"/>
        <v/>
      </c>
      <c r="BE2478" s="69" t="str">
        <f t="shared" si="1600"/>
        <v/>
      </c>
      <c r="BT2478" s="138" t="str">
        <f t="shared" ca="1" si="1601"/>
        <v/>
      </c>
      <c r="BU2478" s="139" t="str">
        <f t="shared" ca="1" si="1602"/>
        <v/>
      </c>
      <c r="BW2478" s="138" t="str">
        <f t="shared" si="1603"/>
        <v/>
      </c>
      <c r="BX2478" s="104" t="str">
        <f t="shared" si="1604"/>
        <v/>
      </c>
      <c r="BY2478" s="139" t="str">
        <f t="shared" si="1605"/>
        <v/>
      </c>
      <c r="CA2478" s="138" t="str">
        <f t="shared" si="1606"/>
        <v/>
      </c>
      <c r="CB2478" s="104" t="str">
        <f t="shared" si="1607"/>
        <v/>
      </c>
      <c r="CC2478" s="139" t="str">
        <f t="shared" si="1608"/>
        <v/>
      </c>
      <c r="CE2478" s="162" t="str">
        <f t="shared" si="1609"/>
        <v/>
      </c>
      <c r="CF2478" s="163" t="str">
        <f t="shared" si="1610"/>
        <v/>
      </c>
      <c r="CG2478" s="164" t="str">
        <f t="shared" si="1611"/>
        <v/>
      </c>
      <c r="CI2478" s="162" t="str">
        <f t="shared" si="1612"/>
        <v/>
      </c>
      <c r="CJ2478" s="163" t="str">
        <f t="shared" si="1615"/>
        <v/>
      </c>
      <c r="CK2478" s="164" t="str">
        <f t="shared" si="1616"/>
        <v/>
      </c>
      <c r="CM2478" s="169" t="str">
        <f t="shared" si="1613"/>
        <v/>
      </c>
      <c r="CN2478" s="139" t="str">
        <f t="shared" si="1614"/>
        <v/>
      </c>
      <c r="CP2478" s="41" t="str">
        <f>IF($CM2478="", "", COUNTIF($CM$11:$CM$3035, "&lt;"&amp;$CM2478)+1+COUNTIF($CM$11:$CM2478, $CM2478)-1)</f>
        <v/>
      </c>
    </row>
    <row r="2479" spans="1:94" x14ac:dyDescent="0.25">
      <c r="A2479" s="40"/>
      <c r="B2479" s="82" t="str">
        <f>IF($I2479="", "", IFERROR(INDEX('Job Database'!$AE$11:$AE$3035, MATCH($I2479, 'Job Database'!$X$11:$X$3035, 0)), ""))</f>
        <v/>
      </c>
      <c r="C2479" s="69" t="str">
        <f>IF($I2479="", "", IF(COUNTIF('Job Database'!$X$11:$X$3035, $I2479)=0, $AC$5, $AC$4))</f>
        <v/>
      </c>
      <c r="D2479" s="40"/>
      <c r="E2479" s="85" t="str">
        <f>IF($I2479="", "", IF(IFERROR(INDEX('Job Database'!$M$11:$M$3035, MATCH($I2479, 'Job Database'!$X$11:$X$3035, 0)), "")="", "", IFERROR(INDEX('Job Database'!$M$11:$M$3035, MATCH($I2479, 'Job Database'!$X$11:$X$3035, 0)), "")))</f>
        <v/>
      </c>
      <c r="F2479" s="40"/>
      <c r="G2479" s="88" t="str">
        <f t="shared" si="1588"/>
        <v/>
      </c>
      <c r="H2479" s="40"/>
      <c r="I2479" s="24"/>
      <c r="J2479" s="34"/>
      <c r="K2479" s="106"/>
      <c r="L2479" s="79"/>
      <c r="M2479" s="34"/>
      <c r="N2479" s="79"/>
      <c r="O2479" s="31"/>
      <c r="P2479" s="53"/>
      <c r="Q2479" s="40"/>
      <c r="S2479" s="41" t="str">
        <f t="shared" si="1576"/>
        <v/>
      </c>
      <c r="T2479" s="41" t="str">
        <f t="shared" si="1577"/>
        <v/>
      </c>
      <c r="U2479" s="41" t="str">
        <f t="shared" si="1589"/>
        <v/>
      </c>
      <c r="W2479" s="74" t="str">
        <f>IF('Job Database'!$X2479="", "", 'Job Database'!$X2479)</f>
        <v/>
      </c>
      <c r="Y2479" s="41" t="str">
        <f>IF($W2479="", "", IF(COUNTIF($I$11:$I$3035, $W2479)&gt;0, "", MAX($Y$10:$Y2478)+1))</f>
        <v/>
      </c>
      <c r="Z2479" s="41">
        <v>2469</v>
      </c>
      <c r="AA2479" s="58" t="str">
        <f t="shared" si="1590"/>
        <v/>
      </c>
      <c r="AC2479" s="41" t="str">
        <f t="shared" si="1578"/>
        <v/>
      </c>
      <c r="AE2479" s="41" t="str">
        <f t="shared" si="1591"/>
        <v/>
      </c>
      <c r="AJ2479" s="154" t="str">
        <f t="shared" si="1592"/>
        <v/>
      </c>
      <c r="AL2479" s="120" t="str">
        <f t="shared" si="1593"/>
        <v/>
      </c>
      <c r="AM2479" s="104" t="str">
        <f t="shared" si="1594"/>
        <v/>
      </c>
      <c r="AN2479" s="104" t="str">
        <f t="shared" si="1595"/>
        <v/>
      </c>
      <c r="AO2479" s="104" t="str">
        <f t="shared" si="1579"/>
        <v/>
      </c>
      <c r="AP2479" s="104" t="str">
        <f t="shared" si="1580"/>
        <v/>
      </c>
      <c r="AQ2479" s="121" t="str">
        <f t="shared" si="1596"/>
        <v/>
      </c>
      <c r="AS2479" s="88" t="str">
        <f t="shared" si="1581"/>
        <v/>
      </c>
      <c r="AT2479" s="68" t="str">
        <f t="shared" si="1597"/>
        <v/>
      </c>
      <c r="AU2479" s="68" t="str">
        <f t="shared" si="1598"/>
        <v/>
      </c>
      <c r="AV2479" s="68" t="str">
        <f t="shared" si="1599"/>
        <v/>
      </c>
      <c r="AW2479" s="88" t="str">
        <f t="shared" si="1582"/>
        <v/>
      </c>
      <c r="AZ2479" s="88" t="str">
        <f t="shared" si="1583"/>
        <v/>
      </c>
      <c r="BA2479" s="68" t="str">
        <f t="shared" si="1584"/>
        <v/>
      </c>
      <c r="BB2479" s="68" t="str">
        <f t="shared" si="1585"/>
        <v/>
      </c>
      <c r="BC2479" s="68" t="str">
        <f t="shared" si="1586"/>
        <v/>
      </c>
      <c r="BD2479" s="69" t="str">
        <f t="shared" si="1587"/>
        <v/>
      </c>
      <c r="BE2479" s="69" t="str">
        <f t="shared" si="1600"/>
        <v/>
      </c>
      <c r="BT2479" s="138" t="str">
        <f t="shared" ca="1" si="1601"/>
        <v/>
      </c>
      <c r="BU2479" s="139" t="str">
        <f t="shared" ca="1" si="1602"/>
        <v/>
      </c>
      <c r="BW2479" s="138" t="str">
        <f t="shared" si="1603"/>
        <v/>
      </c>
      <c r="BX2479" s="104" t="str">
        <f t="shared" si="1604"/>
        <v/>
      </c>
      <c r="BY2479" s="139" t="str">
        <f t="shared" si="1605"/>
        <v/>
      </c>
      <c r="CA2479" s="138" t="str">
        <f t="shared" si="1606"/>
        <v/>
      </c>
      <c r="CB2479" s="104" t="str">
        <f t="shared" si="1607"/>
        <v/>
      </c>
      <c r="CC2479" s="139" t="str">
        <f t="shared" si="1608"/>
        <v/>
      </c>
      <c r="CE2479" s="162" t="str">
        <f t="shared" si="1609"/>
        <v/>
      </c>
      <c r="CF2479" s="163" t="str">
        <f t="shared" si="1610"/>
        <v/>
      </c>
      <c r="CG2479" s="164" t="str">
        <f t="shared" si="1611"/>
        <v/>
      </c>
      <c r="CI2479" s="162" t="str">
        <f t="shared" si="1612"/>
        <v/>
      </c>
      <c r="CJ2479" s="163" t="str">
        <f t="shared" si="1615"/>
        <v/>
      </c>
      <c r="CK2479" s="164" t="str">
        <f t="shared" si="1616"/>
        <v/>
      </c>
      <c r="CM2479" s="169" t="str">
        <f t="shared" si="1613"/>
        <v/>
      </c>
      <c r="CN2479" s="139" t="str">
        <f t="shared" si="1614"/>
        <v/>
      </c>
      <c r="CP2479" s="41" t="str">
        <f>IF($CM2479="", "", COUNTIF($CM$11:$CM$3035, "&lt;"&amp;$CM2479)+1+COUNTIF($CM$11:$CM2479, $CM2479)-1)</f>
        <v/>
      </c>
    </row>
    <row r="2480" spans="1:94" x14ac:dyDescent="0.25">
      <c r="A2480" s="40"/>
      <c r="B2480" s="82" t="str">
        <f>IF($I2480="", "", IFERROR(INDEX('Job Database'!$AE$11:$AE$3035, MATCH($I2480, 'Job Database'!$X$11:$X$3035, 0)), ""))</f>
        <v/>
      </c>
      <c r="C2480" s="69" t="str">
        <f>IF($I2480="", "", IF(COUNTIF('Job Database'!$X$11:$X$3035, $I2480)=0, $AC$5, $AC$4))</f>
        <v/>
      </c>
      <c r="D2480" s="40"/>
      <c r="E2480" s="85" t="str">
        <f>IF($I2480="", "", IF(IFERROR(INDEX('Job Database'!$M$11:$M$3035, MATCH($I2480, 'Job Database'!$X$11:$X$3035, 0)), "")="", "", IFERROR(INDEX('Job Database'!$M$11:$M$3035, MATCH($I2480, 'Job Database'!$X$11:$X$3035, 0)), "")))</f>
        <v/>
      </c>
      <c r="F2480" s="40"/>
      <c r="G2480" s="88" t="str">
        <f t="shared" si="1588"/>
        <v/>
      </c>
      <c r="H2480" s="40"/>
      <c r="I2480" s="24"/>
      <c r="J2480" s="34"/>
      <c r="K2480" s="106"/>
      <c r="L2480" s="79"/>
      <c r="M2480" s="34"/>
      <c r="N2480" s="79"/>
      <c r="O2480" s="31"/>
      <c r="P2480" s="53"/>
      <c r="Q2480" s="40"/>
      <c r="S2480" s="41" t="str">
        <f t="shared" si="1576"/>
        <v/>
      </c>
      <c r="T2480" s="41" t="str">
        <f t="shared" si="1577"/>
        <v/>
      </c>
      <c r="U2480" s="41" t="str">
        <f t="shared" si="1589"/>
        <v/>
      </c>
      <c r="W2480" s="74" t="str">
        <f>IF('Job Database'!$X2480="", "", 'Job Database'!$X2480)</f>
        <v/>
      </c>
      <c r="Y2480" s="41" t="str">
        <f>IF($W2480="", "", IF(COUNTIF($I$11:$I$3035, $W2480)&gt;0, "", MAX($Y$10:$Y2479)+1))</f>
        <v/>
      </c>
      <c r="Z2480" s="41">
        <v>2470</v>
      </c>
      <c r="AA2480" s="58" t="str">
        <f t="shared" si="1590"/>
        <v/>
      </c>
      <c r="AC2480" s="41" t="str">
        <f t="shared" si="1578"/>
        <v/>
      </c>
      <c r="AE2480" s="41" t="str">
        <f t="shared" si="1591"/>
        <v/>
      </c>
      <c r="AJ2480" s="154" t="str">
        <f t="shared" si="1592"/>
        <v/>
      </c>
      <c r="AL2480" s="120" t="str">
        <f t="shared" si="1593"/>
        <v/>
      </c>
      <c r="AM2480" s="104" t="str">
        <f t="shared" si="1594"/>
        <v/>
      </c>
      <c r="AN2480" s="104" t="str">
        <f t="shared" si="1595"/>
        <v/>
      </c>
      <c r="AO2480" s="104" t="str">
        <f t="shared" si="1579"/>
        <v/>
      </c>
      <c r="AP2480" s="104" t="str">
        <f t="shared" si="1580"/>
        <v/>
      </c>
      <c r="AQ2480" s="121" t="str">
        <f t="shared" si="1596"/>
        <v/>
      </c>
      <c r="AS2480" s="88" t="str">
        <f t="shared" si="1581"/>
        <v/>
      </c>
      <c r="AT2480" s="68" t="str">
        <f t="shared" si="1597"/>
        <v/>
      </c>
      <c r="AU2480" s="68" t="str">
        <f t="shared" si="1598"/>
        <v/>
      </c>
      <c r="AV2480" s="68" t="str">
        <f t="shared" si="1599"/>
        <v/>
      </c>
      <c r="AW2480" s="88" t="str">
        <f t="shared" si="1582"/>
        <v/>
      </c>
      <c r="AZ2480" s="88" t="str">
        <f t="shared" si="1583"/>
        <v/>
      </c>
      <c r="BA2480" s="68" t="str">
        <f t="shared" si="1584"/>
        <v/>
      </c>
      <c r="BB2480" s="68" t="str">
        <f t="shared" si="1585"/>
        <v/>
      </c>
      <c r="BC2480" s="68" t="str">
        <f t="shared" si="1586"/>
        <v/>
      </c>
      <c r="BD2480" s="69" t="str">
        <f t="shared" si="1587"/>
        <v/>
      </c>
      <c r="BE2480" s="69" t="str">
        <f t="shared" si="1600"/>
        <v/>
      </c>
      <c r="BT2480" s="138" t="str">
        <f t="shared" ca="1" si="1601"/>
        <v/>
      </c>
      <c r="BU2480" s="139" t="str">
        <f t="shared" ca="1" si="1602"/>
        <v/>
      </c>
      <c r="BW2480" s="138" t="str">
        <f t="shared" si="1603"/>
        <v/>
      </c>
      <c r="BX2480" s="104" t="str">
        <f t="shared" si="1604"/>
        <v/>
      </c>
      <c r="BY2480" s="139" t="str">
        <f t="shared" si="1605"/>
        <v/>
      </c>
      <c r="CA2480" s="138" t="str">
        <f t="shared" si="1606"/>
        <v/>
      </c>
      <c r="CB2480" s="104" t="str">
        <f t="shared" si="1607"/>
        <v/>
      </c>
      <c r="CC2480" s="139" t="str">
        <f t="shared" si="1608"/>
        <v/>
      </c>
      <c r="CE2480" s="162" t="str">
        <f t="shared" si="1609"/>
        <v/>
      </c>
      <c r="CF2480" s="163" t="str">
        <f t="shared" si="1610"/>
        <v/>
      </c>
      <c r="CG2480" s="164" t="str">
        <f t="shared" si="1611"/>
        <v/>
      </c>
      <c r="CI2480" s="162" t="str">
        <f t="shared" si="1612"/>
        <v/>
      </c>
      <c r="CJ2480" s="163" t="str">
        <f t="shared" si="1615"/>
        <v/>
      </c>
      <c r="CK2480" s="164" t="str">
        <f t="shared" si="1616"/>
        <v/>
      </c>
      <c r="CM2480" s="169" t="str">
        <f t="shared" si="1613"/>
        <v/>
      </c>
      <c r="CN2480" s="139" t="str">
        <f t="shared" si="1614"/>
        <v/>
      </c>
      <c r="CP2480" s="41" t="str">
        <f>IF($CM2480="", "", COUNTIF($CM$11:$CM$3035, "&lt;"&amp;$CM2480)+1+COUNTIF($CM$11:$CM2480, $CM2480)-1)</f>
        <v/>
      </c>
    </row>
    <row r="2481" spans="1:94" x14ac:dyDescent="0.25">
      <c r="A2481" s="40"/>
      <c r="B2481" s="82" t="str">
        <f>IF($I2481="", "", IFERROR(INDEX('Job Database'!$AE$11:$AE$3035, MATCH($I2481, 'Job Database'!$X$11:$X$3035, 0)), ""))</f>
        <v/>
      </c>
      <c r="C2481" s="69" t="str">
        <f>IF($I2481="", "", IF(COUNTIF('Job Database'!$X$11:$X$3035, $I2481)=0, $AC$5, $AC$4))</f>
        <v/>
      </c>
      <c r="D2481" s="40"/>
      <c r="E2481" s="85" t="str">
        <f>IF($I2481="", "", IF(IFERROR(INDEX('Job Database'!$M$11:$M$3035, MATCH($I2481, 'Job Database'!$X$11:$X$3035, 0)), "")="", "", IFERROR(INDEX('Job Database'!$M$11:$M$3035, MATCH($I2481, 'Job Database'!$X$11:$X$3035, 0)), "")))</f>
        <v/>
      </c>
      <c r="F2481" s="40"/>
      <c r="G2481" s="88" t="str">
        <f t="shared" si="1588"/>
        <v/>
      </c>
      <c r="H2481" s="40"/>
      <c r="I2481" s="24"/>
      <c r="J2481" s="34"/>
      <c r="K2481" s="106"/>
      <c r="L2481" s="79"/>
      <c r="M2481" s="34"/>
      <c r="N2481" s="79"/>
      <c r="O2481" s="31"/>
      <c r="P2481" s="53"/>
      <c r="Q2481" s="40"/>
      <c r="S2481" s="41" t="str">
        <f t="shared" si="1576"/>
        <v/>
      </c>
      <c r="T2481" s="41" t="str">
        <f t="shared" si="1577"/>
        <v/>
      </c>
      <c r="U2481" s="41" t="str">
        <f t="shared" si="1589"/>
        <v/>
      </c>
      <c r="W2481" s="74" t="str">
        <f>IF('Job Database'!$X2481="", "", 'Job Database'!$X2481)</f>
        <v/>
      </c>
      <c r="Y2481" s="41" t="str">
        <f>IF($W2481="", "", IF(COUNTIF($I$11:$I$3035, $W2481)&gt;0, "", MAX($Y$10:$Y2480)+1))</f>
        <v/>
      </c>
      <c r="Z2481" s="41">
        <v>2471</v>
      </c>
      <c r="AA2481" s="58" t="str">
        <f t="shared" si="1590"/>
        <v/>
      </c>
      <c r="AC2481" s="41" t="str">
        <f t="shared" si="1578"/>
        <v/>
      </c>
      <c r="AE2481" s="41" t="str">
        <f t="shared" si="1591"/>
        <v/>
      </c>
      <c r="AJ2481" s="154" t="str">
        <f t="shared" si="1592"/>
        <v/>
      </c>
      <c r="AL2481" s="120" t="str">
        <f t="shared" si="1593"/>
        <v/>
      </c>
      <c r="AM2481" s="104" t="str">
        <f t="shared" si="1594"/>
        <v/>
      </c>
      <c r="AN2481" s="104" t="str">
        <f t="shared" si="1595"/>
        <v/>
      </c>
      <c r="AO2481" s="104" t="str">
        <f t="shared" si="1579"/>
        <v/>
      </c>
      <c r="AP2481" s="104" t="str">
        <f t="shared" si="1580"/>
        <v/>
      </c>
      <c r="AQ2481" s="121" t="str">
        <f t="shared" si="1596"/>
        <v/>
      </c>
      <c r="AS2481" s="88" t="str">
        <f t="shared" si="1581"/>
        <v/>
      </c>
      <c r="AT2481" s="68" t="str">
        <f t="shared" si="1597"/>
        <v/>
      </c>
      <c r="AU2481" s="68" t="str">
        <f t="shared" si="1598"/>
        <v/>
      </c>
      <c r="AV2481" s="68" t="str">
        <f t="shared" si="1599"/>
        <v/>
      </c>
      <c r="AW2481" s="88" t="str">
        <f t="shared" si="1582"/>
        <v/>
      </c>
      <c r="AZ2481" s="88" t="str">
        <f t="shared" si="1583"/>
        <v/>
      </c>
      <c r="BA2481" s="68" t="str">
        <f t="shared" si="1584"/>
        <v/>
      </c>
      <c r="BB2481" s="68" t="str">
        <f t="shared" si="1585"/>
        <v/>
      </c>
      <c r="BC2481" s="68" t="str">
        <f t="shared" si="1586"/>
        <v/>
      </c>
      <c r="BD2481" s="69" t="str">
        <f t="shared" si="1587"/>
        <v/>
      </c>
      <c r="BE2481" s="69" t="str">
        <f t="shared" si="1600"/>
        <v/>
      </c>
      <c r="BT2481" s="138" t="str">
        <f t="shared" ca="1" si="1601"/>
        <v/>
      </c>
      <c r="BU2481" s="139" t="str">
        <f t="shared" ca="1" si="1602"/>
        <v/>
      </c>
      <c r="BW2481" s="138" t="str">
        <f t="shared" si="1603"/>
        <v/>
      </c>
      <c r="BX2481" s="104" t="str">
        <f t="shared" si="1604"/>
        <v/>
      </c>
      <c r="BY2481" s="139" t="str">
        <f t="shared" si="1605"/>
        <v/>
      </c>
      <c r="CA2481" s="138" t="str">
        <f t="shared" si="1606"/>
        <v/>
      </c>
      <c r="CB2481" s="104" t="str">
        <f t="shared" si="1607"/>
        <v/>
      </c>
      <c r="CC2481" s="139" t="str">
        <f t="shared" si="1608"/>
        <v/>
      </c>
      <c r="CE2481" s="162" t="str">
        <f t="shared" si="1609"/>
        <v/>
      </c>
      <c r="CF2481" s="163" t="str">
        <f t="shared" si="1610"/>
        <v/>
      </c>
      <c r="CG2481" s="164" t="str">
        <f t="shared" si="1611"/>
        <v/>
      </c>
      <c r="CI2481" s="162" t="str">
        <f t="shared" si="1612"/>
        <v/>
      </c>
      <c r="CJ2481" s="163" t="str">
        <f t="shared" si="1615"/>
        <v/>
      </c>
      <c r="CK2481" s="164" t="str">
        <f t="shared" si="1616"/>
        <v/>
      </c>
      <c r="CM2481" s="169" t="str">
        <f t="shared" si="1613"/>
        <v/>
      </c>
      <c r="CN2481" s="139" t="str">
        <f t="shared" si="1614"/>
        <v/>
      </c>
      <c r="CP2481" s="41" t="str">
        <f>IF($CM2481="", "", COUNTIF($CM$11:$CM$3035, "&lt;"&amp;$CM2481)+1+COUNTIF($CM$11:$CM2481, $CM2481)-1)</f>
        <v/>
      </c>
    </row>
    <row r="2482" spans="1:94" x14ac:dyDescent="0.25">
      <c r="A2482" s="40"/>
      <c r="B2482" s="82" t="str">
        <f>IF($I2482="", "", IFERROR(INDEX('Job Database'!$AE$11:$AE$3035, MATCH($I2482, 'Job Database'!$X$11:$X$3035, 0)), ""))</f>
        <v/>
      </c>
      <c r="C2482" s="69" t="str">
        <f>IF($I2482="", "", IF(COUNTIF('Job Database'!$X$11:$X$3035, $I2482)=0, $AC$5, $AC$4))</f>
        <v/>
      </c>
      <c r="D2482" s="40"/>
      <c r="E2482" s="85" t="str">
        <f>IF($I2482="", "", IF(IFERROR(INDEX('Job Database'!$M$11:$M$3035, MATCH($I2482, 'Job Database'!$X$11:$X$3035, 0)), "")="", "", IFERROR(INDEX('Job Database'!$M$11:$M$3035, MATCH($I2482, 'Job Database'!$X$11:$X$3035, 0)), "")))</f>
        <v/>
      </c>
      <c r="F2482" s="40"/>
      <c r="G2482" s="88" t="str">
        <f t="shared" si="1588"/>
        <v/>
      </c>
      <c r="H2482" s="40"/>
      <c r="I2482" s="24"/>
      <c r="J2482" s="34"/>
      <c r="K2482" s="106"/>
      <c r="L2482" s="79"/>
      <c r="M2482" s="34"/>
      <c r="N2482" s="79"/>
      <c r="O2482" s="31"/>
      <c r="P2482" s="53"/>
      <c r="Q2482" s="40"/>
      <c r="S2482" s="41" t="str">
        <f t="shared" si="1576"/>
        <v/>
      </c>
      <c r="T2482" s="41" t="str">
        <f t="shared" si="1577"/>
        <v/>
      </c>
      <c r="U2482" s="41" t="str">
        <f t="shared" si="1589"/>
        <v/>
      </c>
      <c r="W2482" s="74" t="str">
        <f>IF('Job Database'!$X2482="", "", 'Job Database'!$X2482)</f>
        <v/>
      </c>
      <c r="Y2482" s="41" t="str">
        <f>IF($W2482="", "", IF(COUNTIF($I$11:$I$3035, $W2482)&gt;0, "", MAX($Y$10:$Y2481)+1))</f>
        <v/>
      </c>
      <c r="Z2482" s="41">
        <v>2472</v>
      </c>
      <c r="AA2482" s="58" t="str">
        <f t="shared" si="1590"/>
        <v/>
      </c>
      <c r="AC2482" s="41" t="str">
        <f t="shared" si="1578"/>
        <v/>
      </c>
      <c r="AE2482" s="41" t="str">
        <f t="shared" si="1591"/>
        <v/>
      </c>
      <c r="AJ2482" s="154" t="str">
        <f t="shared" si="1592"/>
        <v/>
      </c>
      <c r="AL2482" s="120" t="str">
        <f t="shared" si="1593"/>
        <v/>
      </c>
      <c r="AM2482" s="104" t="str">
        <f t="shared" si="1594"/>
        <v/>
      </c>
      <c r="AN2482" s="104" t="str">
        <f t="shared" si="1595"/>
        <v/>
      </c>
      <c r="AO2482" s="104" t="str">
        <f t="shared" si="1579"/>
        <v/>
      </c>
      <c r="AP2482" s="104" t="str">
        <f t="shared" si="1580"/>
        <v/>
      </c>
      <c r="AQ2482" s="121" t="str">
        <f t="shared" si="1596"/>
        <v/>
      </c>
      <c r="AS2482" s="88" t="str">
        <f t="shared" si="1581"/>
        <v/>
      </c>
      <c r="AT2482" s="68" t="str">
        <f t="shared" si="1597"/>
        <v/>
      </c>
      <c r="AU2482" s="68" t="str">
        <f t="shared" si="1598"/>
        <v/>
      </c>
      <c r="AV2482" s="68" t="str">
        <f t="shared" si="1599"/>
        <v/>
      </c>
      <c r="AW2482" s="88" t="str">
        <f t="shared" si="1582"/>
        <v/>
      </c>
      <c r="AZ2482" s="88" t="str">
        <f t="shared" si="1583"/>
        <v/>
      </c>
      <c r="BA2482" s="68" t="str">
        <f t="shared" si="1584"/>
        <v/>
      </c>
      <c r="BB2482" s="68" t="str">
        <f t="shared" si="1585"/>
        <v/>
      </c>
      <c r="BC2482" s="68" t="str">
        <f t="shared" si="1586"/>
        <v/>
      </c>
      <c r="BD2482" s="69" t="str">
        <f t="shared" si="1587"/>
        <v/>
      </c>
      <c r="BE2482" s="69" t="str">
        <f t="shared" si="1600"/>
        <v/>
      </c>
      <c r="BT2482" s="138" t="str">
        <f t="shared" ca="1" si="1601"/>
        <v/>
      </c>
      <c r="BU2482" s="139" t="str">
        <f t="shared" ca="1" si="1602"/>
        <v/>
      </c>
      <c r="BW2482" s="138" t="str">
        <f t="shared" si="1603"/>
        <v/>
      </c>
      <c r="BX2482" s="104" t="str">
        <f t="shared" si="1604"/>
        <v/>
      </c>
      <c r="BY2482" s="139" t="str">
        <f t="shared" si="1605"/>
        <v/>
      </c>
      <c r="CA2482" s="138" t="str">
        <f t="shared" si="1606"/>
        <v/>
      </c>
      <c r="CB2482" s="104" t="str">
        <f t="shared" si="1607"/>
        <v/>
      </c>
      <c r="CC2482" s="139" t="str">
        <f t="shared" si="1608"/>
        <v/>
      </c>
      <c r="CE2482" s="162" t="str">
        <f t="shared" si="1609"/>
        <v/>
      </c>
      <c r="CF2482" s="163" t="str">
        <f t="shared" si="1610"/>
        <v/>
      </c>
      <c r="CG2482" s="164" t="str">
        <f t="shared" si="1611"/>
        <v/>
      </c>
      <c r="CI2482" s="162" t="str">
        <f t="shared" si="1612"/>
        <v/>
      </c>
      <c r="CJ2482" s="163" t="str">
        <f t="shared" si="1615"/>
        <v/>
      </c>
      <c r="CK2482" s="164" t="str">
        <f t="shared" si="1616"/>
        <v/>
      </c>
      <c r="CM2482" s="169" t="str">
        <f t="shared" si="1613"/>
        <v/>
      </c>
      <c r="CN2482" s="139" t="str">
        <f t="shared" si="1614"/>
        <v/>
      </c>
      <c r="CP2482" s="41" t="str">
        <f>IF($CM2482="", "", COUNTIF($CM$11:$CM$3035, "&lt;"&amp;$CM2482)+1+COUNTIF($CM$11:$CM2482, $CM2482)-1)</f>
        <v/>
      </c>
    </row>
    <row r="2483" spans="1:94" x14ac:dyDescent="0.25">
      <c r="A2483" s="40"/>
      <c r="B2483" s="82" t="str">
        <f>IF($I2483="", "", IFERROR(INDEX('Job Database'!$AE$11:$AE$3035, MATCH($I2483, 'Job Database'!$X$11:$X$3035, 0)), ""))</f>
        <v/>
      </c>
      <c r="C2483" s="69" t="str">
        <f>IF($I2483="", "", IF(COUNTIF('Job Database'!$X$11:$X$3035, $I2483)=0, $AC$5, $AC$4))</f>
        <v/>
      </c>
      <c r="D2483" s="40"/>
      <c r="E2483" s="85" t="str">
        <f>IF($I2483="", "", IF(IFERROR(INDEX('Job Database'!$M$11:$M$3035, MATCH($I2483, 'Job Database'!$X$11:$X$3035, 0)), "")="", "", IFERROR(INDEX('Job Database'!$M$11:$M$3035, MATCH($I2483, 'Job Database'!$X$11:$X$3035, 0)), "")))</f>
        <v/>
      </c>
      <c r="F2483" s="40"/>
      <c r="G2483" s="88" t="str">
        <f t="shared" si="1588"/>
        <v/>
      </c>
      <c r="H2483" s="40"/>
      <c r="I2483" s="24"/>
      <c r="J2483" s="34"/>
      <c r="K2483" s="106"/>
      <c r="L2483" s="79"/>
      <c r="M2483" s="34"/>
      <c r="N2483" s="79"/>
      <c r="O2483" s="31"/>
      <c r="P2483" s="53"/>
      <c r="Q2483" s="40"/>
      <c r="S2483" s="41" t="str">
        <f t="shared" si="1576"/>
        <v/>
      </c>
      <c r="T2483" s="41" t="str">
        <f t="shared" si="1577"/>
        <v/>
      </c>
      <c r="U2483" s="41" t="str">
        <f t="shared" si="1589"/>
        <v/>
      </c>
      <c r="W2483" s="74" t="str">
        <f>IF('Job Database'!$X2483="", "", 'Job Database'!$X2483)</f>
        <v/>
      </c>
      <c r="Y2483" s="41" t="str">
        <f>IF($W2483="", "", IF(COUNTIF($I$11:$I$3035, $W2483)&gt;0, "", MAX($Y$10:$Y2482)+1))</f>
        <v/>
      </c>
      <c r="Z2483" s="41">
        <v>2473</v>
      </c>
      <c r="AA2483" s="58" t="str">
        <f t="shared" si="1590"/>
        <v/>
      </c>
      <c r="AC2483" s="41" t="str">
        <f t="shared" si="1578"/>
        <v/>
      </c>
      <c r="AE2483" s="41" t="str">
        <f t="shared" si="1591"/>
        <v/>
      </c>
      <c r="AJ2483" s="154" t="str">
        <f t="shared" si="1592"/>
        <v/>
      </c>
      <c r="AL2483" s="120" t="str">
        <f t="shared" si="1593"/>
        <v/>
      </c>
      <c r="AM2483" s="104" t="str">
        <f t="shared" si="1594"/>
        <v/>
      </c>
      <c r="AN2483" s="104" t="str">
        <f t="shared" si="1595"/>
        <v/>
      </c>
      <c r="AO2483" s="104" t="str">
        <f t="shared" si="1579"/>
        <v/>
      </c>
      <c r="AP2483" s="104" t="str">
        <f t="shared" si="1580"/>
        <v/>
      </c>
      <c r="AQ2483" s="121" t="str">
        <f t="shared" si="1596"/>
        <v/>
      </c>
      <c r="AS2483" s="88" t="str">
        <f t="shared" si="1581"/>
        <v/>
      </c>
      <c r="AT2483" s="68" t="str">
        <f t="shared" si="1597"/>
        <v/>
      </c>
      <c r="AU2483" s="68" t="str">
        <f t="shared" si="1598"/>
        <v/>
      </c>
      <c r="AV2483" s="68" t="str">
        <f t="shared" si="1599"/>
        <v/>
      </c>
      <c r="AW2483" s="88" t="str">
        <f t="shared" si="1582"/>
        <v/>
      </c>
      <c r="AZ2483" s="88" t="str">
        <f t="shared" si="1583"/>
        <v/>
      </c>
      <c r="BA2483" s="68" t="str">
        <f t="shared" si="1584"/>
        <v/>
      </c>
      <c r="BB2483" s="68" t="str">
        <f t="shared" si="1585"/>
        <v/>
      </c>
      <c r="BC2483" s="68" t="str">
        <f t="shared" si="1586"/>
        <v/>
      </c>
      <c r="BD2483" s="69" t="str">
        <f t="shared" si="1587"/>
        <v/>
      </c>
      <c r="BE2483" s="69" t="str">
        <f t="shared" si="1600"/>
        <v/>
      </c>
      <c r="BT2483" s="138" t="str">
        <f t="shared" ca="1" si="1601"/>
        <v/>
      </c>
      <c r="BU2483" s="139" t="str">
        <f t="shared" ca="1" si="1602"/>
        <v/>
      </c>
      <c r="BW2483" s="138" t="str">
        <f t="shared" si="1603"/>
        <v/>
      </c>
      <c r="BX2483" s="104" t="str">
        <f t="shared" si="1604"/>
        <v/>
      </c>
      <c r="BY2483" s="139" t="str">
        <f t="shared" si="1605"/>
        <v/>
      </c>
      <c r="CA2483" s="138" t="str">
        <f t="shared" si="1606"/>
        <v/>
      </c>
      <c r="CB2483" s="104" t="str">
        <f t="shared" si="1607"/>
        <v/>
      </c>
      <c r="CC2483" s="139" t="str">
        <f t="shared" si="1608"/>
        <v/>
      </c>
      <c r="CE2483" s="162" t="str">
        <f t="shared" si="1609"/>
        <v/>
      </c>
      <c r="CF2483" s="163" t="str">
        <f t="shared" si="1610"/>
        <v/>
      </c>
      <c r="CG2483" s="164" t="str">
        <f t="shared" si="1611"/>
        <v/>
      </c>
      <c r="CI2483" s="162" t="str">
        <f t="shared" si="1612"/>
        <v/>
      </c>
      <c r="CJ2483" s="163" t="str">
        <f t="shared" si="1615"/>
        <v/>
      </c>
      <c r="CK2483" s="164" t="str">
        <f t="shared" si="1616"/>
        <v/>
      </c>
      <c r="CM2483" s="169" t="str">
        <f t="shared" si="1613"/>
        <v/>
      </c>
      <c r="CN2483" s="139" t="str">
        <f t="shared" si="1614"/>
        <v/>
      </c>
      <c r="CP2483" s="41" t="str">
        <f>IF($CM2483="", "", COUNTIF($CM$11:$CM$3035, "&lt;"&amp;$CM2483)+1+COUNTIF($CM$11:$CM2483, $CM2483)-1)</f>
        <v/>
      </c>
    </row>
    <row r="2484" spans="1:94" x14ac:dyDescent="0.25">
      <c r="A2484" s="40"/>
      <c r="B2484" s="82" t="str">
        <f>IF($I2484="", "", IFERROR(INDEX('Job Database'!$AE$11:$AE$3035, MATCH($I2484, 'Job Database'!$X$11:$X$3035, 0)), ""))</f>
        <v/>
      </c>
      <c r="C2484" s="69" t="str">
        <f>IF($I2484="", "", IF(COUNTIF('Job Database'!$X$11:$X$3035, $I2484)=0, $AC$5, $AC$4))</f>
        <v/>
      </c>
      <c r="D2484" s="40"/>
      <c r="E2484" s="85" t="str">
        <f>IF($I2484="", "", IF(IFERROR(INDEX('Job Database'!$M$11:$M$3035, MATCH($I2484, 'Job Database'!$X$11:$X$3035, 0)), "")="", "", IFERROR(INDEX('Job Database'!$M$11:$M$3035, MATCH($I2484, 'Job Database'!$X$11:$X$3035, 0)), "")))</f>
        <v/>
      </c>
      <c r="F2484" s="40"/>
      <c r="G2484" s="88" t="str">
        <f t="shared" si="1588"/>
        <v/>
      </c>
      <c r="H2484" s="40"/>
      <c r="I2484" s="24"/>
      <c r="J2484" s="34"/>
      <c r="K2484" s="106"/>
      <c r="L2484" s="79"/>
      <c r="M2484" s="34"/>
      <c r="N2484" s="79"/>
      <c r="O2484" s="31"/>
      <c r="P2484" s="53"/>
      <c r="Q2484" s="40"/>
      <c r="S2484" s="41" t="str">
        <f t="shared" si="1576"/>
        <v/>
      </c>
      <c r="T2484" s="41" t="str">
        <f t="shared" si="1577"/>
        <v/>
      </c>
      <c r="U2484" s="41" t="str">
        <f t="shared" si="1589"/>
        <v/>
      </c>
      <c r="W2484" s="74" t="str">
        <f>IF('Job Database'!$X2484="", "", 'Job Database'!$X2484)</f>
        <v/>
      </c>
      <c r="Y2484" s="41" t="str">
        <f>IF($W2484="", "", IF(COUNTIF($I$11:$I$3035, $W2484)&gt;0, "", MAX($Y$10:$Y2483)+1))</f>
        <v/>
      </c>
      <c r="Z2484" s="41">
        <v>2474</v>
      </c>
      <c r="AA2484" s="58" t="str">
        <f t="shared" si="1590"/>
        <v/>
      </c>
      <c r="AC2484" s="41" t="str">
        <f t="shared" si="1578"/>
        <v/>
      </c>
      <c r="AE2484" s="41" t="str">
        <f t="shared" si="1591"/>
        <v/>
      </c>
      <c r="AJ2484" s="154" t="str">
        <f t="shared" si="1592"/>
        <v/>
      </c>
      <c r="AL2484" s="120" t="str">
        <f t="shared" si="1593"/>
        <v/>
      </c>
      <c r="AM2484" s="104" t="str">
        <f t="shared" si="1594"/>
        <v/>
      </c>
      <c r="AN2484" s="104" t="str">
        <f t="shared" si="1595"/>
        <v/>
      </c>
      <c r="AO2484" s="104" t="str">
        <f t="shared" si="1579"/>
        <v/>
      </c>
      <c r="AP2484" s="104" t="str">
        <f t="shared" si="1580"/>
        <v/>
      </c>
      <c r="AQ2484" s="121" t="str">
        <f t="shared" si="1596"/>
        <v/>
      </c>
      <c r="AS2484" s="88" t="str">
        <f t="shared" si="1581"/>
        <v/>
      </c>
      <c r="AT2484" s="68" t="str">
        <f t="shared" si="1597"/>
        <v/>
      </c>
      <c r="AU2484" s="68" t="str">
        <f t="shared" si="1598"/>
        <v/>
      </c>
      <c r="AV2484" s="68" t="str">
        <f t="shared" si="1599"/>
        <v/>
      </c>
      <c r="AW2484" s="88" t="str">
        <f t="shared" si="1582"/>
        <v/>
      </c>
      <c r="AZ2484" s="88" t="str">
        <f t="shared" si="1583"/>
        <v/>
      </c>
      <c r="BA2484" s="68" t="str">
        <f t="shared" si="1584"/>
        <v/>
      </c>
      <c r="BB2484" s="68" t="str">
        <f t="shared" si="1585"/>
        <v/>
      </c>
      <c r="BC2484" s="68" t="str">
        <f t="shared" si="1586"/>
        <v/>
      </c>
      <c r="BD2484" s="69" t="str">
        <f t="shared" si="1587"/>
        <v/>
      </c>
      <c r="BE2484" s="69" t="str">
        <f t="shared" si="1600"/>
        <v/>
      </c>
      <c r="BT2484" s="138" t="str">
        <f t="shared" ca="1" si="1601"/>
        <v/>
      </c>
      <c r="BU2484" s="139" t="str">
        <f t="shared" ca="1" si="1602"/>
        <v/>
      </c>
      <c r="BW2484" s="138" t="str">
        <f t="shared" si="1603"/>
        <v/>
      </c>
      <c r="BX2484" s="104" t="str">
        <f t="shared" si="1604"/>
        <v/>
      </c>
      <c r="BY2484" s="139" t="str">
        <f t="shared" si="1605"/>
        <v/>
      </c>
      <c r="CA2484" s="138" t="str">
        <f t="shared" si="1606"/>
        <v/>
      </c>
      <c r="CB2484" s="104" t="str">
        <f t="shared" si="1607"/>
        <v/>
      </c>
      <c r="CC2484" s="139" t="str">
        <f t="shared" si="1608"/>
        <v/>
      </c>
      <c r="CE2484" s="162" t="str">
        <f t="shared" si="1609"/>
        <v/>
      </c>
      <c r="CF2484" s="163" t="str">
        <f t="shared" si="1610"/>
        <v/>
      </c>
      <c r="CG2484" s="164" t="str">
        <f t="shared" si="1611"/>
        <v/>
      </c>
      <c r="CI2484" s="162" t="str">
        <f t="shared" si="1612"/>
        <v/>
      </c>
      <c r="CJ2484" s="163" t="str">
        <f t="shared" si="1615"/>
        <v/>
      </c>
      <c r="CK2484" s="164" t="str">
        <f t="shared" si="1616"/>
        <v/>
      </c>
      <c r="CM2484" s="169" t="str">
        <f t="shared" si="1613"/>
        <v/>
      </c>
      <c r="CN2484" s="139" t="str">
        <f t="shared" si="1614"/>
        <v/>
      </c>
      <c r="CP2484" s="41" t="str">
        <f>IF($CM2484="", "", COUNTIF($CM$11:$CM$3035, "&lt;"&amp;$CM2484)+1+COUNTIF($CM$11:$CM2484, $CM2484)-1)</f>
        <v/>
      </c>
    </row>
    <row r="2485" spans="1:94" x14ac:dyDescent="0.25">
      <c r="A2485" s="40"/>
      <c r="B2485" s="82" t="str">
        <f>IF($I2485="", "", IFERROR(INDEX('Job Database'!$AE$11:$AE$3035, MATCH($I2485, 'Job Database'!$X$11:$X$3035, 0)), ""))</f>
        <v/>
      </c>
      <c r="C2485" s="69" t="str">
        <f>IF($I2485="", "", IF(COUNTIF('Job Database'!$X$11:$X$3035, $I2485)=0, $AC$5, $AC$4))</f>
        <v/>
      </c>
      <c r="D2485" s="40"/>
      <c r="E2485" s="85" t="str">
        <f>IF($I2485="", "", IF(IFERROR(INDEX('Job Database'!$M$11:$M$3035, MATCH($I2485, 'Job Database'!$X$11:$X$3035, 0)), "")="", "", IFERROR(INDEX('Job Database'!$M$11:$M$3035, MATCH($I2485, 'Job Database'!$X$11:$X$3035, 0)), "")))</f>
        <v/>
      </c>
      <c r="F2485" s="40"/>
      <c r="G2485" s="88" t="str">
        <f t="shared" si="1588"/>
        <v/>
      </c>
      <c r="H2485" s="40"/>
      <c r="I2485" s="24"/>
      <c r="J2485" s="34"/>
      <c r="K2485" s="106"/>
      <c r="L2485" s="79"/>
      <c r="M2485" s="34"/>
      <c r="N2485" s="79"/>
      <c r="O2485" s="31"/>
      <c r="P2485" s="53"/>
      <c r="Q2485" s="40"/>
      <c r="S2485" s="41" t="str">
        <f t="shared" si="1576"/>
        <v/>
      </c>
      <c r="T2485" s="41" t="str">
        <f t="shared" si="1577"/>
        <v/>
      </c>
      <c r="U2485" s="41" t="str">
        <f t="shared" si="1589"/>
        <v/>
      </c>
      <c r="W2485" s="74" t="str">
        <f>IF('Job Database'!$X2485="", "", 'Job Database'!$X2485)</f>
        <v/>
      </c>
      <c r="Y2485" s="41" t="str">
        <f>IF($W2485="", "", IF(COUNTIF($I$11:$I$3035, $W2485)&gt;0, "", MAX($Y$10:$Y2484)+1))</f>
        <v/>
      </c>
      <c r="Z2485" s="41">
        <v>2475</v>
      </c>
      <c r="AA2485" s="58" t="str">
        <f t="shared" si="1590"/>
        <v/>
      </c>
      <c r="AC2485" s="41" t="str">
        <f t="shared" si="1578"/>
        <v/>
      </c>
      <c r="AE2485" s="41" t="str">
        <f t="shared" si="1591"/>
        <v/>
      </c>
      <c r="AJ2485" s="154" t="str">
        <f t="shared" si="1592"/>
        <v/>
      </c>
      <c r="AL2485" s="120" t="str">
        <f t="shared" si="1593"/>
        <v/>
      </c>
      <c r="AM2485" s="104" t="str">
        <f t="shared" si="1594"/>
        <v/>
      </c>
      <c r="AN2485" s="104" t="str">
        <f t="shared" si="1595"/>
        <v/>
      </c>
      <c r="AO2485" s="104" t="str">
        <f t="shared" si="1579"/>
        <v/>
      </c>
      <c r="AP2485" s="104" t="str">
        <f t="shared" si="1580"/>
        <v/>
      </c>
      <c r="AQ2485" s="121" t="str">
        <f t="shared" si="1596"/>
        <v/>
      </c>
      <c r="AS2485" s="88" t="str">
        <f t="shared" si="1581"/>
        <v/>
      </c>
      <c r="AT2485" s="68" t="str">
        <f t="shared" si="1597"/>
        <v/>
      </c>
      <c r="AU2485" s="68" t="str">
        <f t="shared" si="1598"/>
        <v/>
      </c>
      <c r="AV2485" s="68" t="str">
        <f t="shared" si="1599"/>
        <v/>
      </c>
      <c r="AW2485" s="88" t="str">
        <f t="shared" si="1582"/>
        <v/>
      </c>
      <c r="AZ2485" s="88" t="str">
        <f t="shared" si="1583"/>
        <v/>
      </c>
      <c r="BA2485" s="68" t="str">
        <f t="shared" si="1584"/>
        <v/>
      </c>
      <c r="BB2485" s="68" t="str">
        <f t="shared" si="1585"/>
        <v/>
      </c>
      <c r="BC2485" s="68" t="str">
        <f t="shared" si="1586"/>
        <v/>
      </c>
      <c r="BD2485" s="69" t="str">
        <f t="shared" si="1587"/>
        <v/>
      </c>
      <c r="BE2485" s="69" t="str">
        <f t="shared" si="1600"/>
        <v/>
      </c>
      <c r="BT2485" s="138" t="str">
        <f t="shared" ca="1" si="1601"/>
        <v/>
      </c>
      <c r="BU2485" s="139" t="str">
        <f t="shared" ca="1" si="1602"/>
        <v/>
      </c>
      <c r="BW2485" s="138" t="str">
        <f t="shared" si="1603"/>
        <v/>
      </c>
      <c r="BX2485" s="104" t="str">
        <f t="shared" si="1604"/>
        <v/>
      </c>
      <c r="BY2485" s="139" t="str">
        <f t="shared" si="1605"/>
        <v/>
      </c>
      <c r="CA2485" s="138" t="str">
        <f t="shared" si="1606"/>
        <v/>
      </c>
      <c r="CB2485" s="104" t="str">
        <f t="shared" si="1607"/>
        <v/>
      </c>
      <c r="CC2485" s="139" t="str">
        <f t="shared" si="1608"/>
        <v/>
      </c>
      <c r="CE2485" s="162" t="str">
        <f t="shared" si="1609"/>
        <v/>
      </c>
      <c r="CF2485" s="163" t="str">
        <f t="shared" si="1610"/>
        <v/>
      </c>
      <c r="CG2485" s="164" t="str">
        <f t="shared" si="1611"/>
        <v/>
      </c>
      <c r="CI2485" s="162" t="str">
        <f t="shared" si="1612"/>
        <v/>
      </c>
      <c r="CJ2485" s="163" t="str">
        <f t="shared" si="1615"/>
        <v/>
      </c>
      <c r="CK2485" s="164" t="str">
        <f t="shared" si="1616"/>
        <v/>
      </c>
      <c r="CM2485" s="169" t="str">
        <f t="shared" si="1613"/>
        <v/>
      </c>
      <c r="CN2485" s="139" t="str">
        <f t="shared" si="1614"/>
        <v/>
      </c>
      <c r="CP2485" s="41" t="str">
        <f>IF($CM2485="", "", COUNTIF($CM$11:$CM$3035, "&lt;"&amp;$CM2485)+1+COUNTIF($CM$11:$CM2485, $CM2485)-1)</f>
        <v/>
      </c>
    </row>
    <row r="2486" spans="1:94" x14ac:dyDescent="0.25">
      <c r="A2486" s="40"/>
      <c r="B2486" s="82" t="str">
        <f>IF($I2486="", "", IFERROR(INDEX('Job Database'!$AE$11:$AE$3035, MATCH($I2486, 'Job Database'!$X$11:$X$3035, 0)), ""))</f>
        <v/>
      </c>
      <c r="C2486" s="69" t="str">
        <f>IF($I2486="", "", IF(COUNTIF('Job Database'!$X$11:$X$3035, $I2486)=0, $AC$5, $AC$4))</f>
        <v/>
      </c>
      <c r="D2486" s="40"/>
      <c r="E2486" s="85" t="str">
        <f>IF($I2486="", "", IF(IFERROR(INDEX('Job Database'!$M$11:$M$3035, MATCH($I2486, 'Job Database'!$X$11:$X$3035, 0)), "")="", "", IFERROR(INDEX('Job Database'!$M$11:$M$3035, MATCH($I2486, 'Job Database'!$X$11:$X$3035, 0)), "")))</f>
        <v/>
      </c>
      <c r="F2486" s="40"/>
      <c r="G2486" s="88" t="str">
        <f t="shared" si="1588"/>
        <v/>
      </c>
      <c r="H2486" s="40"/>
      <c r="I2486" s="24"/>
      <c r="J2486" s="34"/>
      <c r="K2486" s="106"/>
      <c r="L2486" s="79"/>
      <c r="M2486" s="34"/>
      <c r="N2486" s="79"/>
      <c r="O2486" s="31"/>
      <c r="P2486" s="53"/>
      <c r="Q2486" s="40"/>
      <c r="S2486" s="41" t="str">
        <f t="shared" si="1576"/>
        <v/>
      </c>
      <c r="T2486" s="41" t="str">
        <f t="shared" si="1577"/>
        <v/>
      </c>
      <c r="U2486" s="41" t="str">
        <f t="shared" si="1589"/>
        <v/>
      </c>
      <c r="W2486" s="74" t="str">
        <f>IF('Job Database'!$X2486="", "", 'Job Database'!$X2486)</f>
        <v/>
      </c>
      <c r="Y2486" s="41" t="str">
        <f>IF($W2486="", "", IF(COUNTIF($I$11:$I$3035, $W2486)&gt;0, "", MAX($Y$10:$Y2485)+1))</f>
        <v/>
      </c>
      <c r="Z2486" s="41">
        <v>2476</v>
      </c>
      <c r="AA2486" s="58" t="str">
        <f t="shared" si="1590"/>
        <v/>
      </c>
      <c r="AC2486" s="41" t="str">
        <f t="shared" si="1578"/>
        <v/>
      </c>
      <c r="AE2486" s="41" t="str">
        <f t="shared" si="1591"/>
        <v/>
      </c>
      <c r="AJ2486" s="154" t="str">
        <f t="shared" si="1592"/>
        <v/>
      </c>
      <c r="AL2486" s="120" t="str">
        <f t="shared" si="1593"/>
        <v/>
      </c>
      <c r="AM2486" s="104" t="str">
        <f t="shared" si="1594"/>
        <v/>
      </c>
      <c r="AN2486" s="104" t="str">
        <f t="shared" si="1595"/>
        <v/>
      </c>
      <c r="AO2486" s="104" t="str">
        <f t="shared" si="1579"/>
        <v/>
      </c>
      <c r="AP2486" s="104" t="str">
        <f t="shared" si="1580"/>
        <v/>
      </c>
      <c r="AQ2486" s="121" t="str">
        <f t="shared" si="1596"/>
        <v/>
      </c>
      <c r="AS2486" s="88" t="str">
        <f t="shared" si="1581"/>
        <v/>
      </c>
      <c r="AT2486" s="68" t="str">
        <f t="shared" si="1597"/>
        <v/>
      </c>
      <c r="AU2486" s="68" t="str">
        <f t="shared" si="1598"/>
        <v/>
      </c>
      <c r="AV2486" s="68" t="str">
        <f t="shared" si="1599"/>
        <v/>
      </c>
      <c r="AW2486" s="88" t="str">
        <f t="shared" si="1582"/>
        <v/>
      </c>
      <c r="AZ2486" s="88" t="str">
        <f t="shared" si="1583"/>
        <v/>
      </c>
      <c r="BA2486" s="68" t="str">
        <f t="shared" si="1584"/>
        <v/>
      </c>
      <c r="BB2486" s="68" t="str">
        <f t="shared" si="1585"/>
        <v/>
      </c>
      <c r="BC2486" s="68" t="str">
        <f t="shared" si="1586"/>
        <v/>
      </c>
      <c r="BD2486" s="69" t="str">
        <f t="shared" si="1587"/>
        <v/>
      </c>
      <c r="BE2486" s="69" t="str">
        <f t="shared" si="1600"/>
        <v/>
      </c>
      <c r="BT2486" s="138" t="str">
        <f t="shared" ca="1" si="1601"/>
        <v/>
      </c>
      <c r="BU2486" s="139" t="str">
        <f t="shared" ca="1" si="1602"/>
        <v/>
      </c>
      <c r="BW2486" s="138" t="str">
        <f t="shared" si="1603"/>
        <v/>
      </c>
      <c r="BX2486" s="104" t="str">
        <f t="shared" si="1604"/>
        <v/>
      </c>
      <c r="BY2486" s="139" t="str">
        <f t="shared" si="1605"/>
        <v/>
      </c>
      <c r="CA2486" s="138" t="str">
        <f t="shared" si="1606"/>
        <v/>
      </c>
      <c r="CB2486" s="104" t="str">
        <f t="shared" si="1607"/>
        <v/>
      </c>
      <c r="CC2486" s="139" t="str">
        <f t="shared" si="1608"/>
        <v/>
      </c>
      <c r="CE2486" s="162" t="str">
        <f t="shared" si="1609"/>
        <v/>
      </c>
      <c r="CF2486" s="163" t="str">
        <f t="shared" si="1610"/>
        <v/>
      </c>
      <c r="CG2486" s="164" t="str">
        <f t="shared" si="1611"/>
        <v/>
      </c>
      <c r="CI2486" s="162" t="str">
        <f t="shared" si="1612"/>
        <v/>
      </c>
      <c r="CJ2486" s="163" t="str">
        <f t="shared" si="1615"/>
        <v/>
      </c>
      <c r="CK2486" s="164" t="str">
        <f t="shared" si="1616"/>
        <v/>
      </c>
      <c r="CM2486" s="169" t="str">
        <f t="shared" si="1613"/>
        <v/>
      </c>
      <c r="CN2486" s="139" t="str">
        <f t="shared" si="1614"/>
        <v/>
      </c>
      <c r="CP2486" s="41" t="str">
        <f>IF($CM2486="", "", COUNTIF($CM$11:$CM$3035, "&lt;"&amp;$CM2486)+1+COUNTIF($CM$11:$CM2486, $CM2486)-1)</f>
        <v/>
      </c>
    </row>
    <row r="2487" spans="1:94" x14ac:dyDescent="0.25">
      <c r="A2487" s="40"/>
      <c r="B2487" s="82" t="str">
        <f>IF($I2487="", "", IFERROR(INDEX('Job Database'!$AE$11:$AE$3035, MATCH($I2487, 'Job Database'!$X$11:$X$3035, 0)), ""))</f>
        <v/>
      </c>
      <c r="C2487" s="69" t="str">
        <f>IF($I2487="", "", IF(COUNTIF('Job Database'!$X$11:$X$3035, $I2487)=0, $AC$5, $AC$4))</f>
        <v/>
      </c>
      <c r="D2487" s="40"/>
      <c r="E2487" s="85" t="str">
        <f>IF($I2487="", "", IF(IFERROR(INDEX('Job Database'!$M$11:$M$3035, MATCH($I2487, 'Job Database'!$X$11:$X$3035, 0)), "")="", "", IFERROR(INDEX('Job Database'!$M$11:$M$3035, MATCH($I2487, 'Job Database'!$X$11:$X$3035, 0)), "")))</f>
        <v/>
      </c>
      <c r="F2487" s="40"/>
      <c r="G2487" s="88" t="str">
        <f t="shared" si="1588"/>
        <v/>
      </c>
      <c r="H2487" s="40"/>
      <c r="I2487" s="24"/>
      <c r="J2487" s="34"/>
      <c r="K2487" s="106"/>
      <c r="L2487" s="79"/>
      <c r="M2487" s="34"/>
      <c r="N2487" s="79"/>
      <c r="O2487" s="31"/>
      <c r="P2487" s="53"/>
      <c r="Q2487" s="40"/>
      <c r="S2487" s="41" t="str">
        <f t="shared" si="1576"/>
        <v/>
      </c>
      <c r="T2487" s="41" t="str">
        <f t="shared" si="1577"/>
        <v/>
      </c>
      <c r="U2487" s="41" t="str">
        <f t="shared" si="1589"/>
        <v/>
      </c>
      <c r="W2487" s="74" t="str">
        <f>IF('Job Database'!$X2487="", "", 'Job Database'!$X2487)</f>
        <v/>
      </c>
      <c r="Y2487" s="41" t="str">
        <f>IF($W2487="", "", IF(COUNTIF($I$11:$I$3035, $W2487)&gt;0, "", MAX($Y$10:$Y2486)+1))</f>
        <v/>
      </c>
      <c r="Z2487" s="41">
        <v>2477</v>
      </c>
      <c r="AA2487" s="58" t="str">
        <f t="shared" si="1590"/>
        <v/>
      </c>
      <c r="AC2487" s="41" t="str">
        <f t="shared" si="1578"/>
        <v/>
      </c>
      <c r="AE2487" s="41" t="str">
        <f t="shared" si="1591"/>
        <v/>
      </c>
      <c r="AJ2487" s="154" t="str">
        <f t="shared" si="1592"/>
        <v/>
      </c>
      <c r="AL2487" s="120" t="str">
        <f t="shared" si="1593"/>
        <v/>
      </c>
      <c r="AM2487" s="104" t="str">
        <f t="shared" si="1594"/>
        <v/>
      </c>
      <c r="AN2487" s="104" t="str">
        <f t="shared" si="1595"/>
        <v/>
      </c>
      <c r="AO2487" s="104" t="str">
        <f t="shared" si="1579"/>
        <v/>
      </c>
      <c r="AP2487" s="104" t="str">
        <f t="shared" si="1580"/>
        <v/>
      </c>
      <c r="AQ2487" s="121" t="str">
        <f t="shared" si="1596"/>
        <v/>
      </c>
      <c r="AS2487" s="88" t="str">
        <f t="shared" si="1581"/>
        <v/>
      </c>
      <c r="AT2487" s="68" t="str">
        <f t="shared" si="1597"/>
        <v/>
      </c>
      <c r="AU2487" s="68" t="str">
        <f t="shared" si="1598"/>
        <v/>
      </c>
      <c r="AV2487" s="68" t="str">
        <f t="shared" si="1599"/>
        <v/>
      </c>
      <c r="AW2487" s="88" t="str">
        <f t="shared" si="1582"/>
        <v/>
      </c>
      <c r="AZ2487" s="88" t="str">
        <f t="shared" si="1583"/>
        <v/>
      </c>
      <c r="BA2487" s="68" t="str">
        <f t="shared" si="1584"/>
        <v/>
      </c>
      <c r="BB2487" s="68" t="str">
        <f t="shared" si="1585"/>
        <v/>
      </c>
      <c r="BC2487" s="68" t="str">
        <f t="shared" si="1586"/>
        <v/>
      </c>
      <c r="BD2487" s="69" t="str">
        <f t="shared" si="1587"/>
        <v/>
      </c>
      <c r="BE2487" s="69" t="str">
        <f t="shared" si="1600"/>
        <v/>
      </c>
      <c r="BT2487" s="138" t="str">
        <f t="shared" ca="1" si="1601"/>
        <v/>
      </c>
      <c r="BU2487" s="139" t="str">
        <f t="shared" ca="1" si="1602"/>
        <v/>
      </c>
      <c r="BW2487" s="138" t="str">
        <f t="shared" si="1603"/>
        <v/>
      </c>
      <c r="BX2487" s="104" t="str">
        <f t="shared" si="1604"/>
        <v/>
      </c>
      <c r="BY2487" s="139" t="str">
        <f t="shared" si="1605"/>
        <v/>
      </c>
      <c r="CA2487" s="138" t="str">
        <f t="shared" si="1606"/>
        <v/>
      </c>
      <c r="CB2487" s="104" t="str">
        <f t="shared" si="1607"/>
        <v/>
      </c>
      <c r="CC2487" s="139" t="str">
        <f t="shared" si="1608"/>
        <v/>
      </c>
      <c r="CE2487" s="162" t="str">
        <f t="shared" si="1609"/>
        <v/>
      </c>
      <c r="CF2487" s="163" t="str">
        <f t="shared" si="1610"/>
        <v/>
      </c>
      <c r="CG2487" s="164" t="str">
        <f t="shared" si="1611"/>
        <v/>
      </c>
      <c r="CI2487" s="162" t="str">
        <f t="shared" si="1612"/>
        <v/>
      </c>
      <c r="CJ2487" s="163" t="str">
        <f t="shared" si="1615"/>
        <v/>
      </c>
      <c r="CK2487" s="164" t="str">
        <f t="shared" si="1616"/>
        <v/>
      </c>
      <c r="CM2487" s="169" t="str">
        <f t="shared" si="1613"/>
        <v/>
      </c>
      <c r="CN2487" s="139" t="str">
        <f t="shared" si="1614"/>
        <v/>
      </c>
      <c r="CP2487" s="41" t="str">
        <f>IF($CM2487="", "", COUNTIF($CM$11:$CM$3035, "&lt;"&amp;$CM2487)+1+COUNTIF($CM$11:$CM2487, $CM2487)-1)</f>
        <v/>
      </c>
    </row>
    <row r="2488" spans="1:94" x14ac:dyDescent="0.25">
      <c r="A2488" s="40"/>
      <c r="B2488" s="82" t="str">
        <f>IF($I2488="", "", IFERROR(INDEX('Job Database'!$AE$11:$AE$3035, MATCH($I2488, 'Job Database'!$X$11:$X$3035, 0)), ""))</f>
        <v/>
      </c>
      <c r="C2488" s="69" t="str">
        <f>IF($I2488="", "", IF(COUNTIF('Job Database'!$X$11:$X$3035, $I2488)=0, $AC$5, $AC$4))</f>
        <v/>
      </c>
      <c r="D2488" s="40"/>
      <c r="E2488" s="85" t="str">
        <f>IF($I2488="", "", IF(IFERROR(INDEX('Job Database'!$M$11:$M$3035, MATCH($I2488, 'Job Database'!$X$11:$X$3035, 0)), "")="", "", IFERROR(INDEX('Job Database'!$M$11:$M$3035, MATCH($I2488, 'Job Database'!$X$11:$X$3035, 0)), "")))</f>
        <v/>
      </c>
      <c r="F2488" s="40"/>
      <c r="G2488" s="88" t="str">
        <f t="shared" si="1588"/>
        <v/>
      </c>
      <c r="H2488" s="40"/>
      <c r="I2488" s="24"/>
      <c r="J2488" s="34"/>
      <c r="K2488" s="106"/>
      <c r="L2488" s="79"/>
      <c r="M2488" s="34"/>
      <c r="N2488" s="79"/>
      <c r="O2488" s="31"/>
      <c r="P2488" s="53"/>
      <c r="Q2488" s="40"/>
      <c r="S2488" s="41" t="str">
        <f t="shared" si="1576"/>
        <v/>
      </c>
      <c r="T2488" s="41" t="str">
        <f t="shared" si="1577"/>
        <v/>
      </c>
      <c r="U2488" s="41" t="str">
        <f t="shared" si="1589"/>
        <v/>
      </c>
      <c r="W2488" s="74" t="str">
        <f>IF('Job Database'!$X2488="", "", 'Job Database'!$X2488)</f>
        <v/>
      </c>
      <c r="Y2488" s="41" t="str">
        <f>IF($W2488="", "", IF(COUNTIF($I$11:$I$3035, $W2488)&gt;0, "", MAX($Y$10:$Y2487)+1))</f>
        <v/>
      </c>
      <c r="Z2488" s="41">
        <v>2478</v>
      </c>
      <c r="AA2488" s="58" t="str">
        <f t="shared" si="1590"/>
        <v/>
      </c>
      <c r="AC2488" s="41" t="str">
        <f t="shared" si="1578"/>
        <v/>
      </c>
      <c r="AE2488" s="41" t="str">
        <f t="shared" si="1591"/>
        <v/>
      </c>
      <c r="AJ2488" s="154" t="str">
        <f t="shared" si="1592"/>
        <v/>
      </c>
      <c r="AL2488" s="120" t="str">
        <f t="shared" si="1593"/>
        <v/>
      </c>
      <c r="AM2488" s="104" t="str">
        <f t="shared" si="1594"/>
        <v/>
      </c>
      <c r="AN2488" s="104" t="str">
        <f t="shared" si="1595"/>
        <v/>
      </c>
      <c r="AO2488" s="104" t="str">
        <f t="shared" si="1579"/>
        <v/>
      </c>
      <c r="AP2488" s="104" t="str">
        <f t="shared" si="1580"/>
        <v/>
      </c>
      <c r="AQ2488" s="121" t="str">
        <f t="shared" si="1596"/>
        <v/>
      </c>
      <c r="AS2488" s="88" t="str">
        <f t="shared" si="1581"/>
        <v/>
      </c>
      <c r="AT2488" s="68" t="str">
        <f t="shared" si="1597"/>
        <v/>
      </c>
      <c r="AU2488" s="68" t="str">
        <f t="shared" si="1598"/>
        <v/>
      </c>
      <c r="AV2488" s="68" t="str">
        <f t="shared" si="1599"/>
        <v/>
      </c>
      <c r="AW2488" s="88" t="str">
        <f t="shared" si="1582"/>
        <v/>
      </c>
      <c r="AZ2488" s="88" t="str">
        <f t="shared" si="1583"/>
        <v/>
      </c>
      <c r="BA2488" s="68" t="str">
        <f t="shared" si="1584"/>
        <v/>
      </c>
      <c r="BB2488" s="68" t="str">
        <f t="shared" si="1585"/>
        <v/>
      </c>
      <c r="BC2488" s="68" t="str">
        <f t="shared" si="1586"/>
        <v/>
      </c>
      <c r="BD2488" s="69" t="str">
        <f t="shared" si="1587"/>
        <v/>
      </c>
      <c r="BE2488" s="69" t="str">
        <f t="shared" si="1600"/>
        <v/>
      </c>
      <c r="BT2488" s="138" t="str">
        <f t="shared" ca="1" si="1601"/>
        <v/>
      </c>
      <c r="BU2488" s="139" t="str">
        <f t="shared" ca="1" si="1602"/>
        <v/>
      </c>
      <c r="BW2488" s="138" t="str">
        <f t="shared" si="1603"/>
        <v/>
      </c>
      <c r="BX2488" s="104" t="str">
        <f t="shared" si="1604"/>
        <v/>
      </c>
      <c r="BY2488" s="139" t="str">
        <f t="shared" si="1605"/>
        <v/>
      </c>
      <c r="CA2488" s="138" t="str">
        <f t="shared" si="1606"/>
        <v/>
      </c>
      <c r="CB2488" s="104" t="str">
        <f t="shared" si="1607"/>
        <v/>
      </c>
      <c r="CC2488" s="139" t="str">
        <f t="shared" si="1608"/>
        <v/>
      </c>
      <c r="CE2488" s="162" t="str">
        <f t="shared" si="1609"/>
        <v/>
      </c>
      <c r="CF2488" s="163" t="str">
        <f t="shared" si="1610"/>
        <v/>
      </c>
      <c r="CG2488" s="164" t="str">
        <f t="shared" si="1611"/>
        <v/>
      </c>
      <c r="CI2488" s="162" t="str">
        <f t="shared" si="1612"/>
        <v/>
      </c>
      <c r="CJ2488" s="163" t="str">
        <f t="shared" si="1615"/>
        <v/>
      </c>
      <c r="CK2488" s="164" t="str">
        <f t="shared" si="1616"/>
        <v/>
      </c>
      <c r="CM2488" s="169" t="str">
        <f t="shared" si="1613"/>
        <v/>
      </c>
      <c r="CN2488" s="139" t="str">
        <f t="shared" si="1614"/>
        <v/>
      </c>
      <c r="CP2488" s="41" t="str">
        <f>IF($CM2488="", "", COUNTIF($CM$11:$CM$3035, "&lt;"&amp;$CM2488)+1+COUNTIF($CM$11:$CM2488, $CM2488)-1)</f>
        <v/>
      </c>
    </row>
    <row r="2489" spans="1:94" x14ac:dyDescent="0.25">
      <c r="A2489" s="40"/>
      <c r="B2489" s="82" t="str">
        <f>IF($I2489="", "", IFERROR(INDEX('Job Database'!$AE$11:$AE$3035, MATCH($I2489, 'Job Database'!$X$11:$X$3035, 0)), ""))</f>
        <v/>
      </c>
      <c r="C2489" s="69" t="str">
        <f>IF($I2489="", "", IF(COUNTIF('Job Database'!$X$11:$X$3035, $I2489)=0, $AC$5, $AC$4))</f>
        <v/>
      </c>
      <c r="D2489" s="40"/>
      <c r="E2489" s="85" t="str">
        <f>IF($I2489="", "", IF(IFERROR(INDEX('Job Database'!$M$11:$M$3035, MATCH($I2489, 'Job Database'!$X$11:$X$3035, 0)), "")="", "", IFERROR(INDEX('Job Database'!$M$11:$M$3035, MATCH($I2489, 'Job Database'!$X$11:$X$3035, 0)), "")))</f>
        <v/>
      </c>
      <c r="F2489" s="40"/>
      <c r="G2489" s="88" t="str">
        <f t="shared" si="1588"/>
        <v/>
      </c>
      <c r="H2489" s="40"/>
      <c r="I2489" s="24"/>
      <c r="J2489" s="34"/>
      <c r="K2489" s="106"/>
      <c r="L2489" s="79"/>
      <c r="M2489" s="34"/>
      <c r="N2489" s="79"/>
      <c r="O2489" s="31"/>
      <c r="P2489" s="53"/>
      <c r="Q2489" s="40"/>
      <c r="S2489" s="41" t="str">
        <f t="shared" si="1576"/>
        <v/>
      </c>
      <c r="T2489" s="41" t="str">
        <f t="shared" si="1577"/>
        <v/>
      </c>
      <c r="U2489" s="41" t="str">
        <f t="shared" si="1589"/>
        <v/>
      </c>
      <c r="W2489" s="74" t="str">
        <f>IF('Job Database'!$X2489="", "", 'Job Database'!$X2489)</f>
        <v/>
      </c>
      <c r="Y2489" s="41" t="str">
        <f>IF($W2489="", "", IF(COUNTIF($I$11:$I$3035, $W2489)&gt;0, "", MAX($Y$10:$Y2488)+1))</f>
        <v/>
      </c>
      <c r="Z2489" s="41">
        <v>2479</v>
      </c>
      <c r="AA2489" s="58" t="str">
        <f t="shared" si="1590"/>
        <v/>
      </c>
      <c r="AC2489" s="41" t="str">
        <f t="shared" si="1578"/>
        <v/>
      </c>
      <c r="AE2489" s="41" t="str">
        <f t="shared" si="1591"/>
        <v/>
      </c>
      <c r="AJ2489" s="154" t="str">
        <f t="shared" si="1592"/>
        <v/>
      </c>
      <c r="AL2489" s="120" t="str">
        <f t="shared" si="1593"/>
        <v/>
      </c>
      <c r="AM2489" s="104" t="str">
        <f t="shared" si="1594"/>
        <v/>
      </c>
      <c r="AN2489" s="104" t="str">
        <f t="shared" si="1595"/>
        <v/>
      </c>
      <c r="AO2489" s="104" t="str">
        <f t="shared" si="1579"/>
        <v/>
      </c>
      <c r="AP2489" s="104" t="str">
        <f t="shared" si="1580"/>
        <v/>
      </c>
      <c r="AQ2489" s="121" t="str">
        <f t="shared" si="1596"/>
        <v/>
      </c>
      <c r="AS2489" s="88" t="str">
        <f t="shared" si="1581"/>
        <v/>
      </c>
      <c r="AT2489" s="68" t="str">
        <f t="shared" si="1597"/>
        <v/>
      </c>
      <c r="AU2489" s="68" t="str">
        <f t="shared" si="1598"/>
        <v/>
      </c>
      <c r="AV2489" s="68" t="str">
        <f t="shared" si="1599"/>
        <v/>
      </c>
      <c r="AW2489" s="88" t="str">
        <f t="shared" si="1582"/>
        <v/>
      </c>
      <c r="AZ2489" s="88" t="str">
        <f t="shared" si="1583"/>
        <v/>
      </c>
      <c r="BA2489" s="68" t="str">
        <f t="shared" si="1584"/>
        <v/>
      </c>
      <c r="BB2489" s="68" t="str">
        <f t="shared" si="1585"/>
        <v/>
      </c>
      <c r="BC2489" s="68" t="str">
        <f t="shared" si="1586"/>
        <v/>
      </c>
      <c r="BD2489" s="69" t="str">
        <f t="shared" si="1587"/>
        <v/>
      </c>
      <c r="BE2489" s="69" t="str">
        <f t="shared" si="1600"/>
        <v/>
      </c>
      <c r="BT2489" s="138" t="str">
        <f t="shared" ca="1" si="1601"/>
        <v/>
      </c>
      <c r="BU2489" s="139" t="str">
        <f t="shared" ca="1" si="1602"/>
        <v/>
      </c>
      <c r="BW2489" s="138" t="str">
        <f t="shared" si="1603"/>
        <v/>
      </c>
      <c r="BX2489" s="104" t="str">
        <f t="shared" si="1604"/>
        <v/>
      </c>
      <c r="BY2489" s="139" t="str">
        <f t="shared" si="1605"/>
        <v/>
      </c>
      <c r="CA2489" s="138" t="str">
        <f t="shared" si="1606"/>
        <v/>
      </c>
      <c r="CB2489" s="104" t="str">
        <f t="shared" si="1607"/>
        <v/>
      </c>
      <c r="CC2489" s="139" t="str">
        <f t="shared" si="1608"/>
        <v/>
      </c>
      <c r="CE2489" s="162" t="str">
        <f t="shared" si="1609"/>
        <v/>
      </c>
      <c r="CF2489" s="163" t="str">
        <f t="shared" si="1610"/>
        <v/>
      </c>
      <c r="CG2489" s="164" t="str">
        <f t="shared" si="1611"/>
        <v/>
      </c>
      <c r="CI2489" s="162" t="str">
        <f t="shared" si="1612"/>
        <v/>
      </c>
      <c r="CJ2489" s="163" t="str">
        <f t="shared" si="1615"/>
        <v/>
      </c>
      <c r="CK2489" s="164" t="str">
        <f t="shared" si="1616"/>
        <v/>
      </c>
      <c r="CM2489" s="169" t="str">
        <f t="shared" si="1613"/>
        <v/>
      </c>
      <c r="CN2489" s="139" t="str">
        <f t="shared" si="1614"/>
        <v/>
      </c>
      <c r="CP2489" s="41" t="str">
        <f>IF($CM2489="", "", COUNTIF($CM$11:$CM$3035, "&lt;"&amp;$CM2489)+1+COUNTIF($CM$11:$CM2489, $CM2489)-1)</f>
        <v/>
      </c>
    </row>
    <row r="2490" spans="1:94" x14ac:dyDescent="0.25">
      <c r="A2490" s="40"/>
      <c r="B2490" s="82" t="str">
        <f>IF($I2490="", "", IFERROR(INDEX('Job Database'!$AE$11:$AE$3035, MATCH($I2490, 'Job Database'!$X$11:$X$3035, 0)), ""))</f>
        <v/>
      </c>
      <c r="C2490" s="69" t="str">
        <f>IF($I2490="", "", IF(COUNTIF('Job Database'!$X$11:$X$3035, $I2490)=0, $AC$5, $AC$4))</f>
        <v/>
      </c>
      <c r="D2490" s="40"/>
      <c r="E2490" s="85" t="str">
        <f>IF($I2490="", "", IF(IFERROR(INDEX('Job Database'!$M$11:$M$3035, MATCH($I2490, 'Job Database'!$X$11:$X$3035, 0)), "")="", "", IFERROR(INDEX('Job Database'!$M$11:$M$3035, MATCH($I2490, 'Job Database'!$X$11:$X$3035, 0)), "")))</f>
        <v/>
      </c>
      <c r="F2490" s="40"/>
      <c r="G2490" s="88" t="str">
        <f t="shared" si="1588"/>
        <v/>
      </c>
      <c r="H2490" s="40"/>
      <c r="I2490" s="24"/>
      <c r="J2490" s="34"/>
      <c r="K2490" s="106"/>
      <c r="L2490" s="79"/>
      <c r="M2490" s="34"/>
      <c r="N2490" s="79"/>
      <c r="O2490" s="31"/>
      <c r="P2490" s="53"/>
      <c r="Q2490" s="40"/>
      <c r="S2490" s="41" t="str">
        <f t="shared" si="1576"/>
        <v/>
      </c>
      <c r="T2490" s="41" t="str">
        <f t="shared" si="1577"/>
        <v/>
      </c>
      <c r="U2490" s="41" t="str">
        <f t="shared" si="1589"/>
        <v/>
      </c>
      <c r="W2490" s="74" t="str">
        <f>IF('Job Database'!$X2490="", "", 'Job Database'!$X2490)</f>
        <v/>
      </c>
      <c r="Y2490" s="41" t="str">
        <f>IF($W2490="", "", IF(COUNTIF($I$11:$I$3035, $W2490)&gt;0, "", MAX($Y$10:$Y2489)+1))</f>
        <v/>
      </c>
      <c r="Z2490" s="41">
        <v>2480</v>
      </c>
      <c r="AA2490" s="58" t="str">
        <f t="shared" si="1590"/>
        <v/>
      </c>
      <c r="AC2490" s="41" t="str">
        <f t="shared" si="1578"/>
        <v/>
      </c>
      <c r="AE2490" s="41" t="str">
        <f t="shared" si="1591"/>
        <v/>
      </c>
      <c r="AJ2490" s="154" t="str">
        <f t="shared" si="1592"/>
        <v/>
      </c>
      <c r="AL2490" s="120" t="str">
        <f t="shared" si="1593"/>
        <v/>
      </c>
      <c r="AM2490" s="104" t="str">
        <f t="shared" si="1594"/>
        <v/>
      </c>
      <c r="AN2490" s="104" t="str">
        <f t="shared" si="1595"/>
        <v/>
      </c>
      <c r="AO2490" s="104" t="str">
        <f t="shared" si="1579"/>
        <v/>
      </c>
      <c r="AP2490" s="104" t="str">
        <f t="shared" si="1580"/>
        <v/>
      </c>
      <c r="AQ2490" s="121" t="str">
        <f t="shared" si="1596"/>
        <v/>
      </c>
      <c r="AS2490" s="88" t="str">
        <f t="shared" si="1581"/>
        <v/>
      </c>
      <c r="AT2490" s="68" t="str">
        <f t="shared" si="1597"/>
        <v/>
      </c>
      <c r="AU2490" s="68" t="str">
        <f t="shared" si="1598"/>
        <v/>
      </c>
      <c r="AV2490" s="68" t="str">
        <f t="shared" si="1599"/>
        <v/>
      </c>
      <c r="AW2490" s="88" t="str">
        <f t="shared" si="1582"/>
        <v/>
      </c>
      <c r="AZ2490" s="88" t="str">
        <f t="shared" si="1583"/>
        <v/>
      </c>
      <c r="BA2490" s="68" t="str">
        <f t="shared" si="1584"/>
        <v/>
      </c>
      <c r="BB2490" s="68" t="str">
        <f t="shared" si="1585"/>
        <v/>
      </c>
      <c r="BC2490" s="68" t="str">
        <f t="shared" si="1586"/>
        <v/>
      </c>
      <c r="BD2490" s="69" t="str">
        <f t="shared" si="1587"/>
        <v/>
      </c>
      <c r="BE2490" s="69" t="str">
        <f t="shared" si="1600"/>
        <v/>
      </c>
      <c r="BT2490" s="138" t="str">
        <f t="shared" ca="1" si="1601"/>
        <v/>
      </c>
      <c r="BU2490" s="139" t="str">
        <f t="shared" ca="1" si="1602"/>
        <v/>
      </c>
      <c r="BW2490" s="138" t="str">
        <f t="shared" si="1603"/>
        <v/>
      </c>
      <c r="BX2490" s="104" t="str">
        <f t="shared" si="1604"/>
        <v/>
      </c>
      <c r="BY2490" s="139" t="str">
        <f t="shared" si="1605"/>
        <v/>
      </c>
      <c r="CA2490" s="138" t="str">
        <f t="shared" si="1606"/>
        <v/>
      </c>
      <c r="CB2490" s="104" t="str">
        <f t="shared" si="1607"/>
        <v/>
      </c>
      <c r="CC2490" s="139" t="str">
        <f t="shared" si="1608"/>
        <v/>
      </c>
      <c r="CE2490" s="162" t="str">
        <f t="shared" si="1609"/>
        <v/>
      </c>
      <c r="CF2490" s="163" t="str">
        <f t="shared" si="1610"/>
        <v/>
      </c>
      <c r="CG2490" s="164" t="str">
        <f t="shared" si="1611"/>
        <v/>
      </c>
      <c r="CI2490" s="162" t="str">
        <f t="shared" si="1612"/>
        <v/>
      </c>
      <c r="CJ2490" s="163" t="str">
        <f t="shared" si="1615"/>
        <v/>
      </c>
      <c r="CK2490" s="164" t="str">
        <f t="shared" si="1616"/>
        <v/>
      </c>
      <c r="CM2490" s="169" t="str">
        <f t="shared" si="1613"/>
        <v/>
      </c>
      <c r="CN2490" s="139" t="str">
        <f t="shared" si="1614"/>
        <v/>
      </c>
      <c r="CP2490" s="41" t="str">
        <f>IF($CM2490="", "", COUNTIF($CM$11:$CM$3035, "&lt;"&amp;$CM2490)+1+COUNTIF($CM$11:$CM2490, $CM2490)-1)</f>
        <v/>
      </c>
    </row>
    <row r="2491" spans="1:94" x14ac:dyDescent="0.25">
      <c r="A2491" s="40"/>
      <c r="B2491" s="82" t="str">
        <f>IF($I2491="", "", IFERROR(INDEX('Job Database'!$AE$11:$AE$3035, MATCH($I2491, 'Job Database'!$X$11:$X$3035, 0)), ""))</f>
        <v/>
      </c>
      <c r="C2491" s="69" t="str">
        <f>IF($I2491="", "", IF(COUNTIF('Job Database'!$X$11:$X$3035, $I2491)=0, $AC$5, $AC$4))</f>
        <v/>
      </c>
      <c r="D2491" s="40"/>
      <c r="E2491" s="85" t="str">
        <f>IF($I2491="", "", IF(IFERROR(INDEX('Job Database'!$M$11:$M$3035, MATCH($I2491, 'Job Database'!$X$11:$X$3035, 0)), "")="", "", IFERROR(INDEX('Job Database'!$M$11:$M$3035, MATCH($I2491, 'Job Database'!$X$11:$X$3035, 0)), "")))</f>
        <v/>
      </c>
      <c r="F2491" s="40"/>
      <c r="G2491" s="88" t="str">
        <f t="shared" si="1588"/>
        <v/>
      </c>
      <c r="H2491" s="40"/>
      <c r="I2491" s="24"/>
      <c r="J2491" s="34"/>
      <c r="K2491" s="106"/>
      <c r="L2491" s="79"/>
      <c r="M2491" s="34"/>
      <c r="N2491" s="79"/>
      <c r="O2491" s="31"/>
      <c r="P2491" s="53"/>
      <c r="Q2491" s="40"/>
      <c r="S2491" s="41" t="str">
        <f t="shared" si="1576"/>
        <v/>
      </c>
      <c r="T2491" s="41" t="str">
        <f t="shared" si="1577"/>
        <v/>
      </c>
      <c r="U2491" s="41" t="str">
        <f t="shared" si="1589"/>
        <v/>
      </c>
      <c r="W2491" s="74" t="str">
        <f>IF('Job Database'!$X2491="", "", 'Job Database'!$X2491)</f>
        <v/>
      </c>
      <c r="Y2491" s="41" t="str">
        <f>IF($W2491="", "", IF(COUNTIF($I$11:$I$3035, $W2491)&gt;0, "", MAX($Y$10:$Y2490)+1))</f>
        <v/>
      </c>
      <c r="Z2491" s="41">
        <v>2481</v>
      </c>
      <c r="AA2491" s="58" t="str">
        <f t="shared" si="1590"/>
        <v/>
      </c>
      <c r="AC2491" s="41" t="str">
        <f t="shared" si="1578"/>
        <v/>
      </c>
      <c r="AE2491" s="41" t="str">
        <f t="shared" si="1591"/>
        <v/>
      </c>
      <c r="AJ2491" s="154" t="str">
        <f t="shared" si="1592"/>
        <v/>
      </c>
      <c r="AL2491" s="120" t="str">
        <f t="shared" si="1593"/>
        <v/>
      </c>
      <c r="AM2491" s="104" t="str">
        <f t="shared" si="1594"/>
        <v/>
      </c>
      <c r="AN2491" s="104" t="str">
        <f t="shared" si="1595"/>
        <v/>
      </c>
      <c r="AO2491" s="104" t="str">
        <f t="shared" si="1579"/>
        <v/>
      </c>
      <c r="AP2491" s="104" t="str">
        <f t="shared" si="1580"/>
        <v/>
      </c>
      <c r="AQ2491" s="121" t="str">
        <f t="shared" si="1596"/>
        <v/>
      </c>
      <c r="AS2491" s="88" t="str">
        <f t="shared" si="1581"/>
        <v/>
      </c>
      <c r="AT2491" s="68" t="str">
        <f t="shared" si="1597"/>
        <v/>
      </c>
      <c r="AU2491" s="68" t="str">
        <f t="shared" si="1598"/>
        <v/>
      </c>
      <c r="AV2491" s="68" t="str">
        <f t="shared" si="1599"/>
        <v/>
      </c>
      <c r="AW2491" s="88" t="str">
        <f t="shared" si="1582"/>
        <v/>
      </c>
      <c r="AZ2491" s="88" t="str">
        <f t="shared" si="1583"/>
        <v/>
      </c>
      <c r="BA2491" s="68" t="str">
        <f t="shared" si="1584"/>
        <v/>
      </c>
      <c r="BB2491" s="68" t="str">
        <f t="shared" si="1585"/>
        <v/>
      </c>
      <c r="BC2491" s="68" t="str">
        <f t="shared" si="1586"/>
        <v/>
      </c>
      <c r="BD2491" s="69" t="str">
        <f t="shared" si="1587"/>
        <v/>
      </c>
      <c r="BE2491" s="69" t="str">
        <f t="shared" si="1600"/>
        <v/>
      </c>
      <c r="BT2491" s="138" t="str">
        <f t="shared" ca="1" si="1601"/>
        <v/>
      </c>
      <c r="BU2491" s="139" t="str">
        <f t="shared" ca="1" si="1602"/>
        <v/>
      </c>
      <c r="BW2491" s="138" t="str">
        <f t="shared" si="1603"/>
        <v/>
      </c>
      <c r="BX2491" s="104" t="str">
        <f t="shared" si="1604"/>
        <v/>
      </c>
      <c r="BY2491" s="139" t="str">
        <f t="shared" si="1605"/>
        <v/>
      </c>
      <c r="CA2491" s="138" t="str">
        <f t="shared" si="1606"/>
        <v/>
      </c>
      <c r="CB2491" s="104" t="str">
        <f t="shared" si="1607"/>
        <v/>
      </c>
      <c r="CC2491" s="139" t="str">
        <f t="shared" si="1608"/>
        <v/>
      </c>
      <c r="CE2491" s="162" t="str">
        <f t="shared" si="1609"/>
        <v/>
      </c>
      <c r="CF2491" s="163" t="str">
        <f t="shared" si="1610"/>
        <v/>
      </c>
      <c r="CG2491" s="164" t="str">
        <f t="shared" si="1611"/>
        <v/>
      </c>
      <c r="CI2491" s="162" t="str">
        <f t="shared" si="1612"/>
        <v/>
      </c>
      <c r="CJ2491" s="163" t="str">
        <f t="shared" si="1615"/>
        <v/>
      </c>
      <c r="CK2491" s="164" t="str">
        <f t="shared" si="1616"/>
        <v/>
      </c>
      <c r="CM2491" s="169" t="str">
        <f t="shared" si="1613"/>
        <v/>
      </c>
      <c r="CN2491" s="139" t="str">
        <f t="shared" si="1614"/>
        <v/>
      </c>
      <c r="CP2491" s="41" t="str">
        <f>IF($CM2491="", "", COUNTIF($CM$11:$CM$3035, "&lt;"&amp;$CM2491)+1+COUNTIF($CM$11:$CM2491, $CM2491)-1)</f>
        <v/>
      </c>
    </row>
    <row r="2492" spans="1:94" x14ac:dyDescent="0.25">
      <c r="A2492" s="40"/>
      <c r="B2492" s="82" t="str">
        <f>IF($I2492="", "", IFERROR(INDEX('Job Database'!$AE$11:$AE$3035, MATCH($I2492, 'Job Database'!$X$11:$X$3035, 0)), ""))</f>
        <v/>
      </c>
      <c r="C2492" s="69" t="str">
        <f>IF($I2492="", "", IF(COUNTIF('Job Database'!$X$11:$X$3035, $I2492)=0, $AC$5, $AC$4))</f>
        <v/>
      </c>
      <c r="D2492" s="40"/>
      <c r="E2492" s="85" t="str">
        <f>IF($I2492="", "", IF(IFERROR(INDEX('Job Database'!$M$11:$M$3035, MATCH($I2492, 'Job Database'!$X$11:$X$3035, 0)), "")="", "", IFERROR(INDEX('Job Database'!$M$11:$M$3035, MATCH($I2492, 'Job Database'!$X$11:$X$3035, 0)), "")))</f>
        <v/>
      </c>
      <c r="F2492" s="40"/>
      <c r="G2492" s="88" t="str">
        <f t="shared" si="1588"/>
        <v/>
      </c>
      <c r="H2492" s="40"/>
      <c r="I2492" s="24"/>
      <c r="J2492" s="34"/>
      <c r="K2492" s="106"/>
      <c r="L2492" s="79"/>
      <c r="M2492" s="34"/>
      <c r="N2492" s="79"/>
      <c r="O2492" s="31"/>
      <c r="P2492" s="53"/>
      <c r="Q2492" s="40"/>
      <c r="S2492" s="41" t="str">
        <f t="shared" si="1576"/>
        <v/>
      </c>
      <c r="T2492" s="41" t="str">
        <f t="shared" si="1577"/>
        <v/>
      </c>
      <c r="U2492" s="41" t="str">
        <f t="shared" si="1589"/>
        <v/>
      </c>
      <c r="W2492" s="74" t="str">
        <f>IF('Job Database'!$X2492="", "", 'Job Database'!$X2492)</f>
        <v/>
      </c>
      <c r="Y2492" s="41" t="str">
        <f>IF($W2492="", "", IF(COUNTIF($I$11:$I$3035, $W2492)&gt;0, "", MAX($Y$10:$Y2491)+1))</f>
        <v/>
      </c>
      <c r="Z2492" s="41">
        <v>2482</v>
      </c>
      <c r="AA2492" s="58" t="str">
        <f t="shared" si="1590"/>
        <v/>
      </c>
      <c r="AC2492" s="41" t="str">
        <f t="shared" si="1578"/>
        <v/>
      </c>
      <c r="AE2492" s="41" t="str">
        <f t="shared" si="1591"/>
        <v/>
      </c>
      <c r="AJ2492" s="154" t="str">
        <f t="shared" si="1592"/>
        <v/>
      </c>
      <c r="AL2492" s="120" t="str">
        <f t="shared" si="1593"/>
        <v/>
      </c>
      <c r="AM2492" s="104" t="str">
        <f t="shared" si="1594"/>
        <v/>
      </c>
      <c r="AN2492" s="104" t="str">
        <f t="shared" si="1595"/>
        <v/>
      </c>
      <c r="AO2492" s="104" t="str">
        <f t="shared" si="1579"/>
        <v/>
      </c>
      <c r="AP2492" s="104" t="str">
        <f t="shared" si="1580"/>
        <v/>
      </c>
      <c r="AQ2492" s="121" t="str">
        <f t="shared" si="1596"/>
        <v/>
      </c>
      <c r="AS2492" s="88" t="str">
        <f t="shared" si="1581"/>
        <v/>
      </c>
      <c r="AT2492" s="68" t="str">
        <f t="shared" si="1597"/>
        <v/>
      </c>
      <c r="AU2492" s="68" t="str">
        <f t="shared" si="1598"/>
        <v/>
      </c>
      <c r="AV2492" s="68" t="str">
        <f t="shared" si="1599"/>
        <v/>
      </c>
      <c r="AW2492" s="88" t="str">
        <f t="shared" si="1582"/>
        <v/>
      </c>
      <c r="AZ2492" s="88" t="str">
        <f t="shared" si="1583"/>
        <v/>
      </c>
      <c r="BA2492" s="68" t="str">
        <f t="shared" si="1584"/>
        <v/>
      </c>
      <c r="BB2492" s="68" t="str">
        <f t="shared" si="1585"/>
        <v/>
      </c>
      <c r="BC2492" s="68" t="str">
        <f t="shared" si="1586"/>
        <v/>
      </c>
      <c r="BD2492" s="69" t="str">
        <f t="shared" si="1587"/>
        <v/>
      </c>
      <c r="BE2492" s="69" t="str">
        <f t="shared" si="1600"/>
        <v/>
      </c>
      <c r="BT2492" s="138" t="str">
        <f t="shared" ca="1" si="1601"/>
        <v/>
      </c>
      <c r="BU2492" s="139" t="str">
        <f t="shared" ca="1" si="1602"/>
        <v/>
      </c>
      <c r="BW2492" s="138" t="str">
        <f t="shared" si="1603"/>
        <v/>
      </c>
      <c r="BX2492" s="104" t="str">
        <f t="shared" si="1604"/>
        <v/>
      </c>
      <c r="BY2492" s="139" t="str">
        <f t="shared" si="1605"/>
        <v/>
      </c>
      <c r="CA2492" s="138" t="str">
        <f t="shared" si="1606"/>
        <v/>
      </c>
      <c r="CB2492" s="104" t="str">
        <f t="shared" si="1607"/>
        <v/>
      </c>
      <c r="CC2492" s="139" t="str">
        <f t="shared" si="1608"/>
        <v/>
      </c>
      <c r="CE2492" s="162" t="str">
        <f t="shared" si="1609"/>
        <v/>
      </c>
      <c r="CF2492" s="163" t="str">
        <f t="shared" si="1610"/>
        <v/>
      </c>
      <c r="CG2492" s="164" t="str">
        <f t="shared" si="1611"/>
        <v/>
      </c>
      <c r="CI2492" s="162" t="str">
        <f t="shared" si="1612"/>
        <v/>
      </c>
      <c r="CJ2492" s="163" t="str">
        <f t="shared" si="1615"/>
        <v/>
      </c>
      <c r="CK2492" s="164" t="str">
        <f t="shared" si="1616"/>
        <v/>
      </c>
      <c r="CM2492" s="169" t="str">
        <f t="shared" si="1613"/>
        <v/>
      </c>
      <c r="CN2492" s="139" t="str">
        <f t="shared" si="1614"/>
        <v/>
      </c>
      <c r="CP2492" s="41" t="str">
        <f>IF($CM2492="", "", COUNTIF($CM$11:$CM$3035, "&lt;"&amp;$CM2492)+1+COUNTIF($CM$11:$CM2492, $CM2492)-1)</f>
        <v/>
      </c>
    </row>
    <row r="2493" spans="1:94" x14ac:dyDescent="0.25">
      <c r="A2493" s="40"/>
      <c r="B2493" s="82" t="str">
        <f>IF($I2493="", "", IFERROR(INDEX('Job Database'!$AE$11:$AE$3035, MATCH($I2493, 'Job Database'!$X$11:$X$3035, 0)), ""))</f>
        <v/>
      </c>
      <c r="C2493" s="69" t="str">
        <f>IF($I2493="", "", IF(COUNTIF('Job Database'!$X$11:$X$3035, $I2493)=0, $AC$5, $AC$4))</f>
        <v/>
      </c>
      <c r="D2493" s="40"/>
      <c r="E2493" s="85" t="str">
        <f>IF($I2493="", "", IF(IFERROR(INDEX('Job Database'!$M$11:$M$3035, MATCH($I2493, 'Job Database'!$X$11:$X$3035, 0)), "")="", "", IFERROR(INDEX('Job Database'!$M$11:$M$3035, MATCH($I2493, 'Job Database'!$X$11:$X$3035, 0)), "")))</f>
        <v/>
      </c>
      <c r="F2493" s="40"/>
      <c r="G2493" s="88" t="str">
        <f t="shared" si="1588"/>
        <v/>
      </c>
      <c r="H2493" s="40"/>
      <c r="I2493" s="24"/>
      <c r="J2493" s="34"/>
      <c r="K2493" s="106"/>
      <c r="L2493" s="79"/>
      <c r="M2493" s="34"/>
      <c r="N2493" s="79"/>
      <c r="O2493" s="31"/>
      <c r="P2493" s="53"/>
      <c r="Q2493" s="40"/>
      <c r="S2493" s="41" t="str">
        <f t="shared" si="1576"/>
        <v/>
      </c>
      <c r="T2493" s="41" t="str">
        <f t="shared" si="1577"/>
        <v/>
      </c>
      <c r="U2493" s="41" t="str">
        <f t="shared" si="1589"/>
        <v/>
      </c>
      <c r="W2493" s="74" t="str">
        <f>IF('Job Database'!$X2493="", "", 'Job Database'!$X2493)</f>
        <v/>
      </c>
      <c r="Y2493" s="41" t="str">
        <f>IF($W2493="", "", IF(COUNTIF($I$11:$I$3035, $W2493)&gt;0, "", MAX($Y$10:$Y2492)+1))</f>
        <v/>
      </c>
      <c r="Z2493" s="41">
        <v>2483</v>
      </c>
      <c r="AA2493" s="58" t="str">
        <f t="shared" si="1590"/>
        <v/>
      </c>
      <c r="AC2493" s="41" t="str">
        <f t="shared" si="1578"/>
        <v/>
      </c>
      <c r="AE2493" s="41" t="str">
        <f t="shared" si="1591"/>
        <v/>
      </c>
      <c r="AJ2493" s="154" t="str">
        <f t="shared" si="1592"/>
        <v/>
      </c>
      <c r="AL2493" s="120" t="str">
        <f t="shared" si="1593"/>
        <v/>
      </c>
      <c r="AM2493" s="104" t="str">
        <f t="shared" si="1594"/>
        <v/>
      </c>
      <c r="AN2493" s="104" t="str">
        <f t="shared" si="1595"/>
        <v/>
      </c>
      <c r="AO2493" s="104" t="str">
        <f t="shared" si="1579"/>
        <v/>
      </c>
      <c r="AP2493" s="104" t="str">
        <f t="shared" si="1580"/>
        <v/>
      </c>
      <c r="AQ2493" s="121" t="str">
        <f t="shared" si="1596"/>
        <v/>
      </c>
      <c r="AS2493" s="88" t="str">
        <f t="shared" si="1581"/>
        <v/>
      </c>
      <c r="AT2493" s="68" t="str">
        <f t="shared" si="1597"/>
        <v/>
      </c>
      <c r="AU2493" s="68" t="str">
        <f t="shared" si="1598"/>
        <v/>
      </c>
      <c r="AV2493" s="68" t="str">
        <f t="shared" si="1599"/>
        <v/>
      </c>
      <c r="AW2493" s="88" t="str">
        <f t="shared" si="1582"/>
        <v/>
      </c>
      <c r="AZ2493" s="88" t="str">
        <f t="shared" si="1583"/>
        <v/>
      </c>
      <c r="BA2493" s="68" t="str">
        <f t="shared" si="1584"/>
        <v/>
      </c>
      <c r="BB2493" s="68" t="str">
        <f t="shared" si="1585"/>
        <v/>
      </c>
      <c r="BC2493" s="68" t="str">
        <f t="shared" si="1586"/>
        <v/>
      </c>
      <c r="BD2493" s="69" t="str">
        <f t="shared" si="1587"/>
        <v/>
      </c>
      <c r="BE2493" s="69" t="str">
        <f t="shared" si="1600"/>
        <v/>
      </c>
      <c r="BT2493" s="138" t="str">
        <f t="shared" ca="1" si="1601"/>
        <v/>
      </c>
      <c r="BU2493" s="139" t="str">
        <f t="shared" ca="1" si="1602"/>
        <v/>
      </c>
      <c r="BW2493" s="138" t="str">
        <f t="shared" si="1603"/>
        <v/>
      </c>
      <c r="BX2493" s="104" t="str">
        <f t="shared" si="1604"/>
        <v/>
      </c>
      <c r="BY2493" s="139" t="str">
        <f t="shared" si="1605"/>
        <v/>
      </c>
      <c r="CA2493" s="138" t="str">
        <f t="shared" si="1606"/>
        <v/>
      </c>
      <c r="CB2493" s="104" t="str">
        <f t="shared" si="1607"/>
        <v/>
      </c>
      <c r="CC2493" s="139" t="str">
        <f t="shared" si="1608"/>
        <v/>
      </c>
      <c r="CE2493" s="162" t="str">
        <f t="shared" si="1609"/>
        <v/>
      </c>
      <c r="CF2493" s="163" t="str">
        <f t="shared" si="1610"/>
        <v/>
      </c>
      <c r="CG2493" s="164" t="str">
        <f t="shared" si="1611"/>
        <v/>
      </c>
      <c r="CI2493" s="162" t="str">
        <f t="shared" si="1612"/>
        <v/>
      </c>
      <c r="CJ2493" s="163" t="str">
        <f t="shared" si="1615"/>
        <v/>
      </c>
      <c r="CK2493" s="164" t="str">
        <f t="shared" si="1616"/>
        <v/>
      </c>
      <c r="CM2493" s="169" t="str">
        <f t="shared" si="1613"/>
        <v/>
      </c>
      <c r="CN2493" s="139" t="str">
        <f t="shared" si="1614"/>
        <v/>
      </c>
      <c r="CP2493" s="41" t="str">
        <f>IF($CM2493="", "", COUNTIF($CM$11:$CM$3035, "&lt;"&amp;$CM2493)+1+COUNTIF($CM$11:$CM2493, $CM2493)-1)</f>
        <v/>
      </c>
    </row>
    <row r="2494" spans="1:94" x14ac:dyDescent="0.25">
      <c r="A2494" s="40"/>
      <c r="B2494" s="82" t="str">
        <f>IF($I2494="", "", IFERROR(INDEX('Job Database'!$AE$11:$AE$3035, MATCH($I2494, 'Job Database'!$X$11:$X$3035, 0)), ""))</f>
        <v/>
      </c>
      <c r="C2494" s="69" t="str">
        <f>IF($I2494="", "", IF(COUNTIF('Job Database'!$X$11:$X$3035, $I2494)=0, $AC$5, $AC$4))</f>
        <v/>
      </c>
      <c r="D2494" s="40"/>
      <c r="E2494" s="85" t="str">
        <f>IF($I2494="", "", IF(IFERROR(INDEX('Job Database'!$M$11:$M$3035, MATCH($I2494, 'Job Database'!$X$11:$X$3035, 0)), "")="", "", IFERROR(INDEX('Job Database'!$M$11:$M$3035, MATCH($I2494, 'Job Database'!$X$11:$X$3035, 0)), "")))</f>
        <v/>
      </c>
      <c r="F2494" s="40"/>
      <c r="G2494" s="88" t="str">
        <f t="shared" si="1588"/>
        <v/>
      </c>
      <c r="H2494" s="40"/>
      <c r="I2494" s="24"/>
      <c r="J2494" s="34"/>
      <c r="K2494" s="106"/>
      <c r="L2494" s="79"/>
      <c r="M2494" s="34"/>
      <c r="N2494" s="79"/>
      <c r="O2494" s="31"/>
      <c r="P2494" s="53"/>
      <c r="Q2494" s="40"/>
      <c r="S2494" s="41" t="str">
        <f t="shared" si="1576"/>
        <v/>
      </c>
      <c r="T2494" s="41" t="str">
        <f t="shared" si="1577"/>
        <v/>
      </c>
      <c r="U2494" s="41" t="str">
        <f t="shared" si="1589"/>
        <v/>
      </c>
      <c r="W2494" s="74" t="str">
        <f>IF('Job Database'!$X2494="", "", 'Job Database'!$X2494)</f>
        <v/>
      </c>
      <c r="Y2494" s="41" t="str">
        <f>IF($W2494="", "", IF(COUNTIF($I$11:$I$3035, $W2494)&gt;0, "", MAX($Y$10:$Y2493)+1))</f>
        <v/>
      </c>
      <c r="Z2494" s="41">
        <v>2484</v>
      </c>
      <c r="AA2494" s="58" t="str">
        <f t="shared" si="1590"/>
        <v/>
      </c>
      <c r="AC2494" s="41" t="str">
        <f t="shared" si="1578"/>
        <v/>
      </c>
      <c r="AE2494" s="41" t="str">
        <f t="shared" si="1591"/>
        <v/>
      </c>
      <c r="AJ2494" s="154" t="str">
        <f t="shared" si="1592"/>
        <v/>
      </c>
      <c r="AL2494" s="120" t="str">
        <f t="shared" si="1593"/>
        <v/>
      </c>
      <c r="AM2494" s="104" t="str">
        <f t="shared" si="1594"/>
        <v/>
      </c>
      <c r="AN2494" s="104" t="str">
        <f t="shared" si="1595"/>
        <v/>
      </c>
      <c r="AO2494" s="104" t="str">
        <f t="shared" si="1579"/>
        <v/>
      </c>
      <c r="AP2494" s="104" t="str">
        <f t="shared" si="1580"/>
        <v/>
      </c>
      <c r="AQ2494" s="121" t="str">
        <f t="shared" si="1596"/>
        <v/>
      </c>
      <c r="AS2494" s="88" t="str">
        <f t="shared" si="1581"/>
        <v/>
      </c>
      <c r="AT2494" s="68" t="str">
        <f t="shared" si="1597"/>
        <v/>
      </c>
      <c r="AU2494" s="68" t="str">
        <f t="shared" si="1598"/>
        <v/>
      </c>
      <c r="AV2494" s="68" t="str">
        <f t="shared" si="1599"/>
        <v/>
      </c>
      <c r="AW2494" s="88" t="str">
        <f t="shared" si="1582"/>
        <v/>
      </c>
      <c r="AZ2494" s="88" t="str">
        <f t="shared" si="1583"/>
        <v/>
      </c>
      <c r="BA2494" s="68" t="str">
        <f t="shared" si="1584"/>
        <v/>
      </c>
      <c r="BB2494" s="68" t="str">
        <f t="shared" si="1585"/>
        <v/>
      </c>
      <c r="BC2494" s="68" t="str">
        <f t="shared" si="1586"/>
        <v/>
      </c>
      <c r="BD2494" s="69" t="str">
        <f t="shared" si="1587"/>
        <v/>
      </c>
      <c r="BE2494" s="69" t="str">
        <f t="shared" si="1600"/>
        <v/>
      </c>
      <c r="BT2494" s="138" t="str">
        <f t="shared" ca="1" si="1601"/>
        <v/>
      </c>
      <c r="BU2494" s="139" t="str">
        <f t="shared" ca="1" si="1602"/>
        <v/>
      </c>
      <c r="BW2494" s="138" t="str">
        <f t="shared" si="1603"/>
        <v/>
      </c>
      <c r="BX2494" s="104" t="str">
        <f t="shared" si="1604"/>
        <v/>
      </c>
      <c r="BY2494" s="139" t="str">
        <f t="shared" si="1605"/>
        <v/>
      </c>
      <c r="CA2494" s="138" t="str">
        <f t="shared" si="1606"/>
        <v/>
      </c>
      <c r="CB2494" s="104" t="str">
        <f t="shared" si="1607"/>
        <v/>
      </c>
      <c r="CC2494" s="139" t="str">
        <f t="shared" si="1608"/>
        <v/>
      </c>
      <c r="CE2494" s="162" t="str">
        <f t="shared" si="1609"/>
        <v/>
      </c>
      <c r="CF2494" s="163" t="str">
        <f t="shared" si="1610"/>
        <v/>
      </c>
      <c r="CG2494" s="164" t="str">
        <f t="shared" si="1611"/>
        <v/>
      </c>
      <c r="CI2494" s="162" t="str">
        <f t="shared" si="1612"/>
        <v/>
      </c>
      <c r="CJ2494" s="163" t="str">
        <f t="shared" si="1615"/>
        <v/>
      </c>
      <c r="CK2494" s="164" t="str">
        <f t="shared" si="1616"/>
        <v/>
      </c>
      <c r="CM2494" s="169" t="str">
        <f t="shared" si="1613"/>
        <v/>
      </c>
      <c r="CN2494" s="139" t="str">
        <f t="shared" si="1614"/>
        <v/>
      </c>
      <c r="CP2494" s="41" t="str">
        <f>IF($CM2494="", "", COUNTIF($CM$11:$CM$3035, "&lt;"&amp;$CM2494)+1+COUNTIF($CM$11:$CM2494, $CM2494)-1)</f>
        <v/>
      </c>
    </row>
    <row r="2495" spans="1:94" x14ac:dyDescent="0.25">
      <c r="A2495" s="40"/>
      <c r="B2495" s="82" t="str">
        <f>IF($I2495="", "", IFERROR(INDEX('Job Database'!$AE$11:$AE$3035, MATCH($I2495, 'Job Database'!$X$11:$X$3035, 0)), ""))</f>
        <v/>
      </c>
      <c r="C2495" s="69" t="str">
        <f>IF($I2495="", "", IF(COUNTIF('Job Database'!$X$11:$X$3035, $I2495)=0, $AC$5, $AC$4))</f>
        <v/>
      </c>
      <c r="D2495" s="40"/>
      <c r="E2495" s="85" t="str">
        <f>IF($I2495="", "", IF(IFERROR(INDEX('Job Database'!$M$11:$M$3035, MATCH($I2495, 'Job Database'!$X$11:$X$3035, 0)), "")="", "", IFERROR(INDEX('Job Database'!$M$11:$M$3035, MATCH($I2495, 'Job Database'!$X$11:$X$3035, 0)), "")))</f>
        <v/>
      </c>
      <c r="F2495" s="40"/>
      <c r="G2495" s="88" t="str">
        <f t="shared" si="1588"/>
        <v/>
      </c>
      <c r="H2495" s="40"/>
      <c r="I2495" s="24"/>
      <c r="J2495" s="34"/>
      <c r="K2495" s="106"/>
      <c r="L2495" s="79"/>
      <c r="M2495" s="34"/>
      <c r="N2495" s="79"/>
      <c r="O2495" s="31"/>
      <c r="P2495" s="53"/>
      <c r="Q2495" s="40"/>
      <c r="S2495" s="41" t="str">
        <f t="shared" si="1576"/>
        <v/>
      </c>
      <c r="T2495" s="41" t="str">
        <f t="shared" si="1577"/>
        <v/>
      </c>
      <c r="U2495" s="41" t="str">
        <f t="shared" si="1589"/>
        <v/>
      </c>
      <c r="W2495" s="74" t="str">
        <f>IF('Job Database'!$X2495="", "", 'Job Database'!$X2495)</f>
        <v/>
      </c>
      <c r="Y2495" s="41" t="str">
        <f>IF($W2495="", "", IF(COUNTIF($I$11:$I$3035, $W2495)&gt;0, "", MAX($Y$10:$Y2494)+1))</f>
        <v/>
      </c>
      <c r="Z2495" s="41">
        <v>2485</v>
      </c>
      <c r="AA2495" s="58" t="str">
        <f t="shared" si="1590"/>
        <v/>
      </c>
      <c r="AC2495" s="41" t="str">
        <f t="shared" si="1578"/>
        <v/>
      </c>
      <c r="AE2495" s="41" t="str">
        <f t="shared" si="1591"/>
        <v/>
      </c>
      <c r="AJ2495" s="154" t="str">
        <f t="shared" si="1592"/>
        <v/>
      </c>
      <c r="AL2495" s="120" t="str">
        <f t="shared" si="1593"/>
        <v/>
      </c>
      <c r="AM2495" s="104" t="str">
        <f t="shared" si="1594"/>
        <v/>
      </c>
      <c r="AN2495" s="104" t="str">
        <f t="shared" si="1595"/>
        <v/>
      </c>
      <c r="AO2495" s="104" t="str">
        <f t="shared" si="1579"/>
        <v/>
      </c>
      <c r="AP2495" s="104" t="str">
        <f t="shared" si="1580"/>
        <v/>
      </c>
      <c r="AQ2495" s="121" t="str">
        <f t="shared" si="1596"/>
        <v/>
      </c>
      <c r="AS2495" s="88" t="str">
        <f t="shared" si="1581"/>
        <v/>
      </c>
      <c r="AT2495" s="68" t="str">
        <f t="shared" si="1597"/>
        <v/>
      </c>
      <c r="AU2495" s="68" t="str">
        <f t="shared" si="1598"/>
        <v/>
      </c>
      <c r="AV2495" s="68" t="str">
        <f t="shared" si="1599"/>
        <v/>
      </c>
      <c r="AW2495" s="88" t="str">
        <f t="shared" si="1582"/>
        <v/>
      </c>
      <c r="AZ2495" s="88" t="str">
        <f t="shared" si="1583"/>
        <v/>
      </c>
      <c r="BA2495" s="68" t="str">
        <f t="shared" si="1584"/>
        <v/>
      </c>
      <c r="BB2495" s="68" t="str">
        <f t="shared" si="1585"/>
        <v/>
      </c>
      <c r="BC2495" s="68" t="str">
        <f t="shared" si="1586"/>
        <v/>
      </c>
      <c r="BD2495" s="69" t="str">
        <f t="shared" si="1587"/>
        <v/>
      </c>
      <c r="BE2495" s="69" t="str">
        <f t="shared" si="1600"/>
        <v/>
      </c>
      <c r="BT2495" s="138" t="str">
        <f t="shared" ca="1" si="1601"/>
        <v/>
      </c>
      <c r="BU2495" s="139" t="str">
        <f t="shared" ca="1" si="1602"/>
        <v/>
      </c>
      <c r="BW2495" s="138" t="str">
        <f t="shared" si="1603"/>
        <v/>
      </c>
      <c r="BX2495" s="104" t="str">
        <f t="shared" si="1604"/>
        <v/>
      </c>
      <c r="BY2495" s="139" t="str">
        <f t="shared" si="1605"/>
        <v/>
      </c>
      <c r="CA2495" s="138" t="str">
        <f t="shared" si="1606"/>
        <v/>
      </c>
      <c r="CB2495" s="104" t="str">
        <f t="shared" si="1607"/>
        <v/>
      </c>
      <c r="CC2495" s="139" t="str">
        <f t="shared" si="1608"/>
        <v/>
      </c>
      <c r="CE2495" s="162" t="str">
        <f t="shared" si="1609"/>
        <v/>
      </c>
      <c r="CF2495" s="163" t="str">
        <f t="shared" si="1610"/>
        <v/>
      </c>
      <c r="CG2495" s="164" t="str">
        <f t="shared" si="1611"/>
        <v/>
      </c>
      <c r="CI2495" s="162" t="str">
        <f t="shared" si="1612"/>
        <v/>
      </c>
      <c r="CJ2495" s="163" t="str">
        <f t="shared" si="1615"/>
        <v/>
      </c>
      <c r="CK2495" s="164" t="str">
        <f t="shared" si="1616"/>
        <v/>
      </c>
      <c r="CM2495" s="169" t="str">
        <f t="shared" si="1613"/>
        <v/>
      </c>
      <c r="CN2495" s="139" t="str">
        <f t="shared" si="1614"/>
        <v/>
      </c>
      <c r="CP2495" s="41" t="str">
        <f>IF($CM2495="", "", COUNTIF($CM$11:$CM$3035, "&lt;"&amp;$CM2495)+1+COUNTIF($CM$11:$CM2495, $CM2495)-1)</f>
        <v/>
      </c>
    </row>
    <row r="2496" spans="1:94" x14ac:dyDescent="0.25">
      <c r="A2496" s="40"/>
      <c r="B2496" s="82" t="str">
        <f>IF($I2496="", "", IFERROR(INDEX('Job Database'!$AE$11:$AE$3035, MATCH($I2496, 'Job Database'!$X$11:$X$3035, 0)), ""))</f>
        <v/>
      </c>
      <c r="C2496" s="69" t="str">
        <f>IF($I2496="", "", IF(COUNTIF('Job Database'!$X$11:$X$3035, $I2496)=0, $AC$5, $AC$4))</f>
        <v/>
      </c>
      <c r="D2496" s="40"/>
      <c r="E2496" s="85" t="str">
        <f>IF($I2496="", "", IF(IFERROR(INDEX('Job Database'!$M$11:$M$3035, MATCH($I2496, 'Job Database'!$X$11:$X$3035, 0)), "")="", "", IFERROR(INDEX('Job Database'!$M$11:$M$3035, MATCH($I2496, 'Job Database'!$X$11:$X$3035, 0)), "")))</f>
        <v/>
      </c>
      <c r="F2496" s="40"/>
      <c r="G2496" s="88" t="str">
        <f t="shared" si="1588"/>
        <v/>
      </c>
      <c r="H2496" s="40"/>
      <c r="I2496" s="24"/>
      <c r="J2496" s="34"/>
      <c r="K2496" s="106"/>
      <c r="L2496" s="79"/>
      <c r="M2496" s="34"/>
      <c r="N2496" s="79"/>
      <c r="O2496" s="31"/>
      <c r="P2496" s="53"/>
      <c r="Q2496" s="40"/>
      <c r="S2496" s="41" t="str">
        <f t="shared" si="1576"/>
        <v/>
      </c>
      <c r="T2496" s="41" t="str">
        <f t="shared" si="1577"/>
        <v/>
      </c>
      <c r="U2496" s="41" t="str">
        <f t="shared" si="1589"/>
        <v/>
      </c>
      <c r="W2496" s="74" t="str">
        <f>IF('Job Database'!$X2496="", "", 'Job Database'!$X2496)</f>
        <v/>
      </c>
      <c r="Y2496" s="41" t="str">
        <f>IF($W2496="", "", IF(COUNTIF($I$11:$I$3035, $W2496)&gt;0, "", MAX($Y$10:$Y2495)+1))</f>
        <v/>
      </c>
      <c r="Z2496" s="41">
        <v>2486</v>
      </c>
      <c r="AA2496" s="58" t="str">
        <f t="shared" si="1590"/>
        <v/>
      </c>
      <c r="AC2496" s="41" t="str">
        <f t="shared" si="1578"/>
        <v/>
      </c>
      <c r="AE2496" s="41" t="str">
        <f t="shared" si="1591"/>
        <v/>
      </c>
      <c r="AJ2496" s="154" t="str">
        <f t="shared" si="1592"/>
        <v/>
      </c>
      <c r="AL2496" s="120" t="str">
        <f t="shared" si="1593"/>
        <v/>
      </c>
      <c r="AM2496" s="104" t="str">
        <f t="shared" si="1594"/>
        <v/>
      </c>
      <c r="AN2496" s="104" t="str">
        <f t="shared" si="1595"/>
        <v/>
      </c>
      <c r="AO2496" s="104" t="str">
        <f t="shared" si="1579"/>
        <v/>
      </c>
      <c r="AP2496" s="104" t="str">
        <f t="shared" si="1580"/>
        <v/>
      </c>
      <c r="AQ2496" s="121" t="str">
        <f t="shared" si="1596"/>
        <v/>
      </c>
      <c r="AS2496" s="88" t="str">
        <f t="shared" si="1581"/>
        <v/>
      </c>
      <c r="AT2496" s="68" t="str">
        <f t="shared" si="1597"/>
        <v/>
      </c>
      <c r="AU2496" s="68" t="str">
        <f t="shared" si="1598"/>
        <v/>
      </c>
      <c r="AV2496" s="68" t="str">
        <f t="shared" si="1599"/>
        <v/>
      </c>
      <c r="AW2496" s="88" t="str">
        <f t="shared" si="1582"/>
        <v/>
      </c>
      <c r="AZ2496" s="88" t="str">
        <f t="shared" si="1583"/>
        <v/>
      </c>
      <c r="BA2496" s="68" t="str">
        <f t="shared" si="1584"/>
        <v/>
      </c>
      <c r="BB2496" s="68" t="str">
        <f t="shared" si="1585"/>
        <v/>
      </c>
      <c r="BC2496" s="68" t="str">
        <f t="shared" si="1586"/>
        <v/>
      </c>
      <c r="BD2496" s="69" t="str">
        <f t="shared" si="1587"/>
        <v/>
      </c>
      <c r="BE2496" s="69" t="str">
        <f t="shared" si="1600"/>
        <v/>
      </c>
      <c r="BT2496" s="138" t="str">
        <f t="shared" ca="1" si="1601"/>
        <v/>
      </c>
      <c r="BU2496" s="139" t="str">
        <f t="shared" ca="1" si="1602"/>
        <v/>
      </c>
      <c r="BW2496" s="138" t="str">
        <f t="shared" si="1603"/>
        <v/>
      </c>
      <c r="BX2496" s="104" t="str">
        <f t="shared" si="1604"/>
        <v/>
      </c>
      <c r="BY2496" s="139" t="str">
        <f t="shared" si="1605"/>
        <v/>
      </c>
      <c r="CA2496" s="138" t="str">
        <f t="shared" si="1606"/>
        <v/>
      </c>
      <c r="CB2496" s="104" t="str">
        <f t="shared" si="1607"/>
        <v/>
      </c>
      <c r="CC2496" s="139" t="str">
        <f t="shared" si="1608"/>
        <v/>
      </c>
      <c r="CE2496" s="162" t="str">
        <f t="shared" si="1609"/>
        <v/>
      </c>
      <c r="CF2496" s="163" t="str">
        <f t="shared" si="1610"/>
        <v/>
      </c>
      <c r="CG2496" s="164" t="str">
        <f t="shared" si="1611"/>
        <v/>
      </c>
      <c r="CI2496" s="162" t="str">
        <f t="shared" si="1612"/>
        <v/>
      </c>
      <c r="CJ2496" s="163" t="str">
        <f t="shared" si="1615"/>
        <v/>
      </c>
      <c r="CK2496" s="164" t="str">
        <f t="shared" si="1616"/>
        <v/>
      </c>
      <c r="CM2496" s="169" t="str">
        <f t="shared" si="1613"/>
        <v/>
      </c>
      <c r="CN2496" s="139" t="str">
        <f t="shared" si="1614"/>
        <v/>
      </c>
      <c r="CP2496" s="41" t="str">
        <f>IF($CM2496="", "", COUNTIF($CM$11:$CM$3035, "&lt;"&amp;$CM2496)+1+COUNTIF($CM$11:$CM2496, $CM2496)-1)</f>
        <v/>
      </c>
    </row>
    <row r="2497" spans="1:94" x14ac:dyDescent="0.25">
      <c r="A2497" s="40"/>
      <c r="B2497" s="82" t="str">
        <f>IF($I2497="", "", IFERROR(INDEX('Job Database'!$AE$11:$AE$3035, MATCH($I2497, 'Job Database'!$X$11:$X$3035, 0)), ""))</f>
        <v/>
      </c>
      <c r="C2497" s="69" t="str">
        <f>IF($I2497="", "", IF(COUNTIF('Job Database'!$X$11:$X$3035, $I2497)=0, $AC$5, $AC$4))</f>
        <v/>
      </c>
      <c r="D2497" s="40"/>
      <c r="E2497" s="85" t="str">
        <f>IF($I2497="", "", IF(IFERROR(INDEX('Job Database'!$M$11:$M$3035, MATCH($I2497, 'Job Database'!$X$11:$X$3035, 0)), "")="", "", IFERROR(INDEX('Job Database'!$M$11:$M$3035, MATCH($I2497, 'Job Database'!$X$11:$X$3035, 0)), "")))</f>
        <v/>
      </c>
      <c r="F2497" s="40"/>
      <c r="G2497" s="88" t="str">
        <f t="shared" si="1588"/>
        <v/>
      </c>
      <c r="H2497" s="40"/>
      <c r="I2497" s="24"/>
      <c r="J2497" s="34"/>
      <c r="K2497" s="106"/>
      <c r="L2497" s="79"/>
      <c r="M2497" s="34"/>
      <c r="N2497" s="79"/>
      <c r="O2497" s="31"/>
      <c r="P2497" s="53"/>
      <c r="Q2497" s="40"/>
      <c r="S2497" s="41" t="str">
        <f t="shared" si="1576"/>
        <v/>
      </c>
      <c r="T2497" s="41" t="str">
        <f t="shared" si="1577"/>
        <v/>
      </c>
      <c r="U2497" s="41" t="str">
        <f t="shared" si="1589"/>
        <v/>
      </c>
      <c r="W2497" s="74" t="str">
        <f>IF('Job Database'!$X2497="", "", 'Job Database'!$X2497)</f>
        <v/>
      </c>
      <c r="Y2497" s="41" t="str">
        <f>IF($W2497="", "", IF(COUNTIF($I$11:$I$3035, $W2497)&gt;0, "", MAX($Y$10:$Y2496)+1))</f>
        <v/>
      </c>
      <c r="Z2497" s="41">
        <v>2487</v>
      </c>
      <c r="AA2497" s="58" t="str">
        <f t="shared" si="1590"/>
        <v/>
      </c>
      <c r="AC2497" s="41" t="str">
        <f t="shared" si="1578"/>
        <v/>
      </c>
      <c r="AE2497" s="41" t="str">
        <f t="shared" si="1591"/>
        <v/>
      </c>
      <c r="AJ2497" s="154" t="str">
        <f t="shared" si="1592"/>
        <v/>
      </c>
      <c r="AL2497" s="120" t="str">
        <f t="shared" si="1593"/>
        <v/>
      </c>
      <c r="AM2497" s="104" t="str">
        <f t="shared" si="1594"/>
        <v/>
      </c>
      <c r="AN2497" s="104" t="str">
        <f t="shared" si="1595"/>
        <v/>
      </c>
      <c r="AO2497" s="104" t="str">
        <f t="shared" si="1579"/>
        <v/>
      </c>
      <c r="AP2497" s="104" t="str">
        <f t="shared" si="1580"/>
        <v/>
      </c>
      <c r="AQ2497" s="121" t="str">
        <f t="shared" si="1596"/>
        <v/>
      </c>
      <c r="AS2497" s="88" t="str">
        <f t="shared" si="1581"/>
        <v/>
      </c>
      <c r="AT2497" s="68" t="str">
        <f t="shared" si="1597"/>
        <v/>
      </c>
      <c r="AU2497" s="68" t="str">
        <f t="shared" si="1598"/>
        <v/>
      </c>
      <c r="AV2497" s="68" t="str">
        <f t="shared" si="1599"/>
        <v/>
      </c>
      <c r="AW2497" s="88" t="str">
        <f t="shared" si="1582"/>
        <v/>
      </c>
      <c r="AZ2497" s="88" t="str">
        <f t="shared" si="1583"/>
        <v/>
      </c>
      <c r="BA2497" s="68" t="str">
        <f t="shared" si="1584"/>
        <v/>
      </c>
      <c r="BB2497" s="68" t="str">
        <f t="shared" si="1585"/>
        <v/>
      </c>
      <c r="BC2497" s="68" t="str">
        <f t="shared" si="1586"/>
        <v/>
      </c>
      <c r="BD2497" s="69" t="str">
        <f t="shared" si="1587"/>
        <v/>
      </c>
      <c r="BE2497" s="69" t="str">
        <f t="shared" si="1600"/>
        <v/>
      </c>
      <c r="BT2497" s="138" t="str">
        <f t="shared" ca="1" si="1601"/>
        <v/>
      </c>
      <c r="BU2497" s="139" t="str">
        <f t="shared" ca="1" si="1602"/>
        <v/>
      </c>
      <c r="BW2497" s="138" t="str">
        <f t="shared" si="1603"/>
        <v/>
      </c>
      <c r="BX2497" s="104" t="str">
        <f t="shared" si="1604"/>
        <v/>
      </c>
      <c r="BY2497" s="139" t="str">
        <f t="shared" si="1605"/>
        <v/>
      </c>
      <c r="CA2497" s="138" t="str">
        <f t="shared" si="1606"/>
        <v/>
      </c>
      <c r="CB2497" s="104" t="str">
        <f t="shared" si="1607"/>
        <v/>
      </c>
      <c r="CC2497" s="139" t="str">
        <f t="shared" si="1608"/>
        <v/>
      </c>
      <c r="CE2497" s="162" t="str">
        <f t="shared" si="1609"/>
        <v/>
      </c>
      <c r="CF2497" s="163" t="str">
        <f t="shared" si="1610"/>
        <v/>
      </c>
      <c r="CG2497" s="164" t="str">
        <f t="shared" si="1611"/>
        <v/>
      </c>
      <c r="CI2497" s="162" t="str">
        <f t="shared" si="1612"/>
        <v/>
      </c>
      <c r="CJ2497" s="163" t="str">
        <f t="shared" si="1615"/>
        <v/>
      </c>
      <c r="CK2497" s="164" t="str">
        <f t="shared" si="1616"/>
        <v/>
      </c>
      <c r="CM2497" s="169" t="str">
        <f t="shared" si="1613"/>
        <v/>
      </c>
      <c r="CN2497" s="139" t="str">
        <f t="shared" si="1614"/>
        <v/>
      </c>
      <c r="CP2497" s="41" t="str">
        <f>IF($CM2497="", "", COUNTIF($CM$11:$CM$3035, "&lt;"&amp;$CM2497)+1+COUNTIF($CM$11:$CM2497, $CM2497)-1)</f>
        <v/>
      </c>
    </row>
    <row r="2498" spans="1:94" x14ac:dyDescent="0.25">
      <c r="A2498" s="40"/>
      <c r="B2498" s="82" t="str">
        <f>IF($I2498="", "", IFERROR(INDEX('Job Database'!$AE$11:$AE$3035, MATCH($I2498, 'Job Database'!$X$11:$X$3035, 0)), ""))</f>
        <v/>
      </c>
      <c r="C2498" s="69" t="str">
        <f>IF($I2498="", "", IF(COUNTIF('Job Database'!$X$11:$X$3035, $I2498)=0, $AC$5, $AC$4))</f>
        <v/>
      </c>
      <c r="D2498" s="40"/>
      <c r="E2498" s="85" t="str">
        <f>IF($I2498="", "", IF(IFERROR(INDEX('Job Database'!$M$11:$M$3035, MATCH($I2498, 'Job Database'!$X$11:$X$3035, 0)), "")="", "", IFERROR(INDEX('Job Database'!$M$11:$M$3035, MATCH($I2498, 'Job Database'!$X$11:$X$3035, 0)), "")))</f>
        <v/>
      </c>
      <c r="F2498" s="40"/>
      <c r="G2498" s="88" t="str">
        <f t="shared" si="1588"/>
        <v/>
      </c>
      <c r="H2498" s="40"/>
      <c r="I2498" s="24"/>
      <c r="J2498" s="34"/>
      <c r="K2498" s="106"/>
      <c r="L2498" s="79"/>
      <c r="M2498" s="34"/>
      <c r="N2498" s="79"/>
      <c r="O2498" s="31"/>
      <c r="P2498" s="53"/>
      <c r="Q2498" s="40"/>
      <c r="S2498" s="41" t="str">
        <f t="shared" si="1576"/>
        <v/>
      </c>
      <c r="T2498" s="41" t="str">
        <f t="shared" si="1577"/>
        <v/>
      </c>
      <c r="U2498" s="41" t="str">
        <f t="shared" si="1589"/>
        <v/>
      </c>
      <c r="W2498" s="74" t="str">
        <f>IF('Job Database'!$X2498="", "", 'Job Database'!$X2498)</f>
        <v/>
      </c>
      <c r="Y2498" s="41" t="str">
        <f>IF($W2498="", "", IF(COUNTIF($I$11:$I$3035, $W2498)&gt;0, "", MAX($Y$10:$Y2497)+1))</f>
        <v/>
      </c>
      <c r="Z2498" s="41">
        <v>2488</v>
      </c>
      <c r="AA2498" s="58" t="str">
        <f t="shared" si="1590"/>
        <v/>
      </c>
      <c r="AC2498" s="41" t="str">
        <f t="shared" si="1578"/>
        <v/>
      </c>
      <c r="AE2498" s="41" t="str">
        <f t="shared" si="1591"/>
        <v/>
      </c>
      <c r="AJ2498" s="154" t="str">
        <f t="shared" si="1592"/>
        <v/>
      </c>
      <c r="AL2498" s="120" t="str">
        <f t="shared" si="1593"/>
        <v/>
      </c>
      <c r="AM2498" s="104" t="str">
        <f t="shared" si="1594"/>
        <v/>
      </c>
      <c r="AN2498" s="104" t="str">
        <f t="shared" si="1595"/>
        <v/>
      </c>
      <c r="AO2498" s="104" t="str">
        <f t="shared" si="1579"/>
        <v/>
      </c>
      <c r="AP2498" s="104" t="str">
        <f t="shared" si="1580"/>
        <v/>
      </c>
      <c r="AQ2498" s="121" t="str">
        <f t="shared" si="1596"/>
        <v/>
      </c>
      <c r="AS2498" s="88" t="str">
        <f t="shared" si="1581"/>
        <v/>
      </c>
      <c r="AT2498" s="68" t="str">
        <f t="shared" si="1597"/>
        <v/>
      </c>
      <c r="AU2498" s="68" t="str">
        <f t="shared" si="1598"/>
        <v/>
      </c>
      <c r="AV2498" s="68" t="str">
        <f t="shared" si="1599"/>
        <v/>
      </c>
      <c r="AW2498" s="88" t="str">
        <f t="shared" si="1582"/>
        <v/>
      </c>
      <c r="AZ2498" s="88" t="str">
        <f t="shared" si="1583"/>
        <v/>
      </c>
      <c r="BA2498" s="68" t="str">
        <f t="shared" si="1584"/>
        <v/>
      </c>
      <c r="BB2498" s="68" t="str">
        <f t="shared" si="1585"/>
        <v/>
      </c>
      <c r="BC2498" s="68" t="str">
        <f t="shared" si="1586"/>
        <v/>
      </c>
      <c r="BD2498" s="69" t="str">
        <f t="shared" si="1587"/>
        <v/>
      </c>
      <c r="BE2498" s="69" t="str">
        <f t="shared" si="1600"/>
        <v/>
      </c>
      <c r="BT2498" s="138" t="str">
        <f t="shared" ca="1" si="1601"/>
        <v/>
      </c>
      <c r="BU2498" s="139" t="str">
        <f t="shared" ca="1" si="1602"/>
        <v/>
      </c>
      <c r="BW2498" s="138" t="str">
        <f t="shared" si="1603"/>
        <v/>
      </c>
      <c r="BX2498" s="104" t="str">
        <f t="shared" si="1604"/>
        <v/>
      </c>
      <c r="BY2498" s="139" t="str">
        <f t="shared" si="1605"/>
        <v/>
      </c>
      <c r="CA2498" s="138" t="str">
        <f t="shared" si="1606"/>
        <v/>
      </c>
      <c r="CB2498" s="104" t="str">
        <f t="shared" si="1607"/>
        <v/>
      </c>
      <c r="CC2498" s="139" t="str">
        <f t="shared" si="1608"/>
        <v/>
      </c>
      <c r="CE2498" s="162" t="str">
        <f t="shared" si="1609"/>
        <v/>
      </c>
      <c r="CF2498" s="163" t="str">
        <f t="shared" si="1610"/>
        <v/>
      </c>
      <c r="CG2498" s="164" t="str">
        <f t="shared" si="1611"/>
        <v/>
      </c>
      <c r="CI2498" s="162" t="str">
        <f t="shared" si="1612"/>
        <v/>
      </c>
      <c r="CJ2498" s="163" t="str">
        <f t="shared" si="1615"/>
        <v/>
      </c>
      <c r="CK2498" s="164" t="str">
        <f t="shared" si="1616"/>
        <v/>
      </c>
      <c r="CM2498" s="169" t="str">
        <f t="shared" si="1613"/>
        <v/>
      </c>
      <c r="CN2498" s="139" t="str">
        <f t="shared" si="1614"/>
        <v/>
      </c>
      <c r="CP2498" s="41" t="str">
        <f>IF($CM2498="", "", COUNTIF($CM$11:$CM$3035, "&lt;"&amp;$CM2498)+1+COUNTIF($CM$11:$CM2498, $CM2498)-1)</f>
        <v/>
      </c>
    </row>
    <row r="2499" spans="1:94" x14ac:dyDescent="0.25">
      <c r="A2499" s="40"/>
      <c r="B2499" s="82" t="str">
        <f>IF($I2499="", "", IFERROR(INDEX('Job Database'!$AE$11:$AE$3035, MATCH($I2499, 'Job Database'!$X$11:$X$3035, 0)), ""))</f>
        <v/>
      </c>
      <c r="C2499" s="69" t="str">
        <f>IF($I2499="", "", IF(COUNTIF('Job Database'!$X$11:$X$3035, $I2499)=0, $AC$5, $AC$4))</f>
        <v/>
      </c>
      <c r="D2499" s="40"/>
      <c r="E2499" s="85" t="str">
        <f>IF($I2499="", "", IF(IFERROR(INDEX('Job Database'!$M$11:$M$3035, MATCH($I2499, 'Job Database'!$X$11:$X$3035, 0)), "")="", "", IFERROR(INDEX('Job Database'!$M$11:$M$3035, MATCH($I2499, 'Job Database'!$X$11:$X$3035, 0)), "")))</f>
        <v/>
      </c>
      <c r="F2499" s="40"/>
      <c r="G2499" s="88" t="str">
        <f t="shared" si="1588"/>
        <v/>
      </c>
      <c r="H2499" s="40"/>
      <c r="I2499" s="24"/>
      <c r="J2499" s="34"/>
      <c r="K2499" s="106"/>
      <c r="L2499" s="79"/>
      <c r="M2499" s="34"/>
      <c r="N2499" s="79"/>
      <c r="O2499" s="31"/>
      <c r="P2499" s="53"/>
      <c r="Q2499" s="40"/>
      <c r="S2499" s="41" t="str">
        <f t="shared" si="1576"/>
        <v/>
      </c>
      <c r="T2499" s="41" t="str">
        <f t="shared" si="1577"/>
        <v/>
      </c>
      <c r="U2499" s="41" t="str">
        <f t="shared" si="1589"/>
        <v/>
      </c>
      <c r="W2499" s="74" t="str">
        <f>IF('Job Database'!$X2499="", "", 'Job Database'!$X2499)</f>
        <v/>
      </c>
      <c r="Y2499" s="41" t="str">
        <f>IF($W2499="", "", IF(COUNTIF($I$11:$I$3035, $W2499)&gt;0, "", MAX($Y$10:$Y2498)+1))</f>
        <v/>
      </c>
      <c r="Z2499" s="41">
        <v>2489</v>
      </c>
      <c r="AA2499" s="58" t="str">
        <f t="shared" si="1590"/>
        <v/>
      </c>
      <c r="AC2499" s="41" t="str">
        <f t="shared" si="1578"/>
        <v/>
      </c>
      <c r="AE2499" s="41" t="str">
        <f t="shared" si="1591"/>
        <v/>
      </c>
      <c r="AJ2499" s="154" t="str">
        <f t="shared" si="1592"/>
        <v/>
      </c>
      <c r="AL2499" s="120" t="str">
        <f t="shared" si="1593"/>
        <v/>
      </c>
      <c r="AM2499" s="104" t="str">
        <f t="shared" si="1594"/>
        <v/>
      </c>
      <c r="AN2499" s="104" t="str">
        <f t="shared" si="1595"/>
        <v/>
      </c>
      <c r="AO2499" s="104" t="str">
        <f t="shared" si="1579"/>
        <v/>
      </c>
      <c r="AP2499" s="104" t="str">
        <f t="shared" si="1580"/>
        <v/>
      </c>
      <c r="AQ2499" s="121" t="str">
        <f t="shared" si="1596"/>
        <v/>
      </c>
      <c r="AS2499" s="88" t="str">
        <f t="shared" si="1581"/>
        <v/>
      </c>
      <c r="AT2499" s="68" t="str">
        <f t="shared" si="1597"/>
        <v/>
      </c>
      <c r="AU2499" s="68" t="str">
        <f t="shared" si="1598"/>
        <v/>
      </c>
      <c r="AV2499" s="68" t="str">
        <f t="shared" si="1599"/>
        <v/>
      </c>
      <c r="AW2499" s="88" t="str">
        <f t="shared" si="1582"/>
        <v/>
      </c>
      <c r="AZ2499" s="88" t="str">
        <f t="shared" si="1583"/>
        <v/>
      </c>
      <c r="BA2499" s="68" t="str">
        <f t="shared" si="1584"/>
        <v/>
      </c>
      <c r="BB2499" s="68" t="str">
        <f t="shared" si="1585"/>
        <v/>
      </c>
      <c r="BC2499" s="68" t="str">
        <f t="shared" si="1586"/>
        <v/>
      </c>
      <c r="BD2499" s="69" t="str">
        <f t="shared" si="1587"/>
        <v/>
      </c>
      <c r="BE2499" s="69" t="str">
        <f t="shared" si="1600"/>
        <v/>
      </c>
      <c r="BT2499" s="138" t="str">
        <f t="shared" ca="1" si="1601"/>
        <v/>
      </c>
      <c r="BU2499" s="139" t="str">
        <f t="shared" ca="1" si="1602"/>
        <v/>
      </c>
      <c r="BW2499" s="138" t="str">
        <f t="shared" si="1603"/>
        <v/>
      </c>
      <c r="BX2499" s="104" t="str">
        <f t="shared" si="1604"/>
        <v/>
      </c>
      <c r="BY2499" s="139" t="str">
        <f t="shared" si="1605"/>
        <v/>
      </c>
      <c r="CA2499" s="138" t="str">
        <f t="shared" si="1606"/>
        <v/>
      </c>
      <c r="CB2499" s="104" t="str">
        <f t="shared" si="1607"/>
        <v/>
      </c>
      <c r="CC2499" s="139" t="str">
        <f t="shared" si="1608"/>
        <v/>
      </c>
      <c r="CE2499" s="162" t="str">
        <f t="shared" si="1609"/>
        <v/>
      </c>
      <c r="CF2499" s="163" t="str">
        <f t="shared" si="1610"/>
        <v/>
      </c>
      <c r="CG2499" s="164" t="str">
        <f t="shared" si="1611"/>
        <v/>
      </c>
      <c r="CI2499" s="162" t="str">
        <f t="shared" si="1612"/>
        <v/>
      </c>
      <c r="CJ2499" s="163" t="str">
        <f t="shared" si="1615"/>
        <v/>
      </c>
      <c r="CK2499" s="164" t="str">
        <f t="shared" si="1616"/>
        <v/>
      </c>
      <c r="CM2499" s="169" t="str">
        <f t="shared" si="1613"/>
        <v/>
      </c>
      <c r="CN2499" s="139" t="str">
        <f t="shared" si="1614"/>
        <v/>
      </c>
      <c r="CP2499" s="41" t="str">
        <f>IF($CM2499="", "", COUNTIF($CM$11:$CM$3035, "&lt;"&amp;$CM2499)+1+COUNTIF($CM$11:$CM2499, $CM2499)-1)</f>
        <v/>
      </c>
    </row>
    <row r="2500" spans="1:94" x14ac:dyDescent="0.25">
      <c r="A2500" s="40"/>
      <c r="B2500" s="82" t="str">
        <f>IF($I2500="", "", IFERROR(INDEX('Job Database'!$AE$11:$AE$3035, MATCH($I2500, 'Job Database'!$X$11:$X$3035, 0)), ""))</f>
        <v/>
      </c>
      <c r="C2500" s="69" t="str">
        <f>IF($I2500="", "", IF(COUNTIF('Job Database'!$X$11:$X$3035, $I2500)=0, $AC$5, $AC$4))</f>
        <v/>
      </c>
      <c r="D2500" s="40"/>
      <c r="E2500" s="85" t="str">
        <f>IF($I2500="", "", IF(IFERROR(INDEX('Job Database'!$M$11:$M$3035, MATCH($I2500, 'Job Database'!$X$11:$X$3035, 0)), "")="", "", IFERROR(INDEX('Job Database'!$M$11:$M$3035, MATCH($I2500, 'Job Database'!$X$11:$X$3035, 0)), "")))</f>
        <v/>
      </c>
      <c r="F2500" s="40"/>
      <c r="G2500" s="88" t="str">
        <f t="shared" si="1588"/>
        <v/>
      </c>
      <c r="H2500" s="40"/>
      <c r="I2500" s="24"/>
      <c r="J2500" s="34"/>
      <c r="K2500" s="106"/>
      <c r="L2500" s="79"/>
      <c r="M2500" s="34"/>
      <c r="N2500" s="79"/>
      <c r="O2500" s="31"/>
      <c r="P2500" s="53"/>
      <c r="Q2500" s="40"/>
      <c r="S2500" s="41" t="str">
        <f t="shared" si="1576"/>
        <v/>
      </c>
      <c r="T2500" s="41" t="str">
        <f t="shared" si="1577"/>
        <v/>
      </c>
      <c r="U2500" s="41" t="str">
        <f t="shared" si="1589"/>
        <v/>
      </c>
      <c r="W2500" s="74" t="str">
        <f>IF('Job Database'!$X2500="", "", 'Job Database'!$X2500)</f>
        <v/>
      </c>
      <c r="Y2500" s="41" t="str">
        <f>IF($W2500="", "", IF(COUNTIF($I$11:$I$3035, $W2500)&gt;0, "", MAX($Y$10:$Y2499)+1))</f>
        <v/>
      </c>
      <c r="Z2500" s="41">
        <v>2490</v>
      </c>
      <c r="AA2500" s="58" t="str">
        <f t="shared" si="1590"/>
        <v/>
      </c>
      <c r="AC2500" s="41" t="str">
        <f t="shared" si="1578"/>
        <v/>
      </c>
      <c r="AE2500" s="41" t="str">
        <f t="shared" si="1591"/>
        <v/>
      </c>
      <c r="AJ2500" s="154" t="str">
        <f t="shared" si="1592"/>
        <v/>
      </c>
      <c r="AL2500" s="120" t="str">
        <f t="shared" si="1593"/>
        <v/>
      </c>
      <c r="AM2500" s="104" t="str">
        <f t="shared" si="1594"/>
        <v/>
      </c>
      <c r="AN2500" s="104" t="str">
        <f t="shared" si="1595"/>
        <v/>
      </c>
      <c r="AO2500" s="104" t="str">
        <f t="shared" si="1579"/>
        <v/>
      </c>
      <c r="AP2500" s="104" t="str">
        <f t="shared" si="1580"/>
        <v/>
      </c>
      <c r="AQ2500" s="121" t="str">
        <f t="shared" si="1596"/>
        <v/>
      </c>
      <c r="AS2500" s="88" t="str">
        <f t="shared" si="1581"/>
        <v/>
      </c>
      <c r="AT2500" s="68" t="str">
        <f t="shared" si="1597"/>
        <v/>
      </c>
      <c r="AU2500" s="68" t="str">
        <f t="shared" si="1598"/>
        <v/>
      </c>
      <c r="AV2500" s="68" t="str">
        <f t="shared" si="1599"/>
        <v/>
      </c>
      <c r="AW2500" s="88" t="str">
        <f t="shared" si="1582"/>
        <v/>
      </c>
      <c r="AZ2500" s="88" t="str">
        <f t="shared" si="1583"/>
        <v/>
      </c>
      <c r="BA2500" s="68" t="str">
        <f t="shared" si="1584"/>
        <v/>
      </c>
      <c r="BB2500" s="68" t="str">
        <f t="shared" si="1585"/>
        <v/>
      </c>
      <c r="BC2500" s="68" t="str">
        <f t="shared" si="1586"/>
        <v/>
      </c>
      <c r="BD2500" s="69" t="str">
        <f t="shared" si="1587"/>
        <v/>
      </c>
      <c r="BE2500" s="69" t="str">
        <f t="shared" si="1600"/>
        <v/>
      </c>
      <c r="BT2500" s="138" t="str">
        <f t="shared" ca="1" si="1601"/>
        <v/>
      </c>
      <c r="BU2500" s="139" t="str">
        <f t="shared" ca="1" si="1602"/>
        <v/>
      </c>
      <c r="BW2500" s="138" t="str">
        <f t="shared" si="1603"/>
        <v/>
      </c>
      <c r="BX2500" s="104" t="str">
        <f t="shared" si="1604"/>
        <v/>
      </c>
      <c r="BY2500" s="139" t="str">
        <f t="shared" si="1605"/>
        <v/>
      </c>
      <c r="CA2500" s="138" t="str">
        <f t="shared" si="1606"/>
        <v/>
      </c>
      <c r="CB2500" s="104" t="str">
        <f t="shared" si="1607"/>
        <v/>
      </c>
      <c r="CC2500" s="139" t="str">
        <f t="shared" si="1608"/>
        <v/>
      </c>
      <c r="CE2500" s="162" t="str">
        <f t="shared" si="1609"/>
        <v/>
      </c>
      <c r="CF2500" s="163" t="str">
        <f t="shared" si="1610"/>
        <v/>
      </c>
      <c r="CG2500" s="164" t="str">
        <f t="shared" si="1611"/>
        <v/>
      </c>
      <c r="CI2500" s="162" t="str">
        <f t="shared" si="1612"/>
        <v/>
      </c>
      <c r="CJ2500" s="163" t="str">
        <f t="shared" si="1615"/>
        <v/>
      </c>
      <c r="CK2500" s="164" t="str">
        <f t="shared" si="1616"/>
        <v/>
      </c>
      <c r="CM2500" s="169" t="str">
        <f t="shared" si="1613"/>
        <v/>
      </c>
      <c r="CN2500" s="139" t="str">
        <f t="shared" si="1614"/>
        <v/>
      </c>
      <c r="CP2500" s="41" t="str">
        <f>IF($CM2500="", "", COUNTIF($CM$11:$CM$3035, "&lt;"&amp;$CM2500)+1+COUNTIF($CM$11:$CM2500, $CM2500)-1)</f>
        <v/>
      </c>
    </row>
    <row r="2501" spans="1:94" x14ac:dyDescent="0.25">
      <c r="A2501" s="40"/>
      <c r="B2501" s="82" t="str">
        <f>IF($I2501="", "", IFERROR(INDEX('Job Database'!$AE$11:$AE$3035, MATCH($I2501, 'Job Database'!$X$11:$X$3035, 0)), ""))</f>
        <v/>
      </c>
      <c r="C2501" s="69" t="str">
        <f>IF($I2501="", "", IF(COUNTIF('Job Database'!$X$11:$X$3035, $I2501)=0, $AC$5, $AC$4))</f>
        <v/>
      </c>
      <c r="D2501" s="40"/>
      <c r="E2501" s="85" t="str">
        <f>IF($I2501="", "", IF(IFERROR(INDEX('Job Database'!$M$11:$M$3035, MATCH($I2501, 'Job Database'!$X$11:$X$3035, 0)), "")="", "", IFERROR(INDEX('Job Database'!$M$11:$M$3035, MATCH($I2501, 'Job Database'!$X$11:$X$3035, 0)), "")))</f>
        <v/>
      </c>
      <c r="F2501" s="40"/>
      <c r="G2501" s="88" t="str">
        <f t="shared" si="1588"/>
        <v/>
      </c>
      <c r="H2501" s="40"/>
      <c r="I2501" s="24"/>
      <c r="J2501" s="34"/>
      <c r="K2501" s="106"/>
      <c r="L2501" s="79"/>
      <c r="M2501" s="34"/>
      <c r="N2501" s="79"/>
      <c r="O2501" s="31"/>
      <c r="P2501" s="53"/>
      <c r="Q2501" s="40"/>
      <c r="S2501" s="41" t="str">
        <f t="shared" si="1576"/>
        <v/>
      </c>
      <c r="T2501" s="41" t="str">
        <f t="shared" si="1577"/>
        <v/>
      </c>
      <c r="U2501" s="41" t="str">
        <f t="shared" si="1589"/>
        <v/>
      </c>
      <c r="W2501" s="74" t="str">
        <f>IF('Job Database'!$X2501="", "", 'Job Database'!$X2501)</f>
        <v/>
      </c>
      <c r="Y2501" s="41" t="str">
        <f>IF($W2501="", "", IF(COUNTIF($I$11:$I$3035, $W2501)&gt;0, "", MAX($Y$10:$Y2500)+1))</f>
        <v/>
      </c>
      <c r="Z2501" s="41">
        <v>2491</v>
      </c>
      <c r="AA2501" s="58" t="str">
        <f t="shared" si="1590"/>
        <v/>
      </c>
      <c r="AC2501" s="41" t="str">
        <f t="shared" si="1578"/>
        <v/>
      </c>
      <c r="AE2501" s="41" t="str">
        <f t="shared" si="1591"/>
        <v/>
      </c>
      <c r="AJ2501" s="154" t="str">
        <f t="shared" si="1592"/>
        <v/>
      </c>
      <c r="AL2501" s="120" t="str">
        <f t="shared" si="1593"/>
        <v/>
      </c>
      <c r="AM2501" s="104" t="str">
        <f t="shared" si="1594"/>
        <v/>
      </c>
      <c r="AN2501" s="104" t="str">
        <f t="shared" si="1595"/>
        <v/>
      </c>
      <c r="AO2501" s="104" t="str">
        <f t="shared" si="1579"/>
        <v/>
      </c>
      <c r="AP2501" s="104" t="str">
        <f t="shared" si="1580"/>
        <v/>
      </c>
      <c r="AQ2501" s="121" t="str">
        <f t="shared" si="1596"/>
        <v/>
      </c>
      <c r="AS2501" s="88" t="str">
        <f t="shared" si="1581"/>
        <v/>
      </c>
      <c r="AT2501" s="68" t="str">
        <f t="shared" si="1597"/>
        <v/>
      </c>
      <c r="AU2501" s="68" t="str">
        <f t="shared" si="1598"/>
        <v/>
      </c>
      <c r="AV2501" s="68" t="str">
        <f t="shared" si="1599"/>
        <v/>
      </c>
      <c r="AW2501" s="88" t="str">
        <f t="shared" si="1582"/>
        <v/>
      </c>
      <c r="AZ2501" s="88" t="str">
        <f t="shared" si="1583"/>
        <v/>
      </c>
      <c r="BA2501" s="68" t="str">
        <f t="shared" si="1584"/>
        <v/>
      </c>
      <c r="BB2501" s="68" t="str">
        <f t="shared" si="1585"/>
        <v/>
      </c>
      <c r="BC2501" s="68" t="str">
        <f t="shared" si="1586"/>
        <v/>
      </c>
      <c r="BD2501" s="69" t="str">
        <f t="shared" si="1587"/>
        <v/>
      </c>
      <c r="BE2501" s="69" t="str">
        <f t="shared" si="1600"/>
        <v/>
      </c>
      <c r="BT2501" s="138" t="str">
        <f t="shared" ca="1" si="1601"/>
        <v/>
      </c>
      <c r="BU2501" s="139" t="str">
        <f t="shared" ca="1" si="1602"/>
        <v/>
      </c>
      <c r="BW2501" s="138" t="str">
        <f t="shared" si="1603"/>
        <v/>
      </c>
      <c r="BX2501" s="104" t="str">
        <f t="shared" si="1604"/>
        <v/>
      </c>
      <c r="BY2501" s="139" t="str">
        <f t="shared" si="1605"/>
        <v/>
      </c>
      <c r="CA2501" s="138" t="str">
        <f t="shared" si="1606"/>
        <v/>
      </c>
      <c r="CB2501" s="104" t="str">
        <f t="shared" si="1607"/>
        <v/>
      </c>
      <c r="CC2501" s="139" t="str">
        <f t="shared" si="1608"/>
        <v/>
      </c>
      <c r="CE2501" s="162" t="str">
        <f t="shared" si="1609"/>
        <v/>
      </c>
      <c r="CF2501" s="163" t="str">
        <f t="shared" si="1610"/>
        <v/>
      </c>
      <c r="CG2501" s="164" t="str">
        <f t="shared" si="1611"/>
        <v/>
      </c>
      <c r="CI2501" s="162" t="str">
        <f t="shared" si="1612"/>
        <v/>
      </c>
      <c r="CJ2501" s="163" t="str">
        <f t="shared" si="1615"/>
        <v/>
      </c>
      <c r="CK2501" s="164" t="str">
        <f t="shared" si="1616"/>
        <v/>
      </c>
      <c r="CM2501" s="169" t="str">
        <f t="shared" si="1613"/>
        <v/>
      </c>
      <c r="CN2501" s="139" t="str">
        <f t="shared" si="1614"/>
        <v/>
      </c>
      <c r="CP2501" s="41" t="str">
        <f>IF($CM2501="", "", COUNTIF($CM$11:$CM$3035, "&lt;"&amp;$CM2501)+1+COUNTIF($CM$11:$CM2501, $CM2501)-1)</f>
        <v/>
      </c>
    </row>
    <row r="2502" spans="1:94" x14ac:dyDescent="0.25">
      <c r="A2502" s="40"/>
      <c r="B2502" s="82" t="str">
        <f>IF($I2502="", "", IFERROR(INDEX('Job Database'!$AE$11:$AE$3035, MATCH($I2502, 'Job Database'!$X$11:$X$3035, 0)), ""))</f>
        <v/>
      </c>
      <c r="C2502" s="69" t="str">
        <f>IF($I2502="", "", IF(COUNTIF('Job Database'!$X$11:$X$3035, $I2502)=0, $AC$5, $AC$4))</f>
        <v/>
      </c>
      <c r="D2502" s="40"/>
      <c r="E2502" s="85" t="str">
        <f>IF($I2502="", "", IF(IFERROR(INDEX('Job Database'!$M$11:$M$3035, MATCH($I2502, 'Job Database'!$X$11:$X$3035, 0)), "")="", "", IFERROR(INDEX('Job Database'!$M$11:$M$3035, MATCH($I2502, 'Job Database'!$X$11:$X$3035, 0)), "")))</f>
        <v/>
      </c>
      <c r="F2502" s="40"/>
      <c r="G2502" s="88" t="str">
        <f t="shared" si="1588"/>
        <v/>
      </c>
      <c r="H2502" s="40"/>
      <c r="I2502" s="24"/>
      <c r="J2502" s="34"/>
      <c r="K2502" s="106"/>
      <c r="L2502" s="79"/>
      <c r="M2502" s="34"/>
      <c r="N2502" s="79"/>
      <c r="O2502" s="31"/>
      <c r="P2502" s="53"/>
      <c r="Q2502" s="40"/>
      <c r="S2502" s="41" t="str">
        <f t="shared" si="1576"/>
        <v/>
      </c>
      <c r="T2502" s="41" t="str">
        <f t="shared" si="1577"/>
        <v/>
      </c>
      <c r="U2502" s="41" t="str">
        <f t="shared" si="1589"/>
        <v/>
      </c>
      <c r="W2502" s="74" t="str">
        <f>IF('Job Database'!$X2502="", "", 'Job Database'!$X2502)</f>
        <v/>
      </c>
      <c r="Y2502" s="41" t="str">
        <f>IF($W2502="", "", IF(COUNTIF($I$11:$I$3035, $W2502)&gt;0, "", MAX($Y$10:$Y2501)+1))</f>
        <v/>
      </c>
      <c r="Z2502" s="41">
        <v>2492</v>
      </c>
      <c r="AA2502" s="58" t="str">
        <f t="shared" si="1590"/>
        <v/>
      </c>
      <c r="AC2502" s="41" t="str">
        <f t="shared" si="1578"/>
        <v/>
      </c>
      <c r="AE2502" s="41" t="str">
        <f t="shared" si="1591"/>
        <v/>
      </c>
      <c r="AJ2502" s="154" t="str">
        <f t="shared" si="1592"/>
        <v/>
      </c>
      <c r="AL2502" s="120" t="str">
        <f t="shared" si="1593"/>
        <v/>
      </c>
      <c r="AM2502" s="104" t="str">
        <f t="shared" si="1594"/>
        <v/>
      </c>
      <c r="AN2502" s="104" t="str">
        <f t="shared" si="1595"/>
        <v/>
      </c>
      <c r="AO2502" s="104" t="str">
        <f t="shared" si="1579"/>
        <v/>
      </c>
      <c r="AP2502" s="104" t="str">
        <f t="shared" si="1580"/>
        <v/>
      </c>
      <c r="AQ2502" s="121" t="str">
        <f t="shared" si="1596"/>
        <v/>
      </c>
      <c r="AS2502" s="88" t="str">
        <f t="shared" si="1581"/>
        <v/>
      </c>
      <c r="AT2502" s="68" t="str">
        <f t="shared" si="1597"/>
        <v/>
      </c>
      <c r="AU2502" s="68" t="str">
        <f t="shared" si="1598"/>
        <v/>
      </c>
      <c r="AV2502" s="68" t="str">
        <f t="shared" si="1599"/>
        <v/>
      </c>
      <c r="AW2502" s="88" t="str">
        <f t="shared" si="1582"/>
        <v/>
      </c>
      <c r="AZ2502" s="88" t="str">
        <f t="shared" si="1583"/>
        <v/>
      </c>
      <c r="BA2502" s="68" t="str">
        <f t="shared" si="1584"/>
        <v/>
      </c>
      <c r="BB2502" s="68" t="str">
        <f t="shared" si="1585"/>
        <v/>
      </c>
      <c r="BC2502" s="68" t="str">
        <f t="shared" si="1586"/>
        <v/>
      </c>
      <c r="BD2502" s="69" t="str">
        <f t="shared" si="1587"/>
        <v/>
      </c>
      <c r="BE2502" s="69" t="str">
        <f t="shared" si="1600"/>
        <v/>
      </c>
      <c r="BT2502" s="138" t="str">
        <f t="shared" ca="1" si="1601"/>
        <v/>
      </c>
      <c r="BU2502" s="139" t="str">
        <f t="shared" ca="1" si="1602"/>
        <v/>
      </c>
      <c r="BW2502" s="138" t="str">
        <f t="shared" si="1603"/>
        <v/>
      </c>
      <c r="BX2502" s="104" t="str">
        <f t="shared" si="1604"/>
        <v/>
      </c>
      <c r="BY2502" s="139" t="str">
        <f t="shared" si="1605"/>
        <v/>
      </c>
      <c r="CA2502" s="138" t="str">
        <f t="shared" si="1606"/>
        <v/>
      </c>
      <c r="CB2502" s="104" t="str">
        <f t="shared" si="1607"/>
        <v/>
      </c>
      <c r="CC2502" s="139" t="str">
        <f t="shared" si="1608"/>
        <v/>
      </c>
      <c r="CE2502" s="162" t="str">
        <f t="shared" si="1609"/>
        <v/>
      </c>
      <c r="CF2502" s="163" t="str">
        <f t="shared" si="1610"/>
        <v/>
      </c>
      <c r="CG2502" s="164" t="str">
        <f t="shared" si="1611"/>
        <v/>
      </c>
      <c r="CI2502" s="162" t="str">
        <f t="shared" si="1612"/>
        <v/>
      </c>
      <c r="CJ2502" s="163" t="str">
        <f t="shared" si="1615"/>
        <v/>
      </c>
      <c r="CK2502" s="164" t="str">
        <f t="shared" si="1616"/>
        <v/>
      </c>
      <c r="CM2502" s="169" t="str">
        <f t="shared" si="1613"/>
        <v/>
      </c>
      <c r="CN2502" s="139" t="str">
        <f t="shared" si="1614"/>
        <v/>
      </c>
      <c r="CP2502" s="41" t="str">
        <f>IF($CM2502="", "", COUNTIF($CM$11:$CM$3035, "&lt;"&amp;$CM2502)+1+COUNTIF($CM$11:$CM2502, $CM2502)-1)</f>
        <v/>
      </c>
    </row>
    <row r="2503" spans="1:94" x14ac:dyDescent="0.25">
      <c r="A2503" s="40"/>
      <c r="B2503" s="82" t="str">
        <f>IF($I2503="", "", IFERROR(INDEX('Job Database'!$AE$11:$AE$3035, MATCH($I2503, 'Job Database'!$X$11:$X$3035, 0)), ""))</f>
        <v/>
      </c>
      <c r="C2503" s="69" t="str">
        <f>IF($I2503="", "", IF(COUNTIF('Job Database'!$X$11:$X$3035, $I2503)=0, $AC$5, $AC$4))</f>
        <v/>
      </c>
      <c r="D2503" s="40"/>
      <c r="E2503" s="85" t="str">
        <f>IF($I2503="", "", IF(IFERROR(INDEX('Job Database'!$M$11:$M$3035, MATCH($I2503, 'Job Database'!$X$11:$X$3035, 0)), "")="", "", IFERROR(INDEX('Job Database'!$M$11:$M$3035, MATCH($I2503, 'Job Database'!$X$11:$X$3035, 0)), "")))</f>
        <v/>
      </c>
      <c r="F2503" s="40"/>
      <c r="G2503" s="88" t="str">
        <f t="shared" si="1588"/>
        <v/>
      </c>
      <c r="H2503" s="40"/>
      <c r="I2503" s="24"/>
      <c r="J2503" s="34"/>
      <c r="K2503" s="106"/>
      <c r="L2503" s="79"/>
      <c r="M2503" s="34"/>
      <c r="N2503" s="79"/>
      <c r="O2503" s="31"/>
      <c r="P2503" s="53"/>
      <c r="Q2503" s="40"/>
      <c r="S2503" s="41" t="str">
        <f t="shared" si="1576"/>
        <v/>
      </c>
      <c r="T2503" s="41" t="str">
        <f t="shared" si="1577"/>
        <v/>
      </c>
      <c r="U2503" s="41" t="str">
        <f t="shared" si="1589"/>
        <v/>
      </c>
      <c r="W2503" s="74" t="str">
        <f>IF('Job Database'!$X2503="", "", 'Job Database'!$X2503)</f>
        <v/>
      </c>
      <c r="Y2503" s="41" t="str">
        <f>IF($W2503="", "", IF(COUNTIF($I$11:$I$3035, $W2503)&gt;0, "", MAX($Y$10:$Y2502)+1))</f>
        <v/>
      </c>
      <c r="Z2503" s="41">
        <v>2493</v>
      </c>
      <c r="AA2503" s="58" t="str">
        <f t="shared" si="1590"/>
        <v/>
      </c>
      <c r="AC2503" s="41" t="str">
        <f t="shared" si="1578"/>
        <v/>
      </c>
      <c r="AE2503" s="41" t="str">
        <f t="shared" si="1591"/>
        <v/>
      </c>
      <c r="AJ2503" s="154" t="str">
        <f t="shared" si="1592"/>
        <v/>
      </c>
      <c r="AL2503" s="120" t="str">
        <f t="shared" si="1593"/>
        <v/>
      </c>
      <c r="AM2503" s="104" t="str">
        <f t="shared" si="1594"/>
        <v/>
      </c>
      <c r="AN2503" s="104" t="str">
        <f t="shared" si="1595"/>
        <v/>
      </c>
      <c r="AO2503" s="104" t="str">
        <f t="shared" si="1579"/>
        <v/>
      </c>
      <c r="AP2503" s="104" t="str">
        <f t="shared" si="1580"/>
        <v/>
      </c>
      <c r="AQ2503" s="121" t="str">
        <f t="shared" si="1596"/>
        <v/>
      </c>
      <c r="AS2503" s="88" t="str">
        <f t="shared" si="1581"/>
        <v/>
      </c>
      <c r="AT2503" s="68" t="str">
        <f t="shared" si="1597"/>
        <v/>
      </c>
      <c r="AU2503" s="68" t="str">
        <f t="shared" si="1598"/>
        <v/>
      </c>
      <c r="AV2503" s="68" t="str">
        <f t="shared" si="1599"/>
        <v/>
      </c>
      <c r="AW2503" s="88" t="str">
        <f t="shared" si="1582"/>
        <v/>
      </c>
      <c r="AZ2503" s="88" t="str">
        <f t="shared" si="1583"/>
        <v/>
      </c>
      <c r="BA2503" s="68" t="str">
        <f t="shared" si="1584"/>
        <v/>
      </c>
      <c r="BB2503" s="68" t="str">
        <f t="shared" si="1585"/>
        <v/>
      </c>
      <c r="BC2503" s="68" t="str">
        <f t="shared" si="1586"/>
        <v/>
      </c>
      <c r="BD2503" s="69" t="str">
        <f t="shared" si="1587"/>
        <v/>
      </c>
      <c r="BE2503" s="69" t="str">
        <f t="shared" si="1600"/>
        <v/>
      </c>
      <c r="BT2503" s="138" t="str">
        <f t="shared" ca="1" si="1601"/>
        <v/>
      </c>
      <c r="BU2503" s="139" t="str">
        <f t="shared" ca="1" si="1602"/>
        <v/>
      </c>
      <c r="BW2503" s="138" t="str">
        <f t="shared" si="1603"/>
        <v/>
      </c>
      <c r="BX2503" s="104" t="str">
        <f t="shared" si="1604"/>
        <v/>
      </c>
      <c r="BY2503" s="139" t="str">
        <f t="shared" si="1605"/>
        <v/>
      </c>
      <c r="CA2503" s="138" t="str">
        <f t="shared" si="1606"/>
        <v/>
      </c>
      <c r="CB2503" s="104" t="str">
        <f t="shared" si="1607"/>
        <v/>
      </c>
      <c r="CC2503" s="139" t="str">
        <f t="shared" si="1608"/>
        <v/>
      </c>
      <c r="CE2503" s="162" t="str">
        <f t="shared" si="1609"/>
        <v/>
      </c>
      <c r="CF2503" s="163" t="str">
        <f t="shared" si="1610"/>
        <v/>
      </c>
      <c r="CG2503" s="164" t="str">
        <f t="shared" si="1611"/>
        <v/>
      </c>
      <c r="CI2503" s="162" t="str">
        <f t="shared" si="1612"/>
        <v/>
      </c>
      <c r="CJ2503" s="163" t="str">
        <f t="shared" si="1615"/>
        <v/>
      </c>
      <c r="CK2503" s="164" t="str">
        <f t="shared" si="1616"/>
        <v/>
      </c>
      <c r="CM2503" s="169" t="str">
        <f t="shared" si="1613"/>
        <v/>
      </c>
      <c r="CN2503" s="139" t="str">
        <f t="shared" si="1614"/>
        <v/>
      </c>
      <c r="CP2503" s="41" t="str">
        <f>IF($CM2503="", "", COUNTIF($CM$11:$CM$3035, "&lt;"&amp;$CM2503)+1+COUNTIF($CM$11:$CM2503, $CM2503)-1)</f>
        <v/>
      </c>
    </row>
    <row r="2504" spans="1:94" x14ac:dyDescent="0.25">
      <c r="A2504" s="40"/>
      <c r="B2504" s="82" t="str">
        <f>IF($I2504="", "", IFERROR(INDEX('Job Database'!$AE$11:$AE$3035, MATCH($I2504, 'Job Database'!$X$11:$X$3035, 0)), ""))</f>
        <v/>
      </c>
      <c r="C2504" s="69" t="str">
        <f>IF($I2504="", "", IF(COUNTIF('Job Database'!$X$11:$X$3035, $I2504)=0, $AC$5, $AC$4))</f>
        <v/>
      </c>
      <c r="D2504" s="40"/>
      <c r="E2504" s="85" t="str">
        <f>IF($I2504="", "", IF(IFERROR(INDEX('Job Database'!$M$11:$M$3035, MATCH($I2504, 'Job Database'!$X$11:$X$3035, 0)), "")="", "", IFERROR(INDEX('Job Database'!$M$11:$M$3035, MATCH($I2504, 'Job Database'!$X$11:$X$3035, 0)), "")))</f>
        <v/>
      </c>
      <c r="F2504" s="40"/>
      <c r="G2504" s="88" t="str">
        <f t="shared" si="1588"/>
        <v/>
      </c>
      <c r="H2504" s="40"/>
      <c r="I2504" s="24"/>
      <c r="J2504" s="34"/>
      <c r="K2504" s="106"/>
      <c r="L2504" s="79"/>
      <c r="M2504" s="34"/>
      <c r="N2504" s="79"/>
      <c r="O2504" s="31"/>
      <c r="P2504" s="53"/>
      <c r="Q2504" s="40"/>
      <c r="S2504" s="41" t="str">
        <f t="shared" si="1576"/>
        <v/>
      </c>
      <c r="T2504" s="41" t="str">
        <f t="shared" si="1577"/>
        <v/>
      </c>
      <c r="U2504" s="41" t="str">
        <f t="shared" si="1589"/>
        <v/>
      </c>
      <c r="W2504" s="74" t="str">
        <f>IF('Job Database'!$X2504="", "", 'Job Database'!$X2504)</f>
        <v/>
      </c>
      <c r="Y2504" s="41" t="str">
        <f>IF($W2504="", "", IF(COUNTIF($I$11:$I$3035, $W2504)&gt;0, "", MAX($Y$10:$Y2503)+1))</f>
        <v/>
      </c>
      <c r="Z2504" s="41">
        <v>2494</v>
      </c>
      <c r="AA2504" s="58" t="str">
        <f t="shared" si="1590"/>
        <v/>
      </c>
      <c r="AC2504" s="41" t="str">
        <f t="shared" si="1578"/>
        <v/>
      </c>
      <c r="AE2504" s="41" t="str">
        <f t="shared" si="1591"/>
        <v/>
      </c>
      <c r="AJ2504" s="154" t="str">
        <f t="shared" si="1592"/>
        <v/>
      </c>
      <c r="AL2504" s="120" t="str">
        <f t="shared" si="1593"/>
        <v/>
      </c>
      <c r="AM2504" s="104" t="str">
        <f t="shared" si="1594"/>
        <v/>
      </c>
      <c r="AN2504" s="104" t="str">
        <f t="shared" si="1595"/>
        <v/>
      </c>
      <c r="AO2504" s="104" t="str">
        <f t="shared" si="1579"/>
        <v/>
      </c>
      <c r="AP2504" s="104" t="str">
        <f t="shared" si="1580"/>
        <v/>
      </c>
      <c r="AQ2504" s="121" t="str">
        <f t="shared" si="1596"/>
        <v/>
      </c>
      <c r="AS2504" s="88" t="str">
        <f t="shared" si="1581"/>
        <v/>
      </c>
      <c r="AT2504" s="68" t="str">
        <f t="shared" si="1597"/>
        <v/>
      </c>
      <c r="AU2504" s="68" t="str">
        <f t="shared" si="1598"/>
        <v/>
      </c>
      <c r="AV2504" s="68" t="str">
        <f t="shared" si="1599"/>
        <v/>
      </c>
      <c r="AW2504" s="88" t="str">
        <f t="shared" si="1582"/>
        <v/>
      </c>
      <c r="AZ2504" s="88" t="str">
        <f t="shared" si="1583"/>
        <v/>
      </c>
      <c r="BA2504" s="68" t="str">
        <f t="shared" si="1584"/>
        <v/>
      </c>
      <c r="BB2504" s="68" t="str">
        <f t="shared" si="1585"/>
        <v/>
      </c>
      <c r="BC2504" s="68" t="str">
        <f t="shared" si="1586"/>
        <v/>
      </c>
      <c r="BD2504" s="69" t="str">
        <f t="shared" si="1587"/>
        <v/>
      </c>
      <c r="BE2504" s="69" t="str">
        <f t="shared" si="1600"/>
        <v/>
      </c>
      <c r="BT2504" s="138" t="str">
        <f t="shared" ca="1" si="1601"/>
        <v/>
      </c>
      <c r="BU2504" s="139" t="str">
        <f t="shared" ca="1" si="1602"/>
        <v/>
      </c>
      <c r="BW2504" s="138" t="str">
        <f t="shared" si="1603"/>
        <v/>
      </c>
      <c r="BX2504" s="104" t="str">
        <f t="shared" si="1604"/>
        <v/>
      </c>
      <c r="BY2504" s="139" t="str">
        <f t="shared" si="1605"/>
        <v/>
      </c>
      <c r="CA2504" s="138" t="str">
        <f t="shared" si="1606"/>
        <v/>
      </c>
      <c r="CB2504" s="104" t="str">
        <f t="shared" si="1607"/>
        <v/>
      </c>
      <c r="CC2504" s="139" t="str">
        <f t="shared" si="1608"/>
        <v/>
      </c>
      <c r="CE2504" s="162" t="str">
        <f t="shared" si="1609"/>
        <v/>
      </c>
      <c r="CF2504" s="163" t="str">
        <f t="shared" si="1610"/>
        <v/>
      </c>
      <c r="CG2504" s="164" t="str">
        <f t="shared" si="1611"/>
        <v/>
      </c>
      <c r="CI2504" s="162" t="str">
        <f t="shared" si="1612"/>
        <v/>
      </c>
      <c r="CJ2504" s="163" t="str">
        <f t="shared" si="1615"/>
        <v/>
      </c>
      <c r="CK2504" s="164" t="str">
        <f t="shared" si="1616"/>
        <v/>
      </c>
      <c r="CM2504" s="169" t="str">
        <f t="shared" si="1613"/>
        <v/>
      </c>
      <c r="CN2504" s="139" t="str">
        <f t="shared" si="1614"/>
        <v/>
      </c>
      <c r="CP2504" s="41" t="str">
        <f>IF($CM2504="", "", COUNTIF($CM$11:$CM$3035, "&lt;"&amp;$CM2504)+1+COUNTIF($CM$11:$CM2504, $CM2504)-1)</f>
        <v/>
      </c>
    </row>
    <row r="2505" spans="1:94" x14ac:dyDescent="0.25">
      <c r="A2505" s="40"/>
      <c r="B2505" s="82" t="str">
        <f>IF($I2505="", "", IFERROR(INDEX('Job Database'!$AE$11:$AE$3035, MATCH($I2505, 'Job Database'!$X$11:$X$3035, 0)), ""))</f>
        <v/>
      </c>
      <c r="C2505" s="69" t="str">
        <f>IF($I2505="", "", IF(COUNTIF('Job Database'!$X$11:$X$3035, $I2505)=0, $AC$5, $AC$4))</f>
        <v/>
      </c>
      <c r="D2505" s="40"/>
      <c r="E2505" s="85" t="str">
        <f>IF($I2505="", "", IF(IFERROR(INDEX('Job Database'!$M$11:$M$3035, MATCH($I2505, 'Job Database'!$X$11:$X$3035, 0)), "")="", "", IFERROR(INDEX('Job Database'!$M$11:$M$3035, MATCH($I2505, 'Job Database'!$X$11:$X$3035, 0)), "")))</f>
        <v/>
      </c>
      <c r="F2505" s="40"/>
      <c r="G2505" s="88" t="str">
        <f t="shared" si="1588"/>
        <v/>
      </c>
      <c r="H2505" s="40"/>
      <c r="I2505" s="24"/>
      <c r="J2505" s="34"/>
      <c r="K2505" s="106"/>
      <c r="L2505" s="79"/>
      <c r="M2505" s="34"/>
      <c r="N2505" s="79"/>
      <c r="O2505" s="31"/>
      <c r="P2505" s="53"/>
      <c r="Q2505" s="40"/>
      <c r="S2505" s="41" t="str">
        <f t="shared" si="1576"/>
        <v/>
      </c>
      <c r="T2505" s="41" t="str">
        <f t="shared" si="1577"/>
        <v/>
      </c>
      <c r="U2505" s="41" t="str">
        <f t="shared" si="1589"/>
        <v/>
      </c>
      <c r="W2505" s="74" t="str">
        <f>IF('Job Database'!$X2505="", "", 'Job Database'!$X2505)</f>
        <v/>
      </c>
      <c r="Y2505" s="41" t="str">
        <f>IF($W2505="", "", IF(COUNTIF($I$11:$I$3035, $W2505)&gt;0, "", MAX($Y$10:$Y2504)+1))</f>
        <v/>
      </c>
      <c r="Z2505" s="41">
        <v>2495</v>
      </c>
      <c r="AA2505" s="58" t="str">
        <f t="shared" si="1590"/>
        <v/>
      </c>
      <c r="AC2505" s="41" t="str">
        <f t="shared" si="1578"/>
        <v/>
      </c>
      <c r="AE2505" s="41" t="str">
        <f t="shared" si="1591"/>
        <v/>
      </c>
      <c r="AJ2505" s="154" t="str">
        <f t="shared" si="1592"/>
        <v/>
      </c>
      <c r="AL2505" s="120" t="str">
        <f t="shared" si="1593"/>
        <v/>
      </c>
      <c r="AM2505" s="104" t="str">
        <f t="shared" si="1594"/>
        <v/>
      </c>
      <c r="AN2505" s="104" t="str">
        <f t="shared" si="1595"/>
        <v/>
      </c>
      <c r="AO2505" s="104" t="str">
        <f t="shared" si="1579"/>
        <v/>
      </c>
      <c r="AP2505" s="104" t="str">
        <f t="shared" si="1580"/>
        <v/>
      </c>
      <c r="AQ2505" s="121" t="str">
        <f t="shared" si="1596"/>
        <v/>
      </c>
      <c r="AS2505" s="88" t="str">
        <f t="shared" si="1581"/>
        <v/>
      </c>
      <c r="AT2505" s="68" t="str">
        <f t="shared" si="1597"/>
        <v/>
      </c>
      <c r="AU2505" s="68" t="str">
        <f t="shared" si="1598"/>
        <v/>
      </c>
      <c r="AV2505" s="68" t="str">
        <f t="shared" si="1599"/>
        <v/>
      </c>
      <c r="AW2505" s="88" t="str">
        <f t="shared" si="1582"/>
        <v/>
      </c>
      <c r="AZ2505" s="88" t="str">
        <f t="shared" si="1583"/>
        <v/>
      </c>
      <c r="BA2505" s="68" t="str">
        <f t="shared" si="1584"/>
        <v/>
      </c>
      <c r="BB2505" s="68" t="str">
        <f t="shared" si="1585"/>
        <v/>
      </c>
      <c r="BC2505" s="68" t="str">
        <f t="shared" si="1586"/>
        <v/>
      </c>
      <c r="BD2505" s="69" t="str">
        <f t="shared" si="1587"/>
        <v/>
      </c>
      <c r="BE2505" s="69" t="str">
        <f t="shared" si="1600"/>
        <v/>
      </c>
      <c r="BT2505" s="138" t="str">
        <f t="shared" ca="1" si="1601"/>
        <v/>
      </c>
      <c r="BU2505" s="139" t="str">
        <f t="shared" ca="1" si="1602"/>
        <v/>
      </c>
      <c r="BW2505" s="138" t="str">
        <f t="shared" si="1603"/>
        <v/>
      </c>
      <c r="BX2505" s="104" t="str">
        <f t="shared" si="1604"/>
        <v/>
      </c>
      <c r="BY2505" s="139" t="str">
        <f t="shared" si="1605"/>
        <v/>
      </c>
      <c r="CA2505" s="138" t="str">
        <f t="shared" si="1606"/>
        <v/>
      </c>
      <c r="CB2505" s="104" t="str">
        <f t="shared" si="1607"/>
        <v/>
      </c>
      <c r="CC2505" s="139" t="str">
        <f t="shared" si="1608"/>
        <v/>
      </c>
      <c r="CE2505" s="162" t="str">
        <f t="shared" si="1609"/>
        <v/>
      </c>
      <c r="CF2505" s="163" t="str">
        <f t="shared" si="1610"/>
        <v/>
      </c>
      <c r="CG2505" s="164" t="str">
        <f t="shared" si="1611"/>
        <v/>
      </c>
      <c r="CI2505" s="162" t="str">
        <f t="shared" si="1612"/>
        <v/>
      </c>
      <c r="CJ2505" s="163" t="str">
        <f t="shared" si="1615"/>
        <v/>
      </c>
      <c r="CK2505" s="164" t="str">
        <f t="shared" si="1616"/>
        <v/>
      </c>
      <c r="CM2505" s="169" t="str">
        <f t="shared" si="1613"/>
        <v/>
      </c>
      <c r="CN2505" s="139" t="str">
        <f t="shared" si="1614"/>
        <v/>
      </c>
      <c r="CP2505" s="41" t="str">
        <f>IF($CM2505="", "", COUNTIF($CM$11:$CM$3035, "&lt;"&amp;$CM2505)+1+COUNTIF($CM$11:$CM2505, $CM2505)-1)</f>
        <v/>
      </c>
    </row>
    <row r="2506" spans="1:94" x14ac:dyDescent="0.25">
      <c r="A2506" s="40"/>
      <c r="B2506" s="82" t="str">
        <f>IF($I2506="", "", IFERROR(INDEX('Job Database'!$AE$11:$AE$3035, MATCH($I2506, 'Job Database'!$X$11:$X$3035, 0)), ""))</f>
        <v/>
      </c>
      <c r="C2506" s="69" t="str">
        <f>IF($I2506="", "", IF(COUNTIF('Job Database'!$X$11:$X$3035, $I2506)=0, $AC$5, $AC$4))</f>
        <v/>
      </c>
      <c r="D2506" s="40"/>
      <c r="E2506" s="85" t="str">
        <f>IF($I2506="", "", IF(IFERROR(INDEX('Job Database'!$M$11:$M$3035, MATCH($I2506, 'Job Database'!$X$11:$X$3035, 0)), "")="", "", IFERROR(INDEX('Job Database'!$M$11:$M$3035, MATCH($I2506, 'Job Database'!$X$11:$X$3035, 0)), "")))</f>
        <v/>
      </c>
      <c r="F2506" s="40"/>
      <c r="G2506" s="88" t="str">
        <f t="shared" si="1588"/>
        <v/>
      </c>
      <c r="H2506" s="40"/>
      <c r="I2506" s="24"/>
      <c r="J2506" s="34"/>
      <c r="K2506" s="106"/>
      <c r="L2506" s="79"/>
      <c r="M2506" s="34"/>
      <c r="N2506" s="79"/>
      <c r="O2506" s="31"/>
      <c r="P2506" s="53"/>
      <c r="Q2506" s="40"/>
      <c r="S2506" s="41" t="str">
        <f t="shared" si="1576"/>
        <v/>
      </c>
      <c r="T2506" s="41" t="str">
        <f t="shared" si="1577"/>
        <v/>
      </c>
      <c r="U2506" s="41" t="str">
        <f t="shared" si="1589"/>
        <v/>
      </c>
      <c r="W2506" s="74" t="str">
        <f>IF('Job Database'!$X2506="", "", 'Job Database'!$X2506)</f>
        <v/>
      </c>
      <c r="Y2506" s="41" t="str">
        <f>IF($W2506="", "", IF(COUNTIF($I$11:$I$3035, $W2506)&gt;0, "", MAX($Y$10:$Y2505)+1))</f>
        <v/>
      </c>
      <c r="Z2506" s="41">
        <v>2496</v>
      </c>
      <c r="AA2506" s="58" t="str">
        <f t="shared" si="1590"/>
        <v/>
      </c>
      <c r="AC2506" s="41" t="str">
        <f t="shared" si="1578"/>
        <v/>
      </c>
      <c r="AE2506" s="41" t="str">
        <f t="shared" si="1591"/>
        <v/>
      </c>
      <c r="AJ2506" s="154" t="str">
        <f t="shared" si="1592"/>
        <v/>
      </c>
      <c r="AL2506" s="120" t="str">
        <f t="shared" si="1593"/>
        <v/>
      </c>
      <c r="AM2506" s="104" t="str">
        <f t="shared" si="1594"/>
        <v/>
      </c>
      <c r="AN2506" s="104" t="str">
        <f t="shared" si="1595"/>
        <v/>
      </c>
      <c r="AO2506" s="104" t="str">
        <f t="shared" si="1579"/>
        <v/>
      </c>
      <c r="AP2506" s="104" t="str">
        <f t="shared" si="1580"/>
        <v/>
      </c>
      <c r="AQ2506" s="121" t="str">
        <f t="shared" si="1596"/>
        <v/>
      </c>
      <c r="AS2506" s="88" t="str">
        <f t="shared" si="1581"/>
        <v/>
      </c>
      <c r="AT2506" s="68" t="str">
        <f t="shared" si="1597"/>
        <v/>
      </c>
      <c r="AU2506" s="68" t="str">
        <f t="shared" si="1598"/>
        <v/>
      </c>
      <c r="AV2506" s="68" t="str">
        <f t="shared" si="1599"/>
        <v/>
      </c>
      <c r="AW2506" s="88" t="str">
        <f t="shared" si="1582"/>
        <v/>
      </c>
      <c r="AZ2506" s="88" t="str">
        <f t="shared" si="1583"/>
        <v/>
      </c>
      <c r="BA2506" s="68" t="str">
        <f t="shared" si="1584"/>
        <v/>
      </c>
      <c r="BB2506" s="68" t="str">
        <f t="shared" si="1585"/>
        <v/>
      </c>
      <c r="BC2506" s="68" t="str">
        <f t="shared" si="1586"/>
        <v/>
      </c>
      <c r="BD2506" s="69" t="str">
        <f t="shared" si="1587"/>
        <v/>
      </c>
      <c r="BE2506" s="69" t="str">
        <f t="shared" si="1600"/>
        <v/>
      </c>
      <c r="BT2506" s="138" t="str">
        <f t="shared" ca="1" si="1601"/>
        <v/>
      </c>
      <c r="BU2506" s="139" t="str">
        <f t="shared" ca="1" si="1602"/>
        <v/>
      </c>
      <c r="BW2506" s="138" t="str">
        <f t="shared" si="1603"/>
        <v/>
      </c>
      <c r="BX2506" s="104" t="str">
        <f t="shared" si="1604"/>
        <v/>
      </c>
      <c r="BY2506" s="139" t="str">
        <f t="shared" si="1605"/>
        <v/>
      </c>
      <c r="CA2506" s="138" t="str">
        <f t="shared" si="1606"/>
        <v/>
      </c>
      <c r="CB2506" s="104" t="str">
        <f t="shared" si="1607"/>
        <v/>
      </c>
      <c r="CC2506" s="139" t="str">
        <f t="shared" si="1608"/>
        <v/>
      </c>
      <c r="CE2506" s="162" t="str">
        <f t="shared" si="1609"/>
        <v/>
      </c>
      <c r="CF2506" s="163" t="str">
        <f t="shared" si="1610"/>
        <v/>
      </c>
      <c r="CG2506" s="164" t="str">
        <f t="shared" si="1611"/>
        <v/>
      </c>
      <c r="CI2506" s="162" t="str">
        <f t="shared" si="1612"/>
        <v/>
      </c>
      <c r="CJ2506" s="163" t="str">
        <f t="shared" si="1615"/>
        <v/>
      </c>
      <c r="CK2506" s="164" t="str">
        <f t="shared" si="1616"/>
        <v/>
      </c>
      <c r="CM2506" s="169" t="str">
        <f t="shared" si="1613"/>
        <v/>
      </c>
      <c r="CN2506" s="139" t="str">
        <f t="shared" si="1614"/>
        <v/>
      </c>
      <c r="CP2506" s="41" t="str">
        <f>IF($CM2506="", "", COUNTIF($CM$11:$CM$3035, "&lt;"&amp;$CM2506)+1+COUNTIF($CM$11:$CM2506, $CM2506)-1)</f>
        <v/>
      </c>
    </row>
    <row r="2507" spans="1:94" x14ac:dyDescent="0.25">
      <c r="A2507" s="40"/>
      <c r="B2507" s="82" t="str">
        <f>IF($I2507="", "", IFERROR(INDEX('Job Database'!$AE$11:$AE$3035, MATCH($I2507, 'Job Database'!$X$11:$X$3035, 0)), ""))</f>
        <v/>
      </c>
      <c r="C2507" s="69" t="str">
        <f>IF($I2507="", "", IF(COUNTIF('Job Database'!$X$11:$X$3035, $I2507)=0, $AC$5, $AC$4))</f>
        <v/>
      </c>
      <c r="D2507" s="40"/>
      <c r="E2507" s="85" t="str">
        <f>IF($I2507="", "", IF(IFERROR(INDEX('Job Database'!$M$11:$M$3035, MATCH($I2507, 'Job Database'!$X$11:$X$3035, 0)), "")="", "", IFERROR(INDEX('Job Database'!$M$11:$M$3035, MATCH($I2507, 'Job Database'!$X$11:$X$3035, 0)), "")))</f>
        <v/>
      </c>
      <c r="F2507" s="40"/>
      <c r="G2507" s="88" t="str">
        <f t="shared" si="1588"/>
        <v/>
      </c>
      <c r="H2507" s="40"/>
      <c r="I2507" s="24"/>
      <c r="J2507" s="34"/>
      <c r="K2507" s="106"/>
      <c r="L2507" s="79"/>
      <c r="M2507" s="34"/>
      <c r="N2507" s="79"/>
      <c r="O2507" s="31"/>
      <c r="P2507" s="53"/>
      <c r="Q2507" s="40"/>
      <c r="S2507" s="41" t="str">
        <f t="shared" ref="S2507:S2570" si="1617">IF($K2507="", "", IF($AG$5&lt;=$K2507, "X", ""))</f>
        <v/>
      </c>
      <c r="T2507" s="41" t="str">
        <f t="shared" ref="T2507:T2570" si="1618">IF($K2507="", "", IF($AG$5&gt;$K2507, "X", ""))</f>
        <v/>
      </c>
      <c r="U2507" s="41" t="str">
        <f t="shared" si="1589"/>
        <v/>
      </c>
      <c r="W2507" s="74" t="str">
        <f>IF('Job Database'!$X2507="", "", 'Job Database'!$X2507)</f>
        <v/>
      </c>
      <c r="Y2507" s="41" t="str">
        <f>IF($W2507="", "", IF(COUNTIF($I$11:$I$3035, $W2507)&gt;0, "", MAX($Y$10:$Y2506)+1))</f>
        <v/>
      </c>
      <c r="Z2507" s="41">
        <v>2497</v>
      </c>
      <c r="AA2507" s="58" t="str">
        <f t="shared" si="1590"/>
        <v/>
      </c>
      <c r="AC2507" s="41" t="str">
        <f t="shared" ref="AC2507:AC2570" si="1619">IF($I2507="", "", IF(COUNTIF($W$11:$W$3035, $I2507)=0, "X", ""))</f>
        <v/>
      </c>
      <c r="AE2507" s="41" t="str">
        <f t="shared" si="1591"/>
        <v/>
      </c>
      <c r="AJ2507" s="154" t="str">
        <f t="shared" si="1592"/>
        <v/>
      </c>
      <c r="AL2507" s="120" t="str">
        <f t="shared" si="1593"/>
        <v/>
      </c>
      <c r="AM2507" s="104" t="str">
        <f t="shared" si="1594"/>
        <v/>
      </c>
      <c r="AN2507" s="104" t="str">
        <f t="shared" si="1595"/>
        <v/>
      </c>
      <c r="AO2507" s="104" t="str">
        <f t="shared" ref="AO2507:AO2570" si="1620">IF(COUNTIF($AZ2507:$BE2507, $AZ$5)&gt;0, "X", "")</f>
        <v/>
      </c>
      <c r="AP2507" s="104" t="str">
        <f t="shared" ref="AP2507:AP2570" si="1621">IF(COUNTIF($AZ2507:$BE2507, $AZ$4)&gt;0, "X", "")</f>
        <v/>
      </c>
      <c r="AQ2507" s="121" t="str">
        <f t="shared" si="1596"/>
        <v/>
      </c>
      <c r="AS2507" s="88" t="str">
        <f t="shared" ref="AS2507:AS2570" si="1622">IF(OR(NOT(J2507=""), E2507="", NOT($O2507=""), NOT($P2507="")), "", NETWORKDAYS(E2507, $AG$5, $BJ$34:$BJ$57))</f>
        <v/>
      </c>
      <c r="AT2507" s="68" t="str">
        <f t="shared" si="1597"/>
        <v/>
      </c>
      <c r="AU2507" s="68" t="str">
        <f t="shared" si="1598"/>
        <v/>
      </c>
      <c r="AV2507" s="68" t="str">
        <f t="shared" si="1599"/>
        <v/>
      </c>
      <c r="AW2507" s="88" t="str">
        <f t="shared" ref="AW2507:AW2570" si="1623">IF(OR(NOT(O2507=""), N2507="", NOT($O2507=""), NOT($P2507="")), "", NETWORKDAYS(N2507, $AG$5, $BJ$34:$BJ$57))</f>
        <v/>
      </c>
      <c r="AZ2507" s="88" t="str">
        <f t="shared" ref="AZ2507:AZ2570" si="1624">IF(OR(AS2507="", $U2507="X"), "", IF(AS2507&gt;=AS$7, $AZ$4, IF(AS2507&gt;=AS$9, $AZ$5, "")))</f>
        <v/>
      </c>
      <c r="BA2507" s="68" t="str">
        <f t="shared" ref="BA2507:BA2570" si="1625">IF(OR(AT2507="", $U2507="X"), "", IF(AT2507&gt;=AT$7, $AZ$4, IF(AT2507&gt;=AT$9, $AZ$5, "")))</f>
        <v/>
      </c>
      <c r="BB2507" s="68" t="str">
        <f t="shared" ref="BB2507:BB2570" si="1626">IF(OR(AU2507="", $U2507="X"), "", IF(AU2507&gt;=AU$7, $AZ$4, IF(AU2507&gt;=AU$9, $AZ$5, "")))</f>
        <v/>
      </c>
      <c r="BC2507" s="68" t="str">
        <f t="shared" ref="BC2507:BC2570" si="1627">IF(OR(AV2507="", $U2507="X"), "", IF(AV2507&gt;=AV$7, $AZ$4, IF(AV2507&gt;=AV$9, $AZ$5, "")))</f>
        <v/>
      </c>
      <c r="BD2507" s="69" t="str">
        <f t="shared" ref="BD2507:BD2570" si="1628">IF(OR(AW2507="", $U2507="X"), "", IF(AW2507&gt;=AW$7, $AZ$4, IF(AW2507&gt;=AW$9, $AZ$5, "")))</f>
        <v/>
      </c>
      <c r="BE2507" s="69" t="str">
        <f t="shared" si="1600"/>
        <v/>
      </c>
      <c r="BT2507" s="138" t="str">
        <f t="shared" ca="1" si="1601"/>
        <v/>
      </c>
      <c r="BU2507" s="139" t="str">
        <f t="shared" ca="1" si="1602"/>
        <v/>
      </c>
      <c r="BW2507" s="138" t="str">
        <f t="shared" si="1603"/>
        <v/>
      </c>
      <c r="BX2507" s="104" t="str">
        <f t="shared" si="1604"/>
        <v/>
      </c>
      <c r="BY2507" s="139" t="str">
        <f t="shared" si="1605"/>
        <v/>
      </c>
      <c r="CA2507" s="138" t="str">
        <f t="shared" si="1606"/>
        <v/>
      </c>
      <c r="CB2507" s="104" t="str">
        <f t="shared" si="1607"/>
        <v/>
      </c>
      <c r="CC2507" s="139" t="str">
        <f t="shared" si="1608"/>
        <v/>
      </c>
      <c r="CE2507" s="162" t="str">
        <f t="shared" si="1609"/>
        <v/>
      </c>
      <c r="CF2507" s="163" t="str">
        <f t="shared" si="1610"/>
        <v/>
      </c>
      <c r="CG2507" s="164" t="str">
        <f t="shared" si="1611"/>
        <v/>
      </c>
      <c r="CI2507" s="162" t="str">
        <f t="shared" si="1612"/>
        <v/>
      </c>
      <c r="CJ2507" s="163" t="str">
        <f t="shared" si="1615"/>
        <v/>
      </c>
      <c r="CK2507" s="164" t="str">
        <f t="shared" si="1616"/>
        <v/>
      </c>
      <c r="CM2507" s="169" t="str">
        <f t="shared" si="1613"/>
        <v/>
      </c>
      <c r="CN2507" s="139" t="str">
        <f t="shared" si="1614"/>
        <v/>
      </c>
      <c r="CP2507" s="41" t="str">
        <f>IF($CM2507="", "", COUNTIF($CM$11:$CM$3035, "&lt;"&amp;$CM2507)+1+COUNTIF($CM$11:$CM2507, $CM2507)-1)</f>
        <v/>
      </c>
    </row>
    <row r="2508" spans="1:94" x14ac:dyDescent="0.25">
      <c r="A2508" s="40"/>
      <c r="B2508" s="82" t="str">
        <f>IF($I2508="", "", IFERROR(INDEX('Job Database'!$AE$11:$AE$3035, MATCH($I2508, 'Job Database'!$X$11:$X$3035, 0)), ""))</f>
        <v/>
      </c>
      <c r="C2508" s="69" t="str">
        <f>IF($I2508="", "", IF(COUNTIF('Job Database'!$X$11:$X$3035, $I2508)=0, $AC$5, $AC$4))</f>
        <v/>
      </c>
      <c r="D2508" s="40"/>
      <c r="E2508" s="85" t="str">
        <f>IF($I2508="", "", IF(IFERROR(INDEX('Job Database'!$M$11:$M$3035, MATCH($I2508, 'Job Database'!$X$11:$X$3035, 0)), "")="", "", IFERROR(INDEX('Job Database'!$M$11:$M$3035, MATCH($I2508, 'Job Database'!$X$11:$X$3035, 0)), "")))</f>
        <v/>
      </c>
      <c r="F2508" s="40"/>
      <c r="G2508" s="88" t="str">
        <f t="shared" ref="G2508:G2571" si="1629">$AJ2508</f>
        <v/>
      </c>
      <c r="H2508" s="40"/>
      <c r="I2508" s="24"/>
      <c r="J2508" s="34"/>
      <c r="K2508" s="106"/>
      <c r="L2508" s="79"/>
      <c r="M2508" s="34"/>
      <c r="N2508" s="79"/>
      <c r="O2508" s="31"/>
      <c r="P2508" s="53"/>
      <c r="Q2508" s="40"/>
      <c r="S2508" s="41" t="str">
        <f t="shared" si="1617"/>
        <v/>
      </c>
      <c r="T2508" s="41" t="str">
        <f t="shared" si="1618"/>
        <v/>
      </c>
      <c r="U2508" s="41" t="str">
        <f t="shared" ref="U2508:U2571" si="1630">IF(OR($S2508="X", $T2508="X"), "X", "")</f>
        <v/>
      </c>
      <c r="W2508" s="74" t="str">
        <f>IF('Job Database'!$X2508="", "", 'Job Database'!$X2508)</f>
        <v/>
      </c>
      <c r="Y2508" s="41" t="str">
        <f>IF($W2508="", "", IF(COUNTIF($I$11:$I$3035, $W2508)&gt;0, "", MAX($Y$10:$Y2507)+1))</f>
        <v/>
      </c>
      <c r="Z2508" s="41">
        <v>2498</v>
      </c>
      <c r="AA2508" s="58" t="str">
        <f t="shared" ref="AA2508:AA2571" si="1631">IFERROR(INDEX($W$11:$W$3035, MATCH($Z2508, $Y$11:$Y$3035, 0)), "")</f>
        <v/>
      </c>
      <c r="AC2508" s="41" t="str">
        <f t="shared" si="1619"/>
        <v/>
      </c>
      <c r="AE2508" s="41" t="str">
        <f t="shared" ref="AE2508:AE2571" si="1632">IF($I2508="", "", IF(COUNTIF($I$11:$I$3035, $I2508)&gt;1, "X", ""))</f>
        <v/>
      </c>
      <c r="AJ2508" s="154" t="str">
        <f t="shared" ref="AJ2508:AJ2571" si="1633">IFERROR(INDEX($AL$10:$AQ$10, $AK$10, MATCH("X", $AL2508:$AQ2508, 0)), "")</f>
        <v/>
      </c>
      <c r="AL2508" s="120" t="str">
        <f t="shared" ref="AL2508:AL2571" si="1634">IF(AND(OR($O2508=$AG$15, $O2508=$AG$16), $P2508=$AH$11), "X", "")</f>
        <v/>
      </c>
      <c r="AM2508" s="104" t="str">
        <f t="shared" ref="AM2508:AM2571" si="1635">IF(AND(OR($O2508=$AG$15, $O2508=$AG$16), $P2508=$AH$13), "X", "")</f>
        <v/>
      </c>
      <c r="AN2508" s="104" t="str">
        <f t="shared" ref="AN2508:AN2571" si="1636">IF(AND(AL2508="", AM2508="", AP2508="", AQ2508="", AO2508="", NOT($I2508="")), "X", "")</f>
        <v/>
      </c>
      <c r="AO2508" s="104" t="str">
        <f t="shared" si="1620"/>
        <v/>
      </c>
      <c r="AP2508" s="104" t="str">
        <f t="shared" si="1621"/>
        <v/>
      </c>
      <c r="AQ2508" s="121" t="str">
        <f t="shared" ref="AQ2508:AQ2571" si="1637">IF(COUNTIF($AG$11:$AG$14, $O2508)&gt;0, "X", "")</f>
        <v/>
      </c>
      <c r="AS2508" s="88" t="str">
        <f t="shared" si="1622"/>
        <v/>
      </c>
      <c r="AT2508" s="68" t="str">
        <f t="shared" ref="AT2508:AT2571" si="1638">IF(OR($J2508="", NOT(L2508=""), NOT($O2508=""), NOT($P2508="")), "", NETWORKDAYS($J2508, $AG$5, $BJ$34:$BJ$57))</f>
        <v/>
      </c>
      <c r="AU2508" s="68" t="str">
        <f t="shared" ref="AU2508:AU2571" si="1639">IF(OR($L2508="", NOT(M2508=""), NOT($O2508=""), NOT($P2508="")), "", NETWORKDAYS($L2508, $AG$5, $BJ$34:$BJ$57))</f>
        <v/>
      </c>
      <c r="AV2508" s="68" t="str">
        <f t="shared" ref="AV2508:AV2571" si="1640">IF(OR($M2508="", NOT(N2508=""), NOT($O2508=""), NOT($P2508="")), "", NETWORKDAYS($M2508, $AG$5, $BJ$34:$BJ$57))</f>
        <v/>
      </c>
      <c r="AW2508" s="88" t="str">
        <f t="shared" si="1623"/>
        <v/>
      </c>
      <c r="AZ2508" s="88" t="str">
        <f t="shared" si="1624"/>
        <v/>
      </c>
      <c r="BA2508" s="68" t="str">
        <f t="shared" si="1625"/>
        <v/>
      </c>
      <c r="BB2508" s="68" t="str">
        <f t="shared" si="1626"/>
        <v/>
      </c>
      <c r="BC2508" s="68" t="str">
        <f t="shared" si="1627"/>
        <v/>
      </c>
      <c r="BD2508" s="69" t="str">
        <f t="shared" si="1628"/>
        <v/>
      </c>
      <c r="BE2508" s="69" t="str">
        <f t="shared" ref="BE2508:BE2571" si="1641">BD2508</f>
        <v/>
      </c>
      <c r="BT2508" s="138" t="str">
        <f t="shared" ref="BT2508:BT2571" ca="1" si="1642">IF($BU2508="X", "", IF(COUNTIF($CA2508:$CC2508, "X")&gt;0, "X", ""))</f>
        <v/>
      </c>
      <c r="BU2508" s="139" t="str">
        <f t="shared" ref="BU2508:BU2571" ca="1" si="1643">IF(OR($L2508=$AG$5, $M2508=$AG$5, $N2508=$AG$5), "X", "")</f>
        <v/>
      </c>
      <c r="BW2508" s="138" t="str">
        <f t="shared" ref="BW2508:BW2571" si="1644">IF(L2508="", "", NETWORKDAYS($AG$5, L2508, $BJ$34:$BJ$57))</f>
        <v/>
      </c>
      <c r="BX2508" s="104" t="str">
        <f t="shared" ref="BX2508:BX2571" si="1645">IF(M2508="", "", NETWORKDAYS($AG$5, M2508, $BJ$34:$BJ$57))</f>
        <v/>
      </c>
      <c r="BY2508" s="139" t="str">
        <f t="shared" ref="BY2508:BY2571" si="1646">IF(N2508="", "", NETWORKDAYS($AG$5, N2508, $BJ$34:$BJ$57))</f>
        <v/>
      </c>
      <c r="CA2508" s="138" t="str">
        <f t="shared" ref="CA2508:CA2571" si="1647">IF(BW2508&lt;0, "", IF(BW2508&lt;=$CA$9, "X", ""))</f>
        <v/>
      </c>
      <c r="CB2508" s="104" t="str">
        <f t="shared" ref="CB2508:CB2571" si="1648">IF(BX2508&lt;0, "", IF(BX2508&lt;=$CA$9, "X", ""))</f>
        <v/>
      </c>
      <c r="CC2508" s="139" t="str">
        <f t="shared" ref="CC2508:CC2571" si="1649">IF(BY2508&lt;0, "", IF(BY2508&lt;=$CA$9, "X", ""))</f>
        <v/>
      </c>
      <c r="CE2508" s="162" t="str">
        <f t="shared" ref="CE2508:CE2571" si="1650">IF(L2508="", "", IF(L2508=$AG$5, L2508, ""))</f>
        <v/>
      </c>
      <c r="CF2508" s="163" t="str">
        <f t="shared" ref="CF2508:CF2571" si="1651">IF(M2508="", "", IF(M2508=$AG$5, M2508, ""))</f>
        <v/>
      </c>
      <c r="CG2508" s="164" t="str">
        <f t="shared" ref="CG2508:CG2571" si="1652">IF(N2508="", "", IF(N2508=$AG$5, N2508, ""))</f>
        <v/>
      </c>
      <c r="CI2508" s="162" t="str">
        <f t="shared" ref="CI2508:CI2571" si="1653">IF(CA2508="", "", L2508)</f>
        <v/>
      </c>
      <c r="CJ2508" s="163" t="str">
        <f t="shared" si="1615"/>
        <v/>
      </c>
      <c r="CK2508" s="164" t="str">
        <f t="shared" si="1616"/>
        <v/>
      </c>
      <c r="CM2508" s="169" t="str">
        <f t="shared" ref="CM2508:CM2571" si="1654">IF(NOT($CE2508=""), $CE2508, IF(NOT($CF2508=""), $CF2508, IF(NOT($CG2508=""), $CG2508, IF(NOT($CI2508=""), $CI2508, IF(NOT($CJ2508=""), $CJ2508, IF(NOT($CK2508=""), $CK2508, ""))))))</f>
        <v/>
      </c>
      <c r="CN2508" s="139" t="str">
        <f t="shared" ref="CN2508:CN2571" si="1655">IF(NOT($CE2508=""), "TODAY - 1st Interview", IF(NOT($CF2508=""), "TODAY - 2nd Interview", IF(NOT($CG2508=""), "TODAY - 3rd Interview", IF(NOT($CI2508=""), "Alert - 1st Interview", IF(NOT($CJ2508=""), "Alert - 2nd Interview", IF(NOT($CK2508=""), "Alert - 3rd Interview", ""))))))</f>
        <v/>
      </c>
      <c r="CP2508" s="41" t="str">
        <f>IF($CM2508="", "", COUNTIF($CM$11:$CM$3035, "&lt;"&amp;$CM2508)+1+COUNTIF($CM$11:$CM2508, $CM2508)-1)</f>
        <v/>
      </c>
    </row>
    <row r="2509" spans="1:94" x14ac:dyDescent="0.25">
      <c r="A2509" s="40"/>
      <c r="B2509" s="82" t="str">
        <f>IF($I2509="", "", IFERROR(INDEX('Job Database'!$AE$11:$AE$3035, MATCH($I2509, 'Job Database'!$X$11:$X$3035, 0)), ""))</f>
        <v/>
      </c>
      <c r="C2509" s="69" t="str">
        <f>IF($I2509="", "", IF(COUNTIF('Job Database'!$X$11:$X$3035, $I2509)=0, $AC$5, $AC$4))</f>
        <v/>
      </c>
      <c r="D2509" s="40"/>
      <c r="E2509" s="85" t="str">
        <f>IF($I2509="", "", IF(IFERROR(INDEX('Job Database'!$M$11:$M$3035, MATCH($I2509, 'Job Database'!$X$11:$X$3035, 0)), "")="", "", IFERROR(INDEX('Job Database'!$M$11:$M$3035, MATCH($I2509, 'Job Database'!$X$11:$X$3035, 0)), "")))</f>
        <v/>
      </c>
      <c r="F2509" s="40"/>
      <c r="G2509" s="88" t="str">
        <f t="shared" si="1629"/>
        <v/>
      </c>
      <c r="H2509" s="40"/>
      <c r="I2509" s="24"/>
      <c r="J2509" s="34"/>
      <c r="K2509" s="106"/>
      <c r="L2509" s="79"/>
      <c r="M2509" s="34"/>
      <c r="N2509" s="79"/>
      <c r="O2509" s="31"/>
      <c r="P2509" s="53"/>
      <c r="Q2509" s="40"/>
      <c r="S2509" s="41" t="str">
        <f t="shared" si="1617"/>
        <v/>
      </c>
      <c r="T2509" s="41" t="str">
        <f t="shared" si="1618"/>
        <v/>
      </c>
      <c r="U2509" s="41" t="str">
        <f t="shared" si="1630"/>
        <v/>
      </c>
      <c r="W2509" s="74" t="str">
        <f>IF('Job Database'!$X2509="", "", 'Job Database'!$X2509)</f>
        <v/>
      </c>
      <c r="Y2509" s="41" t="str">
        <f>IF($W2509="", "", IF(COUNTIF($I$11:$I$3035, $W2509)&gt;0, "", MAX($Y$10:$Y2508)+1))</f>
        <v/>
      </c>
      <c r="Z2509" s="41">
        <v>2499</v>
      </c>
      <c r="AA2509" s="58" t="str">
        <f t="shared" si="1631"/>
        <v/>
      </c>
      <c r="AC2509" s="41" t="str">
        <f t="shared" si="1619"/>
        <v/>
      </c>
      <c r="AE2509" s="41" t="str">
        <f t="shared" si="1632"/>
        <v/>
      </c>
      <c r="AJ2509" s="154" t="str">
        <f t="shared" si="1633"/>
        <v/>
      </c>
      <c r="AL2509" s="120" t="str">
        <f t="shared" si="1634"/>
        <v/>
      </c>
      <c r="AM2509" s="104" t="str">
        <f t="shared" si="1635"/>
        <v/>
      </c>
      <c r="AN2509" s="104" t="str">
        <f t="shared" si="1636"/>
        <v/>
      </c>
      <c r="AO2509" s="104" t="str">
        <f t="shared" si="1620"/>
        <v/>
      </c>
      <c r="AP2509" s="104" t="str">
        <f t="shared" si="1621"/>
        <v/>
      </c>
      <c r="AQ2509" s="121" t="str">
        <f t="shared" si="1637"/>
        <v/>
      </c>
      <c r="AS2509" s="88" t="str">
        <f t="shared" si="1622"/>
        <v/>
      </c>
      <c r="AT2509" s="68" t="str">
        <f t="shared" si="1638"/>
        <v/>
      </c>
      <c r="AU2509" s="68" t="str">
        <f t="shared" si="1639"/>
        <v/>
      </c>
      <c r="AV2509" s="68" t="str">
        <f t="shared" si="1640"/>
        <v/>
      </c>
      <c r="AW2509" s="88" t="str">
        <f t="shared" si="1623"/>
        <v/>
      </c>
      <c r="AZ2509" s="88" t="str">
        <f t="shared" si="1624"/>
        <v/>
      </c>
      <c r="BA2509" s="68" t="str">
        <f t="shared" si="1625"/>
        <v/>
      </c>
      <c r="BB2509" s="68" t="str">
        <f t="shared" si="1626"/>
        <v/>
      </c>
      <c r="BC2509" s="68" t="str">
        <f t="shared" si="1627"/>
        <v/>
      </c>
      <c r="BD2509" s="69" t="str">
        <f t="shared" si="1628"/>
        <v/>
      </c>
      <c r="BE2509" s="69" t="str">
        <f t="shared" si="1641"/>
        <v/>
      </c>
      <c r="BT2509" s="138" t="str">
        <f t="shared" ca="1" si="1642"/>
        <v/>
      </c>
      <c r="BU2509" s="139" t="str">
        <f t="shared" ca="1" si="1643"/>
        <v/>
      </c>
      <c r="BW2509" s="138" t="str">
        <f t="shared" si="1644"/>
        <v/>
      </c>
      <c r="BX2509" s="104" t="str">
        <f t="shared" si="1645"/>
        <v/>
      </c>
      <c r="BY2509" s="139" t="str">
        <f t="shared" si="1646"/>
        <v/>
      </c>
      <c r="CA2509" s="138" t="str">
        <f t="shared" si="1647"/>
        <v/>
      </c>
      <c r="CB2509" s="104" t="str">
        <f t="shared" si="1648"/>
        <v/>
      </c>
      <c r="CC2509" s="139" t="str">
        <f t="shared" si="1649"/>
        <v/>
      </c>
      <c r="CE2509" s="162" t="str">
        <f t="shared" si="1650"/>
        <v/>
      </c>
      <c r="CF2509" s="163" t="str">
        <f t="shared" si="1651"/>
        <v/>
      </c>
      <c r="CG2509" s="164" t="str">
        <f t="shared" si="1652"/>
        <v/>
      </c>
      <c r="CI2509" s="162" t="str">
        <f t="shared" si="1653"/>
        <v/>
      </c>
      <c r="CJ2509" s="163" t="str">
        <f t="shared" si="1615"/>
        <v/>
      </c>
      <c r="CK2509" s="164" t="str">
        <f t="shared" si="1616"/>
        <v/>
      </c>
      <c r="CM2509" s="169" t="str">
        <f t="shared" si="1654"/>
        <v/>
      </c>
      <c r="CN2509" s="139" t="str">
        <f t="shared" si="1655"/>
        <v/>
      </c>
      <c r="CP2509" s="41" t="str">
        <f>IF($CM2509="", "", COUNTIF($CM$11:$CM$3035, "&lt;"&amp;$CM2509)+1+COUNTIF($CM$11:$CM2509, $CM2509)-1)</f>
        <v/>
      </c>
    </row>
    <row r="2510" spans="1:94" x14ac:dyDescent="0.25">
      <c r="A2510" s="40"/>
      <c r="B2510" s="82" t="str">
        <f>IF($I2510="", "", IFERROR(INDEX('Job Database'!$AE$11:$AE$3035, MATCH($I2510, 'Job Database'!$X$11:$X$3035, 0)), ""))</f>
        <v/>
      </c>
      <c r="C2510" s="69" t="str">
        <f>IF($I2510="", "", IF(COUNTIF('Job Database'!$X$11:$X$3035, $I2510)=0, $AC$5, $AC$4))</f>
        <v/>
      </c>
      <c r="D2510" s="40"/>
      <c r="E2510" s="85" t="str">
        <f>IF($I2510="", "", IF(IFERROR(INDEX('Job Database'!$M$11:$M$3035, MATCH($I2510, 'Job Database'!$X$11:$X$3035, 0)), "")="", "", IFERROR(INDEX('Job Database'!$M$11:$M$3035, MATCH($I2510, 'Job Database'!$X$11:$X$3035, 0)), "")))</f>
        <v/>
      </c>
      <c r="F2510" s="40"/>
      <c r="G2510" s="88" t="str">
        <f t="shared" si="1629"/>
        <v/>
      </c>
      <c r="H2510" s="40"/>
      <c r="I2510" s="24"/>
      <c r="J2510" s="34"/>
      <c r="K2510" s="106"/>
      <c r="L2510" s="79"/>
      <c r="M2510" s="34"/>
      <c r="N2510" s="79"/>
      <c r="O2510" s="31"/>
      <c r="P2510" s="53"/>
      <c r="Q2510" s="40"/>
      <c r="S2510" s="41" t="str">
        <f t="shared" si="1617"/>
        <v/>
      </c>
      <c r="T2510" s="41" t="str">
        <f t="shared" si="1618"/>
        <v/>
      </c>
      <c r="U2510" s="41" t="str">
        <f t="shared" si="1630"/>
        <v/>
      </c>
      <c r="W2510" s="74" t="str">
        <f>IF('Job Database'!$X2510="", "", 'Job Database'!$X2510)</f>
        <v/>
      </c>
      <c r="Y2510" s="41" t="str">
        <f>IF($W2510="", "", IF(COUNTIF($I$11:$I$3035, $W2510)&gt;0, "", MAX($Y$10:$Y2509)+1))</f>
        <v/>
      </c>
      <c r="Z2510" s="41">
        <v>2500</v>
      </c>
      <c r="AA2510" s="58" t="str">
        <f t="shared" si="1631"/>
        <v/>
      </c>
      <c r="AC2510" s="41" t="str">
        <f t="shared" si="1619"/>
        <v/>
      </c>
      <c r="AE2510" s="41" t="str">
        <f t="shared" si="1632"/>
        <v/>
      </c>
      <c r="AJ2510" s="154" t="str">
        <f t="shared" si="1633"/>
        <v/>
      </c>
      <c r="AL2510" s="120" t="str">
        <f t="shared" si="1634"/>
        <v/>
      </c>
      <c r="AM2510" s="104" t="str">
        <f t="shared" si="1635"/>
        <v/>
      </c>
      <c r="AN2510" s="104" t="str">
        <f t="shared" si="1636"/>
        <v/>
      </c>
      <c r="AO2510" s="104" t="str">
        <f t="shared" si="1620"/>
        <v/>
      </c>
      <c r="AP2510" s="104" t="str">
        <f t="shared" si="1621"/>
        <v/>
      </c>
      <c r="AQ2510" s="121" t="str">
        <f t="shared" si="1637"/>
        <v/>
      </c>
      <c r="AS2510" s="88" t="str">
        <f t="shared" si="1622"/>
        <v/>
      </c>
      <c r="AT2510" s="68" t="str">
        <f t="shared" si="1638"/>
        <v/>
      </c>
      <c r="AU2510" s="68" t="str">
        <f t="shared" si="1639"/>
        <v/>
      </c>
      <c r="AV2510" s="68" t="str">
        <f t="shared" si="1640"/>
        <v/>
      </c>
      <c r="AW2510" s="88" t="str">
        <f t="shared" si="1623"/>
        <v/>
      </c>
      <c r="AZ2510" s="88" t="str">
        <f t="shared" si="1624"/>
        <v/>
      </c>
      <c r="BA2510" s="68" t="str">
        <f t="shared" si="1625"/>
        <v/>
      </c>
      <c r="BB2510" s="68" t="str">
        <f t="shared" si="1626"/>
        <v/>
      </c>
      <c r="BC2510" s="68" t="str">
        <f t="shared" si="1627"/>
        <v/>
      </c>
      <c r="BD2510" s="69" t="str">
        <f t="shared" si="1628"/>
        <v/>
      </c>
      <c r="BE2510" s="69" t="str">
        <f t="shared" si="1641"/>
        <v/>
      </c>
      <c r="BT2510" s="138" t="str">
        <f t="shared" ca="1" si="1642"/>
        <v/>
      </c>
      <c r="BU2510" s="139" t="str">
        <f t="shared" ca="1" si="1643"/>
        <v/>
      </c>
      <c r="BW2510" s="138" t="str">
        <f t="shared" si="1644"/>
        <v/>
      </c>
      <c r="BX2510" s="104" t="str">
        <f t="shared" si="1645"/>
        <v/>
      </c>
      <c r="BY2510" s="139" t="str">
        <f t="shared" si="1646"/>
        <v/>
      </c>
      <c r="CA2510" s="138" t="str">
        <f t="shared" si="1647"/>
        <v/>
      </c>
      <c r="CB2510" s="104" t="str">
        <f t="shared" si="1648"/>
        <v/>
      </c>
      <c r="CC2510" s="139" t="str">
        <f t="shared" si="1649"/>
        <v/>
      </c>
      <c r="CE2510" s="162" t="str">
        <f t="shared" si="1650"/>
        <v/>
      </c>
      <c r="CF2510" s="163" t="str">
        <f t="shared" si="1651"/>
        <v/>
      </c>
      <c r="CG2510" s="164" t="str">
        <f t="shared" si="1652"/>
        <v/>
      </c>
      <c r="CI2510" s="162" t="str">
        <f t="shared" si="1653"/>
        <v/>
      </c>
      <c r="CJ2510" s="163" t="str">
        <f t="shared" si="1615"/>
        <v/>
      </c>
      <c r="CK2510" s="164" t="str">
        <f t="shared" si="1616"/>
        <v/>
      </c>
      <c r="CM2510" s="169" t="str">
        <f t="shared" si="1654"/>
        <v/>
      </c>
      <c r="CN2510" s="139" t="str">
        <f t="shared" si="1655"/>
        <v/>
      </c>
      <c r="CP2510" s="41" t="str">
        <f>IF($CM2510="", "", COUNTIF($CM$11:$CM$3035, "&lt;"&amp;$CM2510)+1+COUNTIF($CM$11:$CM2510, $CM2510)-1)</f>
        <v/>
      </c>
    </row>
    <row r="2511" spans="1:94" x14ac:dyDescent="0.25">
      <c r="A2511" s="40"/>
      <c r="B2511" s="82" t="str">
        <f>IF($I2511="", "", IFERROR(INDEX('Job Database'!$AE$11:$AE$3035, MATCH($I2511, 'Job Database'!$X$11:$X$3035, 0)), ""))</f>
        <v/>
      </c>
      <c r="C2511" s="69" t="str">
        <f>IF($I2511="", "", IF(COUNTIF('Job Database'!$X$11:$X$3035, $I2511)=0, $AC$5, $AC$4))</f>
        <v/>
      </c>
      <c r="D2511" s="40"/>
      <c r="E2511" s="85" t="str">
        <f>IF($I2511="", "", IF(IFERROR(INDEX('Job Database'!$M$11:$M$3035, MATCH($I2511, 'Job Database'!$X$11:$X$3035, 0)), "")="", "", IFERROR(INDEX('Job Database'!$M$11:$M$3035, MATCH($I2511, 'Job Database'!$X$11:$X$3035, 0)), "")))</f>
        <v/>
      </c>
      <c r="F2511" s="40"/>
      <c r="G2511" s="88" t="str">
        <f t="shared" si="1629"/>
        <v/>
      </c>
      <c r="H2511" s="40"/>
      <c r="I2511" s="24"/>
      <c r="J2511" s="34"/>
      <c r="K2511" s="106"/>
      <c r="L2511" s="79"/>
      <c r="M2511" s="34"/>
      <c r="N2511" s="79"/>
      <c r="O2511" s="31"/>
      <c r="P2511" s="53"/>
      <c r="Q2511" s="40"/>
      <c r="S2511" s="41" t="str">
        <f t="shared" si="1617"/>
        <v/>
      </c>
      <c r="T2511" s="41" t="str">
        <f t="shared" si="1618"/>
        <v/>
      </c>
      <c r="U2511" s="41" t="str">
        <f t="shared" si="1630"/>
        <v/>
      </c>
      <c r="W2511" s="74" t="str">
        <f>IF('Job Database'!$X2511="", "", 'Job Database'!$X2511)</f>
        <v/>
      </c>
      <c r="Y2511" s="41" t="str">
        <f>IF($W2511="", "", IF(COUNTIF($I$11:$I$3035, $W2511)&gt;0, "", MAX($Y$10:$Y2510)+1))</f>
        <v/>
      </c>
      <c r="Z2511" s="41">
        <v>2501</v>
      </c>
      <c r="AA2511" s="58" t="str">
        <f t="shared" si="1631"/>
        <v/>
      </c>
      <c r="AC2511" s="41" t="str">
        <f t="shared" si="1619"/>
        <v/>
      </c>
      <c r="AE2511" s="41" t="str">
        <f t="shared" si="1632"/>
        <v/>
      </c>
      <c r="AJ2511" s="154" t="str">
        <f t="shared" si="1633"/>
        <v/>
      </c>
      <c r="AL2511" s="120" t="str">
        <f t="shared" si="1634"/>
        <v/>
      </c>
      <c r="AM2511" s="104" t="str">
        <f t="shared" si="1635"/>
        <v/>
      </c>
      <c r="AN2511" s="104" t="str">
        <f t="shared" si="1636"/>
        <v/>
      </c>
      <c r="AO2511" s="104" t="str">
        <f t="shared" si="1620"/>
        <v/>
      </c>
      <c r="AP2511" s="104" t="str">
        <f t="shared" si="1621"/>
        <v/>
      </c>
      <c r="AQ2511" s="121" t="str">
        <f t="shared" si="1637"/>
        <v/>
      </c>
      <c r="AS2511" s="88" t="str">
        <f t="shared" si="1622"/>
        <v/>
      </c>
      <c r="AT2511" s="68" t="str">
        <f t="shared" si="1638"/>
        <v/>
      </c>
      <c r="AU2511" s="68" t="str">
        <f t="shared" si="1639"/>
        <v/>
      </c>
      <c r="AV2511" s="68" t="str">
        <f t="shared" si="1640"/>
        <v/>
      </c>
      <c r="AW2511" s="88" t="str">
        <f t="shared" si="1623"/>
        <v/>
      </c>
      <c r="AZ2511" s="88" t="str">
        <f t="shared" si="1624"/>
        <v/>
      </c>
      <c r="BA2511" s="68" t="str">
        <f t="shared" si="1625"/>
        <v/>
      </c>
      <c r="BB2511" s="68" t="str">
        <f t="shared" si="1626"/>
        <v/>
      </c>
      <c r="BC2511" s="68" t="str">
        <f t="shared" si="1627"/>
        <v/>
      </c>
      <c r="BD2511" s="69" t="str">
        <f t="shared" si="1628"/>
        <v/>
      </c>
      <c r="BE2511" s="69" t="str">
        <f t="shared" si="1641"/>
        <v/>
      </c>
      <c r="BT2511" s="138" t="str">
        <f t="shared" ca="1" si="1642"/>
        <v/>
      </c>
      <c r="BU2511" s="139" t="str">
        <f t="shared" ca="1" si="1643"/>
        <v/>
      </c>
      <c r="BW2511" s="138" t="str">
        <f t="shared" si="1644"/>
        <v/>
      </c>
      <c r="BX2511" s="104" t="str">
        <f t="shared" si="1645"/>
        <v/>
      </c>
      <c r="BY2511" s="139" t="str">
        <f t="shared" si="1646"/>
        <v/>
      </c>
      <c r="CA2511" s="138" t="str">
        <f t="shared" si="1647"/>
        <v/>
      </c>
      <c r="CB2511" s="104" t="str">
        <f t="shared" si="1648"/>
        <v/>
      </c>
      <c r="CC2511" s="139" t="str">
        <f t="shared" si="1649"/>
        <v/>
      </c>
      <c r="CE2511" s="162" t="str">
        <f t="shared" si="1650"/>
        <v/>
      </c>
      <c r="CF2511" s="163" t="str">
        <f t="shared" si="1651"/>
        <v/>
      </c>
      <c r="CG2511" s="164" t="str">
        <f t="shared" si="1652"/>
        <v/>
      </c>
      <c r="CI2511" s="162" t="str">
        <f t="shared" si="1653"/>
        <v/>
      </c>
      <c r="CJ2511" s="163" t="str">
        <f t="shared" si="1615"/>
        <v/>
      </c>
      <c r="CK2511" s="164" t="str">
        <f t="shared" si="1616"/>
        <v/>
      </c>
      <c r="CM2511" s="169" t="str">
        <f t="shared" si="1654"/>
        <v/>
      </c>
      <c r="CN2511" s="139" t="str">
        <f t="shared" si="1655"/>
        <v/>
      </c>
      <c r="CP2511" s="41" t="str">
        <f>IF($CM2511="", "", COUNTIF($CM$11:$CM$3035, "&lt;"&amp;$CM2511)+1+COUNTIF($CM$11:$CM2511, $CM2511)-1)</f>
        <v/>
      </c>
    </row>
    <row r="2512" spans="1:94" x14ac:dyDescent="0.25">
      <c r="A2512" s="40"/>
      <c r="B2512" s="82" t="str">
        <f>IF($I2512="", "", IFERROR(INDEX('Job Database'!$AE$11:$AE$3035, MATCH($I2512, 'Job Database'!$X$11:$X$3035, 0)), ""))</f>
        <v/>
      </c>
      <c r="C2512" s="69" t="str">
        <f>IF($I2512="", "", IF(COUNTIF('Job Database'!$X$11:$X$3035, $I2512)=0, $AC$5, $AC$4))</f>
        <v/>
      </c>
      <c r="D2512" s="40"/>
      <c r="E2512" s="85" t="str">
        <f>IF($I2512="", "", IF(IFERROR(INDEX('Job Database'!$M$11:$M$3035, MATCH($I2512, 'Job Database'!$X$11:$X$3035, 0)), "")="", "", IFERROR(INDEX('Job Database'!$M$11:$M$3035, MATCH($I2512, 'Job Database'!$X$11:$X$3035, 0)), "")))</f>
        <v/>
      </c>
      <c r="F2512" s="40"/>
      <c r="G2512" s="88" t="str">
        <f t="shared" si="1629"/>
        <v/>
      </c>
      <c r="H2512" s="40"/>
      <c r="I2512" s="24"/>
      <c r="J2512" s="34"/>
      <c r="K2512" s="106"/>
      <c r="L2512" s="79"/>
      <c r="M2512" s="34"/>
      <c r="N2512" s="79"/>
      <c r="O2512" s="31"/>
      <c r="P2512" s="53"/>
      <c r="Q2512" s="40"/>
      <c r="S2512" s="41" t="str">
        <f t="shared" si="1617"/>
        <v/>
      </c>
      <c r="T2512" s="41" t="str">
        <f t="shared" si="1618"/>
        <v/>
      </c>
      <c r="U2512" s="41" t="str">
        <f t="shared" si="1630"/>
        <v/>
      </c>
      <c r="W2512" s="74" t="str">
        <f>IF('Job Database'!$X2512="", "", 'Job Database'!$X2512)</f>
        <v/>
      </c>
      <c r="Y2512" s="41" t="str">
        <f>IF($W2512="", "", IF(COUNTIF($I$11:$I$3035, $W2512)&gt;0, "", MAX($Y$10:$Y2511)+1))</f>
        <v/>
      </c>
      <c r="Z2512" s="41">
        <v>2502</v>
      </c>
      <c r="AA2512" s="58" t="str">
        <f t="shared" si="1631"/>
        <v/>
      </c>
      <c r="AC2512" s="41" t="str">
        <f t="shared" si="1619"/>
        <v/>
      </c>
      <c r="AE2512" s="41" t="str">
        <f t="shared" si="1632"/>
        <v/>
      </c>
      <c r="AJ2512" s="154" t="str">
        <f t="shared" si="1633"/>
        <v/>
      </c>
      <c r="AL2512" s="120" t="str">
        <f t="shared" si="1634"/>
        <v/>
      </c>
      <c r="AM2512" s="104" t="str">
        <f t="shared" si="1635"/>
        <v/>
      </c>
      <c r="AN2512" s="104" t="str">
        <f t="shared" si="1636"/>
        <v/>
      </c>
      <c r="AO2512" s="104" t="str">
        <f t="shared" si="1620"/>
        <v/>
      </c>
      <c r="AP2512" s="104" t="str">
        <f t="shared" si="1621"/>
        <v/>
      </c>
      <c r="AQ2512" s="121" t="str">
        <f t="shared" si="1637"/>
        <v/>
      </c>
      <c r="AS2512" s="88" t="str">
        <f t="shared" si="1622"/>
        <v/>
      </c>
      <c r="AT2512" s="68" t="str">
        <f t="shared" si="1638"/>
        <v/>
      </c>
      <c r="AU2512" s="68" t="str">
        <f t="shared" si="1639"/>
        <v/>
      </c>
      <c r="AV2512" s="68" t="str">
        <f t="shared" si="1640"/>
        <v/>
      </c>
      <c r="AW2512" s="88" t="str">
        <f t="shared" si="1623"/>
        <v/>
      </c>
      <c r="AZ2512" s="88" t="str">
        <f t="shared" si="1624"/>
        <v/>
      </c>
      <c r="BA2512" s="68" t="str">
        <f t="shared" si="1625"/>
        <v/>
      </c>
      <c r="BB2512" s="68" t="str">
        <f t="shared" si="1626"/>
        <v/>
      </c>
      <c r="BC2512" s="68" t="str">
        <f t="shared" si="1627"/>
        <v/>
      </c>
      <c r="BD2512" s="69" t="str">
        <f t="shared" si="1628"/>
        <v/>
      </c>
      <c r="BE2512" s="69" t="str">
        <f t="shared" si="1641"/>
        <v/>
      </c>
      <c r="BT2512" s="138" t="str">
        <f t="shared" ca="1" si="1642"/>
        <v/>
      </c>
      <c r="BU2512" s="139" t="str">
        <f t="shared" ca="1" si="1643"/>
        <v/>
      </c>
      <c r="BW2512" s="138" t="str">
        <f t="shared" si="1644"/>
        <v/>
      </c>
      <c r="BX2512" s="104" t="str">
        <f t="shared" si="1645"/>
        <v/>
      </c>
      <c r="BY2512" s="139" t="str">
        <f t="shared" si="1646"/>
        <v/>
      </c>
      <c r="CA2512" s="138" t="str">
        <f t="shared" si="1647"/>
        <v/>
      </c>
      <c r="CB2512" s="104" t="str">
        <f t="shared" si="1648"/>
        <v/>
      </c>
      <c r="CC2512" s="139" t="str">
        <f t="shared" si="1649"/>
        <v/>
      </c>
      <c r="CE2512" s="162" t="str">
        <f t="shared" si="1650"/>
        <v/>
      </c>
      <c r="CF2512" s="163" t="str">
        <f t="shared" si="1651"/>
        <v/>
      </c>
      <c r="CG2512" s="164" t="str">
        <f t="shared" si="1652"/>
        <v/>
      </c>
      <c r="CI2512" s="162" t="str">
        <f t="shared" si="1653"/>
        <v/>
      </c>
      <c r="CJ2512" s="163" t="str">
        <f t="shared" si="1615"/>
        <v/>
      </c>
      <c r="CK2512" s="164" t="str">
        <f t="shared" si="1616"/>
        <v/>
      </c>
      <c r="CM2512" s="169" t="str">
        <f t="shared" si="1654"/>
        <v/>
      </c>
      <c r="CN2512" s="139" t="str">
        <f t="shared" si="1655"/>
        <v/>
      </c>
      <c r="CP2512" s="41" t="str">
        <f>IF($CM2512="", "", COUNTIF($CM$11:$CM$3035, "&lt;"&amp;$CM2512)+1+COUNTIF($CM$11:$CM2512, $CM2512)-1)</f>
        <v/>
      </c>
    </row>
    <row r="2513" spans="1:94" x14ac:dyDescent="0.25">
      <c r="A2513" s="40"/>
      <c r="B2513" s="82" t="str">
        <f>IF($I2513="", "", IFERROR(INDEX('Job Database'!$AE$11:$AE$3035, MATCH($I2513, 'Job Database'!$X$11:$X$3035, 0)), ""))</f>
        <v/>
      </c>
      <c r="C2513" s="69" t="str">
        <f>IF($I2513="", "", IF(COUNTIF('Job Database'!$X$11:$X$3035, $I2513)=0, $AC$5, $AC$4))</f>
        <v/>
      </c>
      <c r="D2513" s="40"/>
      <c r="E2513" s="85" t="str">
        <f>IF($I2513="", "", IF(IFERROR(INDEX('Job Database'!$M$11:$M$3035, MATCH($I2513, 'Job Database'!$X$11:$X$3035, 0)), "")="", "", IFERROR(INDEX('Job Database'!$M$11:$M$3035, MATCH($I2513, 'Job Database'!$X$11:$X$3035, 0)), "")))</f>
        <v/>
      </c>
      <c r="F2513" s="40"/>
      <c r="G2513" s="88" t="str">
        <f t="shared" si="1629"/>
        <v/>
      </c>
      <c r="H2513" s="40"/>
      <c r="I2513" s="24"/>
      <c r="J2513" s="34"/>
      <c r="K2513" s="106"/>
      <c r="L2513" s="79"/>
      <c r="M2513" s="34"/>
      <c r="N2513" s="79"/>
      <c r="O2513" s="31"/>
      <c r="P2513" s="53"/>
      <c r="Q2513" s="40"/>
      <c r="S2513" s="41" t="str">
        <f t="shared" si="1617"/>
        <v/>
      </c>
      <c r="T2513" s="41" t="str">
        <f t="shared" si="1618"/>
        <v/>
      </c>
      <c r="U2513" s="41" t="str">
        <f t="shared" si="1630"/>
        <v/>
      </c>
      <c r="W2513" s="74" t="str">
        <f>IF('Job Database'!$X2513="", "", 'Job Database'!$X2513)</f>
        <v/>
      </c>
      <c r="Y2513" s="41" t="str">
        <f>IF($W2513="", "", IF(COUNTIF($I$11:$I$3035, $W2513)&gt;0, "", MAX($Y$10:$Y2512)+1))</f>
        <v/>
      </c>
      <c r="Z2513" s="41">
        <v>2503</v>
      </c>
      <c r="AA2513" s="58" t="str">
        <f t="shared" si="1631"/>
        <v/>
      </c>
      <c r="AC2513" s="41" t="str">
        <f t="shared" si="1619"/>
        <v/>
      </c>
      <c r="AE2513" s="41" t="str">
        <f t="shared" si="1632"/>
        <v/>
      </c>
      <c r="AJ2513" s="154" t="str">
        <f t="shared" si="1633"/>
        <v/>
      </c>
      <c r="AL2513" s="120" t="str">
        <f t="shared" si="1634"/>
        <v/>
      </c>
      <c r="AM2513" s="104" t="str">
        <f t="shared" si="1635"/>
        <v/>
      </c>
      <c r="AN2513" s="104" t="str">
        <f t="shared" si="1636"/>
        <v/>
      </c>
      <c r="AO2513" s="104" t="str">
        <f t="shared" si="1620"/>
        <v/>
      </c>
      <c r="AP2513" s="104" t="str">
        <f t="shared" si="1621"/>
        <v/>
      </c>
      <c r="AQ2513" s="121" t="str">
        <f t="shared" si="1637"/>
        <v/>
      </c>
      <c r="AS2513" s="88" t="str">
        <f t="shared" si="1622"/>
        <v/>
      </c>
      <c r="AT2513" s="68" t="str">
        <f t="shared" si="1638"/>
        <v/>
      </c>
      <c r="AU2513" s="68" t="str">
        <f t="shared" si="1639"/>
        <v/>
      </c>
      <c r="AV2513" s="68" t="str">
        <f t="shared" si="1640"/>
        <v/>
      </c>
      <c r="AW2513" s="88" t="str">
        <f t="shared" si="1623"/>
        <v/>
      </c>
      <c r="AZ2513" s="88" t="str">
        <f t="shared" si="1624"/>
        <v/>
      </c>
      <c r="BA2513" s="68" t="str">
        <f t="shared" si="1625"/>
        <v/>
      </c>
      <c r="BB2513" s="68" t="str">
        <f t="shared" si="1626"/>
        <v/>
      </c>
      <c r="BC2513" s="68" t="str">
        <f t="shared" si="1627"/>
        <v/>
      </c>
      <c r="BD2513" s="69" t="str">
        <f t="shared" si="1628"/>
        <v/>
      </c>
      <c r="BE2513" s="69" t="str">
        <f t="shared" si="1641"/>
        <v/>
      </c>
      <c r="BT2513" s="138" t="str">
        <f t="shared" ca="1" si="1642"/>
        <v/>
      </c>
      <c r="BU2513" s="139" t="str">
        <f t="shared" ca="1" si="1643"/>
        <v/>
      </c>
      <c r="BW2513" s="138" t="str">
        <f t="shared" si="1644"/>
        <v/>
      </c>
      <c r="BX2513" s="104" t="str">
        <f t="shared" si="1645"/>
        <v/>
      </c>
      <c r="BY2513" s="139" t="str">
        <f t="shared" si="1646"/>
        <v/>
      </c>
      <c r="CA2513" s="138" t="str">
        <f t="shared" si="1647"/>
        <v/>
      </c>
      <c r="CB2513" s="104" t="str">
        <f t="shared" si="1648"/>
        <v/>
      </c>
      <c r="CC2513" s="139" t="str">
        <f t="shared" si="1649"/>
        <v/>
      </c>
      <c r="CE2513" s="162" t="str">
        <f t="shared" si="1650"/>
        <v/>
      </c>
      <c r="CF2513" s="163" t="str">
        <f t="shared" si="1651"/>
        <v/>
      </c>
      <c r="CG2513" s="164" t="str">
        <f t="shared" si="1652"/>
        <v/>
      </c>
      <c r="CI2513" s="162" t="str">
        <f t="shared" si="1653"/>
        <v/>
      </c>
      <c r="CJ2513" s="163" t="str">
        <f t="shared" si="1615"/>
        <v/>
      </c>
      <c r="CK2513" s="164" t="str">
        <f t="shared" si="1616"/>
        <v/>
      </c>
      <c r="CM2513" s="169" t="str">
        <f t="shared" si="1654"/>
        <v/>
      </c>
      <c r="CN2513" s="139" t="str">
        <f t="shared" si="1655"/>
        <v/>
      </c>
      <c r="CP2513" s="41" t="str">
        <f>IF($CM2513="", "", COUNTIF($CM$11:$CM$3035, "&lt;"&amp;$CM2513)+1+COUNTIF($CM$11:$CM2513, $CM2513)-1)</f>
        <v/>
      </c>
    </row>
    <row r="2514" spans="1:94" x14ac:dyDescent="0.25">
      <c r="A2514" s="40"/>
      <c r="B2514" s="82" t="str">
        <f>IF($I2514="", "", IFERROR(INDEX('Job Database'!$AE$11:$AE$3035, MATCH($I2514, 'Job Database'!$X$11:$X$3035, 0)), ""))</f>
        <v/>
      </c>
      <c r="C2514" s="69" t="str">
        <f>IF($I2514="", "", IF(COUNTIF('Job Database'!$X$11:$X$3035, $I2514)=0, $AC$5, $AC$4))</f>
        <v/>
      </c>
      <c r="D2514" s="40"/>
      <c r="E2514" s="85" t="str">
        <f>IF($I2514="", "", IF(IFERROR(INDEX('Job Database'!$M$11:$M$3035, MATCH($I2514, 'Job Database'!$X$11:$X$3035, 0)), "")="", "", IFERROR(INDEX('Job Database'!$M$11:$M$3035, MATCH($I2514, 'Job Database'!$X$11:$X$3035, 0)), "")))</f>
        <v/>
      </c>
      <c r="F2514" s="40"/>
      <c r="G2514" s="88" t="str">
        <f t="shared" si="1629"/>
        <v/>
      </c>
      <c r="H2514" s="40"/>
      <c r="I2514" s="24"/>
      <c r="J2514" s="34"/>
      <c r="K2514" s="106"/>
      <c r="L2514" s="79"/>
      <c r="M2514" s="34"/>
      <c r="N2514" s="79"/>
      <c r="O2514" s="31"/>
      <c r="P2514" s="53"/>
      <c r="Q2514" s="40"/>
      <c r="S2514" s="41" t="str">
        <f t="shared" si="1617"/>
        <v/>
      </c>
      <c r="T2514" s="41" t="str">
        <f t="shared" si="1618"/>
        <v/>
      </c>
      <c r="U2514" s="41" t="str">
        <f t="shared" si="1630"/>
        <v/>
      </c>
      <c r="W2514" s="74" t="str">
        <f>IF('Job Database'!$X2514="", "", 'Job Database'!$X2514)</f>
        <v/>
      </c>
      <c r="Y2514" s="41" t="str">
        <f>IF($W2514="", "", IF(COUNTIF($I$11:$I$3035, $W2514)&gt;0, "", MAX($Y$10:$Y2513)+1))</f>
        <v/>
      </c>
      <c r="Z2514" s="41">
        <v>2504</v>
      </c>
      <c r="AA2514" s="58" t="str">
        <f t="shared" si="1631"/>
        <v/>
      </c>
      <c r="AC2514" s="41" t="str">
        <f t="shared" si="1619"/>
        <v/>
      </c>
      <c r="AE2514" s="41" t="str">
        <f t="shared" si="1632"/>
        <v/>
      </c>
      <c r="AJ2514" s="154" t="str">
        <f t="shared" si="1633"/>
        <v/>
      </c>
      <c r="AL2514" s="120" t="str">
        <f t="shared" si="1634"/>
        <v/>
      </c>
      <c r="AM2514" s="104" t="str">
        <f t="shared" si="1635"/>
        <v/>
      </c>
      <c r="AN2514" s="104" t="str">
        <f t="shared" si="1636"/>
        <v/>
      </c>
      <c r="AO2514" s="104" t="str">
        <f t="shared" si="1620"/>
        <v/>
      </c>
      <c r="AP2514" s="104" t="str">
        <f t="shared" si="1621"/>
        <v/>
      </c>
      <c r="AQ2514" s="121" t="str">
        <f t="shared" si="1637"/>
        <v/>
      </c>
      <c r="AS2514" s="88" t="str">
        <f t="shared" si="1622"/>
        <v/>
      </c>
      <c r="AT2514" s="68" t="str">
        <f t="shared" si="1638"/>
        <v/>
      </c>
      <c r="AU2514" s="68" t="str">
        <f t="shared" si="1639"/>
        <v/>
      </c>
      <c r="AV2514" s="68" t="str">
        <f t="shared" si="1640"/>
        <v/>
      </c>
      <c r="AW2514" s="88" t="str">
        <f t="shared" si="1623"/>
        <v/>
      </c>
      <c r="AZ2514" s="88" t="str">
        <f t="shared" si="1624"/>
        <v/>
      </c>
      <c r="BA2514" s="68" t="str">
        <f t="shared" si="1625"/>
        <v/>
      </c>
      <c r="BB2514" s="68" t="str">
        <f t="shared" si="1626"/>
        <v/>
      </c>
      <c r="BC2514" s="68" t="str">
        <f t="shared" si="1627"/>
        <v/>
      </c>
      <c r="BD2514" s="69" t="str">
        <f t="shared" si="1628"/>
        <v/>
      </c>
      <c r="BE2514" s="69" t="str">
        <f t="shared" si="1641"/>
        <v/>
      </c>
      <c r="BT2514" s="138" t="str">
        <f t="shared" ca="1" si="1642"/>
        <v/>
      </c>
      <c r="BU2514" s="139" t="str">
        <f t="shared" ca="1" si="1643"/>
        <v/>
      </c>
      <c r="BW2514" s="138" t="str">
        <f t="shared" si="1644"/>
        <v/>
      </c>
      <c r="BX2514" s="104" t="str">
        <f t="shared" si="1645"/>
        <v/>
      </c>
      <c r="BY2514" s="139" t="str">
        <f t="shared" si="1646"/>
        <v/>
      </c>
      <c r="CA2514" s="138" t="str">
        <f t="shared" si="1647"/>
        <v/>
      </c>
      <c r="CB2514" s="104" t="str">
        <f t="shared" si="1648"/>
        <v/>
      </c>
      <c r="CC2514" s="139" t="str">
        <f t="shared" si="1649"/>
        <v/>
      </c>
      <c r="CE2514" s="162" t="str">
        <f t="shared" si="1650"/>
        <v/>
      </c>
      <c r="CF2514" s="163" t="str">
        <f t="shared" si="1651"/>
        <v/>
      </c>
      <c r="CG2514" s="164" t="str">
        <f t="shared" si="1652"/>
        <v/>
      </c>
      <c r="CI2514" s="162" t="str">
        <f t="shared" si="1653"/>
        <v/>
      </c>
      <c r="CJ2514" s="163" t="str">
        <f t="shared" si="1615"/>
        <v/>
      </c>
      <c r="CK2514" s="164" t="str">
        <f t="shared" si="1616"/>
        <v/>
      </c>
      <c r="CM2514" s="169" t="str">
        <f t="shared" si="1654"/>
        <v/>
      </c>
      <c r="CN2514" s="139" t="str">
        <f t="shared" si="1655"/>
        <v/>
      </c>
      <c r="CP2514" s="41" t="str">
        <f>IF($CM2514="", "", COUNTIF($CM$11:$CM$3035, "&lt;"&amp;$CM2514)+1+COUNTIF($CM$11:$CM2514, $CM2514)-1)</f>
        <v/>
      </c>
    </row>
    <row r="2515" spans="1:94" x14ac:dyDescent="0.25">
      <c r="A2515" s="40"/>
      <c r="B2515" s="82" t="str">
        <f>IF($I2515="", "", IFERROR(INDEX('Job Database'!$AE$11:$AE$3035, MATCH($I2515, 'Job Database'!$X$11:$X$3035, 0)), ""))</f>
        <v/>
      </c>
      <c r="C2515" s="69" t="str">
        <f>IF($I2515="", "", IF(COUNTIF('Job Database'!$X$11:$X$3035, $I2515)=0, $AC$5, $AC$4))</f>
        <v/>
      </c>
      <c r="D2515" s="40"/>
      <c r="E2515" s="85" t="str">
        <f>IF($I2515="", "", IF(IFERROR(INDEX('Job Database'!$M$11:$M$3035, MATCH($I2515, 'Job Database'!$X$11:$X$3035, 0)), "")="", "", IFERROR(INDEX('Job Database'!$M$11:$M$3035, MATCH($I2515, 'Job Database'!$X$11:$X$3035, 0)), "")))</f>
        <v/>
      </c>
      <c r="F2515" s="40"/>
      <c r="G2515" s="88" t="str">
        <f t="shared" si="1629"/>
        <v/>
      </c>
      <c r="H2515" s="40"/>
      <c r="I2515" s="24"/>
      <c r="J2515" s="34"/>
      <c r="K2515" s="106"/>
      <c r="L2515" s="79"/>
      <c r="M2515" s="34"/>
      <c r="N2515" s="79"/>
      <c r="O2515" s="31"/>
      <c r="P2515" s="53"/>
      <c r="Q2515" s="40"/>
      <c r="S2515" s="41" t="str">
        <f t="shared" si="1617"/>
        <v/>
      </c>
      <c r="T2515" s="41" t="str">
        <f t="shared" si="1618"/>
        <v/>
      </c>
      <c r="U2515" s="41" t="str">
        <f t="shared" si="1630"/>
        <v/>
      </c>
      <c r="W2515" s="74" t="str">
        <f>IF('Job Database'!$X2515="", "", 'Job Database'!$X2515)</f>
        <v/>
      </c>
      <c r="Y2515" s="41" t="str">
        <f>IF($W2515="", "", IF(COUNTIF($I$11:$I$3035, $W2515)&gt;0, "", MAX($Y$10:$Y2514)+1))</f>
        <v/>
      </c>
      <c r="Z2515" s="41">
        <v>2505</v>
      </c>
      <c r="AA2515" s="58" t="str">
        <f t="shared" si="1631"/>
        <v/>
      </c>
      <c r="AC2515" s="41" t="str">
        <f t="shared" si="1619"/>
        <v/>
      </c>
      <c r="AE2515" s="41" t="str">
        <f t="shared" si="1632"/>
        <v/>
      </c>
      <c r="AJ2515" s="154" t="str">
        <f t="shared" si="1633"/>
        <v/>
      </c>
      <c r="AL2515" s="120" t="str">
        <f t="shared" si="1634"/>
        <v/>
      </c>
      <c r="AM2515" s="104" t="str">
        <f t="shared" si="1635"/>
        <v/>
      </c>
      <c r="AN2515" s="104" t="str">
        <f t="shared" si="1636"/>
        <v/>
      </c>
      <c r="AO2515" s="104" t="str">
        <f t="shared" si="1620"/>
        <v/>
      </c>
      <c r="AP2515" s="104" t="str">
        <f t="shared" si="1621"/>
        <v/>
      </c>
      <c r="AQ2515" s="121" t="str">
        <f t="shared" si="1637"/>
        <v/>
      </c>
      <c r="AS2515" s="88" t="str">
        <f t="shared" si="1622"/>
        <v/>
      </c>
      <c r="AT2515" s="68" t="str">
        <f t="shared" si="1638"/>
        <v/>
      </c>
      <c r="AU2515" s="68" t="str">
        <f t="shared" si="1639"/>
        <v/>
      </c>
      <c r="AV2515" s="68" t="str">
        <f t="shared" si="1640"/>
        <v/>
      </c>
      <c r="AW2515" s="88" t="str">
        <f t="shared" si="1623"/>
        <v/>
      </c>
      <c r="AZ2515" s="88" t="str">
        <f t="shared" si="1624"/>
        <v/>
      </c>
      <c r="BA2515" s="68" t="str">
        <f t="shared" si="1625"/>
        <v/>
      </c>
      <c r="BB2515" s="68" t="str">
        <f t="shared" si="1626"/>
        <v/>
      </c>
      <c r="BC2515" s="68" t="str">
        <f t="shared" si="1627"/>
        <v/>
      </c>
      <c r="BD2515" s="69" t="str">
        <f t="shared" si="1628"/>
        <v/>
      </c>
      <c r="BE2515" s="69" t="str">
        <f t="shared" si="1641"/>
        <v/>
      </c>
      <c r="BT2515" s="138" t="str">
        <f t="shared" ca="1" si="1642"/>
        <v/>
      </c>
      <c r="BU2515" s="139" t="str">
        <f t="shared" ca="1" si="1643"/>
        <v/>
      </c>
      <c r="BW2515" s="138" t="str">
        <f t="shared" si="1644"/>
        <v/>
      </c>
      <c r="BX2515" s="104" t="str">
        <f t="shared" si="1645"/>
        <v/>
      </c>
      <c r="BY2515" s="139" t="str">
        <f t="shared" si="1646"/>
        <v/>
      </c>
      <c r="CA2515" s="138" t="str">
        <f t="shared" si="1647"/>
        <v/>
      </c>
      <c r="CB2515" s="104" t="str">
        <f t="shared" si="1648"/>
        <v/>
      </c>
      <c r="CC2515" s="139" t="str">
        <f t="shared" si="1649"/>
        <v/>
      </c>
      <c r="CE2515" s="162" t="str">
        <f t="shared" si="1650"/>
        <v/>
      </c>
      <c r="CF2515" s="163" t="str">
        <f t="shared" si="1651"/>
        <v/>
      </c>
      <c r="CG2515" s="164" t="str">
        <f t="shared" si="1652"/>
        <v/>
      </c>
      <c r="CI2515" s="162" t="str">
        <f t="shared" si="1653"/>
        <v/>
      </c>
      <c r="CJ2515" s="163" t="str">
        <f t="shared" si="1615"/>
        <v/>
      </c>
      <c r="CK2515" s="164" t="str">
        <f t="shared" si="1616"/>
        <v/>
      </c>
      <c r="CM2515" s="169" t="str">
        <f t="shared" si="1654"/>
        <v/>
      </c>
      <c r="CN2515" s="139" t="str">
        <f t="shared" si="1655"/>
        <v/>
      </c>
      <c r="CP2515" s="41" t="str">
        <f>IF($CM2515="", "", COUNTIF($CM$11:$CM$3035, "&lt;"&amp;$CM2515)+1+COUNTIF($CM$11:$CM2515, $CM2515)-1)</f>
        <v/>
      </c>
    </row>
    <row r="2516" spans="1:94" x14ac:dyDescent="0.25">
      <c r="A2516" s="40"/>
      <c r="B2516" s="82" t="str">
        <f>IF($I2516="", "", IFERROR(INDEX('Job Database'!$AE$11:$AE$3035, MATCH($I2516, 'Job Database'!$X$11:$X$3035, 0)), ""))</f>
        <v/>
      </c>
      <c r="C2516" s="69" t="str">
        <f>IF($I2516="", "", IF(COUNTIF('Job Database'!$X$11:$X$3035, $I2516)=0, $AC$5, $AC$4))</f>
        <v/>
      </c>
      <c r="D2516" s="40"/>
      <c r="E2516" s="85" t="str">
        <f>IF($I2516="", "", IF(IFERROR(INDEX('Job Database'!$M$11:$M$3035, MATCH($I2516, 'Job Database'!$X$11:$X$3035, 0)), "")="", "", IFERROR(INDEX('Job Database'!$M$11:$M$3035, MATCH($I2516, 'Job Database'!$X$11:$X$3035, 0)), "")))</f>
        <v/>
      </c>
      <c r="F2516" s="40"/>
      <c r="G2516" s="88" t="str">
        <f t="shared" si="1629"/>
        <v/>
      </c>
      <c r="H2516" s="40"/>
      <c r="I2516" s="24"/>
      <c r="J2516" s="34"/>
      <c r="K2516" s="106"/>
      <c r="L2516" s="79"/>
      <c r="M2516" s="34"/>
      <c r="N2516" s="79"/>
      <c r="O2516" s="31"/>
      <c r="P2516" s="53"/>
      <c r="Q2516" s="40"/>
      <c r="S2516" s="41" t="str">
        <f t="shared" si="1617"/>
        <v/>
      </c>
      <c r="T2516" s="41" t="str">
        <f t="shared" si="1618"/>
        <v/>
      </c>
      <c r="U2516" s="41" t="str">
        <f t="shared" si="1630"/>
        <v/>
      </c>
      <c r="W2516" s="74" t="str">
        <f>IF('Job Database'!$X2516="", "", 'Job Database'!$X2516)</f>
        <v/>
      </c>
      <c r="Y2516" s="41" t="str">
        <f>IF($W2516="", "", IF(COUNTIF($I$11:$I$3035, $W2516)&gt;0, "", MAX($Y$10:$Y2515)+1))</f>
        <v/>
      </c>
      <c r="Z2516" s="41">
        <v>2506</v>
      </c>
      <c r="AA2516" s="58" t="str">
        <f t="shared" si="1631"/>
        <v/>
      </c>
      <c r="AC2516" s="41" t="str">
        <f t="shared" si="1619"/>
        <v/>
      </c>
      <c r="AE2516" s="41" t="str">
        <f t="shared" si="1632"/>
        <v/>
      </c>
      <c r="AJ2516" s="154" t="str">
        <f t="shared" si="1633"/>
        <v/>
      </c>
      <c r="AL2516" s="120" t="str">
        <f t="shared" si="1634"/>
        <v/>
      </c>
      <c r="AM2516" s="104" t="str">
        <f t="shared" si="1635"/>
        <v/>
      </c>
      <c r="AN2516" s="104" t="str">
        <f t="shared" si="1636"/>
        <v/>
      </c>
      <c r="AO2516" s="104" t="str">
        <f t="shared" si="1620"/>
        <v/>
      </c>
      <c r="AP2516" s="104" t="str">
        <f t="shared" si="1621"/>
        <v/>
      </c>
      <c r="AQ2516" s="121" t="str">
        <f t="shared" si="1637"/>
        <v/>
      </c>
      <c r="AS2516" s="88" t="str">
        <f t="shared" si="1622"/>
        <v/>
      </c>
      <c r="AT2516" s="68" t="str">
        <f t="shared" si="1638"/>
        <v/>
      </c>
      <c r="AU2516" s="68" t="str">
        <f t="shared" si="1639"/>
        <v/>
      </c>
      <c r="AV2516" s="68" t="str">
        <f t="shared" si="1640"/>
        <v/>
      </c>
      <c r="AW2516" s="88" t="str">
        <f t="shared" si="1623"/>
        <v/>
      </c>
      <c r="AZ2516" s="88" t="str">
        <f t="shared" si="1624"/>
        <v/>
      </c>
      <c r="BA2516" s="68" t="str">
        <f t="shared" si="1625"/>
        <v/>
      </c>
      <c r="BB2516" s="68" t="str">
        <f t="shared" si="1626"/>
        <v/>
      </c>
      <c r="BC2516" s="68" t="str">
        <f t="shared" si="1627"/>
        <v/>
      </c>
      <c r="BD2516" s="69" t="str">
        <f t="shared" si="1628"/>
        <v/>
      </c>
      <c r="BE2516" s="69" t="str">
        <f t="shared" si="1641"/>
        <v/>
      </c>
      <c r="BT2516" s="138" t="str">
        <f t="shared" ca="1" si="1642"/>
        <v/>
      </c>
      <c r="BU2516" s="139" t="str">
        <f t="shared" ca="1" si="1643"/>
        <v/>
      </c>
      <c r="BW2516" s="138" t="str">
        <f t="shared" si="1644"/>
        <v/>
      </c>
      <c r="BX2516" s="104" t="str">
        <f t="shared" si="1645"/>
        <v/>
      </c>
      <c r="BY2516" s="139" t="str">
        <f t="shared" si="1646"/>
        <v/>
      </c>
      <c r="CA2516" s="138" t="str">
        <f t="shared" si="1647"/>
        <v/>
      </c>
      <c r="CB2516" s="104" t="str">
        <f t="shared" si="1648"/>
        <v/>
      </c>
      <c r="CC2516" s="139" t="str">
        <f t="shared" si="1649"/>
        <v/>
      </c>
      <c r="CE2516" s="162" t="str">
        <f t="shared" si="1650"/>
        <v/>
      </c>
      <c r="CF2516" s="163" t="str">
        <f t="shared" si="1651"/>
        <v/>
      </c>
      <c r="CG2516" s="164" t="str">
        <f t="shared" si="1652"/>
        <v/>
      </c>
      <c r="CI2516" s="162" t="str">
        <f t="shared" si="1653"/>
        <v/>
      </c>
      <c r="CJ2516" s="163" t="str">
        <f t="shared" si="1615"/>
        <v/>
      </c>
      <c r="CK2516" s="164" t="str">
        <f t="shared" si="1616"/>
        <v/>
      </c>
      <c r="CM2516" s="169" t="str">
        <f t="shared" si="1654"/>
        <v/>
      </c>
      <c r="CN2516" s="139" t="str">
        <f t="shared" si="1655"/>
        <v/>
      </c>
      <c r="CP2516" s="41" t="str">
        <f>IF($CM2516="", "", COUNTIF($CM$11:$CM$3035, "&lt;"&amp;$CM2516)+1+COUNTIF($CM$11:$CM2516, $CM2516)-1)</f>
        <v/>
      </c>
    </row>
    <row r="2517" spans="1:94" x14ac:dyDescent="0.25">
      <c r="A2517" s="40"/>
      <c r="B2517" s="82" t="str">
        <f>IF($I2517="", "", IFERROR(INDEX('Job Database'!$AE$11:$AE$3035, MATCH($I2517, 'Job Database'!$X$11:$X$3035, 0)), ""))</f>
        <v/>
      </c>
      <c r="C2517" s="69" t="str">
        <f>IF($I2517="", "", IF(COUNTIF('Job Database'!$X$11:$X$3035, $I2517)=0, $AC$5, $AC$4))</f>
        <v/>
      </c>
      <c r="D2517" s="40"/>
      <c r="E2517" s="85" t="str">
        <f>IF($I2517="", "", IF(IFERROR(INDEX('Job Database'!$M$11:$M$3035, MATCH($I2517, 'Job Database'!$X$11:$X$3035, 0)), "")="", "", IFERROR(INDEX('Job Database'!$M$11:$M$3035, MATCH($I2517, 'Job Database'!$X$11:$X$3035, 0)), "")))</f>
        <v/>
      </c>
      <c r="F2517" s="40"/>
      <c r="G2517" s="88" t="str">
        <f t="shared" si="1629"/>
        <v/>
      </c>
      <c r="H2517" s="40"/>
      <c r="I2517" s="24"/>
      <c r="J2517" s="34"/>
      <c r="K2517" s="106"/>
      <c r="L2517" s="79"/>
      <c r="M2517" s="34"/>
      <c r="N2517" s="79"/>
      <c r="O2517" s="31"/>
      <c r="P2517" s="53"/>
      <c r="Q2517" s="40"/>
      <c r="S2517" s="41" t="str">
        <f t="shared" si="1617"/>
        <v/>
      </c>
      <c r="T2517" s="41" t="str">
        <f t="shared" si="1618"/>
        <v/>
      </c>
      <c r="U2517" s="41" t="str">
        <f t="shared" si="1630"/>
        <v/>
      </c>
      <c r="W2517" s="74" t="str">
        <f>IF('Job Database'!$X2517="", "", 'Job Database'!$X2517)</f>
        <v/>
      </c>
      <c r="Y2517" s="41" t="str">
        <f>IF($W2517="", "", IF(COUNTIF($I$11:$I$3035, $W2517)&gt;0, "", MAX($Y$10:$Y2516)+1))</f>
        <v/>
      </c>
      <c r="Z2517" s="41">
        <v>2507</v>
      </c>
      <c r="AA2517" s="58" t="str">
        <f t="shared" si="1631"/>
        <v/>
      </c>
      <c r="AC2517" s="41" t="str">
        <f t="shared" si="1619"/>
        <v/>
      </c>
      <c r="AE2517" s="41" t="str">
        <f t="shared" si="1632"/>
        <v/>
      </c>
      <c r="AJ2517" s="154" t="str">
        <f t="shared" si="1633"/>
        <v/>
      </c>
      <c r="AL2517" s="120" t="str">
        <f t="shared" si="1634"/>
        <v/>
      </c>
      <c r="AM2517" s="104" t="str">
        <f t="shared" si="1635"/>
        <v/>
      </c>
      <c r="AN2517" s="104" t="str">
        <f t="shared" si="1636"/>
        <v/>
      </c>
      <c r="AO2517" s="104" t="str">
        <f t="shared" si="1620"/>
        <v/>
      </c>
      <c r="AP2517" s="104" t="str">
        <f t="shared" si="1621"/>
        <v/>
      </c>
      <c r="AQ2517" s="121" t="str">
        <f t="shared" si="1637"/>
        <v/>
      </c>
      <c r="AS2517" s="88" t="str">
        <f t="shared" si="1622"/>
        <v/>
      </c>
      <c r="AT2517" s="68" t="str">
        <f t="shared" si="1638"/>
        <v/>
      </c>
      <c r="AU2517" s="68" t="str">
        <f t="shared" si="1639"/>
        <v/>
      </c>
      <c r="AV2517" s="68" t="str">
        <f t="shared" si="1640"/>
        <v/>
      </c>
      <c r="AW2517" s="88" t="str">
        <f t="shared" si="1623"/>
        <v/>
      </c>
      <c r="AZ2517" s="88" t="str">
        <f t="shared" si="1624"/>
        <v/>
      </c>
      <c r="BA2517" s="68" t="str">
        <f t="shared" si="1625"/>
        <v/>
      </c>
      <c r="BB2517" s="68" t="str">
        <f t="shared" si="1626"/>
        <v/>
      </c>
      <c r="BC2517" s="68" t="str">
        <f t="shared" si="1627"/>
        <v/>
      </c>
      <c r="BD2517" s="69" t="str">
        <f t="shared" si="1628"/>
        <v/>
      </c>
      <c r="BE2517" s="69" t="str">
        <f t="shared" si="1641"/>
        <v/>
      </c>
      <c r="BT2517" s="138" t="str">
        <f t="shared" ca="1" si="1642"/>
        <v/>
      </c>
      <c r="BU2517" s="139" t="str">
        <f t="shared" ca="1" si="1643"/>
        <v/>
      </c>
      <c r="BW2517" s="138" t="str">
        <f t="shared" si="1644"/>
        <v/>
      </c>
      <c r="BX2517" s="104" t="str">
        <f t="shared" si="1645"/>
        <v/>
      </c>
      <c r="BY2517" s="139" t="str">
        <f t="shared" si="1646"/>
        <v/>
      </c>
      <c r="CA2517" s="138" t="str">
        <f t="shared" si="1647"/>
        <v/>
      </c>
      <c r="CB2517" s="104" t="str">
        <f t="shared" si="1648"/>
        <v/>
      </c>
      <c r="CC2517" s="139" t="str">
        <f t="shared" si="1649"/>
        <v/>
      </c>
      <c r="CE2517" s="162" t="str">
        <f t="shared" si="1650"/>
        <v/>
      </c>
      <c r="CF2517" s="163" t="str">
        <f t="shared" si="1651"/>
        <v/>
      </c>
      <c r="CG2517" s="164" t="str">
        <f t="shared" si="1652"/>
        <v/>
      </c>
      <c r="CI2517" s="162" t="str">
        <f t="shared" si="1653"/>
        <v/>
      </c>
      <c r="CJ2517" s="163" t="str">
        <f t="shared" si="1615"/>
        <v/>
      </c>
      <c r="CK2517" s="164" t="str">
        <f t="shared" si="1616"/>
        <v/>
      </c>
      <c r="CM2517" s="169" t="str">
        <f t="shared" si="1654"/>
        <v/>
      </c>
      <c r="CN2517" s="139" t="str">
        <f t="shared" si="1655"/>
        <v/>
      </c>
      <c r="CP2517" s="41" t="str">
        <f>IF($CM2517="", "", COUNTIF($CM$11:$CM$3035, "&lt;"&amp;$CM2517)+1+COUNTIF($CM$11:$CM2517, $CM2517)-1)</f>
        <v/>
      </c>
    </row>
    <row r="2518" spans="1:94" x14ac:dyDescent="0.25">
      <c r="A2518" s="40"/>
      <c r="B2518" s="82" t="str">
        <f>IF($I2518="", "", IFERROR(INDEX('Job Database'!$AE$11:$AE$3035, MATCH($I2518, 'Job Database'!$X$11:$X$3035, 0)), ""))</f>
        <v/>
      </c>
      <c r="C2518" s="69" t="str">
        <f>IF($I2518="", "", IF(COUNTIF('Job Database'!$X$11:$X$3035, $I2518)=0, $AC$5, $AC$4))</f>
        <v/>
      </c>
      <c r="D2518" s="40"/>
      <c r="E2518" s="85" t="str">
        <f>IF($I2518="", "", IF(IFERROR(INDEX('Job Database'!$M$11:$M$3035, MATCH($I2518, 'Job Database'!$X$11:$X$3035, 0)), "")="", "", IFERROR(INDEX('Job Database'!$M$11:$M$3035, MATCH($I2518, 'Job Database'!$X$11:$X$3035, 0)), "")))</f>
        <v/>
      </c>
      <c r="F2518" s="40"/>
      <c r="G2518" s="88" t="str">
        <f t="shared" si="1629"/>
        <v/>
      </c>
      <c r="H2518" s="40"/>
      <c r="I2518" s="24"/>
      <c r="J2518" s="34"/>
      <c r="K2518" s="106"/>
      <c r="L2518" s="79"/>
      <c r="M2518" s="34"/>
      <c r="N2518" s="79"/>
      <c r="O2518" s="31"/>
      <c r="P2518" s="53"/>
      <c r="Q2518" s="40"/>
      <c r="S2518" s="41" t="str">
        <f t="shared" si="1617"/>
        <v/>
      </c>
      <c r="T2518" s="41" t="str">
        <f t="shared" si="1618"/>
        <v/>
      </c>
      <c r="U2518" s="41" t="str">
        <f t="shared" si="1630"/>
        <v/>
      </c>
      <c r="W2518" s="74" t="str">
        <f>IF('Job Database'!$X2518="", "", 'Job Database'!$X2518)</f>
        <v/>
      </c>
      <c r="Y2518" s="41" t="str">
        <f>IF($W2518="", "", IF(COUNTIF($I$11:$I$3035, $W2518)&gt;0, "", MAX($Y$10:$Y2517)+1))</f>
        <v/>
      </c>
      <c r="Z2518" s="41">
        <v>2508</v>
      </c>
      <c r="AA2518" s="58" t="str">
        <f t="shared" si="1631"/>
        <v/>
      </c>
      <c r="AC2518" s="41" t="str">
        <f t="shared" si="1619"/>
        <v/>
      </c>
      <c r="AE2518" s="41" t="str">
        <f t="shared" si="1632"/>
        <v/>
      </c>
      <c r="AJ2518" s="154" t="str">
        <f t="shared" si="1633"/>
        <v/>
      </c>
      <c r="AL2518" s="120" t="str">
        <f t="shared" si="1634"/>
        <v/>
      </c>
      <c r="AM2518" s="104" t="str">
        <f t="shared" si="1635"/>
        <v/>
      </c>
      <c r="AN2518" s="104" t="str">
        <f t="shared" si="1636"/>
        <v/>
      </c>
      <c r="AO2518" s="104" t="str">
        <f t="shared" si="1620"/>
        <v/>
      </c>
      <c r="AP2518" s="104" t="str">
        <f t="shared" si="1621"/>
        <v/>
      </c>
      <c r="AQ2518" s="121" t="str">
        <f t="shared" si="1637"/>
        <v/>
      </c>
      <c r="AS2518" s="88" t="str">
        <f t="shared" si="1622"/>
        <v/>
      </c>
      <c r="AT2518" s="68" t="str">
        <f t="shared" si="1638"/>
        <v/>
      </c>
      <c r="AU2518" s="68" t="str">
        <f t="shared" si="1639"/>
        <v/>
      </c>
      <c r="AV2518" s="68" t="str">
        <f t="shared" si="1640"/>
        <v/>
      </c>
      <c r="AW2518" s="88" t="str">
        <f t="shared" si="1623"/>
        <v/>
      </c>
      <c r="AZ2518" s="88" t="str">
        <f t="shared" si="1624"/>
        <v/>
      </c>
      <c r="BA2518" s="68" t="str">
        <f t="shared" si="1625"/>
        <v/>
      </c>
      <c r="BB2518" s="68" t="str">
        <f t="shared" si="1626"/>
        <v/>
      </c>
      <c r="BC2518" s="68" t="str">
        <f t="shared" si="1627"/>
        <v/>
      </c>
      <c r="BD2518" s="69" t="str">
        <f t="shared" si="1628"/>
        <v/>
      </c>
      <c r="BE2518" s="69" t="str">
        <f t="shared" si="1641"/>
        <v/>
      </c>
      <c r="BT2518" s="138" t="str">
        <f t="shared" ca="1" si="1642"/>
        <v/>
      </c>
      <c r="BU2518" s="139" t="str">
        <f t="shared" ca="1" si="1643"/>
        <v/>
      </c>
      <c r="BW2518" s="138" t="str">
        <f t="shared" si="1644"/>
        <v/>
      </c>
      <c r="BX2518" s="104" t="str">
        <f t="shared" si="1645"/>
        <v/>
      </c>
      <c r="BY2518" s="139" t="str">
        <f t="shared" si="1646"/>
        <v/>
      </c>
      <c r="CA2518" s="138" t="str">
        <f t="shared" si="1647"/>
        <v/>
      </c>
      <c r="CB2518" s="104" t="str">
        <f t="shared" si="1648"/>
        <v/>
      </c>
      <c r="CC2518" s="139" t="str">
        <f t="shared" si="1649"/>
        <v/>
      </c>
      <c r="CE2518" s="162" t="str">
        <f t="shared" si="1650"/>
        <v/>
      </c>
      <c r="CF2518" s="163" t="str">
        <f t="shared" si="1651"/>
        <v/>
      </c>
      <c r="CG2518" s="164" t="str">
        <f t="shared" si="1652"/>
        <v/>
      </c>
      <c r="CI2518" s="162" t="str">
        <f t="shared" si="1653"/>
        <v/>
      </c>
      <c r="CJ2518" s="163" t="str">
        <f t="shared" si="1615"/>
        <v/>
      </c>
      <c r="CK2518" s="164" t="str">
        <f t="shared" si="1616"/>
        <v/>
      </c>
      <c r="CM2518" s="169" t="str">
        <f t="shared" si="1654"/>
        <v/>
      </c>
      <c r="CN2518" s="139" t="str">
        <f t="shared" si="1655"/>
        <v/>
      </c>
      <c r="CP2518" s="41" t="str">
        <f>IF($CM2518="", "", COUNTIF($CM$11:$CM$3035, "&lt;"&amp;$CM2518)+1+COUNTIF($CM$11:$CM2518, $CM2518)-1)</f>
        <v/>
      </c>
    </row>
    <row r="2519" spans="1:94" x14ac:dyDescent="0.25">
      <c r="A2519" s="40"/>
      <c r="B2519" s="82" t="str">
        <f>IF($I2519="", "", IFERROR(INDEX('Job Database'!$AE$11:$AE$3035, MATCH($I2519, 'Job Database'!$X$11:$X$3035, 0)), ""))</f>
        <v/>
      </c>
      <c r="C2519" s="69" t="str">
        <f>IF($I2519="", "", IF(COUNTIF('Job Database'!$X$11:$X$3035, $I2519)=0, $AC$5, $AC$4))</f>
        <v/>
      </c>
      <c r="D2519" s="40"/>
      <c r="E2519" s="85" t="str">
        <f>IF($I2519="", "", IF(IFERROR(INDEX('Job Database'!$M$11:$M$3035, MATCH($I2519, 'Job Database'!$X$11:$X$3035, 0)), "")="", "", IFERROR(INDEX('Job Database'!$M$11:$M$3035, MATCH($I2519, 'Job Database'!$X$11:$X$3035, 0)), "")))</f>
        <v/>
      </c>
      <c r="F2519" s="40"/>
      <c r="G2519" s="88" t="str">
        <f t="shared" si="1629"/>
        <v/>
      </c>
      <c r="H2519" s="40"/>
      <c r="I2519" s="24"/>
      <c r="J2519" s="34"/>
      <c r="K2519" s="106"/>
      <c r="L2519" s="79"/>
      <c r="M2519" s="34"/>
      <c r="N2519" s="79"/>
      <c r="O2519" s="31"/>
      <c r="P2519" s="53"/>
      <c r="Q2519" s="40"/>
      <c r="S2519" s="41" t="str">
        <f t="shared" si="1617"/>
        <v/>
      </c>
      <c r="T2519" s="41" t="str">
        <f t="shared" si="1618"/>
        <v/>
      </c>
      <c r="U2519" s="41" t="str">
        <f t="shared" si="1630"/>
        <v/>
      </c>
      <c r="W2519" s="74" t="str">
        <f>IF('Job Database'!$X2519="", "", 'Job Database'!$X2519)</f>
        <v/>
      </c>
      <c r="Y2519" s="41" t="str">
        <f>IF($W2519="", "", IF(COUNTIF($I$11:$I$3035, $W2519)&gt;0, "", MAX($Y$10:$Y2518)+1))</f>
        <v/>
      </c>
      <c r="Z2519" s="41">
        <v>2509</v>
      </c>
      <c r="AA2519" s="58" t="str">
        <f t="shared" si="1631"/>
        <v/>
      </c>
      <c r="AC2519" s="41" t="str">
        <f t="shared" si="1619"/>
        <v/>
      </c>
      <c r="AE2519" s="41" t="str">
        <f t="shared" si="1632"/>
        <v/>
      </c>
      <c r="AJ2519" s="154" t="str">
        <f t="shared" si="1633"/>
        <v/>
      </c>
      <c r="AL2519" s="120" t="str">
        <f t="shared" si="1634"/>
        <v/>
      </c>
      <c r="AM2519" s="104" t="str">
        <f t="shared" si="1635"/>
        <v/>
      </c>
      <c r="AN2519" s="104" t="str">
        <f t="shared" si="1636"/>
        <v/>
      </c>
      <c r="AO2519" s="104" t="str">
        <f t="shared" si="1620"/>
        <v/>
      </c>
      <c r="AP2519" s="104" t="str">
        <f t="shared" si="1621"/>
        <v/>
      </c>
      <c r="AQ2519" s="121" t="str">
        <f t="shared" si="1637"/>
        <v/>
      </c>
      <c r="AS2519" s="88" t="str">
        <f t="shared" si="1622"/>
        <v/>
      </c>
      <c r="AT2519" s="68" t="str">
        <f t="shared" si="1638"/>
        <v/>
      </c>
      <c r="AU2519" s="68" t="str">
        <f t="shared" si="1639"/>
        <v/>
      </c>
      <c r="AV2519" s="68" t="str">
        <f t="shared" si="1640"/>
        <v/>
      </c>
      <c r="AW2519" s="88" t="str">
        <f t="shared" si="1623"/>
        <v/>
      </c>
      <c r="AZ2519" s="88" t="str">
        <f t="shared" si="1624"/>
        <v/>
      </c>
      <c r="BA2519" s="68" t="str">
        <f t="shared" si="1625"/>
        <v/>
      </c>
      <c r="BB2519" s="68" t="str">
        <f t="shared" si="1626"/>
        <v/>
      </c>
      <c r="BC2519" s="68" t="str">
        <f t="shared" si="1627"/>
        <v/>
      </c>
      <c r="BD2519" s="69" t="str">
        <f t="shared" si="1628"/>
        <v/>
      </c>
      <c r="BE2519" s="69" t="str">
        <f t="shared" si="1641"/>
        <v/>
      </c>
      <c r="BT2519" s="138" t="str">
        <f t="shared" ca="1" si="1642"/>
        <v/>
      </c>
      <c r="BU2519" s="139" t="str">
        <f t="shared" ca="1" si="1643"/>
        <v/>
      </c>
      <c r="BW2519" s="138" t="str">
        <f t="shared" si="1644"/>
        <v/>
      </c>
      <c r="BX2519" s="104" t="str">
        <f t="shared" si="1645"/>
        <v/>
      </c>
      <c r="BY2519" s="139" t="str">
        <f t="shared" si="1646"/>
        <v/>
      </c>
      <c r="CA2519" s="138" t="str">
        <f t="shared" si="1647"/>
        <v/>
      </c>
      <c r="CB2519" s="104" t="str">
        <f t="shared" si="1648"/>
        <v/>
      </c>
      <c r="CC2519" s="139" t="str">
        <f t="shared" si="1649"/>
        <v/>
      </c>
      <c r="CE2519" s="162" t="str">
        <f t="shared" si="1650"/>
        <v/>
      </c>
      <c r="CF2519" s="163" t="str">
        <f t="shared" si="1651"/>
        <v/>
      </c>
      <c r="CG2519" s="164" t="str">
        <f t="shared" si="1652"/>
        <v/>
      </c>
      <c r="CI2519" s="162" t="str">
        <f t="shared" si="1653"/>
        <v/>
      </c>
      <c r="CJ2519" s="163" t="str">
        <f t="shared" si="1615"/>
        <v/>
      </c>
      <c r="CK2519" s="164" t="str">
        <f t="shared" si="1616"/>
        <v/>
      </c>
      <c r="CM2519" s="169" t="str">
        <f t="shared" si="1654"/>
        <v/>
      </c>
      <c r="CN2519" s="139" t="str">
        <f t="shared" si="1655"/>
        <v/>
      </c>
      <c r="CP2519" s="41" t="str">
        <f>IF($CM2519="", "", COUNTIF($CM$11:$CM$3035, "&lt;"&amp;$CM2519)+1+COUNTIF($CM$11:$CM2519, $CM2519)-1)</f>
        <v/>
      </c>
    </row>
    <row r="2520" spans="1:94" x14ac:dyDescent="0.25">
      <c r="A2520" s="40"/>
      <c r="B2520" s="82" t="str">
        <f>IF($I2520="", "", IFERROR(INDEX('Job Database'!$AE$11:$AE$3035, MATCH($I2520, 'Job Database'!$X$11:$X$3035, 0)), ""))</f>
        <v/>
      </c>
      <c r="C2520" s="69" t="str">
        <f>IF($I2520="", "", IF(COUNTIF('Job Database'!$X$11:$X$3035, $I2520)=0, $AC$5, $AC$4))</f>
        <v/>
      </c>
      <c r="D2520" s="40"/>
      <c r="E2520" s="85" t="str">
        <f>IF($I2520="", "", IF(IFERROR(INDEX('Job Database'!$M$11:$M$3035, MATCH($I2520, 'Job Database'!$X$11:$X$3035, 0)), "")="", "", IFERROR(INDEX('Job Database'!$M$11:$M$3035, MATCH($I2520, 'Job Database'!$X$11:$X$3035, 0)), "")))</f>
        <v/>
      </c>
      <c r="F2520" s="40"/>
      <c r="G2520" s="88" t="str">
        <f t="shared" si="1629"/>
        <v/>
      </c>
      <c r="H2520" s="40"/>
      <c r="I2520" s="24"/>
      <c r="J2520" s="34"/>
      <c r="K2520" s="106"/>
      <c r="L2520" s="79"/>
      <c r="M2520" s="34"/>
      <c r="N2520" s="79"/>
      <c r="O2520" s="31"/>
      <c r="P2520" s="53"/>
      <c r="Q2520" s="40"/>
      <c r="S2520" s="41" t="str">
        <f t="shared" si="1617"/>
        <v/>
      </c>
      <c r="T2520" s="41" t="str">
        <f t="shared" si="1618"/>
        <v/>
      </c>
      <c r="U2520" s="41" t="str">
        <f t="shared" si="1630"/>
        <v/>
      </c>
      <c r="W2520" s="74" t="str">
        <f>IF('Job Database'!$X2520="", "", 'Job Database'!$X2520)</f>
        <v/>
      </c>
      <c r="Y2520" s="41" t="str">
        <f>IF($W2520="", "", IF(COUNTIF($I$11:$I$3035, $W2520)&gt;0, "", MAX($Y$10:$Y2519)+1))</f>
        <v/>
      </c>
      <c r="Z2520" s="41">
        <v>2510</v>
      </c>
      <c r="AA2520" s="58" t="str">
        <f t="shared" si="1631"/>
        <v/>
      </c>
      <c r="AC2520" s="41" t="str">
        <f t="shared" si="1619"/>
        <v/>
      </c>
      <c r="AE2520" s="41" t="str">
        <f t="shared" si="1632"/>
        <v/>
      </c>
      <c r="AJ2520" s="154" t="str">
        <f t="shared" si="1633"/>
        <v/>
      </c>
      <c r="AL2520" s="120" t="str">
        <f t="shared" si="1634"/>
        <v/>
      </c>
      <c r="AM2520" s="104" t="str">
        <f t="shared" si="1635"/>
        <v/>
      </c>
      <c r="AN2520" s="104" t="str">
        <f t="shared" si="1636"/>
        <v/>
      </c>
      <c r="AO2520" s="104" t="str">
        <f t="shared" si="1620"/>
        <v/>
      </c>
      <c r="AP2520" s="104" t="str">
        <f t="shared" si="1621"/>
        <v/>
      </c>
      <c r="AQ2520" s="121" t="str">
        <f t="shared" si="1637"/>
        <v/>
      </c>
      <c r="AS2520" s="88" t="str">
        <f t="shared" si="1622"/>
        <v/>
      </c>
      <c r="AT2520" s="68" t="str">
        <f t="shared" si="1638"/>
        <v/>
      </c>
      <c r="AU2520" s="68" t="str">
        <f t="shared" si="1639"/>
        <v/>
      </c>
      <c r="AV2520" s="68" t="str">
        <f t="shared" si="1640"/>
        <v/>
      </c>
      <c r="AW2520" s="88" t="str">
        <f t="shared" si="1623"/>
        <v/>
      </c>
      <c r="AZ2520" s="88" t="str">
        <f t="shared" si="1624"/>
        <v/>
      </c>
      <c r="BA2520" s="68" t="str">
        <f t="shared" si="1625"/>
        <v/>
      </c>
      <c r="BB2520" s="68" t="str">
        <f t="shared" si="1626"/>
        <v/>
      </c>
      <c r="BC2520" s="68" t="str">
        <f t="shared" si="1627"/>
        <v/>
      </c>
      <c r="BD2520" s="69" t="str">
        <f t="shared" si="1628"/>
        <v/>
      </c>
      <c r="BE2520" s="69" t="str">
        <f t="shared" si="1641"/>
        <v/>
      </c>
      <c r="BT2520" s="138" t="str">
        <f t="shared" ca="1" si="1642"/>
        <v/>
      </c>
      <c r="BU2520" s="139" t="str">
        <f t="shared" ca="1" si="1643"/>
        <v/>
      </c>
      <c r="BW2520" s="138" t="str">
        <f t="shared" si="1644"/>
        <v/>
      </c>
      <c r="BX2520" s="104" t="str">
        <f t="shared" si="1645"/>
        <v/>
      </c>
      <c r="BY2520" s="139" t="str">
        <f t="shared" si="1646"/>
        <v/>
      </c>
      <c r="CA2520" s="138" t="str">
        <f t="shared" si="1647"/>
        <v/>
      </c>
      <c r="CB2520" s="104" t="str">
        <f t="shared" si="1648"/>
        <v/>
      </c>
      <c r="CC2520" s="139" t="str">
        <f t="shared" si="1649"/>
        <v/>
      </c>
      <c r="CE2520" s="162" t="str">
        <f t="shared" si="1650"/>
        <v/>
      </c>
      <c r="CF2520" s="163" t="str">
        <f t="shared" si="1651"/>
        <v/>
      </c>
      <c r="CG2520" s="164" t="str">
        <f t="shared" si="1652"/>
        <v/>
      </c>
      <c r="CI2520" s="162" t="str">
        <f t="shared" si="1653"/>
        <v/>
      </c>
      <c r="CJ2520" s="163" t="str">
        <f t="shared" si="1615"/>
        <v/>
      </c>
      <c r="CK2520" s="164" t="str">
        <f t="shared" si="1616"/>
        <v/>
      </c>
      <c r="CM2520" s="169" t="str">
        <f t="shared" si="1654"/>
        <v/>
      </c>
      <c r="CN2520" s="139" t="str">
        <f t="shared" si="1655"/>
        <v/>
      </c>
      <c r="CP2520" s="41" t="str">
        <f>IF($CM2520="", "", COUNTIF($CM$11:$CM$3035, "&lt;"&amp;$CM2520)+1+COUNTIF($CM$11:$CM2520, $CM2520)-1)</f>
        <v/>
      </c>
    </row>
    <row r="2521" spans="1:94" x14ac:dyDescent="0.25">
      <c r="A2521" s="40"/>
      <c r="B2521" s="82" t="str">
        <f>IF($I2521="", "", IFERROR(INDEX('Job Database'!$AE$11:$AE$3035, MATCH($I2521, 'Job Database'!$X$11:$X$3035, 0)), ""))</f>
        <v/>
      </c>
      <c r="C2521" s="69" t="str">
        <f>IF($I2521="", "", IF(COUNTIF('Job Database'!$X$11:$X$3035, $I2521)=0, $AC$5, $AC$4))</f>
        <v/>
      </c>
      <c r="D2521" s="40"/>
      <c r="E2521" s="85" t="str">
        <f>IF($I2521="", "", IF(IFERROR(INDEX('Job Database'!$M$11:$M$3035, MATCH($I2521, 'Job Database'!$X$11:$X$3035, 0)), "")="", "", IFERROR(INDEX('Job Database'!$M$11:$M$3035, MATCH($I2521, 'Job Database'!$X$11:$X$3035, 0)), "")))</f>
        <v/>
      </c>
      <c r="F2521" s="40"/>
      <c r="G2521" s="88" t="str">
        <f t="shared" si="1629"/>
        <v/>
      </c>
      <c r="H2521" s="40"/>
      <c r="I2521" s="24"/>
      <c r="J2521" s="34"/>
      <c r="K2521" s="106"/>
      <c r="L2521" s="79"/>
      <c r="M2521" s="34"/>
      <c r="N2521" s="79"/>
      <c r="O2521" s="31"/>
      <c r="P2521" s="53"/>
      <c r="Q2521" s="40"/>
      <c r="S2521" s="41" t="str">
        <f t="shared" si="1617"/>
        <v/>
      </c>
      <c r="T2521" s="41" t="str">
        <f t="shared" si="1618"/>
        <v/>
      </c>
      <c r="U2521" s="41" t="str">
        <f t="shared" si="1630"/>
        <v/>
      </c>
      <c r="W2521" s="74" t="str">
        <f>IF('Job Database'!$X2521="", "", 'Job Database'!$X2521)</f>
        <v/>
      </c>
      <c r="Y2521" s="41" t="str">
        <f>IF($W2521="", "", IF(COUNTIF($I$11:$I$3035, $W2521)&gt;0, "", MAX($Y$10:$Y2520)+1))</f>
        <v/>
      </c>
      <c r="Z2521" s="41">
        <v>2511</v>
      </c>
      <c r="AA2521" s="58" t="str">
        <f t="shared" si="1631"/>
        <v/>
      </c>
      <c r="AC2521" s="41" t="str">
        <f t="shared" si="1619"/>
        <v/>
      </c>
      <c r="AE2521" s="41" t="str">
        <f t="shared" si="1632"/>
        <v/>
      </c>
      <c r="AJ2521" s="154" t="str">
        <f t="shared" si="1633"/>
        <v/>
      </c>
      <c r="AL2521" s="120" t="str">
        <f t="shared" si="1634"/>
        <v/>
      </c>
      <c r="AM2521" s="104" t="str">
        <f t="shared" si="1635"/>
        <v/>
      </c>
      <c r="AN2521" s="104" t="str">
        <f t="shared" si="1636"/>
        <v/>
      </c>
      <c r="AO2521" s="104" t="str">
        <f t="shared" si="1620"/>
        <v/>
      </c>
      <c r="AP2521" s="104" t="str">
        <f t="shared" si="1621"/>
        <v/>
      </c>
      <c r="AQ2521" s="121" t="str">
        <f t="shared" si="1637"/>
        <v/>
      </c>
      <c r="AS2521" s="88" t="str">
        <f t="shared" si="1622"/>
        <v/>
      </c>
      <c r="AT2521" s="68" t="str">
        <f t="shared" si="1638"/>
        <v/>
      </c>
      <c r="AU2521" s="68" t="str">
        <f t="shared" si="1639"/>
        <v/>
      </c>
      <c r="AV2521" s="68" t="str">
        <f t="shared" si="1640"/>
        <v/>
      </c>
      <c r="AW2521" s="88" t="str">
        <f t="shared" si="1623"/>
        <v/>
      </c>
      <c r="AZ2521" s="88" t="str">
        <f t="shared" si="1624"/>
        <v/>
      </c>
      <c r="BA2521" s="68" t="str">
        <f t="shared" si="1625"/>
        <v/>
      </c>
      <c r="BB2521" s="68" t="str">
        <f t="shared" si="1626"/>
        <v/>
      </c>
      <c r="BC2521" s="68" t="str">
        <f t="shared" si="1627"/>
        <v/>
      </c>
      <c r="BD2521" s="69" t="str">
        <f t="shared" si="1628"/>
        <v/>
      </c>
      <c r="BE2521" s="69" t="str">
        <f t="shared" si="1641"/>
        <v/>
      </c>
      <c r="BT2521" s="138" t="str">
        <f t="shared" ca="1" si="1642"/>
        <v/>
      </c>
      <c r="BU2521" s="139" t="str">
        <f t="shared" ca="1" si="1643"/>
        <v/>
      </c>
      <c r="BW2521" s="138" t="str">
        <f t="shared" si="1644"/>
        <v/>
      </c>
      <c r="BX2521" s="104" t="str">
        <f t="shared" si="1645"/>
        <v/>
      </c>
      <c r="BY2521" s="139" t="str">
        <f t="shared" si="1646"/>
        <v/>
      </c>
      <c r="CA2521" s="138" t="str">
        <f t="shared" si="1647"/>
        <v/>
      </c>
      <c r="CB2521" s="104" t="str">
        <f t="shared" si="1648"/>
        <v/>
      </c>
      <c r="CC2521" s="139" t="str">
        <f t="shared" si="1649"/>
        <v/>
      </c>
      <c r="CE2521" s="162" t="str">
        <f t="shared" si="1650"/>
        <v/>
      </c>
      <c r="CF2521" s="163" t="str">
        <f t="shared" si="1651"/>
        <v/>
      </c>
      <c r="CG2521" s="164" t="str">
        <f t="shared" si="1652"/>
        <v/>
      </c>
      <c r="CI2521" s="162" t="str">
        <f t="shared" si="1653"/>
        <v/>
      </c>
      <c r="CJ2521" s="163" t="str">
        <f t="shared" si="1615"/>
        <v/>
      </c>
      <c r="CK2521" s="164" t="str">
        <f t="shared" si="1616"/>
        <v/>
      </c>
      <c r="CM2521" s="169" t="str">
        <f t="shared" si="1654"/>
        <v/>
      </c>
      <c r="CN2521" s="139" t="str">
        <f t="shared" si="1655"/>
        <v/>
      </c>
      <c r="CP2521" s="41" t="str">
        <f>IF($CM2521="", "", COUNTIF($CM$11:$CM$3035, "&lt;"&amp;$CM2521)+1+COUNTIF($CM$11:$CM2521, $CM2521)-1)</f>
        <v/>
      </c>
    </row>
    <row r="2522" spans="1:94" x14ac:dyDescent="0.25">
      <c r="A2522" s="40"/>
      <c r="B2522" s="82" t="str">
        <f>IF($I2522="", "", IFERROR(INDEX('Job Database'!$AE$11:$AE$3035, MATCH($I2522, 'Job Database'!$X$11:$X$3035, 0)), ""))</f>
        <v/>
      </c>
      <c r="C2522" s="69" t="str">
        <f>IF($I2522="", "", IF(COUNTIF('Job Database'!$X$11:$X$3035, $I2522)=0, $AC$5, $AC$4))</f>
        <v/>
      </c>
      <c r="D2522" s="40"/>
      <c r="E2522" s="85" t="str">
        <f>IF($I2522="", "", IF(IFERROR(INDEX('Job Database'!$M$11:$M$3035, MATCH($I2522, 'Job Database'!$X$11:$X$3035, 0)), "")="", "", IFERROR(INDEX('Job Database'!$M$11:$M$3035, MATCH($I2522, 'Job Database'!$X$11:$X$3035, 0)), "")))</f>
        <v/>
      </c>
      <c r="F2522" s="40"/>
      <c r="G2522" s="88" t="str">
        <f t="shared" si="1629"/>
        <v/>
      </c>
      <c r="H2522" s="40"/>
      <c r="I2522" s="24"/>
      <c r="J2522" s="34"/>
      <c r="K2522" s="106"/>
      <c r="L2522" s="79"/>
      <c r="M2522" s="34"/>
      <c r="N2522" s="79"/>
      <c r="O2522" s="31"/>
      <c r="P2522" s="53"/>
      <c r="Q2522" s="40"/>
      <c r="S2522" s="41" t="str">
        <f t="shared" si="1617"/>
        <v/>
      </c>
      <c r="T2522" s="41" t="str">
        <f t="shared" si="1618"/>
        <v/>
      </c>
      <c r="U2522" s="41" t="str">
        <f t="shared" si="1630"/>
        <v/>
      </c>
      <c r="W2522" s="74" t="str">
        <f>IF('Job Database'!$X2522="", "", 'Job Database'!$X2522)</f>
        <v/>
      </c>
      <c r="Y2522" s="41" t="str">
        <f>IF($W2522="", "", IF(COUNTIF($I$11:$I$3035, $W2522)&gt;0, "", MAX($Y$10:$Y2521)+1))</f>
        <v/>
      </c>
      <c r="Z2522" s="41">
        <v>2512</v>
      </c>
      <c r="AA2522" s="58" t="str">
        <f t="shared" si="1631"/>
        <v/>
      </c>
      <c r="AC2522" s="41" t="str">
        <f t="shared" si="1619"/>
        <v/>
      </c>
      <c r="AE2522" s="41" t="str">
        <f t="shared" si="1632"/>
        <v/>
      </c>
      <c r="AJ2522" s="154" t="str">
        <f t="shared" si="1633"/>
        <v/>
      </c>
      <c r="AL2522" s="120" t="str">
        <f t="shared" si="1634"/>
        <v/>
      </c>
      <c r="AM2522" s="104" t="str">
        <f t="shared" si="1635"/>
        <v/>
      </c>
      <c r="AN2522" s="104" t="str">
        <f t="shared" si="1636"/>
        <v/>
      </c>
      <c r="AO2522" s="104" t="str">
        <f t="shared" si="1620"/>
        <v/>
      </c>
      <c r="AP2522" s="104" t="str">
        <f t="shared" si="1621"/>
        <v/>
      </c>
      <c r="AQ2522" s="121" t="str">
        <f t="shared" si="1637"/>
        <v/>
      </c>
      <c r="AS2522" s="88" t="str">
        <f t="shared" si="1622"/>
        <v/>
      </c>
      <c r="AT2522" s="68" t="str">
        <f t="shared" si="1638"/>
        <v/>
      </c>
      <c r="AU2522" s="68" t="str">
        <f t="shared" si="1639"/>
        <v/>
      </c>
      <c r="AV2522" s="68" t="str">
        <f t="shared" si="1640"/>
        <v/>
      </c>
      <c r="AW2522" s="88" t="str">
        <f t="shared" si="1623"/>
        <v/>
      </c>
      <c r="AZ2522" s="88" t="str">
        <f t="shared" si="1624"/>
        <v/>
      </c>
      <c r="BA2522" s="68" t="str">
        <f t="shared" si="1625"/>
        <v/>
      </c>
      <c r="BB2522" s="68" t="str">
        <f t="shared" si="1626"/>
        <v/>
      </c>
      <c r="BC2522" s="68" t="str">
        <f t="shared" si="1627"/>
        <v/>
      </c>
      <c r="BD2522" s="69" t="str">
        <f t="shared" si="1628"/>
        <v/>
      </c>
      <c r="BE2522" s="69" t="str">
        <f t="shared" si="1641"/>
        <v/>
      </c>
      <c r="BT2522" s="138" t="str">
        <f t="shared" ca="1" si="1642"/>
        <v/>
      </c>
      <c r="BU2522" s="139" t="str">
        <f t="shared" ca="1" si="1643"/>
        <v/>
      </c>
      <c r="BW2522" s="138" t="str">
        <f t="shared" si="1644"/>
        <v/>
      </c>
      <c r="BX2522" s="104" t="str">
        <f t="shared" si="1645"/>
        <v/>
      </c>
      <c r="BY2522" s="139" t="str">
        <f t="shared" si="1646"/>
        <v/>
      </c>
      <c r="CA2522" s="138" t="str">
        <f t="shared" si="1647"/>
        <v/>
      </c>
      <c r="CB2522" s="104" t="str">
        <f t="shared" si="1648"/>
        <v/>
      </c>
      <c r="CC2522" s="139" t="str">
        <f t="shared" si="1649"/>
        <v/>
      </c>
      <c r="CE2522" s="162" t="str">
        <f t="shared" si="1650"/>
        <v/>
      </c>
      <c r="CF2522" s="163" t="str">
        <f t="shared" si="1651"/>
        <v/>
      </c>
      <c r="CG2522" s="164" t="str">
        <f t="shared" si="1652"/>
        <v/>
      </c>
      <c r="CI2522" s="162" t="str">
        <f t="shared" si="1653"/>
        <v/>
      </c>
      <c r="CJ2522" s="163" t="str">
        <f t="shared" si="1615"/>
        <v/>
      </c>
      <c r="CK2522" s="164" t="str">
        <f t="shared" si="1616"/>
        <v/>
      </c>
      <c r="CM2522" s="169" t="str">
        <f t="shared" si="1654"/>
        <v/>
      </c>
      <c r="CN2522" s="139" t="str">
        <f t="shared" si="1655"/>
        <v/>
      </c>
      <c r="CP2522" s="41" t="str">
        <f>IF($CM2522="", "", COUNTIF($CM$11:$CM$3035, "&lt;"&amp;$CM2522)+1+COUNTIF($CM$11:$CM2522, $CM2522)-1)</f>
        <v/>
      </c>
    </row>
    <row r="2523" spans="1:94" x14ac:dyDescent="0.25">
      <c r="A2523" s="40"/>
      <c r="B2523" s="82" t="str">
        <f>IF($I2523="", "", IFERROR(INDEX('Job Database'!$AE$11:$AE$3035, MATCH($I2523, 'Job Database'!$X$11:$X$3035, 0)), ""))</f>
        <v/>
      </c>
      <c r="C2523" s="69" t="str">
        <f>IF($I2523="", "", IF(COUNTIF('Job Database'!$X$11:$X$3035, $I2523)=0, $AC$5, $AC$4))</f>
        <v/>
      </c>
      <c r="D2523" s="40"/>
      <c r="E2523" s="85" t="str">
        <f>IF($I2523="", "", IF(IFERROR(INDEX('Job Database'!$M$11:$M$3035, MATCH($I2523, 'Job Database'!$X$11:$X$3035, 0)), "")="", "", IFERROR(INDEX('Job Database'!$M$11:$M$3035, MATCH($I2523, 'Job Database'!$X$11:$X$3035, 0)), "")))</f>
        <v/>
      </c>
      <c r="F2523" s="40"/>
      <c r="G2523" s="88" t="str">
        <f t="shared" si="1629"/>
        <v/>
      </c>
      <c r="H2523" s="40"/>
      <c r="I2523" s="24"/>
      <c r="J2523" s="34"/>
      <c r="K2523" s="106"/>
      <c r="L2523" s="79"/>
      <c r="M2523" s="34"/>
      <c r="N2523" s="79"/>
      <c r="O2523" s="31"/>
      <c r="P2523" s="53"/>
      <c r="Q2523" s="40"/>
      <c r="S2523" s="41" t="str">
        <f t="shared" si="1617"/>
        <v/>
      </c>
      <c r="T2523" s="41" t="str">
        <f t="shared" si="1618"/>
        <v/>
      </c>
      <c r="U2523" s="41" t="str">
        <f t="shared" si="1630"/>
        <v/>
      </c>
      <c r="W2523" s="74" t="str">
        <f>IF('Job Database'!$X2523="", "", 'Job Database'!$X2523)</f>
        <v/>
      </c>
      <c r="Y2523" s="41" t="str">
        <f>IF($W2523="", "", IF(COUNTIF($I$11:$I$3035, $W2523)&gt;0, "", MAX($Y$10:$Y2522)+1))</f>
        <v/>
      </c>
      <c r="Z2523" s="41">
        <v>2513</v>
      </c>
      <c r="AA2523" s="58" t="str">
        <f t="shared" si="1631"/>
        <v/>
      </c>
      <c r="AC2523" s="41" t="str">
        <f t="shared" si="1619"/>
        <v/>
      </c>
      <c r="AE2523" s="41" t="str">
        <f t="shared" si="1632"/>
        <v/>
      </c>
      <c r="AJ2523" s="154" t="str">
        <f t="shared" si="1633"/>
        <v/>
      </c>
      <c r="AL2523" s="120" t="str">
        <f t="shared" si="1634"/>
        <v/>
      </c>
      <c r="AM2523" s="104" t="str">
        <f t="shared" si="1635"/>
        <v/>
      </c>
      <c r="AN2523" s="104" t="str">
        <f t="shared" si="1636"/>
        <v/>
      </c>
      <c r="AO2523" s="104" t="str">
        <f t="shared" si="1620"/>
        <v/>
      </c>
      <c r="AP2523" s="104" t="str">
        <f t="shared" si="1621"/>
        <v/>
      </c>
      <c r="AQ2523" s="121" t="str">
        <f t="shared" si="1637"/>
        <v/>
      </c>
      <c r="AS2523" s="88" t="str">
        <f t="shared" si="1622"/>
        <v/>
      </c>
      <c r="AT2523" s="68" t="str">
        <f t="shared" si="1638"/>
        <v/>
      </c>
      <c r="AU2523" s="68" t="str">
        <f t="shared" si="1639"/>
        <v/>
      </c>
      <c r="AV2523" s="68" t="str">
        <f t="shared" si="1640"/>
        <v/>
      </c>
      <c r="AW2523" s="88" t="str">
        <f t="shared" si="1623"/>
        <v/>
      </c>
      <c r="AZ2523" s="88" t="str">
        <f t="shared" si="1624"/>
        <v/>
      </c>
      <c r="BA2523" s="68" t="str">
        <f t="shared" si="1625"/>
        <v/>
      </c>
      <c r="BB2523" s="68" t="str">
        <f t="shared" si="1626"/>
        <v/>
      </c>
      <c r="BC2523" s="68" t="str">
        <f t="shared" si="1627"/>
        <v/>
      </c>
      <c r="BD2523" s="69" t="str">
        <f t="shared" si="1628"/>
        <v/>
      </c>
      <c r="BE2523" s="69" t="str">
        <f t="shared" si="1641"/>
        <v/>
      </c>
      <c r="BT2523" s="138" t="str">
        <f t="shared" ca="1" si="1642"/>
        <v/>
      </c>
      <c r="BU2523" s="139" t="str">
        <f t="shared" ca="1" si="1643"/>
        <v/>
      </c>
      <c r="BW2523" s="138" t="str">
        <f t="shared" si="1644"/>
        <v/>
      </c>
      <c r="BX2523" s="104" t="str">
        <f t="shared" si="1645"/>
        <v/>
      </c>
      <c r="BY2523" s="139" t="str">
        <f t="shared" si="1646"/>
        <v/>
      </c>
      <c r="CA2523" s="138" t="str">
        <f t="shared" si="1647"/>
        <v/>
      </c>
      <c r="CB2523" s="104" t="str">
        <f t="shared" si="1648"/>
        <v/>
      </c>
      <c r="CC2523" s="139" t="str">
        <f t="shared" si="1649"/>
        <v/>
      </c>
      <c r="CE2523" s="162" t="str">
        <f t="shared" si="1650"/>
        <v/>
      </c>
      <c r="CF2523" s="163" t="str">
        <f t="shared" si="1651"/>
        <v/>
      </c>
      <c r="CG2523" s="164" t="str">
        <f t="shared" si="1652"/>
        <v/>
      </c>
      <c r="CI2523" s="162" t="str">
        <f t="shared" si="1653"/>
        <v/>
      </c>
      <c r="CJ2523" s="163" t="str">
        <f t="shared" ref="CJ2523:CJ2586" si="1656">IF(CB2523="", "", M2523)</f>
        <v/>
      </c>
      <c r="CK2523" s="164" t="str">
        <f t="shared" ref="CK2523:CK2586" si="1657">IF(CC2523="", "", N2523)</f>
        <v/>
      </c>
      <c r="CM2523" s="169" t="str">
        <f t="shared" si="1654"/>
        <v/>
      </c>
      <c r="CN2523" s="139" t="str">
        <f t="shared" si="1655"/>
        <v/>
      </c>
      <c r="CP2523" s="41" t="str">
        <f>IF($CM2523="", "", COUNTIF($CM$11:$CM$3035, "&lt;"&amp;$CM2523)+1+COUNTIF($CM$11:$CM2523, $CM2523)-1)</f>
        <v/>
      </c>
    </row>
    <row r="2524" spans="1:94" x14ac:dyDescent="0.25">
      <c r="A2524" s="40"/>
      <c r="B2524" s="82" t="str">
        <f>IF($I2524="", "", IFERROR(INDEX('Job Database'!$AE$11:$AE$3035, MATCH($I2524, 'Job Database'!$X$11:$X$3035, 0)), ""))</f>
        <v/>
      </c>
      <c r="C2524" s="69" t="str">
        <f>IF($I2524="", "", IF(COUNTIF('Job Database'!$X$11:$X$3035, $I2524)=0, $AC$5, $AC$4))</f>
        <v/>
      </c>
      <c r="D2524" s="40"/>
      <c r="E2524" s="85" t="str">
        <f>IF($I2524="", "", IF(IFERROR(INDEX('Job Database'!$M$11:$M$3035, MATCH($I2524, 'Job Database'!$X$11:$X$3035, 0)), "")="", "", IFERROR(INDEX('Job Database'!$M$11:$M$3035, MATCH($I2524, 'Job Database'!$X$11:$X$3035, 0)), "")))</f>
        <v/>
      </c>
      <c r="F2524" s="40"/>
      <c r="G2524" s="88" t="str">
        <f t="shared" si="1629"/>
        <v/>
      </c>
      <c r="H2524" s="40"/>
      <c r="I2524" s="24"/>
      <c r="J2524" s="34"/>
      <c r="K2524" s="106"/>
      <c r="L2524" s="79"/>
      <c r="M2524" s="34"/>
      <c r="N2524" s="79"/>
      <c r="O2524" s="31"/>
      <c r="P2524" s="53"/>
      <c r="Q2524" s="40"/>
      <c r="S2524" s="41" t="str">
        <f t="shared" si="1617"/>
        <v/>
      </c>
      <c r="T2524" s="41" t="str">
        <f t="shared" si="1618"/>
        <v/>
      </c>
      <c r="U2524" s="41" t="str">
        <f t="shared" si="1630"/>
        <v/>
      </c>
      <c r="W2524" s="74" t="str">
        <f>IF('Job Database'!$X2524="", "", 'Job Database'!$X2524)</f>
        <v/>
      </c>
      <c r="Y2524" s="41" t="str">
        <f>IF($W2524="", "", IF(COUNTIF($I$11:$I$3035, $W2524)&gt;0, "", MAX($Y$10:$Y2523)+1))</f>
        <v/>
      </c>
      <c r="Z2524" s="41">
        <v>2514</v>
      </c>
      <c r="AA2524" s="58" t="str">
        <f t="shared" si="1631"/>
        <v/>
      </c>
      <c r="AC2524" s="41" t="str">
        <f t="shared" si="1619"/>
        <v/>
      </c>
      <c r="AE2524" s="41" t="str">
        <f t="shared" si="1632"/>
        <v/>
      </c>
      <c r="AJ2524" s="154" t="str">
        <f t="shared" si="1633"/>
        <v/>
      </c>
      <c r="AL2524" s="120" t="str">
        <f t="shared" si="1634"/>
        <v/>
      </c>
      <c r="AM2524" s="104" t="str">
        <f t="shared" si="1635"/>
        <v/>
      </c>
      <c r="AN2524" s="104" t="str">
        <f t="shared" si="1636"/>
        <v/>
      </c>
      <c r="AO2524" s="104" t="str">
        <f t="shared" si="1620"/>
        <v/>
      </c>
      <c r="AP2524" s="104" t="str">
        <f t="shared" si="1621"/>
        <v/>
      </c>
      <c r="AQ2524" s="121" t="str">
        <f t="shared" si="1637"/>
        <v/>
      </c>
      <c r="AS2524" s="88" t="str">
        <f t="shared" si="1622"/>
        <v/>
      </c>
      <c r="AT2524" s="68" t="str">
        <f t="shared" si="1638"/>
        <v/>
      </c>
      <c r="AU2524" s="68" t="str">
        <f t="shared" si="1639"/>
        <v/>
      </c>
      <c r="AV2524" s="68" t="str">
        <f t="shared" si="1640"/>
        <v/>
      </c>
      <c r="AW2524" s="88" t="str">
        <f t="shared" si="1623"/>
        <v/>
      </c>
      <c r="AZ2524" s="88" t="str">
        <f t="shared" si="1624"/>
        <v/>
      </c>
      <c r="BA2524" s="68" t="str">
        <f t="shared" si="1625"/>
        <v/>
      </c>
      <c r="BB2524" s="68" t="str">
        <f t="shared" si="1626"/>
        <v/>
      </c>
      <c r="BC2524" s="68" t="str">
        <f t="shared" si="1627"/>
        <v/>
      </c>
      <c r="BD2524" s="69" t="str">
        <f t="shared" si="1628"/>
        <v/>
      </c>
      <c r="BE2524" s="69" t="str">
        <f t="shared" si="1641"/>
        <v/>
      </c>
      <c r="BT2524" s="138" t="str">
        <f t="shared" ca="1" si="1642"/>
        <v/>
      </c>
      <c r="BU2524" s="139" t="str">
        <f t="shared" ca="1" si="1643"/>
        <v/>
      </c>
      <c r="BW2524" s="138" t="str">
        <f t="shared" si="1644"/>
        <v/>
      </c>
      <c r="BX2524" s="104" t="str">
        <f t="shared" si="1645"/>
        <v/>
      </c>
      <c r="BY2524" s="139" t="str">
        <f t="shared" si="1646"/>
        <v/>
      </c>
      <c r="CA2524" s="138" t="str">
        <f t="shared" si="1647"/>
        <v/>
      </c>
      <c r="CB2524" s="104" t="str">
        <f t="shared" si="1648"/>
        <v/>
      </c>
      <c r="CC2524" s="139" t="str">
        <f t="shared" si="1649"/>
        <v/>
      </c>
      <c r="CE2524" s="162" t="str">
        <f t="shared" si="1650"/>
        <v/>
      </c>
      <c r="CF2524" s="163" t="str">
        <f t="shared" si="1651"/>
        <v/>
      </c>
      <c r="CG2524" s="164" t="str">
        <f t="shared" si="1652"/>
        <v/>
      </c>
      <c r="CI2524" s="162" t="str">
        <f t="shared" si="1653"/>
        <v/>
      </c>
      <c r="CJ2524" s="163" t="str">
        <f t="shared" si="1656"/>
        <v/>
      </c>
      <c r="CK2524" s="164" t="str">
        <f t="shared" si="1657"/>
        <v/>
      </c>
      <c r="CM2524" s="169" t="str">
        <f t="shared" si="1654"/>
        <v/>
      </c>
      <c r="CN2524" s="139" t="str">
        <f t="shared" si="1655"/>
        <v/>
      </c>
      <c r="CP2524" s="41" t="str">
        <f>IF($CM2524="", "", COUNTIF($CM$11:$CM$3035, "&lt;"&amp;$CM2524)+1+COUNTIF($CM$11:$CM2524, $CM2524)-1)</f>
        <v/>
      </c>
    </row>
    <row r="2525" spans="1:94" x14ac:dyDescent="0.25">
      <c r="A2525" s="40"/>
      <c r="B2525" s="82" t="str">
        <f>IF($I2525="", "", IFERROR(INDEX('Job Database'!$AE$11:$AE$3035, MATCH($I2525, 'Job Database'!$X$11:$X$3035, 0)), ""))</f>
        <v/>
      </c>
      <c r="C2525" s="69" t="str">
        <f>IF($I2525="", "", IF(COUNTIF('Job Database'!$X$11:$X$3035, $I2525)=0, $AC$5, $AC$4))</f>
        <v/>
      </c>
      <c r="D2525" s="40"/>
      <c r="E2525" s="85" t="str">
        <f>IF($I2525="", "", IF(IFERROR(INDEX('Job Database'!$M$11:$M$3035, MATCH($I2525, 'Job Database'!$X$11:$X$3035, 0)), "")="", "", IFERROR(INDEX('Job Database'!$M$11:$M$3035, MATCH($I2525, 'Job Database'!$X$11:$X$3035, 0)), "")))</f>
        <v/>
      </c>
      <c r="F2525" s="40"/>
      <c r="G2525" s="88" t="str">
        <f t="shared" si="1629"/>
        <v/>
      </c>
      <c r="H2525" s="40"/>
      <c r="I2525" s="24"/>
      <c r="J2525" s="34"/>
      <c r="K2525" s="106"/>
      <c r="L2525" s="79"/>
      <c r="M2525" s="34"/>
      <c r="N2525" s="79"/>
      <c r="O2525" s="31"/>
      <c r="P2525" s="53"/>
      <c r="Q2525" s="40"/>
      <c r="S2525" s="41" t="str">
        <f t="shared" si="1617"/>
        <v/>
      </c>
      <c r="T2525" s="41" t="str">
        <f t="shared" si="1618"/>
        <v/>
      </c>
      <c r="U2525" s="41" t="str">
        <f t="shared" si="1630"/>
        <v/>
      </c>
      <c r="W2525" s="74" t="str">
        <f>IF('Job Database'!$X2525="", "", 'Job Database'!$X2525)</f>
        <v/>
      </c>
      <c r="Y2525" s="41" t="str">
        <f>IF($W2525="", "", IF(COUNTIF($I$11:$I$3035, $W2525)&gt;0, "", MAX($Y$10:$Y2524)+1))</f>
        <v/>
      </c>
      <c r="Z2525" s="41">
        <v>2515</v>
      </c>
      <c r="AA2525" s="58" t="str">
        <f t="shared" si="1631"/>
        <v/>
      </c>
      <c r="AC2525" s="41" t="str">
        <f t="shared" si="1619"/>
        <v/>
      </c>
      <c r="AE2525" s="41" t="str">
        <f t="shared" si="1632"/>
        <v/>
      </c>
      <c r="AJ2525" s="154" t="str">
        <f t="shared" si="1633"/>
        <v/>
      </c>
      <c r="AL2525" s="120" t="str">
        <f t="shared" si="1634"/>
        <v/>
      </c>
      <c r="AM2525" s="104" t="str">
        <f t="shared" si="1635"/>
        <v/>
      </c>
      <c r="AN2525" s="104" t="str">
        <f t="shared" si="1636"/>
        <v/>
      </c>
      <c r="AO2525" s="104" t="str">
        <f t="shared" si="1620"/>
        <v/>
      </c>
      <c r="AP2525" s="104" t="str">
        <f t="shared" si="1621"/>
        <v/>
      </c>
      <c r="AQ2525" s="121" t="str">
        <f t="shared" si="1637"/>
        <v/>
      </c>
      <c r="AS2525" s="88" t="str">
        <f t="shared" si="1622"/>
        <v/>
      </c>
      <c r="AT2525" s="68" t="str">
        <f t="shared" si="1638"/>
        <v/>
      </c>
      <c r="AU2525" s="68" t="str">
        <f t="shared" si="1639"/>
        <v/>
      </c>
      <c r="AV2525" s="68" t="str">
        <f t="shared" si="1640"/>
        <v/>
      </c>
      <c r="AW2525" s="88" t="str">
        <f t="shared" si="1623"/>
        <v/>
      </c>
      <c r="AZ2525" s="88" t="str">
        <f t="shared" si="1624"/>
        <v/>
      </c>
      <c r="BA2525" s="68" t="str">
        <f t="shared" si="1625"/>
        <v/>
      </c>
      <c r="BB2525" s="68" t="str">
        <f t="shared" si="1626"/>
        <v/>
      </c>
      <c r="BC2525" s="68" t="str">
        <f t="shared" si="1627"/>
        <v/>
      </c>
      <c r="BD2525" s="69" t="str">
        <f t="shared" si="1628"/>
        <v/>
      </c>
      <c r="BE2525" s="69" t="str">
        <f t="shared" si="1641"/>
        <v/>
      </c>
      <c r="BT2525" s="138" t="str">
        <f t="shared" ca="1" si="1642"/>
        <v/>
      </c>
      <c r="BU2525" s="139" t="str">
        <f t="shared" ca="1" si="1643"/>
        <v/>
      </c>
      <c r="BW2525" s="138" t="str">
        <f t="shared" si="1644"/>
        <v/>
      </c>
      <c r="BX2525" s="104" t="str">
        <f t="shared" si="1645"/>
        <v/>
      </c>
      <c r="BY2525" s="139" t="str">
        <f t="shared" si="1646"/>
        <v/>
      </c>
      <c r="CA2525" s="138" t="str">
        <f t="shared" si="1647"/>
        <v/>
      </c>
      <c r="CB2525" s="104" t="str">
        <f t="shared" si="1648"/>
        <v/>
      </c>
      <c r="CC2525" s="139" t="str">
        <f t="shared" si="1649"/>
        <v/>
      </c>
      <c r="CE2525" s="162" t="str">
        <f t="shared" si="1650"/>
        <v/>
      </c>
      <c r="CF2525" s="163" t="str">
        <f t="shared" si="1651"/>
        <v/>
      </c>
      <c r="CG2525" s="164" t="str">
        <f t="shared" si="1652"/>
        <v/>
      </c>
      <c r="CI2525" s="162" t="str">
        <f t="shared" si="1653"/>
        <v/>
      </c>
      <c r="CJ2525" s="163" t="str">
        <f t="shared" si="1656"/>
        <v/>
      </c>
      <c r="CK2525" s="164" t="str">
        <f t="shared" si="1657"/>
        <v/>
      </c>
      <c r="CM2525" s="169" t="str">
        <f t="shared" si="1654"/>
        <v/>
      </c>
      <c r="CN2525" s="139" t="str">
        <f t="shared" si="1655"/>
        <v/>
      </c>
      <c r="CP2525" s="41" t="str">
        <f>IF($CM2525="", "", COUNTIF($CM$11:$CM$3035, "&lt;"&amp;$CM2525)+1+COUNTIF($CM$11:$CM2525, $CM2525)-1)</f>
        <v/>
      </c>
    </row>
    <row r="2526" spans="1:94" x14ac:dyDescent="0.25">
      <c r="A2526" s="40"/>
      <c r="B2526" s="82" t="str">
        <f>IF($I2526="", "", IFERROR(INDEX('Job Database'!$AE$11:$AE$3035, MATCH($I2526, 'Job Database'!$X$11:$X$3035, 0)), ""))</f>
        <v/>
      </c>
      <c r="C2526" s="69" t="str">
        <f>IF($I2526="", "", IF(COUNTIF('Job Database'!$X$11:$X$3035, $I2526)=0, $AC$5, $AC$4))</f>
        <v/>
      </c>
      <c r="D2526" s="40"/>
      <c r="E2526" s="85" t="str">
        <f>IF($I2526="", "", IF(IFERROR(INDEX('Job Database'!$M$11:$M$3035, MATCH($I2526, 'Job Database'!$X$11:$X$3035, 0)), "")="", "", IFERROR(INDEX('Job Database'!$M$11:$M$3035, MATCH($I2526, 'Job Database'!$X$11:$X$3035, 0)), "")))</f>
        <v/>
      </c>
      <c r="F2526" s="40"/>
      <c r="G2526" s="88" t="str">
        <f t="shared" si="1629"/>
        <v/>
      </c>
      <c r="H2526" s="40"/>
      <c r="I2526" s="24"/>
      <c r="J2526" s="34"/>
      <c r="K2526" s="106"/>
      <c r="L2526" s="79"/>
      <c r="M2526" s="34"/>
      <c r="N2526" s="79"/>
      <c r="O2526" s="31"/>
      <c r="P2526" s="53"/>
      <c r="Q2526" s="40"/>
      <c r="S2526" s="41" t="str">
        <f t="shared" si="1617"/>
        <v/>
      </c>
      <c r="T2526" s="41" t="str">
        <f t="shared" si="1618"/>
        <v/>
      </c>
      <c r="U2526" s="41" t="str">
        <f t="shared" si="1630"/>
        <v/>
      </c>
      <c r="W2526" s="74" t="str">
        <f>IF('Job Database'!$X2526="", "", 'Job Database'!$X2526)</f>
        <v/>
      </c>
      <c r="Y2526" s="41" t="str">
        <f>IF($W2526="", "", IF(COUNTIF($I$11:$I$3035, $W2526)&gt;0, "", MAX($Y$10:$Y2525)+1))</f>
        <v/>
      </c>
      <c r="Z2526" s="41">
        <v>2516</v>
      </c>
      <c r="AA2526" s="58" t="str">
        <f t="shared" si="1631"/>
        <v/>
      </c>
      <c r="AC2526" s="41" t="str">
        <f t="shared" si="1619"/>
        <v/>
      </c>
      <c r="AE2526" s="41" t="str">
        <f t="shared" si="1632"/>
        <v/>
      </c>
      <c r="AJ2526" s="154" t="str">
        <f t="shared" si="1633"/>
        <v/>
      </c>
      <c r="AL2526" s="120" t="str">
        <f t="shared" si="1634"/>
        <v/>
      </c>
      <c r="AM2526" s="104" t="str">
        <f t="shared" si="1635"/>
        <v/>
      </c>
      <c r="AN2526" s="104" t="str">
        <f t="shared" si="1636"/>
        <v/>
      </c>
      <c r="AO2526" s="104" t="str">
        <f t="shared" si="1620"/>
        <v/>
      </c>
      <c r="AP2526" s="104" t="str">
        <f t="shared" si="1621"/>
        <v/>
      </c>
      <c r="AQ2526" s="121" t="str">
        <f t="shared" si="1637"/>
        <v/>
      </c>
      <c r="AS2526" s="88" t="str">
        <f t="shared" si="1622"/>
        <v/>
      </c>
      <c r="AT2526" s="68" t="str">
        <f t="shared" si="1638"/>
        <v/>
      </c>
      <c r="AU2526" s="68" t="str">
        <f t="shared" si="1639"/>
        <v/>
      </c>
      <c r="AV2526" s="68" t="str">
        <f t="shared" si="1640"/>
        <v/>
      </c>
      <c r="AW2526" s="88" t="str">
        <f t="shared" si="1623"/>
        <v/>
      </c>
      <c r="AZ2526" s="88" t="str">
        <f t="shared" si="1624"/>
        <v/>
      </c>
      <c r="BA2526" s="68" t="str">
        <f t="shared" si="1625"/>
        <v/>
      </c>
      <c r="BB2526" s="68" t="str">
        <f t="shared" si="1626"/>
        <v/>
      </c>
      <c r="BC2526" s="68" t="str">
        <f t="shared" si="1627"/>
        <v/>
      </c>
      <c r="BD2526" s="69" t="str">
        <f t="shared" si="1628"/>
        <v/>
      </c>
      <c r="BE2526" s="69" t="str">
        <f t="shared" si="1641"/>
        <v/>
      </c>
      <c r="BT2526" s="138" t="str">
        <f t="shared" ca="1" si="1642"/>
        <v/>
      </c>
      <c r="BU2526" s="139" t="str">
        <f t="shared" ca="1" si="1643"/>
        <v/>
      </c>
      <c r="BW2526" s="138" t="str">
        <f t="shared" si="1644"/>
        <v/>
      </c>
      <c r="BX2526" s="104" t="str">
        <f t="shared" si="1645"/>
        <v/>
      </c>
      <c r="BY2526" s="139" t="str">
        <f t="shared" si="1646"/>
        <v/>
      </c>
      <c r="CA2526" s="138" t="str">
        <f t="shared" si="1647"/>
        <v/>
      </c>
      <c r="CB2526" s="104" t="str">
        <f t="shared" si="1648"/>
        <v/>
      </c>
      <c r="CC2526" s="139" t="str">
        <f t="shared" si="1649"/>
        <v/>
      </c>
      <c r="CE2526" s="162" t="str">
        <f t="shared" si="1650"/>
        <v/>
      </c>
      <c r="CF2526" s="163" t="str">
        <f t="shared" si="1651"/>
        <v/>
      </c>
      <c r="CG2526" s="164" t="str">
        <f t="shared" si="1652"/>
        <v/>
      </c>
      <c r="CI2526" s="162" t="str">
        <f t="shared" si="1653"/>
        <v/>
      </c>
      <c r="CJ2526" s="163" t="str">
        <f t="shared" si="1656"/>
        <v/>
      </c>
      <c r="CK2526" s="164" t="str">
        <f t="shared" si="1657"/>
        <v/>
      </c>
      <c r="CM2526" s="169" t="str">
        <f t="shared" si="1654"/>
        <v/>
      </c>
      <c r="CN2526" s="139" t="str">
        <f t="shared" si="1655"/>
        <v/>
      </c>
      <c r="CP2526" s="41" t="str">
        <f>IF($CM2526="", "", COUNTIF($CM$11:$CM$3035, "&lt;"&amp;$CM2526)+1+COUNTIF($CM$11:$CM2526, $CM2526)-1)</f>
        <v/>
      </c>
    </row>
    <row r="2527" spans="1:94" x14ac:dyDescent="0.25">
      <c r="A2527" s="40"/>
      <c r="B2527" s="82" t="str">
        <f>IF($I2527="", "", IFERROR(INDEX('Job Database'!$AE$11:$AE$3035, MATCH($I2527, 'Job Database'!$X$11:$X$3035, 0)), ""))</f>
        <v/>
      </c>
      <c r="C2527" s="69" t="str">
        <f>IF($I2527="", "", IF(COUNTIF('Job Database'!$X$11:$X$3035, $I2527)=0, $AC$5, $AC$4))</f>
        <v/>
      </c>
      <c r="D2527" s="40"/>
      <c r="E2527" s="85" t="str">
        <f>IF($I2527="", "", IF(IFERROR(INDEX('Job Database'!$M$11:$M$3035, MATCH($I2527, 'Job Database'!$X$11:$X$3035, 0)), "")="", "", IFERROR(INDEX('Job Database'!$M$11:$M$3035, MATCH($I2527, 'Job Database'!$X$11:$X$3035, 0)), "")))</f>
        <v/>
      </c>
      <c r="F2527" s="40"/>
      <c r="G2527" s="88" t="str">
        <f t="shared" si="1629"/>
        <v/>
      </c>
      <c r="H2527" s="40"/>
      <c r="I2527" s="24"/>
      <c r="J2527" s="34"/>
      <c r="K2527" s="106"/>
      <c r="L2527" s="79"/>
      <c r="M2527" s="34"/>
      <c r="N2527" s="79"/>
      <c r="O2527" s="31"/>
      <c r="P2527" s="53"/>
      <c r="Q2527" s="40"/>
      <c r="S2527" s="41" t="str">
        <f t="shared" si="1617"/>
        <v/>
      </c>
      <c r="T2527" s="41" t="str">
        <f t="shared" si="1618"/>
        <v/>
      </c>
      <c r="U2527" s="41" t="str">
        <f t="shared" si="1630"/>
        <v/>
      </c>
      <c r="W2527" s="74" t="str">
        <f>IF('Job Database'!$X2527="", "", 'Job Database'!$X2527)</f>
        <v/>
      </c>
      <c r="Y2527" s="41" t="str">
        <f>IF($W2527="", "", IF(COUNTIF($I$11:$I$3035, $W2527)&gt;0, "", MAX($Y$10:$Y2526)+1))</f>
        <v/>
      </c>
      <c r="Z2527" s="41">
        <v>2517</v>
      </c>
      <c r="AA2527" s="58" t="str">
        <f t="shared" si="1631"/>
        <v/>
      </c>
      <c r="AC2527" s="41" t="str">
        <f t="shared" si="1619"/>
        <v/>
      </c>
      <c r="AE2527" s="41" t="str">
        <f t="shared" si="1632"/>
        <v/>
      </c>
      <c r="AJ2527" s="154" t="str">
        <f t="shared" si="1633"/>
        <v/>
      </c>
      <c r="AL2527" s="120" t="str">
        <f t="shared" si="1634"/>
        <v/>
      </c>
      <c r="AM2527" s="104" t="str">
        <f t="shared" si="1635"/>
        <v/>
      </c>
      <c r="AN2527" s="104" t="str">
        <f t="shared" si="1636"/>
        <v/>
      </c>
      <c r="AO2527" s="104" t="str">
        <f t="shared" si="1620"/>
        <v/>
      </c>
      <c r="AP2527" s="104" t="str">
        <f t="shared" si="1621"/>
        <v/>
      </c>
      <c r="AQ2527" s="121" t="str">
        <f t="shared" si="1637"/>
        <v/>
      </c>
      <c r="AS2527" s="88" t="str">
        <f t="shared" si="1622"/>
        <v/>
      </c>
      <c r="AT2527" s="68" t="str">
        <f t="shared" si="1638"/>
        <v/>
      </c>
      <c r="AU2527" s="68" t="str">
        <f t="shared" si="1639"/>
        <v/>
      </c>
      <c r="AV2527" s="68" t="str">
        <f t="shared" si="1640"/>
        <v/>
      </c>
      <c r="AW2527" s="88" t="str">
        <f t="shared" si="1623"/>
        <v/>
      </c>
      <c r="AZ2527" s="88" t="str">
        <f t="shared" si="1624"/>
        <v/>
      </c>
      <c r="BA2527" s="68" t="str">
        <f t="shared" si="1625"/>
        <v/>
      </c>
      <c r="BB2527" s="68" t="str">
        <f t="shared" si="1626"/>
        <v/>
      </c>
      <c r="BC2527" s="68" t="str">
        <f t="shared" si="1627"/>
        <v/>
      </c>
      <c r="BD2527" s="69" t="str">
        <f t="shared" si="1628"/>
        <v/>
      </c>
      <c r="BE2527" s="69" t="str">
        <f t="shared" si="1641"/>
        <v/>
      </c>
      <c r="BT2527" s="138" t="str">
        <f t="shared" ca="1" si="1642"/>
        <v/>
      </c>
      <c r="BU2527" s="139" t="str">
        <f t="shared" ca="1" si="1643"/>
        <v/>
      </c>
      <c r="BW2527" s="138" t="str">
        <f t="shared" si="1644"/>
        <v/>
      </c>
      <c r="BX2527" s="104" t="str">
        <f t="shared" si="1645"/>
        <v/>
      </c>
      <c r="BY2527" s="139" t="str">
        <f t="shared" si="1646"/>
        <v/>
      </c>
      <c r="CA2527" s="138" t="str">
        <f t="shared" si="1647"/>
        <v/>
      </c>
      <c r="CB2527" s="104" t="str">
        <f t="shared" si="1648"/>
        <v/>
      </c>
      <c r="CC2527" s="139" t="str">
        <f t="shared" si="1649"/>
        <v/>
      </c>
      <c r="CE2527" s="162" t="str">
        <f t="shared" si="1650"/>
        <v/>
      </c>
      <c r="CF2527" s="163" t="str">
        <f t="shared" si="1651"/>
        <v/>
      </c>
      <c r="CG2527" s="164" t="str">
        <f t="shared" si="1652"/>
        <v/>
      </c>
      <c r="CI2527" s="162" t="str">
        <f t="shared" si="1653"/>
        <v/>
      </c>
      <c r="CJ2527" s="163" t="str">
        <f t="shared" si="1656"/>
        <v/>
      </c>
      <c r="CK2527" s="164" t="str">
        <f t="shared" si="1657"/>
        <v/>
      </c>
      <c r="CM2527" s="169" t="str">
        <f t="shared" si="1654"/>
        <v/>
      </c>
      <c r="CN2527" s="139" t="str">
        <f t="shared" si="1655"/>
        <v/>
      </c>
      <c r="CP2527" s="41" t="str">
        <f>IF($CM2527="", "", COUNTIF($CM$11:$CM$3035, "&lt;"&amp;$CM2527)+1+COUNTIF($CM$11:$CM2527, $CM2527)-1)</f>
        <v/>
      </c>
    </row>
    <row r="2528" spans="1:94" x14ac:dyDescent="0.25">
      <c r="A2528" s="40"/>
      <c r="B2528" s="82" t="str">
        <f>IF($I2528="", "", IFERROR(INDEX('Job Database'!$AE$11:$AE$3035, MATCH($I2528, 'Job Database'!$X$11:$X$3035, 0)), ""))</f>
        <v/>
      </c>
      <c r="C2528" s="69" t="str">
        <f>IF($I2528="", "", IF(COUNTIF('Job Database'!$X$11:$X$3035, $I2528)=0, $AC$5, $AC$4))</f>
        <v/>
      </c>
      <c r="D2528" s="40"/>
      <c r="E2528" s="85" t="str">
        <f>IF($I2528="", "", IF(IFERROR(INDEX('Job Database'!$M$11:$M$3035, MATCH($I2528, 'Job Database'!$X$11:$X$3035, 0)), "")="", "", IFERROR(INDEX('Job Database'!$M$11:$M$3035, MATCH($I2528, 'Job Database'!$X$11:$X$3035, 0)), "")))</f>
        <v/>
      </c>
      <c r="F2528" s="40"/>
      <c r="G2528" s="88" t="str">
        <f t="shared" si="1629"/>
        <v/>
      </c>
      <c r="H2528" s="40"/>
      <c r="I2528" s="24"/>
      <c r="J2528" s="34"/>
      <c r="K2528" s="106"/>
      <c r="L2528" s="79"/>
      <c r="M2528" s="34"/>
      <c r="N2528" s="79"/>
      <c r="O2528" s="31"/>
      <c r="P2528" s="53"/>
      <c r="Q2528" s="40"/>
      <c r="S2528" s="41" t="str">
        <f t="shared" si="1617"/>
        <v/>
      </c>
      <c r="T2528" s="41" t="str">
        <f t="shared" si="1618"/>
        <v/>
      </c>
      <c r="U2528" s="41" t="str">
        <f t="shared" si="1630"/>
        <v/>
      </c>
      <c r="W2528" s="74" t="str">
        <f>IF('Job Database'!$X2528="", "", 'Job Database'!$X2528)</f>
        <v/>
      </c>
      <c r="Y2528" s="41" t="str">
        <f>IF($W2528="", "", IF(COUNTIF($I$11:$I$3035, $W2528)&gt;0, "", MAX($Y$10:$Y2527)+1))</f>
        <v/>
      </c>
      <c r="Z2528" s="41">
        <v>2518</v>
      </c>
      <c r="AA2528" s="58" t="str">
        <f t="shared" si="1631"/>
        <v/>
      </c>
      <c r="AC2528" s="41" t="str">
        <f t="shared" si="1619"/>
        <v/>
      </c>
      <c r="AE2528" s="41" t="str">
        <f t="shared" si="1632"/>
        <v/>
      </c>
      <c r="AJ2528" s="154" t="str">
        <f t="shared" si="1633"/>
        <v/>
      </c>
      <c r="AL2528" s="120" t="str">
        <f t="shared" si="1634"/>
        <v/>
      </c>
      <c r="AM2528" s="104" t="str">
        <f t="shared" si="1635"/>
        <v/>
      </c>
      <c r="AN2528" s="104" t="str">
        <f t="shared" si="1636"/>
        <v/>
      </c>
      <c r="AO2528" s="104" t="str">
        <f t="shared" si="1620"/>
        <v/>
      </c>
      <c r="AP2528" s="104" t="str">
        <f t="shared" si="1621"/>
        <v/>
      </c>
      <c r="AQ2528" s="121" t="str">
        <f t="shared" si="1637"/>
        <v/>
      </c>
      <c r="AS2528" s="88" t="str">
        <f t="shared" si="1622"/>
        <v/>
      </c>
      <c r="AT2528" s="68" t="str">
        <f t="shared" si="1638"/>
        <v/>
      </c>
      <c r="AU2528" s="68" t="str">
        <f t="shared" si="1639"/>
        <v/>
      </c>
      <c r="AV2528" s="68" t="str">
        <f t="shared" si="1640"/>
        <v/>
      </c>
      <c r="AW2528" s="88" t="str">
        <f t="shared" si="1623"/>
        <v/>
      </c>
      <c r="AZ2528" s="88" t="str">
        <f t="shared" si="1624"/>
        <v/>
      </c>
      <c r="BA2528" s="68" t="str">
        <f t="shared" si="1625"/>
        <v/>
      </c>
      <c r="BB2528" s="68" t="str">
        <f t="shared" si="1626"/>
        <v/>
      </c>
      <c r="BC2528" s="68" t="str">
        <f t="shared" si="1627"/>
        <v/>
      </c>
      <c r="BD2528" s="69" t="str">
        <f t="shared" si="1628"/>
        <v/>
      </c>
      <c r="BE2528" s="69" t="str">
        <f t="shared" si="1641"/>
        <v/>
      </c>
      <c r="BT2528" s="138" t="str">
        <f t="shared" ca="1" si="1642"/>
        <v/>
      </c>
      <c r="BU2528" s="139" t="str">
        <f t="shared" ca="1" si="1643"/>
        <v/>
      </c>
      <c r="BW2528" s="138" t="str">
        <f t="shared" si="1644"/>
        <v/>
      </c>
      <c r="BX2528" s="104" t="str">
        <f t="shared" si="1645"/>
        <v/>
      </c>
      <c r="BY2528" s="139" t="str">
        <f t="shared" si="1646"/>
        <v/>
      </c>
      <c r="CA2528" s="138" t="str">
        <f t="shared" si="1647"/>
        <v/>
      </c>
      <c r="CB2528" s="104" t="str">
        <f t="shared" si="1648"/>
        <v/>
      </c>
      <c r="CC2528" s="139" t="str">
        <f t="shared" si="1649"/>
        <v/>
      </c>
      <c r="CE2528" s="162" t="str">
        <f t="shared" si="1650"/>
        <v/>
      </c>
      <c r="CF2528" s="163" t="str">
        <f t="shared" si="1651"/>
        <v/>
      </c>
      <c r="CG2528" s="164" t="str">
        <f t="shared" si="1652"/>
        <v/>
      </c>
      <c r="CI2528" s="162" t="str">
        <f t="shared" si="1653"/>
        <v/>
      </c>
      <c r="CJ2528" s="163" t="str">
        <f t="shared" si="1656"/>
        <v/>
      </c>
      <c r="CK2528" s="164" t="str">
        <f t="shared" si="1657"/>
        <v/>
      </c>
      <c r="CM2528" s="169" t="str">
        <f t="shared" si="1654"/>
        <v/>
      </c>
      <c r="CN2528" s="139" t="str">
        <f t="shared" si="1655"/>
        <v/>
      </c>
      <c r="CP2528" s="41" t="str">
        <f>IF($CM2528="", "", COUNTIF($CM$11:$CM$3035, "&lt;"&amp;$CM2528)+1+COUNTIF($CM$11:$CM2528, $CM2528)-1)</f>
        <v/>
      </c>
    </row>
    <row r="2529" spans="1:94" x14ac:dyDescent="0.25">
      <c r="A2529" s="40"/>
      <c r="B2529" s="82" t="str">
        <f>IF($I2529="", "", IFERROR(INDEX('Job Database'!$AE$11:$AE$3035, MATCH($I2529, 'Job Database'!$X$11:$X$3035, 0)), ""))</f>
        <v/>
      </c>
      <c r="C2529" s="69" t="str">
        <f>IF($I2529="", "", IF(COUNTIF('Job Database'!$X$11:$X$3035, $I2529)=0, $AC$5, $AC$4))</f>
        <v/>
      </c>
      <c r="D2529" s="40"/>
      <c r="E2529" s="85" t="str">
        <f>IF($I2529="", "", IF(IFERROR(INDEX('Job Database'!$M$11:$M$3035, MATCH($I2529, 'Job Database'!$X$11:$X$3035, 0)), "")="", "", IFERROR(INDEX('Job Database'!$M$11:$M$3035, MATCH($I2529, 'Job Database'!$X$11:$X$3035, 0)), "")))</f>
        <v/>
      </c>
      <c r="F2529" s="40"/>
      <c r="G2529" s="88" t="str">
        <f t="shared" si="1629"/>
        <v/>
      </c>
      <c r="H2529" s="40"/>
      <c r="I2529" s="24"/>
      <c r="J2529" s="34"/>
      <c r="K2529" s="106"/>
      <c r="L2529" s="79"/>
      <c r="M2529" s="34"/>
      <c r="N2529" s="79"/>
      <c r="O2529" s="31"/>
      <c r="P2529" s="53"/>
      <c r="Q2529" s="40"/>
      <c r="S2529" s="41" t="str">
        <f t="shared" si="1617"/>
        <v/>
      </c>
      <c r="T2529" s="41" t="str">
        <f t="shared" si="1618"/>
        <v/>
      </c>
      <c r="U2529" s="41" t="str">
        <f t="shared" si="1630"/>
        <v/>
      </c>
      <c r="W2529" s="74" t="str">
        <f>IF('Job Database'!$X2529="", "", 'Job Database'!$X2529)</f>
        <v/>
      </c>
      <c r="Y2529" s="41" t="str">
        <f>IF($W2529="", "", IF(COUNTIF($I$11:$I$3035, $W2529)&gt;0, "", MAX($Y$10:$Y2528)+1))</f>
        <v/>
      </c>
      <c r="Z2529" s="41">
        <v>2519</v>
      </c>
      <c r="AA2529" s="58" t="str">
        <f t="shared" si="1631"/>
        <v/>
      </c>
      <c r="AC2529" s="41" t="str">
        <f t="shared" si="1619"/>
        <v/>
      </c>
      <c r="AE2529" s="41" t="str">
        <f t="shared" si="1632"/>
        <v/>
      </c>
      <c r="AJ2529" s="154" t="str">
        <f t="shared" si="1633"/>
        <v/>
      </c>
      <c r="AL2529" s="120" t="str">
        <f t="shared" si="1634"/>
        <v/>
      </c>
      <c r="AM2529" s="104" t="str">
        <f t="shared" si="1635"/>
        <v/>
      </c>
      <c r="AN2529" s="104" t="str">
        <f t="shared" si="1636"/>
        <v/>
      </c>
      <c r="AO2529" s="104" t="str">
        <f t="shared" si="1620"/>
        <v/>
      </c>
      <c r="AP2529" s="104" t="str">
        <f t="shared" si="1621"/>
        <v/>
      </c>
      <c r="AQ2529" s="121" t="str">
        <f t="shared" si="1637"/>
        <v/>
      </c>
      <c r="AS2529" s="88" t="str">
        <f t="shared" si="1622"/>
        <v/>
      </c>
      <c r="AT2529" s="68" t="str">
        <f t="shared" si="1638"/>
        <v/>
      </c>
      <c r="AU2529" s="68" t="str">
        <f t="shared" si="1639"/>
        <v/>
      </c>
      <c r="AV2529" s="68" t="str">
        <f t="shared" si="1640"/>
        <v/>
      </c>
      <c r="AW2529" s="88" t="str">
        <f t="shared" si="1623"/>
        <v/>
      </c>
      <c r="AZ2529" s="88" t="str">
        <f t="shared" si="1624"/>
        <v/>
      </c>
      <c r="BA2529" s="68" t="str">
        <f t="shared" si="1625"/>
        <v/>
      </c>
      <c r="BB2529" s="68" t="str">
        <f t="shared" si="1626"/>
        <v/>
      </c>
      <c r="BC2529" s="68" t="str">
        <f t="shared" si="1627"/>
        <v/>
      </c>
      <c r="BD2529" s="69" t="str">
        <f t="shared" si="1628"/>
        <v/>
      </c>
      <c r="BE2529" s="69" t="str">
        <f t="shared" si="1641"/>
        <v/>
      </c>
      <c r="BT2529" s="138" t="str">
        <f t="shared" ca="1" si="1642"/>
        <v/>
      </c>
      <c r="BU2529" s="139" t="str">
        <f t="shared" ca="1" si="1643"/>
        <v/>
      </c>
      <c r="BW2529" s="138" t="str">
        <f t="shared" si="1644"/>
        <v/>
      </c>
      <c r="BX2529" s="104" t="str">
        <f t="shared" si="1645"/>
        <v/>
      </c>
      <c r="BY2529" s="139" t="str">
        <f t="shared" si="1646"/>
        <v/>
      </c>
      <c r="CA2529" s="138" t="str">
        <f t="shared" si="1647"/>
        <v/>
      </c>
      <c r="CB2529" s="104" t="str">
        <f t="shared" si="1648"/>
        <v/>
      </c>
      <c r="CC2529" s="139" t="str">
        <f t="shared" si="1649"/>
        <v/>
      </c>
      <c r="CE2529" s="162" t="str">
        <f t="shared" si="1650"/>
        <v/>
      </c>
      <c r="CF2529" s="163" t="str">
        <f t="shared" si="1651"/>
        <v/>
      </c>
      <c r="CG2529" s="164" t="str">
        <f t="shared" si="1652"/>
        <v/>
      </c>
      <c r="CI2529" s="162" t="str">
        <f t="shared" si="1653"/>
        <v/>
      </c>
      <c r="CJ2529" s="163" t="str">
        <f t="shared" si="1656"/>
        <v/>
      </c>
      <c r="CK2529" s="164" t="str">
        <f t="shared" si="1657"/>
        <v/>
      </c>
      <c r="CM2529" s="169" t="str">
        <f t="shared" si="1654"/>
        <v/>
      </c>
      <c r="CN2529" s="139" t="str">
        <f t="shared" si="1655"/>
        <v/>
      </c>
      <c r="CP2529" s="41" t="str">
        <f>IF($CM2529="", "", COUNTIF($CM$11:$CM$3035, "&lt;"&amp;$CM2529)+1+COUNTIF($CM$11:$CM2529, $CM2529)-1)</f>
        <v/>
      </c>
    </row>
    <row r="2530" spans="1:94" x14ac:dyDescent="0.25">
      <c r="A2530" s="40"/>
      <c r="B2530" s="82" t="str">
        <f>IF($I2530="", "", IFERROR(INDEX('Job Database'!$AE$11:$AE$3035, MATCH($I2530, 'Job Database'!$X$11:$X$3035, 0)), ""))</f>
        <v/>
      </c>
      <c r="C2530" s="69" t="str">
        <f>IF($I2530="", "", IF(COUNTIF('Job Database'!$X$11:$X$3035, $I2530)=0, $AC$5, $AC$4))</f>
        <v/>
      </c>
      <c r="D2530" s="40"/>
      <c r="E2530" s="85" t="str">
        <f>IF($I2530="", "", IF(IFERROR(INDEX('Job Database'!$M$11:$M$3035, MATCH($I2530, 'Job Database'!$X$11:$X$3035, 0)), "")="", "", IFERROR(INDEX('Job Database'!$M$11:$M$3035, MATCH($I2530, 'Job Database'!$X$11:$X$3035, 0)), "")))</f>
        <v/>
      </c>
      <c r="F2530" s="40"/>
      <c r="G2530" s="88" t="str">
        <f t="shared" si="1629"/>
        <v/>
      </c>
      <c r="H2530" s="40"/>
      <c r="I2530" s="24"/>
      <c r="J2530" s="34"/>
      <c r="K2530" s="106"/>
      <c r="L2530" s="79"/>
      <c r="M2530" s="34"/>
      <c r="N2530" s="79"/>
      <c r="O2530" s="31"/>
      <c r="P2530" s="53"/>
      <c r="Q2530" s="40"/>
      <c r="S2530" s="41" t="str">
        <f t="shared" si="1617"/>
        <v/>
      </c>
      <c r="T2530" s="41" t="str">
        <f t="shared" si="1618"/>
        <v/>
      </c>
      <c r="U2530" s="41" t="str">
        <f t="shared" si="1630"/>
        <v/>
      </c>
      <c r="W2530" s="74" t="str">
        <f>IF('Job Database'!$X2530="", "", 'Job Database'!$X2530)</f>
        <v/>
      </c>
      <c r="Y2530" s="41" t="str">
        <f>IF($W2530="", "", IF(COUNTIF($I$11:$I$3035, $W2530)&gt;0, "", MAX($Y$10:$Y2529)+1))</f>
        <v/>
      </c>
      <c r="Z2530" s="41">
        <v>2520</v>
      </c>
      <c r="AA2530" s="58" t="str">
        <f t="shared" si="1631"/>
        <v/>
      </c>
      <c r="AC2530" s="41" t="str">
        <f t="shared" si="1619"/>
        <v/>
      </c>
      <c r="AE2530" s="41" t="str">
        <f t="shared" si="1632"/>
        <v/>
      </c>
      <c r="AJ2530" s="154" t="str">
        <f t="shared" si="1633"/>
        <v/>
      </c>
      <c r="AL2530" s="120" t="str">
        <f t="shared" si="1634"/>
        <v/>
      </c>
      <c r="AM2530" s="104" t="str">
        <f t="shared" si="1635"/>
        <v/>
      </c>
      <c r="AN2530" s="104" t="str">
        <f t="shared" si="1636"/>
        <v/>
      </c>
      <c r="AO2530" s="104" t="str">
        <f t="shared" si="1620"/>
        <v/>
      </c>
      <c r="AP2530" s="104" t="str">
        <f t="shared" si="1621"/>
        <v/>
      </c>
      <c r="AQ2530" s="121" t="str">
        <f t="shared" si="1637"/>
        <v/>
      </c>
      <c r="AS2530" s="88" t="str">
        <f t="shared" si="1622"/>
        <v/>
      </c>
      <c r="AT2530" s="68" t="str">
        <f t="shared" si="1638"/>
        <v/>
      </c>
      <c r="AU2530" s="68" t="str">
        <f t="shared" si="1639"/>
        <v/>
      </c>
      <c r="AV2530" s="68" t="str">
        <f t="shared" si="1640"/>
        <v/>
      </c>
      <c r="AW2530" s="88" t="str">
        <f t="shared" si="1623"/>
        <v/>
      </c>
      <c r="AZ2530" s="88" t="str">
        <f t="shared" si="1624"/>
        <v/>
      </c>
      <c r="BA2530" s="68" t="str">
        <f t="shared" si="1625"/>
        <v/>
      </c>
      <c r="BB2530" s="68" t="str">
        <f t="shared" si="1626"/>
        <v/>
      </c>
      <c r="BC2530" s="68" t="str">
        <f t="shared" si="1627"/>
        <v/>
      </c>
      <c r="BD2530" s="69" t="str">
        <f t="shared" si="1628"/>
        <v/>
      </c>
      <c r="BE2530" s="69" t="str">
        <f t="shared" si="1641"/>
        <v/>
      </c>
      <c r="BT2530" s="138" t="str">
        <f t="shared" ca="1" si="1642"/>
        <v/>
      </c>
      <c r="BU2530" s="139" t="str">
        <f t="shared" ca="1" si="1643"/>
        <v/>
      </c>
      <c r="BW2530" s="138" t="str">
        <f t="shared" si="1644"/>
        <v/>
      </c>
      <c r="BX2530" s="104" t="str">
        <f t="shared" si="1645"/>
        <v/>
      </c>
      <c r="BY2530" s="139" t="str">
        <f t="shared" si="1646"/>
        <v/>
      </c>
      <c r="CA2530" s="138" t="str">
        <f t="shared" si="1647"/>
        <v/>
      </c>
      <c r="CB2530" s="104" t="str">
        <f t="shared" si="1648"/>
        <v/>
      </c>
      <c r="CC2530" s="139" t="str">
        <f t="shared" si="1649"/>
        <v/>
      </c>
      <c r="CE2530" s="162" t="str">
        <f t="shared" si="1650"/>
        <v/>
      </c>
      <c r="CF2530" s="163" t="str">
        <f t="shared" si="1651"/>
        <v/>
      </c>
      <c r="CG2530" s="164" t="str">
        <f t="shared" si="1652"/>
        <v/>
      </c>
      <c r="CI2530" s="162" t="str">
        <f t="shared" si="1653"/>
        <v/>
      </c>
      <c r="CJ2530" s="163" t="str">
        <f t="shared" si="1656"/>
        <v/>
      </c>
      <c r="CK2530" s="164" t="str">
        <f t="shared" si="1657"/>
        <v/>
      </c>
      <c r="CM2530" s="169" t="str">
        <f t="shared" si="1654"/>
        <v/>
      </c>
      <c r="CN2530" s="139" t="str">
        <f t="shared" si="1655"/>
        <v/>
      </c>
      <c r="CP2530" s="41" t="str">
        <f>IF($CM2530="", "", COUNTIF($CM$11:$CM$3035, "&lt;"&amp;$CM2530)+1+COUNTIF($CM$11:$CM2530, $CM2530)-1)</f>
        <v/>
      </c>
    </row>
    <row r="2531" spans="1:94" x14ac:dyDescent="0.25">
      <c r="A2531" s="40"/>
      <c r="B2531" s="82" t="str">
        <f>IF($I2531="", "", IFERROR(INDEX('Job Database'!$AE$11:$AE$3035, MATCH($I2531, 'Job Database'!$X$11:$X$3035, 0)), ""))</f>
        <v/>
      </c>
      <c r="C2531" s="69" t="str">
        <f>IF($I2531="", "", IF(COUNTIF('Job Database'!$X$11:$X$3035, $I2531)=0, $AC$5, $AC$4))</f>
        <v/>
      </c>
      <c r="D2531" s="40"/>
      <c r="E2531" s="85" t="str">
        <f>IF($I2531="", "", IF(IFERROR(INDEX('Job Database'!$M$11:$M$3035, MATCH($I2531, 'Job Database'!$X$11:$X$3035, 0)), "")="", "", IFERROR(INDEX('Job Database'!$M$11:$M$3035, MATCH($I2531, 'Job Database'!$X$11:$X$3035, 0)), "")))</f>
        <v/>
      </c>
      <c r="F2531" s="40"/>
      <c r="G2531" s="88" t="str">
        <f t="shared" si="1629"/>
        <v/>
      </c>
      <c r="H2531" s="40"/>
      <c r="I2531" s="24"/>
      <c r="J2531" s="34"/>
      <c r="K2531" s="106"/>
      <c r="L2531" s="79"/>
      <c r="M2531" s="34"/>
      <c r="N2531" s="79"/>
      <c r="O2531" s="31"/>
      <c r="P2531" s="53"/>
      <c r="Q2531" s="40"/>
      <c r="S2531" s="41" t="str">
        <f t="shared" si="1617"/>
        <v/>
      </c>
      <c r="T2531" s="41" t="str">
        <f t="shared" si="1618"/>
        <v/>
      </c>
      <c r="U2531" s="41" t="str">
        <f t="shared" si="1630"/>
        <v/>
      </c>
      <c r="W2531" s="74" t="str">
        <f>IF('Job Database'!$X2531="", "", 'Job Database'!$X2531)</f>
        <v/>
      </c>
      <c r="Y2531" s="41" t="str">
        <f>IF($W2531="", "", IF(COUNTIF($I$11:$I$3035, $W2531)&gt;0, "", MAX($Y$10:$Y2530)+1))</f>
        <v/>
      </c>
      <c r="Z2531" s="41">
        <v>2521</v>
      </c>
      <c r="AA2531" s="58" t="str">
        <f t="shared" si="1631"/>
        <v/>
      </c>
      <c r="AC2531" s="41" t="str">
        <f t="shared" si="1619"/>
        <v/>
      </c>
      <c r="AE2531" s="41" t="str">
        <f t="shared" si="1632"/>
        <v/>
      </c>
      <c r="AJ2531" s="154" t="str">
        <f t="shared" si="1633"/>
        <v/>
      </c>
      <c r="AL2531" s="120" t="str">
        <f t="shared" si="1634"/>
        <v/>
      </c>
      <c r="AM2531" s="104" t="str">
        <f t="shared" si="1635"/>
        <v/>
      </c>
      <c r="AN2531" s="104" t="str">
        <f t="shared" si="1636"/>
        <v/>
      </c>
      <c r="AO2531" s="104" t="str">
        <f t="shared" si="1620"/>
        <v/>
      </c>
      <c r="AP2531" s="104" t="str">
        <f t="shared" si="1621"/>
        <v/>
      </c>
      <c r="AQ2531" s="121" t="str">
        <f t="shared" si="1637"/>
        <v/>
      </c>
      <c r="AS2531" s="88" t="str">
        <f t="shared" si="1622"/>
        <v/>
      </c>
      <c r="AT2531" s="68" t="str">
        <f t="shared" si="1638"/>
        <v/>
      </c>
      <c r="AU2531" s="68" t="str">
        <f t="shared" si="1639"/>
        <v/>
      </c>
      <c r="AV2531" s="68" t="str">
        <f t="shared" si="1640"/>
        <v/>
      </c>
      <c r="AW2531" s="88" t="str">
        <f t="shared" si="1623"/>
        <v/>
      </c>
      <c r="AZ2531" s="88" t="str">
        <f t="shared" si="1624"/>
        <v/>
      </c>
      <c r="BA2531" s="68" t="str">
        <f t="shared" si="1625"/>
        <v/>
      </c>
      <c r="BB2531" s="68" t="str">
        <f t="shared" si="1626"/>
        <v/>
      </c>
      <c r="BC2531" s="68" t="str">
        <f t="shared" si="1627"/>
        <v/>
      </c>
      <c r="BD2531" s="69" t="str">
        <f t="shared" si="1628"/>
        <v/>
      </c>
      <c r="BE2531" s="69" t="str">
        <f t="shared" si="1641"/>
        <v/>
      </c>
      <c r="BT2531" s="138" t="str">
        <f t="shared" ca="1" si="1642"/>
        <v/>
      </c>
      <c r="BU2531" s="139" t="str">
        <f t="shared" ca="1" si="1643"/>
        <v/>
      </c>
      <c r="BW2531" s="138" t="str">
        <f t="shared" si="1644"/>
        <v/>
      </c>
      <c r="BX2531" s="104" t="str">
        <f t="shared" si="1645"/>
        <v/>
      </c>
      <c r="BY2531" s="139" t="str">
        <f t="shared" si="1646"/>
        <v/>
      </c>
      <c r="CA2531" s="138" t="str">
        <f t="shared" si="1647"/>
        <v/>
      </c>
      <c r="CB2531" s="104" t="str">
        <f t="shared" si="1648"/>
        <v/>
      </c>
      <c r="CC2531" s="139" t="str">
        <f t="shared" si="1649"/>
        <v/>
      </c>
      <c r="CE2531" s="162" t="str">
        <f t="shared" si="1650"/>
        <v/>
      </c>
      <c r="CF2531" s="163" t="str">
        <f t="shared" si="1651"/>
        <v/>
      </c>
      <c r="CG2531" s="164" t="str">
        <f t="shared" si="1652"/>
        <v/>
      </c>
      <c r="CI2531" s="162" t="str">
        <f t="shared" si="1653"/>
        <v/>
      </c>
      <c r="CJ2531" s="163" t="str">
        <f t="shared" si="1656"/>
        <v/>
      </c>
      <c r="CK2531" s="164" t="str">
        <f t="shared" si="1657"/>
        <v/>
      </c>
      <c r="CM2531" s="169" t="str">
        <f t="shared" si="1654"/>
        <v/>
      </c>
      <c r="CN2531" s="139" t="str">
        <f t="shared" si="1655"/>
        <v/>
      </c>
      <c r="CP2531" s="41" t="str">
        <f>IF($CM2531="", "", COUNTIF($CM$11:$CM$3035, "&lt;"&amp;$CM2531)+1+COUNTIF($CM$11:$CM2531, $CM2531)-1)</f>
        <v/>
      </c>
    </row>
    <row r="2532" spans="1:94" x14ac:dyDescent="0.25">
      <c r="A2532" s="40"/>
      <c r="B2532" s="82" t="str">
        <f>IF($I2532="", "", IFERROR(INDEX('Job Database'!$AE$11:$AE$3035, MATCH($I2532, 'Job Database'!$X$11:$X$3035, 0)), ""))</f>
        <v/>
      </c>
      <c r="C2532" s="69" t="str">
        <f>IF($I2532="", "", IF(COUNTIF('Job Database'!$X$11:$X$3035, $I2532)=0, $AC$5, $AC$4))</f>
        <v/>
      </c>
      <c r="D2532" s="40"/>
      <c r="E2532" s="85" t="str">
        <f>IF($I2532="", "", IF(IFERROR(INDEX('Job Database'!$M$11:$M$3035, MATCH($I2532, 'Job Database'!$X$11:$X$3035, 0)), "")="", "", IFERROR(INDEX('Job Database'!$M$11:$M$3035, MATCH($I2532, 'Job Database'!$X$11:$X$3035, 0)), "")))</f>
        <v/>
      </c>
      <c r="F2532" s="40"/>
      <c r="G2532" s="88" t="str">
        <f t="shared" si="1629"/>
        <v/>
      </c>
      <c r="H2532" s="40"/>
      <c r="I2532" s="24"/>
      <c r="J2532" s="34"/>
      <c r="K2532" s="106"/>
      <c r="L2532" s="79"/>
      <c r="M2532" s="34"/>
      <c r="N2532" s="79"/>
      <c r="O2532" s="31"/>
      <c r="P2532" s="53"/>
      <c r="Q2532" s="40"/>
      <c r="S2532" s="41" t="str">
        <f t="shared" si="1617"/>
        <v/>
      </c>
      <c r="T2532" s="41" t="str">
        <f t="shared" si="1618"/>
        <v/>
      </c>
      <c r="U2532" s="41" t="str">
        <f t="shared" si="1630"/>
        <v/>
      </c>
      <c r="W2532" s="74" t="str">
        <f>IF('Job Database'!$X2532="", "", 'Job Database'!$X2532)</f>
        <v/>
      </c>
      <c r="Y2532" s="41" t="str">
        <f>IF($W2532="", "", IF(COUNTIF($I$11:$I$3035, $W2532)&gt;0, "", MAX($Y$10:$Y2531)+1))</f>
        <v/>
      </c>
      <c r="Z2532" s="41">
        <v>2522</v>
      </c>
      <c r="AA2532" s="58" t="str">
        <f t="shared" si="1631"/>
        <v/>
      </c>
      <c r="AC2532" s="41" t="str">
        <f t="shared" si="1619"/>
        <v/>
      </c>
      <c r="AE2532" s="41" t="str">
        <f t="shared" si="1632"/>
        <v/>
      </c>
      <c r="AJ2532" s="154" t="str">
        <f t="shared" si="1633"/>
        <v/>
      </c>
      <c r="AL2532" s="120" t="str">
        <f t="shared" si="1634"/>
        <v/>
      </c>
      <c r="AM2532" s="104" t="str">
        <f t="shared" si="1635"/>
        <v/>
      </c>
      <c r="AN2532" s="104" t="str">
        <f t="shared" si="1636"/>
        <v/>
      </c>
      <c r="AO2532" s="104" t="str">
        <f t="shared" si="1620"/>
        <v/>
      </c>
      <c r="AP2532" s="104" t="str">
        <f t="shared" si="1621"/>
        <v/>
      </c>
      <c r="AQ2532" s="121" t="str">
        <f t="shared" si="1637"/>
        <v/>
      </c>
      <c r="AS2532" s="88" t="str">
        <f t="shared" si="1622"/>
        <v/>
      </c>
      <c r="AT2532" s="68" t="str">
        <f t="shared" si="1638"/>
        <v/>
      </c>
      <c r="AU2532" s="68" t="str">
        <f t="shared" si="1639"/>
        <v/>
      </c>
      <c r="AV2532" s="68" t="str">
        <f t="shared" si="1640"/>
        <v/>
      </c>
      <c r="AW2532" s="88" t="str">
        <f t="shared" si="1623"/>
        <v/>
      </c>
      <c r="AZ2532" s="88" t="str">
        <f t="shared" si="1624"/>
        <v/>
      </c>
      <c r="BA2532" s="68" t="str">
        <f t="shared" si="1625"/>
        <v/>
      </c>
      <c r="BB2532" s="68" t="str">
        <f t="shared" si="1626"/>
        <v/>
      </c>
      <c r="BC2532" s="68" t="str">
        <f t="shared" si="1627"/>
        <v/>
      </c>
      <c r="BD2532" s="69" t="str">
        <f t="shared" si="1628"/>
        <v/>
      </c>
      <c r="BE2532" s="69" t="str">
        <f t="shared" si="1641"/>
        <v/>
      </c>
      <c r="BT2532" s="138" t="str">
        <f t="shared" ca="1" si="1642"/>
        <v/>
      </c>
      <c r="BU2532" s="139" t="str">
        <f t="shared" ca="1" si="1643"/>
        <v/>
      </c>
      <c r="BW2532" s="138" t="str">
        <f t="shared" si="1644"/>
        <v/>
      </c>
      <c r="BX2532" s="104" t="str">
        <f t="shared" si="1645"/>
        <v/>
      </c>
      <c r="BY2532" s="139" t="str">
        <f t="shared" si="1646"/>
        <v/>
      </c>
      <c r="CA2532" s="138" t="str">
        <f t="shared" si="1647"/>
        <v/>
      </c>
      <c r="CB2532" s="104" t="str">
        <f t="shared" si="1648"/>
        <v/>
      </c>
      <c r="CC2532" s="139" t="str">
        <f t="shared" si="1649"/>
        <v/>
      </c>
      <c r="CE2532" s="162" t="str">
        <f t="shared" si="1650"/>
        <v/>
      </c>
      <c r="CF2532" s="163" t="str">
        <f t="shared" si="1651"/>
        <v/>
      </c>
      <c r="CG2532" s="164" t="str">
        <f t="shared" si="1652"/>
        <v/>
      </c>
      <c r="CI2532" s="162" t="str">
        <f t="shared" si="1653"/>
        <v/>
      </c>
      <c r="CJ2532" s="163" t="str">
        <f t="shared" si="1656"/>
        <v/>
      </c>
      <c r="CK2532" s="164" t="str">
        <f t="shared" si="1657"/>
        <v/>
      </c>
      <c r="CM2532" s="169" t="str">
        <f t="shared" si="1654"/>
        <v/>
      </c>
      <c r="CN2532" s="139" t="str">
        <f t="shared" si="1655"/>
        <v/>
      </c>
      <c r="CP2532" s="41" t="str">
        <f>IF($CM2532="", "", COUNTIF($CM$11:$CM$3035, "&lt;"&amp;$CM2532)+1+COUNTIF($CM$11:$CM2532, $CM2532)-1)</f>
        <v/>
      </c>
    </row>
    <row r="2533" spans="1:94" x14ac:dyDescent="0.25">
      <c r="A2533" s="40"/>
      <c r="B2533" s="82" t="str">
        <f>IF($I2533="", "", IFERROR(INDEX('Job Database'!$AE$11:$AE$3035, MATCH($I2533, 'Job Database'!$X$11:$X$3035, 0)), ""))</f>
        <v/>
      </c>
      <c r="C2533" s="69" t="str">
        <f>IF($I2533="", "", IF(COUNTIF('Job Database'!$X$11:$X$3035, $I2533)=0, $AC$5, $AC$4))</f>
        <v/>
      </c>
      <c r="D2533" s="40"/>
      <c r="E2533" s="85" t="str">
        <f>IF($I2533="", "", IF(IFERROR(INDEX('Job Database'!$M$11:$M$3035, MATCH($I2533, 'Job Database'!$X$11:$X$3035, 0)), "")="", "", IFERROR(INDEX('Job Database'!$M$11:$M$3035, MATCH($I2533, 'Job Database'!$X$11:$X$3035, 0)), "")))</f>
        <v/>
      </c>
      <c r="F2533" s="40"/>
      <c r="G2533" s="88" t="str">
        <f t="shared" si="1629"/>
        <v/>
      </c>
      <c r="H2533" s="40"/>
      <c r="I2533" s="24"/>
      <c r="J2533" s="34"/>
      <c r="K2533" s="106"/>
      <c r="L2533" s="79"/>
      <c r="M2533" s="34"/>
      <c r="N2533" s="79"/>
      <c r="O2533" s="31"/>
      <c r="P2533" s="53"/>
      <c r="Q2533" s="40"/>
      <c r="S2533" s="41" t="str">
        <f t="shared" si="1617"/>
        <v/>
      </c>
      <c r="T2533" s="41" t="str">
        <f t="shared" si="1618"/>
        <v/>
      </c>
      <c r="U2533" s="41" t="str">
        <f t="shared" si="1630"/>
        <v/>
      </c>
      <c r="W2533" s="74" t="str">
        <f>IF('Job Database'!$X2533="", "", 'Job Database'!$X2533)</f>
        <v/>
      </c>
      <c r="Y2533" s="41" t="str">
        <f>IF($W2533="", "", IF(COUNTIF($I$11:$I$3035, $W2533)&gt;0, "", MAX($Y$10:$Y2532)+1))</f>
        <v/>
      </c>
      <c r="Z2533" s="41">
        <v>2523</v>
      </c>
      <c r="AA2533" s="58" t="str">
        <f t="shared" si="1631"/>
        <v/>
      </c>
      <c r="AC2533" s="41" t="str">
        <f t="shared" si="1619"/>
        <v/>
      </c>
      <c r="AE2533" s="41" t="str">
        <f t="shared" si="1632"/>
        <v/>
      </c>
      <c r="AJ2533" s="154" t="str">
        <f t="shared" si="1633"/>
        <v/>
      </c>
      <c r="AL2533" s="120" t="str">
        <f t="shared" si="1634"/>
        <v/>
      </c>
      <c r="AM2533" s="104" t="str">
        <f t="shared" si="1635"/>
        <v/>
      </c>
      <c r="AN2533" s="104" t="str">
        <f t="shared" si="1636"/>
        <v/>
      </c>
      <c r="AO2533" s="104" t="str">
        <f t="shared" si="1620"/>
        <v/>
      </c>
      <c r="AP2533" s="104" t="str">
        <f t="shared" si="1621"/>
        <v/>
      </c>
      <c r="AQ2533" s="121" t="str">
        <f t="shared" si="1637"/>
        <v/>
      </c>
      <c r="AS2533" s="88" t="str">
        <f t="shared" si="1622"/>
        <v/>
      </c>
      <c r="AT2533" s="68" t="str">
        <f t="shared" si="1638"/>
        <v/>
      </c>
      <c r="AU2533" s="68" t="str">
        <f t="shared" si="1639"/>
        <v/>
      </c>
      <c r="AV2533" s="68" t="str">
        <f t="shared" si="1640"/>
        <v/>
      </c>
      <c r="AW2533" s="88" t="str">
        <f t="shared" si="1623"/>
        <v/>
      </c>
      <c r="AZ2533" s="88" t="str">
        <f t="shared" si="1624"/>
        <v/>
      </c>
      <c r="BA2533" s="68" t="str">
        <f t="shared" si="1625"/>
        <v/>
      </c>
      <c r="BB2533" s="68" t="str">
        <f t="shared" si="1626"/>
        <v/>
      </c>
      <c r="BC2533" s="68" t="str">
        <f t="shared" si="1627"/>
        <v/>
      </c>
      <c r="BD2533" s="69" t="str">
        <f t="shared" si="1628"/>
        <v/>
      </c>
      <c r="BE2533" s="69" t="str">
        <f t="shared" si="1641"/>
        <v/>
      </c>
      <c r="BT2533" s="138" t="str">
        <f t="shared" ca="1" si="1642"/>
        <v/>
      </c>
      <c r="BU2533" s="139" t="str">
        <f t="shared" ca="1" si="1643"/>
        <v/>
      </c>
      <c r="BW2533" s="138" t="str">
        <f t="shared" si="1644"/>
        <v/>
      </c>
      <c r="BX2533" s="104" t="str">
        <f t="shared" si="1645"/>
        <v/>
      </c>
      <c r="BY2533" s="139" t="str">
        <f t="shared" si="1646"/>
        <v/>
      </c>
      <c r="CA2533" s="138" t="str">
        <f t="shared" si="1647"/>
        <v/>
      </c>
      <c r="CB2533" s="104" t="str">
        <f t="shared" si="1648"/>
        <v/>
      </c>
      <c r="CC2533" s="139" t="str">
        <f t="shared" si="1649"/>
        <v/>
      </c>
      <c r="CE2533" s="162" t="str">
        <f t="shared" si="1650"/>
        <v/>
      </c>
      <c r="CF2533" s="163" t="str">
        <f t="shared" si="1651"/>
        <v/>
      </c>
      <c r="CG2533" s="164" t="str">
        <f t="shared" si="1652"/>
        <v/>
      </c>
      <c r="CI2533" s="162" t="str">
        <f t="shared" si="1653"/>
        <v/>
      </c>
      <c r="CJ2533" s="163" t="str">
        <f t="shared" si="1656"/>
        <v/>
      </c>
      <c r="CK2533" s="164" t="str">
        <f t="shared" si="1657"/>
        <v/>
      </c>
      <c r="CM2533" s="169" t="str">
        <f t="shared" si="1654"/>
        <v/>
      </c>
      <c r="CN2533" s="139" t="str">
        <f t="shared" si="1655"/>
        <v/>
      </c>
      <c r="CP2533" s="41" t="str">
        <f>IF($CM2533="", "", COUNTIF($CM$11:$CM$3035, "&lt;"&amp;$CM2533)+1+COUNTIF($CM$11:$CM2533, $CM2533)-1)</f>
        <v/>
      </c>
    </row>
    <row r="2534" spans="1:94" x14ac:dyDescent="0.25">
      <c r="A2534" s="40"/>
      <c r="B2534" s="82" t="str">
        <f>IF($I2534="", "", IFERROR(INDEX('Job Database'!$AE$11:$AE$3035, MATCH($I2534, 'Job Database'!$X$11:$X$3035, 0)), ""))</f>
        <v/>
      </c>
      <c r="C2534" s="69" t="str">
        <f>IF($I2534="", "", IF(COUNTIF('Job Database'!$X$11:$X$3035, $I2534)=0, $AC$5, $AC$4))</f>
        <v/>
      </c>
      <c r="D2534" s="40"/>
      <c r="E2534" s="85" t="str">
        <f>IF($I2534="", "", IF(IFERROR(INDEX('Job Database'!$M$11:$M$3035, MATCH($I2534, 'Job Database'!$X$11:$X$3035, 0)), "")="", "", IFERROR(INDEX('Job Database'!$M$11:$M$3035, MATCH($I2534, 'Job Database'!$X$11:$X$3035, 0)), "")))</f>
        <v/>
      </c>
      <c r="F2534" s="40"/>
      <c r="G2534" s="88" t="str">
        <f t="shared" si="1629"/>
        <v/>
      </c>
      <c r="H2534" s="40"/>
      <c r="I2534" s="24"/>
      <c r="J2534" s="34"/>
      <c r="K2534" s="106"/>
      <c r="L2534" s="79"/>
      <c r="M2534" s="34"/>
      <c r="N2534" s="79"/>
      <c r="O2534" s="31"/>
      <c r="P2534" s="53"/>
      <c r="Q2534" s="40"/>
      <c r="S2534" s="41" t="str">
        <f t="shared" si="1617"/>
        <v/>
      </c>
      <c r="T2534" s="41" t="str">
        <f t="shared" si="1618"/>
        <v/>
      </c>
      <c r="U2534" s="41" t="str">
        <f t="shared" si="1630"/>
        <v/>
      </c>
      <c r="W2534" s="74" t="str">
        <f>IF('Job Database'!$X2534="", "", 'Job Database'!$X2534)</f>
        <v/>
      </c>
      <c r="Y2534" s="41" t="str">
        <f>IF($W2534="", "", IF(COUNTIF($I$11:$I$3035, $W2534)&gt;0, "", MAX($Y$10:$Y2533)+1))</f>
        <v/>
      </c>
      <c r="Z2534" s="41">
        <v>2524</v>
      </c>
      <c r="AA2534" s="58" t="str">
        <f t="shared" si="1631"/>
        <v/>
      </c>
      <c r="AC2534" s="41" t="str">
        <f t="shared" si="1619"/>
        <v/>
      </c>
      <c r="AE2534" s="41" t="str">
        <f t="shared" si="1632"/>
        <v/>
      </c>
      <c r="AJ2534" s="154" t="str">
        <f t="shared" si="1633"/>
        <v/>
      </c>
      <c r="AL2534" s="120" t="str">
        <f t="shared" si="1634"/>
        <v/>
      </c>
      <c r="AM2534" s="104" t="str">
        <f t="shared" si="1635"/>
        <v/>
      </c>
      <c r="AN2534" s="104" t="str">
        <f t="shared" si="1636"/>
        <v/>
      </c>
      <c r="AO2534" s="104" t="str">
        <f t="shared" si="1620"/>
        <v/>
      </c>
      <c r="AP2534" s="104" t="str">
        <f t="shared" si="1621"/>
        <v/>
      </c>
      <c r="AQ2534" s="121" t="str">
        <f t="shared" si="1637"/>
        <v/>
      </c>
      <c r="AS2534" s="88" t="str">
        <f t="shared" si="1622"/>
        <v/>
      </c>
      <c r="AT2534" s="68" t="str">
        <f t="shared" si="1638"/>
        <v/>
      </c>
      <c r="AU2534" s="68" t="str">
        <f t="shared" si="1639"/>
        <v/>
      </c>
      <c r="AV2534" s="68" t="str">
        <f t="shared" si="1640"/>
        <v/>
      </c>
      <c r="AW2534" s="88" t="str">
        <f t="shared" si="1623"/>
        <v/>
      </c>
      <c r="AZ2534" s="88" t="str">
        <f t="shared" si="1624"/>
        <v/>
      </c>
      <c r="BA2534" s="68" t="str">
        <f t="shared" si="1625"/>
        <v/>
      </c>
      <c r="BB2534" s="68" t="str">
        <f t="shared" si="1626"/>
        <v/>
      </c>
      <c r="BC2534" s="68" t="str">
        <f t="shared" si="1627"/>
        <v/>
      </c>
      <c r="BD2534" s="69" t="str">
        <f t="shared" si="1628"/>
        <v/>
      </c>
      <c r="BE2534" s="69" t="str">
        <f t="shared" si="1641"/>
        <v/>
      </c>
      <c r="BT2534" s="138" t="str">
        <f t="shared" ca="1" si="1642"/>
        <v/>
      </c>
      <c r="BU2534" s="139" t="str">
        <f t="shared" ca="1" si="1643"/>
        <v/>
      </c>
      <c r="BW2534" s="138" t="str">
        <f t="shared" si="1644"/>
        <v/>
      </c>
      <c r="BX2534" s="104" t="str">
        <f t="shared" si="1645"/>
        <v/>
      </c>
      <c r="BY2534" s="139" t="str">
        <f t="shared" si="1646"/>
        <v/>
      </c>
      <c r="CA2534" s="138" t="str">
        <f t="shared" si="1647"/>
        <v/>
      </c>
      <c r="CB2534" s="104" t="str">
        <f t="shared" si="1648"/>
        <v/>
      </c>
      <c r="CC2534" s="139" t="str">
        <f t="shared" si="1649"/>
        <v/>
      </c>
      <c r="CE2534" s="162" t="str">
        <f t="shared" si="1650"/>
        <v/>
      </c>
      <c r="CF2534" s="163" t="str">
        <f t="shared" si="1651"/>
        <v/>
      </c>
      <c r="CG2534" s="164" t="str">
        <f t="shared" si="1652"/>
        <v/>
      </c>
      <c r="CI2534" s="162" t="str">
        <f t="shared" si="1653"/>
        <v/>
      </c>
      <c r="CJ2534" s="163" t="str">
        <f t="shared" si="1656"/>
        <v/>
      </c>
      <c r="CK2534" s="164" t="str">
        <f t="shared" si="1657"/>
        <v/>
      </c>
      <c r="CM2534" s="169" t="str">
        <f t="shared" si="1654"/>
        <v/>
      </c>
      <c r="CN2534" s="139" t="str">
        <f t="shared" si="1655"/>
        <v/>
      </c>
      <c r="CP2534" s="41" t="str">
        <f>IF($CM2534="", "", COUNTIF($CM$11:$CM$3035, "&lt;"&amp;$CM2534)+1+COUNTIF($CM$11:$CM2534, $CM2534)-1)</f>
        <v/>
      </c>
    </row>
    <row r="2535" spans="1:94" x14ac:dyDescent="0.25">
      <c r="A2535" s="40"/>
      <c r="B2535" s="82" t="str">
        <f>IF($I2535="", "", IFERROR(INDEX('Job Database'!$AE$11:$AE$3035, MATCH($I2535, 'Job Database'!$X$11:$X$3035, 0)), ""))</f>
        <v/>
      </c>
      <c r="C2535" s="69" t="str">
        <f>IF($I2535="", "", IF(COUNTIF('Job Database'!$X$11:$X$3035, $I2535)=0, $AC$5, $AC$4))</f>
        <v/>
      </c>
      <c r="D2535" s="40"/>
      <c r="E2535" s="85" t="str">
        <f>IF($I2535="", "", IF(IFERROR(INDEX('Job Database'!$M$11:$M$3035, MATCH($I2535, 'Job Database'!$X$11:$X$3035, 0)), "")="", "", IFERROR(INDEX('Job Database'!$M$11:$M$3035, MATCH($I2535, 'Job Database'!$X$11:$X$3035, 0)), "")))</f>
        <v/>
      </c>
      <c r="F2535" s="40"/>
      <c r="G2535" s="88" t="str">
        <f t="shared" si="1629"/>
        <v/>
      </c>
      <c r="H2535" s="40"/>
      <c r="I2535" s="24"/>
      <c r="J2535" s="34"/>
      <c r="K2535" s="106"/>
      <c r="L2535" s="79"/>
      <c r="M2535" s="34"/>
      <c r="N2535" s="79"/>
      <c r="O2535" s="31"/>
      <c r="P2535" s="53"/>
      <c r="Q2535" s="40"/>
      <c r="S2535" s="41" t="str">
        <f t="shared" si="1617"/>
        <v/>
      </c>
      <c r="T2535" s="41" t="str">
        <f t="shared" si="1618"/>
        <v/>
      </c>
      <c r="U2535" s="41" t="str">
        <f t="shared" si="1630"/>
        <v/>
      </c>
      <c r="W2535" s="74" t="str">
        <f>IF('Job Database'!$X2535="", "", 'Job Database'!$X2535)</f>
        <v/>
      </c>
      <c r="Y2535" s="41" t="str">
        <f>IF($W2535="", "", IF(COUNTIF($I$11:$I$3035, $W2535)&gt;0, "", MAX($Y$10:$Y2534)+1))</f>
        <v/>
      </c>
      <c r="Z2535" s="41">
        <v>2525</v>
      </c>
      <c r="AA2535" s="58" t="str">
        <f t="shared" si="1631"/>
        <v/>
      </c>
      <c r="AC2535" s="41" t="str">
        <f t="shared" si="1619"/>
        <v/>
      </c>
      <c r="AE2535" s="41" t="str">
        <f t="shared" si="1632"/>
        <v/>
      </c>
      <c r="AJ2535" s="154" t="str">
        <f t="shared" si="1633"/>
        <v/>
      </c>
      <c r="AL2535" s="120" t="str">
        <f t="shared" si="1634"/>
        <v/>
      </c>
      <c r="AM2535" s="104" t="str">
        <f t="shared" si="1635"/>
        <v/>
      </c>
      <c r="AN2535" s="104" t="str">
        <f t="shared" si="1636"/>
        <v/>
      </c>
      <c r="AO2535" s="104" t="str">
        <f t="shared" si="1620"/>
        <v/>
      </c>
      <c r="AP2535" s="104" t="str">
        <f t="shared" si="1621"/>
        <v/>
      </c>
      <c r="AQ2535" s="121" t="str">
        <f t="shared" si="1637"/>
        <v/>
      </c>
      <c r="AS2535" s="88" t="str">
        <f t="shared" si="1622"/>
        <v/>
      </c>
      <c r="AT2535" s="68" t="str">
        <f t="shared" si="1638"/>
        <v/>
      </c>
      <c r="AU2535" s="68" t="str">
        <f t="shared" si="1639"/>
        <v/>
      </c>
      <c r="AV2535" s="68" t="str">
        <f t="shared" si="1640"/>
        <v/>
      </c>
      <c r="AW2535" s="88" t="str">
        <f t="shared" si="1623"/>
        <v/>
      </c>
      <c r="AZ2535" s="88" t="str">
        <f t="shared" si="1624"/>
        <v/>
      </c>
      <c r="BA2535" s="68" t="str">
        <f t="shared" si="1625"/>
        <v/>
      </c>
      <c r="BB2535" s="68" t="str">
        <f t="shared" si="1626"/>
        <v/>
      </c>
      <c r="BC2535" s="68" t="str">
        <f t="shared" si="1627"/>
        <v/>
      </c>
      <c r="BD2535" s="69" t="str">
        <f t="shared" si="1628"/>
        <v/>
      </c>
      <c r="BE2535" s="69" t="str">
        <f t="shared" si="1641"/>
        <v/>
      </c>
      <c r="BT2535" s="138" t="str">
        <f t="shared" ca="1" si="1642"/>
        <v/>
      </c>
      <c r="BU2535" s="139" t="str">
        <f t="shared" ca="1" si="1643"/>
        <v/>
      </c>
      <c r="BW2535" s="138" t="str">
        <f t="shared" si="1644"/>
        <v/>
      </c>
      <c r="BX2535" s="104" t="str">
        <f t="shared" si="1645"/>
        <v/>
      </c>
      <c r="BY2535" s="139" t="str">
        <f t="shared" si="1646"/>
        <v/>
      </c>
      <c r="CA2535" s="138" t="str">
        <f t="shared" si="1647"/>
        <v/>
      </c>
      <c r="CB2535" s="104" t="str">
        <f t="shared" si="1648"/>
        <v/>
      </c>
      <c r="CC2535" s="139" t="str">
        <f t="shared" si="1649"/>
        <v/>
      </c>
      <c r="CE2535" s="162" t="str">
        <f t="shared" si="1650"/>
        <v/>
      </c>
      <c r="CF2535" s="163" t="str">
        <f t="shared" si="1651"/>
        <v/>
      </c>
      <c r="CG2535" s="164" t="str">
        <f t="shared" si="1652"/>
        <v/>
      </c>
      <c r="CI2535" s="162" t="str">
        <f t="shared" si="1653"/>
        <v/>
      </c>
      <c r="CJ2535" s="163" t="str">
        <f t="shared" si="1656"/>
        <v/>
      </c>
      <c r="CK2535" s="164" t="str">
        <f t="shared" si="1657"/>
        <v/>
      </c>
      <c r="CM2535" s="169" t="str">
        <f t="shared" si="1654"/>
        <v/>
      </c>
      <c r="CN2535" s="139" t="str">
        <f t="shared" si="1655"/>
        <v/>
      </c>
      <c r="CP2535" s="41" t="str">
        <f>IF($CM2535="", "", COUNTIF($CM$11:$CM$3035, "&lt;"&amp;$CM2535)+1+COUNTIF($CM$11:$CM2535, $CM2535)-1)</f>
        <v/>
      </c>
    </row>
    <row r="2536" spans="1:94" x14ac:dyDescent="0.25">
      <c r="A2536" s="40"/>
      <c r="B2536" s="82" t="str">
        <f>IF($I2536="", "", IFERROR(INDEX('Job Database'!$AE$11:$AE$3035, MATCH($I2536, 'Job Database'!$X$11:$X$3035, 0)), ""))</f>
        <v/>
      </c>
      <c r="C2536" s="69" t="str">
        <f>IF($I2536="", "", IF(COUNTIF('Job Database'!$X$11:$X$3035, $I2536)=0, $AC$5, $AC$4))</f>
        <v/>
      </c>
      <c r="D2536" s="40"/>
      <c r="E2536" s="85" t="str">
        <f>IF($I2536="", "", IF(IFERROR(INDEX('Job Database'!$M$11:$M$3035, MATCH($I2536, 'Job Database'!$X$11:$X$3035, 0)), "")="", "", IFERROR(INDEX('Job Database'!$M$11:$M$3035, MATCH($I2536, 'Job Database'!$X$11:$X$3035, 0)), "")))</f>
        <v/>
      </c>
      <c r="F2536" s="40"/>
      <c r="G2536" s="88" t="str">
        <f t="shared" si="1629"/>
        <v/>
      </c>
      <c r="H2536" s="40"/>
      <c r="I2536" s="24"/>
      <c r="J2536" s="34"/>
      <c r="K2536" s="106"/>
      <c r="L2536" s="79"/>
      <c r="M2536" s="34"/>
      <c r="N2536" s="79"/>
      <c r="O2536" s="31"/>
      <c r="P2536" s="53"/>
      <c r="Q2536" s="40"/>
      <c r="S2536" s="41" t="str">
        <f t="shared" si="1617"/>
        <v/>
      </c>
      <c r="T2536" s="41" t="str">
        <f t="shared" si="1618"/>
        <v/>
      </c>
      <c r="U2536" s="41" t="str">
        <f t="shared" si="1630"/>
        <v/>
      </c>
      <c r="W2536" s="74" t="str">
        <f>IF('Job Database'!$X2536="", "", 'Job Database'!$X2536)</f>
        <v/>
      </c>
      <c r="Y2536" s="41" t="str">
        <f>IF($W2536="", "", IF(COUNTIF($I$11:$I$3035, $W2536)&gt;0, "", MAX($Y$10:$Y2535)+1))</f>
        <v/>
      </c>
      <c r="Z2536" s="41">
        <v>2526</v>
      </c>
      <c r="AA2536" s="58" t="str">
        <f t="shared" si="1631"/>
        <v/>
      </c>
      <c r="AC2536" s="41" t="str">
        <f t="shared" si="1619"/>
        <v/>
      </c>
      <c r="AE2536" s="41" t="str">
        <f t="shared" si="1632"/>
        <v/>
      </c>
      <c r="AJ2536" s="154" t="str">
        <f t="shared" si="1633"/>
        <v/>
      </c>
      <c r="AL2536" s="120" t="str">
        <f t="shared" si="1634"/>
        <v/>
      </c>
      <c r="AM2536" s="104" t="str">
        <f t="shared" si="1635"/>
        <v/>
      </c>
      <c r="AN2536" s="104" t="str">
        <f t="shared" si="1636"/>
        <v/>
      </c>
      <c r="AO2536" s="104" t="str">
        <f t="shared" si="1620"/>
        <v/>
      </c>
      <c r="AP2536" s="104" t="str">
        <f t="shared" si="1621"/>
        <v/>
      </c>
      <c r="AQ2536" s="121" t="str">
        <f t="shared" si="1637"/>
        <v/>
      </c>
      <c r="AS2536" s="88" t="str">
        <f t="shared" si="1622"/>
        <v/>
      </c>
      <c r="AT2536" s="68" t="str">
        <f t="shared" si="1638"/>
        <v/>
      </c>
      <c r="AU2536" s="68" t="str">
        <f t="shared" si="1639"/>
        <v/>
      </c>
      <c r="AV2536" s="68" t="str">
        <f t="shared" si="1640"/>
        <v/>
      </c>
      <c r="AW2536" s="88" t="str">
        <f t="shared" si="1623"/>
        <v/>
      </c>
      <c r="AZ2536" s="88" t="str">
        <f t="shared" si="1624"/>
        <v/>
      </c>
      <c r="BA2536" s="68" t="str">
        <f t="shared" si="1625"/>
        <v/>
      </c>
      <c r="BB2536" s="68" t="str">
        <f t="shared" si="1626"/>
        <v/>
      </c>
      <c r="BC2536" s="68" t="str">
        <f t="shared" si="1627"/>
        <v/>
      </c>
      <c r="BD2536" s="69" t="str">
        <f t="shared" si="1628"/>
        <v/>
      </c>
      <c r="BE2536" s="69" t="str">
        <f t="shared" si="1641"/>
        <v/>
      </c>
      <c r="BT2536" s="138" t="str">
        <f t="shared" ca="1" si="1642"/>
        <v/>
      </c>
      <c r="BU2536" s="139" t="str">
        <f t="shared" ca="1" si="1643"/>
        <v/>
      </c>
      <c r="BW2536" s="138" t="str">
        <f t="shared" si="1644"/>
        <v/>
      </c>
      <c r="BX2536" s="104" t="str">
        <f t="shared" si="1645"/>
        <v/>
      </c>
      <c r="BY2536" s="139" t="str">
        <f t="shared" si="1646"/>
        <v/>
      </c>
      <c r="CA2536" s="138" t="str">
        <f t="shared" si="1647"/>
        <v/>
      </c>
      <c r="CB2536" s="104" t="str">
        <f t="shared" si="1648"/>
        <v/>
      </c>
      <c r="CC2536" s="139" t="str">
        <f t="shared" si="1649"/>
        <v/>
      </c>
      <c r="CE2536" s="162" t="str">
        <f t="shared" si="1650"/>
        <v/>
      </c>
      <c r="CF2536" s="163" t="str">
        <f t="shared" si="1651"/>
        <v/>
      </c>
      <c r="CG2536" s="164" t="str">
        <f t="shared" si="1652"/>
        <v/>
      </c>
      <c r="CI2536" s="162" t="str">
        <f t="shared" si="1653"/>
        <v/>
      </c>
      <c r="CJ2536" s="163" t="str">
        <f t="shared" si="1656"/>
        <v/>
      </c>
      <c r="CK2536" s="164" t="str">
        <f t="shared" si="1657"/>
        <v/>
      </c>
      <c r="CM2536" s="169" t="str">
        <f t="shared" si="1654"/>
        <v/>
      </c>
      <c r="CN2536" s="139" t="str">
        <f t="shared" si="1655"/>
        <v/>
      </c>
      <c r="CP2536" s="41" t="str">
        <f>IF($CM2536="", "", COUNTIF($CM$11:$CM$3035, "&lt;"&amp;$CM2536)+1+COUNTIF($CM$11:$CM2536, $CM2536)-1)</f>
        <v/>
      </c>
    </row>
    <row r="2537" spans="1:94" x14ac:dyDescent="0.25">
      <c r="A2537" s="40"/>
      <c r="B2537" s="82" t="str">
        <f>IF($I2537="", "", IFERROR(INDEX('Job Database'!$AE$11:$AE$3035, MATCH($I2537, 'Job Database'!$X$11:$X$3035, 0)), ""))</f>
        <v/>
      </c>
      <c r="C2537" s="69" t="str">
        <f>IF($I2537="", "", IF(COUNTIF('Job Database'!$X$11:$X$3035, $I2537)=0, $AC$5, $AC$4))</f>
        <v/>
      </c>
      <c r="D2537" s="40"/>
      <c r="E2537" s="85" t="str">
        <f>IF($I2537="", "", IF(IFERROR(INDEX('Job Database'!$M$11:$M$3035, MATCH($I2537, 'Job Database'!$X$11:$X$3035, 0)), "")="", "", IFERROR(INDEX('Job Database'!$M$11:$M$3035, MATCH($I2537, 'Job Database'!$X$11:$X$3035, 0)), "")))</f>
        <v/>
      </c>
      <c r="F2537" s="40"/>
      <c r="G2537" s="88" t="str">
        <f t="shared" si="1629"/>
        <v/>
      </c>
      <c r="H2537" s="40"/>
      <c r="I2537" s="24"/>
      <c r="J2537" s="34"/>
      <c r="K2537" s="106"/>
      <c r="L2537" s="79"/>
      <c r="M2537" s="34"/>
      <c r="N2537" s="79"/>
      <c r="O2537" s="31"/>
      <c r="P2537" s="53"/>
      <c r="Q2537" s="40"/>
      <c r="S2537" s="41" t="str">
        <f t="shared" si="1617"/>
        <v/>
      </c>
      <c r="T2537" s="41" t="str">
        <f t="shared" si="1618"/>
        <v/>
      </c>
      <c r="U2537" s="41" t="str">
        <f t="shared" si="1630"/>
        <v/>
      </c>
      <c r="W2537" s="74" t="str">
        <f>IF('Job Database'!$X2537="", "", 'Job Database'!$X2537)</f>
        <v/>
      </c>
      <c r="Y2537" s="41" t="str">
        <f>IF($W2537="", "", IF(COUNTIF($I$11:$I$3035, $W2537)&gt;0, "", MAX($Y$10:$Y2536)+1))</f>
        <v/>
      </c>
      <c r="Z2537" s="41">
        <v>2527</v>
      </c>
      <c r="AA2537" s="58" t="str">
        <f t="shared" si="1631"/>
        <v/>
      </c>
      <c r="AC2537" s="41" t="str">
        <f t="shared" si="1619"/>
        <v/>
      </c>
      <c r="AE2537" s="41" t="str">
        <f t="shared" si="1632"/>
        <v/>
      </c>
      <c r="AJ2537" s="154" t="str">
        <f t="shared" si="1633"/>
        <v/>
      </c>
      <c r="AL2537" s="120" t="str">
        <f t="shared" si="1634"/>
        <v/>
      </c>
      <c r="AM2537" s="104" t="str">
        <f t="shared" si="1635"/>
        <v/>
      </c>
      <c r="AN2537" s="104" t="str">
        <f t="shared" si="1636"/>
        <v/>
      </c>
      <c r="AO2537" s="104" t="str">
        <f t="shared" si="1620"/>
        <v/>
      </c>
      <c r="AP2537" s="104" t="str">
        <f t="shared" si="1621"/>
        <v/>
      </c>
      <c r="AQ2537" s="121" t="str">
        <f t="shared" si="1637"/>
        <v/>
      </c>
      <c r="AS2537" s="88" t="str">
        <f t="shared" si="1622"/>
        <v/>
      </c>
      <c r="AT2537" s="68" t="str">
        <f t="shared" si="1638"/>
        <v/>
      </c>
      <c r="AU2537" s="68" t="str">
        <f t="shared" si="1639"/>
        <v/>
      </c>
      <c r="AV2537" s="68" t="str">
        <f t="shared" si="1640"/>
        <v/>
      </c>
      <c r="AW2537" s="88" t="str">
        <f t="shared" si="1623"/>
        <v/>
      </c>
      <c r="AZ2537" s="88" t="str">
        <f t="shared" si="1624"/>
        <v/>
      </c>
      <c r="BA2537" s="68" t="str">
        <f t="shared" si="1625"/>
        <v/>
      </c>
      <c r="BB2537" s="68" t="str">
        <f t="shared" si="1626"/>
        <v/>
      </c>
      <c r="BC2537" s="68" t="str">
        <f t="shared" si="1627"/>
        <v/>
      </c>
      <c r="BD2537" s="69" t="str">
        <f t="shared" si="1628"/>
        <v/>
      </c>
      <c r="BE2537" s="69" t="str">
        <f t="shared" si="1641"/>
        <v/>
      </c>
      <c r="BT2537" s="138" t="str">
        <f t="shared" ca="1" si="1642"/>
        <v/>
      </c>
      <c r="BU2537" s="139" t="str">
        <f t="shared" ca="1" si="1643"/>
        <v/>
      </c>
      <c r="BW2537" s="138" t="str">
        <f t="shared" si="1644"/>
        <v/>
      </c>
      <c r="BX2537" s="104" t="str">
        <f t="shared" si="1645"/>
        <v/>
      </c>
      <c r="BY2537" s="139" t="str">
        <f t="shared" si="1646"/>
        <v/>
      </c>
      <c r="CA2537" s="138" t="str">
        <f t="shared" si="1647"/>
        <v/>
      </c>
      <c r="CB2537" s="104" t="str">
        <f t="shared" si="1648"/>
        <v/>
      </c>
      <c r="CC2537" s="139" t="str">
        <f t="shared" si="1649"/>
        <v/>
      </c>
      <c r="CE2537" s="162" t="str">
        <f t="shared" si="1650"/>
        <v/>
      </c>
      <c r="CF2537" s="163" t="str">
        <f t="shared" si="1651"/>
        <v/>
      </c>
      <c r="CG2537" s="164" t="str">
        <f t="shared" si="1652"/>
        <v/>
      </c>
      <c r="CI2537" s="162" t="str">
        <f t="shared" si="1653"/>
        <v/>
      </c>
      <c r="CJ2537" s="163" t="str">
        <f t="shared" si="1656"/>
        <v/>
      </c>
      <c r="CK2537" s="164" t="str">
        <f t="shared" si="1657"/>
        <v/>
      </c>
      <c r="CM2537" s="169" t="str">
        <f t="shared" si="1654"/>
        <v/>
      </c>
      <c r="CN2537" s="139" t="str">
        <f t="shared" si="1655"/>
        <v/>
      </c>
      <c r="CP2537" s="41" t="str">
        <f>IF($CM2537="", "", COUNTIF($CM$11:$CM$3035, "&lt;"&amp;$CM2537)+1+COUNTIF($CM$11:$CM2537, $CM2537)-1)</f>
        <v/>
      </c>
    </row>
    <row r="2538" spans="1:94" x14ac:dyDescent="0.25">
      <c r="A2538" s="40"/>
      <c r="B2538" s="82" t="str">
        <f>IF($I2538="", "", IFERROR(INDEX('Job Database'!$AE$11:$AE$3035, MATCH($I2538, 'Job Database'!$X$11:$X$3035, 0)), ""))</f>
        <v/>
      </c>
      <c r="C2538" s="69" t="str">
        <f>IF($I2538="", "", IF(COUNTIF('Job Database'!$X$11:$X$3035, $I2538)=0, $AC$5, $AC$4))</f>
        <v/>
      </c>
      <c r="D2538" s="40"/>
      <c r="E2538" s="85" t="str">
        <f>IF($I2538="", "", IF(IFERROR(INDEX('Job Database'!$M$11:$M$3035, MATCH($I2538, 'Job Database'!$X$11:$X$3035, 0)), "")="", "", IFERROR(INDEX('Job Database'!$M$11:$M$3035, MATCH($I2538, 'Job Database'!$X$11:$X$3035, 0)), "")))</f>
        <v/>
      </c>
      <c r="F2538" s="40"/>
      <c r="G2538" s="88" t="str">
        <f t="shared" si="1629"/>
        <v/>
      </c>
      <c r="H2538" s="40"/>
      <c r="I2538" s="24"/>
      <c r="J2538" s="34"/>
      <c r="K2538" s="106"/>
      <c r="L2538" s="79"/>
      <c r="M2538" s="34"/>
      <c r="N2538" s="79"/>
      <c r="O2538" s="31"/>
      <c r="P2538" s="53"/>
      <c r="Q2538" s="40"/>
      <c r="S2538" s="41" t="str">
        <f t="shared" si="1617"/>
        <v/>
      </c>
      <c r="T2538" s="41" t="str">
        <f t="shared" si="1618"/>
        <v/>
      </c>
      <c r="U2538" s="41" t="str">
        <f t="shared" si="1630"/>
        <v/>
      </c>
      <c r="W2538" s="74" t="str">
        <f>IF('Job Database'!$X2538="", "", 'Job Database'!$X2538)</f>
        <v/>
      </c>
      <c r="Y2538" s="41" t="str">
        <f>IF($W2538="", "", IF(COUNTIF($I$11:$I$3035, $W2538)&gt;0, "", MAX($Y$10:$Y2537)+1))</f>
        <v/>
      </c>
      <c r="Z2538" s="41">
        <v>2528</v>
      </c>
      <c r="AA2538" s="58" t="str">
        <f t="shared" si="1631"/>
        <v/>
      </c>
      <c r="AC2538" s="41" t="str">
        <f t="shared" si="1619"/>
        <v/>
      </c>
      <c r="AE2538" s="41" t="str">
        <f t="shared" si="1632"/>
        <v/>
      </c>
      <c r="AJ2538" s="154" t="str">
        <f t="shared" si="1633"/>
        <v/>
      </c>
      <c r="AL2538" s="120" t="str">
        <f t="shared" si="1634"/>
        <v/>
      </c>
      <c r="AM2538" s="104" t="str">
        <f t="shared" si="1635"/>
        <v/>
      </c>
      <c r="AN2538" s="104" t="str">
        <f t="shared" si="1636"/>
        <v/>
      </c>
      <c r="AO2538" s="104" t="str">
        <f t="shared" si="1620"/>
        <v/>
      </c>
      <c r="AP2538" s="104" t="str">
        <f t="shared" si="1621"/>
        <v/>
      </c>
      <c r="AQ2538" s="121" t="str">
        <f t="shared" si="1637"/>
        <v/>
      </c>
      <c r="AS2538" s="88" t="str">
        <f t="shared" si="1622"/>
        <v/>
      </c>
      <c r="AT2538" s="68" t="str">
        <f t="shared" si="1638"/>
        <v/>
      </c>
      <c r="AU2538" s="68" t="str">
        <f t="shared" si="1639"/>
        <v/>
      </c>
      <c r="AV2538" s="68" t="str">
        <f t="shared" si="1640"/>
        <v/>
      </c>
      <c r="AW2538" s="88" t="str">
        <f t="shared" si="1623"/>
        <v/>
      </c>
      <c r="AZ2538" s="88" t="str">
        <f t="shared" si="1624"/>
        <v/>
      </c>
      <c r="BA2538" s="68" t="str">
        <f t="shared" si="1625"/>
        <v/>
      </c>
      <c r="BB2538" s="68" t="str">
        <f t="shared" si="1626"/>
        <v/>
      </c>
      <c r="BC2538" s="68" t="str">
        <f t="shared" si="1627"/>
        <v/>
      </c>
      <c r="BD2538" s="69" t="str">
        <f t="shared" si="1628"/>
        <v/>
      </c>
      <c r="BE2538" s="69" t="str">
        <f t="shared" si="1641"/>
        <v/>
      </c>
      <c r="BT2538" s="138" t="str">
        <f t="shared" ca="1" si="1642"/>
        <v/>
      </c>
      <c r="BU2538" s="139" t="str">
        <f t="shared" ca="1" si="1643"/>
        <v/>
      </c>
      <c r="BW2538" s="138" t="str">
        <f t="shared" si="1644"/>
        <v/>
      </c>
      <c r="BX2538" s="104" t="str">
        <f t="shared" si="1645"/>
        <v/>
      </c>
      <c r="BY2538" s="139" t="str">
        <f t="shared" si="1646"/>
        <v/>
      </c>
      <c r="CA2538" s="138" t="str">
        <f t="shared" si="1647"/>
        <v/>
      </c>
      <c r="CB2538" s="104" t="str">
        <f t="shared" si="1648"/>
        <v/>
      </c>
      <c r="CC2538" s="139" t="str">
        <f t="shared" si="1649"/>
        <v/>
      </c>
      <c r="CE2538" s="162" t="str">
        <f t="shared" si="1650"/>
        <v/>
      </c>
      <c r="CF2538" s="163" t="str">
        <f t="shared" si="1651"/>
        <v/>
      </c>
      <c r="CG2538" s="164" t="str">
        <f t="shared" si="1652"/>
        <v/>
      </c>
      <c r="CI2538" s="162" t="str">
        <f t="shared" si="1653"/>
        <v/>
      </c>
      <c r="CJ2538" s="163" t="str">
        <f t="shared" si="1656"/>
        <v/>
      </c>
      <c r="CK2538" s="164" t="str">
        <f t="shared" si="1657"/>
        <v/>
      </c>
      <c r="CM2538" s="169" t="str">
        <f t="shared" si="1654"/>
        <v/>
      </c>
      <c r="CN2538" s="139" t="str">
        <f t="shared" si="1655"/>
        <v/>
      </c>
      <c r="CP2538" s="41" t="str">
        <f>IF($CM2538="", "", COUNTIF($CM$11:$CM$3035, "&lt;"&amp;$CM2538)+1+COUNTIF($CM$11:$CM2538, $CM2538)-1)</f>
        <v/>
      </c>
    </row>
    <row r="2539" spans="1:94" x14ac:dyDescent="0.25">
      <c r="A2539" s="40"/>
      <c r="B2539" s="82" t="str">
        <f>IF($I2539="", "", IFERROR(INDEX('Job Database'!$AE$11:$AE$3035, MATCH($I2539, 'Job Database'!$X$11:$X$3035, 0)), ""))</f>
        <v/>
      </c>
      <c r="C2539" s="69" t="str">
        <f>IF($I2539="", "", IF(COUNTIF('Job Database'!$X$11:$X$3035, $I2539)=0, $AC$5, $AC$4))</f>
        <v/>
      </c>
      <c r="D2539" s="40"/>
      <c r="E2539" s="85" t="str">
        <f>IF($I2539="", "", IF(IFERROR(INDEX('Job Database'!$M$11:$M$3035, MATCH($I2539, 'Job Database'!$X$11:$X$3035, 0)), "")="", "", IFERROR(INDEX('Job Database'!$M$11:$M$3035, MATCH($I2539, 'Job Database'!$X$11:$X$3035, 0)), "")))</f>
        <v/>
      </c>
      <c r="F2539" s="40"/>
      <c r="G2539" s="88" t="str">
        <f t="shared" si="1629"/>
        <v/>
      </c>
      <c r="H2539" s="40"/>
      <c r="I2539" s="24"/>
      <c r="J2539" s="34"/>
      <c r="K2539" s="106"/>
      <c r="L2539" s="79"/>
      <c r="M2539" s="34"/>
      <c r="N2539" s="79"/>
      <c r="O2539" s="31"/>
      <c r="P2539" s="53"/>
      <c r="Q2539" s="40"/>
      <c r="S2539" s="41" t="str">
        <f t="shared" si="1617"/>
        <v/>
      </c>
      <c r="T2539" s="41" t="str">
        <f t="shared" si="1618"/>
        <v/>
      </c>
      <c r="U2539" s="41" t="str">
        <f t="shared" si="1630"/>
        <v/>
      </c>
      <c r="W2539" s="74" t="str">
        <f>IF('Job Database'!$X2539="", "", 'Job Database'!$X2539)</f>
        <v/>
      </c>
      <c r="Y2539" s="41" t="str">
        <f>IF($W2539="", "", IF(COUNTIF($I$11:$I$3035, $W2539)&gt;0, "", MAX($Y$10:$Y2538)+1))</f>
        <v/>
      </c>
      <c r="Z2539" s="41">
        <v>2529</v>
      </c>
      <c r="AA2539" s="58" t="str">
        <f t="shared" si="1631"/>
        <v/>
      </c>
      <c r="AC2539" s="41" t="str">
        <f t="shared" si="1619"/>
        <v/>
      </c>
      <c r="AE2539" s="41" t="str">
        <f t="shared" si="1632"/>
        <v/>
      </c>
      <c r="AJ2539" s="154" t="str">
        <f t="shared" si="1633"/>
        <v/>
      </c>
      <c r="AL2539" s="120" t="str">
        <f t="shared" si="1634"/>
        <v/>
      </c>
      <c r="AM2539" s="104" t="str">
        <f t="shared" si="1635"/>
        <v/>
      </c>
      <c r="AN2539" s="104" t="str">
        <f t="shared" si="1636"/>
        <v/>
      </c>
      <c r="AO2539" s="104" t="str">
        <f t="shared" si="1620"/>
        <v/>
      </c>
      <c r="AP2539" s="104" t="str">
        <f t="shared" si="1621"/>
        <v/>
      </c>
      <c r="AQ2539" s="121" t="str">
        <f t="shared" si="1637"/>
        <v/>
      </c>
      <c r="AS2539" s="88" t="str">
        <f t="shared" si="1622"/>
        <v/>
      </c>
      <c r="AT2539" s="68" t="str">
        <f t="shared" si="1638"/>
        <v/>
      </c>
      <c r="AU2539" s="68" t="str">
        <f t="shared" si="1639"/>
        <v/>
      </c>
      <c r="AV2539" s="68" t="str">
        <f t="shared" si="1640"/>
        <v/>
      </c>
      <c r="AW2539" s="88" t="str">
        <f t="shared" si="1623"/>
        <v/>
      </c>
      <c r="AZ2539" s="88" t="str">
        <f t="shared" si="1624"/>
        <v/>
      </c>
      <c r="BA2539" s="68" t="str">
        <f t="shared" si="1625"/>
        <v/>
      </c>
      <c r="BB2539" s="68" t="str">
        <f t="shared" si="1626"/>
        <v/>
      </c>
      <c r="BC2539" s="68" t="str">
        <f t="shared" si="1627"/>
        <v/>
      </c>
      <c r="BD2539" s="69" t="str">
        <f t="shared" si="1628"/>
        <v/>
      </c>
      <c r="BE2539" s="69" t="str">
        <f t="shared" si="1641"/>
        <v/>
      </c>
      <c r="BT2539" s="138" t="str">
        <f t="shared" ca="1" si="1642"/>
        <v/>
      </c>
      <c r="BU2539" s="139" t="str">
        <f t="shared" ca="1" si="1643"/>
        <v/>
      </c>
      <c r="BW2539" s="138" t="str">
        <f t="shared" si="1644"/>
        <v/>
      </c>
      <c r="BX2539" s="104" t="str">
        <f t="shared" si="1645"/>
        <v/>
      </c>
      <c r="BY2539" s="139" t="str">
        <f t="shared" si="1646"/>
        <v/>
      </c>
      <c r="CA2539" s="138" t="str">
        <f t="shared" si="1647"/>
        <v/>
      </c>
      <c r="CB2539" s="104" t="str">
        <f t="shared" si="1648"/>
        <v/>
      </c>
      <c r="CC2539" s="139" t="str">
        <f t="shared" si="1649"/>
        <v/>
      </c>
      <c r="CE2539" s="162" t="str">
        <f t="shared" si="1650"/>
        <v/>
      </c>
      <c r="CF2539" s="163" t="str">
        <f t="shared" si="1651"/>
        <v/>
      </c>
      <c r="CG2539" s="164" t="str">
        <f t="shared" si="1652"/>
        <v/>
      </c>
      <c r="CI2539" s="162" t="str">
        <f t="shared" si="1653"/>
        <v/>
      </c>
      <c r="CJ2539" s="163" t="str">
        <f t="shared" si="1656"/>
        <v/>
      </c>
      <c r="CK2539" s="164" t="str">
        <f t="shared" si="1657"/>
        <v/>
      </c>
      <c r="CM2539" s="169" t="str">
        <f t="shared" si="1654"/>
        <v/>
      </c>
      <c r="CN2539" s="139" t="str">
        <f t="shared" si="1655"/>
        <v/>
      </c>
      <c r="CP2539" s="41" t="str">
        <f>IF($CM2539="", "", COUNTIF($CM$11:$CM$3035, "&lt;"&amp;$CM2539)+1+COUNTIF($CM$11:$CM2539, $CM2539)-1)</f>
        <v/>
      </c>
    </row>
    <row r="2540" spans="1:94" x14ac:dyDescent="0.25">
      <c r="A2540" s="40"/>
      <c r="B2540" s="82" t="str">
        <f>IF($I2540="", "", IFERROR(INDEX('Job Database'!$AE$11:$AE$3035, MATCH($I2540, 'Job Database'!$X$11:$X$3035, 0)), ""))</f>
        <v/>
      </c>
      <c r="C2540" s="69" t="str">
        <f>IF($I2540="", "", IF(COUNTIF('Job Database'!$X$11:$X$3035, $I2540)=0, $AC$5, $AC$4))</f>
        <v/>
      </c>
      <c r="D2540" s="40"/>
      <c r="E2540" s="85" t="str">
        <f>IF($I2540="", "", IF(IFERROR(INDEX('Job Database'!$M$11:$M$3035, MATCH($I2540, 'Job Database'!$X$11:$X$3035, 0)), "")="", "", IFERROR(INDEX('Job Database'!$M$11:$M$3035, MATCH($I2540, 'Job Database'!$X$11:$X$3035, 0)), "")))</f>
        <v/>
      </c>
      <c r="F2540" s="40"/>
      <c r="G2540" s="88" t="str">
        <f t="shared" si="1629"/>
        <v/>
      </c>
      <c r="H2540" s="40"/>
      <c r="I2540" s="24"/>
      <c r="J2540" s="34"/>
      <c r="K2540" s="106"/>
      <c r="L2540" s="79"/>
      <c r="M2540" s="34"/>
      <c r="N2540" s="79"/>
      <c r="O2540" s="31"/>
      <c r="P2540" s="53"/>
      <c r="Q2540" s="40"/>
      <c r="S2540" s="41" t="str">
        <f t="shared" si="1617"/>
        <v/>
      </c>
      <c r="T2540" s="41" t="str">
        <f t="shared" si="1618"/>
        <v/>
      </c>
      <c r="U2540" s="41" t="str">
        <f t="shared" si="1630"/>
        <v/>
      </c>
      <c r="W2540" s="74" t="str">
        <f>IF('Job Database'!$X2540="", "", 'Job Database'!$X2540)</f>
        <v/>
      </c>
      <c r="Y2540" s="41" t="str">
        <f>IF($W2540="", "", IF(COUNTIF($I$11:$I$3035, $W2540)&gt;0, "", MAX($Y$10:$Y2539)+1))</f>
        <v/>
      </c>
      <c r="Z2540" s="41">
        <v>2530</v>
      </c>
      <c r="AA2540" s="58" t="str">
        <f t="shared" si="1631"/>
        <v/>
      </c>
      <c r="AC2540" s="41" t="str">
        <f t="shared" si="1619"/>
        <v/>
      </c>
      <c r="AE2540" s="41" t="str">
        <f t="shared" si="1632"/>
        <v/>
      </c>
      <c r="AJ2540" s="154" t="str">
        <f t="shared" si="1633"/>
        <v/>
      </c>
      <c r="AL2540" s="120" t="str">
        <f t="shared" si="1634"/>
        <v/>
      </c>
      <c r="AM2540" s="104" t="str">
        <f t="shared" si="1635"/>
        <v/>
      </c>
      <c r="AN2540" s="104" t="str">
        <f t="shared" si="1636"/>
        <v/>
      </c>
      <c r="AO2540" s="104" t="str">
        <f t="shared" si="1620"/>
        <v/>
      </c>
      <c r="AP2540" s="104" t="str">
        <f t="shared" si="1621"/>
        <v/>
      </c>
      <c r="AQ2540" s="121" t="str">
        <f t="shared" si="1637"/>
        <v/>
      </c>
      <c r="AS2540" s="88" t="str">
        <f t="shared" si="1622"/>
        <v/>
      </c>
      <c r="AT2540" s="68" t="str">
        <f t="shared" si="1638"/>
        <v/>
      </c>
      <c r="AU2540" s="68" t="str">
        <f t="shared" si="1639"/>
        <v/>
      </c>
      <c r="AV2540" s="68" t="str">
        <f t="shared" si="1640"/>
        <v/>
      </c>
      <c r="AW2540" s="88" t="str">
        <f t="shared" si="1623"/>
        <v/>
      </c>
      <c r="AZ2540" s="88" t="str">
        <f t="shared" si="1624"/>
        <v/>
      </c>
      <c r="BA2540" s="68" t="str">
        <f t="shared" si="1625"/>
        <v/>
      </c>
      <c r="BB2540" s="68" t="str">
        <f t="shared" si="1626"/>
        <v/>
      </c>
      <c r="BC2540" s="68" t="str">
        <f t="shared" si="1627"/>
        <v/>
      </c>
      <c r="BD2540" s="69" t="str">
        <f t="shared" si="1628"/>
        <v/>
      </c>
      <c r="BE2540" s="69" t="str">
        <f t="shared" si="1641"/>
        <v/>
      </c>
      <c r="BT2540" s="138" t="str">
        <f t="shared" ca="1" si="1642"/>
        <v/>
      </c>
      <c r="BU2540" s="139" t="str">
        <f t="shared" ca="1" si="1643"/>
        <v/>
      </c>
      <c r="BW2540" s="138" t="str">
        <f t="shared" si="1644"/>
        <v/>
      </c>
      <c r="BX2540" s="104" t="str">
        <f t="shared" si="1645"/>
        <v/>
      </c>
      <c r="BY2540" s="139" t="str">
        <f t="shared" si="1646"/>
        <v/>
      </c>
      <c r="CA2540" s="138" t="str">
        <f t="shared" si="1647"/>
        <v/>
      </c>
      <c r="CB2540" s="104" t="str">
        <f t="shared" si="1648"/>
        <v/>
      </c>
      <c r="CC2540" s="139" t="str">
        <f t="shared" si="1649"/>
        <v/>
      </c>
      <c r="CE2540" s="162" t="str">
        <f t="shared" si="1650"/>
        <v/>
      </c>
      <c r="CF2540" s="163" t="str">
        <f t="shared" si="1651"/>
        <v/>
      </c>
      <c r="CG2540" s="164" t="str">
        <f t="shared" si="1652"/>
        <v/>
      </c>
      <c r="CI2540" s="162" t="str">
        <f t="shared" si="1653"/>
        <v/>
      </c>
      <c r="CJ2540" s="163" t="str">
        <f t="shared" si="1656"/>
        <v/>
      </c>
      <c r="CK2540" s="164" t="str">
        <f t="shared" si="1657"/>
        <v/>
      </c>
      <c r="CM2540" s="169" t="str">
        <f t="shared" si="1654"/>
        <v/>
      </c>
      <c r="CN2540" s="139" t="str">
        <f t="shared" si="1655"/>
        <v/>
      </c>
      <c r="CP2540" s="41" t="str">
        <f>IF($CM2540="", "", COUNTIF($CM$11:$CM$3035, "&lt;"&amp;$CM2540)+1+COUNTIF($CM$11:$CM2540, $CM2540)-1)</f>
        <v/>
      </c>
    </row>
    <row r="2541" spans="1:94" x14ac:dyDescent="0.25">
      <c r="A2541" s="40"/>
      <c r="B2541" s="82" t="str">
        <f>IF($I2541="", "", IFERROR(INDEX('Job Database'!$AE$11:$AE$3035, MATCH($I2541, 'Job Database'!$X$11:$X$3035, 0)), ""))</f>
        <v/>
      </c>
      <c r="C2541" s="69" t="str">
        <f>IF($I2541="", "", IF(COUNTIF('Job Database'!$X$11:$X$3035, $I2541)=0, $AC$5, $AC$4))</f>
        <v/>
      </c>
      <c r="D2541" s="40"/>
      <c r="E2541" s="85" t="str">
        <f>IF($I2541="", "", IF(IFERROR(INDEX('Job Database'!$M$11:$M$3035, MATCH($I2541, 'Job Database'!$X$11:$X$3035, 0)), "")="", "", IFERROR(INDEX('Job Database'!$M$11:$M$3035, MATCH($I2541, 'Job Database'!$X$11:$X$3035, 0)), "")))</f>
        <v/>
      </c>
      <c r="F2541" s="40"/>
      <c r="G2541" s="88" t="str">
        <f t="shared" si="1629"/>
        <v/>
      </c>
      <c r="H2541" s="40"/>
      <c r="I2541" s="24"/>
      <c r="J2541" s="34"/>
      <c r="K2541" s="106"/>
      <c r="L2541" s="79"/>
      <c r="M2541" s="34"/>
      <c r="N2541" s="79"/>
      <c r="O2541" s="31"/>
      <c r="P2541" s="53"/>
      <c r="Q2541" s="40"/>
      <c r="S2541" s="41" t="str">
        <f t="shared" si="1617"/>
        <v/>
      </c>
      <c r="T2541" s="41" t="str">
        <f t="shared" si="1618"/>
        <v/>
      </c>
      <c r="U2541" s="41" t="str">
        <f t="shared" si="1630"/>
        <v/>
      </c>
      <c r="W2541" s="74" t="str">
        <f>IF('Job Database'!$X2541="", "", 'Job Database'!$X2541)</f>
        <v/>
      </c>
      <c r="Y2541" s="41" t="str">
        <f>IF($W2541="", "", IF(COUNTIF($I$11:$I$3035, $W2541)&gt;0, "", MAX($Y$10:$Y2540)+1))</f>
        <v/>
      </c>
      <c r="Z2541" s="41">
        <v>2531</v>
      </c>
      <c r="AA2541" s="58" t="str">
        <f t="shared" si="1631"/>
        <v/>
      </c>
      <c r="AC2541" s="41" t="str">
        <f t="shared" si="1619"/>
        <v/>
      </c>
      <c r="AE2541" s="41" t="str">
        <f t="shared" si="1632"/>
        <v/>
      </c>
      <c r="AJ2541" s="154" t="str">
        <f t="shared" si="1633"/>
        <v/>
      </c>
      <c r="AL2541" s="120" t="str">
        <f t="shared" si="1634"/>
        <v/>
      </c>
      <c r="AM2541" s="104" t="str">
        <f t="shared" si="1635"/>
        <v/>
      </c>
      <c r="AN2541" s="104" t="str">
        <f t="shared" si="1636"/>
        <v/>
      </c>
      <c r="AO2541" s="104" t="str">
        <f t="shared" si="1620"/>
        <v/>
      </c>
      <c r="AP2541" s="104" t="str">
        <f t="shared" si="1621"/>
        <v/>
      </c>
      <c r="AQ2541" s="121" t="str">
        <f t="shared" si="1637"/>
        <v/>
      </c>
      <c r="AS2541" s="88" t="str">
        <f t="shared" si="1622"/>
        <v/>
      </c>
      <c r="AT2541" s="68" t="str">
        <f t="shared" si="1638"/>
        <v/>
      </c>
      <c r="AU2541" s="68" t="str">
        <f t="shared" si="1639"/>
        <v/>
      </c>
      <c r="AV2541" s="68" t="str">
        <f t="shared" si="1640"/>
        <v/>
      </c>
      <c r="AW2541" s="88" t="str">
        <f t="shared" si="1623"/>
        <v/>
      </c>
      <c r="AZ2541" s="88" t="str">
        <f t="shared" si="1624"/>
        <v/>
      </c>
      <c r="BA2541" s="68" t="str">
        <f t="shared" si="1625"/>
        <v/>
      </c>
      <c r="BB2541" s="68" t="str">
        <f t="shared" si="1626"/>
        <v/>
      </c>
      <c r="BC2541" s="68" t="str">
        <f t="shared" si="1627"/>
        <v/>
      </c>
      <c r="BD2541" s="69" t="str">
        <f t="shared" si="1628"/>
        <v/>
      </c>
      <c r="BE2541" s="69" t="str">
        <f t="shared" si="1641"/>
        <v/>
      </c>
      <c r="BT2541" s="138" t="str">
        <f t="shared" ca="1" si="1642"/>
        <v/>
      </c>
      <c r="BU2541" s="139" t="str">
        <f t="shared" ca="1" si="1643"/>
        <v/>
      </c>
      <c r="BW2541" s="138" t="str">
        <f t="shared" si="1644"/>
        <v/>
      </c>
      <c r="BX2541" s="104" t="str">
        <f t="shared" si="1645"/>
        <v/>
      </c>
      <c r="BY2541" s="139" t="str">
        <f t="shared" si="1646"/>
        <v/>
      </c>
      <c r="CA2541" s="138" t="str">
        <f t="shared" si="1647"/>
        <v/>
      </c>
      <c r="CB2541" s="104" t="str">
        <f t="shared" si="1648"/>
        <v/>
      </c>
      <c r="CC2541" s="139" t="str">
        <f t="shared" si="1649"/>
        <v/>
      </c>
      <c r="CE2541" s="162" t="str">
        <f t="shared" si="1650"/>
        <v/>
      </c>
      <c r="CF2541" s="163" t="str">
        <f t="shared" si="1651"/>
        <v/>
      </c>
      <c r="CG2541" s="164" t="str">
        <f t="shared" si="1652"/>
        <v/>
      </c>
      <c r="CI2541" s="162" t="str">
        <f t="shared" si="1653"/>
        <v/>
      </c>
      <c r="CJ2541" s="163" t="str">
        <f t="shared" si="1656"/>
        <v/>
      </c>
      <c r="CK2541" s="164" t="str">
        <f t="shared" si="1657"/>
        <v/>
      </c>
      <c r="CM2541" s="169" t="str">
        <f t="shared" si="1654"/>
        <v/>
      </c>
      <c r="CN2541" s="139" t="str">
        <f t="shared" si="1655"/>
        <v/>
      </c>
      <c r="CP2541" s="41" t="str">
        <f>IF($CM2541="", "", COUNTIF($CM$11:$CM$3035, "&lt;"&amp;$CM2541)+1+COUNTIF($CM$11:$CM2541, $CM2541)-1)</f>
        <v/>
      </c>
    </row>
    <row r="2542" spans="1:94" x14ac:dyDescent="0.25">
      <c r="A2542" s="40"/>
      <c r="B2542" s="82" t="str">
        <f>IF($I2542="", "", IFERROR(INDEX('Job Database'!$AE$11:$AE$3035, MATCH($I2542, 'Job Database'!$X$11:$X$3035, 0)), ""))</f>
        <v/>
      </c>
      <c r="C2542" s="69" t="str">
        <f>IF($I2542="", "", IF(COUNTIF('Job Database'!$X$11:$X$3035, $I2542)=0, $AC$5, $AC$4))</f>
        <v/>
      </c>
      <c r="D2542" s="40"/>
      <c r="E2542" s="85" t="str">
        <f>IF($I2542="", "", IF(IFERROR(INDEX('Job Database'!$M$11:$M$3035, MATCH($I2542, 'Job Database'!$X$11:$X$3035, 0)), "")="", "", IFERROR(INDEX('Job Database'!$M$11:$M$3035, MATCH($I2542, 'Job Database'!$X$11:$X$3035, 0)), "")))</f>
        <v/>
      </c>
      <c r="F2542" s="40"/>
      <c r="G2542" s="88" t="str">
        <f t="shared" si="1629"/>
        <v/>
      </c>
      <c r="H2542" s="40"/>
      <c r="I2542" s="24"/>
      <c r="J2542" s="34"/>
      <c r="K2542" s="106"/>
      <c r="L2542" s="79"/>
      <c r="M2542" s="34"/>
      <c r="N2542" s="79"/>
      <c r="O2542" s="31"/>
      <c r="P2542" s="53"/>
      <c r="Q2542" s="40"/>
      <c r="S2542" s="41" t="str">
        <f t="shared" si="1617"/>
        <v/>
      </c>
      <c r="T2542" s="41" t="str">
        <f t="shared" si="1618"/>
        <v/>
      </c>
      <c r="U2542" s="41" t="str">
        <f t="shared" si="1630"/>
        <v/>
      </c>
      <c r="W2542" s="74" t="str">
        <f>IF('Job Database'!$X2542="", "", 'Job Database'!$X2542)</f>
        <v/>
      </c>
      <c r="Y2542" s="41" t="str">
        <f>IF($W2542="", "", IF(COUNTIF($I$11:$I$3035, $W2542)&gt;0, "", MAX($Y$10:$Y2541)+1))</f>
        <v/>
      </c>
      <c r="Z2542" s="41">
        <v>2532</v>
      </c>
      <c r="AA2542" s="58" t="str">
        <f t="shared" si="1631"/>
        <v/>
      </c>
      <c r="AC2542" s="41" t="str">
        <f t="shared" si="1619"/>
        <v/>
      </c>
      <c r="AE2542" s="41" t="str">
        <f t="shared" si="1632"/>
        <v/>
      </c>
      <c r="AJ2542" s="154" t="str">
        <f t="shared" si="1633"/>
        <v/>
      </c>
      <c r="AL2542" s="120" t="str">
        <f t="shared" si="1634"/>
        <v/>
      </c>
      <c r="AM2542" s="104" t="str">
        <f t="shared" si="1635"/>
        <v/>
      </c>
      <c r="AN2542" s="104" t="str">
        <f t="shared" si="1636"/>
        <v/>
      </c>
      <c r="AO2542" s="104" t="str">
        <f t="shared" si="1620"/>
        <v/>
      </c>
      <c r="AP2542" s="104" t="str">
        <f t="shared" si="1621"/>
        <v/>
      </c>
      <c r="AQ2542" s="121" t="str">
        <f t="shared" si="1637"/>
        <v/>
      </c>
      <c r="AS2542" s="88" t="str">
        <f t="shared" si="1622"/>
        <v/>
      </c>
      <c r="AT2542" s="68" t="str">
        <f t="shared" si="1638"/>
        <v/>
      </c>
      <c r="AU2542" s="68" t="str">
        <f t="shared" si="1639"/>
        <v/>
      </c>
      <c r="AV2542" s="68" t="str">
        <f t="shared" si="1640"/>
        <v/>
      </c>
      <c r="AW2542" s="88" t="str">
        <f t="shared" si="1623"/>
        <v/>
      </c>
      <c r="AZ2542" s="88" t="str">
        <f t="shared" si="1624"/>
        <v/>
      </c>
      <c r="BA2542" s="68" t="str">
        <f t="shared" si="1625"/>
        <v/>
      </c>
      <c r="BB2542" s="68" t="str">
        <f t="shared" si="1626"/>
        <v/>
      </c>
      <c r="BC2542" s="68" t="str">
        <f t="shared" si="1627"/>
        <v/>
      </c>
      <c r="BD2542" s="69" t="str">
        <f t="shared" si="1628"/>
        <v/>
      </c>
      <c r="BE2542" s="69" t="str">
        <f t="shared" si="1641"/>
        <v/>
      </c>
      <c r="BT2542" s="138" t="str">
        <f t="shared" ca="1" si="1642"/>
        <v/>
      </c>
      <c r="BU2542" s="139" t="str">
        <f t="shared" ca="1" si="1643"/>
        <v/>
      </c>
      <c r="BW2542" s="138" t="str">
        <f t="shared" si="1644"/>
        <v/>
      </c>
      <c r="BX2542" s="104" t="str">
        <f t="shared" si="1645"/>
        <v/>
      </c>
      <c r="BY2542" s="139" t="str">
        <f t="shared" si="1646"/>
        <v/>
      </c>
      <c r="CA2542" s="138" t="str">
        <f t="shared" si="1647"/>
        <v/>
      </c>
      <c r="CB2542" s="104" t="str">
        <f t="shared" si="1648"/>
        <v/>
      </c>
      <c r="CC2542" s="139" t="str">
        <f t="shared" si="1649"/>
        <v/>
      </c>
      <c r="CE2542" s="162" t="str">
        <f t="shared" si="1650"/>
        <v/>
      </c>
      <c r="CF2542" s="163" t="str">
        <f t="shared" si="1651"/>
        <v/>
      </c>
      <c r="CG2542" s="164" t="str">
        <f t="shared" si="1652"/>
        <v/>
      </c>
      <c r="CI2542" s="162" t="str">
        <f t="shared" si="1653"/>
        <v/>
      </c>
      <c r="CJ2542" s="163" t="str">
        <f t="shared" si="1656"/>
        <v/>
      </c>
      <c r="CK2542" s="164" t="str">
        <f t="shared" si="1657"/>
        <v/>
      </c>
      <c r="CM2542" s="169" t="str">
        <f t="shared" si="1654"/>
        <v/>
      </c>
      <c r="CN2542" s="139" t="str">
        <f t="shared" si="1655"/>
        <v/>
      </c>
      <c r="CP2542" s="41" t="str">
        <f>IF($CM2542="", "", COUNTIF($CM$11:$CM$3035, "&lt;"&amp;$CM2542)+1+COUNTIF($CM$11:$CM2542, $CM2542)-1)</f>
        <v/>
      </c>
    </row>
    <row r="2543" spans="1:94" x14ac:dyDescent="0.25">
      <c r="A2543" s="40"/>
      <c r="B2543" s="82" t="str">
        <f>IF($I2543="", "", IFERROR(INDEX('Job Database'!$AE$11:$AE$3035, MATCH($I2543, 'Job Database'!$X$11:$X$3035, 0)), ""))</f>
        <v/>
      </c>
      <c r="C2543" s="69" t="str">
        <f>IF($I2543="", "", IF(COUNTIF('Job Database'!$X$11:$X$3035, $I2543)=0, $AC$5, $AC$4))</f>
        <v/>
      </c>
      <c r="D2543" s="40"/>
      <c r="E2543" s="85" t="str">
        <f>IF($I2543="", "", IF(IFERROR(INDEX('Job Database'!$M$11:$M$3035, MATCH($I2543, 'Job Database'!$X$11:$X$3035, 0)), "")="", "", IFERROR(INDEX('Job Database'!$M$11:$M$3035, MATCH($I2543, 'Job Database'!$X$11:$X$3035, 0)), "")))</f>
        <v/>
      </c>
      <c r="F2543" s="40"/>
      <c r="G2543" s="88" t="str">
        <f t="shared" si="1629"/>
        <v/>
      </c>
      <c r="H2543" s="40"/>
      <c r="I2543" s="24"/>
      <c r="J2543" s="34"/>
      <c r="K2543" s="106"/>
      <c r="L2543" s="79"/>
      <c r="M2543" s="34"/>
      <c r="N2543" s="79"/>
      <c r="O2543" s="31"/>
      <c r="P2543" s="53"/>
      <c r="Q2543" s="40"/>
      <c r="S2543" s="41" t="str">
        <f t="shared" si="1617"/>
        <v/>
      </c>
      <c r="T2543" s="41" t="str">
        <f t="shared" si="1618"/>
        <v/>
      </c>
      <c r="U2543" s="41" t="str">
        <f t="shared" si="1630"/>
        <v/>
      </c>
      <c r="W2543" s="74" t="str">
        <f>IF('Job Database'!$X2543="", "", 'Job Database'!$X2543)</f>
        <v/>
      </c>
      <c r="Y2543" s="41" t="str">
        <f>IF($W2543="", "", IF(COUNTIF($I$11:$I$3035, $W2543)&gt;0, "", MAX($Y$10:$Y2542)+1))</f>
        <v/>
      </c>
      <c r="Z2543" s="41">
        <v>2533</v>
      </c>
      <c r="AA2543" s="58" t="str">
        <f t="shared" si="1631"/>
        <v/>
      </c>
      <c r="AC2543" s="41" t="str">
        <f t="shared" si="1619"/>
        <v/>
      </c>
      <c r="AE2543" s="41" t="str">
        <f t="shared" si="1632"/>
        <v/>
      </c>
      <c r="AJ2543" s="154" t="str">
        <f t="shared" si="1633"/>
        <v/>
      </c>
      <c r="AL2543" s="120" t="str">
        <f t="shared" si="1634"/>
        <v/>
      </c>
      <c r="AM2543" s="104" t="str">
        <f t="shared" si="1635"/>
        <v/>
      </c>
      <c r="AN2543" s="104" t="str">
        <f t="shared" si="1636"/>
        <v/>
      </c>
      <c r="AO2543" s="104" t="str">
        <f t="shared" si="1620"/>
        <v/>
      </c>
      <c r="AP2543" s="104" t="str">
        <f t="shared" si="1621"/>
        <v/>
      </c>
      <c r="AQ2543" s="121" t="str">
        <f t="shared" si="1637"/>
        <v/>
      </c>
      <c r="AS2543" s="88" t="str">
        <f t="shared" si="1622"/>
        <v/>
      </c>
      <c r="AT2543" s="68" t="str">
        <f t="shared" si="1638"/>
        <v/>
      </c>
      <c r="AU2543" s="68" t="str">
        <f t="shared" si="1639"/>
        <v/>
      </c>
      <c r="AV2543" s="68" t="str">
        <f t="shared" si="1640"/>
        <v/>
      </c>
      <c r="AW2543" s="88" t="str">
        <f t="shared" si="1623"/>
        <v/>
      </c>
      <c r="AZ2543" s="88" t="str">
        <f t="shared" si="1624"/>
        <v/>
      </c>
      <c r="BA2543" s="68" t="str">
        <f t="shared" si="1625"/>
        <v/>
      </c>
      <c r="BB2543" s="68" t="str">
        <f t="shared" si="1626"/>
        <v/>
      </c>
      <c r="BC2543" s="68" t="str">
        <f t="shared" si="1627"/>
        <v/>
      </c>
      <c r="BD2543" s="69" t="str">
        <f t="shared" si="1628"/>
        <v/>
      </c>
      <c r="BE2543" s="69" t="str">
        <f t="shared" si="1641"/>
        <v/>
      </c>
      <c r="BT2543" s="138" t="str">
        <f t="shared" ca="1" si="1642"/>
        <v/>
      </c>
      <c r="BU2543" s="139" t="str">
        <f t="shared" ca="1" si="1643"/>
        <v/>
      </c>
      <c r="BW2543" s="138" t="str">
        <f t="shared" si="1644"/>
        <v/>
      </c>
      <c r="BX2543" s="104" t="str">
        <f t="shared" si="1645"/>
        <v/>
      </c>
      <c r="BY2543" s="139" t="str">
        <f t="shared" si="1646"/>
        <v/>
      </c>
      <c r="CA2543" s="138" t="str">
        <f t="shared" si="1647"/>
        <v/>
      </c>
      <c r="CB2543" s="104" t="str">
        <f t="shared" si="1648"/>
        <v/>
      </c>
      <c r="CC2543" s="139" t="str">
        <f t="shared" si="1649"/>
        <v/>
      </c>
      <c r="CE2543" s="162" t="str">
        <f t="shared" si="1650"/>
        <v/>
      </c>
      <c r="CF2543" s="163" t="str">
        <f t="shared" si="1651"/>
        <v/>
      </c>
      <c r="CG2543" s="164" t="str">
        <f t="shared" si="1652"/>
        <v/>
      </c>
      <c r="CI2543" s="162" t="str">
        <f t="shared" si="1653"/>
        <v/>
      </c>
      <c r="CJ2543" s="163" t="str">
        <f t="shared" si="1656"/>
        <v/>
      </c>
      <c r="CK2543" s="164" t="str">
        <f t="shared" si="1657"/>
        <v/>
      </c>
      <c r="CM2543" s="169" t="str">
        <f t="shared" si="1654"/>
        <v/>
      </c>
      <c r="CN2543" s="139" t="str">
        <f t="shared" si="1655"/>
        <v/>
      </c>
      <c r="CP2543" s="41" t="str">
        <f>IF($CM2543="", "", COUNTIF($CM$11:$CM$3035, "&lt;"&amp;$CM2543)+1+COUNTIF($CM$11:$CM2543, $CM2543)-1)</f>
        <v/>
      </c>
    </row>
    <row r="2544" spans="1:94" x14ac:dyDescent="0.25">
      <c r="A2544" s="40"/>
      <c r="B2544" s="82" t="str">
        <f>IF($I2544="", "", IFERROR(INDEX('Job Database'!$AE$11:$AE$3035, MATCH($I2544, 'Job Database'!$X$11:$X$3035, 0)), ""))</f>
        <v/>
      </c>
      <c r="C2544" s="69" t="str">
        <f>IF($I2544="", "", IF(COUNTIF('Job Database'!$X$11:$X$3035, $I2544)=0, $AC$5, $AC$4))</f>
        <v/>
      </c>
      <c r="D2544" s="40"/>
      <c r="E2544" s="85" t="str">
        <f>IF($I2544="", "", IF(IFERROR(INDEX('Job Database'!$M$11:$M$3035, MATCH($I2544, 'Job Database'!$X$11:$X$3035, 0)), "")="", "", IFERROR(INDEX('Job Database'!$M$11:$M$3035, MATCH($I2544, 'Job Database'!$X$11:$X$3035, 0)), "")))</f>
        <v/>
      </c>
      <c r="F2544" s="40"/>
      <c r="G2544" s="88" t="str">
        <f t="shared" si="1629"/>
        <v/>
      </c>
      <c r="H2544" s="40"/>
      <c r="I2544" s="24"/>
      <c r="J2544" s="34"/>
      <c r="K2544" s="106"/>
      <c r="L2544" s="79"/>
      <c r="M2544" s="34"/>
      <c r="N2544" s="79"/>
      <c r="O2544" s="31"/>
      <c r="P2544" s="53"/>
      <c r="Q2544" s="40"/>
      <c r="S2544" s="41" t="str">
        <f t="shared" si="1617"/>
        <v/>
      </c>
      <c r="T2544" s="41" t="str">
        <f t="shared" si="1618"/>
        <v/>
      </c>
      <c r="U2544" s="41" t="str">
        <f t="shared" si="1630"/>
        <v/>
      </c>
      <c r="W2544" s="74" t="str">
        <f>IF('Job Database'!$X2544="", "", 'Job Database'!$X2544)</f>
        <v/>
      </c>
      <c r="Y2544" s="41" t="str">
        <f>IF($W2544="", "", IF(COUNTIF($I$11:$I$3035, $W2544)&gt;0, "", MAX($Y$10:$Y2543)+1))</f>
        <v/>
      </c>
      <c r="Z2544" s="41">
        <v>2534</v>
      </c>
      <c r="AA2544" s="58" t="str">
        <f t="shared" si="1631"/>
        <v/>
      </c>
      <c r="AC2544" s="41" t="str">
        <f t="shared" si="1619"/>
        <v/>
      </c>
      <c r="AE2544" s="41" t="str">
        <f t="shared" si="1632"/>
        <v/>
      </c>
      <c r="AJ2544" s="154" t="str">
        <f t="shared" si="1633"/>
        <v/>
      </c>
      <c r="AL2544" s="120" t="str">
        <f t="shared" si="1634"/>
        <v/>
      </c>
      <c r="AM2544" s="104" t="str">
        <f t="shared" si="1635"/>
        <v/>
      </c>
      <c r="AN2544" s="104" t="str">
        <f t="shared" si="1636"/>
        <v/>
      </c>
      <c r="AO2544" s="104" t="str">
        <f t="shared" si="1620"/>
        <v/>
      </c>
      <c r="AP2544" s="104" t="str">
        <f t="shared" si="1621"/>
        <v/>
      </c>
      <c r="AQ2544" s="121" t="str">
        <f t="shared" si="1637"/>
        <v/>
      </c>
      <c r="AS2544" s="88" t="str">
        <f t="shared" si="1622"/>
        <v/>
      </c>
      <c r="AT2544" s="68" t="str">
        <f t="shared" si="1638"/>
        <v/>
      </c>
      <c r="AU2544" s="68" t="str">
        <f t="shared" si="1639"/>
        <v/>
      </c>
      <c r="AV2544" s="68" t="str">
        <f t="shared" si="1640"/>
        <v/>
      </c>
      <c r="AW2544" s="88" t="str">
        <f t="shared" si="1623"/>
        <v/>
      </c>
      <c r="AZ2544" s="88" t="str">
        <f t="shared" si="1624"/>
        <v/>
      </c>
      <c r="BA2544" s="68" t="str">
        <f t="shared" si="1625"/>
        <v/>
      </c>
      <c r="BB2544" s="68" t="str">
        <f t="shared" si="1626"/>
        <v/>
      </c>
      <c r="BC2544" s="68" t="str">
        <f t="shared" si="1627"/>
        <v/>
      </c>
      <c r="BD2544" s="69" t="str">
        <f t="shared" si="1628"/>
        <v/>
      </c>
      <c r="BE2544" s="69" t="str">
        <f t="shared" si="1641"/>
        <v/>
      </c>
      <c r="BT2544" s="138" t="str">
        <f t="shared" ca="1" si="1642"/>
        <v/>
      </c>
      <c r="BU2544" s="139" t="str">
        <f t="shared" ca="1" si="1643"/>
        <v/>
      </c>
      <c r="BW2544" s="138" t="str">
        <f t="shared" si="1644"/>
        <v/>
      </c>
      <c r="BX2544" s="104" t="str">
        <f t="shared" si="1645"/>
        <v/>
      </c>
      <c r="BY2544" s="139" t="str">
        <f t="shared" si="1646"/>
        <v/>
      </c>
      <c r="CA2544" s="138" t="str">
        <f t="shared" si="1647"/>
        <v/>
      </c>
      <c r="CB2544" s="104" t="str">
        <f t="shared" si="1648"/>
        <v/>
      </c>
      <c r="CC2544" s="139" t="str">
        <f t="shared" si="1649"/>
        <v/>
      </c>
      <c r="CE2544" s="162" t="str">
        <f t="shared" si="1650"/>
        <v/>
      </c>
      <c r="CF2544" s="163" t="str">
        <f t="shared" si="1651"/>
        <v/>
      </c>
      <c r="CG2544" s="164" t="str">
        <f t="shared" si="1652"/>
        <v/>
      </c>
      <c r="CI2544" s="162" t="str">
        <f t="shared" si="1653"/>
        <v/>
      </c>
      <c r="CJ2544" s="163" t="str">
        <f t="shared" si="1656"/>
        <v/>
      </c>
      <c r="CK2544" s="164" t="str">
        <f t="shared" si="1657"/>
        <v/>
      </c>
      <c r="CM2544" s="169" t="str">
        <f t="shared" si="1654"/>
        <v/>
      </c>
      <c r="CN2544" s="139" t="str">
        <f t="shared" si="1655"/>
        <v/>
      </c>
      <c r="CP2544" s="41" t="str">
        <f>IF($CM2544="", "", COUNTIF($CM$11:$CM$3035, "&lt;"&amp;$CM2544)+1+COUNTIF($CM$11:$CM2544, $CM2544)-1)</f>
        <v/>
      </c>
    </row>
    <row r="2545" spans="1:94" x14ac:dyDescent="0.25">
      <c r="A2545" s="40"/>
      <c r="B2545" s="82" t="str">
        <f>IF($I2545="", "", IFERROR(INDEX('Job Database'!$AE$11:$AE$3035, MATCH($I2545, 'Job Database'!$X$11:$X$3035, 0)), ""))</f>
        <v/>
      </c>
      <c r="C2545" s="69" t="str">
        <f>IF($I2545="", "", IF(COUNTIF('Job Database'!$X$11:$X$3035, $I2545)=0, $AC$5, $AC$4))</f>
        <v/>
      </c>
      <c r="D2545" s="40"/>
      <c r="E2545" s="85" t="str">
        <f>IF($I2545="", "", IF(IFERROR(INDEX('Job Database'!$M$11:$M$3035, MATCH($I2545, 'Job Database'!$X$11:$X$3035, 0)), "")="", "", IFERROR(INDEX('Job Database'!$M$11:$M$3035, MATCH($I2545, 'Job Database'!$X$11:$X$3035, 0)), "")))</f>
        <v/>
      </c>
      <c r="F2545" s="40"/>
      <c r="G2545" s="88" t="str">
        <f t="shared" si="1629"/>
        <v/>
      </c>
      <c r="H2545" s="40"/>
      <c r="I2545" s="24"/>
      <c r="J2545" s="34"/>
      <c r="K2545" s="106"/>
      <c r="L2545" s="79"/>
      <c r="M2545" s="34"/>
      <c r="N2545" s="79"/>
      <c r="O2545" s="31"/>
      <c r="P2545" s="53"/>
      <c r="Q2545" s="40"/>
      <c r="S2545" s="41" t="str">
        <f t="shared" si="1617"/>
        <v/>
      </c>
      <c r="T2545" s="41" t="str">
        <f t="shared" si="1618"/>
        <v/>
      </c>
      <c r="U2545" s="41" t="str">
        <f t="shared" si="1630"/>
        <v/>
      </c>
      <c r="W2545" s="74" t="str">
        <f>IF('Job Database'!$X2545="", "", 'Job Database'!$X2545)</f>
        <v/>
      </c>
      <c r="Y2545" s="41" t="str">
        <f>IF($W2545="", "", IF(COUNTIF($I$11:$I$3035, $W2545)&gt;0, "", MAX($Y$10:$Y2544)+1))</f>
        <v/>
      </c>
      <c r="Z2545" s="41">
        <v>2535</v>
      </c>
      <c r="AA2545" s="58" t="str">
        <f t="shared" si="1631"/>
        <v/>
      </c>
      <c r="AC2545" s="41" t="str">
        <f t="shared" si="1619"/>
        <v/>
      </c>
      <c r="AE2545" s="41" t="str">
        <f t="shared" si="1632"/>
        <v/>
      </c>
      <c r="AJ2545" s="154" t="str">
        <f t="shared" si="1633"/>
        <v/>
      </c>
      <c r="AL2545" s="120" t="str">
        <f t="shared" si="1634"/>
        <v/>
      </c>
      <c r="AM2545" s="104" t="str">
        <f t="shared" si="1635"/>
        <v/>
      </c>
      <c r="AN2545" s="104" t="str">
        <f t="shared" si="1636"/>
        <v/>
      </c>
      <c r="AO2545" s="104" t="str">
        <f t="shared" si="1620"/>
        <v/>
      </c>
      <c r="AP2545" s="104" t="str">
        <f t="shared" si="1621"/>
        <v/>
      </c>
      <c r="AQ2545" s="121" t="str">
        <f t="shared" si="1637"/>
        <v/>
      </c>
      <c r="AS2545" s="88" t="str">
        <f t="shared" si="1622"/>
        <v/>
      </c>
      <c r="AT2545" s="68" t="str">
        <f t="shared" si="1638"/>
        <v/>
      </c>
      <c r="AU2545" s="68" t="str">
        <f t="shared" si="1639"/>
        <v/>
      </c>
      <c r="AV2545" s="68" t="str">
        <f t="shared" si="1640"/>
        <v/>
      </c>
      <c r="AW2545" s="88" t="str">
        <f t="shared" si="1623"/>
        <v/>
      </c>
      <c r="AZ2545" s="88" t="str">
        <f t="shared" si="1624"/>
        <v/>
      </c>
      <c r="BA2545" s="68" t="str">
        <f t="shared" si="1625"/>
        <v/>
      </c>
      <c r="BB2545" s="68" t="str">
        <f t="shared" si="1626"/>
        <v/>
      </c>
      <c r="BC2545" s="68" t="str">
        <f t="shared" si="1627"/>
        <v/>
      </c>
      <c r="BD2545" s="69" t="str">
        <f t="shared" si="1628"/>
        <v/>
      </c>
      <c r="BE2545" s="69" t="str">
        <f t="shared" si="1641"/>
        <v/>
      </c>
      <c r="BT2545" s="138" t="str">
        <f t="shared" ca="1" si="1642"/>
        <v/>
      </c>
      <c r="BU2545" s="139" t="str">
        <f t="shared" ca="1" si="1643"/>
        <v/>
      </c>
      <c r="BW2545" s="138" t="str">
        <f t="shared" si="1644"/>
        <v/>
      </c>
      <c r="BX2545" s="104" t="str">
        <f t="shared" si="1645"/>
        <v/>
      </c>
      <c r="BY2545" s="139" t="str">
        <f t="shared" si="1646"/>
        <v/>
      </c>
      <c r="CA2545" s="138" t="str">
        <f t="shared" si="1647"/>
        <v/>
      </c>
      <c r="CB2545" s="104" t="str">
        <f t="shared" si="1648"/>
        <v/>
      </c>
      <c r="CC2545" s="139" t="str">
        <f t="shared" si="1649"/>
        <v/>
      </c>
      <c r="CE2545" s="162" t="str">
        <f t="shared" si="1650"/>
        <v/>
      </c>
      <c r="CF2545" s="163" t="str">
        <f t="shared" si="1651"/>
        <v/>
      </c>
      <c r="CG2545" s="164" t="str">
        <f t="shared" si="1652"/>
        <v/>
      </c>
      <c r="CI2545" s="162" t="str">
        <f t="shared" si="1653"/>
        <v/>
      </c>
      <c r="CJ2545" s="163" t="str">
        <f t="shared" si="1656"/>
        <v/>
      </c>
      <c r="CK2545" s="164" t="str">
        <f t="shared" si="1657"/>
        <v/>
      </c>
      <c r="CM2545" s="169" t="str">
        <f t="shared" si="1654"/>
        <v/>
      </c>
      <c r="CN2545" s="139" t="str">
        <f t="shared" si="1655"/>
        <v/>
      </c>
      <c r="CP2545" s="41" t="str">
        <f>IF($CM2545="", "", COUNTIF($CM$11:$CM$3035, "&lt;"&amp;$CM2545)+1+COUNTIF($CM$11:$CM2545, $CM2545)-1)</f>
        <v/>
      </c>
    </row>
    <row r="2546" spans="1:94" x14ac:dyDescent="0.25">
      <c r="A2546" s="40"/>
      <c r="B2546" s="82" t="str">
        <f>IF($I2546="", "", IFERROR(INDEX('Job Database'!$AE$11:$AE$3035, MATCH($I2546, 'Job Database'!$X$11:$X$3035, 0)), ""))</f>
        <v/>
      </c>
      <c r="C2546" s="69" t="str">
        <f>IF($I2546="", "", IF(COUNTIF('Job Database'!$X$11:$X$3035, $I2546)=0, $AC$5, $AC$4))</f>
        <v/>
      </c>
      <c r="D2546" s="40"/>
      <c r="E2546" s="85" t="str">
        <f>IF($I2546="", "", IF(IFERROR(INDEX('Job Database'!$M$11:$M$3035, MATCH($I2546, 'Job Database'!$X$11:$X$3035, 0)), "")="", "", IFERROR(INDEX('Job Database'!$M$11:$M$3035, MATCH($I2546, 'Job Database'!$X$11:$X$3035, 0)), "")))</f>
        <v/>
      </c>
      <c r="F2546" s="40"/>
      <c r="G2546" s="88" t="str">
        <f t="shared" si="1629"/>
        <v/>
      </c>
      <c r="H2546" s="40"/>
      <c r="I2546" s="24"/>
      <c r="J2546" s="34"/>
      <c r="K2546" s="106"/>
      <c r="L2546" s="79"/>
      <c r="M2546" s="34"/>
      <c r="N2546" s="79"/>
      <c r="O2546" s="31"/>
      <c r="P2546" s="53"/>
      <c r="Q2546" s="40"/>
      <c r="S2546" s="41" t="str">
        <f t="shared" si="1617"/>
        <v/>
      </c>
      <c r="T2546" s="41" t="str">
        <f t="shared" si="1618"/>
        <v/>
      </c>
      <c r="U2546" s="41" t="str">
        <f t="shared" si="1630"/>
        <v/>
      </c>
      <c r="W2546" s="74" t="str">
        <f>IF('Job Database'!$X2546="", "", 'Job Database'!$X2546)</f>
        <v/>
      </c>
      <c r="Y2546" s="41" t="str">
        <f>IF($W2546="", "", IF(COUNTIF($I$11:$I$3035, $W2546)&gt;0, "", MAX($Y$10:$Y2545)+1))</f>
        <v/>
      </c>
      <c r="Z2546" s="41">
        <v>2536</v>
      </c>
      <c r="AA2546" s="58" t="str">
        <f t="shared" si="1631"/>
        <v/>
      </c>
      <c r="AC2546" s="41" t="str">
        <f t="shared" si="1619"/>
        <v/>
      </c>
      <c r="AE2546" s="41" t="str">
        <f t="shared" si="1632"/>
        <v/>
      </c>
      <c r="AJ2546" s="154" t="str">
        <f t="shared" si="1633"/>
        <v/>
      </c>
      <c r="AL2546" s="120" t="str">
        <f t="shared" si="1634"/>
        <v/>
      </c>
      <c r="AM2546" s="104" t="str">
        <f t="shared" si="1635"/>
        <v/>
      </c>
      <c r="AN2546" s="104" t="str">
        <f t="shared" si="1636"/>
        <v/>
      </c>
      <c r="AO2546" s="104" t="str">
        <f t="shared" si="1620"/>
        <v/>
      </c>
      <c r="AP2546" s="104" t="str">
        <f t="shared" si="1621"/>
        <v/>
      </c>
      <c r="AQ2546" s="121" t="str">
        <f t="shared" si="1637"/>
        <v/>
      </c>
      <c r="AS2546" s="88" t="str">
        <f t="shared" si="1622"/>
        <v/>
      </c>
      <c r="AT2546" s="68" t="str">
        <f t="shared" si="1638"/>
        <v/>
      </c>
      <c r="AU2546" s="68" t="str">
        <f t="shared" si="1639"/>
        <v/>
      </c>
      <c r="AV2546" s="68" t="str">
        <f t="shared" si="1640"/>
        <v/>
      </c>
      <c r="AW2546" s="88" t="str">
        <f t="shared" si="1623"/>
        <v/>
      </c>
      <c r="AZ2546" s="88" t="str">
        <f t="shared" si="1624"/>
        <v/>
      </c>
      <c r="BA2546" s="68" t="str">
        <f t="shared" si="1625"/>
        <v/>
      </c>
      <c r="BB2546" s="68" t="str">
        <f t="shared" si="1626"/>
        <v/>
      </c>
      <c r="BC2546" s="68" t="str">
        <f t="shared" si="1627"/>
        <v/>
      </c>
      <c r="BD2546" s="69" t="str">
        <f t="shared" si="1628"/>
        <v/>
      </c>
      <c r="BE2546" s="69" t="str">
        <f t="shared" si="1641"/>
        <v/>
      </c>
      <c r="BT2546" s="138" t="str">
        <f t="shared" ca="1" si="1642"/>
        <v/>
      </c>
      <c r="BU2546" s="139" t="str">
        <f t="shared" ca="1" si="1643"/>
        <v/>
      </c>
      <c r="BW2546" s="138" t="str">
        <f t="shared" si="1644"/>
        <v/>
      </c>
      <c r="BX2546" s="104" t="str">
        <f t="shared" si="1645"/>
        <v/>
      </c>
      <c r="BY2546" s="139" t="str">
        <f t="shared" si="1646"/>
        <v/>
      </c>
      <c r="CA2546" s="138" t="str">
        <f t="shared" si="1647"/>
        <v/>
      </c>
      <c r="CB2546" s="104" t="str">
        <f t="shared" si="1648"/>
        <v/>
      </c>
      <c r="CC2546" s="139" t="str">
        <f t="shared" si="1649"/>
        <v/>
      </c>
      <c r="CE2546" s="162" t="str">
        <f t="shared" si="1650"/>
        <v/>
      </c>
      <c r="CF2546" s="163" t="str">
        <f t="shared" si="1651"/>
        <v/>
      </c>
      <c r="CG2546" s="164" t="str">
        <f t="shared" si="1652"/>
        <v/>
      </c>
      <c r="CI2546" s="162" t="str">
        <f t="shared" si="1653"/>
        <v/>
      </c>
      <c r="CJ2546" s="163" t="str">
        <f t="shared" si="1656"/>
        <v/>
      </c>
      <c r="CK2546" s="164" t="str">
        <f t="shared" si="1657"/>
        <v/>
      </c>
      <c r="CM2546" s="169" t="str">
        <f t="shared" si="1654"/>
        <v/>
      </c>
      <c r="CN2546" s="139" t="str">
        <f t="shared" si="1655"/>
        <v/>
      </c>
      <c r="CP2546" s="41" t="str">
        <f>IF($CM2546="", "", COUNTIF($CM$11:$CM$3035, "&lt;"&amp;$CM2546)+1+COUNTIF($CM$11:$CM2546, $CM2546)-1)</f>
        <v/>
      </c>
    </row>
    <row r="2547" spans="1:94" x14ac:dyDescent="0.25">
      <c r="A2547" s="40"/>
      <c r="B2547" s="82" t="str">
        <f>IF($I2547="", "", IFERROR(INDEX('Job Database'!$AE$11:$AE$3035, MATCH($I2547, 'Job Database'!$X$11:$X$3035, 0)), ""))</f>
        <v/>
      </c>
      <c r="C2547" s="69" t="str">
        <f>IF($I2547="", "", IF(COUNTIF('Job Database'!$X$11:$X$3035, $I2547)=0, $AC$5, $AC$4))</f>
        <v/>
      </c>
      <c r="D2547" s="40"/>
      <c r="E2547" s="85" t="str">
        <f>IF($I2547="", "", IF(IFERROR(INDEX('Job Database'!$M$11:$M$3035, MATCH($I2547, 'Job Database'!$X$11:$X$3035, 0)), "")="", "", IFERROR(INDEX('Job Database'!$M$11:$M$3035, MATCH($I2547, 'Job Database'!$X$11:$X$3035, 0)), "")))</f>
        <v/>
      </c>
      <c r="F2547" s="40"/>
      <c r="G2547" s="88" t="str">
        <f t="shared" si="1629"/>
        <v/>
      </c>
      <c r="H2547" s="40"/>
      <c r="I2547" s="24"/>
      <c r="J2547" s="34"/>
      <c r="K2547" s="106"/>
      <c r="L2547" s="79"/>
      <c r="M2547" s="34"/>
      <c r="N2547" s="79"/>
      <c r="O2547" s="31"/>
      <c r="P2547" s="53"/>
      <c r="Q2547" s="40"/>
      <c r="S2547" s="41" t="str">
        <f t="shared" si="1617"/>
        <v/>
      </c>
      <c r="T2547" s="41" t="str">
        <f t="shared" si="1618"/>
        <v/>
      </c>
      <c r="U2547" s="41" t="str">
        <f t="shared" si="1630"/>
        <v/>
      </c>
      <c r="W2547" s="74" t="str">
        <f>IF('Job Database'!$X2547="", "", 'Job Database'!$X2547)</f>
        <v/>
      </c>
      <c r="Y2547" s="41" t="str">
        <f>IF($W2547="", "", IF(COUNTIF($I$11:$I$3035, $W2547)&gt;0, "", MAX($Y$10:$Y2546)+1))</f>
        <v/>
      </c>
      <c r="Z2547" s="41">
        <v>2537</v>
      </c>
      <c r="AA2547" s="58" t="str">
        <f t="shared" si="1631"/>
        <v/>
      </c>
      <c r="AC2547" s="41" t="str">
        <f t="shared" si="1619"/>
        <v/>
      </c>
      <c r="AE2547" s="41" t="str">
        <f t="shared" si="1632"/>
        <v/>
      </c>
      <c r="AJ2547" s="154" t="str">
        <f t="shared" si="1633"/>
        <v/>
      </c>
      <c r="AL2547" s="120" t="str">
        <f t="shared" si="1634"/>
        <v/>
      </c>
      <c r="AM2547" s="104" t="str">
        <f t="shared" si="1635"/>
        <v/>
      </c>
      <c r="AN2547" s="104" t="str">
        <f t="shared" si="1636"/>
        <v/>
      </c>
      <c r="AO2547" s="104" t="str">
        <f t="shared" si="1620"/>
        <v/>
      </c>
      <c r="AP2547" s="104" t="str">
        <f t="shared" si="1621"/>
        <v/>
      </c>
      <c r="AQ2547" s="121" t="str">
        <f t="shared" si="1637"/>
        <v/>
      </c>
      <c r="AS2547" s="88" t="str">
        <f t="shared" si="1622"/>
        <v/>
      </c>
      <c r="AT2547" s="68" t="str">
        <f t="shared" si="1638"/>
        <v/>
      </c>
      <c r="AU2547" s="68" t="str">
        <f t="shared" si="1639"/>
        <v/>
      </c>
      <c r="AV2547" s="68" t="str">
        <f t="shared" si="1640"/>
        <v/>
      </c>
      <c r="AW2547" s="88" t="str">
        <f t="shared" si="1623"/>
        <v/>
      </c>
      <c r="AZ2547" s="88" t="str">
        <f t="shared" si="1624"/>
        <v/>
      </c>
      <c r="BA2547" s="68" t="str">
        <f t="shared" si="1625"/>
        <v/>
      </c>
      <c r="BB2547" s="68" t="str">
        <f t="shared" si="1626"/>
        <v/>
      </c>
      <c r="BC2547" s="68" t="str">
        <f t="shared" si="1627"/>
        <v/>
      </c>
      <c r="BD2547" s="69" t="str">
        <f t="shared" si="1628"/>
        <v/>
      </c>
      <c r="BE2547" s="69" t="str">
        <f t="shared" si="1641"/>
        <v/>
      </c>
      <c r="BT2547" s="138" t="str">
        <f t="shared" ca="1" si="1642"/>
        <v/>
      </c>
      <c r="BU2547" s="139" t="str">
        <f t="shared" ca="1" si="1643"/>
        <v/>
      </c>
      <c r="BW2547" s="138" t="str">
        <f t="shared" si="1644"/>
        <v/>
      </c>
      <c r="BX2547" s="104" t="str">
        <f t="shared" si="1645"/>
        <v/>
      </c>
      <c r="BY2547" s="139" t="str">
        <f t="shared" si="1646"/>
        <v/>
      </c>
      <c r="CA2547" s="138" t="str">
        <f t="shared" si="1647"/>
        <v/>
      </c>
      <c r="CB2547" s="104" t="str">
        <f t="shared" si="1648"/>
        <v/>
      </c>
      <c r="CC2547" s="139" t="str">
        <f t="shared" si="1649"/>
        <v/>
      </c>
      <c r="CE2547" s="162" t="str">
        <f t="shared" si="1650"/>
        <v/>
      </c>
      <c r="CF2547" s="163" t="str">
        <f t="shared" si="1651"/>
        <v/>
      </c>
      <c r="CG2547" s="164" t="str">
        <f t="shared" si="1652"/>
        <v/>
      </c>
      <c r="CI2547" s="162" t="str">
        <f t="shared" si="1653"/>
        <v/>
      </c>
      <c r="CJ2547" s="163" t="str">
        <f t="shared" si="1656"/>
        <v/>
      </c>
      <c r="CK2547" s="164" t="str">
        <f t="shared" si="1657"/>
        <v/>
      </c>
      <c r="CM2547" s="169" t="str">
        <f t="shared" si="1654"/>
        <v/>
      </c>
      <c r="CN2547" s="139" t="str">
        <f t="shared" si="1655"/>
        <v/>
      </c>
      <c r="CP2547" s="41" t="str">
        <f>IF($CM2547="", "", COUNTIF($CM$11:$CM$3035, "&lt;"&amp;$CM2547)+1+COUNTIF($CM$11:$CM2547, $CM2547)-1)</f>
        <v/>
      </c>
    </row>
    <row r="2548" spans="1:94" x14ac:dyDescent="0.25">
      <c r="A2548" s="40"/>
      <c r="B2548" s="82" t="str">
        <f>IF($I2548="", "", IFERROR(INDEX('Job Database'!$AE$11:$AE$3035, MATCH($I2548, 'Job Database'!$X$11:$X$3035, 0)), ""))</f>
        <v/>
      </c>
      <c r="C2548" s="69" t="str">
        <f>IF($I2548="", "", IF(COUNTIF('Job Database'!$X$11:$X$3035, $I2548)=0, $AC$5, $AC$4))</f>
        <v/>
      </c>
      <c r="D2548" s="40"/>
      <c r="E2548" s="85" t="str">
        <f>IF($I2548="", "", IF(IFERROR(INDEX('Job Database'!$M$11:$M$3035, MATCH($I2548, 'Job Database'!$X$11:$X$3035, 0)), "")="", "", IFERROR(INDEX('Job Database'!$M$11:$M$3035, MATCH($I2548, 'Job Database'!$X$11:$X$3035, 0)), "")))</f>
        <v/>
      </c>
      <c r="F2548" s="40"/>
      <c r="G2548" s="88" t="str">
        <f t="shared" si="1629"/>
        <v/>
      </c>
      <c r="H2548" s="40"/>
      <c r="I2548" s="24"/>
      <c r="J2548" s="34"/>
      <c r="K2548" s="106"/>
      <c r="L2548" s="79"/>
      <c r="M2548" s="34"/>
      <c r="N2548" s="79"/>
      <c r="O2548" s="31"/>
      <c r="P2548" s="53"/>
      <c r="Q2548" s="40"/>
      <c r="S2548" s="41" t="str">
        <f t="shared" si="1617"/>
        <v/>
      </c>
      <c r="T2548" s="41" t="str">
        <f t="shared" si="1618"/>
        <v/>
      </c>
      <c r="U2548" s="41" t="str">
        <f t="shared" si="1630"/>
        <v/>
      </c>
      <c r="W2548" s="74" t="str">
        <f>IF('Job Database'!$X2548="", "", 'Job Database'!$X2548)</f>
        <v/>
      </c>
      <c r="Y2548" s="41" t="str">
        <f>IF($W2548="", "", IF(COUNTIF($I$11:$I$3035, $W2548)&gt;0, "", MAX($Y$10:$Y2547)+1))</f>
        <v/>
      </c>
      <c r="Z2548" s="41">
        <v>2538</v>
      </c>
      <c r="AA2548" s="58" t="str">
        <f t="shared" si="1631"/>
        <v/>
      </c>
      <c r="AC2548" s="41" t="str">
        <f t="shared" si="1619"/>
        <v/>
      </c>
      <c r="AE2548" s="41" t="str">
        <f t="shared" si="1632"/>
        <v/>
      </c>
      <c r="AJ2548" s="154" t="str">
        <f t="shared" si="1633"/>
        <v/>
      </c>
      <c r="AL2548" s="120" t="str">
        <f t="shared" si="1634"/>
        <v/>
      </c>
      <c r="AM2548" s="104" t="str">
        <f t="shared" si="1635"/>
        <v/>
      </c>
      <c r="AN2548" s="104" t="str">
        <f t="shared" si="1636"/>
        <v/>
      </c>
      <c r="AO2548" s="104" t="str">
        <f t="shared" si="1620"/>
        <v/>
      </c>
      <c r="AP2548" s="104" t="str">
        <f t="shared" si="1621"/>
        <v/>
      </c>
      <c r="AQ2548" s="121" t="str">
        <f t="shared" si="1637"/>
        <v/>
      </c>
      <c r="AS2548" s="88" t="str">
        <f t="shared" si="1622"/>
        <v/>
      </c>
      <c r="AT2548" s="68" t="str">
        <f t="shared" si="1638"/>
        <v/>
      </c>
      <c r="AU2548" s="68" t="str">
        <f t="shared" si="1639"/>
        <v/>
      </c>
      <c r="AV2548" s="68" t="str">
        <f t="shared" si="1640"/>
        <v/>
      </c>
      <c r="AW2548" s="88" t="str">
        <f t="shared" si="1623"/>
        <v/>
      </c>
      <c r="AZ2548" s="88" t="str">
        <f t="shared" si="1624"/>
        <v/>
      </c>
      <c r="BA2548" s="68" t="str">
        <f t="shared" si="1625"/>
        <v/>
      </c>
      <c r="BB2548" s="68" t="str">
        <f t="shared" si="1626"/>
        <v/>
      </c>
      <c r="BC2548" s="68" t="str">
        <f t="shared" si="1627"/>
        <v/>
      </c>
      <c r="BD2548" s="69" t="str">
        <f t="shared" si="1628"/>
        <v/>
      </c>
      <c r="BE2548" s="69" t="str">
        <f t="shared" si="1641"/>
        <v/>
      </c>
      <c r="BT2548" s="138" t="str">
        <f t="shared" ca="1" si="1642"/>
        <v/>
      </c>
      <c r="BU2548" s="139" t="str">
        <f t="shared" ca="1" si="1643"/>
        <v/>
      </c>
      <c r="BW2548" s="138" t="str">
        <f t="shared" si="1644"/>
        <v/>
      </c>
      <c r="BX2548" s="104" t="str">
        <f t="shared" si="1645"/>
        <v/>
      </c>
      <c r="BY2548" s="139" t="str">
        <f t="shared" si="1646"/>
        <v/>
      </c>
      <c r="CA2548" s="138" t="str">
        <f t="shared" si="1647"/>
        <v/>
      </c>
      <c r="CB2548" s="104" t="str">
        <f t="shared" si="1648"/>
        <v/>
      </c>
      <c r="CC2548" s="139" t="str">
        <f t="shared" si="1649"/>
        <v/>
      </c>
      <c r="CE2548" s="162" t="str">
        <f t="shared" si="1650"/>
        <v/>
      </c>
      <c r="CF2548" s="163" t="str">
        <f t="shared" si="1651"/>
        <v/>
      </c>
      <c r="CG2548" s="164" t="str">
        <f t="shared" si="1652"/>
        <v/>
      </c>
      <c r="CI2548" s="162" t="str">
        <f t="shared" si="1653"/>
        <v/>
      </c>
      <c r="CJ2548" s="163" t="str">
        <f t="shared" si="1656"/>
        <v/>
      </c>
      <c r="CK2548" s="164" t="str">
        <f t="shared" si="1657"/>
        <v/>
      </c>
      <c r="CM2548" s="169" t="str">
        <f t="shared" si="1654"/>
        <v/>
      </c>
      <c r="CN2548" s="139" t="str">
        <f t="shared" si="1655"/>
        <v/>
      </c>
      <c r="CP2548" s="41" t="str">
        <f>IF($CM2548="", "", COUNTIF($CM$11:$CM$3035, "&lt;"&amp;$CM2548)+1+COUNTIF($CM$11:$CM2548, $CM2548)-1)</f>
        <v/>
      </c>
    </row>
    <row r="2549" spans="1:94" x14ac:dyDescent="0.25">
      <c r="A2549" s="40"/>
      <c r="B2549" s="82" t="str">
        <f>IF($I2549="", "", IFERROR(INDEX('Job Database'!$AE$11:$AE$3035, MATCH($I2549, 'Job Database'!$X$11:$X$3035, 0)), ""))</f>
        <v/>
      </c>
      <c r="C2549" s="69" t="str">
        <f>IF($I2549="", "", IF(COUNTIF('Job Database'!$X$11:$X$3035, $I2549)=0, $AC$5, $AC$4))</f>
        <v/>
      </c>
      <c r="D2549" s="40"/>
      <c r="E2549" s="85" t="str">
        <f>IF($I2549="", "", IF(IFERROR(INDEX('Job Database'!$M$11:$M$3035, MATCH($I2549, 'Job Database'!$X$11:$X$3035, 0)), "")="", "", IFERROR(INDEX('Job Database'!$M$11:$M$3035, MATCH($I2549, 'Job Database'!$X$11:$X$3035, 0)), "")))</f>
        <v/>
      </c>
      <c r="F2549" s="40"/>
      <c r="G2549" s="88" t="str">
        <f t="shared" si="1629"/>
        <v/>
      </c>
      <c r="H2549" s="40"/>
      <c r="I2549" s="24"/>
      <c r="J2549" s="34"/>
      <c r="K2549" s="106"/>
      <c r="L2549" s="79"/>
      <c r="M2549" s="34"/>
      <c r="N2549" s="79"/>
      <c r="O2549" s="31"/>
      <c r="P2549" s="53"/>
      <c r="Q2549" s="40"/>
      <c r="S2549" s="41" t="str">
        <f t="shared" si="1617"/>
        <v/>
      </c>
      <c r="T2549" s="41" t="str">
        <f t="shared" si="1618"/>
        <v/>
      </c>
      <c r="U2549" s="41" t="str">
        <f t="shared" si="1630"/>
        <v/>
      </c>
      <c r="W2549" s="74" t="str">
        <f>IF('Job Database'!$X2549="", "", 'Job Database'!$X2549)</f>
        <v/>
      </c>
      <c r="Y2549" s="41" t="str">
        <f>IF($W2549="", "", IF(COUNTIF($I$11:$I$3035, $W2549)&gt;0, "", MAX($Y$10:$Y2548)+1))</f>
        <v/>
      </c>
      <c r="Z2549" s="41">
        <v>2539</v>
      </c>
      <c r="AA2549" s="58" t="str">
        <f t="shared" si="1631"/>
        <v/>
      </c>
      <c r="AC2549" s="41" t="str">
        <f t="shared" si="1619"/>
        <v/>
      </c>
      <c r="AE2549" s="41" t="str">
        <f t="shared" si="1632"/>
        <v/>
      </c>
      <c r="AJ2549" s="154" t="str">
        <f t="shared" si="1633"/>
        <v/>
      </c>
      <c r="AL2549" s="120" t="str">
        <f t="shared" si="1634"/>
        <v/>
      </c>
      <c r="AM2549" s="104" t="str">
        <f t="shared" si="1635"/>
        <v/>
      </c>
      <c r="AN2549" s="104" t="str">
        <f t="shared" si="1636"/>
        <v/>
      </c>
      <c r="AO2549" s="104" t="str">
        <f t="shared" si="1620"/>
        <v/>
      </c>
      <c r="AP2549" s="104" t="str">
        <f t="shared" si="1621"/>
        <v/>
      </c>
      <c r="AQ2549" s="121" t="str">
        <f t="shared" si="1637"/>
        <v/>
      </c>
      <c r="AS2549" s="88" t="str">
        <f t="shared" si="1622"/>
        <v/>
      </c>
      <c r="AT2549" s="68" t="str">
        <f t="shared" si="1638"/>
        <v/>
      </c>
      <c r="AU2549" s="68" t="str">
        <f t="shared" si="1639"/>
        <v/>
      </c>
      <c r="AV2549" s="68" t="str">
        <f t="shared" si="1640"/>
        <v/>
      </c>
      <c r="AW2549" s="88" t="str">
        <f t="shared" si="1623"/>
        <v/>
      </c>
      <c r="AZ2549" s="88" t="str">
        <f t="shared" si="1624"/>
        <v/>
      </c>
      <c r="BA2549" s="68" t="str">
        <f t="shared" si="1625"/>
        <v/>
      </c>
      <c r="BB2549" s="68" t="str">
        <f t="shared" si="1626"/>
        <v/>
      </c>
      <c r="BC2549" s="68" t="str">
        <f t="shared" si="1627"/>
        <v/>
      </c>
      <c r="BD2549" s="69" t="str">
        <f t="shared" si="1628"/>
        <v/>
      </c>
      <c r="BE2549" s="69" t="str">
        <f t="shared" si="1641"/>
        <v/>
      </c>
      <c r="BT2549" s="138" t="str">
        <f t="shared" ca="1" si="1642"/>
        <v/>
      </c>
      <c r="BU2549" s="139" t="str">
        <f t="shared" ca="1" si="1643"/>
        <v/>
      </c>
      <c r="BW2549" s="138" t="str">
        <f t="shared" si="1644"/>
        <v/>
      </c>
      <c r="BX2549" s="104" t="str">
        <f t="shared" si="1645"/>
        <v/>
      </c>
      <c r="BY2549" s="139" t="str">
        <f t="shared" si="1646"/>
        <v/>
      </c>
      <c r="CA2549" s="138" t="str">
        <f t="shared" si="1647"/>
        <v/>
      </c>
      <c r="CB2549" s="104" t="str">
        <f t="shared" si="1648"/>
        <v/>
      </c>
      <c r="CC2549" s="139" t="str">
        <f t="shared" si="1649"/>
        <v/>
      </c>
      <c r="CE2549" s="162" t="str">
        <f t="shared" si="1650"/>
        <v/>
      </c>
      <c r="CF2549" s="163" t="str">
        <f t="shared" si="1651"/>
        <v/>
      </c>
      <c r="CG2549" s="164" t="str">
        <f t="shared" si="1652"/>
        <v/>
      </c>
      <c r="CI2549" s="162" t="str">
        <f t="shared" si="1653"/>
        <v/>
      </c>
      <c r="CJ2549" s="163" t="str">
        <f t="shared" si="1656"/>
        <v/>
      </c>
      <c r="CK2549" s="164" t="str">
        <f t="shared" si="1657"/>
        <v/>
      </c>
      <c r="CM2549" s="169" t="str">
        <f t="shared" si="1654"/>
        <v/>
      </c>
      <c r="CN2549" s="139" t="str">
        <f t="shared" si="1655"/>
        <v/>
      </c>
      <c r="CP2549" s="41" t="str">
        <f>IF($CM2549="", "", COUNTIF($CM$11:$CM$3035, "&lt;"&amp;$CM2549)+1+COUNTIF($CM$11:$CM2549, $CM2549)-1)</f>
        <v/>
      </c>
    </row>
    <row r="2550" spans="1:94" x14ac:dyDescent="0.25">
      <c r="A2550" s="40"/>
      <c r="B2550" s="82" t="str">
        <f>IF($I2550="", "", IFERROR(INDEX('Job Database'!$AE$11:$AE$3035, MATCH($I2550, 'Job Database'!$X$11:$X$3035, 0)), ""))</f>
        <v/>
      </c>
      <c r="C2550" s="69" t="str">
        <f>IF($I2550="", "", IF(COUNTIF('Job Database'!$X$11:$X$3035, $I2550)=0, $AC$5, $AC$4))</f>
        <v/>
      </c>
      <c r="D2550" s="40"/>
      <c r="E2550" s="85" t="str">
        <f>IF($I2550="", "", IF(IFERROR(INDEX('Job Database'!$M$11:$M$3035, MATCH($I2550, 'Job Database'!$X$11:$X$3035, 0)), "")="", "", IFERROR(INDEX('Job Database'!$M$11:$M$3035, MATCH($I2550, 'Job Database'!$X$11:$X$3035, 0)), "")))</f>
        <v/>
      </c>
      <c r="F2550" s="40"/>
      <c r="G2550" s="88" t="str">
        <f t="shared" si="1629"/>
        <v/>
      </c>
      <c r="H2550" s="40"/>
      <c r="I2550" s="24"/>
      <c r="J2550" s="34"/>
      <c r="K2550" s="106"/>
      <c r="L2550" s="79"/>
      <c r="M2550" s="34"/>
      <c r="N2550" s="79"/>
      <c r="O2550" s="31"/>
      <c r="P2550" s="53"/>
      <c r="Q2550" s="40"/>
      <c r="S2550" s="41" t="str">
        <f t="shared" si="1617"/>
        <v/>
      </c>
      <c r="T2550" s="41" t="str">
        <f t="shared" si="1618"/>
        <v/>
      </c>
      <c r="U2550" s="41" t="str">
        <f t="shared" si="1630"/>
        <v/>
      </c>
      <c r="W2550" s="74" t="str">
        <f>IF('Job Database'!$X2550="", "", 'Job Database'!$X2550)</f>
        <v/>
      </c>
      <c r="Y2550" s="41" t="str">
        <f>IF($W2550="", "", IF(COUNTIF($I$11:$I$3035, $W2550)&gt;0, "", MAX($Y$10:$Y2549)+1))</f>
        <v/>
      </c>
      <c r="Z2550" s="41">
        <v>2540</v>
      </c>
      <c r="AA2550" s="58" t="str">
        <f t="shared" si="1631"/>
        <v/>
      </c>
      <c r="AC2550" s="41" t="str">
        <f t="shared" si="1619"/>
        <v/>
      </c>
      <c r="AE2550" s="41" t="str">
        <f t="shared" si="1632"/>
        <v/>
      </c>
      <c r="AJ2550" s="154" t="str">
        <f t="shared" si="1633"/>
        <v/>
      </c>
      <c r="AL2550" s="120" t="str">
        <f t="shared" si="1634"/>
        <v/>
      </c>
      <c r="AM2550" s="104" t="str">
        <f t="shared" si="1635"/>
        <v/>
      </c>
      <c r="AN2550" s="104" t="str">
        <f t="shared" si="1636"/>
        <v/>
      </c>
      <c r="AO2550" s="104" t="str">
        <f t="shared" si="1620"/>
        <v/>
      </c>
      <c r="AP2550" s="104" t="str">
        <f t="shared" si="1621"/>
        <v/>
      </c>
      <c r="AQ2550" s="121" t="str">
        <f t="shared" si="1637"/>
        <v/>
      </c>
      <c r="AS2550" s="88" t="str">
        <f t="shared" si="1622"/>
        <v/>
      </c>
      <c r="AT2550" s="68" t="str">
        <f t="shared" si="1638"/>
        <v/>
      </c>
      <c r="AU2550" s="68" t="str">
        <f t="shared" si="1639"/>
        <v/>
      </c>
      <c r="AV2550" s="68" t="str">
        <f t="shared" si="1640"/>
        <v/>
      </c>
      <c r="AW2550" s="88" t="str">
        <f t="shared" si="1623"/>
        <v/>
      </c>
      <c r="AZ2550" s="88" t="str">
        <f t="shared" si="1624"/>
        <v/>
      </c>
      <c r="BA2550" s="68" t="str">
        <f t="shared" si="1625"/>
        <v/>
      </c>
      <c r="BB2550" s="68" t="str">
        <f t="shared" si="1626"/>
        <v/>
      </c>
      <c r="BC2550" s="68" t="str">
        <f t="shared" si="1627"/>
        <v/>
      </c>
      <c r="BD2550" s="69" t="str">
        <f t="shared" si="1628"/>
        <v/>
      </c>
      <c r="BE2550" s="69" t="str">
        <f t="shared" si="1641"/>
        <v/>
      </c>
      <c r="BT2550" s="138" t="str">
        <f t="shared" ca="1" si="1642"/>
        <v/>
      </c>
      <c r="BU2550" s="139" t="str">
        <f t="shared" ca="1" si="1643"/>
        <v/>
      </c>
      <c r="BW2550" s="138" t="str">
        <f t="shared" si="1644"/>
        <v/>
      </c>
      <c r="BX2550" s="104" t="str">
        <f t="shared" si="1645"/>
        <v/>
      </c>
      <c r="BY2550" s="139" t="str">
        <f t="shared" si="1646"/>
        <v/>
      </c>
      <c r="CA2550" s="138" t="str">
        <f t="shared" si="1647"/>
        <v/>
      </c>
      <c r="CB2550" s="104" t="str">
        <f t="shared" si="1648"/>
        <v/>
      </c>
      <c r="CC2550" s="139" t="str">
        <f t="shared" si="1649"/>
        <v/>
      </c>
      <c r="CE2550" s="162" t="str">
        <f t="shared" si="1650"/>
        <v/>
      </c>
      <c r="CF2550" s="163" t="str">
        <f t="shared" si="1651"/>
        <v/>
      </c>
      <c r="CG2550" s="164" t="str">
        <f t="shared" si="1652"/>
        <v/>
      </c>
      <c r="CI2550" s="162" t="str">
        <f t="shared" si="1653"/>
        <v/>
      </c>
      <c r="CJ2550" s="163" t="str">
        <f t="shared" si="1656"/>
        <v/>
      </c>
      <c r="CK2550" s="164" t="str">
        <f t="shared" si="1657"/>
        <v/>
      </c>
      <c r="CM2550" s="169" t="str">
        <f t="shared" si="1654"/>
        <v/>
      </c>
      <c r="CN2550" s="139" t="str">
        <f t="shared" si="1655"/>
        <v/>
      </c>
      <c r="CP2550" s="41" t="str">
        <f>IF($CM2550="", "", COUNTIF($CM$11:$CM$3035, "&lt;"&amp;$CM2550)+1+COUNTIF($CM$11:$CM2550, $CM2550)-1)</f>
        <v/>
      </c>
    </row>
    <row r="2551" spans="1:94" x14ac:dyDescent="0.25">
      <c r="A2551" s="40"/>
      <c r="B2551" s="82" t="str">
        <f>IF($I2551="", "", IFERROR(INDEX('Job Database'!$AE$11:$AE$3035, MATCH($I2551, 'Job Database'!$X$11:$X$3035, 0)), ""))</f>
        <v/>
      </c>
      <c r="C2551" s="69" t="str">
        <f>IF($I2551="", "", IF(COUNTIF('Job Database'!$X$11:$X$3035, $I2551)=0, $AC$5, $AC$4))</f>
        <v/>
      </c>
      <c r="D2551" s="40"/>
      <c r="E2551" s="85" t="str">
        <f>IF($I2551="", "", IF(IFERROR(INDEX('Job Database'!$M$11:$M$3035, MATCH($I2551, 'Job Database'!$X$11:$X$3035, 0)), "")="", "", IFERROR(INDEX('Job Database'!$M$11:$M$3035, MATCH($I2551, 'Job Database'!$X$11:$X$3035, 0)), "")))</f>
        <v/>
      </c>
      <c r="F2551" s="40"/>
      <c r="G2551" s="88" t="str">
        <f t="shared" si="1629"/>
        <v/>
      </c>
      <c r="H2551" s="40"/>
      <c r="I2551" s="24"/>
      <c r="J2551" s="34"/>
      <c r="K2551" s="106"/>
      <c r="L2551" s="79"/>
      <c r="M2551" s="34"/>
      <c r="N2551" s="79"/>
      <c r="O2551" s="31"/>
      <c r="P2551" s="53"/>
      <c r="Q2551" s="40"/>
      <c r="S2551" s="41" t="str">
        <f t="shared" si="1617"/>
        <v/>
      </c>
      <c r="T2551" s="41" t="str">
        <f t="shared" si="1618"/>
        <v/>
      </c>
      <c r="U2551" s="41" t="str">
        <f t="shared" si="1630"/>
        <v/>
      </c>
      <c r="W2551" s="74" t="str">
        <f>IF('Job Database'!$X2551="", "", 'Job Database'!$X2551)</f>
        <v/>
      </c>
      <c r="Y2551" s="41" t="str">
        <f>IF($W2551="", "", IF(COUNTIF($I$11:$I$3035, $W2551)&gt;0, "", MAX($Y$10:$Y2550)+1))</f>
        <v/>
      </c>
      <c r="Z2551" s="41">
        <v>2541</v>
      </c>
      <c r="AA2551" s="58" t="str">
        <f t="shared" si="1631"/>
        <v/>
      </c>
      <c r="AC2551" s="41" t="str">
        <f t="shared" si="1619"/>
        <v/>
      </c>
      <c r="AE2551" s="41" t="str">
        <f t="shared" si="1632"/>
        <v/>
      </c>
      <c r="AJ2551" s="154" t="str">
        <f t="shared" si="1633"/>
        <v/>
      </c>
      <c r="AL2551" s="120" t="str">
        <f t="shared" si="1634"/>
        <v/>
      </c>
      <c r="AM2551" s="104" t="str">
        <f t="shared" si="1635"/>
        <v/>
      </c>
      <c r="AN2551" s="104" t="str">
        <f t="shared" si="1636"/>
        <v/>
      </c>
      <c r="AO2551" s="104" t="str">
        <f t="shared" si="1620"/>
        <v/>
      </c>
      <c r="AP2551" s="104" t="str">
        <f t="shared" si="1621"/>
        <v/>
      </c>
      <c r="AQ2551" s="121" t="str">
        <f t="shared" si="1637"/>
        <v/>
      </c>
      <c r="AS2551" s="88" t="str">
        <f t="shared" si="1622"/>
        <v/>
      </c>
      <c r="AT2551" s="68" t="str">
        <f t="shared" si="1638"/>
        <v/>
      </c>
      <c r="AU2551" s="68" t="str">
        <f t="shared" si="1639"/>
        <v/>
      </c>
      <c r="AV2551" s="68" t="str">
        <f t="shared" si="1640"/>
        <v/>
      </c>
      <c r="AW2551" s="88" t="str">
        <f t="shared" si="1623"/>
        <v/>
      </c>
      <c r="AZ2551" s="88" t="str">
        <f t="shared" si="1624"/>
        <v/>
      </c>
      <c r="BA2551" s="68" t="str">
        <f t="shared" si="1625"/>
        <v/>
      </c>
      <c r="BB2551" s="68" t="str">
        <f t="shared" si="1626"/>
        <v/>
      </c>
      <c r="BC2551" s="68" t="str">
        <f t="shared" si="1627"/>
        <v/>
      </c>
      <c r="BD2551" s="69" t="str">
        <f t="shared" si="1628"/>
        <v/>
      </c>
      <c r="BE2551" s="69" t="str">
        <f t="shared" si="1641"/>
        <v/>
      </c>
      <c r="BT2551" s="138" t="str">
        <f t="shared" ca="1" si="1642"/>
        <v/>
      </c>
      <c r="BU2551" s="139" t="str">
        <f t="shared" ca="1" si="1643"/>
        <v/>
      </c>
      <c r="BW2551" s="138" t="str">
        <f t="shared" si="1644"/>
        <v/>
      </c>
      <c r="BX2551" s="104" t="str">
        <f t="shared" si="1645"/>
        <v/>
      </c>
      <c r="BY2551" s="139" t="str">
        <f t="shared" si="1646"/>
        <v/>
      </c>
      <c r="CA2551" s="138" t="str">
        <f t="shared" si="1647"/>
        <v/>
      </c>
      <c r="CB2551" s="104" t="str">
        <f t="shared" si="1648"/>
        <v/>
      </c>
      <c r="CC2551" s="139" t="str">
        <f t="shared" si="1649"/>
        <v/>
      </c>
      <c r="CE2551" s="162" t="str">
        <f t="shared" si="1650"/>
        <v/>
      </c>
      <c r="CF2551" s="163" t="str">
        <f t="shared" si="1651"/>
        <v/>
      </c>
      <c r="CG2551" s="164" t="str">
        <f t="shared" si="1652"/>
        <v/>
      </c>
      <c r="CI2551" s="162" t="str">
        <f t="shared" si="1653"/>
        <v/>
      </c>
      <c r="CJ2551" s="163" t="str">
        <f t="shared" si="1656"/>
        <v/>
      </c>
      <c r="CK2551" s="164" t="str">
        <f t="shared" si="1657"/>
        <v/>
      </c>
      <c r="CM2551" s="169" t="str">
        <f t="shared" si="1654"/>
        <v/>
      </c>
      <c r="CN2551" s="139" t="str">
        <f t="shared" si="1655"/>
        <v/>
      </c>
      <c r="CP2551" s="41" t="str">
        <f>IF($CM2551="", "", COUNTIF($CM$11:$CM$3035, "&lt;"&amp;$CM2551)+1+COUNTIF($CM$11:$CM2551, $CM2551)-1)</f>
        <v/>
      </c>
    </row>
    <row r="2552" spans="1:94" x14ac:dyDescent="0.25">
      <c r="A2552" s="40"/>
      <c r="B2552" s="82" t="str">
        <f>IF($I2552="", "", IFERROR(INDEX('Job Database'!$AE$11:$AE$3035, MATCH($I2552, 'Job Database'!$X$11:$X$3035, 0)), ""))</f>
        <v/>
      </c>
      <c r="C2552" s="69" t="str">
        <f>IF($I2552="", "", IF(COUNTIF('Job Database'!$X$11:$X$3035, $I2552)=0, $AC$5, $AC$4))</f>
        <v/>
      </c>
      <c r="D2552" s="40"/>
      <c r="E2552" s="85" t="str">
        <f>IF($I2552="", "", IF(IFERROR(INDEX('Job Database'!$M$11:$M$3035, MATCH($I2552, 'Job Database'!$X$11:$X$3035, 0)), "")="", "", IFERROR(INDEX('Job Database'!$M$11:$M$3035, MATCH($I2552, 'Job Database'!$X$11:$X$3035, 0)), "")))</f>
        <v/>
      </c>
      <c r="F2552" s="40"/>
      <c r="G2552" s="88" t="str">
        <f t="shared" si="1629"/>
        <v/>
      </c>
      <c r="H2552" s="40"/>
      <c r="I2552" s="24"/>
      <c r="J2552" s="34"/>
      <c r="K2552" s="106"/>
      <c r="L2552" s="79"/>
      <c r="M2552" s="34"/>
      <c r="N2552" s="79"/>
      <c r="O2552" s="31"/>
      <c r="P2552" s="53"/>
      <c r="Q2552" s="40"/>
      <c r="S2552" s="41" t="str">
        <f t="shared" si="1617"/>
        <v/>
      </c>
      <c r="T2552" s="41" t="str">
        <f t="shared" si="1618"/>
        <v/>
      </c>
      <c r="U2552" s="41" t="str">
        <f t="shared" si="1630"/>
        <v/>
      </c>
      <c r="W2552" s="74" t="str">
        <f>IF('Job Database'!$X2552="", "", 'Job Database'!$X2552)</f>
        <v/>
      </c>
      <c r="Y2552" s="41" t="str">
        <f>IF($W2552="", "", IF(COUNTIF($I$11:$I$3035, $W2552)&gt;0, "", MAX($Y$10:$Y2551)+1))</f>
        <v/>
      </c>
      <c r="Z2552" s="41">
        <v>2542</v>
      </c>
      <c r="AA2552" s="58" t="str">
        <f t="shared" si="1631"/>
        <v/>
      </c>
      <c r="AC2552" s="41" t="str">
        <f t="shared" si="1619"/>
        <v/>
      </c>
      <c r="AE2552" s="41" t="str">
        <f t="shared" si="1632"/>
        <v/>
      </c>
      <c r="AJ2552" s="154" t="str">
        <f t="shared" si="1633"/>
        <v/>
      </c>
      <c r="AL2552" s="120" t="str">
        <f t="shared" si="1634"/>
        <v/>
      </c>
      <c r="AM2552" s="104" t="str">
        <f t="shared" si="1635"/>
        <v/>
      </c>
      <c r="AN2552" s="104" t="str">
        <f t="shared" si="1636"/>
        <v/>
      </c>
      <c r="AO2552" s="104" t="str">
        <f t="shared" si="1620"/>
        <v/>
      </c>
      <c r="AP2552" s="104" t="str">
        <f t="shared" si="1621"/>
        <v/>
      </c>
      <c r="AQ2552" s="121" t="str">
        <f t="shared" si="1637"/>
        <v/>
      </c>
      <c r="AS2552" s="88" t="str">
        <f t="shared" si="1622"/>
        <v/>
      </c>
      <c r="AT2552" s="68" t="str">
        <f t="shared" si="1638"/>
        <v/>
      </c>
      <c r="AU2552" s="68" t="str">
        <f t="shared" si="1639"/>
        <v/>
      </c>
      <c r="AV2552" s="68" t="str">
        <f t="shared" si="1640"/>
        <v/>
      </c>
      <c r="AW2552" s="88" t="str">
        <f t="shared" si="1623"/>
        <v/>
      </c>
      <c r="AZ2552" s="88" t="str">
        <f t="shared" si="1624"/>
        <v/>
      </c>
      <c r="BA2552" s="68" t="str">
        <f t="shared" si="1625"/>
        <v/>
      </c>
      <c r="BB2552" s="68" t="str">
        <f t="shared" si="1626"/>
        <v/>
      </c>
      <c r="BC2552" s="68" t="str">
        <f t="shared" si="1627"/>
        <v/>
      </c>
      <c r="BD2552" s="69" t="str">
        <f t="shared" si="1628"/>
        <v/>
      </c>
      <c r="BE2552" s="69" t="str">
        <f t="shared" si="1641"/>
        <v/>
      </c>
      <c r="BT2552" s="138" t="str">
        <f t="shared" ca="1" si="1642"/>
        <v/>
      </c>
      <c r="BU2552" s="139" t="str">
        <f t="shared" ca="1" si="1643"/>
        <v/>
      </c>
      <c r="BW2552" s="138" t="str">
        <f t="shared" si="1644"/>
        <v/>
      </c>
      <c r="BX2552" s="104" t="str">
        <f t="shared" si="1645"/>
        <v/>
      </c>
      <c r="BY2552" s="139" t="str">
        <f t="shared" si="1646"/>
        <v/>
      </c>
      <c r="CA2552" s="138" t="str">
        <f t="shared" si="1647"/>
        <v/>
      </c>
      <c r="CB2552" s="104" t="str">
        <f t="shared" si="1648"/>
        <v/>
      </c>
      <c r="CC2552" s="139" t="str">
        <f t="shared" si="1649"/>
        <v/>
      </c>
      <c r="CE2552" s="162" t="str">
        <f t="shared" si="1650"/>
        <v/>
      </c>
      <c r="CF2552" s="163" t="str">
        <f t="shared" si="1651"/>
        <v/>
      </c>
      <c r="CG2552" s="164" t="str">
        <f t="shared" si="1652"/>
        <v/>
      </c>
      <c r="CI2552" s="162" t="str">
        <f t="shared" si="1653"/>
        <v/>
      </c>
      <c r="CJ2552" s="163" t="str">
        <f t="shared" si="1656"/>
        <v/>
      </c>
      <c r="CK2552" s="164" t="str">
        <f t="shared" si="1657"/>
        <v/>
      </c>
      <c r="CM2552" s="169" t="str">
        <f t="shared" si="1654"/>
        <v/>
      </c>
      <c r="CN2552" s="139" t="str">
        <f t="shared" si="1655"/>
        <v/>
      </c>
      <c r="CP2552" s="41" t="str">
        <f>IF($CM2552="", "", COUNTIF($CM$11:$CM$3035, "&lt;"&amp;$CM2552)+1+COUNTIF($CM$11:$CM2552, $CM2552)-1)</f>
        <v/>
      </c>
    </row>
    <row r="2553" spans="1:94" x14ac:dyDescent="0.25">
      <c r="A2553" s="40"/>
      <c r="B2553" s="82" t="str">
        <f>IF($I2553="", "", IFERROR(INDEX('Job Database'!$AE$11:$AE$3035, MATCH($I2553, 'Job Database'!$X$11:$X$3035, 0)), ""))</f>
        <v/>
      </c>
      <c r="C2553" s="69" t="str">
        <f>IF($I2553="", "", IF(COUNTIF('Job Database'!$X$11:$X$3035, $I2553)=0, $AC$5, $AC$4))</f>
        <v/>
      </c>
      <c r="D2553" s="40"/>
      <c r="E2553" s="85" t="str">
        <f>IF($I2553="", "", IF(IFERROR(INDEX('Job Database'!$M$11:$M$3035, MATCH($I2553, 'Job Database'!$X$11:$X$3035, 0)), "")="", "", IFERROR(INDEX('Job Database'!$M$11:$M$3035, MATCH($I2553, 'Job Database'!$X$11:$X$3035, 0)), "")))</f>
        <v/>
      </c>
      <c r="F2553" s="40"/>
      <c r="G2553" s="88" t="str">
        <f t="shared" si="1629"/>
        <v/>
      </c>
      <c r="H2553" s="40"/>
      <c r="I2553" s="24"/>
      <c r="J2553" s="34"/>
      <c r="K2553" s="106"/>
      <c r="L2553" s="79"/>
      <c r="M2553" s="34"/>
      <c r="N2553" s="79"/>
      <c r="O2553" s="31"/>
      <c r="P2553" s="53"/>
      <c r="Q2553" s="40"/>
      <c r="S2553" s="41" t="str">
        <f t="shared" si="1617"/>
        <v/>
      </c>
      <c r="T2553" s="41" t="str">
        <f t="shared" si="1618"/>
        <v/>
      </c>
      <c r="U2553" s="41" t="str">
        <f t="shared" si="1630"/>
        <v/>
      </c>
      <c r="W2553" s="74" t="str">
        <f>IF('Job Database'!$X2553="", "", 'Job Database'!$X2553)</f>
        <v/>
      </c>
      <c r="Y2553" s="41" t="str">
        <f>IF($W2553="", "", IF(COUNTIF($I$11:$I$3035, $W2553)&gt;0, "", MAX($Y$10:$Y2552)+1))</f>
        <v/>
      </c>
      <c r="Z2553" s="41">
        <v>2543</v>
      </c>
      <c r="AA2553" s="58" t="str">
        <f t="shared" si="1631"/>
        <v/>
      </c>
      <c r="AC2553" s="41" t="str">
        <f t="shared" si="1619"/>
        <v/>
      </c>
      <c r="AE2553" s="41" t="str">
        <f t="shared" si="1632"/>
        <v/>
      </c>
      <c r="AJ2553" s="154" t="str">
        <f t="shared" si="1633"/>
        <v/>
      </c>
      <c r="AL2553" s="120" t="str">
        <f t="shared" si="1634"/>
        <v/>
      </c>
      <c r="AM2553" s="104" t="str">
        <f t="shared" si="1635"/>
        <v/>
      </c>
      <c r="AN2553" s="104" t="str">
        <f t="shared" si="1636"/>
        <v/>
      </c>
      <c r="AO2553" s="104" t="str">
        <f t="shared" si="1620"/>
        <v/>
      </c>
      <c r="AP2553" s="104" t="str">
        <f t="shared" si="1621"/>
        <v/>
      </c>
      <c r="AQ2553" s="121" t="str">
        <f t="shared" si="1637"/>
        <v/>
      </c>
      <c r="AS2553" s="88" t="str">
        <f t="shared" si="1622"/>
        <v/>
      </c>
      <c r="AT2553" s="68" t="str">
        <f t="shared" si="1638"/>
        <v/>
      </c>
      <c r="AU2553" s="68" t="str">
        <f t="shared" si="1639"/>
        <v/>
      </c>
      <c r="AV2553" s="68" t="str">
        <f t="shared" si="1640"/>
        <v/>
      </c>
      <c r="AW2553" s="88" t="str">
        <f t="shared" si="1623"/>
        <v/>
      </c>
      <c r="AZ2553" s="88" t="str">
        <f t="shared" si="1624"/>
        <v/>
      </c>
      <c r="BA2553" s="68" t="str">
        <f t="shared" si="1625"/>
        <v/>
      </c>
      <c r="BB2553" s="68" t="str">
        <f t="shared" si="1626"/>
        <v/>
      </c>
      <c r="BC2553" s="68" t="str">
        <f t="shared" si="1627"/>
        <v/>
      </c>
      <c r="BD2553" s="69" t="str">
        <f t="shared" si="1628"/>
        <v/>
      </c>
      <c r="BE2553" s="69" t="str">
        <f t="shared" si="1641"/>
        <v/>
      </c>
      <c r="BT2553" s="138" t="str">
        <f t="shared" ca="1" si="1642"/>
        <v/>
      </c>
      <c r="BU2553" s="139" t="str">
        <f t="shared" ca="1" si="1643"/>
        <v/>
      </c>
      <c r="BW2553" s="138" t="str">
        <f t="shared" si="1644"/>
        <v/>
      </c>
      <c r="BX2553" s="104" t="str">
        <f t="shared" si="1645"/>
        <v/>
      </c>
      <c r="BY2553" s="139" t="str">
        <f t="shared" si="1646"/>
        <v/>
      </c>
      <c r="CA2553" s="138" t="str">
        <f t="shared" si="1647"/>
        <v/>
      </c>
      <c r="CB2553" s="104" t="str">
        <f t="shared" si="1648"/>
        <v/>
      </c>
      <c r="CC2553" s="139" t="str">
        <f t="shared" si="1649"/>
        <v/>
      </c>
      <c r="CE2553" s="162" t="str">
        <f t="shared" si="1650"/>
        <v/>
      </c>
      <c r="CF2553" s="163" t="str">
        <f t="shared" si="1651"/>
        <v/>
      </c>
      <c r="CG2553" s="164" t="str">
        <f t="shared" si="1652"/>
        <v/>
      </c>
      <c r="CI2553" s="162" t="str">
        <f t="shared" si="1653"/>
        <v/>
      </c>
      <c r="CJ2553" s="163" t="str">
        <f t="shared" si="1656"/>
        <v/>
      </c>
      <c r="CK2553" s="164" t="str">
        <f t="shared" si="1657"/>
        <v/>
      </c>
      <c r="CM2553" s="169" t="str">
        <f t="shared" si="1654"/>
        <v/>
      </c>
      <c r="CN2553" s="139" t="str">
        <f t="shared" si="1655"/>
        <v/>
      </c>
      <c r="CP2553" s="41" t="str">
        <f>IF($CM2553="", "", COUNTIF($CM$11:$CM$3035, "&lt;"&amp;$CM2553)+1+COUNTIF($CM$11:$CM2553, $CM2553)-1)</f>
        <v/>
      </c>
    </row>
    <row r="2554" spans="1:94" x14ac:dyDescent="0.25">
      <c r="A2554" s="40"/>
      <c r="B2554" s="82" t="str">
        <f>IF($I2554="", "", IFERROR(INDEX('Job Database'!$AE$11:$AE$3035, MATCH($I2554, 'Job Database'!$X$11:$X$3035, 0)), ""))</f>
        <v/>
      </c>
      <c r="C2554" s="69" t="str">
        <f>IF($I2554="", "", IF(COUNTIF('Job Database'!$X$11:$X$3035, $I2554)=0, $AC$5, $AC$4))</f>
        <v/>
      </c>
      <c r="D2554" s="40"/>
      <c r="E2554" s="85" t="str">
        <f>IF($I2554="", "", IF(IFERROR(INDEX('Job Database'!$M$11:$M$3035, MATCH($I2554, 'Job Database'!$X$11:$X$3035, 0)), "")="", "", IFERROR(INDEX('Job Database'!$M$11:$M$3035, MATCH($I2554, 'Job Database'!$X$11:$X$3035, 0)), "")))</f>
        <v/>
      </c>
      <c r="F2554" s="40"/>
      <c r="G2554" s="88" t="str">
        <f t="shared" si="1629"/>
        <v/>
      </c>
      <c r="H2554" s="40"/>
      <c r="I2554" s="24"/>
      <c r="J2554" s="34"/>
      <c r="K2554" s="106"/>
      <c r="L2554" s="79"/>
      <c r="M2554" s="34"/>
      <c r="N2554" s="79"/>
      <c r="O2554" s="31"/>
      <c r="P2554" s="53"/>
      <c r="Q2554" s="40"/>
      <c r="S2554" s="41" t="str">
        <f t="shared" si="1617"/>
        <v/>
      </c>
      <c r="T2554" s="41" t="str">
        <f t="shared" si="1618"/>
        <v/>
      </c>
      <c r="U2554" s="41" t="str">
        <f t="shared" si="1630"/>
        <v/>
      </c>
      <c r="W2554" s="74" t="str">
        <f>IF('Job Database'!$X2554="", "", 'Job Database'!$X2554)</f>
        <v/>
      </c>
      <c r="Y2554" s="41" t="str">
        <f>IF($W2554="", "", IF(COUNTIF($I$11:$I$3035, $W2554)&gt;0, "", MAX($Y$10:$Y2553)+1))</f>
        <v/>
      </c>
      <c r="Z2554" s="41">
        <v>2544</v>
      </c>
      <c r="AA2554" s="58" t="str">
        <f t="shared" si="1631"/>
        <v/>
      </c>
      <c r="AC2554" s="41" t="str">
        <f t="shared" si="1619"/>
        <v/>
      </c>
      <c r="AE2554" s="41" t="str">
        <f t="shared" si="1632"/>
        <v/>
      </c>
      <c r="AJ2554" s="154" t="str">
        <f t="shared" si="1633"/>
        <v/>
      </c>
      <c r="AL2554" s="120" t="str">
        <f t="shared" si="1634"/>
        <v/>
      </c>
      <c r="AM2554" s="104" t="str">
        <f t="shared" si="1635"/>
        <v/>
      </c>
      <c r="AN2554" s="104" t="str">
        <f t="shared" si="1636"/>
        <v/>
      </c>
      <c r="AO2554" s="104" t="str">
        <f t="shared" si="1620"/>
        <v/>
      </c>
      <c r="AP2554" s="104" t="str">
        <f t="shared" si="1621"/>
        <v/>
      </c>
      <c r="AQ2554" s="121" t="str">
        <f t="shared" si="1637"/>
        <v/>
      </c>
      <c r="AS2554" s="88" t="str">
        <f t="shared" si="1622"/>
        <v/>
      </c>
      <c r="AT2554" s="68" t="str">
        <f t="shared" si="1638"/>
        <v/>
      </c>
      <c r="AU2554" s="68" t="str">
        <f t="shared" si="1639"/>
        <v/>
      </c>
      <c r="AV2554" s="68" t="str">
        <f t="shared" si="1640"/>
        <v/>
      </c>
      <c r="AW2554" s="88" t="str">
        <f t="shared" si="1623"/>
        <v/>
      </c>
      <c r="AZ2554" s="88" t="str">
        <f t="shared" si="1624"/>
        <v/>
      </c>
      <c r="BA2554" s="68" t="str">
        <f t="shared" si="1625"/>
        <v/>
      </c>
      <c r="BB2554" s="68" t="str">
        <f t="shared" si="1626"/>
        <v/>
      </c>
      <c r="BC2554" s="68" t="str">
        <f t="shared" si="1627"/>
        <v/>
      </c>
      <c r="BD2554" s="69" t="str">
        <f t="shared" si="1628"/>
        <v/>
      </c>
      <c r="BE2554" s="69" t="str">
        <f t="shared" si="1641"/>
        <v/>
      </c>
      <c r="BT2554" s="138" t="str">
        <f t="shared" ca="1" si="1642"/>
        <v/>
      </c>
      <c r="BU2554" s="139" t="str">
        <f t="shared" ca="1" si="1643"/>
        <v/>
      </c>
      <c r="BW2554" s="138" t="str">
        <f t="shared" si="1644"/>
        <v/>
      </c>
      <c r="BX2554" s="104" t="str">
        <f t="shared" si="1645"/>
        <v/>
      </c>
      <c r="BY2554" s="139" t="str">
        <f t="shared" si="1646"/>
        <v/>
      </c>
      <c r="CA2554" s="138" t="str">
        <f t="shared" si="1647"/>
        <v/>
      </c>
      <c r="CB2554" s="104" t="str">
        <f t="shared" si="1648"/>
        <v/>
      </c>
      <c r="CC2554" s="139" t="str">
        <f t="shared" si="1649"/>
        <v/>
      </c>
      <c r="CE2554" s="162" t="str">
        <f t="shared" si="1650"/>
        <v/>
      </c>
      <c r="CF2554" s="163" t="str">
        <f t="shared" si="1651"/>
        <v/>
      </c>
      <c r="CG2554" s="164" t="str">
        <f t="shared" si="1652"/>
        <v/>
      </c>
      <c r="CI2554" s="162" t="str">
        <f t="shared" si="1653"/>
        <v/>
      </c>
      <c r="CJ2554" s="163" t="str">
        <f t="shared" si="1656"/>
        <v/>
      </c>
      <c r="CK2554" s="164" t="str">
        <f t="shared" si="1657"/>
        <v/>
      </c>
      <c r="CM2554" s="169" t="str">
        <f t="shared" si="1654"/>
        <v/>
      </c>
      <c r="CN2554" s="139" t="str">
        <f t="shared" si="1655"/>
        <v/>
      </c>
      <c r="CP2554" s="41" t="str">
        <f>IF($CM2554="", "", COUNTIF($CM$11:$CM$3035, "&lt;"&amp;$CM2554)+1+COUNTIF($CM$11:$CM2554, $CM2554)-1)</f>
        <v/>
      </c>
    </row>
    <row r="2555" spans="1:94" x14ac:dyDescent="0.25">
      <c r="A2555" s="40"/>
      <c r="B2555" s="82" t="str">
        <f>IF($I2555="", "", IFERROR(INDEX('Job Database'!$AE$11:$AE$3035, MATCH($I2555, 'Job Database'!$X$11:$X$3035, 0)), ""))</f>
        <v/>
      </c>
      <c r="C2555" s="69" t="str">
        <f>IF($I2555="", "", IF(COUNTIF('Job Database'!$X$11:$X$3035, $I2555)=0, $AC$5, $AC$4))</f>
        <v/>
      </c>
      <c r="D2555" s="40"/>
      <c r="E2555" s="85" t="str">
        <f>IF($I2555="", "", IF(IFERROR(INDEX('Job Database'!$M$11:$M$3035, MATCH($I2555, 'Job Database'!$X$11:$X$3035, 0)), "")="", "", IFERROR(INDEX('Job Database'!$M$11:$M$3035, MATCH($I2555, 'Job Database'!$X$11:$X$3035, 0)), "")))</f>
        <v/>
      </c>
      <c r="F2555" s="40"/>
      <c r="G2555" s="88" t="str">
        <f t="shared" si="1629"/>
        <v/>
      </c>
      <c r="H2555" s="40"/>
      <c r="I2555" s="24"/>
      <c r="J2555" s="34"/>
      <c r="K2555" s="106"/>
      <c r="L2555" s="79"/>
      <c r="M2555" s="34"/>
      <c r="N2555" s="79"/>
      <c r="O2555" s="31"/>
      <c r="P2555" s="53"/>
      <c r="Q2555" s="40"/>
      <c r="S2555" s="41" t="str">
        <f t="shared" si="1617"/>
        <v/>
      </c>
      <c r="T2555" s="41" t="str">
        <f t="shared" si="1618"/>
        <v/>
      </c>
      <c r="U2555" s="41" t="str">
        <f t="shared" si="1630"/>
        <v/>
      </c>
      <c r="W2555" s="74" t="str">
        <f>IF('Job Database'!$X2555="", "", 'Job Database'!$X2555)</f>
        <v/>
      </c>
      <c r="Y2555" s="41" t="str">
        <f>IF($W2555="", "", IF(COUNTIF($I$11:$I$3035, $W2555)&gt;0, "", MAX($Y$10:$Y2554)+1))</f>
        <v/>
      </c>
      <c r="Z2555" s="41">
        <v>2545</v>
      </c>
      <c r="AA2555" s="58" t="str">
        <f t="shared" si="1631"/>
        <v/>
      </c>
      <c r="AC2555" s="41" t="str">
        <f t="shared" si="1619"/>
        <v/>
      </c>
      <c r="AE2555" s="41" t="str">
        <f t="shared" si="1632"/>
        <v/>
      </c>
      <c r="AJ2555" s="154" t="str">
        <f t="shared" si="1633"/>
        <v/>
      </c>
      <c r="AL2555" s="120" t="str">
        <f t="shared" si="1634"/>
        <v/>
      </c>
      <c r="AM2555" s="104" t="str">
        <f t="shared" si="1635"/>
        <v/>
      </c>
      <c r="AN2555" s="104" t="str">
        <f t="shared" si="1636"/>
        <v/>
      </c>
      <c r="AO2555" s="104" t="str">
        <f t="shared" si="1620"/>
        <v/>
      </c>
      <c r="AP2555" s="104" t="str">
        <f t="shared" si="1621"/>
        <v/>
      </c>
      <c r="AQ2555" s="121" t="str">
        <f t="shared" si="1637"/>
        <v/>
      </c>
      <c r="AS2555" s="88" t="str">
        <f t="shared" si="1622"/>
        <v/>
      </c>
      <c r="AT2555" s="68" t="str">
        <f t="shared" si="1638"/>
        <v/>
      </c>
      <c r="AU2555" s="68" t="str">
        <f t="shared" si="1639"/>
        <v/>
      </c>
      <c r="AV2555" s="68" t="str">
        <f t="shared" si="1640"/>
        <v/>
      </c>
      <c r="AW2555" s="88" t="str">
        <f t="shared" si="1623"/>
        <v/>
      </c>
      <c r="AZ2555" s="88" t="str">
        <f t="shared" si="1624"/>
        <v/>
      </c>
      <c r="BA2555" s="68" t="str">
        <f t="shared" si="1625"/>
        <v/>
      </c>
      <c r="BB2555" s="68" t="str">
        <f t="shared" si="1626"/>
        <v/>
      </c>
      <c r="BC2555" s="68" t="str">
        <f t="shared" si="1627"/>
        <v/>
      </c>
      <c r="BD2555" s="69" t="str">
        <f t="shared" si="1628"/>
        <v/>
      </c>
      <c r="BE2555" s="69" t="str">
        <f t="shared" si="1641"/>
        <v/>
      </c>
      <c r="BT2555" s="138" t="str">
        <f t="shared" ca="1" si="1642"/>
        <v/>
      </c>
      <c r="BU2555" s="139" t="str">
        <f t="shared" ca="1" si="1643"/>
        <v/>
      </c>
      <c r="BW2555" s="138" t="str">
        <f t="shared" si="1644"/>
        <v/>
      </c>
      <c r="BX2555" s="104" t="str">
        <f t="shared" si="1645"/>
        <v/>
      </c>
      <c r="BY2555" s="139" t="str">
        <f t="shared" si="1646"/>
        <v/>
      </c>
      <c r="CA2555" s="138" t="str">
        <f t="shared" si="1647"/>
        <v/>
      </c>
      <c r="CB2555" s="104" t="str">
        <f t="shared" si="1648"/>
        <v/>
      </c>
      <c r="CC2555" s="139" t="str">
        <f t="shared" si="1649"/>
        <v/>
      </c>
      <c r="CE2555" s="162" t="str">
        <f t="shared" si="1650"/>
        <v/>
      </c>
      <c r="CF2555" s="163" t="str">
        <f t="shared" si="1651"/>
        <v/>
      </c>
      <c r="CG2555" s="164" t="str">
        <f t="shared" si="1652"/>
        <v/>
      </c>
      <c r="CI2555" s="162" t="str">
        <f t="shared" si="1653"/>
        <v/>
      </c>
      <c r="CJ2555" s="163" t="str">
        <f t="shared" si="1656"/>
        <v/>
      </c>
      <c r="CK2555" s="164" t="str">
        <f t="shared" si="1657"/>
        <v/>
      </c>
      <c r="CM2555" s="169" t="str">
        <f t="shared" si="1654"/>
        <v/>
      </c>
      <c r="CN2555" s="139" t="str">
        <f t="shared" si="1655"/>
        <v/>
      </c>
      <c r="CP2555" s="41" t="str">
        <f>IF($CM2555="", "", COUNTIF($CM$11:$CM$3035, "&lt;"&amp;$CM2555)+1+COUNTIF($CM$11:$CM2555, $CM2555)-1)</f>
        <v/>
      </c>
    </row>
    <row r="2556" spans="1:94" x14ac:dyDescent="0.25">
      <c r="A2556" s="40"/>
      <c r="B2556" s="82" t="str">
        <f>IF($I2556="", "", IFERROR(INDEX('Job Database'!$AE$11:$AE$3035, MATCH($I2556, 'Job Database'!$X$11:$X$3035, 0)), ""))</f>
        <v/>
      </c>
      <c r="C2556" s="69" t="str">
        <f>IF($I2556="", "", IF(COUNTIF('Job Database'!$X$11:$X$3035, $I2556)=0, $AC$5, $AC$4))</f>
        <v/>
      </c>
      <c r="D2556" s="40"/>
      <c r="E2556" s="85" t="str">
        <f>IF($I2556="", "", IF(IFERROR(INDEX('Job Database'!$M$11:$M$3035, MATCH($I2556, 'Job Database'!$X$11:$X$3035, 0)), "")="", "", IFERROR(INDEX('Job Database'!$M$11:$M$3035, MATCH($I2556, 'Job Database'!$X$11:$X$3035, 0)), "")))</f>
        <v/>
      </c>
      <c r="F2556" s="40"/>
      <c r="G2556" s="88" t="str">
        <f t="shared" si="1629"/>
        <v/>
      </c>
      <c r="H2556" s="40"/>
      <c r="I2556" s="24"/>
      <c r="J2556" s="34"/>
      <c r="K2556" s="106"/>
      <c r="L2556" s="79"/>
      <c r="M2556" s="34"/>
      <c r="N2556" s="79"/>
      <c r="O2556" s="31"/>
      <c r="P2556" s="53"/>
      <c r="Q2556" s="40"/>
      <c r="S2556" s="41" t="str">
        <f t="shared" si="1617"/>
        <v/>
      </c>
      <c r="T2556" s="41" t="str">
        <f t="shared" si="1618"/>
        <v/>
      </c>
      <c r="U2556" s="41" t="str">
        <f t="shared" si="1630"/>
        <v/>
      </c>
      <c r="W2556" s="74" t="str">
        <f>IF('Job Database'!$X2556="", "", 'Job Database'!$X2556)</f>
        <v/>
      </c>
      <c r="Y2556" s="41" t="str">
        <f>IF($W2556="", "", IF(COUNTIF($I$11:$I$3035, $W2556)&gt;0, "", MAX($Y$10:$Y2555)+1))</f>
        <v/>
      </c>
      <c r="Z2556" s="41">
        <v>2546</v>
      </c>
      <c r="AA2556" s="58" t="str">
        <f t="shared" si="1631"/>
        <v/>
      </c>
      <c r="AC2556" s="41" t="str">
        <f t="shared" si="1619"/>
        <v/>
      </c>
      <c r="AE2556" s="41" t="str">
        <f t="shared" si="1632"/>
        <v/>
      </c>
      <c r="AJ2556" s="154" t="str">
        <f t="shared" si="1633"/>
        <v/>
      </c>
      <c r="AL2556" s="120" t="str">
        <f t="shared" si="1634"/>
        <v/>
      </c>
      <c r="AM2556" s="104" t="str">
        <f t="shared" si="1635"/>
        <v/>
      </c>
      <c r="AN2556" s="104" t="str">
        <f t="shared" si="1636"/>
        <v/>
      </c>
      <c r="AO2556" s="104" t="str">
        <f t="shared" si="1620"/>
        <v/>
      </c>
      <c r="AP2556" s="104" t="str">
        <f t="shared" si="1621"/>
        <v/>
      </c>
      <c r="AQ2556" s="121" t="str">
        <f t="shared" si="1637"/>
        <v/>
      </c>
      <c r="AS2556" s="88" t="str">
        <f t="shared" si="1622"/>
        <v/>
      </c>
      <c r="AT2556" s="68" t="str">
        <f t="shared" si="1638"/>
        <v/>
      </c>
      <c r="AU2556" s="68" t="str">
        <f t="shared" si="1639"/>
        <v/>
      </c>
      <c r="AV2556" s="68" t="str">
        <f t="shared" si="1640"/>
        <v/>
      </c>
      <c r="AW2556" s="88" t="str">
        <f t="shared" si="1623"/>
        <v/>
      </c>
      <c r="AZ2556" s="88" t="str">
        <f t="shared" si="1624"/>
        <v/>
      </c>
      <c r="BA2556" s="68" t="str">
        <f t="shared" si="1625"/>
        <v/>
      </c>
      <c r="BB2556" s="68" t="str">
        <f t="shared" si="1626"/>
        <v/>
      </c>
      <c r="BC2556" s="68" t="str">
        <f t="shared" si="1627"/>
        <v/>
      </c>
      <c r="BD2556" s="69" t="str">
        <f t="shared" si="1628"/>
        <v/>
      </c>
      <c r="BE2556" s="69" t="str">
        <f t="shared" si="1641"/>
        <v/>
      </c>
      <c r="BT2556" s="138" t="str">
        <f t="shared" ca="1" si="1642"/>
        <v/>
      </c>
      <c r="BU2556" s="139" t="str">
        <f t="shared" ca="1" si="1643"/>
        <v/>
      </c>
      <c r="BW2556" s="138" t="str">
        <f t="shared" si="1644"/>
        <v/>
      </c>
      <c r="BX2556" s="104" t="str">
        <f t="shared" si="1645"/>
        <v/>
      </c>
      <c r="BY2556" s="139" t="str">
        <f t="shared" si="1646"/>
        <v/>
      </c>
      <c r="CA2556" s="138" t="str">
        <f t="shared" si="1647"/>
        <v/>
      </c>
      <c r="CB2556" s="104" t="str">
        <f t="shared" si="1648"/>
        <v/>
      </c>
      <c r="CC2556" s="139" t="str">
        <f t="shared" si="1649"/>
        <v/>
      </c>
      <c r="CE2556" s="162" t="str">
        <f t="shared" si="1650"/>
        <v/>
      </c>
      <c r="CF2556" s="163" t="str">
        <f t="shared" si="1651"/>
        <v/>
      </c>
      <c r="CG2556" s="164" t="str">
        <f t="shared" si="1652"/>
        <v/>
      </c>
      <c r="CI2556" s="162" t="str">
        <f t="shared" si="1653"/>
        <v/>
      </c>
      <c r="CJ2556" s="163" t="str">
        <f t="shared" si="1656"/>
        <v/>
      </c>
      <c r="CK2556" s="164" t="str">
        <f t="shared" si="1657"/>
        <v/>
      </c>
      <c r="CM2556" s="169" t="str">
        <f t="shared" si="1654"/>
        <v/>
      </c>
      <c r="CN2556" s="139" t="str">
        <f t="shared" si="1655"/>
        <v/>
      </c>
      <c r="CP2556" s="41" t="str">
        <f>IF($CM2556="", "", COUNTIF($CM$11:$CM$3035, "&lt;"&amp;$CM2556)+1+COUNTIF($CM$11:$CM2556, $CM2556)-1)</f>
        <v/>
      </c>
    </row>
    <row r="2557" spans="1:94" x14ac:dyDescent="0.25">
      <c r="A2557" s="40"/>
      <c r="B2557" s="82" t="str">
        <f>IF($I2557="", "", IFERROR(INDEX('Job Database'!$AE$11:$AE$3035, MATCH($I2557, 'Job Database'!$X$11:$X$3035, 0)), ""))</f>
        <v/>
      </c>
      <c r="C2557" s="69" t="str">
        <f>IF($I2557="", "", IF(COUNTIF('Job Database'!$X$11:$X$3035, $I2557)=0, $AC$5, $AC$4))</f>
        <v/>
      </c>
      <c r="D2557" s="40"/>
      <c r="E2557" s="85" t="str">
        <f>IF($I2557="", "", IF(IFERROR(INDEX('Job Database'!$M$11:$M$3035, MATCH($I2557, 'Job Database'!$X$11:$X$3035, 0)), "")="", "", IFERROR(INDEX('Job Database'!$M$11:$M$3035, MATCH($I2557, 'Job Database'!$X$11:$X$3035, 0)), "")))</f>
        <v/>
      </c>
      <c r="F2557" s="40"/>
      <c r="G2557" s="88" t="str">
        <f t="shared" si="1629"/>
        <v/>
      </c>
      <c r="H2557" s="40"/>
      <c r="I2557" s="24"/>
      <c r="J2557" s="34"/>
      <c r="K2557" s="106"/>
      <c r="L2557" s="79"/>
      <c r="M2557" s="34"/>
      <c r="N2557" s="79"/>
      <c r="O2557" s="31"/>
      <c r="P2557" s="53"/>
      <c r="Q2557" s="40"/>
      <c r="S2557" s="41" t="str">
        <f t="shared" si="1617"/>
        <v/>
      </c>
      <c r="T2557" s="41" t="str">
        <f t="shared" si="1618"/>
        <v/>
      </c>
      <c r="U2557" s="41" t="str">
        <f t="shared" si="1630"/>
        <v/>
      </c>
      <c r="W2557" s="74" t="str">
        <f>IF('Job Database'!$X2557="", "", 'Job Database'!$X2557)</f>
        <v/>
      </c>
      <c r="Y2557" s="41" t="str">
        <f>IF($W2557="", "", IF(COUNTIF($I$11:$I$3035, $W2557)&gt;0, "", MAX($Y$10:$Y2556)+1))</f>
        <v/>
      </c>
      <c r="Z2557" s="41">
        <v>2547</v>
      </c>
      <c r="AA2557" s="58" t="str">
        <f t="shared" si="1631"/>
        <v/>
      </c>
      <c r="AC2557" s="41" t="str">
        <f t="shared" si="1619"/>
        <v/>
      </c>
      <c r="AE2557" s="41" t="str">
        <f t="shared" si="1632"/>
        <v/>
      </c>
      <c r="AJ2557" s="154" t="str">
        <f t="shared" si="1633"/>
        <v/>
      </c>
      <c r="AL2557" s="120" t="str">
        <f t="shared" si="1634"/>
        <v/>
      </c>
      <c r="AM2557" s="104" t="str">
        <f t="shared" si="1635"/>
        <v/>
      </c>
      <c r="AN2557" s="104" t="str">
        <f t="shared" si="1636"/>
        <v/>
      </c>
      <c r="AO2557" s="104" t="str">
        <f t="shared" si="1620"/>
        <v/>
      </c>
      <c r="AP2557" s="104" t="str">
        <f t="shared" si="1621"/>
        <v/>
      </c>
      <c r="AQ2557" s="121" t="str">
        <f t="shared" si="1637"/>
        <v/>
      </c>
      <c r="AS2557" s="88" t="str">
        <f t="shared" si="1622"/>
        <v/>
      </c>
      <c r="AT2557" s="68" t="str">
        <f t="shared" si="1638"/>
        <v/>
      </c>
      <c r="AU2557" s="68" t="str">
        <f t="shared" si="1639"/>
        <v/>
      </c>
      <c r="AV2557" s="68" t="str">
        <f t="shared" si="1640"/>
        <v/>
      </c>
      <c r="AW2557" s="88" t="str">
        <f t="shared" si="1623"/>
        <v/>
      </c>
      <c r="AZ2557" s="88" t="str">
        <f t="shared" si="1624"/>
        <v/>
      </c>
      <c r="BA2557" s="68" t="str">
        <f t="shared" si="1625"/>
        <v/>
      </c>
      <c r="BB2557" s="68" t="str">
        <f t="shared" si="1626"/>
        <v/>
      </c>
      <c r="BC2557" s="68" t="str">
        <f t="shared" si="1627"/>
        <v/>
      </c>
      <c r="BD2557" s="69" t="str">
        <f t="shared" si="1628"/>
        <v/>
      </c>
      <c r="BE2557" s="69" t="str">
        <f t="shared" si="1641"/>
        <v/>
      </c>
      <c r="BT2557" s="138" t="str">
        <f t="shared" ca="1" si="1642"/>
        <v/>
      </c>
      <c r="BU2557" s="139" t="str">
        <f t="shared" ca="1" si="1643"/>
        <v/>
      </c>
      <c r="BW2557" s="138" t="str">
        <f t="shared" si="1644"/>
        <v/>
      </c>
      <c r="BX2557" s="104" t="str">
        <f t="shared" si="1645"/>
        <v/>
      </c>
      <c r="BY2557" s="139" t="str">
        <f t="shared" si="1646"/>
        <v/>
      </c>
      <c r="CA2557" s="138" t="str">
        <f t="shared" si="1647"/>
        <v/>
      </c>
      <c r="CB2557" s="104" t="str">
        <f t="shared" si="1648"/>
        <v/>
      </c>
      <c r="CC2557" s="139" t="str">
        <f t="shared" si="1649"/>
        <v/>
      </c>
      <c r="CE2557" s="162" t="str">
        <f t="shared" si="1650"/>
        <v/>
      </c>
      <c r="CF2557" s="163" t="str">
        <f t="shared" si="1651"/>
        <v/>
      </c>
      <c r="CG2557" s="164" t="str">
        <f t="shared" si="1652"/>
        <v/>
      </c>
      <c r="CI2557" s="162" t="str">
        <f t="shared" si="1653"/>
        <v/>
      </c>
      <c r="CJ2557" s="163" t="str">
        <f t="shared" si="1656"/>
        <v/>
      </c>
      <c r="CK2557" s="164" t="str">
        <f t="shared" si="1657"/>
        <v/>
      </c>
      <c r="CM2557" s="169" t="str">
        <f t="shared" si="1654"/>
        <v/>
      </c>
      <c r="CN2557" s="139" t="str">
        <f t="shared" si="1655"/>
        <v/>
      </c>
      <c r="CP2557" s="41" t="str">
        <f>IF($CM2557="", "", COUNTIF($CM$11:$CM$3035, "&lt;"&amp;$CM2557)+1+COUNTIF($CM$11:$CM2557, $CM2557)-1)</f>
        <v/>
      </c>
    </row>
    <row r="2558" spans="1:94" x14ac:dyDescent="0.25">
      <c r="A2558" s="40"/>
      <c r="B2558" s="82" t="str">
        <f>IF($I2558="", "", IFERROR(INDEX('Job Database'!$AE$11:$AE$3035, MATCH($I2558, 'Job Database'!$X$11:$X$3035, 0)), ""))</f>
        <v/>
      </c>
      <c r="C2558" s="69" t="str">
        <f>IF($I2558="", "", IF(COUNTIF('Job Database'!$X$11:$X$3035, $I2558)=0, $AC$5, $AC$4))</f>
        <v/>
      </c>
      <c r="D2558" s="40"/>
      <c r="E2558" s="85" t="str">
        <f>IF($I2558="", "", IF(IFERROR(INDEX('Job Database'!$M$11:$M$3035, MATCH($I2558, 'Job Database'!$X$11:$X$3035, 0)), "")="", "", IFERROR(INDEX('Job Database'!$M$11:$M$3035, MATCH($I2558, 'Job Database'!$X$11:$X$3035, 0)), "")))</f>
        <v/>
      </c>
      <c r="F2558" s="40"/>
      <c r="G2558" s="88" t="str">
        <f t="shared" si="1629"/>
        <v/>
      </c>
      <c r="H2558" s="40"/>
      <c r="I2558" s="24"/>
      <c r="J2558" s="34"/>
      <c r="K2558" s="106"/>
      <c r="L2558" s="79"/>
      <c r="M2558" s="34"/>
      <c r="N2558" s="79"/>
      <c r="O2558" s="31"/>
      <c r="P2558" s="53"/>
      <c r="Q2558" s="40"/>
      <c r="S2558" s="41" t="str">
        <f t="shared" si="1617"/>
        <v/>
      </c>
      <c r="T2558" s="41" t="str">
        <f t="shared" si="1618"/>
        <v/>
      </c>
      <c r="U2558" s="41" t="str">
        <f t="shared" si="1630"/>
        <v/>
      </c>
      <c r="W2558" s="74" t="str">
        <f>IF('Job Database'!$X2558="", "", 'Job Database'!$X2558)</f>
        <v/>
      </c>
      <c r="Y2558" s="41" t="str">
        <f>IF($W2558="", "", IF(COUNTIF($I$11:$I$3035, $W2558)&gt;0, "", MAX($Y$10:$Y2557)+1))</f>
        <v/>
      </c>
      <c r="Z2558" s="41">
        <v>2548</v>
      </c>
      <c r="AA2558" s="58" t="str">
        <f t="shared" si="1631"/>
        <v/>
      </c>
      <c r="AC2558" s="41" t="str">
        <f t="shared" si="1619"/>
        <v/>
      </c>
      <c r="AE2558" s="41" t="str">
        <f t="shared" si="1632"/>
        <v/>
      </c>
      <c r="AJ2558" s="154" t="str">
        <f t="shared" si="1633"/>
        <v/>
      </c>
      <c r="AL2558" s="120" t="str">
        <f t="shared" si="1634"/>
        <v/>
      </c>
      <c r="AM2558" s="104" t="str">
        <f t="shared" si="1635"/>
        <v/>
      </c>
      <c r="AN2558" s="104" t="str">
        <f t="shared" si="1636"/>
        <v/>
      </c>
      <c r="AO2558" s="104" t="str">
        <f t="shared" si="1620"/>
        <v/>
      </c>
      <c r="AP2558" s="104" t="str">
        <f t="shared" si="1621"/>
        <v/>
      </c>
      <c r="AQ2558" s="121" t="str">
        <f t="shared" si="1637"/>
        <v/>
      </c>
      <c r="AS2558" s="88" t="str">
        <f t="shared" si="1622"/>
        <v/>
      </c>
      <c r="AT2558" s="68" t="str">
        <f t="shared" si="1638"/>
        <v/>
      </c>
      <c r="AU2558" s="68" t="str">
        <f t="shared" si="1639"/>
        <v/>
      </c>
      <c r="AV2558" s="68" t="str">
        <f t="shared" si="1640"/>
        <v/>
      </c>
      <c r="AW2558" s="88" t="str">
        <f t="shared" si="1623"/>
        <v/>
      </c>
      <c r="AZ2558" s="88" t="str">
        <f t="shared" si="1624"/>
        <v/>
      </c>
      <c r="BA2558" s="68" t="str">
        <f t="shared" si="1625"/>
        <v/>
      </c>
      <c r="BB2558" s="68" t="str">
        <f t="shared" si="1626"/>
        <v/>
      </c>
      <c r="BC2558" s="68" t="str">
        <f t="shared" si="1627"/>
        <v/>
      </c>
      <c r="BD2558" s="69" t="str">
        <f t="shared" si="1628"/>
        <v/>
      </c>
      <c r="BE2558" s="69" t="str">
        <f t="shared" si="1641"/>
        <v/>
      </c>
      <c r="BT2558" s="138" t="str">
        <f t="shared" ca="1" si="1642"/>
        <v/>
      </c>
      <c r="BU2558" s="139" t="str">
        <f t="shared" ca="1" si="1643"/>
        <v/>
      </c>
      <c r="BW2558" s="138" t="str">
        <f t="shared" si="1644"/>
        <v/>
      </c>
      <c r="BX2558" s="104" t="str">
        <f t="shared" si="1645"/>
        <v/>
      </c>
      <c r="BY2558" s="139" t="str">
        <f t="shared" si="1646"/>
        <v/>
      </c>
      <c r="CA2558" s="138" t="str">
        <f t="shared" si="1647"/>
        <v/>
      </c>
      <c r="CB2558" s="104" t="str">
        <f t="shared" si="1648"/>
        <v/>
      </c>
      <c r="CC2558" s="139" t="str">
        <f t="shared" si="1649"/>
        <v/>
      </c>
      <c r="CE2558" s="162" t="str">
        <f t="shared" si="1650"/>
        <v/>
      </c>
      <c r="CF2558" s="163" t="str">
        <f t="shared" si="1651"/>
        <v/>
      </c>
      <c r="CG2558" s="164" t="str">
        <f t="shared" si="1652"/>
        <v/>
      </c>
      <c r="CI2558" s="162" t="str">
        <f t="shared" si="1653"/>
        <v/>
      </c>
      <c r="CJ2558" s="163" t="str">
        <f t="shared" si="1656"/>
        <v/>
      </c>
      <c r="CK2558" s="164" t="str">
        <f t="shared" si="1657"/>
        <v/>
      </c>
      <c r="CM2558" s="169" t="str">
        <f t="shared" si="1654"/>
        <v/>
      </c>
      <c r="CN2558" s="139" t="str">
        <f t="shared" si="1655"/>
        <v/>
      </c>
      <c r="CP2558" s="41" t="str">
        <f>IF($CM2558="", "", COUNTIF($CM$11:$CM$3035, "&lt;"&amp;$CM2558)+1+COUNTIF($CM$11:$CM2558, $CM2558)-1)</f>
        <v/>
      </c>
    </row>
    <row r="2559" spans="1:94" x14ac:dyDescent="0.25">
      <c r="A2559" s="40"/>
      <c r="B2559" s="82" t="str">
        <f>IF($I2559="", "", IFERROR(INDEX('Job Database'!$AE$11:$AE$3035, MATCH($I2559, 'Job Database'!$X$11:$X$3035, 0)), ""))</f>
        <v/>
      </c>
      <c r="C2559" s="69" t="str">
        <f>IF($I2559="", "", IF(COUNTIF('Job Database'!$X$11:$X$3035, $I2559)=0, $AC$5, $AC$4))</f>
        <v/>
      </c>
      <c r="D2559" s="40"/>
      <c r="E2559" s="85" t="str">
        <f>IF($I2559="", "", IF(IFERROR(INDEX('Job Database'!$M$11:$M$3035, MATCH($I2559, 'Job Database'!$X$11:$X$3035, 0)), "")="", "", IFERROR(INDEX('Job Database'!$M$11:$M$3035, MATCH($I2559, 'Job Database'!$X$11:$X$3035, 0)), "")))</f>
        <v/>
      </c>
      <c r="F2559" s="40"/>
      <c r="G2559" s="88" t="str">
        <f t="shared" si="1629"/>
        <v/>
      </c>
      <c r="H2559" s="40"/>
      <c r="I2559" s="24"/>
      <c r="J2559" s="34"/>
      <c r="K2559" s="106"/>
      <c r="L2559" s="79"/>
      <c r="M2559" s="34"/>
      <c r="N2559" s="79"/>
      <c r="O2559" s="31"/>
      <c r="P2559" s="53"/>
      <c r="Q2559" s="40"/>
      <c r="S2559" s="41" t="str">
        <f t="shared" si="1617"/>
        <v/>
      </c>
      <c r="T2559" s="41" t="str">
        <f t="shared" si="1618"/>
        <v/>
      </c>
      <c r="U2559" s="41" t="str">
        <f t="shared" si="1630"/>
        <v/>
      </c>
      <c r="W2559" s="74" t="str">
        <f>IF('Job Database'!$X2559="", "", 'Job Database'!$X2559)</f>
        <v/>
      </c>
      <c r="Y2559" s="41" t="str">
        <f>IF($W2559="", "", IF(COUNTIF($I$11:$I$3035, $W2559)&gt;0, "", MAX($Y$10:$Y2558)+1))</f>
        <v/>
      </c>
      <c r="Z2559" s="41">
        <v>2549</v>
      </c>
      <c r="AA2559" s="58" t="str">
        <f t="shared" si="1631"/>
        <v/>
      </c>
      <c r="AC2559" s="41" t="str">
        <f t="shared" si="1619"/>
        <v/>
      </c>
      <c r="AE2559" s="41" t="str">
        <f t="shared" si="1632"/>
        <v/>
      </c>
      <c r="AJ2559" s="154" t="str">
        <f t="shared" si="1633"/>
        <v/>
      </c>
      <c r="AL2559" s="120" t="str">
        <f t="shared" si="1634"/>
        <v/>
      </c>
      <c r="AM2559" s="104" t="str">
        <f t="shared" si="1635"/>
        <v/>
      </c>
      <c r="AN2559" s="104" t="str">
        <f t="shared" si="1636"/>
        <v/>
      </c>
      <c r="AO2559" s="104" t="str">
        <f t="shared" si="1620"/>
        <v/>
      </c>
      <c r="AP2559" s="104" t="str">
        <f t="shared" si="1621"/>
        <v/>
      </c>
      <c r="AQ2559" s="121" t="str">
        <f t="shared" si="1637"/>
        <v/>
      </c>
      <c r="AS2559" s="88" t="str">
        <f t="shared" si="1622"/>
        <v/>
      </c>
      <c r="AT2559" s="68" t="str">
        <f t="shared" si="1638"/>
        <v/>
      </c>
      <c r="AU2559" s="68" t="str">
        <f t="shared" si="1639"/>
        <v/>
      </c>
      <c r="AV2559" s="68" t="str">
        <f t="shared" si="1640"/>
        <v/>
      </c>
      <c r="AW2559" s="88" t="str">
        <f t="shared" si="1623"/>
        <v/>
      </c>
      <c r="AZ2559" s="88" t="str">
        <f t="shared" si="1624"/>
        <v/>
      </c>
      <c r="BA2559" s="68" t="str">
        <f t="shared" si="1625"/>
        <v/>
      </c>
      <c r="BB2559" s="68" t="str">
        <f t="shared" si="1626"/>
        <v/>
      </c>
      <c r="BC2559" s="68" t="str">
        <f t="shared" si="1627"/>
        <v/>
      </c>
      <c r="BD2559" s="69" t="str">
        <f t="shared" si="1628"/>
        <v/>
      </c>
      <c r="BE2559" s="69" t="str">
        <f t="shared" si="1641"/>
        <v/>
      </c>
      <c r="BT2559" s="138" t="str">
        <f t="shared" ca="1" si="1642"/>
        <v/>
      </c>
      <c r="BU2559" s="139" t="str">
        <f t="shared" ca="1" si="1643"/>
        <v/>
      </c>
      <c r="BW2559" s="138" t="str">
        <f t="shared" si="1644"/>
        <v/>
      </c>
      <c r="BX2559" s="104" t="str">
        <f t="shared" si="1645"/>
        <v/>
      </c>
      <c r="BY2559" s="139" t="str">
        <f t="shared" si="1646"/>
        <v/>
      </c>
      <c r="CA2559" s="138" t="str">
        <f t="shared" si="1647"/>
        <v/>
      </c>
      <c r="CB2559" s="104" t="str">
        <f t="shared" si="1648"/>
        <v/>
      </c>
      <c r="CC2559" s="139" t="str">
        <f t="shared" si="1649"/>
        <v/>
      </c>
      <c r="CE2559" s="162" t="str">
        <f t="shared" si="1650"/>
        <v/>
      </c>
      <c r="CF2559" s="163" t="str">
        <f t="shared" si="1651"/>
        <v/>
      </c>
      <c r="CG2559" s="164" t="str">
        <f t="shared" si="1652"/>
        <v/>
      </c>
      <c r="CI2559" s="162" t="str">
        <f t="shared" si="1653"/>
        <v/>
      </c>
      <c r="CJ2559" s="163" t="str">
        <f t="shared" si="1656"/>
        <v/>
      </c>
      <c r="CK2559" s="164" t="str">
        <f t="shared" si="1657"/>
        <v/>
      </c>
      <c r="CM2559" s="169" t="str">
        <f t="shared" si="1654"/>
        <v/>
      </c>
      <c r="CN2559" s="139" t="str">
        <f t="shared" si="1655"/>
        <v/>
      </c>
      <c r="CP2559" s="41" t="str">
        <f>IF($CM2559="", "", COUNTIF($CM$11:$CM$3035, "&lt;"&amp;$CM2559)+1+COUNTIF($CM$11:$CM2559, $CM2559)-1)</f>
        <v/>
      </c>
    </row>
    <row r="2560" spans="1:94" x14ac:dyDescent="0.25">
      <c r="A2560" s="40"/>
      <c r="B2560" s="82" t="str">
        <f>IF($I2560="", "", IFERROR(INDEX('Job Database'!$AE$11:$AE$3035, MATCH($I2560, 'Job Database'!$X$11:$X$3035, 0)), ""))</f>
        <v/>
      </c>
      <c r="C2560" s="69" t="str">
        <f>IF($I2560="", "", IF(COUNTIF('Job Database'!$X$11:$X$3035, $I2560)=0, $AC$5, $AC$4))</f>
        <v/>
      </c>
      <c r="D2560" s="40"/>
      <c r="E2560" s="85" t="str">
        <f>IF($I2560="", "", IF(IFERROR(INDEX('Job Database'!$M$11:$M$3035, MATCH($I2560, 'Job Database'!$X$11:$X$3035, 0)), "")="", "", IFERROR(INDEX('Job Database'!$M$11:$M$3035, MATCH($I2560, 'Job Database'!$X$11:$X$3035, 0)), "")))</f>
        <v/>
      </c>
      <c r="F2560" s="40"/>
      <c r="G2560" s="88" t="str">
        <f t="shared" si="1629"/>
        <v/>
      </c>
      <c r="H2560" s="40"/>
      <c r="I2560" s="24"/>
      <c r="J2560" s="34"/>
      <c r="K2560" s="106"/>
      <c r="L2560" s="79"/>
      <c r="M2560" s="34"/>
      <c r="N2560" s="79"/>
      <c r="O2560" s="31"/>
      <c r="P2560" s="53"/>
      <c r="Q2560" s="40"/>
      <c r="S2560" s="41" t="str">
        <f t="shared" si="1617"/>
        <v/>
      </c>
      <c r="T2560" s="41" t="str">
        <f t="shared" si="1618"/>
        <v/>
      </c>
      <c r="U2560" s="41" t="str">
        <f t="shared" si="1630"/>
        <v/>
      </c>
      <c r="W2560" s="74" t="str">
        <f>IF('Job Database'!$X2560="", "", 'Job Database'!$X2560)</f>
        <v/>
      </c>
      <c r="Y2560" s="41" t="str">
        <f>IF($W2560="", "", IF(COUNTIF($I$11:$I$3035, $W2560)&gt;0, "", MAX($Y$10:$Y2559)+1))</f>
        <v/>
      </c>
      <c r="Z2560" s="41">
        <v>2550</v>
      </c>
      <c r="AA2560" s="58" t="str">
        <f t="shared" si="1631"/>
        <v/>
      </c>
      <c r="AC2560" s="41" t="str">
        <f t="shared" si="1619"/>
        <v/>
      </c>
      <c r="AE2560" s="41" t="str">
        <f t="shared" si="1632"/>
        <v/>
      </c>
      <c r="AJ2560" s="154" t="str">
        <f t="shared" si="1633"/>
        <v/>
      </c>
      <c r="AL2560" s="120" t="str">
        <f t="shared" si="1634"/>
        <v/>
      </c>
      <c r="AM2560" s="104" t="str">
        <f t="shared" si="1635"/>
        <v/>
      </c>
      <c r="AN2560" s="104" t="str">
        <f t="shared" si="1636"/>
        <v/>
      </c>
      <c r="AO2560" s="104" t="str">
        <f t="shared" si="1620"/>
        <v/>
      </c>
      <c r="AP2560" s="104" t="str">
        <f t="shared" si="1621"/>
        <v/>
      </c>
      <c r="AQ2560" s="121" t="str">
        <f t="shared" si="1637"/>
        <v/>
      </c>
      <c r="AS2560" s="88" t="str">
        <f t="shared" si="1622"/>
        <v/>
      </c>
      <c r="AT2560" s="68" t="str">
        <f t="shared" si="1638"/>
        <v/>
      </c>
      <c r="AU2560" s="68" t="str">
        <f t="shared" si="1639"/>
        <v/>
      </c>
      <c r="AV2560" s="68" t="str">
        <f t="shared" si="1640"/>
        <v/>
      </c>
      <c r="AW2560" s="88" t="str">
        <f t="shared" si="1623"/>
        <v/>
      </c>
      <c r="AZ2560" s="88" t="str">
        <f t="shared" si="1624"/>
        <v/>
      </c>
      <c r="BA2560" s="68" t="str">
        <f t="shared" si="1625"/>
        <v/>
      </c>
      <c r="BB2560" s="68" t="str">
        <f t="shared" si="1626"/>
        <v/>
      </c>
      <c r="BC2560" s="68" t="str">
        <f t="shared" si="1627"/>
        <v/>
      </c>
      <c r="BD2560" s="69" t="str">
        <f t="shared" si="1628"/>
        <v/>
      </c>
      <c r="BE2560" s="69" t="str">
        <f t="shared" si="1641"/>
        <v/>
      </c>
      <c r="BT2560" s="138" t="str">
        <f t="shared" ca="1" si="1642"/>
        <v/>
      </c>
      <c r="BU2560" s="139" t="str">
        <f t="shared" ca="1" si="1643"/>
        <v/>
      </c>
      <c r="BW2560" s="138" t="str">
        <f t="shared" si="1644"/>
        <v/>
      </c>
      <c r="BX2560" s="104" t="str">
        <f t="shared" si="1645"/>
        <v/>
      </c>
      <c r="BY2560" s="139" t="str">
        <f t="shared" si="1646"/>
        <v/>
      </c>
      <c r="CA2560" s="138" t="str">
        <f t="shared" si="1647"/>
        <v/>
      </c>
      <c r="CB2560" s="104" t="str">
        <f t="shared" si="1648"/>
        <v/>
      </c>
      <c r="CC2560" s="139" t="str">
        <f t="shared" si="1649"/>
        <v/>
      </c>
      <c r="CE2560" s="162" t="str">
        <f t="shared" si="1650"/>
        <v/>
      </c>
      <c r="CF2560" s="163" t="str">
        <f t="shared" si="1651"/>
        <v/>
      </c>
      <c r="CG2560" s="164" t="str">
        <f t="shared" si="1652"/>
        <v/>
      </c>
      <c r="CI2560" s="162" t="str">
        <f t="shared" si="1653"/>
        <v/>
      </c>
      <c r="CJ2560" s="163" t="str">
        <f t="shared" si="1656"/>
        <v/>
      </c>
      <c r="CK2560" s="164" t="str">
        <f t="shared" si="1657"/>
        <v/>
      </c>
      <c r="CM2560" s="169" t="str">
        <f t="shared" si="1654"/>
        <v/>
      </c>
      <c r="CN2560" s="139" t="str">
        <f t="shared" si="1655"/>
        <v/>
      </c>
      <c r="CP2560" s="41" t="str">
        <f>IF($CM2560="", "", COUNTIF($CM$11:$CM$3035, "&lt;"&amp;$CM2560)+1+COUNTIF($CM$11:$CM2560, $CM2560)-1)</f>
        <v/>
      </c>
    </row>
    <row r="2561" spans="1:94" x14ac:dyDescent="0.25">
      <c r="A2561" s="40"/>
      <c r="B2561" s="82" t="str">
        <f>IF($I2561="", "", IFERROR(INDEX('Job Database'!$AE$11:$AE$3035, MATCH($I2561, 'Job Database'!$X$11:$X$3035, 0)), ""))</f>
        <v/>
      </c>
      <c r="C2561" s="69" t="str">
        <f>IF($I2561="", "", IF(COUNTIF('Job Database'!$X$11:$X$3035, $I2561)=0, $AC$5, $AC$4))</f>
        <v/>
      </c>
      <c r="D2561" s="40"/>
      <c r="E2561" s="85" t="str">
        <f>IF($I2561="", "", IF(IFERROR(INDEX('Job Database'!$M$11:$M$3035, MATCH($I2561, 'Job Database'!$X$11:$X$3035, 0)), "")="", "", IFERROR(INDEX('Job Database'!$M$11:$M$3035, MATCH($I2561, 'Job Database'!$X$11:$X$3035, 0)), "")))</f>
        <v/>
      </c>
      <c r="F2561" s="40"/>
      <c r="G2561" s="88" t="str">
        <f t="shared" si="1629"/>
        <v/>
      </c>
      <c r="H2561" s="40"/>
      <c r="I2561" s="24"/>
      <c r="J2561" s="34"/>
      <c r="K2561" s="106"/>
      <c r="L2561" s="79"/>
      <c r="M2561" s="34"/>
      <c r="N2561" s="79"/>
      <c r="O2561" s="31"/>
      <c r="P2561" s="53"/>
      <c r="Q2561" s="40"/>
      <c r="S2561" s="41" t="str">
        <f t="shared" si="1617"/>
        <v/>
      </c>
      <c r="T2561" s="41" t="str">
        <f t="shared" si="1618"/>
        <v/>
      </c>
      <c r="U2561" s="41" t="str">
        <f t="shared" si="1630"/>
        <v/>
      </c>
      <c r="W2561" s="74" t="str">
        <f>IF('Job Database'!$X2561="", "", 'Job Database'!$X2561)</f>
        <v/>
      </c>
      <c r="Y2561" s="41" t="str">
        <f>IF($W2561="", "", IF(COUNTIF($I$11:$I$3035, $W2561)&gt;0, "", MAX($Y$10:$Y2560)+1))</f>
        <v/>
      </c>
      <c r="Z2561" s="41">
        <v>2551</v>
      </c>
      <c r="AA2561" s="58" t="str">
        <f t="shared" si="1631"/>
        <v/>
      </c>
      <c r="AC2561" s="41" t="str">
        <f t="shared" si="1619"/>
        <v/>
      </c>
      <c r="AE2561" s="41" t="str">
        <f t="shared" si="1632"/>
        <v/>
      </c>
      <c r="AJ2561" s="154" t="str">
        <f t="shared" si="1633"/>
        <v/>
      </c>
      <c r="AL2561" s="120" t="str">
        <f t="shared" si="1634"/>
        <v/>
      </c>
      <c r="AM2561" s="104" t="str">
        <f t="shared" si="1635"/>
        <v/>
      </c>
      <c r="AN2561" s="104" t="str">
        <f t="shared" si="1636"/>
        <v/>
      </c>
      <c r="AO2561" s="104" t="str">
        <f t="shared" si="1620"/>
        <v/>
      </c>
      <c r="AP2561" s="104" t="str">
        <f t="shared" si="1621"/>
        <v/>
      </c>
      <c r="AQ2561" s="121" t="str">
        <f t="shared" si="1637"/>
        <v/>
      </c>
      <c r="AS2561" s="88" t="str">
        <f t="shared" si="1622"/>
        <v/>
      </c>
      <c r="AT2561" s="68" t="str">
        <f t="shared" si="1638"/>
        <v/>
      </c>
      <c r="AU2561" s="68" t="str">
        <f t="shared" si="1639"/>
        <v/>
      </c>
      <c r="AV2561" s="68" t="str">
        <f t="shared" si="1640"/>
        <v/>
      </c>
      <c r="AW2561" s="88" t="str">
        <f t="shared" si="1623"/>
        <v/>
      </c>
      <c r="AZ2561" s="88" t="str">
        <f t="shared" si="1624"/>
        <v/>
      </c>
      <c r="BA2561" s="68" t="str">
        <f t="shared" si="1625"/>
        <v/>
      </c>
      <c r="BB2561" s="68" t="str">
        <f t="shared" si="1626"/>
        <v/>
      </c>
      <c r="BC2561" s="68" t="str">
        <f t="shared" si="1627"/>
        <v/>
      </c>
      <c r="BD2561" s="69" t="str">
        <f t="shared" si="1628"/>
        <v/>
      </c>
      <c r="BE2561" s="69" t="str">
        <f t="shared" si="1641"/>
        <v/>
      </c>
      <c r="BT2561" s="138" t="str">
        <f t="shared" ca="1" si="1642"/>
        <v/>
      </c>
      <c r="BU2561" s="139" t="str">
        <f t="shared" ca="1" si="1643"/>
        <v/>
      </c>
      <c r="BW2561" s="138" t="str">
        <f t="shared" si="1644"/>
        <v/>
      </c>
      <c r="BX2561" s="104" t="str">
        <f t="shared" si="1645"/>
        <v/>
      </c>
      <c r="BY2561" s="139" t="str">
        <f t="shared" si="1646"/>
        <v/>
      </c>
      <c r="CA2561" s="138" t="str">
        <f t="shared" si="1647"/>
        <v/>
      </c>
      <c r="CB2561" s="104" t="str">
        <f t="shared" si="1648"/>
        <v/>
      </c>
      <c r="CC2561" s="139" t="str">
        <f t="shared" si="1649"/>
        <v/>
      </c>
      <c r="CE2561" s="162" t="str">
        <f t="shared" si="1650"/>
        <v/>
      </c>
      <c r="CF2561" s="163" t="str">
        <f t="shared" si="1651"/>
        <v/>
      </c>
      <c r="CG2561" s="164" t="str">
        <f t="shared" si="1652"/>
        <v/>
      </c>
      <c r="CI2561" s="162" t="str">
        <f t="shared" si="1653"/>
        <v/>
      </c>
      <c r="CJ2561" s="163" t="str">
        <f t="shared" si="1656"/>
        <v/>
      </c>
      <c r="CK2561" s="164" t="str">
        <f t="shared" si="1657"/>
        <v/>
      </c>
      <c r="CM2561" s="169" t="str">
        <f t="shared" si="1654"/>
        <v/>
      </c>
      <c r="CN2561" s="139" t="str">
        <f t="shared" si="1655"/>
        <v/>
      </c>
      <c r="CP2561" s="41" t="str">
        <f>IF($CM2561="", "", COUNTIF($CM$11:$CM$3035, "&lt;"&amp;$CM2561)+1+COUNTIF($CM$11:$CM2561, $CM2561)-1)</f>
        <v/>
      </c>
    </row>
    <row r="2562" spans="1:94" x14ac:dyDescent="0.25">
      <c r="A2562" s="40"/>
      <c r="B2562" s="82" t="str">
        <f>IF($I2562="", "", IFERROR(INDEX('Job Database'!$AE$11:$AE$3035, MATCH($I2562, 'Job Database'!$X$11:$X$3035, 0)), ""))</f>
        <v/>
      </c>
      <c r="C2562" s="69" t="str">
        <f>IF($I2562="", "", IF(COUNTIF('Job Database'!$X$11:$X$3035, $I2562)=0, $AC$5, $AC$4))</f>
        <v/>
      </c>
      <c r="D2562" s="40"/>
      <c r="E2562" s="85" t="str">
        <f>IF($I2562="", "", IF(IFERROR(INDEX('Job Database'!$M$11:$M$3035, MATCH($I2562, 'Job Database'!$X$11:$X$3035, 0)), "")="", "", IFERROR(INDEX('Job Database'!$M$11:$M$3035, MATCH($I2562, 'Job Database'!$X$11:$X$3035, 0)), "")))</f>
        <v/>
      </c>
      <c r="F2562" s="40"/>
      <c r="G2562" s="88" t="str">
        <f t="shared" si="1629"/>
        <v/>
      </c>
      <c r="H2562" s="40"/>
      <c r="I2562" s="24"/>
      <c r="J2562" s="34"/>
      <c r="K2562" s="106"/>
      <c r="L2562" s="79"/>
      <c r="M2562" s="34"/>
      <c r="N2562" s="79"/>
      <c r="O2562" s="31"/>
      <c r="P2562" s="53"/>
      <c r="Q2562" s="40"/>
      <c r="S2562" s="41" t="str">
        <f t="shared" si="1617"/>
        <v/>
      </c>
      <c r="T2562" s="41" t="str">
        <f t="shared" si="1618"/>
        <v/>
      </c>
      <c r="U2562" s="41" t="str">
        <f t="shared" si="1630"/>
        <v/>
      </c>
      <c r="W2562" s="74" t="str">
        <f>IF('Job Database'!$X2562="", "", 'Job Database'!$X2562)</f>
        <v/>
      </c>
      <c r="Y2562" s="41" t="str">
        <f>IF($W2562="", "", IF(COUNTIF($I$11:$I$3035, $W2562)&gt;0, "", MAX($Y$10:$Y2561)+1))</f>
        <v/>
      </c>
      <c r="Z2562" s="41">
        <v>2552</v>
      </c>
      <c r="AA2562" s="58" t="str">
        <f t="shared" si="1631"/>
        <v/>
      </c>
      <c r="AC2562" s="41" t="str">
        <f t="shared" si="1619"/>
        <v/>
      </c>
      <c r="AE2562" s="41" t="str">
        <f t="shared" si="1632"/>
        <v/>
      </c>
      <c r="AJ2562" s="154" t="str">
        <f t="shared" si="1633"/>
        <v/>
      </c>
      <c r="AL2562" s="120" t="str">
        <f t="shared" si="1634"/>
        <v/>
      </c>
      <c r="AM2562" s="104" t="str">
        <f t="shared" si="1635"/>
        <v/>
      </c>
      <c r="AN2562" s="104" t="str">
        <f t="shared" si="1636"/>
        <v/>
      </c>
      <c r="AO2562" s="104" t="str">
        <f t="shared" si="1620"/>
        <v/>
      </c>
      <c r="AP2562" s="104" t="str">
        <f t="shared" si="1621"/>
        <v/>
      </c>
      <c r="AQ2562" s="121" t="str">
        <f t="shared" si="1637"/>
        <v/>
      </c>
      <c r="AS2562" s="88" t="str">
        <f t="shared" si="1622"/>
        <v/>
      </c>
      <c r="AT2562" s="68" t="str">
        <f t="shared" si="1638"/>
        <v/>
      </c>
      <c r="AU2562" s="68" t="str">
        <f t="shared" si="1639"/>
        <v/>
      </c>
      <c r="AV2562" s="68" t="str">
        <f t="shared" si="1640"/>
        <v/>
      </c>
      <c r="AW2562" s="88" t="str">
        <f t="shared" si="1623"/>
        <v/>
      </c>
      <c r="AZ2562" s="88" t="str">
        <f t="shared" si="1624"/>
        <v/>
      </c>
      <c r="BA2562" s="68" t="str">
        <f t="shared" si="1625"/>
        <v/>
      </c>
      <c r="BB2562" s="68" t="str">
        <f t="shared" si="1626"/>
        <v/>
      </c>
      <c r="BC2562" s="68" t="str">
        <f t="shared" si="1627"/>
        <v/>
      </c>
      <c r="BD2562" s="69" t="str">
        <f t="shared" si="1628"/>
        <v/>
      </c>
      <c r="BE2562" s="69" t="str">
        <f t="shared" si="1641"/>
        <v/>
      </c>
      <c r="BT2562" s="138" t="str">
        <f t="shared" ca="1" si="1642"/>
        <v/>
      </c>
      <c r="BU2562" s="139" t="str">
        <f t="shared" ca="1" si="1643"/>
        <v/>
      </c>
      <c r="BW2562" s="138" t="str">
        <f t="shared" si="1644"/>
        <v/>
      </c>
      <c r="BX2562" s="104" t="str">
        <f t="shared" si="1645"/>
        <v/>
      </c>
      <c r="BY2562" s="139" t="str">
        <f t="shared" si="1646"/>
        <v/>
      </c>
      <c r="CA2562" s="138" t="str">
        <f t="shared" si="1647"/>
        <v/>
      </c>
      <c r="CB2562" s="104" t="str">
        <f t="shared" si="1648"/>
        <v/>
      </c>
      <c r="CC2562" s="139" t="str">
        <f t="shared" si="1649"/>
        <v/>
      </c>
      <c r="CE2562" s="162" t="str">
        <f t="shared" si="1650"/>
        <v/>
      </c>
      <c r="CF2562" s="163" t="str">
        <f t="shared" si="1651"/>
        <v/>
      </c>
      <c r="CG2562" s="164" t="str">
        <f t="shared" si="1652"/>
        <v/>
      </c>
      <c r="CI2562" s="162" t="str">
        <f t="shared" si="1653"/>
        <v/>
      </c>
      <c r="CJ2562" s="163" t="str">
        <f t="shared" si="1656"/>
        <v/>
      </c>
      <c r="CK2562" s="164" t="str">
        <f t="shared" si="1657"/>
        <v/>
      </c>
      <c r="CM2562" s="169" t="str">
        <f t="shared" si="1654"/>
        <v/>
      </c>
      <c r="CN2562" s="139" t="str">
        <f t="shared" si="1655"/>
        <v/>
      </c>
      <c r="CP2562" s="41" t="str">
        <f>IF($CM2562="", "", COUNTIF($CM$11:$CM$3035, "&lt;"&amp;$CM2562)+1+COUNTIF($CM$11:$CM2562, $CM2562)-1)</f>
        <v/>
      </c>
    </row>
    <row r="2563" spans="1:94" x14ac:dyDescent="0.25">
      <c r="A2563" s="40"/>
      <c r="B2563" s="82" t="str">
        <f>IF($I2563="", "", IFERROR(INDEX('Job Database'!$AE$11:$AE$3035, MATCH($I2563, 'Job Database'!$X$11:$X$3035, 0)), ""))</f>
        <v/>
      </c>
      <c r="C2563" s="69" t="str">
        <f>IF($I2563="", "", IF(COUNTIF('Job Database'!$X$11:$X$3035, $I2563)=0, $AC$5, $AC$4))</f>
        <v/>
      </c>
      <c r="D2563" s="40"/>
      <c r="E2563" s="85" t="str">
        <f>IF($I2563="", "", IF(IFERROR(INDEX('Job Database'!$M$11:$M$3035, MATCH($I2563, 'Job Database'!$X$11:$X$3035, 0)), "")="", "", IFERROR(INDEX('Job Database'!$M$11:$M$3035, MATCH($I2563, 'Job Database'!$X$11:$X$3035, 0)), "")))</f>
        <v/>
      </c>
      <c r="F2563" s="40"/>
      <c r="G2563" s="88" t="str">
        <f t="shared" si="1629"/>
        <v/>
      </c>
      <c r="H2563" s="40"/>
      <c r="I2563" s="24"/>
      <c r="J2563" s="34"/>
      <c r="K2563" s="106"/>
      <c r="L2563" s="79"/>
      <c r="M2563" s="34"/>
      <c r="N2563" s="79"/>
      <c r="O2563" s="31"/>
      <c r="P2563" s="53"/>
      <c r="Q2563" s="40"/>
      <c r="S2563" s="41" t="str">
        <f t="shared" si="1617"/>
        <v/>
      </c>
      <c r="T2563" s="41" t="str">
        <f t="shared" si="1618"/>
        <v/>
      </c>
      <c r="U2563" s="41" t="str">
        <f t="shared" si="1630"/>
        <v/>
      </c>
      <c r="W2563" s="74" t="str">
        <f>IF('Job Database'!$X2563="", "", 'Job Database'!$X2563)</f>
        <v/>
      </c>
      <c r="Y2563" s="41" t="str">
        <f>IF($W2563="", "", IF(COUNTIF($I$11:$I$3035, $W2563)&gt;0, "", MAX($Y$10:$Y2562)+1))</f>
        <v/>
      </c>
      <c r="Z2563" s="41">
        <v>2553</v>
      </c>
      <c r="AA2563" s="58" t="str">
        <f t="shared" si="1631"/>
        <v/>
      </c>
      <c r="AC2563" s="41" t="str">
        <f t="shared" si="1619"/>
        <v/>
      </c>
      <c r="AE2563" s="41" t="str">
        <f t="shared" si="1632"/>
        <v/>
      </c>
      <c r="AJ2563" s="154" t="str">
        <f t="shared" si="1633"/>
        <v/>
      </c>
      <c r="AL2563" s="120" t="str">
        <f t="shared" si="1634"/>
        <v/>
      </c>
      <c r="AM2563" s="104" t="str">
        <f t="shared" si="1635"/>
        <v/>
      </c>
      <c r="AN2563" s="104" t="str">
        <f t="shared" si="1636"/>
        <v/>
      </c>
      <c r="AO2563" s="104" t="str">
        <f t="shared" si="1620"/>
        <v/>
      </c>
      <c r="AP2563" s="104" t="str">
        <f t="shared" si="1621"/>
        <v/>
      </c>
      <c r="AQ2563" s="121" t="str">
        <f t="shared" si="1637"/>
        <v/>
      </c>
      <c r="AS2563" s="88" t="str">
        <f t="shared" si="1622"/>
        <v/>
      </c>
      <c r="AT2563" s="68" t="str">
        <f t="shared" si="1638"/>
        <v/>
      </c>
      <c r="AU2563" s="68" t="str">
        <f t="shared" si="1639"/>
        <v/>
      </c>
      <c r="AV2563" s="68" t="str">
        <f t="shared" si="1640"/>
        <v/>
      </c>
      <c r="AW2563" s="88" t="str">
        <f t="shared" si="1623"/>
        <v/>
      </c>
      <c r="AZ2563" s="88" t="str">
        <f t="shared" si="1624"/>
        <v/>
      </c>
      <c r="BA2563" s="68" t="str">
        <f t="shared" si="1625"/>
        <v/>
      </c>
      <c r="BB2563" s="68" t="str">
        <f t="shared" si="1626"/>
        <v/>
      </c>
      <c r="BC2563" s="68" t="str">
        <f t="shared" si="1627"/>
        <v/>
      </c>
      <c r="BD2563" s="69" t="str">
        <f t="shared" si="1628"/>
        <v/>
      </c>
      <c r="BE2563" s="69" t="str">
        <f t="shared" si="1641"/>
        <v/>
      </c>
      <c r="BT2563" s="138" t="str">
        <f t="shared" ca="1" si="1642"/>
        <v/>
      </c>
      <c r="BU2563" s="139" t="str">
        <f t="shared" ca="1" si="1643"/>
        <v/>
      </c>
      <c r="BW2563" s="138" t="str">
        <f t="shared" si="1644"/>
        <v/>
      </c>
      <c r="BX2563" s="104" t="str">
        <f t="shared" si="1645"/>
        <v/>
      </c>
      <c r="BY2563" s="139" t="str">
        <f t="shared" si="1646"/>
        <v/>
      </c>
      <c r="CA2563" s="138" t="str">
        <f t="shared" si="1647"/>
        <v/>
      </c>
      <c r="CB2563" s="104" t="str">
        <f t="shared" si="1648"/>
        <v/>
      </c>
      <c r="CC2563" s="139" t="str">
        <f t="shared" si="1649"/>
        <v/>
      </c>
      <c r="CE2563" s="162" t="str">
        <f t="shared" si="1650"/>
        <v/>
      </c>
      <c r="CF2563" s="163" t="str">
        <f t="shared" si="1651"/>
        <v/>
      </c>
      <c r="CG2563" s="164" t="str">
        <f t="shared" si="1652"/>
        <v/>
      </c>
      <c r="CI2563" s="162" t="str">
        <f t="shared" si="1653"/>
        <v/>
      </c>
      <c r="CJ2563" s="163" t="str">
        <f t="shared" si="1656"/>
        <v/>
      </c>
      <c r="CK2563" s="164" t="str">
        <f t="shared" si="1657"/>
        <v/>
      </c>
      <c r="CM2563" s="169" t="str">
        <f t="shared" si="1654"/>
        <v/>
      </c>
      <c r="CN2563" s="139" t="str">
        <f t="shared" si="1655"/>
        <v/>
      </c>
      <c r="CP2563" s="41" t="str">
        <f>IF($CM2563="", "", COUNTIF($CM$11:$CM$3035, "&lt;"&amp;$CM2563)+1+COUNTIF($CM$11:$CM2563, $CM2563)-1)</f>
        <v/>
      </c>
    </row>
    <row r="2564" spans="1:94" x14ac:dyDescent="0.25">
      <c r="A2564" s="40"/>
      <c r="B2564" s="82" t="str">
        <f>IF($I2564="", "", IFERROR(INDEX('Job Database'!$AE$11:$AE$3035, MATCH($I2564, 'Job Database'!$X$11:$X$3035, 0)), ""))</f>
        <v/>
      </c>
      <c r="C2564" s="69" t="str">
        <f>IF($I2564="", "", IF(COUNTIF('Job Database'!$X$11:$X$3035, $I2564)=0, $AC$5, $AC$4))</f>
        <v/>
      </c>
      <c r="D2564" s="40"/>
      <c r="E2564" s="85" t="str">
        <f>IF($I2564="", "", IF(IFERROR(INDEX('Job Database'!$M$11:$M$3035, MATCH($I2564, 'Job Database'!$X$11:$X$3035, 0)), "")="", "", IFERROR(INDEX('Job Database'!$M$11:$M$3035, MATCH($I2564, 'Job Database'!$X$11:$X$3035, 0)), "")))</f>
        <v/>
      </c>
      <c r="F2564" s="40"/>
      <c r="G2564" s="88" t="str">
        <f t="shared" si="1629"/>
        <v/>
      </c>
      <c r="H2564" s="40"/>
      <c r="I2564" s="24"/>
      <c r="J2564" s="34"/>
      <c r="K2564" s="106"/>
      <c r="L2564" s="79"/>
      <c r="M2564" s="34"/>
      <c r="N2564" s="79"/>
      <c r="O2564" s="31"/>
      <c r="P2564" s="53"/>
      <c r="Q2564" s="40"/>
      <c r="S2564" s="41" t="str">
        <f t="shared" si="1617"/>
        <v/>
      </c>
      <c r="T2564" s="41" t="str">
        <f t="shared" si="1618"/>
        <v/>
      </c>
      <c r="U2564" s="41" t="str">
        <f t="shared" si="1630"/>
        <v/>
      </c>
      <c r="W2564" s="74" t="str">
        <f>IF('Job Database'!$X2564="", "", 'Job Database'!$X2564)</f>
        <v/>
      </c>
      <c r="Y2564" s="41" t="str">
        <f>IF($W2564="", "", IF(COUNTIF($I$11:$I$3035, $W2564)&gt;0, "", MAX($Y$10:$Y2563)+1))</f>
        <v/>
      </c>
      <c r="Z2564" s="41">
        <v>2554</v>
      </c>
      <c r="AA2564" s="58" t="str">
        <f t="shared" si="1631"/>
        <v/>
      </c>
      <c r="AC2564" s="41" t="str">
        <f t="shared" si="1619"/>
        <v/>
      </c>
      <c r="AE2564" s="41" t="str">
        <f t="shared" si="1632"/>
        <v/>
      </c>
      <c r="AJ2564" s="154" t="str">
        <f t="shared" si="1633"/>
        <v/>
      </c>
      <c r="AL2564" s="120" t="str">
        <f t="shared" si="1634"/>
        <v/>
      </c>
      <c r="AM2564" s="104" t="str">
        <f t="shared" si="1635"/>
        <v/>
      </c>
      <c r="AN2564" s="104" t="str">
        <f t="shared" si="1636"/>
        <v/>
      </c>
      <c r="AO2564" s="104" t="str">
        <f t="shared" si="1620"/>
        <v/>
      </c>
      <c r="AP2564" s="104" t="str">
        <f t="shared" si="1621"/>
        <v/>
      </c>
      <c r="AQ2564" s="121" t="str">
        <f t="shared" si="1637"/>
        <v/>
      </c>
      <c r="AS2564" s="88" t="str">
        <f t="shared" si="1622"/>
        <v/>
      </c>
      <c r="AT2564" s="68" t="str">
        <f t="shared" si="1638"/>
        <v/>
      </c>
      <c r="AU2564" s="68" t="str">
        <f t="shared" si="1639"/>
        <v/>
      </c>
      <c r="AV2564" s="68" t="str">
        <f t="shared" si="1640"/>
        <v/>
      </c>
      <c r="AW2564" s="88" t="str">
        <f t="shared" si="1623"/>
        <v/>
      </c>
      <c r="AZ2564" s="88" t="str">
        <f t="shared" si="1624"/>
        <v/>
      </c>
      <c r="BA2564" s="68" t="str">
        <f t="shared" si="1625"/>
        <v/>
      </c>
      <c r="BB2564" s="68" t="str">
        <f t="shared" si="1626"/>
        <v/>
      </c>
      <c r="BC2564" s="68" t="str">
        <f t="shared" si="1627"/>
        <v/>
      </c>
      <c r="BD2564" s="69" t="str">
        <f t="shared" si="1628"/>
        <v/>
      </c>
      <c r="BE2564" s="69" t="str">
        <f t="shared" si="1641"/>
        <v/>
      </c>
      <c r="BT2564" s="138" t="str">
        <f t="shared" ca="1" si="1642"/>
        <v/>
      </c>
      <c r="BU2564" s="139" t="str">
        <f t="shared" ca="1" si="1643"/>
        <v/>
      </c>
      <c r="BW2564" s="138" t="str">
        <f t="shared" si="1644"/>
        <v/>
      </c>
      <c r="BX2564" s="104" t="str">
        <f t="shared" si="1645"/>
        <v/>
      </c>
      <c r="BY2564" s="139" t="str">
        <f t="shared" si="1646"/>
        <v/>
      </c>
      <c r="CA2564" s="138" t="str">
        <f t="shared" si="1647"/>
        <v/>
      </c>
      <c r="CB2564" s="104" t="str">
        <f t="shared" si="1648"/>
        <v/>
      </c>
      <c r="CC2564" s="139" t="str">
        <f t="shared" si="1649"/>
        <v/>
      </c>
      <c r="CE2564" s="162" t="str">
        <f t="shared" si="1650"/>
        <v/>
      </c>
      <c r="CF2564" s="163" t="str">
        <f t="shared" si="1651"/>
        <v/>
      </c>
      <c r="CG2564" s="164" t="str">
        <f t="shared" si="1652"/>
        <v/>
      </c>
      <c r="CI2564" s="162" t="str">
        <f t="shared" si="1653"/>
        <v/>
      </c>
      <c r="CJ2564" s="163" t="str">
        <f t="shared" si="1656"/>
        <v/>
      </c>
      <c r="CK2564" s="164" t="str">
        <f t="shared" si="1657"/>
        <v/>
      </c>
      <c r="CM2564" s="169" t="str">
        <f t="shared" si="1654"/>
        <v/>
      </c>
      <c r="CN2564" s="139" t="str">
        <f t="shared" si="1655"/>
        <v/>
      </c>
      <c r="CP2564" s="41" t="str">
        <f>IF($CM2564="", "", COUNTIF($CM$11:$CM$3035, "&lt;"&amp;$CM2564)+1+COUNTIF($CM$11:$CM2564, $CM2564)-1)</f>
        <v/>
      </c>
    </row>
    <row r="2565" spans="1:94" x14ac:dyDescent="0.25">
      <c r="A2565" s="40"/>
      <c r="B2565" s="82" t="str">
        <f>IF($I2565="", "", IFERROR(INDEX('Job Database'!$AE$11:$AE$3035, MATCH($I2565, 'Job Database'!$X$11:$X$3035, 0)), ""))</f>
        <v/>
      </c>
      <c r="C2565" s="69" t="str">
        <f>IF($I2565="", "", IF(COUNTIF('Job Database'!$X$11:$X$3035, $I2565)=0, $AC$5, $AC$4))</f>
        <v/>
      </c>
      <c r="D2565" s="40"/>
      <c r="E2565" s="85" t="str">
        <f>IF($I2565="", "", IF(IFERROR(INDEX('Job Database'!$M$11:$M$3035, MATCH($I2565, 'Job Database'!$X$11:$X$3035, 0)), "")="", "", IFERROR(INDEX('Job Database'!$M$11:$M$3035, MATCH($I2565, 'Job Database'!$X$11:$X$3035, 0)), "")))</f>
        <v/>
      </c>
      <c r="F2565" s="40"/>
      <c r="G2565" s="88" t="str">
        <f t="shared" si="1629"/>
        <v/>
      </c>
      <c r="H2565" s="40"/>
      <c r="I2565" s="24"/>
      <c r="J2565" s="34"/>
      <c r="K2565" s="106"/>
      <c r="L2565" s="79"/>
      <c r="M2565" s="34"/>
      <c r="N2565" s="79"/>
      <c r="O2565" s="31"/>
      <c r="P2565" s="53"/>
      <c r="Q2565" s="40"/>
      <c r="S2565" s="41" t="str">
        <f t="shared" si="1617"/>
        <v/>
      </c>
      <c r="T2565" s="41" t="str">
        <f t="shared" si="1618"/>
        <v/>
      </c>
      <c r="U2565" s="41" t="str">
        <f t="shared" si="1630"/>
        <v/>
      </c>
      <c r="W2565" s="74" t="str">
        <f>IF('Job Database'!$X2565="", "", 'Job Database'!$X2565)</f>
        <v/>
      </c>
      <c r="Y2565" s="41" t="str">
        <f>IF($W2565="", "", IF(COUNTIF($I$11:$I$3035, $W2565)&gt;0, "", MAX($Y$10:$Y2564)+1))</f>
        <v/>
      </c>
      <c r="Z2565" s="41">
        <v>2555</v>
      </c>
      <c r="AA2565" s="58" t="str">
        <f t="shared" si="1631"/>
        <v/>
      </c>
      <c r="AC2565" s="41" t="str">
        <f t="shared" si="1619"/>
        <v/>
      </c>
      <c r="AE2565" s="41" t="str">
        <f t="shared" si="1632"/>
        <v/>
      </c>
      <c r="AJ2565" s="154" t="str">
        <f t="shared" si="1633"/>
        <v/>
      </c>
      <c r="AL2565" s="120" t="str">
        <f t="shared" si="1634"/>
        <v/>
      </c>
      <c r="AM2565" s="104" t="str">
        <f t="shared" si="1635"/>
        <v/>
      </c>
      <c r="AN2565" s="104" t="str">
        <f t="shared" si="1636"/>
        <v/>
      </c>
      <c r="AO2565" s="104" t="str">
        <f t="shared" si="1620"/>
        <v/>
      </c>
      <c r="AP2565" s="104" t="str">
        <f t="shared" si="1621"/>
        <v/>
      </c>
      <c r="AQ2565" s="121" t="str">
        <f t="shared" si="1637"/>
        <v/>
      </c>
      <c r="AS2565" s="88" t="str">
        <f t="shared" si="1622"/>
        <v/>
      </c>
      <c r="AT2565" s="68" t="str">
        <f t="shared" si="1638"/>
        <v/>
      </c>
      <c r="AU2565" s="68" t="str">
        <f t="shared" si="1639"/>
        <v/>
      </c>
      <c r="AV2565" s="68" t="str">
        <f t="shared" si="1640"/>
        <v/>
      </c>
      <c r="AW2565" s="88" t="str">
        <f t="shared" si="1623"/>
        <v/>
      </c>
      <c r="AZ2565" s="88" t="str">
        <f t="shared" si="1624"/>
        <v/>
      </c>
      <c r="BA2565" s="68" t="str">
        <f t="shared" si="1625"/>
        <v/>
      </c>
      <c r="BB2565" s="68" t="str">
        <f t="shared" si="1626"/>
        <v/>
      </c>
      <c r="BC2565" s="68" t="str">
        <f t="shared" si="1627"/>
        <v/>
      </c>
      <c r="BD2565" s="69" t="str">
        <f t="shared" si="1628"/>
        <v/>
      </c>
      <c r="BE2565" s="69" t="str">
        <f t="shared" si="1641"/>
        <v/>
      </c>
      <c r="BT2565" s="138" t="str">
        <f t="shared" ca="1" si="1642"/>
        <v/>
      </c>
      <c r="BU2565" s="139" t="str">
        <f t="shared" ca="1" si="1643"/>
        <v/>
      </c>
      <c r="BW2565" s="138" t="str">
        <f t="shared" si="1644"/>
        <v/>
      </c>
      <c r="BX2565" s="104" t="str">
        <f t="shared" si="1645"/>
        <v/>
      </c>
      <c r="BY2565" s="139" t="str">
        <f t="shared" si="1646"/>
        <v/>
      </c>
      <c r="CA2565" s="138" t="str">
        <f t="shared" si="1647"/>
        <v/>
      </c>
      <c r="CB2565" s="104" t="str">
        <f t="shared" si="1648"/>
        <v/>
      </c>
      <c r="CC2565" s="139" t="str">
        <f t="shared" si="1649"/>
        <v/>
      </c>
      <c r="CE2565" s="162" t="str">
        <f t="shared" si="1650"/>
        <v/>
      </c>
      <c r="CF2565" s="163" t="str">
        <f t="shared" si="1651"/>
        <v/>
      </c>
      <c r="CG2565" s="164" t="str">
        <f t="shared" si="1652"/>
        <v/>
      </c>
      <c r="CI2565" s="162" t="str">
        <f t="shared" si="1653"/>
        <v/>
      </c>
      <c r="CJ2565" s="163" t="str">
        <f t="shared" si="1656"/>
        <v/>
      </c>
      <c r="CK2565" s="164" t="str">
        <f t="shared" si="1657"/>
        <v/>
      </c>
      <c r="CM2565" s="169" t="str">
        <f t="shared" si="1654"/>
        <v/>
      </c>
      <c r="CN2565" s="139" t="str">
        <f t="shared" si="1655"/>
        <v/>
      </c>
      <c r="CP2565" s="41" t="str">
        <f>IF($CM2565="", "", COUNTIF($CM$11:$CM$3035, "&lt;"&amp;$CM2565)+1+COUNTIF($CM$11:$CM2565, $CM2565)-1)</f>
        <v/>
      </c>
    </row>
    <row r="2566" spans="1:94" x14ac:dyDescent="0.25">
      <c r="A2566" s="40"/>
      <c r="B2566" s="82" t="str">
        <f>IF($I2566="", "", IFERROR(INDEX('Job Database'!$AE$11:$AE$3035, MATCH($I2566, 'Job Database'!$X$11:$X$3035, 0)), ""))</f>
        <v/>
      </c>
      <c r="C2566" s="69" t="str">
        <f>IF($I2566="", "", IF(COUNTIF('Job Database'!$X$11:$X$3035, $I2566)=0, $AC$5, $AC$4))</f>
        <v/>
      </c>
      <c r="D2566" s="40"/>
      <c r="E2566" s="85" t="str">
        <f>IF($I2566="", "", IF(IFERROR(INDEX('Job Database'!$M$11:$M$3035, MATCH($I2566, 'Job Database'!$X$11:$X$3035, 0)), "")="", "", IFERROR(INDEX('Job Database'!$M$11:$M$3035, MATCH($I2566, 'Job Database'!$X$11:$X$3035, 0)), "")))</f>
        <v/>
      </c>
      <c r="F2566" s="40"/>
      <c r="G2566" s="88" t="str">
        <f t="shared" si="1629"/>
        <v/>
      </c>
      <c r="H2566" s="40"/>
      <c r="I2566" s="24"/>
      <c r="J2566" s="34"/>
      <c r="K2566" s="106"/>
      <c r="L2566" s="79"/>
      <c r="M2566" s="34"/>
      <c r="N2566" s="79"/>
      <c r="O2566" s="31"/>
      <c r="P2566" s="53"/>
      <c r="Q2566" s="40"/>
      <c r="S2566" s="41" t="str">
        <f t="shared" si="1617"/>
        <v/>
      </c>
      <c r="T2566" s="41" t="str">
        <f t="shared" si="1618"/>
        <v/>
      </c>
      <c r="U2566" s="41" t="str">
        <f t="shared" si="1630"/>
        <v/>
      </c>
      <c r="W2566" s="74" t="str">
        <f>IF('Job Database'!$X2566="", "", 'Job Database'!$X2566)</f>
        <v/>
      </c>
      <c r="Y2566" s="41" t="str">
        <f>IF($W2566="", "", IF(COUNTIF($I$11:$I$3035, $W2566)&gt;0, "", MAX($Y$10:$Y2565)+1))</f>
        <v/>
      </c>
      <c r="Z2566" s="41">
        <v>2556</v>
      </c>
      <c r="AA2566" s="58" t="str">
        <f t="shared" si="1631"/>
        <v/>
      </c>
      <c r="AC2566" s="41" t="str">
        <f t="shared" si="1619"/>
        <v/>
      </c>
      <c r="AE2566" s="41" t="str">
        <f t="shared" si="1632"/>
        <v/>
      </c>
      <c r="AJ2566" s="154" t="str">
        <f t="shared" si="1633"/>
        <v/>
      </c>
      <c r="AL2566" s="120" t="str">
        <f t="shared" si="1634"/>
        <v/>
      </c>
      <c r="AM2566" s="104" t="str">
        <f t="shared" si="1635"/>
        <v/>
      </c>
      <c r="AN2566" s="104" t="str">
        <f t="shared" si="1636"/>
        <v/>
      </c>
      <c r="AO2566" s="104" t="str">
        <f t="shared" si="1620"/>
        <v/>
      </c>
      <c r="AP2566" s="104" t="str">
        <f t="shared" si="1621"/>
        <v/>
      </c>
      <c r="AQ2566" s="121" t="str">
        <f t="shared" si="1637"/>
        <v/>
      </c>
      <c r="AS2566" s="88" t="str">
        <f t="shared" si="1622"/>
        <v/>
      </c>
      <c r="AT2566" s="68" t="str">
        <f t="shared" si="1638"/>
        <v/>
      </c>
      <c r="AU2566" s="68" t="str">
        <f t="shared" si="1639"/>
        <v/>
      </c>
      <c r="AV2566" s="68" t="str">
        <f t="shared" si="1640"/>
        <v/>
      </c>
      <c r="AW2566" s="88" t="str">
        <f t="shared" si="1623"/>
        <v/>
      </c>
      <c r="AZ2566" s="88" t="str">
        <f t="shared" si="1624"/>
        <v/>
      </c>
      <c r="BA2566" s="68" t="str">
        <f t="shared" si="1625"/>
        <v/>
      </c>
      <c r="BB2566" s="68" t="str">
        <f t="shared" si="1626"/>
        <v/>
      </c>
      <c r="BC2566" s="68" t="str">
        <f t="shared" si="1627"/>
        <v/>
      </c>
      <c r="BD2566" s="69" t="str">
        <f t="shared" si="1628"/>
        <v/>
      </c>
      <c r="BE2566" s="69" t="str">
        <f t="shared" si="1641"/>
        <v/>
      </c>
      <c r="BT2566" s="138" t="str">
        <f t="shared" ca="1" si="1642"/>
        <v/>
      </c>
      <c r="BU2566" s="139" t="str">
        <f t="shared" ca="1" si="1643"/>
        <v/>
      </c>
      <c r="BW2566" s="138" t="str">
        <f t="shared" si="1644"/>
        <v/>
      </c>
      <c r="BX2566" s="104" t="str">
        <f t="shared" si="1645"/>
        <v/>
      </c>
      <c r="BY2566" s="139" t="str">
        <f t="shared" si="1646"/>
        <v/>
      </c>
      <c r="CA2566" s="138" t="str">
        <f t="shared" si="1647"/>
        <v/>
      </c>
      <c r="CB2566" s="104" t="str">
        <f t="shared" si="1648"/>
        <v/>
      </c>
      <c r="CC2566" s="139" t="str">
        <f t="shared" si="1649"/>
        <v/>
      </c>
      <c r="CE2566" s="162" t="str">
        <f t="shared" si="1650"/>
        <v/>
      </c>
      <c r="CF2566" s="163" t="str">
        <f t="shared" si="1651"/>
        <v/>
      </c>
      <c r="CG2566" s="164" t="str">
        <f t="shared" si="1652"/>
        <v/>
      </c>
      <c r="CI2566" s="162" t="str">
        <f t="shared" si="1653"/>
        <v/>
      </c>
      <c r="CJ2566" s="163" t="str">
        <f t="shared" si="1656"/>
        <v/>
      </c>
      <c r="CK2566" s="164" t="str">
        <f t="shared" si="1657"/>
        <v/>
      </c>
      <c r="CM2566" s="169" t="str">
        <f t="shared" si="1654"/>
        <v/>
      </c>
      <c r="CN2566" s="139" t="str">
        <f t="shared" si="1655"/>
        <v/>
      </c>
      <c r="CP2566" s="41" t="str">
        <f>IF($CM2566="", "", COUNTIF($CM$11:$CM$3035, "&lt;"&amp;$CM2566)+1+COUNTIF($CM$11:$CM2566, $CM2566)-1)</f>
        <v/>
      </c>
    </row>
    <row r="2567" spans="1:94" x14ac:dyDescent="0.25">
      <c r="A2567" s="40"/>
      <c r="B2567" s="82" t="str">
        <f>IF($I2567="", "", IFERROR(INDEX('Job Database'!$AE$11:$AE$3035, MATCH($I2567, 'Job Database'!$X$11:$X$3035, 0)), ""))</f>
        <v/>
      </c>
      <c r="C2567" s="69" t="str">
        <f>IF($I2567="", "", IF(COUNTIF('Job Database'!$X$11:$X$3035, $I2567)=0, $AC$5, $AC$4))</f>
        <v/>
      </c>
      <c r="D2567" s="40"/>
      <c r="E2567" s="85" t="str">
        <f>IF($I2567="", "", IF(IFERROR(INDEX('Job Database'!$M$11:$M$3035, MATCH($I2567, 'Job Database'!$X$11:$X$3035, 0)), "")="", "", IFERROR(INDEX('Job Database'!$M$11:$M$3035, MATCH($I2567, 'Job Database'!$X$11:$X$3035, 0)), "")))</f>
        <v/>
      </c>
      <c r="F2567" s="40"/>
      <c r="G2567" s="88" t="str">
        <f t="shared" si="1629"/>
        <v/>
      </c>
      <c r="H2567" s="40"/>
      <c r="I2567" s="24"/>
      <c r="J2567" s="34"/>
      <c r="K2567" s="106"/>
      <c r="L2567" s="79"/>
      <c r="M2567" s="34"/>
      <c r="N2567" s="79"/>
      <c r="O2567" s="31"/>
      <c r="P2567" s="53"/>
      <c r="Q2567" s="40"/>
      <c r="S2567" s="41" t="str">
        <f t="shared" si="1617"/>
        <v/>
      </c>
      <c r="T2567" s="41" t="str">
        <f t="shared" si="1618"/>
        <v/>
      </c>
      <c r="U2567" s="41" t="str">
        <f t="shared" si="1630"/>
        <v/>
      </c>
      <c r="W2567" s="74" t="str">
        <f>IF('Job Database'!$X2567="", "", 'Job Database'!$X2567)</f>
        <v/>
      </c>
      <c r="Y2567" s="41" t="str">
        <f>IF($W2567="", "", IF(COUNTIF($I$11:$I$3035, $W2567)&gt;0, "", MAX($Y$10:$Y2566)+1))</f>
        <v/>
      </c>
      <c r="Z2567" s="41">
        <v>2557</v>
      </c>
      <c r="AA2567" s="58" t="str">
        <f t="shared" si="1631"/>
        <v/>
      </c>
      <c r="AC2567" s="41" t="str">
        <f t="shared" si="1619"/>
        <v/>
      </c>
      <c r="AE2567" s="41" t="str">
        <f t="shared" si="1632"/>
        <v/>
      </c>
      <c r="AJ2567" s="154" t="str">
        <f t="shared" si="1633"/>
        <v/>
      </c>
      <c r="AL2567" s="120" t="str">
        <f t="shared" si="1634"/>
        <v/>
      </c>
      <c r="AM2567" s="104" t="str">
        <f t="shared" si="1635"/>
        <v/>
      </c>
      <c r="AN2567" s="104" t="str">
        <f t="shared" si="1636"/>
        <v/>
      </c>
      <c r="AO2567" s="104" t="str">
        <f t="shared" si="1620"/>
        <v/>
      </c>
      <c r="AP2567" s="104" t="str">
        <f t="shared" si="1621"/>
        <v/>
      </c>
      <c r="AQ2567" s="121" t="str">
        <f t="shared" si="1637"/>
        <v/>
      </c>
      <c r="AS2567" s="88" t="str">
        <f t="shared" si="1622"/>
        <v/>
      </c>
      <c r="AT2567" s="68" t="str">
        <f t="shared" si="1638"/>
        <v/>
      </c>
      <c r="AU2567" s="68" t="str">
        <f t="shared" si="1639"/>
        <v/>
      </c>
      <c r="AV2567" s="68" t="str">
        <f t="shared" si="1640"/>
        <v/>
      </c>
      <c r="AW2567" s="88" t="str">
        <f t="shared" si="1623"/>
        <v/>
      </c>
      <c r="AZ2567" s="88" t="str">
        <f t="shared" si="1624"/>
        <v/>
      </c>
      <c r="BA2567" s="68" t="str">
        <f t="shared" si="1625"/>
        <v/>
      </c>
      <c r="BB2567" s="68" t="str">
        <f t="shared" si="1626"/>
        <v/>
      </c>
      <c r="BC2567" s="68" t="str">
        <f t="shared" si="1627"/>
        <v/>
      </c>
      <c r="BD2567" s="69" t="str">
        <f t="shared" si="1628"/>
        <v/>
      </c>
      <c r="BE2567" s="69" t="str">
        <f t="shared" si="1641"/>
        <v/>
      </c>
      <c r="BT2567" s="138" t="str">
        <f t="shared" ca="1" si="1642"/>
        <v/>
      </c>
      <c r="BU2567" s="139" t="str">
        <f t="shared" ca="1" si="1643"/>
        <v/>
      </c>
      <c r="BW2567" s="138" t="str">
        <f t="shared" si="1644"/>
        <v/>
      </c>
      <c r="BX2567" s="104" t="str">
        <f t="shared" si="1645"/>
        <v/>
      </c>
      <c r="BY2567" s="139" t="str">
        <f t="shared" si="1646"/>
        <v/>
      </c>
      <c r="CA2567" s="138" t="str">
        <f t="shared" si="1647"/>
        <v/>
      </c>
      <c r="CB2567" s="104" t="str">
        <f t="shared" si="1648"/>
        <v/>
      </c>
      <c r="CC2567" s="139" t="str">
        <f t="shared" si="1649"/>
        <v/>
      </c>
      <c r="CE2567" s="162" t="str">
        <f t="shared" si="1650"/>
        <v/>
      </c>
      <c r="CF2567" s="163" t="str">
        <f t="shared" si="1651"/>
        <v/>
      </c>
      <c r="CG2567" s="164" t="str">
        <f t="shared" si="1652"/>
        <v/>
      </c>
      <c r="CI2567" s="162" t="str">
        <f t="shared" si="1653"/>
        <v/>
      </c>
      <c r="CJ2567" s="163" t="str">
        <f t="shared" si="1656"/>
        <v/>
      </c>
      <c r="CK2567" s="164" t="str">
        <f t="shared" si="1657"/>
        <v/>
      </c>
      <c r="CM2567" s="169" t="str">
        <f t="shared" si="1654"/>
        <v/>
      </c>
      <c r="CN2567" s="139" t="str">
        <f t="shared" si="1655"/>
        <v/>
      </c>
      <c r="CP2567" s="41" t="str">
        <f>IF($CM2567="", "", COUNTIF($CM$11:$CM$3035, "&lt;"&amp;$CM2567)+1+COUNTIF($CM$11:$CM2567, $CM2567)-1)</f>
        <v/>
      </c>
    </row>
    <row r="2568" spans="1:94" x14ac:dyDescent="0.25">
      <c r="A2568" s="40"/>
      <c r="B2568" s="82" t="str">
        <f>IF($I2568="", "", IFERROR(INDEX('Job Database'!$AE$11:$AE$3035, MATCH($I2568, 'Job Database'!$X$11:$X$3035, 0)), ""))</f>
        <v/>
      </c>
      <c r="C2568" s="69" t="str">
        <f>IF($I2568="", "", IF(COUNTIF('Job Database'!$X$11:$X$3035, $I2568)=0, $AC$5, $AC$4))</f>
        <v/>
      </c>
      <c r="D2568" s="40"/>
      <c r="E2568" s="85" t="str">
        <f>IF($I2568="", "", IF(IFERROR(INDEX('Job Database'!$M$11:$M$3035, MATCH($I2568, 'Job Database'!$X$11:$X$3035, 0)), "")="", "", IFERROR(INDEX('Job Database'!$M$11:$M$3035, MATCH($I2568, 'Job Database'!$X$11:$X$3035, 0)), "")))</f>
        <v/>
      </c>
      <c r="F2568" s="40"/>
      <c r="G2568" s="88" t="str">
        <f t="shared" si="1629"/>
        <v/>
      </c>
      <c r="H2568" s="40"/>
      <c r="I2568" s="24"/>
      <c r="J2568" s="34"/>
      <c r="K2568" s="106"/>
      <c r="L2568" s="79"/>
      <c r="M2568" s="34"/>
      <c r="N2568" s="79"/>
      <c r="O2568" s="31"/>
      <c r="P2568" s="53"/>
      <c r="Q2568" s="40"/>
      <c r="S2568" s="41" t="str">
        <f t="shared" si="1617"/>
        <v/>
      </c>
      <c r="T2568" s="41" t="str">
        <f t="shared" si="1618"/>
        <v/>
      </c>
      <c r="U2568" s="41" t="str">
        <f t="shared" si="1630"/>
        <v/>
      </c>
      <c r="W2568" s="74" t="str">
        <f>IF('Job Database'!$X2568="", "", 'Job Database'!$X2568)</f>
        <v/>
      </c>
      <c r="Y2568" s="41" t="str">
        <f>IF($W2568="", "", IF(COUNTIF($I$11:$I$3035, $W2568)&gt;0, "", MAX($Y$10:$Y2567)+1))</f>
        <v/>
      </c>
      <c r="Z2568" s="41">
        <v>2558</v>
      </c>
      <c r="AA2568" s="58" t="str">
        <f t="shared" si="1631"/>
        <v/>
      </c>
      <c r="AC2568" s="41" t="str">
        <f t="shared" si="1619"/>
        <v/>
      </c>
      <c r="AE2568" s="41" t="str">
        <f t="shared" si="1632"/>
        <v/>
      </c>
      <c r="AJ2568" s="154" t="str">
        <f t="shared" si="1633"/>
        <v/>
      </c>
      <c r="AL2568" s="120" t="str">
        <f t="shared" si="1634"/>
        <v/>
      </c>
      <c r="AM2568" s="104" t="str">
        <f t="shared" si="1635"/>
        <v/>
      </c>
      <c r="AN2568" s="104" t="str">
        <f t="shared" si="1636"/>
        <v/>
      </c>
      <c r="AO2568" s="104" t="str">
        <f t="shared" si="1620"/>
        <v/>
      </c>
      <c r="AP2568" s="104" t="str">
        <f t="shared" si="1621"/>
        <v/>
      </c>
      <c r="AQ2568" s="121" t="str">
        <f t="shared" si="1637"/>
        <v/>
      </c>
      <c r="AS2568" s="88" t="str">
        <f t="shared" si="1622"/>
        <v/>
      </c>
      <c r="AT2568" s="68" t="str">
        <f t="shared" si="1638"/>
        <v/>
      </c>
      <c r="AU2568" s="68" t="str">
        <f t="shared" si="1639"/>
        <v/>
      </c>
      <c r="AV2568" s="68" t="str">
        <f t="shared" si="1640"/>
        <v/>
      </c>
      <c r="AW2568" s="88" t="str">
        <f t="shared" si="1623"/>
        <v/>
      </c>
      <c r="AZ2568" s="88" t="str">
        <f t="shared" si="1624"/>
        <v/>
      </c>
      <c r="BA2568" s="68" t="str">
        <f t="shared" si="1625"/>
        <v/>
      </c>
      <c r="BB2568" s="68" t="str">
        <f t="shared" si="1626"/>
        <v/>
      </c>
      <c r="BC2568" s="68" t="str">
        <f t="shared" si="1627"/>
        <v/>
      </c>
      <c r="BD2568" s="69" t="str">
        <f t="shared" si="1628"/>
        <v/>
      </c>
      <c r="BE2568" s="69" t="str">
        <f t="shared" si="1641"/>
        <v/>
      </c>
      <c r="BT2568" s="138" t="str">
        <f t="shared" ca="1" si="1642"/>
        <v/>
      </c>
      <c r="BU2568" s="139" t="str">
        <f t="shared" ca="1" si="1643"/>
        <v/>
      </c>
      <c r="BW2568" s="138" t="str">
        <f t="shared" si="1644"/>
        <v/>
      </c>
      <c r="BX2568" s="104" t="str">
        <f t="shared" si="1645"/>
        <v/>
      </c>
      <c r="BY2568" s="139" t="str">
        <f t="shared" si="1646"/>
        <v/>
      </c>
      <c r="CA2568" s="138" t="str">
        <f t="shared" si="1647"/>
        <v/>
      </c>
      <c r="CB2568" s="104" t="str">
        <f t="shared" si="1648"/>
        <v/>
      </c>
      <c r="CC2568" s="139" t="str">
        <f t="shared" si="1649"/>
        <v/>
      </c>
      <c r="CE2568" s="162" t="str">
        <f t="shared" si="1650"/>
        <v/>
      </c>
      <c r="CF2568" s="163" t="str">
        <f t="shared" si="1651"/>
        <v/>
      </c>
      <c r="CG2568" s="164" t="str">
        <f t="shared" si="1652"/>
        <v/>
      </c>
      <c r="CI2568" s="162" t="str">
        <f t="shared" si="1653"/>
        <v/>
      </c>
      <c r="CJ2568" s="163" t="str">
        <f t="shared" si="1656"/>
        <v/>
      </c>
      <c r="CK2568" s="164" t="str">
        <f t="shared" si="1657"/>
        <v/>
      </c>
      <c r="CM2568" s="169" t="str">
        <f t="shared" si="1654"/>
        <v/>
      </c>
      <c r="CN2568" s="139" t="str">
        <f t="shared" si="1655"/>
        <v/>
      </c>
      <c r="CP2568" s="41" t="str">
        <f>IF($CM2568="", "", COUNTIF($CM$11:$CM$3035, "&lt;"&amp;$CM2568)+1+COUNTIF($CM$11:$CM2568, $CM2568)-1)</f>
        <v/>
      </c>
    </row>
    <row r="2569" spans="1:94" x14ac:dyDescent="0.25">
      <c r="A2569" s="40"/>
      <c r="B2569" s="82" t="str">
        <f>IF($I2569="", "", IFERROR(INDEX('Job Database'!$AE$11:$AE$3035, MATCH($I2569, 'Job Database'!$X$11:$X$3035, 0)), ""))</f>
        <v/>
      </c>
      <c r="C2569" s="69" t="str">
        <f>IF($I2569="", "", IF(COUNTIF('Job Database'!$X$11:$X$3035, $I2569)=0, $AC$5, $AC$4))</f>
        <v/>
      </c>
      <c r="D2569" s="40"/>
      <c r="E2569" s="85" t="str">
        <f>IF($I2569="", "", IF(IFERROR(INDEX('Job Database'!$M$11:$M$3035, MATCH($I2569, 'Job Database'!$X$11:$X$3035, 0)), "")="", "", IFERROR(INDEX('Job Database'!$M$11:$M$3035, MATCH($I2569, 'Job Database'!$X$11:$X$3035, 0)), "")))</f>
        <v/>
      </c>
      <c r="F2569" s="40"/>
      <c r="G2569" s="88" t="str">
        <f t="shared" si="1629"/>
        <v/>
      </c>
      <c r="H2569" s="40"/>
      <c r="I2569" s="24"/>
      <c r="J2569" s="34"/>
      <c r="K2569" s="106"/>
      <c r="L2569" s="79"/>
      <c r="M2569" s="34"/>
      <c r="N2569" s="79"/>
      <c r="O2569" s="31"/>
      <c r="P2569" s="53"/>
      <c r="Q2569" s="40"/>
      <c r="S2569" s="41" t="str">
        <f t="shared" si="1617"/>
        <v/>
      </c>
      <c r="T2569" s="41" t="str">
        <f t="shared" si="1618"/>
        <v/>
      </c>
      <c r="U2569" s="41" t="str">
        <f t="shared" si="1630"/>
        <v/>
      </c>
      <c r="W2569" s="74" t="str">
        <f>IF('Job Database'!$X2569="", "", 'Job Database'!$X2569)</f>
        <v/>
      </c>
      <c r="Y2569" s="41" t="str">
        <f>IF($W2569="", "", IF(COUNTIF($I$11:$I$3035, $W2569)&gt;0, "", MAX($Y$10:$Y2568)+1))</f>
        <v/>
      </c>
      <c r="Z2569" s="41">
        <v>2559</v>
      </c>
      <c r="AA2569" s="58" t="str">
        <f t="shared" si="1631"/>
        <v/>
      </c>
      <c r="AC2569" s="41" t="str">
        <f t="shared" si="1619"/>
        <v/>
      </c>
      <c r="AE2569" s="41" t="str">
        <f t="shared" si="1632"/>
        <v/>
      </c>
      <c r="AJ2569" s="154" t="str">
        <f t="shared" si="1633"/>
        <v/>
      </c>
      <c r="AL2569" s="120" t="str">
        <f t="shared" si="1634"/>
        <v/>
      </c>
      <c r="AM2569" s="104" t="str">
        <f t="shared" si="1635"/>
        <v/>
      </c>
      <c r="AN2569" s="104" t="str">
        <f t="shared" si="1636"/>
        <v/>
      </c>
      <c r="AO2569" s="104" t="str">
        <f t="shared" si="1620"/>
        <v/>
      </c>
      <c r="AP2569" s="104" t="str">
        <f t="shared" si="1621"/>
        <v/>
      </c>
      <c r="AQ2569" s="121" t="str">
        <f t="shared" si="1637"/>
        <v/>
      </c>
      <c r="AS2569" s="88" t="str">
        <f t="shared" si="1622"/>
        <v/>
      </c>
      <c r="AT2569" s="68" t="str">
        <f t="shared" si="1638"/>
        <v/>
      </c>
      <c r="AU2569" s="68" t="str">
        <f t="shared" si="1639"/>
        <v/>
      </c>
      <c r="AV2569" s="68" t="str">
        <f t="shared" si="1640"/>
        <v/>
      </c>
      <c r="AW2569" s="88" t="str">
        <f t="shared" si="1623"/>
        <v/>
      </c>
      <c r="AZ2569" s="88" t="str">
        <f t="shared" si="1624"/>
        <v/>
      </c>
      <c r="BA2569" s="68" t="str">
        <f t="shared" si="1625"/>
        <v/>
      </c>
      <c r="BB2569" s="68" t="str">
        <f t="shared" si="1626"/>
        <v/>
      </c>
      <c r="BC2569" s="68" t="str">
        <f t="shared" si="1627"/>
        <v/>
      </c>
      <c r="BD2569" s="69" t="str">
        <f t="shared" si="1628"/>
        <v/>
      </c>
      <c r="BE2569" s="69" t="str">
        <f t="shared" si="1641"/>
        <v/>
      </c>
      <c r="BT2569" s="138" t="str">
        <f t="shared" ca="1" si="1642"/>
        <v/>
      </c>
      <c r="BU2569" s="139" t="str">
        <f t="shared" ca="1" si="1643"/>
        <v/>
      </c>
      <c r="BW2569" s="138" t="str">
        <f t="shared" si="1644"/>
        <v/>
      </c>
      <c r="BX2569" s="104" t="str">
        <f t="shared" si="1645"/>
        <v/>
      </c>
      <c r="BY2569" s="139" t="str">
        <f t="shared" si="1646"/>
        <v/>
      </c>
      <c r="CA2569" s="138" t="str">
        <f t="shared" si="1647"/>
        <v/>
      </c>
      <c r="CB2569" s="104" t="str">
        <f t="shared" si="1648"/>
        <v/>
      </c>
      <c r="CC2569" s="139" t="str">
        <f t="shared" si="1649"/>
        <v/>
      </c>
      <c r="CE2569" s="162" t="str">
        <f t="shared" si="1650"/>
        <v/>
      </c>
      <c r="CF2569" s="163" t="str">
        <f t="shared" si="1651"/>
        <v/>
      </c>
      <c r="CG2569" s="164" t="str">
        <f t="shared" si="1652"/>
        <v/>
      </c>
      <c r="CI2569" s="162" t="str">
        <f t="shared" si="1653"/>
        <v/>
      </c>
      <c r="CJ2569" s="163" t="str">
        <f t="shared" si="1656"/>
        <v/>
      </c>
      <c r="CK2569" s="164" t="str">
        <f t="shared" si="1657"/>
        <v/>
      </c>
      <c r="CM2569" s="169" t="str">
        <f t="shared" si="1654"/>
        <v/>
      </c>
      <c r="CN2569" s="139" t="str">
        <f t="shared" si="1655"/>
        <v/>
      </c>
      <c r="CP2569" s="41" t="str">
        <f>IF($CM2569="", "", COUNTIF($CM$11:$CM$3035, "&lt;"&amp;$CM2569)+1+COUNTIF($CM$11:$CM2569, $CM2569)-1)</f>
        <v/>
      </c>
    </row>
    <row r="2570" spans="1:94" x14ac:dyDescent="0.25">
      <c r="A2570" s="40"/>
      <c r="B2570" s="82" t="str">
        <f>IF($I2570="", "", IFERROR(INDEX('Job Database'!$AE$11:$AE$3035, MATCH($I2570, 'Job Database'!$X$11:$X$3035, 0)), ""))</f>
        <v/>
      </c>
      <c r="C2570" s="69" t="str">
        <f>IF($I2570="", "", IF(COUNTIF('Job Database'!$X$11:$X$3035, $I2570)=0, $AC$5, $AC$4))</f>
        <v/>
      </c>
      <c r="D2570" s="40"/>
      <c r="E2570" s="85" t="str">
        <f>IF($I2570="", "", IF(IFERROR(INDEX('Job Database'!$M$11:$M$3035, MATCH($I2570, 'Job Database'!$X$11:$X$3035, 0)), "")="", "", IFERROR(INDEX('Job Database'!$M$11:$M$3035, MATCH($I2570, 'Job Database'!$X$11:$X$3035, 0)), "")))</f>
        <v/>
      </c>
      <c r="F2570" s="40"/>
      <c r="G2570" s="88" t="str">
        <f t="shared" si="1629"/>
        <v/>
      </c>
      <c r="H2570" s="40"/>
      <c r="I2570" s="24"/>
      <c r="J2570" s="34"/>
      <c r="K2570" s="106"/>
      <c r="L2570" s="79"/>
      <c r="M2570" s="34"/>
      <c r="N2570" s="79"/>
      <c r="O2570" s="31"/>
      <c r="P2570" s="53"/>
      <c r="Q2570" s="40"/>
      <c r="S2570" s="41" t="str">
        <f t="shared" si="1617"/>
        <v/>
      </c>
      <c r="T2570" s="41" t="str">
        <f t="shared" si="1618"/>
        <v/>
      </c>
      <c r="U2570" s="41" t="str">
        <f t="shared" si="1630"/>
        <v/>
      </c>
      <c r="W2570" s="74" t="str">
        <f>IF('Job Database'!$X2570="", "", 'Job Database'!$X2570)</f>
        <v/>
      </c>
      <c r="Y2570" s="41" t="str">
        <f>IF($W2570="", "", IF(COUNTIF($I$11:$I$3035, $W2570)&gt;0, "", MAX($Y$10:$Y2569)+1))</f>
        <v/>
      </c>
      <c r="Z2570" s="41">
        <v>2560</v>
      </c>
      <c r="AA2570" s="58" t="str">
        <f t="shared" si="1631"/>
        <v/>
      </c>
      <c r="AC2570" s="41" t="str">
        <f t="shared" si="1619"/>
        <v/>
      </c>
      <c r="AE2570" s="41" t="str">
        <f t="shared" si="1632"/>
        <v/>
      </c>
      <c r="AJ2570" s="154" t="str">
        <f t="shared" si="1633"/>
        <v/>
      </c>
      <c r="AL2570" s="120" t="str">
        <f t="shared" si="1634"/>
        <v/>
      </c>
      <c r="AM2570" s="104" t="str">
        <f t="shared" si="1635"/>
        <v/>
      </c>
      <c r="AN2570" s="104" t="str">
        <f t="shared" si="1636"/>
        <v/>
      </c>
      <c r="AO2570" s="104" t="str">
        <f t="shared" si="1620"/>
        <v/>
      </c>
      <c r="AP2570" s="104" t="str">
        <f t="shared" si="1621"/>
        <v/>
      </c>
      <c r="AQ2570" s="121" t="str">
        <f t="shared" si="1637"/>
        <v/>
      </c>
      <c r="AS2570" s="88" t="str">
        <f t="shared" si="1622"/>
        <v/>
      </c>
      <c r="AT2570" s="68" t="str">
        <f t="shared" si="1638"/>
        <v/>
      </c>
      <c r="AU2570" s="68" t="str">
        <f t="shared" si="1639"/>
        <v/>
      </c>
      <c r="AV2570" s="68" t="str">
        <f t="shared" si="1640"/>
        <v/>
      </c>
      <c r="AW2570" s="88" t="str">
        <f t="shared" si="1623"/>
        <v/>
      </c>
      <c r="AZ2570" s="88" t="str">
        <f t="shared" si="1624"/>
        <v/>
      </c>
      <c r="BA2570" s="68" t="str">
        <f t="shared" si="1625"/>
        <v/>
      </c>
      <c r="BB2570" s="68" t="str">
        <f t="shared" si="1626"/>
        <v/>
      </c>
      <c r="BC2570" s="68" t="str">
        <f t="shared" si="1627"/>
        <v/>
      </c>
      <c r="BD2570" s="69" t="str">
        <f t="shared" si="1628"/>
        <v/>
      </c>
      <c r="BE2570" s="69" t="str">
        <f t="shared" si="1641"/>
        <v/>
      </c>
      <c r="BT2570" s="138" t="str">
        <f t="shared" ca="1" si="1642"/>
        <v/>
      </c>
      <c r="BU2570" s="139" t="str">
        <f t="shared" ca="1" si="1643"/>
        <v/>
      </c>
      <c r="BW2570" s="138" t="str">
        <f t="shared" si="1644"/>
        <v/>
      </c>
      <c r="BX2570" s="104" t="str">
        <f t="shared" si="1645"/>
        <v/>
      </c>
      <c r="BY2570" s="139" t="str">
        <f t="shared" si="1646"/>
        <v/>
      </c>
      <c r="CA2570" s="138" t="str">
        <f t="shared" si="1647"/>
        <v/>
      </c>
      <c r="CB2570" s="104" t="str">
        <f t="shared" si="1648"/>
        <v/>
      </c>
      <c r="CC2570" s="139" t="str">
        <f t="shared" si="1649"/>
        <v/>
      </c>
      <c r="CE2570" s="162" t="str">
        <f t="shared" si="1650"/>
        <v/>
      </c>
      <c r="CF2570" s="163" t="str">
        <f t="shared" si="1651"/>
        <v/>
      </c>
      <c r="CG2570" s="164" t="str">
        <f t="shared" si="1652"/>
        <v/>
      </c>
      <c r="CI2570" s="162" t="str">
        <f t="shared" si="1653"/>
        <v/>
      </c>
      <c r="CJ2570" s="163" t="str">
        <f t="shared" si="1656"/>
        <v/>
      </c>
      <c r="CK2570" s="164" t="str">
        <f t="shared" si="1657"/>
        <v/>
      </c>
      <c r="CM2570" s="169" t="str">
        <f t="shared" si="1654"/>
        <v/>
      </c>
      <c r="CN2570" s="139" t="str">
        <f t="shared" si="1655"/>
        <v/>
      </c>
      <c r="CP2570" s="41" t="str">
        <f>IF($CM2570="", "", COUNTIF($CM$11:$CM$3035, "&lt;"&amp;$CM2570)+1+COUNTIF($CM$11:$CM2570, $CM2570)-1)</f>
        <v/>
      </c>
    </row>
    <row r="2571" spans="1:94" x14ac:dyDescent="0.25">
      <c r="A2571" s="40"/>
      <c r="B2571" s="82" t="str">
        <f>IF($I2571="", "", IFERROR(INDEX('Job Database'!$AE$11:$AE$3035, MATCH($I2571, 'Job Database'!$X$11:$X$3035, 0)), ""))</f>
        <v/>
      </c>
      <c r="C2571" s="69" t="str">
        <f>IF($I2571="", "", IF(COUNTIF('Job Database'!$X$11:$X$3035, $I2571)=0, $AC$5, $AC$4))</f>
        <v/>
      </c>
      <c r="D2571" s="40"/>
      <c r="E2571" s="85" t="str">
        <f>IF($I2571="", "", IF(IFERROR(INDEX('Job Database'!$M$11:$M$3035, MATCH($I2571, 'Job Database'!$X$11:$X$3035, 0)), "")="", "", IFERROR(INDEX('Job Database'!$M$11:$M$3035, MATCH($I2571, 'Job Database'!$X$11:$X$3035, 0)), "")))</f>
        <v/>
      </c>
      <c r="F2571" s="40"/>
      <c r="G2571" s="88" t="str">
        <f t="shared" si="1629"/>
        <v/>
      </c>
      <c r="H2571" s="40"/>
      <c r="I2571" s="24"/>
      <c r="J2571" s="34"/>
      <c r="K2571" s="106"/>
      <c r="L2571" s="79"/>
      <c r="M2571" s="34"/>
      <c r="N2571" s="79"/>
      <c r="O2571" s="31"/>
      <c r="P2571" s="53"/>
      <c r="Q2571" s="40"/>
      <c r="S2571" s="41" t="str">
        <f t="shared" ref="S2571:S2634" si="1658">IF($K2571="", "", IF($AG$5&lt;=$K2571, "X", ""))</f>
        <v/>
      </c>
      <c r="T2571" s="41" t="str">
        <f t="shared" ref="T2571:T2634" si="1659">IF($K2571="", "", IF($AG$5&gt;$K2571, "X", ""))</f>
        <v/>
      </c>
      <c r="U2571" s="41" t="str">
        <f t="shared" si="1630"/>
        <v/>
      </c>
      <c r="W2571" s="74" t="str">
        <f>IF('Job Database'!$X2571="", "", 'Job Database'!$X2571)</f>
        <v/>
      </c>
      <c r="Y2571" s="41" t="str">
        <f>IF($W2571="", "", IF(COUNTIF($I$11:$I$3035, $W2571)&gt;0, "", MAX($Y$10:$Y2570)+1))</f>
        <v/>
      </c>
      <c r="Z2571" s="41">
        <v>2561</v>
      </c>
      <c r="AA2571" s="58" t="str">
        <f t="shared" si="1631"/>
        <v/>
      </c>
      <c r="AC2571" s="41" t="str">
        <f t="shared" ref="AC2571:AC2634" si="1660">IF($I2571="", "", IF(COUNTIF($W$11:$W$3035, $I2571)=0, "X", ""))</f>
        <v/>
      </c>
      <c r="AE2571" s="41" t="str">
        <f t="shared" si="1632"/>
        <v/>
      </c>
      <c r="AJ2571" s="154" t="str">
        <f t="shared" si="1633"/>
        <v/>
      </c>
      <c r="AL2571" s="120" t="str">
        <f t="shared" si="1634"/>
        <v/>
      </c>
      <c r="AM2571" s="104" t="str">
        <f t="shared" si="1635"/>
        <v/>
      </c>
      <c r="AN2571" s="104" t="str">
        <f t="shared" si="1636"/>
        <v/>
      </c>
      <c r="AO2571" s="104" t="str">
        <f t="shared" ref="AO2571:AO2634" si="1661">IF(COUNTIF($AZ2571:$BE2571, $AZ$5)&gt;0, "X", "")</f>
        <v/>
      </c>
      <c r="AP2571" s="104" t="str">
        <f t="shared" ref="AP2571:AP2634" si="1662">IF(COUNTIF($AZ2571:$BE2571, $AZ$4)&gt;0, "X", "")</f>
        <v/>
      </c>
      <c r="AQ2571" s="121" t="str">
        <f t="shared" si="1637"/>
        <v/>
      </c>
      <c r="AS2571" s="88" t="str">
        <f t="shared" ref="AS2571:AS2634" si="1663">IF(OR(NOT(J2571=""), E2571="", NOT($O2571=""), NOT($P2571="")), "", NETWORKDAYS(E2571, $AG$5, $BJ$34:$BJ$57))</f>
        <v/>
      </c>
      <c r="AT2571" s="68" t="str">
        <f t="shared" si="1638"/>
        <v/>
      </c>
      <c r="AU2571" s="68" t="str">
        <f t="shared" si="1639"/>
        <v/>
      </c>
      <c r="AV2571" s="68" t="str">
        <f t="shared" si="1640"/>
        <v/>
      </c>
      <c r="AW2571" s="88" t="str">
        <f t="shared" ref="AW2571:AW2634" si="1664">IF(OR(NOT(O2571=""), N2571="", NOT($O2571=""), NOT($P2571="")), "", NETWORKDAYS(N2571, $AG$5, $BJ$34:$BJ$57))</f>
        <v/>
      </c>
      <c r="AZ2571" s="88" t="str">
        <f t="shared" ref="AZ2571:AZ2634" si="1665">IF(OR(AS2571="", $U2571="X"), "", IF(AS2571&gt;=AS$7, $AZ$4, IF(AS2571&gt;=AS$9, $AZ$5, "")))</f>
        <v/>
      </c>
      <c r="BA2571" s="68" t="str">
        <f t="shared" ref="BA2571:BA2634" si="1666">IF(OR(AT2571="", $U2571="X"), "", IF(AT2571&gt;=AT$7, $AZ$4, IF(AT2571&gt;=AT$9, $AZ$5, "")))</f>
        <v/>
      </c>
      <c r="BB2571" s="68" t="str">
        <f t="shared" ref="BB2571:BB2634" si="1667">IF(OR(AU2571="", $U2571="X"), "", IF(AU2571&gt;=AU$7, $AZ$4, IF(AU2571&gt;=AU$9, $AZ$5, "")))</f>
        <v/>
      </c>
      <c r="BC2571" s="68" t="str">
        <f t="shared" ref="BC2571:BC2634" si="1668">IF(OR(AV2571="", $U2571="X"), "", IF(AV2571&gt;=AV$7, $AZ$4, IF(AV2571&gt;=AV$9, $AZ$5, "")))</f>
        <v/>
      </c>
      <c r="BD2571" s="69" t="str">
        <f t="shared" ref="BD2571:BD2634" si="1669">IF(OR(AW2571="", $U2571="X"), "", IF(AW2571&gt;=AW$7, $AZ$4, IF(AW2571&gt;=AW$9, $AZ$5, "")))</f>
        <v/>
      </c>
      <c r="BE2571" s="69" t="str">
        <f t="shared" si="1641"/>
        <v/>
      </c>
      <c r="BT2571" s="138" t="str">
        <f t="shared" ca="1" si="1642"/>
        <v/>
      </c>
      <c r="BU2571" s="139" t="str">
        <f t="shared" ca="1" si="1643"/>
        <v/>
      </c>
      <c r="BW2571" s="138" t="str">
        <f t="shared" si="1644"/>
        <v/>
      </c>
      <c r="BX2571" s="104" t="str">
        <f t="shared" si="1645"/>
        <v/>
      </c>
      <c r="BY2571" s="139" t="str">
        <f t="shared" si="1646"/>
        <v/>
      </c>
      <c r="CA2571" s="138" t="str">
        <f t="shared" si="1647"/>
        <v/>
      </c>
      <c r="CB2571" s="104" t="str">
        <f t="shared" si="1648"/>
        <v/>
      </c>
      <c r="CC2571" s="139" t="str">
        <f t="shared" si="1649"/>
        <v/>
      </c>
      <c r="CE2571" s="162" t="str">
        <f t="shared" si="1650"/>
        <v/>
      </c>
      <c r="CF2571" s="163" t="str">
        <f t="shared" si="1651"/>
        <v/>
      </c>
      <c r="CG2571" s="164" t="str">
        <f t="shared" si="1652"/>
        <v/>
      </c>
      <c r="CI2571" s="162" t="str">
        <f t="shared" si="1653"/>
        <v/>
      </c>
      <c r="CJ2571" s="163" t="str">
        <f t="shared" si="1656"/>
        <v/>
      </c>
      <c r="CK2571" s="164" t="str">
        <f t="shared" si="1657"/>
        <v/>
      </c>
      <c r="CM2571" s="169" t="str">
        <f t="shared" si="1654"/>
        <v/>
      </c>
      <c r="CN2571" s="139" t="str">
        <f t="shared" si="1655"/>
        <v/>
      </c>
      <c r="CP2571" s="41" t="str">
        <f>IF($CM2571="", "", COUNTIF($CM$11:$CM$3035, "&lt;"&amp;$CM2571)+1+COUNTIF($CM$11:$CM2571, $CM2571)-1)</f>
        <v/>
      </c>
    </row>
    <row r="2572" spans="1:94" x14ac:dyDescent="0.25">
      <c r="A2572" s="40"/>
      <c r="B2572" s="82" t="str">
        <f>IF($I2572="", "", IFERROR(INDEX('Job Database'!$AE$11:$AE$3035, MATCH($I2572, 'Job Database'!$X$11:$X$3035, 0)), ""))</f>
        <v/>
      </c>
      <c r="C2572" s="69" t="str">
        <f>IF($I2572="", "", IF(COUNTIF('Job Database'!$X$11:$X$3035, $I2572)=0, $AC$5, $AC$4))</f>
        <v/>
      </c>
      <c r="D2572" s="40"/>
      <c r="E2572" s="85" t="str">
        <f>IF($I2572="", "", IF(IFERROR(INDEX('Job Database'!$M$11:$M$3035, MATCH($I2572, 'Job Database'!$X$11:$X$3035, 0)), "")="", "", IFERROR(INDEX('Job Database'!$M$11:$M$3035, MATCH($I2572, 'Job Database'!$X$11:$X$3035, 0)), "")))</f>
        <v/>
      </c>
      <c r="F2572" s="40"/>
      <c r="G2572" s="88" t="str">
        <f t="shared" ref="G2572:G2635" si="1670">$AJ2572</f>
        <v/>
      </c>
      <c r="H2572" s="40"/>
      <c r="I2572" s="24"/>
      <c r="J2572" s="34"/>
      <c r="K2572" s="106"/>
      <c r="L2572" s="79"/>
      <c r="M2572" s="34"/>
      <c r="N2572" s="79"/>
      <c r="O2572" s="31"/>
      <c r="P2572" s="53"/>
      <c r="Q2572" s="40"/>
      <c r="S2572" s="41" t="str">
        <f t="shared" si="1658"/>
        <v/>
      </c>
      <c r="T2572" s="41" t="str">
        <f t="shared" si="1659"/>
        <v/>
      </c>
      <c r="U2572" s="41" t="str">
        <f t="shared" ref="U2572:U2635" si="1671">IF(OR($S2572="X", $T2572="X"), "X", "")</f>
        <v/>
      </c>
      <c r="W2572" s="74" t="str">
        <f>IF('Job Database'!$X2572="", "", 'Job Database'!$X2572)</f>
        <v/>
      </c>
      <c r="Y2572" s="41" t="str">
        <f>IF($W2572="", "", IF(COUNTIF($I$11:$I$3035, $W2572)&gt;0, "", MAX($Y$10:$Y2571)+1))</f>
        <v/>
      </c>
      <c r="Z2572" s="41">
        <v>2562</v>
      </c>
      <c r="AA2572" s="58" t="str">
        <f t="shared" ref="AA2572:AA2635" si="1672">IFERROR(INDEX($W$11:$W$3035, MATCH($Z2572, $Y$11:$Y$3035, 0)), "")</f>
        <v/>
      </c>
      <c r="AC2572" s="41" t="str">
        <f t="shared" si="1660"/>
        <v/>
      </c>
      <c r="AE2572" s="41" t="str">
        <f t="shared" ref="AE2572:AE2635" si="1673">IF($I2572="", "", IF(COUNTIF($I$11:$I$3035, $I2572)&gt;1, "X", ""))</f>
        <v/>
      </c>
      <c r="AJ2572" s="154" t="str">
        <f t="shared" ref="AJ2572:AJ2635" si="1674">IFERROR(INDEX($AL$10:$AQ$10, $AK$10, MATCH("X", $AL2572:$AQ2572, 0)), "")</f>
        <v/>
      </c>
      <c r="AL2572" s="120" t="str">
        <f t="shared" ref="AL2572:AL2635" si="1675">IF(AND(OR($O2572=$AG$15, $O2572=$AG$16), $P2572=$AH$11), "X", "")</f>
        <v/>
      </c>
      <c r="AM2572" s="104" t="str">
        <f t="shared" ref="AM2572:AM2635" si="1676">IF(AND(OR($O2572=$AG$15, $O2572=$AG$16), $P2572=$AH$13), "X", "")</f>
        <v/>
      </c>
      <c r="AN2572" s="104" t="str">
        <f t="shared" ref="AN2572:AN2635" si="1677">IF(AND(AL2572="", AM2572="", AP2572="", AQ2572="", AO2572="", NOT($I2572="")), "X", "")</f>
        <v/>
      </c>
      <c r="AO2572" s="104" t="str">
        <f t="shared" si="1661"/>
        <v/>
      </c>
      <c r="AP2572" s="104" t="str">
        <f t="shared" si="1662"/>
        <v/>
      </c>
      <c r="AQ2572" s="121" t="str">
        <f t="shared" ref="AQ2572:AQ2635" si="1678">IF(COUNTIF($AG$11:$AG$14, $O2572)&gt;0, "X", "")</f>
        <v/>
      </c>
      <c r="AS2572" s="88" t="str">
        <f t="shared" si="1663"/>
        <v/>
      </c>
      <c r="AT2572" s="68" t="str">
        <f t="shared" ref="AT2572:AT2635" si="1679">IF(OR($J2572="", NOT(L2572=""), NOT($O2572=""), NOT($P2572="")), "", NETWORKDAYS($J2572, $AG$5, $BJ$34:$BJ$57))</f>
        <v/>
      </c>
      <c r="AU2572" s="68" t="str">
        <f t="shared" ref="AU2572:AU2635" si="1680">IF(OR($L2572="", NOT(M2572=""), NOT($O2572=""), NOT($P2572="")), "", NETWORKDAYS($L2572, $AG$5, $BJ$34:$BJ$57))</f>
        <v/>
      </c>
      <c r="AV2572" s="68" t="str">
        <f t="shared" ref="AV2572:AV2635" si="1681">IF(OR($M2572="", NOT(N2572=""), NOT($O2572=""), NOT($P2572="")), "", NETWORKDAYS($M2572, $AG$5, $BJ$34:$BJ$57))</f>
        <v/>
      </c>
      <c r="AW2572" s="88" t="str">
        <f t="shared" si="1664"/>
        <v/>
      </c>
      <c r="AZ2572" s="88" t="str">
        <f t="shared" si="1665"/>
        <v/>
      </c>
      <c r="BA2572" s="68" t="str">
        <f t="shared" si="1666"/>
        <v/>
      </c>
      <c r="BB2572" s="68" t="str">
        <f t="shared" si="1667"/>
        <v/>
      </c>
      <c r="BC2572" s="68" t="str">
        <f t="shared" si="1668"/>
        <v/>
      </c>
      <c r="BD2572" s="69" t="str">
        <f t="shared" si="1669"/>
        <v/>
      </c>
      <c r="BE2572" s="69" t="str">
        <f t="shared" ref="BE2572:BE2635" si="1682">BD2572</f>
        <v/>
      </c>
      <c r="BT2572" s="138" t="str">
        <f t="shared" ref="BT2572:BT2635" ca="1" si="1683">IF($BU2572="X", "", IF(COUNTIF($CA2572:$CC2572, "X")&gt;0, "X", ""))</f>
        <v/>
      </c>
      <c r="BU2572" s="139" t="str">
        <f t="shared" ref="BU2572:BU2635" ca="1" si="1684">IF(OR($L2572=$AG$5, $M2572=$AG$5, $N2572=$AG$5), "X", "")</f>
        <v/>
      </c>
      <c r="BW2572" s="138" t="str">
        <f t="shared" ref="BW2572:BW2635" si="1685">IF(L2572="", "", NETWORKDAYS($AG$5, L2572, $BJ$34:$BJ$57))</f>
        <v/>
      </c>
      <c r="BX2572" s="104" t="str">
        <f t="shared" ref="BX2572:BX2635" si="1686">IF(M2572="", "", NETWORKDAYS($AG$5, M2572, $BJ$34:$BJ$57))</f>
        <v/>
      </c>
      <c r="BY2572" s="139" t="str">
        <f t="shared" ref="BY2572:BY2635" si="1687">IF(N2572="", "", NETWORKDAYS($AG$5, N2572, $BJ$34:$BJ$57))</f>
        <v/>
      </c>
      <c r="CA2572" s="138" t="str">
        <f t="shared" ref="CA2572:CA2635" si="1688">IF(BW2572&lt;0, "", IF(BW2572&lt;=$CA$9, "X", ""))</f>
        <v/>
      </c>
      <c r="CB2572" s="104" t="str">
        <f t="shared" ref="CB2572:CB2635" si="1689">IF(BX2572&lt;0, "", IF(BX2572&lt;=$CA$9, "X", ""))</f>
        <v/>
      </c>
      <c r="CC2572" s="139" t="str">
        <f t="shared" ref="CC2572:CC2635" si="1690">IF(BY2572&lt;0, "", IF(BY2572&lt;=$CA$9, "X", ""))</f>
        <v/>
      </c>
      <c r="CE2572" s="162" t="str">
        <f t="shared" ref="CE2572:CE2635" si="1691">IF(L2572="", "", IF(L2572=$AG$5, L2572, ""))</f>
        <v/>
      </c>
      <c r="CF2572" s="163" t="str">
        <f t="shared" ref="CF2572:CF2635" si="1692">IF(M2572="", "", IF(M2572=$AG$5, M2572, ""))</f>
        <v/>
      </c>
      <c r="CG2572" s="164" t="str">
        <f t="shared" ref="CG2572:CG2635" si="1693">IF(N2572="", "", IF(N2572=$AG$5, N2572, ""))</f>
        <v/>
      </c>
      <c r="CI2572" s="162" t="str">
        <f t="shared" ref="CI2572:CI2635" si="1694">IF(CA2572="", "", L2572)</f>
        <v/>
      </c>
      <c r="CJ2572" s="163" t="str">
        <f t="shared" si="1656"/>
        <v/>
      </c>
      <c r="CK2572" s="164" t="str">
        <f t="shared" si="1657"/>
        <v/>
      </c>
      <c r="CM2572" s="169" t="str">
        <f t="shared" ref="CM2572:CM2635" si="1695">IF(NOT($CE2572=""), $CE2572, IF(NOT($CF2572=""), $CF2572, IF(NOT($CG2572=""), $CG2572, IF(NOT($CI2572=""), $CI2572, IF(NOT($CJ2572=""), $CJ2572, IF(NOT($CK2572=""), $CK2572, ""))))))</f>
        <v/>
      </c>
      <c r="CN2572" s="139" t="str">
        <f t="shared" ref="CN2572:CN2635" si="1696">IF(NOT($CE2572=""), "TODAY - 1st Interview", IF(NOT($CF2572=""), "TODAY - 2nd Interview", IF(NOT($CG2572=""), "TODAY - 3rd Interview", IF(NOT($CI2572=""), "Alert - 1st Interview", IF(NOT($CJ2572=""), "Alert - 2nd Interview", IF(NOT($CK2572=""), "Alert - 3rd Interview", ""))))))</f>
        <v/>
      </c>
      <c r="CP2572" s="41" t="str">
        <f>IF($CM2572="", "", COUNTIF($CM$11:$CM$3035, "&lt;"&amp;$CM2572)+1+COUNTIF($CM$11:$CM2572, $CM2572)-1)</f>
        <v/>
      </c>
    </row>
    <row r="2573" spans="1:94" x14ac:dyDescent="0.25">
      <c r="A2573" s="40"/>
      <c r="B2573" s="82" t="str">
        <f>IF($I2573="", "", IFERROR(INDEX('Job Database'!$AE$11:$AE$3035, MATCH($I2573, 'Job Database'!$X$11:$X$3035, 0)), ""))</f>
        <v/>
      </c>
      <c r="C2573" s="69" t="str">
        <f>IF($I2573="", "", IF(COUNTIF('Job Database'!$X$11:$X$3035, $I2573)=0, $AC$5, $AC$4))</f>
        <v/>
      </c>
      <c r="D2573" s="40"/>
      <c r="E2573" s="85" t="str">
        <f>IF($I2573="", "", IF(IFERROR(INDEX('Job Database'!$M$11:$M$3035, MATCH($I2573, 'Job Database'!$X$11:$X$3035, 0)), "")="", "", IFERROR(INDEX('Job Database'!$M$11:$M$3035, MATCH($I2573, 'Job Database'!$X$11:$X$3035, 0)), "")))</f>
        <v/>
      </c>
      <c r="F2573" s="40"/>
      <c r="G2573" s="88" t="str">
        <f t="shared" si="1670"/>
        <v/>
      </c>
      <c r="H2573" s="40"/>
      <c r="I2573" s="24"/>
      <c r="J2573" s="34"/>
      <c r="K2573" s="106"/>
      <c r="L2573" s="79"/>
      <c r="M2573" s="34"/>
      <c r="N2573" s="79"/>
      <c r="O2573" s="31"/>
      <c r="P2573" s="53"/>
      <c r="Q2573" s="40"/>
      <c r="S2573" s="41" t="str">
        <f t="shared" si="1658"/>
        <v/>
      </c>
      <c r="T2573" s="41" t="str">
        <f t="shared" si="1659"/>
        <v/>
      </c>
      <c r="U2573" s="41" t="str">
        <f t="shared" si="1671"/>
        <v/>
      </c>
      <c r="W2573" s="74" t="str">
        <f>IF('Job Database'!$X2573="", "", 'Job Database'!$X2573)</f>
        <v/>
      </c>
      <c r="Y2573" s="41" t="str">
        <f>IF($W2573="", "", IF(COUNTIF($I$11:$I$3035, $W2573)&gt;0, "", MAX($Y$10:$Y2572)+1))</f>
        <v/>
      </c>
      <c r="Z2573" s="41">
        <v>2563</v>
      </c>
      <c r="AA2573" s="58" t="str">
        <f t="shared" si="1672"/>
        <v/>
      </c>
      <c r="AC2573" s="41" t="str">
        <f t="shared" si="1660"/>
        <v/>
      </c>
      <c r="AE2573" s="41" t="str">
        <f t="shared" si="1673"/>
        <v/>
      </c>
      <c r="AJ2573" s="154" t="str">
        <f t="shared" si="1674"/>
        <v/>
      </c>
      <c r="AL2573" s="120" t="str">
        <f t="shared" si="1675"/>
        <v/>
      </c>
      <c r="AM2573" s="104" t="str">
        <f t="shared" si="1676"/>
        <v/>
      </c>
      <c r="AN2573" s="104" t="str">
        <f t="shared" si="1677"/>
        <v/>
      </c>
      <c r="AO2573" s="104" t="str">
        <f t="shared" si="1661"/>
        <v/>
      </c>
      <c r="AP2573" s="104" t="str">
        <f t="shared" si="1662"/>
        <v/>
      </c>
      <c r="AQ2573" s="121" t="str">
        <f t="shared" si="1678"/>
        <v/>
      </c>
      <c r="AS2573" s="88" t="str">
        <f t="shared" si="1663"/>
        <v/>
      </c>
      <c r="AT2573" s="68" t="str">
        <f t="shared" si="1679"/>
        <v/>
      </c>
      <c r="AU2573" s="68" t="str">
        <f t="shared" si="1680"/>
        <v/>
      </c>
      <c r="AV2573" s="68" t="str">
        <f t="shared" si="1681"/>
        <v/>
      </c>
      <c r="AW2573" s="88" t="str">
        <f t="shared" si="1664"/>
        <v/>
      </c>
      <c r="AZ2573" s="88" t="str">
        <f t="shared" si="1665"/>
        <v/>
      </c>
      <c r="BA2573" s="68" t="str">
        <f t="shared" si="1666"/>
        <v/>
      </c>
      <c r="BB2573" s="68" t="str">
        <f t="shared" si="1667"/>
        <v/>
      </c>
      <c r="BC2573" s="68" t="str">
        <f t="shared" si="1668"/>
        <v/>
      </c>
      <c r="BD2573" s="69" t="str">
        <f t="shared" si="1669"/>
        <v/>
      </c>
      <c r="BE2573" s="69" t="str">
        <f t="shared" si="1682"/>
        <v/>
      </c>
      <c r="BT2573" s="138" t="str">
        <f t="shared" ca="1" si="1683"/>
        <v/>
      </c>
      <c r="BU2573" s="139" t="str">
        <f t="shared" ca="1" si="1684"/>
        <v/>
      </c>
      <c r="BW2573" s="138" t="str">
        <f t="shared" si="1685"/>
        <v/>
      </c>
      <c r="BX2573" s="104" t="str">
        <f t="shared" si="1686"/>
        <v/>
      </c>
      <c r="BY2573" s="139" t="str">
        <f t="shared" si="1687"/>
        <v/>
      </c>
      <c r="CA2573" s="138" t="str">
        <f t="shared" si="1688"/>
        <v/>
      </c>
      <c r="CB2573" s="104" t="str">
        <f t="shared" si="1689"/>
        <v/>
      </c>
      <c r="CC2573" s="139" t="str">
        <f t="shared" si="1690"/>
        <v/>
      </c>
      <c r="CE2573" s="162" t="str">
        <f t="shared" si="1691"/>
        <v/>
      </c>
      <c r="CF2573" s="163" t="str">
        <f t="shared" si="1692"/>
        <v/>
      </c>
      <c r="CG2573" s="164" t="str">
        <f t="shared" si="1693"/>
        <v/>
      </c>
      <c r="CI2573" s="162" t="str">
        <f t="shared" si="1694"/>
        <v/>
      </c>
      <c r="CJ2573" s="163" t="str">
        <f t="shared" si="1656"/>
        <v/>
      </c>
      <c r="CK2573" s="164" t="str">
        <f t="shared" si="1657"/>
        <v/>
      </c>
      <c r="CM2573" s="169" t="str">
        <f t="shared" si="1695"/>
        <v/>
      </c>
      <c r="CN2573" s="139" t="str">
        <f t="shared" si="1696"/>
        <v/>
      </c>
      <c r="CP2573" s="41" t="str">
        <f>IF($CM2573="", "", COUNTIF($CM$11:$CM$3035, "&lt;"&amp;$CM2573)+1+COUNTIF($CM$11:$CM2573, $CM2573)-1)</f>
        <v/>
      </c>
    </row>
    <row r="2574" spans="1:94" x14ac:dyDescent="0.25">
      <c r="A2574" s="40"/>
      <c r="B2574" s="82" t="str">
        <f>IF($I2574="", "", IFERROR(INDEX('Job Database'!$AE$11:$AE$3035, MATCH($I2574, 'Job Database'!$X$11:$X$3035, 0)), ""))</f>
        <v/>
      </c>
      <c r="C2574" s="69" t="str">
        <f>IF($I2574="", "", IF(COUNTIF('Job Database'!$X$11:$X$3035, $I2574)=0, $AC$5, $AC$4))</f>
        <v/>
      </c>
      <c r="D2574" s="40"/>
      <c r="E2574" s="85" t="str">
        <f>IF($I2574="", "", IF(IFERROR(INDEX('Job Database'!$M$11:$M$3035, MATCH($I2574, 'Job Database'!$X$11:$X$3035, 0)), "")="", "", IFERROR(INDEX('Job Database'!$M$11:$M$3035, MATCH($I2574, 'Job Database'!$X$11:$X$3035, 0)), "")))</f>
        <v/>
      </c>
      <c r="F2574" s="40"/>
      <c r="G2574" s="88" t="str">
        <f t="shared" si="1670"/>
        <v/>
      </c>
      <c r="H2574" s="40"/>
      <c r="I2574" s="24"/>
      <c r="J2574" s="34"/>
      <c r="K2574" s="106"/>
      <c r="L2574" s="79"/>
      <c r="M2574" s="34"/>
      <c r="N2574" s="79"/>
      <c r="O2574" s="31"/>
      <c r="P2574" s="53"/>
      <c r="Q2574" s="40"/>
      <c r="S2574" s="41" t="str">
        <f t="shared" si="1658"/>
        <v/>
      </c>
      <c r="T2574" s="41" t="str">
        <f t="shared" si="1659"/>
        <v/>
      </c>
      <c r="U2574" s="41" t="str">
        <f t="shared" si="1671"/>
        <v/>
      </c>
      <c r="W2574" s="74" t="str">
        <f>IF('Job Database'!$X2574="", "", 'Job Database'!$X2574)</f>
        <v/>
      </c>
      <c r="Y2574" s="41" t="str">
        <f>IF($W2574="", "", IF(COUNTIF($I$11:$I$3035, $W2574)&gt;0, "", MAX($Y$10:$Y2573)+1))</f>
        <v/>
      </c>
      <c r="Z2574" s="41">
        <v>2564</v>
      </c>
      <c r="AA2574" s="58" t="str">
        <f t="shared" si="1672"/>
        <v/>
      </c>
      <c r="AC2574" s="41" t="str">
        <f t="shared" si="1660"/>
        <v/>
      </c>
      <c r="AE2574" s="41" t="str">
        <f t="shared" si="1673"/>
        <v/>
      </c>
      <c r="AJ2574" s="154" t="str">
        <f t="shared" si="1674"/>
        <v/>
      </c>
      <c r="AL2574" s="120" t="str">
        <f t="shared" si="1675"/>
        <v/>
      </c>
      <c r="AM2574" s="104" t="str">
        <f t="shared" si="1676"/>
        <v/>
      </c>
      <c r="AN2574" s="104" t="str">
        <f t="shared" si="1677"/>
        <v/>
      </c>
      <c r="AO2574" s="104" t="str">
        <f t="shared" si="1661"/>
        <v/>
      </c>
      <c r="AP2574" s="104" t="str">
        <f t="shared" si="1662"/>
        <v/>
      </c>
      <c r="AQ2574" s="121" t="str">
        <f t="shared" si="1678"/>
        <v/>
      </c>
      <c r="AS2574" s="88" t="str">
        <f t="shared" si="1663"/>
        <v/>
      </c>
      <c r="AT2574" s="68" t="str">
        <f t="shared" si="1679"/>
        <v/>
      </c>
      <c r="AU2574" s="68" t="str">
        <f t="shared" si="1680"/>
        <v/>
      </c>
      <c r="AV2574" s="68" t="str">
        <f t="shared" si="1681"/>
        <v/>
      </c>
      <c r="AW2574" s="88" t="str">
        <f t="shared" si="1664"/>
        <v/>
      </c>
      <c r="AZ2574" s="88" t="str">
        <f t="shared" si="1665"/>
        <v/>
      </c>
      <c r="BA2574" s="68" t="str">
        <f t="shared" si="1666"/>
        <v/>
      </c>
      <c r="BB2574" s="68" t="str">
        <f t="shared" si="1667"/>
        <v/>
      </c>
      <c r="BC2574" s="68" t="str">
        <f t="shared" si="1668"/>
        <v/>
      </c>
      <c r="BD2574" s="69" t="str">
        <f t="shared" si="1669"/>
        <v/>
      </c>
      <c r="BE2574" s="69" t="str">
        <f t="shared" si="1682"/>
        <v/>
      </c>
      <c r="BT2574" s="138" t="str">
        <f t="shared" ca="1" si="1683"/>
        <v/>
      </c>
      <c r="BU2574" s="139" t="str">
        <f t="shared" ca="1" si="1684"/>
        <v/>
      </c>
      <c r="BW2574" s="138" t="str">
        <f t="shared" si="1685"/>
        <v/>
      </c>
      <c r="BX2574" s="104" t="str">
        <f t="shared" si="1686"/>
        <v/>
      </c>
      <c r="BY2574" s="139" t="str">
        <f t="shared" si="1687"/>
        <v/>
      </c>
      <c r="CA2574" s="138" t="str">
        <f t="shared" si="1688"/>
        <v/>
      </c>
      <c r="CB2574" s="104" t="str">
        <f t="shared" si="1689"/>
        <v/>
      </c>
      <c r="CC2574" s="139" t="str">
        <f t="shared" si="1690"/>
        <v/>
      </c>
      <c r="CE2574" s="162" t="str">
        <f t="shared" si="1691"/>
        <v/>
      </c>
      <c r="CF2574" s="163" t="str">
        <f t="shared" si="1692"/>
        <v/>
      </c>
      <c r="CG2574" s="164" t="str">
        <f t="shared" si="1693"/>
        <v/>
      </c>
      <c r="CI2574" s="162" t="str">
        <f t="shared" si="1694"/>
        <v/>
      </c>
      <c r="CJ2574" s="163" t="str">
        <f t="shared" si="1656"/>
        <v/>
      </c>
      <c r="CK2574" s="164" t="str">
        <f t="shared" si="1657"/>
        <v/>
      </c>
      <c r="CM2574" s="169" t="str">
        <f t="shared" si="1695"/>
        <v/>
      </c>
      <c r="CN2574" s="139" t="str">
        <f t="shared" si="1696"/>
        <v/>
      </c>
      <c r="CP2574" s="41" t="str">
        <f>IF($CM2574="", "", COUNTIF($CM$11:$CM$3035, "&lt;"&amp;$CM2574)+1+COUNTIF($CM$11:$CM2574, $CM2574)-1)</f>
        <v/>
      </c>
    </row>
    <row r="2575" spans="1:94" x14ac:dyDescent="0.25">
      <c r="A2575" s="40"/>
      <c r="B2575" s="82" t="str">
        <f>IF($I2575="", "", IFERROR(INDEX('Job Database'!$AE$11:$AE$3035, MATCH($I2575, 'Job Database'!$X$11:$X$3035, 0)), ""))</f>
        <v/>
      </c>
      <c r="C2575" s="69" t="str">
        <f>IF($I2575="", "", IF(COUNTIF('Job Database'!$X$11:$X$3035, $I2575)=0, $AC$5, $AC$4))</f>
        <v/>
      </c>
      <c r="D2575" s="40"/>
      <c r="E2575" s="85" t="str">
        <f>IF($I2575="", "", IF(IFERROR(INDEX('Job Database'!$M$11:$M$3035, MATCH($I2575, 'Job Database'!$X$11:$X$3035, 0)), "")="", "", IFERROR(INDEX('Job Database'!$M$11:$M$3035, MATCH($I2575, 'Job Database'!$X$11:$X$3035, 0)), "")))</f>
        <v/>
      </c>
      <c r="F2575" s="40"/>
      <c r="G2575" s="88" t="str">
        <f t="shared" si="1670"/>
        <v/>
      </c>
      <c r="H2575" s="40"/>
      <c r="I2575" s="24"/>
      <c r="J2575" s="34"/>
      <c r="K2575" s="106"/>
      <c r="L2575" s="79"/>
      <c r="M2575" s="34"/>
      <c r="N2575" s="79"/>
      <c r="O2575" s="31"/>
      <c r="P2575" s="53"/>
      <c r="Q2575" s="40"/>
      <c r="S2575" s="41" t="str">
        <f t="shared" si="1658"/>
        <v/>
      </c>
      <c r="T2575" s="41" t="str">
        <f t="shared" si="1659"/>
        <v/>
      </c>
      <c r="U2575" s="41" t="str">
        <f t="shared" si="1671"/>
        <v/>
      </c>
      <c r="W2575" s="74" t="str">
        <f>IF('Job Database'!$X2575="", "", 'Job Database'!$X2575)</f>
        <v/>
      </c>
      <c r="Y2575" s="41" t="str">
        <f>IF($W2575="", "", IF(COUNTIF($I$11:$I$3035, $W2575)&gt;0, "", MAX($Y$10:$Y2574)+1))</f>
        <v/>
      </c>
      <c r="Z2575" s="41">
        <v>2565</v>
      </c>
      <c r="AA2575" s="58" t="str">
        <f t="shared" si="1672"/>
        <v/>
      </c>
      <c r="AC2575" s="41" t="str">
        <f t="shared" si="1660"/>
        <v/>
      </c>
      <c r="AE2575" s="41" t="str">
        <f t="shared" si="1673"/>
        <v/>
      </c>
      <c r="AJ2575" s="154" t="str">
        <f t="shared" si="1674"/>
        <v/>
      </c>
      <c r="AL2575" s="120" t="str">
        <f t="shared" si="1675"/>
        <v/>
      </c>
      <c r="AM2575" s="104" t="str">
        <f t="shared" si="1676"/>
        <v/>
      </c>
      <c r="AN2575" s="104" t="str">
        <f t="shared" si="1677"/>
        <v/>
      </c>
      <c r="AO2575" s="104" t="str">
        <f t="shared" si="1661"/>
        <v/>
      </c>
      <c r="AP2575" s="104" t="str">
        <f t="shared" si="1662"/>
        <v/>
      </c>
      <c r="AQ2575" s="121" t="str">
        <f t="shared" si="1678"/>
        <v/>
      </c>
      <c r="AS2575" s="88" t="str">
        <f t="shared" si="1663"/>
        <v/>
      </c>
      <c r="AT2575" s="68" t="str">
        <f t="shared" si="1679"/>
        <v/>
      </c>
      <c r="AU2575" s="68" t="str">
        <f t="shared" si="1680"/>
        <v/>
      </c>
      <c r="AV2575" s="68" t="str">
        <f t="shared" si="1681"/>
        <v/>
      </c>
      <c r="AW2575" s="88" t="str">
        <f t="shared" si="1664"/>
        <v/>
      </c>
      <c r="AZ2575" s="88" t="str">
        <f t="shared" si="1665"/>
        <v/>
      </c>
      <c r="BA2575" s="68" t="str">
        <f t="shared" si="1666"/>
        <v/>
      </c>
      <c r="BB2575" s="68" t="str">
        <f t="shared" si="1667"/>
        <v/>
      </c>
      <c r="BC2575" s="68" t="str">
        <f t="shared" si="1668"/>
        <v/>
      </c>
      <c r="BD2575" s="69" t="str">
        <f t="shared" si="1669"/>
        <v/>
      </c>
      <c r="BE2575" s="69" t="str">
        <f t="shared" si="1682"/>
        <v/>
      </c>
      <c r="BT2575" s="138" t="str">
        <f t="shared" ca="1" si="1683"/>
        <v/>
      </c>
      <c r="BU2575" s="139" t="str">
        <f t="shared" ca="1" si="1684"/>
        <v/>
      </c>
      <c r="BW2575" s="138" t="str">
        <f t="shared" si="1685"/>
        <v/>
      </c>
      <c r="BX2575" s="104" t="str">
        <f t="shared" si="1686"/>
        <v/>
      </c>
      <c r="BY2575" s="139" t="str">
        <f t="shared" si="1687"/>
        <v/>
      </c>
      <c r="CA2575" s="138" t="str">
        <f t="shared" si="1688"/>
        <v/>
      </c>
      <c r="CB2575" s="104" t="str">
        <f t="shared" si="1689"/>
        <v/>
      </c>
      <c r="CC2575" s="139" t="str">
        <f t="shared" si="1690"/>
        <v/>
      </c>
      <c r="CE2575" s="162" t="str">
        <f t="shared" si="1691"/>
        <v/>
      </c>
      <c r="CF2575" s="163" t="str">
        <f t="shared" si="1692"/>
        <v/>
      </c>
      <c r="CG2575" s="164" t="str">
        <f t="shared" si="1693"/>
        <v/>
      </c>
      <c r="CI2575" s="162" t="str">
        <f t="shared" si="1694"/>
        <v/>
      </c>
      <c r="CJ2575" s="163" t="str">
        <f t="shared" si="1656"/>
        <v/>
      </c>
      <c r="CK2575" s="164" t="str">
        <f t="shared" si="1657"/>
        <v/>
      </c>
      <c r="CM2575" s="169" t="str">
        <f t="shared" si="1695"/>
        <v/>
      </c>
      <c r="CN2575" s="139" t="str">
        <f t="shared" si="1696"/>
        <v/>
      </c>
      <c r="CP2575" s="41" t="str">
        <f>IF($CM2575="", "", COUNTIF($CM$11:$CM$3035, "&lt;"&amp;$CM2575)+1+COUNTIF($CM$11:$CM2575, $CM2575)-1)</f>
        <v/>
      </c>
    </row>
    <row r="2576" spans="1:94" x14ac:dyDescent="0.25">
      <c r="A2576" s="40"/>
      <c r="B2576" s="82" t="str">
        <f>IF($I2576="", "", IFERROR(INDEX('Job Database'!$AE$11:$AE$3035, MATCH($I2576, 'Job Database'!$X$11:$X$3035, 0)), ""))</f>
        <v/>
      </c>
      <c r="C2576" s="69" t="str">
        <f>IF($I2576="", "", IF(COUNTIF('Job Database'!$X$11:$X$3035, $I2576)=0, $AC$5, $AC$4))</f>
        <v/>
      </c>
      <c r="D2576" s="40"/>
      <c r="E2576" s="85" t="str">
        <f>IF($I2576="", "", IF(IFERROR(INDEX('Job Database'!$M$11:$M$3035, MATCH($I2576, 'Job Database'!$X$11:$X$3035, 0)), "")="", "", IFERROR(INDEX('Job Database'!$M$11:$M$3035, MATCH($I2576, 'Job Database'!$X$11:$X$3035, 0)), "")))</f>
        <v/>
      </c>
      <c r="F2576" s="40"/>
      <c r="G2576" s="88" t="str">
        <f t="shared" si="1670"/>
        <v/>
      </c>
      <c r="H2576" s="40"/>
      <c r="I2576" s="24"/>
      <c r="J2576" s="34"/>
      <c r="K2576" s="106"/>
      <c r="L2576" s="79"/>
      <c r="M2576" s="34"/>
      <c r="N2576" s="79"/>
      <c r="O2576" s="31"/>
      <c r="P2576" s="53"/>
      <c r="Q2576" s="40"/>
      <c r="S2576" s="41" t="str">
        <f t="shared" si="1658"/>
        <v/>
      </c>
      <c r="T2576" s="41" t="str">
        <f t="shared" si="1659"/>
        <v/>
      </c>
      <c r="U2576" s="41" t="str">
        <f t="shared" si="1671"/>
        <v/>
      </c>
      <c r="W2576" s="74" t="str">
        <f>IF('Job Database'!$X2576="", "", 'Job Database'!$X2576)</f>
        <v/>
      </c>
      <c r="Y2576" s="41" t="str">
        <f>IF($W2576="", "", IF(COUNTIF($I$11:$I$3035, $W2576)&gt;0, "", MAX($Y$10:$Y2575)+1))</f>
        <v/>
      </c>
      <c r="Z2576" s="41">
        <v>2566</v>
      </c>
      <c r="AA2576" s="58" t="str">
        <f t="shared" si="1672"/>
        <v/>
      </c>
      <c r="AC2576" s="41" t="str">
        <f t="shared" si="1660"/>
        <v/>
      </c>
      <c r="AE2576" s="41" t="str">
        <f t="shared" si="1673"/>
        <v/>
      </c>
      <c r="AJ2576" s="154" t="str">
        <f t="shared" si="1674"/>
        <v/>
      </c>
      <c r="AL2576" s="120" t="str">
        <f t="shared" si="1675"/>
        <v/>
      </c>
      <c r="AM2576" s="104" t="str">
        <f t="shared" si="1676"/>
        <v/>
      </c>
      <c r="AN2576" s="104" t="str">
        <f t="shared" si="1677"/>
        <v/>
      </c>
      <c r="AO2576" s="104" t="str">
        <f t="shared" si="1661"/>
        <v/>
      </c>
      <c r="AP2576" s="104" t="str">
        <f t="shared" si="1662"/>
        <v/>
      </c>
      <c r="AQ2576" s="121" t="str">
        <f t="shared" si="1678"/>
        <v/>
      </c>
      <c r="AS2576" s="88" t="str">
        <f t="shared" si="1663"/>
        <v/>
      </c>
      <c r="AT2576" s="68" t="str">
        <f t="shared" si="1679"/>
        <v/>
      </c>
      <c r="AU2576" s="68" t="str">
        <f t="shared" si="1680"/>
        <v/>
      </c>
      <c r="AV2576" s="68" t="str">
        <f t="shared" si="1681"/>
        <v/>
      </c>
      <c r="AW2576" s="88" t="str">
        <f t="shared" si="1664"/>
        <v/>
      </c>
      <c r="AZ2576" s="88" t="str">
        <f t="shared" si="1665"/>
        <v/>
      </c>
      <c r="BA2576" s="68" t="str">
        <f t="shared" si="1666"/>
        <v/>
      </c>
      <c r="BB2576" s="68" t="str">
        <f t="shared" si="1667"/>
        <v/>
      </c>
      <c r="BC2576" s="68" t="str">
        <f t="shared" si="1668"/>
        <v/>
      </c>
      <c r="BD2576" s="69" t="str">
        <f t="shared" si="1669"/>
        <v/>
      </c>
      <c r="BE2576" s="69" t="str">
        <f t="shared" si="1682"/>
        <v/>
      </c>
      <c r="BT2576" s="138" t="str">
        <f t="shared" ca="1" si="1683"/>
        <v/>
      </c>
      <c r="BU2576" s="139" t="str">
        <f t="shared" ca="1" si="1684"/>
        <v/>
      </c>
      <c r="BW2576" s="138" t="str">
        <f t="shared" si="1685"/>
        <v/>
      </c>
      <c r="BX2576" s="104" t="str">
        <f t="shared" si="1686"/>
        <v/>
      </c>
      <c r="BY2576" s="139" t="str">
        <f t="shared" si="1687"/>
        <v/>
      </c>
      <c r="CA2576" s="138" t="str">
        <f t="shared" si="1688"/>
        <v/>
      </c>
      <c r="CB2576" s="104" t="str">
        <f t="shared" si="1689"/>
        <v/>
      </c>
      <c r="CC2576" s="139" t="str">
        <f t="shared" si="1690"/>
        <v/>
      </c>
      <c r="CE2576" s="162" t="str">
        <f t="shared" si="1691"/>
        <v/>
      </c>
      <c r="CF2576" s="163" t="str">
        <f t="shared" si="1692"/>
        <v/>
      </c>
      <c r="CG2576" s="164" t="str">
        <f t="shared" si="1693"/>
        <v/>
      </c>
      <c r="CI2576" s="162" t="str">
        <f t="shared" si="1694"/>
        <v/>
      </c>
      <c r="CJ2576" s="163" t="str">
        <f t="shared" si="1656"/>
        <v/>
      </c>
      <c r="CK2576" s="164" t="str">
        <f t="shared" si="1657"/>
        <v/>
      </c>
      <c r="CM2576" s="169" t="str">
        <f t="shared" si="1695"/>
        <v/>
      </c>
      <c r="CN2576" s="139" t="str">
        <f t="shared" si="1696"/>
        <v/>
      </c>
      <c r="CP2576" s="41" t="str">
        <f>IF($CM2576="", "", COUNTIF($CM$11:$CM$3035, "&lt;"&amp;$CM2576)+1+COUNTIF($CM$11:$CM2576, $CM2576)-1)</f>
        <v/>
      </c>
    </row>
    <row r="2577" spans="1:94" x14ac:dyDescent="0.25">
      <c r="A2577" s="40"/>
      <c r="B2577" s="82" t="str">
        <f>IF($I2577="", "", IFERROR(INDEX('Job Database'!$AE$11:$AE$3035, MATCH($I2577, 'Job Database'!$X$11:$X$3035, 0)), ""))</f>
        <v/>
      </c>
      <c r="C2577" s="69" t="str">
        <f>IF($I2577="", "", IF(COUNTIF('Job Database'!$X$11:$X$3035, $I2577)=0, $AC$5, $AC$4))</f>
        <v/>
      </c>
      <c r="D2577" s="40"/>
      <c r="E2577" s="85" t="str">
        <f>IF($I2577="", "", IF(IFERROR(INDEX('Job Database'!$M$11:$M$3035, MATCH($I2577, 'Job Database'!$X$11:$X$3035, 0)), "")="", "", IFERROR(INDEX('Job Database'!$M$11:$M$3035, MATCH($I2577, 'Job Database'!$X$11:$X$3035, 0)), "")))</f>
        <v/>
      </c>
      <c r="F2577" s="40"/>
      <c r="G2577" s="88" t="str">
        <f t="shared" si="1670"/>
        <v/>
      </c>
      <c r="H2577" s="40"/>
      <c r="I2577" s="24"/>
      <c r="J2577" s="34"/>
      <c r="K2577" s="106"/>
      <c r="L2577" s="79"/>
      <c r="M2577" s="34"/>
      <c r="N2577" s="79"/>
      <c r="O2577" s="31"/>
      <c r="P2577" s="53"/>
      <c r="Q2577" s="40"/>
      <c r="S2577" s="41" t="str">
        <f t="shared" si="1658"/>
        <v/>
      </c>
      <c r="T2577" s="41" t="str">
        <f t="shared" si="1659"/>
        <v/>
      </c>
      <c r="U2577" s="41" t="str">
        <f t="shared" si="1671"/>
        <v/>
      </c>
      <c r="W2577" s="74" t="str">
        <f>IF('Job Database'!$X2577="", "", 'Job Database'!$X2577)</f>
        <v/>
      </c>
      <c r="Y2577" s="41" t="str">
        <f>IF($W2577="", "", IF(COUNTIF($I$11:$I$3035, $W2577)&gt;0, "", MAX($Y$10:$Y2576)+1))</f>
        <v/>
      </c>
      <c r="Z2577" s="41">
        <v>2567</v>
      </c>
      <c r="AA2577" s="58" t="str">
        <f t="shared" si="1672"/>
        <v/>
      </c>
      <c r="AC2577" s="41" t="str">
        <f t="shared" si="1660"/>
        <v/>
      </c>
      <c r="AE2577" s="41" t="str">
        <f t="shared" si="1673"/>
        <v/>
      </c>
      <c r="AJ2577" s="154" t="str">
        <f t="shared" si="1674"/>
        <v/>
      </c>
      <c r="AL2577" s="120" t="str">
        <f t="shared" si="1675"/>
        <v/>
      </c>
      <c r="AM2577" s="104" t="str">
        <f t="shared" si="1676"/>
        <v/>
      </c>
      <c r="AN2577" s="104" t="str">
        <f t="shared" si="1677"/>
        <v/>
      </c>
      <c r="AO2577" s="104" t="str">
        <f t="shared" si="1661"/>
        <v/>
      </c>
      <c r="AP2577" s="104" t="str">
        <f t="shared" si="1662"/>
        <v/>
      </c>
      <c r="AQ2577" s="121" t="str">
        <f t="shared" si="1678"/>
        <v/>
      </c>
      <c r="AS2577" s="88" t="str">
        <f t="shared" si="1663"/>
        <v/>
      </c>
      <c r="AT2577" s="68" t="str">
        <f t="shared" si="1679"/>
        <v/>
      </c>
      <c r="AU2577" s="68" t="str">
        <f t="shared" si="1680"/>
        <v/>
      </c>
      <c r="AV2577" s="68" t="str">
        <f t="shared" si="1681"/>
        <v/>
      </c>
      <c r="AW2577" s="88" t="str">
        <f t="shared" si="1664"/>
        <v/>
      </c>
      <c r="AZ2577" s="88" t="str">
        <f t="shared" si="1665"/>
        <v/>
      </c>
      <c r="BA2577" s="68" t="str">
        <f t="shared" si="1666"/>
        <v/>
      </c>
      <c r="BB2577" s="68" t="str">
        <f t="shared" si="1667"/>
        <v/>
      </c>
      <c r="BC2577" s="68" t="str">
        <f t="shared" si="1668"/>
        <v/>
      </c>
      <c r="BD2577" s="69" t="str">
        <f t="shared" si="1669"/>
        <v/>
      </c>
      <c r="BE2577" s="69" t="str">
        <f t="shared" si="1682"/>
        <v/>
      </c>
      <c r="BT2577" s="138" t="str">
        <f t="shared" ca="1" si="1683"/>
        <v/>
      </c>
      <c r="BU2577" s="139" t="str">
        <f t="shared" ca="1" si="1684"/>
        <v/>
      </c>
      <c r="BW2577" s="138" t="str">
        <f t="shared" si="1685"/>
        <v/>
      </c>
      <c r="BX2577" s="104" t="str">
        <f t="shared" si="1686"/>
        <v/>
      </c>
      <c r="BY2577" s="139" t="str">
        <f t="shared" si="1687"/>
        <v/>
      </c>
      <c r="CA2577" s="138" t="str">
        <f t="shared" si="1688"/>
        <v/>
      </c>
      <c r="CB2577" s="104" t="str">
        <f t="shared" si="1689"/>
        <v/>
      </c>
      <c r="CC2577" s="139" t="str">
        <f t="shared" si="1690"/>
        <v/>
      </c>
      <c r="CE2577" s="162" t="str">
        <f t="shared" si="1691"/>
        <v/>
      </c>
      <c r="CF2577" s="163" t="str">
        <f t="shared" si="1692"/>
        <v/>
      </c>
      <c r="CG2577" s="164" t="str">
        <f t="shared" si="1693"/>
        <v/>
      </c>
      <c r="CI2577" s="162" t="str">
        <f t="shared" si="1694"/>
        <v/>
      </c>
      <c r="CJ2577" s="163" t="str">
        <f t="shared" si="1656"/>
        <v/>
      </c>
      <c r="CK2577" s="164" t="str">
        <f t="shared" si="1657"/>
        <v/>
      </c>
      <c r="CM2577" s="169" t="str">
        <f t="shared" si="1695"/>
        <v/>
      </c>
      <c r="CN2577" s="139" t="str">
        <f t="shared" si="1696"/>
        <v/>
      </c>
      <c r="CP2577" s="41" t="str">
        <f>IF($CM2577="", "", COUNTIF($CM$11:$CM$3035, "&lt;"&amp;$CM2577)+1+COUNTIF($CM$11:$CM2577, $CM2577)-1)</f>
        <v/>
      </c>
    </row>
    <row r="2578" spans="1:94" x14ac:dyDescent="0.25">
      <c r="A2578" s="40"/>
      <c r="B2578" s="82" t="str">
        <f>IF($I2578="", "", IFERROR(INDEX('Job Database'!$AE$11:$AE$3035, MATCH($I2578, 'Job Database'!$X$11:$X$3035, 0)), ""))</f>
        <v/>
      </c>
      <c r="C2578" s="69" t="str">
        <f>IF($I2578="", "", IF(COUNTIF('Job Database'!$X$11:$X$3035, $I2578)=0, $AC$5, $AC$4))</f>
        <v/>
      </c>
      <c r="D2578" s="40"/>
      <c r="E2578" s="85" t="str">
        <f>IF($I2578="", "", IF(IFERROR(INDEX('Job Database'!$M$11:$M$3035, MATCH($I2578, 'Job Database'!$X$11:$X$3035, 0)), "")="", "", IFERROR(INDEX('Job Database'!$M$11:$M$3035, MATCH($I2578, 'Job Database'!$X$11:$X$3035, 0)), "")))</f>
        <v/>
      </c>
      <c r="F2578" s="40"/>
      <c r="G2578" s="88" t="str">
        <f t="shared" si="1670"/>
        <v/>
      </c>
      <c r="H2578" s="40"/>
      <c r="I2578" s="24"/>
      <c r="J2578" s="34"/>
      <c r="K2578" s="106"/>
      <c r="L2578" s="79"/>
      <c r="M2578" s="34"/>
      <c r="N2578" s="79"/>
      <c r="O2578" s="31"/>
      <c r="P2578" s="53"/>
      <c r="Q2578" s="40"/>
      <c r="S2578" s="41" t="str">
        <f t="shared" si="1658"/>
        <v/>
      </c>
      <c r="T2578" s="41" t="str">
        <f t="shared" si="1659"/>
        <v/>
      </c>
      <c r="U2578" s="41" t="str">
        <f t="shared" si="1671"/>
        <v/>
      </c>
      <c r="W2578" s="74" t="str">
        <f>IF('Job Database'!$X2578="", "", 'Job Database'!$X2578)</f>
        <v/>
      </c>
      <c r="Y2578" s="41" t="str">
        <f>IF($W2578="", "", IF(COUNTIF($I$11:$I$3035, $W2578)&gt;0, "", MAX($Y$10:$Y2577)+1))</f>
        <v/>
      </c>
      <c r="Z2578" s="41">
        <v>2568</v>
      </c>
      <c r="AA2578" s="58" t="str">
        <f t="shared" si="1672"/>
        <v/>
      </c>
      <c r="AC2578" s="41" t="str">
        <f t="shared" si="1660"/>
        <v/>
      </c>
      <c r="AE2578" s="41" t="str">
        <f t="shared" si="1673"/>
        <v/>
      </c>
      <c r="AJ2578" s="154" t="str">
        <f t="shared" si="1674"/>
        <v/>
      </c>
      <c r="AL2578" s="120" t="str">
        <f t="shared" si="1675"/>
        <v/>
      </c>
      <c r="AM2578" s="104" t="str">
        <f t="shared" si="1676"/>
        <v/>
      </c>
      <c r="AN2578" s="104" t="str">
        <f t="shared" si="1677"/>
        <v/>
      </c>
      <c r="AO2578" s="104" t="str">
        <f t="shared" si="1661"/>
        <v/>
      </c>
      <c r="AP2578" s="104" t="str">
        <f t="shared" si="1662"/>
        <v/>
      </c>
      <c r="AQ2578" s="121" t="str">
        <f t="shared" si="1678"/>
        <v/>
      </c>
      <c r="AS2578" s="88" t="str">
        <f t="shared" si="1663"/>
        <v/>
      </c>
      <c r="AT2578" s="68" t="str">
        <f t="shared" si="1679"/>
        <v/>
      </c>
      <c r="AU2578" s="68" t="str">
        <f t="shared" si="1680"/>
        <v/>
      </c>
      <c r="AV2578" s="68" t="str">
        <f t="shared" si="1681"/>
        <v/>
      </c>
      <c r="AW2578" s="88" t="str">
        <f t="shared" si="1664"/>
        <v/>
      </c>
      <c r="AZ2578" s="88" t="str">
        <f t="shared" si="1665"/>
        <v/>
      </c>
      <c r="BA2578" s="68" t="str">
        <f t="shared" si="1666"/>
        <v/>
      </c>
      <c r="BB2578" s="68" t="str">
        <f t="shared" si="1667"/>
        <v/>
      </c>
      <c r="BC2578" s="68" t="str">
        <f t="shared" si="1668"/>
        <v/>
      </c>
      <c r="BD2578" s="69" t="str">
        <f t="shared" si="1669"/>
        <v/>
      </c>
      <c r="BE2578" s="69" t="str">
        <f t="shared" si="1682"/>
        <v/>
      </c>
      <c r="BT2578" s="138" t="str">
        <f t="shared" ca="1" si="1683"/>
        <v/>
      </c>
      <c r="BU2578" s="139" t="str">
        <f t="shared" ca="1" si="1684"/>
        <v/>
      </c>
      <c r="BW2578" s="138" t="str">
        <f t="shared" si="1685"/>
        <v/>
      </c>
      <c r="BX2578" s="104" t="str">
        <f t="shared" si="1686"/>
        <v/>
      </c>
      <c r="BY2578" s="139" t="str">
        <f t="shared" si="1687"/>
        <v/>
      </c>
      <c r="CA2578" s="138" t="str">
        <f t="shared" si="1688"/>
        <v/>
      </c>
      <c r="CB2578" s="104" t="str">
        <f t="shared" si="1689"/>
        <v/>
      </c>
      <c r="CC2578" s="139" t="str">
        <f t="shared" si="1690"/>
        <v/>
      </c>
      <c r="CE2578" s="162" t="str">
        <f t="shared" si="1691"/>
        <v/>
      </c>
      <c r="CF2578" s="163" t="str">
        <f t="shared" si="1692"/>
        <v/>
      </c>
      <c r="CG2578" s="164" t="str">
        <f t="shared" si="1693"/>
        <v/>
      </c>
      <c r="CI2578" s="162" t="str">
        <f t="shared" si="1694"/>
        <v/>
      </c>
      <c r="CJ2578" s="163" t="str">
        <f t="shared" si="1656"/>
        <v/>
      </c>
      <c r="CK2578" s="164" t="str">
        <f t="shared" si="1657"/>
        <v/>
      </c>
      <c r="CM2578" s="169" t="str">
        <f t="shared" si="1695"/>
        <v/>
      </c>
      <c r="CN2578" s="139" t="str">
        <f t="shared" si="1696"/>
        <v/>
      </c>
      <c r="CP2578" s="41" t="str">
        <f>IF($CM2578="", "", COUNTIF($CM$11:$CM$3035, "&lt;"&amp;$CM2578)+1+COUNTIF($CM$11:$CM2578, $CM2578)-1)</f>
        <v/>
      </c>
    </row>
    <row r="2579" spans="1:94" x14ac:dyDescent="0.25">
      <c r="A2579" s="40"/>
      <c r="B2579" s="82" t="str">
        <f>IF($I2579="", "", IFERROR(INDEX('Job Database'!$AE$11:$AE$3035, MATCH($I2579, 'Job Database'!$X$11:$X$3035, 0)), ""))</f>
        <v/>
      </c>
      <c r="C2579" s="69" t="str">
        <f>IF($I2579="", "", IF(COUNTIF('Job Database'!$X$11:$X$3035, $I2579)=0, $AC$5, $AC$4))</f>
        <v/>
      </c>
      <c r="D2579" s="40"/>
      <c r="E2579" s="85" t="str">
        <f>IF($I2579="", "", IF(IFERROR(INDEX('Job Database'!$M$11:$M$3035, MATCH($I2579, 'Job Database'!$X$11:$X$3035, 0)), "")="", "", IFERROR(INDEX('Job Database'!$M$11:$M$3035, MATCH($I2579, 'Job Database'!$X$11:$X$3035, 0)), "")))</f>
        <v/>
      </c>
      <c r="F2579" s="40"/>
      <c r="G2579" s="88" t="str">
        <f t="shared" si="1670"/>
        <v/>
      </c>
      <c r="H2579" s="40"/>
      <c r="I2579" s="24"/>
      <c r="J2579" s="34"/>
      <c r="K2579" s="106"/>
      <c r="L2579" s="79"/>
      <c r="M2579" s="34"/>
      <c r="N2579" s="79"/>
      <c r="O2579" s="31"/>
      <c r="P2579" s="53"/>
      <c r="Q2579" s="40"/>
      <c r="S2579" s="41" t="str">
        <f t="shared" si="1658"/>
        <v/>
      </c>
      <c r="T2579" s="41" t="str">
        <f t="shared" si="1659"/>
        <v/>
      </c>
      <c r="U2579" s="41" t="str">
        <f t="shared" si="1671"/>
        <v/>
      </c>
      <c r="W2579" s="74" t="str">
        <f>IF('Job Database'!$X2579="", "", 'Job Database'!$X2579)</f>
        <v/>
      </c>
      <c r="Y2579" s="41" t="str">
        <f>IF($W2579="", "", IF(COUNTIF($I$11:$I$3035, $W2579)&gt;0, "", MAX($Y$10:$Y2578)+1))</f>
        <v/>
      </c>
      <c r="Z2579" s="41">
        <v>2569</v>
      </c>
      <c r="AA2579" s="58" t="str">
        <f t="shared" si="1672"/>
        <v/>
      </c>
      <c r="AC2579" s="41" t="str">
        <f t="shared" si="1660"/>
        <v/>
      </c>
      <c r="AE2579" s="41" t="str">
        <f t="shared" si="1673"/>
        <v/>
      </c>
      <c r="AJ2579" s="154" t="str">
        <f t="shared" si="1674"/>
        <v/>
      </c>
      <c r="AL2579" s="120" t="str">
        <f t="shared" si="1675"/>
        <v/>
      </c>
      <c r="AM2579" s="104" t="str">
        <f t="shared" si="1676"/>
        <v/>
      </c>
      <c r="AN2579" s="104" t="str">
        <f t="shared" si="1677"/>
        <v/>
      </c>
      <c r="AO2579" s="104" t="str">
        <f t="shared" si="1661"/>
        <v/>
      </c>
      <c r="AP2579" s="104" t="str">
        <f t="shared" si="1662"/>
        <v/>
      </c>
      <c r="AQ2579" s="121" t="str">
        <f t="shared" si="1678"/>
        <v/>
      </c>
      <c r="AS2579" s="88" t="str">
        <f t="shared" si="1663"/>
        <v/>
      </c>
      <c r="AT2579" s="68" t="str">
        <f t="shared" si="1679"/>
        <v/>
      </c>
      <c r="AU2579" s="68" t="str">
        <f t="shared" si="1680"/>
        <v/>
      </c>
      <c r="AV2579" s="68" t="str">
        <f t="shared" si="1681"/>
        <v/>
      </c>
      <c r="AW2579" s="88" t="str">
        <f t="shared" si="1664"/>
        <v/>
      </c>
      <c r="AZ2579" s="88" t="str">
        <f t="shared" si="1665"/>
        <v/>
      </c>
      <c r="BA2579" s="68" t="str">
        <f t="shared" si="1666"/>
        <v/>
      </c>
      <c r="BB2579" s="68" t="str">
        <f t="shared" si="1667"/>
        <v/>
      </c>
      <c r="BC2579" s="68" t="str">
        <f t="shared" si="1668"/>
        <v/>
      </c>
      <c r="BD2579" s="69" t="str">
        <f t="shared" si="1669"/>
        <v/>
      </c>
      <c r="BE2579" s="69" t="str">
        <f t="shared" si="1682"/>
        <v/>
      </c>
      <c r="BT2579" s="138" t="str">
        <f t="shared" ca="1" si="1683"/>
        <v/>
      </c>
      <c r="BU2579" s="139" t="str">
        <f t="shared" ca="1" si="1684"/>
        <v/>
      </c>
      <c r="BW2579" s="138" t="str">
        <f t="shared" si="1685"/>
        <v/>
      </c>
      <c r="BX2579" s="104" t="str">
        <f t="shared" si="1686"/>
        <v/>
      </c>
      <c r="BY2579" s="139" t="str">
        <f t="shared" si="1687"/>
        <v/>
      </c>
      <c r="CA2579" s="138" t="str">
        <f t="shared" si="1688"/>
        <v/>
      </c>
      <c r="CB2579" s="104" t="str">
        <f t="shared" si="1689"/>
        <v/>
      </c>
      <c r="CC2579" s="139" t="str">
        <f t="shared" si="1690"/>
        <v/>
      </c>
      <c r="CE2579" s="162" t="str">
        <f t="shared" si="1691"/>
        <v/>
      </c>
      <c r="CF2579" s="163" t="str">
        <f t="shared" si="1692"/>
        <v/>
      </c>
      <c r="CG2579" s="164" t="str">
        <f t="shared" si="1693"/>
        <v/>
      </c>
      <c r="CI2579" s="162" t="str">
        <f t="shared" si="1694"/>
        <v/>
      </c>
      <c r="CJ2579" s="163" t="str">
        <f t="shared" si="1656"/>
        <v/>
      </c>
      <c r="CK2579" s="164" t="str">
        <f t="shared" si="1657"/>
        <v/>
      </c>
      <c r="CM2579" s="169" t="str">
        <f t="shared" si="1695"/>
        <v/>
      </c>
      <c r="CN2579" s="139" t="str">
        <f t="shared" si="1696"/>
        <v/>
      </c>
      <c r="CP2579" s="41" t="str">
        <f>IF($CM2579="", "", COUNTIF($CM$11:$CM$3035, "&lt;"&amp;$CM2579)+1+COUNTIF($CM$11:$CM2579, $CM2579)-1)</f>
        <v/>
      </c>
    </row>
    <row r="2580" spans="1:94" x14ac:dyDescent="0.25">
      <c r="A2580" s="40"/>
      <c r="B2580" s="82" t="str">
        <f>IF($I2580="", "", IFERROR(INDEX('Job Database'!$AE$11:$AE$3035, MATCH($I2580, 'Job Database'!$X$11:$X$3035, 0)), ""))</f>
        <v/>
      </c>
      <c r="C2580" s="69" t="str">
        <f>IF($I2580="", "", IF(COUNTIF('Job Database'!$X$11:$X$3035, $I2580)=0, $AC$5, $AC$4))</f>
        <v/>
      </c>
      <c r="D2580" s="40"/>
      <c r="E2580" s="85" t="str">
        <f>IF($I2580="", "", IF(IFERROR(INDEX('Job Database'!$M$11:$M$3035, MATCH($I2580, 'Job Database'!$X$11:$X$3035, 0)), "")="", "", IFERROR(INDEX('Job Database'!$M$11:$M$3035, MATCH($I2580, 'Job Database'!$X$11:$X$3035, 0)), "")))</f>
        <v/>
      </c>
      <c r="F2580" s="40"/>
      <c r="G2580" s="88" t="str">
        <f t="shared" si="1670"/>
        <v/>
      </c>
      <c r="H2580" s="40"/>
      <c r="I2580" s="24"/>
      <c r="J2580" s="34"/>
      <c r="K2580" s="106"/>
      <c r="L2580" s="79"/>
      <c r="M2580" s="34"/>
      <c r="N2580" s="79"/>
      <c r="O2580" s="31"/>
      <c r="P2580" s="53"/>
      <c r="Q2580" s="40"/>
      <c r="S2580" s="41" t="str">
        <f t="shared" si="1658"/>
        <v/>
      </c>
      <c r="T2580" s="41" t="str">
        <f t="shared" si="1659"/>
        <v/>
      </c>
      <c r="U2580" s="41" t="str">
        <f t="shared" si="1671"/>
        <v/>
      </c>
      <c r="W2580" s="74" t="str">
        <f>IF('Job Database'!$X2580="", "", 'Job Database'!$X2580)</f>
        <v/>
      </c>
      <c r="Y2580" s="41" t="str">
        <f>IF($W2580="", "", IF(COUNTIF($I$11:$I$3035, $W2580)&gt;0, "", MAX($Y$10:$Y2579)+1))</f>
        <v/>
      </c>
      <c r="Z2580" s="41">
        <v>2570</v>
      </c>
      <c r="AA2580" s="58" t="str">
        <f t="shared" si="1672"/>
        <v/>
      </c>
      <c r="AC2580" s="41" t="str">
        <f t="shared" si="1660"/>
        <v/>
      </c>
      <c r="AE2580" s="41" t="str">
        <f t="shared" si="1673"/>
        <v/>
      </c>
      <c r="AJ2580" s="154" t="str">
        <f t="shared" si="1674"/>
        <v/>
      </c>
      <c r="AL2580" s="120" t="str">
        <f t="shared" si="1675"/>
        <v/>
      </c>
      <c r="AM2580" s="104" t="str">
        <f t="shared" si="1676"/>
        <v/>
      </c>
      <c r="AN2580" s="104" t="str">
        <f t="shared" si="1677"/>
        <v/>
      </c>
      <c r="AO2580" s="104" t="str">
        <f t="shared" si="1661"/>
        <v/>
      </c>
      <c r="AP2580" s="104" t="str">
        <f t="shared" si="1662"/>
        <v/>
      </c>
      <c r="AQ2580" s="121" t="str">
        <f t="shared" si="1678"/>
        <v/>
      </c>
      <c r="AS2580" s="88" t="str">
        <f t="shared" si="1663"/>
        <v/>
      </c>
      <c r="AT2580" s="68" t="str">
        <f t="shared" si="1679"/>
        <v/>
      </c>
      <c r="AU2580" s="68" t="str">
        <f t="shared" si="1680"/>
        <v/>
      </c>
      <c r="AV2580" s="68" t="str">
        <f t="shared" si="1681"/>
        <v/>
      </c>
      <c r="AW2580" s="88" t="str">
        <f t="shared" si="1664"/>
        <v/>
      </c>
      <c r="AZ2580" s="88" t="str">
        <f t="shared" si="1665"/>
        <v/>
      </c>
      <c r="BA2580" s="68" t="str">
        <f t="shared" si="1666"/>
        <v/>
      </c>
      <c r="BB2580" s="68" t="str">
        <f t="shared" si="1667"/>
        <v/>
      </c>
      <c r="BC2580" s="68" t="str">
        <f t="shared" si="1668"/>
        <v/>
      </c>
      <c r="BD2580" s="69" t="str">
        <f t="shared" si="1669"/>
        <v/>
      </c>
      <c r="BE2580" s="69" t="str">
        <f t="shared" si="1682"/>
        <v/>
      </c>
      <c r="BT2580" s="138" t="str">
        <f t="shared" ca="1" si="1683"/>
        <v/>
      </c>
      <c r="BU2580" s="139" t="str">
        <f t="shared" ca="1" si="1684"/>
        <v/>
      </c>
      <c r="BW2580" s="138" t="str">
        <f t="shared" si="1685"/>
        <v/>
      </c>
      <c r="BX2580" s="104" t="str">
        <f t="shared" si="1686"/>
        <v/>
      </c>
      <c r="BY2580" s="139" t="str">
        <f t="shared" si="1687"/>
        <v/>
      </c>
      <c r="CA2580" s="138" t="str">
        <f t="shared" si="1688"/>
        <v/>
      </c>
      <c r="CB2580" s="104" t="str">
        <f t="shared" si="1689"/>
        <v/>
      </c>
      <c r="CC2580" s="139" t="str">
        <f t="shared" si="1690"/>
        <v/>
      </c>
      <c r="CE2580" s="162" t="str">
        <f t="shared" si="1691"/>
        <v/>
      </c>
      <c r="CF2580" s="163" t="str">
        <f t="shared" si="1692"/>
        <v/>
      </c>
      <c r="CG2580" s="164" t="str">
        <f t="shared" si="1693"/>
        <v/>
      </c>
      <c r="CI2580" s="162" t="str">
        <f t="shared" si="1694"/>
        <v/>
      </c>
      <c r="CJ2580" s="163" t="str">
        <f t="shared" si="1656"/>
        <v/>
      </c>
      <c r="CK2580" s="164" t="str">
        <f t="shared" si="1657"/>
        <v/>
      </c>
      <c r="CM2580" s="169" t="str">
        <f t="shared" si="1695"/>
        <v/>
      </c>
      <c r="CN2580" s="139" t="str">
        <f t="shared" si="1696"/>
        <v/>
      </c>
      <c r="CP2580" s="41" t="str">
        <f>IF($CM2580="", "", COUNTIF($CM$11:$CM$3035, "&lt;"&amp;$CM2580)+1+COUNTIF($CM$11:$CM2580, $CM2580)-1)</f>
        <v/>
      </c>
    </row>
    <row r="2581" spans="1:94" x14ac:dyDescent="0.25">
      <c r="A2581" s="40"/>
      <c r="B2581" s="82" t="str">
        <f>IF($I2581="", "", IFERROR(INDEX('Job Database'!$AE$11:$AE$3035, MATCH($I2581, 'Job Database'!$X$11:$X$3035, 0)), ""))</f>
        <v/>
      </c>
      <c r="C2581" s="69" t="str">
        <f>IF($I2581="", "", IF(COUNTIF('Job Database'!$X$11:$X$3035, $I2581)=0, $AC$5, $AC$4))</f>
        <v/>
      </c>
      <c r="D2581" s="40"/>
      <c r="E2581" s="85" t="str">
        <f>IF($I2581="", "", IF(IFERROR(INDEX('Job Database'!$M$11:$M$3035, MATCH($I2581, 'Job Database'!$X$11:$X$3035, 0)), "")="", "", IFERROR(INDEX('Job Database'!$M$11:$M$3035, MATCH($I2581, 'Job Database'!$X$11:$X$3035, 0)), "")))</f>
        <v/>
      </c>
      <c r="F2581" s="40"/>
      <c r="G2581" s="88" t="str">
        <f t="shared" si="1670"/>
        <v/>
      </c>
      <c r="H2581" s="40"/>
      <c r="I2581" s="24"/>
      <c r="J2581" s="34"/>
      <c r="K2581" s="106"/>
      <c r="L2581" s="79"/>
      <c r="M2581" s="34"/>
      <c r="N2581" s="79"/>
      <c r="O2581" s="31"/>
      <c r="P2581" s="53"/>
      <c r="Q2581" s="40"/>
      <c r="S2581" s="41" t="str">
        <f t="shared" si="1658"/>
        <v/>
      </c>
      <c r="T2581" s="41" t="str">
        <f t="shared" si="1659"/>
        <v/>
      </c>
      <c r="U2581" s="41" t="str">
        <f t="shared" si="1671"/>
        <v/>
      </c>
      <c r="W2581" s="74" t="str">
        <f>IF('Job Database'!$X2581="", "", 'Job Database'!$X2581)</f>
        <v/>
      </c>
      <c r="Y2581" s="41" t="str">
        <f>IF($W2581="", "", IF(COUNTIF($I$11:$I$3035, $W2581)&gt;0, "", MAX($Y$10:$Y2580)+1))</f>
        <v/>
      </c>
      <c r="Z2581" s="41">
        <v>2571</v>
      </c>
      <c r="AA2581" s="58" t="str">
        <f t="shared" si="1672"/>
        <v/>
      </c>
      <c r="AC2581" s="41" t="str">
        <f t="shared" si="1660"/>
        <v/>
      </c>
      <c r="AE2581" s="41" t="str">
        <f t="shared" si="1673"/>
        <v/>
      </c>
      <c r="AJ2581" s="154" t="str">
        <f t="shared" si="1674"/>
        <v/>
      </c>
      <c r="AL2581" s="120" t="str">
        <f t="shared" si="1675"/>
        <v/>
      </c>
      <c r="AM2581" s="104" t="str">
        <f t="shared" si="1676"/>
        <v/>
      </c>
      <c r="AN2581" s="104" t="str">
        <f t="shared" si="1677"/>
        <v/>
      </c>
      <c r="AO2581" s="104" t="str">
        <f t="shared" si="1661"/>
        <v/>
      </c>
      <c r="AP2581" s="104" t="str">
        <f t="shared" si="1662"/>
        <v/>
      </c>
      <c r="AQ2581" s="121" t="str">
        <f t="shared" si="1678"/>
        <v/>
      </c>
      <c r="AS2581" s="88" t="str">
        <f t="shared" si="1663"/>
        <v/>
      </c>
      <c r="AT2581" s="68" t="str">
        <f t="shared" si="1679"/>
        <v/>
      </c>
      <c r="AU2581" s="68" t="str">
        <f t="shared" si="1680"/>
        <v/>
      </c>
      <c r="AV2581" s="68" t="str">
        <f t="shared" si="1681"/>
        <v/>
      </c>
      <c r="AW2581" s="88" t="str">
        <f t="shared" si="1664"/>
        <v/>
      </c>
      <c r="AZ2581" s="88" t="str">
        <f t="shared" si="1665"/>
        <v/>
      </c>
      <c r="BA2581" s="68" t="str">
        <f t="shared" si="1666"/>
        <v/>
      </c>
      <c r="BB2581" s="68" t="str">
        <f t="shared" si="1667"/>
        <v/>
      </c>
      <c r="BC2581" s="68" t="str">
        <f t="shared" si="1668"/>
        <v/>
      </c>
      <c r="BD2581" s="69" t="str">
        <f t="shared" si="1669"/>
        <v/>
      </c>
      <c r="BE2581" s="69" t="str">
        <f t="shared" si="1682"/>
        <v/>
      </c>
      <c r="BT2581" s="138" t="str">
        <f t="shared" ca="1" si="1683"/>
        <v/>
      </c>
      <c r="BU2581" s="139" t="str">
        <f t="shared" ca="1" si="1684"/>
        <v/>
      </c>
      <c r="BW2581" s="138" t="str">
        <f t="shared" si="1685"/>
        <v/>
      </c>
      <c r="BX2581" s="104" t="str">
        <f t="shared" si="1686"/>
        <v/>
      </c>
      <c r="BY2581" s="139" t="str">
        <f t="shared" si="1687"/>
        <v/>
      </c>
      <c r="CA2581" s="138" t="str">
        <f t="shared" si="1688"/>
        <v/>
      </c>
      <c r="CB2581" s="104" t="str">
        <f t="shared" si="1689"/>
        <v/>
      </c>
      <c r="CC2581" s="139" t="str">
        <f t="shared" si="1690"/>
        <v/>
      </c>
      <c r="CE2581" s="162" t="str">
        <f t="shared" si="1691"/>
        <v/>
      </c>
      <c r="CF2581" s="163" t="str">
        <f t="shared" si="1692"/>
        <v/>
      </c>
      <c r="CG2581" s="164" t="str">
        <f t="shared" si="1693"/>
        <v/>
      </c>
      <c r="CI2581" s="162" t="str">
        <f t="shared" si="1694"/>
        <v/>
      </c>
      <c r="CJ2581" s="163" t="str">
        <f t="shared" si="1656"/>
        <v/>
      </c>
      <c r="CK2581" s="164" t="str">
        <f t="shared" si="1657"/>
        <v/>
      </c>
      <c r="CM2581" s="169" t="str">
        <f t="shared" si="1695"/>
        <v/>
      </c>
      <c r="CN2581" s="139" t="str">
        <f t="shared" si="1696"/>
        <v/>
      </c>
      <c r="CP2581" s="41" t="str">
        <f>IF($CM2581="", "", COUNTIF($CM$11:$CM$3035, "&lt;"&amp;$CM2581)+1+COUNTIF($CM$11:$CM2581, $CM2581)-1)</f>
        <v/>
      </c>
    </row>
    <row r="2582" spans="1:94" x14ac:dyDescent="0.25">
      <c r="A2582" s="40"/>
      <c r="B2582" s="82" t="str">
        <f>IF($I2582="", "", IFERROR(INDEX('Job Database'!$AE$11:$AE$3035, MATCH($I2582, 'Job Database'!$X$11:$X$3035, 0)), ""))</f>
        <v/>
      </c>
      <c r="C2582" s="69" t="str">
        <f>IF($I2582="", "", IF(COUNTIF('Job Database'!$X$11:$X$3035, $I2582)=0, $AC$5, $AC$4))</f>
        <v/>
      </c>
      <c r="D2582" s="40"/>
      <c r="E2582" s="85" t="str">
        <f>IF($I2582="", "", IF(IFERROR(INDEX('Job Database'!$M$11:$M$3035, MATCH($I2582, 'Job Database'!$X$11:$X$3035, 0)), "")="", "", IFERROR(INDEX('Job Database'!$M$11:$M$3035, MATCH($I2582, 'Job Database'!$X$11:$X$3035, 0)), "")))</f>
        <v/>
      </c>
      <c r="F2582" s="40"/>
      <c r="G2582" s="88" t="str">
        <f t="shared" si="1670"/>
        <v/>
      </c>
      <c r="H2582" s="40"/>
      <c r="I2582" s="24"/>
      <c r="J2582" s="34"/>
      <c r="K2582" s="106"/>
      <c r="L2582" s="79"/>
      <c r="M2582" s="34"/>
      <c r="N2582" s="79"/>
      <c r="O2582" s="31"/>
      <c r="P2582" s="53"/>
      <c r="Q2582" s="40"/>
      <c r="S2582" s="41" t="str">
        <f t="shared" si="1658"/>
        <v/>
      </c>
      <c r="T2582" s="41" t="str">
        <f t="shared" si="1659"/>
        <v/>
      </c>
      <c r="U2582" s="41" t="str">
        <f t="shared" si="1671"/>
        <v/>
      </c>
      <c r="W2582" s="74" t="str">
        <f>IF('Job Database'!$X2582="", "", 'Job Database'!$X2582)</f>
        <v/>
      </c>
      <c r="Y2582" s="41" t="str">
        <f>IF($W2582="", "", IF(COUNTIF($I$11:$I$3035, $W2582)&gt;0, "", MAX($Y$10:$Y2581)+1))</f>
        <v/>
      </c>
      <c r="Z2582" s="41">
        <v>2572</v>
      </c>
      <c r="AA2582" s="58" t="str">
        <f t="shared" si="1672"/>
        <v/>
      </c>
      <c r="AC2582" s="41" t="str">
        <f t="shared" si="1660"/>
        <v/>
      </c>
      <c r="AE2582" s="41" t="str">
        <f t="shared" si="1673"/>
        <v/>
      </c>
      <c r="AJ2582" s="154" t="str">
        <f t="shared" si="1674"/>
        <v/>
      </c>
      <c r="AL2582" s="120" t="str">
        <f t="shared" si="1675"/>
        <v/>
      </c>
      <c r="AM2582" s="104" t="str">
        <f t="shared" si="1676"/>
        <v/>
      </c>
      <c r="AN2582" s="104" t="str">
        <f t="shared" si="1677"/>
        <v/>
      </c>
      <c r="AO2582" s="104" t="str">
        <f t="shared" si="1661"/>
        <v/>
      </c>
      <c r="AP2582" s="104" t="str">
        <f t="shared" si="1662"/>
        <v/>
      </c>
      <c r="AQ2582" s="121" t="str">
        <f t="shared" si="1678"/>
        <v/>
      </c>
      <c r="AS2582" s="88" t="str">
        <f t="shared" si="1663"/>
        <v/>
      </c>
      <c r="AT2582" s="68" t="str">
        <f t="shared" si="1679"/>
        <v/>
      </c>
      <c r="AU2582" s="68" t="str">
        <f t="shared" si="1680"/>
        <v/>
      </c>
      <c r="AV2582" s="68" t="str">
        <f t="shared" si="1681"/>
        <v/>
      </c>
      <c r="AW2582" s="88" t="str">
        <f t="shared" si="1664"/>
        <v/>
      </c>
      <c r="AZ2582" s="88" t="str">
        <f t="shared" si="1665"/>
        <v/>
      </c>
      <c r="BA2582" s="68" t="str">
        <f t="shared" si="1666"/>
        <v/>
      </c>
      <c r="BB2582" s="68" t="str">
        <f t="shared" si="1667"/>
        <v/>
      </c>
      <c r="BC2582" s="68" t="str">
        <f t="shared" si="1668"/>
        <v/>
      </c>
      <c r="BD2582" s="69" t="str">
        <f t="shared" si="1669"/>
        <v/>
      </c>
      <c r="BE2582" s="69" t="str">
        <f t="shared" si="1682"/>
        <v/>
      </c>
      <c r="BT2582" s="138" t="str">
        <f t="shared" ca="1" si="1683"/>
        <v/>
      </c>
      <c r="BU2582" s="139" t="str">
        <f t="shared" ca="1" si="1684"/>
        <v/>
      </c>
      <c r="BW2582" s="138" t="str">
        <f t="shared" si="1685"/>
        <v/>
      </c>
      <c r="BX2582" s="104" t="str">
        <f t="shared" si="1686"/>
        <v/>
      </c>
      <c r="BY2582" s="139" t="str">
        <f t="shared" si="1687"/>
        <v/>
      </c>
      <c r="CA2582" s="138" t="str">
        <f t="shared" si="1688"/>
        <v/>
      </c>
      <c r="CB2582" s="104" t="str">
        <f t="shared" si="1689"/>
        <v/>
      </c>
      <c r="CC2582" s="139" t="str">
        <f t="shared" si="1690"/>
        <v/>
      </c>
      <c r="CE2582" s="162" t="str">
        <f t="shared" si="1691"/>
        <v/>
      </c>
      <c r="CF2582" s="163" t="str">
        <f t="shared" si="1692"/>
        <v/>
      </c>
      <c r="CG2582" s="164" t="str">
        <f t="shared" si="1693"/>
        <v/>
      </c>
      <c r="CI2582" s="162" t="str">
        <f t="shared" si="1694"/>
        <v/>
      </c>
      <c r="CJ2582" s="163" t="str">
        <f t="shared" si="1656"/>
        <v/>
      </c>
      <c r="CK2582" s="164" t="str">
        <f t="shared" si="1657"/>
        <v/>
      </c>
      <c r="CM2582" s="169" t="str">
        <f t="shared" si="1695"/>
        <v/>
      </c>
      <c r="CN2582" s="139" t="str">
        <f t="shared" si="1696"/>
        <v/>
      </c>
      <c r="CP2582" s="41" t="str">
        <f>IF($CM2582="", "", COUNTIF($CM$11:$CM$3035, "&lt;"&amp;$CM2582)+1+COUNTIF($CM$11:$CM2582, $CM2582)-1)</f>
        <v/>
      </c>
    </row>
    <row r="2583" spans="1:94" x14ac:dyDescent="0.25">
      <c r="A2583" s="40"/>
      <c r="B2583" s="82" t="str">
        <f>IF($I2583="", "", IFERROR(INDEX('Job Database'!$AE$11:$AE$3035, MATCH($I2583, 'Job Database'!$X$11:$X$3035, 0)), ""))</f>
        <v/>
      </c>
      <c r="C2583" s="69" t="str">
        <f>IF($I2583="", "", IF(COUNTIF('Job Database'!$X$11:$X$3035, $I2583)=0, $AC$5, $AC$4))</f>
        <v/>
      </c>
      <c r="D2583" s="40"/>
      <c r="E2583" s="85" t="str">
        <f>IF($I2583="", "", IF(IFERROR(INDEX('Job Database'!$M$11:$M$3035, MATCH($I2583, 'Job Database'!$X$11:$X$3035, 0)), "")="", "", IFERROR(INDEX('Job Database'!$M$11:$M$3035, MATCH($I2583, 'Job Database'!$X$11:$X$3035, 0)), "")))</f>
        <v/>
      </c>
      <c r="F2583" s="40"/>
      <c r="G2583" s="88" t="str">
        <f t="shared" si="1670"/>
        <v/>
      </c>
      <c r="H2583" s="40"/>
      <c r="I2583" s="24"/>
      <c r="J2583" s="34"/>
      <c r="K2583" s="106"/>
      <c r="L2583" s="79"/>
      <c r="M2583" s="34"/>
      <c r="N2583" s="79"/>
      <c r="O2583" s="31"/>
      <c r="P2583" s="53"/>
      <c r="Q2583" s="40"/>
      <c r="S2583" s="41" t="str">
        <f t="shared" si="1658"/>
        <v/>
      </c>
      <c r="T2583" s="41" t="str">
        <f t="shared" si="1659"/>
        <v/>
      </c>
      <c r="U2583" s="41" t="str">
        <f t="shared" si="1671"/>
        <v/>
      </c>
      <c r="W2583" s="74" t="str">
        <f>IF('Job Database'!$X2583="", "", 'Job Database'!$X2583)</f>
        <v/>
      </c>
      <c r="Y2583" s="41" t="str">
        <f>IF($W2583="", "", IF(COUNTIF($I$11:$I$3035, $W2583)&gt;0, "", MAX($Y$10:$Y2582)+1))</f>
        <v/>
      </c>
      <c r="Z2583" s="41">
        <v>2573</v>
      </c>
      <c r="AA2583" s="58" t="str">
        <f t="shared" si="1672"/>
        <v/>
      </c>
      <c r="AC2583" s="41" t="str">
        <f t="shared" si="1660"/>
        <v/>
      </c>
      <c r="AE2583" s="41" t="str">
        <f t="shared" si="1673"/>
        <v/>
      </c>
      <c r="AJ2583" s="154" t="str">
        <f t="shared" si="1674"/>
        <v/>
      </c>
      <c r="AL2583" s="120" t="str">
        <f t="shared" si="1675"/>
        <v/>
      </c>
      <c r="AM2583" s="104" t="str">
        <f t="shared" si="1676"/>
        <v/>
      </c>
      <c r="AN2583" s="104" t="str">
        <f t="shared" si="1677"/>
        <v/>
      </c>
      <c r="AO2583" s="104" t="str">
        <f t="shared" si="1661"/>
        <v/>
      </c>
      <c r="AP2583" s="104" t="str">
        <f t="shared" si="1662"/>
        <v/>
      </c>
      <c r="AQ2583" s="121" t="str">
        <f t="shared" si="1678"/>
        <v/>
      </c>
      <c r="AS2583" s="88" t="str">
        <f t="shared" si="1663"/>
        <v/>
      </c>
      <c r="AT2583" s="68" t="str">
        <f t="shared" si="1679"/>
        <v/>
      </c>
      <c r="AU2583" s="68" t="str">
        <f t="shared" si="1680"/>
        <v/>
      </c>
      <c r="AV2583" s="68" t="str">
        <f t="shared" si="1681"/>
        <v/>
      </c>
      <c r="AW2583" s="88" t="str">
        <f t="shared" si="1664"/>
        <v/>
      </c>
      <c r="AZ2583" s="88" t="str">
        <f t="shared" si="1665"/>
        <v/>
      </c>
      <c r="BA2583" s="68" t="str">
        <f t="shared" si="1666"/>
        <v/>
      </c>
      <c r="BB2583" s="68" t="str">
        <f t="shared" si="1667"/>
        <v/>
      </c>
      <c r="BC2583" s="68" t="str">
        <f t="shared" si="1668"/>
        <v/>
      </c>
      <c r="BD2583" s="69" t="str">
        <f t="shared" si="1669"/>
        <v/>
      </c>
      <c r="BE2583" s="69" t="str">
        <f t="shared" si="1682"/>
        <v/>
      </c>
      <c r="BT2583" s="138" t="str">
        <f t="shared" ca="1" si="1683"/>
        <v/>
      </c>
      <c r="BU2583" s="139" t="str">
        <f t="shared" ca="1" si="1684"/>
        <v/>
      </c>
      <c r="BW2583" s="138" t="str">
        <f t="shared" si="1685"/>
        <v/>
      </c>
      <c r="BX2583" s="104" t="str">
        <f t="shared" si="1686"/>
        <v/>
      </c>
      <c r="BY2583" s="139" t="str">
        <f t="shared" si="1687"/>
        <v/>
      </c>
      <c r="CA2583" s="138" t="str">
        <f t="shared" si="1688"/>
        <v/>
      </c>
      <c r="CB2583" s="104" t="str">
        <f t="shared" si="1689"/>
        <v/>
      </c>
      <c r="CC2583" s="139" t="str">
        <f t="shared" si="1690"/>
        <v/>
      </c>
      <c r="CE2583" s="162" t="str">
        <f t="shared" si="1691"/>
        <v/>
      </c>
      <c r="CF2583" s="163" t="str">
        <f t="shared" si="1692"/>
        <v/>
      </c>
      <c r="CG2583" s="164" t="str">
        <f t="shared" si="1693"/>
        <v/>
      </c>
      <c r="CI2583" s="162" t="str">
        <f t="shared" si="1694"/>
        <v/>
      </c>
      <c r="CJ2583" s="163" t="str">
        <f t="shared" si="1656"/>
        <v/>
      </c>
      <c r="CK2583" s="164" t="str">
        <f t="shared" si="1657"/>
        <v/>
      </c>
      <c r="CM2583" s="169" t="str">
        <f t="shared" si="1695"/>
        <v/>
      </c>
      <c r="CN2583" s="139" t="str">
        <f t="shared" si="1696"/>
        <v/>
      </c>
      <c r="CP2583" s="41" t="str">
        <f>IF($CM2583="", "", COUNTIF($CM$11:$CM$3035, "&lt;"&amp;$CM2583)+1+COUNTIF($CM$11:$CM2583, $CM2583)-1)</f>
        <v/>
      </c>
    </row>
    <row r="2584" spans="1:94" x14ac:dyDescent="0.25">
      <c r="A2584" s="40"/>
      <c r="B2584" s="82" t="str">
        <f>IF($I2584="", "", IFERROR(INDEX('Job Database'!$AE$11:$AE$3035, MATCH($I2584, 'Job Database'!$X$11:$X$3035, 0)), ""))</f>
        <v/>
      </c>
      <c r="C2584" s="69" t="str">
        <f>IF($I2584="", "", IF(COUNTIF('Job Database'!$X$11:$X$3035, $I2584)=0, $AC$5, $AC$4))</f>
        <v/>
      </c>
      <c r="D2584" s="40"/>
      <c r="E2584" s="85" t="str">
        <f>IF($I2584="", "", IF(IFERROR(INDEX('Job Database'!$M$11:$M$3035, MATCH($I2584, 'Job Database'!$X$11:$X$3035, 0)), "")="", "", IFERROR(INDEX('Job Database'!$M$11:$M$3035, MATCH($I2584, 'Job Database'!$X$11:$X$3035, 0)), "")))</f>
        <v/>
      </c>
      <c r="F2584" s="40"/>
      <c r="G2584" s="88" t="str">
        <f t="shared" si="1670"/>
        <v/>
      </c>
      <c r="H2584" s="40"/>
      <c r="I2584" s="24"/>
      <c r="J2584" s="34"/>
      <c r="K2584" s="106"/>
      <c r="L2584" s="79"/>
      <c r="M2584" s="34"/>
      <c r="N2584" s="79"/>
      <c r="O2584" s="31"/>
      <c r="P2584" s="53"/>
      <c r="Q2584" s="40"/>
      <c r="S2584" s="41" t="str">
        <f t="shared" si="1658"/>
        <v/>
      </c>
      <c r="T2584" s="41" t="str">
        <f t="shared" si="1659"/>
        <v/>
      </c>
      <c r="U2584" s="41" t="str">
        <f t="shared" si="1671"/>
        <v/>
      </c>
      <c r="W2584" s="74" t="str">
        <f>IF('Job Database'!$X2584="", "", 'Job Database'!$X2584)</f>
        <v/>
      </c>
      <c r="Y2584" s="41" t="str">
        <f>IF($W2584="", "", IF(COUNTIF($I$11:$I$3035, $W2584)&gt;0, "", MAX($Y$10:$Y2583)+1))</f>
        <v/>
      </c>
      <c r="Z2584" s="41">
        <v>2574</v>
      </c>
      <c r="AA2584" s="58" t="str">
        <f t="shared" si="1672"/>
        <v/>
      </c>
      <c r="AC2584" s="41" t="str">
        <f t="shared" si="1660"/>
        <v/>
      </c>
      <c r="AE2584" s="41" t="str">
        <f t="shared" si="1673"/>
        <v/>
      </c>
      <c r="AJ2584" s="154" t="str">
        <f t="shared" si="1674"/>
        <v/>
      </c>
      <c r="AL2584" s="120" t="str">
        <f t="shared" si="1675"/>
        <v/>
      </c>
      <c r="AM2584" s="104" t="str">
        <f t="shared" si="1676"/>
        <v/>
      </c>
      <c r="AN2584" s="104" t="str">
        <f t="shared" si="1677"/>
        <v/>
      </c>
      <c r="AO2584" s="104" t="str">
        <f t="shared" si="1661"/>
        <v/>
      </c>
      <c r="AP2584" s="104" t="str">
        <f t="shared" si="1662"/>
        <v/>
      </c>
      <c r="AQ2584" s="121" t="str">
        <f t="shared" si="1678"/>
        <v/>
      </c>
      <c r="AS2584" s="88" t="str">
        <f t="shared" si="1663"/>
        <v/>
      </c>
      <c r="AT2584" s="68" t="str">
        <f t="shared" si="1679"/>
        <v/>
      </c>
      <c r="AU2584" s="68" t="str">
        <f t="shared" si="1680"/>
        <v/>
      </c>
      <c r="AV2584" s="68" t="str">
        <f t="shared" si="1681"/>
        <v/>
      </c>
      <c r="AW2584" s="88" t="str">
        <f t="shared" si="1664"/>
        <v/>
      </c>
      <c r="AZ2584" s="88" t="str">
        <f t="shared" si="1665"/>
        <v/>
      </c>
      <c r="BA2584" s="68" t="str">
        <f t="shared" si="1666"/>
        <v/>
      </c>
      <c r="BB2584" s="68" t="str">
        <f t="shared" si="1667"/>
        <v/>
      </c>
      <c r="BC2584" s="68" t="str">
        <f t="shared" si="1668"/>
        <v/>
      </c>
      <c r="BD2584" s="69" t="str">
        <f t="shared" si="1669"/>
        <v/>
      </c>
      <c r="BE2584" s="69" t="str">
        <f t="shared" si="1682"/>
        <v/>
      </c>
      <c r="BT2584" s="138" t="str">
        <f t="shared" ca="1" si="1683"/>
        <v/>
      </c>
      <c r="BU2584" s="139" t="str">
        <f t="shared" ca="1" si="1684"/>
        <v/>
      </c>
      <c r="BW2584" s="138" t="str">
        <f t="shared" si="1685"/>
        <v/>
      </c>
      <c r="BX2584" s="104" t="str">
        <f t="shared" si="1686"/>
        <v/>
      </c>
      <c r="BY2584" s="139" t="str">
        <f t="shared" si="1687"/>
        <v/>
      </c>
      <c r="CA2584" s="138" t="str">
        <f t="shared" si="1688"/>
        <v/>
      </c>
      <c r="CB2584" s="104" t="str">
        <f t="shared" si="1689"/>
        <v/>
      </c>
      <c r="CC2584" s="139" t="str">
        <f t="shared" si="1690"/>
        <v/>
      </c>
      <c r="CE2584" s="162" t="str">
        <f t="shared" si="1691"/>
        <v/>
      </c>
      <c r="CF2584" s="163" t="str">
        <f t="shared" si="1692"/>
        <v/>
      </c>
      <c r="CG2584" s="164" t="str">
        <f t="shared" si="1693"/>
        <v/>
      </c>
      <c r="CI2584" s="162" t="str">
        <f t="shared" si="1694"/>
        <v/>
      </c>
      <c r="CJ2584" s="163" t="str">
        <f t="shared" si="1656"/>
        <v/>
      </c>
      <c r="CK2584" s="164" t="str">
        <f t="shared" si="1657"/>
        <v/>
      </c>
      <c r="CM2584" s="169" t="str">
        <f t="shared" si="1695"/>
        <v/>
      </c>
      <c r="CN2584" s="139" t="str">
        <f t="shared" si="1696"/>
        <v/>
      </c>
      <c r="CP2584" s="41" t="str">
        <f>IF($CM2584="", "", COUNTIF($CM$11:$CM$3035, "&lt;"&amp;$CM2584)+1+COUNTIF($CM$11:$CM2584, $CM2584)-1)</f>
        <v/>
      </c>
    </row>
    <row r="2585" spans="1:94" x14ac:dyDescent="0.25">
      <c r="A2585" s="40"/>
      <c r="B2585" s="82" t="str">
        <f>IF($I2585="", "", IFERROR(INDEX('Job Database'!$AE$11:$AE$3035, MATCH($I2585, 'Job Database'!$X$11:$X$3035, 0)), ""))</f>
        <v/>
      </c>
      <c r="C2585" s="69" t="str">
        <f>IF($I2585="", "", IF(COUNTIF('Job Database'!$X$11:$X$3035, $I2585)=0, $AC$5, $AC$4))</f>
        <v/>
      </c>
      <c r="D2585" s="40"/>
      <c r="E2585" s="85" t="str">
        <f>IF($I2585="", "", IF(IFERROR(INDEX('Job Database'!$M$11:$M$3035, MATCH($I2585, 'Job Database'!$X$11:$X$3035, 0)), "")="", "", IFERROR(INDEX('Job Database'!$M$11:$M$3035, MATCH($I2585, 'Job Database'!$X$11:$X$3035, 0)), "")))</f>
        <v/>
      </c>
      <c r="F2585" s="40"/>
      <c r="G2585" s="88" t="str">
        <f t="shared" si="1670"/>
        <v/>
      </c>
      <c r="H2585" s="40"/>
      <c r="I2585" s="24"/>
      <c r="J2585" s="34"/>
      <c r="K2585" s="106"/>
      <c r="L2585" s="79"/>
      <c r="M2585" s="34"/>
      <c r="N2585" s="79"/>
      <c r="O2585" s="31"/>
      <c r="P2585" s="53"/>
      <c r="Q2585" s="40"/>
      <c r="S2585" s="41" t="str">
        <f t="shared" si="1658"/>
        <v/>
      </c>
      <c r="T2585" s="41" t="str">
        <f t="shared" si="1659"/>
        <v/>
      </c>
      <c r="U2585" s="41" t="str">
        <f t="shared" si="1671"/>
        <v/>
      </c>
      <c r="W2585" s="74" t="str">
        <f>IF('Job Database'!$X2585="", "", 'Job Database'!$X2585)</f>
        <v/>
      </c>
      <c r="Y2585" s="41" t="str">
        <f>IF($W2585="", "", IF(COUNTIF($I$11:$I$3035, $W2585)&gt;0, "", MAX($Y$10:$Y2584)+1))</f>
        <v/>
      </c>
      <c r="Z2585" s="41">
        <v>2575</v>
      </c>
      <c r="AA2585" s="58" t="str">
        <f t="shared" si="1672"/>
        <v/>
      </c>
      <c r="AC2585" s="41" t="str">
        <f t="shared" si="1660"/>
        <v/>
      </c>
      <c r="AE2585" s="41" t="str">
        <f t="shared" si="1673"/>
        <v/>
      </c>
      <c r="AJ2585" s="154" t="str">
        <f t="shared" si="1674"/>
        <v/>
      </c>
      <c r="AL2585" s="120" t="str">
        <f t="shared" si="1675"/>
        <v/>
      </c>
      <c r="AM2585" s="104" t="str">
        <f t="shared" si="1676"/>
        <v/>
      </c>
      <c r="AN2585" s="104" t="str">
        <f t="shared" si="1677"/>
        <v/>
      </c>
      <c r="AO2585" s="104" t="str">
        <f t="shared" si="1661"/>
        <v/>
      </c>
      <c r="AP2585" s="104" t="str">
        <f t="shared" si="1662"/>
        <v/>
      </c>
      <c r="AQ2585" s="121" t="str">
        <f t="shared" si="1678"/>
        <v/>
      </c>
      <c r="AS2585" s="88" t="str">
        <f t="shared" si="1663"/>
        <v/>
      </c>
      <c r="AT2585" s="68" t="str">
        <f t="shared" si="1679"/>
        <v/>
      </c>
      <c r="AU2585" s="68" t="str">
        <f t="shared" si="1680"/>
        <v/>
      </c>
      <c r="AV2585" s="68" t="str">
        <f t="shared" si="1681"/>
        <v/>
      </c>
      <c r="AW2585" s="88" t="str">
        <f t="shared" si="1664"/>
        <v/>
      </c>
      <c r="AZ2585" s="88" t="str">
        <f t="shared" si="1665"/>
        <v/>
      </c>
      <c r="BA2585" s="68" t="str">
        <f t="shared" si="1666"/>
        <v/>
      </c>
      <c r="BB2585" s="68" t="str">
        <f t="shared" si="1667"/>
        <v/>
      </c>
      <c r="BC2585" s="68" t="str">
        <f t="shared" si="1668"/>
        <v/>
      </c>
      <c r="BD2585" s="69" t="str">
        <f t="shared" si="1669"/>
        <v/>
      </c>
      <c r="BE2585" s="69" t="str">
        <f t="shared" si="1682"/>
        <v/>
      </c>
      <c r="BT2585" s="138" t="str">
        <f t="shared" ca="1" si="1683"/>
        <v/>
      </c>
      <c r="BU2585" s="139" t="str">
        <f t="shared" ca="1" si="1684"/>
        <v/>
      </c>
      <c r="BW2585" s="138" t="str">
        <f t="shared" si="1685"/>
        <v/>
      </c>
      <c r="BX2585" s="104" t="str">
        <f t="shared" si="1686"/>
        <v/>
      </c>
      <c r="BY2585" s="139" t="str">
        <f t="shared" si="1687"/>
        <v/>
      </c>
      <c r="CA2585" s="138" t="str">
        <f t="shared" si="1688"/>
        <v/>
      </c>
      <c r="CB2585" s="104" t="str">
        <f t="shared" si="1689"/>
        <v/>
      </c>
      <c r="CC2585" s="139" t="str">
        <f t="shared" si="1690"/>
        <v/>
      </c>
      <c r="CE2585" s="162" t="str">
        <f t="shared" si="1691"/>
        <v/>
      </c>
      <c r="CF2585" s="163" t="str">
        <f t="shared" si="1692"/>
        <v/>
      </c>
      <c r="CG2585" s="164" t="str">
        <f t="shared" si="1693"/>
        <v/>
      </c>
      <c r="CI2585" s="162" t="str">
        <f t="shared" si="1694"/>
        <v/>
      </c>
      <c r="CJ2585" s="163" t="str">
        <f t="shared" si="1656"/>
        <v/>
      </c>
      <c r="CK2585" s="164" t="str">
        <f t="shared" si="1657"/>
        <v/>
      </c>
      <c r="CM2585" s="169" t="str">
        <f t="shared" si="1695"/>
        <v/>
      </c>
      <c r="CN2585" s="139" t="str">
        <f t="shared" si="1696"/>
        <v/>
      </c>
      <c r="CP2585" s="41" t="str">
        <f>IF($CM2585="", "", COUNTIF($CM$11:$CM$3035, "&lt;"&amp;$CM2585)+1+COUNTIF($CM$11:$CM2585, $CM2585)-1)</f>
        <v/>
      </c>
    </row>
    <row r="2586" spans="1:94" x14ac:dyDescent="0.25">
      <c r="A2586" s="40"/>
      <c r="B2586" s="82" t="str">
        <f>IF($I2586="", "", IFERROR(INDEX('Job Database'!$AE$11:$AE$3035, MATCH($I2586, 'Job Database'!$X$11:$X$3035, 0)), ""))</f>
        <v/>
      </c>
      <c r="C2586" s="69" t="str">
        <f>IF($I2586="", "", IF(COUNTIF('Job Database'!$X$11:$X$3035, $I2586)=0, $AC$5, $AC$4))</f>
        <v/>
      </c>
      <c r="D2586" s="40"/>
      <c r="E2586" s="85" t="str">
        <f>IF($I2586="", "", IF(IFERROR(INDEX('Job Database'!$M$11:$M$3035, MATCH($I2586, 'Job Database'!$X$11:$X$3035, 0)), "")="", "", IFERROR(INDEX('Job Database'!$M$11:$M$3035, MATCH($I2586, 'Job Database'!$X$11:$X$3035, 0)), "")))</f>
        <v/>
      </c>
      <c r="F2586" s="40"/>
      <c r="G2586" s="88" t="str">
        <f t="shared" si="1670"/>
        <v/>
      </c>
      <c r="H2586" s="40"/>
      <c r="I2586" s="24"/>
      <c r="J2586" s="34"/>
      <c r="K2586" s="106"/>
      <c r="L2586" s="79"/>
      <c r="M2586" s="34"/>
      <c r="N2586" s="79"/>
      <c r="O2586" s="31"/>
      <c r="P2586" s="53"/>
      <c r="Q2586" s="40"/>
      <c r="S2586" s="41" t="str">
        <f t="shared" si="1658"/>
        <v/>
      </c>
      <c r="T2586" s="41" t="str">
        <f t="shared" si="1659"/>
        <v/>
      </c>
      <c r="U2586" s="41" t="str">
        <f t="shared" si="1671"/>
        <v/>
      </c>
      <c r="W2586" s="74" t="str">
        <f>IF('Job Database'!$X2586="", "", 'Job Database'!$X2586)</f>
        <v/>
      </c>
      <c r="Y2586" s="41" t="str">
        <f>IF($W2586="", "", IF(COUNTIF($I$11:$I$3035, $W2586)&gt;0, "", MAX($Y$10:$Y2585)+1))</f>
        <v/>
      </c>
      <c r="Z2586" s="41">
        <v>2576</v>
      </c>
      <c r="AA2586" s="58" t="str">
        <f t="shared" si="1672"/>
        <v/>
      </c>
      <c r="AC2586" s="41" t="str">
        <f t="shared" si="1660"/>
        <v/>
      </c>
      <c r="AE2586" s="41" t="str">
        <f t="shared" si="1673"/>
        <v/>
      </c>
      <c r="AJ2586" s="154" t="str">
        <f t="shared" si="1674"/>
        <v/>
      </c>
      <c r="AL2586" s="120" t="str">
        <f t="shared" si="1675"/>
        <v/>
      </c>
      <c r="AM2586" s="104" t="str">
        <f t="shared" si="1676"/>
        <v/>
      </c>
      <c r="AN2586" s="104" t="str">
        <f t="shared" si="1677"/>
        <v/>
      </c>
      <c r="AO2586" s="104" t="str">
        <f t="shared" si="1661"/>
        <v/>
      </c>
      <c r="AP2586" s="104" t="str">
        <f t="shared" si="1662"/>
        <v/>
      </c>
      <c r="AQ2586" s="121" t="str">
        <f t="shared" si="1678"/>
        <v/>
      </c>
      <c r="AS2586" s="88" t="str">
        <f t="shared" si="1663"/>
        <v/>
      </c>
      <c r="AT2586" s="68" t="str">
        <f t="shared" si="1679"/>
        <v/>
      </c>
      <c r="AU2586" s="68" t="str">
        <f t="shared" si="1680"/>
        <v/>
      </c>
      <c r="AV2586" s="68" t="str">
        <f t="shared" si="1681"/>
        <v/>
      </c>
      <c r="AW2586" s="88" t="str">
        <f t="shared" si="1664"/>
        <v/>
      </c>
      <c r="AZ2586" s="88" t="str">
        <f t="shared" si="1665"/>
        <v/>
      </c>
      <c r="BA2586" s="68" t="str">
        <f t="shared" si="1666"/>
        <v/>
      </c>
      <c r="BB2586" s="68" t="str">
        <f t="shared" si="1667"/>
        <v/>
      </c>
      <c r="BC2586" s="68" t="str">
        <f t="shared" si="1668"/>
        <v/>
      </c>
      <c r="BD2586" s="69" t="str">
        <f t="shared" si="1669"/>
        <v/>
      </c>
      <c r="BE2586" s="69" t="str">
        <f t="shared" si="1682"/>
        <v/>
      </c>
      <c r="BT2586" s="138" t="str">
        <f t="shared" ca="1" si="1683"/>
        <v/>
      </c>
      <c r="BU2586" s="139" t="str">
        <f t="shared" ca="1" si="1684"/>
        <v/>
      </c>
      <c r="BW2586" s="138" t="str">
        <f t="shared" si="1685"/>
        <v/>
      </c>
      <c r="BX2586" s="104" t="str">
        <f t="shared" si="1686"/>
        <v/>
      </c>
      <c r="BY2586" s="139" t="str">
        <f t="shared" si="1687"/>
        <v/>
      </c>
      <c r="CA2586" s="138" t="str">
        <f t="shared" si="1688"/>
        <v/>
      </c>
      <c r="CB2586" s="104" t="str">
        <f t="shared" si="1689"/>
        <v/>
      </c>
      <c r="CC2586" s="139" t="str">
        <f t="shared" si="1690"/>
        <v/>
      </c>
      <c r="CE2586" s="162" t="str">
        <f t="shared" si="1691"/>
        <v/>
      </c>
      <c r="CF2586" s="163" t="str">
        <f t="shared" si="1692"/>
        <v/>
      </c>
      <c r="CG2586" s="164" t="str">
        <f t="shared" si="1693"/>
        <v/>
      </c>
      <c r="CI2586" s="162" t="str">
        <f t="shared" si="1694"/>
        <v/>
      </c>
      <c r="CJ2586" s="163" t="str">
        <f t="shared" si="1656"/>
        <v/>
      </c>
      <c r="CK2586" s="164" t="str">
        <f t="shared" si="1657"/>
        <v/>
      </c>
      <c r="CM2586" s="169" t="str">
        <f t="shared" si="1695"/>
        <v/>
      </c>
      <c r="CN2586" s="139" t="str">
        <f t="shared" si="1696"/>
        <v/>
      </c>
      <c r="CP2586" s="41" t="str">
        <f>IF($CM2586="", "", COUNTIF($CM$11:$CM$3035, "&lt;"&amp;$CM2586)+1+COUNTIF($CM$11:$CM2586, $CM2586)-1)</f>
        <v/>
      </c>
    </row>
    <row r="2587" spans="1:94" x14ac:dyDescent="0.25">
      <c r="A2587" s="40"/>
      <c r="B2587" s="82" t="str">
        <f>IF($I2587="", "", IFERROR(INDEX('Job Database'!$AE$11:$AE$3035, MATCH($I2587, 'Job Database'!$X$11:$X$3035, 0)), ""))</f>
        <v/>
      </c>
      <c r="C2587" s="69" t="str">
        <f>IF($I2587="", "", IF(COUNTIF('Job Database'!$X$11:$X$3035, $I2587)=0, $AC$5, $AC$4))</f>
        <v/>
      </c>
      <c r="D2587" s="40"/>
      <c r="E2587" s="85" t="str">
        <f>IF($I2587="", "", IF(IFERROR(INDEX('Job Database'!$M$11:$M$3035, MATCH($I2587, 'Job Database'!$X$11:$X$3035, 0)), "")="", "", IFERROR(INDEX('Job Database'!$M$11:$M$3035, MATCH($I2587, 'Job Database'!$X$11:$X$3035, 0)), "")))</f>
        <v/>
      </c>
      <c r="F2587" s="40"/>
      <c r="G2587" s="88" t="str">
        <f t="shared" si="1670"/>
        <v/>
      </c>
      <c r="H2587" s="40"/>
      <c r="I2587" s="24"/>
      <c r="J2587" s="34"/>
      <c r="K2587" s="106"/>
      <c r="L2587" s="79"/>
      <c r="M2587" s="34"/>
      <c r="N2587" s="79"/>
      <c r="O2587" s="31"/>
      <c r="P2587" s="53"/>
      <c r="Q2587" s="40"/>
      <c r="S2587" s="41" t="str">
        <f t="shared" si="1658"/>
        <v/>
      </c>
      <c r="T2587" s="41" t="str">
        <f t="shared" si="1659"/>
        <v/>
      </c>
      <c r="U2587" s="41" t="str">
        <f t="shared" si="1671"/>
        <v/>
      </c>
      <c r="W2587" s="74" t="str">
        <f>IF('Job Database'!$X2587="", "", 'Job Database'!$X2587)</f>
        <v/>
      </c>
      <c r="Y2587" s="41" t="str">
        <f>IF($W2587="", "", IF(COUNTIF($I$11:$I$3035, $W2587)&gt;0, "", MAX($Y$10:$Y2586)+1))</f>
        <v/>
      </c>
      <c r="Z2587" s="41">
        <v>2577</v>
      </c>
      <c r="AA2587" s="58" t="str">
        <f t="shared" si="1672"/>
        <v/>
      </c>
      <c r="AC2587" s="41" t="str">
        <f t="shared" si="1660"/>
        <v/>
      </c>
      <c r="AE2587" s="41" t="str">
        <f t="shared" si="1673"/>
        <v/>
      </c>
      <c r="AJ2587" s="154" t="str">
        <f t="shared" si="1674"/>
        <v/>
      </c>
      <c r="AL2587" s="120" t="str">
        <f t="shared" si="1675"/>
        <v/>
      </c>
      <c r="AM2587" s="104" t="str">
        <f t="shared" si="1676"/>
        <v/>
      </c>
      <c r="AN2587" s="104" t="str">
        <f t="shared" si="1677"/>
        <v/>
      </c>
      <c r="AO2587" s="104" t="str">
        <f t="shared" si="1661"/>
        <v/>
      </c>
      <c r="AP2587" s="104" t="str">
        <f t="shared" si="1662"/>
        <v/>
      </c>
      <c r="AQ2587" s="121" t="str">
        <f t="shared" si="1678"/>
        <v/>
      </c>
      <c r="AS2587" s="88" t="str">
        <f t="shared" si="1663"/>
        <v/>
      </c>
      <c r="AT2587" s="68" t="str">
        <f t="shared" si="1679"/>
        <v/>
      </c>
      <c r="AU2587" s="68" t="str">
        <f t="shared" si="1680"/>
        <v/>
      </c>
      <c r="AV2587" s="68" t="str">
        <f t="shared" si="1681"/>
        <v/>
      </c>
      <c r="AW2587" s="88" t="str">
        <f t="shared" si="1664"/>
        <v/>
      </c>
      <c r="AZ2587" s="88" t="str">
        <f t="shared" si="1665"/>
        <v/>
      </c>
      <c r="BA2587" s="68" t="str">
        <f t="shared" si="1666"/>
        <v/>
      </c>
      <c r="BB2587" s="68" t="str">
        <f t="shared" si="1667"/>
        <v/>
      </c>
      <c r="BC2587" s="68" t="str">
        <f t="shared" si="1668"/>
        <v/>
      </c>
      <c r="BD2587" s="69" t="str">
        <f t="shared" si="1669"/>
        <v/>
      </c>
      <c r="BE2587" s="69" t="str">
        <f t="shared" si="1682"/>
        <v/>
      </c>
      <c r="BT2587" s="138" t="str">
        <f t="shared" ca="1" si="1683"/>
        <v/>
      </c>
      <c r="BU2587" s="139" t="str">
        <f t="shared" ca="1" si="1684"/>
        <v/>
      </c>
      <c r="BW2587" s="138" t="str">
        <f t="shared" si="1685"/>
        <v/>
      </c>
      <c r="BX2587" s="104" t="str">
        <f t="shared" si="1686"/>
        <v/>
      </c>
      <c r="BY2587" s="139" t="str">
        <f t="shared" si="1687"/>
        <v/>
      </c>
      <c r="CA2587" s="138" t="str">
        <f t="shared" si="1688"/>
        <v/>
      </c>
      <c r="CB2587" s="104" t="str">
        <f t="shared" si="1689"/>
        <v/>
      </c>
      <c r="CC2587" s="139" t="str">
        <f t="shared" si="1690"/>
        <v/>
      </c>
      <c r="CE2587" s="162" t="str">
        <f t="shared" si="1691"/>
        <v/>
      </c>
      <c r="CF2587" s="163" t="str">
        <f t="shared" si="1692"/>
        <v/>
      </c>
      <c r="CG2587" s="164" t="str">
        <f t="shared" si="1693"/>
        <v/>
      </c>
      <c r="CI2587" s="162" t="str">
        <f t="shared" si="1694"/>
        <v/>
      </c>
      <c r="CJ2587" s="163" t="str">
        <f t="shared" ref="CJ2587:CJ2650" si="1697">IF(CB2587="", "", M2587)</f>
        <v/>
      </c>
      <c r="CK2587" s="164" t="str">
        <f t="shared" ref="CK2587:CK2650" si="1698">IF(CC2587="", "", N2587)</f>
        <v/>
      </c>
      <c r="CM2587" s="169" t="str">
        <f t="shared" si="1695"/>
        <v/>
      </c>
      <c r="CN2587" s="139" t="str">
        <f t="shared" si="1696"/>
        <v/>
      </c>
      <c r="CP2587" s="41" t="str">
        <f>IF($CM2587="", "", COUNTIF($CM$11:$CM$3035, "&lt;"&amp;$CM2587)+1+COUNTIF($CM$11:$CM2587, $CM2587)-1)</f>
        <v/>
      </c>
    </row>
    <row r="2588" spans="1:94" x14ac:dyDescent="0.25">
      <c r="A2588" s="40"/>
      <c r="B2588" s="82" t="str">
        <f>IF($I2588="", "", IFERROR(INDEX('Job Database'!$AE$11:$AE$3035, MATCH($I2588, 'Job Database'!$X$11:$X$3035, 0)), ""))</f>
        <v/>
      </c>
      <c r="C2588" s="69" t="str">
        <f>IF($I2588="", "", IF(COUNTIF('Job Database'!$X$11:$X$3035, $I2588)=0, $AC$5, $AC$4))</f>
        <v/>
      </c>
      <c r="D2588" s="40"/>
      <c r="E2588" s="85" t="str">
        <f>IF($I2588="", "", IF(IFERROR(INDEX('Job Database'!$M$11:$M$3035, MATCH($I2588, 'Job Database'!$X$11:$X$3035, 0)), "")="", "", IFERROR(INDEX('Job Database'!$M$11:$M$3035, MATCH($I2588, 'Job Database'!$X$11:$X$3035, 0)), "")))</f>
        <v/>
      </c>
      <c r="F2588" s="40"/>
      <c r="G2588" s="88" t="str">
        <f t="shared" si="1670"/>
        <v/>
      </c>
      <c r="H2588" s="40"/>
      <c r="I2588" s="24"/>
      <c r="J2588" s="34"/>
      <c r="K2588" s="106"/>
      <c r="L2588" s="79"/>
      <c r="M2588" s="34"/>
      <c r="N2588" s="79"/>
      <c r="O2588" s="31"/>
      <c r="P2588" s="53"/>
      <c r="Q2588" s="40"/>
      <c r="S2588" s="41" t="str">
        <f t="shared" si="1658"/>
        <v/>
      </c>
      <c r="T2588" s="41" t="str">
        <f t="shared" si="1659"/>
        <v/>
      </c>
      <c r="U2588" s="41" t="str">
        <f t="shared" si="1671"/>
        <v/>
      </c>
      <c r="W2588" s="74" t="str">
        <f>IF('Job Database'!$X2588="", "", 'Job Database'!$X2588)</f>
        <v/>
      </c>
      <c r="Y2588" s="41" t="str">
        <f>IF($W2588="", "", IF(COUNTIF($I$11:$I$3035, $W2588)&gt;0, "", MAX($Y$10:$Y2587)+1))</f>
        <v/>
      </c>
      <c r="Z2588" s="41">
        <v>2578</v>
      </c>
      <c r="AA2588" s="58" t="str">
        <f t="shared" si="1672"/>
        <v/>
      </c>
      <c r="AC2588" s="41" t="str">
        <f t="shared" si="1660"/>
        <v/>
      </c>
      <c r="AE2588" s="41" t="str">
        <f t="shared" si="1673"/>
        <v/>
      </c>
      <c r="AJ2588" s="154" t="str">
        <f t="shared" si="1674"/>
        <v/>
      </c>
      <c r="AL2588" s="120" t="str">
        <f t="shared" si="1675"/>
        <v/>
      </c>
      <c r="AM2588" s="104" t="str">
        <f t="shared" si="1676"/>
        <v/>
      </c>
      <c r="AN2588" s="104" t="str">
        <f t="shared" si="1677"/>
        <v/>
      </c>
      <c r="AO2588" s="104" t="str">
        <f t="shared" si="1661"/>
        <v/>
      </c>
      <c r="AP2588" s="104" t="str">
        <f t="shared" si="1662"/>
        <v/>
      </c>
      <c r="AQ2588" s="121" t="str">
        <f t="shared" si="1678"/>
        <v/>
      </c>
      <c r="AS2588" s="88" t="str">
        <f t="shared" si="1663"/>
        <v/>
      </c>
      <c r="AT2588" s="68" t="str">
        <f t="shared" si="1679"/>
        <v/>
      </c>
      <c r="AU2588" s="68" t="str">
        <f t="shared" si="1680"/>
        <v/>
      </c>
      <c r="AV2588" s="68" t="str">
        <f t="shared" si="1681"/>
        <v/>
      </c>
      <c r="AW2588" s="88" t="str">
        <f t="shared" si="1664"/>
        <v/>
      </c>
      <c r="AZ2588" s="88" t="str">
        <f t="shared" si="1665"/>
        <v/>
      </c>
      <c r="BA2588" s="68" t="str">
        <f t="shared" si="1666"/>
        <v/>
      </c>
      <c r="BB2588" s="68" t="str">
        <f t="shared" si="1667"/>
        <v/>
      </c>
      <c r="BC2588" s="68" t="str">
        <f t="shared" si="1668"/>
        <v/>
      </c>
      <c r="BD2588" s="69" t="str">
        <f t="shared" si="1669"/>
        <v/>
      </c>
      <c r="BE2588" s="69" t="str">
        <f t="shared" si="1682"/>
        <v/>
      </c>
      <c r="BT2588" s="138" t="str">
        <f t="shared" ca="1" si="1683"/>
        <v/>
      </c>
      <c r="BU2588" s="139" t="str">
        <f t="shared" ca="1" si="1684"/>
        <v/>
      </c>
      <c r="BW2588" s="138" t="str">
        <f t="shared" si="1685"/>
        <v/>
      </c>
      <c r="BX2588" s="104" t="str">
        <f t="shared" si="1686"/>
        <v/>
      </c>
      <c r="BY2588" s="139" t="str">
        <f t="shared" si="1687"/>
        <v/>
      </c>
      <c r="CA2588" s="138" t="str">
        <f t="shared" si="1688"/>
        <v/>
      </c>
      <c r="CB2588" s="104" t="str">
        <f t="shared" si="1689"/>
        <v/>
      </c>
      <c r="CC2588" s="139" t="str">
        <f t="shared" si="1690"/>
        <v/>
      </c>
      <c r="CE2588" s="162" t="str">
        <f t="shared" si="1691"/>
        <v/>
      </c>
      <c r="CF2588" s="163" t="str">
        <f t="shared" si="1692"/>
        <v/>
      </c>
      <c r="CG2588" s="164" t="str">
        <f t="shared" si="1693"/>
        <v/>
      </c>
      <c r="CI2588" s="162" t="str">
        <f t="shared" si="1694"/>
        <v/>
      </c>
      <c r="CJ2588" s="163" t="str">
        <f t="shared" si="1697"/>
        <v/>
      </c>
      <c r="CK2588" s="164" t="str">
        <f t="shared" si="1698"/>
        <v/>
      </c>
      <c r="CM2588" s="169" t="str">
        <f t="shared" si="1695"/>
        <v/>
      </c>
      <c r="CN2588" s="139" t="str">
        <f t="shared" si="1696"/>
        <v/>
      </c>
      <c r="CP2588" s="41" t="str">
        <f>IF($CM2588="", "", COUNTIF($CM$11:$CM$3035, "&lt;"&amp;$CM2588)+1+COUNTIF($CM$11:$CM2588, $CM2588)-1)</f>
        <v/>
      </c>
    </row>
    <row r="2589" spans="1:94" x14ac:dyDescent="0.25">
      <c r="A2589" s="40"/>
      <c r="B2589" s="82" t="str">
        <f>IF($I2589="", "", IFERROR(INDEX('Job Database'!$AE$11:$AE$3035, MATCH($I2589, 'Job Database'!$X$11:$X$3035, 0)), ""))</f>
        <v/>
      </c>
      <c r="C2589" s="69" t="str">
        <f>IF($I2589="", "", IF(COUNTIF('Job Database'!$X$11:$X$3035, $I2589)=0, $AC$5, $AC$4))</f>
        <v/>
      </c>
      <c r="D2589" s="40"/>
      <c r="E2589" s="85" t="str">
        <f>IF($I2589="", "", IF(IFERROR(INDEX('Job Database'!$M$11:$M$3035, MATCH($I2589, 'Job Database'!$X$11:$X$3035, 0)), "")="", "", IFERROR(INDEX('Job Database'!$M$11:$M$3035, MATCH($I2589, 'Job Database'!$X$11:$X$3035, 0)), "")))</f>
        <v/>
      </c>
      <c r="F2589" s="40"/>
      <c r="G2589" s="88" t="str">
        <f t="shared" si="1670"/>
        <v/>
      </c>
      <c r="H2589" s="40"/>
      <c r="I2589" s="24"/>
      <c r="J2589" s="34"/>
      <c r="K2589" s="106"/>
      <c r="L2589" s="79"/>
      <c r="M2589" s="34"/>
      <c r="N2589" s="79"/>
      <c r="O2589" s="31"/>
      <c r="P2589" s="53"/>
      <c r="Q2589" s="40"/>
      <c r="S2589" s="41" t="str">
        <f t="shared" si="1658"/>
        <v/>
      </c>
      <c r="T2589" s="41" t="str">
        <f t="shared" si="1659"/>
        <v/>
      </c>
      <c r="U2589" s="41" t="str">
        <f t="shared" si="1671"/>
        <v/>
      </c>
      <c r="W2589" s="74" t="str">
        <f>IF('Job Database'!$X2589="", "", 'Job Database'!$X2589)</f>
        <v/>
      </c>
      <c r="Y2589" s="41" t="str">
        <f>IF($W2589="", "", IF(COUNTIF($I$11:$I$3035, $W2589)&gt;0, "", MAX($Y$10:$Y2588)+1))</f>
        <v/>
      </c>
      <c r="Z2589" s="41">
        <v>2579</v>
      </c>
      <c r="AA2589" s="58" t="str">
        <f t="shared" si="1672"/>
        <v/>
      </c>
      <c r="AC2589" s="41" t="str">
        <f t="shared" si="1660"/>
        <v/>
      </c>
      <c r="AE2589" s="41" t="str">
        <f t="shared" si="1673"/>
        <v/>
      </c>
      <c r="AJ2589" s="154" t="str">
        <f t="shared" si="1674"/>
        <v/>
      </c>
      <c r="AL2589" s="120" t="str">
        <f t="shared" si="1675"/>
        <v/>
      </c>
      <c r="AM2589" s="104" t="str">
        <f t="shared" si="1676"/>
        <v/>
      </c>
      <c r="AN2589" s="104" t="str">
        <f t="shared" si="1677"/>
        <v/>
      </c>
      <c r="AO2589" s="104" t="str">
        <f t="shared" si="1661"/>
        <v/>
      </c>
      <c r="AP2589" s="104" t="str">
        <f t="shared" si="1662"/>
        <v/>
      </c>
      <c r="AQ2589" s="121" t="str">
        <f t="shared" si="1678"/>
        <v/>
      </c>
      <c r="AS2589" s="88" t="str">
        <f t="shared" si="1663"/>
        <v/>
      </c>
      <c r="AT2589" s="68" t="str">
        <f t="shared" si="1679"/>
        <v/>
      </c>
      <c r="AU2589" s="68" t="str">
        <f t="shared" si="1680"/>
        <v/>
      </c>
      <c r="AV2589" s="68" t="str">
        <f t="shared" si="1681"/>
        <v/>
      </c>
      <c r="AW2589" s="88" t="str">
        <f t="shared" si="1664"/>
        <v/>
      </c>
      <c r="AZ2589" s="88" t="str">
        <f t="shared" si="1665"/>
        <v/>
      </c>
      <c r="BA2589" s="68" t="str">
        <f t="shared" si="1666"/>
        <v/>
      </c>
      <c r="BB2589" s="68" t="str">
        <f t="shared" si="1667"/>
        <v/>
      </c>
      <c r="BC2589" s="68" t="str">
        <f t="shared" si="1668"/>
        <v/>
      </c>
      <c r="BD2589" s="69" t="str">
        <f t="shared" si="1669"/>
        <v/>
      </c>
      <c r="BE2589" s="69" t="str">
        <f t="shared" si="1682"/>
        <v/>
      </c>
      <c r="BT2589" s="138" t="str">
        <f t="shared" ca="1" si="1683"/>
        <v/>
      </c>
      <c r="BU2589" s="139" t="str">
        <f t="shared" ca="1" si="1684"/>
        <v/>
      </c>
      <c r="BW2589" s="138" t="str">
        <f t="shared" si="1685"/>
        <v/>
      </c>
      <c r="BX2589" s="104" t="str">
        <f t="shared" si="1686"/>
        <v/>
      </c>
      <c r="BY2589" s="139" t="str">
        <f t="shared" si="1687"/>
        <v/>
      </c>
      <c r="CA2589" s="138" t="str">
        <f t="shared" si="1688"/>
        <v/>
      </c>
      <c r="CB2589" s="104" t="str">
        <f t="shared" si="1689"/>
        <v/>
      </c>
      <c r="CC2589" s="139" t="str">
        <f t="shared" si="1690"/>
        <v/>
      </c>
      <c r="CE2589" s="162" t="str">
        <f t="shared" si="1691"/>
        <v/>
      </c>
      <c r="CF2589" s="163" t="str">
        <f t="shared" si="1692"/>
        <v/>
      </c>
      <c r="CG2589" s="164" t="str">
        <f t="shared" si="1693"/>
        <v/>
      </c>
      <c r="CI2589" s="162" t="str">
        <f t="shared" si="1694"/>
        <v/>
      </c>
      <c r="CJ2589" s="163" t="str">
        <f t="shared" si="1697"/>
        <v/>
      </c>
      <c r="CK2589" s="164" t="str">
        <f t="shared" si="1698"/>
        <v/>
      </c>
      <c r="CM2589" s="169" t="str">
        <f t="shared" si="1695"/>
        <v/>
      </c>
      <c r="CN2589" s="139" t="str">
        <f t="shared" si="1696"/>
        <v/>
      </c>
      <c r="CP2589" s="41" t="str">
        <f>IF($CM2589="", "", COUNTIF($CM$11:$CM$3035, "&lt;"&amp;$CM2589)+1+COUNTIF($CM$11:$CM2589, $CM2589)-1)</f>
        <v/>
      </c>
    </row>
    <row r="2590" spans="1:94" x14ac:dyDescent="0.25">
      <c r="A2590" s="40"/>
      <c r="B2590" s="82" t="str">
        <f>IF($I2590="", "", IFERROR(INDEX('Job Database'!$AE$11:$AE$3035, MATCH($I2590, 'Job Database'!$X$11:$X$3035, 0)), ""))</f>
        <v/>
      </c>
      <c r="C2590" s="69" t="str">
        <f>IF($I2590="", "", IF(COUNTIF('Job Database'!$X$11:$X$3035, $I2590)=0, $AC$5, $AC$4))</f>
        <v/>
      </c>
      <c r="D2590" s="40"/>
      <c r="E2590" s="85" t="str">
        <f>IF($I2590="", "", IF(IFERROR(INDEX('Job Database'!$M$11:$M$3035, MATCH($I2590, 'Job Database'!$X$11:$X$3035, 0)), "")="", "", IFERROR(INDEX('Job Database'!$M$11:$M$3035, MATCH($I2590, 'Job Database'!$X$11:$X$3035, 0)), "")))</f>
        <v/>
      </c>
      <c r="F2590" s="40"/>
      <c r="G2590" s="88" t="str">
        <f t="shared" si="1670"/>
        <v/>
      </c>
      <c r="H2590" s="40"/>
      <c r="I2590" s="24"/>
      <c r="J2590" s="34"/>
      <c r="K2590" s="106"/>
      <c r="L2590" s="79"/>
      <c r="M2590" s="34"/>
      <c r="N2590" s="79"/>
      <c r="O2590" s="31"/>
      <c r="P2590" s="53"/>
      <c r="Q2590" s="40"/>
      <c r="S2590" s="41" t="str">
        <f t="shared" si="1658"/>
        <v/>
      </c>
      <c r="T2590" s="41" t="str">
        <f t="shared" si="1659"/>
        <v/>
      </c>
      <c r="U2590" s="41" t="str">
        <f t="shared" si="1671"/>
        <v/>
      </c>
      <c r="W2590" s="74" t="str">
        <f>IF('Job Database'!$X2590="", "", 'Job Database'!$X2590)</f>
        <v/>
      </c>
      <c r="Y2590" s="41" t="str">
        <f>IF($W2590="", "", IF(COUNTIF($I$11:$I$3035, $W2590)&gt;0, "", MAX($Y$10:$Y2589)+1))</f>
        <v/>
      </c>
      <c r="Z2590" s="41">
        <v>2580</v>
      </c>
      <c r="AA2590" s="58" t="str">
        <f t="shared" si="1672"/>
        <v/>
      </c>
      <c r="AC2590" s="41" t="str">
        <f t="shared" si="1660"/>
        <v/>
      </c>
      <c r="AE2590" s="41" t="str">
        <f t="shared" si="1673"/>
        <v/>
      </c>
      <c r="AJ2590" s="154" t="str">
        <f t="shared" si="1674"/>
        <v/>
      </c>
      <c r="AL2590" s="120" t="str">
        <f t="shared" si="1675"/>
        <v/>
      </c>
      <c r="AM2590" s="104" t="str">
        <f t="shared" si="1676"/>
        <v/>
      </c>
      <c r="AN2590" s="104" t="str">
        <f t="shared" si="1677"/>
        <v/>
      </c>
      <c r="AO2590" s="104" t="str">
        <f t="shared" si="1661"/>
        <v/>
      </c>
      <c r="AP2590" s="104" t="str">
        <f t="shared" si="1662"/>
        <v/>
      </c>
      <c r="AQ2590" s="121" t="str">
        <f t="shared" si="1678"/>
        <v/>
      </c>
      <c r="AS2590" s="88" t="str">
        <f t="shared" si="1663"/>
        <v/>
      </c>
      <c r="AT2590" s="68" t="str">
        <f t="shared" si="1679"/>
        <v/>
      </c>
      <c r="AU2590" s="68" t="str">
        <f t="shared" si="1680"/>
        <v/>
      </c>
      <c r="AV2590" s="68" t="str">
        <f t="shared" si="1681"/>
        <v/>
      </c>
      <c r="AW2590" s="88" t="str">
        <f t="shared" si="1664"/>
        <v/>
      </c>
      <c r="AZ2590" s="88" t="str">
        <f t="shared" si="1665"/>
        <v/>
      </c>
      <c r="BA2590" s="68" t="str">
        <f t="shared" si="1666"/>
        <v/>
      </c>
      <c r="BB2590" s="68" t="str">
        <f t="shared" si="1667"/>
        <v/>
      </c>
      <c r="BC2590" s="68" t="str">
        <f t="shared" si="1668"/>
        <v/>
      </c>
      <c r="BD2590" s="69" t="str">
        <f t="shared" si="1669"/>
        <v/>
      </c>
      <c r="BE2590" s="69" t="str">
        <f t="shared" si="1682"/>
        <v/>
      </c>
      <c r="BT2590" s="138" t="str">
        <f t="shared" ca="1" si="1683"/>
        <v/>
      </c>
      <c r="BU2590" s="139" t="str">
        <f t="shared" ca="1" si="1684"/>
        <v/>
      </c>
      <c r="BW2590" s="138" t="str">
        <f t="shared" si="1685"/>
        <v/>
      </c>
      <c r="BX2590" s="104" t="str">
        <f t="shared" si="1686"/>
        <v/>
      </c>
      <c r="BY2590" s="139" t="str">
        <f t="shared" si="1687"/>
        <v/>
      </c>
      <c r="CA2590" s="138" t="str">
        <f t="shared" si="1688"/>
        <v/>
      </c>
      <c r="CB2590" s="104" t="str">
        <f t="shared" si="1689"/>
        <v/>
      </c>
      <c r="CC2590" s="139" t="str">
        <f t="shared" si="1690"/>
        <v/>
      </c>
      <c r="CE2590" s="162" t="str">
        <f t="shared" si="1691"/>
        <v/>
      </c>
      <c r="CF2590" s="163" t="str">
        <f t="shared" si="1692"/>
        <v/>
      </c>
      <c r="CG2590" s="164" t="str">
        <f t="shared" si="1693"/>
        <v/>
      </c>
      <c r="CI2590" s="162" t="str">
        <f t="shared" si="1694"/>
        <v/>
      </c>
      <c r="CJ2590" s="163" t="str">
        <f t="shared" si="1697"/>
        <v/>
      </c>
      <c r="CK2590" s="164" t="str">
        <f t="shared" si="1698"/>
        <v/>
      </c>
      <c r="CM2590" s="169" t="str">
        <f t="shared" si="1695"/>
        <v/>
      </c>
      <c r="CN2590" s="139" t="str">
        <f t="shared" si="1696"/>
        <v/>
      </c>
      <c r="CP2590" s="41" t="str">
        <f>IF($CM2590="", "", COUNTIF($CM$11:$CM$3035, "&lt;"&amp;$CM2590)+1+COUNTIF($CM$11:$CM2590, $CM2590)-1)</f>
        <v/>
      </c>
    </row>
    <row r="2591" spans="1:94" x14ac:dyDescent="0.25">
      <c r="A2591" s="40"/>
      <c r="B2591" s="82" t="str">
        <f>IF($I2591="", "", IFERROR(INDEX('Job Database'!$AE$11:$AE$3035, MATCH($I2591, 'Job Database'!$X$11:$X$3035, 0)), ""))</f>
        <v/>
      </c>
      <c r="C2591" s="69" t="str">
        <f>IF($I2591="", "", IF(COUNTIF('Job Database'!$X$11:$X$3035, $I2591)=0, $AC$5, $AC$4))</f>
        <v/>
      </c>
      <c r="D2591" s="40"/>
      <c r="E2591" s="85" t="str">
        <f>IF($I2591="", "", IF(IFERROR(INDEX('Job Database'!$M$11:$M$3035, MATCH($I2591, 'Job Database'!$X$11:$X$3035, 0)), "")="", "", IFERROR(INDEX('Job Database'!$M$11:$M$3035, MATCH($I2591, 'Job Database'!$X$11:$X$3035, 0)), "")))</f>
        <v/>
      </c>
      <c r="F2591" s="40"/>
      <c r="G2591" s="88" t="str">
        <f t="shared" si="1670"/>
        <v/>
      </c>
      <c r="H2591" s="40"/>
      <c r="I2591" s="24"/>
      <c r="J2591" s="34"/>
      <c r="K2591" s="106"/>
      <c r="L2591" s="79"/>
      <c r="M2591" s="34"/>
      <c r="N2591" s="79"/>
      <c r="O2591" s="31"/>
      <c r="P2591" s="53"/>
      <c r="Q2591" s="40"/>
      <c r="S2591" s="41" t="str">
        <f t="shared" si="1658"/>
        <v/>
      </c>
      <c r="T2591" s="41" t="str">
        <f t="shared" si="1659"/>
        <v/>
      </c>
      <c r="U2591" s="41" t="str">
        <f t="shared" si="1671"/>
        <v/>
      </c>
      <c r="W2591" s="74" t="str">
        <f>IF('Job Database'!$X2591="", "", 'Job Database'!$X2591)</f>
        <v/>
      </c>
      <c r="Y2591" s="41" t="str">
        <f>IF($W2591="", "", IF(COUNTIF($I$11:$I$3035, $W2591)&gt;0, "", MAX($Y$10:$Y2590)+1))</f>
        <v/>
      </c>
      <c r="Z2591" s="41">
        <v>2581</v>
      </c>
      <c r="AA2591" s="58" t="str">
        <f t="shared" si="1672"/>
        <v/>
      </c>
      <c r="AC2591" s="41" t="str">
        <f t="shared" si="1660"/>
        <v/>
      </c>
      <c r="AE2591" s="41" t="str">
        <f t="shared" si="1673"/>
        <v/>
      </c>
      <c r="AJ2591" s="154" t="str">
        <f t="shared" si="1674"/>
        <v/>
      </c>
      <c r="AL2591" s="120" t="str">
        <f t="shared" si="1675"/>
        <v/>
      </c>
      <c r="AM2591" s="104" t="str">
        <f t="shared" si="1676"/>
        <v/>
      </c>
      <c r="AN2591" s="104" t="str">
        <f t="shared" si="1677"/>
        <v/>
      </c>
      <c r="AO2591" s="104" t="str">
        <f t="shared" si="1661"/>
        <v/>
      </c>
      <c r="AP2591" s="104" t="str">
        <f t="shared" si="1662"/>
        <v/>
      </c>
      <c r="AQ2591" s="121" t="str">
        <f t="shared" si="1678"/>
        <v/>
      </c>
      <c r="AS2591" s="88" t="str">
        <f t="shared" si="1663"/>
        <v/>
      </c>
      <c r="AT2591" s="68" t="str">
        <f t="shared" si="1679"/>
        <v/>
      </c>
      <c r="AU2591" s="68" t="str">
        <f t="shared" si="1680"/>
        <v/>
      </c>
      <c r="AV2591" s="68" t="str">
        <f t="shared" si="1681"/>
        <v/>
      </c>
      <c r="AW2591" s="88" t="str">
        <f t="shared" si="1664"/>
        <v/>
      </c>
      <c r="AZ2591" s="88" t="str">
        <f t="shared" si="1665"/>
        <v/>
      </c>
      <c r="BA2591" s="68" t="str">
        <f t="shared" si="1666"/>
        <v/>
      </c>
      <c r="BB2591" s="68" t="str">
        <f t="shared" si="1667"/>
        <v/>
      </c>
      <c r="BC2591" s="68" t="str">
        <f t="shared" si="1668"/>
        <v/>
      </c>
      <c r="BD2591" s="69" t="str">
        <f t="shared" si="1669"/>
        <v/>
      </c>
      <c r="BE2591" s="69" t="str">
        <f t="shared" si="1682"/>
        <v/>
      </c>
      <c r="BT2591" s="138" t="str">
        <f t="shared" ca="1" si="1683"/>
        <v/>
      </c>
      <c r="BU2591" s="139" t="str">
        <f t="shared" ca="1" si="1684"/>
        <v/>
      </c>
      <c r="BW2591" s="138" t="str">
        <f t="shared" si="1685"/>
        <v/>
      </c>
      <c r="BX2591" s="104" t="str">
        <f t="shared" si="1686"/>
        <v/>
      </c>
      <c r="BY2591" s="139" t="str">
        <f t="shared" si="1687"/>
        <v/>
      </c>
      <c r="CA2591" s="138" t="str">
        <f t="shared" si="1688"/>
        <v/>
      </c>
      <c r="CB2591" s="104" t="str">
        <f t="shared" si="1689"/>
        <v/>
      </c>
      <c r="CC2591" s="139" t="str">
        <f t="shared" si="1690"/>
        <v/>
      </c>
      <c r="CE2591" s="162" t="str">
        <f t="shared" si="1691"/>
        <v/>
      </c>
      <c r="CF2591" s="163" t="str">
        <f t="shared" si="1692"/>
        <v/>
      </c>
      <c r="CG2591" s="164" t="str">
        <f t="shared" si="1693"/>
        <v/>
      </c>
      <c r="CI2591" s="162" t="str">
        <f t="shared" si="1694"/>
        <v/>
      </c>
      <c r="CJ2591" s="163" t="str">
        <f t="shared" si="1697"/>
        <v/>
      </c>
      <c r="CK2591" s="164" t="str">
        <f t="shared" si="1698"/>
        <v/>
      </c>
      <c r="CM2591" s="169" t="str">
        <f t="shared" si="1695"/>
        <v/>
      </c>
      <c r="CN2591" s="139" t="str">
        <f t="shared" si="1696"/>
        <v/>
      </c>
      <c r="CP2591" s="41" t="str">
        <f>IF($CM2591="", "", COUNTIF($CM$11:$CM$3035, "&lt;"&amp;$CM2591)+1+COUNTIF($CM$11:$CM2591, $CM2591)-1)</f>
        <v/>
      </c>
    </row>
    <row r="2592" spans="1:94" x14ac:dyDescent="0.25">
      <c r="A2592" s="40"/>
      <c r="B2592" s="82" t="str">
        <f>IF($I2592="", "", IFERROR(INDEX('Job Database'!$AE$11:$AE$3035, MATCH($I2592, 'Job Database'!$X$11:$X$3035, 0)), ""))</f>
        <v/>
      </c>
      <c r="C2592" s="69" t="str">
        <f>IF($I2592="", "", IF(COUNTIF('Job Database'!$X$11:$X$3035, $I2592)=0, $AC$5, $AC$4))</f>
        <v/>
      </c>
      <c r="D2592" s="40"/>
      <c r="E2592" s="85" t="str">
        <f>IF($I2592="", "", IF(IFERROR(INDEX('Job Database'!$M$11:$M$3035, MATCH($I2592, 'Job Database'!$X$11:$X$3035, 0)), "")="", "", IFERROR(INDEX('Job Database'!$M$11:$M$3035, MATCH($I2592, 'Job Database'!$X$11:$X$3035, 0)), "")))</f>
        <v/>
      </c>
      <c r="F2592" s="40"/>
      <c r="G2592" s="88" t="str">
        <f t="shared" si="1670"/>
        <v/>
      </c>
      <c r="H2592" s="40"/>
      <c r="I2592" s="24"/>
      <c r="J2592" s="34"/>
      <c r="K2592" s="106"/>
      <c r="L2592" s="79"/>
      <c r="M2592" s="34"/>
      <c r="N2592" s="79"/>
      <c r="O2592" s="31"/>
      <c r="P2592" s="53"/>
      <c r="Q2592" s="40"/>
      <c r="S2592" s="41" t="str">
        <f t="shared" si="1658"/>
        <v/>
      </c>
      <c r="T2592" s="41" t="str">
        <f t="shared" si="1659"/>
        <v/>
      </c>
      <c r="U2592" s="41" t="str">
        <f t="shared" si="1671"/>
        <v/>
      </c>
      <c r="W2592" s="74" t="str">
        <f>IF('Job Database'!$X2592="", "", 'Job Database'!$X2592)</f>
        <v/>
      </c>
      <c r="Y2592" s="41" t="str">
        <f>IF($W2592="", "", IF(COUNTIF($I$11:$I$3035, $W2592)&gt;0, "", MAX($Y$10:$Y2591)+1))</f>
        <v/>
      </c>
      <c r="Z2592" s="41">
        <v>2582</v>
      </c>
      <c r="AA2592" s="58" t="str">
        <f t="shared" si="1672"/>
        <v/>
      </c>
      <c r="AC2592" s="41" t="str">
        <f t="shared" si="1660"/>
        <v/>
      </c>
      <c r="AE2592" s="41" t="str">
        <f t="shared" si="1673"/>
        <v/>
      </c>
      <c r="AJ2592" s="154" t="str">
        <f t="shared" si="1674"/>
        <v/>
      </c>
      <c r="AL2592" s="120" t="str">
        <f t="shared" si="1675"/>
        <v/>
      </c>
      <c r="AM2592" s="104" t="str">
        <f t="shared" si="1676"/>
        <v/>
      </c>
      <c r="AN2592" s="104" t="str">
        <f t="shared" si="1677"/>
        <v/>
      </c>
      <c r="AO2592" s="104" t="str">
        <f t="shared" si="1661"/>
        <v/>
      </c>
      <c r="AP2592" s="104" t="str">
        <f t="shared" si="1662"/>
        <v/>
      </c>
      <c r="AQ2592" s="121" t="str">
        <f t="shared" si="1678"/>
        <v/>
      </c>
      <c r="AS2592" s="88" t="str">
        <f t="shared" si="1663"/>
        <v/>
      </c>
      <c r="AT2592" s="68" t="str">
        <f t="shared" si="1679"/>
        <v/>
      </c>
      <c r="AU2592" s="68" t="str">
        <f t="shared" si="1680"/>
        <v/>
      </c>
      <c r="AV2592" s="68" t="str">
        <f t="shared" si="1681"/>
        <v/>
      </c>
      <c r="AW2592" s="88" t="str">
        <f t="shared" si="1664"/>
        <v/>
      </c>
      <c r="AZ2592" s="88" t="str">
        <f t="shared" si="1665"/>
        <v/>
      </c>
      <c r="BA2592" s="68" t="str">
        <f t="shared" si="1666"/>
        <v/>
      </c>
      <c r="BB2592" s="68" t="str">
        <f t="shared" si="1667"/>
        <v/>
      </c>
      <c r="BC2592" s="68" t="str">
        <f t="shared" si="1668"/>
        <v/>
      </c>
      <c r="BD2592" s="69" t="str">
        <f t="shared" si="1669"/>
        <v/>
      </c>
      <c r="BE2592" s="69" t="str">
        <f t="shared" si="1682"/>
        <v/>
      </c>
      <c r="BT2592" s="138" t="str">
        <f t="shared" ca="1" si="1683"/>
        <v/>
      </c>
      <c r="BU2592" s="139" t="str">
        <f t="shared" ca="1" si="1684"/>
        <v/>
      </c>
      <c r="BW2592" s="138" t="str">
        <f t="shared" si="1685"/>
        <v/>
      </c>
      <c r="BX2592" s="104" t="str">
        <f t="shared" si="1686"/>
        <v/>
      </c>
      <c r="BY2592" s="139" t="str">
        <f t="shared" si="1687"/>
        <v/>
      </c>
      <c r="CA2592" s="138" t="str">
        <f t="shared" si="1688"/>
        <v/>
      </c>
      <c r="CB2592" s="104" t="str">
        <f t="shared" si="1689"/>
        <v/>
      </c>
      <c r="CC2592" s="139" t="str">
        <f t="shared" si="1690"/>
        <v/>
      </c>
      <c r="CE2592" s="162" t="str">
        <f t="shared" si="1691"/>
        <v/>
      </c>
      <c r="CF2592" s="163" t="str">
        <f t="shared" si="1692"/>
        <v/>
      </c>
      <c r="CG2592" s="164" t="str">
        <f t="shared" si="1693"/>
        <v/>
      </c>
      <c r="CI2592" s="162" t="str">
        <f t="shared" si="1694"/>
        <v/>
      </c>
      <c r="CJ2592" s="163" t="str">
        <f t="shared" si="1697"/>
        <v/>
      </c>
      <c r="CK2592" s="164" t="str">
        <f t="shared" si="1698"/>
        <v/>
      </c>
      <c r="CM2592" s="169" t="str">
        <f t="shared" si="1695"/>
        <v/>
      </c>
      <c r="CN2592" s="139" t="str">
        <f t="shared" si="1696"/>
        <v/>
      </c>
      <c r="CP2592" s="41" t="str">
        <f>IF($CM2592="", "", COUNTIF($CM$11:$CM$3035, "&lt;"&amp;$CM2592)+1+COUNTIF($CM$11:$CM2592, $CM2592)-1)</f>
        <v/>
      </c>
    </row>
    <row r="2593" spans="1:94" x14ac:dyDescent="0.25">
      <c r="A2593" s="40"/>
      <c r="B2593" s="82" t="str">
        <f>IF($I2593="", "", IFERROR(INDEX('Job Database'!$AE$11:$AE$3035, MATCH($I2593, 'Job Database'!$X$11:$X$3035, 0)), ""))</f>
        <v/>
      </c>
      <c r="C2593" s="69" t="str">
        <f>IF($I2593="", "", IF(COUNTIF('Job Database'!$X$11:$X$3035, $I2593)=0, $AC$5, $AC$4))</f>
        <v/>
      </c>
      <c r="D2593" s="40"/>
      <c r="E2593" s="85" t="str">
        <f>IF($I2593="", "", IF(IFERROR(INDEX('Job Database'!$M$11:$M$3035, MATCH($I2593, 'Job Database'!$X$11:$X$3035, 0)), "")="", "", IFERROR(INDEX('Job Database'!$M$11:$M$3035, MATCH($I2593, 'Job Database'!$X$11:$X$3035, 0)), "")))</f>
        <v/>
      </c>
      <c r="F2593" s="40"/>
      <c r="G2593" s="88" t="str">
        <f t="shared" si="1670"/>
        <v/>
      </c>
      <c r="H2593" s="40"/>
      <c r="I2593" s="24"/>
      <c r="J2593" s="34"/>
      <c r="K2593" s="106"/>
      <c r="L2593" s="79"/>
      <c r="M2593" s="34"/>
      <c r="N2593" s="79"/>
      <c r="O2593" s="31"/>
      <c r="P2593" s="53"/>
      <c r="Q2593" s="40"/>
      <c r="S2593" s="41" t="str">
        <f t="shared" si="1658"/>
        <v/>
      </c>
      <c r="T2593" s="41" t="str">
        <f t="shared" si="1659"/>
        <v/>
      </c>
      <c r="U2593" s="41" t="str">
        <f t="shared" si="1671"/>
        <v/>
      </c>
      <c r="W2593" s="74" t="str">
        <f>IF('Job Database'!$X2593="", "", 'Job Database'!$X2593)</f>
        <v/>
      </c>
      <c r="Y2593" s="41" t="str">
        <f>IF($W2593="", "", IF(COUNTIF($I$11:$I$3035, $W2593)&gt;0, "", MAX($Y$10:$Y2592)+1))</f>
        <v/>
      </c>
      <c r="Z2593" s="41">
        <v>2583</v>
      </c>
      <c r="AA2593" s="58" t="str">
        <f t="shared" si="1672"/>
        <v/>
      </c>
      <c r="AC2593" s="41" t="str">
        <f t="shared" si="1660"/>
        <v/>
      </c>
      <c r="AE2593" s="41" t="str">
        <f t="shared" si="1673"/>
        <v/>
      </c>
      <c r="AJ2593" s="154" t="str">
        <f t="shared" si="1674"/>
        <v/>
      </c>
      <c r="AL2593" s="120" t="str">
        <f t="shared" si="1675"/>
        <v/>
      </c>
      <c r="AM2593" s="104" t="str">
        <f t="shared" si="1676"/>
        <v/>
      </c>
      <c r="AN2593" s="104" t="str">
        <f t="shared" si="1677"/>
        <v/>
      </c>
      <c r="AO2593" s="104" t="str">
        <f t="shared" si="1661"/>
        <v/>
      </c>
      <c r="AP2593" s="104" t="str">
        <f t="shared" si="1662"/>
        <v/>
      </c>
      <c r="AQ2593" s="121" t="str">
        <f t="shared" si="1678"/>
        <v/>
      </c>
      <c r="AS2593" s="88" t="str">
        <f t="shared" si="1663"/>
        <v/>
      </c>
      <c r="AT2593" s="68" t="str">
        <f t="shared" si="1679"/>
        <v/>
      </c>
      <c r="AU2593" s="68" t="str">
        <f t="shared" si="1680"/>
        <v/>
      </c>
      <c r="AV2593" s="68" t="str">
        <f t="shared" si="1681"/>
        <v/>
      </c>
      <c r="AW2593" s="88" t="str">
        <f t="shared" si="1664"/>
        <v/>
      </c>
      <c r="AZ2593" s="88" t="str">
        <f t="shared" si="1665"/>
        <v/>
      </c>
      <c r="BA2593" s="68" t="str">
        <f t="shared" si="1666"/>
        <v/>
      </c>
      <c r="BB2593" s="68" t="str">
        <f t="shared" si="1667"/>
        <v/>
      </c>
      <c r="BC2593" s="68" t="str">
        <f t="shared" si="1668"/>
        <v/>
      </c>
      <c r="BD2593" s="69" t="str">
        <f t="shared" si="1669"/>
        <v/>
      </c>
      <c r="BE2593" s="69" t="str">
        <f t="shared" si="1682"/>
        <v/>
      </c>
      <c r="BT2593" s="138" t="str">
        <f t="shared" ca="1" si="1683"/>
        <v/>
      </c>
      <c r="BU2593" s="139" t="str">
        <f t="shared" ca="1" si="1684"/>
        <v/>
      </c>
      <c r="BW2593" s="138" t="str">
        <f t="shared" si="1685"/>
        <v/>
      </c>
      <c r="BX2593" s="104" t="str">
        <f t="shared" si="1686"/>
        <v/>
      </c>
      <c r="BY2593" s="139" t="str">
        <f t="shared" si="1687"/>
        <v/>
      </c>
      <c r="CA2593" s="138" t="str">
        <f t="shared" si="1688"/>
        <v/>
      </c>
      <c r="CB2593" s="104" t="str">
        <f t="shared" si="1689"/>
        <v/>
      </c>
      <c r="CC2593" s="139" t="str">
        <f t="shared" si="1690"/>
        <v/>
      </c>
      <c r="CE2593" s="162" t="str">
        <f t="shared" si="1691"/>
        <v/>
      </c>
      <c r="CF2593" s="163" t="str">
        <f t="shared" si="1692"/>
        <v/>
      </c>
      <c r="CG2593" s="164" t="str">
        <f t="shared" si="1693"/>
        <v/>
      </c>
      <c r="CI2593" s="162" t="str">
        <f t="shared" si="1694"/>
        <v/>
      </c>
      <c r="CJ2593" s="163" t="str">
        <f t="shared" si="1697"/>
        <v/>
      </c>
      <c r="CK2593" s="164" t="str">
        <f t="shared" si="1698"/>
        <v/>
      </c>
      <c r="CM2593" s="169" t="str">
        <f t="shared" si="1695"/>
        <v/>
      </c>
      <c r="CN2593" s="139" t="str">
        <f t="shared" si="1696"/>
        <v/>
      </c>
      <c r="CP2593" s="41" t="str">
        <f>IF($CM2593="", "", COUNTIF($CM$11:$CM$3035, "&lt;"&amp;$CM2593)+1+COUNTIF($CM$11:$CM2593, $CM2593)-1)</f>
        <v/>
      </c>
    </row>
    <row r="2594" spans="1:94" x14ac:dyDescent="0.25">
      <c r="A2594" s="40"/>
      <c r="B2594" s="82" t="str">
        <f>IF($I2594="", "", IFERROR(INDEX('Job Database'!$AE$11:$AE$3035, MATCH($I2594, 'Job Database'!$X$11:$X$3035, 0)), ""))</f>
        <v/>
      </c>
      <c r="C2594" s="69" t="str">
        <f>IF($I2594="", "", IF(COUNTIF('Job Database'!$X$11:$X$3035, $I2594)=0, $AC$5, $AC$4))</f>
        <v/>
      </c>
      <c r="D2594" s="40"/>
      <c r="E2594" s="85" t="str">
        <f>IF($I2594="", "", IF(IFERROR(INDEX('Job Database'!$M$11:$M$3035, MATCH($I2594, 'Job Database'!$X$11:$X$3035, 0)), "")="", "", IFERROR(INDEX('Job Database'!$M$11:$M$3035, MATCH($I2594, 'Job Database'!$X$11:$X$3035, 0)), "")))</f>
        <v/>
      </c>
      <c r="F2594" s="40"/>
      <c r="G2594" s="88" t="str">
        <f t="shared" si="1670"/>
        <v/>
      </c>
      <c r="H2594" s="40"/>
      <c r="I2594" s="24"/>
      <c r="J2594" s="34"/>
      <c r="K2594" s="106"/>
      <c r="L2594" s="79"/>
      <c r="M2594" s="34"/>
      <c r="N2594" s="79"/>
      <c r="O2594" s="31"/>
      <c r="P2594" s="53"/>
      <c r="Q2594" s="40"/>
      <c r="S2594" s="41" t="str">
        <f t="shared" si="1658"/>
        <v/>
      </c>
      <c r="T2594" s="41" t="str">
        <f t="shared" si="1659"/>
        <v/>
      </c>
      <c r="U2594" s="41" t="str">
        <f t="shared" si="1671"/>
        <v/>
      </c>
      <c r="W2594" s="74" t="str">
        <f>IF('Job Database'!$X2594="", "", 'Job Database'!$X2594)</f>
        <v/>
      </c>
      <c r="Y2594" s="41" t="str">
        <f>IF($W2594="", "", IF(COUNTIF($I$11:$I$3035, $W2594)&gt;0, "", MAX($Y$10:$Y2593)+1))</f>
        <v/>
      </c>
      <c r="Z2594" s="41">
        <v>2584</v>
      </c>
      <c r="AA2594" s="58" t="str">
        <f t="shared" si="1672"/>
        <v/>
      </c>
      <c r="AC2594" s="41" t="str">
        <f t="shared" si="1660"/>
        <v/>
      </c>
      <c r="AE2594" s="41" t="str">
        <f t="shared" si="1673"/>
        <v/>
      </c>
      <c r="AJ2594" s="154" t="str">
        <f t="shared" si="1674"/>
        <v/>
      </c>
      <c r="AL2594" s="120" t="str">
        <f t="shared" si="1675"/>
        <v/>
      </c>
      <c r="AM2594" s="104" t="str">
        <f t="shared" si="1676"/>
        <v/>
      </c>
      <c r="AN2594" s="104" t="str">
        <f t="shared" si="1677"/>
        <v/>
      </c>
      <c r="AO2594" s="104" t="str">
        <f t="shared" si="1661"/>
        <v/>
      </c>
      <c r="AP2594" s="104" t="str">
        <f t="shared" si="1662"/>
        <v/>
      </c>
      <c r="AQ2594" s="121" t="str">
        <f t="shared" si="1678"/>
        <v/>
      </c>
      <c r="AS2594" s="88" t="str">
        <f t="shared" si="1663"/>
        <v/>
      </c>
      <c r="AT2594" s="68" t="str">
        <f t="shared" si="1679"/>
        <v/>
      </c>
      <c r="AU2594" s="68" t="str">
        <f t="shared" si="1680"/>
        <v/>
      </c>
      <c r="AV2594" s="68" t="str">
        <f t="shared" si="1681"/>
        <v/>
      </c>
      <c r="AW2594" s="88" t="str">
        <f t="shared" si="1664"/>
        <v/>
      </c>
      <c r="AZ2594" s="88" t="str">
        <f t="shared" si="1665"/>
        <v/>
      </c>
      <c r="BA2594" s="68" t="str">
        <f t="shared" si="1666"/>
        <v/>
      </c>
      <c r="BB2594" s="68" t="str">
        <f t="shared" si="1667"/>
        <v/>
      </c>
      <c r="BC2594" s="68" t="str">
        <f t="shared" si="1668"/>
        <v/>
      </c>
      <c r="BD2594" s="69" t="str">
        <f t="shared" si="1669"/>
        <v/>
      </c>
      <c r="BE2594" s="69" t="str">
        <f t="shared" si="1682"/>
        <v/>
      </c>
      <c r="BT2594" s="138" t="str">
        <f t="shared" ca="1" si="1683"/>
        <v/>
      </c>
      <c r="BU2594" s="139" t="str">
        <f t="shared" ca="1" si="1684"/>
        <v/>
      </c>
      <c r="BW2594" s="138" t="str">
        <f t="shared" si="1685"/>
        <v/>
      </c>
      <c r="BX2594" s="104" t="str">
        <f t="shared" si="1686"/>
        <v/>
      </c>
      <c r="BY2594" s="139" t="str">
        <f t="shared" si="1687"/>
        <v/>
      </c>
      <c r="CA2594" s="138" t="str">
        <f t="shared" si="1688"/>
        <v/>
      </c>
      <c r="CB2594" s="104" t="str">
        <f t="shared" si="1689"/>
        <v/>
      </c>
      <c r="CC2594" s="139" t="str">
        <f t="shared" si="1690"/>
        <v/>
      </c>
      <c r="CE2594" s="162" t="str">
        <f t="shared" si="1691"/>
        <v/>
      </c>
      <c r="CF2594" s="163" t="str">
        <f t="shared" si="1692"/>
        <v/>
      </c>
      <c r="CG2594" s="164" t="str">
        <f t="shared" si="1693"/>
        <v/>
      </c>
      <c r="CI2594" s="162" t="str">
        <f t="shared" si="1694"/>
        <v/>
      </c>
      <c r="CJ2594" s="163" t="str">
        <f t="shared" si="1697"/>
        <v/>
      </c>
      <c r="CK2594" s="164" t="str">
        <f t="shared" si="1698"/>
        <v/>
      </c>
      <c r="CM2594" s="169" t="str">
        <f t="shared" si="1695"/>
        <v/>
      </c>
      <c r="CN2594" s="139" t="str">
        <f t="shared" si="1696"/>
        <v/>
      </c>
      <c r="CP2594" s="41" t="str">
        <f>IF($CM2594="", "", COUNTIF($CM$11:$CM$3035, "&lt;"&amp;$CM2594)+1+COUNTIF($CM$11:$CM2594, $CM2594)-1)</f>
        <v/>
      </c>
    </row>
    <row r="2595" spans="1:94" x14ac:dyDescent="0.25">
      <c r="A2595" s="40"/>
      <c r="B2595" s="82" t="str">
        <f>IF($I2595="", "", IFERROR(INDEX('Job Database'!$AE$11:$AE$3035, MATCH($I2595, 'Job Database'!$X$11:$X$3035, 0)), ""))</f>
        <v/>
      </c>
      <c r="C2595" s="69" t="str">
        <f>IF($I2595="", "", IF(COUNTIF('Job Database'!$X$11:$X$3035, $I2595)=0, $AC$5, $AC$4))</f>
        <v/>
      </c>
      <c r="D2595" s="40"/>
      <c r="E2595" s="85" t="str">
        <f>IF($I2595="", "", IF(IFERROR(INDEX('Job Database'!$M$11:$M$3035, MATCH($I2595, 'Job Database'!$X$11:$X$3035, 0)), "")="", "", IFERROR(INDEX('Job Database'!$M$11:$M$3035, MATCH($I2595, 'Job Database'!$X$11:$X$3035, 0)), "")))</f>
        <v/>
      </c>
      <c r="F2595" s="40"/>
      <c r="G2595" s="88" t="str">
        <f t="shared" si="1670"/>
        <v/>
      </c>
      <c r="H2595" s="40"/>
      <c r="I2595" s="24"/>
      <c r="J2595" s="34"/>
      <c r="K2595" s="106"/>
      <c r="L2595" s="79"/>
      <c r="M2595" s="34"/>
      <c r="N2595" s="79"/>
      <c r="O2595" s="31"/>
      <c r="P2595" s="53"/>
      <c r="Q2595" s="40"/>
      <c r="S2595" s="41" t="str">
        <f t="shared" si="1658"/>
        <v/>
      </c>
      <c r="T2595" s="41" t="str">
        <f t="shared" si="1659"/>
        <v/>
      </c>
      <c r="U2595" s="41" t="str">
        <f t="shared" si="1671"/>
        <v/>
      </c>
      <c r="W2595" s="74" t="str">
        <f>IF('Job Database'!$X2595="", "", 'Job Database'!$X2595)</f>
        <v/>
      </c>
      <c r="Y2595" s="41" t="str">
        <f>IF($W2595="", "", IF(COUNTIF($I$11:$I$3035, $W2595)&gt;0, "", MAX($Y$10:$Y2594)+1))</f>
        <v/>
      </c>
      <c r="Z2595" s="41">
        <v>2585</v>
      </c>
      <c r="AA2595" s="58" t="str">
        <f t="shared" si="1672"/>
        <v/>
      </c>
      <c r="AC2595" s="41" t="str">
        <f t="shared" si="1660"/>
        <v/>
      </c>
      <c r="AE2595" s="41" t="str">
        <f t="shared" si="1673"/>
        <v/>
      </c>
      <c r="AJ2595" s="154" t="str">
        <f t="shared" si="1674"/>
        <v/>
      </c>
      <c r="AL2595" s="120" t="str">
        <f t="shared" si="1675"/>
        <v/>
      </c>
      <c r="AM2595" s="104" t="str">
        <f t="shared" si="1676"/>
        <v/>
      </c>
      <c r="AN2595" s="104" t="str">
        <f t="shared" si="1677"/>
        <v/>
      </c>
      <c r="AO2595" s="104" t="str">
        <f t="shared" si="1661"/>
        <v/>
      </c>
      <c r="AP2595" s="104" t="str">
        <f t="shared" si="1662"/>
        <v/>
      </c>
      <c r="AQ2595" s="121" t="str">
        <f t="shared" si="1678"/>
        <v/>
      </c>
      <c r="AS2595" s="88" t="str">
        <f t="shared" si="1663"/>
        <v/>
      </c>
      <c r="AT2595" s="68" t="str">
        <f t="shared" si="1679"/>
        <v/>
      </c>
      <c r="AU2595" s="68" t="str">
        <f t="shared" si="1680"/>
        <v/>
      </c>
      <c r="AV2595" s="68" t="str">
        <f t="shared" si="1681"/>
        <v/>
      </c>
      <c r="AW2595" s="88" t="str">
        <f t="shared" si="1664"/>
        <v/>
      </c>
      <c r="AZ2595" s="88" t="str">
        <f t="shared" si="1665"/>
        <v/>
      </c>
      <c r="BA2595" s="68" t="str">
        <f t="shared" si="1666"/>
        <v/>
      </c>
      <c r="BB2595" s="68" t="str">
        <f t="shared" si="1667"/>
        <v/>
      </c>
      <c r="BC2595" s="68" t="str">
        <f t="shared" si="1668"/>
        <v/>
      </c>
      <c r="BD2595" s="69" t="str">
        <f t="shared" si="1669"/>
        <v/>
      </c>
      <c r="BE2595" s="69" t="str">
        <f t="shared" si="1682"/>
        <v/>
      </c>
      <c r="BT2595" s="138" t="str">
        <f t="shared" ca="1" si="1683"/>
        <v/>
      </c>
      <c r="BU2595" s="139" t="str">
        <f t="shared" ca="1" si="1684"/>
        <v/>
      </c>
      <c r="BW2595" s="138" t="str">
        <f t="shared" si="1685"/>
        <v/>
      </c>
      <c r="BX2595" s="104" t="str">
        <f t="shared" si="1686"/>
        <v/>
      </c>
      <c r="BY2595" s="139" t="str">
        <f t="shared" si="1687"/>
        <v/>
      </c>
      <c r="CA2595" s="138" t="str">
        <f t="shared" si="1688"/>
        <v/>
      </c>
      <c r="CB2595" s="104" t="str">
        <f t="shared" si="1689"/>
        <v/>
      </c>
      <c r="CC2595" s="139" t="str">
        <f t="shared" si="1690"/>
        <v/>
      </c>
      <c r="CE2595" s="162" t="str">
        <f t="shared" si="1691"/>
        <v/>
      </c>
      <c r="CF2595" s="163" t="str">
        <f t="shared" si="1692"/>
        <v/>
      </c>
      <c r="CG2595" s="164" t="str">
        <f t="shared" si="1693"/>
        <v/>
      </c>
      <c r="CI2595" s="162" t="str">
        <f t="shared" si="1694"/>
        <v/>
      </c>
      <c r="CJ2595" s="163" t="str">
        <f t="shared" si="1697"/>
        <v/>
      </c>
      <c r="CK2595" s="164" t="str">
        <f t="shared" si="1698"/>
        <v/>
      </c>
      <c r="CM2595" s="169" t="str">
        <f t="shared" si="1695"/>
        <v/>
      </c>
      <c r="CN2595" s="139" t="str">
        <f t="shared" si="1696"/>
        <v/>
      </c>
      <c r="CP2595" s="41" t="str">
        <f>IF($CM2595="", "", COUNTIF($CM$11:$CM$3035, "&lt;"&amp;$CM2595)+1+COUNTIF($CM$11:$CM2595, $CM2595)-1)</f>
        <v/>
      </c>
    </row>
    <row r="2596" spans="1:94" x14ac:dyDescent="0.25">
      <c r="A2596" s="40"/>
      <c r="B2596" s="82" t="str">
        <f>IF($I2596="", "", IFERROR(INDEX('Job Database'!$AE$11:$AE$3035, MATCH($I2596, 'Job Database'!$X$11:$X$3035, 0)), ""))</f>
        <v/>
      </c>
      <c r="C2596" s="69" t="str">
        <f>IF($I2596="", "", IF(COUNTIF('Job Database'!$X$11:$X$3035, $I2596)=0, $AC$5, $AC$4))</f>
        <v/>
      </c>
      <c r="D2596" s="40"/>
      <c r="E2596" s="85" t="str">
        <f>IF($I2596="", "", IF(IFERROR(INDEX('Job Database'!$M$11:$M$3035, MATCH($I2596, 'Job Database'!$X$11:$X$3035, 0)), "")="", "", IFERROR(INDEX('Job Database'!$M$11:$M$3035, MATCH($I2596, 'Job Database'!$X$11:$X$3035, 0)), "")))</f>
        <v/>
      </c>
      <c r="F2596" s="40"/>
      <c r="G2596" s="88" t="str">
        <f t="shared" si="1670"/>
        <v/>
      </c>
      <c r="H2596" s="40"/>
      <c r="I2596" s="24"/>
      <c r="J2596" s="34"/>
      <c r="K2596" s="106"/>
      <c r="L2596" s="79"/>
      <c r="M2596" s="34"/>
      <c r="N2596" s="79"/>
      <c r="O2596" s="31"/>
      <c r="P2596" s="53"/>
      <c r="Q2596" s="40"/>
      <c r="S2596" s="41" t="str">
        <f t="shared" si="1658"/>
        <v/>
      </c>
      <c r="T2596" s="41" t="str">
        <f t="shared" si="1659"/>
        <v/>
      </c>
      <c r="U2596" s="41" t="str">
        <f t="shared" si="1671"/>
        <v/>
      </c>
      <c r="W2596" s="74" t="str">
        <f>IF('Job Database'!$X2596="", "", 'Job Database'!$X2596)</f>
        <v/>
      </c>
      <c r="Y2596" s="41" t="str">
        <f>IF($W2596="", "", IF(COUNTIF($I$11:$I$3035, $W2596)&gt;0, "", MAX($Y$10:$Y2595)+1))</f>
        <v/>
      </c>
      <c r="Z2596" s="41">
        <v>2586</v>
      </c>
      <c r="AA2596" s="58" t="str">
        <f t="shared" si="1672"/>
        <v/>
      </c>
      <c r="AC2596" s="41" t="str">
        <f t="shared" si="1660"/>
        <v/>
      </c>
      <c r="AE2596" s="41" t="str">
        <f t="shared" si="1673"/>
        <v/>
      </c>
      <c r="AJ2596" s="154" t="str">
        <f t="shared" si="1674"/>
        <v/>
      </c>
      <c r="AL2596" s="120" t="str">
        <f t="shared" si="1675"/>
        <v/>
      </c>
      <c r="AM2596" s="104" t="str">
        <f t="shared" si="1676"/>
        <v/>
      </c>
      <c r="AN2596" s="104" t="str">
        <f t="shared" si="1677"/>
        <v/>
      </c>
      <c r="AO2596" s="104" t="str">
        <f t="shared" si="1661"/>
        <v/>
      </c>
      <c r="AP2596" s="104" t="str">
        <f t="shared" si="1662"/>
        <v/>
      </c>
      <c r="AQ2596" s="121" t="str">
        <f t="shared" si="1678"/>
        <v/>
      </c>
      <c r="AS2596" s="88" t="str">
        <f t="shared" si="1663"/>
        <v/>
      </c>
      <c r="AT2596" s="68" t="str">
        <f t="shared" si="1679"/>
        <v/>
      </c>
      <c r="AU2596" s="68" t="str">
        <f t="shared" si="1680"/>
        <v/>
      </c>
      <c r="AV2596" s="68" t="str">
        <f t="shared" si="1681"/>
        <v/>
      </c>
      <c r="AW2596" s="88" t="str">
        <f t="shared" si="1664"/>
        <v/>
      </c>
      <c r="AZ2596" s="88" t="str">
        <f t="shared" si="1665"/>
        <v/>
      </c>
      <c r="BA2596" s="68" t="str">
        <f t="shared" si="1666"/>
        <v/>
      </c>
      <c r="BB2596" s="68" t="str">
        <f t="shared" si="1667"/>
        <v/>
      </c>
      <c r="BC2596" s="68" t="str">
        <f t="shared" si="1668"/>
        <v/>
      </c>
      <c r="BD2596" s="69" t="str">
        <f t="shared" si="1669"/>
        <v/>
      </c>
      <c r="BE2596" s="69" t="str">
        <f t="shared" si="1682"/>
        <v/>
      </c>
      <c r="BT2596" s="138" t="str">
        <f t="shared" ca="1" si="1683"/>
        <v/>
      </c>
      <c r="BU2596" s="139" t="str">
        <f t="shared" ca="1" si="1684"/>
        <v/>
      </c>
      <c r="BW2596" s="138" t="str">
        <f t="shared" si="1685"/>
        <v/>
      </c>
      <c r="BX2596" s="104" t="str">
        <f t="shared" si="1686"/>
        <v/>
      </c>
      <c r="BY2596" s="139" t="str">
        <f t="shared" si="1687"/>
        <v/>
      </c>
      <c r="CA2596" s="138" t="str">
        <f t="shared" si="1688"/>
        <v/>
      </c>
      <c r="CB2596" s="104" t="str">
        <f t="shared" si="1689"/>
        <v/>
      </c>
      <c r="CC2596" s="139" t="str">
        <f t="shared" si="1690"/>
        <v/>
      </c>
      <c r="CE2596" s="162" t="str">
        <f t="shared" si="1691"/>
        <v/>
      </c>
      <c r="CF2596" s="163" t="str">
        <f t="shared" si="1692"/>
        <v/>
      </c>
      <c r="CG2596" s="164" t="str">
        <f t="shared" si="1693"/>
        <v/>
      </c>
      <c r="CI2596" s="162" t="str">
        <f t="shared" si="1694"/>
        <v/>
      </c>
      <c r="CJ2596" s="163" t="str">
        <f t="shared" si="1697"/>
        <v/>
      </c>
      <c r="CK2596" s="164" t="str">
        <f t="shared" si="1698"/>
        <v/>
      </c>
      <c r="CM2596" s="169" t="str">
        <f t="shared" si="1695"/>
        <v/>
      </c>
      <c r="CN2596" s="139" t="str">
        <f t="shared" si="1696"/>
        <v/>
      </c>
      <c r="CP2596" s="41" t="str">
        <f>IF($CM2596="", "", COUNTIF($CM$11:$CM$3035, "&lt;"&amp;$CM2596)+1+COUNTIF($CM$11:$CM2596, $CM2596)-1)</f>
        <v/>
      </c>
    </row>
    <row r="2597" spans="1:94" x14ac:dyDescent="0.25">
      <c r="A2597" s="40"/>
      <c r="B2597" s="82" t="str">
        <f>IF($I2597="", "", IFERROR(INDEX('Job Database'!$AE$11:$AE$3035, MATCH($I2597, 'Job Database'!$X$11:$X$3035, 0)), ""))</f>
        <v/>
      </c>
      <c r="C2597" s="69" t="str">
        <f>IF($I2597="", "", IF(COUNTIF('Job Database'!$X$11:$X$3035, $I2597)=0, $AC$5, $AC$4))</f>
        <v/>
      </c>
      <c r="D2597" s="40"/>
      <c r="E2597" s="85" t="str">
        <f>IF($I2597="", "", IF(IFERROR(INDEX('Job Database'!$M$11:$M$3035, MATCH($I2597, 'Job Database'!$X$11:$X$3035, 0)), "")="", "", IFERROR(INDEX('Job Database'!$M$11:$M$3035, MATCH($I2597, 'Job Database'!$X$11:$X$3035, 0)), "")))</f>
        <v/>
      </c>
      <c r="F2597" s="40"/>
      <c r="G2597" s="88" t="str">
        <f t="shared" si="1670"/>
        <v/>
      </c>
      <c r="H2597" s="40"/>
      <c r="I2597" s="24"/>
      <c r="J2597" s="34"/>
      <c r="K2597" s="106"/>
      <c r="L2597" s="79"/>
      <c r="M2597" s="34"/>
      <c r="N2597" s="79"/>
      <c r="O2597" s="31"/>
      <c r="P2597" s="53"/>
      <c r="Q2597" s="40"/>
      <c r="S2597" s="41" t="str">
        <f t="shared" si="1658"/>
        <v/>
      </c>
      <c r="T2597" s="41" t="str">
        <f t="shared" si="1659"/>
        <v/>
      </c>
      <c r="U2597" s="41" t="str">
        <f t="shared" si="1671"/>
        <v/>
      </c>
      <c r="W2597" s="74" t="str">
        <f>IF('Job Database'!$X2597="", "", 'Job Database'!$X2597)</f>
        <v/>
      </c>
      <c r="Y2597" s="41" t="str">
        <f>IF($W2597="", "", IF(COUNTIF($I$11:$I$3035, $W2597)&gt;0, "", MAX($Y$10:$Y2596)+1))</f>
        <v/>
      </c>
      <c r="Z2597" s="41">
        <v>2587</v>
      </c>
      <c r="AA2597" s="58" t="str">
        <f t="shared" si="1672"/>
        <v/>
      </c>
      <c r="AC2597" s="41" t="str">
        <f t="shared" si="1660"/>
        <v/>
      </c>
      <c r="AE2597" s="41" t="str">
        <f t="shared" si="1673"/>
        <v/>
      </c>
      <c r="AJ2597" s="154" t="str">
        <f t="shared" si="1674"/>
        <v/>
      </c>
      <c r="AL2597" s="120" t="str">
        <f t="shared" si="1675"/>
        <v/>
      </c>
      <c r="AM2597" s="104" t="str">
        <f t="shared" si="1676"/>
        <v/>
      </c>
      <c r="AN2597" s="104" t="str">
        <f t="shared" si="1677"/>
        <v/>
      </c>
      <c r="AO2597" s="104" t="str">
        <f t="shared" si="1661"/>
        <v/>
      </c>
      <c r="AP2597" s="104" t="str">
        <f t="shared" si="1662"/>
        <v/>
      </c>
      <c r="AQ2597" s="121" t="str">
        <f t="shared" si="1678"/>
        <v/>
      </c>
      <c r="AS2597" s="88" t="str">
        <f t="shared" si="1663"/>
        <v/>
      </c>
      <c r="AT2597" s="68" t="str">
        <f t="shared" si="1679"/>
        <v/>
      </c>
      <c r="AU2597" s="68" t="str">
        <f t="shared" si="1680"/>
        <v/>
      </c>
      <c r="AV2597" s="68" t="str">
        <f t="shared" si="1681"/>
        <v/>
      </c>
      <c r="AW2597" s="88" t="str">
        <f t="shared" si="1664"/>
        <v/>
      </c>
      <c r="AZ2597" s="88" t="str">
        <f t="shared" si="1665"/>
        <v/>
      </c>
      <c r="BA2597" s="68" t="str">
        <f t="shared" si="1666"/>
        <v/>
      </c>
      <c r="BB2597" s="68" t="str">
        <f t="shared" si="1667"/>
        <v/>
      </c>
      <c r="BC2597" s="68" t="str">
        <f t="shared" si="1668"/>
        <v/>
      </c>
      <c r="BD2597" s="69" t="str">
        <f t="shared" si="1669"/>
        <v/>
      </c>
      <c r="BE2597" s="69" t="str">
        <f t="shared" si="1682"/>
        <v/>
      </c>
      <c r="BT2597" s="138" t="str">
        <f t="shared" ca="1" si="1683"/>
        <v/>
      </c>
      <c r="BU2597" s="139" t="str">
        <f t="shared" ca="1" si="1684"/>
        <v/>
      </c>
      <c r="BW2597" s="138" t="str">
        <f t="shared" si="1685"/>
        <v/>
      </c>
      <c r="BX2597" s="104" t="str">
        <f t="shared" si="1686"/>
        <v/>
      </c>
      <c r="BY2597" s="139" t="str">
        <f t="shared" si="1687"/>
        <v/>
      </c>
      <c r="CA2597" s="138" t="str">
        <f t="shared" si="1688"/>
        <v/>
      </c>
      <c r="CB2597" s="104" t="str">
        <f t="shared" si="1689"/>
        <v/>
      </c>
      <c r="CC2597" s="139" t="str">
        <f t="shared" si="1690"/>
        <v/>
      </c>
      <c r="CE2597" s="162" t="str">
        <f t="shared" si="1691"/>
        <v/>
      </c>
      <c r="CF2597" s="163" t="str">
        <f t="shared" si="1692"/>
        <v/>
      </c>
      <c r="CG2597" s="164" t="str">
        <f t="shared" si="1693"/>
        <v/>
      </c>
      <c r="CI2597" s="162" t="str">
        <f t="shared" si="1694"/>
        <v/>
      </c>
      <c r="CJ2597" s="163" t="str">
        <f t="shared" si="1697"/>
        <v/>
      </c>
      <c r="CK2597" s="164" t="str">
        <f t="shared" si="1698"/>
        <v/>
      </c>
      <c r="CM2597" s="169" t="str">
        <f t="shared" si="1695"/>
        <v/>
      </c>
      <c r="CN2597" s="139" t="str">
        <f t="shared" si="1696"/>
        <v/>
      </c>
      <c r="CP2597" s="41" t="str">
        <f>IF($CM2597="", "", COUNTIF($CM$11:$CM$3035, "&lt;"&amp;$CM2597)+1+COUNTIF($CM$11:$CM2597, $CM2597)-1)</f>
        <v/>
      </c>
    </row>
    <row r="2598" spans="1:94" x14ac:dyDescent="0.25">
      <c r="A2598" s="40"/>
      <c r="B2598" s="82" t="str">
        <f>IF($I2598="", "", IFERROR(INDEX('Job Database'!$AE$11:$AE$3035, MATCH($I2598, 'Job Database'!$X$11:$X$3035, 0)), ""))</f>
        <v/>
      </c>
      <c r="C2598" s="69" t="str">
        <f>IF($I2598="", "", IF(COUNTIF('Job Database'!$X$11:$X$3035, $I2598)=0, $AC$5, $AC$4))</f>
        <v/>
      </c>
      <c r="D2598" s="40"/>
      <c r="E2598" s="85" t="str">
        <f>IF($I2598="", "", IF(IFERROR(INDEX('Job Database'!$M$11:$M$3035, MATCH($I2598, 'Job Database'!$X$11:$X$3035, 0)), "")="", "", IFERROR(INDEX('Job Database'!$M$11:$M$3035, MATCH($I2598, 'Job Database'!$X$11:$X$3035, 0)), "")))</f>
        <v/>
      </c>
      <c r="F2598" s="40"/>
      <c r="G2598" s="88" t="str">
        <f t="shared" si="1670"/>
        <v/>
      </c>
      <c r="H2598" s="40"/>
      <c r="I2598" s="24"/>
      <c r="J2598" s="34"/>
      <c r="K2598" s="106"/>
      <c r="L2598" s="79"/>
      <c r="M2598" s="34"/>
      <c r="N2598" s="79"/>
      <c r="O2598" s="31"/>
      <c r="P2598" s="53"/>
      <c r="Q2598" s="40"/>
      <c r="S2598" s="41" t="str">
        <f t="shared" si="1658"/>
        <v/>
      </c>
      <c r="T2598" s="41" t="str">
        <f t="shared" si="1659"/>
        <v/>
      </c>
      <c r="U2598" s="41" t="str">
        <f t="shared" si="1671"/>
        <v/>
      </c>
      <c r="W2598" s="74" t="str">
        <f>IF('Job Database'!$X2598="", "", 'Job Database'!$X2598)</f>
        <v/>
      </c>
      <c r="Y2598" s="41" t="str">
        <f>IF($W2598="", "", IF(COUNTIF($I$11:$I$3035, $W2598)&gt;0, "", MAX($Y$10:$Y2597)+1))</f>
        <v/>
      </c>
      <c r="Z2598" s="41">
        <v>2588</v>
      </c>
      <c r="AA2598" s="58" t="str">
        <f t="shared" si="1672"/>
        <v/>
      </c>
      <c r="AC2598" s="41" t="str">
        <f t="shared" si="1660"/>
        <v/>
      </c>
      <c r="AE2598" s="41" t="str">
        <f t="shared" si="1673"/>
        <v/>
      </c>
      <c r="AJ2598" s="154" t="str">
        <f t="shared" si="1674"/>
        <v/>
      </c>
      <c r="AL2598" s="120" t="str">
        <f t="shared" si="1675"/>
        <v/>
      </c>
      <c r="AM2598" s="104" t="str">
        <f t="shared" si="1676"/>
        <v/>
      </c>
      <c r="AN2598" s="104" t="str">
        <f t="shared" si="1677"/>
        <v/>
      </c>
      <c r="AO2598" s="104" t="str">
        <f t="shared" si="1661"/>
        <v/>
      </c>
      <c r="AP2598" s="104" t="str">
        <f t="shared" si="1662"/>
        <v/>
      </c>
      <c r="AQ2598" s="121" t="str">
        <f t="shared" si="1678"/>
        <v/>
      </c>
      <c r="AS2598" s="88" t="str">
        <f t="shared" si="1663"/>
        <v/>
      </c>
      <c r="AT2598" s="68" t="str">
        <f t="shared" si="1679"/>
        <v/>
      </c>
      <c r="AU2598" s="68" t="str">
        <f t="shared" si="1680"/>
        <v/>
      </c>
      <c r="AV2598" s="68" t="str">
        <f t="shared" si="1681"/>
        <v/>
      </c>
      <c r="AW2598" s="88" t="str">
        <f t="shared" si="1664"/>
        <v/>
      </c>
      <c r="AZ2598" s="88" t="str">
        <f t="shared" si="1665"/>
        <v/>
      </c>
      <c r="BA2598" s="68" t="str">
        <f t="shared" si="1666"/>
        <v/>
      </c>
      <c r="BB2598" s="68" t="str">
        <f t="shared" si="1667"/>
        <v/>
      </c>
      <c r="BC2598" s="68" t="str">
        <f t="shared" si="1668"/>
        <v/>
      </c>
      <c r="BD2598" s="69" t="str">
        <f t="shared" si="1669"/>
        <v/>
      </c>
      <c r="BE2598" s="69" t="str">
        <f t="shared" si="1682"/>
        <v/>
      </c>
      <c r="BT2598" s="138" t="str">
        <f t="shared" ca="1" si="1683"/>
        <v/>
      </c>
      <c r="BU2598" s="139" t="str">
        <f t="shared" ca="1" si="1684"/>
        <v/>
      </c>
      <c r="BW2598" s="138" t="str">
        <f t="shared" si="1685"/>
        <v/>
      </c>
      <c r="BX2598" s="104" t="str">
        <f t="shared" si="1686"/>
        <v/>
      </c>
      <c r="BY2598" s="139" t="str">
        <f t="shared" si="1687"/>
        <v/>
      </c>
      <c r="CA2598" s="138" t="str">
        <f t="shared" si="1688"/>
        <v/>
      </c>
      <c r="CB2598" s="104" t="str">
        <f t="shared" si="1689"/>
        <v/>
      </c>
      <c r="CC2598" s="139" t="str">
        <f t="shared" si="1690"/>
        <v/>
      </c>
      <c r="CE2598" s="162" t="str">
        <f t="shared" si="1691"/>
        <v/>
      </c>
      <c r="CF2598" s="163" t="str">
        <f t="shared" si="1692"/>
        <v/>
      </c>
      <c r="CG2598" s="164" t="str">
        <f t="shared" si="1693"/>
        <v/>
      </c>
      <c r="CI2598" s="162" t="str">
        <f t="shared" si="1694"/>
        <v/>
      </c>
      <c r="CJ2598" s="163" t="str">
        <f t="shared" si="1697"/>
        <v/>
      </c>
      <c r="CK2598" s="164" t="str">
        <f t="shared" si="1698"/>
        <v/>
      </c>
      <c r="CM2598" s="169" t="str">
        <f t="shared" si="1695"/>
        <v/>
      </c>
      <c r="CN2598" s="139" t="str">
        <f t="shared" si="1696"/>
        <v/>
      </c>
      <c r="CP2598" s="41" t="str">
        <f>IF($CM2598="", "", COUNTIF($CM$11:$CM$3035, "&lt;"&amp;$CM2598)+1+COUNTIF($CM$11:$CM2598, $CM2598)-1)</f>
        <v/>
      </c>
    </row>
    <row r="2599" spans="1:94" x14ac:dyDescent="0.25">
      <c r="A2599" s="40"/>
      <c r="B2599" s="82" t="str">
        <f>IF($I2599="", "", IFERROR(INDEX('Job Database'!$AE$11:$AE$3035, MATCH($I2599, 'Job Database'!$X$11:$X$3035, 0)), ""))</f>
        <v/>
      </c>
      <c r="C2599" s="69" t="str">
        <f>IF($I2599="", "", IF(COUNTIF('Job Database'!$X$11:$X$3035, $I2599)=0, $AC$5, $AC$4))</f>
        <v/>
      </c>
      <c r="D2599" s="40"/>
      <c r="E2599" s="85" t="str">
        <f>IF($I2599="", "", IF(IFERROR(INDEX('Job Database'!$M$11:$M$3035, MATCH($I2599, 'Job Database'!$X$11:$X$3035, 0)), "")="", "", IFERROR(INDEX('Job Database'!$M$11:$M$3035, MATCH($I2599, 'Job Database'!$X$11:$X$3035, 0)), "")))</f>
        <v/>
      </c>
      <c r="F2599" s="40"/>
      <c r="G2599" s="88" t="str">
        <f t="shared" si="1670"/>
        <v/>
      </c>
      <c r="H2599" s="40"/>
      <c r="I2599" s="24"/>
      <c r="J2599" s="34"/>
      <c r="K2599" s="106"/>
      <c r="L2599" s="79"/>
      <c r="M2599" s="34"/>
      <c r="N2599" s="79"/>
      <c r="O2599" s="31"/>
      <c r="P2599" s="53"/>
      <c r="Q2599" s="40"/>
      <c r="S2599" s="41" t="str">
        <f t="shared" si="1658"/>
        <v/>
      </c>
      <c r="T2599" s="41" t="str">
        <f t="shared" si="1659"/>
        <v/>
      </c>
      <c r="U2599" s="41" t="str">
        <f t="shared" si="1671"/>
        <v/>
      </c>
      <c r="W2599" s="74" t="str">
        <f>IF('Job Database'!$X2599="", "", 'Job Database'!$X2599)</f>
        <v/>
      </c>
      <c r="Y2599" s="41" t="str">
        <f>IF($W2599="", "", IF(COUNTIF($I$11:$I$3035, $W2599)&gt;0, "", MAX($Y$10:$Y2598)+1))</f>
        <v/>
      </c>
      <c r="Z2599" s="41">
        <v>2589</v>
      </c>
      <c r="AA2599" s="58" t="str">
        <f t="shared" si="1672"/>
        <v/>
      </c>
      <c r="AC2599" s="41" t="str">
        <f t="shared" si="1660"/>
        <v/>
      </c>
      <c r="AE2599" s="41" t="str">
        <f t="shared" si="1673"/>
        <v/>
      </c>
      <c r="AJ2599" s="154" t="str">
        <f t="shared" si="1674"/>
        <v/>
      </c>
      <c r="AL2599" s="120" t="str">
        <f t="shared" si="1675"/>
        <v/>
      </c>
      <c r="AM2599" s="104" t="str">
        <f t="shared" si="1676"/>
        <v/>
      </c>
      <c r="AN2599" s="104" t="str">
        <f t="shared" si="1677"/>
        <v/>
      </c>
      <c r="AO2599" s="104" t="str">
        <f t="shared" si="1661"/>
        <v/>
      </c>
      <c r="AP2599" s="104" t="str">
        <f t="shared" si="1662"/>
        <v/>
      </c>
      <c r="AQ2599" s="121" t="str">
        <f t="shared" si="1678"/>
        <v/>
      </c>
      <c r="AS2599" s="88" t="str">
        <f t="shared" si="1663"/>
        <v/>
      </c>
      <c r="AT2599" s="68" t="str">
        <f t="shared" si="1679"/>
        <v/>
      </c>
      <c r="AU2599" s="68" t="str">
        <f t="shared" si="1680"/>
        <v/>
      </c>
      <c r="AV2599" s="68" t="str">
        <f t="shared" si="1681"/>
        <v/>
      </c>
      <c r="AW2599" s="88" t="str">
        <f t="shared" si="1664"/>
        <v/>
      </c>
      <c r="AZ2599" s="88" t="str">
        <f t="shared" si="1665"/>
        <v/>
      </c>
      <c r="BA2599" s="68" t="str">
        <f t="shared" si="1666"/>
        <v/>
      </c>
      <c r="BB2599" s="68" t="str">
        <f t="shared" si="1667"/>
        <v/>
      </c>
      <c r="BC2599" s="68" t="str">
        <f t="shared" si="1668"/>
        <v/>
      </c>
      <c r="BD2599" s="69" t="str">
        <f t="shared" si="1669"/>
        <v/>
      </c>
      <c r="BE2599" s="69" t="str">
        <f t="shared" si="1682"/>
        <v/>
      </c>
      <c r="BT2599" s="138" t="str">
        <f t="shared" ca="1" si="1683"/>
        <v/>
      </c>
      <c r="BU2599" s="139" t="str">
        <f t="shared" ca="1" si="1684"/>
        <v/>
      </c>
      <c r="BW2599" s="138" t="str">
        <f t="shared" si="1685"/>
        <v/>
      </c>
      <c r="BX2599" s="104" t="str">
        <f t="shared" si="1686"/>
        <v/>
      </c>
      <c r="BY2599" s="139" t="str">
        <f t="shared" si="1687"/>
        <v/>
      </c>
      <c r="CA2599" s="138" t="str">
        <f t="shared" si="1688"/>
        <v/>
      </c>
      <c r="CB2599" s="104" t="str">
        <f t="shared" si="1689"/>
        <v/>
      </c>
      <c r="CC2599" s="139" t="str">
        <f t="shared" si="1690"/>
        <v/>
      </c>
      <c r="CE2599" s="162" t="str">
        <f t="shared" si="1691"/>
        <v/>
      </c>
      <c r="CF2599" s="163" t="str">
        <f t="shared" si="1692"/>
        <v/>
      </c>
      <c r="CG2599" s="164" t="str">
        <f t="shared" si="1693"/>
        <v/>
      </c>
      <c r="CI2599" s="162" t="str">
        <f t="shared" si="1694"/>
        <v/>
      </c>
      <c r="CJ2599" s="163" t="str">
        <f t="shared" si="1697"/>
        <v/>
      </c>
      <c r="CK2599" s="164" t="str">
        <f t="shared" si="1698"/>
        <v/>
      </c>
      <c r="CM2599" s="169" t="str">
        <f t="shared" si="1695"/>
        <v/>
      </c>
      <c r="CN2599" s="139" t="str">
        <f t="shared" si="1696"/>
        <v/>
      </c>
      <c r="CP2599" s="41" t="str">
        <f>IF($CM2599="", "", COUNTIF($CM$11:$CM$3035, "&lt;"&amp;$CM2599)+1+COUNTIF($CM$11:$CM2599, $CM2599)-1)</f>
        <v/>
      </c>
    </row>
    <row r="2600" spans="1:94" x14ac:dyDescent="0.25">
      <c r="A2600" s="40"/>
      <c r="B2600" s="82" t="str">
        <f>IF($I2600="", "", IFERROR(INDEX('Job Database'!$AE$11:$AE$3035, MATCH($I2600, 'Job Database'!$X$11:$X$3035, 0)), ""))</f>
        <v/>
      </c>
      <c r="C2600" s="69" t="str">
        <f>IF($I2600="", "", IF(COUNTIF('Job Database'!$X$11:$X$3035, $I2600)=0, $AC$5, $AC$4))</f>
        <v/>
      </c>
      <c r="D2600" s="40"/>
      <c r="E2600" s="85" t="str">
        <f>IF($I2600="", "", IF(IFERROR(INDEX('Job Database'!$M$11:$M$3035, MATCH($I2600, 'Job Database'!$X$11:$X$3035, 0)), "")="", "", IFERROR(INDEX('Job Database'!$M$11:$M$3035, MATCH($I2600, 'Job Database'!$X$11:$X$3035, 0)), "")))</f>
        <v/>
      </c>
      <c r="F2600" s="40"/>
      <c r="G2600" s="88" t="str">
        <f t="shared" si="1670"/>
        <v/>
      </c>
      <c r="H2600" s="40"/>
      <c r="I2600" s="24"/>
      <c r="J2600" s="34"/>
      <c r="K2600" s="106"/>
      <c r="L2600" s="79"/>
      <c r="M2600" s="34"/>
      <c r="N2600" s="79"/>
      <c r="O2600" s="31"/>
      <c r="P2600" s="53"/>
      <c r="Q2600" s="40"/>
      <c r="S2600" s="41" t="str">
        <f t="shared" si="1658"/>
        <v/>
      </c>
      <c r="T2600" s="41" t="str">
        <f t="shared" si="1659"/>
        <v/>
      </c>
      <c r="U2600" s="41" t="str">
        <f t="shared" si="1671"/>
        <v/>
      </c>
      <c r="W2600" s="74" t="str">
        <f>IF('Job Database'!$X2600="", "", 'Job Database'!$X2600)</f>
        <v/>
      </c>
      <c r="Y2600" s="41" t="str">
        <f>IF($W2600="", "", IF(COUNTIF($I$11:$I$3035, $W2600)&gt;0, "", MAX($Y$10:$Y2599)+1))</f>
        <v/>
      </c>
      <c r="Z2600" s="41">
        <v>2590</v>
      </c>
      <c r="AA2600" s="58" t="str">
        <f t="shared" si="1672"/>
        <v/>
      </c>
      <c r="AC2600" s="41" t="str">
        <f t="shared" si="1660"/>
        <v/>
      </c>
      <c r="AE2600" s="41" t="str">
        <f t="shared" si="1673"/>
        <v/>
      </c>
      <c r="AJ2600" s="154" t="str">
        <f t="shared" si="1674"/>
        <v/>
      </c>
      <c r="AL2600" s="120" t="str">
        <f t="shared" si="1675"/>
        <v/>
      </c>
      <c r="AM2600" s="104" t="str">
        <f t="shared" si="1676"/>
        <v/>
      </c>
      <c r="AN2600" s="104" t="str">
        <f t="shared" si="1677"/>
        <v/>
      </c>
      <c r="AO2600" s="104" t="str">
        <f t="shared" si="1661"/>
        <v/>
      </c>
      <c r="AP2600" s="104" t="str">
        <f t="shared" si="1662"/>
        <v/>
      </c>
      <c r="AQ2600" s="121" t="str">
        <f t="shared" si="1678"/>
        <v/>
      </c>
      <c r="AS2600" s="88" t="str">
        <f t="shared" si="1663"/>
        <v/>
      </c>
      <c r="AT2600" s="68" t="str">
        <f t="shared" si="1679"/>
        <v/>
      </c>
      <c r="AU2600" s="68" t="str">
        <f t="shared" si="1680"/>
        <v/>
      </c>
      <c r="AV2600" s="68" t="str">
        <f t="shared" si="1681"/>
        <v/>
      </c>
      <c r="AW2600" s="88" t="str">
        <f t="shared" si="1664"/>
        <v/>
      </c>
      <c r="AZ2600" s="88" t="str">
        <f t="shared" si="1665"/>
        <v/>
      </c>
      <c r="BA2600" s="68" t="str">
        <f t="shared" si="1666"/>
        <v/>
      </c>
      <c r="BB2600" s="68" t="str">
        <f t="shared" si="1667"/>
        <v/>
      </c>
      <c r="BC2600" s="68" t="str">
        <f t="shared" si="1668"/>
        <v/>
      </c>
      <c r="BD2600" s="69" t="str">
        <f t="shared" si="1669"/>
        <v/>
      </c>
      <c r="BE2600" s="69" t="str">
        <f t="shared" si="1682"/>
        <v/>
      </c>
      <c r="BT2600" s="138" t="str">
        <f t="shared" ca="1" si="1683"/>
        <v/>
      </c>
      <c r="BU2600" s="139" t="str">
        <f t="shared" ca="1" si="1684"/>
        <v/>
      </c>
      <c r="BW2600" s="138" t="str">
        <f t="shared" si="1685"/>
        <v/>
      </c>
      <c r="BX2600" s="104" t="str">
        <f t="shared" si="1686"/>
        <v/>
      </c>
      <c r="BY2600" s="139" t="str">
        <f t="shared" si="1687"/>
        <v/>
      </c>
      <c r="CA2600" s="138" t="str">
        <f t="shared" si="1688"/>
        <v/>
      </c>
      <c r="CB2600" s="104" t="str">
        <f t="shared" si="1689"/>
        <v/>
      </c>
      <c r="CC2600" s="139" t="str">
        <f t="shared" si="1690"/>
        <v/>
      </c>
      <c r="CE2600" s="162" t="str">
        <f t="shared" si="1691"/>
        <v/>
      </c>
      <c r="CF2600" s="163" t="str">
        <f t="shared" si="1692"/>
        <v/>
      </c>
      <c r="CG2600" s="164" t="str">
        <f t="shared" si="1693"/>
        <v/>
      </c>
      <c r="CI2600" s="162" t="str">
        <f t="shared" si="1694"/>
        <v/>
      </c>
      <c r="CJ2600" s="163" t="str">
        <f t="shared" si="1697"/>
        <v/>
      </c>
      <c r="CK2600" s="164" t="str">
        <f t="shared" si="1698"/>
        <v/>
      </c>
      <c r="CM2600" s="169" t="str">
        <f t="shared" si="1695"/>
        <v/>
      </c>
      <c r="CN2600" s="139" t="str">
        <f t="shared" si="1696"/>
        <v/>
      </c>
      <c r="CP2600" s="41" t="str">
        <f>IF($CM2600="", "", COUNTIF($CM$11:$CM$3035, "&lt;"&amp;$CM2600)+1+COUNTIF($CM$11:$CM2600, $CM2600)-1)</f>
        <v/>
      </c>
    </row>
    <row r="2601" spans="1:94" x14ac:dyDescent="0.25">
      <c r="A2601" s="40"/>
      <c r="B2601" s="82" t="str">
        <f>IF($I2601="", "", IFERROR(INDEX('Job Database'!$AE$11:$AE$3035, MATCH($I2601, 'Job Database'!$X$11:$X$3035, 0)), ""))</f>
        <v/>
      </c>
      <c r="C2601" s="69" t="str">
        <f>IF($I2601="", "", IF(COUNTIF('Job Database'!$X$11:$X$3035, $I2601)=0, $AC$5, $AC$4))</f>
        <v/>
      </c>
      <c r="D2601" s="40"/>
      <c r="E2601" s="85" t="str">
        <f>IF($I2601="", "", IF(IFERROR(INDEX('Job Database'!$M$11:$M$3035, MATCH($I2601, 'Job Database'!$X$11:$X$3035, 0)), "")="", "", IFERROR(INDEX('Job Database'!$M$11:$M$3035, MATCH($I2601, 'Job Database'!$X$11:$X$3035, 0)), "")))</f>
        <v/>
      </c>
      <c r="F2601" s="40"/>
      <c r="G2601" s="88" t="str">
        <f t="shared" si="1670"/>
        <v/>
      </c>
      <c r="H2601" s="40"/>
      <c r="I2601" s="24"/>
      <c r="J2601" s="34"/>
      <c r="K2601" s="106"/>
      <c r="L2601" s="79"/>
      <c r="M2601" s="34"/>
      <c r="N2601" s="79"/>
      <c r="O2601" s="31"/>
      <c r="P2601" s="53"/>
      <c r="Q2601" s="40"/>
      <c r="S2601" s="41" t="str">
        <f t="shared" si="1658"/>
        <v/>
      </c>
      <c r="T2601" s="41" t="str">
        <f t="shared" si="1659"/>
        <v/>
      </c>
      <c r="U2601" s="41" t="str">
        <f t="shared" si="1671"/>
        <v/>
      </c>
      <c r="W2601" s="74" t="str">
        <f>IF('Job Database'!$X2601="", "", 'Job Database'!$X2601)</f>
        <v/>
      </c>
      <c r="Y2601" s="41" t="str">
        <f>IF($W2601="", "", IF(COUNTIF($I$11:$I$3035, $W2601)&gt;0, "", MAX($Y$10:$Y2600)+1))</f>
        <v/>
      </c>
      <c r="Z2601" s="41">
        <v>2591</v>
      </c>
      <c r="AA2601" s="58" t="str">
        <f t="shared" si="1672"/>
        <v/>
      </c>
      <c r="AC2601" s="41" t="str">
        <f t="shared" si="1660"/>
        <v/>
      </c>
      <c r="AE2601" s="41" t="str">
        <f t="shared" si="1673"/>
        <v/>
      </c>
      <c r="AJ2601" s="154" t="str">
        <f t="shared" si="1674"/>
        <v/>
      </c>
      <c r="AL2601" s="120" t="str">
        <f t="shared" si="1675"/>
        <v/>
      </c>
      <c r="AM2601" s="104" t="str">
        <f t="shared" si="1676"/>
        <v/>
      </c>
      <c r="AN2601" s="104" t="str">
        <f t="shared" si="1677"/>
        <v/>
      </c>
      <c r="AO2601" s="104" t="str">
        <f t="shared" si="1661"/>
        <v/>
      </c>
      <c r="AP2601" s="104" t="str">
        <f t="shared" si="1662"/>
        <v/>
      </c>
      <c r="AQ2601" s="121" t="str">
        <f t="shared" si="1678"/>
        <v/>
      </c>
      <c r="AS2601" s="88" t="str">
        <f t="shared" si="1663"/>
        <v/>
      </c>
      <c r="AT2601" s="68" t="str">
        <f t="shared" si="1679"/>
        <v/>
      </c>
      <c r="AU2601" s="68" t="str">
        <f t="shared" si="1680"/>
        <v/>
      </c>
      <c r="AV2601" s="68" t="str">
        <f t="shared" si="1681"/>
        <v/>
      </c>
      <c r="AW2601" s="88" t="str">
        <f t="shared" si="1664"/>
        <v/>
      </c>
      <c r="AZ2601" s="88" t="str">
        <f t="shared" si="1665"/>
        <v/>
      </c>
      <c r="BA2601" s="68" t="str">
        <f t="shared" si="1666"/>
        <v/>
      </c>
      <c r="BB2601" s="68" t="str">
        <f t="shared" si="1667"/>
        <v/>
      </c>
      <c r="BC2601" s="68" t="str">
        <f t="shared" si="1668"/>
        <v/>
      </c>
      <c r="BD2601" s="69" t="str">
        <f t="shared" si="1669"/>
        <v/>
      </c>
      <c r="BE2601" s="69" t="str">
        <f t="shared" si="1682"/>
        <v/>
      </c>
      <c r="BT2601" s="138" t="str">
        <f t="shared" ca="1" si="1683"/>
        <v/>
      </c>
      <c r="BU2601" s="139" t="str">
        <f t="shared" ca="1" si="1684"/>
        <v/>
      </c>
      <c r="BW2601" s="138" t="str">
        <f t="shared" si="1685"/>
        <v/>
      </c>
      <c r="BX2601" s="104" t="str">
        <f t="shared" si="1686"/>
        <v/>
      </c>
      <c r="BY2601" s="139" t="str">
        <f t="shared" si="1687"/>
        <v/>
      </c>
      <c r="CA2601" s="138" t="str">
        <f t="shared" si="1688"/>
        <v/>
      </c>
      <c r="CB2601" s="104" t="str">
        <f t="shared" si="1689"/>
        <v/>
      </c>
      <c r="CC2601" s="139" t="str">
        <f t="shared" si="1690"/>
        <v/>
      </c>
      <c r="CE2601" s="162" t="str">
        <f t="shared" si="1691"/>
        <v/>
      </c>
      <c r="CF2601" s="163" t="str">
        <f t="shared" si="1692"/>
        <v/>
      </c>
      <c r="CG2601" s="164" t="str">
        <f t="shared" si="1693"/>
        <v/>
      </c>
      <c r="CI2601" s="162" t="str">
        <f t="shared" si="1694"/>
        <v/>
      </c>
      <c r="CJ2601" s="163" t="str">
        <f t="shared" si="1697"/>
        <v/>
      </c>
      <c r="CK2601" s="164" t="str">
        <f t="shared" si="1698"/>
        <v/>
      </c>
      <c r="CM2601" s="169" t="str">
        <f t="shared" si="1695"/>
        <v/>
      </c>
      <c r="CN2601" s="139" t="str">
        <f t="shared" si="1696"/>
        <v/>
      </c>
      <c r="CP2601" s="41" t="str">
        <f>IF($CM2601="", "", COUNTIF($CM$11:$CM$3035, "&lt;"&amp;$CM2601)+1+COUNTIF($CM$11:$CM2601, $CM2601)-1)</f>
        <v/>
      </c>
    </row>
    <row r="2602" spans="1:94" x14ac:dyDescent="0.25">
      <c r="A2602" s="40"/>
      <c r="B2602" s="82" t="str">
        <f>IF($I2602="", "", IFERROR(INDEX('Job Database'!$AE$11:$AE$3035, MATCH($I2602, 'Job Database'!$X$11:$X$3035, 0)), ""))</f>
        <v/>
      </c>
      <c r="C2602" s="69" t="str">
        <f>IF($I2602="", "", IF(COUNTIF('Job Database'!$X$11:$X$3035, $I2602)=0, $AC$5, $AC$4))</f>
        <v/>
      </c>
      <c r="D2602" s="40"/>
      <c r="E2602" s="85" t="str">
        <f>IF($I2602="", "", IF(IFERROR(INDEX('Job Database'!$M$11:$M$3035, MATCH($I2602, 'Job Database'!$X$11:$X$3035, 0)), "")="", "", IFERROR(INDEX('Job Database'!$M$11:$M$3035, MATCH($I2602, 'Job Database'!$X$11:$X$3035, 0)), "")))</f>
        <v/>
      </c>
      <c r="F2602" s="40"/>
      <c r="G2602" s="88" t="str">
        <f t="shared" si="1670"/>
        <v/>
      </c>
      <c r="H2602" s="40"/>
      <c r="I2602" s="24"/>
      <c r="J2602" s="34"/>
      <c r="K2602" s="106"/>
      <c r="L2602" s="79"/>
      <c r="M2602" s="34"/>
      <c r="N2602" s="79"/>
      <c r="O2602" s="31"/>
      <c r="P2602" s="53"/>
      <c r="Q2602" s="40"/>
      <c r="S2602" s="41" t="str">
        <f t="shared" si="1658"/>
        <v/>
      </c>
      <c r="T2602" s="41" t="str">
        <f t="shared" si="1659"/>
        <v/>
      </c>
      <c r="U2602" s="41" t="str">
        <f t="shared" si="1671"/>
        <v/>
      </c>
      <c r="W2602" s="74" t="str">
        <f>IF('Job Database'!$X2602="", "", 'Job Database'!$X2602)</f>
        <v/>
      </c>
      <c r="Y2602" s="41" t="str">
        <f>IF($W2602="", "", IF(COUNTIF($I$11:$I$3035, $W2602)&gt;0, "", MAX($Y$10:$Y2601)+1))</f>
        <v/>
      </c>
      <c r="Z2602" s="41">
        <v>2592</v>
      </c>
      <c r="AA2602" s="58" t="str">
        <f t="shared" si="1672"/>
        <v/>
      </c>
      <c r="AC2602" s="41" t="str">
        <f t="shared" si="1660"/>
        <v/>
      </c>
      <c r="AE2602" s="41" t="str">
        <f t="shared" si="1673"/>
        <v/>
      </c>
      <c r="AJ2602" s="154" t="str">
        <f t="shared" si="1674"/>
        <v/>
      </c>
      <c r="AL2602" s="120" t="str">
        <f t="shared" si="1675"/>
        <v/>
      </c>
      <c r="AM2602" s="104" t="str">
        <f t="shared" si="1676"/>
        <v/>
      </c>
      <c r="AN2602" s="104" t="str">
        <f t="shared" si="1677"/>
        <v/>
      </c>
      <c r="AO2602" s="104" t="str">
        <f t="shared" si="1661"/>
        <v/>
      </c>
      <c r="AP2602" s="104" t="str">
        <f t="shared" si="1662"/>
        <v/>
      </c>
      <c r="AQ2602" s="121" t="str">
        <f t="shared" si="1678"/>
        <v/>
      </c>
      <c r="AS2602" s="88" t="str">
        <f t="shared" si="1663"/>
        <v/>
      </c>
      <c r="AT2602" s="68" t="str">
        <f t="shared" si="1679"/>
        <v/>
      </c>
      <c r="AU2602" s="68" t="str">
        <f t="shared" si="1680"/>
        <v/>
      </c>
      <c r="AV2602" s="68" t="str">
        <f t="shared" si="1681"/>
        <v/>
      </c>
      <c r="AW2602" s="88" t="str">
        <f t="shared" si="1664"/>
        <v/>
      </c>
      <c r="AZ2602" s="88" t="str">
        <f t="shared" si="1665"/>
        <v/>
      </c>
      <c r="BA2602" s="68" t="str">
        <f t="shared" si="1666"/>
        <v/>
      </c>
      <c r="BB2602" s="68" t="str">
        <f t="shared" si="1667"/>
        <v/>
      </c>
      <c r="BC2602" s="68" t="str">
        <f t="shared" si="1668"/>
        <v/>
      </c>
      <c r="BD2602" s="69" t="str">
        <f t="shared" si="1669"/>
        <v/>
      </c>
      <c r="BE2602" s="69" t="str">
        <f t="shared" si="1682"/>
        <v/>
      </c>
      <c r="BT2602" s="138" t="str">
        <f t="shared" ca="1" si="1683"/>
        <v/>
      </c>
      <c r="BU2602" s="139" t="str">
        <f t="shared" ca="1" si="1684"/>
        <v/>
      </c>
      <c r="BW2602" s="138" t="str">
        <f t="shared" si="1685"/>
        <v/>
      </c>
      <c r="BX2602" s="104" t="str">
        <f t="shared" si="1686"/>
        <v/>
      </c>
      <c r="BY2602" s="139" t="str">
        <f t="shared" si="1687"/>
        <v/>
      </c>
      <c r="CA2602" s="138" t="str">
        <f t="shared" si="1688"/>
        <v/>
      </c>
      <c r="CB2602" s="104" t="str">
        <f t="shared" si="1689"/>
        <v/>
      </c>
      <c r="CC2602" s="139" t="str">
        <f t="shared" si="1690"/>
        <v/>
      </c>
      <c r="CE2602" s="162" t="str">
        <f t="shared" si="1691"/>
        <v/>
      </c>
      <c r="CF2602" s="163" t="str">
        <f t="shared" si="1692"/>
        <v/>
      </c>
      <c r="CG2602" s="164" t="str">
        <f t="shared" si="1693"/>
        <v/>
      </c>
      <c r="CI2602" s="162" t="str">
        <f t="shared" si="1694"/>
        <v/>
      </c>
      <c r="CJ2602" s="163" t="str">
        <f t="shared" si="1697"/>
        <v/>
      </c>
      <c r="CK2602" s="164" t="str">
        <f t="shared" si="1698"/>
        <v/>
      </c>
      <c r="CM2602" s="169" t="str">
        <f t="shared" si="1695"/>
        <v/>
      </c>
      <c r="CN2602" s="139" t="str">
        <f t="shared" si="1696"/>
        <v/>
      </c>
      <c r="CP2602" s="41" t="str">
        <f>IF($CM2602="", "", COUNTIF($CM$11:$CM$3035, "&lt;"&amp;$CM2602)+1+COUNTIF($CM$11:$CM2602, $CM2602)-1)</f>
        <v/>
      </c>
    </row>
    <row r="2603" spans="1:94" x14ac:dyDescent="0.25">
      <c r="A2603" s="40"/>
      <c r="B2603" s="82" t="str">
        <f>IF($I2603="", "", IFERROR(INDEX('Job Database'!$AE$11:$AE$3035, MATCH($I2603, 'Job Database'!$X$11:$X$3035, 0)), ""))</f>
        <v/>
      </c>
      <c r="C2603" s="69" t="str">
        <f>IF($I2603="", "", IF(COUNTIF('Job Database'!$X$11:$X$3035, $I2603)=0, $AC$5, $AC$4))</f>
        <v/>
      </c>
      <c r="D2603" s="40"/>
      <c r="E2603" s="85" t="str">
        <f>IF($I2603="", "", IF(IFERROR(INDEX('Job Database'!$M$11:$M$3035, MATCH($I2603, 'Job Database'!$X$11:$X$3035, 0)), "")="", "", IFERROR(INDEX('Job Database'!$M$11:$M$3035, MATCH($I2603, 'Job Database'!$X$11:$X$3035, 0)), "")))</f>
        <v/>
      </c>
      <c r="F2603" s="40"/>
      <c r="G2603" s="88" t="str">
        <f t="shared" si="1670"/>
        <v/>
      </c>
      <c r="H2603" s="40"/>
      <c r="I2603" s="24"/>
      <c r="J2603" s="34"/>
      <c r="K2603" s="106"/>
      <c r="L2603" s="79"/>
      <c r="M2603" s="34"/>
      <c r="N2603" s="79"/>
      <c r="O2603" s="31"/>
      <c r="P2603" s="53"/>
      <c r="Q2603" s="40"/>
      <c r="S2603" s="41" t="str">
        <f t="shared" si="1658"/>
        <v/>
      </c>
      <c r="T2603" s="41" t="str">
        <f t="shared" si="1659"/>
        <v/>
      </c>
      <c r="U2603" s="41" t="str">
        <f t="shared" si="1671"/>
        <v/>
      </c>
      <c r="W2603" s="74" t="str">
        <f>IF('Job Database'!$X2603="", "", 'Job Database'!$X2603)</f>
        <v/>
      </c>
      <c r="Y2603" s="41" t="str">
        <f>IF($W2603="", "", IF(COUNTIF($I$11:$I$3035, $W2603)&gt;0, "", MAX($Y$10:$Y2602)+1))</f>
        <v/>
      </c>
      <c r="Z2603" s="41">
        <v>2593</v>
      </c>
      <c r="AA2603" s="58" t="str">
        <f t="shared" si="1672"/>
        <v/>
      </c>
      <c r="AC2603" s="41" t="str">
        <f t="shared" si="1660"/>
        <v/>
      </c>
      <c r="AE2603" s="41" t="str">
        <f t="shared" si="1673"/>
        <v/>
      </c>
      <c r="AJ2603" s="154" t="str">
        <f t="shared" si="1674"/>
        <v/>
      </c>
      <c r="AL2603" s="120" t="str">
        <f t="shared" si="1675"/>
        <v/>
      </c>
      <c r="AM2603" s="104" t="str">
        <f t="shared" si="1676"/>
        <v/>
      </c>
      <c r="AN2603" s="104" t="str">
        <f t="shared" si="1677"/>
        <v/>
      </c>
      <c r="AO2603" s="104" t="str">
        <f t="shared" si="1661"/>
        <v/>
      </c>
      <c r="AP2603" s="104" t="str">
        <f t="shared" si="1662"/>
        <v/>
      </c>
      <c r="AQ2603" s="121" t="str">
        <f t="shared" si="1678"/>
        <v/>
      </c>
      <c r="AS2603" s="88" t="str">
        <f t="shared" si="1663"/>
        <v/>
      </c>
      <c r="AT2603" s="68" t="str">
        <f t="shared" si="1679"/>
        <v/>
      </c>
      <c r="AU2603" s="68" t="str">
        <f t="shared" si="1680"/>
        <v/>
      </c>
      <c r="AV2603" s="68" t="str">
        <f t="shared" si="1681"/>
        <v/>
      </c>
      <c r="AW2603" s="88" t="str">
        <f t="shared" si="1664"/>
        <v/>
      </c>
      <c r="AZ2603" s="88" t="str">
        <f t="shared" si="1665"/>
        <v/>
      </c>
      <c r="BA2603" s="68" t="str">
        <f t="shared" si="1666"/>
        <v/>
      </c>
      <c r="BB2603" s="68" t="str">
        <f t="shared" si="1667"/>
        <v/>
      </c>
      <c r="BC2603" s="68" t="str">
        <f t="shared" si="1668"/>
        <v/>
      </c>
      <c r="BD2603" s="69" t="str">
        <f t="shared" si="1669"/>
        <v/>
      </c>
      <c r="BE2603" s="69" t="str">
        <f t="shared" si="1682"/>
        <v/>
      </c>
      <c r="BT2603" s="138" t="str">
        <f t="shared" ca="1" si="1683"/>
        <v/>
      </c>
      <c r="BU2603" s="139" t="str">
        <f t="shared" ca="1" si="1684"/>
        <v/>
      </c>
      <c r="BW2603" s="138" t="str">
        <f t="shared" si="1685"/>
        <v/>
      </c>
      <c r="BX2603" s="104" t="str">
        <f t="shared" si="1686"/>
        <v/>
      </c>
      <c r="BY2603" s="139" t="str">
        <f t="shared" si="1687"/>
        <v/>
      </c>
      <c r="CA2603" s="138" t="str">
        <f t="shared" si="1688"/>
        <v/>
      </c>
      <c r="CB2603" s="104" t="str">
        <f t="shared" si="1689"/>
        <v/>
      </c>
      <c r="CC2603" s="139" t="str">
        <f t="shared" si="1690"/>
        <v/>
      </c>
      <c r="CE2603" s="162" t="str">
        <f t="shared" si="1691"/>
        <v/>
      </c>
      <c r="CF2603" s="163" t="str">
        <f t="shared" si="1692"/>
        <v/>
      </c>
      <c r="CG2603" s="164" t="str">
        <f t="shared" si="1693"/>
        <v/>
      </c>
      <c r="CI2603" s="162" t="str">
        <f t="shared" si="1694"/>
        <v/>
      </c>
      <c r="CJ2603" s="163" t="str">
        <f t="shared" si="1697"/>
        <v/>
      </c>
      <c r="CK2603" s="164" t="str">
        <f t="shared" si="1698"/>
        <v/>
      </c>
      <c r="CM2603" s="169" t="str">
        <f t="shared" si="1695"/>
        <v/>
      </c>
      <c r="CN2603" s="139" t="str">
        <f t="shared" si="1696"/>
        <v/>
      </c>
      <c r="CP2603" s="41" t="str">
        <f>IF($CM2603="", "", COUNTIF($CM$11:$CM$3035, "&lt;"&amp;$CM2603)+1+COUNTIF($CM$11:$CM2603, $CM2603)-1)</f>
        <v/>
      </c>
    </row>
    <row r="2604" spans="1:94" x14ac:dyDescent="0.25">
      <c r="A2604" s="40"/>
      <c r="B2604" s="82" t="str">
        <f>IF($I2604="", "", IFERROR(INDEX('Job Database'!$AE$11:$AE$3035, MATCH($I2604, 'Job Database'!$X$11:$X$3035, 0)), ""))</f>
        <v/>
      </c>
      <c r="C2604" s="69" t="str">
        <f>IF($I2604="", "", IF(COUNTIF('Job Database'!$X$11:$X$3035, $I2604)=0, $AC$5, $AC$4))</f>
        <v/>
      </c>
      <c r="D2604" s="40"/>
      <c r="E2604" s="85" t="str">
        <f>IF($I2604="", "", IF(IFERROR(INDEX('Job Database'!$M$11:$M$3035, MATCH($I2604, 'Job Database'!$X$11:$X$3035, 0)), "")="", "", IFERROR(INDEX('Job Database'!$M$11:$M$3035, MATCH($I2604, 'Job Database'!$X$11:$X$3035, 0)), "")))</f>
        <v/>
      </c>
      <c r="F2604" s="40"/>
      <c r="G2604" s="88" t="str">
        <f t="shared" si="1670"/>
        <v/>
      </c>
      <c r="H2604" s="40"/>
      <c r="I2604" s="24"/>
      <c r="J2604" s="34"/>
      <c r="K2604" s="106"/>
      <c r="L2604" s="79"/>
      <c r="M2604" s="34"/>
      <c r="N2604" s="79"/>
      <c r="O2604" s="31"/>
      <c r="P2604" s="53"/>
      <c r="Q2604" s="40"/>
      <c r="S2604" s="41" t="str">
        <f t="shared" si="1658"/>
        <v/>
      </c>
      <c r="T2604" s="41" t="str">
        <f t="shared" si="1659"/>
        <v/>
      </c>
      <c r="U2604" s="41" t="str">
        <f t="shared" si="1671"/>
        <v/>
      </c>
      <c r="W2604" s="74" t="str">
        <f>IF('Job Database'!$X2604="", "", 'Job Database'!$X2604)</f>
        <v/>
      </c>
      <c r="Y2604" s="41" t="str">
        <f>IF($W2604="", "", IF(COUNTIF($I$11:$I$3035, $W2604)&gt;0, "", MAX($Y$10:$Y2603)+1))</f>
        <v/>
      </c>
      <c r="Z2604" s="41">
        <v>2594</v>
      </c>
      <c r="AA2604" s="58" t="str">
        <f t="shared" si="1672"/>
        <v/>
      </c>
      <c r="AC2604" s="41" t="str">
        <f t="shared" si="1660"/>
        <v/>
      </c>
      <c r="AE2604" s="41" t="str">
        <f t="shared" si="1673"/>
        <v/>
      </c>
      <c r="AJ2604" s="154" t="str">
        <f t="shared" si="1674"/>
        <v/>
      </c>
      <c r="AL2604" s="120" t="str">
        <f t="shared" si="1675"/>
        <v/>
      </c>
      <c r="AM2604" s="104" t="str">
        <f t="shared" si="1676"/>
        <v/>
      </c>
      <c r="AN2604" s="104" t="str">
        <f t="shared" si="1677"/>
        <v/>
      </c>
      <c r="AO2604" s="104" t="str">
        <f t="shared" si="1661"/>
        <v/>
      </c>
      <c r="AP2604" s="104" t="str">
        <f t="shared" si="1662"/>
        <v/>
      </c>
      <c r="AQ2604" s="121" t="str">
        <f t="shared" si="1678"/>
        <v/>
      </c>
      <c r="AS2604" s="88" t="str">
        <f t="shared" si="1663"/>
        <v/>
      </c>
      <c r="AT2604" s="68" t="str">
        <f t="shared" si="1679"/>
        <v/>
      </c>
      <c r="AU2604" s="68" t="str">
        <f t="shared" si="1680"/>
        <v/>
      </c>
      <c r="AV2604" s="68" t="str">
        <f t="shared" si="1681"/>
        <v/>
      </c>
      <c r="AW2604" s="88" t="str">
        <f t="shared" si="1664"/>
        <v/>
      </c>
      <c r="AZ2604" s="88" t="str">
        <f t="shared" si="1665"/>
        <v/>
      </c>
      <c r="BA2604" s="68" t="str">
        <f t="shared" si="1666"/>
        <v/>
      </c>
      <c r="BB2604" s="68" t="str">
        <f t="shared" si="1667"/>
        <v/>
      </c>
      <c r="BC2604" s="68" t="str">
        <f t="shared" si="1668"/>
        <v/>
      </c>
      <c r="BD2604" s="69" t="str">
        <f t="shared" si="1669"/>
        <v/>
      </c>
      <c r="BE2604" s="69" t="str">
        <f t="shared" si="1682"/>
        <v/>
      </c>
      <c r="BT2604" s="138" t="str">
        <f t="shared" ca="1" si="1683"/>
        <v/>
      </c>
      <c r="BU2604" s="139" t="str">
        <f t="shared" ca="1" si="1684"/>
        <v/>
      </c>
      <c r="BW2604" s="138" t="str">
        <f t="shared" si="1685"/>
        <v/>
      </c>
      <c r="BX2604" s="104" t="str">
        <f t="shared" si="1686"/>
        <v/>
      </c>
      <c r="BY2604" s="139" t="str">
        <f t="shared" si="1687"/>
        <v/>
      </c>
      <c r="CA2604" s="138" t="str">
        <f t="shared" si="1688"/>
        <v/>
      </c>
      <c r="CB2604" s="104" t="str">
        <f t="shared" si="1689"/>
        <v/>
      </c>
      <c r="CC2604" s="139" t="str">
        <f t="shared" si="1690"/>
        <v/>
      </c>
      <c r="CE2604" s="162" t="str">
        <f t="shared" si="1691"/>
        <v/>
      </c>
      <c r="CF2604" s="163" t="str">
        <f t="shared" si="1692"/>
        <v/>
      </c>
      <c r="CG2604" s="164" t="str">
        <f t="shared" si="1693"/>
        <v/>
      </c>
      <c r="CI2604" s="162" t="str">
        <f t="shared" si="1694"/>
        <v/>
      </c>
      <c r="CJ2604" s="163" t="str">
        <f t="shared" si="1697"/>
        <v/>
      </c>
      <c r="CK2604" s="164" t="str">
        <f t="shared" si="1698"/>
        <v/>
      </c>
      <c r="CM2604" s="169" t="str">
        <f t="shared" si="1695"/>
        <v/>
      </c>
      <c r="CN2604" s="139" t="str">
        <f t="shared" si="1696"/>
        <v/>
      </c>
      <c r="CP2604" s="41" t="str">
        <f>IF($CM2604="", "", COUNTIF($CM$11:$CM$3035, "&lt;"&amp;$CM2604)+1+COUNTIF($CM$11:$CM2604, $CM2604)-1)</f>
        <v/>
      </c>
    </row>
    <row r="2605" spans="1:94" x14ac:dyDescent="0.25">
      <c r="A2605" s="40"/>
      <c r="B2605" s="82" t="str">
        <f>IF($I2605="", "", IFERROR(INDEX('Job Database'!$AE$11:$AE$3035, MATCH($I2605, 'Job Database'!$X$11:$X$3035, 0)), ""))</f>
        <v/>
      </c>
      <c r="C2605" s="69" t="str">
        <f>IF($I2605="", "", IF(COUNTIF('Job Database'!$X$11:$X$3035, $I2605)=0, $AC$5, $AC$4))</f>
        <v/>
      </c>
      <c r="D2605" s="40"/>
      <c r="E2605" s="85" t="str">
        <f>IF($I2605="", "", IF(IFERROR(INDEX('Job Database'!$M$11:$M$3035, MATCH($I2605, 'Job Database'!$X$11:$X$3035, 0)), "")="", "", IFERROR(INDEX('Job Database'!$M$11:$M$3035, MATCH($I2605, 'Job Database'!$X$11:$X$3035, 0)), "")))</f>
        <v/>
      </c>
      <c r="F2605" s="40"/>
      <c r="G2605" s="88" t="str">
        <f t="shared" si="1670"/>
        <v/>
      </c>
      <c r="H2605" s="40"/>
      <c r="I2605" s="24"/>
      <c r="J2605" s="34"/>
      <c r="K2605" s="106"/>
      <c r="L2605" s="79"/>
      <c r="M2605" s="34"/>
      <c r="N2605" s="79"/>
      <c r="O2605" s="31"/>
      <c r="P2605" s="53"/>
      <c r="Q2605" s="40"/>
      <c r="S2605" s="41" t="str">
        <f t="shared" si="1658"/>
        <v/>
      </c>
      <c r="T2605" s="41" t="str">
        <f t="shared" si="1659"/>
        <v/>
      </c>
      <c r="U2605" s="41" t="str">
        <f t="shared" si="1671"/>
        <v/>
      </c>
      <c r="W2605" s="74" t="str">
        <f>IF('Job Database'!$X2605="", "", 'Job Database'!$X2605)</f>
        <v/>
      </c>
      <c r="Y2605" s="41" t="str">
        <f>IF($W2605="", "", IF(COUNTIF($I$11:$I$3035, $W2605)&gt;0, "", MAX($Y$10:$Y2604)+1))</f>
        <v/>
      </c>
      <c r="Z2605" s="41">
        <v>2595</v>
      </c>
      <c r="AA2605" s="58" t="str">
        <f t="shared" si="1672"/>
        <v/>
      </c>
      <c r="AC2605" s="41" t="str">
        <f t="shared" si="1660"/>
        <v/>
      </c>
      <c r="AE2605" s="41" t="str">
        <f t="shared" si="1673"/>
        <v/>
      </c>
      <c r="AJ2605" s="154" t="str">
        <f t="shared" si="1674"/>
        <v/>
      </c>
      <c r="AL2605" s="120" t="str">
        <f t="shared" si="1675"/>
        <v/>
      </c>
      <c r="AM2605" s="104" t="str">
        <f t="shared" si="1676"/>
        <v/>
      </c>
      <c r="AN2605" s="104" t="str">
        <f t="shared" si="1677"/>
        <v/>
      </c>
      <c r="AO2605" s="104" t="str">
        <f t="shared" si="1661"/>
        <v/>
      </c>
      <c r="AP2605" s="104" t="str">
        <f t="shared" si="1662"/>
        <v/>
      </c>
      <c r="AQ2605" s="121" t="str">
        <f t="shared" si="1678"/>
        <v/>
      </c>
      <c r="AS2605" s="88" t="str">
        <f t="shared" si="1663"/>
        <v/>
      </c>
      <c r="AT2605" s="68" t="str">
        <f t="shared" si="1679"/>
        <v/>
      </c>
      <c r="AU2605" s="68" t="str">
        <f t="shared" si="1680"/>
        <v/>
      </c>
      <c r="AV2605" s="68" t="str">
        <f t="shared" si="1681"/>
        <v/>
      </c>
      <c r="AW2605" s="88" t="str">
        <f t="shared" si="1664"/>
        <v/>
      </c>
      <c r="AZ2605" s="88" t="str">
        <f t="shared" si="1665"/>
        <v/>
      </c>
      <c r="BA2605" s="68" t="str">
        <f t="shared" si="1666"/>
        <v/>
      </c>
      <c r="BB2605" s="68" t="str">
        <f t="shared" si="1667"/>
        <v/>
      </c>
      <c r="BC2605" s="68" t="str">
        <f t="shared" si="1668"/>
        <v/>
      </c>
      <c r="BD2605" s="69" t="str">
        <f t="shared" si="1669"/>
        <v/>
      </c>
      <c r="BE2605" s="69" t="str">
        <f t="shared" si="1682"/>
        <v/>
      </c>
      <c r="BT2605" s="138" t="str">
        <f t="shared" ca="1" si="1683"/>
        <v/>
      </c>
      <c r="BU2605" s="139" t="str">
        <f t="shared" ca="1" si="1684"/>
        <v/>
      </c>
      <c r="BW2605" s="138" t="str">
        <f t="shared" si="1685"/>
        <v/>
      </c>
      <c r="BX2605" s="104" t="str">
        <f t="shared" si="1686"/>
        <v/>
      </c>
      <c r="BY2605" s="139" t="str">
        <f t="shared" si="1687"/>
        <v/>
      </c>
      <c r="CA2605" s="138" t="str">
        <f t="shared" si="1688"/>
        <v/>
      </c>
      <c r="CB2605" s="104" t="str">
        <f t="shared" si="1689"/>
        <v/>
      </c>
      <c r="CC2605" s="139" t="str">
        <f t="shared" si="1690"/>
        <v/>
      </c>
      <c r="CE2605" s="162" t="str">
        <f t="shared" si="1691"/>
        <v/>
      </c>
      <c r="CF2605" s="163" t="str">
        <f t="shared" si="1692"/>
        <v/>
      </c>
      <c r="CG2605" s="164" t="str">
        <f t="shared" si="1693"/>
        <v/>
      </c>
      <c r="CI2605" s="162" t="str">
        <f t="shared" si="1694"/>
        <v/>
      </c>
      <c r="CJ2605" s="163" t="str">
        <f t="shared" si="1697"/>
        <v/>
      </c>
      <c r="CK2605" s="164" t="str">
        <f t="shared" si="1698"/>
        <v/>
      </c>
      <c r="CM2605" s="169" t="str">
        <f t="shared" si="1695"/>
        <v/>
      </c>
      <c r="CN2605" s="139" t="str">
        <f t="shared" si="1696"/>
        <v/>
      </c>
      <c r="CP2605" s="41" t="str">
        <f>IF($CM2605="", "", COUNTIF($CM$11:$CM$3035, "&lt;"&amp;$CM2605)+1+COUNTIF($CM$11:$CM2605, $CM2605)-1)</f>
        <v/>
      </c>
    </row>
    <row r="2606" spans="1:94" x14ac:dyDescent="0.25">
      <c r="A2606" s="40"/>
      <c r="B2606" s="82" t="str">
        <f>IF($I2606="", "", IFERROR(INDEX('Job Database'!$AE$11:$AE$3035, MATCH($I2606, 'Job Database'!$X$11:$X$3035, 0)), ""))</f>
        <v/>
      </c>
      <c r="C2606" s="69" t="str">
        <f>IF($I2606="", "", IF(COUNTIF('Job Database'!$X$11:$X$3035, $I2606)=0, $AC$5, $AC$4))</f>
        <v/>
      </c>
      <c r="D2606" s="40"/>
      <c r="E2606" s="85" t="str">
        <f>IF($I2606="", "", IF(IFERROR(INDEX('Job Database'!$M$11:$M$3035, MATCH($I2606, 'Job Database'!$X$11:$X$3035, 0)), "")="", "", IFERROR(INDEX('Job Database'!$M$11:$M$3035, MATCH($I2606, 'Job Database'!$X$11:$X$3035, 0)), "")))</f>
        <v/>
      </c>
      <c r="F2606" s="40"/>
      <c r="G2606" s="88" t="str">
        <f t="shared" si="1670"/>
        <v/>
      </c>
      <c r="H2606" s="40"/>
      <c r="I2606" s="24"/>
      <c r="J2606" s="34"/>
      <c r="K2606" s="106"/>
      <c r="L2606" s="79"/>
      <c r="M2606" s="34"/>
      <c r="N2606" s="79"/>
      <c r="O2606" s="31"/>
      <c r="P2606" s="53"/>
      <c r="Q2606" s="40"/>
      <c r="S2606" s="41" t="str">
        <f t="shared" si="1658"/>
        <v/>
      </c>
      <c r="T2606" s="41" t="str">
        <f t="shared" si="1659"/>
        <v/>
      </c>
      <c r="U2606" s="41" t="str">
        <f t="shared" si="1671"/>
        <v/>
      </c>
      <c r="W2606" s="74" t="str">
        <f>IF('Job Database'!$X2606="", "", 'Job Database'!$X2606)</f>
        <v/>
      </c>
      <c r="Y2606" s="41" t="str">
        <f>IF($W2606="", "", IF(COUNTIF($I$11:$I$3035, $W2606)&gt;0, "", MAX($Y$10:$Y2605)+1))</f>
        <v/>
      </c>
      <c r="Z2606" s="41">
        <v>2596</v>
      </c>
      <c r="AA2606" s="58" t="str">
        <f t="shared" si="1672"/>
        <v/>
      </c>
      <c r="AC2606" s="41" t="str">
        <f t="shared" si="1660"/>
        <v/>
      </c>
      <c r="AE2606" s="41" t="str">
        <f t="shared" si="1673"/>
        <v/>
      </c>
      <c r="AJ2606" s="154" t="str">
        <f t="shared" si="1674"/>
        <v/>
      </c>
      <c r="AL2606" s="120" t="str">
        <f t="shared" si="1675"/>
        <v/>
      </c>
      <c r="AM2606" s="104" t="str">
        <f t="shared" si="1676"/>
        <v/>
      </c>
      <c r="AN2606" s="104" t="str">
        <f t="shared" si="1677"/>
        <v/>
      </c>
      <c r="AO2606" s="104" t="str">
        <f t="shared" si="1661"/>
        <v/>
      </c>
      <c r="AP2606" s="104" t="str">
        <f t="shared" si="1662"/>
        <v/>
      </c>
      <c r="AQ2606" s="121" t="str">
        <f t="shared" si="1678"/>
        <v/>
      </c>
      <c r="AS2606" s="88" t="str">
        <f t="shared" si="1663"/>
        <v/>
      </c>
      <c r="AT2606" s="68" t="str">
        <f t="shared" si="1679"/>
        <v/>
      </c>
      <c r="AU2606" s="68" t="str">
        <f t="shared" si="1680"/>
        <v/>
      </c>
      <c r="AV2606" s="68" t="str">
        <f t="shared" si="1681"/>
        <v/>
      </c>
      <c r="AW2606" s="88" t="str">
        <f t="shared" si="1664"/>
        <v/>
      </c>
      <c r="AZ2606" s="88" t="str">
        <f t="shared" si="1665"/>
        <v/>
      </c>
      <c r="BA2606" s="68" t="str">
        <f t="shared" si="1666"/>
        <v/>
      </c>
      <c r="BB2606" s="68" t="str">
        <f t="shared" si="1667"/>
        <v/>
      </c>
      <c r="BC2606" s="68" t="str">
        <f t="shared" si="1668"/>
        <v/>
      </c>
      <c r="BD2606" s="69" t="str">
        <f t="shared" si="1669"/>
        <v/>
      </c>
      <c r="BE2606" s="69" t="str">
        <f t="shared" si="1682"/>
        <v/>
      </c>
      <c r="BT2606" s="138" t="str">
        <f t="shared" ca="1" si="1683"/>
        <v/>
      </c>
      <c r="BU2606" s="139" t="str">
        <f t="shared" ca="1" si="1684"/>
        <v/>
      </c>
      <c r="BW2606" s="138" t="str">
        <f t="shared" si="1685"/>
        <v/>
      </c>
      <c r="BX2606" s="104" t="str">
        <f t="shared" si="1686"/>
        <v/>
      </c>
      <c r="BY2606" s="139" t="str">
        <f t="shared" si="1687"/>
        <v/>
      </c>
      <c r="CA2606" s="138" t="str">
        <f t="shared" si="1688"/>
        <v/>
      </c>
      <c r="CB2606" s="104" t="str">
        <f t="shared" si="1689"/>
        <v/>
      </c>
      <c r="CC2606" s="139" t="str">
        <f t="shared" si="1690"/>
        <v/>
      </c>
      <c r="CE2606" s="162" t="str">
        <f t="shared" si="1691"/>
        <v/>
      </c>
      <c r="CF2606" s="163" t="str">
        <f t="shared" si="1692"/>
        <v/>
      </c>
      <c r="CG2606" s="164" t="str">
        <f t="shared" si="1693"/>
        <v/>
      </c>
      <c r="CI2606" s="162" t="str">
        <f t="shared" si="1694"/>
        <v/>
      </c>
      <c r="CJ2606" s="163" t="str">
        <f t="shared" si="1697"/>
        <v/>
      </c>
      <c r="CK2606" s="164" t="str">
        <f t="shared" si="1698"/>
        <v/>
      </c>
      <c r="CM2606" s="169" t="str">
        <f t="shared" si="1695"/>
        <v/>
      </c>
      <c r="CN2606" s="139" t="str">
        <f t="shared" si="1696"/>
        <v/>
      </c>
      <c r="CP2606" s="41" t="str">
        <f>IF($CM2606="", "", COUNTIF($CM$11:$CM$3035, "&lt;"&amp;$CM2606)+1+COUNTIF($CM$11:$CM2606, $CM2606)-1)</f>
        <v/>
      </c>
    </row>
    <row r="2607" spans="1:94" x14ac:dyDescent="0.25">
      <c r="A2607" s="40"/>
      <c r="B2607" s="82" t="str">
        <f>IF($I2607="", "", IFERROR(INDEX('Job Database'!$AE$11:$AE$3035, MATCH($I2607, 'Job Database'!$X$11:$X$3035, 0)), ""))</f>
        <v/>
      </c>
      <c r="C2607" s="69" t="str">
        <f>IF($I2607="", "", IF(COUNTIF('Job Database'!$X$11:$X$3035, $I2607)=0, $AC$5, $AC$4))</f>
        <v/>
      </c>
      <c r="D2607" s="40"/>
      <c r="E2607" s="85" t="str">
        <f>IF($I2607="", "", IF(IFERROR(INDEX('Job Database'!$M$11:$M$3035, MATCH($I2607, 'Job Database'!$X$11:$X$3035, 0)), "")="", "", IFERROR(INDEX('Job Database'!$M$11:$M$3035, MATCH($I2607, 'Job Database'!$X$11:$X$3035, 0)), "")))</f>
        <v/>
      </c>
      <c r="F2607" s="40"/>
      <c r="G2607" s="88" t="str">
        <f t="shared" si="1670"/>
        <v/>
      </c>
      <c r="H2607" s="40"/>
      <c r="I2607" s="24"/>
      <c r="J2607" s="34"/>
      <c r="K2607" s="106"/>
      <c r="L2607" s="79"/>
      <c r="M2607" s="34"/>
      <c r="N2607" s="79"/>
      <c r="O2607" s="31"/>
      <c r="P2607" s="53"/>
      <c r="Q2607" s="40"/>
      <c r="S2607" s="41" t="str">
        <f t="shared" si="1658"/>
        <v/>
      </c>
      <c r="T2607" s="41" t="str">
        <f t="shared" si="1659"/>
        <v/>
      </c>
      <c r="U2607" s="41" t="str">
        <f t="shared" si="1671"/>
        <v/>
      </c>
      <c r="W2607" s="74" t="str">
        <f>IF('Job Database'!$X2607="", "", 'Job Database'!$X2607)</f>
        <v/>
      </c>
      <c r="Y2607" s="41" t="str">
        <f>IF($W2607="", "", IF(COUNTIF($I$11:$I$3035, $W2607)&gt;0, "", MAX($Y$10:$Y2606)+1))</f>
        <v/>
      </c>
      <c r="Z2607" s="41">
        <v>2597</v>
      </c>
      <c r="AA2607" s="58" t="str">
        <f t="shared" si="1672"/>
        <v/>
      </c>
      <c r="AC2607" s="41" t="str">
        <f t="shared" si="1660"/>
        <v/>
      </c>
      <c r="AE2607" s="41" t="str">
        <f t="shared" si="1673"/>
        <v/>
      </c>
      <c r="AJ2607" s="154" t="str">
        <f t="shared" si="1674"/>
        <v/>
      </c>
      <c r="AL2607" s="120" t="str">
        <f t="shared" si="1675"/>
        <v/>
      </c>
      <c r="AM2607" s="104" t="str">
        <f t="shared" si="1676"/>
        <v/>
      </c>
      <c r="AN2607" s="104" t="str">
        <f t="shared" si="1677"/>
        <v/>
      </c>
      <c r="AO2607" s="104" t="str">
        <f t="shared" si="1661"/>
        <v/>
      </c>
      <c r="AP2607" s="104" t="str">
        <f t="shared" si="1662"/>
        <v/>
      </c>
      <c r="AQ2607" s="121" t="str">
        <f t="shared" si="1678"/>
        <v/>
      </c>
      <c r="AS2607" s="88" t="str">
        <f t="shared" si="1663"/>
        <v/>
      </c>
      <c r="AT2607" s="68" t="str">
        <f t="shared" si="1679"/>
        <v/>
      </c>
      <c r="AU2607" s="68" t="str">
        <f t="shared" si="1680"/>
        <v/>
      </c>
      <c r="AV2607" s="68" t="str">
        <f t="shared" si="1681"/>
        <v/>
      </c>
      <c r="AW2607" s="88" t="str">
        <f t="shared" si="1664"/>
        <v/>
      </c>
      <c r="AZ2607" s="88" t="str">
        <f t="shared" si="1665"/>
        <v/>
      </c>
      <c r="BA2607" s="68" t="str">
        <f t="shared" si="1666"/>
        <v/>
      </c>
      <c r="BB2607" s="68" t="str">
        <f t="shared" si="1667"/>
        <v/>
      </c>
      <c r="BC2607" s="68" t="str">
        <f t="shared" si="1668"/>
        <v/>
      </c>
      <c r="BD2607" s="69" t="str">
        <f t="shared" si="1669"/>
        <v/>
      </c>
      <c r="BE2607" s="69" t="str">
        <f t="shared" si="1682"/>
        <v/>
      </c>
      <c r="BT2607" s="138" t="str">
        <f t="shared" ca="1" si="1683"/>
        <v/>
      </c>
      <c r="BU2607" s="139" t="str">
        <f t="shared" ca="1" si="1684"/>
        <v/>
      </c>
      <c r="BW2607" s="138" t="str">
        <f t="shared" si="1685"/>
        <v/>
      </c>
      <c r="BX2607" s="104" t="str">
        <f t="shared" si="1686"/>
        <v/>
      </c>
      <c r="BY2607" s="139" t="str">
        <f t="shared" si="1687"/>
        <v/>
      </c>
      <c r="CA2607" s="138" t="str">
        <f t="shared" si="1688"/>
        <v/>
      </c>
      <c r="CB2607" s="104" t="str">
        <f t="shared" si="1689"/>
        <v/>
      </c>
      <c r="CC2607" s="139" t="str">
        <f t="shared" si="1690"/>
        <v/>
      </c>
      <c r="CE2607" s="162" t="str">
        <f t="shared" si="1691"/>
        <v/>
      </c>
      <c r="CF2607" s="163" t="str">
        <f t="shared" si="1692"/>
        <v/>
      </c>
      <c r="CG2607" s="164" t="str">
        <f t="shared" si="1693"/>
        <v/>
      </c>
      <c r="CI2607" s="162" t="str">
        <f t="shared" si="1694"/>
        <v/>
      </c>
      <c r="CJ2607" s="163" t="str">
        <f t="shared" si="1697"/>
        <v/>
      </c>
      <c r="CK2607" s="164" t="str">
        <f t="shared" si="1698"/>
        <v/>
      </c>
      <c r="CM2607" s="169" t="str">
        <f t="shared" si="1695"/>
        <v/>
      </c>
      <c r="CN2607" s="139" t="str">
        <f t="shared" si="1696"/>
        <v/>
      </c>
      <c r="CP2607" s="41" t="str">
        <f>IF($CM2607="", "", COUNTIF($CM$11:$CM$3035, "&lt;"&amp;$CM2607)+1+COUNTIF($CM$11:$CM2607, $CM2607)-1)</f>
        <v/>
      </c>
    </row>
    <row r="2608" spans="1:94" x14ac:dyDescent="0.25">
      <c r="A2608" s="40"/>
      <c r="B2608" s="82" t="str">
        <f>IF($I2608="", "", IFERROR(INDEX('Job Database'!$AE$11:$AE$3035, MATCH($I2608, 'Job Database'!$X$11:$X$3035, 0)), ""))</f>
        <v/>
      </c>
      <c r="C2608" s="69" t="str">
        <f>IF($I2608="", "", IF(COUNTIF('Job Database'!$X$11:$X$3035, $I2608)=0, $AC$5, $AC$4))</f>
        <v/>
      </c>
      <c r="D2608" s="40"/>
      <c r="E2608" s="85" t="str">
        <f>IF($I2608="", "", IF(IFERROR(INDEX('Job Database'!$M$11:$M$3035, MATCH($I2608, 'Job Database'!$X$11:$X$3035, 0)), "")="", "", IFERROR(INDEX('Job Database'!$M$11:$M$3035, MATCH($I2608, 'Job Database'!$X$11:$X$3035, 0)), "")))</f>
        <v/>
      </c>
      <c r="F2608" s="40"/>
      <c r="G2608" s="88" t="str">
        <f t="shared" si="1670"/>
        <v/>
      </c>
      <c r="H2608" s="40"/>
      <c r="I2608" s="24"/>
      <c r="J2608" s="34"/>
      <c r="K2608" s="106"/>
      <c r="L2608" s="79"/>
      <c r="M2608" s="34"/>
      <c r="N2608" s="79"/>
      <c r="O2608" s="31"/>
      <c r="P2608" s="53"/>
      <c r="Q2608" s="40"/>
      <c r="S2608" s="41" t="str">
        <f t="shared" si="1658"/>
        <v/>
      </c>
      <c r="T2608" s="41" t="str">
        <f t="shared" si="1659"/>
        <v/>
      </c>
      <c r="U2608" s="41" t="str">
        <f t="shared" si="1671"/>
        <v/>
      </c>
      <c r="W2608" s="74" t="str">
        <f>IF('Job Database'!$X2608="", "", 'Job Database'!$X2608)</f>
        <v/>
      </c>
      <c r="Y2608" s="41" t="str">
        <f>IF($W2608="", "", IF(COUNTIF($I$11:$I$3035, $W2608)&gt;0, "", MAX($Y$10:$Y2607)+1))</f>
        <v/>
      </c>
      <c r="Z2608" s="41">
        <v>2598</v>
      </c>
      <c r="AA2608" s="58" t="str">
        <f t="shared" si="1672"/>
        <v/>
      </c>
      <c r="AC2608" s="41" t="str">
        <f t="shared" si="1660"/>
        <v/>
      </c>
      <c r="AE2608" s="41" t="str">
        <f t="shared" si="1673"/>
        <v/>
      </c>
      <c r="AJ2608" s="154" t="str">
        <f t="shared" si="1674"/>
        <v/>
      </c>
      <c r="AL2608" s="120" t="str">
        <f t="shared" si="1675"/>
        <v/>
      </c>
      <c r="AM2608" s="104" t="str">
        <f t="shared" si="1676"/>
        <v/>
      </c>
      <c r="AN2608" s="104" t="str">
        <f t="shared" si="1677"/>
        <v/>
      </c>
      <c r="AO2608" s="104" t="str">
        <f t="shared" si="1661"/>
        <v/>
      </c>
      <c r="AP2608" s="104" t="str">
        <f t="shared" si="1662"/>
        <v/>
      </c>
      <c r="AQ2608" s="121" t="str">
        <f t="shared" si="1678"/>
        <v/>
      </c>
      <c r="AS2608" s="88" t="str">
        <f t="shared" si="1663"/>
        <v/>
      </c>
      <c r="AT2608" s="68" t="str">
        <f t="shared" si="1679"/>
        <v/>
      </c>
      <c r="AU2608" s="68" t="str">
        <f t="shared" si="1680"/>
        <v/>
      </c>
      <c r="AV2608" s="68" t="str">
        <f t="shared" si="1681"/>
        <v/>
      </c>
      <c r="AW2608" s="88" t="str">
        <f t="shared" si="1664"/>
        <v/>
      </c>
      <c r="AZ2608" s="88" t="str">
        <f t="shared" si="1665"/>
        <v/>
      </c>
      <c r="BA2608" s="68" t="str">
        <f t="shared" si="1666"/>
        <v/>
      </c>
      <c r="BB2608" s="68" t="str">
        <f t="shared" si="1667"/>
        <v/>
      </c>
      <c r="BC2608" s="68" t="str">
        <f t="shared" si="1668"/>
        <v/>
      </c>
      <c r="BD2608" s="69" t="str">
        <f t="shared" si="1669"/>
        <v/>
      </c>
      <c r="BE2608" s="69" t="str">
        <f t="shared" si="1682"/>
        <v/>
      </c>
      <c r="BT2608" s="138" t="str">
        <f t="shared" ca="1" si="1683"/>
        <v/>
      </c>
      <c r="BU2608" s="139" t="str">
        <f t="shared" ca="1" si="1684"/>
        <v/>
      </c>
      <c r="BW2608" s="138" t="str">
        <f t="shared" si="1685"/>
        <v/>
      </c>
      <c r="BX2608" s="104" t="str">
        <f t="shared" si="1686"/>
        <v/>
      </c>
      <c r="BY2608" s="139" t="str">
        <f t="shared" si="1687"/>
        <v/>
      </c>
      <c r="CA2608" s="138" t="str">
        <f t="shared" si="1688"/>
        <v/>
      </c>
      <c r="CB2608" s="104" t="str">
        <f t="shared" si="1689"/>
        <v/>
      </c>
      <c r="CC2608" s="139" t="str">
        <f t="shared" si="1690"/>
        <v/>
      </c>
      <c r="CE2608" s="162" t="str">
        <f t="shared" si="1691"/>
        <v/>
      </c>
      <c r="CF2608" s="163" t="str">
        <f t="shared" si="1692"/>
        <v/>
      </c>
      <c r="CG2608" s="164" t="str">
        <f t="shared" si="1693"/>
        <v/>
      </c>
      <c r="CI2608" s="162" t="str">
        <f t="shared" si="1694"/>
        <v/>
      </c>
      <c r="CJ2608" s="163" t="str">
        <f t="shared" si="1697"/>
        <v/>
      </c>
      <c r="CK2608" s="164" t="str">
        <f t="shared" si="1698"/>
        <v/>
      </c>
      <c r="CM2608" s="169" t="str">
        <f t="shared" si="1695"/>
        <v/>
      </c>
      <c r="CN2608" s="139" t="str">
        <f t="shared" si="1696"/>
        <v/>
      </c>
      <c r="CP2608" s="41" t="str">
        <f>IF($CM2608="", "", COUNTIF($CM$11:$CM$3035, "&lt;"&amp;$CM2608)+1+COUNTIF($CM$11:$CM2608, $CM2608)-1)</f>
        <v/>
      </c>
    </row>
    <row r="2609" spans="1:94" x14ac:dyDescent="0.25">
      <c r="A2609" s="40"/>
      <c r="B2609" s="82" t="str">
        <f>IF($I2609="", "", IFERROR(INDEX('Job Database'!$AE$11:$AE$3035, MATCH($I2609, 'Job Database'!$X$11:$X$3035, 0)), ""))</f>
        <v/>
      </c>
      <c r="C2609" s="69" t="str">
        <f>IF($I2609="", "", IF(COUNTIF('Job Database'!$X$11:$X$3035, $I2609)=0, $AC$5, $AC$4))</f>
        <v/>
      </c>
      <c r="D2609" s="40"/>
      <c r="E2609" s="85" t="str">
        <f>IF($I2609="", "", IF(IFERROR(INDEX('Job Database'!$M$11:$M$3035, MATCH($I2609, 'Job Database'!$X$11:$X$3035, 0)), "")="", "", IFERROR(INDEX('Job Database'!$M$11:$M$3035, MATCH($I2609, 'Job Database'!$X$11:$X$3035, 0)), "")))</f>
        <v/>
      </c>
      <c r="F2609" s="40"/>
      <c r="G2609" s="88" t="str">
        <f t="shared" si="1670"/>
        <v/>
      </c>
      <c r="H2609" s="40"/>
      <c r="I2609" s="24"/>
      <c r="J2609" s="34"/>
      <c r="K2609" s="106"/>
      <c r="L2609" s="79"/>
      <c r="M2609" s="34"/>
      <c r="N2609" s="79"/>
      <c r="O2609" s="31"/>
      <c r="P2609" s="53"/>
      <c r="Q2609" s="40"/>
      <c r="S2609" s="41" t="str">
        <f t="shared" si="1658"/>
        <v/>
      </c>
      <c r="T2609" s="41" t="str">
        <f t="shared" si="1659"/>
        <v/>
      </c>
      <c r="U2609" s="41" t="str">
        <f t="shared" si="1671"/>
        <v/>
      </c>
      <c r="W2609" s="74" t="str">
        <f>IF('Job Database'!$X2609="", "", 'Job Database'!$X2609)</f>
        <v/>
      </c>
      <c r="Y2609" s="41" t="str">
        <f>IF($W2609="", "", IF(COUNTIF($I$11:$I$3035, $W2609)&gt;0, "", MAX($Y$10:$Y2608)+1))</f>
        <v/>
      </c>
      <c r="Z2609" s="41">
        <v>2599</v>
      </c>
      <c r="AA2609" s="58" t="str">
        <f t="shared" si="1672"/>
        <v/>
      </c>
      <c r="AC2609" s="41" t="str">
        <f t="shared" si="1660"/>
        <v/>
      </c>
      <c r="AE2609" s="41" t="str">
        <f t="shared" si="1673"/>
        <v/>
      </c>
      <c r="AJ2609" s="154" t="str">
        <f t="shared" si="1674"/>
        <v/>
      </c>
      <c r="AL2609" s="120" t="str">
        <f t="shared" si="1675"/>
        <v/>
      </c>
      <c r="AM2609" s="104" t="str">
        <f t="shared" si="1676"/>
        <v/>
      </c>
      <c r="AN2609" s="104" t="str">
        <f t="shared" si="1677"/>
        <v/>
      </c>
      <c r="AO2609" s="104" t="str">
        <f t="shared" si="1661"/>
        <v/>
      </c>
      <c r="AP2609" s="104" t="str">
        <f t="shared" si="1662"/>
        <v/>
      </c>
      <c r="AQ2609" s="121" t="str">
        <f t="shared" si="1678"/>
        <v/>
      </c>
      <c r="AS2609" s="88" t="str">
        <f t="shared" si="1663"/>
        <v/>
      </c>
      <c r="AT2609" s="68" t="str">
        <f t="shared" si="1679"/>
        <v/>
      </c>
      <c r="AU2609" s="68" t="str">
        <f t="shared" si="1680"/>
        <v/>
      </c>
      <c r="AV2609" s="68" t="str">
        <f t="shared" si="1681"/>
        <v/>
      </c>
      <c r="AW2609" s="88" t="str">
        <f t="shared" si="1664"/>
        <v/>
      </c>
      <c r="AZ2609" s="88" t="str">
        <f t="shared" si="1665"/>
        <v/>
      </c>
      <c r="BA2609" s="68" t="str">
        <f t="shared" si="1666"/>
        <v/>
      </c>
      <c r="BB2609" s="68" t="str">
        <f t="shared" si="1667"/>
        <v/>
      </c>
      <c r="BC2609" s="68" t="str">
        <f t="shared" si="1668"/>
        <v/>
      </c>
      <c r="BD2609" s="69" t="str">
        <f t="shared" si="1669"/>
        <v/>
      </c>
      <c r="BE2609" s="69" t="str">
        <f t="shared" si="1682"/>
        <v/>
      </c>
      <c r="BT2609" s="138" t="str">
        <f t="shared" ca="1" si="1683"/>
        <v/>
      </c>
      <c r="BU2609" s="139" t="str">
        <f t="shared" ca="1" si="1684"/>
        <v/>
      </c>
      <c r="BW2609" s="138" t="str">
        <f t="shared" si="1685"/>
        <v/>
      </c>
      <c r="BX2609" s="104" t="str">
        <f t="shared" si="1686"/>
        <v/>
      </c>
      <c r="BY2609" s="139" t="str">
        <f t="shared" si="1687"/>
        <v/>
      </c>
      <c r="CA2609" s="138" t="str">
        <f t="shared" si="1688"/>
        <v/>
      </c>
      <c r="CB2609" s="104" t="str">
        <f t="shared" si="1689"/>
        <v/>
      </c>
      <c r="CC2609" s="139" t="str">
        <f t="shared" si="1690"/>
        <v/>
      </c>
      <c r="CE2609" s="162" t="str">
        <f t="shared" si="1691"/>
        <v/>
      </c>
      <c r="CF2609" s="163" t="str">
        <f t="shared" si="1692"/>
        <v/>
      </c>
      <c r="CG2609" s="164" t="str">
        <f t="shared" si="1693"/>
        <v/>
      </c>
      <c r="CI2609" s="162" t="str">
        <f t="shared" si="1694"/>
        <v/>
      </c>
      <c r="CJ2609" s="163" t="str">
        <f t="shared" si="1697"/>
        <v/>
      </c>
      <c r="CK2609" s="164" t="str">
        <f t="shared" si="1698"/>
        <v/>
      </c>
      <c r="CM2609" s="169" t="str">
        <f t="shared" si="1695"/>
        <v/>
      </c>
      <c r="CN2609" s="139" t="str">
        <f t="shared" si="1696"/>
        <v/>
      </c>
      <c r="CP2609" s="41" t="str">
        <f>IF($CM2609="", "", COUNTIF($CM$11:$CM$3035, "&lt;"&amp;$CM2609)+1+COUNTIF($CM$11:$CM2609, $CM2609)-1)</f>
        <v/>
      </c>
    </row>
    <row r="2610" spans="1:94" x14ac:dyDescent="0.25">
      <c r="A2610" s="40"/>
      <c r="B2610" s="82" t="str">
        <f>IF($I2610="", "", IFERROR(INDEX('Job Database'!$AE$11:$AE$3035, MATCH($I2610, 'Job Database'!$X$11:$X$3035, 0)), ""))</f>
        <v/>
      </c>
      <c r="C2610" s="69" t="str">
        <f>IF($I2610="", "", IF(COUNTIF('Job Database'!$X$11:$X$3035, $I2610)=0, $AC$5, $AC$4))</f>
        <v/>
      </c>
      <c r="D2610" s="40"/>
      <c r="E2610" s="85" t="str">
        <f>IF($I2610="", "", IF(IFERROR(INDEX('Job Database'!$M$11:$M$3035, MATCH($I2610, 'Job Database'!$X$11:$X$3035, 0)), "")="", "", IFERROR(INDEX('Job Database'!$M$11:$M$3035, MATCH($I2610, 'Job Database'!$X$11:$X$3035, 0)), "")))</f>
        <v/>
      </c>
      <c r="F2610" s="40"/>
      <c r="G2610" s="88" t="str">
        <f t="shared" si="1670"/>
        <v/>
      </c>
      <c r="H2610" s="40"/>
      <c r="I2610" s="24"/>
      <c r="J2610" s="34"/>
      <c r="K2610" s="106"/>
      <c r="L2610" s="79"/>
      <c r="M2610" s="34"/>
      <c r="N2610" s="79"/>
      <c r="O2610" s="31"/>
      <c r="P2610" s="53"/>
      <c r="Q2610" s="40"/>
      <c r="S2610" s="41" t="str">
        <f t="shared" si="1658"/>
        <v/>
      </c>
      <c r="T2610" s="41" t="str">
        <f t="shared" si="1659"/>
        <v/>
      </c>
      <c r="U2610" s="41" t="str">
        <f t="shared" si="1671"/>
        <v/>
      </c>
      <c r="W2610" s="74" t="str">
        <f>IF('Job Database'!$X2610="", "", 'Job Database'!$X2610)</f>
        <v/>
      </c>
      <c r="Y2610" s="41" t="str">
        <f>IF($W2610="", "", IF(COUNTIF($I$11:$I$3035, $W2610)&gt;0, "", MAX($Y$10:$Y2609)+1))</f>
        <v/>
      </c>
      <c r="Z2610" s="41">
        <v>2600</v>
      </c>
      <c r="AA2610" s="58" t="str">
        <f t="shared" si="1672"/>
        <v/>
      </c>
      <c r="AC2610" s="41" t="str">
        <f t="shared" si="1660"/>
        <v/>
      </c>
      <c r="AE2610" s="41" t="str">
        <f t="shared" si="1673"/>
        <v/>
      </c>
      <c r="AJ2610" s="154" t="str">
        <f t="shared" si="1674"/>
        <v/>
      </c>
      <c r="AL2610" s="120" t="str">
        <f t="shared" si="1675"/>
        <v/>
      </c>
      <c r="AM2610" s="104" t="str">
        <f t="shared" si="1676"/>
        <v/>
      </c>
      <c r="AN2610" s="104" t="str">
        <f t="shared" si="1677"/>
        <v/>
      </c>
      <c r="AO2610" s="104" t="str">
        <f t="shared" si="1661"/>
        <v/>
      </c>
      <c r="AP2610" s="104" t="str">
        <f t="shared" si="1662"/>
        <v/>
      </c>
      <c r="AQ2610" s="121" t="str">
        <f t="shared" si="1678"/>
        <v/>
      </c>
      <c r="AS2610" s="88" t="str">
        <f t="shared" si="1663"/>
        <v/>
      </c>
      <c r="AT2610" s="68" t="str">
        <f t="shared" si="1679"/>
        <v/>
      </c>
      <c r="AU2610" s="68" t="str">
        <f t="shared" si="1680"/>
        <v/>
      </c>
      <c r="AV2610" s="68" t="str">
        <f t="shared" si="1681"/>
        <v/>
      </c>
      <c r="AW2610" s="88" t="str">
        <f t="shared" si="1664"/>
        <v/>
      </c>
      <c r="AZ2610" s="88" t="str">
        <f t="shared" si="1665"/>
        <v/>
      </c>
      <c r="BA2610" s="68" t="str">
        <f t="shared" si="1666"/>
        <v/>
      </c>
      <c r="BB2610" s="68" t="str">
        <f t="shared" si="1667"/>
        <v/>
      </c>
      <c r="BC2610" s="68" t="str">
        <f t="shared" si="1668"/>
        <v/>
      </c>
      <c r="BD2610" s="69" t="str">
        <f t="shared" si="1669"/>
        <v/>
      </c>
      <c r="BE2610" s="69" t="str">
        <f t="shared" si="1682"/>
        <v/>
      </c>
      <c r="BT2610" s="138" t="str">
        <f t="shared" ca="1" si="1683"/>
        <v/>
      </c>
      <c r="BU2610" s="139" t="str">
        <f t="shared" ca="1" si="1684"/>
        <v/>
      </c>
      <c r="BW2610" s="138" t="str">
        <f t="shared" si="1685"/>
        <v/>
      </c>
      <c r="BX2610" s="104" t="str">
        <f t="shared" si="1686"/>
        <v/>
      </c>
      <c r="BY2610" s="139" t="str">
        <f t="shared" si="1687"/>
        <v/>
      </c>
      <c r="CA2610" s="138" t="str">
        <f t="shared" si="1688"/>
        <v/>
      </c>
      <c r="CB2610" s="104" t="str">
        <f t="shared" si="1689"/>
        <v/>
      </c>
      <c r="CC2610" s="139" t="str">
        <f t="shared" si="1690"/>
        <v/>
      </c>
      <c r="CE2610" s="162" t="str">
        <f t="shared" si="1691"/>
        <v/>
      </c>
      <c r="CF2610" s="163" t="str">
        <f t="shared" si="1692"/>
        <v/>
      </c>
      <c r="CG2610" s="164" t="str">
        <f t="shared" si="1693"/>
        <v/>
      </c>
      <c r="CI2610" s="162" t="str">
        <f t="shared" si="1694"/>
        <v/>
      </c>
      <c r="CJ2610" s="163" t="str">
        <f t="shared" si="1697"/>
        <v/>
      </c>
      <c r="CK2610" s="164" t="str">
        <f t="shared" si="1698"/>
        <v/>
      </c>
      <c r="CM2610" s="169" t="str">
        <f t="shared" si="1695"/>
        <v/>
      </c>
      <c r="CN2610" s="139" t="str">
        <f t="shared" si="1696"/>
        <v/>
      </c>
      <c r="CP2610" s="41" t="str">
        <f>IF($CM2610="", "", COUNTIF($CM$11:$CM$3035, "&lt;"&amp;$CM2610)+1+COUNTIF($CM$11:$CM2610, $CM2610)-1)</f>
        <v/>
      </c>
    </row>
    <row r="2611" spans="1:94" x14ac:dyDescent="0.25">
      <c r="A2611" s="40"/>
      <c r="B2611" s="82" t="str">
        <f>IF($I2611="", "", IFERROR(INDEX('Job Database'!$AE$11:$AE$3035, MATCH($I2611, 'Job Database'!$X$11:$X$3035, 0)), ""))</f>
        <v/>
      </c>
      <c r="C2611" s="69" t="str">
        <f>IF($I2611="", "", IF(COUNTIF('Job Database'!$X$11:$X$3035, $I2611)=0, $AC$5, $AC$4))</f>
        <v/>
      </c>
      <c r="D2611" s="40"/>
      <c r="E2611" s="85" t="str">
        <f>IF($I2611="", "", IF(IFERROR(INDEX('Job Database'!$M$11:$M$3035, MATCH($I2611, 'Job Database'!$X$11:$X$3035, 0)), "")="", "", IFERROR(INDEX('Job Database'!$M$11:$M$3035, MATCH($I2611, 'Job Database'!$X$11:$X$3035, 0)), "")))</f>
        <v/>
      </c>
      <c r="F2611" s="40"/>
      <c r="G2611" s="88" t="str">
        <f t="shared" si="1670"/>
        <v/>
      </c>
      <c r="H2611" s="40"/>
      <c r="I2611" s="24"/>
      <c r="J2611" s="34"/>
      <c r="K2611" s="106"/>
      <c r="L2611" s="79"/>
      <c r="M2611" s="34"/>
      <c r="N2611" s="79"/>
      <c r="O2611" s="31"/>
      <c r="P2611" s="53"/>
      <c r="Q2611" s="40"/>
      <c r="S2611" s="41" t="str">
        <f t="shared" si="1658"/>
        <v/>
      </c>
      <c r="T2611" s="41" t="str">
        <f t="shared" si="1659"/>
        <v/>
      </c>
      <c r="U2611" s="41" t="str">
        <f t="shared" si="1671"/>
        <v/>
      </c>
      <c r="W2611" s="74" t="str">
        <f>IF('Job Database'!$X2611="", "", 'Job Database'!$X2611)</f>
        <v/>
      </c>
      <c r="Y2611" s="41" t="str">
        <f>IF($W2611="", "", IF(COUNTIF($I$11:$I$3035, $W2611)&gt;0, "", MAX($Y$10:$Y2610)+1))</f>
        <v/>
      </c>
      <c r="Z2611" s="41">
        <v>2601</v>
      </c>
      <c r="AA2611" s="58" t="str">
        <f t="shared" si="1672"/>
        <v/>
      </c>
      <c r="AC2611" s="41" t="str">
        <f t="shared" si="1660"/>
        <v/>
      </c>
      <c r="AE2611" s="41" t="str">
        <f t="shared" si="1673"/>
        <v/>
      </c>
      <c r="AJ2611" s="154" t="str">
        <f t="shared" si="1674"/>
        <v/>
      </c>
      <c r="AL2611" s="120" t="str">
        <f t="shared" si="1675"/>
        <v/>
      </c>
      <c r="AM2611" s="104" t="str">
        <f t="shared" si="1676"/>
        <v/>
      </c>
      <c r="AN2611" s="104" t="str">
        <f t="shared" si="1677"/>
        <v/>
      </c>
      <c r="AO2611" s="104" t="str">
        <f t="shared" si="1661"/>
        <v/>
      </c>
      <c r="AP2611" s="104" t="str">
        <f t="shared" si="1662"/>
        <v/>
      </c>
      <c r="AQ2611" s="121" t="str">
        <f t="shared" si="1678"/>
        <v/>
      </c>
      <c r="AS2611" s="88" t="str">
        <f t="shared" si="1663"/>
        <v/>
      </c>
      <c r="AT2611" s="68" t="str">
        <f t="shared" si="1679"/>
        <v/>
      </c>
      <c r="AU2611" s="68" t="str">
        <f t="shared" si="1680"/>
        <v/>
      </c>
      <c r="AV2611" s="68" t="str">
        <f t="shared" si="1681"/>
        <v/>
      </c>
      <c r="AW2611" s="88" t="str">
        <f t="shared" si="1664"/>
        <v/>
      </c>
      <c r="AZ2611" s="88" t="str">
        <f t="shared" si="1665"/>
        <v/>
      </c>
      <c r="BA2611" s="68" t="str">
        <f t="shared" si="1666"/>
        <v/>
      </c>
      <c r="BB2611" s="68" t="str">
        <f t="shared" si="1667"/>
        <v/>
      </c>
      <c r="BC2611" s="68" t="str">
        <f t="shared" si="1668"/>
        <v/>
      </c>
      <c r="BD2611" s="69" t="str">
        <f t="shared" si="1669"/>
        <v/>
      </c>
      <c r="BE2611" s="69" t="str">
        <f t="shared" si="1682"/>
        <v/>
      </c>
      <c r="BT2611" s="138" t="str">
        <f t="shared" ca="1" si="1683"/>
        <v/>
      </c>
      <c r="BU2611" s="139" t="str">
        <f t="shared" ca="1" si="1684"/>
        <v/>
      </c>
      <c r="BW2611" s="138" t="str">
        <f t="shared" si="1685"/>
        <v/>
      </c>
      <c r="BX2611" s="104" t="str">
        <f t="shared" si="1686"/>
        <v/>
      </c>
      <c r="BY2611" s="139" t="str">
        <f t="shared" si="1687"/>
        <v/>
      </c>
      <c r="CA2611" s="138" t="str">
        <f t="shared" si="1688"/>
        <v/>
      </c>
      <c r="CB2611" s="104" t="str">
        <f t="shared" si="1689"/>
        <v/>
      </c>
      <c r="CC2611" s="139" t="str">
        <f t="shared" si="1690"/>
        <v/>
      </c>
      <c r="CE2611" s="162" t="str">
        <f t="shared" si="1691"/>
        <v/>
      </c>
      <c r="CF2611" s="163" t="str">
        <f t="shared" si="1692"/>
        <v/>
      </c>
      <c r="CG2611" s="164" t="str">
        <f t="shared" si="1693"/>
        <v/>
      </c>
      <c r="CI2611" s="162" t="str">
        <f t="shared" si="1694"/>
        <v/>
      </c>
      <c r="CJ2611" s="163" t="str">
        <f t="shared" si="1697"/>
        <v/>
      </c>
      <c r="CK2611" s="164" t="str">
        <f t="shared" si="1698"/>
        <v/>
      </c>
      <c r="CM2611" s="169" t="str">
        <f t="shared" si="1695"/>
        <v/>
      </c>
      <c r="CN2611" s="139" t="str">
        <f t="shared" si="1696"/>
        <v/>
      </c>
      <c r="CP2611" s="41" t="str">
        <f>IF($CM2611="", "", COUNTIF($CM$11:$CM$3035, "&lt;"&amp;$CM2611)+1+COUNTIF($CM$11:$CM2611, $CM2611)-1)</f>
        <v/>
      </c>
    </row>
    <row r="2612" spans="1:94" x14ac:dyDescent="0.25">
      <c r="A2612" s="40"/>
      <c r="B2612" s="82" t="str">
        <f>IF($I2612="", "", IFERROR(INDEX('Job Database'!$AE$11:$AE$3035, MATCH($I2612, 'Job Database'!$X$11:$X$3035, 0)), ""))</f>
        <v/>
      </c>
      <c r="C2612" s="69" t="str">
        <f>IF($I2612="", "", IF(COUNTIF('Job Database'!$X$11:$X$3035, $I2612)=0, $AC$5, $AC$4))</f>
        <v/>
      </c>
      <c r="D2612" s="40"/>
      <c r="E2612" s="85" t="str">
        <f>IF($I2612="", "", IF(IFERROR(INDEX('Job Database'!$M$11:$M$3035, MATCH($I2612, 'Job Database'!$X$11:$X$3035, 0)), "")="", "", IFERROR(INDEX('Job Database'!$M$11:$M$3035, MATCH($I2612, 'Job Database'!$X$11:$X$3035, 0)), "")))</f>
        <v/>
      </c>
      <c r="F2612" s="40"/>
      <c r="G2612" s="88" t="str">
        <f t="shared" si="1670"/>
        <v/>
      </c>
      <c r="H2612" s="40"/>
      <c r="I2612" s="24"/>
      <c r="J2612" s="34"/>
      <c r="K2612" s="106"/>
      <c r="L2612" s="79"/>
      <c r="M2612" s="34"/>
      <c r="N2612" s="79"/>
      <c r="O2612" s="31"/>
      <c r="P2612" s="53"/>
      <c r="Q2612" s="40"/>
      <c r="S2612" s="41" t="str">
        <f t="shared" si="1658"/>
        <v/>
      </c>
      <c r="T2612" s="41" t="str">
        <f t="shared" si="1659"/>
        <v/>
      </c>
      <c r="U2612" s="41" t="str">
        <f t="shared" si="1671"/>
        <v/>
      </c>
      <c r="W2612" s="74" t="str">
        <f>IF('Job Database'!$X2612="", "", 'Job Database'!$X2612)</f>
        <v/>
      </c>
      <c r="Y2612" s="41" t="str">
        <f>IF($W2612="", "", IF(COUNTIF($I$11:$I$3035, $W2612)&gt;0, "", MAX($Y$10:$Y2611)+1))</f>
        <v/>
      </c>
      <c r="Z2612" s="41">
        <v>2602</v>
      </c>
      <c r="AA2612" s="58" t="str">
        <f t="shared" si="1672"/>
        <v/>
      </c>
      <c r="AC2612" s="41" t="str">
        <f t="shared" si="1660"/>
        <v/>
      </c>
      <c r="AE2612" s="41" t="str">
        <f t="shared" si="1673"/>
        <v/>
      </c>
      <c r="AJ2612" s="154" t="str">
        <f t="shared" si="1674"/>
        <v/>
      </c>
      <c r="AL2612" s="120" t="str">
        <f t="shared" si="1675"/>
        <v/>
      </c>
      <c r="AM2612" s="104" t="str">
        <f t="shared" si="1676"/>
        <v/>
      </c>
      <c r="AN2612" s="104" t="str">
        <f t="shared" si="1677"/>
        <v/>
      </c>
      <c r="AO2612" s="104" t="str">
        <f t="shared" si="1661"/>
        <v/>
      </c>
      <c r="AP2612" s="104" t="str">
        <f t="shared" si="1662"/>
        <v/>
      </c>
      <c r="AQ2612" s="121" t="str">
        <f t="shared" si="1678"/>
        <v/>
      </c>
      <c r="AS2612" s="88" t="str">
        <f t="shared" si="1663"/>
        <v/>
      </c>
      <c r="AT2612" s="68" t="str">
        <f t="shared" si="1679"/>
        <v/>
      </c>
      <c r="AU2612" s="68" t="str">
        <f t="shared" si="1680"/>
        <v/>
      </c>
      <c r="AV2612" s="68" t="str">
        <f t="shared" si="1681"/>
        <v/>
      </c>
      <c r="AW2612" s="88" t="str">
        <f t="shared" si="1664"/>
        <v/>
      </c>
      <c r="AZ2612" s="88" t="str">
        <f t="shared" si="1665"/>
        <v/>
      </c>
      <c r="BA2612" s="68" t="str">
        <f t="shared" si="1666"/>
        <v/>
      </c>
      <c r="BB2612" s="68" t="str">
        <f t="shared" si="1667"/>
        <v/>
      </c>
      <c r="BC2612" s="68" t="str">
        <f t="shared" si="1668"/>
        <v/>
      </c>
      <c r="BD2612" s="69" t="str">
        <f t="shared" si="1669"/>
        <v/>
      </c>
      <c r="BE2612" s="69" t="str">
        <f t="shared" si="1682"/>
        <v/>
      </c>
      <c r="BT2612" s="138" t="str">
        <f t="shared" ca="1" si="1683"/>
        <v/>
      </c>
      <c r="BU2612" s="139" t="str">
        <f t="shared" ca="1" si="1684"/>
        <v/>
      </c>
      <c r="BW2612" s="138" t="str">
        <f t="shared" si="1685"/>
        <v/>
      </c>
      <c r="BX2612" s="104" t="str">
        <f t="shared" si="1686"/>
        <v/>
      </c>
      <c r="BY2612" s="139" t="str">
        <f t="shared" si="1687"/>
        <v/>
      </c>
      <c r="CA2612" s="138" t="str">
        <f t="shared" si="1688"/>
        <v/>
      </c>
      <c r="CB2612" s="104" t="str">
        <f t="shared" si="1689"/>
        <v/>
      </c>
      <c r="CC2612" s="139" t="str">
        <f t="shared" si="1690"/>
        <v/>
      </c>
      <c r="CE2612" s="162" t="str">
        <f t="shared" si="1691"/>
        <v/>
      </c>
      <c r="CF2612" s="163" t="str">
        <f t="shared" si="1692"/>
        <v/>
      </c>
      <c r="CG2612" s="164" t="str">
        <f t="shared" si="1693"/>
        <v/>
      </c>
      <c r="CI2612" s="162" t="str">
        <f t="shared" si="1694"/>
        <v/>
      </c>
      <c r="CJ2612" s="163" t="str">
        <f t="shared" si="1697"/>
        <v/>
      </c>
      <c r="CK2612" s="164" t="str">
        <f t="shared" si="1698"/>
        <v/>
      </c>
      <c r="CM2612" s="169" t="str">
        <f t="shared" si="1695"/>
        <v/>
      </c>
      <c r="CN2612" s="139" t="str">
        <f t="shared" si="1696"/>
        <v/>
      </c>
      <c r="CP2612" s="41" t="str">
        <f>IF($CM2612="", "", COUNTIF($CM$11:$CM$3035, "&lt;"&amp;$CM2612)+1+COUNTIF($CM$11:$CM2612, $CM2612)-1)</f>
        <v/>
      </c>
    </row>
    <row r="2613" spans="1:94" x14ac:dyDescent="0.25">
      <c r="A2613" s="40"/>
      <c r="B2613" s="82" t="str">
        <f>IF($I2613="", "", IFERROR(INDEX('Job Database'!$AE$11:$AE$3035, MATCH($I2613, 'Job Database'!$X$11:$X$3035, 0)), ""))</f>
        <v/>
      </c>
      <c r="C2613" s="69" t="str">
        <f>IF($I2613="", "", IF(COUNTIF('Job Database'!$X$11:$X$3035, $I2613)=0, $AC$5, $AC$4))</f>
        <v/>
      </c>
      <c r="D2613" s="40"/>
      <c r="E2613" s="85" t="str">
        <f>IF($I2613="", "", IF(IFERROR(INDEX('Job Database'!$M$11:$M$3035, MATCH($I2613, 'Job Database'!$X$11:$X$3035, 0)), "")="", "", IFERROR(INDEX('Job Database'!$M$11:$M$3035, MATCH($I2613, 'Job Database'!$X$11:$X$3035, 0)), "")))</f>
        <v/>
      </c>
      <c r="F2613" s="40"/>
      <c r="G2613" s="88" t="str">
        <f t="shared" si="1670"/>
        <v/>
      </c>
      <c r="H2613" s="40"/>
      <c r="I2613" s="24"/>
      <c r="J2613" s="34"/>
      <c r="K2613" s="106"/>
      <c r="L2613" s="79"/>
      <c r="M2613" s="34"/>
      <c r="N2613" s="79"/>
      <c r="O2613" s="31"/>
      <c r="P2613" s="53"/>
      <c r="Q2613" s="40"/>
      <c r="S2613" s="41" t="str">
        <f t="shared" si="1658"/>
        <v/>
      </c>
      <c r="T2613" s="41" t="str">
        <f t="shared" si="1659"/>
        <v/>
      </c>
      <c r="U2613" s="41" t="str">
        <f t="shared" si="1671"/>
        <v/>
      </c>
      <c r="W2613" s="74" t="str">
        <f>IF('Job Database'!$X2613="", "", 'Job Database'!$X2613)</f>
        <v/>
      </c>
      <c r="Y2613" s="41" t="str">
        <f>IF($W2613="", "", IF(COUNTIF($I$11:$I$3035, $W2613)&gt;0, "", MAX($Y$10:$Y2612)+1))</f>
        <v/>
      </c>
      <c r="Z2613" s="41">
        <v>2603</v>
      </c>
      <c r="AA2613" s="58" t="str">
        <f t="shared" si="1672"/>
        <v/>
      </c>
      <c r="AC2613" s="41" t="str">
        <f t="shared" si="1660"/>
        <v/>
      </c>
      <c r="AE2613" s="41" t="str">
        <f t="shared" si="1673"/>
        <v/>
      </c>
      <c r="AJ2613" s="154" t="str">
        <f t="shared" si="1674"/>
        <v/>
      </c>
      <c r="AL2613" s="120" t="str">
        <f t="shared" si="1675"/>
        <v/>
      </c>
      <c r="AM2613" s="104" t="str">
        <f t="shared" si="1676"/>
        <v/>
      </c>
      <c r="AN2613" s="104" t="str">
        <f t="shared" si="1677"/>
        <v/>
      </c>
      <c r="AO2613" s="104" t="str">
        <f t="shared" si="1661"/>
        <v/>
      </c>
      <c r="AP2613" s="104" t="str">
        <f t="shared" si="1662"/>
        <v/>
      </c>
      <c r="AQ2613" s="121" t="str">
        <f t="shared" si="1678"/>
        <v/>
      </c>
      <c r="AS2613" s="88" t="str">
        <f t="shared" si="1663"/>
        <v/>
      </c>
      <c r="AT2613" s="68" t="str">
        <f t="shared" si="1679"/>
        <v/>
      </c>
      <c r="AU2613" s="68" t="str">
        <f t="shared" si="1680"/>
        <v/>
      </c>
      <c r="AV2613" s="68" t="str">
        <f t="shared" si="1681"/>
        <v/>
      </c>
      <c r="AW2613" s="88" t="str">
        <f t="shared" si="1664"/>
        <v/>
      </c>
      <c r="AZ2613" s="88" t="str">
        <f t="shared" si="1665"/>
        <v/>
      </c>
      <c r="BA2613" s="68" t="str">
        <f t="shared" si="1666"/>
        <v/>
      </c>
      <c r="BB2613" s="68" t="str">
        <f t="shared" si="1667"/>
        <v/>
      </c>
      <c r="BC2613" s="68" t="str">
        <f t="shared" si="1668"/>
        <v/>
      </c>
      <c r="BD2613" s="69" t="str">
        <f t="shared" si="1669"/>
        <v/>
      </c>
      <c r="BE2613" s="69" t="str">
        <f t="shared" si="1682"/>
        <v/>
      </c>
      <c r="BT2613" s="138" t="str">
        <f t="shared" ca="1" si="1683"/>
        <v/>
      </c>
      <c r="BU2613" s="139" t="str">
        <f t="shared" ca="1" si="1684"/>
        <v/>
      </c>
      <c r="BW2613" s="138" t="str">
        <f t="shared" si="1685"/>
        <v/>
      </c>
      <c r="BX2613" s="104" t="str">
        <f t="shared" si="1686"/>
        <v/>
      </c>
      <c r="BY2613" s="139" t="str">
        <f t="shared" si="1687"/>
        <v/>
      </c>
      <c r="CA2613" s="138" t="str">
        <f t="shared" si="1688"/>
        <v/>
      </c>
      <c r="CB2613" s="104" t="str">
        <f t="shared" si="1689"/>
        <v/>
      </c>
      <c r="CC2613" s="139" t="str">
        <f t="shared" si="1690"/>
        <v/>
      </c>
      <c r="CE2613" s="162" t="str">
        <f t="shared" si="1691"/>
        <v/>
      </c>
      <c r="CF2613" s="163" t="str">
        <f t="shared" si="1692"/>
        <v/>
      </c>
      <c r="CG2613" s="164" t="str">
        <f t="shared" si="1693"/>
        <v/>
      </c>
      <c r="CI2613" s="162" t="str">
        <f t="shared" si="1694"/>
        <v/>
      </c>
      <c r="CJ2613" s="163" t="str">
        <f t="shared" si="1697"/>
        <v/>
      </c>
      <c r="CK2613" s="164" t="str">
        <f t="shared" si="1698"/>
        <v/>
      </c>
      <c r="CM2613" s="169" t="str">
        <f t="shared" si="1695"/>
        <v/>
      </c>
      <c r="CN2613" s="139" t="str">
        <f t="shared" si="1696"/>
        <v/>
      </c>
      <c r="CP2613" s="41" t="str">
        <f>IF($CM2613="", "", COUNTIF($CM$11:$CM$3035, "&lt;"&amp;$CM2613)+1+COUNTIF($CM$11:$CM2613, $CM2613)-1)</f>
        <v/>
      </c>
    </row>
    <row r="2614" spans="1:94" x14ac:dyDescent="0.25">
      <c r="A2614" s="40"/>
      <c r="B2614" s="82" t="str">
        <f>IF($I2614="", "", IFERROR(INDEX('Job Database'!$AE$11:$AE$3035, MATCH($I2614, 'Job Database'!$X$11:$X$3035, 0)), ""))</f>
        <v/>
      </c>
      <c r="C2614" s="69" t="str">
        <f>IF($I2614="", "", IF(COUNTIF('Job Database'!$X$11:$X$3035, $I2614)=0, $AC$5, $AC$4))</f>
        <v/>
      </c>
      <c r="D2614" s="40"/>
      <c r="E2614" s="85" t="str">
        <f>IF($I2614="", "", IF(IFERROR(INDEX('Job Database'!$M$11:$M$3035, MATCH($I2614, 'Job Database'!$X$11:$X$3035, 0)), "")="", "", IFERROR(INDEX('Job Database'!$M$11:$M$3035, MATCH($I2614, 'Job Database'!$X$11:$X$3035, 0)), "")))</f>
        <v/>
      </c>
      <c r="F2614" s="40"/>
      <c r="G2614" s="88" t="str">
        <f t="shared" si="1670"/>
        <v/>
      </c>
      <c r="H2614" s="40"/>
      <c r="I2614" s="24"/>
      <c r="J2614" s="34"/>
      <c r="K2614" s="106"/>
      <c r="L2614" s="79"/>
      <c r="M2614" s="34"/>
      <c r="N2614" s="79"/>
      <c r="O2614" s="31"/>
      <c r="P2614" s="53"/>
      <c r="Q2614" s="40"/>
      <c r="S2614" s="41" t="str">
        <f t="shared" si="1658"/>
        <v/>
      </c>
      <c r="T2614" s="41" t="str">
        <f t="shared" si="1659"/>
        <v/>
      </c>
      <c r="U2614" s="41" t="str">
        <f t="shared" si="1671"/>
        <v/>
      </c>
      <c r="W2614" s="74" t="str">
        <f>IF('Job Database'!$X2614="", "", 'Job Database'!$X2614)</f>
        <v/>
      </c>
      <c r="Y2614" s="41" t="str">
        <f>IF($W2614="", "", IF(COUNTIF($I$11:$I$3035, $W2614)&gt;0, "", MAX($Y$10:$Y2613)+1))</f>
        <v/>
      </c>
      <c r="Z2614" s="41">
        <v>2604</v>
      </c>
      <c r="AA2614" s="58" t="str">
        <f t="shared" si="1672"/>
        <v/>
      </c>
      <c r="AC2614" s="41" t="str">
        <f t="shared" si="1660"/>
        <v/>
      </c>
      <c r="AE2614" s="41" t="str">
        <f t="shared" si="1673"/>
        <v/>
      </c>
      <c r="AJ2614" s="154" t="str">
        <f t="shared" si="1674"/>
        <v/>
      </c>
      <c r="AL2614" s="120" t="str">
        <f t="shared" si="1675"/>
        <v/>
      </c>
      <c r="AM2614" s="104" t="str">
        <f t="shared" si="1676"/>
        <v/>
      </c>
      <c r="AN2614" s="104" t="str">
        <f t="shared" si="1677"/>
        <v/>
      </c>
      <c r="AO2614" s="104" t="str">
        <f t="shared" si="1661"/>
        <v/>
      </c>
      <c r="AP2614" s="104" t="str">
        <f t="shared" si="1662"/>
        <v/>
      </c>
      <c r="AQ2614" s="121" t="str">
        <f t="shared" si="1678"/>
        <v/>
      </c>
      <c r="AS2614" s="88" t="str">
        <f t="shared" si="1663"/>
        <v/>
      </c>
      <c r="AT2614" s="68" t="str">
        <f t="shared" si="1679"/>
        <v/>
      </c>
      <c r="AU2614" s="68" t="str">
        <f t="shared" si="1680"/>
        <v/>
      </c>
      <c r="AV2614" s="68" t="str">
        <f t="shared" si="1681"/>
        <v/>
      </c>
      <c r="AW2614" s="88" t="str">
        <f t="shared" si="1664"/>
        <v/>
      </c>
      <c r="AZ2614" s="88" t="str">
        <f t="shared" si="1665"/>
        <v/>
      </c>
      <c r="BA2614" s="68" t="str">
        <f t="shared" si="1666"/>
        <v/>
      </c>
      <c r="BB2614" s="68" t="str">
        <f t="shared" si="1667"/>
        <v/>
      </c>
      <c r="BC2614" s="68" t="str">
        <f t="shared" si="1668"/>
        <v/>
      </c>
      <c r="BD2614" s="69" t="str">
        <f t="shared" si="1669"/>
        <v/>
      </c>
      <c r="BE2614" s="69" t="str">
        <f t="shared" si="1682"/>
        <v/>
      </c>
      <c r="BT2614" s="138" t="str">
        <f t="shared" ca="1" si="1683"/>
        <v/>
      </c>
      <c r="BU2614" s="139" t="str">
        <f t="shared" ca="1" si="1684"/>
        <v/>
      </c>
      <c r="BW2614" s="138" t="str">
        <f t="shared" si="1685"/>
        <v/>
      </c>
      <c r="BX2614" s="104" t="str">
        <f t="shared" si="1686"/>
        <v/>
      </c>
      <c r="BY2614" s="139" t="str">
        <f t="shared" si="1687"/>
        <v/>
      </c>
      <c r="CA2614" s="138" t="str">
        <f t="shared" si="1688"/>
        <v/>
      </c>
      <c r="CB2614" s="104" t="str">
        <f t="shared" si="1689"/>
        <v/>
      </c>
      <c r="CC2614" s="139" t="str">
        <f t="shared" si="1690"/>
        <v/>
      </c>
      <c r="CE2614" s="162" t="str">
        <f t="shared" si="1691"/>
        <v/>
      </c>
      <c r="CF2614" s="163" t="str">
        <f t="shared" si="1692"/>
        <v/>
      </c>
      <c r="CG2614" s="164" t="str">
        <f t="shared" si="1693"/>
        <v/>
      </c>
      <c r="CI2614" s="162" t="str">
        <f t="shared" si="1694"/>
        <v/>
      </c>
      <c r="CJ2614" s="163" t="str">
        <f t="shared" si="1697"/>
        <v/>
      </c>
      <c r="CK2614" s="164" t="str">
        <f t="shared" si="1698"/>
        <v/>
      </c>
      <c r="CM2614" s="169" t="str">
        <f t="shared" si="1695"/>
        <v/>
      </c>
      <c r="CN2614" s="139" t="str">
        <f t="shared" si="1696"/>
        <v/>
      </c>
      <c r="CP2614" s="41" t="str">
        <f>IF($CM2614="", "", COUNTIF($CM$11:$CM$3035, "&lt;"&amp;$CM2614)+1+COUNTIF($CM$11:$CM2614, $CM2614)-1)</f>
        <v/>
      </c>
    </row>
    <row r="2615" spans="1:94" x14ac:dyDescent="0.25">
      <c r="A2615" s="40"/>
      <c r="B2615" s="82" t="str">
        <f>IF($I2615="", "", IFERROR(INDEX('Job Database'!$AE$11:$AE$3035, MATCH($I2615, 'Job Database'!$X$11:$X$3035, 0)), ""))</f>
        <v/>
      </c>
      <c r="C2615" s="69" t="str">
        <f>IF($I2615="", "", IF(COUNTIF('Job Database'!$X$11:$X$3035, $I2615)=0, $AC$5, $AC$4))</f>
        <v/>
      </c>
      <c r="D2615" s="40"/>
      <c r="E2615" s="85" t="str">
        <f>IF($I2615="", "", IF(IFERROR(INDEX('Job Database'!$M$11:$M$3035, MATCH($I2615, 'Job Database'!$X$11:$X$3035, 0)), "")="", "", IFERROR(INDEX('Job Database'!$M$11:$M$3035, MATCH($I2615, 'Job Database'!$X$11:$X$3035, 0)), "")))</f>
        <v/>
      </c>
      <c r="F2615" s="40"/>
      <c r="G2615" s="88" t="str">
        <f t="shared" si="1670"/>
        <v/>
      </c>
      <c r="H2615" s="40"/>
      <c r="I2615" s="24"/>
      <c r="J2615" s="34"/>
      <c r="K2615" s="106"/>
      <c r="L2615" s="79"/>
      <c r="M2615" s="34"/>
      <c r="N2615" s="79"/>
      <c r="O2615" s="31"/>
      <c r="P2615" s="53"/>
      <c r="Q2615" s="40"/>
      <c r="S2615" s="41" t="str">
        <f t="shared" si="1658"/>
        <v/>
      </c>
      <c r="T2615" s="41" t="str">
        <f t="shared" si="1659"/>
        <v/>
      </c>
      <c r="U2615" s="41" t="str">
        <f t="shared" si="1671"/>
        <v/>
      </c>
      <c r="W2615" s="74" t="str">
        <f>IF('Job Database'!$X2615="", "", 'Job Database'!$X2615)</f>
        <v/>
      </c>
      <c r="Y2615" s="41" t="str">
        <f>IF($W2615="", "", IF(COUNTIF($I$11:$I$3035, $W2615)&gt;0, "", MAX($Y$10:$Y2614)+1))</f>
        <v/>
      </c>
      <c r="Z2615" s="41">
        <v>2605</v>
      </c>
      <c r="AA2615" s="58" t="str">
        <f t="shared" si="1672"/>
        <v/>
      </c>
      <c r="AC2615" s="41" t="str">
        <f t="shared" si="1660"/>
        <v/>
      </c>
      <c r="AE2615" s="41" t="str">
        <f t="shared" si="1673"/>
        <v/>
      </c>
      <c r="AJ2615" s="154" t="str">
        <f t="shared" si="1674"/>
        <v/>
      </c>
      <c r="AL2615" s="120" t="str">
        <f t="shared" si="1675"/>
        <v/>
      </c>
      <c r="AM2615" s="104" t="str">
        <f t="shared" si="1676"/>
        <v/>
      </c>
      <c r="AN2615" s="104" t="str">
        <f t="shared" si="1677"/>
        <v/>
      </c>
      <c r="AO2615" s="104" t="str">
        <f t="shared" si="1661"/>
        <v/>
      </c>
      <c r="AP2615" s="104" t="str">
        <f t="shared" si="1662"/>
        <v/>
      </c>
      <c r="AQ2615" s="121" t="str">
        <f t="shared" si="1678"/>
        <v/>
      </c>
      <c r="AS2615" s="88" t="str">
        <f t="shared" si="1663"/>
        <v/>
      </c>
      <c r="AT2615" s="68" t="str">
        <f t="shared" si="1679"/>
        <v/>
      </c>
      <c r="AU2615" s="68" t="str">
        <f t="shared" si="1680"/>
        <v/>
      </c>
      <c r="AV2615" s="68" t="str">
        <f t="shared" si="1681"/>
        <v/>
      </c>
      <c r="AW2615" s="88" t="str">
        <f t="shared" si="1664"/>
        <v/>
      </c>
      <c r="AZ2615" s="88" t="str">
        <f t="shared" si="1665"/>
        <v/>
      </c>
      <c r="BA2615" s="68" t="str">
        <f t="shared" si="1666"/>
        <v/>
      </c>
      <c r="BB2615" s="68" t="str">
        <f t="shared" si="1667"/>
        <v/>
      </c>
      <c r="BC2615" s="68" t="str">
        <f t="shared" si="1668"/>
        <v/>
      </c>
      <c r="BD2615" s="69" t="str">
        <f t="shared" si="1669"/>
        <v/>
      </c>
      <c r="BE2615" s="69" t="str">
        <f t="shared" si="1682"/>
        <v/>
      </c>
      <c r="BT2615" s="138" t="str">
        <f t="shared" ca="1" si="1683"/>
        <v/>
      </c>
      <c r="BU2615" s="139" t="str">
        <f t="shared" ca="1" si="1684"/>
        <v/>
      </c>
      <c r="BW2615" s="138" t="str">
        <f t="shared" si="1685"/>
        <v/>
      </c>
      <c r="BX2615" s="104" t="str">
        <f t="shared" si="1686"/>
        <v/>
      </c>
      <c r="BY2615" s="139" t="str">
        <f t="shared" si="1687"/>
        <v/>
      </c>
      <c r="CA2615" s="138" t="str">
        <f t="shared" si="1688"/>
        <v/>
      </c>
      <c r="CB2615" s="104" t="str">
        <f t="shared" si="1689"/>
        <v/>
      </c>
      <c r="CC2615" s="139" t="str">
        <f t="shared" si="1690"/>
        <v/>
      </c>
      <c r="CE2615" s="162" t="str">
        <f t="shared" si="1691"/>
        <v/>
      </c>
      <c r="CF2615" s="163" t="str">
        <f t="shared" si="1692"/>
        <v/>
      </c>
      <c r="CG2615" s="164" t="str">
        <f t="shared" si="1693"/>
        <v/>
      </c>
      <c r="CI2615" s="162" t="str">
        <f t="shared" si="1694"/>
        <v/>
      </c>
      <c r="CJ2615" s="163" t="str">
        <f t="shared" si="1697"/>
        <v/>
      </c>
      <c r="CK2615" s="164" t="str">
        <f t="shared" si="1698"/>
        <v/>
      </c>
      <c r="CM2615" s="169" t="str">
        <f t="shared" si="1695"/>
        <v/>
      </c>
      <c r="CN2615" s="139" t="str">
        <f t="shared" si="1696"/>
        <v/>
      </c>
      <c r="CP2615" s="41" t="str">
        <f>IF($CM2615="", "", COUNTIF($CM$11:$CM$3035, "&lt;"&amp;$CM2615)+1+COUNTIF($CM$11:$CM2615, $CM2615)-1)</f>
        <v/>
      </c>
    </row>
    <row r="2616" spans="1:94" x14ac:dyDescent="0.25">
      <c r="A2616" s="40"/>
      <c r="B2616" s="82" t="str">
        <f>IF($I2616="", "", IFERROR(INDEX('Job Database'!$AE$11:$AE$3035, MATCH($I2616, 'Job Database'!$X$11:$X$3035, 0)), ""))</f>
        <v/>
      </c>
      <c r="C2616" s="69" t="str">
        <f>IF($I2616="", "", IF(COUNTIF('Job Database'!$X$11:$X$3035, $I2616)=0, $AC$5, $AC$4))</f>
        <v/>
      </c>
      <c r="D2616" s="40"/>
      <c r="E2616" s="85" t="str">
        <f>IF($I2616="", "", IF(IFERROR(INDEX('Job Database'!$M$11:$M$3035, MATCH($I2616, 'Job Database'!$X$11:$X$3035, 0)), "")="", "", IFERROR(INDEX('Job Database'!$M$11:$M$3035, MATCH($I2616, 'Job Database'!$X$11:$X$3035, 0)), "")))</f>
        <v/>
      </c>
      <c r="F2616" s="40"/>
      <c r="G2616" s="88" t="str">
        <f t="shared" si="1670"/>
        <v/>
      </c>
      <c r="H2616" s="40"/>
      <c r="I2616" s="24"/>
      <c r="J2616" s="34"/>
      <c r="K2616" s="106"/>
      <c r="L2616" s="79"/>
      <c r="M2616" s="34"/>
      <c r="N2616" s="79"/>
      <c r="O2616" s="31"/>
      <c r="P2616" s="53"/>
      <c r="Q2616" s="40"/>
      <c r="S2616" s="41" t="str">
        <f t="shared" si="1658"/>
        <v/>
      </c>
      <c r="T2616" s="41" t="str">
        <f t="shared" si="1659"/>
        <v/>
      </c>
      <c r="U2616" s="41" t="str">
        <f t="shared" si="1671"/>
        <v/>
      </c>
      <c r="W2616" s="74" t="str">
        <f>IF('Job Database'!$X2616="", "", 'Job Database'!$X2616)</f>
        <v/>
      </c>
      <c r="Y2616" s="41" t="str">
        <f>IF($W2616="", "", IF(COUNTIF($I$11:$I$3035, $W2616)&gt;0, "", MAX($Y$10:$Y2615)+1))</f>
        <v/>
      </c>
      <c r="Z2616" s="41">
        <v>2606</v>
      </c>
      <c r="AA2616" s="58" t="str">
        <f t="shared" si="1672"/>
        <v/>
      </c>
      <c r="AC2616" s="41" t="str">
        <f t="shared" si="1660"/>
        <v/>
      </c>
      <c r="AE2616" s="41" t="str">
        <f t="shared" si="1673"/>
        <v/>
      </c>
      <c r="AJ2616" s="154" t="str">
        <f t="shared" si="1674"/>
        <v/>
      </c>
      <c r="AL2616" s="120" t="str">
        <f t="shared" si="1675"/>
        <v/>
      </c>
      <c r="AM2616" s="104" t="str">
        <f t="shared" si="1676"/>
        <v/>
      </c>
      <c r="AN2616" s="104" t="str">
        <f t="shared" si="1677"/>
        <v/>
      </c>
      <c r="AO2616" s="104" t="str">
        <f t="shared" si="1661"/>
        <v/>
      </c>
      <c r="AP2616" s="104" t="str">
        <f t="shared" si="1662"/>
        <v/>
      </c>
      <c r="AQ2616" s="121" t="str">
        <f t="shared" si="1678"/>
        <v/>
      </c>
      <c r="AS2616" s="88" t="str">
        <f t="shared" si="1663"/>
        <v/>
      </c>
      <c r="AT2616" s="68" t="str">
        <f t="shared" si="1679"/>
        <v/>
      </c>
      <c r="AU2616" s="68" t="str">
        <f t="shared" si="1680"/>
        <v/>
      </c>
      <c r="AV2616" s="68" t="str">
        <f t="shared" si="1681"/>
        <v/>
      </c>
      <c r="AW2616" s="88" t="str">
        <f t="shared" si="1664"/>
        <v/>
      </c>
      <c r="AZ2616" s="88" t="str">
        <f t="shared" si="1665"/>
        <v/>
      </c>
      <c r="BA2616" s="68" t="str">
        <f t="shared" si="1666"/>
        <v/>
      </c>
      <c r="BB2616" s="68" t="str">
        <f t="shared" si="1667"/>
        <v/>
      </c>
      <c r="BC2616" s="68" t="str">
        <f t="shared" si="1668"/>
        <v/>
      </c>
      <c r="BD2616" s="69" t="str">
        <f t="shared" si="1669"/>
        <v/>
      </c>
      <c r="BE2616" s="69" t="str">
        <f t="shared" si="1682"/>
        <v/>
      </c>
      <c r="BT2616" s="138" t="str">
        <f t="shared" ca="1" si="1683"/>
        <v/>
      </c>
      <c r="BU2616" s="139" t="str">
        <f t="shared" ca="1" si="1684"/>
        <v/>
      </c>
      <c r="BW2616" s="138" t="str">
        <f t="shared" si="1685"/>
        <v/>
      </c>
      <c r="BX2616" s="104" t="str">
        <f t="shared" si="1686"/>
        <v/>
      </c>
      <c r="BY2616" s="139" t="str">
        <f t="shared" si="1687"/>
        <v/>
      </c>
      <c r="CA2616" s="138" t="str">
        <f t="shared" si="1688"/>
        <v/>
      </c>
      <c r="CB2616" s="104" t="str">
        <f t="shared" si="1689"/>
        <v/>
      </c>
      <c r="CC2616" s="139" t="str">
        <f t="shared" si="1690"/>
        <v/>
      </c>
      <c r="CE2616" s="162" t="str">
        <f t="shared" si="1691"/>
        <v/>
      </c>
      <c r="CF2616" s="163" t="str">
        <f t="shared" si="1692"/>
        <v/>
      </c>
      <c r="CG2616" s="164" t="str">
        <f t="shared" si="1693"/>
        <v/>
      </c>
      <c r="CI2616" s="162" t="str">
        <f t="shared" si="1694"/>
        <v/>
      </c>
      <c r="CJ2616" s="163" t="str">
        <f t="shared" si="1697"/>
        <v/>
      </c>
      <c r="CK2616" s="164" t="str">
        <f t="shared" si="1698"/>
        <v/>
      </c>
      <c r="CM2616" s="169" t="str">
        <f t="shared" si="1695"/>
        <v/>
      </c>
      <c r="CN2616" s="139" t="str">
        <f t="shared" si="1696"/>
        <v/>
      </c>
      <c r="CP2616" s="41" t="str">
        <f>IF($CM2616="", "", COUNTIF($CM$11:$CM$3035, "&lt;"&amp;$CM2616)+1+COUNTIF($CM$11:$CM2616, $CM2616)-1)</f>
        <v/>
      </c>
    </row>
    <row r="2617" spans="1:94" x14ac:dyDescent="0.25">
      <c r="A2617" s="40"/>
      <c r="B2617" s="82" t="str">
        <f>IF($I2617="", "", IFERROR(INDEX('Job Database'!$AE$11:$AE$3035, MATCH($I2617, 'Job Database'!$X$11:$X$3035, 0)), ""))</f>
        <v/>
      </c>
      <c r="C2617" s="69" t="str">
        <f>IF($I2617="", "", IF(COUNTIF('Job Database'!$X$11:$X$3035, $I2617)=0, $AC$5, $AC$4))</f>
        <v/>
      </c>
      <c r="D2617" s="40"/>
      <c r="E2617" s="85" t="str">
        <f>IF($I2617="", "", IF(IFERROR(INDEX('Job Database'!$M$11:$M$3035, MATCH($I2617, 'Job Database'!$X$11:$X$3035, 0)), "")="", "", IFERROR(INDEX('Job Database'!$M$11:$M$3035, MATCH($I2617, 'Job Database'!$X$11:$X$3035, 0)), "")))</f>
        <v/>
      </c>
      <c r="F2617" s="40"/>
      <c r="G2617" s="88" t="str">
        <f t="shared" si="1670"/>
        <v/>
      </c>
      <c r="H2617" s="40"/>
      <c r="I2617" s="24"/>
      <c r="J2617" s="34"/>
      <c r="K2617" s="106"/>
      <c r="L2617" s="79"/>
      <c r="M2617" s="34"/>
      <c r="N2617" s="79"/>
      <c r="O2617" s="31"/>
      <c r="P2617" s="53"/>
      <c r="Q2617" s="40"/>
      <c r="S2617" s="41" t="str">
        <f t="shared" si="1658"/>
        <v/>
      </c>
      <c r="T2617" s="41" t="str">
        <f t="shared" si="1659"/>
        <v/>
      </c>
      <c r="U2617" s="41" t="str">
        <f t="shared" si="1671"/>
        <v/>
      </c>
      <c r="W2617" s="74" t="str">
        <f>IF('Job Database'!$X2617="", "", 'Job Database'!$X2617)</f>
        <v/>
      </c>
      <c r="Y2617" s="41" t="str">
        <f>IF($W2617="", "", IF(COUNTIF($I$11:$I$3035, $W2617)&gt;0, "", MAX($Y$10:$Y2616)+1))</f>
        <v/>
      </c>
      <c r="Z2617" s="41">
        <v>2607</v>
      </c>
      <c r="AA2617" s="58" t="str">
        <f t="shared" si="1672"/>
        <v/>
      </c>
      <c r="AC2617" s="41" t="str">
        <f t="shared" si="1660"/>
        <v/>
      </c>
      <c r="AE2617" s="41" t="str">
        <f t="shared" si="1673"/>
        <v/>
      </c>
      <c r="AJ2617" s="154" t="str">
        <f t="shared" si="1674"/>
        <v/>
      </c>
      <c r="AL2617" s="120" t="str">
        <f t="shared" si="1675"/>
        <v/>
      </c>
      <c r="AM2617" s="104" t="str">
        <f t="shared" si="1676"/>
        <v/>
      </c>
      <c r="AN2617" s="104" t="str">
        <f t="shared" si="1677"/>
        <v/>
      </c>
      <c r="AO2617" s="104" t="str">
        <f t="shared" si="1661"/>
        <v/>
      </c>
      <c r="AP2617" s="104" t="str">
        <f t="shared" si="1662"/>
        <v/>
      </c>
      <c r="AQ2617" s="121" t="str">
        <f t="shared" si="1678"/>
        <v/>
      </c>
      <c r="AS2617" s="88" t="str">
        <f t="shared" si="1663"/>
        <v/>
      </c>
      <c r="AT2617" s="68" t="str">
        <f t="shared" si="1679"/>
        <v/>
      </c>
      <c r="AU2617" s="68" t="str">
        <f t="shared" si="1680"/>
        <v/>
      </c>
      <c r="AV2617" s="68" t="str">
        <f t="shared" si="1681"/>
        <v/>
      </c>
      <c r="AW2617" s="88" t="str">
        <f t="shared" si="1664"/>
        <v/>
      </c>
      <c r="AZ2617" s="88" t="str">
        <f t="shared" si="1665"/>
        <v/>
      </c>
      <c r="BA2617" s="68" t="str">
        <f t="shared" si="1666"/>
        <v/>
      </c>
      <c r="BB2617" s="68" t="str">
        <f t="shared" si="1667"/>
        <v/>
      </c>
      <c r="BC2617" s="68" t="str">
        <f t="shared" si="1668"/>
        <v/>
      </c>
      <c r="BD2617" s="69" t="str">
        <f t="shared" si="1669"/>
        <v/>
      </c>
      <c r="BE2617" s="69" t="str">
        <f t="shared" si="1682"/>
        <v/>
      </c>
      <c r="BT2617" s="138" t="str">
        <f t="shared" ca="1" si="1683"/>
        <v/>
      </c>
      <c r="BU2617" s="139" t="str">
        <f t="shared" ca="1" si="1684"/>
        <v/>
      </c>
      <c r="BW2617" s="138" t="str">
        <f t="shared" si="1685"/>
        <v/>
      </c>
      <c r="BX2617" s="104" t="str">
        <f t="shared" si="1686"/>
        <v/>
      </c>
      <c r="BY2617" s="139" t="str">
        <f t="shared" si="1687"/>
        <v/>
      </c>
      <c r="CA2617" s="138" t="str">
        <f t="shared" si="1688"/>
        <v/>
      </c>
      <c r="CB2617" s="104" t="str">
        <f t="shared" si="1689"/>
        <v/>
      </c>
      <c r="CC2617" s="139" t="str">
        <f t="shared" si="1690"/>
        <v/>
      </c>
      <c r="CE2617" s="162" t="str">
        <f t="shared" si="1691"/>
        <v/>
      </c>
      <c r="CF2617" s="163" t="str">
        <f t="shared" si="1692"/>
        <v/>
      </c>
      <c r="CG2617" s="164" t="str">
        <f t="shared" si="1693"/>
        <v/>
      </c>
      <c r="CI2617" s="162" t="str">
        <f t="shared" si="1694"/>
        <v/>
      </c>
      <c r="CJ2617" s="163" t="str">
        <f t="shared" si="1697"/>
        <v/>
      </c>
      <c r="CK2617" s="164" t="str">
        <f t="shared" si="1698"/>
        <v/>
      </c>
      <c r="CM2617" s="169" t="str">
        <f t="shared" si="1695"/>
        <v/>
      </c>
      <c r="CN2617" s="139" t="str">
        <f t="shared" si="1696"/>
        <v/>
      </c>
      <c r="CP2617" s="41" t="str">
        <f>IF($CM2617="", "", COUNTIF($CM$11:$CM$3035, "&lt;"&amp;$CM2617)+1+COUNTIF($CM$11:$CM2617, $CM2617)-1)</f>
        <v/>
      </c>
    </row>
    <row r="2618" spans="1:94" x14ac:dyDescent="0.25">
      <c r="A2618" s="40"/>
      <c r="B2618" s="82" t="str">
        <f>IF($I2618="", "", IFERROR(INDEX('Job Database'!$AE$11:$AE$3035, MATCH($I2618, 'Job Database'!$X$11:$X$3035, 0)), ""))</f>
        <v/>
      </c>
      <c r="C2618" s="69" t="str">
        <f>IF($I2618="", "", IF(COUNTIF('Job Database'!$X$11:$X$3035, $I2618)=0, $AC$5, $AC$4))</f>
        <v/>
      </c>
      <c r="D2618" s="40"/>
      <c r="E2618" s="85" t="str">
        <f>IF($I2618="", "", IF(IFERROR(INDEX('Job Database'!$M$11:$M$3035, MATCH($I2618, 'Job Database'!$X$11:$X$3035, 0)), "")="", "", IFERROR(INDEX('Job Database'!$M$11:$M$3035, MATCH($I2618, 'Job Database'!$X$11:$X$3035, 0)), "")))</f>
        <v/>
      </c>
      <c r="F2618" s="40"/>
      <c r="G2618" s="88" t="str">
        <f t="shared" si="1670"/>
        <v/>
      </c>
      <c r="H2618" s="40"/>
      <c r="I2618" s="24"/>
      <c r="J2618" s="34"/>
      <c r="K2618" s="106"/>
      <c r="L2618" s="79"/>
      <c r="M2618" s="34"/>
      <c r="N2618" s="79"/>
      <c r="O2618" s="31"/>
      <c r="P2618" s="53"/>
      <c r="Q2618" s="40"/>
      <c r="S2618" s="41" t="str">
        <f t="shared" si="1658"/>
        <v/>
      </c>
      <c r="T2618" s="41" t="str">
        <f t="shared" si="1659"/>
        <v/>
      </c>
      <c r="U2618" s="41" t="str">
        <f t="shared" si="1671"/>
        <v/>
      </c>
      <c r="W2618" s="74" t="str">
        <f>IF('Job Database'!$X2618="", "", 'Job Database'!$X2618)</f>
        <v/>
      </c>
      <c r="Y2618" s="41" t="str">
        <f>IF($W2618="", "", IF(COUNTIF($I$11:$I$3035, $W2618)&gt;0, "", MAX($Y$10:$Y2617)+1))</f>
        <v/>
      </c>
      <c r="Z2618" s="41">
        <v>2608</v>
      </c>
      <c r="AA2618" s="58" t="str">
        <f t="shared" si="1672"/>
        <v/>
      </c>
      <c r="AC2618" s="41" t="str">
        <f t="shared" si="1660"/>
        <v/>
      </c>
      <c r="AE2618" s="41" t="str">
        <f t="shared" si="1673"/>
        <v/>
      </c>
      <c r="AJ2618" s="154" t="str">
        <f t="shared" si="1674"/>
        <v/>
      </c>
      <c r="AL2618" s="120" t="str">
        <f t="shared" si="1675"/>
        <v/>
      </c>
      <c r="AM2618" s="104" t="str">
        <f t="shared" si="1676"/>
        <v/>
      </c>
      <c r="AN2618" s="104" t="str">
        <f t="shared" si="1677"/>
        <v/>
      </c>
      <c r="AO2618" s="104" t="str">
        <f t="shared" si="1661"/>
        <v/>
      </c>
      <c r="AP2618" s="104" t="str">
        <f t="shared" si="1662"/>
        <v/>
      </c>
      <c r="AQ2618" s="121" t="str">
        <f t="shared" si="1678"/>
        <v/>
      </c>
      <c r="AS2618" s="88" t="str">
        <f t="shared" si="1663"/>
        <v/>
      </c>
      <c r="AT2618" s="68" t="str">
        <f t="shared" si="1679"/>
        <v/>
      </c>
      <c r="AU2618" s="68" t="str">
        <f t="shared" si="1680"/>
        <v/>
      </c>
      <c r="AV2618" s="68" t="str">
        <f t="shared" si="1681"/>
        <v/>
      </c>
      <c r="AW2618" s="88" t="str">
        <f t="shared" si="1664"/>
        <v/>
      </c>
      <c r="AZ2618" s="88" t="str">
        <f t="shared" si="1665"/>
        <v/>
      </c>
      <c r="BA2618" s="68" t="str">
        <f t="shared" si="1666"/>
        <v/>
      </c>
      <c r="BB2618" s="68" t="str">
        <f t="shared" si="1667"/>
        <v/>
      </c>
      <c r="BC2618" s="68" t="str">
        <f t="shared" si="1668"/>
        <v/>
      </c>
      <c r="BD2618" s="69" t="str">
        <f t="shared" si="1669"/>
        <v/>
      </c>
      <c r="BE2618" s="69" t="str">
        <f t="shared" si="1682"/>
        <v/>
      </c>
      <c r="BT2618" s="138" t="str">
        <f t="shared" ca="1" si="1683"/>
        <v/>
      </c>
      <c r="BU2618" s="139" t="str">
        <f t="shared" ca="1" si="1684"/>
        <v/>
      </c>
      <c r="BW2618" s="138" t="str">
        <f t="shared" si="1685"/>
        <v/>
      </c>
      <c r="BX2618" s="104" t="str">
        <f t="shared" si="1686"/>
        <v/>
      </c>
      <c r="BY2618" s="139" t="str">
        <f t="shared" si="1687"/>
        <v/>
      </c>
      <c r="CA2618" s="138" t="str">
        <f t="shared" si="1688"/>
        <v/>
      </c>
      <c r="CB2618" s="104" t="str">
        <f t="shared" si="1689"/>
        <v/>
      </c>
      <c r="CC2618" s="139" t="str">
        <f t="shared" si="1690"/>
        <v/>
      </c>
      <c r="CE2618" s="162" t="str">
        <f t="shared" si="1691"/>
        <v/>
      </c>
      <c r="CF2618" s="163" t="str">
        <f t="shared" si="1692"/>
        <v/>
      </c>
      <c r="CG2618" s="164" t="str">
        <f t="shared" si="1693"/>
        <v/>
      </c>
      <c r="CI2618" s="162" t="str">
        <f t="shared" si="1694"/>
        <v/>
      </c>
      <c r="CJ2618" s="163" t="str">
        <f t="shared" si="1697"/>
        <v/>
      </c>
      <c r="CK2618" s="164" t="str">
        <f t="shared" si="1698"/>
        <v/>
      </c>
      <c r="CM2618" s="169" t="str">
        <f t="shared" si="1695"/>
        <v/>
      </c>
      <c r="CN2618" s="139" t="str">
        <f t="shared" si="1696"/>
        <v/>
      </c>
      <c r="CP2618" s="41" t="str">
        <f>IF($CM2618="", "", COUNTIF($CM$11:$CM$3035, "&lt;"&amp;$CM2618)+1+COUNTIF($CM$11:$CM2618, $CM2618)-1)</f>
        <v/>
      </c>
    </row>
    <row r="2619" spans="1:94" x14ac:dyDescent="0.25">
      <c r="A2619" s="40"/>
      <c r="B2619" s="82" t="str">
        <f>IF($I2619="", "", IFERROR(INDEX('Job Database'!$AE$11:$AE$3035, MATCH($I2619, 'Job Database'!$X$11:$X$3035, 0)), ""))</f>
        <v/>
      </c>
      <c r="C2619" s="69" t="str">
        <f>IF($I2619="", "", IF(COUNTIF('Job Database'!$X$11:$X$3035, $I2619)=0, $AC$5, $AC$4))</f>
        <v/>
      </c>
      <c r="D2619" s="40"/>
      <c r="E2619" s="85" t="str">
        <f>IF($I2619="", "", IF(IFERROR(INDEX('Job Database'!$M$11:$M$3035, MATCH($I2619, 'Job Database'!$X$11:$X$3035, 0)), "")="", "", IFERROR(INDEX('Job Database'!$M$11:$M$3035, MATCH($I2619, 'Job Database'!$X$11:$X$3035, 0)), "")))</f>
        <v/>
      </c>
      <c r="F2619" s="40"/>
      <c r="G2619" s="88" t="str">
        <f t="shared" si="1670"/>
        <v/>
      </c>
      <c r="H2619" s="40"/>
      <c r="I2619" s="24"/>
      <c r="J2619" s="34"/>
      <c r="K2619" s="106"/>
      <c r="L2619" s="79"/>
      <c r="M2619" s="34"/>
      <c r="N2619" s="79"/>
      <c r="O2619" s="31"/>
      <c r="P2619" s="53"/>
      <c r="Q2619" s="40"/>
      <c r="S2619" s="41" t="str">
        <f t="shared" si="1658"/>
        <v/>
      </c>
      <c r="T2619" s="41" t="str">
        <f t="shared" si="1659"/>
        <v/>
      </c>
      <c r="U2619" s="41" t="str">
        <f t="shared" si="1671"/>
        <v/>
      </c>
      <c r="W2619" s="74" t="str">
        <f>IF('Job Database'!$X2619="", "", 'Job Database'!$X2619)</f>
        <v/>
      </c>
      <c r="Y2619" s="41" t="str">
        <f>IF($W2619="", "", IF(COUNTIF($I$11:$I$3035, $W2619)&gt;0, "", MAX($Y$10:$Y2618)+1))</f>
        <v/>
      </c>
      <c r="Z2619" s="41">
        <v>2609</v>
      </c>
      <c r="AA2619" s="58" t="str">
        <f t="shared" si="1672"/>
        <v/>
      </c>
      <c r="AC2619" s="41" t="str">
        <f t="shared" si="1660"/>
        <v/>
      </c>
      <c r="AE2619" s="41" t="str">
        <f t="shared" si="1673"/>
        <v/>
      </c>
      <c r="AJ2619" s="154" t="str">
        <f t="shared" si="1674"/>
        <v/>
      </c>
      <c r="AL2619" s="120" t="str">
        <f t="shared" si="1675"/>
        <v/>
      </c>
      <c r="AM2619" s="104" t="str">
        <f t="shared" si="1676"/>
        <v/>
      </c>
      <c r="AN2619" s="104" t="str">
        <f t="shared" si="1677"/>
        <v/>
      </c>
      <c r="AO2619" s="104" t="str">
        <f t="shared" si="1661"/>
        <v/>
      </c>
      <c r="AP2619" s="104" t="str">
        <f t="shared" si="1662"/>
        <v/>
      </c>
      <c r="AQ2619" s="121" t="str">
        <f t="shared" si="1678"/>
        <v/>
      </c>
      <c r="AS2619" s="88" t="str">
        <f t="shared" si="1663"/>
        <v/>
      </c>
      <c r="AT2619" s="68" t="str">
        <f t="shared" si="1679"/>
        <v/>
      </c>
      <c r="AU2619" s="68" t="str">
        <f t="shared" si="1680"/>
        <v/>
      </c>
      <c r="AV2619" s="68" t="str">
        <f t="shared" si="1681"/>
        <v/>
      </c>
      <c r="AW2619" s="88" t="str">
        <f t="shared" si="1664"/>
        <v/>
      </c>
      <c r="AZ2619" s="88" t="str">
        <f t="shared" si="1665"/>
        <v/>
      </c>
      <c r="BA2619" s="68" t="str">
        <f t="shared" si="1666"/>
        <v/>
      </c>
      <c r="BB2619" s="68" t="str">
        <f t="shared" si="1667"/>
        <v/>
      </c>
      <c r="BC2619" s="68" t="str">
        <f t="shared" si="1668"/>
        <v/>
      </c>
      <c r="BD2619" s="69" t="str">
        <f t="shared" si="1669"/>
        <v/>
      </c>
      <c r="BE2619" s="69" t="str">
        <f t="shared" si="1682"/>
        <v/>
      </c>
      <c r="BT2619" s="138" t="str">
        <f t="shared" ca="1" si="1683"/>
        <v/>
      </c>
      <c r="BU2619" s="139" t="str">
        <f t="shared" ca="1" si="1684"/>
        <v/>
      </c>
      <c r="BW2619" s="138" t="str">
        <f t="shared" si="1685"/>
        <v/>
      </c>
      <c r="BX2619" s="104" t="str">
        <f t="shared" si="1686"/>
        <v/>
      </c>
      <c r="BY2619" s="139" t="str">
        <f t="shared" si="1687"/>
        <v/>
      </c>
      <c r="CA2619" s="138" t="str">
        <f t="shared" si="1688"/>
        <v/>
      </c>
      <c r="CB2619" s="104" t="str">
        <f t="shared" si="1689"/>
        <v/>
      </c>
      <c r="CC2619" s="139" t="str">
        <f t="shared" si="1690"/>
        <v/>
      </c>
      <c r="CE2619" s="162" t="str">
        <f t="shared" si="1691"/>
        <v/>
      </c>
      <c r="CF2619" s="163" t="str">
        <f t="shared" si="1692"/>
        <v/>
      </c>
      <c r="CG2619" s="164" t="str">
        <f t="shared" si="1693"/>
        <v/>
      </c>
      <c r="CI2619" s="162" t="str">
        <f t="shared" si="1694"/>
        <v/>
      </c>
      <c r="CJ2619" s="163" t="str">
        <f t="shared" si="1697"/>
        <v/>
      </c>
      <c r="CK2619" s="164" t="str">
        <f t="shared" si="1698"/>
        <v/>
      </c>
      <c r="CM2619" s="169" t="str">
        <f t="shared" si="1695"/>
        <v/>
      </c>
      <c r="CN2619" s="139" t="str">
        <f t="shared" si="1696"/>
        <v/>
      </c>
      <c r="CP2619" s="41" t="str">
        <f>IF($CM2619="", "", COUNTIF($CM$11:$CM$3035, "&lt;"&amp;$CM2619)+1+COUNTIF($CM$11:$CM2619, $CM2619)-1)</f>
        <v/>
      </c>
    </row>
    <row r="2620" spans="1:94" x14ac:dyDescent="0.25">
      <c r="A2620" s="40"/>
      <c r="B2620" s="82" t="str">
        <f>IF($I2620="", "", IFERROR(INDEX('Job Database'!$AE$11:$AE$3035, MATCH($I2620, 'Job Database'!$X$11:$X$3035, 0)), ""))</f>
        <v/>
      </c>
      <c r="C2620" s="69" t="str">
        <f>IF($I2620="", "", IF(COUNTIF('Job Database'!$X$11:$X$3035, $I2620)=0, $AC$5, $AC$4))</f>
        <v/>
      </c>
      <c r="D2620" s="40"/>
      <c r="E2620" s="85" t="str">
        <f>IF($I2620="", "", IF(IFERROR(INDEX('Job Database'!$M$11:$M$3035, MATCH($I2620, 'Job Database'!$X$11:$X$3035, 0)), "")="", "", IFERROR(INDEX('Job Database'!$M$11:$M$3035, MATCH($I2620, 'Job Database'!$X$11:$X$3035, 0)), "")))</f>
        <v/>
      </c>
      <c r="F2620" s="40"/>
      <c r="G2620" s="88" t="str">
        <f t="shared" si="1670"/>
        <v/>
      </c>
      <c r="H2620" s="40"/>
      <c r="I2620" s="24"/>
      <c r="J2620" s="34"/>
      <c r="K2620" s="106"/>
      <c r="L2620" s="79"/>
      <c r="M2620" s="34"/>
      <c r="N2620" s="79"/>
      <c r="O2620" s="31"/>
      <c r="P2620" s="53"/>
      <c r="Q2620" s="40"/>
      <c r="S2620" s="41" t="str">
        <f t="shared" si="1658"/>
        <v/>
      </c>
      <c r="T2620" s="41" t="str">
        <f t="shared" si="1659"/>
        <v/>
      </c>
      <c r="U2620" s="41" t="str">
        <f t="shared" si="1671"/>
        <v/>
      </c>
      <c r="W2620" s="74" t="str">
        <f>IF('Job Database'!$X2620="", "", 'Job Database'!$X2620)</f>
        <v/>
      </c>
      <c r="Y2620" s="41" t="str">
        <f>IF($W2620="", "", IF(COUNTIF($I$11:$I$3035, $W2620)&gt;0, "", MAX($Y$10:$Y2619)+1))</f>
        <v/>
      </c>
      <c r="Z2620" s="41">
        <v>2610</v>
      </c>
      <c r="AA2620" s="58" t="str">
        <f t="shared" si="1672"/>
        <v/>
      </c>
      <c r="AC2620" s="41" t="str">
        <f t="shared" si="1660"/>
        <v/>
      </c>
      <c r="AE2620" s="41" t="str">
        <f t="shared" si="1673"/>
        <v/>
      </c>
      <c r="AJ2620" s="154" t="str">
        <f t="shared" si="1674"/>
        <v/>
      </c>
      <c r="AL2620" s="120" t="str">
        <f t="shared" si="1675"/>
        <v/>
      </c>
      <c r="AM2620" s="104" t="str">
        <f t="shared" si="1676"/>
        <v/>
      </c>
      <c r="AN2620" s="104" t="str">
        <f t="shared" si="1677"/>
        <v/>
      </c>
      <c r="AO2620" s="104" t="str">
        <f t="shared" si="1661"/>
        <v/>
      </c>
      <c r="AP2620" s="104" t="str">
        <f t="shared" si="1662"/>
        <v/>
      </c>
      <c r="AQ2620" s="121" t="str">
        <f t="shared" si="1678"/>
        <v/>
      </c>
      <c r="AS2620" s="88" t="str">
        <f t="shared" si="1663"/>
        <v/>
      </c>
      <c r="AT2620" s="68" t="str">
        <f t="shared" si="1679"/>
        <v/>
      </c>
      <c r="AU2620" s="68" t="str">
        <f t="shared" si="1680"/>
        <v/>
      </c>
      <c r="AV2620" s="68" t="str">
        <f t="shared" si="1681"/>
        <v/>
      </c>
      <c r="AW2620" s="88" t="str">
        <f t="shared" si="1664"/>
        <v/>
      </c>
      <c r="AZ2620" s="88" t="str">
        <f t="shared" si="1665"/>
        <v/>
      </c>
      <c r="BA2620" s="68" t="str">
        <f t="shared" si="1666"/>
        <v/>
      </c>
      <c r="BB2620" s="68" t="str">
        <f t="shared" si="1667"/>
        <v/>
      </c>
      <c r="BC2620" s="68" t="str">
        <f t="shared" si="1668"/>
        <v/>
      </c>
      <c r="BD2620" s="69" t="str">
        <f t="shared" si="1669"/>
        <v/>
      </c>
      <c r="BE2620" s="69" t="str">
        <f t="shared" si="1682"/>
        <v/>
      </c>
      <c r="BT2620" s="138" t="str">
        <f t="shared" ca="1" si="1683"/>
        <v/>
      </c>
      <c r="BU2620" s="139" t="str">
        <f t="shared" ca="1" si="1684"/>
        <v/>
      </c>
      <c r="BW2620" s="138" t="str">
        <f t="shared" si="1685"/>
        <v/>
      </c>
      <c r="BX2620" s="104" t="str">
        <f t="shared" si="1686"/>
        <v/>
      </c>
      <c r="BY2620" s="139" t="str">
        <f t="shared" si="1687"/>
        <v/>
      </c>
      <c r="CA2620" s="138" t="str">
        <f t="shared" si="1688"/>
        <v/>
      </c>
      <c r="CB2620" s="104" t="str">
        <f t="shared" si="1689"/>
        <v/>
      </c>
      <c r="CC2620" s="139" t="str">
        <f t="shared" si="1690"/>
        <v/>
      </c>
      <c r="CE2620" s="162" t="str">
        <f t="shared" si="1691"/>
        <v/>
      </c>
      <c r="CF2620" s="163" t="str">
        <f t="shared" si="1692"/>
        <v/>
      </c>
      <c r="CG2620" s="164" t="str">
        <f t="shared" si="1693"/>
        <v/>
      </c>
      <c r="CI2620" s="162" t="str">
        <f t="shared" si="1694"/>
        <v/>
      </c>
      <c r="CJ2620" s="163" t="str">
        <f t="shared" si="1697"/>
        <v/>
      </c>
      <c r="CK2620" s="164" t="str">
        <f t="shared" si="1698"/>
        <v/>
      </c>
      <c r="CM2620" s="169" t="str">
        <f t="shared" si="1695"/>
        <v/>
      </c>
      <c r="CN2620" s="139" t="str">
        <f t="shared" si="1696"/>
        <v/>
      </c>
      <c r="CP2620" s="41" t="str">
        <f>IF($CM2620="", "", COUNTIF($CM$11:$CM$3035, "&lt;"&amp;$CM2620)+1+COUNTIF($CM$11:$CM2620, $CM2620)-1)</f>
        <v/>
      </c>
    </row>
    <row r="2621" spans="1:94" x14ac:dyDescent="0.25">
      <c r="A2621" s="40"/>
      <c r="B2621" s="82" t="str">
        <f>IF($I2621="", "", IFERROR(INDEX('Job Database'!$AE$11:$AE$3035, MATCH($I2621, 'Job Database'!$X$11:$X$3035, 0)), ""))</f>
        <v/>
      </c>
      <c r="C2621" s="69" t="str">
        <f>IF($I2621="", "", IF(COUNTIF('Job Database'!$X$11:$X$3035, $I2621)=0, $AC$5, $AC$4))</f>
        <v/>
      </c>
      <c r="D2621" s="40"/>
      <c r="E2621" s="85" t="str">
        <f>IF($I2621="", "", IF(IFERROR(INDEX('Job Database'!$M$11:$M$3035, MATCH($I2621, 'Job Database'!$X$11:$X$3035, 0)), "")="", "", IFERROR(INDEX('Job Database'!$M$11:$M$3035, MATCH($I2621, 'Job Database'!$X$11:$X$3035, 0)), "")))</f>
        <v/>
      </c>
      <c r="F2621" s="40"/>
      <c r="G2621" s="88" t="str">
        <f t="shared" si="1670"/>
        <v/>
      </c>
      <c r="H2621" s="40"/>
      <c r="I2621" s="24"/>
      <c r="J2621" s="34"/>
      <c r="K2621" s="106"/>
      <c r="L2621" s="79"/>
      <c r="M2621" s="34"/>
      <c r="N2621" s="79"/>
      <c r="O2621" s="31"/>
      <c r="P2621" s="53"/>
      <c r="Q2621" s="40"/>
      <c r="S2621" s="41" t="str">
        <f t="shared" si="1658"/>
        <v/>
      </c>
      <c r="T2621" s="41" t="str">
        <f t="shared" si="1659"/>
        <v/>
      </c>
      <c r="U2621" s="41" t="str">
        <f t="shared" si="1671"/>
        <v/>
      </c>
      <c r="W2621" s="74" t="str">
        <f>IF('Job Database'!$X2621="", "", 'Job Database'!$X2621)</f>
        <v/>
      </c>
      <c r="Y2621" s="41" t="str">
        <f>IF($W2621="", "", IF(COUNTIF($I$11:$I$3035, $W2621)&gt;0, "", MAX($Y$10:$Y2620)+1))</f>
        <v/>
      </c>
      <c r="Z2621" s="41">
        <v>2611</v>
      </c>
      <c r="AA2621" s="58" t="str">
        <f t="shared" si="1672"/>
        <v/>
      </c>
      <c r="AC2621" s="41" t="str">
        <f t="shared" si="1660"/>
        <v/>
      </c>
      <c r="AE2621" s="41" t="str">
        <f t="shared" si="1673"/>
        <v/>
      </c>
      <c r="AJ2621" s="154" t="str">
        <f t="shared" si="1674"/>
        <v/>
      </c>
      <c r="AL2621" s="120" t="str">
        <f t="shared" si="1675"/>
        <v/>
      </c>
      <c r="AM2621" s="104" t="str">
        <f t="shared" si="1676"/>
        <v/>
      </c>
      <c r="AN2621" s="104" t="str">
        <f t="shared" si="1677"/>
        <v/>
      </c>
      <c r="AO2621" s="104" t="str">
        <f t="shared" si="1661"/>
        <v/>
      </c>
      <c r="AP2621" s="104" t="str">
        <f t="shared" si="1662"/>
        <v/>
      </c>
      <c r="AQ2621" s="121" t="str">
        <f t="shared" si="1678"/>
        <v/>
      </c>
      <c r="AS2621" s="88" t="str">
        <f t="shared" si="1663"/>
        <v/>
      </c>
      <c r="AT2621" s="68" t="str">
        <f t="shared" si="1679"/>
        <v/>
      </c>
      <c r="AU2621" s="68" t="str">
        <f t="shared" si="1680"/>
        <v/>
      </c>
      <c r="AV2621" s="68" t="str">
        <f t="shared" si="1681"/>
        <v/>
      </c>
      <c r="AW2621" s="88" t="str">
        <f t="shared" si="1664"/>
        <v/>
      </c>
      <c r="AZ2621" s="88" t="str">
        <f t="shared" si="1665"/>
        <v/>
      </c>
      <c r="BA2621" s="68" t="str">
        <f t="shared" si="1666"/>
        <v/>
      </c>
      <c r="BB2621" s="68" t="str">
        <f t="shared" si="1667"/>
        <v/>
      </c>
      <c r="BC2621" s="68" t="str">
        <f t="shared" si="1668"/>
        <v/>
      </c>
      <c r="BD2621" s="69" t="str">
        <f t="shared" si="1669"/>
        <v/>
      </c>
      <c r="BE2621" s="69" t="str">
        <f t="shared" si="1682"/>
        <v/>
      </c>
      <c r="BT2621" s="138" t="str">
        <f t="shared" ca="1" si="1683"/>
        <v/>
      </c>
      <c r="BU2621" s="139" t="str">
        <f t="shared" ca="1" si="1684"/>
        <v/>
      </c>
      <c r="BW2621" s="138" t="str">
        <f t="shared" si="1685"/>
        <v/>
      </c>
      <c r="BX2621" s="104" t="str">
        <f t="shared" si="1686"/>
        <v/>
      </c>
      <c r="BY2621" s="139" t="str">
        <f t="shared" si="1687"/>
        <v/>
      </c>
      <c r="CA2621" s="138" t="str">
        <f t="shared" si="1688"/>
        <v/>
      </c>
      <c r="CB2621" s="104" t="str">
        <f t="shared" si="1689"/>
        <v/>
      </c>
      <c r="CC2621" s="139" t="str">
        <f t="shared" si="1690"/>
        <v/>
      </c>
      <c r="CE2621" s="162" t="str">
        <f t="shared" si="1691"/>
        <v/>
      </c>
      <c r="CF2621" s="163" t="str">
        <f t="shared" si="1692"/>
        <v/>
      </c>
      <c r="CG2621" s="164" t="str">
        <f t="shared" si="1693"/>
        <v/>
      </c>
      <c r="CI2621" s="162" t="str">
        <f t="shared" si="1694"/>
        <v/>
      </c>
      <c r="CJ2621" s="163" t="str">
        <f t="shared" si="1697"/>
        <v/>
      </c>
      <c r="CK2621" s="164" t="str">
        <f t="shared" si="1698"/>
        <v/>
      </c>
      <c r="CM2621" s="169" t="str">
        <f t="shared" si="1695"/>
        <v/>
      </c>
      <c r="CN2621" s="139" t="str">
        <f t="shared" si="1696"/>
        <v/>
      </c>
      <c r="CP2621" s="41" t="str">
        <f>IF($CM2621="", "", COUNTIF($CM$11:$CM$3035, "&lt;"&amp;$CM2621)+1+COUNTIF($CM$11:$CM2621, $CM2621)-1)</f>
        <v/>
      </c>
    </row>
    <row r="2622" spans="1:94" x14ac:dyDescent="0.25">
      <c r="A2622" s="40"/>
      <c r="B2622" s="82" t="str">
        <f>IF($I2622="", "", IFERROR(INDEX('Job Database'!$AE$11:$AE$3035, MATCH($I2622, 'Job Database'!$X$11:$X$3035, 0)), ""))</f>
        <v/>
      </c>
      <c r="C2622" s="69" t="str">
        <f>IF($I2622="", "", IF(COUNTIF('Job Database'!$X$11:$X$3035, $I2622)=0, $AC$5, $AC$4))</f>
        <v/>
      </c>
      <c r="D2622" s="40"/>
      <c r="E2622" s="85" t="str">
        <f>IF($I2622="", "", IF(IFERROR(INDEX('Job Database'!$M$11:$M$3035, MATCH($I2622, 'Job Database'!$X$11:$X$3035, 0)), "")="", "", IFERROR(INDEX('Job Database'!$M$11:$M$3035, MATCH($I2622, 'Job Database'!$X$11:$X$3035, 0)), "")))</f>
        <v/>
      </c>
      <c r="F2622" s="40"/>
      <c r="G2622" s="88" t="str">
        <f t="shared" si="1670"/>
        <v/>
      </c>
      <c r="H2622" s="40"/>
      <c r="I2622" s="24"/>
      <c r="J2622" s="34"/>
      <c r="K2622" s="106"/>
      <c r="L2622" s="79"/>
      <c r="M2622" s="34"/>
      <c r="N2622" s="79"/>
      <c r="O2622" s="31"/>
      <c r="P2622" s="53"/>
      <c r="Q2622" s="40"/>
      <c r="S2622" s="41" t="str">
        <f t="shared" si="1658"/>
        <v/>
      </c>
      <c r="T2622" s="41" t="str">
        <f t="shared" si="1659"/>
        <v/>
      </c>
      <c r="U2622" s="41" t="str">
        <f t="shared" si="1671"/>
        <v/>
      </c>
      <c r="W2622" s="74" t="str">
        <f>IF('Job Database'!$X2622="", "", 'Job Database'!$X2622)</f>
        <v/>
      </c>
      <c r="Y2622" s="41" t="str">
        <f>IF($W2622="", "", IF(COUNTIF($I$11:$I$3035, $W2622)&gt;0, "", MAX($Y$10:$Y2621)+1))</f>
        <v/>
      </c>
      <c r="Z2622" s="41">
        <v>2612</v>
      </c>
      <c r="AA2622" s="58" t="str">
        <f t="shared" si="1672"/>
        <v/>
      </c>
      <c r="AC2622" s="41" t="str">
        <f t="shared" si="1660"/>
        <v/>
      </c>
      <c r="AE2622" s="41" t="str">
        <f t="shared" si="1673"/>
        <v/>
      </c>
      <c r="AJ2622" s="154" t="str">
        <f t="shared" si="1674"/>
        <v/>
      </c>
      <c r="AL2622" s="120" t="str">
        <f t="shared" si="1675"/>
        <v/>
      </c>
      <c r="AM2622" s="104" t="str">
        <f t="shared" si="1676"/>
        <v/>
      </c>
      <c r="AN2622" s="104" t="str">
        <f t="shared" si="1677"/>
        <v/>
      </c>
      <c r="AO2622" s="104" t="str">
        <f t="shared" si="1661"/>
        <v/>
      </c>
      <c r="AP2622" s="104" t="str">
        <f t="shared" si="1662"/>
        <v/>
      </c>
      <c r="AQ2622" s="121" t="str">
        <f t="shared" si="1678"/>
        <v/>
      </c>
      <c r="AS2622" s="88" t="str">
        <f t="shared" si="1663"/>
        <v/>
      </c>
      <c r="AT2622" s="68" t="str">
        <f t="shared" si="1679"/>
        <v/>
      </c>
      <c r="AU2622" s="68" t="str">
        <f t="shared" si="1680"/>
        <v/>
      </c>
      <c r="AV2622" s="68" t="str">
        <f t="shared" si="1681"/>
        <v/>
      </c>
      <c r="AW2622" s="88" t="str">
        <f t="shared" si="1664"/>
        <v/>
      </c>
      <c r="AZ2622" s="88" t="str">
        <f t="shared" si="1665"/>
        <v/>
      </c>
      <c r="BA2622" s="68" t="str">
        <f t="shared" si="1666"/>
        <v/>
      </c>
      <c r="BB2622" s="68" t="str">
        <f t="shared" si="1667"/>
        <v/>
      </c>
      <c r="BC2622" s="68" t="str">
        <f t="shared" si="1668"/>
        <v/>
      </c>
      <c r="BD2622" s="69" t="str">
        <f t="shared" si="1669"/>
        <v/>
      </c>
      <c r="BE2622" s="69" t="str">
        <f t="shared" si="1682"/>
        <v/>
      </c>
      <c r="BT2622" s="138" t="str">
        <f t="shared" ca="1" si="1683"/>
        <v/>
      </c>
      <c r="BU2622" s="139" t="str">
        <f t="shared" ca="1" si="1684"/>
        <v/>
      </c>
      <c r="BW2622" s="138" t="str">
        <f t="shared" si="1685"/>
        <v/>
      </c>
      <c r="BX2622" s="104" t="str">
        <f t="shared" si="1686"/>
        <v/>
      </c>
      <c r="BY2622" s="139" t="str">
        <f t="shared" si="1687"/>
        <v/>
      </c>
      <c r="CA2622" s="138" t="str">
        <f t="shared" si="1688"/>
        <v/>
      </c>
      <c r="CB2622" s="104" t="str">
        <f t="shared" si="1689"/>
        <v/>
      </c>
      <c r="CC2622" s="139" t="str">
        <f t="shared" si="1690"/>
        <v/>
      </c>
      <c r="CE2622" s="162" t="str">
        <f t="shared" si="1691"/>
        <v/>
      </c>
      <c r="CF2622" s="163" t="str">
        <f t="shared" si="1692"/>
        <v/>
      </c>
      <c r="CG2622" s="164" t="str">
        <f t="shared" si="1693"/>
        <v/>
      </c>
      <c r="CI2622" s="162" t="str">
        <f t="shared" si="1694"/>
        <v/>
      </c>
      <c r="CJ2622" s="163" t="str">
        <f t="shared" si="1697"/>
        <v/>
      </c>
      <c r="CK2622" s="164" t="str">
        <f t="shared" si="1698"/>
        <v/>
      </c>
      <c r="CM2622" s="169" t="str">
        <f t="shared" si="1695"/>
        <v/>
      </c>
      <c r="CN2622" s="139" t="str">
        <f t="shared" si="1696"/>
        <v/>
      </c>
      <c r="CP2622" s="41" t="str">
        <f>IF($CM2622="", "", COUNTIF($CM$11:$CM$3035, "&lt;"&amp;$CM2622)+1+COUNTIF($CM$11:$CM2622, $CM2622)-1)</f>
        <v/>
      </c>
    </row>
    <row r="2623" spans="1:94" x14ac:dyDescent="0.25">
      <c r="A2623" s="40"/>
      <c r="B2623" s="82" t="str">
        <f>IF($I2623="", "", IFERROR(INDEX('Job Database'!$AE$11:$AE$3035, MATCH($I2623, 'Job Database'!$X$11:$X$3035, 0)), ""))</f>
        <v/>
      </c>
      <c r="C2623" s="69" t="str">
        <f>IF($I2623="", "", IF(COUNTIF('Job Database'!$X$11:$X$3035, $I2623)=0, $AC$5, $AC$4))</f>
        <v/>
      </c>
      <c r="D2623" s="40"/>
      <c r="E2623" s="85" t="str">
        <f>IF($I2623="", "", IF(IFERROR(INDEX('Job Database'!$M$11:$M$3035, MATCH($I2623, 'Job Database'!$X$11:$X$3035, 0)), "")="", "", IFERROR(INDEX('Job Database'!$M$11:$M$3035, MATCH($I2623, 'Job Database'!$X$11:$X$3035, 0)), "")))</f>
        <v/>
      </c>
      <c r="F2623" s="40"/>
      <c r="G2623" s="88" t="str">
        <f t="shared" si="1670"/>
        <v/>
      </c>
      <c r="H2623" s="40"/>
      <c r="I2623" s="24"/>
      <c r="J2623" s="34"/>
      <c r="K2623" s="106"/>
      <c r="L2623" s="79"/>
      <c r="M2623" s="34"/>
      <c r="N2623" s="79"/>
      <c r="O2623" s="31"/>
      <c r="P2623" s="53"/>
      <c r="Q2623" s="40"/>
      <c r="S2623" s="41" t="str">
        <f t="shared" si="1658"/>
        <v/>
      </c>
      <c r="T2623" s="41" t="str">
        <f t="shared" si="1659"/>
        <v/>
      </c>
      <c r="U2623" s="41" t="str">
        <f t="shared" si="1671"/>
        <v/>
      </c>
      <c r="W2623" s="74" t="str">
        <f>IF('Job Database'!$X2623="", "", 'Job Database'!$X2623)</f>
        <v/>
      </c>
      <c r="Y2623" s="41" t="str">
        <f>IF($W2623="", "", IF(COUNTIF($I$11:$I$3035, $W2623)&gt;0, "", MAX($Y$10:$Y2622)+1))</f>
        <v/>
      </c>
      <c r="Z2623" s="41">
        <v>2613</v>
      </c>
      <c r="AA2623" s="58" t="str">
        <f t="shared" si="1672"/>
        <v/>
      </c>
      <c r="AC2623" s="41" t="str">
        <f t="shared" si="1660"/>
        <v/>
      </c>
      <c r="AE2623" s="41" t="str">
        <f t="shared" si="1673"/>
        <v/>
      </c>
      <c r="AJ2623" s="154" t="str">
        <f t="shared" si="1674"/>
        <v/>
      </c>
      <c r="AL2623" s="120" t="str">
        <f t="shared" si="1675"/>
        <v/>
      </c>
      <c r="AM2623" s="104" t="str">
        <f t="shared" si="1676"/>
        <v/>
      </c>
      <c r="AN2623" s="104" t="str">
        <f t="shared" si="1677"/>
        <v/>
      </c>
      <c r="AO2623" s="104" t="str">
        <f t="shared" si="1661"/>
        <v/>
      </c>
      <c r="AP2623" s="104" t="str">
        <f t="shared" si="1662"/>
        <v/>
      </c>
      <c r="AQ2623" s="121" t="str">
        <f t="shared" si="1678"/>
        <v/>
      </c>
      <c r="AS2623" s="88" t="str">
        <f t="shared" si="1663"/>
        <v/>
      </c>
      <c r="AT2623" s="68" t="str">
        <f t="shared" si="1679"/>
        <v/>
      </c>
      <c r="AU2623" s="68" t="str">
        <f t="shared" si="1680"/>
        <v/>
      </c>
      <c r="AV2623" s="68" t="str">
        <f t="shared" si="1681"/>
        <v/>
      </c>
      <c r="AW2623" s="88" t="str">
        <f t="shared" si="1664"/>
        <v/>
      </c>
      <c r="AZ2623" s="88" t="str">
        <f t="shared" si="1665"/>
        <v/>
      </c>
      <c r="BA2623" s="68" t="str">
        <f t="shared" si="1666"/>
        <v/>
      </c>
      <c r="BB2623" s="68" t="str">
        <f t="shared" si="1667"/>
        <v/>
      </c>
      <c r="BC2623" s="68" t="str">
        <f t="shared" si="1668"/>
        <v/>
      </c>
      <c r="BD2623" s="69" t="str">
        <f t="shared" si="1669"/>
        <v/>
      </c>
      <c r="BE2623" s="69" t="str">
        <f t="shared" si="1682"/>
        <v/>
      </c>
      <c r="BT2623" s="138" t="str">
        <f t="shared" ca="1" si="1683"/>
        <v/>
      </c>
      <c r="BU2623" s="139" t="str">
        <f t="shared" ca="1" si="1684"/>
        <v/>
      </c>
      <c r="BW2623" s="138" t="str">
        <f t="shared" si="1685"/>
        <v/>
      </c>
      <c r="BX2623" s="104" t="str">
        <f t="shared" si="1686"/>
        <v/>
      </c>
      <c r="BY2623" s="139" t="str">
        <f t="shared" si="1687"/>
        <v/>
      </c>
      <c r="CA2623" s="138" t="str">
        <f t="shared" si="1688"/>
        <v/>
      </c>
      <c r="CB2623" s="104" t="str">
        <f t="shared" si="1689"/>
        <v/>
      </c>
      <c r="CC2623" s="139" t="str">
        <f t="shared" si="1690"/>
        <v/>
      </c>
      <c r="CE2623" s="162" t="str">
        <f t="shared" si="1691"/>
        <v/>
      </c>
      <c r="CF2623" s="163" t="str">
        <f t="shared" si="1692"/>
        <v/>
      </c>
      <c r="CG2623" s="164" t="str">
        <f t="shared" si="1693"/>
        <v/>
      </c>
      <c r="CI2623" s="162" t="str">
        <f t="shared" si="1694"/>
        <v/>
      </c>
      <c r="CJ2623" s="163" t="str">
        <f t="shared" si="1697"/>
        <v/>
      </c>
      <c r="CK2623" s="164" t="str">
        <f t="shared" si="1698"/>
        <v/>
      </c>
      <c r="CM2623" s="169" t="str">
        <f t="shared" si="1695"/>
        <v/>
      </c>
      <c r="CN2623" s="139" t="str">
        <f t="shared" si="1696"/>
        <v/>
      </c>
      <c r="CP2623" s="41" t="str">
        <f>IF($CM2623="", "", COUNTIF($CM$11:$CM$3035, "&lt;"&amp;$CM2623)+1+COUNTIF($CM$11:$CM2623, $CM2623)-1)</f>
        <v/>
      </c>
    </row>
    <row r="2624" spans="1:94" x14ac:dyDescent="0.25">
      <c r="A2624" s="40"/>
      <c r="B2624" s="82" t="str">
        <f>IF($I2624="", "", IFERROR(INDEX('Job Database'!$AE$11:$AE$3035, MATCH($I2624, 'Job Database'!$X$11:$X$3035, 0)), ""))</f>
        <v/>
      </c>
      <c r="C2624" s="69" t="str">
        <f>IF($I2624="", "", IF(COUNTIF('Job Database'!$X$11:$X$3035, $I2624)=0, $AC$5, $AC$4))</f>
        <v/>
      </c>
      <c r="D2624" s="40"/>
      <c r="E2624" s="85" t="str">
        <f>IF($I2624="", "", IF(IFERROR(INDEX('Job Database'!$M$11:$M$3035, MATCH($I2624, 'Job Database'!$X$11:$X$3035, 0)), "")="", "", IFERROR(INDEX('Job Database'!$M$11:$M$3035, MATCH($I2624, 'Job Database'!$X$11:$X$3035, 0)), "")))</f>
        <v/>
      </c>
      <c r="F2624" s="40"/>
      <c r="G2624" s="88" t="str">
        <f t="shared" si="1670"/>
        <v/>
      </c>
      <c r="H2624" s="40"/>
      <c r="I2624" s="24"/>
      <c r="J2624" s="34"/>
      <c r="K2624" s="106"/>
      <c r="L2624" s="79"/>
      <c r="M2624" s="34"/>
      <c r="N2624" s="79"/>
      <c r="O2624" s="31"/>
      <c r="P2624" s="53"/>
      <c r="Q2624" s="40"/>
      <c r="S2624" s="41" t="str">
        <f t="shared" si="1658"/>
        <v/>
      </c>
      <c r="T2624" s="41" t="str">
        <f t="shared" si="1659"/>
        <v/>
      </c>
      <c r="U2624" s="41" t="str">
        <f t="shared" si="1671"/>
        <v/>
      </c>
      <c r="W2624" s="74" t="str">
        <f>IF('Job Database'!$X2624="", "", 'Job Database'!$X2624)</f>
        <v/>
      </c>
      <c r="Y2624" s="41" t="str">
        <f>IF($W2624="", "", IF(COUNTIF($I$11:$I$3035, $W2624)&gt;0, "", MAX($Y$10:$Y2623)+1))</f>
        <v/>
      </c>
      <c r="Z2624" s="41">
        <v>2614</v>
      </c>
      <c r="AA2624" s="58" t="str">
        <f t="shared" si="1672"/>
        <v/>
      </c>
      <c r="AC2624" s="41" t="str">
        <f t="shared" si="1660"/>
        <v/>
      </c>
      <c r="AE2624" s="41" t="str">
        <f t="shared" si="1673"/>
        <v/>
      </c>
      <c r="AJ2624" s="154" t="str">
        <f t="shared" si="1674"/>
        <v/>
      </c>
      <c r="AL2624" s="120" t="str">
        <f t="shared" si="1675"/>
        <v/>
      </c>
      <c r="AM2624" s="104" t="str">
        <f t="shared" si="1676"/>
        <v/>
      </c>
      <c r="AN2624" s="104" t="str">
        <f t="shared" si="1677"/>
        <v/>
      </c>
      <c r="AO2624" s="104" t="str">
        <f t="shared" si="1661"/>
        <v/>
      </c>
      <c r="AP2624" s="104" t="str">
        <f t="shared" si="1662"/>
        <v/>
      </c>
      <c r="AQ2624" s="121" t="str">
        <f t="shared" si="1678"/>
        <v/>
      </c>
      <c r="AS2624" s="88" t="str">
        <f t="shared" si="1663"/>
        <v/>
      </c>
      <c r="AT2624" s="68" t="str">
        <f t="shared" si="1679"/>
        <v/>
      </c>
      <c r="AU2624" s="68" t="str">
        <f t="shared" si="1680"/>
        <v/>
      </c>
      <c r="AV2624" s="68" t="str">
        <f t="shared" si="1681"/>
        <v/>
      </c>
      <c r="AW2624" s="88" t="str">
        <f t="shared" si="1664"/>
        <v/>
      </c>
      <c r="AZ2624" s="88" t="str">
        <f t="shared" si="1665"/>
        <v/>
      </c>
      <c r="BA2624" s="68" t="str">
        <f t="shared" si="1666"/>
        <v/>
      </c>
      <c r="BB2624" s="68" t="str">
        <f t="shared" si="1667"/>
        <v/>
      </c>
      <c r="BC2624" s="68" t="str">
        <f t="shared" si="1668"/>
        <v/>
      </c>
      <c r="BD2624" s="69" t="str">
        <f t="shared" si="1669"/>
        <v/>
      </c>
      <c r="BE2624" s="69" t="str">
        <f t="shared" si="1682"/>
        <v/>
      </c>
      <c r="BT2624" s="138" t="str">
        <f t="shared" ca="1" si="1683"/>
        <v/>
      </c>
      <c r="BU2624" s="139" t="str">
        <f t="shared" ca="1" si="1684"/>
        <v/>
      </c>
      <c r="BW2624" s="138" t="str">
        <f t="shared" si="1685"/>
        <v/>
      </c>
      <c r="BX2624" s="104" t="str">
        <f t="shared" si="1686"/>
        <v/>
      </c>
      <c r="BY2624" s="139" t="str">
        <f t="shared" si="1687"/>
        <v/>
      </c>
      <c r="CA2624" s="138" t="str">
        <f t="shared" si="1688"/>
        <v/>
      </c>
      <c r="CB2624" s="104" t="str">
        <f t="shared" si="1689"/>
        <v/>
      </c>
      <c r="CC2624" s="139" t="str">
        <f t="shared" si="1690"/>
        <v/>
      </c>
      <c r="CE2624" s="162" t="str">
        <f t="shared" si="1691"/>
        <v/>
      </c>
      <c r="CF2624" s="163" t="str">
        <f t="shared" si="1692"/>
        <v/>
      </c>
      <c r="CG2624" s="164" t="str">
        <f t="shared" si="1693"/>
        <v/>
      </c>
      <c r="CI2624" s="162" t="str">
        <f t="shared" si="1694"/>
        <v/>
      </c>
      <c r="CJ2624" s="163" t="str">
        <f t="shared" si="1697"/>
        <v/>
      </c>
      <c r="CK2624" s="164" t="str">
        <f t="shared" si="1698"/>
        <v/>
      </c>
      <c r="CM2624" s="169" t="str">
        <f t="shared" si="1695"/>
        <v/>
      </c>
      <c r="CN2624" s="139" t="str">
        <f t="shared" si="1696"/>
        <v/>
      </c>
      <c r="CP2624" s="41" t="str">
        <f>IF($CM2624="", "", COUNTIF($CM$11:$CM$3035, "&lt;"&amp;$CM2624)+1+COUNTIF($CM$11:$CM2624, $CM2624)-1)</f>
        <v/>
      </c>
    </row>
    <row r="2625" spans="1:94" x14ac:dyDescent="0.25">
      <c r="A2625" s="40"/>
      <c r="B2625" s="82" t="str">
        <f>IF($I2625="", "", IFERROR(INDEX('Job Database'!$AE$11:$AE$3035, MATCH($I2625, 'Job Database'!$X$11:$X$3035, 0)), ""))</f>
        <v/>
      </c>
      <c r="C2625" s="69" t="str">
        <f>IF($I2625="", "", IF(COUNTIF('Job Database'!$X$11:$X$3035, $I2625)=0, $AC$5, $AC$4))</f>
        <v/>
      </c>
      <c r="D2625" s="40"/>
      <c r="E2625" s="85" t="str">
        <f>IF($I2625="", "", IF(IFERROR(INDEX('Job Database'!$M$11:$M$3035, MATCH($I2625, 'Job Database'!$X$11:$X$3035, 0)), "")="", "", IFERROR(INDEX('Job Database'!$M$11:$M$3035, MATCH($I2625, 'Job Database'!$X$11:$X$3035, 0)), "")))</f>
        <v/>
      </c>
      <c r="F2625" s="40"/>
      <c r="G2625" s="88" t="str">
        <f t="shared" si="1670"/>
        <v/>
      </c>
      <c r="H2625" s="40"/>
      <c r="I2625" s="24"/>
      <c r="J2625" s="34"/>
      <c r="K2625" s="106"/>
      <c r="L2625" s="79"/>
      <c r="M2625" s="34"/>
      <c r="N2625" s="79"/>
      <c r="O2625" s="31"/>
      <c r="P2625" s="53"/>
      <c r="Q2625" s="40"/>
      <c r="S2625" s="41" t="str">
        <f t="shared" si="1658"/>
        <v/>
      </c>
      <c r="T2625" s="41" t="str">
        <f t="shared" si="1659"/>
        <v/>
      </c>
      <c r="U2625" s="41" t="str">
        <f t="shared" si="1671"/>
        <v/>
      </c>
      <c r="W2625" s="74" t="str">
        <f>IF('Job Database'!$X2625="", "", 'Job Database'!$X2625)</f>
        <v/>
      </c>
      <c r="Y2625" s="41" t="str">
        <f>IF($W2625="", "", IF(COUNTIF($I$11:$I$3035, $W2625)&gt;0, "", MAX($Y$10:$Y2624)+1))</f>
        <v/>
      </c>
      <c r="Z2625" s="41">
        <v>2615</v>
      </c>
      <c r="AA2625" s="58" t="str">
        <f t="shared" si="1672"/>
        <v/>
      </c>
      <c r="AC2625" s="41" t="str">
        <f t="shared" si="1660"/>
        <v/>
      </c>
      <c r="AE2625" s="41" t="str">
        <f t="shared" si="1673"/>
        <v/>
      </c>
      <c r="AJ2625" s="154" t="str">
        <f t="shared" si="1674"/>
        <v/>
      </c>
      <c r="AL2625" s="120" t="str">
        <f t="shared" si="1675"/>
        <v/>
      </c>
      <c r="AM2625" s="104" t="str">
        <f t="shared" si="1676"/>
        <v/>
      </c>
      <c r="AN2625" s="104" t="str">
        <f t="shared" si="1677"/>
        <v/>
      </c>
      <c r="AO2625" s="104" t="str">
        <f t="shared" si="1661"/>
        <v/>
      </c>
      <c r="AP2625" s="104" t="str">
        <f t="shared" si="1662"/>
        <v/>
      </c>
      <c r="AQ2625" s="121" t="str">
        <f t="shared" si="1678"/>
        <v/>
      </c>
      <c r="AS2625" s="88" t="str">
        <f t="shared" si="1663"/>
        <v/>
      </c>
      <c r="AT2625" s="68" t="str">
        <f t="shared" si="1679"/>
        <v/>
      </c>
      <c r="AU2625" s="68" t="str">
        <f t="shared" si="1680"/>
        <v/>
      </c>
      <c r="AV2625" s="68" t="str">
        <f t="shared" si="1681"/>
        <v/>
      </c>
      <c r="AW2625" s="88" t="str">
        <f t="shared" si="1664"/>
        <v/>
      </c>
      <c r="AZ2625" s="88" t="str">
        <f t="shared" si="1665"/>
        <v/>
      </c>
      <c r="BA2625" s="68" t="str">
        <f t="shared" si="1666"/>
        <v/>
      </c>
      <c r="BB2625" s="68" t="str">
        <f t="shared" si="1667"/>
        <v/>
      </c>
      <c r="BC2625" s="68" t="str">
        <f t="shared" si="1668"/>
        <v/>
      </c>
      <c r="BD2625" s="69" t="str">
        <f t="shared" si="1669"/>
        <v/>
      </c>
      <c r="BE2625" s="69" t="str">
        <f t="shared" si="1682"/>
        <v/>
      </c>
      <c r="BT2625" s="138" t="str">
        <f t="shared" ca="1" si="1683"/>
        <v/>
      </c>
      <c r="BU2625" s="139" t="str">
        <f t="shared" ca="1" si="1684"/>
        <v/>
      </c>
      <c r="BW2625" s="138" t="str">
        <f t="shared" si="1685"/>
        <v/>
      </c>
      <c r="BX2625" s="104" t="str">
        <f t="shared" si="1686"/>
        <v/>
      </c>
      <c r="BY2625" s="139" t="str">
        <f t="shared" si="1687"/>
        <v/>
      </c>
      <c r="CA2625" s="138" t="str">
        <f t="shared" si="1688"/>
        <v/>
      </c>
      <c r="CB2625" s="104" t="str">
        <f t="shared" si="1689"/>
        <v/>
      </c>
      <c r="CC2625" s="139" t="str">
        <f t="shared" si="1690"/>
        <v/>
      </c>
      <c r="CE2625" s="162" t="str">
        <f t="shared" si="1691"/>
        <v/>
      </c>
      <c r="CF2625" s="163" t="str">
        <f t="shared" si="1692"/>
        <v/>
      </c>
      <c r="CG2625" s="164" t="str">
        <f t="shared" si="1693"/>
        <v/>
      </c>
      <c r="CI2625" s="162" t="str">
        <f t="shared" si="1694"/>
        <v/>
      </c>
      <c r="CJ2625" s="163" t="str">
        <f t="shared" si="1697"/>
        <v/>
      </c>
      <c r="CK2625" s="164" t="str">
        <f t="shared" si="1698"/>
        <v/>
      </c>
      <c r="CM2625" s="169" t="str">
        <f t="shared" si="1695"/>
        <v/>
      </c>
      <c r="CN2625" s="139" t="str">
        <f t="shared" si="1696"/>
        <v/>
      </c>
      <c r="CP2625" s="41" t="str">
        <f>IF($CM2625="", "", COUNTIF($CM$11:$CM$3035, "&lt;"&amp;$CM2625)+1+COUNTIF($CM$11:$CM2625, $CM2625)-1)</f>
        <v/>
      </c>
    </row>
    <row r="2626" spans="1:94" x14ac:dyDescent="0.25">
      <c r="A2626" s="40"/>
      <c r="B2626" s="82" t="str">
        <f>IF($I2626="", "", IFERROR(INDEX('Job Database'!$AE$11:$AE$3035, MATCH($I2626, 'Job Database'!$X$11:$X$3035, 0)), ""))</f>
        <v/>
      </c>
      <c r="C2626" s="69" t="str">
        <f>IF($I2626="", "", IF(COUNTIF('Job Database'!$X$11:$X$3035, $I2626)=0, $AC$5, $AC$4))</f>
        <v/>
      </c>
      <c r="D2626" s="40"/>
      <c r="E2626" s="85" t="str">
        <f>IF($I2626="", "", IF(IFERROR(INDEX('Job Database'!$M$11:$M$3035, MATCH($I2626, 'Job Database'!$X$11:$X$3035, 0)), "")="", "", IFERROR(INDEX('Job Database'!$M$11:$M$3035, MATCH($I2626, 'Job Database'!$X$11:$X$3035, 0)), "")))</f>
        <v/>
      </c>
      <c r="F2626" s="40"/>
      <c r="G2626" s="88" t="str">
        <f t="shared" si="1670"/>
        <v/>
      </c>
      <c r="H2626" s="40"/>
      <c r="I2626" s="24"/>
      <c r="J2626" s="34"/>
      <c r="K2626" s="106"/>
      <c r="L2626" s="79"/>
      <c r="M2626" s="34"/>
      <c r="N2626" s="79"/>
      <c r="O2626" s="31"/>
      <c r="P2626" s="53"/>
      <c r="Q2626" s="40"/>
      <c r="S2626" s="41" t="str">
        <f t="shared" si="1658"/>
        <v/>
      </c>
      <c r="T2626" s="41" t="str">
        <f t="shared" si="1659"/>
        <v/>
      </c>
      <c r="U2626" s="41" t="str">
        <f t="shared" si="1671"/>
        <v/>
      </c>
      <c r="W2626" s="74" t="str">
        <f>IF('Job Database'!$X2626="", "", 'Job Database'!$X2626)</f>
        <v/>
      </c>
      <c r="Y2626" s="41" t="str">
        <f>IF($W2626="", "", IF(COUNTIF($I$11:$I$3035, $W2626)&gt;0, "", MAX($Y$10:$Y2625)+1))</f>
        <v/>
      </c>
      <c r="Z2626" s="41">
        <v>2616</v>
      </c>
      <c r="AA2626" s="58" t="str">
        <f t="shared" si="1672"/>
        <v/>
      </c>
      <c r="AC2626" s="41" t="str">
        <f t="shared" si="1660"/>
        <v/>
      </c>
      <c r="AE2626" s="41" t="str">
        <f t="shared" si="1673"/>
        <v/>
      </c>
      <c r="AJ2626" s="154" t="str">
        <f t="shared" si="1674"/>
        <v/>
      </c>
      <c r="AL2626" s="120" t="str">
        <f t="shared" si="1675"/>
        <v/>
      </c>
      <c r="AM2626" s="104" t="str">
        <f t="shared" si="1676"/>
        <v/>
      </c>
      <c r="AN2626" s="104" t="str">
        <f t="shared" si="1677"/>
        <v/>
      </c>
      <c r="AO2626" s="104" t="str">
        <f t="shared" si="1661"/>
        <v/>
      </c>
      <c r="AP2626" s="104" t="str">
        <f t="shared" si="1662"/>
        <v/>
      </c>
      <c r="AQ2626" s="121" t="str">
        <f t="shared" si="1678"/>
        <v/>
      </c>
      <c r="AS2626" s="88" t="str">
        <f t="shared" si="1663"/>
        <v/>
      </c>
      <c r="AT2626" s="68" t="str">
        <f t="shared" si="1679"/>
        <v/>
      </c>
      <c r="AU2626" s="68" t="str">
        <f t="shared" si="1680"/>
        <v/>
      </c>
      <c r="AV2626" s="68" t="str">
        <f t="shared" si="1681"/>
        <v/>
      </c>
      <c r="AW2626" s="88" t="str">
        <f t="shared" si="1664"/>
        <v/>
      </c>
      <c r="AZ2626" s="88" t="str">
        <f t="shared" si="1665"/>
        <v/>
      </c>
      <c r="BA2626" s="68" t="str">
        <f t="shared" si="1666"/>
        <v/>
      </c>
      <c r="BB2626" s="68" t="str">
        <f t="shared" si="1667"/>
        <v/>
      </c>
      <c r="BC2626" s="68" t="str">
        <f t="shared" si="1668"/>
        <v/>
      </c>
      <c r="BD2626" s="69" t="str">
        <f t="shared" si="1669"/>
        <v/>
      </c>
      <c r="BE2626" s="69" t="str">
        <f t="shared" si="1682"/>
        <v/>
      </c>
      <c r="BT2626" s="138" t="str">
        <f t="shared" ca="1" si="1683"/>
        <v/>
      </c>
      <c r="BU2626" s="139" t="str">
        <f t="shared" ca="1" si="1684"/>
        <v/>
      </c>
      <c r="BW2626" s="138" t="str">
        <f t="shared" si="1685"/>
        <v/>
      </c>
      <c r="BX2626" s="104" t="str">
        <f t="shared" si="1686"/>
        <v/>
      </c>
      <c r="BY2626" s="139" t="str">
        <f t="shared" si="1687"/>
        <v/>
      </c>
      <c r="CA2626" s="138" t="str">
        <f t="shared" si="1688"/>
        <v/>
      </c>
      <c r="CB2626" s="104" t="str">
        <f t="shared" si="1689"/>
        <v/>
      </c>
      <c r="CC2626" s="139" t="str">
        <f t="shared" si="1690"/>
        <v/>
      </c>
      <c r="CE2626" s="162" t="str">
        <f t="shared" si="1691"/>
        <v/>
      </c>
      <c r="CF2626" s="163" t="str">
        <f t="shared" si="1692"/>
        <v/>
      </c>
      <c r="CG2626" s="164" t="str">
        <f t="shared" si="1693"/>
        <v/>
      </c>
      <c r="CI2626" s="162" t="str">
        <f t="shared" si="1694"/>
        <v/>
      </c>
      <c r="CJ2626" s="163" t="str">
        <f t="shared" si="1697"/>
        <v/>
      </c>
      <c r="CK2626" s="164" t="str">
        <f t="shared" si="1698"/>
        <v/>
      </c>
      <c r="CM2626" s="169" t="str">
        <f t="shared" si="1695"/>
        <v/>
      </c>
      <c r="CN2626" s="139" t="str">
        <f t="shared" si="1696"/>
        <v/>
      </c>
      <c r="CP2626" s="41" t="str">
        <f>IF($CM2626="", "", COUNTIF($CM$11:$CM$3035, "&lt;"&amp;$CM2626)+1+COUNTIF($CM$11:$CM2626, $CM2626)-1)</f>
        <v/>
      </c>
    </row>
    <row r="2627" spans="1:94" x14ac:dyDescent="0.25">
      <c r="A2627" s="40"/>
      <c r="B2627" s="82" t="str">
        <f>IF($I2627="", "", IFERROR(INDEX('Job Database'!$AE$11:$AE$3035, MATCH($I2627, 'Job Database'!$X$11:$X$3035, 0)), ""))</f>
        <v/>
      </c>
      <c r="C2627" s="69" t="str">
        <f>IF($I2627="", "", IF(COUNTIF('Job Database'!$X$11:$X$3035, $I2627)=0, $AC$5, $AC$4))</f>
        <v/>
      </c>
      <c r="D2627" s="40"/>
      <c r="E2627" s="85" t="str">
        <f>IF($I2627="", "", IF(IFERROR(INDEX('Job Database'!$M$11:$M$3035, MATCH($I2627, 'Job Database'!$X$11:$X$3035, 0)), "")="", "", IFERROR(INDEX('Job Database'!$M$11:$M$3035, MATCH($I2627, 'Job Database'!$X$11:$X$3035, 0)), "")))</f>
        <v/>
      </c>
      <c r="F2627" s="40"/>
      <c r="G2627" s="88" t="str">
        <f t="shared" si="1670"/>
        <v/>
      </c>
      <c r="H2627" s="40"/>
      <c r="I2627" s="24"/>
      <c r="J2627" s="34"/>
      <c r="K2627" s="106"/>
      <c r="L2627" s="79"/>
      <c r="M2627" s="34"/>
      <c r="N2627" s="79"/>
      <c r="O2627" s="31"/>
      <c r="P2627" s="53"/>
      <c r="Q2627" s="40"/>
      <c r="S2627" s="41" t="str">
        <f t="shared" si="1658"/>
        <v/>
      </c>
      <c r="T2627" s="41" t="str">
        <f t="shared" si="1659"/>
        <v/>
      </c>
      <c r="U2627" s="41" t="str">
        <f t="shared" si="1671"/>
        <v/>
      </c>
      <c r="W2627" s="74" t="str">
        <f>IF('Job Database'!$X2627="", "", 'Job Database'!$X2627)</f>
        <v/>
      </c>
      <c r="Y2627" s="41" t="str">
        <f>IF($W2627="", "", IF(COUNTIF($I$11:$I$3035, $W2627)&gt;0, "", MAX($Y$10:$Y2626)+1))</f>
        <v/>
      </c>
      <c r="Z2627" s="41">
        <v>2617</v>
      </c>
      <c r="AA2627" s="58" t="str">
        <f t="shared" si="1672"/>
        <v/>
      </c>
      <c r="AC2627" s="41" t="str">
        <f t="shared" si="1660"/>
        <v/>
      </c>
      <c r="AE2627" s="41" t="str">
        <f t="shared" si="1673"/>
        <v/>
      </c>
      <c r="AJ2627" s="154" t="str">
        <f t="shared" si="1674"/>
        <v/>
      </c>
      <c r="AL2627" s="120" t="str">
        <f t="shared" si="1675"/>
        <v/>
      </c>
      <c r="AM2627" s="104" t="str">
        <f t="shared" si="1676"/>
        <v/>
      </c>
      <c r="AN2627" s="104" t="str">
        <f t="shared" si="1677"/>
        <v/>
      </c>
      <c r="AO2627" s="104" t="str">
        <f t="shared" si="1661"/>
        <v/>
      </c>
      <c r="AP2627" s="104" t="str">
        <f t="shared" si="1662"/>
        <v/>
      </c>
      <c r="AQ2627" s="121" t="str">
        <f t="shared" si="1678"/>
        <v/>
      </c>
      <c r="AS2627" s="88" t="str">
        <f t="shared" si="1663"/>
        <v/>
      </c>
      <c r="AT2627" s="68" t="str">
        <f t="shared" si="1679"/>
        <v/>
      </c>
      <c r="AU2627" s="68" t="str">
        <f t="shared" si="1680"/>
        <v/>
      </c>
      <c r="AV2627" s="68" t="str">
        <f t="shared" si="1681"/>
        <v/>
      </c>
      <c r="AW2627" s="88" t="str">
        <f t="shared" si="1664"/>
        <v/>
      </c>
      <c r="AZ2627" s="88" t="str">
        <f t="shared" si="1665"/>
        <v/>
      </c>
      <c r="BA2627" s="68" t="str">
        <f t="shared" si="1666"/>
        <v/>
      </c>
      <c r="BB2627" s="68" t="str">
        <f t="shared" si="1667"/>
        <v/>
      </c>
      <c r="BC2627" s="68" t="str">
        <f t="shared" si="1668"/>
        <v/>
      </c>
      <c r="BD2627" s="69" t="str">
        <f t="shared" si="1669"/>
        <v/>
      </c>
      <c r="BE2627" s="69" t="str">
        <f t="shared" si="1682"/>
        <v/>
      </c>
      <c r="BT2627" s="138" t="str">
        <f t="shared" ca="1" si="1683"/>
        <v/>
      </c>
      <c r="BU2627" s="139" t="str">
        <f t="shared" ca="1" si="1684"/>
        <v/>
      </c>
      <c r="BW2627" s="138" t="str">
        <f t="shared" si="1685"/>
        <v/>
      </c>
      <c r="BX2627" s="104" t="str">
        <f t="shared" si="1686"/>
        <v/>
      </c>
      <c r="BY2627" s="139" t="str">
        <f t="shared" si="1687"/>
        <v/>
      </c>
      <c r="CA2627" s="138" t="str">
        <f t="shared" si="1688"/>
        <v/>
      </c>
      <c r="CB2627" s="104" t="str">
        <f t="shared" si="1689"/>
        <v/>
      </c>
      <c r="CC2627" s="139" t="str">
        <f t="shared" si="1690"/>
        <v/>
      </c>
      <c r="CE2627" s="162" t="str">
        <f t="shared" si="1691"/>
        <v/>
      </c>
      <c r="CF2627" s="163" t="str">
        <f t="shared" si="1692"/>
        <v/>
      </c>
      <c r="CG2627" s="164" t="str">
        <f t="shared" si="1693"/>
        <v/>
      </c>
      <c r="CI2627" s="162" t="str">
        <f t="shared" si="1694"/>
        <v/>
      </c>
      <c r="CJ2627" s="163" t="str">
        <f t="shared" si="1697"/>
        <v/>
      </c>
      <c r="CK2627" s="164" t="str">
        <f t="shared" si="1698"/>
        <v/>
      </c>
      <c r="CM2627" s="169" t="str">
        <f t="shared" si="1695"/>
        <v/>
      </c>
      <c r="CN2627" s="139" t="str">
        <f t="shared" si="1696"/>
        <v/>
      </c>
      <c r="CP2627" s="41" t="str">
        <f>IF($CM2627="", "", COUNTIF($CM$11:$CM$3035, "&lt;"&amp;$CM2627)+1+COUNTIF($CM$11:$CM2627, $CM2627)-1)</f>
        <v/>
      </c>
    </row>
    <row r="2628" spans="1:94" x14ac:dyDescent="0.25">
      <c r="A2628" s="40"/>
      <c r="B2628" s="82" t="str">
        <f>IF($I2628="", "", IFERROR(INDEX('Job Database'!$AE$11:$AE$3035, MATCH($I2628, 'Job Database'!$X$11:$X$3035, 0)), ""))</f>
        <v/>
      </c>
      <c r="C2628" s="69" t="str">
        <f>IF($I2628="", "", IF(COUNTIF('Job Database'!$X$11:$X$3035, $I2628)=0, $AC$5, $AC$4))</f>
        <v/>
      </c>
      <c r="D2628" s="40"/>
      <c r="E2628" s="85" t="str">
        <f>IF($I2628="", "", IF(IFERROR(INDEX('Job Database'!$M$11:$M$3035, MATCH($I2628, 'Job Database'!$X$11:$X$3035, 0)), "")="", "", IFERROR(INDEX('Job Database'!$M$11:$M$3035, MATCH($I2628, 'Job Database'!$X$11:$X$3035, 0)), "")))</f>
        <v/>
      </c>
      <c r="F2628" s="40"/>
      <c r="G2628" s="88" t="str">
        <f t="shared" si="1670"/>
        <v/>
      </c>
      <c r="H2628" s="40"/>
      <c r="I2628" s="24"/>
      <c r="J2628" s="34"/>
      <c r="K2628" s="106"/>
      <c r="L2628" s="79"/>
      <c r="M2628" s="34"/>
      <c r="N2628" s="79"/>
      <c r="O2628" s="31"/>
      <c r="P2628" s="53"/>
      <c r="Q2628" s="40"/>
      <c r="S2628" s="41" t="str">
        <f t="shared" si="1658"/>
        <v/>
      </c>
      <c r="T2628" s="41" t="str">
        <f t="shared" si="1659"/>
        <v/>
      </c>
      <c r="U2628" s="41" t="str">
        <f t="shared" si="1671"/>
        <v/>
      </c>
      <c r="W2628" s="74" t="str">
        <f>IF('Job Database'!$X2628="", "", 'Job Database'!$X2628)</f>
        <v/>
      </c>
      <c r="Y2628" s="41" t="str">
        <f>IF($W2628="", "", IF(COUNTIF($I$11:$I$3035, $W2628)&gt;0, "", MAX($Y$10:$Y2627)+1))</f>
        <v/>
      </c>
      <c r="Z2628" s="41">
        <v>2618</v>
      </c>
      <c r="AA2628" s="58" t="str">
        <f t="shared" si="1672"/>
        <v/>
      </c>
      <c r="AC2628" s="41" t="str">
        <f t="shared" si="1660"/>
        <v/>
      </c>
      <c r="AE2628" s="41" t="str">
        <f t="shared" si="1673"/>
        <v/>
      </c>
      <c r="AJ2628" s="154" t="str">
        <f t="shared" si="1674"/>
        <v/>
      </c>
      <c r="AL2628" s="120" t="str">
        <f t="shared" si="1675"/>
        <v/>
      </c>
      <c r="AM2628" s="104" t="str">
        <f t="shared" si="1676"/>
        <v/>
      </c>
      <c r="AN2628" s="104" t="str">
        <f t="shared" si="1677"/>
        <v/>
      </c>
      <c r="AO2628" s="104" t="str">
        <f t="shared" si="1661"/>
        <v/>
      </c>
      <c r="AP2628" s="104" t="str">
        <f t="shared" si="1662"/>
        <v/>
      </c>
      <c r="AQ2628" s="121" t="str">
        <f t="shared" si="1678"/>
        <v/>
      </c>
      <c r="AS2628" s="88" t="str">
        <f t="shared" si="1663"/>
        <v/>
      </c>
      <c r="AT2628" s="68" t="str">
        <f t="shared" si="1679"/>
        <v/>
      </c>
      <c r="AU2628" s="68" t="str">
        <f t="shared" si="1680"/>
        <v/>
      </c>
      <c r="AV2628" s="68" t="str">
        <f t="shared" si="1681"/>
        <v/>
      </c>
      <c r="AW2628" s="88" t="str">
        <f t="shared" si="1664"/>
        <v/>
      </c>
      <c r="AZ2628" s="88" t="str">
        <f t="shared" si="1665"/>
        <v/>
      </c>
      <c r="BA2628" s="68" t="str">
        <f t="shared" si="1666"/>
        <v/>
      </c>
      <c r="BB2628" s="68" t="str">
        <f t="shared" si="1667"/>
        <v/>
      </c>
      <c r="BC2628" s="68" t="str">
        <f t="shared" si="1668"/>
        <v/>
      </c>
      <c r="BD2628" s="69" t="str">
        <f t="shared" si="1669"/>
        <v/>
      </c>
      <c r="BE2628" s="69" t="str">
        <f t="shared" si="1682"/>
        <v/>
      </c>
      <c r="BT2628" s="138" t="str">
        <f t="shared" ca="1" si="1683"/>
        <v/>
      </c>
      <c r="BU2628" s="139" t="str">
        <f t="shared" ca="1" si="1684"/>
        <v/>
      </c>
      <c r="BW2628" s="138" t="str">
        <f t="shared" si="1685"/>
        <v/>
      </c>
      <c r="BX2628" s="104" t="str">
        <f t="shared" si="1686"/>
        <v/>
      </c>
      <c r="BY2628" s="139" t="str">
        <f t="shared" si="1687"/>
        <v/>
      </c>
      <c r="CA2628" s="138" t="str">
        <f t="shared" si="1688"/>
        <v/>
      </c>
      <c r="CB2628" s="104" t="str">
        <f t="shared" si="1689"/>
        <v/>
      </c>
      <c r="CC2628" s="139" t="str">
        <f t="shared" si="1690"/>
        <v/>
      </c>
      <c r="CE2628" s="162" t="str">
        <f t="shared" si="1691"/>
        <v/>
      </c>
      <c r="CF2628" s="163" t="str">
        <f t="shared" si="1692"/>
        <v/>
      </c>
      <c r="CG2628" s="164" t="str">
        <f t="shared" si="1693"/>
        <v/>
      </c>
      <c r="CI2628" s="162" t="str">
        <f t="shared" si="1694"/>
        <v/>
      </c>
      <c r="CJ2628" s="163" t="str">
        <f t="shared" si="1697"/>
        <v/>
      </c>
      <c r="CK2628" s="164" t="str">
        <f t="shared" si="1698"/>
        <v/>
      </c>
      <c r="CM2628" s="169" t="str">
        <f t="shared" si="1695"/>
        <v/>
      </c>
      <c r="CN2628" s="139" t="str">
        <f t="shared" si="1696"/>
        <v/>
      </c>
      <c r="CP2628" s="41" t="str">
        <f>IF($CM2628="", "", COUNTIF($CM$11:$CM$3035, "&lt;"&amp;$CM2628)+1+COUNTIF($CM$11:$CM2628, $CM2628)-1)</f>
        <v/>
      </c>
    </row>
    <row r="2629" spans="1:94" x14ac:dyDescent="0.25">
      <c r="A2629" s="40"/>
      <c r="B2629" s="82" t="str">
        <f>IF($I2629="", "", IFERROR(INDEX('Job Database'!$AE$11:$AE$3035, MATCH($I2629, 'Job Database'!$X$11:$X$3035, 0)), ""))</f>
        <v/>
      </c>
      <c r="C2629" s="69" t="str">
        <f>IF($I2629="", "", IF(COUNTIF('Job Database'!$X$11:$X$3035, $I2629)=0, $AC$5, $AC$4))</f>
        <v/>
      </c>
      <c r="D2629" s="40"/>
      <c r="E2629" s="85" t="str">
        <f>IF($I2629="", "", IF(IFERROR(INDEX('Job Database'!$M$11:$M$3035, MATCH($I2629, 'Job Database'!$X$11:$X$3035, 0)), "")="", "", IFERROR(INDEX('Job Database'!$M$11:$M$3035, MATCH($I2629, 'Job Database'!$X$11:$X$3035, 0)), "")))</f>
        <v/>
      </c>
      <c r="F2629" s="40"/>
      <c r="G2629" s="88" t="str">
        <f t="shared" si="1670"/>
        <v/>
      </c>
      <c r="H2629" s="40"/>
      <c r="I2629" s="24"/>
      <c r="J2629" s="34"/>
      <c r="K2629" s="106"/>
      <c r="L2629" s="79"/>
      <c r="M2629" s="34"/>
      <c r="N2629" s="79"/>
      <c r="O2629" s="31"/>
      <c r="P2629" s="53"/>
      <c r="Q2629" s="40"/>
      <c r="S2629" s="41" t="str">
        <f t="shared" si="1658"/>
        <v/>
      </c>
      <c r="T2629" s="41" t="str">
        <f t="shared" si="1659"/>
        <v/>
      </c>
      <c r="U2629" s="41" t="str">
        <f t="shared" si="1671"/>
        <v/>
      </c>
      <c r="W2629" s="74" t="str">
        <f>IF('Job Database'!$X2629="", "", 'Job Database'!$X2629)</f>
        <v/>
      </c>
      <c r="Y2629" s="41" t="str">
        <f>IF($W2629="", "", IF(COUNTIF($I$11:$I$3035, $W2629)&gt;0, "", MAX($Y$10:$Y2628)+1))</f>
        <v/>
      </c>
      <c r="Z2629" s="41">
        <v>2619</v>
      </c>
      <c r="AA2629" s="58" t="str">
        <f t="shared" si="1672"/>
        <v/>
      </c>
      <c r="AC2629" s="41" t="str">
        <f t="shared" si="1660"/>
        <v/>
      </c>
      <c r="AE2629" s="41" t="str">
        <f t="shared" si="1673"/>
        <v/>
      </c>
      <c r="AJ2629" s="154" t="str">
        <f t="shared" si="1674"/>
        <v/>
      </c>
      <c r="AL2629" s="120" t="str">
        <f t="shared" si="1675"/>
        <v/>
      </c>
      <c r="AM2629" s="104" t="str">
        <f t="shared" si="1676"/>
        <v/>
      </c>
      <c r="AN2629" s="104" t="str">
        <f t="shared" si="1677"/>
        <v/>
      </c>
      <c r="AO2629" s="104" t="str">
        <f t="shared" si="1661"/>
        <v/>
      </c>
      <c r="AP2629" s="104" t="str">
        <f t="shared" si="1662"/>
        <v/>
      </c>
      <c r="AQ2629" s="121" t="str">
        <f t="shared" si="1678"/>
        <v/>
      </c>
      <c r="AS2629" s="88" t="str">
        <f t="shared" si="1663"/>
        <v/>
      </c>
      <c r="AT2629" s="68" t="str">
        <f t="shared" si="1679"/>
        <v/>
      </c>
      <c r="AU2629" s="68" t="str">
        <f t="shared" si="1680"/>
        <v/>
      </c>
      <c r="AV2629" s="68" t="str">
        <f t="shared" si="1681"/>
        <v/>
      </c>
      <c r="AW2629" s="88" t="str">
        <f t="shared" si="1664"/>
        <v/>
      </c>
      <c r="AZ2629" s="88" t="str">
        <f t="shared" si="1665"/>
        <v/>
      </c>
      <c r="BA2629" s="68" t="str">
        <f t="shared" si="1666"/>
        <v/>
      </c>
      <c r="BB2629" s="68" t="str">
        <f t="shared" si="1667"/>
        <v/>
      </c>
      <c r="BC2629" s="68" t="str">
        <f t="shared" si="1668"/>
        <v/>
      </c>
      <c r="BD2629" s="69" t="str">
        <f t="shared" si="1669"/>
        <v/>
      </c>
      <c r="BE2629" s="69" t="str">
        <f t="shared" si="1682"/>
        <v/>
      </c>
      <c r="BT2629" s="138" t="str">
        <f t="shared" ca="1" si="1683"/>
        <v/>
      </c>
      <c r="BU2629" s="139" t="str">
        <f t="shared" ca="1" si="1684"/>
        <v/>
      </c>
      <c r="BW2629" s="138" t="str">
        <f t="shared" si="1685"/>
        <v/>
      </c>
      <c r="BX2629" s="104" t="str">
        <f t="shared" si="1686"/>
        <v/>
      </c>
      <c r="BY2629" s="139" t="str">
        <f t="shared" si="1687"/>
        <v/>
      </c>
      <c r="CA2629" s="138" t="str">
        <f t="shared" si="1688"/>
        <v/>
      </c>
      <c r="CB2629" s="104" t="str">
        <f t="shared" si="1689"/>
        <v/>
      </c>
      <c r="CC2629" s="139" t="str">
        <f t="shared" si="1690"/>
        <v/>
      </c>
      <c r="CE2629" s="162" t="str">
        <f t="shared" si="1691"/>
        <v/>
      </c>
      <c r="CF2629" s="163" t="str">
        <f t="shared" si="1692"/>
        <v/>
      </c>
      <c r="CG2629" s="164" t="str">
        <f t="shared" si="1693"/>
        <v/>
      </c>
      <c r="CI2629" s="162" t="str">
        <f t="shared" si="1694"/>
        <v/>
      </c>
      <c r="CJ2629" s="163" t="str">
        <f t="shared" si="1697"/>
        <v/>
      </c>
      <c r="CK2629" s="164" t="str">
        <f t="shared" si="1698"/>
        <v/>
      </c>
      <c r="CM2629" s="169" t="str">
        <f t="shared" si="1695"/>
        <v/>
      </c>
      <c r="CN2629" s="139" t="str">
        <f t="shared" si="1696"/>
        <v/>
      </c>
      <c r="CP2629" s="41" t="str">
        <f>IF($CM2629="", "", COUNTIF($CM$11:$CM$3035, "&lt;"&amp;$CM2629)+1+COUNTIF($CM$11:$CM2629, $CM2629)-1)</f>
        <v/>
      </c>
    </row>
    <row r="2630" spans="1:94" x14ac:dyDescent="0.25">
      <c r="A2630" s="40"/>
      <c r="B2630" s="82" t="str">
        <f>IF($I2630="", "", IFERROR(INDEX('Job Database'!$AE$11:$AE$3035, MATCH($I2630, 'Job Database'!$X$11:$X$3035, 0)), ""))</f>
        <v/>
      </c>
      <c r="C2630" s="69" t="str">
        <f>IF($I2630="", "", IF(COUNTIF('Job Database'!$X$11:$X$3035, $I2630)=0, $AC$5, $AC$4))</f>
        <v/>
      </c>
      <c r="D2630" s="40"/>
      <c r="E2630" s="85" t="str">
        <f>IF($I2630="", "", IF(IFERROR(INDEX('Job Database'!$M$11:$M$3035, MATCH($I2630, 'Job Database'!$X$11:$X$3035, 0)), "")="", "", IFERROR(INDEX('Job Database'!$M$11:$M$3035, MATCH($I2630, 'Job Database'!$X$11:$X$3035, 0)), "")))</f>
        <v/>
      </c>
      <c r="F2630" s="40"/>
      <c r="G2630" s="88" t="str">
        <f t="shared" si="1670"/>
        <v/>
      </c>
      <c r="H2630" s="40"/>
      <c r="I2630" s="24"/>
      <c r="J2630" s="34"/>
      <c r="K2630" s="106"/>
      <c r="L2630" s="79"/>
      <c r="M2630" s="34"/>
      <c r="N2630" s="79"/>
      <c r="O2630" s="31"/>
      <c r="P2630" s="53"/>
      <c r="Q2630" s="40"/>
      <c r="S2630" s="41" t="str">
        <f t="shared" si="1658"/>
        <v/>
      </c>
      <c r="T2630" s="41" t="str">
        <f t="shared" si="1659"/>
        <v/>
      </c>
      <c r="U2630" s="41" t="str">
        <f t="shared" si="1671"/>
        <v/>
      </c>
      <c r="W2630" s="74" t="str">
        <f>IF('Job Database'!$X2630="", "", 'Job Database'!$X2630)</f>
        <v/>
      </c>
      <c r="Y2630" s="41" t="str">
        <f>IF($W2630="", "", IF(COUNTIF($I$11:$I$3035, $W2630)&gt;0, "", MAX($Y$10:$Y2629)+1))</f>
        <v/>
      </c>
      <c r="Z2630" s="41">
        <v>2620</v>
      </c>
      <c r="AA2630" s="58" t="str">
        <f t="shared" si="1672"/>
        <v/>
      </c>
      <c r="AC2630" s="41" t="str">
        <f t="shared" si="1660"/>
        <v/>
      </c>
      <c r="AE2630" s="41" t="str">
        <f t="shared" si="1673"/>
        <v/>
      </c>
      <c r="AJ2630" s="154" t="str">
        <f t="shared" si="1674"/>
        <v/>
      </c>
      <c r="AL2630" s="120" t="str">
        <f t="shared" si="1675"/>
        <v/>
      </c>
      <c r="AM2630" s="104" t="str">
        <f t="shared" si="1676"/>
        <v/>
      </c>
      <c r="AN2630" s="104" t="str">
        <f t="shared" si="1677"/>
        <v/>
      </c>
      <c r="AO2630" s="104" t="str">
        <f t="shared" si="1661"/>
        <v/>
      </c>
      <c r="AP2630" s="104" t="str">
        <f t="shared" si="1662"/>
        <v/>
      </c>
      <c r="AQ2630" s="121" t="str">
        <f t="shared" si="1678"/>
        <v/>
      </c>
      <c r="AS2630" s="88" t="str">
        <f t="shared" si="1663"/>
        <v/>
      </c>
      <c r="AT2630" s="68" t="str">
        <f t="shared" si="1679"/>
        <v/>
      </c>
      <c r="AU2630" s="68" t="str">
        <f t="shared" si="1680"/>
        <v/>
      </c>
      <c r="AV2630" s="68" t="str">
        <f t="shared" si="1681"/>
        <v/>
      </c>
      <c r="AW2630" s="88" t="str">
        <f t="shared" si="1664"/>
        <v/>
      </c>
      <c r="AZ2630" s="88" t="str">
        <f t="shared" si="1665"/>
        <v/>
      </c>
      <c r="BA2630" s="68" t="str">
        <f t="shared" si="1666"/>
        <v/>
      </c>
      <c r="BB2630" s="68" t="str">
        <f t="shared" si="1667"/>
        <v/>
      </c>
      <c r="BC2630" s="68" t="str">
        <f t="shared" si="1668"/>
        <v/>
      </c>
      <c r="BD2630" s="69" t="str">
        <f t="shared" si="1669"/>
        <v/>
      </c>
      <c r="BE2630" s="69" t="str">
        <f t="shared" si="1682"/>
        <v/>
      </c>
      <c r="BT2630" s="138" t="str">
        <f t="shared" ca="1" si="1683"/>
        <v/>
      </c>
      <c r="BU2630" s="139" t="str">
        <f t="shared" ca="1" si="1684"/>
        <v/>
      </c>
      <c r="BW2630" s="138" t="str">
        <f t="shared" si="1685"/>
        <v/>
      </c>
      <c r="BX2630" s="104" t="str">
        <f t="shared" si="1686"/>
        <v/>
      </c>
      <c r="BY2630" s="139" t="str">
        <f t="shared" si="1687"/>
        <v/>
      </c>
      <c r="CA2630" s="138" t="str">
        <f t="shared" si="1688"/>
        <v/>
      </c>
      <c r="CB2630" s="104" t="str">
        <f t="shared" si="1689"/>
        <v/>
      </c>
      <c r="CC2630" s="139" t="str">
        <f t="shared" si="1690"/>
        <v/>
      </c>
      <c r="CE2630" s="162" t="str">
        <f t="shared" si="1691"/>
        <v/>
      </c>
      <c r="CF2630" s="163" t="str">
        <f t="shared" si="1692"/>
        <v/>
      </c>
      <c r="CG2630" s="164" t="str">
        <f t="shared" si="1693"/>
        <v/>
      </c>
      <c r="CI2630" s="162" t="str">
        <f t="shared" si="1694"/>
        <v/>
      </c>
      <c r="CJ2630" s="163" t="str">
        <f t="shared" si="1697"/>
        <v/>
      </c>
      <c r="CK2630" s="164" t="str">
        <f t="shared" si="1698"/>
        <v/>
      </c>
      <c r="CM2630" s="169" t="str">
        <f t="shared" si="1695"/>
        <v/>
      </c>
      <c r="CN2630" s="139" t="str">
        <f t="shared" si="1696"/>
        <v/>
      </c>
      <c r="CP2630" s="41" t="str">
        <f>IF($CM2630="", "", COUNTIF($CM$11:$CM$3035, "&lt;"&amp;$CM2630)+1+COUNTIF($CM$11:$CM2630, $CM2630)-1)</f>
        <v/>
      </c>
    </row>
    <row r="2631" spans="1:94" x14ac:dyDescent="0.25">
      <c r="A2631" s="40"/>
      <c r="B2631" s="82" t="str">
        <f>IF($I2631="", "", IFERROR(INDEX('Job Database'!$AE$11:$AE$3035, MATCH($I2631, 'Job Database'!$X$11:$X$3035, 0)), ""))</f>
        <v/>
      </c>
      <c r="C2631" s="69" t="str">
        <f>IF($I2631="", "", IF(COUNTIF('Job Database'!$X$11:$X$3035, $I2631)=0, $AC$5, $AC$4))</f>
        <v/>
      </c>
      <c r="D2631" s="40"/>
      <c r="E2631" s="85" t="str">
        <f>IF($I2631="", "", IF(IFERROR(INDEX('Job Database'!$M$11:$M$3035, MATCH($I2631, 'Job Database'!$X$11:$X$3035, 0)), "")="", "", IFERROR(INDEX('Job Database'!$M$11:$M$3035, MATCH($I2631, 'Job Database'!$X$11:$X$3035, 0)), "")))</f>
        <v/>
      </c>
      <c r="F2631" s="40"/>
      <c r="G2631" s="88" t="str">
        <f t="shared" si="1670"/>
        <v/>
      </c>
      <c r="H2631" s="40"/>
      <c r="I2631" s="24"/>
      <c r="J2631" s="34"/>
      <c r="K2631" s="106"/>
      <c r="L2631" s="79"/>
      <c r="M2631" s="34"/>
      <c r="N2631" s="79"/>
      <c r="O2631" s="31"/>
      <c r="P2631" s="53"/>
      <c r="Q2631" s="40"/>
      <c r="S2631" s="41" t="str">
        <f t="shared" si="1658"/>
        <v/>
      </c>
      <c r="T2631" s="41" t="str">
        <f t="shared" si="1659"/>
        <v/>
      </c>
      <c r="U2631" s="41" t="str">
        <f t="shared" si="1671"/>
        <v/>
      </c>
      <c r="W2631" s="74" t="str">
        <f>IF('Job Database'!$X2631="", "", 'Job Database'!$X2631)</f>
        <v/>
      </c>
      <c r="Y2631" s="41" t="str">
        <f>IF($W2631="", "", IF(COUNTIF($I$11:$I$3035, $W2631)&gt;0, "", MAX($Y$10:$Y2630)+1))</f>
        <v/>
      </c>
      <c r="Z2631" s="41">
        <v>2621</v>
      </c>
      <c r="AA2631" s="58" t="str">
        <f t="shared" si="1672"/>
        <v/>
      </c>
      <c r="AC2631" s="41" t="str">
        <f t="shared" si="1660"/>
        <v/>
      </c>
      <c r="AE2631" s="41" t="str">
        <f t="shared" si="1673"/>
        <v/>
      </c>
      <c r="AJ2631" s="154" t="str">
        <f t="shared" si="1674"/>
        <v/>
      </c>
      <c r="AL2631" s="120" t="str">
        <f t="shared" si="1675"/>
        <v/>
      </c>
      <c r="AM2631" s="104" t="str">
        <f t="shared" si="1676"/>
        <v/>
      </c>
      <c r="AN2631" s="104" t="str">
        <f t="shared" si="1677"/>
        <v/>
      </c>
      <c r="AO2631" s="104" t="str">
        <f t="shared" si="1661"/>
        <v/>
      </c>
      <c r="AP2631" s="104" t="str">
        <f t="shared" si="1662"/>
        <v/>
      </c>
      <c r="AQ2631" s="121" t="str">
        <f t="shared" si="1678"/>
        <v/>
      </c>
      <c r="AS2631" s="88" t="str">
        <f t="shared" si="1663"/>
        <v/>
      </c>
      <c r="AT2631" s="68" t="str">
        <f t="shared" si="1679"/>
        <v/>
      </c>
      <c r="AU2631" s="68" t="str">
        <f t="shared" si="1680"/>
        <v/>
      </c>
      <c r="AV2631" s="68" t="str">
        <f t="shared" si="1681"/>
        <v/>
      </c>
      <c r="AW2631" s="88" t="str">
        <f t="shared" si="1664"/>
        <v/>
      </c>
      <c r="AZ2631" s="88" t="str">
        <f t="shared" si="1665"/>
        <v/>
      </c>
      <c r="BA2631" s="68" t="str">
        <f t="shared" si="1666"/>
        <v/>
      </c>
      <c r="BB2631" s="68" t="str">
        <f t="shared" si="1667"/>
        <v/>
      </c>
      <c r="BC2631" s="68" t="str">
        <f t="shared" si="1668"/>
        <v/>
      </c>
      <c r="BD2631" s="69" t="str">
        <f t="shared" si="1669"/>
        <v/>
      </c>
      <c r="BE2631" s="69" t="str">
        <f t="shared" si="1682"/>
        <v/>
      </c>
      <c r="BT2631" s="138" t="str">
        <f t="shared" ca="1" si="1683"/>
        <v/>
      </c>
      <c r="BU2631" s="139" t="str">
        <f t="shared" ca="1" si="1684"/>
        <v/>
      </c>
      <c r="BW2631" s="138" t="str">
        <f t="shared" si="1685"/>
        <v/>
      </c>
      <c r="BX2631" s="104" t="str">
        <f t="shared" si="1686"/>
        <v/>
      </c>
      <c r="BY2631" s="139" t="str">
        <f t="shared" si="1687"/>
        <v/>
      </c>
      <c r="CA2631" s="138" t="str">
        <f t="shared" si="1688"/>
        <v/>
      </c>
      <c r="CB2631" s="104" t="str">
        <f t="shared" si="1689"/>
        <v/>
      </c>
      <c r="CC2631" s="139" t="str">
        <f t="shared" si="1690"/>
        <v/>
      </c>
      <c r="CE2631" s="162" t="str">
        <f t="shared" si="1691"/>
        <v/>
      </c>
      <c r="CF2631" s="163" t="str">
        <f t="shared" si="1692"/>
        <v/>
      </c>
      <c r="CG2631" s="164" t="str">
        <f t="shared" si="1693"/>
        <v/>
      </c>
      <c r="CI2631" s="162" t="str">
        <f t="shared" si="1694"/>
        <v/>
      </c>
      <c r="CJ2631" s="163" t="str">
        <f t="shared" si="1697"/>
        <v/>
      </c>
      <c r="CK2631" s="164" t="str">
        <f t="shared" si="1698"/>
        <v/>
      </c>
      <c r="CM2631" s="169" t="str">
        <f t="shared" si="1695"/>
        <v/>
      </c>
      <c r="CN2631" s="139" t="str">
        <f t="shared" si="1696"/>
        <v/>
      </c>
      <c r="CP2631" s="41" t="str">
        <f>IF($CM2631="", "", COUNTIF($CM$11:$CM$3035, "&lt;"&amp;$CM2631)+1+COUNTIF($CM$11:$CM2631, $CM2631)-1)</f>
        <v/>
      </c>
    </row>
    <row r="2632" spans="1:94" x14ac:dyDescent="0.25">
      <c r="A2632" s="40"/>
      <c r="B2632" s="82" t="str">
        <f>IF($I2632="", "", IFERROR(INDEX('Job Database'!$AE$11:$AE$3035, MATCH($I2632, 'Job Database'!$X$11:$X$3035, 0)), ""))</f>
        <v/>
      </c>
      <c r="C2632" s="69" t="str">
        <f>IF($I2632="", "", IF(COUNTIF('Job Database'!$X$11:$X$3035, $I2632)=0, $AC$5, $AC$4))</f>
        <v/>
      </c>
      <c r="D2632" s="40"/>
      <c r="E2632" s="85" t="str">
        <f>IF($I2632="", "", IF(IFERROR(INDEX('Job Database'!$M$11:$M$3035, MATCH($I2632, 'Job Database'!$X$11:$X$3035, 0)), "")="", "", IFERROR(INDEX('Job Database'!$M$11:$M$3035, MATCH($I2632, 'Job Database'!$X$11:$X$3035, 0)), "")))</f>
        <v/>
      </c>
      <c r="F2632" s="40"/>
      <c r="G2632" s="88" t="str">
        <f t="shared" si="1670"/>
        <v/>
      </c>
      <c r="H2632" s="40"/>
      <c r="I2632" s="24"/>
      <c r="J2632" s="34"/>
      <c r="K2632" s="106"/>
      <c r="L2632" s="79"/>
      <c r="M2632" s="34"/>
      <c r="N2632" s="79"/>
      <c r="O2632" s="31"/>
      <c r="P2632" s="53"/>
      <c r="Q2632" s="40"/>
      <c r="S2632" s="41" t="str">
        <f t="shared" si="1658"/>
        <v/>
      </c>
      <c r="T2632" s="41" t="str">
        <f t="shared" si="1659"/>
        <v/>
      </c>
      <c r="U2632" s="41" t="str">
        <f t="shared" si="1671"/>
        <v/>
      </c>
      <c r="W2632" s="74" t="str">
        <f>IF('Job Database'!$X2632="", "", 'Job Database'!$X2632)</f>
        <v/>
      </c>
      <c r="Y2632" s="41" t="str">
        <f>IF($W2632="", "", IF(COUNTIF($I$11:$I$3035, $W2632)&gt;0, "", MAX($Y$10:$Y2631)+1))</f>
        <v/>
      </c>
      <c r="Z2632" s="41">
        <v>2622</v>
      </c>
      <c r="AA2632" s="58" t="str">
        <f t="shared" si="1672"/>
        <v/>
      </c>
      <c r="AC2632" s="41" t="str">
        <f t="shared" si="1660"/>
        <v/>
      </c>
      <c r="AE2632" s="41" t="str">
        <f t="shared" si="1673"/>
        <v/>
      </c>
      <c r="AJ2632" s="154" t="str">
        <f t="shared" si="1674"/>
        <v/>
      </c>
      <c r="AL2632" s="120" t="str">
        <f t="shared" si="1675"/>
        <v/>
      </c>
      <c r="AM2632" s="104" t="str">
        <f t="shared" si="1676"/>
        <v/>
      </c>
      <c r="AN2632" s="104" t="str">
        <f t="shared" si="1677"/>
        <v/>
      </c>
      <c r="AO2632" s="104" t="str">
        <f t="shared" si="1661"/>
        <v/>
      </c>
      <c r="AP2632" s="104" t="str">
        <f t="shared" si="1662"/>
        <v/>
      </c>
      <c r="AQ2632" s="121" t="str">
        <f t="shared" si="1678"/>
        <v/>
      </c>
      <c r="AS2632" s="88" t="str">
        <f t="shared" si="1663"/>
        <v/>
      </c>
      <c r="AT2632" s="68" t="str">
        <f t="shared" si="1679"/>
        <v/>
      </c>
      <c r="AU2632" s="68" t="str">
        <f t="shared" si="1680"/>
        <v/>
      </c>
      <c r="AV2632" s="68" t="str">
        <f t="shared" si="1681"/>
        <v/>
      </c>
      <c r="AW2632" s="88" t="str">
        <f t="shared" si="1664"/>
        <v/>
      </c>
      <c r="AZ2632" s="88" t="str">
        <f t="shared" si="1665"/>
        <v/>
      </c>
      <c r="BA2632" s="68" t="str">
        <f t="shared" si="1666"/>
        <v/>
      </c>
      <c r="BB2632" s="68" t="str">
        <f t="shared" si="1667"/>
        <v/>
      </c>
      <c r="BC2632" s="68" t="str">
        <f t="shared" si="1668"/>
        <v/>
      </c>
      <c r="BD2632" s="69" t="str">
        <f t="shared" si="1669"/>
        <v/>
      </c>
      <c r="BE2632" s="69" t="str">
        <f t="shared" si="1682"/>
        <v/>
      </c>
      <c r="BT2632" s="138" t="str">
        <f t="shared" ca="1" si="1683"/>
        <v/>
      </c>
      <c r="BU2632" s="139" t="str">
        <f t="shared" ca="1" si="1684"/>
        <v/>
      </c>
      <c r="BW2632" s="138" t="str">
        <f t="shared" si="1685"/>
        <v/>
      </c>
      <c r="BX2632" s="104" t="str">
        <f t="shared" si="1686"/>
        <v/>
      </c>
      <c r="BY2632" s="139" t="str">
        <f t="shared" si="1687"/>
        <v/>
      </c>
      <c r="CA2632" s="138" t="str">
        <f t="shared" si="1688"/>
        <v/>
      </c>
      <c r="CB2632" s="104" t="str">
        <f t="shared" si="1689"/>
        <v/>
      </c>
      <c r="CC2632" s="139" t="str">
        <f t="shared" si="1690"/>
        <v/>
      </c>
      <c r="CE2632" s="162" t="str">
        <f t="shared" si="1691"/>
        <v/>
      </c>
      <c r="CF2632" s="163" t="str">
        <f t="shared" si="1692"/>
        <v/>
      </c>
      <c r="CG2632" s="164" t="str">
        <f t="shared" si="1693"/>
        <v/>
      </c>
      <c r="CI2632" s="162" t="str">
        <f t="shared" si="1694"/>
        <v/>
      </c>
      <c r="CJ2632" s="163" t="str">
        <f t="shared" si="1697"/>
        <v/>
      </c>
      <c r="CK2632" s="164" t="str">
        <f t="shared" si="1698"/>
        <v/>
      </c>
      <c r="CM2632" s="169" t="str">
        <f t="shared" si="1695"/>
        <v/>
      </c>
      <c r="CN2632" s="139" t="str">
        <f t="shared" si="1696"/>
        <v/>
      </c>
      <c r="CP2632" s="41" t="str">
        <f>IF($CM2632="", "", COUNTIF($CM$11:$CM$3035, "&lt;"&amp;$CM2632)+1+COUNTIF($CM$11:$CM2632, $CM2632)-1)</f>
        <v/>
      </c>
    </row>
    <row r="2633" spans="1:94" x14ac:dyDescent="0.25">
      <c r="A2633" s="40"/>
      <c r="B2633" s="82" t="str">
        <f>IF($I2633="", "", IFERROR(INDEX('Job Database'!$AE$11:$AE$3035, MATCH($I2633, 'Job Database'!$X$11:$X$3035, 0)), ""))</f>
        <v/>
      </c>
      <c r="C2633" s="69" t="str">
        <f>IF($I2633="", "", IF(COUNTIF('Job Database'!$X$11:$X$3035, $I2633)=0, $AC$5, $AC$4))</f>
        <v/>
      </c>
      <c r="D2633" s="40"/>
      <c r="E2633" s="85" t="str">
        <f>IF($I2633="", "", IF(IFERROR(INDEX('Job Database'!$M$11:$M$3035, MATCH($I2633, 'Job Database'!$X$11:$X$3035, 0)), "")="", "", IFERROR(INDEX('Job Database'!$M$11:$M$3035, MATCH($I2633, 'Job Database'!$X$11:$X$3035, 0)), "")))</f>
        <v/>
      </c>
      <c r="F2633" s="40"/>
      <c r="G2633" s="88" t="str">
        <f t="shared" si="1670"/>
        <v/>
      </c>
      <c r="H2633" s="40"/>
      <c r="I2633" s="24"/>
      <c r="J2633" s="34"/>
      <c r="K2633" s="106"/>
      <c r="L2633" s="79"/>
      <c r="M2633" s="34"/>
      <c r="N2633" s="79"/>
      <c r="O2633" s="31"/>
      <c r="P2633" s="53"/>
      <c r="Q2633" s="40"/>
      <c r="S2633" s="41" t="str">
        <f t="shared" si="1658"/>
        <v/>
      </c>
      <c r="T2633" s="41" t="str">
        <f t="shared" si="1659"/>
        <v/>
      </c>
      <c r="U2633" s="41" t="str">
        <f t="shared" si="1671"/>
        <v/>
      </c>
      <c r="W2633" s="74" t="str">
        <f>IF('Job Database'!$X2633="", "", 'Job Database'!$X2633)</f>
        <v/>
      </c>
      <c r="Y2633" s="41" t="str">
        <f>IF($W2633="", "", IF(COUNTIF($I$11:$I$3035, $W2633)&gt;0, "", MAX($Y$10:$Y2632)+1))</f>
        <v/>
      </c>
      <c r="Z2633" s="41">
        <v>2623</v>
      </c>
      <c r="AA2633" s="58" t="str">
        <f t="shared" si="1672"/>
        <v/>
      </c>
      <c r="AC2633" s="41" t="str">
        <f t="shared" si="1660"/>
        <v/>
      </c>
      <c r="AE2633" s="41" t="str">
        <f t="shared" si="1673"/>
        <v/>
      </c>
      <c r="AJ2633" s="154" t="str">
        <f t="shared" si="1674"/>
        <v/>
      </c>
      <c r="AL2633" s="120" t="str">
        <f t="shared" si="1675"/>
        <v/>
      </c>
      <c r="AM2633" s="104" t="str">
        <f t="shared" si="1676"/>
        <v/>
      </c>
      <c r="AN2633" s="104" t="str">
        <f t="shared" si="1677"/>
        <v/>
      </c>
      <c r="AO2633" s="104" t="str">
        <f t="shared" si="1661"/>
        <v/>
      </c>
      <c r="AP2633" s="104" t="str">
        <f t="shared" si="1662"/>
        <v/>
      </c>
      <c r="AQ2633" s="121" t="str">
        <f t="shared" si="1678"/>
        <v/>
      </c>
      <c r="AS2633" s="88" t="str">
        <f t="shared" si="1663"/>
        <v/>
      </c>
      <c r="AT2633" s="68" t="str">
        <f t="shared" si="1679"/>
        <v/>
      </c>
      <c r="AU2633" s="68" t="str">
        <f t="shared" si="1680"/>
        <v/>
      </c>
      <c r="AV2633" s="68" t="str">
        <f t="shared" si="1681"/>
        <v/>
      </c>
      <c r="AW2633" s="88" t="str">
        <f t="shared" si="1664"/>
        <v/>
      </c>
      <c r="AZ2633" s="88" t="str">
        <f t="shared" si="1665"/>
        <v/>
      </c>
      <c r="BA2633" s="68" t="str">
        <f t="shared" si="1666"/>
        <v/>
      </c>
      <c r="BB2633" s="68" t="str">
        <f t="shared" si="1667"/>
        <v/>
      </c>
      <c r="BC2633" s="68" t="str">
        <f t="shared" si="1668"/>
        <v/>
      </c>
      <c r="BD2633" s="69" t="str">
        <f t="shared" si="1669"/>
        <v/>
      </c>
      <c r="BE2633" s="69" t="str">
        <f t="shared" si="1682"/>
        <v/>
      </c>
      <c r="BT2633" s="138" t="str">
        <f t="shared" ca="1" si="1683"/>
        <v/>
      </c>
      <c r="BU2633" s="139" t="str">
        <f t="shared" ca="1" si="1684"/>
        <v/>
      </c>
      <c r="BW2633" s="138" t="str">
        <f t="shared" si="1685"/>
        <v/>
      </c>
      <c r="BX2633" s="104" t="str">
        <f t="shared" si="1686"/>
        <v/>
      </c>
      <c r="BY2633" s="139" t="str">
        <f t="shared" si="1687"/>
        <v/>
      </c>
      <c r="CA2633" s="138" t="str">
        <f t="shared" si="1688"/>
        <v/>
      </c>
      <c r="CB2633" s="104" t="str">
        <f t="shared" si="1689"/>
        <v/>
      </c>
      <c r="CC2633" s="139" t="str">
        <f t="shared" si="1690"/>
        <v/>
      </c>
      <c r="CE2633" s="162" t="str">
        <f t="shared" si="1691"/>
        <v/>
      </c>
      <c r="CF2633" s="163" t="str">
        <f t="shared" si="1692"/>
        <v/>
      </c>
      <c r="CG2633" s="164" t="str">
        <f t="shared" si="1693"/>
        <v/>
      </c>
      <c r="CI2633" s="162" t="str">
        <f t="shared" si="1694"/>
        <v/>
      </c>
      <c r="CJ2633" s="163" t="str">
        <f t="shared" si="1697"/>
        <v/>
      </c>
      <c r="CK2633" s="164" t="str">
        <f t="shared" si="1698"/>
        <v/>
      </c>
      <c r="CM2633" s="169" t="str">
        <f t="shared" si="1695"/>
        <v/>
      </c>
      <c r="CN2633" s="139" t="str">
        <f t="shared" si="1696"/>
        <v/>
      </c>
      <c r="CP2633" s="41" t="str">
        <f>IF($CM2633="", "", COUNTIF($CM$11:$CM$3035, "&lt;"&amp;$CM2633)+1+COUNTIF($CM$11:$CM2633, $CM2633)-1)</f>
        <v/>
      </c>
    </row>
    <row r="2634" spans="1:94" x14ac:dyDescent="0.25">
      <c r="A2634" s="40"/>
      <c r="B2634" s="82" t="str">
        <f>IF($I2634="", "", IFERROR(INDEX('Job Database'!$AE$11:$AE$3035, MATCH($I2634, 'Job Database'!$X$11:$X$3035, 0)), ""))</f>
        <v/>
      </c>
      <c r="C2634" s="69" t="str">
        <f>IF($I2634="", "", IF(COUNTIF('Job Database'!$X$11:$X$3035, $I2634)=0, $AC$5, $AC$4))</f>
        <v/>
      </c>
      <c r="D2634" s="40"/>
      <c r="E2634" s="85" t="str">
        <f>IF($I2634="", "", IF(IFERROR(INDEX('Job Database'!$M$11:$M$3035, MATCH($I2634, 'Job Database'!$X$11:$X$3035, 0)), "")="", "", IFERROR(INDEX('Job Database'!$M$11:$M$3035, MATCH($I2634, 'Job Database'!$X$11:$X$3035, 0)), "")))</f>
        <v/>
      </c>
      <c r="F2634" s="40"/>
      <c r="G2634" s="88" t="str">
        <f t="shared" si="1670"/>
        <v/>
      </c>
      <c r="H2634" s="40"/>
      <c r="I2634" s="24"/>
      <c r="J2634" s="34"/>
      <c r="K2634" s="106"/>
      <c r="L2634" s="79"/>
      <c r="M2634" s="34"/>
      <c r="N2634" s="79"/>
      <c r="O2634" s="31"/>
      <c r="P2634" s="53"/>
      <c r="Q2634" s="40"/>
      <c r="S2634" s="41" t="str">
        <f t="shared" si="1658"/>
        <v/>
      </c>
      <c r="T2634" s="41" t="str">
        <f t="shared" si="1659"/>
        <v/>
      </c>
      <c r="U2634" s="41" t="str">
        <f t="shared" si="1671"/>
        <v/>
      </c>
      <c r="W2634" s="74" t="str">
        <f>IF('Job Database'!$X2634="", "", 'Job Database'!$X2634)</f>
        <v/>
      </c>
      <c r="Y2634" s="41" t="str">
        <f>IF($W2634="", "", IF(COUNTIF($I$11:$I$3035, $W2634)&gt;0, "", MAX($Y$10:$Y2633)+1))</f>
        <v/>
      </c>
      <c r="Z2634" s="41">
        <v>2624</v>
      </c>
      <c r="AA2634" s="58" t="str">
        <f t="shared" si="1672"/>
        <v/>
      </c>
      <c r="AC2634" s="41" t="str">
        <f t="shared" si="1660"/>
        <v/>
      </c>
      <c r="AE2634" s="41" t="str">
        <f t="shared" si="1673"/>
        <v/>
      </c>
      <c r="AJ2634" s="154" t="str">
        <f t="shared" si="1674"/>
        <v/>
      </c>
      <c r="AL2634" s="120" t="str">
        <f t="shared" si="1675"/>
        <v/>
      </c>
      <c r="AM2634" s="104" t="str">
        <f t="shared" si="1676"/>
        <v/>
      </c>
      <c r="AN2634" s="104" t="str">
        <f t="shared" si="1677"/>
        <v/>
      </c>
      <c r="AO2634" s="104" t="str">
        <f t="shared" si="1661"/>
        <v/>
      </c>
      <c r="AP2634" s="104" t="str">
        <f t="shared" si="1662"/>
        <v/>
      </c>
      <c r="AQ2634" s="121" t="str">
        <f t="shared" si="1678"/>
        <v/>
      </c>
      <c r="AS2634" s="88" t="str">
        <f t="shared" si="1663"/>
        <v/>
      </c>
      <c r="AT2634" s="68" t="str">
        <f t="shared" si="1679"/>
        <v/>
      </c>
      <c r="AU2634" s="68" t="str">
        <f t="shared" si="1680"/>
        <v/>
      </c>
      <c r="AV2634" s="68" t="str">
        <f t="shared" si="1681"/>
        <v/>
      </c>
      <c r="AW2634" s="88" t="str">
        <f t="shared" si="1664"/>
        <v/>
      </c>
      <c r="AZ2634" s="88" t="str">
        <f t="shared" si="1665"/>
        <v/>
      </c>
      <c r="BA2634" s="68" t="str">
        <f t="shared" si="1666"/>
        <v/>
      </c>
      <c r="BB2634" s="68" t="str">
        <f t="shared" si="1667"/>
        <v/>
      </c>
      <c r="BC2634" s="68" t="str">
        <f t="shared" si="1668"/>
        <v/>
      </c>
      <c r="BD2634" s="69" t="str">
        <f t="shared" si="1669"/>
        <v/>
      </c>
      <c r="BE2634" s="69" t="str">
        <f t="shared" si="1682"/>
        <v/>
      </c>
      <c r="BT2634" s="138" t="str">
        <f t="shared" ca="1" si="1683"/>
        <v/>
      </c>
      <c r="BU2634" s="139" t="str">
        <f t="shared" ca="1" si="1684"/>
        <v/>
      </c>
      <c r="BW2634" s="138" t="str">
        <f t="shared" si="1685"/>
        <v/>
      </c>
      <c r="BX2634" s="104" t="str">
        <f t="shared" si="1686"/>
        <v/>
      </c>
      <c r="BY2634" s="139" t="str">
        <f t="shared" si="1687"/>
        <v/>
      </c>
      <c r="CA2634" s="138" t="str">
        <f t="shared" si="1688"/>
        <v/>
      </c>
      <c r="CB2634" s="104" t="str">
        <f t="shared" si="1689"/>
        <v/>
      </c>
      <c r="CC2634" s="139" t="str">
        <f t="shared" si="1690"/>
        <v/>
      </c>
      <c r="CE2634" s="162" t="str">
        <f t="shared" si="1691"/>
        <v/>
      </c>
      <c r="CF2634" s="163" t="str">
        <f t="shared" si="1692"/>
        <v/>
      </c>
      <c r="CG2634" s="164" t="str">
        <f t="shared" si="1693"/>
        <v/>
      </c>
      <c r="CI2634" s="162" t="str">
        <f t="shared" si="1694"/>
        <v/>
      </c>
      <c r="CJ2634" s="163" t="str">
        <f t="shared" si="1697"/>
        <v/>
      </c>
      <c r="CK2634" s="164" t="str">
        <f t="shared" si="1698"/>
        <v/>
      </c>
      <c r="CM2634" s="169" t="str">
        <f t="shared" si="1695"/>
        <v/>
      </c>
      <c r="CN2634" s="139" t="str">
        <f t="shared" si="1696"/>
        <v/>
      </c>
      <c r="CP2634" s="41" t="str">
        <f>IF($CM2634="", "", COUNTIF($CM$11:$CM$3035, "&lt;"&amp;$CM2634)+1+COUNTIF($CM$11:$CM2634, $CM2634)-1)</f>
        <v/>
      </c>
    </row>
    <row r="2635" spans="1:94" x14ac:dyDescent="0.25">
      <c r="A2635" s="40"/>
      <c r="B2635" s="82" t="str">
        <f>IF($I2635="", "", IFERROR(INDEX('Job Database'!$AE$11:$AE$3035, MATCH($I2635, 'Job Database'!$X$11:$X$3035, 0)), ""))</f>
        <v/>
      </c>
      <c r="C2635" s="69" t="str">
        <f>IF($I2635="", "", IF(COUNTIF('Job Database'!$X$11:$X$3035, $I2635)=0, $AC$5, $AC$4))</f>
        <v/>
      </c>
      <c r="D2635" s="40"/>
      <c r="E2635" s="85" t="str">
        <f>IF($I2635="", "", IF(IFERROR(INDEX('Job Database'!$M$11:$M$3035, MATCH($I2635, 'Job Database'!$X$11:$X$3035, 0)), "")="", "", IFERROR(INDEX('Job Database'!$M$11:$M$3035, MATCH($I2635, 'Job Database'!$X$11:$X$3035, 0)), "")))</f>
        <v/>
      </c>
      <c r="F2635" s="40"/>
      <c r="G2635" s="88" t="str">
        <f t="shared" si="1670"/>
        <v/>
      </c>
      <c r="H2635" s="40"/>
      <c r="I2635" s="24"/>
      <c r="J2635" s="34"/>
      <c r="K2635" s="106"/>
      <c r="L2635" s="79"/>
      <c r="M2635" s="34"/>
      <c r="N2635" s="79"/>
      <c r="O2635" s="31"/>
      <c r="P2635" s="53"/>
      <c r="Q2635" s="40"/>
      <c r="S2635" s="41" t="str">
        <f t="shared" ref="S2635:S2698" si="1699">IF($K2635="", "", IF($AG$5&lt;=$K2635, "X", ""))</f>
        <v/>
      </c>
      <c r="T2635" s="41" t="str">
        <f t="shared" ref="T2635:T2698" si="1700">IF($K2635="", "", IF($AG$5&gt;$K2635, "X", ""))</f>
        <v/>
      </c>
      <c r="U2635" s="41" t="str">
        <f t="shared" si="1671"/>
        <v/>
      </c>
      <c r="W2635" s="74" t="str">
        <f>IF('Job Database'!$X2635="", "", 'Job Database'!$X2635)</f>
        <v/>
      </c>
      <c r="Y2635" s="41" t="str">
        <f>IF($W2635="", "", IF(COUNTIF($I$11:$I$3035, $W2635)&gt;0, "", MAX($Y$10:$Y2634)+1))</f>
        <v/>
      </c>
      <c r="Z2635" s="41">
        <v>2625</v>
      </c>
      <c r="AA2635" s="58" t="str">
        <f t="shared" si="1672"/>
        <v/>
      </c>
      <c r="AC2635" s="41" t="str">
        <f t="shared" ref="AC2635:AC2698" si="1701">IF($I2635="", "", IF(COUNTIF($W$11:$W$3035, $I2635)=0, "X", ""))</f>
        <v/>
      </c>
      <c r="AE2635" s="41" t="str">
        <f t="shared" si="1673"/>
        <v/>
      </c>
      <c r="AJ2635" s="154" t="str">
        <f t="shared" si="1674"/>
        <v/>
      </c>
      <c r="AL2635" s="120" t="str">
        <f t="shared" si="1675"/>
        <v/>
      </c>
      <c r="AM2635" s="104" t="str">
        <f t="shared" si="1676"/>
        <v/>
      </c>
      <c r="AN2635" s="104" t="str">
        <f t="shared" si="1677"/>
        <v/>
      </c>
      <c r="AO2635" s="104" t="str">
        <f t="shared" ref="AO2635:AO2698" si="1702">IF(COUNTIF($AZ2635:$BE2635, $AZ$5)&gt;0, "X", "")</f>
        <v/>
      </c>
      <c r="AP2635" s="104" t="str">
        <f t="shared" ref="AP2635:AP2698" si="1703">IF(COUNTIF($AZ2635:$BE2635, $AZ$4)&gt;0, "X", "")</f>
        <v/>
      </c>
      <c r="AQ2635" s="121" t="str">
        <f t="shared" si="1678"/>
        <v/>
      </c>
      <c r="AS2635" s="88" t="str">
        <f t="shared" ref="AS2635:AS2698" si="1704">IF(OR(NOT(J2635=""), E2635="", NOT($O2635=""), NOT($P2635="")), "", NETWORKDAYS(E2635, $AG$5, $BJ$34:$BJ$57))</f>
        <v/>
      </c>
      <c r="AT2635" s="68" t="str">
        <f t="shared" si="1679"/>
        <v/>
      </c>
      <c r="AU2635" s="68" t="str">
        <f t="shared" si="1680"/>
        <v/>
      </c>
      <c r="AV2635" s="68" t="str">
        <f t="shared" si="1681"/>
        <v/>
      </c>
      <c r="AW2635" s="88" t="str">
        <f t="shared" ref="AW2635:AW2698" si="1705">IF(OR(NOT(O2635=""), N2635="", NOT($O2635=""), NOT($P2635="")), "", NETWORKDAYS(N2635, $AG$5, $BJ$34:$BJ$57))</f>
        <v/>
      </c>
      <c r="AZ2635" s="88" t="str">
        <f t="shared" ref="AZ2635:AZ2698" si="1706">IF(OR(AS2635="", $U2635="X"), "", IF(AS2635&gt;=AS$7, $AZ$4, IF(AS2635&gt;=AS$9, $AZ$5, "")))</f>
        <v/>
      </c>
      <c r="BA2635" s="68" t="str">
        <f t="shared" ref="BA2635:BA2698" si="1707">IF(OR(AT2635="", $U2635="X"), "", IF(AT2635&gt;=AT$7, $AZ$4, IF(AT2635&gt;=AT$9, $AZ$5, "")))</f>
        <v/>
      </c>
      <c r="BB2635" s="68" t="str">
        <f t="shared" ref="BB2635:BB2698" si="1708">IF(OR(AU2635="", $U2635="X"), "", IF(AU2635&gt;=AU$7, $AZ$4, IF(AU2635&gt;=AU$9, $AZ$5, "")))</f>
        <v/>
      </c>
      <c r="BC2635" s="68" t="str">
        <f t="shared" ref="BC2635:BC2698" si="1709">IF(OR(AV2635="", $U2635="X"), "", IF(AV2635&gt;=AV$7, $AZ$4, IF(AV2635&gt;=AV$9, $AZ$5, "")))</f>
        <v/>
      </c>
      <c r="BD2635" s="69" t="str">
        <f t="shared" ref="BD2635:BD2698" si="1710">IF(OR(AW2635="", $U2635="X"), "", IF(AW2635&gt;=AW$7, $AZ$4, IF(AW2635&gt;=AW$9, $AZ$5, "")))</f>
        <v/>
      </c>
      <c r="BE2635" s="69" t="str">
        <f t="shared" si="1682"/>
        <v/>
      </c>
      <c r="BT2635" s="138" t="str">
        <f t="shared" ca="1" si="1683"/>
        <v/>
      </c>
      <c r="BU2635" s="139" t="str">
        <f t="shared" ca="1" si="1684"/>
        <v/>
      </c>
      <c r="BW2635" s="138" t="str">
        <f t="shared" si="1685"/>
        <v/>
      </c>
      <c r="BX2635" s="104" t="str">
        <f t="shared" si="1686"/>
        <v/>
      </c>
      <c r="BY2635" s="139" t="str">
        <f t="shared" si="1687"/>
        <v/>
      </c>
      <c r="CA2635" s="138" t="str">
        <f t="shared" si="1688"/>
        <v/>
      </c>
      <c r="CB2635" s="104" t="str">
        <f t="shared" si="1689"/>
        <v/>
      </c>
      <c r="CC2635" s="139" t="str">
        <f t="shared" si="1690"/>
        <v/>
      </c>
      <c r="CE2635" s="162" t="str">
        <f t="shared" si="1691"/>
        <v/>
      </c>
      <c r="CF2635" s="163" t="str">
        <f t="shared" si="1692"/>
        <v/>
      </c>
      <c r="CG2635" s="164" t="str">
        <f t="shared" si="1693"/>
        <v/>
      </c>
      <c r="CI2635" s="162" t="str">
        <f t="shared" si="1694"/>
        <v/>
      </c>
      <c r="CJ2635" s="163" t="str">
        <f t="shared" si="1697"/>
        <v/>
      </c>
      <c r="CK2635" s="164" t="str">
        <f t="shared" si="1698"/>
        <v/>
      </c>
      <c r="CM2635" s="169" t="str">
        <f t="shared" si="1695"/>
        <v/>
      </c>
      <c r="CN2635" s="139" t="str">
        <f t="shared" si="1696"/>
        <v/>
      </c>
      <c r="CP2635" s="41" t="str">
        <f>IF($CM2635="", "", COUNTIF($CM$11:$CM$3035, "&lt;"&amp;$CM2635)+1+COUNTIF($CM$11:$CM2635, $CM2635)-1)</f>
        <v/>
      </c>
    </row>
    <row r="2636" spans="1:94" x14ac:dyDescent="0.25">
      <c r="A2636" s="40"/>
      <c r="B2636" s="82" t="str">
        <f>IF($I2636="", "", IFERROR(INDEX('Job Database'!$AE$11:$AE$3035, MATCH($I2636, 'Job Database'!$X$11:$X$3035, 0)), ""))</f>
        <v/>
      </c>
      <c r="C2636" s="69" t="str">
        <f>IF($I2636="", "", IF(COUNTIF('Job Database'!$X$11:$X$3035, $I2636)=0, $AC$5, $AC$4))</f>
        <v/>
      </c>
      <c r="D2636" s="40"/>
      <c r="E2636" s="85" t="str">
        <f>IF($I2636="", "", IF(IFERROR(INDEX('Job Database'!$M$11:$M$3035, MATCH($I2636, 'Job Database'!$X$11:$X$3035, 0)), "")="", "", IFERROR(INDEX('Job Database'!$M$11:$M$3035, MATCH($I2636, 'Job Database'!$X$11:$X$3035, 0)), "")))</f>
        <v/>
      </c>
      <c r="F2636" s="40"/>
      <c r="G2636" s="88" t="str">
        <f t="shared" ref="G2636:G2699" si="1711">$AJ2636</f>
        <v/>
      </c>
      <c r="H2636" s="40"/>
      <c r="I2636" s="24"/>
      <c r="J2636" s="34"/>
      <c r="K2636" s="106"/>
      <c r="L2636" s="79"/>
      <c r="M2636" s="34"/>
      <c r="N2636" s="79"/>
      <c r="O2636" s="31"/>
      <c r="P2636" s="53"/>
      <c r="Q2636" s="40"/>
      <c r="S2636" s="41" t="str">
        <f t="shared" si="1699"/>
        <v/>
      </c>
      <c r="T2636" s="41" t="str">
        <f t="shared" si="1700"/>
        <v/>
      </c>
      <c r="U2636" s="41" t="str">
        <f t="shared" ref="U2636:U2699" si="1712">IF(OR($S2636="X", $T2636="X"), "X", "")</f>
        <v/>
      </c>
      <c r="W2636" s="74" t="str">
        <f>IF('Job Database'!$X2636="", "", 'Job Database'!$X2636)</f>
        <v/>
      </c>
      <c r="Y2636" s="41" t="str">
        <f>IF($W2636="", "", IF(COUNTIF($I$11:$I$3035, $W2636)&gt;0, "", MAX($Y$10:$Y2635)+1))</f>
        <v/>
      </c>
      <c r="Z2636" s="41">
        <v>2626</v>
      </c>
      <c r="AA2636" s="58" t="str">
        <f t="shared" ref="AA2636:AA2699" si="1713">IFERROR(INDEX($W$11:$W$3035, MATCH($Z2636, $Y$11:$Y$3035, 0)), "")</f>
        <v/>
      </c>
      <c r="AC2636" s="41" t="str">
        <f t="shared" si="1701"/>
        <v/>
      </c>
      <c r="AE2636" s="41" t="str">
        <f t="shared" ref="AE2636:AE2699" si="1714">IF($I2636="", "", IF(COUNTIF($I$11:$I$3035, $I2636)&gt;1, "X", ""))</f>
        <v/>
      </c>
      <c r="AJ2636" s="154" t="str">
        <f t="shared" ref="AJ2636:AJ2699" si="1715">IFERROR(INDEX($AL$10:$AQ$10, $AK$10, MATCH("X", $AL2636:$AQ2636, 0)), "")</f>
        <v/>
      </c>
      <c r="AL2636" s="120" t="str">
        <f t="shared" ref="AL2636:AL2699" si="1716">IF(AND(OR($O2636=$AG$15, $O2636=$AG$16), $P2636=$AH$11), "X", "")</f>
        <v/>
      </c>
      <c r="AM2636" s="104" t="str">
        <f t="shared" ref="AM2636:AM2699" si="1717">IF(AND(OR($O2636=$AG$15, $O2636=$AG$16), $P2636=$AH$13), "X", "")</f>
        <v/>
      </c>
      <c r="AN2636" s="104" t="str">
        <f t="shared" ref="AN2636:AN2699" si="1718">IF(AND(AL2636="", AM2636="", AP2636="", AQ2636="", AO2636="", NOT($I2636="")), "X", "")</f>
        <v/>
      </c>
      <c r="AO2636" s="104" t="str">
        <f t="shared" si="1702"/>
        <v/>
      </c>
      <c r="AP2636" s="104" t="str">
        <f t="shared" si="1703"/>
        <v/>
      </c>
      <c r="AQ2636" s="121" t="str">
        <f t="shared" ref="AQ2636:AQ2699" si="1719">IF(COUNTIF($AG$11:$AG$14, $O2636)&gt;0, "X", "")</f>
        <v/>
      </c>
      <c r="AS2636" s="88" t="str">
        <f t="shared" si="1704"/>
        <v/>
      </c>
      <c r="AT2636" s="68" t="str">
        <f t="shared" ref="AT2636:AT2699" si="1720">IF(OR($J2636="", NOT(L2636=""), NOT($O2636=""), NOT($P2636="")), "", NETWORKDAYS($J2636, $AG$5, $BJ$34:$BJ$57))</f>
        <v/>
      </c>
      <c r="AU2636" s="68" t="str">
        <f t="shared" ref="AU2636:AU2699" si="1721">IF(OR($L2636="", NOT(M2636=""), NOT($O2636=""), NOT($P2636="")), "", NETWORKDAYS($L2636, $AG$5, $BJ$34:$BJ$57))</f>
        <v/>
      </c>
      <c r="AV2636" s="68" t="str">
        <f t="shared" ref="AV2636:AV2699" si="1722">IF(OR($M2636="", NOT(N2636=""), NOT($O2636=""), NOT($P2636="")), "", NETWORKDAYS($M2636, $AG$5, $BJ$34:$BJ$57))</f>
        <v/>
      </c>
      <c r="AW2636" s="88" t="str">
        <f t="shared" si="1705"/>
        <v/>
      </c>
      <c r="AZ2636" s="88" t="str">
        <f t="shared" si="1706"/>
        <v/>
      </c>
      <c r="BA2636" s="68" t="str">
        <f t="shared" si="1707"/>
        <v/>
      </c>
      <c r="BB2636" s="68" t="str">
        <f t="shared" si="1708"/>
        <v/>
      </c>
      <c r="BC2636" s="68" t="str">
        <f t="shared" si="1709"/>
        <v/>
      </c>
      <c r="BD2636" s="69" t="str">
        <f t="shared" si="1710"/>
        <v/>
      </c>
      <c r="BE2636" s="69" t="str">
        <f t="shared" ref="BE2636:BE2699" si="1723">BD2636</f>
        <v/>
      </c>
      <c r="BT2636" s="138" t="str">
        <f t="shared" ref="BT2636:BT2699" ca="1" si="1724">IF($BU2636="X", "", IF(COUNTIF($CA2636:$CC2636, "X")&gt;0, "X", ""))</f>
        <v/>
      </c>
      <c r="BU2636" s="139" t="str">
        <f t="shared" ref="BU2636:BU2699" ca="1" si="1725">IF(OR($L2636=$AG$5, $M2636=$AG$5, $N2636=$AG$5), "X", "")</f>
        <v/>
      </c>
      <c r="BW2636" s="138" t="str">
        <f t="shared" ref="BW2636:BW2699" si="1726">IF(L2636="", "", NETWORKDAYS($AG$5, L2636, $BJ$34:$BJ$57))</f>
        <v/>
      </c>
      <c r="BX2636" s="104" t="str">
        <f t="shared" ref="BX2636:BX2699" si="1727">IF(M2636="", "", NETWORKDAYS($AG$5, M2636, $BJ$34:$BJ$57))</f>
        <v/>
      </c>
      <c r="BY2636" s="139" t="str">
        <f t="shared" ref="BY2636:BY2699" si="1728">IF(N2636="", "", NETWORKDAYS($AG$5, N2636, $BJ$34:$BJ$57))</f>
        <v/>
      </c>
      <c r="CA2636" s="138" t="str">
        <f t="shared" ref="CA2636:CA2699" si="1729">IF(BW2636&lt;0, "", IF(BW2636&lt;=$CA$9, "X", ""))</f>
        <v/>
      </c>
      <c r="CB2636" s="104" t="str">
        <f t="shared" ref="CB2636:CB2699" si="1730">IF(BX2636&lt;0, "", IF(BX2636&lt;=$CA$9, "X", ""))</f>
        <v/>
      </c>
      <c r="CC2636" s="139" t="str">
        <f t="shared" ref="CC2636:CC2699" si="1731">IF(BY2636&lt;0, "", IF(BY2636&lt;=$CA$9, "X", ""))</f>
        <v/>
      </c>
      <c r="CE2636" s="162" t="str">
        <f t="shared" ref="CE2636:CE2699" si="1732">IF(L2636="", "", IF(L2636=$AG$5, L2636, ""))</f>
        <v/>
      </c>
      <c r="CF2636" s="163" t="str">
        <f t="shared" ref="CF2636:CF2699" si="1733">IF(M2636="", "", IF(M2636=$AG$5, M2636, ""))</f>
        <v/>
      </c>
      <c r="CG2636" s="164" t="str">
        <f t="shared" ref="CG2636:CG2699" si="1734">IF(N2636="", "", IF(N2636=$AG$5, N2636, ""))</f>
        <v/>
      </c>
      <c r="CI2636" s="162" t="str">
        <f t="shared" ref="CI2636:CI2699" si="1735">IF(CA2636="", "", L2636)</f>
        <v/>
      </c>
      <c r="CJ2636" s="163" t="str">
        <f t="shared" si="1697"/>
        <v/>
      </c>
      <c r="CK2636" s="164" t="str">
        <f t="shared" si="1698"/>
        <v/>
      </c>
      <c r="CM2636" s="169" t="str">
        <f t="shared" ref="CM2636:CM2699" si="1736">IF(NOT($CE2636=""), $CE2636, IF(NOT($CF2636=""), $CF2636, IF(NOT($CG2636=""), $CG2636, IF(NOT($CI2636=""), $CI2636, IF(NOT($CJ2636=""), $CJ2636, IF(NOT($CK2636=""), $CK2636, ""))))))</f>
        <v/>
      </c>
      <c r="CN2636" s="139" t="str">
        <f t="shared" ref="CN2636:CN2699" si="1737">IF(NOT($CE2636=""), "TODAY - 1st Interview", IF(NOT($CF2636=""), "TODAY - 2nd Interview", IF(NOT($CG2636=""), "TODAY - 3rd Interview", IF(NOT($CI2636=""), "Alert - 1st Interview", IF(NOT($CJ2636=""), "Alert - 2nd Interview", IF(NOT($CK2636=""), "Alert - 3rd Interview", ""))))))</f>
        <v/>
      </c>
      <c r="CP2636" s="41" t="str">
        <f>IF($CM2636="", "", COUNTIF($CM$11:$CM$3035, "&lt;"&amp;$CM2636)+1+COUNTIF($CM$11:$CM2636, $CM2636)-1)</f>
        <v/>
      </c>
    </row>
    <row r="2637" spans="1:94" x14ac:dyDescent="0.25">
      <c r="A2637" s="40"/>
      <c r="B2637" s="82" t="str">
        <f>IF($I2637="", "", IFERROR(INDEX('Job Database'!$AE$11:$AE$3035, MATCH($I2637, 'Job Database'!$X$11:$X$3035, 0)), ""))</f>
        <v/>
      </c>
      <c r="C2637" s="69" t="str">
        <f>IF($I2637="", "", IF(COUNTIF('Job Database'!$X$11:$X$3035, $I2637)=0, $AC$5, $AC$4))</f>
        <v/>
      </c>
      <c r="D2637" s="40"/>
      <c r="E2637" s="85" t="str">
        <f>IF($I2637="", "", IF(IFERROR(INDEX('Job Database'!$M$11:$M$3035, MATCH($I2637, 'Job Database'!$X$11:$X$3035, 0)), "")="", "", IFERROR(INDEX('Job Database'!$M$11:$M$3035, MATCH($I2637, 'Job Database'!$X$11:$X$3035, 0)), "")))</f>
        <v/>
      </c>
      <c r="F2637" s="40"/>
      <c r="G2637" s="88" t="str">
        <f t="shared" si="1711"/>
        <v/>
      </c>
      <c r="H2637" s="40"/>
      <c r="I2637" s="24"/>
      <c r="J2637" s="34"/>
      <c r="K2637" s="106"/>
      <c r="L2637" s="79"/>
      <c r="M2637" s="34"/>
      <c r="N2637" s="79"/>
      <c r="O2637" s="31"/>
      <c r="P2637" s="53"/>
      <c r="Q2637" s="40"/>
      <c r="S2637" s="41" t="str">
        <f t="shared" si="1699"/>
        <v/>
      </c>
      <c r="T2637" s="41" t="str">
        <f t="shared" si="1700"/>
        <v/>
      </c>
      <c r="U2637" s="41" t="str">
        <f t="shared" si="1712"/>
        <v/>
      </c>
      <c r="W2637" s="74" t="str">
        <f>IF('Job Database'!$X2637="", "", 'Job Database'!$X2637)</f>
        <v/>
      </c>
      <c r="Y2637" s="41" t="str">
        <f>IF($W2637="", "", IF(COUNTIF($I$11:$I$3035, $W2637)&gt;0, "", MAX($Y$10:$Y2636)+1))</f>
        <v/>
      </c>
      <c r="Z2637" s="41">
        <v>2627</v>
      </c>
      <c r="AA2637" s="58" t="str">
        <f t="shared" si="1713"/>
        <v/>
      </c>
      <c r="AC2637" s="41" t="str">
        <f t="shared" si="1701"/>
        <v/>
      </c>
      <c r="AE2637" s="41" t="str">
        <f t="shared" si="1714"/>
        <v/>
      </c>
      <c r="AJ2637" s="154" t="str">
        <f t="shared" si="1715"/>
        <v/>
      </c>
      <c r="AL2637" s="120" t="str">
        <f t="shared" si="1716"/>
        <v/>
      </c>
      <c r="AM2637" s="104" t="str">
        <f t="shared" si="1717"/>
        <v/>
      </c>
      <c r="AN2637" s="104" t="str">
        <f t="shared" si="1718"/>
        <v/>
      </c>
      <c r="AO2637" s="104" t="str">
        <f t="shared" si="1702"/>
        <v/>
      </c>
      <c r="AP2637" s="104" t="str">
        <f t="shared" si="1703"/>
        <v/>
      </c>
      <c r="AQ2637" s="121" t="str">
        <f t="shared" si="1719"/>
        <v/>
      </c>
      <c r="AS2637" s="88" t="str">
        <f t="shared" si="1704"/>
        <v/>
      </c>
      <c r="AT2637" s="68" t="str">
        <f t="shared" si="1720"/>
        <v/>
      </c>
      <c r="AU2637" s="68" t="str">
        <f t="shared" si="1721"/>
        <v/>
      </c>
      <c r="AV2637" s="68" t="str">
        <f t="shared" si="1722"/>
        <v/>
      </c>
      <c r="AW2637" s="88" t="str">
        <f t="shared" si="1705"/>
        <v/>
      </c>
      <c r="AZ2637" s="88" t="str">
        <f t="shared" si="1706"/>
        <v/>
      </c>
      <c r="BA2637" s="68" t="str">
        <f t="shared" si="1707"/>
        <v/>
      </c>
      <c r="BB2637" s="68" t="str">
        <f t="shared" si="1708"/>
        <v/>
      </c>
      <c r="BC2637" s="68" t="str">
        <f t="shared" si="1709"/>
        <v/>
      </c>
      <c r="BD2637" s="69" t="str">
        <f t="shared" si="1710"/>
        <v/>
      </c>
      <c r="BE2637" s="69" t="str">
        <f t="shared" si="1723"/>
        <v/>
      </c>
      <c r="BT2637" s="138" t="str">
        <f t="shared" ca="1" si="1724"/>
        <v/>
      </c>
      <c r="BU2637" s="139" t="str">
        <f t="shared" ca="1" si="1725"/>
        <v/>
      </c>
      <c r="BW2637" s="138" t="str">
        <f t="shared" si="1726"/>
        <v/>
      </c>
      <c r="BX2637" s="104" t="str">
        <f t="shared" si="1727"/>
        <v/>
      </c>
      <c r="BY2637" s="139" t="str">
        <f t="shared" si="1728"/>
        <v/>
      </c>
      <c r="CA2637" s="138" t="str">
        <f t="shared" si="1729"/>
        <v/>
      </c>
      <c r="CB2637" s="104" t="str">
        <f t="shared" si="1730"/>
        <v/>
      </c>
      <c r="CC2637" s="139" t="str">
        <f t="shared" si="1731"/>
        <v/>
      </c>
      <c r="CE2637" s="162" t="str">
        <f t="shared" si="1732"/>
        <v/>
      </c>
      <c r="CF2637" s="163" t="str">
        <f t="shared" si="1733"/>
        <v/>
      </c>
      <c r="CG2637" s="164" t="str">
        <f t="shared" si="1734"/>
        <v/>
      </c>
      <c r="CI2637" s="162" t="str">
        <f t="shared" si="1735"/>
        <v/>
      </c>
      <c r="CJ2637" s="163" t="str">
        <f t="shared" si="1697"/>
        <v/>
      </c>
      <c r="CK2637" s="164" t="str">
        <f t="shared" si="1698"/>
        <v/>
      </c>
      <c r="CM2637" s="169" t="str">
        <f t="shared" si="1736"/>
        <v/>
      </c>
      <c r="CN2637" s="139" t="str">
        <f t="shared" si="1737"/>
        <v/>
      </c>
      <c r="CP2637" s="41" t="str">
        <f>IF($CM2637="", "", COUNTIF($CM$11:$CM$3035, "&lt;"&amp;$CM2637)+1+COUNTIF($CM$11:$CM2637, $CM2637)-1)</f>
        <v/>
      </c>
    </row>
    <row r="2638" spans="1:94" x14ac:dyDescent="0.25">
      <c r="A2638" s="40"/>
      <c r="B2638" s="82" t="str">
        <f>IF($I2638="", "", IFERROR(INDEX('Job Database'!$AE$11:$AE$3035, MATCH($I2638, 'Job Database'!$X$11:$X$3035, 0)), ""))</f>
        <v/>
      </c>
      <c r="C2638" s="69" t="str">
        <f>IF($I2638="", "", IF(COUNTIF('Job Database'!$X$11:$X$3035, $I2638)=0, $AC$5, $AC$4))</f>
        <v/>
      </c>
      <c r="D2638" s="40"/>
      <c r="E2638" s="85" t="str">
        <f>IF($I2638="", "", IF(IFERROR(INDEX('Job Database'!$M$11:$M$3035, MATCH($I2638, 'Job Database'!$X$11:$X$3035, 0)), "")="", "", IFERROR(INDEX('Job Database'!$M$11:$M$3035, MATCH($I2638, 'Job Database'!$X$11:$X$3035, 0)), "")))</f>
        <v/>
      </c>
      <c r="F2638" s="40"/>
      <c r="G2638" s="88" t="str">
        <f t="shared" si="1711"/>
        <v/>
      </c>
      <c r="H2638" s="40"/>
      <c r="I2638" s="24"/>
      <c r="J2638" s="34"/>
      <c r="K2638" s="106"/>
      <c r="L2638" s="79"/>
      <c r="M2638" s="34"/>
      <c r="N2638" s="79"/>
      <c r="O2638" s="31"/>
      <c r="P2638" s="53"/>
      <c r="Q2638" s="40"/>
      <c r="S2638" s="41" t="str">
        <f t="shared" si="1699"/>
        <v/>
      </c>
      <c r="T2638" s="41" t="str">
        <f t="shared" si="1700"/>
        <v/>
      </c>
      <c r="U2638" s="41" t="str">
        <f t="shared" si="1712"/>
        <v/>
      </c>
      <c r="W2638" s="74" t="str">
        <f>IF('Job Database'!$X2638="", "", 'Job Database'!$X2638)</f>
        <v/>
      </c>
      <c r="Y2638" s="41" t="str">
        <f>IF($W2638="", "", IF(COUNTIF($I$11:$I$3035, $W2638)&gt;0, "", MAX($Y$10:$Y2637)+1))</f>
        <v/>
      </c>
      <c r="Z2638" s="41">
        <v>2628</v>
      </c>
      <c r="AA2638" s="58" t="str">
        <f t="shared" si="1713"/>
        <v/>
      </c>
      <c r="AC2638" s="41" t="str">
        <f t="shared" si="1701"/>
        <v/>
      </c>
      <c r="AE2638" s="41" t="str">
        <f t="shared" si="1714"/>
        <v/>
      </c>
      <c r="AJ2638" s="154" t="str">
        <f t="shared" si="1715"/>
        <v/>
      </c>
      <c r="AL2638" s="120" t="str">
        <f t="shared" si="1716"/>
        <v/>
      </c>
      <c r="AM2638" s="104" t="str">
        <f t="shared" si="1717"/>
        <v/>
      </c>
      <c r="AN2638" s="104" t="str">
        <f t="shared" si="1718"/>
        <v/>
      </c>
      <c r="AO2638" s="104" t="str">
        <f t="shared" si="1702"/>
        <v/>
      </c>
      <c r="AP2638" s="104" t="str">
        <f t="shared" si="1703"/>
        <v/>
      </c>
      <c r="AQ2638" s="121" t="str">
        <f t="shared" si="1719"/>
        <v/>
      </c>
      <c r="AS2638" s="88" t="str">
        <f t="shared" si="1704"/>
        <v/>
      </c>
      <c r="AT2638" s="68" t="str">
        <f t="shared" si="1720"/>
        <v/>
      </c>
      <c r="AU2638" s="68" t="str">
        <f t="shared" si="1721"/>
        <v/>
      </c>
      <c r="AV2638" s="68" t="str">
        <f t="shared" si="1722"/>
        <v/>
      </c>
      <c r="AW2638" s="88" t="str">
        <f t="shared" si="1705"/>
        <v/>
      </c>
      <c r="AZ2638" s="88" t="str">
        <f t="shared" si="1706"/>
        <v/>
      </c>
      <c r="BA2638" s="68" t="str">
        <f t="shared" si="1707"/>
        <v/>
      </c>
      <c r="BB2638" s="68" t="str">
        <f t="shared" si="1708"/>
        <v/>
      </c>
      <c r="BC2638" s="68" t="str">
        <f t="shared" si="1709"/>
        <v/>
      </c>
      <c r="BD2638" s="69" t="str">
        <f t="shared" si="1710"/>
        <v/>
      </c>
      <c r="BE2638" s="69" t="str">
        <f t="shared" si="1723"/>
        <v/>
      </c>
      <c r="BT2638" s="138" t="str">
        <f t="shared" ca="1" si="1724"/>
        <v/>
      </c>
      <c r="BU2638" s="139" t="str">
        <f t="shared" ca="1" si="1725"/>
        <v/>
      </c>
      <c r="BW2638" s="138" t="str">
        <f t="shared" si="1726"/>
        <v/>
      </c>
      <c r="BX2638" s="104" t="str">
        <f t="shared" si="1727"/>
        <v/>
      </c>
      <c r="BY2638" s="139" t="str">
        <f t="shared" si="1728"/>
        <v/>
      </c>
      <c r="CA2638" s="138" t="str">
        <f t="shared" si="1729"/>
        <v/>
      </c>
      <c r="CB2638" s="104" t="str">
        <f t="shared" si="1730"/>
        <v/>
      </c>
      <c r="CC2638" s="139" t="str">
        <f t="shared" si="1731"/>
        <v/>
      </c>
      <c r="CE2638" s="162" t="str">
        <f t="shared" si="1732"/>
        <v/>
      </c>
      <c r="CF2638" s="163" t="str">
        <f t="shared" si="1733"/>
        <v/>
      </c>
      <c r="CG2638" s="164" t="str">
        <f t="shared" si="1734"/>
        <v/>
      </c>
      <c r="CI2638" s="162" t="str">
        <f t="shared" si="1735"/>
        <v/>
      </c>
      <c r="CJ2638" s="163" t="str">
        <f t="shared" si="1697"/>
        <v/>
      </c>
      <c r="CK2638" s="164" t="str">
        <f t="shared" si="1698"/>
        <v/>
      </c>
      <c r="CM2638" s="169" t="str">
        <f t="shared" si="1736"/>
        <v/>
      </c>
      <c r="CN2638" s="139" t="str">
        <f t="shared" si="1737"/>
        <v/>
      </c>
      <c r="CP2638" s="41" t="str">
        <f>IF($CM2638="", "", COUNTIF($CM$11:$CM$3035, "&lt;"&amp;$CM2638)+1+COUNTIF($CM$11:$CM2638, $CM2638)-1)</f>
        <v/>
      </c>
    </row>
    <row r="2639" spans="1:94" x14ac:dyDescent="0.25">
      <c r="A2639" s="40"/>
      <c r="B2639" s="82" t="str">
        <f>IF($I2639="", "", IFERROR(INDEX('Job Database'!$AE$11:$AE$3035, MATCH($I2639, 'Job Database'!$X$11:$X$3035, 0)), ""))</f>
        <v/>
      </c>
      <c r="C2639" s="69" t="str">
        <f>IF($I2639="", "", IF(COUNTIF('Job Database'!$X$11:$X$3035, $I2639)=0, $AC$5, $AC$4))</f>
        <v/>
      </c>
      <c r="D2639" s="40"/>
      <c r="E2639" s="85" t="str">
        <f>IF($I2639="", "", IF(IFERROR(INDEX('Job Database'!$M$11:$M$3035, MATCH($I2639, 'Job Database'!$X$11:$X$3035, 0)), "")="", "", IFERROR(INDEX('Job Database'!$M$11:$M$3035, MATCH($I2639, 'Job Database'!$X$11:$X$3035, 0)), "")))</f>
        <v/>
      </c>
      <c r="F2639" s="40"/>
      <c r="G2639" s="88" t="str">
        <f t="shared" si="1711"/>
        <v/>
      </c>
      <c r="H2639" s="40"/>
      <c r="I2639" s="24"/>
      <c r="J2639" s="34"/>
      <c r="K2639" s="106"/>
      <c r="L2639" s="79"/>
      <c r="M2639" s="34"/>
      <c r="N2639" s="79"/>
      <c r="O2639" s="31"/>
      <c r="P2639" s="53"/>
      <c r="Q2639" s="40"/>
      <c r="S2639" s="41" t="str">
        <f t="shared" si="1699"/>
        <v/>
      </c>
      <c r="T2639" s="41" t="str">
        <f t="shared" si="1700"/>
        <v/>
      </c>
      <c r="U2639" s="41" t="str">
        <f t="shared" si="1712"/>
        <v/>
      </c>
      <c r="W2639" s="74" t="str">
        <f>IF('Job Database'!$X2639="", "", 'Job Database'!$X2639)</f>
        <v/>
      </c>
      <c r="Y2639" s="41" t="str">
        <f>IF($W2639="", "", IF(COUNTIF($I$11:$I$3035, $W2639)&gt;0, "", MAX($Y$10:$Y2638)+1))</f>
        <v/>
      </c>
      <c r="Z2639" s="41">
        <v>2629</v>
      </c>
      <c r="AA2639" s="58" t="str">
        <f t="shared" si="1713"/>
        <v/>
      </c>
      <c r="AC2639" s="41" t="str">
        <f t="shared" si="1701"/>
        <v/>
      </c>
      <c r="AE2639" s="41" t="str">
        <f t="shared" si="1714"/>
        <v/>
      </c>
      <c r="AJ2639" s="154" t="str">
        <f t="shared" si="1715"/>
        <v/>
      </c>
      <c r="AL2639" s="120" t="str">
        <f t="shared" si="1716"/>
        <v/>
      </c>
      <c r="AM2639" s="104" t="str">
        <f t="shared" si="1717"/>
        <v/>
      </c>
      <c r="AN2639" s="104" t="str">
        <f t="shared" si="1718"/>
        <v/>
      </c>
      <c r="AO2639" s="104" t="str">
        <f t="shared" si="1702"/>
        <v/>
      </c>
      <c r="AP2639" s="104" t="str">
        <f t="shared" si="1703"/>
        <v/>
      </c>
      <c r="AQ2639" s="121" t="str">
        <f t="shared" si="1719"/>
        <v/>
      </c>
      <c r="AS2639" s="88" t="str">
        <f t="shared" si="1704"/>
        <v/>
      </c>
      <c r="AT2639" s="68" t="str">
        <f t="shared" si="1720"/>
        <v/>
      </c>
      <c r="AU2639" s="68" t="str">
        <f t="shared" si="1721"/>
        <v/>
      </c>
      <c r="AV2639" s="68" t="str">
        <f t="shared" si="1722"/>
        <v/>
      </c>
      <c r="AW2639" s="88" t="str">
        <f t="shared" si="1705"/>
        <v/>
      </c>
      <c r="AZ2639" s="88" t="str">
        <f t="shared" si="1706"/>
        <v/>
      </c>
      <c r="BA2639" s="68" t="str">
        <f t="shared" si="1707"/>
        <v/>
      </c>
      <c r="BB2639" s="68" t="str">
        <f t="shared" si="1708"/>
        <v/>
      </c>
      <c r="BC2639" s="68" t="str">
        <f t="shared" si="1709"/>
        <v/>
      </c>
      <c r="BD2639" s="69" t="str">
        <f t="shared" si="1710"/>
        <v/>
      </c>
      <c r="BE2639" s="69" t="str">
        <f t="shared" si="1723"/>
        <v/>
      </c>
      <c r="BT2639" s="138" t="str">
        <f t="shared" ca="1" si="1724"/>
        <v/>
      </c>
      <c r="BU2639" s="139" t="str">
        <f t="shared" ca="1" si="1725"/>
        <v/>
      </c>
      <c r="BW2639" s="138" t="str">
        <f t="shared" si="1726"/>
        <v/>
      </c>
      <c r="BX2639" s="104" t="str">
        <f t="shared" si="1727"/>
        <v/>
      </c>
      <c r="BY2639" s="139" t="str">
        <f t="shared" si="1728"/>
        <v/>
      </c>
      <c r="CA2639" s="138" t="str">
        <f t="shared" si="1729"/>
        <v/>
      </c>
      <c r="CB2639" s="104" t="str">
        <f t="shared" si="1730"/>
        <v/>
      </c>
      <c r="CC2639" s="139" t="str">
        <f t="shared" si="1731"/>
        <v/>
      </c>
      <c r="CE2639" s="162" t="str">
        <f t="shared" si="1732"/>
        <v/>
      </c>
      <c r="CF2639" s="163" t="str">
        <f t="shared" si="1733"/>
        <v/>
      </c>
      <c r="CG2639" s="164" t="str">
        <f t="shared" si="1734"/>
        <v/>
      </c>
      <c r="CI2639" s="162" t="str">
        <f t="shared" si="1735"/>
        <v/>
      </c>
      <c r="CJ2639" s="163" t="str">
        <f t="shared" si="1697"/>
        <v/>
      </c>
      <c r="CK2639" s="164" t="str">
        <f t="shared" si="1698"/>
        <v/>
      </c>
      <c r="CM2639" s="169" t="str">
        <f t="shared" si="1736"/>
        <v/>
      </c>
      <c r="CN2639" s="139" t="str">
        <f t="shared" si="1737"/>
        <v/>
      </c>
      <c r="CP2639" s="41" t="str">
        <f>IF($CM2639="", "", COUNTIF($CM$11:$CM$3035, "&lt;"&amp;$CM2639)+1+COUNTIF($CM$11:$CM2639, $CM2639)-1)</f>
        <v/>
      </c>
    </row>
    <row r="2640" spans="1:94" x14ac:dyDescent="0.25">
      <c r="A2640" s="40"/>
      <c r="B2640" s="82" t="str">
        <f>IF($I2640="", "", IFERROR(INDEX('Job Database'!$AE$11:$AE$3035, MATCH($I2640, 'Job Database'!$X$11:$X$3035, 0)), ""))</f>
        <v/>
      </c>
      <c r="C2640" s="69" t="str">
        <f>IF($I2640="", "", IF(COUNTIF('Job Database'!$X$11:$X$3035, $I2640)=0, $AC$5, $AC$4))</f>
        <v/>
      </c>
      <c r="D2640" s="40"/>
      <c r="E2640" s="85" t="str">
        <f>IF($I2640="", "", IF(IFERROR(INDEX('Job Database'!$M$11:$M$3035, MATCH($I2640, 'Job Database'!$X$11:$X$3035, 0)), "")="", "", IFERROR(INDEX('Job Database'!$M$11:$M$3035, MATCH($I2640, 'Job Database'!$X$11:$X$3035, 0)), "")))</f>
        <v/>
      </c>
      <c r="F2640" s="40"/>
      <c r="G2640" s="88" t="str">
        <f t="shared" si="1711"/>
        <v/>
      </c>
      <c r="H2640" s="40"/>
      <c r="I2640" s="24"/>
      <c r="J2640" s="34"/>
      <c r="K2640" s="106"/>
      <c r="L2640" s="79"/>
      <c r="M2640" s="34"/>
      <c r="N2640" s="79"/>
      <c r="O2640" s="31"/>
      <c r="P2640" s="53"/>
      <c r="Q2640" s="40"/>
      <c r="S2640" s="41" t="str">
        <f t="shared" si="1699"/>
        <v/>
      </c>
      <c r="T2640" s="41" t="str">
        <f t="shared" si="1700"/>
        <v/>
      </c>
      <c r="U2640" s="41" t="str">
        <f t="shared" si="1712"/>
        <v/>
      </c>
      <c r="W2640" s="74" t="str">
        <f>IF('Job Database'!$X2640="", "", 'Job Database'!$X2640)</f>
        <v/>
      </c>
      <c r="Y2640" s="41" t="str">
        <f>IF($W2640="", "", IF(COUNTIF($I$11:$I$3035, $W2640)&gt;0, "", MAX($Y$10:$Y2639)+1))</f>
        <v/>
      </c>
      <c r="Z2640" s="41">
        <v>2630</v>
      </c>
      <c r="AA2640" s="58" t="str">
        <f t="shared" si="1713"/>
        <v/>
      </c>
      <c r="AC2640" s="41" t="str">
        <f t="shared" si="1701"/>
        <v/>
      </c>
      <c r="AE2640" s="41" t="str">
        <f t="shared" si="1714"/>
        <v/>
      </c>
      <c r="AJ2640" s="154" t="str">
        <f t="shared" si="1715"/>
        <v/>
      </c>
      <c r="AL2640" s="120" t="str">
        <f t="shared" si="1716"/>
        <v/>
      </c>
      <c r="AM2640" s="104" t="str">
        <f t="shared" si="1717"/>
        <v/>
      </c>
      <c r="AN2640" s="104" t="str">
        <f t="shared" si="1718"/>
        <v/>
      </c>
      <c r="AO2640" s="104" t="str">
        <f t="shared" si="1702"/>
        <v/>
      </c>
      <c r="AP2640" s="104" t="str">
        <f t="shared" si="1703"/>
        <v/>
      </c>
      <c r="AQ2640" s="121" t="str">
        <f t="shared" si="1719"/>
        <v/>
      </c>
      <c r="AS2640" s="88" t="str">
        <f t="shared" si="1704"/>
        <v/>
      </c>
      <c r="AT2640" s="68" t="str">
        <f t="shared" si="1720"/>
        <v/>
      </c>
      <c r="AU2640" s="68" t="str">
        <f t="shared" si="1721"/>
        <v/>
      </c>
      <c r="AV2640" s="68" t="str">
        <f t="shared" si="1722"/>
        <v/>
      </c>
      <c r="AW2640" s="88" t="str">
        <f t="shared" si="1705"/>
        <v/>
      </c>
      <c r="AZ2640" s="88" t="str">
        <f t="shared" si="1706"/>
        <v/>
      </c>
      <c r="BA2640" s="68" t="str">
        <f t="shared" si="1707"/>
        <v/>
      </c>
      <c r="BB2640" s="68" t="str">
        <f t="shared" si="1708"/>
        <v/>
      </c>
      <c r="BC2640" s="68" t="str">
        <f t="shared" si="1709"/>
        <v/>
      </c>
      <c r="BD2640" s="69" t="str">
        <f t="shared" si="1710"/>
        <v/>
      </c>
      <c r="BE2640" s="69" t="str">
        <f t="shared" si="1723"/>
        <v/>
      </c>
      <c r="BT2640" s="138" t="str">
        <f t="shared" ca="1" si="1724"/>
        <v/>
      </c>
      <c r="BU2640" s="139" t="str">
        <f t="shared" ca="1" si="1725"/>
        <v/>
      </c>
      <c r="BW2640" s="138" t="str">
        <f t="shared" si="1726"/>
        <v/>
      </c>
      <c r="BX2640" s="104" t="str">
        <f t="shared" si="1727"/>
        <v/>
      </c>
      <c r="BY2640" s="139" t="str">
        <f t="shared" si="1728"/>
        <v/>
      </c>
      <c r="CA2640" s="138" t="str">
        <f t="shared" si="1729"/>
        <v/>
      </c>
      <c r="CB2640" s="104" t="str">
        <f t="shared" si="1730"/>
        <v/>
      </c>
      <c r="CC2640" s="139" t="str">
        <f t="shared" si="1731"/>
        <v/>
      </c>
      <c r="CE2640" s="162" t="str">
        <f t="shared" si="1732"/>
        <v/>
      </c>
      <c r="CF2640" s="163" t="str">
        <f t="shared" si="1733"/>
        <v/>
      </c>
      <c r="CG2640" s="164" t="str">
        <f t="shared" si="1734"/>
        <v/>
      </c>
      <c r="CI2640" s="162" t="str">
        <f t="shared" si="1735"/>
        <v/>
      </c>
      <c r="CJ2640" s="163" t="str">
        <f t="shared" si="1697"/>
        <v/>
      </c>
      <c r="CK2640" s="164" t="str">
        <f t="shared" si="1698"/>
        <v/>
      </c>
      <c r="CM2640" s="169" t="str">
        <f t="shared" si="1736"/>
        <v/>
      </c>
      <c r="CN2640" s="139" t="str">
        <f t="shared" si="1737"/>
        <v/>
      </c>
      <c r="CP2640" s="41" t="str">
        <f>IF($CM2640="", "", COUNTIF($CM$11:$CM$3035, "&lt;"&amp;$CM2640)+1+COUNTIF($CM$11:$CM2640, $CM2640)-1)</f>
        <v/>
      </c>
    </row>
    <row r="2641" spans="1:94" x14ac:dyDescent="0.25">
      <c r="A2641" s="40"/>
      <c r="B2641" s="82" t="str">
        <f>IF($I2641="", "", IFERROR(INDEX('Job Database'!$AE$11:$AE$3035, MATCH($I2641, 'Job Database'!$X$11:$X$3035, 0)), ""))</f>
        <v/>
      </c>
      <c r="C2641" s="69" t="str">
        <f>IF($I2641="", "", IF(COUNTIF('Job Database'!$X$11:$X$3035, $I2641)=0, $AC$5, $AC$4))</f>
        <v/>
      </c>
      <c r="D2641" s="40"/>
      <c r="E2641" s="85" t="str">
        <f>IF($I2641="", "", IF(IFERROR(INDEX('Job Database'!$M$11:$M$3035, MATCH($I2641, 'Job Database'!$X$11:$X$3035, 0)), "")="", "", IFERROR(INDEX('Job Database'!$M$11:$M$3035, MATCH($I2641, 'Job Database'!$X$11:$X$3035, 0)), "")))</f>
        <v/>
      </c>
      <c r="F2641" s="40"/>
      <c r="G2641" s="88" t="str">
        <f t="shared" si="1711"/>
        <v/>
      </c>
      <c r="H2641" s="40"/>
      <c r="I2641" s="24"/>
      <c r="J2641" s="34"/>
      <c r="K2641" s="106"/>
      <c r="L2641" s="79"/>
      <c r="M2641" s="34"/>
      <c r="N2641" s="79"/>
      <c r="O2641" s="31"/>
      <c r="P2641" s="53"/>
      <c r="Q2641" s="40"/>
      <c r="S2641" s="41" t="str">
        <f t="shared" si="1699"/>
        <v/>
      </c>
      <c r="T2641" s="41" t="str">
        <f t="shared" si="1700"/>
        <v/>
      </c>
      <c r="U2641" s="41" t="str">
        <f t="shared" si="1712"/>
        <v/>
      </c>
      <c r="W2641" s="74" t="str">
        <f>IF('Job Database'!$X2641="", "", 'Job Database'!$X2641)</f>
        <v/>
      </c>
      <c r="Y2641" s="41" t="str">
        <f>IF($W2641="", "", IF(COUNTIF($I$11:$I$3035, $W2641)&gt;0, "", MAX($Y$10:$Y2640)+1))</f>
        <v/>
      </c>
      <c r="Z2641" s="41">
        <v>2631</v>
      </c>
      <c r="AA2641" s="58" t="str">
        <f t="shared" si="1713"/>
        <v/>
      </c>
      <c r="AC2641" s="41" t="str">
        <f t="shared" si="1701"/>
        <v/>
      </c>
      <c r="AE2641" s="41" t="str">
        <f t="shared" si="1714"/>
        <v/>
      </c>
      <c r="AJ2641" s="154" t="str">
        <f t="shared" si="1715"/>
        <v/>
      </c>
      <c r="AL2641" s="120" t="str">
        <f t="shared" si="1716"/>
        <v/>
      </c>
      <c r="AM2641" s="104" t="str">
        <f t="shared" si="1717"/>
        <v/>
      </c>
      <c r="AN2641" s="104" t="str">
        <f t="shared" si="1718"/>
        <v/>
      </c>
      <c r="AO2641" s="104" t="str">
        <f t="shared" si="1702"/>
        <v/>
      </c>
      <c r="AP2641" s="104" t="str">
        <f t="shared" si="1703"/>
        <v/>
      </c>
      <c r="AQ2641" s="121" t="str">
        <f t="shared" si="1719"/>
        <v/>
      </c>
      <c r="AS2641" s="88" t="str">
        <f t="shared" si="1704"/>
        <v/>
      </c>
      <c r="AT2641" s="68" t="str">
        <f t="shared" si="1720"/>
        <v/>
      </c>
      <c r="AU2641" s="68" t="str">
        <f t="shared" si="1721"/>
        <v/>
      </c>
      <c r="AV2641" s="68" t="str">
        <f t="shared" si="1722"/>
        <v/>
      </c>
      <c r="AW2641" s="88" t="str">
        <f t="shared" si="1705"/>
        <v/>
      </c>
      <c r="AZ2641" s="88" t="str">
        <f t="shared" si="1706"/>
        <v/>
      </c>
      <c r="BA2641" s="68" t="str">
        <f t="shared" si="1707"/>
        <v/>
      </c>
      <c r="BB2641" s="68" t="str">
        <f t="shared" si="1708"/>
        <v/>
      </c>
      <c r="BC2641" s="68" t="str">
        <f t="shared" si="1709"/>
        <v/>
      </c>
      <c r="BD2641" s="69" t="str">
        <f t="shared" si="1710"/>
        <v/>
      </c>
      <c r="BE2641" s="69" t="str">
        <f t="shared" si="1723"/>
        <v/>
      </c>
      <c r="BT2641" s="138" t="str">
        <f t="shared" ca="1" si="1724"/>
        <v/>
      </c>
      <c r="BU2641" s="139" t="str">
        <f t="shared" ca="1" si="1725"/>
        <v/>
      </c>
      <c r="BW2641" s="138" t="str">
        <f t="shared" si="1726"/>
        <v/>
      </c>
      <c r="BX2641" s="104" t="str">
        <f t="shared" si="1727"/>
        <v/>
      </c>
      <c r="BY2641" s="139" t="str">
        <f t="shared" si="1728"/>
        <v/>
      </c>
      <c r="CA2641" s="138" t="str">
        <f t="shared" si="1729"/>
        <v/>
      </c>
      <c r="CB2641" s="104" t="str">
        <f t="shared" si="1730"/>
        <v/>
      </c>
      <c r="CC2641" s="139" t="str">
        <f t="shared" si="1731"/>
        <v/>
      </c>
      <c r="CE2641" s="162" t="str">
        <f t="shared" si="1732"/>
        <v/>
      </c>
      <c r="CF2641" s="163" t="str">
        <f t="shared" si="1733"/>
        <v/>
      </c>
      <c r="CG2641" s="164" t="str">
        <f t="shared" si="1734"/>
        <v/>
      </c>
      <c r="CI2641" s="162" t="str">
        <f t="shared" si="1735"/>
        <v/>
      </c>
      <c r="CJ2641" s="163" t="str">
        <f t="shared" si="1697"/>
        <v/>
      </c>
      <c r="CK2641" s="164" t="str">
        <f t="shared" si="1698"/>
        <v/>
      </c>
      <c r="CM2641" s="169" t="str">
        <f t="shared" si="1736"/>
        <v/>
      </c>
      <c r="CN2641" s="139" t="str">
        <f t="shared" si="1737"/>
        <v/>
      </c>
      <c r="CP2641" s="41" t="str">
        <f>IF($CM2641="", "", COUNTIF($CM$11:$CM$3035, "&lt;"&amp;$CM2641)+1+COUNTIF($CM$11:$CM2641, $CM2641)-1)</f>
        <v/>
      </c>
    </row>
    <row r="2642" spans="1:94" x14ac:dyDescent="0.25">
      <c r="A2642" s="40"/>
      <c r="B2642" s="82" t="str">
        <f>IF($I2642="", "", IFERROR(INDEX('Job Database'!$AE$11:$AE$3035, MATCH($I2642, 'Job Database'!$X$11:$X$3035, 0)), ""))</f>
        <v/>
      </c>
      <c r="C2642" s="69" t="str">
        <f>IF($I2642="", "", IF(COUNTIF('Job Database'!$X$11:$X$3035, $I2642)=0, $AC$5, $AC$4))</f>
        <v/>
      </c>
      <c r="D2642" s="40"/>
      <c r="E2642" s="85" t="str">
        <f>IF($I2642="", "", IF(IFERROR(INDEX('Job Database'!$M$11:$M$3035, MATCH($I2642, 'Job Database'!$X$11:$X$3035, 0)), "")="", "", IFERROR(INDEX('Job Database'!$M$11:$M$3035, MATCH($I2642, 'Job Database'!$X$11:$X$3035, 0)), "")))</f>
        <v/>
      </c>
      <c r="F2642" s="40"/>
      <c r="G2642" s="88" t="str">
        <f t="shared" si="1711"/>
        <v/>
      </c>
      <c r="H2642" s="40"/>
      <c r="I2642" s="24"/>
      <c r="J2642" s="34"/>
      <c r="K2642" s="106"/>
      <c r="L2642" s="79"/>
      <c r="M2642" s="34"/>
      <c r="N2642" s="79"/>
      <c r="O2642" s="31"/>
      <c r="P2642" s="53"/>
      <c r="Q2642" s="40"/>
      <c r="S2642" s="41" t="str">
        <f t="shared" si="1699"/>
        <v/>
      </c>
      <c r="T2642" s="41" t="str">
        <f t="shared" si="1700"/>
        <v/>
      </c>
      <c r="U2642" s="41" t="str">
        <f t="shared" si="1712"/>
        <v/>
      </c>
      <c r="W2642" s="74" t="str">
        <f>IF('Job Database'!$X2642="", "", 'Job Database'!$X2642)</f>
        <v/>
      </c>
      <c r="Y2642" s="41" t="str">
        <f>IF($W2642="", "", IF(COUNTIF($I$11:$I$3035, $W2642)&gt;0, "", MAX($Y$10:$Y2641)+1))</f>
        <v/>
      </c>
      <c r="Z2642" s="41">
        <v>2632</v>
      </c>
      <c r="AA2642" s="58" t="str">
        <f t="shared" si="1713"/>
        <v/>
      </c>
      <c r="AC2642" s="41" t="str">
        <f t="shared" si="1701"/>
        <v/>
      </c>
      <c r="AE2642" s="41" t="str">
        <f t="shared" si="1714"/>
        <v/>
      </c>
      <c r="AJ2642" s="154" t="str">
        <f t="shared" si="1715"/>
        <v/>
      </c>
      <c r="AL2642" s="120" t="str">
        <f t="shared" si="1716"/>
        <v/>
      </c>
      <c r="AM2642" s="104" t="str">
        <f t="shared" si="1717"/>
        <v/>
      </c>
      <c r="AN2642" s="104" t="str">
        <f t="shared" si="1718"/>
        <v/>
      </c>
      <c r="AO2642" s="104" t="str">
        <f t="shared" si="1702"/>
        <v/>
      </c>
      <c r="AP2642" s="104" t="str">
        <f t="shared" si="1703"/>
        <v/>
      </c>
      <c r="AQ2642" s="121" t="str">
        <f t="shared" si="1719"/>
        <v/>
      </c>
      <c r="AS2642" s="88" t="str">
        <f t="shared" si="1704"/>
        <v/>
      </c>
      <c r="AT2642" s="68" t="str">
        <f t="shared" si="1720"/>
        <v/>
      </c>
      <c r="AU2642" s="68" t="str">
        <f t="shared" si="1721"/>
        <v/>
      </c>
      <c r="AV2642" s="68" t="str">
        <f t="shared" si="1722"/>
        <v/>
      </c>
      <c r="AW2642" s="88" t="str">
        <f t="shared" si="1705"/>
        <v/>
      </c>
      <c r="AZ2642" s="88" t="str">
        <f t="shared" si="1706"/>
        <v/>
      </c>
      <c r="BA2642" s="68" t="str">
        <f t="shared" si="1707"/>
        <v/>
      </c>
      <c r="BB2642" s="68" t="str">
        <f t="shared" si="1708"/>
        <v/>
      </c>
      <c r="BC2642" s="68" t="str">
        <f t="shared" si="1709"/>
        <v/>
      </c>
      <c r="BD2642" s="69" t="str">
        <f t="shared" si="1710"/>
        <v/>
      </c>
      <c r="BE2642" s="69" t="str">
        <f t="shared" si="1723"/>
        <v/>
      </c>
      <c r="BT2642" s="138" t="str">
        <f t="shared" ca="1" si="1724"/>
        <v/>
      </c>
      <c r="BU2642" s="139" t="str">
        <f t="shared" ca="1" si="1725"/>
        <v/>
      </c>
      <c r="BW2642" s="138" t="str">
        <f t="shared" si="1726"/>
        <v/>
      </c>
      <c r="BX2642" s="104" t="str">
        <f t="shared" si="1727"/>
        <v/>
      </c>
      <c r="BY2642" s="139" t="str">
        <f t="shared" si="1728"/>
        <v/>
      </c>
      <c r="CA2642" s="138" t="str">
        <f t="shared" si="1729"/>
        <v/>
      </c>
      <c r="CB2642" s="104" t="str">
        <f t="shared" si="1730"/>
        <v/>
      </c>
      <c r="CC2642" s="139" t="str">
        <f t="shared" si="1731"/>
        <v/>
      </c>
      <c r="CE2642" s="162" t="str">
        <f t="shared" si="1732"/>
        <v/>
      </c>
      <c r="CF2642" s="163" t="str">
        <f t="shared" si="1733"/>
        <v/>
      </c>
      <c r="CG2642" s="164" t="str">
        <f t="shared" si="1734"/>
        <v/>
      </c>
      <c r="CI2642" s="162" t="str">
        <f t="shared" si="1735"/>
        <v/>
      </c>
      <c r="CJ2642" s="163" t="str">
        <f t="shared" si="1697"/>
        <v/>
      </c>
      <c r="CK2642" s="164" t="str">
        <f t="shared" si="1698"/>
        <v/>
      </c>
      <c r="CM2642" s="169" t="str">
        <f t="shared" si="1736"/>
        <v/>
      </c>
      <c r="CN2642" s="139" t="str">
        <f t="shared" si="1737"/>
        <v/>
      </c>
      <c r="CP2642" s="41" t="str">
        <f>IF($CM2642="", "", COUNTIF($CM$11:$CM$3035, "&lt;"&amp;$CM2642)+1+COUNTIF($CM$11:$CM2642, $CM2642)-1)</f>
        <v/>
      </c>
    </row>
    <row r="2643" spans="1:94" x14ac:dyDescent="0.25">
      <c r="A2643" s="40"/>
      <c r="B2643" s="82" t="str">
        <f>IF($I2643="", "", IFERROR(INDEX('Job Database'!$AE$11:$AE$3035, MATCH($I2643, 'Job Database'!$X$11:$X$3035, 0)), ""))</f>
        <v/>
      </c>
      <c r="C2643" s="69" t="str">
        <f>IF($I2643="", "", IF(COUNTIF('Job Database'!$X$11:$X$3035, $I2643)=0, $AC$5, $AC$4))</f>
        <v/>
      </c>
      <c r="D2643" s="40"/>
      <c r="E2643" s="85" t="str">
        <f>IF($I2643="", "", IF(IFERROR(INDEX('Job Database'!$M$11:$M$3035, MATCH($I2643, 'Job Database'!$X$11:$X$3035, 0)), "")="", "", IFERROR(INDEX('Job Database'!$M$11:$M$3035, MATCH($I2643, 'Job Database'!$X$11:$X$3035, 0)), "")))</f>
        <v/>
      </c>
      <c r="F2643" s="40"/>
      <c r="G2643" s="88" t="str">
        <f t="shared" si="1711"/>
        <v/>
      </c>
      <c r="H2643" s="40"/>
      <c r="I2643" s="24"/>
      <c r="J2643" s="34"/>
      <c r="K2643" s="106"/>
      <c r="L2643" s="79"/>
      <c r="M2643" s="34"/>
      <c r="N2643" s="79"/>
      <c r="O2643" s="31"/>
      <c r="P2643" s="53"/>
      <c r="Q2643" s="40"/>
      <c r="S2643" s="41" t="str">
        <f t="shared" si="1699"/>
        <v/>
      </c>
      <c r="T2643" s="41" t="str">
        <f t="shared" si="1700"/>
        <v/>
      </c>
      <c r="U2643" s="41" t="str">
        <f t="shared" si="1712"/>
        <v/>
      </c>
      <c r="W2643" s="74" t="str">
        <f>IF('Job Database'!$X2643="", "", 'Job Database'!$X2643)</f>
        <v/>
      </c>
      <c r="Y2643" s="41" t="str">
        <f>IF($W2643="", "", IF(COUNTIF($I$11:$I$3035, $W2643)&gt;0, "", MAX($Y$10:$Y2642)+1))</f>
        <v/>
      </c>
      <c r="Z2643" s="41">
        <v>2633</v>
      </c>
      <c r="AA2643" s="58" t="str">
        <f t="shared" si="1713"/>
        <v/>
      </c>
      <c r="AC2643" s="41" t="str">
        <f t="shared" si="1701"/>
        <v/>
      </c>
      <c r="AE2643" s="41" t="str">
        <f t="shared" si="1714"/>
        <v/>
      </c>
      <c r="AJ2643" s="154" t="str">
        <f t="shared" si="1715"/>
        <v/>
      </c>
      <c r="AL2643" s="120" t="str">
        <f t="shared" si="1716"/>
        <v/>
      </c>
      <c r="AM2643" s="104" t="str">
        <f t="shared" si="1717"/>
        <v/>
      </c>
      <c r="AN2643" s="104" t="str">
        <f t="shared" si="1718"/>
        <v/>
      </c>
      <c r="AO2643" s="104" t="str">
        <f t="shared" si="1702"/>
        <v/>
      </c>
      <c r="AP2643" s="104" t="str">
        <f t="shared" si="1703"/>
        <v/>
      </c>
      <c r="AQ2643" s="121" t="str">
        <f t="shared" si="1719"/>
        <v/>
      </c>
      <c r="AS2643" s="88" t="str">
        <f t="shared" si="1704"/>
        <v/>
      </c>
      <c r="AT2643" s="68" t="str">
        <f t="shared" si="1720"/>
        <v/>
      </c>
      <c r="AU2643" s="68" t="str">
        <f t="shared" si="1721"/>
        <v/>
      </c>
      <c r="AV2643" s="68" t="str">
        <f t="shared" si="1722"/>
        <v/>
      </c>
      <c r="AW2643" s="88" t="str">
        <f t="shared" si="1705"/>
        <v/>
      </c>
      <c r="AZ2643" s="88" t="str">
        <f t="shared" si="1706"/>
        <v/>
      </c>
      <c r="BA2643" s="68" t="str">
        <f t="shared" si="1707"/>
        <v/>
      </c>
      <c r="BB2643" s="68" t="str">
        <f t="shared" si="1708"/>
        <v/>
      </c>
      <c r="BC2643" s="68" t="str">
        <f t="shared" si="1709"/>
        <v/>
      </c>
      <c r="BD2643" s="69" t="str">
        <f t="shared" si="1710"/>
        <v/>
      </c>
      <c r="BE2643" s="69" t="str">
        <f t="shared" si="1723"/>
        <v/>
      </c>
      <c r="BT2643" s="138" t="str">
        <f t="shared" ca="1" si="1724"/>
        <v/>
      </c>
      <c r="BU2643" s="139" t="str">
        <f t="shared" ca="1" si="1725"/>
        <v/>
      </c>
      <c r="BW2643" s="138" t="str">
        <f t="shared" si="1726"/>
        <v/>
      </c>
      <c r="BX2643" s="104" t="str">
        <f t="shared" si="1727"/>
        <v/>
      </c>
      <c r="BY2643" s="139" t="str">
        <f t="shared" si="1728"/>
        <v/>
      </c>
      <c r="CA2643" s="138" t="str">
        <f t="shared" si="1729"/>
        <v/>
      </c>
      <c r="CB2643" s="104" t="str">
        <f t="shared" si="1730"/>
        <v/>
      </c>
      <c r="CC2643" s="139" t="str">
        <f t="shared" si="1731"/>
        <v/>
      </c>
      <c r="CE2643" s="162" t="str">
        <f t="shared" si="1732"/>
        <v/>
      </c>
      <c r="CF2643" s="163" t="str">
        <f t="shared" si="1733"/>
        <v/>
      </c>
      <c r="CG2643" s="164" t="str">
        <f t="shared" si="1734"/>
        <v/>
      </c>
      <c r="CI2643" s="162" t="str">
        <f t="shared" si="1735"/>
        <v/>
      </c>
      <c r="CJ2643" s="163" t="str">
        <f t="shared" si="1697"/>
        <v/>
      </c>
      <c r="CK2643" s="164" t="str">
        <f t="shared" si="1698"/>
        <v/>
      </c>
      <c r="CM2643" s="169" t="str">
        <f t="shared" si="1736"/>
        <v/>
      </c>
      <c r="CN2643" s="139" t="str">
        <f t="shared" si="1737"/>
        <v/>
      </c>
      <c r="CP2643" s="41" t="str">
        <f>IF($CM2643="", "", COUNTIF($CM$11:$CM$3035, "&lt;"&amp;$CM2643)+1+COUNTIF($CM$11:$CM2643, $CM2643)-1)</f>
        <v/>
      </c>
    </row>
    <row r="2644" spans="1:94" x14ac:dyDescent="0.25">
      <c r="A2644" s="40"/>
      <c r="B2644" s="82" t="str">
        <f>IF($I2644="", "", IFERROR(INDEX('Job Database'!$AE$11:$AE$3035, MATCH($I2644, 'Job Database'!$X$11:$X$3035, 0)), ""))</f>
        <v/>
      </c>
      <c r="C2644" s="69" t="str">
        <f>IF($I2644="", "", IF(COUNTIF('Job Database'!$X$11:$X$3035, $I2644)=0, $AC$5, $AC$4))</f>
        <v/>
      </c>
      <c r="D2644" s="40"/>
      <c r="E2644" s="85" t="str">
        <f>IF($I2644="", "", IF(IFERROR(INDEX('Job Database'!$M$11:$M$3035, MATCH($I2644, 'Job Database'!$X$11:$X$3035, 0)), "")="", "", IFERROR(INDEX('Job Database'!$M$11:$M$3035, MATCH($I2644, 'Job Database'!$X$11:$X$3035, 0)), "")))</f>
        <v/>
      </c>
      <c r="F2644" s="40"/>
      <c r="G2644" s="88" t="str">
        <f t="shared" si="1711"/>
        <v/>
      </c>
      <c r="H2644" s="40"/>
      <c r="I2644" s="24"/>
      <c r="J2644" s="34"/>
      <c r="K2644" s="106"/>
      <c r="L2644" s="79"/>
      <c r="M2644" s="34"/>
      <c r="N2644" s="79"/>
      <c r="O2644" s="31"/>
      <c r="P2644" s="53"/>
      <c r="Q2644" s="40"/>
      <c r="S2644" s="41" t="str">
        <f t="shared" si="1699"/>
        <v/>
      </c>
      <c r="T2644" s="41" t="str">
        <f t="shared" si="1700"/>
        <v/>
      </c>
      <c r="U2644" s="41" t="str">
        <f t="shared" si="1712"/>
        <v/>
      </c>
      <c r="W2644" s="74" t="str">
        <f>IF('Job Database'!$X2644="", "", 'Job Database'!$X2644)</f>
        <v/>
      </c>
      <c r="Y2644" s="41" t="str">
        <f>IF($W2644="", "", IF(COUNTIF($I$11:$I$3035, $W2644)&gt;0, "", MAX($Y$10:$Y2643)+1))</f>
        <v/>
      </c>
      <c r="Z2644" s="41">
        <v>2634</v>
      </c>
      <c r="AA2644" s="58" t="str">
        <f t="shared" si="1713"/>
        <v/>
      </c>
      <c r="AC2644" s="41" t="str">
        <f t="shared" si="1701"/>
        <v/>
      </c>
      <c r="AE2644" s="41" t="str">
        <f t="shared" si="1714"/>
        <v/>
      </c>
      <c r="AJ2644" s="154" t="str">
        <f t="shared" si="1715"/>
        <v/>
      </c>
      <c r="AL2644" s="120" t="str">
        <f t="shared" si="1716"/>
        <v/>
      </c>
      <c r="AM2644" s="104" t="str">
        <f t="shared" si="1717"/>
        <v/>
      </c>
      <c r="AN2644" s="104" t="str">
        <f t="shared" si="1718"/>
        <v/>
      </c>
      <c r="AO2644" s="104" t="str">
        <f t="shared" si="1702"/>
        <v/>
      </c>
      <c r="AP2644" s="104" t="str">
        <f t="shared" si="1703"/>
        <v/>
      </c>
      <c r="AQ2644" s="121" t="str">
        <f t="shared" si="1719"/>
        <v/>
      </c>
      <c r="AS2644" s="88" t="str">
        <f t="shared" si="1704"/>
        <v/>
      </c>
      <c r="AT2644" s="68" t="str">
        <f t="shared" si="1720"/>
        <v/>
      </c>
      <c r="AU2644" s="68" t="str">
        <f t="shared" si="1721"/>
        <v/>
      </c>
      <c r="AV2644" s="68" t="str">
        <f t="shared" si="1722"/>
        <v/>
      </c>
      <c r="AW2644" s="88" t="str">
        <f t="shared" si="1705"/>
        <v/>
      </c>
      <c r="AZ2644" s="88" t="str">
        <f t="shared" si="1706"/>
        <v/>
      </c>
      <c r="BA2644" s="68" t="str">
        <f t="shared" si="1707"/>
        <v/>
      </c>
      <c r="BB2644" s="68" t="str">
        <f t="shared" si="1708"/>
        <v/>
      </c>
      <c r="BC2644" s="68" t="str">
        <f t="shared" si="1709"/>
        <v/>
      </c>
      <c r="BD2644" s="69" t="str">
        <f t="shared" si="1710"/>
        <v/>
      </c>
      <c r="BE2644" s="69" t="str">
        <f t="shared" si="1723"/>
        <v/>
      </c>
      <c r="BT2644" s="138" t="str">
        <f t="shared" ca="1" si="1724"/>
        <v/>
      </c>
      <c r="BU2644" s="139" t="str">
        <f t="shared" ca="1" si="1725"/>
        <v/>
      </c>
      <c r="BW2644" s="138" t="str">
        <f t="shared" si="1726"/>
        <v/>
      </c>
      <c r="BX2644" s="104" t="str">
        <f t="shared" si="1727"/>
        <v/>
      </c>
      <c r="BY2644" s="139" t="str">
        <f t="shared" si="1728"/>
        <v/>
      </c>
      <c r="CA2644" s="138" t="str">
        <f t="shared" si="1729"/>
        <v/>
      </c>
      <c r="CB2644" s="104" t="str">
        <f t="shared" si="1730"/>
        <v/>
      </c>
      <c r="CC2644" s="139" t="str">
        <f t="shared" si="1731"/>
        <v/>
      </c>
      <c r="CE2644" s="162" t="str">
        <f t="shared" si="1732"/>
        <v/>
      </c>
      <c r="CF2644" s="163" t="str">
        <f t="shared" si="1733"/>
        <v/>
      </c>
      <c r="CG2644" s="164" t="str">
        <f t="shared" si="1734"/>
        <v/>
      </c>
      <c r="CI2644" s="162" t="str">
        <f t="shared" si="1735"/>
        <v/>
      </c>
      <c r="CJ2644" s="163" t="str">
        <f t="shared" si="1697"/>
        <v/>
      </c>
      <c r="CK2644" s="164" t="str">
        <f t="shared" si="1698"/>
        <v/>
      </c>
      <c r="CM2644" s="169" t="str">
        <f t="shared" si="1736"/>
        <v/>
      </c>
      <c r="CN2644" s="139" t="str">
        <f t="shared" si="1737"/>
        <v/>
      </c>
      <c r="CP2644" s="41" t="str">
        <f>IF($CM2644="", "", COUNTIF($CM$11:$CM$3035, "&lt;"&amp;$CM2644)+1+COUNTIF($CM$11:$CM2644, $CM2644)-1)</f>
        <v/>
      </c>
    </row>
    <row r="2645" spans="1:94" x14ac:dyDescent="0.25">
      <c r="A2645" s="40"/>
      <c r="B2645" s="82" t="str">
        <f>IF($I2645="", "", IFERROR(INDEX('Job Database'!$AE$11:$AE$3035, MATCH($I2645, 'Job Database'!$X$11:$X$3035, 0)), ""))</f>
        <v/>
      </c>
      <c r="C2645" s="69" t="str">
        <f>IF($I2645="", "", IF(COUNTIF('Job Database'!$X$11:$X$3035, $I2645)=0, $AC$5, $AC$4))</f>
        <v/>
      </c>
      <c r="D2645" s="40"/>
      <c r="E2645" s="85" t="str">
        <f>IF($I2645="", "", IF(IFERROR(INDEX('Job Database'!$M$11:$M$3035, MATCH($I2645, 'Job Database'!$X$11:$X$3035, 0)), "")="", "", IFERROR(INDEX('Job Database'!$M$11:$M$3035, MATCH($I2645, 'Job Database'!$X$11:$X$3035, 0)), "")))</f>
        <v/>
      </c>
      <c r="F2645" s="40"/>
      <c r="G2645" s="88" t="str">
        <f t="shared" si="1711"/>
        <v/>
      </c>
      <c r="H2645" s="40"/>
      <c r="I2645" s="24"/>
      <c r="J2645" s="34"/>
      <c r="K2645" s="106"/>
      <c r="L2645" s="79"/>
      <c r="M2645" s="34"/>
      <c r="N2645" s="79"/>
      <c r="O2645" s="31"/>
      <c r="P2645" s="53"/>
      <c r="Q2645" s="40"/>
      <c r="S2645" s="41" t="str">
        <f t="shared" si="1699"/>
        <v/>
      </c>
      <c r="T2645" s="41" t="str">
        <f t="shared" si="1700"/>
        <v/>
      </c>
      <c r="U2645" s="41" t="str">
        <f t="shared" si="1712"/>
        <v/>
      </c>
      <c r="W2645" s="74" t="str">
        <f>IF('Job Database'!$X2645="", "", 'Job Database'!$X2645)</f>
        <v/>
      </c>
      <c r="Y2645" s="41" t="str">
        <f>IF($W2645="", "", IF(COUNTIF($I$11:$I$3035, $W2645)&gt;0, "", MAX($Y$10:$Y2644)+1))</f>
        <v/>
      </c>
      <c r="Z2645" s="41">
        <v>2635</v>
      </c>
      <c r="AA2645" s="58" t="str">
        <f t="shared" si="1713"/>
        <v/>
      </c>
      <c r="AC2645" s="41" t="str">
        <f t="shared" si="1701"/>
        <v/>
      </c>
      <c r="AE2645" s="41" t="str">
        <f t="shared" si="1714"/>
        <v/>
      </c>
      <c r="AJ2645" s="154" t="str">
        <f t="shared" si="1715"/>
        <v/>
      </c>
      <c r="AL2645" s="120" t="str">
        <f t="shared" si="1716"/>
        <v/>
      </c>
      <c r="AM2645" s="104" t="str">
        <f t="shared" si="1717"/>
        <v/>
      </c>
      <c r="AN2645" s="104" t="str">
        <f t="shared" si="1718"/>
        <v/>
      </c>
      <c r="AO2645" s="104" t="str">
        <f t="shared" si="1702"/>
        <v/>
      </c>
      <c r="AP2645" s="104" t="str">
        <f t="shared" si="1703"/>
        <v/>
      </c>
      <c r="AQ2645" s="121" t="str">
        <f t="shared" si="1719"/>
        <v/>
      </c>
      <c r="AS2645" s="88" t="str">
        <f t="shared" si="1704"/>
        <v/>
      </c>
      <c r="AT2645" s="68" t="str">
        <f t="shared" si="1720"/>
        <v/>
      </c>
      <c r="AU2645" s="68" t="str">
        <f t="shared" si="1721"/>
        <v/>
      </c>
      <c r="AV2645" s="68" t="str">
        <f t="shared" si="1722"/>
        <v/>
      </c>
      <c r="AW2645" s="88" t="str">
        <f t="shared" si="1705"/>
        <v/>
      </c>
      <c r="AZ2645" s="88" t="str">
        <f t="shared" si="1706"/>
        <v/>
      </c>
      <c r="BA2645" s="68" t="str">
        <f t="shared" si="1707"/>
        <v/>
      </c>
      <c r="BB2645" s="68" t="str">
        <f t="shared" si="1708"/>
        <v/>
      </c>
      <c r="BC2645" s="68" t="str">
        <f t="shared" si="1709"/>
        <v/>
      </c>
      <c r="BD2645" s="69" t="str">
        <f t="shared" si="1710"/>
        <v/>
      </c>
      <c r="BE2645" s="69" t="str">
        <f t="shared" si="1723"/>
        <v/>
      </c>
      <c r="BT2645" s="138" t="str">
        <f t="shared" ca="1" si="1724"/>
        <v/>
      </c>
      <c r="BU2645" s="139" t="str">
        <f t="shared" ca="1" si="1725"/>
        <v/>
      </c>
      <c r="BW2645" s="138" t="str">
        <f t="shared" si="1726"/>
        <v/>
      </c>
      <c r="BX2645" s="104" t="str">
        <f t="shared" si="1727"/>
        <v/>
      </c>
      <c r="BY2645" s="139" t="str">
        <f t="shared" si="1728"/>
        <v/>
      </c>
      <c r="CA2645" s="138" t="str">
        <f t="shared" si="1729"/>
        <v/>
      </c>
      <c r="CB2645" s="104" t="str">
        <f t="shared" si="1730"/>
        <v/>
      </c>
      <c r="CC2645" s="139" t="str">
        <f t="shared" si="1731"/>
        <v/>
      </c>
      <c r="CE2645" s="162" t="str">
        <f t="shared" si="1732"/>
        <v/>
      </c>
      <c r="CF2645" s="163" t="str">
        <f t="shared" si="1733"/>
        <v/>
      </c>
      <c r="CG2645" s="164" t="str">
        <f t="shared" si="1734"/>
        <v/>
      </c>
      <c r="CI2645" s="162" t="str">
        <f t="shared" si="1735"/>
        <v/>
      </c>
      <c r="CJ2645" s="163" t="str">
        <f t="shared" si="1697"/>
        <v/>
      </c>
      <c r="CK2645" s="164" t="str">
        <f t="shared" si="1698"/>
        <v/>
      </c>
      <c r="CM2645" s="169" t="str">
        <f t="shared" si="1736"/>
        <v/>
      </c>
      <c r="CN2645" s="139" t="str">
        <f t="shared" si="1737"/>
        <v/>
      </c>
      <c r="CP2645" s="41" t="str">
        <f>IF($CM2645="", "", COUNTIF($CM$11:$CM$3035, "&lt;"&amp;$CM2645)+1+COUNTIF($CM$11:$CM2645, $CM2645)-1)</f>
        <v/>
      </c>
    </row>
    <row r="2646" spans="1:94" x14ac:dyDescent="0.25">
      <c r="A2646" s="40"/>
      <c r="B2646" s="82" t="str">
        <f>IF($I2646="", "", IFERROR(INDEX('Job Database'!$AE$11:$AE$3035, MATCH($I2646, 'Job Database'!$X$11:$X$3035, 0)), ""))</f>
        <v/>
      </c>
      <c r="C2646" s="69" t="str">
        <f>IF($I2646="", "", IF(COUNTIF('Job Database'!$X$11:$X$3035, $I2646)=0, $AC$5, $AC$4))</f>
        <v/>
      </c>
      <c r="D2646" s="40"/>
      <c r="E2646" s="85" t="str">
        <f>IF($I2646="", "", IF(IFERROR(INDEX('Job Database'!$M$11:$M$3035, MATCH($I2646, 'Job Database'!$X$11:$X$3035, 0)), "")="", "", IFERROR(INDEX('Job Database'!$M$11:$M$3035, MATCH($I2646, 'Job Database'!$X$11:$X$3035, 0)), "")))</f>
        <v/>
      </c>
      <c r="F2646" s="40"/>
      <c r="G2646" s="88" t="str">
        <f t="shared" si="1711"/>
        <v/>
      </c>
      <c r="H2646" s="40"/>
      <c r="I2646" s="24"/>
      <c r="J2646" s="34"/>
      <c r="K2646" s="106"/>
      <c r="L2646" s="79"/>
      <c r="M2646" s="34"/>
      <c r="N2646" s="79"/>
      <c r="O2646" s="31"/>
      <c r="P2646" s="53"/>
      <c r="Q2646" s="40"/>
      <c r="S2646" s="41" t="str">
        <f t="shared" si="1699"/>
        <v/>
      </c>
      <c r="T2646" s="41" t="str">
        <f t="shared" si="1700"/>
        <v/>
      </c>
      <c r="U2646" s="41" t="str">
        <f t="shared" si="1712"/>
        <v/>
      </c>
      <c r="W2646" s="74" t="str">
        <f>IF('Job Database'!$X2646="", "", 'Job Database'!$X2646)</f>
        <v/>
      </c>
      <c r="Y2646" s="41" t="str">
        <f>IF($W2646="", "", IF(COUNTIF($I$11:$I$3035, $W2646)&gt;0, "", MAX($Y$10:$Y2645)+1))</f>
        <v/>
      </c>
      <c r="Z2646" s="41">
        <v>2636</v>
      </c>
      <c r="AA2646" s="58" t="str">
        <f t="shared" si="1713"/>
        <v/>
      </c>
      <c r="AC2646" s="41" t="str">
        <f t="shared" si="1701"/>
        <v/>
      </c>
      <c r="AE2646" s="41" t="str">
        <f t="shared" si="1714"/>
        <v/>
      </c>
      <c r="AJ2646" s="154" t="str">
        <f t="shared" si="1715"/>
        <v/>
      </c>
      <c r="AL2646" s="120" t="str">
        <f t="shared" si="1716"/>
        <v/>
      </c>
      <c r="AM2646" s="104" t="str">
        <f t="shared" si="1717"/>
        <v/>
      </c>
      <c r="AN2646" s="104" t="str">
        <f t="shared" si="1718"/>
        <v/>
      </c>
      <c r="AO2646" s="104" t="str">
        <f t="shared" si="1702"/>
        <v/>
      </c>
      <c r="AP2646" s="104" t="str">
        <f t="shared" si="1703"/>
        <v/>
      </c>
      <c r="AQ2646" s="121" t="str">
        <f t="shared" si="1719"/>
        <v/>
      </c>
      <c r="AS2646" s="88" t="str">
        <f t="shared" si="1704"/>
        <v/>
      </c>
      <c r="AT2646" s="68" t="str">
        <f t="shared" si="1720"/>
        <v/>
      </c>
      <c r="AU2646" s="68" t="str">
        <f t="shared" si="1721"/>
        <v/>
      </c>
      <c r="AV2646" s="68" t="str">
        <f t="shared" si="1722"/>
        <v/>
      </c>
      <c r="AW2646" s="88" t="str">
        <f t="shared" si="1705"/>
        <v/>
      </c>
      <c r="AZ2646" s="88" t="str">
        <f t="shared" si="1706"/>
        <v/>
      </c>
      <c r="BA2646" s="68" t="str">
        <f t="shared" si="1707"/>
        <v/>
      </c>
      <c r="BB2646" s="68" t="str">
        <f t="shared" si="1708"/>
        <v/>
      </c>
      <c r="BC2646" s="68" t="str">
        <f t="shared" si="1709"/>
        <v/>
      </c>
      <c r="BD2646" s="69" t="str">
        <f t="shared" si="1710"/>
        <v/>
      </c>
      <c r="BE2646" s="69" t="str">
        <f t="shared" si="1723"/>
        <v/>
      </c>
      <c r="BT2646" s="138" t="str">
        <f t="shared" ca="1" si="1724"/>
        <v/>
      </c>
      <c r="BU2646" s="139" t="str">
        <f t="shared" ca="1" si="1725"/>
        <v/>
      </c>
      <c r="BW2646" s="138" t="str">
        <f t="shared" si="1726"/>
        <v/>
      </c>
      <c r="BX2646" s="104" t="str">
        <f t="shared" si="1727"/>
        <v/>
      </c>
      <c r="BY2646" s="139" t="str">
        <f t="shared" si="1728"/>
        <v/>
      </c>
      <c r="CA2646" s="138" t="str">
        <f t="shared" si="1729"/>
        <v/>
      </c>
      <c r="CB2646" s="104" t="str">
        <f t="shared" si="1730"/>
        <v/>
      </c>
      <c r="CC2646" s="139" t="str">
        <f t="shared" si="1731"/>
        <v/>
      </c>
      <c r="CE2646" s="162" t="str">
        <f t="shared" si="1732"/>
        <v/>
      </c>
      <c r="CF2646" s="163" t="str">
        <f t="shared" si="1733"/>
        <v/>
      </c>
      <c r="CG2646" s="164" t="str">
        <f t="shared" si="1734"/>
        <v/>
      </c>
      <c r="CI2646" s="162" t="str">
        <f t="shared" si="1735"/>
        <v/>
      </c>
      <c r="CJ2646" s="163" t="str">
        <f t="shared" si="1697"/>
        <v/>
      </c>
      <c r="CK2646" s="164" t="str">
        <f t="shared" si="1698"/>
        <v/>
      </c>
      <c r="CM2646" s="169" t="str">
        <f t="shared" si="1736"/>
        <v/>
      </c>
      <c r="CN2646" s="139" t="str">
        <f t="shared" si="1737"/>
        <v/>
      </c>
      <c r="CP2646" s="41" t="str">
        <f>IF($CM2646="", "", COUNTIF($CM$11:$CM$3035, "&lt;"&amp;$CM2646)+1+COUNTIF($CM$11:$CM2646, $CM2646)-1)</f>
        <v/>
      </c>
    </row>
    <row r="2647" spans="1:94" x14ac:dyDescent="0.25">
      <c r="A2647" s="40"/>
      <c r="B2647" s="82" t="str">
        <f>IF($I2647="", "", IFERROR(INDEX('Job Database'!$AE$11:$AE$3035, MATCH($I2647, 'Job Database'!$X$11:$X$3035, 0)), ""))</f>
        <v/>
      </c>
      <c r="C2647" s="69" t="str">
        <f>IF($I2647="", "", IF(COUNTIF('Job Database'!$X$11:$X$3035, $I2647)=0, $AC$5, $AC$4))</f>
        <v/>
      </c>
      <c r="D2647" s="40"/>
      <c r="E2647" s="85" t="str">
        <f>IF($I2647="", "", IF(IFERROR(INDEX('Job Database'!$M$11:$M$3035, MATCH($I2647, 'Job Database'!$X$11:$X$3035, 0)), "")="", "", IFERROR(INDEX('Job Database'!$M$11:$M$3035, MATCH($I2647, 'Job Database'!$X$11:$X$3035, 0)), "")))</f>
        <v/>
      </c>
      <c r="F2647" s="40"/>
      <c r="G2647" s="88" t="str">
        <f t="shared" si="1711"/>
        <v/>
      </c>
      <c r="H2647" s="40"/>
      <c r="I2647" s="24"/>
      <c r="J2647" s="34"/>
      <c r="K2647" s="106"/>
      <c r="L2647" s="79"/>
      <c r="M2647" s="34"/>
      <c r="N2647" s="79"/>
      <c r="O2647" s="31"/>
      <c r="P2647" s="53"/>
      <c r="Q2647" s="40"/>
      <c r="S2647" s="41" t="str">
        <f t="shared" si="1699"/>
        <v/>
      </c>
      <c r="T2647" s="41" t="str">
        <f t="shared" si="1700"/>
        <v/>
      </c>
      <c r="U2647" s="41" t="str">
        <f t="shared" si="1712"/>
        <v/>
      </c>
      <c r="W2647" s="74" t="str">
        <f>IF('Job Database'!$X2647="", "", 'Job Database'!$X2647)</f>
        <v/>
      </c>
      <c r="Y2647" s="41" t="str">
        <f>IF($W2647="", "", IF(COUNTIF($I$11:$I$3035, $W2647)&gt;0, "", MAX($Y$10:$Y2646)+1))</f>
        <v/>
      </c>
      <c r="Z2647" s="41">
        <v>2637</v>
      </c>
      <c r="AA2647" s="58" t="str">
        <f t="shared" si="1713"/>
        <v/>
      </c>
      <c r="AC2647" s="41" t="str">
        <f t="shared" si="1701"/>
        <v/>
      </c>
      <c r="AE2647" s="41" t="str">
        <f t="shared" si="1714"/>
        <v/>
      </c>
      <c r="AJ2647" s="154" t="str">
        <f t="shared" si="1715"/>
        <v/>
      </c>
      <c r="AL2647" s="120" t="str">
        <f t="shared" si="1716"/>
        <v/>
      </c>
      <c r="AM2647" s="104" t="str">
        <f t="shared" si="1717"/>
        <v/>
      </c>
      <c r="AN2647" s="104" t="str">
        <f t="shared" si="1718"/>
        <v/>
      </c>
      <c r="AO2647" s="104" t="str">
        <f t="shared" si="1702"/>
        <v/>
      </c>
      <c r="AP2647" s="104" t="str">
        <f t="shared" si="1703"/>
        <v/>
      </c>
      <c r="AQ2647" s="121" t="str">
        <f t="shared" si="1719"/>
        <v/>
      </c>
      <c r="AS2647" s="88" t="str">
        <f t="shared" si="1704"/>
        <v/>
      </c>
      <c r="AT2647" s="68" t="str">
        <f t="shared" si="1720"/>
        <v/>
      </c>
      <c r="AU2647" s="68" t="str">
        <f t="shared" si="1721"/>
        <v/>
      </c>
      <c r="AV2647" s="68" t="str">
        <f t="shared" si="1722"/>
        <v/>
      </c>
      <c r="AW2647" s="88" t="str">
        <f t="shared" si="1705"/>
        <v/>
      </c>
      <c r="AZ2647" s="88" t="str">
        <f t="shared" si="1706"/>
        <v/>
      </c>
      <c r="BA2647" s="68" t="str">
        <f t="shared" si="1707"/>
        <v/>
      </c>
      <c r="BB2647" s="68" t="str">
        <f t="shared" si="1708"/>
        <v/>
      </c>
      <c r="BC2647" s="68" t="str">
        <f t="shared" si="1709"/>
        <v/>
      </c>
      <c r="BD2647" s="69" t="str">
        <f t="shared" si="1710"/>
        <v/>
      </c>
      <c r="BE2647" s="69" t="str">
        <f t="shared" si="1723"/>
        <v/>
      </c>
      <c r="BT2647" s="138" t="str">
        <f t="shared" ca="1" si="1724"/>
        <v/>
      </c>
      <c r="BU2647" s="139" t="str">
        <f t="shared" ca="1" si="1725"/>
        <v/>
      </c>
      <c r="BW2647" s="138" t="str">
        <f t="shared" si="1726"/>
        <v/>
      </c>
      <c r="BX2647" s="104" t="str">
        <f t="shared" si="1727"/>
        <v/>
      </c>
      <c r="BY2647" s="139" t="str">
        <f t="shared" si="1728"/>
        <v/>
      </c>
      <c r="CA2647" s="138" t="str">
        <f t="shared" si="1729"/>
        <v/>
      </c>
      <c r="CB2647" s="104" t="str">
        <f t="shared" si="1730"/>
        <v/>
      </c>
      <c r="CC2647" s="139" t="str">
        <f t="shared" si="1731"/>
        <v/>
      </c>
      <c r="CE2647" s="162" t="str">
        <f t="shared" si="1732"/>
        <v/>
      </c>
      <c r="CF2647" s="163" t="str">
        <f t="shared" si="1733"/>
        <v/>
      </c>
      <c r="CG2647" s="164" t="str">
        <f t="shared" si="1734"/>
        <v/>
      </c>
      <c r="CI2647" s="162" t="str">
        <f t="shared" si="1735"/>
        <v/>
      </c>
      <c r="CJ2647" s="163" t="str">
        <f t="shared" si="1697"/>
        <v/>
      </c>
      <c r="CK2647" s="164" t="str">
        <f t="shared" si="1698"/>
        <v/>
      </c>
      <c r="CM2647" s="169" t="str">
        <f t="shared" si="1736"/>
        <v/>
      </c>
      <c r="CN2647" s="139" t="str">
        <f t="shared" si="1737"/>
        <v/>
      </c>
      <c r="CP2647" s="41" t="str">
        <f>IF($CM2647="", "", COUNTIF($CM$11:$CM$3035, "&lt;"&amp;$CM2647)+1+COUNTIF($CM$11:$CM2647, $CM2647)-1)</f>
        <v/>
      </c>
    </row>
    <row r="2648" spans="1:94" x14ac:dyDescent="0.25">
      <c r="A2648" s="40"/>
      <c r="B2648" s="82" t="str">
        <f>IF($I2648="", "", IFERROR(INDEX('Job Database'!$AE$11:$AE$3035, MATCH($I2648, 'Job Database'!$X$11:$X$3035, 0)), ""))</f>
        <v/>
      </c>
      <c r="C2648" s="69" t="str">
        <f>IF($I2648="", "", IF(COUNTIF('Job Database'!$X$11:$X$3035, $I2648)=0, $AC$5, $AC$4))</f>
        <v/>
      </c>
      <c r="D2648" s="40"/>
      <c r="E2648" s="85" t="str">
        <f>IF($I2648="", "", IF(IFERROR(INDEX('Job Database'!$M$11:$M$3035, MATCH($I2648, 'Job Database'!$X$11:$X$3035, 0)), "")="", "", IFERROR(INDEX('Job Database'!$M$11:$M$3035, MATCH($I2648, 'Job Database'!$X$11:$X$3035, 0)), "")))</f>
        <v/>
      </c>
      <c r="F2648" s="40"/>
      <c r="G2648" s="88" t="str">
        <f t="shared" si="1711"/>
        <v/>
      </c>
      <c r="H2648" s="40"/>
      <c r="I2648" s="24"/>
      <c r="J2648" s="34"/>
      <c r="K2648" s="106"/>
      <c r="L2648" s="79"/>
      <c r="M2648" s="34"/>
      <c r="N2648" s="79"/>
      <c r="O2648" s="31"/>
      <c r="P2648" s="53"/>
      <c r="Q2648" s="40"/>
      <c r="S2648" s="41" t="str">
        <f t="shared" si="1699"/>
        <v/>
      </c>
      <c r="T2648" s="41" t="str">
        <f t="shared" si="1700"/>
        <v/>
      </c>
      <c r="U2648" s="41" t="str">
        <f t="shared" si="1712"/>
        <v/>
      </c>
      <c r="W2648" s="74" t="str">
        <f>IF('Job Database'!$X2648="", "", 'Job Database'!$X2648)</f>
        <v/>
      </c>
      <c r="Y2648" s="41" t="str">
        <f>IF($W2648="", "", IF(COUNTIF($I$11:$I$3035, $W2648)&gt;0, "", MAX($Y$10:$Y2647)+1))</f>
        <v/>
      </c>
      <c r="Z2648" s="41">
        <v>2638</v>
      </c>
      <c r="AA2648" s="58" t="str">
        <f t="shared" si="1713"/>
        <v/>
      </c>
      <c r="AC2648" s="41" t="str">
        <f t="shared" si="1701"/>
        <v/>
      </c>
      <c r="AE2648" s="41" t="str">
        <f t="shared" si="1714"/>
        <v/>
      </c>
      <c r="AJ2648" s="154" t="str">
        <f t="shared" si="1715"/>
        <v/>
      </c>
      <c r="AL2648" s="120" t="str">
        <f t="shared" si="1716"/>
        <v/>
      </c>
      <c r="AM2648" s="104" t="str">
        <f t="shared" si="1717"/>
        <v/>
      </c>
      <c r="AN2648" s="104" t="str">
        <f t="shared" si="1718"/>
        <v/>
      </c>
      <c r="AO2648" s="104" t="str">
        <f t="shared" si="1702"/>
        <v/>
      </c>
      <c r="AP2648" s="104" t="str">
        <f t="shared" si="1703"/>
        <v/>
      </c>
      <c r="AQ2648" s="121" t="str">
        <f t="shared" si="1719"/>
        <v/>
      </c>
      <c r="AS2648" s="88" t="str">
        <f t="shared" si="1704"/>
        <v/>
      </c>
      <c r="AT2648" s="68" t="str">
        <f t="shared" si="1720"/>
        <v/>
      </c>
      <c r="AU2648" s="68" t="str">
        <f t="shared" si="1721"/>
        <v/>
      </c>
      <c r="AV2648" s="68" t="str">
        <f t="shared" si="1722"/>
        <v/>
      </c>
      <c r="AW2648" s="88" t="str">
        <f t="shared" si="1705"/>
        <v/>
      </c>
      <c r="AZ2648" s="88" t="str">
        <f t="shared" si="1706"/>
        <v/>
      </c>
      <c r="BA2648" s="68" t="str">
        <f t="shared" si="1707"/>
        <v/>
      </c>
      <c r="BB2648" s="68" t="str">
        <f t="shared" si="1708"/>
        <v/>
      </c>
      <c r="BC2648" s="68" t="str">
        <f t="shared" si="1709"/>
        <v/>
      </c>
      <c r="BD2648" s="69" t="str">
        <f t="shared" si="1710"/>
        <v/>
      </c>
      <c r="BE2648" s="69" t="str">
        <f t="shared" si="1723"/>
        <v/>
      </c>
      <c r="BT2648" s="138" t="str">
        <f t="shared" ca="1" si="1724"/>
        <v/>
      </c>
      <c r="BU2648" s="139" t="str">
        <f t="shared" ca="1" si="1725"/>
        <v/>
      </c>
      <c r="BW2648" s="138" t="str">
        <f t="shared" si="1726"/>
        <v/>
      </c>
      <c r="BX2648" s="104" t="str">
        <f t="shared" si="1727"/>
        <v/>
      </c>
      <c r="BY2648" s="139" t="str">
        <f t="shared" si="1728"/>
        <v/>
      </c>
      <c r="CA2648" s="138" t="str">
        <f t="shared" si="1729"/>
        <v/>
      </c>
      <c r="CB2648" s="104" t="str">
        <f t="shared" si="1730"/>
        <v/>
      </c>
      <c r="CC2648" s="139" t="str">
        <f t="shared" si="1731"/>
        <v/>
      </c>
      <c r="CE2648" s="162" t="str">
        <f t="shared" si="1732"/>
        <v/>
      </c>
      <c r="CF2648" s="163" t="str">
        <f t="shared" si="1733"/>
        <v/>
      </c>
      <c r="CG2648" s="164" t="str">
        <f t="shared" si="1734"/>
        <v/>
      </c>
      <c r="CI2648" s="162" t="str">
        <f t="shared" si="1735"/>
        <v/>
      </c>
      <c r="CJ2648" s="163" t="str">
        <f t="shared" si="1697"/>
        <v/>
      </c>
      <c r="CK2648" s="164" t="str">
        <f t="shared" si="1698"/>
        <v/>
      </c>
      <c r="CM2648" s="169" t="str">
        <f t="shared" si="1736"/>
        <v/>
      </c>
      <c r="CN2648" s="139" t="str">
        <f t="shared" si="1737"/>
        <v/>
      </c>
      <c r="CP2648" s="41" t="str">
        <f>IF($CM2648="", "", COUNTIF($CM$11:$CM$3035, "&lt;"&amp;$CM2648)+1+COUNTIF($CM$11:$CM2648, $CM2648)-1)</f>
        <v/>
      </c>
    </row>
    <row r="2649" spans="1:94" x14ac:dyDescent="0.25">
      <c r="A2649" s="40"/>
      <c r="B2649" s="82" t="str">
        <f>IF($I2649="", "", IFERROR(INDEX('Job Database'!$AE$11:$AE$3035, MATCH($I2649, 'Job Database'!$X$11:$X$3035, 0)), ""))</f>
        <v/>
      </c>
      <c r="C2649" s="69" t="str">
        <f>IF($I2649="", "", IF(COUNTIF('Job Database'!$X$11:$X$3035, $I2649)=0, $AC$5, $AC$4))</f>
        <v/>
      </c>
      <c r="D2649" s="40"/>
      <c r="E2649" s="85" t="str">
        <f>IF($I2649="", "", IF(IFERROR(INDEX('Job Database'!$M$11:$M$3035, MATCH($I2649, 'Job Database'!$X$11:$X$3035, 0)), "")="", "", IFERROR(INDEX('Job Database'!$M$11:$M$3035, MATCH($I2649, 'Job Database'!$X$11:$X$3035, 0)), "")))</f>
        <v/>
      </c>
      <c r="F2649" s="40"/>
      <c r="G2649" s="88" t="str">
        <f t="shared" si="1711"/>
        <v/>
      </c>
      <c r="H2649" s="40"/>
      <c r="I2649" s="24"/>
      <c r="J2649" s="34"/>
      <c r="K2649" s="106"/>
      <c r="L2649" s="79"/>
      <c r="M2649" s="34"/>
      <c r="N2649" s="79"/>
      <c r="O2649" s="31"/>
      <c r="P2649" s="53"/>
      <c r="Q2649" s="40"/>
      <c r="S2649" s="41" t="str">
        <f t="shared" si="1699"/>
        <v/>
      </c>
      <c r="T2649" s="41" t="str">
        <f t="shared" si="1700"/>
        <v/>
      </c>
      <c r="U2649" s="41" t="str">
        <f t="shared" si="1712"/>
        <v/>
      </c>
      <c r="W2649" s="74" t="str">
        <f>IF('Job Database'!$X2649="", "", 'Job Database'!$X2649)</f>
        <v/>
      </c>
      <c r="Y2649" s="41" t="str">
        <f>IF($W2649="", "", IF(COUNTIF($I$11:$I$3035, $W2649)&gt;0, "", MAX($Y$10:$Y2648)+1))</f>
        <v/>
      </c>
      <c r="Z2649" s="41">
        <v>2639</v>
      </c>
      <c r="AA2649" s="58" t="str">
        <f t="shared" si="1713"/>
        <v/>
      </c>
      <c r="AC2649" s="41" t="str">
        <f t="shared" si="1701"/>
        <v/>
      </c>
      <c r="AE2649" s="41" t="str">
        <f t="shared" si="1714"/>
        <v/>
      </c>
      <c r="AJ2649" s="154" t="str">
        <f t="shared" si="1715"/>
        <v/>
      </c>
      <c r="AL2649" s="120" t="str">
        <f t="shared" si="1716"/>
        <v/>
      </c>
      <c r="AM2649" s="104" t="str">
        <f t="shared" si="1717"/>
        <v/>
      </c>
      <c r="AN2649" s="104" t="str">
        <f t="shared" si="1718"/>
        <v/>
      </c>
      <c r="AO2649" s="104" t="str">
        <f t="shared" si="1702"/>
        <v/>
      </c>
      <c r="AP2649" s="104" t="str">
        <f t="shared" si="1703"/>
        <v/>
      </c>
      <c r="AQ2649" s="121" t="str">
        <f t="shared" si="1719"/>
        <v/>
      </c>
      <c r="AS2649" s="88" t="str">
        <f t="shared" si="1704"/>
        <v/>
      </c>
      <c r="AT2649" s="68" t="str">
        <f t="shared" si="1720"/>
        <v/>
      </c>
      <c r="AU2649" s="68" t="str">
        <f t="shared" si="1721"/>
        <v/>
      </c>
      <c r="AV2649" s="68" t="str">
        <f t="shared" si="1722"/>
        <v/>
      </c>
      <c r="AW2649" s="88" t="str">
        <f t="shared" si="1705"/>
        <v/>
      </c>
      <c r="AZ2649" s="88" t="str">
        <f t="shared" si="1706"/>
        <v/>
      </c>
      <c r="BA2649" s="68" t="str">
        <f t="shared" si="1707"/>
        <v/>
      </c>
      <c r="BB2649" s="68" t="str">
        <f t="shared" si="1708"/>
        <v/>
      </c>
      <c r="BC2649" s="68" t="str">
        <f t="shared" si="1709"/>
        <v/>
      </c>
      <c r="BD2649" s="69" t="str">
        <f t="shared" si="1710"/>
        <v/>
      </c>
      <c r="BE2649" s="69" t="str">
        <f t="shared" si="1723"/>
        <v/>
      </c>
      <c r="BT2649" s="138" t="str">
        <f t="shared" ca="1" si="1724"/>
        <v/>
      </c>
      <c r="BU2649" s="139" t="str">
        <f t="shared" ca="1" si="1725"/>
        <v/>
      </c>
      <c r="BW2649" s="138" t="str">
        <f t="shared" si="1726"/>
        <v/>
      </c>
      <c r="BX2649" s="104" t="str">
        <f t="shared" si="1727"/>
        <v/>
      </c>
      <c r="BY2649" s="139" t="str">
        <f t="shared" si="1728"/>
        <v/>
      </c>
      <c r="CA2649" s="138" t="str">
        <f t="shared" si="1729"/>
        <v/>
      </c>
      <c r="CB2649" s="104" t="str">
        <f t="shared" si="1730"/>
        <v/>
      </c>
      <c r="CC2649" s="139" t="str">
        <f t="shared" si="1731"/>
        <v/>
      </c>
      <c r="CE2649" s="162" t="str">
        <f t="shared" si="1732"/>
        <v/>
      </c>
      <c r="CF2649" s="163" t="str">
        <f t="shared" si="1733"/>
        <v/>
      </c>
      <c r="CG2649" s="164" t="str">
        <f t="shared" si="1734"/>
        <v/>
      </c>
      <c r="CI2649" s="162" t="str">
        <f t="shared" si="1735"/>
        <v/>
      </c>
      <c r="CJ2649" s="163" t="str">
        <f t="shared" si="1697"/>
        <v/>
      </c>
      <c r="CK2649" s="164" t="str">
        <f t="shared" si="1698"/>
        <v/>
      </c>
      <c r="CM2649" s="169" t="str">
        <f t="shared" si="1736"/>
        <v/>
      </c>
      <c r="CN2649" s="139" t="str">
        <f t="shared" si="1737"/>
        <v/>
      </c>
      <c r="CP2649" s="41" t="str">
        <f>IF($CM2649="", "", COUNTIF($CM$11:$CM$3035, "&lt;"&amp;$CM2649)+1+COUNTIF($CM$11:$CM2649, $CM2649)-1)</f>
        <v/>
      </c>
    </row>
    <row r="2650" spans="1:94" x14ac:dyDescent="0.25">
      <c r="A2650" s="40"/>
      <c r="B2650" s="82" t="str">
        <f>IF($I2650="", "", IFERROR(INDEX('Job Database'!$AE$11:$AE$3035, MATCH($I2650, 'Job Database'!$X$11:$X$3035, 0)), ""))</f>
        <v/>
      </c>
      <c r="C2650" s="69" t="str">
        <f>IF($I2650="", "", IF(COUNTIF('Job Database'!$X$11:$X$3035, $I2650)=0, $AC$5, $AC$4))</f>
        <v/>
      </c>
      <c r="D2650" s="40"/>
      <c r="E2650" s="85" t="str">
        <f>IF($I2650="", "", IF(IFERROR(INDEX('Job Database'!$M$11:$M$3035, MATCH($I2650, 'Job Database'!$X$11:$X$3035, 0)), "")="", "", IFERROR(INDEX('Job Database'!$M$11:$M$3035, MATCH($I2650, 'Job Database'!$X$11:$X$3035, 0)), "")))</f>
        <v/>
      </c>
      <c r="F2650" s="40"/>
      <c r="G2650" s="88" t="str">
        <f t="shared" si="1711"/>
        <v/>
      </c>
      <c r="H2650" s="40"/>
      <c r="I2650" s="24"/>
      <c r="J2650" s="34"/>
      <c r="K2650" s="106"/>
      <c r="L2650" s="79"/>
      <c r="M2650" s="34"/>
      <c r="N2650" s="79"/>
      <c r="O2650" s="31"/>
      <c r="P2650" s="53"/>
      <c r="Q2650" s="40"/>
      <c r="S2650" s="41" t="str">
        <f t="shared" si="1699"/>
        <v/>
      </c>
      <c r="T2650" s="41" t="str">
        <f t="shared" si="1700"/>
        <v/>
      </c>
      <c r="U2650" s="41" t="str">
        <f t="shared" si="1712"/>
        <v/>
      </c>
      <c r="W2650" s="74" t="str">
        <f>IF('Job Database'!$X2650="", "", 'Job Database'!$X2650)</f>
        <v/>
      </c>
      <c r="Y2650" s="41" t="str">
        <f>IF($W2650="", "", IF(COUNTIF($I$11:$I$3035, $W2650)&gt;0, "", MAX($Y$10:$Y2649)+1))</f>
        <v/>
      </c>
      <c r="Z2650" s="41">
        <v>2640</v>
      </c>
      <c r="AA2650" s="58" t="str">
        <f t="shared" si="1713"/>
        <v/>
      </c>
      <c r="AC2650" s="41" t="str">
        <f t="shared" si="1701"/>
        <v/>
      </c>
      <c r="AE2650" s="41" t="str">
        <f t="shared" si="1714"/>
        <v/>
      </c>
      <c r="AJ2650" s="154" t="str">
        <f t="shared" si="1715"/>
        <v/>
      </c>
      <c r="AL2650" s="120" t="str">
        <f t="shared" si="1716"/>
        <v/>
      </c>
      <c r="AM2650" s="104" t="str">
        <f t="shared" si="1717"/>
        <v/>
      </c>
      <c r="AN2650" s="104" t="str">
        <f t="shared" si="1718"/>
        <v/>
      </c>
      <c r="AO2650" s="104" t="str">
        <f t="shared" si="1702"/>
        <v/>
      </c>
      <c r="AP2650" s="104" t="str">
        <f t="shared" si="1703"/>
        <v/>
      </c>
      <c r="AQ2650" s="121" t="str">
        <f t="shared" si="1719"/>
        <v/>
      </c>
      <c r="AS2650" s="88" t="str">
        <f t="shared" si="1704"/>
        <v/>
      </c>
      <c r="AT2650" s="68" t="str">
        <f t="shared" si="1720"/>
        <v/>
      </c>
      <c r="AU2650" s="68" t="str">
        <f t="shared" si="1721"/>
        <v/>
      </c>
      <c r="AV2650" s="68" t="str">
        <f t="shared" si="1722"/>
        <v/>
      </c>
      <c r="AW2650" s="88" t="str">
        <f t="shared" si="1705"/>
        <v/>
      </c>
      <c r="AZ2650" s="88" t="str">
        <f t="shared" si="1706"/>
        <v/>
      </c>
      <c r="BA2650" s="68" t="str">
        <f t="shared" si="1707"/>
        <v/>
      </c>
      <c r="BB2650" s="68" t="str">
        <f t="shared" si="1708"/>
        <v/>
      </c>
      <c r="BC2650" s="68" t="str">
        <f t="shared" si="1709"/>
        <v/>
      </c>
      <c r="BD2650" s="69" t="str">
        <f t="shared" si="1710"/>
        <v/>
      </c>
      <c r="BE2650" s="69" t="str">
        <f t="shared" si="1723"/>
        <v/>
      </c>
      <c r="BT2650" s="138" t="str">
        <f t="shared" ca="1" si="1724"/>
        <v/>
      </c>
      <c r="BU2650" s="139" t="str">
        <f t="shared" ca="1" si="1725"/>
        <v/>
      </c>
      <c r="BW2650" s="138" t="str">
        <f t="shared" si="1726"/>
        <v/>
      </c>
      <c r="BX2650" s="104" t="str">
        <f t="shared" si="1727"/>
        <v/>
      </c>
      <c r="BY2650" s="139" t="str">
        <f t="shared" si="1728"/>
        <v/>
      </c>
      <c r="CA2650" s="138" t="str">
        <f t="shared" si="1729"/>
        <v/>
      </c>
      <c r="CB2650" s="104" t="str">
        <f t="shared" si="1730"/>
        <v/>
      </c>
      <c r="CC2650" s="139" t="str">
        <f t="shared" si="1731"/>
        <v/>
      </c>
      <c r="CE2650" s="162" t="str">
        <f t="shared" si="1732"/>
        <v/>
      </c>
      <c r="CF2650" s="163" t="str">
        <f t="shared" si="1733"/>
        <v/>
      </c>
      <c r="CG2650" s="164" t="str">
        <f t="shared" si="1734"/>
        <v/>
      </c>
      <c r="CI2650" s="162" t="str">
        <f t="shared" si="1735"/>
        <v/>
      </c>
      <c r="CJ2650" s="163" t="str">
        <f t="shared" si="1697"/>
        <v/>
      </c>
      <c r="CK2650" s="164" t="str">
        <f t="shared" si="1698"/>
        <v/>
      </c>
      <c r="CM2650" s="169" t="str">
        <f t="shared" si="1736"/>
        <v/>
      </c>
      <c r="CN2650" s="139" t="str">
        <f t="shared" si="1737"/>
        <v/>
      </c>
      <c r="CP2650" s="41" t="str">
        <f>IF($CM2650="", "", COUNTIF($CM$11:$CM$3035, "&lt;"&amp;$CM2650)+1+COUNTIF($CM$11:$CM2650, $CM2650)-1)</f>
        <v/>
      </c>
    </row>
    <row r="2651" spans="1:94" x14ac:dyDescent="0.25">
      <c r="A2651" s="40"/>
      <c r="B2651" s="82" t="str">
        <f>IF($I2651="", "", IFERROR(INDEX('Job Database'!$AE$11:$AE$3035, MATCH($I2651, 'Job Database'!$X$11:$X$3035, 0)), ""))</f>
        <v/>
      </c>
      <c r="C2651" s="69" t="str">
        <f>IF($I2651="", "", IF(COUNTIF('Job Database'!$X$11:$X$3035, $I2651)=0, $AC$5, $AC$4))</f>
        <v/>
      </c>
      <c r="D2651" s="40"/>
      <c r="E2651" s="85" t="str">
        <f>IF($I2651="", "", IF(IFERROR(INDEX('Job Database'!$M$11:$M$3035, MATCH($I2651, 'Job Database'!$X$11:$X$3035, 0)), "")="", "", IFERROR(INDEX('Job Database'!$M$11:$M$3035, MATCH($I2651, 'Job Database'!$X$11:$X$3035, 0)), "")))</f>
        <v/>
      </c>
      <c r="F2651" s="40"/>
      <c r="G2651" s="88" t="str">
        <f t="shared" si="1711"/>
        <v/>
      </c>
      <c r="H2651" s="40"/>
      <c r="I2651" s="24"/>
      <c r="J2651" s="34"/>
      <c r="K2651" s="106"/>
      <c r="L2651" s="79"/>
      <c r="M2651" s="34"/>
      <c r="N2651" s="79"/>
      <c r="O2651" s="31"/>
      <c r="P2651" s="53"/>
      <c r="Q2651" s="40"/>
      <c r="S2651" s="41" t="str">
        <f t="shared" si="1699"/>
        <v/>
      </c>
      <c r="T2651" s="41" t="str">
        <f t="shared" si="1700"/>
        <v/>
      </c>
      <c r="U2651" s="41" t="str">
        <f t="shared" si="1712"/>
        <v/>
      </c>
      <c r="W2651" s="74" t="str">
        <f>IF('Job Database'!$X2651="", "", 'Job Database'!$X2651)</f>
        <v/>
      </c>
      <c r="Y2651" s="41" t="str">
        <f>IF($W2651="", "", IF(COUNTIF($I$11:$I$3035, $W2651)&gt;0, "", MAX($Y$10:$Y2650)+1))</f>
        <v/>
      </c>
      <c r="Z2651" s="41">
        <v>2641</v>
      </c>
      <c r="AA2651" s="58" t="str">
        <f t="shared" si="1713"/>
        <v/>
      </c>
      <c r="AC2651" s="41" t="str">
        <f t="shared" si="1701"/>
        <v/>
      </c>
      <c r="AE2651" s="41" t="str">
        <f t="shared" si="1714"/>
        <v/>
      </c>
      <c r="AJ2651" s="154" t="str">
        <f t="shared" si="1715"/>
        <v/>
      </c>
      <c r="AL2651" s="120" t="str">
        <f t="shared" si="1716"/>
        <v/>
      </c>
      <c r="AM2651" s="104" t="str">
        <f t="shared" si="1717"/>
        <v/>
      </c>
      <c r="AN2651" s="104" t="str">
        <f t="shared" si="1718"/>
        <v/>
      </c>
      <c r="AO2651" s="104" t="str">
        <f t="shared" si="1702"/>
        <v/>
      </c>
      <c r="AP2651" s="104" t="str">
        <f t="shared" si="1703"/>
        <v/>
      </c>
      <c r="AQ2651" s="121" t="str">
        <f t="shared" si="1719"/>
        <v/>
      </c>
      <c r="AS2651" s="88" t="str">
        <f t="shared" si="1704"/>
        <v/>
      </c>
      <c r="AT2651" s="68" t="str">
        <f t="shared" si="1720"/>
        <v/>
      </c>
      <c r="AU2651" s="68" t="str">
        <f t="shared" si="1721"/>
        <v/>
      </c>
      <c r="AV2651" s="68" t="str">
        <f t="shared" si="1722"/>
        <v/>
      </c>
      <c r="AW2651" s="88" t="str">
        <f t="shared" si="1705"/>
        <v/>
      </c>
      <c r="AZ2651" s="88" t="str">
        <f t="shared" si="1706"/>
        <v/>
      </c>
      <c r="BA2651" s="68" t="str">
        <f t="shared" si="1707"/>
        <v/>
      </c>
      <c r="BB2651" s="68" t="str">
        <f t="shared" si="1708"/>
        <v/>
      </c>
      <c r="BC2651" s="68" t="str">
        <f t="shared" si="1709"/>
        <v/>
      </c>
      <c r="BD2651" s="69" t="str">
        <f t="shared" si="1710"/>
        <v/>
      </c>
      <c r="BE2651" s="69" t="str">
        <f t="shared" si="1723"/>
        <v/>
      </c>
      <c r="BT2651" s="138" t="str">
        <f t="shared" ca="1" si="1724"/>
        <v/>
      </c>
      <c r="BU2651" s="139" t="str">
        <f t="shared" ca="1" si="1725"/>
        <v/>
      </c>
      <c r="BW2651" s="138" t="str">
        <f t="shared" si="1726"/>
        <v/>
      </c>
      <c r="BX2651" s="104" t="str">
        <f t="shared" si="1727"/>
        <v/>
      </c>
      <c r="BY2651" s="139" t="str">
        <f t="shared" si="1728"/>
        <v/>
      </c>
      <c r="CA2651" s="138" t="str">
        <f t="shared" si="1729"/>
        <v/>
      </c>
      <c r="CB2651" s="104" t="str">
        <f t="shared" si="1730"/>
        <v/>
      </c>
      <c r="CC2651" s="139" t="str">
        <f t="shared" si="1731"/>
        <v/>
      </c>
      <c r="CE2651" s="162" t="str">
        <f t="shared" si="1732"/>
        <v/>
      </c>
      <c r="CF2651" s="163" t="str">
        <f t="shared" si="1733"/>
        <v/>
      </c>
      <c r="CG2651" s="164" t="str">
        <f t="shared" si="1734"/>
        <v/>
      </c>
      <c r="CI2651" s="162" t="str">
        <f t="shared" si="1735"/>
        <v/>
      </c>
      <c r="CJ2651" s="163" t="str">
        <f t="shared" ref="CJ2651:CJ2714" si="1738">IF(CB2651="", "", M2651)</f>
        <v/>
      </c>
      <c r="CK2651" s="164" t="str">
        <f t="shared" ref="CK2651:CK2714" si="1739">IF(CC2651="", "", N2651)</f>
        <v/>
      </c>
      <c r="CM2651" s="169" t="str">
        <f t="shared" si="1736"/>
        <v/>
      </c>
      <c r="CN2651" s="139" t="str">
        <f t="shared" si="1737"/>
        <v/>
      </c>
      <c r="CP2651" s="41" t="str">
        <f>IF($CM2651="", "", COUNTIF($CM$11:$CM$3035, "&lt;"&amp;$CM2651)+1+COUNTIF($CM$11:$CM2651, $CM2651)-1)</f>
        <v/>
      </c>
    </row>
    <row r="2652" spans="1:94" x14ac:dyDescent="0.25">
      <c r="A2652" s="40"/>
      <c r="B2652" s="82" t="str">
        <f>IF($I2652="", "", IFERROR(INDEX('Job Database'!$AE$11:$AE$3035, MATCH($I2652, 'Job Database'!$X$11:$X$3035, 0)), ""))</f>
        <v/>
      </c>
      <c r="C2652" s="69" t="str">
        <f>IF($I2652="", "", IF(COUNTIF('Job Database'!$X$11:$X$3035, $I2652)=0, $AC$5, $AC$4))</f>
        <v/>
      </c>
      <c r="D2652" s="40"/>
      <c r="E2652" s="85" t="str">
        <f>IF($I2652="", "", IF(IFERROR(INDEX('Job Database'!$M$11:$M$3035, MATCH($I2652, 'Job Database'!$X$11:$X$3035, 0)), "")="", "", IFERROR(INDEX('Job Database'!$M$11:$M$3035, MATCH($I2652, 'Job Database'!$X$11:$X$3035, 0)), "")))</f>
        <v/>
      </c>
      <c r="F2652" s="40"/>
      <c r="G2652" s="88" t="str">
        <f t="shared" si="1711"/>
        <v/>
      </c>
      <c r="H2652" s="40"/>
      <c r="I2652" s="24"/>
      <c r="J2652" s="34"/>
      <c r="K2652" s="106"/>
      <c r="L2652" s="79"/>
      <c r="M2652" s="34"/>
      <c r="N2652" s="79"/>
      <c r="O2652" s="31"/>
      <c r="P2652" s="53"/>
      <c r="Q2652" s="40"/>
      <c r="S2652" s="41" t="str">
        <f t="shared" si="1699"/>
        <v/>
      </c>
      <c r="T2652" s="41" t="str">
        <f t="shared" si="1700"/>
        <v/>
      </c>
      <c r="U2652" s="41" t="str">
        <f t="shared" si="1712"/>
        <v/>
      </c>
      <c r="W2652" s="74" t="str">
        <f>IF('Job Database'!$X2652="", "", 'Job Database'!$X2652)</f>
        <v/>
      </c>
      <c r="Y2652" s="41" t="str">
        <f>IF($W2652="", "", IF(COUNTIF($I$11:$I$3035, $W2652)&gt;0, "", MAX($Y$10:$Y2651)+1))</f>
        <v/>
      </c>
      <c r="Z2652" s="41">
        <v>2642</v>
      </c>
      <c r="AA2652" s="58" t="str">
        <f t="shared" si="1713"/>
        <v/>
      </c>
      <c r="AC2652" s="41" t="str">
        <f t="shared" si="1701"/>
        <v/>
      </c>
      <c r="AE2652" s="41" t="str">
        <f t="shared" si="1714"/>
        <v/>
      </c>
      <c r="AJ2652" s="154" t="str">
        <f t="shared" si="1715"/>
        <v/>
      </c>
      <c r="AL2652" s="120" t="str">
        <f t="shared" si="1716"/>
        <v/>
      </c>
      <c r="AM2652" s="104" t="str">
        <f t="shared" si="1717"/>
        <v/>
      </c>
      <c r="AN2652" s="104" t="str">
        <f t="shared" si="1718"/>
        <v/>
      </c>
      <c r="AO2652" s="104" t="str">
        <f t="shared" si="1702"/>
        <v/>
      </c>
      <c r="AP2652" s="104" t="str">
        <f t="shared" si="1703"/>
        <v/>
      </c>
      <c r="AQ2652" s="121" t="str">
        <f t="shared" si="1719"/>
        <v/>
      </c>
      <c r="AS2652" s="88" t="str">
        <f t="shared" si="1704"/>
        <v/>
      </c>
      <c r="AT2652" s="68" t="str">
        <f t="shared" si="1720"/>
        <v/>
      </c>
      <c r="AU2652" s="68" t="str">
        <f t="shared" si="1721"/>
        <v/>
      </c>
      <c r="AV2652" s="68" t="str">
        <f t="shared" si="1722"/>
        <v/>
      </c>
      <c r="AW2652" s="88" t="str">
        <f t="shared" si="1705"/>
        <v/>
      </c>
      <c r="AZ2652" s="88" t="str">
        <f t="shared" si="1706"/>
        <v/>
      </c>
      <c r="BA2652" s="68" t="str">
        <f t="shared" si="1707"/>
        <v/>
      </c>
      <c r="BB2652" s="68" t="str">
        <f t="shared" si="1708"/>
        <v/>
      </c>
      <c r="BC2652" s="68" t="str">
        <f t="shared" si="1709"/>
        <v/>
      </c>
      <c r="BD2652" s="69" t="str">
        <f t="shared" si="1710"/>
        <v/>
      </c>
      <c r="BE2652" s="69" t="str">
        <f t="shared" si="1723"/>
        <v/>
      </c>
      <c r="BT2652" s="138" t="str">
        <f t="shared" ca="1" si="1724"/>
        <v/>
      </c>
      <c r="BU2652" s="139" t="str">
        <f t="shared" ca="1" si="1725"/>
        <v/>
      </c>
      <c r="BW2652" s="138" t="str">
        <f t="shared" si="1726"/>
        <v/>
      </c>
      <c r="BX2652" s="104" t="str">
        <f t="shared" si="1727"/>
        <v/>
      </c>
      <c r="BY2652" s="139" t="str">
        <f t="shared" si="1728"/>
        <v/>
      </c>
      <c r="CA2652" s="138" t="str">
        <f t="shared" si="1729"/>
        <v/>
      </c>
      <c r="CB2652" s="104" t="str">
        <f t="shared" si="1730"/>
        <v/>
      </c>
      <c r="CC2652" s="139" t="str">
        <f t="shared" si="1731"/>
        <v/>
      </c>
      <c r="CE2652" s="162" t="str">
        <f t="shared" si="1732"/>
        <v/>
      </c>
      <c r="CF2652" s="163" t="str">
        <f t="shared" si="1733"/>
        <v/>
      </c>
      <c r="CG2652" s="164" t="str">
        <f t="shared" si="1734"/>
        <v/>
      </c>
      <c r="CI2652" s="162" t="str">
        <f t="shared" si="1735"/>
        <v/>
      </c>
      <c r="CJ2652" s="163" t="str">
        <f t="shared" si="1738"/>
        <v/>
      </c>
      <c r="CK2652" s="164" t="str">
        <f t="shared" si="1739"/>
        <v/>
      </c>
      <c r="CM2652" s="169" t="str">
        <f t="shared" si="1736"/>
        <v/>
      </c>
      <c r="CN2652" s="139" t="str">
        <f t="shared" si="1737"/>
        <v/>
      </c>
      <c r="CP2652" s="41" t="str">
        <f>IF($CM2652="", "", COUNTIF($CM$11:$CM$3035, "&lt;"&amp;$CM2652)+1+COUNTIF($CM$11:$CM2652, $CM2652)-1)</f>
        <v/>
      </c>
    </row>
    <row r="2653" spans="1:94" x14ac:dyDescent="0.25">
      <c r="A2653" s="40"/>
      <c r="B2653" s="82" t="str">
        <f>IF($I2653="", "", IFERROR(INDEX('Job Database'!$AE$11:$AE$3035, MATCH($I2653, 'Job Database'!$X$11:$X$3035, 0)), ""))</f>
        <v/>
      </c>
      <c r="C2653" s="69" t="str">
        <f>IF($I2653="", "", IF(COUNTIF('Job Database'!$X$11:$X$3035, $I2653)=0, $AC$5, $AC$4))</f>
        <v/>
      </c>
      <c r="D2653" s="40"/>
      <c r="E2653" s="85" t="str">
        <f>IF($I2653="", "", IF(IFERROR(INDEX('Job Database'!$M$11:$M$3035, MATCH($I2653, 'Job Database'!$X$11:$X$3035, 0)), "")="", "", IFERROR(INDEX('Job Database'!$M$11:$M$3035, MATCH($I2653, 'Job Database'!$X$11:$X$3035, 0)), "")))</f>
        <v/>
      </c>
      <c r="F2653" s="40"/>
      <c r="G2653" s="88" t="str">
        <f t="shared" si="1711"/>
        <v/>
      </c>
      <c r="H2653" s="40"/>
      <c r="I2653" s="24"/>
      <c r="J2653" s="34"/>
      <c r="K2653" s="106"/>
      <c r="L2653" s="79"/>
      <c r="M2653" s="34"/>
      <c r="N2653" s="79"/>
      <c r="O2653" s="31"/>
      <c r="P2653" s="53"/>
      <c r="Q2653" s="40"/>
      <c r="S2653" s="41" t="str">
        <f t="shared" si="1699"/>
        <v/>
      </c>
      <c r="T2653" s="41" t="str">
        <f t="shared" si="1700"/>
        <v/>
      </c>
      <c r="U2653" s="41" t="str">
        <f t="shared" si="1712"/>
        <v/>
      </c>
      <c r="W2653" s="74" t="str">
        <f>IF('Job Database'!$X2653="", "", 'Job Database'!$X2653)</f>
        <v/>
      </c>
      <c r="Y2653" s="41" t="str">
        <f>IF($W2653="", "", IF(COUNTIF($I$11:$I$3035, $W2653)&gt;0, "", MAX($Y$10:$Y2652)+1))</f>
        <v/>
      </c>
      <c r="Z2653" s="41">
        <v>2643</v>
      </c>
      <c r="AA2653" s="58" t="str">
        <f t="shared" si="1713"/>
        <v/>
      </c>
      <c r="AC2653" s="41" t="str">
        <f t="shared" si="1701"/>
        <v/>
      </c>
      <c r="AE2653" s="41" t="str">
        <f t="shared" si="1714"/>
        <v/>
      </c>
      <c r="AJ2653" s="154" t="str">
        <f t="shared" si="1715"/>
        <v/>
      </c>
      <c r="AL2653" s="120" t="str">
        <f t="shared" si="1716"/>
        <v/>
      </c>
      <c r="AM2653" s="104" t="str">
        <f t="shared" si="1717"/>
        <v/>
      </c>
      <c r="AN2653" s="104" t="str">
        <f t="shared" si="1718"/>
        <v/>
      </c>
      <c r="AO2653" s="104" t="str">
        <f t="shared" si="1702"/>
        <v/>
      </c>
      <c r="AP2653" s="104" t="str">
        <f t="shared" si="1703"/>
        <v/>
      </c>
      <c r="AQ2653" s="121" t="str">
        <f t="shared" si="1719"/>
        <v/>
      </c>
      <c r="AS2653" s="88" t="str">
        <f t="shared" si="1704"/>
        <v/>
      </c>
      <c r="AT2653" s="68" t="str">
        <f t="shared" si="1720"/>
        <v/>
      </c>
      <c r="AU2653" s="68" t="str">
        <f t="shared" si="1721"/>
        <v/>
      </c>
      <c r="AV2653" s="68" t="str">
        <f t="shared" si="1722"/>
        <v/>
      </c>
      <c r="AW2653" s="88" t="str">
        <f t="shared" si="1705"/>
        <v/>
      </c>
      <c r="AZ2653" s="88" t="str">
        <f t="shared" si="1706"/>
        <v/>
      </c>
      <c r="BA2653" s="68" t="str">
        <f t="shared" si="1707"/>
        <v/>
      </c>
      <c r="BB2653" s="68" t="str">
        <f t="shared" si="1708"/>
        <v/>
      </c>
      <c r="BC2653" s="68" t="str">
        <f t="shared" si="1709"/>
        <v/>
      </c>
      <c r="BD2653" s="69" t="str">
        <f t="shared" si="1710"/>
        <v/>
      </c>
      <c r="BE2653" s="69" t="str">
        <f t="shared" si="1723"/>
        <v/>
      </c>
      <c r="BT2653" s="138" t="str">
        <f t="shared" ca="1" si="1724"/>
        <v/>
      </c>
      <c r="BU2653" s="139" t="str">
        <f t="shared" ca="1" si="1725"/>
        <v/>
      </c>
      <c r="BW2653" s="138" t="str">
        <f t="shared" si="1726"/>
        <v/>
      </c>
      <c r="BX2653" s="104" t="str">
        <f t="shared" si="1727"/>
        <v/>
      </c>
      <c r="BY2653" s="139" t="str">
        <f t="shared" si="1728"/>
        <v/>
      </c>
      <c r="CA2653" s="138" t="str">
        <f t="shared" si="1729"/>
        <v/>
      </c>
      <c r="CB2653" s="104" t="str">
        <f t="shared" si="1730"/>
        <v/>
      </c>
      <c r="CC2653" s="139" t="str">
        <f t="shared" si="1731"/>
        <v/>
      </c>
      <c r="CE2653" s="162" t="str">
        <f t="shared" si="1732"/>
        <v/>
      </c>
      <c r="CF2653" s="163" t="str">
        <f t="shared" si="1733"/>
        <v/>
      </c>
      <c r="CG2653" s="164" t="str">
        <f t="shared" si="1734"/>
        <v/>
      </c>
      <c r="CI2653" s="162" t="str">
        <f t="shared" si="1735"/>
        <v/>
      </c>
      <c r="CJ2653" s="163" t="str">
        <f t="shared" si="1738"/>
        <v/>
      </c>
      <c r="CK2653" s="164" t="str">
        <f t="shared" si="1739"/>
        <v/>
      </c>
      <c r="CM2653" s="169" t="str">
        <f t="shared" si="1736"/>
        <v/>
      </c>
      <c r="CN2653" s="139" t="str">
        <f t="shared" si="1737"/>
        <v/>
      </c>
      <c r="CP2653" s="41" t="str">
        <f>IF($CM2653="", "", COUNTIF($CM$11:$CM$3035, "&lt;"&amp;$CM2653)+1+COUNTIF($CM$11:$CM2653, $CM2653)-1)</f>
        <v/>
      </c>
    </row>
    <row r="2654" spans="1:94" x14ac:dyDescent="0.25">
      <c r="A2654" s="40"/>
      <c r="B2654" s="82" t="str">
        <f>IF($I2654="", "", IFERROR(INDEX('Job Database'!$AE$11:$AE$3035, MATCH($I2654, 'Job Database'!$X$11:$X$3035, 0)), ""))</f>
        <v/>
      </c>
      <c r="C2654" s="69" t="str">
        <f>IF($I2654="", "", IF(COUNTIF('Job Database'!$X$11:$X$3035, $I2654)=0, $AC$5, $AC$4))</f>
        <v/>
      </c>
      <c r="D2654" s="40"/>
      <c r="E2654" s="85" t="str">
        <f>IF($I2654="", "", IF(IFERROR(INDEX('Job Database'!$M$11:$M$3035, MATCH($I2654, 'Job Database'!$X$11:$X$3035, 0)), "")="", "", IFERROR(INDEX('Job Database'!$M$11:$M$3035, MATCH($I2654, 'Job Database'!$X$11:$X$3035, 0)), "")))</f>
        <v/>
      </c>
      <c r="F2654" s="40"/>
      <c r="G2654" s="88" t="str">
        <f t="shared" si="1711"/>
        <v/>
      </c>
      <c r="H2654" s="40"/>
      <c r="I2654" s="24"/>
      <c r="J2654" s="34"/>
      <c r="K2654" s="106"/>
      <c r="L2654" s="79"/>
      <c r="M2654" s="34"/>
      <c r="N2654" s="79"/>
      <c r="O2654" s="31"/>
      <c r="P2654" s="53"/>
      <c r="Q2654" s="40"/>
      <c r="S2654" s="41" t="str">
        <f t="shared" si="1699"/>
        <v/>
      </c>
      <c r="T2654" s="41" t="str">
        <f t="shared" si="1700"/>
        <v/>
      </c>
      <c r="U2654" s="41" t="str">
        <f t="shared" si="1712"/>
        <v/>
      </c>
      <c r="W2654" s="74" t="str">
        <f>IF('Job Database'!$X2654="", "", 'Job Database'!$X2654)</f>
        <v/>
      </c>
      <c r="Y2654" s="41" t="str">
        <f>IF($W2654="", "", IF(COUNTIF($I$11:$I$3035, $W2654)&gt;0, "", MAX($Y$10:$Y2653)+1))</f>
        <v/>
      </c>
      <c r="Z2654" s="41">
        <v>2644</v>
      </c>
      <c r="AA2654" s="58" t="str">
        <f t="shared" si="1713"/>
        <v/>
      </c>
      <c r="AC2654" s="41" t="str">
        <f t="shared" si="1701"/>
        <v/>
      </c>
      <c r="AE2654" s="41" t="str">
        <f t="shared" si="1714"/>
        <v/>
      </c>
      <c r="AJ2654" s="154" t="str">
        <f t="shared" si="1715"/>
        <v/>
      </c>
      <c r="AL2654" s="120" t="str">
        <f t="shared" si="1716"/>
        <v/>
      </c>
      <c r="AM2654" s="104" t="str">
        <f t="shared" si="1717"/>
        <v/>
      </c>
      <c r="AN2654" s="104" t="str">
        <f t="shared" si="1718"/>
        <v/>
      </c>
      <c r="AO2654" s="104" t="str">
        <f t="shared" si="1702"/>
        <v/>
      </c>
      <c r="AP2654" s="104" t="str">
        <f t="shared" si="1703"/>
        <v/>
      </c>
      <c r="AQ2654" s="121" t="str">
        <f t="shared" si="1719"/>
        <v/>
      </c>
      <c r="AS2654" s="88" t="str">
        <f t="shared" si="1704"/>
        <v/>
      </c>
      <c r="AT2654" s="68" t="str">
        <f t="shared" si="1720"/>
        <v/>
      </c>
      <c r="AU2654" s="68" t="str">
        <f t="shared" si="1721"/>
        <v/>
      </c>
      <c r="AV2654" s="68" t="str">
        <f t="shared" si="1722"/>
        <v/>
      </c>
      <c r="AW2654" s="88" t="str">
        <f t="shared" si="1705"/>
        <v/>
      </c>
      <c r="AZ2654" s="88" t="str">
        <f t="shared" si="1706"/>
        <v/>
      </c>
      <c r="BA2654" s="68" t="str">
        <f t="shared" si="1707"/>
        <v/>
      </c>
      <c r="BB2654" s="68" t="str">
        <f t="shared" si="1708"/>
        <v/>
      </c>
      <c r="BC2654" s="68" t="str">
        <f t="shared" si="1709"/>
        <v/>
      </c>
      <c r="BD2654" s="69" t="str">
        <f t="shared" si="1710"/>
        <v/>
      </c>
      <c r="BE2654" s="69" t="str">
        <f t="shared" si="1723"/>
        <v/>
      </c>
      <c r="BT2654" s="138" t="str">
        <f t="shared" ca="1" si="1724"/>
        <v/>
      </c>
      <c r="BU2654" s="139" t="str">
        <f t="shared" ca="1" si="1725"/>
        <v/>
      </c>
      <c r="BW2654" s="138" t="str">
        <f t="shared" si="1726"/>
        <v/>
      </c>
      <c r="BX2654" s="104" t="str">
        <f t="shared" si="1727"/>
        <v/>
      </c>
      <c r="BY2654" s="139" t="str">
        <f t="shared" si="1728"/>
        <v/>
      </c>
      <c r="CA2654" s="138" t="str">
        <f t="shared" si="1729"/>
        <v/>
      </c>
      <c r="CB2654" s="104" t="str">
        <f t="shared" si="1730"/>
        <v/>
      </c>
      <c r="CC2654" s="139" t="str">
        <f t="shared" si="1731"/>
        <v/>
      </c>
      <c r="CE2654" s="162" t="str">
        <f t="shared" si="1732"/>
        <v/>
      </c>
      <c r="CF2654" s="163" t="str">
        <f t="shared" si="1733"/>
        <v/>
      </c>
      <c r="CG2654" s="164" t="str">
        <f t="shared" si="1734"/>
        <v/>
      </c>
      <c r="CI2654" s="162" t="str">
        <f t="shared" si="1735"/>
        <v/>
      </c>
      <c r="CJ2654" s="163" t="str">
        <f t="shared" si="1738"/>
        <v/>
      </c>
      <c r="CK2654" s="164" t="str">
        <f t="shared" si="1739"/>
        <v/>
      </c>
      <c r="CM2654" s="169" t="str">
        <f t="shared" si="1736"/>
        <v/>
      </c>
      <c r="CN2654" s="139" t="str">
        <f t="shared" si="1737"/>
        <v/>
      </c>
      <c r="CP2654" s="41" t="str">
        <f>IF($CM2654="", "", COUNTIF($CM$11:$CM$3035, "&lt;"&amp;$CM2654)+1+COUNTIF($CM$11:$CM2654, $CM2654)-1)</f>
        <v/>
      </c>
    </row>
    <row r="2655" spans="1:94" x14ac:dyDescent="0.25">
      <c r="A2655" s="40"/>
      <c r="B2655" s="82" t="str">
        <f>IF($I2655="", "", IFERROR(INDEX('Job Database'!$AE$11:$AE$3035, MATCH($I2655, 'Job Database'!$X$11:$X$3035, 0)), ""))</f>
        <v/>
      </c>
      <c r="C2655" s="69" t="str">
        <f>IF($I2655="", "", IF(COUNTIF('Job Database'!$X$11:$X$3035, $I2655)=0, $AC$5, $AC$4))</f>
        <v/>
      </c>
      <c r="D2655" s="40"/>
      <c r="E2655" s="85" t="str">
        <f>IF($I2655="", "", IF(IFERROR(INDEX('Job Database'!$M$11:$M$3035, MATCH($I2655, 'Job Database'!$X$11:$X$3035, 0)), "")="", "", IFERROR(INDEX('Job Database'!$M$11:$M$3035, MATCH($I2655, 'Job Database'!$X$11:$X$3035, 0)), "")))</f>
        <v/>
      </c>
      <c r="F2655" s="40"/>
      <c r="G2655" s="88" t="str">
        <f t="shared" si="1711"/>
        <v/>
      </c>
      <c r="H2655" s="40"/>
      <c r="I2655" s="24"/>
      <c r="J2655" s="34"/>
      <c r="K2655" s="106"/>
      <c r="L2655" s="79"/>
      <c r="M2655" s="34"/>
      <c r="N2655" s="79"/>
      <c r="O2655" s="31"/>
      <c r="P2655" s="53"/>
      <c r="Q2655" s="40"/>
      <c r="S2655" s="41" t="str">
        <f t="shared" si="1699"/>
        <v/>
      </c>
      <c r="T2655" s="41" t="str">
        <f t="shared" si="1700"/>
        <v/>
      </c>
      <c r="U2655" s="41" t="str">
        <f t="shared" si="1712"/>
        <v/>
      </c>
      <c r="W2655" s="74" t="str">
        <f>IF('Job Database'!$X2655="", "", 'Job Database'!$X2655)</f>
        <v/>
      </c>
      <c r="Y2655" s="41" t="str">
        <f>IF($W2655="", "", IF(COUNTIF($I$11:$I$3035, $W2655)&gt;0, "", MAX($Y$10:$Y2654)+1))</f>
        <v/>
      </c>
      <c r="Z2655" s="41">
        <v>2645</v>
      </c>
      <c r="AA2655" s="58" t="str">
        <f t="shared" si="1713"/>
        <v/>
      </c>
      <c r="AC2655" s="41" t="str">
        <f t="shared" si="1701"/>
        <v/>
      </c>
      <c r="AE2655" s="41" t="str">
        <f t="shared" si="1714"/>
        <v/>
      </c>
      <c r="AJ2655" s="154" t="str">
        <f t="shared" si="1715"/>
        <v/>
      </c>
      <c r="AL2655" s="120" t="str">
        <f t="shared" si="1716"/>
        <v/>
      </c>
      <c r="AM2655" s="104" t="str">
        <f t="shared" si="1717"/>
        <v/>
      </c>
      <c r="AN2655" s="104" t="str">
        <f t="shared" si="1718"/>
        <v/>
      </c>
      <c r="AO2655" s="104" t="str">
        <f t="shared" si="1702"/>
        <v/>
      </c>
      <c r="AP2655" s="104" t="str">
        <f t="shared" si="1703"/>
        <v/>
      </c>
      <c r="AQ2655" s="121" t="str">
        <f t="shared" si="1719"/>
        <v/>
      </c>
      <c r="AS2655" s="88" t="str">
        <f t="shared" si="1704"/>
        <v/>
      </c>
      <c r="AT2655" s="68" t="str">
        <f t="shared" si="1720"/>
        <v/>
      </c>
      <c r="AU2655" s="68" t="str">
        <f t="shared" si="1721"/>
        <v/>
      </c>
      <c r="AV2655" s="68" t="str">
        <f t="shared" si="1722"/>
        <v/>
      </c>
      <c r="AW2655" s="88" t="str">
        <f t="shared" si="1705"/>
        <v/>
      </c>
      <c r="AZ2655" s="88" t="str">
        <f t="shared" si="1706"/>
        <v/>
      </c>
      <c r="BA2655" s="68" t="str">
        <f t="shared" si="1707"/>
        <v/>
      </c>
      <c r="BB2655" s="68" t="str">
        <f t="shared" si="1708"/>
        <v/>
      </c>
      <c r="BC2655" s="68" t="str">
        <f t="shared" si="1709"/>
        <v/>
      </c>
      <c r="BD2655" s="69" t="str">
        <f t="shared" si="1710"/>
        <v/>
      </c>
      <c r="BE2655" s="69" t="str">
        <f t="shared" si="1723"/>
        <v/>
      </c>
      <c r="BT2655" s="138" t="str">
        <f t="shared" ca="1" si="1724"/>
        <v/>
      </c>
      <c r="BU2655" s="139" t="str">
        <f t="shared" ca="1" si="1725"/>
        <v/>
      </c>
      <c r="BW2655" s="138" t="str">
        <f t="shared" si="1726"/>
        <v/>
      </c>
      <c r="BX2655" s="104" t="str">
        <f t="shared" si="1727"/>
        <v/>
      </c>
      <c r="BY2655" s="139" t="str">
        <f t="shared" si="1728"/>
        <v/>
      </c>
      <c r="CA2655" s="138" t="str">
        <f t="shared" si="1729"/>
        <v/>
      </c>
      <c r="CB2655" s="104" t="str">
        <f t="shared" si="1730"/>
        <v/>
      </c>
      <c r="CC2655" s="139" t="str">
        <f t="shared" si="1731"/>
        <v/>
      </c>
      <c r="CE2655" s="162" t="str">
        <f t="shared" si="1732"/>
        <v/>
      </c>
      <c r="CF2655" s="163" t="str">
        <f t="shared" si="1733"/>
        <v/>
      </c>
      <c r="CG2655" s="164" t="str">
        <f t="shared" si="1734"/>
        <v/>
      </c>
      <c r="CI2655" s="162" t="str">
        <f t="shared" si="1735"/>
        <v/>
      </c>
      <c r="CJ2655" s="163" t="str">
        <f t="shared" si="1738"/>
        <v/>
      </c>
      <c r="CK2655" s="164" t="str">
        <f t="shared" si="1739"/>
        <v/>
      </c>
      <c r="CM2655" s="169" t="str">
        <f t="shared" si="1736"/>
        <v/>
      </c>
      <c r="CN2655" s="139" t="str">
        <f t="shared" si="1737"/>
        <v/>
      </c>
      <c r="CP2655" s="41" t="str">
        <f>IF($CM2655="", "", COUNTIF($CM$11:$CM$3035, "&lt;"&amp;$CM2655)+1+COUNTIF($CM$11:$CM2655, $CM2655)-1)</f>
        <v/>
      </c>
    </row>
    <row r="2656" spans="1:94" x14ac:dyDescent="0.25">
      <c r="A2656" s="40"/>
      <c r="B2656" s="82" t="str">
        <f>IF($I2656="", "", IFERROR(INDEX('Job Database'!$AE$11:$AE$3035, MATCH($I2656, 'Job Database'!$X$11:$X$3035, 0)), ""))</f>
        <v/>
      </c>
      <c r="C2656" s="69" t="str">
        <f>IF($I2656="", "", IF(COUNTIF('Job Database'!$X$11:$X$3035, $I2656)=0, $AC$5, $AC$4))</f>
        <v/>
      </c>
      <c r="D2656" s="40"/>
      <c r="E2656" s="85" t="str">
        <f>IF($I2656="", "", IF(IFERROR(INDEX('Job Database'!$M$11:$M$3035, MATCH($I2656, 'Job Database'!$X$11:$X$3035, 0)), "")="", "", IFERROR(INDEX('Job Database'!$M$11:$M$3035, MATCH($I2656, 'Job Database'!$X$11:$X$3035, 0)), "")))</f>
        <v/>
      </c>
      <c r="F2656" s="40"/>
      <c r="G2656" s="88" t="str">
        <f t="shared" si="1711"/>
        <v/>
      </c>
      <c r="H2656" s="40"/>
      <c r="I2656" s="24"/>
      <c r="J2656" s="34"/>
      <c r="K2656" s="106"/>
      <c r="L2656" s="79"/>
      <c r="M2656" s="34"/>
      <c r="N2656" s="79"/>
      <c r="O2656" s="31"/>
      <c r="P2656" s="53"/>
      <c r="Q2656" s="40"/>
      <c r="S2656" s="41" t="str">
        <f t="shared" si="1699"/>
        <v/>
      </c>
      <c r="T2656" s="41" t="str">
        <f t="shared" si="1700"/>
        <v/>
      </c>
      <c r="U2656" s="41" t="str">
        <f t="shared" si="1712"/>
        <v/>
      </c>
      <c r="W2656" s="74" t="str">
        <f>IF('Job Database'!$X2656="", "", 'Job Database'!$X2656)</f>
        <v/>
      </c>
      <c r="Y2656" s="41" t="str">
        <f>IF($W2656="", "", IF(COUNTIF($I$11:$I$3035, $W2656)&gt;0, "", MAX($Y$10:$Y2655)+1))</f>
        <v/>
      </c>
      <c r="Z2656" s="41">
        <v>2646</v>
      </c>
      <c r="AA2656" s="58" t="str">
        <f t="shared" si="1713"/>
        <v/>
      </c>
      <c r="AC2656" s="41" t="str">
        <f t="shared" si="1701"/>
        <v/>
      </c>
      <c r="AE2656" s="41" t="str">
        <f t="shared" si="1714"/>
        <v/>
      </c>
      <c r="AJ2656" s="154" t="str">
        <f t="shared" si="1715"/>
        <v/>
      </c>
      <c r="AL2656" s="120" t="str">
        <f t="shared" si="1716"/>
        <v/>
      </c>
      <c r="AM2656" s="104" t="str">
        <f t="shared" si="1717"/>
        <v/>
      </c>
      <c r="AN2656" s="104" t="str">
        <f t="shared" si="1718"/>
        <v/>
      </c>
      <c r="AO2656" s="104" t="str">
        <f t="shared" si="1702"/>
        <v/>
      </c>
      <c r="AP2656" s="104" t="str">
        <f t="shared" si="1703"/>
        <v/>
      </c>
      <c r="AQ2656" s="121" t="str">
        <f t="shared" si="1719"/>
        <v/>
      </c>
      <c r="AS2656" s="88" t="str">
        <f t="shared" si="1704"/>
        <v/>
      </c>
      <c r="AT2656" s="68" t="str">
        <f t="shared" si="1720"/>
        <v/>
      </c>
      <c r="AU2656" s="68" t="str">
        <f t="shared" si="1721"/>
        <v/>
      </c>
      <c r="AV2656" s="68" t="str">
        <f t="shared" si="1722"/>
        <v/>
      </c>
      <c r="AW2656" s="88" t="str">
        <f t="shared" si="1705"/>
        <v/>
      </c>
      <c r="AZ2656" s="88" t="str">
        <f t="shared" si="1706"/>
        <v/>
      </c>
      <c r="BA2656" s="68" t="str">
        <f t="shared" si="1707"/>
        <v/>
      </c>
      <c r="BB2656" s="68" t="str">
        <f t="shared" si="1708"/>
        <v/>
      </c>
      <c r="BC2656" s="68" t="str">
        <f t="shared" si="1709"/>
        <v/>
      </c>
      <c r="BD2656" s="69" t="str">
        <f t="shared" si="1710"/>
        <v/>
      </c>
      <c r="BE2656" s="69" t="str">
        <f t="shared" si="1723"/>
        <v/>
      </c>
      <c r="BT2656" s="138" t="str">
        <f t="shared" ca="1" si="1724"/>
        <v/>
      </c>
      <c r="BU2656" s="139" t="str">
        <f t="shared" ca="1" si="1725"/>
        <v/>
      </c>
      <c r="BW2656" s="138" t="str">
        <f t="shared" si="1726"/>
        <v/>
      </c>
      <c r="BX2656" s="104" t="str">
        <f t="shared" si="1727"/>
        <v/>
      </c>
      <c r="BY2656" s="139" t="str">
        <f t="shared" si="1728"/>
        <v/>
      </c>
      <c r="CA2656" s="138" t="str">
        <f t="shared" si="1729"/>
        <v/>
      </c>
      <c r="CB2656" s="104" t="str">
        <f t="shared" si="1730"/>
        <v/>
      </c>
      <c r="CC2656" s="139" t="str">
        <f t="shared" si="1731"/>
        <v/>
      </c>
      <c r="CE2656" s="162" t="str">
        <f t="shared" si="1732"/>
        <v/>
      </c>
      <c r="CF2656" s="163" t="str">
        <f t="shared" si="1733"/>
        <v/>
      </c>
      <c r="CG2656" s="164" t="str">
        <f t="shared" si="1734"/>
        <v/>
      </c>
      <c r="CI2656" s="162" t="str">
        <f t="shared" si="1735"/>
        <v/>
      </c>
      <c r="CJ2656" s="163" t="str">
        <f t="shared" si="1738"/>
        <v/>
      </c>
      <c r="CK2656" s="164" t="str">
        <f t="shared" si="1739"/>
        <v/>
      </c>
      <c r="CM2656" s="169" t="str">
        <f t="shared" si="1736"/>
        <v/>
      </c>
      <c r="CN2656" s="139" t="str">
        <f t="shared" si="1737"/>
        <v/>
      </c>
      <c r="CP2656" s="41" t="str">
        <f>IF($CM2656="", "", COUNTIF($CM$11:$CM$3035, "&lt;"&amp;$CM2656)+1+COUNTIF($CM$11:$CM2656, $CM2656)-1)</f>
        <v/>
      </c>
    </row>
    <row r="2657" spans="1:94" x14ac:dyDescent="0.25">
      <c r="A2657" s="40"/>
      <c r="B2657" s="82" t="str">
        <f>IF($I2657="", "", IFERROR(INDEX('Job Database'!$AE$11:$AE$3035, MATCH($I2657, 'Job Database'!$X$11:$X$3035, 0)), ""))</f>
        <v/>
      </c>
      <c r="C2657" s="69" t="str">
        <f>IF($I2657="", "", IF(COUNTIF('Job Database'!$X$11:$X$3035, $I2657)=0, $AC$5, $AC$4))</f>
        <v/>
      </c>
      <c r="D2657" s="40"/>
      <c r="E2657" s="85" t="str">
        <f>IF($I2657="", "", IF(IFERROR(INDEX('Job Database'!$M$11:$M$3035, MATCH($I2657, 'Job Database'!$X$11:$X$3035, 0)), "")="", "", IFERROR(INDEX('Job Database'!$M$11:$M$3035, MATCH($I2657, 'Job Database'!$X$11:$X$3035, 0)), "")))</f>
        <v/>
      </c>
      <c r="F2657" s="40"/>
      <c r="G2657" s="88" t="str">
        <f t="shared" si="1711"/>
        <v/>
      </c>
      <c r="H2657" s="40"/>
      <c r="I2657" s="24"/>
      <c r="J2657" s="34"/>
      <c r="K2657" s="106"/>
      <c r="L2657" s="79"/>
      <c r="M2657" s="34"/>
      <c r="N2657" s="79"/>
      <c r="O2657" s="31"/>
      <c r="P2657" s="53"/>
      <c r="Q2657" s="40"/>
      <c r="S2657" s="41" t="str">
        <f t="shared" si="1699"/>
        <v/>
      </c>
      <c r="T2657" s="41" t="str">
        <f t="shared" si="1700"/>
        <v/>
      </c>
      <c r="U2657" s="41" t="str">
        <f t="shared" si="1712"/>
        <v/>
      </c>
      <c r="W2657" s="74" t="str">
        <f>IF('Job Database'!$X2657="", "", 'Job Database'!$X2657)</f>
        <v/>
      </c>
      <c r="Y2657" s="41" t="str">
        <f>IF($W2657="", "", IF(COUNTIF($I$11:$I$3035, $W2657)&gt;0, "", MAX($Y$10:$Y2656)+1))</f>
        <v/>
      </c>
      <c r="Z2657" s="41">
        <v>2647</v>
      </c>
      <c r="AA2657" s="58" t="str">
        <f t="shared" si="1713"/>
        <v/>
      </c>
      <c r="AC2657" s="41" t="str">
        <f t="shared" si="1701"/>
        <v/>
      </c>
      <c r="AE2657" s="41" t="str">
        <f t="shared" si="1714"/>
        <v/>
      </c>
      <c r="AJ2657" s="154" t="str">
        <f t="shared" si="1715"/>
        <v/>
      </c>
      <c r="AL2657" s="120" t="str">
        <f t="shared" si="1716"/>
        <v/>
      </c>
      <c r="AM2657" s="104" t="str">
        <f t="shared" si="1717"/>
        <v/>
      </c>
      <c r="AN2657" s="104" t="str">
        <f t="shared" si="1718"/>
        <v/>
      </c>
      <c r="AO2657" s="104" t="str">
        <f t="shared" si="1702"/>
        <v/>
      </c>
      <c r="AP2657" s="104" t="str">
        <f t="shared" si="1703"/>
        <v/>
      </c>
      <c r="AQ2657" s="121" t="str">
        <f t="shared" si="1719"/>
        <v/>
      </c>
      <c r="AS2657" s="88" t="str">
        <f t="shared" si="1704"/>
        <v/>
      </c>
      <c r="AT2657" s="68" t="str">
        <f t="shared" si="1720"/>
        <v/>
      </c>
      <c r="AU2657" s="68" t="str">
        <f t="shared" si="1721"/>
        <v/>
      </c>
      <c r="AV2657" s="68" t="str">
        <f t="shared" si="1722"/>
        <v/>
      </c>
      <c r="AW2657" s="88" t="str">
        <f t="shared" si="1705"/>
        <v/>
      </c>
      <c r="AZ2657" s="88" t="str">
        <f t="shared" si="1706"/>
        <v/>
      </c>
      <c r="BA2657" s="68" t="str">
        <f t="shared" si="1707"/>
        <v/>
      </c>
      <c r="BB2657" s="68" t="str">
        <f t="shared" si="1708"/>
        <v/>
      </c>
      <c r="BC2657" s="68" t="str">
        <f t="shared" si="1709"/>
        <v/>
      </c>
      <c r="BD2657" s="69" t="str">
        <f t="shared" si="1710"/>
        <v/>
      </c>
      <c r="BE2657" s="69" t="str">
        <f t="shared" si="1723"/>
        <v/>
      </c>
      <c r="BT2657" s="138" t="str">
        <f t="shared" ca="1" si="1724"/>
        <v/>
      </c>
      <c r="BU2657" s="139" t="str">
        <f t="shared" ca="1" si="1725"/>
        <v/>
      </c>
      <c r="BW2657" s="138" t="str">
        <f t="shared" si="1726"/>
        <v/>
      </c>
      <c r="BX2657" s="104" t="str">
        <f t="shared" si="1727"/>
        <v/>
      </c>
      <c r="BY2657" s="139" t="str">
        <f t="shared" si="1728"/>
        <v/>
      </c>
      <c r="CA2657" s="138" t="str">
        <f t="shared" si="1729"/>
        <v/>
      </c>
      <c r="CB2657" s="104" t="str">
        <f t="shared" si="1730"/>
        <v/>
      </c>
      <c r="CC2657" s="139" t="str">
        <f t="shared" si="1731"/>
        <v/>
      </c>
      <c r="CE2657" s="162" t="str">
        <f t="shared" si="1732"/>
        <v/>
      </c>
      <c r="CF2657" s="163" t="str">
        <f t="shared" si="1733"/>
        <v/>
      </c>
      <c r="CG2657" s="164" t="str">
        <f t="shared" si="1734"/>
        <v/>
      </c>
      <c r="CI2657" s="162" t="str">
        <f t="shared" si="1735"/>
        <v/>
      </c>
      <c r="CJ2657" s="163" t="str">
        <f t="shared" si="1738"/>
        <v/>
      </c>
      <c r="CK2657" s="164" t="str">
        <f t="shared" si="1739"/>
        <v/>
      </c>
      <c r="CM2657" s="169" t="str">
        <f t="shared" si="1736"/>
        <v/>
      </c>
      <c r="CN2657" s="139" t="str">
        <f t="shared" si="1737"/>
        <v/>
      </c>
      <c r="CP2657" s="41" t="str">
        <f>IF($CM2657="", "", COUNTIF($CM$11:$CM$3035, "&lt;"&amp;$CM2657)+1+COUNTIF($CM$11:$CM2657, $CM2657)-1)</f>
        <v/>
      </c>
    </row>
    <row r="2658" spans="1:94" x14ac:dyDescent="0.25">
      <c r="A2658" s="40"/>
      <c r="B2658" s="82" t="str">
        <f>IF($I2658="", "", IFERROR(INDEX('Job Database'!$AE$11:$AE$3035, MATCH($I2658, 'Job Database'!$X$11:$X$3035, 0)), ""))</f>
        <v/>
      </c>
      <c r="C2658" s="69" t="str">
        <f>IF($I2658="", "", IF(COUNTIF('Job Database'!$X$11:$X$3035, $I2658)=0, $AC$5, $AC$4))</f>
        <v/>
      </c>
      <c r="D2658" s="40"/>
      <c r="E2658" s="85" t="str">
        <f>IF($I2658="", "", IF(IFERROR(INDEX('Job Database'!$M$11:$M$3035, MATCH($I2658, 'Job Database'!$X$11:$X$3035, 0)), "")="", "", IFERROR(INDEX('Job Database'!$M$11:$M$3035, MATCH($I2658, 'Job Database'!$X$11:$X$3035, 0)), "")))</f>
        <v/>
      </c>
      <c r="F2658" s="40"/>
      <c r="G2658" s="88" t="str">
        <f t="shared" si="1711"/>
        <v/>
      </c>
      <c r="H2658" s="40"/>
      <c r="I2658" s="24"/>
      <c r="J2658" s="34"/>
      <c r="K2658" s="106"/>
      <c r="L2658" s="79"/>
      <c r="M2658" s="34"/>
      <c r="N2658" s="79"/>
      <c r="O2658" s="31"/>
      <c r="P2658" s="53"/>
      <c r="Q2658" s="40"/>
      <c r="S2658" s="41" t="str">
        <f t="shared" si="1699"/>
        <v/>
      </c>
      <c r="T2658" s="41" t="str">
        <f t="shared" si="1700"/>
        <v/>
      </c>
      <c r="U2658" s="41" t="str">
        <f t="shared" si="1712"/>
        <v/>
      </c>
      <c r="W2658" s="74" t="str">
        <f>IF('Job Database'!$X2658="", "", 'Job Database'!$X2658)</f>
        <v/>
      </c>
      <c r="Y2658" s="41" t="str">
        <f>IF($W2658="", "", IF(COUNTIF($I$11:$I$3035, $W2658)&gt;0, "", MAX($Y$10:$Y2657)+1))</f>
        <v/>
      </c>
      <c r="Z2658" s="41">
        <v>2648</v>
      </c>
      <c r="AA2658" s="58" t="str">
        <f t="shared" si="1713"/>
        <v/>
      </c>
      <c r="AC2658" s="41" t="str">
        <f t="shared" si="1701"/>
        <v/>
      </c>
      <c r="AE2658" s="41" t="str">
        <f t="shared" si="1714"/>
        <v/>
      </c>
      <c r="AJ2658" s="154" t="str">
        <f t="shared" si="1715"/>
        <v/>
      </c>
      <c r="AL2658" s="120" t="str">
        <f t="shared" si="1716"/>
        <v/>
      </c>
      <c r="AM2658" s="104" t="str">
        <f t="shared" si="1717"/>
        <v/>
      </c>
      <c r="AN2658" s="104" t="str">
        <f t="shared" si="1718"/>
        <v/>
      </c>
      <c r="AO2658" s="104" t="str">
        <f t="shared" si="1702"/>
        <v/>
      </c>
      <c r="AP2658" s="104" t="str">
        <f t="shared" si="1703"/>
        <v/>
      </c>
      <c r="AQ2658" s="121" t="str">
        <f t="shared" si="1719"/>
        <v/>
      </c>
      <c r="AS2658" s="88" t="str">
        <f t="shared" si="1704"/>
        <v/>
      </c>
      <c r="AT2658" s="68" t="str">
        <f t="shared" si="1720"/>
        <v/>
      </c>
      <c r="AU2658" s="68" t="str">
        <f t="shared" si="1721"/>
        <v/>
      </c>
      <c r="AV2658" s="68" t="str">
        <f t="shared" si="1722"/>
        <v/>
      </c>
      <c r="AW2658" s="88" t="str">
        <f t="shared" si="1705"/>
        <v/>
      </c>
      <c r="AZ2658" s="88" t="str">
        <f t="shared" si="1706"/>
        <v/>
      </c>
      <c r="BA2658" s="68" t="str">
        <f t="shared" si="1707"/>
        <v/>
      </c>
      <c r="BB2658" s="68" t="str">
        <f t="shared" si="1708"/>
        <v/>
      </c>
      <c r="BC2658" s="68" t="str">
        <f t="shared" si="1709"/>
        <v/>
      </c>
      <c r="BD2658" s="69" t="str">
        <f t="shared" si="1710"/>
        <v/>
      </c>
      <c r="BE2658" s="69" t="str">
        <f t="shared" si="1723"/>
        <v/>
      </c>
      <c r="BT2658" s="138" t="str">
        <f t="shared" ca="1" si="1724"/>
        <v/>
      </c>
      <c r="BU2658" s="139" t="str">
        <f t="shared" ca="1" si="1725"/>
        <v/>
      </c>
      <c r="BW2658" s="138" t="str">
        <f t="shared" si="1726"/>
        <v/>
      </c>
      <c r="BX2658" s="104" t="str">
        <f t="shared" si="1727"/>
        <v/>
      </c>
      <c r="BY2658" s="139" t="str">
        <f t="shared" si="1728"/>
        <v/>
      </c>
      <c r="CA2658" s="138" t="str">
        <f t="shared" si="1729"/>
        <v/>
      </c>
      <c r="CB2658" s="104" t="str">
        <f t="shared" si="1730"/>
        <v/>
      </c>
      <c r="CC2658" s="139" t="str">
        <f t="shared" si="1731"/>
        <v/>
      </c>
      <c r="CE2658" s="162" t="str">
        <f t="shared" si="1732"/>
        <v/>
      </c>
      <c r="CF2658" s="163" t="str">
        <f t="shared" si="1733"/>
        <v/>
      </c>
      <c r="CG2658" s="164" t="str">
        <f t="shared" si="1734"/>
        <v/>
      </c>
      <c r="CI2658" s="162" t="str">
        <f t="shared" si="1735"/>
        <v/>
      </c>
      <c r="CJ2658" s="163" t="str">
        <f t="shared" si="1738"/>
        <v/>
      </c>
      <c r="CK2658" s="164" t="str">
        <f t="shared" si="1739"/>
        <v/>
      </c>
      <c r="CM2658" s="169" t="str">
        <f t="shared" si="1736"/>
        <v/>
      </c>
      <c r="CN2658" s="139" t="str">
        <f t="shared" si="1737"/>
        <v/>
      </c>
      <c r="CP2658" s="41" t="str">
        <f>IF($CM2658="", "", COUNTIF($CM$11:$CM$3035, "&lt;"&amp;$CM2658)+1+COUNTIF($CM$11:$CM2658, $CM2658)-1)</f>
        <v/>
      </c>
    </row>
    <row r="2659" spans="1:94" x14ac:dyDescent="0.25">
      <c r="A2659" s="40"/>
      <c r="B2659" s="82" t="str">
        <f>IF($I2659="", "", IFERROR(INDEX('Job Database'!$AE$11:$AE$3035, MATCH($I2659, 'Job Database'!$X$11:$X$3035, 0)), ""))</f>
        <v/>
      </c>
      <c r="C2659" s="69" t="str">
        <f>IF($I2659="", "", IF(COUNTIF('Job Database'!$X$11:$X$3035, $I2659)=0, $AC$5, $AC$4))</f>
        <v/>
      </c>
      <c r="D2659" s="40"/>
      <c r="E2659" s="85" t="str">
        <f>IF($I2659="", "", IF(IFERROR(INDEX('Job Database'!$M$11:$M$3035, MATCH($I2659, 'Job Database'!$X$11:$X$3035, 0)), "")="", "", IFERROR(INDEX('Job Database'!$M$11:$M$3035, MATCH($I2659, 'Job Database'!$X$11:$X$3035, 0)), "")))</f>
        <v/>
      </c>
      <c r="F2659" s="40"/>
      <c r="G2659" s="88" t="str">
        <f t="shared" si="1711"/>
        <v/>
      </c>
      <c r="H2659" s="40"/>
      <c r="I2659" s="24"/>
      <c r="J2659" s="34"/>
      <c r="K2659" s="106"/>
      <c r="L2659" s="79"/>
      <c r="M2659" s="34"/>
      <c r="N2659" s="79"/>
      <c r="O2659" s="31"/>
      <c r="P2659" s="53"/>
      <c r="Q2659" s="40"/>
      <c r="S2659" s="41" t="str">
        <f t="shared" si="1699"/>
        <v/>
      </c>
      <c r="T2659" s="41" t="str">
        <f t="shared" si="1700"/>
        <v/>
      </c>
      <c r="U2659" s="41" t="str">
        <f t="shared" si="1712"/>
        <v/>
      </c>
      <c r="W2659" s="74" t="str">
        <f>IF('Job Database'!$X2659="", "", 'Job Database'!$X2659)</f>
        <v/>
      </c>
      <c r="Y2659" s="41" t="str">
        <f>IF($W2659="", "", IF(COUNTIF($I$11:$I$3035, $W2659)&gt;0, "", MAX($Y$10:$Y2658)+1))</f>
        <v/>
      </c>
      <c r="Z2659" s="41">
        <v>2649</v>
      </c>
      <c r="AA2659" s="58" t="str">
        <f t="shared" si="1713"/>
        <v/>
      </c>
      <c r="AC2659" s="41" t="str">
        <f t="shared" si="1701"/>
        <v/>
      </c>
      <c r="AE2659" s="41" t="str">
        <f t="shared" si="1714"/>
        <v/>
      </c>
      <c r="AJ2659" s="154" t="str">
        <f t="shared" si="1715"/>
        <v/>
      </c>
      <c r="AL2659" s="120" t="str">
        <f t="shared" si="1716"/>
        <v/>
      </c>
      <c r="AM2659" s="104" t="str">
        <f t="shared" si="1717"/>
        <v/>
      </c>
      <c r="AN2659" s="104" t="str">
        <f t="shared" si="1718"/>
        <v/>
      </c>
      <c r="AO2659" s="104" t="str">
        <f t="shared" si="1702"/>
        <v/>
      </c>
      <c r="AP2659" s="104" t="str">
        <f t="shared" si="1703"/>
        <v/>
      </c>
      <c r="AQ2659" s="121" t="str">
        <f t="shared" si="1719"/>
        <v/>
      </c>
      <c r="AS2659" s="88" t="str">
        <f t="shared" si="1704"/>
        <v/>
      </c>
      <c r="AT2659" s="68" t="str">
        <f t="shared" si="1720"/>
        <v/>
      </c>
      <c r="AU2659" s="68" t="str">
        <f t="shared" si="1721"/>
        <v/>
      </c>
      <c r="AV2659" s="68" t="str">
        <f t="shared" si="1722"/>
        <v/>
      </c>
      <c r="AW2659" s="88" t="str">
        <f t="shared" si="1705"/>
        <v/>
      </c>
      <c r="AZ2659" s="88" t="str">
        <f t="shared" si="1706"/>
        <v/>
      </c>
      <c r="BA2659" s="68" t="str">
        <f t="shared" si="1707"/>
        <v/>
      </c>
      <c r="BB2659" s="68" t="str">
        <f t="shared" si="1708"/>
        <v/>
      </c>
      <c r="BC2659" s="68" t="str">
        <f t="shared" si="1709"/>
        <v/>
      </c>
      <c r="BD2659" s="69" t="str">
        <f t="shared" si="1710"/>
        <v/>
      </c>
      <c r="BE2659" s="69" t="str">
        <f t="shared" si="1723"/>
        <v/>
      </c>
      <c r="BT2659" s="138" t="str">
        <f t="shared" ca="1" si="1724"/>
        <v/>
      </c>
      <c r="BU2659" s="139" t="str">
        <f t="shared" ca="1" si="1725"/>
        <v/>
      </c>
      <c r="BW2659" s="138" t="str">
        <f t="shared" si="1726"/>
        <v/>
      </c>
      <c r="BX2659" s="104" t="str">
        <f t="shared" si="1727"/>
        <v/>
      </c>
      <c r="BY2659" s="139" t="str">
        <f t="shared" si="1728"/>
        <v/>
      </c>
      <c r="CA2659" s="138" t="str">
        <f t="shared" si="1729"/>
        <v/>
      </c>
      <c r="CB2659" s="104" t="str">
        <f t="shared" si="1730"/>
        <v/>
      </c>
      <c r="CC2659" s="139" t="str">
        <f t="shared" si="1731"/>
        <v/>
      </c>
      <c r="CE2659" s="162" t="str">
        <f t="shared" si="1732"/>
        <v/>
      </c>
      <c r="CF2659" s="163" t="str">
        <f t="shared" si="1733"/>
        <v/>
      </c>
      <c r="CG2659" s="164" t="str">
        <f t="shared" si="1734"/>
        <v/>
      </c>
      <c r="CI2659" s="162" t="str">
        <f t="shared" si="1735"/>
        <v/>
      </c>
      <c r="CJ2659" s="163" t="str">
        <f t="shared" si="1738"/>
        <v/>
      </c>
      <c r="CK2659" s="164" t="str">
        <f t="shared" si="1739"/>
        <v/>
      </c>
      <c r="CM2659" s="169" t="str">
        <f t="shared" si="1736"/>
        <v/>
      </c>
      <c r="CN2659" s="139" t="str">
        <f t="shared" si="1737"/>
        <v/>
      </c>
      <c r="CP2659" s="41" t="str">
        <f>IF($CM2659="", "", COUNTIF($CM$11:$CM$3035, "&lt;"&amp;$CM2659)+1+COUNTIF($CM$11:$CM2659, $CM2659)-1)</f>
        <v/>
      </c>
    </row>
    <row r="2660" spans="1:94" x14ac:dyDescent="0.25">
      <c r="A2660" s="40"/>
      <c r="B2660" s="82" t="str">
        <f>IF($I2660="", "", IFERROR(INDEX('Job Database'!$AE$11:$AE$3035, MATCH($I2660, 'Job Database'!$X$11:$X$3035, 0)), ""))</f>
        <v/>
      </c>
      <c r="C2660" s="69" t="str">
        <f>IF($I2660="", "", IF(COUNTIF('Job Database'!$X$11:$X$3035, $I2660)=0, $AC$5, $AC$4))</f>
        <v/>
      </c>
      <c r="D2660" s="40"/>
      <c r="E2660" s="85" t="str">
        <f>IF($I2660="", "", IF(IFERROR(INDEX('Job Database'!$M$11:$M$3035, MATCH($I2660, 'Job Database'!$X$11:$X$3035, 0)), "")="", "", IFERROR(INDEX('Job Database'!$M$11:$M$3035, MATCH($I2660, 'Job Database'!$X$11:$X$3035, 0)), "")))</f>
        <v/>
      </c>
      <c r="F2660" s="40"/>
      <c r="G2660" s="88" t="str">
        <f t="shared" si="1711"/>
        <v/>
      </c>
      <c r="H2660" s="40"/>
      <c r="I2660" s="24"/>
      <c r="J2660" s="34"/>
      <c r="K2660" s="106"/>
      <c r="L2660" s="79"/>
      <c r="M2660" s="34"/>
      <c r="N2660" s="79"/>
      <c r="O2660" s="31"/>
      <c r="P2660" s="53"/>
      <c r="Q2660" s="40"/>
      <c r="S2660" s="41" t="str">
        <f t="shared" si="1699"/>
        <v/>
      </c>
      <c r="T2660" s="41" t="str">
        <f t="shared" si="1700"/>
        <v/>
      </c>
      <c r="U2660" s="41" t="str">
        <f t="shared" si="1712"/>
        <v/>
      </c>
      <c r="W2660" s="74" t="str">
        <f>IF('Job Database'!$X2660="", "", 'Job Database'!$X2660)</f>
        <v/>
      </c>
      <c r="Y2660" s="41" t="str">
        <f>IF($W2660="", "", IF(COUNTIF($I$11:$I$3035, $W2660)&gt;0, "", MAX($Y$10:$Y2659)+1))</f>
        <v/>
      </c>
      <c r="Z2660" s="41">
        <v>2650</v>
      </c>
      <c r="AA2660" s="58" t="str">
        <f t="shared" si="1713"/>
        <v/>
      </c>
      <c r="AC2660" s="41" t="str">
        <f t="shared" si="1701"/>
        <v/>
      </c>
      <c r="AE2660" s="41" t="str">
        <f t="shared" si="1714"/>
        <v/>
      </c>
      <c r="AJ2660" s="154" t="str">
        <f t="shared" si="1715"/>
        <v/>
      </c>
      <c r="AL2660" s="120" t="str">
        <f t="shared" si="1716"/>
        <v/>
      </c>
      <c r="AM2660" s="104" t="str">
        <f t="shared" si="1717"/>
        <v/>
      </c>
      <c r="AN2660" s="104" t="str">
        <f t="shared" si="1718"/>
        <v/>
      </c>
      <c r="AO2660" s="104" t="str">
        <f t="shared" si="1702"/>
        <v/>
      </c>
      <c r="AP2660" s="104" t="str">
        <f t="shared" si="1703"/>
        <v/>
      </c>
      <c r="AQ2660" s="121" t="str">
        <f t="shared" si="1719"/>
        <v/>
      </c>
      <c r="AS2660" s="88" t="str">
        <f t="shared" si="1704"/>
        <v/>
      </c>
      <c r="AT2660" s="68" t="str">
        <f t="shared" si="1720"/>
        <v/>
      </c>
      <c r="AU2660" s="68" t="str">
        <f t="shared" si="1721"/>
        <v/>
      </c>
      <c r="AV2660" s="68" t="str">
        <f t="shared" si="1722"/>
        <v/>
      </c>
      <c r="AW2660" s="88" t="str">
        <f t="shared" si="1705"/>
        <v/>
      </c>
      <c r="AZ2660" s="88" t="str">
        <f t="shared" si="1706"/>
        <v/>
      </c>
      <c r="BA2660" s="68" t="str">
        <f t="shared" si="1707"/>
        <v/>
      </c>
      <c r="BB2660" s="68" t="str">
        <f t="shared" si="1708"/>
        <v/>
      </c>
      <c r="BC2660" s="68" t="str">
        <f t="shared" si="1709"/>
        <v/>
      </c>
      <c r="BD2660" s="69" t="str">
        <f t="shared" si="1710"/>
        <v/>
      </c>
      <c r="BE2660" s="69" t="str">
        <f t="shared" si="1723"/>
        <v/>
      </c>
      <c r="BT2660" s="138" t="str">
        <f t="shared" ca="1" si="1724"/>
        <v/>
      </c>
      <c r="BU2660" s="139" t="str">
        <f t="shared" ca="1" si="1725"/>
        <v/>
      </c>
      <c r="BW2660" s="138" t="str">
        <f t="shared" si="1726"/>
        <v/>
      </c>
      <c r="BX2660" s="104" t="str">
        <f t="shared" si="1727"/>
        <v/>
      </c>
      <c r="BY2660" s="139" t="str">
        <f t="shared" si="1728"/>
        <v/>
      </c>
      <c r="CA2660" s="138" t="str">
        <f t="shared" si="1729"/>
        <v/>
      </c>
      <c r="CB2660" s="104" t="str">
        <f t="shared" si="1730"/>
        <v/>
      </c>
      <c r="CC2660" s="139" t="str">
        <f t="shared" si="1731"/>
        <v/>
      </c>
      <c r="CE2660" s="162" t="str">
        <f t="shared" si="1732"/>
        <v/>
      </c>
      <c r="CF2660" s="163" t="str">
        <f t="shared" si="1733"/>
        <v/>
      </c>
      <c r="CG2660" s="164" t="str">
        <f t="shared" si="1734"/>
        <v/>
      </c>
      <c r="CI2660" s="162" t="str">
        <f t="shared" si="1735"/>
        <v/>
      </c>
      <c r="CJ2660" s="163" t="str">
        <f t="shared" si="1738"/>
        <v/>
      </c>
      <c r="CK2660" s="164" t="str">
        <f t="shared" si="1739"/>
        <v/>
      </c>
      <c r="CM2660" s="169" t="str">
        <f t="shared" si="1736"/>
        <v/>
      </c>
      <c r="CN2660" s="139" t="str">
        <f t="shared" si="1737"/>
        <v/>
      </c>
      <c r="CP2660" s="41" t="str">
        <f>IF($CM2660="", "", COUNTIF($CM$11:$CM$3035, "&lt;"&amp;$CM2660)+1+COUNTIF($CM$11:$CM2660, $CM2660)-1)</f>
        <v/>
      </c>
    </row>
    <row r="2661" spans="1:94" x14ac:dyDescent="0.25">
      <c r="A2661" s="40"/>
      <c r="B2661" s="82" t="str">
        <f>IF($I2661="", "", IFERROR(INDEX('Job Database'!$AE$11:$AE$3035, MATCH($I2661, 'Job Database'!$X$11:$X$3035, 0)), ""))</f>
        <v/>
      </c>
      <c r="C2661" s="69" t="str">
        <f>IF($I2661="", "", IF(COUNTIF('Job Database'!$X$11:$X$3035, $I2661)=0, $AC$5, $AC$4))</f>
        <v/>
      </c>
      <c r="D2661" s="40"/>
      <c r="E2661" s="85" t="str">
        <f>IF($I2661="", "", IF(IFERROR(INDEX('Job Database'!$M$11:$M$3035, MATCH($I2661, 'Job Database'!$X$11:$X$3035, 0)), "")="", "", IFERROR(INDEX('Job Database'!$M$11:$M$3035, MATCH($I2661, 'Job Database'!$X$11:$X$3035, 0)), "")))</f>
        <v/>
      </c>
      <c r="F2661" s="40"/>
      <c r="G2661" s="88" t="str">
        <f t="shared" si="1711"/>
        <v/>
      </c>
      <c r="H2661" s="40"/>
      <c r="I2661" s="24"/>
      <c r="J2661" s="34"/>
      <c r="K2661" s="106"/>
      <c r="L2661" s="79"/>
      <c r="M2661" s="34"/>
      <c r="N2661" s="79"/>
      <c r="O2661" s="31"/>
      <c r="P2661" s="53"/>
      <c r="Q2661" s="40"/>
      <c r="S2661" s="41" t="str">
        <f t="shared" si="1699"/>
        <v/>
      </c>
      <c r="T2661" s="41" t="str">
        <f t="shared" si="1700"/>
        <v/>
      </c>
      <c r="U2661" s="41" t="str">
        <f t="shared" si="1712"/>
        <v/>
      </c>
      <c r="W2661" s="74" t="str">
        <f>IF('Job Database'!$X2661="", "", 'Job Database'!$X2661)</f>
        <v/>
      </c>
      <c r="Y2661" s="41" t="str">
        <f>IF($W2661="", "", IF(COUNTIF($I$11:$I$3035, $W2661)&gt;0, "", MAX($Y$10:$Y2660)+1))</f>
        <v/>
      </c>
      <c r="Z2661" s="41">
        <v>2651</v>
      </c>
      <c r="AA2661" s="58" t="str">
        <f t="shared" si="1713"/>
        <v/>
      </c>
      <c r="AC2661" s="41" t="str">
        <f t="shared" si="1701"/>
        <v/>
      </c>
      <c r="AE2661" s="41" t="str">
        <f t="shared" si="1714"/>
        <v/>
      </c>
      <c r="AJ2661" s="154" t="str">
        <f t="shared" si="1715"/>
        <v/>
      </c>
      <c r="AL2661" s="120" t="str">
        <f t="shared" si="1716"/>
        <v/>
      </c>
      <c r="AM2661" s="104" t="str">
        <f t="shared" si="1717"/>
        <v/>
      </c>
      <c r="AN2661" s="104" t="str">
        <f t="shared" si="1718"/>
        <v/>
      </c>
      <c r="AO2661" s="104" t="str">
        <f t="shared" si="1702"/>
        <v/>
      </c>
      <c r="AP2661" s="104" t="str">
        <f t="shared" si="1703"/>
        <v/>
      </c>
      <c r="AQ2661" s="121" t="str">
        <f t="shared" si="1719"/>
        <v/>
      </c>
      <c r="AS2661" s="88" t="str">
        <f t="shared" si="1704"/>
        <v/>
      </c>
      <c r="AT2661" s="68" t="str">
        <f t="shared" si="1720"/>
        <v/>
      </c>
      <c r="AU2661" s="68" t="str">
        <f t="shared" si="1721"/>
        <v/>
      </c>
      <c r="AV2661" s="68" t="str">
        <f t="shared" si="1722"/>
        <v/>
      </c>
      <c r="AW2661" s="88" t="str">
        <f t="shared" si="1705"/>
        <v/>
      </c>
      <c r="AZ2661" s="88" t="str">
        <f t="shared" si="1706"/>
        <v/>
      </c>
      <c r="BA2661" s="68" t="str">
        <f t="shared" si="1707"/>
        <v/>
      </c>
      <c r="BB2661" s="68" t="str">
        <f t="shared" si="1708"/>
        <v/>
      </c>
      <c r="BC2661" s="68" t="str">
        <f t="shared" si="1709"/>
        <v/>
      </c>
      <c r="BD2661" s="69" t="str">
        <f t="shared" si="1710"/>
        <v/>
      </c>
      <c r="BE2661" s="69" t="str">
        <f t="shared" si="1723"/>
        <v/>
      </c>
      <c r="BT2661" s="138" t="str">
        <f t="shared" ca="1" si="1724"/>
        <v/>
      </c>
      <c r="BU2661" s="139" t="str">
        <f t="shared" ca="1" si="1725"/>
        <v/>
      </c>
      <c r="BW2661" s="138" t="str">
        <f t="shared" si="1726"/>
        <v/>
      </c>
      <c r="BX2661" s="104" t="str">
        <f t="shared" si="1727"/>
        <v/>
      </c>
      <c r="BY2661" s="139" t="str">
        <f t="shared" si="1728"/>
        <v/>
      </c>
      <c r="CA2661" s="138" t="str">
        <f t="shared" si="1729"/>
        <v/>
      </c>
      <c r="CB2661" s="104" t="str">
        <f t="shared" si="1730"/>
        <v/>
      </c>
      <c r="CC2661" s="139" t="str">
        <f t="shared" si="1731"/>
        <v/>
      </c>
      <c r="CE2661" s="162" t="str">
        <f t="shared" si="1732"/>
        <v/>
      </c>
      <c r="CF2661" s="163" t="str">
        <f t="shared" si="1733"/>
        <v/>
      </c>
      <c r="CG2661" s="164" t="str">
        <f t="shared" si="1734"/>
        <v/>
      </c>
      <c r="CI2661" s="162" t="str">
        <f t="shared" si="1735"/>
        <v/>
      </c>
      <c r="CJ2661" s="163" t="str">
        <f t="shared" si="1738"/>
        <v/>
      </c>
      <c r="CK2661" s="164" t="str">
        <f t="shared" si="1739"/>
        <v/>
      </c>
      <c r="CM2661" s="169" t="str">
        <f t="shared" si="1736"/>
        <v/>
      </c>
      <c r="CN2661" s="139" t="str">
        <f t="shared" si="1737"/>
        <v/>
      </c>
      <c r="CP2661" s="41" t="str">
        <f>IF($CM2661="", "", COUNTIF($CM$11:$CM$3035, "&lt;"&amp;$CM2661)+1+COUNTIF($CM$11:$CM2661, $CM2661)-1)</f>
        <v/>
      </c>
    </row>
    <row r="2662" spans="1:94" x14ac:dyDescent="0.25">
      <c r="A2662" s="40"/>
      <c r="B2662" s="82" t="str">
        <f>IF($I2662="", "", IFERROR(INDEX('Job Database'!$AE$11:$AE$3035, MATCH($I2662, 'Job Database'!$X$11:$X$3035, 0)), ""))</f>
        <v/>
      </c>
      <c r="C2662" s="69" t="str">
        <f>IF($I2662="", "", IF(COUNTIF('Job Database'!$X$11:$X$3035, $I2662)=0, $AC$5, $AC$4))</f>
        <v/>
      </c>
      <c r="D2662" s="40"/>
      <c r="E2662" s="85" t="str">
        <f>IF($I2662="", "", IF(IFERROR(INDEX('Job Database'!$M$11:$M$3035, MATCH($I2662, 'Job Database'!$X$11:$X$3035, 0)), "")="", "", IFERROR(INDEX('Job Database'!$M$11:$M$3035, MATCH($I2662, 'Job Database'!$X$11:$X$3035, 0)), "")))</f>
        <v/>
      </c>
      <c r="F2662" s="40"/>
      <c r="G2662" s="88" t="str">
        <f t="shared" si="1711"/>
        <v/>
      </c>
      <c r="H2662" s="40"/>
      <c r="I2662" s="24"/>
      <c r="J2662" s="34"/>
      <c r="K2662" s="106"/>
      <c r="L2662" s="79"/>
      <c r="M2662" s="34"/>
      <c r="N2662" s="79"/>
      <c r="O2662" s="31"/>
      <c r="P2662" s="53"/>
      <c r="Q2662" s="40"/>
      <c r="S2662" s="41" t="str">
        <f t="shared" si="1699"/>
        <v/>
      </c>
      <c r="T2662" s="41" t="str">
        <f t="shared" si="1700"/>
        <v/>
      </c>
      <c r="U2662" s="41" t="str">
        <f t="shared" si="1712"/>
        <v/>
      </c>
      <c r="W2662" s="74" t="str">
        <f>IF('Job Database'!$X2662="", "", 'Job Database'!$X2662)</f>
        <v/>
      </c>
      <c r="Y2662" s="41" t="str">
        <f>IF($W2662="", "", IF(COUNTIF($I$11:$I$3035, $W2662)&gt;0, "", MAX($Y$10:$Y2661)+1))</f>
        <v/>
      </c>
      <c r="Z2662" s="41">
        <v>2652</v>
      </c>
      <c r="AA2662" s="58" t="str">
        <f t="shared" si="1713"/>
        <v/>
      </c>
      <c r="AC2662" s="41" t="str">
        <f t="shared" si="1701"/>
        <v/>
      </c>
      <c r="AE2662" s="41" t="str">
        <f t="shared" si="1714"/>
        <v/>
      </c>
      <c r="AJ2662" s="154" t="str">
        <f t="shared" si="1715"/>
        <v/>
      </c>
      <c r="AL2662" s="120" t="str">
        <f t="shared" si="1716"/>
        <v/>
      </c>
      <c r="AM2662" s="104" t="str">
        <f t="shared" si="1717"/>
        <v/>
      </c>
      <c r="AN2662" s="104" t="str">
        <f t="shared" si="1718"/>
        <v/>
      </c>
      <c r="AO2662" s="104" t="str">
        <f t="shared" si="1702"/>
        <v/>
      </c>
      <c r="AP2662" s="104" t="str">
        <f t="shared" si="1703"/>
        <v/>
      </c>
      <c r="AQ2662" s="121" t="str">
        <f t="shared" si="1719"/>
        <v/>
      </c>
      <c r="AS2662" s="88" t="str">
        <f t="shared" si="1704"/>
        <v/>
      </c>
      <c r="AT2662" s="68" t="str">
        <f t="shared" si="1720"/>
        <v/>
      </c>
      <c r="AU2662" s="68" t="str">
        <f t="shared" si="1721"/>
        <v/>
      </c>
      <c r="AV2662" s="68" t="str">
        <f t="shared" si="1722"/>
        <v/>
      </c>
      <c r="AW2662" s="88" t="str">
        <f t="shared" si="1705"/>
        <v/>
      </c>
      <c r="AZ2662" s="88" t="str">
        <f t="shared" si="1706"/>
        <v/>
      </c>
      <c r="BA2662" s="68" t="str">
        <f t="shared" si="1707"/>
        <v/>
      </c>
      <c r="BB2662" s="68" t="str">
        <f t="shared" si="1708"/>
        <v/>
      </c>
      <c r="BC2662" s="68" t="str">
        <f t="shared" si="1709"/>
        <v/>
      </c>
      <c r="BD2662" s="69" t="str">
        <f t="shared" si="1710"/>
        <v/>
      </c>
      <c r="BE2662" s="69" t="str">
        <f t="shared" si="1723"/>
        <v/>
      </c>
      <c r="BT2662" s="138" t="str">
        <f t="shared" ca="1" si="1724"/>
        <v/>
      </c>
      <c r="BU2662" s="139" t="str">
        <f t="shared" ca="1" si="1725"/>
        <v/>
      </c>
      <c r="BW2662" s="138" t="str">
        <f t="shared" si="1726"/>
        <v/>
      </c>
      <c r="BX2662" s="104" t="str">
        <f t="shared" si="1727"/>
        <v/>
      </c>
      <c r="BY2662" s="139" t="str">
        <f t="shared" si="1728"/>
        <v/>
      </c>
      <c r="CA2662" s="138" t="str">
        <f t="shared" si="1729"/>
        <v/>
      </c>
      <c r="CB2662" s="104" t="str">
        <f t="shared" si="1730"/>
        <v/>
      </c>
      <c r="CC2662" s="139" t="str">
        <f t="shared" si="1731"/>
        <v/>
      </c>
      <c r="CE2662" s="162" t="str">
        <f t="shared" si="1732"/>
        <v/>
      </c>
      <c r="CF2662" s="163" t="str">
        <f t="shared" si="1733"/>
        <v/>
      </c>
      <c r="CG2662" s="164" t="str">
        <f t="shared" si="1734"/>
        <v/>
      </c>
      <c r="CI2662" s="162" t="str">
        <f t="shared" si="1735"/>
        <v/>
      </c>
      <c r="CJ2662" s="163" t="str">
        <f t="shared" si="1738"/>
        <v/>
      </c>
      <c r="CK2662" s="164" t="str">
        <f t="shared" si="1739"/>
        <v/>
      </c>
      <c r="CM2662" s="169" t="str">
        <f t="shared" si="1736"/>
        <v/>
      </c>
      <c r="CN2662" s="139" t="str">
        <f t="shared" si="1737"/>
        <v/>
      </c>
      <c r="CP2662" s="41" t="str">
        <f>IF($CM2662="", "", COUNTIF($CM$11:$CM$3035, "&lt;"&amp;$CM2662)+1+COUNTIF($CM$11:$CM2662, $CM2662)-1)</f>
        <v/>
      </c>
    </row>
    <row r="2663" spans="1:94" x14ac:dyDescent="0.25">
      <c r="A2663" s="40"/>
      <c r="B2663" s="82" t="str">
        <f>IF($I2663="", "", IFERROR(INDEX('Job Database'!$AE$11:$AE$3035, MATCH($I2663, 'Job Database'!$X$11:$X$3035, 0)), ""))</f>
        <v/>
      </c>
      <c r="C2663" s="69" t="str">
        <f>IF($I2663="", "", IF(COUNTIF('Job Database'!$X$11:$X$3035, $I2663)=0, $AC$5, $AC$4))</f>
        <v/>
      </c>
      <c r="D2663" s="40"/>
      <c r="E2663" s="85" t="str">
        <f>IF($I2663="", "", IF(IFERROR(INDEX('Job Database'!$M$11:$M$3035, MATCH($I2663, 'Job Database'!$X$11:$X$3035, 0)), "")="", "", IFERROR(INDEX('Job Database'!$M$11:$M$3035, MATCH($I2663, 'Job Database'!$X$11:$X$3035, 0)), "")))</f>
        <v/>
      </c>
      <c r="F2663" s="40"/>
      <c r="G2663" s="88" t="str">
        <f t="shared" si="1711"/>
        <v/>
      </c>
      <c r="H2663" s="40"/>
      <c r="I2663" s="24"/>
      <c r="J2663" s="34"/>
      <c r="K2663" s="106"/>
      <c r="L2663" s="79"/>
      <c r="M2663" s="34"/>
      <c r="N2663" s="79"/>
      <c r="O2663" s="31"/>
      <c r="P2663" s="53"/>
      <c r="Q2663" s="40"/>
      <c r="S2663" s="41" t="str">
        <f t="shared" si="1699"/>
        <v/>
      </c>
      <c r="T2663" s="41" t="str">
        <f t="shared" si="1700"/>
        <v/>
      </c>
      <c r="U2663" s="41" t="str">
        <f t="shared" si="1712"/>
        <v/>
      </c>
      <c r="W2663" s="74" t="str">
        <f>IF('Job Database'!$X2663="", "", 'Job Database'!$X2663)</f>
        <v/>
      </c>
      <c r="Y2663" s="41" t="str">
        <f>IF($W2663="", "", IF(COUNTIF($I$11:$I$3035, $W2663)&gt;0, "", MAX($Y$10:$Y2662)+1))</f>
        <v/>
      </c>
      <c r="Z2663" s="41">
        <v>2653</v>
      </c>
      <c r="AA2663" s="58" t="str">
        <f t="shared" si="1713"/>
        <v/>
      </c>
      <c r="AC2663" s="41" t="str">
        <f t="shared" si="1701"/>
        <v/>
      </c>
      <c r="AE2663" s="41" t="str">
        <f t="shared" si="1714"/>
        <v/>
      </c>
      <c r="AJ2663" s="154" t="str">
        <f t="shared" si="1715"/>
        <v/>
      </c>
      <c r="AL2663" s="120" t="str">
        <f t="shared" si="1716"/>
        <v/>
      </c>
      <c r="AM2663" s="104" t="str">
        <f t="shared" si="1717"/>
        <v/>
      </c>
      <c r="AN2663" s="104" t="str">
        <f t="shared" si="1718"/>
        <v/>
      </c>
      <c r="AO2663" s="104" t="str">
        <f t="shared" si="1702"/>
        <v/>
      </c>
      <c r="AP2663" s="104" t="str">
        <f t="shared" si="1703"/>
        <v/>
      </c>
      <c r="AQ2663" s="121" t="str">
        <f t="shared" si="1719"/>
        <v/>
      </c>
      <c r="AS2663" s="88" t="str">
        <f t="shared" si="1704"/>
        <v/>
      </c>
      <c r="AT2663" s="68" t="str">
        <f t="shared" si="1720"/>
        <v/>
      </c>
      <c r="AU2663" s="68" t="str">
        <f t="shared" si="1721"/>
        <v/>
      </c>
      <c r="AV2663" s="68" t="str">
        <f t="shared" si="1722"/>
        <v/>
      </c>
      <c r="AW2663" s="88" t="str">
        <f t="shared" si="1705"/>
        <v/>
      </c>
      <c r="AZ2663" s="88" t="str">
        <f t="shared" si="1706"/>
        <v/>
      </c>
      <c r="BA2663" s="68" t="str">
        <f t="shared" si="1707"/>
        <v/>
      </c>
      <c r="BB2663" s="68" t="str">
        <f t="shared" si="1708"/>
        <v/>
      </c>
      <c r="BC2663" s="68" t="str">
        <f t="shared" si="1709"/>
        <v/>
      </c>
      <c r="BD2663" s="69" t="str">
        <f t="shared" si="1710"/>
        <v/>
      </c>
      <c r="BE2663" s="69" t="str">
        <f t="shared" si="1723"/>
        <v/>
      </c>
      <c r="BT2663" s="138" t="str">
        <f t="shared" ca="1" si="1724"/>
        <v/>
      </c>
      <c r="BU2663" s="139" t="str">
        <f t="shared" ca="1" si="1725"/>
        <v/>
      </c>
      <c r="BW2663" s="138" t="str">
        <f t="shared" si="1726"/>
        <v/>
      </c>
      <c r="BX2663" s="104" t="str">
        <f t="shared" si="1727"/>
        <v/>
      </c>
      <c r="BY2663" s="139" t="str">
        <f t="shared" si="1728"/>
        <v/>
      </c>
      <c r="CA2663" s="138" t="str">
        <f t="shared" si="1729"/>
        <v/>
      </c>
      <c r="CB2663" s="104" t="str">
        <f t="shared" si="1730"/>
        <v/>
      </c>
      <c r="CC2663" s="139" t="str">
        <f t="shared" si="1731"/>
        <v/>
      </c>
      <c r="CE2663" s="162" t="str">
        <f t="shared" si="1732"/>
        <v/>
      </c>
      <c r="CF2663" s="163" t="str">
        <f t="shared" si="1733"/>
        <v/>
      </c>
      <c r="CG2663" s="164" t="str">
        <f t="shared" si="1734"/>
        <v/>
      </c>
      <c r="CI2663" s="162" t="str">
        <f t="shared" si="1735"/>
        <v/>
      </c>
      <c r="CJ2663" s="163" t="str">
        <f t="shared" si="1738"/>
        <v/>
      </c>
      <c r="CK2663" s="164" t="str">
        <f t="shared" si="1739"/>
        <v/>
      </c>
      <c r="CM2663" s="169" t="str">
        <f t="shared" si="1736"/>
        <v/>
      </c>
      <c r="CN2663" s="139" t="str">
        <f t="shared" si="1737"/>
        <v/>
      </c>
      <c r="CP2663" s="41" t="str">
        <f>IF($CM2663="", "", COUNTIF($CM$11:$CM$3035, "&lt;"&amp;$CM2663)+1+COUNTIF($CM$11:$CM2663, $CM2663)-1)</f>
        <v/>
      </c>
    </row>
    <row r="2664" spans="1:94" x14ac:dyDescent="0.25">
      <c r="A2664" s="40"/>
      <c r="B2664" s="82" t="str">
        <f>IF($I2664="", "", IFERROR(INDEX('Job Database'!$AE$11:$AE$3035, MATCH($I2664, 'Job Database'!$X$11:$X$3035, 0)), ""))</f>
        <v/>
      </c>
      <c r="C2664" s="69" t="str">
        <f>IF($I2664="", "", IF(COUNTIF('Job Database'!$X$11:$X$3035, $I2664)=0, $AC$5, $AC$4))</f>
        <v/>
      </c>
      <c r="D2664" s="40"/>
      <c r="E2664" s="85" t="str">
        <f>IF($I2664="", "", IF(IFERROR(INDEX('Job Database'!$M$11:$M$3035, MATCH($I2664, 'Job Database'!$X$11:$X$3035, 0)), "")="", "", IFERROR(INDEX('Job Database'!$M$11:$M$3035, MATCH($I2664, 'Job Database'!$X$11:$X$3035, 0)), "")))</f>
        <v/>
      </c>
      <c r="F2664" s="40"/>
      <c r="G2664" s="88" t="str">
        <f t="shared" si="1711"/>
        <v/>
      </c>
      <c r="H2664" s="40"/>
      <c r="I2664" s="24"/>
      <c r="J2664" s="34"/>
      <c r="K2664" s="106"/>
      <c r="L2664" s="79"/>
      <c r="M2664" s="34"/>
      <c r="N2664" s="79"/>
      <c r="O2664" s="31"/>
      <c r="P2664" s="53"/>
      <c r="Q2664" s="40"/>
      <c r="S2664" s="41" t="str">
        <f t="shared" si="1699"/>
        <v/>
      </c>
      <c r="T2664" s="41" t="str">
        <f t="shared" si="1700"/>
        <v/>
      </c>
      <c r="U2664" s="41" t="str">
        <f t="shared" si="1712"/>
        <v/>
      </c>
      <c r="W2664" s="74" t="str">
        <f>IF('Job Database'!$X2664="", "", 'Job Database'!$X2664)</f>
        <v/>
      </c>
      <c r="Y2664" s="41" t="str">
        <f>IF($W2664="", "", IF(COUNTIF($I$11:$I$3035, $W2664)&gt;0, "", MAX($Y$10:$Y2663)+1))</f>
        <v/>
      </c>
      <c r="Z2664" s="41">
        <v>2654</v>
      </c>
      <c r="AA2664" s="58" t="str">
        <f t="shared" si="1713"/>
        <v/>
      </c>
      <c r="AC2664" s="41" t="str">
        <f t="shared" si="1701"/>
        <v/>
      </c>
      <c r="AE2664" s="41" t="str">
        <f t="shared" si="1714"/>
        <v/>
      </c>
      <c r="AJ2664" s="154" t="str">
        <f t="shared" si="1715"/>
        <v/>
      </c>
      <c r="AL2664" s="120" t="str">
        <f t="shared" si="1716"/>
        <v/>
      </c>
      <c r="AM2664" s="104" t="str">
        <f t="shared" si="1717"/>
        <v/>
      </c>
      <c r="AN2664" s="104" t="str">
        <f t="shared" si="1718"/>
        <v/>
      </c>
      <c r="AO2664" s="104" t="str">
        <f t="shared" si="1702"/>
        <v/>
      </c>
      <c r="AP2664" s="104" t="str">
        <f t="shared" si="1703"/>
        <v/>
      </c>
      <c r="AQ2664" s="121" t="str">
        <f t="shared" si="1719"/>
        <v/>
      </c>
      <c r="AS2664" s="88" t="str">
        <f t="shared" si="1704"/>
        <v/>
      </c>
      <c r="AT2664" s="68" t="str">
        <f t="shared" si="1720"/>
        <v/>
      </c>
      <c r="AU2664" s="68" t="str">
        <f t="shared" si="1721"/>
        <v/>
      </c>
      <c r="AV2664" s="68" t="str">
        <f t="shared" si="1722"/>
        <v/>
      </c>
      <c r="AW2664" s="88" t="str">
        <f t="shared" si="1705"/>
        <v/>
      </c>
      <c r="AZ2664" s="88" t="str">
        <f t="shared" si="1706"/>
        <v/>
      </c>
      <c r="BA2664" s="68" t="str">
        <f t="shared" si="1707"/>
        <v/>
      </c>
      <c r="BB2664" s="68" t="str">
        <f t="shared" si="1708"/>
        <v/>
      </c>
      <c r="BC2664" s="68" t="str">
        <f t="shared" si="1709"/>
        <v/>
      </c>
      <c r="BD2664" s="69" t="str">
        <f t="shared" si="1710"/>
        <v/>
      </c>
      <c r="BE2664" s="69" t="str">
        <f t="shared" si="1723"/>
        <v/>
      </c>
      <c r="BT2664" s="138" t="str">
        <f t="shared" ca="1" si="1724"/>
        <v/>
      </c>
      <c r="BU2664" s="139" t="str">
        <f t="shared" ca="1" si="1725"/>
        <v/>
      </c>
      <c r="BW2664" s="138" t="str">
        <f t="shared" si="1726"/>
        <v/>
      </c>
      <c r="BX2664" s="104" t="str">
        <f t="shared" si="1727"/>
        <v/>
      </c>
      <c r="BY2664" s="139" t="str">
        <f t="shared" si="1728"/>
        <v/>
      </c>
      <c r="CA2664" s="138" t="str">
        <f t="shared" si="1729"/>
        <v/>
      </c>
      <c r="CB2664" s="104" t="str">
        <f t="shared" si="1730"/>
        <v/>
      </c>
      <c r="CC2664" s="139" t="str">
        <f t="shared" si="1731"/>
        <v/>
      </c>
      <c r="CE2664" s="162" t="str">
        <f t="shared" si="1732"/>
        <v/>
      </c>
      <c r="CF2664" s="163" t="str">
        <f t="shared" si="1733"/>
        <v/>
      </c>
      <c r="CG2664" s="164" t="str">
        <f t="shared" si="1734"/>
        <v/>
      </c>
      <c r="CI2664" s="162" t="str">
        <f t="shared" si="1735"/>
        <v/>
      </c>
      <c r="CJ2664" s="163" t="str">
        <f t="shared" si="1738"/>
        <v/>
      </c>
      <c r="CK2664" s="164" t="str">
        <f t="shared" si="1739"/>
        <v/>
      </c>
      <c r="CM2664" s="169" t="str">
        <f t="shared" si="1736"/>
        <v/>
      </c>
      <c r="CN2664" s="139" t="str">
        <f t="shared" si="1737"/>
        <v/>
      </c>
      <c r="CP2664" s="41" t="str">
        <f>IF($CM2664="", "", COUNTIF($CM$11:$CM$3035, "&lt;"&amp;$CM2664)+1+COUNTIF($CM$11:$CM2664, $CM2664)-1)</f>
        <v/>
      </c>
    </row>
    <row r="2665" spans="1:94" x14ac:dyDescent="0.25">
      <c r="A2665" s="40"/>
      <c r="B2665" s="82" t="str">
        <f>IF($I2665="", "", IFERROR(INDEX('Job Database'!$AE$11:$AE$3035, MATCH($I2665, 'Job Database'!$X$11:$X$3035, 0)), ""))</f>
        <v/>
      </c>
      <c r="C2665" s="69" t="str">
        <f>IF($I2665="", "", IF(COUNTIF('Job Database'!$X$11:$X$3035, $I2665)=0, $AC$5, $AC$4))</f>
        <v/>
      </c>
      <c r="D2665" s="40"/>
      <c r="E2665" s="85" t="str">
        <f>IF($I2665="", "", IF(IFERROR(INDEX('Job Database'!$M$11:$M$3035, MATCH($I2665, 'Job Database'!$X$11:$X$3035, 0)), "")="", "", IFERROR(INDEX('Job Database'!$M$11:$M$3035, MATCH($I2665, 'Job Database'!$X$11:$X$3035, 0)), "")))</f>
        <v/>
      </c>
      <c r="F2665" s="40"/>
      <c r="G2665" s="88" t="str">
        <f t="shared" si="1711"/>
        <v/>
      </c>
      <c r="H2665" s="40"/>
      <c r="I2665" s="24"/>
      <c r="J2665" s="34"/>
      <c r="K2665" s="106"/>
      <c r="L2665" s="79"/>
      <c r="M2665" s="34"/>
      <c r="N2665" s="79"/>
      <c r="O2665" s="31"/>
      <c r="P2665" s="53"/>
      <c r="Q2665" s="40"/>
      <c r="S2665" s="41" t="str">
        <f t="shared" si="1699"/>
        <v/>
      </c>
      <c r="T2665" s="41" t="str">
        <f t="shared" si="1700"/>
        <v/>
      </c>
      <c r="U2665" s="41" t="str">
        <f t="shared" si="1712"/>
        <v/>
      </c>
      <c r="W2665" s="74" t="str">
        <f>IF('Job Database'!$X2665="", "", 'Job Database'!$X2665)</f>
        <v/>
      </c>
      <c r="Y2665" s="41" t="str">
        <f>IF($W2665="", "", IF(COUNTIF($I$11:$I$3035, $W2665)&gt;0, "", MAX($Y$10:$Y2664)+1))</f>
        <v/>
      </c>
      <c r="Z2665" s="41">
        <v>2655</v>
      </c>
      <c r="AA2665" s="58" t="str">
        <f t="shared" si="1713"/>
        <v/>
      </c>
      <c r="AC2665" s="41" t="str">
        <f t="shared" si="1701"/>
        <v/>
      </c>
      <c r="AE2665" s="41" t="str">
        <f t="shared" si="1714"/>
        <v/>
      </c>
      <c r="AJ2665" s="154" t="str">
        <f t="shared" si="1715"/>
        <v/>
      </c>
      <c r="AL2665" s="120" t="str">
        <f t="shared" si="1716"/>
        <v/>
      </c>
      <c r="AM2665" s="104" t="str">
        <f t="shared" si="1717"/>
        <v/>
      </c>
      <c r="AN2665" s="104" t="str">
        <f t="shared" si="1718"/>
        <v/>
      </c>
      <c r="AO2665" s="104" t="str">
        <f t="shared" si="1702"/>
        <v/>
      </c>
      <c r="AP2665" s="104" t="str">
        <f t="shared" si="1703"/>
        <v/>
      </c>
      <c r="AQ2665" s="121" t="str">
        <f t="shared" si="1719"/>
        <v/>
      </c>
      <c r="AS2665" s="88" t="str">
        <f t="shared" si="1704"/>
        <v/>
      </c>
      <c r="AT2665" s="68" t="str">
        <f t="shared" si="1720"/>
        <v/>
      </c>
      <c r="AU2665" s="68" t="str">
        <f t="shared" si="1721"/>
        <v/>
      </c>
      <c r="AV2665" s="68" t="str">
        <f t="shared" si="1722"/>
        <v/>
      </c>
      <c r="AW2665" s="88" t="str">
        <f t="shared" si="1705"/>
        <v/>
      </c>
      <c r="AZ2665" s="88" t="str">
        <f t="shared" si="1706"/>
        <v/>
      </c>
      <c r="BA2665" s="68" t="str">
        <f t="shared" si="1707"/>
        <v/>
      </c>
      <c r="BB2665" s="68" t="str">
        <f t="shared" si="1708"/>
        <v/>
      </c>
      <c r="BC2665" s="68" t="str">
        <f t="shared" si="1709"/>
        <v/>
      </c>
      <c r="BD2665" s="69" t="str">
        <f t="shared" si="1710"/>
        <v/>
      </c>
      <c r="BE2665" s="69" t="str">
        <f t="shared" si="1723"/>
        <v/>
      </c>
      <c r="BT2665" s="138" t="str">
        <f t="shared" ca="1" si="1724"/>
        <v/>
      </c>
      <c r="BU2665" s="139" t="str">
        <f t="shared" ca="1" si="1725"/>
        <v/>
      </c>
      <c r="BW2665" s="138" t="str">
        <f t="shared" si="1726"/>
        <v/>
      </c>
      <c r="BX2665" s="104" t="str">
        <f t="shared" si="1727"/>
        <v/>
      </c>
      <c r="BY2665" s="139" t="str">
        <f t="shared" si="1728"/>
        <v/>
      </c>
      <c r="CA2665" s="138" t="str">
        <f t="shared" si="1729"/>
        <v/>
      </c>
      <c r="CB2665" s="104" t="str">
        <f t="shared" si="1730"/>
        <v/>
      </c>
      <c r="CC2665" s="139" t="str">
        <f t="shared" si="1731"/>
        <v/>
      </c>
      <c r="CE2665" s="162" t="str">
        <f t="shared" si="1732"/>
        <v/>
      </c>
      <c r="CF2665" s="163" t="str">
        <f t="shared" si="1733"/>
        <v/>
      </c>
      <c r="CG2665" s="164" t="str">
        <f t="shared" si="1734"/>
        <v/>
      </c>
      <c r="CI2665" s="162" t="str">
        <f t="shared" si="1735"/>
        <v/>
      </c>
      <c r="CJ2665" s="163" t="str">
        <f t="shared" si="1738"/>
        <v/>
      </c>
      <c r="CK2665" s="164" t="str">
        <f t="shared" si="1739"/>
        <v/>
      </c>
      <c r="CM2665" s="169" t="str">
        <f t="shared" si="1736"/>
        <v/>
      </c>
      <c r="CN2665" s="139" t="str">
        <f t="shared" si="1737"/>
        <v/>
      </c>
      <c r="CP2665" s="41" t="str">
        <f>IF($CM2665="", "", COUNTIF($CM$11:$CM$3035, "&lt;"&amp;$CM2665)+1+COUNTIF($CM$11:$CM2665, $CM2665)-1)</f>
        <v/>
      </c>
    </row>
    <row r="2666" spans="1:94" x14ac:dyDescent="0.25">
      <c r="A2666" s="40"/>
      <c r="B2666" s="82" t="str">
        <f>IF($I2666="", "", IFERROR(INDEX('Job Database'!$AE$11:$AE$3035, MATCH($I2666, 'Job Database'!$X$11:$X$3035, 0)), ""))</f>
        <v/>
      </c>
      <c r="C2666" s="69" t="str">
        <f>IF($I2666="", "", IF(COUNTIF('Job Database'!$X$11:$X$3035, $I2666)=0, $AC$5, $AC$4))</f>
        <v/>
      </c>
      <c r="D2666" s="40"/>
      <c r="E2666" s="85" t="str">
        <f>IF($I2666="", "", IF(IFERROR(INDEX('Job Database'!$M$11:$M$3035, MATCH($I2666, 'Job Database'!$X$11:$X$3035, 0)), "")="", "", IFERROR(INDEX('Job Database'!$M$11:$M$3035, MATCH($I2666, 'Job Database'!$X$11:$X$3035, 0)), "")))</f>
        <v/>
      </c>
      <c r="F2666" s="40"/>
      <c r="G2666" s="88" t="str">
        <f t="shared" si="1711"/>
        <v/>
      </c>
      <c r="H2666" s="40"/>
      <c r="I2666" s="24"/>
      <c r="J2666" s="34"/>
      <c r="K2666" s="106"/>
      <c r="L2666" s="79"/>
      <c r="M2666" s="34"/>
      <c r="N2666" s="79"/>
      <c r="O2666" s="31"/>
      <c r="P2666" s="53"/>
      <c r="Q2666" s="40"/>
      <c r="S2666" s="41" t="str">
        <f t="shared" si="1699"/>
        <v/>
      </c>
      <c r="T2666" s="41" t="str">
        <f t="shared" si="1700"/>
        <v/>
      </c>
      <c r="U2666" s="41" t="str">
        <f t="shared" si="1712"/>
        <v/>
      </c>
      <c r="W2666" s="74" t="str">
        <f>IF('Job Database'!$X2666="", "", 'Job Database'!$X2666)</f>
        <v/>
      </c>
      <c r="Y2666" s="41" t="str">
        <f>IF($W2666="", "", IF(COUNTIF($I$11:$I$3035, $W2666)&gt;0, "", MAX($Y$10:$Y2665)+1))</f>
        <v/>
      </c>
      <c r="Z2666" s="41">
        <v>2656</v>
      </c>
      <c r="AA2666" s="58" t="str">
        <f t="shared" si="1713"/>
        <v/>
      </c>
      <c r="AC2666" s="41" t="str">
        <f t="shared" si="1701"/>
        <v/>
      </c>
      <c r="AE2666" s="41" t="str">
        <f t="shared" si="1714"/>
        <v/>
      </c>
      <c r="AJ2666" s="154" t="str">
        <f t="shared" si="1715"/>
        <v/>
      </c>
      <c r="AL2666" s="120" t="str">
        <f t="shared" si="1716"/>
        <v/>
      </c>
      <c r="AM2666" s="104" t="str">
        <f t="shared" si="1717"/>
        <v/>
      </c>
      <c r="AN2666" s="104" t="str">
        <f t="shared" si="1718"/>
        <v/>
      </c>
      <c r="AO2666" s="104" t="str">
        <f t="shared" si="1702"/>
        <v/>
      </c>
      <c r="AP2666" s="104" t="str">
        <f t="shared" si="1703"/>
        <v/>
      </c>
      <c r="AQ2666" s="121" t="str">
        <f t="shared" si="1719"/>
        <v/>
      </c>
      <c r="AS2666" s="88" t="str">
        <f t="shared" si="1704"/>
        <v/>
      </c>
      <c r="AT2666" s="68" t="str">
        <f t="shared" si="1720"/>
        <v/>
      </c>
      <c r="AU2666" s="68" t="str">
        <f t="shared" si="1721"/>
        <v/>
      </c>
      <c r="AV2666" s="68" t="str">
        <f t="shared" si="1722"/>
        <v/>
      </c>
      <c r="AW2666" s="88" t="str">
        <f t="shared" si="1705"/>
        <v/>
      </c>
      <c r="AZ2666" s="88" t="str">
        <f t="shared" si="1706"/>
        <v/>
      </c>
      <c r="BA2666" s="68" t="str">
        <f t="shared" si="1707"/>
        <v/>
      </c>
      <c r="BB2666" s="68" t="str">
        <f t="shared" si="1708"/>
        <v/>
      </c>
      <c r="BC2666" s="68" t="str">
        <f t="shared" si="1709"/>
        <v/>
      </c>
      <c r="BD2666" s="69" t="str">
        <f t="shared" si="1710"/>
        <v/>
      </c>
      <c r="BE2666" s="69" t="str">
        <f t="shared" si="1723"/>
        <v/>
      </c>
      <c r="BT2666" s="138" t="str">
        <f t="shared" ca="1" si="1724"/>
        <v/>
      </c>
      <c r="BU2666" s="139" t="str">
        <f t="shared" ca="1" si="1725"/>
        <v/>
      </c>
      <c r="BW2666" s="138" t="str">
        <f t="shared" si="1726"/>
        <v/>
      </c>
      <c r="BX2666" s="104" t="str">
        <f t="shared" si="1727"/>
        <v/>
      </c>
      <c r="BY2666" s="139" t="str">
        <f t="shared" si="1728"/>
        <v/>
      </c>
      <c r="CA2666" s="138" t="str">
        <f t="shared" si="1729"/>
        <v/>
      </c>
      <c r="CB2666" s="104" t="str">
        <f t="shared" si="1730"/>
        <v/>
      </c>
      <c r="CC2666" s="139" t="str">
        <f t="shared" si="1731"/>
        <v/>
      </c>
      <c r="CE2666" s="162" t="str">
        <f t="shared" si="1732"/>
        <v/>
      </c>
      <c r="CF2666" s="163" t="str">
        <f t="shared" si="1733"/>
        <v/>
      </c>
      <c r="CG2666" s="164" t="str">
        <f t="shared" si="1734"/>
        <v/>
      </c>
      <c r="CI2666" s="162" t="str">
        <f t="shared" si="1735"/>
        <v/>
      </c>
      <c r="CJ2666" s="163" t="str">
        <f t="shared" si="1738"/>
        <v/>
      </c>
      <c r="CK2666" s="164" t="str">
        <f t="shared" si="1739"/>
        <v/>
      </c>
      <c r="CM2666" s="169" t="str">
        <f t="shared" si="1736"/>
        <v/>
      </c>
      <c r="CN2666" s="139" t="str">
        <f t="shared" si="1737"/>
        <v/>
      </c>
      <c r="CP2666" s="41" t="str">
        <f>IF($CM2666="", "", COUNTIF($CM$11:$CM$3035, "&lt;"&amp;$CM2666)+1+COUNTIF($CM$11:$CM2666, $CM2666)-1)</f>
        <v/>
      </c>
    </row>
    <row r="2667" spans="1:94" x14ac:dyDescent="0.25">
      <c r="A2667" s="40"/>
      <c r="B2667" s="82" t="str">
        <f>IF($I2667="", "", IFERROR(INDEX('Job Database'!$AE$11:$AE$3035, MATCH($I2667, 'Job Database'!$X$11:$X$3035, 0)), ""))</f>
        <v/>
      </c>
      <c r="C2667" s="69" t="str">
        <f>IF($I2667="", "", IF(COUNTIF('Job Database'!$X$11:$X$3035, $I2667)=0, $AC$5, $AC$4))</f>
        <v/>
      </c>
      <c r="D2667" s="40"/>
      <c r="E2667" s="85" t="str">
        <f>IF($I2667="", "", IF(IFERROR(INDEX('Job Database'!$M$11:$M$3035, MATCH($I2667, 'Job Database'!$X$11:$X$3035, 0)), "")="", "", IFERROR(INDEX('Job Database'!$M$11:$M$3035, MATCH($I2667, 'Job Database'!$X$11:$X$3035, 0)), "")))</f>
        <v/>
      </c>
      <c r="F2667" s="40"/>
      <c r="G2667" s="88" t="str">
        <f t="shared" si="1711"/>
        <v/>
      </c>
      <c r="H2667" s="40"/>
      <c r="I2667" s="24"/>
      <c r="J2667" s="34"/>
      <c r="K2667" s="106"/>
      <c r="L2667" s="79"/>
      <c r="M2667" s="34"/>
      <c r="N2667" s="79"/>
      <c r="O2667" s="31"/>
      <c r="P2667" s="53"/>
      <c r="Q2667" s="40"/>
      <c r="S2667" s="41" t="str">
        <f t="shared" si="1699"/>
        <v/>
      </c>
      <c r="T2667" s="41" t="str">
        <f t="shared" si="1700"/>
        <v/>
      </c>
      <c r="U2667" s="41" t="str">
        <f t="shared" si="1712"/>
        <v/>
      </c>
      <c r="W2667" s="74" t="str">
        <f>IF('Job Database'!$X2667="", "", 'Job Database'!$X2667)</f>
        <v/>
      </c>
      <c r="Y2667" s="41" t="str">
        <f>IF($W2667="", "", IF(COUNTIF($I$11:$I$3035, $W2667)&gt;0, "", MAX($Y$10:$Y2666)+1))</f>
        <v/>
      </c>
      <c r="Z2667" s="41">
        <v>2657</v>
      </c>
      <c r="AA2667" s="58" t="str">
        <f t="shared" si="1713"/>
        <v/>
      </c>
      <c r="AC2667" s="41" t="str">
        <f t="shared" si="1701"/>
        <v/>
      </c>
      <c r="AE2667" s="41" t="str">
        <f t="shared" si="1714"/>
        <v/>
      </c>
      <c r="AJ2667" s="154" t="str">
        <f t="shared" si="1715"/>
        <v/>
      </c>
      <c r="AL2667" s="120" t="str">
        <f t="shared" si="1716"/>
        <v/>
      </c>
      <c r="AM2667" s="104" t="str">
        <f t="shared" si="1717"/>
        <v/>
      </c>
      <c r="AN2667" s="104" t="str">
        <f t="shared" si="1718"/>
        <v/>
      </c>
      <c r="AO2667" s="104" t="str">
        <f t="shared" si="1702"/>
        <v/>
      </c>
      <c r="AP2667" s="104" t="str">
        <f t="shared" si="1703"/>
        <v/>
      </c>
      <c r="AQ2667" s="121" t="str">
        <f t="shared" si="1719"/>
        <v/>
      </c>
      <c r="AS2667" s="88" t="str">
        <f t="shared" si="1704"/>
        <v/>
      </c>
      <c r="AT2667" s="68" t="str">
        <f t="shared" si="1720"/>
        <v/>
      </c>
      <c r="AU2667" s="68" t="str">
        <f t="shared" si="1721"/>
        <v/>
      </c>
      <c r="AV2667" s="68" t="str">
        <f t="shared" si="1722"/>
        <v/>
      </c>
      <c r="AW2667" s="88" t="str">
        <f t="shared" si="1705"/>
        <v/>
      </c>
      <c r="AZ2667" s="88" t="str">
        <f t="shared" si="1706"/>
        <v/>
      </c>
      <c r="BA2667" s="68" t="str">
        <f t="shared" si="1707"/>
        <v/>
      </c>
      <c r="BB2667" s="68" t="str">
        <f t="shared" si="1708"/>
        <v/>
      </c>
      <c r="BC2667" s="68" t="str">
        <f t="shared" si="1709"/>
        <v/>
      </c>
      <c r="BD2667" s="69" t="str">
        <f t="shared" si="1710"/>
        <v/>
      </c>
      <c r="BE2667" s="69" t="str">
        <f t="shared" si="1723"/>
        <v/>
      </c>
      <c r="BT2667" s="138" t="str">
        <f t="shared" ca="1" si="1724"/>
        <v/>
      </c>
      <c r="BU2667" s="139" t="str">
        <f t="shared" ca="1" si="1725"/>
        <v/>
      </c>
      <c r="BW2667" s="138" t="str">
        <f t="shared" si="1726"/>
        <v/>
      </c>
      <c r="BX2667" s="104" t="str">
        <f t="shared" si="1727"/>
        <v/>
      </c>
      <c r="BY2667" s="139" t="str">
        <f t="shared" si="1728"/>
        <v/>
      </c>
      <c r="CA2667" s="138" t="str">
        <f t="shared" si="1729"/>
        <v/>
      </c>
      <c r="CB2667" s="104" t="str">
        <f t="shared" si="1730"/>
        <v/>
      </c>
      <c r="CC2667" s="139" t="str">
        <f t="shared" si="1731"/>
        <v/>
      </c>
      <c r="CE2667" s="162" t="str">
        <f t="shared" si="1732"/>
        <v/>
      </c>
      <c r="CF2667" s="163" t="str">
        <f t="shared" si="1733"/>
        <v/>
      </c>
      <c r="CG2667" s="164" t="str">
        <f t="shared" si="1734"/>
        <v/>
      </c>
      <c r="CI2667" s="162" t="str">
        <f t="shared" si="1735"/>
        <v/>
      </c>
      <c r="CJ2667" s="163" t="str">
        <f t="shared" si="1738"/>
        <v/>
      </c>
      <c r="CK2667" s="164" t="str">
        <f t="shared" si="1739"/>
        <v/>
      </c>
      <c r="CM2667" s="169" t="str">
        <f t="shared" si="1736"/>
        <v/>
      </c>
      <c r="CN2667" s="139" t="str">
        <f t="shared" si="1737"/>
        <v/>
      </c>
      <c r="CP2667" s="41" t="str">
        <f>IF($CM2667="", "", COUNTIF($CM$11:$CM$3035, "&lt;"&amp;$CM2667)+1+COUNTIF($CM$11:$CM2667, $CM2667)-1)</f>
        <v/>
      </c>
    </row>
    <row r="2668" spans="1:94" x14ac:dyDescent="0.25">
      <c r="A2668" s="40"/>
      <c r="B2668" s="82" t="str">
        <f>IF($I2668="", "", IFERROR(INDEX('Job Database'!$AE$11:$AE$3035, MATCH($I2668, 'Job Database'!$X$11:$X$3035, 0)), ""))</f>
        <v/>
      </c>
      <c r="C2668" s="69" t="str">
        <f>IF($I2668="", "", IF(COUNTIF('Job Database'!$X$11:$X$3035, $I2668)=0, $AC$5, $AC$4))</f>
        <v/>
      </c>
      <c r="D2668" s="40"/>
      <c r="E2668" s="85" t="str">
        <f>IF($I2668="", "", IF(IFERROR(INDEX('Job Database'!$M$11:$M$3035, MATCH($I2668, 'Job Database'!$X$11:$X$3035, 0)), "")="", "", IFERROR(INDEX('Job Database'!$M$11:$M$3035, MATCH($I2668, 'Job Database'!$X$11:$X$3035, 0)), "")))</f>
        <v/>
      </c>
      <c r="F2668" s="40"/>
      <c r="G2668" s="88" t="str">
        <f t="shared" si="1711"/>
        <v/>
      </c>
      <c r="H2668" s="40"/>
      <c r="I2668" s="24"/>
      <c r="J2668" s="34"/>
      <c r="K2668" s="106"/>
      <c r="L2668" s="79"/>
      <c r="M2668" s="34"/>
      <c r="N2668" s="79"/>
      <c r="O2668" s="31"/>
      <c r="P2668" s="53"/>
      <c r="Q2668" s="40"/>
      <c r="S2668" s="41" t="str">
        <f t="shared" si="1699"/>
        <v/>
      </c>
      <c r="T2668" s="41" t="str">
        <f t="shared" si="1700"/>
        <v/>
      </c>
      <c r="U2668" s="41" t="str">
        <f t="shared" si="1712"/>
        <v/>
      </c>
      <c r="W2668" s="74" t="str">
        <f>IF('Job Database'!$X2668="", "", 'Job Database'!$X2668)</f>
        <v/>
      </c>
      <c r="Y2668" s="41" t="str">
        <f>IF($W2668="", "", IF(COUNTIF($I$11:$I$3035, $W2668)&gt;0, "", MAX($Y$10:$Y2667)+1))</f>
        <v/>
      </c>
      <c r="Z2668" s="41">
        <v>2658</v>
      </c>
      <c r="AA2668" s="58" t="str">
        <f t="shared" si="1713"/>
        <v/>
      </c>
      <c r="AC2668" s="41" t="str">
        <f t="shared" si="1701"/>
        <v/>
      </c>
      <c r="AE2668" s="41" t="str">
        <f t="shared" si="1714"/>
        <v/>
      </c>
      <c r="AJ2668" s="154" t="str">
        <f t="shared" si="1715"/>
        <v/>
      </c>
      <c r="AL2668" s="120" t="str">
        <f t="shared" si="1716"/>
        <v/>
      </c>
      <c r="AM2668" s="104" t="str">
        <f t="shared" si="1717"/>
        <v/>
      </c>
      <c r="AN2668" s="104" t="str">
        <f t="shared" si="1718"/>
        <v/>
      </c>
      <c r="AO2668" s="104" t="str">
        <f t="shared" si="1702"/>
        <v/>
      </c>
      <c r="AP2668" s="104" t="str">
        <f t="shared" si="1703"/>
        <v/>
      </c>
      <c r="AQ2668" s="121" t="str">
        <f t="shared" si="1719"/>
        <v/>
      </c>
      <c r="AS2668" s="88" t="str">
        <f t="shared" si="1704"/>
        <v/>
      </c>
      <c r="AT2668" s="68" t="str">
        <f t="shared" si="1720"/>
        <v/>
      </c>
      <c r="AU2668" s="68" t="str">
        <f t="shared" si="1721"/>
        <v/>
      </c>
      <c r="AV2668" s="68" t="str">
        <f t="shared" si="1722"/>
        <v/>
      </c>
      <c r="AW2668" s="88" t="str">
        <f t="shared" si="1705"/>
        <v/>
      </c>
      <c r="AZ2668" s="88" t="str">
        <f t="shared" si="1706"/>
        <v/>
      </c>
      <c r="BA2668" s="68" t="str">
        <f t="shared" si="1707"/>
        <v/>
      </c>
      <c r="BB2668" s="68" t="str">
        <f t="shared" si="1708"/>
        <v/>
      </c>
      <c r="BC2668" s="68" t="str">
        <f t="shared" si="1709"/>
        <v/>
      </c>
      <c r="BD2668" s="69" t="str">
        <f t="shared" si="1710"/>
        <v/>
      </c>
      <c r="BE2668" s="69" t="str">
        <f t="shared" si="1723"/>
        <v/>
      </c>
      <c r="BT2668" s="138" t="str">
        <f t="shared" ca="1" si="1724"/>
        <v/>
      </c>
      <c r="BU2668" s="139" t="str">
        <f t="shared" ca="1" si="1725"/>
        <v/>
      </c>
      <c r="BW2668" s="138" t="str">
        <f t="shared" si="1726"/>
        <v/>
      </c>
      <c r="BX2668" s="104" t="str">
        <f t="shared" si="1727"/>
        <v/>
      </c>
      <c r="BY2668" s="139" t="str">
        <f t="shared" si="1728"/>
        <v/>
      </c>
      <c r="CA2668" s="138" t="str">
        <f t="shared" si="1729"/>
        <v/>
      </c>
      <c r="CB2668" s="104" t="str">
        <f t="shared" si="1730"/>
        <v/>
      </c>
      <c r="CC2668" s="139" t="str">
        <f t="shared" si="1731"/>
        <v/>
      </c>
      <c r="CE2668" s="162" t="str">
        <f t="shared" si="1732"/>
        <v/>
      </c>
      <c r="CF2668" s="163" t="str">
        <f t="shared" si="1733"/>
        <v/>
      </c>
      <c r="CG2668" s="164" t="str">
        <f t="shared" si="1734"/>
        <v/>
      </c>
      <c r="CI2668" s="162" t="str">
        <f t="shared" si="1735"/>
        <v/>
      </c>
      <c r="CJ2668" s="163" t="str">
        <f t="shared" si="1738"/>
        <v/>
      </c>
      <c r="CK2668" s="164" t="str">
        <f t="shared" si="1739"/>
        <v/>
      </c>
      <c r="CM2668" s="169" t="str">
        <f t="shared" si="1736"/>
        <v/>
      </c>
      <c r="CN2668" s="139" t="str">
        <f t="shared" si="1737"/>
        <v/>
      </c>
      <c r="CP2668" s="41" t="str">
        <f>IF($CM2668="", "", COUNTIF($CM$11:$CM$3035, "&lt;"&amp;$CM2668)+1+COUNTIF($CM$11:$CM2668, $CM2668)-1)</f>
        <v/>
      </c>
    </row>
    <row r="2669" spans="1:94" x14ac:dyDescent="0.25">
      <c r="A2669" s="40"/>
      <c r="B2669" s="82" t="str">
        <f>IF($I2669="", "", IFERROR(INDEX('Job Database'!$AE$11:$AE$3035, MATCH($I2669, 'Job Database'!$X$11:$X$3035, 0)), ""))</f>
        <v/>
      </c>
      <c r="C2669" s="69" t="str">
        <f>IF($I2669="", "", IF(COUNTIF('Job Database'!$X$11:$X$3035, $I2669)=0, $AC$5, $AC$4))</f>
        <v/>
      </c>
      <c r="D2669" s="40"/>
      <c r="E2669" s="85" t="str">
        <f>IF($I2669="", "", IF(IFERROR(INDEX('Job Database'!$M$11:$M$3035, MATCH($I2669, 'Job Database'!$X$11:$X$3035, 0)), "")="", "", IFERROR(INDEX('Job Database'!$M$11:$M$3035, MATCH($I2669, 'Job Database'!$X$11:$X$3035, 0)), "")))</f>
        <v/>
      </c>
      <c r="F2669" s="40"/>
      <c r="G2669" s="88" t="str">
        <f t="shared" si="1711"/>
        <v/>
      </c>
      <c r="H2669" s="40"/>
      <c r="I2669" s="24"/>
      <c r="J2669" s="34"/>
      <c r="K2669" s="106"/>
      <c r="L2669" s="79"/>
      <c r="M2669" s="34"/>
      <c r="N2669" s="79"/>
      <c r="O2669" s="31"/>
      <c r="P2669" s="53"/>
      <c r="Q2669" s="40"/>
      <c r="S2669" s="41" t="str">
        <f t="shared" si="1699"/>
        <v/>
      </c>
      <c r="T2669" s="41" t="str">
        <f t="shared" si="1700"/>
        <v/>
      </c>
      <c r="U2669" s="41" t="str">
        <f t="shared" si="1712"/>
        <v/>
      </c>
      <c r="W2669" s="74" t="str">
        <f>IF('Job Database'!$X2669="", "", 'Job Database'!$X2669)</f>
        <v/>
      </c>
      <c r="Y2669" s="41" t="str">
        <f>IF($W2669="", "", IF(COUNTIF($I$11:$I$3035, $W2669)&gt;0, "", MAX($Y$10:$Y2668)+1))</f>
        <v/>
      </c>
      <c r="Z2669" s="41">
        <v>2659</v>
      </c>
      <c r="AA2669" s="58" t="str">
        <f t="shared" si="1713"/>
        <v/>
      </c>
      <c r="AC2669" s="41" t="str">
        <f t="shared" si="1701"/>
        <v/>
      </c>
      <c r="AE2669" s="41" t="str">
        <f t="shared" si="1714"/>
        <v/>
      </c>
      <c r="AJ2669" s="154" t="str">
        <f t="shared" si="1715"/>
        <v/>
      </c>
      <c r="AL2669" s="120" t="str">
        <f t="shared" si="1716"/>
        <v/>
      </c>
      <c r="AM2669" s="104" t="str">
        <f t="shared" si="1717"/>
        <v/>
      </c>
      <c r="AN2669" s="104" t="str">
        <f t="shared" si="1718"/>
        <v/>
      </c>
      <c r="AO2669" s="104" t="str">
        <f t="shared" si="1702"/>
        <v/>
      </c>
      <c r="AP2669" s="104" t="str">
        <f t="shared" si="1703"/>
        <v/>
      </c>
      <c r="AQ2669" s="121" t="str">
        <f t="shared" si="1719"/>
        <v/>
      </c>
      <c r="AS2669" s="88" t="str">
        <f t="shared" si="1704"/>
        <v/>
      </c>
      <c r="AT2669" s="68" t="str">
        <f t="shared" si="1720"/>
        <v/>
      </c>
      <c r="AU2669" s="68" t="str">
        <f t="shared" si="1721"/>
        <v/>
      </c>
      <c r="AV2669" s="68" t="str">
        <f t="shared" si="1722"/>
        <v/>
      </c>
      <c r="AW2669" s="88" t="str">
        <f t="shared" si="1705"/>
        <v/>
      </c>
      <c r="AZ2669" s="88" t="str">
        <f t="shared" si="1706"/>
        <v/>
      </c>
      <c r="BA2669" s="68" t="str">
        <f t="shared" si="1707"/>
        <v/>
      </c>
      <c r="BB2669" s="68" t="str">
        <f t="shared" si="1708"/>
        <v/>
      </c>
      <c r="BC2669" s="68" t="str">
        <f t="shared" si="1709"/>
        <v/>
      </c>
      <c r="BD2669" s="69" t="str">
        <f t="shared" si="1710"/>
        <v/>
      </c>
      <c r="BE2669" s="69" t="str">
        <f t="shared" si="1723"/>
        <v/>
      </c>
      <c r="BT2669" s="138" t="str">
        <f t="shared" ca="1" si="1724"/>
        <v/>
      </c>
      <c r="BU2669" s="139" t="str">
        <f t="shared" ca="1" si="1725"/>
        <v/>
      </c>
      <c r="BW2669" s="138" t="str">
        <f t="shared" si="1726"/>
        <v/>
      </c>
      <c r="BX2669" s="104" t="str">
        <f t="shared" si="1727"/>
        <v/>
      </c>
      <c r="BY2669" s="139" t="str">
        <f t="shared" si="1728"/>
        <v/>
      </c>
      <c r="CA2669" s="138" t="str">
        <f t="shared" si="1729"/>
        <v/>
      </c>
      <c r="CB2669" s="104" t="str">
        <f t="shared" si="1730"/>
        <v/>
      </c>
      <c r="CC2669" s="139" t="str">
        <f t="shared" si="1731"/>
        <v/>
      </c>
      <c r="CE2669" s="162" t="str">
        <f t="shared" si="1732"/>
        <v/>
      </c>
      <c r="CF2669" s="163" t="str">
        <f t="shared" si="1733"/>
        <v/>
      </c>
      <c r="CG2669" s="164" t="str">
        <f t="shared" si="1734"/>
        <v/>
      </c>
      <c r="CI2669" s="162" t="str">
        <f t="shared" si="1735"/>
        <v/>
      </c>
      <c r="CJ2669" s="163" t="str">
        <f t="shared" si="1738"/>
        <v/>
      </c>
      <c r="CK2669" s="164" t="str">
        <f t="shared" si="1739"/>
        <v/>
      </c>
      <c r="CM2669" s="169" t="str">
        <f t="shared" si="1736"/>
        <v/>
      </c>
      <c r="CN2669" s="139" t="str">
        <f t="shared" si="1737"/>
        <v/>
      </c>
      <c r="CP2669" s="41" t="str">
        <f>IF($CM2669="", "", COUNTIF($CM$11:$CM$3035, "&lt;"&amp;$CM2669)+1+COUNTIF($CM$11:$CM2669, $CM2669)-1)</f>
        <v/>
      </c>
    </row>
    <row r="2670" spans="1:94" x14ac:dyDescent="0.25">
      <c r="A2670" s="40"/>
      <c r="B2670" s="82" t="str">
        <f>IF($I2670="", "", IFERROR(INDEX('Job Database'!$AE$11:$AE$3035, MATCH($I2670, 'Job Database'!$X$11:$X$3035, 0)), ""))</f>
        <v/>
      </c>
      <c r="C2670" s="69" t="str">
        <f>IF($I2670="", "", IF(COUNTIF('Job Database'!$X$11:$X$3035, $I2670)=0, $AC$5, $AC$4))</f>
        <v/>
      </c>
      <c r="D2670" s="40"/>
      <c r="E2670" s="85" t="str">
        <f>IF($I2670="", "", IF(IFERROR(INDEX('Job Database'!$M$11:$M$3035, MATCH($I2670, 'Job Database'!$X$11:$X$3035, 0)), "")="", "", IFERROR(INDEX('Job Database'!$M$11:$M$3035, MATCH($I2670, 'Job Database'!$X$11:$X$3035, 0)), "")))</f>
        <v/>
      </c>
      <c r="F2670" s="40"/>
      <c r="G2670" s="88" t="str">
        <f t="shared" si="1711"/>
        <v/>
      </c>
      <c r="H2670" s="40"/>
      <c r="I2670" s="24"/>
      <c r="J2670" s="34"/>
      <c r="K2670" s="106"/>
      <c r="L2670" s="79"/>
      <c r="M2670" s="34"/>
      <c r="N2670" s="79"/>
      <c r="O2670" s="31"/>
      <c r="P2670" s="53"/>
      <c r="Q2670" s="40"/>
      <c r="S2670" s="41" t="str">
        <f t="shared" si="1699"/>
        <v/>
      </c>
      <c r="T2670" s="41" t="str">
        <f t="shared" si="1700"/>
        <v/>
      </c>
      <c r="U2670" s="41" t="str">
        <f t="shared" si="1712"/>
        <v/>
      </c>
      <c r="W2670" s="74" t="str">
        <f>IF('Job Database'!$X2670="", "", 'Job Database'!$X2670)</f>
        <v/>
      </c>
      <c r="Y2670" s="41" t="str">
        <f>IF($W2670="", "", IF(COUNTIF($I$11:$I$3035, $W2670)&gt;0, "", MAX($Y$10:$Y2669)+1))</f>
        <v/>
      </c>
      <c r="Z2670" s="41">
        <v>2660</v>
      </c>
      <c r="AA2670" s="58" t="str">
        <f t="shared" si="1713"/>
        <v/>
      </c>
      <c r="AC2670" s="41" t="str">
        <f t="shared" si="1701"/>
        <v/>
      </c>
      <c r="AE2670" s="41" t="str">
        <f t="shared" si="1714"/>
        <v/>
      </c>
      <c r="AJ2670" s="154" t="str">
        <f t="shared" si="1715"/>
        <v/>
      </c>
      <c r="AL2670" s="120" t="str">
        <f t="shared" si="1716"/>
        <v/>
      </c>
      <c r="AM2670" s="104" t="str">
        <f t="shared" si="1717"/>
        <v/>
      </c>
      <c r="AN2670" s="104" t="str">
        <f t="shared" si="1718"/>
        <v/>
      </c>
      <c r="AO2670" s="104" t="str">
        <f t="shared" si="1702"/>
        <v/>
      </c>
      <c r="AP2670" s="104" t="str">
        <f t="shared" si="1703"/>
        <v/>
      </c>
      <c r="AQ2670" s="121" t="str">
        <f t="shared" si="1719"/>
        <v/>
      </c>
      <c r="AS2670" s="88" t="str">
        <f t="shared" si="1704"/>
        <v/>
      </c>
      <c r="AT2670" s="68" t="str">
        <f t="shared" si="1720"/>
        <v/>
      </c>
      <c r="AU2670" s="68" t="str">
        <f t="shared" si="1721"/>
        <v/>
      </c>
      <c r="AV2670" s="68" t="str">
        <f t="shared" si="1722"/>
        <v/>
      </c>
      <c r="AW2670" s="88" t="str">
        <f t="shared" si="1705"/>
        <v/>
      </c>
      <c r="AZ2670" s="88" t="str">
        <f t="shared" si="1706"/>
        <v/>
      </c>
      <c r="BA2670" s="68" t="str">
        <f t="shared" si="1707"/>
        <v/>
      </c>
      <c r="BB2670" s="68" t="str">
        <f t="shared" si="1708"/>
        <v/>
      </c>
      <c r="BC2670" s="68" t="str">
        <f t="shared" si="1709"/>
        <v/>
      </c>
      <c r="BD2670" s="69" t="str">
        <f t="shared" si="1710"/>
        <v/>
      </c>
      <c r="BE2670" s="69" t="str">
        <f t="shared" si="1723"/>
        <v/>
      </c>
      <c r="BT2670" s="138" t="str">
        <f t="shared" ca="1" si="1724"/>
        <v/>
      </c>
      <c r="BU2670" s="139" t="str">
        <f t="shared" ca="1" si="1725"/>
        <v/>
      </c>
      <c r="BW2670" s="138" t="str">
        <f t="shared" si="1726"/>
        <v/>
      </c>
      <c r="BX2670" s="104" t="str">
        <f t="shared" si="1727"/>
        <v/>
      </c>
      <c r="BY2670" s="139" t="str">
        <f t="shared" si="1728"/>
        <v/>
      </c>
      <c r="CA2670" s="138" t="str">
        <f t="shared" si="1729"/>
        <v/>
      </c>
      <c r="CB2670" s="104" t="str">
        <f t="shared" si="1730"/>
        <v/>
      </c>
      <c r="CC2670" s="139" t="str">
        <f t="shared" si="1731"/>
        <v/>
      </c>
      <c r="CE2670" s="162" t="str">
        <f t="shared" si="1732"/>
        <v/>
      </c>
      <c r="CF2670" s="163" t="str">
        <f t="shared" si="1733"/>
        <v/>
      </c>
      <c r="CG2670" s="164" t="str">
        <f t="shared" si="1734"/>
        <v/>
      </c>
      <c r="CI2670" s="162" t="str">
        <f t="shared" si="1735"/>
        <v/>
      </c>
      <c r="CJ2670" s="163" t="str">
        <f t="shared" si="1738"/>
        <v/>
      </c>
      <c r="CK2670" s="164" t="str">
        <f t="shared" si="1739"/>
        <v/>
      </c>
      <c r="CM2670" s="169" t="str">
        <f t="shared" si="1736"/>
        <v/>
      </c>
      <c r="CN2670" s="139" t="str">
        <f t="shared" si="1737"/>
        <v/>
      </c>
      <c r="CP2670" s="41" t="str">
        <f>IF($CM2670="", "", COUNTIF($CM$11:$CM$3035, "&lt;"&amp;$CM2670)+1+COUNTIF($CM$11:$CM2670, $CM2670)-1)</f>
        <v/>
      </c>
    </row>
    <row r="2671" spans="1:94" x14ac:dyDescent="0.25">
      <c r="A2671" s="40"/>
      <c r="B2671" s="82" t="str">
        <f>IF($I2671="", "", IFERROR(INDEX('Job Database'!$AE$11:$AE$3035, MATCH($I2671, 'Job Database'!$X$11:$X$3035, 0)), ""))</f>
        <v/>
      </c>
      <c r="C2671" s="69" t="str">
        <f>IF($I2671="", "", IF(COUNTIF('Job Database'!$X$11:$X$3035, $I2671)=0, $AC$5, $AC$4))</f>
        <v/>
      </c>
      <c r="D2671" s="40"/>
      <c r="E2671" s="85" t="str">
        <f>IF($I2671="", "", IF(IFERROR(INDEX('Job Database'!$M$11:$M$3035, MATCH($I2671, 'Job Database'!$X$11:$X$3035, 0)), "")="", "", IFERROR(INDEX('Job Database'!$M$11:$M$3035, MATCH($I2671, 'Job Database'!$X$11:$X$3035, 0)), "")))</f>
        <v/>
      </c>
      <c r="F2671" s="40"/>
      <c r="G2671" s="88" t="str">
        <f t="shared" si="1711"/>
        <v/>
      </c>
      <c r="H2671" s="40"/>
      <c r="I2671" s="24"/>
      <c r="J2671" s="34"/>
      <c r="K2671" s="106"/>
      <c r="L2671" s="79"/>
      <c r="M2671" s="34"/>
      <c r="N2671" s="79"/>
      <c r="O2671" s="31"/>
      <c r="P2671" s="53"/>
      <c r="Q2671" s="40"/>
      <c r="S2671" s="41" t="str">
        <f t="shared" si="1699"/>
        <v/>
      </c>
      <c r="T2671" s="41" t="str">
        <f t="shared" si="1700"/>
        <v/>
      </c>
      <c r="U2671" s="41" t="str">
        <f t="shared" si="1712"/>
        <v/>
      </c>
      <c r="W2671" s="74" t="str">
        <f>IF('Job Database'!$X2671="", "", 'Job Database'!$X2671)</f>
        <v/>
      </c>
      <c r="Y2671" s="41" t="str">
        <f>IF($W2671="", "", IF(COUNTIF($I$11:$I$3035, $W2671)&gt;0, "", MAX($Y$10:$Y2670)+1))</f>
        <v/>
      </c>
      <c r="Z2671" s="41">
        <v>2661</v>
      </c>
      <c r="AA2671" s="58" t="str">
        <f t="shared" si="1713"/>
        <v/>
      </c>
      <c r="AC2671" s="41" t="str">
        <f t="shared" si="1701"/>
        <v/>
      </c>
      <c r="AE2671" s="41" t="str">
        <f t="shared" si="1714"/>
        <v/>
      </c>
      <c r="AJ2671" s="154" t="str">
        <f t="shared" si="1715"/>
        <v/>
      </c>
      <c r="AL2671" s="120" t="str">
        <f t="shared" si="1716"/>
        <v/>
      </c>
      <c r="AM2671" s="104" t="str">
        <f t="shared" si="1717"/>
        <v/>
      </c>
      <c r="AN2671" s="104" t="str">
        <f t="shared" si="1718"/>
        <v/>
      </c>
      <c r="AO2671" s="104" t="str">
        <f t="shared" si="1702"/>
        <v/>
      </c>
      <c r="AP2671" s="104" t="str">
        <f t="shared" si="1703"/>
        <v/>
      </c>
      <c r="AQ2671" s="121" t="str">
        <f t="shared" si="1719"/>
        <v/>
      </c>
      <c r="AS2671" s="88" t="str">
        <f t="shared" si="1704"/>
        <v/>
      </c>
      <c r="AT2671" s="68" t="str">
        <f t="shared" si="1720"/>
        <v/>
      </c>
      <c r="AU2671" s="68" t="str">
        <f t="shared" si="1721"/>
        <v/>
      </c>
      <c r="AV2671" s="68" t="str">
        <f t="shared" si="1722"/>
        <v/>
      </c>
      <c r="AW2671" s="88" t="str">
        <f t="shared" si="1705"/>
        <v/>
      </c>
      <c r="AZ2671" s="88" t="str">
        <f t="shared" si="1706"/>
        <v/>
      </c>
      <c r="BA2671" s="68" t="str">
        <f t="shared" si="1707"/>
        <v/>
      </c>
      <c r="BB2671" s="68" t="str">
        <f t="shared" si="1708"/>
        <v/>
      </c>
      <c r="BC2671" s="68" t="str">
        <f t="shared" si="1709"/>
        <v/>
      </c>
      <c r="BD2671" s="69" t="str">
        <f t="shared" si="1710"/>
        <v/>
      </c>
      <c r="BE2671" s="69" t="str">
        <f t="shared" si="1723"/>
        <v/>
      </c>
      <c r="BT2671" s="138" t="str">
        <f t="shared" ca="1" si="1724"/>
        <v/>
      </c>
      <c r="BU2671" s="139" t="str">
        <f t="shared" ca="1" si="1725"/>
        <v/>
      </c>
      <c r="BW2671" s="138" t="str">
        <f t="shared" si="1726"/>
        <v/>
      </c>
      <c r="BX2671" s="104" t="str">
        <f t="shared" si="1727"/>
        <v/>
      </c>
      <c r="BY2671" s="139" t="str">
        <f t="shared" si="1728"/>
        <v/>
      </c>
      <c r="CA2671" s="138" t="str">
        <f t="shared" si="1729"/>
        <v/>
      </c>
      <c r="CB2671" s="104" t="str">
        <f t="shared" si="1730"/>
        <v/>
      </c>
      <c r="CC2671" s="139" t="str">
        <f t="shared" si="1731"/>
        <v/>
      </c>
      <c r="CE2671" s="162" t="str">
        <f t="shared" si="1732"/>
        <v/>
      </c>
      <c r="CF2671" s="163" t="str">
        <f t="shared" si="1733"/>
        <v/>
      </c>
      <c r="CG2671" s="164" t="str">
        <f t="shared" si="1734"/>
        <v/>
      </c>
      <c r="CI2671" s="162" t="str">
        <f t="shared" si="1735"/>
        <v/>
      </c>
      <c r="CJ2671" s="163" t="str">
        <f t="shared" si="1738"/>
        <v/>
      </c>
      <c r="CK2671" s="164" t="str">
        <f t="shared" si="1739"/>
        <v/>
      </c>
      <c r="CM2671" s="169" t="str">
        <f t="shared" si="1736"/>
        <v/>
      </c>
      <c r="CN2671" s="139" t="str">
        <f t="shared" si="1737"/>
        <v/>
      </c>
      <c r="CP2671" s="41" t="str">
        <f>IF($CM2671="", "", COUNTIF($CM$11:$CM$3035, "&lt;"&amp;$CM2671)+1+COUNTIF($CM$11:$CM2671, $CM2671)-1)</f>
        <v/>
      </c>
    </row>
    <row r="2672" spans="1:94" x14ac:dyDescent="0.25">
      <c r="A2672" s="40"/>
      <c r="B2672" s="82" t="str">
        <f>IF($I2672="", "", IFERROR(INDEX('Job Database'!$AE$11:$AE$3035, MATCH($I2672, 'Job Database'!$X$11:$X$3035, 0)), ""))</f>
        <v/>
      </c>
      <c r="C2672" s="69" t="str">
        <f>IF($I2672="", "", IF(COUNTIF('Job Database'!$X$11:$X$3035, $I2672)=0, $AC$5, $AC$4))</f>
        <v/>
      </c>
      <c r="D2672" s="40"/>
      <c r="E2672" s="85" t="str">
        <f>IF($I2672="", "", IF(IFERROR(INDEX('Job Database'!$M$11:$M$3035, MATCH($I2672, 'Job Database'!$X$11:$X$3035, 0)), "")="", "", IFERROR(INDEX('Job Database'!$M$11:$M$3035, MATCH($I2672, 'Job Database'!$X$11:$X$3035, 0)), "")))</f>
        <v/>
      </c>
      <c r="F2672" s="40"/>
      <c r="G2672" s="88" t="str">
        <f t="shared" si="1711"/>
        <v/>
      </c>
      <c r="H2672" s="40"/>
      <c r="I2672" s="24"/>
      <c r="J2672" s="34"/>
      <c r="K2672" s="106"/>
      <c r="L2672" s="79"/>
      <c r="M2672" s="34"/>
      <c r="N2672" s="79"/>
      <c r="O2672" s="31"/>
      <c r="P2672" s="53"/>
      <c r="Q2672" s="40"/>
      <c r="S2672" s="41" t="str">
        <f t="shared" si="1699"/>
        <v/>
      </c>
      <c r="T2672" s="41" t="str">
        <f t="shared" si="1700"/>
        <v/>
      </c>
      <c r="U2672" s="41" t="str">
        <f t="shared" si="1712"/>
        <v/>
      </c>
      <c r="W2672" s="74" t="str">
        <f>IF('Job Database'!$X2672="", "", 'Job Database'!$X2672)</f>
        <v/>
      </c>
      <c r="Y2672" s="41" t="str">
        <f>IF($W2672="", "", IF(COUNTIF($I$11:$I$3035, $W2672)&gt;0, "", MAX($Y$10:$Y2671)+1))</f>
        <v/>
      </c>
      <c r="Z2672" s="41">
        <v>2662</v>
      </c>
      <c r="AA2672" s="58" t="str">
        <f t="shared" si="1713"/>
        <v/>
      </c>
      <c r="AC2672" s="41" t="str">
        <f t="shared" si="1701"/>
        <v/>
      </c>
      <c r="AE2672" s="41" t="str">
        <f t="shared" si="1714"/>
        <v/>
      </c>
      <c r="AJ2672" s="154" t="str">
        <f t="shared" si="1715"/>
        <v/>
      </c>
      <c r="AL2672" s="120" t="str">
        <f t="shared" si="1716"/>
        <v/>
      </c>
      <c r="AM2672" s="104" t="str">
        <f t="shared" si="1717"/>
        <v/>
      </c>
      <c r="AN2672" s="104" t="str">
        <f t="shared" si="1718"/>
        <v/>
      </c>
      <c r="AO2672" s="104" t="str">
        <f t="shared" si="1702"/>
        <v/>
      </c>
      <c r="AP2672" s="104" t="str">
        <f t="shared" si="1703"/>
        <v/>
      </c>
      <c r="AQ2672" s="121" t="str">
        <f t="shared" si="1719"/>
        <v/>
      </c>
      <c r="AS2672" s="88" t="str">
        <f t="shared" si="1704"/>
        <v/>
      </c>
      <c r="AT2672" s="68" t="str">
        <f t="shared" si="1720"/>
        <v/>
      </c>
      <c r="AU2672" s="68" t="str">
        <f t="shared" si="1721"/>
        <v/>
      </c>
      <c r="AV2672" s="68" t="str">
        <f t="shared" si="1722"/>
        <v/>
      </c>
      <c r="AW2672" s="88" t="str">
        <f t="shared" si="1705"/>
        <v/>
      </c>
      <c r="AZ2672" s="88" t="str">
        <f t="shared" si="1706"/>
        <v/>
      </c>
      <c r="BA2672" s="68" t="str">
        <f t="shared" si="1707"/>
        <v/>
      </c>
      <c r="BB2672" s="68" t="str">
        <f t="shared" si="1708"/>
        <v/>
      </c>
      <c r="BC2672" s="68" t="str">
        <f t="shared" si="1709"/>
        <v/>
      </c>
      <c r="BD2672" s="69" t="str">
        <f t="shared" si="1710"/>
        <v/>
      </c>
      <c r="BE2672" s="69" t="str">
        <f t="shared" si="1723"/>
        <v/>
      </c>
      <c r="BT2672" s="138" t="str">
        <f t="shared" ca="1" si="1724"/>
        <v/>
      </c>
      <c r="BU2672" s="139" t="str">
        <f t="shared" ca="1" si="1725"/>
        <v/>
      </c>
      <c r="BW2672" s="138" t="str">
        <f t="shared" si="1726"/>
        <v/>
      </c>
      <c r="BX2672" s="104" t="str">
        <f t="shared" si="1727"/>
        <v/>
      </c>
      <c r="BY2672" s="139" t="str">
        <f t="shared" si="1728"/>
        <v/>
      </c>
      <c r="CA2672" s="138" t="str">
        <f t="shared" si="1729"/>
        <v/>
      </c>
      <c r="CB2672" s="104" t="str">
        <f t="shared" si="1730"/>
        <v/>
      </c>
      <c r="CC2672" s="139" t="str">
        <f t="shared" si="1731"/>
        <v/>
      </c>
      <c r="CE2672" s="162" t="str">
        <f t="shared" si="1732"/>
        <v/>
      </c>
      <c r="CF2672" s="163" t="str">
        <f t="shared" si="1733"/>
        <v/>
      </c>
      <c r="CG2672" s="164" t="str">
        <f t="shared" si="1734"/>
        <v/>
      </c>
      <c r="CI2672" s="162" t="str">
        <f t="shared" si="1735"/>
        <v/>
      </c>
      <c r="CJ2672" s="163" t="str">
        <f t="shared" si="1738"/>
        <v/>
      </c>
      <c r="CK2672" s="164" t="str">
        <f t="shared" si="1739"/>
        <v/>
      </c>
      <c r="CM2672" s="169" t="str">
        <f t="shared" si="1736"/>
        <v/>
      </c>
      <c r="CN2672" s="139" t="str">
        <f t="shared" si="1737"/>
        <v/>
      </c>
      <c r="CP2672" s="41" t="str">
        <f>IF($CM2672="", "", COUNTIF($CM$11:$CM$3035, "&lt;"&amp;$CM2672)+1+COUNTIF($CM$11:$CM2672, $CM2672)-1)</f>
        <v/>
      </c>
    </row>
    <row r="2673" spans="1:94" x14ac:dyDescent="0.25">
      <c r="A2673" s="40"/>
      <c r="B2673" s="82" t="str">
        <f>IF($I2673="", "", IFERROR(INDEX('Job Database'!$AE$11:$AE$3035, MATCH($I2673, 'Job Database'!$X$11:$X$3035, 0)), ""))</f>
        <v/>
      </c>
      <c r="C2673" s="69" t="str">
        <f>IF($I2673="", "", IF(COUNTIF('Job Database'!$X$11:$X$3035, $I2673)=0, $AC$5, $AC$4))</f>
        <v/>
      </c>
      <c r="D2673" s="40"/>
      <c r="E2673" s="85" t="str">
        <f>IF($I2673="", "", IF(IFERROR(INDEX('Job Database'!$M$11:$M$3035, MATCH($I2673, 'Job Database'!$X$11:$X$3035, 0)), "")="", "", IFERROR(INDEX('Job Database'!$M$11:$M$3035, MATCH($I2673, 'Job Database'!$X$11:$X$3035, 0)), "")))</f>
        <v/>
      </c>
      <c r="F2673" s="40"/>
      <c r="G2673" s="88" t="str">
        <f t="shared" si="1711"/>
        <v/>
      </c>
      <c r="H2673" s="40"/>
      <c r="I2673" s="24"/>
      <c r="J2673" s="34"/>
      <c r="K2673" s="106"/>
      <c r="L2673" s="79"/>
      <c r="M2673" s="34"/>
      <c r="N2673" s="79"/>
      <c r="O2673" s="31"/>
      <c r="P2673" s="53"/>
      <c r="Q2673" s="40"/>
      <c r="S2673" s="41" t="str">
        <f t="shared" si="1699"/>
        <v/>
      </c>
      <c r="T2673" s="41" t="str">
        <f t="shared" si="1700"/>
        <v/>
      </c>
      <c r="U2673" s="41" t="str">
        <f t="shared" si="1712"/>
        <v/>
      </c>
      <c r="W2673" s="74" t="str">
        <f>IF('Job Database'!$X2673="", "", 'Job Database'!$X2673)</f>
        <v/>
      </c>
      <c r="Y2673" s="41" t="str">
        <f>IF($W2673="", "", IF(COUNTIF($I$11:$I$3035, $W2673)&gt;0, "", MAX($Y$10:$Y2672)+1))</f>
        <v/>
      </c>
      <c r="Z2673" s="41">
        <v>2663</v>
      </c>
      <c r="AA2673" s="58" t="str">
        <f t="shared" si="1713"/>
        <v/>
      </c>
      <c r="AC2673" s="41" t="str">
        <f t="shared" si="1701"/>
        <v/>
      </c>
      <c r="AE2673" s="41" t="str">
        <f t="shared" si="1714"/>
        <v/>
      </c>
      <c r="AJ2673" s="154" t="str">
        <f t="shared" si="1715"/>
        <v/>
      </c>
      <c r="AL2673" s="120" t="str">
        <f t="shared" si="1716"/>
        <v/>
      </c>
      <c r="AM2673" s="104" t="str">
        <f t="shared" si="1717"/>
        <v/>
      </c>
      <c r="AN2673" s="104" t="str">
        <f t="shared" si="1718"/>
        <v/>
      </c>
      <c r="AO2673" s="104" t="str">
        <f t="shared" si="1702"/>
        <v/>
      </c>
      <c r="AP2673" s="104" t="str">
        <f t="shared" si="1703"/>
        <v/>
      </c>
      <c r="AQ2673" s="121" t="str">
        <f t="shared" si="1719"/>
        <v/>
      </c>
      <c r="AS2673" s="88" t="str">
        <f t="shared" si="1704"/>
        <v/>
      </c>
      <c r="AT2673" s="68" t="str">
        <f t="shared" si="1720"/>
        <v/>
      </c>
      <c r="AU2673" s="68" t="str">
        <f t="shared" si="1721"/>
        <v/>
      </c>
      <c r="AV2673" s="68" t="str">
        <f t="shared" si="1722"/>
        <v/>
      </c>
      <c r="AW2673" s="88" t="str">
        <f t="shared" si="1705"/>
        <v/>
      </c>
      <c r="AZ2673" s="88" t="str">
        <f t="shared" si="1706"/>
        <v/>
      </c>
      <c r="BA2673" s="68" t="str">
        <f t="shared" si="1707"/>
        <v/>
      </c>
      <c r="BB2673" s="68" t="str">
        <f t="shared" si="1708"/>
        <v/>
      </c>
      <c r="BC2673" s="68" t="str">
        <f t="shared" si="1709"/>
        <v/>
      </c>
      <c r="BD2673" s="69" t="str">
        <f t="shared" si="1710"/>
        <v/>
      </c>
      <c r="BE2673" s="69" t="str">
        <f t="shared" si="1723"/>
        <v/>
      </c>
      <c r="BT2673" s="138" t="str">
        <f t="shared" ca="1" si="1724"/>
        <v/>
      </c>
      <c r="BU2673" s="139" t="str">
        <f t="shared" ca="1" si="1725"/>
        <v/>
      </c>
      <c r="BW2673" s="138" t="str">
        <f t="shared" si="1726"/>
        <v/>
      </c>
      <c r="BX2673" s="104" t="str">
        <f t="shared" si="1727"/>
        <v/>
      </c>
      <c r="BY2673" s="139" t="str">
        <f t="shared" si="1728"/>
        <v/>
      </c>
      <c r="CA2673" s="138" t="str">
        <f t="shared" si="1729"/>
        <v/>
      </c>
      <c r="CB2673" s="104" t="str">
        <f t="shared" si="1730"/>
        <v/>
      </c>
      <c r="CC2673" s="139" t="str">
        <f t="shared" si="1731"/>
        <v/>
      </c>
      <c r="CE2673" s="162" t="str">
        <f t="shared" si="1732"/>
        <v/>
      </c>
      <c r="CF2673" s="163" t="str">
        <f t="shared" si="1733"/>
        <v/>
      </c>
      <c r="CG2673" s="164" t="str">
        <f t="shared" si="1734"/>
        <v/>
      </c>
      <c r="CI2673" s="162" t="str">
        <f t="shared" si="1735"/>
        <v/>
      </c>
      <c r="CJ2673" s="163" t="str">
        <f t="shared" si="1738"/>
        <v/>
      </c>
      <c r="CK2673" s="164" t="str">
        <f t="shared" si="1739"/>
        <v/>
      </c>
      <c r="CM2673" s="169" t="str">
        <f t="shared" si="1736"/>
        <v/>
      </c>
      <c r="CN2673" s="139" t="str">
        <f t="shared" si="1737"/>
        <v/>
      </c>
      <c r="CP2673" s="41" t="str">
        <f>IF($CM2673="", "", COUNTIF($CM$11:$CM$3035, "&lt;"&amp;$CM2673)+1+COUNTIF($CM$11:$CM2673, $CM2673)-1)</f>
        <v/>
      </c>
    </row>
    <row r="2674" spans="1:94" x14ac:dyDescent="0.25">
      <c r="A2674" s="40"/>
      <c r="B2674" s="82" t="str">
        <f>IF($I2674="", "", IFERROR(INDEX('Job Database'!$AE$11:$AE$3035, MATCH($I2674, 'Job Database'!$X$11:$X$3035, 0)), ""))</f>
        <v/>
      </c>
      <c r="C2674" s="69" t="str">
        <f>IF($I2674="", "", IF(COUNTIF('Job Database'!$X$11:$X$3035, $I2674)=0, $AC$5, $AC$4))</f>
        <v/>
      </c>
      <c r="D2674" s="40"/>
      <c r="E2674" s="85" t="str">
        <f>IF($I2674="", "", IF(IFERROR(INDEX('Job Database'!$M$11:$M$3035, MATCH($I2674, 'Job Database'!$X$11:$X$3035, 0)), "")="", "", IFERROR(INDEX('Job Database'!$M$11:$M$3035, MATCH($I2674, 'Job Database'!$X$11:$X$3035, 0)), "")))</f>
        <v/>
      </c>
      <c r="F2674" s="40"/>
      <c r="G2674" s="88" t="str">
        <f t="shared" si="1711"/>
        <v/>
      </c>
      <c r="H2674" s="40"/>
      <c r="I2674" s="24"/>
      <c r="J2674" s="34"/>
      <c r="K2674" s="106"/>
      <c r="L2674" s="79"/>
      <c r="M2674" s="34"/>
      <c r="N2674" s="79"/>
      <c r="O2674" s="31"/>
      <c r="P2674" s="53"/>
      <c r="Q2674" s="40"/>
      <c r="S2674" s="41" t="str">
        <f t="shared" si="1699"/>
        <v/>
      </c>
      <c r="T2674" s="41" t="str">
        <f t="shared" si="1700"/>
        <v/>
      </c>
      <c r="U2674" s="41" t="str">
        <f t="shared" si="1712"/>
        <v/>
      </c>
      <c r="W2674" s="74" t="str">
        <f>IF('Job Database'!$X2674="", "", 'Job Database'!$X2674)</f>
        <v/>
      </c>
      <c r="Y2674" s="41" t="str">
        <f>IF($W2674="", "", IF(COUNTIF($I$11:$I$3035, $W2674)&gt;0, "", MAX($Y$10:$Y2673)+1))</f>
        <v/>
      </c>
      <c r="Z2674" s="41">
        <v>2664</v>
      </c>
      <c r="AA2674" s="58" t="str">
        <f t="shared" si="1713"/>
        <v/>
      </c>
      <c r="AC2674" s="41" t="str">
        <f t="shared" si="1701"/>
        <v/>
      </c>
      <c r="AE2674" s="41" t="str">
        <f t="shared" si="1714"/>
        <v/>
      </c>
      <c r="AJ2674" s="154" t="str">
        <f t="shared" si="1715"/>
        <v/>
      </c>
      <c r="AL2674" s="120" t="str">
        <f t="shared" si="1716"/>
        <v/>
      </c>
      <c r="AM2674" s="104" t="str">
        <f t="shared" si="1717"/>
        <v/>
      </c>
      <c r="AN2674" s="104" t="str">
        <f t="shared" si="1718"/>
        <v/>
      </c>
      <c r="AO2674" s="104" t="str">
        <f t="shared" si="1702"/>
        <v/>
      </c>
      <c r="AP2674" s="104" t="str">
        <f t="shared" si="1703"/>
        <v/>
      </c>
      <c r="AQ2674" s="121" t="str">
        <f t="shared" si="1719"/>
        <v/>
      </c>
      <c r="AS2674" s="88" t="str">
        <f t="shared" si="1704"/>
        <v/>
      </c>
      <c r="AT2674" s="68" t="str">
        <f t="shared" si="1720"/>
        <v/>
      </c>
      <c r="AU2674" s="68" t="str">
        <f t="shared" si="1721"/>
        <v/>
      </c>
      <c r="AV2674" s="68" t="str">
        <f t="shared" si="1722"/>
        <v/>
      </c>
      <c r="AW2674" s="88" t="str">
        <f t="shared" si="1705"/>
        <v/>
      </c>
      <c r="AZ2674" s="88" t="str">
        <f t="shared" si="1706"/>
        <v/>
      </c>
      <c r="BA2674" s="68" t="str">
        <f t="shared" si="1707"/>
        <v/>
      </c>
      <c r="BB2674" s="68" t="str">
        <f t="shared" si="1708"/>
        <v/>
      </c>
      <c r="BC2674" s="68" t="str">
        <f t="shared" si="1709"/>
        <v/>
      </c>
      <c r="BD2674" s="69" t="str">
        <f t="shared" si="1710"/>
        <v/>
      </c>
      <c r="BE2674" s="69" t="str">
        <f t="shared" si="1723"/>
        <v/>
      </c>
      <c r="BT2674" s="138" t="str">
        <f t="shared" ca="1" si="1724"/>
        <v/>
      </c>
      <c r="BU2674" s="139" t="str">
        <f t="shared" ca="1" si="1725"/>
        <v/>
      </c>
      <c r="BW2674" s="138" t="str">
        <f t="shared" si="1726"/>
        <v/>
      </c>
      <c r="BX2674" s="104" t="str">
        <f t="shared" si="1727"/>
        <v/>
      </c>
      <c r="BY2674" s="139" t="str">
        <f t="shared" si="1728"/>
        <v/>
      </c>
      <c r="CA2674" s="138" t="str">
        <f t="shared" si="1729"/>
        <v/>
      </c>
      <c r="CB2674" s="104" t="str">
        <f t="shared" si="1730"/>
        <v/>
      </c>
      <c r="CC2674" s="139" t="str">
        <f t="shared" si="1731"/>
        <v/>
      </c>
      <c r="CE2674" s="162" t="str">
        <f t="shared" si="1732"/>
        <v/>
      </c>
      <c r="CF2674" s="163" t="str">
        <f t="shared" si="1733"/>
        <v/>
      </c>
      <c r="CG2674" s="164" t="str">
        <f t="shared" si="1734"/>
        <v/>
      </c>
      <c r="CI2674" s="162" t="str">
        <f t="shared" si="1735"/>
        <v/>
      </c>
      <c r="CJ2674" s="163" t="str">
        <f t="shared" si="1738"/>
        <v/>
      </c>
      <c r="CK2674" s="164" t="str">
        <f t="shared" si="1739"/>
        <v/>
      </c>
      <c r="CM2674" s="169" t="str">
        <f t="shared" si="1736"/>
        <v/>
      </c>
      <c r="CN2674" s="139" t="str">
        <f t="shared" si="1737"/>
        <v/>
      </c>
      <c r="CP2674" s="41" t="str">
        <f>IF($CM2674="", "", COUNTIF($CM$11:$CM$3035, "&lt;"&amp;$CM2674)+1+COUNTIF($CM$11:$CM2674, $CM2674)-1)</f>
        <v/>
      </c>
    </row>
    <row r="2675" spans="1:94" x14ac:dyDescent="0.25">
      <c r="A2675" s="40"/>
      <c r="B2675" s="82" t="str">
        <f>IF($I2675="", "", IFERROR(INDEX('Job Database'!$AE$11:$AE$3035, MATCH($I2675, 'Job Database'!$X$11:$X$3035, 0)), ""))</f>
        <v/>
      </c>
      <c r="C2675" s="69" t="str">
        <f>IF($I2675="", "", IF(COUNTIF('Job Database'!$X$11:$X$3035, $I2675)=0, $AC$5, $AC$4))</f>
        <v/>
      </c>
      <c r="D2675" s="40"/>
      <c r="E2675" s="85" t="str">
        <f>IF($I2675="", "", IF(IFERROR(INDEX('Job Database'!$M$11:$M$3035, MATCH($I2675, 'Job Database'!$X$11:$X$3035, 0)), "")="", "", IFERROR(INDEX('Job Database'!$M$11:$M$3035, MATCH($I2675, 'Job Database'!$X$11:$X$3035, 0)), "")))</f>
        <v/>
      </c>
      <c r="F2675" s="40"/>
      <c r="G2675" s="88" t="str">
        <f t="shared" si="1711"/>
        <v/>
      </c>
      <c r="H2675" s="40"/>
      <c r="I2675" s="24"/>
      <c r="J2675" s="34"/>
      <c r="K2675" s="106"/>
      <c r="L2675" s="79"/>
      <c r="M2675" s="34"/>
      <c r="N2675" s="79"/>
      <c r="O2675" s="31"/>
      <c r="P2675" s="53"/>
      <c r="Q2675" s="40"/>
      <c r="S2675" s="41" t="str">
        <f t="shared" si="1699"/>
        <v/>
      </c>
      <c r="T2675" s="41" t="str">
        <f t="shared" si="1700"/>
        <v/>
      </c>
      <c r="U2675" s="41" t="str">
        <f t="shared" si="1712"/>
        <v/>
      </c>
      <c r="W2675" s="74" t="str">
        <f>IF('Job Database'!$X2675="", "", 'Job Database'!$X2675)</f>
        <v/>
      </c>
      <c r="Y2675" s="41" t="str">
        <f>IF($W2675="", "", IF(COUNTIF($I$11:$I$3035, $W2675)&gt;0, "", MAX($Y$10:$Y2674)+1))</f>
        <v/>
      </c>
      <c r="Z2675" s="41">
        <v>2665</v>
      </c>
      <c r="AA2675" s="58" t="str">
        <f t="shared" si="1713"/>
        <v/>
      </c>
      <c r="AC2675" s="41" t="str">
        <f t="shared" si="1701"/>
        <v/>
      </c>
      <c r="AE2675" s="41" t="str">
        <f t="shared" si="1714"/>
        <v/>
      </c>
      <c r="AJ2675" s="154" t="str">
        <f t="shared" si="1715"/>
        <v/>
      </c>
      <c r="AL2675" s="120" t="str">
        <f t="shared" si="1716"/>
        <v/>
      </c>
      <c r="AM2675" s="104" t="str">
        <f t="shared" si="1717"/>
        <v/>
      </c>
      <c r="AN2675" s="104" t="str">
        <f t="shared" si="1718"/>
        <v/>
      </c>
      <c r="AO2675" s="104" t="str">
        <f t="shared" si="1702"/>
        <v/>
      </c>
      <c r="AP2675" s="104" t="str">
        <f t="shared" si="1703"/>
        <v/>
      </c>
      <c r="AQ2675" s="121" t="str">
        <f t="shared" si="1719"/>
        <v/>
      </c>
      <c r="AS2675" s="88" t="str">
        <f t="shared" si="1704"/>
        <v/>
      </c>
      <c r="AT2675" s="68" t="str">
        <f t="shared" si="1720"/>
        <v/>
      </c>
      <c r="AU2675" s="68" t="str">
        <f t="shared" si="1721"/>
        <v/>
      </c>
      <c r="AV2675" s="68" t="str">
        <f t="shared" si="1722"/>
        <v/>
      </c>
      <c r="AW2675" s="88" t="str">
        <f t="shared" si="1705"/>
        <v/>
      </c>
      <c r="AZ2675" s="88" t="str">
        <f t="shared" si="1706"/>
        <v/>
      </c>
      <c r="BA2675" s="68" t="str">
        <f t="shared" si="1707"/>
        <v/>
      </c>
      <c r="BB2675" s="68" t="str">
        <f t="shared" si="1708"/>
        <v/>
      </c>
      <c r="BC2675" s="68" t="str">
        <f t="shared" si="1709"/>
        <v/>
      </c>
      <c r="BD2675" s="69" t="str">
        <f t="shared" si="1710"/>
        <v/>
      </c>
      <c r="BE2675" s="69" t="str">
        <f t="shared" si="1723"/>
        <v/>
      </c>
      <c r="BT2675" s="138" t="str">
        <f t="shared" ca="1" si="1724"/>
        <v/>
      </c>
      <c r="BU2675" s="139" t="str">
        <f t="shared" ca="1" si="1725"/>
        <v/>
      </c>
      <c r="BW2675" s="138" t="str">
        <f t="shared" si="1726"/>
        <v/>
      </c>
      <c r="BX2675" s="104" t="str">
        <f t="shared" si="1727"/>
        <v/>
      </c>
      <c r="BY2675" s="139" t="str">
        <f t="shared" si="1728"/>
        <v/>
      </c>
      <c r="CA2675" s="138" t="str">
        <f t="shared" si="1729"/>
        <v/>
      </c>
      <c r="CB2675" s="104" t="str">
        <f t="shared" si="1730"/>
        <v/>
      </c>
      <c r="CC2675" s="139" t="str">
        <f t="shared" si="1731"/>
        <v/>
      </c>
      <c r="CE2675" s="162" t="str">
        <f t="shared" si="1732"/>
        <v/>
      </c>
      <c r="CF2675" s="163" t="str">
        <f t="shared" si="1733"/>
        <v/>
      </c>
      <c r="CG2675" s="164" t="str">
        <f t="shared" si="1734"/>
        <v/>
      </c>
      <c r="CI2675" s="162" t="str">
        <f t="shared" si="1735"/>
        <v/>
      </c>
      <c r="CJ2675" s="163" t="str">
        <f t="shared" si="1738"/>
        <v/>
      </c>
      <c r="CK2675" s="164" t="str">
        <f t="shared" si="1739"/>
        <v/>
      </c>
      <c r="CM2675" s="169" t="str">
        <f t="shared" si="1736"/>
        <v/>
      </c>
      <c r="CN2675" s="139" t="str">
        <f t="shared" si="1737"/>
        <v/>
      </c>
      <c r="CP2675" s="41" t="str">
        <f>IF($CM2675="", "", COUNTIF($CM$11:$CM$3035, "&lt;"&amp;$CM2675)+1+COUNTIF($CM$11:$CM2675, $CM2675)-1)</f>
        <v/>
      </c>
    </row>
    <row r="2676" spans="1:94" x14ac:dyDescent="0.25">
      <c r="A2676" s="40"/>
      <c r="B2676" s="82" t="str">
        <f>IF($I2676="", "", IFERROR(INDEX('Job Database'!$AE$11:$AE$3035, MATCH($I2676, 'Job Database'!$X$11:$X$3035, 0)), ""))</f>
        <v/>
      </c>
      <c r="C2676" s="69" t="str">
        <f>IF($I2676="", "", IF(COUNTIF('Job Database'!$X$11:$X$3035, $I2676)=0, $AC$5, $AC$4))</f>
        <v/>
      </c>
      <c r="D2676" s="40"/>
      <c r="E2676" s="85" t="str">
        <f>IF($I2676="", "", IF(IFERROR(INDEX('Job Database'!$M$11:$M$3035, MATCH($I2676, 'Job Database'!$X$11:$X$3035, 0)), "")="", "", IFERROR(INDEX('Job Database'!$M$11:$M$3035, MATCH($I2676, 'Job Database'!$X$11:$X$3035, 0)), "")))</f>
        <v/>
      </c>
      <c r="F2676" s="40"/>
      <c r="G2676" s="88" t="str">
        <f t="shared" si="1711"/>
        <v/>
      </c>
      <c r="H2676" s="40"/>
      <c r="I2676" s="24"/>
      <c r="J2676" s="34"/>
      <c r="K2676" s="106"/>
      <c r="L2676" s="79"/>
      <c r="M2676" s="34"/>
      <c r="N2676" s="79"/>
      <c r="O2676" s="31"/>
      <c r="P2676" s="53"/>
      <c r="Q2676" s="40"/>
      <c r="S2676" s="41" t="str">
        <f t="shared" si="1699"/>
        <v/>
      </c>
      <c r="T2676" s="41" t="str">
        <f t="shared" si="1700"/>
        <v/>
      </c>
      <c r="U2676" s="41" t="str">
        <f t="shared" si="1712"/>
        <v/>
      </c>
      <c r="W2676" s="74" t="str">
        <f>IF('Job Database'!$X2676="", "", 'Job Database'!$X2676)</f>
        <v/>
      </c>
      <c r="Y2676" s="41" t="str">
        <f>IF($W2676="", "", IF(COUNTIF($I$11:$I$3035, $W2676)&gt;0, "", MAX($Y$10:$Y2675)+1))</f>
        <v/>
      </c>
      <c r="Z2676" s="41">
        <v>2666</v>
      </c>
      <c r="AA2676" s="58" t="str">
        <f t="shared" si="1713"/>
        <v/>
      </c>
      <c r="AC2676" s="41" t="str">
        <f t="shared" si="1701"/>
        <v/>
      </c>
      <c r="AE2676" s="41" t="str">
        <f t="shared" si="1714"/>
        <v/>
      </c>
      <c r="AJ2676" s="154" t="str">
        <f t="shared" si="1715"/>
        <v/>
      </c>
      <c r="AL2676" s="120" t="str">
        <f t="shared" si="1716"/>
        <v/>
      </c>
      <c r="AM2676" s="104" t="str">
        <f t="shared" si="1717"/>
        <v/>
      </c>
      <c r="AN2676" s="104" t="str">
        <f t="shared" si="1718"/>
        <v/>
      </c>
      <c r="AO2676" s="104" t="str">
        <f t="shared" si="1702"/>
        <v/>
      </c>
      <c r="AP2676" s="104" t="str">
        <f t="shared" si="1703"/>
        <v/>
      </c>
      <c r="AQ2676" s="121" t="str">
        <f t="shared" si="1719"/>
        <v/>
      </c>
      <c r="AS2676" s="88" t="str">
        <f t="shared" si="1704"/>
        <v/>
      </c>
      <c r="AT2676" s="68" t="str">
        <f t="shared" si="1720"/>
        <v/>
      </c>
      <c r="AU2676" s="68" t="str">
        <f t="shared" si="1721"/>
        <v/>
      </c>
      <c r="AV2676" s="68" t="str">
        <f t="shared" si="1722"/>
        <v/>
      </c>
      <c r="AW2676" s="88" t="str">
        <f t="shared" si="1705"/>
        <v/>
      </c>
      <c r="AZ2676" s="88" t="str">
        <f t="shared" si="1706"/>
        <v/>
      </c>
      <c r="BA2676" s="68" t="str">
        <f t="shared" si="1707"/>
        <v/>
      </c>
      <c r="BB2676" s="68" t="str">
        <f t="shared" si="1708"/>
        <v/>
      </c>
      <c r="BC2676" s="68" t="str">
        <f t="shared" si="1709"/>
        <v/>
      </c>
      <c r="BD2676" s="69" t="str">
        <f t="shared" si="1710"/>
        <v/>
      </c>
      <c r="BE2676" s="69" t="str">
        <f t="shared" si="1723"/>
        <v/>
      </c>
      <c r="BT2676" s="138" t="str">
        <f t="shared" ca="1" si="1724"/>
        <v/>
      </c>
      <c r="BU2676" s="139" t="str">
        <f t="shared" ca="1" si="1725"/>
        <v/>
      </c>
      <c r="BW2676" s="138" t="str">
        <f t="shared" si="1726"/>
        <v/>
      </c>
      <c r="BX2676" s="104" t="str">
        <f t="shared" si="1727"/>
        <v/>
      </c>
      <c r="BY2676" s="139" t="str">
        <f t="shared" si="1728"/>
        <v/>
      </c>
      <c r="CA2676" s="138" t="str">
        <f t="shared" si="1729"/>
        <v/>
      </c>
      <c r="CB2676" s="104" t="str">
        <f t="shared" si="1730"/>
        <v/>
      </c>
      <c r="CC2676" s="139" t="str">
        <f t="shared" si="1731"/>
        <v/>
      </c>
      <c r="CE2676" s="162" t="str">
        <f t="shared" si="1732"/>
        <v/>
      </c>
      <c r="CF2676" s="163" t="str">
        <f t="shared" si="1733"/>
        <v/>
      </c>
      <c r="CG2676" s="164" t="str">
        <f t="shared" si="1734"/>
        <v/>
      </c>
      <c r="CI2676" s="162" t="str">
        <f t="shared" si="1735"/>
        <v/>
      </c>
      <c r="CJ2676" s="163" t="str">
        <f t="shared" si="1738"/>
        <v/>
      </c>
      <c r="CK2676" s="164" t="str">
        <f t="shared" si="1739"/>
        <v/>
      </c>
      <c r="CM2676" s="169" t="str">
        <f t="shared" si="1736"/>
        <v/>
      </c>
      <c r="CN2676" s="139" t="str">
        <f t="shared" si="1737"/>
        <v/>
      </c>
      <c r="CP2676" s="41" t="str">
        <f>IF($CM2676="", "", COUNTIF($CM$11:$CM$3035, "&lt;"&amp;$CM2676)+1+COUNTIF($CM$11:$CM2676, $CM2676)-1)</f>
        <v/>
      </c>
    </row>
    <row r="2677" spans="1:94" x14ac:dyDescent="0.25">
      <c r="A2677" s="40"/>
      <c r="B2677" s="82" t="str">
        <f>IF($I2677="", "", IFERROR(INDEX('Job Database'!$AE$11:$AE$3035, MATCH($I2677, 'Job Database'!$X$11:$X$3035, 0)), ""))</f>
        <v/>
      </c>
      <c r="C2677" s="69" t="str">
        <f>IF($I2677="", "", IF(COUNTIF('Job Database'!$X$11:$X$3035, $I2677)=0, $AC$5, $AC$4))</f>
        <v/>
      </c>
      <c r="D2677" s="40"/>
      <c r="E2677" s="85" t="str">
        <f>IF($I2677="", "", IF(IFERROR(INDEX('Job Database'!$M$11:$M$3035, MATCH($I2677, 'Job Database'!$X$11:$X$3035, 0)), "")="", "", IFERROR(INDEX('Job Database'!$M$11:$M$3035, MATCH($I2677, 'Job Database'!$X$11:$X$3035, 0)), "")))</f>
        <v/>
      </c>
      <c r="F2677" s="40"/>
      <c r="G2677" s="88" t="str">
        <f t="shared" si="1711"/>
        <v/>
      </c>
      <c r="H2677" s="40"/>
      <c r="I2677" s="24"/>
      <c r="J2677" s="34"/>
      <c r="K2677" s="106"/>
      <c r="L2677" s="79"/>
      <c r="M2677" s="34"/>
      <c r="N2677" s="79"/>
      <c r="O2677" s="31"/>
      <c r="P2677" s="53"/>
      <c r="Q2677" s="40"/>
      <c r="S2677" s="41" t="str">
        <f t="shared" si="1699"/>
        <v/>
      </c>
      <c r="T2677" s="41" t="str">
        <f t="shared" si="1700"/>
        <v/>
      </c>
      <c r="U2677" s="41" t="str">
        <f t="shared" si="1712"/>
        <v/>
      </c>
      <c r="W2677" s="74" t="str">
        <f>IF('Job Database'!$X2677="", "", 'Job Database'!$X2677)</f>
        <v/>
      </c>
      <c r="Y2677" s="41" t="str">
        <f>IF($W2677="", "", IF(COUNTIF($I$11:$I$3035, $W2677)&gt;0, "", MAX($Y$10:$Y2676)+1))</f>
        <v/>
      </c>
      <c r="Z2677" s="41">
        <v>2667</v>
      </c>
      <c r="AA2677" s="58" t="str">
        <f t="shared" si="1713"/>
        <v/>
      </c>
      <c r="AC2677" s="41" t="str">
        <f t="shared" si="1701"/>
        <v/>
      </c>
      <c r="AE2677" s="41" t="str">
        <f t="shared" si="1714"/>
        <v/>
      </c>
      <c r="AJ2677" s="154" t="str">
        <f t="shared" si="1715"/>
        <v/>
      </c>
      <c r="AL2677" s="120" t="str">
        <f t="shared" si="1716"/>
        <v/>
      </c>
      <c r="AM2677" s="104" t="str">
        <f t="shared" si="1717"/>
        <v/>
      </c>
      <c r="AN2677" s="104" t="str">
        <f t="shared" si="1718"/>
        <v/>
      </c>
      <c r="AO2677" s="104" t="str">
        <f t="shared" si="1702"/>
        <v/>
      </c>
      <c r="AP2677" s="104" t="str">
        <f t="shared" si="1703"/>
        <v/>
      </c>
      <c r="AQ2677" s="121" t="str">
        <f t="shared" si="1719"/>
        <v/>
      </c>
      <c r="AS2677" s="88" t="str">
        <f t="shared" si="1704"/>
        <v/>
      </c>
      <c r="AT2677" s="68" t="str">
        <f t="shared" si="1720"/>
        <v/>
      </c>
      <c r="AU2677" s="68" t="str">
        <f t="shared" si="1721"/>
        <v/>
      </c>
      <c r="AV2677" s="68" t="str">
        <f t="shared" si="1722"/>
        <v/>
      </c>
      <c r="AW2677" s="88" t="str">
        <f t="shared" si="1705"/>
        <v/>
      </c>
      <c r="AZ2677" s="88" t="str">
        <f t="shared" si="1706"/>
        <v/>
      </c>
      <c r="BA2677" s="68" t="str">
        <f t="shared" si="1707"/>
        <v/>
      </c>
      <c r="BB2677" s="68" t="str">
        <f t="shared" si="1708"/>
        <v/>
      </c>
      <c r="BC2677" s="68" t="str">
        <f t="shared" si="1709"/>
        <v/>
      </c>
      <c r="BD2677" s="69" t="str">
        <f t="shared" si="1710"/>
        <v/>
      </c>
      <c r="BE2677" s="69" t="str">
        <f t="shared" si="1723"/>
        <v/>
      </c>
      <c r="BT2677" s="138" t="str">
        <f t="shared" ca="1" si="1724"/>
        <v/>
      </c>
      <c r="BU2677" s="139" t="str">
        <f t="shared" ca="1" si="1725"/>
        <v/>
      </c>
      <c r="BW2677" s="138" t="str">
        <f t="shared" si="1726"/>
        <v/>
      </c>
      <c r="BX2677" s="104" t="str">
        <f t="shared" si="1727"/>
        <v/>
      </c>
      <c r="BY2677" s="139" t="str">
        <f t="shared" si="1728"/>
        <v/>
      </c>
      <c r="CA2677" s="138" t="str">
        <f t="shared" si="1729"/>
        <v/>
      </c>
      <c r="CB2677" s="104" t="str">
        <f t="shared" si="1730"/>
        <v/>
      </c>
      <c r="CC2677" s="139" t="str">
        <f t="shared" si="1731"/>
        <v/>
      </c>
      <c r="CE2677" s="162" t="str">
        <f t="shared" si="1732"/>
        <v/>
      </c>
      <c r="CF2677" s="163" t="str">
        <f t="shared" si="1733"/>
        <v/>
      </c>
      <c r="CG2677" s="164" t="str">
        <f t="shared" si="1734"/>
        <v/>
      </c>
      <c r="CI2677" s="162" t="str">
        <f t="shared" si="1735"/>
        <v/>
      </c>
      <c r="CJ2677" s="163" t="str">
        <f t="shared" si="1738"/>
        <v/>
      </c>
      <c r="CK2677" s="164" t="str">
        <f t="shared" si="1739"/>
        <v/>
      </c>
      <c r="CM2677" s="169" t="str">
        <f t="shared" si="1736"/>
        <v/>
      </c>
      <c r="CN2677" s="139" t="str">
        <f t="shared" si="1737"/>
        <v/>
      </c>
      <c r="CP2677" s="41" t="str">
        <f>IF($CM2677="", "", COUNTIF($CM$11:$CM$3035, "&lt;"&amp;$CM2677)+1+COUNTIF($CM$11:$CM2677, $CM2677)-1)</f>
        <v/>
      </c>
    </row>
    <row r="2678" spans="1:94" x14ac:dyDescent="0.25">
      <c r="A2678" s="40"/>
      <c r="B2678" s="82" t="str">
        <f>IF($I2678="", "", IFERROR(INDEX('Job Database'!$AE$11:$AE$3035, MATCH($I2678, 'Job Database'!$X$11:$X$3035, 0)), ""))</f>
        <v/>
      </c>
      <c r="C2678" s="69" t="str">
        <f>IF($I2678="", "", IF(COUNTIF('Job Database'!$X$11:$X$3035, $I2678)=0, $AC$5, $AC$4))</f>
        <v/>
      </c>
      <c r="D2678" s="40"/>
      <c r="E2678" s="85" t="str">
        <f>IF($I2678="", "", IF(IFERROR(INDEX('Job Database'!$M$11:$M$3035, MATCH($I2678, 'Job Database'!$X$11:$X$3035, 0)), "")="", "", IFERROR(INDEX('Job Database'!$M$11:$M$3035, MATCH($I2678, 'Job Database'!$X$11:$X$3035, 0)), "")))</f>
        <v/>
      </c>
      <c r="F2678" s="40"/>
      <c r="G2678" s="88" t="str">
        <f t="shared" si="1711"/>
        <v/>
      </c>
      <c r="H2678" s="40"/>
      <c r="I2678" s="24"/>
      <c r="J2678" s="34"/>
      <c r="K2678" s="106"/>
      <c r="L2678" s="79"/>
      <c r="M2678" s="34"/>
      <c r="N2678" s="79"/>
      <c r="O2678" s="31"/>
      <c r="P2678" s="53"/>
      <c r="Q2678" s="40"/>
      <c r="S2678" s="41" t="str">
        <f t="shared" si="1699"/>
        <v/>
      </c>
      <c r="T2678" s="41" t="str">
        <f t="shared" si="1700"/>
        <v/>
      </c>
      <c r="U2678" s="41" t="str">
        <f t="shared" si="1712"/>
        <v/>
      </c>
      <c r="W2678" s="74" t="str">
        <f>IF('Job Database'!$X2678="", "", 'Job Database'!$X2678)</f>
        <v/>
      </c>
      <c r="Y2678" s="41" t="str">
        <f>IF($W2678="", "", IF(COUNTIF($I$11:$I$3035, $W2678)&gt;0, "", MAX($Y$10:$Y2677)+1))</f>
        <v/>
      </c>
      <c r="Z2678" s="41">
        <v>2668</v>
      </c>
      <c r="AA2678" s="58" t="str">
        <f t="shared" si="1713"/>
        <v/>
      </c>
      <c r="AC2678" s="41" t="str">
        <f t="shared" si="1701"/>
        <v/>
      </c>
      <c r="AE2678" s="41" t="str">
        <f t="shared" si="1714"/>
        <v/>
      </c>
      <c r="AJ2678" s="154" t="str">
        <f t="shared" si="1715"/>
        <v/>
      </c>
      <c r="AL2678" s="120" t="str">
        <f t="shared" si="1716"/>
        <v/>
      </c>
      <c r="AM2678" s="104" t="str">
        <f t="shared" si="1717"/>
        <v/>
      </c>
      <c r="AN2678" s="104" t="str">
        <f t="shared" si="1718"/>
        <v/>
      </c>
      <c r="AO2678" s="104" t="str">
        <f t="shared" si="1702"/>
        <v/>
      </c>
      <c r="AP2678" s="104" t="str">
        <f t="shared" si="1703"/>
        <v/>
      </c>
      <c r="AQ2678" s="121" t="str">
        <f t="shared" si="1719"/>
        <v/>
      </c>
      <c r="AS2678" s="88" t="str">
        <f t="shared" si="1704"/>
        <v/>
      </c>
      <c r="AT2678" s="68" t="str">
        <f t="shared" si="1720"/>
        <v/>
      </c>
      <c r="AU2678" s="68" t="str">
        <f t="shared" si="1721"/>
        <v/>
      </c>
      <c r="AV2678" s="68" t="str">
        <f t="shared" si="1722"/>
        <v/>
      </c>
      <c r="AW2678" s="88" t="str">
        <f t="shared" si="1705"/>
        <v/>
      </c>
      <c r="AZ2678" s="88" t="str">
        <f t="shared" si="1706"/>
        <v/>
      </c>
      <c r="BA2678" s="68" t="str">
        <f t="shared" si="1707"/>
        <v/>
      </c>
      <c r="BB2678" s="68" t="str">
        <f t="shared" si="1708"/>
        <v/>
      </c>
      <c r="BC2678" s="68" t="str">
        <f t="shared" si="1709"/>
        <v/>
      </c>
      <c r="BD2678" s="69" t="str">
        <f t="shared" si="1710"/>
        <v/>
      </c>
      <c r="BE2678" s="69" t="str">
        <f t="shared" si="1723"/>
        <v/>
      </c>
      <c r="BT2678" s="138" t="str">
        <f t="shared" ca="1" si="1724"/>
        <v/>
      </c>
      <c r="BU2678" s="139" t="str">
        <f t="shared" ca="1" si="1725"/>
        <v/>
      </c>
      <c r="BW2678" s="138" t="str">
        <f t="shared" si="1726"/>
        <v/>
      </c>
      <c r="BX2678" s="104" t="str">
        <f t="shared" si="1727"/>
        <v/>
      </c>
      <c r="BY2678" s="139" t="str">
        <f t="shared" si="1728"/>
        <v/>
      </c>
      <c r="CA2678" s="138" t="str">
        <f t="shared" si="1729"/>
        <v/>
      </c>
      <c r="CB2678" s="104" t="str">
        <f t="shared" si="1730"/>
        <v/>
      </c>
      <c r="CC2678" s="139" t="str">
        <f t="shared" si="1731"/>
        <v/>
      </c>
      <c r="CE2678" s="162" t="str">
        <f t="shared" si="1732"/>
        <v/>
      </c>
      <c r="CF2678" s="163" t="str">
        <f t="shared" si="1733"/>
        <v/>
      </c>
      <c r="CG2678" s="164" t="str">
        <f t="shared" si="1734"/>
        <v/>
      </c>
      <c r="CI2678" s="162" t="str">
        <f t="shared" si="1735"/>
        <v/>
      </c>
      <c r="CJ2678" s="163" t="str">
        <f t="shared" si="1738"/>
        <v/>
      </c>
      <c r="CK2678" s="164" t="str">
        <f t="shared" si="1739"/>
        <v/>
      </c>
      <c r="CM2678" s="169" t="str">
        <f t="shared" si="1736"/>
        <v/>
      </c>
      <c r="CN2678" s="139" t="str">
        <f t="shared" si="1737"/>
        <v/>
      </c>
      <c r="CP2678" s="41" t="str">
        <f>IF($CM2678="", "", COUNTIF($CM$11:$CM$3035, "&lt;"&amp;$CM2678)+1+COUNTIF($CM$11:$CM2678, $CM2678)-1)</f>
        <v/>
      </c>
    </row>
    <row r="2679" spans="1:94" x14ac:dyDescent="0.25">
      <c r="A2679" s="40"/>
      <c r="B2679" s="82" t="str">
        <f>IF($I2679="", "", IFERROR(INDEX('Job Database'!$AE$11:$AE$3035, MATCH($I2679, 'Job Database'!$X$11:$X$3035, 0)), ""))</f>
        <v/>
      </c>
      <c r="C2679" s="69" t="str">
        <f>IF($I2679="", "", IF(COUNTIF('Job Database'!$X$11:$X$3035, $I2679)=0, $AC$5, $AC$4))</f>
        <v/>
      </c>
      <c r="D2679" s="40"/>
      <c r="E2679" s="85" t="str">
        <f>IF($I2679="", "", IF(IFERROR(INDEX('Job Database'!$M$11:$M$3035, MATCH($I2679, 'Job Database'!$X$11:$X$3035, 0)), "")="", "", IFERROR(INDEX('Job Database'!$M$11:$M$3035, MATCH($I2679, 'Job Database'!$X$11:$X$3035, 0)), "")))</f>
        <v/>
      </c>
      <c r="F2679" s="40"/>
      <c r="G2679" s="88" t="str">
        <f t="shared" si="1711"/>
        <v/>
      </c>
      <c r="H2679" s="40"/>
      <c r="I2679" s="24"/>
      <c r="J2679" s="34"/>
      <c r="K2679" s="106"/>
      <c r="L2679" s="79"/>
      <c r="M2679" s="34"/>
      <c r="N2679" s="79"/>
      <c r="O2679" s="31"/>
      <c r="P2679" s="53"/>
      <c r="Q2679" s="40"/>
      <c r="S2679" s="41" t="str">
        <f t="shared" si="1699"/>
        <v/>
      </c>
      <c r="T2679" s="41" t="str">
        <f t="shared" si="1700"/>
        <v/>
      </c>
      <c r="U2679" s="41" t="str">
        <f t="shared" si="1712"/>
        <v/>
      </c>
      <c r="W2679" s="74" t="str">
        <f>IF('Job Database'!$X2679="", "", 'Job Database'!$X2679)</f>
        <v/>
      </c>
      <c r="Y2679" s="41" t="str">
        <f>IF($W2679="", "", IF(COUNTIF($I$11:$I$3035, $W2679)&gt;0, "", MAX($Y$10:$Y2678)+1))</f>
        <v/>
      </c>
      <c r="Z2679" s="41">
        <v>2669</v>
      </c>
      <c r="AA2679" s="58" t="str">
        <f t="shared" si="1713"/>
        <v/>
      </c>
      <c r="AC2679" s="41" t="str">
        <f t="shared" si="1701"/>
        <v/>
      </c>
      <c r="AE2679" s="41" t="str">
        <f t="shared" si="1714"/>
        <v/>
      </c>
      <c r="AJ2679" s="154" t="str">
        <f t="shared" si="1715"/>
        <v/>
      </c>
      <c r="AL2679" s="120" t="str">
        <f t="shared" si="1716"/>
        <v/>
      </c>
      <c r="AM2679" s="104" t="str">
        <f t="shared" si="1717"/>
        <v/>
      </c>
      <c r="AN2679" s="104" t="str">
        <f t="shared" si="1718"/>
        <v/>
      </c>
      <c r="AO2679" s="104" t="str">
        <f t="shared" si="1702"/>
        <v/>
      </c>
      <c r="AP2679" s="104" t="str">
        <f t="shared" si="1703"/>
        <v/>
      </c>
      <c r="AQ2679" s="121" t="str">
        <f t="shared" si="1719"/>
        <v/>
      </c>
      <c r="AS2679" s="88" t="str">
        <f t="shared" si="1704"/>
        <v/>
      </c>
      <c r="AT2679" s="68" t="str">
        <f t="shared" si="1720"/>
        <v/>
      </c>
      <c r="AU2679" s="68" t="str">
        <f t="shared" si="1721"/>
        <v/>
      </c>
      <c r="AV2679" s="68" t="str">
        <f t="shared" si="1722"/>
        <v/>
      </c>
      <c r="AW2679" s="88" t="str">
        <f t="shared" si="1705"/>
        <v/>
      </c>
      <c r="AZ2679" s="88" t="str">
        <f t="shared" si="1706"/>
        <v/>
      </c>
      <c r="BA2679" s="68" t="str">
        <f t="shared" si="1707"/>
        <v/>
      </c>
      <c r="BB2679" s="68" t="str">
        <f t="shared" si="1708"/>
        <v/>
      </c>
      <c r="BC2679" s="68" t="str">
        <f t="shared" si="1709"/>
        <v/>
      </c>
      <c r="BD2679" s="69" t="str">
        <f t="shared" si="1710"/>
        <v/>
      </c>
      <c r="BE2679" s="69" t="str">
        <f t="shared" si="1723"/>
        <v/>
      </c>
      <c r="BT2679" s="138" t="str">
        <f t="shared" ca="1" si="1724"/>
        <v/>
      </c>
      <c r="BU2679" s="139" t="str">
        <f t="shared" ca="1" si="1725"/>
        <v/>
      </c>
      <c r="BW2679" s="138" t="str">
        <f t="shared" si="1726"/>
        <v/>
      </c>
      <c r="BX2679" s="104" t="str">
        <f t="shared" si="1727"/>
        <v/>
      </c>
      <c r="BY2679" s="139" t="str">
        <f t="shared" si="1728"/>
        <v/>
      </c>
      <c r="CA2679" s="138" t="str">
        <f t="shared" si="1729"/>
        <v/>
      </c>
      <c r="CB2679" s="104" t="str">
        <f t="shared" si="1730"/>
        <v/>
      </c>
      <c r="CC2679" s="139" t="str">
        <f t="shared" si="1731"/>
        <v/>
      </c>
      <c r="CE2679" s="162" t="str">
        <f t="shared" si="1732"/>
        <v/>
      </c>
      <c r="CF2679" s="163" t="str">
        <f t="shared" si="1733"/>
        <v/>
      </c>
      <c r="CG2679" s="164" t="str">
        <f t="shared" si="1734"/>
        <v/>
      </c>
      <c r="CI2679" s="162" t="str">
        <f t="shared" si="1735"/>
        <v/>
      </c>
      <c r="CJ2679" s="163" t="str">
        <f t="shared" si="1738"/>
        <v/>
      </c>
      <c r="CK2679" s="164" t="str">
        <f t="shared" si="1739"/>
        <v/>
      </c>
      <c r="CM2679" s="169" t="str">
        <f t="shared" si="1736"/>
        <v/>
      </c>
      <c r="CN2679" s="139" t="str">
        <f t="shared" si="1737"/>
        <v/>
      </c>
      <c r="CP2679" s="41" t="str">
        <f>IF($CM2679="", "", COUNTIF($CM$11:$CM$3035, "&lt;"&amp;$CM2679)+1+COUNTIF($CM$11:$CM2679, $CM2679)-1)</f>
        <v/>
      </c>
    </row>
    <row r="2680" spans="1:94" x14ac:dyDescent="0.25">
      <c r="A2680" s="40"/>
      <c r="B2680" s="82" t="str">
        <f>IF($I2680="", "", IFERROR(INDEX('Job Database'!$AE$11:$AE$3035, MATCH($I2680, 'Job Database'!$X$11:$X$3035, 0)), ""))</f>
        <v/>
      </c>
      <c r="C2680" s="69" t="str">
        <f>IF($I2680="", "", IF(COUNTIF('Job Database'!$X$11:$X$3035, $I2680)=0, $AC$5, $AC$4))</f>
        <v/>
      </c>
      <c r="D2680" s="40"/>
      <c r="E2680" s="85" t="str">
        <f>IF($I2680="", "", IF(IFERROR(INDEX('Job Database'!$M$11:$M$3035, MATCH($I2680, 'Job Database'!$X$11:$X$3035, 0)), "")="", "", IFERROR(INDEX('Job Database'!$M$11:$M$3035, MATCH($I2680, 'Job Database'!$X$11:$X$3035, 0)), "")))</f>
        <v/>
      </c>
      <c r="F2680" s="40"/>
      <c r="G2680" s="88" t="str">
        <f t="shared" si="1711"/>
        <v/>
      </c>
      <c r="H2680" s="40"/>
      <c r="I2680" s="24"/>
      <c r="J2680" s="34"/>
      <c r="K2680" s="106"/>
      <c r="L2680" s="79"/>
      <c r="M2680" s="34"/>
      <c r="N2680" s="79"/>
      <c r="O2680" s="31"/>
      <c r="P2680" s="53"/>
      <c r="Q2680" s="40"/>
      <c r="S2680" s="41" t="str">
        <f t="shared" si="1699"/>
        <v/>
      </c>
      <c r="T2680" s="41" t="str">
        <f t="shared" si="1700"/>
        <v/>
      </c>
      <c r="U2680" s="41" t="str">
        <f t="shared" si="1712"/>
        <v/>
      </c>
      <c r="W2680" s="74" t="str">
        <f>IF('Job Database'!$X2680="", "", 'Job Database'!$X2680)</f>
        <v/>
      </c>
      <c r="Y2680" s="41" t="str">
        <f>IF($W2680="", "", IF(COUNTIF($I$11:$I$3035, $W2680)&gt;0, "", MAX($Y$10:$Y2679)+1))</f>
        <v/>
      </c>
      <c r="Z2680" s="41">
        <v>2670</v>
      </c>
      <c r="AA2680" s="58" t="str">
        <f t="shared" si="1713"/>
        <v/>
      </c>
      <c r="AC2680" s="41" t="str">
        <f t="shared" si="1701"/>
        <v/>
      </c>
      <c r="AE2680" s="41" t="str">
        <f t="shared" si="1714"/>
        <v/>
      </c>
      <c r="AJ2680" s="154" t="str">
        <f t="shared" si="1715"/>
        <v/>
      </c>
      <c r="AL2680" s="120" t="str">
        <f t="shared" si="1716"/>
        <v/>
      </c>
      <c r="AM2680" s="104" t="str">
        <f t="shared" si="1717"/>
        <v/>
      </c>
      <c r="AN2680" s="104" t="str">
        <f t="shared" si="1718"/>
        <v/>
      </c>
      <c r="AO2680" s="104" t="str">
        <f t="shared" si="1702"/>
        <v/>
      </c>
      <c r="AP2680" s="104" t="str">
        <f t="shared" si="1703"/>
        <v/>
      </c>
      <c r="AQ2680" s="121" t="str">
        <f t="shared" si="1719"/>
        <v/>
      </c>
      <c r="AS2680" s="88" t="str">
        <f t="shared" si="1704"/>
        <v/>
      </c>
      <c r="AT2680" s="68" t="str">
        <f t="shared" si="1720"/>
        <v/>
      </c>
      <c r="AU2680" s="68" t="str">
        <f t="shared" si="1721"/>
        <v/>
      </c>
      <c r="AV2680" s="68" t="str">
        <f t="shared" si="1722"/>
        <v/>
      </c>
      <c r="AW2680" s="88" t="str">
        <f t="shared" si="1705"/>
        <v/>
      </c>
      <c r="AZ2680" s="88" t="str">
        <f t="shared" si="1706"/>
        <v/>
      </c>
      <c r="BA2680" s="68" t="str">
        <f t="shared" si="1707"/>
        <v/>
      </c>
      <c r="BB2680" s="68" t="str">
        <f t="shared" si="1708"/>
        <v/>
      </c>
      <c r="BC2680" s="68" t="str">
        <f t="shared" si="1709"/>
        <v/>
      </c>
      <c r="BD2680" s="69" t="str">
        <f t="shared" si="1710"/>
        <v/>
      </c>
      <c r="BE2680" s="69" t="str">
        <f t="shared" si="1723"/>
        <v/>
      </c>
      <c r="BT2680" s="138" t="str">
        <f t="shared" ca="1" si="1724"/>
        <v/>
      </c>
      <c r="BU2680" s="139" t="str">
        <f t="shared" ca="1" si="1725"/>
        <v/>
      </c>
      <c r="BW2680" s="138" t="str">
        <f t="shared" si="1726"/>
        <v/>
      </c>
      <c r="BX2680" s="104" t="str">
        <f t="shared" si="1727"/>
        <v/>
      </c>
      <c r="BY2680" s="139" t="str">
        <f t="shared" si="1728"/>
        <v/>
      </c>
      <c r="CA2680" s="138" t="str">
        <f t="shared" si="1729"/>
        <v/>
      </c>
      <c r="CB2680" s="104" t="str">
        <f t="shared" si="1730"/>
        <v/>
      </c>
      <c r="CC2680" s="139" t="str">
        <f t="shared" si="1731"/>
        <v/>
      </c>
      <c r="CE2680" s="162" t="str">
        <f t="shared" si="1732"/>
        <v/>
      </c>
      <c r="CF2680" s="163" t="str">
        <f t="shared" si="1733"/>
        <v/>
      </c>
      <c r="CG2680" s="164" t="str">
        <f t="shared" si="1734"/>
        <v/>
      </c>
      <c r="CI2680" s="162" t="str">
        <f t="shared" si="1735"/>
        <v/>
      </c>
      <c r="CJ2680" s="163" t="str">
        <f t="shared" si="1738"/>
        <v/>
      </c>
      <c r="CK2680" s="164" t="str">
        <f t="shared" si="1739"/>
        <v/>
      </c>
      <c r="CM2680" s="169" t="str">
        <f t="shared" si="1736"/>
        <v/>
      </c>
      <c r="CN2680" s="139" t="str">
        <f t="shared" si="1737"/>
        <v/>
      </c>
      <c r="CP2680" s="41" t="str">
        <f>IF($CM2680="", "", COUNTIF($CM$11:$CM$3035, "&lt;"&amp;$CM2680)+1+COUNTIF($CM$11:$CM2680, $CM2680)-1)</f>
        <v/>
      </c>
    </row>
    <row r="2681" spans="1:94" x14ac:dyDescent="0.25">
      <c r="A2681" s="40"/>
      <c r="B2681" s="82" t="str">
        <f>IF($I2681="", "", IFERROR(INDEX('Job Database'!$AE$11:$AE$3035, MATCH($I2681, 'Job Database'!$X$11:$X$3035, 0)), ""))</f>
        <v/>
      </c>
      <c r="C2681" s="69" t="str">
        <f>IF($I2681="", "", IF(COUNTIF('Job Database'!$X$11:$X$3035, $I2681)=0, $AC$5, $AC$4))</f>
        <v/>
      </c>
      <c r="D2681" s="40"/>
      <c r="E2681" s="85" t="str">
        <f>IF($I2681="", "", IF(IFERROR(INDEX('Job Database'!$M$11:$M$3035, MATCH($I2681, 'Job Database'!$X$11:$X$3035, 0)), "")="", "", IFERROR(INDEX('Job Database'!$M$11:$M$3035, MATCH($I2681, 'Job Database'!$X$11:$X$3035, 0)), "")))</f>
        <v/>
      </c>
      <c r="F2681" s="40"/>
      <c r="G2681" s="88" t="str">
        <f t="shared" si="1711"/>
        <v/>
      </c>
      <c r="H2681" s="40"/>
      <c r="I2681" s="24"/>
      <c r="J2681" s="34"/>
      <c r="K2681" s="106"/>
      <c r="L2681" s="79"/>
      <c r="M2681" s="34"/>
      <c r="N2681" s="79"/>
      <c r="O2681" s="31"/>
      <c r="P2681" s="53"/>
      <c r="Q2681" s="40"/>
      <c r="S2681" s="41" t="str">
        <f t="shared" si="1699"/>
        <v/>
      </c>
      <c r="T2681" s="41" t="str">
        <f t="shared" si="1700"/>
        <v/>
      </c>
      <c r="U2681" s="41" t="str">
        <f t="shared" si="1712"/>
        <v/>
      </c>
      <c r="W2681" s="74" t="str">
        <f>IF('Job Database'!$X2681="", "", 'Job Database'!$X2681)</f>
        <v/>
      </c>
      <c r="Y2681" s="41" t="str">
        <f>IF($W2681="", "", IF(COUNTIF($I$11:$I$3035, $W2681)&gt;0, "", MAX($Y$10:$Y2680)+1))</f>
        <v/>
      </c>
      <c r="Z2681" s="41">
        <v>2671</v>
      </c>
      <c r="AA2681" s="58" t="str">
        <f t="shared" si="1713"/>
        <v/>
      </c>
      <c r="AC2681" s="41" t="str">
        <f t="shared" si="1701"/>
        <v/>
      </c>
      <c r="AE2681" s="41" t="str">
        <f t="shared" si="1714"/>
        <v/>
      </c>
      <c r="AJ2681" s="154" t="str">
        <f t="shared" si="1715"/>
        <v/>
      </c>
      <c r="AL2681" s="120" t="str">
        <f t="shared" si="1716"/>
        <v/>
      </c>
      <c r="AM2681" s="104" t="str">
        <f t="shared" si="1717"/>
        <v/>
      </c>
      <c r="AN2681" s="104" t="str">
        <f t="shared" si="1718"/>
        <v/>
      </c>
      <c r="AO2681" s="104" t="str">
        <f t="shared" si="1702"/>
        <v/>
      </c>
      <c r="AP2681" s="104" t="str">
        <f t="shared" si="1703"/>
        <v/>
      </c>
      <c r="AQ2681" s="121" t="str">
        <f t="shared" si="1719"/>
        <v/>
      </c>
      <c r="AS2681" s="88" t="str">
        <f t="shared" si="1704"/>
        <v/>
      </c>
      <c r="AT2681" s="68" t="str">
        <f t="shared" si="1720"/>
        <v/>
      </c>
      <c r="AU2681" s="68" t="str">
        <f t="shared" si="1721"/>
        <v/>
      </c>
      <c r="AV2681" s="68" t="str">
        <f t="shared" si="1722"/>
        <v/>
      </c>
      <c r="AW2681" s="88" t="str">
        <f t="shared" si="1705"/>
        <v/>
      </c>
      <c r="AZ2681" s="88" t="str">
        <f t="shared" si="1706"/>
        <v/>
      </c>
      <c r="BA2681" s="68" t="str">
        <f t="shared" si="1707"/>
        <v/>
      </c>
      <c r="BB2681" s="68" t="str">
        <f t="shared" si="1708"/>
        <v/>
      </c>
      <c r="BC2681" s="68" t="str">
        <f t="shared" si="1709"/>
        <v/>
      </c>
      <c r="BD2681" s="69" t="str">
        <f t="shared" si="1710"/>
        <v/>
      </c>
      <c r="BE2681" s="69" t="str">
        <f t="shared" si="1723"/>
        <v/>
      </c>
      <c r="BT2681" s="138" t="str">
        <f t="shared" ca="1" si="1724"/>
        <v/>
      </c>
      <c r="BU2681" s="139" t="str">
        <f t="shared" ca="1" si="1725"/>
        <v/>
      </c>
      <c r="BW2681" s="138" t="str">
        <f t="shared" si="1726"/>
        <v/>
      </c>
      <c r="BX2681" s="104" t="str">
        <f t="shared" si="1727"/>
        <v/>
      </c>
      <c r="BY2681" s="139" t="str">
        <f t="shared" si="1728"/>
        <v/>
      </c>
      <c r="CA2681" s="138" t="str">
        <f t="shared" si="1729"/>
        <v/>
      </c>
      <c r="CB2681" s="104" t="str">
        <f t="shared" si="1730"/>
        <v/>
      </c>
      <c r="CC2681" s="139" t="str">
        <f t="shared" si="1731"/>
        <v/>
      </c>
      <c r="CE2681" s="162" t="str">
        <f t="shared" si="1732"/>
        <v/>
      </c>
      <c r="CF2681" s="163" t="str">
        <f t="shared" si="1733"/>
        <v/>
      </c>
      <c r="CG2681" s="164" t="str">
        <f t="shared" si="1734"/>
        <v/>
      </c>
      <c r="CI2681" s="162" t="str">
        <f t="shared" si="1735"/>
        <v/>
      </c>
      <c r="CJ2681" s="163" t="str">
        <f t="shared" si="1738"/>
        <v/>
      </c>
      <c r="CK2681" s="164" t="str">
        <f t="shared" si="1739"/>
        <v/>
      </c>
      <c r="CM2681" s="169" t="str">
        <f t="shared" si="1736"/>
        <v/>
      </c>
      <c r="CN2681" s="139" t="str">
        <f t="shared" si="1737"/>
        <v/>
      </c>
      <c r="CP2681" s="41" t="str">
        <f>IF($CM2681="", "", COUNTIF($CM$11:$CM$3035, "&lt;"&amp;$CM2681)+1+COUNTIF($CM$11:$CM2681, $CM2681)-1)</f>
        <v/>
      </c>
    </row>
    <row r="2682" spans="1:94" x14ac:dyDescent="0.25">
      <c r="A2682" s="40"/>
      <c r="B2682" s="82" t="str">
        <f>IF($I2682="", "", IFERROR(INDEX('Job Database'!$AE$11:$AE$3035, MATCH($I2682, 'Job Database'!$X$11:$X$3035, 0)), ""))</f>
        <v/>
      </c>
      <c r="C2682" s="69" t="str">
        <f>IF($I2682="", "", IF(COUNTIF('Job Database'!$X$11:$X$3035, $I2682)=0, $AC$5, $AC$4))</f>
        <v/>
      </c>
      <c r="D2682" s="40"/>
      <c r="E2682" s="85" t="str">
        <f>IF($I2682="", "", IF(IFERROR(INDEX('Job Database'!$M$11:$M$3035, MATCH($I2682, 'Job Database'!$X$11:$X$3035, 0)), "")="", "", IFERROR(INDEX('Job Database'!$M$11:$M$3035, MATCH($I2682, 'Job Database'!$X$11:$X$3035, 0)), "")))</f>
        <v/>
      </c>
      <c r="F2682" s="40"/>
      <c r="G2682" s="88" t="str">
        <f t="shared" si="1711"/>
        <v/>
      </c>
      <c r="H2682" s="40"/>
      <c r="I2682" s="24"/>
      <c r="J2682" s="34"/>
      <c r="K2682" s="106"/>
      <c r="L2682" s="79"/>
      <c r="M2682" s="34"/>
      <c r="N2682" s="79"/>
      <c r="O2682" s="31"/>
      <c r="P2682" s="53"/>
      <c r="Q2682" s="40"/>
      <c r="S2682" s="41" t="str">
        <f t="shared" si="1699"/>
        <v/>
      </c>
      <c r="T2682" s="41" t="str">
        <f t="shared" si="1700"/>
        <v/>
      </c>
      <c r="U2682" s="41" t="str">
        <f t="shared" si="1712"/>
        <v/>
      </c>
      <c r="W2682" s="74" t="str">
        <f>IF('Job Database'!$X2682="", "", 'Job Database'!$X2682)</f>
        <v/>
      </c>
      <c r="Y2682" s="41" t="str">
        <f>IF($W2682="", "", IF(COUNTIF($I$11:$I$3035, $W2682)&gt;0, "", MAX($Y$10:$Y2681)+1))</f>
        <v/>
      </c>
      <c r="Z2682" s="41">
        <v>2672</v>
      </c>
      <c r="AA2682" s="58" t="str">
        <f t="shared" si="1713"/>
        <v/>
      </c>
      <c r="AC2682" s="41" t="str">
        <f t="shared" si="1701"/>
        <v/>
      </c>
      <c r="AE2682" s="41" t="str">
        <f t="shared" si="1714"/>
        <v/>
      </c>
      <c r="AJ2682" s="154" t="str">
        <f t="shared" si="1715"/>
        <v/>
      </c>
      <c r="AL2682" s="120" t="str">
        <f t="shared" si="1716"/>
        <v/>
      </c>
      <c r="AM2682" s="104" t="str">
        <f t="shared" si="1717"/>
        <v/>
      </c>
      <c r="AN2682" s="104" t="str">
        <f t="shared" si="1718"/>
        <v/>
      </c>
      <c r="AO2682" s="104" t="str">
        <f t="shared" si="1702"/>
        <v/>
      </c>
      <c r="AP2682" s="104" t="str">
        <f t="shared" si="1703"/>
        <v/>
      </c>
      <c r="AQ2682" s="121" t="str">
        <f t="shared" si="1719"/>
        <v/>
      </c>
      <c r="AS2682" s="88" t="str">
        <f t="shared" si="1704"/>
        <v/>
      </c>
      <c r="AT2682" s="68" t="str">
        <f t="shared" si="1720"/>
        <v/>
      </c>
      <c r="AU2682" s="68" t="str">
        <f t="shared" si="1721"/>
        <v/>
      </c>
      <c r="AV2682" s="68" t="str">
        <f t="shared" si="1722"/>
        <v/>
      </c>
      <c r="AW2682" s="88" t="str">
        <f t="shared" si="1705"/>
        <v/>
      </c>
      <c r="AZ2682" s="88" t="str">
        <f t="shared" si="1706"/>
        <v/>
      </c>
      <c r="BA2682" s="68" t="str">
        <f t="shared" si="1707"/>
        <v/>
      </c>
      <c r="BB2682" s="68" t="str">
        <f t="shared" si="1708"/>
        <v/>
      </c>
      <c r="BC2682" s="68" t="str">
        <f t="shared" si="1709"/>
        <v/>
      </c>
      <c r="BD2682" s="69" t="str">
        <f t="shared" si="1710"/>
        <v/>
      </c>
      <c r="BE2682" s="69" t="str">
        <f t="shared" si="1723"/>
        <v/>
      </c>
      <c r="BT2682" s="138" t="str">
        <f t="shared" ca="1" si="1724"/>
        <v/>
      </c>
      <c r="BU2682" s="139" t="str">
        <f t="shared" ca="1" si="1725"/>
        <v/>
      </c>
      <c r="BW2682" s="138" t="str">
        <f t="shared" si="1726"/>
        <v/>
      </c>
      <c r="BX2682" s="104" t="str">
        <f t="shared" si="1727"/>
        <v/>
      </c>
      <c r="BY2682" s="139" t="str">
        <f t="shared" si="1728"/>
        <v/>
      </c>
      <c r="CA2682" s="138" t="str">
        <f t="shared" si="1729"/>
        <v/>
      </c>
      <c r="CB2682" s="104" t="str">
        <f t="shared" si="1730"/>
        <v/>
      </c>
      <c r="CC2682" s="139" t="str">
        <f t="shared" si="1731"/>
        <v/>
      </c>
      <c r="CE2682" s="162" t="str">
        <f t="shared" si="1732"/>
        <v/>
      </c>
      <c r="CF2682" s="163" t="str">
        <f t="shared" si="1733"/>
        <v/>
      </c>
      <c r="CG2682" s="164" t="str">
        <f t="shared" si="1734"/>
        <v/>
      </c>
      <c r="CI2682" s="162" t="str">
        <f t="shared" si="1735"/>
        <v/>
      </c>
      <c r="CJ2682" s="163" t="str">
        <f t="shared" si="1738"/>
        <v/>
      </c>
      <c r="CK2682" s="164" t="str">
        <f t="shared" si="1739"/>
        <v/>
      </c>
      <c r="CM2682" s="169" t="str">
        <f t="shared" si="1736"/>
        <v/>
      </c>
      <c r="CN2682" s="139" t="str">
        <f t="shared" si="1737"/>
        <v/>
      </c>
      <c r="CP2682" s="41" t="str">
        <f>IF($CM2682="", "", COUNTIF($CM$11:$CM$3035, "&lt;"&amp;$CM2682)+1+COUNTIF($CM$11:$CM2682, $CM2682)-1)</f>
        <v/>
      </c>
    </row>
    <row r="2683" spans="1:94" x14ac:dyDescent="0.25">
      <c r="A2683" s="40"/>
      <c r="B2683" s="82" t="str">
        <f>IF($I2683="", "", IFERROR(INDEX('Job Database'!$AE$11:$AE$3035, MATCH($I2683, 'Job Database'!$X$11:$X$3035, 0)), ""))</f>
        <v/>
      </c>
      <c r="C2683" s="69" t="str">
        <f>IF($I2683="", "", IF(COUNTIF('Job Database'!$X$11:$X$3035, $I2683)=0, $AC$5, $AC$4))</f>
        <v/>
      </c>
      <c r="D2683" s="40"/>
      <c r="E2683" s="85" t="str">
        <f>IF($I2683="", "", IF(IFERROR(INDEX('Job Database'!$M$11:$M$3035, MATCH($I2683, 'Job Database'!$X$11:$X$3035, 0)), "")="", "", IFERROR(INDEX('Job Database'!$M$11:$M$3035, MATCH($I2683, 'Job Database'!$X$11:$X$3035, 0)), "")))</f>
        <v/>
      </c>
      <c r="F2683" s="40"/>
      <c r="G2683" s="88" t="str">
        <f t="shared" si="1711"/>
        <v/>
      </c>
      <c r="H2683" s="40"/>
      <c r="I2683" s="24"/>
      <c r="J2683" s="34"/>
      <c r="K2683" s="106"/>
      <c r="L2683" s="79"/>
      <c r="M2683" s="34"/>
      <c r="N2683" s="79"/>
      <c r="O2683" s="31"/>
      <c r="P2683" s="53"/>
      <c r="Q2683" s="40"/>
      <c r="S2683" s="41" t="str">
        <f t="shared" si="1699"/>
        <v/>
      </c>
      <c r="T2683" s="41" t="str">
        <f t="shared" si="1700"/>
        <v/>
      </c>
      <c r="U2683" s="41" t="str">
        <f t="shared" si="1712"/>
        <v/>
      </c>
      <c r="W2683" s="74" t="str">
        <f>IF('Job Database'!$X2683="", "", 'Job Database'!$X2683)</f>
        <v/>
      </c>
      <c r="Y2683" s="41" t="str">
        <f>IF($W2683="", "", IF(COUNTIF($I$11:$I$3035, $W2683)&gt;0, "", MAX($Y$10:$Y2682)+1))</f>
        <v/>
      </c>
      <c r="Z2683" s="41">
        <v>2673</v>
      </c>
      <c r="AA2683" s="58" t="str">
        <f t="shared" si="1713"/>
        <v/>
      </c>
      <c r="AC2683" s="41" t="str">
        <f t="shared" si="1701"/>
        <v/>
      </c>
      <c r="AE2683" s="41" t="str">
        <f t="shared" si="1714"/>
        <v/>
      </c>
      <c r="AJ2683" s="154" t="str">
        <f t="shared" si="1715"/>
        <v/>
      </c>
      <c r="AL2683" s="120" t="str">
        <f t="shared" si="1716"/>
        <v/>
      </c>
      <c r="AM2683" s="104" t="str">
        <f t="shared" si="1717"/>
        <v/>
      </c>
      <c r="AN2683" s="104" t="str">
        <f t="shared" si="1718"/>
        <v/>
      </c>
      <c r="AO2683" s="104" t="str">
        <f t="shared" si="1702"/>
        <v/>
      </c>
      <c r="AP2683" s="104" t="str">
        <f t="shared" si="1703"/>
        <v/>
      </c>
      <c r="AQ2683" s="121" t="str">
        <f t="shared" si="1719"/>
        <v/>
      </c>
      <c r="AS2683" s="88" t="str">
        <f t="shared" si="1704"/>
        <v/>
      </c>
      <c r="AT2683" s="68" t="str">
        <f t="shared" si="1720"/>
        <v/>
      </c>
      <c r="AU2683" s="68" t="str">
        <f t="shared" si="1721"/>
        <v/>
      </c>
      <c r="AV2683" s="68" t="str">
        <f t="shared" si="1722"/>
        <v/>
      </c>
      <c r="AW2683" s="88" t="str">
        <f t="shared" si="1705"/>
        <v/>
      </c>
      <c r="AZ2683" s="88" t="str">
        <f t="shared" si="1706"/>
        <v/>
      </c>
      <c r="BA2683" s="68" t="str">
        <f t="shared" si="1707"/>
        <v/>
      </c>
      <c r="BB2683" s="68" t="str">
        <f t="shared" si="1708"/>
        <v/>
      </c>
      <c r="BC2683" s="68" t="str">
        <f t="shared" si="1709"/>
        <v/>
      </c>
      <c r="BD2683" s="69" t="str">
        <f t="shared" si="1710"/>
        <v/>
      </c>
      <c r="BE2683" s="69" t="str">
        <f t="shared" si="1723"/>
        <v/>
      </c>
      <c r="BT2683" s="138" t="str">
        <f t="shared" ca="1" si="1724"/>
        <v/>
      </c>
      <c r="BU2683" s="139" t="str">
        <f t="shared" ca="1" si="1725"/>
        <v/>
      </c>
      <c r="BW2683" s="138" t="str">
        <f t="shared" si="1726"/>
        <v/>
      </c>
      <c r="BX2683" s="104" t="str">
        <f t="shared" si="1727"/>
        <v/>
      </c>
      <c r="BY2683" s="139" t="str">
        <f t="shared" si="1728"/>
        <v/>
      </c>
      <c r="CA2683" s="138" t="str">
        <f t="shared" si="1729"/>
        <v/>
      </c>
      <c r="CB2683" s="104" t="str">
        <f t="shared" si="1730"/>
        <v/>
      </c>
      <c r="CC2683" s="139" t="str">
        <f t="shared" si="1731"/>
        <v/>
      </c>
      <c r="CE2683" s="162" t="str">
        <f t="shared" si="1732"/>
        <v/>
      </c>
      <c r="CF2683" s="163" t="str">
        <f t="shared" si="1733"/>
        <v/>
      </c>
      <c r="CG2683" s="164" t="str">
        <f t="shared" si="1734"/>
        <v/>
      </c>
      <c r="CI2683" s="162" t="str">
        <f t="shared" si="1735"/>
        <v/>
      </c>
      <c r="CJ2683" s="163" t="str">
        <f t="shared" si="1738"/>
        <v/>
      </c>
      <c r="CK2683" s="164" t="str">
        <f t="shared" si="1739"/>
        <v/>
      </c>
      <c r="CM2683" s="169" t="str">
        <f t="shared" si="1736"/>
        <v/>
      </c>
      <c r="CN2683" s="139" t="str">
        <f t="shared" si="1737"/>
        <v/>
      </c>
      <c r="CP2683" s="41" t="str">
        <f>IF($CM2683="", "", COUNTIF($CM$11:$CM$3035, "&lt;"&amp;$CM2683)+1+COUNTIF($CM$11:$CM2683, $CM2683)-1)</f>
        <v/>
      </c>
    </row>
    <row r="2684" spans="1:94" x14ac:dyDescent="0.25">
      <c r="A2684" s="40"/>
      <c r="B2684" s="82" t="str">
        <f>IF($I2684="", "", IFERROR(INDEX('Job Database'!$AE$11:$AE$3035, MATCH($I2684, 'Job Database'!$X$11:$X$3035, 0)), ""))</f>
        <v/>
      </c>
      <c r="C2684" s="69" t="str">
        <f>IF($I2684="", "", IF(COUNTIF('Job Database'!$X$11:$X$3035, $I2684)=0, $AC$5, $AC$4))</f>
        <v/>
      </c>
      <c r="D2684" s="40"/>
      <c r="E2684" s="85" t="str">
        <f>IF($I2684="", "", IF(IFERROR(INDEX('Job Database'!$M$11:$M$3035, MATCH($I2684, 'Job Database'!$X$11:$X$3035, 0)), "")="", "", IFERROR(INDEX('Job Database'!$M$11:$M$3035, MATCH($I2684, 'Job Database'!$X$11:$X$3035, 0)), "")))</f>
        <v/>
      </c>
      <c r="F2684" s="40"/>
      <c r="G2684" s="88" t="str">
        <f t="shared" si="1711"/>
        <v/>
      </c>
      <c r="H2684" s="40"/>
      <c r="I2684" s="24"/>
      <c r="J2684" s="34"/>
      <c r="K2684" s="106"/>
      <c r="L2684" s="79"/>
      <c r="M2684" s="34"/>
      <c r="N2684" s="79"/>
      <c r="O2684" s="31"/>
      <c r="P2684" s="53"/>
      <c r="Q2684" s="40"/>
      <c r="S2684" s="41" t="str">
        <f t="shared" si="1699"/>
        <v/>
      </c>
      <c r="T2684" s="41" t="str">
        <f t="shared" si="1700"/>
        <v/>
      </c>
      <c r="U2684" s="41" t="str">
        <f t="shared" si="1712"/>
        <v/>
      </c>
      <c r="W2684" s="74" t="str">
        <f>IF('Job Database'!$X2684="", "", 'Job Database'!$X2684)</f>
        <v/>
      </c>
      <c r="Y2684" s="41" t="str">
        <f>IF($W2684="", "", IF(COUNTIF($I$11:$I$3035, $W2684)&gt;0, "", MAX($Y$10:$Y2683)+1))</f>
        <v/>
      </c>
      <c r="Z2684" s="41">
        <v>2674</v>
      </c>
      <c r="AA2684" s="58" t="str">
        <f t="shared" si="1713"/>
        <v/>
      </c>
      <c r="AC2684" s="41" t="str">
        <f t="shared" si="1701"/>
        <v/>
      </c>
      <c r="AE2684" s="41" t="str">
        <f t="shared" si="1714"/>
        <v/>
      </c>
      <c r="AJ2684" s="154" t="str">
        <f t="shared" si="1715"/>
        <v/>
      </c>
      <c r="AL2684" s="120" t="str">
        <f t="shared" si="1716"/>
        <v/>
      </c>
      <c r="AM2684" s="104" t="str">
        <f t="shared" si="1717"/>
        <v/>
      </c>
      <c r="AN2684" s="104" t="str">
        <f t="shared" si="1718"/>
        <v/>
      </c>
      <c r="AO2684" s="104" t="str">
        <f t="shared" si="1702"/>
        <v/>
      </c>
      <c r="AP2684" s="104" t="str">
        <f t="shared" si="1703"/>
        <v/>
      </c>
      <c r="AQ2684" s="121" t="str">
        <f t="shared" si="1719"/>
        <v/>
      </c>
      <c r="AS2684" s="88" t="str">
        <f t="shared" si="1704"/>
        <v/>
      </c>
      <c r="AT2684" s="68" t="str">
        <f t="shared" si="1720"/>
        <v/>
      </c>
      <c r="AU2684" s="68" t="str">
        <f t="shared" si="1721"/>
        <v/>
      </c>
      <c r="AV2684" s="68" t="str">
        <f t="shared" si="1722"/>
        <v/>
      </c>
      <c r="AW2684" s="88" t="str">
        <f t="shared" si="1705"/>
        <v/>
      </c>
      <c r="AZ2684" s="88" t="str">
        <f t="shared" si="1706"/>
        <v/>
      </c>
      <c r="BA2684" s="68" t="str">
        <f t="shared" si="1707"/>
        <v/>
      </c>
      <c r="BB2684" s="68" t="str">
        <f t="shared" si="1708"/>
        <v/>
      </c>
      <c r="BC2684" s="68" t="str">
        <f t="shared" si="1709"/>
        <v/>
      </c>
      <c r="BD2684" s="69" t="str">
        <f t="shared" si="1710"/>
        <v/>
      </c>
      <c r="BE2684" s="69" t="str">
        <f t="shared" si="1723"/>
        <v/>
      </c>
      <c r="BT2684" s="138" t="str">
        <f t="shared" ca="1" si="1724"/>
        <v/>
      </c>
      <c r="BU2684" s="139" t="str">
        <f t="shared" ca="1" si="1725"/>
        <v/>
      </c>
      <c r="BW2684" s="138" t="str">
        <f t="shared" si="1726"/>
        <v/>
      </c>
      <c r="BX2684" s="104" t="str">
        <f t="shared" si="1727"/>
        <v/>
      </c>
      <c r="BY2684" s="139" t="str">
        <f t="shared" si="1728"/>
        <v/>
      </c>
      <c r="CA2684" s="138" t="str">
        <f t="shared" si="1729"/>
        <v/>
      </c>
      <c r="CB2684" s="104" t="str">
        <f t="shared" si="1730"/>
        <v/>
      </c>
      <c r="CC2684" s="139" t="str">
        <f t="shared" si="1731"/>
        <v/>
      </c>
      <c r="CE2684" s="162" t="str">
        <f t="shared" si="1732"/>
        <v/>
      </c>
      <c r="CF2684" s="163" t="str">
        <f t="shared" si="1733"/>
        <v/>
      </c>
      <c r="CG2684" s="164" t="str">
        <f t="shared" si="1734"/>
        <v/>
      </c>
      <c r="CI2684" s="162" t="str">
        <f t="shared" si="1735"/>
        <v/>
      </c>
      <c r="CJ2684" s="163" t="str">
        <f t="shared" si="1738"/>
        <v/>
      </c>
      <c r="CK2684" s="164" t="str">
        <f t="shared" si="1739"/>
        <v/>
      </c>
      <c r="CM2684" s="169" t="str">
        <f t="shared" si="1736"/>
        <v/>
      </c>
      <c r="CN2684" s="139" t="str">
        <f t="shared" si="1737"/>
        <v/>
      </c>
      <c r="CP2684" s="41" t="str">
        <f>IF($CM2684="", "", COUNTIF($CM$11:$CM$3035, "&lt;"&amp;$CM2684)+1+COUNTIF($CM$11:$CM2684, $CM2684)-1)</f>
        <v/>
      </c>
    </row>
    <row r="2685" spans="1:94" x14ac:dyDescent="0.25">
      <c r="A2685" s="40"/>
      <c r="B2685" s="82" t="str">
        <f>IF($I2685="", "", IFERROR(INDEX('Job Database'!$AE$11:$AE$3035, MATCH($I2685, 'Job Database'!$X$11:$X$3035, 0)), ""))</f>
        <v/>
      </c>
      <c r="C2685" s="69" t="str">
        <f>IF($I2685="", "", IF(COUNTIF('Job Database'!$X$11:$X$3035, $I2685)=0, $AC$5, $AC$4))</f>
        <v/>
      </c>
      <c r="D2685" s="40"/>
      <c r="E2685" s="85" t="str">
        <f>IF($I2685="", "", IF(IFERROR(INDEX('Job Database'!$M$11:$M$3035, MATCH($I2685, 'Job Database'!$X$11:$X$3035, 0)), "")="", "", IFERROR(INDEX('Job Database'!$M$11:$M$3035, MATCH($I2685, 'Job Database'!$X$11:$X$3035, 0)), "")))</f>
        <v/>
      </c>
      <c r="F2685" s="40"/>
      <c r="G2685" s="88" t="str">
        <f t="shared" si="1711"/>
        <v/>
      </c>
      <c r="H2685" s="40"/>
      <c r="I2685" s="24"/>
      <c r="J2685" s="34"/>
      <c r="K2685" s="106"/>
      <c r="L2685" s="79"/>
      <c r="M2685" s="34"/>
      <c r="N2685" s="79"/>
      <c r="O2685" s="31"/>
      <c r="P2685" s="53"/>
      <c r="Q2685" s="40"/>
      <c r="S2685" s="41" t="str">
        <f t="shared" si="1699"/>
        <v/>
      </c>
      <c r="T2685" s="41" t="str">
        <f t="shared" si="1700"/>
        <v/>
      </c>
      <c r="U2685" s="41" t="str">
        <f t="shared" si="1712"/>
        <v/>
      </c>
      <c r="W2685" s="74" t="str">
        <f>IF('Job Database'!$X2685="", "", 'Job Database'!$X2685)</f>
        <v/>
      </c>
      <c r="Y2685" s="41" t="str">
        <f>IF($W2685="", "", IF(COUNTIF($I$11:$I$3035, $W2685)&gt;0, "", MAX($Y$10:$Y2684)+1))</f>
        <v/>
      </c>
      <c r="Z2685" s="41">
        <v>2675</v>
      </c>
      <c r="AA2685" s="58" t="str">
        <f t="shared" si="1713"/>
        <v/>
      </c>
      <c r="AC2685" s="41" t="str">
        <f t="shared" si="1701"/>
        <v/>
      </c>
      <c r="AE2685" s="41" t="str">
        <f t="shared" si="1714"/>
        <v/>
      </c>
      <c r="AJ2685" s="154" t="str">
        <f t="shared" si="1715"/>
        <v/>
      </c>
      <c r="AL2685" s="120" t="str">
        <f t="shared" si="1716"/>
        <v/>
      </c>
      <c r="AM2685" s="104" t="str">
        <f t="shared" si="1717"/>
        <v/>
      </c>
      <c r="AN2685" s="104" t="str">
        <f t="shared" si="1718"/>
        <v/>
      </c>
      <c r="AO2685" s="104" t="str">
        <f t="shared" si="1702"/>
        <v/>
      </c>
      <c r="AP2685" s="104" t="str">
        <f t="shared" si="1703"/>
        <v/>
      </c>
      <c r="AQ2685" s="121" t="str">
        <f t="shared" si="1719"/>
        <v/>
      </c>
      <c r="AS2685" s="88" t="str">
        <f t="shared" si="1704"/>
        <v/>
      </c>
      <c r="AT2685" s="68" t="str">
        <f t="shared" si="1720"/>
        <v/>
      </c>
      <c r="AU2685" s="68" t="str">
        <f t="shared" si="1721"/>
        <v/>
      </c>
      <c r="AV2685" s="68" t="str">
        <f t="shared" si="1722"/>
        <v/>
      </c>
      <c r="AW2685" s="88" t="str">
        <f t="shared" si="1705"/>
        <v/>
      </c>
      <c r="AZ2685" s="88" t="str">
        <f t="shared" si="1706"/>
        <v/>
      </c>
      <c r="BA2685" s="68" t="str">
        <f t="shared" si="1707"/>
        <v/>
      </c>
      <c r="BB2685" s="68" t="str">
        <f t="shared" si="1708"/>
        <v/>
      </c>
      <c r="BC2685" s="68" t="str">
        <f t="shared" si="1709"/>
        <v/>
      </c>
      <c r="BD2685" s="69" t="str">
        <f t="shared" si="1710"/>
        <v/>
      </c>
      <c r="BE2685" s="69" t="str">
        <f t="shared" si="1723"/>
        <v/>
      </c>
      <c r="BT2685" s="138" t="str">
        <f t="shared" ca="1" si="1724"/>
        <v/>
      </c>
      <c r="BU2685" s="139" t="str">
        <f t="shared" ca="1" si="1725"/>
        <v/>
      </c>
      <c r="BW2685" s="138" t="str">
        <f t="shared" si="1726"/>
        <v/>
      </c>
      <c r="BX2685" s="104" t="str">
        <f t="shared" si="1727"/>
        <v/>
      </c>
      <c r="BY2685" s="139" t="str">
        <f t="shared" si="1728"/>
        <v/>
      </c>
      <c r="CA2685" s="138" t="str">
        <f t="shared" si="1729"/>
        <v/>
      </c>
      <c r="CB2685" s="104" t="str">
        <f t="shared" si="1730"/>
        <v/>
      </c>
      <c r="CC2685" s="139" t="str">
        <f t="shared" si="1731"/>
        <v/>
      </c>
      <c r="CE2685" s="162" t="str">
        <f t="shared" si="1732"/>
        <v/>
      </c>
      <c r="CF2685" s="163" t="str">
        <f t="shared" si="1733"/>
        <v/>
      </c>
      <c r="CG2685" s="164" t="str">
        <f t="shared" si="1734"/>
        <v/>
      </c>
      <c r="CI2685" s="162" t="str">
        <f t="shared" si="1735"/>
        <v/>
      </c>
      <c r="CJ2685" s="163" t="str">
        <f t="shared" si="1738"/>
        <v/>
      </c>
      <c r="CK2685" s="164" t="str">
        <f t="shared" si="1739"/>
        <v/>
      </c>
      <c r="CM2685" s="169" t="str">
        <f t="shared" si="1736"/>
        <v/>
      </c>
      <c r="CN2685" s="139" t="str">
        <f t="shared" si="1737"/>
        <v/>
      </c>
      <c r="CP2685" s="41" t="str">
        <f>IF($CM2685="", "", COUNTIF($CM$11:$CM$3035, "&lt;"&amp;$CM2685)+1+COUNTIF($CM$11:$CM2685, $CM2685)-1)</f>
        <v/>
      </c>
    </row>
    <row r="2686" spans="1:94" x14ac:dyDescent="0.25">
      <c r="A2686" s="40"/>
      <c r="B2686" s="82" t="str">
        <f>IF($I2686="", "", IFERROR(INDEX('Job Database'!$AE$11:$AE$3035, MATCH($I2686, 'Job Database'!$X$11:$X$3035, 0)), ""))</f>
        <v/>
      </c>
      <c r="C2686" s="69" t="str">
        <f>IF($I2686="", "", IF(COUNTIF('Job Database'!$X$11:$X$3035, $I2686)=0, $AC$5, $AC$4))</f>
        <v/>
      </c>
      <c r="D2686" s="40"/>
      <c r="E2686" s="85" t="str">
        <f>IF($I2686="", "", IF(IFERROR(INDEX('Job Database'!$M$11:$M$3035, MATCH($I2686, 'Job Database'!$X$11:$X$3035, 0)), "")="", "", IFERROR(INDEX('Job Database'!$M$11:$M$3035, MATCH($I2686, 'Job Database'!$X$11:$X$3035, 0)), "")))</f>
        <v/>
      </c>
      <c r="F2686" s="40"/>
      <c r="G2686" s="88" t="str">
        <f t="shared" si="1711"/>
        <v/>
      </c>
      <c r="H2686" s="40"/>
      <c r="I2686" s="24"/>
      <c r="J2686" s="34"/>
      <c r="K2686" s="106"/>
      <c r="L2686" s="79"/>
      <c r="M2686" s="34"/>
      <c r="N2686" s="79"/>
      <c r="O2686" s="31"/>
      <c r="P2686" s="53"/>
      <c r="Q2686" s="40"/>
      <c r="S2686" s="41" t="str">
        <f t="shared" si="1699"/>
        <v/>
      </c>
      <c r="T2686" s="41" t="str">
        <f t="shared" si="1700"/>
        <v/>
      </c>
      <c r="U2686" s="41" t="str">
        <f t="shared" si="1712"/>
        <v/>
      </c>
      <c r="W2686" s="74" t="str">
        <f>IF('Job Database'!$X2686="", "", 'Job Database'!$X2686)</f>
        <v/>
      </c>
      <c r="Y2686" s="41" t="str">
        <f>IF($W2686="", "", IF(COUNTIF($I$11:$I$3035, $W2686)&gt;0, "", MAX($Y$10:$Y2685)+1))</f>
        <v/>
      </c>
      <c r="Z2686" s="41">
        <v>2676</v>
      </c>
      <c r="AA2686" s="58" t="str">
        <f t="shared" si="1713"/>
        <v/>
      </c>
      <c r="AC2686" s="41" t="str">
        <f t="shared" si="1701"/>
        <v/>
      </c>
      <c r="AE2686" s="41" t="str">
        <f t="shared" si="1714"/>
        <v/>
      </c>
      <c r="AJ2686" s="154" t="str">
        <f t="shared" si="1715"/>
        <v/>
      </c>
      <c r="AL2686" s="120" t="str">
        <f t="shared" si="1716"/>
        <v/>
      </c>
      <c r="AM2686" s="104" t="str">
        <f t="shared" si="1717"/>
        <v/>
      </c>
      <c r="AN2686" s="104" t="str">
        <f t="shared" si="1718"/>
        <v/>
      </c>
      <c r="AO2686" s="104" t="str">
        <f t="shared" si="1702"/>
        <v/>
      </c>
      <c r="AP2686" s="104" t="str">
        <f t="shared" si="1703"/>
        <v/>
      </c>
      <c r="AQ2686" s="121" t="str">
        <f t="shared" si="1719"/>
        <v/>
      </c>
      <c r="AS2686" s="88" t="str">
        <f t="shared" si="1704"/>
        <v/>
      </c>
      <c r="AT2686" s="68" t="str">
        <f t="shared" si="1720"/>
        <v/>
      </c>
      <c r="AU2686" s="68" t="str">
        <f t="shared" si="1721"/>
        <v/>
      </c>
      <c r="AV2686" s="68" t="str">
        <f t="shared" si="1722"/>
        <v/>
      </c>
      <c r="AW2686" s="88" t="str">
        <f t="shared" si="1705"/>
        <v/>
      </c>
      <c r="AZ2686" s="88" t="str">
        <f t="shared" si="1706"/>
        <v/>
      </c>
      <c r="BA2686" s="68" t="str">
        <f t="shared" si="1707"/>
        <v/>
      </c>
      <c r="BB2686" s="68" t="str">
        <f t="shared" si="1708"/>
        <v/>
      </c>
      <c r="BC2686" s="68" t="str">
        <f t="shared" si="1709"/>
        <v/>
      </c>
      <c r="BD2686" s="69" t="str">
        <f t="shared" si="1710"/>
        <v/>
      </c>
      <c r="BE2686" s="69" t="str">
        <f t="shared" si="1723"/>
        <v/>
      </c>
      <c r="BT2686" s="138" t="str">
        <f t="shared" ca="1" si="1724"/>
        <v/>
      </c>
      <c r="BU2686" s="139" t="str">
        <f t="shared" ca="1" si="1725"/>
        <v/>
      </c>
      <c r="BW2686" s="138" t="str">
        <f t="shared" si="1726"/>
        <v/>
      </c>
      <c r="BX2686" s="104" t="str">
        <f t="shared" si="1727"/>
        <v/>
      </c>
      <c r="BY2686" s="139" t="str">
        <f t="shared" si="1728"/>
        <v/>
      </c>
      <c r="CA2686" s="138" t="str">
        <f t="shared" si="1729"/>
        <v/>
      </c>
      <c r="CB2686" s="104" t="str">
        <f t="shared" si="1730"/>
        <v/>
      </c>
      <c r="CC2686" s="139" t="str">
        <f t="shared" si="1731"/>
        <v/>
      </c>
      <c r="CE2686" s="162" t="str">
        <f t="shared" si="1732"/>
        <v/>
      </c>
      <c r="CF2686" s="163" t="str">
        <f t="shared" si="1733"/>
        <v/>
      </c>
      <c r="CG2686" s="164" t="str">
        <f t="shared" si="1734"/>
        <v/>
      </c>
      <c r="CI2686" s="162" t="str">
        <f t="shared" si="1735"/>
        <v/>
      </c>
      <c r="CJ2686" s="163" t="str">
        <f t="shared" si="1738"/>
        <v/>
      </c>
      <c r="CK2686" s="164" t="str">
        <f t="shared" si="1739"/>
        <v/>
      </c>
      <c r="CM2686" s="169" t="str">
        <f t="shared" si="1736"/>
        <v/>
      </c>
      <c r="CN2686" s="139" t="str">
        <f t="shared" si="1737"/>
        <v/>
      </c>
      <c r="CP2686" s="41" t="str">
        <f>IF($CM2686="", "", COUNTIF($CM$11:$CM$3035, "&lt;"&amp;$CM2686)+1+COUNTIF($CM$11:$CM2686, $CM2686)-1)</f>
        <v/>
      </c>
    </row>
    <row r="2687" spans="1:94" x14ac:dyDescent="0.25">
      <c r="A2687" s="40"/>
      <c r="B2687" s="82" t="str">
        <f>IF($I2687="", "", IFERROR(INDEX('Job Database'!$AE$11:$AE$3035, MATCH($I2687, 'Job Database'!$X$11:$X$3035, 0)), ""))</f>
        <v/>
      </c>
      <c r="C2687" s="69" t="str">
        <f>IF($I2687="", "", IF(COUNTIF('Job Database'!$X$11:$X$3035, $I2687)=0, $AC$5, $AC$4))</f>
        <v/>
      </c>
      <c r="D2687" s="40"/>
      <c r="E2687" s="85" t="str">
        <f>IF($I2687="", "", IF(IFERROR(INDEX('Job Database'!$M$11:$M$3035, MATCH($I2687, 'Job Database'!$X$11:$X$3035, 0)), "")="", "", IFERROR(INDEX('Job Database'!$M$11:$M$3035, MATCH($I2687, 'Job Database'!$X$11:$X$3035, 0)), "")))</f>
        <v/>
      </c>
      <c r="F2687" s="40"/>
      <c r="G2687" s="88" t="str">
        <f t="shared" si="1711"/>
        <v/>
      </c>
      <c r="H2687" s="40"/>
      <c r="I2687" s="24"/>
      <c r="J2687" s="34"/>
      <c r="K2687" s="106"/>
      <c r="L2687" s="79"/>
      <c r="M2687" s="34"/>
      <c r="N2687" s="79"/>
      <c r="O2687" s="31"/>
      <c r="P2687" s="53"/>
      <c r="Q2687" s="40"/>
      <c r="S2687" s="41" t="str">
        <f t="shared" si="1699"/>
        <v/>
      </c>
      <c r="T2687" s="41" t="str">
        <f t="shared" si="1700"/>
        <v/>
      </c>
      <c r="U2687" s="41" t="str">
        <f t="shared" si="1712"/>
        <v/>
      </c>
      <c r="W2687" s="74" t="str">
        <f>IF('Job Database'!$X2687="", "", 'Job Database'!$X2687)</f>
        <v/>
      </c>
      <c r="Y2687" s="41" t="str">
        <f>IF($W2687="", "", IF(COUNTIF($I$11:$I$3035, $W2687)&gt;0, "", MAX($Y$10:$Y2686)+1))</f>
        <v/>
      </c>
      <c r="Z2687" s="41">
        <v>2677</v>
      </c>
      <c r="AA2687" s="58" t="str">
        <f t="shared" si="1713"/>
        <v/>
      </c>
      <c r="AC2687" s="41" t="str">
        <f t="shared" si="1701"/>
        <v/>
      </c>
      <c r="AE2687" s="41" t="str">
        <f t="shared" si="1714"/>
        <v/>
      </c>
      <c r="AJ2687" s="154" t="str">
        <f t="shared" si="1715"/>
        <v/>
      </c>
      <c r="AL2687" s="120" t="str">
        <f t="shared" si="1716"/>
        <v/>
      </c>
      <c r="AM2687" s="104" t="str">
        <f t="shared" si="1717"/>
        <v/>
      </c>
      <c r="AN2687" s="104" t="str">
        <f t="shared" si="1718"/>
        <v/>
      </c>
      <c r="AO2687" s="104" t="str">
        <f t="shared" si="1702"/>
        <v/>
      </c>
      <c r="AP2687" s="104" t="str">
        <f t="shared" si="1703"/>
        <v/>
      </c>
      <c r="AQ2687" s="121" t="str">
        <f t="shared" si="1719"/>
        <v/>
      </c>
      <c r="AS2687" s="88" t="str">
        <f t="shared" si="1704"/>
        <v/>
      </c>
      <c r="AT2687" s="68" t="str">
        <f t="shared" si="1720"/>
        <v/>
      </c>
      <c r="AU2687" s="68" t="str">
        <f t="shared" si="1721"/>
        <v/>
      </c>
      <c r="AV2687" s="68" t="str">
        <f t="shared" si="1722"/>
        <v/>
      </c>
      <c r="AW2687" s="88" t="str">
        <f t="shared" si="1705"/>
        <v/>
      </c>
      <c r="AZ2687" s="88" t="str">
        <f t="shared" si="1706"/>
        <v/>
      </c>
      <c r="BA2687" s="68" t="str">
        <f t="shared" si="1707"/>
        <v/>
      </c>
      <c r="BB2687" s="68" t="str">
        <f t="shared" si="1708"/>
        <v/>
      </c>
      <c r="BC2687" s="68" t="str">
        <f t="shared" si="1709"/>
        <v/>
      </c>
      <c r="BD2687" s="69" t="str">
        <f t="shared" si="1710"/>
        <v/>
      </c>
      <c r="BE2687" s="69" t="str">
        <f t="shared" si="1723"/>
        <v/>
      </c>
      <c r="BT2687" s="138" t="str">
        <f t="shared" ca="1" si="1724"/>
        <v/>
      </c>
      <c r="BU2687" s="139" t="str">
        <f t="shared" ca="1" si="1725"/>
        <v/>
      </c>
      <c r="BW2687" s="138" t="str">
        <f t="shared" si="1726"/>
        <v/>
      </c>
      <c r="BX2687" s="104" t="str">
        <f t="shared" si="1727"/>
        <v/>
      </c>
      <c r="BY2687" s="139" t="str">
        <f t="shared" si="1728"/>
        <v/>
      </c>
      <c r="CA2687" s="138" t="str">
        <f t="shared" si="1729"/>
        <v/>
      </c>
      <c r="CB2687" s="104" t="str">
        <f t="shared" si="1730"/>
        <v/>
      </c>
      <c r="CC2687" s="139" t="str">
        <f t="shared" si="1731"/>
        <v/>
      </c>
      <c r="CE2687" s="162" t="str">
        <f t="shared" si="1732"/>
        <v/>
      </c>
      <c r="CF2687" s="163" t="str">
        <f t="shared" si="1733"/>
        <v/>
      </c>
      <c r="CG2687" s="164" t="str">
        <f t="shared" si="1734"/>
        <v/>
      </c>
      <c r="CI2687" s="162" t="str">
        <f t="shared" si="1735"/>
        <v/>
      </c>
      <c r="CJ2687" s="163" t="str">
        <f t="shared" si="1738"/>
        <v/>
      </c>
      <c r="CK2687" s="164" t="str">
        <f t="shared" si="1739"/>
        <v/>
      </c>
      <c r="CM2687" s="169" t="str">
        <f t="shared" si="1736"/>
        <v/>
      </c>
      <c r="CN2687" s="139" t="str">
        <f t="shared" si="1737"/>
        <v/>
      </c>
      <c r="CP2687" s="41" t="str">
        <f>IF($CM2687="", "", COUNTIF($CM$11:$CM$3035, "&lt;"&amp;$CM2687)+1+COUNTIF($CM$11:$CM2687, $CM2687)-1)</f>
        <v/>
      </c>
    </row>
    <row r="2688" spans="1:94" x14ac:dyDescent="0.25">
      <c r="A2688" s="40"/>
      <c r="B2688" s="82" t="str">
        <f>IF($I2688="", "", IFERROR(INDEX('Job Database'!$AE$11:$AE$3035, MATCH($I2688, 'Job Database'!$X$11:$X$3035, 0)), ""))</f>
        <v/>
      </c>
      <c r="C2688" s="69" t="str">
        <f>IF($I2688="", "", IF(COUNTIF('Job Database'!$X$11:$X$3035, $I2688)=0, $AC$5, $AC$4))</f>
        <v/>
      </c>
      <c r="D2688" s="40"/>
      <c r="E2688" s="85" t="str">
        <f>IF($I2688="", "", IF(IFERROR(INDEX('Job Database'!$M$11:$M$3035, MATCH($I2688, 'Job Database'!$X$11:$X$3035, 0)), "")="", "", IFERROR(INDEX('Job Database'!$M$11:$M$3035, MATCH($I2688, 'Job Database'!$X$11:$X$3035, 0)), "")))</f>
        <v/>
      </c>
      <c r="F2688" s="40"/>
      <c r="G2688" s="88" t="str">
        <f t="shared" si="1711"/>
        <v/>
      </c>
      <c r="H2688" s="40"/>
      <c r="I2688" s="24"/>
      <c r="J2688" s="34"/>
      <c r="K2688" s="106"/>
      <c r="L2688" s="79"/>
      <c r="M2688" s="34"/>
      <c r="N2688" s="79"/>
      <c r="O2688" s="31"/>
      <c r="P2688" s="53"/>
      <c r="Q2688" s="40"/>
      <c r="S2688" s="41" t="str">
        <f t="shared" si="1699"/>
        <v/>
      </c>
      <c r="T2688" s="41" t="str">
        <f t="shared" si="1700"/>
        <v/>
      </c>
      <c r="U2688" s="41" t="str">
        <f t="shared" si="1712"/>
        <v/>
      </c>
      <c r="W2688" s="74" t="str">
        <f>IF('Job Database'!$X2688="", "", 'Job Database'!$X2688)</f>
        <v/>
      </c>
      <c r="Y2688" s="41" t="str">
        <f>IF($W2688="", "", IF(COUNTIF($I$11:$I$3035, $W2688)&gt;0, "", MAX($Y$10:$Y2687)+1))</f>
        <v/>
      </c>
      <c r="Z2688" s="41">
        <v>2678</v>
      </c>
      <c r="AA2688" s="58" t="str">
        <f t="shared" si="1713"/>
        <v/>
      </c>
      <c r="AC2688" s="41" t="str">
        <f t="shared" si="1701"/>
        <v/>
      </c>
      <c r="AE2688" s="41" t="str">
        <f t="shared" si="1714"/>
        <v/>
      </c>
      <c r="AJ2688" s="154" t="str">
        <f t="shared" si="1715"/>
        <v/>
      </c>
      <c r="AL2688" s="120" t="str">
        <f t="shared" si="1716"/>
        <v/>
      </c>
      <c r="AM2688" s="104" t="str">
        <f t="shared" si="1717"/>
        <v/>
      </c>
      <c r="AN2688" s="104" t="str">
        <f t="shared" si="1718"/>
        <v/>
      </c>
      <c r="AO2688" s="104" t="str">
        <f t="shared" si="1702"/>
        <v/>
      </c>
      <c r="AP2688" s="104" t="str">
        <f t="shared" si="1703"/>
        <v/>
      </c>
      <c r="AQ2688" s="121" t="str">
        <f t="shared" si="1719"/>
        <v/>
      </c>
      <c r="AS2688" s="88" t="str">
        <f t="shared" si="1704"/>
        <v/>
      </c>
      <c r="AT2688" s="68" t="str">
        <f t="shared" si="1720"/>
        <v/>
      </c>
      <c r="AU2688" s="68" t="str">
        <f t="shared" si="1721"/>
        <v/>
      </c>
      <c r="AV2688" s="68" t="str">
        <f t="shared" si="1722"/>
        <v/>
      </c>
      <c r="AW2688" s="88" t="str">
        <f t="shared" si="1705"/>
        <v/>
      </c>
      <c r="AZ2688" s="88" t="str">
        <f t="shared" si="1706"/>
        <v/>
      </c>
      <c r="BA2688" s="68" t="str">
        <f t="shared" si="1707"/>
        <v/>
      </c>
      <c r="BB2688" s="68" t="str">
        <f t="shared" si="1708"/>
        <v/>
      </c>
      <c r="BC2688" s="68" t="str">
        <f t="shared" si="1709"/>
        <v/>
      </c>
      <c r="BD2688" s="69" t="str">
        <f t="shared" si="1710"/>
        <v/>
      </c>
      <c r="BE2688" s="69" t="str">
        <f t="shared" si="1723"/>
        <v/>
      </c>
      <c r="BT2688" s="138" t="str">
        <f t="shared" ca="1" si="1724"/>
        <v/>
      </c>
      <c r="BU2688" s="139" t="str">
        <f t="shared" ca="1" si="1725"/>
        <v/>
      </c>
      <c r="BW2688" s="138" t="str">
        <f t="shared" si="1726"/>
        <v/>
      </c>
      <c r="BX2688" s="104" t="str">
        <f t="shared" si="1727"/>
        <v/>
      </c>
      <c r="BY2688" s="139" t="str">
        <f t="shared" si="1728"/>
        <v/>
      </c>
      <c r="CA2688" s="138" t="str">
        <f t="shared" si="1729"/>
        <v/>
      </c>
      <c r="CB2688" s="104" t="str">
        <f t="shared" si="1730"/>
        <v/>
      </c>
      <c r="CC2688" s="139" t="str">
        <f t="shared" si="1731"/>
        <v/>
      </c>
      <c r="CE2688" s="162" t="str">
        <f t="shared" si="1732"/>
        <v/>
      </c>
      <c r="CF2688" s="163" t="str">
        <f t="shared" si="1733"/>
        <v/>
      </c>
      <c r="CG2688" s="164" t="str">
        <f t="shared" si="1734"/>
        <v/>
      </c>
      <c r="CI2688" s="162" t="str">
        <f t="shared" si="1735"/>
        <v/>
      </c>
      <c r="CJ2688" s="163" t="str">
        <f t="shared" si="1738"/>
        <v/>
      </c>
      <c r="CK2688" s="164" t="str">
        <f t="shared" si="1739"/>
        <v/>
      </c>
      <c r="CM2688" s="169" t="str">
        <f t="shared" si="1736"/>
        <v/>
      </c>
      <c r="CN2688" s="139" t="str">
        <f t="shared" si="1737"/>
        <v/>
      </c>
      <c r="CP2688" s="41" t="str">
        <f>IF($CM2688="", "", COUNTIF($CM$11:$CM$3035, "&lt;"&amp;$CM2688)+1+COUNTIF($CM$11:$CM2688, $CM2688)-1)</f>
        <v/>
      </c>
    </row>
    <row r="2689" spans="1:94" x14ac:dyDescent="0.25">
      <c r="A2689" s="40"/>
      <c r="B2689" s="82" t="str">
        <f>IF($I2689="", "", IFERROR(INDEX('Job Database'!$AE$11:$AE$3035, MATCH($I2689, 'Job Database'!$X$11:$X$3035, 0)), ""))</f>
        <v/>
      </c>
      <c r="C2689" s="69" t="str">
        <f>IF($I2689="", "", IF(COUNTIF('Job Database'!$X$11:$X$3035, $I2689)=0, $AC$5, $AC$4))</f>
        <v/>
      </c>
      <c r="D2689" s="40"/>
      <c r="E2689" s="85" t="str">
        <f>IF($I2689="", "", IF(IFERROR(INDEX('Job Database'!$M$11:$M$3035, MATCH($I2689, 'Job Database'!$X$11:$X$3035, 0)), "")="", "", IFERROR(INDEX('Job Database'!$M$11:$M$3035, MATCH($I2689, 'Job Database'!$X$11:$X$3035, 0)), "")))</f>
        <v/>
      </c>
      <c r="F2689" s="40"/>
      <c r="G2689" s="88" t="str">
        <f t="shared" si="1711"/>
        <v/>
      </c>
      <c r="H2689" s="40"/>
      <c r="I2689" s="24"/>
      <c r="J2689" s="34"/>
      <c r="K2689" s="106"/>
      <c r="L2689" s="79"/>
      <c r="M2689" s="34"/>
      <c r="N2689" s="79"/>
      <c r="O2689" s="31"/>
      <c r="P2689" s="53"/>
      <c r="Q2689" s="40"/>
      <c r="S2689" s="41" t="str">
        <f t="shared" si="1699"/>
        <v/>
      </c>
      <c r="T2689" s="41" t="str">
        <f t="shared" si="1700"/>
        <v/>
      </c>
      <c r="U2689" s="41" t="str">
        <f t="shared" si="1712"/>
        <v/>
      </c>
      <c r="W2689" s="74" t="str">
        <f>IF('Job Database'!$X2689="", "", 'Job Database'!$X2689)</f>
        <v/>
      </c>
      <c r="Y2689" s="41" t="str">
        <f>IF($W2689="", "", IF(COUNTIF($I$11:$I$3035, $W2689)&gt;0, "", MAX($Y$10:$Y2688)+1))</f>
        <v/>
      </c>
      <c r="Z2689" s="41">
        <v>2679</v>
      </c>
      <c r="AA2689" s="58" t="str">
        <f t="shared" si="1713"/>
        <v/>
      </c>
      <c r="AC2689" s="41" t="str">
        <f t="shared" si="1701"/>
        <v/>
      </c>
      <c r="AE2689" s="41" t="str">
        <f t="shared" si="1714"/>
        <v/>
      </c>
      <c r="AJ2689" s="154" t="str">
        <f t="shared" si="1715"/>
        <v/>
      </c>
      <c r="AL2689" s="120" t="str">
        <f t="shared" si="1716"/>
        <v/>
      </c>
      <c r="AM2689" s="104" t="str">
        <f t="shared" si="1717"/>
        <v/>
      </c>
      <c r="AN2689" s="104" t="str">
        <f t="shared" si="1718"/>
        <v/>
      </c>
      <c r="AO2689" s="104" t="str">
        <f t="shared" si="1702"/>
        <v/>
      </c>
      <c r="AP2689" s="104" t="str">
        <f t="shared" si="1703"/>
        <v/>
      </c>
      <c r="AQ2689" s="121" t="str">
        <f t="shared" si="1719"/>
        <v/>
      </c>
      <c r="AS2689" s="88" t="str">
        <f t="shared" si="1704"/>
        <v/>
      </c>
      <c r="AT2689" s="68" t="str">
        <f t="shared" si="1720"/>
        <v/>
      </c>
      <c r="AU2689" s="68" t="str">
        <f t="shared" si="1721"/>
        <v/>
      </c>
      <c r="AV2689" s="68" t="str">
        <f t="shared" si="1722"/>
        <v/>
      </c>
      <c r="AW2689" s="88" t="str">
        <f t="shared" si="1705"/>
        <v/>
      </c>
      <c r="AZ2689" s="88" t="str">
        <f t="shared" si="1706"/>
        <v/>
      </c>
      <c r="BA2689" s="68" t="str">
        <f t="shared" si="1707"/>
        <v/>
      </c>
      <c r="BB2689" s="68" t="str">
        <f t="shared" si="1708"/>
        <v/>
      </c>
      <c r="BC2689" s="68" t="str">
        <f t="shared" si="1709"/>
        <v/>
      </c>
      <c r="BD2689" s="69" t="str">
        <f t="shared" si="1710"/>
        <v/>
      </c>
      <c r="BE2689" s="69" t="str">
        <f t="shared" si="1723"/>
        <v/>
      </c>
      <c r="BT2689" s="138" t="str">
        <f t="shared" ca="1" si="1724"/>
        <v/>
      </c>
      <c r="BU2689" s="139" t="str">
        <f t="shared" ca="1" si="1725"/>
        <v/>
      </c>
      <c r="BW2689" s="138" t="str">
        <f t="shared" si="1726"/>
        <v/>
      </c>
      <c r="BX2689" s="104" t="str">
        <f t="shared" si="1727"/>
        <v/>
      </c>
      <c r="BY2689" s="139" t="str">
        <f t="shared" si="1728"/>
        <v/>
      </c>
      <c r="CA2689" s="138" t="str">
        <f t="shared" si="1729"/>
        <v/>
      </c>
      <c r="CB2689" s="104" t="str">
        <f t="shared" si="1730"/>
        <v/>
      </c>
      <c r="CC2689" s="139" t="str">
        <f t="shared" si="1731"/>
        <v/>
      </c>
      <c r="CE2689" s="162" t="str">
        <f t="shared" si="1732"/>
        <v/>
      </c>
      <c r="CF2689" s="163" t="str">
        <f t="shared" si="1733"/>
        <v/>
      </c>
      <c r="CG2689" s="164" t="str">
        <f t="shared" si="1734"/>
        <v/>
      </c>
      <c r="CI2689" s="162" t="str">
        <f t="shared" si="1735"/>
        <v/>
      </c>
      <c r="CJ2689" s="163" t="str">
        <f t="shared" si="1738"/>
        <v/>
      </c>
      <c r="CK2689" s="164" t="str">
        <f t="shared" si="1739"/>
        <v/>
      </c>
      <c r="CM2689" s="169" t="str">
        <f t="shared" si="1736"/>
        <v/>
      </c>
      <c r="CN2689" s="139" t="str">
        <f t="shared" si="1737"/>
        <v/>
      </c>
      <c r="CP2689" s="41" t="str">
        <f>IF($CM2689="", "", COUNTIF($CM$11:$CM$3035, "&lt;"&amp;$CM2689)+1+COUNTIF($CM$11:$CM2689, $CM2689)-1)</f>
        <v/>
      </c>
    </row>
    <row r="2690" spans="1:94" x14ac:dyDescent="0.25">
      <c r="A2690" s="40"/>
      <c r="B2690" s="82" t="str">
        <f>IF($I2690="", "", IFERROR(INDEX('Job Database'!$AE$11:$AE$3035, MATCH($I2690, 'Job Database'!$X$11:$X$3035, 0)), ""))</f>
        <v/>
      </c>
      <c r="C2690" s="69" t="str">
        <f>IF($I2690="", "", IF(COUNTIF('Job Database'!$X$11:$X$3035, $I2690)=0, $AC$5, $AC$4))</f>
        <v/>
      </c>
      <c r="D2690" s="40"/>
      <c r="E2690" s="85" t="str">
        <f>IF($I2690="", "", IF(IFERROR(INDEX('Job Database'!$M$11:$M$3035, MATCH($I2690, 'Job Database'!$X$11:$X$3035, 0)), "")="", "", IFERROR(INDEX('Job Database'!$M$11:$M$3035, MATCH($I2690, 'Job Database'!$X$11:$X$3035, 0)), "")))</f>
        <v/>
      </c>
      <c r="F2690" s="40"/>
      <c r="G2690" s="88" t="str">
        <f t="shared" si="1711"/>
        <v/>
      </c>
      <c r="H2690" s="40"/>
      <c r="I2690" s="24"/>
      <c r="J2690" s="34"/>
      <c r="K2690" s="106"/>
      <c r="L2690" s="79"/>
      <c r="M2690" s="34"/>
      <c r="N2690" s="79"/>
      <c r="O2690" s="31"/>
      <c r="P2690" s="53"/>
      <c r="Q2690" s="40"/>
      <c r="S2690" s="41" t="str">
        <f t="shared" si="1699"/>
        <v/>
      </c>
      <c r="T2690" s="41" t="str">
        <f t="shared" si="1700"/>
        <v/>
      </c>
      <c r="U2690" s="41" t="str">
        <f t="shared" si="1712"/>
        <v/>
      </c>
      <c r="W2690" s="74" t="str">
        <f>IF('Job Database'!$X2690="", "", 'Job Database'!$X2690)</f>
        <v/>
      </c>
      <c r="Y2690" s="41" t="str">
        <f>IF($W2690="", "", IF(COUNTIF($I$11:$I$3035, $W2690)&gt;0, "", MAX($Y$10:$Y2689)+1))</f>
        <v/>
      </c>
      <c r="Z2690" s="41">
        <v>2680</v>
      </c>
      <c r="AA2690" s="58" t="str">
        <f t="shared" si="1713"/>
        <v/>
      </c>
      <c r="AC2690" s="41" t="str">
        <f t="shared" si="1701"/>
        <v/>
      </c>
      <c r="AE2690" s="41" t="str">
        <f t="shared" si="1714"/>
        <v/>
      </c>
      <c r="AJ2690" s="154" t="str">
        <f t="shared" si="1715"/>
        <v/>
      </c>
      <c r="AL2690" s="120" t="str">
        <f t="shared" si="1716"/>
        <v/>
      </c>
      <c r="AM2690" s="104" t="str">
        <f t="shared" si="1717"/>
        <v/>
      </c>
      <c r="AN2690" s="104" t="str">
        <f t="shared" si="1718"/>
        <v/>
      </c>
      <c r="AO2690" s="104" t="str">
        <f t="shared" si="1702"/>
        <v/>
      </c>
      <c r="AP2690" s="104" t="str">
        <f t="shared" si="1703"/>
        <v/>
      </c>
      <c r="AQ2690" s="121" t="str">
        <f t="shared" si="1719"/>
        <v/>
      </c>
      <c r="AS2690" s="88" t="str">
        <f t="shared" si="1704"/>
        <v/>
      </c>
      <c r="AT2690" s="68" t="str">
        <f t="shared" si="1720"/>
        <v/>
      </c>
      <c r="AU2690" s="68" t="str">
        <f t="shared" si="1721"/>
        <v/>
      </c>
      <c r="AV2690" s="68" t="str">
        <f t="shared" si="1722"/>
        <v/>
      </c>
      <c r="AW2690" s="88" t="str">
        <f t="shared" si="1705"/>
        <v/>
      </c>
      <c r="AZ2690" s="88" t="str">
        <f t="shared" si="1706"/>
        <v/>
      </c>
      <c r="BA2690" s="68" t="str">
        <f t="shared" si="1707"/>
        <v/>
      </c>
      <c r="BB2690" s="68" t="str">
        <f t="shared" si="1708"/>
        <v/>
      </c>
      <c r="BC2690" s="68" t="str">
        <f t="shared" si="1709"/>
        <v/>
      </c>
      <c r="BD2690" s="69" t="str">
        <f t="shared" si="1710"/>
        <v/>
      </c>
      <c r="BE2690" s="69" t="str">
        <f t="shared" si="1723"/>
        <v/>
      </c>
      <c r="BT2690" s="138" t="str">
        <f t="shared" ca="1" si="1724"/>
        <v/>
      </c>
      <c r="BU2690" s="139" t="str">
        <f t="shared" ca="1" si="1725"/>
        <v/>
      </c>
      <c r="BW2690" s="138" t="str">
        <f t="shared" si="1726"/>
        <v/>
      </c>
      <c r="BX2690" s="104" t="str">
        <f t="shared" si="1727"/>
        <v/>
      </c>
      <c r="BY2690" s="139" t="str">
        <f t="shared" si="1728"/>
        <v/>
      </c>
      <c r="CA2690" s="138" t="str">
        <f t="shared" si="1729"/>
        <v/>
      </c>
      <c r="CB2690" s="104" t="str">
        <f t="shared" si="1730"/>
        <v/>
      </c>
      <c r="CC2690" s="139" t="str">
        <f t="shared" si="1731"/>
        <v/>
      </c>
      <c r="CE2690" s="162" t="str">
        <f t="shared" si="1732"/>
        <v/>
      </c>
      <c r="CF2690" s="163" t="str">
        <f t="shared" si="1733"/>
        <v/>
      </c>
      <c r="CG2690" s="164" t="str">
        <f t="shared" si="1734"/>
        <v/>
      </c>
      <c r="CI2690" s="162" t="str">
        <f t="shared" si="1735"/>
        <v/>
      </c>
      <c r="CJ2690" s="163" t="str">
        <f t="shared" si="1738"/>
        <v/>
      </c>
      <c r="CK2690" s="164" t="str">
        <f t="shared" si="1739"/>
        <v/>
      </c>
      <c r="CM2690" s="169" t="str">
        <f t="shared" si="1736"/>
        <v/>
      </c>
      <c r="CN2690" s="139" t="str">
        <f t="shared" si="1737"/>
        <v/>
      </c>
      <c r="CP2690" s="41" t="str">
        <f>IF($CM2690="", "", COUNTIF($CM$11:$CM$3035, "&lt;"&amp;$CM2690)+1+COUNTIF($CM$11:$CM2690, $CM2690)-1)</f>
        <v/>
      </c>
    </row>
    <row r="2691" spans="1:94" x14ac:dyDescent="0.25">
      <c r="A2691" s="40"/>
      <c r="B2691" s="82" t="str">
        <f>IF($I2691="", "", IFERROR(INDEX('Job Database'!$AE$11:$AE$3035, MATCH($I2691, 'Job Database'!$X$11:$X$3035, 0)), ""))</f>
        <v/>
      </c>
      <c r="C2691" s="69" t="str">
        <f>IF($I2691="", "", IF(COUNTIF('Job Database'!$X$11:$X$3035, $I2691)=0, $AC$5, $AC$4))</f>
        <v/>
      </c>
      <c r="D2691" s="40"/>
      <c r="E2691" s="85" t="str">
        <f>IF($I2691="", "", IF(IFERROR(INDEX('Job Database'!$M$11:$M$3035, MATCH($I2691, 'Job Database'!$X$11:$X$3035, 0)), "")="", "", IFERROR(INDEX('Job Database'!$M$11:$M$3035, MATCH($I2691, 'Job Database'!$X$11:$X$3035, 0)), "")))</f>
        <v/>
      </c>
      <c r="F2691" s="40"/>
      <c r="G2691" s="88" t="str">
        <f t="shared" si="1711"/>
        <v/>
      </c>
      <c r="H2691" s="40"/>
      <c r="I2691" s="24"/>
      <c r="J2691" s="34"/>
      <c r="K2691" s="106"/>
      <c r="L2691" s="79"/>
      <c r="M2691" s="34"/>
      <c r="N2691" s="79"/>
      <c r="O2691" s="31"/>
      <c r="P2691" s="53"/>
      <c r="Q2691" s="40"/>
      <c r="S2691" s="41" t="str">
        <f t="shared" si="1699"/>
        <v/>
      </c>
      <c r="T2691" s="41" t="str">
        <f t="shared" si="1700"/>
        <v/>
      </c>
      <c r="U2691" s="41" t="str">
        <f t="shared" si="1712"/>
        <v/>
      </c>
      <c r="W2691" s="74" t="str">
        <f>IF('Job Database'!$X2691="", "", 'Job Database'!$X2691)</f>
        <v/>
      </c>
      <c r="Y2691" s="41" t="str">
        <f>IF($W2691="", "", IF(COUNTIF($I$11:$I$3035, $W2691)&gt;0, "", MAX($Y$10:$Y2690)+1))</f>
        <v/>
      </c>
      <c r="Z2691" s="41">
        <v>2681</v>
      </c>
      <c r="AA2691" s="58" t="str">
        <f t="shared" si="1713"/>
        <v/>
      </c>
      <c r="AC2691" s="41" t="str">
        <f t="shared" si="1701"/>
        <v/>
      </c>
      <c r="AE2691" s="41" t="str">
        <f t="shared" si="1714"/>
        <v/>
      </c>
      <c r="AJ2691" s="154" t="str">
        <f t="shared" si="1715"/>
        <v/>
      </c>
      <c r="AL2691" s="120" t="str">
        <f t="shared" si="1716"/>
        <v/>
      </c>
      <c r="AM2691" s="104" t="str">
        <f t="shared" si="1717"/>
        <v/>
      </c>
      <c r="AN2691" s="104" t="str">
        <f t="shared" si="1718"/>
        <v/>
      </c>
      <c r="AO2691" s="104" t="str">
        <f t="shared" si="1702"/>
        <v/>
      </c>
      <c r="AP2691" s="104" t="str">
        <f t="shared" si="1703"/>
        <v/>
      </c>
      <c r="AQ2691" s="121" t="str">
        <f t="shared" si="1719"/>
        <v/>
      </c>
      <c r="AS2691" s="88" t="str">
        <f t="shared" si="1704"/>
        <v/>
      </c>
      <c r="AT2691" s="68" t="str">
        <f t="shared" si="1720"/>
        <v/>
      </c>
      <c r="AU2691" s="68" t="str">
        <f t="shared" si="1721"/>
        <v/>
      </c>
      <c r="AV2691" s="68" t="str">
        <f t="shared" si="1722"/>
        <v/>
      </c>
      <c r="AW2691" s="88" t="str">
        <f t="shared" si="1705"/>
        <v/>
      </c>
      <c r="AZ2691" s="88" t="str">
        <f t="shared" si="1706"/>
        <v/>
      </c>
      <c r="BA2691" s="68" t="str">
        <f t="shared" si="1707"/>
        <v/>
      </c>
      <c r="BB2691" s="68" t="str">
        <f t="shared" si="1708"/>
        <v/>
      </c>
      <c r="BC2691" s="68" t="str">
        <f t="shared" si="1709"/>
        <v/>
      </c>
      <c r="BD2691" s="69" t="str">
        <f t="shared" si="1710"/>
        <v/>
      </c>
      <c r="BE2691" s="69" t="str">
        <f t="shared" si="1723"/>
        <v/>
      </c>
      <c r="BT2691" s="138" t="str">
        <f t="shared" ca="1" si="1724"/>
        <v/>
      </c>
      <c r="BU2691" s="139" t="str">
        <f t="shared" ca="1" si="1725"/>
        <v/>
      </c>
      <c r="BW2691" s="138" t="str">
        <f t="shared" si="1726"/>
        <v/>
      </c>
      <c r="BX2691" s="104" t="str">
        <f t="shared" si="1727"/>
        <v/>
      </c>
      <c r="BY2691" s="139" t="str">
        <f t="shared" si="1728"/>
        <v/>
      </c>
      <c r="CA2691" s="138" t="str">
        <f t="shared" si="1729"/>
        <v/>
      </c>
      <c r="CB2691" s="104" t="str">
        <f t="shared" si="1730"/>
        <v/>
      </c>
      <c r="CC2691" s="139" t="str">
        <f t="shared" si="1731"/>
        <v/>
      </c>
      <c r="CE2691" s="162" t="str">
        <f t="shared" si="1732"/>
        <v/>
      </c>
      <c r="CF2691" s="163" t="str">
        <f t="shared" si="1733"/>
        <v/>
      </c>
      <c r="CG2691" s="164" t="str">
        <f t="shared" si="1734"/>
        <v/>
      </c>
      <c r="CI2691" s="162" t="str">
        <f t="shared" si="1735"/>
        <v/>
      </c>
      <c r="CJ2691" s="163" t="str">
        <f t="shared" si="1738"/>
        <v/>
      </c>
      <c r="CK2691" s="164" t="str">
        <f t="shared" si="1739"/>
        <v/>
      </c>
      <c r="CM2691" s="169" t="str">
        <f t="shared" si="1736"/>
        <v/>
      </c>
      <c r="CN2691" s="139" t="str">
        <f t="shared" si="1737"/>
        <v/>
      </c>
      <c r="CP2691" s="41" t="str">
        <f>IF($CM2691="", "", COUNTIF($CM$11:$CM$3035, "&lt;"&amp;$CM2691)+1+COUNTIF($CM$11:$CM2691, $CM2691)-1)</f>
        <v/>
      </c>
    </row>
    <row r="2692" spans="1:94" x14ac:dyDescent="0.25">
      <c r="A2692" s="40"/>
      <c r="B2692" s="82" t="str">
        <f>IF($I2692="", "", IFERROR(INDEX('Job Database'!$AE$11:$AE$3035, MATCH($I2692, 'Job Database'!$X$11:$X$3035, 0)), ""))</f>
        <v/>
      </c>
      <c r="C2692" s="69" t="str">
        <f>IF($I2692="", "", IF(COUNTIF('Job Database'!$X$11:$X$3035, $I2692)=0, $AC$5, $AC$4))</f>
        <v/>
      </c>
      <c r="D2692" s="40"/>
      <c r="E2692" s="85" t="str">
        <f>IF($I2692="", "", IF(IFERROR(INDEX('Job Database'!$M$11:$M$3035, MATCH($I2692, 'Job Database'!$X$11:$X$3035, 0)), "")="", "", IFERROR(INDEX('Job Database'!$M$11:$M$3035, MATCH($I2692, 'Job Database'!$X$11:$X$3035, 0)), "")))</f>
        <v/>
      </c>
      <c r="F2692" s="40"/>
      <c r="G2692" s="88" t="str">
        <f t="shared" si="1711"/>
        <v/>
      </c>
      <c r="H2692" s="40"/>
      <c r="I2692" s="24"/>
      <c r="J2692" s="34"/>
      <c r="K2692" s="106"/>
      <c r="L2692" s="79"/>
      <c r="M2692" s="34"/>
      <c r="N2692" s="79"/>
      <c r="O2692" s="31"/>
      <c r="P2692" s="53"/>
      <c r="Q2692" s="40"/>
      <c r="S2692" s="41" t="str">
        <f t="shared" si="1699"/>
        <v/>
      </c>
      <c r="T2692" s="41" t="str">
        <f t="shared" si="1700"/>
        <v/>
      </c>
      <c r="U2692" s="41" t="str">
        <f t="shared" si="1712"/>
        <v/>
      </c>
      <c r="W2692" s="74" t="str">
        <f>IF('Job Database'!$X2692="", "", 'Job Database'!$X2692)</f>
        <v/>
      </c>
      <c r="Y2692" s="41" t="str">
        <f>IF($W2692="", "", IF(COUNTIF($I$11:$I$3035, $W2692)&gt;0, "", MAX($Y$10:$Y2691)+1))</f>
        <v/>
      </c>
      <c r="Z2692" s="41">
        <v>2682</v>
      </c>
      <c r="AA2692" s="58" t="str">
        <f t="shared" si="1713"/>
        <v/>
      </c>
      <c r="AC2692" s="41" t="str">
        <f t="shared" si="1701"/>
        <v/>
      </c>
      <c r="AE2692" s="41" t="str">
        <f t="shared" si="1714"/>
        <v/>
      </c>
      <c r="AJ2692" s="154" t="str">
        <f t="shared" si="1715"/>
        <v/>
      </c>
      <c r="AL2692" s="120" t="str">
        <f t="shared" si="1716"/>
        <v/>
      </c>
      <c r="AM2692" s="104" t="str">
        <f t="shared" si="1717"/>
        <v/>
      </c>
      <c r="AN2692" s="104" t="str">
        <f t="shared" si="1718"/>
        <v/>
      </c>
      <c r="AO2692" s="104" t="str">
        <f t="shared" si="1702"/>
        <v/>
      </c>
      <c r="AP2692" s="104" t="str">
        <f t="shared" si="1703"/>
        <v/>
      </c>
      <c r="AQ2692" s="121" t="str">
        <f t="shared" si="1719"/>
        <v/>
      </c>
      <c r="AS2692" s="88" t="str">
        <f t="shared" si="1704"/>
        <v/>
      </c>
      <c r="AT2692" s="68" t="str">
        <f t="shared" si="1720"/>
        <v/>
      </c>
      <c r="AU2692" s="68" t="str">
        <f t="shared" si="1721"/>
        <v/>
      </c>
      <c r="AV2692" s="68" t="str">
        <f t="shared" si="1722"/>
        <v/>
      </c>
      <c r="AW2692" s="88" t="str">
        <f t="shared" si="1705"/>
        <v/>
      </c>
      <c r="AZ2692" s="88" t="str">
        <f t="shared" si="1706"/>
        <v/>
      </c>
      <c r="BA2692" s="68" t="str">
        <f t="shared" si="1707"/>
        <v/>
      </c>
      <c r="BB2692" s="68" t="str">
        <f t="shared" si="1708"/>
        <v/>
      </c>
      <c r="BC2692" s="68" t="str">
        <f t="shared" si="1709"/>
        <v/>
      </c>
      <c r="BD2692" s="69" t="str">
        <f t="shared" si="1710"/>
        <v/>
      </c>
      <c r="BE2692" s="69" t="str">
        <f t="shared" si="1723"/>
        <v/>
      </c>
      <c r="BT2692" s="138" t="str">
        <f t="shared" ca="1" si="1724"/>
        <v/>
      </c>
      <c r="BU2692" s="139" t="str">
        <f t="shared" ca="1" si="1725"/>
        <v/>
      </c>
      <c r="BW2692" s="138" t="str">
        <f t="shared" si="1726"/>
        <v/>
      </c>
      <c r="BX2692" s="104" t="str">
        <f t="shared" si="1727"/>
        <v/>
      </c>
      <c r="BY2692" s="139" t="str">
        <f t="shared" si="1728"/>
        <v/>
      </c>
      <c r="CA2692" s="138" t="str">
        <f t="shared" si="1729"/>
        <v/>
      </c>
      <c r="CB2692" s="104" t="str">
        <f t="shared" si="1730"/>
        <v/>
      </c>
      <c r="CC2692" s="139" t="str">
        <f t="shared" si="1731"/>
        <v/>
      </c>
      <c r="CE2692" s="162" t="str">
        <f t="shared" si="1732"/>
        <v/>
      </c>
      <c r="CF2692" s="163" t="str">
        <f t="shared" si="1733"/>
        <v/>
      </c>
      <c r="CG2692" s="164" t="str">
        <f t="shared" si="1734"/>
        <v/>
      </c>
      <c r="CI2692" s="162" t="str">
        <f t="shared" si="1735"/>
        <v/>
      </c>
      <c r="CJ2692" s="163" t="str">
        <f t="shared" si="1738"/>
        <v/>
      </c>
      <c r="CK2692" s="164" t="str">
        <f t="shared" si="1739"/>
        <v/>
      </c>
      <c r="CM2692" s="169" t="str">
        <f t="shared" si="1736"/>
        <v/>
      </c>
      <c r="CN2692" s="139" t="str">
        <f t="shared" si="1737"/>
        <v/>
      </c>
      <c r="CP2692" s="41" t="str">
        <f>IF($CM2692="", "", COUNTIF($CM$11:$CM$3035, "&lt;"&amp;$CM2692)+1+COUNTIF($CM$11:$CM2692, $CM2692)-1)</f>
        <v/>
      </c>
    </row>
    <row r="2693" spans="1:94" x14ac:dyDescent="0.25">
      <c r="A2693" s="40"/>
      <c r="B2693" s="82" t="str">
        <f>IF($I2693="", "", IFERROR(INDEX('Job Database'!$AE$11:$AE$3035, MATCH($I2693, 'Job Database'!$X$11:$X$3035, 0)), ""))</f>
        <v/>
      </c>
      <c r="C2693" s="69" t="str">
        <f>IF($I2693="", "", IF(COUNTIF('Job Database'!$X$11:$X$3035, $I2693)=0, $AC$5, $AC$4))</f>
        <v/>
      </c>
      <c r="D2693" s="40"/>
      <c r="E2693" s="85" t="str">
        <f>IF($I2693="", "", IF(IFERROR(INDEX('Job Database'!$M$11:$M$3035, MATCH($I2693, 'Job Database'!$X$11:$X$3035, 0)), "")="", "", IFERROR(INDEX('Job Database'!$M$11:$M$3035, MATCH($I2693, 'Job Database'!$X$11:$X$3035, 0)), "")))</f>
        <v/>
      </c>
      <c r="F2693" s="40"/>
      <c r="G2693" s="88" t="str">
        <f t="shared" si="1711"/>
        <v/>
      </c>
      <c r="H2693" s="40"/>
      <c r="I2693" s="24"/>
      <c r="J2693" s="34"/>
      <c r="K2693" s="106"/>
      <c r="L2693" s="79"/>
      <c r="M2693" s="34"/>
      <c r="N2693" s="79"/>
      <c r="O2693" s="31"/>
      <c r="P2693" s="53"/>
      <c r="Q2693" s="40"/>
      <c r="S2693" s="41" t="str">
        <f t="shared" si="1699"/>
        <v/>
      </c>
      <c r="T2693" s="41" t="str">
        <f t="shared" si="1700"/>
        <v/>
      </c>
      <c r="U2693" s="41" t="str">
        <f t="shared" si="1712"/>
        <v/>
      </c>
      <c r="W2693" s="74" t="str">
        <f>IF('Job Database'!$X2693="", "", 'Job Database'!$X2693)</f>
        <v/>
      </c>
      <c r="Y2693" s="41" t="str">
        <f>IF($W2693="", "", IF(COUNTIF($I$11:$I$3035, $W2693)&gt;0, "", MAX($Y$10:$Y2692)+1))</f>
        <v/>
      </c>
      <c r="Z2693" s="41">
        <v>2683</v>
      </c>
      <c r="AA2693" s="58" t="str">
        <f t="shared" si="1713"/>
        <v/>
      </c>
      <c r="AC2693" s="41" t="str">
        <f t="shared" si="1701"/>
        <v/>
      </c>
      <c r="AE2693" s="41" t="str">
        <f t="shared" si="1714"/>
        <v/>
      </c>
      <c r="AJ2693" s="154" t="str">
        <f t="shared" si="1715"/>
        <v/>
      </c>
      <c r="AL2693" s="120" t="str">
        <f t="shared" si="1716"/>
        <v/>
      </c>
      <c r="AM2693" s="104" t="str">
        <f t="shared" si="1717"/>
        <v/>
      </c>
      <c r="AN2693" s="104" t="str">
        <f t="shared" si="1718"/>
        <v/>
      </c>
      <c r="AO2693" s="104" t="str">
        <f t="shared" si="1702"/>
        <v/>
      </c>
      <c r="AP2693" s="104" t="str">
        <f t="shared" si="1703"/>
        <v/>
      </c>
      <c r="AQ2693" s="121" t="str">
        <f t="shared" si="1719"/>
        <v/>
      </c>
      <c r="AS2693" s="88" t="str">
        <f t="shared" si="1704"/>
        <v/>
      </c>
      <c r="AT2693" s="68" t="str">
        <f t="shared" si="1720"/>
        <v/>
      </c>
      <c r="AU2693" s="68" t="str">
        <f t="shared" si="1721"/>
        <v/>
      </c>
      <c r="AV2693" s="68" t="str">
        <f t="shared" si="1722"/>
        <v/>
      </c>
      <c r="AW2693" s="88" t="str">
        <f t="shared" si="1705"/>
        <v/>
      </c>
      <c r="AZ2693" s="88" t="str">
        <f t="shared" si="1706"/>
        <v/>
      </c>
      <c r="BA2693" s="68" t="str">
        <f t="shared" si="1707"/>
        <v/>
      </c>
      <c r="BB2693" s="68" t="str">
        <f t="shared" si="1708"/>
        <v/>
      </c>
      <c r="BC2693" s="68" t="str">
        <f t="shared" si="1709"/>
        <v/>
      </c>
      <c r="BD2693" s="69" t="str">
        <f t="shared" si="1710"/>
        <v/>
      </c>
      <c r="BE2693" s="69" t="str">
        <f t="shared" si="1723"/>
        <v/>
      </c>
      <c r="BT2693" s="138" t="str">
        <f t="shared" ca="1" si="1724"/>
        <v/>
      </c>
      <c r="BU2693" s="139" t="str">
        <f t="shared" ca="1" si="1725"/>
        <v/>
      </c>
      <c r="BW2693" s="138" t="str">
        <f t="shared" si="1726"/>
        <v/>
      </c>
      <c r="BX2693" s="104" t="str">
        <f t="shared" si="1727"/>
        <v/>
      </c>
      <c r="BY2693" s="139" t="str">
        <f t="shared" si="1728"/>
        <v/>
      </c>
      <c r="CA2693" s="138" t="str">
        <f t="shared" si="1729"/>
        <v/>
      </c>
      <c r="CB2693" s="104" t="str">
        <f t="shared" si="1730"/>
        <v/>
      </c>
      <c r="CC2693" s="139" t="str">
        <f t="shared" si="1731"/>
        <v/>
      </c>
      <c r="CE2693" s="162" t="str">
        <f t="shared" si="1732"/>
        <v/>
      </c>
      <c r="CF2693" s="163" t="str">
        <f t="shared" si="1733"/>
        <v/>
      </c>
      <c r="CG2693" s="164" t="str">
        <f t="shared" si="1734"/>
        <v/>
      </c>
      <c r="CI2693" s="162" t="str">
        <f t="shared" si="1735"/>
        <v/>
      </c>
      <c r="CJ2693" s="163" t="str">
        <f t="shared" si="1738"/>
        <v/>
      </c>
      <c r="CK2693" s="164" t="str">
        <f t="shared" si="1739"/>
        <v/>
      </c>
      <c r="CM2693" s="169" t="str">
        <f t="shared" si="1736"/>
        <v/>
      </c>
      <c r="CN2693" s="139" t="str">
        <f t="shared" si="1737"/>
        <v/>
      </c>
      <c r="CP2693" s="41" t="str">
        <f>IF($CM2693="", "", COUNTIF($CM$11:$CM$3035, "&lt;"&amp;$CM2693)+1+COUNTIF($CM$11:$CM2693, $CM2693)-1)</f>
        <v/>
      </c>
    </row>
    <row r="2694" spans="1:94" x14ac:dyDescent="0.25">
      <c r="A2694" s="40"/>
      <c r="B2694" s="82" t="str">
        <f>IF($I2694="", "", IFERROR(INDEX('Job Database'!$AE$11:$AE$3035, MATCH($I2694, 'Job Database'!$X$11:$X$3035, 0)), ""))</f>
        <v/>
      </c>
      <c r="C2694" s="69" t="str">
        <f>IF($I2694="", "", IF(COUNTIF('Job Database'!$X$11:$X$3035, $I2694)=0, $AC$5, $AC$4))</f>
        <v/>
      </c>
      <c r="D2694" s="40"/>
      <c r="E2694" s="85" t="str">
        <f>IF($I2694="", "", IF(IFERROR(INDEX('Job Database'!$M$11:$M$3035, MATCH($I2694, 'Job Database'!$X$11:$X$3035, 0)), "")="", "", IFERROR(INDEX('Job Database'!$M$11:$M$3035, MATCH($I2694, 'Job Database'!$X$11:$X$3035, 0)), "")))</f>
        <v/>
      </c>
      <c r="F2694" s="40"/>
      <c r="G2694" s="88" t="str">
        <f t="shared" si="1711"/>
        <v/>
      </c>
      <c r="H2694" s="40"/>
      <c r="I2694" s="24"/>
      <c r="J2694" s="34"/>
      <c r="K2694" s="106"/>
      <c r="L2694" s="79"/>
      <c r="M2694" s="34"/>
      <c r="N2694" s="79"/>
      <c r="O2694" s="31"/>
      <c r="P2694" s="53"/>
      <c r="Q2694" s="40"/>
      <c r="S2694" s="41" t="str">
        <f t="shared" si="1699"/>
        <v/>
      </c>
      <c r="T2694" s="41" t="str">
        <f t="shared" si="1700"/>
        <v/>
      </c>
      <c r="U2694" s="41" t="str">
        <f t="shared" si="1712"/>
        <v/>
      </c>
      <c r="W2694" s="74" t="str">
        <f>IF('Job Database'!$X2694="", "", 'Job Database'!$X2694)</f>
        <v/>
      </c>
      <c r="Y2694" s="41" t="str">
        <f>IF($W2694="", "", IF(COUNTIF($I$11:$I$3035, $W2694)&gt;0, "", MAX($Y$10:$Y2693)+1))</f>
        <v/>
      </c>
      <c r="Z2694" s="41">
        <v>2684</v>
      </c>
      <c r="AA2694" s="58" t="str">
        <f t="shared" si="1713"/>
        <v/>
      </c>
      <c r="AC2694" s="41" t="str">
        <f t="shared" si="1701"/>
        <v/>
      </c>
      <c r="AE2694" s="41" t="str">
        <f t="shared" si="1714"/>
        <v/>
      </c>
      <c r="AJ2694" s="154" t="str">
        <f t="shared" si="1715"/>
        <v/>
      </c>
      <c r="AL2694" s="120" t="str">
        <f t="shared" si="1716"/>
        <v/>
      </c>
      <c r="AM2694" s="104" t="str">
        <f t="shared" si="1717"/>
        <v/>
      </c>
      <c r="AN2694" s="104" t="str">
        <f t="shared" si="1718"/>
        <v/>
      </c>
      <c r="AO2694" s="104" t="str">
        <f t="shared" si="1702"/>
        <v/>
      </c>
      <c r="AP2694" s="104" t="str">
        <f t="shared" si="1703"/>
        <v/>
      </c>
      <c r="AQ2694" s="121" t="str">
        <f t="shared" si="1719"/>
        <v/>
      </c>
      <c r="AS2694" s="88" t="str">
        <f t="shared" si="1704"/>
        <v/>
      </c>
      <c r="AT2694" s="68" t="str">
        <f t="shared" si="1720"/>
        <v/>
      </c>
      <c r="AU2694" s="68" t="str">
        <f t="shared" si="1721"/>
        <v/>
      </c>
      <c r="AV2694" s="68" t="str">
        <f t="shared" si="1722"/>
        <v/>
      </c>
      <c r="AW2694" s="88" t="str">
        <f t="shared" si="1705"/>
        <v/>
      </c>
      <c r="AZ2694" s="88" t="str">
        <f t="shared" si="1706"/>
        <v/>
      </c>
      <c r="BA2694" s="68" t="str">
        <f t="shared" si="1707"/>
        <v/>
      </c>
      <c r="BB2694" s="68" t="str">
        <f t="shared" si="1708"/>
        <v/>
      </c>
      <c r="BC2694" s="68" t="str">
        <f t="shared" si="1709"/>
        <v/>
      </c>
      <c r="BD2694" s="69" t="str">
        <f t="shared" si="1710"/>
        <v/>
      </c>
      <c r="BE2694" s="69" t="str">
        <f t="shared" si="1723"/>
        <v/>
      </c>
      <c r="BT2694" s="138" t="str">
        <f t="shared" ca="1" si="1724"/>
        <v/>
      </c>
      <c r="BU2694" s="139" t="str">
        <f t="shared" ca="1" si="1725"/>
        <v/>
      </c>
      <c r="BW2694" s="138" t="str">
        <f t="shared" si="1726"/>
        <v/>
      </c>
      <c r="BX2694" s="104" t="str">
        <f t="shared" si="1727"/>
        <v/>
      </c>
      <c r="BY2694" s="139" t="str">
        <f t="shared" si="1728"/>
        <v/>
      </c>
      <c r="CA2694" s="138" t="str">
        <f t="shared" si="1729"/>
        <v/>
      </c>
      <c r="CB2694" s="104" t="str">
        <f t="shared" si="1730"/>
        <v/>
      </c>
      <c r="CC2694" s="139" t="str">
        <f t="shared" si="1731"/>
        <v/>
      </c>
      <c r="CE2694" s="162" t="str">
        <f t="shared" si="1732"/>
        <v/>
      </c>
      <c r="CF2694" s="163" t="str">
        <f t="shared" si="1733"/>
        <v/>
      </c>
      <c r="CG2694" s="164" t="str">
        <f t="shared" si="1734"/>
        <v/>
      </c>
      <c r="CI2694" s="162" t="str">
        <f t="shared" si="1735"/>
        <v/>
      </c>
      <c r="CJ2694" s="163" t="str">
        <f t="shared" si="1738"/>
        <v/>
      </c>
      <c r="CK2694" s="164" t="str">
        <f t="shared" si="1739"/>
        <v/>
      </c>
      <c r="CM2694" s="169" t="str">
        <f t="shared" si="1736"/>
        <v/>
      </c>
      <c r="CN2694" s="139" t="str">
        <f t="shared" si="1737"/>
        <v/>
      </c>
      <c r="CP2694" s="41" t="str">
        <f>IF($CM2694="", "", COUNTIF($CM$11:$CM$3035, "&lt;"&amp;$CM2694)+1+COUNTIF($CM$11:$CM2694, $CM2694)-1)</f>
        <v/>
      </c>
    </row>
    <row r="2695" spans="1:94" x14ac:dyDescent="0.25">
      <c r="A2695" s="40"/>
      <c r="B2695" s="82" t="str">
        <f>IF($I2695="", "", IFERROR(INDEX('Job Database'!$AE$11:$AE$3035, MATCH($I2695, 'Job Database'!$X$11:$X$3035, 0)), ""))</f>
        <v/>
      </c>
      <c r="C2695" s="69" t="str">
        <f>IF($I2695="", "", IF(COUNTIF('Job Database'!$X$11:$X$3035, $I2695)=0, $AC$5, $AC$4))</f>
        <v/>
      </c>
      <c r="D2695" s="40"/>
      <c r="E2695" s="85" t="str">
        <f>IF($I2695="", "", IF(IFERROR(INDEX('Job Database'!$M$11:$M$3035, MATCH($I2695, 'Job Database'!$X$11:$X$3035, 0)), "")="", "", IFERROR(INDEX('Job Database'!$M$11:$M$3035, MATCH($I2695, 'Job Database'!$X$11:$X$3035, 0)), "")))</f>
        <v/>
      </c>
      <c r="F2695" s="40"/>
      <c r="G2695" s="88" t="str">
        <f t="shared" si="1711"/>
        <v/>
      </c>
      <c r="H2695" s="40"/>
      <c r="I2695" s="24"/>
      <c r="J2695" s="34"/>
      <c r="K2695" s="106"/>
      <c r="L2695" s="79"/>
      <c r="M2695" s="34"/>
      <c r="N2695" s="79"/>
      <c r="O2695" s="31"/>
      <c r="P2695" s="53"/>
      <c r="Q2695" s="40"/>
      <c r="S2695" s="41" t="str">
        <f t="shared" si="1699"/>
        <v/>
      </c>
      <c r="T2695" s="41" t="str">
        <f t="shared" si="1700"/>
        <v/>
      </c>
      <c r="U2695" s="41" t="str">
        <f t="shared" si="1712"/>
        <v/>
      </c>
      <c r="W2695" s="74" t="str">
        <f>IF('Job Database'!$X2695="", "", 'Job Database'!$X2695)</f>
        <v/>
      </c>
      <c r="Y2695" s="41" t="str">
        <f>IF($W2695="", "", IF(COUNTIF($I$11:$I$3035, $W2695)&gt;0, "", MAX($Y$10:$Y2694)+1))</f>
        <v/>
      </c>
      <c r="Z2695" s="41">
        <v>2685</v>
      </c>
      <c r="AA2695" s="58" t="str">
        <f t="shared" si="1713"/>
        <v/>
      </c>
      <c r="AC2695" s="41" t="str">
        <f t="shared" si="1701"/>
        <v/>
      </c>
      <c r="AE2695" s="41" t="str">
        <f t="shared" si="1714"/>
        <v/>
      </c>
      <c r="AJ2695" s="154" t="str">
        <f t="shared" si="1715"/>
        <v/>
      </c>
      <c r="AL2695" s="120" t="str">
        <f t="shared" si="1716"/>
        <v/>
      </c>
      <c r="AM2695" s="104" t="str">
        <f t="shared" si="1717"/>
        <v/>
      </c>
      <c r="AN2695" s="104" t="str">
        <f t="shared" si="1718"/>
        <v/>
      </c>
      <c r="AO2695" s="104" t="str">
        <f t="shared" si="1702"/>
        <v/>
      </c>
      <c r="AP2695" s="104" t="str">
        <f t="shared" si="1703"/>
        <v/>
      </c>
      <c r="AQ2695" s="121" t="str">
        <f t="shared" si="1719"/>
        <v/>
      </c>
      <c r="AS2695" s="88" t="str">
        <f t="shared" si="1704"/>
        <v/>
      </c>
      <c r="AT2695" s="68" t="str">
        <f t="shared" si="1720"/>
        <v/>
      </c>
      <c r="AU2695" s="68" t="str">
        <f t="shared" si="1721"/>
        <v/>
      </c>
      <c r="AV2695" s="68" t="str">
        <f t="shared" si="1722"/>
        <v/>
      </c>
      <c r="AW2695" s="88" t="str">
        <f t="shared" si="1705"/>
        <v/>
      </c>
      <c r="AZ2695" s="88" t="str">
        <f t="shared" si="1706"/>
        <v/>
      </c>
      <c r="BA2695" s="68" t="str">
        <f t="shared" si="1707"/>
        <v/>
      </c>
      <c r="BB2695" s="68" t="str">
        <f t="shared" si="1708"/>
        <v/>
      </c>
      <c r="BC2695" s="68" t="str">
        <f t="shared" si="1709"/>
        <v/>
      </c>
      <c r="BD2695" s="69" t="str">
        <f t="shared" si="1710"/>
        <v/>
      </c>
      <c r="BE2695" s="69" t="str">
        <f t="shared" si="1723"/>
        <v/>
      </c>
      <c r="BT2695" s="138" t="str">
        <f t="shared" ca="1" si="1724"/>
        <v/>
      </c>
      <c r="BU2695" s="139" t="str">
        <f t="shared" ca="1" si="1725"/>
        <v/>
      </c>
      <c r="BW2695" s="138" t="str">
        <f t="shared" si="1726"/>
        <v/>
      </c>
      <c r="BX2695" s="104" t="str">
        <f t="shared" si="1727"/>
        <v/>
      </c>
      <c r="BY2695" s="139" t="str">
        <f t="shared" si="1728"/>
        <v/>
      </c>
      <c r="CA2695" s="138" t="str">
        <f t="shared" si="1729"/>
        <v/>
      </c>
      <c r="CB2695" s="104" t="str">
        <f t="shared" si="1730"/>
        <v/>
      </c>
      <c r="CC2695" s="139" t="str">
        <f t="shared" si="1731"/>
        <v/>
      </c>
      <c r="CE2695" s="162" t="str">
        <f t="shared" si="1732"/>
        <v/>
      </c>
      <c r="CF2695" s="163" t="str">
        <f t="shared" si="1733"/>
        <v/>
      </c>
      <c r="CG2695" s="164" t="str">
        <f t="shared" si="1734"/>
        <v/>
      </c>
      <c r="CI2695" s="162" t="str">
        <f t="shared" si="1735"/>
        <v/>
      </c>
      <c r="CJ2695" s="163" t="str">
        <f t="shared" si="1738"/>
        <v/>
      </c>
      <c r="CK2695" s="164" t="str">
        <f t="shared" si="1739"/>
        <v/>
      </c>
      <c r="CM2695" s="169" t="str">
        <f t="shared" si="1736"/>
        <v/>
      </c>
      <c r="CN2695" s="139" t="str">
        <f t="shared" si="1737"/>
        <v/>
      </c>
      <c r="CP2695" s="41" t="str">
        <f>IF($CM2695="", "", COUNTIF($CM$11:$CM$3035, "&lt;"&amp;$CM2695)+1+COUNTIF($CM$11:$CM2695, $CM2695)-1)</f>
        <v/>
      </c>
    </row>
    <row r="2696" spans="1:94" x14ac:dyDescent="0.25">
      <c r="A2696" s="40"/>
      <c r="B2696" s="82" t="str">
        <f>IF($I2696="", "", IFERROR(INDEX('Job Database'!$AE$11:$AE$3035, MATCH($I2696, 'Job Database'!$X$11:$X$3035, 0)), ""))</f>
        <v/>
      </c>
      <c r="C2696" s="69" t="str">
        <f>IF($I2696="", "", IF(COUNTIF('Job Database'!$X$11:$X$3035, $I2696)=0, $AC$5, $AC$4))</f>
        <v/>
      </c>
      <c r="D2696" s="40"/>
      <c r="E2696" s="85" t="str">
        <f>IF($I2696="", "", IF(IFERROR(INDEX('Job Database'!$M$11:$M$3035, MATCH($I2696, 'Job Database'!$X$11:$X$3035, 0)), "")="", "", IFERROR(INDEX('Job Database'!$M$11:$M$3035, MATCH($I2696, 'Job Database'!$X$11:$X$3035, 0)), "")))</f>
        <v/>
      </c>
      <c r="F2696" s="40"/>
      <c r="G2696" s="88" t="str">
        <f t="shared" si="1711"/>
        <v/>
      </c>
      <c r="H2696" s="40"/>
      <c r="I2696" s="24"/>
      <c r="J2696" s="34"/>
      <c r="K2696" s="106"/>
      <c r="L2696" s="79"/>
      <c r="M2696" s="34"/>
      <c r="N2696" s="79"/>
      <c r="O2696" s="31"/>
      <c r="P2696" s="53"/>
      <c r="Q2696" s="40"/>
      <c r="S2696" s="41" t="str">
        <f t="shared" si="1699"/>
        <v/>
      </c>
      <c r="T2696" s="41" t="str">
        <f t="shared" si="1700"/>
        <v/>
      </c>
      <c r="U2696" s="41" t="str">
        <f t="shared" si="1712"/>
        <v/>
      </c>
      <c r="W2696" s="74" t="str">
        <f>IF('Job Database'!$X2696="", "", 'Job Database'!$X2696)</f>
        <v/>
      </c>
      <c r="Y2696" s="41" t="str">
        <f>IF($W2696="", "", IF(COUNTIF($I$11:$I$3035, $W2696)&gt;0, "", MAX($Y$10:$Y2695)+1))</f>
        <v/>
      </c>
      <c r="Z2696" s="41">
        <v>2686</v>
      </c>
      <c r="AA2696" s="58" t="str">
        <f t="shared" si="1713"/>
        <v/>
      </c>
      <c r="AC2696" s="41" t="str">
        <f t="shared" si="1701"/>
        <v/>
      </c>
      <c r="AE2696" s="41" t="str">
        <f t="shared" si="1714"/>
        <v/>
      </c>
      <c r="AJ2696" s="154" t="str">
        <f t="shared" si="1715"/>
        <v/>
      </c>
      <c r="AL2696" s="120" t="str">
        <f t="shared" si="1716"/>
        <v/>
      </c>
      <c r="AM2696" s="104" t="str">
        <f t="shared" si="1717"/>
        <v/>
      </c>
      <c r="AN2696" s="104" t="str">
        <f t="shared" si="1718"/>
        <v/>
      </c>
      <c r="AO2696" s="104" t="str">
        <f t="shared" si="1702"/>
        <v/>
      </c>
      <c r="AP2696" s="104" t="str">
        <f t="shared" si="1703"/>
        <v/>
      </c>
      <c r="AQ2696" s="121" t="str">
        <f t="shared" si="1719"/>
        <v/>
      </c>
      <c r="AS2696" s="88" t="str">
        <f t="shared" si="1704"/>
        <v/>
      </c>
      <c r="AT2696" s="68" t="str">
        <f t="shared" si="1720"/>
        <v/>
      </c>
      <c r="AU2696" s="68" t="str">
        <f t="shared" si="1721"/>
        <v/>
      </c>
      <c r="AV2696" s="68" t="str">
        <f t="shared" si="1722"/>
        <v/>
      </c>
      <c r="AW2696" s="88" t="str">
        <f t="shared" si="1705"/>
        <v/>
      </c>
      <c r="AZ2696" s="88" t="str">
        <f t="shared" si="1706"/>
        <v/>
      </c>
      <c r="BA2696" s="68" t="str">
        <f t="shared" si="1707"/>
        <v/>
      </c>
      <c r="BB2696" s="68" t="str">
        <f t="shared" si="1708"/>
        <v/>
      </c>
      <c r="BC2696" s="68" t="str">
        <f t="shared" si="1709"/>
        <v/>
      </c>
      <c r="BD2696" s="69" t="str">
        <f t="shared" si="1710"/>
        <v/>
      </c>
      <c r="BE2696" s="69" t="str">
        <f t="shared" si="1723"/>
        <v/>
      </c>
      <c r="BT2696" s="138" t="str">
        <f t="shared" ca="1" si="1724"/>
        <v/>
      </c>
      <c r="BU2696" s="139" t="str">
        <f t="shared" ca="1" si="1725"/>
        <v/>
      </c>
      <c r="BW2696" s="138" t="str">
        <f t="shared" si="1726"/>
        <v/>
      </c>
      <c r="BX2696" s="104" t="str">
        <f t="shared" si="1727"/>
        <v/>
      </c>
      <c r="BY2696" s="139" t="str">
        <f t="shared" si="1728"/>
        <v/>
      </c>
      <c r="CA2696" s="138" t="str">
        <f t="shared" si="1729"/>
        <v/>
      </c>
      <c r="CB2696" s="104" t="str">
        <f t="shared" si="1730"/>
        <v/>
      </c>
      <c r="CC2696" s="139" t="str">
        <f t="shared" si="1731"/>
        <v/>
      </c>
      <c r="CE2696" s="162" t="str">
        <f t="shared" si="1732"/>
        <v/>
      </c>
      <c r="CF2696" s="163" t="str">
        <f t="shared" si="1733"/>
        <v/>
      </c>
      <c r="CG2696" s="164" t="str">
        <f t="shared" si="1734"/>
        <v/>
      </c>
      <c r="CI2696" s="162" t="str">
        <f t="shared" si="1735"/>
        <v/>
      </c>
      <c r="CJ2696" s="163" t="str">
        <f t="shared" si="1738"/>
        <v/>
      </c>
      <c r="CK2696" s="164" t="str">
        <f t="shared" si="1739"/>
        <v/>
      </c>
      <c r="CM2696" s="169" t="str">
        <f t="shared" si="1736"/>
        <v/>
      </c>
      <c r="CN2696" s="139" t="str">
        <f t="shared" si="1737"/>
        <v/>
      </c>
      <c r="CP2696" s="41" t="str">
        <f>IF($CM2696="", "", COUNTIF($CM$11:$CM$3035, "&lt;"&amp;$CM2696)+1+COUNTIF($CM$11:$CM2696, $CM2696)-1)</f>
        <v/>
      </c>
    </row>
    <row r="2697" spans="1:94" x14ac:dyDescent="0.25">
      <c r="A2697" s="40"/>
      <c r="B2697" s="82" t="str">
        <f>IF($I2697="", "", IFERROR(INDEX('Job Database'!$AE$11:$AE$3035, MATCH($I2697, 'Job Database'!$X$11:$X$3035, 0)), ""))</f>
        <v/>
      </c>
      <c r="C2697" s="69" t="str">
        <f>IF($I2697="", "", IF(COUNTIF('Job Database'!$X$11:$X$3035, $I2697)=0, $AC$5, $AC$4))</f>
        <v/>
      </c>
      <c r="D2697" s="40"/>
      <c r="E2697" s="85" t="str">
        <f>IF($I2697="", "", IF(IFERROR(INDEX('Job Database'!$M$11:$M$3035, MATCH($I2697, 'Job Database'!$X$11:$X$3035, 0)), "")="", "", IFERROR(INDEX('Job Database'!$M$11:$M$3035, MATCH($I2697, 'Job Database'!$X$11:$X$3035, 0)), "")))</f>
        <v/>
      </c>
      <c r="F2697" s="40"/>
      <c r="G2697" s="88" t="str">
        <f t="shared" si="1711"/>
        <v/>
      </c>
      <c r="H2697" s="40"/>
      <c r="I2697" s="24"/>
      <c r="J2697" s="34"/>
      <c r="K2697" s="106"/>
      <c r="L2697" s="79"/>
      <c r="M2697" s="34"/>
      <c r="N2697" s="79"/>
      <c r="O2697" s="31"/>
      <c r="P2697" s="53"/>
      <c r="Q2697" s="40"/>
      <c r="S2697" s="41" t="str">
        <f t="shared" si="1699"/>
        <v/>
      </c>
      <c r="T2697" s="41" t="str">
        <f t="shared" si="1700"/>
        <v/>
      </c>
      <c r="U2697" s="41" t="str">
        <f t="shared" si="1712"/>
        <v/>
      </c>
      <c r="W2697" s="74" t="str">
        <f>IF('Job Database'!$X2697="", "", 'Job Database'!$X2697)</f>
        <v/>
      </c>
      <c r="Y2697" s="41" t="str">
        <f>IF($W2697="", "", IF(COUNTIF($I$11:$I$3035, $W2697)&gt;0, "", MAX($Y$10:$Y2696)+1))</f>
        <v/>
      </c>
      <c r="Z2697" s="41">
        <v>2687</v>
      </c>
      <c r="AA2697" s="58" t="str">
        <f t="shared" si="1713"/>
        <v/>
      </c>
      <c r="AC2697" s="41" t="str">
        <f t="shared" si="1701"/>
        <v/>
      </c>
      <c r="AE2697" s="41" t="str">
        <f t="shared" si="1714"/>
        <v/>
      </c>
      <c r="AJ2697" s="154" t="str">
        <f t="shared" si="1715"/>
        <v/>
      </c>
      <c r="AL2697" s="120" t="str">
        <f t="shared" si="1716"/>
        <v/>
      </c>
      <c r="AM2697" s="104" t="str">
        <f t="shared" si="1717"/>
        <v/>
      </c>
      <c r="AN2697" s="104" t="str">
        <f t="shared" si="1718"/>
        <v/>
      </c>
      <c r="AO2697" s="104" t="str">
        <f t="shared" si="1702"/>
        <v/>
      </c>
      <c r="AP2697" s="104" t="str">
        <f t="shared" si="1703"/>
        <v/>
      </c>
      <c r="AQ2697" s="121" t="str">
        <f t="shared" si="1719"/>
        <v/>
      </c>
      <c r="AS2697" s="88" t="str">
        <f t="shared" si="1704"/>
        <v/>
      </c>
      <c r="AT2697" s="68" t="str">
        <f t="shared" si="1720"/>
        <v/>
      </c>
      <c r="AU2697" s="68" t="str">
        <f t="shared" si="1721"/>
        <v/>
      </c>
      <c r="AV2697" s="68" t="str">
        <f t="shared" si="1722"/>
        <v/>
      </c>
      <c r="AW2697" s="88" t="str">
        <f t="shared" si="1705"/>
        <v/>
      </c>
      <c r="AZ2697" s="88" t="str">
        <f t="shared" si="1706"/>
        <v/>
      </c>
      <c r="BA2697" s="68" t="str">
        <f t="shared" si="1707"/>
        <v/>
      </c>
      <c r="BB2697" s="68" t="str">
        <f t="shared" si="1708"/>
        <v/>
      </c>
      <c r="BC2697" s="68" t="str">
        <f t="shared" si="1709"/>
        <v/>
      </c>
      <c r="BD2697" s="69" t="str">
        <f t="shared" si="1710"/>
        <v/>
      </c>
      <c r="BE2697" s="69" t="str">
        <f t="shared" si="1723"/>
        <v/>
      </c>
      <c r="BT2697" s="138" t="str">
        <f t="shared" ca="1" si="1724"/>
        <v/>
      </c>
      <c r="BU2697" s="139" t="str">
        <f t="shared" ca="1" si="1725"/>
        <v/>
      </c>
      <c r="BW2697" s="138" t="str">
        <f t="shared" si="1726"/>
        <v/>
      </c>
      <c r="BX2697" s="104" t="str">
        <f t="shared" si="1727"/>
        <v/>
      </c>
      <c r="BY2697" s="139" t="str">
        <f t="shared" si="1728"/>
        <v/>
      </c>
      <c r="CA2697" s="138" t="str">
        <f t="shared" si="1729"/>
        <v/>
      </c>
      <c r="CB2697" s="104" t="str">
        <f t="shared" si="1730"/>
        <v/>
      </c>
      <c r="CC2697" s="139" t="str">
        <f t="shared" si="1731"/>
        <v/>
      </c>
      <c r="CE2697" s="162" t="str">
        <f t="shared" si="1732"/>
        <v/>
      </c>
      <c r="CF2697" s="163" t="str">
        <f t="shared" si="1733"/>
        <v/>
      </c>
      <c r="CG2697" s="164" t="str">
        <f t="shared" si="1734"/>
        <v/>
      </c>
      <c r="CI2697" s="162" t="str">
        <f t="shared" si="1735"/>
        <v/>
      </c>
      <c r="CJ2697" s="163" t="str">
        <f t="shared" si="1738"/>
        <v/>
      </c>
      <c r="CK2697" s="164" t="str">
        <f t="shared" si="1739"/>
        <v/>
      </c>
      <c r="CM2697" s="169" t="str">
        <f t="shared" si="1736"/>
        <v/>
      </c>
      <c r="CN2697" s="139" t="str">
        <f t="shared" si="1737"/>
        <v/>
      </c>
      <c r="CP2697" s="41" t="str">
        <f>IF($CM2697="", "", COUNTIF($CM$11:$CM$3035, "&lt;"&amp;$CM2697)+1+COUNTIF($CM$11:$CM2697, $CM2697)-1)</f>
        <v/>
      </c>
    </row>
    <row r="2698" spans="1:94" x14ac:dyDescent="0.25">
      <c r="A2698" s="40"/>
      <c r="B2698" s="82" t="str">
        <f>IF($I2698="", "", IFERROR(INDEX('Job Database'!$AE$11:$AE$3035, MATCH($I2698, 'Job Database'!$X$11:$X$3035, 0)), ""))</f>
        <v/>
      </c>
      <c r="C2698" s="69" t="str">
        <f>IF($I2698="", "", IF(COUNTIF('Job Database'!$X$11:$X$3035, $I2698)=0, $AC$5, $AC$4))</f>
        <v/>
      </c>
      <c r="D2698" s="40"/>
      <c r="E2698" s="85" t="str">
        <f>IF($I2698="", "", IF(IFERROR(INDEX('Job Database'!$M$11:$M$3035, MATCH($I2698, 'Job Database'!$X$11:$X$3035, 0)), "")="", "", IFERROR(INDEX('Job Database'!$M$11:$M$3035, MATCH($I2698, 'Job Database'!$X$11:$X$3035, 0)), "")))</f>
        <v/>
      </c>
      <c r="F2698" s="40"/>
      <c r="G2698" s="88" t="str">
        <f t="shared" si="1711"/>
        <v/>
      </c>
      <c r="H2698" s="40"/>
      <c r="I2698" s="24"/>
      <c r="J2698" s="34"/>
      <c r="K2698" s="106"/>
      <c r="L2698" s="79"/>
      <c r="M2698" s="34"/>
      <c r="N2698" s="79"/>
      <c r="O2698" s="31"/>
      <c r="P2698" s="53"/>
      <c r="Q2698" s="40"/>
      <c r="S2698" s="41" t="str">
        <f t="shared" si="1699"/>
        <v/>
      </c>
      <c r="T2698" s="41" t="str">
        <f t="shared" si="1700"/>
        <v/>
      </c>
      <c r="U2698" s="41" t="str">
        <f t="shared" si="1712"/>
        <v/>
      </c>
      <c r="W2698" s="74" t="str">
        <f>IF('Job Database'!$X2698="", "", 'Job Database'!$X2698)</f>
        <v/>
      </c>
      <c r="Y2698" s="41" t="str">
        <f>IF($W2698="", "", IF(COUNTIF($I$11:$I$3035, $W2698)&gt;0, "", MAX($Y$10:$Y2697)+1))</f>
        <v/>
      </c>
      <c r="Z2698" s="41">
        <v>2688</v>
      </c>
      <c r="AA2698" s="58" t="str">
        <f t="shared" si="1713"/>
        <v/>
      </c>
      <c r="AC2698" s="41" t="str">
        <f t="shared" si="1701"/>
        <v/>
      </c>
      <c r="AE2698" s="41" t="str">
        <f t="shared" si="1714"/>
        <v/>
      </c>
      <c r="AJ2698" s="154" t="str">
        <f t="shared" si="1715"/>
        <v/>
      </c>
      <c r="AL2698" s="120" t="str">
        <f t="shared" si="1716"/>
        <v/>
      </c>
      <c r="AM2698" s="104" t="str">
        <f t="shared" si="1717"/>
        <v/>
      </c>
      <c r="AN2698" s="104" t="str">
        <f t="shared" si="1718"/>
        <v/>
      </c>
      <c r="AO2698" s="104" t="str">
        <f t="shared" si="1702"/>
        <v/>
      </c>
      <c r="AP2698" s="104" t="str">
        <f t="shared" si="1703"/>
        <v/>
      </c>
      <c r="AQ2698" s="121" t="str">
        <f t="shared" si="1719"/>
        <v/>
      </c>
      <c r="AS2698" s="88" t="str">
        <f t="shared" si="1704"/>
        <v/>
      </c>
      <c r="AT2698" s="68" t="str">
        <f t="shared" si="1720"/>
        <v/>
      </c>
      <c r="AU2698" s="68" t="str">
        <f t="shared" si="1721"/>
        <v/>
      </c>
      <c r="AV2698" s="68" t="str">
        <f t="shared" si="1722"/>
        <v/>
      </c>
      <c r="AW2698" s="88" t="str">
        <f t="shared" si="1705"/>
        <v/>
      </c>
      <c r="AZ2698" s="88" t="str">
        <f t="shared" si="1706"/>
        <v/>
      </c>
      <c r="BA2698" s="68" t="str">
        <f t="shared" si="1707"/>
        <v/>
      </c>
      <c r="BB2698" s="68" t="str">
        <f t="shared" si="1708"/>
        <v/>
      </c>
      <c r="BC2698" s="68" t="str">
        <f t="shared" si="1709"/>
        <v/>
      </c>
      <c r="BD2698" s="69" t="str">
        <f t="shared" si="1710"/>
        <v/>
      </c>
      <c r="BE2698" s="69" t="str">
        <f t="shared" si="1723"/>
        <v/>
      </c>
      <c r="BT2698" s="138" t="str">
        <f t="shared" ca="1" si="1724"/>
        <v/>
      </c>
      <c r="BU2698" s="139" t="str">
        <f t="shared" ca="1" si="1725"/>
        <v/>
      </c>
      <c r="BW2698" s="138" t="str">
        <f t="shared" si="1726"/>
        <v/>
      </c>
      <c r="BX2698" s="104" t="str">
        <f t="shared" si="1727"/>
        <v/>
      </c>
      <c r="BY2698" s="139" t="str">
        <f t="shared" si="1728"/>
        <v/>
      </c>
      <c r="CA2698" s="138" t="str">
        <f t="shared" si="1729"/>
        <v/>
      </c>
      <c r="CB2698" s="104" t="str">
        <f t="shared" si="1730"/>
        <v/>
      </c>
      <c r="CC2698" s="139" t="str">
        <f t="shared" si="1731"/>
        <v/>
      </c>
      <c r="CE2698" s="162" t="str">
        <f t="shared" si="1732"/>
        <v/>
      </c>
      <c r="CF2698" s="163" t="str">
        <f t="shared" si="1733"/>
        <v/>
      </c>
      <c r="CG2698" s="164" t="str">
        <f t="shared" si="1734"/>
        <v/>
      </c>
      <c r="CI2698" s="162" t="str">
        <f t="shared" si="1735"/>
        <v/>
      </c>
      <c r="CJ2698" s="163" t="str">
        <f t="shared" si="1738"/>
        <v/>
      </c>
      <c r="CK2698" s="164" t="str">
        <f t="shared" si="1739"/>
        <v/>
      </c>
      <c r="CM2698" s="169" t="str">
        <f t="shared" si="1736"/>
        <v/>
      </c>
      <c r="CN2698" s="139" t="str">
        <f t="shared" si="1737"/>
        <v/>
      </c>
      <c r="CP2698" s="41" t="str">
        <f>IF($CM2698="", "", COUNTIF($CM$11:$CM$3035, "&lt;"&amp;$CM2698)+1+COUNTIF($CM$11:$CM2698, $CM2698)-1)</f>
        <v/>
      </c>
    </row>
    <row r="2699" spans="1:94" x14ac:dyDescent="0.25">
      <c r="A2699" s="40"/>
      <c r="B2699" s="82" t="str">
        <f>IF($I2699="", "", IFERROR(INDEX('Job Database'!$AE$11:$AE$3035, MATCH($I2699, 'Job Database'!$X$11:$X$3035, 0)), ""))</f>
        <v/>
      </c>
      <c r="C2699" s="69" t="str">
        <f>IF($I2699="", "", IF(COUNTIF('Job Database'!$X$11:$X$3035, $I2699)=0, $AC$5, $AC$4))</f>
        <v/>
      </c>
      <c r="D2699" s="40"/>
      <c r="E2699" s="85" t="str">
        <f>IF($I2699="", "", IF(IFERROR(INDEX('Job Database'!$M$11:$M$3035, MATCH($I2699, 'Job Database'!$X$11:$X$3035, 0)), "")="", "", IFERROR(INDEX('Job Database'!$M$11:$M$3035, MATCH($I2699, 'Job Database'!$X$11:$X$3035, 0)), "")))</f>
        <v/>
      </c>
      <c r="F2699" s="40"/>
      <c r="G2699" s="88" t="str">
        <f t="shared" si="1711"/>
        <v/>
      </c>
      <c r="H2699" s="40"/>
      <c r="I2699" s="24"/>
      <c r="J2699" s="34"/>
      <c r="K2699" s="106"/>
      <c r="L2699" s="79"/>
      <c r="M2699" s="34"/>
      <c r="N2699" s="79"/>
      <c r="O2699" s="31"/>
      <c r="P2699" s="53"/>
      <c r="Q2699" s="40"/>
      <c r="S2699" s="41" t="str">
        <f t="shared" ref="S2699:S2762" si="1740">IF($K2699="", "", IF($AG$5&lt;=$K2699, "X", ""))</f>
        <v/>
      </c>
      <c r="T2699" s="41" t="str">
        <f t="shared" ref="T2699:T2762" si="1741">IF($K2699="", "", IF($AG$5&gt;$K2699, "X", ""))</f>
        <v/>
      </c>
      <c r="U2699" s="41" t="str">
        <f t="shared" si="1712"/>
        <v/>
      </c>
      <c r="W2699" s="74" t="str">
        <f>IF('Job Database'!$X2699="", "", 'Job Database'!$X2699)</f>
        <v/>
      </c>
      <c r="Y2699" s="41" t="str">
        <f>IF($W2699="", "", IF(COUNTIF($I$11:$I$3035, $W2699)&gt;0, "", MAX($Y$10:$Y2698)+1))</f>
        <v/>
      </c>
      <c r="Z2699" s="41">
        <v>2689</v>
      </c>
      <c r="AA2699" s="58" t="str">
        <f t="shared" si="1713"/>
        <v/>
      </c>
      <c r="AC2699" s="41" t="str">
        <f t="shared" ref="AC2699:AC2762" si="1742">IF($I2699="", "", IF(COUNTIF($W$11:$W$3035, $I2699)=0, "X", ""))</f>
        <v/>
      </c>
      <c r="AE2699" s="41" t="str">
        <f t="shared" si="1714"/>
        <v/>
      </c>
      <c r="AJ2699" s="154" t="str">
        <f t="shared" si="1715"/>
        <v/>
      </c>
      <c r="AL2699" s="120" t="str">
        <f t="shared" si="1716"/>
        <v/>
      </c>
      <c r="AM2699" s="104" t="str">
        <f t="shared" si="1717"/>
        <v/>
      </c>
      <c r="AN2699" s="104" t="str">
        <f t="shared" si="1718"/>
        <v/>
      </c>
      <c r="AO2699" s="104" t="str">
        <f t="shared" ref="AO2699:AO2762" si="1743">IF(COUNTIF($AZ2699:$BE2699, $AZ$5)&gt;0, "X", "")</f>
        <v/>
      </c>
      <c r="AP2699" s="104" t="str">
        <f t="shared" ref="AP2699:AP2762" si="1744">IF(COUNTIF($AZ2699:$BE2699, $AZ$4)&gt;0, "X", "")</f>
        <v/>
      </c>
      <c r="AQ2699" s="121" t="str">
        <f t="shared" si="1719"/>
        <v/>
      </c>
      <c r="AS2699" s="88" t="str">
        <f t="shared" ref="AS2699:AS2762" si="1745">IF(OR(NOT(J2699=""), E2699="", NOT($O2699=""), NOT($P2699="")), "", NETWORKDAYS(E2699, $AG$5, $BJ$34:$BJ$57))</f>
        <v/>
      </c>
      <c r="AT2699" s="68" t="str">
        <f t="shared" si="1720"/>
        <v/>
      </c>
      <c r="AU2699" s="68" t="str">
        <f t="shared" si="1721"/>
        <v/>
      </c>
      <c r="AV2699" s="68" t="str">
        <f t="shared" si="1722"/>
        <v/>
      </c>
      <c r="AW2699" s="88" t="str">
        <f t="shared" ref="AW2699:AW2762" si="1746">IF(OR(NOT(O2699=""), N2699="", NOT($O2699=""), NOT($P2699="")), "", NETWORKDAYS(N2699, $AG$5, $BJ$34:$BJ$57))</f>
        <v/>
      </c>
      <c r="AZ2699" s="88" t="str">
        <f t="shared" ref="AZ2699:AZ2762" si="1747">IF(OR(AS2699="", $U2699="X"), "", IF(AS2699&gt;=AS$7, $AZ$4, IF(AS2699&gt;=AS$9, $AZ$5, "")))</f>
        <v/>
      </c>
      <c r="BA2699" s="68" t="str">
        <f t="shared" ref="BA2699:BA2762" si="1748">IF(OR(AT2699="", $U2699="X"), "", IF(AT2699&gt;=AT$7, $AZ$4, IF(AT2699&gt;=AT$9, $AZ$5, "")))</f>
        <v/>
      </c>
      <c r="BB2699" s="68" t="str">
        <f t="shared" ref="BB2699:BB2762" si="1749">IF(OR(AU2699="", $U2699="X"), "", IF(AU2699&gt;=AU$7, $AZ$4, IF(AU2699&gt;=AU$9, $AZ$5, "")))</f>
        <v/>
      </c>
      <c r="BC2699" s="68" t="str">
        <f t="shared" ref="BC2699:BC2762" si="1750">IF(OR(AV2699="", $U2699="X"), "", IF(AV2699&gt;=AV$7, $AZ$4, IF(AV2699&gt;=AV$9, $AZ$5, "")))</f>
        <v/>
      </c>
      <c r="BD2699" s="69" t="str">
        <f t="shared" ref="BD2699:BD2762" si="1751">IF(OR(AW2699="", $U2699="X"), "", IF(AW2699&gt;=AW$7, $AZ$4, IF(AW2699&gt;=AW$9, $AZ$5, "")))</f>
        <v/>
      </c>
      <c r="BE2699" s="69" t="str">
        <f t="shared" si="1723"/>
        <v/>
      </c>
      <c r="BT2699" s="138" t="str">
        <f t="shared" ca="1" si="1724"/>
        <v/>
      </c>
      <c r="BU2699" s="139" t="str">
        <f t="shared" ca="1" si="1725"/>
        <v/>
      </c>
      <c r="BW2699" s="138" t="str">
        <f t="shared" si="1726"/>
        <v/>
      </c>
      <c r="BX2699" s="104" t="str">
        <f t="shared" si="1727"/>
        <v/>
      </c>
      <c r="BY2699" s="139" t="str">
        <f t="shared" si="1728"/>
        <v/>
      </c>
      <c r="CA2699" s="138" t="str">
        <f t="shared" si="1729"/>
        <v/>
      </c>
      <c r="CB2699" s="104" t="str">
        <f t="shared" si="1730"/>
        <v/>
      </c>
      <c r="CC2699" s="139" t="str">
        <f t="shared" si="1731"/>
        <v/>
      </c>
      <c r="CE2699" s="162" t="str">
        <f t="shared" si="1732"/>
        <v/>
      </c>
      <c r="CF2699" s="163" t="str">
        <f t="shared" si="1733"/>
        <v/>
      </c>
      <c r="CG2699" s="164" t="str">
        <f t="shared" si="1734"/>
        <v/>
      </c>
      <c r="CI2699" s="162" t="str">
        <f t="shared" si="1735"/>
        <v/>
      </c>
      <c r="CJ2699" s="163" t="str">
        <f t="shared" si="1738"/>
        <v/>
      </c>
      <c r="CK2699" s="164" t="str">
        <f t="shared" si="1739"/>
        <v/>
      </c>
      <c r="CM2699" s="169" t="str">
        <f t="shared" si="1736"/>
        <v/>
      </c>
      <c r="CN2699" s="139" t="str">
        <f t="shared" si="1737"/>
        <v/>
      </c>
      <c r="CP2699" s="41" t="str">
        <f>IF($CM2699="", "", COUNTIF($CM$11:$CM$3035, "&lt;"&amp;$CM2699)+1+COUNTIF($CM$11:$CM2699, $CM2699)-1)</f>
        <v/>
      </c>
    </row>
    <row r="2700" spans="1:94" x14ac:dyDescent="0.25">
      <c r="A2700" s="40"/>
      <c r="B2700" s="82" t="str">
        <f>IF($I2700="", "", IFERROR(INDEX('Job Database'!$AE$11:$AE$3035, MATCH($I2700, 'Job Database'!$X$11:$X$3035, 0)), ""))</f>
        <v/>
      </c>
      <c r="C2700" s="69" t="str">
        <f>IF($I2700="", "", IF(COUNTIF('Job Database'!$X$11:$X$3035, $I2700)=0, $AC$5, $AC$4))</f>
        <v/>
      </c>
      <c r="D2700" s="40"/>
      <c r="E2700" s="85" t="str">
        <f>IF($I2700="", "", IF(IFERROR(INDEX('Job Database'!$M$11:$M$3035, MATCH($I2700, 'Job Database'!$X$11:$X$3035, 0)), "")="", "", IFERROR(INDEX('Job Database'!$M$11:$M$3035, MATCH($I2700, 'Job Database'!$X$11:$X$3035, 0)), "")))</f>
        <v/>
      </c>
      <c r="F2700" s="40"/>
      <c r="G2700" s="88" t="str">
        <f t="shared" ref="G2700:G2763" si="1752">$AJ2700</f>
        <v/>
      </c>
      <c r="H2700" s="40"/>
      <c r="I2700" s="24"/>
      <c r="J2700" s="34"/>
      <c r="K2700" s="106"/>
      <c r="L2700" s="79"/>
      <c r="M2700" s="34"/>
      <c r="N2700" s="79"/>
      <c r="O2700" s="31"/>
      <c r="P2700" s="53"/>
      <c r="Q2700" s="40"/>
      <c r="S2700" s="41" t="str">
        <f t="shared" si="1740"/>
        <v/>
      </c>
      <c r="T2700" s="41" t="str">
        <f t="shared" si="1741"/>
        <v/>
      </c>
      <c r="U2700" s="41" t="str">
        <f t="shared" ref="U2700:U2763" si="1753">IF(OR($S2700="X", $T2700="X"), "X", "")</f>
        <v/>
      </c>
      <c r="W2700" s="74" t="str">
        <f>IF('Job Database'!$X2700="", "", 'Job Database'!$X2700)</f>
        <v/>
      </c>
      <c r="Y2700" s="41" t="str">
        <f>IF($W2700="", "", IF(COUNTIF($I$11:$I$3035, $W2700)&gt;0, "", MAX($Y$10:$Y2699)+1))</f>
        <v/>
      </c>
      <c r="Z2700" s="41">
        <v>2690</v>
      </c>
      <c r="AA2700" s="58" t="str">
        <f t="shared" ref="AA2700:AA2763" si="1754">IFERROR(INDEX($W$11:$W$3035, MATCH($Z2700, $Y$11:$Y$3035, 0)), "")</f>
        <v/>
      </c>
      <c r="AC2700" s="41" t="str">
        <f t="shared" si="1742"/>
        <v/>
      </c>
      <c r="AE2700" s="41" t="str">
        <f t="shared" ref="AE2700:AE2763" si="1755">IF($I2700="", "", IF(COUNTIF($I$11:$I$3035, $I2700)&gt;1, "X", ""))</f>
        <v/>
      </c>
      <c r="AJ2700" s="154" t="str">
        <f t="shared" ref="AJ2700:AJ2763" si="1756">IFERROR(INDEX($AL$10:$AQ$10, $AK$10, MATCH("X", $AL2700:$AQ2700, 0)), "")</f>
        <v/>
      </c>
      <c r="AL2700" s="120" t="str">
        <f t="shared" ref="AL2700:AL2763" si="1757">IF(AND(OR($O2700=$AG$15, $O2700=$AG$16), $P2700=$AH$11), "X", "")</f>
        <v/>
      </c>
      <c r="AM2700" s="104" t="str">
        <f t="shared" ref="AM2700:AM2763" si="1758">IF(AND(OR($O2700=$AG$15, $O2700=$AG$16), $P2700=$AH$13), "X", "")</f>
        <v/>
      </c>
      <c r="AN2700" s="104" t="str">
        <f t="shared" ref="AN2700:AN2763" si="1759">IF(AND(AL2700="", AM2700="", AP2700="", AQ2700="", AO2700="", NOT($I2700="")), "X", "")</f>
        <v/>
      </c>
      <c r="AO2700" s="104" t="str">
        <f t="shared" si="1743"/>
        <v/>
      </c>
      <c r="AP2700" s="104" t="str">
        <f t="shared" si="1744"/>
        <v/>
      </c>
      <c r="AQ2700" s="121" t="str">
        <f t="shared" ref="AQ2700:AQ2763" si="1760">IF(COUNTIF($AG$11:$AG$14, $O2700)&gt;0, "X", "")</f>
        <v/>
      </c>
      <c r="AS2700" s="88" t="str">
        <f t="shared" si="1745"/>
        <v/>
      </c>
      <c r="AT2700" s="68" t="str">
        <f t="shared" ref="AT2700:AT2763" si="1761">IF(OR($J2700="", NOT(L2700=""), NOT($O2700=""), NOT($P2700="")), "", NETWORKDAYS($J2700, $AG$5, $BJ$34:$BJ$57))</f>
        <v/>
      </c>
      <c r="AU2700" s="68" t="str">
        <f t="shared" ref="AU2700:AU2763" si="1762">IF(OR($L2700="", NOT(M2700=""), NOT($O2700=""), NOT($P2700="")), "", NETWORKDAYS($L2700, $AG$5, $BJ$34:$BJ$57))</f>
        <v/>
      </c>
      <c r="AV2700" s="68" t="str">
        <f t="shared" ref="AV2700:AV2763" si="1763">IF(OR($M2700="", NOT(N2700=""), NOT($O2700=""), NOT($P2700="")), "", NETWORKDAYS($M2700, $AG$5, $BJ$34:$BJ$57))</f>
        <v/>
      </c>
      <c r="AW2700" s="88" t="str">
        <f t="shared" si="1746"/>
        <v/>
      </c>
      <c r="AZ2700" s="88" t="str">
        <f t="shared" si="1747"/>
        <v/>
      </c>
      <c r="BA2700" s="68" t="str">
        <f t="shared" si="1748"/>
        <v/>
      </c>
      <c r="BB2700" s="68" t="str">
        <f t="shared" si="1749"/>
        <v/>
      </c>
      <c r="BC2700" s="68" t="str">
        <f t="shared" si="1750"/>
        <v/>
      </c>
      <c r="BD2700" s="69" t="str">
        <f t="shared" si="1751"/>
        <v/>
      </c>
      <c r="BE2700" s="69" t="str">
        <f t="shared" ref="BE2700:BE2763" si="1764">BD2700</f>
        <v/>
      </c>
      <c r="BT2700" s="138" t="str">
        <f t="shared" ref="BT2700:BT2763" ca="1" si="1765">IF($BU2700="X", "", IF(COUNTIF($CA2700:$CC2700, "X")&gt;0, "X", ""))</f>
        <v/>
      </c>
      <c r="BU2700" s="139" t="str">
        <f t="shared" ref="BU2700:BU2763" ca="1" si="1766">IF(OR($L2700=$AG$5, $M2700=$AG$5, $N2700=$AG$5), "X", "")</f>
        <v/>
      </c>
      <c r="BW2700" s="138" t="str">
        <f t="shared" ref="BW2700:BW2763" si="1767">IF(L2700="", "", NETWORKDAYS($AG$5, L2700, $BJ$34:$BJ$57))</f>
        <v/>
      </c>
      <c r="BX2700" s="104" t="str">
        <f t="shared" ref="BX2700:BX2763" si="1768">IF(M2700="", "", NETWORKDAYS($AG$5, M2700, $BJ$34:$BJ$57))</f>
        <v/>
      </c>
      <c r="BY2700" s="139" t="str">
        <f t="shared" ref="BY2700:BY2763" si="1769">IF(N2700="", "", NETWORKDAYS($AG$5, N2700, $BJ$34:$BJ$57))</f>
        <v/>
      </c>
      <c r="CA2700" s="138" t="str">
        <f t="shared" ref="CA2700:CA2763" si="1770">IF(BW2700&lt;0, "", IF(BW2700&lt;=$CA$9, "X", ""))</f>
        <v/>
      </c>
      <c r="CB2700" s="104" t="str">
        <f t="shared" ref="CB2700:CB2763" si="1771">IF(BX2700&lt;0, "", IF(BX2700&lt;=$CA$9, "X", ""))</f>
        <v/>
      </c>
      <c r="CC2700" s="139" t="str">
        <f t="shared" ref="CC2700:CC2763" si="1772">IF(BY2700&lt;0, "", IF(BY2700&lt;=$CA$9, "X", ""))</f>
        <v/>
      </c>
      <c r="CE2700" s="162" t="str">
        <f t="shared" ref="CE2700:CE2763" si="1773">IF(L2700="", "", IF(L2700=$AG$5, L2700, ""))</f>
        <v/>
      </c>
      <c r="CF2700" s="163" t="str">
        <f t="shared" ref="CF2700:CF2763" si="1774">IF(M2700="", "", IF(M2700=$AG$5, M2700, ""))</f>
        <v/>
      </c>
      <c r="CG2700" s="164" t="str">
        <f t="shared" ref="CG2700:CG2763" si="1775">IF(N2700="", "", IF(N2700=$AG$5, N2700, ""))</f>
        <v/>
      </c>
      <c r="CI2700" s="162" t="str">
        <f t="shared" ref="CI2700:CI2763" si="1776">IF(CA2700="", "", L2700)</f>
        <v/>
      </c>
      <c r="CJ2700" s="163" t="str">
        <f t="shared" si="1738"/>
        <v/>
      </c>
      <c r="CK2700" s="164" t="str">
        <f t="shared" si="1739"/>
        <v/>
      </c>
      <c r="CM2700" s="169" t="str">
        <f t="shared" ref="CM2700:CM2763" si="1777">IF(NOT($CE2700=""), $CE2700, IF(NOT($CF2700=""), $CF2700, IF(NOT($CG2700=""), $CG2700, IF(NOT($CI2700=""), $CI2700, IF(NOT($CJ2700=""), $CJ2700, IF(NOT($CK2700=""), $CK2700, ""))))))</f>
        <v/>
      </c>
      <c r="CN2700" s="139" t="str">
        <f t="shared" ref="CN2700:CN2763" si="1778">IF(NOT($CE2700=""), "TODAY - 1st Interview", IF(NOT($CF2700=""), "TODAY - 2nd Interview", IF(NOT($CG2700=""), "TODAY - 3rd Interview", IF(NOT($CI2700=""), "Alert - 1st Interview", IF(NOT($CJ2700=""), "Alert - 2nd Interview", IF(NOT($CK2700=""), "Alert - 3rd Interview", ""))))))</f>
        <v/>
      </c>
      <c r="CP2700" s="41" t="str">
        <f>IF($CM2700="", "", COUNTIF($CM$11:$CM$3035, "&lt;"&amp;$CM2700)+1+COUNTIF($CM$11:$CM2700, $CM2700)-1)</f>
        <v/>
      </c>
    </row>
    <row r="2701" spans="1:94" x14ac:dyDescent="0.25">
      <c r="A2701" s="40"/>
      <c r="B2701" s="82" t="str">
        <f>IF($I2701="", "", IFERROR(INDEX('Job Database'!$AE$11:$AE$3035, MATCH($I2701, 'Job Database'!$X$11:$X$3035, 0)), ""))</f>
        <v/>
      </c>
      <c r="C2701" s="69" t="str">
        <f>IF($I2701="", "", IF(COUNTIF('Job Database'!$X$11:$X$3035, $I2701)=0, $AC$5, $AC$4))</f>
        <v/>
      </c>
      <c r="D2701" s="40"/>
      <c r="E2701" s="85" t="str">
        <f>IF($I2701="", "", IF(IFERROR(INDEX('Job Database'!$M$11:$M$3035, MATCH($I2701, 'Job Database'!$X$11:$X$3035, 0)), "")="", "", IFERROR(INDEX('Job Database'!$M$11:$M$3035, MATCH($I2701, 'Job Database'!$X$11:$X$3035, 0)), "")))</f>
        <v/>
      </c>
      <c r="F2701" s="40"/>
      <c r="G2701" s="88" t="str">
        <f t="shared" si="1752"/>
        <v/>
      </c>
      <c r="H2701" s="40"/>
      <c r="I2701" s="24"/>
      <c r="J2701" s="34"/>
      <c r="K2701" s="106"/>
      <c r="L2701" s="79"/>
      <c r="M2701" s="34"/>
      <c r="N2701" s="79"/>
      <c r="O2701" s="31"/>
      <c r="P2701" s="53"/>
      <c r="Q2701" s="40"/>
      <c r="S2701" s="41" t="str">
        <f t="shared" si="1740"/>
        <v/>
      </c>
      <c r="T2701" s="41" t="str">
        <f t="shared" si="1741"/>
        <v/>
      </c>
      <c r="U2701" s="41" t="str">
        <f t="shared" si="1753"/>
        <v/>
      </c>
      <c r="W2701" s="74" t="str">
        <f>IF('Job Database'!$X2701="", "", 'Job Database'!$X2701)</f>
        <v/>
      </c>
      <c r="Y2701" s="41" t="str">
        <f>IF($W2701="", "", IF(COUNTIF($I$11:$I$3035, $W2701)&gt;0, "", MAX($Y$10:$Y2700)+1))</f>
        <v/>
      </c>
      <c r="Z2701" s="41">
        <v>2691</v>
      </c>
      <c r="AA2701" s="58" t="str">
        <f t="shared" si="1754"/>
        <v/>
      </c>
      <c r="AC2701" s="41" t="str">
        <f t="shared" si="1742"/>
        <v/>
      </c>
      <c r="AE2701" s="41" t="str">
        <f t="shared" si="1755"/>
        <v/>
      </c>
      <c r="AJ2701" s="154" t="str">
        <f t="shared" si="1756"/>
        <v/>
      </c>
      <c r="AL2701" s="120" t="str">
        <f t="shared" si="1757"/>
        <v/>
      </c>
      <c r="AM2701" s="104" t="str">
        <f t="shared" si="1758"/>
        <v/>
      </c>
      <c r="AN2701" s="104" t="str">
        <f t="shared" si="1759"/>
        <v/>
      </c>
      <c r="AO2701" s="104" t="str">
        <f t="shared" si="1743"/>
        <v/>
      </c>
      <c r="AP2701" s="104" t="str">
        <f t="shared" si="1744"/>
        <v/>
      </c>
      <c r="AQ2701" s="121" t="str">
        <f t="shared" si="1760"/>
        <v/>
      </c>
      <c r="AS2701" s="88" t="str">
        <f t="shared" si="1745"/>
        <v/>
      </c>
      <c r="AT2701" s="68" t="str">
        <f t="shared" si="1761"/>
        <v/>
      </c>
      <c r="AU2701" s="68" t="str">
        <f t="shared" si="1762"/>
        <v/>
      </c>
      <c r="AV2701" s="68" t="str">
        <f t="shared" si="1763"/>
        <v/>
      </c>
      <c r="AW2701" s="88" t="str">
        <f t="shared" si="1746"/>
        <v/>
      </c>
      <c r="AZ2701" s="88" t="str">
        <f t="shared" si="1747"/>
        <v/>
      </c>
      <c r="BA2701" s="68" t="str">
        <f t="shared" si="1748"/>
        <v/>
      </c>
      <c r="BB2701" s="68" t="str">
        <f t="shared" si="1749"/>
        <v/>
      </c>
      <c r="BC2701" s="68" t="str">
        <f t="shared" si="1750"/>
        <v/>
      </c>
      <c r="BD2701" s="69" t="str">
        <f t="shared" si="1751"/>
        <v/>
      </c>
      <c r="BE2701" s="69" t="str">
        <f t="shared" si="1764"/>
        <v/>
      </c>
      <c r="BT2701" s="138" t="str">
        <f t="shared" ca="1" si="1765"/>
        <v/>
      </c>
      <c r="BU2701" s="139" t="str">
        <f t="shared" ca="1" si="1766"/>
        <v/>
      </c>
      <c r="BW2701" s="138" t="str">
        <f t="shared" si="1767"/>
        <v/>
      </c>
      <c r="BX2701" s="104" t="str">
        <f t="shared" si="1768"/>
        <v/>
      </c>
      <c r="BY2701" s="139" t="str">
        <f t="shared" si="1769"/>
        <v/>
      </c>
      <c r="CA2701" s="138" t="str">
        <f t="shared" si="1770"/>
        <v/>
      </c>
      <c r="CB2701" s="104" t="str">
        <f t="shared" si="1771"/>
        <v/>
      </c>
      <c r="CC2701" s="139" t="str">
        <f t="shared" si="1772"/>
        <v/>
      </c>
      <c r="CE2701" s="162" t="str">
        <f t="shared" si="1773"/>
        <v/>
      </c>
      <c r="CF2701" s="163" t="str">
        <f t="shared" si="1774"/>
        <v/>
      </c>
      <c r="CG2701" s="164" t="str">
        <f t="shared" si="1775"/>
        <v/>
      </c>
      <c r="CI2701" s="162" t="str">
        <f t="shared" si="1776"/>
        <v/>
      </c>
      <c r="CJ2701" s="163" t="str">
        <f t="shared" si="1738"/>
        <v/>
      </c>
      <c r="CK2701" s="164" t="str">
        <f t="shared" si="1739"/>
        <v/>
      </c>
      <c r="CM2701" s="169" t="str">
        <f t="shared" si="1777"/>
        <v/>
      </c>
      <c r="CN2701" s="139" t="str">
        <f t="shared" si="1778"/>
        <v/>
      </c>
      <c r="CP2701" s="41" t="str">
        <f>IF($CM2701="", "", COUNTIF($CM$11:$CM$3035, "&lt;"&amp;$CM2701)+1+COUNTIF($CM$11:$CM2701, $CM2701)-1)</f>
        <v/>
      </c>
    </row>
    <row r="2702" spans="1:94" x14ac:dyDescent="0.25">
      <c r="A2702" s="40"/>
      <c r="B2702" s="82" t="str">
        <f>IF($I2702="", "", IFERROR(INDEX('Job Database'!$AE$11:$AE$3035, MATCH($I2702, 'Job Database'!$X$11:$X$3035, 0)), ""))</f>
        <v/>
      </c>
      <c r="C2702" s="69" t="str">
        <f>IF($I2702="", "", IF(COUNTIF('Job Database'!$X$11:$X$3035, $I2702)=0, $AC$5, $AC$4))</f>
        <v/>
      </c>
      <c r="D2702" s="40"/>
      <c r="E2702" s="85" t="str">
        <f>IF($I2702="", "", IF(IFERROR(INDEX('Job Database'!$M$11:$M$3035, MATCH($I2702, 'Job Database'!$X$11:$X$3035, 0)), "")="", "", IFERROR(INDEX('Job Database'!$M$11:$M$3035, MATCH($I2702, 'Job Database'!$X$11:$X$3035, 0)), "")))</f>
        <v/>
      </c>
      <c r="F2702" s="40"/>
      <c r="G2702" s="88" t="str">
        <f t="shared" si="1752"/>
        <v/>
      </c>
      <c r="H2702" s="40"/>
      <c r="I2702" s="24"/>
      <c r="J2702" s="34"/>
      <c r="K2702" s="106"/>
      <c r="L2702" s="79"/>
      <c r="M2702" s="34"/>
      <c r="N2702" s="79"/>
      <c r="O2702" s="31"/>
      <c r="P2702" s="53"/>
      <c r="Q2702" s="40"/>
      <c r="S2702" s="41" t="str">
        <f t="shared" si="1740"/>
        <v/>
      </c>
      <c r="T2702" s="41" t="str">
        <f t="shared" si="1741"/>
        <v/>
      </c>
      <c r="U2702" s="41" t="str">
        <f t="shared" si="1753"/>
        <v/>
      </c>
      <c r="W2702" s="74" t="str">
        <f>IF('Job Database'!$X2702="", "", 'Job Database'!$X2702)</f>
        <v/>
      </c>
      <c r="Y2702" s="41" t="str">
        <f>IF($W2702="", "", IF(COUNTIF($I$11:$I$3035, $W2702)&gt;0, "", MAX($Y$10:$Y2701)+1))</f>
        <v/>
      </c>
      <c r="Z2702" s="41">
        <v>2692</v>
      </c>
      <c r="AA2702" s="58" t="str">
        <f t="shared" si="1754"/>
        <v/>
      </c>
      <c r="AC2702" s="41" t="str">
        <f t="shared" si="1742"/>
        <v/>
      </c>
      <c r="AE2702" s="41" t="str">
        <f t="shared" si="1755"/>
        <v/>
      </c>
      <c r="AJ2702" s="154" t="str">
        <f t="shared" si="1756"/>
        <v/>
      </c>
      <c r="AL2702" s="120" t="str">
        <f t="shared" si="1757"/>
        <v/>
      </c>
      <c r="AM2702" s="104" t="str">
        <f t="shared" si="1758"/>
        <v/>
      </c>
      <c r="AN2702" s="104" t="str">
        <f t="shared" si="1759"/>
        <v/>
      </c>
      <c r="AO2702" s="104" t="str">
        <f t="shared" si="1743"/>
        <v/>
      </c>
      <c r="AP2702" s="104" t="str">
        <f t="shared" si="1744"/>
        <v/>
      </c>
      <c r="AQ2702" s="121" t="str">
        <f t="shared" si="1760"/>
        <v/>
      </c>
      <c r="AS2702" s="88" t="str">
        <f t="shared" si="1745"/>
        <v/>
      </c>
      <c r="AT2702" s="68" t="str">
        <f t="shared" si="1761"/>
        <v/>
      </c>
      <c r="AU2702" s="68" t="str">
        <f t="shared" si="1762"/>
        <v/>
      </c>
      <c r="AV2702" s="68" t="str">
        <f t="shared" si="1763"/>
        <v/>
      </c>
      <c r="AW2702" s="88" t="str">
        <f t="shared" si="1746"/>
        <v/>
      </c>
      <c r="AZ2702" s="88" t="str">
        <f t="shared" si="1747"/>
        <v/>
      </c>
      <c r="BA2702" s="68" t="str">
        <f t="shared" si="1748"/>
        <v/>
      </c>
      <c r="BB2702" s="68" t="str">
        <f t="shared" si="1749"/>
        <v/>
      </c>
      <c r="BC2702" s="68" t="str">
        <f t="shared" si="1750"/>
        <v/>
      </c>
      <c r="BD2702" s="69" t="str">
        <f t="shared" si="1751"/>
        <v/>
      </c>
      <c r="BE2702" s="69" t="str">
        <f t="shared" si="1764"/>
        <v/>
      </c>
      <c r="BT2702" s="138" t="str">
        <f t="shared" ca="1" si="1765"/>
        <v/>
      </c>
      <c r="BU2702" s="139" t="str">
        <f t="shared" ca="1" si="1766"/>
        <v/>
      </c>
      <c r="BW2702" s="138" t="str">
        <f t="shared" si="1767"/>
        <v/>
      </c>
      <c r="BX2702" s="104" t="str">
        <f t="shared" si="1768"/>
        <v/>
      </c>
      <c r="BY2702" s="139" t="str">
        <f t="shared" si="1769"/>
        <v/>
      </c>
      <c r="CA2702" s="138" t="str">
        <f t="shared" si="1770"/>
        <v/>
      </c>
      <c r="CB2702" s="104" t="str">
        <f t="shared" si="1771"/>
        <v/>
      </c>
      <c r="CC2702" s="139" t="str">
        <f t="shared" si="1772"/>
        <v/>
      </c>
      <c r="CE2702" s="162" t="str">
        <f t="shared" si="1773"/>
        <v/>
      </c>
      <c r="CF2702" s="163" t="str">
        <f t="shared" si="1774"/>
        <v/>
      </c>
      <c r="CG2702" s="164" t="str">
        <f t="shared" si="1775"/>
        <v/>
      </c>
      <c r="CI2702" s="162" t="str">
        <f t="shared" si="1776"/>
        <v/>
      </c>
      <c r="CJ2702" s="163" t="str">
        <f t="shared" si="1738"/>
        <v/>
      </c>
      <c r="CK2702" s="164" t="str">
        <f t="shared" si="1739"/>
        <v/>
      </c>
      <c r="CM2702" s="169" t="str">
        <f t="shared" si="1777"/>
        <v/>
      </c>
      <c r="CN2702" s="139" t="str">
        <f t="shared" si="1778"/>
        <v/>
      </c>
      <c r="CP2702" s="41" t="str">
        <f>IF($CM2702="", "", COUNTIF($CM$11:$CM$3035, "&lt;"&amp;$CM2702)+1+COUNTIF($CM$11:$CM2702, $CM2702)-1)</f>
        <v/>
      </c>
    </row>
    <row r="2703" spans="1:94" x14ac:dyDescent="0.25">
      <c r="A2703" s="40"/>
      <c r="B2703" s="82" t="str">
        <f>IF($I2703="", "", IFERROR(INDEX('Job Database'!$AE$11:$AE$3035, MATCH($I2703, 'Job Database'!$X$11:$X$3035, 0)), ""))</f>
        <v/>
      </c>
      <c r="C2703" s="69" t="str">
        <f>IF($I2703="", "", IF(COUNTIF('Job Database'!$X$11:$X$3035, $I2703)=0, $AC$5, $AC$4))</f>
        <v/>
      </c>
      <c r="D2703" s="40"/>
      <c r="E2703" s="85" t="str">
        <f>IF($I2703="", "", IF(IFERROR(INDEX('Job Database'!$M$11:$M$3035, MATCH($I2703, 'Job Database'!$X$11:$X$3035, 0)), "")="", "", IFERROR(INDEX('Job Database'!$M$11:$M$3035, MATCH($I2703, 'Job Database'!$X$11:$X$3035, 0)), "")))</f>
        <v/>
      </c>
      <c r="F2703" s="40"/>
      <c r="G2703" s="88" t="str">
        <f t="shared" si="1752"/>
        <v/>
      </c>
      <c r="H2703" s="40"/>
      <c r="I2703" s="24"/>
      <c r="J2703" s="34"/>
      <c r="K2703" s="106"/>
      <c r="L2703" s="79"/>
      <c r="M2703" s="34"/>
      <c r="N2703" s="79"/>
      <c r="O2703" s="31"/>
      <c r="P2703" s="53"/>
      <c r="Q2703" s="40"/>
      <c r="S2703" s="41" t="str">
        <f t="shared" si="1740"/>
        <v/>
      </c>
      <c r="T2703" s="41" t="str">
        <f t="shared" si="1741"/>
        <v/>
      </c>
      <c r="U2703" s="41" t="str">
        <f t="shared" si="1753"/>
        <v/>
      </c>
      <c r="W2703" s="74" t="str">
        <f>IF('Job Database'!$X2703="", "", 'Job Database'!$X2703)</f>
        <v/>
      </c>
      <c r="Y2703" s="41" t="str">
        <f>IF($W2703="", "", IF(COUNTIF($I$11:$I$3035, $W2703)&gt;0, "", MAX($Y$10:$Y2702)+1))</f>
        <v/>
      </c>
      <c r="Z2703" s="41">
        <v>2693</v>
      </c>
      <c r="AA2703" s="58" t="str">
        <f t="shared" si="1754"/>
        <v/>
      </c>
      <c r="AC2703" s="41" t="str">
        <f t="shared" si="1742"/>
        <v/>
      </c>
      <c r="AE2703" s="41" t="str">
        <f t="shared" si="1755"/>
        <v/>
      </c>
      <c r="AJ2703" s="154" t="str">
        <f t="shared" si="1756"/>
        <v/>
      </c>
      <c r="AL2703" s="120" t="str">
        <f t="shared" si="1757"/>
        <v/>
      </c>
      <c r="AM2703" s="104" t="str">
        <f t="shared" si="1758"/>
        <v/>
      </c>
      <c r="AN2703" s="104" t="str">
        <f t="shared" si="1759"/>
        <v/>
      </c>
      <c r="AO2703" s="104" t="str">
        <f t="shared" si="1743"/>
        <v/>
      </c>
      <c r="AP2703" s="104" t="str">
        <f t="shared" si="1744"/>
        <v/>
      </c>
      <c r="AQ2703" s="121" t="str">
        <f t="shared" si="1760"/>
        <v/>
      </c>
      <c r="AS2703" s="88" t="str">
        <f t="shared" si="1745"/>
        <v/>
      </c>
      <c r="AT2703" s="68" t="str">
        <f t="shared" si="1761"/>
        <v/>
      </c>
      <c r="AU2703" s="68" t="str">
        <f t="shared" si="1762"/>
        <v/>
      </c>
      <c r="AV2703" s="68" t="str">
        <f t="shared" si="1763"/>
        <v/>
      </c>
      <c r="AW2703" s="88" t="str">
        <f t="shared" si="1746"/>
        <v/>
      </c>
      <c r="AZ2703" s="88" t="str">
        <f t="shared" si="1747"/>
        <v/>
      </c>
      <c r="BA2703" s="68" t="str">
        <f t="shared" si="1748"/>
        <v/>
      </c>
      <c r="BB2703" s="68" t="str">
        <f t="shared" si="1749"/>
        <v/>
      </c>
      <c r="BC2703" s="68" t="str">
        <f t="shared" si="1750"/>
        <v/>
      </c>
      <c r="BD2703" s="69" t="str">
        <f t="shared" si="1751"/>
        <v/>
      </c>
      <c r="BE2703" s="69" t="str">
        <f t="shared" si="1764"/>
        <v/>
      </c>
      <c r="BT2703" s="138" t="str">
        <f t="shared" ca="1" si="1765"/>
        <v/>
      </c>
      <c r="BU2703" s="139" t="str">
        <f t="shared" ca="1" si="1766"/>
        <v/>
      </c>
      <c r="BW2703" s="138" t="str">
        <f t="shared" si="1767"/>
        <v/>
      </c>
      <c r="BX2703" s="104" t="str">
        <f t="shared" si="1768"/>
        <v/>
      </c>
      <c r="BY2703" s="139" t="str">
        <f t="shared" si="1769"/>
        <v/>
      </c>
      <c r="CA2703" s="138" t="str">
        <f t="shared" si="1770"/>
        <v/>
      </c>
      <c r="CB2703" s="104" t="str">
        <f t="shared" si="1771"/>
        <v/>
      </c>
      <c r="CC2703" s="139" t="str">
        <f t="shared" si="1772"/>
        <v/>
      </c>
      <c r="CE2703" s="162" t="str">
        <f t="shared" si="1773"/>
        <v/>
      </c>
      <c r="CF2703" s="163" t="str">
        <f t="shared" si="1774"/>
        <v/>
      </c>
      <c r="CG2703" s="164" t="str">
        <f t="shared" si="1775"/>
        <v/>
      </c>
      <c r="CI2703" s="162" t="str">
        <f t="shared" si="1776"/>
        <v/>
      </c>
      <c r="CJ2703" s="163" t="str">
        <f t="shared" si="1738"/>
        <v/>
      </c>
      <c r="CK2703" s="164" t="str">
        <f t="shared" si="1739"/>
        <v/>
      </c>
      <c r="CM2703" s="169" t="str">
        <f t="shared" si="1777"/>
        <v/>
      </c>
      <c r="CN2703" s="139" t="str">
        <f t="shared" si="1778"/>
        <v/>
      </c>
      <c r="CP2703" s="41" t="str">
        <f>IF($CM2703="", "", COUNTIF($CM$11:$CM$3035, "&lt;"&amp;$CM2703)+1+COUNTIF($CM$11:$CM2703, $CM2703)-1)</f>
        <v/>
      </c>
    </row>
    <row r="2704" spans="1:94" x14ac:dyDescent="0.25">
      <c r="A2704" s="40"/>
      <c r="B2704" s="82" t="str">
        <f>IF($I2704="", "", IFERROR(INDEX('Job Database'!$AE$11:$AE$3035, MATCH($I2704, 'Job Database'!$X$11:$X$3035, 0)), ""))</f>
        <v/>
      </c>
      <c r="C2704" s="69" t="str">
        <f>IF($I2704="", "", IF(COUNTIF('Job Database'!$X$11:$X$3035, $I2704)=0, $AC$5, $AC$4))</f>
        <v/>
      </c>
      <c r="D2704" s="40"/>
      <c r="E2704" s="85" t="str">
        <f>IF($I2704="", "", IF(IFERROR(INDEX('Job Database'!$M$11:$M$3035, MATCH($I2704, 'Job Database'!$X$11:$X$3035, 0)), "")="", "", IFERROR(INDEX('Job Database'!$M$11:$M$3035, MATCH($I2704, 'Job Database'!$X$11:$X$3035, 0)), "")))</f>
        <v/>
      </c>
      <c r="F2704" s="40"/>
      <c r="G2704" s="88" t="str">
        <f t="shared" si="1752"/>
        <v/>
      </c>
      <c r="H2704" s="40"/>
      <c r="I2704" s="24"/>
      <c r="J2704" s="34"/>
      <c r="K2704" s="106"/>
      <c r="L2704" s="79"/>
      <c r="M2704" s="34"/>
      <c r="N2704" s="79"/>
      <c r="O2704" s="31"/>
      <c r="P2704" s="53"/>
      <c r="Q2704" s="40"/>
      <c r="S2704" s="41" t="str">
        <f t="shared" si="1740"/>
        <v/>
      </c>
      <c r="T2704" s="41" t="str">
        <f t="shared" si="1741"/>
        <v/>
      </c>
      <c r="U2704" s="41" t="str">
        <f t="shared" si="1753"/>
        <v/>
      </c>
      <c r="W2704" s="74" t="str">
        <f>IF('Job Database'!$X2704="", "", 'Job Database'!$X2704)</f>
        <v/>
      </c>
      <c r="Y2704" s="41" t="str">
        <f>IF($W2704="", "", IF(COUNTIF($I$11:$I$3035, $W2704)&gt;0, "", MAX($Y$10:$Y2703)+1))</f>
        <v/>
      </c>
      <c r="Z2704" s="41">
        <v>2694</v>
      </c>
      <c r="AA2704" s="58" t="str">
        <f t="shared" si="1754"/>
        <v/>
      </c>
      <c r="AC2704" s="41" t="str">
        <f t="shared" si="1742"/>
        <v/>
      </c>
      <c r="AE2704" s="41" t="str">
        <f t="shared" si="1755"/>
        <v/>
      </c>
      <c r="AJ2704" s="154" t="str">
        <f t="shared" si="1756"/>
        <v/>
      </c>
      <c r="AL2704" s="120" t="str">
        <f t="shared" si="1757"/>
        <v/>
      </c>
      <c r="AM2704" s="104" t="str">
        <f t="shared" si="1758"/>
        <v/>
      </c>
      <c r="AN2704" s="104" t="str">
        <f t="shared" si="1759"/>
        <v/>
      </c>
      <c r="AO2704" s="104" t="str">
        <f t="shared" si="1743"/>
        <v/>
      </c>
      <c r="AP2704" s="104" t="str">
        <f t="shared" si="1744"/>
        <v/>
      </c>
      <c r="AQ2704" s="121" t="str">
        <f t="shared" si="1760"/>
        <v/>
      </c>
      <c r="AS2704" s="88" t="str">
        <f t="shared" si="1745"/>
        <v/>
      </c>
      <c r="AT2704" s="68" t="str">
        <f t="shared" si="1761"/>
        <v/>
      </c>
      <c r="AU2704" s="68" t="str">
        <f t="shared" si="1762"/>
        <v/>
      </c>
      <c r="AV2704" s="68" t="str">
        <f t="shared" si="1763"/>
        <v/>
      </c>
      <c r="AW2704" s="88" t="str">
        <f t="shared" si="1746"/>
        <v/>
      </c>
      <c r="AZ2704" s="88" t="str">
        <f t="shared" si="1747"/>
        <v/>
      </c>
      <c r="BA2704" s="68" t="str">
        <f t="shared" si="1748"/>
        <v/>
      </c>
      <c r="BB2704" s="68" t="str">
        <f t="shared" si="1749"/>
        <v/>
      </c>
      <c r="BC2704" s="68" t="str">
        <f t="shared" si="1750"/>
        <v/>
      </c>
      <c r="BD2704" s="69" t="str">
        <f t="shared" si="1751"/>
        <v/>
      </c>
      <c r="BE2704" s="69" t="str">
        <f t="shared" si="1764"/>
        <v/>
      </c>
      <c r="BT2704" s="138" t="str">
        <f t="shared" ca="1" si="1765"/>
        <v/>
      </c>
      <c r="BU2704" s="139" t="str">
        <f t="shared" ca="1" si="1766"/>
        <v/>
      </c>
      <c r="BW2704" s="138" t="str">
        <f t="shared" si="1767"/>
        <v/>
      </c>
      <c r="BX2704" s="104" t="str">
        <f t="shared" si="1768"/>
        <v/>
      </c>
      <c r="BY2704" s="139" t="str">
        <f t="shared" si="1769"/>
        <v/>
      </c>
      <c r="CA2704" s="138" t="str">
        <f t="shared" si="1770"/>
        <v/>
      </c>
      <c r="CB2704" s="104" t="str">
        <f t="shared" si="1771"/>
        <v/>
      </c>
      <c r="CC2704" s="139" t="str">
        <f t="shared" si="1772"/>
        <v/>
      </c>
      <c r="CE2704" s="162" t="str">
        <f t="shared" si="1773"/>
        <v/>
      </c>
      <c r="CF2704" s="163" t="str">
        <f t="shared" si="1774"/>
        <v/>
      </c>
      <c r="CG2704" s="164" t="str">
        <f t="shared" si="1775"/>
        <v/>
      </c>
      <c r="CI2704" s="162" t="str">
        <f t="shared" si="1776"/>
        <v/>
      </c>
      <c r="CJ2704" s="163" t="str">
        <f t="shared" si="1738"/>
        <v/>
      </c>
      <c r="CK2704" s="164" t="str">
        <f t="shared" si="1739"/>
        <v/>
      </c>
      <c r="CM2704" s="169" t="str">
        <f t="shared" si="1777"/>
        <v/>
      </c>
      <c r="CN2704" s="139" t="str">
        <f t="shared" si="1778"/>
        <v/>
      </c>
      <c r="CP2704" s="41" t="str">
        <f>IF($CM2704="", "", COUNTIF($CM$11:$CM$3035, "&lt;"&amp;$CM2704)+1+COUNTIF($CM$11:$CM2704, $CM2704)-1)</f>
        <v/>
      </c>
    </row>
    <row r="2705" spans="1:94" x14ac:dyDescent="0.25">
      <c r="A2705" s="40"/>
      <c r="B2705" s="82" t="str">
        <f>IF($I2705="", "", IFERROR(INDEX('Job Database'!$AE$11:$AE$3035, MATCH($I2705, 'Job Database'!$X$11:$X$3035, 0)), ""))</f>
        <v/>
      </c>
      <c r="C2705" s="69" t="str">
        <f>IF($I2705="", "", IF(COUNTIF('Job Database'!$X$11:$X$3035, $I2705)=0, $AC$5, $AC$4))</f>
        <v/>
      </c>
      <c r="D2705" s="40"/>
      <c r="E2705" s="85" t="str">
        <f>IF($I2705="", "", IF(IFERROR(INDEX('Job Database'!$M$11:$M$3035, MATCH($I2705, 'Job Database'!$X$11:$X$3035, 0)), "")="", "", IFERROR(INDEX('Job Database'!$M$11:$M$3035, MATCH($I2705, 'Job Database'!$X$11:$X$3035, 0)), "")))</f>
        <v/>
      </c>
      <c r="F2705" s="40"/>
      <c r="G2705" s="88" t="str">
        <f t="shared" si="1752"/>
        <v/>
      </c>
      <c r="H2705" s="40"/>
      <c r="I2705" s="24"/>
      <c r="J2705" s="34"/>
      <c r="K2705" s="106"/>
      <c r="L2705" s="79"/>
      <c r="M2705" s="34"/>
      <c r="N2705" s="79"/>
      <c r="O2705" s="31"/>
      <c r="P2705" s="53"/>
      <c r="Q2705" s="40"/>
      <c r="S2705" s="41" t="str">
        <f t="shared" si="1740"/>
        <v/>
      </c>
      <c r="T2705" s="41" t="str">
        <f t="shared" si="1741"/>
        <v/>
      </c>
      <c r="U2705" s="41" t="str">
        <f t="shared" si="1753"/>
        <v/>
      </c>
      <c r="W2705" s="74" t="str">
        <f>IF('Job Database'!$X2705="", "", 'Job Database'!$X2705)</f>
        <v/>
      </c>
      <c r="Y2705" s="41" t="str">
        <f>IF($W2705="", "", IF(COUNTIF($I$11:$I$3035, $W2705)&gt;0, "", MAX($Y$10:$Y2704)+1))</f>
        <v/>
      </c>
      <c r="Z2705" s="41">
        <v>2695</v>
      </c>
      <c r="AA2705" s="58" t="str">
        <f t="shared" si="1754"/>
        <v/>
      </c>
      <c r="AC2705" s="41" t="str">
        <f t="shared" si="1742"/>
        <v/>
      </c>
      <c r="AE2705" s="41" t="str">
        <f t="shared" si="1755"/>
        <v/>
      </c>
      <c r="AJ2705" s="154" t="str">
        <f t="shared" si="1756"/>
        <v/>
      </c>
      <c r="AL2705" s="120" t="str">
        <f t="shared" si="1757"/>
        <v/>
      </c>
      <c r="AM2705" s="104" t="str">
        <f t="shared" si="1758"/>
        <v/>
      </c>
      <c r="AN2705" s="104" t="str">
        <f t="shared" si="1759"/>
        <v/>
      </c>
      <c r="AO2705" s="104" t="str">
        <f t="shared" si="1743"/>
        <v/>
      </c>
      <c r="AP2705" s="104" t="str">
        <f t="shared" si="1744"/>
        <v/>
      </c>
      <c r="AQ2705" s="121" t="str">
        <f t="shared" si="1760"/>
        <v/>
      </c>
      <c r="AS2705" s="88" t="str">
        <f t="shared" si="1745"/>
        <v/>
      </c>
      <c r="AT2705" s="68" t="str">
        <f t="shared" si="1761"/>
        <v/>
      </c>
      <c r="AU2705" s="68" t="str">
        <f t="shared" si="1762"/>
        <v/>
      </c>
      <c r="AV2705" s="68" t="str">
        <f t="shared" si="1763"/>
        <v/>
      </c>
      <c r="AW2705" s="88" t="str">
        <f t="shared" si="1746"/>
        <v/>
      </c>
      <c r="AZ2705" s="88" t="str">
        <f t="shared" si="1747"/>
        <v/>
      </c>
      <c r="BA2705" s="68" t="str">
        <f t="shared" si="1748"/>
        <v/>
      </c>
      <c r="BB2705" s="68" t="str">
        <f t="shared" si="1749"/>
        <v/>
      </c>
      <c r="BC2705" s="68" t="str">
        <f t="shared" si="1750"/>
        <v/>
      </c>
      <c r="BD2705" s="69" t="str">
        <f t="shared" si="1751"/>
        <v/>
      </c>
      <c r="BE2705" s="69" t="str">
        <f t="shared" si="1764"/>
        <v/>
      </c>
      <c r="BT2705" s="138" t="str">
        <f t="shared" ca="1" si="1765"/>
        <v/>
      </c>
      <c r="BU2705" s="139" t="str">
        <f t="shared" ca="1" si="1766"/>
        <v/>
      </c>
      <c r="BW2705" s="138" t="str">
        <f t="shared" si="1767"/>
        <v/>
      </c>
      <c r="BX2705" s="104" t="str">
        <f t="shared" si="1768"/>
        <v/>
      </c>
      <c r="BY2705" s="139" t="str">
        <f t="shared" si="1769"/>
        <v/>
      </c>
      <c r="CA2705" s="138" t="str">
        <f t="shared" si="1770"/>
        <v/>
      </c>
      <c r="CB2705" s="104" t="str">
        <f t="shared" si="1771"/>
        <v/>
      </c>
      <c r="CC2705" s="139" t="str">
        <f t="shared" si="1772"/>
        <v/>
      </c>
      <c r="CE2705" s="162" t="str">
        <f t="shared" si="1773"/>
        <v/>
      </c>
      <c r="CF2705" s="163" t="str">
        <f t="shared" si="1774"/>
        <v/>
      </c>
      <c r="CG2705" s="164" t="str">
        <f t="shared" si="1775"/>
        <v/>
      </c>
      <c r="CI2705" s="162" t="str">
        <f t="shared" si="1776"/>
        <v/>
      </c>
      <c r="CJ2705" s="163" t="str">
        <f t="shared" si="1738"/>
        <v/>
      </c>
      <c r="CK2705" s="164" t="str">
        <f t="shared" si="1739"/>
        <v/>
      </c>
      <c r="CM2705" s="169" t="str">
        <f t="shared" si="1777"/>
        <v/>
      </c>
      <c r="CN2705" s="139" t="str">
        <f t="shared" si="1778"/>
        <v/>
      </c>
      <c r="CP2705" s="41" t="str">
        <f>IF($CM2705="", "", COUNTIF($CM$11:$CM$3035, "&lt;"&amp;$CM2705)+1+COUNTIF($CM$11:$CM2705, $CM2705)-1)</f>
        <v/>
      </c>
    </row>
    <row r="2706" spans="1:94" x14ac:dyDescent="0.25">
      <c r="A2706" s="40"/>
      <c r="B2706" s="82" t="str">
        <f>IF($I2706="", "", IFERROR(INDEX('Job Database'!$AE$11:$AE$3035, MATCH($I2706, 'Job Database'!$X$11:$X$3035, 0)), ""))</f>
        <v/>
      </c>
      <c r="C2706" s="69" t="str">
        <f>IF($I2706="", "", IF(COUNTIF('Job Database'!$X$11:$X$3035, $I2706)=0, $AC$5, $AC$4))</f>
        <v/>
      </c>
      <c r="D2706" s="40"/>
      <c r="E2706" s="85" t="str">
        <f>IF($I2706="", "", IF(IFERROR(INDEX('Job Database'!$M$11:$M$3035, MATCH($I2706, 'Job Database'!$X$11:$X$3035, 0)), "")="", "", IFERROR(INDEX('Job Database'!$M$11:$M$3035, MATCH($I2706, 'Job Database'!$X$11:$X$3035, 0)), "")))</f>
        <v/>
      </c>
      <c r="F2706" s="40"/>
      <c r="G2706" s="88" t="str">
        <f t="shared" si="1752"/>
        <v/>
      </c>
      <c r="H2706" s="40"/>
      <c r="I2706" s="24"/>
      <c r="J2706" s="34"/>
      <c r="K2706" s="106"/>
      <c r="L2706" s="79"/>
      <c r="M2706" s="34"/>
      <c r="N2706" s="79"/>
      <c r="O2706" s="31"/>
      <c r="P2706" s="53"/>
      <c r="Q2706" s="40"/>
      <c r="S2706" s="41" t="str">
        <f t="shared" si="1740"/>
        <v/>
      </c>
      <c r="T2706" s="41" t="str">
        <f t="shared" si="1741"/>
        <v/>
      </c>
      <c r="U2706" s="41" t="str">
        <f t="shared" si="1753"/>
        <v/>
      </c>
      <c r="W2706" s="74" t="str">
        <f>IF('Job Database'!$X2706="", "", 'Job Database'!$X2706)</f>
        <v/>
      </c>
      <c r="Y2706" s="41" t="str">
        <f>IF($W2706="", "", IF(COUNTIF($I$11:$I$3035, $W2706)&gt;0, "", MAX($Y$10:$Y2705)+1))</f>
        <v/>
      </c>
      <c r="Z2706" s="41">
        <v>2696</v>
      </c>
      <c r="AA2706" s="58" t="str">
        <f t="shared" si="1754"/>
        <v/>
      </c>
      <c r="AC2706" s="41" t="str">
        <f t="shared" si="1742"/>
        <v/>
      </c>
      <c r="AE2706" s="41" t="str">
        <f t="shared" si="1755"/>
        <v/>
      </c>
      <c r="AJ2706" s="154" t="str">
        <f t="shared" si="1756"/>
        <v/>
      </c>
      <c r="AL2706" s="120" t="str">
        <f t="shared" si="1757"/>
        <v/>
      </c>
      <c r="AM2706" s="104" t="str">
        <f t="shared" si="1758"/>
        <v/>
      </c>
      <c r="AN2706" s="104" t="str">
        <f t="shared" si="1759"/>
        <v/>
      </c>
      <c r="AO2706" s="104" t="str">
        <f t="shared" si="1743"/>
        <v/>
      </c>
      <c r="AP2706" s="104" t="str">
        <f t="shared" si="1744"/>
        <v/>
      </c>
      <c r="AQ2706" s="121" t="str">
        <f t="shared" si="1760"/>
        <v/>
      </c>
      <c r="AS2706" s="88" t="str">
        <f t="shared" si="1745"/>
        <v/>
      </c>
      <c r="AT2706" s="68" t="str">
        <f t="shared" si="1761"/>
        <v/>
      </c>
      <c r="AU2706" s="68" t="str">
        <f t="shared" si="1762"/>
        <v/>
      </c>
      <c r="AV2706" s="68" t="str">
        <f t="shared" si="1763"/>
        <v/>
      </c>
      <c r="AW2706" s="88" t="str">
        <f t="shared" si="1746"/>
        <v/>
      </c>
      <c r="AZ2706" s="88" t="str">
        <f t="shared" si="1747"/>
        <v/>
      </c>
      <c r="BA2706" s="68" t="str">
        <f t="shared" si="1748"/>
        <v/>
      </c>
      <c r="BB2706" s="68" t="str">
        <f t="shared" si="1749"/>
        <v/>
      </c>
      <c r="BC2706" s="68" t="str">
        <f t="shared" si="1750"/>
        <v/>
      </c>
      <c r="BD2706" s="69" t="str">
        <f t="shared" si="1751"/>
        <v/>
      </c>
      <c r="BE2706" s="69" t="str">
        <f t="shared" si="1764"/>
        <v/>
      </c>
      <c r="BT2706" s="138" t="str">
        <f t="shared" ca="1" si="1765"/>
        <v/>
      </c>
      <c r="BU2706" s="139" t="str">
        <f t="shared" ca="1" si="1766"/>
        <v/>
      </c>
      <c r="BW2706" s="138" t="str">
        <f t="shared" si="1767"/>
        <v/>
      </c>
      <c r="BX2706" s="104" t="str">
        <f t="shared" si="1768"/>
        <v/>
      </c>
      <c r="BY2706" s="139" t="str">
        <f t="shared" si="1769"/>
        <v/>
      </c>
      <c r="CA2706" s="138" t="str">
        <f t="shared" si="1770"/>
        <v/>
      </c>
      <c r="CB2706" s="104" t="str">
        <f t="shared" si="1771"/>
        <v/>
      </c>
      <c r="CC2706" s="139" t="str">
        <f t="shared" si="1772"/>
        <v/>
      </c>
      <c r="CE2706" s="162" t="str">
        <f t="shared" si="1773"/>
        <v/>
      </c>
      <c r="CF2706" s="163" t="str">
        <f t="shared" si="1774"/>
        <v/>
      </c>
      <c r="CG2706" s="164" t="str">
        <f t="shared" si="1775"/>
        <v/>
      </c>
      <c r="CI2706" s="162" t="str">
        <f t="shared" si="1776"/>
        <v/>
      </c>
      <c r="CJ2706" s="163" t="str">
        <f t="shared" si="1738"/>
        <v/>
      </c>
      <c r="CK2706" s="164" t="str">
        <f t="shared" si="1739"/>
        <v/>
      </c>
      <c r="CM2706" s="169" t="str">
        <f t="shared" si="1777"/>
        <v/>
      </c>
      <c r="CN2706" s="139" t="str">
        <f t="shared" si="1778"/>
        <v/>
      </c>
      <c r="CP2706" s="41" t="str">
        <f>IF($CM2706="", "", COUNTIF($CM$11:$CM$3035, "&lt;"&amp;$CM2706)+1+COUNTIF($CM$11:$CM2706, $CM2706)-1)</f>
        <v/>
      </c>
    </row>
    <row r="2707" spans="1:94" x14ac:dyDescent="0.25">
      <c r="A2707" s="40"/>
      <c r="B2707" s="82" t="str">
        <f>IF($I2707="", "", IFERROR(INDEX('Job Database'!$AE$11:$AE$3035, MATCH($I2707, 'Job Database'!$X$11:$X$3035, 0)), ""))</f>
        <v/>
      </c>
      <c r="C2707" s="69" t="str">
        <f>IF($I2707="", "", IF(COUNTIF('Job Database'!$X$11:$X$3035, $I2707)=0, $AC$5, $AC$4))</f>
        <v/>
      </c>
      <c r="D2707" s="40"/>
      <c r="E2707" s="85" t="str">
        <f>IF($I2707="", "", IF(IFERROR(INDEX('Job Database'!$M$11:$M$3035, MATCH($I2707, 'Job Database'!$X$11:$X$3035, 0)), "")="", "", IFERROR(INDEX('Job Database'!$M$11:$M$3035, MATCH($I2707, 'Job Database'!$X$11:$X$3035, 0)), "")))</f>
        <v/>
      </c>
      <c r="F2707" s="40"/>
      <c r="G2707" s="88" t="str">
        <f t="shared" si="1752"/>
        <v/>
      </c>
      <c r="H2707" s="40"/>
      <c r="I2707" s="24"/>
      <c r="J2707" s="34"/>
      <c r="K2707" s="106"/>
      <c r="L2707" s="79"/>
      <c r="M2707" s="34"/>
      <c r="N2707" s="79"/>
      <c r="O2707" s="31"/>
      <c r="P2707" s="53"/>
      <c r="Q2707" s="40"/>
      <c r="S2707" s="41" t="str">
        <f t="shared" si="1740"/>
        <v/>
      </c>
      <c r="T2707" s="41" t="str">
        <f t="shared" si="1741"/>
        <v/>
      </c>
      <c r="U2707" s="41" t="str">
        <f t="shared" si="1753"/>
        <v/>
      </c>
      <c r="W2707" s="74" t="str">
        <f>IF('Job Database'!$X2707="", "", 'Job Database'!$X2707)</f>
        <v/>
      </c>
      <c r="Y2707" s="41" t="str">
        <f>IF($W2707="", "", IF(COUNTIF($I$11:$I$3035, $W2707)&gt;0, "", MAX($Y$10:$Y2706)+1))</f>
        <v/>
      </c>
      <c r="Z2707" s="41">
        <v>2697</v>
      </c>
      <c r="AA2707" s="58" t="str">
        <f t="shared" si="1754"/>
        <v/>
      </c>
      <c r="AC2707" s="41" t="str">
        <f t="shared" si="1742"/>
        <v/>
      </c>
      <c r="AE2707" s="41" t="str">
        <f t="shared" si="1755"/>
        <v/>
      </c>
      <c r="AJ2707" s="154" t="str">
        <f t="shared" si="1756"/>
        <v/>
      </c>
      <c r="AL2707" s="120" t="str">
        <f t="shared" si="1757"/>
        <v/>
      </c>
      <c r="AM2707" s="104" t="str">
        <f t="shared" si="1758"/>
        <v/>
      </c>
      <c r="AN2707" s="104" t="str">
        <f t="shared" si="1759"/>
        <v/>
      </c>
      <c r="AO2707" s="104" t="str">
        <f t="shared" si="1743"/>
        <v/>
      </c>
      <c r="AP2707" s="104" t="str">
        <f t="shared" si="1744"/>
        <v/>
      </c>
      <c r="AQ2707" s="121" t="str">
        <f t="shared" si="1760"/>
        <v/>
      </c>
      <c r="AS2707" s="88" t="str">
        <f t="shared" si="1745"/>
        <v/>
      </c>
      <c r="AT2707" s="68" t="str">
        <f t="shared" si="1761"/>
        <v/>
      </c>
      <c r="AU2707" s="68" t="str">
        <f t="shared" si="1762"/>
        <v/>
      </c>
      <c r="AV2707" s="68" t="str">
        <f t="shared" si="1763"/>
        <v/>
      </c>
      <c r="AW2707" s="88" t="str">
        <f t="shared" si="1746"/>
        <v/>
      </c>
      <c r="AZ2707" s="88" t="str">
        <f t="shared" si="1747"/>
        <v/>
      </c>
      <c r="BA2707" s="68" t="str">
        <f t="shared" si="1748"/>
        <v/>
      </c>
      <c r="BB2707" s="68" t="str">
        <f t="shared" si="1749"/>
        <v/>
      </c>
      <c r="BC2707" s="68" t="str">
        <f t="shared" si="1750"/>
        <v/>
      </c>
      <c r="BD2707" s="69" t="str">
        <f t="shared" si="1751"/>
        <v/>
      </c>
      <c r="BE2707" s="69" t="str">
        <f t="shared" si="1764"/>
        <v/>
      </c>
      <c r="BT2707" s="138" t="str">
        <f t="shared" ca="1" si="1765"/>
        <v/>
      </c>
      <c r="BU2707" s="139" t="str">
        <f t="shared" ca="1" si="1766"/>
        <v/>
      </c>
      <c r="BW2707" s="138" t="str">
        <f t="shared" si="1767"/>
        <v/>
      </c>
      <c r="BX2707" s="104" t="str">
        <f t="shared" si="1768"/>
        <v/>
      </c>
      <c r="BY2707" s="139" t="str">
        <f t="shared" si="1769"/>
        <v/>
      </c>
      <c r="CA2707" s="138" t="str">
        <f t="shared" si="1770"/>
        <v/>
      </c>
      <c r="CB2707" s="104" t="str">
        <f t="shared" si="1771"/>
        <v/>
      </c>
      <c r="CC2707" s="139" t="str">
        <f t="shared" si="1772"/>
        <v/>
      </c>
      <c r="CE2707" s="162" t="str">
        <f t="shared" si="1773"/>
        <v/>
      </c>
      <c r="CF2707" s="163" t="str">
        <f t="shared" si="1774"/>
        <v/>
      </c>
      <c r="CG2707" s="164" t="str">
        <f t="shared" si="1775"/>
        <v/>
      </c>
      <c r="CI2707" s="162" t="str">
        <f t="shared" si="1776"/>
        <v/>
      </c>
      <c r="CJ2707" s="163" t="str">
        <f t="shared" si="1738"/>
        <v/>
      </c>
      <c r="CK2707" s="164" t="str">
        <f t="shared" si="1739"/>
        <v/>
      </c>
      <c r="CM2707" s="169" t="str">
        <f t="shared" si="1777"/>
        <v/>
      </c>
      <c r="CN2707" s="139" t="str">
        <f t="shared" si="1778"/>
        <v/>
      </c>
      <c r="CP2707" s="41" t="str">
        <f>IF($CM2707="", "", COUNTIF($CM$11:$CM$3035, "&lt;"&amp;$CM2707)+1+COUNTIF($CM$11:$CM2707, $CM2707)-1)</f>
        <v/>
      </c>
    </row>
    <row r="2708" spans="1:94" x14ac:dyDescent="0.25">
      <c r="A2708" s="40"/>
      <c r="B2708" s="82" t="str">
        <f>IF($I2708="", "", IFERROR(INDEX('Job Database'!$AE$11:$AE$3035, MATCH($I2708, 'Job Database'!$X$11:$X$3035, 0)), ""))</f>
        <v/>
      </c>
      <c r="C2708" s="69" t="str">
        <f>IF($I2708="", "", IF(COUNTIF('Job Database'!$X$11:$X$3035, $I2708)=0, $AC$5, $AC$4))</f>
        <v/>
      </c>
      <c r="D2708" s="40"/>
      <c r="E2708" s="85" t="str">
        <f>IF($I2708="", "", IF(IFERROR(INDEX('Job Database'!$M$11:$M$3035, MATCH($I2708, 'Job Database'!$X$11:$X$3035, 0)), "")="", "", IFERROR(INDEX('Job Database'!$M$11:$M$3035, MATCH($I2708, 'Job Database'!$X$11:$X$3035, 0)), "")))</f>
        <v/>
      </c>
      <c r="F2708" s="40"/>
      <c r="G2708" s="88" t="str">
        <f t="shared" si="1752"/>
        <v/>
      </c>
      <c r="H2708" s="40"/>
      <c r="I2708" s="24"/>
      <c r="J2708" s="34"/>
      <c r="K2708" s="106"/>
      <c r="L2708" s="79"/>
      <c r="M2708" s="34"/>
      <c r="N2708" s="79"/>
      <c r="O2708" s="31"/>
      <c r="P2708" s="53"/>
      <c r="Q2708" s="40"/>
      <c r="S2708" s="41" t="str">
        <f t="shared" si="1740"/>
        <v/>
      </c>
      <c r="T2708" s="41" t="str">
        <f t="shared" si="1741"/>
        <v/>
      </c>
      <c r="U2708" s="41" t="str">
        <f t="shared" si="1753"/>
        <v/>
      </c>
      <c r="W2708" s="74" t="str">
        <f>IF('Job Database'!$X2708="", "", 'Job Database'!$X2708)</f>
        <v/>
      </c>
      <c r="Y2708" s="41" t="str">
        <f>IF($W2708="", "", IF(COUNTIF($I$11:$I$3035, $W2708)&gt;0, "", MAX($Y$10:$Y2707)+1))</f>
        <v/>
      </c>
      <c r="Z2708" s="41">
        <v>2698</v>
      </c>
      <c r="AA2708" s="58" t="str">
        <f t="shared" si="1754"/>
        <v/>
      </c>
      <c r="AC2708" s="41" t="str">
        <f t="shared" si="1742"/>
        <v/>
      </c>
      <c r="AE2708" s="41" t="str">
        <f t="shared" si="1755"/>
        <v/>
      </c>
      <c r="AJ2708" s="154" t="str">
        <f t="shared" si="1756"/>
        <v/>
      </c>
      <c r="AL2708" s="120" t="str">
        <f t="shared" si="1757"/>
        <v/>
      </c>
      <c r="AM2708" s="104" t="str">
        <f t="shared" si="1758"/>
        <v/>
      </c>
      <c r="AN2708" s="104" t="str">
        <f t="shared" si="1759"/>
        <v/>
      </c>
      <c r="AO2708" s="104" t="str">
        <f t="shared" si="1743"/>
        <v/>
      </c>
      <c r="AP2708" s="104" t="str">
        <f t="shared" si="1744"/>
        <v/>
      </c>
      <c r="AQ2708" s="121" t="str">
        <f t="shared" si="1760"/>
        <v/>
      </c>
      <c r="AS2708" s="88" t="str">
        <f t="shared" si="1745"/>
        <v/>
      </c>
      <c r="AT2708" s="68" t="str">
        <f t="shared" si="1761"/>
        <v/>
      </c>
      <c r="AU2708" s="68" t="str">
        <f t="shared" si="1762"/>
        <v/>
      </c>
      <c r="AV2708" s="68" t="str">
        <f t="shared" si="1763"/>
        <v/>
      </c>
      <c r="AW2708" s="88" t="str">
        <f t="shared" si="1746"/>
        <v/>
      </c>
      <c r="AZ2708" s="88" t="str">
        <f t="shared" si="1747"/>
        <v/>
      </c>
      <c r="BA2708" s="68" t="str">
        <f t="shared" si="1748"/>
        <v/>
      </c>
      <c r="BB2708" s="68" t="str">
        <f t="shared" si="1749"/>
        <v/>
      </c>
      <c r="BC2708" s="68" t="str">
        <f t="shared" si="1750"/>
        <v/>
      </c>
      <c r="BD2708" s="69" t="str">
        <f t="shared" si="1751"/>
        <v/>
      </c>
      <c r="BE2708" s="69" t="str">
        <f t="shared" si="1764"/>
        <v/>
      </c>
      <c r="BT2708" s="138" t="str">
        <f t="shared" ca="1" si="1765"/>
        <v/>
      </c>
      <c r="BU2708" s="139" t="str">
        <f t="shared" ca="1" si="1766"/>
        <v/>
      </c>
      <c r="BW2708" s="138" t="str">
        <f t="shared" si="1767"/>
        <v/>
      </c>
      <c r="BX2708" s="104" t="str">
        <f t="shared" si="1768"/>
        <v/>
      </c>
      <c r="BY2708" s="139" t="str">
        <f t="shared" si="1769"/>
        <v/>
      </c>
      <c r="CA2708" s="138" t="str">
        <f t="shared" si="1770"/>
        <v/>
      </c>
      <c r="CB2708" s="104" t="str">
        <f t="shared" si="1771"/>
        <v/>
      </c>
      <c r="CC2708" s="139" t="str">
        <f t="shared" si="1772"/>
        <v/>
      </c>
      <c r="CE2708" s="162" t="str">
        <f t="shared" si="1773"/>
        <v/>
      </c>
      <c r="CF2708" s="163" t="str">
        <f t="shared" si="1774"/>
        <v/>
      </c>
      <c r="CG2708" s="164" t="str">
        <f t="shared" si="1775"/>
        <v/>
      </c>
      <c r="CI2708" s="162" t="str">
        <f t="shared" si="1776"/>
        <v/>
      </c>
      <c r="CJ2708" s="163" t="str">
        <f t="shared" si="1738"/>
        <v/>
      </c>
      <c r="CK2708" s="164" t="str">
        <f t="shared" si="1739"/>
        <v/>
      </c>
      <c r="CM2708" s="169" t="str">
        <f t="shared" si="1777"/>
        <v/>
      </c>
      <c r="CN2708" s="139" t="str">
        <f t="shared" si="1778"/>
        <v/>
      </c>
      <c r="CP2708" s="41" t="str">
        <f>IF($CM2708="", "", COUNTIF($CM$11:$CM$3035, "&lt;"&amp;$CM2708)+1+COUNTIF($CM$11:$CM2708, $CM2708)-1)</f>
        <v/>
      </c>
    </row>
    <row r="2709" spans="1:94" x14ac:dyDescent="0.25">
      <c r="A2709" s="40"/>
      <c r="B2709" s="82" t="str">
        <f>IF($I2709="", "", IFERROR(INDEX('Job Database'!$AE$11:$AE$3035, MATCH($I2709, 'Job Database'!$X$11:$X$3035, 0)), ""))</f>
        <v/>
      </c>
      <c r="C2709" s="69" t="str">
        <f>IF($I2709="", "", IF(COUNTIF('Job Database'!$X$11:$X$3035, $I2709)=0, $AC$5, $AC$4))</f>
        <v/>
      </c>
      <c r="D2709" s="40"/>
      <c r="E2709" s="85" t="str">
        <f>IF($I2709="", "", IF(IFERROR(INDEX('Job Database'!$M$11:$M$3035, MATCH($I2709, 'Job Database'!$X$11:$X$3035, 0)), "")="", "", IFERROR(INDEX('Job Database'!$M$11:$M$3035, MATCH($I2709, 'Job Database'!$X$11:$X$3035, 0)), "")))</f>
        <v/>
      </c>
      <c r="F2709" s="40"/>
      <c r="G2709" s="88" t="str">
        <f t="shared" si="1752"/>
        <v/>
      </c>
      <c r="H2709" s="40"/>
      <c r="I2709" s="24"/>
      <c r="J2709" s="34"/>
      <c r="K2709" s="106"/>
      <c r="L2709" s="79"/>
      <c r="M2709" s="34"/>
      <c r="N2709" s="79"/>
      <c r="O2709" s="31"/>
      <c r="P2709" s="53"/>
      <c r="Q2709" s="40"/>
      <c r="S2709" s="41" t="str">
        <f t="shared" si="1740"/>
        <v/>
      </c>
      <c r="T2709" s="41" t="str">
        <f t="shared" si="1741"/>
        <v/>
      </c>
      <c r="U2709" s="41" t="str">
        <f t="shared" si="1753"/>
        <v/>
      </c>
      <c r="W2709" s="74" t="str">
        <f>IF('Job Database'!$X2709="", "", 'Job Database'!$X2709)</f>
        <v/>
      </c>
      <c r="Y2709" s="41" t="str">
        <f>IF($W2709="", "", IF(COUNTIF($I$11:$I$3035, $W2709)&gt;0, "", MAX($Y$10:$Y2708)+1))</f>
        <v/>
      </c>
      <c r="Z2709" s="41">
        <v>2699</v>
      </c>
      <c r="AA2709" s="58" t="str">
        <f t="shared" si="1754"/>
        <v/>
      </c>
      <c r="AC2709" s="41" t="str">
        <f t="shared" si="1742"/>
        <v/>
      </c>
      <c r="AE2709" s="41" t="str">
        <f t="shared" si="1755"/>
        <v/>
      </c>
      <c r="AJ2709" s="154" t="str">
        <f t="shared" si="1756"/>
        <v/>
      </c>
      <c r="AL2709" s="120" t="str">
        <f t="shared" si="1757"/>
        <v/>
      </c>
      <c r="AM2709" s="104" t="str">
        <f t="shared" si="1758"/>
        <v/>
      </c>
      <c r="AN2709" s="104" t="str">
        <f t="shared" si="1759"/>
        <v/>
      </c>
      <c r="AO2709" s="104" t="str">
        <f t="shared" si="1743"/>
        <v/>
      </c>
      <c r="AP2709" s="104" t="str">
        <f t="shared" si="1744"/>
        <v/>
      </c>
      <c r="AQ2709" s="121" t="str">
        <f t="shared" si="1760"/>
        <v/>
      </c>
      <c r="AS2709" s="88" t="str">
        <f t="shared" si="1745"/>
        <v/>
      </c>
      <c r="AT2709" s="68" t="str">
        <f t="shared" si="1761"/>
        <v/>
      </c>
      <c r="AU2709" s="68" t="str">
        <f t="shared" si="1762"/>
        <v/>
      </c>
      <c r="AV2709" s="68" t="str">
        <f t="shared" si="1763"/>
        <v/>
      </c>
      <c r="AW2709" s="88" t="str">
        <f t="shared" si="1746"/>
        <v/>
      </c>
      <c r="AZ2709" s="88" t="str">
        <f t="shared" si="1747"/>
        <v/>
      </c>
      <c r="BA2709" s="68" t="str">
        <f t="shared" si="1748"/>
        <v/>
      </c>
      <c r="BB2709" s="68" t="str">
        <f t="shared" si="1749"/>
        <v/>
      </c>
      <c r="BC2709" s="68" t="str">
        <f t="shared" si="1750"/>
        <v/>
      </c>
      <c r="BD2709" s="69" t="str">
        <f t="shared" si="1751"/>
        <v/>
      </c>
      <c r="BE2709" s="69" t="str">
        <f t="shared" si="1764"/>
        <v/>
      </c>
      <c r="BT2709" s="138" t="str">
        <f t="shared" ca="1" si="1765"/>
        <v/>
      </c>
      <c r="BU2709" s="139" t="str">
        <f t="shared" ca="1" si="1766"/>
        <v/>
      </c>
      <c r="BW2709" s="138" t="str">
        <f t="shared" si="1767"/>
        <v/>
      </c>
      <c r="BX2709" s="104" t="str">
        <f t="shared" si="1768"/>
        <v/>
      </c>
      <c r="BY2709" s="139" t="str">
        <f t="shared" si="1769"/>
        <v/>
      </c>
      <c r="CA2709" s="138" t="str">
        <f t="shared" si="1770"/>
        <v/>
      </c>
      <c r="CB2709" s="104" t="str">
        <f t="shared" si="1771"/>
        <v/>
      </c>
      <c r="CC2709" s="139" t="str">
        <f t="shared" si="1772"/>
        <v/>
      </c>
      <c r="CE2709" s="162" t="str">
        <f t="shared" si="1773"/>
        <v/>
      </c>
      <c r="CF2709" s="163" t="str">
        <f t="shared" si="1774"/>
        <v/>
      </c>
      <c r="CG2709" s="164" t="str">
        <f t="shared" si="1775"/>
        <v/>
      </c>
      <c r="CI2709" s="162" t="str">
        <f t="shared" si="1776"/>
        <v/>
      </c>
      <c r="CJ2709" s="163" t="str">
        <f t="shared" si="1738"/>
        <v/>
      </c>
      <c r="CK2709" s="164" t="str">
        <f t="shared" si="1739"/>
        <v/>
      </c>
      <c r="CM2709" s="169" t="str">
        <f t="shared" si="1777"/>
        <v/>
      </c>
      <c r="CN2709" s="139" t="str">
        <f t="shared" si="1778"/>
        <v/>
      </c>
      <c r="CP2709" s="41" t="str">
        <f>IF($CM2709="", "", COUNTIF($CM$11:$CM$3035, "&lt;"&amp;$CM2709)+1+COUNTIF($CM$11:$CM2709, $CM2709)-1)</f>
        <v/>
      </c>
    </row>
    <row r="2710" spans="1:94" x14ac:dyDescent="0.25">
      <c r="A2710" s="40"/>
      <c r="B2710" s="82" t="str">
        <f>IF($I2710="", "", IFERROR(INDEX('Job Database'!$AE$11:$AE$3035, MATCH($I2710, 'Job Database'!$X$11:$X$3035, 0)), ""))</f>
        <v/>
      </c>
      <c r="C2710" s="69" t="str">
        <f>IF($I2710="", "", IF(COUNTIF('Job Database'!$X$11:$X$3035, $I2710)=0, $AC$5, $AC$4))</f>
        <v/>
      </c>
      <c r="D2710" s="40"/>
      <c r="E2710" s="85" t="str">
        <f>IF($I2710="", "", IF(IFERROR(INDEX('Job Database'!$M$11:$M$3035, MATCH($I2710, 'Job Database'!$X$11:$X$3035, 0)), "")="", "", IFERROR(INDEX('Job Database'!$M$11:$M$3035, MATCH($I2710, 'Job Database'!$X$11:$X$3035, 0)), "")))</f>
        <v/>
      </c>
      <c r="F2710" s="40"/>
      <c r="G2710" s="88" t="str">
        <f t="shared" si="1752"/>
        <v/>
      </c>
      <c r="H2710" s="40"/>
      <c r="I2710" s="24"/>
      <c r="J2710" s="34"/>
      <c r="K2710" s="106"/>
      <c r="L2710" s="79"/>
      <c r="M2710" s="34"/>
      <c r="N2710" s="79"/>
      <c r="O2710" s="31"/>
      <c r="P2710" s="53"/>
      <c r="Q2710" s="40"/>
      <c r="S2710" s="41" t="str">
        <f t="shared" si="1740"/>
        <v/>
      </c>
      <c r="T2710" s="41" t="str">
        <f t="shared" si="1741"/>
        <v/>
      </c>
      <c r="U2710" s="41" t="str">
        <f t="shared" si="1753"/>
        <v/>
      </c>
      <c r="W2710" s="74" t="str">
        <f>IF('Job Database'!$X2710="", "", 'Job Database'!$X2710)</f>
        <v/>
      </c>
      <c r="Y2710" s="41" t="str">
        <f>IF($W2710="", "", IF(COUNTIF($I$11:$I$3035, $W2710)&gt;0, "", MAX($Y$10:$Y2709)+1))</f>
        <v/>
      </c>
      <c r="Z2710" s="41">
        <v>2700</v>
      </c>
      <c r="AA2710" s="58" t="str">
        <f t="shared" si="1754"/>
        <v/>
      </c>
      <c r="AC2710" s="41" t="str">
        <f t="shared" si="1742"/>
        <v/>
      </c>
      <c r="AE2710" s="41" t="str">
        <f t="shared" si="1755"/>
        <v/>
      </c>
      <c r="AJ2710" s="154" t="str">
        <f t="shared" si="1756"/>
        <v/>
      </c>
      <c r="AL2710" s="120" t="str">
        <f t="shared" si="1757"/>
        <v/>
      </c>
      <c r="AM2710" s="104" t="str">
        <f t="shared" si="1758"/>
        <v/>
      </c>
      <c r="AN2710" s="104" t="str">
        <f t="shared" si="1759"/>
        <v/>
      </c>
      <c r="AO2710" s="104" t="str">
        <f t="shared" si="1743"/>
        <v/>
      </c>
      <c r="AP2710" s="104" t="str">
        <f t="shared" si="1744"/>
        <v/>
      </c>
      <c r="AQ2710" s="121" t="str">
        <f t="shared" si="1760"/>
        <v/>
      </c>
      <c r="AS2710" s="88" t="str">
        <f t="shared" si="1745"/>
        <v/>
      </c>
      <c r="AT2710" s="68" t="str">
        <f t="shared" si="1761"/>
        <v/>
      </c>
      <c r="AU2710" s="68" t="str">
        <f t="shared" si="1762"/>
        <v/>
      </c>
      <c r="AV2710" s="68" t="str">
        <f t="shared" si="1763"/>
        <v/>
      </c>
      <c r="AW2710" s="88" t="str">
        <f t="shared" si="1746"/>
        <v/>
      </c>
      <c r="AZ2710" s="88" t="str">
        <f t="shared" si="1747"/>
        <v/>
      </c>
      <c r="BA2710" s="68" t="str">
        <f t="shared" si="1748"/>
        <v/>
      </c>
      <c r="BB2710" s="68" t="str">
        <f t="shared" si="1749"/>
        <v/>
      </c>
      <c r="BC2710" s="68" t="str">
        <f t="shared" si="1750"/>
        <v/>
      </c>
      <c r="BD2710" s="69" t="str">
        <f t="shared" si="1751"/>
        <v/>
      </c>
      <c r="BE2710" s="69" t="str">
        <f t="shared" si="1764"/>
        <v/>
      </c>
      <c r="BT2710" s="138" t="str">
        <f t="shared" ca="1" si="1765"/>
        <v/>
      </c>
      <c r="BU2710" s="139" t="str">
        <f t="shared" ca="1" si="1766"/>
        <v/>
      </c>
      <c r="BW2710" s="138" t="str">
        <f t="shared" si="1767"/>
        <v/>
      </c>
      <c r="BX2710" s="104" t="str">
        <f t="shared" si="1768"/>
        <v/>
      </c>
      <c r="BY2710" s="139" t="str">
        <f t="shared" si="1769"/>
        <v/>
      </c>
      <c r="CA2710" s="138" t="str">
        <f t="shared" si="1770"/>
        <v/>
      </c>
      <c r="CB2710" s="104" t="str">
        <f t="shared" si="1771"/>
        <v/>
      </c>
      <c r="CC2710" s="139" t="str">
        <f t="shared" si="1772"/>
        <v/>
      </c>
      <c r="CE2710" s="162" t="str">
        <f t="shared" si="1773"/>
        <v/>
      </c>
      <c r="CF2710" s="163" t="str">
        <f t="shared" si="1774"/>
        <v/>
      </c>
      <c r="CG2710" s="164" t="str">
        <f t="shared" si="1775"/>
        <v/>
      </c>
      <c r="CI2710" s="162" t="str">
        <f t="shared" si="1776"/>
        <v/>
      </c>
      <c r="CJ2710" s="163" t="str">
        <f t="shared" si="1738"/>
        <v/>
      </c>
      <c r="CK2710" s="164" t="str">
        <f t="shared" si="1739"/>
        <v/>
      </c>
      <c r="CM2710" s="169" t="str">
        <f t="shared" si="1777"/>
        <v/>
      </c>
      <c r="CN2710" s="139" t="str">
        <f t="shared" si="1778"/>
        <v/>
      </c>
      <c r="CP2710" s="41" t="str">
        <f>IF($CM2710="", "", COUNTIF($CM$11:$CM$3035, "&lt;"&amp;$CM2710)+1+COUNTIF($CM$11:$CM2710, $CM2710)-1)</f>
        <v/>
      </c>
    </row>
    <row r="2711" spans="1:94" x14ac:dyDescent="0.25">
      <c r="A2711" s="40"/>
      <c r="B2711" s="82" t="str">
        <f>IF($I2711="", "", IFERROR(INDEX('Job Database'!$AE$11:$AE$3035, MATCH($I2711, 'Job Database'!$X$11:$X$3035, 0)), ""))</f>
        <v/>
      </c>
      <c r="C2711" s="69" t="str">
        <f>IF($I2711="", "", IF(COUNTIF('Job Database'!$X$11:$X$3035, $I2711)=0, $AC$5, $AC$4))</f>
        <v/>
      </c>
      <c r="D2711" s="40"/>
      <c r="E2711" s="85" t="str">
        <f>IF($I2711="", "", IF(IFERROR(INDEX('Job Database'!$M$11:$M$3035, MATCH($I2711, 'Job Database'!$X$11:$X$3035, 0)), "")="", "", IFERROR(INDEX('Job Database'!$M$11:$M$3035, MATCH($I2711, 'Job Database'!$X$11:$X$3035, 0)), "")))</f>
        <v/>
      </c>
      <c r="F2711" s="40"/>
      <c r="G2711" s="88" t="str">
        <f t="shared" si="1752"/>
        <v/>
      </c>
      <c r="H2711" s="40"/>
      <c r="I2711" s="24"/>
      <c r="J2711" s="34"/>
      <c r="K2711" s="106"/>
      <c r="L2711" s="79"/>
      <c r="M2711" s="34"/>
      <c r="N2711" s="79"/>
      <c r="O2711" s="31"/>
      <c r="P2711" s="53"/>
      <c r="Q2711" s="40"/>
      <c r="S2711" s="41" t="str">
        <f t="shared" si="1740"/>
        <v/>
      </c>
      <c r="T2711" s="41" t="str">
        <f t="shared" si="1741"/>
        <v/>
      </c>
      <c r="U2711" s="41" t="str">
        <f t="shared" si="1753"/>
        <v/>
      </c>
      <c r="W2711" s="74" t="str">
        <f>IF('Job Database'!$X2711="", "", 'Job Database'!$X2711)</f>
        <v/>
      </c>
      <c r="Y2711" s="41" t="str">
        <f>IF($W2711="", "", IF(COUNTIF($I$11:$I$3035, $W2711)&gt;0, "", MAX($Y$10:$Y2710)+1))</f>
        <v/>
      </c>
      <c r="Z2711" s="41">
        <v>2701</v>
      </c>
      <c r="AA2711" s="58" t="str">
        <f t="shared" si="1754"/>
        <v/>
      </c>
      <c r="AC2711" s="41" t="str">
        <f t="shared" si="1742"/>
        <v/>
      </c>
      <c r="AE2711" s="41" t="str">
        <f t="shared" si="1755"/>
        <v/>
      </c>
      <c r="AJ2711" s="154" t="str">
        <f t="shared" si="1756"/>
        <v/>
      </c>
      <c r="AL2711" s="120" t="str">
        <f t="shared" si="1757"/>
        <v/>
      </c>
      <c r="AM2711" s="104" t="str">
        <f t="shared" si="1758"/>
        <v/>
      </c>
      <c r="AN2711" s="104" t="str">
        <f t="shared" si="1759"/>
        <v/>
      </c>
      <c r="AO2711" s="104" t="str">
        <f t="shared" si="1743"/>
        <v/>
      </c>
      <c r="AP2711" s="104" t="str">
        <f t="shared" si="1744"/>
        <v/>
      </c>
      <c r="AQ2711" s="121" t="str">
        <f t="shared" si="1760"/>
        <v/>
      </c>
      <c r="AS2711" s="88" t="str">
        <f t="shared" si="1745"/>
        <v/>
      </c>
      <c r="AT2711" s="68" t="str">
        <f t="shared" si="1761"/>
        <v/>
      </c>
      <c r="AU2711" s="68" t="str">
        <f t="shared" si="1762"/>
        <v/>
      </c>
      <c r="AV2711" s="68" t="str">
        <f t="shared" si="1763"/>
        <v/>
      </c>
      <c r="AW2711" s="88" t="str">
        <f t="shared" si="1746"/>
        <v/>
      </c>
      <c r="AZ2711" s="88" t="str">
        <f t="shared" si="1747"/>
        <v/>
      </c>
      <c r="BA2711" s="68" t="str">
        <f t="shared" si="1748"/>
        <v/>
      </c>
      <c r="BB2711" s="68" t="str">
        <f t="shared" si="1749"/>
        <v/>
      </c>
      <c r="BC2711" s="68" t="str">
        <f t="shared" si="1750"/>
        <v/>
      </c>
      <c r="BD2711" s="69" t="str">
        <f t="shared" si="1751"/>
        <v/>
      </c>
      <c r="BE2711" s="69" t="str">
        <f t="shared" si="1764"/>
        <v/>
      </c>
      <c r="BT2711" s="138" t="str">
        <f t="shared" ca="1" si="1765"/>
        <v/>
      </c>
      <c r="BU2711" s="139" t="str">
        <f t="shared" ca="1" si="1766"/>
        <v/>
      </c>
      <c r="BW2711" s="138" t="str">
        <f t="shared" si="1767"/>
        <v/>
      </c>
      <c r="BX2711" s="104" t="str">
        <f t="shared" si="1768"/>
        <v/>
      </c>
      <c r="BY2711" s="139" t="str">
        <f t="shared" si="1769"/>
        <v/>
      </c>
      <c r="CA2711" s="138" t="str">
        <f t="shared" si="1770"/>
        <v/>
      </c>
      <c r="CB2711" s="104" t="str">
        <f t="shared" si="1771"/>
        <v/>
      </c>
      <c r="CC2711" s="139" t="str">
        <f t="shared" si="1772"/>
        <v/>
      </c>
      <c r="CE2711" s="162" t="str">
        <f t="shared" si="1773"/>
        <v/>
      </c>
      <c r="CF2711" s="163" t="str">
        <f t="shared" si="1774"/>
        <v/>
      </c>
      <c r="CG2711" s="164" t="str">
        <f t="shared" si="1775"/>
        <v/>
      </c>
      <c r="CI2711" s="162" t="str">
        <f t="shared" si="1776"/>
        <v/>
      </c>
      <c r="CJ2711" s="163" t="str">
        <f t="shared" si="1738"/>
        <v/>
      </c>
      <c r="CK2711" s="164" t="str">
        <f t="shared" si="1739"/>
        <v/>
      </c>
      <c r="CM2711" s="169" t="str">
        <f t="shared" si="1777"/>
        <v/>
      </c>
      <c r="CN2711" s="139" t="str">
        <f t="shared" si="1778"/>
        <v/>
      </c>
      <c r="CP2711" s="41" t="str">
        <f>IF($CM2711="", "", COUNTIF($CM$11:$CM$3035, "&lt;"&amp;$CM2711)+1+COUNTIF($CM$11:$CM2711, $CM2711)-1)</f>
        <v/>
      </c>
    </row>
    <row r="2712" spans="1:94" x14ac:dyDescent="0.25">
      <c r="A2712" s="40"/>
      <c r="B2712" s="82" t="str">
        <f>IF($I2712="", "", IFERROR(INDEX('Job Database'!$AE$11:$AE$3035, MATCH($I2712, 'Job Database'!$X$11:$X$3035, 0)), ""))</f>
        <v/>
      </c>
      <c r="C2712" s="69" t="str">
        <f>IF($I2712="", "", IF(COUNTIF('Job Database'!$X$11:$X$3035, $I2712)=0, $AC$5, $AC$4))</f>
        <v/>
      </c>
      <c r="D2712" s="40"/>
      <c r="E2712" s="85" t="str">
        <f>IF($I2712="", "", IF(IFERROR(INDEX('Job Database'!$M$11:$M$3035, MATCH($I2712, 'Job Database'!$X$11:$X$3035, 0)), "")="", "", IFERROR(INDEX('Job Database'!$M$11:$M$3035, MATCH($I2712, 'Job Database'!$X$11:$X$3035, 0)), "")))</f>
        <v/>
      </c>
      <c r="F2712" s="40"/>
      <c r="G2712" s="88" t="str">
        <f t="shared" si="1752"/>
        <v/>
      </c>
      <c r="H2712" s="40"/>
      <c r="I2712" s="24"/>
      <c r="J2712" s="34"/>
      <c r="K2712" s="106"/>
      <c r="L2712" s="79"/>
      <c r="M2712" s="34"/>
      <c r="N2712" s="79"/>
      <c r="O2712" s="31"/>
      <c r="P2712" s="53"/>
      <c r="Q2712" s="40"/>
      <c r="S2712" s="41" t="str">
        <f t="shared" si="1740"/>
        <v/>
      </c>
      <c r="T2712" s="41" t="str">
        <f t="shared" si="1741"/>
        <v/>
      </c>
      <c r="U2712" s="41" t="str">
        <f t="shared" si="1753"/>
        <v/>
      </c>
      <c r="W2712" s="74" t="str">
        <f>IF('Job Database'!$X2712="", "", 'Job Database'!$X2712)</f>
        <v/>
      </c>
      <c r="Y2712" s="41" t="str">
        <f>IF($W2712="", "", IF(COUNTIF($I$11:$I$3035, $W2712)&gt;0, "", MAX($Y$10:$Y2711)+1))</f>
        <v/>
      </c>
      <c r="Z2712" s="41">
        <v>2702</v>
      </c>
      <c r="AA2712" s="58" t="str">
        <f t="shared" si="1754"/>
        <v/>
      </c>
      <c r="AC2712" s="41" t="str">
        <f t="shared" si="1742"/>
        <v/>
      </c>
      <c r="AE2712" s="41" t="str">
        <f t="shared" si="1755"/>
        <v/>
      </c>
      <c r="AJ2712" s="154" t="str">
        <f t="shared" si="1756"/>
        <v/>
      </c>
      <c r="AL2712" s="120" t="str">
        <f t="shared" si="1757"/>
        <v/>
      </c>
      <c r="AM2712" s="104" t="str">
        <f t="shared" si="1758"/>
        <v/>
      </c>
      <c r="AN2712" s="104" t="str">
        <f t="shared" si="1759"/>
        <v/>
      </c>
      <c r="AO2712" s="104" t="str">
        <f t="shared" si="1743"/>
        <v/>
      </c>
      <c r="AP2712" s="104" t="str">
        <f t="shared" si="1744"/>
        <v/>
      </c>
      <c r="AQ2712" s="121" t="str">
        <f t="shared" si="1760"/>
        <v/>
      </c>
      <c r="AS2712" s="88" t="str">
        <f t="shared" si="1745"/>
        <v/>
      </c>
      <c r="AT2712" s="68" t="str">
        <f t="shared" si="1761"/>
        <v/>
      </c>
      <c r="AU2712" s="68" t="str">
        <f t="shared" si="1762"/>
        <v/>
      </c>
      <c r="AV2712" s="68" t="str">
        <f t="shared" si="1763"/>
        <v/>
      </c>
      <c r="AW2712" s="88" t="str">
        <f t="shared" si="1746"/>
        <v/>
      </c>
      <c r="AZ2712" s="88" t="str">
        <f t="shared" si="1747"/>
        <v/>
      </c>
      <c r="BA2712" s="68" t="str">
        <f t="shared" si="1748"/>
        <v/>
      </c>
      <c r="BB2712" s="68" t="str">
        <f t="shared" si="1749"/>
        <v/>
      </c>
      <c r="BC2712" s="68" t="str">
        <f t="shared" si="1750"/>
        <v/>
      </c>
      <c r="BD2712" s="69" t="str">
        <f t="shared" si="1751"/>
        <v/>
      </c>
      <c r="BE2712" s="69" t="str">
        <f t="shared" si="1764"/>
        <v/>
      </c>
      <c r="BT2712" s="138" t="str">
        <f t="shared" ca="1" si="1765"/>
        <v/>
      </c>
      <c r="BU2712" s="139" t="str">
        <f t="shared" ca="1" si="1766"/>
        <v/>
      </c>
      <c r="BW2712" s="138" t="str">
        <f t="shared" si="1767"/>
        <v/>
      </c>
      <c r="BX2712" s="104" t="str">
        <f t="shared" si="1768"/>
        <v/>
      </c>
      <c r="BY2712" s="139" t="str">
        <f t="shared" si="1769"/>
        <v/>
      </c>
      <c r="CA2712" s="138" t="str">
        <f t="shared" si="1770"/>
        <v/>
      </c>
      <c r="CB2712" s="104" t="str">
        <f t="shared" si="1771"/>
        <v/>
      </c>
      <c r="CC2712" s="139" t="str">
        <f t="shared" si="1772"/>
        <v/>
      </c>
      <c r="CE2712" s="162" t="str">
        <f t="shared" si="1773"/>
        <v/>
      </c>
      <c r="CF2712" s="163" t="str">
        <f t="shared" si="1774"/>
        <v/>
      </c>
      <c r="CG2712" s="164" t="str">
        <f t="shared" si="1775"/>
        <v/>
      </c>
      <c r="CI2712" s="162" t="str">
        <f t="shared" si="1776"/>
        <v/>
      </c>
      <c r="CJ2712" s="163" t="str">
        <f t="shared" si="1738"/>
        <v/>
      </c>
      <c r="CK2712" s="164" t="str">
        <f t="shared" si="1739"/>
        <v/>
      </c>
      <c r="CM2712" s="169" t="str">
        <f t="shared" si="1777"/>
        <v/>
      </c>
      <c r="CN2712" s="139" t="str">
        <f t="shared" si="1778"/>
        <v/>
      </c>
      <c r="CP2712" s="41" t="str">
        <f>IF($CM2712="", "", COUNTIF($CM$11:$CM$3035, "&lt;"&amp;$CM2712)+1+COUNTIF($CM$11:$CM2712, $CM2712)-1)</f>
        <v/>
      </c>
    </row>
    <row r="2713" spans="1:94" x14ac:dyDescent="0.25">
      <c r="A2713" s="40"/>
      <c r="B2713" s="82" t="str">
        <f>IF($I2713="", "", IFERROR(INDEX('Job Database'!$AE$11:$AE$3035, MATCH($I2713, 'Job Database'!$X$11:$X$3035, 0)), ""))</f>
        <v/>
      </c>
      <c r="C2713" s="69" t="str">
        <f>IF($I2713="", "", IF(COUNTIF('Job Database'!$X$11:$X$3035, $I2713)=0, $AC$5, $AC$4))</f>
        <v/>
      </c>
      <c r="D2713" s="40"/>
      <c r="E2713" s="85" t="str">
        <f>IF($I2713="", "", IF(IFERROR(INDEX('Job Database'!$M$11:$M$3035, MATCH($I2713, 'Job Database'!$X$11:$X$3035, 0)), "")="", "", IFERROR(INDEX('Job Database'!$M$11:$M$3035, MATCH($I2713, 'Job Database'!$X$11:$X$3035, 0)), "")))</f>
        <v/>
      </c>
      <c r="F2713" s="40"/>
      <c r="G2713" s="88" t="str">
        <f t="shared" si="1752"/>
        <v/>
      </c>
      <c r="H2713" s="40"/>
      <c r="I2713" s="24"/>
      <c r="J2713" s="34"/>
      <c r="K2713" s="106"/>
      <c r="L2713" s="79"/>
      <c r="M2713" s="34"/>
      <c r="N2713" s="79"/>
      <c r="O2713" s="31"/>
      <c r="P2713" s="53"/>
      <c r="Q2713" s="40"/>
      <c r="S2713" s="41" t="str">
        <f t="shared" si="1740"/>
        <v/>
      </c>
      <c r="T2713" s="41" t="str">
        <f t="shared" si="1741"/>
        <v/>
      </c>
      <c r="U2713" s="41" t="str">
        <f t="shared" si="1753"/>
        <v/>
      </c>
      <c r="W2713" s="74" t="str">
        <f>IF('Job Database'!$X2713="", "", 'Job Database'!$X2713)</f>
        <v/>
      </c>
      <c r="Y2713" s="41" t="str">
        <f>IF($W2713="", "", IF(COUNTIF($I$11:$I$3035, $W2713)&gt;0, "", MAX($Y$10:$Y2712)+1))</f>
        <v/>
      </c>
      <c r="Z2713" s="41">
        <v>2703</v>
      </c>
      <c r="AA2713" s="58" t="str">
        <f t="shared" si="1754"/>
        <v/>
      </c>
      <c r="AC2713" s="41" t="str">
        <f t="shared" si="1742"/>
        <v/>
      </c>
      <c r="AE2713" s="41" t="str">
        <f t="shared" si="1755"/>
        <v/>
      </c>
      <c r="AJ2713" s="154" t="str">
        <f t="shared" si="1756"/>
        <v/>
      </c>
      <c r="AL2713" s="120" t="str">
        <f t="shared" si="1757"/>
        <v/>
      </c>
      <c r="AM2713" s="104" t="str">
        <f t="shared" si="1758"/>
        <v/>
      </c>
      <c r="AN2713" s="104" t="str">
        <f t="shared" si="1759"/>
        <v/>
      </c>
      <c r="AO2713" s="104" t="str">
        <f t="shared" si="1743"/>
        <v/>
      </c>
      <c r="AP2713" s="104" t="str">
        <f t="shared" si="1744"/>
        <v/>
      </c>
      <c r="AQ2713" s="121" t="str">
        <f t="shared" si="1760"/>
        <v/>
      </c>
      <c r="AS2713" s="88" t="str">
        <f t="shared" si="1745"/>
        <v/>
      </c>
      <c r="AT2713" s="68" t="str">
        <f t="shared" si="1761"/>
        <v/>
      </c>
      <c r="AU2713" s="68" t="str">
        <f t="shared" si="1762"/>
        <v/>
      </c>
      <c r="AV2713" s="68" t="str">
        <f t="shared" si="1763"/>
        <v/>
      </c>
      <c r="AW2713" s="88" t="str">
        <f t="shared" si="1746"/>
        <v/>
      </c>
      <c r="AZ2713" s="88" t="str">
        <f t="shared" si="1747"/>
        <v/>
      </c>
      <c r="BA2713" s="68" t="str">
        <f t="shared" si="1748"/>
        <v/>
      </c>
      <c r="BB2713" s="68" t="str">
        <f t="shared" si="1749"/>
        <v/>
      </c>
      <c r="BC2713" s="68" t="str">
        <f t="shared" si="1750"/>
        <v/>
      </c>
      <c r="BD2713" s="69" t="str">
        <f t="shared" si="1751"/>
        <v/>
      </c>
      <c r="BE2713" s="69" t="str">
        <f t="shared" si="1764"/>
        <v/>
      </c>
      <c r="BT2713" s="138" t="str">
        <f t="shared" ca="1" si="1765"/>
        <v/>
      </c>
      <c r="BU2713" s="139" t="str">
        <f t="shared" ca="1" si="1766"/>
        <v/>
      </c>
      <c r="BW2713" s="138" t="str">
        <f t="shared" si="1767"/>
        <v/>
      </c>
      <c r="BX2713" s="104" t="str">
        <f t="shared" si="1768"/>
        <v/>
      </c>
      <c r="BY2713" s="139" t="str">
        <f t="shared" si="1769"/>
        <v/>
      </c>
      <c r="CA2713" s="138" t="str">
        <f t="shared" si="1770"/>
        <v/>
      </c>
      <c r="CB2713" s="104" t="str">
        <f t="shared" si="1771"/>
        <v/>
      </c>
      <c r="CC2713" s="139" t="str">
        <f t="shared" si="1772"/>
        <v/>
      </c>
      <c r="CE2713" s="162" t="str">
        <f t="shared" si="1773"/>
        <v/>
      </c>
      <c r="CF2713" s="163" t="str">
        <f t="shared" si="1774"/>
        <v/>
      </c>
      <c r="CG2713" s="164" t="str">
        <f t="shared" si="1775"/>
        <v/>
      </c>
      <c r="CI2713" s="162" t="str">
        <f t="shared" si="1776"/>
        <v/>
      </c>
      <c r="CJ2713" s="163" t="str">
        <f t="shared" si="1738"/>
        <v/>
      </c>
      <c r="CK2713" s="164" t="str">
        <f t="shared" si="1739"/>
        <v/>
      </c>
      <c r="CM2713" s="169" t="str">
        <f t="shared" si="1777"/>
        <v/>
      </c>
      <c r="CN2713" s="139" t="str">
        <f t="shared" si="1778"/>
        <v/>
      </c>
      <c r="CP2713" s="41" t="str">
        <f>IF($CM2713="", "", COUNTIF($CM$11:$CM$3035, "&lt;"&amp;$CM2713)+1+COUNTIF($CM$11:$CM2713, $CM2713)-1)</f>
        <v/>
      </c>
    </row>
    <row r="2714" spans="1:94" x14ac:dyDescent="0.25">
      <c r="A2714" s="40"/>
      <c r="B2714" s="82" t="str">
        <f>IF($I2714="", "", IFERROR(INDEX('Job Database'!$AE$11:$AE$3035, MATCH($I2714, 'Job Database'!$X$11:$X$3035, 0)), ""))</f>
        <v/>
      </c>
      <c r="C2714" s="69" t="str">
        <f>IF($I2714="", "", IF(COUNTIF('Job Database'!$X$11:$X$3035, $I2714)=0, $AC$5, $AC$4))</f>
        <v/>
      </c>
      <c r="D2714" s="40"/>
      <c r="E2714" s="85" t="str">
        <f>IF($I2714="", "", IF(IFERROR(INDEX('Job Database'!$M$11:$M$3035, MATCH($I2714, 'Job Database'!$X$11:$X$3035, 0)), "")="", "", IFERROR(INDEX('Job Database'!$M$11:$M$3035, MATCH($I2714, 'Job Database'!$X$11:$X$3035, 0)), "")))</f>
        <v/>
      </c>
      <c r="F2714" s="40"/>
      <c r="G2714" s="88" t="str">
        <f t="shared" si="1752"/>
        <v/>
      </c>
      <c r="H2714" s="40"/>
      <c r="I2714" s="24"/>
      <c r="J2714" s="34"/>
      <c r="K2714" s="106"/>
      <c r="L2714" s="79"/>
      <c r="M2714" s="34"/>
      <c r="N2714" s="79"/>
      <c r="O2714" s="31"/>
      <c r="P2714" s="53"/>
      <c r="Q2714" s="40"/>
      <c r="S2714" s="41" t="str">
        <f t="shared" si="1740"/>
        <v/>
      </c>
      <c r="T2714" s="41" t="str">
        <f t="shared" si="1741"/>
        <v/>
      </c>
      <c r="U2714" s="41" t="str">
        <f t="shared" si="1753"/>
        <v/>
      </c>
      <c r="W2714" s="74" t="str">
        <f>IF('Job Database'!$X2714="", "", 'Job Database'!$X2714)</f>
        <v/>
      </c>
      <c r="Y2714" s="41" t="str">
        <f>IF($W2714="", "", IF(COUNTIF($I$11:$I$3035, $W2714)&gt;0, "", MAX($Y$10:$Y2713)+1))</f>
        <v/>
      </c>
      <c r="Z2714" s="41">
        <v>2704</v>
      </c>
      <c r="AA2714" s="58" t="str">
        <f t="shared" si="1754"/>
        <v/>
      </c>
      <c r="AC2714" s="41" t="str">
        <f t="shared" si="1742"/>
        <v/>
      </c>
      <c r="AE2714" s="41" t="str">
        <f t="shared" si="1755"/>
        <v/>
      </c>
      <c r="AJ2714" s="154" t="str">
        <f t="shared" si="1756"/>
        <v/>
      </c>
      <c r="AL2714" s="120" t="str">
        <f t="shared" si="1757"/>
        <v/>
      </c>
      <c r="AM2714" s="104" t="str">
        <f t="shared" si="1758"/>
        <v/>
      </c>
      <c r="AN2714" s="104" t="str">
        <f t="shared" si="1759"/>
        <v/>
      </c>
      <c r="AO2714" s="104" t="str">
        <f t="shared" si="1743"/>
        <v/>
      </c>
      <c r="AP2714" s="104" t="str">
        <f t="shared" si="1744"/>
        <v/>
      </c>
      <c r="AQ2714" s="121" t="str">
        <f t="shared" si="1760"/>
        <v/>
      </c>
      <c r="AS2714" s="88" t="str">
        <f t="shared" si="1745"/>
        <v/>
      </c>
      <c r="AT2714" s="68" t="str">
        <f t="shared" si="1761"/>
        <v/>
      </c>
      <c r="AU2714" s="68" t="str">
        <f t="shared" si="1762"/>
        <v/>
      </c>
      <c r="AV2714" s="68" t="str">
        <f t="shared" si="1763"/>
        <v/>
      </c>
      <c r="AW2714" s="88" t="str">
        <f t="shared" si="1746"/>
        <v/>
      </c>
      <c r="AZ2714" s="88" t="str">
        <f t="shared" si="1747"/>
        <v/>
      </c>
      <c r="BA2714" s="68" t="str">
        <f t="shared" si="1748"/>
        <v/>
      </c>
      <c r="BB2714" s="68" t="str">
        <f t="shared" si="1749"/>
        <v/>
      </c>
      <c r="BC2714" s="68" t="str">
        <f t="shared" si="1750"/>
        <v/>
      </c>
      <c r="BD2714" s="69" t="str">
        <f t="shared" si="1751"/>
        <v/>
      </c>
      <c r="BE2714" s="69" t="str">
        <f t="shared" si="1764"/>
        <v/>
      </c>
      <c r="BT2714" s="138" t="str">
        <f t="shared" ca="1" si="1765"/>
        <v/>
      </c>
      <c r="BU2714" s="139" t="str">
        <f t="shared" ca="1" si="1766"/>
        <v/>
      </c>
      <c r="BW2714" s="138" t="str">
        <f t="shared" si="1767"/>
        <v/>
      </c>
      <c r="BX2714" s="104" t="str">
        <f t="shared" si="1768"/>
        <v/>
      </c>
      <c r="BY2714" s="139" t="str">
        <f t="shared" si="1769"/>
        <v/>
      </c>
      <c r="CA2714" s="138" t="str">
        <f t="shared" si="1770"/>
        <v/>
      </c>
      <c r="CB2714" s="104" t="str">
        <f t="shared" si="1771"/>
        <v/>
      </c>
      <c r="CC2714" s="139" t="str">
        <f t="shared" si="1772"/>
        <v/>
      </c>
      <c r="CE2714" s="162" t="str">
        <f t="shared" si="1773"/>
        <v/>
      </c>
      <c r="CF2714" s="163" t="str">
        <f t="shared" si="1774"/>
        <v/>
      </c>
      <c r="CG2714" s="164" t="str">
        <f t="shared" si="1775"/>
        <v/>
      </c>
      <c r="CI2714" s="162" t="str">
        <f t="shared" si="1776"/>
        <v/>
      </c>
      <c r="CJ2714" s="163" t="str">
        <f t="shared" si="1738"/>
        <v/>
      </c>
      <c r="CK2714" s="164" t="str">
        <f t="shared" si="1739"/>
        <v/>
      </c>
      <c r="CM2714" s="169" t="str">
        <f t="shared" si="1777"/>
        <v/>
      </c>
      <c r="CN2714" s="139" t="str">
        <f t="shared" si="1778"/>
        <v/>
      </c>
      <c r="CP2714" s="41" t="str">
        <f>IF($CM2714="", "", COUNTIF($CM$11:$CM$3035, "&lt;"&amp;$CM2714)+1+COUNTIF($CM$11:$CM2714, $CM2714)-1)</f>
        <v/>
      </c>
    </row>
    <row r="2715" spans="1:94" x14ac:dyDescent="0.25">
      <c r="A2715" s="40"/>
      <c r="B2715" s="82" t="str">
        <f>IF($I2715="", "", IFERROR(INDEX('Job Database'!$AE$11:$AE$3035, MATCH($I2715, 'Job Database'!$X$11:$X$3035, 0)), ""))</f>
        <v/>
      </c>
      <c r="C2715" s="69" t="str">
        <f>IF($I2715="", "", IF(COUNTIF('Job Database'!$X$11:$X$3035, $I2715)=0, $AC$5, $AC$4))</f>
        <v/>
      </c>
      <c r="D2715" s="40"/>
      <c r="E2715" s="85" t="str">
        <f>IF($I2715="", "", IF(IFERROR(INDEX('Job Database'!$M$11:$M$3035, MATCH($I2715, 'Job Database'!$X$11:$X$3035, 0)), "")="", "", IFERROR(INDEX('Job Database'!$M$11:$M$3035, MATCH($I2715, 'Job Database'!$X$11:$X$3035, 0)), "")))</f>
        <v/>
      </c>
      <c r="F2715" s="40"/>
      <c r="G2715" s="88" t="str">
        <f t="shared" si="1752"/>
        <v/>
      </c>
      <c r="H2715" s="40"/>
      <c r="I2715" s="24"/>
      <c r="J2715" s="34"/>
      <c r="K2715" s="106"/>
      <c r="L2715" s="79"/>
      <c r="M2715" s="34"/>
      <c r="N2715" s="79"/>
      <c r="O2715" s="31"/>
      <c r="P2715" s="53"/>
      <c r="Q2715" s="40"/>
      <c r="S2715" s="41" t="str">
        <f t="shared" si="1740"/>
        <v/>
      </c>
      <c r="T2715" s="41" t="str">
        <f t="shared" si="1741"/>
        <v/>
      </c>
      <c r="U2715" s="41" t="str">
        <f t="shared" si="1753"/>
        <v/>
      </c>
      <c r="W2715" s="74" t="str">
        <f>IF('Job Database'!$X2715="", "", 'Job Database'!$X2715)</f>
        <v/>
      </c>
      <c r="Y2715" s="41" t="str">
        <f>IF($W2715="", "", IF(COUNTIF($I$11:$I$3035, $W2715)&gt;0, "", MAX($Y$10:$Y2714)+1))</f>
        <v/>
      </c>
      <c r="Z2715" s="41">
        <v>2705</v>
      </c>
      <c r="AA2715" s="58" t="str">
        <f t="shared" si="1754"/>
        <v/>
      </c>
      <c r="AC2715" s="41" t="str">
        <f t="shared" si="1742"/>
        <v/>
      </c>
      <c r="AE2715" s="41" t="str">
        <f t="shared" si="1755"/>
        <v/>
      </c>
      <c r="AJ2715" s="154" t="str">
        <f t="shared" si="1756"/>
        <v/>
      </c>
      <c r="AL2715" s="120" t="str">
        <f t="shared" si="1757"/>
        <v/>
      </c>
      <c r="AM2715" s="104" t="str">
        <f t="shared" si="1758"/>
        <v/>
      </c>
      <c r="AN2715" s="104" t="str">
        <f t="shared" si="1759"/>
        <v/>
      </c>
      <c r="AO2715" s="104" t="str">
        <f t="shared" si="1743"/>
        <v/>
      </c>
      <c r="AP2715" s="104" t="str">
        <f t="shared" si="1744"/>
        <v/>
      </c>
      <c r="AQ2715" s="121" t="str">
        <f t="shared" si="1760"/>
        <v/>
      </c>
      <c r="AS2715" s="88" t="str">
        <f t="shared" si="1745"/>
        <v/>
      </c>
      <c r="AT2715" s="68" t="str">
        <f t="shared" si="1761"/>
        <v/>
      </c>
      <c r="AU2715" s="68" t="str">
        <f t="shared" si="1762"/>
        <v/>
      </c>
      <c r="AV2715" s="68" t="str">
        <f t="shared" si="1763"/>
        <v/>
      </c>
      <c r="AW2715" s="88" t="str">
        <f t="shared" si="1746"/>
        <v/>
      </c>
      <c r="AZ2715" s="88" t="str">
        <f t="shared" si="1747"/>
        <v/>
      </c>
      <c r="BA2715" s="68" t="str">
        <f t="shared" si="1748"/>
        <v/>
      </c>
      <c r="BB2715" s="68" t="str">
        <f t="shared" si="1749"/>
        <v/>
      </c>
      <c r="BC2715" s="68" t="str">
        <f t="shared" si="1750"/>
        <v/>
      </c>
      <c r="BD2715" s="69" t="str">
        <f t="shared" si="1751"/>
        <v/>
      </c>
      <c r="BE2715" s="69" t="str">
        <f t="shared" si="1764"/>
        <v/>
      </c>
      <c r="BT2715" s="138" t="str">
        <f t="shared" ca="1" si="1765"/>
        <v/>
      </c>
      <c r="BU2715" s="139" t="str">
        <f t="shared" ca="1" si="1766"/>
        <v/>
      </c>
      <c r="BW2715" s="138" t="str">
        <f t="shared" si="1767"/>
        <v/>
      </c>
      <c r="BX2715" s="104" t="str">
        <f t="shared" si="1768"/>
        <v/>
      </c>
      <c r="BY2715" s="139" t="str">
        <f t="shared" si="1769"/>
        <v/>
      </c>
      <c r="CA2715" s="138" t="str">
        <f t="shared" si="1770"/>
        <v/>
      </c>
      <c r="CB2715" s="104" t="str">
        <f t="shared" si="1771"/>
        <v/>
      </c>
      <c r="CC2715" s="139" t="str">
        <f t="shared" si="1772"/>
        <v/>
      </c>
      <c r="CE2715" s="162" t="str">
        <f t="shared" si="1773"/>
        <v/>
      </c>
      <c r="CF2715" s="163" t="str">
        <f t="shared" si="1774"/>
        <v/>
      </c>
      <c r="CG2715" s="164" t="str">
        <f t="shared" si="1775"/>
        <v/>
      </c>
      <c r="CI2715" s="162" t="str">
        <f t="shared" si="1776"/>
        <v/>
      </c>
      <c r="CJ2715" s="163" t="str">
        <f t="shared" ref="CJ2715:CJ2778" si="1779">IF(CB2715="", "", M2715)</f>
        <v/>
      </c>
      <c r="CK2715" s="164" t="str">
        <f t="shared" ref="CK2715:CK2778" si="1780">IF(CC2715="", "", N2715)</f>
        <v/>
      </c>
      <c r="CM2715" s="169" t="str">
        <f t="shared" si="1777"/>
        <v/>
      </c>
      <c r="CN2715" s="139" t="str">
        <f t="shared" si="1778"/>
        <v/>
      </c>
      <c r="CP2715" s="41" t="str">
        <f>IF($CM2715="", "", COUNTIF($CM$11:$CM$3035, "&lt;"&amp;$CM2715)+1+COUNTIF($CM$11:$CM2715, $CM2715)-1)</f>
        <v/>
      </c>
    </row>
    <row r="2716" spans="1:94" x14ac:dyDescent="0.25">
      <c r="A2716" s="40"/>
      <c r="B2716" s="82" t="str">
        <f>IF($I2716="", "", IFERROR(INDEX('Job Database'!$AE$11:$AE$3035, MATCH($I2716, 'Job Database'!$X$11:$X$3035, 0)), ""))</f>
        <v/>
      </c>
      <c r="C2716" s="69" t="str">
        <f>IF($I2716="", "", IF(COUNTIF('Job Database'!$X$11:$X$3035, $I2716)=0, $AC$5, $AC$4))</f>
        <v/>
      </c>
      <c r="D2716" s="40"/>
      <c r="E2716" s="85" t="str">
        <f>IF($I2716="", "", IF(IFERROR(INDEX('Job Database'!$M$11:$M$3035, MATCH($I2716, 'Job Database'!$X$11:$X$3035, 0)), "")="", "", IFERROR(INDEX('Job Database'!$M$11:$M$3035, MATCH($I2716, 'Job Database'!$X$11:$X$3035, 0)), "")))</f>
        <v/>
      </c>
      <c r="F2716" s="40"/>
      <c r="G2716" s="88" t="str">
        <f t="shared" si="1752"/>
        <v/>
      </c>
      <c r="H2716" s="40"/>
      <c r="I2716" s="24"/>
      <c r="J2716" s="34"/>
      <c r="K2716" s="106"/>
      <c r="L2716" s="79"/>
      <c r="M2716" s="34"/>
      <c r="N2716" s="79"/>
      <c r="O2716" s="31"/>
      <c r="P2716" s="53"/>
      <c r="Q2716" s="40"/>
      <c r="S2716" s="41" t="str">
        <f t="shared" si="1740"/>
        <v/>
      </c>
      <c r="T2716" s="41" t="str">
        <f t="shared" si="1741"/>
        <v/>
      </c>
      <c r="U2716" s="41" t="str">
        <f t="shared" si="1753"/>
        <v/>
      </c>
      <c r="W2716" s="74" t="str">
        <f>IF('Job Database'!$X2716="", "", 'Job Database'!$X2716)</f>
        <v/>
      </c>
      <c r="Y2716" s="41" t="str">
        <f>IF($W2716="", "", IF(COUNTIF($I$11:$I$3035, $W2716)&gt;0, "", MAX($Y$10:$Y2715)+1))</f>
        <v/>
      </c>
      <c r="Z2716" s="41">
        <v>2706</v>
      </c>
      <c r="AA2716" s="58" t="str">
        <f t="shared" si="1754"/>
        <v/>
      </c>
      <c r="AC2716" s="41" t="str">
        <f t="shared" si="1742"/>
        <v/>
      </c>
      <c r="AE2716" s="41" t="str">
        <f t="shared" si="1755"/>
        <v/>
      </c>
      <c r="AJ2716" s="154" t="str">
        <f t="shared" si="1756"/>
        <v/>
      </c>
      <c r="AL2716" s="120" t="str">
        <f t="shared" si="1757"/>
        <v/>
      </c>
      <c r="AM2716" s="104" t="str">
        <f t="shared" si="1758"/>
        <v/>
      </c>
      <c r="AN2716" s="104" t="str">
        <f t="shared" si="1759"/>
        <v/>
      </c>
      <c r="AO2716" s="104" t="str">
        <f t="shared" si="1743"/>
        <v/>
      </c>
      <c r="AP2716" s="104" t="str">
        <f t="shared" si="1744"/>
        <v/>
      </c>
      <c r="AQ2716" s="121" t="str">
        <f t="shared" si="1760"/>
        <v/>
      </c>
      <c r="AS2716" s="88" t="str">
        <f t="shared" si="1745"/>
        <v/>
      </c>
      <c r="AT2716" s="68" t="str">
        <f t="shared" si="1761"/>
        <v/>
      </c>
      <c r="AU2716" s="68" t="str">
        <f t="shared" si="1762"/>
        <v/>
      </c>
      <c r="AV2716" s="68" t="str">
        <f t="shared" si="1763"/>
        <v/>
      </c>
      <c r="AW2716" s="88" t="str">
        <f t="shared" si="1746"/>
        <v/>
      </c>
      <c r="AZ2716" s="88" t="str">
        <f t="shared" si="1747"/>
        <v/>
      </c>
      <c r="BA2716" s="68" t="str">
        <f t="shared" si="1748"/>
        <v/>
      </c>
      <c r="BB2716" s="68" t="str">
        <f t="shared" si="1749"/>
        <v/>
      </c>
      <c r="BC2716" s="68" t="str">
        <f t="shared" si="1750"/>
        <v/>
      </c>
      <c r="BD2716" s="69" t="str">
        <f t="shared" si="1751"/>
        <v/>
      </c>
      <c r="BE2716" s="69" t="str">
        <f t="shared" si="1764"/>
        <v/>
      </c>
      <c r="BT2716" s="138" t="str">
        <f t="shared" ca="1" si="1765"/>
        <v/>
      </c>
      <c r="BU2716" s="139" t="str">
        <f t="shared" ca="1" si="1766"/>
        <v/>
      </c>
      <c r="BW2716" s="138" t="str">
        <f t="shared" si="1767"/>
        <v/>
      </c>
      <c r="BX2716" s="104" t="str">
        <f t="shared" si="1768"/>
        <v/>
      </c>
      <c r="BY2716" s="139" t="str">
        <f t="shared" si="1769"/>
        <v/>
      </c>
      <c r="CA2716" s="138" t="str">
        <f t="shared" si="1770"/>
        <v/>
      </c>
      <c r="CB2716" s="104" t="str">
        <f t="shared" si="1771"/>
        <v/>
      </c>
      <c r="CC2716" s="139" t="str">
        <f t="shared" si="1772"/>
        <v/>
      </c>
      <c r="CE2716" s="162" t="str">
        <f t="shared" si="1773"/>
        <v/>
      </c>
      <c r="CF2716" s="163" t="str">
        <f t="shared" si="1774"/>
        <v/>
      </c>
      <c r="CG2716" s="164" t="str">
        <f t="shared" si="1775"/>
        <v/>
      </c>
      <c r="CI2716" s="162" t="str">
        <f t="shared" si="1776"/>
        <v/>
      </c>
      <c r="CJ2716" s="163" t="str">
        <f t="shared" si="1779"/>
        <v/>
      </c>
      <c r="CK2716" s="164" t="str">
        <f t="shared" si="1780"/>
        <v/>
      </c>
      <c r="CM2716" s="169" t="str">
        <f t="shared" si="1777"/>
        <v/>
      </c>
      <c r="CN2716" s="139" t="str">
        <f t="shared" si="1778"/>
        <v/>
      </c>
      <c r="CP2716" s="41" t="str">
        <f>IF($CM2716="", "", COUNTIF($CM$11:$CM$3035, "&lt;"&amp;$CM2716)+1+COUNTIF($CM$11:$CM2716, $CM2716)-1)</f>
        <v/>
      </c>
    </row>
    <row r="2717" spans="1:94" x14ac:dyDescent="0.25">
      <c r="A2717" s="40"/>
      <c r="B2717" s="82" t="str">
        <f>IF($I2717="", "", IFERROR(INDEX('Job Database'!$AE$11:$AE$3035, MATCH($I2717, 'Job Database'!$X$11:$X$3035, 0)), ""))</f>
        <v/>
      </c>
      <c r="C2717" s="69" t="str">
        <f>IF($I2717="", "", IF(COUNTIF('Job Database'!$X$11:$X$3035, $I2717)=0, $AC$5, $AC$4))</f>
        <v/>
      </c>
      <c r="D2717" s="40"/>
      <c r="E2717" s="85" t="str">
        <f>IF($I2717="", "", IF(IFERROR(INDEX('Job Database'!$M$11:$M$3035, MATCH($I2717, 'Job Database'!$X$11:$X$3035, 0)), "")="", "", IFERROR(INDEX('Job Database'!$M$11:$M$3035, MATCH($I2717, 'Job Database'!$X$11:$X$3035, 0)), "")))</f>
        <v/>
      </c>
      <c r="F2717" s="40"/>
      <c r="G2717" s="88" t="str">
        <f t="shared" si="1752"/>
        <v/>
      </c>
      <c r="H2717" s="40"/>
      <c r="I2717" s="24"/>
      <c r="J2717" s="34"/>
      <c r="K2717" s="106"/>
      <c r="L2717" s="79"/>
      <c r="M2717" s="34"/>
      <c r="N2717" s="79"/>
      <c r="O2717" s="31"/>
      <c r="P2717" s="53"/>
      <c r="Q2717" s="40"/>
      <c r="S2717" s="41" t="str">
        <f t="shared" si="1740"/>
        <v/>
      </c>
      <c r="T2717" s="41" t="str">
        <f t="shared" si="1741"/>
        <v/>
      </c>
      <c r="U2717" s="41" t="str">
        <f t="shared" si="1753"/>
        <v/>
      </c>
      <c r="W2717" s="74" t="str">
        <f>IF('Job Database'!$X2717="", "", 'Job Database'!$X2717)</f>
        <v/>
      </c>
      <c r="Y2717" s="41" t="str">
        <f>IF($W2717="", "", IF(COUNTIF($I$11:$I$3035, $W2717)&gt;0, "", MAX($Y$10:$Y2716)+1))</f>
        <v/>
      </c>
      <c r="Z2717" s="41">
        <v>2707</v>
      </c>
      <c r="AA2717" s="58" t="str">
        <f t="shared" si="1754"/>
        <v/>
      </c>
      <c r="AC2717" s="41" t="str">
        <f t="shared" si="1742"/>
        <v/>
      </c>
      <c r="AE2717" s="41" t="str">
        <f t="shared" si="1755"/>
        <v/>
      </c>
      <c r="AJ2717" s="154" t="str">
        <f t="shared" si="1756"/>
        <v/>
      </c>
      <c r="AL2717" s="120" t="str">
        <f t="shared" si="1757"/>
        <v/>
      </c>
      <c r="AM2717" s="104" t="str">
        <f t="shared" si="1758"/>
        <v/>
      </c>
      <c r="AN2717" s="104" t="str">
        <f t="shared" si="1759"/>
        <v/>
      </c>
      <c r="AO2717" s="104" t="str">
        <f t="shared" si="1743"/>
        <v/>
      </c>
      <c r="AP2717" s="104" t="str">
        <f t="shared" si="1744"/>
        <v/>
      </c>
      <c r="AQ2717" s="121" t="str">
        <f t="shared" si="1760"/>
        <v/>
      </c>
      <c r="AS2717" s="88" t="str">
        <f t="shared" si="1745"/>
        <v/>
      </c>
      <c r="AT2717" s="68" t="str">
        <f t="shared" si="1761"/>
        <v/>
      </c>
      <c r="AU2717" s="68" t="str">
        <f t="shared" si="1762"/>
        <v/>
      </c>
      <c r="AV2717" s="68" t="str">
        <f t="shared" si="1763"/>
        <v/>
      </c>
      <c r="AW2717" s="88" t="str">
        <f t="shared" si="1746"/>
        <v/>
      </c>
      <c r="AZ2717" s="88" t="str">
        <f t="shared" si="1747"/>
        <v/>
      </c>
      <c r="BA2717" s="68" t="str">
        <f t="shared" si="1748"/>
        <v/>
      </c>
      <c r="BB2717" s="68" t="str">
        <f t="shared" si="1749"/>
        <v/>
      </c>
      <c r="BC2717" s="68" t="str">
        <f t="shared" si="1750"/>
        <v/>
      </c>
      <c r="BD2717" s="69" t="str">
        <f t="shared" si="1751"/>
        <v/>
      </c>
      <c r="BE2717" s="69" t="str">
        <f t="shared" si="1764"/>
        <v/>
      </c>
      <c r="BT2717" s="138" t="str">
        <f t="shared" ca="1" si="1765"/>
        <v/>
      </c>
      <c r="BU2717" s="139" t="str">
        <f t="shared" ca="1" si="1766"/>
        <v/>
      </c>
      <c r="BW2717" s="138" t="str">
        <f t="shared" si="1767"/>
        <v/>
      </c>
      <c r="BX2717" s="104" t="str">
        <f t="shared" si="1768"/>
        <v/>
      </c>
      <c r="BY2717" s="139" t="str">
        <f t="shared" si="1769"/>
        <v/>
      </c>
      <c r="CA2717" s="138" t="str">
        <f t="shared" si="1770"/>
        <v/>
      </c>
      <c r="CB2717" s="104" t="str">
        <f t="shared" si="1771"/>
        <v/>
      </c>
      <c r="CC2717" s="139" t="str">
        <f t="shared" si="1772"/>
        <v/>
      </c>
      <c r="CE2717" s="162" t="str">
        <f t="shared" si="1773"/>
        <v/>
      </c>
      <c r="CF2717" s="163" t="str">
        <f t="shared" si="1774"/>
        <v/>
      </c>
      <c r="CG2717" s="164" t="str">
        <f t="shared" si="1775"/>
        <v/>
      </c>
      <c r="CI2717" s="162" t="str">
        <f t="shared" si="1776"/>
        <v/>
      </c>
      <c r="CJ2717" s="163" t="str">
        <f t="shared" si="1779"/>
        <v/>
      </c>
      <c r="CK2717" s="164" t="str">
        <f t="shared" si="1780"/>
        <v/>
      </c>
      <c r="CM2717" s="169" t="str">
        <f t="shared" si="1777"/>
        <v/>
      </c>
      <c r="CN2717" s="139" t="str">
        <f t="shared" si="1778"/>
        <v/>
      </c>
      <c r="CP2717" s="41" t="str">
        <f>IF($CM2717="", "", COUNTIF($CM$11:$CM$3035, "&lt;"&amp;$CM2717)+1+COUNTIF($CM$11:$CM2717, $CM2717)-1)</f>
        <v/>
      </c>
    </row>
    <row r="2718" spans="1:94" x14ac:dyDescent="0.25">
      <c r="A2718" s="40"/>
      <c r="B2718" s="82" t="str">
        <f>IF($I2718="", "", IFERROR(INDEX('Job Database'!$AE$11:$AE$3035, MATCH($I2718, 'Job Database'!$X$11:$X$3035, 0)), ""))</f>
        <v/>
      </c>
      <c r="C2718" s="69" t="str">
        <f>IF($I2718="", "", IF(COUNTIF('Job Database'!$X$11:$X$3035, $I2718)=0, $AC$5, $AC$4))</f>
        <v/>
      </c>
      <c r="D2718" s="40"/>
      <c r="E2718" s="85" t="str">
        <f>IF($I2718="", "", IF(IFERROR(INDEX('Job Database'!$M$11:$M$3035, MATCH($I2718, 'Job Database'!$X$11:$X$3035, 0)), "")="", "", IFERROR(INDEX('Job Database'!$M$11:$M$3035, MATCH($I2718, 'Job Database'!$X$11:$X$3035, 0)), "")))</f>
        <v/>
      </c>
      <c r="F2718" s="40"/>
      <c r="G2718" s="88" t="str">
        <f t="shared" si="1752"/>
        <v/>
      </c>
      <c r="H2718" s="40"/>
      <c r="I2718" s="24"/>
      <c r="J2718" s="34"/>
      <c r="K2718" s="106"/>
      <c r="L2718" s="79"/>
      <c r="M2718" s="34"/>
      <c r="N2718" s="79"/>
      <c r="O2718" s="31"/>
      <c r="P2718" s="53"/>
      <c r="Q2718" s="40"/>
      <c r="S2718" s="41" t="str">
        <f t="shared" si="1740"/>
        <v/>
      </c>
      <c r="T2718" s="41" t="str">
        <f t="shared" si="1741"/>
        <v/>
      </c>
      <c r="U2718" s="41" t="str">
        <f t="shared" si="1753"/>
        <v/>
      </c>
      <c r="W2718" s="74" t="str">
        <f>IF('Job Database'!$X2718="", "", 'Job Database'!$X2718)</f>
        <v/>
      </c>
      <c r="Y2718" s="41" t="str">
        <f>IF($W2718="", "", IF(COUNTIF($I$11:$I$3035, $W2718)&gt;0, "", MAX($Y$10:$Y2717)+1))</f>
        <v/>
      </c>
      <c r="Z2718" s="41">
        <v>2708</v>
      </c>
      <c r="AA2718" s="58" t="str">
        <f t="shared" si="1754"/>
        <v/>
      </c>
      <c r="AC2718" s="41" t="str">
        <f t="shared" si="1742"/>
        <v/>
      </c>
      <c r="AE2718" s="41" t="str">
        <f t="shared" si="1755"/>
        <v/>
      </c>
      <c r="AJ2718" s="154" t="str">
        <f t="shared" si="1756"/>
        <v/>
      </c>
      <c r="AL2718" s="120" t="str">
        <f t="shared" si="1757"/>
        <v/>
      </c>
      <c r="AM2718" s="104" t="str">
        <f t="shared" si="1758"/>
        <v/>
      </c>
      <c r="AN2718" s="104" t="str">
        <f t="shared" si="1759"/>
        <v/>
      </c>
      <c r="AO2718" s="104" t="str">
        <f t="shared" si="1743"/>
        <v/>
      </c>
      <c r="AP2718" s="104" t="str">
        <f t="shared" si="1744"/>
        <v/>
      </c>
      <c r="AQ2718" s="121" t="str">
        <f t="shared" si="1760"/>
        <v/>
      </c>
      <c r="AS2718" s="88" t="str">
        <f t="shared" si="1745"/>
        <v/>
      </c>
      <c r="AT2718" s="68" t="str">
        <f t="shared" si="1761"/>
        <v/>
      </c>
      <c r="AU2718" s="68" t="str">
        <f t="shared" si="1762"/>
        <v/>
      </c>
      <c r="AV2718" s="68" t="str">
        <f t="shared" si="1763"/>
        <v/>
      </c>
      <c r="AW2718" s="88" t="str">
        <f t="shared" si="1746"/>
        <v/>
      </c>
      <c r="AZ2718" s="88" t="str">
        <f t="shared" si="1747"/>
        <v/>
      </c>
      <c r="BA2718" s="68" t="str">
        <f t="shared" si="1748"/>
        <v/>
      </c>
      <c r="BB2718" s="68" t="str">
        <f t="shared" si="1749"/>
        <v/>
      </c>
      <c r="BC2718" s="68" t="str">
        <f t="shared" si="1750"/>
        <v/>
      </c>
      <c r="BD2718" s="69" t="str">
        <f t="shared" si="1751"/>
        <v/>
      </c>
      <c r="BE2718" s="69" t="str">
        <f t="shared" si="1764"/>
        <v/>
      </c>
      <c r="BT2718" s="138" t="str">
        <f t="shared" ca="1" si="1765"/>
        <v/>
      </c>
      <c r="BU2718" s="139" t="str">
        <f t="shared" ca="1" si="1766"/>
        <v/>
      </c>
      <c r="BW2718" s="138" t="str">
        <f t="shared" si="1767"/>
        <v/>
      </c>
      <c r="BX2718" s="104" t="str">
        <f t="shared" si="1768"/>
        <v/>
      </c>
      <c r="BY2718" s="139" t="str">
        <f t="shared" si="1769"/>
        <v/>
      </c>
      <c r="CA2718" s="138" t="str">
        <f t="shared" si="1770"/>
        <v/>
      </c>
      <c r="CB2718" s="104" t="str">
        <f t="shared" si="1771"/>
        <v/>
      </c>
      <c r="CC2718" s="139" t="str">
        <f t="shared" si="1772"/>
        <v/>
      </c>
      <c r="CE2718" s="162" t="str">
        <f t="shared" si="1773"/>
        <v/>
      </c>
      <c r="CF2718" s="163" t="str">
        <f t="shared" si="1774"/>
        <v/>
      </c>
      <c r="CG2718" s="164" t="str">
        <f t="shared" si="1775"/>
        <v/>
      </c>
      <c r="CI2718" s="162" t="str">
        <f t="shared" si="1776"/>
        <v/>
      </c>
      <c r="CJ2718" s="163" t="str">
        <f t="shared" si="1779"/>
        <v/>
      </c>
      <c r="CK2718" s="164" t="str">
        <f t="shared" si="1780"/>
        <v/>
      </c>
      <c r="CM2718" s="169" t="str">
        <f t="shared" si="1777"/>
        <v/>
      </c>
      <c r="CN2718" s="139" t="str">
        <f t="shared" si="1778"/>
        <v/>
      </c>
      <c r="CP2718" s="41" t="str">
        <f>IF($CM2718="", "", COUNTIF($CM$11:$CM$3035, "&lt;"&amp;$CM2718)+1+COUNTIF($CM$11:$CM2718, $CM2718)-1)</f>
        <v/>
      </c>
    </row>
    <row r="2719" spans="1:94" x14ac:dyDescent="0.25">
      <c r="A2719" s="40"/>
      <c r="B2719" s="82" t="str">
        <f>IF($I2719="", "", IFERROR(INDEX('Job Database'!$AE$11:$AE$3035, MATCH($I2719, 'Job Database'!$X$11:$X$3035, 0)), ""))</f>
        <v/>
      </c>
      <c r="C2719" s="69" t="str">
        <f>IF($I2719="", "", IF(COUNTIF('Job Database'!$X$11:$X$3035, $I2719)=0, $AC$5, $AC$4))</f>
        <v/>
      </c>
      <c r="D2719" s="40"/>
      <c r="E2719" s="85" t="str">
        <f>IF($I2719="", "", IF(IFERROR(INDEX('Job Database'!$M$11:$M$3035, MATCH($I2719, 'Job Database'!$X$11:$X$3035, 0)), "")="", "", IFERROR(INDEX('Job Database'!$M$11:$M$3035, MATCH($I2719, 'Job Database'!$X$11:$X$3035, 0)), "")))</f>
        <v/>
      </c>
      <c r="F2719" s="40"/>
      <c r="G2719" s="88" t="str">
        <f t="shared" si="1752"/>
        <v/>
      </c>
      <c r="H2719" s="40"/>
      <c r="I2719" s="24"/>
      <c r="J2719" s="34"/>
      <c r="K2719" s="106"/>
      <c r="L2719" s="79"/>
      <c r="M2719" s="34"/>
      <c r="N2719" s="79"/>
      <c r="O2719" s="31"/>
      <c r="P2719" s="53"/>
      <c r="Q2719" s="40"/>
      <c r="S2719" s="41" t="str">
        <f t="shared" si="1740"/>
        <v/>
      </c>
      <c r="T2719" s="41" t="str">
        <f t="shared" si="1741"/>
        <v/>
      </c>
      <c r="U2719" s="41" t="str">
        <f t="shared" si="1753"/>
        <v/>
      </c>
      <c r="W2719" s="74" t="str">
        <f>IF('Job Database'!$X2719="", "", 'Job Database'!$X2719)</f>
        <v/>
      </c>
      <c r="Y2719" s="41" t="str">
        <f>IF($W2719="", "", IF(COUNTIF($I$11:$I$3035, $W2719)&gt;0, "", MAX($Y$10:$Y2718)+1))</f>
        <v/>
      </c>
      <c r="Z2719" s="41">
        <v>2709</v>
      </c>
      <c r="AA2719" s="58" t="str">
        <f t="shared" si="1754"/>
        <v/>
      </c>
      <c r="AC2719" s="41" t="str">
        <f t="shared" si="1742"/>
        <v/>
      </c>
      <c r="AE2719" s="41" t="str">
        <f t="shared" si="1755"/>
        <v/>
      </c>
      <c r="AJ2719" s="154" t="str">
        <f t="shared" si="1756"/>
        <v/>
      </c>
      <c r="AL2719" s="120" t="str">
        <f t="shared" si="1757"/>
        <v/>
      </c>
      <c r="AM2719" s="104" t="str">
        <f t="shared" si="1758"/>
        <v/>
      </c>
      <c r="AN2719" s="104" t="str">
        <f t="shared" si="1759"/>
        <v/>
      </c>
      <c r="AO2719" s="104" t="str">
        <f t="shared" si="1743"/>
        <v/>
      </c>
      <c r="AP2719" s="104" t="str">
        <f t="shared" si="1744"/>
        <v/>
      </c>
      <c r="AQ2719" s="121" t="str">
        <f t="shared" si="1760"/>
        <v/>
      </c>
      <c r="AS2719" s="88" t="str">
        <f t="shared" si="1745"/>
        <v/>
      </c>
      <c r="AT2719" s="68" t="str">
        <f t="shared" si="1761"/>
        <v/>
      </c>
      <c r="AU2719" s="68" t="str">
        <f t="shared" si="1762"/>
        <v/>
      </c>
      <c r="AV2719" s="68" t="str">
        <f t="shared" si="1763"/>
        <v/>
      </c>
      <c r="AW2719" s="88" t="str">
        <f t="shared" si="1746"/>
        <v/>
      </c>
      <c r="AZ2719" s="88" t="str">
        <f t="shared" si="1747"/>
        <v/>
      </c>
      <c r="BA2719" s="68" t="str">
        <f t="shared" si="1748"/>
        <v/>
      </c>
      <c r="BB2719" s="68" t="str">
        <f t="shared" si="1749"/>
        <v/>
      </c>
      <c r="BC2719" s="68" t="str">
        <f t="shared" si="1750"/>
        <v/>
      </c>
      <c r="BD2719" s="69" t="str">
        <f t="shared" si="1751"/>
        <v/>
      </c>
      <c r="BE2719" s="69" t="str">
        <f t="shared" si="1764"/>
        <v/>
      </c>
      <c r="BT2719" s="138" t="str">
        <f t="shared" ca="1" si="1765"/>
        <v/>
      </c>
      <c r="BU2719" s="139" t="str">
        <f t="shared" ca="1" si="1766"/>
        <v/>
      </c>
      <c r="BW2719" s="138" t="str">
        <f t="shared" si="1767"/>
        <v/>
      </c>
      <c r="BX2719" s="104" t="str">
        <f t="shared" si="1768"/>
        <v/>
      </c>
      <c r="BY2719" s="139" t="str">
        <f t="shared" si="1769"/>
        <v/>
      </c>
      <c r="CA2719" s="138" t="str">
        <f t="shared" si="1770"/>
        <v/>
      </c>
      <c r="CB2719" s="104" t="str">
        <f t="shared" si="1771"/>
        <v/>
      </c>
      <c r="CC2719" s="139" t="str">
        <f t="shared" si="1772"/>
        <v/>
      </c>
      <c r="CE2719" s="162" t="str">
        <f t="shared" si="1773"/>
        <v/>
      </c>
      <c r="CF2719" s="163" t="str">
        <f t="shared" si="1774"/>
        <v/>
      </c>
      <c r="CG2719" s="164" t="str">
        <f t="shared" si="1775"/>
        <v/>
      </c>
      <c r="CI2719" s="162" t="str">
        <f t="shared" si="1776"/>
        <v/>
      </c>
      <c r="CJ2719" s="163" t="str">
        <f t="shared" si="1779"/>
        <v/>
      </c>
      <c r="CK2719" s="164" t="str">
        <f t="shared" si="1780"/>
        <v/>
      </c>
      <c r="CM2719" s="169" t="str">
        <f t="shared" si="1777"/>
        <v/>
      </c>
      <c r="CN2719" s="139" t="str">
        <f t="shared" si="1778"/>
        <v/>
      </c>
      <c r="CP2719" s="41" t="str">
        <f>IF($CM2719="", "", COUNTIF($CM$11:$CM$3035, "&lt;"&amp;$CM2719)+1+COUNTIF($CM$11:$CM2719, $CM2719)-1)</f>
        <v/>
      </c>
    </row>
    <row r="2720" spans="1:94" x14ac:dyDescent="0.25">
      <c r="A2720" s="40"/>
      <c r="B2720" s="82" t="str">
        <f>IF($I2720="", "", IFERROR(INDEX('Job Database'!$AE$11:$AE$3035, MATCH($I2720, 'Job Database'!$X$11:$X$3035, 0)), ""))</f>
        <v/>
      </c>
      <c r="C2720" s="69" t="str">
        <f>IF($I2720="", "", IF(COUNTIF('Job Database'!$X$11:$X$3035, $I2720)=0, $AC$5, $AC$4))</f>
        <v/>
      </c>
      <c r="D2720" s="40"/>
      <c r="E2720" s="85" t="str">
        <f>IF($I2720="", "", IF(IFERROR(INDEX('Job Database'!$M$11:$M$3035, MATCH($I2720, 'Job Database'!$X$11:$X$3035, 0)), "")="", "", IFERROR(INDEX('Job Database'!$M$11:$M$3035, MATCH($I2720, 'Job Database'!$X$11:$X$3035, 0)), "")))</f>
        <v/>
      </c>
      <c r="F2720" s="40"/>
      <c r="G2720" s="88" t="str">
        <f t="shared" si="1752"/>
        <v/>
      </c>
      <c r="H2720" s="40"/>
      <c r="I2720" s="24"/>
      <c r="J2720" s="34"/>
      <c r="K2720" s="106"/>
      <c r="L2720" s="79"/>
      <c r="M2720" s="34"/>
      <c r="N2720" s="79"/>
      <c r="O2720" s="31"/>
      <c r="P2720" s="53"/>
      <c r="Q2720" s="40"/>
      <c r="S2720" s="41" t="str">
        <f t="shared" si="1740"/>
        <v/>
      </c>
      <c r="T2720" s="41" t="str">
        <f t="shared" si="1741"/>
        <v/>
      </c>
      <c r="U2720" s="41" t="str">
        <f t="shared" si="1753"/>
        <v/>
      </c>
      <c r="W2720" s="74" t="str">
        <f>IF('Job Database'!$X2720="", "", 'Job Database'!$X2720)</f>
        <v/>
      </c>
      <c r="Y2720" s="41" t="str">
        <f>IF($W2720="", "", IF(COUNTIF($I$11:$I$3035, $W2720)&gt;0, "", MAX($Y$10:$Y2719)+1))</f>
        <v/>
      </c>
      <c r="Z2720" s="41">
        <v>2710</v>
      </c>
      <c r="AA2720" s="58" t="str">
        <f t="shared" si="1754"/>
        <v/>
      </c>
      <c r="AC2720" s="41" t="str">
        <f t="shared" si="1742"/>
        <v/>
      </c>
      <c r="AE2720" s="41" t="str">
        <f t="shared" si="1755"/>
        <v/>
      </c>
      <c r="AJ2720" s="154" t="str">
        <f t="shared" si="1756"/>
        <v/>
      </c>
      <c r="AL2720" s="120" t="str">
        <f t="shared" si="1757"/>
        <v/>
      </c>
      <c r="AM2720" s="104" t="str">
        <f t="shared" si="1758"/>
        <v/>
      </c>
      <c r="AN2720" s="104" t="str">
        <f t="shared" si="1759"/>
        <v/>
      </c>
      <c r="AO2720" s="104" t="str">
        <f t="shared" si="1743"/>
        <v/>
      </c>
      <c r="AP2720" s="104" t="str">
        <f t="shared" si="1744"/>
        <v/>
      </c>
      <c r="AQ2720" s="121" t="str">
        <f t="shared" si="1760"/>
        <v/>
      </c>
      <c r="AS2720" s="88" t="str">
        <f t="shared" si="1745"/>
        <v/>
      </c>
      <c r="AT2720" s="68" t="str">
        <f t="shared" si="1761"/>
        <v/>
      </c>
      <c r="AU2720" s="68" t="str">
        <f t="shared" si="1762"/>
        <v/>
      </c>
      <c r="AV2720" s="68" t="str">
        <f t="shared" si="1763"/>
        <v/>
      </c>
      <c r="AW2720" s="88" t="str">
        <f t="shared" si="1746"/>
        <v/>
      </c>
      <c r="AZ2720" s="88" t="str">
        <f t="shared" si="1747"/>
        <v/>
      </c>
      <c r="BA2720" s="68" t="str">
        <f t="shared" si="1748"/>
        <v/>
      </c>
      <c r="BB2720" s="68" t="str">
        <f t="shared" si="1749"/>
        <v/>
      </c>
      <c r="BC2720" s="68" t="str">
        <f t="shared" si="1750"/>
        <v/>
      </c>
      <c r="BD2720" s="69" t="str">
        <f t="shared" si="1751"/>
        <v/>
      </c>
      <c r="BE2720" s="69" t="str">
        <f t="shared" si="1764"/>
        <v/>
      </c>
      <c r="BT2720" s="138" t="str">
        <f t="shared" ca="1" si="1765"/>
        <v/>
      </c>
      <c r="BU2720" s="139" t="str">
        <f t="shared" ca="1" si="1766"/>
        <v/>
      </c>
      <c r="BW2720" s="138" t="str">
        <f t="shared" si="1767"/>
        <v/>
      </c>
      <c r="BX2720" s="104" t="str">
        <f t="shared" si="1768"/>
        <v/>
      </c>
      <c r="BY2720" s="139" t="str">
        <f t="shared" si="1769"/>
        <v/>
      </c>
      <c r="CA2720" s="138" t="str">
        <f t="shared" si="1770"/>
        <v/>
      </c>
      <c r="CB2720" s="104" t="str">
        <f t="shared" si="1771"/>
        <v/>
      </c>
      <c r="CC2720" s="139" t="str">
        <f t="shared" si="1772"/>
        <v/>
      </c>
      <c r="CE2720" s="162" t="str">
        <f t="shared" si="1773"/>
        <v/>
      </c>
      <c r="CF2720" s="163" t="str">
        <f t="shared" si="1774"/>
        <v/>
      </c>
      <c r="CG2720" s="164" t="str">
        <f t="shared" si="1775"/>
        <v/>
      </c>
      <c r="CI2720" s="162" t="str">
        <f t="shared" si="1776"/>
        <v/>
      </c>
      <c r="CJ2720" s="163" t="str">
        <f t="shared" si="1779"/>
        <v/>
      </c>
      <c r="CK2720" s="164" t="str">
        <f t="shared" si="1780"/>
        <v/>
      </c>
      <c r="CM2720" s="169" t="str">
        <f t="shared" si="1777"/>
        <v/>
      </c>
      <c r="CN2720" s="139" t="str">
        <f t="shared" si="1778"/>
        <v/>
      </c>
      <c r="CP2720" s="41" t="str">
        <f>IF($CM2720="", "", COUNTIF($CM$11:$CM$3035, "&lt;"&amp;$CM2720)+1+COUNTIF($CM$11:$CM2720, $CM2720)-1)</f>
        <v/>
      </c>
    </row>
    <row r="2721" spans="1:94" x14ac:dyDescent="0.25">
      <c r="A2721" s="40"/>
      <c r="B2721" s="82" t="str">
        <f>IF($I2721="", "", IFERROR(INDEX('Job Database'!$AE$11:$AE$3035, MATCH($I2721, 'Job Database'!$X$11:$X$3035, 0)), ""))</f>
        <v/>
      </c>
      <c r="C2721" s="69" t="str">
        <f>IF($I2721="", "", IF(COUNTIF('Job Database'!$X$11:$X$3035, $I2721)=0, $AC$5, $AC$4))</f>
        <v/>
      </c>
      <c r="D2721" s="40"/>
      <c r="E2721" s="85" t="str">
        <f>IF($I2721="", "", IF(IFERROR(INDEX('Job Database'!$M$11:$M$3035, MATCH($I2721, 'Job Database'!$X$11:$X$3035, 0)), "")="", "", IFERROR(INDEX('Job Database'!$M$11:$M$3035, MATCH($I2721, 'Job Database'!$X$11:$X$3035, 0)), "")))</f>
        <v/>
      </c>
      <c r="F2721" s="40"/>
      <c r="G2721" s="88" t="str">
        <f t="shared" si="1752"/>
        <v/>
      </c>
      <c r="H2721" s="40"/>
      <c r="I2721" s="24"/>
      <c r="J2721" s="34"/>
      <c r="K2721" s="106"/>
      <c r="L2721" s="79"/>
      <c r="M2721" s="34"/>
      <c r="N2721" s="79"/>
      <c r="O2721" s="31"/>
      <c r="P2721" s="53"/>
      <c r="Q2721" s="40"/>
      <c r="S2721" s="41" t="str">
        <f t="shared" si="1740"/>
        <v/>
      </c>
      <c r="T2721" s="41" t="str">
        <f t="shared" si="1741"/>
        <v/>
      </c>
      <c r="U2721" s="41" t="str">
        <f t="shared" si="1753"/>
        <v/>
      </c>
      <c r="W2721" s="74" t="str">
        <f>IF('Job Database'!$X2721="", "", 'Job Database'!$X2721)</f>
        <v/>
      </c>
      <c r="Y2721" s="41" t="str">
        <f>IF($W2721="", "", IF(COUNTIF($I$11:$I$3035, $W2721)&gt;0, "", MAX($Y$10:$Y2720)+1))</f>
        <v/>
      </c>
      <c r="Z2721" s="41">
        <v>2711</v>
      </c>
      <c r="AA2721" s="58" t="str">
        <f t="shared" si="1754"/>
        <v/>
      </c>
      <c r="AC2721" s="41" t="str">
        <f t="shared" si="1742"/>
        <v/>
      </c>
      <c r="AE2721" s="41" t="str">
        <f t="shared" si="1755"/>
        <v/>
      </c>
      <c r="AJ2721" s="154" t="str">
        <f t="shared" si="1756"/>
        <v/>
      </c>
      <c r="AL2721" s="120" t="str">
        <f t="shared" si="1757"/>
        <v/>
      </c>
      <c r="AM2721" s="104" t="str">
        <f t="shared" si="1758"/>
        <v/>
      </c>
      <c r="AN2721" s="104" t="str">
        <f t="shared" si="1759"/>
        <v/>
      </c>
      <c r="AO2721" s="104" t="str">
        <f t="shared" si="1743"/>
        <v/>
      </c>
      <c r="AP2721" s="104" t="str">
        <f t="shared" si="1744"/>
        <v/>
      </c>
      <c r="AQ2721" s="121" t="str">
        <f t="shared" si="1760"/>
        <v/>
      </c>
      <c r="AS2721" s="88" t="str">
        <f t="shared" si="1745"/>
        <v/>
      </c>
      <c r="AT2721" s="68" t="str">
        <f t="shared" si="1761"/>
        <v/>
      </c>
      <c r="AU2721" s="68" t="str">
        <f t="shared" si="1762"/>
        <v/>
      </c>
      <c r="AV2721" s="68" t="str">
        <f t="shared" si="1763"/>
        <v/>
      </c>
      <c r="AW2721" s="88" t="str">
        <f t="shared" si="1746"/>
        <v/>
      </c>
      <c r="AZ2721" s="88" t="str">
        <f t="shared" si="1747"/>
        <v/>
      </c>
      <c r="BA2721" s="68" t="str">
        <f t="shared" si="1748"/>
        <v/>
      </c>
      <c r="BB2721" s="68" t="str">
        <f t="shared" si="1749"/>
        <v/>
      </c>
      <c r="BC2721" s="68" t="str">
        <f t="shared" si="1750"/>
        <v/>
      </c>
      <c r="BD2721" s="69" t="str">
        <f t="shared" si="1751"/>
        <v/>
      </c>
      <c r="BE2721" s="69" t="str">
        <f t="shared" si="1764"/>
        <v/>
      </c>
      <c r="BT2721" s="138" t="str">
        <f t="shared" ca="1" si="1765"/>
        <v/>
      </c>
      <c r="BU2721" s="139" t="str">
        <f t="shared" ca="1" si="1766"/>
        <v/>
      </c>
      <c r="BW2721" s="138" t="str">
        <f t="shared" si="1767"/>
        <v/>
      </c>
      <c r="BX2721" s="104" t="str">
        <f t="shared" si="1768"/>
        <v/>
      </c>
      <c r="BY2721" s="139" t="str">
        <f t="shared" si="1769"/>
        <v/>
      </c>
      <c r="CA2721" s="138" t="str">
        <f t="shared" si="1770"/>
        <v/>
      </c>
      <c r="CB2721" s="104" t="str">
        <f t="shared" si="1771"/>
        <v/>
      </c>
      <c r="CC2721" s="139" t="str">
        <f t="shared" si="1772"/>
        <v/>
      </c>
      <c r="CE2721" s="162" t="str">
        <f t="shared" si="1773"/>
        <v/>
      </c>
      <c r="CF2721" s="163" t="str">
        <f t="shared" si="1774"/>
        <v/>
      </c>
      <c r="CG2721" s="164" t="str">
        <f t="shared" si="1775"/>
        <v/>
      </c>
      <c r="CI2721" s="162" t="str">
        <f t="shared" si="1776"/>
        <v/>
      </c>
      <c r="CJ2721" s="163" t="str">
        <f t="shared" si="1779"/>
        <v/>
      </c>
      <c r="CK2721" s="164" t="str">
        <f t="shared" si="1780"/>
        <v/>
      </c>
      <c r="CM2721" s="169" t="str">
        <f t="shared" si="1777"/>
        <v/>
      </c>
      <c r="CN2721" s="139" t="str">
        <f t="shared" si="1778"/>
        <v/>
      </c>
      <c r="CP2721" s="41" t="str">
        <f>IF($CM2721="", "", COUNTIF($CM$11:$CM$3035, "&lt;"&amp;$CM2721)+1+COUNTIF($CM$11:$CM2721, $CM2721)-1)</f>
        <v/>
      </c>
    </row>
    <row r="2722" spans="1:94" x14ac:dyDescent="0.25">
      <c r="A2722" s="40"/>
      <c r="B2722" s="82" t="str">
        <f>IF($I2722="", "", IFERROR(INDEX('Job Database'!$AE$11:$AE$3035, MATCH($I2722, 'Job Database'!$X$11:$X$3035, 0)), ""))</f>
        <v/>
      </c>
      <c r="C2722" s="69" t="str">
        <f>IF($I2722="", "", IF(COUNTIF('Job Database'!$X$11:$X$3035, $I2722)=0, $AC$5, $AC$4))</f>
        <v/>
      </c>
      <c r="D2722" s="40"/>
      <c r="E2722" s="85" t="str">
        <f>IF($I2722="", "", IF(IFERROR(INDEX('Job Database'!$M$11:$M$3035, MATCH($I2722, 'Job Database'!$X$11:$X$3035, 0)), "")="", "", IFERROR(INDEX('Job Database'!$M$11:$M$3035, MATCH($I2722, 'Job Database'!$X$11:$X$3035, 0)), "")))</f>
        <v/>
      </c>
      <c r="F2722" s="40"/>
      <c r="G2722" s="88" t="str">
        <f t="shared" si="1752"/>
        <v/>
      </c>
      <c r="H2722" s="40"/>
      <c r="I2722" s="24"/>
      <c r="J2722" s="34"/>
      <c r="K2722" s="106"/>
      <c r="L2722" s="79"/>
      <c r="M2722" s="34"/>
      <c r="N2722" s="79"/>
      <c r="O2722" s="31"/>
      <c r="P2722" s="53"/>
      <c r="Q2722" s="40"/>
      <c r="S2722" s="41" t="str">
        <f t="shared" si="1740"/>
        <v/>
      </c>
      <c r="T2722" s="41" t="str">
        <f t="shared" si="1741"/>
        <v/>
      </c>
      <c r="U2722" s="41" t="str">
        <f t="shared" si="1753"/>
        <v/>
      </c>
      <c r="W2722" s="74" t="str">
        <f>IF('Job Database'!$X2722="", "", 'Job Database'!$X2722)</f>
        <v/>
      </c>
      <c r="Y2722" s="41" t="str">
        <f>IF($W2722="", "", IF(COUNTIF($I$11:$I$3035, $W2722)&gt;0, "", MAX($Y$10:$Y2721)+1))</f>
        <v/>
      </c>
      <c r="Z2722" s="41">
        <v>2712</v>
      </c>
      <c r="AA2722" s="58" t="str">
        <f t="shared" si="1754"/>
        <v/>
      </c>
      <c r="AC2722" s="41" t="str">
        <f t="shared" si="1742"/>
        <v/>
      </c>
      <c r="AE2722" s="41" t="str">
        <f t="shared" si="1755"/>
        <v/>
      </c>
      <c r="AJ2722" s="154" t="str">
        <f t="shared" si="1756"/>
        <v/>
      </c>
      <c r="AL2722" s="120" t="str">
        <f t="shared" si="1757"/>
        <v/>
      </c>
      <c r="AM2722" s="104" t="str">
        <f t="shared" si="1758"/>
        <v/>
      </c>
      <c r="AN2722" s="104" t="str">
        <f t="shared" si="1759"/>
        <v/>
      </c>
      <c r="AO2722" s="104" t="str">
        <f t="shared" si="1743"/>
        <v/>
      </c>
      <c r="AP2722" s="104" t="str">
        <f t="shared" si="1744"/>
        <v/>
      </c>
      <c r="AQ2722" s="121" t="str">
        <f t="shared" si="1760"/>
        <v/>
      </c>
      <c r="AS2722" s="88" t="str">
        <f t="shared" si="1745"/>
        <v/>
      </c>
      <c r="AT2722" s="68" t="str">
        <f t="shared" si="1761"/>
        <v/>
      </c>
      <c r="AU2722" s="68" t="str">
        <f t="shared" si="1762"/>
        <v/>
      </c>
      <c r="AV2722" s="68" t="str">
        <f t="shared" si="1763"/>
        <v/>
      </c>
      <c r="AW2722" s="88" t="str">
        <f t="shared" si="1746"/>
        <v/>
      </c>
      <c r="AZ2722" s="88" t="str">
        <f t="shared" si="1747"/>
        <v/>
      </c>
      <c r="BA2722" s="68" t="str">
        <f t="shared" si="1748"/>
        <v/>
      </c>
      <c r="BB2722" s="68" t="str">
        <f t="shared" si="1749"/>
        <v/>
      </c>
      <c r="BC2722" s="68" t="str">
        <f t="shared" si="1750"/>
        <v/>
      </c>
      <c r="BD2722" s="69" t="str">
        <f t="shared" si="1751"/>
        <v/>
      </c>
      <c r="BE2722" s="69" t="str">
        <f t="shared" si="1764"/>
        <v/>
      </c>
      <c r="BT2722" s="138" t="str">
        <f t="shared" ca="1" si="1765"/>
        <v/>
      </c>
      <c r="BU2722" s="139" t="str">
        <f t="shared" ca="1" si="1766"/>
        <v/>
      </c>
      <c r="BW2722" s="138" t="str">
        <f t="shared" si="1767"/>
        <v/>
      </c>
      <c r="BX2722" s="104" t="str">
        <f t="shared" si="1768"/>
        <v/>
      </c>
      <c r="BY2722" s="139" t="str">
        <f t="shared" si="1769"/>
        <v/>
      </c>
      <c r="CA2722" s="138" t="str">
        <f t="shared" si="1770"/>
        <v/>
      </c>
      <c r="CB2722" s="104" t="str">
        <f t="shared" si="1771"/>
        <v/>
      </c>
      <c r="CC2722" s="139" t="str">
        <f t="shared" si="1772"/>
        <v/>
      </c>
      <c r="CE2722" s="162" t="str">
        <f t="shared" si="1773"/>
        <v/>
      </c>
      <c r="CF2722" s="163" t="str">
        <f t="shared" si="1774"/>
        <v/>
      </c>
      <c r="CG2722" s="164" t="str">
        <f t="shared" si="1775"/>
        <v/>
      </c>
      <c r="CI2722" s="162" t="str">
        <f t="shared" si="1776"/>
        <v/>
      </c>
      <c r="CJ2722" s="163" t="str">
        <f t="shared" si="1779"/>
        <v/>
      </c>
      <c r="CK2722" s="164" t="str">
        <f t="shared" si="1780"/>
        <v/>
      </c>
      <c r="CM2722" s="169" t="str">
        <f t="shared" si="1777"/>
        <v/>
      </c>
      <c r="CN2722" s="139" t="str">
        <f t="shared" si="1778"/>
        <v/>
      </c>
      <c r="CP2722" s="41" t="str">
        <f>IF($CM2722="", "", COUNTIF($CM$11:$CM$3035, "&lt;"&amp;$CM2722)+1+COUNTIF($CM$11:$CM2722, $CM2722)-1)</f>
        <v/>
      </c>
    </row>
    <row r="2723" spans="1:94" x14ac:dyDescent="0.25">
      <c r="A2723" s="40"/>
      <c r="B2723" s="82" t="str">
        <f>IF($I2723="", "", IFERROR(INDEX('Job Database'!$AE$11:$AE$3035, MATCH($I2723, 'Job Database'!$X$11:$X$3035, 0)), ""))</f>
        <v/>
      </c>
      <c r="C2723" s="69" t="str">
        <f>IF($I2723="", "", IF(COUNTIF('Job Database'!$X$11:$X$3035, $I2723)=0, $AC$5, $AC$4))</f>
        <v/>
      </c>
      <c r="D2723" s="40"/>
      <c r="E2723" s="85" t="str">
        <f>IF($I2723="", "", IF(IFERROR(INDEX('Job Database'!$M$11:$M$3035, MATCH($I2723, 'Job Database'!$X$11:$X$3035, 0)), "")="", "", IFERROR(INDEX('Job Database'!$M$11:$M$3035, MATCH($I2723, 'Job Database'!$X$11:$X$3035, 0)), "")))</f>
        <v/>
      </c>
      <c r="F2723" s="40"/>
      <c r="G2723" s="88" t="str">
        <f t="shared" si="1752"/>
        <v/>
      </c>
      <c r="H2723" s="40"/>
      <c r="I2723" s="24"/>
      <c r="J2723" s="34"/>
      <c r="K2723" s="106"/>
      <c r="L2723" s="79"/>
      <c r="M2723" s="34"/>
      <c r="N2723" s="79"/>
      <c r="O2723" s="31"/>
      <c r="P2723" s="53"/>
      <c r="Q2723" s="40"/>
      <c r="S2723" s="41" t="str">
        <f t="shared" si="1740"/>
        <v/>
      </c>
      <c r="T2723" s="41" t="str">
        <f t="shared" si="1741"/>
        <v/>
      </c>
      <c r="U2723" s="41" t="str">
        <f t="shared" si="1753"/>
        <v/>
      </c>
      <c r="W2723" s="74" t="str">
        <f>IF('Job Database'!$X2723="", "", 'Job Database'!$X2723)</f>
        <v/>
      </c>
      <c r="Y2723" s="41" t="str">
        <f>IF($W2723="", "", IF(COUNTIF($I$11:$I$3035, $W2723)&gt;0, "", MAX($Y$10:$Y2722)+1))</f>
        <v/>
      </c>
      <c r="Z2723" s="41">
        <v>2713</v>
      </c>
      <c r="AA2723" s="58" t="str">
        <f t="shared" si="1754"/>
        <v/>
      </c>
      <c r="AC2723" s="41" t="str">
        <f t="shared" si="1742"/>
        <v/>
      </c>
      <c r="AE2723" s="41" t="str">
        <f t="shared" si="1755"/>
        <v/>
      </c>
      <c r="AJ2723" s="154" t="str">
        <f t="shared" si="1756"/>
        <v/>
      </c>
      <c r="AL2723" s="120" t="str">
        <f t="shared" si="1757"/>
        <v/>
      </c>
      <c r="AM2723" s="104" t="str">
        <f t="shared" si="1758"/>
        <v/>
      </c>
      <c r="AN2723" s="104" t="str">
        <f t="shared" si="1759"/>
        <v/>
      </c>
      <c r="AO2723" s="104" t="str">
        <f t="shared" si="1743"/>
        <v/>
      </c>
      <c r="AP2723" s="104" t="str">
        <f t="shared" si="1744"/>
        <v/>
      </c>
      <c r="AQ2723" s="121" t="str">
        <f t="shared" si="1760"/>
        <v/>
      </c>
      <c r="AS2723" s="88" t="str">
        <f t="shared" si="1745"/>
        <v/>
      </c>
      <c r="AT2723" s="68" t="str">
        <f t="shared" si="1761"/>
        <v/>
      </c>
      <c r="AU2723" s="68" t="str">
        <f t="shared" si="1762"/>
        <v/>
      </c>
      <c r="AV2723" s="68" t="str">
        <f t="shared" si="1763"/>
        <v/>
      </c>
      <c r="AW2723" s="88" t="str">
        <f t="shared" si="1746"/>
        <v/>
      </c>
      <c r="AZ2723" s="88" t="str">
        <f t="shared" si="1747"/>
        <v/>
      </c>
      <c r="BA2723" s="68" t="str">
        <f t="shared" si="1748"/>
        <v/>
      </c>
      <c r="BB2723" s="68" t="str">
        <f t="shared" si="1749"/>
        <v/>
      </c>
      <c r="BC2723" s="68" t="str">
        <f t="shared" si="1750"/>
        <v/>
      </c>
      <c r="BD2723" s="69" t="str">
        <f t="shared" si="1751"/>
        <v/>
      </c>
      <c r="BE2723" s="69" t="str">
        <f t="shared" si="1764"/>
        <v/>
      </c>
      <c r="BT2723" s="138" t="str">
        <f t="shared" ca="1" si="1765"/>
        <v/>
      </c>
      <c r="BU2723" s="139" t="str">
        <f t="shared" ca="1" si="1766"/>
        <v/>
      </c>
      <c r="BW2723" s="138" t="str">
        <f t="shared" si="1767"/>
        <v/>
      </c>
      <c r="BX2723" s="104" t="str">
        <f t="shared" si="1768"/>
        <v/>
      </c>
      <c r="BY2723" s="139" t="str">
        <f t="shared" si="1769"/>
        <v/>
      </c>
      <c r="CA2723" s="138" t="str">
        <f t="shared" si="1770"/>
        <v/>
      </c>
      <c r="CB2723" s="104" t="str">
        <f t="shared" si="1771"/>
        <v/>
      </c>
      <c r="CC2723" s="139" t="str">
        <f t="shared" si="1772"/>
        <v/>
      </c>
      <c r="CE2723" s="162" t="str">
        <f t="shared" si="1773"/>
        <v/>
      </c>
      <c r="CF2723" s="163" t="str">
        <f t="shared" si="1774"/>
        <v/>
      </c>
      <c r="CG2723" s="164" t="str">
        <f t="shared" si="1775"/>
        <v/>
      </c>
      <c r="CI2723" s="162" t="str">
        <f t="shared" si="1776"/>
        <v/>
      </c>
      <c r="CJ2723" s="163" t="str">
        <f t="shared" si="1779"/>
        <v/>
      </c>
      <c r="CK2723" s="164" t="str">
        <f t="shared" si="1780"/>
        <v/>
      </c>
      <c r="CM2723" s="169" t="str">
        <f t="shared" si="1777"/>
        <v/>
      </c>
      <c r="CN2723" s="139" t="str">
        <f t="shared" si="1778"/>
        <v/>
      </c>
      <c r="CP2723" s="41" t="str">
        <f>IF($CM2723="", "", COUNTIF($CM$11:$CM$3035, "&lt;"&amp;$CM2723)+1+COUNTIF($CM$11:$CM2723, $CM2723)-1)</f>
        <v/>
      </c>
    </row>
    <row r="2724" spans="1:94" x14ac:dyDescent="0.25">
      <c r="A2724" s="40"/>
      <c r="B2724" s="82" t="str">
        <f>IF($I2724="", "", IFERROR(INDEX('Job Database'!$AE$11:$AE$3035, MATCH($I2724, 'Job Database'!$X$11:$X$3035, 0)), ""))</f>
        <v/>
      </c>
      <c r="C2724" s="69" t="str">
        <f>IF($I2724="", "", IF(COUNTIF('Job Database'!$X$11:$X$3035, $I2724)=0, $AC$5, $AC$4))</f>
        <v/>
      </c>
      <c r="D2724" s="40"/>
      <c r="E2724" s="85" t="str">
        <f>IF($I2724="", "", IF(IFERROR(INDEX('Job Database'!$M$11:$M$3035, MATCH($I2724, 'Job Database'!$X$11:$X$3035, 0)), "")="", "", IFERROR(INDEX('Job Database'!$M$11:$M$3035, MATCH($I2724, 'Job Database'!$X$11:$X$3035, 0)), "")))</f>
        <v/>
      </c>
      <c r="F2724" s="40"/>
      <c r="G2724" s="88" t="str">
        <f t="shared" si="1752"/>
        <v/>
      </c>
      <c r="H2724" s="40"/>
      <c r="I2724" s="24"/>
      <c r="J2724" s="34"/>
      <c r="K2724" s="106"/>
      <c r="L2724" s="79"/>
      <c r="M2724" s="34"/>
      <c r="N2724" s="79"/>
      <c r="O2724" s="31"/>
      <c r="P2724" s="53"/>
      <c r="Q2724" s="40"/>
      <c r="S2724" s="41" t="str">
        <f t="shared" si="1740"/>
        <v/>
      </c>
      <c r="T2724" s="41" t="str">
        <f t="shared" si="1741"/>
        <v/>
      </c>
      <c r="U2724" s="41" t="str">
        <f t="shared" si="1753"/>
        <v/>
      </c>
      <c r="W2724" s="74" t="str">
        <f>IF('Job Database'!$X2724="", "", 'Job Database'!$X2724)</f>
        <v/>
      </c>
      <c r="Y2724" s="41" t="str">
        <f>IF($W2724="", "", IF(COUNTIF($I$11:$I$3035, $W2724)&gt;0, "", MAX($Y$10:$Y2723)+1))</f>
        <v/>
      </c>
      <c r="Z2724" s="41">
        <v>2714</v>
      </c>
      <c r="AA2724" s="58" t="str">
        <f t="shared" si="1754"/>
        <v/>
      </c>
      <c r="AC2724" s="41" t="str">
        <f t="shared" si="1742"/>
        <v/>
      </c>
      <c r="AE2724" s="41" t="str">
        <f t="shared" si="1755"/>
        <v/>
      </c>
      <c r="AJ2724" s="154" t="str">
        <f t="shared" si="1756"/>
        <v/>
      </c>
      <c r="AL2724" s="120" t="str">
        <f t="shared" si="1757"/>
        <v/>
      </c>
      <c r="AM2724" s="104" t="str">
        <f t="shared" si="1758"/>
        <v/>
      </c>
      <c r="AN2724" s="104" t="str">
        <f t="shared" si="1759"/>
        <v/>
      </c>
      <c r="AO2724" s="104" t="str">
        <f t="shared" si="1743"/>
        <v/>
      </c>
      <c r="AP2724" s="104" t="str">
        <f t="shared" si="1744"/>
        <v/>
      </c>
      <c r="AQ2724" s="121" t="str">
        <f t="shared" si="1760"/>
        <v/>
      </c>
      <c r="AS2724" s="88" t="str">
        <f t="shared" si="1745"/>
        <v/>
      </c>
      <c r="AT2724" s="68" t="str">
        <f t="shared" si="1761"/>
        <v/>
      </c>
      <c r="AU2724" s="68" t="str">
        <f t="shared" si="1762"/>
        <v/>
      </c>
      <c r="AV2724" s="68" t="str">
        <f t="shared" si="1763"/>
        <v/>
      </c>
      <c r="AW2724" s="88" t="str">
        <f t="shared" si="1746"/>
        <v/>
      </c>
      <c r="AZ2724" s="88" t="str">
        <f t="shared" si="1747"/>
        <v/>
      </c>
      <c r="BA2724" s="68" t="str">
        <f t="shared" si="1748"/>
        <v/>
      </c>
      <c r="BB2724" s="68" t="str">
        <f t="shared" si="1749"/>
        <v/>
      </c>
      <c r="BC2724" s="68" t="str">
        <f t="shared" si="1750"/>
        <v/>
      </c>
      <c r="BD2724" s="69" t="str">
        <f t="shared" si="1751"/>
        <v/>
      </c>
      <c r="BE2724" s="69" t="str">
        <f t="shared" si="1764"/>
        <v/>
      </c>
      <c r="BT2724" s="138" t="str">
        <f t="shared" ca="1" si="1765"/>
        <v/>
      </c>
      <c r="BU2724" s="139" t="str">
        <f t="shared" ca="1" si="1766"/>
        <v/>
      </c>
      <c r="BW2724" s="138" t="str">
        <f t="shared" si="1767"/>
        <v/>
      </c>
      <c r="BX2724" s="104" t="str">
        <f t="shared" si="1768"/>
        <v/>
      </c>
      <c r="BY2724" s="139" t="str">
        <f t="shared" si="1769"/>
        <v/>
      </c>
      <c r="CA2724" s="138" t="str">
        <f t="shared" si="1770"/>
        <v/>
      </c>
      <c r="CB2724" s="104" t="str">
        <f t="shared" si="1771"/>
        <v/>
      </c>
      <c r="CC2724" s="139" t="str">
        <f t="shared" si="1772"/>
        <v/>
      </c>
      <c r="CE2724" s="162" t="str">
        <f t="shared" si="1773"/>
        <v/>
      </c>
      <c r="CF2724" s="163" t="str">
        <f t="shared" si="1774"/>
        <v/>
      </c>
      <c r="CG2724" s="164" t="str">
        <f t="shared" si="1775"/>
        <v/>
      </c>
      <c r="CI2724" s="162" t="str">
        <f t="shared" si="1776"/>
        <v/>
      </c>
      <c r="CJ2724" s="163" t="str">
        <f t="shared" si="1779"/>
        <v/>
      </c>
      <c r="CK2724" s="164" t="str">
        <f t="shared" si="1780"/>
        <v/>
      </c>
      <c r="CM2724" s="169" t="str">
        <f t="shared" si="1777"/>
        <v/>
      </c>
      <c r="CN2724" s="139" t="str">
        <f t="shared" si="1778"/>
        <v/>
      </c>
      <c r="CP2724" s="41" t="str">
        <f>IF($CM2724="", "", COUNTIF($CM$11:$CM$3035, "&lt;"&amp;$CM2724)+1+COUNTIF($CM$11:$CM2724, $CM2724)-1)</f>
        <v/>
      </c>
    </row>
    <row r="2725" spans="1:94" x14ac:dyDescent="0.25">
      <c r="A2725" s="40"/>
      <c r="B2725" s="82" t="str">
        <f>IF($I2725="", "", IFERROR(INDEX('Job Database'!$AE$11:$AE$3035, MATCH($I2725, 'Job Database'!$X$11:$X$3035, 0)), ""))</f>
        <v/>
      </c>
      <c r="C2725" s="69" t="str">
        <f>IF($I2725="", "", IF(COUNTIF('Job Database'!$X$11:$X$3035, $I2725)=0, $AC$5, $AC$4))</f>
        <v/>
      </c>
      <c r="D2725" s="40"/>
      <c r="E2725" s="85" t="str">
        <f>IF($I2725="", "", IF(IFERROR(INDEX('Job Database'!$M$11:$M$3035, MATCH($I2725, 'Job Database'!$X$11:$X$3035, 0)), "")="", "", IFERROR(INDEX('Job Database'!$M$11:$M$3035, MATCH($I2725, 'Job Database'!$X$11:$X$3035, 0)), "")))</f>
        <v/>
      </c>
      <c r="F2725" s="40"/>
      <c r="G2725" s="88" t="str">
        <f t="shared" si="1752"/>
        <v/>
      </c>
      <c r="H2725" s="40"/>
      <c r="I2725" s="24"/>
      <c r="J2725" s="34"/>
      <c r="K2725" s="106"/>
      <c r="L2725" s="79"/>
      <c r="M2725" s="34"/>
      <c r="N2725" s="79"/>
      <c r="O2725" s="31"/>
      <c r="P2725" s="53"/>
      <c r="Q2725" s="40"/>
      <c r="S2725" s="41" t="str">
        <f t="shared" si="1740"/>
        <v/>
      </c>
      <c r="T2725" s="41" t="str">
        <f t="shared" si="1741"/>
        <v/>
      </c>
      <c r="U2725" s="41" t="str">
        <f t="shared" si="1753"/>
        <v/>
      </c>
      <c r="W2725" s="74" t="str">
        <f>IF('Job Database'!$X2725="", "", 'Job Database'!$X2725)</f>
        <v/>
      </c>
      <c r="Y2725" s="41" t="str">
        <f>IF($W2725="", "", IF(COUNTIF($I$11:$I$3035, $W2725)&gt;0, "", MAX($Y$10:$Y2724)+1))</f>
        <v/>
      </c>
      <c r="Z2725" s="41">
        <v>2715</v>
      </c>
      <c r="AA2725" s="58" t="str">
        <f t="shared" si="1754"/>
        <v/>
      </c>
      <c r="AC2725" s="41" t="str">
        <f t="shared" si="1742"/>
        <v/>
      </c>
      <c r="AE2725" s="41" t="str">
        <f t="shared" si="1755"/>
        <v/>
      </c>
      <c r="AJ2725" s="154" t="str">
        <f t="shared" si="1756"/>
        <v/>
      </c>
      <c r="AL2725" s="120" t="str">
        <f t="shared" si="1757"/>
        <v/>
      </c>
      <c r="AM2725" s="104" t="str">
        <f t="shared" si="1758"/>
        <v/>
      </c>
      <c r="AN2725" s="104" t="str">
        <f t="shared" si="1759"/>
        <v/>
      </c>
      <c r="AO2725" s="104" t="str">
        <f t="shared" si="1743"/>
        <v/>
      </c>
      <c r="AP2725" s="104" t="str">
        <f t="shared" si="1744"/>
        <v/>
      </c>
      <c r="AQ2725" s="121" t="str">
        <f t="shared" si="1760"/>
        <v/>
      </c>
      <c r="AS2725" s="88" t="str">
        <f t="shared" si="1745"/>
        <v/>
      </c>
      <c r="AT2725" s="68" t="str">
        <f t="shared" si="1761"/>
        <v/>
      </c>
      <c r="AU2725" s="68" t="str">
        <f t="shared" si="1762"/>
        <v/>
      </c>
      <c r="AV2725" s="68" t="str">
        <f t="shared" si="1763"/>
        <v/>
      </c>
      <c r="AW2725" s="88" t="str">
        <f t="shared" si="1746"/>
        <v/>
      </c>
      <c r="AZ2725" s="88" t="str">
        <f t="shared" si="1747"/>
        <v/>
      </c>
      <c r="BA2725" s="68" t="str">
        <f t="shared" si="1748"/>
        <v/>
      </c>
      <c r="BB2725" s="68" t="str">
        <f t="shared" si="1749"/>
        <v/>
      </c>
      <c r="BC2725" s="68" t="str">
        <f t="shared" si="1750"/>
        <v/>
      </c>
      <c r="BD2725" s="69" t="str">
        <f t="shared" si="1751"/>
        <v/>
      </c>
      <c r="BE2725" s="69" t="str">
        <f t="shared" si="1764"/>
        <v/>
      </c>
      <c r="BT2725" s="138" t="str">
        <f t="shared" ca="1" si="1765"/>
        <v/>
      </c>
      <c r="BU2725" s="139" t="str">
        <f t="shared" ca="1" si="1766"/>
        <v/>
      </c>
      <c r="BW2725" s="138" t="str">
        <f t="shared" si="1767"/>
        <v/>
      </c>
      <c r="BX2725" s="104" t="str">
        <f t="shared" si="1768"/>
        <v/>
      </c>
      <c r="BY2725" s="139" t="str">
        <f t="shared" si="1769"/>
        <v/>
      </c>
      <c r="CA2725" s="138" t="str">
        <f t="shared" si="1770"/>
        <v/>
      </c>
      <c r="CB2725" s="104" t="str">
        <f t="shared" si="1771"/>
        <v/>
      </c>
      <c r="CC2725" s="139" t="str">
        <f t="shared" si="1772"/>
        <v/>
      </c>
      <c r="CE2725" s="162" t="str">
        <f t="shared" si="1773"/>
        <v/>
      </c>
      <c r="CF2725" s="163" t="str">
        <f t="shared" si="1774"/>
        <v/>
      </c>
      <c r="CG2725" s="164" t="str">
        <f t="shared" si="1775"/>
        <v/>
      </c>
      <c r="CI2725" s="162" t="str">
        <f t="shared" si="1776"/>
        <v/>
      </c>
      <c r="CJ2725" s="163" t="str">
        <f t="shared" si="1779"/>
        <v/>
      </c>
      <c r="CK2725" s="164" t="str">
        <f t="shared" si="1780"/>
        <v/>
      </c>
      <c r="CM2725" s="169" t="str">
        <f t="shared" si="1777"/>
        <v/>
      </c>
      <c r="CN2725" s="139" t="str">
        <f t="shared" si="1778"/>
        <v/>
      </c>
      <c r="CP2725" s="41" t="str">
        <f>IF($CM2725="", "", COUNTIF($CM$11:$CM$3035, "&lt;"&amp;$CM2725)+1+COUNTIF($CM$11:$CM2725, $CM2725)-1)</f>
        <v/>
      </c>
    </row>
    <row r="2726" spans="1:94" x14ac:dyDescent="0.25">
      <c r="A2726" s="40"/>
      <c r="B2726" s="82" t="str">
        <f>IF($I2726="", "", IFERROR(INDEX('Job Database'!$AE$11:$AE$3035, MATCH($I2726, 'Job Database'!$X$11:$X$3035, 0)), ""))</f>
        <v/>
      </c>
      <c r="C2726" s="69" t="str">
        <f>IF($I2726="", "", IF(COUNTIF('Job Database'!$X$11:$X$3035, $I2726)=0, $AC$5, $AC$4))</f>
        <v/>
      </c>
      <c r="D2726" s="40"/>
      <c r="E2726" s="85" t="str">
        <f>IF($I2726="", "", IF(IFERROR(INDEX('Job Database'!$M$11:$M$3035, MATCH($I2726, 'Job Database'!$X$11:$X$3035, 0)), "")="", "", IFERROR(INDEX('Job Database'!$M$11:$M$3035, MATCH($I2726, 'Job Database'!$X$11:$X$3035, 0)), "")))</f>
        <v/>
      </c>
      <c r="F2726" s="40"/>
      <c r="G2726" s="88" t="str">
        <f t="shared" si="1752"/>
        <v/>
      </c>
      <c r="H2726" s="40"/>
      <c r="I2726" s="24"/>
      <c r="J2726" s="34"/>
      <c r="K2726" s="106"/>
      <c r="L2726" s="79"/>
      <c r="M2726" s="34"/>
      <c r="N2726" s="79"/>
      <c r="O2726" s="31"/>
      <c r="P2726" s="53"/>
      <c r="Q2726" s="40"/>
      <c r="S2726" s="41" t="str">
        <f t="shared" si="1740"/>
        <v/>
      </c>
      <c r="T2726" s="41" t="str">
        <f t="shared" si="1741"/>
        <v/>
      </c>
      <c r="U2726" s="41" t="str">
        <f t="shared" si="1753"/>
        <v/>
      </c>
      <c r="W2726" s="74" t="str">
        <f>IF('Job Database'!$X2726="", "", 'Job Database'!$X2726)</f>
        <v/>
      </c>
      <c r="Y2726" s="41" t="str">
        <f>IF($W2726="", "", IF(COUNTIF($I$11:$I$3035, $W2726)&gt;0, "", MAX($Y$10:$Y2725)+1))</f>
        <v/>
      </c>
      <c r="Z2726" s="41">
        <v>2716</v>
      </c>
      <c r="AA2726" s="58" t="str">
        <f t="shared" si="1754"/>
        <v/>
      </c>
      <c r="AC2726" s="41" t="str">
        <f t="shared" si="1742"/>
        <v/>
      </c>
      <c r="AE2726" s="41" t="str">
        <f t="shared" si="1755"/>
        <v/>
      </c>
      <c r="AJ2726" s="154" t="str">
        <f t="shared" si="1756"/>
        <v/>
      </c>
      <c r="AL2726" s="120" t="str">
        <f t="shared" si="1757"/>
        <v/>
      </c>
      <c r="AM2726" s="104" t="str">
        <f t="shared" si="1758"/>
        <v/>
      </c>
      <c r="AN2726" s="104" t="str">
        <f t="shared" si="1759"/>
        <v/>
      </c>
      <c r="AO2726" s="104" t="str">
        <f t="shared" si="1743"/>
        <v/>
      </c>
      <c r="AP2726" s="104" t="str">
        <f t="shared" si="1744"/>
        <v/>
      </c>
      <c r="AQ2726" s="121" t="str">
        <f t="shared" si="1760"/>
        <v/>
      </c>
      <c r="AS2726" s="88" t="str">
        <f t="shared" si="1745"/>
        <v/>
      </c>
      <c r="AT2726" s="68" t="str">
        <f t="shared" si="1761"/>
        <v/>
      </c>
      <c r="AU2726" s="68" t="str">
        <f t="shared" si="1762"/>
        <v/>
      </c>
      <c r="AV2726" s="68" t="str">
        <f t="shared" si="1763"/>
        <v/>
      </c>
      <c r="AW2726" s="88" t="str">
        <f t="shared" si="1746"/>
        <v/>
      </c>
      <c r="AZ2726" s="88" t="str">
        <f t="shared" si="1747"/>
        <v/>
      </c>
      <c r="BA2726" s="68" t="str">
        <f t="shared" si="1748"/>
        <v/>
      </c>
      <c r="BB2726" s="68" t="str">
        <f t="shared" si="1749"/>
        <v/>
      </c>
      <c r="BC2726" s="68" t="str">
        <f t="shared" si="1750"/>
        <v/>
      </c>
      <c r="BD2726" s="69" t="str">
        <f t="shared" si="1751"/>
        <v/>
      </c>
      <c r="BE2726" s="69" t="str">
        <f t="shared" si="1764"/>
        <v/>
      </c>
      <c r="BT2726" s="138" t="str">
        <f t="shared" ca="1" si="1765"/>
        <v/>
      </c>
      <c r="BU2726" s="139" t="str">
        <f t="shared" ca="1" si="1766"/>
        <v/>
      </c>
      <c r="BW2726" s="138" t="str">
        <f t="shared" si="1767"/>
        <v/>
      </c>
      <c r="BX2726" s="104" t="str">
        <f t="shared" si="1768"/>
        <v/>
      </c>
      <c r="BY2726" s="139" t="str">
        <f t="shared" si="1769"/>
        <v/>
      </c>
      <c r="CA2726" s="138" t="str">
        <f t="shared" si="1770"/>
        <v/>
      </c>
      <c r="CB2726" s="104" t="str">
        <f t="shared" si="1771"/>
        <v/>
      </c>
      <c r="CC2726" s="139" t="str">
        <f t="shared" si="1772"/>
        <v/>
      </c>
      <c r="CE2726" s="162" t="str">
        <f t="shared" si="1773"/>
        <v/>
      </c>
      <c r="CF2726" s="163" t="str">
        <f t="shared" si="1774"/>
        <v/>
      </c>
      <c r="CG2726" s="164" t="str">
        <f t="shared" si="1775"/>
        <v/>
      </c>
      <c r="CI2726" s="162" t="str">
        <f t="shared" si="1776"/>
        <v/>
      </c>
      <c r="CJ2726" s="163" t="str">
        <f t="shared" si="1779"/>
        <v/>
      </c>
      <c r="CK2726" s="164" t="str">
        <f t="shared" si="1780"/>
        <v/>
      </c>
      <c r="CM2726" s="169" t="str">
        <f t="shared" si="1777"/>
        <v/>
      </c>
      <c r="CN2726" s="139" t="str">
        <f t="shared" si="1778"/>
        <v/>
      </c>
      <c r="CP2726" s="41" t="str">
        <f>IF($CM2726="", "", COUNTIF($CM$11:$CM$3035, "&lt;"&amp;$CM2726)+1+COUNTIF($CM$11:$CM2726, $CM2726)-1)</f>
        <v/>
      </c>
    </row>
    <row r="2727" spans="1:94" x14ac:dyDescent="0.25">
      <c r="A2727" s="40"/>
      <c r="B2727" s="82" t="str">
        <f>IF($I2727="", "", IFERROR(INDEX('Job Database'!$AE$11:$AE$3035, MATCH($I2727, 'Job Database'!$X$11:$X$3035, 0)), ""))</f>
        <v/>
      </c>
      <c r="C2727" s="69" t="str">
        <f>IF($I2727="", "", IF(COUNTIF('Job Database'!$X$11:$X$3035, $I2727)=0, $AC$5, $AC$4))</f>
        <v/>
      </c>
      <c r="D2727" s="40"/>
      <c r="E2727" s="85" t="str">
        <f>IF($I2727="", "", IF(IFERROR(INDEX('Job Database'!$M$11:$M$3035, MATCH($I2727, 'Job Database'!$X$11:$X$3035, 0)), "")="", "", IFERROR(INDEX('Job Database'!$M$11:$M$3035, MATCH($I2727, 'Job Database'!$X$11:$X$3035, 0)), "")))</f>
        <v/>
      </c>
      <c r="F2727" s="40"/>
      <c r="G2727" s="88" t="str">
        <f t="shared" si="1752"/>
        <v/>
      </c>
      <c r="H2727" s="40"/>
      <c r="I2727" s="24"/>
      <c r="J2727" s="34"/>
      <c r="K2727" s="106"/>
      <c r="L2727" s="79"/>
      <c r="M2727" s="34"/>
      <c r="N2727" s="79"/>
      <c r="O2727" s="31"/>
      <c r="P2727" s="53"/>
      <c r="Q2727" s="40"/>
      <c r="S2727" s="41" t="str">
        <f t="shared" si="1740"/>
        <v/>
      </c>
      <c r="T2727" s="41" t="str">
        <f t="shared" si="1741"/>
        <v/>
      </c>
      <c r="U2727" s="41" t="str">
        <f t="shared" si="1753"/>
        <v/>
      </c>
      <c r="W2727" s="74" t="str">
        <f>IF('Job Database'!$X2727="", "", 'Job Database'!$X2727)</f>
        <v/>
      </c>
      <c r="Y2727" s="41" t="str">
        <f>IF($W2727="", "", IF(COUNTIF($I$11:$I$3035, $W2727)&gt;0, "", MAX($Y$10:$Y2726)+1))</f>
        <v/>
      </c>
      <c r="Z2727" s="41">
        <v>2717</v>
      </c>
      <c r="AA2727" s="58" t="str">
        <f t="shared" si="1754"/>
        <v/>
      </c>
      <c r="AC2727" s="41" t="str">
        <f t="shared" si="1742"/>
        <v/>
      </c>
      <c r="AE2727" s="41" t="str">
        <f t="shared" si="1755"/>
        <v/>
      </c>
      <c r="AJ2727" s="154" t="str">
        <f t="shared" si="1756"/>
        <v/>
      </c>
      <c r="AL2727" s="120" t="str">
        <f t="shared" si="1757"/>
        <v/>
      </c>
      <c r="AM2727" s="104" t="str">
        <f t="shared" si="1758"/>
        <v/>
      </c>
      <c r="AN2727" s="104" t="str">
        <f t="shared" si="1759"/>
        <v/>
      </c>
      <c r="AO2727" s="104" t="str">
        <f t="shared" si="1743"/>
        <v/>
      </c>
      <c r="AP2727" s="104" t="str">
        <f t="shared" si="1744"/>
        <v/>
      </c>
      <c r="AQ2727" s="121" t="str">
        <f t="shared" si="1760"/>
        <v/>
      </c>
      <c r="AS2727" s="88" t="str">
        <f t="shared" si="1745"/>
        <v/>
      </c>
      <c r="AT2727" s="68" t="str">
        <f t="shared" si="1761"/>
        <v/>
      </c>
      <c r="AU2727" s="68" t="str">
        <f t="shared" si="1762"/>
        <v/>
      </c>
      <c r="AV2727" s="68" t="str">
        <f t="shared" si="1763"/>
        <v/>
      </c>
      <c r="AW2727" s="88" t="str">
        <f t="shared" si="1746"/>
        <v/>
      </c>
      <c r="AZ2727" s="88" t="str">
        <f t="shared" si="1747"/>
        <v/>
      </c>
      <c r="BA2727" s="68" t="str">
        <f t="shared" si="1748"/>
        <v/>
      </c>
      <c r="BB2727" s="68" t="str">
        <f t="shared" si="1749"/>
        <v/>
      </c>
      <c r="BC2727" s="68" t="str">
        <f t="shared" si="1750"/>
        <v/>
      </c>
      <c r="BD2727" s="69" t="str">
        <f t="shared" si="1751"/>
        <v/>
      </c>
      <c r="BE2727" s="69" t="str">
        <f t="shared" si="1764"/>
        <v/>
      </c>
      <c r="BT2727" s="138" t="str">
        <f t="shared" ca="1" si="1765"/>
        <v/>
      </c>
      <c r="BU2727" s="139" t="str">
        <f t="shared" ca="1" si="1766"/>
        <v/>
      </c>
      <c r="BW2727" s="138" t="str">
        <f t="shared" si="1767"/>
        <v/>
      </c>
      <c r="BX2727" s="104" t="str">
        <f t="shared" si="1768"/>
        <v/>
      </c>
      <c r="BY2727" s="139" t="str">
        <f t="shared" si="1769"/>
        <v/>
      </c>
      <c r="CA2727" s="138" t="str">
        <f t="shared" si="1770"/>
        <v/>
      </c>
      <c r="CB2727" s="104" t="str">
        <f t="shared" si="1771"/>
        <v/>
      </c>
      <c r="CC2727" s="139" t="str">
        <f t="shared" si="1772"/>
        <v/>
      </c>
      <c r="CE2727" s="162" t="str">
        <f t="shared" si="1773"/>
        <v/>
      </c>
      <c r="CF2727" s="163" t="str">
        <f t="shared" si="1774"/>
        <v/>
      </c>
      <c r="CG2727" s="164" t="str">
        <f t="shared" si="1775"/>
        <v/>
      </c>
      <c r="CI2727" s="162" t="str">
        <f t="shared" si="1776"/>
        <v/>
      </c>
      <c r="CJ2727" s="163" t="str">
        <f t="shared" si="1779"/>
        <v/>
      </c>
      <c r="CK2727" s="164" t="str">
        <f t="shared" si="1780"/>
        <v/>
      </c>
      <c r="CM2727" s="169" t="str">
        <f t="shared" si="1777"/>
        <v/>
      </c>
      <c r="CN2727" s="139" t="str">
        <f t="shared" si="1778"/>
        <v/>
      </c>
      <c r="CP2727" s="41" t="str">
        <f>IF($CM2727="", "", COUNTIF($CM$11:$CM$3035, "&lt;"&amp;$CM2727)+1+COUNTIF($CM$11:$CM2727, $CM2727)-1)</f>
        <v/>
      </c>
    </row>
    <row r="2728" spans="1:94" x14ac:dyDescent="0.25">
      <c r="A2728" s="40"/>
      <c r="B2728" s="82" t="str">
        <f>IF($I2728="", "", IFERROR(INDEX('Job Database'!$AE$11:$AE$3035, MATCH($I2728, 'Job Database'!$X$11:$X$3035, 0)), ""))</f>
        <v/>
      </c>
      <c r="C2728" s="69" t="str">
        <f>IF($I2728="", "", IF(COUNTIF('Job Database'!$X$11:$X$3035, $I2728)=0, $AC$5, $AC$4))</f>
        <v/>
      </c>
      <c r="D2728" s="40"/>
      <c r="E2728" s="85" t="str">
        <f>IF($I2728="", "", IF(IFERROR(INDEX('Job Database'!$M$11:$M$3035, MATCH($I2728, 'Job Database'!$X$11:$X$3035, 0)), "")="", "", IFERROR(INDEX('Job Database'!$M$11:$M$3035, MATCH($I2728, 'Job Database'!$X$11:$X$3035, 0)), "")))</f>
        <v/>
      </c>
      <c r="F2728" s="40"/>
      <c r="G2728" s="88" t="str">
        <f t="shared" si="1752"/>
        <v/>
      </c>
      <c r="H2728" s="40"/>
      <c r="I2728" s="24"/>
      <c r="J2728" s="34"/>
      <c r="K2728" s="106"/>
      <c r="L2728" s="79"/>
      <c r="M2728" s="34"/>
      <c r="N2728" s="79"/>
      <c r="O2728" s="31"/>
      <c r="P2728" s="53"/>
      <c r="Q2728" s="40"/>
      <c r="S2728" s="41" t="str">
        <f t="shared" si="1740"/>
        <v/>
      </c>
      <c r="T2728" s="41" t="str">
        <f t="shared" si="1741"/>
        <v/>
      </c>
      <c r="U2728" s="41" t="str">
        <f t="shared" si="1753"/>
        <v/>
      </c>
      <c r="W2728" s="74" t="str">
        <f>IF('Job Database'!$X2728="", "", 'Job Database'!$X2728)</f>
        <v/>
      </c>
      <c r="Y2728" s="41" t="str">
        <f>IF($W2728="", "", IF(COUNTIF($I$11:$I$3035, $W2728)&gt;0, "", MAX($Y$10:$Y2727)+1))</f>
        <v/>
      </c>
      <c r="Z2728" s="41">
        <v>2718</v>
      </c>
      <c r="AA2728" s="58" t="str">
        <f t="shared" si="1754"/>
        <v/>
      </c>
      <c r="AC2728" s="41" t="str">
        <f t="shared" si="1742"/>
        <v/>
      </c>
      <c r="AE2728" s="41" t="str">
        <f t="shared" si="1755"/>
        <v/>
      </c>
      <c r="AJ2728" s="154" t="str">
        <f t="shared" si="1756"/>
        <v/>
      </c>
      <c r="AL2728" s="120" t="str">
        <f t="shared" si="1757"/>
        <v/>
      </c>
      <c r="AM2728" s="104" t="str">
        <f t="shared" si="1758"/>
        <v/>
      </c>
      <c r="AN2728" s="104" t="str">
        <f t="shared" si="1759"/>
        <v/>
      </c>
      <c r="AO2728" s="104" t="str">
        <f t="shared" si="1743"/>
        <v/>
      </c>
      <c r="AP2728" s="104" t="str">
        <f t="shared" si="1744"/>
        <v/>
      </c>
      <c r="AQ2728" s="121" t="str">
        <f t="shared" si="1760"/>
        <v/>
      </c>
      <c r="AS2728" s="88" t="str">
        <f t="shared" si="1745"/>
        <v/>
      </c>
      <c r="AT2728" s="68" t="str">
        <f t="shared" si="1761"/>
        <v/>
      </c>
      <c r="AU2728" s="68" t="str">
        <f t="shared" si="1762"/>
        <v/>
      </c>
      <c r="AV2728" s="68" t="str">
        <f t="shared" si="1763"/>
        <v/>
      </c>
      <c r="AW2728" s="88" t="str">
        <f t="shared" si="1746"/>
        <v/>
      </c>
      <c r="AZ2728" s="88" t="str">
        <f t="shared" si="1747"/>
        <v/>
      </c>
      <c r="BA2728" s="68" t="str">
        <f t="shared" si="1748"/>
        <v/>
      </c>
      <c r="BB2728" s="68" t="str">
        <f t="shared" si="1749"/>
        <v/>
      </c>
      <c r="BC2728" s="68" t="str">
        <f t="shared" si="1750"/>
        <v/>
      </c>
      <c r="BD2728" s="69" t="str">
        <f t="shared" si="1751"/>
        <v/>
      </c>
      <c r="BE2728" s="69" t="str">
        <f t="shared" si="1764"/>
        <v/>
      </c>
      <c r="BT2728" s="138" t="str">
        <f t="shared" ca="1" si="1765"/>
        <v/>
      </c>
      <c r="BU2728" s="139" t="str">
        <f t="shared" ca="1" si="1766"/>
        <v/>
      </c>
      <c r="BW2728" s="138" t="str">
        <f t="shared" si="1767"/>
        <v/>
      </c>
      <c r="BX2728" s="104" t="str">
        <f t="shared" si="1768"/>
        <v/>
      </c>
      <c r="BY2728" s="139" t="str">
        <f t="shared" si="1769"/>
        <v/>
      </c>
      <c r="CA2728" s="138" t="str">
        <f t="shared" si="1770"/>
        <v/>
      </c>
      <c r="CB2728" s="104" t="str">
        <f t="shared" si="1771"/>
        <v/>
      </c>
      <c r="CC2728" s="139" t="str">
        <f t="shared" si="1772"/>
        <v/>
      </c>
      <c r="CE2728" s="162" t="str">
        <f t="shared" si="1773"/>
        <v/>
      </c>
      <c r="CF2728" s="163" t="str">
        <f t="shared" si="1774"/>
        <v/>
      </c>
      <c r="CG2728" s="164" t="str">
        <f t="shared" si="1775"/>
        <v/>
      </c>
      <c r="CI2728" s="162" t="str">
        <f t="shared" si="1776"/>
        <v/>
      </c>
      <c r="CJ2728" s="163" t="str">
        <f t="shared" si="1779"/>
        <v/>
      </c>
      <c r="CK2728" s="164" t="str">
        <f t="shared" si="1780"/>
        <v/>
      </c>
      <c r="CM2728" s="169" t="str">
        <f t="shared" si="1777"/>
        <v/>
      </c>
      <c r="CN2728" s="139" t="str">
        <f t="shared" si="1778"/>
        <v/>
      </c>
      <c r="CP2728" s="41" t="str">
        <f>IF($CM2728="", "", COUNTIF($CM$11:$CM$3035, "&lt;"&amp;$CM2728)+1+COUNTIF($CM$11:$CM2728, $CM2728)-1)</f>
        <v/>
      </c>
    </row>
    <row r="2729" spans="1:94" x14ac:dyDescent="0.25">
      <c r="A2729" s="40"/>
      <c r="B2729" s="82" t="str">
        <f>IF($I2729="", "", IFERROR(INDEX('Job Database'!$AE$11:$AE$3035, MATCH($I2729, 'Job Database'!$X$11:$X$3035, 0)), ""))</f>
        <v/>
      </c>
      <c r="C2729" s="69" t="str">
        <f>IF($I2729="", "", IF(COUNTIF('Job Database'!$X$11:$X$3035, $I2729)=0, $AC$5, $AC$4))</f>
        <v/>
      </c>
      <c r="D2729" s="40"/>
      <c r="E2729" s="85" t="str">
        <f>IF($I2729="", "", IF(IFERROR(INDEX('Job Database'!$M$11:$M$3035, MATCH($I2729, 'Job Database'!$X$11:$X$3035, 0)), "")="", "", IFERROR(INDEX('Job Database'!$M$11:$M$3035, MATCH($I2729, 'Job Database'!$X$11:$X$3035, 0)), "")))</f>
        <v/>
      </c>
      <c r="F2729" s="40"/>
      <c r="G2729" s="88" t="str">
        <f t="shared" si="1752"/>
        <v/>
      </c>
      <c r="H2729" s="40"/>
      <c r="I2729" s="24"/>
      <c r="J2729" s="34"/>
      <c r="K2729" s="106"/>
      <c r="L2729" s="79"/>
      <c r="M2729" s="34"/>
      <c r="N2729" s="79"/>
      <c r="O2729" s="31"/>
      <c r="P2729" s="53"/>
      <c r="Q2729" s="40"/>
      <c r="S2729" s="41" t="str">
        <f t="shared" si="1740"/>
        <v/>
      </c>
      <c r="T2729" s="41" t="str">
        <f t="shared" si="1741"/>
        <v/>
      </c>
      <c r="U2729" s="41" t="str">
        <f t="shared" si="1753"/>
        <v/>
      </c>
      <c r="W2729" s="74" t="str">
        <f>IF('Job Database'!$X2729="", "", 'Job Database'!$X2729)</f>
        <v/>
      </c>
      <c r="Y2729" s="41" t="str">
        <f>IF($W2729="", "", IF(COUNTIF($I$11:$I$3035, $W2729)&gt;0, "", MAX($Y$10:$Y2728)+1))</f>
        <v/>
      </c>
      <c r="Z2729" s="41">
        <v>2719</v>
      </c>
      <c r="AA2729" s="58" t="str">
        <f t="shared" si="1754"/>
        <v/>
      </c>
      <c r="AC2729" s="41" t="str">
        <f t="shared" si="1742"/>
        <v/>
      </c>
      <c r="AE2729" s="41" t="str">
        <f t="shared" si="1755"/>
        <v/>
      </c>
      <c r="AJ2729" s="154" t="str">
        <f t="shared" si="1756"/>
        <v/>
      </c>
      <c r="AL2729" s="120" t="str">
        <f t="shared" si="1757"/>
        <v/>
      </c>
      <c r="AM2729" s="104" t="str">
        <f t="shared" si="1758"/>
        <v/>
      </c>
      <c r="AN2729" s="104" t="str">
        <f t="shared" si="1759"/>
        <v/>
      </c>
      <c r="AO2729" s="104" t="str">
        <f t="shared" si="1743"/>
        <v/>
      </c>
      <c r="AP2729" s="104" t="str">
        <f t="shared" si="1744"/>
        <v/>
      </c>
      <c r="AQ2729" s="121" t="str">
        <f t="shared" si="1760"/>
        <v/>
      </c>
      <c r="AS2729" s="88" t="str">
        <f t="shared" si="1745"/>
        <v/>
      </c>
      <c r="AT2729" s="68" t="str">
        <f t="shared" si="1761"/>
        <v/>
      </c>
      <c r="AU2729" s="68" t="str">
        <f t="shared" si="1762"/>
        <v/>
      </c>
      <c r="AV2729" s="68" t="str">
        <f t="shared" si="1763"/>
        <v/>
      </c>
      <c r="AW2729" s="88" t="str">
        <f t="shared" si="1746"/>
        <v/>
      </c>
      <c r="AZ2729" s="88" t="str">
        <f t="shared" si="1747"/>
        <v/>
      </c>
      <c r="BA2729" s="68" t="str">
        <f t="shared" si="1748"/>
        <v/>
      </c>
      <c r="BB2729" s="68" t="str">
        <f t="shared" si="1749"/>
        <v/>
      </c>
      <c r="BC2729" s="68" t="str">
        <f t="shared" si="1750"/>
        <v/>
      </c>
      <c r="BD2729" s="69" t="str">
        <f t="shared" si="1751"/>
        <v/>
      </c>
      <c r="BE2729" s="69" t="str">
        <f t="shared" si="1764"/>
        <v/>
      </c>
      <c r="BT2729" s="138" t="str">
        <f t="shared" ca="1" si="1765"/>
        <v/>
      </c>
      <c r="BU2729" s="139" t="str">
        <f t="shared" ca="1" si="1766"/>
        <v/>
      </c>
      <c r="BW2729" s="138" t="str">
        <f t="shared" si="1767"/>
        <v/>
      </c>
      <c r="BX2729" s="104" t="str">
        <f t="shared" si="1768"/>
        <v/>
      </c>
      <c r="BY2729" s="139" t="str">
        <f t="shared" si="1769"/>
        <v/>
      </c>
      <c r="CA2729" s="138" t="str">
        <f t="shared" si="1770"/>
        <v/>
      </c>
      <c r="CB2729" s="104" t="str">
        <f t="shared" si="1771"/>
        <v/>
      </c>
      <c r="CC2729" s="139" t="str">
        <f t="shared" si="1772"/>
        <v/>
      </c>
      <c r="CE2729" s="162" t="str">
        <f t="shared" si="1773"/>
        <v/>
      </c>
      <c r="CF2729" s="163" t="str">
        <f t="shared" si="1774"/>
        <v/>
      </c>
      <c r="CG2729" s="164" t="str">
        <f t="shared" si="1775"/>
        <v/>
      </c>
      <c r="CI2729" s="162" t="str">
        <f t="shared" si="1776"/>
        <v/>
      </c>
      <c r="CJ2729" s="163" t="str">
        <f t="shared" si="1779"/>
        <v/>
      </c>
      <c r="CK2729" s="164" t="str">
        <f t="shared" si="1780"/>
        <v/>
      </c>
      <c r="CM2729" s="169" t="str">
        <f t="shared" si="1777"/>
        <v/>
      </c>
      <c r="CN2729" s="139" t="str">
        <f t="shared" si="1778"/>
        <v/>
      </c>
      <c r="CP2729" s="41" t="str">
        <f>IF($CM2729="", "", COUNTIF($CM$11:$CM$3035, "&lt;"&amp;$CM2729)+1+COUNTIF($CM$11:$CM2729, $CM2729)-1)</f>
        <v/>
      </c>
    </row>
    <row r="2730" spans="1:94" x14ac:dyDescent="0.25">
      <c r="A2730" s="40"/>
      <c r="B2730" s="82" t="str">
        <f>IF($I2730="", "", IFERROR(INDEX('Job Database'!$AE$11:$AE$3035, MATCH($I2730, 'Job Database'!$X$11:$X$3035, 0)), ""))</f>
        <v/>
      </c>
      <c r="C2730" s="69" t="str">
        <f>IF($I2730="", "", IF(COUNTIF('Job Database'!$X$11:$X$3035, $I2730)=0, $AC$5, $AC$4))</f>
        <v/>
      </c>
      <c r="D2730" s="40"/>
      <c r="E2730" s="85" t="str">
        <f>IF($I2730="", "", IF(IFERROR(INDEX('Job Database'!$M$11:$M$3035, MATCH($I2730, 'Job Database'!$X$11:$X$3035, 0)), "")="", "", IFERROR(INDEX('Job Database'!$M$11:$M$3035, MATCH($I2730, 'Job Database'!$X$11:$X$3035, 0)), "")))</f>
        <v/>
      </c>
      <c r="F2730" s="40"/>
      <c r="G2730" s="88" t="str">
        <f t="shared" si="1752"/>
        <v/>
      </c>
      <c r="H2730" s="40"/>
      <c r="I2730" s="24"/>
      <c r="J2730" s="34"/>
      <c r="K2730" s="106"/>
      <c r="L2730" s="79"/>
      <c r="M2730" s="34"/>
      <c r="N2730" s="79"/>
      <c r="O2730" s="31"/>
      <c r="P2730" s="53"/>
      <c r="Q2730" s="40"/>
      <c r="S2730" s="41" t="str">
        <f t="shared" si="1740"/>
        <v/>
      </c>
      <c r="T2730" s="41" t="str">
        <f t="shared" si="1741"/>
        <v/>
      </c>
      <c r="U2730" s="41" t="str">
        <f t="shared" si="1753"/>
        <v/>
      </c>
      <c r="W2730" s="74" t="str">
        <f>IF('Job Database'!$X2730="", "", 'Job Database'!$X2730)</f>
        <v/>
      </c>
      <c r="Y2730" s="41" t="str">
        <f>IF($W2730="", "", IF(COUNTIF($I$11:$I$3035, $W2730)&gt;0, "", MAX($Y$10:$Y2729)+1))</f>
        <v/>
      </c>
      <c r="Z2730" s="41">
        <v>2720</v>
      </c>
      <c r="AA2730" s="58" t="str">
        <f t="shared" si="1754"/>
        <v/>
      </c>
      <c r="AC2730" s="41" t="str">
        <f t="shared" si="1742"/>
        <v/>
      </c>
      <c r="AE2730" s="41" t="str">
        <f t="shared" si="1755"/>
        <v/>
      </c>
      <c r="AJ2730" s="154" t="str">
        <f t="shared" si="1756"/>
        <v/>
      </c>
      <c r="AL2730" s="120" t="str">
        <f t="shared" si="1757"/>
        <v/>
      </c>
      <c r="AM2730" s="104" t="str">
        <f t="shared" si="1758"/>
        <v/>
      </c>
      <c r="AN2730" s="104" t="str">
        <f t="shared" si="1759"/>
        <v/>
      </c>
      <c r="AO2730" s="104" t="str">
        <f t="shared" si="1743"/>
        <v/>
      </c>
      <c r="AP2730" s="104" t="str">
        <f t="shared" si="1744"/>
        <v/>
      </c>
      <c r="AQ2730" s="121" t="str">
        <f t="shared" si="1760"/>
        <v/>
      </c>
      <c r="AS2730" s="88" t="str">
        <f t="shared" si="1745"/>
        <v/>
      </c>
      <c r="AT2730" s="68" t="str">
        <f t="shared" si="1761"/>
        <v/>
      </c>
      <c r="AU2730" s="68" t="str">
        <f t="shared" si="1762"/>
        <v/>
      </c>
      <c r="AV2730" s="68" t="str">
        <f t="shared" si="1763"/>
        <v/>
      </c>
      <c r="AW2730" s="88" t="str">
        <f t="shared" si="1746"/>
        <v/>
      </c>
      <c r="AZ2730" s="88" t="str">
        <f t="shared" si="1747"/>
        <v/>
      </c>
      <c r="BA2730" s="68" t="str">
        <f t="shared" si="1748"/>
        <v/>
      </c>
      <c r="BB2730" s="68" t="str">
        <f t="shared" si="1749"/>
        <v/>
      </c>
      <c r="BC2730" s="68" t="str">
        <f t="shared" si="1750"/>
        <v/>
      </c>
      <c r="BD2730" s="69" t="str">
        <f t="shared" si="1751"/>
        <v/>
      </c>
      <c r="BE2730" s="69" t="str">
        <f t="shared" si="1764"/>
        <v/>
      </c>
      <c r="BT2730" s="138" t="str">
        <f t="shared" ca="1" si="1765"/>
        <v/>
      </c>
      <c r="BU2730" s="139" t="str">
        <f t="shared" ca="1" si="1766"/>
        <v/>
      </c>
      <c r="BW2730" s="138" t="str">
        <f t="shared" si="1767"/>
        <v/>
      </c>
      <c r="BX2730" s="104" t="str">
        <f t="shared" si="1768"/>
        <v/>
      </c>
      <c r="BY2730" s="139" t="str">
        <f t="shared" si="1769"/>
        <v/>
      </c>
      <c r="CA2730" s="138" t="str">
        <f t="shared" si="1770"/>
        <v/>
      </c>
      <c r="CB2730" s="104" t="str">
        <f t="shared" si="1771"/>
        <v/>
      </c>
      <c r="CC2730" s="139" t="str">
        <f t="shared" si="1772"/>
        <v/>
      </c>
      <c r="CE2730" s="162" t="str">
        <f t="shared" si="1773"/>
        <v/>
      </c>
      <c r="CF2730" s="163" t="str">
        <f t="shared" si="1774"/>
        <v/>
      </c>
      <c r="CG2730" s="164" t="str">
        <f t="shared" si="1775"/>
        <v/>
      </c>
      <c r="CI2730" s="162" t="str">
        <f t="shared" si="1776"/>
        <v/>
      </c>
      <c r="CJ2730" s="163" t="str">
        <f t="shared" si="1779"/>
        <v/>
      </c>
      <c r="CK2730" s="164" t="str">
        <f t="shared" si="1780"/>
        <v/>
      </c>
      <c r="CM2730" s="169" t="str">
        <f t="shared" si="1777"/>
        <v/>
      </c>
      <c r="CN2730" s="139" t="str">
        <f t="shared" si="1778"/>
        <v/>
      </c>
      <c r="CP2730" s="41" t="str">
        <f>IF($CM2730="", "", COUNTIF($CM$11:$CM$3035, "&lt;"&amp;$CM2730)+1+COUNTIF($CM$11:$CM2730, $CM2730)-1)</f>
        <v/>
      </c>
    </row>
    <row r="2731" spans="1:94" x14ac:dyDescent="0.25">
      <c r="A2731" s="40"/>
      <c r="B2731" s="82" t="str">
        <f>IF($I2731="", "", IFERROR(INDEX('Job Database'!$AE$11:$AE$3035, MATCH($I2731, 'Job Database'!$X$11:$X$3035, 0)), ""))</f>
        <v/>
      </c>
      <c r="C2731" s="69" t="str">
        <f>IF($I2731="", "", IF(COUNTIF('Job Database'!$X$11:$X$3035, $I2731)=0, $AC$5, $AC$4))</f>
        <v/>
      </c>
      <c r="D2731" s="40"/>
      <c r="E2731" s="85" t="str">
        <f>IF($I2731="", "", IF(IFERROR(INDEX('Job Database'!$M$11:$M$3035, MATCH($I2731, 'Job Database'!$X$11:$X$3035, 0)), "")="", "", IFERROR(INDEX('Job Database'!$M$11:$M$3035, MATCH($I2731, 'Job Database'!$X$11:$X$3035, 0)), "")))</f>
        <v/>
      </c>
      <c r="F2731" s="40"/>
      <c r="G2731" s="88" t="str">
        <f t="shared" si="1752"/>
        <v/>
      </c>
      <c r="H2731" s="40"/>
      <c r="I2731" s="24"/>
      <c r="J2731" s="34"/>
      <c r="K2731" s="106"/>
      <c r="L2731" s="79"/>
      <c r="M2731" s="34"/>
      <c r="N2731" s="79"/>
      <c r="O2731" s="31"/>
      <c r="P2731" s="53"/>
      <c r="Q2731" s="40"/>
      <c r="S2731" s="41" t="str">
        <f t="shared" si="1740"/>
        <v/>
      </c>
      <c r="T2731" s="41" t="str">
        <f t="shared" si="1741"/>
        <v/>
      </c>
      <c r="U2731" s="41" t="str">
        <f t="shared" si="1753"/>
        <v/>
      </c>
      <c r="W2731" s="74" t="str">
        <f>IF('Job Database'!$X2731="", "", 'Job Database'!$X2731)</f>
        <v/>
      </c>
      <c r="Y2731" s="41" t="str">
        <f>IF($W2731="", "", IF(COUNTIF($I$11:$I$3035, $W2731)&gt;0, "", MAX($Y$10:$Y2730)+1))</f>
        <v/>
      </c>
      <c r="Z2731" s="41">
        <v>2721</v>
      </c>
      <c r="AA2731" s="58" t="str">
        <f t="shared" si="1754"/>
        <v/>
      </c>
      <c r="AC2731" s="41" t="str">
        <f t="shared" si="1742"/>
        <v/>
      </c>
      <c r="AE2731" s="41" t="str">
        <f t="shared" si="1755"/>
        <v/>
      </c>
      <c r="AJ2731" s="154" t="str">
        <f t="shared" si="1756"/>
        <v/>
      </c>
      <c r="AL2731" s="120" t="str">
        <f t="shared" si="1757"/>
        <v/>
      </c>
      <c r="AM2731" s="104" t="str">
        <f t="shared" si="1758"/>
        <v/>
      </c>
      <c r="AN2731" s="104" t="str">
        <f t="shared" si="1759"/>
        <v/>
      </c>
      <c r="AO2731" s="104" t="str">
        <f t="shared" si="1743"/>
        <v/>
      </c>
      <c r="AP2731" s="104" t="str">
        <f t="shared" si="1744"/>
        <v/>
      </c>
      <c r="AQ2731" s="121" t="str">
        <f t="shared" si="1760"/>
        <v/>
      </c>
      <c r="AS2731" s="88" t="str">
        <f t="shared" si="1745"/>
        <v/>
      </c>
      <c r="AT2731" s="68" t="str">
        <f t="shared" si="1761"/>
        <v/>
      </c>
      <c r="AU2731" s="68" t="str">
        <f t="shared" si="1762"/>
        <v/>
      </c>
      <c r="AV2731" s="68" t="str">
        <f t="shared" si="1763"/>
        <v/>
      </c>
      <c r="AW2731" s="88" t="str">
        <f t="shared" si="1746"/>
        <v/>
      </c>
      <c r="AZ2731" s="88" t="str">
        <f t="shared" si="1747"/>
        <v/>
      </c>
      <c r="BA2731" s="68" t="str">
        <f t="shared" si="1748"/>
        <v/>
      </c>
      <c r="BB2731" s="68" t="str">
        <f t="shared" si="1749"/>
        <v/>
      </c>
      <c r="BC2731" s="68" t="str">
        <f t="shared" si="1750"/>
        <v/>
      </c>
      <c r="BD2731" s="69" t="str">
        <f t="shared" si="1751"/>
        <v/>
      </c>
      <c r="BE2731" s="69" t="str">
        <f t="shared" si="1764"/>
        <v/>
      </c>
      <c r="BT2731" s="138" t="str">
        <f t="shared" ca="1" si="1765"/>
        <v/>
      </c>
      <c r="BU2731" s="139" t="str">
        <f t="shared" ca="1" si="1766"/>
        <v/>
      </c>
      <c r="BW2731" s="138" t="str">
        <f t="shared" si="1767"/>
        <v/>
      </c>
      <c r="BX2731" s="104" t="str">
        <f t="shared" si="1768"/>
        <v/>
      </c>
      <c r="BY2731" s="139" t="str">
        <f t="shared" si="1769"/>
        <v/>
      </c>
      <c r="CA2731" s="138" t="str">
        <f t="shared" si="1770"/>
        <v/>
      </c>
      <c r="CB2731" s="104" t="str">
        <f t="shared" si="1771"/>
        <v/>
      </c>
      <c r="CC2731" s="139" t="str">
        <f t="shared" si="1772"/>
        <v/>
      </c>
      <c r="CE2731" s="162" t="str">
        <f t="shared" si="1773"/>
        <v/>
      </c>
      <c r="CF2731" s="163" t="str">
        <f t="shared" si="1774"/>
        <v/>
      </c>
      <c r="CG2731" s="164" t="str">
        <f t="shared" si="1775"/>
        <v/>
      </c>
      <c r="CI2731" s="162" t="str">
        <f t="shared" si="1776"/>
        <v/>
      </c>
      <c r="CJ2731" s="163" t="str">
        <f t="shared" si="1779"/>
        <v/>
      </c>
      <c r="CK2731" s="164" t="str">
        <f t="shared" si="1780"/>
        <v/>
      </c>
      <c r="CM2731" s="169" t="str">
        <f t="shared" si="1777"/>
        <v/>
      </c>
      <c r="CN2731" s="139" t="str">
        <f t="shared" si="1778"/>
        <v/>
      </c>
      <c r="CP2731" s="41" t="str">
        <f>IF($CM2731="", "", COUNTIF($CM$11:$CM$3035, "&lt;"&amp;$CM2731)+1+COUNTIF($CM$11:$CM2731, $CM2731)-1)</f>
        <v/>
      </c>
    </row>
    <row r="2732" spans="1:94" x14ac:dyDescent="0.25">
      <c r="A2732" s="40"/>
      <c r="B2732" s="82" t="str">
        <f>IF($I2732="", "", IFERROR(INDEX('Job Database'!$AE$11:$AE$3035, MATCH($I2732, 'Job Database'!$X$11:$X$3035, 0)), ""))</f>
        <v/>
      </c>
      <c r="C2732" s="69" t="str">
        <f>IF($I2732="", "", IF(COUNTIF('Job Database'!$X$11:$X$3035, $I2732)=0, $AC$5, $AC$4))</f>
        <v/>
      </c>
      <c r="D2732" s="40"/>
      <c r="E2732" s="85" t="str">
        <f>IF($I2732="", "", IF(IFERROR(INDEX('Job Database'!$M$11:$M$3035, MATCH($I2732, 'Job Database'!$X$11:$X$3035, 0)), "")="", "", IFERROR(INDEX('Job Database'!$M$11:$M$3035, MATCH($I2732, 'Job Database'!$X$11:$X$3035, 0)), "")))</f>
        <v/>
      </c>
      <c r="F2732" s="40"/>
      <c r="G2732" s="88" t="str">
        <f t="shared" si="1752"/>
        <v/>
      </c>
      <c r="H2732" s="40"/>
      <c r="I2732" s="24"/>
      <c r="J2732" s="34"/>
      <c r="K2732" s="106"/>
      <c r="L2732" s="79"/>
      <c r="M2732" s="34"/>
      <c r="N2732" s="79"/>
      <c r="O2732" s="31"/>
      <c r="P2732" s="53"/>
      <c r="Q2732" s="40"/>
      <c r="S2732" s="41" t="str">
        <f t="shared" si="1740"/>
        <v/>
      </c>
      <c r="T2732" s="41" t="str">
        <f t="shared" si="1741"/>
        <v/>
      </c>
      <c r="U2732" s="41" t="str">
        <f t="shared" si="1753"/>
        <v/>
      </c>
      <c r="W2732" s="74" t="str">
        <f>IF('Job Database'!$X2732="", "", 'Job Database'!$X2732)</f>
        <v/>
      </c>
      <c r="Y2732" s="41" t="str">
        <f>IF($W2732="", "", IF(COUNTIF($I$11:$I$3035, $W2732)&gt;0, "", MAX($Y$10:$Y2731)+1))</f>
        <v/>
      </c>
      <c r="Z2732" s="41">
        <v>2722</v>
      </c>
      <c r="AA2732" s="58" t="str">
        <f t="shared" si="1754"/>
        <v/>
      </c>
      <c r="AC2732" s="41" t="str">
        <f t="shared" si="1742"/>
        <v/>
      </c>
      <c r="AE2732" s="41" t="str">
        <f t="shared" si="1755"/>
        <v/>
      </c>
      <c r="AJ2732" s="154" t="str">
        <f t="shared" si="1756"/>
        <v/>
      </c>
      <c r="AL2732" s="120" t="str">
        <f t="shared" si="1757"/>
        <v/>
      </c>
      <c r="AM2732" s="104" t="str">
        <f t="shared" si="1758"/>
        <v/>
      </c>
      <c r="AN2732" s="104" t="str">
        <f t="shared" si="1759"/>
        <v/>
      </c>
      <c r="AO2732" s="104" t="str">
        <f t="shared" si="1743"/>
        <v/>
      </c>
      <c r="AP2732" s="104" t="str">
        <f t="shared" si="1744"/>
        <v/>
      </c>
      <c r="AQ2732" s="121" t="str">
        <f t="shared" si="1760"/>
        <v/>
      </c>
      <c r="AS2732" s="88" t="str">
        <f t="shared" si="1745"/>
        <v/>
      </c>
      <c r="AT2732" s="68" t="str">
        <f t="shared" si="1761"/>
        <v/>
      </c>
      <c r="AU2732" s="68" t="str">
        <f t="shared" si="1762"/>
        <v/>
      </c>
      <c r="AV2732" s="68" t="str">
        <f t="shared" si="1763"/>
        <v/>
      </c>
      <c r="AW2732" s="88" t="str">
        <f t="shared" si="1746"/>
        <v/>
      </c>
      <c r="AZ2732" s="88" t="str">
        <f t="shared" si="1747"/>
        <v/>
      </c>
      <c r="BA2732" s="68" t="str">
        <f t="shared" si="1748"/>
        <v/>
      </c>
      <c r="BB2732" s="68" t="str">
        <f t="shared" si="1749"/>
        <v/>
      </c>
      <c r="BC2732" s="68" t="str">
        <f t="shared" si="1750"/>
        <v/>
      </c>
      <c r="BD2732" s="69" t="str">
        <f t="shared" si="1751"/>
        <v/>
      </c>
      <c r="BE2732" s="69" t="str">
        <f t="shared" si="1764"/>
        <v/>
      </c>
      <c r="BT2732" s="138" t="str">
        <f t="shared" ca="1" si="1765"/>
        <v/>
      </c>
      <c r="BU2732" s="139" t="str">
        <f t="shared" ca="1" si="1766"/>
        <v/>
      </c>
      <c r="BW2732" s="138" t="str">
        <f t="shared" si="1767"/>
        <v/>
      </c>
      <c r="BX2732" s="104" t="str">
        <f t="shared" si="1768"/>
        <v/>
      </c>
      <c r="BY2732" s="139" t="str">
        <f t="shared" si="1769"/>
        <v/>
      </c>
      <c r="CA2732" s="138" t="str">
        <f t="shared" si="1770"/>
        <v/>
      </c>
      <c r="CB2732" s="104" t="str">
        <f t="shared" si="1771"/>
        <v/>
      </c>
      <c r="CC2732" s="139" t="str">
        <f t="shared" si="1772"/>
        <v/>
      </c>
      <c r="CE2732" s="162" t="str">
        <f t="shared" si="1773"/>
        <v/>
      </c>
      <c r="CF2732" s="163" t="str">
        <f t="shared" si="1774"/>
        <v/>
      </c>
      <c r="CG2732" s="164" t="str">
        <f t="shared" si="1775"/>
        <v/>
      </c>
      <c r="CI2732" s="162" t="str">
        <f t="shared" si="1776"/>
        <v/>
      </c>
      <c r="CJ2732" s="163" t="str">
        <f t="shared" si="1779"/>
        <v/>
      </c>
      <c r="CK2732" s="164" t="str">
        <f t="shared" si="1780"/>
        <v/>
      </c>
      <c r="CM2732" s="169" t="str">
        <f t="shared" si="1777"/>
        <v/>
      </c>
      <c r="CN2732" s="139" t="str">
        <f t="shared" si="1778"/>
        <v/>
      </c>
      <c r="CP2732" s="41" t="str">
        <f>IF($CM2732="", "", COUNTIF($CM$11:$CM$3035, "&lt;"&amp;$CM2732)+1+COUNTIF($CM$11:$CM2732, $CM2732)-1)</f>
        <v/>
      </c>
    </row>
    <row r="2733" spans="1:94" x14ac:dyDescent="0.25">
      <c r="A2733" s="40"/>
      <c r="B2733" s="82" t="str">
        <f>IF($I2733="", "", IFERROR(INDEX('Job Database'!$AE$11:$AE$3035, MATCH($I2733, 'Job Database'!$X$11:$X$3035, 0)), ""))</f>
        <v/>
      </c>
      <c r="C2733" s="69" t="str">
        <f>IF($I2733="", "", IF(COUNTIF('Job Database'!$X$11:$X$3035, $I2733)=0, $AC$5, $AC$4))</f>
        <v/>
      </c>
      <c r="D2733" s="40"/>
      <c r="E2733" s="85" t="str">
        <f>IF($I2733="", "", IF(IFERROR(INDEX('Job Database'!$M$11:$M$3035, MATCH($I2733, 'Job Database'!$X$11:$X$3035, 0)), "")="", "", IFERROR(INDEX('Job Database'!$M$11:$M$3035, MATCH($I2733, 'Job Database'!$X$11:$X$3035, 0)), "")))</f>
        <v/>
      </c>
      <c r="F2733" s="40"/>
      <c r="G2733" s="88" t="str">
        <f t="shared" si="1752"/>
        <v/>
      </c>
      <c r="H2733" s="40"/>
      <c r="I2733" s="24"/>
      <c r="J2733" s="34"/>
      <c r="K2733" s="106"/>
      <c r="L2733" s="79"/>
      <c r="M2733" s="34"/>
      <c r="N2733" s="79"/>
      <c r="O2733" s="31"/>
      <c r="P2733" s="53"/>
      <c r="Q2733" s="40"/>
      <c r="S2733" s="41" t="str">
        <f t="shared" si="1740"/>
        <v/>
      </c>
      <c r="T2733" s="41" t="str">
        <f t="shared" si="1741"/>
        <v/>
      </c>
      <c r="U2733" s="41" t="str">
        <f t="shared" si="1753"/>
        <v/>
      </c>
      <c r="W2733" s="74" t="str">
        <f>IF('Job Database'!$X2733="", "", 'Job Database'!$X2733)</f>
        <v/>
      </c>
      <c r="Y2733" s="41" t="str">
        <f>IF($W2733="", "", IF(COUNTIF($I$11:$I$3035, $W2733)&gt;0, "", MAX($Y$10:$Y2732)+1))</f>
        <v/>
      </c>
      <c r="Z2733" s="41">
        <v>2723</v>
      </c>
      <c r="AA2733" s="58" t="str">
        <f t="shared" si="1754"/>
        <v/>
      </c>
      <c r="AC2733" s="41" t="str">
        <f t="shared" si="1742"/>
        <v/>
      </c>
      <c r="AE2733" s="41" t="str">
        <f t="shared" si="1755"/>
        <v/>
      </c>
      <c r="AJ2733" s="154" t="str">
        <f t="shared" si="1756"/>
        <v/>
      </c>
      <c r="AL2733" s="120" t="str">
        <f t="shared" si="1757"/>
        <v/>
      </c>
      <c r="AM2733" s="104" t="str">
        <f t="shared" si="1758"/>
        <v/>
      </c>
      <c r="AN2733" s="104" t="str">
        <f t="shared" si="1759"/>
        <v/>
      </c>
      <c r="AO2733" s="104" t="str">
        <f t="shared" si="1743"/>
        <v/>
      </c>
      <c r="AP2733" s="104" t="str">
        <f t="shared" si="1744"/>
        <v/>
      </c>
      <c r="AQ2733" s="121" t="str">
        <f t="shared" si="1760"/>
        <v/>
      </c>
      <c r="AS2733" s="88" t="str">
        <f t="shared" si="1745"/>
        <v/>
      </c>
      <c r="AT2733" s="68" t="str">
        <f t="shared" si="1761"/>
        <v/>
      </c>
      <c r="AU2733" s="68" t="str">
        <f t="shared" si="1762"/>
        <v/>
      </c>
      <c r="AV2733" s="68" t="str">
        <f t="shared" si="1763"/>
        <v/>
      </c>
      <c r="AW2733" s="88" t="str">
        <f t="shared" si="1746"/>
        <v/>
      </c>
      <c r="AZ2733" s="88" t="str">
        <f t="shared" si="1747"/>
        <v/>
      </c>
      <c r="BA2733" s="68" t="str">
        <f t="shared" si="1748"/>
        <v/>
      </c>
      <c r="BB2733" s="68" t="str">
        <f t="shared" si="1749"/>
        <v/>
      </c>
      <c r="BC2733" s="68" t="str">
        <f t="shared" si="1750"/>
        <v/>
      </c>
      <c r="BD2733" s="69" t="str">
        <f t="shared" si="1751"/>
        <v/>
      </c>
      <c r="BE2733" s="69" t="str">
        <f t="shared" si="1764"/>
        <v/>
      </c>
      <c r="BT2733" s="138" t="str">
        <f t="shared" ca="1" si="1765"/>
        <v/>
      </c>
      <c r="BU2733" s="139" t="str">
        <f t="shared" ca="1" si="1766"/>
        <v/>
      </c>
      <c r="BW2733" s="138" t="str">
        <f t="shared" si="1767"/>
        <v/>
      </c>
      <c r="BX2733" s="104" t="str">
        <f t="shared" si="1768"/>
        <v/>
      </c>
      <c r="BY2733" s="139" t="str">
        <f t="shared" si="1769"/>
        <v/>
      </c>
      <c r="CA2733" s="138" t="str">
        <f t="shared" si="1770"/>
        <v/>
      </c>
      <c r="CB2733" s="104" t="str">
        <f t="shared" si="1771"/>
        <v/>
      </c>
      <c r="CC2733" s="139" t="str">
        <f t="shared" si="1772"/>
        <v/>
      </c>
      <c r="CE2733" s="162" t="str">
        <f t="shared" si="1773"/>
        <v/>
      </c>
      <c r="CF2733" s="163" t="str">
        <f t="shared" si="1774"/>
        <v/>
      </c>
      <c r="CG2733" s="164" t="str">
        <f t="shared" si="1775"/>
        <v/>
      </c>
      <c r="CI2733" s="162" t="str">
        <f t="shared" si="1776"/>
        <v/>
      </c>
      <c r="CJ2733" s="163" t="str">
        <f t="shared" si="1779"/>
        <v/>
      </c>
      <c r="CK2733" s="164" t="str">
        <f t="shared" si="1780"/>
        <v/>
      </c>
      <c r="CM2733" s="169" t="str">
        <f t="shared" si="1777"/>
        <v/>
      </c>
      <c r="CN2733" s="139" t="str">
        <f t="shared" si="1778"/>
        <v/>
      </c>
      <c r="CP2733" s="41" t="str">
        <f>IF($CM2733="", "", COUNTIF($CM$11:$CM$3035, "&lt;"&amp;$CM2733)+1+COUNTIF($CM$11:$CM2733, $CM2733)-1)</f>
        <v/>
      </c>
    </row>
    <row r="2734" spans="1:94" x14ac:dyDescent="0.25">
      <c r="A2734" s="40"/>
      <c r="B2734" s="82" t="str">
        <f>IF($I2734="", "", IFERROR(INDEX('Job Database'!$AE$11:$AE$3035, MATCH($I2734, 'Job Database'!$X$11:$X$3035, 0)), ""))</f>
        <v/>
      </c>
      <c r="C2734" s="69" t="str">
        <f>IF($I2734="", "", IF(COUNTIF('Job Database'!$X$11:$X$3035, $I2734)=0, $AC$5, $AC$4))</f>
        <v/>
      </c>
      <c r="D2734" s="40"/>
      <c r="E2734" s="85" t="str">
        <f>IF($I2734="", "", IF(IFERROR(INDEX('Job Database'!$M$11:$M$3035, MATCH($I2734, 'Job Database'!$X$11:$X$3035, 0)), "")="", "", IFERROR(INDEX('Job Database'!$M$11:$M$3035, MATCH($I2734, 'Job Database'!$X$11:$X$3035, 0)), "")))</f>
        <v/>
      </c>
      <c r="F2734" s="40"/>
      <c r="G2734" s="88" t="str">
        <f t="shared" si="1752"/>
        <v/>
      </c>
      <c r="H2734" s="40"/>
      <c r="I2734" s="24"/>
      <c r="J2734" s="34"/>
      <c r="K2734" s="106"/>
      <c r="L2734" s="79"/>
      <c r="M2734" s="34"/>
      <c r="N2734" s="79"/>
      <c r="O2734" s="31"/>
      <c r="P2734" s="53"/>
      <c r="Q2734" s="40"/>
      <c r="S2734" s="41" t="str">
        <f t="shared" si="1740"/>
        <v/>
      </c>
      <c r="T2734" s="41" t="str">
        <f t="shared" si="1741"/>
        <v/>
      </c>
      <c r="U2734" s="41" t="str">
        <f t="shared" si="1753"/>
        <v/>
      </c>
      <c r="W2734" s="74" t="str">
        <f>IF('Job Database'!$X2734="", "", 'Job Database'!$X2734)</f>
        <v/>
      </c>
      <c r="Y2734" s="41" t="str">
        <f>IF($W2734="", "", IF(COUNTIF($I$11:$I$3035, $W2734)&gt;0, "", MAX($Y$10:$Y2733)+1))</f>
        <v/>
      </c>
      <c r="Z2734" s="41">
        <v>2724</v>
      </c>
      <c r="AA2734" s="58" t="str">
        <f t="shared" si="1754"/>
        <v/>
      </c>
      <c r="AC2734" s="41" t="str">
        <f t="shared" si="1742"/>
        <v/>
      </c>
      <c r="AE2734" s="41" t="str">
        <f t="shared" si="1755"/>
        <v/>
      </c>
      <c r="AJ2734" s="154" t="str">
        <f t="shared" si="1756"/>
        <v/>
      </c>
      <c r="AL2734" s="120" t="str">
        <f t="shared" si="1757"/>
        <v/>
      </c>
      <c r="AM2734" s="104" t="str">
        <f t="shared" si="1758"/>
        <v/>
      </c>
      <c r="AN2734" s="104" t="str">
        <f t="shared" si="1759"/>
        <v/>
      </c>
      <c r="AO2734" s="104" t="str">
        <f t="shared" si="1743"/>
        <v/>
      </c>
      <c r="AP2734" s="104" t="str">
        <f t="shared" si="1744"/>
        <v/>
      </c>
      <c r="AQ2734" s="121" t="str">
        <f t="shared" si="1760"/>
        <v/>
      </c>
      <c r="AS2734" s="88" t="str">
        <f t="shared" si="1745"/>
        <v/>
      </c>
      <c r="AT2734" s="68" t="str">
        <f t="shared" si="1761"/>
        <v/>
      </c>
      <c r="AU2734" s="68" t="str">
        <f t="shared" si="1762"/>
        <v/>
      </c>
      <c r="AV2734" s="68" t="str">
        <f t="shared" si="1763"/>
        <v/>
      </c>
      <c r="AW2734" s="88" t="str">
        <f t="shared" si="1746"/>
        <v/>
      </c>
      <c r="AZ2734" s="88" t="str">
        <f t="shared" si="1747"/>
        <v/>
      </c>
      <c r="BA2734" s="68" t="str">
        <f t="shared" si="1748"/>
        <v/>
      </c>
      <c r="BB2734" s="68" t="str">
        <f t="shared" si="1749"/>
        <v/>
      </c>
      <c r="BC2734" s="68" t="str">
        <f t="shared" si="1750"/>
        <v/>
      </c>
      <c r="BD2734" s="69" t="str">
        <f t="shared" si="1751"/>
        <v/>
      </c>
      <c r="BE2734" s="69" t="str">
        <f t="shared" si="1764"/>
        <v/>
      </c>
      <c r="BT2734" s="138" t="str">
        <f t="shared" ca="1" si="1765"/>
        <v/>
      </c>
      <c r="BU2734" s="139" t="str">
        <f t="shared" ca="1" si="1766"/>
        <v/>
      </c>
      <c r="BW2734" s="138" t="str">
        <f t="shared" si="1767"/>
        <v/>
      </c>
      <c r="BX2734" s="104" t="str">
        <f t="shared" si="1768"/>
        <v/>
      </c>
      <c r="BY2734" s="139" t="str">
        <f t="shared" si="1769"/>
        <v/>
      </c>
      <c r="CA2734" s="138" t="str">
        <f t="shared" si="1770"/>
        <v/>
      </c>
      <c r="CB2734" s="104" t="str">
        <f t="shared" si="1771"/>
        <v/>
      </c>
      <c r="CC2734" s="139" t="str">
        <f t="shared" si="1772"/>
        <v/>
      </c>
      <c r="CE2734" s="162" t="str">
        <f t="shared" si="1773"/>
        <v/>
      </c>
      <c r="CF2734" s="163" t="str">
        <f t="shared" si="1774"/>
        <v/>
      </c>
      <c r="CG2734" s="164" t="str">
        <f t="shared" si="1775"/>
        <v/>
      </c>
      <c r="CI2734" s="162" t="str">
        <f t="shared" si="1776"/>
        <v/>
      </c>
      <c r="CJ2734" s="163" t="str">
        <f t="shared" si="1779"/>
        <v/>
      </c>
      <c r="CK2734" s="164" t="str">
        <f t="shared" si="1780"/>
        <v/>
      </c>
      <c r="CM2734" s="169" t="str">
        <f t="shared" si="1777"/>
        <v/>
      </c>
      <c r="CN2734" s="139" t="str">
        <f t="shared" si="1778"/>
        <v/>
      </c>
      <c r="CP2734" s="41" t="str">
        <f>IF($CM2734="", "", COUNTIF($CM$11:$CM$3035, "&lt;"&amp;$CM2734)+1+COUNTIF($CM$11:$CM2734, $CM2734)-1)</f>
        <v/>
      </c>
    </row>
    <row r="2735" spans="1:94" x14ac:dyDescent="0.25">
      <c r="A2735" s="40"/>
      <c r="B2735" s="82" t="str">
        <f>IF($I2735="", "", IFERROR(INDEX('Job Database'!$AE$11:$AE$3035, MATCH($I2735, 'Job Database'!$X$11:$X$3035, 0)), ""))</f>
        <v/>
      </c>
      <c r="C2735" s="69" t="str">
        <f>IF($I2735="", "", IF(COUNTIF('Job Database'!$X$11:$X$3035, $I2735)=0, $AC$5, $AC$4))</f>
        <v/>
      </c>
      <c r="D2735" s="40"/>
      <c r="E2735" s="85" t="str">
        <f>IF($I2735="", "", IF(IFERROR(INDEX('Job Database'!$M$11:$M$3035, MATCH($I2735, 'Job Database'!$X$11:$X$3035, 0)), "")="", "", IFERROR(INDEX('Job Database'!$M$11:$M$3035, MATCH($I2735, 'Job Database'!$X$11:$X$3035, 0)), "")))</f>
        <v/>
      </c>
      <c r="F2735" s="40"/>
      <c r="G2735" s="88" t="str">
        <f t="shared" si="1752"/>
        <v/>
      </c>
      <c r="H2735" s="40"/>
      <c r="I2735" s="24"/>
      <c r="J2735" s="34"/>
      <c r="K2735" s="106"/>
      <c r="L2735" s="79"/>
      <c r="M2735" s="34"/>
      <c r="N2735" s="79"/>
      <c r="O2735" s="31"/>
      <c r="P2735" s="53"/>
      <c r="Q2735" s="40"/>
      <c r="S2735" s="41" t="str">
        <f t="shared" si="1740"/>
        <v/>
      </c>
      <c r="T2735" s="41" t="str">
        <f t="shared" si="1741"/>
        <v/>
      </c>
      <c r="U2735" s="41" t="str">
        <f t="shared" si="1753"/>
        <v/>
      </c>
      <c r="W2735" s="74" t="str">
        <f>IF('Job Database'!$X2735="", "", 'Job Database'!$X2735)</f>
        <v/>
      </c>
      <c r="Y2735" s="41" t="str">
        <f>IF($W2735="", "", IF(COUNTIF($I$11:$I$3035, $W2735)&gt;0, "", MAX($Y$10:$Y2734)+1))</f>
        <v/>
      </c>
      <c r="Z2735" s="41">
        <v>2725</v>
      </c>
      <c r="AA2735" s="58" t="str">
        <f t="shared" si="1754"/>
        <v/>
      </c>
      <c r="AC2735" s="41" t="str">
        <f t="shared" si="1742"/>
        <v/>
      </c>
      <c r="AE2735" s="41" t="str">
        <f t="shared" si="1755"/>
        <v/>
      </c>
      <c r="AJ2735" s="154" t="str">
        <f t="shared" si="1756"/>
        <v/>
      </c>
      <c r="AL2735" s="120" t="str">
        <f t="shared" si="1757"/>
        <v/>
      </c>
      <c r="AM2735" s="104" t="str">
        <f t="shared" si="1758"/>
        <v/>
      </c>
      <c r="AN2735" s="104" t="str">
        <f t="shared" si="1759"/>
        <v/>
      </c>
      <c r="AO2735" s="104" t="str">
        <f t="shared" si="1743"/>
        <v/>
      </c>
      <c r="AP2735" s="104" t="str">
        <f t="shared" si="1744"/>
        <v/>
      </c>
      <c r="AQ2735" s="121" t="str">
        <f t="shared" si="1760"/>
        <v/>
      </c>
      <c r="AS2735" s="88" t="str">
        <f t="shared" si="1745"/>
        <v/>
      </c>
      <c r="AT2735" s="68" t="str">
        <f t="shared" si="1761"/>
        <v/>
      </c>
      <c r="AU2735" s="68" t="str">
        <f t="shared" si="1762"/>
        <v/>
      </c>
      <c r="AV2735" s="68" t="str">
        <f t="shared" si="1763"/>
        <v/>
      </c>
      <c r="AW2735" s="88" t="str">
        <f t="shared" si="1746"/>
        <v/>
      </c>
      <c r="AZ2735" s="88" t="str">
        <f t="shared" si="1747"/>
        <v/>
      </c>
      <c r="BA2735" s="68" t="str">
        <f t="shared" si="1748"/>
        <v/>
      </c>
      <c r="BB2735" s="68" t="str">
        <f t="shared" si="1749"/>
        <v/>
      </c>
      <c r="BC2735" s="68" t="str">
        <f t="shared" si="1750"/>
        <v/>
      </c>
      <c r="BD2735" s="69" t="str">
        <f t="shared" si="1751"/>
        <v/>
      </c>
      <c r="BE2735" s="69" t="str">
        <f t="shared" si="1764"/>
        <v/>
      </c>
      <c r="BT2735" s="138" t="str">
        <f t="shared" ca="1" si="1765"/>
        <v/>
      </c>
      <c r="BU2735" s="139" t="str">
        <f t="shared" ca="1" si="1766"/>
        <v/>
      </c>
      <c r="BW2735" s="138" t="str">
        <f t="shared" si="1767"/>
        <v/>
      </c>
      <c r="BX2735" s="104" t="str">
        <f t="shared" si="1768"/>
        <v/>
      </c>
      <c r="BY2735" s="139" t="str">
        <f t="shared" si="1769"/>
        <v/>
      </c>
      <c r="CA2735" s="138" t="str">
        <f t="shared" si="1770"/>
        <v/>
      </c>
      <c r="CB2735" s="104" t="str">
        <f t="shared" si="1771"/>
        <v/>
      </c>
      <c r="CC2735" s="139" t="str">
        <f t="shared" si="1772"/>
        <v/>
      </c>
      <c r="CE2735" s="162" t="str">
        <f t="shared" si="1773"/>
        <v/>
      </c>
      <c r="CF2735" s="163" t="str">
        <f t="shared" si="1774"/>
        <v/>
      </c>
      <c r="CG2735" s="164" t="str">
        <f t="shared" si="1775"/>
        <v/>
      </c>
      <c r="CI2735" s="162" t="str">
        <f t="shared" si="1776"/>
        <v/>
      </c>
      <c r="CJ2735" s="163" t="str">
        <f t="shared" si="1779"/>
        <v/>
      </c>
      <c r="CK2735" s="164" t="str">
        <f t="shared" si="1780"/>
        <v/>
      </c>
      <c r="CM2735" s="169" t="str">
        <f t="shared" si="1777"/>
        <v/>
      </c>
      <c r="CN2735" s="139" t="str">
        <f t="shared" si="1778"/>
        <v/>
      </c>
      <c r="CP2735" s="41" t="str">
        <f>IF($CM2735="", "", COUNTIF($CM$11:$CM$3035, "&lt;"&amp;$CM2735)+1+COUNTIF($CM$11:$CM2735, $CM2735)-1)</f>
        <v/>
      </c>
    </row>
    <row r="2736" spans="1:94" x14ac:dyDescent="0.25">
      <c r="A2736" s="40"/>
      <c r="B2736" s="82" t="str">
        <f>IF($I2736="", "", IFERROR(INDEX('Job Database'!$AE$11:$AE$3035, MATCH($I2736, 'Job Database'!$X$11:$X$3035, 0)), ""))</f>
        <v/>
      </c>
      <c r="C2736" s="69" t="str">
        <f>IF($I2736="", "", IF(COUNTIF('Job Database'!$X$11:$X$3035, $I2736)=0, $AC$5, $AC$4))</f>
        <v/>
      </c>
      <c r="D2736" s="40"/>
      <c r="E2736" s="85" t="str">
        <f>IF($I2736="", "", IF(IFERROR(INDEX('Job Database'!$M$11:$M$3035, MATCH($I2736, 'Job Database'!$X$11:$X$3035, 0)), "")="", "", IFERROR(INDEX('Job Database'!$M$11:$M$3035, MATCH($I2736, 'Job Database'!$X$11:$X$3035, 0)), "")))</f>
        <v/>
      </c>
      <c r="F2736" s="40"/>
      <c r="G2736" s="88" t="str">
        <f t="shared" si="1752"/>
        <v/>
      </c>
      <c r="H2736" s="40"/>
      <c r="I2736" s="24"/>
      <c r="J2736" s="34"/>
      <c r="K2736" s="106"/>
      <c r="L2736" s="79"/>
      <c r="M2736" s="34"/>
      <c r="N2736" s="79"/>
      <c r="O2736" s="31"/>
      <c r="P2736" s="53"/>
      <c r="Q2736" s="40"/>
      <c r="S2736" s="41" t="str">
        <f t="shared" si="1740"/>
        <v/>
      </c>
      <c r="T2736" s="41" t="str">
        <f t="shared" si="1741"/>
        <v/>
      </c>
      <c r="U2736" s="41" t="str">
        <f t="shared" si="1753"/>
        <v/>
      </c>
      <c r="W2736" s="74" t="str">
        <f>IF('Job Database'!$X2736="", "", 'Job Database'!$X2736)</f>
        <v/>
      </c>
      <c r="Y2736" s="41" t="str">
        <f>IF($W2736="", "", IF(COUNTIF($I$11:$I$3035, $W2736)&gt;0, "", MAX($Y$10:$Y2735)+1))</f>
        <v/>
      </c>
      <c r="Z2736" s="41">
        <v>2726</v>
      </c>
      <c r="AA2736" s="58" t="str">
        <f t="shared" si="1754"/>
        <v/>
      </c>
      <c r="AC2736" s="41" t="str">
        <f t="shared" si="1742"/>
        <v/>
      </c>
      <c r="AE2736" s="41" t="str">
        <f t="shared" si="1755"/>
        <v/>
      </c>
      <c r="AJ2736" s="154" t="str">
        <f t="shared" si="1756"/>
        <v/>
      </c>
      <c r="AL2736" s="120" t="str">
        <f t="shared" si="1757"/>
        <v/>
      </c>
      <c r="AM2736" s="104" t="str">
        <f t="shared" si="1758"/>
        <v/>
      </c>
      <c r="AN2736" s="104" t="str">
        <f t="shared" si="1759"/>
        <v/>
      </c>
      <c r="AO2736" s="104" t="str">
        <f t="shared" si="1743"/>
        <v/>
      </c>
      <c r="AP2736" s="104" t="str">
        <f t="shared" si="1744"/>
        <v/>
      </c>
      <c r="AQ2736" s="121" t="str">
        <f t="shared" si="1760"/>
        <v/>
      </c>
      <c r="AS2736" s="88" t="str">
        <f t="shared" si="1745"/>
        <v/>
      </c>
      <c r="AT2736" s="68" t="str">
        <f t="shared" si="1761"/>
        <v/>
      </c>
      <c r="AU2736" s="68" t="str">
        <f t="shared" si="1762"/>
        <v/>
      </c>
      <c r="AV2736" s="68" t="str">
        <f t="shared" si="1763"/>
        <v/>
      </c>
      <c r="AW2736" s="88" t="str">
        <f t="shared" si="1746"/>
        <v/>
      </c>
      <c r="AZ2736" s="88" t="str">
        <f t="shared" si="1747"/>
        <v/>
      </c>
      <c r="BA2736" s="68" t="str">
        <f t="shared" si="1748"/>
        <v/>
      </c>
      <c r="BB2736" s="68" t="str">
        <f t="shared" si="1749"/>
        <v/>
      </c>
      <c r="BC2736" s="68" t="str">
        <f t="shared" si="1750"/>
        <v/>
      </c>
      <c r="BD2736" s="69" t="str">
        <f t="shared" si="1751"/>
        <v/>
      </c>
      <c r="BE2736" s="69" t="str">
        <f t="shared" si="1764"/>
        <v/>
      </c>
      <c r="BT2736" s="138" t="str">
        <f t="shared" ca="1" si="1765"/>
        <v/>
      </c>
      <c r="BU2736" s="139" t="str">
        <f t="shared" ca="1" si="1766"/>
        <v/>
      </c>
      <c r="BW2736" s="138" t="str">
        <f t="shared" si="1767"/>
        <v/>
      </c>
      <c r="BX2736" s="104" t="str">
        <f t="shared" si="1768"/>
        <v/>
      </c>
      <c r="BY2736" s="139" t="str">
        <f t="shared" si="1769"/>
        <v/>
      </c>
      <c r="CA2736" s="138" t="str">
        <f t="shared" si="1770"/>
        <v/>
      </c>
      <c r="CB2736" s="104" t="str">
        <f t="shared" si="1771"/>
        <v/>
      </c>
      <c r="CC2736" s="139" t="str">
        <f t="shared" si="1772"/>
        <v/>
      </c>
      <c r="CE2736" s="162" t="str">
        <f t="shared" si="1773"/>
        <v/>
      </c>
      <c r="CF2736" s="163" t="str">
        <f t="shared" si="1774"/>
        <v/>
      </c>
      <c r="CG2736" s="164" t="str">
        <f t="shared" si="1775"/>
        <v/>
      </c>
      <c r="CI2736" s="162" t="str">
        <f t="shared" si="1776"/>
        <v/>
      </c>
      <c r="CJ2736" s="163" t="str">
        <f t="shared" si="1779"/>
        <v/>
      </c>
      <c r="CK2736" s="164" t="str">
        <f t="shared" si="1780"/>
        <v/>
      </c>
      <c r="CM2736" s="169" t="str">
        <f t="shared" si="1777"/>
        <v/>
      </c>
      <c r="CN2736" s="139" t="str">
        <f t="shared" si="1778"/>
        <v/>
      </c>
      <c r="CP2736" s="41" t="str">
        <f>IF($CM2736="", "", COUNTIF($CM$11:$CM$3035, "&lt;"&amp;$CM2736)+1+COUNTIF($CM$11:$CM2736, $CM2736)-1)</f>
        <v/>
      </c>
    </row>
    <row r="2737" spans="1:94" x14ac:dyDescent="0.25">
      <c r="A2737" s="40"/>
      <c r="B2737" s="82" t="str">
        <f>IF($I2737="", "", IFERROR(INDEX('Job Database'!$AE$11:$AE$3035, MATCH($I2737, 'Job Database'!$X$11:$X$3035, 0)), ""))</f>
        <v/>
      </c>
      <c r="C2737" s="69" t="str">
        <f>IF($I2737="", "", IF(COUNTIF('Job Database'!$X$11:$X$3035, $I2737)=0, $AC$5, $AC$4))</f>
        <v/>
      </c>
      <c r="D2737" s="40"/>
      <c r="E2737" s="85" t="str">
        <f>IF($I2737="", "", IF(IFERROR(INDEX('Job Database'!$M$11:$M$3035, MATCH($I2737, 'Job Database'!$X$11:$X$3035, 0)), "")="", "", IFERROR(INDEX('Job Database'!$M$11:$M$3035, MATCH($I2737, 'Job Database'!$X$11:$X$3035, 0)), "")))</f>
        <v/>
      </c>
      <c r="F2737" s="40"/>
      <c r="G2737" s="88" t="str">
        <f t="shared" si="1752"/>
        <v/>
      </c>
      <c r="H2737" s="40"/>
      <c r="I2737" s="24"/>
      <c r="J2737" s="34"/>
      <c r="K2737" s="106"/>
      <c r="L2737" s="79"/>
      <c r="M2737" s="34"/>
      <c r="N2737" s="79"/>
      <c r="O2737" s="31"/>
      <c r="P2737" s="53"/>
      <c r="Q2737" s="40"/>
      <c r="S2737" s="41" t="str">
        <f t="shared" si="1740"/>
        <v/>
      </c>
      <c r="T2737" s="41" t="str">
        <f t="shared" si="1741"/>
        <v/>
      </c>
      <c r="U2737" s="41" t="str">
        <f t="shared" si="1753"/>
        <v/>
      </c>
      <c r="W2737" s="74" t="str">
        <f>IF('Job Database'!$X2737="", "", 'Job Database'!$X2737)</f>
        <v/>
      </c>
      <c r="Y2737" s="41" t="str">
        <f>IF($W2737="", "", IF(COUNTIF($I$11:$I$3035, $W2737)&gt;0, "", MAX($Y$10:$Y2736)+1))</f>
        <v/>
      </c>
      <c r="Z2737" s="41">
        <v>2727</v>
      </c>
      <c r="AA2737" s="58" t="str">
        <f t="shared" si="1754"/>
        <v/>
      </c>
      <c r="AC2737" s="41" t="str">
        <f t="shared" si="1742"/>
        <v/>
      </c>
      <c r="AE2737" s="41" t="str">
        <f t="shared" si="1755"/>
        <v/>
      </c>
      <c r="AJ2737" s="154" t="str">
        <f t="shared" si="1756"/>
        <v/>
      </c>
      <c r="AL2737" s="120" t="str">
        <f t="shared" si="1757"/>
        <v/>
      </c>
      <c r="AM2737" s="104" t="str">
        <f t="shared" si="1758"/>
        <v/>
      </c>
      <c r="AN2737" s="104" t="str">
        <f t="shared" si="1759"/>
        <v/>
      </c>
      <c r="AO2737" s="104" t="str">
        <f t="shared" si="1743"/>
        <v/>
      </c>
      <c r="AP2737" s="104" t="str">
        <f t="shared" si="1744"/>
        <v/>
      </c>
      <c r="AQ2737" s="121" t="str">
        <f t="shared" si="1760"/>
        <v/>
      </c>
      <c r="AS2737" s="88" t="str">
        <f t="shared" si="1745"/>
        <v/>
      </c>
      <c r="AT2737" s="68" t="str">
        <f t="shared" si="1761"/>
        <v/>
      </c>
      <c r="AU2737" s="68" t="str">
        <f t="shared" si="1762"/>
        <v/>
      </c>
      <c r="AV2737" s="68" t="str">
        <f t="shared" si="1763"/>
        <v/>
      </c>
      <c r="AW2737" s="88" t="str">
        <f t="shared" si="1746"/>
        <v/>
      </c>
      <c r="AZ2737" s="88" t="str">
        <f t="shared" si="1747"/>
        <v/>
      </c>
      <c r="BA2737" s="68" t="str">
        <f t="shared" si="1748"/>
        <v/>
      </c>
      <c r="BB2737" s="68" t="str">
        <f t="shared" si="1749"/>
        <v/>
      </c>
      <c r="BC2737" s="68" t="str">
        <f t="shared" si="1750"/>
        <v/>
      </c>
      <c r="BD2737" s="69" t="str">
        <f t="shared" si="1751"/>
        <v/>
      </c>
      <c r="BE2737" s="69" t="str">
        <f t="shared" si="1764"/>
        <v/>
      </c>
      <c r="BT2737" s="138" t="str">
        <f t="shared" ca="1" si="1765"/>
        <v/>
      </c>
      <c r="BU2737" s="139" t="str">
        <f t="shared" ca="1" si="1766"/>
        <v/>
      </c>
      <c r="BW2737" s="138" t="str">
        <f t="shared" si="1767"/>
        <v/>
      </c>
      <c r="BX2737" s="104" t="str">
        <f t="shared" si="1768"/>
        <v/>
      </c>
      <c r="BY2737" s="139" t="str">
        <f t="shared" si="1769"/>
        <v/>
      </c>
      <c r="CA2737" s="138" t="str">
        <f t="shared" si="1770"/>
        <v/>
      </c>
      <c r="CB2737" s="104" t="str">
        <f t="shared" si="1771"/>
        <v/>
      </c>
      <c r="CC2737" s="139" t="str">
        <f t="shared" si="1772"/>
        <v/>
      </c>
      <c r="CE2737" s="162" t="str">
        <f t="shared" si="1773"/>
        <v/>
      </c>
      <c r="CF2737" s="163" t="str">
        <f t="shared" si="1774"/>
        <v/>
      </c>
      <c r="CG2737" s="164" t="str">
        <f t="shared" si="1775"/>
        <v/>
      </c>
      <c r="CI2737" s="162" t="str">
        <f t="shared" si="1776"/>
        <v/>
      </c>
      <c r="CJ2737" s="163" t="str">
        <f t="shared" si="1779"/>
        <v/>
      </c>
      <c r="CK2737" s="164" t="str">
        <f t="shared" si="1780"/>
        <v/>
      </c>
      <c r="CM2737" s="169" t="str">
        <f t="shared" si="1777"/>
        <v/>
      </c>
      <c r="CN2737" s="139" t="str">
        <f t="shared" si="1778"/>
        <v/>
      </c>
      <c r="CP2737" s="41" t="str">
        <f>IF($CM2737="", "", COUNTIF($CM$11:$CM$3035, "&lt;"&amp;$CM2737)+1+COUNTIF($CM$11:$CM2737, $CM2737)-1)</f>
        <v/>
      </c>
    </row>
    <row r="2738" spans="1:94" x14ac:dyDescent="0.25">
      <c r="A2738" s="40"/>
      <c r="B2738" s="82" t="str">
        <f>IF($I2738="", "", IFERROR(INDEX('Job Database'!$AE$11:$AE$3035, MATCH($I2738, 'Job Database'!$X$11:$X$3035, 0)), ""))</f>
        <v/>
      </c>
      <c r="C2738" s="69" t="str">
        <f>IF($I2738="", "", IF(COUNTIF('Job Database'!$X$11:$X$3035, $I2738)=0, $AC$5, $AC$4))</f>
        <v/>
      </c>
      <c r="D2738" s="40"/>
      <c r="E2738" s="85" t="str">
        <f>IF($I2738="", "", IF(IFERROR(INDEX('Job Database'!$M$11:$M$3035, MATCH($I2738, 'Job Database'!$X$11:$X$3035, 0)), "")="", "", IFERROR(INDEX('Job Database'!$M$11:$M$3035, MATCH($I2738, 'Job Database'!$X$11:$X$3035, 0)), "")))</f>
        <v/>
      </c>
      <c r="F2738" s="40"/>
      <c r="G2738" s="88" t="str">
        <f t="shared" si="1752"/>
        <v/>
      </c>
      <c r="H2738" s="40"/>
      <c r="I2738" s="24"/>
      <c r="J2738" s="34"/>
      <c r="K2738" s="106"/>
      <c r="L2738" s="79"/>
      <c r="M2738" s="34"/>
      <c r="N2738" s="79"/>
      <c r="O2738" s="31"/>
      <c r="P2738" s="53"/>
      <c r="Q2738" s="40"/>
      <c r="S2738" s="41" t="str">
        <f t="shared" si="1740"/>
        <v/>
      </c>
      <c r="T2738" s="41" t="str">
        <f t="shared" si="1741"/>
        <v/>
      </c>
      <c r="U2738" s="41" t="str">
        <f t="shared" si="1753"/>
        <v/>
      </c>
      <c r="W2738" s="74" t="str">
        <f>IF('Job Database'!$X2738="", "", 'Job Database'!$X2738)</f>
        <v/>
      </c>
      <c r="Y2738" s="41" t="str">
        <f>IF($W2738="", "", IF(COUNTIF($I$11:$I$3035, $W2738)&gt;0, "", MAX($Y$10:$Y2737)+1))</f>
        <v/>
      </c>
      <c r="Z2738" s="41">
        <v>2728</v>
      </c>
      <c r="AA2738" s="58" t="str">
        <f t="shared" si="1754"/>
        <v/>
      </c>
      <c r="AC2738" s="41" t="str">
        <f t="shared" si="1742"/>
        <v/>
      </c>
      <c r="AE2738" s="41" t="str">
        <f t="shared" si="1755"/>
        <v/>
      </c>
      <c r="AJ2738" s="154" t="str">
        <f t="shared" si="1756"/>
        <v/>
      </c>
      <c r="AL2738" s="120" t="str">
        <f t="shared" si="1757"/>
        <v/>
      </c>
      <c r="AM2738" s="104" t="str">
        <f t="shared" si="1758"/>
        <v/>
      </c>
      <c r="AN2738" s="104" t="str">
        <f t="shared" si="1759"/>
        <v/>
      </c>
      <c r="AO2738" s="104" t="str">
        <f t="shared" si="1743"/>
        <v/>
      </c>
      <c r="AP2738" s="104" t="str">
        <f t="shared" si="1744"/>
        <v/>
      </c>
      <c r="AQ2738" s="121" t="str">
        <f t="shared" si="1760"/>
        <v/>
      </c>
      <c r="AS2738" s="88" t="str">
        <f t="shared" si="1745"/>
        <v/>
      </c>
      <c r="AT2738" s="68" t="str">
        <f t="shared" si="1761"/>
        <v/>
      </c>
      <c r="AU2738" s="68" t="str">
        <f t="shared" si="1762"/>
        <v/>
      </c>
      <c r="AV2738" s="68" t="str">
        <f t="shared" si="1763"/>
        <v/>
      </c>
      <c r="AW2738" s="88" t="str">
        <f t="shared" si="1746"/>
        <v/>
      </c>
      <c r="AZ2738" s="88" t="str">
        <f t="shared" si="1747"/>
        <v/>
      </c>
      <c r="BA2738" s="68" t="str">
        <f t="shared" si="1748"/>
        <v/>
      </c>
      <c r="BB2738" s="68" t="str">
        <f t="shared" si="1749"/>
        <v/>
      </c>
      <c r="BC2738" s="68" t="str">
        <f t="shared" si="1750"/>
        <v/>
      </c>
      <c r="BD2738" s="69" t="str">
        <f t="shared" si="1751"/>
        <v/>
      </c>
      <c r="BE2738" s="69" t="str">
        <f t="shared" si="1764"/>
        <v/>
      </c>
      <c r="BT2738" s="138" t="str">
        <f t="shared" ca="1" si="1765"/>
        <v/>
      </c>
      <c r="BU2738" s="139" t="str">
        <f t="shared" ca="1" si="1766"/>
        <v/>
      </c>
      <c r="BW2738" s="138" t="str">
        <f t="shared" si="1767"/>
        <v/>
      </c>
      <c r="BX2738" s="104" t="str">
        <f t="shared" si="1768"/>
        <v/>
      </c>
      <c r="BY2738" s="139" t="str">
        <f t="shared" si="1769"/>
        <v/>
      </c>
      <c r="CA2738" s="138" t="str">
        <f t="shared" si="1770"/>
        <v/>
      </c>
      <c r="CB2738" s="104" t="str">
        <f t="shared" si="1771"/>
        <v/>
      </c>
      <c r="CC2738" s="139" t="str">
        <f t="shared" si="1772"/>
        <v/>
      </c>
      <c r="CE2738" s="162" t="str">
        <f t="shared" si="1773"/>
        <v/>
      </c>
      <c r="CF2738" s="163" t="str">
        <f t="shared" si="1774"/>
        <v/>
      </c>
      <c r="CG2738" s="164" t="str">
        <f t="shared" si="1775"/>
        <v/>
      </c>
      <c r="CI2738" s="162" t="str">
        <f t="shared" si="1776"/>
        <v/>
      </c>
      <c r="CJ2738" s="163" t="str">
        <f t="shared" si="1779"/>
        <v/>
      </c>
      <c r="CK2738" s="164" t="str">
        <f t="shared" si="1780"/>
        <v/>
      </c>
      <c r="CM2738" s="169" t="str">
        <f t="shared" si="1777"/>
        <v/>
      </c>
      <c r="CN2738" s="139" t="str">
        <f t="shared" si="1778"/>
        <v/>
      </c>
      <c r="CP2738" s="41" t="str">
        <f>IF($CM2738="", "", COUNTIF($CM$11:$CM$3035, "&lt;"&amp;$CM2738)+1+COUNTIF($CM$11:$CM2738, $CM2738)-1)</f>
        <v/>
      </c>
    </row>
    <row r="2739" spans="1:94" x14ac:dyDescent="0.25">
      <c r="A2739" s="40"/>
      <c r="B2739" s="82" t="str">
        <f>IF($I2739="", "", IFERROR(INDEX('Job Database'!$AE$11:$AE$3035, MATCH($I2739, 'Job Database'!$X$11:$X$3035, 0)), ""))</f>
        <v/>
      </c>
      <c r="C2739" s="69" t="str">
        <f>IF($I2739="", "", IF(COUNTIF('Job Database'!$X$11:$X$3035, $I2739)=0, $AC$5, $AC$4))</f>
        <v/>
      </c>
      <c r="D2739" s="40"/>
      <c r="E2739" s="85" t="str">
        <f>IF($I2739="", "", IF(IFERROR(INDEX('Job Database'!$M$11:$M$3035, MATCH($I2739, 'Job Database'!$X$11:$X$3035, 0)), "")="", "", IFERROR(INDEX('Job Database'!$M$11:$M$3035, MATCH($I2739, 'Job Database'!$X$11:$X$3035, 0)), "")))</f>
        <v/>
      </c>
      <c r="F2739" s="40"/>
      <c r="G2739" s="88" t="str">
        <f t="shared" si="1752"/>
        <v/>
      </c>
      <c r="H2739" s="40"/>
      <c r="I2739" s="24"/>
      <c r="J2739" s="34"/>
      <c r="K2739" s="106"/>
      <c r="L2739" s="79"/>
      <c r="M2739" s="34"/>
      <c r="N2739" s="79"/>
      <c r="O2739" s="31"/>
      <c r="P2739" s="53"/>
      <c r="Q2739" s="40"/>
      <c r="S2739" s="41" t="str">
        <f t="shared" si="1740"/>
        <v/>
      </c>
      <c r="T2739" s="41" t="str">
        <f t="shared" si="1741"/>
        <v/>
      </c>
      <c r="U2739" s="41" t="str">
        <f t="shared" si="1753"/>
        <v/>
      </c>
      <c r="W2739" s="74" t="str">
        <f>IF('Job Database'!$X2739="", "", 'Job Database'!$X2739)</f>
        <v/>
      </c>
      <c r="Y2739" s="41" t="str">
        <f>IF($W2739="", "", IF(COUNTIF($I$11:$I$3035, $W2739)&gt;0, "", MAX($Y$10:$Y2738)+1))</f>
        <v/>
      </c>
      <c r="Z2739" s="41">
        <v>2729</v>
      </c>
      <c r="AA2739" s="58" t="str">
        <f t="shared" si="1754"/>
        <v/>
      </c>
      <c r="AC2739" s="41" t="str">
        <f t="shared" si="1742"/>
        <v/>
      </c>
      <c r="AE2739" s="41" t="str">
        <f t="shared" si="1755"/>
        <v/>
      </c>
      <c r="AJ2739" s="154" t="str">
        <f t="shared" si="1756"/>
        <v/>
      </c>
      <c r="AL2739" s="120" t="str">
        <f t="shared" si="1757"/>
        <v/>
      </c>
      <c r="AM2739" s="104" t="str">
        <f t="shared" si="1758"/>
        <v/>
      </c>
      <c r="AN2739" s="104" t="str">
        <f t="shared" si="1759"/>
        <v/>
      </c>
      <c r="AO2739" s="104" t="str">
        <f t="shared" si="1743"/>
        <v/>
      </c>
      <c r="AP2739" s="104" t="str">
        <f t="shared" si="1744"/>
        <v/>
      </c>
      <c r="AQ2739" s="121" t="str">
        <f t="shared" si="1760"/>
        <v/>
      </c>
      <c r="AS2739" s="88" t="str">
        <f t="shared" si="1745"/>
        <v/>
      </c>
      <c r="AT2739" s="68" t="str">
        <f t="shared" si="1761"/>
        <v/>
      </c>
      <c r="AU2739" s="68" t="str">
        <f t="shared" si="1762"/>
        <v/>
      </c>
      <c r="AV2739" s="68" t="str">
        <f t="shared" si="1763"/>
        <v/>
      </c>
      <c r="AW2739" s="88" t="str">
        <f t="shared" si="1746"/>
        <v/>
      </c>
      <c r="AZ2739" s="88" t="str">
        <f t="shared" si="1747"/>
        <v/>
      </c>
      <c r="BA2739" s="68" t="str">
        <f t="shared" si="1748"/>
        <v/>
      </c>
      <c r="BB2739" s="68" t="str">
        <f t="shared" si="1749"/>
        <v/>
      </c>
      <c r="BC2739" s="68" t="str">
        <f t="shared" si="1750"/>
        <v/>
      </c>
      <c r="BD2739" s="69" t="str">
        <f t="shared" si="1751"/>
        <v/>
      </c>
      <c r="BE2739" s="69" t="str">
        <f t="shared" si="1764"/>
        <v/>
      </c>
      <c r="BT2739" s="138" t="str">
        <f t="shared" ca="1" si="1765"/>
        <v/>
      </c>
      <c r="BU2739" s="139" t="str">
        <f t="shared" ca="1" si="1766"/>
        <v/>
      </c>
      <c r="BW2739" s="138" t="str">
        <f t="shared" si="1767"/>
        <v/>
      </c>
      <c r="BX2739" s="104" t="str">
        <f t="shared" si="1768"/>
        <v/>
      </c>
      <c r="BY2739" s="139" t="str">
        <f t="shared" si="1769"/>
        <v/>
      </c>
      <c r="CA2739" s="138" t="str">
        <f t="shared" si="1770"/>
        <v/>
      </c>
      <c r="CB2739" s="104" t="str">
        <f t="shared" si="1771"/>
        <v/>
      </c>
      <c r="CC2739" s="139" t="str">
        <f t="shared" si="1772"/>
        <v/>
      </c>
      <c r="CE2739" s="162" t="str">
        <f t="shared" si="1773"/>
        <v/>
      </c>
      <c r="CF2739" s="163" t="str">
        <f t="shared" si="1774"/>
        <v/>
      </c>
      <c r="CG2739" s="164" t="str">
        <f t="shared" si="1775"/>
        <v/>
      </c>
      <c r="CI2739" s="162" t="str">
        <f t="shared" si="1776"/>
        <v/>
      </c>
      <c r="CJ2739" s="163" t="str">
        <f t="shared" si="1779"/>
        <v/>
      </c>
      <c r="CK2739" s="164" t="str">
        <f t="shared" si="1780"/>
        <v/>
      </c>
      <c r="CM2739" s="169" t="str">
        <f t="shared" si="1777"/>
        <v/>
      </c>
      <c r="CN2739" s="139" t="str">
        <f t="shared" si="1778"/>
        <v/>
      </c>
      <c r="CP2739" s="41" t="str">
        <f>IF($CM2739="", "", COUNTIF($CM$11:$CM$3035, "&lt;"&amp;$CM2739)+1+COUNTIF($CM$11:$CM2739, $CM2739)-1)</f>
        <v/>
      </c>
    </row>
    <row r="2740" spans="1:94" x14ac:dyDescent="0.25">
      <c r="A2740" s="40"/>
      <c r="B2740" s="82" t="str">
        <f>IF($I2740="", "", IFERROR(INDEX('Job Database'!$AE$11:$AE$3035, MATCH($I2740, 'Job Database'!$X$11:$X$3035, 0)), ""))</f>
        <v/>
      </c>
      <c r="C2740" s="69" t="str">
        <f>IF($I2740="", "", IF(COUNTIF('Job Database'!$X$11:$X$3035, $I2740)=0, $AC$5, $AC$4))</f>
        <v/>
      </c>
      <c r="D2740" s="40"/>
      <c r="E2740" s="85" t="str">
        <f>IF($I2740="", "", IF(IFERROR(INDEX('Job Database'!$M$11:$M$3035, MATCH($I2740, 'Job Database'!$X$11:$X$3035, 0)), "")="", "", IFERROR(INDEX('Job Database'!$M$11:$M$3035, MATCH($I2740, 'Job Database'!$X$11:$X$3035, 0)), "")))</f>
        <v/>
      </c>
      <c r="F2740" s="40"/>
      <c r="G2740" s="88" t="str">
        <f t="shared" si="1752"/>
        <v/>
      </c>
      <c r="H2740" s="40"/>
      <c r="I2740" s="24"/>
      <c r="J2740" s="34"/>
      <c r="K2740" s="106"/>
      <c r="L2740" s="79"/>
      <c r="M2740" s="34"/>
      <c r="N2740" s="79"/>
      <c r="O2740" s="31"/>
      <c r="P2740" s="53"/>
      <c r="Q2740" s="40"/>
      <c r="S2740" s="41" t="str">
        <f t="shared" si="1740"/>
        <v/>
      </c>
      <c r="T2740" s="41" t="str">
        <f t="shared" si="1741"/>
        <v/>
      </c>
      <c r="U2740" s="41" t="str">
        <f t="shared" si="1753"/>
        <v/>
      </c>
      <c r="W2740" s="74" t="str">
        <f>IF('Job Database'!$X2740="", "", 'Job Database'!$X2740)</f>
        <v/>
      </c>
      <c r="Y2740" s="41" t="str">
        <f>IF($W2740="", "", IF(COUNTIF($I$11:$I$3035, $W2740)&gt;0, "", MAX($Y$10:$Y2739)+1))</f>
        <v/>
      </c>
      <c r="Z2740" s="41">
        <v>2730</v>
      </c>
      <c r="AA2740" s="58" t="str">
        <f t="shared" si="1754"/>
        <v/>
      </c>
      <c r="AC2740" s="41" t="str">
        <f t="shared" si="1742"/>
        <v/>
      </c>
      <c r="AE2740" s="41" t="str">
        <f t="shared" si="1755"/>
        <v/>
      </c>
      <c r="AJ2740" s="154" t="str">
        <f t="shared" si="1756"/>
        <v/>
      </c>
      <c r="AL2740" s="120" t="str">
        <f t="shared" si="1757"/>
        <v/>
      </c>
      <c r="AM2740" s="104" t="str">
        <f t="shared" si="1758"/>
        <v/>
      </c>
      <c r="AN2740" s="104" t="str">
        <f t="shared" si="1759"/>
        <v/>
      </c>
      <c r="AO2740" s="104" t="str">
        <f t="shared" si="1743"/>
        <v/>
      </c>
      <c r="AP2740" s="104" t="str">
        <f t="shared" si="1744"/>
        <v/>
      </c>
      <c r="AQ2740" s="121" t="str">
        <f t="shared" si="1760"/>
        <v/>
      </c>
      <c r="AS2740" s="88" t="str">
        <f t="shared" si="1745"/>
        <v/>
      </c>
      <c r="AT2740" s="68" t="str">
        <f t="shared" si="1761"/>
        <v/>
      </c>
      <c r="AU2740" s="68" t="str">
        <f t="shared" si="1762"/>
        <v/>
      </c>
      <c r="AV2740" s="68" t="str">
        <f t="shared" si="1763"/>
        <v/>
      </c>
      <c r="AW2740" s="88" t="str">
        <f t="shared" si="1746"/>
        <v/>
      </c>
      <c r="AZ2740" s="88" t="str">
        <f t="shared" si="1747"/>
        <v/>
      </c>
      <c r="BA2740" s="68" t="str">
        <f t="shared" si="1748"/>
        <v/>
      </c>
      <c r="BB2740" s="68" t="str">
        <f t="shared" si="1749"/>
        <v/>
      </c>
      <c r="BC2740" s="68" t="str">
        <f t="shared" si="1750"/>
        <v/>
      </c>
      <c r="BD2740" s="69" t="str">
        <f t="shared" si="1751"/>
        <v/>
      </c>
      <c r="BE2740" s="69" t="str">
        <f t="shared" si="1764"/>
        <v/>
      </c>
      <c r="BT2740" s="138" t="str">
        <f t="shared" ca="1" si="1765"/>
        <v/>
      </c>
      <c r="BU2740" s="139" t="str">
        <f t="shared" ca="1" si="1766"/>
        <v/>
      </c>
      <c r="BW2740" s="138" t="str">
        <f t="shared" si="1767"/>
        <v/>
      </c>
      <c r="BX2740" s="104" t="str">
        <f t="shared" si="1768"/>
        <v/>
      </c>
      <c r="BY2740" s="139" t="str">
        <f t="shared" si="1769"/>
        <v/>
      </c>
      <c r="CA2740" s="138" t="str">
        <f t="shared" si="1770"/>
        <v/>
      </c>
      <c r="CB2740" s="104" t="str">
        <f t="shared" si="1771"/>
        <v/>
      </c>
      <c r="CC2740" s="139" t="str">
        <f t="shared" si="1772"/>
        <v/>
      </c>
      <c r="CE2740" s="162" t="str">
        <f t="shared" si="1773"/>
        <v/>
      </c>
      <c r="CF2740" s="163" t="str">
        <f t="shared" si="1774"/>
        <v/>
      </c>
      <c r="CG2740" s="164" t="str">
        <f t="shared" si="1775"/>
        <v/>
      </c>
      <c r="CI2740" s="162" t="str">
        <f t="shared" si="1776"/>
        <v/>
      </c>
      <c r="CJ2740" s="163" t="str">
        <f t="shared" si="1779"/>
        <v/>
      </c>
      <c r="CK2740" s="164" t="str">
        <f t="shared" si="1780"/>
        <v/>
      </c>
      <c r="CM2740" s="169" t="str">
        <f t="shared" si="1777"/>
        <v/>
      </c>
      <c r="CN2740" s="139" t="str">
        <f t="shared" si="1778"/>
        <v/>
      </c>
      <c r="CP2740" s="41" t="str">
        <f>IF($CM2740="", "", COUNTIF($CM$11:$CM$3035, "&lt;"&amp;$CM2740)+1+COUNTIF($CM$11:$CM2740, $CM2740)-1)</f>
        <v/>
      </c>
    </row>
    <row r="2741" spans="1:94" x14ac:dyDescent="0.25">
      <c r="A2741" s="40"/>
      <c r="B2741" s="82" t="str">
        <f>IF($I2741="", "", IFERROR(INDEX('Job Database'!$AE$11:$AE$3035, MATCH($I2741, 'Job Database'!$X$11:$X$3035, 0)), ""))</f>
        <v/>
      </c>
      <c r="C2741" s="69" t="str">
        <f>IF($I2741="", "", IF(COUNTIF('Job Database'!$X$11:$X$3035, $I2741)=0, $AC$5, $AC$4))</f>
        <v/>
      </c>
      <c r="D2741" s="40"/>
      <c r="E2741" s="85" t="str">
        <f>IF($I2741="", "", IF(IFERROR(INDEX('Job Database'!$M$11:$M$3035, MATCH($I2741, 'Job Database'!$X$11:$X$3035, 0)), "")="", "", IFERROR(INDEX('Job Database'!$M$11:$M$3035, MATCH($I2741, 'Job Database'!$X$11:$X$3035, 0)), "")))</f>
        <v/>
      </c>
      <c r="F2741" s="40"/>
      <c r="G2741" s="88" t="str">
        <f t="shared" si="1752"/>
        <v/>
      </c>
      <c r="H2741" s="40"/>
      <c r="I2741" s="24"/>
      <c r="J2741" s="34"/>
      <c r="K2741" s="106"/>
      <c r="L2741" s="79"/>
      <c r="M2741" s="34"/>
      <c r="N2741" s="79"/>
      <c r="O2741" s="31"/>
      <c r="P2741" s="53"/>
      <c r="Q2741" s="40"/>
      <c r="S2741" s="41" t="str">
        <f t="shared" si="1740"/>
        <v/>
      </c>
      <c r="T2741" s="41" t="str">
        <f t="shared" si="1741"/>
        <v/>
      </c>
      <c r="U2741" s="41" t="str">
        <f t="shared" si="1753"/>
        <v/>
      </c>
      <c r="W2741" s="74" t="str">
        <f>IF('Job Database'!$X2741="", "", 'Job Database'!$X2741)</f>
        <v/>
      </c>
      <c r="Y2741" s="41" t="str">
        <f>IF($W2741="", "", IF(COUNTIF($I$11:$I$3035, $W2741)&gt;0, "", MAX($Y$10:$Y2740)+1))</f>
        <v/>
      </c>
      <c r="Z2741" s="41">
        <v>2731</v>
      </c>
      <c r="AA2741" s="58" t="str">
        <f t="shared" si="1754"/>
        <v/>
      </c>
      <c r="AC2741" s="41" t="str">
        <f t="shared" si="1742"/>
        <v/>
      </c>
      <c r="AE2741" s="41" t="str">
        <f t="shared" si="1755"/>
        <v/>
      </c>
      <c r="AJ2741" s="154" t="str">
        <f t="shared" si="1756"/>
        <v/>
      </c>
      <c r="AL2741" s="120" t="str">
        <f t="shared" si="1757"/>
        <v/>
      </c>
      <c r="AM2741" s="104" t="str">
        <f t="shared" si="1758"/>
        <v/>
      </c>
      <c r="AN2741" s="104" t="str">
        <f t="shared" si="1759"/>
        <v/>
      </c>
      <c r="AO2741" s="104" t="str">
        <f t="shared" si="1743"/>
        <v/>
      </c>
      <c r="AP2741" s="104" t="str">
        <f t="shared" si="1744"/>
        <v/>
      </c>
      <c r="AQ2741" s="121" t="str">
        <f t="shared" si="1760"/>
        <v/>
      </c>
      <c r="AS2741" s="88" t="str">
        <f t="shared" si="1745"/>
        <v/>
      </c>
      <c r="AT2741" s="68" t="str">
        <f t="shared" si="1761"/>
        <v/>
      </c>
      <c r="AU2741" s="68" t="str">
        <f t="shared" si="1762"/>
        <v/>
      </c>
      <c r="AV2741" s="68" t="str">
        <f t="shared" si="1763"/>
        <v/>
      </c>
      <c r="AW2741" s="88" t="str">
        <f t="shared" si="1746"/>
        <v/>
      </c>
      <c r="AZ2741" s="88" t="str">
        <f t="shared" si="1747"/>
        <v/>
      </c>
      <c r="BA2741" s="68" t="str">
        <f t="shared" si="1748"/>
        <v/>
      </c>
      <c r="BB2741" s="68" t="str">
        <f t="shared" si="1749"/>
        <v/>
      </c>
      <c r="BC2741" s="68" t="str">
        <f t="shared" si="1750"/>
        <v/>
      </c>
      <c r="BD2741" s="69" t="str">
        <f t="shared" si="1751"/>
        <v/>
      </c>
      <c r="BE2741" s="69" t="str">
        <f t="shared" si="1764"/>
        <v/>
      </c>
      <c r="BT2741" s="138" t="str">
        <f t="shared" ca="1" si="1765"/>
        <v/>
      </c>
      <c r="BU2741" s="139" t="str">
        <f t="shared" ca="1" si="1766"/>
        <v/>
      </c>
      <c r="BW2741" s="138" t="str">
        <f t="shared" si="1767"/>
        <v/>
      </c>
      <c r="BX2741" s="104" t="str">
        <f t="shared" si="1768"/>
        <v/>
      </c>
      <c r="BY2741" s="139" t="str">
        <f t="shared" si="1769"/>
        <v/>
      </c>
      <c r="CA2741" s="138" t="str">
        <f t="shared" si="1770"/>
        <v/>
      </c>
      <c r="CB2741" s="104" t="str">
        <f t="shared" si="1771"/>
        <v/>
      </c>
      <c r="CC2741" s="139" t="str">
        <f t="shared" si="1772"/>
        <v/>
      </c>
      <c r="CE2741" s="162" t="str">
        <f t="shared" si="1773"/>
        <v/>
      </c>
      <c r="CF2741" s="163" t="str">
        <f t="shared" si="1774"/>
        <v/>
      </c>
      <c r="CG2741" s="164" t="str">
        <f t="shared" si="1775"/>
        <v/>
      </c>
      <c r="CI2741" s="162" t="str">
        <f t="shared" si="1776"/>
        <v/>
      </c>
      <c r="CJ2741" s="163" t="str">
        <f t="shared" si="1779"/>
        <v/>
      </c>
      <c r="CK2741" s="164" t="str">
        <f t="shared" si="1780"/>
        <v/>
      </c>
      <c r="CM2741" s="169" t="str">
        <f t="shared" si="1777"/>
        <v/>
      </c>
      <c r="CN2741" s="139" t="str">
        <f t="shared" si="1778"/>
        <v/>
      </c>
      <c r="CP2741" s="41" t="str">
        <f>IF($CM2741="", "", COUNTIF($CM$11:$CM$3035, "&lt;"&amp;$CM2741)+1+COUNTIF($CM$11:$CM2741, $CM2741)-1)</f>
        <v/>
      </c>
    </row>
    <row r="2742" spans="1:94" x14ac:dyDescent="0.25">
      <c r="A2742" s="40"/>
      <c r="B2742" s="82" t="str">
        <f>IF($I2742="", "", IFERROR(INDEX('Job Database'!$AE$11:$AE$3035, MATCH($I2742, 'Job Database'!$X$11:$X$3035, 0)), ""))</f>
        <v/>
      </c>
      <c r="C2742" s="69" t="str">
        <f>IF($I2742="", "", IF(COUNTIF('Job Database'!$X$11:$X$3035, $I2742)=0, $AC$5, $AC$4))</f>
        <v/>
      </c>
      <c r="D2742" s="40"/>
      <c r="E2742" s="85" t="str">
        <f>IF($I2742="", "", IF(IFERROR(INDEX('Job Database'!$M$11:$M$3035, MATCH($I2742, 'Job Database'!$X$11:$X$3035, 0)), "")="", "", IFERROR(INDEX('Job Database'!$M$11:$M$3035, MATCH($I2742, 'Job Database'!$X$11:$X$3035, 0)), "")))</f>
        <v/>
      </c>
      <c r="F2742" s="40"/>
      <c r="G2742" s="88" t="str">
        <f t="shared" si="1752"/>
        <v/>
      </c>
      <c r="H2742" s="40"/>
      <c r="I2742" s="24"/>
      <c r="J2742" s="34"/>
      <c r="K2742" s="106"/>
      <c r="L2742" s="79"/>
      <c r="M2742" s="34"/>
      <c r="N2742" s="79"/>
      <c r="O2742" s="31"/>
      <c r="P2742" s="53"/>
      <c r="Q2742" s="40"/>
      <c r="S2742" s="41" t="str">
        <f t="shared" si="1740"/>
        <v/>
      </c>
      <c r="T2742" s="41" t="str">
        <f t="shared" si="1741"/>
        <v/>
      </c>
      <c r="U2742" s="41" t="str">
        <f t="shared" si="1753"/>
        <v/>
      </c>
      <c r="W2742" s="74" t="str">
        <f>IF('Job Database'!$X2742="", "", 'Job Database'!$X2742)</f>
        <v/>
      </c>
      <c r="Y2742" s="41" t="str">
        <f>IF($W2742="", "", IF(COUNTIF($I$11:$I$3035, $W2742)&gt;0, "", MAX($Y$10:$Y2741)+1))</f>
        <v/>
      </c>
      <c r="Z2742" s="41">
        <v>2732</v>
      </c>
      <c r="AA2742" s="58" t="str">
        <f t="shared" si="1754"/>
        <v/>
      </c>
      <c r="AC2742" s="41" t="str">
        <f t="shared" si="1742"/>
        <v/>
      </c>
      <c r="AE2742" s="41" t="str">
        <f t="shared" si="1755"/>
        <v/>
      </c>
      <c r="AJ2742" s="154" t="str">
        <f t="shared" si="1756"/>
        <v/>
      </c>
      <c r="AL2742" s="120" t="str">
        <f t="shared" si="1757"/>
        <v/>
      </c>
      <c r="AM2742" s="104" t="str">
        <f t="shared" si="1758"/>
        <v/>
      </c>
      <c r="AN2742" s="104" t="str">
        <f t="shared" si="1759"/>
        <v/>
      </c>
      <c r="AO2742" s="104" t="str">
        <f t="shared" si="1743"/>
        <v/>
      </c>
      <c r="AP2742" s="104" t="str">
        <f t="shared" si="1744"/>
        <v/>
      </c>
      <c r="AQ2742" s="121" t="str">
        <f t="shared" si="1760"/>
        <v/>
      </c>
      <c r="AS2742" s="88" t="str">
        <f t="shared" si="1745"/>
        <v/>
      </c>
      <c r="AT2742" s="68" t="str">
        <f t="shared" si="1761"/>
        <v/>
      </c>
      <c r="AU2742" s="68" t="str">
        <f t="shared" si="1762"/>
        <v/>
      </c>
      <c r="AV2742" s="68" t="str">
        <f t="shared" si="1763"/>
        <v/>
      </c>
      <c r="AW2742" s="88" t="str">
        <f t="shared" si="1746"/>
        <v/>
      </c>
      <c r="AZ2742" s="88" t="str">
        <f t="shared" si="1747"/>
        <v/>
      </c>
      <c r="BA2742" s="68" t="str">
        <f t="shared" si="1748"/>
        <v/>
      </c>
      <c r="BB2742" s="68" t="str">
        <f t="shared" si="1749"/>
        <v/>
      </c>
      <c r="BC2742" s="68" t="str">
        <f t="shared" si="1750"/>
        <v/>
      </c>
      <c r="BD2742" s="69" t="str">
        <f t="shared" si="1751"/>
        <v/>
      </c>
      <c r="BE2742" s="69" t="str">
        <f t="shared" si="1764"/>
        <v/>
      </c>
      <c r="BT2742" s="138" t="str">
        <f t="shared" ca="1" si="1765"/>
        <v/>
      </c>
      <c r="BU2742" s="139" t="str">
        <f t="shared" ca="1" si="1766"/>
        <v/>
      </c>
      <c r="BW2742" s="138" t="str">
        <f t="shared" si="1767"/>
        <v/>
      </c>
      <c r="BX2742" s="104" t="str">
        <f t="shared" si="1768"/>
        <v/>
      </c>
      <c r="BY2742" s="139" t="str">
        <f t="shared" si="1769"/>
        <v/>
      </c>
      <c r="CA2742" s="138" t="str">
        <f t="shared" si="1770"/>
        <v/>
      </c>
      <c r="CB2742" s="104" t="str">
        <f t="shared" si="1771"/>
        <v/>
      </c>
      <c r="CC2742" s="139" t="str">
        <f t="shared" si="1772"/>
        <v/>
      </c>
      <c r="CE2742" s="162" t="str">
        <f t="shared" si="1773"/>
        <v/>
      </c>
      <c r="CF2742" s="163" t="str">
        <f t="shared" si="1774"/>
        <v/>
      </c>
      <c r="CG2742" s="164" t="str">
        <f t="shared" si="1775"/>
        <v/>
      </c>
      <c r="CI2742" s="162" t="str">
        <f t="shared" si="1776"/>
        <v/>
      </c>
      <c r="CJ2742" s="163" t="str">
        <f t="shared" si="1779"/>
        <v/>
      </c>
      <c r="CK2742" s="164" t="str">
        <f t="shared" si="1780"/>
        <v/>
      </c>
      <c r="CM2742" s="169" t="str">
        <f t="shared" si="1777"/>
        <v/>
      </c>
      <c r="CN2742" s="139" t="str">
        <f t="shared" si="1778"/>
        <v/>
      </c>
      <c r="CP2742" s="41" t="str">
        <f>IF($CM2742="", "", COUNTIF($CM$11:$CM$3035, "&lt;"&amp;$CM2742)+1+COUNTIF($CM$11:$CM2742, $CM2742)-1)</f>
        <v/>
      </c>
    </row>
    <row r="2743" spans="1:94" x14ac:dyDescent="0.25">
      <c r="A2743" s="40"/>
      <c r="B2743" s="82" t="str">
        <f>IF($I2743="", "", IFERROR(INDEX('Job Database'!$AE$11:$AE$3035, MATCH($I2743, 'Job Database'!$X$11:$X$3035, 0)), ""))</f>
        <v/>
      </c>
      <c r="C2743" s="69" t="str">
        <f>IF($I2743="", "", IF(COUNTIF('Job Database'!$X$11:$X$3035, $I2743)=0, $AC$5, $AC$4))</f>
        <v/>
      </c>
      <c r="D2743" s="40"/>
      <c r="E2743" s="85" t="str">
        <f>IF($I2743="", "", IF(IFERROR(INDEX('Job Database'!$M$11:$M$3035, MATCH($I2743, 'Job Database'!$X$11:$X$3035, 0)), "")="", "", IFERROR(INDEX('Job Database'!$M$11:$M$3035, MATCH($I2743, 'Job Database'!$X$11:$X$3035, 0)), "")))</f>
        <v/>
      </c>
      <c r="F2743" s="40"/>
      <c r="G2743" s="88" t="str">
        <f t="shared" si="1752"/>
        <v/>
      </c>
      <c r="H2743" s="40"/>
      <c r="I2743" s="24"/>
      <c r="J2743" s="34"/>
      <c r="K2743" s="106"/>
      <c r="L2743" s="79"/>
      <c r="M2743" s="34"/>
      <c r="N2743" s="79"/>
      <c r="O2743" s="31"/>
      <c r="P2743" s="53"/>
      <c r="Q2743" s="40"/>
      <c r="S2743" s="41" t="str">
        <f t="shared" si="1740"/>
        <v/>
      </c>
      <c r="T2743" s="41" t="str">
        <f t="shared" si="1741"/>
        <v/>
      </c>
      <c r="U2743" s="41" t="str">
        <f t="shared" si="1753"/>
        <v/>
      </c>
      <c r="W2743" s="74" t="str">
        <f>IF('Job Database'!$X2743="", "", 'Job Database'!$X2743)</f>
        <v/>
      </c>
      <c r="Y2743" s="41" t="str">
        <f>IF($W2743="", "", IF(COUNTIF($I$11:$I$3035, $W2743)&gt;0, "", MAX($Y$10:$Y2742)+1))</f>
        <v/>
      </c>
      <c r="Z2743" s="41">
        <v>2733</v>
      </c>
      <c r="AA2743" s="58" t="str">
        <f t="shared" si="1754"/>
        <v/>
      </c>
      <c r="AC2743" s="41" t="str">
        <f t="shared" si="1742"/>
        <v/>
      </c>
      <c r="AE2743" s="41" t="str">
        <f t="shared" si="1755"/>
        <v/>
      </c>
      <c r="AJ2743" s="154" t="str">
        <f t="shared" si="1756"/>
        <v/>
      </c>
      <c r="AL2743" s="120" t="str">
        <f t="shared" si="1757"/>
        <v/>
      </c>
      <c r="AM2743" s="104" t="str">
        <f t="shared" si="1758"/>
        <v/>
      </c>
      <c r="AN2743" s="104" t="str">
        <f t="shared" si="1759"/>
        <v/>
      </c>
      <c r="AO2743" s="104" t="str">
        <f t="shared" si="1743"/>
        <v/>
      </c>
      <c r="AP2743" s="104" t="str">
        <f t="shared" si="1744"/>
        <v/>
      </c>
      <c r="AQ2743" s="121" t="str">
        <f t="shared" si="1760"/>
        <v/>
      </c>
      <c r="AS2743" s="88" t="str">
        <f t="shared" si="1745"/>
        <v/>
      </c>
      <c r="AT2743" s="68" t="str">
        <f t="shared" si="1761"/>
        <v/>
      </c>
      <c r="AU2743" s="68" t="str">
        <f t="shared" si="1762"/>
        <v/>
      </c>
      <c r="AV2743" s="68" t="str">
        <f t="shared" si="1763"/>
        <v/>
      </c>
      <c r="AW2743" s="88" t="str">
        <f t="shared" si="1746"/>
        <v/>
      </c>
      <c r="AZ2743" s="88" t="str">
        <f t="shared" si="1747"/>
        <v/>
      </c>
      <c r="BA2743" s="68" t="str">
        <f t="shared" si="1748"/>
        <v/>
      </c>
      <c r="BB2743" s="68" t="str">
        <f t="shared" si="1749"/>
        <v/>
      </c>
      <c r="BC2743" s="68" t="str">
        <f t="shared" si="1750"/>
        <v/>
      </c>
      <c r="BD2743" s="69" t="str">
        <f t="shared" si="1751"/>
        <v/>
      </c>
      <c r="BE2743" s="69" t="str">
        <f t="shared" si="1764"/>
        <v/>
      </c>
      <c r="BT2743" s="138" t="str">
        <f t="shared" ca="1" si="1765"/>
        <v/>
      </c>
      <c r="BU2743" s="139" t="str">
        <f t="shared" ca="1" si="1766"/>
        <v/>
      </c>
      <c r="BW2743" s="138" t="str">
        <f t="shared" si="1767"/>
        <v/>
      </c>
      <c r="BX2743" s="104" t="str">
        <f t="shared" si="1768"/>
        <v/>
      </c>
      <c r="BY2743" s="139" t="str">
        <f t="shared" si="1769"/>
        <v/>
      </c>
      <c r="CA2743" s="138" t="str">
        <f t="shared" si="1770"/>
        <v/>
      </c>
      <c r="CB2743" s="104" t="str">
        <f t="shared" si="1771"/>
        <v/>
      </c>
      <c r="CC2743" s="139" t="str">
        <f t="shared" si="1772"/>
        <v/>
      </c>
      <c r="CE2743" s="162" t="str">
        <f t="shared" si="1773"/>
        <v/>
      </c>
      <c r="CF2743" s="163" t="str">
        <f t="shared" si="1774"/>
        <v/>
      </c>
      <c r="CG2743" s="164" t="str">
        <f t="shared" si="1775"/>
        <v/>
      </c>
      <c r="CI2743" s="162" t="str">
        <f t="shared" si="1776"/>
        <v/>
      </c>
      <c r="CJ2743" s="163" t="str">
        <f t="shared" si="1779"/>
        <v/>
      </c>
      <c r="CK2743" s="164" t="str">
        <f t="shared" si="1780"/>
        <v/>
      </c>
      <c r="CM2743" s="169" t="str">
        <f t="shared" si="1777"/>
        <v/>
      </c>
      <c r="CN2743" s="139" t="str">
        <f t="shared" si="1778"/>
        <v/>
      </c>
      <c r="CP2743" s="41" t="str">
        <f>IF($CM2743="", "", COUNTIF($CM$11:$CM$3035, "&lt;"&amp;$CM2743)+1+COUNTIF($CM$11:$CM2743, $CM2743)-1)</f>
        <v/>
      </c>
    </row>
    <row r="2744" spans="1:94" x14ac:dyDescent="0.25">
      <c r="A2744" s="40"/>
      <c r="B2744" s="82" t="str">
        <f>IF($I2744="", "", IFERROR(INDEX('Job Database'!$AE$11:$AE$3035, MATCH($I2744, 'Job Database'!$X$11:$X$3035, 0)), ""))</f>
        <v/>
      </c>
      <c r="C2744" s="69" t="str">
        <f>IF($I2744="", "", IF(COUNTIF('Job Database'!$X$11:$X$3035, $I2744)=0, $AC$5, $AC$4))</f>
        <v/>
      </c>
      <c r="D2744" s="40"/>
      <c r="E2744" s="85" t="str">
        <f>IF($I2744="", "", IF(IFERROR(INDEX('Job Database'!$M$11:$M$3035, MATCH($I2744, 'Job Database'!$X$11:$X$3035, 0)), "")="", "", IFERROR(INDEX('Job Database'!$M$11:$M$3035, MATCH($I2744, 'Job Database'!$X$11:$X$3035, 0)), "")))</f>
        <v/>
      </c>
      <c r="F2744" s="40"/>
      <c r="G2744" s="88" t="str">
        <f t="shared" si="1752"/>
        <v/>
      </c>
      <c r="H2744" s="40"/>
      <c r="I2744" s="24"/>
      <c r="J2744" s="34"/>
      <c r="K2744" s="106"/>
      <c r="L2744" s="79"/>
      <c r="M2744" s="34"/>
      <c r="N2744" s="79"/>
      <c r="O2744" s="31"/>
      <c r="P2744" s="53"/>
      <c r="Q2744" s="40"/>
      <c r="S2744" s="41" t="str">
        <f t="shared" si="1740"/>
        <v/>
      </c>
      <c r="T2744" s="41" t="str">
        <f t="shared" si="1741"/>
        <v/>
      </c>
      <c r="U2744" s="41" t="str">
        <f t="shared" si="1753"/>
        <v/>
      </c>
      <c r="W2744" s="74" t="str">
        <f>IF('Job Database'!$X2744="", "", 'Job Database'!$X2744)</f>
        <v/>
      </c>
      <c r="Y2744" s="41" t="str">
        <f>IF($W2744="", "", IF(COUNTIF($I$11:$I$3035, $W2744)&gt;0, "", MAX($Y$10:$Y2743)+1))</f>
        <v/>
      </c>
      <c r="Z2744" s="41">
        <v>2734</v>
      </c>
      <c r="AA2744" s="58" t="str">
        <f t="shared" si="1754"/>
        <v/>
      </c>
      <c r="AC2744" s="41" t="str">
        <f t="shared" si="1742"/>
        <v/>
      </c>
      <c r="AE2744" s="41" t="str">
        <f t="shared" si="1755"/>
        <v/>
      </c>
      <c r="AJ2744" s="154" t="str">
        <f t="shared" si="1756"/>
        <v/>
      </c>
      <c r="AL2744" s="120" t="str">
        <f t="shared" si="1757"/>
        <v/>
      </c>
      <c r="AM2744" s="104" t="str">
        <f t="shared" si="1758"/>
        <v/>
      </c>
      <c r="AN2744" s="104" t="str">
        <f t="shared" si="1759"/>
        <v/>
      </c>
      <c r="AO2744" s="104" t="str">
        <f t="shared" si="1743"/>
        <v/>
      </c>
      <c r="AP2744" s="104" t="str">
        <f t="shared" si="1744"/>
        <v/>
      </c>
      <c r="AQ2744" s="121" t="str">
        <f t="shared" si="1760"/>
        <v/>
      </c>
      <c r="AS2744" s="88" t="str">
        <f t="shared" si="1745"/>
        <v/>
      </c>
      <c r="AT2744" s="68" t="str">
        <f t="shared" si="1761"/>
        <v/>
      </c>
      <c r="AU2744" s="68" t="str">
        <f t="shared" si="1762"/>
        <v/>
      </c>
      <c r="AV2744" s="68" t="str">
        <f t="shared" si="1763"/>
        <v/>
      </c>
      <c r="AW2744" s="88" t="str">
        <f t="shared" si="1746"/>
        <v/>
      </c>
      <c r="AZ2744" s="88" t="str">
        <f t="shared" si="1747"/>
        <v/>
      </c>
      <c r="BA2744" s="68" t="str">
        <f t="shared" si="1748"/>
        <v/>
      </c>
      <c r="BB2744" s="68" t="str">
        <f t="shared" si="1749"/>
        <v/>
      </c>
      <c r="BC2744" s="68" t="str">
        <f t="shared" si="1750"/>
        <v/>
      </c>
      <c r="BD2744" s="69" t="str">
        <f t="shared" si="1751"/>
        <v/>
      </c>
      <c r="BE2744" s="69" t="str">
        <f t="shared" si="1764"/>
        <v/>
      </c>
      <c r="BT2744" s="138" t="str">
        <f t="shared" ca="1" si="1765"/>
        <v/>
      </c>
      <c r="BU2744" s="139" t="str">
        <f t="shared" ca="1" si="1766"/>
        <v/>
      </c>
      <c r="BW2744" s="138" t="str">
        <f t="shared" si="1767"/>
        <v/>
      </c>
      <c r="BX2744" s="104" t="str">
        <f t="shared" si="1768"/>
        <v/>
      </c>
      <c r="BY2744" s="139" t="str">
        <f t="shared" si="1769"/>
        <v/>
      </c>
      <c r="CA2744" s="138" t="str">
        <f t="shared" si="1770"/>
        <v/>
      </c>
      <c r="CB2744" s="104" t="str">
        <f t="shared" si="1771"/>
        <v/>
      </c>
      <c r="CC2744" s="139" t="str">
        <f t="shared" si="1772"/>
        <v/>
      </c>
      <c r="CE2744" s="162" t="str">
        <f t="shared" si="1773"/>
        <v/>
      </c>
      <c r="CF2744" s="163" t="str">
        <f t="shared" si="1774"/>
        <v/>
      </c>
      <c r="CG2744" s="164" t="str">
        <f t="shared" si="1775"/>
        <v/>
      </c>
      <c r="CI2744" s="162" t="str">
        <f t="shared" si="1776"/>
        <v/>
      </c>
      <c r="CJ2744" s="163" t="str">
        <f t="shared" si="1779"/>
        <v/>
      </c>
      <c r="CK2744" s="164" t="str">
        <f t="shared" si="1780"/>
        <v/>
      </c>
      <c r="CM2744" s="169" t="str">
        <f t="shared" si="1777"/>
        <v/>
      </c>
      <c r="CN2744" s="139" t="str">
        <f t="shared" si="1778"/>
        <v/>
      </c>
      <c r="CP2744" s="41" t="str">
        <f>IF($CM2744="", "", COUNTIF($CM$11:$CM$3035, "&lt;"&amp;$CM2744)+1+COUNTIF($CM$11:$CM2744, $CM2744)-1)</f>
        <v/>
      </c>
    </row>
    <row r="2745" spans="1:94" x14ac:dyDescent="0.25">
      <c r="A2745" s="40"/>
      <c r="B2745" s="82" t="str">
        <f>IF($I2745="", "", IFERROR(INDEX('Job Database'!$AE$11:$AE$3035, MATCH($I2745, 'Job Database'!$X$11:$X$3035, 0)), ""))</f>
        <v/>
      </c>
      <c r="C2745" s="69" t="str">
        <f>IF($I2745="", "", IF(COUNTIF('Job Database'!$X$11:$X$3035, $I2745)=0, $AC$5, $AC$4))</f>
        <v/>
      </c>
      <c r="D2745" s="40"/>
      <c r="E2745" s="85" t="str">
        <f>IF($I2745="", "", IF(IFERROR(INDEX('Job Database'!$M$11:$M$3035, MATCH($I2745, 'Job Database'!$X$11:$X$3035, 0)), "")="", "", IFERROR(INDEX('Job Database'!$M$11:$M$3035, MATCH($I2745, 'Job Database'!$X$11:$X$3035, 0)), "")))</f>
        <v/>
      </c>
      <c r="F2745" s="40"/>
      <c r="G2745" s="88" t="str">
        <f t="shared" si="1752"/>
        <v/>
      </c>
      <c r="H2745" s="40"/>
      <c r="I2745" s="24"/>
      <c r="J2745" s="34"/>
      <c r="K2745" s="106"/>
      <c r="L2745" s="79"/>
      <c r="M2745" s="34"/>
      <c r="N2745" s="79"/>
      <c r="O2745" s="31"/>
      <c r="P2745" s="53"/>
      <c r="Q2745" s="40"/>
      <c r="S2745" s="41" t="str">
        <f t="shared" si="1740"/>
        <v/>
      </c>
      <c r="T2745" s="41" t="str">
        <f t="shared" si="1741"/>
        <v/>
      </c>
      <c r="U2745" s="41" t="str">
        <f t="shared" si="1753"/>
        <v/>
      </c>
      <c r="W2745" s="74" t="str">
        <f>IF('Job Database'!$X2745="", "", 'Job Database'!$X2745)</f>
        <v/>
      </c>
      <c r="Y2745" s="41" t="str">
        <f>IF($W2745="", "", IF(COUNTIF($I$11:$I$3035, $W2745)&gt;0, "", MAX($Y$10:$Y2744)+1))</f>
        <v/>
      </c>
      <c r="Z2745" s="41">
        <v>2735</v>
      </c>
      <c r="AA2745" s="58" t="str">
        <f t="shared" si="1754"/>
        <v/>
      </c>
      <c r="AC2745" s="41" t="str">
        <f t="shared" si="1742"/>
        <v/>
      </c>
      <c r="AE2745" s="41" t="str">
        <f t="shared" si="1755"/>
        <v/>
      </c>
      <c r="AJ2745" s="154" t="str">
        <f t="shared" si="1756"/>
        <v/>
      </c>
      <c r="AL2745" s="120" t="str">
        <f t="shared" si="1757"/>
        <v/>
      </c>
      <c r="AM2745" s="104" t="str">
        <f t="shared" si="1758"/>
        <v/>
      </c>
      <c r="AN2745" s="104" t="str">
        <f t="shared" si="1759"/>
        <v/>
      </c>
      <c r="AO2745" s="104" t="str">
        <f t="shared" si="1743"/>
        <v/>
      </c>
      <c r="AP2745" s="104" t="str">
        <f t="shared" si="1744"/>
        <v/>
      </c>
      <c r="AQ2745" s="121" t="str">
        <f t="shared" si="1760"/>
        <v/>
      </c>
      <c r="AS2745" s="88" t="str">
        <f t="shared" si="1745"/>
        <v/>
      </c>
      <c r="AT2745" s="68" t="str">
        <f t="shared" si="1761"/>
        <v/>
      </c>
      <c r="AU2745" s="68" t="str">
        <f t="shared" si="1762"/>
        <v/>
      </c>
      <c r="AV2745" s="68" t="str">
        <f t="shared" si="1763"/>
        <v/>
      </c>
      <c r="AW2745" s="88" t="str">
        <f t="shared" si="1746"/>
        <v/>
      </c>
      <c r="AZ2745" s="88" t="str">
        <f t="shared" si="1747"/>
        <v/>
      </c>
      <c r="BA2745" s="68" t="str">
        <f t="shared" si="1748"/>
        <v/>
      </c>
      <c r="BB2745" s="68" t="str">
        <f t="shared" si="1749"/>
        <v/>
      </c>
      <c r="BC2745" s="68" t="str">
        <f t="shared" si="1750"/>
        <v/>
      </c>
      <c r="BD2745" s="69" t="str">
        <f t="shared" si="1751"/>
        <v/>
      </c>
      <c r="BE2745" s="69" t="str">
        <f t="shared" si="1764"/>
        <v/>
      </c>
      <c r="BT2745" s="138" t="str">
        <f t="shared" ca="1" si="1765"/>
        <v/>
      </c>
      <c r="BU2745" s="139" t="str">
        <f t="shared" ca="1" si="1766"/>
        <v/>
      </c>
      <c r="BW2745" s="138" t="str">
        <f t="shared" si="1767"/>
        <v/>
      </c>
      <c r="BX2745" s="104" t="str">
        <f t="shared" si="1768"/>
        <v/>
      </c>
      <c r="BY2745" s="139" t="str">
        <f t="shared" si="1769"/>
        <v/>
      </c>
      <c r="CA2745" s="138" t="str">
        <f t="shared" si="1770"/>
        <v/>
      </c>
      <c r="CB2745" s="104" t="str">
        <f t="shared" si="1771"/>
        <v/>
      </c>
      <c r="CC2745" s="139" t="str">
        <f t="shared" si="1772"/>
        <v/>
      </c>
      <c r="CE2745" s="162" t="str">
        <f t="shared" si="1773"/>
        <v/>
      </c>
      <c r="CF2745" s="163" t="str">
        <f t="shared" si="1774"/>
        <v/>
      </c>
      <c r="CG2745" s="164" t="str">
        <f t="shared" si="1775"/>
        <v/>
      </c>
      <c r="CI2745" s="162" t="str">
        <f t="shared" si="1776"/>
        <v/>
      </c>
      <c r="CJ2745" s="163" t="str">
        <f t="shared" si="1779"/>
        <v/>
      </c>
      <c r="CK2745" s="164" t="str">
        <f t="shared" si="1780"/>
        <v/>
      </c>
      <c r="CM2745" s="169" t="str">
        <f t="shared" si="1777"/>
        <v/>
      </c>
      <c r="CN2745" s="139" t="str">
        <f t="shared" si="1778"/>
        <v/>
      </c>
      <c r="CP2745" s="41" t="str">
        <f>IF($CM2745="", "", COUNTIF($CM$11:$CM$3035, "&lt;"&amp;$CM2745)+1+COUNTIF($CM$11:$CM2745, $CM2745)-1)</f>
        <v/>
      </c>
    </row>
    <row r="2746" spans="1:94" x14ac:dyDescent="0.25">
      <c r="A2746" s="40"/>
      <c r="B2746" s="82" t="str">
        <f>IF($I2746="", "", IFERROR(INDEX('Job Database'!$AE$11:$AE$3035, MATCH($I2746, 'Job Database'!$X$11:$X$3035, 0)), ""))</f>
        <v/>
      </c>
      <c r="C2746" s="69" t="str">
        <f>IF($I2746="", "", IF(COUNTIF('Job Database'!$X$11:$X$3035, $I2746)=0, $AC$5, $AC$4))</f>
        <v/>
      </c>
      <c r="D2746" s="40"/>
      <c r="E2746" s="85" t="str">
        <f>IF($I2746="", "", IF(IFERROR(INDEX('Job Database'!$M$11:$M$3035, MATCH($I2746, 'Job Database'!$X$11:$X$3035, 0)), "")="", "", IFERROR(INDEX('Job Database'!$M$11:$M$3035, MATCH($I2746, 'Job Database'!$X$11:$X$3035, 0)), "")))</f>
        <v/>
      </c>
      <c r="F2746" s="40"/>
      <c r="G2746" s="88" t="str">
        <f t="shared" si="1752"/>
        <v/>
      </c>
      <c r="H2746" s="40"/>
      <c r="I2746" s="24"/>
      <c r="J2746" s="34"/>
      <c r="K2746" s="106"/>
      <c r="L2746" s="79"/>
      <c r="M2746" s="34"/>
      <c r="N2746" s="79"/>
      <c r="O2746" s="31"/>
      <c r="P2746" s="53"/>
      <c r="Q2746" s="40"/>
      <c r="S2746" s="41" t="str">
        <f t="shared" si="1740"/>
        <v/>
      </c>
      <c r="T2746" s="41" t="str">
        <f t="shared" si="1741"/>
        <v/>
      </c>
      <c r="U2746" s="41" t="str">
        <f t="shared" si="1753"/>
        <v/>
      </c>
      <c r="W2746" s="74" t="str">
        <f>IF('Job Database'!$X2746="", "", 'Job Database'!$X2746)</f>
        <v/>
      </c>
      <c r="Y2746" s="41" t="str">
        <f>IF($W2746="", "", IF(COUNTIF($I$11:$I$3035, $W2746)&gt;0, "", MAX($Y$10:$Y2745)+1))</f>
        <v/>
      </c>
      <c r="Z2746" s="41">
        <v>2736</v>
      </c>
      <c r="AA2746" s="58" t="str">
        <f t="shared" si="1754"/>
        <v/>
      </c>
      <c r="AC2746" s="41" t="str">
        <f t="shared" si="1742"/>
        <v/>
      </c>
      <c r="AE2746" s="41" t="str">
        <f t="shared" si="1755"/>
        <v/>
      </c>
      <c r="AJ2746" s="154" t="str">
        <f t="shared" si="1756"/>
        <v/>
      </c>
      <c r="AL2746" s="120" t="str">
        <f t="shared" si="1757"/>
        <v/>
      </c>
      <c r="AM2746" s="104" t="str">
        <f t="shared" si="1758"/>
        <v/>
      </c>
      <c r="AN2746" s="104" t="str">
        <f t="shared" si="1759"/>
        <v/>
      </c>
      <c r="AO2746" s="104" t="str">
        <f t="shared" si="1743"/>
        <v/>
      </c>
      <c r="AP2746" s="104" t="str">
        <f t="shared" si="1744"/>
        <v/>
      </c>
      <c r="AQ2746" s="121" t="str">
        <f t="shared" si="1760"/>
        <v/>
      </c>
      <c r="AS2746" s="88" t="str">
        <f t="shared" si="1745"/>
        <v/>
      </c>
      <c r="AT2746" s="68" t="str">
        <f t="shared" si="1761"/>
        <v/>
      </c>
      <c r="AU2746" s="68" t="str">
        <f t="shared" si="1762"/>
        <v/>
      </c>
      <c r="AV2746" s="68" t="str">
        <f t="shared" si="1763"/>
        <v/>
      </c>
      <c r="AW2746" s="88" t="str">
        <f t="shared" si="1746"/>
        <v/>
      </c>
      <c r="AZ2746" s="88" t="str">
        <f t="shared" si="1747"/>
        <v/>
      </c>
      <c r="BA2746" s="68" t="str">
        <f t="shared" si="1748"/>
        <v/>
      </c>
      <c r="BB2746" s="68" t="str">
        <f t="shared" si="1749"/>
        <v/>
      </c>
      <c r="BC2746" s="68" t="str">
        <f t="shared" si="1750"/>
        <v/>
      </c>
      <c r="BD2746" s="69" t="str">
        <f t="shared" si="1751"/>
        <v/>
      </c>
      <c r="BE2746" s="69" t="str">
        <f t="shared" si="1764"/>
        <v/>
      </c>
      <c r="BT2746" s="138" t="str">
        <f t="shared" ca="1" si="1765"/>
        <v/>
      </c>
      <c r="BU2746" s="139" t="str">
        <f t="shared" ca="1" si="1766"/>
        <v/>
      </c>
      <c r="BW2746" s="138" t="str">
        <f t="shared" si="1767"/>
        <v/>
      </c>
      <c r="BX2746" s="104" t="str">
        <f t="shared" si="1768"/>
        <v/>
      </c>
      <c r="BY2746" s="139" t="str">
        <f t="shared" si="1769"/>
        <v/>
      </c>
      <c r="CA2746" s="138" t="str">
        <f t="shared" si="1770"/>
        <v/>
      </c>
      <c r="CB2746" s="104" t="str">
        <f t="shared" si="1771"/>
        <v/>
      </c>
      <c r="CC2746" s="139" t="str">
        <f t="shared" si="1772"/>
        <v/>
      </c>
      <c r="CE2746" s="162" t="str">
        <f t="shared" si="1773"/>
        <v/>
      </c>
      <c r="CF2746" s="163" t="str">
        <f t="shared" si="1774"/>
        <v/>
      </c>
      <c r="CG2746" s="164" t="str">
        <f t="shared" si="1775"/>
        <v/>
      </c>
      <c r="CI2746" s="162" t="str">
        <f t="shared" si="1776"/>
        <v/>
      </c>
      <c r="CJ2746" s="163" t="str">
        <f t="shared" si="1779"/>
        <v/>
      </c>
      <c r="CK2746" s="164" t="str">
        <f t="shared" si="1780"/>
        <v/>
      </c>
      <c r="CM2746" s="169" t="str">
        <f t="shared" si="1777"/>
        <v/>
      </c>
      <c r="CN2746" s="139" t="str">
        <f t="shared" si="1778"/>
        <v/>
      </c>
      <c r="CP2746" s="41" t="str">
        <f>IF($CM2746="", "", COUNTIF($CM$11:$CM$3035, "&lt;"&amp;$CM2746)+1+COUNTIF($CM$11:$CM2746, $CM2746)-1)</f>
        <v/>
      </c>
    </row>
    <row r="2747" spans="1:94" x14ac:dyDescent="0.25">
      <c r="A2747" s="40"/>
      <c r="B2747" s="82" t="str">
        <f>IF($I2747="", "", IFERROR(INDEX('Job Database'!$AE$11:$AE$3035, MATCH($I2747, 'Job Database'!$X$11:$X$3035, 0)), ""))</f>
        <v/>
      </c>
      <c r="C2747" s="69" t="str">
        <f>IF($I2747="", "", IF(COUNTIF('Job Database'!$X$11:$X$3035, $I2747)=0, $AC$5, $AC$4))</f>
        <v/>
      </c>
      <c r="D2747" s="40"/>
      <c r="E2747" s="85" t="str">
        <f>IF($I2747="", "", IF(IFERROR(INDEX('Job Database'!$M$11:$M$3035, MATCH($I2747, 'Job Database'!$X$11:$X$3035, 0)), "")="", "", IFERROR(INDEX('Job Database'!$M$11:$M$3035, MATCH($I2747, 'Job Database'!$X$11:$X$3035, 0)), "")))</f>
        <v/>
      </c>
      <c r="F2747" s="40"/>
      <c r="G2747" s="88" t="str">
        <f t="shared" si="1752"/>
        <v/>
      </c>
      <c r="H2747" s="40"/>
      <c r="I2747" s="24"/>
      <c r="J2747" s="34"/>
      <c r="K2747" s="106"/>
      <c r="L2747" s="79"/>
      <c r="M2747" s="34"/>
      <c r="N2747" s="79"/>
      <c r="O2747" s="31"/>
      <c r="P2747" s="53"/>
      <c r="Q2747" s="40"/>
      <c r="S2747" s="41" t="str">
        <f t="shared" si="1740"/>
        <v/>
      </c>
      <c r="T2747" s="41" t="str">
        <f t="shared" si="1741"/>
        <v/>
      </c>
      <c r="U2747" s="41" t="str">
        <f t="shared" si="1753"/>
        <v/>
      </c>
      <c r="W2747" s="74" t="str">
        <f>IF('Job Database'!$X2747="", "", 'Job Database'!$X2747)</f>
        <v/>
      </c>
      <c r="Y2747" s="41" t="str">
        <f>IF($W2747="", "", IF(COUNTIF($I$11:$I$3035, $W2747)&gt;0, "", MAX($Y$10:$Y2746)+1))</f>
        <v/>
      </c>
      <c r="Z2747" s="41">
        <v>2737</v>
      </c>
      <c r="AA2747" s="58" t="str">
        <f t="shared" si="1754"/>
        <v/>
      </c>
      <c r="AC2747" s="41" t="str">
        <f t="shared" si="1742"/>
        <v/>
      </c>
      <c r="AE2747" s="41" t="str">
        <f t="shared" si="1755"/>
        <v/>
      </c>
      <c r="AJ2747" s="154" t="str">
        <f t="shared" si="1756"/>
        <v/>
      </c>
      <c r="AL2747" s="120" t="str">
        <f t="shared" si="1757"/>
        <v/>
      </c>
      <c r="AM2747" s="104" t="str">
        <f t="shared" si="1758"/>
        <v/>
      </c>
      <c r="AN2747" s="104" t="str">
        <f t="shared" si="1759"/>
        <v/>
      </c>
      <c r="AO2747" s="104" t="str">
        <f t="shared" si="1743"/>
        <v/>
      </c>
      <c r="AP2747" s="104" t="str">
        <f t="shared" si="1744"/>
        <v/>
      </c>
      <c r="AQ2747" s="121" t="str">
        <f t="shared" si="1760"/>
        <v/>
      </c>
      <c r="AS2747" s="88" t="str">
        <f t="shared" si="1745"/>
        <v/>
      </c>
      <c r="AT2747" s="68" t="str">
        <f t="shared" si="1761"/>
        <v/>
      </c>
      <c r="AU2747" s="68" t="str">
        <f t="shared" si="1762"/>
        <v/>
      </c>
      <c r="AV2747" s="68" t="str">
        <f t="shared" si="1763"/>
        <v/>
      </c>
      <c r="AW2747" s="88" t="str">
        <f t="shared" si="1746"/>
        <v/>
      </c>
      <c r="AZ2747" s="88" t="str">
        <f t="shared" si="1747"/>
        <v/>
      </c>
      <c r="BA2747" s="68" t="str">
        <f t="shared" si="1748"/>
        <v/>
      </c>
      <c r="BB2747" s="68" t="str">
        <f t="shared" si="1749"/>
        <v/>
      </c>
      <c r="BC2747" s="68" t="str">
        <f t="shared" si="1750"/>
        <v/>
      </c>
      <c r="BD2747" s="69" t="str">
        <f t="shared" si="1751"/>
        <v/>
      </c>
      <c r="BE2747" s="69" t="str">
        <f t="shared" si="1764"/>
        <v/>
      </c>
      <c r="BT2747" s="138" t="str">
        <f t="shared" ca="1" si="1765"/>
        <v/>
      </c>
      <c r="BU2747" s="139" t="str">
        <f t="shared" ca="1" si="1766"/>
        <v/>
      </c>
      <c r="BW2747" s="138" t="str">
        <f t="shared" si="1767"/>
        <v/>
      </c>
      <c r="BX2747" s="104" t="str">
        <f t="shared" si="1768"/>
        <v/>
      </c>
      <c r="BY2747" s="139" t="str">
        <f t="shared" si="1769"/>
        <v/>
      </c>
      <c r="CA2747" s="138" t="str">
        <f t="shared" si="1770"/>
        <v/>
      </c>
      <c r="CB2747" s="104" t="str">
        <f t="shared" si="1771"/>
        <v/>
      </c>
      <c r="CC2747" s="139" t="str">
        <f t="shared" si="1772"/>
        <v/>
      </c>
      <c r="CE2747" s="162" t="str">
        <f t="shared" si="1773"/>
        <v/>
      </c>
      <c r="CF2747" s="163" t="str">
        <f t="shared" si="1774"/>
        <v/>
      </c>
      <c r="CG2747" s="164" t="str">
        <f t="shared" si="1775"/>
        <v/>
      </c>
      <c r="CI2747" s="162" t="str">
        <f t="shared" si="1776"/>
        <v/>
      </c>
      <c r="CJ2747" s="163" t="str">
        <f t="shared" si="1779"/>
        <v/>
      </c>
      <c r="CK2747" s="164" t="str">
        <f t="shared" si="1780"/>
        <v/>
      </c>
      <c r="CM2747" s="169" t="str">
        <f t="shared" si="1777"/>
        <v/>
      </c>
      <c r="CN2747" s="139" t="str">
        <f t="shared" si="1778"/>
        <v/>
      </c>
      <c r="CP2747" s="41" t="str">
        <f>IF($CM2747="", "", COUNTIF($CM$11:$CM$3035, "&lt;"&amp;$CM2747)+1+COUNTIF($CM$11:$CM2747, $CM2747)-1)</f>
        <v/>
      </c>
    </row>
    <row r="2748" spans="1:94" x14ac:dyDescent="0.25">
      <c r="A2748" s="40"/>
      <c r="B2748" s="82" t="str">
        <f>IF($I2748="", "", IFERROR(INDEX('Job Database'!$AE$11:$AE$3035, MATCH($I2748, 'Job Database'!$X$11:$X$3035, 0)), ""))</f>
        <v/>
      </c>
      <c r="C2748" s="69" t="str">
        <f>IF($I2748="", "", IF(COUNTIF('Job Database'!$X$11:$X$3035, $I2748)=0, $AC$5, $AC$4))</f>
        <v/>
      </c>
      <c r="D2748" s="40"/>
      <c r="E2748" s="85" t="str">
        <f>IF($I2748="", "", IF(IFERROR(INDEX('Job Database'!$M$11:$M$3035, MATCH($I2748, 'Job Database'!$X$11:$X$3035, 0)), "")="", "", IFERROR(INDEX('Job Database'!$M$11:$M$3035, MATCH($I2748, 'Job Database'!$X$11:$X$3035, 0)), "")))</f>
        <v/>
      </c>
      <c r="F2748" s="40"/>
      <c r="G2748" s="88" t="str">
        <f t="shared" si="1752"/>
        <v/>
      </c>
      <c r="H2748" s="40"/>
      <c r="I2748" s="24"/>
      <c r="J2748" s="34"/>
      <c r="K2748" s="106"/>
      <c r="L2748" s="79"/>
      <c r="M2748" s="34"/>
      <c r="N2748" s="79"/>
      <c r="O2748" s="31"/>
      <c r="P2748" s="53"/>
      <c r="Q2748" s="40"/>
      <c r="S2748" s="41" t="str">
        <f t="shared" si="1740"/>
        <v/>
      </c>
      <c r="T2748" s="41" t="str">
        <f t="shared" si="1741"/>
        <v/>
      </c>
      <c r="U2748" s="41" t="str">
        <f t="shared" si="1753"/>
        <v/>
      </c>
      <c r="W2748" s="74" t="str">
        <f>IF('Job Database'!$X2748="", "", 'Job Database'!$X2748)</f>
        <v/>
      </c>
      <c r="Y2748" s="41" t="str">
        <f>IF($W2748="", "", IF(COUNTIF($I$11:$I$3035, $W2748)&gt;0, "", MAX($Y$10:$Y2747)+1))</f>
        <v/>
      </c>
      <c r="Z2748" s="41">
        <v>2738</v>
      </c>
      <c r="AA2748" s="58" t="str">
        <f t="shared" si="1754"/>
        <v/>
      </c>
      <c r="AC2748" s="41" t="str">
        <f t="shared" si="1742"/>
        <v/>
      </c>
      <c r="AE2748" s="41" t="str">
        <f t="shared" si="1755"/>
        <v/>
      </c>
      <c r="AJ2748" s="154" t="str">
        <f t="shared" si="1756"/>
        <v/>
      </c>
      <c r="AL2748" s="120" t="str">
        <f t="shared" si="1757"/>
        <v/>
      </c>
      <c r="AM2748" s="104" t="str">
        <f t="shared" si="1758"/>
        <v/>
      </c>
      <c r="AN2748" s="104" t="str">
        <f t="shared" si="1759"/>
        <v/>
      </c>
      <c r="AO2748" s="104" t="str">
        <f t="shared" si="1743"/>
        <v/>
      </c>
      <c r="AP2748" s="104" t="str">
        <f t="shared" si="1744"/>
        <v/>
      </c>
      <c r="AQ2748" s="121" t="str">
        <f t="shared" si="1760"/>
        <v/>
      </c>
      <c r="AS2748" s="88" t="str">
        <f t="shared" si="1745"/>
        <v/>
      </c>
      <c r="AT2748" s="68" t="str">
        <f t="shared" si="1761"/>
        <v/>
      </c>
      <c r="AU2748" s="68" t="str">
        <f t="shared" si="1762"/>
        <v/>
      </c>
      <c r="AV2748" s="68" t="str">
        <f t="shared" si="1763"/>
        <v/>
      </c>
      <c r="AW2748" s="88" t="str">
        <f t="shared" si="1746"/>
        <v/>
      </c>
      <c r="AZ2748" s="88" t="str">
        <f t="shared" si="1747"/>
        <v/>
      </c>
      <c r="BA2748" s="68" t="str">
        <f t="shared" si="1748"/>
        <v/>
      </c>
      <c r="BB2748" s="68" t="str">
        <f t="shared" si="1749"/>
        <v/>
      </c>
      <c r="BC2748" s="68" t="str">
        <f t="shared" si="1750"/>
        <v/>
      </c>
      <c r="BD2748" s="69" t="str">
        <f t="shared" si="1751"/>
        <v/>
      </c>
      <c r="BE2748" s="69" t="str">
        <f t="shared" si="1764"/>
        <v/>
      </c>
      <c r="BT2748" s="138" t="str">
        <f t="shared" ca="1" si="1765"/>
        <v/>
      </c>
      <c r="BU2748" s="139" t="str">
        <f t="shared" ca="1" si="1766"/>
        <v/>
      </c>
      <c r="BW2748" s="138" t="str">
        <f t="shared" si="1767"/>
        <v/>
      </c>
      <c r="BX2748" s="104" t="str">
        <f t="shared" si="1768"/>
        <v/>
      </c>
      <c r="BY2748" s="139" t="str">
        <f t="shared" si="1769"/>
        <v/>
      </c>
      <c r="CA2748" s="138" t="str">
        <f t="shared" si="1770"/>
        <v/>
      </c>
      <c r="CB2748" s="104" t="str">
        <f t="shared" si="1771"/>
        <v/>
      </c>
      <c r="CC2748" s="139" t="str">
        <f t="shared" si="1772"/>
        <v/>
      </c>
      <c r="CE2748" s="162" t="str">
        <f t="shared" si="1773"/>
        <v/>
      </c>
      <c r="CF2748" s="163" t="str">
        <f t="shared" si="1774"/>
        <v/>
      </c>
      <c r="CG2748" s="164" t="str">
        <f t="shared" si="1775"/>
        <v/>
      </c>
      <c r="CI2748" s="162" t="str">
        <f t="shared" si="1776"/>
        <v/>
      </c>
      <c r="CJ2748" s="163" t="str">
        <f t="shared" si="1779"/>
        <v/>
      </c>
      <c r="CK2748" s="164" t="str">
        <f t="shared" si="1780"/>
        <v/>
      </c>
      <c r="CM2748" s="169" t="str">
        <f t="shared" si="1777"/>
        <v/>
      </c>
      <c r="CN2748" s="139" t="str">
        <f t="shared" si="1778"/>
        <v/>
      </c>
      <c r="CP2748" s="41" t="str">
        <f>IF($CM2748="", "", COUNTIF($CM$11:$CM$3035, "&lt;"&amp;$CM2748)+1+COUNTIF($CM$11:$CM2748, $CM2748)-1)</f>
        <v/>
      </c>
    </row>
    <row r="2749" spans="1:94" x14ac:dyDescent="0.25">
      <c r="A2749" s="40"/>
      <c r="B2749" s="82" t="str">
        <f>IF($I2749="", "", IFERROR(INDEX('Job Database'!$AE$11:$AE$3035, MATCH($I2749, 'Job Database'!$X$11:$X$3035, 0)), ""))</f>
        <v/>
      </c>
      <c r="C2749" s="69" t="str">
        <f>IF($I2749="", "", IF(COUNTIF('Job Database'!$X$11:$X$3035, $I2749)=0, $AC$5, $AC$4))</f>
        <v/>
      </c>
      <c r="D2749" s="40"/>
      <c r="E2749" s="85" t="str">
        <f>IF($I2749="", "", IF(IFERROR(INDEX('Job Database'!$M$11:$M$3035, MATCH($I2749, 'Job Database'!$X$11:$X$3035, 0)), "")="", "", IFERROR(INDEX('Job Database'!$M$11:$M$3035, MATCH($I2749, 'Job Database'!$X$11:$X$3035, 0)), "")))</f>
        <v/>
      </c>
      <c r="F2749" s="40"/>
      <c r="G2749" s="88" t="str">
        <f t="shared" si="1752"/>
        <v/>
      </c>
      <c r="H2749" s="40"/>
      <c r="I2749" s="24"/>
      <c r="J2749" s="34"/>
      <c r="K2749" s="106"/>
      <c r="L2749" s="79"/>
      <c r="M2749" s="34"/>
      <c r="N2749" s="79"/>
      <c r="O2749" s="31"/>
      <c r="P2749" s="53"/>
      <c r="Q2749" s="40"/>
      <c r="S2749" s="41" t="str">
        <f t="shared" si="1740"/>
        <v/>
      </c>
      <c r="T2749" s="41" t="str">
        <f t="shared" si="1741"/>
        <v/>
      </c>
      <c r="U2749" s="41" t="str">
        <f t="shared" si="1753"/>
        <v/>
      </c>
      <c r="W2749" s="74" t="str">
        <f>IF('Job Database'!$X2749="", "", 'Job Database'!$X2749)</f>
        <v/>
      </c>
      <c r="Y2749" s="41" t="str">
        <f>IF($W2749="", "", IF(COUNTIF($I$11:$I$3035, $W2749)&gt;0, "", MAX($Y$10:$Y2748)+1))</f>
        <v/>
      </c>
      <c r="Z2749" s="41">
        <v>2739</v>
      </c>
      <c r="AA2749" s="58" t="str">
        <f t="shared" si="1754"/>
        <v/>
      </c>
      <c r="AC2749" s="41" t="str">
        <f t="shared" si="1742"/>
        <v/>
      </c>
      <c r="AE2749" s="41" t="str">
        <f t="shared" si="1755"/>
        <v/>
      </c>
      <c r="AJ2749" s="154" t="str">
        <f t="shared" si="1756"/>
        <v/>
      </c>
      <c r="AL2749" s="120" t="str">
        <f t="shared" si="1757"/>
        <v/>
      </c>
      <c r="AM2749" s="104" t="str">
        <f t="shared" si="1758"/>
        <v/>
      </c>
      <c r="AN2749" s="104" t="str">
        <f t="shared" si="1759"/>
        <v/>
      </c>
      <c r="AO2749" s="104" t="str">
        <f t="shared" si="1743"/>
        <v/>
      </c>
      <c r="AP2749" s="104" t="str">
        <f t="shared" si="1744"/>
        <v/>
      </c>
      <c r="AQ2749" s="121" t="str">
        <f t="shared" si="1760"/>
        <v/>
      </c>
      <c r="AS2749" s="88" t="str">
        <f t="shared" si="1745"/>
        <v/>
      </c>
      <c r="AT2749" s="68" t="str">
        <f t="shared" si="1761"/>
        <v/>
      </c>
      <c r="AU2749" s="68" t="str">
        <f t="shared" si="1762"/>
        <v/>
      </c>
      <c r="AV2749" s="68" t="str">
        <f t="shared" si="1763"/>
        <v/>
      </c>
      <c r="AW2749" s="88" t="str">
        <f t="shared" si="1746"/>
        <v/>
      </c>
      <c r="AZ2749" s="88" t="str">
        <f t="shared" si="1747"/>
        <v/>
      </c>
      <c r="BA2749" s="68" t="str">
        <f t="shared" si="1748"/>
        <v/>
      </c>
      <c r="BB2749" s="68" t="str">
        <f t="shared" si="1749"/>
        <v/>
      </c>
      <c r="BC2749" s="68" t="str">
        <f t="shared" si="1750"/>
        <v/>
      </c>
      <c r="BD2749" s="69" t="str">
        <f t="shared" si="1751"/>
        <v/>
      </c>
      <c r="BE2749" s="69" t="str">
        <f t="shared" si="1764"/>
        <v/>
      </c>
      <c r="BT2749" s="138" t="str">
        <f t="shared" ca="1" si="1765"/>
        <v/>
      </c>
      <c r="BU2749" s="139" t="str">
        <f t="shared" ca="1" si="1766"/>
        <v/>
      </c>
      <c r="BW2749" s="138" t="str">
        <f t="shared" si="1767"/>
        <v/>
      </c>
      <c r="BX2749" s="104" t="str">
        <f t="shared" si="1768"/>
        <v/>
      </c>
      <c r="BY2749" s="139" t="str">
        <f t="shared" si="1769"/>
        <v/>
      </c>
      <c r="CA2749" s="138" t="str">
        <f t="shared" si="1770"/>
        <v/>
      </c>
      <c r="CB2749" s="104" t="str">
        <f t="shared" si="1771"/>
        <v/>
      </c>
      <c r="CC2749" s="139" t="str">
        <f t="shared" si="1772"/>
        <v/>
      </c>
      <c r="CE2749" s="162" t="str">
        <f t="shared" si="1773"/>
        <v/>
      </c>
      <c r="CF2749" s="163" t="str">
        <f t="shared" si="1774"/>
        <v/>
      </c>
      <c r="CG2749" s="164" t="str">
        <f t="shared" si="1775"/>
        <v/>
      </c>
      <c r="CI2749" s="162" t="str">
        <f t="shared" si="1776"/>
        <v/>
      </c>
      <c r="CJ2749" s="163" t="str">
        <f t="shared" si="1779"/>
        <v/>
      </c>
      <c r="CK2749" s="164" t="str">
        <f t="shared" si="1780"/>
        <v/>
      </c>
      <c r="CM2749" s="169" t="str">
        <f t="shared" si="1777"/>
        <v/>
      </c>
      <c r="CN2749" s="139" t="str">
        <f t="shared" si="1778"/>
        <v/>
      </c>
      <c r="CP2749" s="41" t="str">
        <f>IF($CM2749="", "", COUNTIF($CM$11:$CM$3035, "&lt;"&amp;$CM2749)+1+COUNTIF($CM$11:$CM2749, $CM2749)-1)</f>
        <v/>
      </c>
    </row>
    <row r="2750" spans="1:94" x14ac:dyDescent="0.25">
      <c r="A2750" s="40"/>
      <c r="B2750" s="82" t="str">
        <f>IF($I2750="", "", IFERROR(INDEX('Job Database'!$AE$11:$AE$3035, MATCH($I2750, 'Job Database'!$X$11:$X$3035, 0)), ""))</f>
        <v/>
      </c>
      <c r="C2750" s="69" t="str">
        <f>IF($I2750="", "", IF(COUNTIF('Job Database'!$X$11:$X$3035, $I2750)=0, $AC$5, $AC$4))</f>
        <v/>
      </c>
      <c r="D2750" s="40"/>
      <c r="E2750" s="85" t="str">
        <f>IF($I2750="", "", IF(IFERROR(INDEX('Job Database'!$M$11:$M$3035, MATCH($I2750, 'Job Database'!$X$11:$X$3035, 0)), "")="", "", IFERROR(INDEX('Job Database'!$M$11:$M$3035, MATCH($I2750, 'Job Database'!$X$11:$X$3035, 0)), "")))</f>
        <v/>
      </c>
      <c r="F2750" s="40"/>
      <c r="G2750" s="88" t="str">
        <f t="shared" si="1752"/>
        <v/>
      </c>
      <c r="H2750" s="40"/>
      <c r="I2750" s="24"/>
      <c r="J2750" s="34"/>
      <c r="K2750" s="106"/>
      <c r="L2750" s="79"/>
      <c r="M2750" s="34"/>
      <c r="N2750" s="79"/>
      <c r="O2750" s="31"/>
      <c r="P2750" s="53"/>
      <c r="Q2750" s="40"/>
      <c r="S2750" s="41" t="str">
        <f t="shared" si="1740"/>
        <v/>
      </c>
      <c r="T2750" s="41" t="str">
        <f t="shared" si="1741"/>
        <v/>
      </c>
      <c r="U2750" s="41" t="str">
        <f t="shared" si="1753"/>
        <v/>
      </c>
      <c r="W2750" s="74" t="str">
        <f>IF('Job Database'!$X2750="", "", 'Job Database'!$X2750)</f>
        <v/>
      </c>
      <c r="Y2750" s="41" t="str">
        <f>IF($W2750="", "", IF(COUNTIF($I$11:$I$3035, $W2750)&gt;0, "", MAX($Y$10:$Y2749)+1))</f>
        <v/>
      </c>
      <c r="Z2750" s="41">
        <v>2740</v>
      </c>
      <c r="AA2750" s="58" t="str">
        <f t="shared" si="1754"/>
        <v/>
      </c>
      <c r="AC2750" s="41" t="str">
        <f t="shared" si="1742"/>
        <v/>
      </c>
      <c r="AE2750" s="41" t="str">
        <f t="shared" si="1755"/>
        <v/>
      </c>
      <c r="AJ2750" s="154" t="str">
        <f t="shared" si="1756"/>
        <v/>
      </c>
      <c r="AL2750" s="120" t="str">
        <f t="shared" si="1757"/>
        <v/>
      </c>
      <c r="AM2750" s="104" t="str">
        <f t="shared" si="1758"/>
        <v/>
      </c>
      <c r="AN2750" s="104" t="str">
        <f t="shared" si="1759"/>
        <v/>
      </c>
      <c r="AO2750" s="104" t="str">
        <f t="shared" si="1743"/>
        <v/>
      </c>
      <c r="AP2750" s="104" t="str">
        <f t="shared" si="1744"/>
        <v/>
      </c>
      <c r="AQ2750" s="121" t="str">
        <f t="shared" si="1760"/>
        <v/>
      </c>
      <c r="AS2750" s="88" t="str">
        <f t="shared" si="1745"/>
        <v/>
      </c>
      <c r="AT2750" s="68" t="str">
        <f t="shared" si="1761"/>
        <v/>
      </c>
      <c r="AU2750" s="68" t="str">
        <f t="shared" si="1762"/>
        <v/>
      </c>
      <c r="AV2750" s="68" t="str">
        <f t="shared" si="1763"/>
        <v/>
      </c>
      <c r="AW2750" s="88" t="str">
        <f t="shared" si="1746"/>
        <v/>
      </c>
      <c r="AZ2750" s="88" t="str">
        <f t="shared" si="1747"/>
        <v/>
      </c>
      <c r="BA2750" s="68" t="str">
        <f t="shared" si="1748"/>
        <v/>
      </c>
      <c r="BB2750" s="68" t="str">
        <f t="shared" si="1749"/>
        <v/>
      </c>
      <c r="BC2750" s="68" t="str">
        <f t="shared" si="1750"/>
        <v/>
      </c>
      <c r="BD2750" s="69" t="str">
        <f t="shared" si="1751"/>
        <v/>
      </c>
      <c r="BE2750" s="69" t="str">
        <f t="shared" si="1764"/>
        <v/>
      </c>
      <c r="BT2750" s="138" t="str">
        <f t="shared" ca="1" si="1765"/>
        <v/>
      </c>
      <c r="BU2750" s="139" t="str">
        <f t="shared" ca="1" si="1766"/>
        <v/>
      </c>
      <c r="BW2750" s="138" t="str">
        <f t="shared" si="1767"/>
        <v/>
      </c>
      <c r="BX2750" s="104" t="str">
        <f t="shared" si="1768"/>
        <v/>
      </c>
      <c r="BY2750" s="139" t="str">
        <f t="shared" si="1769"/>
        <v/>
      </c>
      <c r="CA2750" s="138" t="str">
        <f t="shared" si="1770"/>
        <v/>
      </c>
      <c r="CB2750" s="104" t="str">
        <f t="shared" si="1771"/>
        <v/>
      </c>
      <c r="CC2750" s="139" t="str">
        <f t="shared" si="1772"/>
        <v/>
      </c>
      <c r="CE2750" s="162" t="str">
        <f t="shared" si="1773"/>
        <v/>
      </c>
      <c r="CF2750" s="163" t="str">
        <f t="shared" si="1774"/>
        <v/>
      </c>
      <c r="CG2750" s="164" t="str">
        <f t="shared" si="1775"/>
        <v/>
      </c>
      <c r="CI2750" s="162" t="str">
        <f t="shared" si="1776"/>
        <v/>
      </c>
      <c r="CJ2750" s="163" t="str">
        <f t="shared" si="1779"/>
        <v/>
      </c>
      <c r="CK2750" s="164" t="str">
        <f t="shared" si="1780"/>
        <v/>
      </c>
      <c r="CM2750" s="169" t="str">
        <f t="shared" si="1777"/>
        <v/>
      </c>
      <c r="CN2750" s="139" t="str">
        <f t="shared" si="1778"/>
        <v/>
      </c>
      <c r="CP2750" s="41" t="str">
        <f>IF($CM2750="", "", COUNTIF($CM$11:$CM$3035, "&lt;"&amp;$CM2750)+1+COUNTIF($CM$11:$CM2750, $CM2750)-1)</f>
        <v/>
      </c>
    </row>
    <row r="2751" spans="1:94" x14ac:dyDescent="0.25">
      <c r="A2751" s="40"/>
      <c r="B2751" s="82" t="str">
        <f>IF($I2751="", "", IFERROR(INDEX('Job Database'!$AE$11:$AE$3035, MATCH($I2751, 'Job Database'!$X$11:$X$3035, 0)), ""))</f>
        <v/>
      </c>
      <c r="C2751" s="69" t="str">
        <f>IF($I2751="", "", IF(COUNTIF('Job Database'!$X$11:$X$3035, $I2751)=0, $AC$5, $AC$4))</f>
        <v/>
      </c>
      <c r="D2751" s="40"/>
      <c r="E2751" s="85" t="str">
        <f>IF($I2751="", "", IF(IFERROR(INDEX('Job Database'!$M$11:$M$3035, MATCH($I2751, 'Job Database'!$X$11:$X$3035, 0)), "")="", "", IFERROR(INDEX('Job Database'!$M$11:$M$3035, MATCH($I2751, 'Job Database'!$X$11:$X$3035, 0)), "")))</f>
        <v/>
      </c>
      <c r="F2751" s="40"/>
      <c r="G2751" s="88" t="str">
        <f t="shared" si="1752"/>
        <v/>
      </c>
      <c r="H2751" s="40"/>
      <c r="I2751" s="24"/>
      <c r="J2751" s="34"/>
      <c r="K2751" s="106"/>
      <c r="L2751" s="79"/>
      <c r="M2751" s="34"/>
      <c r="N2751" s="79"/>
      <c r="O2751" s="31"/>
      <c r="P2751" s="53"/>
      <c r="Q2751" s="40"/>
      <c r="S2751" s="41" t="str">
        <f t="shared" si="1740"/>
        <v/>
      </c>
      <c r="T2751" s="41" t="str">
        <f t="shared" si="1741"/>
        <v/>
      </c>
      <c r="U2751" s="41" t="str">
        <f t="shared" si="1753"/>
        <v/>
      </c>
      <c r="W2751" s="74" t="str">
        <f>IF('Job Database'!$X2751="", "", 'Job Database'!$X2751)</f>
        <v/>
      </c>
      <c r="Y2751" s="41" t="str">
        <f>IF($W2751="", "", IF(COUNTIF($I$11:$I$3035, $W2751)&gt;0, "", MAX($Y$10:$Y2750)+1))</f>
        <v/>
      </c>
      <c r="Z2751" s="41">
        <v>2741</v>
      </c>
      <c r="AA2751" s="58" t="str">
        <f t="shared" si="1754"/>
        <v/>
      </c>
      <c r="AC2751" s="41" t="str">
        <f t="shared" si="1742"/>
        <v/>
      </c>
      <c r="AE2751" s="41" t="str">
        <f t="shared" si="1755"/>
        <v/>
      </c>
      <c r="AJ2751" s="154" t="str">
        <f t="shared" si="1756"/>
        <v/>
      </c>
      <c r="AL2751" s="120" t="str">
        <f t="shared" si="1757"/>
        <v/>
      </c>
      <c r="AM2751" s="104" t="str">
        <f t="shared" si="1758"/>
        <v/>
      </c>
      <c r="AN2751" s="104" t="str">
        <f t="shared" si="1759"/>
        <v/>
      </c>
      <c r="AO2751" s="104" t="str">
        <f t="shared" si="1743"/>
        <v/>
      </c>
      <c r="AP2751" s="104" t="str">
        <f t="shared" si="1744"/>
        <v/>
      </c>
      <c r="AQ2751" s="121" t="str">
        <f t="shared" si="1760"/>
        <v/>
      </c>
      <c r="AS2751" s="88" t="str">
        <f t="shared" si="1745"/>
        <v/>
      </c>
      <c r="AT2751" s="68" t="str">
        <f t="shared" si="1761"/>
        <v/>
      </c>
      <c r="AU2751" s="68" t="str">
        <f t="shared" si="1762"/>
        <v/>
      </c>
      <c r="AV2751" s="68" t="str">
        <f t="shared" si="1763"/>
        <v/>
      </c>
      <c r="AW2751" s="88" t="str">
        <f t="shared" si="1746"/>
        <v/>
      </c>
      <c r="AZ2751" s="88" t="str">
        <f t="shared" si="1747"/>
        <v/>
      </c>
      <c r="BA2751" s="68" t="str">
        <f t="shared" si="1748"/>
        <v/>
      </c>
      <c r="BB2751" s="68" t="str">
        <f t="shared" si="1749"/>
        <v/>
      </c>
      <c r="BC2751" s="68" t="str">
        <f t="shared" si="1750"/>
        <v/>
      </c>
      <c r="BD2751" s="69" t="str">
        <f t="shared" si="1751"/>
        <v/>
      </c>
      <c r="BE2751" s="69" t="str">
        <f t="shared" si="1764"/>
        <v/>
      </c>
      <c r="BT2751" s="138" t="str">
        <f t="shared" ca="1" si="1765"/>
        <v/>
      </c>
      <c r="BU2751" s="139" t="str">
        <f t="shared" ca="1" si="1766"/>
        <v/>
      </c>
      <c r="BW2751" s="138" t="str">
        <f t="shared" si="1767"/>
        <v/>
      </c>
      <c r="BX2751" s="104" t="str">
        <f t="shared" si="1768"/>
        <v/>
      </c>
      <c r="BY2751" s="139" t="str">
        <f t="shared" si="1769"/>
        <v/>
      </c>
      <c r="CA2751" s="138" t="str">
        <f t="shared" si="1770"/>
        <v/>
      </c>
      <c r="CB2751" s="104" t="str">
        <f t="shared" si="1771"/>
        <v/>
      </c>
      <c r="CC2751" s="139" t="str">
        <f t="shared" si="1772"/>
        <v/>
      </c>
      <c r="CE2751" s="162" t="str">
        <f t="shared" si="1773"/>
        <v/>
      </c>
      <c r="CF2751" s="163" t="str">
        <f t="shared" si="1774"/>
        <v/>
      </c>
      <c r="CG2751" s="164" t="str">
        <f t="shared" si="1775"/>
        <v/>
      </c>
      <c r="CI2751" s="162" t="str">
        <f t="shared" si="1776"/>
        <v/>
      </c>
      <c r="CJ2751" s="163" t="str">
        <f t="shared" si="1779"/>
        <v/>
      </c>
      <c r="CK2751" s="164" t="str">
        <f t="shared" si="1780"/>
        <v/>
      </c>
      <c r="CM2751" s="169" t="str">
        <f t="shared" si="1777"/>
        <v/>
      </c>
      <c r="CN2751" s="139" t="str">
        <f t="shared" si="1778"/>
        <v/>
      </c>
      <c r="CP2751" s="41" t="str">
        <f>IF($CM2751="", "", COUNTIF($CM$11:$CM$3035, "&lt;"&amp;$CM2751)+1+COUNTIF($CM$11:$CM2751, $CM2751)-1)</f>
        <v/>
      </c>
    </row>
    <row r="2752" spans="1:94" x14ac:dyDescent="0.25">
      <c r="A2752" s="40"/>
      <c r="B2752" s="82" t="str">
        <f>IF($I2752="", "", IFERROR(INDEX('Job Database'!$AE$11:$AE$3035, MATCH($I2752, 'Job Database'!$X$11:$X$3035, 0)), ""))</f>
        <v/>
      </c>
      <c r="C2752" s="69" t="str">
        <f>IF($I2752="", "", IF(COUNTIF('Job Database'!$X$11:$X$3035, $I2752)=0, $AC$5, $AC$4))</f>
        <v/>
      </c>
      <c r="D2752" s="40"/>
      <c r="E2752" s="85" t="str">
        <f>IF($I2752="", "", IF(IFERROR(INDEX('Job Database'!$M$11:$M$3035, MATCH($I2752, 'Job Database'!$X$11:$X$3035, 0)), "")="", "", IFERROR(INDEX('Job Database'!$M$11:$M$3035, MATCH($I2752, 'Job Database'!$X$11:$X$3035, 0)), "")))</f>
        <v/>
      </c>
      <c r="F2752" s="40"/>
      <c r="G2752" s="88" t="str">
        <f t="shared" si="1752"/>
        <v/>
      </c>
      <c r="H2752" s="40"/>
      <c r="I2752" s="24"/>
      <c r="J2752" s="34"/>
      <c r="K2752" s="106"/>
      <c r="L2752" s="79"/>
      <c r="M2752" s="34"/>
      <c r="N2752" s="79"/>
      <c r="O2752" s="31"/>
      <c r="P2752" s="53"/>
      <c r="Q2752" s="40"/>
      <c r="S2752" s="41" t="str">
        <f t="shared" si="1740"/>
        <v/>
      </c>
      <c r="T2752" s="41" t="str">
        <f t="shared" si="1741"/>
        <v/>
      </c>
      <c r="U2752" s="41" t="str">
        <f t="shared" si="1753"/>
        <v/>
      </c>
      <c r="W2752" s="74" t="str">
        <f>IF('Job Database'!$X2752="", "", 'Job Database'!$X2752)</f>
        <v/>
      </c>
      <c r="Y2752" s="41" t="str">
        <f>IF($W2752="", "", IF(COUNTIF($I$11:$I$3035, $W2752)&gt;0, "", MAX($Y$10:$Y2751)+1))</f>
        <v/>
      </c>
      <c r="Z2752" s="41">
        <v>2742</v>
      </c>
      <c r="AA2752" s="58" t="str">
        <f t="shared" si="1754"/>
        <v/>
      </c>
      <c r="AC2752" s="41" t="str">
        <f t="shared" si="1742"/>
        <v/>
      </c>
      <c r="AE2752" s="41" t="str">
        <f t="shared" si="1755"/>
        <v/>
      </c>
      <c r="AJ2752" s="154" t="str">
        <f t="shared" si="1756"/>
        <v/>
      </c>
      <c r="AL2752" s="120" t="str">
        <f t="shared" si="1757"/>
        <v/>
      </c>
      <c r="AM2752" s="104" t="str">
        <f t="shared" si="1758"/>
        <v/>
      </c>
      <c r="AN2752" s="104" t="str">
        <f t="shared" si="1759"/>
        <v/>
      </c>
      <c r="AO2752" s="104" t="str">
        <f t="shared" si="1743"/>
        <v/>
      </c>
      <c r="AP2752" s="104" t="str">
        <f t="shared" si="1744"/>
        <v/>
      </c>
      <c r="AQ2752" s="121" t="str">
        <f t="shared" si="1760"/>
        <v/>
      </c>
      <c r="AS2752" s="88" t="str">
        <f t="shared" si="1745"/>
        <v/>
      </c>
      <c r="AT2752" s="68" t="str">
        <f t="shared" si="1761"/>
        <v/>
      </c>
      <c r="AU2752" s="68" t="str">
        <f t="shared" si="1762"/>
        <v/>
      </c>
      <c r="AV2752" s="68" t="str">
        <f t="shared" si="1763"/>
        <v/>
      </c>
      <c r="AW2752" s="88" t="str">
        <f t="shared" si="1746"/>
        <v/>
      </c>
      <c r="AZ2752" s="88" t="str">
        <f t="shared" si="1747"/>
        <v/>
      </c>
      <c r="BA2752" s="68" t="str">
        <f t="shared" si="1748"/>
        <v/>
      </c>
      <c r="BB2752" s="68" t="str">
        <f t="shared" si="1749"/>
        <v/>
      </c>
      <c r="BC2752" s="68" t="str">
        <f t="shared" si="1750"/>
        <v/>
      </c>
      <c r="BD2752" s="69" t="str">
        <f t="shared" si="1751"/>
        <v/>
      </c>
      <c r="BE2752" s="69" t="str">
        <f t="shared" si="1764"/>
        <v/>
      </c>
      <c r="BT2752" s="138" t="str">
        <f t="shared" ca="1" si="1765"/>
        <v/>
      </c>
      <c r="BU2752" s="139" t="str">
        <f t="shared" ca="1" si="1766"/>
        <v/>
      </c>
      <c r="BW2752" s="138" t="str">
        <f t="shared" si="1767"/>
        <v/>
      </c>
      <c r="BX2752" s="104" t="str">
        <f t="shared" si="1768"/>
        <v/>
      </c>
      <c r="BY2752" s="139" t="str">
        <f t="shared" si="1769"/>
        <v/>
      </c>
      <c r="CA2752" s="138" t="str">
        <f t="shared" si="1770"/>
        <v/>
      </c>
      <c r="CB2752" s="104" t="str">
        <f t="shared" si="1771"/>
        <v/>
      </c>
      <c r="CC2752" s="139" t="str">
        <f t="shared" si="1772"/>
        <v/>
      </c>
      <c r="CE2752" s="162" t="str">
        <f t="shared" si="1773"/>
        <v/>
      </c>
      <c r="CF2752" s="163" t="str">
        <f t="shared" si="1774"/>
        <v/>
      </c>
      <c r="CG2752" s="164" t="str">
        <f t="shared" si="1775"/>
        <v/>
      </c>
      <c r="CI2752" s="162" t="str">
        <f t="shared" si="1776"/>
        <v/>
      </c>
      <c r="CJ2752" s="163" t="str">
        <f t="shared" si="1779"/>
        <v/>
      </c>
      <c r="CK2752" s="164" t="str">
        <f t="shared" si="1780"/>
        <v/>
      </c>
      <c r="CM2752" s="169" t="str">
        <f t="shared" si="1777"/>
        <v/>
      </c>
      <c r="CN2752" s="139" t="str">
        <f t="shared" si="1778"/>
        <v/>
      </c>
      <c r="CP2752" s="41" t="str">
        <f>IF($CM2752="", "", COUNTIF($CM$11:$CM$3035, "&lt;"&amp;$CM2752)+1+COUNTIF($CM$11:$CM2752, $CM2752)-1)</f>
        <v/>
      </c>
    </row>
    <row r="2753" spans="1:94" x14ac:dyDescent="0.25">
      <c r="A2753" s="40"/>
      <c r="B2753" s="82" t="str">
        <f>IF($I2753="", "", IFERROR(INDEX('Job Database'!$AE$11:$AE$3035, MATCH($I2753, 'Job Database'!$X$11:$X$3035, 0)), ""))</f>
        <v/>
      </c>
      <c r="C2753" s="69" t="str">
        <f>IF($I2753="", "", IF(COUNTIF('Job Database'!$X$11:$X$3035, $I2753)=0, $AC$5, $AC$4))</f>
        <v/>
      </c>
      <c r="D2753" s="40"/>
      <c r="E2753" s="85" t="str">
        <f>IF($I2753="", "", IF(IFERROR(INDEX('Job Database'!$M$11:$M$3035, MATCH($I2753, 'Job Database'!$X$11:$X$3035, 0)), "")="", "", IFERROR(INDEX('Job Database'!$M$11:$M$3035, MATCH($I2753, 'Job Database'!$X$11:$X$3035, 0)), "")))</f>
        <v/>
      </c>
      <c r="F2753" s="40"/>
      <c r="G2753" s="88" t="str">
        <f t="shared" si="1752"/>
        <v/>
      </c>
      <c r="H2753" s="40"/>
      <c r="I2753" s="24"/>
      <c r="J2753" s="34"/>
      <c r="K2753" s="106"/>
      <c r="L2753" s="79"/>
      <c r="M2753" s="34"/>
      <c r="N2753" s="79"/>
      <c r="O2753" s="31"/>
      <c r="P2753" s="53"/>
      <c r="Q2753" s="40"/>
      <c r="S2753" s="41" t="str">
        <f t="shared" si="1740"/>
        <v/>
      </c>
      <c r="T2753" s="41" t="str">
        <f t="shared" si="1741"/>
        <v/>
      </c>
      <c r="U2753" s="41" t="str">
        <f t="shared" si="1753"/>
        <v/>
      </c>
      <c r="W2753" s="74" t="str">
        <f>IF('Job Database'!$X2753="", "", 'Job Database'!$X2753)</f>
        <v/>
      </c>
      <c r="Y2753" s="41" t="str">
        <f>IF($W2753="", "", IF(COUNTIF($I$11:$I$3035, $W2753)&gt;0, "", MAX($Y$10:$Y2752)+1))</f>
        <v/>
      </c>
      <c r="Z2753" s="41">
        <v>2743</v>
      </c>
      <c r="AA2753" s="58" t="str">
        <f t="shared" si="1754"/>
        <v/>
      </c>
      <c r="AC2753" s="41" t="str">
        <f t="shared" si="1742"/>
        <v/>
      </c>
      <c r="AE2753" s="41" t="str">
        <f t="shared" si="1755"/>
        <v/>
      </c>
      <c r="AJ2753" s="154" t="str">
        <f t="shared" si="1756"/>
        <v/>
      </c>
      <c r="AL2753" s="120" t="str">
        <f t="shared" si="1757"/>
        <v/>
      </c>
      <c r="AM2753" s="104" t="str">
        <f t="shared" si="1758"/>
        <v/>
      </c>
      <c r="AN2753" s="104" t="str">
        <f t="shared" si="1759"/>
        <v/>
      </c>
      <c r="AO2753" s="104" t="str">
        <f t="shared" si="1743"/>
        <v/>
      </c>
      <c r="AP2753" s="104" t="str">
        <f t="shared" si="1744"/>
        <v/>
      </c>
      <c r="AQ2753" s="121" t="str">
        <f t="shared" si="1760"/>
        <v/>
      </c>
      <c r="AS2753" s="88" t="str">
        <f t="shared" si="1745"/>
        <v/>
      </c>
      <c r="AT2753" s="68" t="str">
        <f t="shared" si="1761"/>
        <v/>
      </c>
      <c r="AU2753" s="68" t="str">
        <f t="shared" si="1762"/>
        <v/>
      </c>
      <c r="AV2753" s="68" t="str">
        <f t="shared" si="1763"/>
        <v/>
      </c>
      <c r="AW2753" s="88" t="str">
        <f t="shared" si="1746"/>
        <v/>
      </c>
      <c r="AZ2753" s="88" t="str">
        <f t="shared" si="1747"/>
        <v/>
      </c>
      <c r="BA2753" s="68" t="str">
        <f t="shared" si="1748"/>
        <v/>
      </c>
      <c r="BB2753" s="68" t="str">
        <f t="shared" si="1749"/>
        <v/>
      </c>
      <c r="BC2753" s="68" t="str">
        <f t="shared" si="1750"/>
        <v/>
      </c>
      <c r="BD2753" s="69" t="str">
        <f t="shared" si="1751"/>
        <v/>
      </c>
      <c r="BE2753" s="69" t="str">
        <f t="shared" si="1764"/>
        <v/>
      </c>
      <c r="BT2753" s="138" t="str">
        <f t="shared" ca="1" si="1765"/>
        <v/>
      </c>
      <c r="BU2753" s="139" t="str">
        <f t="shared" ca="1" si="1766"/>
        <v/>
      </c>
      <c r="BW2753" s="138" t="str">
        <f t="shared" si="1767"/>
        <v/>
      </c>
      <c r="BX2753" s="104" t="str">
        <f t="shared" si="1768"/>
        <v/>
      </c>
      <c r="BY2753" s="139" t="str">
        <f t="shared" si="1769"/>
        <v/>
      </c>
      <c r="CA2753" s="138" t="str">
        <f t="shared" si="1770"/>
        <v/>
      </c>
      <c r="CB2753" s="104" t="str">
        <f t="shared" si="1771"/>
        <v/>
      </c>
      <c r="CC2753" s="139" t="str">
        <f t="shared" si="1772"/>
        <v/>
      </c>
      <c r="CE2753" s="162" t="str">
        <f t="shared" si="1773"/>
        <v/>
      </c>
      <c r="CF2753" s="163" t="str">
        <f t="shared" si="1774"/>
        <v/>
      </c>
      <c r="CG2753" s="164" t="str">
        <f t="shared" si="1775"/>
        <v/>
      </c>
      <c r="CI2753" s="162" t="str">
        <f t="shared" si="1776"/>
        <v/>
      </c>
      <c r="CJ2753" s="163" t="str">
        <f t="shared" si="1779"/>
        <v/>
      </c>
      <c r="CK2753" s="164" t="str">
        <f t="shared" si="1780"/>
        <v/>
      </c>
      <c r="CM2753" s="169" t="str">
        <f t="shared" si="1777"/>
        <v/>
      </c>
      <c r="CN2753" s="139" t="str">
        <f t="shared" si="1778"/>
        <v/>
      </c>
      <c r="CP2753" s="41" t="str">
        <f>IF($CM2753="", "", COUNTIF($CM$11:$CM$3035, "&lt;"&amp;$CM2753)+1+COUNTIF($CM$11:$CM2753, $CM2753)-1)</f>
        <v/>
      </c>
    </row>
    <row r="2754" spans="1:94" x14ac:dyDescent="0.25">
      <c r="A2754" s="40"/>
      <c r="B2754" s="82" t="str">
        <f>IF($I2754="", "", IFERROR(INDEX('Job Database'!$AE$11:$AE$3035, MATCH($I2754, 'Job Database'!$X$11:$X$3035, 0)), ""))</f>
        <v/>
      </c>
      <c r="C2754" s="69" t="str">
        <f>IF($I2754="", "", IF(COUNTIF('Job Database'!$X$11:$X$3035, $I2754)=0, $AC$5, $AC$4))</f>
        <v/>
      </c>
      <c r="D2754" s="40"/>
      <c r="E2754" s="85" t="str">
        <f>IF($I2754="", "", IF(IFERROR(INDEX('Job Database'!$M$11:$M$3035, MATCH($I2754, 'Job Database'!$X$11:$X$3035, 0)), "")="", "", IFERROR(INDEX('Job Database'!$M$11:$M$3035, MATCH($I2754, 'Job Database'!$X$11:$X$3035, 0)), "")))</f>
        <v/>
      </c>
      <c r="F2754" s="40"/>
      <c r="G2754" s="88" t="str">
        <f t="shared" si="1752"/>
        <v/>
      </c>
      <c r="H2754" s="40"/>
      <c r="I2754" s="24"/>
      <c r="J2754" s="34"/>
      <c r="K2754" s="106"/>
      <c r="L2754" s="79"/>
      <c r="M2754" s="34"/>
      <c r="N2754" s="79"/>
      <c r="O2754" s="31"/>
      <c r="P2754" s="53"/>
      <c r="Q2754" s="40"/>
      <c r="S2754" s="41" t="str">
        <f t="shared" si="1740"/>
        <v/>
      </c>
      <c r="T2754" s="41" t="str">
        <f t="shared" si="1741"/>
        <v/>
      </c>
      <c r="U2754" s="41" t="str">
        <f t="shared" si="1753"/>
        <v/>
      </c>
      <c r="W2754" s="74" t="str">
        <f>IF('Job Database'!$X2754="", "", 'Job Database'!$X2754)</f>
        <v/>
      </c>
      <c r="Y2754" s="41" t="str">
        <f>IF($W2754="", "", IF(COUNTIF($I$11:$I$3035, $W2754)&gt;0, "", MAX($Y$10:$Y2753)+1))</f>
        <v/>
      </c>
      <c r="Z2754" s="41">
        <v>2744</v>
      </c>
      <c r="AA2754" s="58" t="str">
        <f t="shared" si="1754"/>
        <v/>
      </c>
      <c r="AC2754" s="41" t="str">
        <f t="shared" si="1742"/>
        <v/>
      </c>
      <c r="AE2754" s="41" t="str">
        <f t="shared" si="1755"/>
        <v/>
      </c>
      <c r="AJ2754" s="154" t="str">
        <f t="shared" si="1756"/>
        <v/>
      </c>
      <c r="AL2754" s="120" t="str">
        <f t="shared" si="1757"/>
        <v/>
      </c>
      <c r="AM2754" s="104" t="str">
        <f t="shared" si="1758"/>
        <v/>
      </c>
      <c r="AN2754" s="104" t="str">
        <f t="shared" si="1759"/>
        <v/>
      </c>
      <c r="AO2754" s="104" t="str">
        <f t="shared" si="1743"/>
        <v/>
      </c>
      <c r="AP2754" s="104" t="str">
        <f t="shared" si="1744"/>
        <v/>
      </c>
      <c r="AQ2754" s="121" t="str">
        <f t="shared" si="1760"/>
        <v/>
      </c>
      <c r="AS2754" s="88" t="str">
        <f t="shared" si="1745"/>
        <v/>
      </c>
      <c r="AT2754" s="68" t="str">
        <f t="shared" si="1761"/>
        <v/>
      </c>
      <c r="AU2754" s="68" t="str">
        <f t="shared" si="1762"/>
        <v/>
      </c>
      <c r="AV2754" s="68" t="str">
        <f t="shared" si="1763"/>
        <v/>
      </c>
      <c r="AW2754" s="88" t="str">
        <f t="shared" si="1746"/>
        <v/>
      </c>
      <c r="AZ2754" s="88" t="str">
        <f t="shared" si="1747"/>
        <v/>
      </c>
      <c r="BA2754" s="68" t="str">
        <f t="shared" si="1748"/>
        <v/>
      </c>
      <c r="BB2754" s="68" t="str">
        <f t="shared" si="1749"/>
        <v/>
      </c>
      <c r="BC2754" s="68" t="str">
        <f t="shared" si="1750"/>
        <v/>
      </c>
      <c r="BD2754" s="69" t="str">
        <f t="shared" si="1751"/>
        <v/>
      </c>
      <c r="BE2754" s="69" t="str">
        <f t="shared" si="1764"/>
        <v/>
      </c>
      <c r="BT2754" s="138" t="str">
        <f t="shared" ca="1" si="1765"/>
        <v/>
      </c>
      <c r="BU2754" s="139" t="str">
        <f t="shared" ca="1" si="1766"/>
        <v/>
      </c>
      <c r="BW2754" s="138" t="str">
        <f t="shared" si="1767"/>
        <v/>
      </c>
      <c r="BX2754" s="104" t="str">
        <f t="shared" si="1768"/>
        <v/>
      </c>
      <c r="BY2754" s="139" t="str">
        <f t="shared" si="1769"/>
        <v/>
      </c>
      <c r="CA2754" s="138" t="str">
        <f t="shared" si="1770"/>
        <v/>
      </c>
      <c r="CB2754" s="104" t="str">
        <f t="shared" si="1771"/>
        <v/>
      </c>
      <c r="CC2754" s="139" t="str">
        <f t="shared" si="1772"/>
        <v/>
      </c>
      <c r="CE2754" s="162" t="str">
        <f t="shared" si="1773"/>
        <v/>
      </c>
      <c r="CF2754" s="163" t="str">
        <f t="shared" si="1774"/>
        <v/>
      </c>
      <c r="CG2754" s="164" t="str">
        <f t="shared" si="1775"/>
        <v/>
      </c>
      <c r="CI2754" s="162" t="str">
        <f t="shared" si="1776"/>
        <v/>
      </c>
      <c r="CJ2754" s="163" t="str">
        <f t="shared" si="1779"/>
        <v/>
      </c>
      <c r="CK2754" s="164" t="str">
        <f t="shared" si="1780"/>
        <v/>
      </c>
      <c r="CM2754" s="169" t="str">
        <f t="shared" si="1777"/>
        <v/>
      </c>
      <c r="CN2754" s="139" t="str">
        <f t="shared" si="1778"/>
        <v/>
      </c>
      <c r="CP2754" s="41" t="str">
        <f>IF($CM2754="", "", COUNTIF($CM$11:$CM$3035, "&lt;"&amp;$CM2754)+1+COUNTIF($CM$11:$CM2754, $CM2754)-1)</f>
        <v/>
      </c>
    </row>
    <row r="2755" spans="1:94" x14ac:dyDescent="0.25">
      <c r="A2755" s="40"/>
      <c r="B2755" s="82" t="str">
        <f>IF($I2755="", "", IFERROR(INDEX('Job Database'!$AE$11:$AE$3035, MATCH($I2755, 'Job Database'!$X$11:$X$3035, 0)), ""))</f>
        <v/>
      </c>
      <c r="C2755" s="69" t="str">
        <f>IF($I2755="", "", IF(COUNTIF('Job Database'!$X$11:$X$3035, $I2755)=0, $AC$5, $AC$4))</f>
        <v/>
      </c>
      <c r="D2755" s="40"/>
      <c r="E2755" s="85" t="str">
        <f>IF($I2755="", "", IF(IFERROR(INDEX('Job Database'!$M$11:$M$3035, MATCH($I2755, 'Job Database'!$X$11:$X$3035, 0)), "")="", "", IFERROR(INDEX('Job Database'!$M$11:$M$3035, MATCH($I2755, 'Job Database'!$X$11:$X$3035, 0)), "")))</f>
        <v/>
      </c>
      <c r="F2755" s="40"/>
      <c r="G2755" s="88" t="str">
        <f t="shared" si="1752"/>
        <v/>
      </c>
      <c r="H2755" s="40"/>
      <c r="I2755" s="24"/>
      <c r="J2755" s="34"/>
      <c r="K2755" s="106"/>
      <c r="L2755" s="79"/>
      <c r="M2755" s="34"/>
      <c r="N2755" s="79"/>
      <c r="O2755" s="31"/>
      <c r="P2755" s="53"/>
      <c r="Q2755" s="40"/>
      <c r="S2755" s="41" t="str">
        <f t="shared" si="1740"/>
        <v/>
      </c>
      <c r="T2755" s="41" t="str">
        <f t="shared" si="1741"/>
        <v/>
      </c>
      <c r="U2755" s="41" t="str">
        <f t="shared" si="1753"/>
        <v/>
      </c>
      <c r="W2755" s="74" t="str">
        <f>IF('Job Database'!$X2755="", "", 'Job Database'!$X2755)</f>
        <v/>
      </c>
      <c r="Y2755" s="41" t="str">
        <f>IF($W2755="", "", IF(COUNTIF($I$11:$I$3035, $W2755)&gt;0, "", MAX($Y$10:$Y2754)+1))</f>
        <v/>
      </c>
      <c r="Z2755" s="41">
        <v>2745</v>
      </c>
      <c r="AA2755" s="58" t="str">
        <f t="shared" si="1754"/>
        <v/>
      </c>
      <c r="AC2755" s="41" t="str">
        <f t="shared" si="1742"/>
        <v/>
      </c>
      <c r="AE2755" s="41" t="str">
        <f t="shared" si="1755"/>
        <v/>
      </c>
      <c r="AJ2755" s="154" t="str">
        <f t="shared" si="1756"/>
        <v/>
      </c>
      <c r="AL2755" s="120" t="str">
        <f t="shared" si="1757"/>
        <v/>
      </c>
      <c r="AM2755" s="104" t="str">
        <f t="shared" si="1758"/>
        <v/>
      </c>
      <c r="AN2755" s="104" t="str">
        <f t="shared" si="1759"/>
        <v/>
      </c>
      <c r="AO2755" s="104" t="str">
        <f t="shared" si="1743"/>
        <v/>
      </c>
      <c r="AP2755" s="104" t="str">
        <f t="shared" si="1744"/>
        <v/>
      </c>
      <c r="AQ2755" s="121" t="str">
        <f t="shared" si="1760"/>
        <v/>
      </c>
      <c r="AS2755" s="88" t="str">
        <f t="shared" si="1745"/>
        <v/>
      </c>
      <c r="AT2755" s="68" t="str">
        <f t="shared" si="1761"/>
        <v/>
      </c>
      <c r="AU2755" s="68" t="str">
        <f t="shared" si="1762"/>
        <v/>
      </c>
      <c r="AV2755" s="68" t="str">
        <f t="shared" si="1763"/>
        <v/>
      </c>
      <c r="AW2755" s="88" t="str">
        <f t="shared" si="1746"/>
        <v/>
      </c>
      <c r="AZ2755" s="88" t="str">
        <f t="shared" si="1747"/>
        <v/>
      </c>
      <c r="BA2755" s="68" t="str">
        <f t="shared" si="1748"/>
        <v/>
      </c>
      <c r="BB2755" s="68" t="str">
        <f t="shared" si="1749"/>
        <v/>
      </c>
      <c r="BC2755" s="68" t="str">
        <f t="shared" si="1750"/>
        <v/>
      </c>
      <c r="BD2755" s="69" t="str">
        <f t="shared" si="1751"/>
        <v/>
      </c>
      <c r="BE2755" s="69" t="str">
        <f t="shared" si="1764"/>
        <v/>
      </c>
      <c r="BT2755" s="138" t="str">
        <f t="shared" ca="1" si="1765"/>
        <v/>
      </c>
      <c r="BU2755" s="139" t="str">
        <f t="shared" ca="1" si="1766"/>
        <v/>
      </c>
      <c r="BW2755" s="138" t="str">
        <f t="shared" si="1767"/>
        <v/>
      </c>
      <c r="BX2755" s="104" t="str">
        <f t="shared" si="1768"/>
        <v/>
      </c>
      <c r="BY2755" s="139" t="str">
        <f t="shared" si="1769"/>
        <v/>
      </c>
      <c r="CA2755" s="138" t="str">
        <f t="shared" si="1770"/>
        <v/>
      </c>
      <c r="CB2755" s="104" t="str">
        <f t="shared" si="1771"/>
        <v/>
      </c>
      <c r="CC2755" s="139" t="str">
        <f t="shared" si="1772"/>
        <v/>
      </c>
      <c r="CE2755" s="162" t="str">
        <f t="shared" si="1773"/>
        <v/>
      </c>
      <c r="CF2755" s="163" t="str">
        <f t="shared" si="1774"/>
        <v/>
      </c>
      <c r="CG2755" s="164" t="str">
        <f t="shared" si="1775"/>
        <v/>
      </c>
      <c r="CI2755" s="162" t="str">
        <f t="shared" si="1776"/>
        <v/>
      </c>
      <c r="CJ2755" s="163" t="str">
        <f t="shared" si="1779"/>
        <v/>
      </c>
      <c r="CK2755" s="164" t="str">
        <f t="shared" si="1780"/>
        <v/>
      </c>
      <c r="CM2755" s="169" t="str">
        <f t="shared" si="1777"/>
        <v/>
      </c>
      <c r="CN2755" s="139" t="str">
        <f t="shared" si="1778"/>
        <v/>
      </c>
      <c r="CP2755" s="41" t="str">
        <f>IF($CM2755="", "", COUNTIF($CM$11:$CM$3035, "&lt;"&amp;$CM2755)+1+COUNTIF($CM$11:$CM2755, $CM2755)-1)</f>
        <v/>
      </c>
    </row>
    <row r="2756" spans="1:94" x14ac:dyDescent="0.25">
      <c r="A2756" s="40"/>
      <c r="B2756" s="82" t="str">
        <f>IF($I2756="", "", IFERROR(INDEX('Job Database'!$AE$11:$AE$3035, MATCH($I2756, 'Job Database'!$X$11:$X$3035, 0)), ""))</f>
        <v/>
      </c>
      <c r="C2756" s="69" t="str">
        <f>IF($I2756="", "", IF(COUNTIF('Job Database'!$X$11:$X$3035, $I2756)=0, $AC$5, $AC$4))</f>
        <v/>
      </c>
      <c r="D2756" s="40"/>
      <c r="E2756" s="85" t="str">
        <f>IF($I2756="", "", IF(IFERROR(INDEX('Job Database'!$M$11:$M$3035, MATCH($I2756, 'Job Database'!$X$11:$X$3035, 0)), "")="", "", IFERROR(INDEX('Job Database'!$M$11:$M$3035, MATCH($I2756, 'Job Database'!$X$11:$X$3035, 0)), "")))</f>
        <v/>
      </c>
      <c r="F2756" s="40"/>
      <c r="G2756" s="88" t="str">
        <f t="shared" si="1752"/>
        <v/>
      </c>
      <c r="H2756" s="40"/>
      <c r="I2756" s="24"/>
      <c r="J2756" s="34"/>
      <c r="K2756" s="106"/>
      <c r="L2756" s="79"/>
      <c r="M2756" s="34"/>
      <c r="N2756" s="79"/>
      <c r="O2756" s="31"/>
      <c r="P2756" s="53"/>
      <c r="Q2756" s="40"/>
      <c r="S2756" s="41" t="str">
        <f t="shared" si="1740"/>
        <v/>
      </c>
      <c r="T2756" s="41" t="str">
        <f t="shared" si="1741"/>
        <v/>
      </c>
      <c r="U2756" s="41" t="str">
        <f t="shared" si="1753"/>
        <v/>
      </c>
      <c r="W2756" s="74" t="str">
        <f>IF('Job Database'!$X2756="", "", 'Job Database'!$X2756)</f>
        <v/>
      </c>
      <c r="Y2756" s="41" t="str">
        <f>IF($W2756="", "", IF(COUNTIF($I$11:$I$3035, $W2756)&gt;0, "", MAX($Y$10:$Y2755)+1))</f>
        <v/>
      </c>
      <c r="Z2756" s="41">
        <v>2746</v>
      </c>
      <c r="AA2756" s="58" t="str">
        <f t="shared" si="1754"/>
        <v/>
      </c>
      <c r="AC2756" s="41" t="str">
        <f t="shared" si="1742"/>
        <v/>
      </c>
      <c r="AE2756" s="41" t="str">
        <f t="shared" si="1755"/>
        <v/>
      </c>
      <c r="AJ2756" s="154" t="str">
        <f t="shared" si="1756"/>
        <v/>
      </c>
      <c r="AL2756" s="120" t="str">
        <f t="shared" si="1757"/>
        <v/>
      </c>
      <c r="AM2756" s="104" t="str">
        <f t="shared" si="1758"/>
        <v/>
      </c>
      <c r="AN2756" s="104" t="str">
        <f t="shared" si="1759"/>
        <v/>
      </c>
      <c r="AO2756" s="104" t="str">
        <f t="shared" si="1743"/>
        <v/>
      </c>
      <c r="AP2756" s="104" t="str">
        <f t="shared" si="1744"/>
        <v/>
      </c>
      <c r="AQ2756" s="121" t="str">
        <f t="shared" si="1760"/>
        <v/>
      </c>
      <c r="AS2756" s="88" t="str">
        <f t="shared" si="1745"/>
        <v/>
      </c>
      <c r="AT2756" s="68" t="str">
        <f t="shared" si="1761"/>
        <v/>
      </c>
      <c r="AU2756" s="68" t="str">
        <f t="shared" si="1762"/>
        <v/>
      </c>
      <c r="AV2756" s="68" t="str">
        <f t="shared" si="1763"/>
        <v/>
      </c>
      <c r="AW2756" s="88" t="str">
        <f t="shared" si="1746"/>
        <v/>
      </c>
      <c r="AZ2756" s="88" t="str">
        <f t="shared" si="1747"/>
        <v/>
      </c>
      <c r="BA2756" s="68" t="str">
        <f t="shared" si="1748"/>
        <v/>
      </c>
      <c r="BB2756" s="68" t="str">
        <f t="shared" si="1749"/>
        <v/>
      </c>
      <c r="BC2756" s="68" t="str">
        <f t="shared" si="1750"/>
        <v/>
      </c>
      <c r="BD2756" s="69" t="str">
        <f t="shared" si="1751"/>
        <v/>
      </c>
      <c r="BE2756" s="69" t="str">
        <f t="shared" si="1764"/>
        <v/>
      </c>
      <c r="BT2756" s="138" t="str">
        <f t="shared" ca="1" si="1765"/>
        <v/>
      </c>
      <c r="BU2756" s="139" t="str">
        <f t="shared" ca="1" si="1766"/>
        <v/>
      </c>
      <c r="BW2756" s="138" t="str">
        <f t="shared" si="1767"/>
        <v/>
      </c>
      <c r="BX2756" s="104" t="str">
        <f t="shared" si="1768"/>
        <v/>
      </c>
      <c r="BY2756" s="139" t="str">
        <f t="shared" si="1769"/>
        <v/>
      </c>
      <c r="CA2756" s="138" t="str">
        <f t="shared" si="1770"/>
        <v/>
      </c>
      <c r="CB2756" s="104" t="str">
        <f t="shared" si="1771"/>
        <v/>
      </c>
      <c r="CC2756" s="139" t="str">
        <f t="shared" si="1772"/>
        <v/>
      </c>
      <c r="CE2756" s="162" t="str">
        <f t="shared" si="1773"/>
        <v/>
      </c>
      <c r="CF2756" s="163" t="str">
        <f t="shared" si="1774"/>
        <v/>
      </c>
      <c r="CG2756" s="164" t="str">
        <f t="shared" si="1775"/>
        <v/>
      </c>
      <c r="CI2756" s="162" t="str">
        <f t="shared" si="1776"/>
        <v/>
      </c>
      <c r="CJ2756" s="163" t="str">
        <f t="shared" si="1779"/>
        <v/>
      </c>
      <c r="CK2756" s="164" t="str">
        <f t="shared" si="1780"/>
        <v/>
      </c>
      <c r="CM2756" s="169" t="str">
        <f t="shared" si="1777"/>
        <v/>
      </c>
      <c r="CN2756" s="139" t="str">
        <f t="shared" si="1778"/>
        <v/>
      </c>
      <c r="CP2756" s="41" t="str">
        <f>IF($CM2756="", "", COUNTIF($CM$11:$CM$3035, "&lt;"&amp;$CM2756)+1+COUNTIF($CM$11:$CM2756, $CM2756)-1)</f>
        <v/>
      </c>
    </row>
    <row r="2757" spans="1:94" x14ac:dyDescent="0.25">
      <c r="A2757" s="40"/>
      <c r="B2757" s="82" t="str">
        <f>IF($I2757="", "", IFERROR(INDEX('Job Database'!$AE$11:$AE$3035, MATCH($I2757, 'Job Database'!$X$11:$X$3035, 0)), ""))</f>
        <v/>
      </c>
      <c r="C2757" s="69" t="str">
        <f>IF($I2757="", "", IF(COUNTIF('Job Database'!$X$11:$X$3035, $I2757)=0, $AC$5, $AC$4))</f>
        <v/>
      </c>
      <c r="D2757" s="40"/>
      <c r="E2757" s="85" t="str">
        <f>IF($I2757="", "", IF(IFERROR(INDEX('Job Database'!$M$11:$M$3035, MATCH($I2757, 'Job Database'!$X$11:$X$3035, 0)), "")="", "", IFERROR(INDEX('Job Database'!$M$11:$M$3035, MATCH($I2757, 'Job Database'!$X$11:$X$3035, 0)), "")))</f>
        <v/>
      </c>
      <c r="F2757" s="40"/>
      <c r="G2757" s="88" t="str">
        <f t="shared" si="1752"/>
        <v/>
      </c>
      <c r="H2757" s="40"/>
      <c r="I2757" s="24"/>
      <c r="J2757" s="34"/>
      <c r="K2757" s="106"/>
      <c r="L2757" s="79"/>
      <c r="M2757" s="34"/>
      <c r="N2757" s="79"/>
      <c r="O2757" s="31"/>
      <c r="P2757" s="53"/>
      <c r="Q2757" s="40"/>
      <c r="S2757" s="41" t="str">
        <f t="shared" si="1740"/>
        <v/>
      </c>
      <c r="T2757" s="41" t="str">
        <f t="shared" si="1741"/>
        <v/>
      </c>
      <c r="U2757" s="41" t="str">
        <f t="shared" si="1753"/>
        <v/>
      </c>
      <c r="W2757" s="74" t="str">
        <f>IF('Job Database'!$X2757="", "", 'Job Database'!$X2757)</f>
        <v/>
      </c>
      <c r="Y2757" s="41" t="str">
        <f>IF($W2757="", "", IF(COUNTIF($I$11:$I$3035, $W2757)&gt;0, "", MAX($Y$10:$Y2756)+1))</f>
        <v/>
      </c>
      <c r="Z2757" s="41">
        <v>2747</v>
      </c>
      <c r="AA2757" s="58" t="str">
        <f t="shared" si="1754"/>
        <v/>
      </c>
      <c r="AC2757" s="41" t="str">
        <f t="shared" si="1742"/>
        <v/>
      </c>
      <c r="AE2757" s="41" t="str">
        <f t="shared" si="1755"/>
        <v/>
      </c>
      <c r="AJ2757" s="154" t="str">
        <f t="shared" si="1756"/>
        <v/>
      </c>
      <c r="AL2757" s="120" t="str">
        <f t="shared" si="1757"/>
        <v/>
      </c>
      <c r="AM2757" s="104" t="str">
        <f t="shared" si="1758"/>
        <v/>
      </c>
      <c r="AN2757" s="104" t="str">
        <f t="shared" si="1759"/>
        <v/>
      </c>
      <c r="AO2757" s="104" t="str">
        <f t="shared" si="1743"/>
        <v/>
      </c>
      <c r="AP2757" s="104" t="str">
        <f t="shared" si="1744"/>
        <v/>
      </c>
      <c r="AQ2757" s="121" t="str">
        <f t="shared" si="1760"/>
        <v/>
      </c>
      <c r="AS2757" s="88" t="str">
        <f t="shared" si="1745"/>
        <v/>
      </c>
      <c r="AT2757" s="68" t="str">
        <f t="shared" si="1761"/>
        <v/>
      </c>
      <c r="AU2757" s="68" t="str">
        <f t="shared" si="1762"/>
        <v/>
      </c>
      <c r="AV2757" s="68" t="str">
        <f t="shared" si="1763"/>
        <v/>
      </c>
      <c r="AW2757" s="88" t="str">
        <f t="shared" si="1746"/>
        <v/>
      </c>
      <c r="AZ2757" s="88" t="str">
        <f t="shared" si="1747"/>
        <v/>
      </c>
      <c r="BA2757" s="68" t="str">
        <f t="shared" si="1748"/>
        <v/>
      </c>
      <c r="BB2757" s="68" t="str">
        <f t="shared" si="1749"/>
        <v/>
      </c>
      <c r="BC2757" s="68" t="str">
        <f t="shared" si="1750"/>
        <v/>
      </c>
      <c r="BD2757" s="69" t="str">
        <f t="shared" si="1751"/>
        <v/>
      </c>
      <c r="BE2757" s="69" t="str">
        <f t="shared" si="1764"/>
        <v/>
      </c>
      <c r="BT2757" s="138" t="str">
        <f t="shared" ca="1" si="1765"/>
        <v/>
      </c>
      <c r="BU2757" s="139" t="str">
        <f t="shared" ca="1" si="1766"/>
        <v/>
      </c>
      <c r="BW2757" s="138" t="str">
        <f t="shared" si="1767"/>
        <v/>
      </c>
      <c r="BX2757" s="104" t="str">
        <f t="shared" si="1768"/>
        <v/>
      </c>
      <c r="BY2757" s="139" t="str">
        <f t="shared" si="1769"/>
        <v/>
      </c>
      <c r="CA2757" s="138" t="str">
        <f t="shared" si="1770"/>
        <v/>
      </c>
      <c r="CB2757" s="104" t="str">
        <f t="shared" si="1771"/>
        <v/>
      </c>
      <c r="CC2757" s="139" t="str">
        <f t="shared" si="1772"/>
        <v/>
      </c>
      <c r="CE2757" s="162" t="str">
        <f t="shared" si="1773"/>
        <v/>
      </c>
      <c r="CF2757" s="163" t="str">
        <f t="shared" si="1774"/>
        <v/>
      </c>
      <c r="CG2757" s="164" t="str">
        <f t="shared" si="1775"/>
        <v/>
      </c>
      <c r="CI2757" s="162" t="str">
        <f t="shared" si="1776"/>
        <v/>
      </c>
      <c r="CJ2757" s="163" t="str">
        <f t="shared" si="1779"/>
        <v/>
      </c>
      <c r="CK2757" s="164" t="str">
        <f t="shared" si="1780"/>
        <v/>
      </c>
      <c r="CM2757" s="169" t="str">
        <f t="shared" si="1777"/>
        <v/>
      </c>
      <c r="CN2757" s="139" t="str">
        <f t="shared" si="1778"/>
        <v/>
      </c>
      <c r="CP2757" s="41" t="str">
        <f>IF($CM2757="", "", COUNTIF($CM$11:$CM$3035, "&lt;"&amp;$CM2757)+1+COUNTIF($CM$11:$CM2757, $CM2757)-1)</f>
        <v/>
      </c>
    </row>
    <row r="2758" spans="1:94" x14ac:dyDescent="0.25">
      <c r="A2758" s="40"/>
      <c r="B2758" s="82" t="str">
        <f>IF($I2758="", "", IFERROR(INDEX('Job Database'!$AE$11:$AE$3035, MATCH($I2758, 'Job Database'!$X$11:$X$3035, 0)), ""))</f>
        <v/>
      </c>
      <c r="C2758" s="69" t="str">
        <f>IF($I2758="", "", IF(COUNTIF('Job Database'!$X$11:$X$3035, $I2758)=0, $AC$5, $AC$4))</f>
        <v/>
      </c>
      <c r="D2758" s="40"/>
      <c r="E2758" s="85" t="str">
        <f>IF($I2758="", "", IF(IFERROR(INDEX('Job Database'!$M$11:$M$3035, MATCH($I2758, 'Job Database'!$X$11:$X$3035, 0)), "")="", "", IFERROR(INDEX('Job Database'!$M$11:$M$3035, MATCH($I2758, 'Job Database'!$X$11:$X$3035, 0)), "")))</f>
        <v/>
      </c>
      <c r="F2758" s="40"/>
      <c r="G2758" s="88" t="str">
        <f t="shared" si="1752"/>
        <v/>
      </c>
      <c r="H2758" s="40"/>
      <c r="I2758" s="24"/>
      <c r="J2758" s="34"/>
      <c r="K2758" s="106"/>
      <c r="L2758" s="79"/>
      <c r="M2758" s="34"/>
      <c r="N2758" s="79"/>
      <c r="O2758" s="31"/>
      <c r="P2758" s="53"/>
      <c r="Q2758" s="40"/>
      <c r="S2758" s="41" t="str">
        <f t="shared" si="1740"/>
        <v/>
      </c>
      <c r="T2758" s="41" t="str">
        <f t="shared" si="1741"/>
        <v/>
      </c>
      <c r="U2758" s="41" t="str">
        <f t="shared" si="1753"/>
        <v/>
      </c>
      <c r="W2758" s="74" t="str">
        <f>IF('Job Database'!$X2758="", "", 'Job Database'!$X2758)</f>
        <v/>
      </c>
      <c r="Y2758" s="41" t="str">
        <f>IF($W2758="", "", IF(COUNTIF($I$11:$I$3035, $W2758)&gt;0, "", MAX($Y$10:$Y2757)+1))</f>
        <v/>
      </c>
      <c r="Z2758" s="41">
        <v>2748</v>
      </c>
      <c r="AA2758" s="58" t="str">
        <f t="shared" si="1754"/>
        <v/>
      </c>
      <c r="AC2758" s="41" t="str">
        <f t="shared" si="1742"/>
        <v/>
      </c>
      <c r="AE2758" s="41" t="str">
        <f t="shared" si="1755"/>
        <v/>
      </c>
      <c r="AJ2758" s="154" t="str">
        <f t="shared" si="1756"/>
        <v/>
      </c>
      <c r="AL2758" s="120" t="str">
        <f t="shared" si="1757"/>
        <v/>
      </c>
      <c r="AM2758" s="104" t="str">
        <f t="shared" si="1758"/>
        <v/>
      </c>
      <c r="AN2758" s="104" t="str">
        <f t="shared" si="1759"/>
        <v/>
      </c>
      <c r="AO2758" s="104" t="str">
        <f t="shared" si="1743"/>
        <v/>
      </c>
      <c r="AP2758" s="104" t="str">
        <f t="shared" si="1744"/>
        <v/>
      </c>
      <c r="AQ2758" s="121" t="str">
        <f t="shared" si="1760"/>
        <v/>
      </c>
      <c r="AS2758" s="88" t="str">
        <f t="shared" si="1745"/>
        <v/>
      </c>
      <c r="AT2758" s="68" t="str">
        <f t="shared" si="1761"/>
        <v/>
      </c>
      <c r="AU2758" s="68" t="str">
        <f t="shared" si="1762"/>
        <v/>
      </c>
      <c r="AV2758" s="68" t="str">
        <f t="shared" si="1763"/>
        <v/>
      </c>
      <c r="AW2758" s="88" t="str">
        <f t="shared" si="1746"/>
        <v/>
      </c>
      <c r="AZ2758" s="88" t="str">
        <f t="shared" si="1747"/>
        <v/>
      </c>
      <c r="BA2758" s="68" t="str">
        <f t="shared" si="1748"/>
        <v/>
      </c>
      <c r="BB2758" s="68" t="str">
        <f t="shared" si="1749"/>
        <v/>
      </c>
      <c r="BC2758" s="68" t="str">
        <f t="shared" si="1750"/>
        <v/>
      </c>
      <c r="BD2758" s="69" t="str">
        <f t="shared" si="1751"/>
        <v/>
      </c>
      <c r="BE2758" s="69" t="str">
        <f t="shared" si="1764"/>
        <v/>
      </c>
      <c r="BT2758" s="138" t="str">
        <f t="shared" ca="1" si="1765"/>
        <v/>
      </c>
      <c r="BU2758" s="139" t="str">
        <f t="shared" ca="1" si="1766"/>
        <v/>
      </c>
      <c r="BW2758" s="138" t="str">
        <f t="shared" si="1767"/>
        <v/>
      </c>
      <c r="BX2758" s="104" t="str">
        <f t="shared" si="1768"/>
        <v/>
      </c>
      <c r="BY2758" s="139" t="str">
        <f t="shared" si="1769"/>
        <v/>
      </c>
      <c r="CA2758" s="138" t="str">
        <f t="shared" si="1770"/>
        <v/>
      </c>
      <c r="CB2758" s="104" t="str">
        <f t="shared" si="1771"/>
        <v/>
      </c>
      <c r="CC2758" s="139" t="str">
        <f t="shared" si="1772"/>
        <v/>
      </c>
      <c r="CE2758" s="162" t="str">
        <f t="shared" si="1773"/>
        <v/>
      </c>
      <c r="CF2758" s="163" t="str">
        <f t="shared" si="1774"/>
        <v/>
      </c>
      <c r="CG2758" s="164" t="str">
        <f t="shared" si="1775"/>
        <v/>
      </c>
      <c r="CI2758" s="162" t="str">
        <f t="shared" si="1776"/>
        <v/>
      </c>
      <c r="CJ2758" s="163" t="str">
        <f t="shared" si="1779"/>
        <v/>
      </c>
      <c r="CK2758" s="164" t="str">
        <f t="shared" si="1780"/>
        <v/>
      </c>
      <c r="CM2758" s="169" t="str">
        <f t="shared" si="1777"/>
        <v/>
      </c>
      <c r="CN2758" s="139" t="str">
        <f t="shared" si="1778"/>
        <v/>
      </c>
      <c r="CP2758" s="41" t="str">
        <f>IF($CM2758="", "", COUNTIF($CM$11:$CM$3035, "&lt;"&amp;$CM2758)+1+COUNTIF($CM$11:$CM2758, $CM2758)-1)</f>
        <v/>
      </c>
    </row>
    <row r="2759" spans="1:94" x14ac:dyDescent="0.25">
      <c r="A2759" s="40"/>
      <c r="B2759" s="82" t="str">
        <f>IF($I2759="", "", IFERROR(INDEX('Job Database'!$AE$11:$AE$3035, MATCH($I2759, 'Job Database'!$X$11:$X$3035, 0)), ""))</f>
        <v/>
      </c>
      <c r="C2759" s="69" t="str">
        <f>IF($I2759="", "", IF(COUNTIF('Job Database'!$X$11:$X$3035, $I2759)=0, $AC$5, $AC$4))</f>
        <v/>
      </c>
      <c r="D2759" s="40"/>
      <c r="E2759" s="85" t="str">
        <f>IF($I2759="", "", IF(IFERROR(INDEX('Job Database'!$M$11:$M$3035, MATCH($I2759, 'Job Database'!$X$11:$X$3035, 0)), "")="", "", IFERROR(INDEX('Job Database'!$M$11:$M$3035, MATCH($I2759, 'Job Database'!$X$11:$X$3035, 0)), "")))</f>
        <v/>
      </c>
      <c r="F2759" s="40"/>
      <c r="G2759" s="88" t="str">
        <f t="shared" si="1752"/>
        <v/>
      </c>
      <c r="H2759" s="40"/>
      <c r="I2759" s="24"/>
      <c r="J2759" s="34"/>
      <c r="K2759" s="106"/>
      <c r="L2759" s="79"/>
      <c r="M2759" s="34"/>
      <c r="N2759" s="79"/>
      <c r="O2759" s="31"/>
      <c r="P2759" s="53"/>
      <c r="Q2759" s="40"/>
      <c r="S2759" s="41" t="str">
        <f t="shared" si="1740"/>
        <v/>
      </c>
      <c r="T2759" s="41" t="str">
        <f t="shared" si="1741"/>
        <v/>
      </c>
      <c r="U2759" s="41" t="str">
        <f t="shared" si="1753"/>
        <v/>
      </c>
      <c r="W2759" s="74" t="str">
        <f>IF('Job Database'!$X2759="", "", 'Job Database'!$X2759)</f>
        <v/>
      </c>
      <c r="Y2759" s="41" t="str">
        <f>IF($W2759="", "", IF(COUNTIF($I$11:$I$3035, $W2759)&gt;0, "", MAX($Y$10:$Y2758)+1))</f>
        <v/>
      </c>
      <c r="Z2759" s="41">
        <v>2749</v>
      </c>
      <c r="AA2759" s="58" t="str">
        <f t="shared" si="1754"/>
        <v/>
      </c>
      <c r="AC2759" s="41" t="str">
        <f t="shared" si="1742"/>
        <v/>
      </c>
      <c r="AE2759" s="41" t="str">
        <f t="shared" si="1755"/>
        <v/>
      </c>
      <c r="AJ2759" s="154" t="str">
        <f t="shared" si="1756"/>
        <v/>
      </c>
      <c r="AL2759" s="120" t="str">
        <f t="shared" si="1757"/>
        <v/>
      </c>
      <c r="AM2759" s="104" t="str">
        <f t="shared" si="1758"/>
        <v/>
      </c>
      <c r="AN2759" s="104" t="str">
        <f t="shared" si="1759"/>
        <v/>
      </c>
      <c r="AO2759" s="104" t="str">
        <f t="shared" si="1743"/>
        <v/>
      </c>
      <c r="AP2759" s="104" t="str">
        <f t="shared" si="1744"/>
        <v/>
      </c>
      <c r="AQ2759" s="121" t="str">
        <f t="shared" si="1760"/>
        <v/>
      </c>
      <c r="AS2759" s="88" t="str">
        <f t="shared" si="1745"/>
        <v/>
      </c>
      <c r="AT2759" s="68" t="str">
        <f t="shared" si="1761"/>
        <v/>
      </c>
      <c r="AU2759" s="68" t="str">
        <f t="shared" si="1762"/>
        <v/>
      </c>
      <c r="AV2759" s="68" t="str">
        <f t="shared" si="1763"/>
        <v/>
      </c>
      <c r="AW2759" s="88" t="str">
        <f t="shared" si="1746"/>
        <v/>
      </c>
      <c r="AZ2759" s="88" t="str">
        <f t="shared" si="1747"/>
        <v/>
      </c>
      <c r="BA2759" s="68" t="str">
        <f t="shared" si="1748"/>
        <v/>
      </c>
      <c r="BB2759" s="68" t="str">
        <f t="shared" si="1749"/>
        <v/>
      </c>
      <c r="BC2759" s="68" t="str">
        <f t="shared" si="1750"/>
        <v/>
      </c>
      <c r="BD2759" s="69" t="str">
        <f t="shared" si="1751"/>
        <v/>
      </c>
      <c r="BE2759" s="69" t="str">
        <f t="shared" si="1764"/>
        <v/>
      </c>
      <c r="BT2759" s="138" t="str">
        <f t="shared" ca="1" si="1765"/>
        <v/>
      </c>
      <c r="BU2759" s="139" t="str">
        <f t="shared" ca="1" si="1766"/>
        <v/>
      </c>
      <c r="BW2759" s="138" t="str">
        <f t="shared" si="1767"/>
        <v/>
      </c>
      <c r="BX2759" s="104" t="str">
        <f t="shared" si="1768"/>
        <v/>
      </c>
      <c r="BY2759" s="139" t="str">
        <f t="shared" si="1769"/>
        <v/>
      </c>
      <c r="CA2759" s="138" t="str">
        <f t="shared" si="1770"/>
        <v/>
      </c>
      <c r="CB2759" s="104" t="str">
        <f t="shared" si="1771"/>
        <v/>
      </c>
      <c r="CC2759" s="139" t="str">
        <f t="shared" si="1772"/>
        <v/>
      </c>
      <c r="CE2759" s="162" t="str">
        <f t="shared" si="1773"/>
        <v/>
      </c>
      <c r="CF2759" s="163" t="str">
        <f t="shared" si="1774"/>
        <v/>
      </c>
      <c r="CG2759" s="164" t="str">
        <f t="shared" si="1775"/>
        <v/>
      </c>
      <c r="CI2759" s="162" t="str">
        <f t="shared" si="1776"/>
        <v/>
      </c>
      <c r="CJ2759" s="163" t="str">
        <f t="shared" si="1779"/>
        <v/>
      </c>
      <c r="CK2759" s="164" t="str">
        <f t="shared" si="1780"/>
        <v/>
      </c>
      <c r="CM2759" s="169" t="str">
        <f t="shared" si="1777"/>
        <v/>
      </c>
      <c r="CN2759" s="139" t="str">
        <f t="shared" si="1778"/>
        <v/>
      </c>
      <c r="CP2759" s="41" t="str">
        <f>IF($CM2759="", "", COUNTIF($CM$11:$CM$3035, "&lt;"&amp;$CM2759)+1+COUNTIF($CM$11:$CM2759, $CM2759)-1)</f>
        <v/>
      </c>
    </row>
    <row r="2760" spans="1:94" x14ac:dyDescent="0.25">
      <c r="A2760" s="40"/>
      <c r="B2760" s="82" t="str">
        <f>IF($I2760="", "", IFERROR(INDEX('Job Database'!$AE$11:$AE$3035, MATCH($I2760, 'Job Database'!$X$11:$X$3035, 0)), ""))</f>
        <v/>
      </c>
      <c r="C2760" s="69" t="str">
        <f>IF($I2760="", "", IF(COUNTIF('Job Database'!$X$11:$X$3035, $I2760)=0, $AC$5, $AC$4))</f>
        <v/>
      </c>
      <c r="D2760" s="40"/>
      <c r="E2760" s="85" t="str">
        <f>IF($I2760="", "", IF(IFERROR(INDEX('Job Database'!$M$11:$M$3035, MATCH($I2760, 'Job Database'!$X$11:$X$3035, 0)), "")="", "", IFERROR(INDEX('Job Database'!$M$11:$M$3035, MATCH($I2760, 'Job Database'!$X$11:$X$3035, 0)), "")))</f>
        <v/>
      </c>
      <c r="F2760" s="40"/>
      <c r="G2760" s="88" t="str">
        <f t="shared" si="1752"/>
        <v/>
      </c>
      <c r="H2760" s="40"/>
      <c r="I2760" s="24"/>
      <c r="J2760" s="34"/>
      <c r="K2760" s="106"/>
      <c r="L2760" s="79"/>
      <c r="M2760" s="34"/>
      <c r="N2760" s="79"/>
      <c r="O2760" s="31"/>
      <c r="P2760" s="53"/>
      <c r="Q2760" s="40"/>
      <c r="S2760" s="41" t="str">
        <f t="shared" si="1740"/>
        <v/>
      </c>
      <c r="T2760" s="41" t="str">
        <f t="shared" si="1741"/>
        <v/>
      </c>
      <c r="U2760" s="41" t="str">
        <f t="shared" si="1753"/>
        <v/>
      </c>
      <c r="W2760" s="74" t="str">
        <f>IF('Job Database'!$X2760="", "", 'Job Database'!$X2760)</f>
        <v/>
      </c>
      <c r="Y2760" s="41" t="str">
        <f>IF($W2760="", "", IF(COUNTIF($I$11:$I$3035, $W2760)&gt;0, "", MAX($Y$10:$Y2759)+1))</f>
        <v/>
      </c>
      <c r="Z2760" s="41">
        <v>2750</v>
      </c>
      <c r="AA2760" s="58" t="str">
        <f t="shared" si="1754"/>
        <v/>
      </c>
      <c r="AC2760" s="41" t="str">
        <f t="shared" si="1742"/>
        <v/>
      </c>
      <c r="AE2760" s="41" t="str">
        <f t="shared" si="1755"/>
        <v/>
      </c>
      <c r="AJ2760" s="154" t="str">
        <f t="shared" si="1756"/>
        <v/>
      </c>
      <c r="AL2760" s="120" t="str">
        <f t="shared" si="1757"/>
        <v/>
      </c>
      <c r="AM2760" s="104" t="str">
        <f t="shared" si="1758"/>
        <v/>
      </c>
      <c r="AN2760" s="104" t="str">
        <f t="shared" si="1759"/>
        <v/>
      </c>
      <c r="AO2760" s="104" t="str">
        <f t="shared" si="1743"/>
        <v/>
      </c>
      <c r="AP2760" s="104" t="str">
        <f t="shared" si="1744"/>
        <v/>
      </c>
      <c r="AQ2760" s="121" t="str">
        <f t="shared" si="1760"/>
        <v/>
      </c>
      <c r="AS2760" s="88" t="str">
        <f t="shared" si="1745"/>
        <v/>
      </c>
      <c r="AT2760" s="68" t="str">
        <f t="shared" si="1761"/>
        <v/>
      </c>
      <c r="AU2760" s="68" t="str">
        <f t="shared" si="1762"/>
        <v/>
      </c>
      <c r="AV2760" s="68" t="str">
        <f t="shared" si="1763"/>
        <v/>
      </c>
      <c r="AW2760" s="88" t="str">
        <f t="shared" si="1746"/>
        <v/>
      </c>
      <c r="AZ2760" s="88" t="str">
        <f t="shared" si="1747"/>
        <v/>
      </c>
      <c r="BA2760" s="68" t="str">
        <f t="shared" si="1748"/>
        <v/>
      </c>
      <c r="BB2760" s="68" t="str">
        <f t="shared" si="1749"/>
        <v/>
      </c>
      <c r="BC2760" s="68" t="str">
        <f t="shared" si="1750"/>
        <v/>
      </c>
      <c r="BD2760" s="69" t="str">
        <f t="shared" si="1751"/>
        <v/>
      </c>
      <c r="BE2760" s="69" t="str">
        <f t="shared" si="1764"/>
        <v/>
      </c>
      <c r="BT2760" s="138" t="str">
        <f t="shared" ca="1" si="1765"/>
        <v/>
      </c>
      <c r="BU2760" s="139" t="str">
        <f t="shared" ca="1" si="1766"/>
        <v/>
      </c>
      <c r="BW2760" s="138" t="str">
        <f t="shared" si="1767"/>
        <v/>
      </c>
      <c r="BX2760" s="104" t="str">
        <f t="shared" si="1768"/>
        <v/>
      </c>
      <c r="BY2760" s="139" t="str">
        <f t="shared" si="1769"/>
        <v/>
      </c>
      <c r="CA2760" s="138" t="str">
        <f t="shared" si="1770"/>
        <v/>
      </c>
      <c r="CB2760" s="104" t="str">
        <f t="shared" si="1771"/>
        <v/>
      </c>
      <c r="CC2760" s="139" t="str">
        <f t="shared" si="1772"/>
        <v/>
      </c>
      <c r="CE2760" s="162" t="str">
        <f t="shared" si="1773"/>
        <v/>
      </c>
      <c r="CF2760" s="163" t="str">
        <f t="shared" si="1774"/>
        <v/>
      </c>
      <c r="CG2760" s="164" t="str">
        <f t="shared" si="1775"/>
        <v/>
      </c>
      <c r="CI2760" s="162" t="str">
        <f t="shared" si="1776"/>
        <v/>
      </c>
      <c r="CJ2760" s="163" t="str">
        <f t="shared" si="1779"/>
        <v/>
      </c>
      <c r="CK2760" s="164" t="str">
        <f t="shared" si="1780"/>
        <v/>
      </c>
      <c r="CM2760" s="169" t="str">
        <f t="shared" si="1777"/>
        <v/>
      </c>
      <c r="CN2760" s="139" t="str">
        <f t="shared" si="1778"/>
        <v/>
      </c>
      <c r="CP2760" s="41" t="str">
        <f>IF($CM2760="", "", COUNTIF($CM$11:$CM$3035, "&lt;"&amp;$CM2760)+1+COUNTIF($CM$11:$CM2760, $CM2760)-1)</f>
        <v/>
      </c>
    </row>
    <row r="2761" spans="1:94" x14ac:dyDescent="0.25">
      <c r="A2761" s="40"/>
      <c r="B2761" s="82" t="str">
        <f>IF($I2761="", "", IFERROR(INDEX('Job Database'!$AE$11:$AE$3035, MATCH($I2761, 'Job Database'!$X$11:$X$3035, 0)), ""))</f>
        <v/>
      </c>
      <c r="C2761" s="69" t="str">
        <f>IF($I2761="", "", IF(COUNTIF('Job Database'!$X$11:$X$3035, $I2761)=0, $AC$5, $AC$4))</f>
        <v/>
      </c>
      <c r="D2761" s="40"/>
      <c r="E2761" s="85" t="str">
        <f>IF($I2761="", "", IF(IFERROR(INDEX('Job Database'!$M$11:$M$3035, MATCH($I2761, 'Job Database'!$X$11:$X$3035, 0)), "")="", "", IFERROR(INDEX('Job Database'!$M$11:$M$3035, MATCH($I2761, 'Job Database'!$X$11:$X$3035, 0)), "")))</f>
        <v/>
      </c>
      <c r="F2761" s="40"/>
      <c r="G2761" s="88" t="str">
        <f t="shared" si="1752"/>
        <v/>
      </c>
      <c r="H2761" s="40"/>
      <c r="I2761" s="24"/>
      <c r="J2761" s="34"/>
      <c r="K2761" s="106"/>
      <c r="L2761" s="79"/>
      <c r="M2761" s="34"/>
      <c r="N2761" s="79"/>
      <c r="O2761" s="31"/>
      <c r="P2761" s="53"/>
      <c r="Q2761" s="40"/>
      <c r="S2761" s="41" t="str">
        <f t="shared" si="1740"/>
        <v/>
      </c>
      <c r="T2761" s="41" t="str">
        <f t="shared" si="1741"/>
        <v/>
      </c>
      <c r="U2761" s="41" t="str">
        <f t="shared" si="1753"/>
        <v/>
      </c>
      <c r="W2761" s="74" t="str">
        <f>IF('Job Database'!$X2761="", "", 'Job Database'!$X2761)</f>
        <v/>
      </c>
      <c r="Y2761" s="41" t="str">
        <f>IF($W2761="", "", IF(COUNTIF($I$11:$I$3035, $W2761)&gt;0, "", MAX($Y$10:$Y2760)+1))</f>
        <v/>
      </c>
      <c r="Z2761" s="41">
        <v>2751</v>
      </c>
      <c r="AA2761" s="58" t="str">
        <f t="shared" si="1754"/>
        <v/>
      </c>
      <c r="AC2761" s="41" t="str">
        <f t="shared" si="1742"/>
        <v/>
      </c>
      <c r="AE2761" s="41" t="str">
        <f t="shared" si="1755"/>
        <v/>
      </c>
      <c r="AJ2761" s="154" t="str">
        <f t="shared" si="1756"/>
        <v/>
      </c>
      <c r="AL2761" s="120" t="str">
        <f t="shared" si="1757"/>
        <v/>
      </c>
      <c r="AM2761" s="104" t="str">
        <f t="shared" si="1758"/>
        <v/>
      </c>
      <c r="AN2761" s="104" t="str">
        <f t="shared" si="1759"/>
        <v/>
      </c>
      <c r="AO2761" s="104" t="str">
        <f t="shared" si="1743"/>
        <v/>
      </c>
      <c r="AP2761" s="104" t="str">
        <f t="shared" si="1744"/>
        <v/>
      </c>
      <c r="AQ2761" s="121" t="str">
        <f t="shared" si="1760"/>
        <v/>
      </c>
      <c r="AS2761" s="88" t="str">
        <f t="shared" si="1745"/>
        <v/>
      </c>
      <c r="AT2761" s="68" t="str">
        <f t="shared" si="1761"/>
        <v/>
      </c>
      <c r="AU2761" s="68" t="str">
        <f t="shared" si="1762"/>
        <v/>
      </c>
      <c r="AV2761" s="68" t="str">
        <f t="shared" si="1763"/>
        <v/>
      </c>
      <c r="AW2761" s="88" t="str">
        <f t="shared" si="1746"/>
        <v/>
      </c>
      <c r="AZ2761" s="88" t="str">
        <f t="shared" si="1747"/>
        <v/>
      </c>
      <c r="BA2761" s="68" t="str">
        <f t="shared" si="1748"/>
        <v/>
      </c>
      <c r="BB2761" s="68" t="str">
        <f t="shared" si="1749"/>
        <v/>
      </c>
      <c r="BC2761" s="68" t="str">
        <f t="shared" si="1750"/>
        <v/>
      </c>
      <c r="BD2761" s="69" t="str">
        <f t="shared" si="1751"/>
        <v/>
      </c>
      <c r="BE2761" s="69" t="str">
        <f t="shared" si="1764"/>
        <v/>
      </c>
      <c r="BT2761" s="138" t="str">
        <f t="shared" ca="1" si="1765"/>
        <v/>
      </c>
      <c r="BU2761" s="139" t="str">
        <f t="shared" ca="1" si="1766"/>
        <v/>
      </c>
      <c r="BW2761" s="138" t="str">
        <f t="shared" si="1767"/>
        <v/>
      </c>
      <c r="BX2761" s="104" t="str">
        <f t="shared" si="1768"/>
        <v/>
      </c>
      <c r="BY2761" s="139" t="str">
        <f t="shared" si="1769"/>
        <v/>
      </c>
      <c r="CA2761" s="138" t="str">
        <f t="shared" si="1770"/>
        <v/>
      </c>
      <c r="CB2761" s="104" t="str">
        <f t="shared" si="1771"/>
        <v/>
      </c>
      <c r="CC2761" s="139" t="str">
        <f t="shared" si="1772"/>
        <v/>
      </c>
      <c r="CE2761" s="162" t="str">
        <f t="shared" si="1773"/>
        <v/>
      </c>
      <c r="CF2761" s="163" t="str">
        <f t="shared" si="1774"/>
        <v/>
      </c>
      <c r="CG2761" s="164" t="str">
        <f t="shared" si="1775"/>
        <v/>
      </c>
      <c r="CI2761" s="162" t="str">
        <f t="shared" si="1776"/>
        <v/>
      </c>
      <c r="CJ2761" s="163" t="str">
        <f t="shared" si="1779"/>
        <v/>
      </c>
      <c r="CK2761" s="164" t="str">
        <f t="shared" si="1780"/>
        <v/>
      </c>
      <c r="CM2761" s="169" t="str">
        <f t="shared" si="1777"/>
        <v/>
      </c>
      <c r="CN2761" s="139" t="str">
        <f t="shared" si="1778"/>
        <v/>
      </c>
      <c r="CP2761" s="41" t="str">
        <f>IF($CM2761="", "", COUNTIF($CM$11:$CM$3035, "&lt;"&amp;$CM2761)+1+COUNTIF($CM$11:$CM2761, $CM2761)-1)</f>
        <v/>
      </c>
    </row>
    <row r="2762" spans="1:94" x14ac:dyDescent="0.25">
      <c r="A2762" s="40"/>
      <c r="B2762" s="82" t="str">
        <f>IF($I2762="", "", IFERROR(INDEX('Job Database'!$AE$11:$AE$3035, MATCH($I2762, 'Job Database'!$X$11:$X$3035, 0)), ""))</f>
        <v/>
      </c>
      <c r="C2762" s="69" t="str">
        <f>IF($I2762="", "", IF(COUNTIF('Job Database'!$X$11:$X$3035, $I2762)=0, $AC$5, $AC$4))</f>
        <v/>
      </c>
      <c r="D2762" s="40"/>
      <c r="E2762" s="85" t="str">
        <f>IF($I2762="", "", IF(IFERROR(INDEX('Job Database'!$M$11:$M$3035, MATCH($I2762, 'Job Database'!$X$11:$X$3035, 0)), "")="", "", IFERROR(INDEX('Job Database'!$M$11:$M$3035, MATCH($I2762, 'Job Database'!$X$11:$X$3035, 0)), "")))</f>
        <v/>
      </c>
      <c r="F2762" s="40"/>
      <c r="G2762" s="88" t="str">
        <f t="shared" si="1752"/>
        <v/>
      </c>
      <c r="H2762" s="40"/>
      <c r="I2762" s="24"/>
      <c r="J2762" s="34"/>
      <c r="K2762" s="106"/>
      <c r="L2762" s="79"/>
      <c r="M2762" s="34"/>
      <c r="N2762" s="79"/>
      <c r="O2762" s="31"/>
      <c r="P2762" s="53"/>
      <c r="Q2762" s="40"/>
      <c r="S2762" s="41" t="str">
        <f t="shared" si="1740"/>
        <v/>
      </c>
      <c r="T2762" s="41" t="str">
        <f t="shared" si="1741"/>
        <v/>
      </c>
      <c r="U2762" s="41" t="str">
        <f t="shared" si="1753"/>
        <v/>
      </c>
      <c r="W2762" s="74" t="str">
        <f>IF('Job Database'!$X2762="", "", 'Job Database'!$X2762)</f>
        <v/>
      </c>
      <c r="Y2762" s="41" t="str">
        <f>IF($W2762="", "", IF(COUNTIF($I$11:$I$3035, $W2762)&gt;0, "", MAX($Y$10:$Y2761)+1))</f>
        <v/>
      </c>
      <c r="Z2762" s="41">
        <v>2752</v>
      </c>
      <c r="AA2762" s="58" t="str">
        <f t="shared" si="1754"/>
        <v/>
      </c>
      <c r="AC2762" s="41" t="str">
        <f t="shared" si="1742"/>
        <v/>
      </c>
      <c r="AE2762" s="41" t="str">
        <f t="shared" si="1755"/>
        <v/>
      </c>
      <c r="AJ2762" s="154" t="str">
        <f t="shared" si="1756"/>
        <v/>
      </c>
      <c r="AL2762" s="120" t="str">
        <f t="shared" si="1757"/>
        <v/>
      </c>
      <c r="AM2762" s="104" t="str">
        <f t="shared" si="1758"/>
        <v/>
      </c>
      <c r="AN2762" s="104" t="str">
        <f t="shared" si="1759"/>
        <v/>
      </c>
      <c r="AO2762" s="104" t="str">
        <f t="shared" si="1743"/>
        <v/>
      </c>
      <c r="AP2762" s="104" t="str">
        <f t="shared" si="1744"/>
        <v/>
      </c>
      <c r="AQ2762" s="121" t="str">
        <f t="shared" si="1760"/>
        <v/>
      </c>
      <c r="AS2762" s="88" t="str">
        <f t="shared" si="1745"/>
        <v/>
      </c>
      <c r="AT2762" s="68" t="str">
        <f t="shared" si="1761"/>
        <v/>
      </c>
      <c r="AU2762" s="68" t="str">
        <f t="shared" si="1762"/>
        <v/>
      </c>
      <c r="AV2762" s="68" t="str">
        <f t="shared" si="1763"/>
        <v/>
      </c>
      <c r="AW2762" s="88" t="str">
        <f t="shared" si="1746"/>
        <v/>
      </c>
      <c r="AZ2762" s="88" t="str">
        <f t="shared" si="1747"/>
        <v/>
      </c>
      <c r="BA2762" s="68" t="str">
        <f t="shared" si="1748"/>
        <v/>
      </c>
      <c r="BB2762" s="68" t="str">
        <f t="shared" si="1749"/>
        <v/>
      </c>
      <c r="BC2762" s="68" t="str">
        <f t="shared" si="1750"/>
        <v/>
      </c>
      <c r="BD2762" s="69" t="str">
        <f t="shared" si="1751"/>
        <v/>
      </c>
      <c r="BE2762" s="69" t="str">
        <f t="shared" si="1764"/>
        <v/>
      </c>
      <c r="BT2762" s="138" t="str">
        <f t="shared" ca="1" si="1765"/>
        <v/>
      </c>
      <c r="BU2762" s="139" t="str">
        <f t="shared" ca="1" si="1766"/>
        <v/>
      </c>
      <c r="BW2762" s="138" t="str">
        <f t="shared" si="1767"/>
        <v/>
      </c>
      <c r="BX2762" s="104" t="str">
        <f t="shared" si="1768"/>
        <v/>
      </c>
      <c r="BY2762" s="139" t="str">
        <f t="shared" si="1769"/>
        <v/>
      </c>
      <c r="CA2762" s="138" t="str">
        <f t="shared" si="1770"/>
        <v/>
      </c>
      <c r="CB2762" s="104" t="str">
        <f t="shared" si="1771"/>
        <v/>
      </c>
      <c r="CC2762" s="139" t="str">
        <f t="shared" si="1772"/>
        <v/>
      </c>
      <c r="CE2762" s="162" t="str">
        <f t="shared" si="1773"/>
        <v/>
      </c>
      <c r="CF2762" s="163" t="str">
        <f t="shared" si="1774"/>
        <v/>
      </c>
      <c r="CG2762" s="164" t="str">
        <f t="shared" si="1775"/>
        <v/>
      </c>
      <c r="CI2762" s="162" t="str">
        <f t="shared" si="1776"/>
        <v/>
      </c>
      <c r="CJ2762" s="163" t="str">
        <f t="shared" si="1779"/>
        <v/>
      </c>
      <c r="CK2762" s="164" t="str">
        <f t="shared" si="1780"/>
        <v/>
      </c>
      <c r="CM2762" s="169" t="str">
        <f t="shared" si="1777"/>
        <v/>
      </c>
      <c r="CN2762" s="139" t="str">
        <f t="shared" si="1778"/>
        <v/>
      </c>
      <c r="CP2762" s="41" t="str">
        <f>IF($CM2762="", "", COUNTIF($CM$11:$CM$3035, "&lt;"&amp;$CM2762)+1+COUNTIF($CM$11:$CM2762, $CM2762)-1)</f>
        <v/>
      </c>
    </row>
    <row r="2763" spans="1:94" x14ac:dyDescent="0.25">
      <c r="A2763" s="40"/>
      <c r="B2763" s="82" t="str">
        <f>IF($I2763="", "", IFERROR(INDEX('Job Database'!$AE$11:$AE$3035, MATCH($I2763, 'Job Database'!$X$11:$X$3035, 0)), ""))</f>
        <v/>
      </c>
      <c r="C2763" s="69" t="str">
        <f>IF($I2763="", "", IF(COUNTIF('Job Database'!$X$11:$X$3035, $I2763)=0, $AC$5, $AC$4))</f>
        <v/>
      </c>
      <c r="D2763" s="40"/>
      <c r="E2763" s="85" t="str">
        <f>IF($I2763="", "", IF(IFERROR(INDEX('Job Database'!$M$11:$M$3035, MATCH($I2763, 'Job Database'!$X$11:$X$3035, 0)), "")="", "", IFERROR(INDEX('Job Database'!$M$11:$M$3035, MATCH($I2763, 'Job Database'!$X$11:$X$3035, 0)), "")))</f>
        <v/>
      </c>
      <c r="F2763" s="40"/>
      <c r="G2763" s="88" t="str">
        <f t="shared" si="1752"/>
        <v/>
      </c>
      <c r="H2763" s="40"/>
      <c r="I2763" s="24"/>
      <c r="J2763" s="34"/>
      <c r="K2763" s="106"/>
      <c r="L2763" s="79"/>
      <c r="M2763" s="34"/>
      <c r="N2763" s="79"/>
      <c r="O2763" s="31"/>
      <c r="P2763" s="53"/>
      <c r="Q2763" s="40"/>
      <c r="S2763" s="41" t="str">
        <f t="shared" ref="S2763:S2826" si="1781">IF($K2763="", "", IF($AG$5&lt;=$K2763, "X", ""))</f>
        <v/>
      </c>
      <c r="T2763" s="41" t="str">
        <f t="shared" ref="T2763:T2826" si="1782">IF($K2763="", "", IF($AG$5&gt;$K2763, "X", ""))</f>
        <v/>
      </c>
      <c r="U2763" s="41" t="str">
        <f t="shared" si="1753"/>
        <v/>
      </c>
      <c r="W2763" s="74" t="str">
        <f>IF('Job Database'!$X2763="", "", 'Job Database'!$X2763)</f>
        <v/>
      </c>
      <c r="Y2763" s="41" t="str">
        <f>IF($W2763="", "", IF(COUNTIF($I$11:$I$3035, $W2763)&gt;0, "", MAX($Y$10:$Y2762)+1))</f>
        <v/>
      </c>
      <c r="Z2763" s="41">
        <v>2753</v>
      </c>
      <c r="AA2763" s="58" t="str">
        <f t="shared" si="1754"/>
        <v/>
      </c>
      <c r="AC2763" s="41" t="str">
        <f t="shared" ref="AC2763:AC2826" si="1783">IF($I2763="", "", IF(COUNTIF($W$11:$W$3035, $I2763)=0, "X", ""))</f>
        <v/>
      </c>
      <c r="AE2763" s="41" t="str">
        <f t="shared" si="1755"/>
        <v/>
      </c>
      <c r="AJ2763" s="154" t="str">
        <f t="shared" si="1756"/>
        <v/>
      </c>
      <c r="AL2763" s="120" t="str">
        <f t="shared" si="1757"/>
        <v/>
      </c>
      <c r="AM2763" s="104" t="str">
        <f t="shared" si="1758"/>
        <v/>
      </c>
      <c r="AN2763" s="104" t="str">
        <f t="shared" si="1759"/>
        <v/>
      </c>
      <c r="AO2763" s="104" t="str">
        <f t="shared" ref="AO2763:AO2826" si="1784">IF(COUNTIF($AZ2763:$BE2763, $AZ$5)&gt;0, "X", "")</f>
        <v/>
      </c>
      <c r="AP2763" s="104" t="str">
        <f t="shared" ref="AP2763:AP2826" si="1785">IF(COUNTIF($AZ2763:$BE2763, $AZ$4)&gt;0, "X", "")</f>
        <v/>
      </c>
      <c r="AQ2763" s="121" t="str">
        <f t="shared" si="1760"/>
        <v/>
      </c>
      <c r="AS2763" s="88" t="str">
        <f t="shared" ref="AS2763:AS2826" si="1786">IF(OR(NOT(J2763=""), E2763="", NOT($O2763=""), NOT($P2763="")), "", NETWORKDAYS(E2763, $AG$5, $BJ$34:$BJ$57))</f>
        <v/>
      </c>
      <c r="AT2763" s="68" t="str">
        <f t="shared" si="1761"/>
        <v/>
      </c>
      <c r="AU2763" s="68" t="str">
        <f t="shared" si="1762"/>
        <v/>
      </c>
      <c r="AV2763" s="68" t="str">
        <f t="shared" si="1763"/>
        <v/>
      </c>
      <c r="AW2763" s="88" t="str">
        <f t="shared" ref="AW2763:AW2826" si="1787">IF(OR(NOT(O2763=""), N2763="", NOT($O2763=""), NOT($P2763="")), "", NETWORKDAYS(N2763, $AG$5, $BJ$34:$BJ$57))</f>
        <v/>
      </c>
      <c r="AZ2763" s="88" t="str">
        <f t="shared" ref="AZ2763:AZ2826" si="1788">IF(OR(AS2763="", $U2763="X"), "", IF(AS2763&gt;=AS$7, $AZ$4, IF(AS2763&gt;=AS$9, $AZ$5, "")))</f>
        <v/>
      </c>
      <c r="BA2763" s="68" t="str">
        <f t="shared" ref="BA2763:BA2826" si="1789">IF(OR(AT2763="", $U2763="X"), "", IF(AT2763&gt;=AT$7, $AZ$4, IF(AT2763&gt;=AT$9, $AZ$5, "")))</f>
        <v/>
      </c>
      <c r="BB2763" s="68" t="str">
        <f t="shared" ref="BB2763:BB2826" si="1790">IF(OR(AU2763="", $U2763="X"), "", IF(AU2763&gt;=AU$7, $AZ$4, IF(AU2763&gt;=AU$9, $AZ$5, "")))</f>
        <v/>
      </c>
      <c r="BC2763" s="68" t="str">
        <f t="shared" ref="BC2763:BC2826" si="1791">IF(OR(AV2763="", $U2763="X"), "", IF(AV2763&gt;=AV$7, $AZ$4, IF(AV2763&gt;=AV$9, $AZ$5, "")))</f>
        <v/>
      </c>
      <c r="BD2763" s="69" t="str">
        <f t="shared" ref="BD2763:BD2826" si="1792">IF(OR(AW2763="", $U2763="X"), "", IF(AW2763&gt;=AW$7, $AZ$4, IF(AW2763&gt;=AW$9, $AZ$5, "")))</f>
        <v/>
      </c>
      <c r="BE2763" s="69" t="str">
        <f t="shared" si="1764"/>
        <v/>
      </c>
      <c r="BT2763" s="138" t="str">
        <f t="shared" ca="1" si="1765"/>
        <v/>
      </c>
      <c r="BU2763" s="139" t="str">
        <f t="shared" ca="1" si="1766"/>
        <v/>
      </c>
      <c r="BW2763" s="138" t="str">
        <f t="shared" si="1767"/>
        <v/>
      </c>
      <c r="BX2763" s="104" t="str">
        <f t="shared" si="1768"/>
        <v/>
      </c>
      <c r="BY2763" s="139" t="str">
        <f t="shared" si="1769"/>
        <v/>
      </c>
      <c r="CA2763" s="138" t="str">
        <f t="shared" si="1770"/>
        <v/>
      </c>
      <c r="CB2763" s="104" t="str">
        <f t="shared" si="1771"/>
        <v/>
      </c>
      <c r="CC2763" s="139" t="str">
        <f t="shared" si="1772"/>
        <v/>
      </c>
      <c r="CE2763" s="162" t="str">
        <f t="shared" si="1773"/>
        <v/>
      </c>
      <c r="CF2763" s="163" t="str">
        <f t="shared" si="1774"/>
        <v/>
      </c>
      <c r="CG2763" s="164" t="str">
        <f t="shared" si="1775"/>
        <v/>
      </c>
      <c r="CI2763" s="162" t="str">
        <f t="shared" si="1776"/>
        <v/>
      </c>
      <c r="CJ2763" s="163" t="str">
        <f t="shared" si="1779"/>
        <v/>
      </c>
      <c r="CK2763" s="164" t="str">
        <f t="shared" si="1780"/>
        <v/>
      </c>
      <c r="CM2763" s="169" t="str">
        <f t="shared" si="1777"/>
        <v/>
      </c>
      <c r="CN2763" s="139" t="str">
        <f t="shared" si="1778"/>
        <v/>
      </c>
      <c r="CP2763" s="41" t="str">
        <f>IF($CM2763="", "", COUNTIF($CM$11:$CM$3035, "&lt;"&amp;$CM2763)+1+COUNTIF($CM$11:$CM2763, $CM2763)-1)</f>
        <v/>
      </c>
    </row>
    <row r="2764" spans="1:94" x14ac:dyDescent="0.25">
      <c r="A2764" s="40"/>
      <c r="B2764" s="82" t="str">
        <f>IF($I2764="", "", IFERROR(INDEX('Job Database'!$AE$11:$AE$3035, MATCH($I2764, 'Job Database'!$X$11:$X$3035, 0)), ""))</f>
        <v/>
      </c>
      <c r="C2764" s="69" t="str">
        <f>IF($I2764="", "", IF(COUNTIF('Job Database'!$X$11:$X$3035, $I2764)=0, $AC$5, $AC$4))</f>
        <v/>
      </c>
      <c r="D2764" s="40"/>
      <c r="E2764" s="85" t="str">
        <f>IF($I2764="", "", IF(IFERROR(INDEX('Job Database'!$M$11:$M$3035, MATCH($I2764, 'Job Database'!$X$11:$X$3035, 0)), "")="", "", IFERROR(INDEX('Job Database'!$M$11:$M$3035, MATCH($I2764, 'Job Database'!$X$11:$X$3035, 0)), "")))</f>
        <v/>
      </c>
      <c r="F2764" s="40"/>
      <c r="G2764" s="88" t="str">
        <f t="shared" ref="G2764:G2827" si="1793">$AJ2764</f>
        <v/>
      </c>
      <c r="H2764" s="40"/>
      <c r="I2764" s="24"/>
      <c r="J2764" s="34"/>
      <c r="K2764" s="106"/>
      <c r="L2764" s="79"/>
      <c r="M2764" s="34"/>
      <c r="N2764" s="79"/>
      <c r="O2764" s="31"/>
      <c r="P2764" s="53"/>
      <c r="Q2764" s="40"/>
      <c r="S2764" s="41" t="str">
        <f t="shared" si="1781"/>
        <v/>
      </c>
      <c r="T2764" s="41" t="str">
        <f t="shared" si="1782"/>
        <v/>
      </c>
      <c r="U2764" s="41" t="str">
        <f t="shared" ref="U2764:U2827" si="1794">IF(OR($S2764="X", $T2764="X"), "X", "")</f>
        <v/>
      </c>
      <c r="W2764" s="74" t="str">
        <f>IF('Job Database'!$X2764="", "", 'Job Database'!$X2764)</f>
        <v/>
      </c>
      <c r="Y2764" s="41" t="str">
        <f>IF($W2764="", "", IF(COUNTIF($I$11:$I$3035, $W2764)&gt;0, "", MAX($Y$10:$Y2763)+1))</f>
        <v/>
      </c>
      <c r="Z2764" s="41">
        <v>2754</v>
      </c>
      <c r="AA2764" s="58" t="str">
        <f t="shared" ref="AA2764:AA2827" si="1795">IFERROR(INDEX($W$11:$W$3035, MATCH($Z2764, $Y$11:$Y$3035, 0)), "")</f>
        <v/>
      </c>
      <c r="AC2764" s="41" t="str">
        <f t="shared" si="1783"/>
        <v/>
      </c>
      <c r="AE2764" s="41" t="str">
        <f t="shared" ref="AE2764:AE2827" si="1796">IF($I2764="", "", IF(COUNTIF($I$11:$I$3035, $I2764)&gt;1, "X", ""))</f>
        <v/>
      </c>
      <c r="AJ2764" s="154" t="str">
        <f t="shared" ref="AJ2764:AJ2827" si="1797">IFERROR(INDEX($AL$10:$AQ$10, $AK$10, MATCH("X", $AL2764:$AQ2764, 0)), "")</f>
        <v/>
      </c>
      <c r="AL2764" s="120" t="str">
        <f t="shared" ref="AL2764:AL2827" si="1798">IF(AND(OR($O2764=$AG$15, $O2764=$AG$16), $P2764=$AH$11), "X", "")</f>
        <v/>
      </c>
      <c r="AM2764" s="104" t="str">
        <f t="shared" ref="AM2764:AM2827" si="1799">IF(AND(OR($O2764=$AG$15, $O2764=$AG$16), $P2764=$AH$13), "X", "")</f>
        <v/>
      </c>
      <c r="AN2764" s="104" t="str">
        <f t="shared" ref="AN2764:AN2827" si="1800">IF(AND(AL2764="", AM2764="", AP2764="", AQ2764="", AO2764="", NOT($I2764="")), "X", "")</f>
        <v/>
      </c>
      <c r="AO2764" s="104" t="str">
        <f t="shared" si="1784"/>
        <v/>
      </c>
      <c r="AP2764" s="104" t="str">
        <f t="shared" si="1785"/>
        <v/>
      </c>
      <c r="AQ2764" s="121" t="str">
        <f t="shared" ref="AQ2764:AQ2827" si="1801">IF(COUNTIF($AG$11:$AG$14, $O2764)&gt;0, "X", "")</f>
        <v/>
      </c>
      <c r="AS2764" s="88" t="str">
        <f t="shared" si="1786"/>
        <v/>
      </c>
      <c r="AT2764" s="68" t="str">
        <f t="shared" ref="AT2764:AT2827" si="1802">IF(OR($J2764="", NOT(L2764=""), NOT($O2764=""), NOT($P2764="")), "", NETWORKDAYS($J2764, $AG$5, $BJ$34:$BJ$57))</f>
        <v/>
      </c>
      <c r="AU2764" s="68" t="str">
        <f t="shared" ref="AU2764:AU2827" si="1803">IF(OR($L2764="", NOT(M2764=""), NOT($O2764=""), NOT($P2764="")), "", NETWORKDAYS($L2764, $AG$5, $BJ$34:$BJ$57))</f>
        <v/>
      </c>
      <c r="AV2764" s="68" t="str">
        <f t="shared" ref="AV2764:AV2827" si="1804">IF(OR($M2764="", NOT(N2764=""), NOT($O2764=""), NOT($P2764="")), "", NETWORKDAYS($M2764, $AG$5, $BJ$34:$BJ$57))</f>
        <v/>
      </c>
      <c r="AW2764" s="88" t="str">
        <f t="shared" si="1787"/>
        <v/>
      </c>
      <c r="AZ2764" s="88" t="str">
        <f t="shared" si="1788"/>
        <v/>
      </c>
      <c r="BA2764" s="68" t="str">
        <f t="shared" si="1789"/>
        <v/>
      </c>
      <c r="BB2764" s="68" t="str">
        <f t="shared" si="1790"/>
        <v/>
      </c>
      <c r="BC2764" s="68" t="str">
        <f t="shared" si="1791"/>
        <v/>
      </c>
      <c r="BD2764" s="69" t="str">
        <f t="shared" si="1792"/>
        <v/>
      </c>
      <c r="BE2764" s="69" t="str">
        <f t="shared" ref="BE2764:BE2827" si="1805">BD2764</f>
        <v/>
      </c>
      <c r="BT2764" s="138" t="str">
        <f t="shared" ref="BT2764:BT2827" ca="1" si="1806">IF($BU2764="X", "", IF(COUNTIF($CA2764:$CC2764, "X")&gt;0, "X", ""))</f>
        <v/>
      </c>
      <c r="BU2764" s="139" t="str">
        <f t="shared" ref="BU2764:BU2827" ca="1" si="1807">IF(OR($L2764=$AG$5, $M2764=$AG$5, $N2764=$AG$5), "X", "")</f>
        <v/>
      </c>
      <c r="BW2764" s="138" t="str">
        <f t="shared" ref="BW2764:BW2827" si="1808">IF(L2764="", "", NETWORKDAYS($AG$5, L2764, $BJ$34:$BJ$57))</f>
        <v/>
      </c>
      <c r="BX2764" s="104" t="str">
        <f t="shared" ref="BX2764:BX2827" si="1809">IF(M2764="", "", NETWORKDAYS($AG$5, M2764, $BJ$34:$BJ$57))</f>
        <v/>
      </c>
      <c r="BY2764" s="139" t="str">
        <f t="shared" ref="BY2764:BY2827" si="1810">IF(N2764="", "", NETWORKDAYS($AG$5, N2764, $BJ$34:$BJ$57))</f>
        <v/>
      </c>
      <c r="CA2764" s="138" t="str">
        <f t="shared" ref="CA2764:CA2827" si="1811">IF(BW2764&lt;0, "", IF(BW2764&lt;=$CA$9, "X", ""))</f>
        <v/>
      </c>
      <c r="CB2764" s="104" t="str">
        <f t="shared" ref="CB2764:CB2827" si="1812">IF(BX2764&lt;0, "", IF(BX2764&lt;=$CA$9, "X", ""))</f>
        <v/>
      </c>
      <c r="CC2764" s="139" t="str">
        <f t="shared" ref="CC2764:CC2827" si="1813">IF(BY2764&lt;0, "", IF(BY2764&lt;=$CA$9, "X", ""))</f>
        <v/>
      </c>
      <c r="CE2764" s="162" t="str">
        <f t="shared" ref="CE2764:CE2827" si="1814">IF(L2764="", "", IF(L2764=$AG$5, L2764, ""))</f>
        <v/>
      </c>
      <c r="CF2764" s="163" t="str">
        <f t="shared" ref="CF2764:CF2827" si="1815">IF(M2764="", "", IF(M2764=$AG$5, M2764, ""))</f>
        <v/>
      </c>
      <c r="CG2764" s="164" t="str">
        <f t="shared" ref="CG2764:CG2827" si="1816">IF(N2764="", "", IF(N2764=$AG$5, N2764, ""))</f>
        <v/>
      </c>
      <c r="CI2764" s="162" t="str">
        <f t="shared" ref="CI2764:CI2827" si="1817">IF(CA2764="", "", L2764)</f>
        <v/>
      </c>
      <c r="CJ2764" s="163" t="str">
        <f t="shared" si="1779"/>
        <v/>
      </c>
      <c r="CK2764" s="164" t="str">
        <f t="shared" si="1780"/>
        <v/>
      </c>
      <c r="CM2764" s="169" t="str">
        <f t="shared" ref="CM2764:CM2827" si="1818">IF(NOT($CE2764=""), $CE2764, IF(NOT($CF2764=""), $CF2764, IF(NOT($CG2764=""), $CG2764, IF(NOT($CI2764=""), $CI2764, IF(NOT($CJ2764=""), $CJ2764, IF(NOT($CK2764=""), $CK2764, ""))))))</f>
        <v/>
      </c>
      <c r="CN2764" s="139" t="str">
        <f t="shared" ref="CN2764:CN2827" si="1819">IF(NOT($CE2764=""), "TODAY - 1st Interview", IF(NOT($CF2764=""), "TODAY - 2nd Interview", IF(NOT($CG2764=""), "TODAY - 3rd Interview", IF(NOT($CI2764=""), "Alert - 1st Interview", IF(NOT($CJ2764=""), "Alert - 2nd Interview", IF(NOT($CK2764=""), "Alert - 3rd Interview", ""))))))</f>
        <v/>
      </c>
      <c r="CP2764" s="41" t="str">
        <f>IF($CM2764="", "", COUNTIF($CM$11:$CM$3035, "&lt;"&amp;$CM2764)+1+COUNTIF($CM$11:$CM2764, $CM2764)-1)</f>
        <v/>
      </c>
    </row>
    <row r="2765" spans="1:94" x14ac:dyDescent="0.25">
      <c r="A2765" s="40"/>
      <c r="B2765" s="82" t="str">
        <f>IF($I2765="", "", IFERROR(INDEX('Job Database'!$AE$11:$AE$3035, MATCH($I2765, 'Job Database'!$X$11:$X$3035, 0)), ""))</f>
        <v/>
      </c>
      <c r="C2765" s="69" t="str">
        <f>IF($I2765="", "", IF(COUNTIF('Job Database'!$X$11:$X$3035, $I2765)=0, $AC$5, $AC$4))</f>
        <v/>
      </c>
      <c r="D2765" s="40"/>
      <c r="E2765" s="85" t="str">
        <f>IF($I2765="", "", IF(IFERROR(INDEX('Job Database'!$M$11:$M$3035, MATCH($I2765, 'Job Database'!$X$11:$X$3035, 0)), "")="", "", IFERROR(INDEX('Job Database'!$M$11:$M$3035, MATCH($I2765, 'Job Database'!$X$11:$X$3035, 0)), "")))</f>
        <v/>
      </c>
      <c r="F2765" s="40"/>
      <c r="G2765" s="88" t="str">
        <f t="shared" si="1793"/>
        <v/>
      </c>
      <c r="H2765" s="40"/>
      <c r="I2765" s="24"/>
      <c r="J2765" s="34"/>
      <c r="K2765" s="106"/>
      <c r="L2765" s="79"/>
      <c r="M2765" s="34"/>
      <c r="N2765" s="79"/>
      <c r="O2765" s="31"/>
      <c r="P2765" s="53"/>
      <c r="Q2765" s="40"/>
      <c r="S2765" s="41" t="str">
        <f t="shared" si="1781"/>
        <v/>
      </c>
      <c r="T2765" s="41" t="str">
        <f t="shared" si="1782"/>
        <v/>
      </c>
      <c r="U2765" s="41" t="str">
        <f t="shared" si="1794"/>
        <v/>
      </c>
      <c r="W2765" s="74" t="str">
        <f>IF('Job Database'!$X2765="", "", 'Job Database'!$X2765)</f>
        <v/>
      </c>
      <c r="Y2765" s="41" t="str">
        <f>IF($W2765="", "", IF(COUNTIF($I$11:$I$3035, $W2765)&gt;0, "", MAX($Y$10:$Y2764)+1))</f>
        <v/>
      </c>
      <c r="Z2765" s="41">
        <v>2755</v>
      </c>
      <c r="AA2765" s="58" t="str">
        <f t="shared" si="1795"/>
        <v/>
      </c>
      <c r="AC2765" s="41" t="str">
        <f t="shared" si="1783"/>
        <v/>
      </c>
      <c r="AE2765" s="41" t="str">
        <f t="shared" si="1796"/>
        <v/>
      </c>
      <c r="AJ2765" s="154" t="str">
        <f t="shared" si="1797"/>
        <v/>
      </c>
      <c r="AL2765" s="120" t="str">
        <f t="shared" si="1798"/>
        <v/>
      </c>
      <c r="AM2765" s="104" t="str">
        <f t="shared" si="1799"/>
        <v/>
      </c>
      <c r="AN2765" s="104" t="str">
        <f t="shared" si="1800"/>
        <v/>
      </c>
      <c r="AO2765" s="104" t="str">
        <f t="shared" si="1784"/>
        <v/>
      </c>
      <c r="AP2765" s="104" t="str">
        <f t="shared" si="1785"/>
        <v/>
      </c>
      <c r="AQ2765" s="121" t="str">
        <f t="shared" si="1801"/>
        <v/>
      </c>
      <c r="AS2765" s="88" t="str">
        <f t="shared" si="1786"/>
        <v/>
      </c>
      <c r="AT2765" s="68" t="str">
        <f t="shared" si="1802"/>
        <v/>
      </c>
      <c r="AU2765" s="68" t="str">
        <f t="shared" si="1803"/>
        <v/>
      </c>
      <c r="AV2765" s="68" t="str">
        <f t="shared" si="1804"/>
        <v/>
      </c>
      <c r="AW2765" s="88" t="str">
        <f t="shared" si="1787"/>
        <v/>
      </c>
      <c r="AZ2765" s="88" t="str">
        <f t="shared" si="1788"/>
        <v/>
      </c>
      <c r="BA2765" s="68" t="str">
        <f t="shared" si="1789"/>
        <v/>
      </c>
      <c r="BB2765" s="68" t="str">
        <f t="shared" si="1790"/>
        <v/>
      </c>
      <c r="BC2765" s="68" t="str">
        <f t="shared" si="1791"/>
        <v/>
      </c>
      <c r="BD2765" s="69" t="str">
        <f t="shared" si="1792"/>
        <v/>
      </c>
      <c r="BE2765" s="69" t="str">
        <f t="shared" si="1805"/>
        <v/>
      </c>
      <c r="BT2765" s="138" t="str">
        <f t="shared" ca="1" si="1806"/>
        <v/>
      </c>
      <c r="BU2765" s="139" t="str">
        <f t="shared" ca="1" si="1807"/>
        <v/>
      </c>
      <c r="BW2765" s="138" t="str">
        <f t="shared" si="1808"/>
        <v/>
      </c>
      <c r="BX2765" s="104" t="str">
        <f t="shared" si="1809"/>
        <v/>
      </c>
      <c r="BY2765" s="139" t="str">
        <f t="shared" si="1810"/>
        <v/>
      </c>
      <c r="CA2765" s="138" t="str">
        <f t="shared" si="1811"/>
        <v/>
      </c>
      <c r="CB2765" s="104" t="str">
        <f t="shared" si="1812"/>
        <v/>
      </c>
      <c r="CC2765" s="139" t="str">
        <f t="shared" si="1813"/>
        <v/>
      </c>
      <c r="CE2765" s="162" t="str">
        <f t="shared" si="1814"/>
        <v/>
      </c>
      <c r="CF2765" s="163" t="str">
        <f t="shared" si="1815"/>
        <v/>
      </c>
      <c r="CG2765" s="164" t="str">
        <f t="shared" si="1816"/>
        <v/>
      </c>
      <c r="CI2765" s="162" t="str">
        <f t="shared" si="1817"/>
        <v/>
      </c>
      <c r="CJ2765" s="163" t="str">
        <f t="shared" si="1779"/>
        <v/>
      </c>
      <c r="CK2765" s="164" t="str">
        <f t="shared" si="1780"/>
        <v/>
      </c>
      <c r="CM2765" s="169" t="str">
        <f t="shared" si="1818"/>
        <v/>
      </c>
      <c r="CN2765" s="139" t="str">
        <f t="shared" si="1819"/>
        <v/>
      </c>
      <c r="CP2765" s="41" t="str">
        <f>IF($CM2765="", "", COUNTIF($CM$11:$CM$3035, "&lt;"&amp;$CM2765)+1+COUNTIF($CM$11:$CM2765, $CM2765)-1)</f>
        <v/>
      </c>
    </row>
    <row r="2766" spans="1:94" x14ac:dyDescent="0.25">
      <c r="A2766" s="40"/>
      <c r="B2766" s="82" t="str">
        <f>IF($I2766="", "", IFERROR(INDEX('Job Database'!$AE$11:$AE$3035, MATCH($I2766, 'Job Database'!$X$11:$X$3035, 0)), ""))</f>
        <v/>
      </c>
      <c r="C2766" s="69" t="str">
        <f>IF($I2766="", "", IF(COUNTIF('Job Database'!$X$11:$X$3035, $I2766)=0, $AC$5, $AC$4))</f>
        <v/>
      </c>
      <c r="D2766" s="40"/>
      <c r="E2766" s="85" t="str">
        <f>IF($I2766="", "", IF(IFERROR(INDEX('Job Database'!$M$11:$M$3035, MATCH($I2766, 'Job Database'!$X$11:$X$3035, 0)), "")="", "", IFERROR(INDEX('Job Database'!$M$11:$M$3035, MATCH($I2766, 'Job Database'!$X$11:$X$3035, 0)), "")))</f>
        <v/>
      </c>
      <c r="F2766" s="40"/>
      <c r="G2766" s="88" t="str">
        <f t="shared" si="1793"/>
        <v/>
      </c>
      <c r="H2766" s="40"/>
      <c r="I2766" s="24"/>
      <c r="J2766" s="34"/>
      <c r="K2766" s="106"/>
      <c r="L2766" s="79"/>
      <c r="M2766" s="34"/>
      <c r="N2766" s="79"/>
      <c r="O2766" s="31"/>
      <c r="P2766" s="53"/>
      <c r="Q2766" s="40"/>
      <c r="S2766" s="41" t="str">
        <f t="shared" si="1781"/>
        <v/>
      </c>
      <c r="T2766" s="41" t="str">
        <f t="shared" si="1782"/>
        <v/>
      </c>
      <c r="U2766" s="41" t="str">
        <f t="shared" si="1794"/>
        <v/>
      </c>
      <c r="W2766" s="74" t="str">
        <f>IF('Job Database'!$X2766="", "", 'Job Database'!$X2766)</f>
        <v/>
      </c>
      <c r="Y2766" s="41" t="str">
        <f>IF($W2766="", "", IF(COUNTIF($I$11:$I$3035, $W2766)&gt;0, "", MAX($Y$10:$Y2765)+1))</f>
        <v/>
      </c>
      <c r="Z2766" s="41">
        <v>2756</v>
      </c>
      <c r="AA2766" s="58" t="str">
        <f t="shared" si="1795"/>
        <v/>
      </c>
      <c r="AC2766" s="41" t="str">
        <f t="shared" si="1783"/>
        <v/>
      </c>
      <c r="AE2766" s="41" t="str">
        <f t="shared" si="1796"/>
        <v/>
      </c>
      <c r="AJ2766" s="154" t="str">
        <f t="shared" si="1797"/>
        <v/>
      </c>
      <c r="AL2766" s="120" t="str">
        <f t="shared" si="1798"/>
        <v/>
      </c>
      <c r="AM2766" s="104" t="str">
        <f t="shared" si="1799"/>
        <v/>
      </c>
      <c r="AN2766" s="104" t="str">
        <f t="shared" si="1800"/>
        <v/>
      </c>
      <c r="AO2766" s="104" t="str">
        <f t="shared" si="1784"/>
        <v/>
      </c>
      <c r="AP2766" s="104" t="str">
        <f t="shared" si="1785"/>
        <v/>
      </c>
      <c r="AQ2766" s="121" t="str">
        <f t="shared" si="1801"/>
        <v/>
      </c>
      <c r="AS2766" s="88" t="str">
        <f t="shared" si="1786"/>
        <v/>
      </c>
      <c r="AT2766" s="68" t="str">
        <f t="shared" si="1802"/>
        <v/>
      </c>
      <c r="AU2766" s="68" t="str">
        <f t="shared" si="1803"/>
        <v/>
      </c>
      <c r="AV2766" s="68" t="str">
        <f t="shared" si="1804"/>
        <v/>
      </c>
      <c r="AW2766" s="88" t="str">
        <f t="shared" si="1787"/>
        <v/>
      </c>
      <c r="AZ2766" s="88" t="str">
        <f t="shared" si="1788"/>
        <v/>
      </c>
      <c r="BA2766" s="68" t="str">
        <f t="shared" si="1789"/>
        <v/>
      </c>
      <c r="BB2766" s="68" t="str">
        <f t="shared" si="1790"/>
        <v/>
      </c>
      <c r="BC2766" s="68" t="str">
        <f t="shared" si="1791"/>
        <v/>
      </c>
      <c r="BD2766" s="69" t="str">
        <f t="shared" si="1792"/>
        <v/>
      </c>
      <c r="BE2766" s="69" t="str">
        <f t="shared" si="1805"/>
        <v/>
      </c>
      <c r="BT2766" s="138" t="str">
        <f t="shared" ca="1" si="1806"/>
        <v/>
      </c>
      <c r="BU2766" s="139" t="str">
        <f t="shared" ca="1" si="1807"/>
        <v/>
      </c>
      <c r="BW2766" s="138" t="str">
        <f t="shared" si="1808"/>
        <v/>
      </c>
      <c r="BX2766" s="104" t="str">
        <f t="shared" si="1809"/>
        <v/>
      </c>
      <c r="BY2766" s="139" t="str">
        <f t="shared" si="1810"/>
        <v/>
      </c>
      <c r="CA2766" s="138" t="str">
        <f t="shared" si="1811"/>
        <v/>
      </c>
      <c r="CB2766" s="104" t="str">
        <f t="shared" si="1812"/>
        <v/>
      </c>
      <c r="CC2766" s="139" t="str">
        <f t="shared" si="1813"/>
        <v/>
      </c>
      <c r="CE2766" s="162" t="str">
        <f t="shared" si="1814"/>
        <v/>
      </c>
      <c r="CF2766" s="163" t="str">
        <f t="shared" si="1815"/>
        <v/>
      </c>
      <c r="CG2766" s="164" t="str">
        <f t="shared" si="1816"/>
        <v/>
      </c>
      <c r="CI2766" s="162" t="str">
        <f t="shared" si="1817"/>
        <v/>
      </c>
      <c r="CJ2766" s="163" t="str">
        <f t="shared" si="1779"/>
        <v/>
      </c>
      <c r="CK2766" s="164" t="str">
        <f t="shared" si="1780"/>
        <v/>
      </c>
      <c r="CM2766" s="169" t="str">
        <f t="shared" si="1818"/>
        <v/>
      </c>
      <c r="CN2766" s="139" t="str">
        <f t="shared" si="1819"/>
        <v/>
      </c>
      <c r="CP2766" s="41" t="str">
        <f>IF($CM2766="", "", COUNTIF($CM$11:$CM$3035, "&lt;"&amp;$CM2766)+1+COUNTIF($CM$11:$CM2766, $CM2766)-1)</f>
        <v/>
      </c>
    </row>
    <row r="2767" spans="1:94" x14ac:dyDescent="0.25">
      <c r="A2767" s="40"/>
      <c r="B2767" s="82" t="str">
        <f>IF($I2767="", "", IFERROR(INDEX('Job Database'!$AE$11:$AE$3035, MATCH($I2767, 'Job Database'!$X$11:$X$3035, 0)), ""))</f>
        <v/>
      </c>
      <c r="C2767" s="69" t="str">
        <f>IF($I2767="", "", IF(COUNTIF('Job Database'!$X$11:$X$3035, $I2767)=0, $AC$5, $AC$4))</f>
        <v/>
      </c>
      <c r="D2767" s="40"/>
      <c r="E2767" s="85" t="str">
        <f>IF($I2767="", "", IF(IFERROR(INDEX('Job Database'!$M$11:$M$3035, MATCH($I2767, 'Job Database'!$X$11:$X$3035, 0)), "")="", "", IFERROR(INDEX('Job Database'!$M$11:$M$3035, MATCH($I2767, 'Job Database'!$X$11:$X$3035, 0)), "")))</f>
        <v/>
      </c>
      <c r="F2767" s="40"/>
      <c r="G2767" s="88" t="str">
        <f t="shared" si="1793"/>
        <v/>
      </c>
      <c r="H2767" s="40"/>
      <c r="I2767" s="24"/>
      <c r="J2767" s="34"/>
      <c r="K2767" s="106"/>
      <c r="L2767" s="79"/>
      <c r="M2767" s="34"/>
      <c r="N2767" s="79"/>
      <c r="O2767" s="31"/>
      <c r="P2767" s="53"/>
      <c r="Q2767" s="40"/>
      <c r="S2767" s="41" t="str">
        <f t="shared" si="1781"/>
        <v/>
      </c>
      <c r="T2767" s="41" t="str">
        <f t="shared" si="1782"/>
        <v/>
      </c>
      <c r="U2767" s="41" t="str">
        <f t="shared" si="1794"/>
        <v/>
      </c>
      <c r="W2767" s="74" t="str">
        <f>IF('Job Database'!$X2767="", "", 'Job Database'!$X2767)</f>
        <v/>
      </c>
      <c r="Y2767" s="41" t="str">
        <f>IF($W2767="", "", IF(COUNTIF($I$11:$I$3035, $W2767)&gt;0, "", MAX($Y$10:$Y2766)+1))</f>
        <v/>
      </c>
      <c r="Z2767" s="41">
        <v>2757</v>
      </c>
      <c r="AA2767" s="58" t="str">
        <f t="shared" si="1795"/>
        <v/>
      </c>
      <c r="AC2767" s="41" t="str">
        <f t="shared" si="1783"/>
        <v/>
      </c>
      <c r="AE2767" s="41" t="str">
        <f t="shared" si="1796"/>
        <v/>
      </c>
      <c r="AJ2767" s="154" t="str">
        <f t="shared" si="1797"/>
        <v/>
      </c>
      <c r="AL2767" s="120" t="str">
        <f t="shared" si="1798"/>
        <v/>
      </c>
      <c r="AM2767" s="104" t="str">
        <f t="shared" si="1799"/>
        <v/>
      </c>
      <c r="AN2767" s="104" t="str">
        <f t="shared" si="1800"/>
        <v/>
      </c>
      <c r="AO2767" s="104" t="str">
        <f t="shared" si="1784"/>
        <v/>
      </c>
      <c r="AP2767" s="104" t="str">
        <f t="shared" si="1785"/>
        <v/>
      </c>
      <c r="AQ2767" s="121" t="str">
        <f t="shared" si="1801"/>
        <v/>
      </c>
      <c r="AS2767" s="88" t="str">
        <f t="shared" si="1786"/>
        <v/>
      </c>
      <c r="AT2767" s="68" t="str">
        <f t="shared" si="1802"/>
        <v/>
      </c>
      <c r="AU2767" s="68" t="str">
        <f t="shared" si="1803"/>
        <v/>
      </c>
      <c r="AV2767" s="68" t="str">
        <f t="shared" si="1804"/>
        <v/>
      </c>
      <c r="AW2767" s="88" t="str">
        <f t="shared" si="1787"/>
        <v/>
      </c>
      <c r="AZ2767" s="88" t="str">
        <f t="shared" si="1788"/>
        <v/>
      </c>
      <c r="BA2767" s="68" t="str">
        <f t="shared" si="1789"/>
        <v/>
      </c>
      <c r="BB2767" s="68" t="str">
        <f t="shared" si="1790"/>
        <v/>
      </c>
      <c r="BC2767" s="68" t="str">
        <f t="shared" si="1791"/>
        <v/>
      </c>
      <c r="BD2767" s="69" t="str">
        <f t="shared" si="1792"/>
        <v/>
      </c>
      <c r="BE2767" s="69" t="str">
        <f t="shared" si="1805"/>
        <v/>
      </c>
      <c r="BT2767" s="138" t="str">
        <f t="shared" ca="1" si="1806"/>
        <v/>
      </c>
      <c r="BU2767" s="139" t="str">
        <f t="shared" ca="1" si="1807"/>
        <v/>
      </c>
      <c r="BW2767" s="138" t="str">
        <f t="shared" si="1808"/>
        <v/>
      </c>
      <c r="BX2767" s="104" t="str">
        <f t="shared" si="1809"/>
        <v/>
      </c>
      <c r="BY2767" s="139" t="str">
        <f t="shared" si="1810"/>
        <v/>
      </c>
      <c r="CA2767" s="138" t="str">
        <f t="shared" si="1811"/>
        <v/>
      </c>
      <c r="CB2767" s="104" t="str">
        <f t="shared" si="1812"/>
        <v/>
      </c>
      <c r="CC2767" s="139" t="str">
        <f t="shared" si="1813"/>
        <v/>
      </c>
      <c r="CE2767" s="162" t="str">
        <f t="shared" si="1814"/>
        <v/>
      </c>
      <c r="CF2767" s="163" t="str">
        <f t="shared" si="1815"/>
        <v/>
      </c>
      <c r="CG2767" s="164" t="str">
        <f t="shared" si="1816"/>
        <v/>
      </c>
      <c r="CI2767" s="162" t="str">
        <f t="shared" si="1817"/>
        <v/>
      </c>
      <c r="CJ2767" s="163" t="str">
        <f t="shared" si="1779"/>
        <v/>
      </c>
      <c r="CK2767" s="164" t="str">
        <f t="shared" si="1780"/>
        <v/>
      </c>
      <c r="CM2767" s="169" t="str">
        <f t="shared" si="1818"/>
        <v/>
      </c>
      <c r="CN2767" s="139" t="str">
        <f t="shared" si="1819"/>
        <v/>
      </c>
      <c r="CP2767" s="41" t="str">
        <f>IF($CM2767="", "", COUNTIF($CM$11:$CM$3035, "&lt;"&amp;$CM2767)+1+COUNTIF($CM$11:$CM2767, $CM2767)-1)</f>
        <v/>
      </c>
    </row>
    <row r="2768" spans="1:94" x14ac:dyDescent="0.25">
      <c r="A2768" s="40"/>
      <c r="B2768" s="82" t="str">
        <f>IF($I2768="", "", IFERROR(INDEX('Job Database'!$AE$11:$AE$3035, MATCH($I2768, 'Job Database'!$X$11:$X$3035, 0)), ""))</f>
        <v/>
      </c>
      <c r="C2768" s="69" t="str">
        <f>IF($I2768="", "", IF(COUNTIF('Job Database'!$X$11:$X$3035, $I2768)=0, $AC$5, $AC$4))</f>
        <v/>
      </c>
      <c r="D2768" s="40"/>
      <c r="E2768" s="85" t="str">
        <f>IF($I2768="", "", IF(IFERROR(INDEX('Job Database'!$M$11:$M$3035, MATCH($I2768, 'Job Database'!$X$11:$X$3035, 0)), "")="", "", IFERROR(INDEX('Job Database'!$M$11:$M$3035, MATCH($I2768, 'Job Database'!$X$11:$X$3035, 0)), "")))</f>
        <v/>
      </c>
      <c r="F2768" s="40"/>
      <c r="G2768" s="88" t="str">
        <f t="shared" si="1793"/>
        <v/>
      </c>
      <c r="H2768" s="40"/>
      <c r="I2768" s="24"/>
      <c r="J2768" s="34"/>
      <c r="K2768" s="106"/>
      <c r="L2768" s="79"/>
      <c r="M2768" s="34"/>
      <c r="N2768" s="79"/>
      <c r="O2768" s="31"/>
      <c r="P2768" s="53"/>
      <c r="Q2768" s="40"/>
      <c r="S2768" s="41" t="str">
        <f t="shared" si="1781"/>
        <v/>
      </c>
      <c r="T2768" s="41" t="str">
        <f t="shared" si="1782"/>
        <v/>
      </c>
      <c r="U2768" s="41" t="str">
        <f t="shared" si="1794"/>
        <v/>
      </c>
      <c r="W2768" s="74" t="str">
        <f>IF('Job Database'!$X2768="", "", 'Job Database'!$X2768)</f>
        <v/>
      </c>
      <c r="Y2768" s="41" t="str">
        <f>IF($W2768="", "", IF(COUNTIF($I$11:$I$3035, $W2768)&gt;0, "", MAX($Y$10:$Y2767)+1))</f>
        <v/>
      </c>
      <c r="Z2768" s="41">
        <v>2758</v>
      </c>
      <c r="AA2768" s="58" t="str">
        <f t="shared" si="1795"/>
        <v/>
      </c>
      <c r="AC2768" s="41" t="str">
        <f t="shared" si="1783"/>
        <v/>
      </c>
      <c r="AE2768" s="41" t="str">
        <f t="shared" si="1796"/>
        <v/>
      </c>
      <c r="AJ2768" s="154" t="str">
        <f t="shared" si="1797"/>
        <v/>
      </c>
      <c r="AL2768" s="120" t="str">
        <f t="shared" si="1798"/>
        <v/>
      </c>
      <c r="AM2768" s="104" t="str">
        <f t="shared" si="1799"/>
        <v/>
      </c>
      <c r="AN2768" s="104" t="str">
        <f t="shared" si="1800"/>
        <v/>
      </c>
      <c r="AO2768" s="104" t="str">
        <f t="shared" si="1784"/>
        <v/>
      </c>
      <c r="AP2768" s="104" t="str">
        <f t="shared" si="1785"/>
        <v/>
      </c>
      <c r="AQ2768" s="121" t="str">
        <f t="shared" si="1801"/>
        <v/>
      </c>
      <c r="AS2768" s="88" t="str">
        <f t="shared" si="1786"/>
        <v/>
      </c>
      <c r="AT2768" s="68" t="str">
        <f t="shared" si="1802"/>
        <v/>
      </c>
      <c r="AU2768" s="68" t="str">
        <f t="shared" si="1803"/>
        <v/>
      </c>
      <c r="AV2768" s="68" t="str">
        <f t="shared" si="1804"/>
        <v/>
      </c>
      <c r="AW2768" s="88" t="str">
        <f t="shared" si="1787"/>
        <v/>
      </c>
      <c r="AZ2768" s="88" t="str">
        <f t="shared" si="1788"/>
        <v/>
      </c>
      <c r="BA2768" s="68" t="str">
        <f t="shared" si="1789"/>
        <v/>
      </c>
      <c r="BB2768" s="68" t="str">
        <f t="shared" si="1790"/>
        <v/>
      </c>
      <c r="BC2768" s="68" t="str">
        <f t="shared" si="1791"/>
        <v/>
      </c>
      <c r="BD2768" s="69" t="str">
        <f t="shared" si="1792"/>
        <v/>
      </c>
      <c r="BE2768" s="69" t="str">
        <f t="shared" si="1805"/>
        <v/>
      </c>
      <c r="BT2768" s="138" t="str">
        <f t="shared" ca="1" si="1806"/>
        <v/>
      </c>
      <c r="BU2768" s="139" t="str">
        <f t="shared" ca="1" si="1807"/>
        <v/>
      </c>
      <c r="BW2768" s="138" t="str">
        <f t="shared" si="1808"/>
        <v/>
      </c>
      <c r="BX2768" s="104" t="str">
        <f t="shared" si="1809"/>
        <v/>
      </c>
      <c r="BY2768" s="139" t="str">
        <f t="shared" si="1810"/>
        <v/>
      </c>
      <c r="CA2768" s="138" t="str">
        <f t="shared" si="1811"/>
        <v/>
      </c>
      <c r="CB2768" s="104" t="str">
        <f t="shared" si="1812"/>
        <v/>
      </c>
      <c r="CC2768" s="139" t="str">
        <f t="shared" si="1813"/>
        <v/>
      </c>
      <c r="CE2768" s="162" t="str">
        <f t="shared" si="1814"/>
        <v/>
      </c>
      <c r="CF2768" s="163" t="str">
        <f t="shared" si="1815"/>
        <v/>
      </c>
      <c r="CG2768" s="164" t="str">
        <f t="shared" si="1816"/>
        <v/>
      </c>
      <c r="CI2768" s="162" t="str">
        <f t="shared" si="1817"/>
        <v/>
      </c>
      <c r="CJ2768" s="163" t="str">
        <f t="shared" si="1779"/>
        <v/>
      </c>
      <c r="CK2768" s="164" t="str">
        <f t="shared" si="1780"/>
        <v/>
      </c>
      <c r="CM2768" s="169" t="str">
        <f t="shared" si="1818"/>
        <v/>
      </c>
      <c r="CN2768" s="139" t="str">
        <f t="shared" si="1819"/>
        <v/>
      </c>
      <c r="CP2768" s="41" t="str">
        <f>IF($CM2768="", "", COUNTIF($CM$11:$CM$3035, "&lt;"&amp;$CM2768)+1+COUNTIF($CM$11:$CM2768, $CM2768)-1)</f>
        <v/>
      </c>
    </row>
    <row r="2769" spans="1:94" x14ac:dyDescent="0.25">
      <c r="A2769" s="40"/>
      <c r="B2769" s="82" t="str">
        <f>IF($I2769="", "", IFERROR(INDEX('Job Database'!$AE$11:$AE$3035, MATCH($I2769, 'Job Database'!$X$11:$X$3035, 0)), ""))</f>
        <v/>
      </c>
      <c r="C2769" s="69" t="str">
        <f>IF($I2769="", "", IF(COUNTIF('Job Database'!$X$11:$X$3035, $I2769)=0, $AC$5, $AC$4))</f>
        <v/>
      </c>
      <c r="D2769" s="40"/>
      <c r="E2769" s="85" t="str">
        <f>IF($I2769="", "", IF(IFERROR(INDEX('Job Database'!$M$11:$M$3035, MATCH($I2769, 'Job Database'!$X$11:$X$3035, 0)), "")="", "", IFERROR(INDEX('Job Database'!$M$11:$M$3035, MATCH($I2769, 'Job Database'!$X$11:$X$3035, 0)), "")))</f>
        <v/>
      </c>
      <c r="F2769" s="40"/>
      <c r="G2769" s="88" t="str">
        <f t="shared" si="1793"/>
        <v/>
      </c>
      <c r="H2769" s="40"/>
      <c r="I2769" s="24"/>
      <c r="J2769" s="34"/>
      <c r="K2769" s="106"/>
      <c r="L2769" s="79"/>
      <c r="M2769" s="34"/>
      <c r="N2769" s="79"/>
      <c r="O2769" s="31"/>
      <c r="P2769" s="53"/>
      <c r="Q2769" s="40"/>
      <c r="S2769" s="41" t="str">
        <f t="shared" si="1781"/>
        <v/>
      </c>
      <c r="T2769" s="41" t="str">
        <f t="shared" si="1782"/>
        <v/>
      </c>
      <c r="U2769" s="41" t="str">
        <f t="shared" si="1794"/>
        <v/>
      </c>
      <c r="W2769" s="74" t="str">
        <f>IF('Job Database'!$X2769="", "", 'Job Database'!$X2769)</f>
        <v/>
      </c>
      <c r="Y2769" s="41" t="str">
        <f>IF($W2769="", "", IF(COUNTIF($I$11:$I$3035, $W2769)&gt;0, "", MAX($Y$10:$Y2768)+1))</f>
        <v/>
      </c>
      <c r="Z2769" s="41">
        <v>2759</v>
      </c>
      <c r="AA2769" s="58" t="str">
        <f t="shared" si="1795"/>
        <v/>
      </c>
      <c r="AC2769" s="41" t="str">
        <f t="shared" si="1783"/>
        <v/>
      </c>
      <c r="AE2769" s="41" t="str">
        <f t="shared" si="1796"/>
        <v/>
      </c>
      <c r="AJ2769" s="154" t="str">
        <f t="shared" si="1797"/>
        <v/>
      </c>
      <c r="AL2769" s="120" t="str">
        <f t="shared" si="1798"/>
        <v/>
      </c>
      <c r="AM2769" s="104" t="str">
        <f t="shared" si="1799"/>
        <v/>
      </c>
      <c r="AN2769" s="104" t="str">
        <f t="shared" si="1800"/>
        <v/>
      </c>
      <c r="AO2769" s="104" t="str">
        <f t="shared" si="1784"/>
        <v/>
      </c>
      <c r="AP2769" s="104" t="str">
        <f t="shared" si="1785"/>
        <v/>
      </c>
      <c r="AQ2769" s="121" t="str">
        <f t="shared" si="1801"/>
        <v/>
      </c>
      <c r="AS2769" s="88" t="str">
        <f t="shared" si="1786"/>
        <v/>
      </c>
      <c r="AT2769" s="68" t="str">
        <f t="shared" si="1802"/>
        <v/>
      </c>
      <c r="AU2769" s="68" t="str">
        <f t="shared" si="1803"/>
        <v/>
      </c>
      <c r="AV2769" s="68" t="str">
        <f t="shared" si="1804"/>
        <v/>
      </c>
      <c r="AW2769" s="88" t="str">
        <f t="shared" si="1787"/>
        <v/>
      </c>
      <c r="AZ2769" s="88" t="str">
        <f t="shared" si="1788"/>
        <v/>
      </c>
      <c r="BA2769" s="68" t="str">
        <f t="shared" si="1789"/>
        <v/>
      </c>
      <c r="BB2769" s="68" t="str">
        <f t="shared" si="1790"/>
        <v/>
      </c>
      <c r="BC2769" s="68" t="str">
        <f t="shared" si="1791"/>
        <v/>
      </c>
      <c r="BD2769" s="69" t="str">
        <f t="shared" si="1792"/>
        <v/>
      </c>
      <c r="BE2769" s="69" t="str">
        <f t="shared" si="1805"/>
        <v/>
      </c>
      <c r="BT2769" s="138" t="str">
        <f t="shared" ca="1" si="1806"/>
        <v/>
      </c>
      <c r="BU2769" s="139" t="str">
        <f t="shared" ca="1" si="1807"/>
        <v/>
      </c>
      <c r="BW2769" s="138" t="str">
        <f t="shared" si="1808"/>
        <v/>
      </c>
      <c r="BX2769" s="104" t="str">
        <f t="shared" si="1809"/>
        <v/>
      </c>
      <c r="BY2769" s="139" t="str">
        <f t="shared" si="1810"/>
        <v/>
      </c>
      <c r="CA2769" s="138" t="str">
        <f t="shared" si="1811"/>
        <v/>
      </c>
      <c r="CB2769" s="104" t="str">
        <f t="shared" si="1812"/>
        <v/>
      </c>
      <c r="CC2769" s="139" t="str">
        <f t="shared" si="1813"/>
        <v/>
      </c>
      <c r="CE2769" s="162" t="str">
        <f t="shared" si="1814"/>
        <v/>
      </c>
      <c r="CF2769" s="163" t="str">
        <f t="shared" si="1815"/>
        <v/>
      </c>
      <c r="CG2769" s="164" t="str">
        <f t="shared" si="1816"/>
        <v/>
      </c>
      <c r="CI2769" s="162" t="str">
        <f t="shared" si="1817"/>
        <v/>
      </c>
      <c r="CJ2769" s="163" t="str">
        <f t="shared" si="1779"/>
        <v/>
      </c>
      <c r="CK2769" s="164" t="str">
        <f t="shared" si="1780"/>
        <v/>
      </c>
      <c r="CM2769" s="169" t="str">
        <f t="shared" si="1818"/>
        <v/>
      </c>
      <c r="CN2769" s="139" t="str">
        <f t="shared" si="1819"/>
        <v/>
      </c>
      <c r="CP2769" s="41" t="str">
        <f>IF($CM2769="", "", COUNTIF($CM$11:$CM$3035, "&lt;"&amp;$CM2769)+1+COUNTIF($CM$11:$CM2769, $CM2769)-1)</f>
        <v/>
      </c>
    </row>
    <row r="2770" spans="1:94" x14ac:dyDescent="0.25">
      <c r="A2770" s="40"/>
      <c r="B2770" s="82" t="str">
        <f>IF($I2770="", "", IFERROR(INDEX('Job Database'!$AE$11:$AE$3035, MATCH($I2770, 'Job Database'!$X$11:$X$3035, 0)), ""))</f>
        <v/>
      </c>
      <c r="C2770" s="69" t="str">
        <f>IF($I2770="", "", IF(COUNTIF('Job Database'!$X$11:$X$3035, $I2770)=0, $AC$5, $AC$4))</f>
        <v/>
      </c>
      <c r="D2770" s="40"/>
      <c r="E2770" s="85" t="str">
        <f>IF($I2770="", "", IF(IFERROR(INDEX('Job Database'!$M$11:$M$3035, MATCH($I2770, 'Job Database'!$X$11:$X$3035, 0)), "")="", "", IFERROR(INDEX('Job Database'!$M$11:$M$3035, MATCH($I2770, 'Job Database'!$X$11:$X$3035, 0)), "")))</f>
        <v/>
      </c>
      <c r="F2770" s="40"/>
      <c r="G2770" s="88" t="str">
        <f t="shared" si="1793"/>
        <v/>
      </c>
      <c r="H2770" s="40"/>
      <c r="I2770" s="24"/>
      <c r="J2770" s="34"/>
      <c r="K2770" s="106"/>
      <c r="L2770" s="79"/>
      <c r="M2770" s="34"/>
      <c r="N2770" s="79"/>
      <c r="O2770" s="31"/>
      <c r="P2770" s="53"/>
      <c r="Q2770" s="40"/>
      <c r="S2770" s="41" t="str">
        <f t="shared" si="1781"/>
        <v/>
      </c>
      <c r="T2770" s="41" t="str">
        <f t="shared" si="1782"/>
        <v/>
      </c>
      <c r="U2770" s="41" t="str">
        <f t="shared" si="1794"/>
        <v/>
      </c>
      <c r="W2770" s="74" t="str">
        <f>IF('Job Database'!$X2770="", "", 'Job Database'!$X2770)</f>
        <v/>
      </c>
      <c r="Y2770" s="41" t="str">
        <f>IF($W2770="", "", IF(COUNTIF($I$11:$I$3035, $W2770)&gt;0, "", MAX($Y$10:$Y2769)+1))</f>
        <v/>
      </c>
      <c r="Z2770" s="41">
        <v>2760</v>
      </c>
      <c r="AA2770" s="58" t="str">
        <f t="shared" si="1795"/>
        <v/>
      </c>
      <c r="AC2770" s="41" t="str">
        <f t="shared" si="1783"/>
        <v/>
      </c>
      <c r="AE2770" s="41" t="str">
        <f t="shared" si="1796"/>
        <v/>
      </c>
      <c r="AJ2770" s="154" t="str">
        <f t="shared" si="1797"/>
        <v/>
      </c>
      <c r="AL2770" s="120" t="str">
        <f t="shared" si="1798"/>
        <v/>
      </c>
      <c r="AM2770" s="104" t="str">
        <f t="shared" si="1799"/>
        <v/>
      </c>
      <c r="AN2770" s="104" t="str">
        <f t="shared" si="1800"/>
        <v/>
      </c>
      <c r="AO2770" s="104" t="str">
        <f t="shared" si="1784"/>
        <v/>
      </c>
      <c r="AP2770" s="104" t="str">
        <f t="shared" si="1785"/>
        <v/>
      </c>
      <c r="AQ2770" s="121" t="str">
        <f t="shared" si="1801"/>
        <v/>
      </c>
      <c r="AS2770" s="88" t="str">
        <f t="shared" si="1786"/>
        <v/>
      </c>
      <c r="AT2770" s="68" t="str">
        <f t="shared" si="1802"/>
        <v/>
      </c>
      <c r="AU2770" s="68" t="str">
        <f t="shared" si="1803"/>
        <v/>
      </c>
      <c r="AV2770" s="68" t="str">
        <f t="shared" si="1804"/>
        <v/>
      </c>
      <c r="AW2770" s="88" t="str">
        <f t="shared" si="1787"/>
        <v/>
      </c>
      <c r="AZ2770" s="88" t="str">
        <f t="shared" si="1788"/>
        <v/>
      </c>
      <c r="BA2770" s="68" t="str">
        <f t="shared" si="1789"/>
        <v/>
      </c>
      <c r="BB2770" s="68" t="str">
        <f t="shared" si="1790"/>
        <v/>
      </c>
      <c r="BC2770" s="68" t="str">
        <f t="shared" si="1791"/>
        <v/>
      </c>
      <c r="BD2770" s="69" t="str">
        <f t="shared" si="1792"/>
        <v/>
      </c>
      <c r="BE2770" s="69" t="str">
        <f t="shared" si="1805"/>
        <v/>
      </c>
      <c r="BT2770" s="138" t="str">
        <f t="shared" ca="1" si="1806"/>
        <v/>
      </c>
      <c r="BU2770" s="139" t="str">
        <f t="shared" ca="1" si="1807"/>
        <v/>
      </c>
      <c r="BW2770" s="138" t="str">
        <f t="shared" si="1808"/>
        <v/>
      </c>
      <c r="BX2770" s="104" t="str">
        <f t="shared" si="1809"/>
        <v/>
      </c>
      <c r="BY2770" s="139" t="str">
        <f t="shared" si="1810"/>
        <v/>
      </c>
      <c r="CA2770" s="138" t="str">
        <f t="shared" si="1811"/>
        <v/>
      </c>
      <c r="CB2770" s="104" t="str">
        <f t="shared" si="1812"/>
        <v/>
      </c>
      <c r="CC2770" s="139" t="str">
        <f t="shared" si="1813"/>
        <v/>
      </c>
      <c r="CE2770" s="162" t="str">
        <f t="shared" si="1814"/>
        <v/>
      </c>
      <c r="CF2770" s="163" t="str">
        <f t="shared" si="1815"/>
        <v/>
      </c>
      <c r="CG2770" s="164" t="str">
        <f t="shared" si="1816"/>
        <v/>
      </c>
      <c r="CI2770" s="162" t="str">
        <f t="shared" si="1817"/>
        <v/>
      </c>
      <c r="CJ2770" s="163" t="str">
        <f t="shared" si="1779"/>
        <v/>
      </c>
      <c r="CK2770" s="164" t="str">
        <f t="shared" si="1780"/>
        <v/>
      </c>
      <c r="CM2770" s="169" t="str">
        <f t="shared" si="1818"/>
        <v/>
      </c>
      <c r="CN2770" s="139" t="str">
        <f t="shared" si="1819"/>
        <v/>
      </c>
      <c r="CP2770" s="41" t="str">
        <f>IF($CM2770="", "", COUNTIF($CM$11:$CM$3035, "&lt;"&amp;$CM2770)+1+COUNTIF($CM$11:$CM2770, $CM2770)-1)</f>
        <v/>
      </c>
    </row>
    <row r="2771" spans="1:94" x14ac:dyDescent="0.25">
      <c r="A2771" s="40"/>
      <c r="B2771" s="82" t="str">
        <f>IF($I2771="", "", IFERROR(INDEX('Job Database'!$AE$11:$AE$3035, MATCH($I2771, 'Job Database'!$X$11:$X$3035, 0)), ""))</f>
        <v/>
      </c>
      <c r="C2771" s="69" t="str">
        <f>IF($I2771="", "", IF(COUNTIF('Job Database'!$X$11:$X$3035, $I2771)=0, $AC$5, $AC$4))</f>
        <v/>
      </c>
      <c r="D2771" s="40"/>
      <c r="E2771" s="85" t="str">
        <f>IF($I2771="", "", IF(IFERROR(INDEX('Job Database'!$M$11:$M$3035, MATCH($I2771, 'Job Database'!$X$11:$X$3035, 0)), "")="", "", IFERROR(INDEX('Job Database'!$M$11:$M$3035, MATCH($I2771, 'Job Database'!$X$11:$X$3035, 0)), "")))</f>
        <v/>
      </c>
      <c r="F2771" s="40"/>
      <c r="G2771" s="88" t="str">
        <f t="shared" si="1793"/>
        <v/>
      </c>
      <c r="H2771" s="40"/>
      <c r="I2771" s="24"/>
      <c r="J2771" s="34"/>
      <c r="K2771" s="106"/>
      <c r="L2771" s="79"/>
      <c r="M2771" s="34"/>
      <c r="N2771" s="79"/>
      <c r="O2771" s="31"/>
      <c r="P2771" s="53"/>
      <c r="Q2771" s="40"/>
      <c r="S2771" s="41" t="str">
        <f t="shared" si="1781"/>
        <v/>
      </c>
      <c r="T2771" s="41" t="str">
        <f t="shared" si="1782"/>
        <v/>
      </c>
      <c r="U2771" s="41" t="str">
        <f t="shared" si="1794"/>
        <v/>
      </c>
      <c r="W2771" s="74" t="str">
        <f>IF('Job Database'!$X2771="", "", 'Job Database'!$X2771)</f>
        <v/>
      </c>
      <c r="Y2771" s="41" t="str">
        <f>IF($W2771="", "", IF(COUNTIF($I$11:$I$3035, $W2771)&gt;0, "", MAX($Y$10:$Y2770)+1))</f>
        <v/>
      </c>
      <c r="Z2771" s="41">
        <v>2761</v>
      </c>
      <c r="AA2771" s="58" t="str">
        <f t="shared" si="1795"/>
        <v/>
      </c>
      <c r="AC2771" s="41" t="str">
        <f t="shared" si="1783"/>
        <v/>
      </c>
      <c r="AE2771" s="41" t="str">
        <f t="shared" si="1796"/>
        <v/>
      </c>
      <c r="AJ2771" s="154" t="str">
        <f t="shared" si="1797"/>
        <v/>
      </c>
      <c r="AL2771" s="120" t="str">
        <f t="shared" si="1798"/>
        <v/>
      </c>
      <c r="AM2771" s="104" t="str">
        <f t="shared" si="1799"/>
        <v/>
      </c>
      <c r="AN2771" s="104" t="str">
        <f t="shared" si="1800"/>
        <v/>
      </c>
      <c r="AO2771" s="104" t="str">
        <f t="shared" si="1784"/>
        <v/>
      </c>
      <c r="AP2771" s="104" t="str">
        <f t="shared" si="1785"/>
        <v/>
      </c>
      <c r="AQ2771" s="121" t="str">
        <f t="shared" si="1801"/>
        <v/>
      </c>
      <c r="AS2771" s="88" t="str">
        <f t="shared" si="1786"/>
        <v/>
      </c>
      <c r="AT2771" s="68" t="str">
        <f t="shared" si="1802"/>
        <v/>
      </c>
      <c r="AU2771" s="68" t="str">
        <f t="shared" si="1803"/>
        <v/>
      </c>
      <c r="AV2771" s="68" t="str">
        <f t="shared" si="1804"/>
        <v/>
      </c>
      <c r="AW2771" s="88" t="str">
        <f t="shared" si="1787"/>
        <v/>
      </c>
      <c r="AZ2771" s="88" t="str">
        <f t="shared" si="1788"/>
        <v/>
      </c>
      <c r="BA2771" s="68" t="str">
        <f t="shared" si="1789"/>
        <v/>
      </c>
      <c r="BB2771" s="68" t="str">
        <f t="shared" si="1790"/>
        <v/>
      </c>
      <c r="BC2771" s="68" t="str">
        <f t="shared" si="1791"/>
        <v/>
      </c>
      <c r="BD2771" s="69" t="str">
        <f t="shared" si="1792"/>
        <v/>
      </c>
      <c r="BE2771" s="69" t="str">
        <f t="shared" si="1805"/>
        <v/>
      </c>
      <c r="BT2771" s="138" t="str">
        <f t="shared" ca="1" si="1806"/>
        <v/>
      </c>
      <c r="BU2771" s="139" t="str">
        <f t="shared" ca="1" si="1807"/>
        <v/>
      </c>
      <c r="BW2771" s="138" t="str">
        <f t="shared" si="1808"/>
        <v/>
      </c>
      <c r="BX2771" s="104" t="str">
        <f t="shared" si="1809"/>
        <v/>
      </c>
      <c r="BY2771" s="139" t="str">
        <f t="shared" si="1810"/>
        <v/>
      </c>
      <c r="CA2771" s="138" t="str">
        <f t="shared" si="1811"/>
        <v/>
      </c>
      <c r="CB2771" s="104" t="str">
        <f t="shared" si="1812"/>
        <v/>
      </c>
      <c r="CC2771" s="139" t="str">
        <f t="shared" si="1813"/>
        <v/>
      </c>
      <c r="CE2771" s="162" t="str">
        <f t="shared" si="1814"/>
        <v/>
      </c>
      <c r="CF2771" s="163" t="str">
        <f t="shared" si="1815"/>
        <v/>
      </c>
      <c r="CG2771" s="164" t="str">
        <f t="shared" si="1816"/>
        <v/>
      </c>
      <c r="CI2771" s="162" t="str">
        <f t="shared" si="1817"/>
        <v/>
      </c>
      <c r="CJ2771" s="163" t="str">
        <f t="shared" si="1779"/>
        <v/>
      </c>
      <c r="CK2771" s="164" t="str">
        <f t="shared" si="1780"/>
        <v/>
      </c>
      <c r="CM2771" s="169" t="str">
        <f t="shared" si="1818"/>
        <v/>
      </c>
      <c r="CN2771" s="139" t="str">
        <f t="shared" si="1819"/>
        <v/>
      </c>
      <c r="CP2771" s="41" t="str">
        <f>IF($CM2771="", "", COUNTIF($CM$11:$CM$3035, "&lt;"&amp;$CM2771)+1+COUNTIF($CM$11:$CM2771, $CM2771)-1)</f>
        <v/>
      </c>
    </row>
    <row r="2772" spans="1:94" x14ac:dyDescent="0.25">
      <c r="A2772" s="40"/>
      <c r="B2772" s="82" t="str">
        <f>IF($I2772="", "", IFERROR(INDEX('Job Database'!$AE$11:$AE$3035, MATCH($I2772, 'Job Database'!$X$11:$X$3035, 0)), ""))</f>
        <v/>
      </c>
      <c r="C2772" s="69" t="str">
        <f>IF($I2772="", "", IF(COUNTIF('Job Database'!$X$11:$X$3035, $I2772)=0, $AC$5, $AC$4))</f>
        <v/>
      </c>
      <c r="D2772" s="40"/>
      <c r="E2772" s="85" t="str">
        <f>IF($I2772="", "", IF(IFERROR(INDEX('Job Database'!$M$11:$M$3035, MATCH($I2772, 'Job Database'!$X$11:$X$3035, 0)), "")="", "", IFERROR(INDEX('Job Database'!$M$11:$M$3035, MATCH($I2772, 'Job Database'!$X$11:$X$3035, 0)), "")))</f>
        <v/>
      </c>
      <c r="F2772" s="40"/>
      <c r="G2772" s="88" t="str">
        <f t="shared" si="1793"/>
        <v/>
      </c>
      <c r="H2772" s="40"/>
      <c r="I2772" s="24"/>
      <c r="J2772" s="34"/>
      <c r="K2772" s="106"/>
      <c r="L2772" s="79"/>
      <c r="M2772" s="34"/>
      <c r="N2772" s="79"/>
      <c r="O2772" s="31"/>
      <c r="P2772" s="53"/>
      <c r="Q2772" s="40"/>
      <c r="S2772" s="41" t="str">
        <f t="shared" si="1781"/>
        <v/>
      </c>
      <c r="T2772" s="41" t="str">
        <f t="shared" si="1782"/>
        <v/>
      </c>
      <c r="U2772" s="41" t="str">
        <f t="shared" si="1794"/>
        <v/>
      </c>
      <c r="W2772" s="74" t="str">
        <f>IF('Job Database'!$X2772="", "", 'Job Database'!$X2772)</f>
        <v/>
      </c>
      <c r="Y2772" s="41" t="str">
        <f>IF($W2772="", "", IF(COUNTIF($I$11:$I$3035, $W2772)&gt;0, "", MAX($Y$10:$Y2771)+1))</f>
        <v/>
      </c>
      <c r="Z2772" s="41">
        <v>2762</v>
      </c>
      <c r="AA2772" s="58" t="str">
        <f t="shared" si="1795"/>
        <v/>
      </c>
      <c r="AC2772" s="41" t="str">
        <f t="shared" si="1783"/>
        <v/>
      </c>
      <c r="AE2772" s="41" t="str">
        <f t="shared" si="1796"/>
        <v/>
      </c>
      <c r="AJ2772" s="154" t="str">
        <f t="shared" si="1797"/>
        <v/>
      </c>
      <c r="AL2772" s="120" t="str">
        <f t="shared" si="1798"/>
        <v/>
      </c>
      <c r="AM2772" s="104" t="str">
        <f t="shared" si="1799"/>
        <v/>
      </c>
      <c r="AN2772" s="104" t="str">
        <f t="shared" si="1800"/>
        <v/>
      </c>
      <c r="AO2772" s="104" t="str">
        <f t="shared" si="1784"/>
        <v/>
      </c>
      <c r="AP2772" s="104" t="str">
        <f t="shared" si="1785"/>
        <v/>
      </c>
      <c r="AQ2772" s="121" t="str">
        <f t="shared" si="1801"/>
        <v/>
      </c>
      <c r="AS2772" s="88" t="str">
        <f t="shared" si="1786"/>
        <v/>
      </c>
      <c r="AT2772" s="68" t="str">
        <f t="shared" si="1802"/>
        <v/>
      </c>
      <c r="AU2772" s="68" t="str">
        <f t="shared" si="1803"/>
        <v/>
      </c>
      <c r="AV2772" s="68" t="str">
        <f t="shared" si="1804"/>
        <v/>
      </c>
      <c r="AW2772" s="88" t="str">
        <f t="shared" si="1787"/>
        <v/>
      </c>
      <c r="AZ2772" s="88" t="str">
        <f t="shared" si="1788"/>
        <v/>
      </c>
      <c r="BA2772" s="68" t="str">
        <f t="shared" si="1789"/>
        <v/>
      </c>
      <c r="BB2772" s="68" t="str">
        <f t="shared" si="1790"/>
        <v/>
      </c>
      <c r="BC2772" s="68" t="str">
        <f t="shared" si="1791"/>
        <v/>
      </c>
      <c r="BD2772" s="69" t="str">
        <f t="shared" si="1792"/>
        <v/>
      </c>
      <c r="BE2772" s="69" t="str">
        <f t="shared" si="1805"/>
        <v/>
      </c>
      <c r="BT2772" s="138" t="str">
        <f t="shared" ca="1" si="1806"/>
        <v/>
      </c>
      <c r="BU2772" s="139" t="str">
        <f t="shared" ca="1" si="1807"/>
        <v/>
      </c>
      <c r="BW2772" s="138" t="str">
        <f t="shared" si="1808"/>
        <v/>
      </c>
      <c r="BX2772" s="104" t="str">
        <f t="shared" si="1809"/>
        <v/>
      </c>
      <c r="BY2772" s="139" t="str">
        <f t="shared" si="1810"/>
        <v/>
      </c>
      <c r="CA2772" s="138" t="str">
        <f t="shared" si="1811"/>
        <v/>
      </c>
      <c r="CB2772" s="104" t="str">
        <f t="shared" si="1812"/>
        <v/>
      </c>
      <c r="CC2772" s="139" t="str">
        <f t="shared" si="1813"/>
        <v/>
      </c>
      <c r="CE2772" s="162" t="str">
        <f t="shared" si="1814"/>
        <v/>
      </c>
      <c r="CF2772" s="163" t="str">
        <f t="shared" si="1815"/>
        <v/>
      </c>
      <c r="CG2772" s="164" t="str">
        <f t="shared" si="1816"/>
        <v/>
      </c>
      <c r="CI2772" s="162" t="str">
        <f t="shared" si="1817"/>
        <v/>
      </c>
      <c r="CJ2772" s="163" t="str">
        <f t="shared" si="1779"/>
        <v/>
      </c>
      <c r="CK2772" s="164" t="str">
        <f t="shared" si="1780"/>
        <v/>
      </c>
      <c r="CM2772" s="169" t="str">
        <f t="shared" si="1818"/>
        <v/>
      </c>
      <c r="CN2772" s="139" t="str">
        <f t="shared" si="1819"/>
        <v/>
      </c>
      <c r="CP2772" s="41" t="str">
        <f>IF($CM2772="", "", COUNTIF($CM$11:$CM$3035, "&lt;"&amp;$CM2772)+1+COUNTIF($CM$11:$CM2772, $CM2772)-1)</f>
        <v/>
      </c>
    </row>
    <row r="2773" spans="1:94" x14ac:dyDescent="0.25">
      <c r="A2773" s="40"/>
      <c r="B2773" s="82" t="str">
        <f>IF($I2773="", "", IFERROR(INDEX('Job Database'!$AE$11:$AE$3035, MATCH($I2773, 'Job Database'!$X$11:$X$3035, 0)), ""))</f>
        <v/>
      </c>
      <c r="C2773" s="69" t="str">
        <f>IF($I2773="", "", IF(COUNTIF('Job Database'!$X$11:$X$3035, $I2773)=0, $AC$5, $AC$4))</f>
        <v/>
      </c>
      <c r="D2773" s="40"/>
      <c r="E2773" s="85" t="str">
        <f>IF($I2773="", "", IF(IFERROR(INDEX('Job Database'!$M$11:$M$3035, MATCH($I2773, 'Job Database'!$X$11:$X$3035, 0)), "")="", "", IFERROR(INDEX('Job Database'!$M$11:$M$3035, MATCH($I2773, 'Job Database'!$X$11:$X$3035, 0)), "")))</f>
        <v/>
      </c>
      <c r="F2773" s="40"/>
      <c r="G2773" s="88" t="str">
        <f t="shared" si="1793"/>
        <v/>
      </c>
      <c r="H2773" s="40"/>
      <c r="I2773" s="24"/>
      <c r="J2773" s="34"/>
      <c r="K2773" s="106"/>
      <c r="L2773" s="79"/>
      <c r="M2773" s="34"/>
      <c r="N2773" s="79"/>
      <c r="O2773" s="31"/>
      <c r="P2773" s="53"/>
      <c r="Q2773" s="40"/>
      <c r="S2773" s="41" t="str">
        <f t="shared" si="1781"/>
        <v/>
      </c>
      <c r="T2773" s="41" t="str">
        <f t="shared" si="1782"/>
        <v/>
      </c>
      <c r="U2773" s="41" t="str">
        <f t="shared" si="1794"/>
        <v/>
      </c>
      <c r="W2773" s="74" t="str">
        <f>IF('Job Database'!$X2773="", "", 'Job Database'!$X2773)</f>
        <v/>
      </c>
      <c r="Y2773" s="41" t="str">
        <f>IF($W2773="", "", IF(COUNTIF($I$11:$I$3035, $W2773)&gt;0, "", MAX($Y$10:$Y2772)+1))</f>
        <v/>
      </c>
      <c r="Z2773" s="41">
        <v>2763</v>
      </c>
      <c r="AA2773" s="58" t="str">
        <f t="shared" si="1795"/>
        <v/>
      </c>
      <c r="AC2773" s="41" t="str">
        <f t="shared" si="1783"/>
        <v/>
      </c>
      <c r="AE2773" s="41" t="str">
        <f t="shared" si="1796"/>
        <v/>
      </c>
      <c r="AJ2773" s="154" t="str">
        <f t="shared" si="1797"/>
        <v/>
      </c>
      <c r="AL2773" s="120" t="str">
        <f t="shared" si="1798"/>
        <v/>
      </c>
      <c r="AM2773" s="104" t="str">
        <f t="shared" si="1799"/>
        <v/>
      </c>
      <c r="AN2773" s="104" t="str">
        <f t="shared" si="1800"/>
        <v/>
      </c>
      <c r="AO2773" s="104" t="str">
        <f t="shared" si="1784"/>
        <v/>
      </c>
      <c r="AP2773" s="104" t="str">
        <f t="shared" si="1785"/>
        <v/>
      </c>
      <c r="AQ2773" s="121" t="str">
        <f t="shared" si="1801"/>
        <v/>
      </c>
      <c r="AS2773" s="88" t="str">
        <f t="shared" si="1786"/>
        <v/>
      </c>
      <c r="AT2773" s="68" t="str">
        <f t="shared" si="1802"/>
        <v/>
      </c>
      <c r="AU2773" s="68" t="str">
        <f t="shared" si="1803"/>
        <v/>
      </c>
      <c r="AV2773" s="68" t="str">
        <f t="shared" si="1804"/>
        <v/>
      </c>
      <c r="AW2773" s="88" t="str">
        <f t="shared" si="1787"/>
        <v/>
      </c>
      <c r="AZ2773" s="88" t="str">
        <f t="shared" si="1788"/>
        <v/>
      </c>
      <c r="BA2773" s="68" t="str">
        <f t="shared" si="1789"/>
        <v/>
      </c>
      <c r="BB2773" s="68" t="str">
        <f t="shared" si="1790"/>
        <v/>
      </c>
      <c r="BC2773" s="68" t="str">
        <f t="shared" si="1791"/>
        <v/>
      </c>
      <c r="BD2773" s="69" t="str">
        <f t="shared" si="1792"/>
        <v/>
      </c>
      <c r="BE2773" s="69" t="str">
        <f t="shared" si="1805"/>
        <v/>
      </c>
      <c r="BT2773" s="138" t="str">
        <f t="shared" ca="1" si="1806"/>
        <v/>
      </c>
      <c r="BU2773" s="139" t="str">
        <f t="shared" ca="1" si="1807"/>
        <v/>
      </c>
      <c r="BW2773" s="138" t="str">
        <f t="shared" si="1808"/>
        <v/>
      </c>
      <c r="BX2773" s="104" t="str">
        <f t="shared" si="1809"/>
        <v/>
      </c>
      <c r="BY2773" s="139" t="str">
        <f t="shared" si="1810"/>
        <v/>
      </c>
      <c r="CA2773" s="138" t="str">
        <f t="shared" si="1811"/>
        <v/>
      </c>
      <c r="CB2773" s="104" t="str">
        <f t="shared" si="1812"/>
        <v/>
      </c>
      <c r="CC2773" s="139" t="str">
        <f t="shared" si="1813"/>
        <v/>
      </c>
      <c r="CE2773" s="162" t="str">
        <f t="shared" si="1814"/>
        <v/>
      </c>
      <c r="CF2773" s="163" t="str">
        <f t="shared" si="1815"/>
        <v/>
      </c>
      <c r="CG2773" s="164" t="str">
        <f t="shared" si="1816"/>
        <v/>
      </c>
      <c r="CI2773" s="162" t="str">
        <f t="shared" si="1817"/>
        <v/>
      </c>
      <c r="CJ2773" s="163" t="str">
        <f t="shared" si="1779"/>
        <v/>
      </c>
      <c r="CK2773" s="164" t="str">
        <f t="shared" si="1780"/>
        <v/>
      </c>
      <c r="CM2773" s="169" t="str">
        <f t="shared" si="1818"/>
        <v/>
      </c>
      <c r="CN2773" s="139" t="str">
        <f t="shared" si="1819"/>
        <v/>
      </c>
      <c r="CP2773" s="41" t="str">
        <f>IF($CM2773="", "", COUNTIF($CM$11:$CM$3035, "&lt;"&amp;$CM2773)+1+COUNTIF($CM$11:$CM2773, $CM2773)-1)</f>
        <v/>
      </c>
    </row>
    <row r="2774" spans="1:94" x14ac:dyDescent="0.25">
      <c r="A2774" s="40"/>
      <c r="B2774" s="82" t="str">
        <f>IF($I2774="", "", IFERROR(INDEX('Job Database'!$AE$11:$AE$3035, MATCH($I2774, 'Job Database'!$X$11:$X$3035, 0)), ""))</f>
        <v/>
      </c>
      <c r="C2774" s="69" t="str">
        <f>IF($I2774="", "", IF(COUNTIF('Job Database'!$X$11:$X$3035, $I2774)=0, $AC$5, $AC$4))</f>
        <v/>
      </c>
      <c r="D2774" s="40"/>
      <c r="E2774" s="85" t="str">
        <f>IF($I2774="", "", IF(IFERROR(INDEX('Job Database'!$M$11:$M$3035, MATCH($I2774, 'Job Database'!$X$11:$X$3035, 0)), "")="", "", IFERROR(INDEX('Job Database'!$M$11:$M$3035, MATCH($I2774, 'Job Database'!$X$11:$X$3035, 0)), "")))</f>
        <v/>
      </c>
      <c r="F2774" s="40"/>
      <c r="G2774" s="88" t="str">
        <f t="shared" si="1793"/>
        <v/>
      </c>
      <c r="H2774" s="40"/>
      <c r="I2774" s="24"/>
      <c r="J2774" s="34"/>
      <c r="K2774" s="106"/>
      <c r="L2774" s="79"/>
      <c r="M2774" s="34"/>
      <c r="N2774" s="79"/>
      <c r="O2774" s="31"/>
      <c r="P2774" s="53"/>
      <c r="Q2774" s="40"/>
      <c r="S2774" s="41" t="str">
        <f t="shared" si="1781"/>
        <v/>
      </c>
      <c r="T2774" s="41" t="str">
        <f t="shared" si="1782"/>
        <v/>
      </c>
      <c r="U2774" s="41" t="str">
        <f t="shared" si="1794"/>
        <v/>
      </c>
      <c r="W2774" s="74" t="str">
        <f>IF('Job Database'!$X2774="", "", 'Job Database'!$X2774)</f>
        <v/>
      </c>
      <c r="Y2774" s="41" t="str">
        <f>IF($W2774="", "", IF(COUNTIF($I$11:$I$3035, $W2774)&gt;0, "", MAX($Y$10:$Y2773)+1))</f>
        <v/>
      </c>
      <c r="Z2774" s="41">
        <v>2764</v>
      </c>
      <c r="AA2774" s="58" t="str">
        <f t="shared" si="1795"/>
        <v/>
      </c>
      <c r="AC2774" s="41" t="str">
        <f t="shared" si="1783"/>
        <v/>
      </c>
      <c r="AE2774" s="41" t="str">
        <f t="shared" si="1796"/>
        <v/>
      </c>
      <c r="AJ2774" s="154" t="str">
        <f t="shared" si="1797"/>
        <v/>
      </c>
      <c r="AL2774" s="120" t="str">
        <f t="shared" si="1798"/>
        <v/>
      </c>
      <c r="AM2774" s="104" t="str">
        <f t="shared" si="1799"/>
        <v/>
      </c>
      <c r="AN2774" s="104" t="str">
        <f t="shared" si="1800"/>
        <v/>
      </c>
      <c r="AO2774" s="104" t="str">
        <f t="shared" si="1784"/>
        <v/>
      </c>
      <c r="AP2774" s="104" t="str">
        <f t="shared" si="1785"/>
        <v/>
      </c>
      <c r="AQ2774" s="121" t="str">
        <f t="shared" si="1801"/>
        <v/>
      </c>
      <c r="AS2774" s="88" t="str">
        <f t="shared" si="1786"/>
        <v/>
      </c>
      <c r="AT2774" s="68" t="str">
        <f t="shared" si="1802"/>
        <v/>
      </c>
      <c r="AU2774" s="68" t="str">
        <f t="shared" si="1803"/>
        <v/>
      </c>
      <c r="AV2774" s="68" t="str">
        <f t="shared" si="1804"/>
        <v/>
      </c>
      <c r="AW2774" s="88" t="str">
        <f t="shared" si="1787"/>
        <v/>
      </c>
      <c r="AZ2774" s="88" t="str">
        <f t="shared" si="1788"/>
        <v/>
      </c>
      <c r="BA2774" s="68" t="str">
        <f t="shared" si="1789"/>
        <v/>
      </c>
      <c r="BB2774" s="68" t="str">
        <f t="shared" si="1790"/>
        <v/>
      </c>
      <c r="BC2774" s="68" t="str">
        <f t="shared" si="1791"/>
        <v/>
      </c>
      <c r="BD2774" s="69" t="str">
        <f t="shared" si="1792"/>
        <v/>
      </c>
      <c r="BE2774" s="69" t="str">
        <f t="shared" si="1805"/>
        <v/>
      </c>
      <c r="BT2774" s="138" t="str">
        <f t="shared" ca="1" si="1806"/>
        <v/>
      </c>
      <c r="BU2774" s="139" t="str">
        <f t="shared" ca="1" si="1807"/>
        <v/>
      </c>
      <c r="BW2774" s="138" t="str">
        <f t="shared" si="1808"/>
        <v/>
      </c>
      <c r="BX2774" s="104" t="str">
        <f t="shared" si="1809"/>
        <v/>
      </c>
      <c r="BY2774" s="139" t="str">
        <f t="shared" si="1810"/>
        <v/>
      </c>
      <c r="CA2774" s="138" t="str">
        <f t="shared" si="1811"/>
        <v/>
      </c>
      <c r="CB2774" s="104" t="str">
        <f t="shared" si="1812"/>
        <v/>
      </c>
      <c r="CC2774" s="139" t="str">
        <f t="shared" si="1813"/>
        <v/>
      </c>
      <c r="CE2774" s="162" t="str">
        <f t="shared" si="1814"/>
        <v/>
      </c>
      <c r="CF2774" s="163" t="str">
        <f t="shared" si="1815"/>
        <v/>
      </c>
      <c r="CG2774" s="164" t="str">
        <f t="shared" si="1816"/>
        <v/>
      </c>
      <c r="CI2774" s="162" t="str">
        <f t="shared" si="1817"/>
        <v/>
      </c>
      <c r="CJ2774" s="163" t="str">
        <f t="shared" si="1779"/>
        <v/>
      </c>
      <c r="CK2774" s="164" t="str">
        <f t="shared" si="1780"/>
        <v/>
      </c>
      <c r="CM2774" s="169" t="str">
        <f t="shared" si="1818"/>
        <v/>
      </c>
      <c r="CN2774" s="139" t="str">
        <f t="shared" si="1819"/>
        <v/>
      </c>
      <c r="CP2774" s="41" t="str">
        <f>IF($CM2774="", "", COUNTIF($CM$11:$CM$3035, "&lt;"&amp;$CM2774)+1+COUNTIF($CM$11:$CM2774, $CM2774)-1)</f>
        <v/>
      </c>
    </row>
    <row r="2775" spans="1:94" x14ac:dyDescent="0.25">
      <c r="A2775" s="40"/>
      <c r="B2775" s="82" t="str">
        <f>IF($I2775="", "", IFERROR(INDEX('Job Database'!$AE$11:$AE$3035, MATCH($I2775, 'Job Database'!$X$11:$X$3035, 0)), ""))</f>
        <v/>
      </c>
      <c r="C2775" s="69" t="str">
        <f>IF($I2775="", "", IF(COUNTIF('Job Database'!$X$11:$X$3035, $I2775)=0, $AC$5, $AC$4))</f>
        <v/>
      </c>
      <c r="D2775" s="40"/>
      <c r="E2775" s="85" t="str">
        <f>IF($I2775="", "", IF(IFERROR(INDEX('Job Database'!$M$11:$M$3035, MATCH($I2775, 'Job Database'!$X$11:$X$3035, 0)), "")="", "", IFERROR(INDEX('Job Database'!$M$11:$M$3035, MATCH($I2775, 'Job Database'!$X$11:$X$3035, 0)), "")))</f>
        <v/>
      </c>
      <c r="F2775" s="40"/>
      <c r="G2775" s="88" t="str">
        <f t="shared" si="1793"/>
        <v/>
      </c>
      <c r="H2775" s="40"/>
      <c r="I2775" s="24"/>
      <c r="J2775" s="34"/>
      <c r="K2775" s="106"/>
      <c r="L2775" s="79"/>
      <c r="M2775" s="34"/>
      <c r="N2775" s="79"/>
      <c r="O2775" s="31"/>
      <c r="P2775" s="53"/>
      <c r="Q2775" s="40"/>
      <c r="S2775" s="41" t="str">
        <f t="shared" si="1781"/>
        <v/>
      </c>
      <c r="T2775" s="41" t="str">
        <f t="shared" si="1782"/>
        <v/>
      </c>
      <c r="U2775" s="41" t="str">
        <f t="shared" si="1794"/>
        <v/>
      </c>
      <c r="W2775" s="74" t="str">
        <f>IF('Job Database'!$X2775="", "", 'Job Database'!$X2775)</f>
        <v/>
      </c>
      <c r="Y2775" s="41" t="str">
        <f>IF($W2775="", "", IF(COUNTIF($I$11:$I$3035, $W2775)&gt;0, "", MAX($Y$10:$Y2774)+1))</f>
        <v/>
      </c>
      <c r="Z2775" s="41">
        <v>2765</v>
      </c>
      <c r="AA2775" s="58" t="str">
        <f t="shared" si="1795"/>
        <v/>
      </c>
      <c r="AC2775" s="41" t="str">
        <f t="shared" si="1783"/>
        <v/>
      </c>
      <c r="AE2775" s="41" t="str">
        <f t="shared" si="1796"/>
        <v/>
      </c>
      <c r="AJ2775" s="154" t="str">
        <f t="shared" si="1797"/>
        <v/>
      </c>
      <c r="AL2775" s="120" t="str">
        <f t="shared" si="1798"/>
        <v/>
      </c>
      <c r="AM2775" s="104" t="str">
        <f t="shared" si="1799"/>
        <v/>
      </c>
      <c r="AN2775" s="104" t="str">
        <f t="shared" si="1800"/>
        <v/>
      </c>
      <c r="AO2775" s="104" t="str">
        <f t="shared" si="1784"/>
        <v/>
      </c>
      <c r="AP2775" s="104" t="str">
        <f t="shared" si="1785"/>
        <v/>
      </c>
      <c r="AQ2775" s="121" t="str">
        <f t="shared" si="1801"/>
        <v/>
      </c>
      <c r="AS2775" s="88" t="str">
        <f t="shared" si="1786"/>
        <v/>
      </c>
      <c r="AT2775" s="68" t="str">
        <f t="shared" si="1802"/>
        <v/>
      </c>
      <c r="AU2775" s="68" t="str">
        <f t="shared" si="1803"/>
        <v/>
      </c>
      <c r="AV2775" s="68" t="str">
        <f t="shared" si="1804"/>
        <v/>
      </c>
      <c r="AW2775" s="88" t="str">
        <f t="shared" si="1787"/>
        <v/>
      </c>
      <c r="AZ2775" s="88" t="str">
        <f t="shared" si="1788"/>
        <v/>
      </c>
      <c r="BA2775" s="68" t="str">
        <f t="shared" si="1789"/>
        <v/>
      </c>
      <c r="BB2775" s="68" t="str">
        <f t="shared" si="1790"/>
        <v/>
      </c>
      <c r="BC2775" s="68" t="str">
        <f t="shared" si="1791"/>
        <v/>
      </c>
      <c r="BD2775" s="69" t="str">
        <f t="shared" si="1792"/>
        <v/>
      </c>
      <c r="BE2775" s="69" t="str">
        <f t="shared" si="1805"/>
        <v/>
      </c>
      <c r="BT2775" s="138" t="str">
        <f t="shared" ca="1" si="1806"/>
        <v/>
      </c>
      <c r="BU2775" s="139" t="str">
        <f t="shared" ca="1" si="1807"/>
        <v/>
      </c>
      <c r="BW2775" s="138" t="str">
        <f t="shared" si="1808"/>
        <v/>
      </c>
      <c r="BX2775" s="104" t="str">
        <f t="shared" si="1809"/>
        <v/>
      </c>
      <c r="BY2775" s="139" t="str">
        <f t="shared" si="1810"/>
        <v/>
      </c>
      <c r="CA2775" s="138" t="str">
        <f t="shared" si="1811"/>
        <v/>
      </c>
      <c r="CB2775" s="104" t="str">
        <f t="shared" si="1812"/>
        <v/>
      </c>
      <c r="CC2775" s="139" t="str">
        <f t="shared" si="1813"/>
        <v/>
      </c>
      <c r="CE2775" s="162" t="str">
        <f t="shared" si="1814"/>
        <v/>
      </c>
      <c r="CF2775" s="163" t="str">
        <f t="shared" si="1815"/>
        <v/>
      </c>
      <c r="CG2775" s="164" t="str">
        <f t="shared" si="1816"/>
        <v/>
      </c>
      <c r="CI2775" s="162" t="str">
        <f t="shared" si="1817"/>
        <v/>
      </c>
      <c r="CJ2775" s="163" t="str">
        <f t="shared" si="1779"/>
        <v/>
      </c>
      <c r="CK2775" s="164" t="str">
        <f t="shared" si="1780"/>
        <v/>
      </c>
      <c r="CM2775" s="169" t="str">
        <f t="shared" si="1818"/>
        <v/>
      </c>
      <c r="CN2775" s="139" t="str">
        <f t="shared" si="1819"/>
        <v/>
      </c>
      <c r="CP2775" s="41" t="str">
        <f>IF($CM2775="", "", COUNTIF($CM$11:$CM$3035, "&lt;"&amp;$CM2775)+1+COUNTIF($CM$11:$CM2775, $CM2775)-1)</f>
        <v/>
      </c>
    </row>
    <row r="2776" spans="1:94" x14ac:dyDescent="0.25">
      <c r="A2776" s="40"/>
      <c r="B2776" s="82" t="str">
        <f>IF($I2776="", "", IFERROR(INDEX('Job Database'!$AE$11:$AE$3035, MATCH($I2776, 'Job Database'!$X$11:$X$3035, 0)), ""))</f>
        <v/>
      </c>
      <c r="C2776" s="69" t="str">
        <f>IF($I2776="", "", IF(COUNTIF('Job Database'!$X$11:$X$3035, $I2776)=0, $AC$5, $AC$4))</f>
        <v/>
      </c>
      <c r="D2776" s="40"/>
      <c r="E2776" s="85" t="str">
        <f>IF($I2776="", "", IF(IFERROR(INDEX('Job Database'!$M$11:$M$3035, MATCH($I2776, 'Job Database'!$X$11:$X$3035, 0)), "")="", "", IFERROR(INDEX('Job Database'!$M$11:$M$3035, MATCH($I2776, 'Job Database'!$X$11:$X$3035, 0)), "")))</f>
        <v/>
      </c>
      <c r="F2776" s="40"/>
      <c r="G2776" s="88" t="str">
        <f t="shared" si="1793"/>
        <v/>
      </c>
      <c r="H2776" s="40"/>
      <c r="I2776" s="24"/>
      <c r="J2776" s="34"/>
      <c r="K2776" s="106"/>
      <c r="L2776" s="79"/>
      <c r="M2776" s="34"/>
      <c r="N2776" s="79"/>
      <c r="O2776" s="31"/>
      <c r="P2776" s="53"/>
      <c r="Q2776" s="40"/>
      <c r="S2776" s="41" t="str">
        <f t="shared" si="1781"/>
        <v/>
      </c>
      <c r="T2776" s="41" t="str">
        <f t="shared" si="1782"/>
        <v/>
      </c>
      <c r="U2776" s="41" t="str">
        <f t="shared" si="1794"/>
        <v/>
      </c>
      <c r="W2776" s="74" t="str">
        <f>IF('Job Database'!$X2776="", "", 'Job Database'!$X2776)</f>
        <v/>
      </c>
      <c r="Y2776" s="41" t="str">
        <f>IF($W2776="", "", IF(COUNTIF($I$11:$I$3035, $W2776)&gt;0, "", MAX($Y$10:$Y2775)+1))</f>
        <v/>
      </c>
      <c r="Z2776" s="41">
        <v>2766</v>
      </c>
      <c r="AA2776" s="58" t="str">
        <f t="shared" si="1795"/>
        <v/>
      </c>
      <c r="AC2776" s="41" t="str">
        <f t="shared" si="1783"/>
        <v/>
      </c>
      <c r="AE2776" s="41" t="str">
        <f t="shared" si="1796"/>
        <v/>
      </c>
      <c r="AJ2776" s="154" t="str">
        <f t="shared" si="1797"/>
        <v/>
      </c>
      <c r="AL2776" s="120" t="str">
        <f t="shared" si="1798"/>
        <v/>
      </c>
      <c r="AM2776" s="104" t="str">
        <f t="shared" si="1799"/>
        <v/>
      </c>
      <c r="AN2776" s="104" t="str">
        <f t="shared" si="1800"/>
        <v/>
      </c>
      <c r="AO2776" s="104" t="str">
        <f t="shared" si="1784"/>
        <v/>
      </c>
      <c r="AP2776" s="104" t="str">
        <f t="shared" si="1785"/>
        <v/>
      </c>
      <c r="AQ2776" s="121" t="str">
        <f t="shared" si="1801"/>
        <v/>
      </c>
      <c r="AS2776" s="88" t="str">
        <f t="shared" si="1786"/>
        <v/>
      </c>
      <c r="AT2776" s="68" t="str">
        <f t="shared" si="1802"/>
        <v/>
      </c>
      <c r="AU2776" s="68" t="str">
        <f t="shared" si="1803"/>
        <v/>
      </c>
      <c r="AV2776" s="68" t="str">
        <f t="shared" si="1804"/>
        <v/>
      </c>
      <c r="AW2776" s="88" t="str">
        <f t="shared" si="1787"/>
        <v/>
      </c>
      <c r="AZ2776" s="88" t="str">
        <f t="shared" si="1788"/>
        <v/>
      </c>
      <c r="BA2776" s="68" t="str">
        <f t="shared" si="1789"/>
        <v/>
      </c>
      <c r="BB2776" s="68" t="str">
        <f t="shared" si="1790"/>
        <v/>
      </c>
      <c r="BC2776" s="68" t="str">
        <f t="shared" si="1791"/>
        <v/>
      </c>
      <c r="BD2776" s="69" t="str">
        <f t="shared" si="1792"/>
        <v/>
      </c>
      <c r="BE2776" s="69" t="str">
        <f t="shared" si="1805"/>
        <v/>
      </c>
      <c r="BT2776" s="138" t="str">
        <f t="shared" ca="1" si="1806"/>
        <v/>
      </c>
      <c r="BU2776" s="139" t="str">
        <f t="shared" ca="1" si="1807"/>
        <v/>
      </c>
      <c r="BW2776" s="138" t="str">
        <f t="shared" si="1808"/>
        <v/>
      </c>
      <c r="BX2776" s="104" t="str">
        <f t="shared" si="1809"/>
        <v/>
      </c>
      <c r="BY2776" s="139" t="str">
        <f t="shared" si="1810"/>
        <v/>
      </c>
      <c r="CA2776" s="138" t="str">
        <f t="shared" si="1811"/>
        <v/>
      </c>
      <c r="CB2776" s="104" t="str">
        <f t="shared" si="1812"/>
        <v/>
      </c>
      <c r="CC2776" s="139" t="str">
        <f t="shared" si="1813"/>
        <v/>
      </c>
      <c r="CE2776" s="162" t="str">
        <f t="shared" si="1814"/>
        <v/>
      </c>
      <c r="CF2776" s="163" t="str">
        <f t="shared" si="1815"/>
        <v/>
      </c>
      <c r="CG2776" s="164" t="str">
        <f t="shared" si="1816"/>
        <v/>
      </c>
      <c r="CI2776" s="162" t="str">
        <f t="shared" si="1817"/>
        <v/>
      </c>
      <c r="CJ2776" s="163" t="str">
        <f t="shared" si="1779"/>
        <v/>
      </c>
      <c r="CK2776" s="164" t="str">
        <f t="shared" si="1780"/>
        <v/>
      </c>
      <c r="CM2776" s="169" t="str">
        <f t="shared" si="1818"/>
        <v/>
      </c>
      <c r="CN2776" s="139" t="str">
        <f t="shared" si="1819"/>
        <v/>
      </c>
      <c r="CP2776" s="41" t="str">
        <f>IF($CM2776="", "", COUNTIF($CM$11:$CM$3035, "&lt;"&amp;$CM2776)+1+COUNTIF($CM$11:$CM2776, $CM2776)-1)</f>
        <v/>
      </c>
    </row>
    <row r="2777" spans="1:94" x14ac:dyDescent="0.25">
      <c r="A2777" s="40"/>
      <c r="B2777" s="82" t="str">
        <f>IF($I2777="", "", IFERROR(INDEX('Job Database'!$AE$11:$AE$3035, MATCH($I2777, 'Job Database'!$X$11:$X$3035, 0)), ""))</f>
        <v/>
      </c>
      <c r="C2777" s="69" t="str">
        <f>IF($I2777="", "", IF(COUNTIF('Job Database'!$X$11:$X$3035, $I2777)=0, $AC$5, $AC$4))</f>
        <v/>
      </c>
      <c r="D2777" s="40"/>
      <c r="E2777" s="85" t="str">
        <f>IF($I2777="", "", IF(IFERROR(INDEX('Job Database'!$M$11:$M$3035, MATCH($I2777, 'Job Database'!$X$11:$X$3035, 0)), "")="", "", IFERROR(INDEX('Job Database'!$M$11:$M$3035, MATCH($I2777, 'Job Database'!$X$11:$X$3035, 0)), "")))</f>
        <v/>
      </c>
      <c r="F2777" s="40"/>
      <c r="G2777" s="88" t="str">
        <f t="shared" si="1793"/>
        <v/>
      </c>
      <c r="H2777" s="40"/>
      <c r="I2777" s="24"/>
      <c r="J2777" s="34"/>
      <c r="K2777" s="106"/>
      <c r="L2777" s="79"/>
      <c r="M2777" s="34"/>
      <c r="N2777" s="79"/>
      <c r="O2777" s="31"/>
      <c r="P2777" s="53"/>
      <c r="Q2777" s="40"/>
      <c r="S2777" s="41" t="str">
        <f t="shared" si="1781"/>
        <v/>
      </c>
      <c r="T2777" s="41" t="str">
        <f t="shared" si="1782"/>
        <v/>
      </c>
      <c r="U2777" s="41" t="str">
        <f t="shared" si="1794"/>
        <v/>
      </c>
      <c r="W2777" s="74" t="str">
        <f>IF('Job Database'!$X2777="", "", 'Job Database'!$X2777)</f>
        <v/>
      </c>
      <c r="Y2777" s="41" t="str">
        <f>IF($W2777="", "", IF(COUNTIF($I$11:$I$3035, $W2777)&gt;0, "", MAX($Y$10:$Y2776)+1))</f>
        <v/>
      </c>
      <c r="Z2777" s="41">
        <v>2767</v>
      </c>
      <c r="AA2777" s="58" t="str">
        <f t="shared" si="1795"/>
        <v/>
      </c>
      <c r="AC2777" s="41" t="str">
        <f t="shared" si="1783"/>
        <v/>
      </c>
      <c r="AE2777" s="41" t="str">
        <f t="shared" si="1796"/>
        <v/>
      </c>
      <c r="AJ2777" s="154" t="str">
        <f t="shared" si="1797"/>
        <v/>
      </c>
      <c r="AL2777" s="120" t="str">
        <f t="shared" si="1798"/>
        <v/>
      </c>
      <c r="AM2777" s="104" t="str">
        <f t="shared" si="1799"/>
        <v/>
      </c>
      <c r="AN2777" s="104" t="str">
        <f t="shared" si="1800"/>
        <v/>
      </c>
      <c r="AO2777" s="104" t="str">
        <f t="shared" si="1784"/>
        <v/>
      </c>
      <c r="AP2777" s="104" t="str">
        <f t="shared" si="1785"/>
        <v/>
      </c>
      <c r="AQ2777" s="121" t="str">
        <f t="shared" si="1801"/>
        <v/>
      </c>
      <c r="AS2777" s="88" t="str">
        <f t="shared" si="1786"/>
        <v/>
      </c>
      <c r="AT2777" s="68" t="str">
        <f t="shared" si="1802"/>
        <v/>
      </c>
      <c r="AU2777" s="68" t="str">
        <f t="shared" si="1803"/>
        <v/>
      </c>
      <c r="AV2777" s="68" t="str">
        <f t="shared" si="1804"/>
        <v/>
      </c>
      <c r="AW2777" s="88" t="str">
        <f t="shared" si="1787"/>
        <v/>
      </c>
      <c r="AZ2777" s="88" t="str">
        <f t="shared" si="1788"/>
        <v/>
      </c>
      <c r="BA2777" s="68" t="str">
        <f t="shared" si="1789"/>
        <v/>
      </c>
      <c r="BB2777" s="68" t="str">
        <f t="shared" si="1790"/>
        <v/>
      </c>
      <c r="BC2777" s="68" t="str">
        <f t="shared" si="1791"/>
        <v/>
      </c>
      <c r="BD2777" s="69" t="str">
        <f t="shared" si="1792"/>
        <v/>
      </c>
      <c r="BE2777" s="69" t="str">
        <f t="shared" si="1805"/>
        <v/>
      </c>
      <c r="BT2777" s="138" t="str">
        <f t="shared" ca="1" si="1806"/>
        <v/>
      </c>
      <c r="BU2777" s="139" t="str">
        <f t="shared" ca="1" si="1807"/>
        <v/>
      </c>
      <c r="BW2777" s="138" t="str">
        <f t="shared" si="1808"/>
        <v/>
      </c>
      <c r="BX2777" s="104" t="str">
        <f t="shared" si="1809"/>
        <v/>
      </c>
      <c r="BY2777" s="139" t="str">
        <f t="shared" si="1810"/>
        <v/>
      </c>
      <c r="CA2777" s="138" t="str">
        <f t="shared" si="1811"/>
        <v/>
      </c>
      <c r="CB2777" s="104" t="str">
        <f t="shared" si="1812"/>
        <v/>
      </c>
      <c r="CC2777" s="139" t="str">
        <f t="shared" si="1813"/>
        <v/>
      </c>
      <c r="CE2777" s="162" t="str">
        <f t="shared" si="1814"/>
        <v/>
      </c>
      <c r="CF2777" s="163" t="str">
        <f t="shared" si="1815"/>
        <v/>
      </c>
      <c r="CG2777" s="164" t="str">
        <f t="shared" si="1816"/>
        <v/>
      </c>
      <c r="CI2777" s="162" t="str">
        <f t="shared" si="1817"/>
        <v/>
      </c>
      <c r="CJ2777" s="163" t="str">
        <f t="shared" si="1779"/>
        <v/>
      </c>
      <c r="CK2777" s="164" t="str">
        <f t="shared" si="1780"/>
        <v/>
      </c>
      <c r="CM2777" s="169" t="str">
        <f t="shared" si="1818"/>
        <v/>
      </c>
      <c r="CN2777" s="139" t="str">
        <f t="shared" si="1819"/>
        <v/>
      </c>
      <c r="CP2777" s="41" t="str">
        <f>IF($CM2777="", "", COUNTIF($CM$11:$CM$3035, "&lt;"&amp;$CM2777)+1+COUNTIF($CM$11:$CM2777, $CM2777)-1)</f>
        <v/>
      </c>
    </row>
    <row r="2778" spans="1:94" x14ac:dyDescent="0.25">
      <c r="A2778" s="40"/>
      <c r="B2778" s="82" t="str">
        <f>IF($I2778="", "", IFERROR(INDEX('Job Database'!$AE$11:$AE$3035, MATCH($I2778, 'Job Database'!$X$11:$X$3035, 0)), ""))</f>
        <v/>
      </c>
      <c r="C2778" s="69" t="str">
        <f>IF($I2778="", "", IF(COUNTIF('Job Database'!$X$11:$X$3035, $I2778)=0, $AC$5, $AC$4))</f>
        <v/>
      </c>
      <c r="D2778" s="40"/>
      <c r="E2778" s="85" t="str">
        <f>IF($I2778="", "", IF(IFERROR(INDEX('Job Database'!$M$11:$M$3035, MATCH($I2778, 'Job Database'!$X$11:$X$3035, 0)), "")="", "", IFERROR(INDEX('Job Database'!$M$11:$M$3035, MATCH($I2778, 'Job Database'!$X$11:$X$3035, 0)), "")))</f>
        <v/>
      </c>
      <c r="F2778" s="40"/>
      <c r="G2778" s="88" t="str">
        <f t="shared" si="1793"/>
        <v/>
      </c>
      <c r="H2778" s="40"/>
      <c r="I2778" s="24"/>
      <c r="J2778" s="34"/>
      <c r="K2778" s="106"/>
      <c r="L2778" s="79"/>
      <c r="M2778" s="34"/>
      <c r="N2778" s="79"/>
      <c r="O2778" s="31"/>
      <c r="P2778" s="53"/>
      <c r="Q2778" s="40"/>
      <c r="S2778" s="41" t="str">
        <f t="shared" si="1781"/>
        <v/>
      </c>
      <c r="T2778" s="41" t="str">
        <f t="shared" si="1782"/>
        <v/>
      </c>
      <c r="U2778" s="41" t="str">
        <f t="shared" si="1794"/>
        <v/>
      </c>
      <c r="W2778" s="74" t="str">
        <f>IF('Job Database'!$X2778="", "", 'Job Database'!$X2778)</f>
        <v/>
      </c>
      <c r="Y2778" s="41" t="str">
        <f>IF($W2778="", "", IF(COUNTIF($I$11:$I$3035, $W2778)&gt;0, "", MAX($Y$10:$Y2777)+1))</f>
        <v/>
      </c>
      <c r="Z2778" s="41">
        <v>2768</v>
      </c>
      <c r="AA2778" s="58" t="str">
        <f t="shared" si="1795"/>
        <v/>
      </c>
      <c r="AC2778" s="41" t="str">
        <f t="shared" si="1783"/>
        <v/>
      </c>
      <c r="AE2778" s="41" t="str">
        <f t="shared" si="1796"/>
        <v/>
      </c>
      <c r="AJ2778" s="154" t="str">
        <f t="shared" si="1797"/>
        <v/>
      </c>
      <c r="AL2778" s="120" t="str">
        <f t="shared" si="1798"/>
        <v/>
      </c>
      <c r="AM2778" s="104" t="str">
        <f t="shared" si="1799"/>
        <v/>
      </c>
      <c r="AN2778" s="104" t="str">
        <f t="shared" si="1800"/>
        <v/>
      </c>
      <c r="AO2778" s="104" t="str">
        <f t="shared" si="1784"/>
        <v/>
      </c>
      <c r="AP2778" s="104" t="str">
        <f t="shared" si="1785"/>
        <v/>
      </c>
      <c r="AQ2778" s="121" t="str">
        <f t="shared" si="1801"/>
        <v/>
      </c>
      <c r="AS2778" s="88" t="str">
        <f t="shared" si="1786"/>
        <v/>
      </c>
      <c r="AT2778" s="68" t="str">
        <f t="shared" si="1802"/>
        <v/>
      </c>
      <c r="AU2778" s="68" t="str">
        <f t="shared" si="1803"/>
        <v/>
      </c>
      <c r="AV2778" s="68" t="str">
        <f t="shared" si="1804"/>
        <v/>
      </c>
      <c r="AW2778" s="88" t="str">
        <f t="shared" si="1787"/>
        <v/>
      </c>
      <c r="AZ2778" s="88" t="str">
        <f t="shared" si="1788"/>
        <v/>
      </c>
      <c r="BA2778" s="68" t="str">
        <f t="shared" si="1789"/>
        <v/>
      </c>
      <c r="BB2778" s="68" t="str">
        <f t="shared" si="1790"/>
        <v/>
      </c>
      <c r="BC2778" s="68" t="str">
        <f t="shared" si="1791"/>
        <v/>
      </c>
      <c r="BD2778" s="69" t="str">
        <f t="shared" si="1792"/>
        <v/>
      </c>
      <c r="BE2778" s="69" t="str">
        <f t="shared" si="1805"/>
        <v/>
      </c>
      <c r="BT2778" s="138" t="str">
        <f t="shared" ca="1" si="1806"/>
        <v/>
      </c>
      <c r="BU2778" s="139" t="str">
        <f t="shared" ca="1" si="1807"/>
        <v/>
      </c>
      <c r="BW2778" s="138" t="str">
        <f t="shared" si="1808"/>
        <v/>
      </c>
      <c r="BX2778" s="104" t="str">
        <f t="shared" si="1809"/>
        <v/>
      </c>
      <c r="BY2778" s="139" t="str">
        <f t="shared" si="1810"/>
        <v/>
      </c>
      <c r="CA2778" s="138" t="str">
        <f t="shared" si="1811"/>
        <v/>
      </c>
      <c r="CB2778" s="104" t="str">
        <f t="shared" si="1812"/>
        <v/>
      </c>
      <c r="CC2778" s="139" t="str">
        <f t="shared" si="1813"/>
        <v/>
      </c>
      <c r="CE2778" s="162" t="str">
        <f t="shared" si="1814"/>
        <v/>
      </c>
      <c r="CF2778" s="163" t="str">
        <f t="shared" si="1815"/>
        <v/>
      </c>
      <c r="CG2778" s="164" t="str">
        <f t="shared" si="1816"/>
        <v/>
      </c>
      <c r="CI2778" s="162" t="str">
        <f t="shared" si="1817"/>
        <v/>
      </c>
      <c r="CJ2778" s="163" t="str">
        <f t="shared" si="1779"/>
        <v/>
      </c>
      <c r="CK2778" s="164" t="str">
        <f t="shared" si="1780"/>
        <v/>
      </c>
      <c r="CM2778" s="169" t="str">
        <f t="shared" si="1818"/>
        <v/>
      </c>
      <c r="CN2778" s="139" t="str">
        <f t="shared" si="1819"/>
        <v/>
      </c>
      <c r="CP2778" s="41" t="str">
        <f>IF($CM2778="", "", COUNTIF($CM$11:$CM$3035, "&lt;"&amp;$CM2778)+1+COUNTIF($CM$11:$CM2778, $CM2778)-1)</f>
        <v/>
      </c>
    </row>
    <row r="2779" spans="1:94" x14ac:dyDescent="0.25">
      <c r="A2779" s="40"/>
      <c r="B2779" s="82" t="str">
        <f>IF($I2779="", "", IFERROR(INDEX('Job Database'!$AE$11:$AE$3035, MATCH($I2779, 'Job Database'!$X$11:$X$3035, 0)), ""))</f>
        <v/>
      </c>
      <c r="C2779" s="69" t="str">
        <f>IF($I2779="", "", IF(COUNTIF('Job Database'!$X$11:$X$3035, $I2779)=0, $AC$5, $AC$4))</f>
        <v/>
      </c>
      <c r="D2779" s="40"/>
      <c r="E2779" s="85" t="str">
        <f>IF($I2779="", "", IF(IFERROR(INDEX('Job Database'!$M$11:$M$3035, MATCH($I2779, 'Job Database'!$X$11:$X$3035, 0)), "")="", "", IFERROR(INDEX('Job Database'!$M$11:$M$3035, MATCH($I2779, 'Job Database'!$X$11:$X$3035, 0)), "")))</f>
        <v/>
      </c>
      <c r="F2779" s="40"/>
      <c r="G2779" s="88" t="str">
        <f t="shared" si="1793"/>
        <v/>
      </c>
      <c r="H2779" s="40"/>
      <c r="I2779" s="24"/>
      <c r="J2779" s="34"/>
      <c r="K2779" s="106"/>
      <c r="L2779" s="79"/>
      <c r="M2779" s="34"/>
      <c r="N2779" s="79"/>
      <c r="O2779" s="31"/>
      <c r="P2779" s="53"/>
      <c r="Q2779" s="40"/>
      <c r="S2779" s="41" t="str">
        <f t="shared" si="1781"/>
        <v/>
      </c>
      <c r="T2779" s="41" t="str">
        <f t="shared" si="1782"/>
        <v/>
      </c>
      <c r="U2779" s="41" t="str">
        <f t="shared" si="1794"/>
        <v/>
      </c>
      <c r="W2779" s="74" t="str">
        <f>IF('Job Database'!$X2779="", "", 'Job Database'!$X2779)</f>
        <v/>
      </c>
      <c r="Y2779" s="41" t="str">
        <f>IF($W2779="", "", IF(COUNTIF($I$11:$I$3035, $W2779)&gt;0, "", MAX($Y$10:$Y2778)+1))</f>
        <v/>
      </c>
      <c r="Z2779" s="41">
        <v>2769</v>
      </c>
      <c r="AA2779" s="58" t="str">
        <f t="shared" si="1795"/>
        <v/>
      </c>
      <c r="AC2779" s="41" t="str">
        <f t="shared" si="1783"/>
        <v/>
      </c>
      <c r="AE2779" s="41" t="str">
        <f t="shared" si="1796"/>
        <v/>
      </c>
      <c r="AJ2779" s="154" t="str">
        <f t="shared" si="1797"/>
        <v/>
      </c>
      <c r="AL2779" s="120" t="str">
        <f t="shared" si="1798"/>
        <v/>
      </c>
      <c r="AM2779" s="104" t="str">
        <f t="shared" si="1799"/>
        <v/>
      </c>
      <c r="AN2779" s="104" t="str">
        <f t="shared" si="1800"/>
        <v/>
      </c>
      <c r="AO2779" s="104" t="str">
        <f t="shared" si="1784"/>
        <v/>
      </c>
      <c r="AP2779" s="104" t="str">
        <f t="shared" si="1785"/>
        <v/>
      </c>
      <c r="AQ2779" s="121" t="str">
        <f t="shared" si="1801"/>
        <v/>
      </c>
      <c r="AS2779" s="88" t="str">
        <f t="shared" si="1786"/>
        <v/>
      </c>
      <c r="AT2779" s="68" t="str">
        <f t="shared" si="1802"/>
        <v/>
      </c>
      <c r="AU2779" s="68" t="str">
        <f t="shared" si="1803"/>
        <v/>
      </c>
      <c r="AV2779" s="68" t="str">
        <f t="shared" si="1804"/>
        <v/>
      </c>
      <c r="AW2779" s="88" t="str">
        <f t="shared" si="1787"/>
        <v/>
      </c>
      <c r="AZ2779" s="88" t="str">
        <f t="shared" si="1788"/>
        <v/>
      </c>
      <c r="BA2779" s="68" t="str">
        <f t="shared" si="1789"/>
        <v/>
      </c>
      <c r="BB2779" s="68" t="str">
        <f t="shared" si="1790"/>
        <v/>
      </c>
      <c r="BC2779" s="68" t="str">
        <f t="shared" si="1791"/>
        <v/>
      </c>
      <c r="BD2779" s="69" t="str">
        <f t="shared" si="1792"/>
        <v/>
      </c>
      <c r="BE2779" s="69" t="str">
        <f t="shared" si="1805"/>
        <v/>
      </c>
      <c r="BT2779" s="138" t="str">
        <f t="shared" ca="1" si="1806"/>
        <v/>
      </c>
      <c r="BU2779" s="139" t="str">
        <f t="shared" ca="1" si="1807"/>
        <v/>
      </c>
      <c r="BW2779" s="138" t="str">
        <f t="shared" si="1808"/>
        <v/>
      </c>
      <c r="BX2779" s="104" t="str">
        <f t="shared" si="1809"/>
        <v/>
      </c>
      <c r="BY2779" s="139" t="str">
        <f t="shared" si="1810"/>
        <v/>
      </c>
      <c r="CA2779" s="138" t="str">
        <f t="shared" si="1811"/>
        <v/>
      </c>
      <c r="CB2779" s="104" t="str">
        <f t="shared" si="1812"/>
        <v/>
      </c>
      <c r="CC2779" s="139" t="str">
        <f t="shared" si="1813"/>
        <v/>
      </c>
      <c r="CE2779" s="162" t="str">
        <f t="shared" si="1814"/>
        <v/>
      </c>
      <c r="CF2779" s="163" t="str">
        <f t="shared" si="1815"/>
        <v/>
      </c>
      <c r="CG2779" s="164" t="str">
        <f t="shared" si="1816"/>
        <v/>
      </c>
      <c r="CI2779" s="162" t="str">
        <f t="shared" si="1817"/>
        <v/>
      </c>
      <c r="CJ2779" s="163" t="str">
        <f t="shared" ref="CJ2779:CJ2842" si="1820">IF(CB2779="", "", M2779)</f>
        <v/>
      </c>
      <c r="CK2779" s="164" t="str">
        <f t="shared" ref="CK2779:CK2842" si="1821">IF(CC2779="", "", N2779)</f>
        <v/>
      </c>
      <c r="CM2779" s="169" t="str">
        <f t="shared" si="1818"/>
        <v/>
      </c>
      <c r="CN2779" s="139" t="str">
        <f t="shared" si="1819"/>
        <v/>
      </c>
      <c r="CP2779" s="41" t="str">
        <f>IF($CM2779="", "", COUNTIF($CM$11:$CM$3035, "&lt;"&amp;$CM2779)+1+COUNTIF($CM$11:$CM2779, $CM2779)-1)</f>
        <v/>
      </c>
    </row>
    <row r="2780" spans="1:94" x14ac:dyDescent="0.25">
      <c r="A2780" s="40"/>
      <c r="B2780" s="82" t="str">
        <f>IF($I2780="", "", IFERROR(INDEX('Job Database'!$AE$11:$AE$3035, MATCH($I2780, 'Job Database'!$X$11:$X$3035, 0)), ""))</f>
        <v/>
      </c>
      <c r="C2780" s="69" t="str">
        <f>IF($I2780="", "", IF(COUNTIF('Job Database'!$X$11:$X$3035, $I2780)=0, $AC$5, $AC$4))</f>
        <v/>
      </c>
      <c r="D2780" s="40"/>
      <c r="E2780" s="85" t="str">
        <f>IF($I2780="", "", IF(IFERROR(INDEX('Job Database'!$M$11:$M$3035, MATCH($I2780, 'Job Database'!$X$11:$X$3035, 0)), "")="", "", IFERROR(INDEX('Job Database'!$M$11:$M$3035, MATCH($I2780, 'Job Database'!$X$11:$X$3035, 0)), "")))</f>
        <v/>
      </c>
      <c r="F2780" s="40"/>
      <c r="G2780" s="88" t="str">
        <f t="shared" si="1793"/>
        <v/>
      </c>
      <c r="H2780" s="40"/>
      <c r="I2780" s="24"/>
      <c r="J2780" s="34"/>
      <c r="K2780" s="106"/>
      <c r="L2780" s="79"/>
      <c r="M2780" s="34"/>
      <c r="N2780" s="79"/>
      <c r="O2780" s="31"/>
      <c r="P2780" s="53"/>
      <c r="Q2780" s="40"/>
      <c r="S2780" s="41" t="str">
        <f t="shared" si="1781"/>
        <v/>
      </c>
      <c r="T2780" s="41" t="str">
        <f t="shared" si="1782"/>
        <v/>
      </c>
      <c r="U2780" s="41" t="str">
        <f t="shared" si="1794"/>
        <v/>
      </c>
      <c r="W2780" s="74" t="str">
        <f>IF('Job Database'!$X2780="", "", 'Job Database'!$X2780)</f>
        <v/>
      </c>
      <c r="Y2780" s="41" t="str">
        <f>IF($W2780="", "", IF(COUNTIF($I$11:$I$3035, $W2780)&gt;0, "", MAX($Y$10:$Y2779)+1))</f>
        <v/>
      </c>
      <c r="Z2780" s="41">
        <v>2770</v>
      </c>
      <c r="AA2780" s="58" t="str">
        <f t="shared" si="1795"/>
        <v/>
      </c>
      <c r="AC2780" s="41" t="str">
        <f t="shared" si="1783"/>
        <v/>
      </c>
      <c r="AE2780" s="41" t="str">
        <f t="shared" si="1796"/>
        <v/>
      </c>
      <c r="AJ2780" s="154" t="str">
        <f t="shared" si="1797"/>
        <v/>
      </c>
      <c r="AL2780" s="120" t="str">
        <f t="shared" si="1798"/>
        <v/>
      </c>
      <c r="AM2780" s="104" t="str">
        <f t="shared" si="1799"/>
        <v/>
      </c>
      <c r="AN2780" s="104" t="str">
        <f t="shared" si="1800"/>
        <v/>
      </c>
      <c r="AO2780" s="104" t="str">
        <f t="shared" si="1784"/>
        <v/>
      </c>
      <c r="AP2780" s="104" t="str">
        <f t="shared" si="1785"/>
        <v/>
      </c>
      <c r="AQ2780" s="121" t="str">
        <f t="shared" si="1801"/>
        <v/>
      </c>
      <c r="AS2780" s="88" t="str">
        <f t="shared" si="1786"/>
        <v/>
      </c>
      <c r="AT2780" s="68" t="str">
        <f t="shared" si="1802"/>
        <v/>
      </c>
      <c r="AU2780" s="68" t="str">
        <f t="shared" si="1803"/>
        <v/>
      </c>
      <c r="AV2780" s="68" t="str">
        <f t="shared" si="1804"/>
        <v/>
      </c>
      <c r="AW2780" s="88" t="str">
        <f t="shared" si="1787"/>
        <v/>
      </c>
      <c r="AZ2780" s="88" t="str">
        <f t="shared" si="1788"/>
        <v/>
      </c>
      <c r="BA2780" s="68" t="str">
        <f t="shared" si="1789"/>
        <v/>
      </c>
      <c r="BB2780" s="68" t="str">
        <f t="shared" si="1790"/>
        <v/>
      </c>
      <c r="BC2780" s="68" t="str">
        <f t="shared" si="1791"/>
        <v/>
      </c>
      <c r="BD2780" s="69" t="str">
        <f t="shared" si="1792"/>
        <v/>
      </c>
      <c r="BE2780" s="69" t="str">
        <f t="shared" si="1805"/>
        <v/>
      </c>
      <c r="BT2780" s="138" t="str">
        <f t="shared" ca="1" si="1806"/>
        <v/>
      </c>
      <c r="BU2780" s="139" t="str">
        <f t="shared" ca="1" si="1807"/>
        <v/>
      </c>
      <c r="BW2780" s="138" t="str">
        <f t="shared" si="1808"/>
        <v/>
      </c>
      <c r="BX2780" s="104" t="str">
        <f t="shared" si="1809"/>
        <v/>
      </c>
      <c r="BY2780" s="139" t="str">
        <f t="shared" si="1810"/>
        <v/>
      </c>
      <c r="CA2780" s="138" t="str">
        <f t="shared" si="1811"/>
        <v/>
      </c>
      <c r="CB2780" s="104" t="str">
        <f t="shared" si="1812"/>
        <v/>
      </c>
      <c r="CC2780" s="139" t="str">
        <f t="shared" si="1813"/>
        <v/>
      </c>
      <c r="CE2780" s="162" t="str">
        <f t="shared" si="1814"/>
        <v/>
      </c>
      <c r="CF2780" s="163" t="str">
        <f t="shared" si="1815"/>
        <v/>
      </c>
      <c r="CG2780" s="164" t="str">
        <f t="shared" si="1816"/>
        <v/>
      </c>
      <c r="CI2780" s="162" t="str">
        <f t="shared" si="1817"/>
        <v/>
      </c>
      <c r="CJ2780" s="163" t="str">
        <f t="shared" si="1820"/>
        <v/>
      </c>
      <c r="CK2780" s="164" t="str">
        <f t="shared" si="1821"/>
        <v/>
      </c>
      <c r="CM2780" s="169" t="str">
        <f t="shared" si="1818"/>
        <v/>
      </c>
      <c r="CN2780" s="139" t="str">
        <f t="shared" si="1819"/>
        <v/>
      </c>
      <c r="CP2780" s="41" t="str">
        <f>IF($CM2780="", "", COUNTIF($CM$11:$CM$3035, "&lt;"&amp;$CM2780)+1+COUNTIF($CM$11:$CM2780, $CM2780)-1)</f>
        <v/>
      </c>
    </row>
    <row r="2781" spans="1:94" x14ac:dyDescent="0.25">
      <c r="A2781" s="40"/>
      <c r="B2781" s="82" t="str">
        <f>IF($I2781="", "", IFERROR(INDEX('Job Database'!$AE$11:$AE$3035, MATCH($I2781, 'Job Database'!$X$11:$X$3035, 0)), ""))</f>
        <v/>
      </c>
      <c r="C2781" s="69" t="str">
        <f>IF($I2781="", "", IF(COUNTIF('Job Database'!$X$11:$X$3035, $I2781)=0, $AC$5, $AC$4))</f>
        <v/>
      </c>
      <c r="D2781" s="40"/>
      <c r="E2781" s="85" t="str">
        <f>IF($I2781="", "", IF(IFERROR(INDEX('Job Database'!$M$11:$M$3035, MATCH($I2781, 'Job Database'!$X$11:$X$3035, 0)), "")="", "", IFERROR(INDEX('Job Database'!$M$11:$M$3035, MATCH($I2781, 'Job Database'!$X$11:$X$3035, 0)), "")))</f>
        <v/>
      </c>
      <c r="F2781" s="40"/>
      <c r="G2781" s="88" t="str">
        <f t="shared" si="1793"/>
        <v/>
      </c>
      <c r="H2781" s="40"/>
      <c r="I2781" s="24"/>
      <c r="J2781" s="34"/>
      <c r="K2781" s="106"/>
      <c r="L2781" s="79"/>
      <c r="M2781" s="34"/>
      <c r="N2781" s="79"/>
      <c r="O2781" s="31"/>
      <c r="P2781" s="53"/>
      <c r="Q2781" s="40"/>
      <c r="S2781" s="41" t="str">
        <f t="shared" si="1781"/>
        <v/>
      </c>
      <c r="T2781" s="41" t="str">
        <f t="shared" si="1782"/>
        <v/>
      </c>
      <c r="U2781" s="41" t="str">
        <f t="shared" si="1794"/>
        <v/>
      </c>
      <c r="W2781" s="74" t="str">
        <f>IF('Job Database'!$X2781="", "", 'Job Database'!$X2781)</f>
        <v/>
      </c>
      <c r="Y2781" s="41" t="str">
        <f>IF($W2781="", "", IF(COUNTIF($I$11:$I$3035, $W2781)&gt;0, "", MAX($Y$10:$Y2780)+1))</f>
        <v/>
      </c>
      <c r="Z2781" s="41">
        <v>2771</v>
      </c>
      <c r="AA2781" s="58" t="str">
        <f t="shared" si="1795"/>
        <v/>
      </c>
      <c r="AC2781" s="41" t="str">
        <f t="shared" si="1783"/>
        <v/>
      </c>
      <c r="AE2781" s="41" t="str">
        <f t="shared" si="1796"/>
        <v/>
      </c>
      <c r="AJ2781" s="154" t="str">
        <f t="shared" si="1797"/>
        <v/>
      </c>
      <c r="AL2781" s="120" t="str">
        <f t="shared" si="1798"/>
        <v/>
      </c>
      <c r="AM2781" s="104" t="str">
        <f t="shared" si="1799"/>
        <v/>
      </c>
      <c r="AN2781" s="104" t="str">
        <f t="shared" si="1800"/>
        <v/>
      </c>
      <c r="AO2781" s="104" t="str">
        <f t="shared" si="1784"/>
        <v/>
      </c>
      <c r="AP2781" s="104" t="str">
        <f t="shared" si="1785"/>
        <v/>
      </c>
      <c r="AQ2781" s="121" t="str">
        <f t="shared" si="1801"/>
        <v/>
      </c>
      <c r="AS2781" s="88" t="str">
        <f t="shared" si="1786"/>
        <v/>
      </c>
      <c r="AT2781" s="68" t="str">
        <f t="shared" si="1802"/>
        <v/>
      </c>
      <c r="AU2781" s="68" t="str">
        <f t="shared" si="1803"/>
        <v/>
      </c>
      <c r="AV2781" s="68" t="str">
        <f t="shared" si="1804"/>
        <v/>
      </c>
      <c r="AW2781" s="88" t="str">
        <f t="shared" si="1787"/>
        <v/>
      </c>
      <c r="AZ2781" s="88" t="str">
        <f t="shared" si="1788"/>
        <v/>
      </c>
      <c r="BA2781" s="68" t="str">
        <f t="shared" si="1789"/>
        <v/>
      </c>
      <c r="BB2781" s="68" t="str">
        <f t="shared" si="1790"/>
        <v/>
      </c>
      <c r="BC2781" s="68" t="str">
        <f t="shared" si="1791"/>
        <v/>
      </c>
      <c r="BD2781" s="69" t="str">
        <f t="shared" si="1792"/>
        <v/>
      </c>
      <c r="BE2781" s="69" t="str">
        <f t="shared" si="1805"/>
        <v/>
      </c>
      <c r="BT2781" s="138" t="str">
        <f t="shared" ca="1" si="1806"/>
        <v/>
      </c>
      <c r="BU2781" s="139" t="str">
        <f t="shared" ca="1" si="1807"/>
        <v/>
      </c>
      <c r="BW2781" s="138" t="str">
        <f t="shared" si="1808"/>
        <v/>
      </c>
      <c r="BX2781" s="104" t="str">
        <f t="shared" si="1809"/>
        <v/>
      </c>
      <c r="BY2781" s="139" t="str">
        <f t="shared" si="1810"/>
        <v/>
      </c>
      <c r="CA2781" s="138" t="str">
        <f t="shared" si="1811"/>
        <v/>
      </c>
      <c r="CB2781" s="104" t="str">
        <f t="shared" si="1812"/>
        <v/>
      </c>
      <c r="CC2781" s="139" t="str">
        <f t="shared" si="1813"/>
        <v/>
      </c>
      <c r="CE2781" s="162" t="str">
        <f t="shared" si="1814"/>
        <v/>
      </c>
      <c r="CF2781" s="163" t="str">
        <f t="shared" si="1815"/>
        <v/>
      </c>
      <c r="CG2781" s="164" t="str">
        <f t="shared" si="1816"/>
        <v/>
      </c>
      <c r="CI2781" s="162" t="str">
        <f t="shared" si="1817"/>
        <v/>
      </c>
      <c r="CJ2781" s="163" t="str">
        <f t="shared" si="1820"/>
        <v/>
      </c>
      <c r="CK2781" s="164" t="str">
        <f t="shared" si="1821"/>
        <v/>
      </c>
      <c r="CM2781" s="169" t="str">
        <f t="shared" si="1818"/>
        <v/>
      </c>
      <c r="CN2781" s="139" t="str">
        <f t="shared" si="1819"/>
        <v/>
      </c>
      <c r="CP2781" s="41" t="str">
        <f>IF($CM2781="", "", COUNTIF($CM$11:$CM$3035, "&lt;"&amp;$CM2781)+1+COUNTIF($CM$11:$CM2781, $CM2781)-1)</f>
        <v/>
      </c>
    </row>
    <row r="2782" spans="1:94" x14ac:dyDescent="0.25">
      <c r="A2782" s="40"/>
      <c r="B2782" s="82" t="str">
        <f>IF($I2782="", "", IFERROR(INDEX('Job Database'!$AE$11:$AE$3035, MATCH($I2782, 'Job Database'!$X$11:$X$3035, 0)), ""))</f>
        <v/>
      </c>
      <c r="C2782" s="69" t="str">
        <f>IF($I2782="", "", IF(COUNTIF('Job Database'!$X$11:$X$3035, $I2782)=0, $AC$5, $AC$4))</f>
        <v/>
      </c>
      <c r="D2782" s="40"/>
      <c r="E2782" s="85" t="str">
        <f>IF($I2782="", "", IF(IFERROR(INDEX('Job Database'!$M$11:$M$3035, MATCH($I2782, 'Job Database'!$X$11:$X$3035, 0)), "")="", "", IFERROR(INDEX('Job Database'!$M$11:$M$3035, MATCH($I2782, 'Job Database'!$X$11:$X$3035, 0)), "")))</f>
        <v/>
      </c>
      <c r="F2782" s="40"/>
      <c r="G2782" s="88" t="str">
        <f t="shared" si="1793"/>
        <v/>
      </c>
      <c r="H2782" s="40"/>
      <c r="I2782" s="24"/>
      <c r="J2782" s="34"/>
      <c r="K2782" s="106"/>
      <c r="L2782" s="79"/>
      <c r="M2782" s="34"/>
      <c r="N2782" s="79"/>
      <c r="O2782" s="31"/>
      <c r="P2782" s="53"/>
      <c r="Q2782" s="40"/>
      <c r="S2782" s="41" t="str">
        <f t="shared" si="1781"/>
        <v/>
      </c>
      <c r="T2782" s="41" t="str">
        <f t="shared" si="1782"/>
        <v/>
      </c>
      <c r="U2782" s="41" t="str">
        <f t="shared" si="1794"/>
        <v/>
      </c>
      <c r="W2782" s="74" t="str">
        <f>IF('Job Database'!$X2782="", "", 'Job Database'!$X2782)</f>
        <v/>
      </c>
      <c r="Y2782" s="41" t="str">
        <f>IF($W2782="", "", IF(COUNTIF($I$11:$I$3035, $W2782)&gt;0, "", MAX($Y$10:$Y2781)+1))</f>
        <v/>
      </c>
      <c r="Z2782" s="41">
        <v>2772</v>
      </c>
      <c r="AA2782" s="58" t="str">
        <f t="shared" si="1795"/>
        <v/>
      </c>
      <c r="AC2782" s="41" t="str">
        <f t="shared" si="1783"/>
        <v/>
      </c>
      <c r="AE2782" s="41" t="str">
        <f t="shared" si="1796"/>
        <v/>
      </c>
      <c r="AJ2782" s="154" t="str">
        <f t="shared" si="1797"/>
        <v/>
      </c>
      <c r="AL2782" s="120" t="str">
        <f t="shared" si="1798"/>
        <v/>
      </c>
      <c r="AM2782" s="104" t="str">
        <f t="shared" si="1799"/>
        <v/>
      </c>
      <c r="AN2782" s="104" t="str">
        <f t="shared" si="1800"/>
        <v/>
      </c>
      <c r="AO2782" s="104" t="str">
        <f t="shared" si="1784"/>
        <v/>
      </c>
      <c r="AP2782" s="104" t="str">
        <f t="shared" si="1785"/>
        <v/>
      </c>
      <c r="AQ2782" s="121" t="str">
        <f t="shared" si="1801"/>
        <v/>
      </c>
      <c r="AS2782" s="88" t="str">
        <f t="shared" si="1786"/>
        <v/>
      </c>
      <c r="AT2782" s="68" t="str">
        <f t="shared" si="1802"/>
        <v/>
      </c>
      <c r="AU2782" s="68" t="str">
        <f t="shared" si="1803"/>
        <v/>
      </c>
      <c r="AV2782" s="68" t="str">
        <f t="shared" si="1804"/>
        <v/>
      </c>
      <c r="AW2782" s="88" t="str">
        <f t="shared" si="1787"/>
        <v/>
      </c>
      <c r="AZ2782" s="88" t="str">
        <f t="shared" si="1788"/>
        <v/>
      </c>
      <c r="BA2782" s="68" t="str">
        <f t="shared" si="1789"/>
        <v/>
      </c>
      <c r="BB2782" s="68" t="str">
        <f t="shared" si="1790"/>
        <v/>
      </c>
      <c r="BC2782" s="68" t="str">
        <f t="shared" si="1791"/>
        <v/>
      </c>
      <c r="BD2782" s="69" t="str">
        <f t="shared" si="1792"/>
        <v/>
      </c>
      <c r="BE2782" s="69" t="str">
        <f t="shared" si="1805"/>
        <v/>
      </c>
      <c r="BT2782" s="138" t="str">
        <f t="shared" ca="1" si="1806"/>
        <v/>
      </c>
      <c r="BU2782" s="139" t="str">
        <f t="shared" ca="1" si="1807"/>
        <v/>
      </c>
      <c r="BW2782" s="138" t="str">
        <f t="shared" si="1808"/>
        <v/>
      </c>
      <c r="BX2782" s="104" t="str">
        <f t="shared" si="1809"/>
        <v/>
      </c>
      <c r="BY2782" s="139" t="str">
        <f t="shared" si="1810"/>
        <v/>
      </c>
      <c r="CA2782" s="138" t="str">
        <f t="shared" si="1811"/>
        <v/>
      </c>
      <c r="CB2782" s="104" t="str">
        <f t="shared" si="1812"/>
        <v/>
      </c>
      <c r="CC2782" s="139" t="str">
        <f t="shared" si="1813"/>
        <v/>
      </c>
      <c r="CE2782" s="162" t="str">
        <f t="shared" si="1814"/>
        <v/>
      </c>
      <c r="CF2782" s="163" t="str">
        <f t="shared" si="1815"/>
        <v/>
      </c>
      <c r="CG2782" s="164" t="str">
        <f t="shared" si="1816"/>
        <v/>
      </c>
      <c r="CI2782" s="162" t="str">
        <f t="shared" si="1817"/>
        <v/>
      </c>
      <c r="CJ2782" s="163" t="str">
        <f t="shared" si="1820"/>
        <v/>
      </c>
      <c r="CK2782" s="164" t="str">
        <f t="shared" si="1821"/>
        <v/>
      </c>
      <c r="CM2782" s="169" t="str">
        <f t="shared" si="1818"/>
        <v/>
      </c>
      <c r="CN2782" s="139" t="str">
        <f t="shared" si="1819"/>
        <v/>
      </c>
      <c r="CP2782" s="41" t="str">
        <f>IF($CM2782="", "", COUNTIF($CM$11:$CM$3035, "&lt;"&amp;$CM2782)+1+COUNTIF($CM$11:$CM2782, $CM2782)-1)</f>
        <v/>
      </c>
    </row>
    <row r="2783" spans="1:94" x14ac:dyDescent="0.25">
      <c r="A2783" s="40"/>
      <c r="B2783" s="82" t="str">
        <f>IF($I2783="", "", IFERROR(INDEX('Job Database'!$AE$11:$AE$3035, MATCH($I2783, 'Job Database'!$X$11:$X$3035, 0)), ""))</f>
        <v/>
      </c>
      <c r="C2783" s="69" t="str">
        <f>IF($I2783="", "", IF(COUNTIF('Job Database'!$X$11:$X$3035, $I2783)=0, $AC$5, $AC$4))</f>
        <v/>
      </c>
      <c r="D2783" s="40"/>
      <c r="E2783" s="85" t="str">
        <f>IF($I2783="", "", IF(IFERROR(INDEX('Job Database'!$M$11:$M$3035, MATCH($I2783, 'Job Database'!$X$11:$X$3035, 0)), "")="", "", IFERROR(INDEX('Job Database'!$M$11:$M$3035, MATCH($I2783, 'Job Database'!$X$11:$X$3035, 0)), "")))</f>
        <v/>
      </c>
      <c r="F2783" s="40"/>
      <c r="G2783" s="88" t="str">
        <f t="shared" si="1793"/>
        <v/>
      </c>
      <c r="H2783" s="40"/>
      <c r="I2783" s="24"/>
      <c r="J2783" s="34"/>
      <c r="K2783" s="106"/>
      <c r="L2783" s="79"/>
      <c r="M2783" s="34"/>
      <c r="N2783" s="79"/>
      <c r="O2783" s="31"/>
      <c r="P2783" s="53"/>
      <c r="Q2783" s="40"/>
      <c r="S2783" s="41" t="str">
        <f t="shared" si="1781"/>
        <v/>
      </c>
      <c r="T2783" s="41" t="str">
        <f t="shared" si="1782"/>
        <v/>
      </c>
      <c r="U2783" s="41" t="str">
        <f t="shared" si="1794"/>
        <v/>
      </c>
      <c r="W2783" s="74" t="str">
        <f>IF('Job Database'!$X2783="", "", 'Job Database'!$X2783)</f>
        <v/>
      </c>
      <c r="Y2783" s="41" t="str">
        <f>IF($W2783="", "", IF(COUNTIF($I$11:$I$3035, $W2783)&gt;0, "", MAX($Y$10:$Y2782)+1))</f>
        <v/>
      </c>
      <c r="Z2783" s="41">
        <v>2773</v>
      </c>
      <c r="AA2783" s="58" t="str">
        <f t="shared" si="1795"/>
        <v/>
      </c>
      <c r="AC2783" s="41" t="str">
        <f t="shared" si="1783"/>
        <v/>
      </c>
      <c r="AE2783" s="41" t="str">
        <f t="shared" si="1796"/>
        <v/>
      </c>
      <c r="AJ2783" s="154" t="str">
        <f t="shared" si="1797"/>
        <v/>
      </c>
      <c r="AL2783" s="120" t="str">
        <f t="shared" si="1798"/>
        <v/>
      </c>
      <c r="AM2783" s="104" t="str">
        <f t="shared" si="1799"/>
        <v/>
      </c>
      <c r="AN2783" s="104" t="str">
        <f t="shared" si="1800"/>
        <v/>
      </c>
      <c r="AO2783" s="104" t="str">
        <f t="shared" si="1784"/>
        <v/>
      </c>
      <c r="AP2783" s="104" t="str">
        <f t="shared" si="1785"/>
        <v/>
      </c>
      <c r="AQ2783" s="121" t="str">
        <f t="shared" si="1801"/>
        <v/>
      </c>
      <c r="AS2783" s="88" t="str">
        <f t="shared" si="1786"/>
        <v/>
      </c>
      <c r="AT2783" s="68" t="str">
        <f t="shared" si="1802"/>
        <v/>
      </c>
      <c r="AU2783" s="68" t="str">
        <f t="shared" si="1803"/>
        <v/>
      </c>
      <c r="AV2783" s="68" t="str">
        <f t="shared" si="1804"/>
        <v/>
      </c>
      <c r="AW2783" s="88" t="str">
        <f t="shared" si="1787"/>
        <v/>
      </c>
      <c r="AZ2783" s="88" t="str">
        <f t="shared" si="1788"/>
        <v/>
      </c>
      <c r="BA2783" s="68" t="str">
        <f t="shared" si="1789"/>
        <v/>
      </c>
      <c r="BB2783" s="68" t="str">
        <f t="shared" si="1790"/>
        <v/>
      </c>
      <c r="BC2783" s="68" t="str">
        <f t="shared" si="1791"/>
        <v/>
      </c>
      <c r="BD2783" s="69" t="str">
        <f t="shared" si="1792"/>
        <v/>
      </c>
      <c r="BE2783" s="69" t="str">
        <f t="shared" si="1805"/>
        <v/>
      </c>
      <c r="BT2783" s="138" t="str">
        <f t="shared" ca="1" si="1806"/>
        <v/>
      </c>
      <c r="BU2783" s="139" t="str">
        <f t="shared" ca="1" si="1807"/>
        <v/>
      </c>
      <c r="BW2783" s="138" t="str">
        <f t="shared" si="1808"/>
        <v/>
      </c>
      <c r="BX2783" s="104" t="str">
        <f t="shared" si="1809"/>
        <v/>
      </c>
      <c r="BY2783" s="139" t="str">
        <f t="shared" si="1810"/>
        <v/>
      </c>
      <c r="CA2783" s="138" t="str">
        <f t="shared" si="1811"/>
        <v/>
      </c>
      <c r="CB2783" s="104" t="str">
        <f t="shared" si="1812"/>
        <v/>
      </c>
      <c r="CC2783" s="139" t="str">
        <f t="shared" si="1813"/>
        <v/>
      </c>
      <c r="CE2783" s="162" t="str">
        <f t="shared" si="1814"/>
        <v/>
      </c>
      <c r="CF2783" s="163" t="str">
        <f t="shared" si="1815"/>
        <v/>
      </c>
      <c r="CG2783" s="164" t="str">
        <f t="shared" si="1816"/>
        <v/>
      </c>
      <c r="CI2783" s="162" t="str">
        <f t="shared" si="1817"/>
        <v/>
      </c>
      <c r="CJ2783" s="163" t="str">
        <f t="shared" si="1820"/>
        <v/>
      </c>
      <c r="CK2783" s="164" t="str">
        <f t="shared" si="1821"/>
        <v/>
      </c>
      <c r="CM2783" s="169" t="str">
        <f t="shared" si="1818"/>
        <v/>
      </c>
      <c r="CN2783" s="139" t="str">
        <f t="shared" si="1819"/>
        <v/>
      </c>
      <c r="CP2783" s="41" t="str">
        <f>IF($CM2783="", "", COUNTIF($CM$11:$CM$3035, "&lt;"&amp;$CM2783)+1+COUNTIF($CM$11:$CM2783, $CM2783)-1)</f>
        <v/>
      </c>
    </row>
    <row r="2784" spans="1:94" x14ac:dyDescent="0.25">
      <c r="A2784" s="40"/>
      <c r="B2784" s="82" t="str">
        <f>IF($I2784="", "", IFERROR(INDEX('Job Database'!$AE$11:$AE$3035, MATCH($I2784, 'Job Database'!$X$11:$X$3035, 0)), ""))</f>
        <v/>
      </c>
      <c r="C2784" s="69" t="str">
        <f>IF($I2784="", "", IF(COUNTIF('Job Database'!$X$11:$X$3035, $I2784)=0, $AC$5, $AC$4))</f>
        <v/>
      </c>
      <c r="D2784" s="40"/>
      <c r="E2784" s="85" t="str">
        <f>IF($I2784="", "", IF(IFERROR(INDEX('Job Database'!$M$11:$M$3035, MATCH($I2784, 'Job Database'!$X$11:$X$3035, 0)), "")="", "", IFERROR(INDEX('Job Database'!$M$11:$M$3035, MATCH($I2784, 'Job Database'!$X$11:$X$3035, 0)), "")))</f>
        <v/>
      </c>
      <c r="F2784" s="40"/>
      <c r="G2784" s="88" t="str">
        <f t="shared" si="1793"/>
        <v/>
      </c>
      <c r="H2784" s="40"/>
      <c r="I2784" s="24"/>
      <c r="J2784" s="34"/>
      <c r="K2784" s="106"/>
      <c r="L2784" s="79"/>
      <c r="M2784" s="34"/>
      <c r="N2784" s="79"/>
      <c r="O2784" s="31"/>
      <c r="P2784" s="53"/>
      <c r="Q2784" s="40"/>
      <c r="S2784" s="41" t="str">
        <f t="shared" si="1781"/>
        <v/>
      </c>
      <c r="T2784" s="41" t="str">
        <f t="shared" si="1782"/>
        <v/>
      </c>
      <c r="U2784" s="41" t="str">
        <f t="shared" si="1794"/>
        <v/>
      </c>
      <c r="W2784" s="74" t="str">
        <f>IF('Job Database'!$X2784="", "", 'Job Database'!$X2784)</f>
        <v/>
      </c>
      <c r="Y2784" s="41" t="str">
        <f>IF($W2784="", "", IF(COUNTIF($I$11:$I$3035, $W2784)&gt;0, "", MAX($Y$10:$Y2783)+1))</f>
        <v/>
      </c>
      <c r="Z2784" s="41">
        <v>2774</v>
      </c>
      <c r="AA2784" s="58" t="str">
        <f t="shared" si="1795"/>
        <v/>
      </c>
      <c r="AC2784" s="41" t="str">
        <f t="shared" si="1783"/>
        <v/>
      </c>
      <c r="AE2784" s="41" t="str">
        <f t="shared" si="1796"/>
        <v/>
      </c>
      <c r="AJ2784" s="154" t="str">
        <f t="shared" si="1797"/>
        <v/>
      </c>
      <c r="AL2784" s="120" t="str">
        <f t="shared" si="1798"/>
        <v/>
      </c>
      <c r="AM2784" s="104" t="str">
        <f t="shared" si="1799"/>
        <v/>
      </c>
      <c r="AN2784" s="104" t="str">
        <f t="shared" si="1800"/>
        <v/>
      </c>
      <c r="AO2784" s="104" t="str">
        <f t="shared" si="1784"/>
        <v/>
      </c>
      <c r="AP2784" s="104" t="str">
        <f t="shared" si="1785"/>
        <v/>
      </c>
      <c r="AQ2784" s="121" t="str">
        <f t="shared" si="1801"/>
        <v/>
      </c>
      <c r="AS2784" s="88" t="str">
        <f t="shared" si="1786"/>
        <v/>
      </c>
      <c r="AT2784" s="68" t="str">
        <f t="shared" si="1802"/>
        <v/>
      </c>
      <c r="AU2784" s="68" t="str">
        <f t="shared" si="1803"/>
        <v/>
      </c>
      <c r="AV2784" s="68" t="str">
        <f t="shared" si="1804"/>
        <v/>
      </c>
      <c r="AW2784" s="88" t="str">
        <f t="shared" si="1787"/>
        <v/>
      </c>
      <c r="AZ2784" s="88" t="str">
        <f t="shared" si="1788"/>
        <v/>
      </c>
      <c r="BA2784" s="68" t="str">
        <f t="shared" si="1789"/>
        <v/>
      </c>
      <c r="BB2784" s="68" t="str">
        <f t="shared" si="1790"/>
        <v/>
      </c>
      <c r="BC2784" s="68" t="str">
        <f t="shared" si="1791"/>
        <v/>
      </c>
      <c r="BD2784" s="69" t="str">
        <f t="shared" si="1792"/>
        <v/>
      </c>
      <c r="BE2784" s="69" t="str">
        <f t="shared" si="1805"/>
        <v/>
      </c>
      <c r="BT2784" s="138" t="str">
        <f t="shared" ca="1" si="1806"/>
        <v/>
      </c>
      <c r="BU2784" s="139" t="str">
        <f t="shared" ca="1" si="1807"/>
        <v/>
      </c>
      <c r="BW2784" s="138" t="str">
        <f t="shared" si="1808"/>
        <v/>
      </c>
      <c r="BX2784" s="104" t="str">
        <f t="shared" si="1809"/>
        <v/>
      </c>
      <c r="BY2784" s="139" t="str">
        <f t="shared" si="1810"/>
        <v/>
      </c>
      <c r="CA2784" s="138" t="str">
        <f t="shared" si="1811"/>
        <v/>
      </c>
      <c r="CB2784" s="104" t="str">
        <f t="shared" si="1812"/>
        <v/>
      </c>
      <c r="CC2784" s="139" t="str">
        <f t="shared" si="1813"/>
        <v/>
      </c>
      <c r="CE2784" s="162" t="str">
        <f t="shared" si="1814"/>
        <v/>
      </c>
      <c r="CF2784" s="163" t="str">
        <f t="shared" si="1815"/>
        <v/>
      </c>
      <c r="CG2784" s="164" t="str">
        <f t="shared" si="1816"/>
        <v/>
      </c>
      <c r="CI2784" s="162" t="str">
        <f t="shared" si="1817"/>
        <v/>
      </c>
      <c r="CJ2784" s="163" t="str">
        <f t="shared" si="1820"/>
        <v/>
      </c>
      <c r="CK2784" s="164" t="str">
        <f t="shared" si="1821"/>
        <v/>
      </c>
      <c r="CM2784" s="169" t="str">
        <f t="shared" si="1818"/>
        <v/>
      </c>
      <c r="CN2784" s="139" t="str">
        <f t="shared" si="1819"/>
        <v/>
      </c>
      <c r="CP2784" s="41" t="str">
        <f>IF($CM2784="", "", COUNTIF($CM$11:$CM$3035, "&lt;"&amp;$CM2784)+1+COUNTIF($CM$11:$CM2784, $CM2784)-1)</f>
        <v/>
      </c>
    </row>
    <row r="2785" spans="1:94" x14ac:dyDescent="0.25">
      <c r="A2785" s="40"/>
      <c r="B2785" s="82" t="str">
        <f>IF($I2785="", "", IFERROR(INDEX('Job Database'!$AE$11:$AE$3035, MATCH($I2785, 'Job Database'!$X$11:$X$3035, 0)), ""))</f>
        <v/>
      </c>
      <c r="C2785" s="69" t="str">
        <f>IF($I2785="", "", IF(COUNTIF('Job Database'!$X$11:$X$3035, $I2785)=0, $AC$5, $AC$4))</f>
        <v/>
      </c>
      <c r="D2785" s="40"/>
      <c r="E2785" s="85" t="str">
        <f>IF($I2785="", "", IF(IFERROR(INDEX('Job Database'!$M$11:$M$3035, MATCH($I2785, 'Job Database'!$X$11:$X$3035, 0)), "")="", "", IFERROR(INDEX('Job Database'!$M$11:$M$3035, MATCH($I2785, 'Job Database'!$X$11:$X$3035, 0)), "")))</f>
        <v/>
      </c>
      <c r="F2785" s="40"/>
      <c r="G2785" s="88" t="str">
        <f t="shared" si="1793"/>
        <v/>
      </c>
      <c r="H2785" s="40"/>
      <c r="I2785" s="24"/>
      <c r="J2785" s="34"/>
      <c r="K2785" s="106"/>
      <c r="L2785" s="79"/>
      <c r="M2785" s="34"/>
      <c r="N2785" s="79"/>
      <c r="O2785" s="31"/>
      <c r="P2785" s="53"/>
      <c r="Q2785" s="40"/>
      <c r="S2785" s="41" t="str">
        <f t="shared" si="1781"/>
        <v/>
      </c>
      <c r="T2785" s="41" t="str">
        <f t="shared" si="1782"/>
        <v/>
      </c>
      <c r="U2785" s="41" t="str">
        <f t="shared" si="1794"/>
        <v/>
      </c>
      <c r="W2785" s="74" t="str">
        <f>IF('Job Database'!$X2785="", "", 'Job Database'!$X2785)</f>
        <v/>
      </c>
      <c r="Y2785" s="41" t="str">
        <f>IF($W2785="", "", IF(COUNTIF($I$11:$I$3035, $W2785)&gt;0, "", MAX($Y$10:$Y2784)+1))</f>
        <v/>
      </c>
      <c r="Z2785" s="41">
        <v>2775</v>
      </c>
      <c r="AA2785" s="58" t="str">
        <f t="shared" si="1795"/>
        <v/>
      </c>
      <c r="AC2785" s="41" t="str">
        <f t="shared" si="1783"/>
        <v/>
      </c>
      <c r="AE2785" s="41" t="str">
        <f t="shared" si="1796"/>
        <v/>
      </c>
      <c r="AJ2785" s="154" t="str">
        <f t="shared" si="1797"/>
        <v/>
      </c>
      <c r="AL2785" s="120" t="str">
        <f t="shared" si="1798"/>
        <v/>
      </c>
      <c r="AM2785" s="104" t="str">
        <f t="shared" si="1799"/>
        <v/>
      </c>
      <c r="AN2785" s="104" t="str">
        <f t="shared" si="1800"/>
        <v/>
      </c>
      <c r="AO2785" s="104" t="str">
        <f t="shared" si="1784"/>
        <v/>
      </c>
      <c r="AP2785" s="104" t="str">
        <f t="shared" si="1785"/>
        <v/>
      </c>
      <c r="AQ2785" s="121" t="str">
        <f t="shared" si="1801"/>
        <v/>
      </c>
      <c r="AS2785" s="88" t="str">
        <f t="shared" si="1786"/>
        <v/>
      </c>
      <c r="AT2785" s="68" t="str">
        <f t="shared" si="1802"/>
        <v/>
      </c>
      <c r="AU2785" s="68" t="str">
        <f t="shared" si="1803"/>
        <v/>
      </c>
      <c r="AV2785" s="68" t="str">
        <f t="shared" si="1804"/>
        <v/>
      </c>
      <c r="AW2785" s="88" t="str">
        <f t="shared" si="1787"/>
        <v/>
      </c>
      <c r="AZ2785" s="88" t="str">
        <f t="shared" si="1788"/>
        <v/>
      </c>
      <c r="BA2785" s="68" t="str">
        <f t="shared" si="1789"/>
        <v/>
      </c>
      <c r="BB2785" s="68" t="str">
        <f t="shared" si="1790"/>
        <v/>
      </c>
      <c r="BC2785" s="68" t="str">
        <f t="shared" si="1791"/>
        <v/>
      </c>
      <c r="BD2785" s="69" t="str">
        <f t="shared" si="1792"/>
        <v/>
      </c>
      <c r="BE2785" s="69" t="str">
        <f t="shared" si="1805"/>
        <v/>
      </c>
      <c r="BT2785" s="138" t="str">
        <f t="shared" ca="1" si="1806"/>
        <v/>
      </c>
      <c r="BU2785" s="139" t="str">
        <f t="shared" ca="1" si="1807"/>
        <v/>
      </c>
      <c r="BW2785" s="138" t="str">
        <f t="shared" si="1808"/>
        <v/>
      </c>
      <c r="BX2785" s="104" t="str">
        <f t="shared" si="1809"/>
        <v/>
      </c>
      <c r="BY2785" s="139" t="str">
        <f t="shared" si="1810"/>
        <v/>
      </c>
      <c r="CA2785" s="138" t="str">
        <f t="shared" si="1811"/>
        <v/>
      </c>
      <c r="CB2785" s="104" t="str">
        <f t="shared" si="1812"/>
        <v/>
      </c>
      <c r="CC2785" s="139" t="str">
        <f t="shared" si="1813"/>
        <v/>
      </c>
      <c r="CE2785" s="162" t="str">
        <f t="shared" si="1814"/>
        <v/>
      </c>
      <c r="CF2785" s="163" t="str">
        <f t="shared" si="1815"/>
        <v/>
      </c>
      <c r="CG2785" s="164" t="str">
        <f t="shared" si="1816"/>
        <v/>
      </c>
      <c r="CI2785" s="162" t="str">
        <f t="shared" si="1817"/>
        <v/>
      </c>
      <c r="CJ2785" s="163" t="str">
        <f t="shared" si="1820"/>
        <v/>
      </c>
      <c r="CK2785" s="164" t="str">
        <f t="shared" si="1821"/>
        <v/>
      </c>
      <c r="CM2785" s="169" t="str">
        <f t="shared" si="1818"/>
        <v/>
      </c>
      <c r="CN2785" s="139" t="str">
        <f t="shared" si="1819"/>
        <v/>
      </c>
      <c r="CP2785" s="41" t="str">
        <f>IF($CM2785="", "", COUNTIF($CM$11:$CM$3035, "&lt;"&amp;$CM2785)+1+COUNTIF($CM$11:$CM2785, $CM2785)-1)</f>
        <v/>
      </c>
    </row>
    <row r="2786" spans="1:94" x14ac:dyDescent="0.25">
      <c r="A2786" s="40"/>
      <c r="B2786" s="82" t="str">
        <f>IF($I2786="", "", IFERROR(INDEX('Job Database'!$AE$11:$AE$3035, MATCH($I2786, 'Job Database'!$X$11:$X$3035, 0)), ""))</f>
        <v/>
      </c>
      <c r="C2786" s="69" t="str">
        <f>IF($I2786="", "", IF(COUNTIF('Job Database'!$X$11:$X$3035, $I2786)=0, $AC$5, $AC$4))</f>
        <v/>
      </c>
      <c r="D2786" s="40"/>
      <c r="E2786" s="85" t="str">
        <f>IF($I2786="", "", IF(IFERROR(INDEX('Job Database'!$M$11:$M$3035, MATCH($I2786, 'Job Database'!$X$11:$X$3035, 0)), "")="", "", IFERROR(INDEX('Job Database'!$M$11:$M$3035, MATCH($I2786, 'Job Database'!$X$11:$X$3035, 0)), "")))</f>
        <v/>
      </c>
      <c r="F2786" s="40"/>
      <c r="G2786" s="88" t="str">
        <f t="shared" si="1793"/>
        <v/>
      </c>
      <c r="H2786" s="40"/>
      <c r="I2786" s="24"/>
      <c r="J2786" s="34"/>
      <c r="K2786" s="106"/>
      <c r="L2786" s="79"/>
      <c r="M2786" s="34"/>
      <c r="N2786" s="79"/>
      <c r="O2786" s="31"/>
      <c r="P2786" s="53"/>
      <c r="Q2786" s="40"/>
      <c r="S2786" s="41" t="str">
        <f t="shared" si="1781"/>
        <v/>
      </c>
      <c r="T2786" s="41" t="str">
        <f t="shared" si="1782"/>
        <v/>
      </c>
      <c r="U2786" s="41" t="str">
        <f t="shared" si="1794"/>
        <v/>
      </c>
      <c r="W2786" s="74" t="str">
        <f>IF('Job Database'!$X2786="", "", 'Job Database'!$X2786)</f>
        <v/>
      </c>
      <c r="Y2786" s="41" t="str">
        <f>IF($W2786="", "", IF(COUNTIF($I$11:$I$3035, $W2786)&gt;0, "", MAX($Y$10:$Y2785)+1))</f>
        <v/>
      </c>
      <c r="Z2786" s="41">
        <v>2776</v>
      </c>
      <c r="AA2786" s="58" t="str">
        <f t="shared" si="1795"/>
        <v/>
      </c>
      <c r="AC2786" s="41" t="str">
        <f t="shared" si="1783"/>
        <v/>
      </c>
      <c r="AE2786" s="41" t="str">
        <f t="shared" si="1796"/>
        <v/>
      </c>
      <c r="AJ2786" s="154" t="str">
        <f t="shared" si="1797"/>
        <v/>
      </c>
      <c r="AL2786" s="120" t="str">
        <f t="shared" si="1798"/>
        <v/>
      </c>
      <c r="AM2786" s="104" t="str">
        <f t="shared" si="1799"/>
        <v/>
      </c>
      <c r="AN2786" s="104" t="str">
        <f t="shared" si="1800"/>
        <v/>
      </c>
      <c r="AO2786" s="104" t="str">
        <f t="shared" si="1784"/>
        <v/>
      </c>
      <c r="AP2786" s="104" t="str">
        <f t="shared" si="1785"/>
        <v/>
      </c>
      <c r="AQ2786" s="121" t="str">
        <f t="shared" si="1801"/>
        <v/>
      </c>
      <c r="AS2786" s="88" t="str">
        <f t="shared" si="1786"/>
        <v/>
      </c>
      <c r="AT2786" s="68" t="str">
        <f t="shared" si="1802"/>
        <v/>
      </c>
      <c r="AU2786" s="68" t="str">
        <f t="shared" si="1803"/>
        <v/>
      </c>
      <c r="AV2786" s="68" t="str">
        <f t="shared" si="1804"/>
        <v/>
      </c>
      <c r="AW2786" s="88" t="str">
        <f t="shared" si="1787"/>
        <v/>
      </c>
      <c r="AZ2786" s="88" t="str">
        <f t="shared" si="1788"/>
        <v/>
      </c>
      <c r="BA2786" s="68" t="str">
        <f t="shared" si="1789"/>
        <v/>
      </c>
      <c r="BB2786" s="68" t="str">
        <f t="shared" si="1790"/>
        <v/>
      </c>
      <c r="BC2786" s="68" t="str">
        <f t="shared" si="1791"/>
        <v/>
      </c>
      <c r="BD2786" s="69" t="str">
        <f t="shared" si="1792"/>
        <v/>
      </c>
      <c r="BE2786" s="69" t="str">
        <f t="shared" si="1805"/>
        <v/>
      </c>
      <c r="BT2786" s="138" t="str">
        <f t="shared" ca="1" si="1806"/>
        <v/>
      </c>
      <c r="BU2786" s="139" t="str">
        <f t="shared" ca="1" si="1807"/>
        <v/>
      </c>
      <c r="BW2786" s="138" t="str">
        <f t="shared" si="1808"/>
        <v/>
      </c>
      <c r="BX2786" s="104" t="str">
        <f t="shared" si="1809"/>
        <v/>
      </c>
      <c r="BY2786" s="139" t="str">
        <f t="shared" si="1810"/>
        <v/>
      </c>
      <c r="CA2786" s="138" t="str">
        <f t="shared" si="1811"/>
        <v/>
      </c>
      <c r="CB2786" s="104" t="str">
        <f t="shared" si="1812"/>
        <v/>
      </c>
      <c r="CC2786" s="139" t="str">
        <f t="shared" si="1813"/>
        <v/>
      </c>
      <c r="CE2786" s="162" t="str">
        <f t="shared" si="1814"/>
        <v/>
      </c>
      <c r="CF2786" s="163" t="str">
        <f t="shared" si="1815"/>
        <v/>
      </c>
      <c r="CG2786" s="164" t="str">
        <f t="shared" si="1816"/>
        <v/>
      </c>
      <c r="CI2786" s="162" t="str">
        <f t="shared" si="1817"/>
        <v/>
      </c>
      <c r="CJ2786" s="163" t="str">
        <f t="shared" si="1820"/>
        <v/>
      </c>
      <c r="CK2786" s="164" t="str">
        <f t="shared" si="1821"/>
        <v/>
      </c>
      <c r="CM2786" s="169" t="str">
        <f t="shared" si="1818"/>
        <v/>
      </c>
      <c r="CN2786" s="139" t="str">
        <f t="shared" si="1819"/>
        <v/>
      </c>
      <c r="CP2786" s="41" t="str">
        <f>IF($CM2786="", "", COUNTIF($CM$11:$CM$3035, "&lt;"&amp;$CM2786)+1+COUNTIF($CM$11:$CM2786, $CM2786)-1)</f>
        <v/>
      </c>
    </row>
    <row r="2787" spans="1:94" x14ac:dyDescent="0.25">
      <c r="A2787" s="40"/>
      <c r="B2787" s="82" t="str">
        <f>IF($I2787="", "", IFERROR(INDEX('Job Database'!$AE$11:$AE$3035, MATCH($I2787, 'Job Database'!$X$11:$X$3035, 0)), ""))</f>
        <v/>
      </c>
      <c r="C2787" s="69" t="str">
        <f>IF($I2787="", "", IF(COUNTIF('Job Database'!$X$11:$X$3035, $I2787)=0, $AC$5, $AC$4))</f>
        <v/>
      </c>
      <c r="D2787" s="40"/>
      <c r="E2787" s="85" t="str">
        <f>IF($I2787="", "", IF(IFERROR(INDEX('Job Database'!$M$11:$M$3035, MATCH($I2787, 'Job Database'!$X$11:$X$3035, 0)), "")="", "", IFERROR(INDEX('Job Database'!$M$11:$M$3035, MATCH($I2787, 'Job Database'!$X$11:$X$3035, 0)), "")))</f>
        <v/>
      </c>
      <c r="F2787" s="40"/>
      <c r="G2787" s="88" t="str">
        <f t="shared" si="1793"/>
        <v/>
      </c>
      <c r="H2787" s="40"/>
      <c r="I2787" s="24"/>
      <c r="J2787" s="34"/>
      <c r="K2787" s="106"/>
      <c r="L2787" s="79"/>
      <c r="M2787" s="34"/>
      <c r="N2787" s="79"/>
      <c r="O2787" s="31"/>
      <c r="P2787" s="53"/>
      <c r="Q2787" s="40"/>
      <c r="S2787" s="41" t="str">
        <f t="shared" si="1781"/>
        <v/>
      </c>
      <c r="T2787" s="41" t="str">
        <f t="shared" si="1782"/>
        <v/>
      </c>
      <c r="U2787" s="41" t="str">
        <f t="shared" si="1794"/>
        <v/>
      </c>
      <c r="W2787" s="74" t="str">
        <f>IF('Job Database'!$X2787="", "", 'Job Database'!$X2787)</f>
        <v/>
      </c>
      <c r="Y2787" s="41" t="str">
        <f>IF($W2787="", "", IF(COUNTIF($I$11:$I$3035, $W2787)&gt;0, "", MAX($Y$10:$Y2786)+1))</f>
        <v/>
      </c>
      <c r="Z2787" s="41">
        <v>2777</v>
      </c>
      <c r="AA2787" s="58" t="str">
        <f t="shared" si="1795"/>
        <v/>
      </c>
      <c r="AC2787" s="41" t="str">
        <f t="shared" si="1783"/>
        <v/>
      </c>
      <c r="AE2787" s="41" t="str">
        <f t="shared" si="1796"/>
        <v/>
      </c>
      <c r="AJ2787" s="154" t="str">
        <f t="shared" si="1797"/>
        <v/>
      </c>
      <c r="AL2787" s="120" t="str">
        <f t="shared" si="1798"/>
        <v/>
      </c>
      <c r="AM2787" s="104" t="str">
        <f t="shared" si="1799"/>
        <v/>
      </c>
      <c r="AN2787" s="104" t="str">
        <f t="shared" si="1800"/>
        <v/>
      </c>
      <c r="AO2787" s="104" t="str">
        <f t="shared" si="1784"/>
        <v/>
      </c>
      <c r="AP2787" s="104" t="str">
        <f t="shared" si="1785"/>
        <v/>
      </c>
      <c r="AQ2787" s="121" t="str">
        <f t="shared" si="1801"/>
        <v/>
      </c>
      <c r="AS2787" s="88" t="str">
        <f t="shared" si="1786"/>
        <v/>
      </c>
      <c r="AT2787" s="68" t="str">
        <f t="shared" si="1802"/>
        <v/>
      </c>
      <c r="AU2787" s="68" t="str">
        <f t="shared" si="1803"/>
        <v/>
      </c>
      <c r="AV2787" s="68" t="str">
        <f t="shared" si="1804"/>
        <v/>
      </c>
      <c r="AW2787" s="88" t="str">
        <f t="shared" si="1787"/>
        <v/>
      </c>
      <c r="AZ2787" s="88" t="str">
        <f t="shared" si="1788"/>
        <v/>
      </c>
      <c r="BA2787" s="68" t="str">
        <f t="shared" si="1789"/>
        <v/>
      </c>
      <c r="BB2787" s="68" t="str">
        <f t="shared" si="1790"/>
        <v/>
      </c>
      <c r="BC2787" s="68" t="str">
        <f t="shared" si="1791"/>
        <v/>
      </c>
      <c r="BD2787" s="69" t="str">
        <f t="shared" si="1792"/>
        <v/>
      </c>
      <c r="BE2787" s="69" t="str">
        <f t="shared" si="1805"/>
        <v/>
      </c>
      <c r="BT2787" s="138" t="str">
        <f t="shared" ca="1" si="1806"/>
        <v/>
      </c>
      <c r="BU2787" s="139" t="str">
        <f t="shared" ca="1" si="1807"/>
        <v/>
      </c>
      <c r="BW2787" s="138" t="str">
        <f t="shared" si="1808"/>
        <v/>
      </c>
      <c r="BX2787" s="104" t="str">
        <f t="shared" si="1809"/>
        <v/>
      </c>
      <c r="BY2787" s="139" t="str">
        <f t="shared" si="1810"/>
        <v/>
      </c>
      <c r="CA2787" s="138" t="str">
        <f t="shared" si="1811"/>
        <v/>
      </c>
      <c r="CB2787" s="104" t="str">
        <f t="shared" si="1812"/>
        <v/>
      </c>
      <c r="CC2787" s="139" t="str">
        <f t="shared" si="1813"/>
        <v/>
      </c>
      <c r="CE2787" s="162" t="str">
        <f t="shared" si="1814"/>
        <v/>
      </c>
      <c r="CF2787" s="163" t="str">
        <f t="shared" si="1815"/>
        <v/>
      </c>
      <c r="CG2787" s="164" t="str">
        <f t="shared" si="1816"/>
        <v/>
      </c>
      <c r="CI2787" s="162" t="str">
        <f t="shared" si="1817"/>
        <v/>
      </c>
      <c r="CJ2787" s="163" t="str">
        <f t="shared" si="1820"/>
        <v/>
      </c>
      <c r="CK2787" s="164" t="str">
        <f t="shared" si="1821"/>
        <v/>
      </c>
      <c r="CM2787" s="169" t="str">
        <f t="shared" si="1818"/>
        <v/>
      </c>
      <c r="CN2787" s="139" t="str">
        <f t="shared" si="1819"/>
        <v/>
      </c>
      <c r="CP2787" s="41" t="str">
        <f>IF($CM2787="", "", COUNTIF($CM$11:$CM$3035, "&lt;"&amp;$CM2787)+1+COUNTIF($CM$11:$CM2787, $CM2787)-1)</f>
        <v/>
      </c>
    </row>
    <row r="2788" spans="1:94" x14ac:dyDescent="0.25">
      <c r="A2788" s="40"/>
      <c r="B2788" s="82" t="str">
        <f>IF($I2788="", "", IFERROR(INDEX('Job Database'!$AE$11:$AE$3035, MATCH($I2788, 'Job Database'!$X$11:$X$3035, 0)), ""))</f>
        <v/>
      </c>
      <c r="C2788" s="69" t="str">
        <f>IF($I2788="", "", IF(COUNTIF('Job Database'!$X$11:$X$3035, $I2788)=0, $AC$5, $AC$4))</f>
        <v/>
      </c>
      <c r="D2788" s="40"/>
      <c r="E2788" s="85" t="str">
        <f>IF($I2788="", "", IF(IFERROR(INDEX('Job Database'!$M$11:$M$3035, MATCH($I2788, 'Job Database'!$X$11:$X$3035, 0)), "")="", "", IFERROR(INDEX('Job Database'!$M$11:$M$3035, MATCH($I2788, 'Job Database'!$X$11:$X$3035, 0)), "")))</f>
        <v/>
      </c>
      <c r="F2788" s="40"/>
      <c r="G2788" s="88" t="str">
        <f t="shared" si="1793"/>
        <v/>
      </c>
      <c r="H2788" s="40"/>
      <c r="I2788" s="24"/>
      <c r="J2788" s="34"/>
      <c r="K2788" s="106"/>
      <c r="L2788" s="79"/>
      <c r="M2788" s="34"/>
      <c r="N2788" s="79"/>
      <c r="O2788" s="31"/>
      <c r="P2788" s="53"/>
      <c r="Q2788" s="40"/>
      <c r="S2788" s="41" t="str">
        <f t="shared" si="1781"/>
        <v/>
      </c>
      <c r="T2788" s="41" t="str">
        <f t="shared" si="1782"/>
        <v/>
      </c>
      <c r="U2788" s="41" t="str">
        <f t="shared" si="1794"/>
        <v/>
      </c>
      <c r="W2788" s="74" t="str">
        <f>IF('Job Database'!$X2788="", "", 'Job Database'!$X2788)</f>
        <v/>
      </c>
      <c r="Y2788" s="41" t="str">
        <f>IF($W2788="", "", IF(COUNTIF($I$11:$I$3035, $W2788)&gt;0, "", MAX($Y$10:$Y2787)+1))</f>
        <v/>
      </c>
      <c r="Z2788" s="41">
        <v>2778</v>
      </c>
      <c r="AA2788" s="58" t="str">
        <f t="shared" si="1795"/>
        <v/>
      </c>
      <c r="AC2788" s="41" t="str">
        <f t="shared" si="1783"/>
        <v/>
      </c>
      <c r="AE2788" s="41" t="str">
        <f t="shared" si="1796"/>
        <v/>
      </c>
      <c r="AJ2788" s="154" t="str">
        <f t="shared" si="1797"/>
        <v/>
      </c>
      <c r="AL2788" s="120" t="str">
        <f t="shared" si="1798"/>
        <v/>
      </c>
      <c r="AM2788" s="104" t="str">
        <f t="shared" si="1799"/>
        <v/>
      </c>
      <c r="AN2788" s="104" t="str">
        <f t="shared" si="1800"/>
        <v/>
      </c>
      <c r="AO2788" s="104" t="str">
        <f t="shared" si="1784"/>
        <v/>
      </c>
      <c r="AP2788" s="104" t="str">
        <f t="shared" si="1785"/>
        <v/>
      </c>
      <c r="AQ2788" s="121" t="str">
        <f t="shared" si="1801"/>
        <v/>
      </c>
      <c r="AS2788" s="88" t="str">
        <f t="shared" si="1786"/>
        <v/>
      </c>
      <c r="AT2788" s="68" t="str">
        <f t="shared" si="1802"/>
        <v/>
      </c>
      <c r="AU2788" s="68" t="str">
        <f t="shared" si="1803"/>
        <v/>
      </c>
      <c r="AV2788" s="68" t="str">
        <f t="shared" si="1804"/>
        <v/>
      </c>
      <c r="AW2788" s="88" t="str">
        <f t="shared" si="1787"/>
        <v/>
      </c>
      <c r="AZ2788" s="88" t="str">
        <f t="shared" si="1788"/>
        <v/>
      </c>
      <c r="BA2788" s="68" t="str">
        <f t="shared" si="1789"/>
        <v/>
      </c>
      <c r="BB2788" s="68" t="str">
        <f t="shared" si="1790"/>
        <v/>
      </c>
      <c r="BC2788" s="68" t="str">
        <f t="shared" si="1791"/>
        <v/>
      </c>
      <c r="BD2788" s="69" t="str">
        <f t="shared" si="1792"/>
        <v/>
      </c>
      <c r="BE2788" s="69" t="str">
        <f t="shared" si="1805"/>
        <v/>
      </c>
      <c r="BT2788" s="138" t="str">
        <f t="shared" ca="1" si="1806"/>
        <v/>
      </c>
      <c r="BU2788" s="139" t="str">
        <f t="shared" ca="1" si="1807"/>
        <v/>
      </c>
      <c r="BW2788" s="138" t="str">
        <f t="shared" si="1808"/>
        <v/>
      </c>
      <c r="BX2788" s="104" t="str">
        <f t="shared" si="1809"/>
        <v/>
      </c>
      <c r="BY2788" s="139" t="str">
        <f t="shared" si="1810"/>
        <v/>
      </c>
      <c r="CA2788" s="138" t="str">
        <f t="shared" si="1811"/>
        <v/>
      </c>
      <c r="CB2788" s="104" t="str">
        <f t="shared" si="1812"/>
        <v/>
      </c>
      <c r="CC2788" s="139" t="str">
        <f t="shared" si="1813"/>
        <v/>
      </c>
      <c r="CE2788" s="162" t="str">
        <f t="shared" si="1814"/>
        <v/>
      </c>
      <c r="CF2788" s="163" t="str">
        <f t="shared" si="1815"/>
        <v/>
      </c>
      <c r="CG2788" s="164" t="str">
        <f t="shared" si="1816"/>
        <v/>
      </c>
      <c r="CI2788" s="162" t="str">
        <f t="shared" si="1817"/>
        <v/>
      </c>
      <c r="CJ2788" s="163" t="str">
        <f t="shared" si="1820"/>
        <v/>
      </c>
      <c r="CK2788" s="164" t="str">
        <f t="shared" si="1821"/>
        <v/>
      </c>
      <c r="CM2788" s="169" t="str">
        <f t="shared" si="1818"/>
        <v/>
      </c>
      <c r="CN2788" s="139" t="str">
        <f t="shared" si="1819"/>
        <v/>
      </c>
      <c r="CP2788" s="41" t="str">
        <f>IF($CM2788="", "", COUNTIF($CM$11:$CM$3035, "&lt;"&amp;$CM2788)+1+COUNTIF($CM$11:$CM2788, $CM2788)-1)</f>
        <v/>
      </c>
    </row>
    <row r="2789" spans="1:94" x14ac:dyDescent="0.25">
      <c r="A2789" s="40"/>
      <c r="B2789" s="82" t="str">
        <f>IF($I2789="", "", IFERROR(INDEX('Job Database'!$AE$11:$AE$3035, MATCH($I2789, 'Job Database'!$X$11:$X$3035, 0)), ""))</f>
        <v/>
      </c>
      <c r="C2789" s="69" t="str">
        <f>IF($I2789="", "", IF(COUNTIF('Job Database'!$X$11:$X$3035, $I2789)=0, $AC$5, $AC$4))</f>
        <v/>
      </c>
      <c r="D2789" s="40"/>
      <c r="E2789" s="85" t="str">
        <f>IF($I2789="", "", IF(IFERROR(INDEX('Job Database'!$M$11:$M$3035, MATCH($I2789, 'Job Database'!$X$11:$X$3035, 0)), "")="", "", IFERROR(INDEX('Job Database'!$M$11:$M$3035, MATCH($I2789, 'Job Database'!$X$11:$X$3035, 0)), "")))</f>
        <v/>
      </c>
      <c r="F2789" s="40"/>
      <c r="G2789" s="88" t="str">
        <f t="shared" si="1793"/>
        <v/>
      </c>
      <c r="H2789" s="40"/>
      <c r="I2789" s="24"/>
      <c r="J2789" s="34"/>
      <c r="K2789" s="106"/>
      <c r="L2789" s="79"/>
      <c r="M2789" s="34"/>
      <c r="N2789" s="79"/>
      <c r="O2789" s="31"/>
      <c r="P2789" s="53"/>
      <c r="Q2789" s="40"/>
      <c r="S2789" s="41" t="str">
        <f t="shared" si="1781"/>
        <v/>
      </c>
      <c r="T2789" s="41" t="str">
        <f t="shared" si="1782"/>
        <v/>
      </c>
      <c r="U2789" s="41" t="str">
        <f t="shared" si="1794"/>
        <v/>
      </c>
      <c r="W2789" s="74" t="str">
        <f>IF('Job Database'!$X2789="", "", 'Job Database'!$X2789)</f>
        <v/>
      </c>
      <c r="Y2789" s="41" t="str">
        <f>IF($W2789="", "", IF(COUNTIF($I$11:$I$3035, $W2789)&gt;0, "", MAX($Y$10:$Y2788)+1))</f>
        <v/>
      </c>
      <c r="Z2789" s="41">
        <v>2779</v>
      </c>
      <c r="AA2789" s="58" t="str">
        <f t="shared" si="1795"/>
        <v/>
      </c>
      <c r="AC2789" s="41" t="str">
        <f t="shared" si="1783"/>
        <v/>
      </c>
      <c r="AE2789" s="41" t="str">
        <f t="shared" si="1796"/>
        <v/>
      </c>
      <c r="AJ2789" s="154" t="str">
        <f t="shared" si="1797"/>
        <v/>
      </c>
      <c r="AL2789" s="120" t="str">
        <f t="shared" si="1798"/>
        <v/>
      </c>
      <c r="AM2789" s="104" t="str">
        <f t="shared" si="1799"/>
        <v/>
      </c>
      <c r="AN2789" s="104" t="str">
        <f t="shared" si="1800"/>
        <v/>
      </c>
      <c r="AO2789" s="104" t="str">
        <f t="shared" si="1784"/>
        <v/>
      </c>
      <c r="AP2789" s="104" t="str">
        <f t="shared" si="1785"/>
        <v/>
      </c>
      <c r="AQ2789" s="121" t="str">
        <f t="shared" si="1801"/>
        <v/>
      </c>
      <c r="AS2789" s="88" t="str">
        <f t="shared" si="1786"/>
        <v/>
      </c>
      <c r="AT2789" s="68" t="str">
        <f t="shared" si="1802"/>
        <v/>
      </c>
      <c r="AU2789" s="68" t="str">
        <f t="shared" si="1803"/>
        <v/>
      </c>
      <c r="AV2789" s="68" t="str">
        <f t="shared" si="1804"/>
        <v/>
      </c>
      <c r="AW2789" s="88" t="str">
        <f t="shared" si="1787"/>
        <v/>
      </c>
      <c r="AZ2789" s="88" t="str">
        <f t="shared" si="1788"/>
        <v/>
      </c>
      <c r="BA2789" s="68" t="str">
        <f t="shared" si="1789"/>
        <v/>
      </c>
      <c r="BB2789" s="68" t="str">
        <f t="shared" si="1790"/>
        <v/>
      </c>
      <c r="BC2789" s="68" t="str">
        <f t="shared" si="1791"/>
        <v/>
      </c>
      <c r="BD2789" s="69" t="str">
        <f t="shared" si="1792"/>
        <v/>
      </c>
      <c r="BE2789" s="69" t="str">
        <f t="shared" si="1805"/>
        <v/>
      </c>
      <c r="BT2789" s="138" t="str">
        <f t="shared" ca="1" si="1806"/>
        <v/>
      </c>
      <c r="BU2789" s="139" t="str">
        <f t="shared" ca="1" si="1807"/>
        <v/>
      </c>
      <c r="BW2789" s="138" t="str">
        <f t="shared" si="1808"/>
        <v/>
      </c>
      <c r="BX2789" s="104" t="str">
        <f t="shared" si="1809"/>
        <v/>
      </c>
      <c r="BY2789" s="139" t="str">
        <f t="shared" si="1810"/>
        <v/>
      </c>
      <c r="CA2789" s="138" t="str">
        <f t="shared" si="1811"/>
        <v/>
      </c>
      <c r="CB2789" s="104" t="str">
        <f t="shared" si="1812"/>
        <v/>
      </c>
      <c r="CC2789" s="139" t="str">
        <f t="shared" si="1813"/>
        <v/>
      </c>
      <c r="CE2789" s="162" t="str">
        <f t="shared" si="1814"/>
        <v/>
      </c>
      <c r="CF2789" s="163" t="str">
        <f t="shared" si="1815"/>
        <v/>
      </c>
      <c r="CG2789" s="164" t="str">
        <f t="shared" si="1816"/>
        <v/>
      </c>
      <c r="CI2789" s="162" t="str">
        <f t="shared" si="1817"/>
        <v/>
      </c>
      <c r="CJ2789" s="163" t="str">
        <f t="shared" si="1820"/>
        <v/>
      </c>
      <c r="CK2789" s="164" t="str">
        <f t="shared" si="1821"/>
        <v/>
      </c>
      <c r="CM2789" s="169" t="str">
        <f t="shared" si="1818"/>
        <v/>
      </c>
      <c r="CN2789" s="139" t="str">
        <f t="shared" si="1819"/>
        <v/>
      </c>
      <c r="CP2789" s="41" t="str">
        <f>IF($CM2789="", "", COUNTIF($CM$11:$CM$3035, "&lt;"&amp;$CM2789)+1+COUNTIF($CM$11:$CM2789, $CM2789)-1)</f>
        <v/>
      </c>
    </row>
    <row r="2790" spans="1:94" x14ac:dyDescent="0.25">
      <c r="A2790" s="40"/>
      <c r="B2790" s="82" t="str">
        <f>IF($I2790="", "", IFERROR(INDEX('Job Database'!$AE$11:$AE$3035, MATCH($I2790, 'Job Database'!$X$11:$X$3035, 0)), ""))</f>
        <v/>
      </c>
      <c r="C2790" s="69" t="str">
        <f>IF($I2790="", "", IF(COUNTIF('Job Database'!$X$11:$X$3035, $I2790)=0, $AC$5, $AC$4))</f>
        <v/>
      </c>
      <c r="D2790" s="40"/>
      <c r="E2790" s="85" t="str">
        <f>IF($I2790="", "", IF(IFERROR(INDEX('Job Database'!$M$11:$M$3035, MATCH($I2790, 'Job Database'!$X$11:$X$3035, 0)), "")="", "", IFERROR(INDEX('Job Database'!$M$11:$M$3035, MATCH($I2790, 'Job Database'!$X$11:$X$3035, 0)), "")))</f>
        <v/>
      </c>
      <c r="F2790" s="40"/>
      <c r="G2790" s="88" t="str">
        <f t="shared" si="1793"/>
        <v/>
      </c>
      <c r="H2790" s="40"/>
      <c r="I2790" s="24"/>
      <c r="J2790" s="34"/>
      <c r="K2790" s="106"/>
      <c r="L2790" s="79"/>
      <c r="M2790" s="34"/>
      <c r="N2790" s="79"/>
      <c r="O2790" s="31"/>
      <c r="P2790" s="53"/>
      <c r="Q2790" s="40"/>
      <c r="S2790" s="41" t="str">
        <f t="shared" si="1781"/>
        <v/>
      </c>
      <c r="T2790" s="41" t="str">
        <f t="shared" si="1782"/>
        <v/>
      </c>
      <c r="U2790" s="41" t="str">
        <f t="shared" si="1794"/>
        <v/>
      </c>
      <c r="W2790" s="74" t="str">
        <f>IF('Job Database'!$X2790="", "", 'Job Database'!$X2790)</f>
        <v/>
      </c>
      <c r="Y2790" s="41" t="str">
        <f>IF($W2790="", "", IF(COUNTIF($I$11:$I$3035, $W2790)&gt;0, "", MAX($Y$10:$Y2789)+1))</f>
        <v/>
      </c>
      <c r="Z2790" s="41">
        <v>2780</v>
      </c>
      <c r="AA2790" s="58" t="str">
        <f t="shared" si="1795"/>
        <v/>
      </c>
      <c r="AC2790" s="41" t="str">
        <f t="shared" si="1783"/>
        <v/>
      </c>
      <c r="AE2790" s="41" t="str">
        <f t="shared" si="1796"/>
        <v/>
      </c>
      <c r="AJ2790" s="154" t="str">
        <f t="shared" si="1797"/>
        <v/>
      </c>
      <c r="AL2790" s="120" t="str">
        <f t="shared" si="1798"/>
        <v/>
      </c>
      <c r="AM2790" s="104" t="str">
        <f t="shared" si="1799"/>
        <v/>
      </c>
      <c r="AN2790" s="104" t="str">
        <f t="shared" si="1800"/>
        <v/>
      </c>
      <c r="AO2790" s="104" t="str">
        <f t="shared" si="1784"/>
        <v/>
      </c>
      <c r="AP2790" s="104" t="str">
        <f t="shared" si="1785"/>
        <v/>
      </c>
      <c r="AQ2790" s="121" t="str">
        <f t="shared" si="1801"/>
        <v/>
      </c>
      <c r="AS2790" s="88" t="str">
        <f t="shared" si="1786"/>
        <v/>
      </c>
      <c r="AT2790" s="68" t="str">
        <f t="shared" si="1802"/>
        <v/>
      </c>
      <c r="AU2790" s="68" t="str">
        <f t="shared" si="1803"/>
        <v/>
      </c>
      <c r="AV2790" s="68" t="str">
        <f t="shared" si="1804"/>
        <v/>
      </c>
      <c r="AW2790" s="88" t="str">
        <f t="shared" si="1787"/>
        <v/>
      </c>
      <c r="AZ2790" s="88" t="str">
        <f t="shared" si="1788"/>
        <v/>
      </c>
      <c r="BA2790" s="68" t="str">
        <f t="shared" si="1789"/>
        <v/>
      </c>
      <c r="BB2790" s="68" t="str">
        <f t="shared" si="1790"/>
        <v/>
      </c>
      <c r="BC2790" s="68" t="str">
        <f t="shared" si="1791"/>
        <v/>
      </c>
      <c r="BD2790" s="69" t="str">
        <f t="shared" si="1792"/>
        <v/>
      </c>
      <c r="BE2790" s="69" t="str">
        <f t="shared" si="1805"/>
        <v/>
      </c>
      <c r="BT2790" s="138" t="str">
        <f t="shared" ca="1" si="1806"/>
        <v/>
      </c>
      <c r="BU2790" s="139" t="str">
        <f t="shared" ca="1" si="1807"/>
        <v/>
      </c>
      <c r="BW2790" s="138" t="str">
        <f t="shared" si="1808"/>
        <v/>
      </c>
      <c r="BX2790" s="104" t="str">
        <f t="shared" si="1809"/>
        <v/>
      </c>
      <c r="BY2790" s="139" t="str">
        <f t="shared" si="1810"/>
        <v/>
      </c>
      <c r="CA2790" s="138" t="str">
        <f t="shared" si="1811"/>
        <v/>
      </c>
      <c r="CB2790" s="104" t="str">
        <f t="shared" si="1812"/>
        <v/>
      </c>
      <c r="CC2790" s="139" t="str">
        <f t="shared" si="1813"/>
        <v/>
      </c>
      <c r="CE2790" s="162" t="str">
        <f t="shared" si="1814"/>
        <v/>
      </c>
      <c r="CF2790" s="163" t="str">
        <f t="shared" si="1815"/>
        <v/>
      </c>
      <c r="CG2790" s="164" t="str">
        <f t="shared" si="1816"/>
        <v/>
      </c>
      <c r="CI2790" s="162" t="str">
        <f t="shared" si="1817"/>
        <v/>
      </c>
      <c r="CJ2790" s="163" t="str">
        <f t="shared" si="1820"/>
        <v/>
      </c>
      <c r="CK2790" s="164" t="str">
        <f t="shared" si="1821"/>
        <v/>
      </c>
      <c r="CM2790" s="169" t="str">
        <f t="shared" si="1818"/>
        <v/>
      </c>
      <c r="CN2790" s="139" t="str">
        <f t="shared" si="1819"/>
        <v/>
      </c>
      <c r="CP2790" s="41" t="str">
        <f>IF($CM2790="", "", COUNTIF($CM$11:$CM$3035, "&lt;"&amp;$CM2790)+1+COUNTIF($CM$11:$CM2790, $CM2790)-1)</f>
        <v/>
      </c>
    </row>
    <row r="2791" spans="1:94" x14ac:dyDescent="0.25">
      <c r="A2791" s="40"/>
      <c r="B2791" s="82" t="str">
        <f>IF($I2791="", "", IFERROR(INDEX('Job Database'!$AE$11:$AE$3035, MATCH($I2791, 'Job Database'!$X$11:$X$3035, 0)), ""))</f>
        <v/>
      </c>
      <c r="C2791" s="69" t="str">
        <f>IF($I2791="", "", IF(COUNTIF('Job Database'!$X$11:$X$3035, $I2791)=0, $AC$5, $AC$4))</f>
        <v/>
      </c>
      <c r="D2791" s="40"/>
      <c r="E2791" s="85" t="str">
        <f>IF($I2791="", "", IF(IFERROR(INDEX('Job Database'!$M$11:$M$3035, MATCH($I2791, 'Job Database'!$X$11:$X$3035, 0)), "")="", "", IFERROR(INDEX('Job Database'!$M$11:$M$3035, MATCH($I2791, 'Job Database'!$X$11:$X$3035, 0)), "")))</f>
        <v/>
      </c>
      <c r="F2791" s="40"/>
      <c r="G2791" s="88" t="str">
        <f t="shared" si="1793"/>
        <v/>
      </c>
      <c r="H2791" s="40"/>
      <c r="I2791" s="24"/>
      <c r="J2791" s="34"/>
      <c r="K2791" s="106"/>
      <c r="L2791" s="79"/>
      <c r="M2791" s="34"/>
      <c r="N2791" s="79"/>
      <c r="O2791" s="31"/>
      <c r="P2791" s="53"/>
      <c r="Q2791" s="40"/>
      <c r="S2791" s="41" t="str">
        <f t="shared" si="1781"/>
        <v/>
      </c>
      <c r="T2791" s="41" t="str">
        <f t="shared" si="1782"/>
        <v/>
      </c>
      <c r="U2791" s="41" t="str">
        <f t="shared" si="1794"/>
        <v/>
      </c>
      <c r="W2791" s="74" t="str">
        <f>IF('Job Database'!$X2791="", "", 'Job Database'!$X2791)</f>
        <v/>
      </c>
      <c r="Y2791" s="41" t="str">
        <f>IF($W2791="", "", IF(COUNTIF($I$11:$I$3035, $W2791)&gt;0, "", MAX($Y$10:$Y2790)+1))</f>
        <v/>
      </c>
      <c r="Z2791" s="41">
        <v>2781</v>
      </c>
      <c r="AA2791" s="58" t="str">
        <f t="shared" si="1795"/>
        <v/>
      </c>
      <c r="AC2791" s="41" t="str">
        <f t="shared" si="1783"/>
        <v/>
      </c>
      <c r="AE2791" s="41" t="str">
        <f t="shared" si="1796"/>
        <v/>
      </c>
      <c r="AJ2791" s="154" t="str">
        <f t="shared" si="1797"/>
        <v/>
      </c>
      <c r="AL2791" s="120" t="str">
        <f t="shared" si="1798"/>
        <v/>
      </c>
      <c r="AM2791" s="104" t="str">
        <f t="shared" si="1799"/>
        <v/>
      </c>
      <c r="AN2791" s="104" t="str">
        <f t="shared" si="1800"/>
        <v/>
      </c>
      <c r="AO2791" s="104" t="str">
        <f t="shared" si="1784"/>
        <v/>
      </c>
      <c r="AP2791" s="104" t="str">
        <f t="shared" si="1785"/>
        <v/>
      </c>
      <c r="AQ2791" s="121" t="str">
        <f t="shared" si="1801"/>
        <v/>
      </c>
      <c r="AS2791" s="88" t="str">
        <f t="shared" si="1786"/>
        <v/>
      </c>
      <c r="AT2791" s="68" t="str">
        <f t="shared" si="1802"/>
        <v/>
      </c>
      <c r="AU2791" s="68" t="str">
        <f t="shared" si="1803"/>
        <v/>
      </c>
      <c r="AV2791" s="68" t="str">
        <f t="shared" si="1804"/>
        <v/>
      </c>
      <c r="AW2791" s="88" t="str">
        <f t="shared" si="1787"/>
        <v/>
      </c>
      <c r="AZ2791" s="88" t="str">
        <f t="shared" si="1788"/>
        <v/>
      </c>
      <c r="BA2791" s="68" t="str">
        <f t="shared" si="1789"/>
        <v/>
      </c>
      <c r="BB2791" s="68" t="str">
        <f t="shared" si="1790"/>
        <v/>
      </c>
      <c r="BC2791" s="68" t="str">
        <f t="shared" si="1791"/>
        <v/>
      </c>
      <c r="BD2791" s="69" t="str">
        <f t="shared" si="1792"/>
        <v/>
      </c>
      <c r="BE2791" s="69" t="str">
        <f t="shared" si="1805"/>
        <v/>
      </c>
      <c r="BT2791" s="138" t="str">
        <f t="shared" ca="1" si="1806"/>
        <v/>
      </c>
      <c r="BU2791" s="139" t="str">
        <f t="shared" ca="1" si="1807"/>
        <v/>
      </c>
      <c r="BW2791" s="138" t="str">
        <f t="shared" si="1808"/>
        <v/>
      </c>
      <c r="BX2791" s="104" t="str">
        <f t="shared" si="1809"/>
        <v/>
      </c>
      <c r="BY2791" s="139" t="str">
        <f t="shared" si="1810"/>
        <v/>
      </c>
      <c r="CA2791" s="138" t="str">
        <f t="shared" si="1811"/>
        <v/>
      </c>
      <c r="CB2791" s="104" t="str">
        <f t="shared" si="1812"/>
        <v/>
      </c>
      <c r="CC2791" s="139" t="str">
        <f t="shared" si="1813"/>
        <v/>
      </c>
      <c r="CE2791" s="162" t="str">
        <f t="shared" si="1814"/>
        <v/>
      </c>
      <c r="CF2791" s="163" t="str">
        <f t="shared" si="1815"/>
        <v/>
      </c>
      <c r="CG2791" s="164" t="str">
        <f t="shared" si="1816"/>
        <v/>
      </c>
      <c r="CI2791" s="162" t="str">
        <f t="shared" si="1817"/>
        <v/>
      </c>
      <c r="CJ2791" s="163" t="str">
        <f t="shared" si="1820"/>
        <v/>
      </c>
      <c r="CK2791" s="164" t="str">
        <f t="shared" si="1821"/>
        <v/>
      </c>
      <c r="CM2791" s="169" t="str">
        <f t="shared" si="1818"/>
        <v/>
      </c>
      <c r="CN2791" s="139" t="str">
        <f t="shared" si="1819"/>
        <v/>
      </c>
      <c r="CP2791" s="41" t="str">
        <f>IF($CM2791="", "", COUNTIF($CM$11:$CM$3035, "&lt;"&amp;$CM2791)+1+COUNTIF($CM$11:$CM2791, $CM2791)-1)</f>
        <v/>
      </c>
    </row>
    <row r="2792" spans="1:94" x14ac:dyDescent="0.25">
      <c r="A2792" s="40"/>
      <c r="B2792" s="82" t="str">
        <f>IF($I2792="", "", IFERROR(INDEX('Job Database'!$AE$11:$AE$3035, MATCH($I2792, 'Job Database'!$X$11:$X$3035, 0)), ""))</f>
        <v/>
      </c>
      <c r="C2792" s="69" t="str">
        <f>IF($I2792="", "", IF(COUNTIF('Job Database'!$X$11:$X$3035, $I2792)=0, $AC$5, $AC$4))</f>
        <v/>
      </c>
      <c r="D2792" s="40"/>
      <c r="E2792" s="85" t="str">
        <f>IF($I2792="", "", IF(IFERROR(INDEX('Job Database'!$M$11:$M$3035, MATCH($I2792, 'Job Database'!$X$11:$X$3035, 0)), "")="", "", IFERROR(INDEX('Job Database'!$M$11:$M$3035, MATCH($I2792, 'Job Database'!$X$11:$X$3035, 0)), "")))</f>
        <v/>
      </c>
      <c r="F2792" s="40"/>
      <c r="G2792" s="88" t="str">
        <f t="shared" si="1793"/>
        <v/>
      </c>
      <c r="H2792" s="40"/>
      <c r="I2792" s="24"/>
      <c r="J2792" s="34"/>
      <c r="K2792" s="106"/>
      <c r="L2792" s="79"/>
      <c r="M2792" s="34"/>
      <c r="N2792" s="79"/>
      <c r="O2792" s="31"/>
      <c r="P2792" s="53"/>
      <c r="Q2792" s="40"/>
      <c r="S2792" s="41" t="str">
        <f t="shared" si="1781"/>
        <v/>
      </c>
      <c r="T2792" s="41" t="str">
        <f t="shared" si="1782"/>
        <v/>
      </c>
      <c r="U2792" s="41" t="str">
        <f t="shared" si="1794"/>
        <v/>
      </c>
      <c r="W2792" s="74" t="str">
        <f>IF('Job Database'!$X2792="", "", 'Job Database'!$X2792)</f>
        <v/>
      </c>
      <c r="Y2792" s="41" t="str">
        <f>IF($W2792="", "", IF(COUNTIF($I$11:$I$3035, $W2792)&gt;0, "", MAX($Y$10:$Y2791)+1))</f>
        <v/>
      </c>
      <c r="Z2792" s="41">
        <v>2782</v>
      </c>
      <c r="AA2792" s="58" t="str">
        <f t="shared" si="1795"/>
        <v/>
      </c>
      <c r="AC2792" s="41" t="str">
        <f t="shared" si="1783"/>
        <v/>
      </c>
      <c r="AE2792" s="41" t="str">
        <f t="shared" si="1796"/>
        <v/>
      </c>
      <c r="AJ2792" s="154" t="str">
        <f t="shared" si="1797"/>
        <v/>
      </c>
      <c r="AL2792" s="120" t="str">
        <f t="shared" si="1798"/>
        <v/>
      </c>
      <c r="AM2792" s="104" t="str">
        <f t="shared" si="1799"/>
        <v/>
      </c>
      <c r="AN2792" s="104" t="str">
        <f t="shared" si="1800"/>
        <v/>
      </c>
      <c r="AO2792" s="104" t="str">
        <f t="shared" si="1784"/>
        <v/>
      </c>
      <c r="AP2792" s="104" t="str">
        <f t="shared" si="1785"/>
        <v/>
      </c>
      <c r="AQ2792" s="121" t="str">
        <f t="shared" si="1801"/>
        <v/>
      </c>
      <c r="AS2792" s="88" t="str">
        <f t="shared" si="1786"/>
        <v/>
      </c>
      <c r="AT2792" s="68" t="str">
        <f t="shared" si="1802"/>
        <v/>
      </c>
      <c r="AU2792" s="68" t="str">
        <f t="shared" si="1803"/>
        <v/>
      </c>
      <c r="AV2792" s="68" t="str">
        <f t="shared" si="1804"/>
        <v/>
      </c>
      <c r="AW2792" s="88" t="str">
        <f t="shared" si="1787"/>
        <v/>
      </c>
      <c r="AZ2792" s="88" t="str">
        <f t="shared" si="1788"/>
        <v/>
      </c>
      <c r="BA2792" s="68" t="str">
        <f t="shared" si="1789"/>
        <v/>
      </c>
      <c r="BB2792" s="68" t="str">
        <f t="shared" si="1790"/>
        <v/>
      </c>
      <c r="BC2792" s="68" t="str">
        <f t="shared" si="1791"/>
        <v/>
      </c>
      <c r="BD2792" s="69" t="str">
        <f t="shared" si="1792"/>
        <v/>
      </c>
      <c r="BE2792" s="69" t="str">
        <f t="shared" si="1805"/>
        <v/>
      </c>
      <c r="BT2792" s="138" t="str">
        <f t="shared" ca="1" si="1806"/>
        <v/>
      </c>
      <c r="BU2792" s="139" t="str">
        <f t="shared" ca="1" si="1807"/>
        <v/>
      </c>
      <c r="BW2792" s="138" t="str">
        <f t="shared" si="1808"/>
        <v/>
      </c>
      <c r="BX2792" s="104" t="str">
        <f t="shared" si="1809"/>
        <v/>
      </c>
      <c r="BY2792" s="139" t="str">
        <f t="shared" si="1810"/>
        <v/>
      </c>
      <c r="CA2792" s="138" t="str">
        <f t="shared" si="1811"/>
        <v/>
      </c>
      <c r="CB2792" s="104" t="str">
        <f t="shared" si="1812"/>
        <v/>
      </c>
      <c r="CC2792" s="139" t="str">
        <f t="shared" si="1813"/>
        <v/>
      </c>
      <c r="CE2792" s="162" t="str">
        <f t="shared" si="1814"/>
        <v/>
      </c>
      <c r="CF2792" s="163" t="str">
        <f t="shared" si="1815"/>
        <v/>
      </c>
      <c r="CG2792" s="164" t="str">
        <f t="shared" si="1816"/>
        <v/>
      </c>
      <c r="CI2792" s="162" t="str">
        <f t="shared" si="1817"/>
        <v/>
      </c>
      <c r="CJ2792" s="163" t="str">
        <f t="shared" si="1820"/>
        <v/>
      </c>
      <c r="CK2792" s="164" t="str">
        <f t="shared" si="1821"/>
        <v/>
      </c>
      <c r="CM2792" s="169" t="str">
        <f t="shared" si="1818"/>
        <v/>
      </c>
      <c r="CN2792" s="139" t="str">
        <f t="shared" si="1819"/>
        <v/>
      </c>
      <c r="CP2792" s="41" t="str">
        <f>IF($CM2792="", "", COUNTIF($CM$11:$CM$3035, "&lt;"&amp;$CM2792)+1+COUNTIF($CM$11:$CM2792, $CM2792)-1)</f>
        <v/>
      </c>
    </row>
    <row r="2793" spans="1:94" x14ac:dyDescent="0.25">
      <c r="A2793" s="40"/>
      <c r="B2793" s="82" t="str">
        <f>IF($I2793="", "", IFERROR(INDEX('Job Database'!$AE$11:$AE$3035, MATCH($I2793, 'Job Database'!$X$11:$X$3035, 0)), ""))</f>
        <v/>
      </c>
      <c r="C2793" s="69" t="str">
        <f>IF($I2793="", "", IF(COUNTIF('Job Database'!$X$11:$X$3035, $I2793)=0, $AC$5, $AC$4))</f>
        <v/>
      </c>
      <c r="D2793" s="40"/>
      <c r="E2793" s="85" t="str">
        <f>IF($I2793="", "", IF(IFERROR(INDEX('Job Database'!$M$11:$M$3035, MATCH($I2793, 'Job Database'!$X$11:$X$3035, 0)), "")="", "", IFERROR(INDEX('Job Database'!$M$11:$M$3035, MATCH($I2793, 'Job Database'!$X$11:$X$3035, 0)), "")))</f>
        <v/>
      </c>
      <c r="F2793" s="40"/>
      <c r="G2793" s="88" t="str">
        <f t="shared" si="1793"/>
        <v/>
      </c>
      <c r="H2793" s="40"/>
      <c r="I2793" s="24"/>
      <c r="J2793" s="34"/>
      <c r="K2793" s="106"/>
      <c r="L2793" s="79"/>
      <c r="M2793" s="34"/>
      <c r="N2793" s="79"/>
      <c r="O2793" s="31"/>
      <c r="P2793" s="53"/>
      <c r="Q2793" s="40"/>
      <c r="S2793" s="41" t="str">
        <f t="shared" si="1781"/>
        <v/>
      </c>
      <c r="T2793" s="41" t="str">
        <f t="shared" si="1782"/>
        <v/>
      </c>
      <c r="U2793" s="41" t="str">
        <f t="shared" si="1794"/>
        <v/>
      </c>
      <c r="W2793" s="74" t="str">
        <f>IF('Job Database'!$X2793="", "", 'Job Database'!$X2793)</f>
        <v/>
      </c>
      <c r="Y2793" s="41" t="str">
        <f>IF($W2793="", "", IF(COUNTIF($I$11:$I$3035, $W2793)&gt;0, "", MAX($Y$10:$Y2792)+1))</f>
        <v/>
      </c>
      <c r="Z2793" s="41">
        <v>2783</v>
      </c>
      <c r="AA2793" s="58" t="str">
        <f t="shared" si="1795"/>
        <v/>
      </c>
      <c r="AC2793" s="41" t="str">
        <f t="shared" si="1783"/>
        <v/>
      </c>
      <c r="AE2793" s="41" t="str">
        <f t="shared" si="1796"/>
        <v/>
      </c>
      <c r="AJ2793" s="154" t="str">
        <f t="shared" si="1797"/>
        <v/>
      </c>
      <c r="AL2793" s="120" t="str">
        <f t="shared" si="1798"/>
        <v/>
      </c>
      <c r="AM2793" s="104" t="str">
        <f t="shared" si="1799"/>
        <v/>
      </c>
      <c r="AN2793" s="104" t="str">
        <f t="shared" si="1800"/>
        <v/>
      </c>
      <c r="AO2793" s="104" t="str">
        <f t="shared" si="1784"/>
        <v/>
      </c>
      <c r="AP2793" s="104" t="str">
        <f t="shared" si="1785"/>
        <v/>
      </c>
      <c r="AQ2793" s="121" t="str">
        <f t="shared" si="1801"/>
        <v/>
      </c>
      <c r="AS2793" s="88" t="str">
        <f t="shared" si="1786"/>
        <v/>
      </c>
      <c r="AT2793" s="68" t="str">
        <f t="shared" si="1802"/>
        <v/>
      </c>
      <c r="AU2793" s="68" t="str">
        <f t="shared" si="1803"/>
        <v/>
      </c>
      <c r="AV2793" s="68" t="str">
        <f t="shared" si="1804"/>
        <v/>
      </c>
      <c r="AW2793" s="88" t="str">
        <f t="shared" si="1787"/>
        <v/>
      </c>
      <c r="AZ2793" s="88" t="str">
        <f t="shared" si="1788"/>
        <v/>
      </c>
      <c r="BA2793" s="68" t="str">
        <f t="shared" si="1789"/>
        <v/>
      </c>
      <c r="BB2793" s="68" t="str">
        <f t="shared" si="1790"/>
        <v/>
      </c>
      <c r="BC2793" s="68" t="str">
        <f t="shared" si="1791"/>
        <v/>
      </c>
      <c r="BD2793" s="69" t="str">
        <f t="shared" si="1792"/>
        <v/>
      </c>
      <c r="BE2793" s="69" t="str">
        <f t="shared" si="1805"/>
        <v/>
      </c>
      <c r="BT2793" s="138" t="str">
        <f t="shared" ca="1" si="1806"/>
        <v/>
      </c>
      <c r="BU2793" s="139" t="str">
        <f t="shared" ca="1" si="1807"/>
        <v/>
      </c>
      <c r="BW2793" s="138" t="str">
        <f t="shared" si="1808"/>
        <v/>
      </c>
      <c r="BX2793" s="104" t="str">
        <f t="shared" si="1809"/>
        <v/>
      </c>
      <c r="BY2793" s="139" t="str">
        <f t="shared" si="1810"/>
        <v/>
      </c>
      <c r="CA2793" s="138" t="str">
        <f t="shared" si="1811"/>
        <v/>
      </c>
      <c r="CB2793" s="104" t="str">
        <f t="shared" si="1812"/>
        <v/>
      </c>
      <c r="CC2793" s="139" t="str">
        <f t="shared" si="1813"/>
        <v/>
      </c>
      <c r="CE2793" s="162" t="str">
        <f t="shared" si="1814"/>
        <v/>
      </c>
      <c r="CF2793" s="163" t="str">
        <f t="shared" si="1815"/>
        <v/>
      </c>
      <c r="CG2793" s="164" t="str">
        <f t="shared" si="1816"/>
        <v/>
      </c>
      <c r="CI2793" s="162" t="str">
        <f t="shared" si="1817"/>
        <v/>
      </c>
      <c r="CJ2793" s="163" t="str">
        <f t="shared" si="1820"/>
        <v/>
      </c>
      <c r="CK2793" s="164" t="str">
        <f t="shared" si="1821"/>
        <v/>
      </c>
      <c r="CM2793" s="169" t="str">
        <f t="shared" si="1818"/>
        <v/>
      </c>
      <c r="CN2793" s="139" t="str">
        <f t="shared" si="1819"/>
        <v/>
      </c>
      <c r="CP2793" s="41" t="str">
        <f>IF($CM2793="", "", COUNTIF($CM$11:$CM$3035, "&lt;"&amp;$CM2793)+1+COUNTIF($CM$11:$CM2793, $CM2793)-1)</f>
        <v/>
      </c>
    </row>
    <row r="2794" spans="1:94" x14ac:dyDescent="0.25">
      <c r="A2794" s="40"/>
      <c r="B2794" s="82" t="str">
        <f>IF($I2794="", "", IFERROR(INDEX('Job Database'!$AE$11:$AE$3035, MATCH($I2794, 'Job Database'!$X$11:$X$3035, 0)), ""))</f>
        <v/>
      </c>
      <c r="C2794" s="69" t="str">
        <f>IF($I2794="", "", IF(COUNTIF('Job Database'!$X$11:$X$3035, $I2794)=0, $AC$5, $AC$4))</f>
        <v/>
      </c>
      <c r="D2794" s="40"/>
      <c r="E2794" s="85" t="str">
        <f>IF($I2794="", "", IF(IFERROR(INDEX('Job Database'!$M$11:$M$3035, MATCH($I2794, 'Job Database'!$X$11:$X$3035, 0)), "")="", "", IFERROR(INDEX('Job Database'!$M$11:$M$3035, MATCH($I2794, 'Job Database'!$X$11:$X$3035, 0)), "")))</f>
        <v/>
      </c>
      <c r="F2794" s="40"/>
      <c r="G2794" s="88" t="str">
        <f t="shared" si="1793"/>
        <v/>
      </c>
      <c r="H2794" s="40"/>
      <c r="I2794" s="24"/>
      <c r="J2794" s="34"/>
      <c r="K2794" s="106"/>
      <c r="L2794" s="79"/>
      <c r="M2794" s="34"/>
      <c r="N2794" s="79"/>
      <c r="O2794" s="31"/>
      <c r="P2794" s="53"/>
      <c r="Q2794" s="40"/>
      <c r="S2794" s="41" t="str">
        <f t="shared" si="1781"/>
        <v/>
      </c>
      <c r="T2794" s="41" t="str">
        <f t="shared" si="1782"/>
        <v/>
      </c>
      <c r="U2794" s="41" t="str">
        <f t="shared" si="1794"/>
        <v/>
      </c>
      <c r="W2794" s="74" t="str">
        <f>IF('Job Database'!$X2794="", "", 'Job Database'!$X2794)</f>
        <v/>
      </c>
      <c r="Y2794" s="41" t="str">
        <f>IF($W2794="", "", IF(COUNTIF($I$11:$I$3035, $W2794)&gt;0, "", MAX($Y$10:$Y2793)+1))</f>
        <v/>
      </c>
      <c r="Z2794" s="41">
        <v>2784</v>
      </c>
      <c r="AA2794" s="58" t="str">
        <f t="shared" si="1795"/>
        <v/>
      </c>
      <c r="AC2794" s="41" t="str">
        <f t="shared" si="1783"/>
        <v/>
      </c>
      <c r="AE2794" s="41" t="str">
        <f t="shared" si="1796"/>
        <v/>
      </c>
      <c r="AJ2794" s="154" t="str">
        <f t="shared" si="1797"/>
        <v/>
      </c>
      <c r="AL2794" s="120" t="str">
        <f t="shared" si="1798"/>
        <v/>
      </c>
      <c r="AM2794" s="104" t="str">
        <f t="shared" si="1799"/>
        <v/>
      </c>
      <c r="AN2794" s="104" t="str">
        <f t="shared" si="1800"/>
        <v/>
      </c>
      <c r="AO2794" s="104" t="str">
        <f t="shared" si="1784"/>
        <v/>
      </c>
      <c r="AP2794" s="104" t="str">
        <f t="shared" si="1785"/>
        <v/>
      </c>
      <c r="AQ2794" s="121" t="str">
        <f t="shared" si="1801"/>
        <v/>
      </c>
      <c r="AS2794" s="88" t="str">
        <f t="shared" si="1786"/>
        <v/>
      </c>
      <c r="AT2794" s="68" t="str">
        <f t="shared" si="1802"/>
        <v/>
      </c>
      <c r="AU2794" s="68" t="str">
        <f t="shared" si="1803"/>
        <v/>
      </c>
      <c r="AV2794" s="68" t="str">
        <f t="shared" si="1804"/>
        <v/>
      </c>
      <c r="AW2794" s="88" t="str">
        <f t="shared" si="1787"/>
        <v/>
      </c>
      <c r="AZ2794" s="88" t="str">
        <f t="shared" si="1788"/>
        <v/>
      </c>
      <c r="BA2794" s="68" t="str">
        <f t="shared" si="1789"/>
        <v/>
      </c>
      <c r="BB2794" s="68" t="str">
        <f t="shared" si="1790"/>
        <v/>
      </c>
      <c r="BC2794" s="68" t="str">
        <f t="shared" si="1791"/>
        <v/>
      </c>
      <c r="BD2794" s="69" t="str">
        <f t="shared" si="1792"/>
        <v/>
      </c>
      <c r="BE2794" s="69" t="str">
        <f t="shared" si="1805"/>
        <v/>
      </c>
      <c r="BT2794" s="138" t="str">
        <f t="shared" ca="1" si="1806"/>
        <v/>
      </c>
      <c r="BU2794" s="139" t="str">
        <f t="shared" ca="1" si="1807"/>
        <v/>
      </c>
      <c r="BW2794" s="138" t="str">
        <f t="shared" si="1808"/>
        <v/>
      </c>
      <c r="BX2794" s="104" t="str">
        <f t="shared" si="1809"/>
        <v/>
      </c>
      <c r="BY2794" s="139" t="str">
        <f t="shared" si="1810"/>
        <v/>
      </c>
      <c r="CA2794" s="138" t="str">
        <f t="shared" si="1811"/>
        <v/>
      </c>
      <c r="CB2794" s="104" t="str">
        <f t="shared" si="1812"/>
        <v/>
      </c>
      <c r="CC2794" s="139" t="str">
        <f t="shared" si="1813"/>
        <v/>
      </c>
      <c r="CE2794" s="162" t="str">
        <f t="shared" si="1814"/>
        <v/>
      </c>
      <c r="CF2794" s="163" t="str">
        <f t="shared" si="1815"/>
        <v/>
      </c>
      <c r="CG2794" s="164" t="str">
        <f t="shared" si="1816"/>
        <v/>
      </c>
      <c r="CI2794" s="162" t="str">
        <f t="shared" si="1817"/>
        <v/>
      </c>
      <c r="CJ2794" s="163" t="str">
        <f t="shared" si="1820"/>
        <v/>
      </c>
      <c r="CK2794" s="164" t="str">
        <f t="shared" si="1821"/>
        <v/>
      </c>
      <c r="CM2794" s="169" t="str">
        <f t="shared" si="1818"/>
        <v/>
      </c>
      <c r="CN2794" s="139" t="str">
        <f t="shared" si="1819"/>
        <v/>
      </c>
      <c r="CP2794" s="41" t="str">
        <f>IF($CM2794="", "", COUNTIF($CM$11:$CM$3035, "&lt;"&amp;$CM2794)+1+COUNTIF($CM$11:$CM2794, $CM2794)-1)</f>
        <v/>
      </c>
    </row>
    <row r="2795" spans="1:94" x14ac:dyDescent="0.25">
      <c r="A2795" s="40"/>
      <c r="B2795" s="82" t="str">
        <f>IF($I2795="", "", IFERROR(INDEX('Job Database'!$AE$11:$AE$3035, MATCH($I2795, 'Job Database'!$X$11:$X$3035, 0)), ""))</f>
        <v/>
      </c>
      <c r="C2795" s="69" t="str">
        <f>IF($I2795="", "", IF(COUNTIF('Job Database'!$X$11:$X$3035, $I2795)=0, $AC$5, $AC$4))</f>
        <v/>
      </c>
      <c r="D2795" s="40"/>
      <c r="E2795" s="85" t="str">
        <f>IF($I2795="", "", IF(IFERROR(INDEX('Job Database'!$M$11:$M$3035, MATCH($I2795, 'Job Database'!$X$11:$X$3035, 0)), "")="", "", IFERROR(INDEX('Job Database'!$M$11:$M$3035, MATCH($I2795, 'Job Database'!$X$11:$X$3035, 0)), "")))</f>
        <v/>
      </c>
      <c r="F2795" s="40"/>
      <c r="G2795" s="88" t="str">
        <f t="shared" si="1793"/>
        <v/>
      </c>
      <c r="H2795" s="40"/>
      <c r="I2795" s="24"/>
      <c r="J2795" s="34"/>
      <c r="K2795" s="106"/>
      <c r="L2795" s="79"/>
      <c r="M2795" s="34"/>
      <c r="N2795" s="79"/>
      <c r="O2795" s="31"/>
      <c r="P2795" s="53"/>
      <c r="Q2795" s="40"/>
      <c r="S2795" s="41" t="str">
        <f t="shared" si="1781"/>
        <v/>
      </c>
      <c r="T2795" s="41" t="str">
        <f t="shared" si="1782"/>
        <v/>
      </c>
      <c r="U2795" s="41" t="str">
        <f t="shared" si="1794"/>
        <v/>
      </c>
      <c r="W2795" s="74" t="str">
        <f>IF('Job Database'!$X2795="", "", 'Job Database'!$X2795)</f>
        <v/>
      </c>
      <c r="Y2795" s="41" t="str">
        <f>IF($W2795="", "", IF(COUNTIF($I$11:$I$3035, $W2795)&gt;0, "", MAX($Y$10:$Y2794)+1))</f>
        <v/>
      </c>
      <c r="Z2795" s="41">
        <v>2785</v>
      </c>
      <c r="AA2795" s="58" t="str">
        <f t="shared" si="1795"/>
        <v/>
      </c>
      <c r="AC2795" s="41" t="str">
        <f t="shared" si="1783"/>
        <v/>
      </c>
      <c r="AE2795" s="41" t="str">
        <f t="shared" si="1796"/>
        <v/>
      </c>
      <c r="AJ2795" s="154" t="str">
        <f t="shared" si="1797"/>
        <v/>
      </c>
      <c r="AL2795" s="120" t="str">
        <f t="shared" si="1798"/>
        <v/>
      </c>
      <c r="AM2795" s="104" t="str">
        <f t="shared" si="1799"/>
        <v/>
      </c>
      <c r="AN2795" s="104" t="str">
        <f t="shared" si="1800"/>
        <v/>
      </c>
      <c r="AO2795" s="104" t="str">
        <f t="shared" si="1784"/>
        <v/>
      </c>
      <c r="AP2795" s="104" t="str">
        <f t="shared" si="1785"/>
        <v/>
      </c>
      <c r="AQ2795" s="121" t="str">
        <f t="shared" si="1801"/>
        <v/>
      </c>
      <c r="AS2795" s="88" t="str">
        <f t="shared" si="1786"/>
        <v/>
      </c>
      <c r="AT2795" s="68" t="str">
        <f t="shared" si="1802"/>
        <v/>
      </c>
      <c r="AU2795" s="68" t="str">
        <f t="shared" si="1803"/>
        <v/>
      </c>
      <c r="AV2795" s="68" t="str">
        <f t="shared" si="1804"/>
        <v/>
      </c>
      <c r="AW2795" s="88" t="str">
        <f t="shared" si="1787"/>
        <v/>
      </c>
      <c r="AZ2795" s="88" t="str">
        <f t="shared" si="1788"/>
        <v/>
      </c>
      <c r="BA2795" s="68" t="str">
        <f t="shared" si="1789"/>
        <v/>
      </c>
      <c r="BB2795" s="68" t="str">
        <f t="shared" si="1790"/>
        <v/>
      </c>
      <c r="BC2795" s="68" t="str">
        <f t="shared" si="1791"/>
        <v/>
      </c>
      <c r="BD2795" s="69" t="str">
        <f t="shared" si="1792"/>
        <v/>
      </c>
      <c r="BE2795" s="69" t="str">
        <f t="shared" si="1805"/>
        <v/>
      </c>
      <c r="BT2795" s="138" t="str">
        <f t="shared" ca="1" si="1806"/>
        <v/>
      </c>
      <c r="BU2795" s="139" t="str">
        <f t="shared" ca="1" si="1807"/>
        <v/>
      </c>
      <c r="BW2795" s="138" t="str">
        <f t="shared" si="1808"/>
        <v/>
      </c>
      <c r="BX2795" s="104" t="str">
        <f t="shared" si="1809"/>
        <v/>
      </c>
      <c r="BY2795" s="139" t="str">
        <f t="shared" si="1810"/>
        <v/>
      </c>
      <c r="CA2795" s="138" t="str">
        <f t="shared" si="1811"/>
        <v/>
      </c>
      <c r="CB2795" s="104" t="str">
        <f t="shared" si="1812"/>
        <v/>
      </c>
      <c r="CC2795" s="139" t="str">
        <f t="shared" si="1813"/>
        <v/>
      </c>
      <c r="CE2795" s="162" t="str">
        <f t="shared" si="1814"/>
        <v/>
      </c>
      <c r="CF2795" s="163" t="str">
        <f t="shared" si="1815"/>
        <v/>
      </c>
      <c r="CG2795" s="164" t="str">
        <f t="shared" si="1816"/>
        <v/>
      </c>
      <c r="CI2795" s="162" t="str">
        <f t="shared" si="1817"/>
        <v/>
      </c>
      <c r="CJ2795" s="163" t="str">
        <f t="shared" si="1820"/>
        <v/>
      </c>
      <c r="CK2795" s="164" t="str">
        <f t="shared" si="1821"/>
        <v/>
      </c>
      <c r="CM2795" s="169" t="str">
        <f t="shared" si="1818"/>
        <v/>
      </c>
      <c r="CN2795" s="139" t="str">
        <f t="shared" si="1819"/>
        <v/>
      </c>
      <c r="CP2795" s="41" t="str">
        <f>IF($CM2795="", "", COUNTIF($CM$11:$CM$3035, "&lt;"&amp;$CM2795)+1+COUNTIF($CM$11:$CM2795, $CM2795)-1)</f>
        <v/>
      </c>
    </row>
    <row r="2796" spans="1:94" x14ac:dyDescent="0.25">
      <c r="A2796" s="40"/>
      <c r="B2796" s="82" t="str">
        <f>IF($I2796="", "", IFERROR(INDEX('Job Database'!$AE$11:$AE$3035, MATCH($I2796, 'Job Database'!$X$11:$X$3035, 0)), ""))</f>
        <v/>
      </c>
      <c r="C2796" s="69" t="str">
        <f>IF($I2796="", "", IF(COUNTIF('Job Database'!$X$11:$X$3035, $I2796)=0, $AC$5, $AC$4))</f>
        <v/>
      </c>
      <c r="D2796" s="40"/>
      <c r="E2796" s="85" t="str">
        <f>IF($I2796="", "", IF(IFERROR(INDEX('Job Database'!$M$11:$M$3035, MATCH($I2796, 'Job Database'!$X$11:$X$3035, 0)), "")="", "", IFERROR(INDEX('Job Database'!$M$11:$M$3035, MATCH($I2796, 'Job Database'!$X$11:$X$3035, 0)), "")))</f>
        <v/>
      </c>
      <c r="F2796" s="40"/>
      <c r="G2796" s="88" t="str">
        <f t="shared" si="1793"/>
        <v/>
      </c>
      <c r="H2796" s="40"/>
      <c r="I2796" s="24"/>
      <c r="J2796" s="34"/>
      <c r="K2796" s="106"/>
      <c r="L2796" s="79"/>
      <c r="M2796" s="34"/>
      <c r="N2796" s="79"/>
      <c r="O2796" s="31"/>
      <c r="P2796" s="53"/>
      <c r="Q2796" s="40"/>
      <c r="S2796" s="41" t="str">
        <f t="shared" si="1781"/>
        <v/>
      </c>
      <c r="T2796" s="41" t="str">
        <f t="shared" si="1782"/>
        <v/>
      </c>
      <c r="U2796" s="41" t="str">
        <f t="shared" si="1794"/>
        <v/>
      </c>
      <c r="W2796" s="74" t="str">
        <f>IF('Job Database'!$X2796="", "", 'Job Database'!$X2796)</f>
        <v/>
      </c>
      <c r="Y2796" s="41" t="str">
        <f>IF($W2796="", "", IF(COUNTIF($I$11:$I$3035, $W2796)&gt;0, "", MAX($Y$10:$Y2795)+1))</f>
        <v/>
      </c>
      <c r="Z2796" s="41">
        <v>2786</v>
      </c>
      <c r="AA2796" s="58" t="str">
        <f t="shared" si="1795"/>
        <v/>
      </c>
      <c r="AC2796" s="41" t="str">
        <f t="shared" si="1783"/>
        <v/>
      </c>
      <c r="AE2796" s="41" t="str">
        <f t="shared" si="1796"/>
        <v/>
      </c>
      <c r="AJ2796" s="154" t="str">
        <f t="shared" si="1797"/>
        <v/>
      </c>
      <c r="AL2796" s="120" t="str">
        <f t="shared" si="1798"/>
        <v/>
      </c>
      <c r="AM2796" s="104" t="str">
        <f t="shared" si="1799"/>
        <v/>
      </c>
      <c r="AN2796" s="104" t="str">
        <f t="shared" si="1800"/>
        <v/>
      </c>
      <c r="AO2796" s="104" t="str">
        <f t="shared" si="1784"/>
        <v/>
      </c>
      <c r="AP2796" s="104" t="str">
        <f t="shared" si="1785"/>
        <v/>
      </c>
      <c r="AQ2796" s="121" t="str">
        <f t="shared" si="1801"/>
        <v/>
      </c>
      <c r="AS2796" s="88" t="str">
        <f t="shared" si="1786"/>
        <v/>
      </c>
      <c r="AT2796" s="68" t="str">
        <f t="shared" si="1802"/>
        <v/>
      </c>
      <c r="AU2796" s="68" t="str">
        <f t="shared" si="1803"/>
        <v/>
      </c>
      <c r="AV2796" s="68" t="str">
        <f t="shared" si="1804"/>
        <v/>
      </c>
      <c r="AW2796" s="88" t="str">
        <f t="shared" si="1787"/>
        <v/>
      </c>
      <c r="AZ2796" s="88" t="str">
        <f t="shared" si="1788"/>
        <v/>
      </c>
      <c r="BA2796" s="68" t="str">
        <f t="shared" si="1789"/>
        <v/>
      </c>
      <c r="BB2796" s="68" t="str">
        <f t="shared" si="1790"/>
        <v/>
      </c>
      <c r="BC2796" s="68" t="str">
        <f t="shared" si="1791"/>
        <v/>
      </c>
      <c r="BD2796" s="69" t="str">
        <f t="shared" si="1792"/>
        <v/>
      </c>
      <c r="BE2796" s="69" t="str">
        <f t="shared" si="1805"/>
        <v/>
      </c>
      <c r="BT2796" s="138" t="str">
        <f t="shared" ca="1" si="1806"/>
        <v/>
      </c>
      <c r="BU2796" s="139" t="str">
        <f t="shared" ca="1" si="1807"/>
        <v/>
      </c>
      <c r="BW2796" s="138" t="str">
        <f t="shared" si="1808"/>
        <v/>
      </c>
      <c r="BX2796" s="104" t="str">
        <f t="shared" si="1809"/>
        <v/>
      </c>
      <c r="BY2796" s="139" t="str">
        <f t="shared" si="1810"/>
        <v/>
      </c>
      <c r="CA2796" s="138" t="str">
        <f t="shared" si="1811"/>
        <v/>
      </c>
      <c r="CB2796" s="104" t="str">
        <f t="shared" si="1812"/>
        <v/>
      </c>
      <c r="CC2796" s="139" t="str">
        <f t="shared" si="1813"/>
        <v/>
      </c>
      <c r="CE2796" s="162" t="str">
        <f t="shared" si="1814"/>
        <v/>
      </c>
      <c r="CF2796" s="163" t="str">
        <f t="shared" si="1815"/>
        <v/>
      </c>
      <c r="CG2796" s="164" t="str">
        <f t="shared" si="1816"/>
        <v/>
      </c>
      <c r="CI2796" s="162" t="str">
        <f t="shared" si="1817"/>
        <v/>
      </c>
      <c r="CJ2796" s="163" t="str">
        <f t="shared" si="1820"/>
        <v/>
      </c>
      <c r="CK2796" s="164" t="str">
        <f t="shared" si="1821"/>
        <v/>
      </c>
      <c r="CM2796" s="169" t="str">
        <f t="shared" si="1818"/>
        <v/>
      </c>
      <c r="CN2796" s="139" t="str">
        <f t="shared" si="1819"/>
        <v/>
      </c>
      <c r="CP2796" s="41" t="str">
        <f>IF($CM2796="", "", COUNTIF($CM$11:$CM$3035, "&lt;"&amp;$CM2796)+1+COUNTIF($CM$11:$CM2796, $CM2796)-1)</f>
        <v/>
      </c>
    </row>
    <row r="2797" spans="1:94" x14ac:dyDescent="0.25">
      <c r="A2797" s="40"/>
      <c r="B2797" s="82" t="str">
        <f>IF($I2797="", "", IFERROR(INDEX('Job Database'!$AE$11:$AE$3035, MATCH($I2797, 'Job Database'!$X$11:$X$3035, 0)), ""))</f>
        <v/>
      </c>
      <c r="C2797" s="69" t="str">
        <f>IF($I2797="", "", IF(COUNTIF('Job Database'!$X$11:$X$3035, $I2797)=0, $AC$5, $AC$4))</f>
        <v/>
      </c>
      <c r="D2797" s="40"/>
      <c r="E2797" s="85" t="str">
        <f>IF($I2797="", "", IF(IFERROR(INDEX('Job Database'!$M$11:$M$3035, MATCH($I2797, 'Job Database'!$X$11:$X$3035, 0)), "")="", "", IFERROR(INDEX('Job Database'!$M$11:$M$3035, MATCH($I2797, 'Job Database'!$X$11:$X$3035, 0)), "")))</f>
        <v/>
      </c>
      <c r="F2797" s="40"/>
      <c r="G2797" s="88" t="str">
        <f t="shared" si="1793"/>
        <v/>
      </c>
      <c r="H2797" s="40"/>
      <c r="I2797" s="24"/>
      <c r="J2797" s="34"/>
      <c r="K2797" s="106"/>
      <c r="L2797" s="79"/>
      <c r="M2797" s="34"/>
      <c r="N2797" s="79"/>
      <c r="O2797" s="31"/>
      <c r="P2797" s="53"/>
      <c r="Q2797" s="40"/>
      <c r="S2797" s="41" t="str">
        <f t="shared" si="1781"/>
        <v/>
      </c>
      <c r="T2797" s="41" t="str">
        <f t="shared" si="1782"/>
        <v/>
      </c>
      <c r="U2797" s="41" t="str">
        <f t="shared" si="1794"/>
        <v/>
      </c>
      <c r="W2797" s="74" t="str">
        <f>IF('Job Database'!$X2797="", "", 'Job Database'!$X2797)</f>
        <v/>
      </c>
      <c r="Y2797" s="41" t="str">
        <f>IF($W2797="", "", IF(COUNTIF($I$11:$I$3035, $W2797)&gt;0, "", MAX($Y$10:$Y2796)+1))</f>
        <v/>
      </c>
      <c r="Z2797" s="41">
        <v>2787</v>
      </c>
      <c r="AA2797" s="58" t="str">
        <f t="shared" si="1795"/>
        <v/>
      </c>
      <c r="AC2797" s="41" t="str">
        <f t="shared" si="1783"/>
        <v/>
      </c>
      <c r="AE2797" s="41" t="str">
        <f t="shared" si="1796"/>
        <v/>
      </c>
      <c r="AJ2797" s="154" t="str">
        <f t="shared" si="1797"/>
        <v/>
      </c>
      <c r="AL2797" s="120" t="str">
        <f t="shared" si="1798"/>
        <v/>
      </c>
      <c r="AM2797" s="104" t="str">
        <f t="shared" si="1799"/>
        <v/>
      </c>
      <c r="AN2797" s="104" t="str">
        <f t="shared" si="1800"/>
        <v/>
      </c>
      <c r="AO2797" s="104" t="str">
        <f t="shared" si="1784"/>
        <v/>
      </c>
      <c r="AP2797" s="104" t="str">
        <f t="shared" si="1785"/>
        <v/>
      </c>
      <c r="AQ2797" s="121" t="str">
        <f t="shared" si="1801"/>
        <v/>
      </c>
      <c r="AS2797" s="88" t="str">
        <f t="shared" si="1786"/>
        <v/>
      </c>
      <c r="AT2797" s="68" t="str">
        <f t="shared" si="1802"/>
        <v/>
      </c>
      <c r="AU2797" s="68" t="str">
        <f t="shared" si="1803"/>
        <v/>
      </c>
      <c r="AV2797" s="68" t="str">
        <f t="shared" si="1804"/>
        <v/>
      </c>
      <c r="AW2797" s="88" t="str">
        <f t="shared" si="1787"/>
        <v/>
      </c>
      <c r="AZ2797" s="88" t="str">
        <f t="shared" si="1788"/>
        <v/>
      </c>
      <c r="BA2797" s="68" t="str">
        <f t="shared" si="1789"/>
        <v/>
      </c>
      <c r="BB2797" s="68" t="str">
        <f t="shared" si="1790"/>
        <v/>
      </c>
      <c r="BC2797" s="68" t="str">
        <f t="shared" si="1791"/>
        <v/>
      </c>
      <c r="BD2797" s="69" t="str">
        <f t="shared" si="1792"/>
        <v/>
      </c>
      <c r="BE2797" s="69" t="str">
        <f t="shared" si="1805"/>
        <v/>
      </c>
      <c r="BT2797" s="138" t="str">
        <f t="shared" ca="1" si="1806"/>
        <v/>
      </c>
      <c r="BU2797" s="139" t="str">
        <f t="shared" ca="1" si="1807"/>
        <v/>
      </c>
      <c r="BW2797" s="138" t="str">
        <f t="shared" si="1808"/>
        <v/>
      </c>
      <c r="BX2797" s="104" t="str">
        <f t="shared" si="1809"/>
        <v/>
      </c>
      <c r="BY2797" s="139" t="str">
        <f t="shared" si="1810"/>
        <v/>
      </c>
      <c r="CA2797" s="138" t="str">
        <f t="shared" si="1811"/>
        <v/>
      </c>
      <c r="CB2797" s="104" t="str">
        <f t="shared" si="1812"/>
        <v/>
      </c>
      <c r="CC2797" s="139" t="str">
        <f t="shared" si="1813"/>
        <v/>
      </c>
      <c r="CE2797" s="162" t="str">
        <f t="shared" si="1814"/>
        <v/>
      </c>
      <c r="CF2797" s="163" t="str">
        <f t="shared" si="1815"/>
        <v/>
      </c>
      <c r="CG2797" s="164" t="str">
        <f t="shared" si="1816"/>
        <v/>
      </c>
      <c r="CI2797" s="162" t="str">
        <f t="shared" si="1817"/>
        <v/>
      </c>
      <c r="CJ2797" s="163" t="str">
        <f t="shared" si="1820"/>
        <v/>
      </c>
      <c r="CK2797" s="164" t="str">
        <f t="shared" si="1821"/>
        <v/>
      </c>
      <c r="CM2797" s="169" t="str">
        <f t="shared" si="1818"/>
        <v/>
      </c>
      <c r="CN2797" s="139" t="str">
        <f t="shared" si="1819"/>
        <v/>
      </c>
      <c r="CP2797" s="41" t="str">
        <f>IF($CM2797="", "", COUNTIF($CM$11:$CM$3035, "&lt;"&amp;$CM2797)+1+COUNTIF($CM$11:$CM2797, $CM2797)-1)</f>
        <v/>
      </c>
    </row>
    <row r="2798" spans="1:94" x14ac:dyDescent="0.25">
      <c r="A2798" s="40"/>
      <c r="B2798" s="82" t="str">
        <f>IF($I2798="", "", IFERROR(INDEX('Job Database'!$AE$11:$AE$3035, MATCH($I2798, 'Job Database'!$X$11:$X$3035, 0)), ""))</f>
        <v/>
      </c>
      <c r="C2798" s="69" t="str">
        <f>IF($I2798="", "", IF(COUNTIF('Job Database'!$X$11:$X$3035, $I2798)=0, $AC$5, $AC$4))</f>
        <v/>
      </c>
      <c r="D2798" s="40"/>
      <c r="E2798" s="85" t="str">
        <f>IF($I2798="", "", IF(IFERROR(INDEX('Job Database'!$M$11:$M$3035, MATCH($I2798, 'Job Database'!$X$11:$X$3035, 0)), "")="", "", IFERROR(INDEX('Job Database'!$M$11:$M$3035, MATCH($I2798, 'Job Database'!$X$11:$X$3035, 0)), "")))</f>
        <v/>
      </c>
      <c r="F2798" s="40"/>
      <c r="G2798" s="88" t="str">
        <f t="shared" si="1793"/>
        <v/>
      </c>
      <c r="H2798" s="40"/>
      <c r="I2798" s="24"/>
      <c r="J2798" s="34"/>
      <c r="K2798" s="106"/>
      <c r="L2798" s="79"/>
      <c r="M2798" s="34"/>
      <c r="N2798" s="79"/>
      <c r="O2798" s="31"/>
      <c r="P2798" s="53"/>
      <c r="Q2798" s="40"/>
      <c r="S2798" s="41" t="str">
        <f t="shared" si="1781"/>
        <v/>
      </c>
      <c r="T2798" s="41" t="str">
        <f t="shared" si="1782"/>
        <v/>
      </c>
      <c r="U2798" s="41" t="str">
        <f t="shared" si="1794"/>
        <v/>
      </c>
      <c r="W2798" s="74" t="str">
        <f>IF('Job Database'!$X2798="", "", 'Job Database'!$X2798)</f>
        <v/>
      </c>
      <c r="Y2798" s="41" t="str">
        <f>IF($W2798="", "", IF(COUNTIF($I$11:$I$3035, $W2798)&gt;0, "", MAX($Y$10:$Y2797)+1))</f>
        <v/>
      </c>
      <c r="Z2798" s="41">
        <v>2788</v>
      </c>
      <c r="AA2798" s="58" t="str">
        <f t="shared" si="1795"/>
        <v/>
      </c>
      <c r="AC2798" s="41" t="str">
        <f t="shared" si="1783"/>
        <v/>
      </c>
      <c r="AE2798" s="41" t="str">
        <f t="shared" si="1796"/>
        <v/>
      </c>
      <c r="AJ2798" s="154" t="str">
        <f t="shared" si="1797"/>
        <v/>
      </c>
      <c r="AL2798" s="120" t="str">
        <f t="shared" si="1798"/>
        <v/>
      </c>
      <c r="AM2798" s="104" t="str">
        <f t="shared" si="1799"/>
        <v/>
      </c>
      <c r="AN2798" s="104" t="str">
        <f t="shared" si="1800"/>
        <v/>
      </c>
      <c r="AO2798" s="104" t="str">
        <f t="shared" si="1784"/>
        <v/>
      </c>
      <c r="AP2798" s="104" t="str">
        <f t="shared" si="1785"/>
        <v/>
      </c>
      <c r="AQ2798" s="121" t="str">
        <f t="shared" si="1801"/>
        <v/>
      </c>
      <c r="AS2798" s="88" t="str">
        <f t="shared" si="1786"/>
        <v/>
      </c>
      <c r="AT2798" s="68" t="str">
        <f t="shared" si="1802"/>
        <v/>
      </c>
      <c r="AU2798" s="68" t="str">
        <f t="shared" si="1803"/>
        <v/>
      </c>
      <c r="AV2798" s="68" t="str">
        <f t="shared" si="1804"/>
        <v/>
      </c>
      <c r="AW2798" s="88" t="str">
        <f t="shared" si="1787"/>
        <v/>
      </c>
      <c r="AZ2798" s="88" t="str">
        <f t="shared" si="1788"/>
        <v/>
      </c>
      <c r="BA2798" s="68" t="str">
        <f t="shared" si="1789"/>
        <v/>
      </c>
      <c r="BB2798" s="68" t="str">
        <f t="shared" si="1790"/>
        <v/>
      </c>
      <c r="BC2798" s="68" t="str">
        <f t="shared" si="1791"/>
        <v/>
      </c>
      <c r="BD2798" s="69" t="str">
        <f t="shared" si="1792"/>
        <v/>
      </c>
      <c r="BE2798" s="69" t="str">
        <f t="shared" si="1805"/>
        <v/>
      </c>
      <c r="BT2798" s="138" t="str">
        <f t="shared" ca="1" si="1806"/>
        <v/>
      </c>
      <c r="BU2798" s="139" t="str">
        <f t="shared" ca="1" si="1807"/>
        <v/>
      </c>
      <c r="BW2798" s="138" t="str">
        <f t="shared" si="1808"/>
        <v/>
      </c>
      <c r="BX2798" s="104" t="str">
        <f t="shared" si="1809"/>
        <v/>
      </c>
      <c r="BY2798" s="139" t="str">
        <f t="shared" si="1810"/>
        <v/>
      </c>
      <c r="CA2798" s="138" t="str">
        <f t="shared" si="1811"/>
        <v/>
      </c>
      <c r="CB2798" s="104" t="str">
        <f t="shared" si="1812"/>
        <v/>
      </c>
      <c r="CC2798" s="139" t="str">
        <f t="shared" si="1813"/>
        <v/>
      </c>
      <c r="CE2798" s="162" t="str">
        <f t="shared" si="1814"/>
        <v/>
      </c>
      <c r="CF2798" s="163" t="str">
        <f t="shared" si="1815"/>
        <v/>
      </c>
      <c r="CG2798" s="164" t="str">
        <f t="shared" si="1816"/>
        <v/>
      </c>
      <c r="CI2798" s="162" t="str">
        <f t="shared" si="1817"/>
        <v/>
      </c>
      <c r="CJ2798" s="163" t="str">
        <f t="shared" si="1820"/>
        <v/>
      </c>
      <c r="CK2798" s="164" t="str">
        <f t="shared" si="1821"/>
        <v/>
      </c>
      <c r="CM2798" s="169" t="str">
        <f t="shared" si="1818"/>
        <v/>
      </c>
      <c r="CN2798" s="139" t="str">
        <f t="shared" si="1819"/>
        <v/>
      </c>
      <c r="CP2798" s="41" t="str">
        <f>IF($CM2798="", "", COUNTIF($CM$11:$CM$3035, "&lt;"&amp;$CM2798)+1+COUNTIF($CM$11:$CM2798, $CM2798)-1)</f>
        <v/>
      </c>
    </row>
    <row r="2799" spans="1:94" x14ac:dyDescent="0.25">
      <c r="A2799" s="40"/>
      <c r="B2799" s="82" t="str">
        <f>IF($I2799="", "", IFERROR(INDEX('Job Database'!$AE$11:$AE$3035, MATCH($I2799, 'Job Database'!$X$11:$X$3035, 0)), ""))</f>
        <v/>
      </c>
      <c r="C2799" s="69" t="str">
        <f>IF($I2799="", "", IF(COUNTIF('Job Database'!$X$11:$X$3035, $I2799)=0, $AC$5, $AC$4))</f>
        <v/>
      </c>
      <c r="D2799" s="40"/>
      <c r="E2799" s="85" t="str">
        <f>IF($I2799="", "", IF(IFERROR(INDEX('Job Database'!$M$11:$M$3035, MATCH($I2799, 'Job Database'!$X$11:$X$3035, 0)), "")="", "", IFERROR(INDEX('Job Database'!$M$11:$M$3035, MATCH($I2799, 'Job Database'!$X$11:$X$3035, 0)), "")))</f>
        <v/>
      </c>
      <c r="F2799" s="40"/>
      <c r="G2799" s="88" t="str">
        <f t="shared" si="1793"/>
        <v/>
      </c>
      <c r="H2799" s="40"/>
      <c r="I2799" s="24"/>
      <c r="J2799" s="34"/>
      <c r="K2799" s="106"/>
      <c r="L2799" s="79"/>
      <c r="M2799" s="34"/>
      <c r="N2799" s="79"/>
      <c r="O2799" s="31"/>
      <c r="P2799" s="53"/>
      <c r="Q2799" s="40"/>
      <c r="S2799" s="41" t="str">
        <f t="shared" si="1781"/>
        <v/>
      </c>
      <c r="T2799" s="41" t="str">
        <f t="shared" si="1782"/>
        <v/>
      </c>
      <c r="U2799" s="41" t="str">
        <f t="shared" si="1794"/>
        <v/>
      </c>
      <c r="W2799" s="74" t="str">
        <f>IF('Job Database'!$X2799="", "", 'Job Database'!$X2799)</f>
        <v/>
      </c>
      <c r="Y2799" s="41" t="str">
        <f>IF($W2799="", "", IF(COUNTIF($I$11:$I$3035, $W2799)&gt;0, "", MAX($Y$10:$Y2798)+1))</f>
        <v/>
      </c>
      <c r="Z2799" s="41">
        <v>2789</v>
      </c>
      <c r="AA2799" s="58" t="str">
        <f t="shared" si="1795"/>
        <v/>
      </c>
      <c r="AC2799" s="41" t="str">
        <f t="shared" si="1783"/>
        <v/>
      </c>
      <c r="AE2799" s="41" t="str">
        <f t="shared" si="1796"/>
        <v/>
      </c>
      <c r="AJ2799" s="154" t="str">
        <f t="shared" si="1797"/>
        <v/>
      </c>
      <c r="AL2799" s="120" t="str">
        <f t="shared" si="1798"/>
        <v/>
      </c>
      <c r="AM2799" s="104" t="str">
        <f t="shared" si="1799"/>
        <v/>
      </c>
      <c r="AN2799" s="104" t="str">
        <f t="shared" si="1800"/>
        <v/>
      </c>
      <c r="AO2799" s="104" t="str">
        <f t="shared" si="1784"/>
        <v/>
      </c>
      <c r="AP2799" s="104" t="str">
        <f t="shared" si="1785"/>
        <v/>
      </c>
      <c r="AQ2799" s="121" t="str">
        <f t="shared" si="1801"/>
        <v/>
      </c>
      <c r="AS2799" s="88" t="str">
        <f t="shared" si="1786"/>
        <v/>
      </c>
      <c r="AT2799" s="68" t="str">
        <f t="shared" si="1802"/>
        <v/>
      </c>
      <c r="AU2799" s="68" t="str">
        <f t="shared" si="1803"/>
        <v/>
      </c>
      <c r="AV2799" s="68" t="str">
        <f t="shared" si="1804"/>
        <v/>
      </c>
      <c r="AW2799" s="88" t="str">
        <f t="shared" si="1787"/>
        <v/>
      </c>
      <c r="AZ2799" s="88" t="str">
        <f t="shared" si="1788"/>
        <v/>
      </c>
      <c r="BA2799" s="68" t="str">
        <f t="shared" si="1789"/>
        <v/>
      </c>
      <c r="BB2799" s="68" t="str">
        <f t="shared" si="1790"/>
        <v/>
      </c>
      <c r="BC2799" s="68" t="str">
        <f t="shared" si="1791"/>
        <v/>
      </c>
      <c r="BD2799" s="69" t="str">
        <f t="shared" si="1792"/>
        <v/>
      </c>
      <c r="BE2799" s="69" t="str">
        <f t="shared" si="1805"/>
        <v/>
      </c>
      <c r="BT2799" s="138" t="str">
        <f t="shared" ca="1" si="1806"/>
        <v/>
      </c>
      <c r="BU2799" s="139" t="str">
        <f t="shared" ca="1" si="1807"/>
        <v/>
      </c>
      <c r="BW2799" s="138" t="str">
        <f t="shared" si="1808"/>
        <v/>
      </c>
      <c r="BX2799" s="104" t="str">
        <f t="shared" si="1809"/>
        <v/>
      </c>
      <c r="BY2799" s="139" t="str">
        <f t="shared" si="1810"/>
        <v/>
      </c>
      <c r="CA2799" s="138" t="str">
        <f t="shared" si="1811"/>
        <v/>
      </c>
      <c r="CB2799" s="104" t="str">
        <f t="shared" si="1812"/>
        <v/>
      </c>
      <c r="CC2799" s="139" t="str">
        <f t="shared" si="1813"/>
        <v/>
      </c>
      <c r="CE2799" s="162" t="str">
        <f t="shared" si="1814"/>
        <v/>
      </c>
      <c r="CF2799" s="163" t="str">
        <f t="shared" si="1815"/>
        <v/>
      </c>
      <c r="CG2799" s="164" t="str">
        <f t="shared" si="1816"/>
        <v/>
      </c>
      <c r="CI2799" s="162" t="str">
        <f t="shared" si="1817"/>
        <v/>
      </c>
      <c r="CJ2799" s="163" t="str">
        <f t="shared" si="1820"/>
        <v/>
      </c>
      <c r="CK2799" s="164" t="str">
        <f t="shared" si="1821"/>
        <v/>
      </c>
      <c r="CM2799" s="169" t="str">
        <f t="shared" si="1818"/>
        <v/>
      </c>
      <c r="CN2799" s="139" t="str">
        <f t="shared" si="1819"/>
        <v/>
      </c>
      <c r="CP2799" s="41" t="str">
        <f>IF($CM2799="", "", COUNTIF($CM$11:$CM$3035, "&lt;"&amp;$CM2799)+1+COUNTIF($CM$11:$CM2799, $CM2799)-1)</f>
        <v/>
      </c>
    </row>
    <row r="2800" spans="1:94" x14ac:dyDescent="0.25">
      <c r="A2800" s="40"/>
      <c r="B2800" s="82" t="str">
        <f>IF($I2800="", "", IFERROR(INDEX('Job Database'!$AE$11:$AE$3035, MATCH($I2800, 'Job Database'!$X$11:$X$3035, 0)), ""))</f>
        <v/>
      </c>
      <c r="C2800" s="69" t="str">
        <f>IF($I2800="", "", IF(COUNTIF('Job Database'!$X$11:$X$3035, $I2800)=0, $AC$5, $AC$4))</f>
        <v/>
      </c>
      <c r="D2800" s="40"/>
      <c r="E2800" s="85" t="str">
        <f>IF($I2800="", "", IF(IFERROR(INDEX('Job Database'!$M$11:$M$3035, MATCH($I2800, 'Job Database'!$X$11:$X$3035, 0)), "")="", "", IFERROR(INDEX('Job Database'!$M$11:$M$3035, MATCH($I2800, 'Job Database'!$X$11:$X$3035, 0)), "")))</f>
        <v/>
      </c>
      <c r="F2800" s="40"/>
      <c r="G2800" s="88" t="str">
        <f t="shared" si="1793"/>
        <v/>
      </c>
      <c r="H2800" s="40"/>
      <c r="I2800" s="24"/>
      <c r="J2800" s="34"/>
      <c r="K2800" s="106"/>
      <c r="L2800" s="79"/>
      <c r="M2800" s="34"/>
      <c r="N2800" s="79"/>
      <c r="O2800" s="31"/>
      <c r="P2800" s="53"/>
      <c r="Q2800" s="40"/>
      <c r="S2800" s="41" t="str">
        <f t="shared" si="1781"/>
        <v/>
      </c>
      <c r="T2800" s="41" t="str">
        <f t="shared" si="1782"/>
        <v/>
      </c>
      <c r="U2800" s="41" t="str">
        <f t="shared" si="1794"/>
        <v/>
      </c>
      <c r="W2800" s="74" t="str">
        <f>IF('Job Database'!$X2800="", "", 'Job Database'!$X2800)</f>
        <v/>
      </c>
      <c r="Y2800" s="41" t="str">
        <f>IF($W2800="", "", IF(COUNTIF($I$11:$I$3035, $W2800)&gt;0, "", MAX($Y$10:$Y2799)+1))</f>
        <v/>
      </c>
      <c r="Z2800" s="41">
        <v>2790</v>
      </c>
      <c r="AA2800" s="58" t="str">
        <f t="shared" si="1795"/>
        <v/>
      </c>
      <c r="AC2800" s="41" t="str">
        <f t="shared" si="1783"/>
        <v/>
      </c>
      <c r="AE2800" s="41" t="str">
        <f t="shared" si="1796"/>
        <v/>
      </c>
      <c r="AJ2800" s="154" t="str">
        <f t="shared" si="1797"/>
        <v/>
      </c>
      <c r="AL2800" s="120" t="str">
        <f t="shared" si="1798"/>
        <v/>
      </c>
      <c r="AM2800" s="104" t="str">
        <f t="shared" si="1799"/>
        <v/>
      </c>
      <c r="AN2800" s="104" t="str">
        <f t="shared" si="1800"/>
        <v/>
      </c>
      <c r="AO2800" s="104" t="str">
        <f t="shared" si="1784"/>
        <v/>
      </c>
      <c r="AP2800" s="104" t="str">
        <f t="shared" si="1785"/>
        <v/>
      </c>
      <c r="AQ2800" s="121" t="str">
        <f t="shared" si="1801"/>
        <v/>
      </c>
      <c r="AS2800" s="88" t="str">
        <f t="shared" si="1786"/>
        <v/>
      </c>
      <c r="AT2800" s="68" t="str">
        <f t="shared" si="1802"/>
        <v/>
      </c>
      <c r="AU2800" s="68" t="str">
        <f t="shared" si="1803"/>
        <v/>
      </c>
      <c r="AV2800" s="68" t="str">
        <f t="shared" si="1804"/>
        <v/>
      </c>
      <c r="AW2800" s="88" t="str">
        <f t="shared" si="1787"/>
        <v/>
      </c>
      <c r="AZ2800" s="88" t="str">
        <f t="shared" si="1788"/>
        <v/>
      </c>
      <c r="BA2800" s="68" t="str">
        <f t="shared" si="1789"/>
        <v/>
      </c>
      <c r="BB2800" s="68" t="str">
        <f t="shared" si="1790"/>
        <v/>
      </c>
      <c r="BC2800" s="68" t="str">
        <f t="shared" si="1791"/>
        <v/>
      </c>
      <c r="BD2800" s="69" t="str">
        <f t="shared" si="1792"/>
        <v/>
      </c>
      <c r="BE2800" s="69" t="str">
        <f t="shared" si="1805"/>
        <v/>
      </c>
      <c r="BT2800" s="138" t="str">
        <f t="shared" ca="1" si="1806"/>
        <v/>
      </c>
      <c r="BU2800" s="139" t="str">
        <f t="shared" ca="1" si="1807"/>
        <v/>
      </c>
      <c r="BW2800" s="138" t="str">
        <f t="shared" si="1808"/>
        <v/>
      </c>
      <c r="BX2800" s="104" t="str">
        <f t="shared" si="1809"/>
        <v/>
      </c>
      <c r="BY2800" s="139" t="str">
        <f t="shared" si="1810"/>
        <v/>
      </c>
      <c r="CA2800" s="138" t="str">
        <f t="shared" si="1811"/>
        <v/>
      </c>
      <c r="CB2800" s="104" t="str">
        <f t="shared" si="1812"/>
        <v/>
      </c>
      <c r="CC2800" s="139" t="str">
        <f t="shared" si="1813"/>
        <v/>
      </c>
      <c r="CE2800" s="162" t="str">
        <f t="shared" si="1814"/>
        <v/>
      </c>
      <c r="CF2800" s="163" t="str">
        <f t="shared" si="1815"/>
        <v/>
      </c>
      <c r="CG2800" s="164" t="str">
        <f t="shared" si="1816"/>
        <v/>
      </c>
      <c r="CI2800" s="162" t="str">
        <f t="shared" si="1817"/>
        <v/>
      </c>
      <c r="CJ2800" s="163" t="str">
        <f t="shared" si="1820"/>
        <v/>
      </c>
      <c r="CK2800" s="164" t="str">
        <f t="shared" si="1821"/>
        <v/>
      </c>
      <c r="CM2800" s="169" t="str">
        <f t="shared" si="1818"/>
        <v/>
      </c>
      <c r="CN2800" s="139" t="str">
        <f t="shared" si="1819"/>
        <v/>
      </c>
      <c r="CP2800" s="41" t="str">
        <f>IF($CM2800="", "", COUNTIF($CM$11:$CM$3035, "&lt;"&amp;$CM2800)+1+COUNTIF($CM$11:$CM2800, $CM2800)-1)</f>
        <v/>
      </c>
    </row>
    <row r="2801" spans="1:94" x14ac:dyDescent="0.25">
      <c r="A2801" s="40"/>
      <c r="B2801" s="82" t="str">
        <f>IF($I2801="", "", IFERROR(INDEX('Job Database'!$AE$11:$AE$3035, MATCH($I2801, 'Job Database'!$X$11:$X$3035, 0)), ""))</f>
        <v/>
      </c>
      <c r="C2801" s="69" t="str">
        <f>IF($I2801="", "", IF(COUNTIF('Job Database'!$X$11:$X$3035, $I2801)=0, $AC$5, $AC$4))</f>
        <v/>
      </c>
      <c r="D2801" s="40"/>
      <c r="E2801" s="85" t="str">
        <f>IF($I2801="", "", IF(IFERROR(INDEX('Job Database'!$M$11:$M$3035, MATCH($I2801, 'Job Database'!$X$11:$X$3035, 0)), "")="", "", IFERROR(INDEX('Job Database'!$M$11:$M$3035, MATCH($I2801, 'Job Database'!$X$11:$X$3035, 0)), "")))</f>
        <v/>
      </c>
      <c r="F2801" s="40"/>
      <c r="G2801" s="88" t="str">
        <f t="shared" si="1793"/>
        <v/>
      </c>
      <c r="H2801" s="40"/>
      <c r="I2801" s="24"/>
      <c r="J2801" s="34"/>
      <c r="K2801" s="106"/>
      <c r="L2801" s="79"/>
      <c r="M2801" s="34"/>
      <c r="N2801" s="79"/>
      <c r="O2801" s="31"/>
      <c r="P2801" s="53"/>
      <c r="Q2801" s="40"/>
      <c r="S2801" s="41" t="str">
        <f t="shared" si="1781"/>
        <v/>
      </c>
      <c r="T2801" s="41" t="str">
        <f t="shared" si="1782"/>
        <v/>
      </c>
      <c r="U2801" s="41" t="str">
        <f t="shared" si="1794"/>
        <v/>
      </c>
      <c r="W2801" s="74" t="str">
        <f>IF('Job Database'!$X2801="", "", 'Job Database'!$X2801)</f>
        <v/>
      </c>
      <c r="Y2801" s="41" t="str">
        <f>IF($W2801="", "", IF(COUNTIF($I$11:$I$3035, $W2801)&gt;0, "", MAX($Y$10:$Y2800)+1))</f>
        <v/>
      </c>
      <c r="Z2801" s="41">
        <v>2791</v>
      </c>
      <c r="AA2801" s="58" t="str">
        <f t="shared" si="1795"/>
        <v/>
      </c>
      <c r="AC2801" s="41" t="str">
        <f t="shared" si="1783"/>
        <v/>
      </c>
      <c r="AE2801" s="41" t="str">
        <f t="shared" si="1796"/>
        <v/>
      </c>
      <c r="AJ2801" s="154" t="str">
        <f t="shared" si="1797"/>
        <v/>
      </c>
      <c r="AL2801" s="120" t="str">
        <f t="shared" si="1798"/>
        <v/>
      </c>
      <c r="AM2801" s="104" t="str">
        <f t="shared" si="1799"/>
        <v/>
      </c>
      <c r="AN2801" s="104" t="str">
        <f t="shared" si="1800"/>
        <v/>
      </c>
      <c r="AO2801" s="104" t="str">
        <f t="shared" si="1784"/>
        <v/>
      </c>
      <c r="AP2801" s="104" t="str">
        <f t="shared" si="1785"/>
        <v/>
      </c>
      <c r="AQ2801" s="121" t="str">
        <f t="shared" si="1801"/>
        <v/>
      </c>
      <c r="AS2801" s="88" t="str">
        <f t="shared" si="1786"/>
        <v/>
      </c>
      <c r="AT2801" s="68" t="str">
        <f t="shared" si="1802"/>
        <v/>
      </c>
      <c r="AU2801" s="68" t="str">
        <f t="shared" si="1803"/>
        <v/>
      </c>
      <c r="AV2801" s="68" t="str">
        <f t="shared" si="1804"/>
        <v/>
      </c>
      <c r="AW2801" s="88" t="str">
        <f t="shared" si="1787"/>
        <v/>
      </c>
      <c r="AZ2801" s="88" t="str">
        <f t="shared" si="1788"/>
        <v/>
      </c>
      <c r="BA2801" s="68" t="str">
        <f t="shared" si="1789"/>
        <v/>
      </c>
      <c r="BB2801" s="68" t="str">
        <f t="shared" si="1790"/>
        <v/>
      </c>
      <c r="BC2801" s="68" t="str">
        <f t="shared" si="1791"/>
        <v/>
      </c>
      <c r="BD2801" s="69" t="str">
        <f t="shared" si="1792"/>
        <v/>
      </c>
      <c r="BE2801" s="69" t="str">
        <f t="shared" si="1805"/>
        <v/>
      </c>
      <c r="BT2801" s="138" t="str">
        <f t="shared" ca="1" si="1806"/>
        <v/>
      </c>
      <c r="BU2801" s="139" t="str">
        <f t="shared" ca="1" si="1807"/>
        <v/>
      </c>
      <c r="BW2801" s="138" t="str">
        <f t="shared" si="1808"/>
        <v/>
      </c>
      <c r="BX2801" s="104" t="str">
        <f t="shared" si="1809"/>
        <v/>
      </c>
      <c r="BY2801" s="139" t="str">
        <f t="shared" si="1810"/>
        <v/>
      </c>
      <c r="CA2801" s="138" t="str">
        <f t="shared" si="1811"/>
        <v/>
      </c>
      <c r="CB2801" s="104" t="str">
        <f t="shared" si="1812"/>
        <v/>
      </c>
      <c r="CC2801" s="139" t="str">
        <f t="shared" si="1813"/>
        <v/>
      </c>
      <c r="CE2801" s="162" t="str">
        <f t="shared" si="1814"/>
        <v/>
      </c>
      <c r="CF2801" s="163" t="str">
        <f t="shared" si="1815"/>
        <v/>
      </c>
      <c r="CG2801" s="164" t="str">
        <f t="shared" si="1816"/>
        <v/>
      </c>
      <c r="CI2801" s="162" t="str">
        <f t="shared" si="1817"/>
        <v/>
      </c>
      <c r="CJ2801" s="163" t="str">
        <f t="shared" si="1820"/>
        <v/>
      </c>
      <c r="CK2801" s="164" t="str">
        <f t="shared" si="1821"/>
        <v/>
      </c>
      <c r="CM2801" s="169" t="str">
        <f t="shared" si="1818"/>
        <v/>
      </c>
      <c r="CN2801" s="139" t="str">
        <f t="shared" si="1819"/>
        <v/>
      </c>
      <c r="CP2801" s="41" t="str">
        <f>IF($CM2801="", "", COUNTIF($CM$11:$CM$3035, "&lt;"&amp;$CM2801)+1+COUNTIF($CM$11:$CM2801, $CM2801)-1)</f>
        <v/>
      </c>
    </row>
    <row r="2802" spans="1:94" x14ac:dyDescent="0.25">
      <c r="A2802" s="40"/>
      <c r="B2802" s="82" t="str">
        <f>IF($I2802="", "", IFERROR(INDEX('Job Database'!$AE$11:$AE$3035, MATCH($I2802, 'Job Database'!$X$11:$X$3035, 0)), ""))</f>
        <v/>
      </c>
      <c r="C2802" s="69" t="str">
        <f>IF($I2802="", "", IF(COUNTIF('Job Database'!$X$11:$X$3035, $I2802)=0, $AC$5, $AC$4))</f>
        <v/>
      </c>
      <c r="D2802" s="40"/>
      <c r="E2802" s="85" t="str">
        <f>IF($I2802="", "", IF(IFERROR(INDEX('Job Database'!$M$11:$M$3035, MATCH($I2802, 'Job Database'!$X$11:$X$3035, 0)), "")="", "", IFERROR(INDEX('Job Database'!$M$11:$M$3035, MATCH($I2802, 'Job Database'!$X$11:$X$3035, 0)), "")))</f>
        <v/>
      </c>
      <c r="F2802" s="40"/>
      <c r="G2802" s="88" t="str">
        <f t="shared" si="1793"/>
        <v/>
      </c>
      <c r="H2802" s="40"/>
      <c r="I2802" s="24"/>
      <c r="J2802" s="34"/>
      <c r="K2802" s="106"/>
      <c r="L2802" s="79"/>
      <c r="M2802" s="34"/>
      <c r="N2802" s="79"/>
      <c r="O2802" s="31"/>
      <c r="P2802" s="53"/>
      <c r="Q2802" s="40"/>
      <c r="S2802" s="41" t="str">
        <f t="shared" si="1781"/>
        <v/>
      </c>
      <c r="T2802" s="41" t="str">
        <f t="shared" si="1782"/>
        <v/>
      </c>
      <c r="U2802" s="41" t="str">
        <f t="shared" si="1794"/>
        <v/>
      </c>
      <c r="W2802" s="74" t="str">
        <f>IF('Job Database'!$X2802="", "", 'Job Database'!$X2802)</f>
        <v/>
      </c>
      <c r="Y2802" s="41" t="str">
        <f>IF($W2802="", "", IF(COUNTIF($I$11:$I$3035, $W2802)&gt;0, "", MAX($Y$10:$Y2801)+1))</f>
        <v/>
      </c>
      <c r="Z2802" s="41">
        <v>2792</v>
      </c>
      <c r="AA2802" s="58" t="str">
        <f t="shared" si="1795"/>
        <v/>
      </c>
      <c r="AC2802" s="41" t="str">
        <f t="shared" si="1783"/>
        <v/>
      </c>
      <c r="AE2802" s="41" t="str">
        <f t="shared" si="1796"/>
        <v/>
      </c>
      <c r="AJ2802" s="154" t="str">
        <f t="shared" si="1797"/>
        <v/>
      </c>
      <c r="AL2802" s="120" t="str">
        <f t="shared" si="1798"/>
        <v/>
      </c>
      <c r="AM2802" s="104" t="str">
        <f t="shared" si="1799"/>
        <v/>
      </c>
      <c r="AN2802" s="104" t="str">
        <f t="shared" si="1800"/>
        <v/>
      </c>
      <c r="AO2802" s="104" t="str">
        <f t="shared" si="1784"/>
        <v/>
      </c>
      <c r="AP2802" s="104" t="str">
        <f t="shared" si="1785"/>
        <v/>
      </c>
      <c r="AQ2802" s="121" t="str">
        <f t="shared" si="1801"/>
        <v/>
      </c>
      <c r="AS2802" s="88" t="str">
        <f t="shared" si="1786"/>
        <v/>
      </c>
      <c r="AT2802" s="68" t="str">
        <f t="shared" si="1802"/>
        <v/>
      </c>
      <c r="AU2802" s="68" t="str">
        <f t="shared" si="1803"/>
        <v/>
      </c>
      <c r="AV2802" s="68" t="str">
        <f t="shared" si="1804"/>
        <v/>
      </c>
      <c r="AW2802" s="88" t="str">
        <f t="shared" si="1787"/>
        <v/>
      </c>
      <c r="AZ2802" s="88" t="str">
        <f t="shared" si="1788"/>
        <v/>
      </c>
      <c r="BA2802" s="68" t="str">
        <f t="shared" si="1789"/>
        <v/>
      </c>
      <c r="BB2802" s="68" t="str">
        <f t="shared" si="1790"/>
        <v/>
      </c>
      <c r="BC2802" s="68" t="str">
        <f t="shared" si="1791"/>
        <v/>
      </c>
      <c r="BD2802" s="69" t="str">
        <f t="shared" si="1792"/>
        <v/>
      </c>
      <c r="BE2802" s="69" t="str">
        <f t="shared" si="1805"/>
        <v/>
      </c>
      <c r="BT2802" s="138" t="str">
        <f t="shared" ca="1" si="1806"/>
        <v/>
      </c>
      <c r="BU2802" s="139" t="str">
        <f t="shared" ca="1" si="1807"/>
        <v/>
      </c>
      <c r="BW2802" s="138" t="str">
        <f t="shared" si="1808"/>
        <v/>
      </c>
      <c r="BX2802" s="104" t="str">
        <f t="shared" si="1809"/>
        <v/>
      </c>
      <c r="BY2802" s="139" t="str">
        <f t="shared" si="1810"/>
        <v/>
      </c>
      <c r="CA2802" s="138" t="str">
        <f t="shared" si="1811"/>
        <v/>
      </c>
      <c r="CB2802" s="104" t="str">
        <f t="shared" si="1812"/>
        <v/>
      </c>
      <c r="CC2802" s="139" t="str">
        <f t="shared" si="1813"/>
        <v/>
      </c>
      <c r="CE2802" s="162" t="str">
        <f t="shared" si="1814"/>
        <v/>
      </c>
      <c r="CF2802" s="163" t="str">
        <f t="shared" si="1815"/>
        <v/>
      </c>
      <c r="CG2802" s="164" t="str">
        <f t="shared" si="1816"/>
        <v/>
      </c>
      <c r="CI2802" s="162" t="str">
        <f t="shared" si="1817"/>
        <v/>
      </c>
      <c r="CJ2802" s="163" t="str">
        <f t="shared" si="1820"/>
        <v/>
      </c>
      <c r="CK2802" s="164" t="str">
        <f t="shared" si="1821"/>
        <v/>
      </c>
      <c r="CM2802" s="169" t="str">
        <f t="shared" si="1818"/>
        <v/>
      </c>
      <c r="CN2802" s="139" t="str">
        <f t="shared" si="1819"/>
        <v/>
      </c>
      <c r="CP2802" s="41" t="str">
        <f>IF($CM2802="", "", COUNTIF($CM$11:$CM$3035, "&lt;"&amp;$CM2802)+1+COUNTIF($CM$11:$CM2802, $CM2802)-1)</f>
        <v/>
      </c>
    </row>
    <row r="2803" spans="1:94" x14ac:dyDescent="0.25">
      <c r="A2803" s="40"/>
      <c r="B2803" s="82" t="str">
        <f>IF($I2803="", "", IFERROR(INDEX('Job Database'!$AE$11:$AE$3035, MATCH($I2803, 'Job Database'!$X$11:$X$3035, 0)), ""))</f>
        <v/>
      </c>
      <c r="C2803" s="69" t="str">
        <f>IF($I2803="", "", IF(COUNTIF('Job Database'!$X$11:$X$3035, $I2803)=0, $AC$5, $AC$4))</f>
        <v/>
      </c>
      <c r="D2803" s="40"/>
      <c r="E2803" s="85" t="str">
        <f>IF($I2803="", "", IF(IFERROR(INDEX('Job Database'!$M$11:$M$3035, MATCH($I2803, 'Job Database'!$X$11:$X$3035, 0)), "")="", "", IFERROR(INDEX('Job Database'!$M$11:$M$3035, MATCH($I2803, 'Job Database'!$X$11:$X$3035, 0)), "")))</f>
        <v/>
      </c>
      <c r="F2803" s="40"/>
      <c r="G2803" s="88" t="str">
        <f t="shared" si="1793"/>
        <v/>
      </c>
      <c r="H2803" s="40"/>
      <c r="I2803" s="24"/>
      <c r="J2803" s="34"/>
      <c r="K2803" s="106"/>
      <c r="L2803" s="79"/>
      <c r="M2803" s="34"/>
      <c r="N2803" s="79"/>
      <c r="O2803" s="31"/>
      <c r="P2803" s="53"/>
      <c r="Q2803" s="40"/>
      <c r="S2803" s="41" t="str">
        <f t="shared" si="1781"/>
        <v/>
      </c>
      <c r="T2803" s="41" t="str">
        <f t="shared" si="1782"/>
        <v/>
      </c>
      <c r="U2803" s="41" t="str">
        <f t="shared" si="1794"/>
        <v/>
      </c>
      <c r="W2803" s="74" t="str">
        <f>IF('Job Database'!$X2803="", "", 'Job Database'!$X2803)</f>
        <v/>
      </c>
      <c r="Y2803" s="41" t="str">
        <f>IF($W2803="", "", IF(COUNTIF($I$11:$I$3035, $W2803)&gt;0, "", MAX($Y$10:$Y2802)+1))</f>
        <v/>
      </c>
      <c r="Z2803" s="41">
        <v>2793</v>
      </c>
      <c r="AA2803" s="58" t="str">
        <f t="shared" si="1795"/>
        <v/>
      </c>
      <c r="AC2803" s="41" t="str">
        <f t="shared" si="1783"/>
        <v/>
      </c>
      <c r="AE2803" s="41" t="str">
        <f t="shared" si="1796"/>
        <v/>
      </c>
      <c r="AJ2803" s="154" t="str">
        <f t="shared" si="1797"/>
        <v/>
      </c>
      <c r="AL2803" s="120" t="str">
        <f t="shared" si="1798"/>
        <v/>
      </c>
      <c r="AM2803" s="104" t="str">
        <f t="shared" si="1799"/>
        <v/>
      </c>
      <c r="AN2803" s="104" t="str">
        <f t="shared" si="1800"/>
        <v/>
      </c>
      <c r="AO2803" s="104" t="str">
        <f t="shared" si="1784"/>
        <v/>
      </c>
      <c r="AP2803" s="104" t="str">
        <f t="shared" si="1785"/>
        <v/>
      </c>
      <c r="AQ2803" s="121" t="str">
        <f t="shared" si="1801"/>
        <v/>
      </c>
      <c r="AS2803" s="88" t="str">
        <f t="shared" si="1786"/>
        <v/>
      </c>
      <c r="AT2803" s="68" t="str">
        <f t="shared" si="1802"/>
        <v/>
      </c>
      <c r="AU2803" s="68" t="str">
        <f t="shared" si="1803"/>
        <v/>
      </c>
      <c r="AV2803" s="68" t="str">
        <f t="shared" si="1804"/>
        <v/>
      </c>
      <c r="AW2803" s="88" t="str">
        <f t="shared" si="1787"/>
        <v/>
      </c>
      <c r="AZ2803" s="88" t="str">
        <f t="shared" si="1788"/>
        <v/>
      </c>
      <c r="BA2803" s="68" t="str">
        <f t="shared" si="1789"/>
        <v/>
      </c>
      <c r="BB2803" s="68" t="str">
        <f t="shared" si="1790"/>
        <v/>
      </c>
      <c r="BC2803" s="68" t="str">
        <f t="shared" si="1791"/>
        <v/>
      </c>
      <c r="BD2803" s="69" t="str">
        <f t="shared" si="1792"/>
        <v/>
      </c>
      <c r="BE2803" s="69" t="str">
        <f t="shared" si="1805"/>
        <v/>
      </c>
      <c r="BT2803" s="138" t="str">
        <f t="shared" ca="1" si="1806"/>
        <v/>
      </c>
      <c r="BU2803" s="139" t="str">
        <f t="shared" ca="1" si="1807"/>
        <v/>
      </c>
      <c r="BW2803" s="138" t="str">
        <f t="shared" si="1808"/>
        <v/>
      </c>
      <c r="BX2803" s="104" t="str">
        <f t="shared" si="1809"/>
        <v/>
      </c>
      <c r="BY2803" s="139" t="str">
        <f t="shared" si="1810"/>
        <v/>
      </c>
      <c r="CA2803" s="138" t="str">
        <f t="shared" si="1811"/>
        <v/>
      </c>
      <c r="CB2803" s="104" t="str">
        <f t="shared" si="1812"/>
        <v/>
      </c>
      <c r="CC2803" s="139" t="str">
        <f t="shared" si="1813"/>
        <v/>
      </c>
      <c r="CE2803" s="162" t="str">
        <f t="shared" si="1814"/>
        <v/>
      </c>
      <c r="CF2803" s="163" t="str">
        <f t="shared" si="1815"/>
        <v/>
      </c>
      <c r="CG2803" s="164" t="str">
        <f t="shared" si="1816"/>
        <v/>
      </c>
      <c r="CI2803" s="162" t="str">
        <f t="shared" si="1817"/>
        <v/>
      </c>
      <c r="CJ2803" s="163" t="str">
        <f t="shared" si="1820"/>
        <v/>
      </c>
      <c r="CK2803" s="164" t="str">
        <f t="shared" si="1821"/>
        <v/>
      </c>
      <c r="CM2803" s="169" t="str">
        <f t="shared" si="1818"/>
        <v/>
      </c>
      <c r="CN2803" s="139" t="str">
        <f t="shared" si="1819"/>
        <v/>
      </c>
      <c r="CP2803" s="41" t="str">
        <f>IF($CM2803="", "", COUNTIF($CM$11:$CM$3035, "&lt;"&amp;$CM2803)+1+COUNTIF($CM$11:$CM2803, $CM2803)-1)</f>
        <v/>
      </c>
    </row>
    <row r="2804" spans="1:94" x14ac:dyDescent="0.25">
      <c r="A2804" s="40"/>
      <c r="B2804" s="82" t="str">
        <f>IF($I2804="", "", IFERROR(INDEX('Job Database'!$AE$11:$AE$3035, MATCH($I2804, 'Job Database'!$X$11:$X$3035, 0)), ""))</f>
        <v/>
      </c>
      <c r="C2804" s="69" t="str">
        <f>IF($I2804="", "", IF(COUNTIF('Job Database'!$X$11:$X$3035, $I2804)=0, $AC$5, $AC$4))</f>
        <v/>
      </c>
      <c r="D2804" s="40"/>
      <c r="E2804" s="85" t="str">
        <f>IF($I2804="", "", IF(IFERROR(INDEX('Job Database'!$M$11:$M$3035, MATCH($I2804, 'Job Database'!$X$11:$X$3035, 0)), "")="", "", IFERROR(INDEX('Job Database'!$M$11:$M$3035, MATCH($I2804, 'Job Database'!$X$11:$X$3035, 0)), "")))</f>
        <v/>
      </c>
      <c r="F2804" s="40"/>
      <c r="G2804" s="88" t="str">
        <f t="shared" si="1793"/>
        <v/>
      </c>
      <c r="H2804" s="40"/>
      <c r="I2804" s="24"/>
      <c r="J2804" s="34"/>
      <c r="K2804" s="106"/>
      <c r="L2804" s="79"/>
      <c r="M2804" s="34"/>
      <c r="N2804" s="79"/>
      <c r="O2804" s="31"/>
      <c r="P2804" s="53"/>
      <c r="Q2804" s="40"/>
      <c r="S2804" s="41" t="str">
        <f t="shared" si="1781"/>
        <v/>
      </c>
      <c r="T2804" s="41" t="str">
        <f t="shared" si="1782"/>
        <v/>
      </c>
      <c r="U2804" s="41" t="str">
        <f t="shared" si="1794"/>
        <v/>
      </c>
      <c r="W2804" s="74" t="str">
        <f>IF('Job Database'!$X2804="", "", 'Job Database'!$X2804)</f>
        <v/>
      </c>
      <c r="Y2804" s="41" t="str">
        <f>IF($W2804="", "", IF(COUNTIF($I$11:$I$3035, $W2804)&gt;0, "", MAX($Y$10:$Y2803)+1))</f>
        <v/>
      </c>
      <c r="Z2804" s="41">
        <v>2794</v>
      </c>
      <c r="AA2804" s="58" t="str">
        <f t="shared" si="1795"/>
        <v/>
      </c>
      <c r="AC2804" s="41" t="str">
        <f t="shared" si="1783"/>
        <v/>
      </c>
      <c r="AE2804" s="41" t="str">
        <f t="shared" si="1796"/>
        <v/>
      </c>
      <c r="AJ2804" s="154" t="str">
        <f t="shared" si="1797"/>
        <v/>
      </c>
      <c r="AL2804" s="120" t="str">
        <f t="shared" si="1798"/>
        <v/>
      </c>
      <c r="AM2804" s="104" t="str">
        <f t="shared" si="1799"/>
        <v/>
      </c>
      <c r="AN2804" s="104" t="str">
        <f t="shared" si="1800"/>
        <v/>
      </c>
      <c r="AO2804" s="104" t="str">
        <f t="shared" si="1784"/>
        <v/>
      </c>
      <c r="AP2804" s="104" t="str">
        <f t="shared" si="1785"/>
        <v/>
      </c>
      <c r="AQ2804" s="121" t="str">
        <f t="shared" si="1801"/>
        <v/>
      </c>
      <c r="AS2804" s="88" t="str">
        <f t="shared" si="1786"/>
        <v/>
      </c>
      <c r="AT2804" s="68" t="str">
        <f t="shared" si="1802"/>
        <v/>
      </c>
      <c r="AU2804" s="68" t="str">
        <f t="shared" si="1803"/>
        <v/>
      </c>
      <c r="AV2804" s="68" t="str">
        <f t="shared" si="1804"/>
        <v/>
      </c>
      <c r="AW2804" s="88" t="str">
        <f t="shared" si="1787"/>
        <v/>
      </c>
      <c r="AZ2804" s="88" t="str">
        <f t="shared" si="1788"/>
        <v/>
      </c>
      <c r="BA2804" s="68" t="str">
        <f t="shared" si="1789"/>
        <v/>
      </c>
      <c r="BB2804" s="68" t="str">
        <f t="shared" si="1790"/>
        <v/>
      </c>
      <c r="BC2804" s="68" t="str">
        <f t="shared" si="1791"/>
        <v/>
      </c>
      <c r="BD2804" s="69" t="str">
        <f t="shared" si="1792"/>
        <v/>
      </c>
      <c r="BE2804" s="69" t="str">
        <f t="shared" si="1805"/>
        <v/>
      </c>
      <c r="BT2804" s="138" t="str">
        <f t="shared" ca="1" si="1806"/>
        <v/>
      </c>
      <c r="BU2804" s="139" t="str">
        <f t="shared" ca="1" si="1807"/>
        <v/>
      </c>
      <c r="BW2804" s="138" t="str">
        <f t="shared" si="1808"/>
        <v/>
      </c>
      <c r="BX2804" s="104" t="str">
        <f t="shared" si="1809"/>
        <v/>
      </c>
      <c r="BY2804" s="139" t="str">
        <f t="shared" si="1810"/>
        <v/>
      </c>
      <c r="CA2804" s="138" t="str">
        <f t="shared" si="1811"/>
        <v/>
      </c>
      <c r="CB2804" s="104" t="str">
        <f t="shared" si="1812"/>
        <v/>
      </c>
      <c r="CC2804" s="139" t="str">
        <f t="shared" si="1813"/>
        <v/>
      </c>
      <c r="CE2804" s="162" t="str">
        <f t="shared" si="1814"/>
        <v/>
      </c>
      <c r="CF2804" s="163" t="str">
        <f t="shared" si="1815"/>
        <v/>
      </c>
      <c r="CG2804" s="164" t="str">
        <f t="shared" si="1816"/>
        <v/>
      </c>
      <c r="CI2804" s="162" t="str">
        <f t="shared" si="1817"/>
        <v/>
      </c>
      <c r="CJ2804" s="163" t="str">
        <f t="shared" si="1820"/>
        <v/>
      </c>
      <c r="CK2804" s="164" t="str">
        <f t="shared" si="1821"/>
        <v/>
      </c>
      <c r="CM2804" s="169" t="str">
        <f t="shared" si="1818"/>
        <v/>
      </c>
      <c r="CN2804" s="139" t="str">
        <f t="shared" si="1819"/>
        <v/>
      </c>
      <c r="CP2804" s="41" t="str">
        <f>IF($CM2804="", "", COUNTIF($CM$11:$CM$3035, "&lt;"&amp;$CM2804)+1+COUNTIF($CM$11:$CM2804, $CM2804)-1)</f>
        <v/>
      </c>
    </row>
    <row r="2805" spans="1:94" x14ac:dyDescent="0.25">
      <c r="A2805" s="40"/>
      <c r="B2805" s="82" t="str">
        <f>IF($I2805="", "", IFERROR(INDEX('Job Database'!$AE$11:$AE$3035, MATCH($I2805, 'Job Database'!$X$11:$X$3035, 0)), ""))</f>
        <v/>
      </c>
      <c r="C2805" s="69" t="str">
        <f>IF($I2805="", "", IF(COUNTIF('Job Database'!$X$11:$X$3035, $I2805)=0, $AC$5, $AC$4))</f>
        <v/>
      </c>
      <c r="D2805" s="40"/>
      <c r="E2805" s="85" t="str">
        <f>IF($I2805="", "", IF(IFERROR(INDEX('Job Database'!$M$11:$M$3035, MATCH($I2805, 'Job Database'!$X$11:$X$3035, 0)), "")="", "", IFERROR(INDEX('Job Database'!$M$11:$M$3035, MATCH($I2805, 'Job Database'!$X$11:$X$3035, 0)), "")))</f>
        <v/>
      </c>
      <c r="F2805" s="40"/>
      <c r="G2805" s="88" t="str">
        <f t="shared" si="1793"/>
        <v/>
      </c>
      <c r="H2805" s="40"/>
      <c r="I2805" s="24"/>
      <c r="J2805" s="34"/>
      <c r="K2805" s="106"/>
      <c r="L2805" s="79"/>
      <c r="M2805" s="34"/>
      <c r="N2805" s="79"/>
      <c r="O2805" s="31"/>
      <c r="P2805" s="53"/>
      <c r="Q2805" s="40"/>
      <c r="S2805" s="41" t="str">
        <f t="shared" si="1781"/>
        <v/>
      </c>
      <c r="T2805" s="41" t="str">
        <f t="shared" si="1782"/>
        <v/>
      </c>
      <c r="U2805" s="41" t="str">
        <f t="shared" si="1794"/>
        <v/>
      </c>
      <c r="W2805" s="74" t="str">
        <f>IF('Job Database'!$X2805="", "", 'Job Database'!$X2805)</f>
        <v/>
      </c>
      <c r="Y2805" s="41" t="str">
        <f>IF($W2805="", "", IF(COUNTIF($I$11:$I$3035, $W2805)&gt;0, "", MAX($Y$10:$Y2804)+1))</f>
        <v/>
      </c>
      <c r="Z2805" s="41">
        <v>2795</v>
      </c>
      <c r="AA2805" s="58" t="str">
        <f t="shared" si="1795"/>
        <v/>
      </c>
      <c r="AC2805" s="41" t="str">
        <f t="shared" si="1783"/>
        <v/>
      </c>
      <c r="AE2805" s="41" t="str">
        <f t="shared" si="1796"/>
        <v/>
      </c>
      <c r="AJ2805" s="154" t="str">
        <f t="shared" si="1797"/>
        <v/>
      </c>
      <c r="AL2805" s="120" t="str">
        <f t="shared" si="1798"/>
        <v/>
      </c>
      <c r="AM2805" s="104" t="str">
        <f t="shared" si="1799"/>
        <v/>
      </c>
      <c r="AN2805" s="104" t="str">
        <f t="shared" si="1800"/>
        <v/>
      </c>
      <c r="AO2805" s="104" t="str">
        <f t="shared" si="1784"/>
        <v/>
      </c>
      <c r="AP2805" s="104" t="str">
        <f t="shared" si="1785"/>
        <v/>
      </c>
      <c r="AQ2805" s="121" t="str">
        <f t="shared" si="1801"/>
        <v/>
      </c>
      <c r="AS2805" s="88" t="str">
        <f t="shared" si="1786"/>
        <v/>
      </c>
      <c r="AT2805" s="68" t="str">
        <f t="shared" si="1802"/>
        <v/>
      </c>
      <c r="AU2805" s="68" t="str">
        <f t="shared" si="1803"/>
        <v/>
      </c>
      <c r="AV2805" s="68" t="str">
        <f t="shared" si="1804"/>
        <v/>
      </c>
      <c r="AW2805" s="88" t="str">
        <f t="shared" si="1787"/>
        <v/>
      </c>
      <c r="AZ2805" s="88" t="str">
        <f t="shared" si="1788"/>
        <v/>
      </c>
      <c r="BA2805" s="68" t="str">
        <f t="shared" si="1789"/>
        <v/>
      </c>
      <c r="BB2805" s="68" t="str">
        <f t="shared" si="1790"/>
        <v/>
      </c>
      <c r="BC2805" s="68" t="str">
        <f t="shared" si="1791"/>
        <v/>
      </c>
      <c r="BD2805" s="69" t="str">
        <f t="shared" si="1792"/>
        <v/>
      </c>
      <c r="BE2805" s="69" t="str">
        <f t="shared" si="1805"/>
        <v/>
      </c>
      <c r="BT2805" s="138" t="str">
        <f t="shared" ca="1" si="1806"/>
        <v/>
      </c>
      <c r="BU2805" s="139" t="str">
        <f t="shared" ca="1" si="1807"/>
        <v/>
      </c>
      <c r="BW2805" s="138" t="str">
        <f t="shared" si="1808"/>
        <v/>
      </c>
      <c r="BX2805" s="104" t="str">
        <f t="shared" si="1809"/>
        <v/>
      </c>
      <c r="BY2805" s="139" t="str">
        <f t="shared" si="1810"/>
        <v/>
      </c>
      <c r="CA2805" s="138" t="str">
        <f t="shared" si="1811"/>
        <v/>
      </c>
      <c r="CB2805" s="104" t="str">
        <f t="shared" si="1812"/>
        <v/>
      </c>
      <c r="CC2805" s="139" t="str">
        <f t="shared" si="1813"/>
        <v/>
      </c>
      <c r="CE2805" s="162" t="str">
        <f t="shared" si="1814"/>
        <v/>
      </c>
      <c r="CF2805" s="163" t="str">
        <f t="shared" si="1815"/>
        <v/>
      </c>
      <c r="CG2805" s="164" t="str">
        <f t="shared" si="1816"/>
        <v/>
      </c>
      <c r="CI2805" s="162" t="str">
        <f t="shared" si="1817"/>
        <v/>
      </c>
      <c r="CJ2805" s="163" t="str">
        <f t="shared" si="1820"/>
        <v/>
      </c>
      <c r="CK2805" s="164" t="str">
        <f t="shared" si="1821"/>
        <v/>
      </c>
      <c r="CM2805" s="169" t="str">
        <f t="shared" si="1818"/>
        <v/>
      </c>
      <c r="CN2805" s="139" t="str">
        <f t="shared" si="1819"/>
        <v/>
      </c>
      <c r="CP2805" s="41" t="str">
        <f>IF($CM2805="", "", COUNTIF($CM$11:$CM$3035, "&lt;"&amp;$CM2805)+1+COUNTIF($CM$11:$CM2805, $CM2805)-1)</f>
        <v/>
      </c>
    </row>
    <row r="2806" spans="1:94" x14ac:dyDescent="0.25">
      <c r="A2806" s="40"/>
      <c r="B2806" s="82" t="str">
        <f>IF($I2806="", "", IFERROR(INDEX('Job Database'!$AE$11:$AE$3035, MATCH($I2806, 'Job Database'!$X$11:$X$3035, 0)), ""))</f>
        <v/>
      </c>
      <c r="C2806" s="69" t="str">
        <f>IF($I2806="", "", IF(COUNTIF('Job Database'!$X$11:$X$3035, $I2806)=0, $AC$5, $AC$4))</f>
        <v/>
      </c>
      <c r="D2806" s="40"/>
      <c r="E2806" s="85" t="str">
        <f>IF($I2806="", "", IF(IFERROR(INDEX('Job Database'!$M$11:$M$3035, MATCH($I2806, 'Job Database'!$X$11:$X$3035, 0)), "")="", "", IFERROR(INDEX('Job Database'!$M$11:$M$3035, MATCH($I2806, 'Job Database'!$X$11:$X$3035, 0)), "")))</f>
        <v/>
      </c>
      <c r="F2806" s="40"/>
      <c r="G2806" s="88" t="str">
        <f t="shared" si="1793"/>
        <v/>
      </c>
      <c r="H2806" s="40"/>
      <c r="I2806" s="24"/>
      <c r="J2806" s="34"/>
      <c r="K2806" s="106"/>
      <c r="L2806" s="79"/>
      <c r="M2806" s="34"/>
      <c r="N2806" s="79"/>
      <c r="O2806" s="31"/>
      <c r="P2806" s="53"/>
      <c r="Q2806" s="40"/>
      <c r="S2806" s="41" t="str">
        <f t="shared" si="1781"/>
        <v/>
      </c>
      <c r="T2806" s="41" t="str">
        <f t="shared" si="1782"/>
        <v/>
      </c>
      <c r="U2806" s="41" t="str">
        <f t="shared" si="1794"/>
        <v/>
      </c>
      <c r="W2806" s="74" t="str">
        <f>IF('Job Database'!$X2806="", "", 'Job Database'!$X2806)</f>
        <v/>
      </c>
      <c r="Y2806" s="41" t="str">
        <f>IF($W2806="", "", IF(COUNTIF($I$11:$I$3035, $W2806)&gt;0, "", MAX($Y$10:$Y2805)+1))</f>
        <v/>
      </c>
      <c r="Z2806" s="41">
        <v>2796</v>
      </c>
      <c r="AA2806" s="58" t="str">
        <f t="shared" si="1795"/>
        <v/>
      </c>
      <c r="AC2806" s="41" t="str">
        <f t="shared" si="1783"/>
        <v/>
      </c>
      <c r="AE2806" s="41" t="str">
        <f t="shared" si="1796"/>
        <v/>
      </c>
      <c r="AJ2806" s="154" t="str">
        <f t="shared" si="1797"/>
        <v/>
      </c>
      <c r="AL2806" s="120" t="str">
        <f t="shared" si="1798"/>
        <v/>
      </c>
      <c r="AM2806" s="104" t="str">
        <f t="shared" si="1799"/>
        <v/>
      </c>
      <c r="AN2806" s="104" t="str">
        <f t="shared" si="1800"/>
        <v/>
      </c>
      <c r="AO2806" s="104" t="str">
        <f t="shared" si="1784"/>
        <v/>
      </c>
      <c r="AP2806" s="104" t="str">
        <f t="shared" si="1785"/>
        <v/>
      </c>
      <c r="AQ2806" s="121" t="str">
        <f t="shared" si="1801"/>
        <v/>
      </c>
      <c r="AS2806" s="88" t="str">
        <f t="shared" si="1786"/>
        <v/>
      </c>
      <c r="AT2806" s="68" t="str">
        <f t="shared" si="1802"/>
        <v/>
      </c>
      <c r="AU2806" s="68" t="str">
        <f t="shared" si="1803"/>
        <v/>
      </c>
      <c r="AV2806" s="68" t="str">
        <f t="shared" si="1804"/>
        <v/>
      </c>
      <c r="AW2806" s="88" t="str">
        <f t="shared" si="1787"/>
        <v/>
      </c>
      <c r="AZ2806" s="88" t="str">
        <f t="shared" si="1788"/>
        <v/>
      </c>
      <c r="BA2806" s="68" t="str">
        <f t="shared" si="1789"/>
        <v/>
      </c>
      <c r="BB2806" s="68" t="str">
        <f t="shared" si="1790"/>
        <v/>
      </c>
      <c r="BC2806" s="68" t="str">
        <f t="shared" si="1791"/>
        <v/>
      </c>
      <c r="BD2806" s="69" t="str">
        <f t="shared" si="1792"/>
        <v/>
      </c>
      <c r="BE2806" s="69" t="str">
        <f t="shared" si="1805"/>
        <v/>
      </c>
      <c r="BT2806" s="138" t="str">
        <f t="shared" ca="1" si="1806"/>
        <v/>
      </c>
      <c r="BU2806" s="139" t="str">
        <f t="shared" ca="1" si="1807"/>
        <v/>
      </c>
      <c r="BW2806" s="138" t="str">
        <f t="shared" si="1808"/>
        <v/>
      </c>
      <c r="BX2806" s="104" t="str">
        <f t="shared" si="1809"/>
        <v/>
      </c>
      <c r="BY2806" s="139" t="str">
        <f t="shared" si="1810"/>
        <v/>
      </c>
      <c r="CA2806" s="138" t="str">
        <f t="shared" si="1811"/>
        <v/>
      </c>
      <c r="CB2806" s="104" t="str">
        <f t="shared" si="1812"/>
        <v/>
      </c>
      <c r="CC2806" s="139" t="str">
        <f t="shared" si="1813"/>
        <v/>
      </c>
      <c r="CE2806" s="162" t="str">
        <f t="shared" si="1814"/>
        <v/>
      </c>
      <c r="CF2806" s="163" t="str">
        <f t="shared" si="1815"/>
        <v/>
      </c>
      <c r="CG2806" s="164" t="str">
        <f t="shared" si="1816"/>
        <v/>
      </c>
      <c r="CI2806" s="162" t="str">
        <f t="shared" si="1817"/>
        <v/>
      </c>
      <c r="CJ2806" s="163" t="str">
        <f t="shared" si="1820"/>
        <v/>
      </c>
      <c r="CK2806" s="164" t="str">
        <f t="shared" si="1821"/>
        <v/>
      </c>
      <c r="CM2806" s="169" t="str">
        <f t="shared" si="1818"/>
        <v/>
      </c>
      <c r="CN2806" s="139" t="str">
        <f t="shared" si="1819"/>
        <v/>
      </c>
      <c r="CP2806" s="41" t="str">
        <f>IF($CM2806="", "", COUNTIF($CM$11:$CM$3035, "&lt;"&amp;$CM2806)+1+COUNTIF($CM$11:$CM2806, $CM2806)-1)</f>
        <v/>
      </c>
    </row>
    <row r="2807" spans="1:94" x14ac:dyDescent="0.25">
      <c r="A2807" s="40"/>
      <c r="B2807" s="82" t="str">
        <f>IF($I2807="", "", IFERROR(INDEX('Job Database'!$AE$11:$AE$3035, MATCH($I2807, 'Job Database'!$X$11:$X$3035, 0)), ""))</f>
        <v/>
      </c>
      <c r="C2807" s="69" t="str">
        <f>IF($I2807="", "", IF(COUNTIF('Job Database'!$X$11:$X$3035, $I2807)=0, $AC$5, $AC$4))</f>
        <v/>
      </c>
      <c r="D2807" s="40"/>
      <c r="E2807" s="85" t="str">
        <f>IF($I2807="", "", IF(IFERROR(INDEX('Job Database'!$M$11:$M$3035, MATCH($I2807, 'Job Database'!$X$11:$X$3035, 0)), "")="", "", IFERROR(INDEX('Job Database'!$M$11:$M$3035, MATCH($I2807, 'Job Database'!$X$11:$X$3035, 0)), "")))</f>
        <v/>
      </c>
      <c r="F2807" s="40"/>
      <c r="G2807" s="88" t="str">
        <f t="shared" si="1793"/>
        <v/>
      </c>
      <c r="H2807" s="40"/>
      <c r="I2807" s="24"/>
      <c r="J2807" s="34"/>
      <c r="K2807" s="106"/>
      <c r="L2807" s="79"/>
      <c r="M2807" s="34"/>
      <c r="N2807" s="79"/>
      <c r="O2807" s="31"/>
      <c r="P2807" s="53"/>
      <c r="Q2807" s="40"/>
      <c r="S2807" s="41" t="str">
        <f t="shared" si="1781"/>
        <v/>
      </c>
      <c r="T2807" s="41" t="str">
        <f t="shared" si="1782"/>
        <v/>
      </c>
      <c r="U2807" s="41" t="str">
        <f t="shared" si="1794"/>
        <v/>
      </c>
      <c r="W2807" s="74" t="str">
        <f>IF('Job Database'!$X2807="", "", 'Job Database'!$X2807)</f>
        <v/>
      </c>
      <c r="Y2807" s="41" t="str">
        <f>IF($W2807="", "", IF(COUNTIF($I$11:$I$3035, $W2807)&gt;0, "", MAX($Y$10:$Y2806)+1))</f>
        <v/>
      </c>
      <c r="Z2807" s="41">
        <v>2797</v>
      </c>
      <c r="AA2807" s="58" t="str">
        <f t="shared" si="1795"/>
        <v/>
      </c>
      <c r="AC2807" s="41" t="str">
        <f t="shared" si="1783"/>
        <v/>
      </c>
      <c r="AE2807" s="41" t="str">
        <f t="shared" si="1796"/>
        <v/>
      </c>
      <c r="AJ2807" s="154" t="str">
        <f t="shared" si="1797"/>
        <v/>
      </c>
      <c r="AL2807" s="120" t="str">
        <f t="shared" si="1798"/>
        <v/>
      </c>
      <c r="AM2807" s="104" t="str">
        <f t="shared" si="1799"/>
        <v/>
      </c>
      <c r="AN2807" s="104" t="str">
        <f t="shared" si="1800"/>
        <v/>
      </c>
      <c r="AO2807" s="104" t="str">
        <f t="shared" si="1784"/>
        <v/>
      </c>
      <c r="AP2807" s="104" t="str">
        <f t="shared" si="1785"/>
        <v/>
      </c>
      <c r="AQ2807" s="121" t="str">
        <f t="shared" si="1801"/>
        <v/>
      </c>
      <c r="AS2807" s="88" t="str">
        <f t="shared" si="1786"/>
        <v/>
      </c>
      <c r="AT2807" s="68" t="str">
        <f t="shared" si="1802"/>
        <v/>
      </c>
      <c r="AU2807" s="68" t="str">
        <f t="shared" si="1803"/>
        <v/>
      </c>
      <c r="AV2807" s="68" t="str">
        <f t="shared" si="1804"/>
        <v/>
      </c>
      <c r="AW2807" s="88" t="str">
        <f t="shared" si="1787"/>
        <v/>
      </c>
      <c r="AZ2807" s="88" t="str">
        <f t="shared" si="1788"/>
        <v/>
      </c>
      <c r="BA2807" s="68" t="str">
        <f t="shared" si="1789"/>
        <v/>
      </c>
      <c r="BB2807" s="68" t="str">
        <f t="shared" si="1790"/>
        <v/>
      </c>
      <c r="BC2807" s="68" t="str">
        <f t="shared" si="1791"/>
        <v/>
      </c>
      <c r="BD2807" s="69" t="str">
        <f t="shared" si="1792"/>
        <v/>
      </c>
      <c r="BE2807" s="69" t="str">
        <f t="shared" si="1805"/>
        <v/>
      </c>
      <c r="BT2807" s="138" t="str">
        <f t="shared" ca="1" si="1806"/>
        <v/>
      </c>
      <c r="BU2807" s="139" t="str">
        <f t="shared" ca="1" si="1807"/>
        <v/>
      </c>
      <c r="BW2807" s="138" t="str">
        <f t="shared" si="1808"/>
        <v/>
      </c>
      <c r="BX2807" s="104" t="str">
        <f t="shared" si="1809"/>
        <v/>
      </c>
      <c r="BY2807" s="139" t="str">
        <f t="shared" si="1810"/>
        <v/>
      </c>
      <c r="CA2807" s="138" t="str">
        <f t="shared" si="1811"/>
        <v/>
      </c>
      <c r="CB2807" s="104" t="str">
        <f t="shared" si="1812"/>
        <v/>
      </c>
      <c r="CC2807" s="139" t="str">
        <f t="shared" si="1813"/>
        <v/>
      </c>
      <c r="CE2807" s="162" t="str">
        <f t="shared" si="1814"/>
        <v/>
      </c>
      <c r="CF2807" s="163" t="str">
        <f t="shared" si="1815"/>
        <v/>
      </c>
      <c r="CG2807" s="164" t="str">
        <f t="shared" si="1816"/>
        <v/>
      </c>
      <c r="CI2807" s="162" t="str">
        <f t="shared" si="1817"/>
        <v/>
      </c>
      <c r="CJ2807" s="163" t="str">
        <f t="shared" si="1820"/>
        <v/>
      </c>
      <c r="CK2807" s="164" t="str">
        <f t="shared" si="1821"/>
        <v/>
      </c>
      <c r="CM2807" s="169" t="str">
        <f t="shared" si="1818"/>
        <v/>
      </c>
      <c r="CN2807" s="139" t="str">
        <f t="shared" si="1819"/>
        <v/>
      </c>
      <c r="CP2807" s="41" t="str">
        <f>IF($CM2807="", "", COUNTIF($CM$11:$CM$3035, "&lt;"&amp;$CM2807)+1+COUNTIF($CM$11:$CM2807, $CM2807)-1)</f>
        <v/>
      </c>
    </row>
    <row r="2808" spans="1:94" x14ac:dyDescent="0.25">
      <c r="A2808" s="40"/>
      <c r="B2808" s="82" t="str">
        <f>IF($I2808="", "", IFERROR(INDEX('Job Database'!$AE$11:$AE$3035, MATCH($I2808, 'Job Database'!$X$11:$X$3035, 0)), ""))</f>
        <v/>
      </c>
      <c r="C2808" s="69" t="str">
        <f>IF($I2808="", "", IF(COUNTIF('Job Database'!$X$11:$X$3035, $I2808)=0, $AC$5, $AC$4))</f>
        <v/>
      </c>
      <c r="D2808" s="40"/>
      <c r="E2808" s="85" t="str">
        <f>IF($I2808="", "", IF(IFERROR(INDEX('Job Database'!$M$11:$M$3035, MATCH($I2808, 'Job Database'!$X$11:$X$3035, 0)), "")="", "", IFERROR(INDEX('Job Database'!$M$11:$M$3035, MATCH($I2808, 'Job Database'!$X$11:$X$3035, 0)), "")))</f>
        <v/>
      </c>
      <c r="F2808" s="40"/>
      <c r="G2808" s="88" t="str">
        <f t="shared" si="1793"/>
        <v/>
      </c>
      <c r="H2808" s="40"/>
      <c r="I2808" s="24"/>
      <c r="J2808" s="34"/>
      <c r="K2808" s="106"/>
      <c r="L2808" s="79"/>
      <c r="M2808" s="34"/>
      <c r="N2808" s="79"/>
      <c r="O2808" s="31"/>
      <c r="P2808" s="53"/>
      <c r="Q2808" s="40"/>
      <c r="S2808" s="41" t="str">
        <f t="shared" si="1781"/>
        <v/>
      </c>
      <c r="T2808" s="41" t="str">
        <f t="shared" si="1782"/>
        <v/>
      </c>
      <c r="U2808" s="41" t="str">
        <f t="shared" si="1794"/>
        <v/>
      </c>
      <c r="W2808" s="74" t="str">
        <f>IF('Job Database'!$X2808="", "", 'Job Database'!$X2808)</f>
        <v/>
      </c>
      <c r="Y2808" s="41" t="str">
        <f>IF($W2808="", "", IF(COUNTIF($I$11:$I$3035, $W2808)&gt;0, "", MAX($Y$10:$Y2807)+1))</f>
        <v/>
      </c>
      <c r="Z2808" s="41">
        <v>2798</v>
      </c>
      <c r="AA2808" s="58" t="str">
        <f t="shared" si="1795"/>
        <v/>
      </c>
      <c r="AC2808" s="41" t="str">
        <f t="shared" si="1783"/>
        <v/>
      </c>
      <c r="AE2808" s="41" t="str">
        <f t="shared" si="1796"/>
        <v/>
      </c>
      <c r="AJ2808" s="154" t="str">
        <f t="shared" si="1797"/>
        <v/>
      </c>
      <c r="AL2808" s="120" t="str">
        <f t="shared" si="1798"/>
        <v/>
      </c>
      <c r="AM2808" s="104" t="str">
        <f t="shared" si="1799"/>
        <v/>
      </c>
      <c r="AN2808" s="104" t="str">
        <f t="shared" si="1800"/>
        <v/>
      </c>
      <c r="AO2808" s="104" t="str">
        <f t="shared" si="1784"/>
        <v/>
      </c>
      <c r="AP2808" s="104" t="str">
        <f t="shared" si="1785"/>
        <v/>
      </c>
      <c r="AQ2808" s="121" t="str">
        <f t="shared" si="1801"/>
        <v/>
      </c>
      <c r="AS2808" s="88" t="str">
        <f t="shared" si="1786"/>
        <v/>
      </c>
      <c r="AT2808" s="68" t="str">
        <f t="shared" si="1802"/>
        <v/>
      </c>
      <c r="AU2808" s="68" t="str">
        <f t="shared" si="1803"/>
        <v/>
      </c>
      <c r="AV2808" s="68" t="str">
        <f t="shared" si="1804"/>
        <v/>
      </c>
      <c r="AW2808" s="88" t="str">
        <f t="shared" si="1787"/>
        <v/>
      </c>
      <c r="AZ2808" s="88" t="str">
        <f t="shared" si="1788"/>
        <v/>
      </c>
      <c r="BA2808" s="68" t="str">
        <f t="shared" si="1789"/>
        <v/>
      </c>
      <c r="BB2808" s="68" t="str">
        <f t="shared" si="1790"/>
        <v/>
      </c>
      <c r="BC2808" s="68" t="str">
        <f t="shared" si="1791"/>
        <v/>
      </c>
      <c r="BD2808" s="69" t="str">
        <f t="shared" si="1792"/>
        <v/>
      </c>
      <c r="BE2808" s="69" t="str">
        <f t="shared" si="1805"/>
        <v/>
      </c>
      <c r="BT2808" s="138" t="str">
        <f t="shared" ca="1" si="1806"/>
        <v/>
      </c>
      <c r="BU2808" s="139" t="str">
        <f t="shared" ca="1" si="1807"/>
        <v/>
      </c>
      <c r="BW2808" s="138" t="str">
        <f t="shared" si="1808"/>
        <v/>
      </c>
      <c r="BX2808" s="104" t="str">
        <f t="shared" si="1809"/>
        <v/>
      </c>
      <c r="BY2808" s="139" t="str">
        <f t="shared" si="1810"/>
        <v/>
      </c>
      <c r="CA2808" s="138" t="str">
        <f t="shared" si="1811"/>
        <v/>
      </c>
      <c r="CB2808" s="104" t="str">
        <f t="shared" si="1812"/>
        <v/>
      </c>
      <c r="CC2808" s="139" t="str">
        <f t="shared" si="1813"/>
        <v/>
      </c>
      <c r="CE2808" s="162" t="str">
        <f t="shared" si="1814"/>
        <v/>
      </c>
      <c r="CF2808" s="163" t="str">
        <f t="shared" si="1815"/>
        <v/>
      </c>
      <c r="CG2808" s="164" t="str">
        <f t="shared" si="1816"/>
        <v/>
      </c>
      <c r="CI2808" s="162" t="str">
        <f t="shared" si="1817"/>
        <v/>
      </c>
      <c r="CJ2808" s="163" t="str">
        <f t="shared" si="1820"/>
        <v/>
      </c>
      <c r="CK2808" s="164" t="str">
        <f t="shared" si="1821"/>
        <v/>
      </c>
      <c r="CM2808" s="169" t="str">
        <f t="shared" si="1818"/>
        <v/>
      </c>
      <c r="CN2808" s="139" t="str">
        <f t="shared" si="1819"/>
        <v/>
      </c>
      <c r="CP2808" s="41" t="str">
        <f>IF($CM2808="", "", COUNTIF($CM$11:$CM$3035, "&lt;"&amp;$CM2808)+1+COUNTIF($CM$11:$CM2808, $CM2808)-1)</f>
        <v/>
      </c>
    </row>
    <row r="2809" spans="1:94" x14ac:dyDescent="0.25">
      <c r="A2809" s="40"/>
      <c r="B2809" s="82" t="str">
        <f>IF($I2809="", "", IFERROR(INDEX('Job Database'!$AE$11:$AE$3035, MATCH($I2809, 'Job Database'!$X$11:$X$3035, 0)), ""))</f>
        <v/>
      </c>
      <c r="C2809" s="69" t="str">
        <f>IF($I2809="", "", IF(COUNTIF('Job Database'!$X$11:$X$3035, $I2809)=0, $AC$5, $AC$4))</f>
        <v/>
      </c>
      <c r="D2809" s="40"/>
      <c r="E2809" s="85" t="str">
        <f>IF($I2809="", "", IF(IFERROR(INDEX('Job Database'!$M$11:$M$3035, MATCH($I2809, 'Job Database'!$X$11:$X$3035, 0)), "")="", "", IFERROR(INDEX('Job Database'!$M$11:$M$3035, MATCH($I2809, 'Job Database'!$X$11:$X$3035, 0)), "")))</f>
        <v/>
      </c>
      <c r="F2809" s="40"/>
      <c r="G2809" s="88" t="str">
        <f t="shared" si="1793"/>
        <v/>
      </c>
      <c r="H2809" s="40"/>
      <c r="I2809" s="24"/>
      <c r="J2809" s="34"/>
      <c r="K2809" s="106"/>
      <c r="L2809" s="79"/>
      <c r="M2809" s="34"/>
      <c r="N2809" s="79"/>
      <c r="O2809" s="31"/>
      <c r="P2809" s="53"/>
      <c r="Q2809" s="40"/>
      <c r="S2809" s="41" t="str">
        <f t="shared" si="1781"/>
        <v/>
      </c>
      <c r="T2809" s="41" t="str">
        <f t="shared" si="1782"/>
        <v/>
      </c>
      <c r="U2809" s="41" t="str">
        <f t="shared" si="1794"/>
        <v/>
      </c>
      <c r="W2809" s="74" t="str">
        <f>IF('Job Database'!$X2809="", "", 'Job Database'!$X2809)</f>
        <v/>
      </c>
      <c r="Y2809" s="41" t="str">
        <f>IF($W2809="", "", IF(COUNTIF($I$11:$I$3035, $W2809)&gt;0, "", MAX($Y$10:$Y2808)+1))</f>
        <v/>
      </c>
      <c r="Z2809" s="41">
        <v>2799</v>
      </c>
      <c r="AA2809" s="58" t="str">
        <f t="shared" si="1795"/>
        <v/>
      </c>
      <c r="AC2809" s="41" t="str">
        <f t="shared" si="1783"/>
        <v/>
      </c>
      <c r="AE2809" s="41" t="str">
        <f t="shared" si="1796"/>
        <v/>
      </c>
      <c r="AJ2809" s="154" t="str">
        <f t="shared" si="1797"/>
        <v/>
      </c>
      <c r="AL2809" s="120" t="str">
        <f t="shared" si="1798"/>
        <v/>
      </c>
      <c r="AM2809" s="104" t="str">
        <f t="shared" si="1799"/>
        <v/>
      </c>
      <c r="AN2809" s="104" t="str">
        <f t="shared" si="1800"/>
        <v/>
      </c>
      <c r="AO2809" s="104" t="str">
        <f t="shared" si="1784"/>
        <v/>
      </c>
      <c r="AP2809" s="104" t="str">
        <f t="shared" si="1785"/>
        <v/>
      </c>
      <c r="AQ2809" s="121" t="str">
        <f t="shared" si="1801"/>
        <v/>
      </c>
      <c r="AS2809" s="88" t="str">
        <f t="shared" si="1786"/>
        <v/>
      </c>
      <c r="AT2809" s="68" t="str">
        <f t="shared" si="1802"/>
        <v/>
      </c>
      <c r="AU2809" s="68" t="str">
        <f t="shared" si="1803"/>
        <v/>
      </c>
      <c r="AV2809" s="68" t="str">
        <f t="shared" si="1804"/>
        <v/>
      </c>
      <c r="AW2809" s="88" t="str">
        <f t="shared" si="1787"/>
        <v/>
      </c>
      <c r="AZ2809" s="88" t="str">
        <f t="shared" si="1788"/>
        <v/>
      </c>
      <c r="BA2809" s="68" t="str">
        <f t="shared" si="1789"/>
        <v/>
      </c>
      <c r="BB2809" s="68" t="str">
        <f t="shared" si="1790"/>
        <v/>
      </c>
      <c r="BC2809" s="68" t="str">
        <f t="shared" si="1791"/>
        <v/>
      </c>
      <c r="BD2809" s="69" t="str">
        <f t="shared" si="1792"/>
        <v/>
      </c>
      <c r="BE2809" s="69" t="str">
        <f t="shared" si="1805"/>
        <v/>
      </c>
      <c r="BT2809" s="138" t="str">
        <f t="shared" ca="1" si="1806"/>
        <v/>
      </c>
      <c r="BU2809" s="139" t="str">
        <f t="shared" ca="1" si="1807"/>
        <v/>
      </c>
      <c r="BW2809" s="138" t="str">
        <f t="shared" si="1808"/>
        <v/>
      </c>
      <c r="BX2809" s="104" t="str">
        <f t="shared" si="1809"/>
        <v/>
      </c>
      <c r="BY2809" s="139" t="str">
        <f t="shared" si="1810"/>
        <v/>
      </c>
      <c r="CA2809" s="138" t="str">
        <f t="shared" si="1811"/>
        <v/>
      </c>
      <c r="CB2809" s="104" t="str">
        <f t="shared" si="1812"/>
        <v/>
      </c>
      <c r="CC2809" s="139" t="str">
        <f t="shared" si="1813"/>
        <v/>
      </c>
      <c r="CE2809" s="162" t="str">
        <f t="shared" si="1814"/>
        <v/>
      </c>
      <c r="CF2809" s="163" t="str">
        <f t="shared" si="1815"/>
        <v/>
      </c>
      <c r="CG2809" s="164" t="str">
        <f t="shared" si="1816"/>
        <v/>
      </c>
      <c r="CI2809" s="162" t="str">
        <f t="shared" si="1817"/>
        <v/>
      </c>
      <c r="CJ2809" s="163" t="str">
        <f t="shared" si="1820"/>
        <v/>
      </c>
      <c r="CK2809" s="164" t="str">
        <f t="shared" si="1821"/>
        <v/>
      </c>
      <c r="CM2809" s="169" t="str">
        <f t="shared" si="1818"/>
        <v/>
      </c>
      <c r="CN2809" s="139" t="str">
        <f t="shared" si="1819"/>
        <v/>
      </c>
      <c r="CP2809" s="41" t="str">
        <f>IF($CM2809="", "", COUNTIF($CM$11:$CM$3035, "&lt;"&amp;$CM2809)+1+COUNTIF($CM$11:$CM2809, $CM2809)-1)</f>
        <v/>
      </c>
    </row>
    <row r="2810" spans="1:94" x14ac:dyDescent="0.25">
      <c r="A2810" s="40"/>
      <c r="B2810" s="82" t="str">
        <f>IF($I2810="", "", IFERROR(INDEX('Job Database'!$AE$11:$AE$3035, MATCH($I2810, 'Job Database'!$X$11:$X$3035, 0)), ""))</f>
        <v/>
      </c>
      <c r="C2810" s="69" t="str">
        <f>IF($I2810="", "", IF(COUNTIF('Job Database'!$X$11:$X$3035, $I2810)=0, $AC$5, $AC$4))</f>
        <v/>
      </c>
      <c r="D2810" s="40"/>
      <c r="E2810" s="85" t="str">
        <f>IF($I2810="", "", IF(IFERROR(INDEX('Job Database'!$M$11:$M$3035, MATCH($I2810, 'Job Database'!$X$11:$X$3035, 0)), "")="", "", IFERROR(INDEX('Job Database'!$M$11:$M$3035, MATCH($I2810, 'Job Database'!$X$11:$X$3035, 0)), "")))</f>
        <v/>
      </c>
      <c r="F2810" s="40"/>
      <c r="G2810" s="88" t="str">
        <f t="shared" si="1793"/>
        <v/>
      </c>
      <c r="H2810" s="40"/>
      <c r="I2810" s="24"/>
      <c r="J2810" s="34"/>
      <c r="K2810" s="106"/>
      <c r="L2810" s="79"/>
      <c r="M2810" s="34"/>
      <c r="N2810" s="79"/>
      <c r="O2810" s="31"/>
      <c r="P2810" s="53"/>
      <c r="Q2810" s="40"/>
      <c r="S2810" s="41" t="str">
        <f t="shared" si="1781"/>
        <v/>
      </c>
      <c r="T2810" s="41" t="str">
        <f t="shared" si="1782"/>
        <v/>
      </c>
      <c r="U2810" s="41" t="str">
        <f t="shared" si="1794"/>
        <v/>
      </c>
      <c r="W2810" s="74" t="str">
        <f>IF('Job Database'!$X2810="", "", 'Job Database'!$X2810)</f>
        <v/>
      </c>
      <c r="Y2810" s="41" t="str">
        <f>IF($W2810="", "", IF(COUNTIF($I$11:$I$3035, $W2810)&gt;0, "", MAX($Y$10:$Y2809)+1))</f>
        <v/>
      </c>
      <c r="Z2810" s="41">
        <v>2800</v>
      </c>
      <c r="AA2810" s="58" t="str">
        <f t="shared" si="1795"/>
        <v/>
      </c>
      <c r="AC2810" s="41" t="str">
        <f t="shared" si="1783"/>
        <v/>
      </c>
      <c r="AE2810" s="41" t="str">
        <f t="shared" si="1796"/>
        <v/>
      </c>
      <c r="AJ2810" s="154" t="str">
        <f t="shared" si="1797"/>
        <v/>
      </c>
      <c r="AL2810" s="120" t="str">
        <f t="shared" si="1798"/>
        <v/>
      </c>
      <c r="AM2810" s="104" t="str">
        <f t="shared" si="1799"/>
        <v/>
      </c>
      <c r="AN2810" s="104" t="str">
        <f t="shared" si="1800"/>
        <v/>
      </c>
      <c r="AO2810" s="104" t="str">
        <f t="shared" si="1784"/>
        <v/>
      </c>
      <c r="AP2810" s="104" t="str">
        <f t="shared" si="1785"/>
        <v/>
      </c>
      <c r="AQ2810" s="121" t="str">
        <f t="shared" si="1801"/>
        <v/>
      </c>
      <c r="AS2810" s="88" t="str">
        <f t="shared" si="1786"/>
        <v/>
      </c>
      <c r="AT2810" s="68" t="str">
        <f t="shared" si="1802"/>
        <v/>
      </c>
      <c r="AU2810" s="68" t="str">
        <f t="shared" si="1803"/>
        <v/>
      </c>
      <c r="AV2810" s="68" t="str">
        <f t="shared" si="1804"/>
        <v/>
      </c>
      <c r="AW2810" s="88" t="str">
        <f t="shared" si="1787"/>
        <v/>
      </c>
      <c r="AZ2810" s="88" t="str">
        <f t="shared" si="1788"/>
        <v/>
      </c>
      <c r="BA2810" s="68" t="str">
        <f t="shared" si="1789"/>
        <v/>
      </c>
      <c r="BB2810" s="68" t="str">
        <f t="shared" si="1790"/>
        <v/>
      </c>
      <c r="BC2810" s="68" t="str">
        <f t="shared" si="1791"/>
        <v/>
      </c>
      <c r="BD2810" s="69" t="str">
        <f t="shared" si="1792"/>
        <v/>
      </c>
      <c r="BE2810" s="69" t="str">
        <f t="shared" si="1805"/>
        <v/>
      </c>
      <c r="BT2810" s="138" t="str">
        <f t="shared" ca="1" si="1806"/>
        <v/>
      </c>
      <c r="BU2810" s="139" t="str">
        <f t="shared" ca="1" si="1807"/>
        <v/>
      </c>
      <c r="BW2810" s="138" t="str">
        <f t="shared" si="1808"/>
        <v/>
      </c>
      <c r="BX2810" s="104" t="str">
        <f t="shared" si="1809"/>
        <v/>
      </c>
      <c r="BY2810" s="139" t="str">
        <f t="shared" si="1810"/>
        <v/>
      </c>
      <c r="CA2810" s="138" t="str">
        <f t="shared" si="1811"/>
        <v/>
      </c>
      <c r="CB2810" s="104" t="str">
        <f t="shared" si="1812"/>
        <v/>
      </c>
      <c r="CC2810" s="139" t="str">
        <f t="shared" si="1813"/>
        <v/>
      </c>
      <c r="CE2810" s="162" t="str">
        <f t="shared" si="1814"/>
        <v/>
      </c>
      <c r="CF2810" s="163" t="str">
        <f t="shared" si="1815"/>
        <v/>
      </c>
      <c r="CG2810" s="164" t="str">
        <f t="shared" si="1816"/>
        <v/>
      </c>
      <c r="CI2810" s="162" t="str">
        <f t="shared" si="1817"/>
        <v/>
      </c>
      <c r="CJ2810" s="163" t="str">
        <f t="shared" si="1820"/>
        <v/>
      </c>
      <c r="CK2810" s="164" t="str">
        <f t="shared" si="1821"/>
        <v/>
      </c>
      <c r="CM2810" s="169" t="str">
        <f t="shared" si="1818"/>
        <v/>
      </c>
      <c r="CN2810" s="139" t="str">
        <f t="shared" si="1819"/>
        <v/>
      </c>
      <c r="CP2810" s="41" t="str">
        <f>IF($CM2810="", "", COUNTIF($CM$11:$CM$3035, "&lt;"&amp;$CM2810)+1+COUNTIF($CM$11:$CM2810, $CM2810)-1)</f>
        <v/>
      </c>
    </row>
    <row r="2811" spans="1:94" x14ac:dyDescent="0.25">
      <c r="A2811" s="40"/>
      <c r="B2811" s="82" t="str">
        <f>IF($I2811="", "", IFERROR(INDEX('Job Database'!$AE$11:$AE$3035, MATCH($I2811, 'Job Database'!$X$11:$X$3035, 0)), ""))</f>
        <v/>
      </c>
      <c r="C2811" s="69" t="str">
        <f>IF($I2811="", "", IF(COUNTIF('Job Database'!$X$11:$X$3035, $I2811)=0, $AC$5, $AC$4))</f>
        <v/>
      </c>
      <c r="D2811" s="40"/>
      <c r="E2811" s="85" t="str">
        <f>IF($I2811="", "", IF(IFERROR(INDEX('Job Database'!$M$11:$M$3035, MATCH($I2811, 'Job Database'!$X$11:$X$3035, 0)), "")="", "", IFERROR(INDEX('Job Database'!$M$11:$M$3035, MATCH($I2811, 'Job Database'!$X$11:$X$3035, 0)), "")))</f>
        <v/>
      </c>
      <c r="F2811" s="40"/>
      <c r="G2811" s="88" t="str">
        <f t="shared" si="1793"/>
        <v/>
      </c>
      <c r="H2811" s="40"/>
      <c r="I2811" s="24"/>
      <c r="J2811" s="34"/>
      <c r="K2811" s="106"/>
      <c r="L2811" s="79"/>
      <c r="M2811" s="34"/>
      <c r="N2811" s="79"/>
      <c r="O2811" s="31"/>
      <c r="P2811" s="53"/>
      <c r="Q2811" s="40"/>
      <c r="S2811" s="41" t="str">
        <f t="shared" si="1781"/>
        <v/>
      </c>
      <c r="T2811" s="41" t="str">
        <f t="shared" si="1782"/>
        <v/>
      </c>
      <c r="U2811" s="41" t="str">
        <f t="shared" si="1794"/>
        <v/>
      </c>
      <c r="W2811" s="74" t="str">
        <f>IF('Job Database'!$X2811="", "", 'Job Database'!$X2811)</f>
        <v/>
      </c>
      <c r="Y2811" s="41" t="str">
        <f>IF($W2811="", "", IF(COUNTIF($I$11:$I$3035, $W2811)&gt;0, "", MAX($Y$10:$Y2810)+1))</f>
        <v/>
      </c>
      <c r="Z2811" s="41">
        <v>2801</v>
      </c>
      <c r="AA2811" s="58" t="str">
        <f t="shared" si="1795"/>
        <v/>
      </c>
      <c r="AC2811" s="41" t="str">
        <f t="shared" si="1783"/>
        <v/>
      </c>
      <c r="AE2811" s="41" t="str">
        <f t="shared" si="1796"/>
        <v/>
      </c>
      <c r="AJ2811" s="154" t="str">
        <f t="shared" si="1797"/>
        <v/>
      </c>
      <c r="AL2811" s="120" t="str">
        <f t="shared" si="1798"/>
        <v/>
      </c>
      <c r="AM2811" s="104" t="str">
        <f t="shared" si="1799"/>
        <v/>
      </c>
      <c r="AN2811" s="104" t="str">
        <f t="shared" si="1800"/>
        <v/>
      </c>
      <c r="AO2811" s="104" t="str">
        <f t="shared" si="1784"/>
        <v/>
      </c>
      <c r="AP2811" s="104" t="str">
        <f t="shared" si="1785"/>
        <v/>
      </c>
      <c r="AQ2811" s="121" t="str">
        <f t="shared" si="1801"/>
        <v/>
      </c>
      <c r="AS2811" s="88" t="str">
        <f t="shared" si="1786"/>
        <v/>
      </c>
      <c r="AT2811" s="68" t="str">
        <f t="shared" si="1802"/>
        <v/>
      </c>
      <c r="AU2811" s="68" t="str">
        <f t="shared" si="1803"/>
        <v/>
      </c>
      <c r="AV2811" s="68" t="str">
        <f t="shared" si="1804"/>
        <v/>
      </c>
      <c r="AW2811" s="88" t="str">
        <f t="shared" si="1787"/>
        <v/>
      </c>
      <c r="AZ2811" s="88" t="str">
        <f t="shared" si="1788"/>
        <v/>
      </c>
      <c r="BA2811" s="68" t="str">
        <f t="shared" si="1789"/>
        <v/>
      </c>
      <c r="BB2811" s="68" t="str">
        <f t="shared" si="1790"/>
        <v/>
      </c>
      <c r="BC2811" s="68" t="str">
        <f t="shared" si="1791"/>
        <v/>
      </c>
      <c r="BD2811" s="69" t="str">
        <f t="shared" si="1792"/>
        <v/>
      </c>
      <c r="BE2811" s="69" t="str">
        <f t="shared" si="1805"/>
        <v/>
      </c>
      <c r="BT2811" s="138" t="str">
        <f t="shared" ca="1" si="1806"/>
        <v/>
      </c>
      <c r="BU2811" s="139" t="str">
        <f t="shared" ca="1" si="1807"/>
        <v/>
      </c>
      <c r="BW2811" s="138" t="str">
        <f t="shared" si="1808"/>
        <v/>
      </c>
      <c r="BX2811" s="104" t="str">
        <f t="shared" si="1809"/>
        <v/>
      </c>
      <c r="BY2811" s="139" t="str">
        <f t="shared" si="1810"/>
        <v/>
      </c>
      <c r="CA2811" s="138" t="str">
        <f t="shared" si="1811"/>
        <v/>
      </c>
      <c r="CB2811" s="104" t="str">
        <f t="shared" si="1812"/>
        <v/>
      </c>
      <c r="CC2811" s="139" t="str">
        <f t="shared" si="1813"/>
        <v/>
      </c>
      <c r="CE2811" s="162" t="str">
        <f t="shared" si="1814"/>
        <v/>
      </c>
      <c r="CF2811" s="163" t="str">
        <f t="shared" si="1815"/>
        <v/>
      </c>
      <c r="CG2811" s="164" t="str">
        <f t="shared" si="1816"/>
        <v/>
      </c>
      <c r="CI2811" s="162" t="str">
        <f t="shared" si="1817"/>
        <v/>
      </c>
      <c r="CJ2811" s="163" t="str">
        <f t="shared" si="1820"/>
        <v/>
      </c>
      <c r="CK2811" s="164" t="str">
        <f t="shared" si="1821"/>
        <v/>
      </c>
      <c r="CM2811" s="169" t="str">
        <f t="shared" si="1818"/>
        <v/>
      </c>
      <c r="CN2811" s="139" t="str">
        <f t="shared" si="1819"/>
        <v/>
      </c>
      <c r="CP2811" s="41" t="str">
        <f>IF($CM2811="", "", COUNTIF($CM$11:$CM$3035, "&lt;"&amp;$CM2811)+1+COUNTIF($CM$11:$CM2811, $CM2811)-1)</f>
        <v/>
      </c>
    </row>
    <row r="2812" spans="1:94" x14ac:dyDescent="0.25">
      <c r="A2812" s="40"/>
      <c r="B2812" s="82" t="str">
        <f>IF($I2812="", "", IFERROR(INDEX('Job Database'!$AE$11:$AE$3035, MATCH($I2812, 'Job Database'!$X$11:$X$3035, 0)), ""))</f>
        <v/>
      </c>
      <c r="C2812" s="69" t="str">
        <f>IF($I2812="", "", IF(COUNTIF('Job Database'!$X$11:$X$3035, $I2812)=0, $AC$5, $AC$4))</f>
        <v/>
      </c>
      <c r="D2812" s="40"/>
      <c r="E2812" s="85" t="str">
        <f>IF($I2812="", "", IF(IFERROR(INDEX('Job Database'!$M$11:$M$3035, MATCH($I2812, 'Job Database'!$X$11:$X$3035, 0)), "")="", "", IFERROR(INDEX('Job Database'!$M$11:$M$3035, MATCH($I2812, 'Job Database'!$X$11:$X$3035, 0)), "")))</f>
        <v/>
      </c>
      <c r="F2812" s="40"/>
      <c r="G2812" s="88" t="str">
        <f t="shared" si="1793"/>
        <v/>
      </c>
      <c r="H2812" s="40"/>
      <c r="I2812" s="24"/>
      <c r="J2812" s="34"/>
      <c r="K2812" s="106"/>
      <c r="L2812" s="79"/>
      <c r="M2812" s="34"/>
      <c r="N2812" s="79"/>
      <c r="O2812" s="31"/>
      <c r="P2812" s="53"/>
      <c r="Q2812" s="40"/>
      <c r="S2812" s="41" t="str">
        <f t="shared" si="1781"/>
        <v/>
      </c>
      <c r="T2812" s="41" t="str">
        <f t="shared" si="1782"/>
        <v/>
      </c>
      <c r="U2812" s="41" t="str">
        <f t="shared" si="1794"/>
        <v/>
      </c>
      <c r="W2812" s="74" t="str">
        <f>IF('Job Database'!$X2812="", "", 'Job Database'!$X2812)</f>
        <v/>
      </c>
      <c r="Y2812" s="41" t="str">
        <f>IF($W2812="", "", IF(COUNTIF($I$11:$I$3035, $W2812)&gt;0, "", MAX($Y$10:$Y2811)+1))</f>
        <v/>
      </c>
      <c r="Z2812" s="41">
        <v>2802</v>
      </c>
      <c r="AA2812" s="58" t="str">
        <f t="shared" si="1795"/>
        <v/>
      </c>
      <c r="AC2812" s="41" t="str">
        <f t="shared" si="1783"/>
        <v/>
      </c>
      <c r="AE2812" s="41" t="str">
        <f t="shared" si="1796"/>
        <v/>
      </c>
      <c r="AJ2812" s="154" t="str">
        <f t="shared" si="1797"/>
        <v/>
      </c>
      <c r="AL2812" s="120" t="str">
        <f t="shared" si="1798"/>
        <v/>
      </c>
      <c r="AM2812" s="104" t="str">
        <f t="shared" si="1799"/>
        <v/>
      </c>
      <c r="AN2812" s="104" t="str">
        <f t="shared" si="1800"/>
        <v/>
      </c>
      <c r="AO2812" s="104" t="str">
        <f t="shared" si="1784"/>
        <v/>
      </c>
      <c r="AP2812" s="104" t="str">
        <f t="shared" si="1785"/>
        <v/>
      </c>
      <c r="AQ2812" s="121" t="str">
        <f t="shared" si="1801"/>
        <v/>
      </c>
      <c r="AS2812" s="88" t="str">
        <f t="shared" si="1786"/>
        <v/>
      </c>
      <c r="AT2812" s="68" t="str">
        <f t="shared" si="1802"/>
        <v/>
      </c>
      <c r="AU2812" s="68" t="str">
        <f t="shared" si="1803"/>
        <v/>
      </c>
      <c r="AV2812" s="68" t="str">
        <f t="shared" si="1804"/>
        <v/>
      </c>
      <c r="AW2812" s="88" t="str">
        <f t="shared" si="1787"/>
        <v/>
      </c>
      <c r="AZ2812" s="88" t="str">
        <f t="shared" si="1788"/>
        <v/>
      </c>
      <c r="BA2812" s="68" t="str">
        <f t="shared" si="1789"/>
        <v/>
      </c>
      <c r="BB2812" s="68" t="str">
        <f t="shared" si="1790"/>
        <v/>
      </c>
      <c r="BC2812" s="68" t="str">
        <f t="shared" si="1791"/>
        <v/>
      </c>
      <c r="BD2812" s="69" t="str">
        <f t="shared" si="1792"/>
        <v/>
      </c>
      <c r="BE2812" s="69" t="str">
        <f t="shared" si="1805"/>
        <v/>
      </c>
      <c r="BT2812" s="138" t="str">
        <f t="shared" ca="1" si="1806"/>
        <v/>
      </c>
      <c r="BU2812" s="139" t="str">
        <f t="shared" ca="1" si="1807"/>
        <v/>
      </c>
      <c r="BW2812" s="138" t="str">
        <f t="shared" si="1808"/>
        <v/>
      </c>
      <c r="BX2812" s="104" t="str">
        <f t="shared" si="1809"/>
        <v/>
      </c>
      <c r="BY2812" s="139" t="str">
        <f t="shared" si="1810"/>
        <v/>
      </c>
      <c r="CA2812" s="138" t="str">
        <f t="shared" si="1811"/>
        <v/>
      </c>
      <c r="CB2812" s="104" t="str">
        <f t="shared" si="1812"/>
        <v/>
      </c>
      <c r="CC2812" s="139" t="str">
        <f t="shared" si="1813"/>
        <v/>
      </c>
      <c r="CE2812" s="162" t="str">
        <f t="shared" si="1814"/>
        <v/>
      </c>
      <c r="CF2812" s="163" t="str">
        <f t="shared" si="1815"/>
        <v/>
      </c>
      <c r="CG2812" s="164" t="str">
        <f t="shared" si="1816"/>
        <v/>
      </c>
      <c r="CI2812" s="162" t="str">
        <f t="shared" si="1817"/>
        <v/>
      </c>
      <c r="CJ2812" s="163" t="str">
        <f t="shared" si="1820"/>
        <v/>
      </c>
      <c r="CK2812" s="164" t="str">
        <f t="shared" si="1821"/>
        <v/>
      </c>
      <c r="CM2812" s="169" t="str">
        <f t="shared" si="1818"/>
        <v/>
      </c>
      <c r="CN2812" s="139" t="str">
        <f t="shared" si="1819"/>
        <v/>
      </c>
      <c r="CP2812" s="41" t="str">
        <f>IF($CM2812="", "", COUNTIF($CM$11:$CM$3035, "&lt;"&amp;$CM2812)+1+COUNTIF($CM$11:$CM2812, $CM2812)-1)</f>
        <v/>
      </c>
    </row>
    <row r="2813" spans="1:94" x14ac:dyDescent="0.25">
      <c r="A2813" s="40"/>
      <c r="B2813" s="82" t="str">
        <f>IF($I2813="", "", IFERROR(INDEX('Job Database'!$AE$11:$AE$3035, MATCH($I2813, 'Job Database'!$X$11:$X$3035, 0)), ""))</f>
        <v/>
      </c>
      <c r="C2813" s="69" t="str">
        <f>IF($I2813="", "", IF(COUNTIF('Job Database'!$X$11:$X$3035, $I2813)=0, $AC$5, $AC$4))</f>
        <v/>
      </c>
      <c r="D2813" s="40"/>
      <c r="E2813" s="85" t="str">
        <f>IF($I2813="", "", IF(IFERROR(INDEX('Job Database'!$M$11:$M$3035, MATCH($I2813, 'Job Database'!$X$11:$X$3035, 0)), "")="", "", IFERROR(INDEX('Job Database'!$M$11:$M$3035, MATCH($I2813, 'Job Database'!$X$11:$X$3035, 0)), "")))</f>
        <v/>
      </c>
      <c r="F2813" s="40"/>
      <c r="G2813" s="88" t="str">
        <f t="shared" si="1793"/>
        <v/>
      </c>
      <c r="H2813" s="40"/>
      <c r="I2813" s="24"/>
      <c r="J2813" s="34"/>
      <c r="K2813" s="106"/>
      <c r="L2813" s="79"/>
      <c r="M2813" s="34"/>
      <c r="N2813" s="79"/>
      <c r="O2813" s="31"/>
      <c r="P2813" s="53"/>
      <c r="Q2813" s="40"/>
      <c r="S2813" s="41" t="str">
        <f t="shared" si="1781"/>
        <v/>
      </c>
      <c r="T2813" s="41" t="str">
        <f t="shared" si="1782"/>
        <v/>
      </c>
      <c r="U2813" s="41" t="str">
        <f t="shared" si="1794"/>
        <v/>
      </c>
      <c r="W2813" s="74" t="str">
        <f>IF('Job Database'!$X2813="", "", 'Job Database'!$X2813)</f>
        <v/>
      </c>
      <c r="Y2813" s="41" t="str">
        <f>IF($W2813="", "", IF(COUNTIF($I$11:$I$3035, $W2813)&gt;0, "", MAX($Y$10:$Y2812)+1))</f>
        <v/>
      </c>
      <c r="Z2813" s="41">
        <v>2803</v>
      </c>
      <c r="AA2813" s="58" t="str">
        <f t="shared" si="1795"/>
        <v/>
      </c>
      <c r="AC2813" s="41" t="str">
        <f t="shared" si="1783"/>
        <v/>
      </c>
      <c r="AE2813" s="41" t="str">
        <f t="shared" si="1796"/>
        <v/>
      </c>
      <c r="AJ2813" s="154" t="str">
        <f t="shared" si="1797"/>
        <v/>
      </c>
      <c r="AL2813" s="120" t="str">
        <f t="shared" si="1798"/>
        <v/>
      </c>
      <c r="AM2813" s="104" t="str">
        <f t="shared" si="1799"/>
        <v/>
      </c>
      <c r="AN2813" s="104" t="str">
        <f t="shared" si="1800"/>
        <v/>
      </c>
      <c r="AO2813" s="104" t="str">
        <f t="shared" si="1784"/>
        <v/>
      </c>
      <c r="AP2813" s="104" t="str">
        <f t="shared" si="1785"/>
        <v/>
      </c>
      <c r="AQ2813" s="121" t="str">
        <f t="shared" si="1801"/>
        <v/>
      </c>
      <c r="AS2813" s="88" t="str">
        <f t="shared" si="1786"/>
        <v/>
      </c>
      <c r="AT2813" s="68" t="str">
        <f t="shared" si="1802"/>
        <v/>
      </c>
      <c r="AU2813" s="68" t="str">
        <f t="shared" si="1803"/>
        <v/>
      </c>
      <c r="AV2813" s="68" t="str">
        <f t="shared" si="1804"/>
        <v/>
      </c>
      <c r="AW2813" s="88" t="str">
        <f t="shared" si="1787"/>
        <v/>
      </c>
      <c r="AZ2813" s="88" t="str">
        <f t="shared" si="1788"/>
        <v/>
      </c>
      <c r="BA2813" s="68" t="str">
        <f t="shared" si="1789"/>
        <v/>
      </c>
      <c r="BB2813" s="68" t="str">
        <f t="shared" si="1790"/>
        <v/>
      </c>
      <c r="BC2813" s="68" t="str">
        <f t="shared" si="1791"/>
        <v/>
      </c>
      <c r="BD2813" s="69" t="str">
        <f t="shared" si="1792"/>
        <v/>
      </c>
      <c r="BE2813" s="69" t="str">
        <f t="shared" si="1805"/>
        <v/>
      </c>
      <c r="BT2813" s="138" t="str">
        <f t="shared" ca="1" si="1806"/>
        <v/>
      </c>
      <c r="BU2813" s="139" t="str">
        <f t="shared" ca="1" si="1807"/>
        <v/>
      </c>
      <c r="BW2813" s="138" t="str">
        <f t="shared" si="1808"/>
        <v/>
      </c>
      <c r="BX2813" s="104" t="str">
        <f t="shared" si="1809"/>
        <v/>
      </c>
      <c r="BY2813" s="139" t="str">
        <f t="shared" si="1810"/>
        <v/>
      </c>
      <c r="CA2813" s="138" t="str">
        <f t="shared" si="1811"/>
        <v/>
      </c>
      <c r="CB2813" s="104" t="str">
        <f t="shared" si="1812"/>
        <v/>
      </c>
      <c r="CC2813" s="139" t="str">
        <f t="shared" si="1813"/>
        <v/>
      </c>
      <c r="CE2813" s="162" t="str">
        <f t="shared" si="1814"/>
        <v/>
      </c>
      <c r="CF2813" s="163" t="str">
        <f t="shared" si="1815"/>
        <v/>
      </c>
      <c r="CG2813" s="164" t="str">
        <f t="shared" si="1816"/>
        <v/>
      </c>
      <c r="CI2813" s="162" t="str">
        <f t="shared" si="1817"/>
        <v/>
      </c>
      <c r="CJ2813" s="163" t="str">
        <f t="shared" si="1820"/>
        <v/>
      </c>
      <c r="CK2813" s="164" t="str">
        <f t="shared" si="1821"/>
        <v/>
      </c>
      <c r="CM2813" s="169" t="str">
        <f t="shared" si="1818"/>
        <v/>
      </c>
      <c r="CN2813" s="139" t="str">
        <f t="shared" si="1819"/>
        <v/>
      </c>
      <c r="CP2813" s="41" t="str">
        <f>IF($CM2813="", "", COUNTIF($CM$11:$CM$3035, "&lt;"&amp;$CM2813)+1+COUNTIF($CM$11:$CM2813, $CM2813)-1)</f>
        <v/>
      </c>
    </row>
    <row r="2814" spans="1:94" x14ac:dyDescent="0.25">
      <c r="A2814" s="40"/>
      <c r="B2814" s="82" t="str">
        <f>IF($I2814="", "", IFERROR(INDEX('Job Database'!$AE$11:$AE$3035, MATCH($I2814, 'Job Database'!$X$11:$X$3035, 0)), ""))</f>
        <v/>
      </c>
      <c r="C2814" s="69" t="str">
        <f>IF($I2814="", "", IF(COUNTIF('Job Database'!$X$11:$X$3035, $I2814)=0, $AC$5, $AC$4))</f>
        <v/>
      </c>
      <c r="D2814" s="40"/>
      <c r="E2814" s="85" t="str">
        <f>IF($I2814="", "", IF(IFERROR(INDEX('Job Database'!$M$11:$M$3035, MATCH($I2814, 'Job Database'!$X$11:$X$3035, 0)), "")="", "", IFERROR(INDEX('Job Database'!$M$11:$M$3035, MATCH($I2814, 'Job Database'!$X$11:$X$3035, 0)), "")))</f>
        <v/>
      </c>
      <c r="F2814" s="40"/>
      <c r="G2814" s="88" t="str">
        <f t="shared" si="1793"/>
        <v/>
      </c>
      <c r="H2814" s="40"/>
      <c r="I2814" s="24"/>
      <c r="J2814" s="34"/>
      <c r="K2814" s="106"/>
      <c r="L2814" s="79"/>
      <c r="M2814" s="34"/>
      <c r="N2814" s="79"/>
      <c r="O2814" s="31"/>
      <c r="P2814" s="53"/>
      <c r="Q2814" s="40"/>
      <c r="S2814" s="41" t="str">
        <f t="shared" si="1781"/>
        <v/>
      </c>
      <c r="T2814" s="41" t="str">
        <f t="shared" si="1782"/>
        <v/>
      </c>
      <c r="U2814" s="41" t="str">
        <f t="shared" si="1794"/>
        <v/>
      </c>
      <c r="W2814" s="74" t="str">
        <f>IF('Job Database'!$X2814="", "", 'Job Database'!$X2814)</f>
        <v/>
      </c>
      <c r="Y2814" s="41" t="str">
        <f>IF($W2814="", "", IF(COUNTIF($I$11:$I$3035, $W2814)&gt;0, "", MAX($Y$10:$Y2813)+1))</f>
        <v/>
      </c>
      <c r="Z2814" s="41">
        <v>2804</v>
      </c>
      <c r="AA2814" s="58" t="str">
        <f t="shared" si="1795"/>
        <v/>
      </c>
      <c r="AC2814" s="41" t="str">
        <f t="shared" si="1783"/>
        <v/>
      </c>
      <c r="AE2814" s="41" t="str">
        <f t="shared" si="1796"/>
        <v/>
      </c>
      <c r="AJ2814" s="154" t="str">
        <f t="shared" si="1797"/>
        <v/>
      </c>
      <c r="AL2814" s="120" t="str">
        <f t="shared" si="1798"/>
        <v/>
      </c>
      <c r="AM2814" s="104" t="str">
        <f t="shared" si="1799"/>
        <v/>
      </c>
      <c r="AN2814" s="104" t="str">
        <f t="shared" si="1800"/>
        <v/>
      </c>
      <c r="AO2814" s="104" t="str">
        <f t="shared" si="1784"/>
        <v/>
      </c>
      <c r="AP2814" s="104" t="str">
        <f t="shared" si="1785"/>
        <v/>
      </c>
      <c r="AQ2814" s="121" t="str">
        <f t="shared" si="1801"/>
        <v/>
      </c>
      <c r="AS2814" s="88" t="str">
        <f t="shared" si="1786"/>
        <v/>
      </c>
      <c r="AT2814" s="68" t="str">
        <f t="shared" si="1802"/>
        <v/>
      </c>
      <c r="AU2814" s="68" t="str">
        <f t="shared" si="1803"/>
        <v/>
      </c>
      <c r="AV2814" s="68" t="str">
        <f t="shared" si="1804"/>
        <v/>
      </c>
      <c r="AW2814" s="88" t="str">
        <f t="shared" si="1787"/>
        <v/>
      </c>
      <c r="AZ2814" s="88" t="str">
        <f t="shared" si="1788"/>
        <v/>
      </c>
      <c r="BA2814" s="68" t="str">
        <f t="shared" si="1789"/>
        <v/>
      </c>
      <c r="BB2814" s="68" t="str">
        <f t="shared" si="1790"/>
        <v/>
      </c>
      <c r="BC2814" s="68" t="str">
        <f t="shared" si="1791"/>
        <v/>
      </c>
      <c r="BD2814" s="69" t="str">
        <f t="shared" si="1792"/>
        <v/>
      </c>
      <c r="BE2814" s="69" t="str">
        <f t="shared" si="1805"/>
        <v/>
      </c>
      <c r="BT2814" s="138" t="str">
        <f t="shared" ca="1" si="1806"/>
        <v/>
      </c>
      <c r="BU2814" s="139" t="str">
        <f t="shared" ca="1" si="1807"/>
        <v/>
      </c>
      <c r="BW2814" s="138" t="str">
        <f t="shared" si="1808"/>
        <v/>
      </c>
      <c r="BX2814" s="104" t="str">
        <f t="shared" si="1809"/>
        <v/>
      </c>
      <c r="BY2814" s="139" t="str">
        <f t="shared" si="1810"/>
        <v/>
      </c>
      <c r="CA2814" s="138" t="str">
        <f t="shared" si="1811"/>
        <v/>
      </c>
      <c r="CB2814" s="104" t="str">
        <f t="shared" si="1812"/>
        <v/>
      </c>
      <c r="CC2814" s="139" t="str">
        <f t="shared" si="1813"/>
        <v/>
      </c>
      <c r="CE2814" s="162" t="str">
        <f t="shared" si="1814"/>
        <v/>
      </c>
      <c r="CF2814" s="163" t="str">
        <f t="shared" si="1815"/>
        <v/>
      </c>
      <c r="CG2814" s="164" t="str">
        <f t="shared" si="1816"/>
        <v/>
      </c>
      <c r="CI2814" s="162" t="str">
        <f t="shared" si="1817"/>
        <v/>
      </c>
      <c r="CJ2814" s="163" t="str">
        <f t="shared" si="1820"/>
        <v/>
      </c>
      <c r="CK2814" s="164" t="str">
        <f t="shared" si="1821"/>
        <v/>
      </c>
      <c r="CM2814" s="169" t="str">
        <f t="shared" si="1818"/>
        <v/>
      </c>
      <c r="CN2814" s="139" t="str">
        <f t="shared" si="1819"/>
        <v/>
      </c>
      <c r="CP2814" s="41" t="str">
        <f>IF($CM2814="", "", COUNTIF($CM$11:$CM$3035, "&lt;"&amp;$CM2814)+1+COUNTIF($CM$11:$CM2814, $CM2814)-1)</f>
        <v/>
      </c>
    </row>
    <row r="2815" spans="1:94" x14ac:dyDescent="0.25">
      <c r="A2815" s="40"/>
      <c r="B2815" s="82" t="str">
        <f>IF($I2815="", "", IFERROR(INDEX('Job Database'!$AE$11:$AE$3035, MATCH($I2815, 'Job Database'!$X$11:$X$3035, 0)), ""))</f>
        <v/>
      </c>
      <c r="C2815" s="69" t="str">
        <f>IF($I2815="", "", IF(COUNTIF('Job Database'!$X$11:$X$3035, $I2815)=0, $AC$5, $AC$4))</f>
        <v/>
      </c>
      <c r="D2815" s="40"/>
      <c r="E2815" s="85" t="str">
        <f>IF($I2815="", "", IF(IFERROR(INDEX('Job Database'!$M$11:$M$3035, MATCH($I2815, 'Job Database'!$X$11:$X$3035, 0)), "")="", "", IFERROR(INDEX('Job Database'!$M$11:$M$3035, MATCH($I2815, 'Job Database'!$X$11:$X$3035, 0)), "")))</f>
        <v/>
      </c>
      <c r="F2815" s="40"/>
      <c r="G2815" s="88" t="str">
        <f t="shared" si="1793"/>
        <v/>
      </c>
      <c r="H2815" s="40"/>
      <c r="I2815" s="24"/>
      <c r="J2815" s="34"/>
      <c r="K2815" s="106"/>
      <c r="L2815" s="79"/>
      <c r="M2815" s="34"/>
      <c r="N2815" s="79"/>
      <c r="O2815" s="31"/>
      <c r="P2815" s="53"/>
      <c r="Q2815" s="40"/>
      <c r="S2815" s="41" t="str">
        <f t="shared" si="1781"/>
        <v/>
      </c>
      <c r="T2815" s="41" t="str">
        <f t="shared" si="1782"/>
        <v/>
      </c>
      <c r="U2815" s="41" t="str">
        <f t="shared" si="1794"/>
        <v/>
      </c>
      <c r="W2815" s="74" t="str">
        <f>IF('Job Database'!$X2815="", "", 'Job Database'!$X2815)</f>
        <v/>
      </c>
      <c r="Y2815" s="41" t="str">
        <f>IF($W2815="", "", IF(COUNTIF($I$11:$I$3035, $W2815)&gt;0, "", MAX($Y$10:$Y2814)+1))</f>
        <v/>
      </c>
      <c r="Z2815" s="41">
        <v>2805</v>
      </c>
      <c r="AA2815" s="58" t="str">
        <f t="shared" si="1795"/>
        <v/>
      </c>
      <c r="AC2815" s="41" t="str">
        <f t="shared" si="1783"/>
        <v/>
      </c>
      <c r="AE2815" s="41" t="str">
        <f t="shared" si="1796"/>
        <v/>
      </c>
      <c r="AJ2815" s="154" t="str">
        <f t="shared" si="1797"/>
        <v/>
      </c>
      <c r="AL2815" s="120" t="str">
        <f t="shared" si="1798"/>
        <v/>
      </c>
      <c r="AM2815" s="104" t="str">
        <f t="shared" si="1799"/>
        <v/>
      </c>
      <c r="AN2815" s="104" t="str">
        <f t="shared" si="1800"/>
        <v/>
      </c>
      <c r="AO2815" s="104" t="str">
        <f t="shared" si="1784"/>
        <v/>
      </c>
      <c r="AP2815" s="104" t="str">
        <f t="shared" si="1785"/>
        <v/>
      </c>
      <c r="AQ2815" s="121" t="str">
        <f t="shared" si="1801"/>
        <v/>
      </c>
      <c r="AS2815" s="88" t="str">
        <f t="shared" si="1786"/>
        <v/>
      </c>
      <c r="AT2815" s="68" t="str">
        <f t="shared" si="1802"/>
        <v/>
      </c>
      <c r="AU2815" s="68" t="str">
        <f t="shared" si="1803"/>
        <v/>
      </c>
      <c r="AV2815" s="68" t="str">
        <f t="shared" si="1804"/>
        <v/>
      </c>
      <c r="AW2815" s="88" t="str">
        <f t="shared" si="1787"/>
        <v/>
      </c>
      <c r="AZ2815" s="88" t="str">
        <f t="shared" si="1788"/>
        <v/>
      </c>
      <c r="BA2815" s="68" t="str">
        <f t="shared" si="1789"/>
        <v/>
      </c>
      <c r="BB2815" s="68" t="str">
        <f t="shared" si="1790"/>
        <v/>
      </c>
      <c r="BC2815" s="68" t="str">
        <f t="shared" si="1791"/>
        <v/>
      </c>
      <c r="BD2815" s="69" t="str">
        <f t="shared" si="1792"/>
        <v/>
      </c>
      <c r="BE2815" s="69" t="str">
        <f t="shared" si="1805"/>
        <v/>
      </c>
      <c r="BT2815" s="138" t="str">
        <f t="shared" ca="1" si="1806"/>
        <v/>
      </c>
      <c r="BU2815" s="139" t="str">
        <f t="shared" ca="1" si="1807"/>
        <v/>
      </c>
      <c r="BW2815" s="138" t="str">
        <f t="shared" si="1808"/>
        <v/>
      </c>
      <c r="BX2815" s="104" t="str">
        <f t="shared" si="1809"/>
        <v/>
      </c>
      <c r="BY2815" s="139" t="str">
        <f t="shared" si="1810"/>
        <v/>
      </c>
      <c r="CA2815" s="138" t="str">
        <f t="shared" si="1811"/>
        <v/>
      </c>
      <c r="CB2815" s="104" t="str">
        <f t="shared" si="1812"/>
        <v/>
      </c>
      <c r="CC2815" s="139" t="str">
        <f t="shared" si="1813"/>
        <v/>
      </c>
      <c r="CE2815" s="162" t="str">
        <f t="shared" si="1814"/>
        <v/>
      </c>
      <c r="CF2815" s="163" t="str">
        <f t="shared" si="1815"/>
        <v/>
      </c>
      <c r="CG2815" s="164" t="str">
        <f t="shared" si="1816"/>
        <v/>
      </c>
      <c r="CI2815" s="162" t="str">
        <f t="shared" si="1817"/>
        <v/>
      </c>
      <c r="CJ2815" s="163" t="str">
        <f t="shared" si="1820"/>
        <v/>
      </c>
      <c r="CK2815" s="164" t="str">
        <f t="shared" si="1821"/>
        <v/>
      </c>
      <c r="CM2815" s="169" t="str">
        <f t="shared" si="1818"/>
        <v/>
      </c>
      <c r="CN2815" s="139" t="str">
        <f t="shared" si="1819"/>
        <v/>
      </c>
      <c r="CP2815" s="41" t="str">
        <f>IF($CM2815="", "", COUNTIF($CM$11:$CM$3035, "&lt;"&amp;$CM2815)+1+COUNTIF($CM$11:$CM2815, $CM2815)-1)</f>
        <v/>
      </c>
    </row>
    <row r="2816" spans="1:94" x14ac:dyDescent="0.25">
      <c r="A2816" s="40"/>
      <c r="B2816" s="82" t="str">
        <f>IF($I2816="", "", IFERROR(INDEX('Job Database'!$AE$11:$AE$3035, MATCH($I2816, 'Job Database'!$X$11:$X$3035, 0)), ""))</f>
        <v/>
      </c>
      <c r="C2816" s="69" t="str">
        <f>IF($I2816="", "", IF(COUNTIF('Job Database'!$X$11:$X$3035, $I2816)=0, $AC$5, $AC$4))</f>
        <v/>
      </c>
      <c r="D2816" s="40"/>
      <c r="E2816" s="85" t="str">
        <f>IF($I2816="", "", IF(IFERROR(INDEX('Job Database'!$M$11:$M$3035, MATCH($I2816, 'Job Database'!$X$11:$X$3035, 0)), "")="", "", IFERROR(INDEX('Job Database'!$M$11:$M$3035, MATCH($I2816, 'Job Database'!$X$11:$X$3035, 0)), "")))</f>
        <v/>
      </c>
      <c r="F2816" s="40"/>
      <c r="G2816" s="88" t="str">
        <f t="shared" si="1793"/>
        <v/>
      </c>
      <c r="H2816" s="40"/>
      <c r="I2816" s="24"/>
      <c r="J2816" s="34"/>
      <c r="K2816" s="106"/>
      <c r="L2816" s="79"/>
      <c r="M2816" s="34"/>
      <c r="N2816" s="79"/>
      <c r="O2816" s="31"/>
      <c r="P2816" s="53"/>
      <c r="Q2816" s="40"/>
      <c r="S2816" s="41" t="str">
        <f t="shared" si="1781"/>
        <v/>
      </c>
      <c r="T2816" s="41" t="str">
        <f t="shared" si="1782"/>
        <v/>
      </c>
      <c r="U2816" s="41" t="str">
        <f t="shared" si="1794"/>
        <v/>
      </c>
      <c r="W2816" s="74" t="str">
        <f>IF('Job Database'!$X2816="", "", 'Job Database'!$X2816)</f>
        <v/>
      </c>
      <c r="Y2816" s="41" t="str">
        <f>IF($W2816="", "", IF(COUNTIF($I$11:$I$3035, $W2816)&gt;0, "", MAX($Y$10:$Y2815)+1))</f>
        <v/>
      </c>
      <c r="Z2816" s="41">
        <v>2806</v>
      </c>
      <c r="AA2816" s="58" t="str">
        <f t="shared" si="1795"/>
        <v/>
      </c>
      <c r="AC2816" s="41" t="str">
        <f t="shared" si="1783"/>
        <v/>
      </c>
      <c r="AE2816" s="41" t="str">
        <f t="shared" si="1796"/>
        <v/>
      </c>
      <c r="AJ2816" s="154" t="str">
        <f t="shared" si="1797"/>
        <v/>
      </c>
      <c r="AL2816" s="120" t="str">
        <f t="shared" si="1798"/>
        <v/>
      </c>
      <c r="AM2816" s="104" t="str">
        <f t="shared" si="1799"/>
        <v/>
      </c>
      <c r="AN2816" s="104" t="str">
        <f t="shared" si="1800"/>
        <v/>
      </c>
      <c r="AO2816" s="104" t="str">
        <f t="shared" si="1784"/>
        <v/>
      </c>
      <c r="AP2816" s="104" t="str">
        <f t="shared" si="1785"/>
        <v/>
      </c>
      <c r="AQ2816" s="121" t="str">
        <f t="shared" si="1801"/>
        <v/>
      </c>
      <c r="AS2816" s="88" t="str">
        <f t="shared" si="1786"/>
        <v/>
      </c>
      <c r="AT2816" s="68" t="str">
        <f t="shared" si="1802"/>
        <v/>
      </c>
      <c r="AU2816" s="68" t="str">
        <f t="shared" si="1803"/>
        <v/>
      </c>
      <c r="AV2816" s="68" t="str">
        <f t="shared" si="1804"/>
        <v/>
      </c>
      <c r="AW2816" s="88" t="str">
        <f t="shared" si="1787"/>
        <v/>
      </c>
      <c r="AZ2816" s="88" t="str">
        <f t="shared" si="1788"/>
        <v/>
      </c>
      <c r="BA2816" s="68" t="str">
        <f t="shared" si="1789"/>
        <v/>
      </c>
      <c r="BB2816" s="68" t="str">
        <f t="shared" si="1790"/>
        <v/>
      </c>
      <c r="BC2816" s="68" t="str">
        <f t="shared" si="1791"/>
        <v/>
      </c>
      <c r="BD2816" s="69" t="str">
        <f t="shared" si="1792"/>
        <v/>
      </c>
      <c r="BE2816" s="69" t="str">
        <f t="shared" si="1805"/>
        <v/>
      </c>
      <c r="BT2816" s="138" t="str">
        <f t="shared" ca="1" si="1806"/>
        <v/>
      </c>
      <c r="BU2816" s="139" t="str">
        <f t="shared" ca="1" si="1807"/>
        <v/>
      </c>
      <c r="BW2816" s="138" t="str">
        <f t="shared" si="1808"/>
        <v/>
      </c>
      <c r="BX2816" s="104" t="str">
        <f t="shared" si="1809"/>
        <v/>
      </c>
      <c r="BY2816" s="139" t="str">
        <f t="shared" si="1810"/>
        <v/>
      </c>
      <c r="CA2816" s="138" t="str">
        <f t="shared" si="1811"/>
        <v/>
      </c>
      <c r="CB2816" s="104" t="str">
        <f t="shared" si="1812"/>
        <v/>
      </c>
      <c r="CC2816" s="139" t="str">
        <f t="shared" si="1813"/>
        <v/>
      </c>
      <c r="CE2816" s="162" t="str">
        <f t="shared" si="1814"/>
        <v/>
      </c>
      <c r="CF2816" s="163" t="str">
        <f t="shared" si="1815"/>
        <v/>
      </c>
      <c r="CG2816" s="164" t="str">
        <f t="shared" si="1816"/>
        <v/>
      </c>
      <c r="CI2816" s="162" t="str">
        <f t="shared" si="1817"/>
        <v/>
      </c>
      <c r="CJ2816" s="163" t="str">
        <f t="shared" si="1820"/>
        <v/>
      </c>
      <c r="CK2816" s="164" t="str">
        <f t="shared" si="1821"/>
        <v/>
      </c>
      <c r="CM2816" s="169" t="str">
        <f t="shared" si="1818"/>
        <v/>
      </c>
      <c r="CN2816" s="139" t="str">
        <f t="shared" si="1819"/>
        <v/>
      </c>
      <c r="CP2816" s="41" t="str">
        <f>IF($CM2816="", "", COUNTIF($CM$11:$CM$3035, "&lt;"&amp;$CM2816)+1+COUNTIF($CM$11:$CM2816, $CM2816)-1)</f>
        <v/>
      </c>
    </row>
    <row r="2817" spans="1:94" x14ac:dyDescent="0.25">
      <c r="A2817" s="40"/>
      <c r="B2817" s="82" t="str">
        <f>IF($I2817="", "", IFERROR(INDEX('Job Database'!$AE$11:$AE$3035, MATCH($I2817, 'Job Database'!$X$11:$X$3035, 0)), ""))</f>
        <v/>
      </c>
      <c r="C2817" s="69" t="str">
        <f>IF($I2817="", "", IF(COUNTIF('Job Database'!$X$11:$X$3035, $I2817)=0, $AC$5, $AC$4))</f>
        <v/>
      </c>
      <c r="D2817" s="40"/>
      <c r="E2817" s="85" t="str">
        <f>IF($I2817="", "", IF(IFERROR(INDEX('Job Database'!$M$11:$M$3035, MATCH($I2817, 'Job Database'!$X$11:$X$3035, 0)), "")="", "", IFERROR(INDEX('Job Database'!$M$11:$M$3035, MATCH($I2817, 'Job Database'!$X$11:$X$3035, 0)), "")))</f>
        <v/>
      </c>
      <c r="F2817" s="40"/>
      <c r="G2817" s="88" t="str">
        <f t="shared" si="1793"/>
        <v/>
      </c>
      <c r="H2817" s="40"/>
      <c r="I2817" s="24"/>
      <c r="J2817" s="34"/>
      <c r="K2817" s="106"/>
      <c r="L2817" s="79"/>
      <c r="M2817" s="34"/>
      <c r="N2817" s="79"/>
      <c r="O2817" s="31"/>
      <c r="P2817" s="53"/>
      <c r="Q2817" s="40"/>
      <c r="S2817" s="41" t="str">
        <f t="shared" si="1781"/>
        <v/>
      </c>
      <c r="T2817" s="41" t="str">
        <f t="shared" si="1782"/>
        <v/>
      </c>
      <c r="U2817" s="41" t="str">
        <f t="shared" si="1794"/>
        <v/>
      </c>
      <c r="W2817" s="74" t="str">
        <f>IF('Job Database'!$X2817="", "", 'Job Database'!$X2817)</f>
        <v/>
      </c>
      <c r="Y2817" s="41" t="str">
        <f>IF($W2817="", "", IF(COUNTIF($I$11:$I$3035, $W2817)&gt;0, "", MAX($Y$10:$Y2816)+1))</f>
        <v/>
      </c>
      <c r="Z2817" s="41">
        <v>2807</v>
      </c>
      <c r="AA2817" s="58" t="str">
        <f t="shared" si="1795"/>
        <v/>
      </c>
      <c r="AC2817" s="41" t="str">
        <f t="shared" si="1783"/>
        <v/>
      </c>
      <c r="AE2817" s="41" t="str">
        <f t="shared" si="1796"/>
        <v/>
      </c>
      <c r="AJ2817" s="154" t="str">
        <f t="shared" si="1797"/>
        <v/>
      </c>
      <c r="AL2817" s="120" t="str">
        <f t="shared" si="1798"/>
        <v/>
      </c>
      <c r="AM2817" s="104" t="str">
        <f t="shared" si="1799"/>
        <v/>
      </c>
      <c r="AN2817" s="104" t="str">
        <f t="shared" si="1800"/>
        <v/>
      </c>
      <c r="AO2817" s="104" t="str">
        <f t="shared" si="1784"/>
        <v/>
      </c>
      <c r="AP2817" s="104" t="str">
        <f t="shared" si="1785"/>
        <v/>
      </c>
      <c r="AQ2817" s="121" t="str">
        <f t="shared" si="1801"/>
        <v/>
      </c>
      <c r="AS2817" s="88" t="str">
        <f t="shared" si="1786"/>
        <v/>
      </c>
      <c r="AT2817" s="68" t="str">
        <f t="shared" si="1802"/>
        <v/>
      </c>
      <c r="AU2817" s="68" t="str">
        <f t="shared" si="1803"/>
        <v/>
      </c>
      <c r="AV2817" s="68" t="str">
        <f t="shared" si="1804"/>
        <v/>
      </c>
      <c r="AW2817" s="88" t="str">
        <f t="shared" si="1787"/>
        <v/>
      </c>
      <c r="AZ2817" s="88" t="str">
        <f t="shared" si="1788"/>
        <v/>
      </c>
      <c r="BA2817" s="68" t="str">
        <f t="shared" si="1789"/>
        <v/>
      </c>
      <c r="BB2817" s="68" t="str">
        <f t="shared" si="1790"/>
        <v/>
      </c>
      <c r="BC2817" s="68" t="str">
        <f t="shared" si="1791"/>
        <v/>
      </c>
      <c r="BD2817" s="69" t="str">
        <f t="shared" si="1792"/>
        <v/>
      </c>
      <c r="BE2817" s="69" t="str">
        <f t="shared" si="1805"/>
        <v/>
      </c>
      <c r="BT2817" s="138" t="str">
        <f t="shared" ca="1" si="1806"/>
        <v/>
      </c>
      <c r="BU2817" s="139" t="str">
        <f t="shared" ca="1" si="1807"/>
        <v/>
      </c>
      <c r="BW2817" s="138" t="str">
        <f t="shared" si="1808"/>
        <v/>
      </c>
      <c r="BX2817" s="104" t="str">
        <f t="shared" si="1809"/>
        <v/>
      </c>
      <c r="BY2817" s="139" t="str">
        <f t="shared" si="1810"/>
        <v/>
      </c>
      <c r="CA2817" s="138" t="str">
        <f t="shared" si="1811"/>
        <v/>
      </c>
      <c r="CB2817" s="104" t="str">
        <f t="shared" si="1812"/>
        <v/>
      </c>
      <c r="CC2817" s="139" t="str">
        <f t="shared" si="1813"/>
        <v/>
      </c>
      <c r="CE2817" s="162" t="str">
        <f t="shared" si="1814"/>
        <v/>
      </c>
      <c r="CF2817" s="163" t="str">
        <f t="shared" si="1815"/>
        <v/>
      </c>
      <c r="CG2817" s="164" t="str">
        <f t="shared" si="1816"/>
        <v/>
      </c>
      <c r="CI2817" s="162" t="str">
        <f t="shared" si="1817"/>
        <v/>
      </c>
      <c r="CJ2817" s="163" t="str">
        <f t="shared" si="1820"/>
        <v/>
      </c>
      <c r="CK2817" s="164" t="str">
        <f t="shared" si="1821"/>
        <v/>
      </c>
      <c r="CM2817" s="169" t="str">
        <f t="shared" si="1818"/>
        <v/>
      </c>
      <c r="CN2817" s="139" t="str">
        <f t="shared" si="1819"/>
        <v/>
      </c>
      <c r="CP2817" s="41" t="str">
        <f>IF($CM2817="", "", COUNTIF($CM$11:$CM$3035, "&lt;"&amp;$CM2817)+1+COUNTIF($CM$11:$CM2817, $CM2817)-1)</f>
        <v/>
      </c>
    </row>
    <row r="2818" spans="1:94" x14ac:dyDescent="0.25">
      <c r="A2818" s="40"/>
      <c r="B2818" s="82" t="str">
        <f>IF($I2818="", "", IFERROR(INDEX('Job Database'!$AE$11:$AE$3035, MATCH($I2818, 'Job Database'!$X$11:$X$3035, 0)), ""))</f>
        <v/>
      </c>
      <c r="C2818" s="69" t="str">
        <f>IF($I2818="", "", IF(COUNTIF('Job Database'!$X$11:$X$3035, $I2818)=0, $AC$5, $AC$4))</f>
        <v/>
      </c>
      <c r="D2818" s="40"/>
      <c r="E2818" s="85" t="str">
        <f>IF($I2818="", "", IF(IFERROR(INDEX('Job Database'!$M$11:$M$3035, MATCH($I2818, 'Job Database'!$X$11:$X$3035, 0)), "")="", "", IFERROR(INDEX('Job Database'!$M$11:$M$3035, MATCH($I2818, 'Job Database'!$X$11:$X$3035, 0)), "")))</f>
        <v/>
      </c>
      <c r="F2818" s="40"/>
      <c r="G2818" s="88" t="str">
        <f t="shared" si="1793"/>
        <v/>
      </c>
      <c r="H2818" s="40"/>
      <c r="I2818" s="24"/>
      <c r="J2818" s="34"/>
      <c r="K2818" s="106"/>
      <c r="L2818" s="79"/>
      <c r="M2818" s="34"/>
      <c r="N2818" s="79"/>
      <c r="O2818" s="31"/>
      <c r="P2818" s="53"/>
      <c r="Q2818" s="40"/>
      <c r="S2818" s="41" t="str">
        <f t="shared" si="1781"/>
        <v/>
      </c>
      <c r="T2818" s="41" t="str">
        <f t="shared" si="1782"/>
        <v/>
      </c>
      <c r="U2818" s="41" t="str">
        <f t="shared" si="1794"/>
        <v/>
      </c>
      <c r="W2818" s="74" t="str">
        <f>IF('Job Database'!$X2818="", "", 'Job Database'!$X2818)</f>
        <v/>
      </c>
      <c r="Y2818" s="41" t="str">
        <f>IF($W2818="", "", IF(COUNTIF($I$11:$I$3035, $W2818)&gt;0, "", MAX($Y$10:$Y2817)+1))</f>
        <v/>
      </c>
      <c r="Z2818" s="41">
        <v>2808</v>
      </c>
      <c r="AA2818" s="58" t="str">
        <f t="shared" si="1795"/>
        <v/>
      </c>
      <c r="AC2818" s="41" t="str">
        <f t="shared" si="1783"/>
        <v/>
      </c>
      <c r="AE2818" s="41" t="str">
        <f t="shared" si="1796"/>
        <v/>
      </c>
      <c r="AJ2818" s="154" t="str">
        <f t="shared" si="1797"/>
        <v/>
      </c>
      <c r="AL2818" s="120" t="str">
        <f t="shared" si="1798"/>
        <v/>
      </c>
      <c r="AM2818" s="104" t="str">
        <f t="shared" si="1799"/>
        <v/>
      </c>
      <c r="AN2818" s="104" t="str">
        <f t="shared" si="1800"/>
        <v/>
      </c>
      <c r="AO2818" s="104" t="str">
        <f t="shared" si="1784"/>
        <v/>
      </c>
      <c r="AP2818" s="104" t="str">
        <f t="shared" si="1785"/>
        <v/>
      </c>
      <c r="AQ2818" s="121" t="str">
        <f t="shared" si="1801"/>
        <v/>
      </c>
      <c r="AS2818" s="88" t="str">
        <f t="shared" si="1786"/>
        <v/>
      </c>
      <c r="AT2818" s="68" t="str">
        <f t="shared" si="1802"/>
        <v/>
      </c>
      <c r="AU2818" s="68" t="str">
        <f t="shared" si="1803"/>
        <v/>
      </c>
      <c r="AV2818" s="68" t="str">
        <f t="shared" si="1804"/>
        <v/>
      </c>
      <c r="AW2818" s="88" t="str">
        <f t="shared" si="1787"/>
        <v/>
      </c>
      <c r="AZ2818" s="88" t="str">
        <f t="shared" si="1788"/>
        <v/>
      </c>
      <c r="BA2818" s="68" t="str">
        <f t="shared" si="1789"/>
        <v/>
      </c>
      <c r="BB2818" s="68" t="str">
        <f t="shared" si="1790"/>
        <v/>
      </c>
      <c r="BC2818" s="68" t="str">
        <f t="shared" si="1791"/>
        <v/>
      </c>
      <c r="BD2818" s="69" t="str">
        <f t="shared" si="1792"/>
        <v/>
      </c>
      <c r="BE2818" s="69" t="str">
        <f t="shared" si="1805"/>
        <v/>
      </c>
      <c r="BT2818" s="138" t="str">
        <f t="shared" ca="1" si="1806"/>
        <v/>
      </c>
      <c r="BU2818" s="139" t="str">
        <f t="shared" ca="1" si="1807"/>
        <v/>
      </c>
      <c r="BW2818" s="138" t="str">
        <f t="shared" si="1808"/>
        <v/>
      </c>
      <c r="BX2818" s="104" t="str">
        <f t="shared" si="1809"/>
        <v/>
      </c>
      <c r="BY2818" s="139" t="str">
        <f t="shared" si="1810"/>
        <v/>
      </c>
      <c r="CA2818" s="138" t="str">
        <f t="shared" si="1811"/>
        <v/>
      </c>
      <c r="CB2818" s="104" t="str">
        <f t="shared" si="1812"/>
        <v/>
      </c>
      <c r="CC2818" s="139" t="str">
        <f t="shared" si="1813"/>
        <v/>
      </c>
      <c r="CE2818" s="162" t="str">
        <f t="shared" si="1814"/>
        <v/>
      </c>
      <c r="CF2818" s="163" t="str">
        <f t="shared" si="1815"/>
        <v/>
      </c>
      <c r="CG2818" s="164" t="str">
        <f t="shared" si="1816"/>
        <v/>
      </c>
      <c r="CI2818" s="162" t="str">
        <f t="shared" si="1817"/>
        <v/>
      </c>
      <c r="CJ2818" s="163" t="str">
        <f t="shared" si="1820"/>
        <v/>
      </c>
      <c r="CK2818" s="164" t="str">
        <f t="shared" si="1821"/>
        <v/>
      </c>
      <c r="CM2818" s="169" t="str">
        <f t="shared" si="1818"/>
        <v/>
      </c>
      <c r="CN2818" s="139" t="str">
        <f t="shared" si="1819"/>
        <v/>
      </c>
      <c r="CP2818" s="41" t="str">
        <f>IF($CM2818="", "", COUNTIF($CM$11:$CM$3035, "&lt;"&amp;$CM2818)+1+COUNTIF($CM$11:$CM2818, $CM2818)-1)</f>
        <v/>
      </c>
    </row>
    <row r="2819" spans="1:94" x14ac:dyDescent="0.25">
      <c r="A2819" s="40"/>
      <c r="B2819" s="82" t="str">
        <f>IF($I2819="", "", IFERROR(INDEX('Job Database'!$AE$11:$AE$3035, MATCH($I2819, 'Job Database'!$X$11:$X$3035, 0)), ""))</f>
        <v/>
      </c>
      <c r="C2819" s="69" t="str">
        <f>IF($I2819="", "", IF(COUNTIF('Job Database'!$X$11:$X$3035, $I2819)=0, $AC$5, $AC$4))</f>
        <v/>
      </c>
      <c r="D2819" s="40"/>
      <c r="E2819" s="85" t="str">
        <f>IF($I2819="", "", IF(IFERROR(INDEX('Job Database'!$M$11:$M$3035, MATCH($I2819, 'Job Database'!$X$11:$X$3035, 0)), "")="", "", IFERROR(INDEX('Job Database'!$M$11:$M$3035, MATCH($I2819, 'Job Database'!$X$11:$X$3035, 0)), "")))</f>
        <v/>
      </c>
      <c r="F2819" s="40"/>
      <c r="G2819" s="88" t="str">
        <f t="shared" si="1793"/>
        <v/>
      </c>
      <c r="H2819" s="40"/>
      <c r="I2819" s="24"/>
      <c r="J2819" s="34"/>
      <c r="K2819" s="106"/>
      <c r="L2819" s="79"/>
      <c r="M2819" s="34"/>
      <c r="N2819" s="79"/>
      <c r="O2819" s="31"/>
      <c r="P2819" s="53"/>
      <c r="Q2819" s="40"/>
      <c r="S2819" s="41" t="str">
        <f t="shared" si="1781"/>
        <v/>
      </c>
      <c r="T2819" s="41" t="str">
        <f t="shared" si="1782"/>
        <v/>
      </c>
      <c r="U2819" s="41" t="str">
        <f t="shared" si="1794"/>
        <v/>
      </c>
      <c r="W2819" s="74" t="str">
        <f>IF('Job Database'!$X2819="", "", 'Job Database'!$X2819)</f>
        <v/>
      </c>
      <c r="Y2819" s="41" t="str">
        <f>IF($W2819="", "", IF(COUNTIF($I$11:$I$3035, $W2819)&gt;0, "", MAX($Y$10:$Y2818)+1))</f>
        <v/>
      </c>
      <c r="Z2819" s="41">
        <v>2809</v>
      </c>
      <c r="AA2819" s="58" t="str">
        <f t="shared" si="1795"/>
        <v/>
      </c>
      <c r="AC2819" s="41" t="str">
        <f t="shared" si="1783"/>
        <v/>
      </c>
      <c r="AE2819" s="41" t="str">
        <f t="shared" si="1796"/>
        <v/>
      </c>
      <c r="AJ2819" s="154" t="str">
        <f t="shared" si="1797"/>
        <v/>
      </c>
      <c r="AL2819" s="120" t="str">
        <f t="shared" si="1798"/>
        <v/>
      </c>
      <c r="AM2819" s="104" t="str">
        <f t="shared" si="1799"/>
        <v/>
      </c>
      <c r="AN2819" s="104" t="str">
        <f t="shared" si="1800"/>
        <v/>
      </c>
      <c r="AO2819" s="104" t="str">
        <f t="shared" si="1784"/>
        <v/>
      </c>
      <c r="AP2819" s="104" t="str">
        <f t="shared" si="1785"/>
        <v/>
      </c>
      <c r="AQ2819" s="121" t="str">
        <f t="shared" si="1801"/>
        <v/>
      </c>
      <c r="AS2819" s="88" t="str">
        <f t="shared" si="1786"/>
        <v/>
      </c>
      <c r="AT2819" s="68" t="str">
        <f t="shared" si="1802"/>
        <v/>
      </c>
      <c r="AU2819" s="68" t="str">
        <f t="shared" si="1803"/>
        <v/>
      </c>
      <c r="AV2819" s="68" t="str">
        <f t="shared" si="1804"/>
        <v/>
      </c>
      <c r="AW2819" s="88" t="str">
        <f t="shared" si="1787"/>
        <v/>
      </c>
      <c r="AZ2819" s="88" t="str">
        <f t="shared" si="1788"/>
        <v/>
      </c>
      <c r="BA2819" s="68" t="str">
        <f t="shared" si="1789"/>
        <v/>
      </c>
      <c r="BB2819" s="68" t="str">
        <f t="shared" si="1790"/>
        <v/>
      </c>
      <c r="BC2819" s="68" t="str">
        <f t="shared" si="1791"/>
        <v/>
      </c>
      <c r="BD2819" s="69" t="str">
        <f t="shared" si="1792"/>
        <v/>
      </c>
      <c r="BE2819" s="69" t="str">
        <f t="shared" si="1805"/>
        <v/>
      </c>
      <c r="BT2819" s="138" t="str">
        <f t="shared" ca="1" si="1806"/>
        <v/>
      </c>
      <c r="BU2819" s="139" t="str">
        <f t="shared" ca="1" si="1807"/>
        <v/>
      </c>
      <c r="BW2819" s="138" t="str">
        <f t="shared" si="1808"/>
        <v/>
      </c>
      <c r="BX2819" s="104" t="str">
        <f t="shared" si="1809"/>
        <v/>
      </c>
      <c r="BY2819" s="139" t="str">
        <f t="shared" si="1810"/>
        <v/>
      </c>
      <c r="CA2819" s="138" t="str">
        <f t="shared" si="1811"/>
        <v/>
      </c>
      <c r="CB2819" s="104" t="str">
        <f t="shared" si="1812"/>
        <v/>
      </c>
      <c r="CC2819" s="139" t="str">
        <f t="shared" si="1813"/>
        <v/>
      </c>
      <c r="CE2819" s="162" t="str">
        <f t="shared" si="1814"/>
        <v/>
      </c>
      <c r="CF2819" s="163" t="str">
        <f t="shared" si="1815"/>
        <v/>
      </c>
      <c r="CG2819" s="164" t="str">
        <f t="shared" si="1816"/>
        <v/>
      </c>
      <c r="CI2819" s="162" t="str">
        <f t="shared" si="1817"/>
        <v/>
      </c>
      <c r="CJ2819" s="163" t="str">
        <f t="shared" si="1820"/>
        <v/>
      </c>
      <c r="CK2819" s="164" t="str">
        <f t="shared" si="1821"/>
        <v/>
      </c>
      <c r="CM2819" s="169" t="str">
        <f t="shared" si="1818"/>
        <v/>
      </c>
      <c r="CN2819" s="139" t="str">
        <f t="shared" si="1819"/>
        <v/>
      </c>
      <c r="CP2819" s="41" t="str">
        <f>IF($CM2819="", "", COUNTIF($CM$11:$CM$3035, "&lt;"&amp;$CM2819)+1+COUNTIF($CM$11:$CM2819, $CM2819)-1)</f>
        <v/>
      </c>
    </row>
    <row r="2820" spans="1:94" x14ac:dyDescent="0.25">
      <c r="A2820" s="40"/>
      <c r="B2820" s="82" t="str">
        <f>IF($I2820="", "", IFERROR(INDEX('Job Database'!$AE$11:$AE$3035, MATCH($I2820, 'Job Database'!$X$11:$X$3035, 0)), ""))</f>
        <v/>
      </c>
      <c r="C2820" s="69" t="str">
        <f>IF($I2820="", "", IF(COUNTIF('Job Database'!$X$11:$X$3035, $I2820)=0, $AC$5, $AC$4))</f>
        <v/>
      </c>
      <c r="D2820" s="40"/>
      <c r="E2820" s="85" t="str">
        <f>IF($I2820="", "", IF(IFERROR(INDEX('Job Database'!$M$11:$M$3035, MATCH($I2820, 'Job Database'!$X$11:$X$3035, 0)), "")="", "", IFERROR(INDEX('Job Database'!$M$11:$M$3035, MATCH($I2820, 'Job Database'!$X$11:$X$3035, 0)), "")))</f>
        <v/>
      </c>
      <c r="F2820" s="40"/>
      <c r="G2820" s="88" t="str">
        <f t="shared" si="1793"/>
        <v/>
      </c>
      <c r="H2820" s="40"/>
      <c r="I2820" s="24"/>
      <c r="J2820" s="34"/>
      <c r="K2820" s="106"/>
      <c r="L2820" s="79"/>
      <c r="M2820" s="34"/>
      <c r="N2820" s="79"/>
      <c r="O2820" s="31"/>
      <c r="P2820" s="53"/>
      <c r="Q2820" s="40"/>
      <c r="S2820" s="41" t="str">
        <f t="shared" si="1781"/>
        <v/>
      </c>
      <c r="T2820" s="41" t="str">
        <f t="shared" si="1782"/>
        <v/>
      </c>
      <c r="U2820" s="41" t="str">
        <f t="shared" si="1794"/>
        <v/>
      </c>
      <c r="W2820" s="74" t="str">
        <f>IF('Job Database'!$X2820="", "", 'Job Database'!$X2820)</f>
        <v/>
      </c>
      <c r="Y2820" s="41" t="str">
        <f>IF($W2820="", "", IF(COUNTIF($I$11:$I$3035, $W2820)&gt;0, "", MAX($Y$10:$Y2819)+1))</f>
        <v/>
      </c>
      <c r="Z2820" s="41">
        <v>2810</v>
      </c>
      <c r="AA2820" s="58" t="str">
        <f t="shared" si="1795"/>
        <v/>
      </c>
      <c r="AC2820" s="41" t="str">
        <f t="shared" si="1783"/>
        <v/>
      </c>
      <c r="AE2820" s="41" t="str">
        <f t="shared" si="1796"/>
        <v/>
      </c>
      <c r="AJ2820" s="154" t="str">
        <f t="shared" si="1797"/>
        <v/>
      </c>
      <c r="AL2820" s="120" t="str">
        <f t="shared" si="1798"/>
        <v/>
      </c>
      <c r="AM2820" s="104" t="str">
        <f t="shared" si="1799"/>
        <v/>
      </c>
      <c r="AN2820" s="104" t="str">
        <f t="shared" si="1800"/>
        <v/>
      </c>
      <c r="AO2820" s="104" t="str">
        <f t="shared" si="1784"/>
        <v/>
      </c>
      <c r="AP2820" s="104" t="str">
        <f t="shared" si="1785"/>
        <v/>
      </c>
      <c r="AQ2820" s="121" t="str">
        <f t="shared" si="1801"/>
        <v/>
      </c>
      <c r="AS2820" s="88" t="str">
        <f t="shared" si="1786"/>
        <v/>
      </c>
      <c r="AT2820" s="68" t="str">
        <f t="shared" si="1802"/>
        <v/>
      </c>
      <c r="AU2820" s="68" t="str">
        <f t="shared" si="1803"/>
        <v/>
      </c>
      <c r="AV2820" s="68" t="str">
        <f t="shared" si="1804"/>
        <v/>
      </c>
      <c r="AW2820" s="88" t="str">
        <f t="shared" si="1787"/>
        <v/>
      </c>
      <c r="AZ2820" s="88" t="str">
        <f t="shared" si="1788"/>
        <v/>
      </c>
      <c r="BA2820" s="68" t="str">
        <f t="shared" si="1789"/>
        <v/>
      </c>
      <c r="BB2820" s="68" t="str">
        <f t="shared" si="1790"/>
        <v/>
      </c>
      <c r="BC2820" s="68" t="str">
        <f t="shared" si="1791"/>
        <v/>
      </c>
      <c r="BD2820" s="69" t="str">
        <f t="shared" si="1792"/>
        <v/>
      </c>
      <c r="BE2820" s="69" t="str">
        <f t="shared" si="1805"/>
        <v/>
      </c>
      <c r="BT2820" s="138" t="str">
        <f t="shared" ca="1" si="1806"/>
        <v/>
      </c>
      <c r="BU2820" s="139" t="str">
        <f t="shared" ca="1" si="1807"/>
        <v/>
      </c>
      <c r="BW2820" s="138" t="str">
        <f t="shared" si="1808"/>
        <v/>
      </c>
      <c r="BX2820" s="104" t="str">
        <f t="shared" si="1809"/>
        <v/>
      </c>
      <c r="BY2820" s="139" t="str">
        <f t="shared" si="1810"/>
        <v/>
      </c>
      <c r="CA2820" s="138" t="str">
        <f t="shared" si="1811"/>
        <v/>
      </c>
      <c r="CB2820" s="104" t="str">
        <f t="shared" si="1812"/>
        <v/>
      </c>
      <c r="CC2820" s="139" t="str">
        <f t="shared" si="1813"/>
        <v/>
      </c>
      <c r="CE2820" s="162" t="str">
        <f t="shared" si="1814"/>
        <v/>
      </c>
      <c r="CF2820" s="163" t="str">
        <f t="shared" si="1815"/>
        <v/>
      </c>
      <c r="CG2820" s="164" t="str">
        <f t="shared" si="1816"/>
        <v/>
      </c>
      <c r="CI2820" s="162" t="str">
        <f t="shared" si="1817"/>
        <v/>
      </c>
      <c r="CJ2820" s="163" t="str">
        <f t="shared" si="1820"/>
        <v/>
      </c>
      <c r="CK2820" s="164" t="str">
        <f t="shared" si="1821"/>
        <v/>
      </c>
      <c r="CM2820" s="169" t="str">
        <f t="shared" si="1818"/>
        <v/>
      </c>
      <c r="CN2820" s="139" t="str">
        <f t="shared" si="1819"/>
        <v/>
      </c>
      <c r="CP2820" s="41" t="str">
        <f>IF($CM2820="", "", COUNTIF($CM$11:$CM$3035, "&lt;"&amp;$CM2820)+1+COUNTIF($CM$11:$CM2820, $CM2820)-1)</f>
        <v/>
      </c>
    </row>
    <row r="2821" spans="1:94" x14ac:dyDescent="0.25">
      <c r="A2821" s="40"/>
      <c r="B2821" s="82" t="str">
        <f>IF($I2821="", "", IFERROR(INDEX('Job Database'!$AE$11:$AE$3035, MATCH($I2821, 'Job Database'!$X$11:$X$3035, 0)), ""))</f>
        <v/>
      </c>
      <c r="C2821" s="69" t="str">
        <f>IF($I2821="", "", IF(COUNTIF('Job Database'!$X$11:$X$3035, $I2821)=0, $AC$5, $AC$4))</f>
        <v/>
      </c>
      <c r="D2821" s="40"/>
      <c r="E2821" s="85" t="str">
        <f>IF($I2821="", "", IF(IFERROR(INDEX('Job Database'!$M$11:$M$3035, MATCH($I2821, 'Job Database'!$X$11:$X$3035, 0)), "")="", "", IFERROR(INDEX('Job Database'!$M$11:$M$3035, MATCH($I2821, 'Job Database'!$X$11:$X$3035, 0)), "")))</f>
        <v/>
      </c>
      <c r="F2821" s="40"/>
      <c r="G2821" s="88" t="str">
        <f t="shared" si="1793"/>
        <v/>
      </c>
      <c r="H2821" s="40"/>
      <c r="I2821" s="24"/>
      <c r="J2821" s="34"/>
      <c r="K2821" s="106"/>
      <c r="L2821" s="79"/>
      <c r="M2821" s="34"/>
      <c r="N2821" s="79"/>
      <c r="O2821" s="31"/>
      <c r="P2821" s="53"/>
      <c r="Q2821" s="40"/>
      <c r="S2821" s="41" t="str">
        <f t="shared" si="1781"/>
        <v/>
      </c>
      <c r="T2821" s="41" t="str">
        <f t="shared" si="1782"/>
        <v/>
      </c>
      <c r="U2821" s="41" t="str">
        <f t="shared" si="1794"/>
        <v/>
      </c>
      <c r="W2821" s="74" t="str">
        <f>IF('Job Database'!$X2821="", "", 'Job Database'!$X2821)</f>
        <v/>
      </c>
      <c r="Y2821" s="41" t="str">
        <f>IF($W2821="", "", IF(COUNTIF($I$11:$I$3035, $W2821)&gt;0, "", MAX($Y$10:$Y2820)+1))</f>
        <v/>
      </c>
      <c r="Z2821" s="41">
        <v>2811</v>
      </c>
      <c r="AA2821" s="58" t="str">
        <f t="shared" si="1795"/>
        <v/>
      </c>
      <c r="AC2821" s="41" t="str">
        <f t="shared" si="1783"/>
        <v/>
      </c>
      <c r="AE2821" s="41" t="str">
        <f t="shared" si="1796"/>
        <v/>
      </c>
      <c r="AJ2821" s="154" t="str">
        <f t="shared" si="1797"/>
        <v/>
      </c>
      <c r="AL2821" s="120" t="str">
        <f t="shared" si="1798"/>
        <v/>
      </c>
      <c r="AM2821" s="104" t="str">
        <f t="shared" si="1799"/>
        <v/>
      </c>
      <c r="AN2821" s="104" t="str">
        <f t="shared" si="1800"/>
        <v/>
      </c>
      <c r="AO2821" s="104" t="str">
        <f t="shared" si="1784"/>
        <v/>
      </c>
      <c r="AP2821" s="104" t="str">
        <f t="shared" si="1785"/>
        <v/>
      </c>
      <c r="AQ2821" s="121" t="str">
        <f t="shared" si="1801"/>
        <v/>
      </c>
      <c r="AS2821" s="88" t="str">
        <f t="shared" si="1786"/>
        <v/>
      </c>
      <c r="AT2821" s="68" t="str">
        <f t="shared" si="1802"/>
        <v/>
      </c>
      <c r="AU2821" s="68" t="str">
        <f t="shared" si="1803"/>
        <v/>
      </c>
      <c r="AV2821" s="68" t="str">
        <f t="shared" si="1804"/>
        <v/>
      </c>
      <c r="AW2821" s="88" t="str">
        <f t="shared" si="1787"/>
        <v/>
      </c>
      <c r="AZ2821" s="88" t="str">
        <f t="shared" si="1788"/>
        <v/>
      </c>
      <c r="BA2821" s="68" t="str">
        <f t="shared" si="1789"/>
        <v/>
      </c>
      <c r="BB2821" s="68" t="str">
        <f t="shared" si="1790"/>
        <v/>
      </c>
      <c r="BC2821" s="68" t="str">
        <f t="shared" si="1791"/>
        <v/>
      </c>
      <c r="BD2821" s="69" t="str">
        <f t="shared" si="1792"/>
        <v/>
      </c>
      <c r="BE2821" s="69" t="str">
        <f t="shared" si="1805"/>
        <v/>
      </c>
      <c r="BT2821" s="138" t="str">
        <f t="shared" ca="1" si="1806"/>
        <v/>
      </c>
      <c r="BU2821" s="139" t="str">
        <f t="shared" ca="1" si="1807"/>
        <v/>
      </c>
      <c r="BW2821" s="138" t="str">
        <f t="shared" si="1808"/>
        <v/>
      </c>
      <c r="BX2821" s="104" t="str">
        <f t="shared" si="1809"/>
        <v/>
      </c>
      <c r="BY2821" s="139" t="str">
        <f t="shared" si="1810"/>
        <v/>
      </c>
      <c r="CA2821" s="138" t="str">
        <f t="shared" si="1811"/>
        <v/>
      </c>
      <c r="CB2821" s="104" t="str">
        <f t="shared" si="1812"/>
        <v/>
      </c>
      <c r="CC2821" s="139" t="str">
        <f t="shared" si="1813"/>
        <v/>
      </c>
      <c r="CE2821" s="162" t="str">
        <f t="shared" si="1814"/>
        <v/>
      </c>
      <c r="CF2821" s="163" t="str">
        <f t="shared" si="1815"/>
        <v/>
      </c>
      <c r="CG2821" s="164" t="str">
        <f t="shared" si="1816"/>
        <v/>
      </c>
      <c r="CI2821" s="162" t="str">
        <f t="shared" si="1817"/>
        <v/>
      </c>
      <c r="CJ2821" s="163" t="str">
        <f t="shared" si="1820"/>
        <v/>
      </c>
      <c r="CK2821" s="164" t="str">
        <f t="shared" si="1821"/>
        <v/>
      </c>
      <c r="CM2821" s="169" t="str">
        <f t="shared" si="1818"/>
        <v/>
      </c>
      <c r="CN2821" s="139" t="str">
        <f t="shared" si="1819"/>
        <v/>
      </c>
      <c r="CP2821" s="41" t="str">
        <f>IF($CM2821="", "", COUNTIF($CM$11:$CM$3035, "&lt;"&amp;$CM2821)+1+COUNTIF($CM$11:$CM2821, $CM2821)-1)</f>
        <v/>
      </c>
    </row>
    <row r="2822" spans="1:94" x14ac:dyDescent="0.25">
      <c r="A2822" s="40"/>
      <c r="B2822" s="82" t="str">
        <f>IF($I2822="", "", IFERROR(INDEX('Job Database'!$AE$11:$AE$3035, MATCH($I2822, 'Job Database'!$X$11:$X$3035, 0)), ""))</f>
        <v/>
      </c>
      <c r="C2822" s="69" t="str">
        <f>IF($I2822="", "", IF(COUNTIF('Job Database'!$X$11:$X$3035, $I2822)=0, $AC$5, $AC$4))</f>
        <v/>
      </c>
      <c r="D2822" s="40"/>
      <c r="E2822" s="85" t="str">
        <f>IF($I2822="", "", IF(IFERROR(INDEX('Job Database'!$M$11:$M$3035, MATCH($I2822, 'Job Database'!$X$11:$X$3035, 0)), "")="", "", IFERROR(INDEX('Job Database'!$M$11:$M$3035, MATCH($I2822, 'Job Database'!$X$11:$X$3035, 0)), "")))</f>
        <v/>
      </c>
      <c r="F2822" s="40"/>
      <c r="G2822" s="88" t="str">
        <f t="shared" si="1793"/>
        <v/>
      </c>
      <c r="H2822" s="40"/>
      <c r="I2822" s="24"/>
      <c r="J2822" s="34"/>
      <c r="K2822" s="106"/>
      <c r="L2822" s="79"/>
      <c r="M2822" s="34"/>
      <c r="N2822" s="79"/>
      <c r="O2822" s="31"/>
      <c r="P2822" s="53"/>
      <c r="Q2822" s="40"/>
      <c r="S2822" s="41" t="str">
        <f t="shared" si="1781"/>
        <v/>
      </c>
      <c r="T2822" s="41" t="str">
        <f t="shared" si="1782"/>
        <v/>
      </c>
      <c r="U2822" s="41" t="str">
        <f t="shared" si="1794"/>
        <v/>
      </c>
      <c r="W2822" s="74" t="str">
        <f>IF('Job Database'!$X2822="", "", 'Job Database'!$X2822)</f>
        <v/>
      </c>
      <c r="Y2822" s="41" t="str">
        <f>IF($W2822="", "", IF(COUNTIF($I$11:$I$3035, $W2822)&gt;0, "", MAX($Y$10:$Y2821)+1))</f>
        <v/>
      </c>
      <c r="Z2822" s="41">
        <v>2812</v>
      </c>
      <c r="AA2822" s="58" t="str">
        <f t="shared" si="1795"/>
        <v/>
      </c>
      <c r="AC2822" s="41" t="str">
        <f t="shared" si="1783"/>
        <v/>
      </c>
      <c r="AE2822" s="41" t="str">
        <f t="shared" si="1796"/>
        <v/>
      </c>
      <c r="AJ2822" s="154" t="str">
        <f t="shared" si="1797"/>
        <v/>
      </c>
      <c r="AL2822" s="120" t="str">
        <f t="shared" si="1798"/>
        <v/>
      </c>
      <c r="AM2822" s="104" t="str">
        <f t="shared" si="1799"/>
        <v/>
      </c>
      <c r="AN2822" s="104" t="str">
        <f t="shared" si="1800"/>
        <v/>
      </c>
      <c r="AO2822" s="104" t="str">
        <f t="shared" si="1784"/>
        <v/>
      </c>
      <c r="AP2822" s="104" t="str">
        <f t="shared" si="1785"/>
        <v/>
      </c>
      <c r="AQ2822" s="121" t="str">
        <f t="shared" si="1801"/>
        <v/>
      </c>
      <c r="AS2822" s="88" t="str">
        <f t="shared" si="1786"/>
        <v/>
      </c>
      <c r="AT2822" s="68" t="str">
        <f t="shared" si="1802"/>
        <v/>
      </c>
      <c r="AU2822" s="68" t="str">
        <f t="shared" si="1803"/>
        <v/>
      </c>
      <c r="AV2822" s="68" t="str">
        <f t="shared" si="1804"/>
        <v/>
      </c>
      <c r="AW2822" s="88" t="str">
        <f t="shared" si="1787"/>
        <v/>
      </c>
      <c r="AZ2822" s="88" t="str">
        <f t="shared" si="1788"/>
        <v/>
      </c>
      <c r="BA2822" s="68" t="str">
        <f t="shared" si="1789"/>
        <v/>
      </c>
      <c r="BB2822" s="68" t="str">
        <f t="shared" si="1790"/>
        <v/>
      </c>
      <c r="BC2822" s="68" t="str">
        <f t="shared" si="1791"/>
        <v/>
      </c>
      <c r="BD2822" s="69" t="str">
        <f t="shared" si="1792"/>
        <v/>
      </c>
      <c r="BE2822" s="69" t="str">
        <f t="shared" si="1805"/>
        <v/>
      </c>
      <c r="BT2822" s="138" t="str">
        <f t="shared" ca="1" si="1806"/>
        <v/>
      </c>
      <c r="BU2822" s="139" t="str">
        <f t="shared" ca="1" si="1807"/>
        <v/>
      </c>
      <c r="BW2822" s="138" t="str">
        <f t="shared" si="1808"/>
        <v/>
      </c>
      <c r="BX2822" s="104" t="str">
        <f t="shared" si="1809"/>
        <v/>
      </c>
      <c r="BY2822" s="139" t="str">
        <f t="shared" si="1810"/>
        <v/>
      </c>
      <c r="CA2822" s="138" t="str">
        <f t="shared" si="1811"/>
        <v/>
      </c>
      <c r="CB2822" s="104" t="str">
        <f t="shared" si="1812"/>
        <v/>
      </c>
      <c r="CC2822" s="139" t="str">
        <f t="shared" si="1813"/>
        <v/>
      </c>
      <c r="CE2822" s="162" t="str">
        <f t="shared" si="1814"/>
        <v/>
      </c>
      <c r="CF2822" s="163" t="str">
        <f t="shared" si="1815"/>
        <v/>
      </c>
      <c r="CG2822" s="164" t="str">
        <f t="shared" si="1816"/>
        <v/>
      </c>
      <c r="CI2822" s="162" t="str">
        <f t="shared" si="1817"/>
        <v/>
      </c>
      <c r="CJ2822" s="163" t="str">
        <f t="shared" si="1820"/>
        <v/>
      </c>
      <c r="CK2822" s="164" t="str">
        <f t="shared" si="1821"/>
        <v/>
      </c>
      <c r="CM2822" s="169" t="str">
        <f t="shared" si="1818"/>
        <v/>
      </c>
      <c r="CN2822" s="139" t="str">
        <f t="shared" si="1819"/>
        <v/>
      </c>
      <c r="CP2822" s="41" t="str">
        <f>IF($CM2822="", "", COUNTIF($CM$11:$CM$3035, "&lt;"&amp;$CM2822)+1+COUNTIF($CM$11:$CM2822, $CM2822)-1)</f>
        <v/>
      </c>
    </row>
    <row r="2823" spans="1:94" x14ac:dyDescent="0.25">
      <c r="A2823" s="40"/>
      <c r="B2823" s="82" t="str">
        <f>IF($I2823="", "", IFERROR(INDEX('Job Database'!$AE$11:$AE$3035, MATCH($I2823, 'Job Database'!$X$11:$X$3035, 0)), ""))</f>
        <v/>
      </c>
      <c r="C2823" s="69" t="str">
        <f>IF($I2823="", "", IF(COUNTIF('Job Database'!$X$11:$X$3035, $I2823)=0, $AC$5, $AC$4))</f>
        <v/>
      </c>
      <c r="D2823" s="40"/>
      <c r="E2823" s="85" t="str">
        <f>IF($I2823="", "", IF(IFERROR(INDEX('Job Database'!$M$11:$M$3035, MATCH($I2823, 'Job Database'!$X$11:$X$3035, 0)), "")="", "", IFERROR(INDEX('Job Database'!$M$11:$M$3035, MATCH($I2823, 'Job Database'!$X$11:$X$3035, 0)), "")))</f>
        <v/>
      </c>
      <c r="F2823" s="40"/>
      <c r="G2823" s="88" t="str">
        <f t="shared" si="1793"/>
        <v/>
      </c>
      <c r="H2823" s="40"/>
      <c r="I2823" s="24"/>
      <c r="J2823" s="34"/>
      <c r="K2823" s="106"/>
      <c r="L2823" s="79"/>
      <c r="M2823" s="34"/>
      <c r="N2823" s="79"/>
      <c r="O2823" s="31"/>
      <c r="P2823" s="53"/>
      <c r="Q2823" s="40"/>
      <c r="S2823" s="41" t="str">
        <f t="shared" si="1781"/>
        <v/>
      </c>
      <c r="T2823" s="41" t="str">
        <f t="shared" si="1782"/>
        <v/>
      </c>
      <c r="U2823" s="41" t="str">
        <f t="shared" si="1794"/>
        <v/>
      </c>
      <c r="W2823" s="74" t="str">
        <f>IF('Job Database'!$X2823="", "", 'Job Database'!$X2823)</f>
        <v/>
      </c>
      <c r="Y2823" s="41" t="str">
        <f>IF($W2823="", "", IF(COUNTIF($I$11:$I$3035, $W2823)&gt;0, "", MAX($Y$10:$Y2822)+1))</f>
        <v/>
      </c>
      <c r="Z2823" s="41">
        <v>2813</v>
      </c>
      <c r="AA2823" s="58" t="str">
        <f t="shared" si="1795"/>
        <v/>
      </c>
      <c r="AC2823" s="41" t="str">
        <f t="shared" si="1783"/>
        <v/>
      </c>
      <c r="AE2823" s="41" t="str">
        <f t="shared" si="1796"/>
        <v/>
      </c>
      <c r="AJ2823" s="154" t="str">
        <f t="shared" si="1797"/>
        <v/>
      </c>
      <c r="AL2823" s="120" t="str">
        <f t="shared" si="1798"/>
        <v/>
      </c>
      <c r="AM2823" s="104" t="str">
        <f t="shared" si="1799"/>
        <v/>
      </c>
      <c r="AN2823" s="104" t="str">
        <f t="shared" si="1800"/>
        <v/>
      </c>
      <c r="AO2823" s="104" t="str">
        <f t="shared" si="1784"/>
        <v/>
      </c>
      <c r="AP2823" s="104" t="str">
        <f t="shared" si="1785"/>
        <v/>
      </c>
      <c r="AQ2823" s="121" t="str">
        <f t="shared" si="1801"/>
        <v/>
      </c>
      <c r="AS2823" s="88" t="str">
        <f t="shared" si="1786"/>
        <v/>
      </c>
      <c r="AT2823" s="68" t="str">
        <f t="shared" si="1802"/>
        <v/>
      </c>
      <c r="AU2823" s="68" t="str">
        <f t="shared" si="1803"/>
        <v/>
      </c>
      <c r="AV2823" s="68" t="str">
        <f t="shared" si="1804"/>
        <v/>
      </c>
      <c r="AW2823" s="88" t="str">
        <f t="shared" si="1787"/>
        <v/>
      </c>
      <c r="AZ2823" s="88" t="str">
        <f t="shared" si="1788"/>
        <v/>
      </c>
      <c r="BA2823" s="68" t="str">
        <f t="shared" si="1789"/>
        <v/>
      </c>
      <c r="BB2823" s="68" t="str">
        <f t="shared" si="1790"/>
        <v/>
      </c>
      <c r="BC2823" s="68" t="str">
        <f t="shared" si="1791"/>
        <v/>
      </c>
      <c r="BD2823" s="69" t="str">
        <f t="shared" si="1792"/>
        <v/>
      </c>
      <c r="BE2823" s="69" t="str">
        <f t="shared" si="1805"/>
        <v/>
      </c>
      <c r="BT2823" s="138" t="str">
        <f t="shared" ca="1" si="1806"/>
        <v/>
      </c>
      <c r="BU2823" s="139" t="str">
        <f t="shared" ca="1" si="1807"/>
        <v/>
      </c>
      <c r="BW2823" s="138" t="str">
        <f t="shared" si="1808"/>
        <v/>
      </c>
      <c r="BX2823" s="104" t="str">
        <f t="shared" si="1809"/>
        <v/>
      </c>
      <c r="BY2823" s="139" t="str">
        <f t="shared" si="1810"/>
        <v/>
      </c>
      <c r="CA2823" s="138" t="str">
        <f t="shared" si="1811"/>
        <v/>
      </c>
      <c r="CB2823" s="104" t="str">
        <f t="shared" si="1812"/>
        <v/>
      </c>
      <c r="CC2823" s="139" t="str">
        <f t="shared" si="1813"/>
        <v/>
      </c>
      <c r="CE2823" s="162" t="str">
        <f t="shared" si="1814"/>
        <v/>
      </c>
      <c r="CF2823" s="163" t="str">
        <f t="shared" si="1815"/>
        <v/>
      </c>
      <c r="CG2823" s="164" t="str">
        <f t="shared" si="1816"/>
        <v/>
      </c>
      <c r="CI2823" s="162" t="str">
        <f t="shared" si="1817"/>
        <v/>
      </c>
      <c r="CJ2823" s="163" t="str">
        <f t="shared" si="1820"/>
        <v/>
      </c>
      <c r="CK2823" s="164" t="str">
        <f t="shared" si="1821"/>
        <v/>
      </c>
      <c r="CM2823" s="169" t="str">
        <f t="shared" si="1818"/>
        <v/>
      </c>
      <c r="CN2823" s="139" t="str">
        <f t="shared" si="1819"/>
        <v/>
      </c>
      <c r="CP2823" s="41" t="str">
        <f>IF($CM2823="", "", COUNTIF($CM$11:$CM$3035, "&lt;"&amp;$CM2823)+1+COUNTIF($CM$11:$CM2823, $CM2823)-1)</f>
        <v/>
      </c>
    </row>
    <row r="2824" spans="1:94" x14ac:dyDescent="0.25">
      <c r="A2824" s="40"/>
      <c r="B2824" s="82" t="str">
        <f>IF($I2824="", "", IFERROR(INDEX('Job Database'!$AE$11:$AE$3035, MATCH($I2824, 'Job Database'!$X$11:$X$3035, 0)), ""))</f>
        <v/>
      </c>
      <c r="C2824" s="69" t="str">
        <f>IF($I2824="", "", IF(COUNTIF('Job Database'!$X$11:$X$3035, $I2824)=0, $AC$5, $AC$4))</f>
        <v/>
      </c>
      <c r="D2824" s="40"/>
      <c r="E2824" s="85" t="str">
        <f>IF($I2824="", "", IF(IFERROR(INDEX('Job Database'!$M$11:$M$3035, MATCH($I2824, 'Job Database'!$X$11:$X$3035, 0)), "")="", "", IFERROR(INDEX('Job Database'!$M$11:$M$3035, MATCH($I2824, 'Job Database'!$X$11:$X$3035, 0)), "")))</f>
        <v/>
      </c>
      <c r="F2824" s="40"/>
      <c r="G2824" s="88" t="str">
        <f t="shared" si="1793"/>
        <v/>
      </c>
      <c r="H2824" s="40"/>
      <c r="I2824" s="24"/>
      <c r="J2824" s="34"/>
      <c r="K2824" s="106"/>
      <c r="L2824" s="79"/>
      <c r="M2824" s="34"/>
      <c r="N2824" s="79"/>
      <c r="O2824" s="31"/>
      <c r="P2824" s="53"/>
      <c r="Q2824" s="40"/>
      <c r="S2824" s="41" t="str">
        <f t="shared" si="1781"/>
        <v/>
      </c>
      <c r="T2824" s="41" t="str">
        <f t="shared" si="1782"/>
        <v/>
      </c>
      <c r="U2824" s="41" t="str">
        <f t="shared" si="1794"/>
        <v/>
      </c>
      <c r="W2824" s="74" t="str">
        <f>IF('Job Database'!$X2824="", "", 'Job Database'!$X2824)</f>
        <v/>
      </c>
      <c r="Y2824" s="41" t="str">
        <f>IF($W2824="", "", IF(COUNTIF($I$11:$I$3035, $W2824)&gt;0, "", MAX($Y$10:$Y2823)+1))</f>
        <v/>
      </c>
      <c r="Z2824" s="41">
        <v>2814</v>
      </c>
      <c r="AA2824" s="58" t="str">
        <f t="shared" si="1795"/>
        <v/>
      </c>
      <c r="AC2824" s="41" t="str">
        <f t="shared" si="1783"/>
        <v/>
      </c>
      <c r="AE2824" s="41" t="str">
        <f t="shared" si="1796"/>
        <v/>
      </c>
      <c r="AJ2824" s="154" t="str">
        <f t="shared" si="1797"/>
        <v/>
      </c>
      <c r="AL2824" s="120" t="str">
        <f t="shared" si="1798"/>
        <v/>
      </c>
      <c r="AM2824" s="104" t="str">
        <f t="shared" si="1799"/>
        <v/>
      </c>
      <c r="AN2824" s="104" t="str">
        <f t="shared" si="1800"/>
        <v/>
      </c>
      <c r="AO2824" s="104" t="str">
        <f t="shared" si="1784"/>
        <v/>
      </c>
      <c r="AP2824" s="104" t="str">
        <f t="shared" si="1785"/>
        <v/>
      </c>
      <c r="AQ2824" s="121" t="str">
        <f t="shared" si="1801"/>
        <v/>
      </c>
      <c r="AS2824" s="88" t="str">
        <f t="shared" si="1786"/>
        <v/>
      </c>
      <c r="AT2824" s="68" t="str">
        <f t="shared" si="1802"/>
        <v/>
      </c>
      <c r="AU2824" s="68" t="str">
        <f t="shared" si="1803"/>
        <v/>
      </c>
      <c r="AV2824" s="68" t="str">
        <f t="shared" si="1804"/>
        <v/>
      </c>
      <c r="AW2824" s="88" t="str">
        <f t="shared" si="1787"/>
        <v/>
      </c>
      <c r="AZ2824" s="88" t="str">
        <f t="shared" si="1788"/>
        <v/>
      </c>
      <c r="BA2824" s="68" t="str">
        <f t="shared" si="1789"/>
        <v/>
      </c>
      <c r="BB2824" s="68" t="str">
        <f t="shared" si="1790"/>
        <v/>
      </c>
      <c r="BC2824" s="68" t="str">
        <f t="shared" si="1791"/>
        <v/>
      </c>
      <c r="BD2824" s="69" t="str">
        <f t="shared" si="1792"/>
        <v/>
      </c>
      <c r="BE2824" s="69" t="str">
        <f t="shared" si="1805"/>
        <v/>
      </c>
      <c r="BT2824" s="138" t="str">
        <f t="shared" ca="1" si="1806"/>
        <v/>
      </c>
      <c r="BU2824" s="139" t="str">
        <f t="shared" ca="1" si="1807"/>
        <v/>
      </c>
      <c r="BW2824" s="138" t="str">
        <f t="shared" si="1808"/>
        <v/>
      </c>
      <c r="BX2824" s="104" t="str">
        <f t="shared" si="1809"/>
        <v/>
      </c>
      <c r="BY2824" s="139" t="str">
        <f t="shared" si="1810"/>
        <v/>
      </c>
      <c r="CA2824" s="138" t="str">
        <f t="shared" si="1811"/>
        <v/>
      </c>
      <c r="CB2824" s="104" t="str">
        <f t="shared" si="1812"/>
        <v/>
      </c>
      <c r="CC2824" s="139" t="str">
        <f t="shared" si="1813"/>
        <v/>
      </c>
      <c r="CE2824" s="162" t="str">
        <f t="shared" si="1814"/>
        <v/>
      </c>
      <c r="CF2824" s="163" t="str">
        <f t="shared" si="1815"/>
        <v/>
      </c>
      <c r="CG2824" s="164" t="str">
        <f t="shared" si="1816"/>
        <v/>
      </c>
      <c r="CI2824" s="162" t="str">
        <f t="shared" si="1817"/>
        <v/>
      </c>
      <c r="CJ2824" s="163" t="str">
        <f t="shared" si="1820"/>
        <v/>
      </c>
      <c r="CK2824" s="164" t="str">
        <f t="shared" si="1821"/>
        <v/>
      </c>
      <c r="CM2824" s="169" t="str">
        <f t="shared" si="1818"/>
        <v/>
      </c>
      <c r="CN2824" s="139" t="str">
        <f t="shared" si="1819"/>
        <v/>
      </c>
      <c r="CP2824" s="41" t="str">
        <f>IF($CM2824="", "", COUNTIF($CM$11:$CM$3035, "&lt;"&amp;$CM2824)+1+COUNTIF($CM$11:$CM2824, $CM2824)-1)</f>
        <v/>
      </c>
    </row>
    <row r="2825" spans="1:94" x14ac:dyDescent="0.25">
      <c r="A2825" s="40"/>
      <c r="B2825" s="82" t="str">
        <f>IF($I2825="", "", IFERROR(INDEX('Job Database'!$AE$11:$AE$3035, MATCH($I2825, 'Job Database'!$X$11:$X$3035, 0)), ""))</f>
        <v/>
      </c>
      <c r="C2825" s="69" t="str">
        <f>IF($I2825="", "", IF(COUNTIF('Job Database'!$X$11:$X$3035, $I2825)=0, $AC$5, $AC$4))</f>
        <v/>
      </c>
      <c r="D2825" s="40"/>
      <c r="E2825" s="85" t="str">
        <f>IF($I2825="", "", IF(IFERROR(INDEX('Job Database'!$M$11:$M$3035, MATCH($I2825, 'Job Database'!$X$11:$X$3035, 0)), "")="", "", IFERROR(INDEX('Job Database'!$M$11:$M$3035, MATCH($I2825, 'Job Database'!$X$11:$X$3035, 0)), "")))</f>
        <v/>
      </c>
      <c r="F2825" s="40"/>
      <c r="G2825" s="88" t="str">
        <f t="shared" si="1793"/>
        <v/>
      </c>
      <c r="H2825" s="40"/>
      <c r="I2825" s="24"/>
      <c r="J2825" s="34"/>
      <c r="K2825" s="106"/>
      <c r="L2825" s="79"/>
      <c r="M2825" s="34"/>
      <c r="N2825" s="79"/>
      <c r="O2825" s="31"/>
      <c r="P2825" s="53"/>
      <c r="Q2825" s="40"/>
      <c r="S2825" s="41" t="str">
        <f t="shared" si="1781"/>
        <v/>
      </c>
      <c r="T2825" s="41" t="str">
        <f t="shared" si="1782"/>
        <v/>
      </c>
      <c r="U2825" s="41" t="str">
        <f t="shared" si="1794"/>
        <v/>
      </c>
      <c r="W2825" s="74" t="str">
        <f>IF('Job Database'!$X2825="", "", 'Job Database'!$X2825)</f>
        <v/>
      </c>
      <c r="Y2825" s="41" t="str">
        <f>IF($W2825="", "", IF(COUNTIF($I$11:$I$3035, $W2825)&gt;0, "", MAX($Y$10:$Y2824)+1))</f>
        <v/>
      </c>
      <c r="Z2825" s="41">
        <v>2815</v>
      </c>
      <c r="AA2825" s="58" t="str">
        <f t="shared" si="1795"/>
        <v/>
      </c>
      <c r="AC2825" s="41" t="str">
        <f t="shared" si="1783"/>
        <v/>
      </c>
      <c r="AE2825" s="41" t="str">
        <f t="shared" si="1796"/>
        <v/>
      </c>
      <c r="AJ2825" s="154" t="str">
        <f t="shared" si="1797"/>
        <v/>
      </c>
      <c r="AL2825" s="120" t="str">
        <f t="shared" si="1798"/>
        <v/>
      </c>
      <c r="AM2825" s="104" t="str">
        <f t="shared" si="1799"/>
        <v/>
      </c>
      <c r="AN2825" s="104" t="str">
        <f t="shared" si="1800"/>
        <v/>
      </c>
      <c r="AO2825" s="104" t="str">
        <f t="shared" si="1784"/>
        <v/>
      </c>
      <c r="AP2825" s="104" t="str">
        <f t="shared" si="1785"/>
        <v/>
      </c>
      <c r="AQ2825" s="121" t="str">
        <f t="shared" si="1801"/>
        <v/>
      </c>
      <c r="AS2825" s="88" t="str">
        <f t="shared" si="1786"/>
        <v/>
      </c>
      <c r="AT2825" s="68" t="str">
        <f t="shared" si="1802"/>
        <v/>
      </c>
      <c r="AU2825" s="68" t="str">
        <f t="shared" si="1803"/>
        <v/>
      </c>
      <c r="AV2825" s="68" t="str">
        <f t="shared" si="1804"/>
        <v/>
      </c>
      <c r="AW2825" s="88" t="str">
        <f t="shared" si="1787"/>
        <v/>
      </c>
      <c r="AZ2825" s="88" t="str">
        <f t="shared" si="1788"/>
        <v/>
      </c>
      <c r="BA2825" s="68" t="str">
        <f t="shared" si="1789"/>
        <v/>
      </c>
      <c r="BB2825" s="68" t="str">
        <f t="shared" si="1790"/>
        <v/>
      </c>
      <c r="BC2825" s="68" t="str">
        <f t="shared" si="1791"/>
        <v/>
      </c>
      <c r="BD2825" s="69" t="str">
        <f t="shared" si="1792"/>
        <v/>
      </c>
      <c r="BE2825" s="69" t="str">
        <f t="shared" si="1805"/>
        <v/>
      </c>
      <c r="BT2825" s="138" t="str">
        <f t="shared" ca="1" si="1806"/>
        <v/>
      </c>
      <c r="BU2825" s="139" t="str">
        <f t="shared" ca="1" si="1807"/>
        <v/>
      </c>
      <c r="BW2825" s="138" t="str">
        <f t="shared" si="1808"/>
        <v/>
      </c>
      <c r="BX2825" s="104" t="str">
        <f t="shared" si="1809"/>
        <v/>
      </c>
      <c r="BY2825" s="139" t="str">
        <f t="shared" si="1810"/>
        <v/>
      </c>
      <c r="CA2825" s="138" t="str">
        <f t="shared" si="1811"/>
        <v/>
      </c>
      <c r="CB2825" s="104" t="str">
        <f t="shared" si="1812"/>
        <v/>
      </c>
      <c r="CC2825" s="139" t="str">
        <f t="shared" si="1813"/>
        <v/>
      </c>
      <c r="CE2825" s="162" t="str">
        <f t="shared" si="1814"/>
        <v/>
      </c>
      <c r="CF2825" s="163" t="str">
        <f t="shared" si="1815"/>
        <v/>
      </c>
      <c r="CG2825" s="164" t="str">
        <f t="shared" si="1816"/>
        <v/>
      </c>
      <c r="CI2825" s="162" t="str">
        <f t="shared" si="1817"/>
        <v/>
      </c>
      <c r="CJ2825" s="163" t="str">
        <f t="shared" si="1820"/>
        <v/>
      </c>
      <c r="CK2825" s="164" t="str">
        <f t="shared" si="1821"/>
        <v/>
      </c>
      <c r="CM2825" s="169" t="str">
        <f t="shared" si="1818"/>
        <v/>
      </c>
      <c r="CN2825" s="139" t="str">
        <f t="shared" si="1819"/>
        <v/>
      </c>
      <c r="CP2825" s="41" t="str">
        <f>IF($CM2825="", "", COUNTIF($CM$11:$CM$3035, "&lt;"&amp;$CM2825)+1+COUNTIF($CM$11:$CM2825, $CM2825)-1)</f>
        <v/>
      </c>
    </row>
    <row r="2826" spans="1:94" x14ac:dyDescent="0.25">
      <c r="A2826" s="40"/>
      <c r="B2826" s="82" t="str">
        <f>IF($I2826="", "", IFERROR(INDEX('Job Database'!$AE$11:$AE$3035, MATCH($I2826, 'Job Database'!$X$11:$X$3035, 0)), ""))</f>
        <v/>
      </c>
      <c r="C2826" s="69" t="str">
        <f>IF($I2826="", "", IF(COUNTIF('Job Database'!$X$11:$X$3035, $I2826)=0, $AC$5, $AC$4))</f>
        <v/>
      </c>
      <c r="D2826" s="40"/>
      <c r="E2826" s="85" t="str">
        <f>IF($I2826="", "", IF(IFERROR(INDEX('Job Database'!$M$11:$M$3035, MATCH($I2826, 'Job Database'!$X$11:$X$3035, 0)), "")="", "", IFERROR(INDEX('Job Database'!$M$11:$M$3035, MATCH($I2826, 'Job Database'!$X$11:$X$3035, 0)), "")))</f>
        <v/>
      </c>
      <c r="F2826" s="40"/>
      <c r="G2826" s="88" t="str">
        <f t="shared" si="1793"/>
        <v/>
      </c>
      <c r="H2826" s="40"/>
      <c r="I2826" s="24"/>
      <c r="J2826" s="34"/>
      <c r="K2826" s="106"/>
      <c r="L2826" s="79"/>
      <c r="M2826" s="34"/>
      <c r="N2826" s="79"/>
      <c r="O2826" s="31"/>
      <c r="P2826" s="53"/>
      <c r="Q2826" s="40"/>
      <c r="S2826" s="41" t="str">
        <f t="shared" si="1781"/>
        <v/>
      </c>
      <c r="T2826" s="41" t="str">
        <f t="shared" si="1782"/>
        <v/>
      </c>
      <c r="U2826" s="41" t="str">
        <f t="shared" si="1794"/>
        <v/>
      </c>
      <c r="W2826" s="74" t="str">
        <f>IF('Job Database'!$X2826="", "", 'Job Database'!$X2826)</f>
        <v/>
      </c>
      <c r="Y2826" s="41" t="str">
        <f>IF($W2826="", "", IF(COUNTIF($I$11:$I$3035, $W2826)&gt;0, "", MAX($Y$10:$Y2825)+1))</f>
        <v/>
      </c>
      <c r="Z2826" s="41">
        <v>2816</v>
      </c>
      <c r="AA2826" s="58" t="str">
        <f t="shared" si="1795"/>
        <v/>
      </c>
      <c r="AC2826" s="41" t="str">
        <f t="shared" si="1783"/>
        <v/>
      </c>
      <c r="AE2826" s="41" t="str">
        <f t="shared" si="1796"/>
        <v/>
      </c>
      <c r="AJ2826" s="154" t="str">
        <f t="shared" si="1797"/>
        <v/>
      </c>
      <c r="AL2826" s="120" t="str">
        <f t="shared" si="1798"/>
        <v/>
      </c>
      <c r="AM2826" s="104" t="str">
        <f t="shared" si="1799"/>
        <v/>
      </c>
      <c r="AN2826" s="104" t="str">
        <f t="shared" si="1800"/>
        <v/>
      </c>
      <c r="AO2826" s="104" t="str">
        <f t="shared" si="1784"/>
        <v/>
      </c>
      <c r="AP2826" s="104" t="str">
        <f t="shared" si="1785"/>
        <v/>
      </c>
      <c r="AQ2826" s="121" t="str">
        <f t="shared" si="1801"/>
        <v/>
      </c>
      <c r="AS2826" s="88" t="str">
        <f t="shared" si="1786"/>
        <v/>
      </c>
      <c r="AT2826" s="68" t="str">
        <f t="shared" si="1802"/>
        <v/>
      </c>
      <c r="AU2826" s="68" t="str">
        <f t="shared" si="1803"/>
        <v/>
      </c>
      <c r="AV2826" s="68" t="str">
        <f t="shared" si="1804"/>
        <v/>
      </c>
      <c r="AW2826" s="88" t="str">
        <f t="shared" si="1787"/>
        <v/>
      </c>
      <c r="AZ2826" s="88" t="str">
        <f t="shared" si="1788"/>
        <v/>
      </c>
      <c r="BA2826" s="68" t="str">
        <f t="shared" si="1789"/>
        <v/>
      </c>
      <c r="BB2826" s="68" t="str">
        <f t="shared" si="1790"/>
        <v/>
      </c>
      <c r="BC2826" s="68" t="str">
        <f t="shared" si="1791"/>
        <v/>
      </c>
      <c r="BD2826" s="69" t="str">
        <f t="shared" si="1792"/>
        <v/>
      </c>
      <c r="BE2826" s="69" t="str">
        <f t="shared" si="1805"/>
        <v/>
      </c>
      <c r="BT2826" s="138" t="str">
        <f t="shared" ca="1" si="1806"/>
        <v/>
      </c>
      <c r="BU2826" s="139" t="str">
        <f t="shared" ca="1" si="1807"/>
        <v/>
      </c>
      <c r="BW2826" s="138" t="str">
        <f t="shared" si="1808"/>
        <v/>
      </c>
      <c r="BX2826" s="104" t="str">
        <f t="shared" si="1809"/>
        <v/>
      </c>
      <c r="BY2826" s="139" t="str">
        <f t="shared" si="1810"/>
        <v/>
      </c>
      <c r="CA2826" s="138" t="str">
        <f t="shared" si="1811"/>
        <v/>
      </c>
      <c r="CB2826" s="104" t="str">
        <f t="shared" si="1812"/>
        <v/>
      </c>
      <c r="CC2826" s="139" t="str">
        <f t="shared" si="1813"/>
        <v/>
      </c>
      <c r="CE2826" s="162" t="str">
        <f t="shared" si="1814"/>
        <v/>
      </c>
      <c r="CF2826" s="163" t="str">
        <f t="shared" si="1815"/>
        <v/>
      </c>
      <c r="CG2826" s="164" t="str">
        <f t="shared" si="1816"/>
        <v/>
      </c>
      <c r="CI2826" s="162" t="str">
        <f t="shared" si="1817"/>
        <v/>
      </c>
      <c r="CJ2826" s="163" t="str">
        <f t="shared" si="1820"/>
        <v/>
      </c>
      <c r="CK2826" s="164" t="str">
        <f t="shared" si="1821"/>
        <v/>
      </c>
      <c r="CM2826" s="169" t="str">
        <f t="shared" si="1818"/>
        <v/>
      </c>
      <c r="CN2826" s="139" t="str">
        <f t="shared" si="1819"/>
        <v/>
      </c>
      <c r="CP2826" s="41" t="str">
        <f>IF($CM2826="", "", COUNTIF($CM$11:$CM$3035, "&lt;"&amp;$CM2826)+1+COUNTIF($CM$11:$CM2826, $CM2826)-1)</f>
        <v/>
      </c>
    </row>
    <row r="2827" spans="1:94" x14ac:dyDescent="0.25">
      <c r="A2827" s="40"/>
      <c r="B2827" s="82" t="str">
        <f>IF($I2827="", "", IFERROR(INDEX('Job Database'!$AE$11:$AE$3035, MATCH($I2827, 'Job Database'!$X$11:$X$3035, 0)), ""))</f>
        <v/>
      </c>
      <c r="C2827" s="69" t="str">
        <f>IF($I2827="", "", IF(COUNTIF('Job Database'!$X$11:$X$3035, $I2827)=0, $AC$5, $AC$4))</f>
        <v/>
      </c>
      <c r="D2827" s="40"/>
      <c r="E2827" s="85" t="str">
        <f>IF($I2827="", "", IF(IFERROR(INDEX('Job Database'!$M$11:$M$3035, MATCH($I2827, 'Job Database'!$X$11:$X$3035, 0)), "")="", "", IFERROR(INDEX('Job Database'!$M$11:$M$3035, MATCH($I2827, 'Job Database'!$X$11:$X$3035, 0)), "")))</f>
        <v/>
      </c>
      <c r="F2827" s="40"/>
      <c r="G2827" s="88" t="str">
        <f t="shared" si="1793"/>
        <v/>
      </c>
      <c r="H2827" s="40"/>
      <c r="I2827" s="24"/>
      <c r="J2827" s="34"/>
      <c r="K2827" s="106"/>
      <c r="L2827" s="79"/>
      <c r="M2827" s="34"/>
      <c r="N2827" s="79"/>
      <c r="O2827" s="31"/>
      <c r="P2827" s="53"/>
      <c r="Q2827" s="40"/>
      <c r="S2827" s="41" t="str">
        <f t="shared" ref="S2827:S2890" si="1822">IF($K2827="", "", IF($AG$5&lt;=$K2827, "X", ""))</f>
        <v/>
      </c>
      <c r="T2827" s="41" t="str">
        <f t="shared" ref="T2827:T2890" si="1823">IF($K2827="", "", IF($AG$5&gt;$K2827, "X", ""))</f>
        <v/>
      </c>
      <c r="U2827" s="41" t="str">
        <f t="shared" si="1794"/>
        <v/>
      </c>
      <c r="W2827" s="74" t="str">
        <f>IF('Job Database'!$X2827="", "", 'Job Database'!$X2827)</f>
        <v/>
      </c>
      <c r="Y2827" s="41" t="str">
        <f>IF($W2827="", "", IF(COUNTIF($I$11:$I$3035, $W2827)&gt;0, "", MAX($Y$10:$Y2826)+1))</f>
        <v/>
      </c>
      <c r="Z2827" s="41">
        <v>2817</v>
      </c>
      <c r="AA2827" s="58" t="str">
        <f t="shared" si="1795"/>
        <v/>
      </c>
      <c r="AC2827" s="41" t="str">
        <f t="shared" ref="AC2827:AC2890" si="1824">IF($I2827="", "", IF(COUNTIF($W$11:$W$3035, $I2827)=0, "X", ""))</f>
        <v/>
      </c>
      <c r="AE2827" s="41" t="str">
        <f t="shared" si="1796"/>
        <v/>
      </c>
      <c r="AJ2827" s="154" t="str">
        <f t="shared" si="1797"/>
        <v/>
      </c>
      <c r="AL2827" s="120" t="str">
        <f t="shared" si="1798"/>
        <v/>
      </c>
      <c r="AM2827" s="104" t="str">
        <f t="shared" si="1799"/>
        <v/>
      </c>
      <c r="AN2827" s="104" t="str">
        <f t="shared" si="1800"/>
        <v/>
      </c>
      <c r="AO2827" s="104" t="str">
        <f t="shared" ref="AO2827:AO2890" si="1825">IF(COUNTIF($AZ2827:$BE2827, $AZ$5)&gt;0, "X", "")</f>
        <v/>
      </c>
      <c r="AP2827" s="104" t="str">
        <f t="shared" ref="AP2827:AP2890" si="1826">IF(COUNTIF($AZ2827:$BE2827, $AZ$4)&gt;0, "X", "")</f>
        <v/>
      </c>
      <c r="AQ2827" s="121" t="str">
        <f t="shared" si="1801"/>
        <v/>
      </c>
      <c r="AS2827" s="88" t="str">
        <f t="shared" ref="AS2827:AS2890" si="1827">IF(OR(NOT(J2827=""), E2827="", NOT($O2827=""), NOT($P2827="")), "", NETWORKDAYS(E2827, $AG$5, $BJ$34:$BJ$57))</f>
        <v/>
      </c>
      <c r="AT2827" s="68" t="str">
        <f t="shared" si="1802"/>
        <v/>
      </c>
      <c r="AU2827" s="68" t="str">
        <f t="shared" si="1803"/>
        <v/>
      </c>
      <c r="AV2827" s="68" t="str">
        <f t="shared" si="1804"/>
        <v/>
      </c>
      <c r="AW2827" s="88" t="str">
        <f t="shared" ref="AW2827:AW2890" si="1828">IF(OR(NOT(O2827=""), N2827="", NOT($O2827=""), NOT($P2827="")), "", NETWORKDAYS(N2827, $AG$5, $BJ$34:$BJ$57))</f>
        <v/>
      </c>
      <c r="AZ2827" s="88" t="str">
        <f t="shared" ref="AZ2827:AZ2890" si="1829">IF(OR(AS2827="", $U2827="X"), "", IF(AS2827&gt;=AS$7, $AZ$4, IF(AS2827&gt;=AS$9, $AZ$5, "")))</f>
        <v/>
      </c>
      <c r="BA2827" s="68" t="str">
        <f t="shared" ref="BA2827:BA2890" si="1830">IF(OR(AT2827="", $U2827="X"), "", IF(AT2827&gt;=AT$7, $AZ$4, IF(AT2827&gt;=AT$9, $AZ$5, "")))</f>
        <v/>
      </c>
      <c r="BB2827" s="68" t="str">
        <f t="shared" ref="BB2827:BB2890" si="1831">IF(OR(AU2827="", $U2827="X"), "", IF(AU2827&gt;=AU$7, $AZ$4, IF(AU2827&gt;=AU$9, $AZ$5, "")))</f>
        <v/>
      </c>
      <c r="BC2827" s="68" t="str">
        <f t="shared" ref="BC2827:BC2890" si="1832">IF(OR(AV2827="", $U2827="X"), "", IF(AV2827&gt;=AV$7, $AZ$4, IF(AV2827&gt;=AV$9, $AZ$5, "")))</f>
        <v/>
      </c>
      <c r="BD2827" s="69" t="str">
        <f t="shared" ref="BD2827:BD2890" si="1833">IF(OR(AW2827="", $U2827="X"), "", IF(AW2827&gt;=AW$7, $AZ$4, IF(AW2827&gt;=AW$9, $AZ$5, "")))</f>
        <v/>
      </c>
      <c r="BE2827" s="69" t="str">
        <f t="shared" si="1805"/>
        <v/>
      </c>
      <c r="BT2827" s="138" t="str">
        <f t="shared" ca="1" si="1806"/>
        <v/>
      </c>
      <c r="BU2827" s="139" t="str">
        <f t="shared" ca="1" si="1807"/>
        <v/>
      </c>
      <c r="BW2827" s="138" t="str">
        <f t="shared" si="1808"/>
        <v/>
      </c>
      <c r="BX2827" s="104" t="str">
        <f t="shared" si="1809"/>
        <v/>
      </c>
      <c r="BY2827" s="139" t="str">
        <f t="shared" si="1810"/>
        <v/>
      </c>
      <c r="CA2827" s="138" t="str">
        <f t="shared" si="1811"/>
        <v/>
      </c>
      <c r="CB2827" s="104" t="str">
        <f t="shared" si="1812"/>
        <v/>
      </c>
      <c r="CC2827" s="139" t="str">
        <f t="shared" si="1813"/>
        <v/>
      </c>
      <c r="CE2827" s="162" t="str">
        <f t="shared" si="1814"/>
        <v/>
      </c>
      <c r="CF2827" s="163" t="str">
        <f t="shared" si="1815"/>
        <v/>
      </c>
      <c r="CG2827" s="164" t="str">
        <f t="shared" si="1816"/>
        <v/>
      </c>
      <c r="CI2827" s="162" t="str">
        <f t="shared" si="1817"/>
        <v/>
      </c>
      <c r="CJ2827" s="163" t="str">
        <f t="shared" si="1820"/>
        <v/>
      </c>
      <c r="CK2827" s="164" t="str">
        <f t="shared" si="1821"/>
        <v/>
      </c>
      <c r="CM2827" s="169" t="str">
        <f t="shared" si="1818"/>
        <v/>
      </c>
      <c r="CN2827" s="139" t="str">
        <f t="shared" si="1819"/>
        <v/>
      </c>
      <c r="CP2827" s="41" t="str">
        <f>IF($CM2827="", "", COUNTIF($CM$11:$CM$3035, "&lt;"&amp;$CM2827)+1+COUNTIF($CM$11:$CM2827, $CM2827)-1)</f>
        <v/>
      </c>
    </row>
    <row r="2828" spans="1:94" x14ac:dyDescent="0.25">
      <c r="A2828" s="40"/>
      <c r="B2828" s="82" t="str">
        <f>IF($I2828="", "", IFERROR(INDEX('Job Database'!$AE$11:$AE$3035, MATCH($I2828, 'Job Database'!$X$11:$X$3035, 0)), ""))</f>
        <v/>
      </c>
      <c r="C2828" s="69" t="str">
        <f>IF($I2828="", "", IF(COUNTIF('Job Database'!$X$11:$X$3035, $I2828)=0, $AC$5, $AC$4))</f>
        <v/>
      </c>
      <c r="D2828" s="40"/>
      <c r="E2828" s="85" t="str">
        <f>IF($I2828="", "", IF(IFERROR(INDEX('Job Database'!$M$11:$M$3035, MATCH($I2828, 'Job Database'!$X$11:$X$3035, 0)), "")="", "", IFERROR(INDEX('Job Database'!$M$11:$M$3035, MATCH($I2828, 'Job Database'!$X$11:$X$3035, 0)), "")))</f>
        <v/>
      </c>
      <c r="F2828" s="40"/>
      <c r="G2828" s="88" t="str">
        <f t="shared" ref="G2828:G2891" si="1834">$AJ2828</f>
        <v/>
      </c>
      <c r="H2828" s="40"/>
      <c r="I2828" s="24"/>
      <c r="J2828" s="34"/>
      <c r="K2828" s="106"/>
      <c r="L2828" s="79"/>
      <c r="M2828" s="34"/>
      <c r="N2828" s="79"/>
      <c r="O2828" s="31"/>
      <c r="P2828" s="53"/>
      <c r="Q2828" s="40"/>
      <c r="S2828" s="41" t="str">
        <f t="shared" si="1822"/>
        <v/>
      </c>
      <c r="T2828" s="41" t="str">
        <f t="shared" si="1823"/>
        <v/>
      </c>
      <c r="U2828" s="41" t="str">
        <f t="shared" ref="U2828:U2891" si="1835">IF(OR($S2828="X", $T2828="X"), "X", "")</f>
        <v/>
      </c>
      <c r="W2828" s="74" t="str">
        <f>IF('Job Database'!$X2828="", "", 'Job Database'!$X2828)</f>
        <v/>
      </c>
      <c r="Y2828" s="41" t="str">
        <f>IF($W2828="", "", IF(COUNTIF($I$11:$I$3035, $W2828)&gt;0, "", MAX($Y$10:$Y2827)+1))</f>
        <v/>
      </c>
      <c r="Z2828" s="41">
        <v>2818</v>
      </c>
      <c r="AA2828" s="58" t="str">
        <f t="shared" ref="AA2828:AA2891" si="1836">IFERROR(INDEX($W$11:$W$3035, MATCH($Z2828, $Y$11:$Y$3035, 0)), "")</f>
        <v/>
      </c>
      <c r="AC2828" s="41" t="str">
        <f t="shared" si="1824"/>
        <v/>
      </c>
      <c r="AE2828" s="41" t="str">
        <f t="shared" ref="AE2828:AE2891" si="1837">IF($I2828="", "", IF(COUNTIF($I$11:$I$3035, $I2828)&gt;1, "X", ""))</f>
        <v/>
      </c>
      <c r="AJ2828" s="154" t="str">
        <f t="shared" ref="AJ2828:AJ2891" si="1838">IFERROR(INDEX($AL$10:$AQ$10, $AK$10, MATCH("X", $AL2828:$AQ2828, 0)), "")</f>
        <v/>
      </c>
      <c r="AL2828" s="120" t="str">
        <f t="shared" ref="AL2828:AL2891" si="1839">IF(AND(OR($O2828=$AG$15, $O2828=$AG$16), $P2828=$AH$11), "X", "")</f>
        <v/>
      </c>
      <c r="AM2828" s="104" t="str">
        <f t="shared" ref="AM2828:AM2891" si="1840">IF(AND(OR($O2828=$AG$15, $O2828=$AG$16), $P2828=$AH$13), "X", "")</f>
        <v/>
      </c>
      <c r="AN2828" s="104" t="str">
        <f t="shared" ref="AN2828:AN2891" si="1841">IF(AND(AL2828="", AM2828="", AP2828="", AQ2828="", AO2828="", NOT($I2828="")), "X", "")</f>
        <v/>
      </c>
      <c r="AO2828" s="104" t="str">
        <f t="shared" si="1825"/>
        <v/>
      </c>
      <c r="AP2828" s="104" t="str">
        <f t="shared" si="1826"/>
        <v/>
      </c>
      <c r="AQ2828" s="121" t="str">
        <f t="shared" ref="AQ2828:AQ2891" si="1842">IF(COUNTIF($AG$11:$AG$14, $O2828)&gt;0, "X", "")</f>
        <v/>
      </c>
      <c r="AS2828" s="88" t="str">
        <f t="shared" si="1827"/>
        <v/>
      </c>
      <c r="AT2828" s="68" t="str">
        <f t="shared" ref="AT2828:AT2891" si="1843">IF(OR($J2828="", NOT(L2828=""), NOT($O2828=""), NOT($P2828="")), "", NETWORKDAYS($J2828, $AG$5, $BJ$34:$BJ$57))</f>
        <v/>
      </c>
      <c r="AU2828" s="68" t="str">
        <f t="shared" ref="AU2828:AU2891" si="1844">IF(OR($L2828="", NOT(M2828=""), NOT($O2828=""), NOT($P2828="")), "", NETWORKDAYS($L2828, $AG$5, $BJ$34:$BJ$57))</f>
        <v/>
      </c>
      <c r="AV2828" s="68" t="str">
        <f t="shared" ref="AV2828:AV2891" si="1845">IF(OR($M2828="", NOT(N2828=""), NOT($O2828=""), NOT($P2828="")), "", NETWORKDAYS($M2828, $AG$5, $BJ$34:$BJ$57))</f>
        <v/>
      </c>
      <c r="AW2828" s="88" t="str">
        <f t="shared" si="1828"/>
        <v/>
      </c>
      <c r="AZ2828" s="88" t="str">
        <f t="shared" si="1829"/>
        <v/>
      </c>
      <c r="BA2828" s="68" t="str">
        <f t="shared" si="1830"/>
        <v/>
      </c>
      <c r="BB2828" s="68" t="str">
        <f t="shared" si="1831"/>
        <v/>
      </c>
      <c r="BC2828" s="68" t="str">
        <f t="shared" si="1832"/>
        <v/>
      </c>
      <c r="BD2828" s="69" t="str">
        <f t="shared" si="1833"/>
        <v/>
      </c>
      <c r="BE2828" s="69" t="str">
        <f t="shared" ref="BE2828:BE2891" si="1846">BD2828</f>
        <v/>
      </c>
      <c r="BT2828" s="138" t="str">
        <f t="shared" ref="BT2828:BT2891" ca="1" si="1847">IF($BU2828="X", "", IF(COUNTIF($CA2828:$CC2828, "X")&gt;0, "X", ""))</f>
        <v/>
      </c>
      <c r="BU2828" s="139" t="str">
        <f t="shared" ref="BU2828:BU2891" ca="1" si="1848">IF(OR($L2828=$AG$5, $M2828=$AG$5, $N2828=$AG$5), "X", "")</f>
        <v/>
      </c>
      <c r="BW2828" s="138" t="str">
        <f t="shared" ref="BW2828:BW2891" si="1849">IF(L2828="", "", NETWORKDAYS($AG$5, L2828, $BJ$34:$BJ$57))</f>
        <v/>
      </c>
      <c r="BX2828" s="104" t="str">
        <f t="shared" ref="BX2828:BX2891" si="1850">IF(M2828="", "", NETWORKDAYS($AG$5, M2828, $BJ$34:$BJ$57))</f>
        <v/>
      </c>
      <c r="BY2828" s="139" t="str">
        <f t="shared" ref="BY2828:BY2891" si="1851">IF(N2828="", "", NETWORKDAYS($AG$5, N2828, $BJ$34:$BJ$57))</f>
        <v/>
      </c>
      <c r="CA2828" s="138" t="str">
        <f t="shared" ref="CA2828:CA2891" si="1852">IF(BW2828&lt;0, "", IF(BW2828&lt;=$CA$9, "X", ""))</f>
        <v/>
      </c>
      <c r="CB2828" s="104" t="str">
        <f t="shared" ref="CB2828:CB2891" si="1853">IF(BX2828&lt;0, "", IF(BX2828&lt;=$CA$9, "X", ""))</f>
        <v/>
      </c>
      <c r="CC2828" s="139" t="str">
        <f t="shared" ref="CC2828:CC2891" si="1854">IF(BY2828&lt;0, "", IF(BY2828&lt;=$CA$9, "X", ""))</f>
        <v/>
      </c>
      <c r="CE2828" s="162" t="str">
        <f t="shared" ref="CE2828:CE2891" si="1855">IF(L2828="", "", IF(L2828=$AG$5, L2828, ""))</f>
        <v/>
      </c>
      <c r="CF2828" s="163" t="str">
        <f t="shared" ref="CF2828:CF2891" si="1856">IF(M2828="", "", IF(M2828=$AG$5, M2828, ""))</f>
        <v/>
      </c>
      <c r="CG2828" s="164" t="str">
        <f t="shared" ref="CG2828:CG2891" si="1857">IF(N2828="", "", IF(N2828=$AG$5, N2828, ""))</f>
        <v/>
      </c>
      <c r="CI2828" s="162" t="str">
        <f t="shared" ref="CI2828:CI2891" si="1858">IF(CA2828="", "", L2828)</f>
        <v/>
      </c>
      <c r="CJ2828" s="163" t="str">
        <f t="shared" si="1820"/>
        <v/>
      </c>
      <c r="CK2828" s="164" t="str">
        <f t="shared" si="1821"/>
        <v/>
      </c>
      <c r="CM2828" s="169" t="str">
        <f t="shared" ref="CM2828:CM2891" si="1859">IF(NOT($CE2828=""), $CE2828, IF(NOT($CF2828=""), $CF2828, IF(NOT($CG2828=""), $CG2828, IF(NOT($CI2828=""), $CI2828, IF(NOT($CJ2828=""), $CJ2828, IF(NOT($CK2828=""), $CK2828, ""))))))</f>
        <v/>
      </c>
      <c r="CN2828" s="139" t="str">
        <f t="shared" ref="CN2828:CN2891" si="1860">IF(NOT($CE2828=""), "TODAY - 1st Interview", IF(NOT($CF2828=""), "TODAY - 2nd Interview", IF(NOT($CG2828=""), "TODAY - 3rd Interview", IF(NOT($CI2828=""), "Alert - 1st Interview", IF(NOT($CJ2828=""), "Alert - 2nd Interview", IF(NOT($CK2828=""), "Alert - 3rd Interview", ""))))))</f>
        <v/>
      </c>
      <c r="CP2828" s="41" t="str">
        <f>IF($CM2828="", "", COUNTIF($CM$11:$CM$3035, "&lt;"&amp;$CM2828)+1+COUNTIF($CM$11:$CM2828, $CM2828)-1)</f>
        <v/>
      </c>
    </row>
    <row r="2829" spans="1:94" x14ac:dyDescent="0.25">
      <c r="A2829" s="40"/>
      <c r="B2829" s="82" t="str">
        <f>IF($I2829="", "", IFERROR(INDEX('Job Database'!$AE$11:$AE$3035, MATCH($I2829, 'Job Database'!$X$11:$X$3035, 0)), ""))</f>
        <v/>
      </c>
      <c r="C2829" s="69" t="str">
        <f>IF($I2829="", "", IF(COUNTIF('Job Database'!$X$11:$X$3035, $I2829)=0, $AC$5, $AC$4))</f>
        <v/>
      </c>
      <c r="D2829" s="40"/>
      <c r="E2829" s="85" t="str">
        <f>IF($I2829="", "", IF(IFERROR(INDEX('Job Database'!$M$11:$M$3035, MATCH($I2829, 'Job Database'!$X$11:$X$3035, 0)), "")="", "", IFERROR(INDEX('Job Database'!$M$11:$M$3035, MATCH($I2829, 'Job Database'!$X$11:$X$3035, 0)), "")))</f>
        <v/>
      </c>
      <c r="F2829" s="40"/>
      <c r="G2829" s="88" t="str">
        <f t="shared" si="1834"/>
        <v/>
      </c>
      <c r="H2829" s="40"/>
      <c r="I2829" s="24"/>
      <c r="J2829" s="34"/>
      <c r="K2829" s="106"/>
      <c r="L2829" s="79"/>
      <c r="M2829" s="34"/>
      <c r="N2829" s="79"/>
      <c r="O2829" s="31"/>
      <c r="P2829" s="53"/>
      <c r="Q2829" s="40"/>
      <c r="S2829" s="41" t="str">
        <f t="shared" si="1822"/>
        <v/>
      </c>
      <c r="T2829" s="41" t="str">
        <f t="shared" si="1823"/>
        <v/>
      </c>
      <c r="U2829" s="41" t="str">
        <f t="shared" si="1835"/>
        <v/>
      </c>
      <c r="W2829" s="74" t="str">
        <f>IF('Job Database'!$X2829="", "", 'Job Database'!$X2829)</f>
        <v/>
      </c>
      <c r="Y2829" s="41" t="str">
        <f>IF($W2829="", "", IF(COUNTIF($I$11:$I$3035, $W2829)&gt;0, "", MAX($Y$10:$Y2828)+1))</f>
        <v/>
      </c>
      <c r="Z2829" s="41">
        <v>2819</v>
      </c>
      <c r="AA2829" s="58" t="str">
        <f t="shared" si="1836"/>
        <v/>
      </c>
      <c r="AC2829" s="41" t="str">
        <f t="shared" si="1824"/>
        <v/>
      </c>
      <c r="AE2829" s="41" t="str">
        <f t="shared" si="1837"/>
        <v/>
      </c>
      <c r="AJ2829" s="154" t="str">
        <f t="shared" si="1838"/>
        <v/>
      </c>
      <c r="AL2829" s="120" t="str">
        <f t="shared" si="1839"/>
        <v/>
      </c>
      <c r="AM2829" s="104" t="str">
        <f t="shared" si="1840"/>
        <v/>
      </c>
      <c r="AN2829" s="104" t="str">
        <f t="shared" si="1841"/>
        <v/>
      </c>
      <c r="AO2829" s="104" t="str">
        <f t="shared" si="1825"/>
        <v/>
      </c>
      <c r="AP2829" s="104" t="str">
        <f t="shared" si="1826"/>
        <v/>
      </c>
      <c r="AQ2829" s="121" t="str">
        <f t="shared" si="1842"/>
        <v/>
      </c>
      <c r="AS2829" s="88" t="str">
        <f t="shared" si="1827"/>
        <v/>
      </c>
      <c r="AT2829" s="68" t="str">
        <f t="shared" si="1843"/>
        <v/>
      </c>
      <c r="AU2829" s="68" t="str">
        <f t="shared" si="1844"/>
        <v/>
      </c>
      <c r="AV2829" s="68" t="str">
        <f t="shared" si="1845"/>
        <v/>
      </c>
      <c r="AW2829" s="88" t="str">
        <f t="shared" si="1828"/>
        <v/>
      </c>
      <c r="AZ2829" s="88" t="str">
        <f t="shared" si="1829"/>
        <v/>
      </c>
      <c r="BA2829" s="68" t="str">
        <f t="shared" si="1830"/>
        <v/>
      </c>
      <c r="BB2829" s="68" t="str">
        <f t="shared" si="1831"/>
        <v/>
      </c>
      <c r="BC2829" s="68" t="str">
        <f t="shared" si="1832"/>
        <v/>
      </c>
      <c r="BD2829" s="69" t="str">
        <f t="shared" si="1833"/>
        <v/>
      </c>
      <c r="BE2829" s="69" t="str">
        <f t="shared" si="1846"/>
        <v/>
      </c>
      <c r="BT2829" s="138" t="str">
        <f t="shared" ca="1" si="1847"/>
        <v/>
      </c>
      <c r="BU2829" s="139" t="str">
        <f t="shared" ca="1" si="1848"/>
        <v/>
      </c>
      <c r="BW2829" s="138" t="str">
        <f t="shared" si="1849"/>
        <v/>
      </c>
      <c r="BX2829" s="104" t="str">
        <f t="shared" si="1850"/>
        <v/>
      </c>
      <c r="BY2829" s="139" t="str">
        <f t="shared" si="1851"/>
        <v/>
      </c>
      <c r="CA2829" s="138" t="str">
        <f t="shared" si="1852"/>
        <v/>
      </c>
      <c r="CB2829" s="104" t="str">
        <f t="shared" si="1853"/>
        <v/>
      </c>
      <c r="CC2829" s="139" t="str">
        <f t="shared" si="1854"/>
        <v/>
      </c>
      <c r="CE2829" s="162" t="str">
        <f t="shared" si="1855"/>
        <v/>
      </c>
      <c r="CF2829" s="163" t="str">
        <f t="shared" si="1856"/>
        <v/>
      </c>
      <c r="CG2829" s="164" t="str">
        <f t="shared" si="1857"/>
        <v/>
      </c>
      <c r="CI2829" s="162" t="str">
        <f t="shared" si="1858"/>
        <v/>
      </c>
      <c r="CJ2829" s="163" t="str">
        <f t="shared" si="1820"/>
        <v/>
      </c>
      <c r="CK2829" s="164" t="str">
        <f t="shared" si="1821"/>
        <v/>
      </c>
      <c r="CM2829" s="169" t="str">
        <f t="shared" si="1859"/>
        <v/>
      </c>
      <c r="CN2829" s="139" t="str">
        <f t="shared" si="1860"/>
        <v/>
      </c>
      <c r="CP2829" s="41" t="str">
        <f>IF($CM2829="", "", COUNTIF($CM$11:$CM$3035, "&lt;"&amp;$CM2829)+1+COUNTIF($CM$11:$CM2829, $CM2829)-1)</f>
        <v/>
      </c>
    </row>
    <row r="2830" spans="1:94" x14ac:dyDescent="0.25">
      <c r="A2830" s="40"/>
      <c r="B2830" s="82" t="str">
        <f>IF($I2830="", "", IFERROR(INDEX('Job Database'!$AE$11:$AE$3035, MATCH($I2830, 'Job Database'!$X$11:$X$3035, 0)), ""))</f>
        <v/>
      </c>
      <c r="C2830" s="69" t="str">
        <f>IF($I2830="", "", IF(COUNTIF('Job Database'!$X$11:$X$3035, $I2830)=0, $AC$5, $AC$4))</f>
        <v/>
      </c>
      <c r="D2830" s="40"/>
      <c r="E2830" s="85" t="str">
        <f>IF($I2830="", "", IF(IFERROR(INDEX('Job Database'!$M$11:$M$3035, MATCH($I2830, 'Job Database'!$X$11:$X$3035, 0)), "")="", "", IFERROR(INDEX('Job Database'!$M$11:$M$3035, MATCH($I2830, 'Job Database'!$X$11:$X$3035, 0)), "")))</f>
        <v/>
      </c>
      <c r="F2830" s="40"/>
      <c r="G2830" s="88" t="str">
        <f t="shared" si="1834"/>
        <v/>
      </c>
      <c r="H2830" s="40"/>
      <c r="I2830" s="24"/>
      <c r="J2830" s="34"/>
      <c r="K2830" s="106"/>
      <c r="L2830" s="79"/>
      <c r="M2830" s="34"/>
      <c r="N2830" s="79"/>
      <c r="O2830" s="31"/>
      <c r="P2830" s="53"/>
      <c r="Q2830" s="40"/>
      <c r="S2830" s="41" t="str">
        <f t="shared" si="1822"/>
        <v/>
      </c>
      <c r="T2830" s="41" t="str">
        <f t="shared" si="1823"/>
        <v/>
      </c>
      <c r="U2830" s="41" t="str">
        <f t="shared" si="1835"/>
        <v/>
      </c>
      <c r="W2830" s="74" t="str">
        <f>IF('Job Database'!$X2830="", "", 'Job Database'!$X2830)</f>
        <v/>
      </c>
      <c r="Y2830" s="41" t="str">
        <f>IF($W2830="", "", IF(COUNTIF($I$11:$I$3035, $W2830)&gt;0, "", MAX($Y$10:$Y2829)+1))</f>
        <v/>
      </c>
      <c r="Z2830" s="41">
        <v>2820</v>
      </c>
      <c r="AA2830" s="58" t="str">
        <f t="shared" si="1836"/>
        <v/>
      </c>
      <c r="AC2830" s="41" t="str">
        <f t="shared" si="1824"/>
        <v/>
      </c>
      <c r="AE2830" s="41" t="str">
        <f t="shared" si="1837"/>
        <v/>
      </c>
      <c r="AJ2830" s="154" t="str">
        <f t="shared" si="1838"/>
        <v/>
      </c>
      <c r="AL2830" s="120" t="str">
        <f t="shared" si="1839"/>
        <v/>
      </c>
      <c r="AM2830" s="104" t="str">
        <f t="shared" si="1840"/>
        <v/>
      </c>
      <c r="AN2830" s="104" t="str">
        <f t="shared" si="1841"/>
        <v/>
      </c>
      <c r="AO2830" s="104" t="str">
        <f t="shared" si="1825"/>
        <v/>
      </c>
      <c r="AP2830" s="104" t="str">
        <f t="shared" si="1826"/>
        <v/>
      </c>
      <c r="AQ2830" s="121" t="str">
        <f t="shared" si="1842"/>
        <v/>
      </c>
      <c r="AS2830" s="88" t="str">
        <f t="shared" si="1827"/>
        <v/>
      </c>
      <c r="AT2830" s="68" t="str">
        <f t="shared" si="1843"/>
        <v/>
      </c>
      <c r="AU2830" s="68" t="str">
        <f t="shared" si="1844"/>
        <v/>
      </c>
      <c r="AV2830" s="68" t="str">
        <f t="shared" si="1845"/>
        <v/>
      </c>
      <c r="AW2830" s="88" t="str">
        <f t="shared" si="1828"/>
        <v/>
      </c>
      <c r="AZ2830" s="88" t="str">
        <f t="shared" si="1829"/>
        <v/>
      </c>
      <c r="BA2830" s="68" t="str">
        <f t="shared" si="1830"/>
        <v/>
      </c>
      <c r="BB2830" s="68" t="str">
        <f t="shared" si="1831"/>
        <v/>
      </c>
      <c r="BC2830" s="68" t="str">
        <f t="shared" si="1832"/>
        <v/>
      </c>
      <c r="BD2830" s="69" t="str">
        <f t="shared" si="1833"/>
        <v/>
      </c>
      <c r="BE2830" s="69" t="str">
        <f t="shared" si="1846"/>
        <v/>
      </c>
      <c r="BT2830" s="138" t="str">
        <f t="shared" ca="1" si="1847"/>
        <v/>
      </c>
      <c r="BU2830" s="139" t="str">
        <f t="shared" ca="1" si="1848"/>
        <v/>
      </c>
      <c r="BW2830" s="138" t="str">
        <f t="shared" si="1849"/>
        <v/>
      </c>
      <c r="BX2830" s="104" t="str">
        <f t="shared" si="1850"/>
        <v/>
      </c>
      <c r="BY2830" s="139" t="str">
        <f t="shared" si="1851"/>
        <v/>
      </c>
      <c r="CA2830" s="138" t="str">
        <f t="shared" si="1852"/>
        <v/>
      </c>
      <c r="CB2830" s="104" t="str">
        <f t="shared" si="1853"/>
        <v/>
      </c>
      <c r="CC2830" s="139" t="str">
        <f t="shared" si="1854"/>
        <v/>
      </c>
      <c r="CE2830" s="162" t="str">
        <f t="shared" si="1855"/>
        <v/>
      </c>
      <c r="CF2830" s="163" t="str">
        <f t="shared" si="1856"/>
        <v/>
      </c>
      <c r="CG2830" s="164" t="str">
        <f t="shared" si="1857"/>
        <v/>
      </c>
      <c r="CI2830" s="162" t="str">
        <f t="shared" si="1858"/>
        <v/>
      </c>
      <c r="CJ2830" s="163" t="str">
        <f t="shared" si="1820"/>
        <v/>
      </c>
      <c r="CK2830" s="164" t="str">
        <f t="shared" si="1821"/>
        <v/>
      </c>
      <c r="CM2830" s="169" t="str">
        <f t="shared" si="1859"/>
        <v/>
      </c>
      <c r="CN2830" s="139" t="str">
        <f t="shared" si="1860"/>
        <v/>
      </c>
      <c r="CP2830" s="41" t="str">
        <f>IF($CM2830="", "", COUNTIF($CM$11:$CM$3035, "&lt;"&amp;$CM2830)+1+COUNTIF($CM$11:$CM2830, $CM2830)-1)</f>
        <v/>
      </c>
    </row>
    <row r="2831" spans="1:94" x14ac:dyDescent="0.25">
      <c r="A2831" s="40"/>
      <c r="B2831" s="82" t="str">
        <f>IF($I2831="", "", IFERROR(INDEX('Job Database'!$AE$11:$AE$3035, MATCH($I2831, 'Job Database'!$X$11:$X$3035, 0)), ""))</f>
        <v/>
      </c>
      <c r="C2831" s="69" t="str">
        <f>IF($I2831="", "", IF(COUNTIF('Job Database'!$X$11:$X$3035, $I2831)=0, $AC$5, $AC$4))</f>
        <v/>
      </c>
      <c r="D2831" s="40"/>
      <c r="E2831" s="85" t="str">
        <f>IF($I2831="", "", IF(IFERROR(INDEX('Job Database'!$M$11:$M$3035, MATCH($I2831, 'Job Database'!$X$11:$X$3035, 0)), "")="", "", IFERROR(INDEX('Job Database'!$M$11:$M$3035, MATCH($I2831, 'Job Database'!$X$11:$X$3035, 0)), "")))</f>
        <v/>
      </c>
      <c r="F2831" s="40"/>
      <c r="G2831" s="88" t="str">
        <f t="shared" si="1834"/>
        <v/>
      </c>
      <c r="H2831" s="40"/>
      <c r="I2831" s="24"/>
      <c r="J2831" s="34"/>
      <c r="K2831" s="106"/>
      <c r="L2831" s="79"/>
      <c r="M2831" s="34"/>
      <c r="N2831" s="79"/>
      <c r="O2831" s="31"/>
      <c r="P2831" s="53"/>
      <c r="Q2831" s="40"/>
      <c r="S2831" s="41" t="str">
        <f t="shared" si="1822"/>
        <v/>
      </c>
      <c r="T2831" s="41" t="str">
        <f t="shared" si="1823"/>
        <v/>
      </c>
      <c r="U2831" s="41" t="str">
        <f t="shared" si="1835"/>
        <v/>
      </c>
      <c r="W2831" s="74" t="str">
        <f>IF('Job Database'!$X2831="", "", 'Job Database'!$X2831)</f>
        <v/>
      </c>
      <c r="Y2831" s="41" t="str">
        <f>IF($W2831="", "", IF(COUNTIF($I$11:$I$3035, $W2831)&gt;0, "", MAX($Y$10:$Y2830)+1))</f>
        <v/>
      </c>
      <c r="Z2831" s="41">
        <v>2821</v>
      </c>
      <c r="AA2831" s="58" t="str">
        <f t="shared" si="1836"/>
        <v/>
      </c>
      <c r="AC2831" s="41" t="str">
        <f t="shared" si="1824"/>
        <v/>
      </c>
      <c r="AE2831" s="41" t="str">
        <f t="shared" si="1837"/>
        <v/>
      </c>
      <c r="AJ2831" s="154" t="str">
        <f t="shared" si="1838"/>
        <v/>
      </c>
      <c r="AL2831" s="120" t="str">
        <f t="shared" si="1839"/>
        <v/>
      </c>
      <c r="AM2831" s="104" t="str">
        <f t="shared" si="1840"/>
        <v/>
      </c>
      <c r="AN2831" s="104" t="str">
        <f t="shared" si="1841"/>
        <v/>
      </c>
      <c r="AO2831" s="104" t="str">
        <f t="shared" si="1825"/>
        <v/>
      </c>
      <c r="AP2831" s="104" t="str">
        <f t="shared" si="1826"/>
        <v/>
      </c>
      <c r="AQ2831" s="121" t="str">
        <f t="shared" si="1842"/>
        <v/>
      </c>
      <c r="AS2831" s="88" t="str">
        <f t="shared" si="1827"/>
        <v/>
      </c>
      <c r="AT2831" s="68" t="str">
        <f t="shared" si="1843"/>
        <v/>
      </c>
      <c r="AU2831" s="68" t="str">
        <f t="shared" si="1844"/>
        <v/>
      </c>
      <c r="AV2831" s="68" t="str">
        <f t="shared" si="1845"/>
        <v/>
      </c>
      <c r="AW2831" s="88" t="str">
        <f t="shared" si="1828"/>
        <v/>
      </c>
      <c r="AZ2831" s="88" t="str">
        <f t="shared" si="1829"/>
        <v/>
      </c>
      <c r="BA2831" s="68" t="str">
        <f t="shared" si="1830"/>
        <v/>
      </c>
      <c r="BB2831" s="68" t="str">
        <f t="shared" si="1831"/>
        <v/>
      </c>
      <c r="BC2831" s="68" t="str">
        <f t="shared" si="1832"/>
        <v/>
      </c>
      <c r="BD2831" s="69" t="str">
        <f t="shared" si="1833"/>
        <v/>
      </c>
      <c r="BE2831" s="69" t="str">
        <f t="shared" si="1846"/>
        <v/>
      </c>
      <c r="BT2831" s="138" t="str">
        <f t="shared" ca="1" si="1847"/>
        <v/>
      </c>
      <c r="BU2831" s="139" t="str">
        <f t="shared" ca="1" si="1848"/>
        <v/>
      </c>
      <c r="BW2831" s="138" t="str">
        <f t="shared" si="1849"/>
        <v/>
      </c>
      <c r="BX2831" s="104" t="str">
        <f t="shared" si="1850"/>
        <v/>
      </c>
      <c r="BY2831" s="139" t="str">
        <f t="shared" si="1851"/>
        <v/>
      </c>
      <c r="CA2831" s="138" t="str">
        <f t="shared" si="1852"/>
        <v/>
      </c>
      <c r="CB2831" s="104" t="str">
        <f t="shared" si="1853"/>
        <v/>
      </c>
      <c r="CC2831" s="139" t="str">
        <f t="shared" si="1854"/>
        <v/>
      </c>
      <c r="CE2831" s="162" t="str">
        <f t="shared" si="1855"/>
        <v/>
      </c>
      <c r="CF2831" s="163" t="str">
        <f t="shared" si="1856"/>
        <v/>
      </c>
      <c r="CG2831" s="164" t="str">
        <f t="shared" si="1857"/>
        <v/>
      </c>
      <c r="CI2831" s="162" t="str">
        <f t="shared" si="1858"/>
        <v/>
      </c>
      <c r="CJ2831" s="163" t="str">
        <f t="shared" si="1820"/>
        <v/>
      </c>
      <c r="CK2831" s="164" t="str">
        <f t="shared" si="1821"/>
        <v/>
      </c>
      <c r="CM2831" s="169" t="str">
        <f t="shared" si="1859"/>
        <v/>
      </c>
      <c r="CN2831" s="139" t="str">
        <f t="shared" si="1860"/>
        <v/>
      </c>
      <c r="CP2831" s="41" t="str">
        <f>IF($CM2831="", "", COUNTIF($CM$11:$CM$3035, "&lt;"&amp;$CM2831)+1+COUNTIF($CM$11:$CM2831, $CM2831)-1)</f>
        <v/>
      </c>
    </row>
    <row r="2832" spans="1:94" x14ac:dyDescent="0.25">
      <c r="A2832" s="40"/>
      <c r="B2832" s="82" t="str">
        <f>IF($I2832="", "", IFERROR(INDEX('Job Database'!$AE$11:$AE$3035, MATCH($I2832, 'Job Database'!$X$11:$X$3035, 0)), ""))</f>
        <v/>
      </c>
      <c r="C2832" s="69" t="str">
        <f>IF($I2832="", "", IF(COUNTIF('Job Database'!$X$11:$X$3035, $I2832)=0, $AC$5, $AC$4))</f>
        <v/>
      </c>
      <c r="D2832" s="40"/>
      <c r="E2832" s="85" t="str">
        <f>IF($I2832="", "", IF(IFERROR(INDEX('Job Database'!$M$11:$M$3035, MATCH($I2832, 'Job Database'!$X$11:$X$3035, 0)), "")="", "", IFERROR(INDEX('Job Database'!$M$11:$M$3035, MATCH($I2832, 'Job Database'!$X$11:$X$3035, 0)), "")))</f>
        <v/>
      </c>
      <c r="F2832" s="40"/>
      <c r="G2832" s="88" t="str">
        <f t="shared" si="1834"/>
        <v/>
      </c>
      <c r="H2832" s="40"/>
      <c r="I2832" s="24"/>
      <c r="J2832" s="34"/>
      <c r="K2832" s="106"/>
      <c r="L2832" s="79"/>
      <c r="M2832" s="34"/>
      <c r="N2832" s="79"/>
      <c r="O2832" s="31"/>
      <c r="P2832" s="53"/>
      <c r="Q2832" s="40"/>
      <c r="S2832" s="41" t="str">
        <f t="shared" si="1822"/>
        <v/>
      </c>
      <c r="T2832" s="41" t="str">
        <f t="shared" si="1823"/>
        <v/>
      </c>
      <c r="U2832" s="41" t="str">
        <f t="shared" si="1835"/>
        <v/>
      </c>
      <c r="W2832" s="74" t="str">
        <f>IF('Job Database'!$X2832="", "", 'Job Database'!$X2832)</f>
        <v/>
      </c>
      <c r="Y2832" s="41" t="str">
        <f>IF($W2832="", "", IF(COUNTIF($I$11:$I$3035, $W2832)&gt;0, "", MAX($Y$10:$Y2831)+1))</f>
        <v/>
      </c>
      <c r="Z2832" s="41">
        <v>2822</v>
      </c>
      <c r="AA2832" s="58" t="str">
        <f t="shared" si="1836"/>
        <v/>
      </c>
      <c r="AC2832" s="41" t="str">
        <f t="shared" si="1824"/>
        <v/>
      </c>
      <c r="AE2832" s="41" t="str">
        <f t="shared" si="1837"/>
        <v/>
      </c>
      <c r="AJ2832" s="154" t="str">
        <f t="shared" si="1838"/>
        <v/>
      </c>
      <c r="AL2832" s="120" t="str">
        <f t="shared" si="1839"/>
        <v/>
      </c>
      <c r="AM2832" s="104" t="str">
        <f t="shared" si="1840"/>
        <v/>
      </c>
      <c r="AN2832" s="104" t="str">
        <f t="shared" si="1841"/>
        <v/>
      </c>
      <c r="AO2832" s="104" t="str">
        <f t="shared" si="1825"/>
        <v/>
      </c>
      <c r="AP2832" s="104" t="str">
        <f t="shared" si="1826"/>
        <v/>
      </c>
      <c r="AQ2832" s="121" t="str">
        <f t="shared" si="1842"/>
        <v/>
      </c>
      <c r="AS2832" s="88" t="str">
        <f t="shared" si="1827"/>
        <v/>
      </c>
      <c r="AT2832" s="68" t="str">
        <f t="shared" si="1843"/>
        <v/>
      </c>
      <c r="AU2832" s="68" t="str">
        <f t="shared" si="1844"/>
        <v/>
      </c>
      <c r="AV2832" s="68" t="str">
        <f t="shared" si="1845"/>
        <v/>
      </c>
      <c r="AW2832" s="88" t="str">
        <f t="shared" si="1828"/>
        <v/>
      </c>
      <c r="AZ2832" s="88" t="str">
        <f t="shared" si="1829"/>
        <v/>
      </c>
      <c r="BA2832" s="68" t="str">
        <f t="shared" si="1830"/>
        <v/>
      </c>
      <c r="BB2832" s="68" t="str">
        <f t="shared" si="1831"/>
        <v/>
      </c>
      <c r="BC2832" s="68" t="str">
        <f t="shared" si="1832"/>
        <v/>
      </c>
      <c r="BD2832" s="69" t="str">
        <f t="shared" si="1833"/>
        <v/>
      </c>
      <c r="BE2832" s="69" t="str">
        <f t="shared" si="1846"/>
        <v/>
      </c>
      <c r="BT2832" s="138" t="str">
        <f t="shared" ca="1" si="1847"/>
        <v/>
      </c>
      <c r="BU2832" s="139" t="str">
        <f t="shared" ca="1" si="1848"/>
        <v/>
      </c>
      <c r="BW2832" s="138" t="str">
        <f t="shared" si="1849"/>
        <v/>
      </c>
      <c r="BX2832" s="104" t="str">
        <f t="shared" si="1850"/>
        <v/>
      </c>
      <c r="BY2832" s="139" t="str">
        <f t="shared" si="1851"/>
        <v/>
      </c>
      <c r="CA2832" s="138" t="str">
        <f t="shared" si="1852"/>
        <v/>
      </c>
      <c r="CB2832" s="104" t="str">
        <f t="shared" si="1853"/>
        <v/>
      </c>
      <c r="CC2832" s="139" t="str">
        <f t="shared" si="1854"/>
        <v/>
      </c>
      <c r="CE2832" s="162" t="str">
        <f t="shared" si="1855"/>
        <v/>
      </c>
      <c r="CF2832" s="163" t="str">
        <f t="shared" si="1856"/>
        <v/>
      </c>
      <c r="CG2832" s="164" t="str">
        <f t="shared" si="1857"/>
        <v/>
      </c>
      <c r="CI2832" s="162" t="str">
        <f t="shared" si="1858"/>
        <v/>
      </c>
      <c r="CJ2832" s="163" t="str">
        <f t="shared" si="1820"/>
        <v/>
      </c>
      <c r="CK2832" s="164" t="str">
        <f t="shared" si="1821"/>
        <v/>
      </c>
      <c r="CM2832" s="169" t="str">
        <f t="shared" si="1859"/>
        <v/>
      </c>
      <c r="CN2832" s="139" t="str">
        <f t="shared" si="1860"/>
        <v/>
      </c>
      <c r="CP2832" s="41" t="str">
        <f>IF($CM2832="", "", COUNTIF($CM$11:$CM$3035, "&lt;"&amp;$CM2832)+1+COUNTIF($CM$11:$CM2832, $CM2832)-1)</f>
        <v/>
      </c>
    </row>
    <row r="2833" spans="1:94" x14ac:dyDescent="0.25">
      <c r="A2833" s="40"/>
      <c r="B2833" s="82" t="str">
        <f>IF($I2833="", "", IFERROR(INDEX('Job Database'!$AE$11:$AE$3035, MATCH($I2833, 'Job Database'!$X$11:$X$3035, 0)), ""))</f>
        <v/>
      </c>
      <c r="C2833" s="69" t="str">
        <f>IF($I2833="", "", IF(COUNTIF('Job Database'!$X$11:$X$3035, $I2833)=0, $AC$5, $AC$4))</f>
        <v/>
      </c>
      <c r="D2833" s="40"/>
      <c r="E2833" s="85" t="str">
        <f>IF($I2833="", "", IF(IFERROR(INDEX('Job Database'!$M$11:$M$3035, MATCH($I2833, 'Job Database'!$X$11:$X$3035, 0)), "")="", "", IFERROR(INDEX('Job Database'!$M$11:$M$3035, MATCH($I2833, 'Job Database'!$X$11:$X$3035, 0)), "")))</f>
        <v/>
      </c>
      <c r="F2833" s="40"/>
      <c r="G2833" s="88" t="str">
        <f t="shared" si="1834"/>
        <v/>
      </c>
      <c r="H2833" s="40"/>
      <c r="I2833" s="24"/>
      <c r="J2833" s="34"/>
      <c r="K2833" s="106"/>
      <c r="L2833" s="79"/>
      <c r="M2833" s="34"/>
      <c r="N2833" s="79"/>
      <c r="O2833" s="31"/>
      <c r="P2833" s="53"/>
      <c r="Q2833" s="40"/>
      <c r="S2833" s="41" t="str">
        <f t="shared" si="1822"/>
        <v/>
      </c>
      <c r="T2833" s="41" t="str">
        <f t="shared" si="1823"/>
        <v/>
      </c>
      <c r="U2833" s="41" t="str">
        <f t="shared" si="1835"/>
        <v/>
      </c>
      <c r="W2833" s="74" t="str">
        <f>IF('Job Database'!$X2833="", "", 'Job Database'!$X2833)</f>
        <v/>
      </c>
      <c r="Y2833" s="41" t="str">
        <f>IF($W2833="", "", IF(COUNTIF($I$11:$I$3035, $W2833)&gt;0, "", MAX($Y$10:$Y2832)+1))</f>
        <v/>
      </c>
      <c r="Z2833" s="41">
        <v>2823</v>
      </c>
      <c r="AA2833" s="58" t="str">
        <f t="shared" si="1836"/>
        <v/>
      </c>
      <c r="AC2833" s="41" t="str">
        <f t="shared" si="1824"/>
        <v/>
      </c>
      <c r="AE2833" s="41" t="str">
        <f t="shared" si="1837"/>
        <v/>
      </c>
      <c r="AJ2833" s="154" t="str">
        <f t="shared" si="1838"/>
        <v/>
      </c>
      <c r="AL2833" s="120" t="str">
        <f t="shared" si="1839"/>
        <v/>
      </c>
      <c r="AM2833" s="104" t="str">
        <f t="shared" si="1840"/>
        <v/>
      </c>
      <c r="AN2833" s="104" t="str">
        <f t="shared" si="1841"/>
        <v/>
      </c>
      <c r="AO2833" s="104" t="str">
        <f t="shared" si="1825"/>
        <v/>
      </c>
      <c r="AP2833" s="104" t="str">
        <f t="shared" si="1826"/>
        <v/>
      </c>
      <c r="AQ2833" s="121" t="str">
        <f t="shared" si="1842"/>
        <v/>
      </c>
      <c r="AS2833" s="88" t="str">
        <f t="shared" si="1827"/>
        <v/>
      </c>
      <c r="AT2833" s="68" t="str">
        <f t="shared" si="1843"/>
        <v/>
      </c>
      <c r="AU2833" s="68" t="str">
        <f t="shared" si="1844"/>
        <v/>
      </c>
      <c r="AV2833" s="68" t="str">
        <f t="shared" si="1845"/>
        <v/>
      </c>
      <c r="AW2833" s="88" t="str">
        <f t="shared" si="1828"/>
        <v/>
      </c>
      <c r="AZ2833" s="88" t="str">
        <f t="shared" si="1829"/>
        <v/>
      </c>
      <c r="BA2833" s="68" t="str">
        <f t="shared" si="1830"/>
        <v/>
      </c>
      <c r="BB2833" s="68" t="str">
        <f t="shared" si="1831"/>
        <v/>
      </c>
      <c r="BC2833" s="68" t="str">
        <f t="shared" si="1832"/>
        <v/>
      </c>
      <c r="BD2833" s="69" t="str">
        <f t="shared" si="1833"/>
        <v/>
      </c>
      <c r="BE2833" s="69" t="str">
        <f t="shared" si="1846"/>
        <v/>
      </c>
      <c r="BT2833" s="138" t="str">
        <f t="shared" ca="1" si="1847"/>
        <v/>
      </c>
      <c r="BU2833" s="139" t="str">
        <f t="shared" ca="1" si="1848"/>
        <v/>
      </c>
      <c r="BW2833" s="138" t="str">
        <f t="shared" si="1849"/>
        <v/>
      </c>
      <c r="BX2833" s="104" t="str">
        <f t="shared" si="1850"/>
        <v/>
      </c>
      <c r="BY2833" s="139" t="str">
        <f t="shared" si="1851"/>
        <v/>
      </c>
      <c r="CA2833" s="138" t="str">
        <f t="shared" si="1852"/>
        <v/>
      </c>
      <c r="CB2833" s="104" t="str">
        <f t="shared" si="1853"/>
        <v/>
      </c>
      <c r="CC2833" s="139" t="str">
        <f t="shared" si="1854"/>
        <v/>
      </c>
      <c r="CE2833" s="162" t="str">
        <f t="shared" si="1855"/>
        <v/>
      </c>
      <c r="CF2833" s="163" t="str">
        <f t="shared" si="1856"/>
        <v/>
      </c>
      <c r="CG2833" s="164" t="str">
        <f t="shared" si="1857"/>
        <v/>
      </c>
      <c r="CI2833" s="162" t="str">
        <f t="shared" si="1858"/>
        <v/>
      </c>
      <c r="CJ2833" s="163" t="str">
        <f t="shared" si="1820"/>
        <v/>
      </c>
      <c r="CK2833" s="164" t="str">
        <f t="shared" si="1821"/>
        <v/>
      </c>
      <c r="CM2833" s="169" t="str">
        <f t="shared" si="1859"/>
        <v/>
      </c>
      <c r="CN2833" s="139" t="str">
        <f t="shared" si="1860"/>
        <v/>
      </c>
      <c r="CP2833" s="41" t="str">
        <f>IF($CM2833="", "", COUNTIF($CM$11:$CM$3035, "&lt;"&amp;$CM2833)+1+COUNTIF($CM$11:$CM2833, $CM2833)-1)</f>
        <v/>
      </c>
    </row>
    <row r="2834" spans="1:94" x14ac:dyDescent="0.25">
      <c r="A2834" s="40"/>
      <c r="B2834" s="82" t="str">
        <f>IF($I2834="", "", IFERROR(INDEX('Job Database'!$AE$11:$AE$3035, MATCH($I2834, 'Job Database'!$X$11:$X$3035, 0)), ""))</f>
        <v/>
      </c>
      <c r="C2834" s="69" t="str">
        <f>IF($I2834="", "", IF(COUNTIF('Job Database'!$X$11:$X$3035, $I2834)=0, $AC$5, $AC$4))</f>
        <v/>
      </c>
      <c r="D2834" s="40"/>
      <c r="E2834" s="85" t="str">
        <f>IF($I2834="", "", IF(IFERROR(INDEX('Job Database'!$M$11:$M$3035, MATCH($I2834, 'Job Database'!$X$11:$X$3035, 0)), "")="", "", IFERROR(INDEX('Job Database'!$M$11:$M$3035, MATCH($I2834, 'Job Database'!$X$11:$X$3035, 0)), "")))</f>
        <v/>
      </c>
      <c r="F2834" s="40"/>
      <c r="G2834" s="88" t="str">
        <f t="shared" si="1834"/>
        <v/>
      </c>
      <c r="H2834" s="40"/>
      <c r="I2834" s="24"/>
      <c r="J2834" s="34"/>
      <c r="K2834" s="106"/>
      <c r="L2834" s="79"/>
      <c r="M2834" s="34"/>
      <c r="N2834" s="79"/>
      <c r="O2834" s="31"/>
      <c r="P2834" s="53"/>
      <c r="Q2834" s="40"/>
      <c r="S2834" s="41" t="str">
        <f t="shared" si="1822"/>
        <v/>
      </c>
      <c r="T2834" s="41" t="str">
        <f t="shared" si="1823"/>
        <v/>
      </c>
      <c r="U2834" s="41" t="str">
        <f t="shared" si="1835"/>
        <v/>
      </c>
      <c r="W2834" s="74" t="str">
        <f>IF('Job Database'!$X2834="", "", 'Job Database'!$X2834)</f>
        <v/>
      </c>
      <c r="Y2834" s="41" t="str">
        <f>IF($W2834="", "", IF(COUNTIF($I$11:$I$3035, $W2834)&gt;0, "", MAX($Y$10:$Y2833)+1))</f>
        <v/>
      </c>
      <c r="Z2834" s="41">
        <v>2824</v>
      </c>
      <c r="AA2834" s="58" t="str">
        <f t="shared" si="1836"/>
        <v/>
      </c>
      <c r="AC2834" s="41" t="str">
        <f t="shared" si="1824"/>
        <v/>
      </c>
      <c r="AE2834" s="41" t="str">
        <f t="shared" si="1837"/>
        <v/>
      </c>
      <c r="AJ2834" s="154" t="str">
        <f t="shared" si="1838"/>
        <v/>
      </c>
      <c r="AL2834" s="120" t="str">
        <f t="shared" si="1839"/>
        <v/>
      </c>
      <c r="AM2834" s="104" t="str">
        <f t="shared" si="1840"/>
        <v/>
      </c>
      <c r="AN2834" s="104" t="str">
        <f t="shared" si="1841"/>
        <v/>
      </c>
      <c r="AO2834" s="104" t="str">
        <f t="shared" si="1825"/>
        <v/>
      </c>
      <c r="AP2834" s="104" t="str">
        <f t="shared" si="1826"/>
        <v/>
      </c>
      <c r="AQ2834" s="121" t="str">
        <f t="shared" si="1842"/>
        <v/>
      </c>
      <c r="AS2834" s="88" t="str">
        <f t="shared" si="1827"/>
        <v/>
      </c>
      <c r="AT2834" s="68" t="str">
        <f t="shared" si="1843"/>
        <v/>
      </c>
      <c r="AU2834" s="68" t="str">
        <f t="shared" si="1844"/>
        <v/>
      </c>
      <c r="AV2834" s="68" t="str">
        <f t="shared" si="1845"/>
        <v/>
      </c>
      <c r="AW2834" s="88" t="str">
        <f t="shared" si="1828"/>
        <v/>
      </c>
      <c r="AZ2834" s="88" t="str">
        <f t="shared" si="1829"/>
        <v/>
      </c>
      <c r="BA2834" s="68" t="str">
        <f t="shared" si="1830"/>
        <v/>
      </c>
      <c r="BB2834" s="68" t="str">
        <f t="shared" si="1831"/>
        <v/>
      </c>
      <c r="BC2834" s="68" t="str">
        <f t="shared" si="1832"/>
        <v/>
      </c>
      <c r="BD2834" s="69" t="str">
        <f t="shared" si="1833"/>
        <v/>
      </c>
      <c r="BE2834" s="69" t="str">
        <f t="shared" si="1846"/>
        <v/>
      </c>
      <c r="BT2834" s="138" t="str">
        <f t="shared" ca="1" si="1847"/>
        <v/>
      </c>
      <c r="BU2834" s="139" t="str">
        <f t="shared" ca="1" si="1848"/>
        <v/>
      </c>
      <c r="BW2834" s="138" t="str">
        <f t="shared" si="1849"/>
        <v/>
      </c>
      <c r="BX2834" s="104" t="str">
        <f t="shared" si="1850"/>
        <v/>
      </c>
      <c r="BY2834" s="139" t="str">
        <f t="shared" si="1851"/>
        <v/>
      </c>
      <c r="CA2834" s="138" t="str">
        <f t="shared" si="1852"/>
        <v/>
      </c>
      <c r="CB2834" s="104" t="str">
        <f t="shared" si="1853"/>
        <v/>
      </c>
      <c r="CC2834" s="139" t="str">
        <f t="shared" si="1854"/>
        <v/>
      </c>
      <c r="CE2834" s="162" t="str">
        <f t="shared" si="1855"/>
        <v/>
      </c>
      <c r="CF2834" s="163" t="str">
        <f t="shared" si="1856"/>
        <v/>
      </c>
      <c r="CG2834" s="164" t="str">
        <f t="shared" si="1857"/>
        <v/>
      </c>
      <c r="CI2834" s="162" t="str">
        <f t="shared" si="1858"/>
        <v/>
      </c>
      <c r="CJ2834" s="163" t="str">
        <f t="shared" si="1820"/>
        <v/>
      </c>
      <c r="CK2834" s="164" t="str">
        <f t="shared" si="1821"/>
        <v/>
      </c>
      <c r="CM2834" s="169" t="str">
        <f t="shared" si="1859"/>
        <v/>
      </c>
      <c r="CN2834" s="139" t="str">
        <f t="shared" si="1860"/>
        <v/>
      </c>
      <c r="CP2834" s="41" t="str">
        <f>IF($CM2834="", "", COUNTIF($CM$11:$CM$3035, "&lt;"&amp;$CM2834)+1+COUNTIF($CM$11:$CM2834, $CM2834)-1)</f>
        <v/>
      </c>
    </row>
    <row r="2835" spans="1:94" x14ac:dyDescent="0.25">
      <c r="A2835" s="40"/>
      <c r="B2835" s="82" t="str">
        <f>IF($I2835="", "", IFERROR(INDEX('Job Database'!$AE$11:$AE$3035, MATCH($I2835, 'Job Database'!$X$11:$X$3035, 0)), ""))</f>
        <v/>
      </c>
      <c r="C2835" s="69" t="str">
        <f>IF($I2835="", "", IF(COUNTIF('Job Database'!$X$11:$X$3035, $I2835)=0, $AC$5, $AC$4))</f>
        <v/>
      </c>
      <c r="D2835" s="40"/>
      <c r="E2835" s="85" t="str">
        <f>IF($I2835="", "", IF(IFERROR(INDEX('Job Database'!$M$11:$M$3035, MATCH($I2835, 'Job Database'!$X$11:$X$3035, 0)), "")="", "", IFERROR(INDEX('Job Database'!$M$11:$M$3035, MATCH($I2835, 'Job Database'!$X$11:$X$3035, 0)), "")))</f>
        <v/>
      </c>
      <c r="F2835" s="40"/>
      <c r="G2835" s="88" t="str">
        <f t="shared" si="1834"/>
        <v/>
      </c>
      <c r="H2835" s="40"/>
      <c r="I2835" s="24"/>
      <c r="J2835" s="34"/>
      <c r="K2835" s="106"/>
      <c r="L2835" s="79"/>
      <c r="M2835" s="34"/>
      <c r="N2835" s="79"/>
      <c r="O2835" s="31"/>
      <c r="P2835" s="53"/>
      <c r="Q2835" s="40"/>
      <c r="S2835" s="41" t="str">
        <f t="shared" si="1822"/>
        <v/>
      </c>
      <c r="T2835" s="41" t="str">
        <f t="shared" si="1823"/>
        <v/>
      </c>
      <c r="U2835" s="41" t="str">
        <f t="shared" si="1835"/>
        <v/>
      </c>
      <c r="W2835" s="74" t="str">
        <f>IF('Job Database'!$X2835="", "", 'Job Database'!$X2835)</f>
        <v/>
      </c>
      <c r="Y2835" s="41" t="str">
        <f>IF($W2835="", "", IF(COUNTIF($I$11:$I$3035, $W2835)&gt;0, "", MAX($Y$10:$Y2834)+1))</f>
        <v/>
      </c>
      <c r="Z2835" s="41">
        <v>2825</v>
      </c>
      <c r="AA2835" s="58" t="str">
        <f t="shared" si="1836"/>
        <v/>
      </c>
      <c r="AC2835" s="41" t="str">
        <f t="shared" si="1824"/>
        <v/>
      </c>
      <c r="AE2835" s="41" t="str">
        <f t="shared" si="1837"/>
        <v/>
      </c>
      <c r="AJ2835" s="154" t="str">
        <f t="shared" si="1838"/>
        <v/>
      </c>
      <c r="AL2835" s="120" t="str">
        <f t="shared" si="1839"/>
        <v/>
      </c>
      <c r="AM2835" s="104" t="str">
        <f t="shared" si="1840"/>
        <v/>
      </c>
      <c r="AN2835" s="104" t="str">
        <f t="shared" si="1841"/>
        <v/>
      </c>
      <c r="AO2835" s="104" t="str">
        <f t="shared" si="1825"/>
        <v/>
      </c>
      <c r="AP2835" s="104" t="str">
        <f t="shared" si="1826"/>
        <v/>
      </c>
      <c r="AQ2835" s="121" t="str">
        <f t="shared" si="1842"/>
        <v/>
      </c>
      <c r="AS2835" s="88" t="str">
        <f t="shared" si="1827"/>
        <v/>
      </c>
      <c r="AT2835" s="68" t="str">
        <f t="shared" si="1843"/>
        <v/>
      </c>
      <c r="AU2835" s="68" t="str">
        <f t="shared" si="1844"/>
        <v/>
      </c>
      <c r="AV2835" s="68" t="str">
        <f t="shared" si="1845"/>
        <v/>
      </c>
      <c r="AW2835" s="88" t="str">
        <f t="shared" si="1828"/>
        <v/>
      </c>
      <c r="AZ2835" s="88" t="str">
        <f t="shared" si="1829"/>
        <v/>
      </c>
      <c r="BA2835" s="68" t="str">
        <f t="shared" si="1830"/>
        <v/>
      </c>
      <c r="BB2835" s="68" t="str">
        <f t="shared" si="1831"/>
        <v/>
      </c>
      <c r="BC2835" s="68" t="str">
        <f t="shared" si="1832"/>
        <v/>
      </c>
      <c r="BD2835" s="69" t="str">
        <f t="shared" si="1833"/>
        <v/>
      </c>
      <c r="BE2835" s="69" t="str">
        <f t="shared" si="1846"/>
        <v/>
      </c>
      <c r="BT2835" s="138" t="str">
        <f t="shared" ca="1" si="1847"/>
        <v/>
      </c>
      <c r="BU2835" s="139" t="str">
        <f t="shared" ca="1" si="1848"/>
        <v/>
      </c>
      <c r="BW2835" s="138" t="str">
        <f t="shared" si="1849"/>
        <v/>
      </c>
      <c r="BX2835" s="104" t="str">
        <f t="shared" si="1850"/>
        <v/>
      </c>
      <c r="BY2835" s="139" t="str">
        <f t="shared" si="1851"/>
        <v/>
      </c>
      <c r="CA2835" s="138" t="str">
        <f t="shared" si="1852"/>
        <v/>
      </c>
      <c r="CB2835" s="104" t="str">
        <f t="shared" si="1853"/>
        <v/>
      </c>
      <c r="CC2835" s="139" t="str">
        <f t="shared" si="1854"/>
        <v/>
      </c>
      <c r="CE2835" s="162" t="str">
        <f t="shared" si="1855"/>
        <v/>
      </c>
      <c r="CF2835" s="163" t="str">
        <f t="shared" si="1856"/>
        <v/>
      </c>
      <c r="CG2835" s="164" t="str">
        <f t="shared" si="1857"/>
        <v/>
      </c>
      <c r="CI2835" s="162" t="str">
        <f t="shared" si="1858"/>
        <v/>
      </c>
      <c r="CJ2835" s="163" t="str">
        <f t="shared" si="1820"/>
        <v/>
      </c>
      <c r="CK2835" s="164" t="str">
        <f t="shared" si="1821"/>
        <v/>
      </c>
      <c r="CM2835" s="169" t="str">
        <f t="shared" si="1859"/>
        <v/>
      </c>
      <c r="CN2835" s="139" t="str">
        <f t="shared" si="1860"/>
        <v/>
      </c>
      <c r="CP2835" s="41" t="str">
        <f>IF($CM2835="", "", COUNTIF($CM$11:$CM$3035, "&lt;"&amp;$CM2835)+1+COUNTIF($CM$11:$CM2835, $CM2835)-1)</f>
        <v/>
      </c>
    </row>
    <row r="2836" spans="1:94" x14ac:dyDescent="0.25">
      <c r="A2836" s="40"/>
      <c r="B2836" s="82" t="str">
        <f>IF($I2836="", "", IFERROR(INDEX('Job Database'!$AE$11:$AE$3035, MATCH($I2836, 'Job Database'!$X$11:$X$3035, 0)), ""))</f>
        <v/>
      </c>
      <c r="C2836" s="69" t="str">
        <f>IF($I2836="", "", IF(COUNTIF('Job Database'!$X$11:$X$3035, $I2836)=0, $AC$5, $AC$4))</f>
        <v/>
      </c>
      <c r="D2836" s="40"/>
      <c r="E2836" s="85" t="str">
        <f>IF($I2836="", "", IF(IFERROR(INDEX('Job Database'!$M$11:$M$3035, MATCH($I2836, 'Job Database'!$X$11:$X$3035, 0)), "")="", "", IFERROR(INDEX('Job Database'!$M$11:$M$3035, MATCH($I2836, 'Job Database'!$X$11:$X$3035, 0)), "")))</f>
        <v/>
      </c>
      <c r="F2836" s="40"/>
      <c r="G2836" s="88" t="str">
        <f t="shared" si="1834"/>
        <v/>
      </c>
      <c r="H2836" s="40"/>
      <c r="I2836" s="24"/>
      <c r="J2836" s="34"/>
      <c r="K2836" s="106"/>
      <c r="L2836" s="79"/>
      <c r="M2836" s="34"/>
      <c r="N2836" s="79"/>
      <c r="O2836" s="31"/>
      <c r="P2836" s="53"/>
      <c r="Q2836" s="40"/>
      <c r="S2836" s="41" t="str">
        <f t="shared" si="1822"/>
        <v/>
      </c>
      <c r="T2836" s="41" t="str">
        <f t="shared" si="1823"/>
        <v/>
      </c>
      <c r="U2836" s="41" t="str">
        <f t="shared" si="1835"/>
        <v/>
      </c>
      <c r="W2836" s="74" t="str">
        <f>IF('Job Database'!$X2836="", "", 'Job Database'!$X2836)</f>
        <v/>
      </c>
      <c r="Y2836" s="41" t="str">
        <f>IF($W2836="", "", IF(COUNTIF($I$11:$I$3035, $W2836)&gt;0, "", MAX($Y$10:$Y2835)+1))</f>
        <v/>
      </c>
      <c r="Z2836" s="41">
        <v>2826</v>
      </c>
      <c r="AA2836" s="58" t="str">
        <f t="shared" si="1836"/>
        <v/>
      </c>
      <c r="AC2836" s="41" t="str">
        <f t="shared" si="1824"/>
        <v/>
      </c>
      <c r="AE2836" s="41" t="str">
        <f t="shared" si="1837"/>
        <v/>
      </c>
      <c r="AJ2836" s="154" t="str">
        <f t="shared" si="1838"/>
        <v/>
      </c>
      <c r="AL2836" s="120" t="str">
        <f t="shared" si="1839"/>
        <v/>
      </c>
      <c r="AM2836" s="104" t="str">
        <f t="shared" si="1840"/>
        <v/>
      </c>
      <c r="AN2836" s="104" t="str">
        <f t="shared" si="1841"/>
        <v/>
      </c>
      <c r="AO2836" s="104" t="str">
        <f t="shared" si="1825"/>
        <v/>
      </c>
      <c r="AP2836" s="104" t="str">
        <f t="shared" si="1826"/>
        <v/>
      </c>
      <c r="AQ2836" s="121" t="str">
        <f t="shared" si="1842"/>
        <v/>
      </c>
      <c r="AS2836" s="88" t="str">
        <f t="shared" si="1827"/>
        <v/>
      </c>
      <c r="AT2836" s="68" t="str">
        <f t="shared" si="1843"/>
        <v/>
      </c>
      <c r="AU2836" s="68" t="str">
        <f t="shared" si="1844"/>
        <v/>
      </c>
      <c r="AV2836" s="68" t="str">
        <f t="shared" si="1845"/>
        <v/>
      </c>
      <c r="AW2836" s="88" t="str">
        <f t="shared" si="1828"/>
        <v/>
      </c>
      <c r="AZ2836" s="88" t="str">
        <f t="shared" si="1829"/>
        <v/>
      </c>
      <c r="BA2836" s="68" t="str">
        <f t="shared" si="1830"/>
        <v/>
      </c>
      <c r="BB2836" s="68" t="str">
        <f t="shared" si="1831"/>
        <v/>
      </c>
      <c r="BC2836" s="68" t="str">
        <f t="shared" si="1832"/>
        <v/>
      </c>
      <c r="BD2836" s="69" t="str">
        <f t="shared" si="1833"/>
        <v/>
      </c>
      <c r="BE2836" s="69" t="str">
        <f t="shared" si="1846"/>
        <v/>
      </c>
      <c r="BT2836" s="138" t="str">
        <f t="shared" ca="1" si="1847"/>
        <v/>
      </c>
      <c r="BU2836" s="139" t="str">
        <f t="shared" ca="1" si="1848"/>
        <v/>
      </c>
      <c r="BW2836" s="138" t="str">
        <f t="shared" si="1849"/>
        <v/>
      </c>
      <c r="BX2836" s="104" t="str">
        <f t="shared" si="1850"/>
        <v/>
      </c>
      <c r="BY2836" s="139" t="str">
        <f t="shared" si="1851"/>
        <v/>
      </c>
      <c r="CA2836" s="138" t="str">
        <f t="shared" si="1852"/>
        <v/>
      </c>
      <c r="CB2836" s="104" t="str">
        <f t="shared" si="1853"/>
        <v/>
      </c>
      <c r="CC2836" s="139" t="str">
        <f t="shared" si="1854"/>
        <v/>
      </c>
      <c r="CE2836" s="162" t="str">
        <f t="shared" si="1855"/>
        <v/>
      </c>
      <c r="CF2836" s="163" t="str">
        <f t="shared" si="1856"/>
        <v/>
      </c>
      <c r="CG2836" s="164" t="str">
        <f t="shared" si="1857"/>
        <v/>
      </c>
      <c r="CI2836" s="162" t="str">
        <f t="shared" si="1858"/>
        <v/>
      </c>
      <c r="CJ2836" s="163" t="str">
        <f t="shared" si="1820"/>
        <v/>
      </c>
      <c r="CK2836" s="164" t="str">
        <f t="shared" si="1821"/>
        <v/>
      </c>
      <c r="CM2836" s="169" t="str">
        <f t="shared" si="1859"/>
        <v/>
      </c>
      <c r="CN2836" s="139" t="str">
        <f t="shared" si="1860"/>
        <v/>
      </c>
      <c r="CP2836" s="41" t="str">
        <f>IF($CM2836="", "", COUNTIF($CM$11:$CM$3035, "&lt;"&amp;$CM2836)+1+COUNTIF($CM$11:$CM2836, $CM2836)-1)</f>
        <v/>
      </c>
    </row>
    <row r="2837" spans="1:94" x14ac:dyDescent="0.25">
      <c r="A2837" s="40"/>
      <c r="B2837" s="82" t="str">
        <f>IF($I2837="", "", IFERROR(INDEX('Job Database'!$AE$11:$AE$3035, MATCH($I2837, 'Job Database'!$X$11:$X$3035, 0)), ""))</f>
        <v/>
      </c>
      <c r="C2837" s="69" t="str">
        <f>IF($I2837="", "", IF(COUNTIF('Job Database'!$X$11:$X$3035, $I2837)=0, $AC$5, $AC$4))</f>
        <v/>
      </c>
      <c r="D2837" s="40"/>
      <c r="E2837" s="85" t="str">
        <f>IF($I2837="", "", IF(IFERROR(INDEX('Job Database'!$M$11:$M$3035, MATCH($I2837, 'Job Database'!$X$11:$X$3035, 0)), "")="", "", IFERROR(INDEX('Job Database'!$M$11:$M$3035, MATCH($I2837, 'Job Database'!$X$11:$X$3035, 0)), "")))</f>
        <v/>
      </c>
      <c r="F2837" s="40"/>
      <c r="G2837" s="88" t="str">
        <f t="shared" si="1834"/>
        <v/>
      </c>
      <c r="H2837" s="40"/>
      <c r="I2837" s="24"/>
      <c r="J2837" s="34"/>
      <c r="K2837" s="106"/>
      <c r="L2837" s="79"/>
      <c r="M2837" s="34"/>
      <c r="N2837" s="79"/>
      <c r="O2837" s="31"/>
      <c r="P2837" s="53"/>
      <c r="Q2837" s="40"/>
      <c r="S2837" s="41" t="str">
        <f t="shared" si="1822"/>
        <v/>
      </c>
      <c r="T2837" s="41" t="str">
        <f t="shared" si="1823"/>
        <v/>
      </c>
      <c r="U2837" s="41" t="str">
        <f t="shared" si="1835"/>
        <v/>
      </c>
      <c r="W2837" s="74" t="str">
        <f>IF('Job Database'!$X2837="", "", 'Job Database'!$X2837)</f>
        <v/>
      </c>
      <c r="Y2837" s="41" t="str">
        <f>IF($W2837="", "", IF(COUNTIF($I$11:$I$3035, $W2837)&gt;0, "", MAX($Y$10:$Y2836)+1))</f>
        <v/>
      </c>
      <c r="Z2837" s="41">
        <v>2827</v>
      </c>
      <c r="AA2837" s="58" t="str">
        <f t="shared" si="1836"/>
        <v/>
      </c>
      <c r="AC2837" s="41" t="str">
        <f t="shared" si="1824"/>
        <v/>
      </c>
      <c r="AE2837" s="41" t="str">
        <f t="shared" si="1837"/>
        <v/>
      </c>
      <c r="AJ2837" s="154" t="str">
        <f t="shared" si="1838"/>
        <v/>
      </c>
      <c r="AL2837" s="120" t="str">
        <f t="shared" si="1839"/>
        <v/>
      </c>
      <c r="AM2837" s="104" t="str">
        <f t="shared" si="1840"/>
        <v/>
      </c>
      <c r="AN2837" s="104" t="str">
        <f t="shared" si="1841"/>
        <v/>
      </c>
      <c r="AO2837" s="104" t="str">
        <f t="shared" si="1825"/>
        <v/>
      </c>
      <c r="AP2837" s="104" t="str">
        <f t="shared" si="1826"/>
        <v/>
      </c>
      <c r="AQ2837" s="121" t="str">
        <f t="shared" si="1842"/>
        <v/>
      </c>
      <c r="AS2837" s="88" t="str">
        <f t="shared" si="1827"/>
        <v/>
      </c>
      <c r="AT2837" s="68" t="str">
        <f t="shared" si="1843"/>
        <v/>
      </c>
      <c r="AU2837" s="68" t="str">
        <f t="shared" si="1844"/>
        <v/>
      </c>
      <c r="AV2837" s="68" t="str">
        <f t="shared" si="1845"/>
        <v/>
      </c>
      <c r="AW2837" s="88" t="str">
        <f t="shared" si="1828"/>
        <v/>
      </c>
      <c r="AZ2837" s="88" t="str">
        <f t="shared" si="1829"/>
        <v/>
      </c>
      <c r="BA2837" s="68" t="str">
        <f t="shared" si="1830"/>
        <v/>
      </c>
      <c r="BB2837" s="68" t="str">
        <f t="shared" si="1831"/>
        <v/>
      </c>
      <c r="BC2837" s="68" t="str">
        <f t="shared" si="1832"/>
        <v/>
      </c>
      <c r="BD2837" s="69" t="str">
        <f t="shared" si="1833"/>
        <v/>
      </c>
      <c r="BE2837" s="69" t="str">
        <f t="shared" si="1846"/>
        <v/>
      </c>
      <c r="BT2837" s="138" t="str">
        <f t="shared" ca="1" si="1847"/>
        <v/>
      </c>
      <c r="BU2837" s="139" t="str">
        <f t="shared" ca="1" si="1848"/>
        <v/>
      </c>
      <c r="BW2837" s="138" t="str">
        <f t="shared" si="1849"/>
        <v/>
      </c>
      <c r="BX2837" s="104" t="str">
        <f t="shared" si="1850"/>
        <v/>
      </c>
      <c r="BY2837" s="139" t="str">
        <f t="shared" si="1851"/>
        <v/>
      </c>
      <c r="CA2837" s="138" t="str">
        <f t="shared" si="1852"/>
        <v/>
      </c>
      <c r="CB2837" s="104" t="str">
        <f t="shared" si="1853"/>
        <v/>
      </c>
      <c r="CC2837" s="139" t="str">
        <f t="shared" si="1854"/>
        <v/>
      </c>
      <c r="CE2837" s="162" t="str">
        <f t="shared" si="1855"/>
        <v/>
      </c>
      <c r="CF2837" s="163" t="str">
        <f t="shared" si="1856"/>
        <v/>
      </c>
      <c r="CG2837" s="164" t="str">
        <f t="shared" si="1857"/>
        <v/>
      </c>
      <c r="CI2837" s="162" t="str">
        <f t="shared" si="1858"/>
        <v/>
      </c>
      <c r="CJ2837" s="163" t="str">
        <f t="shared" si="1820"/>
        <v/>
      </c>
      <c r="CK2837" s="164" t="str">
        <f t="shared" si="1821"/>
        <v/>
      </c>
      <c r="CM2837" s="169" t="str">
        <f t="shared" si="1859"/>
        <v/>
      </c>
      <c r="CN2837" s="139" t="str">
        <f t="shared" si="1860"/>
        <v/>
      </c>
      <c r="CP2837" s="41" t="str">
        <f>IF($CM2837="", "", COUNTIF($CM$11:$CM$3035, "&lt;"&amp;$CM2837)+1+COUNTIF($CM$11:$CM2837, $CM2837)-1)</f>
        <v/>
      </c>
    </row>
    <row r="2838" spans="1:94" x14ac:dyDescent="0.25">
      <c r="A2838" s="40"/>
      <c r="B2838" s="82" t="str">
        <f>IF($I2838="", "", IFERROR(INDEX('Job Database'!$AE$11:$AE$3035, MATCH($I2838, 'Job Database'!$X$11:$X$3035, 0)), ""))</f>
        <v/>
      </c>
      <c r="C2838" s="69" t="str">
        <f>IF($I2838="", "", IF(COUNTIF('Job Database'!$X$11:$X$3035, $I2838)=0, $AC$5, $AC$4))</f>
        <v/>
      </c>
      <c r="D2838" s="40"/>
      <c r="E2838" s="85" t="str">
        <f>IF($I2838="", "", IF(IFERROR(INDEX('Job Database'!$M$11:$M$3035, MATCH($I2838, 'Job Database'!$X$11:$X$3035, 0)), "")="", "", IFERROR(INDEX('Job Database'!$M$11:$M$3035, MATCH($I2838, 'Job Database'!$X$11:$X$3035, 0)), "")))</f>
        <v/>
      </c>
      <c r="F2838" s="40"/>
      <c r="G2838" s="88" t="str">
        <f t="shared" si="1834"/>
        <v/>
      </c>
      <c r="H2838" s="40"/>
      <c r="I2838" s="24"/>
      <c r="J2838" s="34"/>
      <c r="K2838" s="106"/>
      <c r="L2838" s="79"/>
      <c r="M2838" s="34"/>
      <c r="N2838" s="79"/>
      <c r="O2838" s="31"/>
      <c r="P2838" s="53"/>
      <c r="Q2838" s="40"/>
      <c r="S2838" s="41" t="str">
        <f t="shared" si="1822"/>
        <v/>
      </c>
      <c r="T2838" s="41" t="str">
        <f t="shared" si="1823"/>
        <v/>
      </c>
      <c r="U2838" s="41" t="str">
        <f t="shared" si="1835"/>
        <v/>
      </c>
      <c r="W2838" s="74" t="str">
        <f>IF('Job Database'!$X2838="", "", 'Job Database'!$X2838)</f>
        <v/>
      </c>
      <c r="Y2838" s="41" t="str">
        <f>IF($W2838="", "", IF(COUNTIF($I$11:$I$3035, $W2838)&gt;0, "", MAX($Y$10:$Y2837)+1))</f>
        <v/>
      </c>
      <c r="Z2838" s="41">
        <v>2828</v>
      </c>
      <c r="AA2838" s="58" t="str">
        <f t="shared" si="1836"/>
        <v/>
      </c>
      <c r="AC2838" s="41" t="str">
        <f t="shared" si="1824"/>
        <v/>
      </c>
      <c r="AE2838" s="41" t="str">
        <f t="shared" si="1837"/>
        <v/>
      </c>
      <c r="AJ2838" s="154" t="str">
        <f t="shared" si="1838"/>
        <v/>
      </c>
      <c r="AL2838" s="120" t="str">
        <f t="shared" si="1839"/>
        <v/>
      </c>
      <c r="AM2838" s="104" t="str">
        <f t="shared" si="1840"/>
        <v/>
      </c>
      <c r="AN2838" s="104" t="str">
        <f t="shared" si="1841"/>
        <v/>
      </c>
      <c r="AO2838" s="104" t="str">
        <f t="shared" si="1825"/>
        <v/>
      </c>
      <c r="AP2838" s="104" t="str">
        <f t="shared" si="1826"/>
        <v/>
      </c>
      <c r="AQ2838" s="121" t="str">
        <f t="shared" si="1842"/>
        <v/>
      </c>
      <c r="AS2838" s="88" t="str">
        <f t="shared" si="1827"/>
        <v/>
      </c>
      <c r="AT2838" s="68" t="str">
        <f t="shared" si="1843"/>
        <v/>
      </c>
      <c r="AU2838" s="68" t="str">
        <f t="shared" si="1844"/>
        <v/>
      </c>
      <c r="AV2838" s="68" t="str">
        <f t="shared" si="1845"/>
        <v/>
      </c>
      <c r="AW2838" s="88" t="str">
        <f t="shared" si="1828"/>
        <v/>
      </c>
      <c r="AZ2838" s="88" t="str">
        <f t="shared" si="1829"/>
        <v/>
      </c>
      <c r="BA2838" s="68" t="str">
        <f t="shared" si="1830"/>
        <v/>
      </c>
      <c r="BB2838" s="68" t="str">
        <f t="shared" si="1831"/>
        <v/>
      </c>
      <c r="BC2838" s="68" t="str">
        <f t="shared" si="1832"/>
        <v/>
      </c>
      <c r="BD2838" s="69" t="str">
        <f t="shared" si="1833"/>
        <v/>
      </c>
      <c r="BE2838" s="69" t="str">
        <f t="shared" si="1846"/>
        <v/>
      </c>
      <c r="BT2838" s="138" t="str">
        <f t="shared" ca="1" si="1847"/>
        <v/>
      </c>
      <c r="BU2838" s="139" t="str">
        <f t="shared" ca="1" si="1848"/>
        <v/>
      </c>
      <c r="BW2838" s="138" t="str">
        <f t="shared" si="1849"/>
        <v/>
      </c>
      <c r="BX2838" s="104" t="str">
        <f t="shared" si="1850"/>
        <v/>
      </c>
      <c r="BY2838" s="139" t="str">
        <f t="shared" si="1851"/>
        <v/>
      </c>
      <c r="CA2838" s="138" t="str">
        <f t="shared" si="1852"/>
        <v/>
      </c>
      <c r="CB2838" s="104" t="str">
        <f t="shared" si="1853"/>
        <v/>
      </c>
      <c r="CC2838" s="139" t="str">
        <f t="shared" si="1854"/>
        <v/>
      </c>
      <c r="CE2838" s="162" t="str">
        <f t="shared" si="1855"/>
        <v/>
      </c>
      <c r="CF2838" s="163" t="str">
        <f t="shared" si="1856"/>
        <v/>
      </c>
      <c r="CG2838" s="164" t="str">
        <f t="shared" si="1857"/>
        <v/>
      </c>
      <c r="CI2838" s="162" t="str">
        <f t="shared" si="1858"/>
        <v/>
      </c>
      <c r="CJ2838" s="163" t="str">
        <f t="shared" si="1820"/>
        <v/>
      </c>
      <c r="CK2838" s="164" t="str">
        <f t="shared" si="1821"/>
        <v/>
      </c>
      <c r="CM2838" s="169" t="str">
        <f t="shared" si="1859"/>
        <v/>
      </c>
      <c r="CN2838" s="139" t="str">
        <f t="shared" si="1860"/>
        <v/>
      </c>
      <c r="CP2838" s="41" t="str">
        <f>IF($CM2838="", "", COUNTIF($CM$11:$CM$3035, "&lt;"&amp;$CM2838)+1+COUNTIF($CM$11:$CM2838, $CM2838)-1)</f>
        <v/>
      </c>
    </row>
    <row r="2839" spans="1:94" x14ac:dyDescent="0.25">
      <c r="A2839" s="40"/>
      <c r="B2839" s="82" t="str">
        <f>IF($I2839="", "", IFERROR(INDEX('Job Database'!$AE$11:$AE$3035, MATCH($I2839, 'Job Database'!$X$11:$X$3035, 0)), ""))</f>
        <v/>
      </c>
      <c r="C2839" s="69" t="str">
        <f>IF($I2839="", "", IF(COUNTIF('Job Database'!$X$11:$X$3035, $I2839)=0, $AC$5, $AC$4))</f>
        <v/>
      </c>
      <c r="D2839" s="40"/>
      <c r="E2839" s="85" t="str">
        <f>IF($I2839="", "", IF(IFERROR(INDEX('Job Database'!$M$11:$M$3035, MATCH($I2839, 'Job Database'!$X$11:$X$3035, 0)), "")="", "", IFERROR(INDEX('Job Database'!$M$11:$M$3035, MATCH($I2839, 'Job Database'!$X$11:$X$3035, 0)), "")))</f>
        <v/>
      </c>
      <c r="F2839" s="40"/>
      <c r="G2839" s="88" t="str">
        <f t="shared" si="1834"/>
        <v/>
      </c>
      <c r="H2839" s="40"/>
      <c r="I2839" s="24"/>
      <c r="J2839" s="34"/>
      <c r="K2839" s="106"/>
      <c r="L2839" s="79"/>
      <c r="M2839" s="34"/>
      <c r="N2839" s="79"/>
      <c r="O2839" s="31"/>
      <c r="P2839" s="53"/>
      <c r="Q2839" s="40"/>
      <c r="S2839" s="41" t="str">
        <f t="shared" si="1822"/>
        <v/>
      </c>
      <c r="T2839" s="41" t="str">
        <f t="shared" si="1823"/>
        <v/>
      </c>
      <c r="U2839" s="41" t="str">
        <f t="shared" si="1835"/>
        <v/>
      </c>
      <c r="W2839" s="74" t="str">
        <f>IF('Job Database'!$X2839="", "", 'Job Database'!$X2839)</f>
        <v/>
      </c>
      <c r="Y2839" s="41" t="str">
        <f>IF($W2839="", "", IF(COUNTIF($I$11:$I$3035, $W2839)&gt;0, "", MAX($Y$10:$Y2838)+1))</f>
        <v/>
      </c>
      <c r="Z2839" s="41">
        <v>2829</v>
      </c>
      <c r="AA2839" s="58" t="str">
        <f t="shared" si="1836"/>
        <v/>
      </c>
      <c r="AC2839" s="41" t="str">
        <f t="shared" si="1824"/>
        <v/>
      </c>
      <c r="AE2839" s="41" t="str">
        <f t="shared" si="1837"/>
        <v/>
      </c>
      <c r="AJ2839" s="154" t="str">
        <f t="shared" si="1838"/>
        <v/>
      </c>
      <c r="AL2839" s="120" t="str">
        <f t="shared" si="1839"/>
        <v/>
      </c>
      <c r="AM2839" s="104" t="str">
        <f t="shared" si="1840"/>
        <v/>
      </c>
      <c r="AN2839" s="104" t="str">
        <f t="shared" si="1841"/>
        <v/>
      </c>
      <c r="AO2839" s="104" t="str">
        <f t="shared" si="1825"/>
        <v/>
      </c>
      <c r="AP2839" s="104" t="str">
        <f t="shared" si="1826"/>
        <v/>
      </c>
      <c r="AQ2839" s="121" t="str">
        <f t="shared" si="1842"/>
        <v/>
      </c>
      <c r="AS2839" s="88" t="str">
        <f t="shared" si="1827"/>
        <v/>
      </c>
      <c r="AT2839" s="68" t="str">
        <f t="shared" si="1843"/>
        <v/>
      </c>
      <c r="AU2839" s="68" t="str">
        <f t="shared" si="1844"/>
        <v/>
      </c>
      <c r="AV2839" s="68" t="str">
        <f t="shared" si="1845"/>
        <v/>
      </c>
      <c r="AW2839" s="88" t="str">
        <f t="shared" si="1828"/>
        <v/>
      </c>
      <c r="AZ2839" s="88" t="str">
        <f t="shared" si="1829"/>
        <v/>
      </c>
      <c r="BA2839" s="68" t="str">
        <f t="shared" si="1830"/>
        <v/>
      </c>
      <c r="BB2839" s="68" t="str">
        <f t="shared" si="1831"/>
        <v/>
      </c>
      <c r="BC2839" s="68" t="str">
        <f t="shared" si="1832"/>
        <v/>
      </c>
      <c r="BD2839" s="69" t="str">
        <f t="shared" si="1833"/>
        <v/>
      </c>
      <c r="BE2839" s="69" t="str">
        <f t="shared" si="1846"/>
        <v/>
      </c>
      <c r="BT2839" s="138" t="str">
        <f t="shared" ca="1" si="1847"/>
        <v/>
      </c>
      <c r="BU2839" s="139" t="str">
        <f t="shared" ca="1" si="1848"/>
        <v/>
      </c>
      <c r="BW2839" s="138" t="str">
        <f t="shared" si="1849"/>
        <v/>
      </c>
      <c r="BX2839" s="104" t="str">
        <f t="shared" si="1850"/>
        <v/>
      </c>
      <c r="BY2839" s="139" t="str">
        <f t="shared" si="1851"/>
        <v/>
      </c>
      <c r="CA2839" s="138" t="str">
        <f t="shared" si="1852"/>
        <v/>
      </c>
      <c r="CB2839" s="104" t="str">
        <f t="shared" si="1853"/>
        <v/>
      </c>
      <c r="CC2839" s="139" t="str">
        <f t="shared" si="1854"/>
        <v/>
      </c>
      <c r="CE2839" s="162" t="str">
        <f t="shared" si="1855"/>
        <v/>
      </c>
      <c r="CF2839" s="163" t="str">
        <f t="shared" si="1856"/>
        <v/>
      </c>
      <c r="CG2839" s="164" t="str">
        <f t="shared" si="1857"/>
        <v/>
      </c>
      <c r="CI2839" s="162" t="str">
        <f t="shared" si="1858"/>
        <v/>
      </c>
      <c r="CJ2839" s="163" t="str">
        <f t="shared" si="1820"/>
        <v/>
      </c>
      <c r="CK2839" s="164" t="str">
        <f t="shared" si="1821"/>
        <v/>
      </c>
      <c r="CM2839" s="169" t="str">
        <f t="shared" si="1859"/>
        <v/>
      </c>
      <c r="CN2839" s="139" t="str">
        <f t="shared" si="1860"/>
        <v/>
      </c>
      <c r="CP2839" s="41" t="str">
        <f>IF($CM2839="", "", COUNTIF($CM$11:$CM$3035, "&lt;"&amp;$CM2839)+1+COUNTIF($CM$11:$CM2839, $CM2839)-1)</f>
        <v/>
      </c>
    </row>
    <row r="2840" spans="1:94" x14ac:dyDescent="0.25">
      <c r="A2840" s="40"/>
      <c r="B2840" s="82" t="str">
        <f>IF($I2840="", "", IFERROR(INDEX('Job Database'!$AE$11:$AE$3035, MATCH($I2840, 'Job Database'!$X$11:$X$3035, 0)), ""))</f>
        <v/>
      </c>
      <c r="C2840" s="69" t="str">
        <f>IF($I2840="", "", IF(COUNTIF('Job Database'!$X$11:$X$3035, $I2840)=0, $AC$5, $AC$4))</f>
        <v/>
      </c>
      <c r="D2840" s="40"/>
      <c r="E2840" s="85" t="str">
        <f>IF($I2840="", "", IF(IFERROR(INDEX('Job Database'!$M$11:$M$3035, MATCH($I2840, 'Job Database'!$X$11:$X$3035, 0)), "")="", "", IFERROR(INDEX('Job Database'!$M$11:$M$3035, MATCH($I2840, 'Job Database'!$X$11:$X$3035, 0)), "")))</f>
        <v/>
      </c>
      <c r="F2840" s="40"/>
      <c r="G2840" s="88" t="str">
        <f t="shared" si="1834"/>
        <v/>
      </c>
      <c r="H2840" s="40"/>
      <c r="I2840" s="24"/>
      <c r="J2840" s="34"/>
      <c r="K2840" s="106"/>
      <c r="L2840" s="79"/>
      <c r="M2840" s="34"/>
      <c r="N2840" s="79"/>
      <c r="O2840" s="31"/>
      <c r="P2840" s="53"/>
      <c r="Q2840" s="40"/>
      <c r="S2840" s="41" t="str">
        <f t="shared" si="1822"/>
        <v/>
      </c>
      <c r="T2840" s="41" t="str">
        <f t="shared" si="1823"/>
        <v/>
      </c>
      <c r="U2840" s="41" t="str">
        <f t="shared" si="1835"/>
        <v/>
      </c>
      <c r="W2840" s="74" t="str">
        <f>IF('Job Database'!$X2840="", "", 'Job Database'!$X2840)</f>
        <v/>
      </c>
      <c r="Y2840" s="41" t="str">
        <f>IF($W2840="", "", IF(COUNTIF($I$11:$I$3035, $W2840)&gt;0, "", MAX($Y$10:$Y2839)+1))</f>
        <v/>
      </c>
      <c r="Z2840" s="41">
        <v>2830</v>
      </c>
      <c r="AA2840" s="58" t="str">
        <f t="shared" si="1836"/>
        <v/>
      </c>
      <c r="AC2840" s="41" t="str">
        <f t="shared" si="1824"/>
        <v/>
      </c>
      <c r="AE2840" s="41" t="str">
        <f t="shared" si="1837"/>
        <v/>
      </c>
      <c r="AJ2840" s="154" t="str">
        <f t="shared" si="1838"/>
        <v/>
      </c>
      <c r="AL2840" s="120" t="str">
        <f t="shared" si="1839"/>
        <v/>
      </c>
      <c r="AM2840" s="104" t="str">
        <f t="shared" si="1840"/>
        <v/>
      </c>
      <c r="AN2840" s="104" t="str">
        <f t="shared" si="1841"/>
        <v/>
      </c>
      <c r="AO2840" s="104" t="str">
        <f t="shared" si="1825"/>
        <v/>
      </c>
      <c r="AP2840" s="104" t="str">
        <f t="shared" si="1826"/>
        <v/>
      </c>
      <c r="AQ2840" s="121" t="str">
        <f t="shared" si="1842"/>
        <v/>
      </c>
      <c r="AS2840" s="88" t="str">
        <f t="shared" si="1827"/>
        <v/>
      </c>
      <c r="AT2840" s="68" t="str">
        <f t="shared" si="1843"/>
        <v/>
      </c>
      <c r="AU2840" s="68" t="str">
        <f t="shared" si="1844"/>
        <v/>
      </c>
      <c r="AV2840" s="68" t="str">
        <f t="shared" si="1845"/>
        <v/>
      </c>
      <c r="AW2840" s="88" t="str">
        <f t="shared" si="1828"/>
        <v/>
      </c>
      <c r="AZ2840" s="88" t="str">
        <f t="shared" si="1829"/>
        <v/>
      </c>
      <c r="BA2840" s="68" t="str">
        <f t="shared" si="1830"/>
        <v/>
      </c>
      <c r="BB2840" s="68" t="str">
        <f t="shared" si="1831"/>
        <v/>
      </c>
      <c r="BC2840" s="68" t="str">
        <f t="shared" si="1832"/>
        <v/>
      </c>
      <c r="BD2840" s="69" t="str">
        <f t="shared" si="1833"/>
        <v/>
      </c>
      <c r="BE2840" s="69" t="str">
        <f t="shared" si="1846"/>
        <v/>
      </c>
      <c r="BT2840" s="138" t="str">
        <f t="shared" ca="1" si="1847"/>
        <v/>
      </c>
      <c r="BU2840" s="139" t="str">
        <f t="shared" ca="1" si="1848"/>
        <v/>
      </c>
      <c r="BW2840" s="138" t="str">
        <f t="shared" si="1849"/>
        <v/>
      </c>
      <c r="BX2840" s="104" t="str">
        <f t="shared" si="1850"/>
        <v/>
      </c>
      <c r="BY2840" s="139" t="str">
        <f t="shared" si="1851"/>
        <v/>
      </c>
      <c r="CA2840" s="138" t="str">
        <f t="shared" si="1852"/>
        <v/>
      </c>
      <c r="CB2840" s="104" t="str">
        <f t="shared" si="1853"/>
        <v/>
      </c>
      <c r="CC2840" s="139" t="str">
        <f t="shared" si="1854"/>
        <v/>
      </c>
      <c r="CE2840" s="162" t="str">
        <f t="shared" si="1855"/>
        <v/>
      </c>
      <c r="CF2840" s="163" t="str">
        <f t="shared" si="1856"/>
        <v/>
      </c>
      <c r="CG2840" s="164" t="str">
        <f t="shared" si="1857"/>
        <v/>
      </c>
      <c r="CI2840" s="162" t="str">
        <f t="shared" si="1858"/>
        <v/>
      </c>
      <c r="CJ2840" s="163" t="str">
        <f t="shared" si="1820"/>
        <v/>
      </c>
      <c r="CK2840" s="164" t="str">
        <f t="shared" si="1821"/>
        <v/>
      </c>
      <c r="CM2840" s="169" t="str">
        <f t="shared" si="1859"/>
        <v/>
      </c>
      <c r="CN2840" s="139" t="str">
        <f t="shared" si="1860"/>
        <v/>
      </c>
      <c r="CP2840" s="41" t="str">
        <f>IF($CM2840="", "", COUNTIF($CM$11:$CM$3035, "&lt;"&amp;$CM2840)+1+COUNTIF($CM$11:$CM2840, $CM2840)-1)</f>
        <v/>
      </c>
    </row>
    <row r="2841" spans="1:94" x14ac:dyDescent="0.25">
      <c r="A2841" s="40"/>
      <c r="B2841" s="82" t="str">
        <f>IF($I2841="", "", IFERROR(INDEX('Job Database'!$AE$11:$AE$3035, MATCH($I2841, 'Job Database'!$X$11:$X$3035, 0)), ""))</f>
        <v/>
      </c>
      <c r="C2841" s="69" t="str">
        <f>IF($I2841="", "", IF(COUNTIF('Job Database'!$X$11:$X$3035, $I2841)=0, $AC$5, $AC$4))</f>
        <v/>
      </c>
      <c r="D2841" s="40"/>
      <c r="E2841" s="85" t="str">
        <f>IF($I2841="", "", IF(IFERROR(INDEX('Job Database'!$M$11:$M$3035, MATCH($I2841, 'Job Database'!$X$11:$X$3035, 0)), "")="", "", IFERROR(INDEX('Job Database'!$M$11:$M$3035, MATCH($I2841, 'Job Database'!$X$11:$X$3035, 0)), "")))</f>
        <v/>
      </c>
      <c r="F2841" s="40"/>
      <c r="G2841" s="88" t="str">
        <f t="shared" si="1834"/>
        <v/>
      </c>
      <c r="H2841" s="40"/>
      <c r="I2841" s="24"/>
      <c r="J2841" s="34"/>
      <c r="K2841" s="106"/>
      <c r="L2841" s="79"/>
      <c r="M2841" s="34"/>
      <c r="N2841" s="79"/>
      <c r="O2841" s="31"/>
      <c r="P2841" s="53"/>
      <c r="Q2841" s="40"/>
      <c r="S2841" s="41" t="str">
        <f t="shared" si="1822"/>
        <v/>
      </c>
      <c r="T2841" s="41" t="str">
        <f t="shared" si="1823"/>
        <v/>
      </c>
      <c r="U2841" s="41" t="str">
        <f t="shared" si="1835"/>
        <v/>
      </c>
      <c r="W2841" s="74" t="str">
        <f>IF('Job Database'!$X2841="", "", 'Job Database'!$X2841)</f>
        <v/>
      </c>
      <c r="Y2841" s="41" t="str">
        <f>IF($W2841="", "", IF(COUNTIF($I$11:$I$3035, $W2841)&gt;0, "", MAX($Y$10:$Y2840)+1))</f>
        <v/>
      </c>
      <c r="Z2841" s="41">
        <v>2831</v>
      </c>
      <c r="AA2841" s="58" t="str">
        <f t="shared" si="1836"/>
        <v/>
      </c>
      <c r="AC2841" s="41" t="str">
        <f t="shared" si="1824"/>
        <v/>
      </c>
      <c r="AE2841" s="41" t="str">
        <f t="shared" si="1837"/>
        <v/>
      </c>
      <c r="AJ2841" s="154" t="str">
        <f t="shared" si="1838"/>
        <v/>
      </c>
      <c r="AL2841" s="120" t="str">
        <f t="shared" si="1839"/>
        <v/>
      </c>
      <c r="AM2841" s="104" t="str">
        <f t="shared" si="1840"/>
        <v/>
      </c>
      <c r="AN2841" s="104" t="str">
        <f t="shared" si="1841"/>
        <v/>
      </c>
      <c r="AO2841" s="104" t="str">
        <f t="shared" si="1825"/>
        <v/>
      </c>
      <c r="AP2841" s="104" t="str">
        <f t="shared" si="1826"/>
        <v/>
      </c>
      <c r="AQ2841" s="121" t="str">
        <f t="shared" si="1842"/>
        <v/>
      </c>
      <c r="AS2841" s="88" t="str">
        <f t="shared" si="1827"/>
        <v/>
      </c>
      <c r="AT2841" s="68" t="str">
        <f t="shared" si="1843"/>
        <v/>
      </c>
      <c r="AU2841" s="68" t="str">
        <f t="shared" si="1844"/>
        <v/>
      </c>
      <c r="AV2841" s="68" t="str">
        <f t="shared" si="1845"/>
        <v/>
      </c>
      <c r="AW2841" s="88" t="str">
        <f t="shared" si="1828"/>
        <v/>
      </c>
      <c r="AZ2841" s="88" t="str">
        <f t="shared" si="1829"/>
        <v/>
      </c>
      <c r="BA2841" s="68" t="str">
        <f t="shared" si="1830"/>
        <v/>
      </c>
      <c r="BB2841" s="68" t="str">
        <f t="shared" si="1831"/>
        <v/>
      </c>
      <c r="BC2841" s="68" t="str">
        <f t="shared" si="1832"/>
        <v/>
      </c>
      <c r="BD2841" s="69" t="str">
        <f t="shared" si="1833"/>
        <v/>
      </c>
      <c r="BE2841" s="69" t="str">
        <f t="shared" si="1846"/>
        <v/>
      </c>
      <c r="BT2841" s="138" t="str">
        <f t="shared" ca="1" si="1847"/>
        <v/>
      </c>
      <c r="BU2841" s="139" t="str">
        <f t="shared" ca="1" si="1848"/>
        <v/>
      </c>
      <c r="BW2841" s="138" t="str">
        <f t="shared" si="1849"/>
        <v/>
      </c>
      <c r="BX2841" s="104" t="str">
        <f t="shared" si="1850"/>
        <v/>
      </c>
      <c r="BY2841" s="139" t="str">
        <f t="shared" si="1851"/>
        <v/>
      </c>
      <c r="CA2841" s="138" t="str">
        <f t="shared" si="1852"/>
        <v/>
      </c>
      <c r="CB2841" s="104" t="str">
        <f t="shared" si="1853"/>
        <v/>
      </c>
      <c r="CC2841" s="139" t="str">
        <f t="shared" si="1854"/>
        <v/>
      </c>
      <c r="CE2841" s="162" t="str">
        <f t="shared" si="1855"/>
        <v/>
      </c>
      <c r="CF2841" s="163" t="str">
        <f t="shared" si="1856"/>
        <v/>
      </c>
      <c r="CG2841" s="164" t="str">
        <f t="shared" si="1857"/>
        <v/>
      </c>
      <c r="CI2841" s="162" t="str">
        <f t="shared" si="1858"/>
        <v/>
      </c>
      <c r="CJ2841" s="163" t="str">
        <f t="shared" si="1820"/>
        <v/>
      </c>
      <c r="CK2841" s="164" t="str">
        <f t="shared" si="1821"/>
        <v/>
      </c>
      <c r="CM2841" s="169" t="str">
        <f t="shared" si="1859"/>
        <v/>
      </c>
      <c r="CN2841" s="139" t="str">
        <f t="shared" si="1860"/>
        <v/>
      </c>
      <c r="CP2841" s="41" t="str">
        <f>IF($CM2841="", "", COUNTIF($CM$11:$CM$3035, "&lt;"&amp;$CM2841)+1+COUNTIF($CM$11:$CM2841, $CM2841)-1)</f>
        <v/>
      </c>
    </row>
    <row r="2842" spans="1:94" x14ac:dyDescent="0.25">
      <c r="A2842" s="40"/>
      <c r="B2842" s="82" t="str">
        <f>IF($I2842="", "", IFERROR(INDEX('Job Database'!$AE$11:$AE$3035, MATCH($I2842, 'Job Database'!$X$11:$X$3035, 0)), ""))</f>
        <v/>
      </c>
      <c r="C2842" s="69" t="str">
        <f>IF($I2842="", "", IF(COUNTIF('Job Database'!$X$11:$X$3035, $I2842)=0, $AC$5, $AC$4))</f>
        <v/>
      </c>
      <c r="D2842" s="40"/>
      <c r="E2842" s="85" t="str">
        <f>IF($I2842="", "", IF(IFERROR(INDEX('Job Database'!$M$11:$M$3035, MATCH($I2842, 'Job Database'!$X$11:$X$3035, 0)), "")="", "", IFERROR(INDEX('Job Database'!$M$11:$M$3035, MATCH($I2842, 'Job Database'!$X$11:$X$3035, 0)), "")))</f>
        <v/>
      </c>
      <c r="F2842" s="40"/>
      <c r="G2842" s="88" t="str">
        <f t="shared" si="1834"/>
        <v/>
      </c>
      <c r="H2842" s="40"/>
      <c r="I2842" s="24"/>
      <c r="J2842" s="34"/>
      <c r="K2842" s="106"/>
      <c r="L2842" s="79"/>
      <c r="M2842" s="34"/>
      <c r="N2842" s="79"/>
      <c r="O2842" s="31"/>
      <c r="P2842" s="53"/>
      <c r="Q2842" s="40"/>
      <c r="S2842" s="41" t="str">
        <f t="shared" si="1822"/>
        <v/>
      </c>
      <c r="T2842" s="41" t="str">
        <f t="shared" si="1823"/>
        <v/>
      </c>
      <c r="U2842" s="41" t="str">
        <f t="shared" si="1835"/>
        <v/>
      </c>
      <c r="W2842" s="74" t="str">
        <f>IF('Job Database'!$X2842="", "", 'Job Database'!$X2842)</f>
        <v/>
      </c>
      <c r="Y2842" s="41" t="str">
        <f>IF($W2842="", "", IF(COUNTIF($I$11:$I$3035, $W2842)&gt;0, "", MAX($Y$10:$Y2841)+1))</f>
        <v/>
      </c>
      <c r="Z2842" s="41">
        <v>2832</v>
      </c>
      <c r="AA2842" s="58" t="str">
        <f t="shared" si="1836"/>
        <v/>
      </c>
      <c r="AC2842" s="41" t="str">
        <f t="shared" si="1824"/>
        <v/>
      </c>
      <c r="AE2842" s="41" t="str">
        <f t="shared" si="1837"/>
        <v/>
      </c>
      <c r="AJ2842" s="154" t="str">
        <f t="shared" si="1838"/>
        <v/>
      </c>
      <c r="AL2842" s="120" t="str">
        <f t="shared" si="1839"/>
        <v/>
      </c>
      <c r="AM2842" s="104" t="str">
        <f t="shared" si="1840"/>
        <v/>
      </c>
      <c r="AN2842" s="104" t="str">
        <f t="shared" si="1841"/>
        <v/>
      </c>
      <c r="AO2842" s="104" t="str">
        <f t="shared" si="1825"/>
        <v/>
      </c>
      <c r="AP2842" s="104" t="str">
        <f t="shared" si="1826"/>
        <v/>
      </c>
      <c r="AQ2842" s="121" t="str">
        <f t="shared" si="1842"/>
        <v/>
      </c>
      <c r="AS2842" s="88" t="str">
        <f t="shared" si="1827"/>
        <v/>
      </c>
      <c r="AT2842" s="68" t="str">
        <f t="shared" si="1843"/>
        <v/>
      </c>
      <c r="AU2842" s="68" t="str">
        <f t="shared" si="1844"/>
        <v/>
      </c>
      <c r="AV2842" s="68" t="str">
        <f t="shared" si="1845"/>
        <v/>
      </c>
      <c r="AW2842" s="88" t="str">
        <f t="shared" si="1828"/>
        <v/>
      </c>
      <c r="AZ2842" s="88" t="str">
        <f t="shared" si="1829"/>
        <v/>
      </c>
      <c r="BA2842" s="68" t="str">
        <f t="shared" si="1830"/>
        <v/>
      </c>
      <c r="BB2842" s="68" t="str">
        <f t="shared" si="1831"/>
        <v/>
      </c>
      <c r="BC2842" s="68" t="str">
        <f t="shared" si="1832"/>
        <v/>
      </c>
      <c r="BD2842" s="69" t="str">
        <f t="shared" si="1833"/>
        <v/>
      </c>
      <c r="BE2842" s="69" t="str">
        <f t="shared" si="1846"/>
        <v/>
      </c>
      <c r="BT2842" s="138" t="str">
        <f t="shared" ca="1" si="1847"/>
        <v/>
      </c>
      <c r="BU2842" s="139" t="str">
        <f t="shared" ca="1" si="1848"/>
        <v/>
      </c>
      <c r="BW2842" s="138" t="str">
        <f t="shared" si="1849"/>
        <v/>
      </c>
      <c r="BX2842" s="104" t="str">
        <f t="shared" si="1850"/>
        <v/>
      </c>
      <c r="BY2842" s="139" t="str">
        <f t="shared" si="1851"/>
        <v/>
      </c>
      <c r="CA2842" s="138" t="str">
        <f t="shared" si="1852"/>
        <v/>
      </c>
      <c r="CB2842" s="104" t="str">
        <f t="shared" si="1853"/>
        <v/>
      </c>
      <c r="CC2842" s="139" t="str">
        <f t="shared" si="1854"/>
        <v/>
      </c>
      <c r="CE2842" s="162" t="str">
        <f t="shared" si="1855"/>
        <v/>
      </c>
      <c r="CF2842" s="163" t="str">
        <f t="shared" si="1856"/>
        <v/>
      </c>
      <c r="CG2842" s="164" t="str">
        <f t="shared" si="1857"/>
        <v/>
      </c>
      <c r="CI2842" s="162" t="str">
        <f t="shared" si="1858"/>
        <v/>
      </c>
      <c r="CJ2842" s="163" t="str">
        <f t="shared" si="1820"/>
        <v/>
      </c>
      <c r="CK2842" s="164" t="str">
        <f t="shared" si="1821"/>
        <v/>
      </c>
      <c r="CM2842" s="169" t="str">
        <f t="shared" si="1859"/>
        <v/>
      </c>
      <c r="CN2842" s="139" t="str">
        <f t="shared" si="1860"/>
        <v/>
      </c>
      <c r="CP2842" s="41" t="str">
        <f>IF($CM2842="", "", COUNTIF($CM$11:$CM$3035, "&lt;"&amp;$CM2842)+1+COUNTIF($CM$11:$CM2842, $CM2842)-1)</f>
        <v/>
      </c>
    </row>
    <row r="2843" spans="1:94" x14ac:dyDescent="0.25">
      <c r="A2843" s="40"/>
      <c r="B2843" s="82" t="str">
        <f>IF($I2843="", "", IFERROR(INDEX('Job Database'!$AE$11:$AE$3035, MATCH($I2843, 'Job Database'!$X$11:$X$3035, 0)), ""))</f>
        <v/>
      </c>
      <c r="C2843" s="69" t="str">
        <f>IF($I2843="", "", IF(COUNTIF('Job Database'!$X$11:$X$3035, $I2843)=0, $AC$5, $AC$4))</f>
        <v/>
      </c>
      <c r="D2843" s="40"/>
      <c r="E2843" s="85" t="str">
        <f>IF($I2843="", "", IF(IFERROR(INDEX('Job Database'!$M$11:$M$3035, MATCH($I2843, 'Job Database'!$X$11:$X$3035, 0)), "")="", "", IFERROR(INDEX('Job Database'!$M$11:$M$3035, MATCH($I2843, 'Job Database'!$X$11:$X$3035, 0)), "")))</f>
        <v/>
      </c>
      <c r="F2843" s="40"/>
      <c r="G2843" s="88" t="str">
        <f t="shared" si="1834"/>
        <v/>
      </c>
      <c r="H2843" s="40"/>
      <c r="I2843" s="24"/>
      <c r="J2843" s="34"/>
      <c r="K2843" s="106"/>
      <c r="L2843" s="79"/>
      <c r="M2843" s="34"/>
      <c r="N2843" s="79"/>
      <c r="O2843" s="31"/>
      <c r="P2843" s="53"/>
      <c r="Q2843" s="40"/>
      <c r="S2843" s="41" t="str">
        <f t="shared" si="1822"/>
        <v/>
      </c>
      <c r="T2843" s="41" t="str">
        <f t="shared" si="1823"/>
        <v/>
      </c>
      <c r="U2843" s="41" t="str">
        <f t="shared" si="1835"/>
        <v/>
      </c>
      <c r="W2843" s="74" t="str">
        <f>IF('Job Database'!$X2843="", "", 'Job Database'!$X2843)</f>
        <v/>
      </c>
      <c r="Y2843" s="41" t="str">
        <f>IF($W2843="", "", IF(COUNTIF($I$11:$I$3035, $W2843)&gt;0, "", MAX($Y$10:$Y2842)+1))</f>
        <v/>
      </c>
      <c r="Z2843" s="41">
        <v>2833</v>
      </c>
      <c r="AA2843" s="58" t="str">
        <f t="shared" si="1836"/>
        <v/>
      </c>
      <c r="AC2843" s="41" t="str">
        <f t="shared" si="1824"/>
        <v/>
      </c>
      <c r="AE2843" s="41" t="str">
        <f t="shared" si="1837"/>
        <v/>
      </c>
      <c r="AJ2843" s="154" t="str">
        <f t="shared" si="1838"/>
        <v/>
      </c>
      <c r="AL2843" s="120" t="str">
        <f t="shared" si="1839"/>
        <v/>
      </c>
      <c r="AM2843" s="104" t="str">
        <f t="shared" si="1840"/>
        <v/>
      </c>
      <c r="AN2843" s="104" t="str">
        <f t="shared" si="1841"/>
        <v/>
      </c>
      <c r="AO2843" s="104" t="str">
        <f t="shared" si="1825"/>
        <v/>
      </c>
      <c r="AP2843" s="104" t="str">
        <f t="shared" si="1826"/>
        <v/>
      </c>
      <c r="AQ2843" s="121" t="str">
        <f t="shared" si="1842"/>
        <v/>
      </c>
      <c r="AS2843" s="88" t="str">
        <f t="shared" si="1827"/>
        <v/>
      </c>
      <c r="AT2843" s="68" t="str">
        <f t="shared" si="1843"/>
        <v/>
      </c>
      <c r="AU2843" s="68" t="str">
        <f t="shared" si="1844"/>
        <v/>
      </c>
      <c r="AV2843" s="68" t="str">
        <f t="shared" si="1845"/>
        <v/>
      </c>
      <c r="AW2843" s="88" t="str">
        <f t="shared" si="1828"/>
        <v/>
      </c>
      <c r="AZ2843" s="88" t="str">
        <f t="shared" si="1829"/>
        <v/>
      </c>
      <c r="BA2843" s="68" t="str">
        <f t="shared" si="1830"/>
        <v/>
      </c>
      <c r="BB2843" s="68" t="str">
        <f t="shared" si="1831"/>
        <v/>
      </c>
      <c r="BC2843" s="68" t="str">
        <f t="shared" si="1832"/>
        <v/>
      </c>
      <c r="BD2843" s="69" t="str">
        <f t="shared" si="1833"/>
        <v/>
      </c>
      <c r="BE2843" s="69" t="str">
        <f t="shared" si="1846"/>
        <v/>
      </c>
      <c r="BT2843" s="138" t="str">
        <f t="shared" ca="1" si="1847"/>
        <v/>
      </c>
      <c r="BU2843" s="139" t="str">
        <f t="shared" ca="1" si="1848"/>
        <v/>
      </c>
      <c r="BW2843" s="138" t="str">
        <f t="shared" si="1849"/>
        <v/>
      </c>
      <c r="BX2843" s="104" t="str">
        <f t="shared" si="1850"/>
        <v/>
      </c>
      <c r="BY2843" s="139" t="str">
        <f t="shared" si="1851"/>
        <v/>
      </c>
      <c r="CA2843" s="138" t="str">
        <f t="shared" si="1852"/>
        <v/>
      </c>
      <c r="CB2843" s="104" t="str">
        <f t="shared" si="1853"/>
        <v/>
      </c>
      <c r="CC2843" s="139" t="str">
        <f t="shared" si="1854"/>
        <v/>
      </c>
      <c r="CE2843" s="162" t="str">
        <f t="shared" si="1855"/>
        <v/>
      </c>
      <c r="CF2843" s="163" t="str">
        <f t="shared" si="1856"/>
        <v/>
      </c>
      <c r="CG2843" s="164" t="str">
        <f t="shared" si="1857"/>
        <v/>
      </c>
      <c r="CI2843" s="162" t="str">
        <f t="shared" si="1858"/>
        <v/>
      </c>
      <c r="CJ2843" s="163" t="str">
        <f t="shared" ref="CJ2843:CJ2906" si="1861">IF(CB2843="", "", M2843)</f>
        <v/>
      </c>
      <c r="CK2843" s="164" t="str">
        <f t="shared" ref="CK2843:CK2906" si="1862">IF(CC2843="", "", N2843)</f>
        <v/>
      </c>
      <c r="CM2843" s="169" t="str">
        <f t="shared" si="1859"/>
        <v/>
      </c>
      <c r="CN2843" s="139" t="str">
        <f t="shared" si="1860"/>
        <v/>
      </c>
      <c r="CP2843" s="41" t="str">
        <f>IF($CM2843="", "", COUNTIF($CM$11:$CM$3035, "&lt;"&amp;$CM2843)+1+COUNTIF($CM$11:$CM2843, $CM2843)-1)</f>
        <v/>
      </c>
    </row>
    <row r="2844" spans="1:94" x14ac:dyDescent="0.25">
      <c r="A2844" s="40"/>
      <c r="B2844" s="82" t="str">
        <f>IF($I2844="", "", IFERROR(INDEX('Job Database'!$AE$11:$AE$3035, MATCH($I2844, 'Job Database'!$X$11:$X$3035, 0)), ""))</f>
        <v/>
      </c>
      <c r="C2844" s="69" t="str">
        <f>IF($I2844="", "", IF(COUNTIF('Job Database'!$X$11:$X$3035, $I2844)=0, $AC$5, $AC$4))</f>
        <v/>
      </c>
      <c r="D2844" s="40"/>
      <c r="E2844" s="85" t="str">
        <f>IF($I2844="", "", IF(IFERROR(INDEX('Job Database'!$M$11:$M$3035, MATCH($I2844, 'Job Database'!$X$11:$X$3035, 0)), "")="", "", IFERROR(INDEX('Job Database'!$M$11:$M$3035, MATCH($I2844, 'Job Database'!$X$11:$X$3035, 0)), "")))</f>
        <v/>
      </c>
      <c r="F2844" s="40"/>
      <c r="G2844" s="88" t="str">
        <f t="shared" si="1834"/>
        <v/>
      </c>
      <c r="H2844" s="40"/>
      <c r="I2844" s="24"/>
      <c r="J2844" s="34"/>
      <c r="K2844" s="106"/>
      <c r="L2844" s="79"/>
      <c r="M2844" s="34"/>
      <c r="N2844" s="79"/>
      <c r="O2844" s="31"/>
      <c r="P2844" s="53"/>
      <c r="Q2844" s="40"/>
      <c r="S2844" s="41" t="str">
        <f t="shared" si="1822"/>
        <v/>
      </c>
      <c r="T2844" s="41" t="str">
        <f t="shared" si="1823"/>
        <v/>
      </c>
      <c r="U2844" s="41" t="str">
        <f t="shared" si="1835"/>
        <v/>
      </c>
      <c r="W2844" s="74" t="str">
        <f>IF('Job Database'!$X2844="", "", 'Job Database'!$X2844)</f>
        <v/>
      </c>
      <c r="Y2844" s="41" t="str">
        <f>IF($W2844="", "", IF(COUNTIF($I$11:$I$3035, $W2844)&gt;0, "", MAX($Y$10:$Y2843)+1))</f>
        <v/>
      </c>
      <c r="Z2844" s="41">
        <v>2834</v>
      </c>
      <c r="AA2844" s="58" t="str">
        <f t="shared" si="1836"/>
        <v/>
      </c>
      <c r="AC2844" s="41" t="str">
        <f t="shared" si="1824"/>
        <v/>
      </c>
      <c r="AE2844" s="41" t="str">
        <f t="shared" si="1837"/>
        <v/>
      </c>
      <c r="AJ2844" s="154" t="str">
        <f t="shared" si="1838"/>
        <v/>
      </c>
      <c r="AL2844" s="120" t="str">
        <f t="shared" si="1839"/>
        <v/>
      </c>
      <c r="AM2844" s="104" t="str">
        <f t="shared" si="1840"/>
        <v/>
      </c>
      <c r="AN2844" s="104" t="str">
        <f t="shared" si="1841"/>
        <v/>
      </c>
      <c r="AO2844" s="104" t="str">
        <f t="shared" si="1825"/>
        <v/>
      </c>
      <c r="AP2844" s="104" t="str">
        <f t="shared" si="1826"/>
        <v/>
      </c>
      <c r="AQ2844" s="121" t="str">
        <f t="shared" si="1842"/>
        <v/>
      </c>
      <c r="AS2844" s="88" t="str">
        <f t="shared" si="1827"/>
        <v/>
      </c>
      <c r="AT2844" s="68" t="str">
        <f t="shared" si="1843"/>
        <v/>
      </c>
      <c r="AU2844" s="68" t="str">
        <f t="shared" si="1844"/>
        <v/>
      </c>
      <c r="AV2844" s="68" t="str">
        <f t="shared" si="1845"/>
        <v/>
      </c>
      <c r="AW2844" s="88" t="str">
        <f t="shared" si="1828"/>
        <v/>
      </c>
      <c r="AZ2844" s="88" t="str">
        <f t="shared" si="1829"/>
        <v/>
      </c>
      <c r="BA2844" s="68" t="str">
        <f t="shared" si="1830"/>
        <v/>
      </c>
      <c r="BB2844" s="68" t="str">
        <f t="shared" si="1831"/>
        <v/>
      </c>
      <c r="BC2844" s="68" t="str">
        <f t="shared" si="1832"/>
        <v/>
      </c>
      <c r="BD2844" s="69" t="str">
        <f t="shared" si="1833"/>
        <v/>
      </c>
      <c r="BE2844" s="69" t="str">
        <f t="shared" si="1846"/>
        <v/>
      </c>
      <c r="BT2844" s="138" t="str">
        <f t="shared" ca="1" si="1847"/>
        <v/>
      </c>
      <c r="BU2844" s="139" t="str">
        <f t="shared" ca="1" si="1848"/>
        <v/>
      </c>
      <c r="BW2844" s="138" t="str">
        <f t="shared" si="1849"/>
        <v/>
      </c>
      <c r="BX2844" s="104" t="str">
        <f t="shared" si="1850"/>
        <v/>
      </c>
      <c r="BY2844" s="139" t="str">
        <f t="shared" si="1851"/>
        <v/>
      </c>
      <c r="CA2844" s="138" t="str">
        <f t="shared" si="1852"/>
        <v/>
      </c>
      <c r="CB2844" s="104" t="str">
        <f t="shared" si="1853"/>
        <v/>
      </c>
      <c r="CC2844" s="139" t="str">
        <f t="shared" si="1854"/>
        <v/>
      </c>
      <c r="CE2844" s="162" t="str">
        <f t="shared" si="1855"/>
        <v/>
      </c>
      <c r="CF2844" s="163" t="str">
        <f t="shared" si="1856"/>
        <v/>
      </c>
      <c r="CG2844" s="164" t="str">
        <f t="shared" si="1857"/>
        <v/>
      </c>
      <c r="CI2844" s="162" t="str">
        <f t="shared" si="1858"/>
        <v/>
      </c>
      <c r="CJ2844" s="163" t="str">
        <f t="shared" si="1861"/>
        <v/>
      </c>
      <c r="CK2844" s="164" t="str">
        <f t="shared" si="1862"/>
        <v/>
      </c>
      <c r="CM2844" s="169" t="str">
        <f t="shared" si="1859"/>
        <v/>
      </c>
      <c r="CN2844" s="139" t="str">
        <f t="shared" si="1860"/>
        <v/>
      </c>
      <c r="CP2844" s="41" t="str">
        <f>IF($CM2844="", "", COUNTIF($CM$11:$CM$3035, "&lt;"&amp;$CM2844)+1+COUNTIF($CM$11:$CM2844, $CM2844)-1)</f>
        <v/>
      </c>
    </row>
    <row r="2845" spans="1:94" x14ac:dyDescent="0.25">
      <c r="A2845" s="40"/>
      <c r="B2845" s="82" t="str">
        <f>IF($I2845="", "", IFERROR(INDEX('Job Database'!$AE$11:$AE$3035, MATCH($I2845, 'Job Database'!$X$11:$X$3035, 0)), ""))</f>
        <v/>
      </c>
      <c r="C2845" s="69" t="str">
        <f>IF($I2845="", "", IF(COUNTIF('Job Database'!$X$11:$X$3035, $I2845)=0, $AC$5, $AC$4))</f>
        <v/>
      </c>
      <c r="D2845" s="40"/>
      <c r="E2845" s="85" t="str">
        <f>IF($I2845="", "", IF(IFERROR(INDEX('Job Database'!$M$11:$M$3035, MATCH($I2845, 'Job Database'!$X$11:$X$3035, 0)), "")="", "", IFERROR(INDEX('Job Database'!$M$11:$M$3035, MATCH($I2845, 'Job Database'!$X$11:$X$3035, 0)), "")))</f>
        <v/>
      </c>
      <c r="F2845" s="40"/>
      <c r="G2845" s="88" t="str">
        <f t="shared" si="1834"/>
        <v/>
      </c>
      <c r="H2845" s="40"/>
      <c r="I2845" s="24"/>
      <c r="J2845" s="34"/>
      <c r="K2845" s="106"/>
      <c r="L2845" s="79"/>
      <c r="M2845" s="34"/>
      <c r="N2845" s="79"/>
      <c r="O2845" s="31"/>
      <c r="P2845" s="53"/>
      <c r="Q2845" s="40"/>
      <c r="S2845" s="41" t="str">
        <f t="shared" si="1822"/>
        <v/>
      </c>
      <c r="T2845" s="41" t="str">
        <f t="shared" si="1823"/>
        <v/>
      </c>
      <c r="U2845" s="41" t="str">
        <f t="shared" si="1835"/>
        <v/>
      </c>
      <c r="W2845" s="74" t="str">
        <f>IF('Job Database'!$X2845="", "", 'Job Database'!$X2845)</f>
        <v/>
      </c>
      <c r="Y2845" s="41" t="str">
        <f>IF($W2845="", "", IF(COUNTIF($I$11:$I$3035, $W2845)&gt;0, "", MAX($Y$10:$Y2844)+1))</f>
        <v/>
      </c>
      <c r="Z2845" s="41">
        <v>2835</v>
      </c>
      <c r="AA2845" s="58" t="str">
        <f t="shared" si="1836"/>
        <v/>
      </c>
      <c r="AC2845" s="41" t="str">
        <f t="shared" si="1824"/>
        <v/>
      </c>
      <c r="AE2845" s="41" t="str">
        <f t="shared" si="1837"/>
        <v/>
      </c>
      <c r="AJ2845" s="154" t="str">
        <f t="shared" si="1838"/>
        <v/>
      </c>
      <c r="AL2845" s="120" t="str">
        <f t="shared" si="1839"/>
        <v/>
      </c>
      <c r="AM2845" s="104" t="str">
        <f t="shared" si="1840"/>
        <v/>
      </c>
      <c r="AN2845" s="104" t="str">
        <f t="shared" si="1841"/>
        <v/>
      </c>
      <c r="AO2845" s="104" t="str">
        <f t="shared" si="1825"/>
        <v/>
      </c>
      <c r="AP2845" s="104" t="str">
        <f t="shared" si="1826"/>
        <v/>
      </c>
      <c r="AQ2845" s="121" t="str">
        <f t="shared" si="1842"/>
        <v/>
      </c>
      <c r="AS2845" s="88" t="str">
        <f t="shared" si="1827"/>
        <v/>
      </c>
      <c r="AT2845" s="68" t="str">
        <f t="shared" si="1843"/>
        <v/>
      </c>
      <c r="AU2845" s="68" t="str">
        <f t="shared" si="1844"/>
        <v/>
      </c>
      <c r="AV2845" s="68" t="str">
        <f t="shared" si="1845"/>
        <v/>
      </c>
      <c r="AW2845" s="88" t="str">
        <f t="shared" si="1828"/>
        <v/>
      </c>
      <c r="AZ2845" s="88" t="str">
        <f t="shared" si="1829"/>
        <v/>
      </c>
      <c r="BA2845" s="68" t="str">
        <f t="shared" si="1830"/>
        <v/>
      </c>
      <c r="BB2845" s="68" t="str">
        <f t="shared" si="1831"/>
        <v/>
      </c>
      <c r="BC2845" s="68" t="str">
        <f t="shared" si="1832"/>
        <v/>
      </c>
      <c r="BD2845" s="69" t="str">
        <f t="shared" si="1833"/>
        <v/>
      </c>
      <c r="BE2845" s="69" t="str">
        <f t="shared" si="1846"/>
        <v/>
      </c>
      <c r="BT2845" s="138" t="str">
        <f t="shared" ca="1" si="1847"/>
        <v/>
      </c>
      <c r="BU2845" s="139" t="str">
        <f t="shared" ca="1" si="1848"/>
        <v/>
      </c>
      <c r="BW2845" s="138" t="str">
        <f t="shared" si="1849"/>
        <v/>
      </c>
      <c r="BX2845" s="104" t="str">
        <f t="shared" si="1850"/>
        <v/>
      </c>
      <c r="BY2845" s="139" t="str">
        <f t="shared" si="1851"/>
        <v/>
      </c>
      <c r="CA2845" s="138" t="str">
        <f t="shared" si="1852"/>
        <v/>
      </c>
      <c r="CB2845" s="104" t="str">
        <f t="shared" si="1853"/>
        <v/>
      </c>
      <c r="CC2845" s="139" t="str">
        <f t="shared" si="1854"/>
        <v/>
      </c>
      <c r="CE2845" s="162" t="str">
        <f t="shared" si="1855"/>
        <v/>
      </c>
      <c r="CF2845" s="163" t="str">
        <f t="shared" si="1856"/>
        <v/>
      </c>
      <c r="CG2845" s="164" t="str">
        <f t="shared" si="1857"/>
        <v/>
      </c>
      <c r="CI2845" s="162" t="str">
        <f t="shared" si="1858"/>
        <v/>
      </c>
      <c r="CJ2845" s="163" t="str">
        <f t="shared" si="1861"/>
        <v/>
      </c>
      <c r="CK2845" s="164" t="str">
        <f t="shared" si="1862"/>
        <v/>
      </c>
      <c r="CM2845" s="169" t="str">
        <f t="shared" si="1859"/>
        <v/>
      </c>
      <c r="CN2845" s="139" t="str">
        <f t="shared" si="1860"/>
        <v/>
      </c>
      <c r="CP2845" s="41" t="str">
        <f>IF($CM2845="", "", COUNTIF($CM$11:$CM$3035, "&lt;"&amp;$CM2845)+1+COUNTIF($CM$11:$CM2845, $CM2845)-1)</f>
        <v/>
      </c>
    </row>
    <row r="2846" spans="1:94" x14ac:dyDescent="0.25">
      <c r="A2846" s="40"/>
      <c r="B2846" s="82" t="str">
        <f>IF($I2846="", "", IFERROR(INDEX('Job Database'!$AE$11:$AE$3035, MATCH($I2846, 'Job Database'!$X$11:$X$3035, 0)), ""))</f>
        <v/>
      </c>
      <c r="C2846" s="69" t="str">
        <f>IF($I2846="", "", IF(COUNTIF('Job Database'!$X$11:$X$3035, $I2846)=0, $AC$5, $AC$4))</f>
        <v/>
      </c>
      <c r="D2846" s="40"/>
      <c r="E2846" s="85" t="str">
        <f>IF($I2846="", "", IF(IFERROR(INDEX('Job Database'!$M$11:$M$3035, MATCH($I2846, 'Job Database'!$X$11:$X$3035, 0)), "")="", "", IFERROR(INDEX('Job Database'!$M$11:$M$3035, MATCH($I2846, 'Job Database'!$X$11:$X$3035, 0)), "")))</f>
        <v/>
      </c>
      <c r="F2846" s="40"/>
      <c r="G2846" s="88" t="str">
        <f t="shared" si="1834"/>
        <v/>
      </c>
      <c r="H2846" s="40"/>
      <c r="I2846" s="24"/>
      <c r="J2846" s="34"/>
      <c r="K2846" s="106"/>
      <c r="L2846" s="79"/>
      <c r="M2846" s="34"/>
      <c r="N2846" s="79"/>
      <c r="O2846" s="31"/>
      <c r="P2846" s="53"/>
      <c r="Q2846" s="40"/>
      <c r="S2846" s="41" t="str">
        <f t="shared" si="1822"/>
        <v/>
      </c>
      <c r="T2846" s="41" t="str">
        <f t="shared" si="1823"/>
        <v/>
      </c>
      <c r="U2846" s="41" t="str">
        <f t="shared" si="1835"/>
        <v/>
      </c>
      <c r="W2846" s="74" t="str">
        <f>IF('Job Database'!$X2846="", "", 'Job Database'!$X2846)</f>
        <v/>
      </c>
      <c r="Y2846" s="41" t="str">
        <f>IF($W2846="", "", IF(COUNTIF($I$11:$I$3035, $W2846)&gt;0, "", MAX($Y$10:$Y2845)+1))</f>
        <v/>
      </c>
      <c r="Z2846" s="41">
        <v>2836</v>
      </c>
      <c r="AA2846" s="58" t="str">
        <f t="shared" si="1836"/>
        <v/>
      </c>
      <c r="AC2846" s="41" t="str">
        <f t="shared" si="1824"/>
        <v/>
      </c>
      <c r="AE2846" s="41" t="str">
        <f t="shared" si="1837"/>
        <v/>
      </c>
      <c r="AJ2846" s="154" t="str">
        <f t="shared" si="1838"/>
        <v/>
      </c>
      <c r="AL2846" s="120" t="str">
        <f t="shared" si="1839"/>
        <v/>
      </c>
      <c r="AM2846" s="104" t="str">
        <f t="shared" si="1840"/>
        <v/>
      </c>
      <c r="AN2846" s="104" t="str">
        <f t="shared" si="1841"/>
        <v/>
      </c>
      <c r="AO2846" s="104" t="str">
        <f t="shared" si="1825"/>
        <v/>
      </c>
      <c r="AP2846" s="104" t="str">
        <f t="shared" si="1826"/>
        <v/>
      </c>
      <c r="AQ2846" s="121" t="str">
        <f t="shared" si="1842"/>
        <v/>
      </c>
      <c r="AS2846" s="88" t="str">
        <f t="shared" si="1827"/>
        <v/>
      </c>
      <c r="AT2846" s="68" t="str">
        <f t="shared" si="1843"/>
        <v/>
      </c>
      <c r="AU2846" s="68" t="str">
        <f t="shared" si="1844"/>
        <v/>
      </c>
      <c r="AV2846" s="68" t="str">
        <f t="shared" si="1845"/>
        <v/>
      </c>
      <c r="AW2846" s="88" t="str">
        <f t="shared" si="1828"/>
        <v/>
      </c>
      <c r="AZ2846" s="88" t="str">
        <f t="shared" si="1829"/>
        <v/>
      </c>
      <c r="BA2846" s="68" t="str">
        <f t="shared" si="1830"/>
        <v/>
      </c>
      <c r="BB2846" s="68" t="str">
        <f t="shared" si="1831"/>
        <v/>
      </c>
      <c r="BC2846" s="68" t="str">
        <f t="shared" si="1832"/>
        <v/>
      </c>
      <c r="BD2846" s="69" t="str">
        <f t="shared" si="1833"/>
        <v/>
      </c>
      <c r="BE2846" s="69" t="str">
        <f t="shared" si="1846"/>
        <v/>
      </c>
      <c r="BT2846" s="138" t="str">
        <f t="shared" ca="1" si="1847"/>
        <v/>
      </c>
      <c r="BU2846" s="139" t="str">
        <f t="shared" ca="1" si="1848"/>
        <v/>
      </c>
      <c r="BW2846" s="138" t="str">
        <f t="shared" si="1849"/>
        <v/>
      </c>
      <c r="BX2846" s="104" t="str">
        <f t="shared" si="1850"/>
        <v/>
      </c>
      <c r="BY2846" s="139" t="str">
        <f t="shared" si="1851"/>
        <v/>
      </c>
      <c r="CA2846" s="138" t="str">
        <f t="shared" si="1852"/>
        <v/>
      </c>
      <c r="CB2846" s="104" t="str">
        <f t="shared" si="1853"/>
        <v/>
      </c>
      <c r="CC2846" s="139" t="str">
        <f t="shared" si="1854"/>
        <v/>
      </c>
      <c r="CE2846" s="162" t="str">
        <f t="shared" si="1855"/>
        <v/>
      </c>
      <c r="CF2846" s="163" t="str">
        <f t="shared" si="1856"/>
        <v/>
      </c>
      <c r="CG2846" s="164" t="str">
        <f t="shared" si="1857"/>
        <v/>
      </c>
      <c r="CI2846" s="162" t="str">
        <f t="shared" si="1858"/>
        <v/>
      </c>
      <c r="CJ2846" s="163" t="str">
        <f t="shared" si="1861"/>
        <v/>
      </c>
      <c r="CK2846" s="164" t="str">
        <f t="shared" si="1862"/>
        <v/>
      </c>
      <c r="CM2846" s="169" t="str">
        <f t="shared" si="1859"/>
        <v/>
      </c>
      <c r="CN2846" s="139" t="str">
        <f t="shared" si="1860"/>
        <v/>
      </c>
      <c r="CP2846" s="41" t="str">
        <f>IF($CM2846="", "", COUNTIF($CM$11:$CM$3035, "&lt;"&amp;$CM2846)+1+COUNTIF($CM$11:$CM2846, $CM2846)-1)</f>
        <v/>
      </c>
    </row>
    <row r="2847" spans="1:94" x14ac:dyDescent="0.25">
      <c r="A2847" s="40"/>
      <c r="B2847" s="82" t="str">
        <f>IF($I2847="", "", IFERROR(INDEX('Job Database'!$AE$11:$AE$3035, MATCH($I2847, 'Job Database'!$X$11:$X$3035, 0)), ""))</f>
        <v/>
      </c>
      <c r="C2847" s="69" t="str">
        <f>IF($I2847="", "", IF(COUNTIF('Job Database'!$X$11:$X$3035, $I2847)=0, $AC$5, $AC$4))</f>
        <v/>
      </c>
      <c r="D2847" s="40"/>
      <c r="E2847" s="85" t="str">
        <f>IF($I2847="", "", IF(IFERROR(INDEX('Job Database'!$M$11:$M$3035, MATCH($I2847, 'Job Database'!$X$11:$X$3035, 0)), "")="", "", IFERROR(INDEX('Job Database'!$M$11:$M$3035, MATCH($I2847, 'Job Database'!$X$11:$X$3035, 0)), "")))</f>
        <v/>
      </c>
      <c r="F2847" s="40"/>
      <c r="G2847" s="88" t="str">
        <f t="shared" si="1834"/>
        <v/>
      </c>
      <c r="H2847" s="40"/>
      <c r="I2847" s="24"/>
      <c r="J2847" s="34"/>
      <c r="K2847" s="106"/>
      <c r="L2847" s="79"/>
      <c r="M2847" s="34"/>
      <c r="N2847" s="79"/>
      <c r="O2847" s="31"/>
      <c r="P2847" s="53"/>
      <c r="Q2847" s="40"/>
      <c r="S2847" s="41" t="str">
        <f t="shared" si="1822"/>
        <v/>
      </c>
      <c r="T2847" s="41" t="str">
        <f t="shared" si="1823"/>
        <v/>
      </c>
      <c r="U2847" s="41" t="str">
        <f t="shared" si="1835"/>
        <v/>
      </c>
      <c r="W2847" s="74" t="str">
        <f>IF('Job Database'!$X2847="", "", 'Job Database'!$X2847)</f>
        <v/>
      </c>
      <c r="Y2847" s="41" t="str">
        <f>IF($W2847="", "", IF(COUNTIF($I$11:$I$3035, $W2847)&gt;0, "", MAX($Y$10:$Y2846)+1))</f>
        <v/>
      </c>
      <c r="Z2847" s="41">
        <v>2837</v>
      </c>
      <c r="AA2847" s="58" t="str">
        <f t="shared" si="1836"/>
        <v/>
      </c>
      <c r="AC2847" s="41" t="str">
        <f t="shared" si="1824"/>
        <v/>
      </c>
      <c r="AE2847" s="41" t="str">
        <f t="shared" si="1837"/>
        <v/>
      </c>
      <c r="AJ2847" s="154" t="str">
        <f t="shared" si="1838"/>
        <v/>
      </c>
      <c r="AL2847" s="120" t="str">
        <f t="shared" si="1839"/>
        <v/>
      </c>
      <c r="AM2847" s="104" t="str">
        <f t="shared" si="1840"/>
        <v/>
      </c>
      <c r="AN2847" s="104" t="str">
        <f t="shared" si="1841"/>
        <v/>
      </c>
      <c r="AO2847" s="104" t="str">
        <f t="shared" si="1825"/>
        <v/>
      </c>
      <c r="AP2847" s="104" t="str">
        <f t="shared" si="1826"/>
        <v/>
      </c>
      <c r="AQ2847" s="121" t="str">
        <f t="shared" si="1842"/>
        <v/>
      </c>
      <c r="AS2847" s="88" t="str">
        <f t="shared" si="1827"/>
        <v/>
      </c>
      <c r="AT2847" s="68" t="str">
        <f t="shared" si="1843"/>
        <v/>
      </c>
      <c r="AU2847" s="68" t="str">
        <f t="shared" si="1844"/>
        <v/>
      </c>
      <c r="AV2847" s="68" t="str">
        <f t="shared" si="1845"/>
        <v/>
      </c>
      <c r="AW2847" s="88" t="str">
        <f t="shared" si="1828"/>
        <v/>
      </c>
      <c r="AZ2847" s="88" t="str">
        <f t="shared" si="1829"/>
        <v/>
      </c>
      <c r="BA2847" s="68" t="str">
        <f t="shared" si="1830"/>
        <v/>
      </c>
      <c r="BB2847" s="68" t="str">
        <f t="shared" si="1831"/>
        <v/>
      </c>
      <c r="BC2847" s="68" t="str">
        <f t="shared" si="1832"/>
        <v/>
      </c>
      <c r="BD2847" s="69" t="str">
        <f t="shared" si="1833"/>
        <v/>
      </c>
      <c r="BE2847" s="69" t="str">
        <f t="shared" si="1846"/>
        <v/>
      </c>
      <c r="BT2847" s="138" t="str">
        <f t="shared" ca="1" si="1847"/>
        <v/>
      </c>
      <c r="BU2847" s="139" t="str">
        <f t="shared" ca="1" si="1848"/>
        <v/>
      </c>
      <c r="BW2847" s="138" t="str">
        <f t="shared" si="1849"/>
        <v/>
      </c>
      <c r="BX2847" s="104" t="str">
        <f t="shared" si="1850"/>
        <v/>
      </c>
      <c r="BY2847" s="139" t="str">
        <f t="shared" si="1851"/>
        <v/>
      </c>
      <c r="CA2847" s="138" t="str">
        <f t="shared" si="1852"/>
        <v/>
      </c>
      <c r="CB2847" s="104" t="str">
        <f t="shared" si="1853"/>
        <v/>
      </c>
      <c r="CC2847" s="139" t="str">
        <f t="shared" si="1854"/>
        <v/>
      </c>
      <c r="CE2847" s="162" t="str">
        <f t="shared" si="1855"/>
        <v/>
      </c>
      <c r="CF2847" s="163" t="str">
        <f t="shared" si="1856"/>
        <v/>
      </c>
      <c r="CG2847" s="164" t="str">
        <f t="shared" si="1857"/>
        <v/>
      </c>
      <c r="CI2847" s="162" t="str">
        <f t="shared" si="1858"/>
        <v/>
      </c>
      <c r="CJ2847" s="163" t="str">
        <f t="shared" si="1861"/>
        <v/>
      </c>
      <c r="CK2847" s="164" t="str">
        <f t="shared" si="1862"/>
        <v/>
      </c>
      <c r="CM2847" s="169" t="str">
        <f t="shared" si="1859"/>
        <v/>
      </c>
      <c r="CN2847" s="139" t="str">
        <f t="shared" si="1860"/>
        <v/>
      </c>
      <c r="CP2847" s="41" t="str">
        <f>IF($CM2847="", "", COUNTIF($CM$11:$CM$3035, "&lt;"&amp;$CM2847)+1+COUNTIF($CM$11:$CM2847, $CM2847)-1)</f>
        <v/>
      </c>
    </row>
    <row r="2848" spans="1:94" x14ac:dyDescent="0.25">
      <c r="A2848" s="40"/>
      <c r="B2848" s="82" t="str">
        <f>IF($I2848="", "", IFERROR(INDEX('Job Database'!$AE$11:$AE$3035, MATCH($I2848, 'Job Database'!$X$11:$X$3035, 0)), ""))</f>
        <v/>
      </c>
      <c r="C2848" s="69" t="str">
        <f>IF($I2848="", "", IF(COUNTIF('Job Database'!$X$11:$X$3035, $I2848)=0, $AC$5, $AC$4))</f>
        <v/>
      </c>
      <c r="D2848" s="40"/>
      <c r="E2848" s="85" t="str">
        <f>IF($I2848="", "", IF(IFERROR(INDEX('Job Database'!$M$11:$M$3035, MATCH($I2848, 'Job Database'!$X$11:$X$3035, 0)), "")="", "", IFERROR(INDEX('Job Database'!$M$11:$M$3035, MATCH($I2848, 'Job Database'!$X$11:$X$3035, 0)), "")))</f>
        <v/>
      </c>
      <c r="F2848" s="40"/>
      <c r="G2848" s="88" t="str">
        <f t="shared" si="1834"/>
        <v/>
      </c>
      <c r="H2848" s="40"/>
      <c r="I2848" s="24"/>
      <c r="J2848" s="34"/>
      <c r="K2848" s="106"/>
      <c r="L2848" s="79"/>
      <c r="M2848" s="34"/>
      <c r="N2848" s="79"/>
      <c r="O2848" s="31"/>
      <c r="P2848" s="53"/>
      <c r="Q2848" s="40"/>
      <c r="S2848" s="41" t="str">
        <f t="shared" si="1822"/>
        <v/>
      </c>
      <c r="T2848" s="41" t="str">
        <f t="shared" si="1823"/>
        <v/>
      </c>
      <c r="U2848" s="41" t="str">
        <f t="shared" si="1835"/>
        <v/>
      </c>
      <c r="W2848" s="74" t="str">
        <f>IF('Job Database'!$X2848="", "", 'Job Database'!$X2848)</f>
        <v/>
      </c>
      <c r="Y2848" s="41" t="str">
        <f>IF($W2848="", "", IF(COUNTIF($I$11:$I$3035, $W2848)&gt;0, "", MAX($Y$10:$Y2847)+1))</f>
        <v/>
      </c>
      <c r="Z2848" s="41">
        <v>2838</v>
      </c>
      <c r="AA2848" s="58" t="str">
        <f t="shared" si="1836"/>
        <v/>
      </c>
      <c r="AC2848" s="41" t="str">
        <f t="shared" si="1824"/>
        <v/>
      </c>
      <c r="AE2848" s="41" t="str">
        <f t="shared" si="1837"/>
        <v/>
      </c>
      <c r="AJ2848" s="154" t="str">
        <f t="shared" si="1838"/>
        <v/>
      </c>
      <c r="AL2848" s="120" t="str">
        <f t="shared" si="1839"/>
        <v/>
      </c>
      <c r="AM2848" s="104" t="str">
        <f t="shared" si="1840"/>
        <v/>
      </c>
      <c r="AN2848" s="104" t="str">
        <f t="shared" si="1841"/>
        <v/>
      </c>
      <c r="AO2848" s="104" t="str">
        <f t="shared" si="1825"/>
        <v/>
      </c>
      <c r="AP2848" s="104" t="str">
        <f t="shared" si="1826"/>
        <v/>
      </c>
      <c r="AQ2848" s="121" t="str">
        <f t="shared" si="1842"/>
        <v/>
      </c>
      <c r="AS2848" s="88" t="str">
        <f t="shared" si="1827"/>
        <v/>
      </c>
      <c r="AT2848" s="68" t="str">
        <f t="shared" si="1843"/>
        <v/>
      </c>
      <c r="AU2848" s="68" t="str">
        <f t="shared" si="1844"/>
        <v/>
      </c>
      <c r="AV2848" s="68" t="str">
        <f t="shared" si="1845"/>
        <v/>
      </c>
      <c r="AW2848" s="88" t="str">
        <f t="shared" si="1828"/>
        <v/>
      </c>
      <c r="AZ2848" s="88" t="str">
        <f t="shared" si="1829"/>
        <v/>
      </c>
      <c r="BA2848" s="68" t="str">
        <f t="shared" si="1830"/>
        <v/>
      </c>
      <c r="BB2848" s="68" t="str">
        <f t="shared" si="1831"/>
        <v/>
      </c>
      <c r="BC2848" s="68" t="str">
        <f t="shared" si="1832"/>
        <v/>
      </c>
      <c r="BD2848" s="69" t="str">
        <f t="shared" si="1833"/>
        <v/>
      </c>
      <c r="BE2848" s="69" t="str">
        <f t="shared" si="1846"/>
        <v/>
      </c>
      <c r="BT2848" s="138" t="str">
        <f t="shared" ca="1" si="1847"/>
        <v/>
      </c>
      <c r="BU2848" s="139" t="str">
        <f t="shared" ca="1" si="1848"/>
        <v/>
      </c>
      <c r="BW2848" s="138" t="str">
        <f t="shared" si="1849"/>
        <v/>
      </c>
      <c r="BX2848" s="104" t="str">
        <f t="shared" si="1850"/>
        <v/>
      </c>
      <c r="BY2848" s="139" t="str">
        <f t="shared" si="1851"/>
        <v/>
      </c>
      <c r="CA2848" s="138" t="str">
        <f t="shared" si="1852"/>
        <v/>
      </c>
      <c r="CB2848" s="104" t="str">
        <f t="shared" si="1853"/>
        <v/>
      </c>
      <c r="CC2848" s="139" t="str">
        <f t="shared" si="1854"/>
        <v/>
      </c>
      <c r="CE2848" s="162" t="str">
        <f t="shared" si="1855"/>
        <v/>
      </c>
      <c r="CF2848" s="163" t="str">
        <f t="shared" si="1856"/>
        <v/>
      </c>
      <c r="CG2848" s="164" t="str">
        <f t="shared" si="1857"/>
        <v/>
      </c>
      <c r="CI2848" s="162" t="str">
        <f t="shared" si="1858"/>
        <v/>
      </c>
      <c r="CJ2848" s="163" t="str">
        <f t="shared" si="1861"/>
        <v/>
      </c>
      <c r="CK2848" s="164" t="str">
        <f t="shared" si="1862"/>
        <v/>
      </c>
      <c r="CM2848" s="169" t="str">
        <f t="shared" si="1859"/>
        <v/>
      </c>
      <c r="CN2848" s="139" t="str">
        <f t="shared" si="1860"/>
        <v/>
      </c>
      <c r="CP2848" s="41" t="str">
        <f>IF($CM2848="", "", COUNTIF($CM$11:$CM$3035, "&lt;"&amp;$CM2848)+1+COUNTIF($CM$11:$CM2848, $CM2848)-1)</f>
        <v/>
      </c>
    </row>
    <row r="2849" spans="1:94" x14ac:dyDescent="0.25">
      <c r="A2849" s="40"/>
      <c r="B2849" s="82" t="str">
        <f>IF($I2849="", "", IFERROR(INDEX('Job Database'!$AE$11:$AE$3035, MATCH($I2849, 'Job Database'!$X$11:$X$3035, 0)), ""))</f>
        <v/>
      </c>
      <c r="C2849" s="69" t="str">
        <f>IF($I2849="", "", IF(COUNTIF('Job Database'!$X$11:$X$3035, $I2849)=0, $AC$5, $AC$4))</f>
        <v/>
      </c>
      <c r="D2849" s="40"/>
      <c r="E2849" s="85" t="str">
        <f>IF($I2849="", "", IF(IFERROR(INDEX('Job Database'!$M$11:$M$3035, MATCH($I2849, 'Job Database'!$X$11:$X$3035, 0)), "")="", "", IFERROR(INDEX('Job Database'!$M$11:$M$3035, MATCH($I2849, 'Job Database'!$X$11:$X$3035, 0)), "")))</f>
        <v/>
      </c>
      <c r="F2849" s="40"/>
      <c r="G2849" s="88" t="str">
        <f t="shared" si="1834"/>
        <v/>
      </c>
      <c r="H2849" s="40"/>
      <c r="I2849" s="24"/>
      <c r="J2849" s="34"/>
      <c r="K2849" s="106"/>
      <c r="L2849" s="79"/>
      <c r="M2849" s="34"/>
      <c r="N2849" s="79"/>
      <c r="O2849" s="31"/>
      <c r="P2849" s="53"/>
      <c r="Q2849" s="40"/>
      <c r="S2849" s="41" t="str">
        <f t="shared" si="1822"/>
        <v/>
      </c>
      <c r="T2849" s="41" t="str">
        <f t="shared" si="1823"/>
        <v/>
      </c>
      <c r="U2849" s="41" t="str">
        <f t="shared" si="1835"/>
        <v/>
      </c>
      <c r="W2849" s="74" t="str">
        <f>IF('Job Database'!$X2849="", "", 'Job Database'!$X2849)</f>
        <v/>
      </c>
      <c r="Y2849" s="41" t="str">
        <f>IF($W2849="", "", IF(COUNTIF($I$11:$I$3035, $W2849)&gt;0, "", MAX($Y$10:$Y2848)+1))</f>
        <v/>
      </c>
      <c r="Z2849" s="41">
        <v>2839</v>
      </c>
      <c r="AA2849" s="58" t="str">
        <f t="shared" si="1836"/>
        <v/>
      </c>
      <c r="AC2849" s="41" t="str">
        <f t="shared" si="1824"/>
        <v/>
      </c>
      <c r="AE2849" s="41" t="str">
        <f t="shared" si="1837"/>
        <v/>
      </c>
      <c r="AJ2849" s="154" t="str">
        <f t="shared" si="1838"/>
        <v/>
      </c>
      <c r="AL2849" s="120" t="str">
        <f t="shared" si="1839"/>
        <v/>
      </c>
      <c r="AM2849" s="104" t="str">
        <f t="shared" si="1840"/>
        <v/>
      </c>
      <c r="AN2849" s="104" t="str">
        <f t="shared" si="1841"/>
        <v/>
      </c>
      <c r="AO2849" s="104" t="str">
        <f t="shared" si="1825"/>
        <v/>
      </c>
      <c r="AP2849" s="104" t="str">
        <f t="shared" si="1826"/>
        <v/>
      </c>
      <c r="AQ2849" s="121" t="str">
        <f t="shared" si="1842"/>
        <v/>
      </c>
      <c r="AS2849" s="88" t="str">
        <f t="shared" si="1827"/>
        <v/>
      </c>
      <c r="AT2849" s="68" t="str">
        <f t="shared" si="1843"/>
        <v/>
      </c>
      <c r="AU2849" s="68" t="str">
        <f t="shared" si="1844"/>
        <v/>
      </c>
      <c r="AV2849" s="68" t="str">
        <f t="shared" si="1845"/>
        <v/>
      </c>
      <c r="AW2849" s="88" t="str">
        <f t="shared" si="1828"/>
        <v/>
      </c>
      <c r="AZ2849" s="88" t="str">
        <f t="shared" si="1829"/>
        <v/>
      </c>
      <c r="BA2849" s="68" t="str">
        <f t="shared" si="1830"/>
        <v/>
      </c>
      <c r="BB2849" s="68" t="str">
        <f t="shared" si="1831"/>
        <v/>
      </c>
      <c r="BC2849" s="68" t="str">
        <f t="shared" si="1832"/>
        <v/>
      </c>
      <c r="BD2849" s="69" t="str">
        <f t="shared" si="1833"/>
        <v/>
      </c>
      <c r="BE2849" s="69" t="str">
        <f t="shared" si="1846"/>
        <v/>
      </c>
      <c r="BT2849" s="138" t="str">
        <f t="shared" ca="1" si="1847"/>
        <v/>
      </c>
      <c r="BU2849" s="139" t="str">
        <f t="shared" ca="1" si="1848"/>
        <v/>
      </c>
      <c r="BW2849" s="138" t="str">
        <f t="shared" si="1849"/>
        <v/>
      </c>
      <c r="BX2849" s="104" t="str">
        <f t="shared" si="1850"/>
        <v/>
      </c>
      <c r="BY2849" s="139" t="str">
        <f t="shared" si="1851"/>
        <v/>
      </c>
      <c r="CA2849" s="138" t="str">
        <f t="shared" si="1852"/>
        <v/>
      </c>
      <c r="CB2849" s="104" t="str">
        <f t="shared" si="1853"/>
        <v/>
      </c>
      <c r="CC2849" s="139" t="str">
        <f t="shared" si="1854"/>
        <v/>
      </c>
      <c r="CE2849" s="162" t="str">
        <f t="shared" si="1855"/>
        <v/>
      </c>
      <c r="CF2849" s="163" t="str">
        <f t="shared" si="1856"/>
        <v/>
      </c>
      <c r="CG2849" s="164" t="str">
        <f t="shared" si="1857"/>
        <v/>
      </c>
      <c r="CI2849" s="162" t="str">
        <f t="shared" si="1858"/>
        <v/>
      </c>
      <c r="CJ2849" s="163" t="str">
        <f t="shared" si="1861"/>
        <v/>
      </c>
      <c r="CK2849" s="164" t="str">
        <f t="shared" si="1862"/>
        <v/>
      </c>
      <c r="CM2849" s="169" t="str">
        <f t="shared" si="1859"/>
        <v/>
      </c>
      <c r="CN2849" s="139" t="str">
        <f t="shared" si="1860"/>
        <v/>
      </c>
      <c r="CP2849" s="41" t="str">
        <f>IF($CM2849="", "", COUNTIF($CM$11:$CM$3035, "&lt;"&amp;$CM2849)+1+COUNTIF($CM$11:$CM2849, $CM2849)-1)</f>
        <v/>
      </c>
    </row>
    <row r="2850" spans="1:94" x14ac:dyDescent="0.25">
      <c r="A2850" s="40"/>
      <c r="B2850" s="82" t="str">
        <f>IF($I2850="", "", IFERROR(INDEX('Job Database'!$AE$11:$AE$3035, MATCH($I2850, 'Job Database'!$X$11:$X$3035, 0)), ""))</f>
        <v/>
      </c>
      <c r="C2850" s="69" t="str">
        <f>IF($I2850="", "", IF(COUNTIF('Job Database'!$X$11:$X$3035, $I2850)=0, $AC$5, $AC$4))</f>
        <v/>
      </c>
      <c r="D2850" s="40"/>
      <c r="E2850" s="85" t="str">
        <f>IF($I2850="", "", IF(IFERROR(INDEX('Job Database'!$M$11:$M$3035, MATCH($I2850, 'Job Database'!$X$11:$X$3035, 0)), "")="", "", IFERROR(INDEX('Job Database'!$M$11:$M$3035, MATCH($I2850, 'Job Database'!$X$11:$X$3035, 0)), "")))</f>
        <v/>
      </c>
      <c r="F2850" s="40"/>
      <c r="G2850" s="88" t="str">
        <f t="shared" si="1834"/>
        <v/>
      </c>
      <c r="H2850" s="40"/>
      <c r="I2850" s="24"/>
      <c r="J2850" s="34"/>
      <c r="K2850" s="106"/>
      <c r="L2850" s="79"/>
      <c r="M2850" s="34"/>
      <c r="N2850" s="79"/>
      <c r="O2850" s="31"/>
      <c r="P2850" s="53"/>
      <c r="Q2850" s="40"/>
      <c r="S2850" s="41" t="str">
        <f t="shared" si="1822"/>
        <v/>
      </c>
      <c r="T2850" s="41" t="str">
        <f t="shared" si="1823"/>
        <v/>
      </c>
      <c r="U2850" s="41" t="str">
        <f t="shared" si="1835"/>
        <v/>
      </c>
      <c r="W2850" s="74" t="str">
        <f>IF('Job Database'!$X2850="", "", 'Job Database'!$X2850)</f>
        <v/>
      </c>
      <c r="Y2850" s="41" t="str">
        <f>IF($W2850="", "", IF(COUNTIF($I$11:$I$3035, $W2850)&gt;0, "", MAX($Y$10:$Y2849)+1))</f>
        <v/>
      </c>
      <c r="Z2850" s="41">
        <v>2840</v>
      </c>
      <c r="AA2850" s="58" t="str">
        <f t="shared" si="1836"/>
        <v/>
      </c>
      <c r="AC2850" s="41" t="str">
        <f t="shared" si="1824"/>
        <v/>
      </c>
      <c r="AE2850" s="41" t="str">
        <f t="shared" si="1837"/>
        <v/>
      </c>
      <c r="AJ2850" s="154" t="str">
        <f t="shared" si="1838"/>
        <v/>
      </c>
      <c r="AL2850" s="120" t="str">
        <f t="shared" si="1839"/>
        <v/>
      </c>
      <c r="AM2850" s="104" t="str">
        <f t="shared" si="1840"/>
        <v/>
      </c>
      <c r="AN2850" s="104" t="str">
        <f t="shared" si="1841"/>
        <v/>
      </c>
      <c r="AO2850" s="104" t="str">
        <f t="shared" si="1825"/>
        <v/>
      </c>
      <c r="AP2850" s="104" t="str">
        <f t="shared" si="1826"/>
        <v/>
      </c>
      <c r="AQ2850" s="121" t="str">
        <f t="shared" si="1842"/>
        <v/>
      </c>
      <c r="AS2850" s="88" t="str">
        <f t="shared" si="1827"/>
        <v/>
      </c>
      <c r="AT2850" s="68" t="str">
        <f t="shared" si="1843"/>
        <v/>
      </c>
      <c r="AU2850" s="68" t="str">
        <f t="shared" si="1844"/>
        <v/>
      </c>
      <c r="AV2850" s="68" t="str">
        <f t="shared" si="1845"/>
        <v/>
      </c>
      <c r="AW2850" s="88" t="str">
        <f t="shared" si="1828"/>
        <v/>
      </c>
      <c r="AZ2850" s="88" t="str">
        <f t="shared" si="1829"/>
        <v/>
      </c>
      <c r="BA2850" s="68" t="str">
        <f t="shared" si="1830"/>
        <v/>
      </c>
      <c r="BB2850" s="68" t="str">
        <f t="shared" si="1831"/>
        <v/>
      </c>
      <c r="BC2850" s="68" t="str">
        <f t="shared" si="1832"/>
        <v/>
      </c>
      <c r="BD2850" s="69" t="str">
        <f t="shared" si="1833"/>
        <v/>
      </c>
      <c r="BE2850" s="69" t="str">
        <f t="shared" si="1846"/>
        <v/>
      </c>
      <c r="BT2850" s="138" t="str">
        <f t="shared" ca="1" si="1847"/>
        <v/>
      </c>
      <c r="BU2850" s="139" t="str">
        <f t="shared" ca="1" si="1848"/>
        <v/>
      </c>
      <c r="BW2850" s="138" t="str">
        <f t="shared" si="1849"/>
        <v/>
      </c>
      <c r="BX2850" s="104" t="str">
        <f t="shared" si="1850"/>
        <v/>
      </c>
      <c r="BY2850" s="139" t="str">
        <f t="shared" si="1851"/>
        <v/>
      </c>
      <c r="CA2850" s="138" t="str">
        <f t="shared" si="1852"/>
        <v/>
      </c>
      <c r="CB2850" s="104" t="str">
        <f t="shared" si="1853"/>
        <v/>
      </c>
      <c r="CC2850" s="139" t="str">
        <f t="shared" si="1854"/>
        <v/>
      </c>
      <c r="CE2850" s="162" t="str">
        <f t="shared" si="1855"/>
        <v/>
      </c>
      <c r="CF2850" s="163" t="str">
        <f t="shared" si="1856"/>
        <v/>
      </c>
      <c r="CG2850" s="164" t="str">
        <f t="shared" si="1857"/>
        <v/>
      </c>
      <c r="CI2850" s="162" t="str">
        <f t="shared" si="1858"/>
        <v/>
      </c>
      <c r="CJ2850" s="163" t="str">
        <f t="shared" si="1861"/>
        <v/>
      </c>
      <c r="CK2850" s="164" t="str">
        <f t="shared" si="1862"/>
        <v/>
      </c>
      <c r="CM2850" s="169" t="str">
        <f t="shared" si="1859"/>
        <v/>
      </c>
      <c r="CN2850" s="139" t="str">
        <f t="shared" si="1860"/>
        <v/>
      </c>
      <c r="CP2850" s="41" t="str">
        <f>IF($CM2850="", "", COUNTIF($CM$11:$CM$3035, "&lt;"&amp;$CM2850)+1+COUNTIF($CM$11:$CM2850, $CM2850)-1)</f>
        <v/>
      </c>
    </row>
    <row r="2851" spans="1:94" x14ac:dyDescent="0.25">
      <c r="A2851" s="40"/>
      <c r="B2851" s="82" t="str">
        <f>IF($I2851="", "", IFERROR(INDEX('Job Database'!$AE$11:$AE$3035, MATCH($I2851, 'Job Database'!$X$11:$X$3035, 0)), ""))</f>
        <v/>
      </c>
      <c r="C2851" s="69" t="str">
        <f>IF($I2851="", "", IF(COUNTIF('Job Database'!$X$11:$X$3035, $I2851)=0, $AC$5, $AC$4))</f>
        <v/>
      </c>
      <c r="D2851" s="40"/>
      <c r="E2851" s="85" t="str">
        <f>IF($I2851="", "", IF(IFERROR(INDEX('Job Database'!$M$11:$M$3035, MATCH($I2851, 'Job Database'!$X$11:$X$3035, 0)), "")="", "", IFERROR(INDEX('Job Database'!$M$11:$M$3035, MATCH($I2851, 'Job Database'!$X$11:$X$3035, 0)), "")))</f>
        <v/>
      </c>
      <c r="F2851" s="40"/>
      <c r="G2851" s="88" t="str">
        <f t="shared" si="1834"/>
        <v/>
      </c>
      <c r="H2851" s="40"/>
      <c r="I2851" s="24"/>
      <c r="J2851" s="34"/>
      <c r="K2851" s="106"/>
      <c r="L2851" s="79"/>
      <c r="M2851" s="34"/>
      <c r="N2851" s="79"/>
      <c r="O2851" s="31"/>
      <c r="P2851" s="53"/>
      <c r="Q2851" s="40"/>
      <c r="S2851" s="41" t="str">
        <f t="shared" si="1822"/>
        <v/>
      </c>
      <c r="T2851" s="41" t="str">
        <f t="shared" si="1823"/>
        <v/>
      </c>
      <c r="U2851" s="41" t="str">
        <f t="shared" si="1835"/>
        <v/>
      </c>
      <c r="W2851" s="74" t="str">
        <f>IF('Job Database'!$X2851="", "", 'Job Database'!$X2851)</f>
        <v/>
      </c>
      <c r="Y2851" s="41" t="str">
        <f>IF($W2851="", "", IF(COUNTIF($I$11:$I$3035, $W2851)&gt;0, "", MAX($Y$10:$Y2850)+1))</f>
        <v/>
      </c>
      <c r="Z2851" s="41">
        <v>2841</v>
      </c>
      <c r="AA2851" s="58" t="str">
        <f t="shared" si="1836"/>
        <v/>
      </c>
      <c r="AC2851" s="41" t="str">
        <f t="shared" si="1824"/>
        <v/>
      </c>
      <c r="AE2851" s="41" t="str">
        <f t="shared" si="1837"/>
        <v/>
      </c>
      <c r="AJ2851" s="154" t="str">
        <f t="shared" si="1838"/>
        <v/>
      </c>
      <c r="AL2851" s="120" t="str">
        <f t="shared" si="1839"/>
        <v/>
      </c>
      <c r="AM2851" s="104" t="str">
        <f t="shared" si="1840"/>
        <v/>
      </c>
      <c r="AN2851" s="104" t="str">
        <f t="shared" si="1841"/>
        <v/>
      </c>
      <c r="AO2851" s="104" t="str">
        <f t="shared" si="1825"/>
        <v/>
      </c>
      <c r="AP2851" s="104" t="str">
        <f t="shared" si="1826"/>
        <v/>
      </c>
      <c r="AQ2851" s="121" t="str">
        <f t="shared" si="1842"/>
        <v/>
      </c>
      <c r="AS2851" s="88" t="str">
        <f t="shared" si="1827"/>
        <v/>
      </c>
      <c r="AT2851" s="68" t="str">
        <f t="shared" si="1843"/>
        <v/>
      </c>
      <c r="AU2851" s="68" t="str">
        <f t="shared" si="1844"/>
        <v/>
      </c>
      <c r="AV2851" s="68" t="str">
        <f t="shared" si="1845"/>
        <v/>
      </c>
      <c r="AW2851" s="88" t="str">
        <f t="shared" si="1828"/>
        <v/>
      </c>
      <c r="AZ2851" s="88" t="str">
        <f t="shared" si="1829"/>
        <v/>
      </c>
      <c r="BA2851" s="68" t="str">
        <f t="shared" si="1830"/>
        <v/>
      </c>
      <c r="BB2851" s="68" t="str">
        <f t="shared" si="1831"/>
        <v/>
      </c>
      <c r="BC2851" s="68" t="str">
        <f t="shared" si="1832"/>
        <v/>
      </c>
      <c r="BD2851" s="69" t="str">
        <f t="shared" si="1833"/>
        <v/>
      </c>
      <c r="BE2851" s="69" t="str">
        <f t="shared" si="1846"/>
        <v/>
      </c>
      <c r="BT2851" s="138" t="str">
        <f t="shared" ca="1" si="1847"/>
        <v/>
      </c>
      <c r="BU2851" s="139" t="str">
        <f t="shared" ca="1" si="1848"/>
        <v/>
      </c>
      <c r="BW2851" s="138" t="str">
        <f t="shared" si="1849"/>
        <v/>
      </c>
      <c r="BX2851" s="104" t="str">
        <f t="shared" si="1850"/>
        <v/>
      </c>
      <c r="BY2851" s="139" t="str">
        <f t="shared" si="1851"/>
        <v/>
      </c>
      <c r="CA2851" s="138" t="str">
        <f t="shared" si="1852"/>
        <v/>
      </c>
      <c r="CB2851" s="104" t="str">
        <f t="shared" si="1853"/>
        <v/>
      </c>
      <c r="CC2851" s="139" t="str">
        <f t="shared" si="1854"/>
        <v/>
      </c>
      <c r="CE2851" s="162" t="str">
        <f t="shared" si="1855"/>
        <v/>
      </c>
      <c r="CF2851" s="163" t="str">
        <f t="shared" si="1856"/>
        <v/>
      </c>
      <c r="CG2851" s="164" t="str">
        <f t="shared" si="1857"/>
        <v/>
      </c>
      <c r="CI2851" s="162" t="str">
        <f t="shared" si="1858"/>
        <v/>
      </c>
      <c r="CJ2851" s="163" t="str">
        <f t="shared" si="1861"/>
        <v/>
      </c>
      <c r="CK2851" s="164" t="str">
        <f t="shared" si="1862"/>
        <v/>
      </c>
      <c r="CM2851" s="169" t="str">
        <f t="shared" si="1859"/>
        <v/>
      </c>
      <c r="CN2851" s="139" t="str">
        <f t="shared" si="1860"/>
        <v/>
      </c>
      <c r="CP2851" s="41" t="str">
        <f>IF($CM2851="", "", COUNTIF($CM$11:$CM$3035, "&lt;"&amp;$CM2851)+1+COUNTIF($CM$11:$CM2851, $CM2851)-1)</f>
        <v/>
      </c>
    </row>
    <row r="2852" spans="1:94" x14ac:dyDescent="0.25">
      <c r="A2852" s="40"/>
      <c r="B2852" s="82" t="str">
        <f>IF($I2852="", "", IFERROR(INDEX('Job Database'!$AE$11:$AE$3035, MATCH($I2852, 'Job Database'!$X$11:$X$3035, 0)), ""))</f>
        <v/>
      </c>
      <c r="C2852" s="69" t="str">
        <f>IF($I2852="", "", IF(COUNTIF('Job Database'!$X$11:$X$3035, $I2852)=0, $AC$5, $AC$4))</f>
        <v/>
      </c>
      <c r="D2852" s="40"/>
      <c r="E2852" s="85" t="str">
        <f>IF($I2852="", "", IF(IFERROR(INDEX('Job Database'!$M$11:$M$3035, MATCH($I2852, 'Job Database'!$X$11:$X$3035, 0)), "")="", "", IFERROR(INDEX('Job Database'!$M$11:$M$3035, MATCH($I2852, 'Job Database'!$X$11:$X$3035, 0)), "")))</f>
        <v/>
      </c>
      <c r="F2852" s="40"/>
      <c r="G2852" s="88" t="str">
        <f t="shared" si="1834"/>
        <v/>
      </c>
      <c r="H2852" s="40"/>
      <c r="I2852" s="24"/>
      <c r="J2852" s="34"/>
      <c r="K2852" s="106"/>
      <c r="L2852" s="79"/>
      <c r="M2852" s="34"/>
      <c r="N2852" s="79"/>
      <c r="O2852" s="31"/>
      <c r="P2852" s="53"/>
      <c r="Q2852" s="40"/>
      <c r="S2852" s="41" t="str">
        <f t="shared" si="1822"/>
        <v/>
      </c>
      <c r="T2852" s="41" t="str">
        <f t="shared" si="1823"/>
        <v/>
      </c>
      <c r="U2852" s="41" t="str">
        <f t="shared" si="1835"/>
        <v/>
      </c>
      <c r="W2852" s="74" t="str">
        <f>IF('Job Database'!$X2852="", "", 'Job Database'!$X2852)</f>
        <v/>
      </c>
      <c r="Y2852" s="41" t="str">
        <f>IF($W2852="", "", IF(COUNTIF($I$11:$I$3035, $W2852)&gt;0, "", MAX($Y$10:$Y2851)+1))</f>
        <v/>
      </c>
      <c r="Z2852" s="41">
        <v>2842</v>
      </c>
      <c r="AA2852" s="58" t="str">
        <f t="shared" si="1836"/>
        <v/>
      </c>
      <c r="AC2852" s="41" t="str">
        <f t="shared" si="1824"/>
        <v/>
      </c>
      <c r="AE2852" s="41" t="str">
        <f t="shared" si="1837"/>
        <v/>
      </c>
      <c r="AJ2852" s="154" t="str">
        <f t="shared" si="1838"/>
        <v/>
      </c>
      <c r="AL2852" s="120" t="str">
        <f t="shared" si="1839"/>
        <v/>
      </c>
      <c r="AM2852" s="104" t="str">
        <f t="shared" si="1840"/>
        <v/>
      </c>
      <c r="AN2852" s="104" t="str">
        <f t="shared" si="1841"/>
        <v/>
      </c>
      <c r="AO2852" s="104" t="str">
        <f t="shared" si="1825"/>
        <v/>
      </c>
      <c r="AP2852" s="104" t="str">
        <f t="shared" si="1826"/>
        <v/>
      </c>
      <c r="AQ2852" s="121" t="str">
        <f t="shared" si="1842"/>
        <v/>
      </c>
      <c r="AS2852" s="88" t="str">
        <f t="shared" si="1827"/>
        <v/>
      </c>
      <c r="AT2852" s="68" t="str">
        <f t="shared" si="1843"/>
        <v/>
      </c>
      <c r="AU2852" s="68" t="str">
        <f t="shared" si="1844"/>
        <v/>
      </c>
      <c r="AV2852" s="68" t="str">
        <f t="shared" si="1845"/>
        <v/>
      </c>
      <c r="AW2852" s="88" t="str">
        <f t="shared" si="1828"/>
        <v/>
      </c>
      <c r="AZ2852" s="88" t="str">
        <f t="shared" si="1829"/>
        <v/>
      </c>
      <c r="BA2852" s="68" t="str">
        <f t="shared" si="1830"/>
        <v/>
      </c>
      <c r="BB2852" s="68" t="str">
        <f t="shared" si="1831"/>
        <v/>
      </c>
      <c r="BC2852" s="68" t="str">
        <f t="shared" si="1832"/>
        <v/>
      </c>
      <c r="BD2852" s="69" t="str">
        <f t="shared" si="1833"/>
        <v/>
      </c>
      <c r="BE2852" s="69" t="str">
        <f t="shared" si="1846"/>
        <v/>
      </c>
      <c r="BT2852" s="138" t="str">
        <f t="shared" ca="1" si="1847"/>
        <v/>
      </c>
      <c r="BU2852" s="139" t="str">
        <f t="shared" ca="1" si="1848"/>
        <v/>
      </c>
      <c r="BW2852" s="138" t="str">
        <f t="shared" si="1849"/>
        <v/>
      </c>
      <c r="BX2852" s="104" t="str">
        <f t="shared" si="1850"/>
        <v/>
      </c>
      <c r="BY2852" s="139" t="str">
        <f t="shared" si="1851"/>
        <v/>
      </c>
      <c r="CA2852" s="138" t="str">
        <f t="shared" si="1852"/>
        <v/>
      </c>
      <c r="CB2852" s="104" t="str">
        <f t="shared" si="1853"/>
        <v/>
      </c>
      <c r="CC2852" s="139" t="str">
        <f t="shared" si="1854"/>
        <v/>
      </c>
      <c r="CE2852" s="162" t="str">
        <f t="shared" si="1855"/>
        <v/>
      </c>
      <c r="CF2852" s="163" t="str">
        <f t="shared" si="1856"/>
        <v/>
      </c>
      <c r="CG2852" s="164" t="str">
        <f t="shared" si="1857"/>
        <v/>
      </c>
      <c r="CI2852" s="162" t="str">
        <f t="shared" si="1858"/>
        <v/>
      </c>
      <c r="CJ2852" s="163" t="str">
        <f t="shared" si="1861"/>
        <v/>
      </c>
      <c r="CK2852" s="164" t="str">
        <f t="shared" si="1862"/>
        <v/>
      </c>
      <c r="CM2852" s="169" t="str">
        <f t="shared" si="1859"/>
        <v/>
      </c>
      <c r="CN2852" s="139" t="str">
        <f t="shared" si="1860"/>
        <v/>
      </c>
      <c r="CP2852" s="41" t="str">
        <f>IF($CM2852="", "", COUNTIF($CM$11:$CM$3035, "&lt;"&amp;$CM2852)+1+COUNTIF($CM$11:$CM2852, $CM2852)-1)</f>
        <v/>
      </c>
    </row>
    <row r="2853" spans="1:94" x14ac:dyDescent="0.25">
      <c r="A2853" s="40"/>
      <c r="B2853" s="82" t="str">
        <f>IF($I2853="", "", IFERROR(INDEX('Job Database'!$AE$11:$AE$3035, MATCH($I2853, 'Job Database'!$X$11:$X$3035, 0)), ""))</f>
        <v/>
      </c>
      <c r="C2853" s="69" t="str">
        <f>IF($I2853="", "", IF(COUNTIF('Job Database'!$X$11:$X$3035, $I2853)=0, $AC$5, $AC$4))</f>
        <v/>
      </c>
      <c r="D2853" s="40"/>
      <c r="E2853" s="85" t="str">
        <f>IF($I2853="", "", IF(IFERROR(INDEX('Job Database'!$M$11:$M$3035, MATCH($I2853, 'Job Database'!$X$11:$X$3035, 0)), "")="", "", IFERROR(INDEX('Job Database'!$M$11:$M$3035, MATCH($I2853, 'Job Database'!$X$11:$X$3035, 0)), "")))</f>
        <v/>
      </c>
      <c r="F2853" s="40"/>
      <c r="G2853" s="88" t="str">
        <f t="shared" si="1834"/>
        <v/>
      </c>
      <c r="H2853" s="40"/>
      <c r="I2853" s="24"/>
      <c r="J2853" s="34"/>
      <c r="K2853" s="106"/>
      <c r="L2853" s="79"/>
      <c r="M2853" s="34"/>
      <c r="N2853" s="79"/>
      <c r="O2853" s="31"/>
      <c r="P2853" s="53"/>
      <c r="Q2853" s="40"/>
      <c r="S2853" s="41" t="str">
        <f t="shared" si="1822"/>
        <v/>
      </c>
      <c r="T2853" s="41" t="str">
        <f t="shared" si="1823"/>
        <v/>
      </c>
      <c r="U2853" s="41" t="str">
        <f t="shared" si="1835"/>
        <v/>
      </c>
      <c r="W2853" s="74" t="str">
        <f>IF('Job Database'!$X2853="", "", 'Job Database'!$X2853)</f>
        <v/>
      </c>
      <c r="Y2853" s="41" t="str">
        <f>IF($W2853="", "", IF(COUNTIF($I$11:$I$3035, $W2853)&gt;0, "", MAX($Y$10:$Y2852)+1))</f>
        <v/>
      </c>
      <c r="Z2853" s="41">
        <v>2843</v>
      </c>
      <c r="AA2853" s="58" t="str">
        <f t="shared" si="1836"/>
        <v/>
      </c>
      <c r="AC2853" s="41" t="str">
        <f t="shared" si="1824"/>
        <v/>
      </c>
      <c r="AE2853" s="41" t="str">
        <f t="shared" si="1837"/>
        <v/>
      </c>
      <c r="AJ2853" s="154" t="str">
        <f t="shared" si="1838"/>
        <v/>
      </c>
      <c r="AL2853" s="120" t="str">
        <f t="shared" si="1839"/>
        <v/>
      </c>
      <c r="AM2853" s="104" t="str">
        <f t="shared" si="1840"/>
        <v/>
      </c>
      <c r="AN2853" s="104" t="str">
        <f t="shared" si="1841"/>
        <v/>
      </c>
      <c r="AO2853" s="104" t="str">
        <f t="shared" si="1825"/>
        <v/>
      </c>
      <c r="AP2853" s="104" t="str">
        <f t="shared" si="1826"/>
        <v/>
      </c>
      <c r="AQ2853" s="121" t="str">
        <f t="shared" si="1842"/>
        <v/>
      </c>
      <c r="AS2853" s="88" t="str">
        <f t="shared" si="1827"/>
        <v/>
      </c>
      <c r="AT2853" s="68" t="str">
        <f t="shared" si="1843"/>
        <v/>
      </c>
      <c r="AU2853" s="68" t="str">
        <f t="shared" si="1844"/>
        <v/>
      </c>
      <c r="AV2853" s="68" t="str">
        <f t="shared" si="1845"/>
        <v/>
      </c>
      <c r="AW2853" s="88" t="str">
        <f t="shared" si="1828"/>
        <v/>
      </c>
      <c r="AZ2853" s="88" t="str">
        <f t="shared" si="1829"/>
        <v/>
      </c>
      <c r="BA2853" s="68" t="str">
        <f t="shared" si="1830"/>
        <v/>
      </c>
      <c r="BB2853" s="68" t="str">
        <f t="shared" si="1831"/>
        <v/>
      </c>
      <c r="BC2853" s="68" t="str">
        <f t="shared" si="1832"/>
        <v/>
      </c>
      <c r="BD2853" s="69" t="str">
        <f t="shared" si="1833"/>
        <v/>
      </c>
      <c r="BE2853" s="69" t="str">
        <f t="shared" si="1846"/>
        <v/>
      </c>
      <c r="BT2853" s="138" t="str">
        <f t="shared" ca="1" si="1847"/>
        <v/>
      </c>
      <c r="BU2853" s="139" t="str">
        <f t="shared" ca="1" si="1848"/>
        <v/>
      </c>
      <c r="BW2853" s="138" t="str">
        <f t="shared" si="1849"/>
        <v/>
      </c>
      <c r="BX2853" s="104" t="str">
        <f t="shared" si="1850"/>
        <v/>
      </c>
      <c r="BY2853" s="139" t="str">
        <f t="shared" si="1851"/>
        <v/>
      </c>
      <c r="CA2853" s="138" t="str">
        <f t="shared" si="1852"/>
        <v/>
      </c>
      <c r="CB2853" s="104" t="str">
        <f t="shared" si="1853"/>
        <v/>
      </c>
      <c r="CC2853" s="139" t="str">
        <f t="shared" si="1854"/>
        <v/>
      </c>
      <c r="CE2853" s="162" t="str">
        <f t="shared" si="1855"/>
        <v/>
      </c>
      <c r="CF2853" s="163" t="str">
        <f t="shared" si="1856"/>
        <v/>
      </c>
      <c r="CG2853" s="164" t="str">
        <f t="shared" si="1857"/>
        <v/>
      </c>
      <c r="CI2853" s="162" t="str">
        <f t="shared" si="1858"/>
        <v/>
      </c>
      <c r="CJ2853" s="163" t="str">
        <f t="shared" si="1861"/>
        <v/>
      </c>
      <c r="CK2853" s="164" t="str">
        <f t="shared" si="1862"/>
        <v/>
      </c>
      <c r="CM2853" s="169" t="str">
        <f t="shared" si="1859"/>
        <v/>
      </c>
      <c r="CN2853" s="139" t="str">
        <f t="shared" si="1860"/>
        <v/>
      </c>
      <c r="CP2853" s="41" t="str">
        <f>IF($CM2853="", "", COUNTIF($CM$11:$CM$3035, "&lt;"&amp;$CM2853)+1+COUNTIF($CM$11:$CM2853, $CM2853)-1)</f>
        <v/>
      </c>
    </row>
    <row r="2854" spans="1:94" x14ac:dyDescent="0.25">
      <c r="A2854" s="40"/>
      <c r="B2854" s="82" t="str">
        <f>IF($I2854="", "", IFERROR(INDEX('Job Database'!$AE$11:$AE$3035, MATCH($I2854, 'Job Database'!$X$11:$X$3035, 0)), ""))</f>
        <v/>
      </c>
      <c r="C2854" s="69" t="str">
        <f>IF($I2854="", "", IF(COUNTIF('Job Database'!$X$11:$X$3035, $I2854)=0, $AC$5, $AC$4))</f>
        <v/>
      </c>
      <c r="D2854" s="40"/>
      <c r="E2854" s="85" t="str">
        <f>IF($I2854="", "", IF(IFERROR(INDEX('Job Database'!$M$11:$M$3035, MATCH($I2854, 'Job Database'!$X$11:$X$3035, 0)), "")="", "", IFERROR(INDEX('Job Database'!$M$11:$M$3035, MATCH($I2854, 'Job Database'!$X$11:$X$3035, 0)), "")))</f>
        <v/>
      </c>
      <c r="F2854" s="40"/>
      <c r="G2854" s="88" t="str">
        <f t="shared" si="1834"/>
        <v/>
      </c>
      <c r="H2854" s="40"/>
      <c r="I2854" s="24"/>
      <c r="J2854" s="34"/>
      <c r="K2854" s="106"/>
      <c r="L2854" s="79"/>
      <c r="M2854" s="34"/>
      <c r="N2854" s="79"/>
      <c r="O2854" s="31"/>
      <c r="P2854" s="53"/>
      <c r="Q2854" s="40"/>
      <c r="S2854" s="41" t="str">
        <f t="shared" si="1822"/>
        <v/>
      </c>
      <c r="T2854" s="41" t="str">
        <f t="shared" si="1823"/>
        <v/>
      </c>
      <c r="U2854" s="41" t="str">
        <f t="shared" si="1835"/>
        <v/>
      </c>
      <c r="W2854" s="74" t="str">
        <f>IF('Job Database'!$X2854="", "", 'Job Database'!$X2854)</f>
        <v/>
      </c>
      <c r="Y2854" s="41" t="str">
        <f>IF($W2854="", "", IF(COUNTIF($I$11:$I$3035, $W2854)&gt;0, "", MAX($Y$10:$Y2853)+1))</f>
        <v/>
      </c>
      <c r="Z2854" s="41">
        <v>2844</v>
      </c>
      <c r="AA2854" s="58" t="str">
        <f t="shared" si="1836"/>
        <v/>
      </c>
      <c r="AC2854" s="41" t="str">
        <f t="shared" si="1824"/>
        <v/>
      </c>
      <c r="AE2854" s="41" t="str">
        <f t="shared" si="1837"/>
        <v/>
      </c>
      <c r="AJ2854" s="154" t="str">
        <f t="shared" si="1838"/>
        <v/>
      </c>
      <c r="AL2854" s="120" t="str">
        <f t="shared" si="1839"/>
        <v/>
      </c>
      <c r="AM2854" s="104" t="str">
        <f t="shared" si="1840"/>
        <v/>
      </c>
      <c r="AN2854" s="104" t="str">
        <f t="shared" si="1841"/>
        <v/>
      </c>
      <c r="AO2854" s="104" t="str">
        <f t="shared" si="1825"/>
        <v/>
      </c>
      <c r="AP2854" s="104" t="str">
        <f t="shared" si="1826"/>
        <v/>
      </c>
      <c r="AQ2854" s="121" t="str">
        <f t="shared" si="1842"/>
        <v/>
      </c>
      <c r="AS2854" s="88" t="str">
        <f t="shared" si="1827"/>
        <v/>
      </c>
      <c r="AT2854" s="68" t="str">
        <f t="shared" si="1843"/>
        <v/>
      </c>
      <c r="AU2854" s="68" t="str">
        <f t="shared" si="1844"/>
        <v/>
      </c>
      <c r="AV2854" s="68" t="str">
        <f t="shared" si="1845"/>
        <v/>
      </c>
      <c r="AW2854" s="88" t="str">
        <f t="shared" si="1828"/>
        <v/>
      </c>
      <c r="AZ2854" s="88" t="str">
        <f t="shared" si="1829"/>
        <v/>
      </c>
      <c r="BA2854" s="68" t="str">
        <f t="shared" si="1830"/>
        <v/>
      </c>
      <c r="BB2854" s="68" t="str">
        <f t="shared" si="1831"/>
        <v/>
      </c>
      <c r="BC2854" s="68" t="str">
        <f t="shared" si="1832"/>
        <v/>
      </c>
      <c r="BD2854" s="69" t="str">
        <f t="shared" si="1833"/>
        <v/>
      </c>
      <c r="BE2854" s="69" t="str">
        <f t="shared" si="1846"/>
        <v/>
      </c>
      <c r="BT2854" s="138" t="str">
        <f t="shared" ca="1" si="1847"/>
        <v/>
      </c>
      <c r="BU2854" s="139" t="str">
        <f t="shared" ca="1" si="1848"/>
        <v/>
      </c>
      <c r="BW2854" s="138" t="str">
        <f t="shared" si="1849"/>
        <v/>
      </c>
      <c r="BX2854" s="104" t="str">
        <f t="shared" si="1850"/>
        <v/>
      </c>
      <c r="BY2854" s="139" t="str">
        <f t="shared" si="1851"/>
        <v/>
      </c>
      <c r="CA2854" s="138" t="str">
        <f t="shared" si="1852"/>
        <v/>
      </c>
      <c r="CB2854" s="104" t="str">
        <f t="shared" si="1853"/>
        <v/>
      </c>
      <c r="CC2854" s="139" t="str">
        <f t="shared" si="1854"/>
        <v/>
      </c>
      <c r="CE2854" s="162" t="str">
        <f t="shared" si="1855"/>
        <v/>
      </c>
      <c r="CF2854" s="163" t="str">
        <f t="shared" si="1856"/>
        <v/>
      </c>
      <c r="CG2854" s="164" t="str">
        <f t="shared" si="1857"/>
        <v/>
      </c>
      <c r="CI2854" s="162" t="str">
        <f t="shared" si="1858"/>
        <v/>
      </c>
      <c r="CJ2854" s="163" t="str">
        <f t="shared" si="1861"/>
        <v/>
      </c>
      <c r="CK2854" s="164" t="str">
        <f t="shared" si="1862"/>
        <v/>
      </c>
      <c r="CM2854" s="169" t="str">
        <f t="shared" si="1859"/>
        <v/>
      </c>
      <c r="CN2854" s="139" t="str">
        <f t="shared" si="1860"/>
        <v/>
      </c>
      <c r="CP2854" s="41" t="str">
        <f>IF($CM2854="", "", COUNTIF($CM$11:$CM$3035, "&lt;"&amp;$CM2854)+1+COUNTIF($CM$11:$CM2854, $CM2854)-1)</f>
        <v/>
      </c>
    </row>
    <row r="2855" spans="1:94" x14ac:dyDescent="0.25">
      <c r="A2855" s="40"/>
      <c r="B2855" s="82" t="str">
        <f>IF($I2855="", "", IFERROR(INDEX('Job Database'!$AE$11:$AE$3035, MATCH($I2855, 'Job Database'!$X$11:$X$3035, 0)), ""))</f>
        <v/>
      </c>
      <c r="C2855" s="69" t="str">
        <f>IF($I2855="", "", IF(COUNTIF('Job Database'!$X$11:$X$3035, $I2855)=0, $AC$5, $AC$4))</f>
        <v/>
      </c>
      <c r="D2855" s="40"/>
      <c r="E2855" s="85" t="str">
        <f>IF($I2855="", "", IF(IFERROR(INDEX('Job Database'!$M$11:$M$3035, MATCH($I2855, 'Job Database'!$X$11:$X$3035, 0)), "")="", "", IFERROR(INDEX('Job Database'!$M$11:$M$3035, MATCH($I2855, 'Job Database'!$X$11:$X$3035, 0)), "")))</f>
        <v/>
      </c>
      <c r="F2855" s="40"/>
      <c r="G2855" s="88" t="str">
        <f t="shared" si="1834"/>
        <v/>
      </c>
      <c r="H2855" s="40"/>
      <c r="I2855" s="24"/>
      <c r="J2855" s="34"/>
      <c r="K2855" s="106"/>
      <c r="L2855" s="79"/>
      <c r="M2855" s="34"/>
      <c r="N2855" s="79"/>
      <c r="O2855" s="31"/>
      <c r="P2855" s="53"/>
      <c r="Q2855" s="40"/>
      <c r="S2855" s="41" t="str">
        <f t="shared" si="1822"/>
        <v/>
      </c>
      <c r="T2855" s="41" t="str">
        <f t="shared" si="1823"/>
        <v/>
      </c>
      <c r="U2855" s="41" t="str">
        <f t="shared" si="1835"/>
        <v/>
      </c>
      <c r="W2855" s="74" t="str">
        <f>IF('Job Database'!$X2855="", "", 'Job Database'!$X2855)</f>
        <v/>
      </c>
      <c r="Y2855" s="41" t="str">
        <f>IF($W2855="", "", IF(COUNTIF($I$11:$I$3035, $W2855)&gt;0, "", MAX($Y$10:$Y2854)+1))</f>
        <v/>
      </c>
      <c r="Z2855" s="41">
        <v>2845</v>
      </c>
      <c r="AA2855" s="58" t="str">
        <f t="shared" si="1836"/>
        <v/>
      </c>
      <c r="AC2855" s="41" t="str">
        <f t="shared" si="1824"/>
        <v/>
      </c>
      <c r="AE2855" s="41" t="str">
        <f t="shared" si="1837"/>
        <v/>
      </c>
      <c r="AJ2855" s="154" t="str">
        <f t="shared" si="1838"/>
        <v/>
      </c>
      <c r="AL2855" s="120" t="str">
        <f t="shared" si="1839"/>
        <v/>
      </c>
      <c r="AM2855" s="104" t="str">
        <f t="shared" si="1840"/>
        <v/>
      </c>
      <c r="AN2855" s="104" t="str">
        <f t="shared" si="1841"/>
        <v/>
      </c>
      <c r="AO2855" s="104" t="str">
        <f t="shared" si="1825"/>
        <v/>
      </c>
      <c r="AP2855" s="104" t="str">
        <f t="shared" si="1826"/>
        <v/>
      </c>
      <c r="AQ2855" s="121" t="str">
        <f t="shared" si="1842"/>
        <v/>
      </c>
      <c r="AS2855" s="88" t="str">
        <f t="shared" si="1827"/>
        <v/>
      </c>
      <c r="AT2855" s="68" t="str">
        <f t="shared" si="1843"/>
        <v/>
      </c>
      <c r="AU2855" s="68" t="str">
        <f t="shared" si="1844"/>
        <v/>
      </c>
      <c r="AV2855" s="68" t="str">
        <f t="shared" si="1845"/>
        <v/>
      </c>
      <c r="AW2855" s="88" t="str">
        <f t="shared" si="1828"/>
        <v/>
      </c>
      <c r="AZ2855" s="88" t="str">
        <f t="shared" si="1829"/>
        <v/>
      </c>
      <c r="BA2855" s="68" t="str">
        <f t="shared" si="1830"/>
        <v/>
      </c>
      <c r="BB2855" s="68" t="str">
        <f t="shared" si="1831"/>
        <v/>
      </c>
      <c r="BC2855" s="68" t="str">
        <f t="shared" si="1832"/>
        <v/>
      </c>
      <c r="BD2855" s="69" t="str">
        <f t="shared" si="1833"/>
        <v/>
      </c>
      <c r="BE2855" s="69" t="str">
        <f t="shared" si="1846"/>
        <v/>
      </c>
      <c r="BT2855" s="138" t="str">
        <f t="shared" ca="1" si="1847"/>
        <v/>
      </c>
      <c r="BU2855" s="139" t="str">
        <f t="shared" ca="1" si="1848"/>
        <v/>
      </c>
      <c r="BW2855" s="138" t="str">
        <f t="shared" si="1849"/>
        <v/>
      </c>
      <c r="BX2855" s="104" t="str">
        <f t="shared" si="1850"/>
        <v/>
      </c>
      <c r="BY2855" s="139" t="str">
        <f t="shared" si="1851"/>
        <v/>
      </c>
      <c r="CA2855" s="138" t="str">
        <f t="shared" si="1852"/>
        <v/>
      </c>
      <c r="CB2855" s="104" t="str">
        <f t="shared" si="1853"/>
        <v/>
      </c>
      <c r="CC2855" s="139" t="str">
        <f t="shared" si="1854"/>
        <v/>
      </c>
      <c r="CE2855" s="162" t="str">
        <f t="shared" si="1855"/>
        <v/>
      </c>
      <c r="CF2855" s="163" t="str">
        <f t="shared" si="1856"/>
        <v/>
      </c>
      <c r="CG2855" s="164" t="str">
        <f t="shared" si="1857"/>
        <v/>
      </c>
      <c r="CI2855" s="162" t="str">
        <f t="shared" si="1858"/>
        <v/>
      </c>
      <c r="CJ2855" s="163" t="str">
        <f t="shared" si="1861"/>
        <v/>
      </c>
      <c r="CK2855" s="164" t="str">
        <f t="shared" si="1862"/>
        <v/>
      </c>
      <c r="CM2855" s="169" t="str">
        <f t="shared" si="1859"/>
        <v/>
      </c>
      <c r="CN2855" s="139" t="str">
        <f t="shared" si="1860"/>
        <v/>
      </c>
      <c r="CP2855" s="41" t="str">
        <f>IF($CM2855="", "", COUNTIF($CM$11:$CM$3035, "&lt;"&amp;$CM2855)+1+COUNTIF($CM$11:$CM2855, $CM2855)-1)</f>
        <v/>
      </c>
    </row>
    <row r="2856" spans="1:94" x14ac:dyDescent="0.25">
      <c r="A2856" s="40"/>
      <c r="B2856" s="82" t="str">
        <f>IF($I2856="", "", IFERROR(INDEX('Job Database'!$AE$11:$AE$3035, MATCH($I2856, 'Job Database'!$X$11:$X$3035, 0)), ""))</f>
        <v/>
      </c>
      <c r="C2856" s="69" t="str">
        <f>IF($I2856="", "", IF(COUNTIF('Job Database'!$X$11:$X$3035, $I2856)=0, $AC$5, $AC$4))</f>
        <v/>
      </c>
      <c r="D2856" s="40"/>
      <c r="E2856" s="85" t="str">
        <f>IF($I2856="", "", IF(IFERROR(INDEX('Job Database'!$M$11:$M$3035, MATCH($I2856, 'Job Database'!$X$11:$X$3035, 0)), "")="", "", IFERROR(INDEX('Job Database'!$M$11:$M$3035, MATCH($I2856, 'Job Database'!$X$11:$X$3035, 0)), "")))</f>
        <v/>
      </c>
      <c r="F2856" s="40"/>
      <c r="G2856" s="88" t="str">
        <f t="shared" si="1834"/>
        <v/>
      </c>
      <c r="H2856" s="40"/>
      <c r="I2856" s="24"/>
      <c r="J2856" s="34"/>
      <c r="K2856" s="106"/>
      <c r="L2856" s="79"/>
      <c r="M2856" s="34"/>
      <c r="N2856" s="79"/>
      <c r="O2856" s="31"/>
      <c r="P2856" s="53"/>
      <c r="Q2856" s="40"/>
      <c r="S2856" s="41" t="str">
        <f t="shared" si="1822"/>
        <v/>
      </c>
      <c r="T2856" s="41" t="str">
        <f t="shared" si="1823"/>
        <v/>
      </c>
      <c r="U2856" s="41" t="str">
        <f t="shared" si="1835"/>
        <v/>
      </c>
      <c r="W2856" s="74" t="str">
        <f>IF('Job Database'!$X2856="", "", 'Job Database'!$X2856)</f>
        <v/>
      </c>
      <c r="Y2856" s="41" t="str">
        <f>IF($W2856="", "", IF(COUNTIF($I$11:$I$3035, $W2856)&gt;0, "", MAX($Y$10:$Y2855)+1))</f>
        <v/>
      </c>
      <c r="Z2856" s="41">
        <v>2846</v>
      </c>
      <c r="AA2856" s="58" t="str">
        <f t="shared" si="1836"/>
        <v/>
      </c>
      <c r="AC2856" s="41" t="str">
        <f t="shared" si="1824"/>
        <v/>
      </c>
      <c r="AE2856" s="41" t="str">
        <f t="shared" si="1837"/>
        <v/>
      </c>
      <c r="AJ2856" s="154" t="str">
        <f t="shared" si="1838"/>
        <v/>
      </c>
      <c r="AL2856" s="120" t="str">
        <f t="shared" si="1839"/>
        <v/>
      </c>
      <c r="AM2856" s="104" t="str">
        <f t="shared" si="1840"/>
        <v/>
      </c>
      <c r="AN2856" s="104" t="str">
        <f t="shared" si="1841"/>
        <v/>
      </c>
      <c r="AO2856" s="104" t="str">
        <f t="shared" si="1825"/>
        <v/>
      </c>
      <c r="AP2856" s="104" t="str">
        <f t="shared" si="1826"/>
        <v/>
      </c>
      <c r="AQ2856" s="121" t="str">
        <f t="shared" si="1842"/>
        <v/>
      </c>
      <c r="AS2856" s="88" t="str">
        <f t="shared" si="1827"/>
        <v/>
      </c>
      <c r="AT2856" s="68" t="str">
        <f t="shared" si="1843"/>
        <v/>
      </c>
      <c r="AU2856" s="68" t="str">
        <f t="shared" si="1844"/>
        <v/>
      </c>
      <c r="AV2856" s="68" t="str">
        <f t="shared" si="1845"/>
        <v/>
      </c>
      <c r="AW2856" s="88" t="str">
        <f t="shared" si="1828"/>
        <v/>
      </c>
      <c r="AZ2856" s="88" t="str">
        <f t="shared" si="1829"/>
        <v/>
      </c>
      <c r="BA2856" s="68" t="str">
        <f t="shared" si="1830"/>
        <v/>
      </c>
      <c r="BB2856" s="68" t="str">
        <f t="shared" si="1831"/>
        <v/>
      </c>
      <c r="BC2856" s="68" t="str">
        <f t="shared" si="1832"/>
        <v/>
      </c>
      <c r="BD2856" s="69" t="str">
        <f t="shared" si="1833"/>
        <v/>
      </c>
      <c r="BE2856" s="69" t="str">
        <f t="shared" si="1846"/>
        <v/>
      </c>
      <c r="BT2856" s="138" t="str">
        <f t="shared" ca="1" si="1847"/>
        <v/>
      </c>
      <c r="BU2856" s="139" t="str">
        <f t="shared" ca="1" si="1848"/>
        <v/>
      </c>
      <c r="BW2856" s="138" t="str">
        <f t="shared" si="1849"/>
        <v/>
      </c>
      <c r="BX2856" s="104" t="str">
        <f t="shared" si="1850"/>
        <v/>
      </c>
      <c r="BY2856" s="139" t="str">
        <f t="shared" si="1851"/>
        <v/>
      </c>
      <c r="CA2856" s="138" t="str">
        <f t="shared" si="1852"/>
        <v/>
      </c>
      <c r="CB2856" s="104" t="str">
        <f t="shared" si="1853"/>
        <v/>
      </c>
      <c r="CC2856" s="139" t="str">
        <f t="shared" si="1854"/>
        <v/>
      </c>
      <c r="CE2856" s="162" t="str">
        <f t="shared" si="1855"/>
        <v/>
      </c>
      <c r="CF2856" s="163" t="str">
        <f t="shared" si="1856"/>
        <v/>
      </c>
      <c r="CG2856" s="164" t="str">
        <f t="shared" si="1857"/>
        <v/>
      </c>
      <c r="CI2856" s="162" t="str">
        <f t="shared" si="1858"/>
        <v/>
      </c>
      <c r="CJ2856" s="163" t="str">
        <f t="shared" si="1861"/>
        <v/>
      </c>
      <c r="CK2856" s="164" t="str">
        <f t="shared" si="1862"/>
        <v/>
      </c>
      <c r="CM2856" s="169" t="str">
        <f t="shared" si="1859"/>
        <v/>
      </c>
      <c r="CN2856" s="139" t="str">
        <f t="shared" si="1860"/>
        <v/>
      </c>
      <c r="CP2856" s="41" t="str">
        <f>IF($CM2856="", "", COUNTIF($CM$11:$CM$3035, "&lt;"&amp;$CM2856)+1+COUNTIF($CM$11:$CM2856, $CM2856)-1)</f>
        <v/>
      </c>
    </row>
    <row r="2857" spans="1:94" x14ac:dyDescent="0.25">
      <c r="A2857" s="40"/>
      <c r="B2857" s="82" t="str">
        <f>IF($I2857="", "", IFERROR(INDEX('Job Database'!$AE$11:$AE$3035, MATCH($I2857, 'Job Database'!$X$11:$X$3035, 0)), ""))</f>
        <v/>
      </c>
      <c r="C2857" s="69" t="str">
        <f>IF($I2857="", "", IF(COUNTIF('Job Database'!$X$11:$X$3035, $I2857)=0, $AC$5, $AC$4))</f>
        <v/>
      </c>
      <c r="D2857" s="40"/>
      <c r="E2857" s="85" t="str">
        <f>IF($I2857="", "", IF(IFERROR(INDEX('Job Database'!$M$11:$M$3035, MATCH($I2857, 'Job Database'!$X$11:$X$3035, 0)), "")="", "", IFERROR(INDEX('Job Database'!$M$11:$M$3035, MATCH($I2857, 'Job Database'!$X$11:$X$3035, 0)), "")))</f>
        <v/>
      </c>
      <c r="F2857" s="40"/>
      <c r="G2857" s="88" t="str">
        <f t="shared" si="1834"/>
        <v/>
      </c>
      <c r="H2857" s="40"/>
      <c r="I2857" s="24"/>
      <c r="J2857" s="34"/>
      <c r="K2857" s="106"/>
      <c r="L2857" s="79"/>
      <c r="M2857" s="34"/>
      <c r="N2857" s="79"/>
      <c r="O2857" s="31"/>
      <c r="P2857" s="53"/>
      <c r="Q2857" s="40"/>
      <c r="S2857" s="41" t="str">
        <f t="shared" si="1822"/>
        <v/>
      </c>
      <c r="T2857" s="41" t="str">
        <f t="shared" si="1823"/>
        <v/>
      </c>
      <c r="U2857" s="41" t="str">
        <f t="shared" si="1835"/>
        <v/>
      </c>
      <c r="W2857" s="74" t="str">
        <f>IF('Job Database'!$X2857="", "", 'Job Database'!$X2857)</f>
        <v/>
      </c>
      <c r="Y2857" s="41" t="str">
        <f>IF($W2857="", "", IF(COUNTIF($I$11:$I$3035, $W2857)&gt;0, "", MAX($Y$10:$Y2856)+1))</f>
        <v/>
      </c>
      <c r="Z2857" s="41">
        <v>2847</v>
      </c>
      <c r="AA2857" s="58" t="str">
        <f t="shared" si="1836"/>
        <v/>
      </c>
      <c r="AC2857" s="41" t="str">
        <f t="shared" si="1824"/>
        <v/>
      </c>
      <c r="AE2857" s="41" t="str">
        <f t="shared" si="1837"/>
        <v/>
      </c>
      <c r="AJ2857" s="154" t="str">
        <f t="shared" si="1838"/>
        <v/>
      </c>
      <c r="AL2857" s="120" t="str">
        <f t="shared" si="1839"/>
        <v/>
      </c>
      <c r="AM2857" s="104" t="str">
        <f t="shared" si="1840"/>
        <v/>
      </c>
      <c r="AN2857" s="104" t="str">
        <f t="shared" si="1841"/>
        <v/>
      </c>
      <c r="AO2857" s="104" t="str">
        <f t="shared" si="1825"/>
        <v/>
      </c>
      <c r="AP2857" s="104" t="str">
        <f t="shared" si="1826"/>
        <v/>
      </c>
      <c r="AQ2857" s="121" t="str">
        <f t="shared" si="1842"/>
        <v/>
      </c>
      <c r="AS2857" s="88" t="str">
        <f t="shared" si="1827"/>
        <v/>
      </c>
      <c r="AT2857" s="68" t="str">
        <f t="shared" si="1843"/>
        <v/>
      </c>
      <c r="AU2857" s="68" t="str">
        <f t="shared" si="1844"/>
        <v/>
      </c>
      <c r="AV2857" s="68" t="str">
        <f t="shared" si="1845"/>
        <v/>
      </c>
      <c r="AW2857" s="88" t="str">
        <f t="shared" si="1828"/>
        <v/>
      </c>
      <c r="AZ2857" s="88" t="str">
        <f t="shared" si="1829"/>
        <v/>
      </c>
      <c r="BA2857" s="68" t="str">
        <f t="shared" si="1830"/>
        <v/>
      </c>
      <c r="BB2857" s="68" t="str">
        <f t="shared" si="1831"/>
        <v/>
      </c>
      <c r="BC2857" s="68" t="str">
        <f t="shared" si="1832"/>
        <v/>
      </c>
      <c r="BD2857" s="69" t="str">
        <f t="shared" si="1833"/>
        <v/>
      </c>
      <c r="BE2857" s="69" t="str">
        <f t="shared" si="1846"/>
        <v/>
      </c>
      <c r="BT2857" s="138" t="str">
        <f t="shared" ca="1" si="1847"/>
        <v/>
      </c>
      <c r="BU2857" s="139" t="str">
        <f t="shared" ca="1" si="1848"/>
        <v/>
      </c>
      <c r="BW2857" s="138" t="str">
        <f t="shared" si="1849"/>
        <v/>
      </c>
      <c r="BX2857" s="104" t="str">
        <f t="shared" si="1850"/>
        <v/>
      </c>
      <c r="BY2857" s="139" t="str">
        <f t="shared" si="1851"/>
        <v/>
      </c>
      <c r="CA2857" s="138" t="str">
        <f t="shared" si="1852"/>
        <v/>
      </c>
      <c r="CB2857" s="104" t="str">
        <f t="shared" si="1853"/>
        <v/>
      </c>
      <c r="CC2857" s="139" t="str">
        <f t="shared" si="1854"/>
        <v/>
      </c>
      <c r="CE2857" s="162" t="str">
        <f t="shared" si="1855"/>
        <v/>
      </c>
      <c r="CF2857" s="163" t="str">
        <f t="shared" si="1856"/>
        <v/>
      </c>
      <c r="CG2857" s="164" t="str">
        <f t="shared" si="1857"/>
        <v/>
      </c>
      <c r="CI2857" s="162" t="str">
        <f t="shared" si="1858"/>
        <v/>
      </c>
      <c r="CJ2857" s="163" t="str">
        <f t="shared" si="1861"/>
        <v/>
      </c>
      <c r="CK2857" s="164" t="str">
        <f t="shared" si="1862"/>
        <v/>
      </c>
      <c r="CM2857" s="169" t="str">
        <f t="shared" si="1859"/>
        <v/>
      </c>
      <c r="CN2857" s="139" t="str">
        <f t="shared" si="1860"/>
        <v/>
      </c>
      <c r="CP2857" s="41" t="str">
        <f>IF($CM2857="", "", COUNTIF($CM$11:$CM$3035, "&lt;"&amp;$CM2857)+1+COUNTIF($CM$11:$CM2857, $CM2857)-1)</f>
        <v/>
      </c>
    </row>
    <row r="2858" spans="1:94" x14ac:dyDescent="0.25">
      <c r="A2858" s="40"/>
      <c r="B2858" s="82" t="str">
        <f>IF($I2858="", "", IFERROR(INDEX('Job Database'!$AE$11:$AE$3035, MATCH($I2858, 'Job Database'!$X$11:$X$3035, 0)), ""))</f>
        <v/>
      </c>
      <c r="C2858" s="69" t="str">
        <f>IF($I2858="", "", IF(COUNTIF('Job Database'!$X$11:$X$3035, $I2858)=0, $AC$5, $AC$4))</f>
        <v/>
      </c>
      <c r="D2858" s="40"/>
      <c r="E2858" s="85" t="str">
        <f>IF($I2858="", "", IF(IFERROR(INDEX('Job Database'!$M$11:$M$3035, MATCH($I2858, 'Job Database'!$X$11:$X$3035, 0)), "")="", "", IFERROR(INDEX('Job Database'!$M$11:$M$3035, MATCH($I2858, 'Job Database'!$X$11:$X$3035, 0)), "")))</f>
        <v/>
      </c>
      <c r="F2858" s="40"/>
      <c r="G2858" s="88" t="str">
        <f t="shared" si="1834"/>
        <v/>
      </c>
      <c r="H2858" s="40"/>
      <c r="I2858" s="24"/>
      <c r="J2858" s="34"/>
      <c r="K2858" s="106"/>
      <c r="L2858" s="79"/>
      <c r="M2858" s="34"/>
      <c r="N2858" s="79"/>
      <c r="O2858" s="31"/>
      <c r="P2858" s="53"/>
      <c r="Q2858" s="40"/>
      <c r="S2858" s="41" t="str">
        <f t="shared" si="1822"/>
        <v/>
      </c>
      <c r="T2858" s="41" t="str">
        <f t="shared" si="1823"/>
        <v/>
      </c>
      <c r="U2858" s="41" t="str">
        <f t="shared" si="1835"/>
        <v/>
      </c>
      <c r="W2858" s="74" t="str">
        <f>IF('Job Database'!$X2858="", "", 'Job Database'!$X2858)</f>
        <v/>
      </c>
      <c r="Y2858" s="41" t="str">
        <f>IF($W2858="", "", IF(COUNTIF($I$11:$I$3035, $W2858)&gt;0, "", MAX($Y$10:$Y2857)+1))</f>
        <v/>
      </c>
      <c r="Z2858" s="41">
        <v>2848</v>
      </c>
      <c r="AA2858" s="58" t="str">
        <f t="shared" si="1836"/>
        <v/>
      </c>
      <c r="AC2858" s="41" t="str">
        <f t="shared" si="1824"/>
        <v/>
      </c>
      <c r="AE2858" s="41" t="str">
        <f t="shared" si="1837"/>
        <v/>
      </c>
      <c r="AJ2858" s="154" t="str">
        <f t="shared" si="1838"/>
        <v/>
      </c>
      <c r="AL2858" s="120" t="str">
        <f t="shared" si="1839"/>
        <v/>
      </c>
      <c r="AM2858" s="104" t="str">
        <f t="shared" si="1840"/>
        <v/>
      </c>
      <c r="AN2858" s="104" t="str">
        <f t="shared" si="1841"/>
        <v/>
      </c>
      <c r="AO2858" s="104" t="str">
        <f t="shared" si="1825"/>
        <v/>
      </c>
      <c r="AP2858" s="104" t="str">
        <f t="shared" si="1826"/>
        <v/>
      </c>
      <c r="AQ2858" s="121" t="str">
        <f t="shared" si="1842"/>
        <v/>
      </c>
      <c r="AS2858" s="88" t="str">
        <f t="shared" si="1827"/>
        <v/>
      </c>
      <c r="AT2858" s="68" t="str">
        <f t="shared" si="1843"/>
        <v/>
      </c>
      <c r="AU2858" s="68" t="str">
        <f t="shared" si="1844"/>
        <v/>
      </c>
      <c r="AV2858" s="68" t="str">
        <f t="shared" si="1845"/>
        <v/>
      </c>
      <c r="AW2858" s="88" t="str">
        <f t="shared" si="1828"/>
        <v/>
      </c>
      <c r="AZ2858" s="88" t="str">
        <f t="shared" si="1829"/>
        <v/>
      </c>
      <c r="BA2858" s="68" t="str">
        <f t="shared" si="1830"/>
        <v/>
      </c>
      <c r="BB2858" s="68" t="str">
        <f t="shared" si="1831"/>
        <v/>
      </c>
      <c r="BC2858" s="68" t="str">
        <f t="shared" si="1832"/>
        <v/>
      </c>
      <c r="BD2858" s="69" t="str">
        <f t="shared" si="1833"/>
        <v/>
      </c>
      <c r="BE2858" s="69" t="str">
        <f t="shared" si="1846"/>
        <v/>
      </c>
      <c r="BT2858" s="138" t="str">
        <f t="shared" ca="1" si="1847"/>
        <v/>
      </c>
      <c r="BU2858" s="139" t="str">
        <f t="shared" ca="1" si="1848"/>
        <v/>
      </c>
      <c r="BW2858" s="138" t="str">
        <f t="shared" si="1849"/>
        <v/>
      </c>
      <c r="BX2858" s="104" t="str">
        <f t="shared" si="1850"/>
        <v/>
      </c>
      <c r="BY2858" s="139" t="str">
        <f t="shared" si="1851"/>
        <v/>
      </c>
      <c r="CA2858" s="138" t="str">
        <f t="shared" si="1852"/>
        <v/>
      </c>
      <c r="CB2858" s="104" t="str">
        <f t="shared" si="1853"/>
        <v/>
      </c>
      <c r="CC2858" s="139" t="str">
        <f t="shared" si="1854"/>
        <v/>
      </c>
      <c r="CE2858" s="162" t="str">
        <f t="shared" si="1855"/>
        <v/>
      </c>
      <c r="CF2858" s="163" t="str">
        <f t="shared" si="1856"/>
        <v/>
      </c>
      <c r="CG2858" s="164" t="str">
        <f t="shared" si="1857"/>
        <v/>
      </c>
      <c r="CI2858" s="162" t="str">
        <f t="shared" si="1858"/>
        <v/>
      </c>
      <c r="CJ2858" s="163" t="str">
        <f t="shared" si="1861"/>
        <v/>
      </c>
      <c r="CK2858" s="164" t="str">
        <f t="shared" si="1862"/>
        <v/>
      </c>
      <c r="CM2858" s="169" t="str">
        <f t="shared" si="1859"/>
        <v/>
      </c>
      <c r="CN2858" s="139" t="str">
        <f t="shared" si="1860"/>
        <v/>
      </c>
      <c r="CP2858" s="41" t="str">
        <f>IF($CM2858="", "", COUNTIF($CM$11:$CM$3035, "&lt;"&amp;$CM2858)+1+COUNTIF($CM$11:$CM2858, $CM2858)-1)</f>
        <v/>
      </c>
    </row>
    <row r="2859" spans="1:94" x14ac:dyDescent="0.25">
      <c r="A2859" s="40"/>
      <c r="B2859" s="82" t="str">
        <f>IF($I2859="", "", IFERROR(INDEX('Job Database'!$AE$11:$AE$3035, MATCH($I2859, 'Job Database'!$X$11:$X$3035, 0)), ""))</f>
        <v/>
      </c>
      <c r="C2859" s="69" t="str">
        <f>IF($I2859="", "", IF(COUNTIF('Job Database'!$X$11:$X$3035, $I2859)=0, $AC$5, $AC$4))</f>
        <v/>
      </c>
      <c r="D2859" s="40"/>
      <c r="E2859" s="85" t="str">
        <f>IF($I2859="", "", IF(IFERROR(INDEX('Job Database'!$M$11:$M$3035, MATCH($I2859, 'Job Database'!$X$11:$X$3035, 0)), "")="", "", IFERROR(INDEX('Job Database'!$M$11:$M$3035, MATCH($I2859, 'Job Database'!$X$11:$X$3035, 0)), "")))</f>
        <v/>
      </c>
      <c r="F2859" s="40"/>
      <c r="G2859" s="88" t="str">
        <f t="shared" si="1834"/>
        <v/>
      </c>
      <c r="H2859" s="40"/>
      <c r="I2859" s="24"/>
      <c r="J2859" s="34"/>
      <c r="K2859" s="106"/>
      <c r="L2859" s="79"/>
      <c r="M2859" s="34"/>
      <c r="N2859" s="79"/>
      <c r="O2859" s="31"/>
      <c r="P2859" s="53"/>
      <c r="Q2859" s="40"/>
      <c r="S2859" s="41" t="str">
        <f t="shared" si="1822"/>
        <v/>
      </c>
      <c r="T2859" s="41" t="str">
        <f t="shared" si="1823"/>
        <v/>
      </c>
      <c r="U2859" s="41" t="str">
        <f t="shared" si="1835"/>
        <v/>
      </c>
      <c r="W2859" s="74" t="str">
        <f>IF('Job Database'!$X2859="", "", 'Job Database'!$X2859)</f>
        <v/>
      </c>
      <c r="Y2859" s="41" t="str">
        <f>IF($W2859="", "", IF(COUNTIF($I$11:$I$3035, $W2859)&gt;0, "", MAX($Y$10:$Y2858)+1))</f>
        <v/>
      </c>
      <c r="Z2859" s="41">
        <v>2849</v>
      </c>
      <c r="AA2859" s="58" t="str">
        <f t="shared" si="1836"/>
        <v/>
      </c>
      <c r="AC2859" s="41" t="str">
        <f t="shared" si="1824"/>
        <v/>
      </c>
      <c r="AE2859" s="41" t="str">
        <f t="shared" si="1837"/>
        <v/>
      </c>
      <c r="AJ2859" s="154" t="str">
        <f t="shared" si="1838"/>
        <v/>
      </c>
      <c r="AL2859" s="120" t="str">
        <f t="shared" si="1839"/>
        <v/>
      </c>
      <c r="AM2859" s="104" t="str">
        <f t="shared" si="1840"/>
        <v/>
      </c>
      <c r="AN2859" s="104" t="str">
        <f t="shared" si="1841"/>
        <v/>
      </c>
      <c r="AO2859" s="104" t="str">
        <f t="shared" si="1825"/>
        <v/>
      </c>
      <c r="AP2859" s="104" t="str">
        <f t="shared" si="1826"/>
        <v/>
      </c>
      <c r="AQ2859" s="121" t="str">
        <f t="shared" si="1842"/>
        <v/>
      </c>
      <c r="AS2859" s="88" t="str">
        <f t="shared" si="1827"/>
        <v/>
      </c>
      <c r="AT2859" s="68" t="str">
        <f t="shared" si="1843"/>
        <v/>
      </c>
      <c r="AU2859" s="68" t="str">
        <f t="shared" si="1844"/>
        <v/>
      </c>
      <c r="AV2859" s="68" t="str">
        <f t="shared" si="1845"/>
        <v/>
      </c>
      <c r="AW2859" s="88" t="str">
        <f t="shared" si="1828"/>
        <v/>
      </c>
      <c r="AZ2859" s="88" t="str">
        <f t="shared" si="1829"/>
        <v/>
      </c>
      <c r="BA2859" s="68" t="str">
        <f t="shared" si="1830"/>
        <v/>
      </c>
      <c r="BB2859" s="68" t="str">
        <f t="shared" si="1831"/>
        <v/>
      </c>
      <c r="BC2859" s="68" t="str">
        <f t="shared" si="1832"/>
        <v/>
      </c>
      <c r="BD2859" s="69" t="str">
        <f t="shared" si="1833"/>
        <v/>
      </c>
      <c r="BE2859" s="69" t="str">
        <f t="shared" si="1846"/>
        <v/>
      </c>
      <c r="BT2859" s="138" t="str">
        <f t="shared" ca="1" si="1847"/>
        <v/>
      </c>
      <c r="BU2859" s="139" t="str">
        <f t="shared" ca="1" si="1848"/>
        <v/>
      </c>
      <c r="BW2859" s="138" t="str">
        <f t="shared" si="1849"/>
        <v/>
      </c>
      <c r="BX2859" s="104" t="str">
        <f t="shared" si="1850"/>
        <v/>
      </c>
      <c r="BY2859" s="139" t="str">
        <f t="shared" si="1851"/>
        <v/>
      </c>
      <c r="CA2859" s="138" t="str">
        <f t="shared" si="1852"/>
        <v/>
      </c>
      <c r="CB2859" s="104" t="str">
        <f t="shared" si="1853"/>
        <v/>
      </c>
      <c r="CC2859" s="139" t="str">
        <f t="shared" si="1854"/>
        <v/>
      </c>
      <c r="CE2859" s="162" t="str">
        <f t="shared" si="1855"/>
        <v/>
      </c>
      <c r="CF2859" s="163" t="str">
        <f t="shared" si="1856"/>
        <v/>
      </c>
      <c r="CG2859" s="164" t="str">
        <f t="shared" si="1857"/>
        <v/>
      </c>
      <c r="CI2859" s="162" t="str">
        <f t="shared" si="1858"/>
        <v/>
      </c>
      <c r="CJ2859" s="163" t="str">
        <f t="shared" si="1861"/>
        <v/>
      </c>
      <c r="CK2859" s="164" t="str">
        <f t="shared" si="1862"/>
        <v/>
      </c>
      <c r="CM2859" s="169" t="str">
        <f t="shared" si="1859"/>
        <v/>
      </c>
      <c r="CN2859" s="139" t="str">
        <f t="shared" si="1860"/>
        <v/>
      </c>
      <c r="CP2859" s="41" t="str">
        <f>IF($CM2859="", "", COUNTIF($CM$11:$CM$3035, "&lt;"&amp;$CM2859)+1+COUNTIF($CM$11:$CM2859, $CM2859)-1)</f>
        <v/>
      </c>
    </row>
    <row r="2860" spans="1:94" x14ac:dyDescent="0.25">
      <c r="A2860" s="40"/>
      <c r="B2860" s="82" t="str">
        <f>IF($I2860="", "", IFERROR(INDEX('Job Database'!$AE$11:$AE$3035, MATCH($I2860, 'Job Database'!$X$11:$X$3035, 0)), ""))</f>
        <v/>
      </c>
      <c r="C2860" s="69" t="str">
        <f>IF($I2860="", "", IF(COUNTIF('Job Database'!$X$11:$X$3035, $I2860)=0, $AC$5, $AC$4))</f>
        <v/>
      </c>
      <c r="D2860" s="40"/>
      <c r="E2860" s="85" t="str">
        <f>IF($I2860="", "", IF(IFERROR(INDEX('Job Database'!$M$11:$M$3035, MATCH($I2860, 'Job Database'!$X$11:$X$3035, 0)), "")="", "", IFERROR(INDEX('Job Database'!$M$11:$M$3035, MATCH($I2860, 'Job Database'!$X$11:$X$3035, 0)), "")))</f>
        <v/>
      </c>
      <c r="F2860" s="40"/>
      <c r="G2860" s="88" t="str">
        <f t="shared" si="1834"/>
        <v/>
      </c>
      <c r="H2860" s="40"/>
      <c r="I2860" s="24"/>
      <c r="J2860" s="34"/>
      <c r="K2860" s="106"/>
      <c r="L2860" s="79"/>
      <c r="M2860" s="34"/>
      <c r="N2860" s="79"/>
      <c r="O2860" s="31"/>
      <c r="P2860" s="53"/>
      <c r="Q2860" s="40"/>
      <c r="S2860" s="41" t="str">
        <f t="shared" si="1822"/>
        <v/>
      </c>
      <c r="T2860" s="41" t="str">
        <f t="shared" si="1823"/>
        <v/>
      </c>
      <c r="U2860" s="41" t="str">
        <f t="shared" si="1835"/>
        <v/>
      </c>
      <c r="W2860" s="74" t="str">
        <f>IF('Job Database'!$X2860="", "", 'Job Database'!$X2860)</f>
        <v/>
      </c>
      <c r="Y2860" s="41" t="str">
        <f>IF($W2860="", "", IF(COUNTIF($I$11:$I$3035, $W2860)&gt;0, "", MAX($Y$10:$Y2859)+1))</f>
        <v/>
      </c>
      <c r="Z2860" s="41">
        <v>2850</v>
      </c>
      <c r="AA2860" s="58" t="str">
        <f t="shared" si="1836"/>
        <v/>
      </c>
      <c r="AC2860" s="41" t="str">
        <f t="shared" si="1824"/>
        <v/>
      </c>
      <c r="AE2860" s="41" t="str">
        <f t="shared" si="1837"/>
        <v/>
      </c>
      <c r="AJ2860" s="154" t="str">
        <f t="shared" si="1838"/>
        <v/>
      </c>
      <c r="AL2860" s="120" t="str">
        <f t="shared" si="1839"/>
        <v/>
      </c>
      <c r="AM2860" s="104" t="str">
        <f t="shared" si="1840"/>
        <v/>
      </c>
      <c r="AN2860" s="104" t="str">
        <f t="shared" si="1841"/>
        <v/>
      </c>
      <c r="AO2860" s="104" t="str">
        <f t="shared" si="1825"/>
        <v/>
      </c>
      <c r="AP2860" s="104" t="str">
        <f t="shared" si="1826"/>
        <v/>
      </c>
      <c r="AQ2860" s="121" t="str">
        <f t="shared" si="1842"/>
        <v/>
      </c>
      <c r="AS2860" s="88" t="str">
        <f t="shared" si="1827"/>
        <v/>
      </c>
      <c r="AT2860" s="68" t="str">
        <f t="shared" si="1843"/>
        <v/>
      </c>
      <c r="AU2860" s="68" t="str">
        <f t="shared" si="1844"/>
        <v/>
      </c>
      <c r="AV2860" s="68" t="str">
        <f t="shared" si="1845"/>
        <v/>
      </c>
      <c r="AW2860" s="88" t="str">
        <f t="shared" si="1828"/>
        <v/>
      </c>
      <c r="AZ2860" s="88" t="str">
        <f t="shared" si="1829"/>
        <v/>
      </c>
      <c r="BA2860" s="68" t="str">
        <f t="shared" si="1830"/>
        <v/>
      </c>
      <c r="BB2860" s="68" t="str">
        <f t="shared" si="1831"/>
        <v/>
      </c>
      <c r="BC2860" s="68" t="str">
        <f t="shared" si="1832"/>
        <v/>
      </c>
      <c r="BD2860" s="69" t="str">
        <f t="shared" si="1833"/>
        <v/>
      </c>
      <c r="BE2860" s="69" t="str">
        <f t="shared" si="1846"/>
        <v/>
      </c>
      <c r="BT2860" s="138" t="str">
        <f t="shared" ca="1" si="1847"/>
        <v/>
      </c>
      <c r="BU2860" s="139" t="str">
        <f t="shared" ca="1" si="1848"/>
        <v/>
      </c>
      <c r="BW2860" s="138" t="str">
        <f t="shared" si="1849"/>
        <v/>
      </c>
      <c r="BX2860" s="104" t="str">
        <f t="shared" si="1850"/>
        <v/>
      </c>
      <c r="BY2860" s="139" t="str">
        <f t="shared" si="1851"/>
        <v/>
      </c>
      <c r="CA2860" s="138" t="str">
        <f t="shared" si="1852"/>
        <v/>
      </c>
      <c r="CB2860" s="104" t="str">
        <f t="shared" si="1853"/>
        <v/>
      </c>
      <c r="CC2860" s="139" t="str">
        <f t="shared" si="1854"/>
        <v/>
      </c>
      <c r="CE2860" s="162" t="str">
        <f t="shared" si="1855"/>
        <v/>
      </c>
      <c r="CF2860" s="163" t="str">
        <f t="shared" si="1856"/>
        <v/>
      </c>
      <c r="CG2860" s="164" t="str">
        <f t="shared" si="1857"/>
        <v/>
      </c>
      <c r="CI2860" s="162" t="str">
        <f t="shared" si="1858"/>
        <v/>
      </c>
      <c r="CJ2860" s="163" t="str">
        <f t="shared" si="1861"/>
        <v/>
      </c>
      <c r="CK2860" s="164" t="str">
        <f t="shared" si="1862"/>
        <v/>
      </c>
      <c r="CM2860" s="169" t="str">
        <f t="shared" si="1859"/>
        <v/>
      </c>
      <c r="CN2860" s="139" t="str">
        <f t="shared" si="1860"/>
        <v/>
      </c>
      <c r="CP2860" s="41" t="str">
        <f>IF($CM2860="", "", COUNTIF($CM$11:$CM$3035, "&lt;"&amp;$CM2860)+1+COUNTIF($CM$11:$CM2860, $CM2860)-1)</f>
        <v/>
      </c>
    </row>
    <row r="2861" spans="1:94" x14ac:dyDescent="0.25">
      <c r="A2861" s="40"/>
      <c r="B2861" s="82" t="str">
        <f>IF($I2861="", "", IFERROR(INDEX('Job Database'!$AE$11:$AE$3035, MATCH($I2861, 'Job Database'!$X$11:$X$3035, 0)), ""))</f>
        <v/>
      </c>
      <c r="C2861" s="69" t="str">
        <f>IF($I2861="", "", IF(COUNTIF('Job Database'!$X$11:$X$3035, $I2861)=0, $AC$5, $AC$4))</f>
        <v/>
      </c>
      <c r="D2861" s="40"/>
      <c r="E2861" s="85" t="str">
        <f>IF($I2861="", "", IF(IFERROR(INDEX('Job Database'!$M$11:$M$3035, MATCH($I2861, 'Job Database'!$X$11:$X$3035, 0)), "")="", "", IFERROR(INDEX('Job Database'!$M$11:$M$3035, MATCH($I2861, 'Job Database'!$X$11:$X$3035, 0)), "")))</f>
        <v/>
      </c>
      <c r="F2861" s="40"/>
      <c r="G2861" s="88" t="str">
        <f t="shared" si="1834"/>
        <v/>
      </c>
      <c r="H2861" s="40"/>
      <c r="I2861" s="24"/>
      <c r="J2861" s="34"/>
      <c r="K2861" s="106"/>
      <c r="L2861" s="79"/>
      <c r="M2861" s="34"/>
      <c r="N2861" s="79"/>
      <c r="O2861" s="31"/>
      <c r="P2861" s="53"/>
      <c r="Q2861" s="40"/>
      <c r="S2861" s="41" t="str">
        <f t="shared" si="1822"/>
        <v/>
      </c>
      <c r="T2861" s="41" t="str">
        <f t="shared" si="1823"/>
        <v/>
      </c>
      <c r="U2861" s="41" t="str">
        <f t="shared" si="1835"/>
        <v/>
      </c>
      <c r="W2861" s="74" t="str">
        <f>IF('Job Database'!$X2861="", "", 'Job Database'!$X2861)</f>
        <v/>
      </c>
      <c r="Y2861" s="41" t="str">
        <f>IF($W2861="", "", IF(COUNTIF($I$11:$I$3035, $W2861)&gt;0, "", MAX($Y$10:$Y2860)+1))</f>
        <v/>
      </c>
      <c r="Z2861" s="41">
        <v>2851</v>
      </c>
      <c r="AA2861" s="58" t="str">
        <f t="shared" si="1836"/>
        <v/>
      </c>
      <c r="AC2861" s="41" t="str">
        <f t="shared" si="1824"/>
        <v/>
      </c>
      <c r="AE2861" s="41" t="str">
        <f t="shared" si="1837"/>
        <v/>
      </c>
      <c r="AJ2861" s="154" t="str">
        <f t="shared" si="1838"/>
        <v/>
      </c>
      <c r="AL2861" s="120" t="str">
        <f t="shared" si="1839"/>
        <v/>
      </c>
      <c r="AM2861" s="104" t="str">
        <f t="shared" si="1840"/>
        <v/>
      </c>
      <c r="AN2861" s="104" t="str">
        <f t="shared" si="1841"/>
        <v/>
      </c>
      <c r="AO2861" s="104" t="str">
        <f t="shared" si="1825"/>
        <v/>
      </c>
      <c r="AP2861" s="104" t="str">
        <f t="shared" si="1826"/>
        <v/>
      </c>
      <c r="AQ2861" s="121" t="str">
        <f t="shared" si="1842"/>
        <v/>
      </c>
      <c r="AS2861" s="88" t="str">
        <f t="shared" si="1827"/>
        <v/>
      </c>
      <c r="AT2861" s="68" t="str">
        <f t="shared" si="1843"/>
        <v/>
      </c>
      <c r="AU2861" s="68" t="str">
        <f t="shared" si="1844"/>
        <v/>
      </c>
      <c r="AV2861" s="68" t="str">
        <f t="shared" si="1845"/>
        <v/>
      </c>
      <c r="AW2861" s="88" t="str">
        <f t="shared" si="1828"/>
        <v/>
      </c>
      <c r="AZ2861" s="88" t="str">
        <f t="shared" si="1829"/>
        <v/>
      </c>
      <c r="BA2861" s="68" t="str">
        <f t="shared" si="1830"/>
        <v/>
      </c>
      <c r="BB2861" s="68" t="str">
        <f t="shared" si="1831"/>
        <v/>
      </c>
      <c r="BC2861" s="68" t="str">
        <f t="shared" si="1832"/>
        <v/>
      </c>
      <c r="BD2861" s="69" t="str">
        <f t="shared" si="1833"/>
        <v/>
      </c>
      <c r="BE2861" s="69" t="str">
        <f t="shared" si="1846"/>
        <v/>
      </c>
      <c r="BT2861" s="138" t="str">
        <f t="shared" ca="1" si="1847"/>
        <v/>
      </c>
      <c r="BU2861" s="139" t="str">
        <f t="shared" ca="1" si="1848"/>
        <v/>
      </c>
      <c r="BW2861" s="138" t="str">
        <f t="shared" si="1849"/>
        <v/>
      </c>
      <c r="BX2861" s="104" t="str">
        <f t="shared" si="1850"/>
        <v/>
      </c>
      <c r="BY2861" s="139" t="str">
        <f t="shared" si="1851"/>
        <v/>
      </c>
      <c r="CA2861" s="138" t="str">
        <f t="shared" si="1852"/>
        <v/>
      </c>
      <c r="CB2861" s="104" t="str">
        <f t="shared" si="1853"/>
        <v/>
      </c>
      <c r="CC2861" s="139" t="str">
        <f t="shared" si="1854"/>
        <v/>
      </c>
      <c r="CE2861" s="162" t="str">
        <f t="shared" si="1855"/>
        <v/>
      </c>
      <c r="CF2861" s="163" t="str">
        <f t="shared" si="1856"/>
        <v/>
      </c>
      <c r="CG2861" s="164" t="str">
        <f t="shared" si="1857"/>
        <v/>
      </c>
      <c r="CI2861" s="162" t="str">
        <f t="shared" si="1858"/>
        <v/>
      </c>
      <c r="CJ2861" s="163" t="str">
        <f t="shared" si="1861"/>
        <v/>
      </c>
      <c r="CK2861" s="164" t="str">
        <f t="shared" si="1862"/>
        <v/>
      </c>
      <c r="CM2861" s="169" t="str">
        <f t="shared" si="1859"/>
        <v/>
      </c>
      <c r="CN2861" s="139" t="str">
        <f t="shared" si="1860"/>
        <v/>
      </c>
      <c r="CP2861" s="41" t="str">
        <f>IF($CM2861="", "", COUNTIF($CM$11:$CM$3035, "&lt;"&amp;$CM2861)+1+COUNTIF($CM$11:$CM2861, $CM2861)-1)</f>
        <v/>
      </c>
    </row>
    <row r="2862" spans="1:94" x14ac:dyDescent="0.25">
      <c r="A2862" s="40"/>
      <c r="B2862" s="82" t="str">
        <f>IF($I2862="", "", IFERROR(INDEX('Job Database'!$AE$11:$AE$3035, MATCH($I2862, 'Job Database'!$X$11:$X$3035, 0)), ""))</f>
        <v/>
      </c>
      <c r="C2862" s="69" t="str">
        <f>IF($I2862="", "", IF(COUNTIF('Job Database'!$X$11:$X$3035, $I2862)=0, $AC$5, $AC$4))</f>
        <v/>
      </c>
      <c r="D2862" s="40"/>
      <c r="E2862" s="85" t="str">
        <f>IF($I2862="", "", IF(IFERROR(INDEX('Job Database'!$M$11:$M$3035, MATCH($I2862, 'Job Database'!$X$11:$X$3035, 0)), "")="", "", IFERROR(INDEX('Job Database'!$M$11:$M$3035, MATCH($I2862, 'Job Database'!$X$11:$X$3035, 0)), "")))</f>
        <v/>
      </c>
      <c r="F2862" s="40"/>
      <c r="G2862" s="88" t="str">
        <f t="shared" si="1834"/>
        <v/>
      </c>
      <c r="H2862" s="40"/>
      <c r="I2862" s="24"/>
      <c r="J2862" s="34"/>
      <c r="K2862" s="106"/>
      <c r="L2862" s="79"/>
      <c r="M2862" s="34"/>
      <c r="N2862" s="79"/>
      <c r="O2862" s="31"/>
      <c r="P2862" s="53"/>
      <c r="Q2862" s="40"/>
      <c r="S2862" s="41" t="str">
        <f t="shared" si="1822"/>
        <v/>
      </c>
      <c r="T2862" s="41" t="str">
        <f t="shared" si="1823"/>
        <v/>
      </c>
      <c r="U2862" s="41" t="str">
        <f t="shared" si="1835"/>
        <v/>
      </c>
      <c r="W2862" s="74" t="str">
        <f>IF('Job Database'!$X2862="", "", 'Job Database'!$X2862)</f>
        <v/>
      </c>
      <c r="Y2862" s="41" t="str">
        <f>IF($W2862="", "", IF(COUNTIF($I$11:$I$3035, $W2862)&gt;0, "", MAX($Y$10:$Y2861)+1))</f>
        <v/>
      </c>
      <c r="Z2862" s="41">
        <v>2852</v>
      </c>
      <c r="AA2862" s="58" t="str">
        <f t="shared" si="1836"/>
        <v/>
      </c>
      <c r="AC2862" s="41" t="str">
        <f t="shared" si="1824"/>
        <v/>
      </c>
      <c r="AE2862" s="41" t="str">
        <f t="shared" si="1837"/>
        <v/>
      </c>
      <c r="AJ2862" s="154" t="str">
        <f t="shared" si="1838"/>
        <v/>
      </c>
      <c r="AL2862" s="120" t="str">
        <f t="shared" si="1839"/>
        <v/>
      </c>
      <c r="AM2862" s="104" t="str">
        <f t="shared" si="1840"/>
        <v/>
      </c>
      <c r="AN2862" s="104" t="str">
        <f t="shared" si="1841"/>
        <v/>
      </c>
      <c r="AO2862" s="104" t="str">
        <f t="shared" si="1825"/>
        <v/>
      </c>
      <c r="AP2862" s="104" t="str">
        <f t="shared" si="1826"/>
        <v/>
      </c>
      <c r="AQ2862" s="121" t="str">
        <f t="shared" si="1842"/>
        <v/>
      </c>
      <c r="AS2862" s="88" t="str">
        <f t="shared" si="1827"/>
        <v/>
      </c>
      <c r="AT2862" s="68" t="str">
        <f t="shared" si="1843"/>
        <v/>
      </c>
      <c r="AU2862" s="68" t="str">
        <f t="shared" si="1844"/>
        <v/>
      </c>
      <c r="AV2862" s="68" t="str">
        <f t="shared" si="1845"/>
        <v/>
      </c>
      <c r="AW2862" s="88" t="str">
        <f t="shared" si="1828"/>
        <v/>
      </c>
      <c r="AZ2862" s="88" t="str">
        <f t="shared" si="1829"/>
        <v/>
      </c>
      <c r="BA2862" s="68" t="str">
        <f t="shared" si="1830"/>
        <v/>
      </c>
      <c r="BB2862" s="68" t="str">
        <f t="shared" si="1831"/>
        <v/>
      </c>
      <c r="BC2862" s="68" t="str">
        <f t="shared" si="1832"/>
        <v/>
      </c>
      <c r="BD2862" s="69" t="str">
        <f t="shared" si="1833"/>
        <v/>
      </c>
      <c r="BE2862" s="69" t="str">
        <f t="shared" si="1846"/>
        <v/>
      </c>
      <c r="BT2862" s="138" t="str">
        <f t="shared" ca="1" si="1847"/>
        <v/>
      </c>
      <c r="BU2862" s="139" t="str">
        <f t="shared" ca="1" si="1848"/>
        <v/>
      </c>
      <c r="BW2862" s="138" t="str">
        <f t="shared" si="1849"/>
        <v/>
      </c>
      <c r="BX2862" s="104" t="str">
        <f t="shared" si="1850"/>
        <v/>
      </c>
      <c r="BY2862" s="139" t="str">
        <f t="shared" si="1851"/>
        <v/>
      </c>
      <c r="CA2862" s="138" t="str">
        <f t="shared" si="1852"/>
        <v/>
      </c>
      <c r="CB2862" s="104" t="str">
        <f t="shared" si="1853"/>
        <v/>
      </c>
      <c r="CC2862" s="139" t="str">
        <f t="shared" si="1854"/>
        <v/>
      </c>
      <c r="CE2862" s="162" t="str">
        <f t="shared" si="1855"/>
        <v/>
      </c>
      <c r="CF2862" s="163" t="str">
        <f t="shared" si="1856"/>
        <v/>
      </c>
      <c r="CG2862" s="164" t="str">
        <f t="shared" si="1857"/>
        <v/>
      </c>
      <c r="CI2862" s="162" t="str">
        <f t="shared" si="1858"/>
        <v/>
      </c>
      <c r="CJ2862" s="163" t="str">
        <f t="shared" si="1861"/>
        <v/>
      </c>
      <c r="CK2862" s="164" t="str">
        <f t="shared" si="1862"/>
        <v/>
      </c>
      <c r="CM2862" s="169" t="str">
        <f t="shared" si="1859"/>
        <v/>
      </c>
      <c r="CN2862" s="139" t="str">
        <f t="shared" si="1860"/>
        <v/>
      </c>
      <c r="CP2862" s="41" t="str">
        <f>IF($CM2862="", "", COUNTIF($CM$11:$CM$3035, "&lt;"&amp;$CM2862)+1+COUNTIF($CM$11:$CM2862, $CM2862)-1)</f>
        <v/>
      </c>
    </row>
    <row r="2863" spans="1:94" x14ac:dyDescent="0.25">
      <c r="A2863" s="40"/>
      <c r="B2863" s="82" t="str">
        <f>IF($I2863="", "", IFERROR(INDEX('Job Database'!$AE$11:$AE$3035, MATCH($I2863, 'Job Database'!$X$11:$X$3035, 0)), ""))</f>
        <v/>
      </c>
      <c r="C2863" s="69" t="str">
        <f>IF($I2863="", "", IF(COUNTIF('Job Database'!$X$11:$X$3035, $I2863)=0, $AC$5, $AC$4))</f>
        <v/>
      </c>
      <c r="D2863" s="40"/>
      <c r="E2863" s="85" t="str">
        <f>IF($I2863="", "", IF(IFERROR(INDEX('Job Database'!$M$11:$M$3035, MATCH($I2863, 'Job Database'!$X$11:$X$3035, 0)), "")="", "", IFERROR(INDEX('Job Database'!$M$11:$M$3035, MATCH($I2863, 'Job Database'!$X$11:$X$3035, 0)), "")))</f>
        <v/>
      </c>
      <c r="F2863" s="40"/>
      <c r="G2863" s="88" t="str">
        <f t="shared" si="1834"/>
        <v/>
      </c>
      <c r="H2863" s="40"/>
      <c r="I2863" s="24"/>
      <c r="J2863" s="34"/>
      <c r="K2863" s="106"/>
      <c r="L2863" s="79"/>
      <c r="M2863" s="34"/>
      <c r="N2863" s="79"/>
      <c r="O2863" s="31"/>
      <c r="P2863" s="53"/>
      <c r="Q2863" s="40"/>
      <c r="S2863" s="41" t="str">
        <f t="shared" si="1822"/>
        <v/>
      </c>
      <c r="T2863" s="41" t="str">
        <f t="shared" si="1823"/>
        <v/>
      </c>
      <c r="U2863" s="41" t="str">
        <f t="shared" si="1835"/>
        <v/>
      </c>
      <c r="W2863" s="74" t="str">
        <f>IF('Job Database'!$X2863="", "", 'Job Database'!$X2863)</f>
        <v/>
      </c>
      <c r="Y2863" s="41" t="str">
        <f>IF($W2863="", "", IF(COUNTIF($I$11:$I$3035, $W2863)&gt;0, "", MAX($Y$10:$Y2862)+1))</f>
        <v/>
      </c>
      <c r="Z2863" s="41">
        <v>2853</v>
      </c>
      <c r="AA2863" s="58" t="str">
        <f t="shared" si="1836"/>
        <v/>
      </c>
      <c r="AC2863" s="41" t="str">
        <f t="shared" si="1824"/>
        <v/>
      </c>
      <c r="AE2863" s="41" t="str">
        <f t="shared" si="1837"/>
        <v/>
      </c>
      <c r="AJ2863" s="154" t="str">
        <f t="shared" si="1838"/>
        <v/>
      </c>
      <c r="AL2863" s="120" t="str">
        <f t="shared" si="1839"/>
        <v/>
      </c>
      <c r="AM2863" s="104" t="str">
        <f t="shared" si="1840"/>
        <v/>
      </c>
      <c r="AN2863" s="104" t="str">
        <f t="shared" si="1841"/>
        <v/>
      </c>
      <c r="AO2863" s="104" t="str">
        <f t="shared" si="1825"/>
        <v/>
      </c>
      <c r="AP2863" s="104" t="str">
        <f t="shared" si="1826"/>
        <v/>
      </c>
      <c r="AQ2863" s="121" t="str">
        <f t="shared" si="1842"/>
        <v/>
      </c>
      <c r="AS2863" s="88" t="str">
        <f t="shared" si="1827"/>
        <v/>
      </c>
      <c r="AT2863" s="68" t="str">
        <f t="shared" si="1843"/>
        <v/>
      </c>
      <c r="AU2863" s="68" t="str">
        <f t="shared" si="1844"/>
        <v/>
      </c>
      <c r="AV2863" s="68" t="str">
        <f t="shared" si="1845"/>
        <v/>
      </c>
      <c r="AW2863" s="88" t="str">
        <f t="shared" si="1828"/>
        <v/>
      </c>
      <c r="AZ2863" s="88" t="str">
        <f t="shared" si="1829"/>
        <v/>
      </c>
      <c r="BA2863" s="68" t="str">
        <f t="shared" si="1830"/>
        <v/>
      </c>
      <c r="BB2863" s="68" t="str">
        <f t="shared" si="1831"/>
        <v/>
      </c>
      <c r="BC2863" s="68" t="str">
        <f t="shared" si="1832"/>
        <v/>
      </c>
      <c r="BD2863" s="69" t="str">
        <f t="shared" si="1833"/>
        <v/>
      </c>
      <c r="BE2863" s="69" t="str">
        <f t="shared" si="1846"/>
        <v/>
      </c>
      <c r="BT2863" s="138" t="str">
        <f t="shared" ca="1" si="1847"/>
        <v/>
      </c>
      <c r="BU2863" s="139" t="str">
        <f t="shared" ca="1" si="1848"/>
        <v/>
      </c>
      <c r="BW2863" s="138" t="str">
        <f t="shared" si="1849"/>
        <v/>
      </c>
      <c r="BX2863" s="104" t="str">
        <f t="shared" si="1850"/>
        <v/>
      </c>
      <c r="BY2863" s="139" t="str">
        <f t="shared" si="1851"/>
        <v/>
      </c>
      <c r="CA2863" s="138" t="str">
        <f t="shared" si="1852"/>
        <v/>
      </c>
      <c r="CB2863" s="104" t="str">
        <f t="shared" si="1853"/>
        <v/>
      </c>
      <c r="CC2863" s="139" t="str">
        <f t="shared" si="1854"/>
        <v/>
      </c>
      <c r="CE2863" s="162" t="str">
        <f t="shared" si="1855"/>
        <v/>
      </c>
      <c r="CF2863" s="163" t="str">
        <f t="shared" si="1856"/>
        <v/>
      </c>
      <c r="CG2863" s="164" t="str">
        <f t="shared" si="1857"/>
        <v/>
      </c>
      <c r="CI2863" s="162" t="str">
        <f t="shared" si="1858"/>
        <v/>
      </c>
      <c r="CJ2863" s="163" t="str">
        <f t="shared" si="1861"/>
        <v/>
      </c>
      <c r="CK2863" s="164" t="str">
        <f t="shared" si="1862"/>
        <v/>
      </c>
      <c r="CM2863" s="169" t="str">
        <f t="shared" si="1859"/>
        <v/>
      </c>
      <c r="CN2863" s="139" t="str">
        <f t="shared" si="1860"/>
        <v/>
      </c>
      <c r="CP2863" s="41" t="str">
        <f>IF($CM2863="", "", COUNTIF($CM$11:$CM$3035, "&lt;"&amp;$CM2863)+1+COUNTIF($CM$11:$CM2863, $CM2863)-1)</f>
        <v/>
      </c>
    </row>
    <row r="2864" spans="1:94" x14ac:dyDescent="0.25">
      <c r="A2864" s="40"/>
      <c r="B2864" s="82" t="str">
        <f>IF($I2864="", "", IFERROR(INDEX('Job Database'!$AE$11:$AE$3035, MATCH($I2864, 'Job Database'!$X$11:$X$3035, 0)), ""))</f>
        <v/>
      </c>
      <c r="C2864" s="69" t="str">
        <f>IF($I2864="", "", IF(COUNTIF('Job Database'!$X$11:$X$3035, $I2864)=0, $AC$5, $AC$4))</f>
        <v/>
      </c>
      <c r="D2864" s="40"/>
      <c r="E2864" s="85" t="str">
        <f>IF($I2864="", "", IF(IFERROR(INDEX('Job Database'!$M$11:$M$3035, MATCH($I2864, 'Job Database'!$X$11:$X$3035, 0)), "")="", "", IFERROR(INDEX('Job Database'!$M$11:$M$3035, MATCH($I2864, 'Job Database'!$X$11:$X$3035, 0)), "")))</f>
        <v/>
      </c>
      <c r="F2864" s="40"/>
      <c r="G2864" s="88" t="str">
        <f t="shared" si="1834"/>
        <v/>
      </c>
      <c r="H2864" s="40"/>
      <c r="I2864" s="24"/>
      <c r="J2864" s="34"/>
      <c r="K2864" s="106"/>
      <c r="L2864" s="79"/>
      <c r="M2864" s="34"/>
      <c r="N2864" s="79"/>
      <c r="O2864" s="31"/>
      <c r="P2864" s="53"/>
      <c r="Q2864" s="40"/>
      <c r="S2864" s="41" t="str">
        <f t="shared" si="1822"/>
        <v/>
      </c>
      <c r="T2864" s="41" t="str">
        <f t="shared" si="1823"/>
        <v/>
      </c>
      <c r="U2864" s="41" t="str">
        <f t="shared" si="1835"/>
        <v/>
      </c>
      <c r="W2864" s="74" t="str">
        <f>IF('Job Database'!$X2864="", "", 'Job Database'!$X2864)</f>
        <v/>
      </c>
      <c r="Y2864" s="41" t="str">
        <f>IF($W2864="", "", IF(COUNTIF($I$11:$I$3035, $W2864)&gt;0, "", MAX($Y$10:$Y2863)+1))</f>
        <v/>
      </c>
      <c r="Z2864" s="41">
        <v>2854</v>
      </c>
      <c r="AA2864" s="58" t="str">
        <f t="shared" si="1836"/>
        <v/>
      </c>
      <c r="AC2864" s="41" t="str">
        <f t="shared" si="1824"/>
        <v/>
      </c>
      <c r="AE2864" s="41" t="str">
        <f t="shared" si="1837"/>
        <v/>
      </c>
      <c r="AJ2864" s="154" t="str">
        <f t="shared" si="1838"/>
        <v/>
      </c>
      <c r="AL2864" s="120" t="str">
        <f t="shared" si="1839"/>
        <v/>
      </c>
      <c r="AM2864" s="104" t="str">
        <f t="shared" si="1840"/>
        <v/>
      </c>
      <c r="AN2864" s="104" t="str">
        <f t="shared" si="1841"/>
        <v/>
      </c>
      <c r="AO2864" s="104" t="str">
        <f t="shared" si="1825"/>
        <v/>
      </c>
      <c r="AP2864" s="104" t="str">
        <f t="shared" si="1826"/>
        <v/>
      </c>
      <c r="AQ2864" s="121" t="str">
        <f t="shared" si="1842"/>
        <v/>
      </c>
      <c r="AS2864" s="88" t="str">
        <f t="shared" si="1827"/>
        <v/>
      </c>
      <c r="AT2864" s="68" t="str">
        <f t="shared" si="1843"/>
        <v/>
      </c>
      <c r="AU2864" s="68" t="str">
        <f t="shared" si="1844"/>
        <v/>
      </c>
      <c r="AV2864" s="68" t="str">
        <f t="shared" si="1845"/>
        <v/>
      </c>
      <c r="AW2864" s="88" t="str">
        <f t="shared" si="1828"/>
        <v/>
      </c>
      <c r="AZ2864" s="88" t="str">
        <f t="shared" si="1829"/>
        <v/>
      </c>
      <c r="BA2864" s="68" t="str">
        <f t="shared" si="1830"/>
        <v/>
      </c>
      <c r="BB2864" s="68" t="str">
        <f t="shared" si="1831"/>
        <v/>
      </c>
      <c r="BC2864" s="68" t="str">
        <f t="shared" si="1832"/>
        <v/>
      </c>
      <c r="BD2864" s="69" t="str">
        <f t="shared" si="1833"/>
        <v/>
      </c>
      <c r="BE2864" s="69" t="str">
        <f t="shared" si="1846"/>
        <v/>
      </c>
      <c r="BT2864" s="138" t="str">
        <f t="shared" ca="1" si="1847"/>
        <v/>
      </c>
      <c r="BU2864" s="139" t="str">
        <f t="shared" ca="1" si="1848"/>
        <v/>
      </c>
      <c r="BW2864" s="138" t="str">
        <f t="shared" si="1849"/>
        <v/>
      </c>
      <c r="BX2864" s="104" t="str">
        <f t="shared" si="1850"/>
        <v/>
      </c>
      <c r="BY2864" s="139" t="str">
        <f t="shared" si="1851"/>
        <v/>
      </c>
      <c r="CA2864" s="138" t="str">
        <f t="shared" si="1852"/>
        <v/>
      </c>
      <c r="CB2864" s="104" t="str">
        <f t="shared" si="1853"/>
        <v/>
      </c>
      <c r="CC2864" s="139" t="str">
        <f t="shared" si="1854"/>
        <v/>
      </c>
      <c r="CE2864" s="162" t="str">
        <f t="shared" si="1855"/>
        <v/>
      </c>
      <c r="CF2864" s="163" t="str">
        <f t="shared" si="1856"/>
        <v/>
      </c>
      <c r="CG2864" s="164" t="str">
        <f t="shared" si="1857"/>
        <v/>
      </c>
      <c r="CI2864" s="162" t="str">
        <f t="shared" si="1858"/>
        <v/>
      </c>
      <c r="CJ2864" s="163" t="str">
        <f t="shared" si="1861"/>
        <v/>
      </c>
      <c r="CK2864" s="164" t="str">
        <f t="shared" si="1862"/>
        <v/>
      </c>
      <c r="CM2864" s="169" t="str">
        <f t="shared" si="1859"/>
        <v/>
      </c>
      <c r="CN2864" s="139" t="str">
        <f t="shared" si="1860"/>
        <v/>
      </c>
      <c r="CP2864" s="41" t="str">
        <f>IF($CM2864="", "", COUNTIF($CM$11:$CM$3035, "&lt;"&amp;$CM2864)+1+COUNTIF($CM$11:$CM2864, $CM2864)-1)</f>
        <v/>
      </c>
    </row>
    <row r="2865" spans="1:94" x14ac:dyDescent="0.25">
      <c r="A2865" s="40"/>
      <c r="B2865" s="82" t="str">
        <f>IF($I2865="", "", IFERROR(INDEX('Job Database'!$AE$11:$AE$3035, MATCH($I2865, 'Job Database'!$X$11:$X$3035, 0)), ""))</f>
        <v/>
      </c>
      <c r="C2865" s="69" t="str">
        <f>IF($I2865="", "", IF(COUNTIF('Job Database'!$X$11:$X$3035, $I2865)=0, $AC$5, $AC$4))</f>
        <v/>
      </c>
      <c r="D2865" s="40"/>
      <c r="E2865" s="85" t="str">
        <f>IF($I2865="", "", IF(IFERROR(INDEX('Job Database'!$M$11:$M$3035, MATCH($I2865, 'Job Database'!$X$11:$X$3035, 0)), "")="", "", IFERROR(INDEX('Job Database'!$M$11:$M$3035, MATCH($I2865, 'Job Database'!$X$11:$X$3035, 0)), "")))</f>
        <v/>
      </c>
      <c r="F2865" s="40"/>
      <c r="G2865" s="88" t="str">
        <f t="shared" si="1834"/>
        <v/>
      </c>
      <c r="H2865" s="40"/>
      <c r="I2865" s="24"/>
      <c r="J2865" s="34"/>
      <c r="K2865" s="106"/>
      <c r="L2865" s="79"/>
      <c r="M2865" s="34"/>
      <c r="N2865" s="79"/>
      <c r="O2865" s="31"/>
      <c r="P2865" s="53"/>
      <c r="Q2865" s="40"/>
      <c r="S2865" s="41" t="str">
        <f t="shared" si="1822"/>
        <v/>
      </c>
      <c r="T2865" s="41" t="str">
        <f t="shared" si="1823"/>
        <v/>
      </c>
      <c r="U2865" s="41" t="str">
        <f t="shared" si="1835"/>
        <v/>
      </c>
      <c r="W2865" s="74" t="str">
        <f>IF('Job Database'!$X2865="", "", 'Job Database'!$X2865)</f>
        <v/>
      </c>
      <c r="Y2865" s="41" t="str">
        <f>IF($W2865="", "", IF(COUNTIF($I$11:$I$3035, $W2865)&gt;0, "", MAX($Y$10:$Y2864)+1))</f>
        <v/>
      </c>
      <c r="Z2865" s="41">
        <v>2855</v>
      </c>
      <c r="AA2865" s="58" t="str">
        <f t="shared" si="1836"/>
        <v/>
      </c>
      <c r="AC2865" s="41" t="str">
        <f t="shared" si="1824"/>
        <v/>
      </c>
      <c r="AE2865" s="41" t="str">
        <f t="shared" si="1837"/>
        <v/>
      </c>
      <c r="AJ2865" s="154" t="str">
        <f t="shared" si="1838"/>
        <v/>
      </c>
      <c r="AL2865" s="120" t="str">
        <f t="shared" si="1839"/>
        <v/>
      </c>
      <c r="AM2865" s="104" t="str">
        <f t="shared" si="1840"/>
        <v/>
      </c>
      <c r="AN2865" s="104" t="str">
        <f t="shared" si="1841"/>
        <v/>
      </c>
      <c r="AO2865" s="104" t="str">
        <f t="shared" si="1825"/>
        <v/>
      </c>
      <c r="AP2865" s="104" t="str">
        <f t="shared" si="1826"/>
        <v/>
      </c>
      <c r="AQ2865" s="121" t="str">
        <f t="shared" si="1842"/>
        <v/>
      </c>
      <c r="AS2865" s="88" t="str">
        <f t="shared" si="1827"/>
        <v/>
      </c>
      <c r="AT2865" s="68" t="str">
        <f t="shared" si="1843"/>
        <v/>
      </c>
      <c r="AU2865" s="68" t="str">
        <f t="shared" si="1844"/>
        <v/>
      </c>
      <c r="AV2865" s="68" t="str">
        <f t="shared" si="1845"/>
        <v/>
      </c>
      <c r="AW2865" s="88" t="str">
        <f t="shared" si="1828"/>
        <v/>
      </c>
      <c r="AZ2865" s="88" t="str">
        <f t="shared" si="1829"/>
        <v/>
      </c>
      <c r="BA2865" s="68" t="str">
        <f t="shared" si="1830"/>
        <v/>
      </c>
      <c r="BB2865" s="68" t="str">
        <f t="shared" si="1831"/>
        <v/>
      </c>
      <c r="BC2865" s="68" t="str">
        <f t="shared" si="1832"/>
        <v/>
      </c>
      <c r="BD2865" s="69" t="str">
        <f t="shared" si="1833"/>
        <v/>
      </c>
      <c r="BE2865" s="69" t="str">
        <f t="shared" si="1846"/>
        <v/>
      </c>
      <c r="BT2865" s="138" t="str">
        <f t="shared" ca="1" si="1847"/>
        <v/>
      </c>
      <c r="BU2865" s="139" t="str">
        <f t="shared" ca="1" si="1848"/>
        <v/>
      </c>
      <c r="BW2865" s="138" t="str">
        <f t="shared" si="1849"/>
        <v/>
      </c>
      <c r="BX2865" s="104" t="str">
        <f t="shared" si="1850"/>
        <v/>
      </c>
      <c r="BY2865" s="139" t="str">
        <f t="shared" si="1851"/>
        <v/>
      </c>
      <c r="CA2865" s="138" t="str">
        <f t="shared" si="1852"/>
        <v/>
      </c>
      <c r="CB2865" s="104" t="str">
        <f t="shared" si="1853"/>
        <v/>
      </c>
      <c r="CC2865" s="139" t="str">
        <f t="shared" si="1854"/>
        <v/>
      </c>
      <c r="CE2865" s="162" t="str">
        <f t="shared" si="1855"/>
        <v/>
      </c>
      <c r="CF2865" s="163" t="str">
        <f t="shared" si="1856"/>
        <v/>
      </c>
      <c r="CG2865" s="164" t="str">
        <f t="shared" si="1857"/>
        <v/>
      </c>
      <c r="CI2865" s="162" t="str">
        <f t="shared" si="1858"/>
        <v/>
      </c>
      <c r="CJ2865" s="163" t="str">
        <f t="shared" si="1861"/>
        <v/>
      </c>
      <c r="CK2865" s="164" t="str">
        <f t="shared" si="1862"/>
        <v/>
      </c>
      <c r="CM2865" s="169" t="str">
        <f t="shared" si="1859"/>
        <v/>
      </c>
      <c r="CN2865" s="139" t="str">
        <f t="shared" si="1860"/>
        <v/>
      </c>
      <c r="CP2865" s="41" t="str">
        <f>IF($CM2865="", "", COUNTIF($CM$11:$CM$3035, "&lt;"&amp;$CM2865)+1+COUNTIF($CM$11:$CM2865, $CM2865)-1)</f>
        <v/>
      </c>
    </row>
    <row r="2866" spans="1:94" x14ac:dyDescent="0.25">
      <c r="A2866" s="40"/>
      <c r="B2866" s="82" t="str">
        <f>IF($I2866="", "", IFERROR(INDEX('Job Database'!$AE$11:$AE$3035, MATCH($I2866, 'Job Database'!$X$11:$X$3035, 0)), ""))</f>
        <v/>
      </c>
      <c r="C2866" s="69" t="str">
        <f>IF($I2866="", "", IF(COUNTIF('Job Database'!$X$11:$X$3035, $I2866)=0, $AC$5, $AC$4))</f>
        <v/>
      </c>
      <c r="D2866" s="40"/>
      <c r="E2866" s="85" t="str">
        <f>IF($I2866="", "", IF(IFERROR(INDEX('Job Database'!$M$11:$M$3035, MATCH($I2866, 'Job Database'!$X$11:$X$3035, 0)), "")="", "", IFERROR(INDEX('Job Database'!$M$11:$M$3035, MATCH($I2866, 'Job Database'!$X$11:$X$3035, 0)), "")))</f>
        <v/>
      </c>
      <c r="F2866" s="40"/>
      <c r="G2866" s="88" t="str">
        <f t="shared" si="1834"/>
        <v/>
      </c>
      <c r="H2866" s="40"/>
      <c r="I2866" s="24"/>
      <c r="J2866" s="34"/>
      <c r="K2866" s="106"/>
      <c r="L2866" s="79"/>
      <c r="M2866" s="34"/>
      <c r="N2866" s="79"/>
      <c r="O2866" s="31"/>
      <c r="P2866" s="53"/>
      <c r="Q2866" s="40"/>
      <c r="S2866" s="41" t="str">
        <f t="shared" si="1822"/>
        <v/>
      </c>
      <c r="T2866" s="41" t="str">
        <f t="shared" si="1823"/>
        <v/>
      </c>
      <c r="U2866" s="41" t="str">
        <f t="shared" si="1835"/>
        <v/>
      </c>
      <c r="W2866" s="74" t="str">
        <f>IF('Job Database'!$X2866="", "", 'Job Database'!$X2866)</f>
        <v/>
      </c>
      <c r="Y2866" s="41" t="str">
        <f>IF($W2866="", "", IF(COUNTIF($I$11:$I$3035, $W2866)&gt;0, "", MAX($Y$10:$Y2865)+1))</f>
        <v/>
      </c>
      <c r="Z2866" s="41">
        <v>2856</v>
      </c>
      <c r="AA2866" s="58" t="str">
        <f t="shared" si="1836"/>
        <v/>
      </c>
      <c r="AC2866" s="41" t="str">
        <f t="shared" si="1824"/>
        <v/>
      </c>
      <c r="AE2866" s="41" t="str">
        <f t="shared" si="1837"/>
        <v/>
      </c>
      <c r="AJ2866" s="154" t="str">
        <f t="shared" si="1838"/>
        <v/>
      </c>
      <c r="AL2866" s="120" t="str">
        <f t="shared" si="1839"/>
        <v/>
      </c>
      <c r="AM2866" s="104" t="str">
        <f t="shared" si="1840"/>
        <v/>
      </c>
      <c r="AN2866" s="104" t="str">
        <f t="shared" si="1841"/>
        <v/>
      </c>
      <c r="AO2866" s="104" t="str">
        <f t="shared" si="1825"/>
        <v/>
      </c>
      <c r="AP2866" s="104" t="str">
        <f t="shared" si="1826"/>
        <v/>
      </c>
      <c r="AQ2866" s="121" t="str">
        <f t="shared" si="1842"/>
        <v/>
      </c>
      <c r="AS2866" s="88" t="str">
        <f t="shared" si="1827"/>
        <v/>
      </c>
      <c r="AT2866" s="68" t="str">
        <f t="shared" si="1843"/>
        <v/>
      </c>
      <c r="AU2866" s="68" t="str">
        <f t="shared" si="1844"/>
        <v/>
      </c>
      <c r="AV2866" s="68" t="str">
        <f t="shared" si="1845"/>
        <v/>
      </c>
      <c r="AW2866" s="88" t="str">
        <f t="shared" si="1828"/>
        <v/>
      </c>
      <c r="AZ2866" s="88" t="str">
        <f t="shared" si="1829"/>
        <v/>
      </c>
      <c r="BA2866" s="68" t="str">
        <f t="shared" si="1830"/>
        <v/>
      </c>
      <c r="BB2866" s="68" t="str">
        <f t="shared" si="1831"/>
        <v/>
      </c>
      <c r="BC2866" s="68" t="str">
        <f t="shared" si="1832"/>
        <v/>
      </c>
      <c r="BD2866" s="69" t="str">
        <f t="shared" si="1833"/>
        <v/>
      </c>
      <c r="BE2866" s="69" t="str">
        <f t="shared" si="1846"/>
        <v/>
      </c>
      <c r="BT2866" s="138" t="str">
        <f t="shared" ca="1" si="1847"/>
        <v/>
      </c>
      <c r="BU2866" s="139" t="str">
        <f t="shared" ca="1" si="1848"/>
        <v/>
      </c>
      <c r="BW2866" s="138" t="str">
        <f t="shared" si="1849"/>
        <v/>
      </c>
      <c r="BX2866" s="104" t="str">
        <f t="shared" si="1850"/>
        <v/>
      </c>
      <c r="BY2866" s="139" t="str">
        <f t="shared" si="1851"/>
        <v/>
      </c>
      <c r="CA2866" s="138" t="str">
        <f t="shared" si="1852"/>
        <v/>
      </c>
      <c r="CB2866" s="104" t="str">
        <f t="shared" si="1853"/>
        <v/>
      </c>
      <c r="CC2866" s="139" t="str">
        <f t="shared" si="1854"/>
        <v/>
      </c>
      <c r="CE2866" s="162" t="str">
        <f t="shared" si="1855"/>
        <v/>
      </c>
      <c r="CF2866" s="163" t="str">
        <f t="shared" si="1856"/>
        <v/>
      </c>
      <c r="CG2866" s="164" t="str">
        <f t="shared" si="1857"/>
        <v/>
      </c>
      <c r="CI2866" s="162" t="str">
        <f t="shared" si="1858"/>
        <v/>
      </c>
      <c r="CJ2866" s="163" t="str">
        <f t="shared" si="1861"/>
        <v/>
      </c>
      <c r="CK2866" s="164" t="str">
        <f t="shared" si="1862"/>
        <v/>
      </c>
      <c r="CM2866" s="169" t="str">
        <f t="shared" si="1859"/>
        <v/>
      </c>
      <c r="CN2866" s="139" t="str">
        <f t="shared" si="1860"/>
        <v/>
      </c>
      <c r="CP2866" s="41" t="str">
        <f>IF($CM2866="", "", COUNTIF($CM$11:$CM$3035, "&lt;"&amp;$CM2866)+1+COUNTIF($CM$11:$CM2866, $CM2866)-1)</f>
        <v/>
      </c>
    </row>
    <row r="2867" spans="1:94" x14ac:dyDescent="0.25">
      <c r="A2867" s="40"/>
      <c r="B2867" s="82" t="str">
        <f>IF($I2867="", "", IFERROR(INDEX('Job Database'!$AE$11:$AE$3035, MATCH($I2867, 'Job Database'!$X$11:$X$3035, 0)), ""))</f>
        <v/>
      </c>
      <c r="C2867" s="69" t="str">
        <f>IF($I2867="", "", IF(COUNTIF('Job Database'!$X$11:$X$3035, $I2867)=0, $AC$5, $AC$4))</f>
        <v/>
      </c>
      <c r="D2867" s="40"/>
      <c r="E2867" s="85" t="str">
        <f>IF($I2867="", "", IF(IFERROR(INDEX('Job Database'!$M$11:$M$3035, MATCH($I2867, 'Job Database'!$X$11:$X$3035, 0)), "")="", "", IFERROR(INDEX('Job Database'!$M$11:$M$3035, MATCH($I2867, 'Job Database'!$X$11:$X$3035, 0)), "")))</f>
        <v/>
      </c>
      <c r="F2867" s="40"/>
      <c r="G2867" s="88" t="str">
        <f t="shared" si="1834"/>
        <v/>
      </c>
      <c r="H2867" s="40"/>
      <c r="I2867" s="24"/>
      <c r="J2867" s="34"/>
      <c r="K2867" s="106"/>
      <c r="L2867" s="79"/>
      <c r="M2867" s="34"/>
      <c r="N2867" s="79"/>
      <c r="O2867" s="31"/>
      <c r="P2867" s="53"/>
      <c r="Q2867" s="40"/>
      <c r="S2867" s="41" t="str">
        <f t="shared" si="1822"/>
        <v/>
      </c>
      <c r="T2867" s="41" t="str">
        <f t="shared" si="1823"/>
        <v/>
      </c>
      <c r="U2867" s="41" t="str">
        <f t="shared" si="1835"/>
        <v/>
      </c>
      <c r="W2867" s="74" t="str">
        <f>IF('Job Database'!$X2867="", "", 'Job Database'!$X2867)</f>
        <v/>
      </c>
      <c r="Y2867" s="41" t="str">
        <f>IF($W2867="", "", IF(COUNTIF($I$11:$I$3035, $W2867)&gt;0, "", MAX($Y$10:$Y2866)+1))</f>
        <v/>
      </c>
      <c r="Z2867" s="41">
        <v>2857</v>
      </c>
      <c r="AA2867" s="58" t="str">
        <f t="shared" si="1836"/>
        <v/>
      </c>
      <c r="AC2867" s="41" t="str">
        <f t="shared" si="1824"/>
        <v/>
      </c>
      <c r="AE2867" s="41" t="str">
        <f t="shared" si="1837"/>
        <v/>
      </c>
      <c r="AJ2867" s="154" t="str">
        <f t="shared" si="1838"/>
        <v/>
      </c>
      <c r="AL2867" s="120" t="str">
        <f t="shared" si="1839"/>
        <v/>
      </c>
      <c r="AM2867" s="104" t="str">
        <f t="shared" si="1840"/>
        <v/>
      </c>
      <c r="AN2867" s="104" t="str">
        <f t="shared" si="1841"/>
        <v/>
      </c>
      <c r="AO2867" s="104" t="str">
        <f t="shared" si="1825"/>
        <v/>
      </c>
      <c r="AP2867" s="104" t="str">
        <f t="shared" si="1826"/>
        <v/>
      </c>
      <c r="AQ2867" s="121" t="str">
        <f t="shared" si="1842"/>
        <v/>
      </c>
      <c r="AS2867" s="88" t="str">
        <f t="shared" si="1827"/>
        <v/>
      </c>
      <c r="AT2867" s="68" t="str">
        <f t="shared" si="1843"/>
        <v/>
      </c>
      <c r="AU2867" s="68" t="str">
        <f t="shared" si="1844"/>
        <v/>
      </c>
      <c r="AV2867" s="68" t="str">
        <f t="shared" si="1845"/>
        <v/>
      </c>
      <c r="AW2867" s="88" t="str">
        <f t="shared" si="1828"/>
        <v/>
      </c>
      <c r="AZ2867" s="88" t="str">
        <f t="shared" si="1829"/>
        <v/>
      </c>
      <c r="BA2867" s="68" t="str">
        <f t="shared" si="1830"/>
        <v/>
      </c>
      <c r="BB2867" s="68" t="str">
        <f t="shared" si="1831"/>
        <v/>
      </c>
      <c r="BC2867" s="68" t="str">
        <f t="shared" si="1832"/>
        <v/>
      </c>
      <c r="BD2867" s="69" t="str">
        <f t="shared" si="1833"/>
        <v/>
      </c>
      <c r="BE2867" s="69" t="str">
        <f t="shared" si="1846"/>
        <v/>
      </c>
      <c r="BT2867" s="138" t="str">
        <f t="shared" ca="1" si="1847"/>
        <v/>
      </c>
      <c r="BU2867" s="139" t="str">
        <f t="shared" ca="1" si="1848"/>
        <v/>
      </c>
      <c r="BW2867" s="138" t="str">
        <f t="shared" si="1849"/>
        <v/>
      </c>
      <c r="BX2867" s="104" t="str">
        <f t="shared" si="1850"/>
        <v/>
      </c>
      <c r="BY2867" s="139" t="str">
        <f t="shared" si="1851"/>
        <v/>
      </c>
      <c r="CA2867" s="138" t="str">
        <f t="shared" si="1852"/>
        <v/>
      </c>
      <c r="CB2867" s="104" t="str">
        <f t="shared" si="1853"/>
        <v/>
      </c>
      <c r="CC2867" s="139" t="str">
        <f t="shared" si="1854"/>
        <v/>
      </c>
      <c r="CE2867" s="162" t="str">
        <f t="shared" si="1855"/>
        <v/>
      </c>
      <c r="CF2867" s="163" t="str">
        <f t="shared" si="1856"/>
        <v/>
      </c>
      <c r="CG2867" s="164" t="str">
        <f t="shared" si="1857"/>
        <v/>
      </c>
      <c r="CI2867" s="162" t="str">
        <f t="shared" si="1858"/>
        <v/>
      </c>
      <c r="CJ2867" s="163" t="str">
        <f t="shared" si="1861"/>
        <v/>
      </c>
      <c r="CK2867" s="164" t="str">
        <f t="shared" si="1862"/>
        <v/>
      </c>
      <c r="CM2867" s="169" t="str">
        <f t="shared" si="1859"/>
        <v/>
      </c>
      <c r="CN2867" s="139" t="str">
        <f t="shared" si="1860"/>
        <v/>
      </c>
      <c r="CP2867" s="41" t="str">
        <f>IF($CM2867="", "", COUNTIF($CM$11:$CM$3035, "&lt;"&amp;$CM2867)+1+COUNTIF($CM$11:$CM2867, $CM2867)-1)</f>
        <v/>
      </c>
    </row>
    <row r="2868" spans="1:94" x14ac:dyDescent="0.25">
      <c r="A2868" s="40"/>
      <c r="B2868" s="82" t="str">
        <f>IF($I2868="", "", IFERROR(INDEX('Job Database'!$AE$11:$AE$3035, MATCH($I2868, 'Job Database'!$X$11:$X$3035, 0)), ""))</f>
        <v/>
      </c>
      <c r="C2868" s="69" t="str">
        <f>IF($I2868="", "", IF(COUNTIF('Job Database'!$X$11:$X$3035, $I2868)=0, $AC$5, $AC$4))</f>
        <v/>
      </c>
      <c r="D2868" s="40"/>
      <c r="E2868" s="85" t="str">
        <f>IF($I2868="", "", IF(IFERROR(INDEX('Job Database'!$M$11:$M$3035, MATCH($I2868, 'Job Database'!$X$11:$X$3035, 0)), "")="", "", IFERROR(INDEX('Job Database'!$M$11:$M$3035, MATCH($I2868, 'Job Database'!$X$11:$X$3035, 0)), "")))</f>
        <v/>
      </c>
      <c r="F2868" s="40"/>
      <c r="G2868" s="88" t="str">
        <f t="shared" si="1834"/>
        <v/>
      </c>
      <c r="H2868" s="40"/>
      <c r="I2868" s="24"/>
      <c r="J2868" s="34"/>
      <c r="K2868" s="106"/>
      <c r="L2868" s="79"/>
      <c r="M2868" s="34"/>
      <c r="N2868" s="79"/>
      <c r="O2868" s="31"/>
      <c r="P2868" s="53"/>
      <c r="Q2868" s="40"/>
      <c r="S2868" s="41" t="str">
        <f t="shared" si="1822"/>
        <v/>
      </c>
      <c r="T2868" s="41" t="str">
        <f t="shared" si="1823"/>
        <v/>
      </c>
      <c r="U2868" s="41" t="str">
        <f t="shared" si="1835"/>
        <v/>
      </c>
      <c r="W2868" s="74" t="str">
        <f>IF('Job Database'!$X2868="", "", 'Job Database'!$X2868)</f>
        <v/>
      </c>
      <c r="Y2868" s="41" t="str">
        <f>IF($W2868="", "", IF(COUNTIF($I$11:$I$3035, $W2868)&gt;0, "", MAX($Y$10:$Y2867)+1))</f>
        <v/>
      </c>
      <c r="Z2868" s="41">
        <v>2858</v>
      </c>
      <c r="AA2868" s="58" t="str">
        <f t="shared" si="1836"/>
        <v/>
      </c>
      <c r="AC2868" s="41" t="str">
        <f t="shared" si="1824"/>
        <v/>
      </c>
      <c r="AE2868" s="41" t="str">
        <f t="shared" si="1837"/>
        <v/>
      </c>
      <c r="AJ2868" s="154" t="str">
        <f t="shared" si="1838"/>
        <v/>
      </c>
      <c r="AL2868" s="120" t="str">
        <f t="shared" si="1839"/>
        <v/>
      </c>
      <c r="AM2868" s="104" t="str">
        <f t="shared" si="1840"/>
        <v/>
      </c>
      <c r="AN2868" s="104" t="str">
        <f t="shared" si="1841"/>
        <v/>
      </c>
      <c r="AO2868" s="104" t="str">
        <f t="shared" si="1825"/>
        <v/>
      </c>
      <c r="AP2868" s="104" t="str">
        <f t="shared" si="1826"/>
        <v/>
      </c>
      <c r="AQ2868" s="121" t="str">
        <f t="shared" si="1842"/>
        <v/>
      </c>
      <c r="AS2868" s="88" t="str">
        <f t="shared" si="1827"/>
        <v/>
      </c>
      <c r="AT2868" s="68" t="str">
        <f t="shared" si="1843"/>
        <v/>
      </c>
      <c r="AU2868" s="68" t="str">
        <f t="shared" si="1844"/>
        <v/>
      </c>
      <c r="AV2868" s="68" t="str">
        <f t="shared" si="1845"/>
        <v/>
      </c>
      <c r="AW2868" s="88" t="str">
        <f t="shared" si="1828"/>
        <v/>
      </c>
      <c r="AZ2868" s="88" t="str">
        <f t="shared" si="1829"/>
        <v/>
      </c>
      <c r="BA2868" s="68" t="str">
        <f t="shared" si="1830"/>
        <v/>
      </c>
      <c r="BB2868" s="68" t="str">
        <f t="shared" si="1831"/>
        <v/>
      </c>
      <c r="BC2868" s="68" t="str">
        <f t="shared" si="1832"/>
        <v/>
      </c>
      <c r="BD2868" s="69" t="str">
        <f t="shared" si="1833"/>
        <v/>
      </c>
      <c r="BE2868" s="69" t="str">
        <f t="shared" si="1846"/>
        <v/>
      </c>
      <c r="BT2868" s="138" t="str">
        <f t="shared" ca="1" si="1847"/>
        <v/>
      </c>
      <c r="BU2868" s="139" t="str">
        <f t="shared" ca="1" si="1848"/>
        <v/>
      </c>
      <c r="BW2868" s="138" t="str">
        <f t="shared" si="1849"/>
        <v/>
      </c>
      <c r="BX2868" s="104" t="str">
        <f t="shared" si="1850"/>
        <v/>
      </c>
      <c r="BY2868" s="139" t="str">
        <f t="shared" si="1851"/>
        <v/>
      </c>
      <c r="CA2868" s="138" t="str">
        <f t="shared" si="1852"/>
        <v/>
      </c>
      <c r="CB2868" s="104" t="str">
        <f t="shared" si="1853"/>
        <v/>
      </c>
      <c r="CC2868" s="139" t="str">
        <f t="shared" si="1854"/>
        <v/>
      </c>
      <c r="CE2868" s="162" t="str">
        <f t="shared" si="1855"/>
        <v/>
      </c>
      <c r="CF2868" s="163" t="str">
        <f t="shared" si="1856"/>
        <v/>
      </c>
      <c r="CG2868" s="164" t="str">
        <f t="shared" si="1857"/>
        <v/>
      </c>
      <c r="CI2868" s="162" t="str">
        <f t="shared" si="1858"/>
        <v/>
      </c>
      <c r="CJ2868" s="163" t="str">
        <f t="shared" si="1861"/>
        <v/>
      </c>
      <c r="CK2868" s="164" t="str">
        <f t="shared" si="1862"/>
        <v/>
      </c>
      <c r="CM2868" s="169" t="str">
        <f t="shared" si="1859"/>
        <v/>
      </c>
      <c r="CN2868" s="139" t="str">
        <f t="shared" si="1860"/>
        <v/>
      </c>
      <c r="CP2868" s="41" t="str">
        <f>IF($CM2868="", "", COUNTIF($CM$11:$CM$3035, "&lt;"&amp;$CM2868)+1+COUNTIF($CM$11:$CM2868, $CM2868)-1)</f>
        <v/>
      </c>
    </row>
    <row r="2869" spans="1:94" x14ac:dyDescent="0.25">
      <c r="A2869" s="40"/>
      <c r="B2869" s="82" t="str">
        <f>IF($I2869="", "", IFERROR(INDEX('Job Database'!$AE$11:$AE$3035, MATCH($I2869, 'Job Database'!$X$11:$X$3035, 0)), ""))</f>
        <v/>
      </c>
      <c r="C2869" s="69" t="str">
        <f>IF($I2869="", "", IF(COUNTIF('Job Database'!$X$11:$X$3035, $I2869)=0, $AC$5, $AC$4))</f>
        <v/>
      </c>
      <c r="D2869" s="40"/>
      <c r="E2869" s="85" t="str">
        <f>IF($I2869="", "", IF(IFERROR(INDEX('Job Database'!$M$11:$M$3035, MATCH($I2869, 'Job Database'!$X$11:$X$3035, 0)), "")="", "", IFERROR(INDEX('Job Database'!$M$11:$M$3035, MATCH($I2869, 'Job Database'!$X$11:$X$3035, 0)), "")))</f>
        <v/>
      </c>
      <c r="F2869" s="40"/>
      <c r="G2869" s="88" t="str">
        <f t="shared" si="1834"/>
        <v/>
      </c>
      <c r="H2869" s="40"/>
      <c r="I2869" s="24"/>
      <c r="J2869" s="34"/>
      <c r="K2869" s="106"/>
      <c r="L2869" s="79"/>
      <c r="M2869" s="34"/>
      <c r="N2869" s="79"/>
      <c r="O2869" s="31"/>
      <c r="P2869" s="53"/>
      <c r="Q2869" s="40"/>
      <c r="S2869" s="41" t="str">
        <f t="shared" si="1822"/>
        <v/>
      </c>
      <c r="T2869" s="41" t="str">
        <f t="shared" si="1823"/>
        <v/>
      </c>
      <c r="U2869" s="41" t="str">
        <f t="shared" si="1835"/>
        <v/>
      </c>
      <c r="W2869" s="74" t="str">
        <f>IF('Job Database'!$X2869="", "", 'Job Database'!$X2869)</f>
        <v/>
      </c>
      <c r="Y2869" s="41" t="str">
        <f>IF($W2869="", "", IF(COUNTIF($I$11:$I$3035, $W2869)&gt;0, "", MAX($Y$10:$Y2868)+1))</f>
        <v/>
      </c>
      <c r="Z2869" s="41">
        <v>2859</v>
      </c>
      <c r="AA2869" s="58" t="str">
        <f t="shared" si="1836"/>
        <v/>
      </c>
      <c r="AC2869" s="41" t="str">
        <f t="shared" si="1824"/>
        <v/>
      </c>
      <c r="AE2869" s="41" t="str">
        <f t="shared" si="1837"/>
        <v/>
      </c>
      <c r="AJ2869" s="154" t="str">
        <f t="shared" si="1838"/>
        <v/>
      </c>
      <c r="AL2869" s="120" t="str">
        <f t="shared" si="1839"/>
        <v/>
      </c>
      <c r="AM2869" s="104" t="str">
        <f t="shared" si="1840"/>
        <v/>
      </c>
      <c r="AN2869" s="104" t="str">
        <f t="shared" si="1841"/>
        <v/>
      </c>
      <c r="AO2869" s="104" t="str">
        <f t="shared" si="1825"/>
        <v/>
      </c>
      <c r="AP2869" s="104" t="str">
        <f t="shared" si="1826"/>
        <v/>
      </c>
      <c r="AQ2869" s="121" t="str">
        <f t="shared" si="1842"/>
        <v/>
      </c>
      <c r="AS2869" s="88" t="str">
        <f t="shared" si="1827"/>
        <v/>
      </c>
      <c r="AT2869" s="68" t="str">
        <f t="shared" si="1843"/>
        <v/>
      </c>
      <c r="AU2869" s="68" t="str">
        <f t="shared" si="1844"/>
        <v/>
      </c>
      <c r="AV2869" s="68" t="str">
        <f t="shared" si="1845"/>
        <v/>
      </c>
      <c r="AW2869" s="88" t="str">
        <f t="shared" si="1828"/>
        <v/>
      </c>
      <c r="AZ2869" s="88" t="str">
        <f t="shared" si="1829"/>
        <v/>
      </c>
      <c r="BA2869" s="68" t="str">
        <f t="shared" si="1830"/>
        <v/>
      </c>
      <c r="BB2869" s="68" t="str">
        <f t="shared" si="1831"/>
        <v/>
      </c>
      <c r="BC2869" s="68" t="str">
        <f t="shared" si="1832"/>
        <v/>
      </c>
      <c r="BD2869" s="69" t="str">
        <f t="shared" si="1833"/>
        <v/>
      </c>
      <c r="BE2869" s="69" t="str">
        <f t="shared" si="1846"/>
        <v/>
      </c>
      <c r="BT2869" s="138" t="str">
        <f t="shared" ca="1" si="1847"/>
        <v/>
      </c>
      <c r="BU2869" s="139" t="str">
        <f t="shared" ca="1" si="1848"/>
        <v/>
      </c>
      <c r="BW2869" s="138" t="str">
        <f t="shared" si="1849"/>
        <v/>
      </c>
      <c r="BX2869" s="104" t="str">
        <f t="shared" si="1850"/>
        <v/>
      </c>
      <c r="BY2869" s="139" t="str">
        <f t="shared" si="1851"/>
        <v/>
      </c>
      <c r="CA2869" s="138" t="str">
        <f t="shared" si="1852"/>
        <v/>
      </c>
      <c r="CB2869" s="104" t="str">
        <f t="shared" si="1853"/>
        <v/>
      </c>
      <c r="CC2869" s="139" t="str">
        <f t="shared" si="1854"/>
        <v/>
      </c>
      <c r="CE2869" s="162" t="str">
        <f t="shared" si="1855"/>
        <v/>
      </c>
      <c r="CF2869" s="163" t="str">
        <f t="shared" si="1856"/>
        <v/>
      </c>
      <c r="CG2869" s="164" t="str">
        <f t="shared" si="1857"/>
        <v/>
      </c>
      <c r="CI2869" s="162" t="str">
        <f t="shared" si="1858"/>
        <v/>
      </c>
      <c r="CJ2869" s="163" t="str">
        <f t="shared" si="1861"/>
        <v/>
      </c>
      <c r="CK2869" s="164" t="str">
        <f t="shared" si="1862"/>
        <v/>
      </c>
      <c r="CM2869" s="169" t="str">
        <f t="shared" si="1859"/>
        <v/>
      </c>
      <c r="CN2869" s="139" t="str">
        <f t="shared" si="1860"/>
        <v/>
      </c>
      <c r="CP2869" s="41" t="str">
        <f>IF($CM2869="", "", COUNTIF($CM$11:$CM$3035, "&lt;"&amp;$CM2869)+1+COUNTIF($CM$11:$CM2869, $CM2869)-1)</f>
        <v/>
      </c>
    </row>
    <row r="2870" spans="1:94" x14ac:dyDescent="0.25">
      <c r="A2870" s="40"/>
      <c r="B2870" s="82" t="str">
        <f>IF($I2870="", "", IFERROR(INDEX('Job Database'!$AE$11:$AE$3035, MATCH($I2870, 'Job Database'!$X$11:$X$3035, 0)), ""))</f>
        <v/>
      </c>
      <c r="C2870" s="69" t="str">
        <f>IF($I2870="", "", IF(COUNTIF('Job Database'!$X$11:$X$3035, $I2870)=0, $AC$5, $AC$4))</f>
        <v/>
      </c>
      <c r="D2870" s="40"/>
      <c r="E2870" s="85" t="str">
        <f>IF($I2870="", "", IF(IFERROR(INDEX('Job Database'!$M$11:$M$3035, MATCH($I2870, 'Job Database'!$X$11:$X$3035, 0)), "")="", "", IFERROR(INDEX('Job Database'!$M$11:$M$3035, MATCH($I2870, 'Job Database'!$X$11:$X$3035, 0)), "")))</f>
        <v/>
      </c>
      <c r="F2870" s="40"/>
      <c r="G2870" s="88" t="str">
        <f t="shared" si="1834"/>
        <v/>
      </c>
      <c r="H2870" s="40"/>
      <c r="I2870" s="24"/>
      <c r="J2870" s="34"/>
      <c r="K2870" s="106"/>
      <c r="L2870" s="79"/>
      <c r="M2870" s="34"/>
      <c r="N2870" s="79"/>
      <c r="O2870" s="31"/>
      <c r="P2870" s="53"/>
      <c r="Q2870" s="40"/>
      <c r="S2870" s="41" t="str">
        <f t="shared" si="1822"/>
        <v/>
      </c>
      <c r="T2870" s="41" t="str">
        <f t="shared" si="1823"/>
        <v/>
      </c>
      <c r="U2870" s="41" t="str">
        <f t="shared" si="1835"/>
        <v/>
      </c>
      <c r="W2870" s="74" t="str">
        <f>IF('Job Database'!$X2870="", "", 'Job Database'!$X2870)</f>
        <v/>
      </c>
      <c r="Y2870" s="41" t="str">
        <f>IF($W2870="", "", IF(COUNTIF($I$11:$I$3035, $W2870)&gt;0, "", MAX($Y$10:$Y2869)+1))</f>
        <v/>
      </c>
      <c r="Z2870" s="41">
        <v>2860</v>
      </c>
      <c r="AA2870" s="58" t="str">
        <f t="shared" si="1836"/>
        <v/>
      </c>
      <c r="AC2870" s="41" t="str">
        <f t="shared" si="1824"/>
        <v/>
      </c>
      <c r="AE2870" s="41" t="str">
        <f t="shared" si="1837"/>
        <v/>
      </c>
      <c r="AJ2870" s="154" t="str">
        <f t="shared" si="1838"/>
        <v/>
      </c>
      <c r="AL2870" s="120" t="str">
        <f t="shared" si="1839"/>
        <v/>
      </c>
      <c r="AM2870" s="104" t="str">
        <f t="shared" si="1840"/>
        <v/>
      </c>
      <c r="AN2870" s="104" t="str">
        <f t="shared" si="1841"/>
        <v/>
      </c>
      <c r="AO2870" s="104" t="str">
        <f t="shared" si="1825"/>
        <v/>
      </c>
      <c r="AP2870" s="104" t="str">
        <f t="shared" si="1826"/>
        <v/>
      </c>
      <c r="AQ2870" s="121" t="str">
        <f t="shared" si="1842"/>
        <v/>
      </c>
      <c r="AS2870" s="88" t="str">
        <f t="shared" si="1827"/>
        <v/>
      </c>
      <c r="AT2870" s="68" t="str">
        <f t="shared" si="1843"/>
        <v/>
      </c>
      <c r="AU2870" s="68" t="str">
        <f t="shared" si="1844"/>
        <v/>
      </c>
      <c r="AV2870" s="68" t="str">
        <f t="shared" si="1845"/>
        <v/>
      </c>
      <c r="AW2870" s="88" t="str">
        <f t="shared" si="1828"/>
        <v/>
      </c>
      <c r="AZ2870" s="88" t="str">
        <f t="shared" si="1829"/>
        <v/>
      </c>
      <c r="BA2870" s="68" t="str">
        <f t="shared" si="1830"/>
        <v/>
      </c>
      <c r="BB2870" s="68" t="str">
        <f t="shared" si="1831"/>
        <v/>
      </c>
      <c r="BC2870" s="68" t="str">
        <f t="shared" si="1832"/>
        <v/>
      </c>
      <c r="BD2870" s="69" t="str">
        <f t="shared" si="1833"/>
        <v/>
      </c>
      <c r="BE2870" s="69" t="str">
        <f t="shared" si="1846"/>
        <v/>
      </c>
      <c r="BT2870" s="138" t="str">
        <f t="shared" ca="1" si="1847"/>
        <v/>
      </c>
      <c r="BU2870" s="139" t="str">
        <f t="shared" ca="1" si="1848"/>
        <v/>
      </c>
      <c r="BW2870" s="138" t="str">
        <f t="shared" si="1849"/>
        <v/>
      </c>
      <c r="BX2870" s="104" t="str">
        <f t="shared" si="1850"/>
        <v/>
      </c>
      <c r="BY2870" s="139" t="str">
        <f t="shared" si="1851"/>
        <v/>
      </c>
      <c r="CA2870" s="138" t="str">
        <f t="shared" si="1852"/>
        <v/>
      </c>
      <c r="CB2870" s="104" t="str">
        <f t="shared" si="1853"/>
        <v/>
      </c>
      <c r="CC2870" s="139" t="str">
        <f t="shared" si="1854"/>
        <v/>
      </c>
      <c r="CE2870" s="162" t="str">
        <f t="shared" si="1855"/>
        <v/>
      </c>
      <c r="CF2870" s="163" t="str">
        <f t="shared" si="1856"/>
        <v/>
      </c>
      <c r="CG2870" s="164" t="str">
        <f t="shared" si="1857"/>
        <v/>
      </c>
      <c r="CI2870" s="162" t="str">
        <f t="shared" si="1858"/>
        <v/>
      </c>
      <c r="CJ2870" s="163" t="str">
        <f t="shared" si="1861"/>
        <v/>
      </c>
      <c r="CK2870" s="164" t="str">
        <f t="shared" si="1862"/>
        <v/>
      </c>
      <c r="CM2870" s="169" t="str">
        <f t="shared" si="1859"/>
        <v/>
      </c>
      <c r="CN2870" s="139" t="str">
        <f t="shared" si="1860"/>
        <v/>
      </c>
      <c r="CP2870" s="41" t="str">
        <f>IF($CM2870="", "", COUNTIF($CM$11:$CM$3035, "&lt;"&amp;$CM2870)+1+COUNTIF($CM$11:$CM2870, $CM2870)-1)</f>
        <v/>
      </c>
    </row>
    <row r="2871" spans="1:94" x14ac:dyDescent="0.25">
      <c r="A2871" s="40"/>
      <c r="B2871" s="82" t="str">
        <f>IF($I2871="", "", IFERROR(INDEX('Job Database'!$AE$11:$AE$3035, MATCH($I2871, 'Job Database'!$X$11:$X$3035, 0)), ""))</f>
        <v/>
      </c>
      <c r="C2871" s="69" t="str">
        <f>IF($I2871="", "", IF(COUNTIF('Job Database'!$X$11:$X$3035, $I2871)=0, $AC$5, $AC$4))</f>
        <v/>
      </c>
      <c r="D2871" s="40"/>
      <c r="E2871" s="85" t="str">
        <f>IF($I2871="", "", IF(IFERROR(INDEX('Job Database'!$M$11:$M$3035, MATCH($I2871, 'Job Database'!$X$11:$X$3035, 0)), "")="", "", IFERROR(INDEX('Job Database'!$M$11:$M$3035, MATCH($I2871, 'Job Database'!$X$11:$X$3035, 0)), "")))</f>
        <v/>
      </c>
      <c r="F2871" s="40"/>
      <c r="G2871" s="88" t="str">
        <f t="shared" si="1834"/>
        <v/>
      </c>
      <c r="H2871" s="40"/>
      <c r="I2871" s="24"/>
      <c r="J2871" s="34"/>
      <c r="K2871" s="106"/>
      <c r="L2871" s="79"/>
      <c r="M2871" s="34"/>
      <c r="N2871" s="79"/>
      <c r="O2871" s="31"/>
      <c r="P2871" s="53"/>
      <c r="Q2871" s="40"/>
      <c r="S2871" s="41" t="str">
        <f t="shared" si="1822"/>
        <v/>
      </c>
      <c r="T2871" s="41" t="str">
        <f t="shared" si="1823"/>
        <v/>
      </c>
      <c r="U2871" s="41" t="str">
        <f t="shared" si="1835"/>
        <v/>
      </c>
      <c r="W2871" s="74" t="str">
        <f>IF('Job Database'!$X2871="", "", 'Job Database'!$X2871)</f>
        <v/>
      </c>
      <c r="Y2871" s="41" t="str">
        <f>IF($W2871="", "", IF(COUNTIF($I$11:$I$3035, $W2871)&gt;0, "", MAX($Y$10:$Y2870)+1))</f>
        <v/>
      </c>
      <c r="Z2871" s="41">
        <v>2861</v>
      </c>
      <c r="AA2871" s="58" t="str">
        <f t="shared" si="1836"/>
        <v/>
      </c>
      <c r="AC2871" s="41" t="str">
        <f t="shared" si="1824"/>
        <v/>
      </c>
      <c r="AE2871" s="41" t="str">
        <f t="shared" si="1837"/>
        <v/>
      </c>
      <c r="AJ2871" s="154" t="str">
        <f t="shared" si="1838"/>
        <v/>
      </c>
      <c r="AL2871" s="120" t="str">
        <f t="shared" si="1839"/>
        <v/>
      </c>
      <c r="AM2871" s="104" t="str">
        <f t="shared" si="1840"/>
        <v/>
      </c>
      <c r="AN2871" s="104" t="str">
        <f t="shared" si="1841"/>
        <v/>
      </c>
      <c r="AO2871" s="104" t="str">
        <f t="shared" si="1825"/>
        <v/>
      </c>
      <c r="AP2871" s="104" t="str">
        <f t="shared" si="1826"/>
        <v/>
      </c>
      <c r="AQ2871" s="121" t="str">
        <f t="shared" si="1842"/>
        <v/>
      </c>
      <c r="AS2871" s="88" t="str">
        <f t="shared" si="1827"/>
        <v/>
      </c>
      <c r="AT2871" s="68" t="str">
        <f t="shared" si="1843"/>
        <v/>
      </c>
      <c r="AU2871" s="68" t="str">
        <f t="shared" si="1844"/>
        <v/>
      </c>
      <c r="AV2871" s="68" t="str">
        <f t="shared" si="1845"/>
        <v/>
      </c>
      <c r="AW2871" s="88" t="str">
        <f t="shared" si="1828"/>
        <v/>
      </c>
      <c r="AZ2871" s="88" t="str">
        <f t="shared" si="1829"/>
        <v/>
      </c>
      <c r="BA2871" s="68" t="str">
        <f t="shared" si="1830"/>
        <v/>
      </c>
      <c r="BB2871" s="68" t="str">
        <f t="shared" si="1831"/>
        <v/>
      </c>
      <c r="BC2871" s="68" t="str">
        <f t="shared" si="1832"/>
        <v/>
      </c>
      <c r="BD2871" s="69" t="str">
        <f t="shared" si="1833"/>
        <v/>
      </c>
      <c r="BE2871" s="69" t="str">
        <f t="shared" si="1846"/>
        <v/>
      </c>
      <c r="BT2871" s="138" t="str">
        <f t="shared" ca="1" si="1847"/>
        <v/>
      </c>
      <c r="BU2871" s="139" t="str">
        <f t="shared" ca="1" si="1848"/>
        <v/>
      </c>
      <c r="BW2871" s="138" t="str">
        <f t="shared" si="1849"/>
        <v/>
      </c>
      <c r="BX2871" s="104" t="str">
        <f t="shared" si="1850"/>
        <v/>
      </c>
      <c r="BY2871" s="139" t="str">
        <f t="shared" si="1851"/>
        <v/>
      </c>
      <c r="CA2871" s="138" t="str">
        <f t="shared" si="1852"/>
        <v/>
      </c>
      <c r="CB2871" s="104" t="str">
        <f t="shared" si="1853"/>
        <v/>
      </c>
      <c r="CC2871" s="139" t="str">
        <f t="shared" si="1854"/>
        <v/>
      </c>
      <c r="CE2871" s="162" t="str">
        <f t="shared" si="1855"/>
        <v/>
      </c>
      <c r="CF2871" s="163" t="str">
        <f t="shared" si="1856"/>
        <v/>
      </c>
      <c r="CG2871" s="164" t="str">
        <f t="shared" si="1857"/>
        <v/>
      </c>
      <c r="CI2871" s="162" t="str">
        <f t="shared" si="1858"/>
        <v/>
      </c>
      <c r="CJ2871" s="163" t="str">
        <f t="shared" si="1861"/>
        <v/>
      </c>
      <c r="CK2871" s="164" t="str">
        <f t="shared" si="1862"/>
        <v/>
      </c>
      <c r="CM2871" s="169" t="str">
        <f t="shared" si="1859"/>
        <v/>
      </c>
      <c r="CN2871" s="139" t="str">
        <f t="shared" si="1860"/>
        <v/>
      </c>
      <c r="CP2871" s="41" t="str">
        <f>IF($CM2871="", "", COUNTIF($CM$11:$CM$3035, "&lt;"&amp;$CM2871)+1+COUNTIF($CM$11:$CM2871, $CM2871)-1)</f>
        <v/>
      </c>
    </row>
    <row r="2872" spans="1:94" x14ac:dyDescent="0.25">
      <c r="A2872" s="40"/>
      <c r="B2872" s="82" t="str">
        <f>IF($I2872="", "", IFERROR(INDEX('Job Database'!$AE$11:$AE$3035, MATCH($I2872, 'Job Database'!$X$11:$X$3035, 0)), ""))</f>
        <v/>
      </c>
      <c r="C2872" s="69" t="str">
        <f>IF($I2872="", "", IF(COUNTIF('Job Database'!$X$11:$X$3035, $I2872)=0, $AC$5, $AC$4))</f>
        <v/>
      </c>
      <c r="D2872" s="40"/>
      <c r="E2872" s="85" t="str">
        <f>IF($I2872="", "", IF(IFERROR(INDEX('Job Database'!$M$11:$M$3035, MATCH($I2872, 'Job Database'!$X$11:$X$3035, 0)), "")="", "", IFERROR(INDEX('Job Database'!$M$11:$M$3035, MATCH($I2872, 'Job Database'!$X$11:$X$3035, 0)), "")))</f>
        <v/>
      </c>
      <c r="F2872" s="40"/>
      <c r="G2872" s="88" t="str">
        <f t="shared" si="1834"/>
        <v/>
      </c>
      <c r="H2872" s="40"/>
      <c r="I2872" s="24"/>
      <c r="J2872" s="34"/>
      <c r="K2872" s="106"/>
      <c r="L2872" s="79"/>
      <c r="M2872" s="34"/>
      <c r="N2872" s="79"/>
      <c r="O2872" s="31"/>
      <c r="P2872" s="53"/>
      <c r="Q2872" s="40"/>
      <c r="S2872" s="41" t="str">
        <f t="shared" si="1822"/>
        <v/>
      </c>
      <c r="T2872" s="41" t="str">
        <f t="shared" si="1823"/>
        <v/>
      </c>
      <c r="U2872" s="41" t="str">
        <f t="shared" si="1835"/>
        <v/>
      </c>
      <c r="W2872" s="74" t="str">
        <f>IF('Job Database'!$X2872="", "", 'Job Database'!$X2872)</f>
        <v/>
      </c>
      <c r="Y2872" s="41" t="str">
        <f>IF($W2872="", "", IF(COUNTIF($I$11:$I$3035, $W2872)&gt;0, "", MAX($Y$10:$Y2871)+1))</f>
        <v/>
      </c>
      <c r="Z2872" s="41">
        <v>2862</v>
      </c>
      <c r="AA2872" s="58" t="str">
        <f t="shared" si="1836"/>
        <v/>
      </c>
      <c r="AC2872" s="41" t="str">
        <f t="shared" si="1824"/>
        <v/>
      </c>
      <c r="AE2872" s="41" t="str">
        <f t="shared" si="1837"/>
        <v/>
      </c>
      <c r="AJ2872" s="154" t="str">
        <f t="shared" si="1838"/>
        <v/>
      </c>
      <c r="AL2872" s="120" t="str">
        <f t="shared" si="1839"/>
        <v/>
      </c>
      <c r="AM2872" s="104" t="str">
        <f t="shared" si="1840"/>
        <v/>
      </c>
      <c r="AN2872" s="104" t="str">
        <f t="shared" si="1841"/>
        <v/>
      </c>
      <c r="AO2872" s="104" t="str">
        <f t="shared" si="1825"/>
        <v/>
      </c>
      <c r="AP2872" s="104" t="str">
        <f t="shared" si="1826"/>
        <v/>
      </c>
      <c r="AQ2872" s="121" t="str">
        <f t="shared" si="1842"/>
        <v/>
      </c>
      <c r="AS2872" s="88" t="str">
        <f t="shared" si="1827"/>
        <v/>
      </c>
      <c r="AT2872" s="68" t="str">
        <f t="shared" si="1843"/>
        <v/>
      </c>
      <c r="AU2872" s="68" t="str">
        <f t="shared" si="1844"/>
        <v/>
      </c>
      <c r="AV2872" s="68" t="str">
        <f t="shared" si="1845"/>
        <v/>
      </c>
      <c r="AW2872" s="88" t="str">
        <f t="shared" si="1828"/>
        <v/>
      </c>
      <c r="AZ2872" s="88" t="str">
        <f t="shared" si="1829"/>
        <v/>
      </c>
      <c r="BA2872" s="68" t="str">
        <f t="shared" si="1830"/>
        <v/>
      </c>
      <c r="BB2872" s="68" t="str">
        <f t="shared" si="1831"/>
        <v/>
      </c>
      <c r="BC2872" s="68" t="str">
        <f t="shared" si="1832"/>
        <v/>
      </c>
      <c r="BD2872" s="69" t="str">
        <f t="shared" si="1833"/>
        <v/>
      </c>
      <c r="BE2872" s="69" t="str">
        <f t="shared" si="1846"/>
        <v/>
      </c>
      <c r="BT2872" s="138" t="str">
        <f t="shared" ca="1" si="1847"/>
        <v/>
      </c>
      <c r="BU2872" s="139" t="str">
        <f t="shared" ca="1" si="1848"/>
        <v/>
      </c>
      <c r="BW2872" s="138" t="str">
        <f t="shared" si="1849"/>
        <v/>
      </c>
      <c r="BX2872" s="104" t="str">
        <f t="shared" si="1850"/>
        <v/>
      </c>
      <c r="BY2872" s="139" t="str">
        <f t="shared" si="1851"/>
        <v/>
      </c>
      <c r="CA2872" s="138" t="str">
        <f t="shared" si="1852"/>
        <v/>
      </c>
      <c r="CB2872" s="104" t="str">
        <f t="shared" si="1853"/>
        <v/>
      </c>
      <c r="CC2872" s="139" t="str">
        <f t="shared" si="1854"/>
        <v/>
      </c>
      <c r="CE2872" s="162" t="str">
        <f t="shared" si="1855"/>
        <v/>
      </c>
      <c r="CF2872" s="163" t="str">
        <f t="shared" si="1856"/>
        <v/>
      </c>
      <c r="CG2872" s="164" t="str">
        <f t="shared" si="1857"/>
        <v/>
      </c>
      <c r="CI2872" s="162" t="str">
        <f t="shared" si="1858"/>
        <v/>
      </c>
      <c r="CJ2872" s="163" t="str">
        <f t="shared" si="1861"/>
        <v/>
      </c>
      <c r="CK2872" s="164" t="str">
        <f t="shared" si="1862"/>
        <v/>
      </c>
      <c r="CM2872" s="169" t="str">
        <f t="shared" si="1859"/>
        <v/>
      </c>
      <c r="CN2872" s="139" t="str">
        <f t="shared" si="1860"/>
        <v/>
      </c>
      <c r="CP2872" s="41" t="str">
        <f>IF($CM2872="", "", COUNTIF($CM$11:$CM$3035, "&lt;"&amp;$CM2872)+1+COUNTIF($CM$11:$CM2872, $CM2872)-1)</f>
        <v/>
      </c>
    </row>
    <row r="2873" spans="1:94" x14ac:dyDescent="0.25">
      <c r="A2873" s="40"/>
      <c r="B2873" s="82" t="str">
        <f>IF($I2873="", "", IFERROR(INDEX('Job Database'!$AE$11:$AE$3035, MATCH($I2873, 'Job Database'!$X$11:$X$3035, 0)), ""))</f>
        <v/>
      </c>
      <c r="C2873" s="69" t="str">
        <f>IF($I2873="", "", IF(COUNTIF('Job Database'!$X$11:$X$3035, $I2873)=0, $AC$5, $AC$4))</f>
        <v/>
      </c>
      <c r="D2873" s="40"/>
      <c r="E2873" s="85" t="str">
        <f>IF($I2873="", "", IF(IFERROR(INDEX('Job Database'!$M$11:$M$3035, MATCH($I2873, 'Job Database'!$X$11:$X$3035, 0)), "")="", "", IFERROR(INDEX('Job Database'!$M$11:$M$3035, MATCH($I2873, 'Job Database'!$X$11:$X$3035, 0)), "")))</f>
        <v/>
      </c>
      <c r="F2873" s="40"/>
      <c r="G2873" s="88" t="str">
        <f t="shared" si="1834"/>
        <v/>
      </c>
      <c r="H2873" s="40"/>
      <c r="I2873" s="24"/>
      <c r="J2873" s="34"/>
      <c r="K2873" s="106"/>
      <c r="L2873" s="79"/>
      <c r="M2873" s="34"/>
      <c r="N2873" s="79"/>
      <c r="O2873" s="31"/>
      <c r="P2873" s="53"/>
      <c r="Q2873" s="40"/>
      <c r="S2873" s="41" t="str">
        <f t="shared" si="1822"/>
        <v/>
      </c>
      <c r="T2873" s="41" t="str">
        <f t="shared" si="1823"/>
        <v/>
      </c>
      <c r="U2873" s="41" t="str">
        <f t="shared" si="1835"/>
        <v/>
      </c>
      <c r="W2873" s="74" t="str">
        <f>IF('Job Database'!$X2873="", "", 'Job Database'!$X2873)</f>
        <v/>
      </c>
      <c r="Y2873" s="41" t="str">
        <f>IF($W2873="", "", IF(COUNTIF($I$11:$I$3035, $W2873)&gt;0, "", MAX($Y$10:$Y2872)+1))</f>
        <v/>
      </c>
      <c r="Z2873" s="41">
        <v>2863</v>
      </c>
      <c r="AA2873" s="58" t="str">
        <f t="shared" si="1836"/>
        <v/>
      </c>
      <c r="AC2873" s="41" t="str">
        <f t="shared" si="1824"/>
        <v/>
      </c>
      <c r="AE2873" s="41" t="str">
        <f t="shared" si="1837"/>
        <v/>
      </c>
      <c r="AJ2873" s="154" t="str">
        <f t="shared" si="1838"/>
        <v/>
      </c>
      <c r="AL2873" s="120" t="str">
        <f t="shared" si="1839"/>
        <v/>
      </c>
      <c r="AM2873" s="104" t="str">
        <f t="shared" si="1840"/>
        <v/>
      </c>
      <c r="AN2873" s="104" t="str">
        <f t="shared" si="1841"/>
        <v/>
      </c>
      <c r="AO2873" s="104" t="str">
        <f t="shared" si="1825"/>
        <v/>
      </c>
      <c r="AP2873" s="104" t="str">
        <f t="shared" si="1826"/>
        <v/>
      </c>
      <c r="AQ2873" s="121" t="str">
        <f t="shared" si="1842"/>
        <v/>
      </c>
      <c r="AS2873" s="88" t="str">
        <f t="shared" si="1827"/>
        <v/>
      </c>
      <c r="AT2873" s="68" t="str">
        <f t="shared" si="1843"/>
        <v/>
      </c>
      <c r="AU2873" s="68" t="str">
        <f t="shared" si="1844"/>
        <v/>
      </c>
      <c r="AV2873" s="68" t="str">
        <f t="shared" si="1845"/>
        <v/>
      </c>
      <c r="AW2873" s="88" t="str">
        <f t="shared" si="1828"/>
        <v/>
      </c>
      <c r="AZ2873" s="88" t="str">
        <f t="shared" si="1829"/>
        <v/>
      </c>
      <c r="BA2873" s="68" t="str">
        <f t="shared" si="1830"/>
        <v/>
      </c>
      <c r="BB2873" s="68" t="str">
        <f t="shared" si="1831"/>
        <v/>
      </c>
      <c r="BC2873" s="68" t="str">
        <f t="shared" si="1832"/>
        <v/>
      </c>
      <c r="BD2873" s="69" t="str">
        <f t="shared" si="1833"/>
        <v/>
      </c>
      <c r="BE2873" s="69" t="str">
        <f t="shared" si="1846"/>
        <v/>
      </c>
      <c r="BT2873" s="138" t="str">
        <f t="shared" ca="1" si="1847"/>
        <v/>
      </c>
      <c r="BU2873" s="139" t="str">
        <f t="shared" ca="1" si="1848"/>
        <v/>
      </c>
      <c r="BW2873" s="138" t="str">
        <f t="shared" si="1849"/>
        <v/>
      </c>
      <c r="BX2873" s="104" t="str">
        <f t="shared" si="1850"/>
        <v/>
      </c>
      <c r="BY2873" s="139" t="str">
        <f t="shared" si="1851"/>
        <v/>
      </c>
      <c r="CA2873" s="138" t="str">
        <f t="shared" si="1852"/>
        <v/>
      </c>
      <c r="CB2873" s="104" t="str">
        <f t="shared" si="1853"/>
        <v/>
      </c>
      <c r="CC2873" s="139" t="str">
        <f t="shared" si="1854"/>
        <v/>
      </c>
      <c r="CE2873" s="162" t="str">
        <f t="shared" si="1855"/>
        <v/>
      </c>
      <c r="CF2873" s="163" t="str">
        <f t="shared" si="1856"/>
        <v/>
      </c>
      <c r="CG2873" s="164" t="str">
        <f t="shared" si="1857"/>
        <v/>
      </c>
      <c r="CI2873" s="162" t="str">
        <f t="shared" si="1858"/>
        <v/>
      </c>
      <c r="CJ2873" s="163" t="str">
        <f t="shared" si="1861"/>
        <v/>
      </c>
      <c r="CK2873" s="164" t="str">
        <f t="shared" si="1862"/>
        <v/>
      </c>
      <c r="CM2873" s="169" t="str">
        <f t="shared" si="1859"/>
        <v/>
      </c>
      <c r="CN2873" s="139" t="str">
        <f t="shared" si="1860"/>
        <v/>
      </c>
      <c r="CP2873" s="41" t="str">
        <f>IF($CM2873="", "", COUNTIF($CM$11:$CM$3035, "&lt;"&amp;$CM2873)+1+COUNTIF($CM$11:$CM2873, $CM2873)-1)</f>
        <v/>
      </c>
    </row>
    <row r="2874" spans="1:94" x14ac:dyDescent="0.25">
      <c r="A2874" s="40"/>
      <c r="B2874" s="82" t="str">
        <f>IF($I2874="", "", IFERROR(INDEX('Job Database'!$AE$11:$AE$3035, MATCH($I2874, 'Job Database'!$X$11:$X$3035, 0)), ""))</f>
        <v/>
      </c>
      <c r="C2874" s="69" t="str">
        <f>IF($I2874="", "", IF(COUNTIF('Job Database'!$X$11:$X$3035, $I2874)=0, $AC$5, $AC$4))</f>
        <v/>
      </c>
      <c r="D2874" s="40"/>
      <c r="E2874" s="85" t="str">
        <f>IF($I2874="", "", IF(IFERROR(INDEX('Job Database'!$M$11:$M$3035, MATCH($I2874, 'Job Database'!$X$11:$X$3035, 0)), "")="", "", IFERROR(INDEX('Job Database'!$M$11:$M$3035, MATCH($I2874, 'Job Database'!$X$11:$X$3035, 0)), "")))</f>
        <v/>
      </c>
      <c r="F2874" s="40"/>
      <c r="G2874" s="88" t="str">
        <f t="shared" si="1834"/>
        <v/>
      </c>
      <c r="H2874" s="40"/>
      <c r="I2874" s="24"/>
      <c r="J2874" s="34"/>
      <c r="K2874" s="106"/>
      <c r="L2874" s="79"/>
      <c r="M2874" s="34"/>
      <c r="N2874" s="79"/>
      <c r="O2874" s="31"/>
      <c r="P2874" s="53"/>
      <c r="Q2874" s="40"/>
      <c r="S2874" s="41" t="str">
        <f t="shared" si="1822"/>
        <v/>
      </c>
      <c r="T2874" s="41" t="str">
        <f t="shared" si="1823"/>
        <v/>
      </c>
      <c r="U2874" s="41" t="str">
        <f t="shared" si="1835"/>
        <v/>
      </c>
      <c r="W2874" s="74" t="str">
        <f>IF('Job Database'!$X2874="", "", 'Job Database'!$X2874)</f>
        <v/>
      </c>
      <c r="Y2874" s="41" t="str">
        <f>IF($W2874="", "", IF(COUNTIF($I$11:$I$3035, $W2874)&gt;0, "", MAX($Y$10:$Y2873)+1))</f>
        <v/>
      </c>
      <c r="Z2874" s="41">
        <v>2864</v>
      </c>
      <c r="AA2874" s="58" t="str">
        <f t="shared" si="1836"/>
        <v/>
      </c>
      <c r="AC2874" s="41" t="str">
        <f t="shared" si="1824"/>
        <v/>
      </c>
      <c r="AE2874" s="41" t="str">
        <f t="shared" si="1837"/>
        <v/>
      </c>
      <c r="AJ2874" s="154" t="str">
        <f t="shared" si="1838"/>
        <v/>
      </c>
      <c r="AL2874" s="120" t="str">
        <f t="shared" si="1839"/>
        <v/>
      </c>
      <c r="AM2874" s="104" t="str">
        <f t="shared" si="1840"/>
        <v/>
      </c>
      <c r="AN2874" s="104" t="str">
        <f t="shared" si="1841"/>
        <v/>
      </c>
      <c r="AO2874" s="104" t="str">
        <f t="shared" si="1825"/>
        <v/>
      </c>
      <c r="AP2874" s="104" t="str">
        <f t="shared" si="1826"/>
        <v/>
      </c>
      <c r="AQ2874" s="121" t="str">
        <f t="shared" si="1842"/>
        <v/>
      </c>
      <c r="AS2874" s="88" t="str">
        <f t="shared" si="1827"/>
        <v/>
      </c>
      <c r="AT2874" s="68" t="str">
        <f t="shared" si="1843"/>
        <v/>
      </c>
      <c r="AU2874" s="68" t="str">
        <f t="shared" si="1844"/>
        <v/>
      </c>
      <c r="AV2874" s="68" t="str">
        <f t="shared" si="1845"/>
        <v/>
      </c>
      <c r="AW2874" s="88" t="str">
        <f t="shared" si="1828"/>
        <v/>
      </c>
      <c r="AZ2874" s="88" t="str">
        <f t="shared" si="1829"/>
        <v/>
      </c>
      <c r="BA2874" s="68" t="str">
        <f t="shared" si="1830"/>
        <v/>
      </c>
      <c r="BB2874" s="68" t="str">
        <f t="shared" si="1831"/>
        <v/>
      </c>
      <c r="BC2874" s="68" t="str">
        <f t="shared" si="1832"/>
        <v/>
      </c>
      <c r="BD2874" s="69" t="str">
        <f t="shared" si="1833"/>
        <v/>
      </c>
      <c r="BE2874" s="69" t="str">
        <f t="shared" si="1846"/>
        <v/>
      </c>
      <c r="BT2874" s="138" t="str">
        <f t="shared" ca="1" si="1847"/>
        <v/>
      </c>
      <c r="BU2874" s="139" t="str">
        <f t="shared" ca="1" si="1848"/>
        <v/>
      </c>
      <c r="BW2874" s="138" t="str">
        <f t="shared" si="1849"/>
        <v/>
      </c>
      <c r="BX2874" s="104" t="str">
        <f t="shared" si="1850"/>
        <v/>
      </c>
      <c r="BY2874" s="139" t="str">
        <f t="shared" si="1851"/>
        <v/>
      </c>
      <c r="CA2874" s="138" t="str">
        <f t="shared" si="1852"/>
        <v/>
      </c>
      <c r="CB2874" s="104" t="str">
        <f t="shared" si="1853"/>
        <v/>
      </c>
      <c r="CC2874" s="139" t="str">
        <f t="shared" si="1854"/>
        <v/>
      </c>
      <c r="CE2874" s="162" t="str">
        <f t="shared" si="1855"/>
        <v/>
      </c>
      <c r="CF2874" s="163" t="str">
        <f t="shared" si="1856"/>
        <v/>
      </c>
      <c r="CG2874" s="164" t="str">
        <f t="shared" si="1857"/>
        <v/>
      </c>
      <c r="CI2874" s="162" t="str">
        <f t="shared" si="1858"/>
        <v/>
      </c>
      <c r="CJ2874" s="163" t="str">
        <f t="shared" si="1861"/>
        <v/>
      </c>
      <c r="CK2874" s="164" t="str">
        <f t="shared" si="1862"/>
        <v/>
      </c>
      <c r="CM2874" s="169" t="str">
        <f t="shared" si="1859"/>
        <v/>
      </c>
      <c r="CN2874" s="139" t="str">
        <f t="shared" si="1860"/>
        <v/>
      </c>
      <c r="CP2874" s="41" t="str">
        <f>IF($CM2874="", "", COUNTIF($CM$11:$CM$3035, "&lt;"&amp;$CM2874)+1+COUNTIF($CM$11:$CM2874, $CM2874)-1)</f>
        <v/>
      </c>
    </row>
    <row r="2875" spans="1:94" x14ac:dyDescent="0.25">
      <c r="A2875" s="40"/>
      <c r="B2875" s="82" t="str">
        <f>IF($I2875="", "", IFERROR(INDEX('Job Database'!$AE$11:$AE$3035, MATCH($I2875, 'Job Database'!$X$11:$X$3035, 0)), ""))</f>
        <v/>
      </c>
      <c r="C2875" s="69" t="str">
        <f>IF($I2875="", "", IF(COUNTIF('Job Database'!$X$11:$X$3035, $I2875)=0, $AC$5, $AC$4))</f>
        <v/>
      </c>
      <c r="D2875" s="40"/>
      <c r="E2875" s="85" t="str">
        <f>IF($I2875="", "", IF(IFERROR(INDEX('Job Database'!$M$11:$M$3035, MATCH($I2875, 'Job Database'!$X$11:$X$3035, 0)), "")="", "", IFERROR(INDEX('Job Database'!$M$11:$M$3035, MATCH($I2875, 'Job Database'!$X$11:$X$3035, 0)), "")))</f>
        <v/>
      </c>
      <c r="F2875" s="40"/>
      <c r="G2875" s="88" t="str">
        <f t="shared" si="1834"/>
        <v/>
      </c>
      <c r="H2875" s="40"/>
      <c r="I2875" s="24"/>
      <c r="J2875" s="34"/>
      <c r="K2875" s="106"/>
      <c r="L2875" s="79"/>
      <c r="M2875" s="34"/>
      <c r="N2875" s="79"/>
      <c r="O2875" s="31"/>
      <c r="P2875" s="53"/>
      <c r="Q2875" s="40"/>
      <c r="S2875" s="41" t="str">
        <f t="shared" si="1822"/>
        <v/>
      </c>
      <c r="T2875" s="41" t="str">
        <f t="shared" si="1823"/>
        <v/>
      </c>
      <c r="U2875" s="41" t="str">
        <f t="shared" si="1835"/>
        <v/>
      </c>
      <c r="W2875" s="74" t="str">
        <f>IF('Job Database'!$X2875="", "", 'Job Database'!$X2875)</f>
        <v/>
      </c>
      <c r="Y2875" s="41" t="str">
        <f>IF($W2875="", "", IF(COUNTIF($I$11:$I$3035, $W2875)&gt;0, "", MAX($Y$10:$Y2874)+1))</f>
        <v/>
      </c>
      <c r="Z2875" s="41">
        <v>2865</v>
      </c>
      <c r="AA2875" s="58" t="str">
        <f t="shared" si="1836"/>
        <v/>
      </c>
      <c r="AC2875" s="41" t="str">
        <f t="shared" si="1824"/>
        <v/>
      </c>
      <c r="AE2875" s="41" t="str">
        <f t="shared" si="1837"/>
        <v/>
      </c>
      <c r="AJ2875" s="154" t="str">
        <f t="shared" si="1838"/>
        <v/>
      </c>
      <c r="AL2875" s="120" t="str">
        <f t="shared" si="1839"/>
        <v/>
      </c>
      <c r="AM2875" s="104" t="str">
        <f t="shared" si="1840"/>
        <v/>
      </c>
      <c r="AN2875" s="104" t="str">
        <f t="shared" si="1841"/>
        <v/>
      </c>
      <c r="AO2875" s="104" t="str">
        <f t="shared" si="1825"/>
        <v/>
      </c>
      <c r="AP2875" s="104" t="str">
        <f t="shared" si="1826"/>
        <v/>
      </c>
      <c r="AQ2875" s="121" t="str">
        <f t="shared" si="1842"/>
        <v/>
      </c>
      <c r="AS2875" s="88" t="str">
        <f t="shared" si="1827"/>
        <v/>
      </c>
      <c r="AT2875" s="68" t="str">
        <f t="shared" si="1843"/>
        <v/>
      </c>
      <c r="AU2875" s="68" t="str">
        <f t="shared" si="1844"/>
        <v/>
      </c>
      <c r="AV2875" s="68" t="str">
        <f t="shared" si="1845"/>
        <v/>
      </c>
      <c r="AW2875" s="88" t="str">
        <f t="shared" si="1828"/>
        <v/>
      </c>
      <c r="AZ2875" s="88" t="str">
        <f t="shared" si="1829"/>
        <v/>
      </c>
      <c r="BA2875" s="68" t="str">
        <f t="shared" si="1830"/>
        <v/>
      </c>
      <c r="BB2875" s="68" t="str">
        <f t="shared" si="1831"/>
        <v/>
      </c>
      <c r="BC2875" s="68" t="str">
        <f t="shared" si="1832"/>
        <v/>
      </c>
      <c r="BD2875" s="69" t="str">
        <f t="shared" si="1833"/>
        <v/>
      </c>
      <c r="BE2875" s="69" t="str">
        <f t="shared" si="1846"/>
        <v/>
      </c>
      <c r="BT2875" s="138" t="str">
        <f t="shared" ca="1" si="1847"/>
        <v/>
      </c>
      <c r="BU2875" s="139" t="str">
        <f t="shared" ca="1" si="1848"/>
        <v/>
      </c>
      <c r="BW2875" s="138" t="str">
        <f t="shared" si="1849"/>
        <v/>
      </c>
      <c r="BX2875" s="104" t="str">
        <f t="shared" si="1850"/>
        <v/>
      </c>
      <c r="BY2875" s="139" t="str">
        <f t="shared" si="1851"/>
        <v/>
      </c>
      <c r="CA2875" s="138" t="str">
        <f t="shared" si="1852"/>
        <v/>
      </c>
      <c r="CB2875" s="104" t="str">
        <f t="shared" si="1853"/>
        <v/>
      </c>
      <c r="CC2875" s="139" t="str">
        <f t="shared" si="1854"/>
        <v/>
      </c>
      <c r="CE2875" s="162" t="str">
        <f t="shared" si="1855"/>
        <v/>
      </c>
      <c r="CF2875" s="163" t="str">
        <f t="shared" si="1856"/>
        <v/>
      </c>
      <c r="CG2875" s="164" t="str">
        <f t="shared" si="1857"/>
        <v/>
      </c>
      <c r="CI2875" s="162" t="str">
        <f t="shared" si="1858"/>
        <v/>
      </c>
      <c r="CJ2875" s="163" t="str">
        <f t="shared" si="1861"/>
        <v/>
      </c>
      <c r="CK2875" s="164" t="str">
        <f t="shared" si="1862"/>
        <v/>
      </c>
      <c r="CM2875" s="169" t="str">
        <f t="shared" si="1859"/>
        <v/>
      </c>
      <c r="CN2875" s="139" t="str">
        <f t="shared" si="1860"/>
        <v/>
      </c>
      <c r="CP2875" s="41" t="str">
        <f>IF($CM2875="", "", COUNTIF($CM$11:$CM$3035, "&lt;"&amp;$CM2875)+1+COUNTIF($CM$11:$CM2875, $CM2875)-1)</f>
        <v/>
      </c>
    </row>
    <row r="2876" spans="1:94" x14ac:dyDescent="0.25">
      <c r="A2876" s="40"/>
      <c r="B2876" s="82" t="str">
        <f>IF($I2876="", "", IFERROR(INDEX('Job Database'!$AE$11:$AE$3035, MATCH($I2876, 'Job Database'!$X$11:$X$3035, 0)), ""))</f>
        <v/>
      </c>
      <c r="C2876" s="69" t="str">
        <f>IF($I2876="", "", IF(COUNTIF('Job Database'!$X$11:$X$3035, $I2876)=0, $AC$5, $AC$4))</f>
        <v/>
      </c>
      <c r="D2876" s="40"/>
      <c r="E2876" s="85" t="str">
        <f>IF($I2876="", "", IF(IFERROR(INDEX('Job Database'!$M$11:$M$3035, MATCH($I2876, 'Job Database'!$X$11:$X$3035, 0)), "")="", "", IFERROR(INDEX('Job Database'!$M$11:$M$3035, MATCH($I2876, 'Job Database'!$X$11:$X$3035, 0)), "")))</f>
        <v/>
      </c>
      <c r="F2876" s="40"/>
      <c r="G2876" s="88" t="str">
        <f t="shared" si="1834"/>
        <v/>
      </c>
      <c r="H2876" s="40"/>
      <c r="I2876" s="24"/>
      <c r="J2876" s="34"/>
      <c r="K2876" s="106"/>
      <c r="L2876" s="79"/>
      <c r="M2876" s="34"/>
      <c r="N2876" s="79"/>
      <c r="O2876" s="31"/>
      <c r="P2876" s="53"/>
      <c r="Q2876" s="40"/>
      <c r="S2876" s="41" t="str">
        <f t="shared" si="1822"/>
        <v/>
      </c>
      <c r="T2876" s="41" t="str">
        <f t="shared" si="1823"/>
        <v/>
      </c>
      <c r="U2876" s="41" t="str">
        <f t="shared" si="1835"/>
        <v/>
      </c>
      <c r="W2876" s="74" t="str">
        <f>IF('Job Database'!$X2876="", "", 'Job Database'!$X2876)</f>
        <v/>
      </c>
      <c r="Y2876" s="41" t="str">
        <f>IF($W2876="", "", IF(COUNTIF($I$11:$I$3035, $W2876)&gt;0, "", MAX($Y$10:$Y2875)+1))</f>
        <v/>
      </c>
      <c r="Z2876" s="41">
        <v>2866</v>
      </c>
      <c r="AA2876" s="58" t="str">
        <f t="shared" si="1836"/>
        <v/>
      </c>
      <c r="AC2876" s="41" t="str">
        <f t="shared" si="1824"/>
        <v/>
      </c>
      <c r="AE2876" s="41" t="str">
        <f t="shared" si="1837"/>
        <v/>
      </c>
      <c r="AJ2876" s="154" t="str">
        <f t="shared" si="1838"/>
        <v/>
      </c>
      <c r="AL2876" s="120" t="str">
        <f t="shared" si="1839"/>
        <v/>
      </c>
      <c r="AM2876" s="104" t="str">
        <f t="shared" si="1840"/>
        <v/>
      </c>
      <c r="AN2876" s="104" t="str">
        <f t="shared" si="1841"/>
        <v/>
      </c>
      <c r="AO2876" s="104" t="str">
        <f t="shared" si="1825"/>
        <v/>
      </c>
      <c r="AP2876" s="104" t="str">
        <f t="shared" si="1826"/>
        <v/>
      </c>
      <c r="AQ2876" s="121" t="str">
        <f t="shared" si="1842"/>
        <v/>
      </c>
      <c r="AS2876" s="88" t="str">
        <f t="shared" si="1827"/>
        <v/>
      </c>
      <c r="AT2876" s="68" t="str">
        <f t="shared" si="1843"/>
        <v/>
      </c>
      <c r="AU2876" s="68" t="str">
        <f t="shared" si="1844"/>
        <v/>
      </c>
      <c r="AV2876" s="68" t="str">
        <f t="shared" si="1845"/>
        <v/>
      </c>
      <c r="AW2876" s="88" t="str">
        <f t="shared" si="1828"/>
        <v/>
      </c>
      <c r="AZ2876" s="88" t="str">
        <f t="shared" si="1829"/>
        <v/>
      </c>
      <c r="BA2876" s="68" t="str">
        <f t="shared" si="1830"/>
        <v/>
      </c>
      <c r="BB2876" s="68" t="str">
        <f t="shared" si="1831"/>
        <v/>
      </c>
      <c r="BC2876" s="68" t="str">
        <f t="shared" si="1832"/>
        <v/>
      </c>
      <c r="BD2876" s="69" t="str">
        <f t="shared" si="1833"/>
        <v/>
      </c>
      <c r="BE2876" s="69" t="str">
        <f t="shared" si="1846"/>
        <v/>
      </c>
      <c r="BT2876" s="138" t="str">
        <f t="shared" ca="1" si="1847"/>
        <v/>
      </c>
      <c r="BU2876" s="139" t="str">
        <f t="shared" ca="1" si="1848"/>
        <v/>
      </c>
      <c r="BW2876" s="138" t="str">
        <f t="shared" si="1849"/>
        <v/>
      </c>
      <c r="BX2876" s="104" t="str">
        <f t="shared" si="1850"/>
        <v/>
      </c>
      <c r="BY2876" s="139" t="str">
        <f t="shared" si="1851"/>
        <v/>
      </c>
      <c r="CA2876" s="138" t="str">
        <f t="shared" si="1852"/>
        <v/>
      </c>
      <c r="CB2876" s="104" t="str">
        <f t="shared" si="1853"/>
        <v/>
      </c>
      <c r="CC2876" s="139" t="str">
        <f t="shared" si="1854"/>
        <v/>
      </c>
      <c r="CE2876" s="162" t="str">
        <f t="shared" si="1855"/>
        <v/>
      </c>
      <c r="CF2876" s="163" t="str">
        <f t="shared" si="1856"/>
        <v/>
      </c>
      <c r="CG2876" s="164" t="str">
        <f t="shared" si="1857"/>
        <v/>
      </c>
      <c r="CI2876" s="162" t="str">
        <f t="shared" si="1858"/>
        <v/>
      </c>
      <c r="CJ2876" s="163" t="str">
        <f t="shared" si="1861"/>
        <v/>
      </c>
      <c r="CK2876" s="164" t="str">
        <f t="shared" si="1862"/>
        <v/>
      </c>
      <c r="CM2876" s="169" t="str">
        <f t="shared" si="1859"/>
        <v/>
      </c>
      <c r="CN2876" s="139" t="str">
        <f t="shared" si="1860"/>
        <v/>
      </c>
      <c r="CP2876" s="41" t="str">
        <f>IF($CM2876="", "", COUNTIF($CM$11:$CM$3035, "&lt;"&amp;$CM2876)+1+COUNTIF($CM$11:$CM2876, $CM2876)-1)</f>
        <v/>
      </c>
    </row>
    <row r="2877" spans="1:94" x14ac:dyDescent="0.25">
      <c r="A2877" s="40"/>
      <c r="B2877" s="82" t="str">
        <f>IF($I2877="", "", IFERROR(INDEX('Job Database'!$AE$11:$AE$3035, MATCH($I2877, 'Job Database'!$X$11:$X$3035, 0)), ""))</f>
        <v/>
      </c>
      <c r="C2877" s="69" t="str">
        <f>IF($I2877="", "", IF(COUNTIF('Job Database'!$X$11:$X$3035, $I2877)=0, $AC$5, $AC$4))</f>
        <v/>
      </c>
      <c r="D2877" s="40"/>
      <c r="E2877" s="85" t="str">
        <f>IF($I2877="", "", IF(IFERROR(INDEX('Job Database'!$M$11:$M$3035, MATCH($I2877, 'Job Database'!$X$11:$X$3035, 0)), "")="", "", IFERROR(INDEX('Job Database'!$M$11:$M$3035, MATCH($I2877, 'Job Database'!$X$11:$X$3035, 0)), "")))</f>
        <v/>
      </c>
      <c r="F2877" s="40"/>
      <c r="G2877" s="88" t="str">
        <f t="shared" si="1834"/>
        <v/>
      </c>
      <c r="H2877" s="40"/>
      <c r="I2877" s="24"/>
      <c r="J2877" s="34"/>
      <c r="K2877" s="106"/>
      <c r="L2877" s="79"/>
      <c r="M2877" s="34"/>
      <c r="N2877" s="79"/>
      <c r="O2877" s="31"/>
      <c r="P2877" s="53"/>
      <c r="Q2877" s="40"/>
      <c r="S2877" s="41" t="str">
        <f t="shared" si="1822"/>
        <v/>
      </c>
      <c r="T2877" s="41" t="str">
        <f t="shared" si="1823"/>
        <v/>
      </c>
      <c r="U2877" s="41" t="str">
        <f t="shared" si="1835"/>
        <v/>
      </c>
      <c r="W2877" s="74" t="str">
        <f>IF('Job Database'!$X2877="", "", 'Job Database'!$X2877)</f>
        <v/>
      </c>
      <c r="Y2877" s="41" t="str">
        <f>IF($W2877="", "", IF(COUNTIF($I$11:$I$3035, $W2877)&gt;0, "", MAX($Y$10:$Y2876)+1))</f>
        <v/>
      </c>
      <c r="Z2877" s="41">
        <v>2867</v>
      </c>
      <c r="AA2877" s="58" t="str">
        <f t="shared" si="1836"/>
        <v/>
      </c>
      <c r="AC2877" s="41" t="str">
        <f t="shared" si="1824"/>
        <v/>
      </c>
      <c r="AE2877" s="41" t="str">
        <f t="shared" si="1837"/>
        <v/>
      </c>
      <c r="AJ2877" s="154" t="str">
        <f t="shared" si="1838"/>
        <v/>
      </c>
      <c r="AL2877" s="120" t="str">
        <f t="shared" si="1839"/>
        <v/>
      </c>
      <c r="AM2877" s="104" t="str">
        <f t="shared" si="1840"/>
        <v/>
      </c>
      <c r="AN2877" s="104" t="str">
        <f t="shared" si="1841"/>
        <v/>
      </c>
      <c r="AO2877" s="104" t="str">
        <f t="shared" si="1825"/>
        <v/>
      </c>
      <c r="AP2877" s="104" t="str">
        <f t="shared" si="1826"/>
        <v/>
      </c>
      <c r="AQ2877" s="121" t="str">
        <f t="shared" si="1842"/>
        <v/>
      </c>
      <c r="AS2877" s="88" t="str">
        <f t="shared" si="1827"/>
        <v/>
      </c>
      <c r="AT2877" s="68" t="str">
        <f t="shared" si="1843"/>
        <v/>
      </c>
      <c r="AU2877" s="68" t="str">
        <f t="shared" si="1844"/>
        <v/>
      </c>
      <c r="AV2877" s="68" t="str">
        <f t="shared" si="1845"/>
        <v/>
      </c>
      <c r="AW2877" s="88" t="str">
        <f t="shared" si="1828"/>
        <v/>
      </c>
      <c r="AZ2877" s="88" t="str">
        <f t="shared" si="1829"/>
        <v/>
      </c>
      <c r="BA2877" s="68" t="str">
        <f t="shared" si="1830"/>
        <v/>
      </c>
      <c r="BB2877" s="68" t="str">
        <f t="shared" si="1831"/>
        <v/>
      </c>
      <c r="BC2877" s="68" t="str">
        <f t="shared" si="1832"/>
        <v/>
      </c>
      <c r="BD2877" s="69" t="str">
        <f t="shared" si="1833"/>
        <v/>
      </c>
      <c r="BE2877" s="69" t="str">
        <f t="shared" si="1846"/>
        <v/>
      </c>
      <c r="BT2877" s="138" t="str">
        <f t="shared" ca="1" si="1847"/>
        <v/>
      </c>
      <c r="BU2877" s="139" t="str">
        <f t="shared" ca="1" si="1848"/>
        <v/>
      </c>
      <c r="BW2877" s="138" t="str">
        <f t="shared" si="1849"/>
        <v/>
      </c>
      <c r="BX2877" s="104" t="str">
        <f t="shared" si="1850"/>
        <v/>
      </c>
      <c r="BY2877" s="139" t="str">
        <f t="shared" si="1851"/>
        <v/>
      </c>
      <c r="CA2877" s="138" t="str">
        <f t="shared" si="1852"/>
        <v/>
      </c>
      <c r="CB2877" s="104" t="str">
        <f t="shared" si="1853"/>
        <v/>
      </c>
      <c r="CC2877" s="139" t="str">
        <f t="shared" si="1854"/>
        <v/>
      </c>
      <c r="CE2877" s="162" t="str">
        <f t="shared" si="1855"/>
        <v/>
      </c>
      <c r="CF2877" s="163" t="str">
        <f t="shared" si="1856"/>
        <v/>
      </c>
      <c r="CG2877" s="164" t="str">
        <f t="shared" si="1857"/>
        <v/>
      </c>
      <c r="CI2877" s="162" t="str">
        <f t="shared" si="1858"/>
        <v/>
      </c>
      <c r="CJ2877" s="163" t="str">
        <f t="shared" si="1861"/>
        <v/>
      </c>
      <c r="CK2877" s="164" t="str">
        <f t="shared" si="1862"/>
        <v/>
      </c>
      <c r="CM2877" s="169" t="str">
        <f t="shared" si="1859"/>
        <v/>
      </c>
      <c r="CN2877" s="139" t="str">
        <f t="shared" si="1860"/>
        <v/>
      </c>
      <c r="CP2877" s="41" t="str">
        <f>IF($CM2877="", "", COUNTIF($CM$11:$CM$3035, "&lt;"&amp;$CM2877)+1+COUNTIF($CM$11:$CM2877, $CM2877)-1)</f>
        <v/>
      </c>
    </row>
    <row r="2878" spans="1:94" x14ac:dyDescent="0.25">
      <c r="A2878" s="40"/>
      <c r="B2878" s="82" t="str">
        <f>IF($I2878="", "", IFERROR(INDEX('Job Database'!$AE$11:$AE$3035, MATCH($I2878, 'Job Database'!$X$11:$X$3035, 0)), ""))</f>
        <v/>
      </c>
      <c r="C2878" s="69" t="str">
        <f>IF($I2878="", "", IF(COUNTIF('Job Database'!$X$11:$X$3035, $I2878)=0, $AC$5, $AC$4))</f>
        <v/>
      </c>
      <c r="D2878" s="40"/>
      <c r="E2878" s="85" t="str">
        <f>IF($I2878="", "", IF(IFERROR(INDEX('Job Database'!$M$11:$M$3035, MATCH($I2878, 'Job Database'!$X$11:$X$3035, 0)), "")="", "", IFERROR(INDEX('Job Database'!$M$11:$M$3035, MATCH($I2878, 'Job Database'!$X$11:$X$3035, 0)), "")))</f>
        <v/>
      </c>
      <c r="F2878" s="40"/>
      <c r="G2878" s="88" t="str">
        <f t="shared" si="1834"/>
        <v/>
      </c>
      <c r="H2878" s="40"/>
      <c r="I2878" s="24"/>
      <c r="J2878" s="34"/>
      <c r="K2878" s="106"/>
      <c r="L2878" s="79"/>
      <c r="M2878" s="34"/>
      <c r="N2878" s="79"/>
      <c r="O2878" s="31"/>
      <c r="P2878" s="53"/>
      <c r="Q2878" s="40"/>
      <c r="S2878" s="41" t="str">
        <f t="shared" si="1822"/>
        <v/>
      </c>
      <c r="T2878" s="41" t="str">
        <f t="shared" si="1823"/>
        <v/>
      </c>
      <c r="U2878" s="41" t="str">
        <f t="shared" si="1835"/>
        <v/>
      </c>
      <c r="W2878" s="74" t="str">
        <f>IF('Job Database'!$X2878="", "", 'Job Database'!$X2878)</f>
        <v/>
      </c>
      <c r="Y2878" s="41" t="str">
        <f>IF($W2878="", "", IF(COUNTIF($I$11:$I$3035, $W2878)&gt;0, "", MAX($Y$10:$Y2877)+1))</f>
        <v/>
      </c>
      <c r="Z2878" s="41">
        <v>2868</v>
      </c>
      <c r="AA2878" s="58" t="str">
        <f t="shared" si="1836"/>
        <v/>
      </c>
      <c r="AC2878" s="41" t="str">
        <f t="shared" si="1824"/>
        <v/>
      </c>
      <c r="AE2878" s="41" t="str">
        <f t="shared" si="1837"/>
        <v/>
      </c>
      <c r="AJ2878" s="154" t="str">
        <f t="shared" si="1838"/>
        <v/>
      </c>
      <c r="AL2878" s="120" t="str">
        <f t="shared" si="1839"/>
        <v/>
      </c>
      <c r="AM2878" s="104" t="str">
        <f t="shared" si="1840"/>
        <v/>
      </c>
      <c r="AN2878" s="104" t="str">
        <f t="shared" si="1841"/>
        <v/>
      </c>
      <c r="AO2878" s="104" t="str">
        <f t="shared" si="1825"/>
        <v/>
      </c>
      <c r="AP2878" s="104" t="str">
        <f t="shared" si="1826"/>
        <v/>
      </c>
      <c r="AQ2878" s="121" t="str">
        <f t="shared" si="1842"/>
        <v/>
      </c>
      <c r="AS2878" s="88" t="str">
        <f t="shared" si="1827"/>
        <v/>
      </c>
      <c r="AT2878" s="68" t="str">
        <f t="shared" si="1843"/>
        <v/>
      </c>
      <c r="AU2878" s="68" t="str">
        <f t="shared" si="1844"/>
        <v/>
      </c>
      <c r="AV2878" s="68" t="str">
        <f t="shared" si="1845"/>
        <v/>
      </c>
      <c r="AW2878" s="88" t="str">
        <f t="shared" si="1828"/>
        <v/>
      </c>
      <c r="AZ2878" s="88" t="str">
        <f t="shared" si="1829"/>
        <v/>
      </c>
      <c r="BA2878" s="68" t="str">
        <f t="shared" si="1830"/>
        <v/>
      </c>
      <c r="BB2878" s="68" t="str">
        <f t="shared" si="1831"/>
        <v/>
      </c>
      <c r="BC2878" s="68" t="str">
        <f t="shared" si="1832"/>
        <v/>
      </c>
      <c r="BD2878" s="69" t="str">
        <f t="shared" si="1833"/>
        <v/>
      </c>
      <c r="BE2878" s="69" t="str">
        <f t="shared" si="1846"/>
        <v/>
      </c>
      <c r="BT2878" s="138" t="str">
        <f t="shared" ca="1" si="1847"/>
        <v/>
      </c>
      <c r="BU2878" s="139" t="str">
        <f t="shared" ca="1" si="1848"/>
        <v/>
      </c>
      <c r="BW2878" s="138" t="str">
        <f t="shared" si="1849"/>
        <v/>
      </c>
      <c r="BX2878" s="104" t="str">
        <f t="shared" si="1850"/>
        <v/>
      </c>
      <c r="BY2878" s="139" t="str">
        <f t="shared" si="1851"/>
        <v/>
      </c>
      <c r="CA2878" s="138" t="str">
        <f t="shared" si="1852"/>
        <v/>
      </c>
      <c r="CB2878" s="104" t="str">
        <f t="shared" si="1853"/>
        <v/>
      </c>
      <c r="CC2878" s="139" t="str">
        <f t="shared" si="1854"/>
        <v/>
      </c>
      <c r="CE2878" s="162" t="str">
        <f t="shared" si="1855"/>
        <v/>
      </c>
      <c r="CF2878" s="163" t="str">
        <f t="shared" si="1856"/>
        <v/>
      </c>
      <c r="CG2878" s="164" t="str">
        <f t="shared" si="1857"/>
        <v/>
      </c>
      <c r="CI2878" s="162" t="str">
        <f t="shared" si="1858"/>
        <v/>
      </c>
      <c r="CJ2878" s="163" t="str">
        <f t="shared" si="1861"/>
        <v/>
      </c>
      <c r="CK2878" s="164" t="str">
        <f t="shared" si="1862"/>
        <v/>
      </c>
      <c r="CM2878" s="169" t="str">
        <f t="shared" si="1859"/>
        <v/>
      </c>
      <c r="CN2878" s="139" t="str">
        <f t="shared" si="1860"/>
        <v/>
      </c>
      <c r="CP2878" s="41" t="str">
        <f>IF($CM2878="", "", COUNTIF($CM$11:$CM$3035, "&lt;"&amp;$CM2878)+1+COUNTIF($CM$11:$CM2878, $CM2878)-1)</f>
        <v/>
      </c>
    </row>
    <row r="2879" spans="1:94" x14ac:dyDescent="0.25">
      <c r="A2879" s="40"/>
      <c r="B2879" s="82" t="str">
        <f>IF($I2879="", "", IFERROR(INDEX('Job Database'!$AE$11:$AE$3035, MATCH($I2879, 'Job Database'!$X$11:$X$3035, 0)), ""))</f>
        <v/>
      </c>
      <c r="C2879" s="69" t="str">
        <f>IF($I2879="", "", IF(COUNTIF('Job Database'!$X$11:$X$3035, $I2879)=0, $AC$5, $AC$4))</f>
        <v/>
      </c>
      <c r="D2879" s="40"/>
      <c r="E2879" s="85" t="str">
        <f>IF($I2879="", "", IF(IFERROR(INDEX('Job Database'!$M$11:$M$3035, MATCH($I2879, 'Job Database'!$X$11:$X$3035, 0)), "")="", "", IFERROR(INDEX('Job Database'!$M$11:$M$3035, MATCH($I2879, 'Job Database'!$X$11:$X$3035, 0)), "")))</f>
        <v/>
      </c>
      <c r="F2879" s="40"/>
      <c r="G2879" s="88" t="str">
        <f t="shared" si="1834"/>
        <v/>
      </c>
      <c r="H2879" s="40"/>
      <c r="I2879" s="24"/>
      <c r="J2879" s="34"/>
      <c r="K2879" s="106"/>
      <c r="L2879" s="79"/>
      <c r="M2879" s="34"/>
      <c r="N2879" s="79"/>
      <c r="O2879" s="31"/>
      <c r="P2879" s="53"/>
      <c r="Q2879" s="40"/>
      <c r="S2879" s="41" t="str">
        <f t="shared" si="1822"/>
        <v/>
      </c>
      <c r="T2879" s="41" t="str">
        <f t="shared" si="1823"/>
        <v/>
      </c>
      <c r="U2879" s="41" t="str">
        <f t="shared" si="1835"/>
        <v/>
      </c>
      <c r="W2879" s="74" t="str">
        <f>IF('Job Database'!$X2879="", "", 'Job Database'!$X2879)</f>
        <v/>
      </c>
      <c r="Y2879" s="41" t="str">
        <f>IF($W2879="", "", IF(COUNTIF($I$11:$I$3035, $W2879)&gt;0, "", MAX($Y$10:$Y2878)+1))</f>
        <v/>
      </c>
      <c r="Z2879" s="41">
        <v>2869</v>
      </c>
      <c r="AA2879" s="58" t="str">
        <f t="shared" si="1836"/>
        <v/>
      </c>
      <c r="AC2879" s="41" t="str">
        <f t="shared" si="1824"/>
        <v/>
      </c>
      <c r="AE2879" s="41" t="str">
        <f t="shared" si="1837"/>
        <v/>
      </c>
      <c r="AJ2879" s="154" t="str">
        <f t="shared" si="1838"/>
        <v/>
      </c>
      <c r="AL2879" s="120" t="str">
        <f t="shared" si="1839"/>
        <v/>
      </c>
      <c r="AM2879" s="104" t="str">
        <f t="shared" si="1840"/>
        <v/>
      </c>
      <c r="AN2879" s="104" t="str">
        <f t="shared" si="1841"/>
        <v/>
      </c>
      <c r="AO2879" s="104" t="str">
        <f t="shared" si="1825"/>
        <v/>
      </c>
      <c r="AP2879" s="104" t="str">
        <f t="shared" si="1826"/>
        <v/>
      </c>
      <c r="AQ2879" s="121" t="str">
        <f t="shared" si="1842"/>
        <v/>
      </c>
      <c r="AS2879" s="88" t="str">
        <f t="shared" si="1827"/>
        <v/>
      </c>
      <c r="AT2879" s="68" t="str">
        <f t="shared" si="1843"/>
        <v/>
      </c>
      <c r="AU2879" s="68" t="str">
        <f t="shared" si="1844"/>
        <v/>
      </c>
      <c r="AV2879" s="68" t="str">
        <f t="shared" si="1845"/>
        <v/>
      </c>
      <c r="AW2879" s="88" t="str">
        <f t="shared" si="1828"/>
        <v/>
      </c>
      <c r="AZ2879" s="88" t="str">
        <f t="shared" si="1829"/>
        <v/>
      </c>
      <c r="BA2879" s="68" t="str">
        <f t="shared" si="1830"/>
        <v/>
      </c>
      <c r="BB2879" s="68" t="str">
        <f t="shared" si="1831"/>
        <v/>
      </c>
      <c r="BC2879" s="68" t="str">
        <f t="shared" si="1832"/>
        <v/>
      </c>
      <c r="BD2879" s="69" t="str">
        <f t="shared" si="1833"/>
        <v/>
      </c>
      <c r="BE2879" s="69" t="str">
        <f t="shared" si="1846"/>
        <v/>
      </c>
      <c r="BT2879" s="138" t="str">
        <f t="shared" ca="1" si="1847"/>
        <v/>
      </c>
      <c r="BU2879" s="139" t="str">
        <f t="shared" ca="1" si="1848"/>
        <v/>
      </c>
      <c r="BW2879" s="138" t="str">
        <f t="shared" si="1849"/>
        <v/>
      </c>
      <c r="BX2879" s="104" t="str">
        <f t="shared" si="1850"/>
        <v/>
      </c>
      <c r="BY2879" s="139" t="str">
        <f t="shared" si="1851"/>
        <v/>
      </c>
      <c r="CA2879" s="138" t="str">
        <f t="shared" si="1852"/>
        <v/>
      </c>
      <c r="CB2879" s="104" t="str">
        <f t="shared" si="1853"/>
        <v/>
      </c>
      <c r="CC2879" s="139" t="str">
        <f t="shared" si="1854"/>
        <v/>
      </c>
      <c r="CE2879" s="162" t="str">
        <f t="shared" si="1855"/>
        <v/>
      </c>
      <c r="CF2879" s="163" t="str">
        <f t="shared" si="1856"/>
        <v/>
      </c>
      <c r="CG2879" s="164" t="str">
        <f t="shared" si="1857"/>
        <v/>
      </c>
      <c r="CI2879" s="162" t="str">
        <f t="shared" si="1858"/>
        <v/>
      </c>
      <c r="CJ2879" s="163" t="str">
        <f t="shared" si="1861"/>
        <v/>
      </c>
      <c r="CK2879" s="164" t="str">
        <f t="shared" si="1862"/>
        <v/>
      </c>
      <c r="CM2879" s="169" t="str">
        <f t="shared" si="1859"/>
        <v/>
      </c>
      <c r="CN2879" s="139" t="str">
        <f t="shared" si="1860"/>
        <v/>
      </c>
      <c r="CP2879" s="41" t="str">
        <f>IF($CM2879="", "", COUNTIF($CM$11:$CM$3035, "&lt;"&amp;$CM2879)+1+COUNTIF($CM$11:$CM2879, $CM2879)-1)</f>
        <v/>
      </c>
    </row>
    <row r="2880" spans="1:94" x14ac:dyDescent="0.25">
      <c r="A2880" s="40"/>
      <c r="B2880" s="82" t="str">
        <f>IF($I2880="", "", IFERROR(INDEX('Job Database'!$AE$11:$AE$3035, MATCH($I2880, 'Job Database'!$X$11:$X$3035, 0)), ""))</f>
        <v/>
      </c>
      <c r="C2880" s="69" t="str">
        <f>IF($I2880="", "", IF(COUNTIF('Job Database'!$X$11:$X$3035, $I2880)=0, $AC$5, $AC$4))</f>
        <v/>
      </c>
      <c r="D2880" s="40"/>
      <c r="E2880" s="85" t="str">
        <f>IF($I2880="", "", IF(IFERROR(INDEX('Job Database'!$M$11:$M$3035, MATCH($I2880, 'Job Database'!$X$11:$X$3035, 0)), "")="", "", IFERROR(INDEX('Job Database'!$M$11:$M$3035, MATCH($I2880, 'Job Database'!$X$11:$X$3035, 0)), "")))</f>
        <v/>
      </c>
      <c r="F2880" s="40"/>
      <c r="G2880" s="88" t="str">
        <f t="shared" si="1834"/>
        <v/>
      </c>
      <c r="H2880" s="40"/>
      <c r="I2880" s="24"/>
      <c r="J2880" s="34"/>
      <c r="K2880" s="106"/>
      <c r="L2880" s="79"/>
      <c r="M2880" s="34"/>
      <c r="N2880" s="79"/>
      <c r="O2880" s="31"/>
      <c r="P2880" s="53"/>
      <c r="Q2880" s="40"/>
      <c r="S2880" s="41" t="str">
        <f t="shared" si="1822"/>
        <v/>
      </c>
      <c r="T2880" s="41" t="str">
        <f t="shared" si="1823"/>
        <v/>
      </c>
      <c r="U2880" s="41" t="str">
        <f t="shared" si="1835"/>
        <v/>
      </c>
      <c r="W2880" s="74" t="str">
        <f>IF('Job Database'!$X2880="", "", 'Job Database'!$X2880)</f>
        <v/>
      </c>
      <c r="Y2880" s="41" t="str">
        <f>IF($W2880="", "", IF(COUNTIF($I$11:$I$3035, $W2880)&gt;0, "", MAX($Y$10:$Y2879)+1))</f>
        <v/>
      </c>
      <c r="Z2880" s="41">
        <v>2870</v>
      </c>
      <c r="AA2880" s="58" t="str">
        <f t="shared" si="1836"/>
        <v/>
      </c>
      <c r="AC2880" s="41" t="str">
        <f t="shared" si="1824"/>
        <v/>
      </c>
      <c r="AE2880" s="41" t="str">
        <f t="shared" si="1837"/>
        <v/>
      </c>
      <c r="AJ2880" s="154" t="str">
        <f t="shared" si="1838"/>
        <v/>
      </c>
      <c r="AL2880" s="120" t="str">
        <f t="shared" si="1839"/>
        <v/>
      </c>
      <c r="AM2880" s="104" t="str">
        <f t="shared" si="1840"/>
        <v/>
      </c>
      <c r="AN2880" s="104" t="str">
        <f t="shared" si="1841"/>
        <v/>
      </c>
      <c r="AO2880" s="104" t="str">
        <f t="shared" si="1825"/>
        <v/>
      </c>
      <c r="AP2880" s="104" t="str">
        <f t="shared" si="1826"/>
        <v/>
      </c>
      <c r="AQ2880" s="121" t="str">
        <f t="shared" si="1842"/>
        <v/>
      </c>
      <c r="AS2880" s="88" t="str">
        <f t="shared" si="1827"/>
        <v/>
      </c>
      <c r="AT2880" s="68" t="str">
        <f t="shared" si="1843"/>
        <v/>
      </c>
      <c r="AU2880" s="68" t="str">
        <f t="shared" si="1844"/>
        <v/>
      </c>
      <c r="AV2880" s="68" t="str">
        <f t="shared" si="1845"/>
        <v/>
      </c>
      <c r="AW2880" s="88" t="str">
        <f t="shared" si="1828"/>
        <v/>
      </c>
      <c r="AZ2880" s="88" t="str">
        <f t="shared" si="1829"/>
        <v/>
      </c>
      <c r="BA2880" s="68" t="str">
        <f t="shared" si="1830"/>
        <v/>
      </c>
      <c r="BB2880" s="68" t="str">
        <f t="shared" si="1831"/>
        <v/>
      </c>
      <c r="BC2880" s="68" t="str">
        <f t="shared" si="1832"/>
        <v/>
      </c>
      <c r="BD2880" s="69" t="str">
        <f t="shared" si="1833"/>
        <v/>
      </c>
      <c r="BE2880" s="69" t="str">
        <f t="shared" si="1846"/>
        <v/>
      </c>
      <c r="BT2880" s="138" t="str">
        <f t="shared" ca="1" si="1847"/>
        <v/>
      </c>
      <c r="BU2880" s="139" t="str">
        <f t="shared" ca="1" si="1848"/>
        <v/>
      </c>
      <c r="BW2880" s="138" t="str">
        <f t="shared" si="1849"/>
        <v/>
      </c>
      <c r="BX2880" s="104" t="str">
        <f t="shared" si="1850"/>
        <v/>
      </c>
      <c r="BY2880" s="139" t="str">
        <f t="shared" si="1851"/>
        <v/>
      </c>
      <c r="CA2880" s="138" t="str">
        <f t="shared" si="1852"/>
        <v/>
      </c>
      <c r="CB2880" s="104" t="str">
        <f t="shared" si="1853"/>
        <v/>
      </c>
      <c r="CC2880" s="139" t="str">
        <f t="shared" si="1854"/>
        <v/>
      </c>
      <c r="CE2880" s="162" t="str">
        <f t="shared" si="1855"/>
        <v/>
      </c>
      <c r="CF2880" s="163" t="str">
        <f t="shared" si="1856"/>
        <v/>
      </c>
      <c r="CG2880" s="164" t="str">
        <f t="shared" si="1857"/>
        <v/>
      </c>
      <c r="CI2880" s="162" t="str">
        <f t="shared" si="1858"/>
        <v/>
      </c>
      <c r="CJ2880" s="163" t="str">
        <f t="shared" si="1861"/>
        <v/>
      </c>
      <c r="CK2880" s="164" t="str">
        <f t="shared" si="1862"/>
        <v/>
      </c>
      <c r="CM2880" s="169" t="str">
        <f t="shared" si="1859"/>
        <v/>
      </c>
      <c r="CN2880" s="139" t="str">
        <f t="shared" si="1860"/>
        <v/>
      </c>
      <c r="CP2880" s="41" t="str">
        <f>IF($CM2880="", "", COUNTIF($CM$11:$CM$3035, "&lt;"&amp;$CM2880)+1+COUNTIF($CM$11:$CM2880, $CM2880)-1)</f>
        <v/>
      </c>
    </row>
    <row r="2881" spans="1:94" x14ac:dyDescent="0.25">
      <c r="A2881" s="40"/>
      <c r="B2881" s="82" t="str">
        <f>IF($I2881="", "", IFERROR(INDEX('Job Database'!$AE$11:$AE$3035, MATCH($I2881, 'Job Database'!$X$11:$X$3035, 0)), ""))</f>
        <v/>
      </c>
      <c r="C2881" s="69" t="str">
        <f>IF($I2881="", "", IF(COUNTIF('Job Database'!$X$11:$X$3035, $I2881)=0, $AC$5, $AC$4))</f>
        <v/>
      </c>
      <c r="D2881" s="40"/>
      <c r="E2881" s="85" t="str">
        <f>IF($I2881="", "", IF(IFERROR(INDEX('Job Database'!$M$11:$M$3035, MATCH($I2881, 'Job Database'!$X$11:$X$3035, 0)), "")="", "", IFERROR(INDEX('Job Database'!$M$11:$M$3035, MATCH($I2881, 'Job Database'!$X$11:$X$3035, 0)), "")))</f>
        <v/>
      </c>
      <c r="F2881" s="40"/>
      <c r="G2881" s="88" t="str">
        <f t="shared" si="1834"/>
        <v/>
      </c>
      <c r="H2881" s="40"/>
      <c r="I2881" s="24"/>
      <c r="J2881" s="34"/>
      <c r="K2881" s="106"/>
      <c r="L2881" s="79"/>
      <c r="M2881" s="34"/>
      <c r="N2881" s="79"/>
      <c r="O2881" s="31"/>
      <c r="P2881" s="53"/>
      <c r="Q2881" s="40"/>
      <c r="S2881" s="41" t="str">
        <f t="shared" si="1822"/>
        <v/>
      </c>
      <c r="T2881" s="41" t="str">
        <f t="shared" si="1823"/>
        <v/>
      </c>
      <c r="U2881" s="41" t="str">
        <f t="shared" si="1835"/>
        <v/>
      </c>
      <c r="W2881" s="74" t="str">
        <f>IF('Job Database'!$X2881="", "", 'Job Database'!$X2881)</f>
        <v/>
      </c>
      <c r="Y2881" s="41" t="str">
        <f>IF($W2881="", "", IF(COUNTIF($I$11:$I$3035, $W2881)&gt;0, "", MAX($Y$10:$Y2880)+1))</f>
        <v/>
      </c>
      <c r="Z2881" s="41">
        <v>2871</v>
      </c>
      <c r="AA2881" s="58" t="str">
        <f t="shared" si="1836"/>
        <v/>
      </c>
      <c r="AC2881" s="41" t="str">
        <f t="shared" si="1824"/>
        <v/>
      </c>
      <c r="AE2881" s="41" t="str">
        <f t="shared" si="1837"/>
        <v/>
      </c>
      <c r="AJ2881" s="154" t="str">
        <f t="shared" si="1838"/>
        <v/>
      </c>
      <c r="AL2881" s="120" t="str">
        <f t="shared" si="1839"/>
        <v/>
      </c>
      <c r="AM2881" s="104" t="str">
        <f t="shared" si="1840"/>
        <v/>
      </c>
      <c r="AN2881" s="104" t="str">
        <f t="shared" si="1841"/>
        <v/>
      </c>
      <c r="AO2881" s="104" t="str">
        <f t="shared" si="1825"/>
        <v/>
      </c>
      <c r="AP2881" s="104" t="str">
        <f t="shared" si="1826"/>
        <v/>
      </c>
      <c r="AQ2881" s="121" t="str">
        <f t="shared" si="1842"/>
        <v/>
      </c>
      <c r="AS2881" s="88" t="str">
        <f t="shared" si="1827"/>
        <v/>
      </c>
      <c r="AT2881" s="68" t="str">
        <f t="shared" si="1843"/>
        <v/>
      </c>
      <c r="AU2881" s="68" t="str">
        <f t="shared" si="1844"/>
        <v/>
      </c>
      <c r="AV2881" s="68" t="str">
        <f t="shared" si="1845"/>
        <v/>
      </c>
      <c r="AW2881" s="88" t="str">
        <f t="shared" si="1828"/>
        <v/>
      </c>
      <c r="AZ2881" s="88" t="str">
        <f t="shared" si="1829"/>
        <v/>
      </c>
      <c r="BA2881" s="68" t="str">
        <f t="shared" si="1830"/>
        <v/>
      </c>
      <c r="BB2881" s="68" t="str">
        <f t="shared" si="1831"/>
        <v/>
      </c>
      <c r="BC2881" s="68" t="str">
        <f t="shared" si="1832"/>
        <v/>
      </c>
      <c r="BD2881" s="69" t="str">
        <f t="shared" si="1833"/>
        <v/>
      </c>
      <c r="BE2881" s="69" t="str">
        <f t="shared" si="1846"/>
        <v/>
      </c>
      <c r="BT2881" s="138" t="str">
        <f t="shared" ca="1" si="1847"/>
        <v/>
      </c>
      <c r="BU2881" s="139" t="str">
        <f t="shared" ca="1" si="1848"/>
        <v/>
      </c>
      <c r="BW2881" s="138" t="str">
        <f t="shared" si="1849"/>
        <v/>
      </c>
      <c r="BX2881" s="104" t="str">
        <f t="shared" si="1850"/>
        <v/>
      </c>
      <c r="BY2881" s="139" t="str">
        <f t="shared" si="1851"/>
        <v/>
      </c>
      <c r="CA2881" s="138" t="str">
        <f t="shared" si="1852"/>
        <v/>
      </c>
      <c r="CB2881" s="104" t="str">
        <f t="shared" si="1853"/>
        <v/>
      </c>
      <c r="CC2881" s="139" t="str">
        <f t="shared" si="1854"/>
        <v/>
      </c>
      <c r="CE2881" s="162" t="str">
        <f t="shared" si="1855"/>
        <v/>
      </c>
      <c r="CF2881" s="163" t="str">
        <f t="shared" si="1856"/>
        <v/>
      </c>
      <c r="CG2881" s="164" t="str">
        <f t="shared" si="1857"/>
        <v/>
      </c>
      <c r="CI2881" s="162" t="str">
        <f t="shared" si="1858"/>
        <v/>
      </c>
      <c r="CJ2881" s="163" t="str">
        <f t="shared" si="1861"/>
        <v/>
      </c>
      <c r="CK2881" s="164" t="str">
        <f t="shared" si="1862"/>
        <v/>
      </c>
      <c r="CM2881" s="169" t="str">
        <f t="shared" si="1859"/>
        <v/>
      </c>
      <c r="CN2881" s="139" t="str">
        <f t="shared" si="1860"/>
        <v/>
      </c>
      <c r="CP2881" s="41" t="str">
        <f>IF($CM2881="", "", COUNTIF($CM$11:$CM$3035, "&lt;"&amp;$CM2881)+1+COUNTIF($CM$11:$CM2881, $CM2881)-1)</f>
        <v/>
      </c>
    </row>
    <row r="2882" spans="1:94" x14ac:dyDescent="0.25">
      <c r="A2882" s="40"/>
      <c r="B2882" s="82" t="str">
        <f>IF($I2882="", "", IFERROR(INDEX('Job Database'!$AE$11:$AE$3035, MATCH($I2882, 'Job Database'!$X$11:$X$3035, 0)), ""))</f>
        <v/>
      </c>
      <c r="C2882" s="69" t="str">
        <f>IF($I2882="", "", IF(COUNTIF('Job Database'!$X$11:$X$3035, $I2882)=0, $AC$5, $AC$4))</f>
        <v/>
      </c>
      <c r="D2882" s="40"/>
      <c r="E2882" s="85" t="str">
        <f>IF($I2882="", "", IF(IFERROR(INDEX('Job Database'!$M$11:$M$3035, MATCH($I2882, 'Job Database'!$X$11:$X$3035, 0)), "")="", "", IFERROR(INDEX('Job Database'!$M$11:$M$3035, MATCH($I2882, 'Job Database'!$X$11:$X$3035, 0)), "")))</f>
        <v/>
      </c>
      <c r="F2882" s="40"/>
      <c r="G2882" s="88" t="str">
        <f t="shared" si="1834"/>
        <v/>
      </c>
      <c r="H2882" s="40"/>
      <c r="I2882" s="24"/>
      <c r="J2882" s="34"/>
      <c r="K2882" s="106"/>
      <c r="L2882" s="79"/>
      <c r="M2882" s="34"/>
      <c r="N2882" s="79"/>
      <c r="O2882" s="31"/>
      <c r="P2882" s="53"/>
      <c r="Q2882" s="40"/>
      <c r="S2882" s="41" t="str">
        <f t="shared" si="1822"/>
        <v/>
      </c>
      <c r="T2882" s="41" t="str">
        <f t="shared" si="1823"/>
        <v/>
      </c>
      <c r="U2882" s="41" t="str">
        <f t="shared" si="1835"/>
        <v/>
      </c>
      <c r="W2882" s="74" t="str">
        <f>IF('Job Database'!$X2882="", "", 'Job Database'!$X2882)</f>
        <v/>
      </c>
      <c r="Y2882" s="41" t="str">
        <f>IF($W2882="", "", IF(COUNTIF($I$11:$I$3035, $W2882)&gt;0, "", MAX($Y$10:$Y2881)+1))</f>
        <v/>
      </c>
      <c r="Z2882" s="41">
        <v>2872</v>
      </c>
      <c r="AA2882" s="58" t="str">
        <f t="shared" si="1836"/>
        <v/>
      </c>
      <c r="AC2882" s="41" t="str">
        <f t="shared" si="1824"/>
        <v/>
      </c>
      <c r="AE2882" s="41" t="str">
        <f t="shared" si="1837"/>
        <v/>
      </c>
      <c r="AJ2882" s="154" t="str">
        <f t="shared" si="1838"/>
        <v/>
      </c>
      <c r="AL2882" s="120" t="str">
        <f t="shared" si="1839"/>
        <v/>
      </c>
      <c r="AM2882" s="104" t="str">
        <f t="shared" si="1840"/>
        <v/>
      </c>
      <c r="AN2882" s="104" t="str">
        <f t="shared" si="1841"/>
        <v/>
      </c>
      <c r="AO2882" s="104" t="str">
        <f t="shared" si="1825"/>
        <v/>
      </c>
      <c r="AP2882" s="104" t="str">
        <f t="shared" si="1826"/>
        <v/>
      </c>
      <c r="AQ2882" s="121" t="str">
        <f t="shared" si="1842"/>
        <v/>
      </c>
      <c r="AS2882" s="88" t="str">
        <f t="shared" si="1827"/>
        <v/>
      </c>
      <c r="AT2882" s="68" t="str">
        <f t="shared" si="1843"/>
        <v/>
      </c>
      <c r="AU2882" s="68" t="str">
        <f t="shared" si="1844"/>
        <v/>
      </c>
      <c r="AV2882" s="68" t="str">
        <f t="shared" si="1845"/>
        <v/>
      </c>
      <c r="AW2882" s="88" t="str">
        <f t="shared" si="1828"/>
        <v/>
      </c>
      <c r="AZ2882" s="88" t="str">
        <f t="shared" si="1829"/>
        <v/>
      </c>
      <c r="BA2882" s="68" t="str">
        <f t="shared" si="1830"/>
        <v/>
      </c>
      <c r="BB2882" s="68" t="str">
        <f t="shared" si="1831"/>
        <v/>
      </c>
      <c r="BC2882" s="68" t="str">
        <f t="shared" si="1832"/>
        <v/>
      </c>
      <c r="BD2882" s="69" t="str">
        <f t="shared" si="1833"/>
        <v/>
      </c>
      <c r="BE2882" s="69" t="str">
        <f t="shared" si="1846"/>
        <v/>
      </c>
      <c r="BT2882" s="138" t="str">
        <f t="shared" ca="1" si="1847"/>
        <v/>
      </c>
      <c r="BU2882" s="139" t="str">
        <f t="shared" ca="1" si="1848"/>
        <v/>
      </c>
      <c r="BW2882" s="138" t="str">
        <f t="shared" si="1849"/>
        <v/>
      </c>
      <c r="BX2882" s="104" t="str">
        <f t="shared" si="1850"/>
        <v/>
      </c>
      <c r="BY2882" s="139" t="str">
        <f t="shared" si="1851"/>
        <v/>
      </c>
      <c r="CA2882" s="138" t="str">
        <f t="shared" si="1852"/>
        <v/>
      </c>
      <c r="CB2882" s="104" t="str">
        <f t="shared" si="1853"/>
        <v/>
      </c>
      <c r="CC2882" s="139" t="str">
        <f t="shared" si="1854"/>
        <v/>
      </c>
      <c r="CE2882" s="162" t="str">
        <f t="shared" si="1855"/>
        <v/>
      </c>
      <c r="CF2882" s="163" t="str">
        <f t="shared" si="1856"/>
        <v/>
      </c>
      <c r="CG2882" s="164" t="str">
        <f t="shared" si="1857"/>
        <v/>
      </c>
      <c r="CI2882" s="162" t="str">
        <f t="shared" si="1858"/>
        <v/>
      </c>
      <c r="CJ2882" s="163" t="str">
        <f t="shared" si="1861"/>
        <v/>
      </c>
      <c r="CK2882" s="164" t="str">
        <f t="shared" si="1862"/>
        <v/>
      </c>
      <c r="CM2882" s="169" t="str">
        <f t="shared" si="1859"/>
        <v/>
      </c>
      <c r="CN2882" s="139" t="str">
        <f t="shared" si="1860"/>
        <v/>
      </c>
      <c r="CP2882" s="41" t="str">
        <f>IF($CM2882="", "", COUNTIF($CM$11:$CM$3035, "&lt;"&amp;$CM2882)+1+COUNTIF($CM$11:$CM2882, $CM2882)-1)</f>
        <v/>
      </c>
    </row>
    <row r="2883" spans="1:94" x14ac:dyDescent="0.25">
      <c r="A2883" s="40"/>
      <c r="B2883" s="82" t="str">
        <f>IF($I2883="", "", IFERROR(INDEX('Job Database'!$AE$11:$AE$3035, MATCH($I2883, 'Job Database'!$X$11:$X$3035, 0)), ""))</f>
        <v/>
      </c>
      <c r="C2883" s="69" t="str">
        <f>IF($I2883="", "", IF(COUNTIF('Job Database'!$X$11:$X$3035, $I2883)=0, $AC$5, $AC$4))</f>
        <v/>
      </c>
      <c r="D2883" s="40"/>
      <c r="E2883" s="85" t="str">
        <f>IF($I2883="", "", IF(IFERROR(INDEX('Job Database'!$M$11:$M$3035, MATCH($I2883, 'Job Database'!$X$11:$X$3035, 0)), "")="", "", IFERROR(INDEX('Job Database'!$M$11:$M$3035, MATCH($I2883, 'Job Database'!$X$11:$X$3035, 0)), "")))</f>
        <v/>
      </c>
      <c r="F2883" s="40"/>
      <c r="G2883" s="88" t="str">
        <f t="shared" si="1834"/>
        <v/>
      </c>
      <c r="H2883" s="40"/>
      <c r="I2883" s="24"/>
      <c r="J2883" s="34"/>
      <c r="K2883" s="106"/>
      <c r="L2883" s="79"/>
      <c r="M2883" s="34"/>
      <c r="N2883" s="79"/>
      <c r="O2883" s="31"/>
      <c r="P2883" s="53"/>
      <c r="Q2883" s="40"/>
      <c r="S2883" s="41" t="str">
        <f t="shared" si="1822"/>
        <v/>
      </c>
      <c r="T2883" s="41" t="str">
        <f t="shared" si="1823"/>
        <v/>
      </c>
      <c r="U2883" s="41" t="str">
        <f t="shared" si="1835"/>
        <v/>
      </c>
      <c r="W2883" s="74" t="str">
        <f>IF('Job Database'!$X2883="", "", 'Job Database'!$X2883)</f>
        <v/>
      </c>
      <c r="Y2883" s="41" t="str">
        <f>IF($W2883="", "", IF(COUNTIF($I$11:$I$3035, $W2883)&gt;0, "", MAX($Y$10:$Y2882)+1))</f>
        <v/>
      </c>
      <c r="Z2883" s="41">
        <v>2873</v>
      </c>
      <c r="AA2883" s="58" t="str">
        <f t="shared" si="1836"/>
        <v/>
      </c>
      <c r="AC2883" s="41" t="str">
        <f t="shared" si="1824"/>
        <v/>
      </c>
      <c r="AE2883" s="41" t="str">
        <f t="shared" si="1837"/>
        <v/>
      </c>
      <c r="AJ2883" s="154" t="str">
        <f t="shared" si="1838"/>
        <v/>
      </c>
      <c r="AL2883" s="120" t="str">
        <f t="shared" si="1839"/>
        <v/>
      </c>
      <c r="AM2883" s="104" t="str">
        <f t="shared" si="1840"/>
        <v/>
      </c>
      <c r="AN2883" s="104" t="str">
        <f t="shared" si="1841"/>
        <v/>
      </c>
      <c r="AO2883" s="104" t="str">
        <f t="shared" si="1825"/>
        <v/>
      </c>
      <c r="AP2883" s="104" t="str">
        <f t="shared" si="1826"/>
        <v/>
      </c>
      <c r="AQ2883" s="121" t="str">
        <f t="shared" si="1842"/>
        <v/>
      </c>
      <c r="AS2883" s="88" t="str">
        <f t="shared" si="1827"/>
        <v/>
      </c>
      <c r="AT2883" s="68" t="str">
        <f t="shared" si="1843"/>
        <v/>
      </c>
      <c r="AU2883" s="68" t="str">
        <f t="shared" si="1844"/>
        <v/>
      </c>
      <c r="AV2883" s="68" t="str">
        <f t="shared" si="1845"/>
        <v/>
      </c>
      <c r="AW2883" s="88" t="str">
        <f t="shared" si="1828"/>
        <v/>
      </c>
      <c r="AZ2883" s="88" t="str">
        <f t="shared" si="1829"/>
        <v/>
      </c>
      <c r="BA2883" s="68" t="str">
        <f t="shared" si="1830"/>
        <v/>
      </c>
      <c r="BB2883" s="68" t="str">
        <f t="shared" si="1831"/>
        <v/>
      </c>
      <c r="BC2883" s="68" t="str">
        <f t="shared" si="1832"/>
        <v/>
      </c>
      <c r="BD2883" s="69" t="str">
        <f t="shared" si="1833"/>
        <v/>
      </c>
      <c r="BE2883" s="69" t="str">
        <f t="shared" si="1846"/>
        <v/>
      </c>
      <c r="BT2883" s="138" t="str">
        <f t="shared" ca="1" si="1847"/>
        <v/>
      </c>
      <c r="BU2883" s="139" t="str">
        <f t="shared" ca="1" si="1848"/>
        <v/>
      </c>
      <c r="BW2883" s="138" t="str">
        <f t="shared" si="1849"/>
        <v/>
      </c>
      <c r="BX2883" s="104" t="str">
        <f t="shared" si="1850"/>
        <v/>
      </c>
      <c r="BY2883" s="139" t="str">
        <f t="shared" si="1851"/>
        <v/>
      </c>
      <c r="CA2883" s="138" t="str">
        <f t="shared" si="1852"/>
        <v/>
      </c>
      <c r="CB2883" s="104" t="str">
        <f t="shared" si="1853"/>
        <v/>
      </c>
      <c r="CC2883" s="139" t="str">
        <f t="shared" si="1854"/>
        <v/>
      </c>
      <c r="CE2883" s="162" t="str">
        <f t="shared" si="1855"/>
        <v/>
      </c>
      <c r="CF2883" s="163" t="str">
        <f t="shared" si="1856"/>
        <v/>
      </c>
      <c r="CG2883" s="164" t="str">
        <f t="shared" si="1857"/>
        <v/>
      </c>
      <c r="CI2883" s="162" t="str">
        <f t="shared" si="1858"/>
        <v/>
      </c>
      <c r="CJ2883" s="163" t="str">
        <f t="shared" si="1861"/>
        <v/>
      </c>
      <c r="CK2883" s="164" t="str">
        <f t="shared" si="1862"/>
        <v/>
      </c>
      <c r="CM2883" s="169" t="str">
        <f t="shared" si="1859"/>
        <v/>
      </c>
      <c r="CN2883" s="139" t="str">
        <f t="shared" si="1860"/>
        <v/>
      </c>
      <c r="CP2883" s="41" t="str">
        <f>IF($CM2883="", "", COUNTIF($CM$11:$CM$3035, "&lt;"&amp;$CM2883)+1+COUNTIF($CM$11:$CM2883, $CM2883)-1)</f>
        <v/>
      </c>
    </row>
    <row r="2884" spans="1:94" x14ac:dyDescent="0.25">
      <c r="A2884" s="40"/>
      <c r="B2884" s="82" t="str">
        <f>IF($I2884="", "", IFERROR(INDEX('Job Database'!$AE$11:$AE$3035, MATCH($I2884, 'Job Database'!$X$11:$X$3035, 0)), ""))</f>
        <v/>
      </c>
      <c r="C2884" s="69" t="str">
        <f>IF($I2884="", "", IF(COUNTIF('Job Database'!$X$11:$X$3035, $I2884)=0, $AC$5, $AC$4))</f>
        <v/>
      </c>
      <c r="D2884" s="40"/>
      <c r="E2884" s="85" t="str">
        <f>IF($I2884="", "", IF(IFERROR(INDEX('Job Database'!$M$11:$M$3035, MATCH($I2884, 'Job Database'!$X$11:$X$3035, 0)), "")="", "", IFERROR(INDEX('Job Database'!$M$11:$M$3035, MATCH($I2884, 'Job Database'!$X$11:$X$3035, 0)), "")))</f>
        <v/>
      </c>
      <c r="F2884" s="40"/>
      <c r="G2884" s="88" t="str">
        <f t="shared" si="1834"/>
        <v/>
      </c>
      <c r="H2884" s="40"/>
      <c r="I2884" s="24"/>
      <c r="J2884" s="34"/>
      <c r="K2884" s="106"/>
      <c r="L2884" s="79"/>
      <c r="M2884" s="34"/>
      <c r="N2884" s="79"/>
      <c r="O2884" s="31"/>
      <c r="P2884" s="53"/>
      <c r="Q2884" s="40"/>
      <c r="S2884" s="41" t="str">
        <f t="shared" si="1822"/>
        <v/>
      </c>
      <c r="T2884" s="41" t="str">
        <f t="shared" si="1823"/>
        <v/>
      </c>
      <c r="U2884" s="41" t="str">
        <f t="shared" si="1835"/>
        <v/>
      </c>
      <c r="W2884" s="74" t="str">
        <f>IF('Job Database'!$X2884="", "", 'Job Database'!$X2884)</f>
        <v/>
      </c>
      <c r="Y2884" s="41" t="str">
        <f>IF($W2884="", "", IF(COUNTIF($I$11:$I$3035, $W2884)&gt;0, "", MAX($Y$10:$Y2883)+1))</f>
        <v/>
      </c>
      <c r="Z2884" s="41">
        <v>2874</v>
      </c>
      <c r="AA2884" s="58" t="str">
        <f t="shared" si="1836"/>
        <v/>
      </c>
      <c r="AC2884" s="41" t="str">
        <f t="shared" si="1824"/>
        <v/>
      </c>
      <c r="AE2884" s="41" t="str">
        <f t="shared" si="1837"/>
        <v/>
      </c>
      <c r="AJ2884" s="154" t="str">
        <f t="shared" si="1838"/>
        <v/>
      </c>
      <c r="AL2884" s="120" t="str">
        <f t="shared" si="1839"/>
        <v/>
      </c>
      <c r="AM2884" s="104" t="str">
        <f t="shared" si="1840"/>
        <v/>
      </c>
      <c r="AN2884" s="104" t="str">
        <f t="shared" si="1841"/>
        <v/>
      </c>
      <c r="AO2884" s="104" t="str">
        <f t="shared" si="1825"/>
        <v/>
      </c>
      <c r="AP2884" s="104" t="str">
        <f t="shared" si="1826"/>
        <v/>
      </c>
      <c r="AQ2884" s="121" t="str">
        <f t="shared" si="1842"/>
        <v/>
      </c>
      <c r="AS2884" s="88" t="str">
        <f t="shared" si="1827"/>
        <v/>
      </c>
      <c r="AT2884" s="68" t="str">
        <f t="shared" si="1843"/>
        <v/>
      </c>
      <c r="AU2884" s="68" t="str">
        <f t="shared" si="1844"/>
        <v/>
      </c>
      <c r="AV2884" s="68" t="str">
        <f t="shared" si="1845"/>
        <v/>
      </c>
      <c r="AW2884" s="88" t="str">
        <f t="shared" si="1828"/>
        <v/>
      </c>
      <c r="AZ2884" s="88" t="str">
        <f t="shared" si="1829"/>
        <v/>
      </c>
      <c r="BA2884" s="68" t="str">
        <f t="shared" si="1830"/>
        <v/>
      </c>
      <c r="BB2884" s="68" t="str">
        <f t="shared" si="1831"/>
        <v/>
      </c>
      <c r="BC2884" s="68" t="str">
        <f t="shared" si="1832"/>
        <v/>
      </c>
      <c r="BD2884" s="69" t="str">
        <f t="shared" si="1833"/>
        <v/>
      </c>
      <c r="BE2884" s="69" t="str">
        <f t="shared" si="1846"/>
        <v/>
      </c>
      <c r="BT2884" s="138" t="str">
        <f t="shared" ca="1" si="1847"/>
        <v/>
      </c>
      <c r="BU2884" s="139" t="str">
        <f t="shared" ca="1" si="1848"/>
        <v/>
      </c>
      <c r="BW2884" s="138" t="str">
        <f t="shared" si="1849"/>
        <v/>
      </c>
      <c r="BX2884" s="104" t="str">
        <f t="shared" si="1850"/>
        <v/>
      </c>
      <c r="BY2884" s="139" t="str">
        <f t="shared" si="1851"/>
        <v/>
      </c>
      <c r="CA2884" s="138" t="str">
        <f t="shared" si="1852"/>
        <v/>
      </c>
      <c r="CB2884" s="104" t="str">
        <f t="shared" si="1853"/>
        <v/>
      </c>
      <c r="CC2884" s="139" t="str">
        <f t="shared" si="1854"/>
        <v/>
      </c>
      <c r="CE2884" s="162" t="str">
        <f t="shared" si="1855"/>
        <v/>
      </c>
      <c r="CF2884" s="163" t="str">
        <f t="shared" si="1856"/>
        <v/>
      </c>
      <c r="CG2884" s="164" t="str">
        <f t="shared" si="1857"/>
        <v/>
      </c>
      <c r="CI2884" s="162" t="str">
        <f t="shared" si="1858"/>
        <v/>
      </c>
      <c r="CJ2884" s="163" t="str">
        <f t="shared" si="1861"/>
        <v/>
      </c>
      <c r="CK2884" s="164" t="str">
        <f t="shared" si="1862"/>
        <v/>
      </c>
      <c r="CM2884" s="169" t="str">
        <f t="shared" si="1859"/>
        <v/>
      </c>
      <c r="CN2884" s="139" t="str">
        <f t="shared" si="1860"/>
        <v/>
      </c>
      <c r="CP2884" s="41" t="str">
        <f>IF($CM2884="", "", COUNTIF($CM$11:$CM$3035, "&lt;"&amp;$CM2884)+1+COUNTIF($CM$11:$CM2884, $CM2884)-1)</f>
        <v/>
      </c>
    </row>
    <row r="2885" spans="1:94" x14ac:dyDescent="0.25">
      <c r="A2885" s="40"/>
      <c r="B2885" s="82" t="str">
        <f>IF($I2885="", "", IFERROR(INDEX('Job Database'!$AE$11:$AE$3035, MATCH($I2885, 'Job Database'!$X$11:$X$3035, 0)), ""))</f>
        <v/>
      </c>
      <c r="C2885" s="69" t="str">
        <f>IF($I2885="", "", IF(COUNTIF('Job Database'!$X$11:$X$3035, $I2885)=0, $AC$5, $AC$4))</f>
        <v/>
      </c>
      <c r="D2885" s="40"/>
      <c r="E2885" s="85" t="str">
        <f>IF($I2885="", "", IF(IFERROR(INDEX('Job Database'!$M$11:$M$3035, MATCH($I2885, 'Job Database'!$X$11:$X$3035, 0)), "")="", "", IFERROR(INDEX('Job Database'!$M$11:$M$3035, MATCH($I2885, 'Job Database'!$X$11:$X$3035, 0)), "")))</f>
        <v/>
      </c>
      <c r="F2885" s="40"/>
      <c r="G2885" s="88" t="str">
        <f t="shared" si="1834"/>
        <v/>
      </c>
      <c r="H2885" s="40"/>
      <c r="I2885" s="24"/>
      <c r="J2885" s="34"/>
      <c r="K2885" s="106"/>
      <c r="L2885" s="79"/>
      <c r="M2885" s="34"/>
      <c r="N2885" s="79"/>
      <c r="O2885" s="31"/>
      <c r="P2885" s="53"/>
      <c r="Q2885" s="40"/>
      <c r="S2885" s="41" t="str">
        <f t="shared" si="1822"/>
        <v/>
      </c>
      <c r="T2885" s="41" t="str">
        <f t="shared" si="1823"/>
        <v/>
      </c>
      <c r="U2885" s="41" t="str">
        <f t="shared" si="1835"/>
        <v/>
      </c>
      <c r="W2885" s="74" t="str">
        <f>IF('Job Database'!$X2885="", "", 'Job Database'!$X2885)</f>
        <v/>
      </c>
      <c r="Y2885" s="41" t="str">
        <f>IF($W2885="", "", IF(COUNTIF($I$11:$I$3035, $W2885)&gt;0, "", MAX($Y$10:$Y2884)+1))</f>
        <v/>
      </c>
      <c r="Z2885" s="41">
        <v>2875</v>
      </c>
      <c r="AA2885" s="58" t="str">
        <f t="shared" si="1836"/>
        <v/>
      </c>
      <c r="AC2885" s="41" t="str">
        <f t="shared" si="1824"/>
        <v/>
      </c>
      <c r="AE2885" s="41" t="str">
        <f t="shared" si="1837"/>
        <v/>
      </c>
      <c r="AJ2885" s="154" t="str">
        <f t="shared" si="1838"/>
        <v/>
      </c>
      <c r="AL2885" s="120" t="str">
        <f t="shared" si="1839"/>
        <v/>
      </c>
      <c r="AM2885" s="104" t="str">
        <f t="shared" si="1840"/>
        <v/>
      </c>
      <c r="AN2885" s="104" t="str">
        <f t="shared" si="1841"/>
        <v/>
      </c>
      <c r="AO2885" s="104" t="str">
        <f t="shared" si="1825"/>
        <v/>
      </c>
      <c r="AP2885" s="104" t="str">
        <f t="shared" si="1826"/>
        <v/>
      </c>
      <c r="AQ2885" s="121" t="str">
        <f t="shared" si="1842"/>
        <v/>
      </c>
      <c r="AS2885" s="88" t="str">
        <f t="shared" si="1827"/>
        <v/>
      </c>
      <c r="AT2885" s="68" t="str">
        <f t="shared" si="1843"/>
        <v/>
      </c>
      <c r="AU2885" s="68" t="str">
        <f t="shared" si="1844"/>
        <v/>
      </c>
      <c r="AV2885" s="68" t="str">
        <f t="shared" si="1845"/>
        <v/>
      </c>
      <c r="AW2885" s="88" t="str">
        <f t="shared" si="1828"/>
        <v/>
      </c>
      <c r="AZ2885" s="88" t="str">
        <f t="shared" si="1829"/>
        <v/>
      </c>
      <c r="BA2885" s="68" t="str">
        <f t="shared" si="1830"/>
        <v/>
      </c>
      <c r="BB2885" s="68" t="str">
        <f t="shared" si="1831"/>
        <v/>
      </c>
      <c r="BC2885" s="68" t="str">
        <f t="shared" si="1832"/>
        <v/>
      </c>
      <c r="BD2885" s="69" t="str">
        <f t="shared" si="1833"/>
        <v/>
      </c>
      <c r="BE2885" s="69" t="str">
        <f t="shared" si="1846"/>
        <v/>
      </c>
      <c r="BT2885" s="138" t="str">
        <f t="shared" ca="1" si="1847"/>
        <v/>
      </c>
      <c r="BU2885" s="139" t="str">
        <f t="shared" ca="1" si="1848"/>
        <v/>
      </c>
      <c r="BW2885" s="138" t="str">
        <f t="shared" si="1849"/>
        <v/>
      </c>
      <c r="BX2885" s="104" t="str">
        <f t="shared" si="1850"/>
        <v/>
      </c>
      <c r="BY2885" s="139" t="str">
        <f t="shared" si="1851"/>
        <v/>
      </c>
      <c r="CA2885" s="138" t="str">
        <f t="shared" si="1852"/>
        <v/>
      </c>
      <c r="CB2885" s="104" t="str">
        <f t="shared" si="1853"/>
        <v/>
      </c>
      <c r="CC2885" s="139" t="str">
        <f t="shared" si="1854"/>
        <v/>
      </c>
      <c r="CE2885" s="162" t="str">
        <f t="shared" si="1855"/>
        <v/>
      </c>
      <c r="CF2885" s="163" t="str">
        <f t="shared" si="1856"/>
        <v/>
      </c>
      <c r="CG2885" s="164" t="str">
        <f t="shared" si="1857"/>
        <v/>
      </c>
      <c r="CI2885" s="162" t="str">
        <f t="shared" si="1858"/>
        <v/>
      </c>
      <c r="CJ2885" s="163" t="str">
        <f t="shared" si="1861"/>
        <v/>
      </c>
      <c r="CK2885" s="164" t="str">
        <f t="shared" si="1862"/>
        <v/>
      </c>
      <c r="CM2885" s="169" t="str">
        <f t="shared" si="1859"/>
        <v/>
      </c>
      <c r="CN2885" s="139" t="str">
        <f t="shared" si="1860"/>
        <v/>
      </c>
      <c r="CP2885" s="41" t="str">
        <f>IF($CM2885="", "", COUNTIF($CM$11:$CM$3035, "&lt;"&amp;$CM2885)+1+COUNTIF($CM$11:$CM2885, $CM2885)-1)</f>
        <v/>
      </c>
    </row>
    <row r="2886" spans="1:94" x14ac:dyDescent="0.25">
      <c r="A2886" s="40"/>
      <c r="B2886" s="82" t="str">
        <f>IF($I2886="", "", IFERROR(INDEX('Job Database'!$AE$11:$AE$3035, MATCH($I2886, 'Job Database'!$X$11:$X$3035, 0)), ""))</f>
        <v/>
      </c>
      <c r="C2886" s="69" t="str">
        <f>IF($I2886="", "", IF(COUNTIF('Job Database'!$X$11:$X$3035, $I2886)=0, $AC$5, $AC$4))</f>
        <v/>
      </c>
      <c r="D2886" s="40"/>
      <c r="E2886" s="85" t="str">
        <f>IF($I2886="", "", IF(IFERROR(INDEX('Job Database'!$M$11:$M$3035, MATCH($I2886, 'Job Database'!$X$11:$X$3035, 0)), "")="", "", IFERROR(INDEX('Job Database'!$M$11:$M$3035, MATCH($I2886, 'Job Database'!$X$11:$X$3035, 0)), "")))</f>
        <v/>
      </c>
      <c r="F2886" s="40"/>
      <c r="G2886" s="88" t="str">
        <f t="shared" si="1834"/>
        <v/>
      </c>
      <c r="H2886" s="40"/>
      <c r="I2886" s="24"/>
      <c r="J2886" s="34"/>
      <c r="K2886" s="106"/>
      <c r="L2886" s="79"/>
      <c r="M2886" s="34"/>
      <c r="N2886" s="79"/>
      <c r="O2886" s="31"/>
      <c r="P2886" s="53"/>
      <c r="Q2886" s="40"/>
      <c r="S2886" s="41" t="str">
        <f t="shared" si="1822"/>
        <v/>
      </c>
      <c r="T2886" s="41" t="str">
        <f t="shared" si="1823"/>
        <v/>
      </c>
      <c r="U2886" s="41" t="str">
        <f t="shared" si="1835"/>
        <v/>
      </c>
      <c r="W2886" s="74" t="str">
        <f>IF('Job Database'!$X2886="", "", 'Job Database'!$X2886)</f>
        <v/>
      </c>
      <c r="Y2886" s="41" t="str">
        <f>IF($W2886="", "", IF(COUNTIF($I$11:$I$3035, $W2886)&gt;0, "", MAX($Y$10:$Y2885)+1))</f>
        <v/>
      </c>
      <c r="Z2886" s="41">
        <v>2876</v>
      </c>
      <c r="AA2886" s="58" t="str">
        <f t="shared" si="1836"/>
        <v/>
      </c>
      <c r="AC2886" s="41" t="str">
        <f t="shared" si="1824"/>
        <v/>
      </c>
      <c r="AE2886" s="41" t="str">
        <f t="shared" si="1837"/>
        <v/>
      </c>
      <c r="AJ2886" s="154" t="str">
        <f t="shared" si="1838"/>
        <v/>
      </c>
      <c r="AL2886" s="120" t="str">
        <f t="shared" si="1839"/>
        <v/>
      </c>
      <c r="AM2886" s="104" t="str">
        <f t="shared" si="1840"/>
        <v/>
      </c>
      <c r="AN2886" s="104" t="str">
        <f t="shared" si="1841"/>
        <v/>
      </c>
      <c r="AO2886" s="104" t="str">
        <f t="shared" si="1825"/>
        <v/>
      </c>
      <c r="AP2886" s="104" t="str">
        <f t="shared" si="1826"/>
        <v/>
      </c>
      <c r="AQ2886" s="121" t="str">
        <f t="shared" si="1842"/>
        <v/>
      </c>
      <c r="AS2886" s="88" t="str">
        <f t="shared" si="1827"/>
        <v/>
      </c>
      <c r="AT2886" s="68" t="str">
        <f t="shared" si="1843"/>
        <v/>
      </c>
      <c r="AU2886" s="68" t="str">
        <f t="shared" si="1844"/>
        <v/>
      </c>
      <c r="AV2886" s="68" t="str">
        <f t="shared" si="1845"/>
        <v/>
      </c>
      <c r="AW2886" s="88" t="str">
        <f t="shared" si="1828"/>
        <v/>
      </c>
      <c r="AZ2886" s="88" t="str">
        <f t="shared" si="1829"/>
        <v/>
      </c>
      <c r="BA2886" s="68" t="str">
        <f t="shared" si="1830"/>
        <v/>
      </c>
      <c r="BB2886" s="68" t="str">
        <f t="shared" si="1831"/>
        <v/>
      </c>
      <c r="BC2886" s="68" t="str">
        <f t="shared" si="1832"/>
        <v/>
      </c>
      <c r="BD2886" s="69" t="str">
        <f t="shared" si="1833"/>
        <v/>
      </c>
      <c r="BE2886" s="69" t="str">
        <f t="shared" si="1846"/>
        <v/>
      </c>
      <c r="BT2886" s="138" t="str">
        <f t="shared" ca="1" si="1847"/>
        <v/>
      </c>
      <c r="BU2886" s="139" t="str">
        <f t="shared" ca="1" si="1848"/>
        <v/>
      </c>
      <c r="BW2886" s="138" t="str">
        <f t="shared" si="1849"/>
        <v/>
      </c>
      <c r="BX2886" s="104" t="str">
        <f t="shared" si="1850"/>
        <v/>
      </c>
      <c r="BY2886" s="139" t="str">
        <f t="shared" si="1851"/>
        <v/>
      </c>
      <c r="CA2886" s="138" t="str">
        <f t="shared" si="1852"/>
        <v/>
      </c>
      <c r="CB2886" s="104" t="str">
        <f t="shared" si="1853"/>
        <v/>
      </c>
      <c r="CC2886" s="139" t="str">
        <f t="shared" si="1854"/>
        <v/>
      </c>
      <c r="CE2886" s="162" t="str">
        <f t="shared" si="1855"/>
        <v/>
      </c>
      <c r="CF2886" s="163" t="str">
        <f t="shared" si="1856"/>
        <v/>
      </c>
      <c r="CG2886" s="164" t="str">
        <f t="shared" si="1857"/>
        <v/>
      </c>
      <c r="CI2886" s="162" t="str">
        <f t="shared" si="1858"/>
        <v/>
      </c>
      <c r="CJ2886" s="163" t="str">
        <f t="shared" si="1861"/>
        <v/>
      </c>
      <c r="CK2886" s="164" t="str">
        <f t="shared" si="1862"/>
        <v/>
      </c>
      <c r="CM2886" s="169" t="str">
        <f t="shared" si="1859"/>
        <v/>
      </c>
      <c r="CN2886" s="139" t="str">
        <f t="shared" si="1860"/>
        <v/>
      </c>
      <c r="CP2886" s="41" t="str">
        <f>IF($CM2886="", "", COUNTIF($CM$11:$CM$3035, "&lt;"&amp;$CM2886)+1+COUNTIF($CM$11:$CM2886, $CM2886)-1)</f>
        <v/>
      </c>
    </row>
    <row r="2887" spans="1:94" x14ac:dyDescent="0.25">
      <c r="A2887" s="40"/>
      <c r="B2887" s="82" t="str">
        <f>IF($I2887="", "", IFERROR(INDEX('Job Database'!$AE$11:$AE$3035, MATCH($I2887, 'Job Database'!$X$11:$X$3035, 0)), ""))</f>
        <v/>
      </c>
      <c r="C2887" s="69" t="str">
        <f>IF($I2887="", "", IF(COUNTIF('Job Database'!$X$11:$X$3035, $I2887)=0, $AC$5, $AC$4))</f>
        <v/>
      </c>
      <c r="D2887" s="40"/>
      <c r="E2887" s="85" t="str">
        <f>IF($I2887="", "", IF(IFERROR(INDEX('Job Database'!$M$11:$M$3035, MATCH($I2887, 'Job Database'!$X$11:$X$3035, 0)), "")="", "", IFERROR(INDEX('Job Database'!$M$11:$M$3035, MATCH($I2887, 'Job Database'!$X$11:$X$3035, 0)), "")))</f>
        <v/>
      </c>
      <c r="F2887" s="40"/>
      <c r="G2887" s="88" t="str">
        <f t="shared" si="1834"/>
        <v/>
      </c>
      <c r="H2887" s="40"/>
      <c r="I2887" s="24"/>
      <c r="J2887" s="34"/>
      <c r="K2887" s="106"/>
      <c r="L2887" s="79"/>
      <c r="M2887" s="34"/>
      <c r="N2887" s="79"/>
      <c r="O2887" s="31"/>
      <c r="P2887" s="53"/>
      <c r="Q2887" s="40"/>
      <c r="S2887" s="41" t="str">
        <f t="shared" si="1822"/>
        <v/>
      </c>
      <c r="T2887" s="41" t="str">
        <f t="shared" si="1823"/>
        <v/>
      </c>
      <c r="U2887" s="41" t="str">
        <f t="shared" si="1835"/>
        <v/>
      </c>
      <c r="W2887" s="74" t="str">
        <f>IF('Job Database'!$X2887="", "", 'Job Database'!$X2887)</f>
        <v/>
      </c>
      <c r="Y2887" s="41" t="str">
        <f>IF($W2887="", "", IF(COUNTIF($I$11:$I$3035, $W2887)&gt;0, "", MAX($Y$10:$Y2886)+1))</f>
        <v/>
      </c>
      <c r="Z2887" s="41">
        <v>2877</v>
      </c>
      <c r="AA2887" s="58" t="str">
        <f t="shared" si="1836"/>
        <v/>
      </c>
      <c r="AC2887" s="41" t="str">
        <f t="shared" si="1824"/>
        <v/>
      </c>
      <c r="AE2887" s="41" t="str">
        <f t="shared" si="1837"/>
        <v/>
      </c>
      <c r="AJ2887" s="154" t="str">
        <f t="shared" si="1838"/>
        <v/>
      </c>
      <c r="AL2887" s="120" t="str">
        <f t="shared" si="1839"/>
        <v/>
      </c>
      <c r="AM2887" s="104" t="str">
        <f t="shared" si="1840"/>
        <v/>
      </c>
      <c r="AN2887" s="104" t="str">
        <f t="shared" si="1841"/>
        <v/>
      </c>
      <c r="AO2887" s="104" t="str">
        <f t="shared" si="1825"/>
        <v/>
      </c>
      <c r="AP2887" s="104" t="str">
        <f t="shared" si="1826"/>
        <v/>
      </c>
      <c r="AQ2887" s="121" t="str">
        <f t="shared" si="1842"/>
        <v/>
      </c>
      <c r="AS2887" s="88" t="str">
        <f t="shared" si="1827"/>
        <v/>
      </c>
      <c r="AT2887" s="68" t="str">
        <f t="shared" si="1843"/>
        <v/>
      </c>
      <c r="AU2887" s="68" t="str">
        <f t="shared" si="1844"/>
        <v/>
      </c>
      <c r="AV2887" s="68" t="str">
        <f t="shared" si="1845"/>
        <v/>
      </c>
      <c r="AW2887" s="88" t="str">
        <f t="shared" si="1828"/>
        <v/>
      </c>
      <c r="AZ2887" s="88" t="str">
        <f t="shared" si="1829"/>
        <v/>
      </c>
      <c r="BA2887" s="68" t="str">
        <f t="shared" si="1830"/>
        <v/>
      </c>
      <c r="BB2887" s="68" t="str">
        <f t="shared" si="1831"/>
        <v/>
      </c>
      <c r="BC2887" s="68" t="str">
        <f t="shared" si="1832"/>
        <v/>
      </c>
      <c r="BD2887" s="69" t="str">
        <f t="shared" si="1833"/>
        <v/>
      </c>
      <c r="BE2887" s="69" t="str">
        <f t="shared" si="1846"/>
        <v/>
      </c>
      <c r="BT2887" s="138" t="str">
        <f t="shared" ca="1" si="1847"/>
        <v/>
      </c>
      <c r="BU2887" s="139" t="str">
        <f t="shared" ca="1" si="1848"/>
        <v/>
      </c>
      <c r="BW2887" s="138" t="str">
        <f t="shared" si="1849"/>
        <v/>
      </c>
      <c r="BX2887" s="104" t="str">
        <f t="shared" si="1850"/>
        <v/>
      </c>
      <c r="BY2887" s="139" t="str">
        <f t="shared" si="1851"/>
        <v/>
      </c>
      <c r="CA2887" s="138" t="str">
        <f t="shared" si="1852"/>
        <v/>
      </c>
      <c r="CB2887" s="104" t="str">
        <f t="shared" si="1853"/>
        <v/>
      </c>
      <c r="CC2887" s="139" t="str">
        <f t="shared" si="1854"/>
        <v/>
      </c>
      <c r="CE2887" s="162" t="str">
        <f t="shared" si="1855"/>
        <v/>
      </c>
      <c r="CF2887" s="163" t="str">
        <f t="shared" si="1856"/>
        <v/>
      </c>
      <c r="CG2887" s="164" t="str">
        <f t="shared" si="1857"/>
        <v/>
      </c>
      <c r="CI2887" s="162" t="str">
        <f t="shared" si="1858"/>
        <v/>
      </c>
      <c r="CJ2887" s="163" t="str">
        <f t="shared" si="1861"/>
        <v/>
      </c>
      <c r="CK2887" s="164" t="str">
        <f t="shared" si="1862"/>
        <v/>
      </c>
      <c r="CM2887" s="169" t="str">
        <f t="shared" si="1859"/>
        <v/>
      </c>
      <c r="CN2887" s="139" t="str">
        <f t="shared" si="1860"/>
        <v/>
      </c>
      <c r="CP2887" s="41" t="str">
        <f>IF($CM2887="", "", COUNTIF($CM$11:$CM$3035, "&lt;"&amp;$CM2887)+1+COUNTIF($CM$11:$CM2887, $CM2887)-1)</f>
        <v/>
      </c>
    </row>
    <row r="2888" spans="1:94" x14ac:dyDescent="0.25">
      <c r="A2888" s="40"/>
      <c r="B2888" s="82" t="str">
        <f>IF($I2888="", "", IFERROR(INDEX('Job Database'!$AE$11:$AE$3035, MATCH($I2888, 'Job Database'!$X$11:$X$3035, 0)), ""))</f>
        <v/>
      </c>
      <c r="C2888" s="69" t="str">
        <f>IF($I2888="", "", IF(COUNTIF('Job Database'!$X$11:$X$3035, $I2888)=0, $AC$5, $AC$4))</f>
        <v/>
      </c>
      <c r="D2888" s="40"/>
      <c r="E2888" s="85" t="str">
        <f>IF($I2888="", "", IF(IFERROR(INDEX('Job Database'!$M$11:$M$3035, MATCH($I2888, 'Job Database'!$X$11:$X$3035, 0)), "")="", "", IFERROR(INDEX('Job Database'!$M$11:$M$3035, MATCH($I2888, 'Job Database'!$X$11:$X$3035, 0)), "")))</f>
        <v/>
      </c>
      <c r="F2888" s="40"/>
      <c r="G2888" s="88" t="str">
        <f t="shared" si="1834"/>
        <v/>
      </c>
      <c r="H2888" s="40"/>
      <c r="I2888" s="24"/>
      <c r="J2888" s="34"/>
      <c r="K2888" s="106"/>
      <c r="L2888" s="79"/>
      <c r="M2888" s="34"/>
      <c r="N2888" s="79"/>
      <c r="O2888" s="31"/>
      <c r="P2888" s="53"/>
      <c r="Q2888" s="40"/>
      <c r="S2888" s="41" t="str">
        <f t="shared" si="1822"/>
        <v/>
      </c>
      <c r="T2888" s="41" t="str">
        <f t="shared" si="1823"/>
        <v/>
      </c>
      <c r="U2888" s="41" t="str">
        <f t="shared" si="1835"/>
        <v/>
      </c>
      <c r="W2888" s="74" t="str">
        <f>IF('Job Database'!$X2888="", "", 'Job Database'!$X2888)</f>
        <v/>
      </c>
      <c r="Y2888" s="41" t="str">
        <f>IF($W2888="", "", IF(COUNTIF($I$11:$I$3035, $W2888)&gt;0, "", MAX($Y$10:$Y2887)+1))</f>
        <v/>
      </c>
      <c r="Z2888" s="41">
        <v>2878</v>
      </c>
      <c r="AA2888" s="58" t="str">
        <f t="shared" si="1836"/>
        <v/>
      </c>
      <c r="AC2888" s="41" t="str">
        <f t="shared" si="1824"/>
        <v/>
      </c>
      <c r="AE2888" s="41" t="str">
        <f t="shared" si="1837"/>
        <v/>
      </c>
      <c r="AJ2888" s="154" t="str">
        <f t="shared" si="1838"/>
        <v/>
      </c>
      <c r="AL2888" s="120" t="str">
        <f t="shared" si="1839"/>
        <v/>
      </c>
      <c r="AM2888" s="104" t="str">
        <f t="shared" si="1840"/>
        <v/>
      </c>
      <c r="AN2888" s="104" t="str">
        <f t="shared" si="1841"/>
        <v/>
      </c>
      <c r="AO2888" s="104" t="str">
        <f t="shared" si="1825"/>
        <v/>
      </c>
      <c r="AP2888" s="104" t="str">
        <f t="shared" si="1826"/>
        <v/>
      </c>
      <c r="AQ2888" s="121" t="str">
        <f t="shared" si="1842"/>
        <v/>
      </c>
      <c r="AS2888" s="88" t="str">
        <f t="shared" si="1827"/>
        <v/>
      </c>
      <c r="AT2888" s="68" t="str">
        <f t="shared" si="1843"/>
        <v/>
      </c>
      <c r="AU2888" s="68" t="str">
        <f t="shared" si="1844"/>
        <v/>
      </c>
      <c r="AV2888" s="68" t="str">
        <f t="shared" si="1845"/>
        <v/>
      </c>
      <c r="AW2888" s="88" t="str">
        <f t="shared" si="1828"/>
        <v/>
      </c>
      <c r="AZ2888" s="88" t="str">
        <f t="shared" si="1829"/>
        <v/>
      </c>
      <c r="BA2888" s="68" t="str">
        <f t="shared" si="1830"/>
        <v/>
      </c>
      <c r="BB2888" s="68" t="str">
        <f t="shared" si="1831"/>
        <v/>
      </c>
      <c r="BC2888" s="68" t="str">
        <f t="shared" si="1832"/>
        <v/>
      </c>
      <c r="BD2888" s="69" t="str">
        <f t="shared" si="1833"/>
        <v/>
      </c>
      <c r="BE2888" s="69" t="str">
        <f t="shared" si="1846"/>
        <v/>
      </c>
      <c r="BT2888" s="138" t="str">
        <f t="shared" ca="1" si="1847"/>
        <v/>
      </c>
      <c r="BU2888" s="139" t="str">
        <f t="shared" ca="1" si="1848"/>
        <v/>
      </c>
      <c r="BW2888" s="138" t="str">
        <f t="shared" si="1849"/>
        <v/>
      </c>
      <c r="BX2888" s="104" t="str">
        <f t="shared" si="1850"/>
        <v/>
      </c>
      <c r="BY2888" s="139" t="str">
        <f t="shared" si="1851"/>
        <v/>
      </c>
      <c r="CA2888" s="138" t="str">
        <f t="shared" si="1852"/>
        <v/>
      </c>
      <c r="CB2888" s="104" t="str">
        <f t="shared" si="1853"/>
        <v/>
      </c>
      <c r="CC2888" s="139" t="str">
        <f t="shared" si="1854"/>
        <v/>
      </c>
      <c r="CE2888" s="162" t="str">
        <f t="shared" si="1855"/>
        <v/>
      </c>
      <c r="CF2888" s="163" t="str">
        <f t="shared" si="1856"/>
        <v/>
      </c>
      <c r="CG2888" s="164" t="str">
        <f t="shared" si="1857"/>
        <v/>
      </c>
      <c r="CI2888" s="162" t="str">
        <f t="shared" si="1858"/>
        <v/>
      </c>
      <c r="CJ2888" s="163" t="str">
        <f t="shared" si="1861"/>
        <v/>
      </c>
      <c r="CK2888" s="164" t="str">
        <f t="shared" si="1862"/>
        <v/>
      </c>
      <c r="CM2888" s="169" t="str">
        <f t="shared" si="1859"/>
        <v/>
      </c>
      <c r="CN2888" s="139" t="str">
        <f t="shared" si="1860"/>
        <v/>
      </c>
      <c r="CP2888" s="41" t="str">
        <f>IF($CM2888="", "", COUNTIF($CM$11:$CM$3035, "&lt;"&amp;$CM2888)+1+COUNTIF($CM$11:$CM2888, $CM2888)-1)</f>
        <v/>
      </c>
    </row>
    <row r="2889" spans="1:94" x14ac:dyDescent="0.25">
      <c r="A2889" s="40"/>
      <c r="B2889" s="82" t="str">
        <f>IF($I2889="", "", IFERROR(INDEX('Job Database'!$AE$11:$AE$3035, MATCH($I2889, 'Job Database'!$X$11:$X$3035, 0)), ""))</f>
        <v/>
      </c>
      <c r="C2889" s="69" t="str">
        <f>IF($I2889="", "", IF(COUNTIF('Job Database'!$X$11:$X$3035, $I2889)=0, $AC$5, $AC$4))</f>
        <v/>
      </c>
      <c r="D2889" s="40"/>
      <c r="E2889" s="85" t="str">
        <f>IF($I2889="", "", IF(IFERROR(INDEX('Job Database'!$M$11:$M$3035, MATCH($I2889, 'Job Database'!$X$11:$X$3035, 0)), "")="", "", IFERROR(INDEX('Job Database'!$M$11:$M$3035, MATCH($I2889, 'Job Database'!$X$11:$X$3035, 0)), "")))</f>
        <v/>
      </c>
      <c r="F2889" s="40"/>
      <c r="G2889" s="88" t="str">
        <f t="shared" si="1834"/>
        <v/>
      </c>
      <c r="H2889" s="40"/>
      <c r="I2889" s="24"/>
      <c r="J2889" s="34"/>
      <c r="K2889" s="106"/>
      <c r="L2889" s="79"/>
      <c r="M2889" s="34"/>
      <c r="N2889" s="79"/>
      <c r="O2889" s="31"/>
      <c r="P2889" s="53"/>
      <c r="Q2889" s="40"/>
      <c r="S2889" s="41" t="str">
        <f t="shared" si="1822"/>
        <v/>
      </c>
      <c r="T2889" s="41" t="str">
        <f t="shared" si="1823"/>
        <v/>
      </c>
      <c r="U2889" s="41" t="str">
        <f t="shared" si="1835"/>
        <v/>
      </c>
      <c r="W2889" s="74" t="str">
        <f>IF('Job Database'!$X2889="", "", 'Job Database'!$X2889)</f>
        <v/>
      </c>
      <c r="Y2889" s="41" t="str">
        <f>IF($W2889="", "", IF(COUNTIF($I$11:$I$3035, $W2889)&gt;0, "", MAX($Y$10:$Y2888)+1))</f>
        <v/>
      </c>
      <c r="Z2889" s="41">
        <v>2879</v>
      </c>
      <c r="AA2889" s="58" t="str">
        <f t="shared" si="1836"/>
        <v/>
      </c>
      <c r="AC2889" s="41" t="str">
        <f t="shared" si="1824"/>
        <v/>
      </c>
      <c r="AE2889" s="41" t="str">
        <f t="shared" si="1837"/>
        <v/>
      </c>
      <c r="AJ2889" s="154" t="str">
        <f t="shared" si="1838"/>
        <v/>
      </c>
      <c r="AL2889" s="120" t="str">
        <f t="shared" si="1839"/>
        <v/>
      </c>
      <c r="AM2889" s="104" t="str">
        <f t="shared" si="1840"/>
        <v/>
      </c>
      <c r="AN2889" s="104" t="str">
        <f t="shared" si="1841"/>
        <v/>
      </c>
      <c r="AO2889" s="104" t="str">
        <f t="shared" si="1825"/>
        <v/>
      </c>
      <c r="AP2889" s="104" t="str">
        <f t="shared" si="1826"/>
        <v/>
      </c>
      <c r="AQ2889" s="121" t="str">
        <f t="shared" si="1842"/>
        <v/>
      </c>
      <c r="AS2889" s="88" t="str">
        <f t="shared" si="1827"/>
        <v/>
      </c>
      <c r="AT2889" s="68" t="str">
        <f t="shared" si="1843"/>
        <v/>
      </c>
      <c r="AU2889" s="68" t="str">
        <f t="shared" si="1844"/>
        <v/>
      </c>
      <c r="AV2889" s="68" t="str">
        <f t="shared" si="1845"/>
        <v/>
      </c>
      <c r="AW2889" s="88" t="str">
        <f t="shared" si="1828"/>
        <v/>
      </c>
      <c r="AZ2889" s="88" t="str">
        <f t="shared" si="1829"/>
        <v/>
      </c>
      <c r="BA2889" s="68" t="str">
        <f t="shared" si="1830"/>
        <v/>
      </c>
      <c r="BB2889" s="68" t="str">
        <f t="shared" si="1831"/>
        <v/>
      </c>
      <c r="BC2889" s="68" t="str">
        <f t="shared" si="1832"/>
        <v/>
      </c>
      <c r="BD2889" s="69" t="str">
        <f t="shared" si="1833"/>
        <v/>
      </c>
      <c r="BE2889" s="69" t="str">
        <f t="shared" si="1846"/>
        <v/>
      </c>
      <c r="BT2889" s="138" t="str">
        <f t="shared" ca="1" si="1847"/>
        <v/>
      </c>
      <c r="BU2889" s="139" t="str">
        <f t="shared" ca="1" si="1848"/>
        <v/>
      </c>
      <c r="BW2889" s="138" t="str">
        <f t="shared" si="1849"/>
        <v/>
      </c>
      <c r="BX2889" s="104" t="str">
        <f t="shared" si="1850"/>
        <v/>
      </c>
      <c r="BY2889" s="139" t="str">
        <f t="shared" si="1851"/>
        <v/>
      </c>
      <c r="CA2889" s="138" t="str">
        <f t="shared" si="1852"/>
        <v/>
      </c>
      <c r="CB2889" s="104" t="str">
        <f t="shared" si="1853"/>
        <v/>
      </c>
      <c r="CC2889" s="139" t="str">
        <f t="shared" si="1854"/>
        <v/>
      </c>
      <c r="CE2889" s="162" t="str">
        <f t="shared" si="1855"/>
        <v/>
      </c>
      <c r="CF2889" s="163" t="str">
        <f t="shared" si="1856"/>
        <v/>
      </c>
      <c r="CG2889" s="164" t="str">
        <f t="shared" si="1857"/>
        <v/>
      </c>
      <c r="CI2889" s="162" t="str">
        <f t="shared" si="1858"/>
        <v/>
      </c>
      <c r="CJ2889" s="163" t="str">
        <f t="shared" si="1861"/>
        <v/>
      </c>
      <c r="CK2889" s="164" t="str">
        <f t="shared" si="1862"/>
        <v/>
      </c>
      <c r="CM2889" s="169" t="str">
        <f t="shared" si="1859"/>
        <v/>
      </c>
      <c r="CN2889" s="139" t="str">
        <f t="shared" si="1860"/>
        <v/>
      </c>
      <c r="CP2889" s="41" t="str">
        <f>IF($CM2889="", "", COUNTIF($CM$11:$CM$3035, "&lt;"&amp;$CM2889)+1+COUNTIF($CM$11:$CM2889, $CM2889)-1)</f>
        <v/>
      </c>
    </row>
    <row r="2890" spans="1:94" x14ac:dyDescent="0.25">
      <c r="A2890" s="40"/>
      <c r="B2890" s="82" t="str">
        <f>IF($I2890="", "", IFERROR(INDEX('Job Database'!$AE$11:$AE$3035, MATCH($I2890, 'Job Database'!$X$11:$X$3035, 0)), ""))</f>
        <v/>
      </c>
      <c r="C2890" s="69" t="str">
        <f>IF($I2890="", "", IF(COUNTIF('Job Database'!$X$11:$X$3035, $I2890)=0, $AC$5, $AC$4))</f>
        <v/>
      </c>
      <c r="D2890" s="40"/>
      <c r="E2890" s="85" t="str">
        <f>IF($I2890="", "", IF(IFERROR(INDEX('Job Database'!$M$11:$M$3035, MATCH($I2890, 'Job Database'!$X$11:$X$3035, 0)), "")="", "", IFERROR(INDEX('Job Database'!$M$11:$M$3035, MATCH($I2890, 'Job Database'!$X$11:$X$3035, 0)), "")))</f>
        <v/>
      </c>
      <c r="F2890" s="40"/>
      <c r="G2890" s="88" t="str">
        <f t="shared" si="1834"/>
        <v/>
      </c>
      <c r="H2890" s="40"/>
      <c r="I2890" s="24"/>
      <c r="J2890" s="34"/>
      <c r="K2890" s="106"/>
      <c r="L2890" s="79"/>
      <c r="M2890" s="34"/>
      <c r="N2890" s="79"/>
      <c r="O2890" s="31"/>
      <c r="P2890" s="53"/>
      <c r="Q2890" s="40"/>
      <c r="S2890" s="41" t="str">
        <f t="shared" si="1822"/>
        <v/>
      </c>
      <c r="T2890" s="41" t="str">
        <f t="shared" si="1823"/>
        <v/>
      </c>
      <c r="U2890" s="41" t="str">
        <f t="shared" si="1835"/>
        <v/>
      </c>
      <c r="W2890" s="74" t="str">
        <f>IF('Job Database'!$X2890="", "", 'Job Database'!$X2890)</f>
        <v/>
      </c>
      <c r="Y2890" s="41" t="str">
        <f>IF($W2890="", "", IF(COUNTIF($I$11:$I$3035, $W2890)&gt;0, "", MAX($Y$10:$Y2889)+1))</f>
        <v/>
      </c>
      <c r="Z2890" s="41">
        <v>2880</v>
      </c>
      <c r="AA2890" s="58" t="str">
        <f t="shared" si="1836"/>
        <v/>
      </c>
      <c r="AC2890" s="41" t="str">
        <f t="shared" si="1824"/>
        <v/>
      </c>
      <c r="AE2890" s="41" t="str">
        <f t="shared" si="1837"/>
        <v/>
      </c>
      <c r="AJ2890" s="154" t="str">
        <f t="shared" si="1838"/>
        <v/>
      </c>
      <c r="AL2890" s="120" t="str">
        <f t="shared" si="1839"/>
        <v/>
      </c>
      <c r="AM2890" s="104" t="str">
        <f t="shared" si="1840"/>
        <v/>
      </c>
      <c r="AN2890" s="104" t="str">
        <f t="shared" si="1841"/>
        <v/>
      </c>
      <c r="AO2890" s="104" t="str">
        <f t="shared" si="1825"/>
        <v/>
      </c>
      <c r="AP2890" s="104" t="str">
        <f t="shared" si="1826"/>
        <v/>
      </c>
      <c r="AQ2890" s="121" t="str">
        <f t="shared" si="1842"/>
        <v/>
      </c>
      <c r="AS2890" s="88" t="str">
        <f t="shared" si="1827"/>
        <v/>
      </c>
      <c r="AT2890" s="68" t="str">
        <f t="shared" si="1843"/>
        <v/>
      </c>
      <c r="AU2890" s="68" t="str">
        <f t="shared" si="1844"/>
        <v/>
      </c>
      <c r="AV2890" s="68" t="str">
        <f t="shared" si="1845"/>
        <v/>
      </c>
      <c r="AW2890" s="88" t="str">
        <f t="shared" si="1828"/>
        <v/>
      </c>
      <c r="AZ2890" s="88" t="str">
        <f t="shared" si="1829"/>
        <v/>
      </c>
      <c r="BA2890" s="68" t="str">
        <f t="shared" si="1830"/>
        <v/>
      </c>
      <c r="BB2890" s="68" t="str">
        <f t="shared" si="1831"/>
        <v/>
      </c>
      <c r="BC2890" s="68" t="str">
        <f t="shared" si="1832"/>
        <v/>
      </c>
      <c r="BD2890" s="69" t="str">
        <f t="shared" si="1833"/>
        <v/>
      </c>
      <c r="BE2890" s="69" t="str">
        <f t="shared" si="1846"/>
        <v/>
      </c>
      <c r="BT2890" s="138" t="str">
        <f t="shared" ca="1" si="1847"/>
        <v/>
      </c>
      <c r="BU2890" s="139" t="str">
        <f t="shared" ca="1" si="1848"/>
        <v/>
      </c>
      <c r="BW2890" s="138" t="str">
        <f t="shared" si="1849"/>
        <v/>
      </c>
      <c r="BX2890" s="104" t="str">
        <f t="shared" si="1850"/>
        <v/>
      </c>
      <c r="BY2890" s="139" t="str">
        <f t="shared" si="1851"/>
        <v/>
      </c>
      <c r="CA2890" s="138" t="str">
        <f t="shared" si="1852"/>
        <v/>
      </c>
      <c r="CB2890" s="104" t="str">
        <f t="shared" si="1853"/>
        <v/>
      </c>
      <c r="CC2890" s="139" t="str">
        <f t="shared" si="1854"/>
        <v/>
      </c>
      <c r="CE2890" s="162" t="str">
        <f t="shared" si="1855"/>
        <v/>
      </c>
      <c r="CF2890" s="163" t="str">
        <f t="shared" si="1856"/>
        <v/>
      </c>
      <c r="CG2890" s="164" t="str">
        <f t="shared" si="1857"/>
        <v/>
      </c>
      <c r="CI2890" s="162" t="str">
        <f t="shared" si="1858"/>
        <v/>
      </c>
      <c r="CJ2890" s="163" t="str">
        <f t="shared" si="1861"/>
        <v/>
      </c>
      <c r="CK2890" s="164" t="str">
        <f t="shared" si="1862"/>
        <v/>
      </c>
      <c r="CM2890" s="169" t="str">
        <f t="shared" si="1859"/>
        <v/>
      </c>
      <c r="CN2890" s="139" t="str">
        <f t="shared" si="1860"/>
        <v/>
      </c>
      <c r="CP2890" s="41" t="str">
        <f>IF($CM2890="", "", COUNTIF($CM$11:$CM$3035, "&lt;"&amp;$CM2890)+1+COUNTIF($CM$11:$CM2890, $CM2890)-1)</f>
        <v/>
      </c>
    </row>
    <row r="2891" spans="1:94" x14ac:dyDescent="0.25">
      <c r="A2891" s="40"/>
      <c r="B2891" s="82" t="str">
        <f>IF($I2891="", "", IFERROR(INDEX('Job Database'!$AE$11:$AE$3035, MATCH($I2891, 'Job Database'!$X$11:$X$3035, 0)), ""))</f>
        <v/>
      </c>
      <c r="C2891" s="69" t="str">
        <f>IF($I2891="", "", IF(COUNTIF('Job Database'!$X$11:$X$3035, $I2891)=0, $AC$5, $AC$4))</f>
        <v/>
      </c>
      <c r="D2891" s="40"/>
      <c r="E2891" s="85" t="str">
        <f>IF($I2891="", "", IF(IFERROR(INDEX('Job Database'!$M$11:$M$3035, MATCH($I2891, 'Job Database'!$X$11:$X$3035, 0)), "")="", "", IFERROR(INDEX('Job Database'!$M$11:$M$3035, MATCH($I2891, 'Job Database'!$X$11:$X$3035, 0)), "")))</f>
        <v/>
      </c>
      <c r="F2891" s="40"/>
      <c r="G2891" s="88" t="str">
        <f t="shared" si="1834"/>
        <v/>
      </c>
      <c r="H2891" s="40"/>
      <c r="I2891" s="24"/>
      <c r="J2891" s="34"/>
      <c r="K2891" s="106"/>
      <c r="L2891" s="79"/>
      <c r="M2891" s="34"/>
      <c r="N2891" s="79"/>
      <c r="O2891" s="31"/>
      <c r="P2891" s="53"/>
      <c r="Q2891" s="40"/>
      <c r="S2891" s="41" t="str">
        <f t="shared" ref="S2891:S2954" si="1863">IF($K2891="", "", IF($AG$5&lt;=$K2891, "X", ""))</f>
        <v/>
      </c>
      <c r="T2891" s="41" t="str">
        <f t="shared" ref="T2891:T2954" si="1864">IF($K2891="", "", IF($AG$5&gt;$K2891, "X", ""))</f>
        <v/>
      </c>
      <c r="U2891" s="41" t="str">
        <f t="shared" si="1835"/>
        <v/>
      </c>
      <c r="W2891" s="74" t="str">
        <f>IF('Job Database'!$X2891="", "", 'Job Database'!$X2891)</f>
        <v/>
      </c>
      <c r="Y2891" s="41" t="str">
        <f>IF($W2891="", "", IF(COUNTIF($I$11:$I$3035, $W2891)&gt;0, "", MAX($Y$10:$Y2890)+1))</f>
        <v/>
      </c>
      <c r="Z2891" s="41">
        <v>2881</v>
      </c>
      <c r="AA2891" s="58" t="str">
        <f t="shared" si="1836"/>
        <v/>
      </c>
      <c r="AC2891" s="41" t="str">
        <f t="shared" ref="AC2891:AC2954" si="1865">IF($I2891="", "", IF(COUNTIF($W$11:$W$3035, $I2891)=0, "X", ""))</f>
        <v/>
      </c>
      <c r="AE2891" s="41" t="str">
        <f t="shared" si="1837"/>
        <v/>
      </c>
      <c r="AJ2891" s="154" t="str">
        <f t="shared" si="1838"/>
        <v/>
      </c>
      <c r="AL2891" s="120" t="str">
        <f t="shared" si="1839"/>
        <v/>
      </c>
      <c r="AM2891" s="104" t="str">
        <f t="shared" si="1840"/>
        <v/>
      </c>
      <c r="AN2891" s="104" t="str">
        <f t="shared" si="1841"/>
        <v/>
      </c>
      <c r="AO2891" s="104" t="str">
        <f t="shared" ref="AO2891:AO2954" si="1866">IF(COUNTIF($AZ2891:$BE2891, $AZ$5)&gt;0, "X", "")</f>
        <v/>
      </c>
      <c r="AP2891" s="104" t="str">
        <f t="shared" ref="AP2891:AP2954" si="1867">IF(COUNTIF($AZ2891:$BE2891, $AZ$4)&gt;0, "X", "")</f>
        <v/>
      </c>
      <c r="AQ2891" s="121" t="str">
        <f t="shared" si="1842"/>
        <v/>
      </c>
      <c r="AS2891" s="88" t="str">
        <f t="shared" ref="AS2891:AS2954" si="1868">IF(OR(NOT(J2891=""), E2891="", NOT($O2891=""), NOT($P2891="")), "", NETWORKDAYS(E2891, $AG$5, $BJ$34:$BJ$57))</f>
        <v/>
      </c>
      <c r="AT2891" s="68" t="str">
        <f t="shared" si="1843"/>
        <v/>
      </c>
      <c r="AU2891" s="68" t="str">
        <f t="shared" si="1844"/>
        <v/>
      </c>
      <c r="AV2891" s="68" t="str">
        <f t="shared" si="1845"/>
        <v/>
      </c>
      <c r="AW2891" s="88" t="str">
        <f t="shared" ref="AW2891:AW2954" si="1869">IF(OR(NOT(O2891=""), N2891="", NOT($O2891=""), NOT($P2891="")), "", NETWORKDAYS(N2891, $AG$5, $BJ$34:$BJ$57))</f>
        <v/>
      </c>
      <c r="AZ2891" s="88" t="str">
        <f t="shared" ref="AZ2891:AZ2954" si="1870">IF(OR(AS2891="", $U2891="X"), "", IF(AS2891&gt;=AS$7, $AZ$4, IF(AS2891&gt;=AS$9, $AZ$5, "")))</f>
        <v/>
      </c>
      <c r="BA2891" s="68" t="str">
        <f t="shared" ref="BA2891:BA2954" si="1871">IF(OR(AT2891="", $U2891="X"), "", IF(AT2891&gt;=AT$7, $AZ$4, IF(AT2891&gt;=AT$9, $AZ$5, "")))</f>
        <v/>
      </c>
      <c r="BB2891" s="68" t="str">
        <f t="shared" ref="BB2891:BB2954" si="1872">IF(OR(AU2891="", $U2891="X"), "", IF(AU2891&gt;=AU$7, $AZ$4, IF(AU2891&gt;=AU$9, $AZ$5, "")))</f>
        <v/>
      </c>
      <c r="BC2891" s="68" t="str">
        <f t="shared" ref="BC2891:BC2954" si="1873">IF(OR(AV2891="", $U2891="X"), "", IF(AV2891&gt;=AV$7, $AZ$4, IF(AV2891&gt;=AV$9, $AZ$5, "")))</f>
        <v/>
      </c>
      <c r="BD2891" s="69" t="str">
        <f t="shared" ref="BD2891:BD2954" si="1874">IF(OR(AW2891="", $U2891="X"), "", IF(AW2891&gt;=AW$7, $AZ$4, IF(AW2891&gt;=AW$9, $AZ$5, "")))</f>
        <v/>
      </c>
      <c r="BE2891" s="69" t="str">
        <f t="shared" si="1846"/>
        <v/>
      </c>
      <c r="BT2891" s="138" t="str">
        <f t="shared" ca="1" si="1847"/>
        <v/>
      </c>
      <c r="BU2891" s="139" t="str">
        <f t="shared" ca="1" si="1848"/>
        <v/>
      </c>
      <c r="BW2891" s="138" t="str">
        <f t="shared" si="1849"/>
        <v/>
      </c>
      <c r="BX2891" s="104" t="str">
        <f t="shared" si="1850"/>
        <v/>
      </c>
      <c r="BY2891" s="139" t="str">
        <f t="shared" si="1851"/>
        <v/>
      </c>
      <c r="CA2891" s="138" t="str">
        <f t="shared" si="1852"/>
        <v/>
      </c>
      <c r="CB2891" s="104" t="str">
        <f t="shared" si="1853"/>
        <v/>
      </c>
      <c r="CC2891" s="139" t="str">
        <f t="shared" si="1854"/>
        <v/>
      </c>
      <c r="CE2891" s="162" t="str">
        <f t="shared" si="1855"/>
        <v/>
      </c>
      <c r="CF2891" s="163" t="str">
        <f t="shared" si="1856"/>
        <v/>
      </c>
      <c r="CG2891" s="164" t="str">
        <f t="shared" si="1857"/>
        <v/>
      </c>
      <c r="CI2891" s="162" t="str">
        <f t="shared" si="1858"/>
        <v/>
      </c>
      <c r="CJ2891" s="163" t="str">
        <f t="shared" si="1861"/>
        <v/>
      </c>
      <c r="CK2891" s="164" t="str">
        <f t="shared" si="1862"/>
        <v/>
      </c>
      <c r="CM2891" s="169" t="str">
        <f t="shared" si="1859"/>
        <v/>
      </c>
      <c r="CN2891" s="139" t="str">
        <f t="shared" si="1860"/>
        <v/>
      </c>
      <c r="CP2891" s="41" t="str">
        <f>IF($CM2891="", "", COUNTIF($CM$11:$CM$3035, "&lt;"&amp;$CM2891)+1+COUNTIF($CM$11:$CM2891, $CM2891)-1)</f>
        <v/>
      </c>
    </row>
    <row r="2892" spans="1:94" x14ac:dyDescent="0.25">
      <c r="A2892" s="40"/>
      <c r="B2892" s="82" t="str">
        <f>IF($I2892="", "", IFERROR(INDEX('Job Database'!$AE$11:$AE$3035, MATCH($I2892, 'Job Database'!$X$11:$X$3035, 0)), ""))</f>
        <v/>
      </c>
      <c r="C2892" s="69" t="str">
        <f>IF($I2892="", "", IF(COUNTIF('Job Database'!$X$11:$X$3035, $I2892)=0, $AC$5, $AC$4))</f>
        <v/>
      </c>
      <c r="D2892" s="40"/>
      <c r="E2892" s="85" t="str">
        <f>IF($I2892="", "", IF(IFERROR(INDEX('Job Database'!$M$11:$M$3035, MATCH($I2892, 'Job Database'!$X$11:$X$3035, 0)), "")="", "", IFERROR(INDEX('Job Database'!$M$11:$M$3035, MATCH($I2892, 'Job Database'!$X$11:$X$3035, 0)), "")))</f>
        <v/>
      </c>
      <c r="F2892" s="40"/>
      <c r="G2892" s="88" t="str">
        <f t="shared" ref="G2892:G2955" si="1875">$AJ2892</f>
        <v/>
      </c>
      <c r="H2892" s="40"/>
      <c r="I2892" s="24"/>
      <c r="J2892" s="34"/>
      <c r="K2892" s="106"/>
      <c r="L2892" s="79"/>
      <c r="M2892" s="34"/>
      <c r="N2892" s="79"/>
      <c r="O2892" s="31"/>
      <c r="P2892" s="53"/>
      <c r="Q2892" s="40"/>
      <c r="S2892" s="41" t="str">
        <f t="shared" si="1863"/>
        <v/>
      </c>
      <c r="T2892" s="41" t="str">
        <f t="shared" si="1864"/>
        <v/>
      </c>
      <c r="U2892" s="41" t="str">
        <f t="shared" ref="U2892:U2955" si="1876">IF(OR($S2892="X", $T2892="X"), "X", "")</f>
        <v/>
      </c>
      <c r="W2892" s="74" t="str">
        <f>IF('Job Database'!$X2892="", "", 'Job Database'!$X2892)</f>
        <v/>
      </c>
      <c r="Y2892" s="41" t="str">
        <f>IF($W2892="", "", IF(COUNTIF($I$11:$I$3035, $W2892)&gt;0, "", MAX($Y$10:$Y2891)+1))</f>
        <v/>
      </c>
      <c r="Z2892" s="41">
        <v>2882</v>
      </c>
      <c r="AA2892" s="58" t="str">
        <f t="shared" ref="AA2892:AA2955" si="1877">IFERROR(INDEX($W$11:$W$3035, MATCH($Z2892, $Y$11:$Y$3035, 0)), "")</f>
        <v/>
      </c>
      <c r="AC2892" s="41" t="str">
        <f t="shared" si="1865"/>
        <v/>
      </c>
      <c r="AE2892" s="41" t="str">
        <f t="shared" ref="AE2892:AE2955" si="1878">IF($I2892="", "", IF(COUNTIF($I$11:$I$3035, $I2892)&gt;1, "X", ""))</f>
        <v/>
      </c>
      <c r="AJ2892" s="154" t="str">
        <f t="shared" ref="AJ2892:AJ2955" si="1879">IFERROR(INDEX($AL$10:$AQ$10, $AK$10, MATCH("X", $AL2892:$AQ2892, 0)), "")</f>
        <v/>
      </c>
      <c r="AL2892" s="120" t="str">
        <f t="shared" ref="AL2892:AL2955" si="1880">IF(AND(OR($O2892=$AG$15, $O2892=$AG$16), $P2892=$AH$11), "X", "")</f>
        <v/>
      </c>
      <c r="AM2892" s="104" t="str">
        <f t="shared" ref="AM2892:AM2955" si="1881">IF(AND(OR($O2892=$AG$15, $O2892=$AG$16), $P2892=$AH$13), "X", "")</f>
        <v/>
      </c>
      <c r="AN2892" s="104" t="str">
        <f t="shared" ref="AN2892:AN2955" si="1882">IF(AND(AL2892="", AM2892="", AP2892="", AQ2892="", AO2892="", NOT($I2892="")), "X", "")</f>
        <v/>
      </c>
      <c r="AO2892" s="104" t="str">
        <f t="shared" si="1866"/>
        <v/>
      </c>
      <c r="AP2892" s="104" t="str">
        <f t="shared" si="1867"/>
        <v/>
      </c>
      <c r="AQ2892" s="121" t="str">
        <f t="shared" ref="AQ2892:AQ2955" si="1883">IF(COUNTIF($AG$11:$AG$14, $O2892)&gt;0, "X", "")</f>
        <v/>
      </c>
      <c r="AS2892" s="88" t="str">
        <f t="shared" si="1868"/>
        <v/>
      </c>
      <c r="AT2892" s="68" t="str">
        <f t="shared" ref="AT2892:AT2955" si="1884">IF(OR($J2892="", NOT(L2892=""), NOT($O2892=""), NOT($P2892="")), "", NETWORKDAYS($J2892, $AG$5, $BJ$34:$BJ$57))</f>
        <v/>
      </c>
      <c r="AU2892" s="68" t="str">
        <f t="shared" ref="AU2892:AU2955" si="1885">IF(OR($L2892="", NOT(M2892=""), NOT($O2892=""), NOT($P2892="")), "", NETWORKDAYS($L2892, $AG$5, $BJ$34:$BJ$57))</f>
        <v/>
      </c>
      <c r="AV2892" s="68" t="str">
        <f t="shared" ref="AV2892:AV2955" si="1886">IF(OR($M2892="", NOT(N2892=""), NOT($O2892=""), NOT($P2892="")), "", NETWORKDAYS($M2892, $AG$5, $BJ$34:$BJ$57))</f>
        <v/>
      </c>
      <c r="AW2892" s="88" t="str">
        <f t="shared" si="1869"/>
        <v/>
      </c>
      <c r="AZ2892" s="88" t="str">
        <f t="shared" si="1870"/>
        <v/>
      </c>
      <c r="BA2892" s="68" t="str">
        <f t="shared" si="1871"/>
        <v/>
      </c>
      <c r="BB2892" s="68" t="str">
        <f t="shared" si="1872"/>
        <v/>
      </c>
      <c r="BC2892" s="68" t="str">
        <f t="shared" si="1873"/>
        <v/>
      </c>
      <c r="BD2892" s="69" t="str">
        <f t="shared" si="1874"/>
        <v/>
      </c>
      <c r="BE2892" s="69" t="str">
        <f t="shared" ref="BE2892:BE2955" si="1887">BD2892</f>
        <v/>
      </c>
      <c r="BT2892" s="138" t="str">
        <f t="shared" ref="BT2892:BT2955" ca="1" si="1888">IF($BU2892="X", "", IF(COUNTIF($CA2892:$CC2892, "X")&gt;0, "X", ""))</f>
        <v/>
      </c>
      <c r="BU2892" s="139" t="str">
        <f t="shared" ref="BU2892:BU2955" ca="1" si="1889">IF(OR($L2892=$AG$5, $M2892=$AG$5, $N2892=$AG$5), "X", "")</f>
        <v/>
      </c>
      <c r="BW2892" s="138" t="str">
        <f t="shared" ref="BW2892:BW2955" si="1890">IF(L2892="", "", NETWORKDAYS($AG$5, L2892, $BJ$34:$BJ$57))</f>
        <v/>
      </c>
      <c r="BX2892" s="104" t="str">
        <f t="shared" ref="BX2892:BX2955" si="1891">IF(M2892="", "", NETWORKDAYS($AG$5, M2892, $BJ$34:$BJ$57))</f>
        <v/>
      </c>
      <c r="BY2892" s="139" t="str">
        <f t="shared" ref="BY2892:BY2955" si="1892">IF(N2892="", "", NETWORKDAYS($AG$5, N2892, $BJ$34:$BJ$57))</f>
        <v/>
      </c>
      <c r="CA2892" s="138" t="str">
        <f t="shared" ref="CA2892:CA2955" si="1893">IF(BW2892&lt;0, "", IF(BW2892&lt;=$CA$9, "X", ""))</f>
        <v/>
      </c>
      <c r="CB2892" s="104" t="str">
        <f t="shared" ref="CB2892:CB2955" si="1894">IF(BX2892&lt;0, "", IF(BX2892&lt;=$CA$9, "X", ""))</f>
        <v/>
      </c>
      <c r="CC2892" s="139" t="str">
        <f t="shared" ref="CC2892:CC2955" si="1895">IF(BY2892&lt;0, "", IF(BY2892&lt;=$CA$9, "X", ""))</f>
        <v/>
      </c>
      <c r="CE2892" s="162" t="str">
        <f t="shared" ref="CE2892:CE2955" si="1896">IF(L2892="", "", IF(L2892=$AG$5, L2892, ""))</f>
        <v/>
      </c>
      <c r="CF2892" s="163" t="str">
        <f t="shared" ref="CF2892:CF2955" si="1897">IF(M2892="", "", IF(M2892=$AG$5, M2892, ""))</f>
        <v/>
      </c>
      <c r="CG2892" s="164" t="str">
        <f t="shared" ref="CG2892:CG2955" si="1898">IF(N2892="", "", IF(N2892=$AG$5, N2892, ""))</f>
        <v/>
      </c>
      <c r="CI2892" s="162" t="str">
        <f t="shared" ref="CI2892:CI2955" si="1899">IF(CA2892="", "", L2892)</f>
        <v/>
      </c>
      <c r="CJ2892" s="163" t="str">
        <f t="shared" si="1861"/>
        <v/>
      </c>
      <c r="CK2892" s="164" t="str">
        <f t="shared" si="1862"/>
        <v/>
      </c>
      <c r="CM2892" s="169" t="str">
        <f t="shared" ref="CM2892:CM2955" si="1900">IF(NOT($CE2892=""), $CE2892, IF(NOT($CF2892=""), $CF2892, IF(NOT($CG2892=""), $CG2892, IF(NOT($CI2892=""), $CI2892, IF(NOT($CJ2892=""), $CJ2892, IF(NOT($CK2892=""), $CK2892, ""))))))</f>
        <v/>
      </c>
      <c r="CN2892" s="139" t="str">
        <f t="shared" ref="CN2892:CN2955" si="1901">IF(NOT($CE2892=""), "TODAY - 1st Interview", IF(NOT($CF2892=""), "TODAY - 2nd Interview", IF(NOT($CG2892=""), "TODAY - 3rd Interview", IF(NOT($CI2892=""), "Alert - 1st Interview", IF(NOT($CJ2892=""), "Alert - 2nd Interview", IF(NOT($CK2892=""), "Alert - 3rd Interview", ""))))))</f>
        <v/>
      </c>
      <c r="CP2892" s="41" t="str">
        <f>IF($CM2892="", "", COUNTIF($CM$11:$CM$3035, "&lt;"&amp;$CM2892)+1+COUNTIF($CM$11:$CM2892, $CM2892)-1)</f>
        <v/>
      </c>
    </row>
    <row r="2893" spans="1:94" x14ac:dyDescent="0.25">
      <c r="A2893" s="40"/>
      <c r="B2893" s="82" t="str">
        <f>IF($I2893="", "", IFERROR(INDEX('Job Database'!$AE$11:$AE$3035, MATCH($I2893, 'Job Database'!$X$11:$X$3035, 0)), ""))</f>
        <v/>
      </c>
      <c r="C2893" s="69" t="str">
        <f>IF($I2893="", "", IF(COUNTIF('Job Database'!$X$11:$X$3035, $I2893)=0, $AC$5, $AC$4))</f>
        <v/>
      </c>
      <c r="D2893" s="40"/>
      <c r="E2893" s="85" t="str">
        <f>IF($I2893="", "", IF(IFERROR(INDEX('Job Database'!$M$11:$M$3035, MATCH($I2893, 'Job Database'!$X$11:$X$3035, 0)), "")="", "", IFERROR(INDEX('Job Database'!$M$11:$M$3035, MATCH($I2893, 'Job Database'!$X$11:$X$3035, 0)), "")))</f>
        <v/>
      </c>
      <c r="F2893" s="40"/>
      <c r="G2893" s="88" t="str">
        <f t="shared" si="1875"/>
        <v/>
      </c>
      <c r="H2893" s="40"/>
      <c r="I2893" s="24"/>
      <c r="J2893" s="34"/>
      <c r="K2893" s="106"/>
      <c r="L2893" s="79"/>
      <c r="M2893" s="34"/>
      <c r="N2893" s="79"/>
      <c r="O2893" s="31"/>
      <c r="P2893" s="53"/>
      <c r="Q2893" s="40"/>
      <c r="S2893" s="41" t="str">
        <f t="shared" si="1863"/>
        <v/>
      </c>
      <c r="T2893" s="41" t="str">
        <f t="shared" si="1864"/>
        <v/>
      </c>
      <c r="U2893" s="41" t="str">
        <f t="shared" si="1876"/>
        <v/>
      </c>
      <c r="W2893" s="74" t="str">
        <f>IF('Job Database'!$X2893="", "", 'Job Database'!$X2893)</f>
        <v/>
      </c>
      <c r="Y2893" s="41" t="str">
        <f>IF($W2893="", "", IF(COUNTIF($I$11:$I$3035, $W2893)&gt;0, "", MAX($Y$10:$Y2892)+1))</f>
        <v/>
      </c>
      <c r="Z2893" s="41">
        <v>2883</v>
      </c>
      <c r="AA2893" s="58" t="str">
        <f t="shared" si="1877"/>
        <v/>
      </c>
      <c r="AC2893" s="41" t="str">
        <f t="shared" si="1865"/>
        <v/>
      </c>
      <c r="AE2893" s="41" t="str">
        <f t="shared" si="1878"/>
        <v/>
      </c>
      <c r="AJ2893" s="154" t="str">
        <f t="shared" si="1879"/>
        <v/>
      </c>
      <c r="AL2893" s="120" t="str">
        <f t="shared" si="1880"/>
        <v/>
      </c>
      <c r="AM2893" s="104" t="str">
        <f t="shared" si="1881"/>
        <v/>
      </c>
      <c r="AN2893" s="104" t="str">
        <f t="shared" si="1882"/>
        <v/>
      </c>
      <c r="AO2893" s="104" t="str">
        <f t="shared" si="1866"/>
        <v/>
      </c>
      <c r="AP2893" s="104" t="str">
        <f t="shared" si="1867"/>
        <v/>
      </c>
      <c r="AQ2893" s="121" t="str">
        <f t="shared" si="1883"/>
        <v/>
      </c>
      <c r="AS2893" s="88" t="str">
        <f t="shared" si="1868"/>
        <v/>
      </c>
      <c r="AT2893" s="68" t="str">
        <f t="shared" si="1884"/>
        <v/>
      </c>
      <c r="AU2893" s="68" t="str">
        <f t="shared" si="1885"/>
        <v/>
      </c>
      <c r="AV2893" s="68" t="str">
        <f t="shared" si="1886"/>
        <v/>
      </c>
      <c r="AW2893" s="88" t="str">
        <f t="shared" si="1869"/>
        <v/>
      </c>
      <c r="AZ2893" s="88" t="str">
        <f t="shared" si="1870"/>
        <v/>
      </c>
      <c r="BA2893" s="68" t="str">
        <f t="shared" si="1871"/>
        <v/>
      </c>
      <c r="BB2893" s="68" t="str">
        <f t="shared" si="1872"/>
        <v/>
      </c>
      <c r="BC2893" s="68" t="str">
        <f t="shared" si="1873"/>
        <v/>
      </c>
      <c r="BD2893" s="69" t="str">
        <f t="shared" si="1874"/>
        <v/>
      </c>
      <c r="BE2893" s="69" t="str">
        <f t="shared" si="1887"/>
        <v/>
      </c>
      <c r="BT2893" s="138" t="str">
        <f t="shared" ca="1" si="1888"/>
        <v/>
      </c>
      <c r="BU2893" s="139" t="str">
        <f t="shared" ca="1" si="1889"/>
        <v/>
      </c>
      <c r="BW2893" s="138" t="str">
        <f t="shared" si="1890"/>
        <v/>
      </c>
      <c r="BX2893" s="104" t="str">
        <f t="shared" si="1891"/>
        <v/>
      </c>
      <c r="BY2893" s="139" t="str">
        <f t="shared" si="1892"/>
        <v/>
      </c>
      <c r="CA2893" s="138" t="str">
        <f t="shared" si="1893"/>
        <v/>
      </c>
      <c r="CB2893" s="104" t="str">
        <f t="shared" si="1894"/>
        <v/>
      </c>
      <c r="CC2893" s="139" t="str">
        <f t="shared" si="1895"/>
        <v/>
      </c>
      <c r="CE2893" s="162" t="str">
        <f t="shared" si="1896"/>
        <v/>
      </c>
      <c r="CF2893" s="163" t="str">
        <f t="shared" si="1897"/>
        <v/>
      </c>
      <c r="CG2893" s="164" t="str">
        <f t="shared" si="1898"/>
        <v/>
      </c>
      <c r="CI2893" s="162" t="str">
        <f t="shared" si="1899"/>
        <v/>
      </c>
      <c r="CJ2893" s="163" t="str">
        <f t="shared" si="1861"/>
        <v/>
      </c>
      <c r="CK2893" s="164" t="str">
        <f t="shared" si="1862"/>
        <v/>
      </c>
      <c r="CM2893" s="169" t="str">
        <f t="shared" si="1900"/>
        <v/>
      </c>
      <c r="CN2893" s="139" t="str">
        <f t="shared" si="1901"/>
        <v/>
      </c>
      <c r="CP2893" s="41" t="str">
        <f>IF($CM2893="", "", COUNTIF($CM$11:$CM$3035, "&lt;"&amp;$CM2893)+1+COUNTIF($CM$11:$CM2893, $CM2893)-1)</f>
        <v/>
      </c>
    </row>
    <row r="2894" spans="1:94" x14ac:dyDescent="0.25">
      <c r="A2894" s="40"/>
      <c r="B2894" s="82" t="str">
        <f>IF($I2894="", "", IFERROR(INDEX('Job Database'!$AE$11:$AE$3035, MATCH($I2894, 'Job Database'!$X$11:$X$3035, 0)), ""))</f>
        <v/>
      </c>
      <c r="C2894" s="69" t="str">
        <f>IF($I2894="", "", IF(COUNTIF('Job Database'!$X$11:$X$3035, $I2894)=0, $AC$5, $AC$4))</f>
        <v/>
      </c>
      <c r="D2894" s="40"/>
      <c r="E2894" s="85" t="str">
        <f>IF($I2894="", "", IF(IFERROR(INDEX('Job Database'!$M$11:$M$3035, MATCH($I2894, 'Job Database'!$X$11:$X$3035, 0)), "")="", "", IFERROR(INDEX('Job Database'!$M$11:$M$3035, MATCH($I2894, 'Job Database'!$X$11:$X$3035, 0)), "")))</f>
        <v/>
      </c>
      <c r="F2894" s="40"/>
      <c r="G2894" s="88" t="str">
        <f t="shared" si="1875"/>
        <v/>
      </c>
      <c r="H2894" s="40"/>
      <c r="I2894" s="24"/>
      <c r="J2894" s="34"/>
      <c r="K2894" s="106"/>
      <c r="L2894" s="79"/>
      <c r="M2894" s="34"/>
      <c r="N2894" s="79"/>
      <c r="O2894" s="31"/>
      <c r="P2894" s="53"/>
      <c r="Q2894" s="40"/>
      <c r="S2894" s="41" t="str">
        <f t="shared" si="1863"/>
        <v/>
      </c>
      <c r="T2894" s="41" t="str">
        <f t="shared" si="1864"/>
        <v/>
      </c>
      <c r="U2894" s="41" t="str">
        <f t="shared" si="1876"/>
        <v/>
      </c>
      <c r="W2894" s="74" t="str">
        <f>IF('Job Database'!$X2894="", "", 'Job Database'!$X2894)</f>
        <v/>
      </c>
      <c r="Y2894" s="41" t="str">
        <f>IF($W2894="", "", IF(COUNTIF($I$11:$I$3035, $W2894)&gt;0, "", MAX($Y$10:$Y2893)+1))</f>
        <v/>
      </c>
      <c r="Z2894" s="41">
        <v>2884</v>
      </c>
      <c r="AA2894" s="58" t="str">
        <f t="shared" si="1877"/>
        <v/>
      </c>
      <c r="AC2894" s="41" t="str">
        <f t="shared" si="1865"/>
        <v/>
      </c>
      <c r="AE2894" s="41" t="str">
        <f t="shared" si="1878"/>
        <v/>
      </c>
      <c r="AJ2894" s="154" t="str">
        <f t="shared" si="1879"/>
        <v/>
      </c>
      <c r="AL2894" s="120" t="str">
        <f t="shared" si="1880"/>
        <v/>
      </c>
      <c r="AM2894" s="104" t="str">
        <f t="shared" si="1881"/>
        <v/>
      </c>
      <c r="AN2894" s="104" t="str">
        <f t="shared" si="1882"/>
        <v/>
      </c>
      <c r="AO2894" s="104" t="str">
        <f t="shared" si="1866"/>
        <v/>
      </c>
      <c r="AP2894" s="104" t="str">
        <f t="shared" si="1867"/>
        <v/>
      </c>
      <c r="AQ2894" s="121" t="str">
        <f t="shared" si="1883"/>
        <v/>
      </c>
      <c r="AS2894" s="88" t="str">
        <f t="shared" si="1868"/>
        <v/>
      </c>
      <c r="AT2894" s="68" t="str">
        <f t="shared" si="1884"/>
        <v/>
      </c>
      <c r="AU2894" s="68" t="str">
        <f t="shared" si="1885"/>
        <v/>
      </c>
      <c r="AV2894" s="68" t="str">
        <f t="shared" si="1886"/>
        <v/>
      </c>
      <c r="AW2894" s="88" t="str">
        <f t="shared" si="1869"/>
        <v/>
      </c>
      <c r="AZ2894" s="88" t="str">
        <f t="shared" si="1870"/>
        <v/>
      </c>
      <c r="BA2894" s="68" t="str">
        <f t="shared" si="1871"/>
        <v/>
      </c>
      <c r="BB2894" s="68" t="str">
        <f t="shared" si="1872"/>
        <v/>
      </c>
      <c r="BC2894" s="68" t="str">
        <f t="shared" si="1873"/>
        <v/>
      </c>
      <c r="BD2894" s="69" t="str">
        <f t="shared" si="1874"/>
        <v/>
      </c>
      <c r="BE2894" s="69" t="str">
        <f t="shared" si="1887"/>
        <v/>
      </c>
      <c r="BT2894" s="138" t="str">
        <f t="shared" ca="1" si="1888"/>
        <v/>
      </c>
      <c r="BU2894" s="139" t="str">
        <f t="shared" ca="1" si="1889"/>
        <v/>
      </c>
      <c r="BW2894" s="138" t="str">
        <f t="shared" si="1890"/>
        <v/>
      </c>
      <c r="BX2894" s="104" t="str">
        <f t="shared" si="1891"/>
        <v/>
      </c>
      <c r="BY2894" s="139" t="str">
        <f t="shared" si="1892"/>
        <v/>
      </c>
      <c r="CA2894" s="138" t="str">
        <f t="shared" si="1893"/>
        <v/>
      </c>
      <c r="CB2894" s="104" t="str">
        <f t="shared" si="1894"/>
        <v/>
      </c>
      <c r="CC2894" s="139" t="str">
        <f t="shared" si="1895"/>
        <v/>
      </c>
      <c r="CE2894" s="162" t="str">
        <f t="shared" si="1896"/>
        <v/>
      </c>
      <c r="CF2894" s="163" t="str">
        <f t="shared" si="1897"/>
        <v/>
      </c>
      <c r="CG2894" s="164" t="str">
        <f t="shared" si="1898"/>
        <v/>
      </c>
      <c r="CI2894" s="162" t="str">
        <f t="shared" si="1899"/>
        <v/>
      </c>
      <c r="CJ2894" s="163" t="str">
        <f t="shared" si="1861"/>
        <v/>
      </c>
      <c r="CK2894" s="164" t="str">
        <f t="shared" si="1862"/>
        <v/>
      </c>
      <c r="CM2894" s="169" t="str">
        <f t="shared" si="1900"/>
        <v/>
      </c>
      <c r="CN2894" s="139" t="str">
        <f t="shared" si="1901"/>
        <v/>
      </c>
      <c r="CP2894" s="41" t="str">
        <f>IF($CM2894="", "", COUNTIF($CM$11:$CM$3035, "&lt;"&amp;$CM2894)+1+COUNTIF($CM$11:$CM2894, $CM2894)-1)</f>
        <v/>
      </c>
    </row>
    <row r="2895" spans="1:94" x14ac:dyDescent="0.25">
      <c r="A2895" s="40"/>
      <c r="B2895" s="82" t="str">
        <f>IF($I2895="", "", IFERROR(INDEX('Job Database'!$AE$11:$AE$3035, MATCH($I2895, 'Job Database'!$X$11:$X$3035, 0)), ""))</f>
        <v/>
      </c>
      <c r="C2895" s="69" t="str">
        <f>IF($I2895="", "", IF(COUNTIF('Job Database'!$X$11:$X$3035, $I2895)=0, $AC$5, $AC$4))</f>
        <v/>
      </c>
      <c r="D2895" s="40"/>
      <c r="E2895" s="85" t="str">
        <f>IF($I2895="", "", IF(IFERROR(INDEX('Job Database'!$M$11:$M$3035, MATCH($I2895, 'Job Database'!$X$11:$X$3035, 0)), "")="", "", IFERROR(INDEX('Job Database'!$M$11:$M$3035, MATCH($I2895, 'Job Database'!$X$11:$X$3035, 0)), "")))</f>
        <v/>
      </c>
      <c r="F2895" s="40"/>
      <c r="G2895" s="88" t="str">
        <f t="shared" si="1875"/>
        <v/>
      </c>
      <c r="H2895" s="40"/>
      <c r="I2895" s="24"/>
      <c r="J2895" s="34"/>
      <c r="K2895" s="106"/>
      <c r="L2895" s="79"/>
      <c r="M2895" s="34"/>
      <c r="N2895" s="79"/>
      <c r="O2895" s="31"/>
      <c r="P2895" s="53"/>
      <c r="Q2895" s="40"/>
      <c r="S2895" s="41" t="str">
        <f t="shared" si="1863"/>
        <v/>
      </c>
      <c r="T2895" s="41" t="str">
        <f t="shared" si="1864"/>
        <v/>
      </c>
      <c r="U2895" s="41" t="str">
        <f t="shared" si="1876"/>
        <v/>
      </c>
      <c r="W2895" s="74" t="str">
        <f>IF('Job Database'!$X2895="", "", 'Job Database'!$X2895)</f>
        <v/>
      </c>
      <c r="Y2895" s="41" t="str">
        <f>IF($W2895="", "", IF(COUNTIF($I$11:$I$3035, $W2895)&gt;0, "", MAX($Y$10:$Y2894)+1))</f>
        <v/>
      </c>
      <c r="Z2895" s="41">
        <v>2885</v>
      </c>
      <c r="AA2895" s="58" t="str">
        <f t="shared" si="1877"/>
        <v/>
      </c>
      <c r="AC2895" s="41" t="str">
        <f t="shared" si="1865"/>
        <v/>
      </c>
      <c r="AE2895" s="41" t="str">
        <f t="shared" si="1878"/>
        <v/>
      </c>
      <c r="AJ2895" s="154" t="str">
        <f t="shared" si="1879"/>
        <v/>
      </c>
      <c r="AL2895" s="120" t="str">
        <f t="shared" si="1880"/>
        <v/>
      </c>
      <c r="AM2895" s="104" t="str">
        <f t="shared" si="1881"/>
        <v/>
      </c>
      <c r="AN2895" s="104" t="str">
        <f t="shared" si="1882"/>
        <v/>
      </c>
      <c r="AO2895" s="104" t="str">
        <f t="shared" si="1866"/>
        <v/>
      </c>
      <c r="AP2895" s="104" t="str">
        <f t="shared" si="1867"/>
        <v/>
      </c>
      <c r="AQ2895" s="121" t="str">
        <f t="shared" si="1883"/>
        <v/>
      </c>
      <c r="AS2895" s="88" t="str">
        <f t="shared" si="1868"/>
        <v/>
      </c>
      <c r="AT2895" s="68" t="str">
        <f t="shared" si="1884"/>
        <v/>
      </c>
      <c r="AU2895" s="68" t="str">
        <f t="shared" si="1885"/>
        <v/>
      </c>
      <c r="AV2895" s="68" t="str">
        <f t="shared" si="1886"/>
        <v/>
      </c>
      <c r="AW2895" s="88" t="str">
        <f t="shared" si="1869"/>
        <v/>
      </c>
      <c r="AZ2895" s="88" t="str">
        <f t="shared" si="1870"/>
        <v/>
      </c>
      <c r="BA2895" s="68" t="str">
        <f t="shared" si="1871"/>
        <v/>
      </c>
      <c r="BB2895" s="68" t="str">
        <f t="shared" si="1872"/>
        <v/>
      </c>
      <c r="BC2895" s="68" t="str">
        <f t="shared" si="1873"/>
        <v/>
      </c>
      <c r="BD2895" s="69" t="str">
        <f t="shared" si="1874"/>
        <v/>
      </c>
      <c r="BE2895" s="69" t="str">
        <f t="shared" si="1887"/>
        <v/>
      </c>
      <c r="BT2895" s="138" t="str">
        <f t="shared" ca="1" si="1888"/>
        <v/>
      </c>
      <c r="BU2895" s="139" t="str">
        <f t="shared" ca="1" si="1889"/>
        <v/>
      </c>
      <c r="BW2895" s="138" t="str">
        <f t="shared" si="1890"/>
        <v/>
      </c>
      <c r="BX2895" s="104" t="str">
        <f t="shared" si="1891"/>
        <v/>
      </c>
      <c r="BY2895" s="139" t="str">
        <f t="shared" si="1892"/>
        <v/>
      </c>
      <c r="CA2895" s="138" t="str">
        <f t="shared" si="1893"/>
        <v/>
      </c>
      <c r="CB2895" s="104" t="str">
        <f t="shared" si="1894"/>
        <v/>
      </c>
      <c r="CC2895" s="139" t="str">
        <f t="shared" si="1895"/>
        <v/>
      </c>
      <c r="CE2895" s="162" t="str">
        <f t="shared" si="1896"/>
        <v/>
      </c>
      <c r="CF2895" s="163" t="str">
        <f t="shared" si="1897"/>
        <v/>
      </c>
      <c r="CG2895" s="164" t="str">
        <f t="shared" si="1898"/>
        <v/>
      </c>
      <c r="CI2895" s="162" t="str">
        <f t="shared" si="1899"/>
        <v/>
      </c>
      <c r="CJ2895" s="163" t="str">
        <f t="shared" si="1861"/>
        <v/>
      </c>
      <c r="CK2895" s="164" t="str">
        <f t="shared" si="1862"/>
        <v/>
      </c>
      <c r="CM2895" s="169" t="str">
        <f t="shared" si="1900"/>
        <v/>
      </c>
      <c r="CN2895" s="139" t="str">
        <f t="shared" si="1901"/>
        <v/>
      </c>
      <c r="CP2895" s="41" t="str">
        <f>IF($CM2895="", "", COUNTIF($CM$11:$CM$3035, "&lt;"&amp;$CM2895)+1+COUNTIF($CM$11:$CM2895, $CM2895)-1)</f>
        <v/>
      </c>
    </row>
    <row r="2896" spans="1:94" x14ac:dyDescent="0.25">
      <c r="A2896" s="40"/>
      <c r="B2896" s="82" t="str">
        <f>IF($I2896="", "", IFERROR(INDEX('Job Database'!$AE$11:$AE$3035, MATCH($I2896, 'Job Database'!$X$11:$X$3035, 0)), ""))</f>
        <v/>
      </c>
      <c r="C2896" s="69" t="str">
        <f>IF($I2896="", "", IF(COUNTIF('Job Database'!$X$11:$X$3035, $I2896)=0, $AC$5, $AC$4))</f>
        <v/>
      </c>
      <c r="D2896" s="40"/>
      <c r="E2896" s="85" t="str">
        <f>IF($I2896="", "", IF(IFERROR(INDEX('Job Database'!$M$11:$M$3035, MATCH($I2896, 'Job Database'!$X$11:$X$3035, 0)), "")="", "", IFERROR(INDEX('Job Database'!$M$11:$M$3035, MATCH($I2896, 'Job Database'!$X$11:$X$3035, 0)), "")))</f>
        <v/>
      </c>
      <c r="F2896" s="40"/>
      <c r="G2896" s="88" t="str">
        <f t="shared" si="1875"/>
        <v/>
      </c>
      <c r="H2896" s="40"/>
      <c r="I2896" s="24"/>
      <c r="J2896" s="34"/>
      <c r="K2896" s="106"/>
      <c r="L2896" s="79"/>
      <c r="M2896" s="34"/>
      <c r="N2896" s="79"/>
      <c r="O2896" s="31"/>
      <c r="P2896" s="53"/>
      <c r="Q2896" s="40"/>
      <c r="S2896" s="41" t="str">
        <f t="shared" si="1863"/>
        <v/>
      </c>
      <c r="T2896" s="41" t="str">
        <f t="shared" si="1864"/>
        <v/>
      </c>
      <c r="U2896" s="41" t="str">
        <f t="shared" si="1876"/>
        <v/>
      </c>
      <c r="W2896" s="74" t="str">
        <f>IF('Job Database'!$X2896="", "", 'Job Database'!$X2896)</f>
        <v/>
      </c>
      <c r="Y2896" s="41" t="str">
        <f>IF($W2896="", "", IF(COUNTIF($I$11:$I$3035, $W2896)&gt;0, "", MAX($Y$10:$Y2895)+1))</f>
        <v/>
      </c>
      <c r="Z2896" s="41">
        <v>2886</v>
      </c>
      <c r="AA2896" s="58" t="str">
        <f t="shared" si="1877"/>
        <v/>
      </c>
      <c r="AC2896" s="41" t="str">
        <f t="shared" si="1865"/>
        <v/>
      </c>
      <c r="AE2896" s="41" t="str">
        <f t="shared" si="1878"/>
        <v/>
      </c>
      <c r="AJ2896" s="154" t="str">
        <f t="shared" si="1879"/>
        <v/>
      </c>
      <c r="AL2896" s="120" t="str">
        <f t="shared" si="1880"/>
        <v/>
      </c>
      <c r="AM2896" s="104" t="str">
        <f t="shared" si="1881"/>
        <v/>
      </c>
      <c r="AN2896" s="104" t="str">
        <f t="shared" si="1882"/>
        <v/>
      </c>
      <c r="AO2896" s="104" t="str">
        <f t="shared" si="1866"/>
        <v/>
      </c>
      <c r="AP2896" s="104" t="str">
        <f t="shared" si="1867"/>
        <v/>
      </c>
      <c r="AQ2896" s="121" t="str">
        <f t="shared" si="1883"/>
        <v/>
      </c>
      <c r="AS2896" s="88" t="str">
        <f t="shared" si="1868"/>
        <v/>
      </c>
      <c r="AT2896" s="68" t="str">
        <f t="shared" si="1884"/>
        <v/>
      </c>
      <c r="AU2896" s="68" t="str">
        <f t="shared" si="1885"/>
        <v/>
      </c>
      <c r="AV2896" s="68" t="str">
        <f t="shared" si="1886"/>
        <v/>
      </c>
      <c r="AW2896" s="88" t="str">
        <f t="shared" si="1869"/>
        <v/>
      </c>
      <c r="AZ2896" s="88" t="str">
        <f t="shared" si="1870"/>
        <v/>
      </c>
      <c r="BA2896" s="68" t="str">
        <f t="shared" si="1871"/>
        <v/>
      </c>
      <c r="BB2896" s="68" t="str">
        <f t="shared" si="1872"/>
        <v/>
      </c>
      <c r="BC2896" s="68" t="str">
        <f t="shared" si="1873"/>
        <v/>
      </c>
      <c r="BD2896" s="69" t="str">
        <f t="shared" si="1874"/>
        <v/>
      </c>
      <c r="BE2896" s="69" t="str">
        <f t="shared" si="1887"/>
        <v/>
      </c>
      <c r="BT2896" s="138" t="str">
        <f t="shared" ca="1" si="1888"/>
        <v/>
      </c>
      <c r="BU2896" s="139" t="str">
        <f t="shared" ca="1" si="1889"/>
        <v/>
      </c>
      <c r="BW2896" s="138" t="str">
        <f t="shared" si="1890"/>
        <v/>
      </c>
      <c r="BX2896" s="104" t="str">
        <f t="shared" si="1891"/>
        <v/>
      </c>
      <c r="BY2896" s="139" t="str">
        <f t="shared" si="1892"/>
        <v/>
      </c>
      <c r="CA2896" s="138" t="str">
        <f t="shared" si="1893"/>
        <v/>
      </c>
      <c r="CB2896" s="104" t="str">
        <f t="shared" si="1894"/>
        <v/>
      </c>
      <c r="CC2896" s="139" t="str">
        <f t="shared" si="1895"/>
        <v/>
      </c>
      <c r="CE2896" s="162" t="str">
        <f t="shared" si="1896"/>
        <v/>
      </c>
      <c r="CF2896" s="163" t="str">
        <f t="shared" si="1897"/>
        <v/>
      </c>
      <c r="CG2896" s="164" t="str">
        <f t="shared" si="1898"/>
        <v/>
      </c>
      <c r="CI2896" s="162" t="str">
        <f t="shared" si="1899"/>
        <v/>
      </c>
      <c r="CJ2896" s="163" t="str">
        <f t="shared" si="1861"/>
        <v/>
      </c>
      <c r="CK2896" s="164" t="str">
        <f t="shared" si="1862"/>
        <v/>
      </c>
      <c r="CM2896" s="169" t="str">
        <f t="shared" si="1900"/>
        <v/>
      </c>
      <c r="CN2896" s="139" t="str">
        <f t="shared" si="1901"/>
        <v/>
      </c>
      <c r="CP2896" s="41" t="str">
        <f>IF($CM2896="", "", COUNTIF($CM$11:$CM$3035, "&lt;"&amp;$CM2896)+1+COUNTIF($CM$11:$CM2896, $CM2896)-1)</f>
        <v/>
      </c>
    </row>
    <row r="2897" spans="1:94" x14ac:dyDescent="0.25">
      <c r="A2897" s="40"/>
      <c r="B2897" s="82" t="str">
        <f>IF($I2897="", "", IFERROR(INDEX('Job Database'!$AE$11:$AE$3035, MATCH($I2897, 'Job Database'!$X$11:$X$3035, 0)), ""))</f>
        <v/>
      </c>
      <c r="C2897" s="69" t="str">
        <f>IF($I2897="", "", IF(COUNTIF('Job Database'!$X$11:$X$3035, $I2897)=0, $AC$5, $AC$4))</f>
        <v/>
      </c>
      <c r="D2897" s="40"/>
      <c r="E2897" s="85" t="str">
        <f>IF($I2897="", "", IF(IFERROR(INDEX('Job Database'!$M$11:$M$3035, MATCH($I2897, 'Job Database'!$X$11:$X$3035, 0)), "")="", "", IFERROR(INDEX('Job Database'!$M$11:$M$3035, MATCH($I2897, 'Job Database'!$X$11:$X$3035, 0)), "")))</f>
        <v/>
      </c>
      <c r="F2897" s="40"/>
      <c r="G2897" s="88" t="str">
        <f t="shared" si="1875"/>
        <v/>
      </c>
      <c r="H2897" s="40"/>
      <c r="I2897" s="24"/>
      <c r="J2897" s="34"/>
      <c r="K2897" s="106"/>
      <c r="L2897" s="79"/>
      <c r="M2897" s="34"/>
      <c r="N2897" s="79"/>
      <c r="O2897" s="31"/>
      <c r="P2897" s="53"/>
      <c r="Q2897" s="40"/>
      <c r="S2897" s="41" t="str">
        <f t="shared" si="1863"/>
        <v/>
      </c>
      <c r="T2897" s="41" t="str">
        <f t="shared" si="1864"/>
        <v/>
      </c>
      <c r="U2897" s="41" t="str">
        <f t="shared" si="1876"/>
        <v/>
      </c>
      <c r="W2897" s="74" t="str">
        <f>IF('Job Database'!$X2897="", "", 'Job Database'!$X2897)</f>
        <v/>
      </c>
      <c r="Y2897" s="41" t="str">
        <f>IF($W2897="", "", IF(COUNTIF($I$11:$I$3035, $W2897)&gt;0, "", MAX($Y$10:$Y2896)+1))</f>
        <v/>
      </c>
      <c r="Z2897" s="41">
        <v>2887</v>
      </c>
      <c r="AA2897" s="58" t="str">
        <f t="shared" si="1877"/>
        <v/>
      </c>
      <c r="AC2897" s="41" t="str">
        <f t="shared" si="1865"/>
        <v/>
      </c>
      <c r="AE2897" s="41" t="str">
        <f t="shared" si="1878"/>
        <v/>
      </c>
      <c r="AJ2897" s="154" t="str">
        <f t="shared" si="1879"/>
        <v/>
      </c>
      <c r="AL2897" s="120" t="str">
        <f t="shared" si="1880"/>
        <v/>
      </c>
      <c r="AM2897" s="104" t="str">
        <f t="shared" si="1881"/>
        <v/>
      </c>
      <c r="AN2897" s="104" t="str">
        <f t="shared" si="1882"/>
        <v/>
      </c>
      <c r="AO2897" s="104" t="str">
        <f t="shared" si="1866"/>
        <v/>
      </c>
      <c r="AP2897" s="104" t="str">
        <f t="shared" si="1867"/>
        <v/>
      </c>
      <c r="AQ2897" s="121" t="str">
        <f t="shared" si="1883"/>
        <v/>
      </c>
      <c r="AS2897" s="88" t="str">
        <f t="shared" si="1868"/>
        <v/>
      </c>
      <c r="AT2897" s="68" t="str">
        <f t="shared" si="1884"/>
        <v/>
      </c>
      <c r="AU2897" s="68" t="str">
        <f t="shared" si="1885"/>
        <v/>
      </c>
      <c r="AV2897" s="68" t="str">
        <f t="shared" si="1886"/>
        <v/>
      </c>
      <c r="AW2897" s="88" t="str">
        <f t="shared" si="1869"/>
        <v/>
      </c>
      <c r="AZ2897" s="88" t="str">
        <f t="shared" si="1870"/>
        <v/>
      </c>
      <c r="BA2897" s="68" t="str">
        <f t="shared" si="1871"/>
        <v/>
      </c>
      <c r="BB2897" s="68" t="str">
        <f t="shared" si="1872"/>
        <v/>
      </c>
      <c r="BC2897" s="68" t="str">
        <f t="shared" si="1873"/>
        <v/>
      </c>
      <c r="BD2897" s="69" t="str">
        <f t="shared" si="1874"/>
        <v/>
      </c>
      <c r="BE2897" s="69" t="str">
        <f t="shared" si="1887"/>
        <v/>
      </c>
      <c r="BT2897" s="138" t="str">
        <f t="shared" ca="1" si="1888"/>
        <v/>
      </c>
      <c r="BU2897" s="139" t="str">
        <f t="shared" ca="1" si="1889"/>
        <v/>
      </c>
      <c r="BW2897" s="138" t="str">
        <f t="shared" si="1890"/>
        <v/>
      </c>
      <c r="BX2897" s="104" t="str">
        <f t="shared" si="1891"/>
        <v/>
      </c>
      <c r="BY2897" s="139" t="str">
        <f t="shared" si="1892"/>
        <v/>
      </c>
      <c r="CA2897" s="138" t="str">
        <f t="shared" si="1893"/>
        <v/>
      </c>
      <c r="CB2897" s="104" t="str">
        <f t="shared" si="1894"/>
        <v/>
      </c>
      <c r="CC2897" s="139" t="str">
        <f t="shared" si="1895"/>
        <v/>
      </c>
      <c r="CE2897" s="162" t="str">
        <f t="shared" si="1896"/>
        <v/>
      </c>
      <c r="CF2897" s="163" t="str">
        <f t="shared" si="1897"/>
        <v/>
      </c>
      <c r="CG2897" s="164" t="str">
        <f t="shared" si="1898"/>
        <v/>
      </c>
      <c r="CI2897" s="162" t="str">
        <f t="shared" si="1899"/>
        <v/>
      </c>
      <c r="CJ2897" s="163" t="str">
        <f t="shared" si="1861"/>
        <v/>
      </c>
      <c r="CK2897" s="164" t="str">
        <f t="shared" si="1862"/>
        <v/>
      </c>
      <c r="CM2897" s="169" t="str">
        <f t="shared" si="1900"/>
        <v/>
      </c>
      <c r="CN2897" s="139" t="str">
        <f t="shared" si="1901"/>
        <v/>
      </c>
      <c r="CP2897" s="41" t="str">
        <f>IF($CM2897="", "", COUNTIF($CM$11:$CM$3035, "&lt;"&amp;$CM2897)+1+COUNTIF($CM$11:$CM2897, $CM2897)-1)</f>
        <v/>
      </c>
    </row>
    <row r="2898" spans="1:94" x14ac:dyDescent="0.25">
      <c r="A2898" s="40"/>
      <c r="B2898" s="82" t="str">
        <f>IF($I2898="", "", IFERROR(INDEX('Job Database'!$AE$11:$AE$3035, MATCH($I2898, 'Job Database'!$X$11:$X$3035, 0)), ""))</f>
        <v/>
      </c>
      <c r="C2898" s="69" t="str">
        <f>IF($I2898="", "", IF(COUNTIF('Job Database'!$X$11:$X$3035, $I2898)=0, $AC$5, $AC$4))</f>
        <v/>
      </c>
      <c r="D2898" s="40"/>
      <c r="E2898" s="85" t="str">
        <f>IF($I2898="", "", IF(IFERROR(INDEX('Job Database'!$M$11:$M$3035, MATCH($I2898, 'Job Database'!$X$11:$X$3035, 0)), "")="", "", IFERROR(INDEX('Job Database'!$M$11:$M$3035, MATCH($I2898, 'Job Database'!$X$11:$X$3035, 0)), "")))</f>
        <v/>
      </c>
      <c r="F2898" s="40"/>
      <c r="G2898" s="88" t="str">
        <f t="shared" si="1875"/>
        <v/>
      </c>
      <c r="H2898" s="40"/>
      <c r="I2898" s="24"/>
      <c r="J2898" s="34"/>
      <c r="K2898" s="106"/>
      <c r="L2898" s="79"/>
      <c r="M2898" s="34"/>
      <c r="N2898" s="79"/>
      <c r="O2898" s="31"/>
      <c r="P2898" s="53"/>
      <c r="Q2898" s="40"/>
      <c r="S2898" s="41" t="str">
        <f t="shared" si="1863"/>
        <v/>
      </c>
      <c r="T2898" s="41" t="str">
        <f t="shared" si="1864"/>
        <v/>
      </c>
      <c r="U2898" s="41" t="str">
        <f t="shared" si="1876"/>
        <v/>
      </c>
      <c r="W2898" s="74" t="str">
        <f>IF('Job Database'!$X2898="", "", 'Job Database'!$X2898)</f>
        <v/>
      </c>
      <c r="Y2898" s="41" t="str">
        <f>IF($W2898="", "", IF(COUNTIF($I$11:$I$3035, $W2898)&gt;0, "", MAX($Y$10:$Y2897)+1))</f>
        <v/>
      </c>
      <c r="Z2898" s="41">
        <v>2888</v>
      </c>
      <c r="AA2898" s="58" t="str">
        <f t="shared" si="1877"/>
        <v/>
      </c>
      <c r="AC2898" s="41" t="str">
        <f t="shared" si="1865"/>
        <v/>
      </c>
      <c r="AE2898" s="41" t="str">
        <f t="shared" si="1878"/>
        <v/>
      </c>
      <c r="AJ2898" s="154" t="str">
        <f t="shared" si="1879"/>
        <v/>
      </c>
      <c r="AL2898" s="120" t="str">
        <f t="shared" si="1880"/>
        <v/>
      </c>
      <c r="AM2898" s="104" t="str">
        <f t="shared" si="1881"/>
        <v/>
      </c>
      <c r="AN2898" s="104" t="str">
        <f t="shared" si="1882"/>
        <v/>
      </c>
      <c r="AO2898" s="104" t="str">
        <f t="shared" si="1866"/>
        <v/>
      </c>
      <c r="AP2898" s="104" t="str">
        <f t="shared" si="1867"/>
        <v/>
      </c>
      <c r="AQ2898" s="121" t="str">
        <f t="shared" si="1883"/>
        <v/>
      </c>
      <c r="AS2898" s="88" t="str">
        <f t="shared" si="1868"/>
        <v/>
      </c>
      <c r="AT2898" s="68" t="str">
        <f t="shared" si="1884"/>
        <v/>
      </c>
      <c r="AU2898" s="68" t="str">
        <f t="shared" si="1885"/>
        <v/>
      </c>
      <c r="AV2898" s="68" t="str">
        <f t="shared" si="1886"/>
        <v/>
      </c>
      <c r="AW2898" s="88" t="str">
        <f t="shared" si="1869"/>
        <v/>
      </c>
      <c r="AZ2898" s="88" t="str">
        <f t="shared" si="1870"/>
        <v/>
      </c>
      <c r="BA2898" s="68" t="str">
        <f t="shared" si="1871"/>
        <v/>
      </c>
      <c r="BB2898" s="68" t="str">
        <f t="shared" si="1872"/>
        <v/>
      </c>
      <c r="BC2898" s="68" t="str">
        <f t="shared" si="1873"/>
        <v/>
      </c>
      <c r="BD2898" s="69" t="str">
        <f t="shared" si="1874"/>
        <v/>
      </c>
      <c r="BE2898" s="69" t="str">
        <f t="shared" si="1887"/>
        <v/>
      </c>
      <c r="BT2898" s="138" t="str">
        <f t="shared" ca="1" si="1888"/>
        <v/>
      </c>
      <c r="BU2898" s="139" t="str">
        <f t="shared" ca="1" si="1889"/>
        <v/>
      </c>
      <c r="BW2898" s="138" t="str">
        <f t="shared" si="1890"/>
        <v/>
      </c>
      <c r="BX2898" s="104" t="str">
        <f t="shared" si="1891"/>
        <v/>
      </c>
      <c r="BY2898" s="139" t="str">
        <f t="shared" si="1892"/>
        <v/>
      </c>
      <c r="CA2898" s="138" t="str">
        <f t="shared" si="1893"/>
        <v/>
      </c>
      <c r="CB2898" s="104" t="str">
        <f t="shared" si="1894"/>
        <v/>
      </c>
      <c r="CC2898" s="139" t="str">
        <f t="shared" si="1895"/>
        <v/>
      </c>
      <c r="CE2898" s="162" t="str">
        <f t="shared" si="1896"/>
        <v/>
      </c>
      <c r="CF2898" s="163" t="str">
        <f t="shared" si="1897"/>
        <v/>
      </c>
      <c r="CG2898" s="164" t="str">
        <f t="shared" si="1898"/>
        <v/>
      </c>
      <c r="CI2898" s="162" t="str">
        <f t="shared" si="1899"/>
        <v/>
      </c>
      <c r="CJ2898" s="163" t="str">
        <f t="shared" si="1861"/>
        <v/>
      </c>
      <c r="CK2898" s="164" t="str">
        <f t="shared" si="1862"/>
        <v/>
      </c>
      <c r="CM2898" s="169" t="str">
        <f t="shared" si="1900"/>
        <v/>
      </c>
      <c r="CN2898" s="139" t="str">
        <f t="shared" si="1901"/>
        <v/>
      </c>
      <c r="CP2898" s="41" t="str">
        <f>IF($CM2898="", "", COUNTIF($CM$11:$CM$3035, "&lt;"&amp;$CM2898)+1+COUNTIF($CM$11:$CM2898, $CM2898)-1)</f>
        <v/>
      </c>
    </row>
    <row r="2899" spans="1:94" x14ac:dyDescent="0.25">
      <c r="A2899" s="40"/>
      <c r="B2899" s="82" t="str">
        <f>IF($I2899="", "", IFERROR(INDEX('Job Database'!$AE$11:$AE$3035, MATCH($I2899, 'Job Database'!$X$11:$X$3035, 0)), ""))</f>
        <v/>
      </c>
      <c r="C2899" s="69" t="str">
        <f>IF($I2899="", "", IF(COUNTIF('Job Database'!$X$11:$X$3035, $I2899)=0, $AC$5, $AC$4))</f>
        <v/>
      </c>
      <c r="D2899" s="40"/>
      <c r="E2899" s="85" t="str">
        <f>IF($I2899="", "", IF(IFERROR(INDEX('Job Database'!$M$11:$M$3035, MATCH($I2899, 'Job Database'!$X$11:$X$3035, 0)), "")="", "", IFERROR(INDEX('Job Database'!$M$11:$M$3035, MATCH($I2899, 'Job Database'!$X$11:$X$3035, 0)), "")))</f>
        <v/>
      </c>
      <c r="F2899" s="40"/>
      <c r="G2899" s="88" t="str">
        <f t="shared" si="1875"/>
        <v/>
      </c>
      <c r="H2899" s="40"/>
      <c r="I2899" s="24"/>
      <c r="J2899" s="34"/>
      <c r="K2899" s="106"/>
      <c r="L2899" s="79"/>
      <c r="M2899" s="34"/>
      <c r="N2899" s="79"/>
      <c r="O2899" s="31"/>
      <c r="P2899" s="53"/>
      <c r="Q2899" s="40"/>
      <c r="S2899" s="41" t="str">
        <f t="shared" si="1863"/>
        <v/>
      </c>
      <c r="T2899" s="41" t="str">
        <f t="shared" si="1864"/>
        <v/>
      </c>
      <c r="U2899" s="41" t="str">
        <f t="shared" si="1876"/>
        <v/>
      </c>
      <c r="W2899" s="74" t="str">
        <f>IF('Job Database'!$X2899="", "", 'Job Database'!$X2899)</f>
        <v/>
      </c>
      <c r="Y2899" s="41" t="str">
        <f>IF($W2899="", "", IF(COUNTIF($I$11:$I$3035, $W2899)&gt;0, "", MAX($Y$10:$Y2898)+1))</f>
        <v/>
      </c>
      <c r="Z2899" s="41">
        <v>2889</v>
      </c>
      <c r="AA2899" s="58" t="str">
        <f t="shared" si="1877"/>
        <v/>
      </c>
      <c r="AC2899" s="41" t="str">
        <f t="shared" si="1865"/>
        <v/>
      </c>
      <c r="AE2899" s="41" t="str">
        <f t="shared" si="1878"/>
        <v/>
      </c>
      <c r="AJ2899" s="154" t="str">
        <f t="shared" si="1879"/>
        <v/>
      </c>
      <c r="AL2899" s="120" t="str">
        <f t="shared" si="1880"/>
        <v/>
      </c>
      <c r="AM2899" s="104" t="str">
        <f t="shared" si="1881"/>
        <v/>
      </c>
      <c r="AN2899" s="104" t="str">
        <f t="shared" si="1882"/>
        <v/>
      </c>
      <c r="AO2899" s="104" t="str">
        <f t="shared" si="1866"/>
        <v/>
      </c>
      <c r="AP2899" s="104" t="str">
        <f t="shared" si="1867"/>
        <v/>
      </c>
      <c r="AQ2899" s="121" t="str">
        <f t="shared" si="1883"/>
        <v/>
      </c>
      <c r="AS2899" s="88" t="str">
        <f t="shared" si="1868"/>
        <v/>
      </c>
      <c r="AT2899" s="68" t="str">
        <f t="shared" si="1884"/>
        <v/>
      </c>
      <c r="AU2899" s="68" t="str">
        <f t="shared" si="1885"/>
        <v/>
      </c>
      <c r="AV2899" s="68" t="str">
        <f t="shared" si="1886"/>
        <v/>
      </c>
      <c r="AW2899" s="88" t="str">
        <f t="shared" si="1869"/>
        <v/>
      </c>
      <c r="AZ2899" s="88" t="str">
        <f t="shared" si="1870"/>
        <v/>
      </c>
      <c r="BA2899" s="68" t="str">
        <f t="shared" si="1871"/>
        <v/>
      </c>
      <c r="BB2899" s="68" t="str">
        <f t="shared" si="1872"/>
        <v/>
      </c>
      <c r="BC2899" s="68" t="str">
        <f t="shared" si="1873"/>
        <v/>
      </c>
      <c r="BD2899" s="69" t="str">
        <f t="shared" si="1874"/>
        <v/>
      </c>
      <c r="BE2899" s="69" t="str">
        <f t="shared" si="1887"/>
        <v/>
      </c>
      <c r="BT2899" s="138" t="str">
        <f t="shared" ca="1" si="1888"/>
        <v/>
      </c>
      <c r="BU2899" s="139" t="str">
        <f t="shared" ca="1" si="1889"/>
        <v/>
      </c>
      <c r="BW2899" s="138" t="str">
        <f t="shared" si="1890"/>
        <v/>
      </c>
      <c r="BX2899" s="104" t="str">
        <f t="shared" si="1891"/>
        <v/>
      </c>
      <c r="BY2899" s="139" t="str">
        <f t="shared" si="1892"/>
        <v/>
      </c>
      <c r="CA2899" s="138" t="str">
        <f t="shared" si="1893"/>
        <v/>
      </c>
      <c r="CB2899" s="104" t="str">
        <f t="shared" si="1894"/>
        <v/>
      </c>
      <c r="CC2899" s="139" t="str">
        <f t="shared" si="1895"/>
        <v/>
      </c>
      <c r="CE2899" s="162" t="str">
        <f t="shared" si="1896"/>
        <v/>
      </c>
      <c r="CF2899" s="163" t="str">
        <f t="shared" si="1897"/>
        <v/>
      </c>
      <c r="CG2899" s="164" t="str">
        <f t="shared" si="1898"/>
        <v/>
      </c>
      <c r="CI2899" s="162" t="str">
        <f t="shared" si="1899"/>
        <v/>
      </c>
      <c r="CJ2899" s="163" t="str">
        <f t="shared" si="1861"/>
        <v/>
      </c>
      <c r="CK2899" s="164" t="str">
        <f t="shared" si="1862"/>
        <v/>
      </c>
      <c r="CM2899" s="169" t="str">
        <f t="shared" si="1900"/>
        <v/>
      </c>
      <c r="CN2899" s="139" t="str">
        <f t="shared" si="1901"/>
        <v/>
      </c>
      <c r="CP2899" s="41" t="str">
        <f>IF($CM2899="", "", COUNTIF($CM$11:$CM$3035, "&lt;"&amp;$CM2899)+1+COUNTIF($CM$11:$CM2899, $CM2899)-1)</f>
        <v/>
      </c>
    </row>
    <row r="2900" spans="1:94" x14ac:dyDescent="0.25">
      <c r="A2900" s="40"/>
      <c r="B2900" s="82" t="str">
        <f>IF($I2900="", "", IFERROR(INDEX('Job Database'!$AE$11:$AE$3035, MATCH($I2900, 'Job Database'!$X$11:$X$3035, 0)), ""))</f>
        <v/>
      </c>
      <c r="C2900" s="69" t="str">
        <f>IF($I2900="", "", IF(COUNTIF('Job Database'!$X$11:$X$3035, $I2900)=0, $AC$5, $AC$4))</f>
        <v/>
      </c>
      <c r="D2900" s="40"/>
      <c r="E2900" s="85" t="str">
        <f>IF($I2900="", "", IF(IFERROR(INDEX('Job Database'!$M$11:$M$3035, MATCH($I2900, 'Job Database'!$X$11:$X$3035, 0)), "")="", "", IFERROR(INDEX('Job Database'!$M$11:$M$3035, MATCH($I2900, 'Job Database'!$X$11:$X$3035, 0)), "")))</f>
        <v/>
      </c>
      <c r="F2900" s="40"/>
      <c r="G2900" s="88" t="str">
        <f t="shared" si="1875"/>
        <v/>
      </c>
      <c r="H2900" s="40"/>
      <c r="I2900" s="24"/>
      <c r="J2900" s="34"/>
      <c r="K2900" s="106"/>
      <c r="L2900" s="79"/>
      <c r="M2900" s="34"/>
      <c r="N2900" s="79"/>
      <c r="O2900" s="31"/>
      <c r="P2900" s="53"/>
      <c r="Q2900" s="40"/>
      <c r="S2900" s="41" t="str">
        <f t="shared" si="1863"/>
        <v/>
      </c>
      <c r="T2900" s="41" t="str">
        <f t="shared" si="1864"/>
        <v/>
      </c>
      <c r="U2900" s="41" t="str">
        <f t="shared" si="1876"/>
        <v/>
      </c>
      <c r="W2900" s="74" t="str">
        <f>IF('Job Database'!$X2900="", "", 'Job Database'!$X2900)</f>
        <v/>
      </c>
      <c r="Y2900" s="41" t="str">
        <f>IF($W2900="", "", IF(COUNTIF($I$11:$I$3035, $W2900)&gt;0, "", MAX($Y$10:$Y2899)+1))</f>
        <v/>
      </c>
      <c r="Z2900" s="41">
        <v>2890</v>
      </c>
      <c r="AA2900" s="58" t="str">
        <f t="shared" si="1877"/>
        <v/>
      </c>
      <c r="AC2900" s="41" t="str">
        <f t="shared" si="1865"/>
        <v/>
      </c>
      <c r="AE2900" s="41" t="str">
        <f t="shared" si="1878"/>
        <v/>
      </c>
      <c r="AJ2900" s="154" t="str">
        <f t="shared" si="1879"/>
        <v/>
      </c>
      <c r="AL2900" s="120" t="str">
        <f t="shared" si="1880"/>
        <v/>
      </c>
      <c r="AM2900" s="104" t="str">
        <f t="shared" si="1881"/>
        <v/>
      </c>
      <c r="AN2900" s="104" t="str">
        <f t="shared" si="1882"/>
        <v/>
      </c>
      <c r="AO2900" s="104" t="str">
        <f t="shared" si="1866"/>
        <v/>
      </c>
      <c r="AP2900" s="104" t="str">
        <f t="shared" si="1867"/>
        <v/>
      </c>
      <c r="AQ2900" s="121" t="str">
        <f t="shared" si="1883"/>
        <v/>
      </c>
      <c r="AS2900" s="88" t="str">
        <f t="shared" si="1868"/>
        <v/>
      </c>
      <c r="AT2900" s="68" t="str">
        <f t="shared" si="1884"/>
        <v/>
      </c>
      <c r="AU2900" s="68" t="str">
        <f t="shared" si="1885"/>
        <v/>
      </c>
      <c r="AV2900" s="68" t="str">
        <f t="shared" si="1886"/>
        <v/>
      </c>
      <c r="AW2900" s="88" t="str">
        <f t="shared" si="1869"/>
        <v/>
      </c>
      <c r="AZ2900" s="88" t="str">
        <f t="shared" si="1870"/>
        <v/>
      </c>
      <c r="BA2900" s="68" t="str">
        <f t="shared" si="1871"/>
        <v/>
      </c>
      <c r="BB2900" s="68" t="str">
        <f t="shared" si="1872"/>
        <v/>
      </c>
      <c r="BC2900" s="68" t="str">
        <f t="shared" si="1873"/>
        <v/>
      </c>
      <c r="BD2900" s="69" t="str">
        <f t="shared" si="1874"/>
        <v/>
      </c>
      <c r="BE2900" s="69" t="str">
        <f t="shared" si="1887"/>
        <v/>
      </c>
      <c r="BT2900" s="138" t="str">
        <f t="shared" ca="1" si="1888"/>
        <v/>
      </c>
      <c r="BU2900" s="139" t="str">
        <f t="shared" ca="1" si="1889"/>
        <v/>
      </c>
      <c r="BW2900" s="138" t="str">
        <f t="shared" si="1890"/>
        <v/>
      </c>
      <c r="BX2900" s="104" t="str">
        <f t="shared" si="1891"/>
        <v/>
      </c>
      <c r="BY2900" s="139" t="str">
        <f t="shared" si="1892"/>
        <v/>
      </c>
      <c r="CA2900" s="138" t="str">
        <f t="shared" si="1893"/>
        <v/>
      </c>
      <c r="CB2900" s="104" t="str">
        <f t="shared" si="1894"/>
        <v/>
      </c>
      <c r="CC2900" s="139" t="str">
        <f t="shared" si="1895"/>
        <v/>
      </c>
      <c r="CE2900" s="162" t="str">
        <f t="shared" si="1896"/>
        <v/>
      </c>
      <c r="CF2900" s="163" t="str">
        <f t="shared" si="1897"/>
        <v/>
      </c>
      <c r="CG2900" s="164" t="str">
        <f t="shared" si="1898"/>
        <v/>
      </c>
      <c r="CI2900" s="162" t="str">
        <f t="shared" si="1899"/>
        <v/>
      </c>
      <c r="CJ2900" s="163" t="str">
        <f t="shared" si="1861"/>
        <v/>
      </c>
      <c r="CK2900" s="164" t="str">
        <f t="shared" si="1862"/>
        <v/>
      </c>
      <c r="CM2900" s="169" t="str">
        <f t="shared" si="1900"/>
        <v/>
      </c>
      <c r="CN2900" s="139" t="str">
        <f t="shared" si="1901"/>
        <v/>
      </c>
      <c r="CP2900" s="41" t="str">
        <f>IF($CM2900="", "", COUNTIF($CM$11:$CM$3035, "&lt;"&amp;$CM2900)+1+COUNTIF($CM$11:$CM2900, $CM2900)-1)</f>
        <v/>
      </c>
    </row>
    <row r="2901" spans="1:94" x14ac:dyDescent="0.25">
      <c r="A2901" s="40"/>
      <c r="B2901" s="82" t="str">
        <f>IF($I2901="", "", IFERROR(INDEX('Job Database'!$AE$11:$AE$3035, MATCH($I2901, 'Job Database'!$X$11:$X$3035, 0)), ""))</f>
        <v/>
      </c>
      <c r="C2901" s="69" t="str">
        <f>IF($I2901="", "", IF(COUNTIF('Job Database'!$X$11:$X$3035, $I2901)=0, $AC$5, $AC$4))</f>
        <v/>
      </c>
      <c r="D2901" s="40"/>
      <c r="E2901" s="85" t="str">
        <f>IF($I2901="", "", IF(IFERROR(INDEX('Job Database'!$M$11:$M$3035, MATCH($I2901, 'Job Database'!$X$11:$X$3035, 0)), "")="", "", IFERROR(INDEX('Job Database'!$M$11:$M$3035, MATCH($I2901, 'Job Database'!$X$11:$X$3035, 0)), "")))</f>
        <v/>
      </c>
      <c r="F2901" s="40"/>
      <c r="G2901" s="88" t="str">
        <f t="shared" si="1875"/>
        <v/>
      </c>
      <c r="H2901" s="40"/>
      <c r="I2901" s="24"/>
      <c r="J2901" s="34"/>
      <c r="K2901" s="106"/>
      <c r="L2901" s="79"/>
      <c r="M2901" s="34"/>
      <c r="N2901" s="79"/>
      <c r="O2901" s="31"/>
      <c r="P2901" s="53"/>
      <c r="Q2901" s="40"/>
      <c r="S2901" s="41" t="str">
        <f t="shared" si="1863"/>
        <v/>
      </c>
      <c r="T2901" s="41" t="str">
        <f t="shared" si="1864"/>
        <v/>
      </c>
      <c r="U2901" s="41" t="str">
        <f t="shared" si="1876"/>
        <v/>
      </c>
      <c r="W2901" s="74" t="str">
        <f>IF('Job Database'!$X2901="", "", 'Job Database'!$X2901)</f>
        <v/>
      </c>
      <c r="Y2901" s="41" t="str">
        <f>IF($W2901="", "", IF(COUNTIF($I$11:$I$3035, $W2901)&gt;0, "", MAX($Y$10:$Y2900)+1))</f>
        <v/>
      </c>
      <c r="Z2901" s="41">
        <v>2891</v>
      </c>
      <c r="AA2901" s="58" t="str">
        <f t="shared" si="1877"/>
        <v/>
      </c>
      <c r="AC2901" s="41" t="str">
        <f t="shared" si="1865"/>
        <v/>
      </c>
      <c r="AE2901" s="41" t="str">
        <f t="shared" si="1878"/>
        <v/>
      </c>
      <c r="AJ2901" s="154" t="str">
        <f t="shared" si="1879"/>
        <v/>
      </c>
      <c r="AL2901" s="120" t="str">
        <f t="shared" si="1880"/>
        <v/>
      </c>
      <c r="AM2901" s="104" t="str">
        <f t="shared" si="1881"/>
        <v/>
      </c>
      <c r="AN2901" s="104" t="str">
        <f t="shared" si="1882"/>
        <v/>
      </c>
      <c r="AO2901" s="104" t="str">
        <f t="shared" si="1866"/>
        <v/>
      </c>
      <c r="AP2901" s="104" t="str">
        <f t="shared" si="1867"/>
        <v/>
      </c>
      <c r="AQ2901" s="121" t="str">
        <f t="shared" si="1883"/>
        <v/>
      </c>
      <c r="AS2901" s="88" t="str">
        <f t="shared" si="1868"/>
        <v/>
      </c>
      <c r="AT2901" s="68" t="str">
        <f t="shared" si="1884"/>
        <v/>
      </c>
      <c r="AU2901" s="68" t="str">
        <f t="shared" si="1885"/>
        <v/>
      </c>
      <c r="AV2901" s="68" t="str">
        <f t="shared" si="1886"/>
        <v/>
      </c>
      <c r="AW2901" s="88" t="str">
        <f t="shared" si="1869"/>
        <v/>
      </c>
      <c r="AZ2901" s="88" t="str">
        <f t="shared" si="1870"/>
        <v/>
      </c>
      <c r="BA2901" s="68" t="str">
        <f t="shared" si="1871"/>
        <v/>
      </c>
      <c r="BB2901" s="68" t="str">
        <f t="shared" si="1872"/>
        <v/>
      </c>
      <c r="BC2901" s="68" t="str">
        <f t="shared" si="1873"/>
        <v/>
      </c>
      <c r="BD2901" s="69" t="str">
        <f t="shared" si="1874"/>
        <v/>
      </c>
      <c r="BE2901" s="69" t="str">
        <f t="shared" si="1887"/>
        <v/>
      </c>
      <c r="BT2901" s="138" t="str">
        <f t="shared" ca="1" si="1888"/>
        <v/>
      </c>
      <c r="BU2901" s="139" t="str">
        <f t="shared" ca="1" si="1889"/>
        <v/>
      </c>
      <c r="BW2901" s="138" t="str">
        <f t="shared" si="1890"/>
        <v/>
      </c>
      <c r="BX2901" s="104" t="str">
        <f t="shared" si="1891"/>
        <v/>
      </c>
      <c r="BY2901" s="139" t="str">
        <f t="shared" si="1892"/>
        <v/>
      </c>
      <c r="CA2901" s="138" t="str">
        <f t="shared" si="1893"/>
        <v/>
      </c>
      <c r="CB2901" s="104" t="str">
        <f t="shared" si="1894"/>
        <v/>
      </c>
      <c r="CC2901" s="139" t="str">
        <f t="shared" si="1895"/>
        <v/>
      </c>
      <c r="CE2901" s="162" t="str">
        <f t="shared" si="1896"/>
        <v/>
      </c>
      <c r="CF2901" s="163" t="str">
        <f t="shared" si="1897"/>
        <v/>
      </c>
      <c r="CG2901" s="164" t="str">
        <f t="shared" si="1898"/>
        <v/>
      </c>
      <c r="CI2901" s="162" t="str">
        <f t="shared" si="1899"/>
        <v/>
      </c>
      <c r="CJ2901" s="163" t="str">
        <f t="shared" si="1861"/>
        <v/>
      </c>
      <c r="CK2901" s="164" t="str">
        <f t="shared" si="1862"/>
        <v/>
      </c>
      <c r="CM2901" s="169" t="str">
        <f t="shared" si="1900"/>
        <v/>
      </c>
      <c r="CN2901" s="139" t="str">
        <f t="shared" si="1901"/>
        <v/>
      </c>
      <c r="CP2901" s="41" t="str">
        <f>IF($CM2901="", "", COUNTIF($CM$11:$CM$3035, "&lt;"&amp;$CM2901)+1+COUNTIF($CM$11:$CM2901, $CM2901)-1)</f>
        <v/>
      </c>
    </row>
    <row r="2902" spans="1:94" x14ac:dyDescent="0.25">
      <c r="A2902" s="40"/>
      <c r="B2902" s="82" t="str">
        <f>IF($I2902="", "", IFERROR(INDEX('Job Database'!$AE$11:$AE$3035, MATCH($I2902, 'Job Database'!$X$11:$X$3035, 0)), ""))</f>
        <v/>
      </c>
      <c r="C2902" s="69" t="str">
        <f>IF($I2902="", "", IF(COUNTIF('Job Database'!$X$11:$X$3035, $I2902)=0, $AC$5, $AC$4))</f>
        <v/>
      </c>
      <c r="D2902" s="40"/>
      <c r="E2902" s="85" t="str">
        <f>IF($I2902="", "", IF(IFERROR(INDEX('Job Database'!$M$11:$M$3035, MATCH($I2902, 'Job Database'!$X$11:$X$3035, 0)), "")="", "", IFERROR(INDEX('Job Database'!$M$11:$M$3035, MATCH($I2902, 'Job Database'!$X$11:$X$3035, 0)), "")))</f>
        <v/>
      </c>
      <c r="F2902" s="40"/>
      <c r="G2902" s="88" t="str">
        <f t="shared" si="1875"/>
        <v/>
      </c>
      <c r="H2902" s="40"/>
      <c r="I2902" s="24"/>
      <c r="J2902" s="34"/>
      <c r="K2902" s="106"/>
      <c r="L2902" s="79"/>
      <c r="M2902" s="34"/>
      <c r="N2902" s="79"/>
      <c r="O2902" s="31"/>
      <c r="P2902" s="53"/>
      <c r="Q2902" s="40"/>
      <c r="S2902" s="41" t="str">
        <f t="shared" si="1863"/>
        <v/>
      </c>
      <c r="T2902" s="41" t="str">
        <f t="shared" si="1864"/>
        <v/>
      </c>
      <c r="U2902" s="41" t="str">
        <f t="shared" si="1876"/>
        <v/>
      </c>
      <c r="W2902" s="74" t="str">
        <f>IF('Job Database'!$X2902="", "", 'Job Database'!$X2902)</f>
        <v/>
      </c>
      <c r="Y2902" s="41" t="str">
        <f>IF($W2902="", "", IF(COUNTIF($I$11:$I$3035, $W2902)&gt;0, "", MAX($Y$10:$Y2901)+1))</f>
        <v/>
      </c>
      <c r="Z2902" s="41">
        <v>2892</v>
      </c>
      <c r="AA2902" s="58" t="str">
        <f t="shared" si="1877"/>
        <v/>
      </c>
      <c r="AC2902" s="41" t="str">
        <f t="shared" si="1865"/>
        <v/>
      </c>
      <c r="AE2902" s="41" t="str">
        <f t="shared" si="1878"/>
        <v/>
      </c>
      <c r="AJ2902" s="154" t="str">
        <f t="shared" si="1879"/>
        <v/>
      </c>
      <c r="AL2902" s="120" t="str">
        <f t="shared" si="1880"/>
        <v/>
      </c>
      <c r="AM2902" s="104" t="str">
        <f t="shared" si="1881"/>
        <v/>
      </c>
      <c r="AN2902" s="104" t="str">
        <f t="shared" si="1882"/>
        <v/>
      </c>
      <c r="AO2902" s="104" t="str">
        <f t="shared" si="1866"/>
        <v/>
      </c>
      <c r="AP2902" s="104" t="str">
        <f t="shared" si="1867"/>
        <v/>
      </c>
      <c r="AQ2902" s="121" t="str">
        <f t="shared" si="1883"/>
        <v/>
      </c>
      <c r="AS2902" s="88" t="str">
        <f t="shared" si="1868"/>
        <v/>
      </c>
      <c r="AT2902" s="68" t="str">
        <f t="shared" si="1884"/>
        <v/>
      </c>
      <c r="AU2902" s="68" t="str">
        <f t="shared" si="1885"/>
        <v/>
      </c>
      <c r="AV2902" s="68" t="str">
        <f t="shared" si="1886"/>
        <v/>
      </c>
      <c r="AW2902" s="88" t="str">
        <f t="shared" si="1869"/>
        <v/>
      </c>
      <c r="AZ2902" s="88" t="str">
        <f t="shared" si="1870"/>
        <v/>
      </c>
      <c r="BA2902" s="68" t="str">
        <f t="shared" si="1871"/>
        <v/>
      </c>
      <c r="BB2902" s="68" t="str">
        <f t="shared" si="1872"/>
        <v/>
      </c>
      <c r="BC2902" s="68" t="str">
        <f t="shared" si="1873"/>
        <v/>
      </c>
      <c r="BD2902" s="69" t="str">
        <f t="shared" si="1874"/>
        <v/>
      </c>
      <c r="BE2902" s="69" t="str">
        <f t="shared" si="1887"/>
        <v/>
      </c>
      <c r="BT2902" s="138" t="str">
        <f t="shared" ca="1" si="1888"/>
        <v/>
      </c>
      <c r="BU2902" s="139" t="str">
        <f t="shared" ca="1" si="1889"/>
        <v/>
      </c>
      <c r="BW2902" s="138" t="str">
        <f t="shared" si="1890"/>
        <v/>
      </c>
      <c r="BX2902" s="104" t="str">
        <f t="shared" si="1891"/>
        <v/>
      </c>
      <c r="BY2902" s="139" t="str">
        <f t="shared" si="1892"/>
        <v/>
      </c>
      <c r="CA2902" s="138" t="str">
        <f t="shared" si="1893"/>
        <v/>
      </c>
      <c r="CB2902" s="104" t="str">
        <f t="shared" si="1894"/>
        <v/>
      </c>
      <c r="CC2902" s="139" t="str">
        <f t="shared" si="1895"/>
        <v/>
      </c>
      <c r="CE2902" s="162" t="str">
        <f t="shared" si="1896"/>
        <v/>
      </c>
      <c r="CF2902" s="163" t="str">
        <f t="shared" si="1897"/>
        <v/>
      </c>
      <c r="CG2902" s="164" t="str">
        <f t="shared" si="1898"/>
        <v/>
      </c>
      <c r="CI2902" s="162" t="str">
        <f t="shared" si="1899"/>
        <v/>
      </c>
      <c r="CJ2902" s="163" t="str">
        <f t="shared" si="1861"/>
        <v/>
      </c>
      <c r="CK2902" s="164" t="str">
        <f t="shared" si="1862"/>
        <v/>
      </c>
      <c r="CM2902" s="169" t="str">
        <f t="shared" si="1900"/>
        <v/>
      </c>
      <c r="CN2902" s="139" t="str">
        <f t="shared" si="1901"/>
        <v/>
      </c>
      <c r="CP2902" s="41" t="str">
        <f>IF($CM2902="", "", COUNTIF($CM$11:$CM$3035, "&lt;"&amp;$CM2902)+1+COUNTIF($CM$11:$CM2902, $CM2902)-1)</f>
        <v/>
      </c>
    </row>
    <row r="2903" spans="1:94" x14ac:dyDescent="0.25">
      <c r="A2903" s="40"/>
      <c r="B2903" s="82" t="str">
        <f>IF($I2903="", "", IFERROR(INDEX('Job Database'!$AE$11:$AE$3035, MATCH($I2903, 'Job Database'!$X$11:$X$3035, 0)), ""))</f>
        <v/>
      </c>
      <c r="C2903" s="69" t="str">
        <f>IF($I2903="", "", IF(COUNTIF('Job Database'!$X$11:$X$3035, $I2903)=0, $AC$5, $AC$4))</f>
        <v/>
      </c>
      <c r="D2903" s="40"/>
      <c r="E2903" s="85" t="str">
        <f>IF($I2903="", "", IF(IFERROR(INDEX('Job Database'!$M$11:$M$3035, MATCH($I2903, 'Job Database'!$X$11:$X$3035, 0)), "")="", "", IFERROR(INDEX('Job Database'!$M$11:$M$3035, MATCH($I2903, 'Job Database'!$X$11:$X$3035, 0)), "")))</f>
        <v/>
      </c>
      <c r="F2903" s="40"/>
      <c r="G2903" s="88" t="str">
        <f t="shared" si="1875"/>
        <v/>
      </c>
      <c r="H2903" s="40"/>
      <c r="I2903" s="24"/>
      <c r="J2903" s="34"/>
      <c r="K2903" s="106"/>
      <c r="L2903" s="79"/>
      <c r="M2903" s="34"/>
      <c r="N2903" s="79"/>
      <c r="O2903" s="31"/>
      <c r="P2903" s="53"/>
      <c r="Q2903" s="40"/>
      <c r="S2903" s="41" t="str">
        <f t="shared" si="1863"/>
        <v/>
      </c>
      <c r="T2903" s="41" t="str">
        <f t="shared" si="1864"/>
        <v/>
      </c>
      <c r="U2903" s="41" t="str">
        <f t="shared" si="1876"/>
        <v/>
      </c>
      <c r="W2903" s="74" t="str">
        <f>IF('Job Database'!$X2903="", "", 'Job Database'!$X2903)</f>
        <v/>
      </c>
      <c r="Y2903" s="41" t="str">
        <f>IF($W2903="", "", IF(COUNTIF($I$11:$I$3035, $W2903)&gt;0, "", MAX($Y$10:$Y2902)+1))</f>
        <v/>
      </c>
      <c r="Z2903" s="41">
        <v>2893</v>
      </c>
      <c r="AA2903" s="58" t="str">
        <f t="shared" si="1877"/>
        <v/>
      </c>
      <c r="AC2903" s="41" t="str">
        <f t="shared" si="1865"/>
        <v/>
      </c>
      <c r="AE2903" s="41" t="str">
        <f t="shared" si="1878"/>
        <v/>
      </c>
      <c r="AJ2903" s="154" t="str">
        <f t="shared" si="1879"/>
        <v/>
      </c>
      <c r="AL2903" s="120" t="str">
        <f t="shared" si="1880"/>
        <v/>
      </c>
      <c r="AM2903" s="104" t="str">
        <f t="shared" si="1881"/>
        <v/>
      </c>
      <c r="AN2903" s="104" t="str">
        <f t="shared" si="1882"/>
        <v/>
      </c>
      <c r="AO2903" s="104" t="str">
        <f t="shared" si="1866"/>
        <v/>
      </c>
      <c r="AP2903" s="104" t="str">
        <f t="shared" si="1867"/>
        <v/>
      </c>
      <c r="AQ2903" s="121" t="str">
        <f t="shared" si="1883"/>
        <v/>
      </c>
      <c r="AS2903" s="88" t="str">
        <f t="shared" si="1868"/>
        <v/>
      </c>
      <c r="AT2903" s="68" t="str">
        <f t="shared" si="1884"/>
        <v/>
      </c>
      <c r="AU2903" s="68" t="str">
        <f t="shared" si="1885"/>
        <v/>
      </c>
      <c r="AV2903" s="68" t="str">
        <f t="shared" si="1886"/>
        <v/>
      </c>
      <c r="AW2903" s="88" t="str">
        <f t="shared" si="1869"/>
        <v/>
      </c>
      <c r="AZ2903" s="88" t="str">
        <f t="shared" si="1870"/>
        <v/>
      </c>
      <c r="BA2903" s="68" t="str">
        <f t="shared" si="1871"/>
        <v/>
      </c>
      <c r="BB2903" s="68" t="str">
        <f t="shared" si="1872"/>
        <v/>
      </c>
      <c r="BC2903" s="68" t="str">
        <f t="shared" si="1873"/>
        <v/>
      </c>
      <c r="BD2903" s="69" t="str">
        <f t="shared" si="1874"/>
        <v/>
      </c>
      <c r="BE2903" s="69" t="str">
        <f t="shared" si="1887"/>
        <v/>
      </c>
      <c r="BT2903" s="138" t="str">
        <f t="shared" ca="1" si="1888"/>
        <v/>
      </c>
      <c r="BU2903" s="139" t="str">
        <f t="shared" ca="1" si="1889"/>
        <v/>
      </c>
      <c r="BW2903" s="138" t="str">
        <f t="shared" si="1890"/>
        <v/>
      </c>
      <c r="BX2903" s="104" t="str">
        <f t="shared" si="1891"/>
        <v/>
      </c>
      <c r="BY2903" s="139" t="str">
        <f t="shared" si="1892"/>
        <v/>
      </c>
      <c r="CA2903" s="138" t="str">
        <f t="shared" si="1893"/>
        <v/>
      </c>
      <c r="CB2903" s="104" t="str">
        <f t="shared" si="1894"/>
        <v/>
      </c>
      <c r="CC2903" s="139" t="str">
        <f t="shared" si="1895"/>
        <v/>
      </c>
      <c r="CE2903" s="162" t="str">
        <f t="shared" si="1896"/>
        <v/>
      </c>
      <c r="CF2903" s="163" t="str">
        <f t="shared" si="1897"/>
        <v/>
      </c>
      <c r="CG2903" s="164" t="str">
        <f t="shared" si="1898"/>
        <v/>
      </c>
      <c r="CI2903" s="162" t="str">
        <f t="shared" si="1899"/>
        <v/>
      </c>
      <c r="CJ2903" s="163" t="str">
        <f t="shared" si="1861"/>
        <v/>
      </c>
      <c r="CK2903" s="164" t="str">
        <f t="shared" si="1862"/>
        <v/>
      </c>
      <c r="CM2903" s="169" t="str">
        <f t="shared" si="1900"/>
        <v/>
      </c>
      <c r="CN2903" s="139" t="str">
        <f t="shared" si="1901"/>
        <v/>
      </c>
      <c r="CP2903" s="41" t="str">
        <f>IF($CM2903="", "", COUNTIF($CM$11:$CM$3035, "&lt;"&amp;$CM2903)+1+COUNTIF($CM$11:$CM2903, $CM2903)-1)</f>
        <v/>
      </c>
    </row>
    <row r="2904" spans="1:94" x14ac:dyDescent="0.25">
      <c r="A2904" s="40"/>
      <c r="B2904" s="82" t="str">
        <f>IF($I2904="", "", IFERROR(INDEX('Job Database'!$AE$11:$AE$3035, MATCH($I2904, 'Job Database'!$X$11:$X$3035, 0)), ""))</f>
        <v/>
      </c>
      <c r="C2904" s="69" t="str">
        <f>IF($I2904="", "", IF(COUNTIF('Job Database'!$X$11:$X$3035, $I2904)=0, $AC$5, $AC$4))</f>
        <v/>
      </c>
      <c r="D2904" s="40"/>
      <c r="E2904" s="85" t="str">
        <f>IF($I2904="", "", IF(IFERROR(INDEX('Job Database'!$M$11:$M$3035, MATCH($I2904, 'Job Database'!$X$11:$X$3035, 0)), "")="", "", IFERROR(INDEX('Job Database'!$M$11:$M$3035, MATCH($I2904, 'Job Database'!$X$11:$X$3035, 0)), "")))</f>
        <v/>
      </c>
      <c r="F2904" s="40"/>
      <c r="G2904" s="88" t="str">
        <f t="shared" si="1875"/>
        <v/>
      </c>
      <c r="H2904" s="40"/>
      <c r="I2904" s="24"/>
      <c r="J2904" s="34"/>
      <c r="K2904" s="106"/>
      <c r="L2904" s="79"/>
      <c r="M2904" s="34"/>
      <c r="N2904" s="79"/>
      <c r="O2904" s="31"/>
      <c r="P2904" s="53"/>
      <c r="Q2904" s="40"/>
      <c r="S2904" s="41" t="str">
        <f t="shared" si="1863"/>
        <v/>
      </c>
      <c r="T2904" s="41" t="str">
        <f t="shared" si="1864"/>
        <v/>
      </c>
      <c r="U2904" s="41" t="str">
        <f t="shared" si="1876"/>
        <v/>
      </c>
      <c r="W2904" s="74" t="str">
        <f>IF('Job Database'!$X2904="", "", 'Job Database'!$X2904)</f>
        <v/>
      </c>
      <c r="Y2904" s="41" t="str">
        <f>IF($W2904="", "", IF(COUNTIF($I$11:$I$3035, $W2904)&gt;0, "", MAX($Y$10:$Y2903)+1))</f>
        <v/>
      </c>
      <c r="Z2904" s="41">
        <v>2894</v>
      </c>
      <c r="AA2904" s="58" t="str">
        <f t="shared" si="1877"/>
        <v/>
      </c>
      <c r="AC2904" s="41" t="str">
        <f t="shared" si="1865"/>
        <v/>
      </c>
      <c r="AE2904" s="41" t="str">
        <f t="shared" si="1878"/>
        <v/>
      </c>
      <c r="AJ2904" s="154" t="str">
        <f t="shared" si="1879"/>
        <v/>
      </c>
      <c r="AL2904" s="120" t="str">
        <f t="shared" si="1880"/>
        <v/>
      </c>
      <c r="AM2904" s="104" t="str">
        <f t="shared" si="1881"/>
        <v/>
      </c>
      <c r="AN2904" s="104" t="str">
        <f t="shared" si="1882"/>
        <v/>
      </c>
      <c r="AO2904" s="104" t="str">
        <f t="shared" si="1866"/>
        <v/>
      </c>
      <c r="AP2904" s="104" t="str">
        <f t="shared" si="1867"/>
        <v/>
      </c>
      <c r="AQ2904" s="121" t="str">
        <f t="shared" si="1883"/>
        <v/>
      </c>
      <c r="AS2904" s="88" t="str">
        <f t="shared" si="1868"/>
        <v/>
      </c>
      <c r="AT2904" s="68" t="str">
        <f t="shared" si="1884"/>
        <v/>
      </c>
      <c r="AU2904" s="68" t="str">
        <f t="shared" si="1885"/>
        <v/>
      </c>
      <c r="AV2904" s="68" t="str">
        <f t="shared" si="1886"/>
        <v/>
      </c>
      <c r="AW2904" s="88" t="str">
        <f t="shared" si="1869"/>
        <v/>
      </c>
      <c r="AZ2904" s="88" t="str">
        <f t="shared" si="1870"/>
        <v/>
      </c>
      <c r="BA2904" s="68" t="str">
        <f t="shared" si="1871"/>
        <v/>
      </c>
      <c r="BB2904" s="68" t="str">
        <f t="shared" si="1872"/>
        <v/>
      </c>
      <c r="BC2904" s="68" t="str">
        <f t="shared" si="1873"/>
        <v/>
      </c>
      <c r="BD2904" s="69" t="str">
        <f t="shared" si="1874"/>
        <v/>
      </c>
      <c r="BE2904" s="69" t="str">
        <f t="shared" si="1887"/>
        <v/>
      </c>
      <c r="BT2904" s="138" t="str">
        <f t="shared" ca="1" si="1888"/>
        <v/>
      </c>
      <c r="BU2904" s="139" t="str">
        <f t="shared" ca="1" si="1889"/>
        <v/>
      </c>
      <c r="BW2904" s="138" t="str">
        <f t="shared" si="1890"/>
        <v/>
      </c>
      <c r="BX2904" s="104" t="str">
        <f t="shared" si="1891"/>
        <v/>
      </c>
      <c r="BY2904" s="139" t="str">
        <f t="shared" si="1892"/>
        <v/>
      </c>
      <c r="CA2904" s="138" t="str">
        <f t="shared" si="1893"/>
        <v/>
      </c>
      <c r="CB2904" s="104" t="str">
        <f t="shared" si="1894"/>
        <v/>
      </c>
      <c r="CC2904" s="139" t="str">
        <f t="shared" si="1895"/>
        <v/>
      </c>
      <c r="CE2904" s="162" t="str">
        <f t="shared" si="1896"/>
        <v/>
      </c>
      <c r="CF2904" s="163" t="str">
        <f t="shared" si="1897"/>
        <v/>
      </c>
      <c r="CG2904" s="164" t="str">
        <f t="shared" si="1898"/>
        <v/>
      </c>
      <c r="CI2904" s="162" t="str">
        <f t="shared" si="1899"/>
        <v/>
      </c>
      <c r="CJ2904" s="163" t="str">
        <f t="shared" si="1861"/>
        <v/>
      </c>
      <c r="CK2904" s="164" t="str">
        <f t="shared" si="1862"/>
        <v/>
      </c>
      <c r="CM2904" s="169" t="str">
        <f t="shared" si="1900"/>
        <v/>
      </c>
      <c r="CN2904" s="139" t="str">
        <f t="shared" si="1901"/>
        <v/>
      </c>
      <c r="CP2904" s="41" t="str">
        <f>IF($CM2904="", "", COUNTIF($CM$11:$CM$3035, "&lt;"&amp;$CM2904)+1+COUNTIF($CM$11:$CM2904, $CM2904)-1)</f>
        <v/>
      </c>
    </row>
    <row r="2905" spans="1:94" x14ac:dyDescent="0.25">
      <c r="A2905" s="40"/>
      <c r="B2905" s="82" t="str">
        <f>IF($I2905="", "", IFERROR(INDEX('Job Database'!$AE$11:$AE$3035, MATCH($I2905, 'Job Database'!$X$11:$X$3035, 0)), ""))</f>
        <v/>
      </c>
      <c r="C2905" s="69" t="str">
        <f>IF($I2905="", "", IF(COUNTIF('Job Database'!$X$11:$X$3035, $I2905)=0, $AC$5, $AC$4))</f>
        <v/>
      </c>
      <c r="D2905" s="40"/>
      <c r="E2905" s="85" t="str">
        <f>IF($I2905="", "", IF(IFERROR(INDEX('Job Database'!$M$11:$M$3035, MATCH($I2905, 'Job Database'!$X$11:$X$3035, 0)), "")="", "", IFERROR(INDEX('Job Database'!$M$11:$M$3035, MATCH($I2905, 'Job Database'!$X$11:$X$3035, 0)), "")))</f>
        <v/>
      </c>
      <c r="F2905" s="40"/>
      <c r="G2905" s="88" t="str">
        <f t="shared" si="1875"/>
        <v/>
      </c>
      <c r="H2905" s="40"/>
      <c r="I2905" s="24"/>
      <c r="J2905" s="34"/>
      <c r="K2905" s="106"/>
      <c r="L2905" s="79"/>
      <c r="M2905" s="34"/>
      <c r="N2905" s="79"/>
      <c r="O2905" s="31"/>
      <c r="P2905" s="53"/>
      <c r="Q2905" s="40"/>
      <c r="S2905" s="41" t="str">
        <f t="shared" si="1863"/>
        <v/>
      </c>
      <c r="T2905" s="41" t="str">
        <f t="shared" si="1864"/>
        <v/>
      </c>
      <c r="U2905" s="41" t="str">
        <f t="shared" si="1876"/>
        <v/>
      </c>
      <c r="W2905" s="74" t="str">
        <f>IF('Job Database'!$X2905="", "", 'Job Database'!$X2905)</f>
        <v/>
      </c>
      <c r="Y2905" s="41" t="str">
        <f>IF($W2905="", "", IF(COUNTIF($I$11:$I$3035, $W2905)&gt;0, "", MAX($Y$10:$Y2904)+1))</f>
        <v/>
      </c>
      <c r="Z2905" s="41">
        <v>2895</v>
      </c>
      <c r="AA2905" s="58" t="str">
        <f t="shared" si="1877"/>
        <v/>
      </c>
      <c r="AC2905" s="41" t="str">
        <f t="shared" si="1865"/>
        <v/>
      </c>
      <c r="AE2905" s="41" t="str">
        <f t="shared" si="1878"/>
        <v/>
      </c>
      <c r="AJ2905" s="154" t="str">
        <f t="shared" si="1879"/>
        <v/>
      </c>
      <c r="AL2905" s="120" t="str">
        <f t="shared" si="1880"/>
        <v/>
      </c>
      <c r="AM2905" s="104" t="str">
        <f t="shared" si="1881"/>
        <v/>
      </c>
      <c r="AN2905" s="104" t="str">
        <f t="shared" si="1882"/>
        <v/>
      </c>
      <c r="AO2905" s="104" t="str">
        <f t="shared" si="1866"/>
        <v/>
      </c>
      <c r="AP2905" s="104" t="str">
        <f t="shared" si="1867"/>
        <v/>
      </c>
      <c r="AQ2905" s="121" t="str">
        <f t="shared" si="1883"/>
        <v/>
      </c>
      <c r="AS2905" s="88" t="str">
        <f t="shared" si="1868"/>
        <v/>
      </c>
      <c r="AT2905" s="68" t="str">
        <f t="shared" si="1884"/>
        <v/>
      </c>
      <c r="AU2905" s="68" t="str">
        <f t="shared" si="1885"/>
        <v/>
      </c>
      <c r="AV2905" s="68" t="str">
        <f t="shared" si="1886"/>
        <v/>
      </c>
      <c r="AW2905" s="88" t="str">
        <f t="shared" si="1869"/>
        <v/>
      </c>
      <c r="AZ2905" s="88" t="str">
        <f t="shared" si="1870"/>
        <v/>
      </c>
      <c r="BA2905" s="68" t="str">
        <f t="shared" si="1871"/>
        <v/>
      </c>
      <c r="BB2905" s="68" t="str">
        <f t="shared" si="1872"/>
        <v/>
      </c>
      <c r="BC2905" s="68" t="str">
        <f t="shared" si="1873"/>
        <v/>
      </c>
      <c r="BD2905" s="69" t="str">
        <f t="shared" si="1874"/>
        <v/>
      </c>
      <c r="BE2905" s="69" t="str">
        <f t="shared" si="1887"/>
        <v/>
      </c>
      <c r="BT2905" s="138" t="str">
        <f t="shared" ca="1" si="1888"/>
        <v/>
      </c>
      <c r="BU2905" s="139" t="str">
        <f t="shared" ca="1" si="1889"/>
        <v/>
      </c>
      <c r="BW2905" s="138" t="str">
        <f t="shared" si="1890"/>
        <v/>
      </c>
      <c r="BX2905" s="104" t="str">
        <f t="shared" si="1891"/>
        <v/>
      </c>
      <c r="BY2905" s="139" t="str">
        <f t="shared" si="1892"/>
        <v/>
      </c>
      <c r="CA2905" s="138" t="str">
        <f t="shared" si="1893"/>
        <v/>
      </c>
      <c r="CB2905" s="104" t="str">
        <f t="shared" si="1894"/>
        <v/>
      </c>
      <c r="CC2905" s="139" t="str">
        <f t="shared" si="1895"/>
        <v/>
      </c>
      <c r="CE2905" s="162" t="str">
        <f t="shared" si="1896"/>
        <v/>
      </c>
      <c r="CF2905" s="163" t="str">
        <f t="shared" si="1897"/>
        <v/>
      </c>
      <c r="CG2905" s="164" t="str">
        <f t="shared" si="1898"/>
        <v/>
      </c>
      <c r="CI2905" s="162" t="str">
        <f t="shared" si="1899"/>
        <v/>
      </c>
      <c r="CJ2905" s="163" t="str">
        <f t="shared" si="1861"/>
        <v/>
      </c>
      <c r="CK2905" s="164" t="str">
        <f t="shared" si="1862"/>
        <v/>
      </c>
      <c r="CM2905" s="169" t="str">
        <f t="shared" si="1900"/>
        <v/>
      </c>
      <c r="CN2905" s="139" t="str">
        <f t="shared" si="1901"/>
        <v/>
      </c>
      <c r="CP2905" s="41" t="str">
        <f>IF($CM2905="", "", COUNTIF($CM$11:$CM$3035, "&lt;"&amp;$CM2905)+1+COUNTIF($CM$11:$CM2905, $CM2905)-1)</f>
        <v/>
      </c>
    </row>
    <row r="2906" spans="1:94" x14ac:dyDescent="0.25">
      <c r="A2906" s="40"/>
      <c r="B2906" s="82" t="str">
        <f>IF($I2906="", "", IFERROR(INDEX('Job Database'!$AE$11:$AE$3035, MATCH($I2906, 'Job Database'!$X$11:$X$3035, 0)), ""))</f>
        <v/>
      </c>
      <c r="C2906" s="69" t="str">
        <f>IF($I2906="", "", IF(COUNTIF('Job Database'!$X$11:$X$3035, $I2906)=0, $AC$5, $AC$4))</f>
        <v/>
      </c>
      <c r="D2906" s="40"/>
      <c r="E2906" s="85" t="str">
        <f>IF($I2906="", "", IF(IFERROR(INDEX('Job Database'!$M$11:$M$3035, MATCH($I2906, 'Job Database'!$X$11:$X$3035, 0)), "")="", "", IFERROR(INDEX('Job Database'!$M$11:$M$3035, MATCH($I2906, 'Job Database'!$X$11:$X$3035, 0)), "")))</f>
        <v/>
      </c>
      <c r="F2906" s="40"/>
      <c r="G2906" s="88" t="str">
        <f t="shared" si="1875"/>
        <v/>
      </c>
      <c r="H2906" s="40"/>
      <c r="I2906" s="24"/>
      <c r="J2906" s="34"/>
      <c r="K2906" s="106"/>
      <c r="L2906" s="79"/>
      <c r="M2906" s="34"/>
      <c r="N2906" s="79"/>
      <c r="O2906" s="31"/>
      <c r="P2906" s="53"/>
      <c r="Q2906" s="40"/>
      <c r="S2906" s="41" t="str">
        <f t="shared" si="1863"/>
        <v/>
      </c>
      <c r="T2906" s="41" t="str">
        <f t="shared" si="1864"/>
        <v/>
      </c>
      <c r="U2906" s="41" t="str">
        <f t="shared" si="1876"/>
        <v/>
      </c>
      <c r="W2906" s="74" t="str">
        <f>IF('Job Database'!$X2906="", "", 'Job Database'!$X2906)</f>
        <v/>
      </c>
      <c r="Y2906" s="41" t="str">
        <f>IF($W2906="", "", IF(COUNTIF($I$11:$I$3035, $W2906)&gt;0, "", MAX($Y$10:$Y2905)+1))</f>
        <v/>
      </c>
      <c r="Z2906" s="41">
        <v>2896</v>
      </c>
      <c r="AA2906" s="58" t="str">
        <f t="shared" si="1877"/>
        <v/>
      </c>
      <c r="AC2906" s="41" t="str">
        <f t="shared" si="1865"/>
        <v/>
      </c>
      <c r="AE2906" s="41" t="str">
        <f t="shared" si="1878"/>
        <v/>
      </c>
      <c r="AJ2906" s="154" t="str">
        <f t="shared" si="1879"/>
        <v/>
      </c>
      <c r="AL2906" s="120" t="str">
        <f t="shared" si="1880"/>
        <v/>
      </c>
      <c r="AM2906" s="104" t="str">
        <f t="shared" si="1881"/>
        <v/>
      </c>
      <c r="AN2906" s="104" t="str">
        <f t="shared" si="1882"/>
        <v/>
      </c>
      <c r="AO2906" s="104" t="str">
        <f t="shared" si="1866"/>
        <v/>
      </c>
      <c r="AP2906" s="104" t="str">
        <f t="shared" si="1867"/>
        <v/>
      </c>
      <c r="AQ2906" s="121" t="str">
        <f t="shared" si="1883"/>
        <v/>
      </c>
      <c r="AS2906" s="88" t="str">
        <f t="shared" si="1868"/>
        <v/>
      </c>
      <c r="AT2906" s="68" t="str">
        <f t="shared" si="1884"/>
        <v/>
      </c>
      <c r="AU2906" s="68" t="str">
        <f t="shared" si="1885"/>
        <v/>
      </c>
      <c r="AV2906" s="68" t="str">
        <f t="shared" si="1886"/>
        <v/>
      </c>
      <c r="AW2906" s="88" t="str">
        <f t="shared" si="1869"/>
        <v/>
      </c>
      <c r="AZ2906" s="88" t="str">
        <f t="shared" si="1870"/>
        <v/>
      </c>
      <c r="BA2906" s="68" t="str">
        <f t="shared" si="1871"/>
        <v/>
      </c>
      <c r="BB2906" s="68" t="str">
        <f t="shared" si="1872"/>
        <v/>
      </c>
      <c r="BC2906" s="68" t="str">
        <f t="shared" si="1873"/>
        <v/>
      </c>
      <c r="BD2906" s="69" t="str">
        <f t="shared" si="1874"/>
        <v/>
      </c>
      <c r="BE2906" s="69" t="str">
        <f t="shared" si="1887"/>
        <v/>
      </c>
      <c r="BT2906" s="138" t="str">
        <f t="shared" ca="1" si="1888"/>
        <v/>
      </c>
      <c r="BU2906" s="139" t="str">
        <f t="shared" ca="1" si="1889"/>
        <v/>
      </c>
      <c r="BW2906" s="138" t="str">
        <f t="shared" si="1890"/>
        <v/>
      </c>
      <c r="BX2906" s="104" t="str">
        <f t="shared" si="1891"/>
        <v/>
      </c>
      <c r="BY2906" s="139" t="str">
        <f t="shared" si="1892"/>
        <v/>
      </c>
      <c r="CA2906" s="138" t="str">
        <f t="shared" si="1893"/>
        <v/>
      </c>
      <c r="CB2906" s="104" t="str">
        <f t="shared" si="1894"/>
        <v/>
      </c>
      <c r="CC2906" s="139" t="str">
        <f t="shared" si="1895"/>
        <v/>
      </c>
      <c r="CE2906" s="162" t="str">
        <f t="shared" si="1896"/>
        <v/>
      </c>
      <c r="CF2906" s="163" t="str">
        <f t="shared" si="1897"/>
        <v/>
      </c>
      <c r="CG2906" s="164" t="str">
        <f t="shared" si="1898"/>
        <v/>
      </c>
      <c r="CI2906" s="162" t="str">
        <f t="shared" si="1899"/>
        <v/>
      </c>
      <c r="CJ2906" s="163" t="str">
        <f t="shared" si="1861"/>
        <v/>
      </c>
      <c r="CK2906" s="164" t="str">
        <f t="shared" si="1862"/>
        <v/>
      </c>
      <c r="CM2906" s="169" t="str">
        <f t="shared" si="1900"/>
        <v/>
      </c>
      <c r="CN2906" s="139" t="str">
        <f t="shared" si="1901"/>
        <v/>
      </c>
      <c r="CP2906" s="41" t="str">
        <f>IF($CM2906="", "", COUNTIF($CM$11:$CM$3035, "&lt;"&amp;$CM2906)+1+COUNTIF($CM$11:$CM2906, $CM2906)-1)</f>
        <v/>
      </c>
    </row>
    <row r="2907" spans="1:94" x14ac:dyDescent="0.25">
      <c r="A2907" s="40"/>
      <c r="B2907" s="82" t="str">
        <f>IF($I2907="", "", IFERROR(INDEX('Job Database'!$AE$11:$AE$3035, MATCH($I2907, 'Job Database'!$X$11:$X$3035, 0)), ""))</f>
        <v/>
      </c>
      <c r="C2907" s="69" t="str">
        <f>IF($I2907="", "", IF(COUNTIF('Job Database'!$X$11:$X$3035, $I2907)=0, $AC$5, $AC$4))</f>
        <v/>
      </c>
      <c r="D2907" s="40"/>
      <c r="E2907" s="85" t="str">
        <f>IF($I2907="", "", IF(IFERROR(INDEX('Job Database'!$M$11:$M$3035, MATCH($I2907, 'Job Database'!$X$11:$X$3035, 0)), "")="", "", IFERROR(INDEX('Job Database'!$M$11:$M$3035, MATCH($I2907, 'Job Database'!$X$11:$X$3035, 0)), "")))</f>
        <v/>
      </c>
      <c r="F2907" s="40"/>
      <c r="G2907" s="88" t="str">
        <f t="shared" si="1875"/>
        <v/>
      </c>
      <c r="H2907" s="40"/>
      <c r="I2907" s="24"/>
      <c r="J2907" s="34"/>
      <c r="K2907" s="106"/>
      <c r="L2907" s="79"/>
      <c r="M2907" s="34"/>
      <c r="N2907" s="79"/>
      <c r="O2907" s="31"/>
      <c r="P2907" s="53"/>
      <c r="Q2907" s="40"/>
      <c r="S2907" s="41" t="str">
        <f t="shared" si="1863"/>
        <v/>
      </c>
      <c r="T2907" s="41" t="str">
        <f t="shared" si="1864"/>
        <v/>
      </c>
      <c r="U2907" s="41" t="str">
        <f t="shared" si="1876"/>
        <v/>
      </c>
      <c r="W2907" s="74" t="str">
        <f>IF('Job Database'!$X2907="", "", 'Job Database'!$X2907)</f>
        <v/>
      </c>
      <c r="Y2907" s="41" t="str">
        <f>IF($W2907="", "", IF(COUNTIF($I$11:$I$3035, $W2907)&gt;0, "", MAX($Y$10:$Y2906)+1))</f>
        <v/>
      </c>
      <c r="Z2907" s="41">
        <v>2897</v>
      </c>
      <c r="AA2907" s="58" t="str">
        <f t="shared" si="1877"/>
        <v/>
      </c>
      <c r="AC2907" s="41" t="str">
        <f t="shared" si="1865"/>
        <v/>
      </c>
      <c r="AE2907" s="41" t="str">
        <f t="shared" si="1878"/>
        <v/>
      </c>
      <c r="AJ2907" s="154" t="str">
        <f t="shared" si="1879"/>
        <v/>
      </c>
      <c r="AL2907" s="120" t="str">
        <f t="shared" si="1880"/>
        <v/>
      </c>
      <c r="AM2907" s="104" t="str">
        <f t="shared" si="1881"/>
        <v/>
      </c>
      <c r="AN2907" s="104" t="str">
        <f t="shared" si="1882"/>
        <v/>
      </c>
      <c r="AO2907" s="104" t="str">
        <f t="shared" si="1866"/>
        <v/>
      </c>
      <c r="AP2907" s="104" t="str">
        <f t="shared" si="1867"/>
        <v/>
      </c>
      <c r="AQ2907" s="121" t="str">
        <f t="shared" si="1883"/>
        <v/>
      </c>
      <c r="AS2907" s="88" t="str">
        <f t="shared" si="1868"/>
        <v/>
      </c>
      <c r="AT2907" s="68" t="str">
        <f t="shared" si="1884"/>
        <v/>
      </c>
      <c r="AU2907" s="68" t="str">
        <f t="shared" si="1885"/>
        <v/>
      </c>
      <c r="AV2907" s="68" t="str">
        <f t="shared" si="1886"/>
        <v/>
      </c>
      <c r="AW2907" s="88" t="str">
        <f t="shared" si="1869"/>
        <v/>
      </c>
      <c r="AZ2907" s="88" t="str">
        <f t="shared" si="1870"/>
        <v/>
      </c>
      <c r="BA2907" s="68" t="str">
        <f t="shared" si="1871"/>
        <v/>
      </c>
      <c r="BB2907" s="68" t="str">
        <f t="shared" si="1872"/>
        <v/>
      </c>
      <c r="BC2907" s="68" t="str">
        <f t="shared" si="1873"/>
        <v/>
      </c>
      <c r="BD2907" s="69" t="str">
        <f t="shared" si="1874"/>
        <v/>
      </c>
      <c r="BE2907" s="69" t="str">
        <f t="shared" si="1887"/>
        <v/>
      </c>
      <c r="BT2907" s="138" t="str">
        <f t="shared" ca="1" si="1888"/>
        <v/>
      </c>
      <c r="BU2907" s="139" t="str">
        <f t="shared" ca="1" si="1889"/>
        <v/>
      </c>
      <c r="BW2907" s="138" t="str">
        <f t="shared" si="1890"/>
        <v/>
      </c>
      <c r="BX2907" s="104" t="str">
        <f t="shared" si="1891"/>
        <v/>
      </c>
      <c r="BY2907" s="139" t="str">
        <f t="shared" si="1892"/>
        <v/>
      </c>
      <c r="CA2907" s="138" t="str">
        <f t="shared" si="1893"/>
        <v/>
      </c>
      <c r="CB2907" s="104" t="str">
        <f t="shared" si="1894"/>
        <v/>
      </c>
      <c r="CC2907" s="139" t="str">
        <f t="shared" si="1895"/>
        <v/>
      </c>
      <c r="CE2907" s="162" t="str">
        <f t="shared" si="1896"/>
        <v/>
      </c>
      <c r="CF2907" s="163" t="str">
        <f t="shared" si="1897"/>
        <v/>
      </c>
      <c r="CG2907" s="164" t="str">
        <f t="shared" si="1898"/>
        <v/>
      </c>
      <c r="CI2907" s="162" t="str">
        <f t="shared" si="1899"/>
        <v/>
      </c>
      <c r="CJ2907" s="163" t="str">
        <f t="shared" ref="CJ2907:CJ2970" si="1902">IF(CB2907="", "", M2907)</f>
        <v/>
      </c>
      <c r="CK2907" s="164" t="str">
        <f t="shared" ref="CK2907:CK2970" si="1903">IF(CC2907="", "", N2907)</f>
        <v/>
      </c>
      <c r="CM2907" s="169" t="str">
        <f t="shared" si="1900"/>
        <v/>
      </c>
      <c r="CN2907" s="139" t="str">
        <f t="shared" si="1901"/>
        <v/>
      </c>
      <c r="CP2907" s="41" t="str">
        <f>IF($CM2907="", "", COUNTIF($CM$11:$CM$3035, "&lt;"&amp;$CM2907)+1+COUNTIF($CM$11:$CM2907, $CM2907)-1)</f>
        <v/>
      </c>
    </row>
    <row r="2908" spans="1:94" x14ac:dyDescent="0.25">
      <c r="A2908" s="40"/>
      <c r="B2908" s="82" t="str">
        <f>IF($I2908="", "", IFERROR(INDEX('Job Database'!$AE$11:$AE$3035, MATCH($I2908, 'Job Database'!$X$11:$X$3035, 0)), ""))</f>
        <v/>
      </c>
      <c r="C2908" s="69" t="str">
        <f>IF($I2908="", "", IF(COUNTIF('Job Database'!$X$11:$X$3035, $I2908)=0, $AC$5, $AC$4))</f>
        <v/>
      </c>
      <c r="D2908" s="40"/>
      <c r="E2908" s="85" t="str">
        <f>IF($I2908="", "", IF(IFERROR(INDEX('Job Database'!$M$11:$M$3035, MATCH($I2908, 'Job Database'!$X$11:$X$3035, 0)), "")="", "", IFERROR(INDEX('Job Database'!$M$11:$M$3035, MATCH($I2908, 'Job Database'!$X$11:$X$3035, 0)), "")))</f>
        <v/>
      </c>
      <c r="F2908" s="40"/>
      <c r="G2908" s="88" t="str">
        <f t="shared" si="1875"/>
        <v/>
      </c>
      <c r="H2908" s="40"/>
      <c r="I2908" s="24"/>
      <c r="J2908" s="34"/>
      <c r="K2908" s="106"/>
      <c r="L2908" s="79"/>
      <c r="M2908" s="34"/>
      <c r="N2908" s="79"/>
      <c r="O2908" s="31"/>
      <c r="P2908" s="53"/>
      <c r="Q2908" s="40"/>
      <c r="S2908" s="41" t="str">
        <f t="shared" si="1863"/>
        <v/>
      </c>
      <c r="T2908" s="41" t="str">
        <f t="shared" si="1864"/>
        <v/>
      </c>
      <c r="U2908" s="41" t="str">
        <f t="shared" si="1876"/>
        <v/>
      </c>
      <c r="W2908" s="74" t="str">
        <f>IF('Job Database'!$X2908="", "", 'Job Database'!$X2908)</f>
        <v/>
      </c>
      <c r="Y2908" s="41" t="str">
        <f>IF($W2908="", "", IF(COUNTIF($I$11:$I$3035, $W2908)&gt;0, "", MAX($Y$10:$Y2907)+1))</f>
        <v/>
      </c>
      <c r="Z2908" s="41">
        <v>2898</v>
      </c>
      <c r="AA2908" s="58" t="str">
        <f t="shared" si="1877"/>
        <v/>
      </c>
      <c r="AC2908" s="41" t="str">
        <f t="shared" si="1865"/>
        <v/>
      </c>
      <c r="AE2908" s="41" t="str">
        <f t="shared" si="1878"/>
        <v/>
      </c>
      <c r="AJ2908" s="154" t="str">
        <f t="shared" si="1879"/>
        <v/>
      </c>
      <c r="AL2908" s="120" t="str">
        <f t="shared" si="1880"/>
        <v/>
      </c>
      <c r="AM2908" s="104" t="str">
        <f t="shared" si="1881"/>
        <v/>
      </c>
      <c r="AN2908" s="104" t="str">
        <f t="shared" si="1882"/>
        <v/>
      </c>
      <c r="AO2908" s="104" t="str">
        <f t="shared" si="1866"/>
        <v/>
      </c>
      <c r="AP2908" s="104" t="str">
        <f t="shared" si="1867"/>
        <v/>
      </c>
      <c r="AQ2908" s="121" t="str">
        <f t="shared" si="1883"/>
        <v/>
      </c>
      <c r="AS2908" s="88" t="str">
        <f t="shared" si="1868"/>
        <v/>
      </c>
      <c r="AT2908" s="68" t="str">
        <f t="shared" si="1884"/>
        <v/>
      </c>
      <c r="AU2908" s="68" t="str">
        <f t="shared" si="1885"/>
        <v/>
      </c>
      <c r="AV2908" s="68" t="str">
        <f t="shared" si="1886"/>
        <v/>
      </c>
      <c r="AW2908" s="88" t="str">
        <f t="shared" si="1869"/>
        <v/>
      </c>
      <c r="AZ2908" s="88" t="str">
        <f t="shared" si="1870"/>
        <v/>
      </c>
      <c r="BA2908" s="68" t="str">
        <f t="shared" si="1871"/>
        <v/>
      </c>
      <c r="BB2908" s="68" t="str">
        <f t="shared" si="1872"/>
        <v/>
      </c>
      <c r="BC2908" s="68" t="str">
        <f t="shared" si="1873"/>
        <v/>
      </c>
      <c r="BD2908" s="69" t="str">
        <f t="shared" si="1874"/>
        <v/>
      </c>
      <c r="BE2908" s="69" t="str">
        <f t="shared" si="1887"/>
        <v/>
      </c>
      <c r="BT2908" s="138" t="str">
        <f t="shared" ca="1" si="1888"/>
        <v/>
      </c>
      <c r="BU2908" s="139" t="str">
        <f t="shared" ca="1" si="1889"/>
        <v/>
      </c>
      <c r="BW2908" s="138" t="str">
        <f t="shared" si="1890"/>
        <v/>
      </c>
      <c r="BX2908" s="104" t="str">
        <f t="shared" si="1891"/>
        <v/>
      </c>
      <c r="BY2908" s="139" t="str">
        <f t="shared" si="1892"/>
        <v/>
      </c>
      <c r="CA2908" s="138" t="str">
        <f t="shared" si="1893"/>
        <v/>
      </c>
      <c r="CB2908" s="104" t="str">
        <f t="shared" si="1894"/>
        <v/>
      </c>
      <c r="CC2908" s="139" t="str">
        <f t="shared" si="1895"/>
        <v/>
      </c>
      <c r="CE2908" s="162" t="str">
        <f t="shared" si="1896"/>
        <v/>
      </c>
      <c r="CF2908" s="163" t="str">
        <f t="shared" si="1897"/>
        <v/>
      </c>
      <c r="CG2908" s="164" t="str">
        <f t="shared" si="1898"/>
        <v/>
      </c>
      <c r="CI2908" s="162" t="str">
        <f t="shared" si="1899"/>
        <v/>
      </c>
      <c r="CJ2908" s="163" t="str">
        <f t="shared" si="1902"/>
        <v/>
      </c>
      <c r="CK2908" s="164" t="str">
        <f t="shared" si="1903"/>
        <v/>
      </c>
      <c r="CM2908" s="169" t="str">
        <f t="shared" si="1900"/>
        <v/>
      </c>
      <c r="CN2908" s="139" t="str">
        <f t="shared" si="1901"/>
        <v/>
      </c>
      <c r="CP2908" s="41" t="str">
        <f>IF($CM2908="", "", COUNTIF($CM$11:$CM$3035, "&lt;"&amp;$CM2908)+1+COUNTIF($CM$11:$CM2908, $CM2908)-1)</f>
        <v/>
      </c>
    </row>
    <row r="2909" spans="1:94" x14ac:dyDescent="0.25">
      <c r="A2909" s="40"/>
      <c r="B2909" s="82" t="str">
        <f>IF($I2909="", "", IFERROR(INDEX('Job Database'!$AE$11:$AE$3035, MATCH($I2909, 'Job Database'!$X$11:$X$3035, 0)), ""))</f>
        <v/>
      </c>
      <c r="C2909" s="69" t="str">
        <f>IF($I2909="", "", IF(COUNTIF('Job Database'!$X$11:$X$3035, $I2909)=0, $AC$5, $AC$4))</f>
        <v/>
      </c>
      <c r="D2909" s="40"/>
      <c r="E2909" s="85" t="str">
        <f>IF($I2909="", "", IF(IFERROR(INDEX('Job Database'!$M$11:$M$3035, MATCH($I2909, 'Job Database'!$X$11:$X$3035, 0)), "")="", "", IFERROR(INDEX('Job Database'!$M$11:$M$3035, MATCH($I2909, 'Job Database'!$X$11:$X$3035, 0)), "")))</f>
        <v/>
      </c>
      <c r="F2909" s="40"/>
      <c r="G2909" s="88" t="str">
        <f t="shared" si="1875"/>
        <v/>
      </c>
      <c r="H2909" s="40"/>
      <c r="I2909" s="24"/>
      <c r="J2909" s="34"/>
      <c r="K2909" s="106"/>
      <c r="L2909" s="79"/>
      <c r="M2909" s="34"/>
      <c r="N2909" s="79"/>
      <c r="O2909" s="31"/>
      <c r="P2909" s="53"/>
      <c r="Q2909" s="40"/>
      <c r="S2909" s="41" t="str">
        <f t="shared" si="1863"/>
        <v/>
      </c>
      <c r="T2909" s="41" t="str">
        <f t="shared" si="1864"/>
        <v/>
      </c>
      <c r="U2909" s="41" t="str">
        <f t="shared" si="1876"/>
        <v/>
      </c>
      <c r="W2909" s="74" t="str">
        <f>IF('Job Database'!$X2909="", "", 'Job Database'!$X2909)</f>
        <v/>
      </c>
      <c r="Y2909" s="41" t="str">
        <f>IF($W2909="", "", IF(COUNTIF($I$11:$I$3035, $W2909)&gt;0, "", MAX($Y$10:$Y2908)+1))</f>
        <v/>
      </c>
      <c r="Z2909" s="41">
        <v>2899</v>
      </c>
      <c r="AA2909" s="58" t="str">
        <f t="shared" si="1877"/>
        <v/>
      </c>
      <c r="AC2909" s="41" t="str">
        <f t="shared" si="1865"/>
        <v/>
      </c>
      <c r="AE2909" s="41" t="str">
        <f t="shared" si="1878"/>
        <v/>
      </c>
      <c r="AJ2909" s="154" t="str">
        <f t="shared" si="1879"/>
        <v/>
      </c>
      <c r="AL2909" s="120" t="str">
        <f t="shared" si="1880"/>
        <v/>
      </c>
      <c r="AM2909" s="104" t="str">
        <f t="shared" si="1881"/>
        <v/>
      </c>
      <c r="AN2909" s="104" t="str">
        <f t="shared" si="1882"/>
        <v/>
      </c>
      <c r="AO2909" s="104" t="str">
        <f t="shared" si="1866"/>
        <v/>
      </c>
      <c r="AP2909" s="104" t="str">
        <f t="shared" si="1867"/>
        <v/>
      </c>
      <c r="AQ2909" s="121" t="str">
        <f t="shared" si="1883"/>
        <v/>
      </c>
      <c r="AS2909" s="88" t="str">
        <f t="shared" si="1868"/>
        <v/>
      </c>
      <c r="AT2909" s="68" t="str">
        <f t="shared" si="1884"/>
        <v/>
      </c>
      <c r="AU2909" s="68" t="str">
        <f t="shared" si="1885"/>
        <v/>
      </c>
      <c r="AV2909" s="68" t="str">
        <f t="shared" si="1886"/>
        <v/>
      </c>
      <c r="AW2909" s="88" t="str">
        <f t="shared" si="1869"/>
        <v/>
      </c>
      <c r="AZ2909" s="88" t="str">
        <f t="shared" si="1870"/>
        <v/>
      </c>
      <c r="BA2909" s="68" t="str">
        <f t="shared" si="1871"/>
        <v/>
      </c>
      <c r="BB2909" s="68" t="str">
        <f t="shared" si="1872"/>
        <v/>
      </c>
      <c r="BC2909" s="68" t="str">
        <f t="shared" si="1873"/>
        <v/>
      </c>
      <c r="BD2909" s="69" t="str">
        <f t="shared" si="1874"/>
        <v/>
      </c>
      <c r="BE2909" s="69" t="str">
        <f t="shared" si="1887"/>
        <v/>
      </c>
      <c r="BT2909" s="138" t="str">
        <f t="shared" ca="1" si="1888"/>
        <v/>
      </c>
      <c r="BU2909" s="139" t="str">
        <f t="shared" ca="1" si="1889"/>
        <v/>
      </c>
      <c r="BW2909" s="138" t="str">
        <f t="shared" si="1890"/>
        <v/>
      </c>
      <c r="BX2909" s="104" t="str">
        <f t="shared" si="1891"/>
        <v/>
      </c>
      <c r="BY2909" s="139" t="str">
        <f t="shared" si="1892"/>
        <v/>
      </c>
      <c r="CA2909" s="138" t="str">
        <f t="shared" si="1893"/>
        <v/>
      </c>
      <c r="CB2909" s="104" t="str">
        <f t="shared" si="1894"/>
        <v/>
      </c>
      <c r="CC2909" s="139" t="str">
        <f t="shared" si="1895"/>
        <v/>
      </c>
      <c r="CE2909" s="162" t="str">
        <f t="shared" si="1896"/>
        <v/>
      </c>
      <c r="CF2909" s="163" t="str">
        <f t="shared" si="1897"/>
        <v/>
      </c>
      <c r="CG2909" s="164" t="str">
        <f t="shared" si="1898"/>
        <v/>
      </c>
      <c r="CI2909" s="162" t="str">
        <f t="shared" si="1899"/>
        <v/>
      </c>
      <c r="CJ2909" s="163" t="str">
        <f t="shared" si="1902"/>
        <v/>
      </c>
      <c r="CK2909" s="164" t="str">
        <f t="shared" si="1903"/>
        <v/>
      </c>
      <c r="CM2909" s="169" t="str">
        <f t="shared" si="1900"/>
        <v/>
      </c>
      <c r="CN2909" s="139" t="str">
        <f t="shared" si="1901"/>
        <v/>
      </c>
      <c r="CP2909" s="41" t="str">
        <f>IF($CM2909="", "", COUNTIF($CM$11:$CM$3035, "&lt;"&amp;$CM2909)+1+COUNTIF($CM$11:$CM2909, $CM2909)-1)</f>
        <v/>
      </c>
    </row>
    <row r="2910" spans="1:94" x14ac:dyDescent="0.25">
      <c r="A2910" s="40"/>
      <c r="B2910" s="82" t="str">
        <f>IF($I2910="", "", IFERROR(INDEX('Job Database'!$AE$11:$AE$3035, MATCH($I2910, 'Job Database'!$X$11:$X$3035, 0)), ""))</f>
        <v/>
      </c>
      <c r="C2910" s="69" t="str">
        <f>IF($I2910="", "", IF(COUNTIF('Job Database'!$X$11:$X$3035, $I2910)=0, $AC$5, $AC$4))</f>
        <v/>
      </c>
      <c r="D2910" s="40"/>
      <c r="E2910" s="85" t="str">
        <f>IF($I2910="", "", IF(IFERROR(INDEX('Job Database'!$M$11:$M$3035, MATCH($I2910, 'Job Database'!$X$11:$X$3035, 0)), "")="", "", IFERROR(INDEX('Job Database'!$M$11:$M$3035, MATCH($I2910, 'Job Database'!$X$11:$X$3035, 0)), "")))</f>
        <v/>
      </c>
      <c r="F2910" s="40"/>
      <c r="G2910" s="88" t="str">
        <f t="shared" si="1875"/>
        <v/>
      </c>
      <c r="H2910" s="40"/>
      <c r="I2910" s="24"/>
      <c r="J2910" s="34"/>
      <c r="K2910" s="106"/>
      <c r="L2910" s="79"/>
      <c r="M2910" s="34"/>
      <c r="N2910" s="79"/>
      <c r="O2910" s="31"/>
      <c r="P2910" s="53"/>
      <c r="Q2910" s="40"/>
      <c r="S2910" s="41" t="str">
        <f t="shared" si="1863"/>
        <v/>
      </c>
      <c r="T2910" s="41" t="str">
        <f t="shared" si="1864"/>
        <v/>
      </c>
      <c r="U2910" s="41" t="str">
        <f t="shared" si="1876"/>
        <v/>
      </c>
      <c r="W2910" s="74" t="str">
        <f>IF('Job Database'!$X2910="", "", 'Job Database'!$X2910)</f>
        <v/>
      </c>
      <c r="Y2910" s="41" t="str">
        <f>IF($W2910="", "", IF(COUNTIF($I$11:$I$3035, $W2910)&gt;0, "", MAX($Y$10:$Y2909)+1))</f>
        <v/>
      </c>
      <c r="Z2910" s="41">
        <v>2900</v>
      </c>
      <c r="AA2910" s="58" t="str">
        <f t="shared" si="1877"/>
        <v/>
      </c>
      <c r="AC2910" s="41" t="str">
        <f t="shared" si="1865"/>
        <v/>
      </c>
      <c r="AE2910" s="41" t="str">
        <f t="shared" si="1878"/>
        <v/>
      </c>
      <c r="AJ2910" s="154" t="str">
        <f t="shared" si="1879"/>
        <v/>
      </c>
      <c r="AL2910" s="120" t="str">
        <f t="shared" si="1880"/>
        <v/>
      </c>
      <c r="AM2910" s="104" t="str">
        <f t="shared" si="1881"/>
        <v/>
      </c>
      <c r="AN2910" s="104" t="str">
        <f t="shared" si="1882"/>
        <v/>
      </c>
      <c r="AO2910" s="104" t="str">
        <f t="shared" si="1866"/>
        <v/>
      </c>
      <c r="AP2910" s="104" t="str">
        <f t="shared" si="1867"/>
        <v/>
      </c>
      <c r="AQ2910" s="121" t="str">
        <f t="shared" si="1883"/>
        <v/>
      </c>
      <c r="AS2910" s="88" t="str">
        <f t="shared" si="1868"/>
        <v/>
      </c>
      <c r="AT2910" s="68" t="str">
        <f t="shared" si="1884"/>
        <v/>
      </c>
      <c r="AU2910" s="68" t="str">
        <f t="shared" si="1885"/>
        <v/>
      </c>
      <c r="AV2910" s="68" t="str">
        <f t="shared" si="1886"/>
        <v/>
      </c>
      <c r="AW2910" s="88" t="str">
        <f t="shared" si="1869"/>
        <v/>
      </c>
      <c r="AZ2910" s="88" t="str">
        <f t="shared" si="1870"/>
        <v/>
      </c>
      <c r="BA2910" s="68" t="str">
        <f t="shared" si="1871"/>
        <v/>
      </c>
      <c r="BB2910" s="68" t="str">
        <f t="shared" si="1872"/>
        <v/>
      </c>
      <c r="BC2910" s="68" t="str">
        <f t="shared" si="1873"/>
        <v/>
      </c>
      <c r="BD2910" s="69" t="str">
        <f t="shared" si="1874"/>
        <v/>
      </c>
      <c r="BE2910" s="69" t="str">
        <f t="shared" si="1887"/>
        <v/>
      </c>
      <c r="BT2910" s="138" t="str">
        <f t="shared" ca="1" si="1888"/>
        <v/>
      </c>
      <c r="BU2910" s="139" t="str">
        <f t="shared" ca="1" si="1889"/>
        <v/>
      </c>
      <c r="BW2910" s="138" t="str">
        <f t="shared" si="1890"/>
        <v/>
      </c>
      <c r="BX2910" s="104" t="str">
        <f t="shared" si="1891"/>
        <v/>
      </c>
      <c r="BY2910" s="139" t="str">
        <f t="shared" si="1892"/>
        <v/>
      </c>
      <c r="CA2910" s="138" t="str">
        <f t="shared" si="1893"/>
        <v/>
      </c>
      <c r="CB2910" s="104" t="str">
        <f t="shared" si="1894"/>
        <v/>
      </c>
      <c r="CC2910" s="139" t="str">
        <f t="shared" si="1895"/>
        <v/>
      </c>
      <c r="CE2910" s="162" t="str">
        <f t="shared" si="1896"/>
        <v/>
      </c>
      <c r="CF2910" s="163" t="str">
        <f t="shared" si="1897"/>
        <v/>
      </c>
      <c r="CG2910" s="164" t="str">
        <f t="shared" si="1898"/>
        <v/>
      </c>
      <c r="CI2910" s="162" t="str">
        <f t="shared" si="1899"/>
        <v/>
      </c>
      <c r="CJ2910" s="163" t="str">
        <f t="shared" si="1902"/>
        <v/>
      </c>
      <c r="CK2910" s="164" t="str">
        <f t="shared" si="1903"/>
        <v/>
      </c>
      <c r="CM2910" s="169" t="str">
        <f t="shared" si="1900"/>
        <v/>
      </c>
      <c r="CN2910" s="139" t="str">
        <f t="shared" si="1901"/>
        <v/>
      </c>
      <c r="CP2910" s="41" t="str">
        <f>IF($CM2910="", "", COUNTIF($CM$11:$CM$3035, "&lt;"&amp;$CM2910)+1+COUNTIF($CM$11:$CM2910, $CM2910)-1)</f>
        <v/>
      </c>
    </row>
    <row r="2911" spans="1:94" x14ac:dyDescent="0.25">
      <c r="A2911" s="40"/>
      <c r="B2911" s="82" t="str">
        <f>IF($I2911="", "", IFERROR(INDEX('Job Database'!$AE$11:$AE$3035, MATCH($I2911, 'Job Database'!$X$11:$X$3035, 0)), ""))</f>
        <v/>
      </c>
      <c r="C2911" s="69" t="str">
        <f>IF($I2911="", "", IF(COUNTIF('Job Database'!$X$11:$X$3035, $I2911)=0, $AC$5, $AC$4))</f>
        <v/>
      </c>
      <c r="D2911" s="40"/>
      <c r="E2911" s="85" t="str">
        <f>IF($I2911="", "", IF(IFERROR(INDEX('Job Database'!$M$11:$M$3035, MATCH($I2911, 'Job Database'!$X$11:$X$3035, 0)), "")="", "", IFERROR(INDEX('Job Database'!$M$11:$M$3035, MATCH($I2911, 'Job Database'!$X$11:$X$3035, 0)), "")))</f>
        <v/>
      </c>
      <c r="F2911" s="40"/>
      <c r="G2911" s="88" t="str">
        <f t="shared" si="1875"/>
        <v/>
      </c>
      <c r="H2911" s="40"/>
      <c r="I2911" s="24"/>
      <c r="J2911" s="34"/>
      <c r="K2911" s="106"/>
      <c r="L2911" s="79"/>
      <c r="M2911" s="34"/>
      <c r="N2911" s="79"/>
      <c r="O2911" s="31"/>
      <c r="P2911" s="53"/>
      <c r="Q2911" s="40"/>
      <c r="S2911" s="41" t="str">
        <f t="shared" si="1863"/>
        <v/>
      </c>
      <c r="T2911" s="41" t="str">
        <f t="shared" si="1864"/>
        <v/>
      </c>
      <c r="U2911" s="41" t="str">
        <f t="shared" si="1876"/>
        <v/>
      </c>
      <c r="W2911" s="74" t="str">
        <f>IF('Job Database'!$X2911="", "", 'Job Database'!$X2911)</f>
        <v/>
      </c>
      <c r="Y2911" s="41" t="str">
        <f>IF($W2911="", "", IF(COUNTIF($I$11:$I$3035, $W2911)&gt;0, "", MAX($Y$10:$Y2910)+1))</f>
        <v/>
      </c>
      <c r="Z2911" s="41">
        <v>2901</v>
      </c>
      <c r="AA2911" s="58" t="str">
        <f t="shared" si="1877"/>
        <v/>
      </c>
      <c r="AC2911" s="41" t="str">
        <f t="shared" si="1865"/>
        <v/>
      </c>
      <c r="AE2911" s="41" t="str">
        <f t="shared" si="1878"/>
        <v/>
      </c>
      <c r="AJ2911" s="154" t="str">
        <f t="shared" si="1879"/>
        <v/>
      </c>
      <c r="AL2911" s="120" t="str">
        <f t="shared" si="1880"/>
        <v/>
      </c>
      <c r="AM2911" s="104" t="str">
        <f t="shared" si="1881"/>
        <v/>
      </c>
      <c r="AN2911" s="104" t="str">
        <f t="shared" si="1882"/>
        <v/>
      </c>
      <c r="AO2911" s="104" t="str">
        <f t="shared" si="1866"/>
        <v/>
      </c>
      <c r="AP2911" s="104" t="str">
        <f t="shared" si="1867"/>
        <v/>
      </c>
      <c r="AQ2911" s="121" t="str">
        <f t="shared" si="1883"/>
        <v/>
      </c>
      <c r="AS2911" s="88" t="str">
        <f t="shared" si="1868"/>
        <v/>
      </c>
      <c r="AT2911" s="68" t="str">
        <f t="shared" si="1884"/>
        <v/>
      </c>
      <c r="AU2911" s="68" t="str">
        <f t="shared" si="1885"/>
        <v/>
      </c>
      <c r="AV2911" s="68" t="str">
        <f t="shared" si="1886"/>
        <v/>
      </c>
      <c r="AW2911" s="88" t="str">
        <f t="shared" si="1869"/>
        <v/>
      </c>
      <c r="AZ2911" s="88" t="str">
        <f t="shared" si="1870"/>
        <v/>
      </c>
      <c r="BA2911" s="68" t="str">
        <f t="shared" si="1871"/>
        <v/>
      </c>
      <c r="BB2911" s="68" t="str">
        <f t="shared" si="1872"/>
        <v/>
      </c>
      <c r="BC2911" s="68" t="str">
        <f t="shared" si="1873"/>
        <v/>
      </c>
      <c r="BD2911" s="69" t="str">
        <f t="shared" si="1874"/>
        <v/>
      </c>
      <c r="BE2911" s="69" t="str">
        <f t="shared" si="1887"/>
        <v/>
      </c>
      <c r="BT2911" s="138" t="str">
        <f t="shared" ca="1" si="1888"/>
        <v/>
      </c>
      <c r="BU2911" s="139" t="str">
        <f t="shared" ca="1" si="1889"/>
        <v/>
      </c>
      <c r="BW2911" s="138" t="str">
        <f t="shared" si="1890"/>
        <v/>
      </c>
      <c r="BX2911" s="104" t="str">
        <f t="shared" si="1891"/>
        <v/>
      </c>
      <c r="BY2911" s="139" t="str">
        <f t="shared" si="1892"/>
        <v/>
      </c>
      <c r="CA2911" s="138" t="str">
        <f t="shared" si="1893"/>
        <v/>
      </c>
      <c r="CB2911" s="104" t="str">
        <f t="shared" si="1894"/>
        <v/>
      </c>
      <c r="CC2911" s="139" t="str">
        <f t="shared" si="1895"/>
        <v/>
      </c>
      <c r="CE2911" s="162" t="str">
        <f t="shared" si="1896"/>
        <v/>
      </c>
      <c r="CF2911" s="163" t="str">
        <f t="shared" si="1897"/>
        <v/>
      </c>
      <c r="CG2911" s="164" t="str">
        <f t="shared" si="1898"/>
        <v/>
      </c>
      <c r="CI2911" s="162" t="str">
        <f t="shared" si="1899"/>
        <v/>
      </c>
      <c r="CJ2911" s="163" t="str">
        <f t="shared" si="1902"/>
        <v/>
      </c>
      <c r="CK2911" s="164" t="str">
        <f t="shared" si="1903"/>
        <v/>
      </c>
      <c r="CM2911" s="169" t="str">
        <f t="shared" si="1900"/>
        <v/>
      </c>
      <c r="CN2911" s="139" t="str">
        <f t="shared" si="1901"/>
        <v/>
      </c>
      <c r="CP2911" s="41" t="str">
        <f>IF($CM2911="", "", COUNTIF($CM$11:$CM$3035, "&lt;"&amp;$CM2911)+1+COUNTIF($CM$11:$CM2911, $CM2911)-1)</f>
        <v/>
      </c>
    </row>
    <row r="2912" spans="1:94" x14ac:dyDescent="0.25">
      <c r="A2912" s="40"/>
      <c r="B2912" s="82" t="str">
        <f>IF($I2912="", "", IFERROR(INDEX('Job Database'!$AE$11:$AE$3035, MATCH($I2912, 'Job Database'!$X$11:$X$3035, 0)), ""))</f>
        <v/>
      </c>
      <c r="C2912" s="69" t="str">
        <f>IF($I2912="", "", IF(COUNTIF('Job Database'!$X$11:$X$3035, $I2912)=0, $AC$5, $AC$4))</f>
        <v/>
      </c>
      <c r="D2912" s="40"/>
      <c r="E2912" s="85" t="str">
        <f>IF($I2912="", "", IF(IFERROR(INDEX('Job Database'!$M$11:$M$3035, MATCH($I2912, 'Job Database'!$X$11:$X$3035, 0)), "")="", "", IFERROR(INDEX('Job Database'!$M$11:$M$3035, MATCH($I2912, 'Job Database'!$X$11:$X$3035, 0)), "")))</f>
        <v/>
      </c>
      <c r="F2912" s="40"/>
      <c r="G2912" s="88" t="str">
        <f t="shared" si="1875"/>
        <v/>
      </c>
      <c r="H2912" s="40"/>
      <c r="I2912" s="24"/>
      <c r="J2912" s="34"/>
      <c r="K2912" s="106"/>
      <c r="L2912" s="79"/>
      <c r="M2912" s="34"/>
      <c r="N2912" s="79"/>
      <c r="O2912" s="31"/>
      <c r="P2912" s="53"/>
      <c r="Q2912" s="40"/>
      <c r="S2912" s="41" t="str">
        <f t="shared" si="1863"/>
        <v/>
      </c>
      <c r="T2912" s="41" t="str">
        <f t="shared" si="1864"/>
        <v/>
      </c>
      <c r="U2912" s="41" t="str">
        <f t="shared" si="1876"/>
        <v/>
      </c>
      <c r="W2912" s="74" t="str">
        <f>IF('Job Database'!$X2912="", "", 'Job Database'!$X2912)</f>
        <v/>
      </c>
      <c r="Y2912" s="41" t="str">
        <f>IF($W2912="", "", IF(COUNTIF($I$11:$I$3035, $W2912)&gt;0, "", MAX($Y$10:$Y2911)+1))</f>
        <v/>
      </c>
      <c r="Z2912" s="41">
        <v>2902</v>
      </c>
      <c r="AA2912" s="58" t="str">
        <f t="shared" si="1877"/>
        <v/>
      </c>
      <c r="AC2912" s="41" t="str">
        <f t="shared" si="1865"/>
        <v/>
      </c>
      <c r="AE2912" s="41" t="str">
        <f t="shared" si="1878"/>
        <v/>
      </c>
      <c r="AJ2912" s="154" t="str">
        <f t="shared" si="1879"/>
        <v/>
      </c>
      <c r="AL2912" s="120" t="str">
        <f t="shared" si="1880"/>
        <v/>
      </c>
      <c r="AM2912" s="104" t="str">
        <f t="shared" si="1881"/>
        <v/>
      </c>
      <c r="AN2912" s="104" t="str">
        <f t="shared" si="1882"/>
        <v/>
      </c>
      <c r="AO2912" s="104" t="str">
        <f t="shared" si="1866"/>
        <v/>
      </c>
      <c r="AP2912" s="104" t="str">
        <f t="shared" si="1867"/>
        <v/>
      </c>
      <c r="AQ2912" s="121" t="str">
        <f t="shared" si="1883"/>
        <v/>
      </c>
      <c r="AS2912" s="88" t="str">
        <f t="shared" si="1868"/>
        <v/>
      </c>
      <c r="AT2912" s="68" t="str">
        <f t="shared" si="1884"/>
        <v/>
      </c>
      <c r="AU2912" s="68" t="str">
        <f t="shared" si="1885"/>
        <v/>
      </c>
      <c r="AV2912" s="68" t="str">
        <f t="shared" si="1886"/>
        <v/>
      </c>
      <c r="AW2912" s="88" t="str">
        <f t="shared" si="1869"/>
        <v/>
      </c>
      <c r="AZ2912" s="88" t="str">
        <f t="shared" si="1870"/>
        <v/>
      </c>
      <c r="BA2912" s="68" t="str">
        <f t="shared" si="1871"/>
        <v/>
      </c>
      <c r="BB2912" s="68" t="str">
        <f t="shared" si="1872"/>
        <v/>
      </c>
      <c r="BC2912" s="68" t="str">
        <f t="shared" si="1873"/>
        <v/>
      </c>
      <c r="BD2912" s="69" t="str">
        <f t="shared" si="1874"/>
        <v/>
      </c>
      <c r="BE2912" s="69" t="str">
        <f t="shared" si="1887"/>
        <v/>
      </c>
      <c r="BT2912" s="138" t="str">
        <f t="shared" ca="1" si="1888"/>
        <v/>
      </c>
      <c r="BU2912" s="139" t="str">
        <f t="shared" ca="1" si="1889"/>
        <v/>
      </c>
      <c r="BW2912" s="138" t="str">
        <f t="shared" si="1890"/>
        <v/>
      </c>
      <c r="BX2912" s="104" t="str">
        <f t="shared" si="1891"/>
        <v/>
      </c>
      <c r="BY2912" s="139" t="str">
        <f t="shared" si="1892"/>
        <v/>
      </c>
      <c r="CA2912" s="138" t="str">
        <f t="shared" si="1893"/>
        <v/>
      </c>
      <c r="CB2912" s="104" t="str">
        <f t="shared" si="1894"/>
        <v/>
      </c>
      <c r="CC2912" s="139" t="str">
        <f t="shared" si="1895"/>
        <v/>
      </c>
      <c r="CE2912" s="162" t="str">
        <f t="shared" si="1896"/>
        <v/>
      </c>
      <c r="CF2912" s="163" t="str">
        <f t="shared" si="1897"/>
        <v/>
      </c>
      <c r="CG2912" s="164" t="str">
        <f t="shared" si="1898"/>
        <v/>
      </c>
      <c r="CI2912" s="162" t="str">
        <f t="shared" si="1899"/>
        <v/>
      </c>
      <c r="CJ2912" s="163" t="str">
        <f t="shared" si="1902"/>
        <v/>
      </c>
      <c r="CK2912" s="164" t="str">
        <f t="shared" si="1903"/>
        <v/>
      </c>
      <c r="CM2912" s="169" t="str">
        <f t="shared" si="1900"/>
        <v/>
      </c>
      <c r="CN2912" s="139" t="str">
        <f t="shared" si="1901"/>
        <v/>
      </c>
      <c r="CP2912" s="41" t="str">
        <f>IF($CM2912="", "", COUNTIF($CM$11:$CM$3035, "&lt;"&amp;$CM2912)+1+COUNTIF($CM$11:$CM2912, $CM2912)-1)</f>
        <v/>
      </c>
    </row>
    <row r="2913" spans="1:94" x14ac:dyDescent="0.25">
      <c r="A2913" s="40"/>
      <c r="B2913" s="82" t="str">
        <f>IF($I2913="", "", IFERROR(INDEX('Job Database'!$AE$11:$AE$3035, MATCH($I2913, 'Job Database'!$X$11:$X$3035, 0)), ""))</f>
        <v/>
      </c>
      <c r="C2913" s="69" t="str">
        <f>IF($I2913="", "", IF(COUNTIF('Job Database'!$X$11:$X$3035, $I2913)=0, $AC$5, $AC$4))</f>
        <v/>
      </c>
      <c r="D2913" s="40"/>
      <c r="E2913" s="85" t="str">
        <f>IF($I2913="", "", IF(IFERROR(INDEX('Job Database'!$M$11:$M$3035, MATCH($I2913, 'Job Database'!$X$11:$X$3035, 0)), "")="", "", IFERROR(INDEX('Job Database'!$M$11:$M$3035, MATCH($I2913, 'Job Database'!$X$11:$X$3035, 0)), "")))</f>
        <v/>
      </c>
      <c r="F2913" s="40"/>
      <c r="G2913" s="88" t="str">
        <f t="shared" si="1875"/>
        <v/>
      </c>
      <c r="H2913" s="40"/>
      <c r="I2913" s="24"/>
      <c r="J2913" s="34"/>
      <c r="K2913" s="106"/>
      <c r="L2913" s="79"/>
      <c r="M2913" s="34"/>
      <c r="N2913" s="79"/>
      <c r="O2913" s="31"/>
      <c r="P2913" s="53"/>
      <c r="Q2913" s="40"/>
      <c r="S2913" s="41" t="str">
        <f t="shared" si="1863"/>
        <v/>
      </c>
      <c r="T2913" s="41" t="str">
        <f t="shared" si="1864"/>
        <v/>
      </c>
      <c r="U2913" s="41" t="str">
        <f t="shared" si="1876"/>
        <v/>
      </c>
      <c r="W2913" s="74" t="str">
        <f>IF('Job Database'!$X2913="", "", 'Job Database'!$X2913)</f>
        <v/>
      </c>
      <c r="Y2913" s="41" t="str">
        <f>IF($W2913="", "", IF(COUNTIF($I$11:$I$3035, $W2913)&gt;0, "", MAX($Y$10:$Y2912)+1))</f>
        <v/>
      </c>
      <c r="Z2913" s="41">
        <v>2903</v>
      </c>
      <c r="AA2913" s="58" t="str">
        <f t="shared" si="1877"/>
        <v/>
      </c>
      <c r="AC2913" s="41" t="str">
        <f t="shared" si="1865"/>
        <v/>
      </c>
      <c r="AE2913" s="41" t="str">
        <f t="shared" si="1878"/>
        <v/>
      </c>
      <c r="AJ2913" s="154" t="str">
        <f t="shared" si="1879"/>
        <v/>
      </c>
      <c r="AL2913" s="120" t="str">
        <f t="shared" si="1880"/>
        <v/>
      </c>
      <c r="AM2913" s="104" t="str">
        <f t="shared" si="1881"/>
        <v/>
      </c>
      <c r="AN2913" s="104" t="str">
        <f t="shared" si="1882"/>
        <v/>
      </c>
      <c r="AO2913" s="104" t="str">
        <f t="shared" si="1866"/>
        <v/>
      </c>
      <c r="AP2913" s="104" t="str">
        <f t="shared" si="1867"/>
        <v/>
      </c>
      <c r="AQ2913" s="121" t="str">
        <f t="shared" si="1883"/>
        <v/>
      </c>
      <c r="AS2913" s="88" t="str">
        <f t="shared" si="1868"/>
        <v/>
      </c>
      <c r="AT2913" s="68" t="str">
        <f t="shared" si="1884"/>
        <v/>
      </c>
      <c r="AU2913" s="68" t="str">
        <f t="shared" si="1885"/>
        <v/>
      </c>
      <c r="AV2913" s="68" t="str">
        <f t="shared" si="1886"/>
        <v/>
      </c>
      <c r="AW2913" s="88" t="str">
        <f t="shared" si="1869"/>
        <v/>
      </c>
      <c r="AZ2913" s="88" t="str">
        <f t="shared" si="1870"/>
        <v/>
      </c>
      <c r="BA2913" s="68" t="str">
        <f t="shared" si="1871"/>
        <v/>
      </c>
      <c r="BB2913" s="68" t="str">
        <f t="shared" si="1872"/>
        <v/>
      </c>
      <c r="BC2913" s="68" t="str">
        <f t="shared" si="1873"/>
        <v/>
      </c>
      <c r="BD2913" s="69" t="str">
        <f t="shared" si="1874"/>
        <v/>
      </c>
      <c r="BE2913" s="69" t="str">
        <f t="shared" si="1887"/>
        <v/>
      </c>
      <c r="BT2913" s="138" t="str">
        <f t="shared" ca="1" si="1888"/>
        <v/>
      </c>
      <c r="BU2913" s="139" t="str">
        <f t="shared" ca="1" si="1889"/>
        <v/>
      </c>
      <c r="BW2913" s="138" t="str">
        <f t="shared" si="1890"/>
        <v/>
      </c>
      <c r="BX2913" s="104" t="str">
        <f t="shared" si="1891"/>
        <v/>
      </c>
      <c r="BY2913" s="139" t="str">
        <f t="shared" si="1892"/>
        <v/>
      </c>
      <c r="CA2913" s="138" t="str">
        <f t="shared" si="1893"/>
        <v/>
      </c>
      <c r="CB2913" s="104" t="str">
        <f t="shared" si="1894"/>
        <v/>
      </c>
      <c r="CC2913" s="139" t="str">
        <f t="shared" si="1895"/>
        <v/>
      </c>
      <c r="CE2913" s="162" t="str">
        <f t="shared" si="1896"/>
        <v/>
      </c>
      <c r="CF2913" s="163" t="str">
        <f t="shared" si="1897"/>
        <v/>
      </c>
      <c r="CG2913" s="164" t="str">
        <f t="shared" si="1898"/>
        <v/>
      </c>
      <c r="CI2913" s="162" t="str">
        <f t="shared" si="1899"/>
        <v/>
      </c>
      <c r="CJ2913" s="163" t="str">
        <f t="shared" si="1902"/>
        <v/>
      </c>
      <c r="CK2913" s="164" t="str">
        <f t="shared" si="1903"/>
        <v/>
      </c>
      <c r="CM2913" s="169" t="str">
        <f t="shared" si="1900"/>
        <v/>
      </c>
      <c r="CN2913" s="139" t="str">
        <f t="shared" si="1901"/>
        <v/>
      </c>
      <c r="CP2913" s="41" t="str">
        <f>IF($CM2913="", "", COUNTIF($CM$11:$CM$3035, "&lt;"&amp;$CM2913)+1+COUNTIF($CM$11:$CM2913, $CM2913)-1)</f>
        <v/>
      </c>
    </row>
    <row r="2914" spans="1:94" x14ac:dyDescent="0.25">
      <c r="A2914" s="40"/>
      <c r="B2914" s="82" t="str">
        <f>IF($I2914="", "", IFERROR(INDEX('Job Database'!$AE$11:$AE$3035, MATCH($I2914, 'Job Database'!$X$11:$X$3035, 0)), ""))</f>
        <v/>
      </c>
      <c r="C2914" s="69" t="str">
        <f>IF($I2914="", "", IF(COUNTIF('Job Database'!$X$11:$X$3035, $I2914)=0, $AC$5, $AC$4))</f>
        <v/>
      </c>
      <c r="D2914" s="40"/>
      <c r="E2914" s="85" t="str">
        <f>IF($I2914="", "", IF(IFERROR(INDEX('Job Database'!$M$11:$M$3035, MATCH($I2914, 'Job Database'!$X$11:$X$3035, 0)), "")="", "", IFERROR(INDEX('Job Database'!$M$11:$M$3035, MATCH($I2914, 'Job Database'!$X$11:$X$3035, 0)), "")))</f>
        <v/>
      </c>
      <c r="F2914" s="40"/>
      <c r="G2914" s="88" t="str">
        <f t="shared" si="1875"/>
        <v/>
      </c>
      <c r="H2914" s="40"/>
      <c r="I2914" s="24"/>
      <c r="J2914" s="34"/>
      <c r="K2914" s="106"/>
      <c r="L2914" s="79"/>
      <c r="M2914" s="34"/>
      <c r="N2914" s="79"/>
      <c r="O2914" s="31"/>
      <c r="P2914" s="53"/>
      <c r="Q2914" s="40"/>
      <c r="S2914" s="41" t="str">
        <f t="shared" si="1863"/>
        <v/>
      </c>
      <c r="T2914" s="41" t="str">
        <f t="shared" si="1864"/>
        <v/>
      </c>
      <c r="U2914" s="41" t="str">
        <f t="shared" si="1876"/>
        <v/>
      </c>
      <c r="W2914" s="74" t="str">
        <f>IF('Job Database'!$X2914="", "", 'Job Database'!$X2914)</f>
        <v/>
      </c>
      <c r="Y2914" s="41" t="str">
        <f>IF($W2914="", "", IF(COUNTIF($I$11:$I$3035, $W2914)&gt;0, "", MAX($Y$10:$Y2913)+1))</f>
        <v/>
      </c>
      <c r="Z2914" s="41">
        <v>2904</v>
      </c>
      <c r="AA2914" s="58" t="str">
        <f t="shared" si="1877"/>
        <v/>
      </c>
      <c r="AC2914" s="41" t="str">
        <f t="shared" si="1865"/>
        <v/>
      </c>
      <c r="AE2914" s="41" t="str">
        <f t="shared" si="1878"/>
        <v/>
      </c>
      <c r="AJ2914" s="154" t="str">
        <f t="shared" si="1879"/>
        <v/>
      </c>
      <c r="AL2914" s="120" t="str">
        <f t="shared" si="1880"/>
        <v/>
      </c>
      <c r="AM2914" s="104" t="str">
        <f t="shared" si="1881"/>
        <v/>
      </c>
      <c r="AN2914" s="104" t="str">
        <f t="shared" si="1882"/>
        <v/>
      </c>
      <c r="AO2914" s="104" t="str">
        <f t="shared" si="1866"/>
        <v/>
      </c>
      <c r="AP2914" s="104" t="str">
        <f t="shared" si="1867"/>
        <v/>
      </c>
      <c r="AQ2914" s="121" t="str">
        <f t="shared" si="1883"/>
        <v/>
      </c>
      <c r="AS2914" s="88" t="str">
        <f t="shared" si="1868"/>
        <v/>
      </c>
      <c r="AT2914" s="68" t="str">
        <f t="shared" si="1884"/>
        <v/>
      </c>
      <c r="AU2914" s="68" t="str">
        <f t="shared" si="1885"/>
        <v/>
      </c>
      <c r="AV2914" s="68" t="str">
        <f t="shared" si="1886"/>
        <v/>
      </c>
      <c r="AW2914" s="88" t="str">
        <f t="shared" si="1869"/>
        <v/>
      </c>
      <c r="AZ2914" s="88" t="str">
        <f t="shared" si="1870"/>
        <v/>
      </c>
      <c r="BA2914" s="68" t="str">
        <f t="shared" si="1871"/>
        <v/>
      </c>
      <c r="BB2914" s="68" t="str">
        <f t="shared" si="1872"/>
        <v/>
      </c>
      <c r="BC2914" s="68" t="str">
        <f t="shared" si="1873"/>
        <v/>
      </c>
      <c r="BD2914" s="69" t="str">
        <f t="shared" si="1874"/>
        <v/>
      </c>
      <c r="BE2914" s="69" t="str">
        <f t="shared" si="1887"/>
        <v/>
      </c>
      <c r="BT2914" s="138" t="str">
        <f t="shared" ca="1" si="1888"/>
        <v/>
      </c>
      <c r="BU2914" s="139" t="str">
        <f t="shared" ca="1" si="1889"/>
        <v/>
      </c>
      <c r="BW2914" s="138" t="str">
        <f t="shared" si="1890"/>
        <v/>
      </c>
      <c r="BX2914" s="104" t="str">
        <f t="shared" si="1891"/>
        <v/>
      </c>
      <c r="BY2914" s="139" t="str">
        <f t="shared" si="1892"/>
        <v/>
      </c>
      <c r="CA2914" s="138" t="str">
        <f t="shared" si="1893"/>
        <v/>
      </c>
      <c r="CB2914" s="104" t="str">
        <f t="shared" si="1894"/>
        <v/>
      </c>
      <c r="CC2914" s="139" t="str">
        <f t="shared" si="1895"/>
        <v/>
      </c>
      <c r="CE2914" s="162" t="str">
        <f t="shared" si="1896"/>
        <v/>
      </c>
      <c r="CF2914" s="163" t="str">
        <f t="shared" si="1897"/>
        <v/>
      </c>
      <c r="CG2914" s="164" t="str">
        <f t="shared" si="1898"/>
        <v/>
      </c>
      <c r="CI2914" s="162" t="str">
        <f t="shared" si="1899"/>
        <v/>
      </c>
      <c r="CJ2914" s="163" t="str">
        <f t="shared" si="1902"/>
        <v/>
      </c>
      <c r="CK2914" s="164" t="str">
        <f t="shared" si="1903"/>
        <v/>
      </c>
      <c r="CM2914" s="169" t="str">
        <f t="shared" si="1900"/>
        <v/>
      </c>
      <c r="CN2914" s="139" t="str">
        <f t="shared" si="1901"/>
        <v/>
      </c>
      <c r="CP2914" s="41" t="str">
        <f>IF($CM2914="", "", COUNTIF($CM$11:$CM$3035, "&lt;"&amp;$CM2914)+1+COUNTIF($CM$11:$CM2914, $CM2914)-1)</f>
        <v/>
      </c>
    </row>
    <row r="2915" spans="1:94" x14ac:dyDescent="0.25">
      <c r="A2915" s="40"/>
      <c r="B2915" s="82" t="str">
        <f>IF($I2915="", "", IFERROR(INDEX('Job Database'!$AE$11:$AE$3035, MATCH($I2915, 'Job Database'!$X$11:$X$3035, 0)), ""))</f>
        <v/>
      </c>
      <c r="C2915" s="69" t="str">
        <f>IF($I2915="", "", IF(COUNTIF('Job Database'!$X$11:$X$3035, $I2915)=0, $AC$5, $AC$4))</f>
        <v/>
      </c>
      <c r="D2915" s="40"/>
      <c r="E2915" s="85" t="str">
        <f>IF($I2915="", "", IF(IFERROR(INDEX('Job Database'!$M$11:$M$3035, MATCH($I2915, 'Job Database'!$X$11:$X$3035, 0)), "")="", "", IFERROR(INDEX('Job Database'!$M$11:$M$3035, MATCH($I2915, 'Job Database'!$X$11:$X$3035, 0)), "")))</f>
        <v/>
      </c>
      <c r="F2915" s="40"/>
      <c r="G2915" s="88" t="str">
        <f t="shared" si="1875"/>
        <v/>
      </c>
      <c r="H2915" s="40"/>
      <c r="I2915" s="24"/>
      <c r="J2915" s="34"/>
      <c r="K2915" s="106"/>
      <c r="L2915" s="79"/>
      <c r="M2915" s="34"/>
      <c r="N2915" s="79"/>
      <c r="O2915" s="31"/>
      <c r="P2915" s="53"/>
      <c r="Q2915" s="40"/>
      <c r="S2915" s="41" t="str">
        <f t="shared" si="1863"/>
        <v/>
      </c>
      <c r="T2915" s="41" t="str">
        <f t="shared" si="1864"/>
        <v/>
      </c>
      <c r="U2915" s="41" t="str">
        <f t="shared" si="1876"/>
        <v/>
      </c>
      <c r="W2915" s="74" t="str">
        <f>IF('Job Database'!$X2915="", "", 'Job Database'!$X2915)</f>
        <v/>
      </c>
      <c r="Y2915" s="41" t="str">
        <f>IF($W2915="", "", IF(COUNTIF($I$11:$I$3035, $W2915)&gt;0, "", MAX($Y$10:$Y2914)+1))</f>
        <v/>
      </c>
      <c r="Z2915" s="41">
        <v>2905</v>
      </c>
      <c r="AA2915" s="58" t="str">
        <f t="shared" si="1877"/>
        <v/>
      </c>
      <c r="AC2915" s="41" t="str">
        <f t="shared" si="1865"/>
        <v/>
      </c>
      <c r="AE2915" s="41" t="str">
        <f t="shared" si="1878"/>
        <v/>
      </c>
      <c r="AJ2915" s="154" t="str">
        <f t="shared" si="1879"/>
        <v/>
      </c>
      <c r="AL2915" s="120" t="str">
        <f t="shared" si="1880"/>
        <v/>
      </c>
      <c r="AM2915" s="104" t="str">
        <f t="shared" si="1881"/>
        <v/>
      </c>
      <c r="AN2915" s="104" t="str">
        <f t="shared" si="1882"/>
        <v/>
      </c>
      <c r="AO2915" s="104" t="str">
        <f t="shared" si="1866"/>
        <v/>
      </c>
      <c r="AP2915" s="104" t="str">
        <f t="shared" si="1867"/>
        <v/>
      </c>
      <c r="AQ2915" s="121" t="str">
        <f t="shared" si="1883"/>
        <v/>
      </c>
      <c r="AS2915" s="88" t="str">
        <f t="shared" si="1868"/>
        <v/>
      </c>
      <c r="AT2915" s="68" t="str">
        <f t="shared" si="1884"/>
        <v/>
      </c>
      <c r="AU2915" s="68" t="str">
        <f t="shared" si="1885"/>
        <v/>
      </c>
      <c r="AV2915" s="68" t="str">
        <f t="shared" si="1886"/>
        <v/>
      </c>
      <c r="AW2915" s="88" t="str">
        <f t="shared" si="1869"/>
        <v/>
      </c>
      <c r="AZ2915" s="88" t="str">
        <f t="shared" si="1870"/>
        <v/>
      </c>
      <c r="BA2915" s="68" t="str">
        <f t="shared" si="1871"/>
        <v/>
      </c>
      <c r="BB2915" s="68" t="str">
        <f t="shared" si="1872"/>
        <v/>
      </c>
      <c r="BC2915" s="68" t="str">
        <f t="shared" si="1873"/>
        <v/>
      </c>
      <c r="BD2915" s="69" t="str">
        <f t="shared" si="1874"/>
        <v/>
      </c>
      <c r="BE2915" s="69" t="str">
        <f t="shared" si="1887"/>
        <v/>
      </c>
      <c r="BT2915" s="138" t="str">
        <f t="shared" ca="1" si="1888"/>
        <v/>
      </c>
      <c r="BU2915" s="139" t="str">
        <f t="shared" ca="1" si="1889"/>
        <v/>
      </c>
      <c r="BW2915" s="138" t="str">
        <f t="shared" si="1890"/>
        <v/>
      </c>
      <c r="BX2915" s="104" t="str">
        <f t="shared" si="1891"/>
        <v/>
      </c>
      <c r="BY2915" s="139" t="str">
        <f t="shared" si="1892"/>
        <v/>
      </c>
      <c r="CA2915" s="138" t="str">
        <f t="shared" si="1893"/>
        <v/>
      </c>
      <c r="CB2915" s="104" t="str">
        <f t="shared" si="1894"/>
        <v/>
      </c>
      <c r="CC2915" s="139" t="str">
        <f t="shared" si="1895"/>
        <v/>
      </c>
      <c r="CE2915" s="162" t="str">
        <f t="shared" si="1896"/>
        <v/>
      </c>
      <c r="CF2915" s="163" t="str">
        <f t="shared" si="1897"/>
        <v/>
      </c>
      <c r="CG2915" s="164" t="str">
        <f t="shared" si="1898"/>
        <v/>
      </c>
      <c r="CI2915" s="162" t="str">
        <f t="shared" si="1899"/>
        <v/>
      </c>
      <c r="CJ2915" s="163" t="str">
        <f t="shared" si="1902"/>
        <v/>
      </c>
      <c r="CK2915" s="164" t="str">
        <f t="shared" si="1903"/>
        <v/>
      </c>
      <c r="CM2915" s="169" t="str">
        <f t="shared" si="1900"/>
        <v/>
      </c>
      <c r="CN2915" s="139" t="str">
        <f t="shared" si="1901"/>
        <v/>
      </c>
      <c r="CP2915" s="41" t="str">
        <f>IF($CM2915="", "", COUNTIF($CM$11:$CM$3035, "&lt;"&amp;$CM2915)+1+COUNTIF($CM$11:$CM2915, $CM2915)-1)</f>
        <v/>
      </c>
    </row>
    <row r="2916" spans="1:94" x14ac:dyDescent="0.25">
      <c r="A2916" s="40"/>
      <c r="B2916" s="82" t="str">
        <f>IF($I2916="", "", IFERROR(INDEX('Job Database'!$AE$11:$AE$3035, MATCH($I2916, 'Job Database'!$X$11:$X$3035, 0)), ""))</f>
        <v/>
      </c>
      <c r="C2916" s="69" t="str">
        <f>IF($I2916="", "", IF(COUNTIF('Job Database'!$X$11:$X$3035, $I2916)=0, $AC$5, $AC$4))</f>
        <v/>
      </c>
      <c r="D2916" s="40"/>
      <c r="E2916" s="85" t="str">
        <f>IF($I2916="", "", IF(IFERROR(INDEX('Job Database'!$M$11:$M$3035, MATCH($I2916, 'Job Database'!$X$11:$X$3035, 0)), "")="", "", IFERROR(INDEX('Job Database'!$M$11:$M$3035, MATCH($I2916, 'Job Database'!$X$11:$X$3035, 0)), "")))</f>
        <v/>
      </c>
      <c r="F2916" s="40"/>
      <c r="G2916" s="88" t="str">
        <f t="shared" si="1875"/>
        <v/>
      </c>
      <c r="H2916" s="40"/>
      <c r="I2916" s="24"/>
      <c r="J2916" s="34"/>
      <c r="K2916" s="106"/>
      <c r="L2916" s="79"/>
      <c r="M2916" s="34"/>
      <c r="N2916" s="79"/>
      <c r="O2916" s="31"/>
      <c r="P2916" s="53"/>
      <c r="Q2916" s="40"/>
      <c r="S2916" s="41" t="str">
        <f t="shared" si="1863"/>
        <v/>
      </c>
      <c r="T2916" s="41" t="str">
        <f t="shared" si="1864"/>
        <v/>
      </c>
      <c r="U2916" s="41" t="str">
        <f t="shared" si="1876"/>
        <v/>
      </c>
      <c r="W2916" s="74" t="str">
        <f>IF('Job Database'!$X2916="", "", 'Job Database'!$X2916)</f>
        <v/>
      </c>
      <c r="Y2916" s="41" t="str">
        <f>IF($W2916="", "", IF(COUNTIF($I$11:$I$3035, $W2916)&gt;0, "", MAX($Y$10:$Y2915)+1))</f>
        <v/>
      </c>
      <c r="Z2916" s="41">
        <v>2906</v>
      </c>
      <c r="AA2916" s="58" t="str">
        <f t="shared" si="1877"/>
        <v/>
      </c>
      <c r="AC2916" s="41" t="str">
        <f t="shared" si="1865"/>
        <v/>
      </c>
      <c r="AE2916" s="41" t="str">
        <f t="shared" si="1878"/>
        <v/>
      </c>
      <c r="AJ2916" s="154" t="str">
        <f t="shared" si="1879"/>
        <v/>
      </c>
      <c r="AL2916" s="120" t="str">
        <f t="shared" si="1880"/>
        <v/>
      </c>
      <c r="AM2916" s="104" t="str">
        <f t="shared" si="1881"/>
        <v/>
      </c>
      <c r="AN2916" s="104" t="str">
        <f t="shared" si="1882"/>
        <v/>
      </c>
      <c r="AO2916" s="104" t="str">
        <f t="shared" si="1866"/>
        <v/>
      </c>
      <c r="AP2916" s="104" t="str">
        <f t="shared" si="1867"/>
        <v/>
      </c>
      <c r="AQ2916" s="121" t="str">
        <f t="shared" si="1883"/>
        <v/>
      </c>
      <c r="AS2916" s="88" t="str">
        <f t="shared" si="1868"/>
        <v/>
      </c>
      <c r="AT2916" s="68" t="str">
        <f t="shared" si="1884"/>
        <v/>
      </c>
      <c r="AU2916" s="68" t="str">
        <f t="shared" si="1885"/>
        <v/>
      </c>
      <c r="AV2916" s="68" t="str">
        <f t="shared" si="1886"/>
        <v/>
      </c>
      <c r="AW2916" s="88" t="str">
        <f t="shared" si="1869"/>
        <v/>
      </c>
      <c r="AZ2916" s="88" t="str">
        <f t="shared" si="1870"/>
        <v/>
      </c>
      <c r="BA2916" s="68" t="str">
        <f t="shared" si="1871"/>
        <v/>
      </c>
      <c r="BB2916" s="68" t="str">
        <f t="shared" si="1872"/>
        <v/>
      </c>
      <c r="BC2916" s="68" t="str">
        <f t="shared" si="1873"/>
        <v/>
      </c>
      <c r="BD2916" s="69" t="str">
        <f t="shared" si="1874"/>
        <v/>
      </c>
      <c r="BE2916" s="69" t="str">
        <f t="shared" si="1887"/>
        <v/>
      </c>
      <c r="BT2916" s="138" t="str">
        <f t="shared" ca="1" si="1888"/>
        <v/>
      </c>
      <c r="BU2916" s="139" t="str">
        <f t="shared" ca="1" si="1889"/>
        <v/>
      </c>
      <c r="BW2916" s="138" t="str">
        <f t="shared" si="1890"/>
        <v/>
      </c>
      <c r="BX2916" s="104" t="str">
        <f t="shared" si="1891"/>
        <v/>
      </c>
      <c r="BY2916" s="139" t="str">
        <f t="shared" si="1892"/>
        <v/>
      </c>
      <c r="CA2916" s="138" t="str">
        <f t="shared" si="1893"/>
        <v/>
      </c>
      <c r="CB2916" s="104" t="str">
        <f t="shared" si="1894"/>
        <v/>
      </c>
      <c r="CC2916" s="139" t="str">
        <f t="shared" si="1895"/>
        <v/>
      </c>
      <c r="CE2916" s="162" t="str">
        <f t="shared" si="1896"/>
        <v/>
      </c>
      <c r="CF2916" s="163" t="str">
        <f t="shared" si="1897"/>
        <v/>
      </c>
      <c r="CG2916" s="164" t="str">
        <f t="shared" si="1898"/>
        <v/>
      </c>
      <c r="CI2916" s="162" t="str">
        <f t="shared" si="1899"/>
        <v/>
      </c>
      <c r="CJ2916" s="163" t="str">
        <f t="shared" si="1902"/>
        <v/>
      </c>
      <c r="CK2916" s="164" t="str">
        <f t="shared" si="1903"/>
        <v/>
      </c>
      <c r="CM2916" s="169" t="str">
        <f t="shared" si="1900"/>
        <v/>
      </c>
      <c r="CN2916" s="139" t="str">
        <f t="shared" si="1901"/>
        <v/>
      </c>
      <c r="CP2916" s="41" t="str">
        <f>IF($CM2916="", "", COUNTIF($CM$11:$CM$3035, "&lt;"&amp;$CM2916)+1+COUNTIF($CM$11:$CM2916, $CM2916)-1)</f>
        <v/>
      </c>
    </row>
    <row r="2917" spans="1:94" x14ac:dyDescent="0.25">
      <c r="A2917" s="40"/>
      <c r="B2917" s="82" t="str">
        <f>IF($I2917="", "", IFERROR(INDEX('Job Database'!$AE$11:$AE$3035, MATCH($I2917, 'Job Database'!$X$11:$X$3035, 0)), ""))</f>
        <v/>
      </c>
      <c r="C2917" s="69" t="str">
        <f>IF($I2917="", "", IF(COUNTIF('Job Database'!$X$11:$X$3035, $I2917)=0, $AC$5, $AC$4))</f>
        <v/>
      </c>
      <c r="D2917" s="40"/>
      <c r="E2917" s="85" t="str">
        <f>IF($I2917="", "", IF(IFERROR(INDEX('Job Database'!$M$11:$M$3035, MATCH($I2917, 'Job Database'!$X$11:$X$3035, 0)), "")="", "", IFERROR(INDEX('Job Database'!$M$11:$M$3035, MATCH($I2917, 'Job Database'!$X$11:$X$3035, 0)), "")))</f>
        <v/>
      </c>
      <c r="F2917" s="40"/>
      <c r="G2917" s="88" t="str">
        <f t="shared" si="1875"/>
        <v/>
      </c>
      <c r="H2917" s="40"/>
      <c r="I2917" s="24"/>
      <c r="J2917" s="34"/>
      <c r="K2917" s="106"/>
      <c r="L2917" s="79"/>
      <c r="M2917" s="34"/>
      <c r="N2917" s="79"/>
      <c r="O2917" s="31"/>
      <c r="P2917" s="53"/>
      <c r="Q2917" s="40"/>
      <c r="S2917" s="41" t="str">
        <f t="shared" si="1863"/>
        <v/>
      </c>
      <c r="T2917" s="41" t="str">
        <f t="shared" si="1864"/>
        <v/>
      </c>
      <c r="U2917" s="41" t="str">
        <f t="shared" si="1876"/>
        <v/>
      </c>
      <c r="W2917" s="74" t="str">
        <f>IF('Job Database'!$X2917="", "", 'Job Database'!$X2917)</f>
        <v/>
      </c>
      <c r="Y2917" s="41" t="str">
        <f>IF($W2917="", "", IF(COUNTIF($I$11:$I$3035, $W2917)&gt;0, "", MAX($Y$10:$Y2916)+1))</f>
        <v/>
      </c>
      <c r="Z2917" s="41">
        <v>2907</v>
      </c>
      <c r="AA2917" s="58" t="str">
        <f t="shared" si="1877"/>
        <v/>
      </c>
      <c r="AC2917" s="41" t="str">
        <f t="shared" si="1865"/>
        <v/>
      </c>
      <c r="AE2917" s="41" t="str">
        <f t="shared" si="1878"/>
        <v/>
      </c>
      <c r="AJ2917" s="154" t="str">
        <f t="shared" si="1879"/>
        <v/>
      </c>
      <c r="AL2917" s="120" t="str">
        <f t="shared" si="1880"/>
        <v/>
      </c>
      <c r="AM2917" s="104" t="str">
        <f t="shared" si="1881"/>
        <v/>
      </c>
      <c r="AN2917" s="104" t="str">
        <f t="shared" si="1882"/>
        <v/>
      </c>
      <c r="AO2917" s="104" t="str">
        <f t="shared" si="1866"/>
        <v/>
      </c>
      <c r="AP2917" s="104" t="str">
        <f t="shared" si="1867"/>
        <v/>
      </c>
      <c r="AQ2917" s="121" t="str">
        <f t="shared" si="1883"/>
        <v/>
      </c>
      <c r="AS2917" s="88" t="str">
        <f t="shared" si="1868"/>
        <v/>
      </c>
      <c r="AT2917" s="68" t="str">
        <f t="shared" si="1884"/>
        <v/>
      </c>
      <c r="AU2917" s="68" t="str">
        <f t="shared" si="1885"/>
        <v/>
      </c>
      <c r="AV2917" s="68" t="str">
        <f t="shared" si="1886"/>
        <v/>
      </c>
      <c r="AW2917" s="88" t="str">
        <f t="shared" si="1869"/>
        <v/>
      </c>
      <c r="AZ2917" s="88" t="str">
        <f t="shared" si="1870"/>
        <v/>
      </c>
      <c r="BA2917" s="68" t="str">
        <f t="shared" si="1871"/>
        <v/>
      </c>
      <c r="BB2917" s="68" t="str">
        <f t="shared" si="1872"/>
        <v/>
      </c>
      <c r="BC2917" s="68" t="str">
        <f t="shared" si="1873"/>
        <v/>
      </c>
      <c r="BD2917" s="69" t="str">
        <f t="shared" si="1874"/>
        <v/>
      </c>
      <c r="BE2917" s="69" t="str">
        <f t="shared" si="1887"/>
        <v/>
      </c>
      <c r="BT2917" s="138" t="str">
        <f t="shared" ca="1" si="1888"/>
        <v/>
      </c>
      <c r="BU2917" s="139" t="str">
        <f t="shared" ca="1" si="1889"/>
        <v/>
      </c>
      <c r="BW2917" s="138" t="str">
        <f t="shared" si="1890"/>
        <v/>
      </c>
      <c r="BX2917" s="104" t="str">
        <f t="shared" si="1891"/>
        <v/>
      </c>
      <c r="BY2917" s="139" t="str">
        <f t="shared" si="1892"/>
        <v/>
      </c>
      <c r="CA2917" s="138" t="str">
        <f t="shared" si="1893"/>
        <v/>
      </c>
      <c r="CB2917" s="104" t="str">
        <f t="shared" si="1894"/>
        <v/>
      </c>
      <c r="CC2917" s="139" t="str">
        <f t="shared" si="1895"/>
        <v/>
      </c>
      <c r="CE2917" s="162" t="str">
        <f t="shared" si="1896"/>
        <v/>
      </c>
      <c r="CF2917" s="163" t="str">
        <f t="shared" si="1897"/>
        <v/>
      </c>
      <c r="CG2917" s="164" t="str">
        <f t="shared" si="1898"/>
        <v/>
      </c>
      <c r="CI2917" s="162" t="str">
        <f t="shared" si="1899"/>
        <v/>
      </c>
      <c r="CJ2917" s="163" t="str">
        <f t="shared" si="1902"/>
        <v/>
      </c>
      <c r="CK2917" s="164" t="str">
        <f t="shared" si="1903"/>
        <v/>
      </c>
      <c r="CM2917" s="169" t="str">
        <f t="shared" si="1900"/>
        <v/>
      </c>
      <c r="CN2917" s="139" t="str">
        <f t="shared" si="1901"/>
        <v/>
      </c>
      <c r="CP2917" s="41" t="str">
        <f>IF($CM2917="", "", COUNTIF($CM$11:$CM$3035, "&lt;"&amp;$CM2917)+1+COUNTIF($CM$11:$CM2917, $CM2917)-1)</f>
        <v/>
      </c>
    </row>
    <row r="2918" spans="1:94" x14ac:dyDescent="0.25">
      <c r="A2918" s="40"/>
      <c r="B2918" s="82" t="str">
        <f>IF($I2918="", "", IFERROR(INDEX('Job Database'!$AE$11:$AE$3035, MATCH($I2918, 'Job Database'!$X$11:$X$3035, 0)), ""))</f>
        <v/>
      </c>
      <c r="C2918" s="69" t="str">
        <f>IF($I2918="", "", IF(COUNTIF('Job Database'!$X$11:$X$3035, $I2918)=0, $AC$5, $AC$4))</f>
        <v/>
      </c>
      <c r="D2918" s="40"/>
      <c r="E2918" s="85" t="str">
        <f>IF($I2918="", "", IF(IFERROR(INDEX('Job Database'!$M$11:$M$3035, MATCH($I2918, 'Job Database'!$X$11:$X$3035, 0)), "")="", "", IFERROR(INDEX('Job Database'!$M$11:$M$3035, MATCH($I2918, 'Job Database'!$X$11:$X$3035, 0)), "")))</f>
        <v/>
      </c>
      <c r="F2918" s="40"/>
      <c r="G2918" s="88" t="str">
        <f t="shared" si="1875"/>
        <v/>
      </c>
      <c r="H2918" s="40"/>
      <c r="I2918" s="24"/>
      <c r="J2918" s="34"/>
      <c r="K2918" s="106"/>
      <c r="L2918" s="79"/>
      <c r="M2918" s="34"/>
      <c r="N2918" s="79"/>
      <c r="O2918" s="31"/>
      <c r="P2918" s="53"/>
      <c r="Q2918" s="40"/>
      <c r="S2918" s="41" t="str">
        <f t="shared" si="1863"/>
        <v/>
      </c>
      <c r="T2918" s="41" t="str">
        <f t="shared" si="1864"/>
        <v/>
      </c>
      <c r="U2918" s="41" t="str">
        <f t="shared" si="1876"/>
        <v/>
      </c>
      <c r="W2918" s="74" t="str">
        <f>IF('Job Database'!$X2918="", "", 'Job Database'!$X2918)</f>
        <v/>
      </c>
      <c r="Y2918" s="41" t="str">
        <f>IF($W2918="", "", IF(COUNTIF($I$11:$I$3035, $W2918)&gt;0, "", MAX($Y$10:$Y2917)+1))</f>
        <v/>
      </c>
      <c r="Z2918" s="41">
        <v>2908</v>
      </c>
      <c r="AA2918" s="58" t="str">
        <f t="shared" si="1877"/>
        <v/>
      </c>
      <c r="AC2918" s="41" t="str">
        <f t="shared" si="1865"/>
        <v/>
      </c>
      <c r="AE2918" s="41" t="str">
        <f t="shared" si="1878"/>
        <v/>
      </c>
      <c r="AJ2918" s="154" t="str">
        <f t="shared" si="1879"/>
        <v/>
      </c>
      <c r="AL2918" s="120" t="str">
        <f t="shared" si="1880"/>
        <v/>
      </c>
      <c r="AM2918" s="104" t="str">
        <f t="shared" si="1881"/>
        <v/>
      </c>
      <c r="AN2918" s="104" t="str">
        <f t="shared" si="1882"/>
        <v/>
      </c>
      <c r="AO2918" s="104" t="str">
        <f t="shared" si="1866"/>
        <v/>
      </c>
      <c r="AP2918" s="104" t="str">
        <f t="shared" si="1867"/>
        <v/>
      </c>
      <c r="AQ2918" s="121" t="str">
        <f t="shared" si="1883"/>
        <v/>
      </c>
      <c r="AS2918" s="88" t="str">
        <f t="shared" si="1868"/>
        <v/>
      </c>
      <c r="AT2918" s="68" t="str">
        <f t="shared" si="1884"/>
        <v/>
      </c>
      <c r="AU2918" s="68" t="str">
        <f t="shared" si="1885"/>
        <v/>
      </c>
      <c r="AV2918" s="68" t="str">
        <f t="shared" si="1886"/>
        <v/>
      </c>
      <c r="AW2918" s="88" t="str">
        <f t="shared" si="1869"/>
        <v/>
      </c>
      <c r="AZ2918" s="88" t="str">
        <f t="shared" si="1870"/>
        <v/>
      </c>
      <c r="BA2918" s="68" t="str">
        <f t="shared" si="1871"/>
        <v/>
      </c>
      <c r="BB2918" s="68" t="str">
        <f t="shared" si="1872"/>
        <v/>
      </c>
      <c r="BC2918" s="68" t="str">
        <f t="shared" si="1873"/>
        <v/>
      </c>
      <c r="BD2918" s="69" t="str">
        <f t="shared" si="1874"/>
        <v/>
      </c>
      <c r="BE2918" s="69" t="str">
        <f t="shared" si="1887"/>
        <v/>
      </c>
      <c r="BT2918" s="138" t="str">
        <f t="shared" ca="1" si="1888"/>
        <v/>
      </c>
      <c r="BU2918" s="139" t="str">
        <f t="shared" ca="1" si="1889"/>
        <v/>
      </c>
      <c r="BW2918" s="138" t="str">
        <f t="shared" si="1890"/>
        <v/>
      </c>
      <c r="BX2918" s="104" t="str">
        <f t="shared" si="1891"/>
        <v/>
      </c>
      <c r="BY2918" s="139" t="str">
        <f t="shared" si="1892"/>
        <v/>
      </c>
      <c r="CA2918" s="138" t="str">
        <f t="shared" si="1893"/>
        <v/>
      </c>
      <c r="CB2918" s="104" t="str">
        <f t="shared" si="1894"/>
        <v/>
      </c>
      <c r="CC2918" s="139" t="str">
        <f t="shared" si="1895"/>
        <v/>
      </c>
      <c r="CE2918" s="162" t="str">
        <f t="shared" si="1896"/>
        <v/>
      </c>
      <c r="CF2918" s="163" t="str">
        <f t="shared" si="1897"/>
        <v/>
      </c>
      <c r="CG2918" s="164" t="str">
        <f t="shared" si="1898"/>
        <v/>
      </c>
      <c r="CI2918" s="162" t="str">
        <f t="shared" si="1899"/>
        <v/>
      </c>
      <c r="CJ2918" s="163" t="str">
        <f t="shared" si="1902"/>
        <v/>
      </c>
      <c r="CK2918" s="164" t="str">
        <f t="shared" si="1903"/>
        <v/>
      </c>
      <c r="CM2918" s="169" t="str">
        <f t="shared" si="1900"/>
        <v/>
      </c>
      <c r="CN2918" s="139" t="str">
        <f t="shared" si="1901"/>
        <v/>
      </c>
      <c r="CP2918" s="41" t="str">
        <f>IF($CM2918="", "", COUNTIF($CM$11:$CM$3035, "&lt;"&amp;$CM2918)+1+COUNTIF($CM$11:$CM2918, $CM2918)-1)</f>
        <v/>
      </c>
    </row>
    <row r="2919" spans="1:94" x14ac:dyDescent="0.25">
      <c r="A2919" s="40"/>
      <c r="B2919" s="82" t="str">
        <f>IF($I2919="", "", IFERROR(INDEX('Job Database'!$AE$11:$AE$3035, MATCH($I2919, 'Job Database'!$X$11:$X$3035, 0)), ""))</f>
        <v/>
      </c>
      <c r="C2919" s="69" t="str">
        <f>IF($I2919="", "", IF(COUNTIF('Job Database'!$X$11:$X$3035, $I2919)=0, $AC$5, $AC$4))</f>
        <v/>
      </c>
      <c r="D2919" s="40"/>
      <c r="E2919" s="85" t="str">
        <f>IF($I2919="", "", IF(IFERROR(INDEX('Job Database'!$M$11:$M$3035, MATCH($I2919, 'Job Database'!$X$11:$X$3035, 0)), "")="", "", IFERROR(INDEX('Job Database'!$M$11:$M$3035, MATCH($I2919, 'Job Database'!$X$11:$X$3035, 0)), "")))</f>
        <v/>
      </c>
      <c r="F2919" s="40"/>
      <c r="G2919" s="88" t="str">
        <f t="shared" si="1875"/>
        <v/>
      </c>
      <c r="H2919" s="40"/>
      <c r="I2919" s="24"/>
      <c r="J2919" s="34"/>
      <c r="K2919" s="106"/>
      <c r="L2919" s="79"/>
      <c r="M2919" s="34"/>
      <c r="N2919" s="79"/>
      <c r="O2919" s="31"/>
      <c r="P2919" s="53"/>
      <c r="Q2919" s="40"/>
      <c r="S2919" s="41" t="str">
        <f t="shared" si="1863"/>
        <v/>
      </c>
      <c r="T2919" s="41" t="str">
        <f t="shared" si="1864"/>
        <v/>
      </c>
      <c r="U2919" s="41" t="str">
        <f t="shared" si="1876"/>
        <v/>
      </c>
      <c r="W2919" s="74" t="str">
        <f>IF('Job Database'!$X2919="", "", 'Job Database'!$X2919)</f>
        <v/>
      </c>
      <c r="Y2919" s="41" t="str">
        <f>IF($W2919="", "", IF(COUNTIF($I$11:$I$3035, $W2919)&gt;0, "", MAX($Y$10:$Y2918)+1))</f>
        <v/>
      </c>
      <c r="Z2919" s="41">
        <v>2909</v>
      </c>
      <c r="AA2919" s="58" t="str">
        <f t="shared" si="1877"/>
        <v/>
      </c>
      <c r="AC2919" s="41" t="str">
        <f t="shared" si="1865"/>
        <v/>
      </c>
      <c r="AE2919" s="41" t="str">
        <f t="shared" si="1878"/>
        <v/>
      </c>
      <c r="AJ2919" s="154" t="str">
        <f t="shared" si="1879"/>
        <v/>
      </c>
      <c r="AL2919" s="120" t="str">
        <f t="shared" si="1880"/>
        <v/>
      </c>
      <c r="AM2919" s="104" t="str">
        <f t="shared" si="1881"/>
        <v/>
      </c>
      <c r="AN2919" s="104" t="str">
        <f t="shared" si="1882"/>
        <v/>
      </c>
      <c r="AO2919" s="104" t="str">
        <f t="shared" si="1866"/>
        <v/>
      </c>
      <c r="AP2919" s="104" t="str">
        <f t="shared" si="1867"/>
        <v/>
      </c>
      <c r="AQ2919" s="121" t="str">
        <f t="shared" si="1883"/>
        <v/>
      </c>
      <c r="AS2919" s="88" t="str">
        <f t="shared" si="1868"/>
        <v/>
      </c>
      <c r="AT2919" s="68" t="str">
        <f t="shared" si="1884"/>
        <v/>
      </c>
      <c r="AU2919" s="68" t="str">
        <f t="shared" si="1885"/>
        <v/>
      </c>
      <c r="AV2919" s="68" t="str">
        <f t="shared" si="1886"/>
        <v/>
      </c>
      <c r="AW2919" s="88" t="str">
        <f t="shared" si="1869"/>
        <v/>
      </c>
      <c r="AZ2919" s="88" t="str">
        <f t="shared" si="1870"/>
        <v/>
      </c>
      <c r="BA2919" s="68" t="str">
        <f t="shared" si="1871"/>
        <v/>
      </c>
      <c r="BB2919" s="68" t="str">
        <f t="shared" si="1872"/>
        <v/>
      </c>
      <c r="BC2919" s="68" t="str">
        <f t="shared" si="1873"/>
        <v/>
      </c>
      <c r="BD2919" s="69" t="str">
        <f t="shared" si="1874"/>
        <v/>
      </c>
      <c r="BE2919" s="69" t="str">
        <f t="shared" si="1887"/>
        <v/>
      </c>
      <c r="BT2919" s="138" t="str">
        <f t="shared" ca="1" si="1888"/>
        <v/>
      </c>
      <c r="BU2919" s="139" t="str">
        <f t="shared" ca="1" si="1889"/>
        <v/>
      </c>
      <c r="BW2919" s="138" t="str">
        <f t="shared" si="1890"/>
        <v/>
      </c>
      <c r="BX2919" s="104" t="str">
        <f t="shared" si="1891"/>
        <v/>
      </c>
      <c r="BY2919" s="139" t="str">
        <f t="shared" si="1892"/>
        <v/>
      </c>
      <c r="CA2919" s="138" t="str">
        <f t="shared" si="1893"/>
        <v/>
      </c>
      <c r="CB2919" s="104" t="str">
        <f t="shared" si="1894"/>
        <v/>
      </c>
      <c r="CC2919" s="139" t="str">
        <f t="shared" si="1895"/>
        <v/>
      </c>
      <c r="CE2919" s="162" t="str">
        <f t="shared" si="1896"/>
        <v/>
      </c>
      <c r="CF2919" s="163" t="str">
        <f t="shared" si="1897"/>
        <v/>
      </c>
      <c r="CG2919" s="164" t="str">
        <f t="shared" si="1898"/>
        <v/>
      </c>
      <c r="CI2919" s="162" t="str">
        <f t="shared" si="1899"/>
        <v/>
      </c>
      <c r="CJ2919" s="163" t="str">
        <f t="shared" si="1902"/>
        <v/>
      </c>
      <c r="CK2919" s="164" t="str">
        <f t="shared" si="1903"/>
        <v/>
      </c>
      <c r="CM2919" s="169" t="str">
        <f t="shared" si="1900"/>
        <v/>
      </c>
      <c r="CN2919" s="139" t="str">
        <f t="shared" si="1901"/>
        <v/>
      </c>
      <c r="CP2919" s="41" t="str">
        <f>IF($CM2919="", "", COUNTIF($CM$11:$CM$3035, "&lt;"&amp;$CM2919)+1+COUNTIF($CM$11:$CM2919, $CM2919)-1)</f>
        <v/>
      </c>
    </row>
    <row r="2920" spans="1:94" x14ac:dyDescent="0.25">
      <c r="A2920" s="40"/>
      <c r="B2920" s="82" t="str">
        <f>IF($I2920="", "", IFERROR(INDEX('Job Database'!$AE$11:$AE$3035, MATCH($I2920, 'Job Database'!$X$11:$X$3035, 0)), ""))</f>
        <v/>
      </c>
      <c r="C2920" s="69" t="str">
        <f>IF($I2920="", "", IF(COUNTIF('Job Database'!$X$11:$X$3035, $I2920)=0, $AC$5, $AC$4))</f>
        <v/>
      </c>
      <c r="D2920" s="40"/>
      <c r="E2920" s="85" t="str">
        <f>IF($I2920="", "", IF(IFERROR(INDEX('Job Database'!$M$11:$M$3035, MATCH($I2920, 'Job Database'!$X$11:$X$3035, 0)), "")="", "", IFERROR(INDEX('Job Database'!$M$11:$M$3035, MATCH($I2920, 'Job Database'!$X$11:$X$3035, 0)), "")))</f>
        <v/>
      </c>
      <c r="F2920" s="40"/>
      <c r="G2920" s="88" t="str">
        <f t="shared" si="1875"/>
        <v/>
      </c>
      <c r="H2920" s="40"/>
      <c r="I2920" s="24"/>
      <c r="J2920" s="34"/>
      <c r="K2920" s="106"/>
      <c r="L2920" s="79"/>
      <c r="M2920" s="34"/>
      <c r="N2920" s="79"/>
      <c r="O2920" s="31"/>
      <c r="P2920" s="53"/>
      <c r="Q2920" s="40"/>
      <c r="S2920" s="41" t="str">
        <f t="shared" si="1863"/>
        <v/>
      </c>
      <c r="T2920" s="41" t="str">
        <f t="shared" si="1864"/>
        <v/>
      </c>
      <c r="U2920" s="41" t="str">
        <f t="shared" si="1876"/>
        <v/>
      </c>
      <c r="W2920" s="74" t="str">
        <f>IF('Job Database'!$X2920="", "", 'Job Database'!$X2920)</f>
        <v/>
      </c>
      <c r="Y2920" s="41" t="str">
        <f>IF($W2920="", "", IF(COUNTIF($I$11:$I$3035, $W2920)&gt;0, "", MAX($Y$10:$Y2919)+1))</f>
        <v/>
      </c>
      <c r="Z2920" s="41">
        <v>2910</v>
      </c>
      <c r="AA2920" s="58" t="str">
        <f t="shared" si="1877"/>
        <v/>
      </c>
      <c r="AC2920" s="41" t="str">
        <f t="shared" si="1865"/>
        <v/>
      </c>
      <c r="AE2920" s="41" t="str">
        <f t="shared" si="1878"/>
        <v/>
      </c>
      <c r="AJ2920" s="154" t="str">
        <f t="shared" si="1879"/>
        <v/>
      </c>
      <c r="AL2920" s="120" t="str">
        <f t="shared" si="1880"/>
        <v/>
      </c>
      <c r="AM2920" s="104" t="str">
        <f t="shared" si="1881"/>
        <v/>
      </c>
      <c r="AN2920" s="104" t="str">
        <f t="shared" si="1882"/>
        <v/>
      </c>
      <c r="AO2920" s="104" t="str">
        <f t="shared" si="1866"/>
        <v/>
      </c>
      <c r="AP2920" s="104" t="str">
        <f t="shared" si="1867"/>
        <v/>
      </c>
      <c r="AQ2920" s="121" t="str">
        <f t="shared" si="1883"/>
        <v/>
      </c>
      <c r="AS2920" s="88" t="str">
        <f t="shared" si="1868"/>
        <v/>
      </c>
      <c r="AT2920" s="68" t="str">
        <f t="shared" si="1884"/>
        <v/>
      </c>
      <c r="AU2920" s="68" t="str">
        <f t="shared" si="1885"/>
        <v/>
      </c>
      <c r="AV2920" s="68" t="str">
        <f t="shared" si="1886"/>
        <v/>
      </c>
      <c r="AW2920" s="88" t="str">
        <f t="shared" si="1869"/>
        <v/>
      </c>
      <c r="AZ2920" s="88" t="str">
        <f t="shared" si="1870"/>
        <v/>
      </c>
      <c r="BA2920" s="68" t="str">
        <f t="shared" si="1871"/>
        <v/>
      </c>
      <c r="BB2920" s="68" t="str">
        <f t="shared" si="1872"/>
        <v/>
      </c>
      <c r="BC2920" s="68" t="str">
        <f t="shared" si="1873"/>
        <v/>
      </c>
      <c r="BD2920" s="69" t="str">
        <f t="shared" si="1874"/>
        <v/>
      </c>
      <c r="BE2920" s="69" t="str">
        <f t="shared" si="1887"/>
        <v/>
      </c>
      <c r="BT2920" s="138" t="str">
        <f t="shared" ca="1" si="1888"/>
        <v/>
      </c>
      <c r="BU2920" s="139" t="str">
        <f t="shared" ca="1" si="1889"/>
        <v/>
      </c>
      <c r="BW2920" s="138" t="str">
        <f t="shared" si="1890"/>
        <v/>
      </c>
      <c r="BX2920" s="104" t="str">
        <f t="shared" si="1891"/>
        <v/>
      </c>
      <c r="BY2920" s="139" t="str">
        <f t="shared" si="1892"/>
        <v/>
      </c>
      <c r="CA2920" s="138" t="str">
        <f t="shared" si="1893"/>
        <v/>
      </c>
      <c r="CB2920" s="104" t="str">
        <f t="shared" si="1894"/>
        <v/>
      </c>
      <c r="CC2920" s="139" t="str">
        <f t="shared" si="1895"/>
        <v/>
      </c>
      <c r="CE2920" s="162" t="str">
        <f t="shared" si="1896"/>
        <v/>
      </c>
      <c r="CF2920" s="163" t="str">
        <f t="shared" si="1897"/>
        <v/>
      </c>
      <c r="CG2920" s="164" t="str">
        <f t="shared" si="1898"/>
        <v/>
      </c>
      <c r="CI2920" s="162" t="str">
        <f t="shared" si="1899"/>
        <v/>
      </c>
      <c r="CJ2920" s="163" t="str">
        <f t="shared" si="1902"/>
        <v/>
      </c>
      <c r="CK2920" s="164" t="str">
        <f t="shared" si="1903"/>
        <v/>
      </c>
      <c r="CM2920" s="169" t="str">
        <f t="shared" si="1900"/>
        <v/>
      </c>
      <c r="CN2920" s="139" t="str">
        <f t="shared" si="1901"/>
        <v/>
      </c>
      <c r="CP2920" s="41" t="str">
        <f>IF($CM2920="", "", COUNTIF($CM$11:$CM$3035, "&lt;"&amp;$CM2920)+1+COUNTIF($CM$11:$CM2920, $CM2920)-1)</f>
        <v/>
      </c>
    </row>
    <row r="2921" spans="1:94" x14ac:dyDescent="0.25">
      <c r="A2921" s="40"/>
      <c r="B2921" s="82" t="str">
        <f>IF($I2921="", "", IFERROR(INDEX('Job Database'!$AE$11:$AE$3035, MATCH($I2921, 'Job Database'!$X$11:$X$3035, 0)), ""))</f>
        <v/>
      </c>
      <c r="C2921" s="69" t="str">
        <f>IF($I2921="", "", IF(COUNTIF('Job Database'!$X$11:$X$3035, $I2921)=0, $AC$5, $AC$4))</f>
        <v/>
      </c>
      <c r="D2921" s="40"/>
      <c r="E2921" s="85" t="str">
        <f>IF($I2921="", "", IF(IFERROR(INDEX('Job Database'!$M$11:$M$3035, MATCH($I2921, 'Job Database'!$X$11:$X$3035, 0)), "")="", "", IFERROR(INDEX('Job Database'!$M$11:$M$3035, MATCH($I2921, 'Job Database'!$X$11:$X$3035, 0)), "")))</f>
        <v/>
      </c>
      <c r="F2921" s="40"/>
      <c r="G2921" s="88" t="str">
        <f t="shared" si="1875"/>
        <v/>
      </c>
      <c r="H2921" s="40"/>
      <c r="I2921" s="24"/>
      <c r="J2921" s="34"/>
      <c r="K2921" s="106"/>
      <c r="L2921" s="79"/>
      <c r="M2921" s="34"/>
      <c r="N2921" s="79"/>
      <c r="O2921" s="31"/>
      <c r="P2921" s="53"/>
      <c r="Q2921" s="40"/>
      <c r="S2921" s="41" t="str">
        <f t="shared" si="1863"/>
        <v/>
      </c>
      <c r="T2921" s="41" t="str">
        <f t="shared" si="1864"/>
        <v/>
      </c>
      <c r="U2921" s="41" t="str">
        <f t="shared" si="1876"/>
        <v/>
      </c>
      <c r="W2921" s="74" t="str">
        <f>IF('Job Database'!$X2921="", "", 'Job Database'!$X2921)</f>
        <v/>
      </c>
      <c r="Y2921" s="41" t="str">
        <f>IF($W2921="", "", IF(COUNTIF($I$11:$I$3035, $W2921)&gt;0, "", MAX($Y$10:$Y2920)+1))</f>
        <v/>
      </c>
      <c r="Z2921" s="41">
        <v>2911</v>
      </c>
      <c r="AA2921" s="58" t="str">
        <f t="shared" si="1877"/>
        <v/>
      </c>
      <c r="AC2921" s="41" t="str">
        <f t="shared" si="1865"/>
        <v/>
      </c>
      <c r="AE2921" s="41" t="str">
        <f t="shared" si="1878"/>
        <v/>
      </c>
      <c r="AJ2921" s="154" t="str">
        <f t="shared" si="1879"/>
        <v/>
      </c>
      <c r="AL2921" s="120" t="str">
        <f t="shared" si="1880"/>
        <v/>
      </c>
      <c r="AM2921" s="104" t="str">
        <f t="shared" si="1881"/>
        <v/>
      </c>
      <c r="AN2921" s="104" t="str">
        <f t="shared" si="1882"/>
        <v/>
      </c>
      <c r="AO2921" s="104" t="str">
        <f t="shared" si="1866"/>
        <v/>
      </c>
      <c r="AP2921" s="104" t="str">
        <f t="shared" si="1867"/>
        <v/>
      </c>
      <c r="AQ2921" s="121" t="str">
        <f t="shared" si="1883"/>
        <v/>
      </c>
      <c r="AS2921" s="88" t="str">
        <f t="shared" si="1868"/>
        <v/>
      </c>
      <c r="AT2921" s="68" t="str">
        <f t="shared" si="1884"/>
        <v/>
      </c>
      <c r="AU2921" s="68" t="str">
        <f t="shared" si="1885"/>
        <v/>
      </c>
      <c r="AV2921" s="68" t="str">
        <f t="shared" si="1886"/>
        <v/>
      </c>
      <c r="AW2921" s="88" t="str">
        <f t="shared" si="1869"/>
        <v/>
      </c>
      <c r="AZ2921" s="88" t="str">
        <f t="shared" si="1870"/>
        <v/>
      </c>
      <c r="BA2921" s="68" t="str">
        <f t="shared" si="1871"/>
        <v/>
      </c>
      <c r="BB2921" s="68" t="str">
        <f t="shared" si="1872"/>
        <v/>
      </c>
      <c r="BC2921" s="68" t="str">
        <f t="shared" si="1873"/>
        <v/>
      </c>
      <c r="BD2921" s="69" t="str">
        <f t="shared" si="1874"/>
        <v/>
      </c>
      <c r="BE2921" s="69" t="str">
        <f t="shared" si="1887"/>
        <v/>
      </c>
      <c r="BT2921" s="138" t="str">
        <f t="shared" ca="1" si="1888"/>
        <v/>
      </c>
      <c r="BU2921" s="139" t="str">
        <f t="shared" ca="1" si="1889"/>
        <v/>
      </c>
      <c r="BW2921" s="138" t="str">
        <f t="shared" si="1890"/>
        <v/>
      </c>
      <c r="BX2921" s="104" t="str">
        <f t="shared" si="1891"/>
        <v/>
      </c>
      <c r="BY2921" s="139" t="str">
        <f t="shared" si="1892"/>
        <v/>
      </c>
      <c r="CA2921" s="138" t="str">
        <f t="shared" si="1893"/>
        <v/>
      </c>
      <c r="CB2921" s="104" t="str">
        <f t="shared" si="1894"/>
        <v/>
      </c>
      <c r="CC2921" s="139" t="str">
        <f t="shared" si="1895"/>
        <v/>
      </c>
      <c r="CE2921" s="162" t="str">
        <f t="shared" si="1896"/>
        <v/>
      </c>
      <c r="CF2921" s="163" t="str">
        <f t="shared" si="1897"/>
        <v/>
      </c>
      <c r="CG2921" s="164" t="str">
        <f t="shared" si="1898"/>
        <v/>
      </c>
      <c r="CI2921" s="162" t="str">
        <f t="shared" si="1899"/>
        <v/>
      </c>
      <c r="CJ2921" s="163" t="str">
        <f t="shared" si="1902"/>
        <v/>
      </c>
      <c r="CK2921" s="164" t="str">
        <f t="shared" si="1903"/>
        <v/>
      </c>
      <c r="CM2921" s="169" t="str">
        <f t="shared" si="1900"/>
        <v/>
      </c>
      <c r="CN2921" s="139" t="str">
        <f t="shared" si="1901"/>
        <v/>
      </c>
      <c r="CP2921" s="41" t="str">
        <f>IF($CM2921="", "", COUNTIF($CM$11:$CM$3035, "&lt;"&amp;$CM2921)+1+COUNTIF($CM$11:$CM2921, $CM2921)-1)</f>
        <v/>
      </c>
    </row>
    <row r="2922" spans="1:94" x14ac:dyDescent="0.25">
      <c r="A2922" s="40"/>
      <c r="B2922" s="82" t="str">
        <f>IF($I2922="", "", IFERROR(INDEX('Job Database'!$AE$11:$AE$3035, MATCH($I2922, 'Job Database'!$X$11:$X$3035, 0)), ""))</f>
        <v/>
      </c>
      <c r="C2922" s="69" t="str">
        <f>IF($I2922="", "", IF(COUNTIF('Job Database'!$X$11:$X$3035, $I2922)=0, $AC$5, $AC$4))</f>
        <v/>
      </c>
      <c r="D2922" s="40"/>
      <c r="E2922" s="85" t="str">
        <f>IF($I2922="", "", IF(IFERROR(INDEX('Job Database'!$M$11:$M$3035, MATCH($I2922, 'Job Database'!$X$11:$X$3035, 0)), "")="", "", IFERROR(INDEX('Job Database'!$M$11:$M$3035, MATCH($I2922, 'Job Database'!$X$11:$X$3035, 0)), "")))</f>
        <v/>
      </c>
      <c r="F2922" s="40"/>
      <c r="G2922" s="88" t="str">
        <f t="shared" si="1875"/>
        <v/>
      </c>
      <c r="H2922" s="40"/>
      <c r="I2922" s="24"/>
      <c r="J2922" s="34"/>
      <c r="K2922" s="106"/>
      <c r="L2922" s="79"/>
      <c r="M2922" s="34"/>
      <c r="N2922" s="79"/>
      <c r="O2922" s="31"/>
      <c r="P2922" s="53"/>
      <c r="Q2922" s="40"/>
      <c r="S2922" s="41" t="str">
        <f t="shared" si="1863"/>
        <v/>
      </c>
      <c r="T2922" s="41" t="str">
        <f t="shared" si="1864"/>
        <v/>
      </c>
      <c r="U2922" s="41" t="str">
        <f t="shared" si="1876"/>
        <v/>
      </c>
      <c r="W2922" s="74" t="str">
        <f>IF('Job Database'!$X2922="", "", 'Job Database'!$X2922)</f>
        <v/>
      </c>
      <c r="Y2922" s="41" t="str">
        <f>IF($W2922="", "", IF(COUNTIF($I$11:$I$3035, $W2922)&gt;0, "", MAX($Y$10:$Y2921)+1))</f>
        <v/>
      </c>
      <c r="Z2922" s="41">
        <v>2912</v>
      </c>
      <c r="AA2922" s="58" t="str">
        <f t="shared" si="1877"/>
        <v/>
      </c>
      <c r="AC2922" s="41" t="str">
        <f t="shared" si="1865"/>
        <v/>
      </c>
      <c r="AE2922" s="41" t="str">
        <f t="shared" si="1878"/>
        <v/>
      </c>
      <c r="AJ2922" s="154" t="str">
        <f t="shared" si="1879"/>
        <v/>
      </c>
      <c r="AL2922" s="120" t="str">
        <f t="shared" si="1880"/>
        <v/>
      </c>
      <c r="AM2922" s="104" t="str">
        <f t="shared" si="1881"/>
        <v/>
      </c>
      <c r="AN2922" s="104" t="str">
        <f t="shared" si="1882"/>
        <v/>
      </c>
      <c r="AO2922" s="104" t="str">
        <f t="shared" si="1866"/>
        <v/>
      </c>
      <c r="AP2922" s="104" t="str">
        <f t="shared" si="1867"/>
        <v/>
      </c>
      <c r="AQ2922" s="121" t="str">
        <f t="shared" si="1883"/>
        <v/>
      </c>
      <c r="AS2922" s="88" t="str">
        <f t="shared" si="1868"/>
        <v/>
      </c>
      <c r="AT2922" s="68" t="str">
        <f t="shared" si="1884"/>
        <v/>
      </c>
      <c r="AU2922" s="68" t="str">
        <f t="shared" si="1885"/>
        <v/>
      </c>
      <c r="AV2922" s="68" t="str">
        <f t="shared" si="1886"/>
        <v/>
      </c>
      <c r="AW2922" s="88" t="str">
        <f t="shared" si="1869"/>
        <v/>
      </c>
      <c r="AZ2922" s="88" t="str">
        <f t="shared" si="1870"/>
        <v/>
      </c>
      <c r="BA2922" s="68" t="str">
        <f t="shared" si="1871"/>
        <v/>
      </c>
      <c r="BB2922" s="68" t="str">
        <f t="shared" si="1872"/>
        <v/>
      </c>
      <c r="BC2922" s="68" t="str">
        <f t="shared" si="1873"/>
        <v/>
      </c>
      <c r="BD2922" s="69" t="str">
        <f t="shared" si="1874"/>
        <v/>
      </c>
      <c r="BE2922" s="69" t="str">
        <f t="shared" si="1887"/>
        <v/>
      </c>
      <c r="BT2922" s="138" t="str">
        <f t="shared" ca="1" si="1888"/>
        <v/>
      </c>
      <c r="BU2922" s="139" t="str">
        <f t="shared" ca="1" si="1889"/>
        <v/>
      </c>
      <c r="BW2922" s="138" t="str">
        <f t="shared" si="1890"/>
        <v/>
      </c>
      <c r="BX2922" s="104" t="str">
        <f t="shared" si="1891"/>
        <v/>
      </c>
      <c r="BY2922" s="139" t="str">
        <f t="shared" si="1892"/>
        <v/>
      </c>
      <c r="CA2922" s="138" t="str">
        <f t="shared" si="1893"/>
        <v/>
      </c>
      <c r="CB2922" s="104" t="str">
        <f t="shared" si="1894"/>
        <v/>
      </c>
      <c r="CC2922" s="139" t="str">
        <f t="shared" si="1895"/>
        <v/>
      </c>
      <c r="CE2922" s="162" t="str">
        <f t="shared" si="1896"/>
        <v/>
      </c>
      <c r="CF2922" s="163" t="str">
        <f t="shared" si="1897"/>
        <v/>
      </c>
      <c r="CG2922" s="164" t="str">
        <f t="shared" si="1898"/>
        <v/>
      </c>
      <c r="CI2922" s="162" t="str">
        <f t="shared" si="1899"/>
        <v/>
      </c>
      <c r="CJ2922" s="163" t="str">
        <f t="shared" si="1902"/>
        <v/>
      </c>
      <c r="CK2922" s="164" t="str">
        <f t="shared" si="1903"/>
        <v/>
      </c>
      <c r="CM2922" s="169" t="str">
        <f t="shared" si="1900"/>
        <v/>
      </c>
      <c r="CN2922" s="139" t="str">
        <f t="shared" si="1901"/>
        <v/>
      </c>
      <c r="CP2922" s="41" t="str">
        <f>IF($CM2922="", "", COUNTIF($CM$11:$CM$3035, "&lt;"&amp;$CM2922)+1+COUNTIF($CM$11:$CM2922, $CM2922)-1)</f>
        <v/>
      </c>
    </row>
    <row r="2923" spans="1:94" x14ac:dyDescent="0.25">
      <c r="A2923" s="40"/>
      <c r="B2923" s="82" t="str">
        <f>IF($I2923="", "", IFERROR(INDEX('Job Database'!$AE$11:$AE$3035, MATCH($I2923, 'Job Database'!$X$11:$X$3035, 0)), ""))</f>
        <v/>
      </c>
      <c r="C2923" s="69" t="str">
        <f>IF($I2923="", "", IF(COUNTIF('Job Database'!$X$11:$X$3035, $I2923)=0, $AC$5, $AC$4))</f>
        <v/>
      </c>
      <c r="D2923" s="40"/>
      <c r="E2923" s="85" t="str">
        <f>IF($I2923="", "", IF(IFERROR(INDEX('Job Database'!$M$11:$M$3035, MATCH($I2923, 'Job Database'!$X$11:$X$3035, 0)), "")="", "", IFERROR(INDEX('Job Database'!$M$11:$M$3035, MATCH($I2923, 'Job Database'!$X$11:$X$3035, 0)), "")))</f>
        <v/>
      </c>
      <c r="F2923" s="40"/>
      <c r="G2923" s="88" t="str">
        <f t="shared" si="1875"/>
        <v/>
      </c>
      <c r="H2923" s="40"/>
      <c r="I2923" s="24"/>
      <c r="J2923" s="34"/>
      <c r="K2923" s="106"/>
      <c r="L2923" s="79"/>
      <c r="M2923" s="34"/>
      <c r="N2923" s="79"/>
      <c r="O2923" s="31"/>
      <c r="P2923" s="53"/>
      <c r="Q2923" s="40"/>
      <c r="S2923" s="41" t="str">
        <f t="shared" si="1863"/>
        <v/>
      </c>
      <c r="T2923" s="41" t="str">
        <f t="shared" si="1864"/>
        <v/>
      </c>
      <c r="U2923" s="41" t="str">
        <f t="shared" si="1876"/>
        <v/>
      </c>
      <c r="W2923" s="74" t="str">
        <f>IF('Job Database'!$X2923="", "", 'Job Database'!$X2923)</f>
        <v/>
      </c>
      <c r="Y2923" s="41" t="str">
        <f>IF($W2923="", "", IF(COUNTIF($I$11:$I$3035, $W2923)&gt;0, "", MAX($Y$10:$Y2922)+1))</f>
        <v/>
      </c>
      <c r="Z2923" s="41">
        <v>2913</v>
      </c>
      <c r="AA2923" s="58" t="str">
        <f t="shared" si="1877"/>
        <v/>
      </c>
      <c r="AC2923" s="41" t="str">
        <f t="shared" si="1865"/>
        <v/>
      </c>
      <c r="AE2923" s="41" t="str">
        <f t="shared" si="1878"/>
        <v/>
      </c>
      <c r="AJ2923" s="154" t="str">
        <f t="shared" si="1879"/>
        <v/>
      </c>
      <c r="AL2923" s="120" t="str">
        <f t="shared" si="1880"/>
        <v/>
      </c>
      <c r="AM2923" s="104" t="str">
        <f t="shared" si="1881"/>
        <v/>
      </c>
      <c r="AN2923" s="104" t="str">
        <f t="shared" si="1882"/>
        <v/>
      </c>
      <c r="AO2923" s="104" t="str">
        <f t="shared" si="1866"/>
        <v/>
      </c>
      <c r="AP2923" s="104" t="str">
        <f t="shared" si="1867"/>
        <v/>
      </c>
      <c r="AQ2923" s="121" t="str">
        <f t="shared" si="1883"/>
        <v/>
      </c>
      <c r="AS2923" s="88" t="str">
        <f t="shared" si="1868"/>
        <v/>
      </c>
      <c r="AT2923" s="68" t="str">
        <f t="shared" si="1884"/>
        <v/>
      </c>
      <c r="AU2923" s="68" t="str">
        <f t="shared" si="1885"/>
        <v/>
      </c>
      <c r="AV2923" s="68" t="str">
        <f t="shared" si="1886"/>
        <v/>
      </c>
      <c r="AW2923" s="88" t="str">
        <f t="shared" si="1869"/>
        <v/>
      </c>
      <c r="AZ2923" s="88" t="str">
        <f t="shared" si="1870"/>
        <v/>
      </c>
      <c r="BA2923" s="68" t="str">
        <f t="shared" si="1871"/>
        <v/>
      </c>
      <c r="BB2923" s="68" t="str">
        <f t="shared" si="1872"/>
        <v/>
      </c>
      <c r="BC2923" s="68" t="str">
        <f t="shared" si="1873"/>
        <v/>
      </c>
      <c r="BD2923" s="69" t="str">
        <f t="shared" si="1874"/>
        <v/>
      </c>
      <c r="BE2923" s="69" t="str">
        <f t="shared" si="1887"/>
        <v/>
      </c>
      <c r="BT2923" s="138" t="str">
        <f t="shared" ca="1" si="1888"/>
        <v/>
      </c>
      <c r="BU2923" s="139" t="str">
        <f t="shared" ca="1" si="1889"/>
        <v/>
      </c>
      <c r="BW2923" s="138" t="str">
        <f t="shared" si="1890"/>
        <v/>
      </c>
      <c r="BX2923" s="104" t="str">
        <f t="shared" si="1891"/>
        <v/>
      </c>
      <c r="BY2923" s="139" t="str">
        <f t="shared" si="1892"/>
        <v/>
      </c>
      <c r="CA2923" s="138" t="str">
        <f t="shared" si="1893"/>
        <v/>
      </c>
      <c r="CB2923" s="104" t="str">
        <f t="shared" si="1894"/>
        <v/>
      </c>
      <c r="CC2923" s="139" t="str">
        <f t="shared" si="1895"/>
        <v/>
      </c>
      <c r="CE2923" s="162" t="str">
        <f t="shared" si="1896"/>
        <v/>
      </c>
      <c r="CF2923" s="163" t="str">
        <f t="shared" si="1897"/>
        <v/>
      </c>
      <c r="CG2923" s="164" t="str">
        <f t="shared" si="1898"/>
        <v/>
      </c>
      <c r="CI2923" s="162" t="str">
        <f t="shared" si="1899"/>
        <v/>
      </c>
      <c r="CJ2923" s="163" t="str">
        <f t="shared" si="1902"/>
        <v/>
      </c>
      <c r="CK2923" s="164" t="str">
        <f t="shared" si="1903"/>
        <v/>
      </c>
      <c r="CM2923" s="169" t="str">
        <f t="shared" si="1900"/>
        <v/>
      </c>
      <c r="CN2923" s="139" t="str">
        <f t="shared" si="1901"/>
        <v/>
      </c>
      <c r="CP2923" s="41" t="str">
        <f>IF($CM2923="", "", COUNTIF($CM$11:$CM$3035, "&lt;"&amp;$CM2923)+1+COUNTIF($CM$11:$CM2923, $CM2923)-1)</f>
        <v/>
      </c>
    </row>
    <row r="2924" spans="1:94" x14ac:dyDescent="0.25">
      <c r="A2924" s="40"/>
      <c r="B2924" s="82" t="str">
        <f>IF($I2924="", "", IFERROR(INDEX('Job Database'!$AE$11:$AE$3035, MATCH($I2924, 'Job Database'!$X$11:$X$3035, 0)), ""))</f>
        <v/>
      </c>
      <c r="C2924" s="69" t="str">
        <f>IF($I2924="", "", IF(COUNTIF('Job Database'!$X$11:$X$3035, $I2924)=0, $AC$5, $AC$4))</f>
        <v/>
      </c>
      <c r="D2924" s="40"/>
      <c r="E2924" s="85" t="str">
        <f>IF($I2924="", "", IF(IFERROR(INDEX('Job Database'!$M$11:$M$3035, MATCH($I2924, 'Job Database'!$X$11:$X$3035, 0)), "")="", "", IFERROR(INDEX('Job Database'!$M$11:$M$3035, MATCH($I2924, 'Job Database'!$X$11:$X$3035, 0)), "")))</f>
        <v/>
      </c>
      <c r="F2924" s="40"/>
      <c r="G2924" s="88" t="str">
        <f t="shared" si="1875"/>
        <v/>
      </c>
      <c r="H2924" s="40"/>
      <c r="I2924" s="24"/>
      <c r="J2924" s="34"/>
      <c r="K2924" s="106"/>
      <c r="L2924" s="79"/>
      <c r="M2924" s="34"/>
      <c r="N2924" s="79"/>
      <c r="O2924" s="31"/>
      <c r="P2924" s="53"/>
      <c r="Q2924" s="40"/>
      <c r="S2924" s="41" t="str">
        <f t="shared" si="1863"/>
        <v/>
      </c>
      <c r="T2924" s="41" t="str">
        <f t="shared" si="1864"/>
        <v/>
      </c>
      <c r="U2924" s="41" t="str">
        <f t="shared" si="1876"/>
        <v/>
      </c>
      <c r="W2924" s="74" t="str">
        <f>IF('Job Database'!$X2924="", "", 'Job Database'!$X2924)</f>
        <v/>
      </c>
      <c r="Y2924" s="41" t="str">
        <f>IF($W2924="", "", IF(COUNTIF($I$11:$I$3035, $W2924)&gt;0, "", MAX($Y$10:$Y2923)+1))</f>
        <v/>
      </c>
      <c r="Z2924" s="41">
        <v>2914</v>
      </c>
      <c r="AA2924" s="58" t="str">
        <f t="shared" si="1877"/>
        <v/>
      </c>
      <c r="AC2924" s="41" t="str">
        <f t="shared" si="1865"/>
        <v/>
      </c>
      <c r="AE2924" s="41" t="str">
        <f t="shared" si="1878"/>
        <v/>
      </c>
      <c r="AJ2924" s="154" t="str">
        <f t="shared" si="1879"/>
        <v/>
      </c>
      <c r="AL2924" s="120" t="str">
        <f t="shared" si="1880"/>
        <v/>
      </c>
      <c r="AM2924" s="104" t="str">
        <f t="shared" si="1881"/>
        <v/>
      </c>
      <c r="AN2924" s="104" t="str">
        <f t="shared" si="1882"/>
        <v/>
      </c>
      <c r="AO2924" s="104" t="str">
        <f t="shared" si="1866"/>
        <v/>
      </c>
      <c r="AP2924" s="104" t="str">
        <f t="shared" si="1867"/>
        <v/>
      </c>
      <c r="AQ2924" s="121" t="str">
        <f t="shared" si="1883"/>
        <v/>
      </c>
      <c r="AS2924" s="88" t="str">
        <f t="shared" si="1868"/>
        <v/>
      </c>
      <c r="AT2924" s="68" t="str">
        <f t="shared" si="1884"/>
        <v/>
      </c>
      <c r="AU2924" s="68" t="str">
        <f t="shared" si="1885"/>
        <v/>
      </c>
      <c r="AV2924" s="68" t="str">
        <f t="shared" si="1886"/>
        <v/>
      </c>
      <c r="AW2924" s="88" t="str">
        <f t="shared" si="1869"/>
        <v/>
      </c>
      <c r="AZ2924" s="88" t="str">
        <f t="shared" si="1870"/>
        <v/>
      </c>
      <c r="BA2924" s="68" t="str">
        <f t="shared" si="1871"/>
        <v/>
      </c>
      <c r="BB2924" s="68" t="str">
        <f t="shared" si="1872"/>
        <v/>
      </c>
      <c r="BC2924" s="68" t="str">
        <f t="shared" si="1873"/>
        <v/>
      </c>
      <c r="BD2924" s="69" t="str">
        <f t="shared" si="1874"/>
        <v/>
      </c>
      <c r="BE2924" s="69" t="str">
        <f t="shared" si="1887"/>
        <v/>
      </c>
      <c r="BT2924" s="138" t="str">
        <f t="shared" ca="1" si="1888"/>
        <v/>
      </c>
      <c r="BU2924" s="139" t="str">
        <f t="shared" ca="1" si="1889"/>
        <v/>
      </c>
      <c r="BW2924" s="138" t="str">
        <f t="shared" si="1890"/>
        <v/>
      </c>
      <c r="BX2924" s="104" t="str">
        <f t="shared" si="1891"/>
        <v/>
      </c>
      <c r="BY2924" s="139" t="str">
        <f t="shared" si="1892"/>
        <v/>
      </c>
      <c r="CA2924" s="138" t="str">
        <f t="shared" si="1893"/>
        <v/>
      </c>
      <c r="CB2924" s="104" t="str">
        <f t="shared" si="1894"/>
        <v/>
      </c>
      <c r="CC2924" s="139" t="str">
        <f t="shared" si="1895"/>
        <v/>
      </c>
      <c r="CE2924" s="162" t="str">
        <f t="shared" si="1896"/>
        <v/>
      </c>
      <c r="CF2924" s="163" t="str">
        <f t="shared" si="1897"/>
        <v/>
      </c>
      <c r="CG2924" s="164" t="str">
        <f t="shared" si="1898"/>
        <v/>
      </c>
      <c r="CI2924" s="162" t="str">
        <f t="shared" si="1899"/>
        <v/>
      </c>
      <c r="CJ2924" s="163" t="str">
        <f t="shared" si="1902"/>
        <v/>
      </c>
      <c r="CK2924" s="164" t="str">
        <f t="shared" si="1903"/>
        <v/>
      </c>
      <c r="CM2924" s="169" t="str">
        <f t="shared" si="1900"/>
        <v/>
      </c>
      <c r="CN2924" s="139" t="str">
        <f t="shared" si="1901"/>
        <v/>
      </c>
      <c r="CP2924" s="41" t="str">
        <f>IF($CM2924="", "", COUNTIF($CM$11:$CM$3035, "&lt;"&amp;$CM2924)+1+COUNTIF($CM$11:$CM2924, $CM2924)-1)</f>
        <v/>
      </c>
    </row>
    <row r="2925" spans="1:94" x14ac:dyDescent="0.25">
      <c r="A2925" s="40"/>
      <c r="B2925" s="82" t="str">
        <f>IF($I2925="", "", IFERROR(INDEX('Job Database'!$AE$11:$AE$3035, MATCH($I2925, 'Job Database'!$X$11:$X$3035, 0)), ""))</f>
        <v/>
      </c>
      <c r="C2925" s="69" t="str">
        <f>IF($I2925="", "", IF(COUNTIF('Job Database'!$X$11:$X$3035, $I2925)=0, $AC$5, $AC$4))</f>
        <v/>
      </c>
      <c r="D2925" s="40"/>
      <c r="E2925" s="85" t="str">
        <f>IF($I2925="", "", IF(IFERROR(INDEX('Job Database'!$M$11:$M$3035, MATCH($I2925, 'Job Database'!$X$11:$X$3035, 0)), "")="", "", IFERROR(INDEX('Job Database'!$M$11:$M$3035, MATCH($I2925, 'Job Database'!$X$11:$X$3035, 0)), "")))</f>
        <v/>
      </c>
      <c r="F2925" s="40"/>
      <c r="G2925" s="88" t="str">
        <f t="shared" si="1875"/>
        <v/>
      </c>
      <c r="H2925" s="40"/>
      <c r="I2925" s="24"/>
      <c r="J2925" s="34"/>
      <c r="K2925" s="106"/>
      <c r="L2925" s="79"/>
      <c r="M2925" s="34"/>
      <c r="N2925" s="79"/>
      <c r="O2925" s="31"/>
      <c r="P2925" s="53"/>
      <c r="Q2925" s="40"/>
      <c r="S2925" s="41" t="str">
        <f t="shared" si="1863"/>
        <v/>
      </c>
      <c r="T2925" s="41" t="str">
        <f t="shared" si="1864"/>
        <v/>
      </c>
      <c r="U2925" s="41" t="str">
        <f t="shared" si="1876"/>
        <v/>
      </c>
      <c r="W2925" s="74" t="str">
        <f>IF('Job Database'!$X2925="", "", 'Job Database'!$X2925)</f>
        <v/>
      </c>
      <c r="Y2925" s="41" t="str">
        <f>IF($W2925="", "", IF(COUNTIF($I$11:$I$3035, $W2925)&gt;0, "", MAX($Y$10:$Y2924)+1))</f>
        <v/>
      </c>
      <c r="Z2925" s="41">
        <v>2915</v>
      </c>
      <c r="AA2925" s="58" t="str">
        <f t="shared" si="1877"/>
        <v/>
      </c>
      <c r="AC2925" s="41" t="str">
        <f t="shared" si="1865"/>
        <v/>
      </c>
      <c r="AE2925" s="41" t="str">
        <f t="shared" si="1878"/>
        <v/>
      </c>
      <c r="AJ2925" s="154" t="str">
        <f t="shared" si="1879"/>
        <v/>
      </c>
      <c r="AL2925" s="120" t="str">
        <f t="shared" si="1880"/>
        <v/>
      </c>
      <c r="AM2925" s="104" t="str">
        <f t="shared" si="1881"/>
        <v/>
      </c>
      <c r="AN2925" s="104" t="str">
        <f t="shared" si="1882"/>
        <v/>
      </c>
      <c r="AO2925" s="104" t="str">
        <f t="shared" si="1866"/>
        <v/>
      </c>
      <c r="AP2925" s="104" t="str">
        <f t="shared" si="1867"/>
        <v/>
      </c>
      <c r="AQ2925" s="121" t="str">
        <f t="shared" si="1883"/>
        <v/>
      </c>
      <c r="AS2925" s="88" t="str">
        <f t="shared" si="1868"/>
        <v/>
      </c>
      <c r="AT2925" s="68" t="str">
        <f t="shared" si="1884"/>
        <v/>
      </c>
      <c r="AU2925" s="68" t="str">
        <f t="shared" si="1885"/>
        <v/>
      </c>
      <c r="AV2925" s="68" t="str">
        <f t="shared" si="1886"/>
        <v/>
      </c>
      <c r="AW2925" s="88" t="str">
        <f t="shared" si="1869"/>
        <v/>
      </c>
      <c r="AZ2925" s="88" t="str">
        <f t="shared" si="1870"/>
        <v/>
      </c>
      <c r="BA2925" s="68" t="str">
        <f t="shared" si="1871"/>
        <v/>
      </c>
      <c r="BB2925" s="68" t="str">
        <f t="shared" si="1872"/>
        <v/>
      </c>
      <c r="BC2925" s="68" t="str">
        <f t="shared" si="1873"/>
        <v/>
      </c>
      <c r="BD2925" s="69" t="str">
        <f t="shared" si="1874"/>
        <v/>
      </c>
      <c r="BE2925" s="69" t="str">
        <f t="shared" si="1887"/>
        <v/>
      </c>
      <c r="BT2925" s="138" t="str">
        <f t="shared" ca="1" si="1888"/>
        <v/>
      </c>
      <c r="BU2925" s="139" t="str">
        <f t="shared" ca="1" si="1889"/>
        <v/>
      </c>
      <c r="BW2925" s="138" t="str">
        <f t="shared" si="1890"/>
        <v/>
      </c>
      <c r="BX2925" s="104" t="str">
        <f t="shared" si="1891"/>
        <v/>
      </c>
      <c r="BY2925" s="139" t="str">
        <f t="shared" si="1892"/>
        <v/>
      </c>
      <c r="CA2925" s="138" t="str">
        <f t="shared" si="1893"/>
        <v/>
      </c>
      <c r="CB2925" s="104" t="str">
        <f t="shared" si="1894"/>
        <v/>
      </c>
      <c r="CC2925" s="139" t="str">
        <f t="shared" si="1895"/>
        <v/>
      </c>
      <c r="CE2925" s="162" t="str">
        <f t="shared" si="1896"/>
        <v/>
      </c>
      <c r="CF2925" s="163" t="str">
        <f t="shared" si="1897"/>
        <v/>
      </c>
      <c r="CG2925" s="164" t="str">
        <f t="shared" si="1898"/>
        <v/>
      </c>
      <c r="CI2925" s="162" t="str">
        <f t="shared" si="1899"/>
        <v/>
      </c>
      <c r="CJ2925" s="163" t="str">
        <f t="shared" si="1902"/>
        <v/>
      </c>
      <c r="CK2925" s="164" t="str">
        <f t="shared" si="1903"/>
        <v/>
      </c>
      <c r="CM2925" s="169" t="str">
        <f t="shared" si="1900"/>
        <v/>
      </c>
      <c r="CN2925" s="139" t="str">
        <f t="shared" si="1901"/>
        <v/>
      </c>
      <c r="CP2925" s="41" t="str">
        <f>IF($CM2925="", "", COUNTIF($CM$11:$CM$3035, "&lt;"&amp;$CM2925)+1+COUNTIF($CM$11:$CM2925, $CM2925)-1)</f>
        <v/>
      </c>
    </row>
    <row r="2926" spans="1:94" x14ac:dyDescent="0.25">
      <c r="A2926" s="40"/>
      <c r="B2926" s="82" t="str">
        <f>IF($I2926="", "", IFERROR(INDEX('Job Database'!$AE$11:$AE$3035, MATCH($I2926, 'Job Database'!$X$11:$X$3035, 0)), ""))</f>
        <v/>
      </c>
      <c r="C2926" s="69" t="str">
        <f>IF($I2926="", "", IF(COUNTIF('Job Database'!$X$11:$X$3035, $I2926)=0, $AC$5, $AC$4))</f>
        <v/>
      </c>
      <c r="D2926" s="40"/>
      <c r="E2926" s="85" t="str">
        <f>IF($I2926="", "", IF(IFERROR(INDEX('Job Database'!$M$11:$M$3035, MATCH($I2926, 'Job Database'!$X$11:$X$3035, 0)), "")="", "", IFERROR(INDEX('Job Database'!$M$11:$M$3035, MATCH($I2926, 'Job Database'!$X$11:$X$3035, 0)), "")))</f>
        <v/>
      </c>
      <c r="F2926" s="40"/>
      <c r="G2926" s="88" t="str">
        <f t="shared" si="1875"/>
        <v/>
      </c>
      <c r="H2926" s="40"/>
      <c r="I2926" s="24"/>
      <c r="J2926" s="34"/>
      <c r="K2926" s="106"/>
      <c r="L2926" s="79"/>
      <c r="M2926" s="34"/>
      <c r="N2926" s="79"/>
      <c r="O2926" s="31"/>
      <c r="P2926" s="53"/>
      <c r="Q2926" s="40"/>
      <c r="S2926" s="41" t="str">
        <f t="shared" si="1863"/>
        <v/>
      </c>
      <c r="T2926" s="41" t="str">
        <f t="shared" si="1864"/>
        <v/>
      </c>
      <c r="U2926" s="41" t="str">
        <f t="shared" si="1876"/>
        <v/>
      </c>
      <c r="W2926" s="74" t="str">
        <f>IF('Job Database'!$X2926="", "", 'Job Database'!$X2926)</f>
        <v/>
      </c>
      <c r="Y2926" s="41" t="str">
        <f>IF($W2926="", "", IF(COUNTIF($I$11:$I$3035, $W2926)&gt;0, "", MAX($Y$10:$Y2925)+1))</f>
        <v/>
      </c>
      <c r="Z2926" s="41">
        <v>2916</v>
      </c>
      <c r="AA2926" s="58" t="str">
        <f t="shared" si="1877"/>
        <v/>
      </c>
      <c r="AC2926" s="41" t="str">
        <f t="shared" si="1865"/>
        <v/>
      </c>
      <c r="AE2926" s="41" t="str">
        <f t="shared" si="1878"/>
        <v/>
      </c>
      <c r="AJ2926" s="154" t="str">
        <f t="shared" si="1879"/>
        <v/>
      </c>
      <c r="AL2926" s="120" t="str">
        <f t="shared" si="1880"/>
        <v/>
      </c>
      <c r="AM2926" s="104" t="str">
        <f t="shared" si="1881"/>
        <v/>
      </c>
      <c r="AN2926" s="104" t="str">
        <f t="shared" si="1882"/>
        <v/>
      </c>
      <c r="AO2926" s="104" t="str">
        <f t="shared" si="1866"/>
        <v/>
      </c>
      <c r="AP2926" s="104" t="str">
        <f t="shared" si="1867"/>
        <v/>
      </c>
      <c r="AQ2926" s="121" t="str">
        <f t="shared" si="1883"/>
        <v/>
      </c>
      <c r="AS2926" s="88" t="str">
        <f t="shared" si="1868"/>
        <v/>
      </c>
      <c r="AT2926" s="68" t="str">
        <f t="shared" si="1884"/>
        <v/>
      </c>
      <c r="AU2926" s="68" t="str">
        <f t="shared" si="1885"/>
        <v/>
      </c>
      <c r="AV2926" s="68" t="str">
        <f t="shared" si="1886"/>
        <v/>
      </c>
      <c r="AW2926" s="88" t="str">
        <f t="shared" si="1869"/>
        <v/>
      </c>
      <c r="AZ2926" s="88" t="str">
        <f t="shared" si="1870"/>
        <v/>
      </c>
      <c r="BA2926" s="68" t="str">
        <f t="shared" si="1871"/>
        <v/>
      </c>
      <c r="BB2926" s="68" t="str">
        <f t="shared" si="1872"/>
        <v/>
      </c>
      <c r="BC2926" s="68" t="str">
        <f t="shared" si="1873"/>
        <v/>
      </c>
      <c r="BD2926" s="69" t="str">
        <f t="shared" si="1874"/>
        <v/>
      </c>
      <c r="BE2926" s="69" t="str">
        <f t="shared" si="1887"/>
        <v/>
      </c>
      <c r="BT2926" s="138" t="str">
        <f t="shared" ca="1" si="1888"/>
        <v/>
      </c>
      <c r="BU2926" s="139" t="str">
        <f t="shared" ca="1" si="1889"/>
        <v/>
      </c>
      <c r="BW2926" s="138" t="str">
        <f t="shared" si="1890"/>
        <v/>
      </c>
      <c r="BX2926" s="104" t="str">
        <f t="shared" si="1891"/>
        <v/>
      </c>
      <c r="BY2926" s="139" t="str">
        <f t="shared" si="1892"/>
        <v/>
      </c>
      <c r="CA2926" s="138" t="str">
        <f t="shared" si="1893"/>
        <v/>
      </c>
      <c r="CB2926" s="104" t="str">
        <f t="shared" si="1894"/>
        <v/>
      </c>
      <c r="CC2926" s="139" t="str">
        <f t="shared" si="1895"/>
        <v/>
      </c>
      <c r="CE2926" s="162" t="str">
        <f t="shared" si="1896"/>
        <v/>
      </c>
      <c r="CF2926" s="163" t="str">
        <f t="shared" si="1897"/>
        <v/>
      </c>
      <c r="CG2926" s="164" t="str">
        <f t="shared" si="1898"/>
        <v/>
      </c>
      <c r="CI2926" s="162" t="str">
        <f t="shared" si="1899"/>
        <v/>
      </c>
      <c r="CJ2926" s="163" t="str">
        <f t="shared" si="1902"/>
        <v/>
      </c>
      <c r="CK2926" s="164" t="str">
        <f t="shared" si="1903"/>
        <v/>
      </c>
      <c r="CM2926" s="169" t="str">
        <f t="shared" si="1900"/>
        <v/>
      </c>
      <c r="CN2926" s="139" t="str">
        <f t="shared" si="1901"/>
        <v/>
      </c>
      <c r="CP2926" s="41" t="str">
        <f>IF($CM2926="", "", COUNTIF($CM$11:$CM$3035, "&lt;"&amp;$CM2926)+1+COUNTIF($CM$11:$CM2926, $CM2926)-1)</f>
        <v/>
      </c>
    </row>
    <row r="2927" spans="1:94" x14ac:dyDescent="0.25">
      <c r="A2927" s="40"/>
      <c r="B2927" s="82" t="str">
        <f>IF($I2927="", "", IFERROR(INDEX('Job Database'!$AE$11:$AE$3035, MATCH($I2927, 'Job Database'!$X$11:$X$3035, 0)), ""))</f>
        <v/>
      </c>
      <c r="C2927" s="69" t="str">
        <f>IF($I2927="", "", IF(COUNTIF('Job Database'!$X$11:$X$3035, $I2927)=0, $AC$5, $AC$4))</f>
        <v/>
      </c>
      <c r="D2927" s="40"/>
      <c r="E2927" s="85" t="str">
        <f>IF($I2927="", "", IF(IFERROR(INDEX('Job Database'!$M$11:$M$3035, MATCH($I2927, 'Job Database'!$X$11:$X$3035, 0)), "")="", "", IFERROR(INDEX('Job Database'!$M$11:$M$3035, MATCH($I2927, 'Job Database'!$X$11:$X$3035, 0)), "")))</f>
        <v/>
      </c>
      <c r="F2927" s="40"/>
      <c r="G2927" s="88" t="str">
        <f t="shared" si="1875"/>
        <v/>
      </c>
      <c r="H2927" s="40"/>
      <c r="I2927" s="24"/>
      <c r="J2927" s="34"/>
      <c r="K2927" s="106"/>
      <c r="L2927" s="79"/>
      <c r="M2927" s="34"/>
      <c r="N2927" s="79"/>
      <c r="O2927" s="31"/>
      <c r="P2927" s="53"/>
      <c r="Q2927" s="40"/>
      <c r="S2927" s="41" t="str">
        <f t="shared" si="1863"/>
        <v/>
      </c>
      <c r="T2927" s="41" t="str">
        <f t="shared" si="1864"/>
        <v/>
      </c>
      <c r="U2927" s="41" t="str">
        <f t="shared" si="1876"/>
        <v/>
      </c>
      <c r="W2927" s="74" t="str">
        <f>IF('Job Database'!$X2927="", "", 'Job Database'!$X2927)</f>
        <v/>
      </c>
      <c r="Y2927" s="41" t="str">
        <f>IF($W2927="", "", IF(COUNTIF($I$11:$I$3035, $W2927)&gt;0, "", MAX($Y$10:$Y2926)+1))</f>
        <v/>
      </c>
      <c r="Z2927" s="41">
        <v>2917</v>
      </c>
      <c r="AA2927" s="58" t="str">
        <f t="shared" si="1877"/>
        <v/>
      </c>
      <c r="AC2927" s="41" t="str">
        <f t="shared" si="1865"/>
        <v/>
      </c>
      <c r="AE2927" s="41" t="str">
        <f t="shared" si="1878"/>
        <v/>
      </c>
      <c r="AJ2927" s="154" t="str">
        <f t="shared" si="1879"/>
        <v/>
      </c>
      <c r="AL2927" s="120" t="str">
        <f t="shared" si="1880"/>
        <v/>
      </c>
      <c r="AM2927" s="104" t="str">
        <f t="shared" si="1881"/>
        <v/>
      </c>
      <c r="AN2927" s="104" t="str">
        <f t="shared" si="1882"/>
        <v/>
      </c>
      <c r="AO2927" s="104" t="str">
        <f t="shared" si="1866"/>
        <v/>
      </c>
      <c r="AP2927" s="104" t="str">
        <f t="shared" si="1867"/>
        <v/>
      </c>
      <c r="AQ2927" s="121" t="str">
        <f t="shared" si="1883"/>
        <v/>
      </c>
      <c r="AS2927" s="88" t="str">
        <f t="shared" si="1868"/>
        <v/>
      </c>
      <c r="AT2927" s="68" t="str">
        <f t="shared" si="1884"/>
        <v/>
      </c>
      <c r="AU2927" s="68" t="str">
        <f t="shared" si="1885"/>
        <v/>
      </c>
      <c r="AV2927" s="68" t="str">
        <f t="shared" si="1886"/>
        <v/>
      </c>
      <c r="AW2927" s="88" t="str">
        <f t="shared" si="1869"/>
        <v/>
      </c>
      <c r="AZ2927" s="88" t="str">
        <f t="shared" si="1870"/>
        <v/>
      </c>
      <c r="BA2927" s="68" t="str">
        <f t="shared" si="1871"/>
        <v/>
      </c>
      <c r="BB2927" s="68" t="str">
        <f t="shared" si="1872"/>
        <v/>
      </c>
      <c r="BC2927" s="68" t="str">
        <f t="shared" si="1873"/>
        <v/>
      </c>
      <c r="BD2927" s="69" t="str">
        <f t="shared" si="1874"/>
        <v/>
      </c>
      <c r="BE2927" s="69" t="str">
        <f t="shared" si="1887"/>
        <v/>
      </c>
      <c r="BT2927" s="138" t="str">
        <f t="shared" ca="1" si="1888"/>
        <v/>
      </c>
      <c r="BU2927" s="139" t="str">
        <f t="shared" ca="1" si="1889"/>
        <v/>
      </c>
      <c r="BW2927" s="138" t="str">
        <f t="shared" si="1890"/>
        <v/>
      </c>
      <c r="BX2927" s="104" t="str">
        <f t="shared" si="1891"/>
        <v/>
      </c>
      <c r="BY2927" s="139" t="str">
        <f t="shared" si="1892"/>
        <v/>
      </c>
      <c r="CA2927" s="138" t="str">
        <f t="shared" si="1893"/>
        <v/>
      </c>
      <c r="CB2927" s="104" t="str">
        <f t="shared" si="1894"/>
        <v/>
      </c>
      <c r="CC2927" s="139" t="str">
        <f t="shared" si="1895"/>
        <v/>
      </c>
      <c r="CE2927" s="162" t="str">
        <f t="shared" si="1896"/>
        <v/>
      </c>
      <c r="CF2927" s="163" t="str">
        <f t="shared" si="1897"/>
        <v/>
      </c>
      <c r="CG2927" s="164" t="str">
        <f t="shared" si="1898"/>
        <v/>
      </c>
      <c r="CI2927" s="162" t="str">
        <f t="shared" si="1899"/>
        <v/>
      </c>
      <c r="CJ2927" s="163" t="str">
        <f t="shared" si="1902"/>
        <v/>
      </c>
      <c r="CK2927" s="164" t="str">
        <f t="shared" si="1903"/>
        <v/>
      </c>
      <c r="CM2927" s="169" t="str">
        <f t="shared" si="1900"/>
        <v/>
      </c>
      <c r="CN2927" s="139" t="str">
        <f t="shared" si="1901"/>
        <v/>
      </c>
      <c r="CP2927" s="41" t="str">
        <f>IF($CM2927="", "", COUNTIF($CM$11:$CM$3035, "&lt;"&amp;$CM2927)+1+COUNTIF($CM$11:$CM2927, $CM2927)-1)</f>
        <v/>
      </c>
    </row>
    <row r="2928" spans="1:94" x14ac:dyDescent="0.25">
      <c r="A2928" s="40"/>
      <c r="B2928" s="82" t="str">
        <f>IF($I2928="", "", IFERROR(INDEX('Job Database'!$AE$11:$AE$3035, MATCH($I2928, 'Job Database'!$X$11:$X$3035, 0)), ""))</f>
        <v/>
      </c>
      <c r="C2928" s="69" t="str">
        <f>IF($I2928="", "", IF(COUNTIF('Job Database'!$X$11:$X$3035, $I2928)=0, $AC$5, $AC$4))</f>
        <v/>
      </c>
      <c r="D2928" s="40"/>
      <c r="E2928" s="85" t="str">
        <f>IF($I2928="", "", IF(IFERROR(INDEX('Job Database'!$M$11:$M$3035, MATCH($I2928, 'Job Database'!$X$11:$X$3035, 0)), "")="", "", IFERROR(INDEX('Job Database'!$M$11:$M$3035, MATCH($I2928, 'Job Database'!$X$11:$X$3035, 0)), "")))</f>
        <v/>
      </c>
      <c r="F2928" s="40"/>
      <c r="G2928" s="88" t="str">
        <f t="shared" si="1875"/>
        <v/>
      </c>
      <c r="H2928" s="40"/>
      <c r="I2928" s="24"/>
      <c r="J2928" s="34"/>
      <c r="K2928" s="106"/>
      <c r="L2928" s="79"/>
      <c r="M2928" s="34"/>
      <c r="N2928" s="79"/>
      <c r="O2928" s="31"/>
      <c r="P2928" s="53"/>
      <c r="Q2928" s="40"/>
      <c r="S2928" s="41" t="str">
        <f t="shared" si="1863"/>
        <v/>
      </c>
      <c r="T2928" s="41" t="str">
        <f t="shared" si="1864"/>
        <v/>
      </c>
      <c r="U2928" s="41" t="str">
        <f t="shared" si="1876"/>
        <v/>
      </c>
      <c r="W2928" s="74" t="str">
        <f>IF('Job Database'!$X2928="", "", 'Job Database'!$X2928)</f>
        <v/>
      </c>
      <c r="Y2928" s="41" t="str">
        <f>IF($W2928="", "", IF(COUNTIF($I$11:$I$3035, $W2928)&gt;0, "", MAX($Y$10:$Y2927)+1))</f>
        <v/>
      </c>
      <c r="Z2928" s="41">
        <v>2918</v>
      </c>
      <c r="AA2928" s="58" t="str">
        <f t="shared" si="1877"/>
        <v/>
      </c>
      <c r="AC2928" s="41" t="str">
        <f t="shared" si="1865"/>
        <v/>
      </c>
      <c r="AE2928" s="41" t="str">
        <f t="shared" si="1878"/>
        <v/>
      </c>
      <c r="AJ2928" s="154" t="str">
        <f t="shared" si="1879"/>
        <v/>
      </c>
      <c r="AL2928" s="120" t="str">
        <f t="shared" si="1880"/>
        <v/>
      </c>
      <c r="AM2928" s="104" t="str">
        <f t="shared" si="1881"/>
        <v/>
      </c>
      <c r="AN2928" s="104" t="str">
        <f t="shared" si="1882"/>
        <v/>
      </c>
      <c r="AO2928" s="104" t="str">
        <f t="shared" si="1866"/>
        <v/>
      </c>
      <c r="AP2928" s="104" t="str">
        <f t="shared" si="1867"/>
        <v/>
      </c>
      <c r="AQ2928" s="121" t="str">
        <f t="shared" si="1883"/>
        <v/>
      </c>
      <c r="AS2928" s="88" t="str">
        <f t="shared" si="1868"/>
        <v/>
      </c>
      <c r="AT2928" s="68" t="str">
        <f t="shared" si="1884"/>
        <v/>
      </c>
      <c r="AU2928" s="68" t="str">
        <f t="shared" si="1885"/>
        <v/>
      </c>
      <c r="AV2928" s="68" t="str">
        <f t="shared" si="1886"/>
        <v/>
      </c>
      <c r="AW2928" s="88" t="str">
        <f t="shared" si="1869"/>
        <v/>
      </c>
      <c r="AZ2928" s="88" t="str">
        <f t="shared" si="1870"/>
        <v/>
      </c>
      <c r="BA2928" s="68" t="str">
        <f t="shared" si="1871"/>
        <v/>
      </c>
      <c r="BB2928" s="68" t="str">
        <f t="shared" si="1872"/>
        <v/>
      </c>
      <c r="BC2928" s="68" t="str">
        <f t="shared" si="1873"/>
        <v/>
      </c>
      <c r="BD2928" s="69" t="str">
        <f t="shared" si="1874"/>
        <v/>
      </c>
      <c r="BE2928" s="69" t="str">
        <f t="shared" si="1887"/>
        <v/>
      </c>
      <c r="BT2928" s="138" t="str">
        <f t="shared" ca="1" si="1888"/>
        <v/>
      </c>
      <c r="BU2928" s="139" t="str">
        <f t="shared" ca="1" si="1889"/>
        <v/>
      </c>
      <c r="BW2928" s="138" t="str">
        <f t="shared" si="1890"/>
        <v/>
      </c>
      <c r="BX2928" s="104" t="str">
        <f t="shared" si="1891"/>
        <v/>
      </c>
      <c r="BY2928" s="139" t="str">
        <f t="shared" si="1892"/>
        <v/>
      </c>
      <c r="CA2928" s="138" t="str">
        <f t="shared" si="1893"/>
        <v/>
      </c>
      <c r="CB2928" s="104" t="str">
        <f t="shared" si="1894"/>
        <v/>
      </c>
      <c r="CC2928" s="139" t="str">
        <f t="shared" si="1895"/>
        <v/>
      </c>
      <c r="CE2928" s="162" t="str">
        <f t="shared" si="1896"/>
        <v/>
      </c>
      <c r="CF2928" s="163" t="str">
        <f t="shared" si="1897"/>
        <v/>
      </c>
      <c r="CG2928" s="164" t="str">
        <f t="shared" si="1898"/>
        <v/>
      </c>
      <c r="CI2928" s="162" t="str">
        <f t="shared" si="1899"/>
        <v/>
      </c>
      <c r="CJ2928" s="163" t="str">
        <f t="shared" si="1902"/>
        <v/>
      </c>
      <c r="CK2928" s="164" t="str">
        <f t="shared" si="1903"/>
        <v/>
      </c>
      <c r="CM2928" s="169" t="str">
        <f t="shared" si="1900"/>
        <v/>
      </c>
      <c r="CN2928" s="139" t="str">
        <f t="shared" si="1901"/>
        <v/>
      </c>
      <c r="CP2928" s="41" t="str">
        <f>IF($CM2928="", "", COUNTIF($CM$11:$CM$3035, "&lt;"&amp;$CM2928)+1+COUNTIF($CM$11:$CM2928, $CM2928)-1)</f>
        <v/>
      </c>
    </row>
    <row r="2929" spans="1:94" x14ac:dyDescent="0.25">
      <c r="A2929" s="40"/>
      <c r="B2929" s="82" t="str">
        <f>IF($I2929="", "", IFERROR(INDEX('Job Database'!$AE$11:$AE$3035, MATCH($I2929, 'Job Database'!$X$11:$X$3035, 0)), ""))</f>
        <v/>
      </c>
      <c r="C2929" s="69" t="str">
        <f>IF($I2929="", "", IF(COUNTIF('Job Database'!$X$11:$X$3035, $I2929)=0, $AC$5, $AC$4))</f>
        <v/>
      </c>
      <c r="D2929" s="40"/>
      <c r="E2929" s="85" t="str">
        <f>IF($I2929="", "", IF(IFERROR(INDEX('Job Database'!$M$11:$M$3035, MATCH($I2929, 'Job Database'!$X$11:$X$3035, 0)), "")="", "", IFERROR(INDEX('Job Database'!$M$11:$M$3035, MATCH($I2929, 'Job Database'!$X$11:$X$3035, 0)), "")))</f>
        <v/>
      </c>
      <c r="F2929" s="40"/>
      <c r="G2929" s="88" t="str">
        <f t="shared" si="1875"/>
        <v/>
      </c>
      <c r="H2929" s="40"/>
      <c r="I2929" s="24"/>
      <c r="J2929" s="34"/>
      <c r="K2929" s="106"/>
      <c r="L2929" s="79"/>
      <c r="M2929" s="34"/>
      <c r="N2929" s="79"/>
      <c r="O2929" s="31"/>
      <c r="P2929" s="53"/>
      <c r="Q2929" s="40"/>
      <c r="S2929" s="41" t="str">
        <f t="shared" si="1863"/>
        <v/>
      </c>
      <c r="T2929" s="41" t="str">
        <f t="shared" si="1864"/>
        <v/>
      </c>
      <c r="U2929" s="41" t="str">
        <f t="shared" si="1876"/>
        <v/>
      </c>
      <c r="W2929" s="74" t="str">
        <f>IF('Job Database'!$X2929="", "", 'Job Database'!$X2929)</f>
        <v/>
      </c>
      <c r="Y2929" s="41" t="str">
        <f>IF($W2929="", "", IF(COUNTIF($I$11:$I$3035, $W2929)&gt;0, "", MAX($Y$10:$Y2928)+1))</f>
        <v/>
      </c>
      <c r="Z2929" s="41">
        <v>2919</v>
      </c>
      <c r="AA2929" s="58" t="str">
        <f t="shared" si="1877"/>
        <v/>
      </c>
      <c r="AC2929" s="41" t="str">
        <f t="shared" si="1865"/>
        <v/>
      </c>
      <c r="AE2929" s="41" t="str">
        <f t="shared" si="1878"/>
        <v/>
      </c>
      <c r="AJ2929" s="154" t="str">
        <f t="shared" si="1879"/>
        <v/>
      </c>
      <c r="AL2929" s="120" t="str">
        <f t="shared" si="1880"/>
        <v/>
      </c>
      <c r="AM2929" s="104" t="str">
        <f t="shared" si="1881"/>
        <v/>
      </c>
      <c r="AN2929" s="104" t="str">
        <f t="shared" si="1882"/>
        <v/>
      </c>
      <c r="AO2929" s="104" t="str">
        <f t="shared" si="1866"/>
        <v/>
      </c>
      <c r="AP2929" s="104" t="str">
        <f t="shared" si="1867"/>
        <v/>
      </c>
      <c r="AQ2929" s="121" t="str">
        <f t="shared" si="1883"/>
        <v/>
      </c>
      <c r="AS2929" s="88" t="str">
        <f t="shared" si="1868"/>
        <v/>
      </c>
      <c r="AT2929" s="68" t="str">
        <f t="shared" si="1884"/>
        <v/>
      </c>
      <c r="AU2929" s="68" t="str">
        <f t="shared" si="1885"/>
        <v/>
      </c>
      <c r="AV2929" s="68" t="str">
        <f t="shared" si="1886"/>
        <v/>
      </c>
      <c r="AW2929" s="88" t="str">
        <f t="shared" si="1869"/>
        <v/>
      </c>
      <c r="AZ2929" s="88" t="str">
        <f t="shared" si="1870"/>
        <v/>
      </c>
      <c r="BA2929" s="68" t="str">
        <f t="shared" si="1871"/>
        <v/>
      </c>
      <c r="BB2929" s="68" t="str">
        <f t="shared" si="1872"/>
        <v/>
      </c>
      <c r="BC2929" s="68" t="str">
        <f t="shared" si="1873"/>
        <v/>
      </c>
      <c r="BD2929" s="69" t="str">
        <f t="shared" si="1874"/>
        <v/>
      </c>
      <c r="BE2929" s="69" t="str">
        <f t="shared" si="1887"/>
        <v/>
      </c>
      <c r="BT2929" s="138" t="str">
        <f t="shared" ca="1" si="1888"/>
        <v/>
      </c>
      <c r="BU2929" s="139" t="str">
        <f t="shared" ca="1" si="1889"/>
        <v/>
      </c>
      <c r="BW2929" s="138" t="str">
        <f t="shared" si="1890"/>
        <v/>
      </c>
      <c r="BX2929" s="104" t="str">
        <f t="shared" si="1891"/>
        <v/>
      </c>
      <c r="BY2929" s="139" t="str">
        <f t="shared" si="1892"/>
        <v/>
      </c>
      <c r="CA2929" s="138" t="str">
        <f t="shared" si="1893"/>
        <v/>
      </c>
      <c r="CB2929" s="104" t="str">
        <f t="shared" si="1894"/>
        <v/>
      </c>
      <c r="CC2929" s="139" t="str">
        <f t="shared" si="1895"/>
        <v/>
      </c>
      <c r="CE2929" s="162" t="str">
        <f t="shared" si="1896"/>
        <v/>
      </c>
      <c r="CF2929" s="163" t="str">
        <f t="shared" si="1897"/>
        <v/>
      </c>
      <c r="CG2929" s="164" t="str">
        <f t="shared" si="1898"/>
        <v/>
      </c>
      <c r="CI2929" s="162" t="str">
        <f t="shared" si="1899"/>
        <v/>
      </c>
      <c r="CJ2929" s="163" t="str">
        <f t="shared" si="1902"/>
        <v/>
      </c>
      <c r="CK2929" s="164" t="str">
        <f t="shared" si="1903"/>
        <v/>
      </c>
      <c r="CM2929" s="169" t="str">
        <f t="shared" si="1900"/>
        <v/>
      </c>
      <c r="CN2929" s="139" t="str">
        <f t="shared" si="1901"/>
        <v/>
      </c>
      <c r="CP2929" s="41" t="str">
        <f>IF($CM2929="", "", COUNTIF($CM$11:$CM$3035, "&lt;"&amp;$CM2929)+1+COUNTIF($CM$11:$CM2929, $CM2929)-1)</f>
        <v/>
      </c>
    </row>
    <row r="2930" spans="1:94" x14ac:dyDescent="0.25">
      <c r="A2930" s="40"/>
      <c r="B2930" s="82" t="str">
        <f>IF($I2930="", "", IFERROR(INDEX('Job Database'!$AE$11:$AE$3035, MATCH($I2930, 'Job Database'!$X$11:$X$3035, 0)), ""))</f>
        <v/>
      </c>
      <c r="C2930" s="69" t="str">
        <f>IF($I2930="", "", IF(COUNTIF('Job Database'!$X$11:$X$3035, $I2930)=0, $AC$5, $AC$4))</f>
        <v/>
      </c>
      <c r="D2930" s="40"/>
      <c r="E2930" s="85" t="str">
        <f>IF($I2930="", "", IF(IFERROR(INDEX('Job Database'!$M$11:$M$3035, MATCH($I2930, 'Job Database'!$X$11:$X$3035, 0)), "")="", "", IFERROR(INDEX('Job Database'!$M$11:$M$3035, MATCH($I2930, 'Job Database'!$X$11:$X$3035, 0)), "")))</f>
        <v/>
      </c>
      <c r="F2930" s="40"/>
      <c r="G2930" s="88" t="str">
        <f t="shared" si="1875"/>
        <v/>
      </c>
      <c r="H2930" s="40"/>
      <c r="I2930" s="24"/>
      <c r="J2930" s="34"/>
      <c r="K2930" s="106"/>
      <c r="L2930" s="79"/>
      <c r="M2930" s="34"/>
      <c r="N2930" s="79"/>
      <c r="O2930" s="31"/>
      <c r="P2930" s="53"/>
      <c r="Q2930" s="40"/>
      <c r="S2930" s="41" t="str">
        <f t="shared" si="1863"/>
        <v/>
      </c>
      <c r="T2930" s="41" t="str">
        <f t="shared" si="1864"/>
        <v/>
      </c>
      <c r="U2930" s="41" t="str">
        <f t="shared" si="1876"/>
        <v/>
      </c>
      <c r="W2930" s="74" t="str">
        <f>IF('Job Database'!$X2930="", "", 'Job Database'!$X2930)</f>
        <v/>
      </c>
      <c r="Y2930" s="41" t="str">
        <f>IF($W2930="", "", IF(COUNTIF($I$11:$I$3035, $W2930)&gt;0, "", MAX($Y$10:$Y2929)+1))</f>
        <v/>
      </c>
      <c r="Z2930" s="41">
        <v>2920</v>
      </c>
      <c r="AA2930" s="58" t="str">
        <f t="shared" si="1877"/>
        <v/>
      </c>
      <c r="AC2930" s="41" t="str">
        <f t="shared" si="1865"/>
        <v/>
      </c>
      <c r="AE2930" s="41" t="str">
        <f t="shared" si="1878"/>
        <v/>
      </c>
      <c r="AJ2930" s="154" t="str">
        <f t="shared" si="1879"/>
        <v/>
      </c>
      <c r="AL2930" s="120" t="str">
        <f t="shared" si="1880"/>
        <v/>
      </c>
      <c r="AM2930" s="104" t="str">
        <f t="shared" si="1881"/>
        <v/>
      </c>
      <c r="AN2930" s="104" t="str">
        <f t="shared" si="1882"/>
        <v/>
      </c>
      <c r="AO2930" s="104" t="str">
        <f t="shared" si="1866"/>
        <v/>
      </c>
      <c r="AP2930" s="104" t="str">
        <f t="shared" si="1867"/>
        <v/>
      </c>
      <c r="AQ2930" s="121" t="str">
        <f t="shared" si="1883"/>
        <v/>
      </c>
      <c r="AS2930" s="88" t="str">
        <f t="shared" si="1868"/>
        <v/>
      </c>
      <c r="AT2930" s="68" t="str">
        <f t="shared" si="1884"/>
        <v/>
      </c>
      <c r="AU2930" s="68" t="str">
        <f t="shared" si="1885"/>
        <v/>
      </c>
      <c r="AV2930" s="68" t="str">
        <f t="shared" si="1886"/>
        <v/>
      </c>
      <c r="AW2930" s="88" t="str">
        <f t="shared" si="1869"/>
        <v/>
      </c>
      <c r="AZ2930" s="88" t="str">
        <f t="shared" si="1870"/>
        <v/>
      </c>
      <c r="BA2930" s="68" t="str">
        <f t="shared" si="1871"/>
        <v/>
      </c>
      <c r="BB2930" s="68" t="str">
        <f t="shared" si="1872"/>
        <v/>
      </c>
      <c r="BC2930" s="68" t="str">
        <f t="shared" si="1873"/>
        <v/>
      </c>
      <c r="BD2930" s="69" t="str">
        <f t="shared" si="1874"/>
        <v/>
      </c>
      <c r="BE2930" s="69" t="str">
        <f t="shared" si="1887"/>
        <v/>
      </c>
      <c r="BT2930" s="138" t="str">
        <f t="shared" ca="1" si="1888"/>
        <v/>
      </c>
      <c r="BU2930" s="139" t="str">
        <f t="shared" ca="1" si="1889"/>
        <v/>
      </c>
      <c r="BW2930" s="138" t="str">
        <f t="shared" si="1890"/>
        <v/>
      </c>
      <c r="BX2930" s="104" t="str">
        <f t="shared" si="1891"/>
        <v/>
      </c>
      <c r="BY2930" s="139" t="str">
        <f t="shared" si="1892"/>
        <v/>
      </c>
      <c r="CA2930" s="138" t="str">
        <f t="shared" si="1893"/>
        <v/>
      </c>
      <c r="CB2930" s="104" t="str">
        <f t="shared" si="1894"/>
        <v/>
      </c>
      <c r="CC2930" s="139" t="str">
        <f t="shared" si="1895"/>
        <v/>
      </c>
      <c r="CE2930" s="162" t="str">
        <f t="shared" si="1896"/>
        <v/>
      </c>
      <c r="CF2930" s="163" t="str">
        <f t="shared" si="1897"/>
        <v/>
      </c>
      <c r="CG2930" s="164" t="str">
        <f t="shared" si="1898"/>
        <v/>
      </c>
      <c r="CI2930" s="162" t="str">
        <f t="shared" si="1899"/>
        <v/>
      </c>
      <c r="CJ2930" s="163" t="str">
        <f t="shared" si="1902"/>
        <v/>
      </c>
      <c r="CK2930" s="164" t="str">
        <f t="shared" si="1903"/>
        <v/>
      </c>
      <c r="CM2930" s="169" t="str">
        <f t="shared" si="1900"/>
        <v/>
      </c>
      <c r="CN2930" s="139" t="str">
        <f t="shared" si="1901"/>
        <v/>
      </c>
      <c r="CP2930" s="41" t="str">
        <f>IF($CM2930="", "", COUNTIF($CM$11:$CM$3035, "&lt;"&amp;$CM2930)+1+COUNTIF($CM$11:$CM2930, $CM2930)-1)</f>
        <v/>
      </c>
    </row>
    <row r="2931" spans="1:94" x14ac:dyDescent="0.25">
      <c r="A2931" s="40"/>
      <c r="B2931" s="82" t="str">
        <f>IF($I2931="", "", IFERROR(INDEX('Job Database'!$AE$11:$AE$3035, MATCH($I2931, 'Job Database'!$X$11:$X$3035, 0)), ""))</f>
        <v/>
      </c>
      <c r="C2931" s="69" t="str">
        <f>IF($I2931="", "", IF(COUNTIF('Job Database'!$X$11:$X$3035, $I2931)=0, $AC$5, $AC$4))</f>
        <v/>
      </c>
      <c r="D2931" s="40"/>
      <c r="E2931" s="85" t="str">
        <f>IF($I2931="", "", IF(IFERROR(INDEX('Job Database'!$M$11:$M$3035, MATCH($I2931, 'Job Database'!$X$11:$X$3035, 0)), "")="", "", IFERROR(INDEX('Job Database'!$M$11:$M$3035, MATCH($I2931, 'Job Database'!$X$11:$X$3035, 0)), "")))</f>
        <v/>
      </c>
      <c r="F2931" s="40"/>
      <c r="G2931" s="88" t="str">
        <f t="shared" si="1875"/>
        <v/>
      </c>
      <c r="H2931" s="40"/>
      <c r="I2931" s="24"/>
      <c r="J2931" s="34"/>
      <c r="K2931" s="106"/>
      <c r="L2931" s="79"/>
      <c r="M2931" s="34"/>
      <c r="N2931" s="79"/>
      <c r="O2931" s="31"/>
      <c r="P2931" s="53"/>
      <c r="Q2931" s="40"/>
      <c r="S2931" s="41" t="str">
        <f t="shared" si="1863"/>
        <v/>
      </c>
      <c r="T2931" s="41" t="str">
        <f t="shared" si="1864"/>
        <v/>
      </c>
      <c r="U2931" s="41" t="str">
        <f t="shared" si="1876"/>
        <v/>
      </c>
      <c r="W2931" s="74" t="str">
        <f>IF('Job Database'!$X2931="", "", 'Job Database'!$X2931)</f>
        <v/>
      </c>
      <c r="Y2931" s="41" t="str">
        <f>IF($W2931="", "", IF(COUNTIF($I$11:$I$3035, $W2931)&gt;0, "", MAX($Y$10:$Y2930)+1))</f>
        <v/>
      </c>
      <c r="Z2931" s="41">
        <v>2921</v>
      </c>
      <c r="AA2931" s="58" t="str">
        <f t="shared" si="1877"/>
        <v/>
      </c>
      <c r="AC2931" s="41" t="str">
        <f t="shared" si="1865"/>
        <v/>
      </c>
      <c r="AE2931" s="41" t="str">
        <f t="shared" si="1878"/>
        <v/>
      </c>
      <c r="AJ2931" s="154" t="str">
        <f t="shared" si="1879"/>
        <v/>
      </c>
      <c r="AL2931" s="120" t="str">
        <f t="shared" si="1880"/>
        <v/>
      </c>
      <c r="AM2931" s="104" t="str">
        <f t="shared" si="1881"/>
        <v/>
      </c>
      <c r="AN2931" s="104" t="str">
        <f t="shared" si="1882"/>
        <v/>
      </c>
      <c r="AO2931" s="104" t="str">
        <f t="shared" si="1866"/>
        <v/>
      </c>
      <c r="AP2931" s="104" t="str">
        <f t="shared" si="1867"/>
        <v/>
      </c>
      <c r="AQ2931" s="121" t="str">
        <f t="shared" si="1883"/>
        <v/>
      </c>
      <c r="AS2931" s="88" t="str">
        <f t="shared" si="1868"/>
        <v/>
      </c>
      <c r="AT2931" s="68" t="str">
        <f t="shared" si="1884"/>
        <v/>
      </c>
      <c r="AU2931" s="68" t="str">
        <f t="shared" si="1885"/>
        <v/>
      </c>
      <c r="AV2931" s="68" t="str">
        <f t="shared" si="1886"/>
        <v/>
      </c>
      <c r="AW2931" s="88" t="str">
        <f t="shared" si="1869"/>
        <v/>
      </c>
      <c r="AZ2931" s="88" t="str">
        <f t="shared" si="1870"/>
        <v/>
      </c>
      <c r="BA2931" s="68" t="str">
        <f t="shared" si="1871"/>
        <v/>
      </c>
      <c r="BB2931" s="68" t="str">
        <f t="shared" si="1872"/>
        <v/>
      </c>
      <c r="BC2931" s="68" t="str">
        <f t="shared" si="1873"/>
        <v/>
      </c>
      <c r="BD2931" s="69" t="str">
        <f t="shared" si="1874"/>
        <v/>
      </c>
      <c r="BE2931" s="69" t="str">
        <f t="shared" si="1887"/>
        <v/>
      </c>
      <c r="BT2931" s="138" t="str">
        <f t="shared" ca="1" si="1888"/>
        <v/>
      </c>
      <c r="BU2931" s="139" t="str">
        <f t="shared" ca="1" si="1889"/>
        <v/>
      </c>
      <c r="BW2931" s="138" t="str">
        <f t="shared" si="1890"/>
        <v/>
      </c>
      <c r="BX2931" s="104" t="str">
        <f t="shared" si="1891"/>
        <v/>
      </c>
      <c r="BY2931" s="139" t="str">
        <f t="shared" si="1892"/>
        <v/>
      </c>
      <c r="CA2931" s="138" t="str">
        <f t="shared" si="1893"/>
        <v/>
      </c>
      <c r="CB2931" s="104" t="str">
        <f t="shared" si="1894"/>
        <v/>
      </c>
      <c r="CC2931" s="139" t="str">
        <f t="shared" si="1895"/>
        <v/>
      </c>
      <c r="CE2931" s="162" t="str">
        <f t="shared" si="1896"/>
        <v/>
      </c>
      <c r="CF2931" s="163" t="str">
        <f t="shared" si="1897"/>
        <v/>
      </c>
      <c r="CG2931" s="164" t="str">
        <f t="shared" si="1898"/>
        <v/>
      </c>
      <c r="CI2931" s="162" t="str">
        <f t="shared" si="1899"/>
        <v/>
      </c>
      <c r="CJ2931" s="163" t="str">
        <f t="shared" si="1902"/>
        <v/>
      </c>
      <c r="CK2931" s="164" t="str">
        <f t="shared" si="1903"/>
        <v/>
      </c>
      <c r="CM2931" s="169" t="str">
        <f t="shared" si="1900"/>
        <v/>
      </c>
      <c r="CN2931" s="139" t="str">
        <f t="shared" si="1901"/>
        <v/>
      </c>
      <c r="CP2931" s="41" t="str">
        <f>IF($CM2931="", "", COUNTIF($CM$11:$CM$3035, "&lt;"&amp;$CM2931)+1+COUNTIF($CM$11:$CM2931, $CM2931)-1)</f>
        <v/>
      </c>
    </row>
    <row r="2932" spans="1:94" x14ac:dyDescent="0.25">
      <c r="A2932" s="40"/>
      <c r="B2932" s="82" t="str">
        <f>IF($I2932="", "", IFERROR(INDEX('Job Database'!$AE$11:$AE$3035, MATCH($I2932, 'Job Database'!$X$11:$X$3035, 0)), ""))</f>
        <v/>
      </c>
      <c r="C2932" s="69" t="str">
        <f>IF($I2932="", "", IF(COUNTIF('Job Database'!$X$11:$X$3035, $I2932)=0, $AC$5, $AC$4))</f>
        <v/>
      </c>
      <c r="D2932" s="40"/>
      <c r="E2932" s="85" t="str">
        <f>IF($I2932="", "", IF(IFERROR(INDEX('Job Database'!$M$11:$M$3035, MATCH($I2932, 'Job Database'!$X$11:$X$3035, 0)), "")="", "", IFERROR(INDEX('Job Database'!$M$11:$M$3035, MATCH($I2932, 'Job Database'!$X$11:$X$3035, 0)), "")))</f>
        <v/>
      </c>
      <c r="F2932" s="40"/>
      <c r="G2932" s="88" t="str">
        <f t="shared" si="1875"/>
        <v/>
      </c>
      <c r="H2932" s="40"/>
      <c r="I2932" s="24"/>
      <c r="J2932" s="34"/>
      <c r="K2932" s="106"/>
      <c r="L2932" s="79"/>
      <c r="M2932" s="34"/>
      <c r="N2932" s="79"/>
      <c r="O2932" s="31"/>
      <c r="P2932" s="53"/>
      <c r="Q2932" s="40"/>
      <c r="S2932" s="41" t="str">
        <f t="shared" si="1863"/>
        <v/>
      </c>
      <c r="T2932" s="41" t="str">
        <f t="shared" si="1864"/>
        <v/>
      </c>
      <c r="U2932" s="41" t="str">
        <f t="shared" si="1876"/>
        <v/>
      </c>
      <c r="W2932" s="74" t="str">
        <f>IF('Job Database'!$X2932="", "", 'Job Database'!$X2932)</f>
        <v/>
      </c>
      <c r="Y2932" s="41" t="str">
        <f>IF($W2932="", "", IF(COUNTIF($I$11:$I$3035, $W2932)&gt;0, "", MAX($Y$10:$Y2931)+1))</f>
        <v/>
      </c>
      <c r="Z2932" s="41">
        <v>2922</v>
      </c>
      <c r="AA2932" s="58" t="str">
        <f t="shared" si="1877"/>
        <v/>
      </c>
      <c r="AC2932" s="41" t="str">
        <f t="shared" si="1865"/>
        <v/>
      </c>
      <c r="AE2932" s="41" t="str">
        <f t="shared" si="1878"/>
        <v/>
      </c>
      <c r="AJ2932" s="154" t="str">
        <f t="shared" si="1879"/>
        <v/>
      </c>
      <c r="AL2932" s="120" t="str">
        <f t="shared" si="1880"/>
        <v/>
      </c>
      <c r="AM2932" s="104" t="str">
        <f t="shared" si="1881"/>
        <v/>
      </c>
      <c r="AN2932" s="104" t="str">
        <f t="shared" si="1882"/>
        <v/>
      </c>
      <c r="AO2932" s="104" t="str">
        <f t="shared" si="1866"/>
        <v/>
      </c>
      <c r="AP2932" s="104" t="str">
        <f t="shared" si="1867"/>
        <v/>
      </c>
      <c r="AQ2932" s="121" t="str">
        <f t="shared" si="1883"/>
        <v/>
      </c>
      <c r="AS2932" s="88" t="str">
        <f t="shared" si="1868"/>
        <v/>
      </c>
      <c r="AT2932" s="68" t="str">
        <f t="shared" si="1884"/>
        <v/>
      </c>
      <c r="AU2932" s="68" t="str">
        <f t="shared" si="1885"/>
        <v/>
      </c>
      <c r="AV2932" s="68" t="str">
        <f t="shared" si="1886"/>
        <v/>
      </c>
      <c r="AW2932" s="88" t="str">
        <f t="shared" si="1869"/>
        <v/>
      </c>
      <c r="AZ2932" s="88" t="str">
        <f t="shared" si="1870"/>
        <v/>
      </c>
      <c r="BA2932" s="68" t="str">
        <f t="shared" si="1871"/>
        <v/>
      </c>
      <c r="BB2932" s="68" t="str">
        <f t="shared" si="1872"/>
        <v/>
      </c>
      <c r="BC2932" s="68" t="str">
        <f t="shared" si="1873"/>
        <v/>
      </c>
      <c r="BD2932" s="69" t="str">
        <f t="shared" si="1874"/>
        <v/>
      </c>
      <c r="BE2932" s="69" t="str">
        <f t="shared" si="1887"/>
        <v/>
      </c>
      <c r="BT2932" s="138" t="str">
        <f t="shared" ca="1" si="1888"/>
        <v/>
      </c>
      <c r="BU2932" s="139" t="str">
        <f t="shared" ca="1" si="1889"/>
        <v/>
      </c>
      <c r="BW2932" s="138" t="str">
        <f t="shared" si="1890"/>
        <v/>
      </c>
      <c r="BX2932" s="104" t="str">
        <f t="shared" si="1891"/>
        <v/>
      </c>
      <c r="BY2932" s="139" t="str">
        <f t="shared" si="1892"/>
        <v/>
      </c>
      <c r="CA2932" s="138" t="str">
        <f t="shared" si="1893"/>
        <v/>
      </c>
      <c r="CB2932" s="104" t="str">
        <f t="shared" si="1894"/>
        <v/>
      </c>
      <c r="CC2932" s="139" t="str">
        <f t="shared" si="1895"/>
        <v/>
      </c>
      <c r="CE2932" s="162" t="str">
        <f t="shared" si="1896"/>
        <v/>
      </c>
      <c r="CF2932" s="163" t="str">
        <f t="shared" si="1897"/>
        <v/>
      </c>
      <c r="CG2932" s="164" t="str">
        <f t="shared" si="1898"/>
        <v/>
      </c>
      <c r="CI2932" s="162" t="str">
        <f t="shared" si="1899"/>
        <v/>
      </c>
      <c r="CJ2932" s="163" t="str">
        <f t="shared" si="1902"/>
        <v/>
      </c>
      <c r="CK2932" s="164" t="str">
        <f t="shared" si="1903"/>
        <v/>
      </c>
      <c r="CM2932" s="169" t="str">
        <f t="shared" si="1900"/>
        <v/>
      </c>
      <c r="CN2932" s="139" t="str">
        <f t="shared" si="1901"/>
        <v/>
      </c>
      <c r="CP2932" s="41" t="str">
        <f>IF($CM2932="", "", COUNTIF($CM$11:$CM$3035, "&lt;"&amp;$CM2932)+1+COUNTIF($CM$11:$CM2932, $CM2932)-1)</f>
        <v/>
      </c>
    </row>
    <row r="2933" spans="1:94" x14ac:dyDescent="0.25">
      <c r="A2933" s="40"/>
      <c r="B2933" s="82" t="str">
        <f>IF($I2933="", "", IFERROR(INDEX('Job Database'!$AE$11:$AE$3035, MATCH($I2933, 'Job Database'!$X$11:$X$3035, 0)), ""))</f>
        <v/>
      </c>
      <c r="C2933" s="69" t="str">
        <f>IF($I2933="", "", IF(COUNTIF('Job Database'!$X$11:$X$3035, $I2933)=0, $AC$5, $AC$4))</f>
        <v/>
      </c>
      <c r="D2933" s="40"/>
      <c r="E2933" s="85" t="str">
        <f>IF($I2933="", "", IF(IFERROR(INDEX('Job Database'!$M$11:$M$3035, MATCH($I2933, 'Job Database'!$X$11:$X$3035, 0)), "")="", "", IFERROR(INDEX('Job Database'!$M$11:$M$3035, MATCH($I2933, 'Job Database'!$X$11:$X$3035, 0)), "")))</f>
        <v/>
      </c>
      <c r="F2933" s="40"/>
      <c r="G2933" s="88" t="str">
        <f t="shared" si="1875"/>
        <v/>
      </c>
      <c r="H2933" s="40"/>
      <c r="I2933" s="24"/>
      <c r="J2933" s="34"/>
      <c r="K2933" s="106"/>
      <c r="L2933" s="79"/>
      <c r="M2933" s="34"/>
      <c r="N2933" s="79"/>
      <c r="O2933" s="31"/>
      <c r="P2933" s="53"/>
      <c r="Q2933" s="40"/>
      <c r="S2933" s="41" t="str">
        <f t="shared" si="1863"/>
        <v/>
      </c>
      <c r="T2933" s="41" t="str">
        <f t="shared" si="1864"/>
        <v/>
      </c>
      <c r="U2933" s="41" t="str">
        <f t="shared" si="1876"/>
        <v/>
      </c>
      <c r="W2933" s="74" t="str">
        <f>IF('Job Database'!$X2933="", "", 'Job Database'!$X2933)</f>
        <v/>
      </c>
      <c r="Y2933" s="41" t="str">
        <f>IF($W2933="", "", IF(COUNTIF($I$11:$I$3035, $W2933)&gt;0, "", MAX($Y$10:$Y2932)+1))</f>
        <v/>
      </c>
      <c r="Z2933" s="41">
        <v>2923</v>
      </c>
      <c r="AA2933" s="58" t="str">
        <f t="shared" si="1877"/>
        <v/>
      </c>
      <c r="AC2933" s="41" t="str">
        <f t="shared" si="1865"/>
        <v/>
      </c>
      <c r="AE2933" s="41" t="str">
        <f t="shared" si="1878"/>
        <v/>
      </c>
      <c r="AJ2933" s="154" t="str">
        <f t="shared" si="1879"/>
        <v/>
      </c>
      <c r="AL2933" s="120" t="str">
        <f t="shared" si="1880"/>
        <v/>
      </c>
      <c r="AM2933" s="104" t="str">
        <f t="shared" si="1881"/>
        <v/>
      </c>
      <c r="AN2933" s="104" t="str">
        <f t="shared" si="1882"/>
        <v/>
      </c>
      <c r="AO2933" s="104" t="str">
        <f t="shared" si="1866"/>
        <v/>
      </c>
      <c r="AP2933" s="104" t="str">
        <f t="shared" si="1867"/>
        <v/>
      </c>
      <c r="AQ2933" s="121" t="str">
        <f t="shared" si="1883"/>
        <v/>
      </c>
      <c r="AS2933" s="88" t="str">
        <f t="shared" si="1868"/>
        <v/>
      </c>
      <c r="AT2933" s="68" t="str">
        <f t="shared" si="1884"/>
        <v/>
      </c>
      <c r="AU2933" s="68" t="str">
        <f t="shared" si="1885"/>
        <v/>
      </c>
      <c r="AV2933" s="68" t="str">
        <f t="shared" si="1886"/>
        <v/>
      </c>
      <c r="AW2933" s="88" t="str">
        <f t="shared" si="1869"/>
        <v/>
      </c>
      <c r="AZ2933" s="88" t="str">
        <f t="shared" si="1870"/>
        <v/>
      </c>
      <c r="BA2933" s="68" t="str">
        <f t="shared" si="1871"/>
        <v/>
      </c>
      <c r="BB2933" s="68" t="str">
        <f t="shared" si="1872"/>
        <v/>
      </c>
      <c r="BC2933" s="68" t="str">
        <f t="shared" si="1873"/>
        <v/>
      </c>
      <c r="BD2933" s="69" t="str">
        <f t="shared" si="1874"/>
        <v/>
      </c>
      <c r="BE2933" s="69" t="str">
        <f t="shared" si="1887"/>
        <v/>
      </c>
      <c r="BT2933" s="138" t="str">
        <f t="shared" ca="1" si="1888"/>
        <v/>
      </c>
      <c r="BU2933" s="139" t="str">
        <f t="shared" ca="1" si="1889"/>
        <v/>
      </c>
      <c r="BW2933" s="138" t="str">
        <f t="shared" si="1890"/>
        <v/>
      </c>
      <c r="BX2933" s="104" t="str">
        <f t="shared" si="1891"/>
        <v/>
      </c>
      <c r="BY2933" s="139" t="str">
        <f t="shared" si="1892"/>
        <v/>
      </c>
      <c r="CA2933" s="138" t="str">
        <f t="shared" si="1893"/>
        <v/>
      </c>
      <c r="CB2933" s="104" t="str">
        <f t="shared" si="1894"/>
        <v/>
      </c>
      <c r="CC2933" s="139" t="str">
        <f t="shared" si="1895"/>
        <v/>
      </c>
      <c r="CE2933" s="162" t="str">
        <f t="shared" si="1896"/>
        <v/>
      </c>
      <c r="CF2933" s="163" t="str">
        <f t="shared" si="1897"/>
        <v/>
      </c>
      <c r="CG2933" s="164" t="str">
        <f t="shared" si="1898"/>
        <v/>
      </c>
      <c r="CI2933" s="162" t="str">
        <f t="shared" si="1899"/>
        <v/>
      </c>
      <c r="CJ2933" s="163" t="str">
        <f t="shared" si="1902"/>
        <v/>
      </c>
      <c r="CK2933" s="164" t="str">
        <f t="shared" si="1903"/>
        <v/>
      </c>
      <c r="CM2933" s="169" t="str">
        <f t="shared" si="1900"/>
        <v/>
      </c>
      <c r="CN2933" s="139" t="str">
        <f t="shared" si="1901"/>
        <v/>
      </c>
      <c r="CP2933" s="41" t="str">
        <f>IF($CM2933="", "", COUNTIF($CM$11:$CM$3035, "&lt;"&amp;$CM2933)+1+COUNTIF($CM$11:$CM2933, $CM2933)-1)</f>
        <v/>
      </c>
    </row>
    <row r="2934" spans="1:94" x14ac:dyDescent="0.25">
      <c r="A2934" s="40"/>
      <c r="B2934" s="82" t="str">
        <f>IF($I2934="", "", IFERROR(INDEX('Job Database'!$AE$11:$AE$3035, MATCH($I2934, 'Job Database'!$X$11:$X$3035, 0)), ""))</f>
        <v/>
      </c>
      <c r="C2934" s="69" t="str">
        <f>IF($I2934="", "", IF(COUNTIF('Job Database'!$X$11:$X$3035, $I2934)=0, $AC$5, $AC$4))</f>
        <v/>
      </c>
      <c r="D2934" s="40"/>
      <c r="E2934" s="85" t="str">
        <f>IF($I2934="", "", IF(IFERROR(INDEX('Job Database'!$M$11:$M$3035, MATCH($I2934, 'Job Database'!$X$11:$X$3035, 0)), "")="", "", IFERROR(INDEX('Job Database'!$M$11:$M$3035, MATCH($I2934, 'Job Database'!$X$11:$X$3035, 0)), "")))</f>
        <v/>
      </c>
      <c r="F2934" s="40"/>
      <c r="G2934" s="88" t="str">
        <f t="shared" si="1875"/>
        <v/>
      </c>
      <c r="H2934" s="40"/>
      <c r="I2934" s="24"/>
      <c r="J2934" s="34"/>
      <c r="K2934" s="106"/>
      <c r="L2934" s="79"/>
      <c r="M2934" s="34"/>
      <c r="N2934" s="79"/>
      <c r="O2934" s="31"/>
      <c r="P2934" s="53"/>
      <c r="Q2934" s="40"/>
      <c r="S2934" s="41" t="str">
        <f t="shared" si="1863"/>
        <v/>
      </c>
      <c r="T2934" s="41" t="str">
        <f t="shared" si="1864"/>
        <v/>
      </c>
      <c r="U2934" s="41" t="str">
        <f t="shared" si="1876"/>
        <v/>
      </c>
      <c r="W2934" s="74" t="str">
        <f>IF('Job Database'!$X2934="", "", 'Job Database'!$X2934)</f>
        <v/>
      </c>
      <c r="Y2934" s="41" t="str">
        <f>IF($W2934="", "", IF(COUNTIF($I$11:$I$3035, $W2934)&gt;0, "", MAX($Y$10:$Y2933)+1))</f>
        <v/>
      </c>
      <c r="Z2934" s="41">
        <v>2924</v>
      </c>
      <c r="AA2934" s="58" t="str">
        <f t="shared" si="1877"/>
        <v/>
      </c>
      <c r="AC2934" s="41" t="str">
        <f t="shared" si="1865"/>
        <v/>
      </c>
      <c r="AE2934" s="41" t="str">
        <f t="shared" si="1878"/>
        <v/>
      </c>
      <c r="AJ2934" s="154" t="str">
        <f t="shared" si="1879"/>
        <v/>
      </c>
      <c r="AL2934" s="120" t="str">
        <f t="shared" si="1880"/>
        <v/>
      </c>
      <c r="AM2934" s="104" t="str">
        <f t="shared" si="1881"/>
        <v/>
      </c>
      <c r="AN2934" s="104" t="str">
        <f t="shared" si="1882"/>
        <v/>
      </c>
      <c r="AO2934" s="104" t="str">
        <f t="shared" si="1866"/>
        <v/>
      </c>
      <c r="AP2934" s="104" t="str">
        <f t="shared" si="1867"/>
        <v/>
      </c>
      <c r="AQ2934" s="121" t="str">
        <f t="shared" si="1883"/>
        <v/>
      </c>
      <c r="AS2934" s="88" t="str">
        <f t="shared" si="1868"/>
        <v/>
      </c>
      <c r="AT2934" s="68" t="str">
        <f t="shared" si="1884"/>
        <v/>
      </c>
      <c r="AU2934" s="68" t="str">
        <f t="shared" si="1885"/>
        <v/>
      </c>
      <c r="AV2934" s="68" t="str">
        <f t="shared" si="1886"/>
        <v/>
      </c>
      <c r="AW2934" s="88" t="str">
        <f t="shared" si="1869"/>
        <v/>
      </c>
      <c r="AZ2934" s="88" t="str">
        <f t="shared" si="1870"/>
        <v/>
      </c>
      <c r="BA2934" s="68" t="str">
        <f t="shared" si="1871"/>
        <v/>
      </c>
      <c r="BB2934" s="68" t="str">
        <f t="shared" si="1872"/>
        <v/>
      </c>
      <c r="BC2934" s="68" t="str">
        <f t="shared" si="1873"/>
        <v/>
      </c>
      <c r="BD2934" s="69" t="str">
        <f t="shared" si="1874"/>
        <v/>
      </c>
      <c r="BE2934" s="69" t="str">
        <f t="shared" si="1887"/>
        <v/>
      </c>
      <c r="BT2934" s="138" t="str">
        <f t="shared" ca="1" si="1888"/>
        <v/>
      </c>
      <c r="BU2934" s="139" t="str">
        <f t="shared" ca="1" si="1889"/>
        <v/>
      </c>
      <c r="BW2934" s="138" t="str">
        <f t="shared" si="1890"/>
        <v/>
      </c>
      <c r="BX2934" s="104" t="str">
        <f t="shared" si="1891"/>
        <v/>
      </c>
      <c r="BY2934" s="139" t="str">
        <f t="shared" si="1892"/>
        <v/>
      </c>
      <c r="CA2934" s="138" t="str">
        <f t="shared" si="1893"/>
        <v/>
      </c>
      <c r="CB2934" s="104" t="str">
        <f t="shared" si="1894"/>
        <v/>
      </c>
      <c r="CC2934" s="139" t="str">
        <f t="shared" si="1895"/>
        <v/>
      </c>
      <c r="CE2934" s="162" t="str">
        <f t="shared" si="1896"/>
        <v/>
      </c>
      <c r="CF2934" s="163" t="str">
        <f t="shared" si="1897"/>
        <v/>
      </c>
      <c r="CG2934" s="164" t="str">
        <f t="shared" si="1898"/>
        <v/>
      </c>
      <c r="CI2934" s="162" t="str">
        <f t="shared" si="1899"/>
        <v/>
      </c>
      <c r="CJ2934" s="163" t="str">
        <f t="shared" si="1902"/>
        <v/>
      </c>
      <c r="CK2934" s="164" t="str">
        <f t="shared" si="1903"/>
        <v/>
      </c>
      <c r="CM2934" s="169" t="str">
        <f t="shared" si="1900"/>
        <v/>
      </c>
      <c r="CN2934" s="139" t="str">
        <f t="shared" si="1901"/>
        <v/>
      </c>
      <c r="CP2934" s="41" t="str">
        <f>IF($CM2934="", "", COUNTIF($CM$11:$CM$3035, "&lt;"&amp;$CM2934)+1+COUNTIF($CM$11:$CM2934, $CM2934)-1)</f>
        <v/>
      </c>
    </row>
    <row r="2935" spans="1:94" x14ac:dyDescent="0.25">
      <c r="A2935" s="40"/>
      <c r="B2935" s="82" t="str">
        <f>IF($I2935="", "", IFERROR(INDEX('Job Database'!$AE$11:$AE$3035, MATCH($I2935, 'Job Database'!$X$11:$X$3035, 0)), ""))</f>
        <v/>
      </c>
      <c r="C2935" s="69" t="str">
        <f>IF($I2935="", "", IF(COUNTIF('Job Database'!$X$11:$X$3035, $I2935)=0, $AC$5, $AC$4))</f>
        <v/>
      </c>
      <c r="D2935" s="40"/>
      <c r="E2935" s="85" t="str">
        <f>IF($I2935="", "", IF(IFERROR(INDEX('Job Database'!$M$11:$M$3035, MATCH($I2935, 'Job Database'!$X$11:$X$3035, 0)), "")="", "", IFERROR(INDEX('Job Database'!$M$11:$M$3035, MATCH($I2935, 'Job Database'!$X$11:$X$3035, 0)), "")))</f>
        <v/>
      </c>
      <c r="F2935" s="40"/>
      <c r="G2935" s="88" t="str">
        <f t="shared" si="1875"/>
        <v/>
      </c>
      <c r="H2935" s="40"/>
      <c r="I2935" s="24"/>
      <c r="J2935" s="34"/>
      <c r="K2935" s="106"/>
      <c r="L2935" s="79"/>
      <c r="M2935" s="34"/>
      <c r="N2935" s="79"/>
      <c r="O2935" s="31"/>
      <c r="P2935" s="53"/>
      <c r="Q2935" s="40"/>
      <c r="S2935" s="41" t="str">
        <f t="shared" si="1863"/>
        <v/>
      </c>
      <c r="T2935" s="41" t="str">
        <f t="shared" si="1864"/>
        <v/>
      </c>
      <c r="U2935" s="41" t="str">
        <f t="shared" si="1876"/>
        <v/>
      </c>
      <c r="W2935" s="74" t="str">
        <f>IF('Job Database'!$X2935="", "", 'Job Database'!$X2935)</f>
        <v/>
      </c>
      <c r="Y2935" s="41" t="str">
        <f>IF($W2935="", "", IF(COUNTIF($I$11:$I$3035, $W2935)&gt;0, "", MAX($Y$10:$Y2934)+1))</f>
        <v/>
      </c>
      <c r="Z2935" s="41">
        <v>2925</v>
      </c>
      <c r="AA2935" s="58" t="str">
        <f t="shared" si="1877"/>
        <v/>
      </c>
      <c r="AC2935" s="41" t="str">
        <f t="shared" si="1865"/>
        <v/>
      </c>
      <c r="AE2935" s="41" t="str">
        <f t="shared" si="1878"/>
        <v/>
      </c>
      <c r="AJ2935" s="154" t="str">
        <f t="shared" si="1879"/>
        <v/>
      </c>
      <c r="AL2935" s="120" t="str">
        <f t="shared" si="1880"/>
        <v/>
      </c>
      <c r="AM2935" s="104" t="str">
        <f t="shared" si="1881"/>
        <v/>
      </c>
      <c r="AN2935" s="104" t="str">
        <f t="shared" si="1882"/>
        <v/>
      </c>
      <c r="AO2935" s="104" t="str">
        <f t="shared" si="1866"/>
        <v/>
      </c>
      <c r="AP2935" s="104" t="str">
        <f t="shared" si="1867"/>
        <v/>
      </c>
      <c r="AQ2935" s="121" t="str">
        <f t="shared" si="1883"/>
        <v/>
      </c>
      <c r="AS2935" s="88" t="str">
        <f t="shared" si="1868"/>
        <v/>
      </c>
      <c r="AT2935" s="68" t="str">
        <f t="shared" si="1884"/>
        <v/>
      </c>
      <c r="AU2935" s="68" t="str">
        <f t="shared" si="1885"/>
        <v/>
      </c>
      <c r="AV2935" s="68" t="str">
        <f t="shared" si="1886"/>
        <v/>
      </c>
      <c r="AW2935" s="88" t="str">
        <f t="shared" si="1869"/>
        <v/>
      </c>
      <c r="AZ2935" s="88" t="str">
        <f t="shared" si="1870"/>
        <v/>
      </c>
      <c r="BA2935" s="68" t="str">
        <f t="shared" si="1871"/>
        <v/>
      </c>
      <c r="BB2935" s="68" t="str">
        <f t="shared" si="1872"/>
        <v/>
      </c>
      <c r="BC2935" s="68" t="str">
        <f t="shared" si="1873"/>
        <v/>
      </c>
      <c r="BD2935" s="69" t="str">
        <f t="shared" si="1874"/>
        <v/>
      </c>
      <c r="BE2935" s="69" t="str">
        <f t="shared" si="1887"/>
        <v/>
      </c>
      <c r="BT2935" s="138" t="str">
        <f t="shared" ca="1" si="1888"/>
        <v/>
      </c>
      <c r="BU2935" s="139" t="str">
        <f t="shared" ca="1" si="1889"/>
        <v/>
      </c>
      <c r="BW2935" s="138" t="str">
        <f t="shared" si="1890"/>
        <v/>
      </c>
      <c r="BX2935" s="104" t="str">
        <f t="shared" si="1891"/>
        <v/>
      </c>
      <c r="BY2935" s="139" t="str">
        <f t="shared" si="1892"/>
        <v/>
      </c>
      <c r="CA2935" s="138" t="str">
        <f t="shared" si="1893"/>
        <v/>
      </c>
      <c r="CB2935" s="104" t="str">
        <f t="shared" si="1894"/>
        <v/>
      </c>
      <c r="CC2935" s="139" t="str">
        <f t="shared" si="1895"/>
        <v/>
      </c>
      <c r="CE2935" s="162" t="str">
        <f t="shared" si="1896"/>
        <v/>
      </c>
      <c r="CF2935" s="163" t="str">
        <f t="shared" si="1897"/>
        <v/>
      </c>
      <c r="CG2935" s="164" t="str">
        <f t="shared" si="1898"/>
        <v/>
      </c>
      <c r="CI2935" s="162" t="str">
        <f t="shared" si="1899"/>
        <v/>
      </c>
      <c r="CJ2935" s="163" t="str">
        <f t="shared" si="1902"/>
        <v/>
      </c>
      <c r="CK2935" s="164" t="str">
        <f t="shared" si="1903"/>
        <v/>
      </c>
      <c r="CM2935" s="169" t="str">
        <f t="shared" si="1900"/>
        <v/>
      </c>
      <c r="CN2935" s="139" t="str">
        <f t="shared" si="1901"/>
        <v/>
      </c>
      <c r="CP2935" s="41" t="str">
        <f>IF($CM2935="", "", COUNTIF($CM$11:$CM$3035, "&lt;"&amp;$CM2935)+1+COUNTIF($CM$11:$CM2935, $CM2935)-1)</f>
        <v/>
      </c>
    </row>
    <row r="2936" spans="1:94" x14ac:dyDescent="0.25">
      <c r="A2936" s="40"/>
      <c r="B2936" s="82" t="str">
        <f>IF($I2936="", "", IFERROR(INDEX('Job Database'!$AE$11:$AE$3035, MATCH($I2936, 'Job Database'!$X$11:$X$3035, 0)), ""))</f>
        <v/>
      </c>
      <c r="C2936" s="69" t="str">
        <f>IF($I2936="", "", IF(COUNTIF('Job Database'!$X$11:$X$3035, $I2936)=0, $AC$5, $AC$4))</f>
        <v/>
      </c>
      <c r="D2936" s="40"/>
      <c r="E2936" s="85" t="str">
        <f>IF($I2936="", "", IF(IFERROR(INDEX('Job Database'!$M$11:$M$3035, MATCH($I2936, 'Job Database'!$X$11:$X$3035, 0)), "")="", "", IFERROR(INDEX('Job Database'!$M$11:$M$3035, MATCH($I2936, 'Job Database'!$X$11:$X$3035, 0)), "")))</f>
        <v/>
      </c>
      <c r="F2936" s="40"/>
      <c r="G2936" s="88" t="str">
        <f t="shared" si="1875"/>
        <v/>
      </c>
      <c r="H2936" s="40"/>
      <c r="I2936" s="24"/>
      <c r="J2936" s="34"/>
      <c r="K2936" s="106"/>
      <c r="L2936" s="79"/>
      <c r="M2936" s="34"/>
      <c r="N2936" s="79"/>
      <c r="O2936" s="31"/>
      <c r="P2936" s="53"/>
      <c r="Q2936" s="40"/>
      <c r="S2936" s="41" t="str">
        <f t="shared" si="1863"/>
        <v/>
      </c>
      <c r="T2936" s="41" t="str">
        <f t="shared" si="1864"/>
        <v/>
      </c>
      <c r="U2936" s="41" t="str">
        <f t="shared" si="1876"/>
        <v/>
      </c>
      <c r="W2936" s="74" t="str">
        <f>IF('Job Database'!$X2936="", "", 'Job Database'!$X2936)</f>
        <v/>
      </c>
      <c r="Y2936" s="41" t="str">
        <f>IF($W2936="", "", IF(COUNTIF($I$11:$I$3035, $W2936)&gt;0, "", MAX($Y$10:$Y2935)+1))</f>
        <v/>
      </c>
      <c r="Z2936" s="41">
        <v>2926</v>
      </c>
      <c r="AA2936" s="58" t="str">
        <f t="shared" si="1877"/>
        <v/>
      </c>
      <c r="AC2936" s="41" t="str">
        <f t="shared" si="1865"/>
        <v/>
      </c>
      <c r="AE2936" s="41" t="str">
        <f t="shared" si="1878"/>
        <v/>
      </c>
      <c r="AJ2936" s="154" t="str">
        <f t="shared" si="1879"/>
        <v/>
      </c>
      <c r="AL2936" s="120" t="str">
        <f t="shared" si="1880"/>
        <v/>
      </c>
      <c r="AM2936" s="104" t="str">
        <f t="shared" si="1881"/>
        <v/>
      </c>
      <c r="AN2936" s="104" t="str">
        <f t="shared" si="1882"/>
        <v/>
      </c>
      <c r="AO2936" s="104" t="str">
        <f t="shared" si="1866"/>
        <v/>
      </c>
      <c r="AP2936" s="104" t="str">
        <f t="shared" si="1867"/>
        <v/>
      </c>
      <c r="AQ2936" s="121" t="str">
        <f t="shared" si="1883"/>
        <v/>
      </c>
      <c r="AS2936" s="88" t="str">
        <f t="shared" si="1868"/>
        <v/>
      </c>
      <c r="AT2936" s="68" t="str">
        <f t="shared" si="1884"/>
        <v/>
      </c>
      <c r="AU2936" s="68" t="str">
        <f t="shared" si="1885"/>
        <v/>
      </c>
      <c r="AV2936" s="68" t="str">
        <f t="shared" si="1886"/>
        <v/>
      </c>
      <c r="AW2936" s="88" t="str">
        <f t="shared" si="1869"/>
        <v/>
      </c>
      <c r="AZ2936" s="88" t="str">
        <f t="shared" si="1870"/>
        <v/>
      </c>
      <c r="BA2936" s="68" t="str">
        <f t="shared" si="1871"/>
        <v/>
      </c>
      <c r="BB2936" s="68" t="str">
        <f t="shared" si="1872"/>
        <v/>
      </c>
      <c r="BC2936" s="68" t="str">
        <f t="shared" si="1873"/>
        <v/>
      </c>
      <c r="BD2936" s="69" t="str">
        <f t="shared" si="1874"/>
        <v/>
      </c>
      <c r="BE2936" s="69" t="str">
        <f t="shared" si="1887"/>
        <v/>
      </c>
      <c r="BT2936" s="138" t="str">
        <f t="shared" ca="1" si="1888"/>
        <v/>
      </c>
      <c r="BU2936" s="139" t="str">
        <f t="shared" ca="1" si="1889"/>
        <v/>
      </c>
      <c r="BW2936" s="138" t="str">
        <f t="shared" si="1890"/>
        <v/>
      </c>
      <c r="BX2936" s="104" t="str">
        <f t="shared" si="1891"/>
        <v/>
      </c>
      <c r="BY2936" s="139" t="str">
        <f t="shared" si="1892"/>
        <v/>
      </c>
      <c r="CA2936" s="138" t="str">
        <f t="shared" si="1893"/>
        <v/>
      </c>
      <c r="CB2936" s="104" t="str">
        <f t="shared" si="1894"/>
        <v/>
      </c>
      <c r="CC2936" s="139" t="str">
        <f t="shared" si="1895"/>
        <v/>
      </c>
      <c r="CE2936" s="162" t="str">
        <f t="shared" si="1896"/>
        <v/>
      </c>
      <c r="CF2936" s="163" t="str">
        <f t="shared" si="1897"/>
        <v/>
      </c>
      <c r="CG2936" s="164" t="str">
        <f t="shared" si="1898"/>
        <v/>
      </c>
      <c r="CI2936" s="162" t="str">
        <f t="shared" si="1899"/>
        <v/>
      </c>
      <c r="CJ2936" s="163" t="str">
        <f t="shared" si="1902"/>
        <v/>
      </c>
      <c r="CK2936" s="164" t="str">
        <f t="shared" si="1903"/>
        <v/>
      </c>
      <c r="CM2936" s="169" t="str">
        <f t="shared" si="1900"/>
        <v/>
      </c>
      <c r="CN2936" s="139" t="str">
        <f t="shared" si="1901"/>
        <v/>
      </c>
      <c r="CP2936" s="41" t="str">
        <f>IF($CM2936="", "", COUNTIF($CM$11:$CM$3035, "&lt;"&amp;$CM2936)+1+COUNTIF($CM$11:$CM2936, $CM2936)-1)</f>
        <v/>
      </c>
    </row>
    <row r="2937" spans="1:94" x14ac:dyDescent="0.25">
      <c r="A2937" s="40"/>
      <c r="B2937" s="82" t="str">
        <f>IF($I2937="", "", IFERROR(INDEX('Job Database'!$AE$11:$AE$3035, MATCH($I2937, 'Job Database'!$X$11:$X$3035, 0)), ""))</f>
        <v/>
      </c>
      <c r="C2937" s="69" t="str">
        <f>IF($I2937="", "", IF(COUNTIF('Job Database'!$X$11:$X$3035, $I2937)=0, $AC$5, $AC$4))</f>
        <v/>
      </c>
      <c r="D2937" s="40"/>
      <c r="E2937" s="85" t="str">
        <f>IF($I2937="", "", IF(IFERROR(INDEX('Job Database'!$M$11:$M$3035, MATCH($I2937, 'Job Database'!$X$11:$X$3035, 0)), "")="", "", IFERROR(INDEX('Job Database'!$M$11:$M$3035, MATCH($I2937, 'Job Database'!$X$11:$X$3035, 0)), "")))</f>
        <v/>
      </c>
      <c r="F2937" s="40"/>
      <c r="G2937" s="88" t="str">
        <f t="shared" si="1875"/>
        <v/>
      </c>
      <c r="H2937" s="40"/>
      <c r="I2937" s="24"/>
      <c r="J2937" s="34"/>
      <c r="K2937" s="106"/>
      <c r="L2937" s="79"/>
      <c r="M2937" s="34"/>
      <c r="N2937" s="79"/>
      <c r="O2937" s="31"/>
      <c r="P2937" s="53"/>
      <c r="Q2937" s="40"/>
      <c r="S2937" s="41" t="str">
        <f t="shared" si="1863"/>
        <v/>
      </c>
      <c r="T2937" s="41" t="str">
        <f t="shared" si="1864"/>
        <v/>
      </c>
      <c r="U2937" s="41" t="str">
        <f t="shared" si="1876"/>
        <v/>
      </c>
      <c r="W2937" s="74" t="str">
        <f>IF('Job Database'!$X2937="", "", 'Job Database'!$X2937)</f>
        <v/>
      </c>
      <c r="Y2937" s="41" t="str">
        <f>IF($W2937="", "", IF(COUNTIF($I$11:$I$3035, $W2937)&gt;0, "", MAX($Y$10:$Y2936)+1))</f>
        <v/>
      </c>
      <c r="Z2937" s="41">
        <v>2927</v>
      </c>
      <c r="AA2937" s="58" t="str">
        <f t="shared" si="1877"/>
        <v/>
      </c>
      <c r="AC2937" s="41" t="str">
        <f t="shared" si="1865"/>
        <v/>
      </c>
      <c r="AE2937" s="41" t="str">
        <f t="shared" si="1878"/>
        <v/>
      </c>
      <c r="AJ2937" s="154" t="str">
        <f t="shared" si="1879"/>
        <v/>
      </c>
      <c r="AL2937" s="120" t="str">
        <f t="shared" si="1880"/>
        <v/>
      </c>
      <c r="AM2937" s="104" t="str">
        <f t="shared" si="1881"/>
        <v/>
      </c>
      <c r="AN2937" s="104" t="str">
        <f t="shared" si="1882"/>
        <v/>
      </c>
      <c r="AO2937" s="104" t="str">
        <f t="shared" si="1866"/>
        <v/>
      </c>
      <c r="AP2937" s="104" t="str">
        <f t="shared" si="1867"/>
        <v/>
      </c>
      <c r="AQ2937" s="121" t="str">
        <f t="shared" si="1883"/>
        <v/>
      </c>
      <c r="AS2937" s="88" t="str">
        <f t="shared" si="1868"/>
        <v/>
      </c>
      <c r="AT2937" s="68" t="str">
        <f t="shared" si="1884"/>
        <v/>
      </c>
      <c r="AU2937" s="68" t="str">
        <f t="shared" si="1885"/>
        <v/>
      </c>
      <c r="AV2937" s="68" t="str">
        <f t="shared" si="1886"/>
        <v/>
      </c>
      <c r="AW2937" s="88" t="str">
        <f t="shared" si="1869"/>
        <v/>
      </c>
      <c r="AZ2937" s="88" t="str">
        <f t="shared" si="1870"/>
        <v/>
      </c>
      <c r="BA2937" s="68" t="str">
        <f t="shared" si="1871"/>
        <v/>
      </c>
      <c r="BB2937" s="68" t="str">
        <f t="shared" si="1872"/>
        <v/>
      </c>
      <c r="BC2937" s="68" t="str">
        <f t="shared" si="1873"/>
        <v/>
      </c>
      <c r="BD2937" s="69" t="str">
        <f t="shared" si="1874"/>
        <v/>
      </c>
      <c r="BE2937" s="69" t="str">
        <f t="shared" si="1887"/>
        <v/>
      </c>
      <c r="BT2937" s="138" t="str">
        <f t="shared" ca="1" si="1888"/>
        <v/>
      </c>
      <c r="BU2937" s="139" t="str">
        <f t="shared" ca="1" si="1889"/>
        <v/>
      </c>
      <c r="BW2937" s="138" t="str">
        <f t="shared" si="1890"/>
        <v/>
      </c>
      <c r="BX2937" s="104" t="str">
        <f t="shared" si="1891"/>
        <v/>
      </c>
      <c r="BY2937" s="139" t="str">
        <f t="shared" si="1892"/>
        <v/>
      </c>
      <c r="CA2937" s="138" t="str">
        <f t="shared" si="1893"/>
        <v/>
      </c>
      <c r="CB2937" s="104" t="str">
        <f t="shared" si="1894"/>
        <v/>
      </c>
      <c r="CC2937" s="139" t="str">
        <f t="shared" si="1895"/>
        <v/>
      </c>
      <c r="CE2937" s="162" t="str">
        <f t="shared" si="1896"/>
        <v/>
      </c>
      <c r="CF2937" s="163" t="str">
        <f t="shared" si="1897"/>
        <v/>
      </c>
      <c r="CG2937" s="164" t="str">
        <f t="shared" si="1898"/>
        <v/>
      </c>
      <c r="CI2937" s="162" t="str">
        <f t="shared" si="1899"/>
        <v/>
      </c>
      <c r="CJ2937" s="163" t="str">
        <f t="shared" si="1902"/>
        <v/>
      </c>
      <c r="CK2937" s="164" t="str">
        <f t="shared" si="1903"/>
        <v/>
      </c>
      <c r="CM2937" s="169" t="str">
        <f t="shared" si="1900"/>
        <v/>
      </c>
      <c r="CN2937" s="139" t="str">
        <f t="shared" si="1901"/>
        <v/>
      </c>
      <c r="CP2937" s="41" t="str">
        <f>IF($CM2937="", "", COUNTIF($CM$11:$CM$3035, "&lt;"&amp;$CM2937)+1+COUNTIF($CM$11:$CM2937, $CM2937)-1)</f>
        <v/>
      </c>
    </row>
    <row r="2938" spans="1:94" x14ac:dyDescent="0.25">
      <c r="A2938" s="40"/>
      <c r="B2938" s="82" t="str">
        <f>IF($I2938="", "", IFERROR(INDEX('Job Database'!$AE$11:$AE$3035, MATCH($I2938, 'Job Database'!$X$11:$X$3035, 0)), ""))</f>
        <v/>
      </c>
      <c r="C2938" s="69" t="str">
        <f>IF($I2938="", "", IF(COUNTIF('Job Database'!$X$11:$X$3035, $I2938)=0, $AC$5, $AC$4))</f>
        <v/>
      </c>
      <c r="D2938" s="40"/>
      <c r="E2938" s="85" t="str">
        <f>IF($I2938="", "", IF(IFERROR(INDEX('Job Database'!$M$11:$M$3035, MATCH($I2938, 'Job Database'!$X$11:$X$3035, 0)), "")="", "", IFERROR(INDEX('Job Database'!$M$11:$M$3035, MATCH($I2938, 'Job Database'!$X$11:$X$3035, 0)), "")))</f>
        <v/>
      </c>
      <c r="F2938" s="40"/>
      <c r="G2938" s="88" t="str">
        <f t="shared" si="1875"/>
        <v/>
      </c>
      <c r="H2938" s="40"/>
      <c r="I2938" s="24"/>
      <c r="J2938" s="34"/>
      <c r="K2938" s="106"/>
      <c r="L2938" s="79"/>
      <c r="M2938" s="34"/>
      <c r="N2938" s="79"/>
      <c r="O2938" s="31"/>
      <c r="P2938" s="53"/>
      <c r="Q2938" s="40"/>
      <c r="S2938" s="41" t="str">
        <f t="shared" si="1863"/>
        <v/>
      </c>
      <c r="T2938" s="41" t="str">
        <f t="shared" si="1864"/>
        <v/>
      </c>
      <c r="U2938" s="41" t="str">
        <f t="shared" si="1876"/>
        <v/>
      </c>
      <c r="W2938" s="74" t="str">
        <f>IF('Job Database'!$X2938="", "", 'Job Database'!$X2938)</f>
        <v/>
      </c>
      <c r="Y2938" s="41" t="str">
        <f>IF($W2938="", "", IF(COUNTIF($I$11:$I$3035, $W2938)&gt;0, "", MAX($Y$10:$Y2937)+1))</f>
        <v/>
      </c>
      <c r="Z2938" s="41">
        <v>2928</v>
      </c>
      <c r="AA2938" s="58" t="str">
        <f t="shared" si="1877"/>
        <v/>
      </c>
      <c r="AC2938" s="41" t="str">
        <f t="shared" si="1865"/>
        <v/>
      </c>
      <c r="AE2938" s="41" t="str">
        <f t="shared" si="1878"/>
        <v/>
      </c>
      <c r="AJ2938" s="154" t="str">
        <f t="shared" si="1879"/>
        <v/>
      </c>
      <c r="AL2938" s="120" t="str">
        <f t="shared" si="1880"/>
        <v/>
      </c>
      <c r="AM2938" s="104" t="str">
        <f t="shared" si="1881"/>
        <v/>
      </c>
      <c r="AN2938" s="104" t="str">
        <f t="shared" si="1882"/>
        <v/>
      </c>
      <c r="AO2938" s="104" t="str">
        <f t="shared" si="1866"/>
        <v/>
      </c>
      <c r="AP2938" s="104" t="str">
        <f t="shared" si="1867"/>
        <v/>
      </c>
      <c r="AQ2938" s="121" t="str">
        <f t="shared" si="1883"/>
        <v/>
      </c>
      <c r="AS2938" s="88" t="str">
        <f t="shared" si="1868"/>
        <v/>
      </c>
      <c r="AT2938" s="68" t="str">
        <f t="shared" si="1884"/>
        <v/>
      </c>
      <c r="AU2938" s="68" t="str">
        <f t="shared" si="1885"/>
        <v/>
      </c>
      <c r="AV2938" s="68" t="str">
        <f t="shared" si="1886"/>
        <v/>
      </c>
      <c r="AW2938" s="88" t="str">
        <f t="shared" si="1869"/>
        <v/>
      </c>
      <c r="AZ2938" s="88" t="str">
        <f t="shared" si="1870"/>
        <v/>
      </c>
      <c r="BA2938" s="68" t="str">
        <f t="shared" si="1871"/>
        <v/>
      </c>
      <c r="BB2938" s="68" t="str">
        <f t="shared" si="1872"/>
        <v/>
      </c>
      <c r="BC2938" s="68" t="str">
        <f t="shared" si="1873"/>
        <v/>
      </c>
      <c r="BD2938" s="69" t="str">
        <f t="shared" si="1874"/>
        <v/>
      </c>
      <c r="BE2938" s="69" t="str">
        <f t="shared" si="1887"/>
        <v/>
      </c>
      <c r="BT2938" s="138" t="str">
        <f t="shared" ca="1" si="1888"/>
        <v/>
      </c>
      <c r="BU2938" s="139" t="str">
        <f t="shared" ca="1" si="1889"/>
        <v/>
      </c>
      <c r="BW2938" s="138" t="str">
        <f t="shared" si="1890"/>
        <v/>
      </c>
      <c r="BX2938" s="104" t="str">
        <f t="shared" si="1891"/>
        <v/>
      </c>
      <c r="BY2938" s="139" t="str">
        <f t="shared" si="1892"/>
        <v/>
      </c>
      <c r="CA2938" s="138" t="str">
        <f t="shared" si="1893"/>
        <v/>
      </c>
      <c r="CB2938" s="104" t="str">
        <f t="shared" si="1894"/>
        <v/>
      </c>
      <c r="CC2938" s="139" t="str">
        <f t="shared" si="1895"/>
        <v/>
      </c>
      <c r="CE2938" s="162" t="str">
        <f t="shared" si="1896"/>
        <v/>
      </c>
      <c r="CF2938" s="163" t="str">
        <f t="shared" si="1897"/>
        <v/>
      </c>
      <c r="CG2938" s="164" t="str">
        <f t="shared" si="1898"/>
        <v/>
      </c>
      <c r="CI2938" s="162" t="str">
        <f t="shared" si="1899"/>
        <v/>
      </c>
      <c r="CJ2938" s="163" t="str">
        <f t="shared" si="1902"/>
        <v/>
      </c>
      <c r="CK2938" s="164" t="str">
        <f t="shared" si="1903"/>
        <v/>
      </c>
      <c r="CM2938" s="169" t="str">
        <f t="shared" si="1900"/>
        <v/>
      </c>
      <c r="CN2938" s="139" t="str">
        <f t="shared" si="1901"/>
        <v/>
      </c>
      <c r="CP2938" s="41" t="str">
        <f>IF($CM2938="", "", COUNTIF($CM$11:$CM$3035, "&lt;"&amp;$CM2938)+1+COUNTIF($CM$11:$CM2938, $CM2938)-1)</f>
        <v/>
      </c>
    </row>
    <row r="2939" spans="1:94" x14ac:dyDescent="0.25">
      <c r="A2939" s="40"/>
      <c r="B2939" s="82" t="str">
        <f>IF($I2939="", "", IFERROR(INDEX('Job Database'!$AE$11:$AE$3035, MATCH($I2939, 'Job Database'!$X$11:$X$3035, 0)), ""))</f>
        <v/>
      </c>
      <c r="C2939" s="69" t="str">
        <f>IF($I2939="", "", IF(COUNTIF('Job Database'!$X$11:$X$3035, $I2939)=0, $AC$5, $AC$4))</f>
        <v/>
      </c>
      <c r="D2939" s="40"/>
      <c r="E2939" s="85" t="str">
        <f>IF($I2939="", "", IF(IFERROR(INDEX('Job Database'!$M$11:$M$3035, MATCH($I2939, 'Job Database'!$X$11:$X$3035, 0)), "")="", "", IFERROR(INDEX('Job Database'!$M$11:$M$3035, MATCH($I2939, 'Job Database'!$X$11:$X$3035, 0)), "")))</f>
        <v/>
      </c>
      <c r="F2939" s="40"/>
      <c r="G2939" s="88" t="str">
        <f t="shared" si="1875"/>
        <v/>
      </c>
      <c r="H2939" s="40"/>
      <c r="I2939" s="24"/>
      <c r="J2939" s="34"/>
      <c r="K2939" s="106"/>
      <c r="L2939" s="79"/>
      <c r="M2939" s="34"/>
      <c r="N2939" s="79"/>
      <c r="O2939" s="31"/>
      <c r="P2939" s="53"/>
      <c r="Q2939" s="40"/>
      <c r="S2939" s="41" t="str">
        <f t="shared" si="1863"/>
        <v/>
      </c>
      <c r="T2939" s="41" t="str">
        <f t="shared" si="1864"/>
        <v/>
      </c>
      <c r="U2939" s="41" t="str">
        <f t="shared" si="1876"/>
        <v/>
      </c>
      <c r="W2939" s="74" t="str">
        <f>IF('Job Database'!$X2939="", "", 'Job Database'!$X2939)</f>
        <v/>
      </c>
      <c r="Y2939" s="41" t="str">
        <f>IF($W2939="", "", IF(COUNTIF($I$11:$I$3035, $W2939)&gt;0, "", MAX($Y$10:$Y2938)+1))</f>
        <v/>
      </c>
      <c r="Z2939" s="41">
        <v>2929</v>
      </c>
      <c r="AA2939" s="58" t="str">
        <f t="shared" si="1877"/>
        <v/>
      </c>
      <c r="AC2939" s="41" t="str">
        <f t="shared" si="1865"/>
        <v/>
      </c>
      <c r="AE2939" s="41" t="str">
        <f t="shared" si="1878"/>
        <v/>
      </c>
      <c r="AJ2939" s="154" t="str">
        <f t="shared" si="1879"/>
        <v/>
      </c>
      <c r="AL2939" s="120" t="str">
        <f t="shared" si="1880"/>
        <v/>
      </c>
      <c r="AM2939" s="104" t="str">
        <f t="shared" si="1881"/>
        <v/>
      </c>
      <c r="AN2939" s="104" t="str">
        <f t="shared" si="1882"/>
        <v/>
      </c>
      <c r="AO2939" s="104" t="str">
        <f t="shared" si="1866"/>
        <v/>
      </c>
      <c r="AP2939" s="104" t="str">
        <f t="shared" si="1867"/>
        <v/>
      </c>
      <c r="AQ2939" s="121" t="str">
        <f t="shared" si="1883"/>
        <v/>
      </c>
      <c r="AS2939" s="88" t="str">
        <f t="shared" si="1868"/>
        <v/>
      </c>
      <c r="AT2939" s="68" t="str">
        <f t="shared" si="1884"/>
        <v/>
      </c>
      <c r="AU2939" s="68" t="str">
        <f t="shared" si="1885"/>
        <v/>
      </c>
      <c r="AV2939" s="68" t="str">
        <f t="shared" si="1886"/>
        <v/>
      </c>
      <c r="AW2939" s="88" t="str">
        <f t="shared" si="1869"/>
        <v/>
      </c>
      <c r="AZ2939" s="88" t="str">
        <f t="shared" si="1870"/>
        <v/>
      </c>
      <c r="BA2939" s="68" t="str">
        <f t="shared" si="1871"/>
        <v/>
      </c>
      <c r="BB2939" s="68" t="str">
        <f t="shared" si="1872"/>
        <v/>
      </c>
      <c r="BC2939" s="68" t="str">
        <f t="shared" si="1873"/>
        <v/>
      </c>
      <c r="BD2939" s="69" t="str">
        <f t="shared" si="1874"/>
        <v/>
      </c>
      <c r="BE2939" s="69" t="str">
        <f t="shared" si="1887"/>
        <v/>
      </c>
      <c r="BT2939" s="138" t="str">
        <f t="shared" ca="1" si="1888"/>
        <v/>
      </c>
      <c r="BU2939" s="139" t="str">
        <f t="shared" ca="1" si="1889"/>
        <v/>
      </c>
      <c r="BW2939" s="138" t="str">
        <f t="shared" si="1890"/>
        <v/>
      </c>
      <c r="BX2939" s="104" t="str">
        <f t="shared" si="1891"/>
        <v/>
      </c>
      <c r="BY2939" s="139" t="str">
        <f t="shared" si="1892"/>
        <v/>
      </c>
      <c r="CA2939" s="138" t="str">
        <f t="shared" si="1893"/>
        <v/>
      </c>
      <c r="CB2939" s="104" t="str">
        <f t="shared" si="1894"/>
        <v/>
      </c>
      <c r="CC2939" s="139" t="str">
        <f t="shared" si="1895"/>
        <v/>
      </c>
      <c r="CE2939" s="162" t="str">
        <f t="shared" si="1896"/>
        <v/>
      </c>
      <c r="CF2939" s="163" t="str">
        <f t="shared" si="1897"/>
        <v/>
      </c>
      <c r="CG2939" s="164" t="str">
        <f t="shared" si="1898"/>
        <v/>
      </c>
      <c r="CI2939" s="162" t="str">
        <f t="shared" si="1899"/>
        <v/>
      </c>
      <c r="CJ2939" s="163" t="str">
        <f t="shared" si="1902"/>
        <v/>
      </c>
      <c r="CK2939" s="164" t="str">
        <f t="shared" si="1903"/>
        <v/>
      </c>
      <c r="CM2939" s="169" t="str">
        <f t="shared" si="1900"/>
        <v/>
      </c>
      <c r="CN2939" s="139" t="str">
        <f t="shared" si="1901"/>
        <v/>
      </c>
      <c r="CP2939" s="41" t="str">
        <f>IF($CM2939="", "", COUNTIF($CM$11:$CM$3035, "&lt;"&amp;$CM2939)+1+COUNTIF($CM$11:$CM2939, $CM2939)-1)</f>
        <v/>
      </c>
    </row>
    <row r="2940" spans="1:94" x14ac:dyDescent="0.25">
      <c r="A2940" s="40"/>
      <c r="B2940" s="82" t="str">
        <f>IF($I2940="", "", IFERROR(INDEX('Job Database'!$AE$11:$AE$3035, MATCH($I2940, 'Job Database'!$X$11:$X$3035, 0)), ""))</f>
        <v/>
      </c>
      <c r="C2940" s="69" t="str">
        <f>IF($I2940="", "", IF(COUNTIF('Job Database'!$X$11:$X$3035, $I2940)=0, $AC$5, $AC$4))</f>
        <v/>
      </c>
      <c r="D2940" s="40"/>
      <c r="E2940" s="85" t="str">
        <f>IF($I2940="", "", IF(IFERROR(INDEX('Job Database'!$M$11:$M$3035, MATCH($I2940, 'Job Database'!$X$11:$X$3035, 0)), "")="", "", IFERROR(INDEX('Job Database'!$M$11:$M$3035, MATCH($I2940, 'Job Database'!$X$11:$X$3035, 0)), "")))</f>
        <v/>
      </c>
      <c r="F2940" s="40"/>
      <c r="G2940" s="88" t="str">
        <f t="shared" si="1875"/>
        <v/>
      </c>
      <c r="H2940" s="40"/>
      <c r="I2940" s="24"/>
      <c r="J2940" s="34"/>
      <c r="K2940" s="106"/>
      <c r="L2940" s="79"/>
      <c r="M2940" s="34"/>
      <c r="N2940" s="79"/>
      <c r="O2940" s="31"/>
      <c r="P2940" s="53"/>
      <c r="Q2940" s="40"/>
      <c r="S2940" s="41" t="str">
        <f t="shared" si="1863"/>
        <v/>
      </c>
      <c r="T2940" s="41" t="str">
        <f t="shared" si="1864"/>
        <v/>
      </c>
      <c r="U2940" s="41" t="str">
        <f t="shared" si="1876"/>
        <v/>
      </c>
      <c r="W2940" s="74" t="str">
        <f>IF('Job Database'!$X2940="", "", 'Job Database'!$X2940)</f>
        <v/>
      </c>
      <c r="Y2940" s="41" t="str">
        <f>IF($W2940="", "", IF(COUNTIF($I$11:$I$3035, $W2940)&gt;0, "", MAX($Y$10:$Y2939)+1))</f>
        <v/>
      </c>
      <c r="Z2940" s="41">
        <v>2930</v>
      </c>
      <c r="AA2940" s="58" t="str">
        <f t="shared" si="1877"/>
        <v/>
      </c>
      <c r="AC2940" s="41" t="str">
        <f t="shared" si="1865"/>
        <v/>
      </c>
      <c r="AE2940" s="41" t="str">
        <f t="shared" si="1878"/>
        <v/>
      </c>
      <c r="AJ2940" s="154" t="str">
        <f t="shared" si="1879"/>
        <v/>
      </c>
      <c r="AL2940" s="120" t="str">
        <f t="shared" si="1880"/>
        <v/>
      </c>
      <c r="AM2940" s="104" t="str">
        <f t="shared" si="1881"/>
        <v/>
      </c>
      <c r="AN2940" s="104" t="str">
        <f t="shared" si="1882"/>
        <v/>
      </c>
      <c r="AO2940" s="104" t="str">
        <f t="shared" si="1866"/>
        <v/>
      </c>
      <c r="AP2940" s="104" t="str">
        <f t="shared" si="1867"/>
        <v/>
      </c>
      <c r="AQ2940" s="121" t="str">
        <f t="shared" si="1883"/>
        <v/>
      </c>
      <c r="AS2940" s="88" t="str">
        <f t="shared" si="1868"/>
        <v/>
      </c>
      <c r="AT2940" s="68" t="str">
        <f t="shared" si="1884"/>
        <v/>
      </c>
      <c r="AU2940" s="68" t="str">
        <f t="shared" si="1885"/>
        <v/>
      </c>
      <c r="AV2940" s="68" t="str">
        <f t="shared" si="1886"/>
        <v/>
      </c>
      <c r="AW2940" s="88" t="str">
        <f t="shared" si="1869"/>
        <v/>
      </c>
      <c r="AZ2940" s="88" t="str">
        <f t="shared" si="1870"/>
        <v/>
      </c>
      <c r="BA2940" s="68" t="str">
        <f t="shared" si="1871"/>
        <v/>
      </c>
      <c r="BB2940" s="68" t="str">
        <f t="shared" si="1872"/>
        <v/>
      </c>
      <c r="BC2940" s="68" t="str">
        <f t="shared" si="1873"/>
        <v/>
      </c>
      <c r="BD2940" s="69" t="str">
        <f t="shared" si="1874"/>
        <v/>
      </c>
      <c r="BE2940" s="69" t="str">
        <f t="shared" si="1887"/>
        <v/>
      </c>
      <c r="BT2940" s="138" t="str">
        <f t="shared" ca="1" si="1888"/>
        <v/>
      </c>
      <c r="BU2940" s="139" t="str">
        <f t="shared" ca="1" si="1889"/>
        <v/>
      </c>
      <c r="BW2940" s="138" t="str">
        <f t="shared" si="1890"/>
        <v/>
      </c>
      <c r="BX2940" s="104" t="str">
        <f t="shared" si="1891"/>
        <v/>
      </c>
      <c r="BY2940" s="139" t="str">
        <f t="shared" si="1892"/>
        <v/>
      </c>
      <c r="CA2940" s="138" t="str">
        <f t="shared" si="1893"/>
        <v/>
      </c>
      <c r="CB2940" s="104" t="str">
        <f t="shared" si="1894"/>
        <v/>
      </c>
      <c r="CC2940" s="139" t="str">
        <f t="shared" si="1895"/>
        <v/>
      </c>
      <c r="CE2940" s="162" t="str">
        <f t="shared" si="1896"/>
        <v/>
      </c>
      <c r="CF2940" s="163" t="str">
        <f t="shared" si="1897"/>
        <v/>
      </c>
      <c r="CG2940" s="164" t="str">
        <f t="shared" si="1898"/>
        <v/>
      </c>
      <c r="CI2940" s="162" t="str">
        <f t="shared" si="1899"/>
        <v/>
      </c>
      <c r="CJ2940" s="163" t="str">
        <f t="shared" si="1902"/>
        <v/>
      </c>
      <c r="CK2940" s="164" t="str">
        <f t="shared" si="1903"/>
        <v/>
      </c>
      <c r="CM2940" s="169" t="str">
        <f t="shared" si="1900"/>
        <v/>
      </c>
      <c r="CN2940" s="139" t="str">
        <f t="shared" si="1901"/>
        <v/>
      </c>
      <c r="CP2940" s="41" t="str">
        <f>IF($CM2940="", "", COUNTIF($CM$11:$CM$3035, "&lt;"&amp;$CM2940)+1+COUNTIF($CM$11:$CM2940, $CM2940)-1)</f>
        <v/>
      </c>
    </row>
    <row r="2941" spans="1:94" x14ac:dyDescent="0.25">
      <c r="A2941" s="40"/>
      <c r="B2941" s="82" t="str">
        <f>IF($I2941="", "", IFERROR(INDEX('Job Database'!$AE$11:$AE$3035, MATCH($I2941, 'Job Database'!$X$11:$X$3035, 0)), ""))</f>
        <v/>
      </c>
      <c r="C2941" s="69" t="str">
        <f>IF($I2941="", "", IF(COUNTIF('Job Database'!$X$11:$X$3035, $I2941)=0, $AC$5, $AC$4))</f>
        <v/>
      </c>
      <c r="D2941" s="40"/>
      <c r="E2941" s="85" t="str">
        <f>IF($I2941="", "", IF(IFERROR(INDEX('Job Database'!$M$11:$M$3035, MATCH($I2941, 'Job Database'!$X$11:$X$3035, 0)), "")="", "", IFERROR(INDEX('Job Database'!$M$11:$M$3035, MATCH($I2941, 'Job Database'!$X$11:$X$3035, 0)), "")))</f>
        <v/>
      </c>
      <c r="F2941" s="40"/>
      <c r="G2941" s="88" t="str">
        <f t="shared" si="1875"/>
        <v/>
      </c>
      <c r="H2941" s="40"/>
      <c r="I2941" s="24"/>
      <c r="J2941" s="34"/>
      <c r="K2941" s="106"/>
      <c r="L2941" s="79"/>
      <c r="M2941" s="34"/>
      <c r="N2941" s="79"/>
      <c r="O2941" s="31"/>
      <c r="P2941" s="53"/>
      <c r="Q2941" s="40"/>
      <c r="S2941" s="41" t="str">
        <f t="shared" si="1863"/>
        <v/>
      </c>
      <c r="T2941" s="41" t="str">
        <f t="shared" si="1864"/>
        <v/>
      </c>
      <c r="U2941" s="41" t="str">
        <f t="shared" si="1876"/>
        <v/>
      </c>
      <c r="W2941" s="74" t="str">
        <f>IF('Job Database'!$X2941="", "", 'Job Database'!$X2941)</f>
        <v/>
      </c>
      <c r="Y2941" s="41" t="str">
        <f>IF($W2941="", "", IF(COUNTIF($I$11:$I$3035, $W2941)&gt;0, "", MAX($Y$10:$Y2940)+1))</f>
        <v/>
      </c>
      <c r="Z2941" s="41">
        <v>2931</v>
      </c>
      <c r="AA2941" s="58" t="str">
        <f t="shared" si="1877"/>
        <v/>
      </c>
      <c r="AC2941" s="41" t="str">
        <f t="shared" si="1865"/>
        <v/>
      </c>
      <c r="AE2941" s="41" t="str">
        <f t="shared" si="1878"/>
        <v/>
      </c>
      <c r="AJ2941" s="154" t="str">
        <f t="shared" si="1879"/>
        <v/>
      </c>
      <c r="AL2941" s="120" t="str">
        <f t="shared" si="1880"/>
        <v/>
      </c>
      <c r="AM2941" s="104" t="str">
        <f t="shared" si="1881"/>
        <v/>
      </c>
      <c r="AN2941" s="104" t="str">
        <f t="shared" si="1882"/>
        <v/>
      </c>
      <c r="AO2941" s="104" t="str">
        <f t="shared" si="1866"/>
        <v/>
      </c>
      <c r="AP2941" s="104" t="str">
        <f t="shared" si="1867"/>
        <v/>
      </c>
      <c r="AQ2941" s="121" t="str">
        <f t="shared" si="1883"/>
        <v/>
      </c>
      <c r="AS2941" s="88" t="str">
        <f t="shared" si="1868"/>
        <v/>
      </c>
      <c r="AT2941" s="68" t="str">
        <f t="shared" si="1884"/>
        <v/>
      </c>
      <c r="AU2941" s="68" t="str">
        <f t="shared" si="1885"/>
        <v/>
      </c>
      <c r="AV2941" s="68" t="str">
        <f t="shared" si="1886"/>
        <v/>
      </c>
      <c r="AW2941" s="88" t="str">
        <f t="shared" si="1869"/>
        <v/>
      </c>
      <c r="AZ2941" s="88" t="str">
        <f t="shared" si="1870"/>
        <v/>
      </c>
      <c r="BA2941" s="68" t="str">
        <f t="shared" si="1871"/>
        <v/>
      </c>
      <c r="BB2941" s="68" t="str">
        <f t="shared" si="1872"/>
        <v/>
      </c>
      <c r="BC2941" s="68" t="str">
        <f t="shared" si="1873"/>
        <v/>
      </c>
      <c r="BD2941" s="69" t="str">
        <f t="shared" si="1874"/>
        <v/>
      </c>
      <c r="BE2941" s="69" t="str">
        <f t="shared" si="1887"/>
        <v/>
      </c>
      <c r="BT2941" s="138" t="str">
        <f t="shared" ca="1" si="1888"/>
        <v/>
      </c>
      <c r="BU2941" s="139" t="str">
        <f t="shared" ca="1" si="1889"/>
        <v/>
      </c>
      <c r="BW2941" s="138" t="str">
        <f t="shared" si="1890"/>
        <v/>
      </c>
      <c r="BX2941" s="104" t="str">
        <f t="shared" si="1891"/>
        <v/>
      </c>
      <c r="BY2941" s="139" t="str">
        <f t="shared" si="1892"/>
        <v/>
      </c>
      <c r="CA2941" s="138" t="str">
        <f t="shared" si="1893"/>
        <v/>
      </c>
      <c r="CB2941" s="104" t="str">
        <f t="shared" si="1894"/>
        <v/>
      </c>
      <c r="CC2941" s="139" t="str">
        <f t="shared" si="1895"/>
        <v/>
      </c>
      <c r="CE2941" s="162" t="str">
        <f t="shared" si="1896"/>
        <v/>
      </c>
      <c r="CF2941" s="163" t="str">
        <f t="shared" si="1897"/>
        <v/>
      </c>
      <c r="CG2941" s="164" t="str">
        <f t="shared" si="1898"/>
        <v/>
      </c>
      <c r="CI2941" s="162" t="str">
        <f t="shared" si="1899"/>
        <v/>
      </c>
      <c r="CJ2941" s="163" t="str">
        <f t="shared" si="1902"/>
        <v/>
      </c>
      <c r="CK2941" s="164" t="str">
        <f t="shared" si="1903"/>
        <v/>
      </c>
      <c r="CM2941" s="169" t="str">
        <f t="shared" si="1900"/>
        <v/>
      </c>
      <c r="CN2941" s="139" t="str">
        <f t="shared" si="1901"/>
        <v/>
      </c>
      <c r="CP2941" s="41" t="str">
        <f>IF($CM2941="", "", COUNTIF($CM$11:$CM$3035, "&lt;"&amp;$CM2941)+1+COUNTIF($CM$11:$CM2941, $CM2941)-1)</f>
        <v/>
      </c>
    </row>
    <row r="2942" spans="1:94" x14ac:dyDescent="0.25">
      <c r="A2942" s="40"/>
      <c r="B2942" s="82" t="str">
        <f>IF($I2942="", "", IFERROR(INDEX('Job Database'!$AE$11:$AE$3035, MATCH($I2942, 'Job Database'!$X$11:$X$3035, 0)), ""))</f>
        <v/>
      </c>
      <c r="C2942" s="69" t="str">
        <f>IF($I2942="", "", IF(COUNTIF('Job Database'!$X$11:$X$3035, $I2942)=0, $AC$5, $AC$4))</f>
        <v/>
      </c>
      <c r="D2942" s="40"/>
      <c r="E2942" s="85" t="str">
        <f>IF($I2942="", "", IF(IFERROR(INDEX('Job Database'!$M$11:$M$3035, MATCH($I2942, 'Job Database'!$X$11:$X$3035, 0)), "")="", "", IFERROR(INDEX('Job Database'!$M$11:$M$3035, MATCH($I2942, 'Job Database'!$X$11:$X$3035, 0)), "")))</f>
        <v/>
      </c>
      <c r="F2942" s="40"/>
      <c r="G2942" s="88" t="str">
        <f t="shared" si="1875"/>
        <v/>
      </c>
      <c r="H2942" s="40"/>
      <c r="I2942" s="24"/>
      <c r="J2942" s="34"/>
      <c r="K2942" s="106"/>
      <c r="L2942" s="79"/>
      <c r="M2942" s="34"/>
      <c r="N2942" s="79"/>
      <c r="O2942" s="31"/>
      <c r="P2942" s="53"/>
      <c r="Q2942" s="40"/>
      <c r="S2942" s="41" t="str">
        <f t="shared" si="1863"/>
        <v/>
      </c>
      <c r="T2942" s="41" t="str">
        <f t="shared" si="1864"/>
        <v/>
      </c>
      <c r="U2942" s="41" t="str">
        <f t="shared" si="1876"/>
        <v/>
      </c>
      <c r="W2942" s="74" t="str">
        <f>IF('Job Database'!$X2942="", "", 'Job Database'!$X2942)</f>
        <v/>
      </c>
      <c r="Y2942" s="41" t="str">
        <f>IF($W2942="", "", IF(COUNTIF($I$11:$I$3035, $W2942)&gt;0, "", MAX($Y$10:$Y2941)+1))</f>
        <v/>
      </c>
      <c r="Z2942" s="41">
        <v>2932</v>
      </c>
      <c r="AA2942" s="58" t="str">
        <f t="shared" si="1877"/>
        <v/>
      </c>
      <c r="AC2942" s="41" t="str">
        <f t="shared" si="1865"/>
        <v/>
      </c>
      <c r="AE2942" s="41" t="str">
        <f t="shared" si="1878"/>
        <v/>
      </c>
      <c r="AJ2942" s="154" t="str">
        <f t="shared" si="1879"/>
        <v/>
      </c>
      <c r="AL2942" s="120" t="str">
        <f t="shared" si="1880"/>
        <v/>
      </c>
      <c r="AM2942" s="104" t="str">
        <f t="shared" si="1881"/>
        <v/>
      </c>
      <c r="AN2942" s="104" t="str">
        <f t="shared" si="1882"/>
        <v/>
      </c>
      <c r="AO2942" s="104" t="str">
        <f t="shared" si="1866"/>
        <v/>
      </c>
      <c r="AP2942" s="104" t="str">
        <f t="shared" si="1867"/>
        <v/>
      </c>
      <c r="AQ2942" s="121" t="str">
        <f t="shared" si="1883"/>
        <v/>
      </c>
      <c r="AS2942" s="88" t="str">
        <f t="shared" si="1868"/>
        <v/>
      </c>
      <c r="AT2942" s="68" t="str">
        <f t="shared" si="1884"/>
        <v/>
      </c>
      <c r="AU2942" s="68" t="str">
        <f t="shared" si="1885"/>
        <v/>
      </c>
      <c r="AV2942" s="68" t="str">
        <f t="shared" si="1886"/>
        <v/>
      </c>
      <c r="AW2942" s="88" t="str">
        <f t="shared" si="1869"/>
        <v/>
      </c>
      <c r="AZ2942" s="88" t="str">
        <f t="shared" si="1870"/>
        <v/>
      </c>
      <c r="BA2942" s="68" t="str">
        <f t="shared" si="1871"/>
        <v/>
      </c>
      <c r="BB2942" s="68" t="str">
        <f t="shared" si="1872"/>
        <v/>
      </c>
      <c r="BC2942" s="68" t="str">
        <f t="shared" si="1873"/>
        <v/>
      </c>
      <c r="BD2942" s="69" t="str">
        <f t="shared" si="1874"/>
        <v/>
      </c>
      <c r="BE2942" s="69" t="str">
        <f t="shared" si="1887"/>
        <v/>
      </c>
      <c r="BT2942" s="138" t="str">
        <f t="shared" ca="1" si="1888"/>
        <v/>
      </c>
      <c r="BU2942" s="139" t="str">
        <f t="shared" ca="1" si="1889"/>
        <v/>
      </c>
      <c r="BW2942" s="138" t="str">
        <f t="shared" si="1890"/>
        <v/>
      </c>
      <c r="BX2942" s="104" t="str">
        <f t="shared" si="1891"/>
        <v/>
      </c>
      <c r="BY2942" s="139" t="str">
        <f t="shared" si="1892"/>
        <v/>
      </c>
      <c r="CA2942" s="138" t="str">
        <f t="shared" si="1893"/>
        <v/>
      </c>
      <c r="CB2942" s="104" t="str">
        <f t="shared" si="1894"/>
        <v/>
      </c>
      <c r="CC2942" s="139" t="str">
        <f t="shared" si="1895"/>
        <v/>
      </c>
      <c r="CE2942" s="162" t="str">
        <f t="shared" si="1896"/>
        <v/>
      </c>
      <c r="CF2942" s="163" t="str">
        <f t="shared" si="1897"/>
        <v/>
      </c>
      <c r="CG2942" s="164" t="str">
        <f t="shared" si="1898"/>
        <v/>
      </c>
      <c r="CI2942" s="162" t="str">
        <f t="shared" si="1899"/>
        <v/>
      </c>
      <c r="CJ2942" s="163" t="str">
        <f t="shared" si="1902"/>
        <v/>
      </c>
      <c r="CK2942" s="164" t="str">
        <f t="shared" si="1903"/>
        <v/>
      </c>
      <c r="CM2942" s="169" t="str">
        <f t="shared" si="1900"/>
        <v/>
      </c>
      <c r="CN2942" s="139" t="str">
        <f t="shared" si="1901"/>
        <v/>
      </c>
      <c r="CP2942" s="41" t="str">
        <f>IF($CM2942="", "", COUNTIF($CM$11:$CM$3035, "&lt;"&amp;$CM2942)+1+COUNTIF($CM$11:$CM2942, $CM2942)-1)</f>
        <v/>
      </c>
    </row>
    <row r="2943" spans="1:94" x14ac:dyDescent="0.25">
      <c r="A2943" s="40"/>
      <c r="B2943" s="82" t="str">
        <f>IF($I2943="", "", IFERROR(INDEX('Job Database'!$AE$11:$AE$3035, MATCH($I2943, 'Job Database'!$X$11:$X$3035, 0)), ""))</f>
        <v/>
      </c>
      <c r="C2943" s="69" t="str">
        <f>IF($I2943="", "", IF(COUNTIF('Job Database'!$X$11:$X$3035, $I2943)=0, $AC$5, $AC$4))</f>
        <v/>
      </c>
      <c r="D2943" s="40"/>
      <c r="E2943" s="85" t="str">
        <f>IF($I2943="", "", IF(IFERROR(INDEX('Job Database'!$M$11:$M$3035, MATCH($I2943, 'Job Database'!$X$11:$X$3035, 0)), "")="", "", IFERROR(INDEX('Job Database'!$M$11:$M$3035, MATCH($I2943, 'Job Database'!$X$11:$X$3035, 0)), "")))</f>
        <v/>
      </c>
      <c r="F2943" s="40"/>
      <c r="G2943" s="88" t="str">
        <f t="shared" si="1875"/>
        <v/>
      </c>
      <c r="H2943" s="40"/>
      <c r="I2943" s="24"/>
      <c r="J2943" s="34"/>
      <c r="K2943" s="106"/>
      <c r="L2943" s="79"/>
      <c r="M2943" s="34"/>
      <c r="N2943" s="79"/>
      <c r="O2943" s="31"/>
      <c r="P2943" s="53"/>
      <c r="Q2943" s="40"/>
      <c r="S2943" s="41" t="str">
        <f t="shared" si="1863"/>
        <v/>
      </c>
      <c r="T2943" s="41" t="str">
        <f t="shared" si="1864"/>
        <v/>
      </c>
      <c r="U2943" s="41" t="str">
        <f t="shared" si="1876"/>
        <v/>
      </c>
      <c r="W2943" s="74" t="str">
        <f>IF('Job Database'!$X2943="", "", 'Job Database'!$X2943)</f>
        <v/>
      </c>
      <c r="Y2943" s="41" t="str">
        <f>IF($W2943="", "", IF(COUNTIF($I$11:$I$3035, $W2943)&gt;0, "", MAX($Y$10:$Y2942)+1))</f>
        <v/>
      </c>
      <c r="Z2943" s="41">
        <v>2933</v>
      </c>
      <c r="AA2943" s="58" t="str">
        <f t="shared" si="1877"/>
        <v/>
      </c>
      <c r="AC2943" s="41" t="str">
        <f t="shared" si="1865"/>
        <v/>
      </c>
      <c r="AE2943" s="41" t="str">
        <f t="shared" si="1878"/>
        <v/>
      </c>
      <c r="AJ2943" s="154" t="str">
        <f t="shared" si="1879"/>
        <v/>
      </c>
      <c r="AL2943" s="120" t="str">
        <f t="shared" si="1880"/>
        <v/>
      </c>
      <c r="AM2943" s="104" t="str">
        <f t="shared" si="1881"/>
        <v/>
      </c>
      <c r="AN2943" s="104" t="str">
        <f t="shared" si="1882"/>
        <v/>
      </c>
      <c r="AO2943" s="104" t="str">
        <f t="shared" si="1866"/>
        <v/>
      </c>
      <c r="AP2943" s="104" t="str">
        <f t="shared" si="1867"/>
        <v/>
      </c>
      <c r="AQ2943" s="121" t="str">
        <f t="shared" si="1883"/>
        <v/>
      </c>
      <c r="AS2943" s="88" t="str">
        <f t="shared" si="1868"/>
        <v/>
      </c>
      <c r="AT2943" s="68" t="str">
        <f t="shared" si="1884"/>
        <v/>
      </c>
      <c r="AU2943" s="68" t="str">
        <f t="shared" si="1885"/>
        <v/>
      </c>
      <c r="AV2943" s="68" t="str">
        <f t="shared" si="1886"/>
        <v/>
      </c>
      <c r="AW2943" s="88" t="str">
        <f t="shared" si="1869"/>
        <v/>
      </c>
      <c r="AZ2943" s="88" t="str">
        <f t="shared" si="1870"/>
        <v/>
      </c>
      <c r="BA2943" s="68" t="str">
        <f t="shared" si="1871"/>
        <v/>
      </c>
      <c r="BB2943" s="68" t="str">
        <f t="shared" si="1872"/>
        <v/>
      </c>
      <c r="BC2943" s="68" t="str">
        <f t="shared" si="1873"/>
        <v/>
      </c>
      <c r="BD2943" s="69" t="str">
        <f t="shared" si="1874"/>
        <v/>
      </c>
      <c r="BE2943" s="69" t="str">
        <f t="shared" si="1887"/>
        <v/>
      </c>
      <c r="BT2943" s="138" t="str">
        <f t="shared" ca="1" si="1888"/>
        <v/>
      </c>
      <c r="BU2943" s="139" t="str">
        <f t="shared" ca="1" si="1889"/>
        <v/>
      </c>
      <c r="BW2943" s="138" t="str">
        <f t="shared" si="1890"/>
        <v/>
      </c>
      <c r="BX2943" s="104" t="str">
        <f t="shared" si="1891"/>
        <v/>
      </c>
      <c r="BY2943" s="139" t="str">
        <f t="shared" si="1892"/>
        <v/>
      </c>
      <c r="CA2943" s="138" t="str">
        <f t="shared" si="1893"/>
        <v/>
      </c>
      <c r="CB2943" s="104" t="str">
        <f t="shared" si="1894"/>
        <v/>
      </c>
      <c r="CC2943" s="139" t="str">
        <f t="shared" si="1895"/>
        <v/>
      </c>
      <c r="CE2943" s="162" t="str">
        <f t="shared" si="1896"/>
        <v/>
      </c>
      <c r="CF2943" s="163" t="str">
        <f t="shared" si="1897"/>
        <v/>
      </c>
      <c r="CG2943" s="164" t="str">
        <f t="shared" si="1898"/>
        <v/>
      </c>
      <c r="CI2943" s="162" t="str">
        <f t="shared" si="1899"/>
        <v/>
      </c>
      <c r="CJ2943" s="163" t="str">
        <f t="shared" si="1902"/>
        <v/>
      </c>
      <c r="CK2943" s="164" t="str">
        <f t="shared" si="1903"/>
        <v/>
      </c>
      <c r="CM2943" s="169" t="str">
        <f t="shared" si="1900"/>
        <v/>
      </c>
      <c r="CN2943" s="139" t="str">
        <f t="shared" si="1901"/>
        <v/>
      </c>
      <c r="CP2943" s="41" t="str">
        <f>IF($CM2943="", "", COUNTIF($CM$11:$CM$3035, "&lt;"&amp;$CM2943)+1+COUNTIF($CM$11:$CM2943, $CM2943)-1)</f>
        <v/>
      </c>
    </row>
    <row r="2944" spans="1:94" x14ac:dyDescent="0.25">
      <c r="A2944" s="40"/>
      <c r="B2944" s="82" t="str">
        <f>IF($I2944="", "", IFERROR(INDEX('Job Database'!$AE$11:$AE$3035, MATCH($I2944, 'Job Database'!$X$11:$X$3035, 0)), ""))</f>
        <v/>
      </c>
      <c r="C2944" s="69" t="str">
        <f>IF($I2944="", "", IF(COUNTIF('Job Database'!$X$11:$X$3035, $I2944)=0, $AC$5, $AC$4))</f>
        <v/>
      </c>
      <c r="D2944" s="40"/>
      <c r="E2944" s="85" t="str">
        <f>IF($I2944="", "", IF(IFERROR(INDEX('Job Database'!$M$11:$M$3035, MATCH($I2944, 'Job Database'!$X$11:$X$3035, 0)), "")="", "", IFERROR(INDEX('Job Database'!$M$11:$M$3035, MATCH($I2944, 'Job Database'!$X$11:$X$3035, 0)), "")))</f>
        <v/>
      </c>
      <c r="F2944" s="40"/>
      <c r="G2944" s="88" t="str">
        <f t="shared" si="1875"/>
        <v/>
      </c>
      <c r="H2944" s="40"/>
      <c r="I2944" s="24"/>
      <c r="J2944" s="34"/>
      <c r="K2944" s="106"/>
      <c r="L2944" s="79"/>
      <c r="M2944" s="34"/>
      <c r="N2944" s="79"/>
      <c r="O2944" s="31"/>
      <c r="P2944" s="53"/>
      <c r="Q2944" s="40"/>
      <c r="S2944" s="41" t="str">
        <f t="shared" si="1863"/>
        <v/>
      </c>
      <c r="T2944" s="41" t="str">
        <f t="shared" si="1864"/>
        <v/>
      </c>
      <c r="U2944" s="41" t="str">
        <f t="shared" si="1876"/>
        <v/>
      </c>
      <c r="W2944" s="74" t="str">
        <f>IF('Job Database'!$X2944="", "", 'Job Database'!$X2944)</f>
        <v/>
      </c>
      <c r="Y2944" s="41" t="str">
        <f>IF($W2944="", "", IF(COUNTIF($I$11:$I$3035, $W2944)&gt;0, "", MAX($Y$10:$Y2943)+1))</f>
        <v/>
      </c>
      <c r="Z2944" s="41">
        <v>2934</v>
      </c>
      <c r="AA2944" s="58" t="str">
        <f t="shared" si="1877"/>
        <v/>
      </c>
      <c r="AC2944" s="41" t="str">
        <f t="shared" si="1865"/>
        <v/>
      </c>
      <c r="AE2944" s="41" t="str">
        <f t="shared" si="1878"/>
        <v/>
      </c>
      <c r="AJ2944" s="154" t="str">
        <f t="shared" si="1879"/>
        <v/>
      </c>
      <c r="AL2944" s="120" t="str">
        <f t="shared" si="1880"/>
        <v/>
      </c>
      <c r="AM2944" s="104" t="str">
        <f t="shared" si="1881"/>
        <v/>
      </c>
      <c r="AN2944" s="104" t="str">
        <f t="shared" si="1882"/>
        <v/>
      </c>
      <c r="AO2944" s="104" t="str">
        <f t="shared" si="1866"/>
        <v/>
      </c>
      <c r="AP2944" s="104" t="str">
        <f t="shared" si="1867"/>
        <v/>
      </c>
      <c r="AQ2944" s="121" t="str">
        <f t="shared" si="1883"/>
        <v/>
      </c>
      <c r="AS2944" s="88" t="str">
        <f t="shared" si="1868"/>
        <v/>
      </c>
      <c r="AT2944" s="68" t="str">
        <f t="shared" si="1884"/>
        <v/>
      </c>
      <c r="AU2944" s="68" t="str">
        <f t="shared" si="1885"/>
        <v/>
      </c>
      <c r="AV2944" s="68" t="str">
        <f t="shared" si="1886"/>
        <v/>
      </c>
      <c r="AW2944" s="88" t="str">
        <f t="shared" si="1869"/>
        <v/>
      </c>
      <c r="AZ2944" s="88" t="str">
        <f t="shared" si="1870"/>
        <v/>
      </c>
      <c r="BA2944" s="68" t="str">
        <f t="shared" si="1871"/>
        <v/>
      </c>
      <c r="BB2944" s="68" t="str">
        <f t="shared" si="1872"/>
        <v/>
      </c>
      <c r="BC2944" s="68" t="str">
        <f t="shared" si="1873"/>
        <v/>
      </c>
      <c r="BD2944" s="69" t="str">
        <f t="shared" si="1874"/>
        <v/>
      </c>
      <c r="BE2944" s="69" t="str">
        <f t="shared" si="1887"/>
        <v/>
      </c>
      <c r="BT2944" s="138" t="str">
        <f t="shared" ca="1" si="1888"/>
        <v/>
      </c>
      <c r="BU2944" s="139" t="str">
        <f t="shared" ca="1" si="1889"/>
        <v/>
      </c>
      <c r="BW2944" s="138" t="str">
        <f t="shared" si="1890"/>
        <v/>
      </c>
      <c r="BX2944" s="104" t="str">
        <f t="shared" si="1891"/>
        <v/>
      </c>
      <c r="BY2944" s="139" t="str">
        <f t="shared" si="1892"/>
        <v/>
      </c>
      <c r="CA2944" s="138" t="str">
        <f t="shared" si="1893"/>
        <v/>
      </c>
      <c r="CB2944" s="104" t="str">
        <f t="shared" si="1894"/>
        <v/>
      </c>
      <c r="CC2944" s="139" t="str">
        <f t="shared" si="1895"/>
        <v/>
      </c>
      <c r="CE2944" s="162" t="str">
        <f t="shared" si="1896"/>
        <v/>
      </c>
      <c r="CF2944" s="163" t="str">
        <f t="shared" si="1897"/>
        <v/>
      </c>
      <c r="CG2944" s="164" t="str">
        <f t="shared" si="1898"/>
        <v/>
      </c>
      <c r="CI2944" s="162" t="str">
        <f t="shared" si="1899"/>
        <v/>
      </c>
      <c r="CJ2944" s="163" t="str">
        <f t="shared" si="1902"/>
        <v/>
      </c>
      <c r="CK2944" s="164" t="str">
        <f t="shared" si="1903"/>
        <v/>
      </c>
      <c r="CM2944" s="169" t="str">
        <f t="shared" si="1900"/>
        <v/>
      </c>
      <c r="CN2944" s="139" t="str">
        <f t="shared" si="1901"/>
        <v/>
      </c>
      <c r="CP2944" s="41" t="str">
        <f>IF($CM2944="", "", COUNTIF($CM$11:$CM$3035, "&lt;"&amp;$CM2944)+1+COUNTIF($CM$11:$CM2944, $CM2944)-1)</f>
        <v/>
      </c>
    </row>
    <row r="2945" spans="1:94" x14ac:dyDescent="0.25">
      <c r="A2945" s="40"/>
      <c r="B2945" s="82" t="str">
        <f>IF($I2945="", "", IFERROR(INDEX('Job Database'!$AE$11:$AE$3035, MATCH($I2945, 'Job Database'!$X$11:$X$3035, 0)), ""))</f>
        <v/>
      </c>
      <c r="C2945" s="69" t="str">
        <f>IF($I2945="", "", IF(COUNTIF('Job Database'!$X$11:$X$3035, $I2945)=0, $AC$5, $AC$4))</f>
        <v/>
      </c>
      <c r="D2945" s="40"/>
      <c r="E2945" s="85" t="str">
        <f>IF($I2945="", "", IF(IFERROR(INDEX('Job Database'!$M$11:$M$3035, MATCH($I2945, 'Job Database'!$X$11:$X$3035, 0)), "")="", "", IFERROR(INDEX('Job Database'!$M$11:$M$3035, MATCH($I2945, 'Job Database'!$X$11:$X$3035, 0)), "")))</f>
        <v/>
      </c>
      <c r="F2945" s="40"/>
      <c r="G2945" s="88" t="str">
        <f t="shared" si="1875"/>
        <v/>
      </c>
      <c r="H2945" s="40"/>
      <c r="I2945" s="24"/>
      <c r="J2945" s="34"/>
      <c r="K2945" s="106"/>
      <c r="L2945" s="79"/>
      <c r="M2945" s="34"/>
      <c r="N2945" s="79"/>
      <c r="O2945" s="31"/>
      <c r="P2945" s="53"/>
      <c r="Q2945" s="40"/>
      <c r="S2945" s="41" t="str">
        <f t="shared" si="1863"/>
        <v/>
      </c>
      <c r="T2945" s="41" t="str">
        <f t="shared" si="1864"/>
        <v/>
      </c>
      <c r="U2945" s="41" t="str">
        <f t="shared" si="1876"/>
        <v/>
      </c>
      <c r="W2945" s="74" t="str">
        <f>IF('Job Database'!$X2945="", "", 'Job Database'!$X2945)</f>
        <v/>
      </c>
      <c r="Y2945" s="41" t="str">
        <f>IF($W2945="", "", IF(COUNTIF($I$11:$I$3035, $W2945)&gt;0, "", MAX($Y$10:$Y2944)+1))</f>
        <v/>
      </c>
      <c r="Z2945" s="41">
        <v>2935</v>
      </c>
      <c r="AA2945" s="58" t="str">
        <f t="shared" si="1877"/>
        <v/>
      </c>
      <c r="AC2945" s="41" t="str">
        <f t="shared" si="1865"/>
        <v/>
      </c>
      <c r="AE2945" s="41" t="str">
        <f t="shared" si="1878"/>
        <v/>
      </c>
      <c r="AJ2945" s="154" t="str">
        <f t="shared" si="1879"/>
        <v/>
      </c>
      <c r="AL2945" s="120" t="str">
        <f t="shared" si="1880"/>
        <v/>
      </c>
      <c r="AM2945" s="104" t="str">
        <f t="shared" si="1881"/>
        <v/>
      </c>
      <c r="AN2945" s="104" t="str">
        <f t="shared" si="1882"/>
        <v/>
      </c>
      <c r="AO2945" s="104" t="str">
        <f t="shared" si="1866"/>
        <v/>
      </c>
      <c r="AP2945" s="104" t="str">
        <f t="shared" si="1867"/>
        <v/>
      </c>
      <c r="AQ2945" s="121" t="str">
        <f t="shared" si="1883"/>
        <v/>
      </c>
      <c r="AS2945" s="88" t="str">
        <f t="shared" si="1868"/>
        <v/>
      </c>
      <c r="AT2945" s="68" t="str">
        <f t="shared" si="1884"/>
        <v/>
      </c>
      <c r="AU2945" s="68" t="str">
        <f t="shared" si="1885"/>
        <v/>
      </c>
      <c r="AV2945" s="68" t="str">
        <f t="shared" si="1886"/>
        <v/>
      </c>
      <c r="AW2945" s="88" t="str">
        <f t="shared" si="1869"/>
        <v/>
      </c>
      <c r="AZ2945" s="88" t="str">
        <f t="shared" si="1870"/>
        <v/>
      </c>
      <c r="BA2945" s="68" t="str">
        <f t="shared" si="1871"/>
        <v/>
      </c>
      <c r="BB2945" s="68" t="str">
        <f t="shared" si="1872"/>
        <v/>
      </c>
      <c r="BC2945" s="68" t="str">
        <f t="shared" si="1873"/>
        <v/>
      </c>
      <c r="BD2945" s="69" t="str">
        <f t="shared" si="1874"/>
        <v/>
      </c>
      <c r="BE2945" s="69" t="str">
        <f t="shared" si="1887"/>
        <v/>
      </c>
      <c r="BT2945" s="138" t="str">
        <f t="shared" ca="1" si="1888"/>
        <v/>
      </c>
      <c r="BU2945" s="139" t="str">
        <f t="shared" ca="1" si="1889"/>
        <v/>
      </c>
      <c r="BW2945" s="138" t="str">
        <f t="shared" si="1890"/>
        <v/>
      </c>
      <c r="BX2945" s="104" t="str">
        <f t="shared" si="1891"/>
        <v/>
      </c>
      <c r="BY2945" s="139" t="str">
        <f t="shared" si="1892"/>
        <v/>
      </c>
      <c r="CA2945" s="138" t="str">
        <f t="shared" si="1893"/>
        <v/>
      </c>
      <c r="CB2945" s="104" t="str">
        <f t="shared" si="1894"/>
        <v/>
      </c>
      <c r="CC2945" s="139" t="str">
        <f t="shared" si="1895"/>
        <v/>
      </c>
      <c r="CE2945" s="162" t="str">
        <f t="shared" si="1896"/>
        <v/>
      </c>
      <c r="CF2945" s="163" t="str">
        <f t="shared" si="1897"/>
        <v/>
      </c>
      <c r="CG2945" s="164" t="str">
        <f t="shared" si="1898"/>
        <v/>
      </c>
      <c r="CI2945" s="162" t="str">
        <f t="shared" si="1899"/>
        <v/>
      </c>
      <c r="CJ2945" s="163" t="str">
        <f t="shared" si="1902"/>
        <v/>
      </c>
      <c r="CK2945" s="164" t="str">
        <f t="shared" si="1903"/>
        <v/>
      </c>
      <c r="CM2945" s="169" t="str">
        <f t="shared" si="1900"/>
        <v/>
      </c>
      <c r="CN2945" s="139" t="str">
        <f t="shared" si="1901"/>
        <v/>
      </c>
      <c r="CP2945" s="41" t="str">
        <f>IF($CM2945="", "", COUNTIF($CM$11:$CM$3035, "&lt;"&amp;$CM2945)+1+COUNTIF($CM$11:$CM2945, $CM2945)-1)</f>
        <v/>
      </c>
    </row>
    <row r="2946" spans="1:94" x14ac:dyDescent="0.25">
      <c r="A2946" s="40"/>
      <c r="B2946" s="82" t="str">
        <f>IF($I2946="", "", IFERROR(INDEX('Job Database'!$AE$11:$AE$3035, MATCH($I2946, 'Job Database'!$X$11:$X$3035, 0)), ""))</f>
        <v/>
      </c>
      <c r="C2946" s="69" t="str">
        <f>IF($I2946="", "", IF(COUNTIF('Job Database'!$X$11:$X$3035, $I2946)=0, $AC$5, $AC$4))</f>
        <v/>
      </c>
      <c r="D2946" s="40"/>
      <c r="E2946" s="85" t="str">
        <f>IF($I2946="", "", IF(IFERROR(INDEX('Job Database'!$M$11:$M$3035, MATCH($I2946, 'Job Database'!$X$11:$X$3035, 0)), "")="", "", IFERROR(INDEX('Job Database'!$M$11:$M$3035, MATCH($I2946, 'Job Database'!$X$11:$X$3035, 0)), "")))</f>
        <v/>
      </c>
      <c r="F2946" s="40"/>
      <c r="G2946" s="88" t="str">
        <f t="shared" si="1875"/>
        <v/>
      </c>
      <c r="H2946" s="40"/>
      <c r="I2946" s="24"/>
      <c r="J2946" s="34"/>
      <c r="K2946" s="106"/>
      <c r="L2946" s="79"/>
      <c r="M2946" s="34"/>
      <c r="N2946" s="79"/>
      <c r="O2946" s="31"/>
      <c r="P2946" s="53"/>
      <c r="Q2946" s="40"/>
      <c r="S2946" s="41" t="str">
        <f t="shared" si="1863"/>
        <v/>
      </c>
      <c r="T2946" s="41" t="str">
        <f t="shared" si="1864"/>
        <v/>
      </c>
      <c r="U2946" s="41" t="str">
        <f t="shared" si="1876"/>
        <v/>
      </c>
      <c r="W2946" s="74" t="str">
        <f>IF('Job Database'!$X2946="", "", 'Job Database'!$X2946)</f>
        <v/>
      </c>
      <c r="Y2946" s="41" t="str">
        <f>IF($W2946="", "", IF(COUNTIF($I$11:$I$3035, $W2946)&gt;0, "", MAX($Y$10:$Y2945)+1))</f>
        <v/>
      </c>
      <c r="Z2946" s="41">
        <v>2936</v>
      </c>
      <c r="AA2946" s="58" t="str">
        <f t="shared" si="1877"/>
        <v/>
      </c>
      <c r="AC2946" s="41" t="str">
        <f t="shared" si="1865"/>
        <v/>
      </c>
      <c r="AE2946" s="41" t="str">
        <f t="shared" si="1878"/>
        <v/>
      </c>
      <c r="AJ2946" s="154" t="str">
        <f t="shared" si="1879"/>
        <v/>
      </c>
      <c r="AL2946" s="120" t="str">
        <f t="shared" si="1880"/>
        <v/>
      </c>
      <c r="AM2946" s="104" t="str">
        <f t="shared" si="1881"/>
        <v/>
      </c>
      <c r="AN2946" s="104" t="str">
        <f t="shared" si="1882"/>
        <v/>
      </c>
      <c r="AO2946" s="104" t="str">
        <f t="shared" si="1866"/>
        <v/>
      </c>
      <c r="AP2946" s="104" t="str">
        <f t="shared" si="1867"/>
        <v/>
      </c>
      <c r="AQ2946" s="121" t="str">
        <f t="shared" si="1883"/>
        <v/>
      </c>
      <c r="AS2946" s="88" t="str">
        <f t="shared" si="1868"/>
        <v/>
      </c>
      <c r="AT2946" s="68" t="str">
        <f t="shared" si="1884"/>
        <v/>
      </c>
      <c r="AU2946" s="68" t="str">
        <f t="shared" si="1885"/>
        <v/>
      </c>
      <c r="AV2946" s="68" t="str">
        <f t="shared" si="1886"/>
        <v/>
      </c>
      <c r="AW2946" s="88" t="str">
        <f t="shared" si="1869"/>
        <v/>
      </c>
      <c r="AZ2946" s="88" t="str">
        <f t="shared" si="1870"/>
        <v/>
      </c>
      <c r="BA2946" s="68" t="str">
        <f t="shared" si="1871"/>
        <v/>
      </c>
      <c r="BB2946" s="68" t="str">
        <f t="shared" si="1872"/>
        <v/>
      </c>
      <c r="BC2946" s="68" t="str">
        <f t="shared" si="1873"/>
        <v/>
      </c>
      <c r="BD2946" s="69" t="str">
        <f t="shared" si="1874"/>
        <v/>
      </c>
      <c r="BE2946" s="69" t="str">
        <f t="shared" si="1887"/>
        <v/>
      </c>
      <c r="BT2946" s="138" t="str">
        <f t="shared" ca="1" si="1888"/>
        <v/>
      </c>
      <c r="BU2946" s="139" t="str">
        <f t="shared" ca="1" si="1889"/>
        <v/>
      </c>
      <c r="BW2946" s="138" t="str">
        <f t="shared" si="1890"/>
        <v/>
      </c>
      <c r="BX2946" s="104" t="str">
        <f t="shared" si="1891"/>
        <v/>
      </c>
      <c r="BY2946" s="139" t="str">
        <f t="shared" si="1892"/>
        <v/>
      </c>
      <c r="CA2946" s="138" t="str">
        <f t="shared" si="1893"/>
        <v/>
      </c>
      <c r="CB2946" s="104" t="str">
        <f t="shared" si="1894"/>
        <v/>
      </c>
      <c r="CC2946" s="139" t="str">
        <f t="shared" si="1895"/>
        <v/>
      </c>
      <c r="CE2946" s="162" t="str">
        <f t="shared" si="1896"/>
        <v/>
      </c>
      <c r="CF2946" s="163" t="str">
        <f t="shared" si="1897"/>
        <v/>
      </c>
      <c r="CG2946" s="164" t="str">
        <f t="shared" si="1898"/>
        <v/>
      </c>
      <c r="CI2946" s="162" t="str">
        <f t="shared" si="1899"/>
        <v/>
      </c>
      <c r="CJ2946" s="163" t="str">
        <f t="shared" si="1902"/>
        <v/>
      </c>
      <c r="CK2946" s="164" t="str">
        <f t="shared" si="1903"/>
        <v/>
      </c>
      <c r="CM2946" s="169" t="str">
        <f t="shared" si="1900"/>
        <v/>
      </c>
      <c r="CN2946" s="139" t="str">
        <f t="shared" si="1901"/>
        <v/>
      </c>
      <c r="CP2946" s="41" t="str">
        <f>IF($CM2946="", "", COUNTIF($CM$11:$CM$3035, "&lt;"&amp;$CM2946)+1+COUNTIF($CM$11:$CM2946, $CM2946)-1)</f>
        <v/>
      </c>
    </row>
    <row r="2947" spans="1:94" x14ac:dyDescent="0.25">
      <c r="A2947" s="40"/>
      <c r="B2947" s="82" t="str">
        <f>IF($I2947="", "", IFERROR(INDEX('Job Database'!$AE$11:$AE$3035, MATCH($I2947, 'Job Database'!$X$11:$X$3035, 0)), ""))</f>
        <v/>
      </c>
      <c r="C2947" s="69" t="str">
        <f>IF($I2947="", "", IF(COUNTIF('Job Database'!$X$11:$X$3035, $I2947)=0, $AC$5, $AC$4))</f>
        <v/>
      </c>
      <c r="D2947" s="40"/>
      <c r="E2947" s="85" t="str">
        <f>IF($I2947="", "", IF(IFERROR(INDEX('Job Database'!$M$11:$M$3035, MATCH($I2947, 'Job Database'!$X$11:$X$3035, 0)), "")="", "", IFERROR(INDEX('Job Database'!$M$11:$M$3035, MATCH($I2947, 'Job Database'!$X$11:$X$3035, 0)), "")))</f>
        <v/>
      </c>
      <c r="F2947" s="40"/>
      <c r="G2947" s="88" t="str">
        <f t="shared" si="1875"/>
        <v/>
      </c>
      <c r="H2947" s="40"/>
      <c r="I2947" s="24"/>
      <c r="J2947" s="34"/>
      <c r="K2947" s="106"/>
      <c r="L2947" s="79"/>
      <c r="M2947" s="34"/>
      <c r="N2947" s="79"/>
      <c r="O2947" s="31"/>
      <c r="P2947" s="53"/>
      <c r="Q2947" s="40"/>
      <c r="S2947" s="41" t="str">
        <f t="shared" si="1863"/>
        <v/>
      </c>
      <c r="T2947" s="41" t="str">
        <f t="shared" si="1864"/>
        <v/>
      </c>
      <c r="U2947" s="41" t="str">
        <f t="shared" si="1876"/>
        <v/>
      </c>
      <c r="W2947" s="74" t="str">
        <f>IF('Job Database'!$X2947="", "", 'Job Database'!$X2947)</f>
        <v/>
      </c>
      <c r="Y2947" s="41" t="str">
        <f>IF($W2947="", "", IF(COUNTIF($I$11:$I$3035, $W2947)&gt;0, "", MAX($Y$10:$Y2946)+1))</f>
        <v/>
      </c>
      <c r="Z2947" s="41">
        <v>2937</v>
      </c>
      <c r="AA2947" s="58" t="str">
        <f t="shared" si="1877"/>
        <v/>
      </c>
      <c r="AC2947" s="41" t="str">
        <f t="shared" si="1865"/>
        <v/>
      </c>
      <c r="AE2947" s="41" t="str">
        <f t="shared" si="1878"/>
        <v/>
      </c>
      <c r="AJ2947" s="154" t="str">
        <f t="shared" si="1879"/>
        <v/>
      </c>
      <c r="AL2947" s="120" t="str">
        <f t="shared" si="1880"/>
        <v/>
      </c>
      <c r="AM2947" s="104" t="str">
        <f t="shared" si="1881"/>
        <v/>
      </c>
      <c r="AN2947" s="104" t="str">
        <f t="shared" si="1882"/>
        <v/>
      </c>
      <c r="AO2947" s="104" t="str">
        <f t="shared" si="1866"/>
        <v/>
      </c>
      <c r="AP2947" s="104" t="str">
        <f t="shared" si="1867"/>
        <v/>
      </c>
      <c r="AQ2947" s="121" t="str">
        <f t="shared" si="1883"/>
        <v/>
      </c>
      <c r="AS2947" s="88" t="str">
        <f t="shared" si="1868"/>
        <v/>
      </c>
      <c r="AT2947" s="68" t="str">
        <f t="shared" si="1884"/>
        <v/>
      </c>
      <c r="AU2947" s="68" t="str">
        <f t="shared" si="1885"/>
        <v/>
      </c>
      <c r="AV2947" s="68" t="str">
        <f t="shared" si="1886"/>
        <v/>
      </c>
      <c r="AW2947" s="88" t="str">
        <f t="shared" si="1869"/>
        <v/>
      </c>
      <c r="AZ2947" s="88" t="str">
        <f t="shared" si="1870"/>
        <v/>
      </c>
      <c r="BA2947" s="68" t="str">
        <f t="shared" si="1871"/>
        <v/>
      </c>
      <c r="BB2947" s="68" t="str">
        <f t="shared" si="1872"/>
        <v/>
      </c>
      <c r="BC2947" s="68" t="str">
        <f t="shared" si="1873"/>
        <v/>
      </c>
      <c r="BD2947" s="69" t="str">
        <f t="shared" si="1874"/>
        <v/>
      </c>
      <c r="BE2947" s="69" t="str">
        <f t="shared" si="1887"/>
        <v/>
      </c>
      <c r="BT2947" s="138" t="str">
        <f t="shared" ca="1" si="1888"/>
        <v/>
      </c>
      <c r="BU2947" s="139" t="str">
        <f t="shared" ca="1" si="1889"/>
        <v/>
      </c>
      <c r="BW2947" s="138" t="str">
        <f t="shared" si="1890"/>
        <v/>
      </c>
      <c r="BX2947" s="104" t="str">
        <f t="shared" si="1891"/>
        <v/>
      </c>
      <c r="BY2947" s="139" t="str">
        <f t="shared" si="1892"/>
        <v/>
      </c>
      <c r="CA2947" s="138" t="str">
        <f t="shared" si="1893"/>
        <v/>
      </c>
      <c r="CB2947" s="104" t="str">
        <f t="shared" si="1894"/>
        <v/>
      </c>
      <c r="CC2947" s="139" t="str">
        <f t="shared" si="1895"/>
        <v/>
      </c>
      <c r="CE2947" s="162" t="str">
        <f t="shared" si="1896"/>
        <v/>
      </c>
      <c r="CF2947" s="163" t="str">
        <f t="shared" si="1897"/>
        <v/>
      </c>
      <c r="CG2947" s="164" t="str">
        <f t="shared" si="1898"/>
        <v/>
      </c>
      <c r="CI2947" s="162" t="str">
        <f t="shared" si="1899"/>
        <v/>
      </c>
      <c r="CJ2947" s="163" t="str">
        <f t="shared" si="1902"/>
        <v/>
      </c>
      <c r="CK2947" s="164" t="str">
        <f t="shared" si="1903"/>
        <v/>
      </c>
      <c r="CM2947" s="169" t="str">
        <f t="shared" si="1900"/>
        <v/>
      </c>
      <c r="CN2947" s="139" t="str">
        <f t="shared" si="1901"/>
        <v/>
      </c>
      <c r="CP2947" s="41" t="str">
        <f>IF($CM2947="", "", COUNTIF($CM$11:$CM$3035, "&lt;"&amp;$CM2947)+1+COUNTIF($CM$11:$CM2947, $CM2947)-1)</f>
        <v/>
      </c>
    </row>
    <row r="2948" spans="1:94" x14ac:dyDescent="0.25">
      <c r="A2948" s="40"/>
      <c r="B2948" s="82" t="str">
        <f>IF($I2948="", "", IFERROR(INDEX('Job Database'!$AE$11:$AE$3035, MATCH($I2948, 'Job Database'!$X$11:$X$3035, 0)), ""))</f>
        <v/>
      </c>
      <c r="C2948" s="69" t="str">
        <f>IF($I2948="", "", IF(COUNTIF('Job Database'!$X$11:$X$3035, $I2948)=0, $AC$5, $AC$4))</f>
        <v/>
      </c>
      <c r="D2948" s="40"/>
      <c r="E2948" s="85" t="str">
        <f>IF($I2948="", "", IF(IFERROR(INDEX('Job Database'!$M$11:$M$3035, MATCH($I2948, 'Job Database'!$X$11:$X$3035, 0)), "")="", "", IFERROR(INDEX('Job Database'!$M$11:$M$3035, MATCH($I2948, 'Job Database'!$X$11:$X$3035, 0)), "")))</f>
        <v/>
      </c>
      <c r="F2948" s="40"/>
      <c r="G2948" s="88" t="str">
        <f t="shared" si="1875"/>
        <v/>
      </c>
      <c r="H2948" s="40"/>
      <c r="I2948" s="24"/>
      <c r="J2948" s="34"/>
      <c r="K2948" s="106"/>
      <c r="L2948" s="79"/>
      <c r="M2948" s="34"/>
      <c r="N2948" s="79"/>
      <c r="O2948" s="31"/>
      <c r="P2948" s="53"/>
      <c r="Q2948" s="40"/>
      <c r="S2948" s="41" t="str">
        <f t="shared" si="1863"/>
        <v/>
      </c>
      <c r="T2948" s="41" t="str">
        <f t="shared" si="1864"/>
        <v/>
      </c>
      <c r="U2948" s="41" t="str">
        <f t="shared" si="1876"/>
        <v/>
      </c>
      <c r="W2948" s="74" t="str">
        <f>IF('Job Database'!$X2948="", "", 'Job Database'!$X2948)</f>
        <v/>
      </c>
      <c r="Y2948" s="41" t="str">
        <f>IF($W2948="", "", IF(COUNTIF($I$11:$I$3035, $W2948)&gt;0, "", MAX($Y$10:$Y2947)+1))</f>
        <v/>
      </c>
      <c r="Z2948" s="41">
        <v>2938</v>
      </c>
      <c r="AA2948" s="58" t="str">
        <f t="shared" si="1877"/>
        <v/>
      </c>
      <c r="AC2948" s="41" t="str">
        <f t="shared" si="1865"/>
        <v/>
      </c>
      <c r="AE2948" s="41" t="str">
        <f t="shared" si="1878"/>
        <v/>
      </c>
      <c r="AJ2948" s="154" t="str">
        <f t="shared" si="1879"/>
        <v/>
      </c>
      <c r="AL2948" s="120" t="str">
        <f t="shared" si="1880"/>
        <v/>
      </c>
      <c r="AM2948" s="104" t="str">
        <f t="shared" si="1881"/>
        <v/>
      </c>
      <c r="AN2948" s="104" t="str">
        <f t="shared" si="1882"/>
        <v/>
      </c>
      <c r="AO2948" s="104" t="str">
        <f t="shared" si="1866"/>
        <v/>
      </c>
      <c r="AP2948" s="104" t="str">
        <f t="shared" si="1867"/>
        <v/>
      </c>
      <c r="AQ2948" s="121" t="str">
        <f t="shared" si="1883"/>
        <v/>
      </c>
      <c r="AS2948" s="88" t="str">
        <f t="shared" si="1868"/>
        <v/>
      </c>
      <c r="AT2948" s="68" t="str">
        <f t="shared" si="1884"/>
        <v/>
      </c>
      <c r="AU2948" s="68" t="str">
        <f t="shared" si="1885"/>
        <v/>
      </c>
      <c r="AV2948" s="68" t="str">
        <f t="shared" si="1886"/>
        <v/>
      </c>
      <c r="AW2948" s="88" t="str">
        <f t="shared" si="1869"/>
        <v/>
      </c>
      <c r="AZ2948" s="88" t="str">
        <f t="shared" si="1870"/>
        <v/>
      </c>
      <c r="BA2948" s="68" t="str">
        <f t="shared" si="1871"/>
        <v/>
      </c>
      <c r="BB2948" s="68" t="str">
        <f t="shared" si="1872"/>
        <v/>
      </c>
      <c r="BC2948" s="68" t="str">
        <f t="shared" si="1873"/>
        <v/>
      </c>
      <c r="BD2948" s="69" t="str">
        <f t="shared" si="1874"/>
        <v/>
      </c>
      <c r="BE2948" s="69" t="str">
        <f t="shared" si="1887"/>
        <v/>
      </c>
      <c r="BT2948" s="138" t="str">
        <f t="shared" ca="1" si="1888"/>
        <v/>
      </c>
      <c r="BU2948" s="139" t="str">
        <f t="shared" ca="1" si="1889"/>
        <v/>
      </c>
      <c r="BW2948" s="138" t="str">
        <f t="shared" si="1890"/>
        <v/>
      </c>
      <c r="BX2948" s="104" t="str">
        <f t="shared" si="1891"/>
        <v/>
      </c>
      <c r="BY2948" s="139" t="str">
        <f t="shared" si="1892"/>
        <v/>
      </c>
      <c r="CA2948" s="138" t="str">
        <f t="shared" si="1893"/>
        <v/>
      </c>
      <c r="CB2948" s="104" t="str">
        <f t="shared" si="1894"/>
        <v/>
      </c>
      <c r="CC2948" s="139" t="str">
        <f t="shared" si="1895"/>
        <v/>
      </c>
      <c r="CE2948" s="162" t="str">
        <f t="shared" si="1896"/>
        <v/>
      </c>
      <c r="CF2948" s="163" t="str">
        <f t="shared" si="1897"/>
        <v/>
      </c>
      <c r="CG2948" s="164" t="str">
        <f t="shared" si="1898"/>
        <v/>
      </c>
      <c r="CI2948" s="162" t="str">
        <f t="shared" si="1899"/>
        <v/>
      </c>
      <c r="CJ2948" s="163" t="str">
        <f t="shared" si="1902"/>
        <v/>
      </c>
      <c r="CK2948" s="164" t="str">
        <f t="shared" si="1903"/>
        <v/>
      </c>
      <c r="CM2948" s="169" t="str">
        <f t="shared" si="1900"/>
        <v/>
      </c>
      <c r="CN2948" s="139" t="str">
        <f t="shared" si="1901"/>
        <v/>
      </c>
      <c r="CP2948" s="41" t="str">
        <f>IF($CM2948="", "", COUNTIF($CM$11:$CM$3035, "&lt;"&amp;$CM2948)+1+COUNTIF($CM$11:$CM2948, $CM2948)-1)</f>
        <v/>
      </c>
    </row>
    <row r="2949" spans="1:94" x14ac:dyDescent="0.25">
      <c r="A2949" s="40"/>
      <c r="B2949" s="82" t="str">
        <f>IF($I2949="", "", IFERROR(INDEX('Job Database'!$AE$11:$AE$3035, MATCH($I2949, 'Job Database'!$X$11:$X$3035, 0)), ""))</f>
        <v/>
      </c>
      <c r="C2949" s="69" t="str">
        <f>IF($I2949="", "", IF(COUNTIF('Job Database'!$X$11:$X$3035, $I2949)=0, $AC$5, $AC$4))</f>
        <v/>
      </c>
      <c r="D2949" s="40"/>
      <c r="E2949" s="85" t="str">
        <f>IF($I2949="", "", IF(IFERROR(INDEX('Job Database'!$M$11:$M$3035, MATCH($I2949, 'Job Database'!$X$11:$X$3035, 0)), "")="", "", IFERROR(INDEX('Job Database'!$M$11:$M$3035, MATCH($I2949, 'Job Database'!$X$11:$X$3035, 0)), "")))</f>
        <v/>
      </c>
      <c r="F2949" s="40"/>
      <c r="G2949" s="88" t="str">
        <f t="shared" si="1875"/>
        <v/>
      </c>
      <c r="H2949" s="40"/>
      <c r="I2949" s="24"/>
      <c r="J2949" s="34"/>
      <c r="K2949" s="106"/>
      <c r="L2949" s="79"/>
      <c r="M2949" s="34"/>
      <c r="N2949" s="79"/>
      <c r="O2949" s="31"/>
      <c r="P2949" s="53"/>
      <c r="Q2949" s="40"/>
      <c r="S2949" s="41" t="str">
        <f t="shared" si="1863"/>
        <v/>
      </c>
      <c r="T2949" s="41" t="str">
        <f t="shared" si="1864"/>
        <v/>
      </c>
      <c r="U2949" s="41" t="str">
        <f t="shared" si="1876"/>
        <v/>
      </c>
      <c r="W2949" s="74" t="str">
        <f>IF('Job Database'!$X2949="", "", 'Job Database'!$X2949)</f>
        <v/>
      </c>
      <c r="Y2949" s="41" t="str">
        <f>IF($W2949="", "", IF(COUNTIF($I$11:$I$3035, $W2949)&gt;0, "", MAX($Y$10:$Y2948)+1))</f>
        <v/>
      </c>
      <c r="Z2949" s="41">
        <v>2939</v>
      </c>
      <c r="AA2949" s="58" t="str">
        <f t="shared" si="1877"/>
        <v/>
      </c>
      <c r="AC2949" s="41" t="str">
        <f t="shared" si="1865"/>
        <v/>
      </c>
      <c r="AE2949" s="41" t="str">
        <f t="shared" si="1878"/>
        <v/>
      </c>
      <c r="AJ2949" s="154" t="str">
        <f t="shared" si="1879"/>
        <v/>
      </c>
      <c r="AL2949" s="120" t="str">
        <f t="shared" si="1880"/>
        <v/>
      </c>
      <c r="AM2949" s="104" t="str">
        <f t="shared" si="1881"/>
        <v/>
      </c>
      <c r="AN2949" s="104" t="str">
        <f t="shared" si="1882"/>
        <v/>
      </c>
      <c r="AO2949" s="104" t="str">
        <f t="shared" si="1866"/>
        <v/>
      </c>
      <c r="AP2949" s="104" t="str">
        <f t="shared" si="1867"/>
        <v/>
      </c>
      <c r="AQ2949" s="121" t="str">
        <f t="shared" si="1883"/>
        <v/>
      </c>
      <c r="AS2949" s="88" t="str">
        <f t="shared" si="1868"/>
        <v/>
      </c>
      <c r="AT2949" s="68" t="str">
        <f t="shared" si="1884"/>
        <v/>
      </c>
      <c r="AU2949" s="68" t="str">
        <f t="shared" si="1885"/>
        <v/>
      </c>
      <c r="AV2949" s="68" t="str">
        <f t="shared" si="1886"/>
        <v/>
      </c>
      <c r="AW2949" s="88" t="str">
        <f t="shared" si="1869"/>
        <v/>
      </c>
      <c r="AZ2949" s="88" t="str">
        <f t="shared" si="1870"/>
        <v/>
      </c>
      <c r="BA2949" s="68" t="str">
        <f t="shared" si="1871"/>
        <v/>
      </c>
      <c r="BB2949" s="68" t="str">
        <f t="shared" si="1872"/>
        <v/>
      </c>
      <c r="BC2949" s="68" t="str">
        <f t="shared" si="1873"/>
        <v/>
      </c>
      <c r="BD2949" s="69" t="str">
        <f t="shared" si="1874"/>
        <v/>
      </c>
      <c r="BE2949" s="69" t="str">
        <f t="shared" si="1887"/>
        <v/>
      </c>
      <c r="BT2949" s="138" t="str">
        <f t="shared" ca="1" si="1888"/>
        <v/>
      </c>
      <c r="BU2949" s="139" t="str">
        <f t="shared" ca="1" si="1889"/>
        <v/>
      </c>
      <c r="BW2949" s="138" t="str">
        <f t="shared" si="1890"/>
        <v/>
      </c>
      <c r="BX2949" s="104" t="str">
        <f t="shared" si="1891"/>
        <v/>
      </c>
      <c r="BY2949" s="139" t="str">
        <f t="shared" si="1892"/>
        <v/>
      </c>
      <c r="CA2949" s="138" t="str">
        <f t="shared" si="1893"/>
        <v/>
      </c>
      <c r="CB2949" s="104" t="str">
        <f t="shared" si="1894"/>
        <v/>
      </c>
      <c r="CC2949" s="139" t="str">
        <f t="shared" si="1895"/>
        <v/>
      </c>
      <c r="CE2949" s="162" t="str">
        <f t="shared" si="1896"/>
        <v/>
      </c>
      <c r="CF2949" s="163" t="str">
        <f t="shared" si="1897"/>
        <v/>
      </c>
      <c r="CG2949" s="164" t="str">
        <f t="shared" si="1898"/>
        <v/>
      </c>
      <c r="CI2949" s="162" t="str">
        <f t="shared" si="1899"/>
        <v/>
      </c>
      <c r="CJ2949" s="163" t="str">
        <f t="shared" si="1902"/>
        <v/>
      </c>
      <c r="CK2949" s="164" t="str">
        <f t="shared" si="1903"/>
        <v/>
      </c>
      <c r="CM2949" s="169" t="str">
        <f t="shared" si="1900"/>
        <v/>
      </c>
      <c r="CN2949" s="139" t="str">
        <f t="shared" si="1901"/>
        <v/>
      </c>
      <c r="CP2949" s="41" t="str">
        <f>IF($CM2949="", "", COUNTIF($CM$11:$CM$3035, "&lt;"&amp;$CM2949)+1+COUNTIF($CM$11:$CM2949, $CM2949)-1)</f>
        <v/>
      </c>
    </row>
    <row r="2950" spans="1:94" x14ac:dyDescent="0.25">
      <c r="A2950" s="40"/>
      <c r="B2950" s="82" t="str">
        <f>IF($I2950="", "", IFERROR(INDEX('Job Database'!$AE$11:$AE$3035, MATCH($I2950, 'Job Database'!$X$11:$X$3035, 0)), ""))</f>
        <v/>
      </c>
      <c r="C2950" s="69" t="str">
        <f>IF($I2950="", "", IF(COUNTIF('Job Database'!$X$11:$X$3035, $I2950)=0, $AC$5, $AC$4))</f>
        <v/>
      </c>
      <c r="D2950" s="40"/>
      <c r="E2950" s="85" t="str">
        <f>IF($I2950="", "", IF(IFERROR(INDEX('Job Database'!$M$11:$M$3035, MATCH($I2950, 'Job Database'!$X$11:$X$3035, 0)), "")="", "", IFERROR(INDEX('Job Database'!$M$11:$M$3035, MATCH($I2950, 'Job Database'!$X$11:$X$3035, 0)), "")))</f>
        <v/>
      </c>
      <c r="F2950" s="40"/>
      <c r="G2950" s="88" t="str">
        <f t="shared" si="1875"/>
        <v/>
      </c>
      <c r="H2950" s="40"/>
      <c r="I2950" s="24"/>
      <c r="J2950" s="34"/>
      <c r="K2950" s="106"/>
      <c r="L2950" s="79"/>
      <c r="M2950" s="34"/>
      <c r="N2950" s="79"/>
      <c r="O2950" s="31"/>
      <c r="P2950" s="53"/>
      <c r="Q2950" s="40"/>
      <c r="S2950" s="41" t="str">
        <f t="shared" si="1863"/>
        <v/>
      </c>
      <c r="T2950" s="41" t="str">
        <f t="shared" si="1864"/>
        <v/>
      </c>
      <c r="U2950" s="41" t="str">
        <f t="shared" si="1876"/>
        <v/>
      </c>
      <c r="W2950" s="74" t="str">
        <f>IF('Job Database'!$X2950="", "", 'Job Database'!$X2950)</f>
        <v/>
      </c>
      <c r="Y2950" s="41" t="str">
        <f>IF($W2950="", "", IF(COUNTIF($I$11:$I$3035, $W2950)&gt;0, "", MAX($Y$10:$Y2949)+1))</f>
        <v/>
      </c>
      <c r="Z2950" s="41">
        <v>2940</v>
      </c>
      <c r="AA2950" s="58" t="str">
        <f t="shared" si="1877"/>
        <v/>
      </c>
      <c r="AC2950" s="41" t="str">
        <f t="shared" si="1865"/>
        <v/>
      </c>
      <c r="AE2950" s="41" t="str">
        <f t="shared" si="1878"/>
        <v/>
      </c>
      <c r="AJ2950" s="154" t="str">
        <f t="shared" si="1879"/>
        <v/>
      </c>
      <c r="AL2950" s="120" t="str">
        <f t="shared" si="1880"/>
        <v/>
      </c>
      <c r="AM2950" s="104" t="str">
        <f t="shared" si="1881"/>
        <v/>
      </c>
      <c r="AN2950" s="104" t="str">
        <f t="shared" si="1882"/>
        <v/>
      </c>
      <c r="AO2950" s="104" t="str">
        <f t="shared" si="1866"/>
        <v/>
      </c>
      <c r="AP2950" s="104" t="str">
        <f t="shared" si="1867"/>
        <v/>
      </c>
      <c r="AQ2950" s="121" t="str">
        <f t="shared" si="1883"/>
        <v/>
      </c>
      <c r="AS2950" s="88" t="str">
        <f t="shared" si="1868"/>
        <v/>
      </c>
      <c r="AT2950" s="68" t="str">
        <f t="shared" si="1884"/>
        <v/>
      </c>
      <c r="AU2950" s="68" t="str">
        <f t="shared" si="1885"/>
        <v/>
      </c>
      <c r="AV2950" s="68" t="str">
        <f t="shared" si="1886"/>
        <v/>
      </c>
      <c r="AW2950" s="88" t="str">
        <f t="shared" si="1869"/>
        <v/>
      </c>
      <c r="AZ2950" s="88" t="str">
        <f t="shared" si="1870"/>
        <v/>
      </c>
      <c r="BA2950" s="68" t="str">
        <f t="shared" si="1871"/>
        <v/>
      </c>
      <c r="BB2950" s="68" t="str">
        <f t="shared" si="1872"/>
        <v/>
      </c>
      <c r="BC2950" s="68" t="str">
        <f t="shared" si="1873"/>
        <v/>
      </c>
      <c r="BD2950" s="69" t="str">
        <f t="shared" si="1874"/>
        <v/>
      </c>
      <c r="BE2950" s="69" t="str">
        <f t="shared" si="1887"/>
        <v/>
      </c>
      <c r="BT2950" s="138" t="str">
        <f t="shared" ca="1" si="1888"/>
        <v/>
      </c>
      <c r="BU2950" s="139" t="str">
        <f t="shared" ca="1" si="1889"/>
        <v/>
      </c>
      <c r="BW2950" s="138" t="str">
        <f t="shared" si="1890"/>
        <v/>
      </c>
      <c r="BX2950" s="104" t="str">
        <f t="shared" si="1891"/>
        <v/>
      </c>
      <c r="BY2950" s="139" t="str">
        <f t="shared" si="1892"/>
        <v/>
      </c>
      <c r="CA2950" s="138" t="str">
        <f t="shared" si="1893"/>
        <v/>
      </c>
      <c r="CB2950" s="104" t="str">
        <f t="shared" si="1894"/>
        <v/>
      </c>
      <c r="CC2950" s="139" t="str">
        <f t="shared" si="1895"/>
        <v/>
      </c>
      <c r="CE2950" s="162" t="str">
        <f t="shared" si="1896"/>
        <v/>
      </c>
      <c r="CF2950" s="163" t="str">
        <f t="shared" si="1897"/>
        <v/>
      </c>
      <c r="CG2950" s="164" t="str">
        <f t="shared" si="1898"/>
        <v/>
      </c>
      <c r="CI2950" s="162" t="str">
        <f t="shared" si="1899"/>
        <v/>
      </c>
      <c r="CJ2950" s="163" t="str">
        <f t="shared" si="1902"/>
        <v/>
      </c>
      <c r="CK2950" s="164" t="str">
        <f t="shared" si="1903"/>
        <v/>
      </c>
      <c r="CM2950" s="169" t="str">
        <f t="shared" si="1900"/>
        <v/>
      </c>
      <c r="CN2950" s="139" t="str">
        <f t="shared" si="1901"/>
        <v/>
      </c>
      <c r="CP2950" s="41" t="str">
        <f>IF($CM2950="", "", COUNTIF($CM$11:$CM$3035, "&lt;"&amp;$CM2950)+1+COUNTIF($CM$11:$CM2950, $CM2950)-1)</f>
        <v/>
      </c>
    </row>
    <row r="2951" spans="1:94" x14ac:dyDescent="0.25">
      <c r="A2951" s="40"/>
      <c r="B2951" s="82" t="str">
        <f>IF($I2951="", "", IFERROR(INDEX('Job Database'!$AE$11:$AE$3035, MATCH($I2951, 'Job Database'!$X$11:$X$3035, 0)), ""))</f>
        <v/>
      </c>
      <c r="C2951" s="69" t="str">
        <f>IF($I2951="", "", IF(COUNTIF('Job Database'!$X$11:$X$3035, $I2951)=0, $AC$5, $AC$4))</f>
        <v/>
      </c>
      <c r="D2951" s="40"/>
      <c r="E2951" s="85" t="str">
        <f>IF($I2951="", "", IF(IFERROR(INDEX('Job Database'!$M$11:$M$3035, MATCH($I2951, 'Job Database'!$X$11:$X$3035, 0)), "")="", "", IFERROR(INDEX('Job Database'!$M$11:$M$3035, MATCH($I2951, 'Job Database'!$X$11:$X$3035, 0)), "")))</f>
        <v/>
      </c>
      <c r="F2951" s="40"/>
      <c r="G2951" s="88" t="str">
        <f t="shared" si="1875"/>
        <v/>
      </c>
      <c r="H2951" s="40"/>
      <c r="I2951" s="24"/>
      <c r="J2951" s="34"/>
      <c r="K2951" s="106"/>
      <c r="L2951" s="79"/>
      <c r="M2951" s="34"/>
      <c r="N2951" s="79"/>
      <c r="O2951" s="31"/>
      <c r="P2951" s="53"/>
      <c r="Q2951" s="40"/>
      <c r="S2951" s="41" t="str">
        <f t="shared" si="1863"/>
        <v/>
      </c>
      <c r="T2951" s="41" t="str">
        <f t="shared" si="1864"/>
        <v/>
      </c>
      <c r="U2951" s="41" t="str">
        <f t="shared" si="1876"/>
        <v/>
      </c>
      <c r="W2951" s="74" t="str">
        <f>IF('Job Database'!$X2951="", "", 'Job Database'!$X2951)</f>
        <v/>
      </c>
      <c r="Y2951" s="41" t="str">
        <f>IF($W2951="", "", IF(COUNTIF($I$11:$I$3035, $W2951)&gt;0, "", MAX($Y$10:$Y2950)+1))</f>
        <v/>
      </c>
      <c r="Z2951" s="41">
        <v>2941</v>
      </c>
      <c r="AA2951" s="58" t="str">
        <f t="shared" si="1877"/>
        <v/>
      </c>
      <c r="AC2951" s="41" t="str">
        <f t="shared" si="1865"/>
        <v/>
      </c>
      <c r="AE2951" s="41" t="str">
        <f t="shared" si="1878"/>
        <v/>
      </c>
      <c r="AJ2951" s="154" t="str">
        <f t="shared" si="1879"/>
        <v/>
      </c>
      <c r="AL2951" s="120" t="str">
        <f t="shared" si="1880"/>
        <v/>
      </c>
      <c r="AM2951" s="104" t="str">
        <f t="shared" si="1881"/>
        <v/>
      </c>
      <c r="AN2951" s="104" t="str">
        <f t="shared" si="1882"/>
        <v/>
      </c>
      <c r="AO2951" s="104" t="str">
        <f t="shared" si="1866"/>
        <v/>
      </c>
      <c r="AP2951" s="104" t="str">
        <f t="shared" si="1867"/>
        <v/>
      </c>
      <c r="AQ2951" s="121" t="str">
        <f t="shared" si="1883"/>
        <v/>
      </c>
      <c r="AS2951" s="88" t="str">
        <f t="shared" si="1868"/>
        <v/>
      </c>
      <c r="AT2951" s="68" t="str">
        <f t="shared" si="1884"/>
        <v/>
      </c>
      <c r="AU2951" s="68" t="str">
        <f t="shared" si="1885"/>
        <v/>
      </c>
      <c r="AV2951" s="68" t="str">
        <f t="shared" si="1886"/>
        <v/>
      </c>
      <c r="AW2951" s="88" t="str">
        <f t="shared" si="1869"/>
        <v/>
      </c>
      <c r="AZ2951" s="88" t="str">
        <f t="shared" si="1870"/>
        <v/>
      </c>
      <c r="BA2951" s="68" t="str">
        <f t="shared" si="1871"/>
        <v/>
      </c>
      <c r="BB2951" s="68" t="str">
        <f t="shared" si="1872"/>
        <v/>
      </c>
      <c r="BC2951" s="68" t="str">
        <f t="shared" si="1873"/>
        <v/>
      </c>
      <c r="BD2951" s="69" t="str">
        <f t="shared" si="1874"/>
        <v/>
      </c>
      <c r="BE2951" s="69" t="str">
        <f t="shared" si="1887"/>
        <v/>
      </c>
      <c r="BT2951" s="138" t="str">
        <f t="shared" ca="1" si="1888"/>
        <v/>
      </c>
      <c r="BU2951" s="139" t="str">
        <f t="shared" ca="1" si="1889"/>
        <v/>
      </c>
      <c r="BW2951" s="138" t="str">
        <f t="shared" si="1890"/>
        <v/>
      </c>
      <c r="BX2951" s="104" t="str">
        <f t="shared" si="1891"/>
        <v/>
      </c>
      <c r="BY2951" s="139" t="str">
        <f t="shared" si="1892"/>
        <v/>
      </c>
      <c r="CA2951" s="138" t="str">
        <f t="shared" si="1893"/>
        <v/>
      </c>
      <c r="CB2951" s="104" t="str">
        <f t="shared" si="1894"/>
        <v/>
      </c>
      <c r="CC2951" s="139" t="str">
        <f t="shared" si="1895"/>
        <v/>
      </c>
      <c r="CE2951" s="162" t="str">
        <f t="shared" si="1896"/>
        <v/>
      </c>
      <c r="CF2951" s="163" t="str">
        <f t="shared" si="1897"/>
        <v/>
      </c>
      <c r="CG2951" s="164" t="str">
        <f t="shared" si="1898"/>
        <v/>
      </c>
      <c r="CI2951" s="162" t="str">
        <f t="shared" si="1899"/>
        <v/>
      </c>
      <c r="CJ2951" s="163" t="str">
        <f t="shared" si="1902"/>
        <v/>
      </c>
      <c r="CK2951" s="164" t="str">
        <f t="shared" si="1903"/>
        <v/>
      </c>
      <c r="CM2951" s="169" t="str">
        <f t="shared" si="1900"/>
        <v/>
      </c>
      <c r="CN2951" s="139" t="str">
        <f t="shared" si="1901"/>
        <v/>
      </c>
      <c r="CP2951" s="41" t="str">
        <f>IF($CM2951="", "", COUNTIF($CM$11:$CM$3035, "&lt;"&amp;$CM2951)+1+COUNTIF($CM$11:$CM2951, $CM2951)-1)</f>
        <v/>
      </c>
    </row>
    <row r="2952" spans="1:94" x14ac:dyDescent="0.25">
      <c r="A2952" s="40"/>
      <c r="B2952" s="82" t="str">
        <f>IF($I2952="", "", IFERROR(INDEX('Job Database'!$AE$11:$AE$3035, MATCH($I2952, 'Job Database'!$X$11:$X$3035, 0)), ""))</f>
        <v/>
      </c>
      <c r="C2952" s="69" t="str">
        <f>IF($I2952="", "", IF(COUNTIF('Job Database'!$X$11:$X$3035, $I2952)=0, $AC$5, $AC$4))</f>
        <v/>
      </c>
      <c r="D2952" s="40"/>
      <c r="E2952" s="85" t="str">
        <f>IF($I2952="", "", IF(IFERROR(INDEX('Job Database'!$M$11:$M$3035, MATCH($I2952, 'Job Database'!$X$11:$X$3035, 0)), "")="", "", IFERROR(INDEX('Job Database'!$M$11:$M$3035, MATCH($I2952, 'Job Database'!$X$11:$X$3035, 0)), "")))</f>
        <v/>
      </c>
      <c r="F2952" s="40"/>
      <c r="G2952" s="88" t="str">
        <f t="shared" si="1875"/>
        <v/>
      </c>
      <c r="H2952" s="40"/>
      <c r="I2952" s="24"/>
      <c r="J2952" s="34"/>
      <c r="K2952" s="106"/>
      <c r="L2952" s="79"/>
      <c r="M2952" s="34"/>
      <c r="N2952" s="79"/>
      <c r="O2952" s="31"/>
      <c r="P2952" s="53"/>
      <c r="Q2952" s="40"/>
      <c r="S2952" s="41" t="str">
        <f t="shared" si="1863"/>
        <v/>
      </c>
      <c r="T2952" s="41" t="str">
        <f t="shared" si="1864"/>
        <v/>
      </c>
      <c r="U2952" s="41" t="str">
        <f t="shared" si="1876"/>
        <v/>
      </c>
      <c r="W2952" s="74" t="str">
        <f>IF('Job Database'!$X2952="", "", 'Job Database'!$X2952)</f>
        <v/>
      </c>
      <c r="Y2952" s="41" t="str">
        <f>IF($W2952="", "", IF(COUNTIF($I$11:$I$3035, $W2952)&gt;0, "", MAX($Y$10:$Y2951)+1))</f>
        <v/>
      </c>
      <c r="Z2952" s="41">
        <v>2942</v>
      </c>
      <c r="AA2952" s="58" t="str">
        <f t="shared" si="1877"/>
        <v/>
      </c>
      <c r="AC2952" s="41" t="str">
        <f t="shared" si="1865"/>
        <v/>
      </c>
      <c r="AE2952" s="41" t="str">
        <f t="shared" si="1878"/>
        <v/>
      </c>
      <c r="AJ2952" s="154" t="str">
        <f t="shared" si="1879"/>
        <v/>
      </c>
      <c r="AL2952" s="120" t="str">
        <f t="shared" si="1880"/>
        <v/>
      </c>
      <c r="AM2952" s="104" t="str">
        <f t="shared" si="1881"/>
        <v/>
      </c>
      <c r="AN2952" s="104" t="str">
        <f t="shared" si="1882"/>
        <v/>
      </c>
      <c r="AO2952" s="104" t="str">
        <f t="shared" si="1866"/>
        <v/>
      </c>
      <c r="AP2952" s="104" t="str">
        <f t="shared" si="1867"/>
        <v/>
      </c>
      <c r="AQ2952" s="121" t="str">
        <f t="shared" si="1883"/>
        <v/>
      </c>
      <c r="AS2952" s="88" t="str">
        <f t="shared" si="1868"/>
        <v/>
      </c>
      <c r="AT2952" s="68" t="str">
        <f t="shared" si="1884"/>
        <v/>
      </c>
      <c r="AU2952" s="68" t="str">
        <f t="shared" si="1885"/>
        <v/>
      </c>
      <c r="AV2952" s="68" t="str">
        <f t="shared" si="1886"/>
        <v/>
      </c>
      <c r="AW2952" s="88" t="str">
        <f t="shared" si="1869"/>
        <v/>
      </c>
      <c r="AZ2952" s="88" t="str">
        <f t="shared" si="1870"/>
        <v/>
      </c>
      <c r="BA2952" s="68" t="str">
        <f t="shared" si="1871"/>
        <v/>
      </c>
      <c r="BB2952" s="68" t="str">
        <f t="shared" si="1872"/>
        <v/>
      </c>
      <c r="BC2952" s="68" t="str">
        <f t="shared" si="1873"/>
        <v/>
      </c>
      <c r="BD2952" s="69" t="str">
        <f t="shared" si="1874"/>
        <v/>
      </c>
      <c r="BE2952" s="69" t="str">
        <f t="shared" si="1887"/>
        <v/>
      </c>
      <c r="BT2952" s="138" t="str">
        <f t="shared" ca="1" si="1888"/>
        <v/>
      </c>
      <c r="BU2952" s="139" t="str">
        <f t="shared" ca="1" si="1889"/>
        <v/>
      </c>
      <c r="BW2952" s="138" t="str">
        <f t="shared" si="1890"/>
        <v/>
      </c>
      <c r="BX2952" s="104" t="str">
        <f t="shared" si="1891"/>
        <v/>
      </c>
      <c r="BY2952" s="139" t="str">
        <f t="shared" si="1892"/>
        <v/>
      </c>
      <c r="CA2952" s="138" t="str">
        <f t="shared" si="1893"/>
        <v/>
      </c>
      <c r="CB2952" s="104" t="str">
        <f t="shared" si="1894"/>
        <v/>
      </c>
      <c r="CC2952" s="139" t="str">
        <f t="shared" si="1895"/>
        <v/>
      </c>
      <c r="CE2952" s="162" t="str">
        <f t="shared" si="1896"/>
        <v/>
      </c>
      <c r="CF2952" s="163" t="str">
        <f t="shared" si="1897"/>
        <v/>
      </c>
      <c r="CG2952" s="164" t="str">
        <f t="shared" si="1898"/>
        <v/>
      </c>
      <c r="CI2952" s="162" t="str">
        <f t="shared" si="1899"/>
        <v/>
      </c>
      <c r="CJ2952" s="163" t="str">
        <f t="shared" si="1902"/>
        <v/>
      </c>
      <c r="CK2952" s="164" t="str">
        <f t="shared" si="1903"/>
        <v/>
      </c>
      <c r="CM2952" s="169" t="str">
        <f t="shared" si="1900"/>
        <v/>
      </c>
      <c r="CN2952" s="139" t="str">
        <f t="shared" si="1901"/>
        <v/>
      </c>
      <c r="CP2952" s="41" t="str">
        <f>IF($CM2952="", "", COUNTIF($CM$11:$CM$3035, "&lt;"&amp;$CM2952)+1+COUNTIF($CM$11:$CM2952, $CM2952)-1)</f>
        <v/>
      </c>
    </row>
    <row r="2953" spans="1:94" x14ac:dyDescent="0.25">
      <c r="A2953" s="40"/>
      <c r="B2953" s="82" t="str">
        <f>IF($I2953="", "", IFERROR(INDEX('Job Database'!$AE$11:$AE$3035, MATCH($I2953, 'Job Database'!$X$11:$X$3035, 0)), ""))</f>
        <v/>
      </c>
      <c r="C2953" s="69" t="str">
        <f>IF($I2953="", "", IF(COUNTIF('Job Database'!$X$11:$X$3035, $I2953)=0, $AC$5, $AC$4))</f>
        <v/>
      </c>
      <c r="D2953" s="40"/>
      <c r="E2953" s="85" t="str">
        <f>IF($I2953="", "", IF(IFERROR(INDEX('Job Database'!$M$11:$M$3035, MATCH($I2953, 'Job Database'!$X$11:$X$3035, 0)), "")="", "", IFERROR(INDEX('Job Database'!$M$11:$M$3035, MATCH($I2953, 'Job Database'!$X$11:$X$3035, 0)), "")))</f>
        <v/>
      </c>
      <c r="F2953" s="40"/>
      <c r="G2953" s="88" t="str">
        <f t="shared" si="1875"/>
        <v/>
      </c>
      <c r="H2953" s="40"/>
      <c r="I2953" s="24"/>
      <c r="J2953" s="34"/>
      <c r="K2953" s="106"/>
      <c r="L2953" s="79"/>
      <c r="M2953" s="34"/>
      <c r="N2953" s="79"/>
      <c r="O2953" s="31"/>
      <c r="P2953" s="53"/>
      <c r="Q2953" s="40"/>
      <c r="S2953" s="41" t="str">
        <f t="shared" si="1863"/>
        <v/>
      </c>
      <c r="T2953" s="41" t="str">
        <f t="shared" si="1864"/>
        <v/>
      </c>
      <c r="U2953" s="41" t="str">
        <f t="shared" si="1876"/>
        <v/>
      </c>
      <c r="W2953" s="74" t="str">
        <f>IF('Job Database'!$X2953="", "", 'Job Database'!$X2953)</f>
        <v/>
      </c>
      <c r="Y2953" s="41" t="str">
        <f>IF($W2953="", "", IF(COUNTIF($I$11:$I$3035, $W2953)&gt;0, "", MAX($Y$10:$Y2952)+1))</f>
        <v/>
      </c>
      <c r="Z2953" s="41">
        <v>2943</v>
      </c>
      <c r="AA2953" s="58" t="str">
        <f t="shared" si="1877"/>
        <v/>
      </c>
      <c r="AC2953" s="41" t="str">
        <f t="shared" si="1865"/>
        <v/>
      </c>
      <c r="AE2953" s="41" t="str">
        <f t="shared" si="1878"/>
        <v/>
      </c>
      <c r="AJ2953" s="154" t="str">
        <f t="shared" si="1879"/>
        <v/>
      </c>
      <c r="AL2953" s="120" t="str">
        <f t="shared" si="1880"/>
        <v/>
      </c>
      <c r="AM2953" s="104" t="str">
        <f t="shared" si="1881"/>
        <v/>
      </c>
      <c r="AN2953" s="104" t="str">
        <f t="shared" si="1882"/>
        <v/>
      </c>
      <c r="AO2953" s="104" t="str">
        <f t="shared" si="1866"/>
        <v/>
      </c>
      <c r="AP2953" s="104" t="str">
        <f t="shared" si="1867"/>
        <v/>
      </c>
      <c r="AQ2953" s="121" t="str">
        <f t="shared" si="1883"/>
        <v/>
      </c>
      <c r="AS2953" s="88" t="str">
        <f t="shared" si="1868"/>
        <v/>
      </c>
      <c r="AT2953" s="68" t="str">
        <f t="shared" si="1884"/>
        <v/>
      </c>
      <c r="AU2953" s="68" t="str">
        <f t="shared" si="1885"/>
        <v/>
      </c>
      <c r="AV2953" s="68" t="str">
        <f t="shared" si="1886"/>
        <v/>
      </c>
      <c r="AW2953" s="88" t="str">
        <f t="shared" si="1869"/>
        <v/>
      </c>
      <c r="AZ2953" s="88" t="str">
        <f t="shared" si="1870"/>
        <v/>
      </c>
      <c r="BA2953" s="68" t="str">
        <f t="shared" si="1871"/>
        <v/>
      </c>
      <c r="BB2953" s="68" t="str">
        <f t="shared" si="1872"/>
        <v/>
      </c>
      <c r="BC2953" s="68" t="str">
        <f t="shared" si="1873"/>
        <v/>
      </c>
      <c r="BD2953" s="69" t="str">
        <f t="shared" si="1874"/>
        <v/>
      </c>
      <c r="BE2953" s="69" t="str">
        <f t="shared" si="1887"/>
        <v/>
      </c>
      <c r="BT2953" s="138" t="str">
        <f t="shared" ca="1" si="1888"/>
        <v/>
      </c>
      <c r="BU2953" s="139" t="str">
        <f t="shared" ca="1" si="1889"/>
        <v/>
      </c>
      <c r="BW2953" s="138" t="str">
        <f t="shared" si="1890"/>
        <v/>
      </c>
      <c r="BX2953" s="104" t="str">
        <f t="shared" si="1891"/>
        <v/>
      </c>
      <c r="BY2953" s="139" t="str">
        <f t="shared" si="1892"/>
        <v/>
      </c>
      <c r="CA2953" s="138" t="str">
        <f t="shared" si="1893"/>
        <v/>
      </c>
      <c r="CB2953" s="104" t="str">
        <f t="shared" si="1894"/>
        <v/>
      </c>
      <c r="CC2953" s="139" t="str">
        <f t="shared" si="1895"/>
        <v/>
      </c>
      <c r="CE2953" s="162" t="str">
        <f t="shared" si="1896"/>
        <v/>
      </c>
      <c r="CF2953" s="163" t="str">
        <f t="shared" si="1897"/>
        <v/>
      </c>
      <c r="CG2953" s="164" t="str">
        <f t="shared" si="1898"/>
        <v/>
      </c>
      <c r="CI2953" s="162" t="str">
        <f t="shared" si="1899"/>
        <v/>
      </c>
      <c r="CJ2953" s="163" t="str">
        <f t="shared" si="1902"/>
        <v/>
      </c>
      <c r="CK2953" s="164" t="str">
        <f t="shared" si="1903"/>
        <v/>
      </c>
      <c r="CM2953" s="169" t="str">
        <f t="shared" si="1900"/>
        <v/>
      </c>
      <c r="CN2953" s="139" t="str">
        <f t="shared" si="1901"/>
        <v/>
      </c>
      <c r="CP2953" s="41" t="str">
        <f>IF($CM2953="", "", COUNTIF($CM$11:$CM$3035, "&lt;"&amp;$CM2953)+1+COUNTIF($CM$11:$CM2953, $CM2953)-1)</f>
        <v/>
      </c>
    </row>
    <row r="2954" spans="1:94" x14ac:dyDescent="0.25">
      <c r="A2954" s="40"/>
      <c r="B2954" s="82" t="str">
        <f>IF($I2954="", "", IFERROR(INDEX('Job Database'!$AE$11:$AE$3035, MATCH($I2954, 'Job Database'!$X$11:$X$3035, 0)), ""))</f>
        <v/>
      </c>
      <c r="C2954" s="69" t="str">
        <f>IF($I2954="", "", IF(COUNTIF('Job Database'!$X$11:$X$3035, $I2954)=0, $AC$5, $AC$4))</f>
        <v/>
      </c>
      <c r="D2954" s="40"/>
      <c r="E2954" s="85" t="str">
        <f>IF($I2954="", "", IF(IFERROR(INDEX('Job Database'!$M$11:$M$3035, MATCH($I2954, 'Job Database'!$X$11:$X$3035, 0)), "")="", "", IFERROR(INDEX('Job Database'!$M$11:$M$3035, MATCH($I2954, 'Job Database'!$X$11:$X$3035, 0)), "")))</f>
        <v/>
      </c>
      <c r="F2954" s="40"/>
      <c r="G2954" s="88" t="str">
        <f t="shared" si="1875"/>
        <v/>
      </c>
      <c r="H2954" s="40"/>
      <c r="I2954" s="24"/>
      <c r="J2954" s="34"/>
      <c r="K2954" s="106"/>
      <c r="L2954" s="79"/>
      <c r="M2954" s="34"/>
      <c r="N2954" s="79"/>
      <c r="O2954" s="31"/>
      <c r="P2954" s="53"/>
      <c r="Q2954" s="40"/>
      <c r="S2954" s="41" t="str">
        <f t="shared" si="1863"/>
        <v/>
      </c>
      <c r="T2954" s="41" t="str">
        <f t="shared" si="1864"/>
        <v/>
      </c>
      <c r="U2954" s="41" t="str">
        <f t="shared" si="1876"/>
        <v/>
      </c>
      <c r="W2954" s="74" t="str">
        <f>IF('Job Database'!$X2954="", "", 'Job Database'!$X2954)</f>
        <v/>
      </c>
      <c r="Y2954" s="41" t="str">
        <f>IF($W2954="", "", IF(COUNTIF($I$11:$I$3035, $W2954)&gt;0, "", MAX($Y$10:$Y2953)+1))</f>
        <v/>
      </c>
      <c r="Z2954" s="41">
        <v>2944</v>
      </c>
      <c r="AA2954" s="58" t="str">
        <f t="shared" si="1877"/>
        <v/>
      </c>
      <c r="AC2954" s="41" t="str">
        <f t="shared" si="1865"/>
        <v/>
      </c>
      <c r="AE2954" s="41" t="str">
        <f t="shared" si="1878"/>
        <v/>
      </c>
      <c r="AJ2954" s="154" t="str">
        <f t="shared" si="1879"/>
        <v/>
      </c>
      <c r="AL2954" s="120" t="str">
        <f t="shared" si="1880"/>
        <v/>
      </c>
      <c r="AM2954" s="104" t="str">
        <f t="shared" si="1881"/>
        <v/>
      </c>
      <c r="AN2954" s="104" t="str">
        <f t="shared" si="1882"/>
        <v/>
      </c>
      <c r="AO2954" s="104" t="str">
        <f t="shared" si="1866"/>
        <v/>
      </c>
      <c r="AP2954" s="104" t="str">
        <f t="shared" si="1867"/>
        <v/>
      </c>
      <c r="AQ2954" s="121" t="str">
        <f t="shared" si="1883"/>
        <v/>
      </c>
      <c r="AS2954" s="88" t="str">
        <f t="shared" si="1868"/>
        <v/>
      </c>
      <c r="AT2954" s="68" t="str">
        <f t="shared" si="1884"/>
        <v/>
      </c>
      <c r="AU2954" s="68" t="str">
        <f t="shared" si="1885"/>
        <v/>
      </c>
      <c r="AV2954" s="68" t="str">
        <f t="shared" si="1886"/>
        <v/>
      </c>
      <c r="AW2954" s="88" t="str">
        <f t="shared" si="1869"/>
        <v/>
      </c>
      <c r="AZ2954" s="88" t="str">
        <f t="shared" si="1870"/>
        <v/>
      </c>
      <c r="BA2954" s="68" t="str">
        <f t="shared" si="1871"/>
        <v/>
      </c>
      <c r="BB2954" s="68" t="str">
        <f t="shared" si="1872"/>
        <v/>
      </c>
      <c r="BC2954" s="68" t="str">
        <f t="shared" si="1873"/>
        <v/>
      </c>
      <c r="BD2954" s="69" t="str">
        <f t="shared" si="1874"/>
        <v/>
      </c>
      <c r="BE2954" s="69" t="str">
        <f t="shared" si="1887"/>
        <v/>
      </c>
      <c r="BT2954" s="138" t="str">
        <f t="shared" ca="1" si="1888"/>
        <v/>
      </c>
      <c r="BU2954" s="139" t="str">
        <f t="shared" ca="1" si="1889"/>
        <v/>
      </c>
      <c r="BW2954" s="138" t="str">
        <f t="shared" si="1890"/>
        <v/>
      </c>
      <c r="BX2954" s="104" t="str">
        <f t="shared" si="1891"/>
        <v/>
      </c>
      <c r="BY2954" s="139" t="str">
        <f t="shared" si="1892"/>
        <v/>
      </c>
      <c r="CA2954" s="138" t="str">
        <f t="shared" si="1893"/>
        <v/>
      </c>
      <c r="CB2954" s="104" t="str">
        <f t="shared" si="1894"/>
        <v/>
      </c>
      <c r="CC2954" s="139" t="str">
        <f t="shared" si="1895"/>
        <v/>
      </c>
      <c r="CE2954" s="162" t="str">
        <f t="shared" si="1896"/>
        <v/>
      </c>
      <c r="CF2954" s="163" t="str">
        <f t="shared" si="1897"/>
        <v/>
      </c>
      <c r="CG2954" s="164" t="str">
        <f t="shared" si="1898"/>
        <v/>
      </c>
      <c r="CI2954" s="162" t="str">
        <f t="shared" si="1899"/>
        <v/>
      </c>
      <c r="CJ2954" s="163" t="str">
        <f t="shared" si="1902"/>
        <v/>
      </c>
      <c r="CK2954" s="164" t="str">
        <f t="shared" si="1903"/>
        <v/>
      </c>
      <c r="CM2954" s="169" t="str">
        <f t="shared" si="1900"/>
        <v/>
      </c>
      <c r="CN2954" s="139" t="str">
        <f t="shared" si="1901"/>
        <v/>
      </c>
      <c r="CP2954" s="41" t="str">
        <f>IF($CM2954="", "", COUNTIF($CM$11:$CM$3035, "&lt;"&amp;$CM2954)+1+COUNTIF($CM$11:$CM2954, $CM2954)-1)</f>
        <v/>
      </c>
    </row>
    <row r="2955" spans="1:94" x14ac:dyDescent="0.25">
      <c r="A2955" s="40"/>
      <c r="B2955" s="82" t="str">
        <f>IF($I2955="", "", IFERROR(INDEX('Job Database'!$AE$11:$AE$3035, MATCH($I2955, 'Job Database'!$X$11:$X$3035, 0)), ""))</f>
        <v/>
      </c>
      <c r="C2955" s="69" t="str">
        <f>IF($I2955="", "", IF(COUNTIF('Job Database'!$X$11:$X$3035, $I2955)=0, $AC$5, $AC$4))</f>
        <v/>
      </c>
      <c r="D2955" s="40"/>
      <c r="E2955" s="85" t="str">
        <f>IF($I2955="", "", IF(IFERROR(INDEX('Job Database'!$M$11:$M$3035, MATCH($I2955, 'Job Database'!$X$11:$X$3035, 0)), "")="", "", IFERROR(INDEX('Job Database'!$M$11:$M$3035, MATCH($I2955, 'Job Database'!$X$11:$X$3035, 0)), "")))</f>
        <v/>
      </c>
      <c r="F2955" s="40"/>
      <c r="G2955" s="88" t="str">
        <f t="shared" si="1875"/>
        <v/>
      </c>
      <c r="H2955" s="40"/>
      <c r="I2955" s="24"/>
      <c r="J2955" s="34"/>
      <c r="K2955" s="106"/>
      <c r="L2955" s="79"/>
      <c r="M2955" s="34"/>
      <c r="N2955" s="79"/>
      <c r="O2955" s="31"/>
      <c r="P2955" s="53"/>
      <c r="Q2955" s="40"/>
      <c r="S2955" s="41" t="str">
        <f t="shared" ref="S2955:S3018" si="1904">IF($K2955="", "", IF($AG$5&lt;=$K2955, "X", ""))</f>
        <v/>
      </c>
      <c r="T2955" s="41" t="str">
        <f t="shared" ref="T2955:T3018" si="1905">IF($K2955="", "", IF($AG$5&gt;$K2955, "X", ""))</f>
        <v/>
      </c>
      <c r="U2955" s="41" t="str">
        <f t="shared" si="1876"/>
        <v/>
      </c>
      <c r="W2955" s="74" t="str">
        <f>IF('Job Database'!$X2955="", "", 'Job Database'!$X2955)</f>
        <v/>
      </c>
      <c r="Y2955" s="41" t="str">
        <f>IF($W2955="", "", IF(COUNTIF($I$11:$I$3035, $W2955)&gt;0, "", MAX($Y$10:$Y2954)+1))</f>
        <v/>
      </c>
      <c r="Z2955" s="41">
        <v>2945</v>
      </c>
      <c r="AA2955" s="58" t="str">
        <f t="shared" si="1877"/>
        <v/>
      </c>
      <c r="AC2955" s="41" t="str">
        <f t="shared" ref="AC2955:AC3018" si="1906">IF($I2955="", "", IF(COUNTIF($W$11:$W$3035, $I2955)=0, "X", ""))</f>
        <v/>
      </c>
      <c r="AE2955" s="41" t="str">
        <f t="shared" si="1878"/>
        <v/>
      </c>
      <c r="AJ2955" s="154" t="str">
        <f t="shared" si="1879"/>
        <v/>
      </c>
      <c r="AL2955" s="120" t="str">
        <f t="shared" si="1880"/>
        <v/>
      </c>
      <c r="AM2955" s="104" t="str">
        <f t="shared" si="1881"/>
        <v/>
      </c>
      <c r="AN2955" s="104" t="str">
        <f t="shared" si="1882"/>
        <v/>
      </c>
      <c r="AO2955" s="104" t="str">
        <f t="shared" ref="AO2955:AO3018" si="1907">IF(COUNTIF($AZ2955:$BE2955, $AZ$5)&gt;0, "X", "")</f>
        <v/>
      </c>
      <c r="AP2955" s="104" t="str">
        <f t="shared" ref="AP2955:AP3018" si="1908">IF(COUNTIF($AZ2955:$BE2955, $AZ$4)&gt;0, "X", "")</f>
        <v/>
      </c>
      <c r="AQ2955" s="121" t="str">
        <f t="shared" si="1883"/>
        <v/>
      </c>
      <c r="AS2955" s="88" t="str">
        <f t="shared" ref="AS2955:AS3018" si="1909">IF(OR(NOT(J2955=""), E2955="", NOT($O2955=""), NOT($P2955="")), "", NETWORKDAYS(E2955, $AG$5, $BJ$34:$BJ$57))</f>
        <v/>
      </c>
      <c r="AT2955" s="68" t="str">
        <f t="shared" si="1884"/>
        <v/>
      </c>
      <c r="AU2955" s="68" t="str">
        <f t="shared" si="1885"/>
        <v/>
      </c>
      <c r="AV2955" s="68" t="str">
        <f t="shared" si="1886"/>
        <v/>
      </c>
      <c r="AW2955" s="88" t="str">
        <f t="shared" ref="AW2955:AW3018" si="1910">IF(OR(NOT(O2955=""), N2955="", NOT($O2955=""), NOT($P2955="")), "", NETWORKDAYS(N2955, $AG$5, $BJ$34:$BJ$57))</f>
        <v/>
      </c>
      <c r="AZ2955" s="88" t="str">
        <f t="shared" ref="AZ2955:AZ3018" si="1911">IF(OR(AS2955="", $U2955="X"), "", IF(AS2955&gt;=AS$7, $AZ$4, IF(AS2955&gt;=AS$9, $AZ$5, "")))</f>
        <v/>
      </c>
      <c r="BA2955" s="68" t="str">
        <f t="shared" ref="BA2955:BA3018" si="1912">IF(OR(AT2955="", $U2955="X"), "", IF(AT2955&gt;=AT$7, $AZ$4, IF(AT2955&gt;=AT$9, $AZ$5, "")))</f>
        <v/>
      </c>
      <c r="BB2955" s="68" t="str">
        <f t="shared" ref="BB2955:BB3018" si="1913">IF(OR(AU2955="", $U2955="X"), "", IF(AU2955&gt;=AU$7, $AZ$4, IF(AU2955&gt;=AU$9, $AZ$5, "")))</f>
        <v/>
      </c>
      <c r="BC2955" s="68" t="str">
        <f t="shared" ref="BC2955:BC3018" si="1914">IF(OR(AV2955="", $U2955="X"), "", IF(AV2955&gt;=AV$7, $AZ$4, IF(AV2955&gt;=AV$9, $AZ$5, "")))</f>
        <v/>
      </c>
      <c r="BD2955" s="69" t="str">
        <f t="shared" ref="BD2955:BD3018" si="1915">IF(OR(AW2955="", $U2955="X"), "", IF(AW2955&gt;=AW$7, $AZ$4, IF(AW2955&gt;=AW$9, $AZ$5, "")))</f>
        <v/>
      </c>
      <c r="BE2955" s="69" t="str">
        <f t="shared" si="1887"/>
        <v/>
      </c>
      <c r="BT2955" s="138" t="str">
        <f t="shared" ca="1" si="1888"/>
        <v/>
      </c>
      <c r="BU2955" s="139" t="str">
        <f t="shared" ca="1" si="1889"/>
        <v/>
      </c>
      <c r="BW2955" s="138" t="str">
        <f t="shared" si="1890"/>
        <v/>
      </c>
      <c r="BX2955" s="104" t="str">
        <f t="shared" si="1891"/>
        <v/>
      </c>
      <c r="BY2955" s="139" t="str">
        <f t="shared" si="1892"/>
        <v/>
      </c>
      <c r="CA2955" s="138" t="str">
        <f t="shared" si="1893"/>
        <v/>
      </c>
      <c r="CB2955" s="104" t="str">
        <f t="shared" si="1894"/>
        <v/>
      </c>
      <c r="CC2955" s="139" t="str">
        <f t="shared" si="1895"/>
        <v/>
      </c>
      <c r="CE2955" s="162" t="str">
        <f t="shared" si="1896"/>
        <v/>
      </c>
      <c r="CF2955" s="163" t="str">
        <f t="shared" si="1897"/>
        <v/>
      </c>
      <c r="CG2955" s="164" t="str">
        <f t="shared" si="1898"/>
        <v/>
      </c>
      <c r="CI2955" s="162" t="str">
        <f t="shared" si="1899"/>
        <v/>
      </c>
      <c r="CJ2955" s="163" t="str">
        <f t="shared" si="1902"/>
        <v/>
      </c>
      <c r="CK2955" s="164" t="str">
        <f t="shared" si="1903"/>
        <v/>
      </c>
      <c r="CM2955" s="169" t="str">
        <f t="shared" si="1900"/>
        <v/>
      </c>
      <c r="CN2955" s="139" t="str">
        <f t="shared" si="1901"/>
        <v/>
      </c>
      <c r="CP2955" s="41" t="str">
        <f>IF($CM2955="", "", COUNTIF($CM$11:$CM$3035, "&lt;"&amp;$CM2955)+1+COUNTIF($CM$11:$CM2955, $CM2955)-1)</f>
        <v/>
      </c>
    </row>
    <row r="2956" spans="1:94" x14ac:dyDescent="0.25">
      <c r="A2956" s="40"/>
      <c r="B2956" s="82" t="str">
        <f>IF($I2956="", "", IFERROR(INDEX('Job Database'!$AE$11:$AE$3035, MATCH($I2956, 'Job Database'!$X$11:$X$3035, 0)), ""))</f>
        <v/>
      </c>
      <c r="C2956" s="69" t="str">
        <f>IF($I2956="", "", IF(COUNTIF('Job Database'!$X$11:$X$3035, $I2956)=0, $AC$5, $AC$4))</f>
        <v/>
      </c>
      <c r="D2956" s="40"/>
      <c r="E2956" s="85" t="str">
        <f>IF($I2956="", "", IF(IFERROR(INDEX('Job Database'!$M$11:$M$3035, MATCH($I2956, 'Job Database'!$X$11:$X$3035, 0)), "")="", "", IFERROR(INDEX('Job Database'!$M$11:$M$3035, MATCH($I2956, 'Job Database'!$X$11:$X$3035, 0)), "")))</f>
        <v/>
      </c>
      <c r="F2956" s="40"/>
      <c r="G2956" s="88" t="str">
        <f t="shared" ref="G2956:G3019" si="1916">$AJ2956</f>
        <v/>
      </c>
      <c r="H2956" s="40"/>
      <c r="I2956" s="24"/>
      <c r="J2956" s="34"/>
      <c r="K2956" s="106"/>
      <c r="L2956" s="79"/>
      <c r="M2956" s="34"/>
      <c r="N2956" s="79"/>
      <c r="O2956" s="31"/>
      <c r="P2956" s="53"/>
      <c r="Q2956" s="40"/>
      <c r="S2956" s="41" t="str">
        <f t="shared" si="1904"/>
        <v/>
      </c>
      <c r="T2956" s="41" t="str">
        <f t="shared" si="1905"/>
        <v/>
      </c>
      <c r="U2956" s="41" t="str">
        <f t="shared" ref="U2956:U3019" si="1917">IF(OR($S2956="X", $T2956="X"), "X", "")</f>
        <v/>
      </c>
      <c r="W2956" s="74" t="str">
        <f>IF('Job Database'!$X2956="", "", 'Job Database'!$X2956)</f>
        <v/>
      </c>
      <c r="Y2956" s="41" t="str">
        <f>IF($W2956="", "", IF(COUNTIF($I$11:$I$3035, $W2956)&gt;0, "", MAX($Y$10:$Y2955)+1))</f>
        <v/>
      </c>
      <c r="Z2956" s="41">
        <v>2946</v>
      </c>
      <c r="AA2956" s="58" t="str">
        <f t="shared" ref="AA2956:AA3019" si="1918">IFERROR(INDEX($W$11:$W$3035, MATCH($Z2956, $Y$11:$Y$3035, 0)), "")</f>
        <v/>
      </c>
      <c r="AC2956" s="41" t="str">
        <f t="shared" si="1906"/>
        <v/>
      </c>
      <c r="AE2956" s="41" t="str">
        <f t="shared" ref="AE2956:AE3019" si="1919">IF($I2956="", "", IF(COUNTIF($I$11:$I$3035, $I2956)&gt;1, "X", ""))</f>
        <v/>
      </c>
      <c r="AJ2956" s="154" t="str">
        <f t="shared" ref="AJ2956:AJ3019" si="1920">IFERROR(INDEX($AL$10:$AQ$10, $AK$10, MATCH("X", $AL2956:$AQ2956, 0)), "")</f>
        <v/>
      </c>
      <c r="AL2956" s="120" t="str">
        <f t="shared" ref="AL2956:AL3019" si="1921">IF(AND(OR($O2956=$AG$15, $O2956=$AG$16), $P2956=$AH$11), "X", "")</f>
        <v/>
      </c>
      <c r="AM2956" s="104" t="str">
        <f t="shared" ref="AM2956:AM3019" si="1922">IF(AND(OR($O2956=$AG$15, $O2956=$AG$16), $P2956=$AH$13), "X", "")</f>
        <v/>
      </c>
      <c r="AN2956" s="104" t="str">
        <f t="shared" ref="AN2956:AN3019" si="1923">IF(AND(AL2956="", AM2956="", AP2956="", AQ2956="", AO2956="", NOT($I2956="")), "X", "")</f>
        <v/>
      </c>
      <c r="AO2956" s="104" t="str">
        <f t="shared" si="1907"/>
        <v/>
      </c>
      <c r="AP2956" s="104" t="str">
        <f t="shared" si="1908"/>
        <v/>
      </c>
      <c r="AQ2956" s="121" t="str">
        <f t="shared" ref="AQ2956:AQ3019" si="1924">IF(COUNTIF($AG$11:$AG$14, $O2956)&gt;0, "X", "")</f>
        <v/>
      </c>
      <c r="AS2956" s="88" t="str">
        <f t="shared" si="1909"/>
        <v/>
      </c>
      <c r="AT2956" s="68" t="str">
        <f t="shared" ref="AT2956:AT3019" si="1925">IF(OR($J2956="", NOT(L2956=""), NOT($O2956=""), NOT($P2956="")), "", NETWORKDAYS($J2956, $AG$5, $BJ$34:$BJ$57))</f>
        <v/>
      </c>
      <c r="AU2956" s="68" t="str">
        <f t="shared" ref="AU2956:AU3019" si="1926">IF(OR($L2956="", NOT(M2956=""), NOT($O2956=""), NOT($P2956="")), "", NETWORKDAYS($L2956, $AG$5, $BJ$34:$BJ$57))</f>
        <v/>
      </c>
      <c r="AV2956" s="68" t="str">
        <f t="shared" ref="AV2956:AV3019" si="1927">IF(OR($M2956="", NOT(N2956=""), NOT($O2956=""), NOT($P2956="")), "", NETWORKDAYS($M2956, $AG$5, $BJ$34:$BJ$57))</f>
        <v/>
      </c>
      <c r="AW2956" s="88" t="str">
        <f t="shared" si="1910"/>
        <v/>
      </c>
      <c r="AZ2956" s="88" t="str">
        <f t="shared" si="1911"/>
        <v/>
      </c>
      <c r="BA2956" s="68" t="str">
        <f t="shared" si="1912"/>
        <v/>
      </c>
      <c r="BB2956" s="68" t="str">
        <f t="shared" si="1913"/>
        <v/>
      </c>
      <c r="BC2956" s="68" t="str">
        <f t="shared" si="1914"/>
        <v/>
      </c>
      <c r="BD2956" s="69" t="str">
        <f t="shared" si="1915"/>
        <v/>
      </c>
      <c r="BE2956" s="69" t="str">
        <f t="shared" ref="BE2956:BE3019" si="1928">BD2956</f>
        <v/>
      </c>
      <c r="BT2956" s="138" t="str">
        <f t="shared" ref="BT2956:BT3019" ca="1" si="1929">IF($BU2956="X", "", IF(COUNTIF($CA2956:$CC2956, "X")&gt;0, "X", ""))</f>
        <v/>
      </c>
      <c r="BU2956" s="139" t="str">
        <f t="shared" ref="BU2956:BU3019" ca="1" si="1930">IF(OR($L2956=$AG$5, $M2956=$AG$5, $N2956=$AG$5), "X", "")</f>
        <v/>
      </c>
      <c r="BW2956" s="138" t="str">
        <f t="shared" ref="BW2956:BW3019" si="1931">IF(L2956="", "", NETWORKDAYS($AG$5, L2956, $BJ$34:$BJ$57))</f>
        <v/>
      </c>
      <c r="BX2956" s="104" t="str">
        <f t="shared" ref="BX2956:BX3019" si="1932">IF(M2956="", "", NETWORKDAYS($AG$5, M2956, $BJ$34:$BJ$57))</f>
        <v/>
      </c>
      <c r="BY2956" s="139" t="str">
        <f t="shared" ref="BY2956:BY3019" si="1933">IF(N2956="", "", NETWORKDAYS($AG$5, N2956, $BJ$34:$BJ$57))</f>
        <v/>
      </c>
      <c r="CA2956" s="138" t="str">
        <f t="shared" ref="CA2956:CA3019" si="1934">IF(BW2956&lt;0, "", IF(BW2956&lt;=$CA$9, "X", ""))</f>
        <v/>
      </c>
      <c r="CB2956" s="104" t="str">
        <f t="shared" ref="CB2956:CB3019" si="1935">IF(BX2956&lt;0, "", IF(BX2956&lt;=$CA$9, "X", ""))</f>
        <v/>
      </c>
      <c r="CC2956" s="139" t="str">
        <f t="shared" ref="CC2956:CC3019" si="1936">IF(BY2956&lt;0, "", IF(BY2956&lt;=$CA$9, "X", ""))</f>
        <v/>
      </c>
      <c r="CE2956" s="162" t="str">
        <f t="shared" ref="CE2956:CE3019" si="1937">IF(L2956="", "", IF(L2956=$AG$5, L2956, ""))</f>
        <v/>
      </c>
      <c r="CF2956" s="163" t="str">
        <f t="shared" ref="CF2956:CF3019" si="1938">IF(M2956="", "", IF(M2956=$AG$5, M2956, ""))</f>
        <v/>
      </c>
      <c r="CG2956" s="164" t="str">
        <f t="shared" ref="CG2956:CG3019" si="1939">IF(N2956="", "", IF(N2956=$AG$5, N2956, ""))</f>
        <v/>
      </c>
      <c r="CI2956" s="162" t="str">
        <f t="shared" ref="CI2956:CI3019" si="1940">IF(CA2956="", "", L2956)</f>
        <v/>
      </c>
      <c r="CJ2956" s="163" t="str">
        <f t="shared" si="1902"/>
        <v/>
      </c>
      <c r="CK2956" s="164" t="str">
        <f t="shared" si="1903"/>
        <v/>
      </c>
      <c r="CM2956" s="169" t="str">
        <f t="shared" ref="CM2956:CM3019" si="1941">IF(NOT($CE2956=""), $CE2956, IF(NOT($CF2956=""), $CF2956, IF(NOT($CG2956=""), $CG2956, IF(NOT($CI2956=""), $CI2956, IF(NOT($CJ2956=""), $CJ2956, IF(NOT($CK2956=""), $CK2956, ""))))))</f>
        <v/>
      </c>
      <c r="CN2956" s="139" t="str">
        <f t="shared" ref="CN2956:CN3019" si="1942">IF(NOT($CE2956=""), "TODAY - 1st Interview", IF(NOT($CF2956=""), "TODAY - 2nd Interview", IF(NOT($CG2956=""), "TODAY - 3rd Interview", IF(NOT($CI2956=""), "Alert - 1st Interview", IF(NOT($CJ2956=""), "Alert - 2nd Interview", IF(NOT($CK2956=""), "Alert - 3rd Interview", ""))))))</f>
        <v/>
      </c>
      <c r="CP2956" s="41" t="str">
        <f>IF($CM2956="", "", COUNTIF($CM$11:$CM$3035, "&lt;"&amp;$CM2956)+1+COUNTIF($CM$11:$CM2956, $CM2956)-1)</f>
        <v/>
      </c>
    </row>
    <row r="2957" spans="1:94" x14ac:dyDescent="0.25">
      <c r="A2957" s="40"/>
      <c r="B2957" s="82" t="str">
        <f>IF($I2957="", "", IFERROR(INDEX('Job Database'!$AE$11:$AE$3035, MATCH($I2957, 'Job Database'!$X$11:$X$3035, 0)), ""))</f>
        <v/>
      </c>
      <c r="C2957" s="69" t="str">
        <f>IF($I2957="", "", IF(COUNTIF('Job Database'!$X$11:$X$3035, $I2957)=0, $AC$5, $AC$4))</f>
        <v/>
      </c>
      <c r="D2957" s="40"/>
      <c r="E2957" s="85" t="str">
        <f>IF($I2957="", "", IF(IFERROR(INDEX('Job Database'!$M$11:$M$3035, MATCH($I2957, 'Job Database'!$X$11:$X$3035, 0)), "")="", "", IFERROR(INDEX('Job Database'!$M$11:$M$3035, MATCH($I2957, 'Job Database'!$X$11:$X$3035, 0)), "")))</f>
        <v/>
      </c>
      <c r="F2957" s="40"/>
      <c r="G2957" s="88" t="str">
        <f t="shared" si="1916"/>
        <v/>
      </c>
      <c r="H2957" s="40"/>
      <c r="I2957" s="24"/>
      <c r="J2957" s="34"/>
      <c r="K2957" s="106"/>
      <c r="L2957" s="79"/>
      <c r="M2957" s="34"/>
      <c r="N2957" s="79"/>
      <c r="O2957" s="31"/>
      <c r="P2957" s="53"/>
      <c r="Q2957" s="40"/>
      <c r="S2957" s="41" t="str">
        <f t="shared" si="1904"/>
        <v/>
      </c>
      <c r="T2957" s="41" t="str">
        <f t="shared" si="1905"/>
        <v/>
      </c>
      <c r="U2957" s="41" t="str">
        <f t="shared" si="1917"/>
        <v/>
      </c>
      <c r="W2957" s="74" t="str">
        <f>IF('Job Database'!$X2957="", "", 'Job Database'!$X2957)</f>
        <v/>
      </c>
      <c r="Y2957" s="41" t="str">
        <f>IF($W2957="", "", IF(COUNTIF($I$11:$I$3035, $W2957)&gt;0, "", MAX($Y$10:$Y2956)+1))</f>
        <v/>
      </c>
      <c r="Z2957" s="41">
        <v>2947</v>
      </c>
      <c r="AA2957" s="58" t="str">
        <f t="shared" si="1918"/>
        <v/>
      </c>
      <c r="AC2957" s="41" t="str">
        <f t="shared" si="1906"/>
        <v/>
      </c>
      <c r="AE2957" s="41" t="str">
        <f t="shared" si="1919"/>
        <v/>
      </c>
      <c r="AJ2957" s="154" t="str">
        <f t="shared" si="1920"/>
        <v/>
      </c>
      <c r="AL2957" s="120" t="str">
        <f t="shared" si="1921"/>
        <v/>
      </c>
      <c r="AM2957" s="104" t="str">
        <f t="shared" si="1922"/>
        <v/>
      </c>
      <c r="AN2957" s="104" t="str">
        <f t="shared" si="1923"/>
        <v/>
      </c>
      <c r="AO2957" s="104" t="str">
        <f t="shared" si="1907"/>
        <v/>
      </c>
      <c r="AP2957" s="104" t="str">
        <f t="shared" si="1908"/>
        <v/>
      </c>
      <c r="AQ2957" s="121" t="str">
        <f t="shared" si="1924"/>
        <v/>
      </c>
      <c r="AS2957" s="88" t="str">
        <f t="shared" si="1909"/>
        <v/>
      </c>
      <c r="AT2957" s="68" t="str">
        <f t="shared" si="1925"/>
        <v/>
      </c>
      <c r="AU2957" s="68" t="str">
        <f t="shared" si="1926"/>
        <v/>
      </c>
      <c r="AV2957" s="68" t="str">
        <f t="shared" si="1927"/>
        <v/>
      </c>
      <c r="AW2957" s="88" t="str">
        <f t="shared" si="1910"/>
        <v/>
      </c>
      <c r="AZ2957" s="88" t="str">
        <f t="shared" si="1911"/>
        <v/>
      </c>
      <c r="BA2957" s="68" t="str">
        <f t="shared" si="1912"/>
        <v/>
      </c>
      <c r="BB2957" s="68" t="str">
        <f t="shared" si="1913"/>
        <v/>
      </c>
      <c r="BC2957" s="68" t="str">
        <f t="shared" si="1914"/>
        <v/>
      </c>
      <c r="BD2957" s="69" t="str">
        <f t="shared" si="1915"/>
        <v/>
      </c>
      <c r="BE2957" s="69" t="str">
        <f t="shared" si="1928"/>
        <v/>
      </c>
      <c r="BT2957" s="138" t="str">
        <f t="shared" ca="1" si="1929"/>
        <v/>
      </c>
      <c r="BU2957" s="139" t="str">
        <f t="shared" ca="1" si="1930"/>
        <v/>
      </c>
      <c r="BW2957" s="138" t="str">
        <f t="shared" si="1931"/>
        <v/>
      </c>
      <c r="BX2957" s="104" t="str">
        <f t="shared" si="1932"/>
        <v/>
      </c>
      <c r="BY2957" s="139" t="str">
        <f t="shared" si="1933"/>
        <v/>
      </c>
      <c r="CA2957" s="138" t="str">
        <f t="shared" si="1934"/>
        <v/>
      </c>
      <c r="CB2957" s="104" t="str">
        <f t="shared" si="1935"/>
        <v/>
      </c>
      <c r="CC2957" s="139" t="str">
        <f t="shared" si="1936"/>
        <v/>
      </c>
      <c r="CE2957" s="162" t="str">
        <f t="shared" si="1937"/>
        <v/>
      </c>
      <c r="CF2957" s="163" t="str">
        <f t="shared" si="1938"/>
        <v/>
      </c>
      <c r="CG2957" s="164" t="str">
        <f t="shared" si="1939"/>
        <v/>
      </c>
      <c r="CI2957" s="162" t="str">
        <f t="shared" si="1940"/>
        <v/>
      </c>
      <c r="CJ2957" s="163" t="str">
        <f t="shared" si="1902"/>
        <v/>
      </c>
      <c r="CK2957" s="164" t="str">
        <f t="shared" si="1903"/>
        <v/>
      </c>
      <c r="CM2957" s="169" t="str">
        <f t="shared" si="1941"/>
        <v/>
      </c>
      <c r="CN2957" s="139" t="str">
        <f t="shared" si="1942"/>
        <v/>
      </c>
      <c r="CP2957" s="41" t="str">
        <f>IF($CM2957="", "", COUNTIF($CM$11:$CM$3035, "&lt;"&amp;$CM2957)+1+COUNTIF($CM$11:$CM2957, $CM2957)-1)</f>
        <v/>
      </c>
    </row>
    <row r="2958" spans="1:94" x14ac:dyDescent="0.25">
      <c r="A2958" s="40"/>
      <c r="B2958" s="82" t="str">
        <f>IF($I2958="", "", IFERROR(INDEX('Job Database'!$AE$11:$AE$3035, MATCH($I2958, 'Job Database'!$X$11:$X$3035, 0)), ""))</f>
        <v/>
      </c>
      <c r="C2958" s="69" t="str">
        <f>IF($I2958="", "", IF(COUNTIF('Job Database'!$X$11:$X$3035, $I2958)=0, $AC$5, $AC$4))</f>
        <v/>
      </c>
      <c r="D2958" s="40"/>
      <c r="E2958" s="85" t="str">
        <f>IF($I2958="", "", IF(IFERROR(INDEX('Job Database'!$M$11:$M$3035, MATCH($I2958, 'Job Database'!$X$11:$X$3035, 0)), "")="", "", IFERROR(INDEX('Job Database'!$M$11:$M$3035, MATCH($I2958, 'Job Database'!$X$11:$X$3035, 0)), "")))</f>
        <v/>
      </c>
      <c r="F2958" s="40"/>
      <c r="G2958" s="88" t="str">
        <f t="shared" si="1916"/>
        <v/>
      </c>
      <c r="H2958" s="40"/>
      <c r="I2958" s="24"/>
      <c r="J2958" s="34"/>
      <c r="K2958" s="106"/>
      <c r="L2958" s="79"/>
      <c r="M2958" s="34"/>
      <c r="N2958" s="79"/>
      <c r="O2958" s="31"/>
      <c r="P2958" s="53"/>
      <c r="Q2958" s="40"/>
      <c r="S2958" s="41" t="str">
        <f t="shared" si="1904"/>
        <v/>
      </c>
      <c r="T2958" s="41" t="str">
        <f t="shared" si="1905"/>
        <v/>
      </c>
      <c r="U2958" s="41" t="str">
        <f t="shared" si="1917"/>
        <v/>
      </c>
      <c r="W2958" s="74" t="str">
        <f>IF('Job Database'!$X2958="", "", 'Job Database'!$X2958)</f>
        <v/>
      </c>
      <c r="Y2958" s="41" t="str">
        <f>IF($W2958="", "", IF(COUNTIF($I$11:$I$3035, $W2958)&gt;0, "", MAX($Y$10:$Y2957)+1))</f>
        <v/>
      </c>
      <c r="Z2958" s="41">
        <v>2948</v>
      </c>
      <c r="AA2958" s="58" t="str">
        <f t="shared" si="1918"/>
        <v/>
      </c>
      <c r="AC2958" s="41" t="str">
        <f t="shared" si="1906"/>
        <v/>
      </c>
      <c r="AE2958" s="41" t="str">
        <f t="shared" si="1919"/>
        <v/>
      </c>
      <c r="AJ2958" s="154" t="str">
        <f t="shared" si="1920"/>
        <v/>
      </c>
      <c r="AL2958" s="120" t="str">
        <f t="shared" si="1921"/>
        <v/>
      </c>
      <c r="AM2958" s="104" t="str">
        <f t="shared" si="1922"/>
        <v/>
      </c>
      <c r="AN2958" s="104" t="str">
        <f t="shared" si="1923"/>
        <v/>
      </c>
      <c r="AO2958" s="104" t="str">
        <f t="shared" si="1907"/>
        <v/>
      </c>
      <c r="AP2958" s="104" t="str">
        <f t="shared" si="1908"/>
        <v/>
      </c>
      <c r="AQ2958" s="121" t="str">
        <f t="shared" si="1924"/>
        <v/>
      </c>
      <c r="AS2958" s="88" t="str">
        <f t="shared" si="1909"/>
        <v/>
      </c>
      <c r="AT2958" s="68" t="str">
        <f t="shared" si="1925"/>
        <v/>
      </c>
      <c r="AU2958" s="68" t="str">
        <f t="shared" si="1926"/>
        <v/>
      </c>
      <c r="AV2958" s="68" t="str">
        <f t="shared" si="1927"/>
        <v/>
      </c>
      <c r="AW2958" s="88" t="str">
        <f t="shared" si="1910"/>
        <v/>
      </c>
      <c r="AZ2958" s="88" t="str">
        <f t="shared" si="1911"/>
        <v/>
      </c>
      <c r="BA2958" s="68" t="str">
        <f t="shared" si="1912"/>
        <v/>
      </c>
      <c r="BB2958" s="68" t="str">
        <f t="shared" si="1913"/>
        <v/>
      </c>
      <c r="BC2958" s="68" t="str">
        <f t="shared" si="1914"/>
        <v/>
      </c>
      <c r="BD2958" s="69" t="str">
        <f t="shared" si="1915"/>
        <v/>
      </c>
      <c r="BE2958" s="69" t="str">
        <f t="shared" si="1928"/>
        <v/>
      </c>
      <c r="BT2958" s="138" t="str">
        <f t="shared" ca="1" si="1929"/>
        <v/>
      </c>
      <c r="BU2958" s="139" t="str">
        <f t="shared" ca="1" si="1930"/>
        <v/>
      </c>
      <c r="BW2958" s="138" t="str">
        <f t="shared" si="1931"/>
        <v/>
      </c>
      <c r="BX2958" s="104" t="str">
        <f t="shared" si="1932"/>
        <v/>
      </c>
      <c r="BY2958" s="139" t="str">
        <f t="shared" si="1933"/>
        <v/>
      </c>
      <c r="CA2958" s="138" t="str">
        <f t="shared" si="1934"/>
        <v/>
      </c>
      <c r="CB2958" s="104" t="str">
        <f t="shared" si="1935"/>
        <v/>
      </c>
      <c r="CC2958" s="139" t="str">
        <f t="shared" si="1936"/>
        <v/>
      </c>
      <c r="CE2958" s="162" t="str">
        <f t="shared" si="1937"/>
        <v/>
      </c>
      <c r="CF2958" s="163" t="str">
        <f t="shared" si="1938"/>
        <v/>
      </c>
      <c r="CG2958" s="164" t="str">
        <f t="shared" si="1939"/>
        <v/>
      </c>
      <c r="CI2958" s="162" t="str">
        <f t="shared" si="1940"/>
        <v/>
      </c>
      <c r="CJ2958" s="163" t="str">
        <f t="shared" si="1902"/>
        <v/>
      </c>
      <c r="CK2958" s="164" t="str">
        <f t="shared" si="1903"/>
        <v/>
      </c>
      <c r="CM2958" s="169" t="str">
        <f t="shared" si="1941"/>
        <v/>
      </c>
      <c r="CN2958" s="139" t="str">
        <f t="shared" si="1942"/>
        <v/>
      </c>
      <c r="CP2958" s="41" t="str">
        <f>IF($CM2958="", "", COUNTIF($CM$11:$CM$3035, "&lt;"&amp;$CM2958)+1+COUNTIF($CM$11:$CM2958, $CM2958)-1)</f>
        <v/>
      </c>
    </row>
    <row r="2959" spans="1:94" x14ac:dyDescent="0.25">
      <c r="A2959" s="40"/>
      <c r="B2959" s="82" t="str">
        <f>IF($I2959="", "", IFERROR(INDEX('Job Database'!$AE$11:$AE$3035, MATCH($I2959, 'Job Database'!$X$11:$X$3035, 0)), ""))</f>
        <v/>
      </c>
      <c r="C2959" s="69" t="str">
        <f>IF($I2959="", "", IF(COUNTIF('Job Database'!$X$11:$X$3035, $I2959)=0, $AC$5, $AC$4))</f>
        <v/>
      </c>
      <c r="D2959" s="40"/>
      <c r="E2959" s="85" t="str">
        <f>IF($I2959="", "", IF(IFERROR(INDEX('Job Database'!$M$11:$M$3035, MATCH($I2959, 'Job Database'!$X$11:$X$3035, 0)), "")="", "", IFERROR(INDEX('Job Database'!$M$11:$M$3035, MATCH($I2959, 'Job Database'!$X$11:$X$3035, 0)), "")))</f>
        <v/>
      </c>
      <c r="F2959" s="40"/>
      <c r="G2959" s="88" t="str">
        <f t="shared" si="1916"/>
        <v/>
      </c>
      <c r="H2959" s="40"/>
      <c r="I2959" s="24"/>
      <c r="J2959" s="34"/>
      <c r="K2959" s="106"/>
      <c r="L2959" s="79"/>
      <c r="M2959" s="34"/>
      <c r="N2959" s="79"/>
      <c r="O2959" s="31"/>
      <c r="P2959" s="53"/>
      <c r="Q2959" s="40"/>
      <c r="S2959" s="41" t="str">
        <f t="shared" si="1904"/>
        <v/>
      </c>
      <c r="T2959" s="41" t="str">
        <f t="shared" si="1905"/>
        <v/>
      </c>
      <c r="U2959" s="41" t="str">
        <f t="shared" si="1917"/>
        <v/>
      </c>
      <c r="W2959" s="74" t="str">
        <f>IF('Job Database'!$X2959="", "", 'Job Database'!$X2959)</f>
        <v/>
      </c>
      <c r="Y2959" s="41" t="str">
        <f>IF($W2959="", "", IF(COUNTIF($I$11:$I$3035, $W2959)&gt;0, "", MAX($Y$10:$Y2958)+1))</f>
        <v/>
      </c>
      <c r="Z2959" s="41">
        <v>2949</v>
      </c>
      <c r="AA2959" s="58" t="str">
        <f t="shared" si="1918"/>
        <v/>
      </c>
      <c r="AC2959" s="41" t="str">
        <f t="shared" si="1906"/>
        <v/>
      </c>
      <c r="AE2959" s="41" t="str">
        <f t="shared" si="1919"/>
        <v/>
      </c>
      <c r="AJ2959" s="154" t="str">
        <f t="shared" si="1920"/>
        <v/>
      </c>
      <c r="AL2959" s="120" t="str">
        <f t="shared" si="1921"/>
        <v/>
      </c>
      <c r="AM2959" s="104" t="str">
        <f t="shared" si="1922"/>
        <v/>
      </c>
      <c r="AN2959" s="104" t="str">
        <f t="shared" si="1923"/>
        <v/>
      </c>
      <c r="AO2959" s="104" t="str">
        <f t="shared" si="1907"/>
        <v/>
      </c>
      <c r="AP2959" s="104" t="str">
        <f t="shared" si="1908"/>
        <v/>
      </c>
      <c r="AQ2959" s="121" t="str">
        <f t="shared" si="1924"/>
        <v/>
      </c>
      <c r="AS2959" s="88" t="str">
        <f t="shared" si="1909"/>
        <v/>
      </c>
      <c r="AT2959" s="68" t="str">
        <f t="shared" si="1925"/>
        <v/>
      </c>
      <c r="AU2959" s="68" t="str">
        <f t="shared" si="1926"/>
        <v/>
      </c>
      <c r="AV2959" s="68" t="str">
        <f t="shared" si="1927"/>
        <v/>
      </c>
      <c r="AW2959" s="88" t="str">
        <f t="shared" si="1910"/>
        <v/>
      </c>
      <c r="AZ2959" s="88" t="str">
        <f t="shared" si="1911"/>
        <v/>
      </c>
      <c r="BA2959" s="68" t="str">
        <f t="shared" si="1912"/>
        <v/>
      </c>
      <c r="BB2959" s="68" t="str">
        <f t="shared" si="1913"/>
        <v/>
      </c>
      <c r="BC2959" s="68" t="str">
        <f t="shared" si="1914"/>
        <v/>
      </c>
      <c r="BD2959" s="69" t="str">
        <f t="shared" si="1915"/>
        <v/>
      </c>
      <c r="BE2959" s="69" t="str">
        <f t="shared" si="1928"/>
        <v/>
      </c>
      <c r="BT2959" s="138" t="str">
        <f t="shared" ca="1" si="1929"/>
        <v/>
      </c>
      <c r="BU2959" s="139" t="str">
        <f t="shared" ca="1" si="1930"/>
        <v/>
      </c>
      <c r="BW2959" s="138" t="str">
        <f t="shared" si="1931"/>
        <v/>
      </c>
      <c r="BX2959" s="104" t="str">
        <f t="shared" si="1932"/>
        <v/>
      </c>
      <c r="BY2959" s="139" t="str">
        <f t="shared" si="1933"/>
        <v/>
      </c>
      <c r="CA2959" s="138" t="str">
        <f t="shared" si="1934"/>
        <v/>
      </c>
      <c r="CB2959" s="104" t="str">
        <f t="shared" si="1935"/>
        <v/>
      </c>
      <c r="CC2959" s="139" t="str">
        <f t="shared" si="1936"/>
        <v/>
      </c>
      <c r="CE2959" s="162" t="str">
        <f t="shared" si="1937"/>
        <v/>
      </c>
      <c r="CF2959" s="163" t="str">
        <f t="shared" si="1938"/>
        <v/>
      </c>
      <c r="CG2959" s="164" t="str">
        <f t="shared" si="1939"/>
        <v/>
      </c>
      <c r="CI2959" s="162" t="str">
        <f t="shared" si="1940"/>
        <v/>
      </c>
      <c r="CJ2959" s="163" t="str">
        <f t="shared" si="1902"/>
        <v/>
      </c>
      <c r="CK2959" s="164" t="str">
        <f t="shared" si="1903"/>
        <v/>
      </c>
      <c r="CM2959" s="169" t="str">
        <f t="shared" si="1941"/>
        <v/>
      </c>
      <c r="CN2959" s="139" t="str">
        <f t="shared" si="1942"/>
        <v/>
      </c>
      <c r="CP2959" s="41" t="str">
        <f>IF($CM2959="", "", COUNTIF($CM$11:$CM$3035, "&lt;"&amp;$CM2959)+1+COUNTIF($CM$11:$CM2959, $CM2959)-1)</f>
        <v/>
      </c>
    </row>
    <row r="2960" spans="1:94" x14ac:dyDescent="0.25">
      <c r="A2960" s="40"/>
      <c r="B2960" s="82" t="str">
        <f>IF($I2960="", "", IFERROR(INDEX('Job Database'!$AE$11:$AE$3035, MATCH($I2960, 'Job Database'!$X$11:$X$3035, 0)), ""))</f>
        <v/>
      </c>
      <c r="C2960" s="69" t="str">
        <f>IF($I2960="", "", IF(COUNTIF('Job Database'!$X$11:$X$3035, $I2960)=0, $AC$5, $AC$4))</f>
        <v/>
      </c>
      <c r="D2960" s="40"/>
      <c r="E2960" s="85" t="str">
        <f>IF($I2960="", "", IF(IFERROR(INDEX('Job Database'!$M$11:$M$3035, MATCH($I2960, 'Job Database'!$X$11:$X$3035, 0)), "")="", "", IFERROR(INDEX('Job Database'!$M$11:$M$3035, MATCH($I2960, 'Job Database'!$X$11:$X$3035, 0)), "")))</f>
        <v/>
      </c>
      <c r="F2960" s="40"/>
      <c r="G2960" s="88" t="str">
        <f t="shared" si="1916"/>
        <v/>
      </c>
      <c r="H2960" s="40"/>
      <c r="I2960" s="24"/>
      <c r="J2960" s="34"/>
      <c r="K2960" s="106"/>
      <c r="L2960" s="79"/>
      <c r="M2960" s="34"/>
      <c r="N2960" s="79"/>
      <c r="O2960" s="31"/>
      <c r="P2960" s="53"/>
      <c r="Q2960" s="40"/>
      <c r="S2960" s="41" t="str">
        <f t="shared" si="1904"/>
        <v/>
      </c>
      <c r="T2960" s="41" t="str">
        <f t="shared" si="1905"/>
        <v/>
      </c>
      <c r="U2960" s="41" t="str">
        <f t="shared" si="1917"/>
        <v/>
      </c>
      <c r="W2960" s="74" t="str">
        <f>IF('Job Database'!$X2960="", "", 'Job Database'!$X2960)</f>
        <v/>
      </c>
      <c r="Y2960" s="41" t="str">
        <f>IF($W2960="", "", IF(COUNTIF($I$11:$I$3035, $W2960)&gt;0, "", MAX($Y$10:$Y2959)+1))</f>
        <v/>
      </c>
      <c r="Z2960" s="41">
        <v>2950</v>
      </c>
      <c r="AA2960" s="58" t="str">
        <f t="shared" si="1918"/>
        <v/>
      </c>
      <c r="AC2960" s="41" t="str">
        <f t="shared" si="1906"/>
        <v/>
      </c>
      <c r="AE2960" s="41" t="str">
        <f t="shared" si="1919"/>
        <v/>
      </c>
      <c r="AJ2960" s="154" t="str">
        <f t="shared" si="1920"/>
        <v/>
      </c>
      <c r="AL2960" s="120" t="str">
        <f t="shared" si="1921"/>
        <v/>
      </c>
      <c r="AM2960" s="104" t="str">
        <f t="shared" si="1922"/>
        <v/>
      </c>
      <c r="AN2960" s="104" t="str">
        <f t="shared" si="1923"/>
        <v/>
      </c>
      <c r="AO2960" s="104" t="str">
        <f t="shared" si="1907"/>
        <v/>
      </c>
      <c r="AP2960" s="104" t="str">
        <f t="shared" si="1908"/>
        <v/>
      </c>
      <c r="AQ2960" s="121" t="str">
        <f t="shared" si="1924"/>
        <v/>
      </c>
      <c r="AS2960" s="88" t="str">
        <f t="shared" si="1909"/>
        <v/>
      </c>
      <c r="AT2960" s="68" t="str">
        <f t="shared" si="1925"/>
        <v/>
      </c>
      <c r="AU2960" s="68" t="str">
        <f t="shared" si="1926"/>
        <v/>
      </c>
      <c r="AV2960" s="68" t="str">
        <f t="shared" si="1927"/>
        <v/>
      </c>
      <c r="AW2960" s="88" t="str">
        <f t="shared" si="1910"/>
        <v/>
      </c>
      <c r="AZ2960" s="88" t="str">
        <f t="shared" si="1911"/>
        <v/>
      </c>
      <c r="BA2960" s="68" t="str">
        <f t="shared" si="1912"/>
        <v/>
      </c>
      <c r="BB2960" s="68" t="str">
        <f t="shared" si="1913"/>
        <v/>
      </c>
      <c r="BC2960" s="68" t="str">
        <f t="shared" si="1914"/>
        <v/>
      </c>
      <c r="BD2960" s="69" t="str">
        <f t="shared" si="1915"/>
        <v/>
      </c>
      <c r="BE2960" s="69" t="str">
        <f t="shared" si="1928"/>
        <v/>
      </c>
      <c r="BT2960" s="138" t="str">
        <f t="shared" ca="1" si="1929"/>
        <v/>
      </c>
      <c r="BU2960" s="139" t="str">
        <f t="shared" ca="1" si="1930"/>
        <v/>
      </c>
      <c r="BW2960" s="138" t="str">
        <f t="shared" si="1931"/>
        <v/>
      </c>
      <c r="BX2960" s="104" t="str">
        <f t="shared" si="1932"/>
        <v/>
      </c>
      <c r="BY2960" s="139" t="str">
        <f t="shared" si="1933"/>
        <v/>
      </c>
      <c r="CA2960" s="138" t="str">
        <f t="shared" si="1934"/>
        <v/>
      </c>
      <c r="CB2960" s="104" t="str">
        <f t="shared" si="1935"/>
        <v/>
      </c>
      <c r="CC2960" s="139" t="str">
        <f t="shared" si="1936"/>
        <v/>
      </c>
      <c r="CE2960" s="162" t="str">
        <f t="shared" si="1937"/>
        <v/>
      </c>
      <c r="CF2960" s="163" t="str">
        <f t="shared" si="1938"/>
        <v/>
      </c>
      <c r="CG2960" s="164" t="str">
        <f t="shared" si="1939"/>
        <v/>
      </c>
      <c r="CI2960" s="162" t="str">
        <f t="shared" si="1940"/>
        <v/>
      </c>
      <c r="CJ2960" s="163" t="str">
        <f t="shared" si="1902"/>
        <v/>
      </c>
      <c r="CK2960" s="164" t="str">
        <f t="shared" si="1903"/>
        <v/>
      </c>
      <c r="CM2960" s="169" t="str">
        <f t="shared" si="1941"/>
        <v/>
      </c>
      <c r="CN2960" s="139" t="str">
        <f t="shared" si="1942"/>
        <v/>
      </c>
      <c r="CP2960" s="41" t="str">
        <f>IF($CM2960="", "", COUNTIF($CM$11:$CM$3035, "&lt;"&amp;$CM2960)+1+COUNTIF($CM$11:$CM2960, $CM2960)-1)</f>
        <v/>
      </c>
    </row>
    <row r="2961" spans="1:94" x14ac:dyDescent="0.25">
      <c r="A2961" s="40"/>
      <c r="B2961" s="82" t="str">
        <f>IF($I2961="", "", IFERROR(INDEX('Job Database'!$AE$11:$AE$3035, MATCH($I2961, 'Job Database'!$X$11:$X$3035, 0)), ""))</f>
        <v/>
      </c>
      <c r="C2961" s="69" t="str">
        <f>IF($I2961="", "", IF(COUNTIF('Job Database'!$X$11:$X$3035, $I2961)=0, $AC$5, $AC$4))</f>
        <v/>
      </c>
      <c r="D2961" s="40"/>
      <c r="E2961" s="85" t="str">
        <f>IF($I2961="", "", IF(IFERROR(INDEX('Job Database'!$M$11:$M$3035, MATCH($I2961, 'Job Database'!$X$11:$X$3035, 0)), "")="", "", IFERROR(INDEX('Job Database'!$M$11:$M$3035, MATCH($I2961, 'Job Database'!$X$11:$X$3035, 0)), "")))</f>
        <v/>
      </c>
      <c r="F2961" s="40"/>
      <c r="G2961" s="88" t="str">
        <f t="shared" si="1916"/>
        <v/>
      </c>
      <c r="H2961" s="40"/>
      <c r="I2961" s="24"/>
      <c r="J2961" s="34"/>
      <c r="K2961" s="106"/>
      <c r="L2961" s="79"/>
      <c r="M2961" s="34"/>
      <c r="N2961" s="79"/>
      <c r="O2961" s="31"/>
      <c r="P2961" s="53"/>
      <c r="Q2961" s="40"/>
      <c r="S2961" s="41" t="str">
        <f t="shared" si="1904"/>
        <v/>
      </c>
      <c r="T2961" s="41" t="str">
        <f t="shared" si="1905"/>
        <v/>
      </c>
      <c r="U2961" s="41" t="str">
        <f t="shared" si="1917"/>
        <v/>
      </c>
      <c r="W2961" s="74" t="str">
        <f>IF('Job Database'!$X2961="", "", 'Job Database'!$X2961)</f>
        <v/>
      </c>
      <c r="Y2961" s="41" t="str">
        <f>IF($W2961="", "", IF(COUNTIF($I$11:$I$3035, $W2961)&gt;0, "", MAX($Y$10:$Y2960)+1))</f>
        <v/>
      </c>
      <c r="Z2961" s="41">
        <v>2951</v>
      </c>
      <c r="AA2961" s="58" t="str">
        <f t="shared" si="1918"/>
        <v/>
      </c>
      <c r="AC2961" s="41" t="str">
        <f t="shared" si="1906"/>
        <v/>
      </c>
      <c r="AE2961" s="41" t="str">
        <f t="shared" si="1919"/>
        <v/>
      </c>
      <c r="AJ2961" s="154" t="str">
        <f t="shared" si="1920"/>
        <v/>
      </c>
      <c r="AL2961" s="120" t="str">
        <f t="shared" si="1921"/>
        <v/>
      </c>
      <c r="AM2961" s="104" t="str">
        <f t="shared" si="1922"/>
        <v/>
      </c>
      <c r="AN2961" s="104" t="str">
        <f t="shared" si="1923"/>
        <v/>
      </c>
      <c r="AO2961" s="104" t="str">
        <f t="shared" si="1907"/>
        <v/>
      </c>
      <c r="AP2961" s="104" t="str">
        <f t="shared" si="1908"/>
        <v/>
      </c>
      <c r="AQ2961" s="121" t="str">
        <f t="shared" si="1924"/>
        <v/>
      </c>
      <c r="AS2961" s="88" t="str">
        <f t="shared" si="1909"/>
        <v/>
      </c>
      <c r="AT2961" s="68" t="str">
        <f t="shared" si="1925"/>
        <v/>
      </c>
      <c r="AU2961" s="68" t="str">
        <f t="shared" si="1926"/>
        <v/>
      </c>
      <c r="AV2961" s="68" t="str">
        <f t="shared" si="1927"/>
        <v/>
      </c>
      <c r="AW2961" s="88" t="str">
        <f t="shared" si="1910"/>
        <v/>
      </c>
      <c r="AZ2961" s="88" t="str">
        <f t="shared" si="1911"/>
        <v/>
      </c>
      <c r="BA2961" s="68" t="str">
        <f t="shared" si="1912"/>
        <v/>
      </c>
      <c r="BB2961" s="68" t="str">
        <f t="shared" si="1913"/>
        <v/>
      </c>
      <c r="BC2961" s="68" t="str">
        <f t="shared" si="1914"/>
        <v/>
      </c>
      <c r="BD2961" s="69" t="str">
        <f t="shared" si="1915"/>
        <v/>
      </c>
      <c r="BE2961" s="69" t="str">
        <f t="shared" si="1928"/>
        <v/>
      </c>
      <c r="BT2961" s="138" t="str">
        <f t="shared" ca="1" si="1929"/>
        <v/>
      </c>
      <c r="BU2961" s="139" t="str">
        <f t="shared" ca="1" si="1930"/>
        <v/>
      </c>
      <c r="BW2961" s="138" t="str">
        <f t="shared" si="1931"/>
        <v/>
      </c>
      <c r="BX2961" s="104" t="str">
        <f t="shared" si="1932"/>
        <v/>
      </c>
      <c r="BY2961" s="139" t="str">
        <f t="shared" si="1933"/>
        <v/>
      </c>
      <c r="CA2961" s="138" t="str">
        <f t="shared" si="1934"/>
        <v/>
      </c>
      <c r="CB2961" s="104" t="str">
        <f t="shared" si="1935"/>
        <v/>
      </c>
      <c r="CC2961" s="139" t="str">
        <f t="shared" si="1936"/>
        <v/>
      </c>
      <c r="CE2961" s="162" t="str">
        <f t="shared" si="1937"/>
        <v/>
      </c>
      <c r="CF2961" s="163" t="str">
        <f t="shared" si="1938"/>
        <v/>
      </c>
      <c r="CG2961" s="164" t="str">
        <f t="shared" si="1939"/>
        <v/>
      </c>
      <c r="CI2961" s="162" t="str">
        <f t="shared" si="1940"/>
        <v/>
      </c>
      <c r="CJ2961" s="163" t="str">
        <f t="shared" si="1902"/>
        <v/>
      </c>
      <c r="CK2961" s="164" t="str">
        <f t="shared" si="1903"/>
        <v/>
      </c>
      <c r="CM2961" s="169" t="str">
        <f t="shared" si="1941"/>
        <v/>
      </c>
      <c r="CN2961" s="139" t="str">
        <f t="shared" si="1942"/>
        <v/>
      </c>
      <c r="CP2961" s="41" t="str">
        <f>IF($CM2961="", "", COUNTIF($CM$11:$CM$3035, "&lt;"&amp;$CM2961)+1+COUNTIF($CM$11:$CM2961, $CM2961)-1)</f>
        <v/>
      </c>
    </row>
    <row r="2962" spans="1:94" x14ac:dyDescent="0.25">
      <c r="A2962" s="40"/>
      <c r="B2962" s="82" t="str">
        <f>IF($I2962="", "", IFERROR(INDEX('Job Database'!$AE$11:$AE$3035, MATCH($I2962, 'Job Database'!$X$11:$X$3035, 0)), ""))</f>
        <v/>
      </c>
      <c r="C2962" s="69" t="str">
        <f>IF($I2962="", "", IF(COUNTIF('Job Database'!$X$11:$X$3035, $I2962)=0, $AC$5, $AC$4))</f>
        <v/>
      </c>
      <c r="D2962" s="40"/>
      <c r="E2962" s="85" t="str">
        <f>IF($I2962="", "", IF(IFERROR(INDEX('Job Database'!$M$11:$M$3035, MATCH($I2962, 'Job Database'!$X$11:$X$3035, 0)), "")="", "", IFERROR(INDEX('Job Database'!$M$11:$M$3035, MATCH($I2962, 'Job Database'!$X$11:$X$3035, 0)), "")))</f>
        <v/>
      </c>
      <c r="F2962" s="40"/>
      <c r="G2962" s="88" t="str">
        <f t="shared" si="1916"/>
        <v/>
      </c>
      <c r="H2962" s="40"/>
      <c r="I2962" s="24"/>
      <c r="J2962" s="34"/>
      <c r="K2962" s="106"/>
      <c r="L2962" s="79"/>
      <c r="M2962" s="34"/>
      <c r="N2962" s="79"/>
      <c r="O2962" s="31"/>
      <c r="P2962" s="53"/>
      <c r="Q2962" s="40"/>
      <c r="S2962" s="41" t="str">
        <f t="shared" si="1904"/>
        <v/>
      </c>
      <c r="T2962" s="41" t="str">
        <f t="shared" si="1905"/>
        <v/>
      </c>
      <c r="U2962" s="41" t="str">
        <f t="shared" si="1917"/>
        <v/>
      </c>
      <c r="W2962" s="74" t="str">
        <f>IF('Job Database'!$X2962="", "", 'Job Database'!$X2962)</f>
        <v/>
      </c>
      <c r="Y2962" s="41" t="str">
        <f>IF($W2962="", "", IF(COUNTIF($I$11:$I$3035, $W2962)&gt;0, "", MAX($Y$10:$Y2961)+1))</f>
        <v/>
      </c>
      <c r="Z2962" s="41">
        <v>2952</v>
      </c>
      <c r="AA2962" s="58" t="str">
        <f t="shared" si="1918"/>
        <v/>
      </c>
      <c r="AC2962" s="41" t="str">
        <f t="shared" si="1906"/>
        <v/>
      </c>
      <c r="AE2962" s="41" t="str">
        <f t="shared" si="1919"/>
        <v/>
      </c>
      <c r="AJ2962" s="154" t="str">
        <f t="shared" si="1920"/>
        <v/>
      </c>
      <c r="AL2962" s="120" t="str">
        <f t="shared" si="1921"/>
        <v/>
      </c>
      <c r="AM2962" s="104" t="str">
        <f t="shared" si="1922"/>
        <v/>
      </c>
      <c r="AN2962" s="104" t="str">
        <f t="shared" si="1923"/>
        <v/>
      </c>
      <c r="AO2962" s="104" t="str">
        <f t="shared" si="1907"/>
        <v/>
      </c>
      <c r="AP2962" s="104" t="str">
        <f t="shared" si="1908"/>
        <v/>
      </c>
      <c r="AQ2962" s="121" t="str">
        <f t="shared" si="1924"/>
        <v/>
      </c>
      <c r="AS2962" s="88" t="str">
        <f t="shared" si="1909"/>
        <v/>
      </c>
      <c r="AT2962" s="68" t="str">
        <f t="shared" si="1925"/>
        <v/>
      </c>
      <c r="AU2962" s="68" t="str">
        <f t="shared" si="1926"/>
        <v/>
      </c>
      <c r="AV2962" s="68" t="str">
        <f t="shared" si="1927"/>
        <v/>
      </c>
      <c r="AW2962" s="88" t="str">
        <f t="shared" si="1910"/>
        <v/>
      </c>
      <c r="AZ2962" s="88" t="str">
        <f t="shared" si="1911"/>
        <v/>
      </c>
      <c r="BA2962" s="68" t="str">
        <f t="shared" si="1912"/>
        <v/>
      </c>
      <c r="BB2962" s="68" t="str">
        <f t="shared" si="1913"/>
        <v/>
      </c>
      <c r="BC2962" s="68" t="str">
        <f t="shared" si="1914"/>
        <v/>
      </c>
      <c r="BD2962" s="69" t="str">
        <f t="shared" si="1915"/>
        <v/>
      </c>
      <c r="BE2962" s="69" t="str">
        <f t="shared" si="1928"/>
        <v/>
      </c>
      <c r="BT2962" s="138" t="str">
        <f t="shared" ca="1" si="1929"/>
        <v/>
      </c>
      <c r="BU2962" s="139" t="str">
        <f t="shared" ca="1" si="1930"/>
        <v/>
      </c>
      <c r="BW2962" s="138" t="str">
        <f t="shared" si="1931"/>
        <v/>
      </c>
      <c r="BX2962" s="104" t="str">
        <f t="shared" si="1932"/>
        <v/>
      </c>
      <c r="BY2962" s="139" t="str">
        <f t="shared" si="1933"/>
        <v/>
      </c>
      <c r="CA2962" s="138" t="str">
        <f t="shared" si="1934"/>
        <v/>
      </c>
      <c r="CB2962" s="104" t="str">
        <f t="shared" si="1935"/>
        <v/>
      </c>
      <c r="CC2962" s="139" t="str">
        <f t="shared" si="1936"/>
        <v/>
      </c>
      <c r="CE2962" s="162" t="str">
        <f t="shared" si="1937"/>
        <v/>
      </c>
      <c r="CF2962" s="163" t="str">
        <f t="shared" si="1938"/>
        <v/>
      </c>
      <c r="CG2962" s="164" t="str">
        <f t="shared" si="1939"/>
        <v/>
      </c>
      <c r="CI2962" s="162" t="str">
        <f t="shared" si="1940"/>
        <v/>
      </c>
      <c r="CJ2962" s="163" t="str">
        <f t="shared" si="1902"/>
        <v/>
      </c>
      <c r="CK2962" s="164" t="str">
        <f t="shared" si="1903"/>
        <v/>
      </c>
      <c r="CM2962" s="169" t="str">
        <f t="shared" si="1941"/>
        <v/>
      </c>
      <c r="CN2962" s="139" t="str">
        <f t="shared" si="1942"/>
        <v/>
      </c>
      <c r="CP2962" s="41" t="str">
        <f>IF($CM2962="", "", COUNTIF($CM$11:$CM$3035, "&lt;"&amp;$CM2962)+1+COUNTIF($CM$11:$CM2962, $CM2962)-1)</f>
        <v/>
      </c>
    </row>
    <row r="2963" spans="1:94" x14ac:dyDescent="0.25">
      <c r="A2963" s="40"/>
      <c r="B2963" s="82" t="str">
        <f>IF($I2963="", "", IFERROR(INDEX('Job Database'!$AE$11:$AE$3035, MATCH($I2963, 'Job Database'!$X$11:$X$3035, 0)), ""))</f>
        <v/>
      </c>
      <c r="C2963" s="69" t="str">
        <f>IF($I2963="", "", IF(COUNTIF('Job Database'!$X$11:$X$3035, $I2963)=0, $AC$5, $AC$4))</f>
        <v/>
      </c>
      <c r="D2963" s="40"/>
      <c r="E2963" s="85" t="str">
        <f>IF($I2963="", "", IF(IFERROR(INDEX('Job Database'!$M$11:$M$3035, MATCH($I2963, 'Job Database'!$X$11:$X$3035, 0)), "")="", "", IFERROR(INDEX('Job Database'!$M$11:$M$3035, MATCH($I2963, 'Job Database'!$X$11:$X$3035, 0)), "")))</f>
        <v/>
      </c>
      <c r="F2963" s="40"/>
      <c r="G2963" s="88" t="str">
        <f t="shared" si="1916"/>
        <v/>
      </c>
      <c r="H2963" s="40"/>
      <c r="I2963" s="24"/>
      <c r="J2963" s="34"/>
      <c r="K2963" s="106"/>
      <c r="L2963" s="79"/>
      <c r="M2963" s="34"/>
      <c r="N2963" s="79"/>
      <c r="O2963" s="31"/>
      <c r="P2963" s="53"/>
      <c r="Q2963" s="40"/>
      <c r="S2963" s="41" t="str">
        <f t="shared" si="1904"/>
        <v/>
      </c>
      <c r="T2963" s="41" t="str">
        <f t="shared" si="1905"/>
        <v/>
      </c>
      <c r="U2963" s="41" t="str">
        <f t="shared" si="1917"/>
        <v/>
      </c>
      <c r="W2963" s="74" t="str">
        <f>IF('Job Database'!$X2963="", "", 'Job Database'!$X2963)</f>
        <v/>
      </c>
      <c r="Y2963" s="41" t="str">
        <f>IF($W2963="", "", IF(COUNTIF($I$11:$I$3035, $W2963)&gt;0, "", MAX($Y$10:$Y2962)+1))</f>
        <v/>
      </c>
      <c r="Z2963" s="41">
        <v>2953</v>
      </c>
      <c r="AA2963" s="58" t="str">
        <f t="shared" si="1918"/>
        <v/>
      </c>
      <c r="AC2963" s="41" t="str">
        <f t="shared" si="1906"/>
        <v/>
      </c>
      <c r="AE2963" s="41" t="str">
        <f t="shared" si="1919"/>
        <v/>
      </c>
      <c r="AJ2963" s="154" t="str">
        <f t="shared" si="1920"/>
        <v/>
      </c>
      <c r="AL2963" s="120" t="str">
        <f t="shared" si="1921"/>
        <v/>
      </c>
      <c r="AM2963" s="104" t="str">
        <f t="shared" si="1922"/>
        <v/>
      </c>
      <c r="AN2963" s="104" t="str">
        <f t="shared" si="1923"/>
        <v/>
      </c>
      <c r="AO2963" s="104" t="str">
        <f t="shared" si="1907"/>
        <v/>
      </c>
      <c r="AP2963" s="104" t="str">
        <f t="shared" si="1908"/>
        <v/>
      </c>
      <c r="AQ2963" s="121" t="str">
        <f t="shared" si="1924"/>
        <v/>
      </c>
      <c r="AS2963" s="88" t="str">
        <f t="shared" si="1909"/>
        <v/>
      </c>
      <c r="AT2963" s="68" t="str">
        <f t="shared" si="1925"/>
        <v/>
      </c>
      <c r="AU2963" s="68" t="str">
        <f t="shared" si="1926"/>
        <v/>
      </c>
      <c r="AV2963" s="68" t="str">
        <f t="shared" si="1927"/>
        <v/>
      </c>
      <c r="AW2963" s="88" t="str">
        <f t="shared" si="1910"/>
        <v/>
      </c>
      <c r="AZ2963" s="88" t="str">
        <f t="shared" si="1911"/>
        <v/>
      </c>
      <c r="BA2963" s="68" t="str">
        <f t="shared" si="1912"/>
        <v/>
      </c>
      <c r="BB2963" s="68" t="str">
        <f t="shared" si="1913"/>
        <v/>
      </c>
      <c r="BC2963" s="68" t="str">
        <f t="shared" si="1914"/>
        <v/>
      </c>
      <c r="BD2963" s="69" t="str">
        <f t="shared" si="1915"/>
        <v/>
      </c>
      <c r="BE2963" s="69" t="str">
        <f t="shared" si="1928"/>
        <v/>
      </c>
      <c r="BT2963" s="138" t="str">
        <f t="shared" ca="1" si="1929"/>
        <v/>
      </c>
      <c r="BU2963" s="139" t="str">
        <f t="shared" ca="1" si="1930"/>
        <v/>
      </c>
      <c r="BW2963" s="138" t="str">
        <f t="shared" si="1931"/>
        <v/>
      </c>
      <c r="BX2963" s="104" t="str">
        <f t="shared" si="1932"/>
        <v/>
      </c>
      <c r="BY2963" s="139" t="str">
        <f t="shared" si="1933"/>
        <v/>
      </c>
      <c r="CA2963" s="138" t="str">
        <f t="shared" si="1934"/>
        <v/>
      </c>
      <c r="CB2963" s="104" t="str">
        <f t="shared" si="1935"/>
        <v/>
      </c>
      <c r="CC2963" s="139" t="str">
        <f t="shared" si="1936"/>
        <v/>
      </c>
      <c r="CE2963" s="162" t="str">
        <f t="shared" si="1937"/>
        <v/>
      </c>
      <c r="CF2963" s="163" t="str">
        <f t="shared" si="1938"/>
        <v/>
      </c>
      <c r="CG2963" s="164" t="str">
        <f t="shared" si="1939"/>
        <v/>
      </c>
      <c r="CI2963" s="162" t="str">
        <f t="shared" si="1940"/>
        <v/>
      </c>
      <c r="CJ2963" s="163" t="str">
        <f t="shared" si="1902"/>
        <v/>
      </c>
      <c r="CK2963" s="164" t="str">
        <f t="shared" si="1903"/>
        <v/>
      </c>
      <c r="CM2963" s="169" t="str">
        <f t="shared" si="1941"/>
        <v/>
      </c>
      <c r="CN2963" s="139" t="str">
        <f t="shared" si="1942"/>
        <v/>
      </c>
      <c r="CP2963" s="41" t="str">
        <f>IF($CM2963="", "", COUNTIF($CM$11:$CM$3035, "&lt;"&amp;$CM2963)+1+COUNTIF($CM$11:$CM2963, $CM2963)-1)</f>
        <v/>
      </c>
    </row>
    <row r="2964" spans="1:94" x14ac:dyDescent="0.25">
      <c r="A2964" s="40"/>
      <c r="B2964" s="82" t="str">
        <f>IF($I2964="", "", IFERROR(INDEX('Job Database'!$AE$11:$AE$3035, MATCH($I2964, 'Job Database'!$X$11:$X$3035, 0)), ""))</f>
        <v/>
      </c>
      <c r="C2964" s="69" t="str">
        <f>IF($I2964="", "", IF(COUNTIF('Job Database'!$X$11:$X$3035, $I2964)=0, $AC$5, $AC$4))</f>
        <v/>
      </c>
      <c r="D2964" s="40"/>
      <c r="E2964" s="85" t="str">
        <f>IF($I2964="", "", IF(IFERROR(INDEX('Job Database'!$M$11:$M$3035, MATCH($I2964, 'Job Database'!$X$11:$X$3035, 0)), "")="", "", IFERROR(INDEX('Job Database'!$M$11:$M$3035, MATCH($I2964, 'Job Database'!$X$11:$X$3035, 0)), "")))</f>
        <v/>
      </c>
      <c r="F2964" s="40"/>
      <c r="G2964" s="88" t="str">
        <f t="shared" si="1916"/>
        <v/>
      </c>
      <c r="H2964" s="40"/>
      <c r="I2964" s="24"/>
      <c r="J2964" s="34"/>
      <c r="K2964" s="106"/>
      <c r="L2964" s="79"/>
      <c r="M2964" s="34"/>
      <c r="N2964" s="79"/>
      <c r="O2964" s="31"/>
      <c r="P2964" s="53"/>
      <c r="Q2964" s="40"/>
      <c r="S2964" s="41" t="str">
        <f t="shared" si="1904"/>
        <v/>
      </c>
      <c r="T2964" s="41" t="str">
        <f t="shared" si="1905"/>
        <v/>
      </c>
      <c r="U2964" s="41" t="str">
        <f t="shared" si="1917"/>
        <v/>
      </c>
      <c r="W2964" s="74" t="str">
        <f>IF('Job Database'!$X2964="", "", 'Job Database'!$X2964)</f>
        <v/>
      </c>
      <c r="Y2964" s="41" t="str">
        <f>IF($W2964="", "", IF(COUNTIF($I$11:$I$3035, $W2964)&gt;0, "", MAX($Y$10:$Y2963)+1))</f>
        <v/>
      </c>
      <c r="Z2964" s="41">
        <v>2954</v>
      </c>
      <c r="AA2964" s="58" t="str">
        <f t="shared" si="1918"/>
        <v/>
      </c>
      <c r="AC2964" s="41" t="str">
        <f t="shared" si="1906"/>
        <v/>
      </c>
      <c r="AE2964" s="41" t="str">
        <f t="shared" si="1919"/>
        <v/>
      </c>
      <c r="AJ2964" s="154" t="str">
        <f t="shared" si="1920"/>
        <v/>
      </c>
      <c r="AL2964" s="120" t="str">
        <f t="shared" si="1921"/>
        <v/>
      </c>
      <c r="AM2964" s="104" t="str">
        <f t="shared" si="1922"/>
        <v/>
      </c>
      <c r="AN2964" s="104" t="str">
        <f t="shared" si="1923"/>
        <v/>
      </c>
      <c r="AO2964" s="104" t="str">
        <f t="shared" si="1907"/>
        <v/>
      </c>
      <c r="AP2964" s="104" t="str">
        <f t="shared" si="1908"/>
        <v/>
      </c>
      <c r="AQ2964" s="121" t="str">
        <f t="shared" si="1924"/>
        <v/>
      </c>
      <c r="AS2964" s="88" t="str">
        <f t="shared" si="1909"/>
        <v/>
      </c>
      <c r="AT2964" s="68" t="str">
        <f t="shared" si="1925"/>
        <v/>
      </c>
      <c r="AU2964" s="68" t="str">
        <f t="shared" si="1926"/>
        <v/>
      </c>
      <c r="AV2964" s="68" t="str">
        <f t="shared" si="1927"/>
        <v/>
      </c>
      <c r="AW2964" s="88" t="str">
        <f t="shared" si="1910"/>
        <v/>
      </c>
      <c r="AZ2964" s="88" t="str">
        <f t="shared" si="1911"/>
        <v/>
      </c>
      <c r="BA2964" s="68" t="str">
        <f t="shared" si="1912"/>
        <v/>
      </c>
      <c r="BB2964" s="68" t="str">
        <f t="shared" si="1913"/>
        <v/>
      </c>
      <c r="BC2964" s="68" t="str">
        <f t="shared" si="1914"/>
        <v/>
      </c>
      <c r="BD2964" s="69" t="str">
        <f t="shared" si="1915"/>
        <v/>
      </c>
      <c r="BE2964" s="69" t="str">
        <f t="shared" si="1928"/>
        <v/>
      </c>
      <c r="BT2964" s="138" t="str">
        <f t="shared" ca="1" si="1929"/>
        <v/>
      </c>
      <c r="BU2964" s="139" t="str">
        <f t="shared" ca="1" si="1930"/>
        <v/>
      </c>
      <c r="BW2964" s="138" t="str">
        <f t="shared" si="1931"/>
        <v/>
      </c>
      <c r="BX2964" s="104" t="str">
        <f t="shared" si="1932"/>
        <v/>
      </c>
      <c r="BY2964" s="139" t="str">
        <f t="shared" si="1933"/>
        <v/>
      </c>
      <c r="CA2964" s="138" t="str">
        <f t="shared" si="1934"/>
        <v/>
      </c>
      <c r="CB2964" s="104" t="str">
        <f t="shared" si="1935"/>
        <v/>
      </c>
      <c r="CC2964" s="139" t="str">
        <f t="shared" si="1936"/>
        <v/>
      </c>
      <c r="CE2964" s="162" t="str">
        <f t="shared" si="1937"/>
        <v/>
      </c>
      <c r="CF2964" s="163" t="str">
        <f t="shared" si="1938"/>
        <v/>
      </c>
      <c r="CG2964" s="164" t="str">
        <f t="shared" si="1939"/>
        <v/>
      </c>
      <c r="CI2964" s="162" t="str">
        <f t="shared" si="1940"/>
        <v/>
      </c>
      <c r="CJ2964" s="163" t="str">
        <f t="shared" si="1902"/>
        <v/>
      </c>
      <c r="CK2964" s="164" t="str">
        <f t="shared" si="1903"/>
        <v/>
      </c>
      <c r="CM2964" s="169" t="str">
        <f t="shared" si="1941"/>
        <v/>
      </c>
      <c r="CN2964" s="139" t="str">
        <f t="shared" si="1942"/>
        <v/>
      </c>
      <c r="CP2964" s="41" t="str">
        <f>IF($CM2964="", "", COUNTIF($CM$11:$CM$3035, "&lt;"&amp;$CM2964)+1+COUNTIF($CM$11:$CM2964, $CM2964)-1)</f>
        <v/>
      </c>
    </row>
    <row r="2965" spans="1:94" x14ac:dyDescent="0.25">
      <c r="A2965" s="40"/>
      <c r="B2965" s="82" t="str">
        <f>IF($I2965="", "", IFERROR(INDEX('Job Database'!$AE$11:$AE$3035, MATCH($I2965, 'Job Database'!$X$11:$X$3035, 0)), ""))</f>
        <v/>
      </c>
      <c r="C2965" s="69" t="str">
        <f>IF($I2965="", "", IF(COUNTIF('Job Database'!$X$11:$X$3035, $I2965)=0, $AC$5, $AC$4))</f>
        <v/>
      </c>
      <c r="D2965" s="40"/>
      <c r="E2965" s="85" t="str">
        <f>IF($I2965="", "", IF(IFERROR(INDEX('Job Database'!$M$11:$M$3035, MATCH($I2965, 'Job Database'!$X$11:$X$3035, 0)), "")="", "", IFERROR(INDEX('Job Database'!$M$11:$M$3035, MATCH($I2965, 'Job Database'!$X$11:$X$3035, 0)), "")))</f>
        <v/>
      </c>
      <c r="F2965" s="40"/>
      <c r="G2965" s="88" t="str">
        <f t="shared" si="1916"/>
        <v/>
      </c>
      <c r="H2965" s="40"/>
      <c r="I2965" s="24"/>
      <c r="J2965" s="34"/>
      <c r="K2965" s="106"/>
      <c r="L2965" s="79"/>
      <c r="M2965" s="34"/>
      <c r="N2965" s="79"/>
      <c r="O2965" s="31"/>
      <c r="P2965" s="53"/>
      <c r="Q2965" s="40"/>
      <c r="S2965" s="41" t="str">
        <f t="shared" si="1904"/>
        <v/>
      </c>
      <c r="T2965" s="41" t="str">
        <f t="shared" si="1905"/>
        <v/>
      </c>
      <c r="U2965" s="41" t="str">
        <f t="shared" si="1917"/>
        <v/>
      </c>
      <c r="W2965" s="74" t="str">
        <f>IF('Job Database'!$X2965="", "", 'Job Database'!$X2965)</f>
        <v/>
      </c>
      <c r="Y2965" s="41" t="str">
        <f>IF($W2965="", "", IF(COUNTIF($I$11:$I$3035, $W2965)&gt;0, "", MAX($Y$10:$Y2964)+1))</f>
        <v/>
      </c>
      <c r="Z2965" s="41">
        <v>2955</v>
      </c>
      <c r="AA2965" s="58" t="str">
        <f t="shared" si="1918"/>
        <v/>
      </c>
      <c r="AC2965" s="41" t="str">
        <f t="shared" si="1906"/>
        <v/>
      </c>
      <c r="AE2965" s="41" t="str">
        <f t="shared" si="1919"/>
        <v/>
      </c>
      <c r="AJ2965" s="154" t="str">
        <f t="shared" si="1920"/>
        <v/>
      </c>
      <c r="AL2965" s="120" t="str">
        <f t="shared" si="1921"/>
        <v/>
      </c>
      <c r="AM2965" s="104" t="str">
        <f t="shared" si="1922"/>
        <v/>
      </c>
      <c r="AN2965" s="104" t="str">
        <f t="shared" si="1923"/>
        <v/>
      </c>
      <c r="AO2965" s="104" t="str">
        <f t="shared" si="1907"/>
        <v/>
      </c>
      <c r="AP2965" s="104" t="str">
        <f t="shared" si="1908"/>
        <v/>
      </c>
      <c r="AQ2965" s="121" t="str">
        <f t="shared" si="1924"/>
        <v/>
      </c>
      <c r="AS2965" s="88" t="str">
        <f t="shared" si="1909"/>
        <v/>
      </c>
      <c r="AT2965" s="68" t="str">
        <f t="shared" si="1925"/>
        <v/>
      </c>
      <c r="AU2965" s="68" t="str">
        <f t="shared" si="1926"/>
        <v/>
      </c>
      <c r="AV2965" s="68" t="str">
        <f t="shared" si="1927"/>
        <v/>
      </c>
      <c r="AW2965" s="88" t="str">
        <f t="shared" si="1910"/>
        <v/>
      </c>
      <c r="AZ2965" s="88" t="str">
        <f t="shared" si="1911"/>
        <v/>
      </c>
      <c r="BA2965" s="68" t="str">
        <f t="shared" si="1912"/>
        <v/>
      </c>
      <c r="BB2965" s="68" t="str">
        <f t="shared" si="1913"/>
        <v/>
      </c>
      <c r="BC2965" s="68" t="str">
        <f t="shared" si="1914"/>
        <v/>
      </c>
      <c r="BD2965" s="69" t="str">
        <f t="shared" si="1915"/>
        <v/>
      </c>
      <c r="BE2965" s="69" t="str">
        <f t="shared" si="1928"/>
        <v/>
      </c>
      <c r="BT2965" s="138" t="str">
        <f t="shared" ca="1" si="1929"/>
        <v/>
      </c>
      <c r="BU2965" s="139" t="str">
        <f t="shared" ca="1" si="1930"/>
        <v/>
      </c>
      <c r="BW2965" s="138" t="str">
        <f t="shared" si="1931"/>
        <v/>
      </c>
      <c r="BX2965" s="104" t="str">
        <f t="shared" si="1932"/>
        <v/>
      </c>
      <c r="BY2965" s="139" t="str">
        <f t="shared" si="1933"/>
        <v/>
      </c>
      <c r="CA2965" s="138" t="str">
        <f t="shared" si="1934"/>
        <v/>
      </c>
      <c r="CB2965" s="104" t="str">
        <f t="shared" si="1935"/>
        <v/>
      </c>
      <c r="CC2965" s="139" t="str">
        <f t="shared" si="1936"/>
        <v/>
      </c>
      <c r="CE2965" s="162" t="str">
        <f t="shared" si="1937"/>
        <v/>
      </c>
      <c r="CF2965" s="163" t="str">
        <f t="shared" si="1938"/>
        <v/>
      </c>
      <c r="CG2965" s="164" t="str">
        <f t="shared" si="1939"/>
        <v/>
      </c>
      <c r="CI2965" s="162" t="str">
        <f t="shared" si="1940"/>
        <v/>
      </c>
      <c r="CJ2965" s="163" t="str">
        <f t="shared" si="1902"/>
        <v/>
      </c>
      <c r="CK2965" s="164" t="str">
        <f t="shared" si="1903"/>
        <v/>
      </c>
      <c r="CM2965" s="169" t="str">
        <f t="shared" si="1941"/>
        <v/>
      </c>
      <c r="CN2965" s="139" t="str">
        <f t="shared" si="1942"/>
        <v/>
      </c>
      <c r="CP2965" s="41" t="str">
        <f>IF($CM2965="", "", COUNTIF($CM$11:$CM$3035, "&lt;"&amp;$CM2965)+1+COUNTIF($CM$11:$CM2965, $CM2965)-1)</f>
        <v/>
      </c>
    </row>
    <row r="2966" spans="1:94" x14ac:dyDescent="0.25">
      <c r="A2966" s="40"/>
      <c r="B2966" s="82" t="str">
        <f>IF($I2966="", "", IFERROR(INDEX('Job Database'!$AE$11:$AE$3035, MATCH($I2966, 'Job Database'!$X$11:$X$3035, 0)), ""))</f>
        <v/>
      </c>
      <c r="C2966" s="69" t="str">
        <f>IF($I2966="", "", IF(COUNTIF('Job Database'!$X$11:$X$3035, $I2966)=0, $AC$5, $AC$4))</f>
        <v/>
      </c>
      <c r="D2966" s="40"/>
      <c r="E2966" s="85" t="str">
        <f>IF($I2966="", "", IF(IFERROR(INDEX('Job Database'!$M$11:$M$3035, MATCH($I2966, 'Job Database'!$X$11:$X$3035, 0)), "")="", "", IFERROR(INDEX('Job Database'!$M$11:$M$3035, MATCH($I2966, 'Job Database'!$X$11:$X$3035, 0)), "")))</f>
        <v/>
      </c>
      <c r="F2966" s="40"/>
      <c r="G2966" s="88" t="str">
        <f t="shared" si="1916"/>
        <v/>
      </c>
      <c r="H2966" s="40"/>
      <c r="I2966" s="24"/>
      <c r="J2966" s="34"/>
      <c r="K2966" s="106"/>
      <c r="L2966" s="79"/>
      <c r="M2966" s="34"/>
      <c r="N2966" s="79"/>
      <c r="O2966" s="31"/>
      <c r="P2966" s="53"/>
      <c r="Q2966" s="40"/>
      <c r="S2966" s="41" t="str">
        <f t="shared" si="1904"/>
        <v/>
      </c>
      <c r="T2966" s="41" t="str">
        <f t="shared" si="1905"/>
        <v/>
      </c>
      <c r="U2966" s="41" t="str">
        <f t="shared" si="1917"/>
        <v/>
      </c>
      <c r="W2966" s="74" t="str">
        <f>IF('Job Database'!$X2966="", "", 'Job Database'!$X2966)</f>
        <v/>
      </c>
      <c r="Y2966" s="41" t="str">
        <f>IF($W2966="", "", IF(COUNTIF($I$11:$I$3035, $W2966)&gt;0, "", MAX($Y$10:$Y2965)+1))</f>
        <v/>
      </c>
      <c r="Z2966" s="41">
        <v>2956</v>
      </c>
      <c r="AA2966" s="58" t="str">
        <f t="shared" si="1918"/>
        <v/>
      </c>
      <c r="AC2966" s="41" t="str">
        <f t="shared" si="1906"/>
        <v/>
      </c>
      <c r="AE2966" s="41" t="str">
        <f t="shared" si="1919"/>
        <v/>
      </c>
      <c r="AJ2966" s="154" t="str">
        <f t="shared" si="1920"/>
        <v/>
      </c>
      <c r="AL2966" s="120" t="str">
        <f t="shared" si="1921"/>
        <v/>
      </c>
      <c r="AM2966" s="104" t="str">
        <f t="shared" si="1922"/>
        <v/>
      </c>
      <c r="AN2966" s="104" t="str">
        <f t="shared" si="1923"/>
        <v/>
      </c>
      <c r="AO2966" s="104" t="str">
        <f t="shared" si="1907"/>
        <v/>
      </c>
      <c r="AP2966" s="104" t="str">
        <f t="shared" si="1908"/>
        <v/>
      </c>
      <c r="AQ2966" s="121" t="str">
        <f t="shared" si="1924"/>
        <v/>
      </c>
      <c r="AS2966" s="88" t="str">
        <f t="shared" si="1909"/>
        <v/>
      </c>
      <c r="AT2966" s="68" t="str">
        <f t="shared" si="1925"/>
        <v/>
      </c>
      <c r="AU2966" s="68" t="str">
        <f t="shared" si="1926"/>
        <v/>
      </c>
      <c r="AV2966" s="68" t="str">
        <f t="shared" si="1927"/>
        <v/>
      </c>
      <c r="AW2966" s="88" t="str">
        <f t="shared" si="1910"/>
        <v/>
      </c>
      <c r="AZ2966" s="88" t="str">
        <f t="shared" si="1911"/>
        <v/>
      </c>
      <c r="BA2966" s="68" t="str">
        <f t="shared" si="1912"/>
        <v/>
      </c>
      <c r="BB2966" s="68" t="str">
        <f t="shared" si="1913"/>
        <v/>
      </c>
      <c r="BC2966" s="68" t="str">
        <f t="shared" si="1914"/>
        <v/>
      </c>
      <c r="BD2966" s="69" t="str">
        <f t="shared" si="1915"/>
        <v/>
      </c>
      <c r="BE2966" s="69" t="str">
        <f t="shared" si="1928"/>
        <v/>
      </c>
      <c r="BT2966" s="138" t="str">
        <f t="shared" ca="1" si="1929"/>
        <v/>
      </c>
      <c r="BU2966" s="139" t="str">
        <f t="shared" ca="1" si="1930"/>
        <v/>
      </c>
      <c r="BW2966" s="138" t="str">
        <f t="shared" si="1931"/>
        <v/>
      </c>
      <c r="BX2966" s="104" t="str">
        <f t="shared" si="1932"/>
        <v/>
      </c>
      <c r="BY2966" s="139" t="str">
        <f t="shared" si="1933"/>
        <v/>
      </c>
      <c r="CA2966" s="138" t="str">
        <f t="shared" si="1934"/>
        <v/>
      </c>
      <c r="CB2966" s="104" t="str">
        <f t="shared" si="1935"/>
        <v/>
      </c>
      <c r="CC2966" s="139" t="str">
        <f t="shared" si="1936"/>
        <v/>
      </c>
      <c r="CE2966" s="162" t="str">
        <f t="shared" si="1937"/>
        <v/>
      </c>
      <c r="CF2966" s="163" t="str">
        <f t="shared" si="1938"/>
        <v/>
      </c>
      <c r="CG2966" s="164" t="str">
        <f t="shared" si="1939"/>
        <v/>
      </c>
      <c r="CI2966" s="162" t="str">
        <f t="shared" si="1940"/>
        <v/>
      </c>
      <c r="CJ2966" s="163" t="str">
        <f t="shared" si="1902"/>
        <v/>
      </c>
      <c r="CK2966" s="164" t="str">
        <f t="shared" si="1903"/>
        <v/>
      </c>
      <c r="CM2966" s="169" t="str">
        <f t="shared" si="1941"/>
        <v/>
      </c>
      <c r="CN2966" s="139" t="str">
        <f t="shared" si="1942"/>
        <v/>
      </c>
      <c r="CP2966" s="41" t="str">
        <f>IF($CM2966="", "", COUNTIF($CM$11:$CM$3035, "&lt;"&amp;$CM2966)+1+COUNTIF($CM$11:$CM2966, $CM2966)-1)</f>
        <v/>
      </c>
    </row>
    <row r="2967" spans="1:94" x14ac:dyDescent="0.25">
      <c r="A2967" s="40"/>
      <c r="B2967" s="82" t="str">
        <f>IF($I2967="", "", IFERROR(INDEX('Job Database'!$AE$11:$AE$3035, MATCH($I2967, 'Job Database'!$X$11:$X$3035, 0)), ""))</f>
        <v/>
      </c>
      <c r="C2967" s="69" t="str">
        <f>IF($I2967="", "", IF(COUNTIF('Job Database'!$X$11:$X$3035, $I2967)=0, $AC$5, $AC$4))</f>
        <v/>
      </c>
      <c r="D2967" s="40"/>
      <c r="E2967" s="85" t="str">
        <f>IF($I2967="", "", IF(IFERROR(INDEX('Job Database'!$M$11:$M$3035, MATCH($I2967, 'Job Database'!$X$11:$X$3035, 0)), "")="", "", IFERROR(INDEX('Job Database'!$M$11:$M$3035, MATCH($I2967, 'Job Database'!$X$11:$X$3035, 0)), "")))</f>
        <v/>
      </c>
      <c r="F2967" s="40"/>
      <c r="G2967" s="88" t="str">
        <f t="shared" si="1916"/>
        <v/>
      </c>
      <c r="H2967" s="40"/>
      <c r="I2967" s="24"/>
      <c r="J2967" s="34"/>
      <c r="K2967" s="106"/>
      <c r="L2967" s="79"/>
      <c r="M2967" s="34"/>
      <c r="N2967" s="79"/>
      <c r="O2967" s="31"/>
      <c r="P2967" s="53"/>
      <c r="Q2967" s="40"/>
      <c r="S2967" s="41" t="str">
        <f t="shared" si="1904"/>
        <v/>
      </c>
      <c r="T2967" s="41" t="str">
        <f t="shared" si="1905"/>
        <v/>
      </c>
      <c r="U2967" s="41" t="str">
        <f t="shared" si="1917"/>
        <v/>
      </c>
      <c r="W2967" s="74" t="str">
        <f>IF('Job Database'!$X2967="", "", 'Job Database'!$X2967)</f>
        <v/>
      </c>
      <c r="Y2967" s="41" t="str">
        <f>IF($W2967="", "", IF(COUNTIF($I$11:$I$3035, $W2967)&gt;0, "", MAX($Y$10:$Y2966)+1))</f>
        <v/>
      </c>
      <c r="Z2967" s="41">
        <v>2957</v>
      </c>
      <c r="AA2967" s="58" t="str">
        <f t="shared" si="1918"/>
        <v/>
      </c>
      <c r="AC2967" s="41" t="str">
        <f t="shared" si="1906"/>
        <v/>
      </c>
      <c r="AE2967" s="41" t="str">
        <f t="shared" si="1919"/>
        <v/>
      </c>
      <c r="AJ2967" s="154" t="str">
        <f t="shared" si="1920"/>
        <v/>
      </c>
      <c r="AL2967" s="120" t="str">
        <f t="shared" si="1921"/>
        <v/>
      </c>
      <c r="AM2967" s="104" t="str">
        <f t="shared" si="1922"/>
        <v/>
      </c>
      <c r="AN2967" s="104" t="str">
        <f t="shared" si="1923"/>
        <v/>
      </c>
      <c r="AO2967" s="104" t="str">
        <f t="shared" si="1907"/>
        <v/>
      </c>
      <c r="AP2967" s="104" t="str">
        <f t="shared" si="1908"/>
        <v/>
      </c>
      <c r="AQ2967" s="121" t="str">
        <f t="shared" si="1924"/>
        <v/>
      </c>
      <c r="AS2967" s="88" t="str">
        <f t="shared" si="1909"/>
        <v/>
      </c>
      <c r="AT2967" s="68" t="str">
        <f t="shared" si="1925"/>
        <v/>
      </c>
      <c r="AU2967" s="68" t="str">
        <f t="shared" si="1926"/>
        <v/>
      </c>
      <c r="AV2967" s="68" t="str">
        <f t="shared" si="1927"/>
        <v/>
      </c>
      <c r="AW2967" s="88" t="str">
        <f t="shared" si="1910"/>
        <v/>
      </c>
      <c r="AZ2967" s="88" t="str">
        <f t="shared" si="1911"/>
        <v/>
      </c>
      <c r="BA2967" s="68" t="str">
        <f t="shared" si="1912"/>
        <v/>
      </c>
      <c r="BB2967" s="68" t="str">
        <f t="shared" si="1913"/>
        <v/>
      </c>
      <c r="BC2967" s="68" t="str">
        <f t="shared" si="1914"/>
        <v/>
      </c>
      <c r="BD2967" s="69" t="str">
        <f t="shared" si="1915"/>
        <v/>
      </c>
      <c r="BE2967" s="69" t="str">
        <f t="shared" si="1928"/>
        <v/>
      </c>
      <c r="BT2967" s="138" t="str">
        <f t="shared" ca="1" si="1929"/>
        <v/>
      </c>
      <c r="BU2967" s="139" t="str">
        <f t="shared" ca="1" si="1930"/>
        <v/>
      </c>
      <c r="BW2967" s="138" t="str">
        <f t="shared" si="1931"/>
        <v/>
      </c>
      <c r="BX2967" s="104" t="str">
        <f t="shared" si="1932"/>
        <v/>
      </c>
      <c r="BY2967" s="139" t="str">
        <f t="shared" si="1933"/>
        <v/>
      </c>
      <c r="CA2967" s="138" t="str">
        <f t="shared" si="1934"/>
        <v/>
      </c>
      <c r="CB2967" s="104" t="str">
        <f t="shared" si="1935"/>
        <v/>
      </c>
      <c r="CC2967" s="139" t="str">
        <f t="shared" si="1936"/>
        <v/>
      </c>
      <c r="CE2967" s="162" t="str">
        <f t="shared" si="1937"/>
        <v/>
      </c>
      <c r="CF2967" s="163" t="str">
        <f t="shared" si="1938"/>
        <v/>
      </c>
      <c r="CG2967" s="164" t="str">
        <f t="shared" si="1939"/>
        <v/>
      </c>
      <c r="CI2967" s="162" t="str">
        <f t="shared" si="1940"/>
        <v/>
      </c>
      <c r="CJ2967" s="163" t="str">
        <f t="shared" si="1902"/>
        <v/>
      </c>
      <c r="CK2967" s="164" t="str">
        <f t="shared" si="1903"/>
        <v/>
      </c>
      <c r="CM2967" s="169" t="str">
        <f t="shared" si="1941"/>
        <v/>
      </c>
      <c r="CN2967" s="139" t="str">
        <f t="shared" si="1942"/>
        <v/>
      </c>
      <c r="CP2967" s="41" t="str">
        <f>IF($CM2967="", "", COUNTIF($CM$11:$CM$3035, "&lt;"&amp;$CM2967)+1+COUNTIF($CM$11:$CM2967, $CM2967)-1)</f>
        <v/>
      </c>
    </row>
    <row r="2968" spans="1:94" x14ac:dyDescent="0.25">
      <c r="A2968" s="40"/>
      <c r="B2968" s="82" t="str">
        <f>IF($I2968="", "", IFERROR(INDEX('Job Database'!$AE$11:$AE$3035, MATCH($I2968, 'Job Database'!$X$11:$X$3035, 0)), ""))</f>
        <v/>
      </c>
      <c r="C2968" s="69" t="str">
        <f>IF($I2968="", "", IF(COUNTIF('Job Database'!$X$11:$X$3035, $I2968)=0, $AC$5, $AC$4))</f>
        <v/>
      </c>
      <c r="D2968" s="40"/>
      <c r="E2968" s="85" t="str">
        <f>IF($I2968="", "", IF(IFERROR(INDEX('Job Database'!$M$11:$M$3035, MATCH($I2968, 'Job Database'!$X$11:$X$3035, 0)), "")="", "", IFERROR(INDEX('Job Database'!$M$11:$M$3035, MATCH($I2968, 'Job Database'!$X$11:$X$3035, 0)), "")))</f>
        <v/>
      </c>
      <c r="F2968" s="40"/>
      <c r="G2968" s="88" t="str">
        <f t="shared" si="1916"/>
        <v/>
      </c>
      <c r="H2968" s="40"/>
      <c r="I2968" s="24"/>
      <c r="J2968" s="34"/>
      <c r="K2968" s="106"/>
      <c r="L2968" s="79"/>
      <c r="M2968" s="34"/>
      <c r="N2968" s="79"/>
      <c r="O2968" s="31"/>
      <c r="P2968" s="53"/>
      <c r="Q2968" s="40"/>
      <c r="S2968" s="41" t="str">
        <f t="shared" si="1904"/>
        <v/>
      </c>
      <c r="T2968" s="41" t="str">
        <f t="shared" si="1905"/>
        <v/>
      </c>
      <c r="U2968" s="41" t="str">
        <f t="shared" si="1917"/>
        <v/>
      </c>
      <c r="W2968" s="74" t="str">
        <f>IF('Job Database'!$X2968="", "", 'Job Database'!$X2968)</f>
        <v/>
      </c>
      <c r="Y2968" s="41" t="str">
        <f>IF($W2968="", "", IF(COUNTIF($I$11:$I$3035, $W2968)&gt;0, "", MAX($Y$10:$Y2967)+1))</f>
        <v/>
      </c>
      <c r="Z2968" s="41">
        <v>2958</v>
      </c>
      <c r="AA2968" s="58" t="str">
        <f t="shared" si="1918"/>
        <v/>
      </c>
      <c r="AC2968" s="41" t="str">
        <f t="shared" si="1906"/>
        <v/>
      </c>
      <c r="AE2968" s="41" t="str">
        <f t="shared" si="1919"/>
        <v/>
      </c>
      <c r="AJ2968" s="154" t="str">
        <f t="shared" si="1920"/>
        <v/>
      </c>
      <c r="AL2968" s="120" t="str">
        <f t="shared" si="1921"/>
        <v/>
      </c>
      <c r="AM2968" s="104" t="str">
        <f t="shared" si="1922"/>
        <v/>
      </c>
      <c r="AN2968" s="104" t="str">
        <f t="shared" si="1923"/>
        <v/>
      </c>
      <c r="AO2968" s="104" t="str">
        <f t="shared" si="1907"/>
        <v/>
      </c>
      <c r="AP2968" s="104" t="str">
        <f t="shared" si="1908"/>
        <v/>
      </c>
      <c r="AQ2968" s="121" t="str">
        <f t="shared" si="1924"/>
        <v/>
      </c>
      <c r="AS2968" s="88" t="str">
        <f t="shared" si="1909"/>
        <v/>
      </c>
      <c r="AT2968" s="68" t="str">
        <f t="shared" si="1925"/>
        <v/>
      </c>
      <c r="AU2968" s="68" t="str">
        <f t="shared" si="1926"/>
        <v/>
      </c>
      <c r="AV2968" s="68" t="str">
        <f t="shared" si="1927"/>
        <v/>
      </c>
      <c r="AW2968" s="88" t="str">
        <f t="shared" si="1910"/>
        <v/>
      </c>
      <c r="AZ2968" s="88" t="str">
        <f t="shared" si="1911"/>
        <v/>
      </c>
      <c r="BA2968" s="68" t="str">
        <f t="shared" si="1912"/>
        <v/>
      </c>
      <c r="BB2968" s="68" t="str">
        <f t="shared" si="1913"/>
        <v/>
      </c>
      <c r="BC2968" s="68" t="str">
        <f t="shared" si="1914"/>
        <v/>
      </c>
      <c r="BD2968" s="69" t="str">
        <f t="shared" si="1915"/>
        <v/>
      </c>
      <c r="BE2968" s="69" t="str">
        <f t="shared" si="1928"/>
        <v/>
      </c>
      <c r="BT2968" s="138" t="str">
        <f t="shared" ca="1" si="1929"/>
        <v/>
      </c>
      <c r="BU2968" s="139" t="str">
        <f t="shared" ca="1" si="1930"/>
        <v/>
      </c>
      <c r="BW2968" s="138" t="str">
        <f t="shared" si="1931"/>
        <v/>
      </c>
      <c r="BX2968" s="104" t="str">
        <f t="shared" si="1932"/>
        <v/>
      </c>
      <c r="BY2968" s="139" t="str">
        <f t="shared" si="1933"/>
        <v/>
      </c>
      <c r="CA2968" s="138" t="str">
        <f t="shared" si="1934"/>
        <v/>
      </c>
      <c r="CB2968" s="104" t="str">
        <f t="shared" si="1935"/>
        <v/>
      </c>
      <c r="CC2968" s="139" t="str">
        <f t="shared" si="1936"/>
        <v/>
      </c>
      <c r="CE2968" s="162" t="str">
        <f t="shared" si="1937"/>
        <v/>
      </c>
      <c r="CF2968" s="163" t="str">
        <f t="shared" si="1938"/>
        <v/>
      </c>
      <c r="CG2968" s="164" t="str">
        <f t="shared" si="1939"/>
        <v/>
      </c>
      <c r="CI2968" s="162" t="str">
        <f t="shared" si="1940"/>
        <v/>
      </c>
      <c r="CJ2968" s="163" t="str">
        <f t="shared" si="1902"/>
        <v/>
      </c>
      <c r="CK2968" s="164" t="str">
        <f t="shared" si="1903"/>
        <v/>
      </c>
      <c r="CM2968" s="169" t="str">
        <f t="shared" si="1941"/>
        <v/>
      </c>
      <c r="CN2968" s="139" t="str">
        <f t="shared" si="1942"/>
        <v/>
      </c>
      <c r="CP2968" s="41" t="str">
        <f>IF($CM2968="", "", COUNTIF($CM$11:$CM$3035, "&lt;"&amp;$CM2968)+1+COUNTIF($CM$11:$CM2968, $CM2968)-1)</f>
        <v/>
      </c>
    </row>
    <row r="2969" spans="1:94" x14ac:dyDescent="0.25">
      <c r="A2969" s="40"/>
      <c r="B2969" s="82" t="str">
        <f>IF($I2969="", "", IFERROR(INDEX('Job Database'!$AE$11:$AE$3035, MATCH($I2969, 'Job Database'!$X$11:$X$3035, 0)), ""))</f>
        <v/>
      </c>
      <c r="C2969" s="69" t="str">
        <f>IF($I2969="", "", IF(COUNTIF('Job Database'!$X$11:$X$3035, $I2969)=0, $AC$5, $AC$4))</f>
        <v/>
      </c>
      <c r="D2969" s="40"/>
      <c r="E2969" s="85" t="str">
        <f>IF($I2969="", "", IF(IFERROR(INDEX('Job Database'!$M$11:$M$3035, MATCH($I2969, 'Job Database'!$X$11:$X$3035, 0)), "")="", "", IFERROR(INDEX('Job Database'!$M$11:$M$3035, MATCH($I2969, 'Job Database'!$X$11:$X$3035, 0)), "")))</f>
        <v/>
      </c>
      <c r="F2969" s="40"/>
      <c r="G2969" s="88" t="str">
        <f t="shared" si="1916"/>
        <v/>
      </c>
      <c r="H2969" s="40"/>
      <c r="I2969" s="24"/>
      <c r="J2969" s="34"/>
      <c r="K2969" s="106"/>
      <c r="L2969" s="79"/>
      <c r="M2969" s="34"/>
      <c r="N2969" s="79"/>
      <c r="O2969" s="31"/>
      <c r="P2969" s="53"/>
      <c r="Q2969" s="40"/>
      <c r="S2969" s="41" t="str">
        <f t="shared" si="1904"/>
        <v/>
      </c>
      <c r="T2969" s="41" t="str">
        <f t="shared" si="1905"/>
        <v/>
      </c>
      <c r="U2969" s="41" t="str">
        <f t="shared" si="1917"/>
        <v/>
      </c>
      <c r="W2969" s="74" t="str">
        <f>IF('Job Database'!$X2969="", "", 'Job Database'!$X2969)</f>
        <v/>
      </c>
      <c r="Y2969" s="41" t="str">
        <f>IF($W2969="", "", IF(COUNTIF($I$11:$I$3035, $W2969)&gt;0, "", MAX($Y$10:$Y2968)+1))</f>
        <v/>
      </c>
      <c r="Z2969" s="41">
        <v>2959</v>
      </c>
      <c r="AA2969" s="58" t="str">
        <f t="shared" si="1918"/>
        <v/>
      </c>
      <c r="AC2969" s="41" t="str">
        <f t="shared" si="1906"/>
        <v/>
      </c>
      <c r="AE2969" s="41" t="str">
        <f t="shared" si="1919"/>
        <v/>
      </c>
      <c r="AJ2969" s="154" t="str">
        <f t="shared" si="1920"/>
        <v/>
      </c>
      <c r="AL2969" s="120" t="str">
        <f t="shared" si="1921"/>
        <v/>
      </c>
      <c r="AM2969" s="104" t="str">
        <f t="shared" si="1922"/>
        <v/>
      </c>
      <c r="AN2969" s="104" t="str">
        <f t="shared" si="1923"/>
        <v/>
      </c>
      <c r="AO2969" s="104" t="str">
        <f t="shared" si="1907"/>
        <v/>
      </c>
      <c r="AP2969" s="104" t="str">
        <f t="shared" si="1908"/>
        <v/>
      </c>
      <c r="AQ2969" s="121" t="str">
        <f t="shared" si="1924"/>
        <v/>
      </c>
      <c r="AS2969" s="88" t="str">
        <f t="shared" si="1909"/>
        <v/>
      </c>
      <c r="AT2969" s="68" t="str">
        <f t="shared" si="1925"/>
        <v/>
      </c>
      <c r="AU2969" s="68" t="str">
        <f t="shared" si="1926"/>
        <v/>
      </c>
      <c r="AV2969" s="68" t="str">
        <f t="shared" si="1927"/>
        <v/>
      </c>
      <c r="AW2969" s="88" t="str">
        <f t="shared" si="1910"/>
        <v/>
      </c>
      <c r="AZ2969" s="88" t="str">
        <f t="shared" si="1911"/>
        <v/>
      </c>
      <c r="BA2969" s="68" t="str">
        <f t="shared" si="1912"/>
        <v/>
      </c>
      <c r="BB2969" s="68" t="str">
        <f t="shared" si="1913"/>
        <v/>
      </c>
      <c r="BC2969" s="68" t="str">
        <f t="shared" si="1914"/>
        <v/>
      </c>
      <c r="BD2969" s="69" t="str">
        <f t="shared" si="1915"/>
        <v/>
      </c>
      <c r="BE2969" s="69" t="str">
        <f t="shared" si="1928"/>
        <v/>
      </c>
      <c r="BT2969" s="138" t="str">
        <f t="shared" ca="1" si="1929"/>
        <v/>
      </c>
      <c r="BU2969" s="139" t="str">
        <f t="shared" ca="1" si="1930"/>
        <v/>
      </c>
      <c r="BW2969" s="138" t="str">
        <f t="shared" si="1931"/>
        <v/>
      </c>
      <c r="BX2969" s="104" t="str">
        <f t="shared" si="1932"/>
        <v/>
      </c>
      <c r="BY2969" s="139" t="str">
        <f t="shared" si="1933"/>
        <v/>
      </c>
      <c r="CA2969" s="138" t="str">
        <f t="shared" si="1934"/>
        <v/>
      </c>
      <c r="CB2969" s="104" t="str">
        <f t="shared" si="1935"/>
        <v/>
      </c>
      <c r="CC2969" s="139" t="str">
        <f t="shared" si="1936"/>
        <v/>
      </c>
      <c r="CE2969" s="162" t="str">
        <f t="shared" si="1937"/>
        <v/>
      </c>
      <c r="CF2969" s="163" t="str">
        <f t="shared" si="1938"/>
        <v/>
      </c>
      <c r="CG2969" s="164" t="str">
        <f t="shared" si="1939"/>
        <v/>
      </c>
      <c r="CI2969" s="162" t="str">
        <f t="shared" si="1940"/>
        <v/>
      </c>
      <c r="CJ2969" s="163" t="str">
        <f t="shared" si="1902"/>
        <v/>
      </c>
      <c r="CK2969" s="164" t="str">
        <f t="shared" si="1903"/>
        <v/>
      </c>
      <c r="CM2969" s="169" t="str">
        <f t="shared" si="1941"/>
        <v/>
      </c>
      <c r="CN2969" s="139" t="str">
        <f t="shared" si="1942"/>
        <v/>
      </c>
      <c r="CP2969" s="41" t="str">
        <f>IF($CM2969="", "", COUNTIF($CM$11:$CM$3035, "&lt;"&amp;$CM2969)+1+COUNTIF($CM$11:$CM2969, $CM2969)-1)</f>
        <v/>
      </c>
    </row>
    <row r="2970" spans="1:94" x14ac:dyDescent="0.25">
      <c r="A2970" s="40"/>
      <c r="B2970" s="82" t="str">
        <f>IF($I2970="", "", IFERROR(INDEX('Job Database'!$AE$11:$AE$3035, MATCH($I2970, 'Job Database'!$X$11:$X$3035, 0)), ""))</f>
        <v/>
      </c>
      <c r="C2970" s="69" t="str">
        <f>IF($I2970="", "", IF(COUNTIF('Job Database'!$X$11:$X$3035, $I2970)=0, $AC$5, $AC$4))</f>
        <v/>
      </c>
      <c r="D2970" s="40"/>
      <c r="E2970" s="85" t="str">
        <f>IF($I2970="", "", IF(IFERROR(INDEX('Job Database'!$M$11:$M$3035, MATCH($I2970, 'Job Database'!$X$11:$X$3035, 0)), "")="", "", IFERROR(INDEX('Job Database'!$M$11:$M$3035, MATCH($I2970, 'Job Database'!$X$11:$X$3035, 0)), "")))</f>
        <v/>
      </c>
      <c r="F2970" s="40"/>
      <c r="G2970" s="88" t="str">
        <f t="shared" si="1916"/>
        <v/>
      </c>
      <c r="H2970" s="40"/>
      <c r="I2970" s="24"/>
      <c r="J2970" s="34"/>
      <c r="K2970" s="106"/>
      <c r="L2970" s="79"/>
      <c r="M2970" s="34"/>
      <c r="N2970" s="79"/>
      <c r="O2970" s="31"/>
      <c r="P2970" s="53"/>
      <c r="Q2970" s="40"/>
      <c r="S2970" s="41" t="str">
        <f t="shared" si="1904"/>
        <v/>
      </c>
      <c r="T2970" s="41" t="str">
        <f t="shared" si="1905"/>
        <v/>
      </c>
      <c r="U2970" s="41" t="str">
        <f t="shared" si="1917"/>
        <v/>
      </c>
      <c r="W2970" s="74" t="str">
        <f>IF('Job Database'!$X2970="", "", 'Job Database'!$X2970)</f>
        <v/>
      </c>
      <c r="Y2970" s="41" t="str">
        <f>IF($W2970="", "", IF(COUNTIF($I$11:$I$3035, $W2970)&gt;0, "", MAX($Y$10:$Y2969)+1))</f>
        <v/>
      </c>
      <c r="Z2970" s="41">
        <v>2960</v>
      </c>
      <c r="AA2970" s="58" t="str">
        <f t="shared" si="1918"/>
        <v/>
      </c>
      <c r="AC2970" s="41" t="str">
        <f t="shared" si="1906"/>
        <v/>
      </c>
      <c r="AE2970" s="41" t="str">
        <f t="shared" si="1919"/>
        <v/>
      </c>
      <c r="AJ2970" s="154" t="str">
        <f t="shared" si="1920"/>
        <v/>
      </c>
      <c r="AL2970" s="120" t="str">
        <f t="shared" si="1921"/>
        <v/>
      </c>
      <c r="AM2970" s="104" t="str">
        <f t="shared" si="1922"/>
        <v/>
      </c>
      <c r="AN2970" s="104" t="str">
        <f t="shared" si="1923"/>
        <v/>
      </c>
      <c r="AO2970" s="104" t="str">
        <f t="shared" si="1907"/>
        <v/>
      </c>
      <c r="AP2970" s="104" t="str">
        <f t="shared" si="1908"/>
        <v/>
      </c>
      <c r="AQ2970" s="121" t="str">
        <f t="shared" si="1924"/>
        <v/>
      </c>
      <c r="AS2970" s="88" t="str">
        <f t="shared" si="1909"/>
        <v/>
      </c>
      <c r="AT2970" s="68" t="str">
        <f t="shared" si="1925"/>
        <v/>
      </c>
      <c r="AU2970" s="68" t="str">
        <f t="shared" si="1926"/>
        <v/>
      </c>
      <c r="AV2970" s="68" t="str">
        <f t="shared" si="1927"/>
        <v/>
      </c>
      <c r="AW2970" s="88" t="str">
        <f t="shared" si="1910"/>
        <v/>
      </c>
      <c r="AZ2970" s="88" t="str">
        <f t="shared" si="1911"/>
        <v/>
      </c>
      <c r="BA2970" s="68" t="str">
        <f t="shared" si="1912"/>
        <v/>
      </c>
      <c r="BB2970" s="68" t="str">
        <f t="shared" si="1913"/>
        <v/>
      </c>
      <c r="BC2970" s="68" t="str">
        <f t="shared" si="1914"/>
        <v/>
      </c>
      <c r="BD2970" s="69" t="str">
        <f t="shared" si="1915"/>
        <v/>
      </c>
      <c r="BE2970" s="69" t="str">
        <f t="shared" si="1928"/>
        <v/>
      </c>
      <c r="BT2970" s="138" t="str">
        <f t="shared" ca="1" si="1929"/>
        <v/>
      </c>
      <c r="BU2970" s="139" t="str">
        <f t="shared" ca="1" si="1930"/>
        <v/>
      </c>
      <c r="BW2970" s="138" t="str">
        <f t="shared" si="1931"/>
        <v/>
      </c>
      <c r="BX2970" s="104" t="str">
        <f t="shared" si="1932"/>
        <v/>
      </c>
      <c r="BY2970" s="139" t="str">
        <f t="shared" si="1933"/>
        <v/>
      </c>
      <c r="CA2970" s="138" t="str">
        <f t="shared" si="1934"/>
        <v/>
      </c>
      <c r="CB2970" s="104" t="str">
        <f t="shared" si="1935"/>
        <v/>
      </c>
      <c r="CC2970" s="139" t="str">
        <f t="shared" si="1936"/>
        <v/>
      </c>
      <c r="CE2970" s="162" t="str">
        <f t="shared" si="1937"/>
        <v/>
      </c>
      <c r="CF2970" s="163" t="str">
        <f t="shared" si="1938"/>
        <v/>
      </c>
      <c r="CG2970" s="164" t="str">
        <f t="shared" si="1939"/>
        <v/>
      </c>
      <c r="CI2970" s="162" t="str">
        <f t="shared" si="1940"/>
        <v/>
      </c>
      <c r="CJ2970" s="163" t="str">
        <f t="shared" si="1902"/>
        <v/>
      </c>
      <c r="CK2970" s="164" t="str">
        <f t="shared" si="1903"/>
        <v/>
      </c>
      <c r="CM2970" s="169" t="str">
        <f t="shared" si="1941"/>
        <v/>
      </c>
      <c r="CN2970" s="139" t="str">
        <f t="shared" si="1942"/>
        <v/>
      </c>
      <c r="CP2970" s="41" t="str">
        <f>IF($CM2970="", "", COUNTIF($CM$11:$CM$3035, "&lt;"&amp;$CM2970)+1+COUNTIF($CM$11:$CM2970, $CM2970)-1)</f>
        <v/>
      </c>
    </row>
    <row r="2971" spans="1:94" x14ac:dyDescent="0.25">
      <c r="A2971" s="40"/>
      <c r="B2971" s="82" t="str">
        <f>IF($I2971="", "", IFERROR(INDEX('Job Database'!$AE$11:$AE$3035, MATCH($I2971, 'Job Database'!$X$11:$X$3035, 0)), ""))</f>
        <v/>
      </c>
      <c r="C2971" s="69" t="str">
        <f>IF($I2971="", "", IF(COUNTIF('Job Database'!$X$11:$X$3035, $I2971)=0, $AC$5, $AC$4))</f>
        <v/>
      </c>
      <c r="D2971" s="40"/>
      <c r="E2971" s="85" t="str">
        <f>IF($I2971="", "", IF(IFERROR(INDEX('Job Database'!$M$11:$M$3035, MATCH($I2971, 'Job Database'!$X$11:$X$3035, 0)), "")="", "", IFERROR(INDEX('Job Database'!$M$11:$M$3035, MATCH($I2971, 'Job Database'!$X$11:$X$3035, 0)), "")))</f>
        <v/>
      </c>
      <c r="F2971" s="40"/>
      <c r="G2971" s="88" t="str">
        <f t="shared" si="1916"/>
        <v/>
      </c>
      <c r="H2971" s="40"/>
      <c r="I2971" s="24"/>
      <c r="J2971" s="34"/>
      <c r="K2971" s="106"/>
      <c r="L2971" s="79"/>
      <c r="M2971" s="34"/>
      <c r="N2971" s="79"/>
      <c r="O2971" s="31"/>
      <c r="P2971" s="53"/>
      <c r="Q2971" s="40"/>
      <c r="S2971" s="41" t="str">
        <f t="shared" si="1904"/>
        <v/>
      </c>
      <c r="T2971" s="41" t="str">
        <f t="shared" si="1905"/>
        <v/>
      </c>
      <c r="U2971" s="41" t="str">
        <f t="shared" si="1917"/>
        <v/>
      </c>
      <c r="W2971" s="74" t="str">
        <f>IF('Job Database'!$X2971="", "", 'Job Database'!$X2971)</f>
        <v/>
      </c>
      <c r="Y2971" s="41" t="str">
        <f>IF($W2971="", "", IF(COUNTIF($I$11:$I$3035, $W2971)&gt;0, "", MAX($Y$10:$Y2970)+1))</f>
        <v/>
      </c>
      <c r="Z2971" s="41">
        <v>2961</v>
      </c>
      <c r="AA2971" s="58" t="str">
        <f t="shared" si="1918"/>
        <v/>
      </c>
      <c r="AC2971" s="41" t="str">
        <f t="shared" si="1906"/>
        <v/>
      </c>
      <c r="AE2971" s="41" t="str">
        <f t="shared" si="1919"/>
        <v/>
      </c>
      <c r="AJ2971" s="154" t="str">
        <f t="shared" si="1920"/>
        <v/>
      </c>
      <c r="AL2971" s="120" t="str">
        <f t="shared" si="1921"/>
        <v/>
      </c>
      <c r="AM2971" s="104" t="str">
        <f t="shared" si="1922"/>
        <v/>
      </c>
      <c r="AN2971" s="104" t="str">
        <f t="shared" si="1923"/>
        <v/>
      </c>
      <c r="AO2971" s="104" t="str">
        <f t="shared" si="1907"/>
        <v/>
      </c>
      <c r="AP2971" s="104" t="str">
        <f t="shared" si="1908"/>
        <v/>
      </c>
      <c r="AQ2971" s="121" t="str">
        <f t="shared" si="1924"/>
        <v/>
      </c>
      <c r="AS2971" s="88" t="str">
        <f t="shared" si="1909"/>
        <v/>
      </c>
      <c r="AT2971" s="68" t="str">
        <f t="shared" si="1925"/>
        <v/>
      </c>
      <c r="AU2971" s="68" t="str">
        <f t="shared" si="1926"/>
        <v/>
      </c>
      <c r="AV2971" s="68" t="str">
        <f t="shared" si="1927"/>
        <v/>
      </c>
      <c r="AW2971" s="88" t="str">
        <f t="shared" si="1910"/>
        <v/>
      </c>
      <c r="AZ2971" s="88" t="str">
        <f t="shared" si="1911"/>
        <v/>
      </c>
      <c r="BA2971" s="68" t="str">
        <f t="shared" si="1912"/>
        <v/>
      </c>
      <c r="BB2971" s="68" t="str">
        <f t="shared" si="1913"/>
        <v/>
      </c>
      <c r="BC2971" s="68" t="str">
        <f t="shared" si="1914"/>
        <v/>
      </c>
      <c r="BD2971" s="69" t="str">
        <f t="shared" si="1915"/>
        <v/>
      </c>
      <c r="BE2971" s="69" t="str">
        <f t="shared" si="1928"/>
        <v/>
      </c>
      <c r="BT2971" s="138" t="str">
        <f t="shared" ca="1" si="1929"/>
        <v/>
      </c>
      <c r="BU2971" s="139" t="str">
        <f t="shared" ca="1" si="1930"/>
        <v/>
      </c>
      <c r="BW2971" s="138" t="str">
        <f t="shared" si="1931"/>
        <v/>
      </c>
      <c r="BX2971" s="104" t="str">
        <f t="shared" si="1932"/>
        <v/>
      </c>
      <c r="BY2971" s="139" t="str">
        <f t="shared" si="1933"/>
        <v/>
      </c>
      <c r="CA2971" s="138" t="str">
        <f t="shared" si="1934"/>
        <v/>
      </c>
      <c r="CB2971" s="104" t="str">
        <f t="shared" si="1935"/>
        <v/>
      </c>
      <c r="CC2971" s="139" t="str">
        <f t="shared" si="1936"/>
        <v/>
      </c>
      <c r="CE2971" s="162" t="str">
        <f t="shared" si="1937"/>
        <v/>
      </c>
      <c r="CF2971" s="163" t="str">
        <f t="shared" si="1938"/>
        <v/>
      </c>
      <c r="CG2971" s="164" t="str">
        <f t="shared" si="1939"/>
        <v/>
      </c>
      <c r="CI2971" s="162" t="str">
        <f t="shared" si="1940"/>
        <v/>
      </c>
      <c r="CJ2971" s="163" t="str">
        <f t="shared" ref="CJ2971:CJ3034" si="1943">IF(CB2971="", "", M2971)</f>
        <v/>
      </c>
      <c r="CK2971" s="164" t="str">
        <f t="shared" ref="CK2971:CK3034" si="1944">IF(CC2971="", "", N2971)</f>
        <v/>
      </c>
      <c r="CM2971" s="169" t="str">
        <f t="shared" si="1941"/>
        <v/>
      </c>
      <c r="CN2971" s="139" t="str">
        <f t="shared" si="1942"/>
        <v/>
      </c>
      <c r="CP2971" s="41" t="str">
        <f>IF($CM2971="", "", COUNTIF($CM$11:$CM$3035, "&lt;"&amp;$CM2971)+1+COUNTIF($CM$11:$CM2971, $CM2971)-1)</f>
        <v/>
      </c>
    </row>
    <row r="2972" spans="1:94" x14ac:dyDescent="0.25">
      <c r="A2972" s="40"/>
      <c r="B2972" s="82" t="str">
        <f>IF($I2972="", "", IFERROR(INDEX('Job Database'!$AE$11:$AE$3035, MATCH($I2972, 'Job Database'!$X$11:$X$3035, 0)), ""))</f>
        <v/>
      </c>
      <c r="C2972" s="69" t="str">
        <f>IF($I2972="", "", IF(COUNTIF('Job Database'!$X$11:$X$3035, $I2972)=0, $AC$5, $AC$4))</f>
        <v/>
      </c>
      <c r="D2972" s="40"/>
      <c r="E2972" s="85" t="str">
        <f>IF($I2972="", "", IF(IFERROR(INDEX('Job Database'!$M$11:$M$3035, MATCH($I2972, 'Job Database'!$X$11:$X$3035, 0)), "")="", "", IFERROR(INDEX('Job Database'!$M$11:$M$3035, MATCH($I2972, 'Job Database'!$X$11:$X$3035, 0)), "")))</f>
        <v/>
      </c>
      <c r="F2972" s="40"/>
      <c r="G2972" s="88" t="str">
        <f t="shared" si="1916"/>
        <v/>
      </c>
      <c r="H2972" s="40"/>
      <c r="I2972" s="24"/>
      <c r="J2972" s="34"/>
      <c r="K2972" s="106"/>
      <c r="L2972" s="79"/>
      <c r="M2972" s="34"/>
      <c r="N2972" s="79"/>
      <c r="O2972" s="31"/>
      <c r="P2972" s="53"/>
      <c r="Q2972" s="40"/>
      <c r="S2972" s="41" t="str">
        <f t="shared" si="1904"/>
        <v/>
      </c>
      <c r="T2972" s="41" t="str">
        <f t="shared" si="1905"/>
        <v/>
      </c>
      <c r="U2972" s="41" t="str">
        <f t="shared" si="1917"/>
        <v/>
      </c>
      <c r="W2972" s="74" t="str">
        <f>IF('Job Database'!$X2972="", "", 'Job Database'!$X2972)</f>
        <v/>
      </c>
      <c r="Y2972" s="41" t="str">
        <f>IF($W2972="", "", IF(COUNTIF($I$11:$I$3035, $W2972)&gt;0, "", MAX($Y$10:$Y2971)+1))</f>
        <v/>
      </c>
      <c r="Z2972" s="41">
        <v>2962</v>
      </c>
      <c r="AA2972" s="58" t="str">
        <f t="shared" si="1918"/>
        <v/>
      </c>
      <c r="AC2972" s="41" t="str">
        <f t="shared" si="1906"/>
        <v/>
      </c>
      <c r="AE2972" s="41" t="str">
        <f t="shared" si="1919"/>
        <v/>
      </c>
      <c r="AJ2972" s="154" t="str">
        <f t="shared" si="1920"/>
        <v/>
      </c>
      <c r="AL2972" s="120" t="str">
        <f t="shared" si="1921"/>
        <v/>
      </c>
      <c r="AM2972" s="104" t="str">
        <f t="shared" si="1922"/>
        <v/>
      </c>
      <c r="AN2972" s="104" t="str">
        <f t="shared" si="1923"/>
        <v/>
      </c>
      <c r="AO2972" s="104" t="str">
        <f t="shared" si="1907"/>
        <v/>
      </c>
      <c r="AP2972" s="104" t="str">
        <f t="shared" si="1908"/>
        <v/>
      </c>
      <c r="AQ2972" s="121" t="str">
        <f t="shared" si="1924"/>
        <v/>
      </c>
      <c r="AS2972" s="88" t="str">
        <f t="shared" si="1909"/>
        <v/>
      </c>
      <c r="AT2972" s="68" t="str">
        <f t="shared" si="1925"/>
        <v/>
      </c>
      <c r="AU2972" s="68" t="str">
        <f t="shared" si="1926"/>
        <v/>
      </c>
      <c r="AV2972" s="68" t="str">
        <f t="shared" si="1927"/>
        <v/>
      </c>
      <c r="AW2972" s="88" t="str">
        <f t="shared" si="1910"/>
        <v/>
      </c>
      <c r="AZ2972" s="88" t="str">
        <f t="shared" si="1911"/>
        <v/>
      </c>
      <c r="BA2972" s="68" t="str">
        <f t="shared" si="1912"/>
        <v/>
      </c>
      <c r="BB2972" s="68" t="str">
        <f t="shared" si="1913"/>
        <v/>
      </c>
      <c r="BC2972" s="68" t="str">
        <f t="shared" si="1914"/>
        <v/>
      </c>
      <c r="BD2972" s="69" t="str">
        <f t="shared" si="1915"/>
        <v/>
      </c>
      <c r="BE2972" s="69" t="str">
        <f t="shared" si="1928"/>
        <v/>
      </c>
      <c r="BT2972" s="138" t="str">
        <f t="shared" ca="1" si="1929"/>
        <v/>
      </c>
      <c r="BU2972" s="139" t="str">
        <f t="shared" ca="1" si="1930"/>
        <v/>
      </c>
      <c r="BW2972" s="138" t="str">
        <f t="shared" si="1931"/>
        <v/>
      </c>
      <c r="BX2972" s="104" t="str">
        <f t="shared" si="1932"/>
        <v/>
      </c>
      <c r="BY2972" s="139" t="str">
        <f t="shared" si="1933"/>
        <v/>
      </c>
      <c r="CA2972" s="138" t="str">
        <f t="shared" si="1934"/>
        <v/>
      </c>
      <c r="CB2972" s="104" t="str">
        <f t="shared" si="1935"/>
        <v/>
      </c>
      <c r="CC2972" s="139" t="str">
        <f t="shared" si="1936"/>
        <v/>
      </c>
      <c r="CE2972" s="162" t="str">
        <f t="shared" si="1937"/>
        <v/>
      </c>
      <c r="CF2972" s="163" t="str">
        <f t="shared" si="1938"/>
        <v/>
      </c>
      <c r="CG2972" s="164" t="str">
        <f t="shared" si="1939"/>
        <v/>
      </c>
      <c r="CI2972" s="162" t="str">
        <f t="shared" si="1940"/>
        <v/>
      </c>
      <c r="CJ2972" s="163" t="str">
        <f t="shared" si="1943"/>
        <v/>
      </c>
      <c r="CK2972" s="164" t="str">
        <f t="shared" si="1944"/>
        <v/>
      </c>
      <c r="CM2972" s="169" t="str">
        <f t="shared" si="1941"/>
        <v/>
      </c>
      <c r="CN2972" s="139" t="str">
        <f t="shared" si="1942"/>
        <v/>
      </c>
      <c r="CP2972" s="41" t="str">
        <f>IF($CM2972="", "", COUNTIF($CM$11:$CM$3035, "&lt;"&amp;$CM2972)+1+COUNTIF($CM$11:$CM2972, $CM2972)-1)</f>
        <v/>
      </c>
    </row>
    <row r="2973" spans="1:94" x14ac:dyDescent="0.25">
      <c r="A2973" s="40"/>
      <c r="B2973" s="82" t="str">
        <f>IF($I2973="", "", IFERROR(INDEX('Job Database'!$AE$11:$AE$3035, MATCH($I2973, 'Job Database'!$X$11:$X$3035, 0)), ""))</f>
        <v/>
      </c>
      <c r="C2973" s="69" t="str">
        <f>IF($I2973="", "", IF(COUNTIF('Job Database'!$X$11:$X$3035, $I2973)=0, $AC$5, $AC$4))</f>
        <v/>
      </c>
      <c r="D2973" s="40"/>
      <c r="E2973" s="85" t="str">
        <f>IF($I2973="", "", IF(IFERROR(INDEX('Job Database'!$M$11:$M$3035, MATCH($I2973, 'Job Database'!$X$11:$X$3035, 0)), "")="", "", IFERROR(INDEX('Job Database'!$M$11:$M$3035, MATCH($I2973, 'Job Database'!$X$11:$X$3035, 0)), "")))</f>
        <v/>
      </c>
      <c r="F2973" s="40"/>
      <c r="G2973" s="88" t="str">
        <f t="shared" si="1916"/>
        <v/>
      </c>
      <c r="H2973" s="40"/>
      <c r="I2973" s="24"/>
      <c r="J2973" s="34"/>
      <c r="K2973" s="106"/>
      <c r="L2973" s="79"/>
      <c r="M2973" s="34"/>
      <c r="N2973" s="79"/>
      <c r="O2973" s="31"/>
      <c r="P2973" s="53"/>
      <c r="Q2973" s="40"/>
      <c r="S2973" s="41" t="str">
        <f t="shared" si="1904"/>
        <v/>
      </c>
      <c r="T2973" s="41" t="str">
        <f t="shared" si="1905"/>
        <v/>
      </c>
      <c r="U2973" s="41" t="str">
        <f t="shared" si="1917"/>
        <v/>
      </c>
      <c r="W2973" s="74" t="str">
        <f>IF('Job Database'!$X2973="", "", 'Job Database'!$X2973)</f>
        <v/>
      </c>
      <c r="Y2973" s="41" t="str">
        <f>IF($W2973="", "", IF(COUNTIF($I$11:$I$3035, $W2973)&gt;0, "", MAX($Y$10:$Y2972)+1))</f>
        <v/>
      </c>
      <c r="Z2973" s="41">
        <v>2963</v>
      </c>
      <c r="AA2973" s="58" t="str">
        <f t="shared" si="1918"/>
        <v/>
      </c>
      <c r="AC2973" s="41" t="str">
        <f t="shared" si="1906"/>
        <v/>
      </c>
      <c r="AE2973" s="41" t="str">
        <f t="shared" si="1919"/>
        <v/>
      </c>
      <c r="AJ2973" s="154" t="str">
        <f t="shared" si="1920"/>
        <v/>
      </c>
      <c r="AL2973" s="120" t="str">
        <f t="shared" si="1921"/>
        <v/>
      </c>
      <c r="AM2973" s="104" t="str">
        <f t="shared" si="1922"/>
        <v/>
      </c>
      <c r="AN2973" s="104" t="str">
        <f t="shared" si="1923"/>
        <v/>
      </c>
      <c r="AO2973" s="104" t="str">
        <f t="shared" si="1907"/>
        <v/>
      </c>
      <c r="AP2973" s="104" t="str">
        <f t="shared" si="1908"/>
        <v/>
      </c>
      <c r="AQ2973" s="121" t="str">
        <f t="shared" si="1924"/>
        <v/>
      </c>
      <c r="AS2973" s="88" t="str">
        <f t="shared" si="1909"/>
        <v/>
      </c>
      <c r="AT2973" s="68" t="str">
        <f t="shared" si="1925"/>
        <v/>
      </c>
      <c r="AU2973" s="68" t="str">
        <f t="shared" si="1926"/>
        <v/>
      </c>
      <c r="AV2973" s="68" t="str">
        <f t="shared" si="1927"/>
        <v/>
      </c>
      <c r="AW2973" s="88" t="str">
        <f t="shared" si="1910"/>
        <v/>
      </c>
      <c r="AZ2973" s="88" t="str">
        <f t="shared" si="1911"/>
        <v/>
      </c>
      <c r="BA2973" s="68" t="str">
        <f t="shared" si="1912"/>
        <v/>
      </c>
      <c r="BB2973" s="68" t="str">
        <f t="shared" si="1913"/>
        <v/>
      </c>
      <c r="BC2973" s="68" t="str">
        <f t="shared" si="1914"/>
        <v/>
      </c>
      <c r="BD2973" s="69" t="str">
        <f t="shared" si="1915"/>
        <v/>
      </c>
      <c r="BE2973" s="69" t="str">
        <f t="shared" si="1928"/>
        <v/>
      </c>
      <c r="BT2973" s="138" t="str">
        <f t="shared" ca="1" si="1929"/>
        <v/>
      </c>
      <c r="BU2973" s="139" t="str">
        <f t="shared" ca="1" si="1930"/>
        <v/>
      </c>
      <c r="BW2973" s="138" t="str">
        <f t="shared" si="1931"/>
        <v/>
      </c>
      <c r="BX2973" s="104" t="str">
        <f t="shared" si="1932"/>
        <v/>
      </c>
      <c r="BY2973" s="139" t="str">
        <f t="shared" si="1933"/>
        <v/>
      </c>
      <c r="CA2973" s="138" t="str">
        <f t="shared" si="1934"/>
        <v/>
      </c>
      <c r="CB2973" s="104" t="str">
        <f t="shared" si="1935"/>
        <v/>
      </c>
      <c r="CC2973" s="139" t="str">
        <f t="shared" si="1936"/>
        <v/>
      </c>
      <c r="CE2973" s="162" t="str">
        <f t="shared" si="1937"/>
        <v/>
      </c>
      <c r="CF2973" s="163" t="str">
        <f t="shared" si="1938"/>
        <v/>
      </c>
      <c r="CG2973" s="164" t="str">
        <f t="shared" si="1939"/>
        <v/>
      </c>
      <c r="CI2973" s="162" t="str">
        <f t="shared" si="1940"/>
        <v/>
      </c>
      <c r="CJ2973" s="163" t="str">
        <f t="shared" si="1943"/>
        <v/>
      </c>
      <c r="CK2973" s="164" t="str">
        <f t="shared" si="1944"/>
        <v/>
      </c>
      <c r="CM2973" s="169" t="str">
        <f t="shared" si="1941"/>
        <v/>
      </c>
      <c r="CN2973" s="139" t="str">
        <f t="shared" si="1942"/>
        <v/>
      </c>
      <c r="CP2973" s="41" t="str">
        <f>IF($CM2973="", "", COUNTIF($CM$11:$CM$3035, "&lt;"&amp;$CM2973)+1+COUNTIF($CM$11:$CM2973, $CM2973)-1)</f>
        <v/>
      </c>
    </row>
    <row r="2974" spans="1:94" x14ac:dyDescent="0.25">
      <c r="A2974" s="40"/>
      <c r="B2974" s="82" t="str">
        <f>IF($I2974="", "", IFERROR(INDEX('Job Database'!$AE$11:$AE$3035, MATCH($I2974, 'Job Database'!$X$11:$X$3035, 0)), ""))</f>
        <v/>
      </c>
      <c r="C2974" s="69" t="str">
        <f>IF($I2974="", "", IF(COUNTIF('Job Database'!$X$11:$X$3035, $I2974)=0, $AC$5, $AC$4))</f>
        <v/>
      </c>
      <c r="D2974" s="40"/>
      <c r="E2974" s="85" t="str">
        <f>IF($I2974="", "", IF(IFERROR(INDEX('Job Database'!$M$11:$M$3035, MATCH($I2974, 'Job Database'!$X$11:$X$3035, 0)), "")="", "", IFERROR(INDEX('Job Database'!$M$11:$M$3035, MATCH($I2974, 'Job Database'!$X$11:$X$3035, 0)), "")))</f>
        <v/>
      </c>
      <c r="F2974" s="40"/>
      <c r="G2974" s="88" t="str">
        <f t="shared" si="1916"/>
        <v/>
      </c>
      <c r="H2974" s="40"/>
      <c r="I2974" s="24"/>
      <c r="J2974" s="34"/>
      <c r="K2974" s="106"/>
      <c r="L2974" s="79"/>
      <c r="M2974" s="34"/>
      <c r="N2974" s="79"/>
      <c r="O2974" s="31"/>
      <c r="P2974" s="53"/>
      <c r="Q2974" s="40"/>
      <c r="S2974" s="41" t="str">
        <f t="shared" si="1904"/>
        <v/>
      </c>
      <c r="T2974" s="41" t="str">
        <f t="shared" si="1905"/>
        <v/>
      </c>
      <c r="U2974" s="41" t="str">
        <f t="shared" si="1917"/>
        <v/>
      </c>
      <c r="W2974" s="74" t="str">
        <f>IF('Job Database'!$X2974="", "", 'Job Database'!$X2974)</f>
        <v/>
      </c>
      <c r="Y2974" s="41" t="str">
        <f>IF($W2974="", "", IF(COUNTIF($I$11:$I$3035, $W2974)&gt;0, "", MAX($Y$10:$Y2973)+1))</f>
        <v/>
      </c>
      <c r="Z2974" s="41">
        <v>2964</v>
      </c>
      <c r="AA2974" s="58" t="str">
        <f t="shared" si="1918"/>
        <v/>
      </c>
      <c r="AC2974" s="41" t="str">
        <f t="shared" si="1906"/>
        <v/>
      </c>
      <c r="AE2974" s="41" t="str">
        <f t="shared" si="1919"/>
        <v/>
      </c>
      <c r="AJ2974" s="154" t="str">
        <f t="shared" si="1920"/>
        <v/>
      </c>
      <c r="AL2974" s="120" t="str">
        <f t="shared" si="1921"/>
        <v/>
      </c>
      <c r="AM2974" s="104" t="str">
        <f t="shared" si="1922"/>
        <v/>
      </c>
      <c r="AN2974" s="104" t="str">
        <f t="shared" si="1923"/>
        <v/>
      </c>
      <c r="AO2974" s="104" t="str">
        <f t="shared" si="1907"/>
        <v/>
      </c>
      <c r="AP2974" s="104" t="str">
        <f t="shared" si="1908"/>
        <v/>
      </c>
      <c r="AQ2974" s="121" t="str">
        <f t="shared" si="1924"/>
        <v/>
      </c>
      <c r="AS2974" s="88" t="str">
        <f t="shared" si="1909"/>
        <v/>
      </c>
      <c r="AT2974" s="68" t="str">
        <f t="shared" si="1925"/>
        <v/>
      </c>
      <c r="AU2974" s="68" t="str">
        <f t="shared" si="1926"/>
        <v/>
      </c>
      <c r="AV2974" s="68" t="str">
        <f t="shared" si="1927"/>
        <v/>
      </c>
      <c r="AW2974" s="88" t="str">
        <f t="shared" si="1910"/>
        <v/>
      </c>
      <c r="AZ2974" s="88" t="str">
        <f t="shared" si="1911"/>
        <v/>
      </c>
      <c r="BA2974" s="68" t="str">
        <f t="shared" si="1912"/>
        <v/>
      </c>
      <c r="BB2974" s="68" t="str">
        <f t="shared" si="1913"/>
        <v/>
      </c>
      <c r="BC2974" s="68" t="str">
        <f t="shared" si="1914"/>
        <v/>
      </c>
      <c r="BD2974" s="69" t="str">
        <f t="shared" si="1915"/>
        <v/>
      </c>
      <c r="BE2974" s="69" t="str">
        <f t="shared" si="1928"/>
        <v/>
      </c>
      <c r="BT2974" s="138" t="str">
        <f t="shared" ca="1" si="1929"/>
        <v/>
      </c>
      <c r="BU2974" s="139" t="str">
        <f t="shared" ca="1" si="1930"/>
        <v/>
      </c>
      <c r="BW2974" s="138" t="str">
        <f t="shared" si="1931"/>
        <v/>
      </c>
      <c r="BX2974" s="104" t="str">
        <f t="shared" si="1932"/>
        <v/>
      </c>
      <c r="BY2974" s="139" t="str">
        <f t="shared" si="1933"/>
        <v/>
      </c>
      <c r="CA2974" s="138" t="str">
        <f t="shared" si="1934"/>
        <v/>
      </c>
      <c r="CB2974" s="104" t="str">
        <f t="shared" si="1935"/>
        <v/>
      </c>
      <c r="CC2974" s="139" t="str">
        <f t="shared" si="1936"/>
        <v/>
      </c>
      <c r="CE2974" s="162" t="str">
        <f t="shared" si="1937"/>
        <v/>
      </c>
      <c r="CF2974" s="163" t="str">
        <f t="shared" si="1938"/>
        <v/>
      </c>
      <c r="CG2974" s="164" t="str">
        <f t="shared" si="1939"/>
        <v/>
      </c>
      <c r="CI2974" s="162" t="str">
        <f t="shared" si="1940"/>
        <v/>
      </c>
      <c r="CJ2974" s="163" t="str">
        <f t="shared" si="1943"/>
        <v/>
      </c>
      <c r="CK2974" s="164" t="str">
        <f t="shared" si="1944"/>
        <v/>
      </c>
      <c r="CM2974" s="169" t="str">
        <f t="shared" si="1941"/>
        <v/>
      </c>
      <c r="CN2974" s="139" t="str">
        <f t="shared" si="1942"/>
        <v/>
      </c>
      <c r="CP2974" s="41" t="str">
        <f>IF($CM2974="", "", COUNTIF($CM$11:$CM$3035, "&lt;"&amp;$CM2974)+1+COUNTIF($CM$11:$CM2974, $CM2974)-1)</f>
        <v/>
      </c>
    </row>
    <row r="2975" spans="1:94" x14ac:dyDescent="0.25">
      <c r="A2975" s="40"/>
      <c r="B2975" s="82" t="str">
        <f>IF($I2975="", "", IFERROR(INDEX('Job Database'!$AE$11:$AE$3035, MATCH($I2975, 'Job Database'!$X$11:$X$3035, 0)), ""))</f>
        <v/>
      </c>
      <c r="C2975" s="69" t="str">
        <f>IF($I2975="", "", IF(COUNTIF('Job Database'!$X$11:$X$3035, $I2975)=0, $AC$5, $AC$4))</f>
        <v/>
      </c>
      <c r="D2975" s="40"/>
      <c r="E2975" s="85" t="str">
        <f>IF($I2975="", "", IF(IFERROR(INDEX('Job Database'!$M$11:$M$3035, MATCH($I2975, 'Job Database'!$X$11:$X$3035, 0)), "")="", "", IFERROR(INDEX('Job Database'!$M$11:$M$3035, MATCH($I2975, 'Job Database'!$X$11:$X$3035, 0)), "")))</f>
        <v/>
      </c>
      <c r="F2975" s="40"/>
      <c r="G2975" s="88" t="str">
        <f t="shared" si="1916"/>
        <v/>
      </c>
      <c r="H2975" s="40"/>
      <c r="I2975" s="24"/>
      <c r="J2975" s="34"/>
      <c r="K2975" s="106"/>
      <c r="L2975" s="79"/>
      <c r="M2975" s="34"/>
      <c r="N2975" s="79"/>
      <c r="O2975" s="31"/>
      <c r="P2975" s="53"/>
      <c r="Q2975" s="40"/>
      <c r="S2975" s="41" t="str">
        <f t="shared" si="1904"/>
        <v/>
      </c>
      <c r="T2975" s="41" t="str">
        <f t="shared" si="1905"/>
        <v/>
      </c>
      <c r="U2975" s="41" t="str">
        <f t="shared" si="1917"/>
        <v/>
      </c>
      <c r="W2975" s="74" t="str">
        <f>IF('Job Database'!$X2975="", "", 'Job Database'!$X2975)</f>
        <v/>
      </c>
      <c r="Y2975" s="41" t="str">
        <f>IF($W2975="", "", IF(COUNTIF($I$11:$I$3035, $W2975)&gt;0, "", MAX($Y$10:$Y2974)+1))</f>
        <v/>
      </c>
      <c r="Z2975" s="41">
        <v>2965</v>
      </c>
      <c r="AA2975" s="58" t="str">
        <f t="shared" si="1918"/>
        <v/>
      </c>
      <c r="AC2975" s="41" t="str">
        <f t="shared" si="1906"/>
        <v/>
      </c>
      <c r="AE2975" s="41" t="str">
        <f t="shared" si="1919"/>
        <v/>
      </c>
      <c r="AJ2975" s="154" t="str">
        <f t="shared" si="1920"/>
        <v/>
      </c>
      <c r="AL2975" s="120" t="str">
        <f t="shared" si="1921"/>
        <v/>
      </c>
      <c r="AM2975" s="104" t="str">
        <f t="shared" si="1922"/>
        <v/>
      </c>
      <c r="AN2975" s="104" t="str">
        <f t="shared" si="1923"/>
        <v/>
      </c>
      <c r="AO2975" s="104" t="str">
        <f t="shared" si="1907"/>
        <v/>
      </c>
      <c r="AP2975" s="104" t="str">
        <f t="shared" si="1908"/>
        <v/>
      </c>
      <c r="AQ2975" s="121" t="str">
        <f t="shared" si="1924"/>
        <v/>
      </c>
      <c r="AS2975" s="88" t="str">
        <f t="shared" si="1909"/>
        <v/>
      </c>
      <c r="AT2975" s="68" t="str">
        <f t="shared" si="1925"/>
        <v/>
      </c>
      <c r="AU2975" s="68" t="str">
        <f t="shared" si="1926"/>
        <v/>
      </c>
      <c r="AV2975" s="68" t="str">
        <f t="shared" si="1927"/>
        <v/>
      </c>
      <c r="AW2975" s="88" t="str">
        <f t="shared" si="1910"/>
        <v/>
      </c>
      <c r="AZ2975" s="88" t="str">
        <f t="shared" si="1911"/>
        <v/>
      </c>
      <c r="BA2975" s="68" t="str">
        <f t="shared" si="1912"/>
        <v/>
      </c>
      <c r="BB2975" s="68" t="str">
        <f t="shared" si="1913"/>
        <v/>
      </c>
      <c r="BC2975" s="68" t="str">
        <f t="shared" si="1914"/>
        <v/>
      </c>
      <c r="BD2975" s="69" t="str">
        <f t="shared" si="1915"/>
        <v/>
      </c>
      <c r="BE2975" s="69" t="str">
        <f t="shared" si="1928"/>
        <v/>
      </c>
      <c r="BT2975" s="138" t="str">
        <f t="shared" ca="1" si="1929"/>
        <v/>
      </c>
      <c r="BU2975" s="139" t="str">
        <f t="shared" ca="1" si="1930"/>
        <v/>
      </c>
      <c r="BW2975" s="138" t="str">
        <f t="shared" si="1931"/>
        <v/>
      </c>
      <c r="BX2975" s="104" t="str">
        <f t="shared" si="1932"/>
        <v/>
      </c>
      <c r="BY2975" s="139" t="str">
        <f t="shared" si="1933"/>
        <v/>
      </c>
      <c r="CA2975" s="138" t="str">
        <f t="shared" si="1934"/>
        <v/>
      </c>
      <c r="CB2975" s="104" t="str">
        <f t="shared" si="1935"/>
        <v/>
      </c>
      <c r="CC2975" s="139" t="str">
        <f t="shared" si="1936"/>
        <v/>
      </c>
      <c r="CE2975" s="162" t="str">
        <f t="shared" si="1937"/>
        <v/>
      </c>
      <c r="CF2975" s="163" t="str">
        <f t="shared" si="1938"/>
        <v/>
      </c>
      <c r="CG2975" s="164" t="str">
        <f t="shared" si="1939"/>
        <v/>
      </c>
      <c r="CI2975" s="162" t="str">
        <f t="shared" si="1940"/>
        <v/>
      </c>
      <c r="CJ2975" s="163" t="str">
        <f t="shared" si="1943"/>
        <v/>
      </c>
      <c r="CK2975" s="164" t="str">
        <f t="shared" si="1944"/>
        <v/>
      </c>
      <c r="CM2975" s="169" t="str">
        <f t="shared" si="1941"/>
        <v/>
      </c>
      <c r="CN2975" s="139" t="str">
        <f t="shared" si="1942"/>
        <v/>
      </c>
      <c r="CP2975" s="41" t="str">
        <f>IF($CM2975="", "", COUNTIF($CM$11:$CM$3035, "&lt;"&amp;$CM2975)+1+COUNTIF($CM$11:$CM2975, $CM2975)-1)</f>
        <v/>
      </c>
    </row>
    <row r="2976" spans="1:94" x14ac:dyDescent="0.25">
      <c r="A2976" s="40"/>
      <c r="B2976" s="82" t="str">
        <f>IF($I2976="", "", IFERROR(INDEX('Job Database'!$AE$11:$AE$3035, MATCH($I2976, 'Job Database'!$X$11:$X$3035, 0)), ""))</f>
        <v/>
      </c>
      <c r="C2976" s="69" t="str">
        <f>IF($I2976="", "", IF(COUNTIF('Job Database'!$X$11:$X$3035, $I2976)=0, $AC$5, $AC$4))</f>
        <v/>
      </c>
      <c r="D2976" s="40"/>
      <c r="E2976" s="85" t="str">
        <f>IF($I2976="", "", IF(IFERROR(INDEX('Job Database'!$M$11:$M$3035, MATCH($I2976, 'Job Database'!$X$11:$X$3035, 0)), "")="", "", IFERROR(INDEX('Job Database'!$M$11:$M$3035, MATCH($I2976, 'Job Database'!$X$11:$X$3035, 0)), "")))</f>
        <v/>
      </c>
      <c r="F2976" s="40"/>
      <c r="G2976" s="88" t="str">
        <f t="shared" si="1916"/>
        <v/>
      </c>
      <c r="H2976" s="40"/>
      <c r="I2976" s="24"/>
      <c r="J2976" s="34"/>
      <c r="K2976" s="106"/>
      <c r="L2976" s="79"/>
      <c r="M2976" s="34"/>
      <c r="N2976" s="79"/>
      <c r="O2976" s="31"/>
      <c r="P2976" s="53"/>
      <c r="Q2976" s="40"/>
      <c r="S2976" s="41" t="str">
        <f t="shared" si="1904"/>
        <v/>
      </c>
      <c r="T2976" s="41" t="str">
        <f t="shared" si="1905"/>
        <v/>
      </c>
      <c r="U2976" s="41" t="str">
        <f t="shared" si="1917"/>
        <v/>
      </c>
      <c r="W2976" s="74" t="str">
        <f>IF('Job Database'!$X2976="", "", 'Job Database'!$X2976)</f>
        <v/>
      </c>
      <c r="Y2976" s="41" t="str">
        <f>IF($W2976="", "", IF(COUNTIF($I$11:$I$3035, $W2976)&gt;0, "", MAX($Y$10:$Y2975)+1))</f>
        <v/>
      </c>
      <c r="Z2976" s="41">
        <v>2966</v>
      </c>
      <c r="AA2976" s="58" t="str">
        <f t="shared" si="1918"/>
        <v/>
      </c>
      <c r="AC2976" s="41" t="str">
        <f t="shared" si="1906"/>
        <v/>
      </c>
      <c r="AE2976" s="41" t="str">
        <f t="shared" si="1919"/>
        <v/>
      </c>
      <c r="AJ2976" s="154" t="str">
        <f t="shared" si="1920"/>
        <v/>
      </c>
      <c r="AL2976" s="120" t="str">
        <f t="shared" si="1921"/>
        <v/>
      </c>
      <c r="AM2976" s="104" t="str">
        <f t="shared" si="1922"/>
        <v/>
      </c>
      <c r="AN2976" s="104" t="str">
        <f t="shared" si="1923"/>
        <v/>
      </c>
      <c r="AO2976" s="104" t="str">
        <f t="shared" si="1907"/>
        <v/>
      </c>
      <c r="AP2976" s="104" t="str">
        <f t="shared" si="1908"/>
        <v/>
      </c>
      <c r="AQ2976" s="121" t="str">
        <f t="shared" si="1924"/>
        <v/>
      </c>
      <c r="AS2976" s="88" t="str">
        <f t="shared" si="1909"/>
        <v/>
      </c>
      <c r="AT2976" s="68" t="str">
        <f t="shared" si="1925"/>
        <v/>
      </c>
      <c r="AU2976" s="68" t="str">
        <f t="shared" si="1926"/>
        <v/>
      </c>
      <c r="AV2976" s="68" t="str">
        <f t="shared" si="1927"/>
        <v/>
      </c>
      <c r="AW2976" s="88" t="str">
        <f t="shared" si="1910"/>
        <v/>
      </c>
      <c r="AZ2976" s="88" t="str">
        <f t="shared" si="1911"/>
        <v/>
      </c>
      <c r="BA2976" s="68" t="str">
        <f t="shared" si="1912"/>
        <v/>
      </c>
      <c r="BB2976" s="68" t="str">
        <f t="shared" si="1913"/>
        <v/>
      </c>
      <c r="BC2976" s="68" t="str">
        <f t="shared" si="1914"/>
        <v/>
      </c>
      <c r="BD2976" s="69" t="str">
        <f t="shared" si="1915"/>
        <v/>
      </c>
      <c r="BE2976" s="69" t="str">
        <f t="shared" si="1928"/>
        <v/>
      </c>
      <c r="BT2976" s="138" t="str">
        <f t="shared" ca="1" si="1929"/>
        <v/>
      </c>
      <c r="BU2976" s="139" t="str">
        <f t="shared" ca="1" si="1930"/>
        <v/>
      </c>
      <c r="BW2976" s="138" t="str">
        <f t="shared" si="1931"/>
        <v/>
      </c>
      <c r="BX2976" s="104" t="str">
        <f t="shared" si="1932"/>
        <v/>
      </c>
      <c r="BY2976" s="139" t="str">
        <f t="shared" si="1933"/>
        <v/>
      </c>
      <c r="CA2976" s="138" t="str">
        <f t="shared" si="1934"/>
        <v/>
      </c>
      <c r="CB2976" s="104" t="str">
        <f t="shared" si="1935"/>
        <v/>
      </c>
      <c r="CC2976" s="139" t="str">
        <f t="shared" si="1936"/>
        <v/>
      </c>
      <c r="CE2976" s="162" t="str">
        <f t="shared" si="1937"/>
        <v/>
      </c>
      <c r="CF2976" s="163" t="str">
        <f t="shared" si="1938"/>
        <v/>
      </c>
      <c r="CG2976" s="164" t="str">
        <f t="shared" si="1939"/>
        <v/>
      </c>
      <c r="CI2976" s="162" t="str">
        <f t="shared" si="1940"/>
        <v/>
      </c>
      <c r="CJ2976" s="163" t="str">
        <f t="shared" si="1943"/>
        <v/>
      </c>
      <c r="CK2976" s="164" t="str">
        <f t="shared" si="1944"/>
        <v/>
      </c>
      <c r="CM2976" s="169" t="str">
        <f t="shared" si="1941"/>
        <v/>
      </c>
      <c r="CN2976" s="139" t="str">
        <f t="shared" si="1942"/>
        <v/>
      </c>
      <c r="CP2976" s="41" t="str">
        <f>IF($CM2976="", "", COUNTIF($CM$11:$CM$3035, "&lt;"&amp;$CM2976)+1+COUNTIF($CM$11:$CM2976, $CM2976)-1)</f>
        <v/>
      </c>
    </row>
    <row r="2977" spans="1:94" x14ac:dyDescent="0.25">
      <c r="A2977" s="40"/>
      <c r="B2977" s="82" t="str">
        <f>IF($I2977="", "", IFERROR(INDEX('Job Database'!$AE$11:$AE$3035, MATCH($I2977, 'Job Database'!$X$11:$X$3035, 0)), ""))</f>
        <v/>
      </c>
      <c r="C2977" s="69" t="str">
        <f>IF($I2977="", "", IF(COUNTIF('Job Database'!$X$11:$X$3035, $I2977)=0, $AC$5, $AC$4))</f>
        <v/>
      </c>
      <c r="D2977" s="40"/>
      <c r="E2977" s="85" t="str">
        <f>IF($I2977="", "", IF(IFERROR(INDEX('Job Database'!$M$11:$M$3035, MATCH($I2977, 'Job Database'!$X$11:$X$3035, 0)), "")="", "", IFERROR(INDEX('Job Database'!$M$11:$M$3035, MATCH($I2977, 'Job Database'!$X$11:$X$3035, 0)), "")))</f>
        <v/>
      </c>
      <c r="F2977" s="40"/>
      <c r="G2977" s="88" t="str">
        <f t="shared" si="1916"/>
        <v/>
      </c>
      <c r="H2977" s="40"/>
      <c r="I2977" s="24"/>
      <c r="J2977" s="34"/>
      <c r="K2977" s="106"/>
      <c r="L2977" s="79"/>
      <c r="M2977" s="34"/>
      <c r="N2977" s="79"/>
      <c r="O2977" s="31"/>
      <c r="P2977" s="53"/>
      <c r="Q2977" s="40"/>
      <c r="S2977" s="41" t="str">
        <f t="shared" si="1904"/>
        <v/>
      </c>
      <c r="T2977" s="41" t="str">
        <f t="shared" si="1905"/>
        <v/>
      </c>
      <c r="U2977" s="41" t="str">
        <f t="shared" si="1917"/>
        <v/>
      </c>
      <c r="W2977" s="74" t="str">
        <f>IF('Job Database'!$X2977="", "", 'Job Database'!$X2977)</f>
        <v/>
      </c>
      <c r="Y2977" s="41" t="str">
        <f>IF($W2977="", "", IF(COUNTIF($I$11:$I$3035, $W2977)&gt;0, "", MAX($Y$10:$Y2976)+1))</f>
        <v/>
      </c>
      <c r="Z2977" s="41">
        <v>2967</v>
      </c>
      <c r="AA2977" s="58" t="str">
        <f t="shared" si="1918"/>
        <v/>
      </c>
      <c r="AC2977" s="41" t="str">
        <f t="shared" si="1906"/>
        <v/>
      </c>
      <c r="AE2977" s="41" t="str">
        <f t="shared" si="1919"/>
        <v/>
      </c>
      <c r="AJ2977" s="154" t="str">
        <f t="shared" si="1920"/>
        <v/>
      </c>
      <c r="AL2977" s="120" t="str">
        <f t="shared" si="1921"/>
        <v/>
      </c>
      <c r="AM2977" s="104" t="str">
        <f t="shared" si="1922"/>
        <v/>
      </c>
      <c r="AN2977" s="104" t="str">
        <f t="shared" si="1923"/>
        <v/>
      </c>
      <c r="AO2977" s="104" t="str">
        <f t="shared" si="1907"/>
        <v/>
      </c>
      <c r="AP2977" s="104" t="str">
        <f t="shared" si="1908"/>
        <v/>
      </c>
      <c r="AQ2977" s="121" t="str">
        <f t="shared" si="1924"/>
        <v/>
      </c>
      <c r="AS2977" s="88" t="str">
        <f t="shared" si="1909"/>
        <v/>
      </c>
      <c r="AT2977" s="68" t="str">
        <f t="shared" si="1925"/>
        <v/>
      </c>
      <c r="AU2977" s="68" t="str">
        <f t="shared" si="1926"/>
        <v/>
      </c>
      <c r="AV2977" s="68" t="str">
        <f t="shared" si="1927"/>
        <v/>
      </c>
      <c r="AW2977" s="88" t="str">
        <f t="shared" si="1910"/>
        <v/>
      </c>
      <c r="AZ2977" s="88" t="str">
        <f t="shared" si="1911"/>
        <v/>
      </c>
      <c r="BA2977" s="68" t="str">
        <f t="shared" si="1912"/>
        <v/>
      </c>
      <c r="BB2977" s="68" t="str">
        <f t="shared" si="1913"/>
        <v/>
      </c>
      <c r="BC2977" s="68" t="str">
        <f t="shared" si="1914"/>
        <v/>
      </c>
      <c r="BD2977" s="69" t="str">
        <f t="shared" si="1915"/>
        <v/>
      </c>
      <c r="BE2977" s="69" t="str">
        <f t="shared" si="1928"/>
        <v/>
      </c>
      <c r="BT2977" s="138" t="str">
        <f t="shared" ca="1" si="1929"/>
        <v/>
      </c>
      <c r="BU2977" s="139" t="str">
        <f t="shared" ca="1" si="1930"/>
        <v/>
      </c>
      <c r="BW2977" s="138" t="str">
        <f t="shared" si="1931"/>
        <v/>
      </c>
      <c r="BX2977" s="104" t="str">
        <f t="shared" si="1932"/>
        <v/>
      </c>
      <c r="BY2977" s="139" t="str">
        <f t="shared" si="1933"/>
        <v/>
      </c>
      <c r="CA2977" s="138" t="str">
        <f t="shared" si="1934"/>
        <v/>
      </c>
      <c r="CB2977" s="104" t="str">
        <f t="shared" si="1935"/>
        <v/>
      </c>
      <c r="CC2977" s="139" t="str">
        <f t="shared" si="1936"/>
        <v/>
      </c>
      <c r="CE2977" s="162" t="str">
        <f t="shared" si="1937"/>
        <v/>
      </c>
      <c r="CF2977" s="163" t="str">
        <f t="shared" si="1938"/>
        <v/>
      </c>
      <c r="CG2977" s="164" t="str">
        <f t="shared" si="1939"/>
        <v/>
      </c>
      <c r="CI2977" s="162" t="str">
        <f t="shared" si="1940"/>
        <v/>
      </c>
      <c r="CJ2977" s="163" t="str">
        <f t="shared" si="1943"/>
        <v/>
      </c>
      <c r="CK2977" s="164" t="str">
        <f t="shared" si="1944"/>
        <v/>
      </c>
      <c r="CM2977" s="169" t="str">
        <f t="shared" si="1941"/>
        <v/>
      </c>
      <c r="CN2977" s="139" t="str">
        <f t="shared" si="1942"/>
        <v/>
      </c>
      <c r="CP2977" s="41" t="str">
        <f>IF($CM2977="", "", COUNTIF($CM$11:$CM$3035, "&lt;"&amp;$CM2977)+1+COUNTIF($CM$11:$CM2977, $CM2977)-1)</f>
        <v/>
      </c>
    </row>
    <row r="2978" spans="1:94" x14ac:dyDescent="0.25">
      <c r="A2978" s="40"/>
      <c r="B2978" s="82" t="str">
        <f>IF($I2978="", "", IFERROR(INDEX('Job Database'!$AE$11:$AE$3035, MATCH($I2978, 'Job Database'!$X$11:$X$3035, 0)), ""))</f>
        <v/>
      </c>
      <c r="C2978" s="69" t="str">
        <f>IF($I2978="", "", IF(COUNTIF('Job Database'!$X$11:$X$3035, $I2978)=0, $AC$5, $AC$4))</f>
        <v/>
      </c>
      <c r="D2978" s="40"/>
      <c r="E2978" s="85" t="str">
        <f>IF($I2978="", "", IF(IFERROR(INDEX('Job Database'!$M$11:$M$3035, MATCH($I2978, 'Job Database'!$X$11:$X$3035, 0)), "")="", "", IFERROR(INDEX('Job Database'!$M$11:$M$3035, MATCH($I2978, 'Job Database'!$X$11:$X$3035, 0)), "")))</f>
        <v/>
      </c>
      <c r="F2978" s="40"/>
      <c r="G2978" s="88" t="str">
        <f t="shared" si="1916"/>
        <v/>
      </c>
      <c r="H2978" s="40"/>
      <c r="I2978" s="24"/>
      <c r="J2978" s="34"/>
      <c r="K2978" s="106"/>
      <c r="L2978" s="79"/>
      <c r="M2978" s="34"/>
      <c r="N2978" s="79"/>
      <c r="O2978" s="31"/>
      <c r="P2978" s="53"/>
      <c r="Q2978" s="40"/>
      <c r="S2978" s="41" t="str">
        <f t="shared" si="1904"/>
        <v/>
      </c>
      <c r="T2978" s="41" t="str">
        <f t="shared" si="1905"/>
        <v/>
      </c>
      <c r="U2978" s="41" t="str">
        <f t="shared" si="1917"/>
        <v/>
      </c>
      <c r="W2978" s="74" t="str">
        <f>IF('Job Database'!$X2978="", "", 'Job Database'!$X2978)</f>
        <v/>
      </c>
      <c r="Y2978" s="41" t="str">
        <f>IF($W2978="", "", IF(COUNTIF($I$11:$I$3035, $W2978)&gt;0, "", MAX($Y$10:$Y2977)+1))</f>
        <v/>
      </c>
      <c r="Z2978" s="41">
        <v>2968</v>
      </c>
      <c r="AA2978" s="58" t="str">
        <f t="shared" si="1918"/>
        <v/>
      </c>
      <c r="AC2978" s="41" t="str">
        <f t="shared" si="1906"/>
        <v/>
      </c>
      <c r="AE2978" s="41" t="str">
        <f t="shared" si="1919"/>
        <v/>
      </c>
      <c r="AJ2978" s="154" t="str">
        <f t="shared" si="1920"/>
        <v/>
      </c>
      <c r="AL2978" s="120" t="str">
        <f t="shared" si="1921"/>
        <v/>
      </c>
      <c r="AM2978" s="104" t="str">
        <f t="shared" si="1922"/>
        <v/>
      </c>
      <c r="AN2978" s="104" t="str">
        <f t="shared" si="1923"/>
        <v/>
      </c>
      <c r="AO2978" s="104" t="str">
        <f t="shared" si="1907"/>
        <v/>
      </c>
      <c r="AP2978" s="104" t="str">
        <f t="shared" si="1908"/>
        <v/>
      </c>
      <c r="AQ2978" s="121" t="str">
        <f t="shared" si="1924"/>
        <v/>
      </c>
      <c r="AS2978" s="88" t="str">
        <f t="shared" si="1909"/>
        <v/>
      </c>
      <c r="AT2978" s="68" t="str">
        <f t="shared" si="1925"/>
        <v/>
      </c>
      <c r="AU2978" s="68" t="str">
        <f t="shared" si="1926"/>
        <v/>
      </c>
      <c r="AV2978" s="68" t="str">
        <f t="shared" si="1927"/>
        <v/>
      </c>
      <c r="AW2978" s="88" t="str">
        <f t="shared" si="1910"/>
        <v/>
      </c>
      <c r="AZ2978" s="88" t="str">
        <f t="shared" si="1911"/>
        <v/>
      </c>
      <c r="BA2978" s="68" t="str">
        <f t="shared" si="1912"/>
        <v/>
      </c>
      <c r="BB2978" s="68" t="str">
        <f t="shared" si="1913"/>
        <v/>
      </c>
      <c r="BC2978" s="68" t="str">
        <f t="shared" si="1914"/>
        <v/>
      </c>
      <c r="BD2978" s="69" t="str">
        <f t="shared" si="1915"/>
        <v/>
      </c>
      <c r="BE2978" s="69" t="str">
        <f t="shared" si="1928"/>
        <v/>
      </c>
      <c r="BT2978" s="138" t="str">
        <f t="shared" ca="1" si="1929"/>
        <v/>
      </c>
      <c r="BU2978" s="139" t="str">
        <f t="shared" ca="1" si="1930"/>
        <v/>
      </c>
      <c r="BW2978" s="138" t="str">
        <f t="shared" si="1931"/>
        <v/>
      </c>
      <c r="BX2978" s="104" t="str">
        <f t="shared" si="1932"/>
        <v/>
      </c>
      <c r="BY2978" s="139" t="str">
        <f t="shared" si="1933"/>
        <v/>
      </c>
      <c r="CA2978" s="138" t="str">
        <f t="shared" si="1934"/>
        <v/>
      </c>
      <c r="CB2978" s="104" t="str">
        <f t="shared" si="1935"/>
        <v/>
      </c>
      <c r="CC2978" s="139" t="str">
        <f t="shared" si="1936"/>
        <v/>
      </c>
      <c r="CE2978" s="162" t="str">
        <f t="shared" si="1937"/>
        <v/>
      </c>
      <c r="CF2978" s="163" t="str">
        <f t="shared" si="1938"/>
        <v/>
      </c>
      <c r="CG2978" s="164" t="str">
        <f t="shared" si="1939"/>
        <v/>
      </c>
      <c r="CI2978" s="162" t="str">
        <f t="shared" si="1940"/>
        <v/>
      </c>
      <c r="CJ2978" s="163" t="str">
        <f t="shared" si="1943"/>
        <v/>
      </c>
      <c r="CK2978" s="164" t="str">
        <f t="shared" si="1944"/>
        <v/>
      </c>
      <c r="CM2978" s="169" t="str">
        <f t="shared" si="1941"/>
        <v/>
      </c>
      <c r="CN2978" s="139" t="str">
        <f t="shared" si="1942"/>
        <v/>
      </c>
      <c r="CP2978" s="41" t="str">
        <f>IF($CM2978="", "", COUNTIF($CM$11:$CM$3035, "&lt;"&amp;$CM2978)+1+COUNTIF($CM$11:$CM2978, $CM2978)-1)</f>
        <v/>
      </c>
    </row>
    <row r="2979" spans="1:94" x14ac:dyDescent="0.25">
      <c r="A2979" s="40"/>
      <c r="B2979" s="82" t="str">
        <f>IF($I2979="", "", IFERROR(INDEX('Job Database'!$AE$11:$AE$3035, MATCH($I2979, 'Job Database'!$X$11:$X$3035, 0)), ""))</f>
        <v/>
      </c>
      <c r="C2979" s="69" t="str">
        <f>IF($I2979="", "", IF(COUNTIF('Job Database'!$X$11:$X$3035, $I2979)=0, $AC$5, $AC$4))</f>
        <v/>
      </c>
      <c r="D2979" s="40"/>
      <c r="E2979" s="85" t="str">
        <f>IF($I2979="", "", IF(IFERROR(INDEX('Job Database'!$M$11:$M$3035, MATCH($I2979, 'Job Database'!$X$11:$X$3035, 0)), "")="", "", IFERROR(INDEX('Job Database'!$M$11:$M$3035, MATCH($I2979, 'Job Database'!$X$11:$X$3035, 0)), "")))</f>
        <v/>
      </c>
      <c r="F2979" s="40"/>
      <c r="G2979" s="88" t="str">
        <f t="shared" si="1916"/>
        <v/>
      </c>
      <c r="H2979" s="40"/>
      <c r="I2979" s="24"/>
      <c r="J2979" s="34"/>
      <c r="K2979" s="106"/>
      <c r="L2979" s="79"/>
      <c r="M2979" s="34"/>
      <c r="N2979" s="79"/>
      <c r="O2979" s="31"/>
      <c r="P2979" s="53"/>
      <c r="Q2979" s="40"/>
      <c r="S2979" s="41" t="str">
        <f t="shared" si="1904"/>
        <v/>
      </c>
      <c r="T2979" s="41" t="str">
        <f t="shared" si="1905"/>
        <v/>
      </c>
      <c r="U2979" s="41" t="str">
        <f t="shared" si="1917"/>
        <v/>
      </c>
      <c r="W2979" s="74" t="str">
        <f>IF('Job Database'!$X2979="", "", 'Job Database'!$X2979)</f>
        <v/>
      </c>
      <c r="Y2979" s="41" t="str">
        <f>IF($W2979="", "", IF(COUNTIF($I$11:$I$3035, $W2979)&gt;0, "", MAX($Y$10:$Y2978)+1))</f>
        <v/>
      </c>
      <c r="Z2979" s="41">
        <v>2969</v>
      </c>
      <c r="AA2979" s="58" t="str">
        <f t="shared" si="1918"/>
        <v/>
      </c>
      <c r="AC2979" s="41" t="str">
        <f t="shared" si="1906"/>
        <v/>
      </c>
      <c r="AE2979" s="41" t="str">
        <f t="shared" si="1919"/>
        <v/>
      </c>
      <c r="AJ2979" s="154" t="str">
        <f t="shared" si="1920"/>
        <v/>
      </c>
      <c r="AL2979" s="120" t="str">
        <f t="shared" si="1921"/>
        <v/>
      </c>
      <c r="AM2979" s="104" t="str">
        <f t="shared" si="1922"/>
        <v/>
      </c>
      <c r="AN2979" s="104" t="str">
        <f t="shared" si="1923"/>
        <v/>
      </c>
      <c r="AO2979" s="104" t="str">
        <f t="shared" si="1907"/>
        <v/>
      </c>
      <c r="AP2979" s="104" t="str">
        <f t="shared" si="1908"/>
        <v/>
      </c>
      <c r="AQ2979" s="121" t="str">
        <f t="shared" si="1924"/>
        <v/>
      </c>
      <c r="AS2979" s="88" t="str">
        <f t="shared" si="1909"/>
        <v/>
      </c>
      <c r="AT2979" s="68" t="str">
        <f t="shared" si="1925"/>
        <v/>
      </c>
      <c r="AU2979" s="68" t="str">
        <f t="shared" si="1926"/>
        <v/>
      </c>
      <c r="AV2979" s="68" t="str">
        <f t="shared" si="1927"/>
        <v/>
      </c>
      <c r="AW2979" s="88" t="str">
        <f t="shared" si="1910"/>
        <v/>
      </c>
      <c r="AZ2979" s="88" t="str">
        <f t="shared" si="1911"/>
        <v/>
      </c>
      <c r="BA2979" s="68" t="str">
        <f t="shared" si="1912"/>
        <v/>
      </c>
      <c r="BB2979" s="68" t="str">
        <f t="shared" si="1913"/>
        <v/>
      </c>
      <c r="BC2979" s="68" t="str">
        <f t="shared" si="1914"/>
        <v/>
      </c>
      <c r="BD2979" s="69" t="str">
        <f t="shared" si="1915"/>
        <v/>
      </c>
      <c r="BE2979" s="69" t="str">
        <f t="shared" si="1928"/>
        <v/>
      </c>
      <c r="BT2979" s="138" t="str">
        <f t="shared" ca="1" si="1929"/>
        <v/>
      </c>
      <c r="BU2979" s="139" t="str">
        <f t="shared" ca="1" si="1930"/>
        <v/>
      </c>
      <c r="BW2979" s="138" t="str">
        <f t="shared" si="1931"/>
        <v/>
      </c>
      <c r="BX2979" s="104" t="str">
        <f t="shared" si="1932"/>
        <v/>
      </c>
      <c r="BY2979" s="139" t="str">
        <f t="shared" si="1933"/>
        <v/>
      </c>
      <c r="CA2979" s="138" t="str">
        <f t="shared" si="1934"/>
        <v/>
      </c>
      <c r="CB2979" s="104" t="str">
        <f t="shared" si="1935"/>
        <v/>
      </c>
      <c r="CC2979" s="139" t="str">
        <f t="shared" si="1936"/>
        <v/>
      </c>
      <c r="CE2979" s="162" t="str">
        <f t="shared" si="1937"/>
        <v/>
      </c>
      <c r="CF2979" s="163" t="str">
        <f t="shared" si="1938"/>
        <v/>
      </c>
      <c r="CG2979" s="164" t="str">
        <f t="shared" si="1939"/>
        <v/>
      </c>
      <c r="CI2979" s="162" t="str">
        <f t="shared" si="1940"/>
        <v/>
      </c>
      <c r="CJ2979" s="163" t="str">
        <f t="shared" si="1943"/>
        <v/>
      </c>
      <c r="CK2979" s="164" t="str">
        <f t="shared" si="1944"/>
        <v/>
      </c>
      <c r="CM2979" s="169" t="str">
        <f t="shared" si="1941"/>
        <v/>
      </c>
      <c r="CN2979" s="139" t="str">
        <f t="shared" si="1942"/>
        <v/>
      </c>
      <c r="CP2979" s="41" t="str">
        <f>IF($CM2979="", "", COUNTIF($CM$11:$CM$3035, "&lt;"&amp;$CM2979)+1+COUNTIF($CM$11:$CM2979, $CM2979)-1)</f>
        <v/>
      </c>
    </row>
    <row r="2980" spans="1:94" x14ac:dyDescent="0.25">
      <c r="A2980" s="40"/>
      <c r="B2980" s="82" t="str">
        <f>IF($I2980="", "", IFERROR(INDEX('Job Database'!$AE$11:$AE$3035, MATCH($I2980, 'Job Database'!$X$11:$X$3035, 0)), ""))</f>
        <v/>
      </c>
      <c r="C2980" s="69" t="str">
        <f>IF($I2980="", "", IF(COUNTIF('Job Database'!$X$11:$X$3035, $I2980)=0, $AC$5, $AC$4))</f>
        <v/>
      </c>
      <c r="D2980" s="40"/>
      <c r="E2980" s="85" t="str">
        <f>IF($I2980="", "", IF(IFERROR(INDEX('Job Database'!$M$11:$M$3035, MATCH($I2980, 'Job Database'!$X$11:$X$3035, 0)), "")="", "", IFERROR(INDEX('Job Database'!$M$11:$M$3035, MATCH($I2980, 'Job Database'!$X$11:$X$3035, 0)), "")))</f>
        <v/>
      </c>
      <c r="F2980" s="40"/>
      <c r="G2980" s="88" t="str">
        <f t="shared" si="1916"/>
        <v/>
      </c>
      <c r="H2980" s="40"/>
      <c r="I2980" s="24"/>
      <c r="J2980" s="34"/>
      <c r="K2980" s="106"/>
      <c r="L2980" s="79"/>
      <c r="M2980" s="34"/>
      <c r="N2980" s="79"/>
      <c r="O2980" s="31"/>
      <c r="P2980" s="53"/>
      <c r="Q2980" s="40"/>
      <c r="S2980" s="41" t="str">
        <f t="shared" si="1904"/>
        <v/>
      </c>
      <c r="T2980" s="41" t="str">
        <f t="shared" si="1905"/>
        <v/>
      </c>
      <c r="U2980" s="41" t="str">
        <f t="shared" si="1917"/>
        <v/>
      </c>
      <c r="W2980" s="74" t="str">
        <f>IF('Job Database'!$X2980="", "", 'Job Database'!$X2980)</f>
        <v/>
      </c>
      <c r="Y2980" s="41" t="str">
        <f>IF($W2980="", "", IF(COUNTIF($I$11:$I$3035, $W2980)&gt;0, "", MAX($Y$10:$Y2979)+1))</f>
        <v/>
      </c>
      <c r="Z2980" s="41">
        <v>2970</v>
      </c>
      <c r="AA2980" s="58" t="str">
        <f t="shared" si="1918"/>
        <v/>
      </c>
      <c r="AC2980" s="41" t="str">
        <f t="shared" si="1906"/>
        <v/>
      </c>
      <c r="AE2980" s="41" t="str">
        <f t="shared" si="1919"/>
        <v/>
      </c>
      <c r="AJ2980" s="154" t="str">
        <f t="shared" si="1920"/>
        <v/>
      </c>
      <c r="AL2980" s="120" t="str">
        <f t="shared" si="1921"/>
        <v/>
      </c>
      <c r="AM2980" s="104" t="str">
        <f t="shared" si="1922"/>
        <v/>
      </c>
      <c r="AN2980" s="104" t="str">
        <f t="shared" si="1923"/>
        <v/>
      </c>
      <c r="AO2980" s="104" t="str">
        <f t="shared" si="1907"/>
        <v/>
      </c>
      <c r="AP2980" s="104" t="str">
        <f t="shared" si="1908"/>
        <v/>
      </c>
      <c r="AQ2980" s="121" t="str">
        <f t="shared" si="1924"/>
        <v/>
      </c>
      <c r="AS2980" s="88" t="str">
        <f t="shared" si="1909"/>
        <v/>
      </c>
      <c r="AT2980" s="68" t="str">
        <f t="shared" si="1925"/>
        <v/>
      </c>
      <c r="AU2980" s="68" t="str">
        <f t="shared" si="1926"/>
        <v/>
      </c>
      <c r="AV2980" s="68" t="str">
        <f t="shared" si="1927"/>
        <v/>
      </c>
      <c r="AW2980" s="88" t="str">
        <f t="shared" si="1910"/>
        <v/>
      </c>
      <c r="AZ2980" s="88" t="str">
        <f t="shared" si="1911"/>
        <v/>
      </c>
      <c r="BA2980" s="68" t="str">
        <f t="shared" si="1912"/>
        <v/>
      </c>
      <c r="BB2980" s="68" t="str">
        <f t="shared" si="1913"/>
        <v/>
      </c>
      <c r="BC2980" s="68" t="str">
        <f t="shared" si="1914"/>
        <v/>
      </c>
      <c r="BD2980" s="69" t="str">
        <f t="shared" si="1915"/>
        <v/>
      </c>
      <c r="BE2980" s="69" t="str">
        <f t="shared" si="1928"/>
        <v/>
      </c>
      <c r="BT2980" s="138" t="str">
        <f t="shared" ca="1" si="1929"/>
        <v/>
      </c>
      <c r="BU2980" s="139" t="str">
        <f t="shared" ca="1" si="1930"/>
        <v/>
      </c>
      <c r="BW2980" s="138" t="str">
        <f t="shared" si="1931"/>
        <v/>
      </c>
      <c r="BX2980" s="104" t="str">
        <f t="shared" si="1932"/>
        <v/>
      </c>
      <c r="BY2980" s="139" t="str">
        <f t="shared" si="1933"/>
        <v/>
      </c>
      <c r="CA2980" s="138" t="str">
        <f t="shared" si="1934"/>
        <v/>
      </c>
      <c r="CB2980" s="104" t="str">
        <f t="shared" si="1935"/>
        <v/>
      </c>
      <c r="CC2980" s="139" t="str">
        <f t="shared" si="1936"/>
        <v/>
      </c>
      <c r="CE2980" s="162" t="str">
        <f t="shared" si="1937"/>
        <v/>
      </c>
      <c r="CF2980" s="163" t="str">
        <f t="shared" si="1938"/>
        <v/>
      </c>
      <c r="CG2980" s="164" t="str">
        <f t="shared" si="1939"/>
        <v/>
      </c>
      <c r="CI2980" s="162" t="str">
        <f t="shared" si="1940"/>
        <v/>
      </c>
      <c r="CJ2980" s="163" t="str">
        <f t="shared" si="1943"/>
        <v/>
      </c>
      <c r="CK2980" s="164" t="str">
        <f t="shared" si="1944"/>
        <v/>
      </c>
      <c r="CM2980" s="169" t="str">
        <f t="shared" si="1941"/>
        <v/>
      </c>
      <c r="CN2980" s="139" t="str">
        <f t="shared" si="1942"/>
        <v/>
      </c>
      <c r="CP2980" s="41" t="str">
        <f>IF($CM2980="", "", COUNTIF($CM$11:$CM$3035, "&lt;"&amp;$CM2980)+1+COUNTIF($CM$11:$CM2980, $CM2980)-1)</f>
        <v/>
      </c>
    </row>
    <row r="2981" spans="1:94" x14ac:dyDescent="0.25">
      <c r="A2981" s="40"/>
      <c r="B2981" s="82" t="str">
        <f>IF($I2981="", "", IFERROR(INDEX('Job Database'!$AE$11:$AE$3035, MATCH($I2981, 'Job Database'!$X$11:$X$3035, 0)), ""))</f>
        <v/>
      </c>
      <c r="C2981" s="69" t="str">
        <f>IF($I2981="", "", IF(COUNTIF('Job Database'!$X$11:$X$3035, $I2981)=0, $AC$5, $AC$4))</f>
        <v/>
      </c>
      <c r="D2981" s="40"/>
      <c r="E2981" s="85" t="str">
        <f>IF($I2981="", "", IF(IFERROR(INDEX('Job Database'!$M$11:$M$3035, MATCH($I2981, 'Job Database'!$X$11:$X$3035, 0)), "")="", "", IFERROR(INDEX('Job Database'!$M$11:$M$3035, MATCH($I2981, 'Job Database'!$X$11:$X$3035, 0)), "")))</f>
        <v/>
      </c>
      <c r="F2981" s="40"/>
      <c r="G2981" s="88" t="str">
        <f t="shared" si="1916"/>
        <v/>
      </c>
      <c r="H2981" s="40"/>
      <c r="I2981" s="24"/>
      <c r="J2981" s="34"/>
      <c r="K2981" s="106"/>
      <c r="L2981" s="79"/>
      <c r="M2981" s="34"/>
      <c r="N2981" s="79"/>
      <c r="O2981" s="31"/>
      <c r="P2981" s="53"/>
      <c r="Q2981" s="40"/>
      <c r="S2981" s="41" t="str">
        <f t="shared" si="1904"/>
        <v/>
      </c>
      <c r="T2981" s="41" t="str">
        <f t="shared" si="1905"/>
        <v/>
      </c>
      <c r="U2981" s="41" t="str">
        <f t="shared" si="1917"/>
        <v/>
      </c>
      <c r="W2981" s="74" t="str">
        <f>IF('Job Database'!$X2981="", "", 'Job Database'!$X2981)</f>
        <v/>
      </c>
      <c r="Y2981" s="41" t="str">
        <f>IF($W2981="", "", IF(COUNTIF($I$11:$I$3035, $W2981)&gt;0, "", MAX($Y$10:$Y2980)+1))</f>
        <v/>
      </c>
      <c r="Z2981" s="41">
        <v>2971</v>
      </c>
      <c r="AA2981" s="58" t="str">
        <f t="shared" si="1918"/>
        <v/>
      </c>
      <c r="AC2981" s="41" t="str">
        <f t="shared" si="1906"/>
        <v/>
      </c>
      <c r="AE2981" s="41" t="str">
        <f t="shared" si="1919"/>
        <v/>
      </c>
      <c r="AJ2981" s="154" t="str">
        <f t="shared" si="1920"/>
        <v/>
      </c>
      <c r="AL2981" s="120" t="str">
        <f t="shared" si="1921"/>
        <v/>
      </c>
      <c r="AM2981" s="104" t="str">
        <f t="shared" si="1922"/>
        <v/>
      </c>
      <c r="AN2981" s="104" t="str">
        <f t="shared" si="1923"/>
        <v/>
      </c>
      <c r="AO2981" s="104" t="str">
        <f t="shared" si="1907"/>
        <v/>
      </c>
      <c r="AP2981" s="104" t="str">
        <f t="shared" si="1908"/>
        <v/>
      </c>
      <c r="AQ2981" s="121" t="str">
        <f t="shared" si="1924"/>
        <v/>
      </c>
      <c r="AS2981" s="88" t="str">
        <f t="shared" si="1909"/>
        <v/>
      </c>
      <c r="AT2981" s="68" t="str">
        <f t="shared" si="1925"/>
        <v/>
      </c>
      <c r="AU2981" s="68" t="str">
        <f t="shared" si="1926"/>
        <v/>
      </c>
      <c r="AV2981" s="68" t="str">
        <f t="shared" si="1927"/>
        <v/>
      </c>
      <c r="AW2981" s="88" t="str">
        <f t="shared" si="1910"/>
        <v/>
      </c>
      <c r="AZ2981" s="88" t="str">
        <f t="shared" si="1911"/>
        <v/>
      </c>
      <c r="BA2981" s="68" t="str">
        <f t="shared" si="1912"/>
        <v/>
      </c>
      <c r="BB2981" s="68" t="str">
        <f t="shared" si="1913"/>
        <v/>
      </c>
      <c r="BC2981" s="68" t="str">
        <f t="shared" si="1914"/>
        <v/>
      </c>
      <c r="BD2981" s="69" t="str">
        <f t="shared" si="1915"/>
        <v/>
      </c>
      <c r="BE2981" s="69" t="str">
        <f t="shared" si="1928"/>
        <v/>
      </c>
      <c r="BT2981" s="138" t="str">
        <f t="shared" ca="1" si="1929"/>
        <v/>
      </c>
      <c r="BU2981" s="139" t="str">
        <f t="shared" ca="1" si="1930"/>
        <v/>
      </c>
      <c r="BW2981" s="138" t="str">
        <f t="shared" si="1931"/>
        <v/>
      </c>
      <c r="BX2981" s="104" t="str">
        <f t="shared" si="1932"/>
        <v/>
      </c>
      <c r="BY2981" s="139" t="str">
        <f t="shared" si="1933"/>
        <v/>
      </c>
      <c r="CA2981" s="138" t="str">
        <f t="shared" si="1934"/>
        <v/>
      </c>
      <c r="CB2981" s="104" t="str">
        <f t="shared" si="1935"/>
        <v/>
      </c>
      <c r="CC2981" s="139" t="str">
        <f t="shared" si="1936"/>
        <v/>
      </c>
      <c r="CE2981" s="162" t="str">
        <f t="shared" si="1937"/>
        <v/>
      </c>
      <c r="CF2981" s="163" t="str">
        <f t="shared" si="1938"/>
        <v/>
      </c>
      <c r="CG2981" s="164" t="str">
        <f t="shared" si="1939"/>
        <v/>
      </c>
      <c r="CI2981" s="162" t="str">
        <f t="shared" si="1940"/>
        <v/>
      </c>
      <c r="CJ2981" s="163" t="str">
        <f t="shared" si="1943"/>
        <v/>
      </c>
      <c r="CK2981" s="164" t="str">
        <f t="shared" si="1944"/>
        <v/>
      </c>
      <c r="CM2981" s="169" t="str">
        <f t="shared" si="1941"/>
        <v/>
      </c>
      <c r="CN2981" s="139" t="str">
        <f t="shared" si="1942"/>
        <v/>
      </c>
      <c r="CP2981" s="41" t="str">
        <f>IF($CM2981="", "", COUNTIF($CM$11:$CM$3035, "&lt;"&amp;$CM2981)+1+COUNTIF($CM$11:$CM2981, $CM2981)-1)</f>
        <v/>
      </c>
    </row>
    <row r="2982" spans="1:94" x14ac:dyDescent="0.25">
      <c r="A2982" s="40"/>
      <c r="B2982" s="82" t="str">
        <f>IF($I2982="", "", IFERROR(INDEX('Job Database'!$AE$11:$AE$3035, MATCH($I2982, 'Job Database'!$X$11:$X$3035, 0)), ""))</f>
        <v/>
      </c>
      <c r="C2982" s="69" t="str">
        <f>IF($I2982="", "", IF(COUNTIF('Job Database'!$X$11:$X$3035, $I2982)=0, $AC$5, $AC$4))</f>
        <v/>
      </c>
      <c r="D2982" s="40"/>
      <c r="E2982" s="85" t="str">
        <f>IF($I2982="", "", IF(IFERROR(INDEX('Job Database'!$M$11:$M$3035, MATCH($I2982, 'Job Database'!$X$11:$X$3035, 0)), "")="", "", IFERROR(INDEX('Job Database'!$M$11:$M$3035, MATCH($I2982, 'Job Database'!$X$11:$X$3035, 0)), "")))</f>
        <v/>
      </c>
      <c r="F2982" s="40"/>
      <c r="G2982" s="88" t="str">
        <f t="shared" si="1916"/>
        <v/>
      </c>
      <c r="H2982" s="40"/>
      <c r="I2982" s="24"/>
      <c r="J2982" s="34"/>
      <c r="K2982" s="106"/>
      <c r="L2982" s="79"/>
      <c r="M2982" s="34"/>
      <c r="N2982" s="79"/>
      <c r="O2982" s="31"/>
      <c r="P2982" s="53"/>
      <c r="Q2982" s="40"/>
      <c r="S2982" s="41" t="str">
        <f t="shared" si="1904"/>
        <v/>
      </c>
      <c r="T2982" s="41" t="str">
        <f t="shared" si="1905"/>
        <v/>
      </c>
      <c r="U2982" s="41" t="str">
        <f t="shared" si="1917"/>
        <v/>
      </c>
      <c r="W2982" s="74" t="str">
        <f>IF('Job Database'!$X2982="", "", 'Job Database'!$X2982)</f>
        <v/>
      </c>
      <c r="Y2982" s="41" t="str">
        <f>IF($W2982="", "", IF(COUNTIF($I$11:$I$3035, $W2982)&gt;0, "", MAX($Y$10:$Y2981)+1))</f>
        <v/>
      </c>
      <c r="Z2982" s="41">
        <v>2972</v>
      </c>
      <c r="AA2982" s="58" t="str">
        <f t="shared" si="1918"/>
        <v/>
      </c>
      <c r="AC2982" s="41" t="str">
        <f t="shared" si="1906"/>
        <v/>
      </c>
      <c r="AE2982" s="41" t="str">
        <f t="shared" si="1919"/>
        <v/>
      </c>
      <c r="AJ2982" s="154" t="str">
        <f t="shared" si="1920"/>
        <v/>
      </c>
      <c r="AL2982" s="120" t="str">
        <f t="shared" si="1921"/>
        <v/>
      </c>
      <c r="AM2982" s="104" t="str">
        <f t="shared" si="1922"/>
        <v/>
      </c>
      <c r="AN2982" s="104" t="str">
        <f t="shared" si="1923"/>
        <v/>
      </c>
      <c r="AO2982" s="104" t="str">
        <f t="shared" si="1907"/>
        <v/>
      </c>
      <c r="AP2982" s="104" t="str">
        <f t="shared" si="1908"/>
        <v/>
      </c>
      <c r="AQ2982" s="121" t="str">
        <f t="shared" si="1924"/>
        <v/>
      </c>
      <c r="AS2982" s="88" t="str">
        <f t="shared" si="1909"/>
        <v/>
      </c>
      <c r="AT2982" s="68" t="str">
        <f t="shared" si="1925"/>
        <v/>
      </c>
      <c r="AU2982" s="68" t="str">
        <f t="shared" si="1926"/>
        <v/>
      </c>
      <c r="AV2982" s="68" t="str">
        <f t="shared" si="1927"/>
        <v/>
      </c>
      <c r="AW2982" s="88" t="str">
        <f t="shared" si="1910"/>
        <v/>
      </c>
      <c r="AZ2982" s="88" t="str">
        <f t="shared" si="1911"/>
        <v/>
      </c>
      <c r="BA2982" s="68" t="str">
        <f t="shared" si="1912"/>
        <v/>
      </c>
      <c r="BB2982" s="68" t="str">
        <f t="shared" si="1913"/>
        <v/>
      </c>
      <c r="BC2982" s="68" t="str">
        <f t="shared" si="1914"/>
        <v/>
      </c>
      <c r="BD2982" s="69" t="str">
        <f t="shared" si="1915"/>
        <v/>
      </c>
      <c r="BE2982" s="69" t="str">
        <f t="shared" si="1928"/>
        <v/>
      </c>
      <c r="BT2982" s="138" t="str">
        <f t="shared" ca="1" si="1929"/>
        <v/>
      </c>
      <c r="BU2982" s="139" t="str">
        <f t="shared" ca="1" si="1930"/>
        <v/>
      </c>
      <c r="BW2982" s="138" t="str">
        <f t="shared" si="1931"/>
        <v/>
      </c>
      <c r="BX2982" s="104" t="str">
        <f t="shared" si="1932"/>
        <v/>
      </c>
      <c r="BY2982" s="139" t="str">
        <f t="shared" si="1933"/>
        <v/>
      </c>
      <c r="CA2982" s="138" t="str">
        <f t="shared" si="1934"/>
        <v/>
      </c>
      <c r="CB2982" s="104" t="str">
        <f t="shared" si="1935"/>
        <v/>
      </c>
      <c r="CC2982" s="139" t="str">
        <f t="shared" si="1936"/>
        <v/>
      </c>
      <c r="CE2982" s="162" t="str">
        <f t="shared" si="1937"/>
        <v/>
      </c>
      <c r="CF2982" s="163" t="str">
        <f t="shared" si="1938"/>
        <v/>
      </c>
      <c r="CG2982" s="164" t="str">
        <f t="shared" si="1939"/>
        <v/>
      </c>
      <c r="CI2982" s="162" t="str">
        <f t="shared" si="1940"/>
        <v/>
      </c>
      <c r="CJ2982" s="163" t="str">
        <f t="shared" si="1943"/>
        <v/>
      </c>
      <c r="CK2982" s="164" t="str">
        <f t="shared" si="1944"/>
        <v/>
      </c>
      <c r="CM2982" s="169" t="str">
        <f t="shared" si="1941"/>
        <v/>
      </c>
      <c r="CN2982" s="139" t="str">
        <f t="shared" si="1942"/>
        <v/>
      </c>
      <c r="CP2982" s="41" t="str">
        <f>IF($CM2982="", "", COUNTIF($CM$11:$CM$3035, "&lt;"&amp;$CM2982)+1+COUNTIF($CM$11:$CM2982, $CM2982)-1)</f>
        <v/>
      </c>
    </row>
    <row r="2983" spans="1:94" x14ac:dyDescent="0.25">
      <c r="A2983" s="40"/>
      <c r="B2983" s="82" t="str">
        <f>IF($I2983="", "", IFERROR(INDEX('Job Database'!$AE$11:$AE$3035, MATCH($I2983, 'Job Database'!$X$11:$X$3035, 0)), ""))</f>
        <v/>
      </c>
      <c r="C2983" s="69" t="str">
        <f>IF($I2983="", "", IF(COUNTIF('Job Database'!$X$11:$X$3035, $I2983)=0, $AC$5, $AC$4))</f>
        <v/>
      </c>
      <c r="D2983" s="40"/>
      <c r="E2983" s="85" t="str">
        <f>IF($I2983="", "", IF(IFERROR(INDEX('Job Database'!$M$11:$M$3035, MATCH($I2983, 'Job Database'!$X$11:$X$3035, 0)), "")="", "", IFERROR(INDEX('Job Database'!$M$11:$M$3035, MATCH($I2983, 'Job Database'!$X$11:$X$3035, 0)), "")))</f>
        <v/>
      </c>
      <c r="F2983" s="40"/>
      <c r="G2983" s="88" t="str">
        <f t="shared" si="1916"/>
        <v/>
      </c>
      <c r="H2983" s="40"/>
      <c r="I2983" s="24"/>
      <c r="J2983" s="34"/>
      <c r="K2983" s="106"/>
      <c r="L2983" s="79"/>
      <c r="M2983" s="34"/>
      <c r="N2983" s="79"/>
      <c r="O2983" s="31"/>
      <c r="P2983" s="53"/>
      <c r="Q2983" s="40"/>
      <c r="S2983" s="41" t="str">
        <f t="shared" si="1904"/>
        <v/>
      </c>
      <c r="T2983" s="41" t="str">
        <f t="shared" si="1905"/>
        <v/>
      </c>
      <c r="U2983" s="41" t="str">
        <f t="shared" si="1917"/>
        <v/>
      </c>
      <c r="W2983" s="74" t="str">
        <f>IF('Job Database'!$X2983="", "", 'Job Database'!$X2983)</f>
        <v/>
      </c>
      <c r="Y2983" s="41" t="str">
        <f>IF($W2983="", "", IF(COUNTIF($I$11:$I$3035, $W2983)&gt;0, "", MAX($Y$10:$Y2982)+1))</f>
        <v/>
      </c>
      <c r="Z2983" s="41">
        <v>2973</v>
      </c>
      <c r="AA2983" s="58" t="str">
        <f t="shared" si="1918"/>
        <v/>
      </c>
      <c r="AC2983" s="41" t="str">
        <f t="shared" si="1906"/>
        <v/>
      </c>
      <c r="AE2983" s="41" t="str">
        <f t="shared" si="1919"/>
        <v/>
      </c>
      <c r="AJ2983" s="154" t="str">
        <f t="shared" si="1920"/>
        <v/>
      </c>
      <c r="AL2983" s="120" t="str">
        <f t="shared" si="1921"/>
        <v/>
      </c>
      <c r="AM2983" s="104" t="str">
        <f t="shared" si="1922"/>
        <v/>
      </c>
      <c r="AN2983" s="104" t="str">
        <f t="shared" si="1923"/>
        <v/>
      </c>
      <c r="AO2983" s="104" t="str">
        <f t="shared" si="1907"/>
        <v/>
      </c>
      <c r="AP2983" s="104" t="str">
        <f t="shared" si="1908"/>
        <v/>
      </c>
      <c r="AQ2983" s="121" t="str">
        <f t="shared" si="1924"/>
        <v/>
      </c>
      <c r="AS2983" s="88" t="str">
        <f t="shared" si="1909"/>
        <v/>
      </c>
      <c r="AT2983" s="68" t="str">
        <f t="shared" si="1925"/>
        <v/>
      </c>
      <c r="AU2983" s="68" t="str">
        <f t="shared" si="1926"/>
        <v/>
      </c>
      <c r="AV2983" s="68" t="str">
        <f t="shared" si="1927"/>
        <v/>
      </c>
      <c r="AW2983" s="88" t="str">
        <f t="shared" si="1910"/>
        <v/>
      </c>
      <c r="AZ2983" s="88" t="str">
        <f t="shared" si="1911"/>
        <v/>
      </c>
      <c r="BA2983" s="68" t="str">
        <f t="shared" si="1912"/>
        <v/>
      </c>
      <c r="BB2983" s="68" t="str">
        <f t="shared" si="1913"/>
        <v/>
      </c>
      <c r="BC2983" s="68" t="str">
        <f t="shared" si="1914"/>
        <v/>
      </c>
      <c r="BD2983" s="69" t="str">
        <f t="shared" si="1915"/>
        <v/>
      </c>
      <c r="BE2983" s="69" t="str">
        <f t="shared" si="1928"/>
        <v/>
      </c>
      <c r="BT2983" s="138" t="str">
        <f t="shared" ca="1" si="1929"/>
        <v/>
      </c>
      <c r="BU2983" s="139" t="str">
        <f t="shared" ca="1" si="1930"/>
        <v/>
      </c>
      <c r="BW2983" s="138" t="str">
        <f t="shared" si="1931"/>
        <v/>
      </c>
      <c r="BX2983" s="104" t="str">
        <f t="shared" si="1932"/>
        <v/>
      </c>
      <c r="BY2983" s="139" t="str">
        <f t="shared" si="1933"/>
        <v/>
      </c>
      <c r="CA2983" s="138" t="str">
        <f t="shared" si="1934"/>
        <v/>
      </c>
      <c r="CB2983" s="104" t="str">
        <f t="shared" si="1935"/>
        <v/>
      </c>
      <c r="CC2983" s="139" t="str">
        <f t="shared" si="1936"/>
        <v/>
      </c>
      <c r="CE2983" s="162" t="str">
        <f t="shared" si="1937"/>
        <v/>
      </c>
      <c r="CF2983" s="163" t="str">
        <f t="shared" si="1938"/>
        <v/>
      </c>
      <c r="CG2983" s="164" t="str">
        <f t="shared" si="1939"/>
        <v/>
      </c>
      <c r="CI2983" s="162" t="str">
        <f t="shared" si="1940"/>
        <v/>
      </c>
      <c r="CJ2983" s="163" t="str">
        <f t="shared" si="1943"/>
        <v/>
      </c>
      <c r="CK2983" s="164" t="str">
        <f t="shared" si="1944"/>
        <v/>
      </c>
      <c r="CM2983" s="169" t="str">
        <f t="shared" si="1941"/>
        <v/>
      </c>
      <c r="CN2983" s="139" t="str">
        <f t="shared" si="1942"/>
        <v/>
      </c>
      <c r="CP2983" s="41" t="str">
        <f>IF($CM2983="", "", COUNTIF($CM$11:$CM$3035, "&lt;"&amp;$CM2983)+1+COUNTIF($CM$11:$CM2983, $CM2983)-1)</f>
        <v/>
      </c>
    </row>
    <row r="2984" spans="1:94" x14ac:dyDescent="0.25">
      <c r="A2984" s="40"/>
      <c r="B2984" s="82" t="str">
        <f>IF($I2984="", "", IFERROR(INDEX('Job Database'!$AE$11:$AE$3035, MATCH($I2984, 'Job Database'!$X$11:$X$3035, 0)), ""))</f>
        <v/>
      </c>
      <c r="C2984" s="69" t="str">
        <f>IF($I2984="", "", IF(COUNTIF('Job Database'!$X$11:$X$3035, $I2984)=0, $AC$5, $AC$4))</f>
        <v/>
      </c>
      <c r="D2984" s="40"/>
      <c r="E2984" s="85" t="str">
        <f>IF($I2984="", "", IF(IFERROR(INDEX('Job Database'!$M$11:$M$3035, MATCH($I2984, 'Job Database'!$X$11:$X$3035, 0)), "")="", "", IFERROR(INDEX('Job Database'!$M$11:$M$3035, MATCH($I2984, 'Job Database'!$X$11:$X$3035, 0)), "")))</f>
        <v/>
      </c>
      <c r="F2984" s="40"/>
      <c r="G2984" s="88" t="str">
        <f t="shared" si="1916"/>
        <v/>
      </c>
      <c r="H2984" s="40"/>
      <c r="I2984" s="24"/>
      <c r="J2984" s="34"/>
      <c r="K2984" s="106"/>
      <c r="L2984" s="79"/>
      <c r="M2984" s="34"/>
      <c r="N2984" s="79"/>
      <c r="O2984" s="31"/>
      <c r="P2984" s="53"/>
      <c r="Q2984" s="40"/>
      <c r="S2984" s="41" t="str">
        <f t="shared" si="1904"/>
        <v/>
      </c>
      <c r="T2984" s="41" t="str">
        <f t="shared" si="1905"/>
        <v/>
      </c>
      <c r="U2984" s="41" t="str">
        <f t="shared" si="1917"/>
        <v/>
      </c>
      <c r="W2984" s="74" t="str">
        <f>IF('Job Database'!$X2984="", "", 'Job Database'!$X2984)</f>
        <v/>
      </c>
      <c r="Y2984" s="41" t="str">
        <f>IF($W2984="", "", IF(COUNTIF($I$11:$I$3035, $W2984)&gt;0, "", MAX($Y$10:$Y2983)+1))</f>
        <v/>
      </c>
      <c r="Z2984" s="41">
        <v>2974</v>
      </c>
      <c r="AA2984" s="58" t="str">
        <f t="shared" si="1918"/>
        <v/>
      </c>
      <c r="AC2984" s="41" t="str">
        <f t="shared" si="1906"/>
        <v/>
      </c>
      <c r="AE2984" s="41" t="str">
        <f t="shared" si="1919"/>
        <v/>
      </c>
      <c r="AJ2984" s="154" t="str">
        <f t="shared" si="1920"/>
        <v/>
      </c>
      <c r="AL2984" s="120" t="str">
        <f t="shared" si="1921"/>
        <v/>
      </c>
      <c r="AM2984" s="104" t="str">
        <f t="shared" si="1922"/>
        <v/>
      </c>
      <c r="AN2984" s="104" t="str">
        <f t="shared" si="1923"/>
        <v/>
      </c>
      <c r="AO2984" s="104" t="str">
        <f t="shared" si="1907"/>
        <v/>
      </c>
      <c r="AP2984" s="104" t="str">
        <f t="shared" si="1908"/>
        <v/>
      </c>
      <c r="AQ2984" s="121" t="str">
        <f t="shared" si="1924"/>
        <v/>
      </c>
      <c r="AS2984" s="88" t="str">
        <f t="shared" si="1909"/>
        <v/>
      </c>
      <c r="AT2984" s="68" t="str">
        <f t="shared" si="1925"/>
        <v/>
      </c>
      <c r="AU2984" s="68" t="str">
        <f t="shared" si="1926"/>
        <v/>
      </c>
      <c r="AV2984" s="68" t="str">
        <f t="shared" si="1927"/>
        <v/>
      </c>
      <c r="AW2984" s="88" t="str">
        <f t="shared" si="1910"/>
        <v/>
      </c>
      <c r="AZ2984" s="88" t="str">
        <f t="shared" si="1911"/>
        <v/>
      </c>
      <c r="BA2984" s="68" t="str">
        <f t="shared" si="1912"/>
        <v/>
      </c>
      <c r="BB2984" s="68" t="str">
        <f t="shared" si="1913"/>
        <v/>
      </c>
      <c r="BC2984" s="68" t="str">
        <f t="shared" si="1914"/>
        <v/>
      </c>
      <c r="BD2984" s="69" t="str">
        <f t="shared" si="1915"/>
        <v/>
      </c>
      <c r="BE2984" s="69" t="str">
        <f t="shared" si="1928"/>
        <v/>
      </c>
      <c r="BT2984" s="138" t="str">
        <f t="shared" ca="1" si="1929"/>
        <v/>
      </c>
      <c r="BU2984" s="139" t="str">
        <f t="shared" ca="1" si="1930"/>
        <v/>
      </c>
      <c r="BW2984" s="138" t="str">
        <f t="shared" si="1931"/>
        <v/>
      </c>
      <c r="BX2984" s="104" t="str">
        <f t="shared" si="1932"/>
        <v/>
      </c>
      <c r="BY2984" s="139" t="str">
        <f t="shared" si="1933"/>
        <v/>
      </c>
      <c r="CA2984" s="138" t="str">
        <f t="shared" si="1934"/>
        <v/>
      </c>
      <c r="CB2984" s="104" t="str">
        <f t="shared" si="1935"/>
        <v/>
      </c>
      <c r="CC2984" s="139" t="str">
        <f t="shared" si="1936"/>
        <v/>
      </c>
      <c r="CE2984" s="162" t="str">
        <f t="shared" si="1937"/>
        <v/>
      </c>
      <c r="CF2984" s="163" t="str">
        <f t="shared" si="1938"/>
        <v/>
      </c>
      <c r="CG2984" s="164" t="str">
        <f t="shared" si="1939"/>
        <v/>
      </c>
      <c r="CI2984" s="162" t="str">
        <f t="shared" si="1940"/>
        <v/>
      </c>
      <c r="CJ2984" s="163" t="str">
        <f t="shared" si="1943"/>
        <v/>
      </c>
      <c r="CK2984" s="164" t="str">
        <f t="shared" si="1944"/>
        <v/>
      </c>
      <c r="CM2984" s="169" t="str">
        <f t="shared" si="1941"/>
        <v/>
      </c>
      <c r="CN2984" s="139" t="str">
        <f t="shared" si="1942"/>
        <v/>
      </c>
      <c r="CP2984" s="41" t="str">
        <f>IF($CM2984="", "", COUNTIF($CM$11:$CM$3035, "&lt;"&amp;$CM2984)+1+COUNTIF($CM$11:$CM2984, $CM2984)-1)</f>
        <v/>
      </c>
    </row>
    <row r="2985" spans="1:94" x14ac:dyDescent="0.25">
      <c r="A2985" s="40"/>
      <c r="B2985" s="82" t="str">
        <f>IF($I2985="", "", IFERROR(INDEX('Job Database'!$AE$11:$AE$3035, MATCH($I2985, 'Job Database'!$X$11:$X$3035, 0)), ""))</f>
        <v/>
      </c>
      <c r="C2985" s="69" t="str">
        <f>IF($I2985="", "", IF(COUNTIF('Job Database'!$X$11:$X$3035, $I2985)=0, $AC$5, $AC$4))</f>
        <v/>
      </c>
      <c r="D2985" s="40"/>
      <c r="E2985" s="85" t="str">
        <f>IF($I2985="", "", IF(IFERROR(INDEX('Job Database'!$M$11:$M$3035, MATCH($I2985, 'Job Database'!$X$11:$X$3035, 0)), "")="", "", IFERROR(INDEX('Job Database'!$M$11:$M$3035, MATCH($I2985, 'Job Database'!$X$11:$X$3035, 0)), "")))</f>
        <v/>
      </c>
      <c r="F2985" s="40"/>
      <c r="G2985" s="88" t="str">
        <f t="shared" si="1916"/>
        <v/>
      </c>
      <c r="H2985" s="40"/>
      <c r="I2985" s="24"/>
      <c r="J2985" s="34"/>
      <c r="K2985" s="106"/>
      <c r="L2985" s="79"/>
      <c r="M2985" s="34"/>
      <c r="N2985" s="79"/>
      <c r="O2985" s="31"/>
      <c r="P2985" s="53"/>
      <c r="Q2985" s="40"/>
      <c r="S2985" s="41" t="str">
        <f t="shared" si="1904"/>
        <v/>
      </c>
      <c r="T2985" s="41" t="str">
        <f t="shared" si="1905"/>
        <v/>
      </c>
      <c r="U2985" s="41" t="str">
        <f t="shared" si="1917"/>
        <v/>
      </c>
      <c r="W2985" s="74" t="str">
        <f>IF('Job Database'!$X2985="", "", 'Job Database'!$X2985)</f>
        <v/>
      </c>
      <c r="Y2985" s="41" t="str">
        <f>IF($W2985="", "", IF(COUNTIF($I$11:$I$3035, $W2985)&gt;0, "", MAX($Y$10:$Y2984)+1))</f>
        <v/>
      </c>
      <c r="Z2985" s="41">
        <v>2975</v>
      </c>
      <c r="AA2985" s="58" t="str">
        <f t="shared" si="1918"/>
        <v/>
      </c>
      <c r="AC2985" s="41" t="str">
        <f t="shared" si="1906"/>
        <v/>
      </c>
      <c r="AE2985" s="41" t="str">
        <f t="shared" si="1919"/>
        <v/>
      </c>
      <c r="AJ2985" s="154" t="str">
        <f t="shared" si="1920"/>
        <v/>
      </c>
      <c r="AL2985" s="120" t="str">
        <f t="shared" si="1921"/>
        <v/>
      </c>
      <c r="AM2985" s="104" t="str">
        <f t="shared" si="1922"/>
        <v/>
      </c>
      <c r="AN2985" s="104" t="str">
        <f t="shared" si="1923"/>
        <v/>
      </c>
      <c r="AO2985" s="104" t="str">
        <f t="shared" si="1907"/>
        <v/>
      </c>
      <c r="AP2985" s="104" t="str">
        <f t="shared" si="1908"/>
        <v/>
      </c>
      <c r="AQ2985" s="121" t="str">
        <f t="shared" si="1924"/>
        <v/>
      </c>
      <c r="AS2985" s="88" t="str">
        <f t="shared" si="1909"/>
        <v/>
      </c>
      <c r="AT2985" s="68" t="str">
        <f t="shared" si="1925"/>
        <v/>
      </c>
      <c r="AU2985" s="68" t="str">
        <f t="shared" si="1926"/>
        <v/>
      </c>
      <c r="AV2985" s="68" t="str">
        <f t="shared" si="1927"/>
        <v/>
      </c>
      <c r="AW2985" s="88" t="str">
        <f t="shared" si="1910"/>
        <v/>
      </c>
      <c r="AZ2985" s="88" t="str">
        <f t="shared" si="1911"/>
        <v/>
      </c>
      <c r="BA2985" s="68" t="str">
        <f t="shared" si="1912"/>
        <v/>
      </c>
      <c r="BB2985" s="68" t="str">
        <f t="shared" si="1913"/>
        <v/>
      </c>
      <c r="BC2985" s="68" t="str">
        <f t="shared" si="1914"/>
        <v/>
      </c>
      <c r="BD2985" s="69" t="str">
        <f t="shared" si="1915"/>
        <v/>
      </c>
      <c r="BE2985" s="69" t="str">
        <f t="shared" si="1928"/>
        <v/>
      </c>
      <c r="BT2985" s="138" t="str">
        <f t="shared" ca="1" si="1929"/>
        <v/>
      </c>
      <c r="BU2985" s="139" t="str">
        <f t="shared" ca="1" si="1930"/>
        <v/>
      </c>
      <c r="BW2985" s="138" t="str">
        <f t="shared" si="1931"/>
        <v/>
      </c>
      <c r="BX2985" s="104" t="str">
        <f t="shared" si="1932"/>
        <v/>
      </c>
      <c r="BY2985" s="139" t="str">
        <f t="shared" si="1933"/>
        <v/>
      </c>
      <c r="CA2985" s="138" t="str">
        <f t="shared" si="1934"/>
        <v/>
      </c>
      <c r="CB2985" s="104" t="str">
        <f t="shared" si="1935"/>
        <v/>
      </c>
      <c r="CC2985" s="139" t="str">
        <f t="shared" si="1936"/>
        <v/>
      </c>
      <c r="CE2985" s="162" t="str">
        <f t="shared" si="1937"/>
        <v/>
      </c>
      <c r="CF2985" s="163" t="str">
        <f t="shared" si="1938"/>
        <v/>
      </c>
      <c r="CG2985" s="164" t="str">
        <f t="shared" si="1939"/>
        <v/>
      </c>
      <c r="CI2985" s="162" t="str">
        <f t="shared" si="1940"/>
        <v/>
      </c>
      <c r="CJ2985" s="163" t="str">
        <f t="shared" si="1943"/>
        <v/>
      </c>
      <c r="CK2985" s="164" t="str">
        <f t="shared" si="1944"/>
        <v/>
      </c>
      <c r="CM2985" s="169" t="str">
        <f t="shared" si="1941"/>
        <v/>
      </c>
      <c r="CN2985" s="139" t="str">
        <f t="shared" si="1942"/>
        <v/>
      </c>
      <c r="CP2985" s="41" t="str">
        <f>IF($CM2985="", "", COUNTIF($CM$11:$CM$3035, "&lt;"&amp;$CM2985)+1+COUNTIF($CM$11:$CM2985, $CM2985)-1)</f>
        <v/>
      </c>
    </row>
    <row r="2986" spans="1:94" x14ac:dyDescent="0.25">
      <c r="A2986" s="40"/>
      <c r="B2986" s="82" t="str">
        <f>IF($I2986="", "", IFERROR(INDEX('Job Database'!$AE$11:$AE$3035, MATCH($I2986, 'Job Database'!$X$11:$X$3035, 0)), ""))</f>
        <v/>
      </c>
      <c r="C2986" s="69" t="str">
        <f>IF($I2986="", "", IF(COUNTIF('Job Database'!$X$11:$X$3035, $I2986)=0, $AC$5, $AC$4))</f>
        <v/>
      </c>
      <c r="D2986" s="40"/>
      <c r="E2986" s="85" t="str">
        <f>IF($I2986="", "", IF(IFERROR(INDEX('Job Database'!$M$11:$M$3035, MATCH($I2986, 'Job Database'!$X$11:$X$3035, 0)), "")="", "", IFERROR(INDEX('Job Database'!$M$11:$M$3035, MATCH($I2986, 'Job Database'!$X$11:$X$3035, 0)), "")))</f>
        <v/>
      </c>
      <c r="F2986" s="40"/>
      <c r="G2986" s="88" t="str">
        <f t="shared" si="1916"/>
        <v/>
      </c>
      <c r="H2986" s="40"/>
      <c r="I2986" s="24"/>
      <c r="J2986" s="34"/>
      <c r="K2986" s="106"/>
      <c r="L2986" s="79"/>
      <c r="M2986" s="34"/>
      <c r="N2986" s="79"/>
      <c r="O2986" s="31"/>
      <c r="P2986" s="53"/>
      <c r="Q2986" s="40"/>
      <c r="S2986" s="41" t="str">
        <f t="shared" si="1904"/>
        <v/>
      </c>
      <c r="T2986" s="41" t="str">
        <f t="shared" si="1905"/>
        <v/>
      </c>
      <c r="U2986" s="41" t="str">
        <f t="shared" si="1917"/>
        <v/>
      </c>
      <c r="W2986" s="74" t="str">
        <f>IF('Job Database'!$X2986="", "", 'Job Database'!$X2986)</f>
        <v/>
      </c>
      <c r="Y2986" s="41" t="str">
        <f>IF($W2986="", "", IF(COUNTIF($I$11:$I$3035, $W2986)&gt;0, "", MAX($Y$10:$Y2985)+1))</f>
        <v/>
      </c>
      <c r="Z2986" s="41">
        <v>2976</v>
      </c>
      <c r="AA2986" s="58" t="str">
        <f t="shared" si="1918"/>
        <v/>
      </c>
      <c r="AC2986" s="41" t="str">
        <f t="shared" si="1906"/>
        <v/>
      </c>
      <c r="AE2986" s="41" t="str">
        <f t="shared" si="1919"/>
        <v/>
      </c>
      <c r="AJ2986" s="154" t="str">
        <f t="shared" si="1920"/>
        <v/>
      </c>
      <c r="AL2986" s="120" t="str">
        <f t="shared" si="1921"/>
        <v/>
      </c>
      <c r="AM2986" s="104" t="str">
        <f t="shared" si="1922"/>
        <v/>
      </c>
      <c r="AN2986" s="104" t="str">
        <f t="shared" si="1923"/>
        <v/>
      </c>
      <c r="AO2986" s="104" t="str">
        <f t="shared" si="1907"/>
        <v/>
      </c>
      <c r="AP2986" s="104" t="str">
        <f t="shared" si="1908"/>
        <v/>
      </c>
      <c r="AQ2986" s="121" t="str">
        <f t="shared" si="1924"/>
        <v/>
      </c>
      <c r="AS2986" s="88" t="str">
        <f t="shared" si="1909"/>
        <v/>
      </c>
      <c r="AT2986" s="68" t="str">
        <f t="shared" si="1925"/>
        <v/>
      </c>
      <c r="AU2986" s="68" t="str">
        <f t="shared" si="1926"/>
        <v/>
      </c>
      <c r="AV2986" s="68" t="str">
        <f t="shared" si="1927"/>
        <v/>
      </c>
      <c r="AW2986" s="88" t="str">
        <f t="shared" si="1910"/>
        <v/>
      </c>
      <c r="AZ2986" s="88" t="str">
        <f t="shared" si="1911"/>
        <v/>
      </c>
      <c r="BA2986" s="68" t="str">
        <f t="shared" si="1912"/>
        <v/>
      </c>
      <c r="BB2986" s="68" t="str">
        <f t="shared" si="1913"/>
        <v/>
      </c>
      <c r="BC2986" s="68" t="str">
        <f t="shared" si="1914"/>
        <v/>
      </c>
      <c r="BD2986" s="69" t="str">
        <f t="shared" si="1915"/>
        <v/>
      </c>
      <c r="BE2986" s="69" t="str">
        <f t="shared" si="1928"/>
        <v/>
      </c>
      <c r="BT2986" s="138" t="str">
        <f t="shared" ca="1" si="1929"/>
        <v/>
      </c>
      <c r="BU2986" s="139" t="str">
        <f t="shared" ca="1" si="1930"/>
        <v/>
      </c>
      <c r="BW2986" s="138" t="str">
        <f t="shared" si="1931"/>
        <v/>
      </c>
      <c r="BX2986" s="104" t="str">
        <f t="shared" si="1932"/>
        <v/>
      </c>
      <c r="BY2986" s="139" t="str">
        <f t="shared" si="1933"/>
        <v/>
      </c>
      <c r="CA2986" s="138" t="str">
        <f t="shared" si="1934"/>
        <v/>
      </c>
      <c r="CB2986" s="104" t="str">
        <f t="shared" si="1935"/>
        <v/>
      </c>
      <c r="CC2986" s="139" t="str">
        <f t="shared" si="1936"/>
        <v/>
      </c>
      <c r="CE2986" s="162" t="str">
        <f t="shared" si="1937"/>
        <v/>
      </c>
      <c r="CF2986" s="163" t="str">
        <f t="shared" si="1938"/>
        <v/>
      </c>
      <c r="CG2986" s="164" t="str">
        <f t="shared" si="1939"/>
        <v/>
      </c>
      <c r="CI2986" s="162" t="str">
        <f t="shared" si="1940"/>
        <v/>
      </c>
      <c r="CJ2986" s="163" t="str">
        <f t="shared" si="1943"/>
        <v/>
      </c>
      <c r="CK2986" s="164" t="str">
        <f t="shared" si="1944"/>
        <v/>
      </c>
      <c r="CM2986" s="169" t="str">
        <f t="shared" si="1941"/>
        <v/>
      </c>
      <c r="CN2986" s="139" t="str">
        <f t="shared" si="1942"/>
        <v/>
      </c>
      <c r="CP2986" s="41" t="str">
        <f>IF($CM2986="", "", COUNTIF($CM$11:$CM$3035, "&lt;"&amp;$CM2986)+1+COUNTIF($CM$11:$CM2986, $CM2986)-1)</f>
        <v/>
      </c>
    </row>
    <row r="2987" spans="1:94" x14ac:dyDescent="0.25">
      <c r="A2987" s="40"/>
      <c r="B2987" s="82" t="str">
        <f>IF($I2987="", "", IFERROR(INDEX('Job Database'!$AE$11:$AE$3035, MATCH($I2987, 'Job Database'!$X$11:$X$3035, 0)), ""))</f>
        <v/>
      </c>
      <c r="C2987" s="69" t="str">
        <f>IF($I2987="", "", IF(COUNTIF('Job Database'!$X$11:$X$3035, $I2987)=0, $AC$5, $AC$4))</f>
        <v/>
      </c>
      <c r="D2987" s="40"/>
      <c r="E2987" s="85" t="str">
        <f>IF($I2987="", "", IF(IFERROR(INDEX('Job Database'!$M$11:$M$3035, MATCH($I2987, 'Job Database'!$X$11:$X$3035, 0)), "")="", "", IFERROR(INDEX('Job Database'!$M$11:$M$3035, MATCH($I2987, 'Job Database'!$X$11:$X$3035, 0)), "")))</f>
        <v/>
      </c>
      <c r="F2987" s="40"/>
      <c r="G2987" s="88" t="str">
        <f t="shared" si="1916"/>
        <v/>
      </c>
      <c r="H2987" s="40"/>
      <c r="I2987" s="24"/>
      <c r="J2987" s="34"/>
      <c r="K2987" s="106"/>
      <c r="L2987" s="79"/>
      <c r="M2987" s="34"/>
      <c r="N2987" s="79"/>
      <c r="O2987" s="31"/>
      <c r="P2987" s="53"/>
      <c r="Q2987" s="40"/>
      <c r="S2987" s="41" t="str">
        <f t="shared" si="1904"/>
        <v/>
      </c>
      <c r="T2987" s="41" t="str">
        <f t="shared" si="1905"/>
        <v/>
      </c>
      <c r="U2987" s="41" t="str">
        <f t="shared" si="1917"/>
        <v/>
      </c>
      <c r="W2987" s="74" t="str">
        <f>IF('Job Database'!$X2987="", "", 'Job Database'!$X2987)</f>
        <v/>
      </c>
      <c r="Y2987" s="41" t="str">
        <f>IF($W2987="", "", IF(COUNTIF($I$11:$I$3035, $W2987)&gt;0, "", MAX($Y$10:$Y2986)+1))</f>
        <v/>
      </c>
      <c r="Z2987" s="41">
        <v>2977</v>
      </c>
      <c r="AA2987" s="58" t="str">
        <f t="shared" si="1918"/>
        <v/>
      </c>
      <c r="AC2987" s="41" t="str">
        <f t="shared" si="1906"/>
        <v/>
      </c>
      <c r="AE2987" s="41" t="str">
        <f t="shared" si="1919"/>
        <v/>
      </c>
      <c r="AJ2987" s="154" t="str">
        <f t="shared" si="1920"/>
        <v/>
      </c>
      <c r="AL2987" s="120" t="str">
        <f t="shared" si="1921"/>
        <v/>
      </c>
      <c r="AM2987" s="104" t="str">
        <f t="shared" si="1922"/>
        <v/>
      </c>
      <c r="AN2987" s="104" t="str">
        <f t="shared" si="1923"/>
        <v/>
      </c>
      <c r="AO2987" s="104" t="str">
        <f t="shared" si="1907"/>
        <v/>
      </c>
      <c r="AP2987" s="104" t="str">
        <f t="shared" si="1908"/>
        <v/>
      </c>
      <c r="AQ2987" s="121" t="str">
        <f t="shared" si="1924"/>
        <v/>
      </c>
      <c r="AS2987" s="88" t="str">
        <f t="shared" si="1909"/>
        <v/>
      </c>
      <c r="AT2987" s="68" t="str">
        <f t="shared" si="1925"/>
        <v/>
      </c>
      <c r="AU2987" s="68" t="str">
        <f t="shared" si="1926"/>
        <v/>
      </c>
      <c r="AV2987" s="68" t="str">
        <f t="shared" si="1927"/>
        <v/>
      </c>
      <c r="AW2987" s="88" t="str">
        <f t="shared" si="1910"/>
        <v/>
      </c>
      <c r="AZ2987" s="88" t="str">
        <f t="shared" si="1911"/>
        <v/>
      </c>
      <c r="BA2987" s="68" t="str">
        <f t="shared" si="1912"/>
        <v/>
      </c>
      <c r="BB2987" s="68" t="str">
        <f t="shared" si="1913"/>
        <v/>
      </c>
      <c r="BC2987" s="68" t="str">
        <f t="shared" si="1914"/>
        <v/>
      </c>
      <c r="BD2987" s="69" t="str">
        <f t="shared" si="1915"/>
        <v/>
      </c>
      <c r="BE2987" s="69" t="str">
        <f t="shared" si="1928"/>
        <v/>
      </c>
      <c r="BT2987" s="138" t="str">
        <f t="shared" ca="1" si="1929"/>
        <v/>
      </c>
      <c r="BU2987" s="139" t="str">
        <f t="shared" ca="1" si="1930"/>
        <v/>
      </c>
      <c r="BW2987" s="138" t="str">
        <f t="shared" si="1931"/>
        <v/>
      </c>
      <c r="BX2987" s="104" t="str">
        <f t="shared" si="1932"/>
        <v/>
      </c>
      <c r="BY2987" s="139" t="str">
        <f t="shared" si="1933"/>
        <v/>
      </c>
      <c r="CA2987" s="138" t="str">
        <f t="shared" si="1934"/>
        <v/>
      </c>
      <c r="CB2987" s="104" t="str">
        <f t="shared" si="1935"/>
        <v/>
      </c>
      <c r="CC2987" s="139" t="str">
        <f t="shared" si="1936"/>
        <v/>
      </c>
      <c r="CE2987" s="162" t="str">
        <f t="shared" si="1937"/>
        <v/>
      </c>
      <c r="CF2987" s="163" t="str">
        <f t="shared" si="1938"/>
        <v/>
      </c>
      <c r="CG2987" s="164" t="str">
        <f t="shared" si="1939"/>
        <v/>
      </c>
      <c r="CI2987" s="162" t="str">
        <f t="shared" si="1940"/>
        <v/>
      </c>
      <c r="CJ2987" s="163" t="str">
        <f t="shared" si="1943"/>
        <v/>
      </c>
      <c r="CK2987" s="164" t="str">
        <f t="shared" si="1944"/>
        <v/>
      </c>
      <c r="CM2987" s="169" t="str">
        <f t="shared" si="1941"/>
        <v/>
      </c>
      <c r="CN2987" s="139" t="str">
        <f t="shared" si="1942"/>
        <v/>
      </c>
      <c r="CP2987" s="41" t="str">
        <f>IF($CM2987="", "", COUNTIF($CM$11:$CM$3035, "&lt;"&amp;$CM2987)+1+COUNTIF($CM$11:$CM2987, $CM2987)-1)</f>
        <v/>
      </c>
    </row>
    <row r="2988" spans="1:94" x14ac:dyDescent="0.25">
      <c r="A2988" s="40"/>
      <c r="B2988" s="82" t="str">
        <f>IF($I2988="", "", IFERROR(INDEX('Job Database'!$AE$11:$AE$3035, MATCH($I2988, 'Job Database'!$X$11:$X$3035, 0)), ""))</f>
        <v/>
      </c>
      <c r="C2988" s="69" t="str">
        <f>IF($I2988="", "", IF(COUNTIF('Job Database'!$X$11:$X$3035, $I2988)=0, $AC$5, $AC$4))</f>
        <v/>
      </c>
      <c r="D2988" s="40"/>
      <c r="E2988" s="85" t="str">
        <f>IF($I2988="", "", IF(IFERROR(INDEX('Job Database'!$M$11:$M$3035, MATCH($I2988, 'Job Database'!$X$11:$X$3035, 0)), "")="", "", IFERROR(INDEX('Job Database'!$M$11:$M$3035, MATCH($I2988, 'Job Database'!$X$11:$X$3035, 0)), "")))</f>
        <v/>
      </c>
      <c r="F2988" s="40"/>
      <c r="G2988" s="88" t="str">
        <f t="shared" si="1916"/>
        <v/>
      </c>
      <c r="H2988" s="40"/>
      <c r="I2988" s="24"/>
      <c r="J2988" s="34"/>
      <c r="K2988" s="106"/>
      <c r="L2988" s="79"/>
      <c r="M2988" s="34"/>
      <c r="N2988" s="79"/>
      <c r="O2988" s="31"/>
      <c r="P2988" s="53"/>
      <c r="Q2988" s="40"/>
      <c r="S2988" s="41" t="str">
        <f t="shared" si="1904"/>
        <v/>
      </c>
      <c r="T2988" s="41" t="str">
        <f t="shared" si="1905"/>
        <v/>
      </c>
      <c r="U2988" s="41" t="str">
        <f t="shared" si="1917"/>
        <v/>
      </c>
      <c r="W2988" s="74" t="str">
        <f>IF('Job Database'!$X2988="", "", 'Job Database'!$X2988)</f>
        <v/>
      </c>
      <c r="Y2988" s="41" t="str">
        <f>IF($W2988="", "", IF(COUNTIF($I$11:$I$3035, $W2988)&gt;0, "", MAX($Y$10:$Y2987)+1))</f>
        <v/>
      </c>
      <c r="Z2988" s="41">
        <v>2978</v>
      </c>
      <c r="AA2988" s="58" t="str">
        <f t="shared" si="1918"/>
        <v/>
      </c>
      <c r="AC2988" s="41" t="str">
        <f t="shared" si="1906"/>
        <v/>
      </c>
      <c r="AE2988" s="41" t="str">
        <f t="shared" si="1919"/>
        <v/>
      </c>
      <c r="AJ2988" s="154" t="str">
        <f t="shared" si="1920"/>
        <v/>
      </c>
      <c r="AL2988" s="120" t="str">
        <f t="shared" si="1921"/>
        <v/>
      </c>
      <c r="AM2988" s="104" t="str">
        <f t="shared" si="1922"/>
        <v/>
      </c>
      <c r="AN2988" s="104" t="str">
        <f t="shared" si="1923"/>
        <v/>
      </c>
      <c r="AO2988" s="104" t="str">
        <f t="shared" si="1907"/>
        <v/>
      </c>
      <c r="AP2988" s="104" t="str">
        <f t="shared" si="1908"/>
        <v/>
      </c>
      <c r="AQ2988" s="121" t="str">
        <f t="shared" si="1924"/>
        <v/>
      </c>
      <c r="AS2988" s="88" t="str">
        <f t="shared" si="1909"/>
        <v/>
      </c>
      <c r="AT2988" s="68" t="str">
        <f t="shared" si="1925"/>
        <v/>
      </c>
      <c r="AU2988" s="68" t="str">
        <f t="shared" si="1926"/>
        <v/>
      </c>
      <c r="AV2988" s="68" t="str">
        <f t="shared" si="1927"/>
        <v/>
      </c>
      <c r="AW2988" s="88" t="str">
        <f t="shared" si="1910"/>
        <v/>
      </c>
      <c r="AZ2988" s="88" t="str">
        <f t="shared" si="1911"/>
        <v/>
      </c>
      <c r="BA2988" s="68" t="str">
        <f t="shared" si="1912"/>
        <v/>
      </c>
      <c r="BB2988" s="68" t="str">
        <f t="shared" si="1913"/>
        <v/>
      </c>
      <c r="BC2988" s="68" t="str">
        <f t="shared" si="1914"/>
        <v/>
      </c>
      <c r="BD2988" s="69" t="str">
        <f t="shared" si="1915"/>
        <v/>
      </c>
      <c r="BE2988" s="69" t="str">
        <f t="shared" si="1928"/>
        <v/>
      </c>
      <c r="BT2988" s="138" t="str">
        <f t="shared" ca="1" si="1929"/>
        <v/>
      </c>
      <c r="BU2988" s="139" t="str">
        <f t="shared" ca="1" si="1930"/>
        <v/>
      </c>
      <c r="BW2988" s="138" t="str">
        <f t="shared" si="1931"/>
        <v/>
      </c>
      <c r="BX2988" s="104" t="str">
        <f t="shared" si="1932"/>
        <v/>
      </c>
      <c r="BY2988" s="139" t="str">
        <f t="shared" si="1933"/>
        <v/>
      </c>
      <c r="CA2988" s="138" t="str">
        <f t="shared" si="1934"/>
        <v/>
      </c>
      <c r="CB2988" s="104" t="str">
        <f t="shared" si="1935"/>
        <v/>
      </c>
      <c r="CC2988" s="139" t="str">
        <f t="shared" si="1936"/>
        <v/>
      </c>
      <c r="CE2988" s="162" t="str">
        <f t="shared" si="1937"/>
        <v/>
      </c>
      <c r="CF2988" s="163" t="str">
        <f t="shared" si="1938"/>
        <v/>
      </c>
      <c r="CG2988" s="164" t="str">
        <f t="shared" si="1939"/>
        <v/>
      </c>
      <c r="CI2988" s="162" t="str">
        <f t="shared" si="1940"/>
        <v/>
      </c>
      <c r="CJ2988" s="163" t="str">
        <f t="shared" si="1943"/>
        <v/>
      </c>
      <c r="CK2988" s="164" t="str">
        <f t="shared" si="1944"/>
        <v/>
      </c>
      <c r="CM2988" s="169" t="str">
        <f t="shared" si="1941"/>
        <v/>
      </c>
      <c r="CN2988" s="139" t="str">
        <f t="shared" si="1942"/>
        <v/>
      </c>
      <c r="CP2988" s="41" t="str">
        <f>IF($CM2988="", "", COUNTIF($CM$11:$CM$3035, "&lt;"&amp;$CM2988)+1+COUNTIF($CM$11:$CM2988, $CM2988)-1)</f>
        <v/>
      </c>
    </row>
    <row r="2989" spans="1:94" x14ac:dyDescent="0.25">
      <c r="A2989" s="40"/>
      <c r="B2989" s="82" t="str">
        <f>IF($I2989="", "", IFERROR(INDEX('Job Database'!$AE$11:$AE$3035, MATCH($I2989, 'Job Database'!$X$11:$X$3035, 0)), ""))</f>
        <v/>
      </c>
      <c r="C2989" s="69" t="str">
        <f>IF($I2989="", "", IF(COUNTIF('Job Database'!$X$11:$X$3035, $I2989)=0, $AC$5, $AC$4))</f>
        <v/>
      </c>
      <c r="D2989" s="40"/>
      <c r="E2989" s="85" t="str">
        <f>IF($I2989="", "", IF(IFERROR(INDEX('Job Database'!$M$11:$M$3035, MATCH($I2989, 'Job Database'!$X$11:$X$3035, 0)), "")="", "", IFERROR(INDEX('Job Database'!$M$11:$M$3035, MATCH($I2989, 'Job Database'!$X$11:$X$3035, 0)), "")))</f>
        <v/>
      </c>
      <c r="F2989" s="40"/>
      <c r="G2989" s="88" t="str">
        <f t="shared" si="1916"/>
        <v/>
      </c>
      <c r="H2989" s="40"/>
      <c r="I2989" s="24"/>
      <c r="J2989" s="34"/>
      <c r="K2989" s="106"/>
      <c r="L2989" s="79"/>
      <c r="M2989" s="34"/>
      <c r="N2989" s="79"/>
      <c r="O2989" s="31"/>
      <c r="P2989" s="53"/>
      <c r="Q2989" s="40"/>
      <c r="S2989" s="41" t="str">
        <f t="shared" si="1904"/>
        <v/>
      </c>
      <c r="T2989" s="41" t="str">
        <f t="shared" si="1905"/>
        <v/>
      </c>
      <c r="U2989" s="41" t="str">
        <f t="shared" si="1917"/>
        <v/>
      </c>
      <c r="W2989" s="74" t="str">
        <f>IF('Job Database'!$X2989="", "", 'Job Database'!$X2989)</f>
        <v/>
      </c>
      <c r="Y2989" s="41" t="str">
        <f>IF($W2989="", "", IF(COUNTIF($I$11:$I$3035, $W2989)&gt;0, "", MAX($Y$10:$Y2988)+1))</f>
        <v/>
      </c>
      <c r="Z2989" s="41">
        <v>2979</v>
      </c>
      <c r="AA2989" s="58" t="str">
        <f t="shared" si="1918"/>
        <v/>
      </c>
      <c r="AC2989" s="41" t="str">
        <f t="shared" si="1906"/>
        <v/>
      </c>
      <c r="AE2989" s="41" t="str">
        <f t="shared" si="1919"/>
        <v/>
      </c>
      <c r="AJ2989" s="154" t="str">
        <f t="shared" si="1920"/>
        <v/>
      </c>
      <c r="AL2989" s="120" t="str">
        <f t="shared" si="1921"/>
        <v/>
      </c>
      <c r="AM2989" s="104" t="str">
        <f t="shared" si="1922"/>
        <v/>
      </c>
      <c r="AN2989" s="104" t="str">
        <f t="shared" si="1923"/>
        <v/>
      </c>
      <c r="AO2989" s="104" t="str">
        <f t="shared" si="1907"/>
        <v/>
      </c>
      <c r="AP2989" s="104" t="str">
        <f t="shared" si="1908"/>
        <v/>
      </c>
      <c r="AQ2989" s="121" t="str">
        <f t="shared" si="1924"/>
        <v/>
      </c>
      <c r="AS2989" s="88" t="str">
        <f t="shared" si="1909"/>
        <v/>
      </c>
      <c r="AT2989" s="68" t="str">
        <f t="shared" si="1925"/>
        <v/>
      </c>
      <c r="AU2989" s="68" t="str">
        <f t="shared" si="1926"/>
        <v/>
      </c>
      <c r="AV2989" s="68" t="str">
        <f t="shared" si="1927"/>
        <v/>
      </c>
      <c r="AW2989" s="88" t="str">
        <f t="shared" si="1910"/>
        <v/>
      </c>
      <c r="AZ2989" s="88" t="str">
        <f t="shared" si="1911"/>
        <v/>
      </c>
      <c r="BA2989" s="68" t="str">
        <f t="shared" si="1912"/>
        <v/>
      </c>
      <c r="BB2989" s="68" t="str">
        <f t="shared" si="1913"/>
        <v/>
      </c>
      <c r="BC2989" s="68" t="str">
        <f t="shared" si="1914"/>
        <v/>
      </c>
      <c r="BD2989" s="69" t="str">
        <f t="shared" si="1915"/>
        <v/>
      </c>
      <c r="BE2989" s="69" t="str">
        <f t="shared" si="1928"/>
        <v/>
      </c>
      <c r="BT2989" s="138" t="str">
        <f t="shared" ca="1" si="1929"/>
        <v/>
      </c>
      <c r="BU2989" s="139" t="str">
        <f t="shared" ca="1" si="1930"/>
        <v/>
      </c>
      <c r="BW2989" s="138" t="str">
        <f t="shared" si="1931"/>
        <v/>
      </c>
      <c r="BX2989" s="104" t="str">
        <f t="shared" si="1932"/>
        <v/>
      </c>
      <c r="BY2989" s="139" t="str">
        <f t="shared" si="1933"/>
        <v/>
      </c>
      <c r="CA2989" s="138" t="str">
        <f t="shared" si="1934"/>
        <v/>
      </c>
      <c r="CB2989" s="104" t="str">
        <f t="shared" si="1935"/>
        <v/>
      </c>
      <c r="CC2989" s="139" t="str">
        <f t="shared" si="1936"/>
        <v/>
      </c>
      <c r="CE2989" s="162" t="str">
        <f t="shared" si="1937"/>
        <v/>
      </c>
      <c r="CF2989" s="163" t="str">
        <f t="shared" si="1938"/>
        <v/>
      </c>
      <c r="CG2989" s="164" t="str">
        <f t="shared" si="1939"/>
        <v/>
      </c>
      <c r="CI2989" s="162" t="str">
        <f t="shared" si="1940"/>
        <v/>
      </c>
      <c r="CJ2989" s="163" t="str">
        <f t="shared" si="1943"/>
        <v/>
      </c>
      <c r="CK2989" s="164" t="str">
        <f t="shared" si="1944"/>
        <v/>
      </c>
      <c r="CM2989" s="169" t="str">
        <f t="shared" si="1941"/>
        <v/>
      </c>
      <c r="CN2989" s="139" t="str">
        <f t="shared" si="1942"/>
        <v/>
      </c>
      <c r="CP2989" s="41" t="str">
        <f>IF($CM2989="", "", COUNTIF($CM$11:$CM$3035, "&lt;"&amp;$CM2989)+1+COUNTIF($CM$11:$CM2989, $CM2989)-1)</f>
        <v/>
      </c>
    </row>
    <row r="2990" spans="1:94" x14ac:dyDescent="0.25">
      <c r="A2990" s="40"/>
      <c r="B2990" s="82" t="str">
        <f>IF($I2990="", "", IFERROR(INDEX('Job Database'!$AE$11:$AE$3035, MATCH($I2990, 'Job Database'!$X$11:$X$3035, 0)), ""))</f>
        <v/>
      </c>
      <c r="C2990" s="69" t="str">
        <f>IF($I2990="", "", IF(COUNTIF('Job Database'!$X$11:$X$3035, $I2990)=0, $AC$5, $AC$4))</f>
        <v/>
      </c>
      <c r="D2990" s="40"/>
      <c r="E2990" s="85" t="str">
        <f>IF($I2990="", "", IF(IFERROR(INDEX('Job Database'!$M$11:$M$3035, MATCH($I2990, 'Job Database'!$X$11:$X$3035, 0)), "")="", "", IFERROR(INDEX('Job Database'!$M$11:$M$3035, MATCH($I2990, 'Job Database'!$X$11:$X$3035, 0)), "")))</f>
        <v/>
      </c>
      <c r="F2990" s="40"/>
      <c r="G2990" s="88" t="str">
        <f t="shared" si="1916"/>
        <v/>
      </c>
      <c r="H2990" s="40"/>
      <c r="I2990" s="24"/>
      <c r="J2990" s="34"/>
      <c r="K2990" s="106"/>
      <c r="L2990" s="79"/>
      <c r="M2990" s="34"/>
      <c r="N2990" s="79"/>
      <c r="O2990" s="31"/>
      <c r="P2990" s="53"/>
      <c r="Q2990" s="40"/>
      <c r="S2990" s="41" t="str">
        <f t="shared" si="1904"/>
        <v/>
      </c>
      <c r="T2990" s="41" t="str">
        <f t="shared" si="1905"/>
        <v/>
      </c>
      <c r="U2990" s="41" t="str">
        <f t="shared" si="1917"/>
        <v/>
      </c>
      <c r="W2990" s="74" t="str">
        <f>IF('Job Database'!$X2990="", "", 'Job Database'!$X2990)</f>
        <v/>
      </c>
      <c r="Y2990" s="41" t="str">
        <f>IF($W2990="", "", IF(COUNTIF($I$11:$I$3035, $W2990)&gt;0, "", MAX($Y$10:$Y2989)+1))</f>
        <v/>
      </c>
      <c r="Z2990" s="41">
        <v>2980</v>
      </c>
      <c r="AA2990" s="58" t="str">
        <f t="shared" si="1918"/>
        <v/>
      </c>
      <c r="AC2990" s="41" t="str">
        <f t="shared" si="1906"/>
        <v/>
      </c>
      <c r="AE2990" s="41" t="str">
        <f t="shared" si="1919"/>
        <v/>
      </c>
      <c r="AJ2990" s="154" t="str">
        <f t="shared" si="1920"/>
        <v/>
      </c>
      <c r="AL2990" s="120" t="str">
        <f t="shared" si="1921"/>
        <v/>
      </c>
      <c r="AM2990" s="104" t="str">
        <f t="shared" si="1922"/>
        <v/>
      </c>
      <c r="AN2990" s="104" t="str">
        <f t="shared" si="1923"/>
        <v/>
      </c>
      <c r="AO2990" s="104" t="str">
        <f t="shared" si="1907"/>
        <v/>
      </c>
      <c r="AP2990" s="104" t="str">
        <f t="shared" si="1908"/>
        <v/>
      </c>
      <c r="AQ2990" s="121" t="str">
        <f t="shared" si="1924"/>
        <v/>
      </c>
      <c r="AS2990" s="88" t="str">
        <f t="shared" si="1909"/>
        <v/>
      </c>
      <c r="AT2990" s="68" t="str">
        <f t="shared" si="1925"/>
        <v/>
      </c>
      <c r="AU2990" s="68" t="str">
        <f t="shared" si="1926"/>
        <v/>
      </c>
      <c r="AV2990" s="68" t="str">
        <f t="shared" si="1927"/>
        <v/>
      </c>
      <c r="AW2990" s="88" t="str">
        <f t="shared" si="1910"/>
        <v/>
      </c>
      <c r="AZ2990" s="88" t="str">
        <f t="shared" si="1911"/>
        <v/>
      </c>
      <c r="BA2990" s="68" t="str">
        <f t="shared" si="1912"/>
        <v/>
      </c>
      <c r="BB2990" s="68" t="str">
        <f t="shared" si="1913"/>
        <v/>
      </c>
      <c r="BC2990" s="68" t="str">
        <f t="shared" si="1914"/>
        <v/>
      </c>
      <c r="BD2990" s="69" t="str">
        <f t="shared" si="1915"/>
        <v/>
      </c>
      <c r="BE2990" s="69" t="str">
        <f t="shared" si="1928"/>
        <v/>
      </c>
      <c r="BT2990" s="138" t="str">
        <f t="shared" ca="1" si="1929"/>
        <v/>
      </c>
      <c r="BU2990" s="139" t="str">
        <f t="shared" ca="1" si="1930"/>
        <v/>
      </c>
      <c r="BW2990" s="138" t="str">
        <f t="shared" si="1931"/>
        <v/>
      </c>
      <c r="BX2990" s="104" t="str">
        <f t="shared" si="1932"/>
        <v/>
      </c>
      <c r="BY2990" s="139" t="str">
        <f t="shared" si="1933"/>
        <v/>
      </c>
      <c r="CA2990" s="138" t="str">
        <f t="shared" si="1934"/>
        <v/>
      </c>
      <c r="CB2990" s="104" t="str">
        <f t="shared" si="1935"/>
        <v/>
      </c>
      <c r="CC2990" s="139" t="str">
        <f t="shared" si="1936"/>
        <v/>
      </c>
      <c r="CE2990" s="162" t="str">
        <f t="shared" si="1937"/>
        <v/>
      </c>
      <c r="CF2990" s="163" t="str">
        <f t="shared" si="1938"/>
        <v/>
      </c>
      <c r="CG2990" s="164" t="str">
        <f t="shared" si="1939"/>
        <v/>
      </c>
      <c r="CI2990" s="162" t="str">
        <f t="shared" si="1940"/>
        <v/>
      </c>
      <c r="CJ2990" s="163" t="str">
        <f t="shared" si="1943"/>
        <v/>
      </c>
      <c r="CK2990" s="164" t="str">
        <f t="shared" si="1944"/>
        <v/>
      </c>
      <c r="CM2990" s="169" t="str">
        <f t="shared" si="1941"/>
        <v/>
      </c>
      <c r="CN2990" s="139" t="str">
        <f t="shared" si="1942"/>
        <v/>
      </c>
      <c r="CP2990" s="41" t="str">
        <f>IF($CM2990="", "", COUNTIF($CM$11:$CM$3035, "&lt;"&amp;$CM2990)+1+COUNTIF($CM$11:$CM2990, $CM2990)-1)</f>
        <v/>
      </c>
    </row>
    <row r="2991" spans="1:94" x14ac:dyDescent="0.25">
      <c r="A2991" s="40"/>
      <c r="B2991" s="82" t="str">
        <f>IF($I2991="", "", IFERROR(INDEX('Job Database'!$AE$11:$AE$3035, MATCH($I2991, 'Job Database'!$X$11:$X$3035, 0)), ""))</f>
        <v/>
      </c>
      <c r="C2991" s="69" t="str">
        <f>IF($I2991="", "", IF(COUNTIF('Job Database'!$X$11:$X$3035, $I2991)=0, $AC$5, $AC$4))</f>
        <v/>
      </c>
      <c r="D2991" s="40"/>
      <c r="E2991" s="85" t="str">
        <f>IF($I2991="", "", IF(IFERROR(INDEX('Job Database'!$M$11:$M$3035, MATCH($I2991, 'Job Database'!$X$11:$X$3035, 0)), "")="", "", IFERROR(INDEX('Job Database'!$M$11:$M$3035, MATCH($I2991, 'Job Database'!$X$11:$X$3035, 0)), "")))</f>
        <v/>
      </c>
      <c r="F2991" s="40"/>
      <c r="G2991" s="88" t="str">
        <f t="shared" si="1916"/>
        <v/>
      </c>
      <c r="H2991" s="40"/>
      <c r="I2991" s="24"/>
      <c r="J2991" s="34"/>
      <c r="K2991" s="106"/>
      <c r="L2991" s="79"/>
      <c r="M2991" s="34"/>
      <c r="N2991" s="79"/>
      <c r="O2991" s="31"/>
      <c r="P2991" s="53"/>
      <c r="Q2991" s="40"/>
      <c r="S2991" s="41" t="str">
        <f t="shared" si="1904"/>
        <v/>
      </c>
      <c r="T2991" s="41" t="str">
        <f t="shared" si="1905"/>
        <v/>
      </c>
      <c r="U2991" s="41" t="str">
        <f t="shared" si="1917"/>
        <v/>
      </c>
      <c r="W2991" s="74" t="str">
        <f>IF('Job Database'!$X2991="", "", 'Job Database'!$X2991)</f>
        <v/>
      </c>
      <c r="Y2991" s="41" t="str">
        <f>IF($W2991="", "", IF(COUNTIF($I$11:$I$3035, $W2991)&gt;0, "", MAX($Y$10:$Y2990)+1))</f>
        <v/>
      </c>
      <c r="Z2991" s="41">
        <v>2981</v>
      </c>
      <c r="AA2991" s="58" t="str">
        <f t="shared" si="1918"/>
        <v/>
      </c>
      <c r="AC2991" s="41" t="str">
        <f t="shared" si="1906"/>
        <v/>
      </c>
      <c r="AE2991" s="41" t="str">
        <f t="shared" si="1919"/>
        <v/>
      </c>
      <c r="AJ2991" s="154" t="str">
        <f t="shared" si="1920"/>
        <v/>
      </c>
      <c r="AL2991" s="120" t="str">
        <f t="shared" si="1921"/>
        <v/>
      </c>
      <c r="AM2991" s="104" t="str">
        <f t="shared" si="1922"/>
        <v/>
      </c>
      <c r="AN2991" s="104" t="str">
        <f t="shared" si="1923"/>
        <v/>
      </c>
      <c r="AO2991" s="104" t="str">
        <f t="shared" si="1907"/>
        <v/>
      </c>
      <c r="AP2991" s="104" t="str">
        <f t="shared" si="1908"/>
        <v/>
      </c>
      <c r="AQ2991" s="121" t="str">
        <f t="shared" si="1924"/>
        <v/>
      </c>
      <c r="AS2991" s="88" t="str">
        <f t="shared" si="1909"/>
        <v/>
      </c>
      <c r="AT2991" s="68" t="str">
        <f t="shared" si="1925"/>
        <v/>
      </c>
      <c r="AU2991" s="68" t="str">
        <f t="shared" si="1926"/>
        <v/>
      </c>
      <c r="AV2991" s="68" t="str">
        <f t="shared" si="1927"/>
        <v/>
      </c>
      <c r="AW2991" s="88" t="str">
        <f t="shared" si="1910"/>
        <v/>
      </c>
      <c r="AZ2991" s="88" t="str">
        <f t="shared" si="1911"/>
        <v/>
      </c>
      <c r="BA2991" s="68" t="str">
        <f t="shared" si="1912"/>
        <v/>
      </c>
      <c r="BB2991" s="68" t="str">
        <f t="shared" si="1913"/>
        <v/>
      </c>
      <c r="BC2991" s="68" t="str">
        <f t="shared" si="1914"/>
        <v/>
      </c>
      <c r="BD2991" s="69" t="str">
        <f t="shared" si="1915"/>
        <v/>
      </c>
      <c r="BE2991" s="69" t="str">
        <f t="shared" si="1928"/>
        <v/>
      </c>
      <c r="BT2991" s="138" t="str">
        <f t="shared" ca="1" si="1929"/>
        <v/>
      </c>
      <c r="BU2991" s="139" t="str">
        <f t="shared" ca="1" si="1930"/>
        <v/>
      </c>
      <c r="BW2991" s="138" t="str">
        <f t="shared" si="1931"/>
        <v/>
      </c>
      <c r="BX2991" s="104" t="str">
        <f t="shared" si="1932"/>
        <v/>
      </c>
      <c r="BY2991" s="139" t="str">
        <f t="shared" si="1933"/>
        <v/>
      </c>
      <c r="CA2991" s="138" t="str">
        <f t="shared" si="1934"/>
        <v/>
      </c>
      <c r="CB2991" s="104" t="str">
        <f t="shared" si="1935"/>
        <v/>
      </c>
      <c r="CC2991" s="139" t="str">
        <f t="shared" si="1936"/>
        <v/>
      </c>
      <c r="CE2991" s="162" t="str">
        <f t="shared" si="1937"/>
        <v/>
      </c>
      <c r="CF2991" s="163" t="str">
        <f t="shared" si="1938"/>
        <v/>
      </c>
      <c r="CG2991" s="164" t="str">
        <f t="shared" si="1939"/>
        <v/>
      </c>
      <c r="CI2991" s="162" t="str">
        <f t="shared" si="1940"/>
        <v/>
      </c>
      <c r="CJ2991" s="163" t="str">
        <f t="shared" si="1943"/>
        <v/>
      </c>
      <c r="CK2991" s="164" t="str">
        <f t="shared" si="1944"/>
        <v/>
      </c>
      <c r="CM2991" s="169" t="str">
        <f t="shared" si="1941"/>
        <v/>
      </c>
      <c r="CN2991" s="139" t="str">
        <f t="shared" si="1942"/>
        <v/>
      </c>
      <c r="CP2991" s="41" t="str">
        <f>IF($CM2991="", "", COUNTIF($CM$11:$CM$3035, "&lt;"&amp;$CM2991)+1+COUNTIF($CM$11:$CM2991, $CM2991)-1)</f>
        <v/>
      </c>
    </row>
    <row r="2992" spans="1:94" x14ac:dyDescent="0.25">
      <c r="A2992" s="40"/>
      <c r="B2992" s="82" t="str">
        <f>IF($I2992="", "", IFERROR(INDEX('Job Database'!$AE$11:$AE$3035, MATCH($I2992, 'Job Database'!$X$11:$X$3035, 0)), ""))</f>
        <v/>
      </c>
      <c r="C2992" s="69" t="str">
        <f>IF($I2992="", "", IF(COUNTIF('Job Database'!$X$11:$X$3035, $I2992)=0, $AC$5, $AC$4))</f>
        <v/>
      </c>
      <c r="D2992" s="40"/>
      <c r="E2992" s="85" t="str">
        <f>IF($I2992="", "", IF(IFERROR(INDEX('Job Database'!$M$11:$M$3035, MATCH($I2992, 'Job Database'!$X$11:$X$3035, 0)), "")="", "", IFERROR(INDEX('Job Database'!$M$11:$M$3035, MATCH($I2992, 'Job Database'!$X$11:$X$3035, 0)), "")))</f>
        <v/>
      </c>
      <c r="F2992" s="40"/>
      <c r="G2992" s="88" t="str">
        <f t="shared" si="1916"/>
        <v/>
      </c>
      <c r="H2992" s="40"/>
      <c r="I2992" s="24"/>
      <c r="J2992" s="34"/>
      <c r="K2992" s="106"/>
      <c r="L2992" s="79"/>
      <c r="M2992" s="34"/>
      <c r="N2992" s="79"/>
      <c r="O2992" s="31"/>
      <c r="P2992" s="53"/>
      <c r="Q2992" s="40"/>
      <c r="S2992" s="41" t="str">
        <f t="shared" si="1904"/>
        <v/>
      </c>
      <c r="T2992" s="41" t="str">
        <f t="shared" si="1905"/>
        <v/>
      </c>
      <c r="U2992" s="41" t="str">
        <f t="shared" si="1917"/>
        <v/>
      </c>
      <c r="W2992" s="74" t="str">
        <f>IF('Job Database'!$X2992="", "", 'Job Database'!$X2992)</f>
        <v/>
      </c>
      <c r="Y2992" s="41" t="str">
        <f>IF($W2992="", "", IF(COUNTIF($I$11:$I$3035, $W2992)&gt;0, "", MAX($Y$10:$Y2991)+1))</f>
        <v/>
      </c>
      <c r="Z2992" s="41">
        <v>2982</v>
      </c>
      <c r="AA2992" s="58" t="str">
        <f t="shared" si="1918"/>
        <v/>
      </c>
      <c r="AC2992" s="41" t="str">
        <f t="shared" si="1906"/>
        <v/>
      </c>
      <c r="AE2992" s="41" t="str">
        <f t="shared" si="1919"/>
        <v/>
      </c>
      <c r="AJ2992" s="154" t="str">
        <f t="shared" si="1920"/>
        <v/>
      </c>
      <c r="AL2992" s="120" t="str">
        <f t="shared" si="1921"/>
        <v/>
      </c>
      <c r="AM2992" s="104" t="str">
        <f t="shared" si="1922"/>
        <v/>
      </c>
      <c r="AN2992" s="104" t="str">
        <f t="shared" si="1923"/>
        <v/>
      </c>
      <c r="AO2992" s="104" t="str">
        <f t="shared" si="1907"/>
        <v/>
      </c>
      <c r="AP2992" s="104" t="str">
        <f t="shared" si="1908"/>
        <v/>
      </c>
      <c r="AQ2992" s="121" t="str">
        <f t="shared" si="1924"/>
        <v/>
      </c>
      <c r="AS2992" s="88" t="str">
        <f t="shared" si="1909"/>
        <v/>
      </c>
      <c r="AT2992" s="68" t="str">
        <f t="shared" si="1925"/>
        <v/>
      </c>
      <c r="AU2992" s="68" t="str">
        <f t="shared" si="1926"/>
        <v/>
      </c>
      <c r="AV2992" s="68" t="str">
        <f t="shared" si="1927"/>
        <v/>
      </c>
      <c r="AW2992" s="88" t="str">
        <f t="shared" si="1910"/>
        <v/>
      </c>
      <c r="AZ2992" s="88" t="str">
        <f t="shared" si="1911"/>
        <v/>
      </c>
      <c r="BA2992" s="68" t="str">
        <f t="shared" si="1912"/>
        <v/>
      </c>
      <c r="BB2992" s="68" t="str">
        <f t="shared" si="1913"/>
        <v/>
      </c>
      <c r="BC2992" s="68" t="str">
        <f t="shared" si="1914"/>
        <v/>
      </c>
      <c r="BD2992" s="69" t="str">
        <f t="shared" si="1915"/>
        <v/>
      </c>
      <c r="BE2992" s="69" t="str">
        <f t="shared" si="1928"/>
        <v/>
      </c>
      <c r="BT2992" s="138" t="str">
        <f t="shared" ca="1" si="1929"/>
        <v/>
      </c>
      <c r="BU2992" s="139" t="str">
        <f t="shared" ca="1" si="1930"/>
        <v/>
      </c>
      <c r="BW2992" s="138" t="str">
        <f t="shared" si="1931"/>
        <v/>
      </c>
      <c r="BX2992" s="104" t="str">
        <f t="shared" si="1932"/>
        <v/>
      </c>
      <c r="BY2992" s="139" t="str">
        <f t="shared" si="1933"/>
        <v/>
      </c>
      <c r="CA2992" s="138" t="str">
        <f t="shared" si="1934"/>
        <v/>
      </c>
      <c r="CB2992" s="104" t="str">
        <f t="shared" si="1935"/>
        <v/>
      </c>
      <c r="CC2992" s="139" t="str">
        <f t="shared" si="1936"/>
        <v/>
      </c>
      <c r="CE2992" s="162" t="str">
        <f t="shared" si="1937"/>
        <v/>
      </c>
      <c r="CF2992" s="163" t="str">
        <f t="shared" si="1938"/>
        <v/>
      </c>
      <c r="CG2992" s="164" t="str">
        <f t="shared" si="1939"/>
        <v/>
      </c>
      <c r="CI2992" s="162" t="str">
        <f t="shared" si="1940"/>
        <v/>
      </c>
      <c r="CJ2992" s="163" t="str">
        <f t="shared" si="1943"/>
        <v/>
      </c>
      <c r="CK2992" s="164" t="str">
        <f t="shared" si="1944"/>
        <v/>
      </c>
      <c r="CM2992" s="169" t="str">
        <f t="shared" si="1941"/>
        <v/>
      </c>
      <c r="CN2992" s="139" t="str">
        <f t="shared" si="1942"/>
        <v/>
      </c>
      <c r="CP2992" s="41" t="str">
        <f>IF($CM2992="", "", COUNTIF($CM$11:$CM$3035, "&lt;"&amp;$CM2992)+1+COUNTIF($CM$11:$CM2992, $CM2992)-1)</f>
        <v/>
      </c>
    </row>
    <row r="2993" spans="1:94" x14ac:dyDescent="0.25">
      <c r="A2993" s="40"/>
      <c r="B2993" s="82" t="str">
        <f>IF($I2993="", "", IFERROR(INDEX('Job Database'!$AE$11:$AE$3035, MATCH($I2993, 'Job Database'!$X$11:$X$3035, 0)), ""))</f>
        <v/>
      </c>
      <c r="C2993" s="69" t="str">
        <f>IF($I2993="", "", IF(COUNTIF('Job Database'!$X$11:$X$3035, $I2993)=0, $AC$5, $AC$4))</f>
        <v/>
      </c>
      <c r="D2993" s="40"/>
      <c r="E2993" s="85" t="str">
        <f>IF($I2993="", "", IF(IFERROR(INDEX('Job Database'!$M$11:$M$3035, MATCH($I2993, 'Job Database'!$X$11:$X$3035, 0)), "")="", "", IFERROR(INDEX('Job Database'!$M$11:$M$3035, MATCH($I2993, 'Job Database'!$X$11:$X$3035, 0)), "")))</f>
        <v/>
      </c>
      <c r="F2993" s="40"/>
      <c r="G2993" s="88" t="str">
        <f t="shared" si="1916"/>
        <v/>
      </c>
      <c r="H2993" s="40"/>
      <c r="I2993" s="24"/>
      <c r="J2993" s="34"/>
      <c r="K2993" s="106"/>
      <c r="L2993" s="79"/>
      <c r="M2993" s="34"/>
      <c r="N2993" s="79"/>
      <c r="O2993" s="31"/>
      <c r="P2993" s="53"/>
      <c r="Q2993" s="40"/>
      <c r="S2993" s="41" t="str">
        <f t="shared" si="1904"/>
        <v/>
      </c>
      <c r="T2993" s="41" t="str">
        <f t="shared" si="1905"/>
        <v/>
      </c>
      <c r="U2993" s="41" t="str">
        <f t="shared" si="1917"/>
        <v/>
      </c>
      <c r="W2993" s="74" t="str">
        <f>IF('Job Database'!$X2993="", "", 'Job Database'!$X2993)</f>
        <v/>
      </c>
      <c r="Y2993" s="41" t="str">
        <f>IF($W2993="", "", IF(COUNTIF($I$11:$I$3035, $W2993)&gt;0, "", MAX($Y$10:$Y2992)+1))</f>
        <v/>
      </c>
      <c r="Z2993" s="41">
        <v>2983</v>
      </c>
      <c r="AA2993" s="58" t="str">
        <f t="shared" si="1918"/>
        <v/>
      </c>
      <c r="AC2993" s="41" t="str">
        <f t="shared" si="1906"/>
        <v/>
      </c>
      <c r="AE2993" s="41" t="str">
        <f t="shared" si="1919"/>
        <v/>
      </c>
      <c r="AJ2993" s="154" t="str">
        <f t="shared" si="1920"/>
        <v/>
      </c>
      <c r="AL2993" s="120" t="str">
        <f t="shared" si="1921"/>
        <v/>
      </c>
      <c r="AM2993" s="104" t="str">
        <f t="shared" si="1922"/>
        <v/>
      </c>
      <c r="AN2993" s="104" t="str">
        <f t="shared" si="1923"/>
        <v/>
      </c>
      <c r="AO2993" s="104" t="str">
        <f t="shared" si="1907"/>
        <v/>
      </c>
      <c r="AP2993" s="104" t="str">
        <f t="shared" si="1908"/>
        <v/>
      </c>
      <c r="AQ2993" s="121" t="str">
        <f t="shared" si="1924"/>
        <v/>
      </c>
      <c r="AS2993" s="88" t="str">
        <f t="shared" si="1909"/>
        <v/>
      </c>
      <c r="AT2993" s="68" t="str">
        <f t="shared" si="1925"/>
        <v/>
      </c>
      <c r="AU2993" s="68" t="str">
        <f t="shared" si="1926"/>
        <v/>
      </c>
      <c r="AV2993" s="68" t="str">
        <f t="shared" si="1927"/>
        <v/>
      </c>
      <c r="AW2993" s="88" t="str">
        <f t="shared" si="1910"/>
        <v/>
      </c>
      <c r="AZ2993" s="88" t="str">
        <f t="shared" si="1911"/>
        <v/>
      </c>
      <c r="BA2993" s="68" t="str">
        <f t="shared" si="1912"/>
        <v/>
      </c>
      <c r="BB2993" s="68" t="str">
        <f t="shared" si="1913"/>
        <v/>
      </c>
      <c r="BC2993" s="68" t="str">
        <f t="shared" si="1914"/>
        <v/>
      </c>
      <c r="BD2993" s="69" t="str">
        <f t="shared" si="1915"/>
        <v/>
      </c>
      <c r="BE2993" s="69" t="str">
        <f t="shared" si="1928"/>
        <v/>
      </c>
      <c r="BT2993" s="138" t="str">
        <f t="shared" ca="1" si="1929"/>
        <v/>
      </c>
      <c r="BU2993" s="139" t="str">
        <f t="shared" ca="1" si="1930"/>
        <v/>
      </c>
      <c r="BW2993" s="138" t="str">
        <f t="shared" si="1931"/>
        <v/>
      </c>
      <c r="BX2993" s="104" t="str">
        <f t="shared" si="1932"/>
        <v/>
      </c>
      <c r="BY2993" s="139" t="str">
        <f t="shared" si="1933"/>
        <v/>
      </c>
      <c r="CA2993" s="138" t="str">
        <f t="shared" si="1934"/>
        <v/>
      </c>
      <c r="CB2993" s="104" t="str">
        <f t="shared" si="1935"/>
        <v/>
      </c>
      <c r="CC2993" s="139" t="str">
        <f t="shared" si="1936"/>
        <v/>
      </c>
      <c r="CE2993" s="162" t="str">
        <f t="shared" si="1937"/>
        <v/>
      </c>
      <c r="CF2993" s="163" t="str">
        <f t="shared" si="1938"/>
        <v/>
      </c>
      <c r="CG2993" s="164" t="str">
        <f t="shared" si="1939"/>
        <v/>
      </c>
      <c r="CI2993" s="162" t="str">
        <f t="shared" si="1940"/>
        <v/>
      </c>
      <c r="CJ2993" s="163" t="str">
        <f t="shared" si="1943"/>
        <v/>
      </c>
      <c r="CK2993" s="164" t="str">
        <f t="shared" si="1944"/>
        <v/>
      </c>
      <c r="CM2993" s="169" t="str">
        <f t="shared" si="1941"/>
        <v/>
      </c>
      <c r="CN2993" s="139" t="str">
        <f t="shared" si="1942"/>
        <v/>
      </c>
      <c r="CP2993" s="41" t="str">
        <f>IF($CM2993="", "", COUNTIF($CM$11:$CM$3035, "&lt;"&amp;$CM2993)+1+COUNTIF($CM$11:$CM2993, $CM2993)-1)</f>
        <v/>
      </c>
    </row>
    <row r="2994" spans="1:94" x14ac:dyDescent="0.25">
      <c r="A2994" s="40"/>
      <c r="B2994" s="82" t="str">
        <f>IF($I2994="", "", IFERROR(INDEX('Job Database'!$AE$11:$AE$3035, MATCH($I2994, 'Job Database'!$X$11:$X$3035, 0)), ""))</f>
        <v/>
      </c>
      <c r="C2994" s="69" t="str">
        <f>IF($I2994="", "", IF(COUNTIF('Job Database'!$X$11:$X$3035, $I2994)=0, $AC$5, $AC$4))</f>
        <v/>
      </c>
      <c r="D2994" s="40"/>
      <c r="E2994" s="85" t="str">
        <f>IF($I2994="", "", IF(IFERROR(INDEX('Job Database'!$M$11:$M$3035, MATCH($I2994, 'Job Database'!$X$11:$X$3035, 0)), "")="", "", IFERROR(INDEX('Job Database'!$M$11:$M$3035, MATCH($I2994, 'Job Database'!$X$11:$X$3035, 0)), "")))</f>
        <v/>
      </c>
      <c r="F2994" s="40"/>
      <c r="G2994" s="88" t="str">
        <f t="shared" si="1916"/>
        <v/>
      </c>
      <c r="H2994" s="40"/>
      <c r="I2994" s="24"/>
      <c r="J2994" s="34"/>
      <c r="K2994" s="106"/>
      <c r="L2994" s="79"/>
      <c r="M2994" s="34"/>
      <c r="N2994" s="79"/>
      <c r="O2994" s="31"/>
      <c r="P2994" s="53"/>
      <c r="Q2994" s="40"/>
      <c r="S2994" s="41" t="str">
        <f t="shared" si="1904"/>
        <v/>
      </c>
      <c r="T2994" s="41" t="str">
        <f t="shared" si="1905"/>
        <v/>
      </c>
      <c r="U2994" s="41" t="str">
        <f t="shared" si="1917"/>
        <v/>
      </c>
      <c r="W2994" s="74" t="str">
        <f>IF('Job Database'!$X2994="", "", 'Job Database'!$X2994)</f>
        <v/>
      </c>
      <c r="Y2994" s="41" t="str">
        <f>IF($W2994="", "", IF(COUNTIF($I$11:$I$3035, $W2994)&gt;0, "", MAX($Y$10:$Y2993)+1))</f>
        <v/>
      </c>
      <c r="Z2994" s="41">
        <v>2984</v>
      </c>
      <c r="AA2994" s="58" t="str">
        <f t="shared" si="1918"/>
        <v/>
      </c>
      <c r="AC2994" s="41" t="str">
        <f t="shared" si="1906"/>
        <v/>
      </c>
      <c r="AE2994" s="41" t="str">
        <f t="shared" si="1919"/>
        <v/>
      </c>
      <c r="AJ2994" s="154" t="str">
        <f t="shared" si="1920"/>
        <v/>
      </c>
      <c r="AL2994" s="120" t="str">
        <f t="shared" si="1921"/>
        <v/>
      </c>
      <c r="AM2994" s="104" t="str">
        <f t="shared" si="1922"/>
        <v/>
      </c>
      <c r="AN2994" s="104" t="str">
        <f t="shared" si="1923"/>
        <v/>
      </c>
      <c r="AO2994" s="104" t="str">
        <f t="shared" si="1907"/>
        <v/>
      </c>
      <c r="AP2994" s="104" t="str">
        <f t="shared" si="1908"/>
        <v/>
      </c>
      <c r="AQ2994" s="121" t="str">
        <f t="shared" si="1924"/>
        <v/>
      </c>
      <c r="AS2994" s="88" t="str">
        <f t="shared" si="1909"/>
        <v/>
      </c>
      <c r="AT2994" s="68" t="str">
        <f t="shared" si="1925"/>
        <v/>
      </c>
      <c r="AU2994" s="68" t="str">
        <f t="shared" si="1926"/>
        <v/>
      </c>
      <c r="AV2994" s="68" t="str">
        <f t="shared" si="1927"/>
        <v/>
      </c>
      <c r="AW2994" s="88" t="str">
        <f t="shared" si="1910"/>
        <v/>
      </c>
      <c r="AZ2994" s="88" t="str">
        <f t="shared" si="1911"/>
        <v/>
      </c>
      <c r="BA2994" s="68" t="str">
        <f t="shared" si="1912"/>
        <v/>
      </c>
      <c r="BB2994" s="68" t="str">
        <f t="shared" si="1913"/>
        <v/>
      </c>
      <c r="BC2994" s="68" t="str">
        <f t="shared" si="1914"/>
        <v/>
      </c>
      <c r="BD2994" s="69" t="str">
        <f t="shared" si="1915"/>
        <v/>
      </c>
      <c r="BE2994" s="69" t="str">
        <f t="shared" si="1928"/>
        <v/>
      </c>
      <c r="BT2994" s="138" t="str">
        <f t="shared" ca="1" si="1929"/>
        <v/>
      </c>
      <c r="BU2994" s="139" t="str">
        <f t="shared" ca="1" si="1930"/>
        <v/>
      </c>
      <c r="BW2994" s="138" t="str">
        <f t="shared" si="1931"/>
        <v/>
      </c>
      <c r="BX2994" s="104" t="str">
        <f t="shared" si="1932"/>
        <v/>
      </c>
      <c r="BY2994" s="139" t="str">
        <f t="shared" si="1933"/>
        <v/>
      </c>
      <c r="CA2994" s="138" t="str">
        <f t="shared" si="1934"/>
        <v/>
      </c>
      <c r="CB2994" s="104" t="str">
        <f t="shared" si="1935"/>
        <v/>
      </c>
      <c r="CC2994" s="139" t="str">
        <f t="shared" si="1936"/>
        <v/>
      </c>
      <c r="CE2994" s="162" t="str">
        <f t="shared" si="1937"/>
        <v/>
      </c>
      <c r="CF2994" s="163" t="str">
        <f t="shared" si="1938"/>
        <v/>
      </c>
      <c r="CG2994" s="164" t="str">
        <f t="shared" si="1939"/>
        <v/>
      </c>
      <c r="CI2994" s="162" t="str">
        <f t="shared" si="1940"/>
        <v/>
      </c>
      <c r="CJ2994" s="163" t="str">
        <f t="shared" si="1943"/>
        <v/>
      </c>
      <c r="CK2994" s="164" t="str">
        <f t="shared" si="1944"/>
        <v/>
      </c>
      <c r="CM2994" s="169" t="str">
        <f t="shared" si="1941"/>
        <v/>
      </c>
      <c r="CN2994" s="139" t="str">
        <f t="shared" si="1942"/>
        <v/>
      </c>
      <c r="CP2994" s="41" t="str">
        <f>IF($CM2994="", "", COUNTIF($CM$11:$CM$3035, "&lt;"&amp;$CM2994)+1+COUNTIF($CM$11:$CM2994, $CM2994)-1)</f>
        <v/>
      </c>
    </row>
    <row r="2995" spans="1:94" x14ac:dyDescent="0.25">
      <c r="A2995" s="40"/>
      <c r="B2995" s="82" t="str">
        <f>IF($I2995="", "", IFERROR(INDEX('Job Database'!$AE$11:$AE$3035, MATCH($I2995, 'Job Database'!$X$11:$X$3035, 0)), ""))</f>
        <v/>
      </c>
      <c r="C2995" s="69" t="str">
        <f>IF($I2995="", "", IF(COUNTIF('Job Database'!$X$11:$X$3035, $I2995)=0, $AC$5, $AC$4))</f>
        <v/>
      </c>
      <c r="D2995" s="40"/>
      <c r="E2995" s="85" t="str">
        <f>IF($I2995="", "", IF(IFERROR(INDEX('Job Database'!$M$11:$M$3035, MATCH($I2995, 'Job Database'!$X$11:$X$3035, 0)), "")="", "", IFERROR(INDEX('Job Database'!$M$11:$M$3035, MATCH($I2995, 'Job Database'!$X$11:$X$3035, 0)), "")))</f>
        <v/>
      </c>
      <c r="F2995" s="40"/>
      <c r="G2995" s="88" t="str">
        <f t="shared" si="1916"/>
        <v/>
      </c>
      <c r="H2995" s="40"/>
      <c r="I2995" s="24"/>
      <c r="J2995" s="34"/>
      <c r="K2995" s="106"/>
      <c r="L2995" s="79"/>
      <c r="M2995" s="34"/>
      <c r="N2995" s="79"/>
      <c r="O2995" s="31"/>
      <c r="P2995" s="53"/>
      <c r="Q2995" s="40"/>
      <c r="S2995" s="41" t="str">
        <f t="shared" si="1904"/>
        <v/>
      </c>
      <c r="T2995" s="41" t="str">
        <f t="shared" si="1905"/>
        <v/>
      </c>
      <c r="U2995" s="41" t="str">
        <f t="shared" si="1917"/>
        <v/>
      </c>
      <c r="W2995" s="74" t="str">
        <f>IF('Job Database'!$X2995="", "", 'Job Database'!$X2995)</f>
        <v/>
      </c>
      <c r="Y2995" s="41" t="str">
        <f>IF($W2995="", "", IF(COUNTIF($I$11:$I$3035, $W2995)&gt;0, "", MAX($Y$10:$Y2994)+1))</f>
        <v/>
      </c>
      <c r="Z2995" s="41">
        <v>2985</v>
      </c>
      <c r="AA2995" s="58" t="str">
        <f t="shared" si="1918"/>
        <v/>
      </c>
      <c r="AC2995" s="41" t="str">
        <f t="shared" si="1906"/>
        <v/>
      </c>
      <c r="AE2995" s="41" t="str">
        <f t="shared" si="1919"/>
        <v/>
      </c>
      <c r="AJ2995" s="154" t="str">
        <f t="shared" si="1920"/>
        <v/>
      </c>
      <c r="AL2995" s="120" t="str">
        <f t="shared" si="1921"/>
        <v/>
      </c>
      <c r="AM2995" s="104" t="str">
        <f t="shared" si="1922"/>
        <v/>
      </c>
      <c r="AN2995" s="104" t="str">
        <f t="shared" si="1923"/>
        <v/>
      </c>
      <c r="AO2995" s="104" t="str">
        <f t="shared" si="1907"/>
        <v/>
      </c>
      <c r="AP2995" s="104" t="str">
        <f t="shared" si="1908"/>
        <v/>
      </c>
      <c r="AQ2995" s="121" t="str">
        <f t="shared" si="1924"/>
        <v/>
      </c>
      <c r="AS2995" s="88" t="str">
        <f t="shared" si="1909"/>
        <v/>
      </c>
      <c r="AT2995" s="68" t="str">
        <f t="shared" si="1925"/>
        <v/>
      </c>
      <c r="AU2995" s="68" t="str">
        <f t="shared" si="1926"/>
        <v/>
      </c>
      <c r="AV2995" s="68" t="str">
        <f t="shared" si="1927"/>
        <v/>
      </c>
      <c r="AW2995" s="88" t="str">
        <f t="shared" si="1910"/>
        <v/>
      </c>
      <c r="AZ2995" s="88" t="str">
        <f t="shared" si="1911"/>
        <v/>
      </c>
      <c r="BA2995" s="68" t="str">
        <f t="shared" si="1912"/>
        <v/>
      </c>
      <c r="BB2995" s="68" t="str">
        <f t="shared" si="1913"/>
        <v/>
      </c>
      <c r="BC2995" s="68" t="str">
        <f t="shared" si="1914"/>
        <v/>
      </c>
      <c r="BD2995" s="69" t="str">
        <f t="shared" si="1915"/>
        <v/>
      </c>
      <c r="BE2995" s="69" t="str">
        <f t="shared" si="1928"/>
        <v/>
      </c>
      <c r="BT2995" s="138" t="str">
        <f t="shared" ca="1" si="1929"/>
        <v/>
      </c>
      <c r="BU2995" s="139" t="str">
        <f t="shared" ca="1" si="1930"/>
        <v/>
      </c>
      <c r="BW2995" s="138" t="str">
        <f t="shared" si="1931"/>
        <v/>
      </c>
      <c r="BX2995" s="104" t="str">
        <f t="shared" si="1932"/>
        <v/>
      </c>
      <c r="BY2995" s="139" t="str">
        <f t="shared" si="1933"/>
        <v/>
      </c>
      <c r="CA2995" s="138" t="str">
        <f t="shared" si="1934"/>
        <v/>
      </c>
      <c r="CB2995" s="104" t="str">
        <f t="shared" si="1935"/>
        <v/>
      </c>
      <c r="CC2995" s="139" t="str">
        <f t="shared" si="1936"/>
        <v/>
      </c>
      <c r="CE2995" s="162" t="str">
        <f t="shared" si="1937"/>
        <v/>
      </c>
      <c r="CF2995" s="163" t="str">
        <f t="shared" si="1938"/>
        <v/>
      </c>
      <c r="CG2995" s="164" t="str">
        <f t="shared" si="1939"/>
        <v/>
      </c>
      <c r="CI2995" s="162" t="str">
        <f t="shared" si="1940"/>
        <v/>
      </c>
      <c r="CJ2995" s="163" t="str">
        <f t="shared" si="1943"/>
        <v/>
      </c>
      <c r="CK2995" s="164" t="str">
        <f t="shared" si="1944"/>
        <v/>
      </c>
      <c r="CM2995" s="169" t="str">
        <f t="shared" si="1941"/>
        <v/>
      </c>
      <c r="CN2995" s="139" t="str">
        <f t="shared" si="1942"/>
        <v/>
      </c>
      <c r="CP2995" s="41" t="str">
        <f>IF($CM2995="", "", COUNTIF($CM$11:$CM$3035, "&lt;"&amp;$CM2995)+1+COUNTIF($CM$11:$CM2995, $CM2995)-1)</f>
        <v/>
      </c>
    </row>
    <row r="2996" spans="1:94" x14ac:dyDescent="0.25">
      <c r="A2996" s="40"/>
      <c r="B2996" s="82" t="str">
        <f>IF($I2996="", "", IFERROR(INDEX('Job Database'!$AE$11:$AE$3035, MATCH($I2996, 'Job Database'!$X$11:$X$3035, 0)), ""))</f>
        <v/>
      </c>
      <c r="C2996" s="69" t="str">
        <f>IF($I2996="", "", IF(COUNTIF('Job Database'!$X$11:$X$3035, $I2996)=0, $AC$5, $AC$4))</f>
        <v/>
      </c>
      <c r="D2996" s="40"/>
      <c r="E2996" s="85" t="str">
        <f>IF($I2996="", "", IF(IFERROR(INDEX('Job Database'!$M$11:$M$3035, MATCH($I2996, 'Job Database'!$X$11:$X$3035, 0)), "")="", "", IFERROR(INDEX('Job Database'!$M$11:$M$3035, MATCH($I2996, 'Job Database'!$X$11:$X$3035, 0)), "")))</f>
        <v/>
      </c>
      <c r="F2996" s="40"/>
      <c r="G2996" s="88" t="str">
        <f t="shared" si="1916"/>
        <v/>
      </c>
      <c r="H2996" s="40"/>
      <c r="I2996" s="24"/>
      <c r="J2996" s="34"/>
      <c r="K2996" s="106"/>
      <c r="L2996" s="79"/>
      <c r="M2996" s="34"/>
      <c r="N2996" s="79"/>
      <c r="O2996" s="31"/>
      <c r="P2996" s="53"/>
      <c r="Q2996" s="40"/>
      <c r="S2996" s="41" t="str">
        <f t="shared" si="1904"/>
        <v/>
      </c>
      <c r="T2996" s="41" t="str">
        <f t="shared" si="1905"/>
        <v/>
      </c>
      <c r="U2996" s="41" t="str">
        <f t="shared" si="1917"/>
        <v/>
      </c>
      <c r="W2996" s="74" t="str">
        <f>IF('Job Database'!$X2996="", "", 'Job Database'!$X2996)</f>
        <v/>
      </c>
      <c r="Y2996" s="41" t="str">
        <f>IF($W2996="", "", IF(COUNTIF($I$11:$I$3035, $W2996)&gt;0, "", MAX($Y$10:$Y2995)+1))</f>
        <v/>
      </c>
      <c r="Z2996" s="41">
        <v>2986</v>
      </c>
      <c r="AA2996" s="58" t="str">
        <f t="shared" si="1918"/>
        <v/>
      </c>
      <c r="AC2996" s="41" t="str">
        <f t="shared" si="1906"/>
        <v/>
      </c>
      <c r="AE2996" s="41" t="str">
        <f t="shared" si="1919"/>
        <v/>
      </c>
      <c r="AJ2996" s="154" t="str">
        <f t="shared" si="1920"/>
        <v/>
      </c>
      <c r="AL2996" s="120" t="str">
        <f t="shared" si="1921"/>
        <v/>
      </c>
      <c r="AM2996" s="104" t="str">
        <f t="shared" si="1922"/>
        <v/>
      </c>
      <c r="AN2996" s="104" t="str">
        <f t="shared" si="1923"/>
        <v/>
      </c>
      <c r="AO2996" s="104" t="str">
        <f t="shared" si="1907"/>
        <v/>
      </c>
      <c r="AP2996" s="104" t="str">
        <f t="shared" si="1908"/>
        <v/>
      </c>
      <c r="AQ2996" s="121" t="str">
        <f t="shared" si="1924"/>
        <v/>
      </c>
      <c r="AS2996" s="88" t="str">
        <f t="shared" si="1909"/>
        <v/>
      </c>
      <c r="AT2996" s="68" t="str">
        <f t="shared" si="1925"/>
        <v/>
      </c>
      <c r="AU2996" s="68" t="str">
        <f t="shared" si="1926"/>
        <v/>
      </c>
      <c r="AV2996" s="68" t="str">
        <f t="shared" si="1927"/>
        <v/>
      </c>
      <c r="AW2996" s="88" t="str">
        <f t="shared" si="1910"/>
        <v/>
      </c>
      <c r="AZ2996" s="88" t="str">
        <f t="shared" si="1911"/>
        <v/>
      </c>
      <c r="BA2996" s="68" t="str">
        <f t="shared" si="1912"/>
        <v/>
      </c>
      <c r="BB2996" s="68" t="str">
        <f t="shared" si="1913"/>
        <v/>
      </c>
      <c r="BC2996" s="68" t="str">
        <f t="shared" si="1914"/>
        <v/>
      </c>
      <c r="BD2996" s="69" t="str">
        <f t="shared" si="1915"/>
        <v/>
      </c>
      <c r="BE2996" s="69" t="str">
        <f t="shared" si="1928"/>
        <v/>
      </c>
      <c r="BT2996" s="138" t="str">
        <f t="shared" ca="1" si="1929"/>
        <v/>
      </c>
      <c r="BU2996" s="139" t="str">
        <f t="shared" ca="1" si="1930"/>
        <v/>
      </c>
      <c r="BW2996" s="138" t="str">
        <f t="shared" si="1931"/>
        <v/>
      </c>
      <c r="BX2996" s="104" t="str">
        <f t="shared" si="1932"/>
        <v/>
      </c>
      <c r="BY2996" s="139" t="str">
        <f t="shared" si="1933"/>
        <v/>
      </c>
      <c r="CA2996" s="138" t="str">
        <f t="shared" si="1934"/>
        <v/>
      </c>
      <c r="CB2996" s="104" t="str">
        <f t="shared" si="1935"/>
        <v/>
      </c>
      <c r="CC2996" s="139" t="str">
        <f t="shared" si="1936"/>
        <v/>
      </c>
      <c r="CE2996" s="162" t="str">
        <f t="shared" si="1937"/>
        <v/>
      </c>
      <c r="CF2996" s="163" t="str">
        <f t="shared" si="1938"/>
        <v/>
      </c>
      <c r="CG2996" s="164" t="str">
        <f t="shared" si="1939"/>
        <v/>
      </c>
      <c r="CI2996" s="162" t="str">
        <f t="shared" si="1940"/>
        <v/>
      </c>
      <c r="CJ2996" s="163" t="str">
        <f t="shared" si="1943"/>
        <v/>
      </c>
      <c r="CK2996" s="164" t="str">
        <f t="shared" si="1944"/>
        <v/>
      </c>
      <c r="CM2996" s="169" t="str">
        <f t="shared" si="1941"/>
        <v/>
      </c>
      <c r="CN2996" s="139" t="str">
        <f t="shared" si="1942"/>
        <v/>
      </c>
      <c r="CP2996" s="41" t="str">
        <f>IF($CM2996="", "", COUNTIF($CM$11:$CM$3035, "&lt;"&amp;$CM2996)+1+COUNTIF($CM$11:$CM2996, $CM2996)-1)</f>
        <v/>
      </c>
    </row>
    <row r="2997" spans="1:94" x14ac:dyDescent="0.25">
      <c r="A2997" s="40"/>
      <c r="B2997" s="82" t="str">
        <f>IF($I2997="", "", IFERROR(INDEX('Job Database'!$AE$11:$AE$3035, MATCH($I2997, 'Job Database'!$X$11:$X$3035, 0)), ""))</f>
        <v/>
      </c>
      <c r="C2997" s="69" t="str">
        <f>IF($I2997="", "", IF(COUNTIF('Job Database'!$X$11:$X$3035, $I2997)=0, $AC$5, $AC$4))</f>
        <v/>
      </c>
      <c r="D2997" s="40"/>
      <c r="E2997" s="85" t="str">
        <f>IF($I2997="", "", IF(IFERROR(INDEX('Job Database'!$M$11:$M$3035, MATCH($I2997, 'Job Database'!$X$11:$X$3035, 0)), "")="", "", IFERROR(INDEX('Job Database'!$M$11:$M$3035, MATCH($I2997, 'Job Database'!$X$11:$X$3035, 0)), "")))</f>
        <v/>
      </c>
      <c r="F2997" s="40"/>
      <c r="G2997" s="88" t="str">
        <f t="shared" si="1916"/>
        <v/>
      </c>
      <c r="H2997" s="40"/>
      <c r="I2997" s="24"/>
      <c r="J2997" s="34"/>
      <c r="K2997" s="106"/>
      <c r="L2997" s="79"/>
      <c r="M2997" s="34"/>
      <c r="N2997" s="79"/>
      <c r="O2997" s="31"/>
      <c r="P2997" s="53"/>
      <c r="Q2997" s="40"/>
      <c r="S2997" s="41" t="str">
        <f t="shared" si="1904"/>
        <v/>
      </c>
      <c r="T2997" s="41" t="str">
        <f t="shared" si="1905"/>
        <v/>
      </c>
      <c r="U2997" s="41" t="str">
        <f t="shared" si="1917"/>
        <v/>
      </c>
      <c r="W2997" s="74" t="str">
        <f>IF('Job Database'!$X2997="", "", 'Job Database'!$X2997)</f>
        <v/>
      </c>
      <c r="Y2997" s="41" t="str">
        <f>IF($W2997="", "", IF(COUNTIF($I$11:$I$3035, $W2997)&gt;0, "", MAX($Y$10:$Y2996)+1))</f>
        <v/>
      </c>
      <c r="Z2997" s="41">
        <v>2987</v>
      </c>
      <c r="AA2997" s="58" t="str">
        <f t="shared" si="1918"/>
        <v/>
      </c>
      <c r="AC2997" s="41" t="str">
        <f t="shared" si="1906"/>
        <v/>
      </c>
      <c r="AE2997" s="41" t="str">
        <f t="shared" si="1919"/>
        <v/>
      </c>
      <c r="AJ2997" s="154" t="str">
        <f t="shared" si="1920"/>
        <v/>
      </c>
      <c r="AL2997" s="120" t="str">
        <f t="shared" si="1921"/>
        <v/>
      </c>
      <c r="AM2997" s="104" t="str">
        <f t="shared" si="1922"/>
        <v/>
      </c>
      <c r="AN2997" s="104" t="str">
        <f t="shared" si="1923"/>
        <v/>
      </c>
      <c r="AO2997" s="104" t="str">
        <f t="shared" si="1907"/>
        <v/>
      </c>
      <c r="AP2997" s="104" t="str">
        <f t="shared" si="1908"/>
        <v/>
      </c>
      <c r="AQ2997" s="121" t="str">
        <f t="shared" si="1924"/>
        <v/>
      </c>
      <c r="AS2997" s="88" t="str">
        <f t="shared" si="1909"/>
        <v/>
      </c>
      <c r="AT2997" s="68" t="str">
        <f t="shared" si="1925"/>
        <v/>
      </c>
      <c r="AU2997" s="68" t="str">
        <f t="shared" si="1926"/>
        <v/>
      </c>
      <c r="AV2997" s="68" t="str">
        <f t="shared" si="1927"/>
        <v/>
      </c>
      <c r="AW2997" s="88" t="str">
        <f t="shared" si="1910"/>
        <v/>
      </c>
      <c r="AZ2997" s="88" t="str">
        <f t="shared" si="1911"/>
        <v/>
      </c>
      <c r="BA2997" s="68" t="str">
        <f t="shared" si="1912"/>
        <v/>
      </c>
      <c r="BB2997" s="68" t="str">
        <f t="shared" si="1913"/>
        <v/>
      </c>
      <c r="BC2997" s="68" t="str">
        <f t="shared" si="1914"/>
        <v/>
      </c>
      <c r="BD2997" s="69" t="str">
        <f t="shared" si="1915"/>
        <v/>
      </c>
      <c r="BE2997" s="69" t="str">
        <f t="shared" si="1928"/>
        <v/>
      </c>
      <c r="BT2997" s="138" t="str">
        <f t="shared" ca="1" si="1929"/>
        <v/>
      </c>
      <c r="BU2997" s="139" t="str">
        <f t="shared" ca="1" si="1930"/>
        <v/>
      </c>
      <c r="BW2997" s="138" t="str">
        <f t="shared" si="1931"/>
        <v/>
      </c>
      <c r="BX2997" s="104" t="str">
        <f t="shared" si="1932"/>
        <v/>
      </c>
      <c r="BY2997" s="139" t="str">
        <f t="shared" si="1933"/>
        <v/>
      </c>
      <c r="CA2997" s="138" t="str">
        <f t="shared" si="1934"/>
        <v/>
      </c>
      <c r="CB2997" s="104" t="str">
        <f t="shared" si="1935"/>
        <v/>
      </c>
      <c r="CC2997" s="139" t="str">
        <f t="shared" si="1936"/>
        <v/>
      </c>
      <c r="CE2997" s="162" t="str">
        <f t="shared" si="1937"/>
        <v/>
      </c>
      <c r="CF2997" s="163" t="str">
        <f t="shared" si="1938"/>
        <v/>
      </c>
      <c r="CG2997" s="164" t="str">
        <f t="shared" si="1939"/>
        <v/>
      </c>
      <c r="CI2997" s="162" t="str">
        <f t="shared" si="1940"/>
        <v/>
      </c>
      <c r="CJ2997" s="163" t="str">
        <f t="shared" si="1943"/>
        <v/>
      </c>
      <c r="CK2997" s="164" t="str">
        <f t="shared" si="1944"/>
        <v/>
      </c>
      <c r="CM2997" s="169" t="str">
        <f t="shared" si="1941"/>
        <v/>
      </c>
      <c r="CN2997" s="139" t="str">
        <f t="shared" si="1942"/>
        <v/>
      </c>
      <c r="CP2997" s="41" t="str">
        <f>IF($CM2997="", "", COUNTIF($CM$11:$CM$3035, "&lt;"&amp;$CM2997)+1+COUNTIF($CM$11:$CM2997, $CM2997)-1)</f>
        <v/>
      </c>
    </row>
    <row r="2998" spans="1:94" x14ac:dyDescent="0.25">
      <c r="A2998" s="40"/>
      <c r="B2998" s="82" t="str">
        <f>IF($I2998="", "", IFERROR(INDEX('Job Database'!$AE$11:$AE$3035, MATCH($I2998, 'Job Database'!$X$11:$X$3035, 0)), ""))</f>
        <v/>
      </c>
      <c r="C2998" s="69" t="str">
        <f>IF($I2998="", "", IF(COUNTIF('Job Database'!$X$11:$X$3035, $I2998)=0, $AC$5, $AC$4))</f>
        <v/>
      </c>
      <c r="D2998" s="40"/>
      <c r="E2998" s="85" t="str">
        <f>IF($I2998="", "", IF(IFERROR(INDEX('Job Database'!$M$11:$M$3035, MATCH($I2998, 'Job Database'!$X$11:$X$3035, 0)), "")="", "", IFERROR(INDEX('Job Database'!$M$11:$M$3035, MATCH($I2998, 'Job Database'!$X$11:$X$3035, 0)), "")))</f>
        <v/>
      </c>
      <c r="F2998" s="40"/>
      <c r="G2998" s="88" t="str">
        <f t="shared" si="1916"/>
        <v/>
      </c>
      <c r="H2998" s="40"/>
      <c r="I2998" s="24"/>
      <c r="J2998" s="34"/>
      <c r="K2998" s="106"/>
      <c r="L2998" s="79"/>
      <c r="M2998" s="34"/>
      <c r="N2998" s="79"/>
      <c r="O2998" s="31"/>
      <c r="P2998" s="53"/>
      <c r="Q2998" s="40"/>
      <c r="S2998" s="41" t="str">
        <f t="shared" si="1904"/>
        <v/>
      </c>
      <c r="T2998" s="41" t="str">
        <f t="shared" si="1905"/>
        <v/>
      </c>
      <c r="U2998" s="41" t="str">
        <f t="shared" si="1917"/>
        <v/>
      </c>
      <c r="W2998" s="74" t="str">
        <f>IF('Job Database'!$X2998="", "", 'Job Database'!$X2998)</f>
        <v/>
      </c>
      <c r="Y2998" s="41" t="str">
        <f>IF($W2998="", "", IF(COUNTIF($I$11:$I$3035, $W2998)&gt;0, "", MAX($Y$10:$Y2997)+1))</f>
        <v/>
      </c>
      <c r="Z2998" s="41">
        <v>2988</v>
      </c>
      <c r="AA2998" s="58" t="str">
        <f t="shared" si="1918"/>
        <v/>
      </c>
      <c r="AC2998" s="41" t="str">
        <f t="shared" si="1906"/>
        <v/>
      </c>
      <c r="AE2998" s="41" t="str">
        <f t="shared" si="1919"/>
        <v/>
      </c>
      <c r="AJ2998" s="154" t="str">
        <f t="shared" si="1920"/>
        <v/>
      </c>
      <c r="AL2998" s="120" t="str">
        <f t="shared" si="1921"/>
        <v/>
      </c>
      <c r="AM2998" s="104" t="str">
        <f t="shared" si="1922"/>
        <v/>
      </c>
      <c r="AN2998" s="104" t="str">
        <f t="shared" si="1923"/>
        <v/>
      </c>
      <c r="AO2998" s="104" t="str">
        <f t="shared" si="1907"/>
        <v/>
      </c>
      <c r="AP2998" s="104" t="str">
        <f t="shared" si="1908"/>
        <v/>
      </c>
      <c r="AQ2998" s="121" t="str">
        <f t="shared" si="1924"/>
        <v/>
      </c>
      <c r="AS2998" s="88" t="str">
        <f t="shared" si="1909"/>
        <v/>
      </c>
      <c r="AT2998" s="68" t="str">
        <f t="shared" si="1925"/>
        <v/>
      </c>
      <c r="AU2998" s="68" t="str">
        <f t="shared" si="1926"/>
        <v/>
      </c>
      <c r="AV2998" s="68" t="str">
        <f t="shared" si="1927"/>
        <v/>
      </c>
      <c r="AW2998" s="88" t="str">
        <f t="shared" si="1910"/>
        <v/>
      </c>
      <c r="AZ2998" s="88" t="str">
        <f t="shared" si="1911"/>
        <v/>
      </c>
      <c r="BA2998" s="68" t="str">
        <f t="shared" si="1912"/>
        <v/>
      </c>
      <c r="BB2998" s="68" t="str">
        <f t="shared" si="1913"/>
        <v/>
      </c>
      <c r="BC2998" s="68" t="str">
        <f t="shared" si="1914"/>
        <v/>
      </c>
      <c r="BD2998" s="69" t="str">
        <f t="shared" si="1915"/>
        <v/>
      </c>
      <c r="BE2998" s="69" t="str">
        <f t="shared" si="1928"/>
        <v/>
      </c>
      <c r="BT2998" s="138" t="str">
        <f t="shared" ca="1" si="1929"/>
        <v/>
      </c>
      <c r="BU2998" s="139" t="str">
        <f t="shared" ca="1" si="1930"/>
        <v/>
      </c>
      <c r="BW2998" s="138" t="str">
        <f t="shared" si="1931"/>
        <v/>
      </c>
      <c r="BX2998" s="104" t="str">
        <f t="shared" si="1932"/>
        <v/>
      </c>
      <c r="BY2998" s="139" t="str">
        <f t="shared" si="1933"/>
        <v/>
      </c>
      <c r="CA2998" s="138" t="str">
        <f t="shared" si="1934"/>
        <v/>
      </c>
      <c r="CB2998" s="104" t="str">
        <f t="shared" si="1935"/>
        <v/>
      </c>
      <c r="CC2998" s="139" t="str">
        <f t="shared" si="1936"/>
        <v/>
      </c>
      <c r="CE2998" s="162" t="str">
        <f t="shared" si="1937"/>
        <v/>
      </c>
      <c r="CF2998" s="163" t="str">
        <f t="shared" si="1938"/>
        <v/>
      </c>
      <c r="CG2998" s="164" t="str">
        <f t="shared" si="1939"/>
        <v/>
      </c>
      <c r="CI2998" s="162" t="str">
        <f t="shared" si="1940"/>
        <v/>
      </c>
      <c r="CJ2998" s="163" t="str">
        <f t="shared" si="1943"/>
        <v/>
      </c>
      <c r="CK2998" s="164" t="str">
        <f t="shared" si="1944"/>
        <v/>
      </c>
      <c r="CM2998" s="169" t="str">
        <f t="shared" si="1941"/>
        <v/>
      </c>
      <c r="CN2998" s="139" t="str">
        <f t="shared" si="1942"/>
        <v/>
      </c>
      <c r="CP2998" s="41" t="str">
        <f>IF($CM2998="", "", COUNTIF($CM$11:$CM$3035, "&lt;"&amp;$CM2998)+1+COUNTIF($CM$11:$CM2998, $CM2998)-1)</f>
        <v/>
      </c>
    </row>
    <row r="2999" spans="1:94" x14ac:dyDescent="0.25">
      <c r="A2999" s="40"/>
      <c r="B2999" s="82" t="str">
        <f>IF($I2999="", "", IFERROR(INDEX('Job Database'!$AE$11:$AE$3035, MATCH($I2999, 'Job Database'!$X$11:$X$3035, 0)), ""))</f>
        <v/>
      </c>
      <c r="C2999" s="69" t="str">
        <f>IF($I2999="", "", IF(COUNTIF('Job Database'!$X$11:$X$3035, $I2999)=0, $AC$5, $AC$4))</f>
        <v/>
      </c>
      <c r="D2999" s="40"/>
      <c r="E2999" s="85" t="str">
        <f>IF($I2999="", "", IF(IFERROR(INDEX('Job Database'!$M$11:$M$3035, MATCH($I2999, 'Job Database'!$X$11:$X$3035, 0)), "")="", "", IFERROR(INDEX('Job Database'!$M$11:$M$3035, MATCH($I2999, 'Job Database'!$X$11:$X$3035, 0)), "")))</f>
        <v/>
      </c>
      <c r="F2999" s="40"/>
      <c r="G2999" s="88" t="str">
        <f t="shared" si="1916"/>
        <v/>
      </c>
      <c r="H2999" s="40"/>
      <c r="I2999" s="24"/>
      <c r="J2999" s="34"/>
      <c r="K2999" s="106"/>
      <c r="L2999" s="79"/>
      <c r="M2999" s="34"/>
      <c r="N2999" s="79"/>
      <c r="O2999" s="31"/>
      <c r="P2999" s="53"/>
      <c r="Q2999" s="40"/>
      <c r="S2999" s="41" t="str">
        <f t="shared" si="1904"/>
        <v/>
      </c>
      <c r="T2999" s="41" t="str">
        <f t="shared" si="1905"/>
        <v/>
      </c>
      <c r="U2999" s="41" t="str">
        <f t="shared" si="1917"/>
        <v/>
      </c>
      <c r="W2999" s="74" t="str">
        <f>IF('Job Database'!$X2999="", "", 'Job Database'!$X2999)</f>
        <v/>
      </c>
      <c r="Y2999" s="41" t="str">
        <f>IF($W2999="", "", IF(COUNTIF($I$11:$I$3035, $W2999)&gt;0, "", MAX($Y$10:$Y2998)+1))</f>
        <v/>
      </c>
      <c r="Z2999" s="41">
        <v>2989</v>
      </c>
      <c r="AA2999" s="58" t="str">
        <f t="shared" si="1918"/>
        <v/>
      </c>
      <c r="AC2999" s="41" t="str">
        <f t="shared" si="1906"/>
        <v/>
      </c>
      <c r="AE2999" s="41" t="str">
        <f t="shared" si="1919"/>
        <v/>
      </c>
      <c r="AJ2999" s="154" t="str">
        <f t="shared" si="1920"/>
        <v/>
      </c>
      <c r="AL2999" s="120" t="str">
        <f t="shared" si="1921"/>
        <v/>
      </c>
      <c r="AM2999" s="104" t="str">
        <f t="shared" si="1922"/>
        <v/>
      </c>
      <c r="AN2999" s="104" t="str">
        <f t="shared" si="1923"/>
        <v/>
      </c>
      <c r="AO2999" s="104" t="str">
        <f t="shared" si="1907"/>
        <v/>
      </c>
      <c r="AP2999" s="104" t="str">
        <f t="shared" si="1908"/>
        <v/>
      </c>
      <c r="AQ2999" s="121" t="str">
        <f t="shared" si="1924"/>
        <v/>
      </c>
      <c r="AS2999" s="88" t="str">
        <f t="shared" si="1909"/>
        <v/>
      </c>
      <c r="AT2999" s="68" t="str">
        <f t="shared" si="1925"/>
        <v/>
      </c>
      <c r="AU2999" s="68" t="str">
        <f t="shared" si="1926"/>
        <v/>
      </c>
      <c r="AV2999" s="68" t="str">
        <f t="shared" si="1927"/>
        <v/>
      </c>
      <c r="AW2999" s="88" t="str">
        <f t="shared" si="1910"/>
        <v/>
      </c>
      <c r="AZ2999" s="88" t="str">
        <f t="shared" si="1911"/>
        <v/>
      </c>
      <c r="BA2999" s="68" t="str">
        <f t="shared" si="1912"/>
        <v/>
      </c>
      <c r="BB2999" s="68" t="str">
        <f t="shared" si="1913"/>
        <v/>
      </c>
      <c r="BC2999" s="68" t="str">
        <f t="shared" si="1914"/>
        <v/>
      </c>
      <c r="BD2999" s="69" t="str">
        <f t="shared" si="1915"/>
        <v/>
      </c>
      <c r="BE2999" s="69" t="str">
        <f t="shared" si="1928"/>
        <v/>
      </c>
      <c r="BT2999" s="138" t="str">
        <f t="shared" ca="1" si="1929"/>
        <v/>
      </c>
      <c r="BU2999" s="139" t="str">
        <f t="shared" ca="1" si="1930"/>
        <v/>
      </c>
      <c r="BW2999" s="138" t="str">
        <f t="shared" si="1931"/>
        <v/>
      </c>
      <c r="BX2999" s="104" t="str">
        <f t="shared" si="1932"/>
        <v/>
      </c>
      <c r="BY2999" s="139" t="str">
        <f t="shared" si="1933"/>
        <v/>
      </c>
      <c r="CA2999" s="138" t="str">
        <f t="shared" si="1934"/>
        <v/>
      </c>
      <c r="CB2999" s="104" t="str">
        <f t="shared" si="1935"/>
        <v/>
      </c>
      <c r="CC2999" s="139" t="str">
        <f t="shared" si="1936"/>
        <v/>
      </c>
      <c r="CE2999" s="162" t="str">
        <f t="shared" si="1937"/>
        <v/>
      </c>
      <c r="CF2999" s="163" t="str">
        <f t="shared" si="1938"/>
        <v/>
      </c>
      <c r="CG2999" s="164" t="str">
        <f t="shared" si="1939"/>
        <v/>
      </c>
      <c r="CI2999" s="162" t="str">
        <f t="shared" si="1940"/>
        <v/>
      </c>
      <c r="CJ2999" s="163" t="str">
        <f t="shared" si="1943"/>
        <v/>
      </c>
      <c r="CK2999" s="164" t="str">
        <f t="shared" si="1944"/>
        <v/>
      </c>
      <c r="CM2999" s="169" t="str">
        <f t="shared" si="1941"/>
        <v/>
      </c>
      <c r="CN2999" s="139" t="str">
        <f t="shared" si="1942"/>
        <v/>
      </c>
      <c r="CP2999" s="41" t="str">
        <f>IF($CM2999="", "", COUNTIF($CM$11:$CM$3035, "&lt;"&amp;$CM2999)+1+COUNTIF($CM$11:$CM2999, $CM2999)-1)</f>
        <v/>
      </c>
    </row>
    <row r="3000" spans="1:94" x14ac:dyDescent="0.25">
      <c r="A3000" s="40"/>
      <c r="B3000" s="82" t="str">
        <f>IF($I3000="", "", IFERROR(INDEX('Job Database'!$AE$11:$AE$3035, MATCH($I3000, 'Job Database'!$X$11:$X$3035, 0)), ""))</f>
        <v/>
      </c>
      <c r="C3000" s="69" t="str">
        <f>IF($I3000="", "", IF(COUNTIF('Job Database'!$X$11:$X$3035, $I3000)=0, $AC$5, $AC$4))</f>
        <v/>
      </c>
      <c r="D3000" s="40"/>
      <c r="E3000" s="85" t="str">
        <f>IF($I3000="", "", IF(IFERROR(INDEX('Job Database'!$M$11:$M$3035, MATCH($I3000, 'Job Database'!$X$11:$X$3035, 0)), "")="", "", IFERROR(INDEX('Job Database'!$M$11:$M$3035, MATCH($I3000, 'Job Database'!$X$11:$X$3035, 0)), "")))</f>
        <v/>
      </c>
      <c r="F3000" s="40"/>
      <c r="G3000" s="88" t="str">
        <f t="shared" si="1916"/>
        <v/>
      </c>
      <c r="H3000" s="40"/>
      <c r="I3000" s="24"/>
      <c r="J3000" s="34"/>
      <c r="K3000" s="106"/>
      <c r="L3000" s="79"/>
      <c r="M3000" s="34"/>
      <c r="N3000" s="79"/>
      <c r="O3000" s="31"/>
      <c r="P3000" s="53"/>
      <c r="Q3000" s="40"/>
      <c r="S3000" s="41" t="str">
        <f t="shared" si="1904"/>
        <v/>
      </c>
      <c r="T3000" s="41" t="str">
        <f t="shared" si="1905"/>
        <v/>
      </c>
      <c r="U3000" s="41" t="str">
        <f t="shared" si="1917"/>
        <v/>
      </c>
      <c r="W3000" s="74" t="str">
        <f>IF('Job Database'!$X3000="", "", 'Job Database'!$X3000)</f>
        <v/>
      </c>
      <c r="Y3000" s="41" t="str">
        <f>IF($W3000="", "", IF(COUNTIF($I$11:$I$3035, $W3000)&gt;0, "", MAX($Y$10:$Y2999)+1))</f>
        <v/>
      </c>
      <c r="Z3000" s="41">
        <v>2990</v>
      </c>
      <c r="AA3000" s="58" t="str">
        <f t="shared" si="1918"/>
        <v/>
      </c>
      <c r="AC3000" s="41" t="str">
        <f t="shared" si="1906"/>
        <v/>
      </c>
      <c r="AE3000" s="41" t="str">
        <f t="shared" si="1919"/>
        <v/>
      </c>
      <c r="AJ3000" s="154" t="str">
        <f t="shared" si="1920"/>
        <v/>
      </c>
      <c r="AL3000" s="120" t="str">
        <f t="shared" si="1921"/>
        <v/>
      </c>
      <c r="AM3000" s="104" t="str">
        <f t="shared" si="1922"/>
        <v/>
      </c>
      <c r="AN3000" s="104" t="str">
        <f t="shared" si="1923"/>
        <v/>
      </c>
      <c r="AO3000" s="104" t="str">
        <f t="shared" si="1907"/>
        <v/>
      </c>
      <c r="AP3000" s="104" t="str">
        <f t="shared" si="1908"/>
        <v/>
      </c>
      <c r="AQ3000" s="121" t="str">
        <f t="shared" si="1924"/>
        <v/>
      </c>
      <c r="AS3000" s="88" t="str">
        <f t="shared" si="1909"/>
        <v/>
      </c>
      <c r="AT3000" s="68" t="str">
        <f t="shared" si="1925"/>
        <v/>
      </c>
      <c r="AU3000" s="68" t="str">
        <f t="shared" si="1926"/>
        <v/>
      </c>
      <c r="AV3000" s="68" t="str">
        <f t="shared" si="1927"/>
        <v/>
      </c>
      <c r="AW3000" s="88" t="str">
        <f t="shared" si="1910"/>
        <v/>
      </c>
      <c r="AZ3000" s="88" t="str">
        <f t="shared" si="1911"/>
        <v/>
      </c>
      <c r="BA3000" s="68" t="str">
        <f t="shared" si="1912"/>
        <v/>
      </c>
      <c r="BB3000" s="68" t="str">
        <f t="shared" si="1913"/>
        <v/>
      </c>
      <c r="BC3000" s="68" t="str">
        <f t="shared" si="1914"/>
        <v/>
      </c>
      <c r="BD3000" s="69" t="str">
        <f t="shared" si="1915"/>
        <v/>
      </c>
      <c r="BE3000" s="69" t="str">
        <f t="shared" si="1928"/>
        <v/>
      </c>
      <c r="BT3000" s="138" t="str">
        <f t="shared" ca="1" si="1929"/>
        <v/>
      </c>
      <c r="BU3000" s="139" t="str">
        <f t="shared" ca="1" si="1930"/>
        <v/>
      </c>
      <c r="BW3000" s="138" t="str">
        <f t="shared" si="1931"/>
        <v/>
      </c>
      <c r="BX3000" s="104" t="str">
        <f t="shared" si="1932"/>
        <v/>
      </c>
      <c r="BY3000" s="139" t="str">
        <f t="shared" si="1933"/>
        <v/>
      </c>
      <c r="CA3000" s="138" t="str">
        <f t="shared" si="1934"/>
        <v/>
      </c>
      <c r="CB3000" s="104" t="str">
        <f t="shared" si="1935"/>
        <v/>
      </c>
      <c r="CC3000" s="139" t="str">
        <f t="shared" si="1936"/>
        <v/>
      </c>
      <c r="CE3000" s="162" t="str">
        <f t="shared" si="1937"/>
        <v/>
      </c>
      <c r="CF3000" s="163" t="str">
        <f t="shared" si="1938"/>
        <v/>
      </c>
      <c r="CG3000" s="164" t="str">
        <f t="shared" si="1939"/>
        <v/>
      </c>
      <c r="CI3000" s="162" t="str">
        <f t="shared" si="1940"/>
        <v/>
      </c>
      <c r="CJ3000" s="163" t="str">
        <f t="shared" si="1943"/>
        <v/>
      </c>
      <c r="CK3000" s="164" t="str">
        <f t="shared" si="1944"/>
        <v/>
      </c>
      <c r="CM3000" s="169" t="str">
        <f t="shared" si="1941"/>
        <v/>
      </c>
      <c r="CN3000" s="139" t="str">
        <f t="shared" si="1942"/>
        <v/>
      </c>
      <c r="CP3000" s="41" t="str">
        <f>IF($CM3000="", "", COUNTIF($CM$11:$CM$3035, "&lt;"&amp;$CM3000)+1+COUNTIF($CM$11:$CM3000, $CM3000)-1)</f>
        <v/>
      </c>
    </row>
    <row r="3001" spans="1:94" x14ac:dyDescent="0.25">
      <c r="A3001" s="40"/>
      <c r="B3001" s="82" t="str">
        <f>IF($I3001="", "", IFERROR(INDEX('Job Database'!$AE$11:$AE$3035, MATCH($I3001, 'Job Database'!$X$11:$X$3035, 0)), ""))</f>
        <v/>
      </c>
      <c r="C3001" s="69" t="str">
        <f>IF($I3001="", "", IF(COUNTIF('Job Database'!$X$11:$X$3035, $I3001)=0, $AC$5, $AC$4))</f>
        <v/>
      </c>
      <c r="D3001" s="40"/>
      <c r="E3001" s="85" t="str">
        <f>IF($I3001="", "", IF(IFERROR(INDEX('Job Database'!$M$11:$M$3035, MATCH($I3001, 'Job Database'!$X$11:$X$3035, 0)), "")="", "", IFERROR(INDEX('Job Database'!$M$11:$M$3035, MATCH($I3001, 'Job Database'!$X$11:$X$3035, 0)), "")))</f>
        <v/>
      </c>
      <c r="F3001" s="40"/>
      <c r="G3001" s="88" t="str">
        <f t="shared" si="1916"/>
        <v/>
      </c>
      <c r="H3001" s="40"/>
      <c r="I3001" s="24"/>
      <c r="J3001" s="34"/>
      <c r="K3001" s="106"/>
      <c r="L3001" s="79"/>
      <c r="M3001" s="34"/>
      <c r="N3001" s="79"/>
      <c r="O3001" s="31"/>
      <c r="P3001" s="53"/>
      <c r="Q3001" s="40"/>
      <c r="S3001" s="41" t="str">
        <f t="shared" si="1904"/>
        <v/>
      </c>
      <c r="T3001" s="41" t="str">
        <f t="shared" si="1905"/>
        <v/>
      </c>
      <c r="U3001" s="41" t="str">
        <f t="shared" si="1917"/>
        <v/>
      </c>
      <c r="W3001" s="74" t="str">
        <f>IF('Job Database'!$X3001="", "", 'Job Database'!$X3001)</f>
        <v/>
      </c>
      <c r="Y3001" s="41" t="str">
        <f>IF($W3001="", "", IF(COUNTIF($I$11:$I$3035, $W3001)&gt;0, "", MAX($Y$10:$Y3000)+1))</f>
        <v/>
      </c>
      <c r="Z3001" s="41">
        <v>2991</v>
      </c>
      <c r="AA3001" s="58" t="str">
        <f t="shared" si="1918"/>
        <v/>
      </c>
      <c r="AC3001" s="41" t="str">
        <f t="shared" si="1906"/>
        <v/>
      </c>
      <c r="AE3001" s="41" t="str">
        <f t="shared" si="1919"/>
        <v/>
      </c>
      <c r="AJ3001" s="154" t="str">
        <f t="shared" si="1920"/>
        <v/>
      </c>
      <c r="AL3001" s="120" t="str">
        <f t="shared" si="1921"/>
        <v/>
      </c>
      <c r="AM3001" s="104" t="str">
        <f t="shared" si="1922"/>
        <v/>
      </c>
      <c r="AN3001" s="104" t="str">
        <f t="shared" si="1923"/>
        <v/>
      </c>
      <c r="AO3001" s="104" t="str">
        <f t="shared" si="1907"/>
        <v/>
      </c>
      <c r="AP3001" s="104" t="str">
        <f t="shared" si="1908"/>
        <v/>
      </c>
      <c r="AQ3001" s="121" t="str">
        <f t="shared" si="1924"/>
        <v/>
      </c>
      <c r="AS3001" s="88" t="str">
        <f t="shared" si="1909"/>
        <v/>
      </c>
      <c r="AT3001" s="68" t="str">
        <f t="shared" si="1925"/>
        <v/>
      </c>
      <c r="AU3001" s="68" t="str">
        <f t="shared" si="1926"/>
        <v/>
      </c>
      <c r="AV3001" s="68" t="str">
        <f t="shared" si="1927"/>
        <v/>
      </c>
      <c r="AW3001" s="88" t="str">
        <f t="shared" si="1910"/>
        <v/>
      </c>
      <c r="AZ3001" s="88" t="str">
        <f t="shared" si="1911"/>
        <v/>
      </c>
      <c r="BA3001" s="68" t="str">
        <f t="shared" si="1912"/>
        <v/>
      </c>
      <c r="BB3001" s="68" t="str">
        <f t="shared" si="1913"/>
        <v/>
      </c>
      <c r="BC3001" s="68" t="str">
        <f t="shared" si="1914"/>
        <v/>
      </c>
      <c r="BD3001" s="69" t="str">
        <f t="shared" si="1915"/>
        <v/>
      </c>
      <c r="BE3001" s="69" t="str">
        <f t="shared" si="1928"/>
        <v/>
      </c>
      <c r="BT3001" s="138" t="str">
        <f t="shared" ca="1" si="1929"/>
        <v/>
      </c>
      <c r="BU3001" s="139" t="str">
        <f t="shared" ca="1" si="1930"/>
        <v/>
      </c>
      <c r="BW3001" s="138" t="str">
        <f t="shared" si="1931"/>
        <v/>
      </c>
      <c r="BX3001" s="104" t="str">
        <f t="shared" si="1932"/>
        <v/>
      </c>
      <c r="BY3001" s="139" t="str">
        <f t="shared" si="1933"/>
        <v/>
      </c>
      <c r="CA3001" s="138" t="str">
        <f t="shared" si="1934"/>
        <v/>
      </c>
      <c r="CB3001" s="104" t="str">
        <f t="shared" si="1935"/>
        <v/>
      </c>
      <c r="CC3001" s="139" t="str">
        <f t="shared" si="1936"/>
        <v/>
      </c>
      <c r="CE3001" s="162" t="str">
        <f t="shared" si="1937"/>
        <v/>
      </c>
      <c r="CF3001" s="163" t="str">
        <f t="shared" si="1938"/>
        <v/>
      </c>
      <c r="CG3001" s="164" t="str">
        <f t="shared" si="1939"/>
        <v/>
      </c>
      <c r="CI3001" s="162" t="str">
        <f t="shared" si="1940"/>
        <v/>
      </c>
      <c r="CJ3001" s="163" t="str">
        <f t="shared" si="1943"/>
        <v/>
      </c>
      <c r="CK3001" s="164" t="str">
        <f t="shared" si="1944"/>
        <v/>
      </c>
      <c r="CM3001" s="169" t="str">
        <f t="shared" si="1941"/>
        <v/>
      </c>
      <c r="CN3001" s="139" t="str">
        <f t="shared" si="1942"/>
        <v/>
      </c>
      <c r="CP3001" s="41" t="str">
        <f>IF($CM3001="", "", COUNTIF($CM$11:$CM$3035, "&lt;"&amp;$CM3001)+1+COUNTIF($CM$11:$CM3001, $CM3001)-1)</f>
        <v/>
      </c>
    </row>
    <row r="3002" spans="1:94" x14ac:dyDescent="0.25">
      <c r="A3002" s="40"/>
      <c r="B3002" s="82" t="str">
        <f>IF($I3002="", "", IFERROR(INDEX('Job Database'!$AE$11:$AE$3035, MATCH($I3002, 'Job Database'!$X$11:$X$3035, 0)), ""))</f>
        <v/>
      </c>
      <c r="C3002" s="69" t="str">
        <f>IF($I3002="", "", IF(COUNTIF('Job Database'!$X$11:$X$3035, $I3002)=0, $AC$5, $AC$4))</f>
        <v/>
      </c>
      <c r="D3002" s="40"/>
      <c r="E3002" s="85" t="str">
        <f>IF($I3002="", "", IF(IFERROR(INDEX('Job Database'!$M$11:$M$3035, MATCH($I3002, 'Job Database'!$X$11:$X$3035, 0)), "")="", "", IFERROR(INDEX('Job Database'!$M$11:$M$3035, MATCH($I3002, 'Job Database'!$X$11:$X$3035, 0)), "")))</f>
        <v/>
      </c>
      <c r="F3002" s="40"/>
      <c r="G3002" s="88" t="str">
        <f t="shared" si="1916"/>
        <v/>
      </c>
      <c r="H3002" s="40"/>
      <c r="I3002" s="24"/>
      <c r="J3002" s="34"/>
      <c r="K3002" s="106"/>
      <c r="L3002" s="79"/>
      <c r="M3002" s="34"/>
      <c r="N3002" s="79"/>
      <c r="O3002" s="31"/>
      <c r="P3002" s="53"/>
      <c r="Q3002" s="40"/>
      <c r="S3002" s="41" t="str">
        <f t="shared" si="1904"/>
        <v/>
      </c>
      <c r="T3002" s="41" t="str">
        <f t="shared" si="1905"/>
        <v/>
      </c>
      <c r="U3002" s="41" t="str">
        <f t="shared" si="1917"/>
        <v/>
      </c>
      <c r="W3002" s="74" t="str">
        <f>IF('Job Database'!$X3002="", "", 'Job Database'!$X3002)</f>
        <v/>
      </c>
      <c r="Y3002" s="41" t="str">
        <f>IF($W3002="", "", IF(COUNTIF($I$11:$I$3035, $W3002)&gt;0, "", MAX($Y$10:$Y3001)+1))</f>
        <v/>
      </c>
      <c r="Z3002" s="41">
        <v>2992</v>
      </c>
      <c r="AA3002" s="58" t="str">
        <f t="shared" si="1918"/>
        <v/>
      </c>
      <c r="AC3002" s="41" t="str">
        <f t="shared" si="1906"/>
        <v/>
      </c>
      <c r="AE3002" s="41" t="str">
        <f t="shared" si="1919"/>
        <v/>
      </c>
      <c r="AJ3002" s="154" t="str">
        <f t="shared" si="1920"/>
        <v/>
      </c>
      <c r="AL3002" s="120" t="str">
        <f t="shared" si="1921"/>
        <v/>
      </c>
      <c r="AM3002" s="104" t="str">
        <f t="shared" si="1922"/>
        <v/>
      </c>
      <c r="AN3002" s="104" t="str">
        <f t="shared" si="1923"/>
        <v/>
      </c>
      <c r="AO3002" s="104" t="str">
        <f t="shared" si="1907"/>
        <v/>
      </c>
      <c r="AP3002" s="104" t="str">
        <f t="shared" si="1908"/>
        <v/>
      </c>
      <c r="AQ3002" s="121" t="str">
        <f t="shared" si="1924"/>
        <v/>
      </c>
      <c r="AS3002" s="88" t="str">
        <f t="shared" si="1909"/>
        <v/>
      </c>
      <c r="AT3002" s="68" t="str">
        <f t="shared" si="1925"/>
        <v/>
      </c>
      <c r="AU3002" s="68" t="str">
        <f t="shared" si="1926"/>
        <v/>
      </c>
      <c r="AV3002" s="68" t="str">
        <f t="shared" si="1927"/>
        <v/>
      </c>
      <c r="AW3002" s="88" t="str">
        <f t="shared" si="1910"/>
        <v/>
      </c>
      <c r="AZ3002" s="88" t="str">
        <f t="shared" si="1911"/>
        <v/>
      </c>
      <c r="BA3002" s="68" t="str">
        <f t="shared" si="1912"/>
        <v/>
      </c>
      <c r="BB3002" s="68" t="str">
        <f t="shared" si="1913"/>
        <v/>
      </c>
      <c r="BC3002" s="68" t="str">
        <f t="shared" si="1914"/>
        <v/>
      </c>
      <c r="BD3002" s="69" t="str">
        <f t="shared" si="1915"/>
        <v/>
      </c>
      <c r="BE3002" s="69" t="str">
        <f t="shared" si="1928"/>
        <v/>
      </c>
      <c r="BT3002" s="138" t="str">
        <f t="shared" ca="1" si="1929"/>
        <v/>
      </c>
      <c r="BU3002" s="139" t="str">
        <f t="shared" ca="1" si="1930"/>
        <v/>
      </c>
      <c r="BW3002" s="138" t="str">
        <f t="shared" si="1931"/>
        <v/>
      </c>
      <c r="BX3002" s="104" t="str">
        <f t="shared" si="1932"/>
        <v/>
      </c>
      <c r="BY3002" s="139" t="str">
        <f t="shared" si="1933"/>
        <v/>
      </c>
      <c r="CA3002" s="138" t="str">
        <f t="shared" si="1934"/>
        <v/>
      </c>
      <c r="CB3002" s="104" t="str">
        <f t="shared" si="1935"/>
        <v/>
      </c>
      <c r="CC3002" s="139" t="str">
        <f t="shared" si="1936"/>
        <v/>
      </c>
      <c r="CE3002" s="162" t="str">
        <f t="shared" si="1937"/>
        <v/>
      </c>
      <c r="CF3002" s="163" t="str">
        <f t="shared" si="1938"/>
        <v/>
      </c>
      <c r="CG3002" s="164" t="str">
        <f t="shared" si="1939"/>
        <v/>
      </c>
      <c r="CI3002" s="162" t="str">
        <f t="shared" si="1940"/>
        <v/>
      </c>
      <c r="CJ3002" s="163" t="str">
        <f t="shared" si="1943"/>
        <v/>
      </c>
      <c r="CK3002" s="164" t="str">
        <f t="shared" si="1944"/>
        <v/>
      </c>
      <c r="CM3002" s="169" t="str">
        <f t="shared" si="1941"/>
        <v/>
      </c>
      <c r="CN3002" s="139" t="str">
        <f t="shared" si="1942"/>
        <v/>
      </c>
      <c r="CP3002" s="41" t="str">
        <f>IF($CM3002="", "", COUNTIF($CM$11:$CM$3035, "&lt;"&amp;$CM3002)+1+COUNTIF($CM$11:$CM3002, $CM3002)-1)</f>
        <v/>
      </c>
    </row>
    <row r="3003" spans="1:94" x14ac:dyDescent="0.25">
      <c r="A3003" s="40"/>
      <c r="B3003" s="82" t="str">
        <f>IF($I3003="", "", IFERROR(INDEX('Job Database'!$AE$11:$AE$3035, MATCH($I3003, 'Job Database'!$X$11:$X$3035, 0)), ""))</f>
        <v/>
      </c>
      <c r="C3003" s="69" t="str">
        <f>IF($I3003="", "", IF(COUNTIF('Job Database'!$X$11:$X$3035, $I3003)=0, $AC$5, $AC$4))</f>
        <v/>
      </c>
      <c r="D3003" s="40"/>
      <c r="E3003" s="85" t="str">
        <f>IF($I3003="", "", IF(IFERROR(INDEX('Job Database'!$M$11:$M$3035, MATCH($I3003, 'Job Database'!$X$11:$X$3035, 0)), "")="", "", IFERROR(INDEX('Job Database'!$M$11:$M$3035, MATCH($I3003, 'Job Database'!$X$11:$X$3035, 0)), "")))</f>
        <v/>
      </c>
      <c r="F3003" s="40"/>
      <c r="G3003" s="88" t="str">
        <f t="shared" si="1916"/>
        <v/>
      </c>
      <c r="H3003" s="40"/>
      <c r="I3003" s="24"/>
      <c r="J3003" s="34"/>
      <c r="K3003" s="106"/>
      <c r="L3003" s="79"/>
      <c r="M3003" s="34"/>
      <c r="N3003" s="79"/>
      <c r="O3003" s="31"/>
      <c r="P3003" s="53"/>
      <c r="Q3003" s="40"/>
      <c r="S3003" s="41" t="str">
        <f t="shared" si="1904"/>
        <v/>
      </c>
      <c r="T3003" s="41" t="str">
        <f t="shared" si="1905"/>
        <v/>
      </c>
      <c r="U3003" s="41" t="str">
        <f t="shared" si="1917"/>
        <v/>
      </c>
      <c r="W3003" s="74" t="str">
        <f>IF('Job Database'!$X3003="", "", 'Job Database'!$X3003)</f>
        <v/>
      </c>
      <c r="Y3003" s="41" t="str">
        <f>IF($W3003="", "", IF(COUNTIF($I$11:$I$3035, $W3003)&gt;0, "", MAX($Y$10:$Y3002)+1))</f>
        <v/>
      </c>
      <c r="Z3003" s="41">
        <v>2993</v>
      </c>
      <c r="AA3003" s="58" t="str">
        <f t="shared" si="1918"/>
        <v/>
      </c>
      <c r="AC3003" s="41" t="str">
        <f t="shared" si="1906"/>
        <v/>
      </c>
      <c r="AE3003" s="41" t="str">
        <f t="shared" si="1919"/>
        <v/>
      </c>
      <c r="AJ3003" s="154" t="str">
        <f t="shared" si="1920"/>
        <v/>
      </c>
      <c r="AL3003" s="120" t="str">
        <f t="shared" si="1921"/>
        <v/>
      </c>
      <c r="AM3003" s="104" t="str">
        <f t="shared" si="1922"/>
        <v/>
      </c>
      <c r="AN3003" s="104" t="str">
        <f t="shared" si="1923"/>
        <v/>
      </c>
      <c r="AO3003" s="104" t="str">
        <f t="shared" si="1907"/>
        <v/>
      </c>
      <c r="AP3003" s="104" t="str">
        <f t="shared" si="1908"/>
        <v/>
      </c>
      <c r="AQ3003" s="121" t="str">
        <f t="shared" si="1924"/>
        <v/>
      </c>
      <c r="AS3003" s="88" t="str">
        <f t="shared" si="1909"/>
        <v/>
      </c>
      <c r="AT3003" s="68" t="str">
        <f t="shared" si="1925"/>
        <v/>
      </c>
      <c r="AU3003" s="68" t="str">
        <f t="shared" si="1926"/>
        <v/>
      </c>
      <c r="AV3003" s="68" t="str">
        <f t="shared" si="1927"/>
        <v/>
      </c>
      <c r="AW3003" s="88" t="str">
        <f t="shared" si="1910"/>
        <v/>
      </c>
      <c r="AZ3003" s="88" t="str">
        <f t="shared" si="1911"/>
        <v/>
      </c>
      <c r="BA3003" s="68" t="str">
        <f t="shared" si="1912"/>
        <v/>
      </c>
      <c r="BB3003" s="68" t="str">
        <f t="shared" si="1913"/>
        <v/>
      </c>
      <c r="BC3003" s="68" t="str">
        <f t="shared" si="1914"/>
        <v/>
      </c>
      <c r="BD3003" s="69" t="str">
        <f t="shared" si="1915"/>
        <v/>
      </c>
      <c r="BE3003" s="69" t="str">
        <f t="shared" si="1928"/>
        <v/>
      </c>
      <c r="BT3003" s="138" t="str">
        <f t="shared" ca="1" si="1929"/>
        <v/>
      </c>
      <c r="BU3003" s="139" t="str">
        <f t="shared" ca="1" si="1930"/>
        <v/>
      </c>
      <c r="BW3003" s="138" t="str">
        <f t="shared" si="1931"/>
        <v/>
      </c>
      <c r="BX3003" s="104" t="str">
        <f t="shared" si="1932"/>
        <v/>
      </c>
      <c r="BY3003" s="139" t="str">
        <f t="shared" si="1933"/>
        <v/>
      </c>
      <c r="CA3003" s="138" t="str">
        <f t="shared" si="1934"/>
        <v/>
      </c>
      <c r="CB3003" s="104" t="str">
        <f t="shared" si="1935"/>
        <v/>
      </c>
      <c r="CC3003" s="139" t="str">
        <f t="shared" si="1936"/>
        <v/>
      </c>
      <c r="CE3003" s="162" t="str">
        <f t="shared" si="1937"/>
        <v/>
      </c>
      <c r="CF3003" s="163" t="str">
        <f t="shared" si="1938"/>
        <v/>
      </c>
      <c r="CG3003" s="164" t="str">
        <f t="shared" si="1939"/>
        <v/>
      </c>
      <c r="CI3003" s="162" t="str">
        <f t="shared" si="1940"/>
        <v/>
      </c>
      <c r="CJ3003" s="163" t="str">
        <f t="shared" si="1943"/>
        <v/>
      </c>
      <c r="CK3003" s="164" t="str">
        <f t="shared" si="1944"/>
        <v/>
      </c>
      <c r="CM3003" s="169" t="str">
        <f t="shared" si="1941"/>
        <v/>
      </c>
      <c r="CN3003" s="139" t="str">
        <f t="shared" si="1942"/>
        <v/>
      </c>
      <c r="CP3003" s="41" t="str">
        <f>IF($CM3003="", "", COUNTIF($CM$11:$CM$3035, "&lt;"&amp;$CM3003)+1+COUNTIF($CM$11:$CM3003, $CM3003)-1)</f>
        <v/>
      </c>
    </row>
    <row r="3004" spans="1:94" x14ac:dyDescent="0.25">
      <c r="A3004" s="40"/>
      <c r="B3004" s="82" t="str">
        <f>IF($I3004="", "", IFERROR(INDEX('Job Database'!$AE$11:$AE$3035, MATCH($I3004, 'Job Database'!$X$11:$X$3035, 0)), ""))</f>
        <v/>
      </c>
      <c r="C3004" s="69" t="str">
        <f>IF($I3004="", "", IF(COUNTIF('Job Database'!$X$11:$X$3035, $I3004)=0, $AC$5, $AC$4))</f>
        <v/>
      </c>
      <c r="D3004" s="40"/>
      <c r="E3004" s="85" t="str">
        <f>IF($I3004="", "", IF(IFERROR(INDEX('Job Database'!$M$11:$M$3035, MATCH($I3004, 'Job Database'!$X$11:$X$3035, 0)), "")="", "", IFERROR(INDEX('Job Database'!$M$11:$M$3035, MATCH($I3004, 'Job Database'!$X$11:$X$3035, 0)), "")))</f>
        <v/>
      </c>
      <c r="F3004" s="40"/>
      <c r="G3004" s="88" t="str">
        <f t="shared" si="1916"/>
        <v/>
      </c>
      <c r="H3004" s="40"/>
      <c r="I3004" s="24"/>
      <c r="J3004" s="34"/>
      <c r="K3004" s="106"/>
      <c r="L3004" s="79"/>
      <c r="M3004" s="34"/>
      <c r="N3004" s="79"/>
      <c r="O3004" s="31"/>
      <c r="P3004" s="53"/>
      <c r="Q3004" s="40"/>
      <c r="S3004" s="41" t="str">
        <f t="shared" si="1904"/>
        <v/>
      </c>
      <c r="T3004" s="41" t="str">
        <f t="shared" si="1905"/>
        <v/>
      </c>
      <c r="U3004" s="41" t="str">
        <f t="shared" si="1917"/>
        <v/>
      </c>
      <c r="W3004" s="74" t="str">
        <f>IF('Job Database'!$X3004="", "", 'Job Database'!$X3004)</f>
        <v/>
      </c>
      <c r="Y3004" s="41" t="str">
        <f>IF($W3004="", "", IF(COUNTIF($I$11:$I$3035, $W3004)&gt;0, "", MAX($Y$10:$Y3003)+1))</f>
        <v/>
      </c>
      <c r="Z3004" s="41">
        <v>2994</v>
      </c>
      <c r="AA3004" s="58" t="str">
        <f t="shared" si="1918"/>
        <v/>
      </c>
      <c r="AC3004" s="41" t="str">
        <f t="shared" si="1906"/>
        <v/>
      </c>
      <c r="AE3004" s="41" t="str">
        <f t="shared" si="1919"/>
        <v/>
      </c>
      <c r="AJ3004" s="154" t="str">
        <f t="shared" si="1920"/>
        <v/>
      </c>
      <c r="AL3004" s="120" t="str">
        <f t="shared" si="1921"/>
        <v/>
      </c>
      <c r="AM3004" s="104" t="str">
        <f t="shared" si="1922"/>
        <v/>
      </c>
      <c r="AN3004" s="104" t="str">
        <f t="shared" si="1923"/>
        <v/>
      </c>
      <c r="AO3004" s="104" t="str">
        <f t="shared" si="1907"/>
        <v/>
      </c>
      <c r="AP3004" s="104" t="str">
        <f t="shared" si="1908"/>
        <v/>
      </c>
      <c r="AQ3004" s="121" t="str">
        <f t="shared" si="1924"/>
        <v/>
      </c>
      <c r="AS3004" s="88" t="str">
        <f t="shared" si="1909"/>
        <v/>
      </c>
      <c r="AT3004" s="68" t="str">
        <f t="shared" si="1925"/>
        <v/>
      </c>
      <c r="AU3004" s="68" t="str">
        <f t="shared" si="1926"/>
        <v/>
      </c>
      <c r="AV3004" s="68" t="str">
        <f t="shared" si="1927"/>
        <v/>
      </c>
      <c r="AW3004" s="88" t="str">
        <f t="shared" si="1910"/>
        <v/>
      </c>
      <c r="AZ3004" s="88" t="str">
        <f t="shared" si="1911"/>
        <v/>
      </c>
      <c r="BA3004" s="68" t="str">
        <f t="shared" si="1912"/>
        <v/>
      </c>
      <c r="BB3004" s="68" t="str">
        <f t="shared" si="1913"/>
        <v/>
      </c>
      <c r="BC3004" s="68" t="str">
        <f t="shared" si="1914"/>
        <v/>
      </c>
      <c r="BD3004" s="69" t="str">
        <f t="shared" si="1915"/>
        <v/>
      </c>
      <c r="BE3004" s="69" t="str">
        <f t="shared" si="1928"/>
        <v/>
      </c>
      <c r="BT3004" s="138" t="str">
        <f t="shared" ca="1" si="1929"/>
        <v/>
      </c>
      <c r="BU3004" s="139" t="str">
        <f t="shared" ca="1" si="1930"/>
        <v/>
      </c>
      <c r="BW3004" s="138" t="str">
        <f t="shared" si="1931"/>
        <v/>
      </c>
      <c r="BX3004" s="104" t="str">
        <f t="shared" si="1932"/>
        <v/>
      </c>
      <c r="BY3004" s="139" t="str">
        <f t="shared" si="1933"/>
        <v/>
      </c>
      <c r="CA3004" s="138" t="str">
        <f t="shared" si="1934"/>
        <v/>
      </c>
      <c r="CB3004" s="104" t="str">
        <f t="shared" si="1935"/>
        <v/>
      </c>
      <c r="CC3004" s="139" t="str">
        <f t="shared" si="1936"/>
        <v/>
      </c>
      <c r="CE3004" s="162" t="str">
        <f t="shared" si="1937"/>
        <v/>
      </c>
      <c r="CF3004" s="163" t="str">
        <f t="shared" si="1938"/>
        <v/>
      </c>
      <c r="CG3004" s="164" t="str">
        <f t="shared" si="1939"/>
        <v/>
      </c>
      <c r="CI3004" s="162" t="str">
        <f t="shared" si="1940"/>
        <v/>
      </c>
      <c r="CJ3004" s="163" t="str">
        <f t="shared" si="1943"/>
        <v/>
      </c>
      <c r="CK3004" s="164" t="str">
        <f t="shared" si="1944"/>
        <v/>
      </c>
      <c r="CM3004" s="169" t="str">
        <f t="shared" si="1941"/>
        <v/>
      </c>
      <c r="CN3004" s="139" t="str">
        <f t="shared" si="1942"/>
        <v/>
      </c>
      <c r="CP3004" s="41" t="str">
        <f>IF($CM3004="", "", COUNTIF($CM$11:$CM$3035, "&lt;"&amp;$CM3004)+1+COUNTIF($CM$11:$CM3004, $CM3004)-1)</f>
        <v/>
      </c>
    </row>
    <row r="3005" spans="1:94" x14ac:dyDescent="0.25">
      <c r="A3005" s="40"/>
      <c r="B3005" s="82" t="str">
        <f>IF($I3005="", "", IFERROR(INDEX('Job Database'!$AE$11:$AE$3035, MATCH($I3005, 'Job Database'!$X$11:$X$3035, 0)), ""))</f>
        <v/>
      </c>
      <c r="C3005" s="69" t="str">
        <f>IF($I3005="", "", IF(COUNTIF('Job Database'!$X$11:$X$3035, $I3005)=0, $AC$5, $AC$4))</f>
        <v/>
      </c>
      <c r="D3005" s="40"/>
      <c r="E3005" s="85" t="str">
        <f>IF($I3005="", "", IF(IFERROR(INDEX('Job Database'!$M$11:$M$3035, MATCH($I3005, 'Job Database'!$X$11:$X$3035, 0)), "")="", "", IFERROR(INDEX('Job Database'!$M$11:$M$3035, MATCH($I3005, 'Job Database'!$X$11:$X$3035, 0)), "")))</f>
        <v/>
      </c>
      <c r="F3005" s="40"/>
      <c r="G3005" s="88" t="str">
        <f t="shared" si="1916"/>
        <v/>
      </c>
      <c r="H3005" s="40"/>
      <c r="I3005" s="24"/>
      <c r="J3005" s="34"/>
      <c r="K3005" s="106"/>
      <c r="L3005" s="79"/>
      <c r="M3005" s="34"/>
      <c r="N3005" s="79"/>
      <c r="O3005" s="31"/>
      <c r="P3005" s="53"/>
      <c r="Q3005" s="40"/>
      <c r="S3005" s="41" t="str">
        <f t="shared" si="1904"/>
        <v/>
      </c>
      <c r="T3005" s="41" t="str">
        <f t="shared" si="1905"/>
        <v/>
      </c>
      <c r="U3005" s="41" t="str">
        <f t="shared" si="1917"/>
        <v/>
      </c>
      <c r="W3005" s="74" t="str">
        <f>IF('Job Database'!$X3005="", "", 'Job Database'!$X3005)</f>
        <v/>
      </c>
      <c r="Y3005" s="41" t="str">
        <f>IF($W3005="", "", IF(COUNTIF($I$11:$I$3035, $W3005)&gt;0, "", MAX($Y$10:$Y3004)+1))</f>
        <v/>
      </c>
      <c r="Z3005" s="41">
        <v>2995</v>
      </c>
      <c r="AA3005" s="58" t="str">
        <f t="shared" si="1918"/>
        <v/>
      </c>
      <c r="AC3005" s="41" t="str">
        <f t="shared" si="1906"/>
        <v/>
      </c>
      <c r="AE3005" s="41" t="str">
        <f t="shared" si="1919"/>
        <v/>
      </c>
      <c r="AJ3005" s="154" t="str">
        <f t="shared" si="1920"/>
        <v/>
      </c>
      <c r="AL3005" s="120" t="str">
        <f t="shared" si="1921"/>
        <v/>
      </c>
      <c r="AM3005" s="104" t="str">
        <f t="shared" si="1922"/>
        <v/>
      </c>
      <c r="AN3005" s="104" t="str">
        <f t="shared" si="1923"/>
        <v/>
      </c>
      <c r="AO3005" s="104" t="str">
        <f t="shared" si="1907"/>
        <v/>
      </c>
      <c r="AP3005" s="104" t="str">
        <f t="shared" si="1908"/>
        <v/>
      </c>
      <c r="AQ3005" s="121" t="str">
        <f t="shared" si="1924"/>
        <v/>
      </c>
      <c r="AS3005" s="88" t="str">
        <f t="shared" si="1909"/>
        <v/>
      </c>
      <c r="AT3005" s="68" t="str">
        <f t="shared" si="1925"/>
        <v/>
      </c>
      <c r="AU3005" s="68" t="str">
        <f t="shared" si="1926"/>
        <v/>
      </c>
      <c r="AV3005" s="68" t="str">
        <f t="shared" si="1927"/>
        <v/>
      </c>
      <c r="AW3005" s="88" t="str">
        <f t="shared" si="1910"/>
        <v/>
      </c>
      <c r="AZ3005" s="88" t="str">
        <f t="shared" si="1911"/>
        <v/>
      </c>
      <c r="BA3005" s="68" t="str">
        <f t="shared" si="1912"/>
        <v/>
      </c>
      <c r="BB3005" s="68" t="str">
        <f t="shared" si="1913"/>
        <v/>
      </c>
      <c r="BC3005" s="68" t="str">
        <f t="shared" si="1914"/>
        <v/>
      </c>
      <c r="BD3005" s="69" t="str">
        <f t="shared" si="1915"/>
        <v/>
      </c>
      <c r="BE3005" s="69" t="str">
        <f t="shared" si="1928"/>
        <v/>
      </c>
      <c r="BT3005" s="138" t="str">
        <f t="shared" ca="1" si="1929"/>
        <v/>
      </c>
      <c r="BU3005" s="139" t="str">
        <f t="shared" ca="1" si="1930"/>
        <v/>
      </c>
      <c r="BW3005" s="138" t="str">
        <f t="shared" si="1931"/>
        <v/>
      </c>
      <c r="BX3005" s="104" t="str">
        <f t="shared" si="1932"/>
        <v/>
      </c>
      <c r="BY3005" s="139" t="str">
        <f t="shared" si="1933"/>
        <v/>
      </c>
      <c r="CA3005" s="138" t="str">
        <f t="shared" si="1934"/>
        <v/>
      </c>
      <c r="CB3005" s="104" t="str">
        <f t="shared" si="1935"/>
        <v/>
      </c>
      <c r="CC3005" s="139" t="str">
        <f t="shared" si="1936"/>
        <v/>
      </c>
      <c r="CE3005" s="162" t="str">
        <f t="shared" si="1937"/>
        <v/>
      </c>
      <c r="CF3005" s="163" t="str">
        <f t="shared" si="1938"/>
        <v/>
      </c>
      <c r="CG3005" s="164" t="str">
        <f t="shared" si="1939"/>
        <v/>
      </c>
      <c r="CI3005" s="162" t="str">
        <f t="shared" si="1940"/>
        <v/>
      </c>
      <c r="CJ3005" s="163" t="str">
        <f t="shared" si="1943"/>
        <v/>
      </c>
      <c r="CK3005" s="164" t="str">
        <f t="shared" si="1944"/>
        <v/>
      </c>
      <c r="CM3005" s="169" t="str">
        <f t="shared" si="1941"/>
        <v/>
      </c>
      <c r="CN3005" s="139" t="str">
        <f t="shared" si="1942"/>
        <v/>
      </c>
      <c r="CP3005" s="41" t="str">
        <f>IF($CM3005="", "", COUNTIF($CM$11:$CM$3035, "&lt;"&amp;$CM3005)+1+COUNTIF($CM$11:$CM3005, $CM3005)-1)</f>
        <v/>
      </c>
    </row>
    <row r="3006" spans="1:94" x14ac:dyDescent="0.25">
      <c r="A3006" s="40"/>
      <c r="B3006" s="82" t="str">
        <f>IF($I3006="", "", IFERROR(INDEX('Job Database'!$AE$11:$AE$3035, MATCH($I3006, 'Job Database'!$X$11:$X$3035, 0)), ""))</f>
        <v/>
      </c>
      <c r="C3006" s="69" t="str">
        <f>IF($I3006="", "", IF(COUNTIF('Job Database'!$X$11:$X$3035, $I3006)=0, $AC$5, $AC$4))</f>
        <v/>
      </c>
      <c r="D3006" s="40"/>
      <c r="E3006" s="85" t="str">
        <f>IF($I3006="", "", IF(IFERROR(INDEX('Job Database'!$M$11:$M$3035, MATCH($I3006, 'Job Database'!$X$11:$X$3035, 0)), "")="", "", IFERROR(INDEX('Job Database'!$M$11:$M$3035, MATCH($I3006, 'Job Database'!$X$11:$X$3035, 0)), "")))</f>
        <v/>
      </c>
      <c r="F3006" s="40"/>
      <c r="G3006" s="88" t="str">
        <f t="shared" si="1916"/>
        <v/>
      </c>
      <c r="H3006" s="40"/>
      <c r="I3006" s="24"/>
      <c r="J3006" s="34"/>
      <c r="K3006" s="106"/>
      <c r="L3006" s="79"/>
      <c r="M3006" s="34"/>
      <c r="N3006" s="79"/>
      <c r="O3006" s="31"/>
      <c r="P3006" s="53"/>
      <c r="Q3006" s="40"/>
      <c r="S3006" s="41" t="str">
        <f t="shared" si="1904"/>
        <v/>
      </c>
      <c r="T3006" s="41" t="str">
        <f t="shared" si="1905"/>
        <v/>
      </c>
      <c r="U3006" s="41" t="str">
        <f t="shared" si="1917"/>
        <v/>
      </c>
      <c r="W3006" s="74" t="str">
        <f>IF('Job Database'!$X3006="", "", 'Job Database'!$X3006)</f>
        <v/>
      </c>
      <c r="Y3006" s="41" t="str">
        <f>IF($W3006="", "", IF(COUNTIF($I$11:$I$3035, $W3006)&gt;0, "", MAX($Y$10:$Y3005)+1))</f>
        <v/>
      </c>
      <c r="Z3006" s="41">
        <v>2996</v>
      </c>
      <c r="AA3006" s="58" t="str">
        <f t="shared" si="1918"/>
        <v/>
      </c>
      <c r="AC3006" s="41" t="str">
        <f t="shared" si="1906"/>
        <v/>
      </c>
      <c r="AE3006" s="41" t="str">
        <f t="shared" si="1919"/>
        <v/>
      </c>
      <c r="AJ3006" s="154" t="str">
        <f t="shared" si="1920"/>
        <v/>
      </c>
      <c r="AL3006" s="120" t="str">
        <f t="shared" si="1921"/>
        <v/>
      </c>
      <c r="AM3006" s="104" t="str">
        <f t="shared" si="1922"/>
        <v/>
      </c>
      <c r="AN3006" s="104" t="str">
        <f t="shared" si="1923"/>
        <v/>
      </c>
      <c r="AO3006" s="104" t="str">
        <f t="shared" si="1907"/>
        <v/>
      </c>
      <c r="AP3006" s="104" t="str">
        <f t="shared" si="1908"/>
        <v/>
      </c>
      <c r="AQ3006" s="121" t="str">
        <f t="shared" si="1924"/>
        <v/>
      </c>
      <c r="AS3006" s="88" t="str">
        <f t="shared" si="1909"/>
        <v/>
      </c>
      <c r="AT3006" s="68" t="str">
        <f t="shared" si="1925"/>
        <v/>
      </c>
      <c r="AU3006" s="68" t="str">
        <f t="shared" si="1926"/>
        <v/>
      </c>
      <c r="AV3006" s="68" t="str">
        <f t="shared" si="1927"/>
        <v/>
      </c>
      <c r="AW3006" s="88" t="str">
        <f t="shared" si="1910"/>
        <v/>
      </c>
      <c r="AZ3006" s="88" t="str">
        <f t="shared" si="1911"/>
        <v/>
      </c>
      <c r="BA3006" s="68" t="str">
        <f t="shared" si="1912"/>
        <v/>
      </c>
      <c r="BB3006" s="68" t="str">
        <f t="shared" si="1913"/>
        <v/>
      </c>
      <c r="BC3006" s="68" t="str">
        <f t="shared" si="1914"/>
        <v/>
      </c>
      <c r="BD3006" s="69" t="str">
        <f t="shared" si="1915"/>
        <v/>
      </c>
      <c r="BE3006" s="69" t="str">
        <f t="shared" si="1928"/>
        <v/>
      </c>
      <c r="BT3006" s="138" t="str">
        <f t="shared" ca="1" si="1929"/>
        <v/>
      </c>
      <c r="BU3006" s="139" t="str">
        <f t="shared" ca="1" si="1930"/>
        <v/>
      </c>
      <c r="BW3006" s="138" t="str">
        <f t="shared" si="1931"/>
        <v/>
      </c>
      <c r="BX3006" s="104" t="str">
        <f t="shared" si="1932"/>
        <v/>
      </c>
      <c r="BY3006" s="139" t="str">
        <f t="shared" si="1933"/>
        <v/>
      </c>
      <c r="CA3006" s="138" t="str">
        <f t="shared" si="1934"/>
        <v/>
      </c>
      <c r="CB3006" s="104" t="str">
        <f t="shared" si="1935"/>
        <v/>
      </c>
      <c r="CC3006" s="139" t="str">
        <f t="shared" si="1936"/>
        <v/>
      </c>
      <c r="CE3006" s="162" t="str">
        <f t="shared" si="1937"/>
        <v/>
      </c>
      <c r="CF3006" s="163" t="str">
        <f t="shared" si="1938"/>
        <v/>
      </c>
      <c r="CG3006" s="164" t="str">
        <f t="shared" si="1939"/>
        <v/>
      </c>
      <c r="CI3006" s="162" t="str">
        <f t="shared" si="1940"/>
        <v/>
      </c>
      <c r="CJ3006" s="163" t="str">
        <f t="shared" si="1943"/>
        <v/>
      </c>
      <c r="CK3006" s="164" t="str">
        <f t="shared" si="1944"/>
        <v/>
      </c>
      <c r="CM3006" s="169" t="str">
        <f t="shared" si="1941"/>
        <v/>
      </c>
      <c r="CN3006" s="139" t="str">
        <f t="shared" si="1942"/>
        <v/>
      </c>
      <c r="CP3006" s="41" t="str">
        <f>IF($CM3006="", "", COUNTIF($CM$11:$CM$3035, "&lt;"&amp;$CM3006)+1+COUNTIF($CM$11:$CM3006, $CM3006)-1)</f>
        <v/>
      </c>
    </row>
    <row r="3007" spans="1:94" x14ac:dyDescent="0.25">
      <c r="A3007" s="40"/>
      <c r="B3007" s="82" t="str">
        <f>IF($I3007="", "", IFERROR(INDEX('Job Database'!$AE$11:$AE$3035, MATCH($I3007, 'Job Database'!$X$11:$X$3035, 0)), ""))</f>
        <v/>
      </c>
      <c r="C3007" s="69" t="str">
        <f>IF($I3007="", "", IF(COUNTIF('Job Database'!$X$11:$X$3035, $I3007)=0, $AC$5, $AC$4))</f>
        <v/>
      </c>
      <c r="D3007" s="40"/>
      <c r="E3007" s="85" t="str">
        <f>IF($I3007="", "", IF(IFERROR(INDEX('Job Database'!$M$11:$M$3035, MATCH($I3007, 'Job Database'!$X$11:$X$3035, 0)), "")="", "", IFERROR(INDEX('Job Database'!$M$11:$M$3035, MATCH($I3007, 'Job Database'!$X$11:$X$3035, 0)), "")))</f>
        <v/>
      </c>
      <c r="F3007" s="40"/>
      <c r="G3007" s="88" t="str">
        <f t="shared" si="1916"/>
        <v/>
      </c>
      <c r="H3007" s="40"/>
      <c r="I3007" s="24"/>
      <c r="J3007" s="34"/>
      <c r="K3007" s="106"/>
      <c r="L3007" s="79"/>
      <c r="M3007" s="34"/>
      <c r="N3007" s="79"/>
      <c r="O3007" s="31"/>
      <c r="P3007" s="53"/>
      <c r="Q3007" s="40"/>
      <c r="S3007" s="41" t="str">
        <f t="shared" si="1904"/>
        <v/>
      </c>
      <c r="T3007" s="41" t="str">
        <f t="shared" si="1905"/>
        <v/>
      </c>
      <c r="U3007" s="41" t="str">
        <f t="shared" si="1917"/>
        <v/>
      </c>
      <c r="W3007" s="74" t="str">
        <f>IF('Job Database'!$X3007="", "", 'Job Database'!$X3007)</f>
        <v/>
      </c>
      <c r="Y3007" s="41" t="str">
        <f>IF($W3007="", "", IF(COUNTIF($I$11:$I$3035, $W3007)&gt;0, "", MAX($Y$10:$Y3006)+1))</f>
        <v/>
      </c>
      <c r="Z3007" s="41">
        <v>2997</v>
      </c>
      <c r="AA3007" s="58" t="str">
        <f t="shared" si="1918"/>
        <v/>
      </c>
      <c r="AC3007" s="41" t="str">
        <f t="shared" si="1906"/>
        <v/>
      </c>
      <c r="AE3007" s="41" t="str">
        <f t="shared" si="1919"/>
        <v/>
      </c>
      <c r="AJ3007" s="154" t="str">
        <f t="shared" si="1920"/>
        <v/>
      </c>
      <c r="AL3007" s="120" t="str">
        <f t="shared" si="1921"/>
        <v/>
      </c>
      <c r="AM3007" s="104" t="str">
        <f t="shared" si="1922"/>
        <v/>
      </c>
      <c r="AN3007" s="104" t="str">
        <f t="shared" si="1923"/>
        <v/>
      </c>
      <c r="AO3007" s="104" t="str">
        <f t="shared" si="1907"/>
        <v/>
      </c>
      <c r="AP3007" s="104" t="str">
        <f t="shared" si="1908"/>
        <v/>
      </c>
      <c r="AQ3007" s="121" t="str">
        <f t="shared" si="1924"/>
        <v/>
      </c>
      <c r="AS3007" s="88" t="str">
        <f t="shared" si="1909"/>
        <v/>
      </c>
      <c r="AT3007" s="68" t="str">
        <f t="shared" si="1925"/>
        <v/>
      </c>
      <c r="AU3007" s="68" t="str">
        <f t="shared" si="1926"/>
        <v/>
      </c>
      <c r="AV3007" s="68" t="str">
        <f t="shared" si="1927"/>
        <v/>
      </c>
      <c r="AW3007" s="88" t="str">
        <f t="shared" si="1910"/>
        <v/>
      </c>
      <c r="AZ3007" s="88" t="str">
        <f t="shared" si="1911"/>
        <v/>
      </c>
      <c r="BA3007" s="68" t="str">
        <f t="shared" si="1912"/>
        <v/>
      </c>
      <c r="BB3007" s="68" t="str">
        <f t="shared" si="1913"/>
        <v/>
      </c>
      <c r="BC3007" s="68" t="str">
        <f t="shared" si="1914"/>
        <v/>
      </c>
      <c r="BD3007" s="69" t="str">
        <f t="shared" si="1915"/>
        <v/>
      </c>
      <c r="BE3007" s="69" t="str">
        <f t="shared" si="1928"/>
        <v/>
      </c>
      <c r="BT3007" s="138" t="str">
        <f t="shared" ca="1" si="1929"/>
        <v/>
      </c>
      <c r="BU3007" s="139" t="str">
        <f t="shared" ca="1" si="1930"/>
        <v/>
      </c>
      <c r="BW3007" s="138" t="str">
        <f t="shared" si="1931"/>
        <v/>
      </c>
      <c r="BX3007" s="104" t="str">
        <f t="shared" si="1932"/>
        <v/>
      </c>
      <c r="BY3007" s="139" t="str">
        <f t="shared" si="1933"/>
        <v/>
      </c>
      <c r="CA3007" s="138" t="str">
        <f t="shared" si="1934"/>
        <v/>
      </c>
      <c r="CB3007" s="104" t="str">
        <f t="shared" si="1935"/>
        <v/>
      </c>
      <c r="CC3007" s="139" t="str">
        <f t="shared" si="1936"/>
        <v/>
      </c>
      <c r="CE3007" s="162" t="str">
        <f t="shared" si="1937"/>
        <v/>
      </c>
      <c r="CF3007" s="163" t="str">
        <f t="shared" si="1938"/>
        <v/>
      </c>
      <c r="CG3007" s="164" t="str">
        <f t="shared" si="1939"/>
        <v/>
      </c>
      <c r="CI3007" s="162" t="str">
        <f t="shared" si="1940"/>
        <v/>
      </c>
      <c r="CJ3007" s="163" t="str">
        <f t="shared" si="1943"/>
        <v/>
      </c>
      <c r="CK3007" s="164" t="str">
        <f t="shared" si="1944"/>
        <v/>
      </c>
      <c r="CM3007" s="169" t="str">
        <f t="shared" si="1941"/>
        <v/>
      </c>
      <c r="CN3007" s="139" t="str">
        <f t="shared" si="1942"/>
        <v/>
      </c>
      <c r="CP3007" s="41" t="str">
        <f>IF($CM3007="", "", COUNTIF($CM$11:$CM$3035, "&lt;"&amp;$CM3007)+1+COUNTIF($CM$11:$CM3007, $CM3007)-1)</f>
        <v/>
      </c>
    </row>
    <row r="3008" spans="1:94" x14ac:dyDescent="0.25">
      <c r="A3008" s="40"/>
      <c r="B3008" s="82" t="str">
        <f>IF($I3008="", "", IFERROR(INDEX('Job Database'!$AE$11:$AE$3035, MATCH($I3008, 'Job Database'!$X$11:$X$3035, 0)), ""))</f>
        <v/>
      </c>
      <c r="C3008" s="69" t="str">
        <f>IF($I3008="", "", IF(COUNTIF('Job Database'!$X$11:$X$3035, $I3008)=0, $AC$5, $AC$4))</f>
        <v/>
      </c>
      <c r="D3008" s="40"/>
      <c r="E3008" s="85" t="str">
        <f>IF($I3008="", "", IF(IFERROR(INDEX('Job Database'!$M$11:$M$3035, MATCH($I3008, 'Job Database'!$X$11:$X$3035, 0)), "")="", "", IFERROR(INDEX('Job Database'!$M$11:$M$3035, MATCH($I3008, 'Job Database'!$X$11:$X$3035, 0)), "")))</f>
        <v/>
      </c>
      <c r="F3008" s="40"/>
      <c r="G3008" s="88" t="str">
        <f t="shared" si="1916"/>
        <v/>
      </c>
      <c r="H3008" s="40"/>
      <c r="I3008" s="24"/>
      <c r="J3008" s="34"/>
      <c r="K3008" s="106"/>
      <c r="L3008" s="79"/>
      <c r="M3008" s="34"/>
      <c r="N3008" s="79"/>
      <c r="O3008" s="31"/>
      <c r="P3008" s="53"/>
      <c r="Q3008" s="40"/>
      <c r="S3008" s="41" t="str">
        <f t="shared" si="1904"/>
        <v/>
      </c>
      <c r="T3008" s="41" t="str">
        <f t="shared" si="1905"/>
        <v/>
      </c>
      <c r="U3008" s="41" t="str">
        <f t="shared" si="1917"/>
        <v/>
      </c>
      <c r="W3008" s="74" t="str">
        <f>IF('Job Database'!$X3008="", "", 'Job Database'!$X3008)</f>
        <v/>
      </c>
      <c r="Y3008" s="41" t="str">
        <f>IF($W3008="", "", IF(COUNTIF($I$11:$I$3035, $W3008)&gt;0, "", MAX($Y$10:$Y3007)+1))</f>
        <v/>
      </c>
      <c r="Z3008" s="41">
        <v>2998</v>
      </c>
      <c r="AA3008" s="58" t="str">
        <f t="shared" si="1918"/>
        <v/>
      </c>
      <c r="AC3008" s="41" t="str">
        <f t="shared" si="1906"/>
        <v/>
      </c>
      <c r="AE3008" s="41" t="str">
        <f t="shared" si="1919"/>
        <v/>
      </c>
      <c r="AJ3008" s="154" t="str">
        <f t="shared" si="1920"/>
        <v/>
      </c>
      <c r="AL3008" s="120" t="str">
        <f t="shared" si="1921"/>
        <v/>
      </c>
      <c r="AM3008" s="104" t="str">
        <f t="shared" si="1922"/>
        <v/>
      </c>
      <c r="AN3008" s="104" t="str">
        <f t="shared" si="1923"/>
        <v/>
      </c>
      <c r="AO3008" s="104" t="str">
        <f t="shared" si="1907"/>
        <v/>
      </c>
      <c r="AP3008" s="104" t="str">
        <f t="shared" si="1908"/>
        <v/>
      </c>
      <c r="AQ3008" s="121" t="str">
        <f t="shared" si="1924"/>
        <v/>
      </c>
      <c r="AS3008" s="88" t="str">
        <f t="shared" si="1909"/>
        <v/>
      </c>
      <c r="AT3008" s="68" t="str">
        <f t="shared" si="1925"/>
        <v/>
      </c>
      <c r="AU3008" s="68" t="str">
        <f t="shared" si="1926"/>
        <v/>
      </c>
      <c r="AV3008" s="68" t="str">
        <f t="shared" si="1927"/>
        <v/>
      </c>
      <c r="AW3008" s="88" t="str">
        <f t="shared" si="1910"/>
        <v/>
      </c>
      <c r="AZ3008" s="88" t="str">
        <f t="shared" si="1911"/>
        <v/>
      </c>
      <c r="BA3008" s="68" t="str">
        <f t="shared" si="1912"/>
        <v/>
      </c>
      <c r="BB3008" s="68" t="str">
        <f t="shared" si="1913"/>
        <v/>
      </c>
      <c r="BC3008" s="68" t="str">
        <f t="shared" si="1914"/>
        <v/>
      </c>
      <c r="BD3008" s="69" t="str">
        <f t="shared" si="1915"/>
        <v/>
      </c>
      <c r="BE3008" s="69" t="str">
        <f t="shared" si="1928"/>
        <v/>
      </c>
      <c r="BT3008" s="138" t="str">
        <f t="shared" ca="1" si="1929"/>
        <v/>
      </c>
      <c r="BU3008" s="139" t="str">
        <f t="shared" ca="1" si="1930"/>
        <v/>
      </c>
      <c r="BW3008" s="138" t="str">
        <f t="shared" si="1931"/>
        <v/>
      </c>
      <c r="BX3008" s="104" t="str">
        <f t="shared" si="1932"/>
        <v/>
      </c>
      <c r="BY3008" s="139" t="str">
        <f t="shared" si="1933"/>
        <v/>
      </c>
      <c r="CA3008" s="138" t="str">
        <f t="shared" si="1934"/>
        <v/>
      </c>
      <c r="CB3008" s="104" t="str">
        <f t="shared" si="1935"/>
        <v/>
      </c>
      <c r="CC3008" s="139" t="str">
        <f t="shared" si="1936"/>
        <v/>
      </c>
      <c r="CE3008" s="162" t="str">
        <f t="shared" si="1937"/>
        <v/>
      </c>
      <c r="CF3008" s="163" t="str">
        <f t="shared" si="1938"/>
        <v/>
      </c>
      <c r="CG3008" s="164" t="str">
        <f t="shared" si="1939"/>
        <v/>
      </c>
      <c r="CI3008" s="162" t="str">
        <f t="shared" si="1940"/>
        <v/>
      </c>
      <c r="CJ3008" s="163" t="str">
        <f t="shared" si="1943"/>
        <v/>
      </c>
      <c r="CK3008" s="164" t="str">
        <f t="shared" si="1944"/>
        <v/>
      </c>
      <c r="CM3008" s="169" t="str">
        <f t="shared" si="1941"/>
        <v/>
      </c>
      <c r="CN3008" s="139" t="str">
        <f t="shared" si="1942"/>
        <v/>
      </c>
      <c r="CP3008" s="41" t="str">
        <f>IF($CM3008="", "", COUNTIF($CM$11:$CM$3035, "&lt;"&amp;$CM3008)+1+COUNTIF($CM$11:$CM3008, $CM3008)-1)</f>
        <v/>
      </c>
    </row>
    <row r="3009" spans="1:94" x14ac:dyDescent="0.25">
      <c r="A3009" s="40"/>
      <c r="B3009" s="82" t="str">
        <f>IF($I3009="", "", IFERROR(INDEX('Job Database'!$AE$11:$AE$3035, MATCH($I3009, 'Job Database'!$X$11:$X$3035, 0)), ""))</f>
        <v/>
      </c>
      <c r="C3009" s="69" t="str">
        <f>IF($I3009="", "", IF(COUNTIF('Job Database'!$X$11:$X$3035, $I3009)=0, $AC$5, $AC$4))</f>
        <v/>
      </c>
      <c r="D3009" s="40"/>
      <c r="E3009" s="85" t="str">
        <f>IF($I3009="", "", IF(IFERROR(INDEX('Job Database'!$M$11:$M$3035, MATCH($I3009, 'Job Database'!$X$11:$X$3035, 0)), "")="", "", IFERROR(INDEX('Job Database'!$M$11:$M$3035, MATCH($I3009, 'Job Database'!$X$11:$X$3035, 0)), "")))</f>
        <v/>
      </c>
      <c r="F3009" s="40"/>
      <c r="G3009" s="88" t="str">
        <f t="shared" si="1916"/>
        <v/>
      </c>
      <c r="H3009" s="40"/>
      <c r="I3009" s="24"/>
      <c r="J3009" s="34"/>
      <c r="K3009" s="106"/>
      <c r="L3009" s="79"/>
      <c r="M3009" s="34"/>
      <c r="N3009" s="79"/>
      <c r="O3009" s="31"/>
      <c r="P3009" s="53"/>
      <c r="Q3009" s="40"/>
      <c r="S3009" s="41" t="str">
        <f t="shared" si="1904"/>
        <v/>
      </c>
      <c r="T3009" s="41" t="str">
        <f t="shared" si="1905"/>
        <v/>
      </c>
      <c r="U3009" s="41" t="str">
        <f t="shared" si="1917"/>
        <v/>
      </c>
      <c r="W3009" s="74" t="str">
        <f>IF('Job Database'!$X3009="", "", 'Job Database'!$X3009)</f>
        <v/>
      </c>
      <c r="Y3009" s="41" t="str">
        <f>IF($W3009="", "", IF(COUNTIF($I$11:$I$3035, $W3009)&gt;0, "", MAX($Y$10:$Y3008)+1))</f>
        <v/>
      </c>
      <c r="Z3009" s="41">
        <v>2999</v>
      </c>
      <c r="AA3009" s="58" t="str">
        <f t="shared" si="1918"/>
        <v/>
      </c>
      <c r="AC3009" s="41" t="str">
        <f t="shared" si="1906"/>
        <v/>
      </c>
      <c r="AE3009" s="41" t="str">
        <f t="shared" si="1919"/>
        <v/>
      </c>
      <c r="AJ3009" s="154" t="str">
        <f t="shared" si="1920"/>
        <v/>
      </c>
      <c r="AL3009" s="120" t="str">
        <f t="shared" si="1921"/>
        <v/>
      </c>
      <c r="AM3009" s="104" t="str">
        <f t="shared" si="1922"/>
        <v/>
      </c>
      <c r="AN3009" s="104" t="str">
        <f t="shared" si="1923"/>
        <v/>
      </c>
      <c r="AO3009" s="104" t="str">
        <f t="shared" si="1907"/>
        <v/>
      </c>
      <c r="AP3009" s="104" t="str">
        <f t="shared" si="1908"/>
        <v/>
      </c>
      <c r="AQ3009" s="121" t="str">
        <f t="shared" si="1924"/>
        <v/>
      </c>
      <c r="AS3009" s="88" t="str">
        <f t="shared" si="1909"/>
        <v/>
      </c>
      <c r="AT3009" s="68" t="str">
        <f t="shared" si="1925"/>
        <v/>
      </c>
      <c r="AU3009" s="68" t="str">
        <f t="shared" si="1926"/>
        <v/>
      </c>
      <c r="AV3009" s="68" t="str">
        <f t="shared" si="1927"/>
        <v/>
      </c>
      <c r="AW3009" s="88" t="str">
        <f t="shared" si="1910"/>
        <v/>
      </c>
      <c r="AZ3009" s="88" t="str">
        <f t="shared" si="1911"/>
        <v/>
      </c>
      <c r="BA3009" s="68" t="str">
        <f t="shared" si="1912"/>
        <v/>
      </c>
      <c r="BB3009" s="68" t="str">
        <f t="shared" si="1913"/>
        <v/>
      </c>
      <c r="BC3009" s="68" t="str">
        <f t="shared" si="1914"/>
        <v/>
      </c>
      <c r="BD3009" s="69" t="str">
        <f t="shared" si="1915"/>
        <v/>
      </c>
      <c r="BE3009" s="69" t="str">
        <f t="shared" si="1928"/>
        <v/>
      </c>
      <c r="BT3009" s="138" t="str">
        <f t="shared" ca="1" si="1929"/>
        <v/>
      </c>
      <c r="BU3009" s="139" t="str">
        <f t="shared" ca="1" si="1930"/>
        <v/>
      </c>
      <c r="BW3009" s="138" t="str">
        <f t="shared" si="1931"/>
        <v/>
      </c>
      <c r="BX3009" s="104" t="str">
        <f t="shared" si="1932"/>
        <v/>
      </c>
      <c r="BY3009" s="139" t="str">
        <f t="shared" si="1933"/>
        <v/>
      </c>
      <c r="CA3009" s="138" t="str">
        <f t="shared" si="1934"/>
        <v/>
      </c>
      <c r="CB3009" s="104" t="str">
        <f t="shared" si="1935"/>
        <v/>
      </c>
      <c r="CC3009" s="139" t="str">
        <f t="shared" si="1936"/>
        <v/>
      </c>
      <c r="CE3009" s="162" t="str">
        <f t="shared" si="1937"/>
        <v/>
      </c>
      <c r="CF3009" s="163" t="str">
        <f t="shared" si="1938"/>
        <v/>
      </c>
      <c r="CG3009" s="164" t="str">
        <f t="shared" si="1939"/>
        <v/>
      </c>
      <c r="CI3009" s="162" t="str">
        <f t="shared" si="1940"/>
        <v/>
      </c>
      <c r="CJ3009" s="163" t="str">
        <f t="shared" si="1943"/>
        <v/>
      </c>
      <c r="CK3009" s="164" t="str">
        <f t="shared" si="1944"/>
        <v/>
      </c>
      <c r="CM3009" s="169" t="str">
        <f t="shared" si="1941"/>
        <v/>
      </c>
      <c r="CN3009" s="139" t="str">
        <f t="shared" si="1942"/>
        <v/>
      </c>
      <c r="CP3009" s="41" t="str">
        <f>IF($CM3009="", "", COUNTIF($CM$11:$CM$3035, "&lt;"&amp;$CM3009)+1+COUNTIF($CM$11:$CM3009, $CM3009)-1)</f>
        <v/>
      </c>
    </row>
    <row r="3010" spans="1:94" x14ac:dyDescent="0.25">
      <c r="A3010" s="40"/>
      <c r="B3010" s="82" t="str">
        <f>IF($I3010="", "", IFERROR(INDEX('Job Database'!$AE$11:$AE$3035, MATCH($I3010, 'Job Database'!$X$11:$X$3035, 0)), ""))</f>
        <v/>
      </c>
      <c r="C3010" s="69" t="str">
        <f>IF($I3010="", "", IF(COUNTIF('Job Database'!$X$11:$X$3035, $I3010)=0, $AC$5, $AC$4))</f>
        <v/>
      </c>
      <c r="D3010" s="40"/>
      <c r="E3010" s="85" t="str">
        <f>IF($I3010="", "", IF(IFERROR(INDEX('Job Database'!$M$11:$M$3035, MATCH($I3010, 'Job Database'!$X$11:$X$3035, 0)), "")="", "", IFERROR(INDEX('Job Database'!$M$11:$M$3035, MATCH($I3010, 'Job Database'!$X$11:$X$3035, 0)), "")))</f>
        <v/>
      </c>
      <c r="F3010" s="40"/>
      <c r="G3010" s="88" t="str">
        <f t="shared" si="1916"/>
        <v/>
      </c>
      <c r="H3010" s="40"/>
      <c r="I3010" s="24"/>
      <c r="J3010" s="34"/>
      <c r="K3010" s="106"/>
      <c r="L3010" s="79"/>
      <c r="M3010" s="34"/>
      <c r="N3010" s="79"/>
      <c r="O3010" s="31"/>
      <c r="P3010" s="53"/>
      <c r="Q3010" s="40"/>
      <c r="S3010" s="41" t="str">
        <f t="shared" si="1904"/>
        <v/>
      </c>
      <c r="T3010" s="41" t="str">
        <f t="shared" si="1905"/>
        <v/>
      </c>
      <c r="U3010" s="41" t="str">
        <f t="shared" si="1917"/>
        <v/>
      </c>
      <c r="W3010" s="74" t="str">
        <f>IF('Job Database'!$X3010="", "", 'Job Database'!$X3010)</f>
        <v/>
      </c>
      <c r="Y3010" s="41" t="str">
        <f>IF($W3010="", "", IF(COUNTIF($I$11:$I$3035, $W3010)&gt;0, "", MAX($Y$10:$Y3009)+1))</f>
        <v/>
      </c>
      <c r="Z3010" s="41">
        <v>3000</v>
      </c>
      <c r="AA3010" s="58" t="str">
        <f t="shared" si="1918"/>
        <v/>
      </c>
      <c r="AC3010" s="41" t="str">
        <f t="shared" si="1906"/>
        <v/>
      </c>
      <c r="AE3010" s="41" t="str">
        <f t="shared" si="1919"/>
        <v/>
      </c>
      <c r="AJ3010" s="154" t="str">
        <f t="shared" si="1920"/>
        <v/>
      </c>
      <c r="AL3010" s="120" t="str">
        <f t="shared" si="1921"/>
        <v/>
      </c>
      <c r="AM3010" s="104" t="str">
        <f t="shared" si="1922"/>
        <v/>
      </c>
      <c r="AN3010" s="104" t="str">
        <f t="shared" si="1923"/>
        <v/>
      </c>
      <c r="AO3010" s="104" t="str">
        <f t="shared" si="1907"/>
        <v/>
      </c>
      <c r="AP3010" s="104" t="str">
        <f t="shared" si="1908"/>
        <v/>
      </c>
      <c r="AQ3010" s="121" t="str">
        <f t="shared" si="1924"/>
        <v/>
      </c>
      <c r="AS3010" s="88" t="str">
        <f t="shared" si="1909"/>
        <v/>
      </c>
      <c r="AT3010" s="68" t="str">
        <f t="shared" si="1925"/>
        <v/>
      </c>
      <c r="AU3010" s="68" t="str">
        <f t="shared" si="1926"/>
        <v/>
      </c>
      <c r="AV3010" s="68" t="str">
        <f t="shared" si="1927"/>
        <v/>
      </c>
      <c r="AW3010" s="88" t="str">
        <f t="shared" si="1910"/>
        <v/>
      </c>
      <c r="AZ3010" s="88" t="str">
        <f t="shared" si="1911"/>
        <v/>
      </c>
      <c r="BA3010" s="68" t="str">
        <f t="shared" si="1912"/>
        <v/>
      </c>
      <c r="BB3010" s="68" t="str">
        <f t="shared" si="1913"/>
        <v/>
      </c>
      <c r="BC3010" s="68" t="str">
        <f t="shared" si="1914"/>
        <v/>
      </c>
      <c r="BD3010" s="69" t="str">
        <f t="shared" si="1915"/>
        <v/>
      </c>
      <c r="BE3010" s="69" t="str">
        <f t="shared" si="1928"/>
        <v/>
      </c>
      <c r="BT3010" s="138" t="str">
        <f t="shared" ca="1" si="1929"/>
        <v/>
      </c>
      <c r="BU3010" s="139" t="str">
        <f t="shared" ca="1" si="1930"/>
        <v/>
      </c>
      <c r="BW3010" s="138" t="str">
        <f t="shared" si="1931"/>
        <v/>
      </c>
      <c r="BX3010" s="104" t="str">
        <f t="shared" si="1932"/>
        <v/>
      </c>
      <c r="BY3010" s="139" t="str">
        <f t="shared" si="1933"/>
        <v/>
      </c>
      <c r="CA3010" s="138" t="str">
        <f t="shared" si="1934"/>
        <v/>
      </c>
      <c r="CB3010" s="104" t="str">
        <f t="shared" si="1935"/>
        <v/>
      </c>
      <c r="CC3010" s="139" t="str">
        <f t="shared" si="1936"/>
        <v/>
      </c>
      <c r="CE3010" s="162" t="str">
        <f t="shared" si="1937"/>
        <v/>
      </c>
      <c r="CF3010" s="163" t="str">
        <f t="shared" si="1938"/>
        <v/>
      </c>
      <c r="CG3010" s="164" t="str">
        <f t="shared" si="1939"/>
        <v/>
      </c>
      <c r="CI3010" s="162" t="str">
        <f t="shared" si="1940"/>
        <v/>
      </c>
      <c r="CJ3010" s="163" t="str">
        <f t="shared" si="1943"/>
        <v/>
      </c>
      <c r="CK3010" s="164" t="str">
        <f t="shared" si="1944"/>
        <v/>
      </c>
      <c r="CM3010" s="169" t="str">
        <f t="shared" si="1941"/>
        <v/>
      </c>
      <c r="CN3010" s="139" t="str">
        <f t="shared" si="1942"/>
        <v/>
      </c>
      <c r="CP3010" s="41" t="str">
        <f>IF($CM3010="", "", COUNTIF($CM$11:$CM$3035, "&lt;"&amp;$CM3010)+1+COUNTIF($CM$11:$CM3010, $CM3010)-1)</f>
        <v/>
      </c>
    </row>
    <row r="3011" spans="1:94" x14ac:dyDescent="0.25">
      <c r="A3011" s="40"/>
      <c r="B3011" s="82" t="str">
        <f>IF($I3011="", "", IFERROR(INDEX('Job Database'!$AE$11:$AE$3035, MATCH($I3011, 'Job Database'!$X$11:$X$3035, 0)), ""))</f>
        <v/>
      </c>
      <c r="C3011" s="69" t="str">
        <f>IF($I3011="", "", IF(COUNTIF('Job Database'!$X$11:$X$3035, $I3011)=0, $AC$5, $AC$4))</f>
        <v/>
      </c>
      <c r="D3011" s="40"/>
      <c r="E3011" s="85" t="str">
        <f>IF($I3011="", "", IF(IFERROR(INDEX('Job Database'!$M$11:$M$3035, MATCH($I3011, 'Job Database'!$X$11:$X$3035, 0)), "")="", "", IFERROR(INDEX('Job Database'!$M$11:$M$3035, MATCH($I3011, 'Job Database'!$X$11:$X$3035, 0)), "")))</f>
        <v/>
      </c>
      <c r="F3011" s="40"/>
      <c r="G3011" s="88" t="str">
        <f t="shared" si="1916"/>
        <v/>
      </c>
      <c r="H3011" s="40"/>
      <c r="I3011" s="24"/>
      <c r="J3011" s="34"/>
      <c r="K3011" s="106"/>
      <c r="L3011" s="79"/>
      <c r="M3011" s="34"/>
      <c r="N3011" s="79"/>
      <c r="O3011" s="31"/>
      <c r="P3011" s="53"/>
      <c r="Q3011" s="40"/>
      <c r="S3011" s="41" t="str">
        <f t="shared" si="1904"/>
        <v/>
      </c>
      <c r="T3011" s="41" t="str">
        <f t="shared" si="1905"/>
        <v/>
      </c>
      <c r="U3011" s="41" t="str">
        <f t="shared" si="1917"/>
        <v/>
      </c>
      <c r="W3011" s="74" t="str">
        <f>IF('Job Database'!$X3011="", "", 'Job Database'!$X3011)</f>
        <v/>
      </c>
      <c r="Y3011" s="41" t="str">
        <f>IF($W3011="", "", IF(COUNTIF($I$11:$I$3035, $W3011)&gt;0, "", MAX($Y$10:$Y3010)+1))</f>
        <v/>
      </c>
      <c r="Z3011" s="41">
        <v>3001</v>
      </c>
      <c r="AA3011" s="58" t="str">
        <f t="shared" si="1918"/>
        <v/>
      </c>
      <c r="AC3011" s="41" t="str">
        <f t="shared" si="1906"/>
        <v/>
      </c>
      <c r="AE3011" s="41" t="str">
        <f t="shared" si="1919"/>
        <v/>
      </c>
      <c r="AJ3011" s="154" t="str">
        <f t="shared" si="1920"/>
        <v/>
      </c>
      <c r="AL3011" s="120" t="str">
        <f t="shared" si="1921"/>
        <v/>
      </c>
      <c r="AM3011" s="104" t="str">
        <f t="shared" si="1922"/>
        <v/>
      </c>
      <c r="AN3011" s="104" t="str">
        <f t="shared" si="1923"/>
        <v/>
      </c>
      <c r="AO3011" s="104" t="str">
        <f t="shared" si="1907"/>
        <v/>
      </c>
      <c r="AP3011" s="104" t="str">
        <f t="shared" si="1908"/>
        <v/>
      </c>
      <c r="AQ3011" s="121" t="str">
        <f t="shared" si="1924"/>
        <v/>
      </c>
      <c r="AS3011" s="88" t="str">
        <f t="shared" si="1909"/>
        <v/>
      </c>
      <c r="AT3011" s="68" t="str">
        <f t="shared" si="1925"/>
        <v/>
      </c>
      <c r="AU3011" s="68" t="str">
        <f t="shared" si="1926"/>
        <v/>
      </c>
      <c r="AV3011" s="68" t="str">
        <f t="shared" si="1927"/>
        <v/>
      </c>
      <c r="AW3011" s="88" t="str">
        <f t="shared" si="1910"/>
        <v/>
      </c>
      <c r="AZ3011" s="88" t="str">
        <f t="shared" si="1911"/>
        <v/>
      </c>
      <c r="BA3011" s="68" t="str">
        <f t="shared" si="1912"/>
        <v/>
      </c>
      <c r="BB3011" s="68" t="str">
        <f t="shared" si="1913"/>
        <v/>
      </c>
      <c r="BC3011" s="68" t="str">
        <f t="shared" si="1914"/>
        <v/>
      </c>
      <c r="BD3011" s="69" t="str">
        <f t="shared" si="1915"/>
        <v/>
      </c>
      <c r="BE3011" s="69" t="str">
        <f t="shared" si="1928"/>
        <v/>
      </c>
      <c r="BT3011" s="138" t="str">
        <f t="shared" ca="1" si="1929"/>
        <v/>
      </c>
      <c r="BU3011" s="139" t="str">
        <f t="shared" ca="1" si="1930"/>
        <v/>
      </c>
      <c r="BW3011" s="138" t="str">
        <f t="shared" si="1931"/>
        <v/>
      </c>
      <c r="BX3011" s="104" t="str">
        <f t="shared" si="1932"/>
        <v/>
      </c>
      <c r="BY3011" s="139" t="str">
        <f t="shared" si="1933"/>
        <v/>
      </c>
      <c r="CA3011" s="138" t="str">
        <f t="shared" si="1934"/>
        <v/>
      </c>
      <c r="CB3011" s="104" t="str">
        <f t="shared" si="1935"/>
        <v/>
      </c>
      <c r="CC3011" s="139" t="str">
        <f t="shared" si="1936"/>
        <v/>
      </c>
      <c r="CE3011" s="162" t="str">
        <f t="shared" si="1937"/>
        <v/>
      </c>
      <c r="CF3011" s="163" t="str">
        <f t="shared" si="1938"/>
        <v/>
      </c>
      <c r="CG3011" s="164" t="str">
        <f t="shared" si="1939"/>
        <v/>
      </c>
      <c r="CI3011" s="162" t="str">
        <f t="shared" si="1940"/>
        <v/>
      </c>
      <c r="CJ3011" s="163" t="str">
        <f t="shared" si="1943"/>
        <v/>
      </c>
      <c r="CK3011" s="164" t="str">
        <f t="shared" si="1944"/>
        <v/>
      </c>
      <c r="CM3011" s="169" t="str">
        <f t="shared" si="1941"/>
        <v/>
      </c>
      <c r="CN3011" s="139" t="str">
        <f t="shared" si="1942"/>
        <v/>
      </c>
      <c r="CP3011" s="41" t="str">
        <f>IF($CM3011="", "", COUNTIF($CM$11:$CM$3035, "&lt;"&amp;$CM3011)+1+COUNTIF($CM$11:$CM3011, $CM3011)-1)</f>
        <v/>
      </c>
    </row>
    <row r="3012" spans="1:94" x14ac:dyDescent="0.25">
      <c r="A3012" s="40"/>
      <c r="B3012" s="82" t="str">
        <f>IF($I3012="", "", IFERROR(INDEX('Job Database'!$AE$11:$AE$3035, MATCH($I3012, 'Job Database'!$X$11:$X$3035, 0)), ""))</f>
        <v/>
      </c>
      <c r="C3012" s="69" t="str">
        <f>IF($I3012="", "", IF(COUNTIF('Job Database'!$X$11:$X$3035, $I3012)=0, $AC$5, $AC$4))</f>
        <v/>
      </c>
      <c r="D3012" s="40"/>
      <c r="E3012" s="85" t="str">
        <f>IF($I3012="", "", IF(IFERROR(INDEX('Job Database'!$M$11:$M$3035, MATCH($I3012, 'Job Database'!$X$11:$X$3035, 0)), "")="", "", IFERROR(INDEX('Job Database'!$M$11:$M$3035, MATCH($I3012, 'Job Database'!$X$11:$X$3035, 0)), "")))</f>
        <v/>
      </c>
      <c r="F3012" s="40"/>
      <c r="G3012" s="88" t="str">
        <f t="shared" si="1916"/>
        <v/>
      </c>
      <c r="H3012" s="40"/>
      <c r="I3012" s="24"/>
      <c r="J3012" s="34"/>
      <c r="K3012" s="106"/>
      <c r="L3012" s="79"/>
      <c r="M3012" s="34"/>
      <c r="N3012" s="79"/>
      <c r="O3012" s="31"/>
      <c r="P3012" s="53"/>
      <c r="Q3012" s="40"/>
      <c r="S3012" s="41" t="str">
        <f t="shared" si="1904"/>
        <v/>
      </c>
      <c r="T3012" s="41" t="str">
        <f t="shared" si="1905"/>
        <v/>
      </c>
      <c r="U3012" s="41" t="str">
        <f t="shared" si="1917"/>
        <v/>
      </c>
      <c r="W3012" s="74" t="str">
        <f>IF('Job Database'!$X3012="", "", 'Job Database'!$X3012)</f>
        <v/>
      </c>
      <c r="Y3012" s="41" t="str">
        <f>IF($W3012="", "", IF(COUNTIF($I$11:$I$3035, $W3012)&gt;0, "", MAX($Y$10:$Y3011)+1))</f>
        <v/>
      </c>
      <c r="Z3012" s="41">
        <v>3002</v>
      </c>
      <c r="AA3012" s="58" t="str">
        <f t="shared" si="1918"/>
        <v/>
      </c>
      <c r="AC3012" s="41" t="str">
        <f t="shared" si="1906"/>
        <v/>
      </c>
      <c r="AE3012" s="41" t="str">
        <f t="shared" si="1919"/>
        <v/>
      </c>
      <c r="AJ3012" s="154" t="str">
        <f t="shared" si="1920"/>
        <v/>
      </c>
      <c r="AL3012" s="120" t="str">
        <f t="shared" si="1921"/>
        <v/>
      </c>
      <c r="AM3012" s="104" t="str">
        <f t="shared" si="1922"/>
        <v/>
      </c>
      <c r="AN3012" s="104" t="str">
        <f t="shared" si="1923"/>
        <v/>
      </c>
      <c r="AO3012" s="104" t="str">
        <f t="shared" si="1907"/>
        <v/>
      </c>
      <c r="AP3012" s="104" t="str">
        <f t="shared" si="1908"/>
        <v/>
      </c>
      <c r="AQ3012" s="121" t="str">
        <f t="shared" si="1924"/>
        <v/>
      </c>
      <c r="AS3012" s="88" t="str">
        <f t="shared" si="1909"/>
        <v/>
      </c>
      <c r="AT3012" s="68" t="str">
        <f t="shared" si="1925"/>
        <v/>
      </c>
      <c r="AU3012" s="68" t="str">
        <f t="shared" si="1926"/>
        <v/>
      </c>
      <c r="AV3012" s="68" t="str">
        <f t="shared" si="1927"/>
        <v/>
      </c>
      <c r="AW3012" s="88" t="str">
        <f t="shared" si="1910"/>
        <v/>
      </c>
      <c r="AZ3012" s="88" t="str">
        <f t="shared" si="1911"/>
        <v/>
      </c>
      <c r="BA3012" s="68" t="str">
        <f t="shared" si="1912"/>
        <v/>
      </c>
      <c r="BB3012" s="68" t="str">
        <f t="shared" si="1913"/>
        <v/>
      </c>
      <c r="BC3012" s="68" t="str">
        <f t="shared" si="1914"/>
        <v/>
      </c>
      <c r="BD3012" s="69" t="str">
        <f t="shared" si="1915"/>
        <v/>
      </c>
      <c r="BE3012" s="69" t="str">
        <f t="shared" si="1928"/>
        <v/>
      </c>
      <c r="BT3012" s="138" t="str">
        <f t="shared" ca="1" si="1929"/>
        <v/>
      </c>
      <c r="BU3012" s="139" t="str">
        <f t="shared" ca="1" si="1930"/>
        <v/>
      </c>
      <c r="BW3012" s="138" t="str">
        <f t="shared" si="1931"/>
        <v/>
      </c>
      <c r="BX3012" s="104" t="str">
        <f t="shared" si="1932"/>
        <v/>
      </c>
      <c r="BY3012" s="139" t="str">
        <f t="shared" si="1933"/>
        <v/>
      </c>
      <c r="CA3012" s="138" t="str">
        <f t="shared" si="1934"/>
        <v/>
      </c>
      <c r="CB3012" s="104" t="str">
        <f t="shared" si="1935"/>
        <v/>
      </c>
      <c r="CC3012" s="139" t="str">
        <f t="shared" si="1936"/>
        <v/>
      </c>
      <c r="CE3012" s="162" t="str">
        <f t="shared" si="1937"/>
        <v/>
      </c>
      <c r="CF3012" s="163" t="str">
        <f t="shared" si="1938"/>
        <v/>
      </c>
      <c r="CG3012" s="164" t="str">
        <f t="shared" si="1939"/>
        <v/>
      </c>
      <c r="CI3012" s="162" t="str">
        <f t="shared" si="1940"/>
        <v/>
      </c>
      <c r="CJ3012" s="163" t="str">
        <f t="shared" si="1943"/>
        <v/>
      </c>
      <c r="CK3012" s="164" t="str">
        <f t="shared" si="1944"/>
        <v/>
      </c>
      <c r="CM3012" s="169" t="str">
        <f t="shared" si="1941"/>
        <v/>
      </c>
      <c r="CN3012" s="139" t="str">
        <f t="shared" si="1942"/>
        <v/>
      </c>
      <c r="CP3012" s="41" t="str">
        <f>IF($CM3012="", "", COUNTIF($CM$11:$CM$3035, "&lt;"&amp;$CM3012)+1+COUNTIF($CM$11:$CM3012, $CM3012)-1)</f>
        <v/>
      </c>
    </row>
    <row r="3013" spans="1:94" x14ac:dyDescent="0.25">
      <c r="A3013" s="40"/>
      <c r="B3013" s="82" t="str">
        <f>IF($I3013="", "", IFERROR(INDEX('Job Database'!$AE$11:$AE$3035, MATCH($I3013, 'Job Database'!$X$11:$X$3035, 0)), ""))</f>
        <v/>
      </c>
      <c r="C3013" s="69" t="str">
        <f>IF($I3013="", "", IF(COUNTIF('Job Database'!$X$11:$X$3035, $I3013)=0, $AC$5, $AC$4))</f>
        <v/>
      </c>
      <c r="D3013" s="40"/>
      <c r="E3013" s="85" t="str">
        <f>IF($I3013="", "", IF(IFERROR(INDEX('Job Database'!$M$11:$M$3035, MATCH($I3013, 'Job Database'!$X$11:$X$3035, 0)), "")="", "", IFERROR(INDEX('Job Database'!$M$11:$M$3035, MATCH($I3013, 'Job Database'!$X$11:$X$3035, 0)), "")))</f>
        <v/>
      </c>
      <c r="F3013" s="40"/>
      <c r="G3013" s="88" t="str">
        <f t="shared" si="1916"/>
        <v/>
      </c>
      <c r="H3013" s="40"/>
      <c r="I3013" s="24"/>
      <c r="J3013" s="34"/>
      <c r="K3013" s="106"/>
      <c r="L3013" s="79"/>
      <c r="M3013" s="34"/>
      <c r="N3013" s="79"/>
      <c r="O3013" s="31"/>
      <c r="P3013" s="53"/>
      <c r="Q3013" s="40"/>
      <c r="S3013" s="41" t="str">
        <f t="shared" si="1904"/>
        <v/>
      </c>
      <c r="T3013" s="41" t="str">
        <f t="shared" si="1905"/>
        <v/>
      </c>
      <c r="U3013" s="41" t="str">
        <f t="shared" si="1917"/>
        <v/>
      </c>
      <c r="W3013" s="74" t="str">
        <f>IF('Job Database'!$X3013="", "", 'Job Database'!$X3013)</f>
        <v/>
      </c>
      <c r="Y3013" s="41" t="str">
        <f>IF($W3013="", "", IF(COUNTIF($I$11:$I$3035, $W3013)&gt;0, "", MAX($Y$10:$Y3012)+1))</f>
        <v/>
      </c>
      <c r="Z3013" s="41">
        <v>3003</v>
      </c>
      <c r="AA3013" s="58" t="str">
        <f t="shared" si="1918"/>
        <v/>
      </c>
      <c r="AC3013" s="41" t="str">
        <f t="shared" si="1906"/>
        <v/>
      </c>
      <c r="AE3013" s="41" t="str">
        <f t="shared" si="1919"/>
        <v/>
      </c>
      <c r="AJ3013" s="154" t="str">
        <f t="shared" si="1920"/>
        <v/>
      </c>
      <c r="AL3013" s="120" t="str">
        <f t="shared" si="1921"/>
        <v/>
      </c>
      <c r="AM3013" s="104" t="str">
        <f t="shared" si="1922"/>
        <v/>
      </c>
      <c r="AN3013" s="104" t="str">
        <f t="shared" si="1923"/>
        <v/>
      </c>
      <c r="AO3013" s="104" t="str">
        <f t="shared" si="1907"/>
        <v/>
      </c>
      <c r="AP3013" s="104" t="str">
        <f t="shared" si="1908"/>
        <v/>
      </c>
      <c r="AQ3013" s="121" t="str">
        <f t="shared" si="1924"/>
        <v/>
      </c>
      <c r="AS3013" s="88" t="str">
        <f t="shared" si="1909"/>
        <v/>
      </c>
      <c r="AT3013" s="68" t="str">
        <f t="shared" si="1925"/>
        <v/>
      </c>
      <c r="AU3013" s="68" t="str">
        <f t="shared" si="1926"/>
        <v/>
      </c>
      <c r="AV3013" s="68" t="str">
        <f t="shared" si="1927"/>
        <v/>
      </c>
      <c r="AW3013" s="88" t="str">
        <f t="shared" si="1910"/>
        <v/>
      </c>
      <c r="AZ3013" s="88" t="str">
        <f t="shared" si="1911"/>
        <v/>
      </c>
      <c r="BA3013" s="68" t="str">
        <f t="shared" si="1912"/>
        <v/>
      </c>
      <c r="BB3013" s="68" t="str">
        <f t="shared" si="1913"/>
        <v/>
      </c>
      <c r="BC3013" s="68" t="str">
        <f t="shared" si="1914"/>
        <v/>
      </c>
      <c r="BD3013" s="69" t="str">
        <f t="shared" si="1915"/>
        <v/>
      </c>
      <c r="BE3013" s="69" t="str">
        <f t="shared" si="1928"/>
        <v/>
      </c>
      <c r="BT3013" s="138" t="str">
        <f t="shared" ca="1" si="1929"/>
        <v/>
      </c>
      <c r="BU3013" s="139" t="str">
        <f t="shared" ca="1" si="1930"/>
        <v/>
      </c>
      <c r="BW3013" s="138" t="str">
        <f t="shared" si="1931"/>
        <v/>
      </c>
      <c r="BX3013" s="104" t="str">
        <f t="shared" si="1932"/>
        <v/>
      </c>
      <c r="BY3013" s="139" t="str">
        <f t="shared" si="1933"/>
        <v/>
      </c>
      <c r="CA3013" s="138" t="str">
        <f t="shared" si="1934"/>
        <v/>
      </c>
      <c r="CB3013" s="104" t="str">
        <f t="shared" si="1935"/>
        <v/>
      </c>
      <c r="CC3013" s="139" t="str">
        <f t="shared" si="1936"/>
        <v/>
      </c>
      <c r="CE3013" s="162" t="str">
        <f t="shared" si="1937"/>
        <v/>
      </c>
      <c r="CF3013" s="163" t="str">
        <f t="shared" si="1938"/>
        <v/>
      </c>
      <c r="CG3013" s="164" t="str">
        <f t="shared" si="1939"/>
        <v/>
      </c>
      <c r="CI3013" s="162" t="str">
        <f t="shared" si="1940"/>
        <v/>
      </c>
      <c r="CJ3013" s="163" t="str">
        <f t="shared" si="1943"/>
        <v/>
      </c>
      <c r="CK3013" s="164" t="str">
        <f t="shared" si="1944"/>
        <v/>
      </c>
      <c r="CM3013" s="169" t="str">
        <f t="shared" si="1941"/>
        <v/>
      </c>
      <c r="CN3013" s="139" t="str">
        <f t="shared" si="1942"/>
        <v/>
      </c>
      <c r="CP3013" s="41" t="str">
        <f>IF($CM3013="", "", COUNTIF($CM$11:$CM$3035, "&lt;"&amp;$CM3013)+1+COUNTIF($CM$11:$CM3013, $CM3013)-1)</f>
        <v/>
      </c>
    </row>
    <row r="3014" spans="1:94" x14ac:dyDescent="0.25">
      <c r="A3014" s="40"/>
      <c r="B3014" s="82" t="str">
        <f>IF($I3014="", "", IFERROR(INDEX('Job Database'!$AE$11:$AE$3035, MATCH($I3014, 'Job Database'!$X$11:$X$3035, 0)), ""))</f>
        <v/>
      </c>
      <c r="C3014" s="69" t="str">
        <f>IF($I3014="", "", IF(COUNTIF('Job Database'!$X$11:$X$3035, $I3014)=0, $AC$5, $AC$4))</f>
        <v/>
      </c>
      <c r="D3014" s="40"/>
      <c r="E3014" s="85" t="str">
        <f>IF($I3014="", "", IF(IFERROR(INDEX('Job Database'!$M$11:$M$3035, MATCH($I3014, 'Job Database'!$X$11:$X$3035, 0)), "")="", "", IFERROR(INDEX('Job Database'!$M$11:$M$3035, MATCH($I3014, 'Job Database'!$X$11:$X$3035, 0)), "")))</f>
        <v/>
      </c>
      <c r="F3014" s="40"/>
      <c r="G3014" s="88" t="str">
        <f t="shared" si="1916"/>
        <v/>
      </c>
      <c r="H3014" s="40"/>
      <c r="I3014" s="24"/>
      <c r="J3014" s="34"/>
      <c r="K3014" s="106"/>
      <c r="L3014" s="79"/>
      <c r="M3014" s="34"/>
      <c r="N3014" s="79"/>
      <c r="O3014" s="31"/>
      <c r="P3014" s="53"/>
      <c r="Q3014" s="40"/>
      <c r="S3014" s="41" t="str">
        <f t="shared" si="1904"/>
        <v/>
      </c>
      <c r="T3014" s="41" t="str">
        <f t="shared" si="1905"/>
        <v/>
      </c>
      <c r="U3014" s="41" t="str">
        <f t="shared" si="1917"/>
        <v/>
      </c>
      <c r="W3014" s="74" t="str">
        <f>IF('Job Database'!$X3014="", "", 'Job Database'!$X3014)</f>
        <v/>
      </c>
      <c r="Y3014" s="41" t="str">
        <f>IF($W3014="", "", IF(COUNTIF($I$11:$I$3035, $W3014)&gt;0, "", MAX($Y$10:$Y3013)+1))</f>
        <v/>
      </c>
      <c r="Z3014" s="41">
        <v>3004</v>
      </c>
      <c r="AA3014" s="58" t="str">
        <f t="shared" si="1918"/>
        <v/>
      </c>
      <c r="AC3014" s="41" t="str">
        <f t="shared" si="1906"/>
        <v/>
      </c>
      <c r="AE3014" s="41" t="str">
        <f t="shared" si="1919"/>
        <v/>
      </c>
      <c r="AJ3014" s="154" t="str">
        <f t="shared" si="1920"/>
        <v/>
      </c>
      <c r="AL3014" s="120" t="str">
        <f t="shared" si="1921"/>
        <v/>
      </c>
      <c r="AM3014" s="104" t="str">
        <f t="shared" si="1922"/>
        <v/>
      </c>
      <c r="AN3014" s="104" t="str">
        <f t="shared" si="1923"/>
        <v/>
      </c>
      <c r="AO3014" s="104" t="str">
        <f t="shared" si="1907"/>
        <v/>
      </c>
      <c r="AP3014" s="104" t="str">
        <f t="shared" si="1908"/>
        <v/>
      </c>
      <c r="AQ3014" s="121" t="str">
        <f t="shared" si="1924"/>
        <v/>
      </c>
      <c r="AS3014" s="88" t="str">
        <f t="shared" si="1909"/>
        <v/>
      </c>
      <c r="AT3014" s="68" t="str">
        <f t="shared" si="1925"/>
        <v/>
      </c>
      <c r="AU3014" s="68" t="str">
        <f t="shared" si="1926"/>
        <v/>
      </c>
      <c r="AV3014" s="68" t="str">
        <f t="shared" si="1927"/>
        <v/>
      </c>
      <c r="AW3014" s="88" t="str">
        <f t="shared" si="1910"/>
        <v/>
      </c>
      <c r="AZ3014" s="88" t="str">
        <f t="shared" si="1911"/>
        <v/>
      </c>
      <c r="BA3014" s="68" t="str">
        <f t="shared" si="1912"/>
        <v/>
      </c>
      <c r="BB3014" s="68" t="str">
        <f t="shared" si="1913"/>
        <v/>
      </c>
      <c r="BC3014" s="68" t="str">
        <f t="shared" si="1914"/>
        <v/>
      </c>
      <c r="BD3014" s="69" t="str">
        <f t="shared" si="1915"/>
        <v/>
      </c>
      <c r="BE3014" s="69" t="str">
        <f t="shared" si="1928"/>
        <v/>
      </c>
      <c r="BT3014" s="138" t="str">
        <f t="shared" ca="1" si="1929"/>
        <v/>
      </c>
      <c r="BU3014" s="139" t="str">
        <f t="shared" ca="1" si="1930"/>
        <v/>
      </c>
      <c r="BW3014" s="138" t="str">
        <f t="shared" si="1931"/>
        <v/>
      </c>
      <c r="BX3014" s="104" t="str">
        <f t="shared" si="1932"/>
        <v/>
      </c>
      <c r="BY3014" s="139" t="str">
        <f t="shared" si="1933"/>
        <v/>
      </c>
      <c r="CA3014" s="138" t="str">
        <f t="shared" si="1934"/>
        <v/>
      </c>
      <c r="CB3014" s="104" t="str">
        <f t="shared" si="1935"/>
        <v/>
      </c>
      <c r="CC3014" s="139" t="str">
        <f t="shared" si="1936"/>
        <v/>
      </c>
      <c r="CE3014" s="162" t="str">
        <f t="shared" si="1937"/>
        <v/>
      </c>
      <c r="CF3014" s="163" t="str">
        <f t="shared" si="1938"/>
        <v/>
      </c>
      <c r="CG3014" s="164" t="str">
        <f t="shared" si="1939"/>
        <v/>
      </c>
      <c r="CI3014" s="162" t="str">
        <f t="shared" si="1940"/>
        <v/>
      </c>
      <c r="CJ3014" s="163" t="str">
        <f t="shared" si="1943"/>
        <v/>
      </c>
      <c r="CK3014" s="164" t="str">
        <f t="shared" si="1944"/>
        <v/>
      </c>
      <c r="CM3014" s="169" t="str">
        <f t="shared" si="1941"/>
        <v/>
      </c>
      <c r="CN3014" s="139" t="str">
        <f t="shared" si="1942"/>
        <v/>
      </c>
      <c r="CP3014" s="41" t="str">
        <f>IF($CM3014="", "", COUNTIF($CM$11:$CM$3035, "&lt;"&amp;$CM3014)+1+COUNTIF($CM$11:$CM3014, $CM3014)-1)</f>
        <v/>
      </c>
    </row>
    <row r="3015" spans="1:94" x14ac:dyDescent="0.25">
      <c r="A3015" s="40"/>
      <c r="B3015" s="82" t="str">
        <f>IF($I3015="", "", IFERROR(INDEX('Job Database'!$AE$11:$AE$3035, MATCH($I3015, 'Job Database'!$X$11:$X$3035, 0)), ""))</f>
        <v/>
      </c>
      <c r="C3015" s="69" t="str">
        <f>IF($I3015="", "", IF(COUNTIF('Job Database'!$X$11:$X$3035, $I3015)=0, $AC$5, $AC$4))</f>
        <v/>
      </c>
      <c r="D3015" s="40"/>
      <c r="E3015" s="85" t="str">
        <f>IF($I3015="", "", IF(IFERROR(INDEX('Job Database'!$M$11:$M$3035, MATCH($I3015, 'Job Database'!$X$11:$X$3035, 0)), "")="", "", IFERROR(INDEX('Job Database'!$M$11:$M$3035, MATCH($I3015, 'Job Database'!$X$11:$X$3035, 0)), "")))</f>
        <v/>
      </c>
      <c r="F3015" s="40"/>
      <c r="G3015" s="88" t="str">
        <f t="shared" si="1916"/>
        <v/>
      </c>
      <c r="H3015" s="40"/>
      <c r="I3015" s="24"/>
      <c r="J3015" s="34"/>
      <c r="K3015" s="106"/>
      <c r="L3015" s="79"/>
      <c r="M3015" s="34"/>
      <c r="N3015" s="79"/>
      <c r="O3015" s="31"/>
      <c r="P3015" s="53"/>
      <c r="Q3015" s="40"/>
      <c r="S3015" s="41" t="str">
        <f t="shared" si="1904"/>
        <v/>
      </c>
      <c r="T3015" s="41" t="str">
        <f t="shared" si="1905"/>
        <v/>
      </c>
      <c r="U3015" s="41" t="str">
        <f t="shared" si="1917"/>
        <v/>
      </c>
      <c r="W3015" s="74" t="str">
        <f>IF('Job Database'!$X3015="", "", 'Job Database'!$X3015)</f>
        <v/>
      </c>
      <c r="Y3015" s="41" t="str">
        <f>IF($W3015="", "", IF(COUNTIF($I$11:$I$3035, $W3015)&gt;0, "", MAX($Y$10:$Y3014)+1))</f>
        <v/>
      </c>
      <c r="Z3015" s="41">
        <v>3005</v>
      </c>
      <c r="AA3015" s="58" t="str">
        <f t="shared" si="1918"/>
        <v/>
      </c>
      <c r="AC3015" s="41" t="str">
        <f t="shared" si="1906"/>
        <v/>
      </c>
      <c r="AE3015" s="41" t="str">
        <f t="shared" si="1919"/>
        <v/>
      </c>
      <c r="AJ3015" s="154" t="str">
        <f t="shared" si="1920"/>
        <v/>
      </c>
      <c r="AL3015" s="120" t="str">
        <f t="shared" si="1921"/>
        <v/>
      </c>
      <c r="AM3015" s="104" t="str">
        <f t="shared" si="1922"/>
        <v/>
      </c>
      <c r="AN3015" s="104" t="str">
        <f t="shared" si="1923"/>
        <v/>
      </c>
      <c r="AO3015" s="104" t="str">
        <f t="shared" si="1907"/>
        <v/>
      </c>
      <c r="AP3015" s="104" t="str">
        <f t="shared" si="1908"/>
        <v/>
      </c>
      <c r="AQ3015" s="121" t="str">
        <f t="shared" si="1924"/>
        <v/>
      </c>
      <c r="AS3015" s="88" t="str">
        <f t="shared" si="1909"/>
        <v/>
      </c>
      <c r="AT3015" s="68" t="str">
        <f t="shared" si="1925"/>
        <v/>
      </c>
      <c r="AU3015" s="68" t="str">
        <f t="shared" si="1926"/>
        <v/>
      </c>
      <c r="AV3015" s="68" t="str">
        <f t="shared" si="1927"/>
        <v/>
      </c>
      <c r="AW3015" s="88" t="str">
        <f t="shared" si="1910"/>
        <v/>
      </c>
      <c r="AZ3015" s="88" t="str">
        <f t="shared" si="1911"/>
        <v/>
      </c>
      <c r="BA3015" s="68" t="str">
        <f t="shared" si="1912"/>
        <v/>
      </c>
      <c r="BB3015" s="68" t="str">
        <f t="shared" si="1913"/>
        <v/>
      </c>
      <c r="BC3015" s="68" t="str">
        <f t="shared" si="1914"/>
        <v/>
      </c>
      <c r="BD3015" s="69" t="str">
        <f t="shared" si="1915"/>
        <v/>
      </c>
      <c r="BE3015" s="69" t="str">
        <f t="shared" si="1928"/>
        <v/>
      </c>
      <c r="BT3015" s="138" t="str">
        <f t="shared" ca="1" si="1929"/>
        <v/>
      </c>
      <c r="BU3015" s="139" t="str">
        <f t="shared" ca="1" si="1930"/>
        <v/>
      </c>
      <c r="BW3015" s="138" t="str">
        <f t="shared" si="1931"/>
        <v/>
      </c>
      <c r="BX3015" s="104" t="str">
        <f t="shared" si="1932"/>
        <v/>
      </c>
      <c r="BY3015" s="139" t="str">
        <f t="shared" si="1933"/>
        <v/>
      </c>
      <c r="CA3015" s="138" t="str">
        <f t="shared" si="1934"/>
        <v/>
      </c>
      <c r="CB3015" s="104" t="str">
        <f t="shared" si="1935"/>
        <v/>
      </c>
      <c r="CC3015" s="139" t="str">
        <f t="shared" si="1936"/>
        <v/>
      </c>
      <c r="CE3015" s="162" t="str">
        <f t="shared" si="1937"/>
        <v/>
      </c>
      <c r="CF3015" s="163" t="str">
        <f t="shared" si="1938"/>
        <v/>
      </c>
      <c r="CG3015" s="164" t="str">
        <f t="shared" si="1939"/>
        <v/>
      </c>
      <c r="CI3015" s="162" t="str">
        <f t="shared" si="1940"/>
        <v/>
      </c>
      <c r="CJ3015" s="163" t="str">
        <f t="shared" si="1943"/>
        <v/>
      </c>
      <c r="CK3015" s="164" t="str">
        <f t="shared" si="1944"/>
        <v/>
      </c>
      <c r="CM3015" s="169" t="str">
        <f t="shared" si="1941"/>
        <v/>
      </c>
      <c r="CN3015" s="139" t="str">
        <f t="shared" si="1942"/>
        <v/>
      </c>
      <c r="CP3015" s="41" t="str">
        <f>IF($CM3015="", "", COUNTIF($CM$11:$CM$3035, "&lt;"&amp;$CM3015)+1+COUNTIF($CM$11:$CM3015, $CM3015)-1)</f>
        <v/>
      </c>
    </row>
    <row r="3016" spans="1:94" x14ac:dyDescent="0.25">
      <c r="A3016" s="40"/>
      <c r="B3016" s="82" t="str">
        <f>IF($I3016="", "", IFERROR(INDEX('Job Database'!$AE$11:$AE$3035, MATCH($I3016, 'Job Database'!$X$11:$X$3035, 0)), ""))</f>
        <v/>
      </c>
      <c r="C3016" s="69" t="str">
        <f>IF($I3016="", "", IF(COUNTIF('Job Database'!$X$11:$X$3035, $I3016)=0, $AC$5, $AC$4))</f>
        <v/>
      </c>
      <c r="D3016" s="40"/>
      <c r="E3016" s="85" t="str">
        <f>IF($I3016="", "", IF(IFERROR(INDEX('Job Database'!$M$11:$M$3035, MATCH($I3016, 'Job Database'!$X$11:$X$3035, 0)), "")="", "", IFERROR(INDEX('Job Database'!$M$11:$M$3035, MATCH($I3016, 'Job Database'!$X$11:$X$3035, 0)), "")))</f>
        <v/>
      </c>
      <c r="F3016" s="40"/>
      <c r="G3016" s="88" t="str">
        <f t="shared" si="1916"/>
        <v/>
      </c>
      <c r="H3016" s="40"/>
      <c r="I3016" s="24"/>
      <c r="J3016" s="34"/>
      <c r="K3016" s="106"/>
      <c r="L3016" s="79"/>
      <c r="M3016" s="34"/>
      <c r="N3016" s="79"/>
      <c r="O3016" s="31"/>
      <c r="P3016" s="53"/>
      <c r="Q3016" s="40"/>
      <c r="S3016" s="41" t="str">
        <f t="shared" si="1904"/>
        <v/>
      </c>
      <c r="T3016" s="41" t="str">
        <f t="shared" si="1905"/>
        <v/>
      </c>
      <c r="U3016" s="41" t="str">
        <f t="shared" si="1917"/>
        <v/>
      </c>
      <c r="W3016" s="74" t="str">
        <f>IF('Job Database'!$X3016="", "", 'Job Database'!$X3016)</f>
        <v/>
      </c>
      <c r="Y3016" s="41" t="str">
        <f>IF($W3016="", "", IF(COUNTIF($I$11:$I$3035, $W3016)&gt;0, "", MAX($Y$10:$Y3015)+1))</f>
        <v/>
      </c>
      <c r="Z3016" s="41">
        <v>3006</v>
      </c>
      <c r="AA3016" s="58" t="str">
        <f t="shared" si="1918"/>
        <v/>
      </c>
      <c r="AC3016" s="41" t="str">
        <f t="shared" si="1906"/>
        <v/>
      </c>
      <c r="AE3016" s="41" t="str">
        <f t="shared" si="1919"/>
        <v/>
      </c>
      <c r="AJ3016" s="154" t="str">
        <f t="shared" si="1920"/>
        <v/>
      </c>
      <c r="AL3016" s="120" t="str">
        <f t="shared" si="1921"/>
        <v/>
      </c>
      <c r="AM3016" s="104" t="str">
        <f t="shared" si="1922"/>
        <v/>
      </c>
      <c r="AN3016" s="104" t="str">
        <f t="shared" si="1923"/>
        <v/>
      </c>
      <c r="AO3016" s="104" t="str">
        <f t="shared" si="1907"/>
        <v/>
      </c>
      <c r="AP3016" s="104" t="str">
        <f t="shared" si="1908"/>
        <v/>
      </c>
      <c r="AQ3016" s="121" t="str">
        <f t="shared" si="1924"/>
        <v/>
      </c>
      <c r="AS3016" s="88" t="str">
        <f t="shared" si="1909"/>
        <v/>
      </c>
      <c r="AT3016" s="68" t="str">
        <f t="shared" si="1925"/>
        <v/>
      </c>
      <c r="AU3016" s="68" t="str">
        <f t="shared" si="1926"/>
        <v/>
      </c>
      <c r="AV3016" s="68" t="str">
        <f t="shared" si="1927"/>
        <v/>
      </c>
      <c r="AW3016" s="88" t="str">
        <f t="shared" si="1910"/>
        <v/>
      </c>
      <c r="AZ3016" s="88" t="str">
        <f t="shared" si="1911"/>
        <v/>
      </c>
      <c r="BA3016" s="68" t="str">
        <f t="shared" si="1912"/>
        <v/>
      </c>
      <c r="BB3016" s="68" t="str">
        <f t="shared" si="1913"/>
        <v/>
      </c>
      <c r="BC3016" s="68" t="str">
        <f t="shared" si="1914"/>
        <v/>
      </c>
      <c r="BD3016" s="69" t="str">
        <f t="shared" si="1915"/>
        <v/>
      </c>
      <c r="BE3016" s="69" t="str">
        <f t="shared" si="1928"/>
        <v/>
      </c>
      <c r="BT3016" s="138" t="str">
        <f t="shared" ca="1" si="1929"/>
        <v/>
      </c>
      <c r="BU3016" s="139" t="str">
        <f t="shared" ca="1" si="1930"/>
        <v/>
      </c>
      <c r="BW3016" s="138" t="str">
        <f t="shared" si="1931"/>
        <v/>
      </c>
      <c r="BX3016" s="104" t="str">
        <f t="shared" si="1932"/>
        <v/>
      </c>
      <c r="BY3016" s="139" t="str">
        <f t="shared" si="1933"/>
        <v/>
      </c>
      <c r="CA3016" s="138" t="str">
        <f t="shared" si="1934"/>
        <v/>
      </c>
      <c r="CB3016" s="104" t="str">
        <f t="shared" si="1935"/>
        <v/>
      </c>
      <c r="CC3016" s="139" t="str">
        <f t="shared" si="1936"/>
        <v/>
      </c>
      <c r="CE3016" s="162" t="str">
        <f t="shared" si="1937"/>
        <v/>
      </c>
      <c r="CF3016" s="163" t="str">
        <f t="shared" si="1938"/>
        <v/>
      </c>
      <c r="CG3016" s="164" t="str">
        <f t="shared" si="1939"/>
        <v/>
      </c>
      <c r="CI3016" s="162" t="str">
        <f t="shared" si="1940"/>
        <v/>
      </c>
      <c r="CJ3016" s="163" t="str">
        <f t="shared" si="1943"/>
        <v/>
      </c>
      <c r="CK3016" s="164" t="str">
        <f t="shared" si="1944"/>
        <v/>
      </c>
      <c r="CM3016" s="169" t="str">
        <f t="shared" si="1941"/>
        <v/>
      </c>
      <c r="CN3016" s="139" t="str">
        <f t="shared" si="1942"/>
        <v/>
      </c>
      <c r="CP3016" s="41" t="str">
        <f>IF($CM3016="", "", COUNTIF($CM$11:$CM$3035, "&lt;"&amp;$CM3016)+1+COUNTIF($CM$11:$CM3016, $CM3016)-1)</f>
        <v/>
      </c>
    </row>
    <row r="3017" spans="1:94" x14ac:dyDescent="0.25">
      <c r="A3017" s="40"/>
      <c r="B3017" s="82" t="str">
        <f>IF($I3017="", "", IFERROR(INDEX('Job Database'!$AE$11:$AE$3035, MATCH($I3017, 'Job Database'!$X$11:$X$3035, 0)), ""))</f>
        <v/>
      </c>
      <c r="C3017" s="69" t="str">
        <f>IF($I3017="", "", IF(COUNTIF('Job Database'!$X$11:$X$3035, $I3017)=0, $AC$5, $AC$4))</f>
        <v/>
      </c>
      <c r="D3017" s="40"/>
      <c r="E3017" s="85" t="str">
        <f>IF($I3017="", "", IF(IFERROR(INDEX('Job Database'!$M$11:$M$3035, MATCH($I3017, 'Job Database'!$X$11:$X$3035, 0)), "")="", "", IFERROR(INDEX('Job Database'!$M$11:$M$3035, MATCH($I3017, 'Job Database'!$X$11:$X$3035, 0)), "")))</f>
        <v/>
      </c>
      <c r="F3017" s="40"/>
      <c r="G3017" s="88" t="str">
        <f t="shared" si="1916"/>
        <v/>
      </c>
      <c r="H3017" s="40"/>
      <c r="I3017" s="24"/>
      <c r="J3017" s="34"/>
      <c r="K3017" s="106"/>
      <c r="L3017" s="79"/>
      <c r="M3017" s="34"/>
      <c r="N3017" s="79"/>
      <c r="O3017" s="31"/>
      <c r="P3017" s="53"/>
      <c r="Q3017" s="40"/>
      <c r="S3017" s="41" t="str">
        <f t="shared" si="1904"/>
        <v/>
      </c>
      <c r="T3017" s="41" t="str">
        <f t="shared" si="1905"/>
        <v/>
      </c>
      <c r="U3017" s="41" t="str">
        <f t="shared" si="1917"/>
        <v/>
      </c>
      <c r="W3017" s="74" t="str">
        <f>IF('Job Database'!$X3017="", "", 'Job Database'!$X3017)</f>
        <v/>
      </c>
      <c r="Y3017" s="41" t="str">
        <f>IF($W3017="", "", IF(COUNTIF($I$11:$I$3035, $W3017)&gt;0, "", MAX($Y$10:$Y3016)+1))</f>
        <v/>
      </c>
      <c r="Z3017" s="41">
        <v>3007</v>
      </c>
      <c r="AA3017" s="58" t="str">
        <f t="shared" si="1918"/>
        <v/>
      </c>
      <c r="AC3017" s="41" t="str">
        <f t="shared" si="1906"/>
        <v/>
      </c>
      <c r="AE3017" s="41" t="str">
        <f t="shared" si="1919"/>
        <v/>
      </c>
      <c r="AJ3017" s="154" t="str">
        <f t="shared" si="1920"/>
        <v/>
      </c>
      <c r="AL3017" s="120" t="str">
        <f t="shared" si="1921"/>
        <v/>
      </c>
      <c r="AM3017" s="104" t="str">
        <f t="shared" si="1922"/>
        <v/>
      </c>
      <c r="AN3017" s="104" t="str">
        <f t="shared" si="1923"/>
        <v/>
      </c>
      <c r="AO3017" s="104" t="str">
        <f t="shared" si="1907"/>
        <v/>
      </c>
      <c r="AP3017" s="104" t="str">
        <f t="shared" si="1908"/>
        <v/>
      </c>
      <c r="AQ3017" s="121" t="str">
        <f t="shared" si="1924"/>
        <v/>
      </c>
      <c r="AS3017" s="88" t="str">
        <f t="shared" si="1909"/>
        <v/>
      </c>
      <c r="AT3017" s="68" t="str">
        <f t="shared" si="1925"/>
        <v/>
      </c>
      <c r="AU3017" s="68" t="str">
        <f t="shared" si="1926"/>
        <v/>
      </c>
      <c r="AV3017" s="68" t="str">
        <f t="shared" si="1927"/>
        <v/>
      </c>
      <c r="AW3017" s="88" t="str">
        <f t="shared" si="1910"/>
        <v/>
      </c>
      <c r="AZ3017" s="88" t="str">
        <f t="shared" si="1911"/>
        <v/>
      </c>
      <c r="BA3017" s="68" t="str">
        <f t="shared" si="1912"/>
        <v/>
      </c>
      <c r="BB3017" s="68" t="str">
        <f t="shared" si="1913"/>
        <v/>
      </c>
      <c r="BC3017" s="68" t="str">
        <f t="shared" si="1914"/>
        <v/>
      </c>
      <c r="BD3017" s="69" t="str">
        <f t="shared" si="1915"/>
        <v/>
      </c>
      <c r="BE3017" s="69" t="str">
        <f t="shared" si="1928"/>
        <v/>
      </c>
      <c r="BT3017" s="138" t="str">
        <f t="shared" ca="1" si="1929"/>
        <v/>
      </c>
      <c r="BU3017" s="139" t="str">
        <f t="shared" ca="1" si="1930"/>
        <v/>
      </c>
      <c r="BW3017" s="138" t="str">
        <f t="shared" si="1931"/>
        <v/>
      </c>
      <c r="BX3017" s="104" t="str">
        <f t="shared" si="1932"/>
        <v/>
      </c>
      <c r="BY3017" s="139" t="str">
        <f t="shared" si="1933"/>
        <v/>
      </c>
      <c r="CA3017" s="138" t="str">
        <f t="shared" si="1934"/>
        <v/>
      </c>
      <c r="CB3017" s="104" t="str">
        <f t="shared" si="1935"/>
        <v/>
      </c>
      <c r="CC3017" s="139" t="str">
        <f t="shared" si="1936"/>
        <v/>
      </c>
      <c r="CE3017" s="162" t="str">
        <f t="shared" si="1937"/>
        <v/>
      </c>
      <c r="CF3017" s="163" t="str">
        <f t="shared" si="1938"/>
        <v/>
      </c>
      <c r="CG3017" s="164" t="str">
        <f t="shared" si="1939"/>
        <v/>
      </c>
      <c r="CI3017" s="162" t="str">
        <f t="shared" si="1940"/>
        <v/>
      </c>
      <c r="CJ3017" s="163" t="str">
        <f t="shared" si="1943"/>
        <v/>
      </c>
      <c r="CK3017" s="164" t="str">
        <f t="shared" si="1944"/>
        <v/>
      </c>
      <c r="CM3017" s="169" t="str">
        <f t="shared" si="1941"/>
        <v/>
      </c>
      <c r="CN3017" s="139" t="str">
        <f t="shared" si="1942"/>
        <v/>
      </c>
      <c r="CP3017" s="41" t="str">
        <f>IF($CM3017="", "", COUNTIF($CM$11:$CM$3035, "&lt;"&amp;$CM3017)+1+COUNTIF($CM$11:$CM3017, $CM3017)-1)</f>
        <v/>
      </c>
    </row>
    <row r="3018" spans="1:94" x14ac:dyDescent="0.25">
      <c r="A3018" s="40"/>
      <c r="B3018" s="82" t="str">
        <f>IF($I3018="", "", IFERROR(INDEX('Job Database'!$AE$11:$AE$3035, MATCH($I3018, 'Job Database'!$X$11:$X$3035, 0)), ""))</f>
        <v/>
      </c>
      <c r="C3018" s="69" t="str">
        <f>IF($I3018="", "", IF(COUNTIF('Job Database'!$X$11:$X$3035, $I3018)=0, $AC$5, $AC$4))</f>
        <v/>
      </c>
      <c r="D3018" s="40"/>
      <c r="E3018" s="85" t="str">
        <f>IF($I3018="", "", IF(IFERROR(INDEX('Job Database'!$M$11:$M$3035, MATCH($I3018, 'Job Database'!$X$11:$X$3035, 0)), "")="", "", IFERROR(INDEX('Job Database'!$M$11:$M$3035, MATCH($I3018, 'Job Database'!$X$11:$X$3035, 0)), "")))</f>
        <v/>
      </c>
      <c r="F3018" s="40"/>
      <c r="G3018" s="88" t="str">
        <f t="shared" si="1916"/>
        <v/>
      </c>
      <c r="H3018" s="40"/>
      <c r="I3018" s="24"/>
      <c r="J3018" s="34"/>
      <c r="K3018" s="106"/>
      <c r="L3018" s="79"/>
      <c r="M3018" s="34"/>
      <c r="N3018" s="79"/>
      <c r="O3018" s="31"/>
      <c r="P3018" s="53"/>
      <c r="Q3018" s="40"/>
      <c r="S3018" s="41" t="str">
        <f t="shared" si="1904"/>
        <v/>
      </c>
      <c r="T3018" s="41" t="str">
        <f t="shared" si="1905"/>
        <v/>
      </c>
      <c r="U3018" s="41" t="str">
        <f t="shared" si="1917"/>
        <v/>
      </c>
      <c r="W3018" s="74" t="str">
        <f>IF('Job Database'!$X3018="", "", 'Job Database'!$X3018)</f>
        <v/>
      </c>
      <c r="Y3018" s="41" t="str">
        <f>IF($W3018="", "", IF(COUNTIF($I$11:$I$3035, $W3018)&gt;0, "", MAX($Y$10:$Y3017)+1))</f>
        <v/>
      </c>
      <c r="Z3018" s="41">
        <v>3008</v>
      </c>
      <c r="AA3018" s="58" t="str">
        <f t="shared" si="1918"/>
        <v/>
      </c>
      <c r="AC3018" s="41" t="str">
        <f t="shared" si="1906"/>
        <v/>
      </c>
      <c r="AE3018" s="41" t="str">
        <f t="shared" si="1919"/>
        <v/>
      </c>
      <c r="AJ3018" s="154" t="str">
        <f t="shared" si="1920"/>
        <v/>
      </c>
      <c r="AL3018" s="120" t="str">
        <f t="shared" si="1921"/>
        <v/>
      </c>
      <c r="AM3018" s="104" t="str">
        <f t="shared" si="1922"/>
        <v/>
      </c>
      <c r="AN3018" s="104" t="str">
        <f t="shared" si="1923"/>
        <v/>
      </c>
      <c r="AO3018" s="104" t="str">
        <f t="shared" si="1907"/>
        <v/>
      </c>
      <c r="AP3018" s="104" t="str">
        <f t="shared" si="1908"/>
        <v/>
      </c>
      <c r="AQ3018" s="121" t="str">
        <f t="shared" si="1924"/>
        <v/>
      </c>
      <c r="AS3018" s="88" t="str">
        <f t="shared" si="1909"/>
        <v/>
      </c>
      <c r="AT3018" s="68" t="str">
        <f t="shared" si="1925"/>
        <v/>
      </c>
      <c r="AU3018" s="68" t="str">
        <f t="shared" si="1926"/>
        <v/>
      </c>
      <c r="AV3018" s="68" t="str">
        <f t="shared" si="1927"/>
        <v/>
      </c>
      <c r="AW3018" s="88" t="str">
        <f t="shared" si="1910"/>
        <v/>
      </c>
      <c r="AZ3018" s="88" t="str">
        <f t="shared" si="1911"/>
        <v/>
      </c>
      <c r="BA3018" s="68" t="str">
        <f t="shared" si="1912"/>
        <v/>
      </c>
      <c r="BB3018" s="68" t="str">
        <f t="shared" si="1913"/>
        <v/>
      </c>
      <c r="BC3018" s="68" t="str">
        <f t="shared" si="1914"/>
        <v/>
      </c>
      <c r="BD3018" s="69" t="str">
        <f t="shared" si="1915"/>
        <v/>
      </c>
      <c r="BE3018" s="69" t="str">
        <f t="shared" si="1928"/>
        <v/>
      </c>
      <c r="BT3018" s="138" t="str">
        <f t="shared" ca="1" si="1929"/>
        <v/>
      </c>
      <c r="BU3018" s="139" t="str">
        <f t="shared" ca="1" si="1930"/>
        <v/>
      </c>
      <c r="BW3018" s="138" t="str">
        <f t="shared" si="1931"/>
        <v/>
      </c>
      <c r="BX3018" s="104" t="str">
        <f t="shared" si="1932"/>
        <v/>
      </c>
      <c r="BY3018" s="139" t="str">
        <f t="shared" si="1933"/>
        <v/>
      </c>
      <c r="CA3018" s="138" t="str">
        <f t="shared" si="1934"/>
        <v/>
      </c>
      <c r="CB3018" s="104" t="str">
        <f t="shared" si="1935"/>
        <v/>
      </c>
      <c r="CC3018" s="139" t="str">
        <f t="shared" si="1936"/>
        <v/>
      </c>
      <c r="CE3018" s="162" t="str">
        <f t="shared" si="1937"/>
        <v/>
      </c>
      <c r="CF3018" s="163" t="str">
        <f t="shared" si="1938"/>
        <v/>
      </c>
      <c r="CG3018" s="164" t="str">
        <f t="shared" si="1939"/>
        <v/>
      </c>
      <c r="CI3018" s="162" t="str">
        <f t="shared" si="1940"/>
        <v/>
      </c>
      <c r="CJ3018" s="163" t="str">
        <f t="shared" si="1943"/>
        <v/>
      </c>
      <c r="CK3018" s="164" t="str">
        <f t="shared" si="1944"/>
        <v/>
      </c>
      <c r="CM3018" s="169" t="str">
        <f t="shared" si="1941"/>
        <v/>
      </c>
      <c r="CN3018" s="139" t="str">
        <f t="shared" si="1942"/>
        <v/>
      </c>
      <c r="CP3018" s="41" t="str">
        <f>IF($CM3018="", "", COUNTIF($CM$11:$CM$3035, "&lt;"&amp;$CM3018)+1+COUNTIF($CM$11:$CM3018, $CM3018)-1)</f>
        <v/>
      </c>
    </row>
    <row r="3019" spans="1:94" x14ac:dyDescent="0.25">
      <c r="A3019" s="40"/>
      <c r="B3019" s="82" t="str">
        <f>IF($I3019="", "", IFERROR(INDEX('Job Database'!$AE$11:$AE$3035, MATCH($I3019, 'Job Database'!$X$11:$X$3035, 0)), ""))</f>
        <v/>
      </c>
      <c r="C3019" s="69" t="str">
        <f>IF($I3019="", "", IF(COUNTIF('Job Database'!$X$11:$X$3035, $I3019)=0, $AC$5, $AC$4))</f>
        <v/>
      </c>
      <c r="D3019" s="40"/>
      <c r="E3019" s="85" t="str">
        <f>IF($I3019="", "", IF(IFERROR(INDEX('Job Database'!$M$11:$M$3035, MATCH($I3019, 'Job Database'!$X$11:$X$3035, 0)), "")="", "", IFERROR(INDEX('Job Database'!$M$11:$M$3035, MATCH($I3019, 'Job Database'!$X$11:$X$3035, 0)), "")))</f>
        <v/>
      </c>
      <c r="F3019" s="40"/>
      <c r="G3019" s="88" t="str">
        <f t="shared" si="1916"/>
        <v/>
      </c>
      <c r="H3019" s="40"/>
      <c r="I3019" s="24"/>
      <c r="J3019" s="34"/>
      <c r="K3019" s="106"/>
      <c r="L3019" s="79"/>
      <c r="M3019" s="34"/>
      <c r="N3019" s="79"/>
      <c r="O3019" s="31"/>
      <c r="P3019" s="53"/>
      <c r="Q3019" s="40"/>
      <c r="S3019" s="41" t="str">
        <f t="shared" ref="S3019:S3035" si="1945">IF($K3019="", "", IF($AG$5&lt;=$K3019, "X", ""))</f>
        <v/>
      </c>
      <c r="T3019" s="41" t="str">
        <f t="shared" ref="T3019:T3035" si="1946">IF($K3019="", "", IF($AG$5&gt;$K3019, "X", ""))</f>
        <v/>
      </c>
      <c r="U3019" s="41" t="str">
        <f t="shared" si="1917"/>
        <v/>
      </c>
      <c r="W3019" s="74" t="str">
        <f>IF('Job Database'!$X3019="", "", 'Job Database'!$X3019)</f>
        <v/>
      </c>
      <c r="Y3019" s="41" t="str">
        <f>IF($W3019="", "", IF(COUNTIF($I$11:$I$3035, $W3019)&gt;0, "", MAX($Y$10:$Y3018)+1))</f>
        <v/>
      </c>
      <c r="Z3019" s="41">
        <v>3009</v>
      </c>
      <c r="AA3019" s="58" t="str">
        <f t="shared" si="1918"/>
        <v/>
      </c>
      <c r="AC3019" s="41" t="str">
        <f t="shared" ref="AC3019:AC3035" si="1947">IF($I3019="", "", IF(COUNTIF($W$11:$W$3035, $I3019)=0, "X", ""))</f>
        <v/>
      </c>
      <c r="AE3019" s="41" t="str">
        <f t="shared" si="1919"/>
        <v/>
      </c>
      <c r="AJ3019" s="154" t="str">
        <f t="shared" si="1920"/>
        <v/>
      </c>
      <c r="AL3019" s="120" t="str">
        <f t="shared" si="1921"/>
        <v/>
      </c>
      <c r="AM3019" s="104" t="str">
        <f t="shared" si="1922"/>
        <v/>
      </c>
      <c r="AN3019" s="104" t="str">
        <f t="shared" si="1923"/>
        <v/>
      </c>
      <c r="AO3019" s="104" t="str">
        <f t="shared" ref="AO3019:AO3035" si="1948">IF(COUNTIF($AZ3019:$BE3019, $AZ$5)&gt;0, "X", "")</f>
        <v/>
      </c>
      <c r="AP3019" s="104" t="str">
        <f t="shared" ref="AP3019:AP3035" si="1949">IF(COUNTIF($AZ3019:$BE3019, $AZ$4)&gt;0, "X", "")</f>
        <v/>
      </c>
      <c r="AQ3019" s="121" t="str">
        <f t="shared" si="1924"/>
        <v/>
      </c>
      <c r="AS3019" s="88" t="str">
        <f t="shared" ref="AS3019:AS3035" si="1950">IF(OR(NOT(J3019=""), E3019="", NOT($O3019=""), NOT($P3019="")), "", NETWORKDAYS(E3019, $AG$5, $BJ$34:$BJ$57))</f>
        <v/>
      </c>
      <c r="AT3019" s="68" t="str">
        <f t="shared" si="1925"/>
        <v/>
      </c>
      <c r="AU3019" s="68" t="str">
        <f t="shared" si="1926"/>
        <v/>
      </c>
      <c r="AV3019" s="68" t="str">
        <f t="shared" si="1927"/>
        <v/>
      </c>
      <c r="AW3019" s="88" t="str">
        <f t="shared" ref="AW3019:AW3035" si="1951">IF(OR(NOT(O3019=""), N3019="", NOT($O3019=""), NOT($P3019="")), "", NETWORKDAYS(N3019, $AG$5, $BJ$34:$BJ$57))</f>
        <v/>
      </c>
      <c r="AZ3019" s="88" t="str">
        <f t="shared" ref="AZ3019:AZ3035" si="1952">IF(OR(AS3019="", $U3019="X"), "", IF(AS3019&gt;=AS$7, $AZ$4, IF(AS3019&gt;=AS$9, $AZ$5, "")))</f>
        <v/>
      </c>
      <c r="BA3019" s="68" t="str">
        <f t="shared" ref="BA3019:BA3035" si="1953">IF(OR(AT3019="", $U3019="X"), "", IF(AT3019&gt;=AT$7, $AZ$4, IF(AT3019&gt;=AT$9, $AZ$5, "")))</f>
        <v/>
      </c>
      <c r="BB3019" s="68" t="str">
        <f t="shared" ref="BB3019:BB3035" si="1954">IF(OR(AU3019="", $U3019="X"), "", IF(AU3019&gt;=AU$7, $AZ$4, IF(AU3019&gt;=AU$9, $AZ$5, "")))</f>
        <v/>
      </c>
      <c r="BC3019" s="68" t="str">
        <f t="shared" ref="BC3019:BC3035" si="1955">IF(OR(AV3019="", $U3019="X"), "", IF(AV3019&gt;=AV$7, $AZ$4, IF(AV3019&gt;=AV$9, $AZ$5, "")))</f>
        <v/>
      </c>
      <c r="BD3019" s="69" t="str">
        <f t="shared" ref="BD3019:BD3035" si="1956">IF(OR(AW3019="", $U3019="X"), "", IF(AW3019&gt;=AW$7, $AZ$4, IF(AW3019&gt;=AW$9, $AZ$5, "")))</f>
        <v/>
      </c>
      <c r="BE3019" s="69" t="str">
        <f t="shared" si="1928"/>
        <v/>
      </c>
      <c r="BT3019" s="138" t="str">
        <f t="shared" ca="1" si="1929"/>
        <v/>
      </c>
      <c r="BU3019" s="139" t="str">
        <f t="shared" ca="1" si="1930"/>
        <v/>
      </c>
      <c r="BW3019" s="138" t="str">
        <f t="shared" si="1931"/>
        <v/>
      </c>
      <c r="BX3019" s="104" t="str">
        <f t="shared" si="1932"/>
        <v/>
      </c>
      <c r="BY3019" s="139" t="str">
        <f t="shared" si="1933"/>
        <v/>
      </c>
      <c r="CA3019" s="138" t="str">
        <f t="shared" si="1934"/>
        <v/>
      </c>
      <c r="CB3019" s="104" t="str">
        <f t="shared" si="1935"/>
        <v/>
      </c>
      <c r="CC3019" s="139" t="str">
        <f t="shared" si="1936"/>
        <v/>
      </c>
      <c r="CE3019" s="162" t="str">
        <f t="shared" si="1937"/>
        <v/>
      </c>
      <c r="CF3019" s="163" t="str">
        <f t="shared" si="1938"/>
        <v/>
      </c>
      <c r="CG3019" s="164" t="str">
        <f t="shared" si="1939"/>
        <v/>
      </c>
      <c r="CI3019" s="162" t="str">
        <f t="shared" si="1940"/>
        <v/>
      </c>
      <c r="CJ3019" s="163" t="str">
        <f t="shared" si="1943"/>
        <v/>
      </c>
      <c r="CK3019" s="164" t="str">
        <f t="shared" si="1944"/>
        <v/>
      </c>
      <c r="CM3019" s="169" t="str">
        <f t="shared" si="1941"/>
        <v/>
      </c>
      <c r="CN3019" s="139" t="str">
        <f t="shared" si="1942"/>
        <v/>
      </c>
      <c r="CP3019" s="41" t="str">
        <f>IF($CM3019="", "", COUNTIF($CM$11:$CM$3035, "&lt;"&amp;$CM3019)+1+COUNTIF($CM$11:$CM3019, $CM3019)-1)</f>
        <v/>
      </c>
    </row>
    <row r="3020" spans="1:94" x14ac:dyDescent="0.25">
      <c r="A3020" s="40"/>
      <c r="B3020" s="82" t="str">
        <f>IF($I3020="", "", IFERROR(INDEX('Job Database'!$AE$11:$AE$3035, MATCH($I3020, 'Job Database'!$X$11:$X$3035, 0)), ""))</f>
        <v/>
      </c>
      <c r="C3020" s="69" t="str">
        <f>IF($I3020="", "", IF(COUNTIF('Job Database'!$X$11:$X$3035, $I3020)=0, $AC$5, $AC$4))</f>
        <v/>
      </c>
      <c r="D3020" s="40"/>
      <c r="E3020" s="85" t="str">
        <f>IF($I3020="", "", IF(IFERROR(INDEX('Job Database'!$M$11:$M$3035, MATCH($I3020, 'Job Database'!$X$11:$X$3035, 0)), "")="", "", IFERROR(INDEX('Job Database'!$M$11:$M$3035, MATCH($I3020, 'Job Database'!$X$11:$X$3035, 0)), "")))</f>
        <v/>
      </c>
      <c r="F3020" s="40"/>
      <c r="G3020" s="88" t="str">
        <f t="shared" ref="G3020:G3035" si="1957">$AJ3020</f>
        <v/>
      </c>
      <c r="H3020" s="40"/>
      <c r="I3020" s="24"/>
      <c r="J3020" s="34"/>
      <c r="K3020" s="106"/>
      <c r="L3020" s="79"/>
      <c r="M3020" s="34"/>
      <c r="N3020" s="79"/>
      <c r="O3020" s="31"/>
      <c r="P3020" s="53"/>
      <c r="Q3020" s="40"/>
      <c r="S3020" s="41" t="str">
        <f t="shared" si="1945"/>
        <v/>
      </c>
      <c r="T3020" s="41" t="str">
        <f t="shared" si="1946"/>
        <v/>
      </c>
      <c r="U3020" s="41" t="str">
        <f t="shared" ref="U3020:U3035" si="1958">IF(OR($S3020="X", $T3020="X"), "X", "")</f>
        <v/>
      </c>
      <c r="W3020" s="74" t="str">
        <f>IF('Job Database'!$X3020="", "", 'Job Database'!$X3020)</f>
        <v/>
      </c>
      <c r="Y3020" s="41" t="str">
        <f>IF($W3020="", "", IF(COUNTIF($I$11:$I$3035, $W3020)&gt;0, "", MAX($Y$10:$Y3019)+1))</f>
        <v/>
      </c>
      <c r="Z3020" s="41">
        <v>3010</v>
      </c>
      <c r="AA3020" s="58" t="str">
        <f t="shared" ref="AA3020:AA3035" si="1959">IFERROR(INDEX($W$11:$W$3035, MATCH($Z3020, $Y$11:$Y$3035, 0)), "")</f>
        <v/>
      </c>
      <c r="AC3020" s="41" t="str">
        <f t="shared" si="1947"/>
        <v/>
      </c>
      <c r="AE3020" s="41" t="str">
        <f t="shared" ref="AE3020:AE3035" si="1960">IF($I3020="", "", IF(COUNTIF($I$11:$I$3035, $I3020)&gt;1, "X", ""))</f>
        <v/>
      </c>
      <c r="AJ3020" s="154" t="str">
        <f t="shared" ref="AJ3020:AJ3035" si="1961">IFERROR(INDEX($AL$10:$AQ$10, $AK$10, MATCH("X", $AL3020:$AQ3020, 0)), "")</f>
        <v/>
      </c>
      <c r="AL3020" s="120" t="str">
        <f t="shared" ref="AL3020:AL3035" si="1962">IF(AND(OR($O3020=$AG$15, $O3020=$AG$16), $P3020=$AH$11), "X", "")</f>
        <v/>
      </c>
      <c r="AM3020" s="104" t="str">
        <f t="shared" ref="AM3020:AM3035" si="1963">IF(AND(OR($O3020=$AG$15, $O3020=$AG$16), $P3020=$AH$13), "X", "")</f>
        <v/>
      </c>
      <c r="AN3020" s="104" t="str">
        <f t="shared" ref="AN3020:AN3035" si="1964">IF(AND(AL3020="", AM3020="", AP3020="", AQ3020="", AO3020="", NOT($I3020="")), "X", "")</f>
        <v/>
      </c>
      <c r="AO3020" s="104" t="str">
        <f t="shared" si="1948"/>
        <v/>
      </c>
      <c r="AP3020" s="104" t="str">
        <f t="shared" si="1949"/>
        <v/>
      </c>
      <c r="AQ3020" s="121" t="str">
        <f t="shared" ref="AQ3020:AQ3035" si="1965">IF(COUNTIF($AG$11:$AG$14, $O3020)&gt;0, "X", "")</f>
        <v/>
      </c>
      <c r="AS3020" s="88" t="str">
        <f t="shared" si="1950"/>
        <v/>
      </c>
      <c r="AT3020" s="68" t="str">
        <f t="shared" ref="AT3020:AT3035" si="1966">IF(OR($J3020="", NOT(L3020=""), NOT($O3020=""), NOT($P3020="")), "", NETWORKDAYS($J3020, $AG$5, $BJ$34:$BJ$57))</f>
        <v/>
      </c>
      <c r="AU3020" s="68" t="str">
        <f t="shared" ref="AU3020:AU3035" si="1967">IF(OR($L3020="", NOT(M3020=""), NOT($O3020=""), NOT($P3020="")), "", NETWORKDAYS($L3020, $AG$5, $BJ$34:$BJ$57))</f>
        <v/>
      </c>
      <c r="AV3020" s="68" t="str">
        <f t="shared" ref="AV3020:AV3035" si="1968">IF(OR($M3020="", NOT(N3020=""), NOT($O3020=""), NOT($P3020="")), "", NETWORKDAYS($M3020, $AG$5, $BJ$34:$BJ$57))</f>
        <v/>
      </c>
      <c r="AW3020" s="88" t="str">
        <f t="shared" si="1951"/>
        <v/>
      </c>
      <c r="AZ3020" s="88" t="str">
        <f t="shared" si="1952"/>
        <v/>
      </c>
      <c r="BA3020" s="68" t="str">
        <f t="shared" si="1953"/>
        <v/>
      </c>
      <c r="BB3020" s="68" t="str">
        <f t="shared" si="1954"/>
        <v/>
      </c>
      <c r="BC3020" s="68" t="str">
        <f t="shared" si="1955"/>
        <v/>
      </c>
      <c r="BD3020" s="69" t="str">
        <f t="shared" si="1956"/>
        <v/>
      </c>
      <c r="BE3020" s="69" t="str">
        <f t="shared" ref="BE3020:BE3035" si="1969">BD3020</f>
        <v/>
      </c>
      <c r="BT3020" s="138" t="str">
        <f t="shared" ref="BT3020:BT3035" ca="1" si="1970">IF($BU3020="X", "", IF(COUNTIF($CA3020:$CC3020, "X")&gt;0, "X", ""))</f>
        <v/>
      </c>
      <c r="BU3020" s="139" t="str">
        <f t="shared" ref="BU3020:BU3035" ca="1" si="1971">IF(OR($L3020=$AG$5, $M3020=$AG$5, $N3020=$AG$5), "X", "")</f>
        <v/>
      </c>
      <c r="BW3020" s="138" t="str">
        <f t="shared" ref="BW3020:BW3035" si="1972">IF(L3020="", "", NETWORKDAYS($AG$5, L3020, $BJ$34:$BJ$57))</f>
        <v/>
      </c>
      <c r="BX3020" s="104" t="str">
        <f t="shared" ref="BX3020:BX3035" si="1973">IF(M3020="", "", NETWORKDAYS($AG$5, M3020, $BJ$34:$BJ$57))</f>
        <v/>
      </c>
      <c r="BY3020" s="139" t="str">
        <f t="shared" ref="BY3020:BY3035" si="1974">IF(N3020="", "", NETWORKDAYS($AG$5, N3020, $BJ$34:$BJ$57))</f>
        <v/>
      </c>
      <c r="CA3020" s="138" t="str">
        <f t="shared" ref="CA3020:CA3035" si="1975">IF(BW3020&lt;0, "", IF(BW3020&lt;=$CA$9, "X", ""))</f>
        <v/>
      </c>
      <c r="CB3020" s="104" t="str">
        <f t="shared" ref="CB3020:CB3035" si="1976">IF(BX3020&lt;0, "", IF(BX3020&lt;=$CA$9, "X", ""))</f>
        <v/>
      </c>
      <c r="CC3020" s="139" t="str">
        <f t="shared" ref="CC3020:CC3035" si="1977">IF(BY3020&lt;0, "", IF(BY3020&lt;=$CA$9, "X", ""))</f>
        <v/>
      </c>
      <c r="CE3020" s="162" t="str">
        <f t="shared" ref="CE3020:CE3035" si="1978">IF(L3020="", "", IF(L3020=$AG$5, L3020, ""))</f>
        <v/>
      </c>
      <c r="CF3020" s="163" t="str">
        <f t="shared" ref="CF3020:CF3035" si="1979">IF(M3020="", "", IF(M3020=$AG$5, M3020, ""))</f>
        <v/>
      </c>
      <c r="CG3020" s="164" t="str">
        <f t="shared" ref="CG3020:CG3035" si="1980">IF(N3020="", "", IF(N3020=$AG$5, N3020, ""))</f>
        <v/>
      </c>
      <c r="CI3020" s="162" t="str">
        <f t="shared" ref="CI3020:CI3035" si="1981">IF(CA3020="", "", L3020)</f>
        <v/>
      </c>
      <c r="CJ3020" s="163" t="str">
        <f t="shared" si="1943"/>
        <v/>
      </c>
      <c r="CK3020" s="164" t="str">
        <f t="shared" si="1944"/>
        <v/>
      </c>
      <c r="CM3020" s="169" t="str">
        <f t="shared" ref="CM3020:CM3035" si="1982">IF(NOT($CE3020=""), $CE3020, IF(NOT($CF3020=""), $CF3020, IF(NOT($CG3020=""), $CG3020, IF(NOT($CI3020=""), $CI3020, IF(NOT($CJ3020=""), $CJ3020, IF(NOT($CK3020=""), $CK3020, ""))))))</f>
        <v/>
      </c>
      <c r="CN3020" s="139" t="str">
        <f t="shared" ref="CN3020:CN3035" si="1983">IF(NOT($CE3020=""), "TODAY - 1st Interview", IF(NOT($CF3020=""), "TODAY - 2nd Interview", IF(NOT($CG3020=""), "TODAY - 3rd Interview", IF(NOT($CI3020=""), "Alert - 1st Interview", IF(NOT($CJ3020=""), "Alert - 2nd Interview", IF(NOT($CK3020=""), "Alert - 3rd Interview", ""))))))</f>
        <v/>
      </c>
      <c r="CP3020" s="41" t="str">
        <f>IF($CM3020="", "", COUNTIF($CM$11:$CM$3035, "&lt;"&amp;$CM3020)+1+COUNTIF($CM$11:$CM3020, $CM3020)-1)</f>
        <v/>
      </c>
    </row>
    <row r="3021" spans="1:94" x14ac:dyDescent="0.25">
      <c r="A3021" s="40"/>
      <c r="B3021" s="82" t="str">
        <f>IF($I3021="", "", IFERROR(INDEX('Job Database'!$AE$11:$AE$3035, MATCH($I3021, 'Job Database'!$X$11:$X$3035, 0)), ""))</f>
        <v/>
      </c>
      <c r="C3021" s="69" t="str">
        <f>IF($I3021="", "", IF(COUNTIF('Job Database'!$X$11:$X$3035, $I3021)=0, $AC$5, $AC$4))</f>
        <v/>
      </c>
      <c r="D3021" s="40"/>
      <c r="E3021" s="85" t="str">
        <f>IF($I3021="", "", IF(IFERROR(INDEX('Job Database'!$M$11:$M$3035, MATCH($I3021, 'Job Database'!$X$11:$X$3035, 0)), "")="", "", IFERROR(INDEX('Job Database'!$M$11:$M$3035, MATCH($I3021, 'Job Database'!$X$11:$X$3035, 0)), "")))</f>
        <v/>
      </c>
      <c r="F3021" s="40"/>
      <c r="G3021" s="88" t="str">
        <f t="shared" si="1957"/>
        <v/>
      </c>
      <c r="H3021" s="40"/>
      <c r="I3021" s="24"/>
      <c r="J3021" s="34"/>
      <c r="K3021" s="106"/>
      <c r="L3021" s="79"/>
      <c r="M3021" s="34"/>
      <c r="N3021" s="79"/>
      <c r="O3021" s="31"/>
      <c r="P3021" s="53"/>
      <c r="Q3021" s="40"/>
      <c r="S3021" s="41" t="str">
        <f t="shared" si="1945"/>
        <v/>
      </c>
      <c r="T3021" s="41" t="str">
        <f t="shared" si="1946"/>
        <v/>
      </c>
      <c r="U3021" s="41" t="str">
        <f t="shared" si="1958"/>
        <v/>
      </c>
      <c r="W3021" s="74" t="str">
        <f>IF('Job Database'!$X3021="", "", 'Job Database'!$X3021)</f>
        <v/>
      </c>
      <c r="Y3021" s="41" t="str">
        <f>IF($W3021="", "", IF(COUNTIF($I$11:$I$3035, $W3021)&gt;0, "", MAX($Y$10:$Y3020)+1))</f>
        <v/>
      </c>
      <c r="Z3021" s="41">
        <v>3011</v>
      </c>
      <c r="AA3021" s="58" t="str">
        <f t="shared" si="1959"/>
        <v/>
      </c>
      <c r="AC3021" s="41" t="str">
        <f t="shared" si="1947"/>
        <v/>
      </c>
      <c r="AE3021" s="41" t="str">
        <f t="shared" si="1960"/>
        <v/>
      </c>
      <c r="AJ3021" s="154" t="str">
        <f t="shared" si="1961"/>
        <v/>
      </c>
      <c r="AL3021" s="120" t="str">
        <f t="shared" si="1962"/>
        <v/>
      </c>
      <c r="AM3021" s="104" t="str">
        <f t="shared" si="1963"/>
        <v/>
      </c>
      <c r="AN3021" s="104" t="str">
        <f t="shared" si="1964"/>
        <v/>
      </c>
      <c r="AO3021" s="104" t="str">
        <f t="shared" si="1948"/>
        <v/>
      </c>
      <c r="AP3021" s="104" t="str">
        <f t="shared" si="1949"/>
        <v/>
      </c>
      <c r="AQ3021" s="121" t="str">
        <f t="shared" si="1965"/>
        <v/>
      </c>
      <c r="AS3021" s="88" t="str">
        <f t="shared" si="1950"/>
        <v/>
      </c>
      <c r="AT3021" s="68" t="str">
        <f t="shared" si="1966"/>
        <v/>
      </c>
      <c r="AU3021" s="68" t="str">
        <f t="shared" si="1967"/>
        <v/>
      </c>
      <c r="AV3021" s="68" t="str">
        <f t="shared" si="1968"/>
        <v/>
      </c>
      <c r="AW3021" s="88" t="str">
        <f t="shared" si="1951"/>
        <v/>
      </c>
      <c r="AZ3021" s="88" t="str">
        <f t="shared" si="1952"/>
        <v/>
      </c>
      <c r="BA3021" s="68" t="str">
        <f t="shared" si="1953"/>
        <v/>
      </c>
      <c r="BB3021" s="68" t="str">
        <f t="shared" si="1954"/>
        <v/>
      </c>
      <c r="BC3021" s="68" t="str">
        <f t="shared" si="1955"/>
        <v/>
      </c>
      <c r="BD3021" s="69" t="str">
        <f t="shared" si="1956"/>
        <v/>
      </c>
      <c r="BE3021" s="69" t="str">
        <f t="shared" si="1969"/>
        <v/>
      </c>
      <c r="BT3021" s="138" t="str">
        <f t="shared" ca="1" si="1970"/>
        <v/>
      </c>
      <c r="BU3021" s="139" t="str">
        <f t="shared" ca="1" si="1971"/>
        <v/>
      </c>
      <c r="BW3021" s="138" t="str">
        <f t="shared" si="1972"/>
        <v/>
      </c>
      <c r="BX3021" s="104" t="str">
        <f t="shared" si="1973"/>
        <v/>
      </c>
      <c r="BY3021" s="139" t="str">
        <f t="shared" si="1974"/>
        <v/>
      </c>
      <c r="CA3021" s="138" t="str">
        <f t="shared" si="1975"/>
        <v/>
      </c>
      <c r="CB3021" s="104" t="str">
        <f t="shared" si="1976"/>
        <v/>
      </c>
      <c r="CC3021" s="139" t="str">
        <f t="shared" si="1977"/>
        <v/>
      </c>
      <c r="CE3021" s="162" t="str">
        <f t="shared" si="1978"/>
        <v/>
      </c>
      <c r="CF3021" s="163" t="str">
        <f t="shared" si="1979"/>
        <v/>
      </c>
      <c r="CG3021" s="164" t="str">
        <f t="shared" si="1980"/>
        <v/>
      </c>
      <c r="CI3021" s="162" t="str">
        <f t="shared" si="1981"/>
        <v/>
      </c>
      <c r="CJ3021" s="163" t="str">
        <f t="shared" si="1943"/>
        <v/>
      </c>
      <c r="CK3021" s="164" t="str">
        <f t="shared" si="1944"/>
        <v/>
      </c>
      <c r="CM3021" s="169" t="str">
        <f t="shared" si="1982"/>
        <v/>
      </c>
      <c r="CN3021" s="139" t="str">
        <f t="shared" si="1983"/>
        <v/>
      </c>
      <c r="CP3021" s="41" t="str">
        <f>IF($CM3021="", "", COUNTIF($CM$11:$CM$3035, "&lt;"&amp;$CM3021)+1+COUNTIF($CM$11:$CM3021, $CM3021)-1)</f>
        <v/>
      </c>
    </row>
    <row r="3022" spans="1:94" x14ac:dyDescent="0.25">
      <c r="A3022" s="40"/>
      <c r="B3022" s="82" t="str">
        <f>IF($I3022="", "", IFERROR(INDEX('Job Database'!$AE$11:$AE$3035, MATCH($I3022, 'Job Database'!$X$11:$X$3035, 0)), ""))</f>
        <v/>
      </c>
      <c r="C3022" s="69" t="str">
        <f>IF($I3022="", "", IF(COUNTIF('Job Database'!$X$11:$X$3035, $I3022)=0, $AC$5, $AC$4))</f>
        <v/>
      </c>
      <c r="D3022" s="40"/>
      <c r="E3022" s="85" t="str">
        <f>IF($I3022="", "", IF(IFERROR(INDEX('Job Database'!$M$11:$M$3035, MATCH($I3022, 'Job Database'!$X$11:$X$3035, 0)), "")="", "", IFERROR(INDEX('Job Database'!$M$11:$M$3035, MATCH($I3022, 'Job Database'!$X$11:$X$3035, 0)), "")))</f>
        <v/>
      </c>
      <c r="F3022" s="40"/>
      <c r="G3022" s="88" t="str">
        <f t="shared" si="1957"/>
        <v/>
      </c>
      <c r="H3022" s="40"/>
      <c r="I3022" s="24"/>
      <c r="J3022" s="34"/>
      <c r="K3022" s="106"/>
      <c r="L3022" s="79"/>
      <c r="M3022" s="34"/>
      <c r="N3022" s="79"/>
      <c r="O3022" s="31"/>
      <c r="P3022" s="53"/>
      <c r="Q3022" s="40"/>
      <c r="S3022" s="41" t="str">
        <f t="shared" si="1945"/>
        <v/>
      </c>
      <c r="T3022" s="41" t="str">
        <f t="shared" si="1946"/>
        <v/>
      </c>
      <c r="U3022" s="41" t="str">
        <f t="shared" si="1958"/>
        <v/>
      </c>
      <c r="W3022" s="74" t="str">
        <f>IF('Job Database'!$X3022="", "", 'Job Database'!$X3022)</f>
        <v/>
      </c>
      <c r="Y3022" s="41" t="str">
        <f>IF($W3022="", "", IF(COUNTIF($I$11:$I$3035, $W3022)&gt;0, "", MAX($Y$10:$Y3021)+1))</f>
        <v/>
      </c>
      <c r="Z3022" s="41">
        <v>3012</v>
      </c>
      <c r="AA3022" s="58" t="str">
        <f t="shared" si="1959"/>
        <v/>
      </c>
      <c r="AC3022" s="41" t="str">
        <f t="shared" si="1947"/>
        <v/>
      </c>
      <c r="AE3022" s="41" t="str">
        <f t="shared" si="1960"/>
        <v/>
      </c>
      <c r="AJ3022" s="154" t="str">
        <f t="shared" si="1961"/>
        <v/>
      </c>
      <c r="AL3022" s="120" t="str">
        <f t="shared" si="1962"/>
        <v/>
      </c>
      <c r="AM3022" s="104" t="str">
        <f t="shared" si="1963"/>
        <v/>
      </c>
      <c r="AN3022" s="104" t="str">
        <f t="shared" si="1964"/>
        <v/>
      </c>
      <c r="AO3022" s="104" t="str">
        <f t="shared" si="1948"/>
        <v/>
      </c>
      <c r="AP3022" s="104" t="str">
        <f t="shared" si="1949"/>
        <v/>
      </c>
      <c r="AQ3022" s="121" t="str">
        <f t="shared" si="1965"/>
        <v/>
      </c>
      <c r="AS3022" s="88" t="str">
        <f t="shared" si="1950"/>
        <v/>
      </c>
      <c r="AT3022" s="68" t="str">
        <f t="shared" si="1966"/>
        <v/>
      </c>
      <c r="AU3022" s="68" t="str">
        <f t="shared" si="1967"/>
        <v/>
      </c>
      <c r="AV3022" s="68" t="str">
        <f t="shared" si="1968"/>
        <v/>
      </c>
      <c r="AW3022" s="88" t="str">
        <f t="shared" si="1951"/>
        <v/>
      </c>
      <c r="AZ3022" s="88" t="str">
        <f t="shared" si="1952"/>
        <v/>
      </c>
      <c r="BA3022" s="68" t="str">
        <f t="shared" si="1953"/>
        <v/>
      </c>
      <c r="BB3022" s="68" t="str">
        <f t="shared" si="1954"/>
        <v/>
      </c>
      <c r="BC3022" s="68" t="str">
        <f t="shared" si="1955"/>
        <v/>
      </c>
      <c r="BD3022" s="69" t="str">
        <f t="shared" si="1956"/>
        <v/>
      </c>
      <c r="BE3022" s="69" t="str">
        <f t="shared" si="1969"/>
        <v/>
      </c>
      <c r="BT3022" s="138" t="str">
        <f t="shared" ca="1" si="1970"/>
        <v/>
      </c>
      <c r="BU3022" s="139" t="str">
        <f t="shared" ca="1" si="1971"/>
        <v/>
      </c>
      <c r="BW3022" s="138" t="str">
        <f t="shared" si="1972"/>
        <v/>
      </c>
      <c r="BX3022" s="104" t="str">
        <f t="shared" si="1973"/>
        <v/>
      </c>
      <c r="BY3022" s="139" t="str">
        <f t="shared" si="1974"/>
        <v/>
      </c>
      <c r="CA3022" s="138" t="str">
        <f t="shared" si="1975"/>
        <v/>
      </c>
      <c r="CB3022" s="104" t="str">
        <f t="shared" si="1976"/>
        <v/>
      </c>
      <c r="CC3022" s="139" t="str">
        <f t="shared" si="1977"/>
        <v/>
      </c>
      <c r="CE3022" s="162" t="str">
        <f t="shared" si="1978"/>
        <v/>
      </c>
      <c r="CF3022" s="163" t="str">
        <f t="shared" si="1979"/>
        <v/>
      </c>
      <c r="CG3022" s="164" t="str">
        <f t="shared" si="1980"/>
        <v/>
      </c>
      <c r="CI3022" s="162" t="str">
        <f t="shared" si="1981"/>
        <v/>
      </c>
      <c r="CJ3022" s="163" t="str">
        <f t="shared" si="1943"/>
        <v/>
      </c>
      <c r="CK3022" s="164" t="str">
        <f t="shared" si="1944"/>
        <v/>
      </c>
      <c r="CM3022" s="169" t="str">
        <f t="shared" si="1982"/>
        <v/>
      </c>
      <c r="CN3022" s="139" t="str">
        <f t="shared" si="1983"/>
        <v/>
      </c>
      <c r="CP3022" s="41" t="str">
        <f>IF($CM3022="", "", COUNTIF($CM$11:$CM$3035, "&lt;"&amp;$CM3022)+1+COUNTIF($CM$11:$CM3022, $CM3022)-1)</f>
        <v/>
      </c>
    </row>
    <row r="3023" spans="1:94" x14ac:dyDescent="0.25">
      <c r="A3023" s="40"/>
      <c r="B3023" s="82" t="str">
        <f>IF($I3023="", "", IFERROR(INDEX('Job Database'!$AE$11:$AE$3035, MATCH($I3023, 'Job Database'!$X$11:$X$3035, 0)), ""))</f>
        <v/>
      </c>
      <c r="C3023" s="69" t="str">
        <f>IF($I3023="", "", IF(COUNTIF('Job Database'!$X$11:$X$3035, $I3023)=0, $AC$5, $AC$4))</f>
        <v/>
      </c>
      <c r="D3023" s="40"/>
      <c r="E3023" s="85" t="str">
        <f>IF($I3023="", "", IF(IFERROR(INDEX('Job Database'!$M$11:$M$3035, MATCH($I3023, 'Job Database'!$X$11:$X$3035, 0)), "")="", "", IFERROR(INDEX('Job Database'!$M$11:$M$3035, MATCH($I3023, 'Job Database'!$X$11:$X$3035, 0)), "")))</f>
        <v/>
      </c>
      <c r="F3023" s="40"/>
      <c r="G3023" s="88" t="str">
        <f t="shared" si="1957"/>
        <v/>
      </c>
      <c r="H3023" s="40"/>
      <c r="I3023" s="24"/>
      <c r="J3023" s="34"/>
      <c r="K3023" s="106"/>
      <c r="L3023" s="79"/>
      <c r="M3023" s="34"/>
      <c r="N3023" s="79"/>
      <c r="O3023" s="31"/>
      <c r="P3023" s="53"/>
      <c r="Q3023" s="40"/>
      <c r="S3023" s="41" t="str">
        <f t="shared" si="1945"/>
        <v/>
      </c>
      <c r="T3023" s="41" t="str">
        <f t="shared" si="1946"/>
        <v/>
      </c>
      <c r="U3023" s="41" t="str">
        <f t="shared" si="1958"/>
        <v/>
      </c>
      <c r="W3023" s="74" t="str">
        <f>IF('Job Database'!$X3023="", "", 'Job Database'!$X3023)</f>
        <v/>
      </c>
      <c r="Y3023" s="41" t="str">
        <f>IF($W3023="", "", IF(COUNTIF($I$11:$I$3035, $W3023)&gt;0, "", MAX($Y$10:$Y3022)+1))</f>
        <v/>
      </c>
      <c r="Z3023" s="41">
        <v>3013</v>
      </c>
      <c r="AA3023" s="58" t="str">
        <f t="shared" si="1959"/>
        <v/>
      </c>
      <c r="AC3023" s="41" t="str">
        <f t="shared" si="1947"/>
        <v/>
      </c>
      <c r="AE3023" s="41" t="str">
        <f t="shared" si="1960"/>
        <v/>
      </c>
      <c r="AJ3023" s="154" t="str">
        <f t="shared" si="1961"/>
        <v/>
      </c>
      <c r="AL3023" s="120" t="str">
        <f t="shared" si="1962"/>
        <v/>
      </c>
      <c r="AM3023" s="104" t="str">
        <f t="shared" si="1963"/>
        <v/>
      </c>
      <c r="AN3023" s="104" t="str">
        <f t="shared" si="1964"/>
        <v/>
      </c>
      <c r="AO3023" s="104" t="str">
        <f t="shared" si="1948"/>
        <v/>
      </c>
      <c r="AP3023" s="104" t="str">
        <f t="shared" si="1949"/>
        <v/>
      </c>
      <c r="AQ3023" s="121" t="str">
        <f t="shared" si="1965"/>
        <v/>
      </c>
      <c r="AS3023" s="88" t="str">
        <f t="shared" si="1950"/>
        <v/>
      </c>
      <c r="AT3023" s="68" t="str">
        <f t="shared" si="1966"/>
        <v/>
      </c>
      <c r="AU3023" s="68" t="str">
        <f t="shared" si="1967"/>
        <v/>
      </c>
      <c r="AV3023" s="68" t="str">
        <f t="shared" si="1968"/>
        <v/>
      </c>
      <c r="AW3023" s="88" t="str">
        <f t="shared" si="1951"/>
        <v/>
      </c>
      <c r="AZ3023" s="88" t="str">
        <f t="shared" si="1952"/>
        <v/>
      </c>
      <c r="BA3023" s="68" t="str">
        <f t="shared" si="1953"/>
        <v/>
      </c>
      <c r="BB3023" s="68" t="str">
        <f t="shared" si="1954"/>
        <v/>
      </c>
      <c r="BC3023" s="68" t="str">
        <f t="shared" si="1955"/>
        <v/>
      </c>
      <c r="BD3023" s="69" t="str">
        <f t="shared" si="1956"/>
        <v/>
      </c>
      <c r="BE3023" s="69" t="str">
        <f t="shared" si="1969"/>
        <v/>
      </c>
      <c r="BT3023" s="138" t="str">
        <f t="shared" ca="1" si="1970"/>
        <v/>
      </c>
      <c r="BU3023" s="139" t="str">
        <f t="shared" ca="1" si="1971"/>
        <v/>
      </c>
      <c r="BW3023" s="138" t="str">
        <f t="shared" si="1972"/>
        <v/>
      </c>
      <c r="BX3023" s="104" t="str">
        <f t="shared" si="1973"/>
        <v/>
      </c>
      <c r="BY3023" s="139" t="str">
        <f t="shared" si="1974"/>
        <v/>
      </c>
      <c r="CA3023" s="138" t="str">
        <f t="shared" si="1975"/>
        <v/>
      </c>
      <c r="CB3023" s="104" t="str">
        <f t="shared" si="1976"/>
        <v/>
      </c>
      <c r="CC3023" s="139" t="str">
        <f t="shared" si="1977"/>
        <v/>
      </c>
      <c r="CE3023" s="162" t="str">
        <f t="shared" si="1978"/>
        <v/>
      </c>
      <c r="CF3023" s="163" t="str">
        <f t="shared" si="1979"/>
        <v/>
      </c>
      <c r="CG3023" s="164" t="str">
        <f t="shared" si="1980"/>
        <v/>
      </c>
      <c r="CI3023" s="162" t="str">
        <f t="shared" si="1981"/>
        <v/>
      </c>
      <c r="CJ3023" s="163" t="str">
        <f t="shared" si="1943"/>
        <v/>
      </c>
      <c r="CK3023" s="164" t="str">
        <f t="shared" si="1944"/>
        <v/>
      </c>
      <c r="CM3023" s="169" t="str">
        <f t="shared" si="1982"/>
        <v/>
      </c>
      <c r="CN3023" s="139" t="str">
        <f t="shared" si="1983"/>
        <v/>
      </c>
      <c r="CP3023" s="41" t="str">
        <f>IF($CM3023="", "", COUNTIF($CM$11:$CM$3035, "&lt;"&amp;$CM3023)+1+COUNTIF($CM$11:$CM3023, $CM3023)-1)</f>
        <v/>
      </c>
    </row>
    <row r="3024" spans="1:94" x14ac:dyDescent="0.25">
      <c r="A3024" s="40"/>
      <c r="B3024" s="82" t="str">
        <f>IF($I3024="", "", IFERROR(INDEX('Job Database'!$AE$11:$AE$3035, MATCH($I3024, 'Job Database'!$X$11:$X$3035, 0)), ""))</f>
        <v/>
      </c>
      <c r="C3024" s="69" t="str">
        <f>IF($I3024="", "", IF(COUNTIF('Job Database'!$X$11:$X$3035, $I3024)=0, $AC$5, $AC$4))</f>
        <v/>
      </c>
      <c r="D3024" s="40"/>
      <c r="E3024" s="85" t="str">
        <f>IF($I3024="", "", IF(IFERROR(INDEX('Job Database'!$M$11:$M$3035, MATCH($I3024, 'Job Database'!$X$11:$X$3035, 0)), "")="", "", IFERROR(INDEX('Job Database'!$M$11:$M$3035, MATCH($I3024, 'Job Database'!$X$11:$X$3035, 0)), "")))</f>
        <v/>
      </c>
      <c r="F3024" s="40"/>
      <c r="G3024" s="88" t="str">
        <f t="shared" si="1957"/>
        <v/>
      </c>
      <c r="H3024" s="40"/>
      <c r="I3024" s="24"/>
      <c r="J3024" s="34"/>
      <c r="K3024" s="106"/>
      <c r="L3024" s="79"/>
      <c r="M3024" s="34"/>
      <c r="N3024" s="79"/>
      <c r="O3024" s="31"/>
      <c r="P3024" s="53"/>
      <c r="Q3024" s="40"/>
      <c r="S3024" s="41" t="str">
        <f t="shared" si="1945"/>
        <v/>
      </c>
      <c r="T3024" s="41" t="str">
        <f t="shared" si="1946"/>
        <v/>
      </c>
      <c r="U3024" s="41" t="str">
        <f t="shared" si="1958"/>
        <v/>
      </c>
      <c r="W3024" s="74" t="str">
        <f>IF('Job Database'!$X3024="", "", 'Job Database'!$X3024)</f>
        <v/>
      </c>
      <c r="Y3024" s="41" t="str">
        <f>IF($W3024="", "", IF(COUNTIF($I$11:$I$3035, $W3024)&gt;0, "", MAX($Y$10:$Y3023)+1))</f>
        <v/>
      </c>
      <c r="Z3024" s="41">
        <v>3014</v>
      </c>
      <c r="AA3024" s="58" t="str">
        <f t="shared" si="1959"/>
        <v/>
      </c>
      <c r="AC3024" s="41" t="str">
        <f t="shared" si="1947"/>
        <v/>
      </c>
      <c r="AE3024" s="41" t="str">
        <f t="shared" si="1960"/>
        <v/>
      </c>
      <c r="AJ3024" s="154" t="str">
        <f t="shared" si="1961"/>
        <v/>
      </c>
      <c r="AL3024" s="120" t="str">
        <f t="shared" si="1962"/>
        <v/>
      </c>
      <c r="AM3024" s="104" t="str">
        <f t="shared" si="1963"/>
        <v/>
      </c>
      <c r="AN3024" s="104" t="str">
        <f t="shared" si="1964"/>
        <v/>
      </c>
      <c r="AO3024" s="104" t="str">
        <f t="shared" si="1948"/>
        <v/>
      </c>
      <c r="AP3024" s="104" t="str">
        <f t="shared" si="1949"/>
        <v/>
      </c>
      <c r="AQ3024" s="121" t="str">
        <f t="shared" si="1965"/>
        <v/>
      </c>
      <c r="AS3024" s="88" t="str">
        <f t="shared" si="1950"/>
        <v/>
      </c>
      <c r="AT3024" s="68" t="str">
        <f t="shared" si="1966"/>
        <v/>
      </c>
      <c r="AU3024" s="68" t="str">
        <f t="shared" si="1967"/>
        <v/>
      </c>
      <c r="AV3024" s="68" t="str">
        <f t="shared" si="1968"/>
        <v/>
      </c>
      <c r="AW3024" s="88" t="str">
        <f t="shared" si="1951"/>
        <v/>
      </c>
      <c r="AZ3024" s="88" t="str">
        <f t="shared" si="1952"/>
        <v/>
      </c>
      <c r="BA3024" s="68" t="str">
        <f t="shared" si="1953"/>
        <v/>
      </c>
      <c r="BB3024" s="68" t="str">
        <f t="shared" si="1954"/>
        <v/>
      </c>
      <c r="BC3024" s="68" t="str">
        <f t="shared" si="1955"/>
        <v/>
      </c>
      <c r="BD3024" s="69" t="str">
        <f t="shared" si="1956"/>
        <v/>
      </c>
      <c r="BE3024" s="69" t="str">
        <f t="shared" si="1969"/>
        <v/>
      </c>
      <c r="BT3024" s="138" t="str">
        <f t="shared" ca="1" si="1970"/>
        <v/>
      </c>
      <c r="BU3024" s="139" t="str">
        <f t="shared" ca="1" si="1971"/>
        <v/>
      </c>
      <c r="BW3024" s="138" t="str">
        <f t="shared" si="1972"/>
        <v/>
      </c>
      <c r="BX3024" s="104" t="str">
        <f t="shared" si="1973"/>
        <v/>
      </c>
      <c r="BY3024" s="139" t="str">
        <f t="shared" si="1974"/>
        <v/>
      </c>
      <c r="CA3024" s="138" t="str">
        <f t="shared" si="1975"/>
        <v/>
      </c>
      <c r="CB3024" s="104" t="str">
        <f t="shared" si="1976"/>
        <v/>
      </c>
      <c r="CC3024" s="139" t="str">
        <f t="shared" si="1977"/>
        <v/>
      </c>
      <c r="CE3024" s="162" t="str">
        <f t="shared" si="1978"/>
        <v/>
      </c>
      <c r="CF3024" s="163" t="str">
        <f t="shared" si="1979"/>
        <v/>
      </c>
      <c r="CG3024" s="164" t="str">
        <f t="shared" si="1980"/>
        <v/>
      </c>
      <c r="CI3024" s="162" t="str">
        <f t="shared" si="1981"/>
        <v/>
      </c>
      <c r="CJ3024" s="163" t="str">
        <f t="shared" si="1943"/>
        <v/>
      </c>
      <c r="CK3024" s="164" t="str">
        <f t="shared" si="1944"/>
        <v/>
      </c>
      <c r="CM3024" s="169" t="str">
        <f t="shared" si="1982"/>
        <v/>
      </c>
      <c r="CN3024" s="139" t="str">
        <f t="shared" si="1983"/>
        <v/>
      </c>
      <c r="CP3024" s="41" t="str">
        <f>IF($CM3024="", "", COUNTIF($CM$11:$CM$3035, "&lt;"&amp;$CM3024)+1+COUNTIF($CM$11:$CM3024, $CM3024)-1)</f>
        <v/>
      </c>
    </row>
    <row r="3025" spans="1:94" x14ac:dyDescent="0.25">
      <c r="A3025" s="40"/>
      <c r="B3025" s="82" t="str">
        <f>IF($I3025="", "", IFERROR(INDEX('Job Database'!$AE$11:$AE$3035, MATCH($I3025, 'Job Database'!$X$11:$X$3035, 0)), ""))</f>
        <v/>
      </c>
      <c r="C3025" s="69" t="str">
        <f>IF($I3025="", "", IF(COUNTIF('Job Database'!$X$11:$X$3035, $I3025)=0, $AC$5, $AC$4))</f>
        <v/>
      </c>
      <c r="D3025" s="40"/>
      <c r="E3025" s="85" t="str">
        <f>IF($I3025="", "", IF(IFERROR(INDEX('Job Database'!$M$11:$M$3035, MATCH($I3025, 'Job Database'!$X$11:$X$3035, 0)), "")="", "", IFERROR(INDEX('Job Database'!$M$11:$M$3035, MATCH($I3025, 'Job Database'!$X$11:$X$3035, 0)), "")))</f>
        <v/>
      </c>
      <c r="F3025" s="40"/>
      <c r="G3025" s="88" t="str">
        <f t="shared" si="1957"/>
        <v/>
      </c>
      <c r="H3025" s="40"/>
      <c r="I3025" s="24"/>
      <c r="J3025" s="34"/>
      <c r="K3025" s="106"/>
      <c r="L3025" s="79"/>
      <c r="M3025" s="34"/>
      <c r="N3025" s="79"/>
      <c r="O3025" s="31"/>
      <c r="P3025" s="53"/>
      <c r="Q3025" s="40"/>
      <c r="S3025" s="41" t="str">
        <f t="shared" si="1945"/>
        <v/>
      </c>
      <c r="T3025" s="41" t="str">
        <f t="shared" si="1946"/>
        <v/>
      </c>
      <c r="U3025" s="41" t="str">
        <f t="shared" si="1958"/>
        <v/>
      </c>
      <c r="W3025" s="74" t="str">
        <f>IF('Job Database'!$X3025="", "", 'Job Database'!$X3025)</f>
        <v/>
      </c>
      <c r="Y3025" s="41" t="str">
        <f>IF($W3025="", "", IF(COUNTIF($I$11:$I$3035, $W3025)&gt;0, "", MAX($Y$10:$Y3024)+1))</f>
        <v/>
      </c>
      <c r="Z3025" s="41">
        <v>3015</v>
      </c>
      <c r="AA3025" s="58" t="str">
        <f t="shared" si="1959"/>
        <v/>
      </c>
      <c r="AC3025" s="41" t="str">
        <f t="shared" si="1947"/>
        <v/>
      </c>
      <c r="AE3025" s="41" t="str">
        <f t="shared" si="1960"/>
        <v/>
      </c>
      <c r="AJ3025" s="154" t="str">
        <f t="shared" si="1961"/>
        <v/>
      </c>
      <c r="AL3025" s="120" t="str">
        <f t="shared" si="1962"/>
        <v/>
      </c>
      <c r="AM3025" s="104" t="str">
        <f t="shared" si="1963"/>
        <v/>
      </c>
      <c r="AN3025" s="104" t="str">
        <f t="shared" si="1964"/>
        <v/>
      </c>
      <c r="AO3025" s="104" t="str">
        <f t="shared" si="1948"/>
        <v/>
      </c>
      <c r="AP3025" s="104" t="str">
        <f t="shared" si="1949"/>
        <v/>
      </c>
      <c r="AQ3025" s="121" t="str">
        <f t="shared" si="1965"/>
        <v/>
      </c>
      <c r="AS3025" s="88" t="str">
        <f t="shared" si="1950"/>
        <v/>
      </c>
      <c r="AT3025" s="68" t="str">
        <f t="shared" si="1966"/>
        <v/>
      </c>
      <c r="AU3025" s="68" t="str">
        <f t="shared" si="1967"/>
        <v/>
      </c>
      <c r="AV3025" s="68" t="str">
        <f t="shared" si="1968"/>
        <v/>
      </c>
      <c r="AW3025" s="88" t="str">
        <f t="shared" si="1951"/>
        <v/>
      </c>
      <c r="AZ3025" s="88" t="str">
        <f t="shared" si="1952"/>
        <v/>
      </c>
      <c r="BA3025" s="68" t="str">
        <f t="shared" si="1953"/>
        <v/>
      </c>
      <c r="BB3025" s="68" t="str">
        <f t="shared" si="1954"/>
        <v/>
      </c>
      <c r="BC3025" s="68" t="str">
        <f t="shared" si="1955"/>
        <v/>
      </c>
      <c r="BD3025" s="69" t="str">
        <f t="shared" si="1956"/>
        <v/>
      </c>
      <c r="BE3025" s="69" t="str">
        <f t="shared" si="1969"/>
        <v/>
      </c>
      <c r="BT3025" s="138" t="str">
        <f t="shared" ca="1" si="1970"/>
        <v/>
      </c>
      <c r="BU3025" s="139" t="str">
        <f t="shared" ca="1" si="1971"/>
        <v/>
      </c>
      <c r="BW3025" s="138" t="str">
        <f t="shared" si="1972"/>
        <v/>
      </c>
      <c r="BX3025" s="104" t="str">
        <f t="shared" si="1973"/>
        <v/>
      </c>
      <c r="BY3025" s="139" t="str">
        <f t="shared" si="1974"/>
        <v/>
      </c>
      <c r="CA3025" s="138" t="str">
        <f t="shared" si="1975"/>
        <v/>
      </c>
      <c r="CB3025" s="104" t="str">
        <f t="shared" si="1976"/>
        <v/>
      </c>
      <c r="CC3025" s="139" t="str">
        <f t="shared" si="1977"/>
        <v/>
      </c>
      <c r="CE3025" s="162" t="str">
        <f t="shared" si="1978"/>
        <v/>
      </c>
      <c r="CF3025" s="163" t="str">
        <f t="shared" si="1979"/>
        <v/>
      </c>
      <c r="CG3025" s="164" t="str">
        <f t="shared" si="1980"/>
        <v/>
      </c>
      <c r="CI3025" s="162" t="str">
        <f t="shared" si="1981"/>
        <v/>
      </c>
      <c r="CJ3025" s="163" t="str">
        <f t="shared" si="1943"/>
        <v/>
      </c>
      <c r="CK3025" s="164" t="str">
        <f t="shared" si="1944"/>
        <v/>
      </c>
      <c r="CM3025" s="169" t="str">
        <f t="shared" si="1982"/>
        <v/>
      </c>
      <c r="CN3025" s="139" t="str">
        <f t="shared" si="1983"/>
        <v/>
      </c>
      <c r="CP3025" s="41" t="str">
        <f>IF($CM3025="", "", COUNTIF($CM$11:$CM$3035, "&lt;"&amp;$CM3025)+1+COUNTIF($CM$11:$CM3025, $CM3025)-1)</f>
        <v/>
      </c>
    </row>
    <row r="3026" spans="1:94" x14ac:dyDescent="0.25">
      <c r="A3026" s="40"/>
      <c r="B3026" s="82" t="str">
        <f>IF($I3026="", "", IFERROR(INDEX('Job Database'!$AE$11:$AE$3035, MATCH($I3026, 'Job Database'!$X$11:$X$3035, 0)), ""))</f>
        <v/>
      </c>
      <c r="C3026" s="69" t="str">
        <f>IF($I3026="", "", IF(COUNTIF('Job Database'!$X$11:$X$3035, $I3026)=0, $AC$5, $AC$4))</f>
        <v/>
      </c>
      <c r="D3026" s="40"/>
      <c r="E3026" s="85" t="str">
        <f>IF($I3026="", "", IF(IFERROR(INDEX('Job Database'!$M$11:$M$3035, MATCH($I3026, 'Job Database'!$X$11:$X$3035, 0)), "")="", "", IFERROR(INDEX('Job Database'!$M$11:$M$3035, MATCH($I3026, 'Job Database'!$X$11:$X$3035, 0)), "")))</f>
        <v/>
      </c>
      <c r="F3026" s="40"/>
      <c r="G3026" s="88" t="str">
        <f t="shared" si="1957"/>
        <v/>
      </c>
      <c r="H3026" s="40"/>
      <c r="I3026" s="24"/>
      <c r="J3026" s="34"/>
      <c r="K3026" s="106"/>
      <c r="L3026" s="79"/>
      <c r="M3026" s="34"/>
      <c r="N3026" s="79"/>
      <c r="O3026" s="31"/>
      <c r="P3026" s="53"/>
      <c r="Q3026" s="40"/>
      <c r="S3026" s="41" t="str">
        <f t="shared" si="1945"/>
        <v/>
      </c>
      <c r="T3026" s="41" t="str">
        <f t="shared" si="1946"/>
        <v/>
      </c>
      <c r="U3026" s="41" t="str">
        <f t="shared" si="1958"/>
        <v/>
      </c>
      <c r="W3026" s="74" t="str">
        <f>IF('Job Database'!$X3026="", "", 'Job Database'!$X3026)</f>
        <v/>
      </c>
      <c r="Y3026" s="41" t="str">
        <f>IF($W3026="", "", IF(COUNTIF($I$11:$I$3035, $W3026)&gt;0, "", MAX($Y$10:$Y3025)+1))</f>
        <v/>
      </c>
      <c r="Z3026" s="41">
        <v>3016</v>
      </c>
      <c r="AA3026" s="58" t="str">
        <f t="shared" si="1959"/>
        <v/>
      </c>
      <c r="AC3026" s="41" t="str">
        <f t="shared" si="1947"/>
        <v/>
      </c>
      <c r="AE3026" s="41" t="str">
        <f t="shared" si="1960"/>
        <v/>
      </c>
      <c r="AJ3026" s="154" t="str">
        <f t="shared" si="1961"/>
        <v/>
      </c>
      <c r="AL3026" s="120" t="str">
        <f t="shared" si="1962"/>
        <v/>
      </c>
      <c r="AM3026" s="104" t="str">
        <f t="shared" si="1963"/>
        <v/>
      </c>
      <c r="AN3026" s="104" t="str">
        <f t="shared" si="1964"/>
        <v/>
      </c>
      <c r="AO3026" s="104" t="str">
        <f t="shared" si="1948"/>
        <v/>
      </c>
      <c r="AP3026" s="104" t="str">
        <f t="shared" si="1949"/>
        <v/>
      </c>
      <c r="AQ3026" s="121" t="str">
        <f t="shared" si="1965"/>
        <v/>
      </c>
      <c r="AS3026" s="88" t="str">
        <f t="shared" si="1950"/>
        <v/>
      </c>
      <c r="AT3026" s="68" t="str">
        <f t="shared" si="1966"/>
        <v/>
      </c>
      <c r="AU3026" s="68" t="str">
        <f t="shared" si="1967"/>
        <v/>
      </c>
      <c r="AV3026" s="68" t="str">
        <f t="shared" si="1968"/>
        <v/>
      </c>
      <c r="AW3026" s="88" t="str">
        <f t="shared" si="1951"/>
        <v/>
      </c>
      <c r="AZ3026" s="88" t="str">
        <f t="shared" si="1952"/>
        <v/>
      </c>
      <c r="BA3026" s="68" t="str">
        <f t="shared" si="1953"/>
        <v/>
      </c>
      <c r="BB3026" s="68" t="str">
        <f t="shared" si="1954"/>
        <v/>
      </c>
      <c r="BC3026" s="68" t="str">
        <f t="shared" si="1955"/>
        <v/>
      </c>
      <c r="BD3026" s="69" t="str">
        <f t="shared" si="1956"/>
        <v/>
      </c>
      <c r="BE3026" s="69" t="str">
        <f t="shared" si="1969"/>
        <v/>
      </c>
      <c r="BT3026" s="138" t="str">
        <f t="shared" ca="1" si="1970"/>
        <v/>
      </c>
      <c r="BU3026" s="139" t="str">
        <f t="shared" ca="1" si="1971"/>
        <v/>
      </c>
      <c r="BW3026" s="138" t="str">
        <f t="shared" si="1972"/>
        <v/>
      </c>
      <c r="BX3026" s="104" t="str">
        <f t="shared" si="1973"/>
        <v/>
      </c>
      <c r="BY3026" s="139" t="str">
        <f t="shared" si="1974"/>
        <v/>
      </c>
      <c r="CA3026" s="138" t="str">
        <f t="shared" si="1975"/>
        <v/>
      </c>
      <c r="CB3026" s="104" t="str">
        <f t="shared" si="1976"/>
        <v/>
      </c>
      <c r="CC3026" s="139" t="str">
        <f t="shared" si="1977"/>
        <v/>
      </c>
      <c r="CE3026" s="162" t="str">
        <f t="shared" si="1978"/>
        <v/>
      </c>
      <c r="CF3026" s="163" t="str">
        <f t="shared" si="1979"/>
        <v/>
      </c>
      <c r="CG3026" s="164" t="str">
        <f t="shared" si="1980"/>
        <v/>
      </c>
      <c r="CI3026" s="162" t="str">
        <f t="shared" si="1981"/>
        <v/>
      </c>
      <c r="CJ3026" s="163" t="str">
        <f t="shared" si="1943"/>
        <v/>
      </c>
      <c r="CK3026" s="164" t="str">
        <f t="shared" si="1944"/>
        <v/>
      </c>
      <c r="CM3026" s="169" t="str">
        <f t="shared" si="1982"/>
        <v/>
      </c>
      <c r="CN3026" s="139" t="str">
        <f t="shared" si="1983"/>
        <v/>
      </c>
      <c r="CP3026" s="41" t="str">
        <f>IF($CM3026="", "", COUNTIF($CM$11:$CM$3035, "&lt;"&amp;$CM3026)+1+COUNTIF($CM$11:$CM3026, $CM3026)-1)</f>
        <v/>
      </c>
    </row>
    <row r="3027" spans="1:94" x14ac:dyDescent="0.25">
      <c r="A3027" s="40"/>
      <c r="B3027" s="82" t="str">
        <f>IF($I3027="", "", IFERROR(INDEX('Job Database'!$AE$11:$AE$3035, MATCH($I3027, 'Job Database'!$X$11:$X$3035, 0)), ""))</f>
        <v/>
      </c>
      <c r="C3027" s="69" t="str">
        <f>IF($I3027="", "", IF(COUNTIF('Job Database'!$X$11:$X$3035, $I3027)=0, $AC$5, $AC$4))</f>
        <v/>
      </c>
      <c r="D3027" s="40"/>
      <c r="E3027" s="85" t="str">
        <f>IF($I3027="", "", IF(IFERROR(INDEX('Job Database'!$M$11:$M$3035, MATCH($I3027, 'Job Database'!$X$11:$X$3035, 0)), "")="", "", IFERROR(INDEX('Job Database'!$M$11:$M$3035, MATCH($I3027, 'Job Database'!$X$11:$X$3035, 0)), "")))</f>
        <v/>
      </c>
      <c r="F3027" s="40"/>
      <c r="G3027" s="88" t="str">
        <f t="shared" si="1957"/>
        <v/>
      </c>
      <c r="H3027" s="40"/>
      <c r="I3027" s="24"/>
      <c r="J3027" s="34"/>
      <c r="K3027" s="106"/>
      <c r="L3027" s="79"/>
      <c r="M3027" s="34"/>
      <c r="N3027" s="79"/>
      <c r="O3027" s="31"/>
      <c r="P3027" s="53"/>
      <c r="Q3027" s="40"/>
      <c r="S3027" s="41" t="str">
        <f t="shared" si="1945"/>
        <v/>
      </c>
      <c r="T3027" s="41" t="str">
        <f t="shared" si="1946"/>
        <v/>
      </c>
      <c r="U3027" s="41" t="str">
        <f t="shared" si="1958"/>
        <v/>
      </c>
      <c r="W3027" s="74" t="str">
        <f>IF('Job Database'!$X3027="", "", 'Job Database'!$X3027)</f>
        <v/>
      </c>
      <c r="Y3027" s="41" t="str">
        <f>IF($W3027="", "", IF(COUNTIF($I$11:$I$3035, $W3027)&gt;0, "", MAX($Y$10:$Y3026)+1))</f>
        <v/>
      </c>
      <c r="Z3027" s="41">
        <v>3017</v>
      </c>
      <c r="AA3027" s="58" t="str">
        <f t="shared" si="1959"/>
        <v/>
      </c>
      <c r="AC3027" s="41" t="str">
        <f t="shared" si="1947"/>
        <v/>
      </c>
      <c r="AE3027" s="41" t="str">
        <f t="shared" si="1960"/>
        <v/>
      </c>
      <c r="AJ3027" s="154" t="str">
        <f t="shared" si="1961"/>
        <v/>
      </c>
      <c r="AL3027" s="120" t="str">
        <f t="shared" si="1962"/>
        <v/>
      </c>
      <c r="AM3027" s="104" t="str">
        <f t="shared" si="1963"/>
        <v/>
      </c>
      <c r="AN3027" s="104" t="str">
        <f t="shared" si="1964"/>
        <v/>
      </c>
      <c r="AO3027" s="104" t="str">
        <f t="shared" si="1948"/>
        <v/>
      </c>
      <c r="AP3027" s="104" t="str">
        <f t="shared" si="1949"/>
        <v/>
      </c>
      <c r="AQ3027" s="121" t="str">
        <f t="shared" si="1965"/>
        <v/>
      </c>
      <c r="AS3027" s="88" t="str">
        <f t="shared" si="1950"/>
        <v/>
      </c>
      <c r="AT3027" s="68" t="str">
        <f t="shared" si="1966"/>
        <v/>
      </c>
      <c r="AU3027" s="68" t="str">
        <f t="shared" si="1967"/>
        <v/>
      </c>
      <c r="AV3027" s="68" t="str">
        <f t="shared" si="1968"/>
        <v/>
      </c>
      <c r="AW3027" s="88" t="str">
        <f t="shared" si="1951"/>
        <v/>
      </c>
      <c r="AZ3027" s="88" t="str">
        <f t="shared" si="1952"/>
        <v/>
      </c>
      <c r="BA3027" s="68" t="str">
        <f t="shared" si="1953"/>
        <v/>
      </c>
      <c r="BB3027" s="68" t="str">
        <f t="shared" si="1954"/>
        <v/>
      </c>
      <c r="BC3027" s="68" t="str">
        <f t="shared" si="1955"/>
        <v/>
      </c>
      <c r="BD3027" s="69" t="str">
        <f t="shared" si="1956"/>
        <v/>
      </c>
      <c r="BE3027" s="69" t="str">
        <f t="shared" si="1969"/>
        <v/>
      </c>
      <c r="BT3027" s="138" t="str">
        <f t="shared" ca="1" si="1970"/>
        <v/>
      </c>
      <c r="BU3027" s="139" t="str">
        <f t="shared" ca="1" si="1971"/>
        <v/>
      </c>
      <c r="BW3027" s="138" t="str">
        <f t="shared" si="1972"/>
        <v/>
      </c>
      <c r="BX3027" s="104" t="str">
        <f t="shared" si="1973"/>
        <v/>
      </c>
      <c r="BY3027" s="139" t="str">
        <f t="shared" si="1974"/>
        <v/>
      </c>
      <c r="CA3027" s="138" t="str">
        <f t="shared" si="1975"/>
        <v/>
      </c>
      <c r="CB3027" s="104" t="str">
        <f t="shared" si="1976"/>
        <v/>
      </c>
      <c r="CC3027" s="139" t="str">
        <f t="shared" si="1977"/>
        <v/>
      </c>
      <c r="CE3027" s="162" t="str">
        <f t="shared" si="1978"/>
        <v/>
      </c>
      <c r="CF3027" s="163" t="str">
        <f t="shared" si="1979"/>
        <v/>
      </c>
      <c r="CG3027" s="164" t="str">
        <f t="shared" si="1980"/>
        <v/>
      </c>
      <c r="CI3027" s="162" t="str">
        <f t="shared" si="1981"/>
        <v/>
      </c>
      <c r="CJ3027" s="163" t="str">
        <f t="shared" si="1943"/>
        <v/>
      </c>
      <c r="CK3027" s="164" t="str">
        <f t="shared" si="1944"/>
        <v/>
      </c>
      <c r="CM3027" s="169" t="str">
        <f t="shared" si="1982"/>
        <v/>
      </c>
      <c r="CN3027" s="139" t="str">
        <f t="shared" si="1983"/>
        <v/>
      </c>
      <c r="CP3027" s="41" t="str">
        <f>IF($CM3027="", "", COUNTIF($CM$11:$CM$3035, "&lt;"&amp;$CM3027)+1+COUNTIF($CM$11:$CM3027, $CM3027)-1)</f>
        <v/>
      </c>
    </row>
    <row r="3028" spans="1:94" x14ac:dyDescent="0.25">
      <c r="A3028" s="40"/>
      <c r="B3028" s="82" t="str">
        <f>IF($I3028="", "", IFERROR(INDEX('Job Database'!$AE$11:$AE$3035, MATCH($I3028, 'Job Database'!$X$11:$X$3035, 0)), ""))</f>
        <v/>
      </c>
      <c r="C3028" s="69" t="str">
        <f>IF($I3028="", "", IF(COUNTIF('Job Database'!$X$11:$X$3035, $I3028)=0, $AC$5, $AC$4))</f>
        <v/>
      </c>
      <c r="D3028" s="40"/>
      <c r="E3028" s="85" t="str">
        <f>IF($I3028="", "", IF(IFERROR(INDEX('Job Database'!$M$11:$M$3035, MATCH($I3028, 'Job Database'!$X$11:$X$3035, 0)), "")="", "", IFERROR(INDEX('Job Database'!$M$11:$M$3035, MATCH($I3028, 'Job Database'!$X$11:$X$3035, 0)), "")))</f>
        <v/>
      </c>
      <c r="F3028" s="40"/>
      <c r="G3028" s="88" t="str">
        <f t="shared" si="1957"/>
        <v/>
      </c>
      <c r="H3028" s="40"/>
      <c r="I3028" s="24"/>
      <c r="J3028" s="34"/>
      <c r="K3028" s="106"/>
      <c r="L3028" s="79"/>
      <c r="M3028" s="34"/>
      <c r="N3028" s="79"/>
      <c r="O3028" s="31"/>
      <c r="P3028" s="53"/>
      <c r="Q3028" s="40"/>
      <c r="S3028" s="41" t="str">
        <f t="shared" si="1945"/>
        <v/>
      </c>
      <c r="T3028" s="41" t="str">
        <f t="shared" si="1946"/>
        <v/>
      </c>
      <c r="U3028" s="41" t="str">
        <f t="shared" si="1958"/>
        <v/>
      </c>
      <c r="W3028" s="74" t="str">
        <f>IF('Job Database'!$X3028="", "", 'Job Database'!$X3028)</f>
        <v/>
      </c>
      <c r="Y3028" s="41" t="str">
        <f>IF($W3028="", "", IF(COUNTIF($I$11:$I$3035, $W3028)&gt;0, "", MAX($Y$10:$Y3027)+1))</f>
        <v/>
      </c>
      <c r="Z3028" s="41">
        <v>3018</v>
      </c>
      <c r="AA3028" s="58" t="str">
        <f t="shared" si="1959"/>
        <v/>
      </c>
      <c r="AC3028" s="41" t="str">
        <f t="shared" si="1947"/>
        <v/>
      </c>
      <c r="AE3028" s="41" t="str">
        <f t="shared" si="1960"/>
        <v/>
      </c>
      <c r="AJ3028" s="154" t="str">
        <f t="shared" si="1961"/>
        <v/>
      </c>
      <c r="AL3028" s="120" t="str">
        <f t="shared" si="1962"/>
        <v/>
      </c>
      <c r="AM3028" s="104" t="str">
        <f t="shared" si="1963"/>
        <v/>
      </c>
      <c r="AN3028" s="104" t="str">
        <f t="shared" si="1964"/>
        <v/>
      </c>
      <c r="AO3028" s="104" t="str">
        <f t="shared" si="1948"/>
        <v/>
      </c>
      <c r="AP3028" s="104" t="str">
        <f t="shared" si="1949"/>
        <v/>
      </c>
      <c r="AQ3028" s="121" t="str">
        <f t="shared" si="1965"/>
        <v/>
      </c>
      <c r="AS3028" s="88" t="str">
        <f t="shared" si="1950"/>
        <v/>
      </c>
      <c r="AT3028" s="68" t="str">
        <f t="shared" si="1966"/>
        <v/>
      </c>
      <c r="AU3028" s="68" t="str">
        <f t="shared" si="1967"/>
        <v/>
      </c>
      <c r="AV3028" s="68" t="str">
        <f t="shared" si="1968"/>
        <v/>
      </c>
      <c r="AW3028" s="88" t="str">
        <f t="shared" si="1951"/>
        <v/>
      </c>
      <c r="AZ3028" s="88" t="str">
        <f t="shared" si="1952"/>
        <v/>
      </c>
      <c r="BA3028" s="68" t="str">
        <f t="shared" si="1953"/>
        <v/>
      </c>
      <c r="BB3028" s="68" t="str">
        <f t="shared" si="1954"/>
        <v/>
      </c>
      <c r="BC3028" s="68" t="str">
        <f t="shared" si="1955"/>
        <v/>
      </c>
      <c r="BD3028" s="69" t="str">
        <f t="shared" si="1956"/>
        <v/>
      </c>
      <c r="BE3028" s="69" t="str">
        <f t="shared" si="1969"/>
        <v/>
      </c>
      <c r="BT3028" s="138" t="str">
        <f t="shared" ca="1" si="1970"/>
        <v/>
      </c>
      <c r="BU3028" s="139" t="str">
        <f t="shared" ca="1" si="1971"/>
        <v/>
      </c>
      <c r="BW3028" s="138" t="str">
        <f t="shared" si="1972"/>
        <v/>
      </c>
      <c r="BX3028" s="104" t="str">
        <f t="shared" si="1973"/>
        <v/>
      </c>
      <c r="BY3028" s="139" t="str">
        <f t="shared" si="1974"/>
        <v/>
      </c>
      <c r="CA3028" s="138" t="str">
        <f t="shared" si="1975"/>
        <v/>
      </c>
      <c r="CB3028" s="104" t="str">
        <f t="shared" si="1976"/>
        <v/>
      </c>
      <c r="CC3028" s="139" t="str">
        <f t="shared" si="1977"/>
        <v/>
      </c>
      <c r="CE3028" s="162" t="str">
        <f t="shared" si="1978"/>
        <v/>
      </c>
      <c r="CF3028" s="163" t="str">
        <f t="shared" si="1979"/>
        <v/>
      </c>
      <c r="CG3028" s="164" t="str">
        <f t="shared" si="1980"/>
        <v/>
      </c>
      <c r="CI3028" s="162" t="str">
        <f t="shared" si="1981"/>
        <v/>
      </c>
      <c r="CJ3028" s="163" t="str">
        <f t="shared" si="1943"/>
        <v/>
      </c>
      <c r="CK3028" s="164" t="str">
        <f t="shared" si="1944"/>
        <v/>
      </c>
      <c r="CM3028" s="169" t="str">
        <f t="shared" si="1982"/>
        <v/>
      </c>
      <c r="CN3028" s="139" t="str">
        <f t="shared" si="1983"/>
        <v/>
      </c>
      <c r="CP3028" s="41" t="str">
        <f>IF($CM3028="", "", COUNTIF($CM$11:$CM$3035, "&lt;"&amp;$CM3028)+1+COUNTIF($CM$11:$CM3028, $CM3028)-1)</f>
        <v/>
      </c>
    </row>
    <row r="3029" spans="1:94" x14ac:dyDescent="0.25">
      <c r="A3029" s="40"/>
      <c r="B3029" s="82" t="str">
        <f>IF($I3029="", "", IFERROR(INDEX('Job Database'!$AE$11:$AE$3035, MATCH($I3029, 'Job Database'!$X$11:$X$3035, 0)), ""))</f>
        <v/>
      </c>
      <c r="C3029" s="69" t="str">
        <f>IF($I3029="", "", IF(COUNTIF('Job Database'!$X$11:$X$3035, $I3029)=0, $AC$5, $AC$4))</f>
        <v/>
      </c>
      <c r="D3029" s="40"/>
      <c r="E3029" s="85" t="str">
        <f>IF($I3029="", "", IF(IFERROR(INDEX('Job Database'!$M$11:$M$3035, MATCH($I3029, 'Job Database'!$X$11:$X$3035, 0)), "")="", "", IFERROR(INDEX('Job Database'!$M$11:$M$3035, MATCH($I3029, 'Job Database'!$X$11:$X$3035, 0)), "")))</f>
        <v/>
      </c>
      <c r="F3029" s="40"/>
      <c r="G3029" s="88" t="str">
        <f t="shared" si="1957"/>
        <v/>
      </c>
      <c r="H3029" s="40"/>
      <c r="I3029" s="24"/>
      <c r="J3029" s="34"/>
      <c r="K3029" s="106"/>
      <c r="L3029" s="79"/>
      <c r="M3029" s="34"/>
      <c r="N3029" s="79"/>
      <c r="O3029" s="31"/>
      <c r="P3029" s="53"/>
      <c r="Q3029" s="40"/>
      <c r="S3029" s="41" t="str">
        <f t="shared" si="1945"/>
        <v/>
      </c>
      <c r="T3029" s="41" t="str">
        <f t="shared" si="1946"/>
        <v/>
      </c>
      <c r="U3029" s="41" t="str">
        <f t="shared" si="1958"/>
        <v/>
      </c>
      <c r="W3029" s="74" t="str">
        <f>IF('Job Database'!$X3029="", "", 'Job Database'!$X3029)</f>
        <v/>
      </c>
      <c r="Y3029" s="41" t="str">
        <f>IF($W3029="", "", IF(COUNTIF($I$11:$I$3035, $W3029)&gt;0, "", MAX($Y$10:$Y3028)+1))</f>
        <v/>
      </c>
      <c r="Z3029" s="41">
        <v>3019</v>
      </c>
      <c r="AA3029" s="58" t="str">
        <f t="shared" si="1959"/>
        <v/>
      </c>
      <c r="AC3029" s="41" t="str">
        <f t="shared" si="1947"/>
        <v/>
      </c>
      <c r="AE3029" s="41" t="str">
        <f t="shared" si="1960"/>
        <v/>
      </c>
      <c r="AJ3029" s="154" t="str">
        <f t="shared" si="1961"/>
        <v/>
      </c>
      <c r="AL3029" s="120" t="str">
        <f t="shared" si="1962"/>
        <v/>
      </c>
      <c r="AM3029" s="104" t="str">
        <f t="shared" si="1963"/>
        <v/>
      </c>
      <c r="AN3029" s="104" t="str">
        <f t="shared" si="1964"/>
        <v/>
      </c>
      <c r="AO3029" s="104" t="str">
        <f t="shared" si="1948"/>
        <v/>
      </c>
      <c r="AP3029" s="104" t="str">
        <f t="shared" si="1949"/>
        <v/>
      </c>
      <c r="AQ3029" s="121" t="str">
        <f t="shared" si="1965"/>
        <v/>
      </c>
      <c r="AS3029" s="88" t="str">
        <f t="shared" si="1950"/>
        <v/>
      </c>
      <c r="AT3029" s="68" t="str">
        <f t="shared" si="1966"/>
        <v/>
      </c>
      <c r="AU3029" s="68" t="str">
        <f t="shared" si="1967"/>
        <v/>
      </c>
      <c r="AV3029" s="68" t="str">
        <f t="shared" si="1968"/>
        <v/>
      </c>
      <c r="AW3029" s="88" t="str">
        <f t="shared" si="1951"/>
        <v/>
      </c>
      <c r="AZ3029" s="88" t="str">
        <f t="shared" si="1952"/>
        <v/>
      </c>
      <c r="BA3029" s="68" t="str">
        <f t="shared" si="1953"/>
        <v/>
      </c>
      <c r="BB3029" s="68" t="str">
        <f t="shared" si="1954"/>
        <v/>
      </c>
      <c r="BC3029" s="68" t="str">
        <f t="shared" si="1955"/>
        <v/>
      </c>
      <c r="BD3029" s="69" t="str">
        <f t="shared" si="1956"/>
        <v/>
      </c>
      <c r="BE3029" s="69" t="str">
        <f t="shared" si="1969"/>
        <v/>
      </c>
      <c r="BT3029" s="138" t="str">
        <f t="shared" ca="1" si="1970"/>
        <v/>
      </c>
      <c r="BU3029" s="139" t="str">
        <f t="shared" ca="1" si="1971"/>
        <v/>
      </c>
      <c r="BW3029" s="138" t="str">
        <f t="shared" si="1972"/>
        <v/>
      </c>
      <c r="BX3029" s="104" t="str">
        <f t="shared" si="1973"/>
        <v/>
      </c>
      <c r="BY3029" s="139" t="str">
        <f t="shared" si="1974"/>
        <v/>
      </c>
      <c r="CA3029" s="138" t="str">
        <f t="shared" si="1975"/>
        <v/>
      </c>
      <c r="CB3029" s="104" t="str">
        <f t="shared" si="1976"/>
        <v/>
      </c>
      <c r="CC3029" s="139" t="str">
        <f t="shared" si="1977"/>
        <v/>
      </c>
      <c r="CE3029" s="162" t="str">
        <f t="shared" si="1978"/>
        <v/>
      </c>
      <c r="CF3029" s="163" t="str">
        <f t="shared" si="1979"/>
        <v/>
      </c>
      <c r="CG3029" s="164" t="str">
        <f t="shared" si="1980"/>
        <v/>
      </c>
      <c r="CI3029" s="162" t="str">
        <f t="shared" si="1981"/>
        <v/>
      </c>
      <c r="CJ3029" s="163" t="str">
        <f t="shared" si="1943"/>
        <v/>
      </c>
      <c r="CK3029" s="164" t="str">
        <f t="shared" si="1944"/>
        <v/>
      </c>
      <c r="CM3029" s="169" t="str">
        <f t="shared" si="1982"/>
        <v/>
      </c>
      <c r="CN3029" s="139" t="str">
        <f t="shared" si="1983"/>
        <v/>
      </c>
      <c r="CP3029" s="41" t="str">
        <f>IF($CM3029="", "", COUNTIF($CM$11:$CM$3035, "&lt;"&amp;$CM3029)+1+COUNTIF($CM$11:$CM3029, $CM3029)-1)</f>
        <v/>
      </c>
    </row>
    <row r="3030" spans="1:94" x14ac:dyDescent="0.25">
      <c r="A3030" s="40"/>
      <c r="B3030" s="82" t="str">
        <f>IF($I3030="", "", IFERROR(INDEX('Job Database'!$AE$11:$AE$3035, MATCH($I3030, 'Job Database'!$X$11:$X$3035, 0)), ""))</f>
        <v/>
      </c>
      <c r="C3030" s="69" t="str">
        <f>IF($I3030="", "", IF(COUNTIF('Job Database'!$X$11:$X$3035, $I3030)=0, $AC$5, $AC$4))</f>
        <v/>
      </c>
      <c r="D3030" s="40"/>
      <c r="E3030" s="85" t="str">
        <f>IF($I3030="", "", IF(IFERROR(INDEX('Job Database'!$M$11:$M$3035, MATCH($I3030, 'Job Database'!$X$11:$X$3035, 0)), "")="", "", IFERROR(INDEX('Job Database'!$M$11:$M$3035, MATCH($I3030, 'Job Database'!$X$11:$X$3035, 0)), "")))</f>
        <v/>
      </c>
      <c r="F3030" s="40"/>
      <c r="G3030" s="88" t="str">
        <f t="shared" si="1957"/>
        <v/>
      </c>
      <c r="H3030" s="40"/>
      <c r="I3030" s="24"/>
      <c r="J3030" s="34"/>
      <c r="K3030" s="106"/>
      <c r="L3030" s="79"/>
      <c r="M3030" s="34"/>
      <c r="N3030" s="79"/>
      <c r="O3030" s="31"/>
      <c r="P3030" s="53"/>
      <c r="Q3030" s="40"/>
      <c r="S3030" s="41" t="str">
        <f t="shared" si="1945"/>
        <v/>
      </c>
      <c r="T3030" s="41" t="str">
        <f t="shared" si="1946"/>
        <v/>
      </c>
      <c r="U3030" s="41" t="str">
        <f t="shared" si="1958"/>
        <v/>
      </c>
      <c r="W3030" s="74" t="str">
        <f>IF('Job Database'!$X3030="", "", 'Job Database'!$X3030)</f>
        <v/>
      </c>
      <c r="Y3030" s="41" t="str">
        <f>IF($W3030="", "", IF(COUNTIF($I$11:$I$3035, $W3030)&gt;0, "", MAX($Y$10:$Y3029)+1))</f>
        <v/>
      </c>
      <c r="Z3030" s="41">
        <v>3020</v>
      </c>
      <c r="AA3030" s="58" t="str">
        <f t="shared" si="1959"/>
        <v/>
      </c>
      <c r="AC3030" s="41" t="str">
        <f t="shared" si="1947"/>
        <v/>
      </c>
      <c r="AE3030" s="41" t="str">
        <f t="shared" si="1960"/>
        <v/>
      </c>
      <c r="AJ3030" s="154" t="str">
        <f t="shared" si="1961"/>
        <v/>
      </c>
      <c r="AL3030" s="120" t="str">
        <f t="shared" si="1962"/>
        <v/>
      </c>
      <c r="AM3030" s="104" t="str">
        <f t="shared" si="1963"/>
        <v/>
      </c>
      <c r="AN3030" s="104" t="str">
        <f t="shared" si="1964"/>
        <v/>
      </c>
      <c r="AO3030" s="104" t="str">
        <f t="shared" si="1948"/>
        <v/>
      </c>
      <c r="AP3030" s="104" t="str">
        <f t="shared" si="1949"/>
        <v/>
      </c>
      <c r="AQ3030" s="121" t="str">
        <f t="shared" si="1965"/>
        <v/>
      </c>
      <c r="AS3030" s="88" t="str">
        <f t="shared" si="1950"/>
        <v/>
      </c>
      <c r="AT3030" s="68" t="str">
        <f t="shared" si="1966"/>
        <v/>
      </c>
      <c r="AU3030" s="68" t="str">
        <f t="shared" si="1967"/>
        <v/>
      </c>
      <c r="AV3030" s="68" t="str">
        <f t="shared" si="1968"/>
        <v/>
      </c>
      <c r="AW3030" s="88" t="str">
        <f t="shared" si="1951"/>
        <v/>
      </c>
      <c r="AZ3030" s="88" t="str">
        <f t="shared" si="1952"/>
        <v/>
      </c>
      <c r="BA3030" s="68" t="str">
        <f t="shared" si="1953"/>
        <v/>
      </c>
      <c r="BB3030" s="68" t="str">
        <f t="shared" si="1954"/>
        <v/>
      </c>
      <c r="BC3030" s="68" t="str">
        <f t="shared" si="1955"/>
        <v/>
      </c>
      <c r="BD3030" s="69" t="str">
        <f t="shared" si="1956"/>
        <v/>
      </c>
      <c r="BE3030" s="69" t="str">
        <f t="shared" si="1969"/>
        <v/>
      </c>
      <c r="BT3030" s="138" t="str">
        <f t="shared" ca="1" si="1970"/>
        <v/>
      </c>
      <c r="BU3030" s="139" t="str">
        <f t="shared" ca="1" si="1971"/>
        <v/>
      </c>
      <c r="BW3030" s="138" t="str">
        <f t="shared" si="1972"/>
        <v/>
      </c>
      <c r="BX3030" s="104" t="str">
        <f t="shared" si="1973"/>
        <v/>
      </c>
      <c r="BY3030" s="139" t="str">
        <f t="shared" si="1974"/>
        <v/>
      </c>
      <c r="CA3030" s="138" t="str">
        <f t="shared" si="1975"/>
        <v/>
      </c>
      <c r="CB3030" s="104" t="str">
        <f t="shared" si="1976"/>
        <v/>
      </c>
      <c r="CC3030" s="139" t="str">
        <f t="shared" si="1977"/>
        <v/>
      </c>
      <c r="CE3030" s="162" t="str">
        <f t="shared" si="1978"/>
        <v/>
      </c>
      <c r="CF3030" s="163" t="str">
        <f t="shared" si="1979"/>
        <v/>
      </c>
      <c r="CG3030" s="164" t="str">
        <f t="shared" si="1980"/>
        <v/>
      </c>
      <c r="CI3030" s="162" t="str">
        <f t="shared" si="1981"/>
        <v/>
      </c>
      <c r="CJ3030" s="163" t="str">
        <f t="shared" si="1943"/>
        <v/>
      </c>
      <c r="CK3030" s="164" t="str">
        <f t="shared" si="1944"/>
        <v/>
      </c>
      <c r="CM3030" s="169" t="str">
        <f t="shared" si="1982"/>
        <v/>
      </c>
      <c r="CN3030" s="139" t="str">
        <f t="shared" si="1983"/>
        <v/>
      </c>
      <c r="CP3030" s="41" t="str">
        <f>IF($CM3030="", "", COUNTIF($CM$11:$CM$3035, "&lt;"&amp;$CM3030)+1+COUNTIF($CM$11:$CM3030, $CM3030)-1)</f>
        <v/>
      </c>
    </row>
    <row r="3031" spans="1:94" x14ac:dyDescent="0.25">
      <c r="A3031" s="40"/>
      <c r="B3031" s="82" t="str">
        <f>IF($I3031="", "", IFERROR(INDEX('Job Database'!$AE$11:$AE$3035, MATCH($I3031, 'Job Database'!$X$11:$X$3035, 0)), ""))</f>
        <v/>
      </c>
      <c r="C3031" s="69" t="str">
        <f>IF($I3031="", "", IF(COUNTIF('Job Database'!$X$11:$X$3035, $I3031)=0, $AC$5, $AC$4))</f>
        <v/>
      </c>
      <c r="D3031" s="40"/>
      <c r="E3031" s="85" t="str">
        <f>IF($I3031="", "", IF(IFERROR(INDEX('Job Database'!$M$11:$M$3035, MATCH($I3031, 'Job Database'!$X$11:$X$3035, 0)), "")="", "", IFERROR(INDEX('Job Database'!$M$11:$M$3035, MATCH($I3031, 'Job Database'!$X$11:$X$3035, 0)), "")))</f>
        <v/>
      </c>
      <c r="F3031" s="40"/>
      <c r="G3031" s="88" t="str">
        <f t="shared" si="1957"/>
        <v/>
      </c>
      <c r="H3031" s="40"/>
      <c r="I3031" s="24"/>
      <c r="J3031" s="34"/>
      <c r="K3031" s="106"/>
      <c r="L3031" s="79"/>
      <c r="M3031" s="34"/>
      <c r="N3031" s="79"/>
      <c r="O3031" s="31"/>
      <c r="P3031" s="53"/>
      <c r="Q3031" s="40"/>
      <c r="S3031" s="41" t="str">
        <f t="shared" si="1945"/>
        <v/>
      </c>
      <c r="T3031" s="41" t="str">
        <f t="shared" si="1946"/>
        <v/>
      </c>
      <c r="U3031" s="41" t="str">
        <f t="shared" si="1958"/>
        <v/>
      </c>
      <c r="W3031" s="74" t="str">
        <f>IF('Job Database'!$X3031="", "", 'Job Database'!$X3031)</f>
        <v/>
      </c>
      <c r="Y3031" s="41" t="str">
        <f>IF($W3031="", "", IF(COUNTIF($I$11:$I$3035, $W3031)&gt;0, "", MAX($Y$10:$Y3030)+1))</f>
        <v/>
      </c>
      <c r="Z3031" s="41">
        <v>3021</v>
      </c>
      <c r="AA3031" s="58" t="str">
        <f t="shared" si="1959"/>
        <v/>
      </c>
      <c r="AC3031" s="41" t="str">
        <f t="shared" si="1947"/>
        <v/>
      </c>
      <c r="AE3031" s="41" t="str">
        <f t="shared" si="1960"/>
        <v/>
      </c>
      <c r="AJ3031" s="154" t="str">
        <f t="shared" si="1961"/>
        <v/>
      </c>
      <c r="AL3031" s="120" t="str">
        <f t="shared" si="1962"/>
        <v/>
      </c>
      <c r="AM3031" s="104" t="str">
        <f t="shared" si="1963"/>
        <v/>
      </c>
      <c r="AN3031" s="104" t="str">
        <f t="shared" si="1964"/>
        <v/>
      </c>
      <c r="AO3031" s="104" t="str">
        <f t="shared" si="1948"/>
        <v/>
      </c>
      <c r="AP3031" s="104" t="str">
        <f t="shared" si="1949"/>
        <v/>
      </c>
      <c r="AQ3031" s="121" t="str">
        <f t="shared" si="1965"/>
        <v/>
      </c>
      <c r="AS3031" s="88" t="str">
        <f t="shared" si="1950"/>
        <v/>
      </c>
      <c r="AT3031" s="68" t="str">
        <f t="shared" si="1966"/>
        <v/>
      </c>
      <c r="AU3031" s="68" t="str">
        <f t="shared" si="1967"/>
        <v/>
      </c>
      <c r="AV3031" s="68" t="str">
        <f t="shared" si="1968"/>
        <v/>
      </c>
      <c r="AW3031" s="88" t="str">
        <f t="shared" si="1951"/>
        <v/>
      </c>
      <c r="AZ3031" s="88" t="str">
        <f t="shared" si="1952"/>
        <v/>
      </c>
      <c r="BA3031" s="68" t="str">
        <f t="shared" si="1953"/>
        <v/>
      </c>
      <c r="BB3031" s="68" t="str">
        <f t="shared" si="1954"/>
        <v/>
      </c>
      <c r="BC3031" s="68" t="str">
        <f t="shared" si="1955"/>
        <v/>
      </c>
      <c r="BD3031" s="69" t="str">
        <f t="shared" si="1956"/>
        <v/>
      </c>
      <c r="BE3031" s="69" t="str">
        <f t="shared" si="1969"/>
        <v/>
      </c>
      <c r="BT3031" s="138" t="str">
        <f t="shared" ca="1" si="1970"/>
        <v/>
      </c>
      <c r="BU3031" s="139" t="str">
        <f t="shared" ca="1" si="1971"/>
        <v/>
      </c>
      <c r="BW3031" s="138" t="str">
        <f t="shared" si="1972"/>
        <v/>
      </c>
      <c r="BX3031" s="104" t="str">
        <f t="shared" si="1973"/>
        <v/>
      </c>
      <c r="BY3031" s="139" t="str">
        <f t="shared" si="1974"/>
        <v/>
      </c>
      <c r="CA3031" s="138" t="str">
        <f t="shared" si="1975"/>
        <v/>
      </c>
      <c r="CB3031" s="104" t="str">
        <f t="shared" si="1976"/>
        <v/>
      </c>
      <c r="CC3031" s="139" t="str">
        <f t="shared" si="1977"/>
        <v/>
      </c>
      <c r="CE3031" s="162" t="str">
        <f t="shared" si="1978"/>
        <v/>
      </c>
      <c r="CF3031" s="163" t="str">
        <f t="shared" si="1979"/>
        <v/>
      </c>
      <c r="CG3031" s="164" t="str">
        <f t="shared" si="1980"/>
        <v/>
      </c>
      <c r="CI3031" s="162" t="str">
        <f t="shared" si="1981"/>
        <v/>
      </c>
      <c r="CJ3031" s="163" t="str">
        <f t="shared" si="1943"/>
        <v/>
      </c>
      <c r="CK3031" s="164" t="str">
        <f t="shared" si="1944"/>
        <v/>
      </c>
      <c r="CM3031" s="169" t="str">
        <f t="shared" si="1982"/>
        <v/>
      </c>
      <c r="CN3031" s="139" t="str">
        <f t="shared" si="1983"/>
        <v/>
      </c>
      <c r="CP3031" s="41" t="str">
        <f>IF($CM3031="", "", COUNTIF($CM$11:$CM$3035, "&lt;"&amp;$CM3031)+1+COUNTIF($CM$11:$CM3031, $CM3031)-1)</f>
        <v/>
      </c>
    </row>
    <row r="3032" spans="1:94" x14ac:dyDescent="0.25">
      <c r="A3032" s="40"/>
      <c r="B3032" s="82" t="str">
        <f>IF($I3032="", "", IFERROR(INDEX('Job Database'!$AE$11:$AE$3035, MATCH($I3032, 'Job Database'!$X$11:$X$3035, 0)), ""))</f>
        <v/>
      </c>
      <c r="C3032" s="69" t="str">
        <f>IF($I3032="", "", IF(COUNTIF('Job Database'!$X$11:$X$3035, $I3032)=0, $AC$5, $AC$4))</f>
        <v/>
      </c>
      <c r="D3032" s="40"/>
      <c r="E3032" s="85" t="str">
        <f>IF($I3032="", "", IF(IFERROR(INDEX('Job Database'!$M$11:$M$3035, MATCH($I3032, 'Job Database'!$X$11:$X$3035, 0)), "")="", "", IFERROR(INDEX('Job Database'!$M$11:$M$3035, MATCH($I3032, 'Job Database'!$X$11:$X$3035, 0)), "")))</f>
        <v/>
      </c>
      <c r="F3032" s="40"/>
      <c r="G3032" s="88" t="str">
        <f t="shared" si="1957"/>
        <v/>
      </c>
      <c r="H3032" s="40"/>
      <c r="I3032" s="24"/>
      <c r="J3032" s="34"/>
      <c r="K3032" s="106"/>
      <c r="L3032" s="79"/>
      <c r="M3032" s="34"/>
      <c r="N3032" s="79"/>
      <c r="O3032" s="31"/>
      <c r="P3032" s="53"/>
      <c r="Q3032" s="40"/>
      <c r="S3032" s="41" t="str">
        <f t="shared" si="1945"/>
        <v/>
      </c>
      <c r="T3032" s="41" t="str">
        <f t="shared" si="1946"/>
        <v/>
      </c>
      <c r="U3032" s="41" t="str">
        <f t="shared" si="1958"/>
        <v/>
      </c>
      <c r="W3032" s="74" t="str">
        <f>IF('Job Database'!$X3032="", "", 'Job Database'!$X3032)</f>
        <v/>
      </c>
      <c r="Y3032" s="41" t="str">
        <f>IF($W3032="", "", IF(COUNTIF($I$11:$I$3035, $W3032)&gt;0, "", MAX($Y$10:$Y3031)+1))</f>
        <v/>
      </c>
      <c r="Z3032" s="41">
        <v>3022</v>
      </c>
      <c r="AA3032" s="58" t="str">
        <f t="shared" si="1959"/>
        <v/>
      </c>
      <c r="AC3032" s="41" t="str">
        <f t="shared" si="1947"/>
        <v/>
      </c>
      <c r="AE3032" s="41" t="str">
        <f t="shared" si="1960"/>
        <v/>
      </c>
      <c r="AJ3032" s="154" t="str">
        <f t="shared" si="1961"/>
        <v/>
      </c>
      <c r="AL3032" s="120" t="str">
        <f t="shared" si="1962"/>
        <v/>
      </c>
      <c r="AM3032" s="104" t="str">
        <f t="shared" si="1963"/>
        <v/>
      </c>
      <c r="AN3032" s="104" t="str">
        <f t="shared" si="1964"/>
        <v/>
      </c>
      <c r="AO3032" s="104" t="str">
        <f t="shared" si="1948"/>
        <v/>
      </c>
      <c r="AP3032" s="104" t="str">
        <f t="shared" si="1949"/>
        <v/>
      </c>
      <c r="AQ3032" s="121" t="str">
        <f t="shared" si="1965"/>
        <v/>
      </c>
      <c r="AS3032" s="88" t="str">
        <f t="shared" si="1950"/>
        <v/>
      </c>
      <c r="AT3032" s="68" t="str">
        <f t="shared" si="1966"/>
        <v/>
      </c>
      <c r="AU3032" s="68" t="str">
        <f t="shared" si="1967"/>
        <v/>
      </c>
      <c r="AV3032" s="68" t="str">
        <f t="shared" si="1968"/>
        <v/>
      </c>
      <c r="AW3032" s="88" t="str">
        <f t="shared" si="1951"/>
        <v/>
      </c>
      <c r="AZ3032" s="88" t="str">
        <f t="shared" si="1952"/>
        <v/>
      </c>
      <c r="BA3032" s="68" t="str">
        <f t="shared" si="1953"/>
        <v/>
      </c>
      <c r="BB3032" s="68" t="str">
        <f t="shared" si="1954"/>
        <v/>
      </c>
      <c r="BC3032" s="68" t="str">
        <f t="shared" si="1955"/>
        <v/>
      </c>
      <c r="BD3032" s="69" t="str">
        <f t="shared" si="1956"/>
        <v/>
      </c>
      <c r="BE3032" s="69" t="str">
        <f t="shared" si="1969"/>
        <v/>
      </c>
      <c r="BT3032" s="138" t="str">
        <f t="shared" ca="1" si="1970"/>
        <v/>
      </c>
      <c r="BU3032" s="139" t="str">
        <f t="shared" ca="1" si="1971"/>
        <v/>
      </c>
      <c r="BW3032" s="138" t="str">
        <f t="shared" si="1972"/>
        <v/>
      </c>
      <c r="BX3032" s="104" t="str">
        <f t="shared" si="1973"/>
        <v/>
      </c>
      <c r="BY3032" s="139" t="str">
        <f t="shared" si="1974"/>
        <v/>
      </c>
      <c r="CA3032" s="138" t="str">
        <f t="shared" si="1975"/>
        <v/>
      </c>
      <c r="CB3032" s="104" t="str">
        <f t="shared" si="1976"/>
        <v/>
      </c>
      <c r="CC3032" s="139" t="str">
        <f t="shared" si="1977"/>
        <v/>
      </c>
      <c r="CE3032" s="162" t="str">
        <f t="shared" si="1978"/>
        <v/>
      </c>
      <c r="CF3032" s="163" t="str">
        <f t="shared" si="1979"/>
        <v/>
      </c>
      <c r="CG3032" s="164" t="str">
        <f t="shared" si="1980"/>
        <v/>
      </c>
      <c r="CI3032" s="162" t="str">
        <f t="shared" si="1981"/>
        <v/>
      </c>
      <c r="CJ3032" s="163" t="str">
        <f t="shared" si="1943"/>
        <v/>
      </c>
      <c r="CK3032" s="164" t="str">
        <f t="shared" si="1944"/>
        <v/>
      </c>
      <c r="CM3032" s="169" t="str">
        <f t="shared" si="1982"/>
        <v/>
      </c>
      <c r="CN3032" s="139" t="str">
        <f t="shared" si="1983"/>
        <v/>
      </c>
      <c r="CP3032" s="41" t="str">
        <f>IF($CM3032="", "", COUNTIF($CM$11:$CM$3035, "&lt;"&amp;$CM3032)+1+COUNTIF($CM$11:$CM3032, $CM3032)-1)</f>
        <v/>
      </c>
    </row>
    <row r="3033" spans="1:94" x14ac:dyDescent="0.25">
      <c r="A3033" s="40"/>
      <c r="B3033" s="82" t="str">
        <f>IF($I3033="", "", IFERROR(INDEX('Job Database'!$AE$11:$AE$3035, MATCH($I3033, 'Job Database'!$X$11:$X$3035, 0)), ""))</f>
        <v/>
      </c>
      <c r="C3033" s="69" t="str">
        <f>IF($I3033="", "", IF(COUNTIF('Job Database'!$X$11:$X$3035, $I3033)=0, $AC$5, $AC$4))</f>
        <v/>
      </c>
      <c r="D3033" s="40"/>
      <c r="E3033" s="85" t="str">
        <f>IF($I3033="", "", IF(IFERROR(INDEX('Job Database'!$M$11:$M$3035, MATCH($I3033, 'Job Database'!$X$11:$X$3035, 0)), "")="", "", IFERROR(INDEX('Job Database'!$M$11:$M$3035, MATCH($I3033, 'Job Database'!$X$11:$X$3035, 0)), "")))</f>
        <v/>
      </c>
      <c r="F3033" s="40"/>
      <c r="G3033" s="88" t="str">
        <f t="shared" si="1957"/>
        <v/>
      </c>
      <c r="H3033" s="40"/>
      <c r="I3033" s="24"/>
      <c r="J3033" s="34"/>
      <c r="K3033" s="106"/>
      <c r="L3033" s="79"/>
      <c r="M3033" s="34"/>
      <c r="N3033" s="79"/>
      <c r="O3033" s="31"/>
      <c r="P3033" s="53"/>
      <c r="Q3033" s="40"/>
      <c r="S3033" s="41" t="str">
        <f t="shared" si="1945"/>
        <v/>
      </c>
      <c r="T3033" s="41" t="str">
        <f t="shared" si="1946"/>
        <v/>
      </c>
      <c r="U3033" s="41" t="str">
        <f t="shared" si="1958"/>
        <v/>
      </c>
      <c r="W3033" s="74" t="str">
        <f>IF('Job Database'!$X3033="", "", 'Job Database'!$X3033)</f>
        <v/>
      </c>
      <c r="Y3033" s="41" t="str">
        <f>IF($W3033="", "", IF(COUNTIF($I$11:$I$3035, $W3033)&gt;0, "", MAX($Y$10:$Y3032)+1))</f>
        <v/>
      </c>
      <c r="Z3033" s="41">
        <v>3023</v>
      </c>
      <c r="AA3033" s="58" t="str">
        <f t="shared" si="1959"/>
        <v/>
      </c>
      <c r="AC3033" s="41" t="str">
        <f t="shared" si="1947"/>
        <v/>
      </c>
      <c r="AE3033" s="41" t="str">
        <f t="shared" si="1960"/>
        <v/>
      </c>
      <c r="AJ3033" s="154" t="str">
        <f t="shared" si="1961"/>
        <v/>
      </c>
      <c r="AL3033" s="120" t="str">
        <f t="shared" si="1962"/>
        <v/>
      </c>
      <c r="AM3033" s="104" t="str">
        <f t="shared" si="1963"/>
        <v/>
      </c>
      <c r="AN3033" s="104" t="str">
        <f t="shared" si="1964"/>
        <v/>
      </c>
      <c r="AO3033" s="104" t="str">
        <f t="shared" si="1948"/>
        <v/>
      </c>
      <c r="AP3033" s="104" t="str">
        <f t="shared" si="1949"/>
        <v/>
      </c>
      <c r="AQ3033" s="121" t="str">
        <f t="shared" si="1965"/>
        <v/>
      </c>
      <c r="AS3033" s="88" t="str">
        <f t="shared" si="1950"/>
        <v/>
      </c>
      <c r="AT3033" s="68" t="str">
        <f t="shared" si="1966"/>
        <v/>
      </c>
      <c r="AU3033" s="68" t="str">
        <f t="shared" si="1967"/>
        <v/>
      </c>
      <c r="AV3033" s="68" t="str">
        <f t="shared" si="1968"/>
        <v/>
      </c>
      <c r="AW3033" s="88" t="str">
        <f t="shared" si="1951"/>
        <v/>
      </c>
      <c r="AZ3033" s="88" t="str">
        <f t="shared" si="1952"/>
        <v/>
      </c>
      <c r="BA3033" s="68" t="str">
        <f t="shared" si="1953"/>
        <v/>
      </c>
      <c r="BB3033" s="68" t="str">
        <f t="shared" si="1954"/>
        <v/>
      </c>
      <c r="BC3033" s="68" t="str">
        <f t="shared" si="1955"/>
        <v/>
      </c>
      <c r="BD3033" s="69" t="str">
        <f t="shared" si="1956"/>
        <v/>
      </c>
      <c r="BE3033" s="69" t="str">
        <f t="shared" si="1969"/>
        <v/>
      </c>
      <c r="BT3033" s="138" t="str">
        <f t="shared" ca="1" si="1970"/>
        <v/>
      </c>
      <c r="BU3033" s="139" t="str">
        <f t="shared" ca="1" si="1971"/>
        <v/>
      </c>
      <c r="BW3033" s="138" t="str">
        <f t="shared" si="1972"/>
        <v/>
      </c>
      <c r="BX3033" s="104" t="str">
        <f t="shared" si="1973"/>
        <v/>
      </c>
      <c r="BY3033" s="139" t="str">
        <f t="shared" si="1974"/>
        <v/>
      </c>
      <c r="CA3033" s="138" t="str">
        <f t="shared" si="1975"/>
        <v/>
      </c>
      <c r="CB3033" s="104" t="str">
        <f t="shared" si="1976"/>
        <v/>
      </c>
      <c r="CC3033" s="139" t="str">
        <f t="shared" si="1977"/>
        <v/>
      </c>
      <c r="CE3033" s="162" t="str">
        <f t="shared" si="1978"/>
        <v/>
      </c>
      <c r="CF3033" s="163" t="str">
        <f t="shared" si="1979"/>
        <v/>
      </c>
      <c r="CG3033" s="164" t="str">
        <f t="shared" si="1980"/>
        <v/>
      </c>
      <c r="CI3033" s="162" t="str">
        <f t="shared" si="1981"/>
        <v/>
      </c>
      <c r="CJ3033" s="163" t="str">
        <f t="shared" si="1943"/>
        <v/>
      </c>
      <c r="CK3033" s="164" t="str">
        <f t="shared" si="1944"/>
        <v/>
      </c>
      <c r="CM3033" s="169" t="str">
        <f t="shared" si="1982"/>
        <v/>
      </c>
      <c r="CN3033" s="139" t="str">
        <f t="shared" si="1983"/>
        <v/>
      </c>
      <c r="CP3033" s="41" t="str">
        <f>IF($CM3033="", "", COUNTIF($CM$11:$CM$3035, "&lt;"&amp;$CM3033)+1+COUNTIF($CM$11:$CM3033, $CM3033)-1)</f>
        <v/>
      </c>
    </row>
    <row r="3034" spans="1:94" x14ac:dyDescent="0.25">
      <c r="A3034" s="40"/>
      <c r="B3034" s="82" t="str">
        <f>IF($I3034="", "", IFERROR(INDEX('Job Database'!$AE$11:$AE$3035, MATCH($I3034, 'Job Database'!$X$11:$X$3035, 0)), ""))</f>
        <v/>
      </c>
      <c r="C3034" s="69" t="str">
        <f>IF($I3034="", "", IF(COUNTIF('Job Database'!$X$11:$X$3035, $I3034)=0, $AC$5, $AC$4))</f>
        <v/>
      </c>
      <c r="D3034" s="40"/>
      <c r="E3034" s="85" t="str">
        <f>IF($I3034="", "", IF(IFERROR(INDEX('Job Database'!$M$11:$M$3035, MATCH($I3034, 'Job Database'!$X$11:$X$3035, 0)), "")="", "", IFERROR(INDEX('Job Database'!$M$11:$M$3035, MATCH($I3034, 'Job Database'!$X$11:$X$3035, 0)), "")))</f>
        <v/>
      </c>
      <c r="F3034" s="40"/>
      <c r="G3034" s="88" t="str">
        <f t="shared" si="1957"/>
        <v/>
      </c>
      <c r="H3034" s="40"/>
      <c r="I3034" s="24"/>
      <c r="J3034" s="34"/>
      <c r="K3034" s="106"/>
      <c r="L3034" s="79"/>
      <c r="M3034" s="34"/>
      <c r="N3034" s="79"/>
      <c r="O3034" s="31"/>
      <c r="P3034" s="53"/>
      <c r="Q3034" s="40"/>
      <c r="S3034" s="41" t="str">
        <f t="shared" si="1945"/>
        <v/>
      </c>
      <c r="T3034" s="41" t="str">
        <f t="shared" si="1946"/>
        <v/>
      </c>
      <c r="U3034" s="41" t="str">
        <f t="shared" si="1958"/>
        <v/>
      </c>
      <c r="W3034" s="74" t="str">
        <f>IF('Job Database'!$X3034="", "", 'Job Database'!$X3034)</f>
        <v/>
      </c>
      <c r="Y3034" s="41" t="str">
        <f>IF($W3034="", "", IF(COUNTIF($I$11:$I$3035, $W3034)&gt;0, "", MAX($Y$10:$Y3033)+1))</f>
        <v/>
      </c>
      <c r="Z3034" s="41">
        <v>3024</v>
      </c>
      <c r="AA3034" s="58" t="str">
        <f t="shared" si="1959"/>
        <v/>
      </c>
      <c r="AC3034" s="41" t="str">
        <f t="shared" si="1947"/>
        <v/>
      </c>
      <c r="AE3034" s="41" t="str">
        <f t="shared" si="1960"/>
        <v/>
      </c>
      <c r="AJ3034" s="154" t="str">
        <f t="shared" si="1961"/>
        <v/>
      </c>
      <c r="AL3034" s="120" t="str">
        <f t="shared" si="1962"/>
        <v/>
      </c>
      <c r="AM3034" s="104" t="str">
        <f t="shared" si="1963"/>
        <v/>
      </c>
      <c r="AN3034" s="104" t="str">
        <f t="shared" si="1964"/>
        <v/>
      </c>
      <c r="AO3034" s="104" t="str">
        <f t="shared" si="1948"/>
        <v/>
      </c>
      <c r="AP3034" s="104" t="str">
        <f t="shared" si="1949"/>
        <v/>
      </c>
      <c r="AQ3034" s="121" t="str">
        <f t="shared" si="1965"/>
        <v/>
      </c>
      <c r="AS3034" s="88" t="str">
        <f t="shared" si="1950"/>
        <v/>
      </c>
      <c r="AT3034" s="68" t="str">
        <f t="shared" si="1966"/>
        <v/>
      </c>
      <c r="AU3034" s="68" t="str">
        <f t="shared" si="1967"/>
        <v/>
      </c>
      <c r="AV3034" s="68" t="str">
        <f t="shared" si="1968"/>
        <v/>
      </c>
      <c r="AW3034" s="88" t="str">
        <f t="shared" si="1951"/>
        <v/>
      </c>
      <c r="AZ3034" s="88" t="str">
        <f t="shared" si="1952"/>
        <v/>
      </c>
      <c r="BA3034" s="68" t="str">
        <f t="shared" si="1953"/>
        <v/>
      </c>
      <c r="BB3034" s="68" t="str">
        <f t="shared" si="1954"/>
        <v/>
      </c>
      <c r="BC3034" s="68" t="str">
        <f t="shared" si="1955"/>
        <v/>
      </c>
      <c r="BD3034" s="69" t="str">
        <f t="shared" si="1956"/>
        <v/>
      </c>
      <c r="BE3034" s="69" t="str">
        <f t="shared" si="1969"/>
        <v/>
      </c>
      <c r="BT3034" s="138" t="str">
        <f t="shared" ca="1" si="1970"/>
        <v/>
      </c>
      <c r="BU3034" s="139" t="str">
        <f t="shared" ca="1" si="1971"/>
        <v/>
      </c>
      <c r="BW3034" s="138" t="str">
        <f t="shared" si="1972"/>
        <v/>
      </c>
      <c r="BX3034" s="104" t="str">
        <f t="shared" si="1973"/>
        <v/>
      </c>
      <c r="BY3034" s="139" t="str">
        <f t="shared" si="1974"/>
        <v/>
      </c>
      <c r="CA3034" s="138" t="str">
        <f t="shared" si="1975"/>
        <v/>
      </c>
      <c r="CB3034" s="104" t="str">
        <f t="shared" si="1976"/>
        <v/>
      </c>
      <c r="CC3034" s="139" t="str">
        <f t="shared" si="1977"/>
        <v/>
      </c>
      <c r="CE3034" s="162" t="str">
        <f t="shared" si="1978"/>
        <v/>
      </c>
      <c r="CF3034" s="163" t="str">
        <f t="shared" si="1979"/>
        <v/>
      </c>
      <c r="CG3034" s="164" t="str">
        <f t="shared" si="1980"/>
        <v/>
      </c>
      <c r="CI3034" s="162" t="str">
        <f t="shared" si="1981"/>
        <v/>
      </c>
      <c r="CJ3034" s="163" t="str">
        <f t="shared" si="1943"/>
        <v/>
      </c>
      <c r="CK3034" s="164" t="str">
        <f t="shared" si="1944"/>
        <v/>
      </c>
      <c r="CM3034" s="169" t="str">
        <f t="shared" si="1982"/>
        <v/>
      </c>
      <c r="CN3034" s="139" t="str">
        <f t="shared" si="1983"/>
        <v/>
      </c>
      <c r="CP3034" s="41" t="str">
        <f>IF($CM3034="", "", COUNTIF($CM$11:$CM$3035, "&lt;"&amp;$CM3034)+1+COUNTIF($CM$11:$CM3034, $CM3034)-1)</f>
        <v/>
      </c>
    </row>
    <row r="3035" spans="1:94" x14ac:dyDescent="0.25">
      <c r="A3035" s="40"/>
      <c r="B3035" s="83" t="str">
        <f>IF($I3035="", "", IFERROR(INDEX('Job Database'!$AE$11:$AE$3035, MATCH($I3035, 'Job Database'!$X$11:$X$3035, 0)), ""))</f>
        <v/>
      </c>
      <c r="C3035" s="71" t="str">
        <f>IF($I3035="", "", IF(COUNTIF('Job Database'!$X$11:$X$3035, $I3035)=0, $AC$5, $AC$4))</f>
        <v/>
      </c>
      <c r="D3035" s="40"/>
      <c r="E3035" s="86" t="str">
        <f>IF($I3035="", "", IF(IFERROR(INDEX('Job Database'!$M$11:$M$3035, MATCH($I3035, 'Job Database'!$X$11:$X$3035, 0)), "")="", "", IFERROR(INDEX('Job Database'!$M$11:$M$3035, MATCH($I3035, 'Job Database'!$X$11:$X$3035, 0)), "")))</f>
        <v/>
      </c>
      <c r="F3035" s="40"/>
      <c r="G3035" s="89" t="str">
        <f t="shared" si="1957"/>
        <v/>
      </c>
      <c r="H3035" s="40"/>
      <c r="I3035" s="25"/>
      <c r="J3035" s="35"/>
      <c r="K3035" s="107"/>
      <c r="L3035" s="80"/>
      <c r="M3035" s="35"/>
      <c r="N3035" s="80"/>
      <c r="O3035" s="32"/>
      <c r="P3035" s="54"/>
      <c r="Q3035" s="40"/>
      <c r="S3035" s="16" t="str">
        <f t="shared" si="1945"/>
        <v/>
      </c>
      <c r="T3035" s="16" t="str">
        <f t="shared" si="1946"/>
        <v/>
      </c>
      <c r="U3035" s="16" t="str">
        <f t="shared" si="1958"/>
        <v/>
      </c>
      <c r="W3035" s="75" t="str">
        <f>IF('Job Database'!$X3035="", "", 'Job Database'!$X3035)</f>
        <v/>
      </c>
      <c r="Y3035" s="16" t="str">
        <f>IF($W3035="", "", IF(COUNTIF($I$11:$I$3035, $W3035)&gt;0, "", MAX($Y$10:$Y3034)+1))</f>
        <v/>
      </c>
      <c r="Z3035" s="16">
        <v>3025</v>
      </c>
      <c r="AA3035" s="59" t="str">
        <f t="shared" si="1959"/>
        <v/>
      </c>
      <c r="AC3035" s="16" t="str">
        <f t="shared" si="1947"/>
        <v/>
      </c>
      <c r="AE3035" s="16" t="str">
        <f t="shared" si="1960"/>
        <v/>
      </c>
      <c r="AJ3035" s="155" t="str">
        <f t="shared" si="1961"/>
        <v/>
      </c>
      <c r="AL3035" s="122" t="str">
        <f t="shared" si="1962"/>
        <v/>
      </c>
      <c r="AM3035" s="123" t="str">
        <f t="shared" si="1963"/>
        <v/>
      </c>
      <c r="AN3035" s="123" t="str">
        <f t="shared" si="1964"/>
        <v/>
      </c>
      <c r="AO3035" s="123" t="str">
        <f t="shared" si="1948"/>
        <v/>
      </c>
      <c r="AP3035" s="123" t="str">
        <f t="shared" si="1949"/>
        <v/>
      </c>
      <c r="AQ3035" s="124" t="str">
        <f t="shared" si="1965"/>
        <v/>
      </c>
      <c r="AS3035" s="89" t="str">
        <f t="shared" si="1950"/>
        <v/>
      </c>
      <c r="AT3035" s="70" t="str">
        <f t="shared" si="1966"/>
        <v/>
      </c>
      <c r="AU3035" s="70" t="str">
        <f t="shared" si="1967"/>
        <v/>
      </c>
      <c r="AV3035" s="70" t="str">
        <f t="shared" si="1968"/>
        <v/>
      </c>
      <c r="AW3035" s="89" t="str">
        <f t="shared" si="1951"/>
        <v/>
      </c>
      <c r="AZ3035" s="89" t="str">
        <f t="shared" si="1952"/>
        <v/>
      </c>
      <c r="BA3035" s="70" t="str">
        <f t="shared" si="1953"/>
        <v/>
      </c>
      <c r="BB3035" s="70" t="str">
        <f t="shared" si="1954"/>
        <v/>
      </c>
      <c r="BC3035" s="70" t="str">
        <f t="shared" si="1955"/>
        <v/>
      </c>
      <c r="BD3035" s="71" t="str">
        <f t="shared" si="1956"/>
        <v/>
      </c>
      <c r="BE3035" s="71" t="str">
        <f t="shared" si="1969"/>
        <v/>
      </c>
      <c r="BT3035" s="140" t="str">
        <f t="shared" ca="1" si="1970"/>
        <v/>
      </c>
      <c r="BU3035" s="142" t="str">
        <f t="shared" ca="1" si="1971"/>
        <v/>
      </c>
      <c r="BW3035" s="140" t="str">
        <f t="shared" si="1972"/>
        <v/>
      </c>
      <c r="BX3035" s="141" t="str">
        <f t="shared" si="1973"/>
        <v/>
      </c>
      <c r="BY3035" s="142" t="str">
        <f t="shared" si="1974"/>
        <v/>
      </c>
      <c r="CA3035" s="140" t="str">
        <f t="shared" si="1975"/>
        <v/>
      </c>
      <c r="CB3035" s="141" t="str">
        <f t="shared" si="1976"/>
        <v/>
      </c>
      <c r="CC3035" s="142" t="str">
        <f t="shared" si="1977"/>
        <v/>
      </c>
      <c r="CE3035" s="165" t="str">
        <f t="shared" si="1978"/>
        <v/>
      </c>
      <c r="CF3035" s="166" t="str">
        <f t="shared" si="1979"/>
        <v/>
      </c>
      <c r="CG3035" s="167" t="str">
        <f t="shared" si="1980"/>
        <v/>
      </c>
      <c r="CI3035" s="165" t="str">
        <f t="shared" si="1981"/>
        <v/>
      </c>
      <c r="CJ3035" s="166" t="str">
        <f t="shared" ref="CJ3035:CK3035" si="1984">IF(CB3035="", "", M3035)</f>
        <v/>
      </c>
      <c r="CK3035" s="167" t="str">
        <f t="shared" si="1984"/>
        <v/>
      </c>
      <c r="CM3035" s="170" t="str">
        <f t="shared" si="1982"/>
        <v/>
      </c>
      <c r="CN3035" s="142" t="str">
        <f t="shared" si="1983"/>
        <v/>
      </c>
      <c r="CP3035" s="16" t="str">
        <f>IF($CM3035="", "", COUNTIF($CM$11:$CM$3035, "&lt;"&amp;$CM3035)+1+COUNTIF($CM$11:$CM3035, $CM3035)-1)</f>
        <v/>
      </c>
    </row>
    <row r="3036" spans="1:94" x14ac:dyDescent="0.25">
      <c r="A3036" s="40"/>
      <c r="B3036" s="40"/>
      <c r="C3036" s="40"/>
      <c r="D3036" s="40"/>
      <c r="E3036" s="40"/>
      <c r="F3036" s="40"/>
      <c r="G3036" s="40"/>
      <c r="H3036" s="40"/>
      <c r="I3036" s="40"/>
      <c r="J3036" s="40"/>
      <c r="K3036" s="40"/>
      <c r="L3036" s="40"/>
      <c r="M3036" s="40"/>
      <c r="N3036" s="40"/>
      <c r="O3036" s="40"/>
      <c r="P3036" s="40"/>
      <c r="Q3036" s="40"/>
    </row>
    <row r="3037" spans="1:94" hidden="1" x14ac:dyDescent="0.25"/>
  </sheetData>
  <sheetProtection algorithmName="SHA-512" hashValue="u8/fh1tpIvDPhnSXBv//9iBUaEGci1gLunfHyonXMh3opuI33IFzDI1McMVXNb6r+xD6ozUo5TM5rIa1Q7b9FQ==" saltValue="aVJJZATFG9i5Yi/wVNuEUA==" spinCount="100000" sheet="1" objects="1" scenarios="1" sort="0" autoFilter="0"/>
  <autoFilter ref="I10:P3035" xr:uid="{6C2921E0-0A23-40BC-A847-747D11D1438A}">
    <sortState xmlns:xlrd2="http://schemas.microsoft.com/office/spreadsheetml/2017/richdata2" ref="I11:P3035">
      <sortCondition ref="I10:I3035"/>
    </sortState>
  </autoFilter>
  <mergeCells count="10">
    <mergeCell ref="CE6:CG6"/>
    <mergeCell ref="CI6:CK6"/>
    <mergeCell ref="B5:E5"/>
    <mergeCell ref="B8:C8"/>
    <mergeCell ref="B2:I3"/>
    <mergeCell ref="O7:P7"/>
    <mergeCell ref="B4:I4"/>
    <mergeCell ref="K2:P4"/>
    <mergeCell ref="B6:G6"/>
    <mergeCell ref="B7:G7"/>
  </mergeCells>
  <phoneticPr fontId="6" type="noConversion"/>
  <conditionalFormatting sqref="I7">
    <cfRule type="expression" dxfId="57" priority="24">
      <formula>NOT($I$7="")</formula>
    </cfRule>
  </conditionalFormatting>
  <conditionalFormatting sqref="I11:I3035">
    <cfRule type="expression" dxfId="56" priority="3">
      <formula>$AC11="X"</formula>
    </cfRule>
  </conditionalFormatting>
  <conditionalFormatting sqref="B11:C3035">
    <cfRule type="expression" dxfId="55" priority="21">
      <formula>B11=$AC$5</formula>
    </cfRule>
    <cfRule type="expression" dxfId="54" priority="22">
      <formula>B11=$AC$4</formula>
    </cfRule>
  </conditionalFormatting>
  <conditionalFormatting sqref="I6">
    <cfRule type="expression" dxfId="53" priority="20">
      <formula>NOT($I$6="")</formula>
    </cfRule>
  </conditionalFormatting>
  <conditionalFormatting sqref="P11:P3035">
    <cfRule type="expression" dxfId="52" priority="27">
      <formula>BF11=$AZ$5</formula>
    </cfRule>
    <cfRule type="expression" dxfId="51" priority="28">
      <formula>BF11=$AZ$4</formula>
    </cfRule>
  </conditionalFormatting>
  <conditionalFormatting sqref="J5:P5">
    <cfRule type="expression" dxfId="50" priority="17">
      <formula>NOT(J$5="")</formula>
    </cfRule>
  </conditionalFormatting>
  <conditionalFormatting sqref="J6:P6">
    <cfRule type="expression" dxfId="49" priority="16">
      <formula>NOT(J$6="")</formula>
    </cfRule>
  </conditionalFormatting>
  <conditionalFormatting sqref="B6:G6">
    <cfRule type="expression" dxfId="48" priority="13">
      <formula>NOT($B$6="")</formula>
    </cfRule>
  </conditionalFormatting>
  <conditionalFormatting sqref="B7:G7">
    <cfRule type="expression" dxfId="47" priority="12">
      <formula>NOT($B$7="")</formula>
    </cfRule>
  </conditionalFormatting>
  <conditionalFormatting sqref="G11:G3035">
    <cfRule type="expression" dxfId="46" priority="5">
      <formula>G11=$AJ$5</formula>
    </cfRule>
    <cfRule type="expression" dxfId="45" priority="59">
      <formula>G11=$AJ$8</formula>
    </cfRule>
    <cfRule type="expression" dxfId="44" priority="60">
      <formula>G11=$AJ$7</formula>
    </cfRule>
    <cfRule type="expression" dxfId="43" priority="61">
      <formula>G11=$AJ$6</formula>
    </cfRule>
    <cfRule type="expression" dxfId="42" priority="62">
      <formula>G11=$AJ$4</formula>
    </cfRule>
    <cfRule type="expression" dxfId="41" priority="63">
      <formula>G11=$AJ$3</formula>
    </cfRule>
    <cfRule type="expression" dxfId="40" priority="64">
      <formula>G11=$AJ$2</formula>
    </cfRule>
  </conditionalFormatting>
  <conditionalFormatting sqref="L11:L3035">
    <cfRule type="expression" dxfId="39" priority="83">
      <formula>BA11=$AZ$5</formula>
    </cfRule>
    <cfRule type="expression" dxfId="38" priority="84">
      <formula>BA11=$AZ$4</formula>
    </cfRule>
  </conditionalFormatting>
  <conditionalFormatting sqref="M11:M3035">
    <cfRule type="expression" dxfId="37" priority="93">
      <formula>BB11=$AZ$5</formula>
    </cfRule>
    <cfRule type="expression" dxfId="36" priority="94">
      <formula>BB11=$AZ$4</formula>
    </cfRule>
  </conditionalFormatting>
  <conditionalFormatting sqref="N11:O3035">
    <cfRule type="expression" dxfId="35" priority="95">
      <formula>BC11=$AZ$5</formula>
    </cfRule>
    <cfRule type="expression" dxfId="34" priority="96">
      <formula>BC11=$AZ$4</formula>
    </cfRule>
  </conditionalFormatting>
  <conditionalFormatting sqref="I11:P3035">
    <cfRule type="expression" dxfId="33" priority="4">
      <formula>$BU11="X"</formula>
    </cfRule>
    <cfRule type="expression" dxfId="32" priority="23">
      <formula>$BT11="X"</formula>
    </cfRule>
    <cfRule type="expression" dxfId="31" priority="97">
      <formula>$S11="X"</formula>
    </cfRule>
    <cfRule type="expression" dxfId="30" priority="98">
      <formula>$T11="X"</formula>
    </cfRule>
  </conditionalFormatting>
  <conditionalFormatting sqref="I5">
    <cfRule type="expression" dxfId="29" priority="2">
      <formula>NOT($I$5="")</formula>
    </cfRule>
  </conditionalFormatting>
  <conditionalFormatting sqref="B5:E5">
    <cfRule type="expression" dxfId="28" priority="1">
      <formula>NOT($B$5="")</formula>
    </cfRule>
  </conditionalFormatting>
  <dataValidations count="3">
    <dataValidation type="list" allowBlank="1" showInputMessage="1" showErrorMessage="1" sqref="I11:I3035" xr:uid="{F5D4F72E-CB09-40E6-8947-44C4D3DB46EE}">
      <formula1>$AA$10:$AA$3035</formula1>
    </dataValidation>
    <dataValidation type="list" allowBlank="1" showInputMessage="1" showErrorMessage="1" sqref="O11:O3035" xr:uid="{E34013F4-F2EE-4258-9A2A-B12F9D07071C}">
      <formula1>$AG$10:$AG$16</formula1>
    </dataValidation>
    <dataValidation type="list" allowBlank="1" showInputMessage="1" showErrorMessage="1" sqref="P11:P3035" xr:uid="{08E9B747-9A8F-4AF9-90BF-23150605BCE9}">
      <formula1>$AH$10:$AH$13</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9BD81-96A6-46EB-AECC-5CA91B8C0AD5}">
  <sheetPr>
    <tabColor rgb="FF002060"/>
  </sheetPr>
  <dimension ref="A1:BR3031"/>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22.85546875" style="1" hidden="1" customWidth="1"/>
    <col min="54" max="54" width="17.140625" style="1" hidden="1" customWidth="1"/>
    <col min="55" max="56" width="2.85546875" style="1" hidden="1" customWidth="1"/>
    <col min="57" max="57" width="8.5703125" style="1" hidden="1" customWidth="1"/>
    <col min="58" max="58" width="2.85546875" style="1" hidden="1" customWidth="1"/>
    <col min="59" max="59" width="28.5703125" style="1" hidden="1" customWidth="1"/>
    <col min="60" max="61" width="2.85546875" style="1" hidden="1" customWidth="1"/>
    <col min="62" max="67" width="11.42578125" style="1" hidden="1" customWidth="1"/>
    <col min="68" max="68" width="2.85546875" style="1" hidden="1" customWidth="1"/>
    <col min="69" max="70" width="11.42578125" style="1" hidden="1" customWidth="1"/>
    <col min="71" max="16384" width="2.85546875" style="1" hidden="1"/>
  </cols>
  <sheetData>
    <row r="1" spans="1:70"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row>
    <row r="2" spans="1:70" x14ac:dyDescent="0.25">
      <c r="A2" s="40"/>
      <c r="B2" s="291" t="s">
        <v>147</v>
      </c>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3"/>
      <c r="AT2" s="40"/>
      <c r="BG2" s="19" t="s">
        <v>146</v>
      </c>
      <c r="BJ2" s="147" t="str">
        <f>'Application Process'!AZ10</f>
        <v>Reply</v>
      </c>
      <c r="BK2" s="147" t="str">
        <f>'Application Process'!BA10</f>
        <v>1st Interview</v>
      </c>
      <c r="BL2" s="147" t="str">
        <f>'Application Process'!BB10</f>
        <v>2nd Interview</v>
      </c>
      <c r="BM2" s="147" t="str">
        <f>'Application Process'!BC10</f>
        <v>3rd Interview</v>
      </c>
      <c r="BN2" s="147" t="str">
        <f>'Application Process'!BD10</f>
        <v>Decision</v>
      </c>
      <c r="BO2" s="147" t="str">
        <f>'Application Process'!BE10</f>
        <v>Decision</v>
      </c>
      <c r="BQ2" s="147" t="s">
        <v>122</v>
      </c>
      <c r="BR2" s="147" t="s">
        <v>123</v>
      </c>
    </row>
    <row r="3" spans="1:70" x14ac:dyDescent="0.25">
      <c r="A3" s="40"/>
      <c r="B3" s="294"/>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6"/>
      <c r="AT3" s="40"/>
      <c r="BA3" s="125" t="s">
        <v>29</v>
      </c>
      <c r="BB3" s="127" t="str">
        <f>IF($M$7="", "", $M$7)</f>
        <v>1 - Sales Manager - Company A</v>
      </c>
      <c r="BE3" s="60"/>
      <c r="BG3" s="60"/>
      <c r="BJ3" s="72" t="str">
        <f>IF($BB$5=$BE$4, IF(IFERROR(INDEX('Application Process'!AZ$11:AZ$3035, MATCH($BB$3, 'Application Process'!$I$11:$I$3035, 0)), "")="", "", IFERROR(INDEX('Application Process'!AZ$11:AZ$3035, MATCH($BB$3, 'Application Process'!$I$11:$I$3035, 0)), "")), "")</f>
        <v/>
      </c>
      <c r="BK3" s="72" t="str">
        <f>IF($BB$5=$BE$4, IF(IFERROR(INDEX('Application Process'!BA$11:BA$3035, MATCH($BB$3, 'Application Process'!$I$11:$I$3035, 0)), "")="", "", IFERROR(INDEX('Application Process'!BA$11:BA$3035, MATCH($BB$3, 'Application Process'!$I$11:$I$3035, 0)), "")), "")</f>
        <v/>
      </c>
      <c r="BL3" s="72" t="str">
        <f>IF($BB$5=$BE$4, IF(IFERROR(INDEX('Application Process'!BB$11:BB$3035, MATCH($BB$3, 'Application Process'!$I$11:$I$3035, 0)), "")="", "", IFERROR(INDEX('Application Process'!BB$11:BB$3035, MATCH($BB$3, 'Application Process'!$I$11:$I$3035, 0)), "")), "")</f>
        <v/>
      </c>
      <c r="BM3" s="72" t="str">
        <f>IF($BB$5=$BE$4, IF(IFERROR(INDEX('Application Process'!BC$11:BC$3035, MATCH($BB$3, 'Application Process'!$I$11:$I$3035, 0)), "")="", "", IFERROR(INDEX('Application Process'!BC$11:BC$3035, MATCH($BB$3, 'Application Process'!$I$11:$I$3035, 0)), "")), "")</f>
        <v/>
      </c>
      <c r="BN3" s="72" t="str">
        <f>IF($BB$5=$BE$4, IF(IFERROR(INDEX('Application Process'!BD$11:BD$3035, MATCH($BB$3, 'Application Process'!$I$11:$I$3035, 0)), "")="", "", IFERROR(INDEX('Application Process'!BD$11:BD$3035, MATCH($BB$3, 'Application Process'!$I$11:$I$3035, 0)), "")), "")</f>
        <v/>
      </c>
      <c r="BO3" s="72" t="str">
        <f>IF($BB$5=$BE$4, IF(IFERROR(INDEX('Application Process'!BE$11:BE$3035, MATCH($BB$3, 'Application Process'!$I$11:$I$3035, 0)), "")="", "", IFERROR(INDEX('Application Process'!BE$11:BE$3035, MATCH($BB$3, 'Application Process'!$I$11:$I$3035, 0)), "")), "")</f>
        <v/>
      </c>
      <c r="BQ3" s="149" t="str">
        <f>IF($BB$5=$BE$4, IF(IFERROR(INDEX('Application Process'!S$11:S$3035, MATCH($BB$3, 'Application Process'!$I$11:$I$3035, 0)), "")="", "", IFERROR(INDEX('Application Process'!S$11:S$3035, MATCH($BB$3, 'Application Process'!$I$11:$I$3035, 0)), "")), "")</f>
        <v/>
      </c>
      <c r="BR3" s="149" t="str">
        <f>IF($BB$5=$BE$4, IF(IFERROR(INDEX('Application Process'!T$11:T$3035, MATCH($BB$3, 'Application Process'!$I$11:$I$3035, 0)), "")="", "", IFERROR(INDEX('Application Process'!T$11:T$3035, MATCH($BB$3, 'Application Process'!$I$11:$I$3035, 0)), "")), "")</f>
        <v/>
      </c>
    </row>
    <row r="4" spans="1:70" x14ac:dyDescent="0.25">
      <c r="A4" s="40"/>
      <c r="B4" s="307" t="str">
        <f>IF('Intro &amp; Setup'!$H$16="", "", 'Intro &amp; Setup'!$H$16)</f>
        <v>Job Seeker</v>
      </c>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40"/>
      <c r="BA4" s="126"/>
      <c r="BE4" s="15" t="s">
        <v>67</v>
      </c>
      <c r="BG4" s="57" t="str">
        <f>IF('Job Database'!$X11="", "", 'Job Database'!$X11)</f>
        <v>1 - Sales Manager - Company A</v>
      </c>
    </row>
    <row r="5" spans="1:70" x14ac:dyDescent="0.25">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BA5" s="126" t="s">
        <v>144</v>
      </c>
      <c r="BB5" s="127" t="str">
        <f>IF($BB$3="", "", IF(COUNTIF('Application Process'!$I$11:$I$3035, $BB$3)&gt;0, $BE$4, $BE$5))</f>
        <v>✓</v>
      </c>
      <c r="BE5" s="16" t="s">
        <v>68</v>
      </c>
      <c r="BG5" s="58" t="str">
        <f>IF('Job Database'!$X12="", "", 'Job Database'!$X12)</f>
        <v>2 - Assistant Manager - Company B</v>
      </c>
    </row>
    <row r="6" spans="1:70" x14ac:dyDescent="0.2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315" t="str">
        <f>IF($AD$7="", "", "On Hold")</f>
        <v/>
      </c>
      <c r="AE6" s="315"/>
      <c r="AF6" s="315"/>
      <c r="AG6" s="315"/>
      <c r="AH6" s="315"/>
      <c r="AI6" s="315"/>
      <c r="AJ6" s="40"/>
      <c r="AK6" s="230" t="s">
        <v>0</v>
      </c>
      <c r="AL6" s="231"/>
      <c r="AM6" s="231"/>
      <c r="AN6" s="232"/>
      <c r="AO6" s="40"/>
      <c r="AP6" s="230" t="s">
        <v>144</v>
      </c>
      <c r="AQ6" s="231"/>
      <c r="AR6" s="231"/>
      <c r="AS6" s="232"/>
      <c r="AT6" s="40"/>
      <c r="BA6" s="126"/>
      <c r="BG6" s="58" t="str">
        <f>IF('Job Database'!$X13="", "", 'Job Database'!$X13)</f>
        <v>3 - General Manager - Company C</v>
      </c>
      <c r="BJ6" s="15" t="str">
        <f>'Application Process'!$AZ4</f>
        <v>Red</v>
      </c>
      <c r="BK6" s="15">
        <f>COUNTIF($BJ$3:$BO$3, $BJ6)</f>
        <v>0</v>
      </c>
      <c r="BL6" s="254" t="str">
        <f>IF($BK6=0, "", "Application gone stale")</f>
        <v/>
      </c>
      <c r="BM6" s="255"/>
      <c r="BN6" s="255"/>
      <c r="BO6" s="256"/>
    </row>
    <row r="7" spans="1:70" x14ac:dyDescent="0.25">
      <c r="A7" s="40"/>
      <c r="B7" s="285" t="s">
        <v>148</v>
      </c>
      <c r="C7" s="286"/>
      <c r="D7" s="286"/>
      <c r="E7" s="286"/>
      <c r="F7" s="286"/>
      <c r="G7" s="286"/>
      <c r="H7" s="286"/>
      <c r="I7" s="286"/>
      <c r="J7" s="286"/>
      <c r="K7" s="286"/>
      <c r="L7" s="287"/>
      <c r="M7" s="300" t="s">
        <v>210</v>
      </c>
      <c r="N7" s="301"/>
      <c r="O7" s="301"/>
      <c r="P7" s="301"/>
      <c r="Q7" s="301"/>
      <c r="R7" s="301"/>
      <c r="S7" s="301"/>
      <c r="T7" s="301"/>
      <c r="U7" s="301"/>
      <c r="V7" s="301"/>
      <c r="W7" s="301"/>
      <c r="X7" s="301"/>
      <c r="Y7" s="301"/>
      <c r="Z7" s="301"/>
      <c r="AA7" s="302"/>
      <c r="AB7" s="40"/>
      <c r="AC7" s="40"/>
      <c r="AD7" s="315" t="str">
        <f>IF($BB$19="", "", CONCATENATE("Until ", TEXT($BB$19, "dd mmm yyyy")))</f>
        <v/>
      </c>
      <c r="AE7" s="315"/>
      <c r="AF7" s="315"/>
      <c r="AG7" s="315"/>
      <c r="AH7" s="315"/>
      <c r="AI7" s="315"/>
      <c r="AJ7" s="40"/>
      <c r="AK7" s="312" t="str">
        <f>$BB$40</f>
        <v>✓</v>
      </c>
      <c r="AL7" s="313"/>
      <c r="AM7" s="313"/>
      <c r="AN7" s="314"/>
      <c r="AO7" s="40"/>
      <c r="AP7" s="312" t="str">
        <f>$BB$5</f>
        <v>✓</v>
      </c>
      <c r="AQ7" s="313"/>
      <c r="AR7" s="313"/>
      <c r="AS7" s="314"/>
      <c r="AT7" s="40"/>
      <c r="BA7" s="126" t="s">
        <v>135</v>
      </c>
      <c r="BB7" s="72">
        <f>IF($BB$5=$BE$4, IF(IFERROR(INDEX('Application Process'!$J$11:$J$3035, MATCH($BB$3, 'Application Process'!$I$11:$I$3035, 0)), "")="", "", IFERROR(INDEX('Application Process'!$J$11:$J$3035, MATCH($BB$3, 'Application Process'!$I$11:$I$3035, 0)), "")), "")</f>
        <v>43678</v>
      </c>
      <c r="BG7" s="58" t="str">
        <f>IF('Job Database'!$X14="", "", 'Job Database'!$X14)</f>
        <v>4 - Senior Consultant - Company D</v>
      </c>
      <c r="BJ7" s="16" t="str">
        <f>'Application Process'!$AZ5</f>
        <v>Yellow</v>
      </c>
      <c r="BK7" s="16">
        <f>COUNTIF($BJ$3:$BO$3, $BJ7)</f>
        <v>0</v>
      </c>
      <c r="BL7" s="260" t="str">
        <f>IF($BK7=0, "", "Application needing attention")</f>
        <v/>
      </c>
      <c r="BM7" s="261"/>
      <c r="BN7" s="261"/>
      <c r="BO7" s="262"/>
    </row>
    <row r="8" spans="1:70" x14ac:dyDescent="0.25">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BA8" s="126"/>
      <c r="BB8" s="129"/>
      <c r="BG8" s="58" t="str">
        <f>IF('Job Database'!$X15="", "", 'Job Database'!$X15)</f>
        <v>5 - Marketing Director - Company E</v>
      </c>
    </row>
    <row r="9" spans="1:70" x14ac:dyDescent="0.25">
      <c r="A9" s="40"/>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BA9" s="126" t="s">
        <v>136</v>
      </c>
      <c r="BB9" s="84" t="str">
        <f>IF($BB$5=$BE$4, IF(IFERROR(INDEX('Application Process'!#REF!, MATCH($BB$3, 'Application Process'!$I$11:$I$3035, 0)), "")="", "", IFERROR(INDEX('Application Process'!#REF!, MATCH($BB$3, 'Application Process'!$I$11:$I$3035, 0)), "")), "")</f>
        <v/>
      </c>
      <c r="BG9" s="58" t="str">
        <f>IF('Job Database'!$X16="", "", 'Job Database'!$X16)</f>
        <v/>
      </c>
      <c r="BJ9" s="15" t="s">
        <v>154</v>
      </c>
      <c r="BK9" s="150" t="str">
        <f>$BQ$3</f>
        <v/>
      </c>
      <c r="BL9" s="312" t="str">
        <f>IF($BK$9="X", "Application on hold", IF($BK$10="X", "Application hold expired", ""))</f>
        <v/>
      </c>
      <c r="BM9" s="313"/>
      <c r="BN9" s="313"/>
      <c r="BO9" s="314"/>
    </row>
    <row r="10" spans="1:70" x14ac:dyDescent="0.25">
      <c r="A10" s="40"/>
      <c r="B10" s="230" t="s">
        <v>153</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2"/>
      <c r="AT10" s="40"/>
      <c r="BA10" s="126" t="s">
        <v>37</v>
      </c>
      <c r="BB10" s="85">
        <f>IF($BB$5=$BE$4, IF(IFERROR(INDEX('Application Process'!$L$11:$L$3035, MATCH($BB$3, 'Application Process'!$I$11:$I$3035, 0)), "")="", "", IFERROR(INDEX('Application Process'!$L$11:$L$3035, MATCH($BB$3, 'Application Process'!$I$11:$I$3035, 0)), "")), "")</f>
        <v>43739</v>
      </c>
      <c r="BG10" s="58" t="str">
        <f>IF('Job Database'!$X17="", "", 'Job Database'!$X17)</f>
        <v/>
      </c>
      <c r="BJ10" s="16" t="str">
        <f>$BJ$7</f>
        <v>Yellow</v>
      </c>
      <c r="BK10" s="151" t="str">
        <f>$BR$3</f>
        <v/>
      </c>
    </row>
    <row r="11" spans="1:70" x14ac:dyDescent="0.25">
      <c r="A11" s="40"/>
      <c r="B11" s="307" t="str">
        <f ca="1">IF(AND(B12="", Q12="", AF12="", B13=""), "No warnings or stale alerts", "")</f>
        <v>No warnings or stale alerts</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40"/>
      <c r="BA11" s="126" t="s">
        <v>137</v>
      </c>
      <c r="BB11" s="85" t="str">
        <f>IF($BB$5=$BE$4, IF(IFERROR(INDEX('Application Process'!#REF!, MATCH($BB$3, 'Application Process'!$I$11:$I$3035, 0)), "")="", "", IFERROR(INDEX('Application Process'!#REF!, MATCH($BB$3, 'Application Process'!$I$11:$I$3035, 0)), "")), "")</f>
        <v/>
      </c>
      <c r="BG11" s="58" t="str">
        <f>IF('Job Database'!$X18="", "", 'Job Database'!$X18)</f>
        <v/>
      </c>
    </row>
    <row r="12" spans="1:70" x14ac:dyDescent="0.25">
      <c r="A12" s="40"/>
      <c r="B12" s="303" t="str">
        <f>$BL$6</f>
        <v/>
      </c>
      <c r="C12" s="303"/>
      <c r="D12" s="303"/>
      <c r="E12" s="303"/>
      <c r="F12" s="303"/>
      <c r="G12" s="303"/>
      <c r="H12" s="303"/>
      <c r="I12" s="303"/>
      <c r="J12" s="303"/>
      <c r="K12" s="303"/>
      <c r="L12" s="303"/>
      <c r="M12" s="303"/>
      <c r="N12" s="303"/>
      <c r="O12" s="303"/>
      <c r="P12" s="40"/>
      <c r="Q12" s="303" t="str">
        <f>$BL$7</f>
        <v/>
      </c>
      <c r="R12" s="303"/>
      <c r="S12" s="303"/>
      <c r="T12" s="303"/>
      <c r="U12" s="303"/>
      <c r="V12" s="303"/>
      <c r="W12" s="303"/>
      <c r="X12" s="303"/>
      <c r="Y12" s="303"/>
      <c r="Z12" s="303"/>
      <c r="AA12" s="303"/>
      <c r="AB12" s="303"/>
      <c r="AC12" s="303"/>
      <c r="AD12" s="303"/>
      <c r="AE12" s="40"/>
      <c r="AF12" s="303" t="str">
        <f>$BL$9</f>
        <v/>
      </c>
      <c r="AG12" s="303"/>
      <c r="AH12" s="303"/>
      <c r="AI12" s="303"/>
      <c r="AJ12" s="303"/>
      <c r="AK12" s="303"/>
      <c r="AL12" s="303"/>
      <c r="AM12" s="303"/>
      <c r="AN12" s="303"/>
      <c r="AO12" s="303"/>
      <c r="AP12" s="303"/>
      <c r="AQ12" s="303"/>
      <c r="AR12" s="303"/>
      <c r="AS12" s="303"/>
      <c r="AT12" s="40"/>
      <c r="BA12" s="126" t="s">
        <v>38</v>
      </c>
      <c r="BB12" s="85">
        <f>IF($BB$5=$BE$4, IF(IFERROR(INDEX('Application Process'!$M$11:$M$3035, MATCH($BB$3, 'Application Process'!$I$11:$I$3035, 0)), "")="", "", IFERROR(INDEX('Application Process'!$M$11:$M$3035, MATCH($BB$3, 'Application Process'!$I$11:$I$3035, 0)), "")), "")</f>
        <v>43800</v>
      </c>
      <c r="BG12" s="58" t="str">
        <f>IF('Job Database'!$X19="", "", 'Job Database'!$X19)</f>
        <v/>
      </c>
      <c r="BJ12" s="60" t="str">
        <f ca="1">IF($M$7="", "", IFERROR(INDEX('Application Process'!$BT$11:$BT$3035, MATCH($M$7, 'Application Process'!$I$11:$I$3035, 0)), ""))</f>
        <v/>
      </c>
      <c r="BK12" s="60" t="str">
        <f ca="1">IF($M$7="", "", IFERROR(INDEX('Application Process'!$BU$11:$BU$3035, MATCH($M$7, 'Application Process'!$I$11:$I$3035, 0)), ""))</f>
        <v/>
      </c>
    </row>
    <row r="13" spans="1:70" x14ac:dyDescent="0.25">
      <c r="A13" s="40"/>
      <c r="B13" s="315" t="str">
        <f ca="1">IF($BK$12="X", $BK$13, IF($BJ$12="X", $BJ$13, ""))</f>
        <v/>
      </c>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40"/>
      <c r="BA13" s="126" t="s">
        <v>138</v>
      </c>
      <c r="BB13" s="85" t="str">
        <f>IF($BB$5=$BE$4, IF(IFERROR(INDEX('Application Process'!#REF!, MATCH($BB$3, 'Application Process'!$I$11:$I$3035, 0)), "")="", "", IFERROR(INDEX('Application Process'!#REF!, MATCH($BB$3, 'Application Process'!$I$11:$I$3035, 0)), "")), "")</f>
        <v/>
      </c>
      <c r="BG13" s="58" t="str">
        <f>IF('Job Database'!$X20="", "", 'Job Database'!$X20)</f>
        <v/>
      </c>
      <c r="BJ13" s="60" t="s">
        <v>170</v>
      </c>
      <c r="BK13" s="60" t="s">
        <v>171</v>
      </c>
    </row>
    <row r="14" spans="1:70"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BA14" s="126" t="s">
        <v>39</v>
      </c>
      <c r="BB14" s="86" t="str">
        <f>IF($BB$5=$BE$4, IF(IFERROR(INDEX('Application Process'!$N$11:$N$3035, MATCH($BB$3, 'Application Process'!$I$11:$I$3035, 0)), "")="", "", IFERROR(INDEX('Application Process'!$N$11:$N$3035, MATCH($BB$3, 'Application Process'!$I$11:$I$3035, 0)), "")), "")</f>
        <v/>
      </c>
      <c r="BG14" s="58" t="str">
        <f>IF('Job Database'!$X21="", "", 'Job Database'!$X21)</f>
        <v/>
      </c>
    </row>
    <row r="15" spans="1:70" x14ac:dyDescent="0.25">
      <c r="A15" s="40"/>
      <c r="B15" s="319" t="s">
        <v>149</v>
      </c>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1"/>
      <c r="AT15" s="40"/>
      <c r="BA15" s="126"/>
      <c r="BB15" s="132"/>
      <c r="BG15" s="58" t="str">
        <f>IF('Job Database'!$X22="", "", 'Job Database'!$X22)</f>
        <v/>
      </c>
    </row>
    <row r="16" spans="1:70"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BA16" s="126" t="s">
        <v>64</v>
      </c>
      <c r="BB16" s="133" t="str">
        <f>IF($BB$5=$BE$4, IF(IFERROR(INDEX('Application Process'!$O$11:$O$3035, MATCH($BB$3, 'Application Process'!$I$11:$I$3035, 0)), "")="", "", IFERROR(INDEX('Application Process'!$O$11:$O$3035, MATCH($BB$3, 'Application Process'!$I$11:$I$3035, 0)), "")), "")</f>
        <v>Job Offered</v>
      </c>
      <c r="BG16" s="58" t="str">
        <f>IF('Job Database'!$X23="", "", 'Job Database'!$X23)</f>
        <v/>
      </c>
    </row>
    <row r="17" spans="1:59" x14ac:dyDescent="0.25">
      <c r="A17" s="40"/>
      <c r="B17" s="230" t="str">
        <f>BA21</f>
        <v>Job No</v>
      </c>
      <c r="C17" s="231"/>
      <c r="D17" s="231"/>
      <c r="E17" s="231"/>
      <c r="F17" s="231"/>
      <c r="G17" s="232"/>
      <c r="H17" s="312">
        <f>$BB$21</f>
        <v>1</v>
      </c>
      <c r="I17" s="313"/>
      <c r="J17" s="314"/>
      <c r="K17" s="40"/>
      <c r="L17" s="40"/>
      <c r="M17" s="40"/>
      <c r="N17" s="230" t="str">
        <f>BA22</f>
        <v>Job Description</v>
      </c>
      <c r="O17" s="231"/>
      <c r="P17" s="231"/>
      <c r="Q17" s="231"/>
      <c r="R17" s="231"/>
      <c r="S17" s="232"/>
      <c r="T17" s="312" t="str">
        <f>$BB$22</f>
        <v>Sales Manager</v>
      </c>
      <c r="U17" s="313"/>
      <c r="V17" s="313"/>
      <c r="W17" s="313"/>
      <c r="X17" s="313"/>
      <c r="Y17" s="313"/>
      <c r="Z17" s="313"/>
      <c r="AA17" s="313"/>
      <c r="AB17" s="313"/>
      <c r="AC17" s="313"/>
      <c r="AD17" s="314"/>
      <c r="AE17" s="40"/>
      <c r="AF17" s="40"/>
      <c r="AG17" s="40"/>
      <c r="AH17" s="230" t="str">
        <f>BA24</f>
        <v>Applied To</v>
      </c>
      <c r="AI17" s="231"/>
      <c r="AJ17" s="231"/>
      <c r="AK17" s="231"/>
      <c r="AL17" s="231"/>
      <c r="AM17" s="232"/>
      <c r="AN17" s="312" t="str">
        <f>$BB$24</f>
        <v>Recruiter</v>
      </c>
      <c r="AO17" s="313"/>
      <c r="AP17" s="313"/>
      <c r="AQ17" s="313"/>
      <c r="AR17" s="313"/>
      <c r="AS17" s="314"/>
      <c r="AT17" s="40"/>
      <c r="BA17" s="126" t="s">
        <v>139</v>
      </c>
      <c r="BB17" s="134" t="str">
        <f>IF($BB$5=$BE$4, IF(IFERROR(INDEX('Application Process'!$P$11:$P$3035, MATCH($BB$3, 'Application Process'!$I$11:$I$3035, 0)), "")="", "", IFERROR(INDEX('Application Process'!$P$11:$P$3035, MATCH($BB$3, 'Application Process'!$I$11:$I$3035, 0)), "")), "")</f>
        <v>Accepted</v>
      </c>
      <c r="BG17" s="58" t="str">
        <f>IF('Job Database'!$X24="", "", 'Job Database'!$X24)</f>
        <v/>
      </c>
    </row>
    <row r="18" spans="1:59"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BA18" s="126"/>
      <c r="BG18" s="58" t="str">
        <f>IF('Job Database'!$X25="", "", 'Job Database'!$X25)</f>
        <v/>
      </c>
    </row>
    <row r="19" spans="1:59" x14ac:dyDescent="0.25">
      <c r="A19" s="40"/>
      <c r="B19" s="230" t="str">
        <f>BA48</f>
        <v>Status</v>
      </c>
      <c r="C19" s="231"/>
      <c r="D19" s="231"/>
      <c r="E19" s="232"/>
      <c r="F19" s="322" t="str">
        <f>$BB$48</f>
        <v>Successful</v>
      </c>
      <c r="G19" s="323"/>
      <c r="H19" s="323"/>
      <c r="I19" s="323"/>
      <c r="J19" s="324"/>
      <c r="K19" s="40"/>
      <c r="L19" s="40"/>
      <c r="M19" s="40"/>
      <c r="N19" s="230" t="str">
        <f>BA23</f>
        <v>Company</v>
      </c>
      <c r="O19" s="231"/>
      <c r="P19" s="231"/>
      <c r="Q19" s="231"/>
      <c r="R19" s="231"/>
      <c r="S19" s="232"/>
      <c r="T19" s="312" t="str">
        <f>$BB$23</f>
        <v>Company A</v>
      </c>
      <c r="U19" s="313"/>
      <c r="V19" s="313"/>
      <c r="W19" s="313"/>
      <c r="X19" s="313"/>
      <c r="Y19" s="313"/>
      <c r="Z19" s="313"/>
      <c r="AA19" s="313"/>
      <c r="AB19" s="313"/>
      <c r="AC19" s="313"/>
      <c r="AD19" s="314"/>
      <c r="AE19" s="40"/>
      <c r="AF19" s="40"/>
      <c r="AG19" s="40"/>
      <c r="AH19" s="230" t="str">
        <f>BA26</f>
        <v>Job Reference</v>
      </c>
      <c r="AI19" s="231"/>
      <c r="AJ19" s="231"/>
      <c r="AK19" s="231"/>
      <c r="AL19" s="231"/>
      <c r="AM19" s="232"/>
      <c r="AN19" s="312" t="str">
        <f>$BB$26</f>
        <v>A1</v>
      </c>
      <c r="AO19" s="313"/>
      <c r="AP19" s="313"/>
      <c r="AQ19" s="313"/>
      <c r="AR19" s="313"/>
      <c r="AS19" s="314"/>
      <c r="AT19" s="40"/>
      <c r="BA19" s="126" t="s">
        <v>122</v>
      </c>
      <c r="BB19" s="72" t="str">
        <f>IF($BB$5=$BE$4, IF(IFERROR(INDEX('Application Process'!$K$11:$K$3035, MATCH($BB$3, 'Application Process'!$I$11:$I$3035, 0)), "")="", "", IFERROR(INDEX('Application Process'!$K$11:$K$3035, MATCH($BB$3, 'Application Process'!$I$11:$I$3035, 0)), "")), "")</f>
        <v/>
      </c>
      <c r="BG19" s="58" t="str">
        <f>IF('Job Database'!$X26="", "", 'Job Database'!$X26)</f>
        <v/>
      </c>
    </row>
    <row r="20" spans="1:59"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BA20" s="126"/>
      <c r="BG20" s="58" t="str">
        <f>IF('Job Database'!$X27="", "", 'Job Database'!$X27)</f>
        <v/>
      </c>
    </row>
    <row r="21" spans="1:59"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BA21" s="126" t="s">
        <v>30</v>
      </c>
      <c r="BB21" s="87">
        <f>IF(IFERROR(INDEX('Job Database'!$D$11:$D$3035, MATCH($BB$3, 'Job Database'!$X$11:$X$3035, 0)), "")="", "", IFERROR(INDEX('Job Database'!$D$11:$D$3035, MATCH($BB$3, 'Job Database'!$X$11:$X$3035, 0)), ""))</f>
        <v>1</v>
      </c>
      <c r="BG21" s="58" t="str">
        <f>IF('Job Database'!$X28="", "", 'Job Database'!$X28)</f>
        <v/>
      </c>
    </row>
    <row r="22" spans="1:59" x14ac:dyDescent="0.25">
      <c r="A22" s="40"/>
      <c r="B22" s="230" t="str">
        <f>BA27</f>
        <v>Location</v>
      </c>
      <c r="C22" s="231"/>
      <c r="D22" s="231"/>
      <c r="E22" s="231"/>
      <c r="F22" s="231"/>
      <c r="G22" s="232"/>
      <c r="H22" s="312" t="str">
        <f>$BB$27</f>
        <v>London</v>
      </c>
      <c r="I22" s="313"/>
      <c r="J22" s="313"/>
      <c r="K22" s="313"/>
      <c r="L22" s="313"/>
      <c r="M22" s="313"/>
      <c r="N22" s="313"/>
      <c r="O22" s="314"/>
      <c r="P22" s="40"/>
      <c r="Q22" s="40"/>
      <c r="R22" s="40"/>
      <c r="S22" s="40"/>
      <c r="T22" s="230" t="str">
        <f>BA33</f>
        <v>Interview Address</v>
      </c>
      <c r="U22" s="231"/>
      <c r="V22" s="231"/>
      <c r="W22" s="231"/>
      <c r="X22" s="231"/>
      <c r="Y22" s="232"/>
      <c r="Z22" s="297" t="str">
        <f>$BB$33</f>
        <v/>
      </c>
      <c r="AA22" s="298"/>
      <c r="AB22" s="298"/>
      <c r="AC22" s="298"/>
      <c r="AD22" s="298"/>
      <c r="AE22" s="298"/>
      <c r="AF22" s="298"/>
      <c r="AG22" s="298"/>
      <c r="AH22" s="298"/>
      <c r="AI22" s="298"/>
      <c r="AJ22" s="298"/>
      <c r="AK22" s="298"/>
      <c r="AL22" s="298"/>
      <c r="AM22" s="298"/>
      <c r="AN22" s="298"/>
      <c r="AO22" s="298"/>
      <c r="AP22" s="298"/>
      <c r="AQ22" s="298"/>
      <c r="AR22" s="298"/>
      <c r="AS22" s="299"/>
      <c r="AT22" s="40"/>
      <c r="BA22" s="126" t="s">
        <v>29</v>
      </c>
      <c r="BB22" s="88" t="str">
        <f>IF(IFERROR(INDEX('Job Database'!$E$11:$E$3035, MATCH($BB$3, 'Job Database'!$X$11:$X$3035, 0)), "")="", "", IFERROR(INDEX('Job Database'!$E$11:$E$3035, MATCH($BB$3, 'Job Database'!$X$11:$X$3035, 0)), ""))</f>
        <v>Sales Manager</v>
      </c>
      <c r="BG22" s="58" t="str">
        <f>IF('Job Database'!$X29="", "", 'Job Database'!$X29)</f>
        <v/>
      </c>
    </row>
    <row r="23" spans="1:59"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BA23" s="126" t="s">
        <v>17</v>
      </c>
      <c r="BB23" s="88" t="str">
        <f>IF(IFERROR(INDEX('Job Database'!$F$11:$F$3035, MATCH($BB$3, 'Job Database'!$X$11:$X$3035, 0)), "")="", "", IFERROR(INDEX('Job Database'!$F$11:$F$3035, MATCH($BB$3, 'Job Database'!$X$11:$X$3035, 0)), ""))</f>
        <v>Company A</v>
      </c>
      <c r="BG23" s="58" t="str">
        <f>IF('Job Database'!$X30="", "", 'Job Database'!$X30)</f>
        <v/>
      </c>
    </row>
    <row r="24" spans="1:59" x14ac:dyDescent="0.25">
      <c r="A24" s="40"/>
      <c r="B24" s="230" t="str">
        <f>BA28</f>
        <v>Salary</v>
      </c>
      <c r="C24" s="231"/>
      <c r="D24" s="231"/>
      <c r="E24" s="231"/>
      <c r="F24" s="231"/>
      <c r="G24" s="232"/>
      <c r="H24" s="325">
        <f>$BB$28</f>
        <v>50000</v>
      </c>
      <c r="I24" s="313"/>
      <c r="J24" s="313"/>
      <c r="K24" s="313"/>
      <c r="L24" s="313"/>
      <c r="M24" s="314"/>
      <c r="N24" s="40"/>
      <c r="O24" s="40"/>
      <c r="P24" s="40"/>
      <c r="Q24" s="40"/>
      <c r="R24" s="40"/>
      <c r="S24" s="40"/>
      <c r="T24" s="230" t="str">
        <f>BA25</f>
        <v>Recruiter - Person</v>
      </c>
      <c r="U24" s="231"/>
      <c r="V24" s="231"/>
      <c r="W24" s="231"/>
      <c r="X24" s="231"/>
      <c r="Y24" s="232"/>
      <c r="Z24" s="297" t="str">
        <f>$BB$25</f>
        <v>Recruiter 1 - Jim Smith</v>
      </c>
      <c r="AA24" s="298"/>
      <c r="AB24" s="298"/>
      <c r="AC24" s="298"/>
      <c r="AD24" s="298"/>
      <c r="AE24" s="298"/>
      <c r="AF24" s="298"/>
      <c r="AG24" s="298"/>
      <c r="AH24" s="298"/>
      <c r="AI24" s="298"/>
      <c r="AJ24" s="298"/>
      <c r="AK24" s="298"/>
      <c r="AL24" s="298"/>
      <c r="AM24" s="298"/>
      <c r="AN24" s="298"/>
      <c r="AO24" s="299"/>
      <c r="AP24" s="40"/>
      <c r="AQ24" s="40"/>
      <c r="AR24" s="40"/>
      <c r="AS24" s="40"/>
      <c r="AT24" s="40"/>
      <c r="BA24" s="126" t="s">
        <v>16</v>
      </c>
      <c r="BB24" s="88" t="str">
        <f>IF(IFERROR(INDEX('Job Database'!$G$11:$G$3035, MATCH($BB$3, 'Job Database'!$X$11:$X$3035, 0)), "")="", "", IFERROR(INDEX('Job Database'!$G$11:$G$3035, MATCH($BB$3, 'Job Database'!$X$11:$X$3035, 0)), ""))</f>
        <v>Recruiter</v>
      </c>
      <c r="BG24" s="58" t="str">
        <f>IF('Job Database'!$X31="", "", 'Job Database'!$X31)</f>
        <v/>
      </c>
    </row>
    <row r="25" spans="1:59"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BA25" s="126" t="s">
        <v>47</v>
      </c>
      <c r="BB25" s="88" t="str">
        <f>IF(IFERROR(INDEX('Job Database'!$H$11:$H$3035, MATCH($BB$3, 'Job Database'!$X$11:$X$3035, 0)), "")="", "", IFERROR(INDEX('Job Database'!$H$11:$H$3035, MATCH($BB$3, 'Job Database'!$X$11:$X$3035, 0)), ""))</f>
        <v>Recruiter 1 - Jim Smith</v>
      </c>
      <c r="BG25" s="58" t="str">
        <f>IF('Job Database'!$X32="", "", 'Job Database'!$X32)</f>
        <v/>
      </c>
    </row>
    <row r="26" spans="1:59" x14ac:dyDescent="0.25">
      <c r="A26" s="40"/>
      <c r="B26" s="230" t="str">
        <f>BA29</f>
        <v>Other Benefits</v>
      </c>
      <c r="C26" s="231"/>
      <c r="D26" s="231"/>
      <c r="E26" s="231"/>
      <c r="F26" s="231"/>
      <c r="G26" s="232"/>
      <c r="H26" s="297" t="str">
        <f>$BB$29</f>
        <v>Laptop</v>
      </c>
      <c r="I26" s="298"/>
      <c r="J26" s="298"/>
      <c r="K26" s="298"/>
      <c r="L26" s="298"/>
      <c r="M26" s="298"/>
      <c r="N26" s="298"/>
      <c r="O26" s="298"/>
      <c r="P26" s="298"/>
      <c r="Q26" s="298"/>
      <c r="R26" s="298"/>
      <c r="S26" s="298"/>
      <c r="T26" s="298"/>
      <c r="U26" s="298"/>
      <c r="V26" s="298"/>
      <c r="W26" s="299"/>
      <c r="X26" s="40"/>
      <c r="Y26" s="40"/>
      <c r="Z26" s="40"/>
      <c r="AA26" s="40"/>
      <c r="AB26" s="40"/>
      <c r="AC26" s="40"/>
      <c r="AD26" s="40"/>
      <c r="AE26" s="40"/>
      <c r="AF26" s="40"/>
      <c r="AG26" s="40"/>
      <c r="AH26" s="230" t="str">
        <f>BA30</f>
        <v>Date Applied</v>
      </c>
      <c r="AI26" s="231"/>
      <c r="AJ26" s="231"/>
      <c r="AK26" s="231"/>
      <c r="AL26" s="231"/>
      <c r="AM26" s="232"/>
      <c r="AN26" s="326">
        <f>$BB$30</f>
        <v>43647</v>
      </c>
      <c r="AO26" s="313"/>
      <c r="AP26" s="313"/>
      <c r="AQ26" s="313"/>
      <c r="AR26" s="313"/>
      <c r="AS26" s="314"/>
      <c r="AT26" s="40"/>
      <c r="BA26" s="126" t="s">
        <v>10</v>
      </c>
      <c r="BB26" s="88" t="str">
        <f>IF(IFERROR(INDEX('Job Database'!$I$11:$I$3035, MATCH($BB$3, 'Job Database'!$X$11:$X$3035, 0)), "")="", "", IFERROR(INDEX('Job Database'!$I$11:$I$3035, MATCH($BB$3, 'Job Database'!$X$11:$X$3035, 0)), ""))</f>
        <v>A1</v>
      </c>
      <c r="BG26" s="58" t="str">
        <f>IF('Job Database'!$X33="", "", 'Job Database'!$X33)</f>
        <v/>
      </c>
    </row>
    <row r="27" spans="1:59"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BA27" s="126" t="s">
        <v>15</v>
      </c>
      <c r="BB27" s="88" t="str">
        <f>IF(IFERROR(INDEX('Job Database'!$J$11:$J$3035, MATCH($BB$3, 'Job Database'!$X$11:$X$3035, 0)), "")="", "", IFERROR(INDEX('Job Database'!$J$11:$J$3035, MATCH($BB$3, 'Job Database'!$X$11:$X$3035, 0)), ""))</f>
        <v>London</v>
      </c>
      <c r="BG27" s="58" t="str">
        <f>IF('Job Database'!$X34="", "", 'Job Database'!$X34)</f>
        <v/>
      </c>
    </row>
    <row r="28" spans="1:59" x14ac:dyDescent="0.25">
      <c r="A28" s="40"/>
      <c r="B28" s="241" t="s">
        <v>150</v>
      </c>
      <c r="C28" s="241"/>
      <c r="D28" s="241"/>
      <c r="E28" s="241"/>
      <c r="F28" s="241"/>
      <c r="G28" s="241"/>
      <c r="H28" s="241"/>
      <c r="I28" s="241"/>
      <c r="J28" s="241"/>
      <c r="K28" s="241"/>
      <c r="L28" s="241"/>
      <c r="M28" s="241"/>
      <c r="N28" s="241"/>
      <c r="O28" s="241"/>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BA28" s="126" t="s">
        <v>13</v>
      </c>
      <c r="BB28" s="128">
        <f>IF(IFERROR(INDEX('Job Database'!$K$11:$K$3035, MATCH($BB$3, 'Job Database'!$X$11:$X$3035, 0)), "")="", "", IFERROR(INDEX('Job Database'!$K$11:$K$3035, MATCH($BB$3, 'Job Database'!$X$11:$X$3035, 0)), ""))</f>
        <v>50000</v>
      </c>
      <c r="BG28" s="58" t="str">
        <f>IF('Job Database'!$X35="", "", 'Job Database'!$X35)</f>
        <v/>
      </c>
    </row>
    <row r="29" spans="1:59" x14ac:dyDescent="0.25">
      <c r="A29" s="40"/>
      <c r="B29" s="230" t="str">
        <f>BA36</f>
        <v>Place</v>
      </c>
      <c r="C29" s="231"/>
      <c r="D29" s="231"/>
      <c r="E29" s="231"/>
      <c r="F29" s="231"/>
      <c r="G29" s="232"/>
      <c r="H29" s="312" t="str">
        <f>$BB$36</f>
        <v>Company</v>
      </c>
      <c r="I29" s="313"/>
      <c r="J29" s="313"/>
      <c r="K29" s="313"/>
      <c r="L29" s="313"/>
      <c r="M29" s="313"/>
      <c r="N29" s="313"/>
      <c r="O29" s="314"/>
      <c r="P29" s="40"/>
      <c r="Q29" s="40"/>
      <c r="R29" s="40"/>
      <c r="S29" s="40"/>
      <c r="T29" s="230" t="str">
        <f>BA37</f>
        <v>Email</v>
      </c>
      <c r="U29" s="231"/>
      <c r="V29" s="231"/>
      <c r="W29" s="231"/>
      <c r="X29" s="231"/>
      <c r="Y29" s="232"/>
      <c r="Z29" s="297" t="str">
        <f>$BB$37</f>
        <v/>
      </c>
      <c r="AA29" s="298"/>
      <c r="AB29" s="298"/>
      <c r="AC29" s="298"/>
      <c r="AD29" s="298"/>
      <c r="AE29" s="298"/>
      <c r="AF29" s="298"/>
      <c r="AG29" s="298"/>
      <c r="AH29" s="298"/>
      <c r="AI29" s="298"/>
      <c r="AJ29" s="298"/>
      <c r="AK29" s="298"/>
      <c r="AL29" s="298"/>
      <c r="AM29" s="298"/>
      <c r="AN29" s="298"/>
      <c r="AO29" s="298"/>
      <c r="AP29" s="298"/>
      <c r="AQ29" s="298"/>
      <c r="AR29" s="298"/>
      <c r="AS29" s="299"/>
      <c r="AT29" s="40"/>
      <c r="BA29" s="126" t="s">
        <v>14</v>
      </c>
      <c r="BB29" s="88" t="str">
        <f>IF(IFERROR(INDEX('Job Database'!$L$11:$L$3035, MATCH($BB$3, 'Job Database'!$X$11:$X$3035, 0)), "")="", "", IFERROR(INDEX('Job Database'!$L$11:$L$3035, MATCH($BB$3, 'Job Database'!$X$11:$X$3035, 0)), ""))</f>
        <v>Laptop</v>
      </c>
      <c r="BG29" s="58" t="str">
        <f>IF('Job Database'!$X36="", "", 'Job Database'!$X36)</f>
        <v/>
      </c>
    </row>
    <row r="30" spans="1:59"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BA30" s="126" t="s">
        <v>140</v>
      </c>
      <c r="BB30" s="86">
        <f>IF(IFERROR(INDEX('Job Database'!$M$11:$M$3035, MATCH($BB$3, 'Job Database'!$X$11:$X$3035, 0)), "")="", "", IFERROR(INDEX('Job Database'!$M$11:$M$3035, MATCH($BB$3, 'Job Database'!$X$11:$X$3035, 0)), ""))</f>
        <v>43647</v>
      </c>
      <c r="BG30" s="58" t="str">
        <f>IF('Job Database'!$X37="", "", 'Job Database'!$X37)</f>
        <v/>
      </c>
    </row>
    <row r="31" spans="1:59" x14ac:dyDescent="0.25">
      <c r="A31" s="40"/>
      <c r="B31" s="230" t="str">
        <f>BA35</f>
        <v>Person</v>
      </c>
      <c r="C31" s="231"/>
      <c r="D31" s="231"/>
      <c r="E31" s="231"/>
      <c r="F31" s="231"/>
      <c r="G31" s="232"/>
      <c r="H31" s="312" t="str">
        <f>$BB$35</f>
        <v>Chris</v>
      </c>
      <c r="I31" s="313"/>
      <c r="J31" s="313"/>
      <c r="K31" s="313"/>
      <c r="L31" s="313"/>
      <c r="M31" s="313"/>
      <c r="N31" s="313"/>
      <c r="O31" s="314"/>
      <c r="P31" s="40"/>
      <c r="Q31" s="40"/>
      <c r="R31" s="40"/>
      <c r="S31" s="40"/>
      <c r="T31" s="230" t="str">
        <f>BA38</f>
        <v>Number</v>
      </c>
      <c r="U31" s="231"/>
      <c r="V31" s="231"/>
      <c r="W31" s="231"/>
      <c r="X31" s="231"/>
      <c r="Y31" s="232"/>
      <c r="Z31" s="327" t="str">
        <f>$BB$38</f>
        <v/>
      </c>
      <c r="AA31" s="313"/>
      <c r="AB31" s="313"/>
      <c r="AC31" s="313"/>
      <c r="AD31" s="313"/>
      <c r="AE31" s="313"/>
      <c r="AF31" s="313"/>
      <c r="AG31" s="314"/>
      <c r="AH31" s="40"/>
      <c r="AI31" s="40"/>
      <c r="AJ31" s="40"/>
      <c r="AK31" s="40"/>
      <c r="AL31" s="40"/>
      <c r="AM31" s="40"/>
      <c r="AN31" s="40"/>
      <c r="AO31" s="40"/>
      <c r="AP31" s="40"/>
      <c r="AQ31" s="40"/>
      <c r="AR31" s="40"/>
      <c r="AS31" s="40"/>
      <c r="AT31" s="40"/>
      <c r="BA31" s="126" t="s">
        <v>167</v>
      </c>
      <c r="BB31" s="127" t="str">
        <f>IF(IFERROR(INDEX('Job Database'!$S$11:$S$3035, MATCH($BB$3, 'Job Database'!$X$11:$X$3035, 0)), "")="", "", IFERROR(INDEX('Job Database'!$S$11:$S$3035, MATCH($BB$3, 'Job Database'!$X$11:$X$3035, 0)), ""))</f>
        <v/>
      </c>
      <c r="BG31" s="58" t="str">
        <f>IF('Job Database'!$X38="", "", 'Job Database'!$X38)</f>
        <v/>
      </c>
    </row>
    <row r="32" spans="1:59"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BA32" s="126"/>
      <c r="BB32" s="129"/>
      <c r="BG32" s="58" t="str">
        <f>IF('Job Database'!$X39="", "", 'Job Database'!$X39)</f>
        <v/>
      </c>
    </row>
    <row r="33" spans="1:59"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BA33" s="126" t="s">
        <v>141</v>
      </c>
      <c r="BB33" s="127" t="str">
        <f>IF(IFERROR(INDEX('Job Database'!$N$11:$N$3035, MATCH($BB$3, 'Job Database'!$X$11:$X$3035, 0)), "")="", "", IFERROR(INDEX('Job Database'!$N$11:$N$3035, MATCH($BB$3, 'Job Database'!$X$11:$X$3035, 0)), ""))</f>
        <v/>
      </c>
      <c r="BG33" s="58" t="str">
        <f>IF('Job Database'!$X40="", "", 'Job Database'!$X40)</f>
        <v/>
      </c>
    </row>
    <row r="34" spans="1:59" x14ac:dyDescent="0.25">
      <c r="A34" s="40"/>
      <c r="B34" s="230" t="s">
        <v>169</v>
      </c>
      <c r="C34" s="231"/>
      <c r="D34" s="231"/>
      <c r="E34" s="231"/>
      <c r="F34" s="231"/>
      <c r="G34" s="231"/>
      <c r="H34" s="231"/>
      <c r="I34" s="231"/>
      <c r="J34" s="231"/>
      <c r="K34" s="231"/>
      <c r="L34" s="231"/>
      <c r="M34" s="231"/>
      <c r="N34" s="231"/>
      <c r="O34" s="231"/>
      <c r="P34" s="231"/>
      <c r="Q34" s="231"/>
      <c r="R34" s="231"/>
      <c r="S34" s="232"/>
      <c r="T34" s="316" t="str">
        <f>$BB$31</f>
        <v/>
      </c>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8"/>
      <c r="AT34" s="40"/>
      <c r="BA34" s="126"/>
      <c r="BB34" s="129"/>
      <c r="BG34" s="58" t="str">
        <f>IF('Job Database'!$X41="", "", 'Job Database'!$X41)</f>
        <v/>
      </c>
    </row>
    <row r="35" spans="1:59"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BA35" s="126" t="s">
        <v>18</v>
      </c>
      <c r="BB35" s="87" t="str">
        <f>IF(IFERROR(INDEX('Job Database'!$O$11:$O$3035, MATCH($BB$3, 'Job Database'!$X$11:$X$3035, 0)), "")="", "", IFERROR(INDEX('Job Database'!$O$11:$O$3035, MATCH($BB$3, 'Job Database'!$X$11:$X$3035, 0)), ""))</f>
        <v>Chris</v>
      </c>
      <c r="BG35" s="58" t="str">
        <f>IF('Job Database'!$X42="", "", 'Job Database'!$X42)</f>
        <v/>
      </c>
    </row>
    <row r="36" spans="1:59"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BA36" s="126" t="s">
        <v>19</v>
      </c>
      <c r="BB36" s="88" t="str">
        <f>IF(IFERROR(INDEX('Job Database'!$P$11:$P$3035, MATCH($BB$3, 'Job Database'!$X$11:$X$3035, 0)), "")="", "", IFERROR(INDEX('Job Database'!$P$11:$P$3035, MATCH($BB$3, 'Job Database'!$X$11:$X$3035, 0)), ""))</f>
        <v>Company</v>
      </c>
      <c r="BG36" s="58" t="str">
        <f>IF('Job Database'!$X43="", "", 'Job Database'!$X43)</f>
        <v/>
      </c>
    </row>
    <row r="37" spans="1:59" x14ac:dyDescent="0.25">
      <c r="A37" s="40"/>
      <c r="B37" s="319" t="s">
        <v>152</v>
      </c>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1"/>
      <c r="AT37" s="40"/>
      <c r="BA37" s="126" t="s">
        <v>20</v>
      </c>
      <c r="BB37" s="88" t="str">
        <f>IF(IFERROR(INDEX('Job Database'!$Q$11:$Q$3035, MATCH($BB$3, 'Job Database'!$X$11:$X$3035, 0)), "")="", "", IFERROR(INDEX('Job Database'!$Q$11:$Q$3035, MATCH($BB$3, 'Job Database'!$X$11:$X$3035, 0)), ""))</f>
        <v/>
      </c>
      <c r="BG37" s="58" t="str">
        <f>IF('Job Database'!$X44="", "", 'Job Database'!$X44)</f>
        <v/>
      </c>
    </row>
    <row r="38" spans="1:59"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BA38" s="126" t="s">
        <v>21</v>
      </c>
      <c r="BB38" s="130" t="str">
        <f>IF(IFERROR(INDEX('Job Database'!$R$11:$R$3035, MATCH($BB$3, 'Job Database'!$X$11:$X$3035, 0)), "")="", "", IFERROR(INDEX('Job Database'!$R$11:$R$3035, MATCH($BB$3, 'Job Database'!$X$11:$X$3035, 0)), ""))</f>
        <v/>
      </c>
      <c r="BG38" s="58" t="str">
        <f>IF('Job Database'!$X45="", "", 'Job Database'!$X45)</f>
        <v/>
      </c>
    </row>
    <row r="39" spans="1:59" x14ac:dyDescent="0.25">
      <c r="A39" s="40"/>
      <c r="B39" s="230" t="str">
        <f>BA7</f>
        <v>Application Reply</v>
      </c>
      <c r="C39" s="231"/>
      <c r="D39" s="231"/>
      <c r="E39" s="231"/>
      <c r="F39" s="231"/>
      <c r="G39" s="231"/>
      <c r="H39" s="231"/>
      <c r="I39" s="232"/>
      <c r="J39" s="326">
        <f>$BB$7</f>
        <v>43678</v>
      </c>
      <c r="K39" s="313"/>
      <c r="L39" s="313"/>
      <c r="M39" s="313"/>
      <c r="N39" s="313"/>
      <c r="O39" s="314"/>
      <c r="P39" s="148" t="str">
        <f>$BJ$3</f>
        <v/>
      </c>
      <c r="Q39" s="40"/>
      <c r="R39" s="40"/>
      <c r="S39" s="40"/>
      <c r="T39" s="40"/>
      <c r="U39" s="40"/>
      <c r="V39" s="40"/>
      <c r="W39" s="40"/>
      <c r="X39" s="40"/>
      <c r="Y39" s="40"/>
      <c r="Z39" s="40"/>
      <c r="AA39" s="40"/>
      <c r="AB39" s="40"/>
      <c r="AC39" s="40"/>
      <c r="AD39" s="40"/>
      <c r="AE39" s="40"/>
      <c r="AF39" s="230" t="str">
        <f>BA10</f>
        <v>1st Interview</v>
      </c>
      <c r="AG39" s="231"/>
      <c r="AH39" s="231"/>
      <c r="AI39" s="231"/>
      <c r="AJ39" s="231"/>
      <c r="AK39" s="231"/>
      <c r="AL39" s="231"/>
      <c r="AM39" s="232"/>
      <c r="AN39" s="326">
        <f>$BB$10</f>
        <v>43739</v>
      </c>
      <c r="AO39" s="313"/>
      <c r="AP39" s="313"/>
      <c r="AQ39" s="313"/>
      <c r="AR39" s="313"/>
      <c r="AS39" s="314"/>
      <c r="AT39" s="148" t="str">
        <f>$BK$3</f>
        <v/>
      </c>
      <c r="AY39" s="60" t="str">
        <f ca="1">IF($AN39=$BA$52, "R", IF(AND($AN39&gt;$BA$52, $AN39&lt;=$BA$53), "Y", ""))</f>
        <v/>
      </c>
      <c r="BA39" s="126"/>
      <c r="BG39" s="58" t="str">
        <f>IF('Job Database'!$X46="", "", 'Job Database'!$X46)</f>
        <v/>
      </c>
    </row>
    <row r="40" spans="1:59"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BA40" s="126" t="s">
        <v>145</v>
      </c>
      <c r="BB40" s="127" t="str">
        <f>IF($BB$3="", "", IF($BB$24='Job Database'!$AG$11, $BE$4, $BE$5))</f>
        <v>✓</v>
      </c>
      <c r="BG40" s="58" t="str">
        <f>IF('Job Database'!$X47="", "", 'Job Database'!$X47)</f>
        <v/>
      </c>
    </row>
    <row r="41" spans="1:59"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BA41" s="126"/>
      <c r="BG41" s="58" t="str">
        <f>IF('Job Database'!$X48="", "", 'Job Database'!$X48)</f>
        <v/>
      </c>
    </row>
    <row r="42" spans="1:59" x14ac:dyDescent="0.25">
      <c r="A42" s="40"/>
      <c r="B42" s="230" t="str">
        <f>BA16</f>
        <v>Their Decision</v>
      </c>
      <c r="C42" s="231"/>
      <c r="D42" s="231"/>
      <c r="E42" s="231"/>
      <c r="F42" s="231"/>
      <c r="G42" s="231"/>
      <c r="H42" s="231"/>
      <c r="I42" s="232"/>
      <c r="J42" s="328" t="str">
        <f>$BB$16</f>
        <v>Job Offered</v>
      </c>
      <c r="K42" s="329"/>
      <c r="L42" s="329"/>
      <c r="M42" s="329"/>
      <c r="N42" s="329"/>
      <c r="O42" s="330"/>
      <c r="P42" s="148" t="str">
        <f>$BN$3</f>
        <v/>
      </c>
      <c r="Q42" s="40"/>
      <c r="R42" s="40"/>
      <c r="S42" s="40"/>
      <c r="T42" s="40"/>
      <c r="U42" s="40"/>
      <c r="V42" s="40"/>
      <c r="W42" s="40"/>
      <c r="X42" s="40"/>
      <c r="Y42" s="40"/>
      <c r="Z42" s="40"/>
      <c r="AA42" s="40"/>
      <c r="AB42" s="40"/>
      <c r="AC42" s="40"/>
      <c r="AD42" s="40"/>
      <c r="AE42" s="40"/>
      <c r="AF42" s="230" t="str">
        <f>BA12</f>
        <v>2nd Interview</v>
      </c>
      <c r="AG42" s="231"/>
      <c r="AH42" s="231"/>
      <c r="AI42" s="231"/>
      <c r="AJ42" s="231"/>
      <c r="AK42" s="231"/>
      <c r="AL42" s="231"/>
      <c r="AM42" s="232"/>
      <c r="AN42" s="326">
        <f>$BB$12</f>
        <v>43800</v>
      </c>
      <c r="AO42" s="313"/>
      <c r="AP42" s="313"/>
      <c r="AQ42" s="313"/>
      <c r="AR42" s="313"/>
      <c r="AS42" s="314"/>
      <c r="AT42" s="148" t="str">
        <f>$BL$3</f>
        <v/>
      </c>
      <c r="AY42" s="60" t="str">
        <f ca="1">IF($AN42=$BA$52, "R", IF(AND($AN42&gt;$BA$52, $AN42&lt;=$BA$53), "Y", ""))</f>
        <v/>
      </c>
      <c r="BA42" s="126" t="s">
        <v>0</v>
      </c>
      <c r="BB42" s="87" t="str">
        <f>IF($BB$40=$BE$4, IF(IFERROR(INDEX('Recruiter Database'!$B$11:$B$131, MATCH($BB$25, 'Recruiter Database'!$T$11:$T$131, 0)), "")="", "", IFERROR(INDEX('Recruiter Database'!$B$11:$B$131, MATCH($BB$25, 'Recruiter Database'!$T$11:$T$131, 0)), "")), "")</f>
        <v>Recruiter 1</v>
      </c>
      <c r="BG42" s="58" t="str">
        <f>IF('Job Database'!$X49="", "", 'Job Database'!$X49)</f>
        <v/>
      </c>
    </row>
    <row r="43" spans="1:59"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BA43" s="126" t="s">
        <v>142</v>
      </c>
      <c r="BB43" s="88" t="str">
        <f>IF($BB$40=$BE$4, IF(IFERROR(INDEX('Recruiter Database'!$C$11:$C$131, MATCH($BB$25, 'Recruiter Database'!$T$11:$T$131, 0)), "")="", "", IFERROR(INDEX('Recruiter Database'!$C$11:$C$131, MATCH($BB$25, 'Recruiter Database'!$T$11:$T$131, 0)), "")), "")</f>
        <v>Jim Smith</v>
      </c>
      <c r="BG43" s="58" t="str">
        <f>IF('Job Database'!$X50="", "", 'Job Database'!$X50)</f>
        <v/>
      </c>
    </row>
    <row r="44" spans="1:59" x14ac:dyDescent="0.25">
      <c r="A44" s="40"/>
      <c r="B44" s="230" t="str">
        <f>BA17</f>
        <v>Your Final Decision</v>
      </c>
      <c r="C44" s="231"/>
      <c r="D44" s="231"/>
      <c r="E44" s="231"/>
      <c r="F44" s="231"/>
      <c r="G44" s="231"/>
      <c r="H44" s="231"/>
      <c r="I44" s="232"/>
      <c r="J44" s="328" t="str">
        <f>$BB$17</f>
        <v>Accepted</v>
      </c>
      <c r="K44" s="329"/>
      <c r="L44" s="329"/>
      <c r="M44" s="329"/>
      <c r="N44" s="329"/>
      <c r="O44" s="330"/>
      <c r="P44" s="148" t="str">
        <f>$BO$3</f>
        <v/>
      </c>
      <c r="Q44" s="40"/>
      <c r="R44" s="40"/>
      <c r="S44" s="40"/>
      <c r="T44" s="40"/>
      <c r="U44" s="40"/>
      <c r="V44" s="40"/>
      <c r="W44" s="40"/>
      <c r="X44" s="40"/>
      <c r="Y44" s="40"/>
      <c r="Z44" s="40"/>
      <c r="AA44" s="40"/>
      <c r="AB44" s="40"/>
      <c r="AC44" s="40"/>
      <c r="AD44" s="40"/>
      <c r="AE44" s="40"/>
      <c r="AF44" s="230" t="str">
        <f>BA14</f>
        <v>3rd Interview</v>
      </c>
      <c r="AG44" s="231"/>
      <c r="AH44" s="231"/>
      <c r="AI44" s="231"/>
      <c r="AJ44" s="231"/>
      <c r="AK44" s="231"/>
      <c r="AL44" s="231"/>
      <c r="AM44" s="232"/>
      <c r="AN44" s="326" t="str">
        <f>$BB$14</f>
        <v/>
      </c>
      <c r="AO44" s="313"/>
      <c r="AP44" s="313"/>
      <c r="AQ44" s="313"/>
      <c r="AR44" s="313"/>
      <c r="AS44" s="314"/>
      <c r="AT44" s="148" t="str">
        <f>$BM$3</f>
        <v/>
      </c>
      <c r="AY44" s="60" t="str">
        <f ca="1">IF($AN44=$BA$52, "R", IF(AND($AN44&gt;$BA$52, $AN44&lt;=$BA$53), "Y", ""))</f>
        <v/>
      </c>
      <c r="BA44" s="126" t="s">
        <v>20</v>
      </c>
      <c r="BB44" s="88" t="str">
        <f>IF($BB$40=$BE$4, IF(IFERROR(INDEX('Recruiter Database'!$D$11:$D$131, MATCH($BB$25, 'Recruiter Database'!$T$11:$T$131, 0)), "")="", "", IFERROR(INDEX('Recruiter Database'!$D$11:$D$131, MATCH($BB$25, 'Recruiter Database'!$T$11:$T$131, 0)), "")), "")</f>
        <v/>
      </c>
      <c r="BG44" s="58" t="str">
        <f>IF('Job Database'!$X51="", "", 'Job Database'!$X51)</f>
        <v/>
      </c>
    </row>
    <row r="45" spans="1:59"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BA45" s="126" t="s">
        <v>21</v>
      </c>
      <c r="BB45" s="131">
        <f>IF($BB$40=$BE$4, IF(IFERROR(INDEX('Recruiter Database'!$E$11:$E$131, MATCH($BB$25, 'Recruiter Database'!$T$11:$T$131, 0)), "")="", "", IFERROR(INDEX('Recruiter Database'!$E$11:$E$131, MATCH($BB$25, 'Recruiter Database'!$T$11:$T$131, 0)), "")), "")</f>
        <v>7501234567</v>
      </c>
      <c r="BG45" s="58" t="str">
        <f>IF('Job Database'!$X52="", "", 'Job Database'!$X52)</f>
        <v/>
      </c>
    </row>
    <row r="46" spans="1:59"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BA46" s="126" t="s">
        <v>143</v>
      </c>
      <c r="BB46" s="86">
        <f>IF($BB$40=$BE$4, IF(IFERROR(INDEX('Recruiter Database'!$F$11:$F$131, MATCH($BB$25, 'Recruiter Database'!$T$11:$T$131, 0)), "")="", "", IFERROR(INDEX('Recruiter Database'!$F$11:$F$131, MATCH($BB$25, 'Recruiter Database'!$T$11:$T$131, 0)), "")), "")</f>
        <v>43497</v>
      </c>
      <c r="BG46" s="58" t="str">
        <f>IF('Job Database'!$X53="", "", 'Job Database'!$X53)</f>
        <v/>
      </c>
    </row>
    <row r="47" spans="1:59"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BG47" s="58" t="str">
        <f>IF('Job Database'!$X54="", "", 'Job Database'!$X54)</f>
        <v/>
      </c>
    </row>
    <row r="48" spans="1:59" x14ac:dyDescent="0.25">
      <c r="A48" s="40"/>
      <c r="B48" s="319" t="s">
        <v>151</v>
      </c>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1"/>
      <c r="AT48" s="40"/>
      <c r="BA48" s="126" t="s">
        <v>24</v>
      </c>
      <c r="BB48" s="127" t="str">
        <f>IF(IFERROR(INDEX('Job Database'!$B$11:$B$3035, MATCH($BB$3, 'Job Database'!$X$11:$X$3035, 0)), "")="", "", IFERROR(INDEX('Job Database'!$B$11:$B$3035, MATCH($BB$3, 'Job Database'!$X$11:$X$3035, 0)), ""))</f>
        <v>Successful</v>
      </c>
      <c r="BG48" s="58" t="str">
        <f>IF('Job Database'!$X55="", "", 'Job Database'!$X55)</f>
        <v/>
      </c>
    </row>
    <row r="49" spans="1:59"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BG49" s="58" t="str">
        <f>IF('Job Database'!$X56="", "", 'Job Database'!$X56)</f>
        <v/>
      </c>
    </row>
    <row r="50" spans="1:59" x14ac:dyDescent="0.25">
      <c r="A50" s="40"/>
      <c r="B50" s="230" t="str">
        <f>BA42</f>
        <v>Recruiter</v>
      </c>
      <c r="C50" s="231"/>
      <c r="D50" s="231"/>
      <c r="E50" s="231"/>
      <c r="F50" s="231"/>
      <c r="G50" s="231"/>
      <c r="H50" s="231"/>
      <c r="I50" s="231"/>
      <c r="J50" s="232"/>
      <c r="K50" s="312" t="str">
        <f>$BB$42</f>
        <v>Recruiter 1</v>
      </c>
      <c r="L50" s="313"/>
      <c r="M50" s="313"/>
      <c r="N50" s="313"/>
      <c r="O50" s="313"/>
      <c r="P50" s="313"/>
      <c r="Q50" s="313"/>
      <c r="R50" s="314"/>
      <c r="S50" s="40"/>
      <c r="T50" s="230" t="str">
        <f>BA45</f>
        <v>Number</v>
      </c>
      <c r="U50" s="231"/>
      <c r="V50" s="231"/>
      <c r="W50" s="231"/>
      <c r="X50" s="327">
        <f>$BB$45</f>
        <v>7501234567</v>
      </c>
      <c r="Y50" s="313"/>
      <c r="Z50" s="313"/>
      <c r="AA50" s="313"/>
      <c r="AB50" s="313"/>
      <c r="AC50" s="313"/>
      <c r="AD50" s="313"/>
      <c r="AE50" s="314"/>
      <c r="AG50" s="230" t="str">
        <f>BA46</f>
        <v>Date CV Sent</v>
      </c>
      <c r="AH50" s="231"/>
      <c r="AI50" s="231"/>
      <c r="AJ50" s="231"/>
      <c r="AK50" s="231"/>
      <c r="AL50" s="326">
        <f>$BB$46</f>
        <v>43497</v>
      </c>
      <c r="AM50" s="313"/>
      <c r="AN50" s="313"/>
      <c r="AO50" s="313"/>
      <c r="AP50" s="313"/>
      <c r="AQ50" s="313"/>
      <c r="AR50" s="313"/>
      <c r="AS50" s="314"/>
      <c r="AT50" s="40"/>
      <c r="BG50" s="58" t="str">
        <f>IF('Job Database'!$X57="", "", 'Job Database'!$X57)</f>
        <v/>
      </c>
    </row>
    <row r="51" spans="1:59"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BG51" s="58" t="str">
        <f>IF('Job Database'!$X58="", "", 'Job Database'!$X58)</f>
        <v/>
      </c>
    </row>
    <row r="52" spans="1:59" x14ac:dyDescent="0.25">
      <c r="A52" s="40"/>
      <c r="B52" s="230" t="str">
        <f>BA43</f>
        <v>Recruiter Contact Person</v>
      </c>
      <c r="C52" s="231"/>
      <c r="D52" s="231"/>
      <c r="E52" s="231"/>
      <c r="F52" s="231"/>
      <c r="G52" s="231"/>
      <c r="H52" s="231"/>
      <c r="I52" s="231"/>
      <c r="J52" s="232"/>
      <c r="K52" s="312" t="str">
        <f>$BB$43</f>
        <v>Jim Smith</v>
      </c>
      <c r="L52" s="313"/>
      <c r="M52" s="313"/>
      <c r="N52" s="313"/>
      <c r="O52" s="313"/>
      <c r="P52" s="313"/>
      <c r="Q52" s="313"/>
      <c r="R52" s="314"/>
      <c r="S52" s="40"/>
      <c r="T52" s="230" t="str">
        <f>BA44</f>
        <v>Email</v>
      </c>
      <c r="U52" s="231"/>
      <c r="V52" s="232"/>
      <c r="W52" s="297" t="str">
        <f>$BB$44</f>
        <v/>
      </c>
      <c r="X52" s="298"/>
      <c r="Y52" s="298"/>
      <c r="Z52" s="298"/>
      <c r="AA52" s="298"/>
      <c r="AB52" s="298"/>
      <c r="AC52" s="298"/>
      <c r="AD52" s="298"/>
      <c r="AE52" s="298"/>
      <c r="AF52" s="298"/>
      <c r="AG52" s="298"/>
      <c r="AH52" s="298"/>
      <c r="AI52" s="298"/>
      <c r="AJ52" s="298"/>
      <c r="AK52" s="298"/>
      <c r="AL52" s="298"/>
      <c r="AM52" s="298"/>
      <c r="AN52" s="298"/>
      <c r="AO52" s="298"/>
      <c r="AP52" s="298"/>
      <c r="AQ52" s="298"/>
      <c r="AR52" s="298"/>
      <c r="AS52" s="299"/>
      <c r="AT52" s="40"/>
      <c r="BA52" s="90">
        <f ca="1">TODAY()</f>
        <v>44013</v>
      </c>
      <c r="BG52" s="58" t="str">
        <f>IF('Job Database'!$X59="", "", 'Job Database'!$X59)</f>
        <v/>
      </c>
    </row>
    <row r="53" spans="1:59"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BA53" s="90">
        <f ca="1">WORKDAY($BA$52, 'Intro &amp; Setup'!$AO$26, 'Application Process'!$BJ$34:$BJ$57)</f>
        <v>44020</v>
      </c>
      <c r="BG53" s="58" t="str">
        <f>IF('Job Database'!$X60="", "", 'Job Database'!$X60)</f>
        <v/>
      </c>
    </row>
    <row r="54" spans="1:59" x14ac:dyDescent="0.25">
      <c r="A54" s="40"/>
      <c r="B54" s="308" t="s">
        <v>168</v>
      </c>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M54" s="308"/>
      <c r="AN54" s="308"/>
      <c r="AO54" s="308"/>
      <c r="AP54" s="308"/>
      <c r="AQ54" s="308"/>
      <c r="AR54" s="308"/>
      <c r="AS54" s="308"/>
      <c r="AT54" s="40"/>
      <c r="BG54" s="58" t="str">
        <f>IF('Job Database'!$X61="", "", 'Job Database'!$X61)</f>
        <v/>
      </c>
    </row>
    <row r="55" spans="1:59" x14ac:dyDescent="0.25">
      <c r="A55" s="40"/>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40"/>
      <c r="BG55" s="58" t="str">
        <f>IF('Job Database'!$X62="", "", 'Job Database'!$X62)</f>
        <v/>
      </c>
    </row>
    <row r="56" spans="1:59" x14ac:dyDescent="0.25">
      <c r="A56" s="40"/>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40"/>
      <c r="BA56" s="76" t="str">
        <f>'Job Database'!$Y2</f>
        <v>Declined</v>
      </c>
      <c r="BB56" s="15">
        <f ca="1">'Recruiter Database'!$J$7</f>
        <v>0</v>
      </c>
      <c r="BG56" s="58" t="str">
        <f>IF('Job Database'!$X63="", "", 'Job Database'!$X63)</f>
        <v/>
      </c>
    </row>
    <row r="57" spans="1:59" x14ac:dyDescent="0.25">
      <c r="A57" s="40"/>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40"/>
      <c r="BA57" s="76" t="str">
        <f>'Job Database'!$Y3</f>
        <v>Successful</v>
      </c>
      <c r="BB57" s="41">
        <f ca="1">'Recruiter Database'!$K$7</f>
        <v>1</v>
      </c>
      <c r="BG57" s="58" t="str">
        <f>IF('Job Database'!$X64="", "", 'Job Database'!$X64)</f>
        <v/>
      </c>
    </row>
    <row r="58" spans="1:59" x14ac:dyDescent="0.25">
      <c r="A58" s="40"/>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40"/>
      <c r="BA58" s="76" t="str">
        <f>'Job Database'!$Y4</f>
        <v>Active</v>
      </c>
      <c r="BB58" s="41">
        <f ca="1">'Recruiter Database'!$L$7</f>
        <v>0</v>
      </c>
      <c r="BG58" s="58" t="str">
        <f>IF('Job Database'!$X65="", "", 'Job Database'!$X65)</f>
        <v/>
      </c>
    </row>
    <row r="59" spans="1:59" x14ac:dyDescent="0.25">
      <c r="A59" s="40"/>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40"/>
      <c r="BA59" s="76" t="str">
        <f>'Job Database'!$Y5</f>
        <v>Action</v>
      </c>
      <c r="BB59" s="41">
        <f ca="1">'Recruiter Database'!$M$7</f>
        <v>0</v>
      </c>
      <c r="BG59" s="58" t="str">
        <f>IF('Job Database'!$X66="", "", 'Job Database'!$X66)</f>
        <v/>
      </c>
    </row>
    <row r="60" spans="1:59" x14ac:dyDescent="0.25">
      <c r="A60" s="40"/>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40"/>
      <c r="BA60" s="76" t="str">
        <f>'Job Database'!$Y6</f>
        <v>Stale</v>
      </c>
      <c r="BB60" s="41">
        <f ca="1">'Recruiter Database'!$N$7</f>
        <v>2</v>
      </c>
      <c r="BG60" s="58" t="str">
        <f>IF('Job Database'!$X67="", "", 'Job Database'!$X67)</f>
        <v/>
      </c>
    </row>
    <row r="61" spans="1:59" x14ac:dyDescent="0.25">
      <c r="A61" s="40"/>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40"/>
      <c r="BA61" s="76" t="str">
        <f>'Job Database'!$Y7</f>
        <v>Denied</v>
      </c>
      <c r="BB61" s="41">
        <f ca="1">'Recruiter Database'!$O$7</f>
        <v>0</v>
      </c>
      <c r="BG61" s="58" t="str">
        <f>IF('Job Database'!$X68="", "", 'Job Database'!$X68)</f>
        <v/>
      </c>
    </row>
    <row r="62" spans="1:59" x14ac:dyDescent="0.25">
      <c r="A62" s="40"/>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40"/>
      <c r="BA62" s="76" t="str">
        <f>'Job Database'!$Y8</f>
        <v>Untracked</v>
      </c>
      <c r="BB62" s="16">
        <f ca="1">'Recruiter Database'!$P$7</f>
        <v>0</v>
      </c>
      <c r="BG62" s="58" t="str">
        <f>IF('Job Database'!$X69="", "", 'Job Database'!$X69)</f>
        <v/>
      </c>
    </row>
    <row r="63" spans="1:59" x14ac:dyDescent="0.25">
      <c r="A63" s="40"/>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40"/>
      <c r="BG63" s="58" t="str">
        <f>IF('Job Database'!$X70="", "", 'Job Database'!$X70)</f>
        <v/>
      </c>
    </row>
    <row r="64" spans="1:59" x14ac:dyDescent="0.25">
      <c r="A64" s="40"/>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40"/>
      <c r="BG64" s="58" t="str">
        <f>IF('Job Database'!$X71="", "", 'Job Database'!$X71)</f>
        <v/>
      </c>
    </row>
    <row r="65" spans="1:59" x14ac:dyDescent="0.25">
      <c r="A65" s="40"/>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40"/>
      <c r="BG65" s="58" t="str">
        <f>IF('Job Database'!$X72="", "", 'Job Database'!$X72)</f>
        <v/>
      </c>
    </row>
    <row r="66" spans="1:59"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BG66" s="58" t="str">
        <f>IF('Job Database'!$X73="", "", 'Job Database'!$X73)</f>
        <v/>
      </c>
    </row>
    <row r="67" spans="1:59" hidden="1" x14ac:dyDescent="0.25">
      <c r="BG67" s="58" t="str">
        <f>IF('Job Database'!$X74="", "", 'Job Database'!$X74)</f>
        <v/>
      </c>
    </row>
    <row r="68" spans="1:59" hidden="1" x14ac:dyDescent="0.25">
      <c r="BG68" s="58" t="str">
        <f>IF('Job Database'!$X75="", "", 'Job Database'!$X75)</f>
        <v/>
      </c>
    </row>
    <row r="69" spans="1:59" hidden="1" x14ac:dyDescent="0.25">
      <c r="BG69" s="58" t="str">
        <f>IF('Job Database'!$X76="", "", 'Job Database'!$X76)</f>
        <v/>
      </c>
    </row>
    <row r="70" spans="1:59" hidden="1" x14ac:dyDescent="0.25">
      <c r="BG70" s="58" t="str">
        <f>IF('Job Database'!$X77="", "", 'Job Database'!$X77)</f>
        <v/>
      </c>
    </row>
    <row r="71" spans="1:59" hidden="1" x14ac:dyDescent="0.25">
      <c r="BG71" s="58" t="str">
        <f>IF('Job Database'!$X78="", "", 'Job Database'!$X78)</f>
        <v/>
      </c>
    </row>
    <row r="72" spans="1:59" hidden="1" x14ac:dyDescent="0.25">
      <c r="BG72" s="58" t="str">
        <f>IF('Job Database'!$X79="", "", 'Job Database'!$X79)</f>
        <v/>
      </c>
    </row>
    <row r="73" spans="1:59" hidden="1" x14ac:dyDescent="0.25">
      <c r="BG73" s="58" t="str">
        <f>IF('Job Database'!$X80="", "", 'Job Database'!$X80)</f>
        <v/>
      </c>
    </row>
    <row r="74" spans="1:59" hidden="1" x14ac:dyDescent="0.25">
      <c r="BG74" s="58" t="str">
        <f>IF('Job Database'!$X81="", "", 'Job Database'!$X81)</f>
        <v/>
      </c>
    </row>
    <row r="75" spans="1:59" hidden="1" x14ac:dyDescent="0.25">
      <c r="BG75" s="58" t="str">
        <f>IF('Job Database'!$X82="", "", 'Job Database'!$X82)</f>
        <v/>
      </c>
    </row>
    <row r="76" spans="1:59" hidden="1" x14ac:dyDescent="0.25">
      <c r="BG76" s="58" t="str">
        <f>IF('Job Database'!$X83="", "", 'Job Database'!$X83)</f>
        <v/>
      </c>
    </row>
    <row r="77" spans="1:59" hidden="1" x14ac:dyDescent="0.25">
      <c r="BG77" s="58" t="str">
        <f>IF('Job Database'!$X84="", "", 'Job Database'!$X84)</f>
        <v/>
      </c>
    </row>
    <row r="78" spans="1:59" hidden="1" x14ac:dyDescent="0.25">
      <c r="BG78" s="58" t="str">
        <f>IF('Job Database'!$X85="", "", 'Job Database'!$X85)</f>
        <v/>
      </c>
    </row>
    <row r="79" spans="1:59" hidden="1" x14ac:dyDescent="0.25">
      <c r="BG79" s="58" t="str">
        <f>IF('Job Database'!$X86="", "", 'Job Database'!$X86)</f>
        <v/>
      </c>
    </row>
    <row r="80" spans="1:59" hidden="1" x14ac:dyDescent="0.25">
      <c r="BG80" s="58" t="str">
        <f>IF('Job Database'!$X87="", "", 'Job Database'!$X87)</f>
        <v/>
      </c>
    </row>
    <row r="81" spans="59:59" hidden="1" x14ac:dyDescent="0.25">
      <c r="BG81" s="58" t="str">
        <f>IF('Job Database'!$X88="", "", 'Job Database'!$X88)</f>
        <v/>
      </c>
    </row>
    <row r="82" spans="59:59" hidden="1" x14ac:dyDescent="0.25">
      <c r="BG82" s="58" t="str">
        <f>IF('Job Database'!$X89="", "", 'Job Database'!$X89)</f>
        <v/>
      </c>
    </row>
    <row r="83" spans="59:59" hidden="1" x14ac:dyDescent="0.25">
      <c r="BG83" s="58" t="str">
        <f>IF('Job Database'!$X90="", "", 'Job Database'!$X90)</f>
        <v/>
      </c>
    </row>
    <row r="84" spans="59:59" hidden="1" x14ac:dyDescent="0.25">
      <c r="BG84" s="58" t="str">
        <f>IF('Job Database'!$X91="", "", 'Job Database'!$X91)</f>
        <v/>
      </c>
    </row>
    <row r="85" spans="59:59" hidden="1" x14ac:dyDescent="0.25">
      <c r="BG85" s="58" t="str">
        <f>IF('Job Database'!$X92="", "", 'Job Database'!$X92)</f>
        <v/>
      </c>
    </row>
    <row r="86" spans="59:59" hidden="1" x14ac:dyDescent="0.25">
      <c r="BG86" s="58" t="str">
        <f>IF('Job Database'!$X93="", "", 'Job Database'!$X93)</f>
        <v/>
      </c>
    </row>
    <row r="87" spans="59:59" hidden="1" x14ac:dyDescent="0.25">
      <c r="BG87" s="58" t="str">
        <f>IF('Job Database'!$X94="", "", 'Job Database'!$X94)</f>
        <v/>
      </c>
    </row>
    <row r="88" spans="59:59" hidden="1" x14ac:dyDescent="0.25">
      <c r="BG88" s="58" t="str">
        <f>IF('Job Database'!$X95="", "", 'Job Database'!$X95)</f>
        <v/>
      </c>
    </row>
    <row r="89" spans="59:59" hidden="1" x14ac:dyDescent="0.25">
      <c r="BG89" s="58" t="str">
        <f>IF('Job Database'!$X96="", "", 'Job Database'!$X96)</f>
        <v/>
      </c>
    </row>
    <row r="90" spans="59:59" hidden="1" x14ac:dyDescent="0.25">
      <c r="BG90" s="58" t="str">
        <f>IF('Job Database'!$X97="", "", 'Job Database'!$X97)</f>
        <v/>
      </c>
    </row>
    <row r="91" spans="59:59" hidden="1" x14ac:dyDescent="0.25">
      <c r="BG91" s="58" t="str">
        <f>IF('Job Database'!$X98="", "", 'Job Database'!$X98)</f>
        <v/>
      </c>
    </row>
    <row r="92" spans="59:59" hidden="1" x14ac:dyDescent="0.25">
      <c r="BG92" s="58" t="str">
        <f>IF('Job Database'!$X99="", "", 'Job Database'!$X99)</f>
        <v/>
      </c>
    </row>
    <row r="93" spans="59:59" hidden="1" x14ac:dyDescent="0.25">
      <c r="BG93" s="58" t="str">
        <f>IF('Job Database'!$X100="", "", 'Job Database'!$X100)</f>
        <v/>
      </c>
    </row>
    <row r="94" spans="59:59" hidden="1" x14ac:dyDescent="0.25">
      <c r="BG94" s="58" t="str">
        <f>IF('Job Database'!$X101="", "", 'Job Database'!$X101)</f>
        <v/>
      </c>
    </row>
    <row r="95" spans="59:59" hidden="1" x14ac:dyDescent="0.25">
      <c r="BG95" s="58" t="str">
        <f>IF('Job Database'!$X102="", "", 'Job Database'!$X102)</f>
        <v/>
      </c>
    </row>
    <row r="96" spans="59:59" hidden="1" x14ac:dyDescent="0.25">
      <c r="BG96" s="58" t="str">
        <f>IF('Job Database'!$X103="", "", 'Job Database'!$X103)</f>
        <v/>
      </c>
    </row>
    <row r="97" spans="59:59" hidden="1" x14ac:dyDescent="0.25">
      <c r="BG97" s="58" t="str">
        <f>IF('Job Database'!$X104="", "", 'Job Database'!$X104)</f>
        <v/>
      </c>
    </row>
    <row r="98" spans="59:59" hidden="1" x14ac:dyDescent="0.25">
      <c r="BG98" s="58" t="str">
        <f>IF('Job Database'!$X105="", "", 'Job Database'!$X105)</f>
        <v/>
      </c>
    </row>
    <row r="99" spans="59:59" hidden="1" x14ac:dyDescent="0.25">
      <c r="BG99" s="58" t="str">
        <f>IF('Job Database'!$X106="", "", 'Job Database'!$X106)</f>
        <v/>
      </c>
    </row>
    <row r="100" spans="59:59" hidden="1" x14ac:dyDescent="0.25">
      <c r="BG100" s="58" t="str">
        <f>IF('Job Database'!$X107="", "", 'Job Database'!$X107)</f>
        <v/>
      </c>
    </row>
    <row r="101" spans="59:59" hidden="1" x14ac:dyDescent="0.25">
      <c r="BG101" s="58" t="str">
        <f>IF('Job Database'!$X108="", "", 'Job Database'!$X108)</f>
        <v/>
      </c>
    </row>
    <row r="102" spans="59:59" hidden="1" x14ac:dyDescent="0.25">
      <c r="BG102" s="58" t="str">
        <f>IF('Job Database'!$X109="", "", 'Job Database'!$X109)</f>
        <v/>
      </c>
    </row>
    <row r="103" spans="59:59" hidden="1" x14ac:dyDescent="0.25">
      <c r="BG103" s="58" t="str">
        <f>IF('Job Database'!$X110="", "", 'Job Database'!$X110)</f>
        <v/>
      </c>
    </row>
    <row r="104" spans="59:59" hidden="1" x14ac:dyDescent="0.25">
      <c r="BG104" s="58" t="str">
        <f>IF('Job Database'!$X111="", "", 'Job Database'!$X111)</f>
        <v/>
      </c>
    </row>
    <row r="105" spans="59:59" hidden="1" x14ac:dyDescent="0.25">
      <c r="BG105" s="58" t="str">
        <f>IF('Job Database'!$X112="", "", 'Job Database'!$X112)</f>
        <v/>
      </c>
    </row>
    <row r="106" spans="59:59" hidden="1" x14ac:dyDescent="0.25">
      <c r="BG106" s="58" t="str">
        <f>IF('Job Database'!$X113="", "", 'Job Database'!$X113)</f>
        <v/>
      </c>
    </row>
    <row r="107" spans="59:59" hidden="1" x14ac:dyDescent="0.25">
      <c r="BG107" s="58" t="str">
        <f>IF('Job Database'!$X114="", "", 'Job Database'!$X114)</f>
        <v/>
      </c>
    </row>
    <row r="108" spans="59:59" hidden="1" x14ac:dyDescent="0.25">
      <c r="BG108" s="58" t="str">
        <f>IF('Job Database'!$X115="", "", 'Job Database'!$X115)</f>
        <v/>
      </c>
    </row>
    <row r="109" spans="59:59" hidden="1" x14ac:dyDescent="0.25">
      <c r="BG109" s="58" t="str">
        <f>IF('Job Database'!$X116="", "", 'Job Database'!$X116)</f>
        <v/>
      </c>
    </row>
    <row r="110" spans="59:59" hidden="1" x14ac:dyDescent="0.25">
      <c r="BG110" s="58" t="str">
        <f>IF('Job Database'!$X117="", "", 'Job Database'!$X117)</f>
        <v/>
      </c>
    </row>
    <row r="111" spans="59:59" hidden="1" x14ac:dyDescent="0.25">
      <c r="BG111" s="58" t="str">
        <f>IF('Job Database'!$X118="", "", 'Job Database'!$X118)</f>
        <v/>
      </c>
    </row>
    <row r="112" spans="59:59" hidden="1" x14ac:dyDescent="0.25">
      <c r="BG112" s="58" t="str">
        <f>IF('Job Database'!$X119="", "", 'Job Database'!$X119)</f>
        <v/>
      </c>
    </row>
    <row r="113" spans="59:59" hidden="1" x14ac:dyDescent="0.25">
      <c r="BG113" s="58" t="str">
        <f>IF('Job Database'!$X120="", "", 'Job Database'!$X120)</f>
        <v/>
      </c>
    </row>
    <row r="114" spans="59:59" hidden="1" x14ac:dyDescent="0.25">
      <c r="BG114" s="58" t="str">
        <f>IF('Job Database'!$X121="", "", 'Job Database'!$X121)</f>
        <v/>
      </c>
    </row>
    <row r="115" spans="59:59" hidden="1" x14ac:dyDescent="0.25">
      <c r="BG115" s="58" t="str">
        <f>IF('Job Database'!$X122="", "", 'Job Database'!$X122)</f>
        <v/>
      </c>
    </row>
    <row r="116" spans="59:59" hidden="1" x14ac:dyDescent="0.25">
      <c r="BG116" s="58" t="str">
        <f>IF('Job Database'!$X123="", "", 'Job Database'!$X123)</f>
        <v/>
      </c>
    </row>
    <row r="117" spans="59:59" hidden="1" x14ac:dyDescent="0.25">
      <c r="BG117" s="58" t="str">
        <f>IF('Job Database'!$X124="", "", 'Job Database'!$X124)</f>
        <v/>
      </c>
    </row>
    <row r="118" spans="59:59" hidden="1" x14ac:dyDescent="0.25">
      <c r="BG118" s="58" t="str">
        <f>IF('Job Database'!$X125="", "", 'Job Database'!$X125)</f>
        <v/>
      </c>
    </row>
    <row r="119" spans="59:59" hidden="1" x14ac:dyDescent="0.25">
      <c r="BG119" s="58" t="str">
        <f>IF('Job Database'!$X126="", "", 'Job Database'!$X126)</f>
        <v/>
      </c>
    </row>
    <row r="120" spans="59:59" hidden="1" x14ac:dyDescent="0.25">
      <c r="BG120" s="58" t="str">
        <f>IF('Job Database'!$X127="", "", 'Job Database'!$X127)</f>
        <v/>
      </c>
    </row>
    <row r="121" spans="59:59" hidden="1" x14ac:dyDescent="0.25">
      <c r="BG121" s="58" t="str">
        <f>IF('Job Database'!$X128="", "", 'Job Database'!$X128)</f>
        <v/>
      </c>
    </row>
    <row r="122" spans="59:59" hidden="1" x14ac:dyDescent="0.25">
      <c r="BG122" s="58" t="str">
        <f>IF('Job Database'!$X129="", "", 'Job Database'!$X129)</f>
        <v/>
      </c>
    </row>
    <row r="123" spans="59:59" hidden="1" x14ac:dyDescent="0.25">
      <c r="BG123" s="58" t="str">
        <f>IF('Job Database'!$X130="", "", 'Job Database'!$X130)</f>
        <v/>
      </c>
    </row>
    <row r="124" spans="59:59" hidden="1" x14ac:dyDescent="0.25">
      <c r="BG124" s="58" t="str">
        <f>IF('Job Database'!$X131="", "", 'Job Database'!$X131)</f>
        <v/>
      </c>
    </row>
    <row r="125" spans="59:59" hidden="1" x14ac:dyDescent="0.25">
      <c r="BG125" s="58" t="str">
        <f>IF('Job Database'!$X132="", "", 'Job Database'!$X132)</f>
        <v/>
      </c>
    </row>
    <row r="126" spans="59:59" hidden="1" x14ac:dyDescent="0.25">
      <c r="BG126" s="58" t="str">
        <f>IF('Job Database'!$X133="", "", 'Job Database'!$X133)</f>
        <v/>
      </c>
    </row>
    <row r="127" spans="59:59" hidden="1" x14ac:dyDescent="0.25">
      <c r="BG127" s="58" t="str">
        <f>IF('Job Database'!$X134="", "", 'Job Database'!$X134)</f>
        <v/>
      </c>
    </row>
    <row r="128" spans="59:59" hidden="1" x14ac:dyDescent="0.25">
      <c r="BG128" s="58" t="str">
        <f>IF('Job Database'!$X135="", "", 'Job Database'!$X135)</f>
        <v/>
      </c>
    </row>
    <row r="129" spans="59:59" hidden="1" x14ac:dyDescent="0.25">
      <c r="BG129" s="58" t="str">
        <f>IF('Job Database'!$X136="", "", 'Job Database'!$X136)</f>
        <v/>
      </c>
    </row>
    <row r="130" spans="59:59" hidden="1" x14ac:dyDescent="0.25">
      <c r="BG130" s="58" t="str">
        <f>IF('Job Database'!$X137="", "", 'Job Database'!$X137)</f>
        <v/>
      </c>
    </row>
    <row r="131" spans="59:59" hidden="1" x14ac:dyDescent="0.25">
      <c r="BG131" s="58" t="str">
        <f>IF('Job Database'!$X138="", "", 'Job Database'!$X138)</f>
        <v/>
      </c>
    </row>
    <row r="132" spans="59:59" hidden="1" x14ac:dyDescent="0.25">
      <c r="BG132" s="58" t="str">
        <f>IF('Job Database'!$X139="", "", 'Job Database'!$X139)</f>
        <v/>
      </c>
    </row>
    <row r="133" spans="59:59" hidden="1" x14ac:dyDescent="0.25">
      <c r="BG133" s="58" t="str">
        <f>IF('Job Database'!$X140="", "", 'Job Database'!$X140)</f>
        <v/>
      </c>
    </row>
    <row r="134" spans="59:59" hidden="1" x14ac:dyDescent="0.25">
      <c r="BG134" s="58" t="str">
        <f>IF('Job Database'!$X141="", "", 'Job Database'!$X141)</f>
        <v/>
      </c>
    </row>
    <row r="135" spans="59:59" hidden="1" x14ac:dyDescent="0.25">
      <c r="BG135" s="58" t="str">
        <f>IF('Job Database'!$X142="", "", 'Job Database'!$X142)</f>
        <v/>
      </c>
    </row>
    <row r="136" spans="59:59" hidden="1" x14ac:dyDescent="0.25">
      <c r="BG136" s="58" t="str">
        <f>IF('Job Database'!$X143="", "", 'Job Database'!$X143)</f>
        <v/>
      </c>
    </row>
    <row r="137" spans="59:59" hidden="1" x14ac:dyDescent="0.25">
      <c r="BG137" s="58" t="str">
        <f>IF('Job Database'!$X144="", "", 'Job Database'!$X144)</f>
        <v/>
      </c>
    </row>
    <row r="138" spans="59:59" hidden="1" x14ac:dyDescent="0.25">
      <c r="BG138" s="58" t="str">
        <f>IF('Job Database'!$X145="", "", 'Job Database'!$X145)</f>
        <v/>
      </c>
    </row>
    <row r="139" spans="59:59" hidden="1" x14ac:dyDescent="0.25">
      <c r="BG139" s="58" t="str">
        <f>IF('Job Database'!$X146="", "", 'Job Database'!$X146)</f>
        <v/>
      </c>
    </row>
    <row r="140" spans="59:59" hidden="1" x14ac:dyDescent="0.25">
      <c r="BG140" s="58" t="str">
        <f>IF('Job Database'!$X147="", "", 'Job Database'!$X147)</f>
        <v/>
      </c>
    </row>
    <row r="141" spans="59:59" hidden="1" x14ac:dyDescent="0.25">
      <c r="BG141" s="58" t="str">
        <f>IF('Job Database'!$X148="", "", 'Job Database'!$X148)</f>
        <v/>
      </c>
    </row>
    <row r="142" spans="59:59" hidden="1" x14ac:dyDescent="0.25">
      <c r="BG142" s="58" t="str">
        <f>IF('Job Database'!$X149="", "", 'Job Database'!$X149)</f>
        <v/>
      </c>
    </row>
    <row r="143" spans="59:59" hidden="1" x14ac:dyDescent="0.25">
      <c r="BG143" s="58" t="str">
        <f>IF('Job Database'!$X150="", "", 'Job Database'!$X150)</f>
        <v/>
      </c>
    </row>
    <row r="144" spans="59:59" hidden="1" x14ac:dyDescent="0.25">
      <c r="BG144" s="58" t="str">
        <f>IF('Job Database'!$X151="", "", 'Job Database'!$X151)</f>
        <v/>
      </c>
    </row>
    <row r="145" spans="59:59" hidden="1" x14ac:dyDescent="0.25">
      <c r="BG145" s="58" t="str">
        <f>IF('Job Database'!$X152="", "", 'Job Database'!$X152)</f>
        <v/>
      </c>
    </row>
    <row r="146" spans="59:59" hidden="1" x14ac:dyDescent="0.25">
      <c r="BG146" s="58" t="str">
        <f>IF('Job Database'!$X153="", "", 'Job Database'!$X153)</f>
        <v/>
      </c>
    </row>
    <row r="147" spans="59:59" hidden="1" x14ac:dyDescent="0.25">
      <c r="BG147" s="58" t="str">
        <f>IF('Job Database'!$X154="", "", 'Job Database'!$X154)</f>
        <v/>
      </c>
    </row>
    <row r="148" spans="59:59" hidden="1" x14ac:dyDescent="0.25">
      <c r="BG148" s="58" t="str">
        <f>IF('Job Database'!$X155="", "", 'Job Database'!$X155)</f>
        <v/>
      </c>
    </row>
    <row r="149" spans="59:59" hidden="1" x14ac:dyDescent="0.25">
      <c r="BG149" s="58" t="str">
        <f>IF('Job Database'!$X156="", "", 'Job Database'!$X156)</f>
        <v/>
      </c>
    </row>
    <row r="150" spans="59:59" hidden="1" x14ac:dyDescent="0.25">
      <c r="BG150" s="58" t="str">
        <f>IF('Job Database'!$X157="", "", 'Job Database'!$X157)</f>
        <v/>
      </c>
    </row>
    <row r="151" spans="59:59" hidden="1" x14ac:dyDescent="0.25">
      <c r="BG151" s="58" t="str">
        <f>IF('Job Database'!$X158="", "", 'Job Database'!$X158)</f>
        <v/>
      </c>
    </row>
    <row r="152" spans="59:59" hidden="1" x14ac:dyDescent="0.25">
      <c r="BG152" s="58" t="str">
        <f>IF('Job Database'!$X159="", "", 'Job Database'!$X159)</f>
        <v/>
      </c>
    </row>
    <row r="153" spans="59:59" hidden="1" x14ac:dyDescent="0.25">
      <c r="BG153" s="58" t="str">
        <f>IF('Job Database'!$X160="", "", 'Job Database'!$X160)</f>
        <v/>
      </c>
    </row>
    <row r="154" spans="59:59" hidden="1" x14ac:dyDescent="0.25">
      <c r="BG154" s="58" t="str">
        <f>IF('Job Database'!$X161="", "", 'Job Database'!$X161)</f>
        <v/>
      </c>
    </row>
    <row r="155" spans="59:59" hidden="1" x14ac:dyDescent="0.25">
      <c r="BG155" s="58" t="str">
        <f>IF('Job Database'!$X162="", "", 'Job Database'!$X162)</f>
        <v/>
      </c>
    </row>
    <row r="156" spans="59:59" hidden="1" x14ac:dyDescent="0.25">
      <c r="BG156" s="58" t="str">
        <f>IF('Job Database'!$X163="", "", 'Job Database'!$X163)</f>
        <v/>
      </c>
    </row>
    <row r="157" spans="59:59" hidden="1" x14ac:dyDescent="0.25">
      <c r="BG157" s="58" t="str">
        <f>IF('Job Database'!$X164="", "", 'Job Database'!$X164)</f>
        <v/>
      </c>
    </row>
    <row r="158" spans="59:59" hidden="1" x14ac:dyDescent="0.25">
      <c r="BG158" s="58" t="str">
        <f>IF('Job Database'!$X165="", "", 'Job Database'!$X165)</f>
        <v/>
      </c>
    </row>
    <row r="159" spans="59:59" hidden="1" x14ac:dyDescent="0.25">
      <c r="BG159" s="58" t="str">
        <f>IF('Job Database'!$X166="", "", 'Job Database'!$X166)</f>
        <v/>
      </c>
    </row>
    <row r="160" spans="59:59" hidden="1" x14ac:dyDescent="0.25">
      <c r="BG160" s="58" t="str">
        <f>IF('Job Database'!$X167="", "", 'Job Database'!$X167)</f>
        <v/>
      </c>
    </row>
    <row r="161" spans="59:59" hidden="1" x14ac:dyDescent="0.25">
      <c r="BG161" s="58" t="str">
        <f>IF('Job Database'!$X168="", "", 'Job Database'!$X168)</f>
        <v/>
      </c>
    </row>
    <row r="162" spans="59:59" hidden="1" x14ac:dyDescent="0.25">
      <c r="BG162" s="58" t="str">
        <f>IF('Job Database'!$X169="", "", 'Job Database'!$X169)</f>
        <v/>
      </c>
    </row>
    <row r="163" spans="59:59" hidden="1" x14ac:dyDescent="0.25">
      <c r="BG163" s="58" t="str">
        <f>IF('Job Database'!$X170="", "", 'Job Database'!$X170)</f>
        <v/>
      </c>
    </row>
    <row r="164" spans="59:59" hidden="1" x14ac:dyDescent="0.25">
      <c r="BG164" s="58" t="str">
        <f>IF('Job Database'!$X171="", "", 'Job Database'!$X171)</f>
        <v/>
      </c>
    </row>
    <row r="165" spans="59:59" hidden="1" x14ac:dyDescent="0.25">
      <c r="BG165" s="58" t="str">
        <f>IF('Job Database'!$X172="", "", 'Job Database'!$X172)</f>
        <v/>
      </c>
    </row>
    <row r="166" spans="59:59" hidden="1" x14ac:dyDescent="0.25">
      <c r="BG166" s="58" t="str">
        <f>IF('Job Database'!$X173="", "", 'Job Database'!$X173)</f>
        <v/>
      </c>
    </row>
    <row r="167" spans="59:59" hidden="1" x14ac:dyDescent="0.25">
      <c r="BG167" s="58" t="str">
        <f>IF('Job Database'!$X174="", "", 'Job Database'!$X174)</f>
        <v/>
      </c>
    </row>
    <row r="168" spans="59:59" hidden="1" x14ac:dyDescent="0.25">
      <c r="BG168" s="58" t="str">
        <f>IF('Job Database'!$X175="", "", 'Job Database'!$X175)</f>
        <v/>
      </c>
    </row>
    <row r="169" spans="59:59" hidden="1" x14ac:dyDescent="0.25">
      <c r="BG169" s="58" t="str">
        <f>IF('Job Database'!$X176="", "", 'Job Database'!$X176)</f>
        <v/>
      </c>
    </row>
    <row r="170" spans="59:59" hidden="1" x14ac:dyDescent="0.25">
      <c r="BG170" s="58" t="str">
        <f>IF('Job Database'!$X177="", "", 'Job Database'!$X177)</f>
        <v/>
      </c>
    </row>
    <row r="171" spans="59:59" hidden="1" x14ac:dyDescent="0.25">
      <c r="BG171" s="58" t="str">
        <f>IF('Job Database'!$X178="", "", 'Job Database'!$X178)</f>
        <v/>
      </c>
    </row>
    <row r="172" spans="59:59" hidden="1" x14ac:dyDescent="0.25">
      <c r="BG172" s="58" t="str">
        <f>IF('Job Database'!$X179="", "", 'Job Database'!$X179)</f>
        <v/>
      </c>
    </row>
    <row r="173" spans="59:59" hidden="1" x14ac:dyDescent="0.25">
      <c r="BG173" s="58" t="str">
        <f>IF('Job Database'!$X180="", "", 'Job Database'!$X180)</f>
        <v/>
      </c>
    </row>
    <row r="174" spans="59:59" hidden="1" x14ac:dyDescent="0.25">
      <c r="BG174" s="58" t="str">
        <f>IF('Job Database'!$X181="", "", 'Job Database'!$X181)</f>
        <v/>
      </c>
    </row>
    <row r="175" spans="59:59" hidden="1" x14ac:dyDescent="0.25">
      <c r="BG175" s="58" t="str">
        <f>IF('Job Database'!$X182="", "", 'Job Database'!$X182)</f>
        <v/>
      </c>
    </row>
    <row r="176" spans="59:59" hidden="1" x14ac:dyDescent="0.25">
      <c r="BG176" s="58" t="str">
        <f>IF('Job Database'!$X183="", "", 'Job Database'!$X183)</f>
        <v/>
      </c>
    </row>
    <row r="177" spans="59:59" hidden="1" x14ac:dyDescent="0.25">
      <c r="BG177" s="58" t="str">
        <f>IF('Job Database'!$X184="", "", 'Job Database'!$X184)</f>
        <v/>
      </c>
    </row>
    <row r="178" spans="59:59" hidden="1" x14ac:dyDescent="0.25">
      <c r="BG178" s="58" t="str">
        <f>IF('Job Database'!$X185="", "", 'Job Database'!$X185)</f>
        <v/>
      </c>
    </row>
    <row r="179" spans="59:59" hidden="1" x14ac:dyDescent="0.25">
      <c r="BG179" s="58" t="str">
        <f>IF('Job Database'!$X186="", "", 'Job Database'!$X186)</f>
        <v/>
      </c>
    </row>
    <row r="180" spans="59:59" hidden="1" x14ac:dyDescent="0.25">
      <c r="BG180" s="58" t="str">
        <f>IF('Job Database'!$X187="", "", 'Job Database'!$X187)</f>
        <v/>
      </c>
    </row>
    <row r="181" spans="59:59" hidden="1" x14ac:dyDescent="0.25">
      <c r="BG181" s="58" t="str">
        <f>IF('Job Database'!$X188="", "", 'Job Database'!$X188)</f>
        <v/>
      </c>
    </row>
    <row r="182" spans="59:59" hidden="1" x14ac:dyDescent="0.25">
      <c r="BG182" s="58" t="str">
        <f>IF('Job Database'!$X189="", "", 'Job Database'!$X189)</f>
        <v/>
      </c>
    </row>
    <row r="183" spans="59:59" hidden="1" x14ac:dyDescent="0.25">
      <c r="BG183" s="58" t="str">
        <f>IF('Job Database'!$X190="", "", 'Job Database'!$X190)</f>
        <v/>
      </c>
    </row>
    <row r="184" spans="59:59" hidden="1" x14ac:dyDescent="0.25">
      <c r="BG184" s="58" t="str">
        <f>IF('Job Database'!$X191="", "", 'Job Database'!$X191)</f>
        <v/>
      </c>
    </row>
    <row r="185" spans="59:59" hidden="1" x14ac:dyDescent="0.25">
      <c r="BG185" s="58" t="str">
        <f>IF('Job Database'!$X192="", "", 'Job Database'!$X192)</f>
        <v/>
      </c>
    </row>
    <row r="186" spans="59:59" hidden="1" x14ac:dyDescent="0.25">
      <c r="BG186" s="58" t="str">
        <f>IF('Job Database'!$X193="", "", 'Job Database'!$X193)</f>
        <v/>
      </c>
    </row>
    <row r="187" spans="59:59" hidden="1" x14ac:dyDescent="0.25">
      <c r="BG187" s="58" t="str">
        <f>IF('Job Database'!$X194="", "", 'Job Database'!$X194)</f>
        <v/>
      </c>
    </row>
    <row r="188" spans="59:59" hidden="1" x14ac:dyDescent="0.25">
      <c r="BG188" s="58" t="str">
        <f>IF('Job Database'!$X195="", "", 'Job Database'!$X195)</f>
        <v/>
      </c>
    </row>
    <row r="189" spans="59:59" hidden="1" x14ac:dyDescent="0.25">
      <c r="BG189" s="58" t="str">
        <f>IF('Job Database'!$X196="", "", 'Job Database'!$X196)</f>
        <v/>
      </c>
    </row>
    <row r="190" spans="59:59" hidden="1" x14ac:dyDescent="0.25">
      <c r="BG190" s="58" t="str">
        <f>IF('Job Database'!$X197="", "", 'Job Database'!$X197)</f>
        <v/>
      </c>
    </row>
    <row r="191" spans="59:59" hidden="1" x14ac:dyDescent="0.25">
      <c r="BG191" s="58" t="str">
        <f>IF('Job Database'!$X198="", "", 'Job Database'!$X198)</f>
        <v/>
      </c>
    </row>
    <row r="192" spans="59:59" hidden="1" x14ac:dyDescent="0.25">
      <c r="BG192" s="58" t="str">
        <f>IF('Job Database'!$X199="", "", 'Job Database'!$X199)</f>
        <v/>
      </c>
    </row>
    <row r="193" spans="59:59" hidden="1" x14ac:dyDescent="0.25">
      <c r="BG193" s="58" t="str">
        <f>IF('Job Database'!$X200="", "", 'Job Database'!$X200)</f>
        <v/>
      </c>
    </row>
    <row r="194" spans="59:59" hidden="1" x14ac:dyDescent="0.25">
      <c r="BG194" s="58" t="str">
        <f>IF('Job Database'!$X201="", "", 'Job Database'!$X201)</f>
        <v/>
      </c>
    </row>
    <row r="195" spans="59:59" hidden="1" x14ac:dyDescent="0.25">
      <c r="BG195" s="58" t="str">
        <f>IF('Job Database'!$X202="", "", 'Job Database'!$X202)</f>
        <v/>
      </c>
    </row>
    <row r="196" spans="59:59" hidden="1" x14ac:dyDescent="0.25">
      <c r="BG196" s="58" t="str">
        <f>IF('Job Database'!$X203="", "", 'Job Database'!$X203)</f>
        <v/>
      </c>
    </row>
    <row r="197" spans="59:59" hidden="1" x14ac:dyDescent="0.25">
      <c r="BG197" s="58" t="str">
        <f>IF('Job Database'!$X204="", "", 'Job Database'!$X204)</f>
        <v/>
      </c>
    </row>
    <row r="198" spans="59:59" hidden="1" x14ac:dyDescent="0.25">
      <c r="BG198" s="58" t="str">
        <f>IF('Job Database'!$X205="", "", 'Job Database'!$X205)</f>
        <v/>
      </c>
    </row>
    <row r="199" spans="59:59" hidden="1" x14ac:dyDescent="0.25">
      <c r="BG199" s="58" t="str">
        <f>IF('Job Database'!$X206="", "", 'Job Database'!$X206)</f>
        <v/>
      </c>
    </row>
    <row r="200" spans="59:59" hidden="1" x14ac:dyDescent="0.25">
      <c r="BG200" s="58" t="str">
        <f>IF('Job Database'!$X207="", "", 'Job Database'!$X207)</f>
        <v/>
      </c>
    </row>
    <row r="201" spans="59:59" hidden="1" x14ac:dyDescent="0.25">
      <c r="BG201" s="58" t="str">
        <f>IF('Job Database'!$X208="", "", 'Job Database'!$X208)</f>
        <v/>
      </c>
    </row>
    <row r="202" spans="59:59" hidden="1" x14ac:dyDescent="0.25">
      <c r="BG202" s="58" t="str">
        <f>IF('Job Database'!$X209="", "", 'Job Database'!$X209)</f>
        <v/>
      </c>
    </row>
    <row r="203" spans="59:59" hidden="1" x14ac:dyDescent="0.25">
      <c r="BG203" s="58" t="str">
        <f>IF('Job Database'!$X210="", "", 'Job Database'!$X210)</f>
        <v/>
      </c>
    </row>
    <row r="204" spans="59:59" hidden="1" x14ac:dyDescent="0.25">
      <c r="BG204" s="58" t="str">
        <f>IF('Job Database'!$X211="", "", 'Job Database'!$X211)</f>
        <v/>
      </c>
    </row>
    <row r="205" spans="59:59" hidden="1" x14ac:dyDescent="0.25">
      <c r="BG205" s="58" t="str">
        <f>IF('Job Database'!$X212="", "", 'Job Database'!$X212)</f>
        <v/>
      </c>
    </row>
    <row r="206" spans="59:59" hidden="1" x14ac:dyDescent="0.25">
      <c r="BG206" s="58" t="str">
        <f>IF('Job Database'!$X213="", "", 'Job Database'!$X213)</f>
        <v/>
      </c>
    </row>
    <row r="207" spans="59:59" hidden="1" x14ac:dyDescent="0.25">
      <c r="BG207" s="58" t="str">
        <f>IF('Job Database'!$X214="", "", 'Job Database'!$X214)</f>
        <v/>
      </c>
    </row>
    <row r="208" spans="59:59" hidden="1" x14ac:dyDescent="0.25">
      <c r="BG208" s="58" t="str">
        <f>IF('Job Database'!$X215="", "", 'Job Database'!$X215)</f>
        <v/>
      </c>
    </row>
    <row r="209" spans="59:59" hidden="1" x14ac:dyDescent="0.25">
      <c r="BG209" s="58" t="str">
        <f>IF('Job Database'!$X216="", "", 'Job Database'!$X216)</f>
        <v/>
      </c>
    </row>
    <row r="210" spans="59:59" hidden="1" x14ac:dyDescent="0.25">
      <c r="BG210" s="58" t="str">
        <f>IF('Job Database'!$X217="", "", 'Job Database'!$X217)</f>
        <v/>
      </c>
    </row>
    <row r="211" spans="59:59" hidden="1" x14ac:dyDescent="0.25">
      <c r="BG211" s="58" t="str">
        <f>IF('Job Database'!$X218="", "", 'Job Database'!$X218)</f>
        <v/>
      </c>
    </row>
    <row r="212" spans="59:59" hidden="1" x14ac:dyDescent="0.25">
      <c r="BG212" s="58" t="str">
        <f>IF('Job Database'!$X219="", "", 'Job Database'!$X219)</f>
        <v/>
      </c>
    </row>
    <row r="213" spans="59:59" hidden="1" x14ac:dyDescent="0.25">
      <c r="BG213" s="58" t="str">
        <f>IF('Job Database'!$X220="", "", 'Job Database'!$X220)</f>
        <v/>
      </c>
    </row>
    <row r="214" spans="59:59" hidden="1" x14ac:dyDescent="0.25">
      <c r="BG214" s="58" t="str">
        <f>IF('Job Database'!$X221="", "", 'Job Database'!$X221)</f>
        <v/>
      </c>
    </row>
    <row r="215" spans="59:59" hidden="1" x14ac:dyDescent="0.25">
      <c r="BG215" s="58" t="str">
        <f>IF('Job Database'!$X222="", "", 'Job Database'!$X222)</f>
        <v/>
      </c>
    </row>
    <row r="216" spans="59:59" hidden="1" x14ac:dyDescent="0.25">
      <c r="BG216" s="58" t="str">
        <f>IF('Job Database'!$X223="", "", 'Job Database'!$X223)</f>
        <v/>
      </c>
    </row>
    <row r="217" spans="59:59" hidden="1" x14ac:dyDescent="0.25">
      <c r="BG217" s="58" t="str">
        <f>IF('Job Database'!$X224="", "", 'Job Database'!$X224)</f>
        <v/>
      </c>
    </row>
    <row r="218" spans="59:59" hidden="1" x14ac:dyDescent="0.25">
      <c r="BG218" s="58" t="str">
        <f>IF('Job Database'!$X225="", "", 'Job Database'!$X225)</f>
        <v/>
      </c>
    </row>
    <row r="219" spans="59:59" hidden="1" x14ac:dyDescent="0.25">
      <c r="BG219" s="58" t="str">
        <f>IF('Job Database'!$X226="", "", 'Job Database'!$X226)</f>
        <v/>
      </c>
    </row>
    <row r="220" spans="59:59" hidden="1" x14ac:dyDescent="0.25">
      <c r="BG220" s="58" t="str">
        <f>IF('Job Database'!$X227="", "", 'Job Database'!$X227)</f>
        <v/>
      </c>
    </row>
    <row r="221" spans="59:59" hidden="1" x14ac:dyDescent="0.25">
      <c r="BG221" s="58" t="str">
        <f>IF('Job Database'!$X228="", "", 'Job Database'!$X228)</f>
        <v/>
      </c>
    </row>
    <row r="222" spans="59:59" hidden="1" x14ac:dyDescent="0.25">
      <c r="BG222" s="58" t="str">
        <f>IF('Job Database'!$X229="", "", 'Job Database'!$X229)</f>
        <v/>
      </c>
    </row>
    <row r="223" spans="59:59" hidden="1" x14ac:dyDescent="0.25">
      <c r="BG223" s="58" t="str">
        <f>IF('Job Database'!$X230="", "", 'Job Database'!$X230)</f>
        <v/>
      </c>
    </row>
    <row r="224" spans="59:59" hidden="1" x14ac:dyDescent="0.25">
      <c r="BG224" s="58" t="str">
        <f>IF('Job Database'!$X231="", "", 'Job Database'!$X231)</f>
        <v/>
      </c>
    </row>
    <row r="225" spans="59:59" hidden="1" x14ac:dyDescent="0.25">
      <c r="BG225" s="58" t="str">
        <f>IF('Job Database'!$X232="", "", 'Job Database'!$X232)</f>
        <v/>
      </c>
    </row>
    <row r="226" spans="59:59" hidden="1" x14ac:dyDescent="0.25">
      <c r="BG226" s="58" t="str">
        <f>IF('Job Database'!$X233="", "", 'Job Database'!$X233)</f>
        <v/>
      </c>
    </row>
    <row r="227" spans="59:59" hidden="1" x14ac:dyDescent="0.25">
      <c r="BG227" s="58" t="str">
        <f>IF('Job Database'!$X234="", "", 'Job Database'!$X234)</f>
        <v/>
      </c>
    </row>
    <row r="228" spans="59:59" hidden="1" x14ac:dyDescent="0.25">
      <c r="BG228" s="58" t="str">
        <f>IF('Job Database'!$X235="", "", 'Job Database'!$X235)</f>
        <v/>
      </c>
    </row>
    <row r="229" spans="59:59" hidden="1" x14ac:dyDescent="0.25">
      <c r="BG229" s="58" t="str">
        <f>IF('Job Database'!$X236="", "", 'Job Database'!$X236)</f>
        <v/>
      </c>
    </row>
    <row r="230" spans="59:59" hidden="1" x14ac:dyDescent="0.25">
      <c r="BG230" s="58" t="str">
        <f>IF('Job Database'!$X237="", "", 'Job Database'!$X237)</f>
        <v/>
      </c>
    </row>
    <row r="231" spans="59:59" hidden="1" x14ac:dyDescent="0.25">
      <c r="BG231" s="58" t="str">
        <f>IF('Job Database'!$X238="", "", 'Job Database'!$X238)</f>
        <v/>
      </c>
    </row>
    <row r="232" spans="59:59" hidden="1" x14ac:dyDescent="0.25">
      <c r="BG232" s="58" t="str">
        <f>IF('Job Database'!$X239="", "", 'Job Database'!$X239)</f>
        <v/>
      </c>
    </row>
    <row r="233" spans="59:59" hidden="1" x14ac:dyDescent="0.25">
      <c r="BG233" s="58" t="str">
        <f>IF('Job Database'!$X240="", "", 'Job Database'!$X240)</f>
        <v/>
      </c>
    </row>
    <row r="234" spans="59:59" hidden="1" x14ac:dyDescent="0.25">
      <c r="BG234" s="58" t="str">
        <f>IF('Job Database'!$X241="", "", 'Job Database'!$X241)</f>
        <v/>
      </c>
    </row>
    <row r="235" spans="59:59" hidden="1" x14ac:dyDescent="0.25">
      <c r="BG235" s="58" t="str">
        <f>IF('Job Database'!$X242="", "", 'Job Database'!$X242)</f>
        <v/>
      </c>
    </row>
    <row r="236" spans="59:59" hidden="1" x14ac:dyDescent="0.25">
      <c r="BG236" s="58" t="str">
        <f>IF('Job Database'!$X243="", "", 'Job Database'!$X243)</f>
        <v/>
      </c>
    </row>
    <row r="237" spans="59:59" hidden="1" x14ac:dyDescent="0.25">
      <c r="BG237" s="58" t="str">
        <f>IF('Job Database'!$X244="", "", 'Job Database'!$X244)</f>
        <v/>
      </c>
    </row>
    <row r="238" spans="59:59" hidden="1" x14ac:dyDescent="0.25">
      <c r="BG238" s="58" t="str">
        <f>IF('Job Database'!$X245="", "", 'Job Database'!$X245)</f>
        <v/>
      </c>
    </row>
    <row r="239" spans="59:59" hidden="1" x14ac:dyDescent="0.25">
      <c r="BG239" s="58" t="str">
        <f>IF('Job Database'!$X246="", "", 'Job Database'!$X246)</f>
        <v/>
      </c>
    </row>
    <row r="240" spans="59:59" hidden="1" x14ac:dyDescent="0.25">
      <c r="BG240" s="58" t="str">
        <f>IF('Job Database'!$X247="", "", 'Job Database'!$X247)</f>
        <v/>
      </c>
    </row>
    <row r="241" spans="59:59" hidden="1" x14ac:dyDescent="0.25">
      <c r="BG241" s="58" t="str">
        <f>IF('Job Database'!$X248="", "", 'Job Database'!$X248)</f>
        <v/>
      </c>
    </row>
    <row r="242" spans="59:59" hidden="1" x14ac:dyDescent="0.25">
      <c r="BG242" s="58" t="str">
        <f>IF('Job Database'!$X249="", "", 'Job Database'!$X249)</f>
        <v/>
      </c>
    </row>
    <row r="243" spans="59:59" hidden="1" x14ac:dyDescent="0.25">
      <c r="BG243" s="58" t="str">
        <f>IF('Job Database'!$X250="", "", 'Job Database'!$X250)</f>
        <v/>
      </c>
    </row>
    <row r="244" spans="59:59" hidden="1" x14ac:dyDescent="0.25">
      <c r="BG244" s="58" t="str">
        <f>IF('Job Database'!$X251="", "", 'Job Database'!$X251)</f>
        <v/>
      </c>
    </row>
    <row r="245" spans="59:59" hidden="1" x14ac:dyDescent="0.25">
      <c r="BG245" s="58" t="str">
        <f>IF('Job Database'!$X252="", "", 'Job Database'!$X252)</f>
        <v/>
      </c>
    </row>
    <row r="246" spans="59:59" hidden="1" x14ac:dyDescent="0.25">
      <c r="BG246" s="58" t="str">
        <f>IF('Job Database'!$X253="", "", 'Job Database'!$X253)</f>
        <v/>
      </c>
    </row>
    <row r="247" spans="59:59" hidden="1" x14ac:dyDescent="0.25">
      <c r="BG247" s="58" t="str">
        <f>IF('Job Database'!$X254="", "", 'Job Database'!$X254)</f>
        <v/>
      </c>
    </row>
    <row r="248" spans="59:59" hidden="1" x14ac:dyDescent="0.25">
      <c r="BG248" s="58" t="str">
        <f>IF('Job Database'!$X255="", "", 'Job Database'!$X255)</f>
        <v/>
      </c>
    </row>
    <row r="249" spans="59:59" hidden="1" x14ac:dyDescent="0.25">
      <c r="BG249" s="58" t="str">
        <f>IF('Job Database'!$X256="", "", 'Job Database'!$X256)</f>
        <v/>
      </c>
    </row>
    <row r="250" spans="59:59" hidden="1" x14ac:dyDescent="0.25">
      <c r="BG250" s="58" t="str">
        <f>IF('Job Database'!$X257="", "", 'Job Database'!$X257)</f>
        <v/>
      </c>
    </row>
    <row r="251" spans="59:59" hidden="1" x14ac:dyDescent="0.25">
      <c r="BG251" s="58" t="str">
        <f>IF('Job Database'!$X258="", "", 'Job Database'!$X258)</f>
        <v/>
      </c>
    </row>
    <row r="252" spans="59:59" hidden="1" x14ac:dyDescent="0.25">
      <c r="BG252" s="58" t="str">
        <f>IF('Job Database'!$X259="", "", 'Job Database'!$X259)</f>
        <v/>
      </c>
    </row>
    <row r="253" spans="59:59" hidden="1" x14ac:dyDescent="0.25">
      <c r="BG253" s="58" t="str">
        <f>IF('Job Database'!$X260="", "", 'Job Database'!$X260)</f>
        <v/>
      </c>
    </row>
    <row r="254" spans="59:59" hidden="1" x14ac:dyDescent="0.25">
      <c r="BG254" s="58" t="str">
        <f>IF('Job Database'!$X261="", "", 'Job Database'!$X261)</f>
        <v/>
      </c>
    </row>
    <row r="255" spans="59:59" hidden="1" x14ac:dyDescent="0.25">
      <c r="BG255" s="58" t="str">
        <f>IF('Job Database'!$X262="", "", 'Job Database'!$X262)</f>
        <v/>
      </c>
    </row>
    <row r="256" spans="59:59" hidden="1" x14ac:dyDescent="0.25">
      <c r="BG256" s="58" t="str">
        <f>IF('Job Database'!$X263="", "", 'Job Database'!$X263)</f>
        <v/>
      </c>
    </row>
    <row r="257" spans="59:59" hidden="1" x14ac:dyDescent="0.25">
      <c r="BG257" s="58" t="str">
        <f>IF('Job Database'!$X264="", "", 'Job Database'!$X264)</f>
        <v/>
      </c>
    </row>
    <row r="258" spans="59:59" hidden="1" x14ac:dyDescent="0.25">
      <c r="BG258" s="58" t="str">
        <f>IF('Job Database'!$X265="", "", 'Job Database'!$X265)</f>
        <v/>
      </c>
    </row>
    <row r="259" spans="59:59" hidden="1" x14ac:dyDescent="0.25">
      <c r="BG259" s="58" t="str">
        <f>IF('Job Database'!$X266="", "", 'Job Database'!$X266)</f>
        <v/>
      </c>
    </row>
    <row r="260" spans="59:59" hidden="1" x14ac:dyDescent="0.25">
      <c r="BG260" s="58" t="str">
        <f>IF('Job Database'!$X267="", "", 'Job Database'!$X267)</f>
        <v/>
      </c>
    </row>
    <row r="261" spans="59:59" hidden="1" x14ac:dyDescent="0.25">
      <c r="BG261" s="58" t="str">
        <f>IF('Job Database'!$X268="", "", 'Job Database'!$X268)</f>
        <v/>
      </c>
    </row>
    <row r="262" spans="59:59" hidden="1" x14ac:dyDescent="0.25">
      <c r="BG262" s="58" t="str">
        <f>IF('Job Database'!$X269="", "", 'Job Database'!$X269)</f>
        <v/>
      </c>
    </row>
    <row r="263" spans="59:59" hidden="1" x14ac:dyDescent="0.25">
      <c r="BG263" s="58" t="str">
        <f>IF('Job Database'!$X270="", "", 'Job Database'!$X270)</f>
        <v/>
      </c>
    </row>
    <row r="264" spans="59:59" hidden="1" x14ac:dyDescent="0.25">
      <c r="BG264" s="58" t="str">
        <f>IF('Job Database'!$X271="", "", 'Job Database'!$X271)</f>
        <v/>
      </c>
    </row>
    <row r="265" spans="59:59" hidden="1" x14ac:dyDescent="0.25">
      <c r="BG265" s="58" t="str">
        <f>IF('Job Database'!$X272="", "", 'Job Database'!$X272)</f>
        <v/>
      </c>
    </row>
    <row r="266" spans="59:59" hidden="1" x14ac:dyDescent="0.25">
      <c r="BG266" s="58" t="str">
        <f>IF('Job Database'!$X273="", "", 'Job Database'!$X273)</f>
        <v/>
      </c>
    </row>
    <row r="267" spans="59:59" hidden="1" x14ac:dyDescent="0.25">
      <c r="BG267" s="58" t="str">
        <f>IF('Job Database'!$X274="", "", 'Job Database'!$X274)</f>
        <v/>
      </c>
    </row>
    <row r="268" spans="59:59" hidden="1" x14ac:dyDescent="0.25">
      <c r="BG268" s="58" t="str">
        <f>IF('Job Database'!$X275="", "", 'Job Database'!$X275)</f>
        <v/>
      </c>
    </row>
    <row r="269" spans="59:59" hidden="1" x14ac:dyDescent="0.25">
      <c r="BG269" s="58" t="str">
        <f>IF('Job Database'!$X276="", "", 'Job Database'!$X276)</f>
        <v/>
      </c>
    </row>
    <row r="270" spans="59:59" hidden="1" x14ac:dyDescent="0.25">
      <c r="BG270" s="58" t="str">
        <f>IF('Job Database'!$X277="", "", 'Job Database'!$X277)</f>
        <v/>
      </c>
    </row>
    <row r="271" spans="59:59" hidden="1" x14ac:dyDescent="0.25">
      <c r="BG271" s="58" t="str">
        <f>IF('Job Database'!$X278="", "", 'Job Database'!$X278)</f>
        <v/>
      </c>
    </row>
    <row r="272" spans="59:59" hidden="1" x14ac:dyDescent="0.25">
      <c r="BG272" s="58" t="str">
        <f>IF('Job Database'!$X279="", "", 'Job Database'!$X279)</f>
        <v/>
      </c>
    </row>
    <row r="273" spans="59:59" hidden="1" x14ac:dyDescent="0.25">
      <c r="BG273" s="58" t="str">
        <f>IF('Job Database'!$X280="", "", 'Job Database'!$X280)</f>
        <v/>
      </c>
    </row>
    <row r="274" spans="59:59" hidden="1" x14ac:dyDescent="0.25">
      <c r="BG274" s="58" t="str">
        <f>IF('Job Database'!$X281="", "", 'Job Database'!$X281)</f>
        <v/>
      </c>
    </row>
    <row r="275" spans="59:59" hidden="1" x14ac:dyDescent="0.25">
      <c r="BG275" s="58" t="str">
        <f>IF('Job Database'!$X282="", "", 'Job Database'!$X282)</f>
        <v/>
      </c>
    </row>
    <row r="276" spans="59:59" hidden="1" x14ac:dyDescent="0.25">
      <c r="BG276" s="58" t="str">
        <f>IF('Job Database'!$X283="", "", 'Job Database'!$X283)</f>
        <v/>
      </c>
    </row>
    <row r="277" spans="59:59" hidden="1" x14ac:dyDescent="0.25">
      <c r="BG277" s="58" t="str">
        <f>IF('Job Database'!$X284="", "", 'Job Database'!$X284)</f>
        <v/>
      </c>
    </row>
    <row r="278" spans="59:59" hidden="1" x14ac:dyDescent="0.25">
      <c r="BG278" s="58" t="str">
        <f>IF('Job Database'!$X285="", "", 'Job Database'!$X285)</f>
        <v/>
      </c>
    </row>
    <row r="279" spans="59:59" hidden="1" x14ac:dyDescent="0.25">
      <c r="BG279" s="58" t="str">
        <f>IF('Job Database'!$X286="", "", 'Job Database'!$X286)</f>
        <v/>
      </c>
    </row>
    <row r="280" spans="59:59" hidden="1" x14ac:dyDescent="0.25">
      <c r="BG280" s="58" t="str">
        <f>IF('Job Database'!$X287="", "", 'Job Database'!$X287)</f>
        <v/>
      </c>
    </row>
    <row r="281" spans="59:59" hidden="1" x14ac:dyDescent="0.25">
      <c r="BG281" s="58" t="str">
        <f>IF('Job Database'!$X288="", "", 'Job Database'!$X288)</f>
        <v/>
      </c>
    </row>
    <row r="282" spans="59:59" hidden="1" x14ac:dyDescent="0.25">
      <c r="BG282" s="58" t="str">
        <f>IF('Job Database'!$X289="", "", 'Job Database'!$X289)</f>
        <v/>
      </c>
    </row>
    <row r="283" spans="59:59" hidden="1" x14ac:dyDescent="0.25">
      <c r="BG283" s="58" t="str">
        <f>IF('Job Database'!$X290="", "", 'Job Database'!$X290)</f>
        <v/>
      </c>
    </row>
    <row r="284" spans="59:59" hidden="1" x14ac:dyDescent="0.25">
      <c r="BG284" s="58" t="str">
        <f>IF('Job Database'!$X291="", "", 'Job Database'!$X291)</f>
        <v/>
      </c>
    </row>
    <row r="285" spans="59:59" hidden="1" x14ac:dyDescent="0.25">
      <c r="BG285" s="58" t="str">
        <f>IF('Job Database'!$X292="", "", 'Job Database'!$X292)</f>
        <v/>
      </c>
    </row>
    <row r="286" spans="59:59" hidden="1" x14ac:dyDescent="0.25">
      <c r="BG286" s="58" t="str">
        <f>IF('Job Database'!$X293="", "", 'Job Database'!$X293)</f>
        <v/>
      </c>
    </row>
    <row r="287" spans="59:59" hidden="1" x14ac:dyDescent="0.25">
      <c r="BG287" s="58" t="str">
        <f>IF('Job Database'!$X294="", "", 'Job Database'!$X294)</f>
        <v/>
      </c>
    </row>
    <row r="288" spans="59:59" hidden="1" x14ac:dyDescent="0.25">
      <c r="BG288" s="58" t="str">
        <f>IF('Job Database'!$X295="", "", 'Job Database'!$X295)</f>
        <v/>
      </c>
    </row>
    <row r="289" spans="59:59" hidden="1" x14ac:dyDescent="0.25">
      <c r="BG289" s="58" t="str">
        <f>IF('Job Database'!$X296="", "", 'Job Database'!$X296)</f>
        <v/>
      </c>
    </row>
    <row r="290" spans="59:59" hidden="1" x14ac:dyDescent="0.25">
      <c r="BG290" s="58" t="str">
        <f>IF('Job Database'!$X297="", "", 'Job Database'!$X297)</f>
        <v/>
      </c>
    </row>
    <row r="291" spans="59:59" hidden="1" x14ac:dyDescent="0.25">
      <c r="BG291" s="58" t="str">
        <f>IF('Job Database'!$X298="", "", 'Job Database'!$X298)</f>
        <v/>
      </c>
    </row>
    <row r="292" spans="59:59" hidden="1" x14ac:dyDescent="0.25">
      <c r="BG292" s="58" t="str">
        <f>IF('Job Database'!$X299="", "", 'Job Database'!$X299)</f>
        <v/>
      </c>
    </row>
    <row r="293" spans="59:59" hidden="1" x14ac:dyDescent="0.25">
      <c r="BG293" s="58" t="str">
        <f>IF('Job Database'!$X300="", "", 'Job Database'!$X300)</f>
        <v/>
      </c>
    </row>
    <row r="294" spans="59:59" hidden="1" x14ac:dyDescent="0.25">
      <c r="BG294" s="58" t="str">
        <f>IF('Job Database'!$X301="", "", 'Job Database'!$X301)</f>
        <v/>
      </c>
    </row>
    <row r="295" spans="59:59" hidden="1" x14ac:dyDescent="0.25">
      <c r="BG295" s="58" t="str">
        <f>IF('Job Database'!$X302="", "", 'Job Database'!$X302)</f>
        <v/>
      </c>
    </row>
    <row r="296" spans="59:59" hidden="1" x14ac:dyDescent="0.25">
      <c r="BG296" s="58" t="str">
        <f>IF('Job Database'!$X303="", "", 'Job Database'!$X303)</f>
        <v/>
      </c>
    </row>
    <row r="297" spans="59:59" hidden="1" x14ac:dyDescent="0.25">
      <c r="BG297" s="58" t="str">
        <f>IF('Job Database'!$X304="", "", 'Job Database'!$X304)</f>
        <v/>
      </c>
    </row>
    <row r="298" spans="59:59" hidden="1" x14ac:dyDescent="0.25">
      <c r="BG298" s="58" t="str">
        <f>IF('Job Database'!$X305="", "", 'Job Database'!$X305)</f>
        <v/>
      </c>
    </row>
    <row r="299" spans="59:59" hidden="1" x14ac:dyDescent="0.25">
      <c r="BG299" s="58" t="str">
        <f>IF('Job Database'!$X306="", "", 'Job Database'!$X306)</f>
        <v/>
      </c>
    </row>
    <row r="300" spans="59:59" hidden="1" x14ac:dyDescent="0.25">
      <c r="BG300" s="58" t="str">
        <f>IF('Job Database'!$X307="", "", 'Job Database'!$X307)</f>
        <v/>
      </c>
    </row>
    <row r="301" spans="59:59" hidden="1" x14ac:dyDescent="0.25">
      <c r="BG301" s="58" t="str">
        <f>IF('Job Database'!$X308="", "", 'Job Database'!$X308)</f>
        <v/>
      </c>
    </row>
    <row r="302" spans="59:59" hidden="1" x14ac:dyDescent="0.25">
      <c r="BG302" s="58" t="str">
        <f>IF('Job Database'!$X309="", "", 'Job Database'!$X309)</f>
        <v/>
      </c>
    </row>
    <row r="303" spans="59:59" hidden="1" x14ac:dyDescent="0.25">
      <c r="BG303" s="58" t="str">
        <f>IF('Job Database'!$X310="", "", 'Job Database'!$X310)</f>
        <v/>
      </c>
    </row>
    <row r="304" spans="59:59" hidden="1" x14ac:dyDescent="0.25">
      <c r="BG304" s="58" t="str">
        <f>IF('Job Database'!$X311="", "", 'Job Database'!$X311)</f>
        <v/>
      </c>
    </row>
    <row r="305" spans="59:59" hidden="1" x14ac:dyDescent="0.25">
      <c r="BG305" s="58" t="str">
        <f>IF('Job Database'!$X312="", "", 'Job Database'!$X312)</f>
        <v/>
      </c>
    </row>
    <row r="306" spans="59:59" hidden="1" x14ac:dyDescent="0.25">
      <c r="BG306" s="58" t="str">
        <f>IF('Job Database'!$X313="", "", 'Job Database'!$X313)</f>
        <v/>
      </c>
    </row>
    <row r="307" spans="59:59" hidden="1" x14ac:dyDescent="0.25">
      <c r="BG307" s="58" t="str">
        <f>IF('Job Database'!$X314="", "", 'Job Database'!$X314)</f>
        <v/>
      </c>
    </row>
    <row r="308" spans="59:59" hidden="1" x14ac:dyDescent="0.25">
      <c r="BG308" s="58" t="str">
        <f>IF('Job Database'!$X315="", "", 'Job Database'!$X315)</f>
        <v/>
      </c>
    </row>
    <row r="309" spans="59:59" hidden="1" x14ac:dyDescent="0.25">
      <c r="BG309" s="58" t="str">
        <f>IF('Job Database'!$X316="", "", 'Job Database'!$X316)</f>
        <v/>
      </c>
    </row>
    <row r="310" spans="59:59" hidden="1" x14ac:dyDescent="0.25">
      <c r="BG310" s="58" t="str">
        <f>IF('Job Database'!$X317="", "", 'Job Database'!$X317)</f>
        <v/>
      </c>
    </row>
    <row r="311" spans="59:59" hidden="1" x14ac:dyDescent="0.25">
      <c r="BG311" s="58" t="str">
        <f>IF('Job Database'!$X318="", "", 'Job Database'!$X318)</f>
        <v/>
      </c>
    </row>
    <row r="312" spans="59:59" hidden="1" x14ac:dyDescent="0.25">
      <c r="BG312" s="58" t="str">
        <f>IF('Job Database'!$X319="", "", 'Job Database'!$X319)</f>
        <v/>
      </c>
    </row>
    <row r="313" spans="59:59" hidden="1" x14ac:dyDescent="0.25">
      <c r="BG313" s="58" t="str">
        <f>IF('Job Database'!$X320="", "", 'Job Database'!$X320)</f>
        <v/>
      </c>
    </row>
    <row r="314" spans="59:59" hidden="1" x14ac:dyDescent="0.25">
      <c r="BG314" s="58" t="str">
        <f>IF('Job Database'!$X321="", "", 'Job Database'!$X321)</f>
        <v/>
      </c>
    </row>
    <row r="315" spans="59:59" hidden="1" x14ac:dyDescent="0.25">
      <c r="BG315" s="58" t="str">
        <f>IF('Job Database'!$X322="", "", 'Job Database'!$X322)</f>
        <v/>
      </c>
    </row>
    <row r="316" spans="59:59" hidden="1" x14ac:dyDescent="0.25">
      <c r="BG316" s="58" t="str">
        <f>IF('Job Database'!$X323="", "", 'Job Database'!$X323)</f>
        <v/>
      </c>
    </row>
    <row r="317" spans="59:59" hidden="1" x14ac:dyDescent="0.25">
      <c r="BG317" s="58" t="str">
        <f>IF('Job Database'!$X324="", "", 'Job Database'!$X324)</f>
        <v/>
      </c>
    </row>
    <row r="318" spans="59:59" hidden="1" x14ac:dyDescent="0.25">
      <c r="BG318" s="58" t="str">
        <f>IF('Job Database'!$X325="", "", 'Job Database'!$X325)</f>
        <v/>
      </c>
    </row>
    <row r="319" spans="59:59" hidden="1" x14ac:dyDescent="0.25">
      <c r="BG319" s="58" t="str">
        <f>IF('Job Database'!$X326="", "", 'Job Database'!$X326)</f>
        <v/>
      </c>
    </row>
    <row r="320" spans="59:59" hidden="1" x14ac:dyDescent="0.25">
      <c r="BG320" s="58" t="str">
        <f>IF('Job Database'!$X327="", "", 'Job Database'!$X327)</f>
        <v/>
      </c>
    </row>
    <row r="321" spans="59:59" hidden="1" x14ac:dyDescent="0.25">
      <c r="BG321" s="58" t="str">
        <f>IF('Job Database'!$X328="", "", 'Job Database'!$X328)</f>
        <v/>
      </c>
    </row>
    <row r="322" spans="59:59" hidden="1" x14ac:dyDescent="0.25">
      <c r="BG322" s="58" t="str">
        <f>IF('Job Database'!$X329="", "", 'Job Database'!$X329)</f>
        <v/>
      </c>
    </row>
    <row r="323" spans="59:59" hidden="1" x14ac:dyDescent="0.25">
      <c r="BG323" s="58" t="str">
        <f>IF('Job Database'!$X330="", "", 'Job Database'!$X330)</f>
        <v/>
      </c>
    </row>
    <row r="324" spans="59:59" hidden="1" x14ac:dyDescent="0.25">
      <c r="BG324" s="58" t="str">
        <f>IF('Job Database'!$X331="", "", 'Job Database'!$X331)</f>
        <v/>
      </c>
    </row>
    <row r="325" spans="59:59" hidden="1" x14ac:dyDescent="0.25">
      <c r="BG325" s="58" t="str">
        <f>IF('Job Database'!$X332="", "", 'Job Database'!$X332)</f>
        <v/>
      </c>
    </row>
    <row r="326" spans="59:59" hidden="1" x14ac:dyDescent="0.25">
      <c r="BG326" s="58" t="str">
        <f>IF('Job Database'!$X333="", "", 'Job Database'!$X333)</f>
        <v/>
      </c>
    </row>
    <row r="327" spans="59:59" hidden="1" x14ac:dyDescent="0.25">
      <c r="BG327" s="58" t="str">
        <f>IF('Job Database'!$X334="", "", 'Job Database'!$X334)</f>
        <v/>
      </c>
    </row>
    <row r="328" spans="59:59" hidden="1" x14ac:dyDescent="0.25">
      <c r="BG328" s="58" t="str">
        <f>IF('Job Database'!$X335="", "", 'Job Database'!$X335)</f>
        <v/>
      </c>
    </row>
    <row r="329" spans="59:59" hidden="1" x14ac:dyDescent="0.25">
      <c r="BG329" s="58" t="str">
        <f>IF('Job Database'!$X336="", "", 'Job Database'!$X336)</f>
        <v/>
      </c>
    </row>
    <row r="330" spans="59:59" hidden="1" x14ac:dyDescent="0.25">
      <c r="BG330" s="58" t="str">
        <f>IF('Job Database'!$X337="", "", 'Job Database'!$X337)</f>
        <v/>
      </c>
    </row>
    <row r="331" spans="59:59" hidden="1" x14ac:dyDescent="0.25">
      <c r="BG331" s="58" t="str">
        <f>IF('Job Database'!$X338="", "", 'Job Database'!$X338)</f>
        <v/>
      </c>
    </row>
    <row r="332" spans="59:59" hidden="1" x14ac:dyDescent="0.25">
      <c r="BG332" s="58" t="str">
        <f>IF('Job Database'!$X339="", "", 'Job Database'!$X339)</f>
        <v/>
      </c>
    </row>
    <row r="333" spans="59:59" hidden="1" x14ac:dyDescent="0.25">
      <c r="BG333" s="58" t="str">
        <f>IF('Job Database'!$X340="", "", 'Job Database'!$X340)</f>
        <v/>
      </c>
    </row>
    <row r="334" spans="59:59" hidden="1" x14ac:dyDescent="0.25">
      <c r="BG334" s="58" t="str">
        <f>IF('Job Database'!$X341="", "", 'Job Database'!$X341)</f>
        <v/>
      </c>
    </row>
    <row r="335" spans="59:59" hidden="1" x14ac:dyDescent="0.25">
      <c r="BG335" s="58" t="str">
        <f>IF('Job Database'!$X342="", "", 'Job Database'!$X342)</f>
        <v/>
      </c>
    </row>
    <row r="336" spans="59:59" hidden="1" x14ac:dyDescent="0.25">
      <c r="BG336" s="58" t="str">
        <f>IF('Job Database'!$X343="", "", 'Job Database'!$X343)</f>
        <v/>
      </c>
    </row>
    <row r="337" spans="59:59" hidden="1" x14ac:dyDescent="0.25">
      <c r="BG337" s="58" t="str">
        <f>IF('Job Database'!$X344="", "", 'Job Database'!$X344)</f>
        <v/>
      </c>
    </row>
    <row r="338" spans="59:59" hidden="1" x14ac:dyDescent="0.25">
      <c r="BG338" s="58" t="str">
        <f>IF('Job Database'!$X345="", "", 'Job Database'!$X345)</f>
        <v/>
      </c>
    </row>
    <row r="339" spans="59:59" hidden="1" x14ac:dyDescent="0.25">
      <c r="BG339" s="58" t="str">
        <f>IF('Job Database'!$X346="", "", 'Job Database'!$X346)</f>
        <v/>
      </c>
    </row>
    <row r="340" spans="59:59" hidden="1" x14ac:dyDescent="0.25">
      <c r="BG340" s="58" t="str">
        <f>IF('Job Database'!$X347="", "", 'Job Database'!$X347)</f>
        <v/>
      </c>
    </row>
    <row r="341" spans="59:59" hidden="1" x14ac:dyDescent="0.25">
      <c r="BG341" s="58" t="str">
        <f>IF('Job Database'!$X348="", "", 'Job Database'!$X348)</f>
        <v/>
      </c>
    </row>
    <row r="342" spans="59:59" hidden="1" x14ac:dyDescent="0.25">
      <c r="BG342" s="58" t="str">
        <f>IF('Job Database'!$X349="", "", 'Job Database'!$X349)</f>
        <v/>
      </c>
    </row>
    <row r="343" spans="59:59" hidden="1" x14ac:dyDescent="0.25">
      <c r="BG343" s="58" t="str">
        <f>IF('Job Database'!$X350="", "", 'Job Database'!$X350)</f>
        <v/>
      </c>
    </row>
    <row r="344" spans="59:59" hidden="1" x14ac:dyDescent="0.25">
      <c r="BG344" s="58" t="str">
        <f>IF('Job Database'!$X351="", "", 'Job Database'!$X351)</f>
        <v/>
      </c>
    </row>
    <row r="345" spans="59:59" hidden="1" x14ac:dyDescent="0.25">
      <c r="BG345" s="58" t="str">
        <f>IF('Job Database'!$X352="", "", 'Job Database'!$X352)</f>
        <v/>
      </c>
    </row>
    <row r="346" spans="59:59" hidden="1" x14ac:dyDescent="0.25">
      <c r="BG346" s="58" t="str">
        <f>IF('Job Database'!$X353="", "", 'Job Database'!$X353)</f>
        <v/>
      </c>
    </row>
    <row r="347" spans="59:59" hidden="1" x14ac:dyDescent="0.25">
      <c r="BG347" s="58" t="str">
        <f>IF('Job Database'!$X354="", "", 'Job Database'!$X354)</f>
        <v/>
      </c>
    </row>
    <row r="348" spans="59:59" hidden="1" x14ac:dyDescent="0.25">
      <c r="BG348" s="58" t="str">
        <f>IF('Job Database'!$X355="", "", 'Job Database'!$X355)</f>
        <v/>
      </c>
    </row>
    <row r="349" spans="59:59" hidden="1" x14ac:dyDescent="0.25">
      <c r="BG349" s="58" t="str">
        <f>IF('Job Database'!$X356="", "", 'Job Database'!$X356)</f>
        <v/>
      </c>
    </row>
    <row r="350" spans="59:59" hidden="1" x14ac:dyDescent="0.25">
      <c r="BG350" s="58" t="str">
        <f>IF('Job Database'!$X357="", "", 'Job Database'!$X357)</f>
        <v/>
      </c>
    </row>
    <row r="351" spans="59:59" hidden="1" x14ac:dyDescent="0.25">
      <c r="BG351" s="58" t="str">
        <f>IF('Job Database'!$X358="", "", 'Job Database'!$X358)</f>
        <v/>
      </c>
    </row>
    <row r="352" spans="59:59" hidden="1" x14ac:dyDescent="0.25">
      <c r="BG352" s="58" t="str">
        <f>IF('Job Database'!$X359="", "", 'Job Database'!$X359)</f>
        <v/>
      </c>
    </row>
    <row r="353" spans="59:59" hidden="1" x14ac:dyDescent="0.25">
      <c r="BG353" s="58" t="str">
        <f>IF('Job Database'!$X360="", "", 'Job Database'!$X360)</f>
        <v/>
      </c>
    </row>
    <row r="354" spans="59:59" hidden="1" x14ac:dyDescent="0.25">
      <c r="BG354" s="58" t="str">
        <f>IF('Job Database'!$X361="", "", 'Job Database'!$X361)</f>
        <v/>
      </c>
    </row>
    <row r="355" spans="59:59" hidden="1" x14ac:dyDescent="0.25">
      <c r="BG355" s="58" t="str">
        <f>IF('Job Database'!$X362="", "", 'Job Database'!$X362)</f>
        <v/>
      </c>
    </row>
    <row r="356" spans="59:59" hidden="1" x14ac:dyDescent="0.25">
      <c r="BG356" s="58" t="str">
        <f>IF('Job Database'!$X363="", "", 'Job Database'!$X363)</f>
        <v/>
      </c>
    </row>
    <row r="357" spans="59:59" hidden="1" x14ac:dyDescent="0.25">
      <c r="BG357" s="58" t="str">
        <f>IF('Job Database'!$X364="", "", 'Job Database'!$X364)</f>
        <v/>
      </c>
    </row>
    <row r="358" spans="59:59" hidden="1" x14ac:dyDescent="0.25">
      <c r="BG358" s="58" t="str">
        <f>IF('Job Database'!$X365="", "", 'Job Database'!$X365)</f>
        <v/>
      </c>
    </row>
    <row r="359" spans="59:59" hidden="1" x14ac:dyDescent="0.25">
      <c r="BG359" s="58" t="str">
        <f>IF('Job Database'!$X366="", "", 'Job Database'!$X366)</f>
        <v/>
      </c>
    </row>
    <row r="360" spans="59:59" hidden="1" x14ac:dyDescent="0.25">
      <c r="BG360" s="58" t="str">
        <f>IF('Job Database'!$X367="", "", 'Job Database'!$X367)</f>
        <v/>
      </c>
    </row>
    <row r="361" spans="59:59" hidden="1" x14ac:dyDescent="0.25">
      <c r="BG361" s="58" t="str">
        <f>IF('Job Database'!$X368="", "", 'Job Database'!$X368)</f>
        <v/>
      </c>
    </row>
    <row r="362" spans="59:59" hidden="1" x14ac:dyDescent="0.25">
      <c r="BG362" s="58" t="str">
        <f>IF('Job Database'!$X369="", "", 'Job Database'!$X369)</f>
        <v/>
      </c>
    </row>
    <row r="363" spans="59:59" hidden="1" x14ac:dyDescent="0.25">
      <c r="BG363" s="58" t="str">
        <f>IF('Job Database'!$X370="", "", 'Job Database'!$X370)</f>
        <v/>
      </c>
    </row>
    <row r="364" spans="59:59" hidden="1" x14ac:dyDescent="0.25">
      <c r="BG364" s="58" t="str">
        <f>IF('Job Database'!$X371="", "", 'Job Database'!$X371)</f>
        <v/>
      </c>
    </row>
    <row r="365" spans="59:59" hidden="1" x14ac:dyDescent="0.25">
      <c r="BG365" s="58" t="str">
        <f>IF('Job Database'!$X372="", "", 'Job Database'!$X372)</f>
        <v/>
      </c>
    </row>
    <row r="366" spans="59:59" hidden="1" x14ac:dyDescent="0.25">
      <c r="BG366" s="58" t="str">
        <f>IF('Job Database'!$X373="", "", 'Job Database'!$X373)</f>
        <v/>
      </c>
    </row>
    <row r="367" spans="59:59" hidden="1" x14ac:dyDescent="0.25">
      <c r="BG367" s="58" t="str">
        <f>IF('Job Database'!$X374="", "", 'Job Database'!$X374)</f>
        <v/>
      </c>
    </row>
    <row r="368" spans="59:59" hidden="1" x14ac:dyDescent="0.25">
      <c r="BG368" s="58" t="str">
        <f>IF('Job Database'!$X375="", "", 'Job Database'!$X375)</f>
        <v/>
      </c>
    </row>
    <row r="369" spans="59:59" hidden="1" x14ac:dyDescent="0.25">
      <c r="BG369" s="58" t="str">
        <f>IF('Job Database'!$X376="", "", 'Job Database'!$X376)</f>
        <v/>
      </c>
    </row>
    <row r="370" spans="59:59" hidden="1" x14ac:dyDescent="0.25">
      <c r="BG370" s="58" t="str">
        <f>IF('Job Database'!$X377="", "", 'Job Database'!$X377)</f>
        <v/>
      </c>
    </row>
    <row r="371" spans="59:59" hidden="1" x14ac:dyDescent="0.25">
      <c r="BG371" s="58" t="str">
        <f>IF('Job Database'!$X378="", "", 'Job Database'!$X378)</f>
        <v/>
      </c>
    </row>
    <row r="372" spans="59:59" hidden="1" x14ac:dyDescent="0.25">
      <c r="BG372" s="58" t="str">
        <f>IF('Job Database'!$X379="", "", 'Job Database'!$X379)</f>
        <v/>
      </c>
    </row>
    <row r="373" spans="59:59" hidden="1" x14ac:dyDescent="0.25">
      <c r="BG373" s="58" t="str">
        <f>IF('Job Database'!$X380="", "", 'Job Database'!$X380)</f>
        <v/>
      </c>
    </row>
    <row r="374" spans="59:59" hidden="1" x14ac:dyDescent="0.25">
      <c r="BG374" s="58" t="str">
        <f>IF('Job Database'!$X381="", "", 'Job Database'!$X381)</f>
        <v/>
      </c>
    </row>
    <row r="375" spans="59:59" hidden="1" x14ac:dyDescent="0.25">
      <c r="BG375" s="58" t="str">
        <f>IF('Job Database'!$X382="", "", 'Job Database'!$X382)</f>
        <v/>
      </c>
    </row>
    <row r="376" spans="59:59" hidden="1" x14ac:dyDescent="0.25">
      <c r="BG376" s="58" t="str">
        <f>IF('Job Database'!$X383="", "", 'Job Database'!$X383)</f>
        <v/>
      </c>
    </row>
    <row r="377" spans="59:59" hidden="1" x14ac:dyDescent="0.25">
      <c r="BG377" s="58" t="str">
        <f>IF('Job Database'!$X384="", "", 'Job Database'!$X384)</f>
        <v/>
      </c>
    </row>
    <row r="378" spans="59:59" hidden="1" x14ac:dyDescent="0.25">
      <c r="BG378" s="58" t="str">
        <f>IF('Job Database'!$X385="", "", 'Job Database'!$X385)</f>
        <v/>
      </c>
    </row>
    <row r="379" spans="59:59" hidden="1" x14ac:dyDescent="0.25">
      <c r="BG379" s="58" t="str">
        <f>IF('Job Database'!$X386="", "", 'Job Database'!$X386)</f>
        <v/>
      </c>
    </row>
    <row r="380" spans="59:59" hidden="1" x14ac:dyDescent="0.25">
      <c r="BG380" s="58" t="str">
        <f>IF('Job Database'!$X387="", "", 'Job Database'!$X387)</f>
        <v/>
      </c>
    </row>
    <row r="381" spans="59:59" hidden="1" x14ac:dyDescent="0.25">
      <c r="BG381" s="58" t="str">
        <f>IF('Job Database'!$X388="", "", 'Job Database'!$X388)</f>
        <v/>
      </c>
    </row>
    <row r="382" spans="59:59" hidden="1" x14ac:dyDescent="0.25">
      <c r="BG382" s="58" t="str">
        <f>IF('Job Database'!$X389="", "", 'Job Database'!$X389)</f>
        <v/>
      </c>
    </row>
    <row r="383" spans="59:59" hidden="1" x14ac:dyDescent="0.25">
      <c r="BG383" s="58" t="str">
        <f>IF('Job Database'!$X390="", "", 'Job Database'!$X390)</f>
        <v/>
      </c>
    </row>
    <row r="384" spans="59:59" hidden="1" x14ac:dyDescent="0.25">
      <c r="BG384" s="58" t="str">
        <f>IF('Job Database'!$X391="", "", 'Job Database'!$X391)</f>
        <v/>
      </c>
    </row>
    <row r="385" spans="59:59" hidden="1" x14ac:dyDescent="0.25">
      <c r="BG385" s="58" t="str">
        <f>IF('Job Database'!$X392="", "", 'Job Database'!$X392)</f>
        <v/>
      </c>
    </row>
    <row r="386" spans="59:59" hidden="1" x14ac:dyDescent="0.25">
      <c r="BG386" s="58" t="str">
        <f>IF('Job Database'!$X393="", "", 'Job Database'!$X393)</f>
        <v/>
      </c>
    </row>
    <row r="387" spans="59:59" hidden="1" x14ac:dyDescent="0.25">
      <c r="BG387" s="58" t="str">
        <f>IF('Job Database'!$X394="", "", 'Job Database'!$X394)</f>
        <v/>
      </c>
    </row>
    <row r="388" spans="59:59" hidden="1" x14ac:dyDescent="0.25">
      <c r="BG388" s="58" t="str">
        <f>IF('Job Database'!$X395="", "", 'Job Database'!$X395)</f>
        <v/>
      </c>
    </row>
    <row r="389" spans="59:59" hidden="1" x14ac:dyDescent="0.25">
      <c r="BG389" s="58" t="str">
        <f>IF('Job Database'!$X396="", "", 'Job Database'!$X396)</f>
        <v/>
      </c>
    </row>
    <row r="390" spans="59:59" hidden="1" x14ac:dyDescent="0.25">
      <c r="BG390" s="58" t="str">
        <f>IF('Job Database'!$X397="", "", 'Job Database'!$X397)</f>
        <v/>
      </c>
    </row>
    <row r="391" spans="59:59" hidden="1" x14ac:dyDescent="0.25">
      <c r="BG391" s="58" t="str">
        <f>IF('Job Database'!$X398="", "", 'Job Database'!$X398)</f>
        <v/>
      </c>
    </row>
    <row r="392" spans="59:59" hidden="1" x14ac:dyDescent="0.25">
      <c r="BG392" s="58" t="str">
        <f>IF('Job Database'!$X399="", "", 'Job Database'!$X399)</f>
        <v/>
      </c>
    </row>
    <row r="393" spans="59:59" hidden="1" x14ac:dyDescent="0.25">
      <c r="BG393" s="58" t="str">
        <f>IF('Job Database'!$X400="", "", 'Job Database'!$X400)</f>
        <v/>
      </c>
    </row>
    <row r="394" spans="59:59" hidden="1" x14ac:dyDescent="0.25">
      <c r="BG394" s="58" t="str">
        <f>IF('Job Database'!$X401="", "", 'Job Database'!$X401)</f>
        <v/>
      </c>
    </row>
    <row r="395" spans="59:59" hidden="1" x14ac:dyDescent="0.25">
      <c r="BG395" s="58" t="str">
        <f>IF('Job Database'!$X402="", "", 'Job Database'!$X402)</f>
        <v/>
      </c>
    </row>
    <row r="396" spans="59:59" hidden="1" x14ac:dyDescent="0.25">
      <c r="BG396" s="58" t="str">
        <f>IF('Job Database'!$X403="", "", 'Job Database'!$X403)</f>
        <v/>
      </c>
    </row>
    <row r="397" spans="59:59" hidden="1" x14ac:dyDescent="0.25">
      <c r="BG397" s="58" t="str">
        <f>IF('Job Database'!$X404="", "", 'Job Database'!$X404)</f>
        <v/>
      </c>
    </row>
    <row r="398" spans="59:59" hidden="1" x14ac:dyDescent="0.25">
      <c r="BG398" s="58" t="str">
        <f>IF('Job Database'!$X405="", "", 'Job Database'!$X405)</f>
        <v/>
      </c>
    </row>
    <row r="399" spans="59:59" hidden="1" x14ac:dyDescent="0.25">
      <c r="BG399" s="58" t="str">
        <f>IF('Job Database'!$X406="", "", 'Job Database'!$X406)</f>
        <v/>
      </c>
    </row>
    <row r="400" spans="59:59" hidden="1" x14ac:dyDescent="0.25">
      <c r="BG400" s="58" t="str">
        <f>IF('Job Database'!$X407="", "", 'Job Database'!$X407)</f>
        <v/>
      </c>
    </row>
    <row r="401" spans="59:59" hidden="1" x14ac:dyDescent="0.25">
      <c r="BG401" s="58" t="str">
        <f>IF('Job Database'!$X408="", "", 'Job Database'!$X408)</f>
        <v/>
      </c>
    </row>
    <row r="402" spans="59:59" hidden="1" x14ac:dyDescent="0.25">
      <c r="BG402" s="58" t="str">
        <f>IF('Job Database'!$X409="", "", 'Job Database'!$X409)</f>
        <v/>
      </c>
    </row>
    <row r="403" spans="59:59" hidden="1" x14ac:dyDescent="0.25">
      <c r="BG403" s="58" t="str">
        <f>IF('Job Database'!$X410="", "", 'Job Database'!$X410)</f>
        <v/>
      </c>
    </row>
    <row r="404" spans="59:59" hidden="1" x14ac:dyDescent="0.25">
      <c r="BG404" s="58" t="str">
        <f>IF('Job Database'!$X411="", "", 'Job Database'!$X411)</f>
        <v/>
      </c>
    </row>
    <row r="405" spans="59:59" hidden="1" x14ac:dyDescent="0.25">
      <c r="BG405" s="58" t="str">
        <f>IF('Job Database'!$X412="", "", 'Job Database'!$X412)</f>
        <v/>
      </c>
    </row>
    <row r="406" spans="59:59" hidden="1" x14ac:dyDescent="0.25">
      <c r="BG406" s="58" t="str">
        <f>IF('Job Database'!$X413="", "", 'Job Database'!$X413)</f>
        <v/>
      </c>
    </row>
    <row r="407" spans="59:59" hidden="1" x14ac:dyDescent="0.25">
      <c r="BG407" s="58" t="str">
        <f>IF('Job Database'!$X414="", "", 'Job Database'!$X414)</f>
        <v/>
      </c>
    </row>
    <row r="408" spans="59:59" hidden="1" x14ac:dyDescent="0.25">
      <c r="BG408" s="58" t="str">
        <f>IF('Job Database'!$X415="", "", 'Job Database'!$X415)</f>
        <v/>
      </c>
    </row>
    <row r="409" spans="59:59" hidden="1" x14ac:dyDescent="0.25">
      <c r="BG409" s="58" t="str">
        <f>IF('Job Database'!$X416="", "", 'Job Database'!$X416)</f>
        <v/>
      </c>
    </row>
    <row r="410" spans="59:59" hidden="1" x14ac:dyDescent="0.25">
      <c r="BG410" s="58" t="str">
        <f>IF('Job Database'!$X417="", "", 'Job Database'!$X417)</f>
        <v/>
      </c>
    </row>
    <row r="411" spans="59:59" hidden="1" x14ac:dyDescent="0.25">
      <c r="BG411" s="58" t="str">
        <f>IF('Job Database'!$X418="", "", 'Job Database'!$X418)</f>
        <v/>
      </c>
    </row>
    <row r="412" spans="59:59" hidden="1" x14ac:dyDescent="0.25">
      <c r="BG412" s="58" t="str">
        <f>IF('Job Database'!$X419="", "", 'Job Database'!$X419)</f>
        <v/>
      </c>
    </row>
    <row r="413" spans="59:59" hidden="1" x14ac:dyDescent="0.25">
      <c r="BG413" s="58" t="str">
        <f>IF('Job Database'!$X420="", "", 'Job Database'!$X420)</f>
        <v/>
      </c>
    </row>
    <row r="414" spans="59:59" hidden="1" x14ac:dyDescent="0.25">
      <c r="BG414" s="58" t="str">
        <f>IF('Job Database'!$X421="", "", 'Job Database'!$X421)</f>
        <v/>
      </c>
    </row>
    <row r="415" spans="59:59" hidden="1" x14ac:dyDescent="0.25">
      <c r="BG415" s="58" t="str">
        <f>IF('Job Database'!$X422="", "", 'Job Database'!$X422)</f>
        <v/>
      </c>
    </row>
    <row r="416" spans="59:59" hidden="1" x14ac:dyDescent="0.25">
      <c r="BG416" s="58" t="str">
        <f>IF('Job Database'!$X423="", "", 'Job Database'!$X423)</f>
        <v/>
      </c>
    </row>
    <row r="417" spans="59:59" hidden="1" x14ac:dyDescent="0.25">
      <c r="BG417" s="58" t="str">
        <f>IF('Job Database'!$X424="", "", 'Job Database'!$X424)</f>
        <v/>
      </c>
    </row>
    <row r="418" spans="59:59" hidden="1" x14ac:dyDescent="0.25">
      <c r="BG418" s="58" t="str">
        <f>IF('Job Database'!$X425="", "", 'Job Database'!$X425)</f>
        <v/>
      </c>
    </row>
    <row r="419" spans="59:59" hidden="1" x14ac:dyDescent="0.25">
      <c r="BG419" s="58" t="str">
        <f>IF('Job Database'!$X426="", "", 'Job Database'!$X426)</f>
        <v/>
      </c>
    </row>
    <row r="420" spans="59:59" hidden="1" x14ac:dyDescent="0.25">
      <c r="BG420" s="58" t="str">
        <f>IF('Job Database'!$X427="", "", 'Job Database'!$X427)</f>
        <v/>
      </c>
    </row>
    <row r="421" spans="59:59" hidden="1" x14ac:dyDescent="0.25">
      <c r="BG421" s="58" t="str">
        <f>IF('Job Database'!$X428="", "", 'Job Database'!$X428)</f>
        <v/>
      </c>
    </row>
    <row r="422" spans="59:59" hidden="1" x14ac:dyDescent="0.25">
      <c r="BG422" s="58" t="str">
        <f>IF('Job Database'!$X429="", "", 'Job Database'!$X429)</f>
        <v/>
      </c>
    </row>
    <row r="423" spans="59:59" hidden="1" x14ac:dyDescent="0.25">
      <c r="BG423" s="58" t="str">
        <f>IF('Job Database'!$X430="", "", 'Job Database'!$X430)</f>
        <v/>
      </c>
    </row>
    <row r="424" spans="59:59" hidden="1" x14ac:dyDescent="0.25">
      <c r="BG424" s="58" t="str">
        <f>IF('Job Database'!$X431="", "", 'Job Database'!$X431)</f>
        <v/>
      </c>
    </row>
    <row r="425" spans="59:59" hidden="1" x14ac:dyDescent="0.25">
      <c r="BG425" s="58" t="str">
        <f>IF('Job Database'!$X432="", "", 'Job Database'!$X432)</f>
        <v/>
      </c>
    </row>
    <row r="426" spans="59:59" hidden="1" x14ac:dyDescent="0.25">
      <c r="BG426" s="58" t="str">
        <f>IF('Job Database'!$X433="", "", 'Job Database'!$X433)</f>
        <v/>
      </c>
    </row>
    <row r="427" spans="59:59" hidden="1" x14ac:dyDescent="0.25">
      <c r="BG427" s="58" t="str">
        <f>IF('Job Database'!$X434="", "", 'Job Database'!$X434)</f>
        <v/>
      </c>
    </row>
    <row r="428" spans="59:59" hidden="1" x14ac:dyDescent="0.25">
      <c r="BG428" s="58" t="str">
        <f>IF('Job Database'!$X435="", "", 'Job Database'!$X435)</f>
        <v/>
      </c>
    </row>
    <row r="429" spans="59:59" hidden="1" x14ac:dyDescent="0.25">
      <c r="BG429" s="58" t="str">
        <f>IF('Job Database'!$X436="", "", 'Job Database'!$X436)</f>
        <v/>
      </c>
    </row>
    <row r="430" spans="59:59" hidden="1" x14ac:dyDescent="0.25">
      <c r="BG430" s="58" t="str">
        <f>IF('Job Database'!$X437="", "", 'Job Database'!$X437)</f>
        <v/>
      </c>
    </row>
    <row r="431" spans="59:59" hidden="1" x14ac:dyDescent="0.25">
      <c r="BG431" s="58" t="str">
        <f>IF('Job Database'!$X438="", "", 'Job Database'!$X438)</f>
        <v/>
      </c>
    </row>
    <row r="432" spans="59:59" hidden="1" x14ac:dyDescent="0.25">
      <c r="BG432" s="58" t="str">
        <f>IF('Job Database'!$X439="", "", 'Job Database'!$X439)</f>
        <v/>
      </c>
    </row>
    <row r="433" spans="59:59" hidden="1" x14ac:dyDescent="0.25">
      <c r="BG433" s="58" t="str">
        <f>IF('Job Database'!$X440="", "", 'Job Database'!$X440)</f>
        <v/>
      </c>
    </row>
    <row r="434" spans="59:59" hidden="1" x14ac:dyDescent="0.25">
      <c r="BG434" s="58" t="str">
        <f>IF('Job Database'!$X441="", "", 'Job Database'!$X441)</f>
        <v/>
      </c>
    </row>
    <row r="435" spans="59:59" hidden="1" x14ac:dyDescent="0.25">
      <c r="BG435" s="58" t="str">
        <f>IF('Job Database'!$X442="", "", 'Job Database'!$X442)</f>
        <v/>
      </c>
    </row>
    <row r="436" spans="59:59" hidden="1" x14ac:dyDescent="0.25">
      <c r="BG436" s="58" t="str">
        <f>IF('Job Database'!$X443="", "", 'Job Database'!$X443)</f>
        <v/>
      </c>
    </row>
    <row r="437" spans="59:59" hidden="1" x14ac:dyDescent="0.25">
      <c r="BG437" s="58" t="str">
        <f>IF('Job Database'!$X444="", "", 'Job Database'!$X444)</f>
        <v/>
      </c>
    </row>
    <row r="438" spans="59:59" hidden="1" x14ac:dyDescent="0.25">
      <c r="BG438" s="58" t="str">
        <f>IF('Job Database'!$X445="", "", 'Job Database'!$X445)</f>
        <v/>
      </c>
    </row>
    <row r="439" spans="59:59" hidden="1" x14ac:dyDescent="0.25">
      <c r="BG439" s="58" t="str">
        <f>IF('Job Database'!$X446="", "", 'Job Database'!$X446)</f>
        <v/>
      </c>
    </row>
    <row r="440" spans="59:59" hidden="1" x14ac:dyDescent="0.25">
      <c r="BG440" s="58" t="str">
        <f>IF('Job Database'!$X447="", "", 'Job Database'!$X447)</f>
        <v/>
      </c>
    </row>
    <row r="441" spans="59:59" hidden="1" x14ac:dyDescent="0.25">
      <c r="BG441" s="58" t="str">
        <f>IF('Job Database'!$X448="", "", 'Job Database'!$X448)</f>
        <v/>
      </c>
    </row>
    <row r="442" spans="59:59" hidden="1" x14ac:dyDescent="0.25">
      <c r="BG442" s="58" t="str">
        <f>IF('Job Database'!$X449="", "", 'Job Database'!$X449)</f>
        <v/>
      </c>
    </row>
    <row r="443" spans="59:59" hidden="1" x14ac:dyDescent="0.25">
      <c r="BG443" s="58" t="str">
        <f>IF('Job Database'!$X450="", "", 'Job Database'!$X450)</f>
        <v/>
      </c>
    </row>
    <row r="444" spans="59:59" hidden="1" x14ac:dyDescent="0.25">
      <c r="BG444" s="58" t="str">
        <f>IF('Job Database'!$X451="", "", 'Job Database'!$X451)</f>
        <v/>
      </c>
    </row>
    <row r="445" spans="59:59" hidden="1" x14ac:dyDescent="0.25">
      <c r="BG445" s="58" t="str">
        <f>IF('Job Database'!$X452="", "", 'Job Database'!$X452)</f>
        <v/>
      </c>
    </row>
    <row r="446" spans="59:59" hidden="1" x14ac:dyDescent="0.25">
      <c r="BG446" s="58" t="str">
        <f>IF('Job Database'!$X453="", "", 'Job Database'!$X453)</f>
        <v/>
      </c>
    </row>
    <row r="447" spans="59:59" hidden="1" x14ac:dyDescent="0.25">
      <c r="BG447" s="58" t="str">
        <f>IF('Job Database'!$X454="", "", 'Job Database'!$X454)</f>
        <v/>
      </c>
    </row>
    <row r="448" spans="59:59" hidden="1" x14ac:dyDescent="0.25">
      <c r="BG448" s="58" t="str">
        <f>IF('Job Database'!$X455="", "", 'Job Database'!$X455)</f>
        <v/>
      </c>
    </row>
    <row r="449" spans="59:59" hidden="1" x14ac:dyDescent="0.25">
      <c r="BG449" s="58" t="str">
        <f>IF('Job Database'!$X456="", "", 'Job Database'!$X456)</f>
        <v/>
      </c>
    </row>
    <row r="450" spans="59:59" hidden="1" x14ac:dyDescent="0.25">
      <c r="BG450" s="58" t="str">
        <f>IF('Job Database'!$X457="", "", 'Job Database'!$X457)</f>
        <v/>
      </c>
    </row>
    <row r="451" spans="59:59" hidden="1" x14ac:dyDescent="0.25">
      <c r="BG451" s="58" t="str">
        <f>IF('Job Database'!$X458="", "", 'Job Database'!$X458)</f>
        <v/>
      </c>
    </row>
    <row r="452" spans="59:59" hidden="1" x14ac:dyDescent="0.25">
      <c r="BG452" s="58" t="str">
        <f>IF('Job Database'!$X459="", "", 'Job Database'!$X459)</f>
        <v/>
      </c>
    </row>
    <row r="453" spans="59:59" hidden="1" x14ac:dyDescent="0.25">
      <c r="BG453" s="58" t="str">
        <f>IF('Job Database'!$X460="", "", 'Job Database'!$X460)</f>
        <v/>
      </c>
    </row>
    <row r="454" spans="59:59" hidden="1" x14ac:dyDescent="0.25">
      <c r="BG454" s="58" t="str">
        <f>IF('Job Database'!$X461="", "", 'Job Database'!$X461)</f>
        <v/>
      </c>
    </row>
    <row r="455" spans="59:59" hidden="1" x14ac:dyDescent="0.25">
      <c r="BG455" s="58" t="str">
        <f>IF('Job Database'!$X462="", "", 'Job Database'!$X462)</f>
        <v/>
      </c>
    </row>
    <row r="456" spans="59:59" hidden="1" x14ac:dyDescent="0.25">
      <c r="BG456" s="58" t="str">
        <f>IF('Job Database'!$X463="", "", 'Job Database'!$X463)</f>
        <v/>
      </c>
    </row>
    <row r="457" spans="59:59" hidden="1" x14ac:dyDescent="0.25">
      <c r="BG457" s="58" t="str">
        <f>IF('Job Database'!$X464="", "", 'Job Database'!$X464)</f>
        <v/>
      </c>
    </row>
    <row r="458" spans="59:59" hidden="1" x14ac:dyDescent="0.25">
      <c r="BG458" s="58" t="str">
        <f>IF('Job Database'!$X465="", "", 'Job Database'!$X465)</f>
        <v/>
      </c>
    </row>
    <row r="459" spans="59:59" hidden="1" x14ac:dyDescent="0.25">
      <c r="BG459" s="58" t="str">
        <f>IF('Job Database'!$X466="", "", 'Job Database'!$X466)</f>
        <v/>
      </c>
    </row>
    <row r="460" spans="59:59" hidden="1" x14ac:dyDescent="0.25">
      <c r="BG460" s="58" t="str">
        <f>IF('Job Database'!$X467="", "", 'Job Database'!$X467)</f>
        <v/>
      </c>
    </row>
    <row r="461" spans="59:59" hidden="1" x14ac:dyDescent="0.25">
      <c r="BG461" s="58" t="str">
        <f>IF('Job Database'!$X468="", "", 'Job Database'!$X468)</f>
        <v/>
      </c>
    </row>
    <row r="462" spans="59:59" hidden="1" x14ac:dyDescent="0.25">
      <c r="BG462" s="58" t="str">
        <f>IF('Job Database'!$X469="", "", 'Job Database'!$X469)</f>
        <v/>
      </c>
    </row>
    <row r="463" spans="59:59" hidden="1" x14ac:dyDescent="0.25">
      <c r="BG463" s="58" t="str">
        <f>IF('Job Database'!$X470="", "", 'Job Database'!$X470)</f>
        <v/>
      </c>
    </row>
    <row r="464" spans="59:59" hidden="1" x14ac:dyDescent="0.25">
      <c r="BG464" s="58" t="str">
        <f>IF('Job Database'!$X471="", "", 'Job Database'!$X471)</f>
        <v/>
      </c>
    </row>
    <row r="465" spans="59:59" hidden="1" x14ac:dyDescent="0.25">
      <c r="BG465" s="58" t="str">
        <f>IF('Job Database'!$X472="", "", 'Job Database'!$X472)</f>
        <v/>
      </c>
    </row>
    <row r="466" spans="59:59" hidden="1" x14ac:dyDescent="0.25">
      <c r="BG466" s="58" t="str">
        <f>IF('Job Database'!$X473="", "", 'Job Database'!$X473)</f>
        <v/>
      </c>
    </row>
    <row r="467" spans="59:59" hidden="1" x14ac:dyDescent="0.25">
      <c r="BG467" s="58" t="str">
        <f>IF('Job Database'!$X474="", "", 'Job Database'!$X474)</f>
        <v/>
      </c>
    </row>
    <row r="468" spans="59:59" hidden="1" x14ac:dyDescent="0.25">
      <c r="BG468" s="58" t="str">
        <f>IF('Job Database'!$X475="", "", 'Job Database'!$X475)</f>
        <v/>
      </c>
    </row>
    <row r="469" spans="59:59" hidden="1" x14ac:dyDescent="0.25">
      <c r="BG469" s="58" t="str">
        <f>IF('Job Database'!$X476="", "", 'Job Database'!$X476)</f>
        <v/>
      </c>
    </row>
    <row r="470" spans="59:59" hidden="1" x14ac:dyDescent="0.25">
      <c r="BG470" s="58" t="str">
        <f>IF('Job Database'!$X477="", "", 'Job Database'!$X477)</f>
        <v/>
      </c>
    </row>
    <row r="471" spans="59:59" hidden="1" x14ac:dyDescent="0.25">
      <c r="BG471" s="58" t="str">
        <f>IF('Job Database'!$X478="", "", 'Job Database'!$X478)</f>
        <v/>
      </c>
    </row>
    <row r="472" spans="59:59" hidden="1" x14ac:dyDescent="0.25">
      <c r="BG472" s="58" t="str">
        <f>IF('Job Database'!$X479="", "", 'Job Database'!$X479)</f>
        <v/>
      </c>
    </row>
    <row r="473" spans="59:59" hidden="1" x14ac:dyDescent="0.25">
      <c r="BG473" s="58" t="str">
        <f>IF('Job Database'!$X480="", "", 'Job Database'!$X480)</f>
        <v/>
      </c>
    </row>
    <row r="474" spans="59:59" hidden="1" x14ac:dyDescent="0.25">
      <c r="BG474" s="58" t="str">
        <f>IF('Job Database'!$X481="", "", 'Job Database'!$X481)</f>
        <v/>
      </c>
    </row>
    <row r="475" spans="59:59" hidden="1" x14ac:dyDescent="0.25">
      <c r="BG475" s="58" t="str">
        <f>IF('Job Database'!$X482="", "", 'Job Database'!$X482)</f>
        <v/>
      </c>
    </row>
    <row r="476" spans="59:59" hidden="1" x14ac:dyDescent="0.25">
      <c r="BG476" s="58" t="str">
        <f>IF('Job Database'!$X483="", "", 'Job Database'!$X483)</f>
        <v/>
      </c>
    </row>
    <row r="477" spans="59:59" hidden="1" x14ac:dyDescent="0.25">
      <c r="BG477" s="58" t="str">
        <f>IF('Job Database'!$X484="", "", 'Job Database'!$X484)</f>
        <v/>
      </c>
    </row>
    <row r="478" spans="59:59" hidden="1" x14ac:dyDescent="0.25">
      <c r="BG478" s="58" t="str">
        <f>IF('Job Database'!$X485="", "", 'Job Database'!$X485)</f>
        <v/>
      </c>
    </row>
    <row r="479" spans="59:59" hidden="1" x14ac:dyDescent="0.25">
      <c r="BG479" s="58" t="str">
        <f>IF('Job Database'!$X486="", "", 'Job Database'!$X486)</f>
        <v/>
      </c>
    </row>
    <row r="480" spans="59:59" hidden="1" x14ac:dyDescent="0.25">
      <c r="BG480" s="58" t="str">
        <f>IF('Job Database'!$X487="", "", 'Job Database'!$X487)</f>
        <v/>
      </c>
    </row>
    <row r="481" spans="59:59" hidden="1" x14ac:dyDescent="0.25">
      <c r="BG481" s="58" t="str">
        <f>IF('Job Database'!$X488="", "", 'Job Database'!$X488)</f>
        <v/>
      </c>
    </row>
    <row r="482" spans="59:59" hidden="1" x14ac:dyDescent="0.25">
      <c r="BG482" s="58" t="str">
        <f>IF('Job Database'!$X489="", "", 'Job Database'!$X489)</f>
        <v/>
      </c>
    </row>
    <row r="483" spans="59:59" hidden="1" x14ac:dyDescent="0.25">
      <c r="BG483" s="58" t="str">
        <f>IF('Job Database'!$X490="", "", 'Job Database'!$X490)</f>
        <v/>
      </c>
    </row>
    <row r="484" spans="59:59" hidden="1" x14ac:dyDescent="0.25">
      <c r="BG484" s="58" t="str">
        <f>IF('Job Database'!$X491="", "", 'Job Database'!$X491)</f>
        <v/>
      </c>
    </row>
    <row r="485" spans="59:59" hidden="1" x14ac:dyDescent="0.25">
      <c r="BG485" s="58" t="str">
        <f>IF('Job Database'!$X492="", "", 'Job Database'!$X492)</f>
        <v/>
      </c>
    </row>
    <row r="486" spans="59:59" hidden="1" x14ac:dyDescent="0.25">
      <c r="BG486" s="58" t="str">
        <f>IF('Job Database'!$X493="", "", 'Job Database'!$X493)</f>
        <v/>
      </c>
    </row>
    <row r="487" spans="59:59" hidden="1" x14ac:dyDescent="0.25">
      <c r="BG487" s="58" t="str">
        <f>IF('Job Database'!$X494="", "", 'Job Database'!$X494)</f>
        <v/>
      </c>
    </row>
    <row r="488" spans="59:59" hidden="1" x14ac:dyDescent="0.25">
      <c r="BG488" s="58" t="str">
        <f>IF('Job Database'!$X495="", "", 'Job Database'!$X495)</f>
        <v/>
      </c>
    </row>
    <row r="489" spans="59:59" hidden="1" x14ac:dyDescent="0.25">
      <c r="BG489" s="58" t="str">
        <f>IF('Job Database'!$X496="", "", 'Job Database'!$X496)</f>
        <v/>
      </c>
    </row>
    <row r="490" spans="59:59" hidden="1" x14ac:dyDescent="0.25">
      <c r="BG490" s="58" t="str">
        <f>IF('Job Database'!$X497="", "", 'Job Database'!$X497)</f>
        <v/>
      </c>
    </row>
    <row r="491" spans="59:59" hidden="1" x14ac:dyDescent="0.25">
      <c r="BG491" s="58" t="str">
        <f>IF('Job Database'!$X498="", "", 'Job Database'!$X498)</f>
        <v/>
      </c>
    </row>
    <row r="492" spans="59:59" hidden="1" x14ac:dyDescent="0.25">
      <c r="BG492" s="58" t="str">
        <f>IF('Job Database'!$X499="", "", 'Job Database'!$X499)</f>
        <v/>
      </c>
    </row>
    <row r="493" spans="59:59" hidden="1" x14ac:dyDescent="0.25">
      <c r="BG493" s="58" t="str">
        <f>IF('Job Database'!$X500="", "", 'Job Database'!$X500)</f>
        <v/>
      </c>
    </row>
    <row r="494" spans="59:59" hidden="1" x14ac:dyDescent="0.25">
      <c r="BG494" s="58" t="str">
        <f>IF('Job Database'!$X501="", "", 'Job Database'!$X501)</f>
        <v/>
      </c>
    </row>
    <row r="495" spans="59:59" hidden="1" x14ac:dyDescent="0.25">
      <c r="BG495" s="58" t="str">
        <f>IF('Job Database'!$X502="", "", 'Job Database'!$X502)</f>
        <v/>
      </c>
    </row>
    <row r="496" spans="59:59" hidden="1" x14ac:dyDescent="0.25">
      <c r="BG496" s="58" t="str">
        <f>IF('Job Database'!$X503="", "", 'Job Database'!$X503)</f>
        <v/>
      </c>
    </row>
    <row r="497" spans="59:59" hidden="1" x14ac:dyDescent="0.25">
      <c r="BG497" s="58" t="str">
        <f>IF('Job Database'!$X504="", "", 'Job Database'!$X504)</f>
        <v/>
      </c>
    </row>
    <row r="498" spans="59:59" hidden="1" x14ac:dyDescent="0.25">
      <c r="BG498" s="58" t="str">
        <f>IF('Job Database'!$X505="", "", 'Job Database'!$X505)</f>
        <v/>
      </c>
    </row>
    <row r="499" spans="59:59" hidden="1" x14ac:dyDescent="0.25">
      <c r="BG499" s="58" t="str">
        <f>IF('Job Database'!$X506="", "", 'Job Database'!$X506)</f>
        <v/>
      </c>
    </row>
    <row r="500" spans="59:59" hidden="1" x14ac:dyDescent="0.25">
      <c r="BG500" s="58" t="str">
        <f>IF('Job Database'!$X507="", "", 'Job Database'!$X507)</f>
        <v/>
      </c>
    </row>
    <row r="501" spans="59:59" hidden="1" x14ac:dyDescent="0.25">
      <c r="BG501" s="58" t="str">
        <f>IF('Job Database'!$X508="", "", 'Job Database'!$X508)</f>
        <v/>
      </c>
    </row>
    <row r="502" spans="59:59" hidden="1" x14ac:dyDescent="0.25">
      <c r="BG502" s="58" t="str">
        <f>IF('Job Database'!$X509="", "", 'Job Database'!$X509)</f>
        <v/>
      </c>
    </row>
    <row r="503" spans="59:59" hidden="1" x14ac:dyDescent="0.25">
      <c r="BG503" s="58" t="str">
        <f>IF('Job Database'!$X510="", "", 'Job Database'!$X510)</f>
        <v/>
      </c>
    </row>
    <row r="504" spans="59:59" hidden="1" x14ac:dyDescent="0.25">
      <c r="BG504" s="58" t="str">
        <f>IF('Job Database'!$X511="", "", 'Job Database'!$X511)</f>
        <v/>
      </c>
    </row>
    <row r="505" spans="59:59" hidden="1" x14ac:dyDescent="0.25">
      <c r="BG505" s="58" t="str">
        <f>IF('Job Database'!$X512="", "", 'Job Database'!$X512)</f>
        <v/>
      </c>
    </row>
    <row r="506" spans="59:59" hidden="1" x14ac:dyDescent="0.25">
      <c r="BG506" s="58" t="str">
        <f>IF('Job Database'!$X513="", "", 'Job Database'!$X513)</f>
        <v/>
      </c>
    </row>
    <row r="507" spans="59:59" hidden="1" x14ac:dyDescent="0.25">
      <c r="BG507" s="58" t="str">
        <f>IF('Job Database'!$X514="", "", 'Job Database'!$X514)</f>
        <v/>
      </c>
    </row>
    <row r="508" spans="59:59" hidden="1" x14ac:dyDescent="0.25">
      <c r="BG508" s="58" t="str">
        <f>IF('Job Database'!$X515="", "", 'Job Database'!$X515)</f>
        <v/>
      </c>
    </row>
    <row r="509" spans="59:59" hidden="1" x14ac:dyDescent="0.25">
      <c r="BG509" s="58" t="str">
        <f>IF('Job Database'!$X516="", "", 'Job Database'!$X516)</f>
        <v/>
      </c>
    </row>
    <row r="510" spans="59:59" hidden="1" x14ac:dyDescent="0.25">
      <c r="BG510" s="58" t="str">
        <f>IF('Job Database'!$X517="", "", 'Job Database'!$X517)</f>
        <v/>
      </c>
    </row>
    <row r="511" spans="59:59" hidden="1" x14ac:dyDescent="0.25">
      <c r="BG511" s="58" t="str">
        <f>IF('Job Database'!$X518="", "", 'Job Database'!$X518)</f>
        <v/>
      </c>
    </row>
    <row r="512" spans="59:59" hidden="1" x14ac:dyDescent="0.25">
      <c r="BG512" s="58" t="str">
        <f>IF('Job Database'!$X519="", "", 'Job Database'!$X519)</f>
        <v/>
      </c>
    </row>
    <row r="513" spans="59:59" hidden="1" x14ac:dyDescent="0.25">
      <c r="BG513" s="58" t="str">
        <f>IF('Job Database'!$X520="", "", 'Job Database'!$X520)</f>
        <v/>
      </c>
    </row>
    <row r="514" spans="59:59" hidden="1" x14ac:dyDescent="0.25">
      <c r="BG514" s="58" t="str">
        <f>IF('Job Database'!$X521="", "", 'Job Database'!$X521)</f>
        <v/>
      </c>
    </row>
    <row r="515" spans="59:59" hidden="1" x14ac:dyDescent="0.25">
      <c r="BG515" s="58" t="str">
        <f>IF('Job Database'!$X522="", "", 'Job Database'!$X522)</f>
        <v/>
      </c>
    </row>
    <row r="516" spans="59:59" hidden="1" x14ac:dyDescent="0.25">
      <c r="BG516" s="58" t="str">
        <f>IF('Job Database'!$X523="", "", 'Job Database'!$X523)</f>
        <v/>
      </c>
    </row>
    <row r="517" spans="59:59" hidden="1" x14ac:dyDescent="0.25">
      <c r="BG517" s="58" t="str">
        <f>IF('Job Database'!$X524="", "", 'Job Database'!$X524)</f>
        <v/>
      </c>
    </row>
    <row r="518" spans="59:59" hidden="1" x14ac:dyDescent="0.25">
      <c r="BG518" s="58" t="str">
        <f>IF('Job Database'!$X525="", "", 'Job Database'!$X525)</f>
        <v/>
      </c>
    </row>
    <row r="519" spans="59:59" hidden="1" x14ac:dyDescent="0.25">
      <c r="BG519" s="58" t="str">
        <f>IF('Job Database'!$X526="", "", 'Job Database'!$X526)</f>
        <v/>
      </c>
    </row>
    <row r="520" spans="59:59" hidden="1" x14ac:dyDescent="0.25">
      <c r="BG520" s="58" t="str">
        <f>IF('Job Database'!$X527="", "", 'Job Database'!$X527)</f>
        <v/>
      </c>
    </row>
    <row r="521" spans="59:59" hidden="1" x14ac:dyDescent="0.25">
      <c r="BG521" s="58" t="str">
        <f>IF('Job Database'!$X528="", "", 'Job Database'!$X528)</f>
        <v/>
      </c>
    </row>
    <row r="522" spans="59:59" hidden="1" x14ac:dyDescent="0.25">
      <c r="BG522" s="58" t="str">
        <f>IF('Job Database'!$X529="", "", 'Job Database'!$X529)</f>
        <v/>
      </c>
    </row>
    <row r="523" spans="59:59" hidden="1" x14ac:dyDescent="0.25">
      <c r="BG523" s="58" t="str">
        <f>IF('Job Database'!$X530="", "", 'Job Database'!$X530)</f>
        <v/>
      </c>
    </row>
    <row r="524" spans="59:59" hidden="1" x14ac:dyDescent="0.25">
      <c r="BG524" s="58" t="str">
        <f>IF('Job Database'!$X531="", "", 'Job Database'!$X531)</f>
        <v/>
      </c>
    </row>
    <row r="525" spans="59:59" hidden="1" x14ac:dyDescent="0.25">
      <c r="BG525" s="58" t="str">
        <f>IF('Job Database'!$X532="", "", 'Job Database'!$X532)</f>
        <v/>
      </c>
    </row>
    <row r="526" spans="59:59" hidden="1" x14ac:dyDescent="0.25">
      <c r="BG526" s="58" t="str">
        <f>IF('Job Database'!$X533="", "", 'Job Database'!$X533)</f>
        <v/>
      </c>
    </row>
    <row r="527" spans="59:59" hidden="1" x14ac:dyDescent="0.25">
      <c r="BG527" s="58" t="str">
        <f>IF('Job Database'!$X534="", "", 'Job Database'!$X534)</f>
        <v/>
      </c>
    </row>
    <row r="528" spans="59:59" hidden="1" x14ac:dyDescent="0.25">
      <c r="BG528" s="58" t="str">
        <f>IF('Job Database'!$X535="", "", 'Job Database'!$X535)</f>
        <v/>
      </c>
    </row>
    <row r="529" spans="59:59" hidden="1" x14ac:dyDescent="0.25">
      <c r="BG529" s="58" t="str">
        <f>IF('Job Database'!$X536="", "", 'Job Database'!$X536)</f>
        <v/>
      </c>
    </row>
    <row r="530" spans="59:59" hidden="1" x14ac:dyDescent="0.25">
      <c r="BG530" s="58" t="str">
        <f>IF('Job Database'!$X537="", "", 'Job Database'!$X537)</f>
        <v/>
      </c>
    </row>
    <row r="531" spans="59:59" hidden="1" x14ac:dyDescent="0.25">
      <c r="BG531" s="58" t="str">
        <f>IF('Job Database'!$X538="", "", 'Job Database'!$X538)</f>
        <v/>
      </c>
    </row>
    <row r="532" spans="59:59" hidden="1" x14ac:dyDescent="0.25">
      <c r="BG532" s="58" t="str">
        <f>IF('Job Database'!$X539="", "", 'Job Database'!$X539)</f>
        <v/>
      </c>
    </row>
    <row r="533" spans="59:59" hidden="1" x14ac:dyDescent="0.25">
      <c r="BG533" s="58" t="str">
        <f>IF('Job Database'!$X540="", "", 'Job Database'!$X540)</f>
        <v/>
      </c>
    </row>
    <row r="534" spans="59:59" hidden="1" x14ac:dyDescent="0.25">
      <c r="BG534" s="58" t="str">
        <f>IF('Job Database'!$X541="", "", 'Job Database'!$X541)</f>
        <v/>
      </c>
    </row>
    <row r="535" spans="59:59" hidden="1" x14ac:dyDescent="0.25">
      <c r="BG535" s="58" t="str">
        <f>IF('Job Database'!$X542="", "", 'Job Database'!$X542)</f>
        <v/>
      </c>
    </row>
    <row r="536" spans="59:59" hidden="1" x14ac:dyDescent="0.25">
      <c r="BG536" s="58" t="str">
        <f>IF('Job Database'!$X543="", "", 'Job Database'!$X543)</f>
        <v/>
      </c>
    </row>
    <row r="537" spans="59:59" hidden="1" x14ac:dyDescent="0.25">
      <c r="BG537" s="58" t="str">
        <f>IF('Job Database'!$X544="", "", 'Job Database'!$X544)</f>
        <v/>
      </c>
    </row>
    <row r="538" spans="59:59" hidden="1" x14ac:dyDescent="0.25">
      <c r="BG538" s="58" t="str">
        <f>IF('Job Database'!$X545="", "", 'Job Database'!$X545)</f>
        <v/>
      </c>
    </row>
    <row r="539" spans="59:59" hidden="1" x14ac:dyDescent="0.25">
      <c r="BG539" s="58" t="str">
        <f>IF('Job Database'!$X546="", "", 'Job Database'!$X546)</f>
        <v/>
      </c>
    </row>
    <row r="540" spans="59:59" hidden="1" x14ac:dyDescent="0.25">
      <c r="BG540" s="58" t="str">
        <f>IF('Job Database'!$X547="", "", 'Job Database'!$X547)</f>
        <v/>
      </c>
    </row>
    <row r="541" spans="59:59" hidden="1" x14ac:dyDescent="0.25">
      <c r="BG541" s="58" t="str">
        <f>IF('Job Database'!$X548="", "", 'Job Database'!$X548)</f>
        <v/>
      </c>
    </row>
    <row r="542" spans="59:59" hidden="1" x14ac:dyDescent="0.25">
      <c r="BG542" s="58" t="str">
        <f>IF('Job Database'!$X549="", "", 'Job Database'!$X549)</f>
        <v/>
      </c>
    </row>
    <row r="543" spans="59:59" hidden="1" x14ac:dyDescent="0.25">
      <c r="BG543" s="58" t="str">
        <f>IF('Job Database'!$X550="", "", 'Job Database'!$X550)</f>
        <v/>
      </c>
    </row>
    <row r="544" spans="59:59" hidden="1" x14ac:dyDescent="0.25">
      <c r="BG544" s="58" t="str">
        <f>IF('Job Database'!$X551="", "", 'Job Database'!$X551)</f>
        <v/>
      </c>
    </row>
    <row r="545" spans="59:59" hidden="1" x14ac:dyDescent="0.25">
      <c r="BG545" s="58" t="str">
        <f>IF('Job Database'!$X552="", "", 'Job Database'!$X552)</f>
        <v/>
      </c>
    </row>
    <row r="546" spans="59:59" hidden="1" x14ac:dyDescent="0.25">
      <c r="BG546" s="58" t="str">
        <f>IF('Job Database'!$X553="", "", 'Job Database'!$X553)</f>
        <v/>
      </c>
    </row>
    <row r="547" spans="59:59" hidden="1" x14ac:dyDescent="0.25">
      <c r="BG547" s="58" t="str">
        <f>IF('Job Database'!$X554="", "", 'Job Database'!$X554)</f>
        <v/>
      </c>
    </row>
    <row r="548" spans="59:59" hidden="1" x14ac:dyDescent="0.25">
      <c r="BG548" s="58" t="str">
        <f>IF('Job Database'!$X555="", "", 'Job Database'!$X555)</f>
        <v/>
      </c>
    </row>
    <row r="549" spans="59:59" hidden="1" x14ac:dyDescent="0.25">
      <c r="BG549" s="58" t="str">
        <f>IF('Job Database'!$X556="", "", 'Job Database'!$X556)</f>
        <v/>
      </c>
    </row>
    <row r="550" spans="59:59" hidden="1" x14ac:dyDescent="0.25">
      <c r="BG550" s="58" t="str">
        <f>IF('Job Database'!$X557="", "", 'Job Database'!$X557)</f>
        <v/>
      </c>
    </row>
    <row r="551" spans="59:59" hidden="1" x14ac:dyDescent="0.25">
      <c r="BG551" s="58" t="str">
        <f>IF('Job Database'!$X558="", "", 'Job Database'!$X558)</f>
        <v/>
      </c>
    </row>
    <row r="552" spans="59:59" hidden="1" x14ac:dyDescent="0.25">
      <c r="BG552" s="58" t="str">
        <f>IF('Job Database'!$X559="", "", 'Job Database'!$X559)</f>
        <v/>
      </c>
    </row>
    <row r="553" spans="59:59" hidden="1" x14ac:dyDescent="0.25">
      <c r="BG553" s="58" t="str">
        <f>IF('Job Database'!$X560="", "", 'Job Database'!$X560)</f>
        <v/>
      </c>
    </row>
    <row r="554" spans="59:59" hidden="1" x14ac:dyDescent="0.25">
      <c r="BG554" s="58" t="str">
        <f>IF('Job Database'!$X561="", "", 'Job Database'!$X561)</f>
        <v/>
      </c>
    </row>
    <row r="555" spans="59:59" hidden="1" x14ac:dyDescent="0.25">
      <c r="BG555" s="58" t="str">
        <f>IF('Job Database'!$X562="", "", 'Job Database'!$X562)</f>
        <v/>
      </c>
    </row>
    <row r="556" spans="59:59" hidden="1" x14ac:dyDescent="0.25">
      <c r="BG556" s="58" t="str">
        <f>IF('Job Database'!$X563="", "", 'Job Database'!$X563)</f>
        <v/>
      </c>
    </row>
    <row r="557" spans="59:59" hidden="1" x14ac:dyDescent="0.25">
      <c r="BG557" s="58" t="str">
        <f>IF('Job Database'!$X564="", "", 'Job Database'!$X564)</f>
        <v/>
      </c>
    </row>
    <row r="558" spans="59:59" hidden="1" x14ac:dyDescent="0.25">
      <c r="BG558" s="58" t="str">
        <f>IF('Job Database'!$X565="", "", 'Job Database'!$X565)</f>
        <v/>
      </c>
    </row>
    <row r="559" spans="59:59" hidden="1" x14ac:dyDescent="0.25">
      <c r="BG559" s="58" t="str">
        <f>IF('Job Database'!$X566="", "", 'Job Database'!$X566)</f>
        <v/>
      </c>
    </row>
    <row r="560" spans="59:59" hidden="1" x14ac:dyDescent="0.25">
      <c r="BG560" s="58" t="str">
        <f>IF('Job Database'!$X567="", "", 'Job Database'!$X567)</f>
        <v/>
      </c>
    </row>
    <row r="561" spans="59:59" hidden="1" x14ac:dyDescent="0.25">
      <c r="BG561" s="58" t="str">
        <f>IF('Job Database'!$X568="", "", 'Job Database'!$X568)</f>
        <v/>
      </c>
    </row>
    <row r="562" spans="59:59" hidden="1" x14ac:dyDescent="0.25">
      <c r="BG562" s="58" t="str">
        <f>IF('Job Database'!$X569="", "", 'Job Database'!$X569)</f>
        <v/>
      </c>
    </row>
    <row r="563" spans="59:59" hidden="1" x14ac:dyDescent="0.25">
      <c r="BG563" s="58" t="str">
        <f>IF('Job Database'!$X570="", "", 'Job Database'!$X570)</f>
        <v/>
      </c>
    </row>
    <row r="564" spans="59:59" hidden="1" x14ac:dyDescent="0.25">
      <c r="BG564" s="58" t="str">
        <f>IF('Job Database'!$X571="", "", 'Job Database'!$X571)</f>
        <v/>
      </c>
    </row>
    <row r="565" spans="59:59" hidden="1" x14ac:dyDescent="0.25">
      <c r="BG565" s="58" t="str">
        <f>IF('Job Database'!$X572="", "", 'Job Database'!$X572)</f>
        <v/>
      </c>
    </row>
    <row r="566" spans="59:59" hidden="1" x14ac:dyDescent="0.25">
      <c r="BG566" s="58" t="str">
        <f>IF('Job Database'!$X573="", "", 'Job Database'!$X573)</f>
        <v/>
      </c>
    </row>
    <row r="567" spans="59:59" hidden="1" x14ac:dyDescent="0.25">
      <c r="BG567" s="58" t="str">
        <f>IF('Job Database'!$X574="", "", 'Job Database'!$X574)</f>
        <v/>
      </c>
    </row>
    <row r="568" spans="59:59" hidden="1" x14ac:dyDescent="0.25">
      <c r="BG568" s="58" t="str">
        <f>IF('Job Database'!$X575="", "", 'Job Database'!$X575)</f>
        <v/>
      </c>
    </row>
    <row r="569" spans="59:59" hidden="1" x14ac:dyDescent="0.25">
      <c r="BG569" s="58" t="str">
        <f>IF('Job Database'!$X576="", "", 'Job Database'!$X576)</f>
        <v/>
      </c>
    </row>
    <row r="570" spans="59:59" hidden="1" x14ac:dyDescent="0.25">
      <c r="BG570" s="58" t="str">
        <f>IF('Job Database'!$X577="", "", 'Job Database'!$X577)</f>
        <v/>
      </c>
    </row>
    <row r="571" spans="59:59" hidden="1" x14ac:dyDescent="0.25">
      <c r="BG571" s="58" t="str">
        <f>IF('Job Database'!$X578="", "", 'Job Database'!$X578)</f>
        <v/>
      </c>
    </row>
    <row r="572" spans="59:59" hidden="1" x14ac:dyDescent="0.25">
      <c r="BG572" s="58" t="str">
        <f>IF('Job Database'!$X579="", "", 'Job Database'!$X579)</f>
        <v/>
      </c>
    </row>
    <row r="573" spans="59:59" hidden="1" x14ac:dyDescent="0.25">
      <c r="BG573" s="58" t="str">
        <f>IF('Job Database'!$X580="", "", 'Job Database'!$X580)</f>
        <v/>
      </c>
    </row>
    <row r="574" spans="59:59" hidden="1" x14ac:dyDescent="0.25">
      <c r="BG574" s="58" t="str">
        <f>IF('Job Database'!$X581="", "", 'Job Database'!$X581)</f>
        <v/>
      </c>
    </row>
    <row r="575" spans="59:59" hidden="1" x14ac:dyDescent="0.25">
      <c r="BG575" s="58" t="str">
        <f>IF('Job Database'!$X582="", "", 'Job Database'!$X582)</f>
        <v/>
      </c>
    </row>
    <row r="576" spans="59:59" hidden="1" x14ac:dyDescent="0.25">
      <c r="BG576" s="58" t="str">
        <f>IF('Job Database'!$X583="", "", 'Job Database'!$X583)</f>
        <v/>
      </c>
    </row>
    <row r="577" spans="59:59" hidden="1" x14ac:dyDescent="0.25">
      <c r="BG577" s="58" t="str">
        <f>IF('Job Database'!$X584="", "", 'Job Database'!$X584)</f>
        <v/>
      </c>
    </row>
    <row r="578" spans="59:59" hidden="1" x14ac:dyDescent="0.25">
      <c r="BG578" s="58" t="str">
        <f>IF('Job Database'!$X585="", "", 'Job Database'!$X585)</f>
        <v/>
      </c>
    </row>
    <row r="579" spans="59:59" hidden="1" x14ac:dyDescent="0.25">
      <c r="BG579" s="58" t="str">
        <f>IF('Job Database'!$X586="", "", 'Job Database'!$X586)</f>
        <v/>
      </c>
    </row>
    <row r="580" spans="59:59" hidden="1" x14ac:dyDescent="0.25">
      <c r="BG580" s="58" t="str">
        <f>IF('Job Database'!$X587="", "", 'Job Database'!$X587)</f>
        <v/>
      </c>
    </row>
    <row r="581" spans="59:59" hidden="1" x14ac:dyDescent="0.25">
      <c r="BG581" s="58" t="str">
        <f>IF('Job Database'!$X588="", "", 'Job Database'!$X588)</f>
        <v/>
      </c>
    </row>
    <row r="582" spans="59:59" hidden="1" x14ac:dyDescent="0.25">
      <c r="BG582" s="58" t="str">
        <f>IF('Job Database'!$X589="", "", 'Job Database'!$X589)</f>
        <v/>
      </c>
    </row>
    <row r="583" spans="59:59" hidden="1" x14ac:dyDescent="0.25">
      <c r="BG583" s="58" t="str">
        <f>IF('Job Database'!$X590="", "", 'Job Database'!$X590)</f>
        <v/>
      </c>
    </row>
    <row r="584" spans="59:59" hidden="1" x14ac:dyDescent="0.25">
      <c r="BG584" s="58" t="str">
        <f>IF('Job Database'!$X591="", "", 'Job Database'!$X591)</f>
        <v/>
      </c>
    </row>
    <row r="585" spans="59:59" hidden="1" x14ac:dyDescent="0.25">
      <c r="BG585" s="58" t="str">
        <f>IF('Job Database'!$X592="", "", 'Job Database'!$X592)</f>
        <v/>
      </c>
    </row>
    <row r="586" spans="59:59" hidden="1" x14ac:dyDescent="0.25">
      <c r="BG586" s="58" t="str">
        <f>IF('Job Database'!$X593="", "", 'Job Database'!$X593)</f>
        <v/>
      </c>
    </row>
    <row r="587" spans="59:59" hidden="1" x14ac:dyDescent="0.25">
      <c r="BG587" s="58" t="str">
        <f>IF('Job Database'!$X594="", "", 'Job Database'!$X594)</f>
        <v/>
      </c>
    </row>
    <row r="588" spans="59:59" hidden="1" x14ac:dyDescent="0.25">
      <c r="BG588" s="58" t="str">
        <f>IF('Job Database'!$X595="", "", 'Job Database'!$X595)</f>
        <v/>
      </c>
    </row>
    <row r="589" spans="59:59" hidden="1" x14ac:dyDescent="0.25">
      <c r="BG589" s="58" t="str">
        <f>IF('Job Database'!$X596="", "", 'Job Database'!$X596)</f>
        <v/>
      </c>
    </row>
    <row r="590" spans="59:59" hidden="1" x14ac:dyDescent="0.25">
      <c r="BG590" s="58" t="str">
        <f>IF('Job Database'!$X597="", "", 'Job Database'!$X597)</f>
        <v/>
      </c>
    </row>
    <row r="591" spans="59:59" hidden="1" x14ac:dyDescent="0.25">
      <c r="BG591" s="58" t="str">
        <f>IF('Job Database'!$X598="", "", 'Job Database'!$X598)</f>
        <v/>
      </c>
    </row>
    <row r="592" spans="59:59" hidden="1" x14ac:dyDescent="0.25">
      <c r="BG592" s="58" t="str">
        <f>IF('Job Database'!$X599="", "", 'Job Database'!$X599)</f>
        <v/>
      </c>
    </row>
    <row r="593" spans="59:59" hidden="1" x14ac:dyDescent="0.25">
      <c r="BG593" s="58" t="str">
        <f>IF('Job Database'!$X600="", "", 'Job Database'!$X600)</f>
        <v/>
      </c>
    </row>
    <row r="594" spans="59:59" hidden="1" x14ac:dyDescent="0.25">
      <c r="BG594" s="58" t="str">
        <f>IF('Job Database'!$X601="", "", 'Job Database'!$X601)</f>
        <v/>
      </c>
    </row>
    <row r="595" spans="59:59" hidden="1" x14ac:dyDescent="0.25">
      <c r="BG595" s="58" t="str">
        <f>IF('Job Database'!$X602="", "", 'Job Database'!$X602)</f>
        <v/>
      </c>
    </row>
    <row r="596" spans="59:59" hidden="1" x14ac:dyDescent="0.25">
      <c r="BG596" s="58" t="str">
        <f>IF('Job Database'!$X603="", "", 'Job Database'!$X603)</f>
        <v/>
      </c>
    </row>
    <row r="597" spans="59:59" hidden="1" x14ac:dyDescent="0.25">
      <c r="BG597" s="58" t="str">
        <f>IF('Job Database'!$X604="", "", 'Job Database'!$X604)</f>
        <v/>
      </c>
    </row>
    <row r="598" spans="59:59" hidden="1" x14ac:dyDescent="0.25">
      <c r="BG598" s="58" t="str">
        <f>IF('Job Database'!$X605="", "", 'Job Database'!$X605)</f>
        <v/>
      </c>
    </row>
    <row r="599" spans="59:59" hidden="1" x14ac:dyDescent="0.25">
      <c r="BG599" s="58" t="str">
        <f>IF('Job Database'!$X606="", "", 'Job Database'!$X606)</f>
        <v/>
      </c>
    </row>
    <row r="600" spans="59:59" hidden="1" x14ac:dyDescent="0.25">
      <c r="BG600" s="58" t="str">
        <f>IF('Job Database'!$X607="", "", 'Job Database'!$X607)</f>
        <v/>
      </c>
    </row>
    <row r="601" spans="59:59" hidden="1" x14ac:dyDescent="0.25">
      <c r="BG601" s="58" t="str">
        <f>IF('Job Database'!$X608="", "", 'Job Database'!$X608)</f>
        <v/>
      </c>
    </row>
    <row r="602" spans="59:59" hidden="1" x14ac:dyDescent="0.25">
      <c r="BG602" s="58" t="str">
        <f>IF('Job Database'!$X609="", "", 'Job Database'!$X609)</f>
        <v/>
      </c>
    </row>
    <row r="603" spans="59:59" hidden="1" x14ac:dyDescent="0.25">
      <c r="BG603" s="58" t="str">
        <f>IF('Job Database'!$X610="", "", 'Job Database'!$X610)</f>
        <v/>
      </c>
    </row>
    <row r="604" spans="59:59" hidden="1" x14ac:dyDescent="0.25">
      <c r="BG604" s="58" t="str">
        <f>IF('Job Database'!$X611="", "", 'Job Database'!$X611)</f>
        <v/>
      </c>
    </row>
    <row r="605" spans="59:59" hidden="1" x14ac:dyDescent="0.25">
      <c r="BG605" s="58" t="str">
        <f>IF('Job Database'!$X612="", "", 'Job Database'!$X612)</f>
        <v/>
      </c>
    </row>
    <row r="606" spans="59:59" hidden="1" x14ac:dyDescent="0.25">
      <c r="BG606" s="58" t="str">
        <f>IF('Job Database'!$X613="", "", 'Job Database'!$X613)</f>
        <v/>
      </c>
    </row>
    <row r="607" spans="59:59" hidden="1" x14ac:dyDescent="0.25">
      <c r="BG607" s="58" t="str">
        <f>IF('Job Database'!$X614="", "", 'Job Database'!$X614)</f>
        <v/>
      </c>
    </row>
    <row r="608" spans="59:59" hidden="1" x14ac:dyDescent="0.25">
      <c r="BG608" s="58" t="str">
        <f>IF('Job Database'!$X615="", "", 'Job Database'!$X615)</f>
        <v/>
      </c>
    </row>
    <row r="609" spans="59:59" hidden="1" x14ac:dyDescent="0.25">
      <c r="BG609" s="58" t="str">
        <f>IF('Job Database'!$X616="", "", 'Job Database'!$X616)</f>
        <v/>
      </c>
    </row>
    <row r="610" spans="59:59" hidden="1" x14ac:dyDescent="0.25">
      <c r="BG610" s="58" t="str">
        <f>IF('Job Database'!$X617="", "", 'Job Database'!$X617)</f>
        <v/>
      </c>
    </row>
    <row r="611" spans="59:59" hidden="1" x14ac:dyDescent="0.25">
      <c r="BG611" s="58" t="str">
        <f>IF('Job Database'!$X618="", "", 'Job Database'!$X618)</f>
        <v/>
      </c>
    </row>
    <row r="612" spans="59:59" hidden="1" x14ac:dyDescent="0.25">
      <c r="BG612" s="58" t="str">
        <f>IF('Job Database'!$X619="", "", 'Job Database'!$X619)</f>
        <v/>
      </c>
    </row>
    <row r="613" spans="59:59" hidden="1" x14ac:dyDescent="0.25">
      <c r="BG613" s="58" t="str">
        <f>IF('Job Database'!$X620="", "", 'Job Database'!$X620)</f>
        <v/>
      </c>
    </row>
    <row r="614" spans="59:59" hidden="1" x14ac:dyDescent="0.25">
      <c r="BG614" s="58" t="str">
        <f>IF('Job Database'!$X621="", "", 'Job Database'!$X621)</f>
        <v/>
      </c>
    </row>
    <row r="615" spans="59:59" hidden="1" x14ac:dyDescent="0.25">
      <c r="BG615" s="58" t="str">
        <f>IF('Job Database'!$X622="", "", 'Job Database'!$X622)</f>
        <v/>
      </c>
    </row>
    <row r="616" spans="59:59" hidden="1" x14ac:dyDescent="0.25">
      <c r="BG616" s="58" t="str">
        <f>IF('Job Database'!$X623="", "", 'Job Database'!$X623)</f>
        <v/>
      </c>
    </row>
    <row r="617" spans="59:59" hidden="1" x14ac:dyDescent="0.25">
      <c r="BG617" s="58" t="str">
        <f>IF('Job Database'!$X624="", "", 'Job Database'!$X624)</f>
        <v/>
      </c>
    </row>
    <row r="618" spans="59:59" hidden="1" x14ac:dyDescent="0.25">
      <c r="BG618" s="58" t="str">
        <f>IF('Job Database'!$X625="", "", 'Job Database'!$X625)</f>
        <v/>
      </c>
    </row>
    <row r="619" spans="59:59" hidden="1" x14ac:dyDescent="0.25">
      <c r="BG619" s="58" t="str">
        <f>IF('Job Database'!$X626="", "", 'Job Database'!$X626)</f>
        <v/>
      </c>
    </row>
    <row r="620" spans="59:59" hidden="1" x14ac:dyDescent="0.25">
      <c r="BG620" s="58" t="str">
        <f>IF('Job Database'!$X627="", "", 'Job Database'!$X627)</f>
        <v/>
      </c>
    </row>
    <row r="621" spans="59:59" hidden="1" x14ac:dyDescent="0.25">
      <c r="BG621" s="58" t="str">
        <f>IF('Job Database'!$X628="", "", 'Job Database'!$X628)</f>
        <v/>
      </c>
    </row>
    <row r="622" spans="59:59" hidden="1" x14ac:dyDescent="0.25">
      <c r="BG622" s="58" t="str">
        <f>IF('Job Database'!$X629="", "", 'Job Database'!$X629)</f>
        <v/>
      </c>
    </row>
    <row r="623" spans="59:59" hidden="1" x14ac:dyDescent="0.25">
      <c r="BG623" s="58" t="str">
        <f>IF('Job Database'!$X630="", "", 'Job Database'!$X630)</f>
        <v/>
      </c>
    </row>
    <row r="624" spans="59:59" hidden="1" x14ac:dyDescent="0.25">
      <c r="BG624" s="58" t="str">
        <f>IF('Job Database'!$X631="", "", 'Job Database'!$X631)</f>
        <v/>
      </c>
    </row>
    <row r="625" spans="59:59" hidden="1" x14ac:dyDescent="0.25">
      <c r="BG625" s="58" t="str">
        <f>IF('Job Database'!$X632="", "", 'Job Database'!$X632)</f>
        <v/>
      </c>
    </row>
    <row r="626" spans="59:59" hidden="1" x14ac:dyDescent="0.25">
      <c r="BG626" s="58" t="str">
        <f>IF('Job Database'!$X633="", "", 'Job Database'!$X633)</f>
        <v/>
      </c>
    </row>
    <row r="627" spans="59:59" hidden="1" x14ac:dyDescent="0.25">
      <c r="BG627" s="58" t="str">
        <f>IF('Job Database'!$X634="", "", 'Job Database'!$X634)</f>
        <v/>
      </c>
    </row>
    <row r="628" spans="59:59" hidden="1" x14ac:dyDescent="0.25">
      <c r="BG628" s="58" t="str">
        <f>IF('Job Database'!$X635="", "", 'Job Database'!$X635)</f>
        <v/>
      </c>
    </row>
    <row r="629" spans="59:59" hidden="1" x14ac:dyDescent="0.25">
      <c r="BG629" s="58" t="str">
        <f>IF('Job Database'!$X636="", "", 'Job Database'!$X636)</f>
        <v/>
      </c>
    </row>
    <row r="630" spans="59:59" hidden="1" x14ac:dyDescent="0.25">
      <c r="BG630" s="58" t="str">
        <f>IF('Job Database'!$X637="", "", 'Job Database'!$X637)</f>
        <v/>
      </c>
    </row>
    <row r="631" spans="59:59" hidden="1" x14ac:dyDescent="0.25">
      <c r="BG631" s="58" t="str">
        <f>IF('Job Database'!$X638="", "", 'Job Database'!$X638)</f>
        <v/>
      </c>
    </row>
    <row r="632" spans="59:59" hidden="1" x14ac:dyDescent="0.25">
      <c r="BG632" s="58" t="str">
        <f>IF('Job Database'!$X639="", "", 'Job Database'!$X639)</f>
        <v/>
      </c>
    </row>
    <row r="633" spans="59:59" hidden="1" x14ac:dyDescent="0.25">
      <c r="BG633" s="58" t="str">
        <f>IF('Job Database'!$X640="", "", 'Job Database'!$X640)</f>
        <v/>
      </c>
    </row>
    <row r="634" spans="59:59" hidden="1" x14ac:dyDescent="0.25">
      <c r="BG634" s="58" t="str">
        <f>IF('Job Database'!$X641="", "", 'Job Database'!$X641)</f>
        <v/>
      </c>
    </row>
    <row r="635" spans="59:59" hidden="1" x14ac:dyDescent="0.25">
      <c r="BG635" s="58" t="str">
        <f>IF('Job Database'!$X642="", "", 'Job Database'!$X642)</f>
        <v/>
      </c>
    </row>
    <row r="636" spans="59:59" hidden="1" x14ac:dyDescent="0.25">
      <c r="BG636" s="58" t="str">
        <f>IF('Job Database'!$X643="", "", 'Job Database'!$X643)</f>
        <v/>
      </c>
    </row>
    <row r="637" spans="59:59" hidden="1" x14ac:dyDescent="0.25">
      <c r="BG637" s="58" t="str">
        <f>IF('Job Database'!$X644="", "", 'Job Database'!$X644)</f>
        <v/>
      </c>
    </row>
    <row r="638" spans="59:59" hidden="1" x14ac:dyDescent="0.25">
      <c r="BG638" s="58" t="str">
        <f>IF('Job Database'!$X645="", "", 'Job Database'!$X645)</f>
        <v/>
      </c>
    </row>
    <row r="639" spans="59:59" hidden="1" x14ac:dyDescent="0.25">
      <c r="BG639" s="58" t="str">
        <f>IF('Job Database'!$X646="", "", 'Job Database'!$X646)</f>
        <v/>
      </c>
    </row>
    <row r="640" spans="59:59" hidden="1" x14ac:dyDescent="0.25">
      <c r="BG640" s="58" t="str">
        <f>IF('Job Database'!$X647="", "", 'Job Database'!$X647)</f>
        <v/>
      </c>
    </row>
    <row r="641" spans="59:59" hidden="1" x14ac:dyDescent="0.25">
      <c r="BG641" s="58" t="str">
        <f>IF('Job Database'!$X648="", "", 'Job Database'!$X648)</f>
        <v/>
      </c>
    </row>
    <row r="642" spans="59:59" hidden="1" x14ac:dyDescent="0.25">
      <c r="BG642" s="58" t="str">
        <f>IF('Job Database'!$X649="", "", 'Job Database'!$X649)</f>
        <v/>
      </c>
    </row>
    <row r="643" spans="59:59" hidden="1" x14ac:dyDescent="0.25">
      <c r="BG643" s="58" t="str">
        <f>IF('Job Database'!$X650="", "", 'Job Database'!$X650)</f>
        <v/>
      </c>
    </row>
    <row r="644" spans="59:59" hidden="1" x14ac:dyDescent="0.25">
      <c r="BG644" s="58" t="str">
        <f>IF('Job Database'!$X651="", "", 'Job Database'!$X651)</f>
        <v/>
      </c>
    </row>
    <row r="645" spans="59:59" hidden="1" x14ac:dyDescent="0.25">
      <c r="BG645" s="58" t="str">
        <f>IF('Job Database'!$X652="", "", 'Job Database'!$X652)</f>
        <v/>
      </c>
    </row>
    <row r="646" spans="59:59" hidden="1" x14ac:dyDescent="0.25">
      <c r="BG646" s="58" t="str">
        <f>IF('Job Database'!$X653="", "", 'Job Database'!$X653)</f>
        <v/>
      </c>
    </row>
    <row r="647" spans="59:59" hidden="1" x14ac:dyDescent="0.25">
      <c r="BG647" s="58" t="str">
        <f>IF('Job Database'!$X654="", "", 'Job Database'!$X654)</f>
        <v/>
      </c>
    </row>
    <row r="648" spans="59:59" hidden="1" x14ac:dyDescent="0.25">
      <c r="BG648" s="58" t="str">
        <f>IF('Job Database'!$X655="", "", 'Job Database'!$X655)</f>
        <v/>
      </c>
    </row>
    <row r="649" spans="59:59" hidden="1" x14ac:dyDescent="0.25">
      <c r="BG649" s="58" t="str">
        <f>IF('Job Database'!$X656="", "", 'Job Database'!$X656)</f>
        <v/>
      </c>
    </row>
    <row r="650" spans="59:59" hidden="1" x14ac:dyDescent="0.25">
      <c r="BG650" s="58" t="str">
        <f>IF('Job Database'!$X657="", "", 'Job Database'!$X657)</f>
        <v/>
      </c>
    </row>
    <row r="651" spans="59:59" hidden="1" x14ac:dyDescent="0.25">
      <c r="BG651" s="58" t="str">
        <f>IF('Job Database'!$X658="", "", 'Job Database'!$X658)</f>
        <v/>
      </c>
    </row>
    <row r="652" spans="59:59" hidden="1" x14ac:dyDescent="0.25">
      <c r="BG652" s="58" t="str">
        <f>IF('Job Database'!$X659="", "", 'Job Database'!$X659)</f>
        <v/>
      </c>
    </row>
    <row r="653" spans="59:59" hidden="1" x14ac:dyDescent="0.25">
      <c r="BG653" s="58" t="str">
        <f>IF('Job Database'!$X660="", "", 'Job Database'!$X660)</f>
        <v/>
      </c>
    </row>
    <row r="654" spans="59:59" hidden="1" x14ac:dyDescent="0.25">
      <c r="BG654" s="58" t="str">
        <f>IF('Job Database'!$X661="", "", 'Job Database'!$X661)</f>
        <v/>
      </c>
    </row>
    <row r="655" spans="59:59" hidden="1" x14ac:dyDescent="0.25">
      <c r="BG655" s="58" t="str">
        <f>IF('Job Database'!$X662="", "", 'Job Database'!$X662)</f>
        <v/>
      </c>
    </row>
    <row r="656" spans="59:59" hidden="1" x14ac:dyDescent="0.25">
      <c r="BG656" s="58" t="str">
        <f>IF('Job Database'!$X663="", "", 'Job Database'!$X663)</f>
        <v/>
      </c>
    </row>
    <row r="657" spans="59:59" hidden="1" x14ac:dyDescent="0.25">
      <c r="BG657" s="58" t="str">
        <f>IF('Job Database'!$X664="", "", 'Job Database'!$X664)</f>
        <v/>
      </c>
    </row>
    <row r="658" spans="59:59" hidden="1" x14ac:dyDescent="0.25">
      <c r="BG658" s="58" t="str">
        <f>IF('Job Database'!$X665="", "", 'Job Database'!$X665)</f>
        <v/>
      </c>
    </row>
    <row r="659" spans="59:59" hidden="1" x14ac:dyDescent="0.25">
      <c r="BG659" s="58" t="str">
        <f>IF('Job Database'!$X666="", "", 'Job Database'!$X666)</f>
        <v/>
      </c>
    </row>
    <row r="660" spans="59:59" hidden="1" x14ac:dyDescent="0.25">
      <c r="BG660" s="58" t="str">
        <f>IF('Job Database'!$X667="", "", 'Job Database'!$X667)</f>
        <v/>
      </c>
    </row>
    <row r="661" spans="59:59" hidden="1" x14ac:dyDescent="0.25">
      <c r="BG661" s="58" t="str">
        <f>IF('Job Database'!$X668="", "", 'Job Database'!$X668)</f>
        <v/>
      </c>
    </row>
    <row r="662" spans="59:59" hidden="1" x14ac:dyDescent="0.25">
      <c r="BG662" s="58" t="str">
        <f>IF('Job Database'!$X669="", "", 'Job Database'!$X669)</f>
        <v/>
      </c>
    </row>
    <row r="663" spans="59:59" hidden="1" x14ac:dyDescent="0.25">
      <c r="BG663" s="58" t="str">
        <f>IF('Job Database'!$X670="", "", 'Job Database'!$X670)</f>
        <v/>
      </c>
    </row>
    <row r="664" spans="59:59" hidden="1" x14ac:dyDescent="0.25">
      <c r="BG664" s="58" t="str">
        <f>IF('Job Database'!$X671="", "", 'Job Database'!$X671)</f>
        <v/>
      </c>
    </row>
    <row r="665" spans="59:59" hidden="1" x14ac:dyDescent="0.25">
      <c r="BG665" s="58" t="str">
        <f>IF('Job Database'!$X672="", "", 'Job Database'!$X672)</f>
        <v/>
      </c>
    </row>
    <row r="666" spans="59:59" hidden="1" x14ac:dyDescent="0.25">
      <c r="BG666" s="58" t="str">
        <f>IF('Job Database'!$X673="", "", 'Job Database'!$X673)</f>
        <v/>
      </c>
    </row>
    <row r="667" spans="59:59" hidden="1" x14ac:dyDescent="0.25">
      <c r="BG667" s="58" t="str">
        <f>IF('Job Database'!$X674="", "", 'Job Database'!$X674)</f>
        <v/>
      </c>
    </row>
    <row r="668" spans="59:59" hidden="1" x14ac:dyDescent="0.25">
      <c r="BG668" s="58" t="str">
        <f>IF('Job Database'!$X675="", "", 'Job Database'!$X675)</f>
        <v/>
      </c>
    </row>
    <row r="669" spans="59:59" hidden="1" x14ac:dyDescent="0.25">
      <c r="BG669" s="58" t="str">
        <f>IF('Job Database'!$X676="", "", 'Job Database'!$X676)</f>
        <v/>
      </c>
    </row>
    <row r="670" spans="59:59" hidden="1" x14ac:dyDescent="0.25">
      <c r="BG670" s="58" t="str">
        <f>IF('Job Database'!$X677="", "", 'Job Database'!$X677)</f>
        <v/>
      </c>
    </row>
    <row r="671" spans="59:59" hidden="1" x14ac:dyDescent="0.25">
      <c r="BG671" s="58" t="str">
        <f>IF('Job Database'!$X678="", "", 'Job Database'!$X678)</f>
        <v/>
      </c>
    </row>
    <row r="672" spans="59:59" hidden="1" x14ac:dyDescent="0.25">
      <c r="BG672" s="58" t="str">
        <f>IF('Job Database'!$X679="", "", 'Job Database'!$X679)</f>
        <v/>
      </c>
    </row>
    <row r="673" spans="59:59" hidden="1" x14ac:dyDescent="0.25">
      <c r="BG673" s="58" t="str">
        <f>IF('Job Database'!$X680="", "", 'Job Database'!$X680)</f>
        <v/>
      </c>
    </row>
    <row r="674" spans="59:59" hidden="1" x14ac:dyDescent="0.25">
      <c r="BG674" s="58" t="str">
        <f>IF('Job Database'!$X681="", "", 'Job Database'!$X681)</f>
        <v/>
      </c>
    </row>
    <row r="675" spans="59:59" hidden="1" x14ac:dyDescent="0.25">
      <c r="BG675" s="58" t="str">
        <f>IF('Job Database'!$X682="", "", 'Job Database'!$X682)</f>
        <v/>
      </c>
    </row>
    <row r="676" spans="59:59" hidden="1" x14ac:dyDescent="0.25">
      <c r="BG676" s="58" t="str">
        <f>IF('Job Database'!$X683="", "", 'Job Database'!$X683)</f>
        <v/>
      </c>
    </row>
    <row r="677" spans="59:59" hidden="1" x14ac:dyDescent="0.25">
      <c r="BG677" s="58" t="str">
        <f>IF('Job Database'!$X684="", "", 'Job Database'!$X684)</f>
        <v/>
      </c>
    </row>
    <row r="678" spans="59:59" hidden="1" x14ac:dyDescent="0.25">
      <c r="BG678" s="58" t="str">
        <f>IF('Job Database'!$X685="", "", 'Job Database'!$X685)</f>
        <v/>
      </c>
    </row>
    <row r="679" spans="59:59" hidden="1" x14ac:dyDescent="0.25">
      <c r="BG679" s="58" t="str">
        <f>IF('Job Database'!$X686="", "", 'Job Database'!$X686)</f>
        <v/>
      </c>
    </row>
    <row r="680" spans="59:59" hidden="1" x14ac:dyDescent="0.25">
      <c r="BG680" s="58" t="str">
        <f>IF('Job Database'!$X687="", "", 'Job Database'!$X687)</f>
        <v/>
      </c>
    </row>
    <row r="681" spans="59:59" hidden="1" x14ac:dyDescent="0.25">
      <c r="BG681" s="58" t="str">
        <f>IF('Job Database'!$X688="", "", 'Job Database'!$X688)</f>
        <v/>
      </c>
    </row>
    <row r="682" spans="59:59" hidden="1" x14ac:dyDescent="0.25">
      <c r="BG682" s="58" t="str">
        <f>IF('Job Database'!$X689="", "", 'Job Database'!$X689)</f>
        <v/>
      </c>
    </row>
    <row r="683" spans="59:59" hidden="1" x14ac:dyDescent="0.25">
      <c r="BG683" s="58" t="str">
        <f>IF('Job Database'!$X690="", "", 'Job Database'!$X690)</f>
        <v/>
      </c>
    </row>
    <row r="684" spans="59:59" hidden="1" x14ac:dyDescent="0.25">
      <c r="BG684" s="58" t="str">
        <f>IF('Job Database'!$X691="", "", 'Job Database'!$X691)</f>
        <v/>
      </c>
    </row>
    <row r="685" spans="59:59" hidden="1" x14ac:dyDescent="0.25">
      <c r="BG685" s="58" t="str">
        <f>IF('Job Database'!$X692="", "", 'Job Database'!$X692)</f>
        <v/>
      </c>
    </row>
    <row r="686" spans="59:59" hidden="1" x14ac:dyDescent="0.25">
      <c r="BG686" s="58" t="str">
        <f>IF('Job Database'!$X693="", "", 'Job Database'!$X693)</f>
        <v/>
      </c>
    </row>
    <row r="687" spans="59:59" hidden="1" x14ac:dyDescent="0.25">
      <c r="BG687" s="58" t="str">
        <f>IF('Job Database'!$X694="", "", 'Job Database'!$X694)</f>
        <v/>
      </c>
    </row>
    <row r="688" spans="59:59" hidden="1" x14ac:dyDescent="0.25">
      <c r="BG688" s="58" t="str">
        <f>IF('Job Database'!$X695="", "", 'Job Database'!$X695)</f>
        <v/>
      </c>
    </row>
    <row r="689" spans="59:59" hidden="1" x14ac:dyDescent="0.25">
      <c r="BG689" s="58" t="str">
        <f>IF('Job Database'!$X696="", "", 'Job Database'!$X696)</f>
        <v/>
      </c>
    </row>
    <row r="690" spans="59:59" hidden="1" x14ac:dyDescent="0.25">
      <c r="BG690" s="58" t="str">
        <f>IF('Job Database'!$X697="", "", 'Job Database'!$X697)</f>
        <v/>
      </c>
    </row>
    <row r="691" spans="59:59" hidden="1" x14ac:dyDescent="0.25">
      <c r="BG691" s="58" t="str">
        <f>IF('Job Database'!$X698="", "", 'Job Database'!$X698)</f>
        <v/>
      </c>
    </row>
    <row r="692" spans="59:59" hidden="1" x14ac:dyDescent="0.25">
      <c r="BG692" s="58" t="str">
        <f>IF('Job Database'!$X699="", "", 'Job Database'!$X699)</f>
        <v/>
      </c>
    </row>
    <row r="693" spans="59:59" hidden="1" x14ac:dyDescent="0.25">
      <c r="BG693" s="58" t="str">
        <f>IF('Job Database'!$X700="", "", 'Job Database'!$X700)</f>
        <v/>
      </c>
    </row>
    <row r="694" spans="59:59" hidden="1" x14ac:dyDescent="0.25">
      <c r="BG694" s="58" t="str">
        <f>IF('Job Database'!$X701="", "", 'Job Database'!$X701)</f>
        <v/>
      </c>
    </row>
    <row r="695" spans="59:59" hidden="1" x14ac:dyDescent="0.25">
      <c r="BG695" s="58" t="str">
        <f>IF('Job Database'!$X702="", "", 'Job Database'!$X702)</f>
        <v/>
      </c>
    </row>
    <row r="696" spans="59:59" hidden="1" x14ac:dyDescent="0.25">
      <c r="BG696" s="58" t="str">
        <f>IF('Job Database'!$X703="", "", 'Job Database'!$X703)</f>
        <v/>
      </c>
    </row>
    <row r="697" spans="59:59" hidden="1" x14ac:dyDescent="0.25">
      <c r="BG697" s="58" t="str">
        <f>IF('Job Database'!$X704="", "", 'Job Database'!$X704)</f>
        <v/>
      </c>
    </row>
    <row r="698" spans="59:59" hidden="1" x14ac:dyDescent="0.25">
      <c r="BG698" s="58" t="str">
        <f>IF('Job Database'!$X705="", "", 'Job Database'!$X705)</f>
        <v/>
      </c>
    </row>
    <row r="699" spans="59:59" hidden="1" x14ac:dyDescent="0.25">
      <c r="BG699" s="58" t="str">
        <f>IF('Job Database'!$X706="", "", 'Job Database'!$X706)</f>
        <v/>
      </c>
    </row>
    <row r="700" spans="59:59" hidden="1" x14ac:dyDescent="0.25">
      <c r="BG700" s="58" t="str">
        <f>IF('Job Database'!$X707="", "", 'Job Database'!$X707)</f>
        <v/>
      </c>
    </row>
    <row r="701" spans="59:59" hidden="1" x14ac:dyDescent="0.25">
      <c r="BG701" s="58" t="str">
        <f>IF('Job Database'!$X708="", "", 'Job Database'!$X708)</f>
        <v/>
      </c>
    </row>
    <row r="702" spans="59:59" hidden="1" x14ac:dyDescent="0.25">
      <c r="BG702" s="58" t="str">
        <f>IF('Job Database'!$X709="", "", 'Job Database'!$X709)</f>
        <v/>
      </c>
    </row>
    <row r="703" spans="59:59" hidden="1" x14ac:dyDescent="0.25">
      <c r="BG703" s="58" t="str">
        <f>IF('Job Database'!$X710="", "", 'Job Database'!$X710)</f>
        <v/>
      </c>
    </row>
    <row r="704" spans="59:59" hidden="1" x14ac:dyDescent="0.25">
      <c r="BG704" s="58" t="str">
        <f>IF('Job Database'!$X711="", "", 'Job Database'!$X711)</f>
        <v/>
      </c>
    </row>
    <row r="705" spans="59:59" hidden="1" x14ac:dyDescent="0.25">
      <c r="BG705" s="58" t="str">
        <f>IF('Job Database'!$X712="", "", 'Job Database'!$X712)</f>
        <v/>
      </c>
    </row>
    <row r="706" spans="59:59" hidden="1" x14ac:dyDescent="0.25">
      <c r="BG706" s="58" t="str">
        <f>IF('Job Database'!$X713="", "", 'Job Database'!$X713)</f>
        <v/>
      </c>
    </row>
    <row r="707" spans="59:59" hidden="1" x14ac:dyDescent="0.25">
      <c r="BG707" s="58" t="str">
        <f>IF('Job Database'!$X714="", "", 'Job Database'!$X714)</f>
        <v/>
      </c>
    </row>
    <row r="708" spans="59:59" hidden="1" x14ac:dyDescent="0.25">
      <c r="BG708" s="58" t="str">
        <f>IF('Job Database'!$X715="", "", 'Job Database'!$X715)</f>
        <v/>
      </c>
    </row>
    <row r="709" spans="59:59" hidden="1" x14ac:dyDescent="0.25">
      <c r="BG709" s="58" t="str">
        <f>IF('Job Database'!$X716="", "", 'Job Database'!$X716)</f>
        <v/>
      </c>
    </row>
    <row r="710" spans="59:59" hidden="1" x14ac:dyDescent="0.25">
      <c r="BG710" s="58" t="str">
        <f>IF('Job Database'!$X717="", "", 'Job Database'!$X717)</f>
        <v/>
      </c>
    </row>
    <row r="711" spans="59:59" hidden="1" x14ac:dyDescent="0.25">
      <c r="BG711" s="58" t="str">
        <f>IF('Job Database'!$X718="", "", 'Job Database'!$X718)</f>
        <v/>
      </c>
    </row>
    <row r="712" spans="59:59" hidden="1" x14ac:dyDescent="0.25">
      <c r="BG712" s="58" t="str">
        <f>IF('Job Database'!$X719="", "", 'Job Database'!$X719)</f>
        <v/>
      </c>
    </row>
    <row r="713" spans="59:59" hidden="1" x14ac:dyDescent="0.25">
      <c r="BG713" s="58" t="str">
        <f>IF('Job Database'!$X720="", "", 'Job Database'!$X720)</f>
        <v/>
      </c>
    </row>
    <row r="714" spans="59:59" hidden="1" x14ac:dyDescent="0.25">
      <c r="BG714" s="58" t="str">
        <f>IF('Job Database'!$X721="", "", 'Job Database'!$X721)</f>
        <v/>
      </c>
    </row>
    <row r="715" spans="59:59" hidden="1" x14ac:dyDescent="0.25">
      <c r="BG715" s="58" t="str">
        <f>IF('Job Database'!$X722="", "", 'Job Database'!$X722)</f>
        <v/>
      </c>
    </row>
    <row r="716" spans="59:59" hidden="1" x14ac:dyDescent="0.25">
      <c r="BG716" s="58" t="str">
        <f>IF('Job Database'!$X723="", "", 'Job Database'!$X723)</f>
        <v/>
      </c>
    </row>
    <row r="717" spans="59:59" hidden="1" x14ac:dyDescent="0.25">
      <c r="BG717" s="58" t="str">
        <f>IF('Job Database'!$X724="", "", 'Job Database'!$X724)</f>
        <v/>
      </c>
    </row>
    <row r="718" spans="59:59" hidden="1" x14ac:dyDescent="0.25">
      <c r="BG718" s="58" t="str">
        <f>IF('Job Database'!$X725="", "", 'Job Database'!$X725)</f>
        <v/>
      </c>
    </row>
    <row r="719" spans="59:59" hidden="1" x14ac:dyDescent="0.25">
      <c r="BG719" s="58" t="str">
        <f>IF('Job Database'!$X726="", "", 'Job Database'!$X726)</f>
        <v/>
      </c>
    </row>
    <row r="720" spans="59:59" hidden="1" x14ac:dyDescent="0.25">
      <c r="BG720" s="58" t="str">
        <f>IF('Job Database'!$X727="", "", 'Job Database'!$X727)</f>
        <v/>
      </c>
    </row>
    <row r="721" spans="59:59" hidden="1" x14ac:dyDescent="0.25">
      <c r="BG721" s="58" t="str">
        <f>IF('Job Database'!$X728="", "", 'Job Database'!$X728)</f>
        <v/>
      </c>
    </row>
    <row r="722" spans="59:59" hidden="1" x14ac:dyDescent="0.25">
      <c r="BG722" s="58" t="str">
        <f>IF('Job Database'!$X729="", "", 'Job Database'!$X729)</f>
        <v/>
      </c>
    </row>
    <row r="723" spans="59:59" hidden="1" x14ac:dyDescent="0.25">
      <c r="BG723" s="58" t="str">
        <f>IF('Job Database'!$X730="", "", 'Job Database'!$X730)</f>
        <v/>
      </c>
    </row>
    <row r="724" spans="59:59" hidden="1" x14ac:dyDescent="0.25">
      <c r="BG724" s="58" t="str">
        <f>IF('Job Database'!$X731="", "", 'Job Database'!$X731)</f>
        <v/>
      </c>
    </row>
    <row r="725" spans="59:59" hidden="1" x14ac:dyDescent="0.25">
      <c r="BG725" s="58" t="str">
        <f>IF('Job Database'!$X732="", "", 'Job Database'!$X732)</f>
        <v/>
      </c>
    </row>
    <row r="726" spans="59:59" hidden="1" x14ac:dyDescent="0.25">
      <c r="BG726" s="58" t="str">
        <f>IF('Job Database'!$X733="", "", 'Job Database'!$X733)</f>
        <v/>
      </c>
    </row>
    <row r="727" spans="59:59" hidden="1" x14ac:dyDescent="0.25">
      <c r="BG727" s="58" t="str">
        <f>IF('Job Database'!$X734="", "", 'Job Database'!$X734)</f>
        <v/>
      </c>
    </row>
    <row r="728" spans="59:59" hidden="1" x14ac:dyDescent="0.25">
      <c r="BG728" s="58" t="str">
        <f>IF('Job Database'!$X735="", "", 'Job Database'!$X735)</f>
        <v/>
      </c>
    </row>
    <row r="729" spans="59:59" hidden="1" x14ac:dyDescent="0.25">
      <c r="BG729" s="58" t="str">
        <f>IF('Job Database'!$X736="", "", 'Job Database'!$X736)</f>
        <v/>
      </c>
    </row>
    <row r="730" spans="59:59" hidden="1" x14ac:dyDescent="0.25">
      <c r="BG730" s="58" t="str">
        <f>IF('Job Database'!$X737="", "", 'Job Database'!$X737)</f>
        <v/>
      </c>
    </row>
    <row r="731" spans="59:59" hidden="1" x14ac:dyDescent="0.25">
      <c r="BG731" s="58" t="str">
        <f>IF('Job Database'!$X738="", "", 'Job Database'!$X738)</f>
        <v/>
      </c>
    </row>
    <row r="732" spans="59:59" hidden="1" x14ac:dyDescent="0.25">
      <c r="BG732" s="58" t="str">
        <f>IF('Job Database'!$X739="", "", 'Job Database'!$X739)</f>
        <v/>
      </c>
    </row>
    <row r="733" spans="59:59" hidden="1" x14ac:dyDescent="0.25">
      <c r="BG733" s="58" t="str">
        <f>IF('Job Database'!$X740="", "", 'Job Database'!$X740)</f>
        <v/>
      </c>
    </row>
    <row r="734" spans="59:59" hidden="1" x14ac:dyDescent="0.25">
      <c r="BG734" s="58" t="str">
        <f>IF('Job Database'!$X741="", "", 'Job Database'!$X741)</f>
        <v/>
      </c>
    </row>
    <row r="735" spans="59:59" hidden="1" x14ac:dyDescent="0.25">
      <c r="BG735" s="58" t="str">
        <f>IF('Job Database'!$X742="", "", 'Job Database'!$X742)</f>
        <v/>
      </c>
    </row>
    <row r="736" spans="59:59" hidden="1" x14ac:dyDescent="0.25">
      <c r="BG736" s="58" t="str">
        <f>IF('Job Database'!$X743="", "", 'Job Database'!$X743)</f>
        <v/>
      </c>
    </row>
    <row r="737" spans="59:59" hidden="1" x14ac:dyDescent="0.25">
      <c r="BG737" s="58" t="str">
        <f>IF('Job Database'!$X744="", "", 'Job Database'!$X744)</f>
        <v/>
      </c>
    </row>
    <row r="738" spans="59:59" hidden="1" x14ac:dyDescent="0.25">
      <c r="BG738" s="58" t="str">
        <f>IF('Job Database'!$X745="", "", 'Job Database'!$X745)</f>
        <v/>
      </c>
    </row>
    <row r="739" spans="59:59" hidden="1" x14ac:dyDescent="0.25">
      <c r="BG739" s="58" t="str">
        <f>IF('Job Database'!$X746="", "", 'Job Database'!$X746)</f>
        <v/>
      </c>
    </row>
    <row r="740" spans="59:59" hidden="1" x14ac:dyDescent="0.25">
      <c r="BG740" s="58" t="str">
        <f>IF('Job Database'!$X747="", "", 'Job Database'!$X747)</f>
        <v/>
      </c>
    </row>
    <row r="741" spans="59:59" hidden="1" x14ac:dyDescent="0.25">
      <c r="BG741" s="58" t="str">
        <f>IF('Job Database'!$X748="", "", 'Job Database'!$X748)</f>
        <v/>
      </c>
    </row>
    <row r="742" spans="59:59" hidden="1" x14ac:dyDescent="0.25">
      <c r="BG742" s="58" t="str">
        <f>IF('Job Database'!$X749="", "", 'Job Database'!$X749)</f>
        <v/>
      </c>
    </row>
    <row r="743" spans="59:59" hidden="1" x14ac:dyDescent="0.25">
      <c r="BG743" s="58" t="str">
        <f>IF('Job Database'!$X750="", "", 'Job Database'!$X750)</f>
        <v/>
      </c>
    </row>
    <row r="744" spans="59:59" hidden="1" x14ac:dyDescent="0.25">
      <c r="BG744" s="58" t="str">
        <f>IF('Job Database'!$X751="", "", 'Job Database'!$X751)</f>
        <v/>
      </c>
    </row>
    <row r="745" spans="59:59" hidden="1" x14ac:dyDescent="0.25">
      <c r="BG745" s="58" t="str">
        <f>IF('Job Database'!$X752="", "", 'Job Database'!$X752)</f>
        <v/>
      </c>
    </row>
    <row r="746" spans="59:59" hidden="1" x14ac:dyDescent="0.25">
      <c r="BG746" s="58" t="str">
        <f>IF('Job Database'!$X753="", "", 'Job Database'!$X753)</f>
        <v/>
      </c>
    </row>
    <row r="747" spans="59:59" hidden="1" x14ac:dyDescent="0.25">
      <c r="BG747" s="58" t="str">
        <f>IF('Job Database'!$X754="", "", 'Job Database'!$X754)</f>
        <v/>
      </c>
    </row>
    <row r="748" spans="59:59" hidden="1" x14ac:dyDescent="0.25">
      <c r="BG748" s="58" t="str">
        <f>IF('Job Database'!$X755="", "", 'Job Database'!$X755)</f>
        <v/>
      </c>
    </row>
    <row r="749" spans="59:59" hidden="1" x14ac:dyDescent="0.25">
      <c r="BG749" s="58" t="str">
        <f>IF('Job Database'!$X756="", "", 'Job Database'!$X756)</f>
        <v/>
      </c>
    </row>
    <row r="750" spans="59:59" hidden="1" x14ac:dyDescent="0.25">
      <c r="BG750" s="58" t="str">
        <f>IF('Job Database'!$X757="", "", 'Job Database'!$X757)</f>
        <v/>
      </c>
    </row>
    <row r="751" spans="59:59" hidden="1" x14ac:dyDescent="0.25">
      <c r="BG751" s="58" t="str">
        <f>IF('Job Database'!$X758="", "", 'Job Database'!$X758)</f>
        <v/>
      </c>
    </row>
    <row r="752" spans="59:59" hidden="1" x14ac:dyDescent="0.25">
      <c r="BG752" s="58" t="str">
        <f>IF('Job Database'!$X759="", "", 'Job Database'!$X759)</f>
        <v/>
      </c>
    </row>
    <row r="753" spans="59:59" hidden="1" x14ac:dyDescent="0.25">
      <c r="BG753" s="58" t="str">
        <f>IF('Job Database'!$X760="", "", 'Job Database'!$X760)</f>
        <v/>
      </c>
    </row>
    <row r="754" spans="59:59" hidden="1" x14ac:dyDescent="0.25">
      <c r="BG754" s="58" t="str">
        <f>IF('Job Database'!$X761="", "", 'Job Database'!$X761)</f>
        <v/>
      </c>
    </row>
    <row r="755" spans="59:59" hidden="1" x14ac:dyDescent="0.25">
      <c r="BG755" s="58" t="str">
        <f>IF('Job Database'!$X762="", "", 'Job Database'!$X762)</f>
        <v/>
      </c>
    </row>
    <row r="756" spans="59:59" hidden="1" x14ac:dyDescent="0.25">
      <c r="BG756" s="58" t="str">
        <f>IF('Job Database'!$X763="", "", 'Job Database'!$X763)</f>
        <v/>
      </c>
    </row>
    <row r="757" spans="59:59" hidden="1" x14ac:dyDescent="0.25">
      <c r="BG757" s="58" t="str">
        <f>IF('Job Database'!$X764="", "", 'Job Database'!$X764)</f>
        <v/>
      </c>
    </row>
    <row r="758" spans="59:59" hidden="1" x14ac:dyDescent="0.25">
      <c r="BG758" s="58" t="str">
        <f>IF('Job Database'!$X765="", "", 'Job Database'!$X765)</f>
        <v/>
      </c>
    </row>
    <row r="759" spans="59:59" hidden="1" x14ac:dyDescent="0.25">
      <c r="BG759" s="58" t="str">
        <f>IF('Job Database'!$X766="", "", 'Job Database'!$X766)</f>
        <v/>
      </c>
    </row>
    <row r="760" spans="59:59" hidden="1" x14ac:dyDescent="0.25">
      <c r="BG760" s="58" t="str">
        <f>IF('Job Database'!$X767="", "", 'Job Database'!$X767)</f>
        <v/>
      </c>
    </row>
    <row r="761" spans="59:59" hidden="1" x14ac:dyDescent="0.25">
      <c r="BG761" s="58" t="str">
        <f>IF('Job Database'!$X768="", "", 'Job Database'!$X768)</f>
        <v/>
      </c>
    </row>
    <row r="762" spans="59:59" hidden="1" x14ac:dyDescent="0.25">
      <c r="BG762" s="58" t="str">
        <f>IF('Job Database'!$X769="", "", 'Job Database'!$X769)</f>
        <v/>
      </c>
    </row>
    <row r="763" spans="59:59" hidden="1" x14ac:dyDescent="0.25">
      <c r="BG763" s="58" t="str">
        <f>IF('Job Database'!$X770="", "", 'Job Database'!$X770)</f>
        <v/>
      </c>
    </row>
    <row r="764" spans="59:59" hidden="1" x14ac:dyDescent="0.25">
      <c r="BG764" s="58" t="str">
        <f>IF('Job Database'!$X771="", "", 'Job Database'!$X771)</f>
        <v/>
      </c>
    </row>
    <row r="765" spans="59:59" hidden="1" x14ac:dyDescent="0.25">
      <c r="BG765" s="58" t="str">
        <f>IF('Job Database'!$X772="", "", 'Job Database'!$X772)</f>
        <v/>
      </c>
    </row>
    <row r="766" spans="59:59" hidden="1" x14ac:dyDescent="0.25">
      <c r="BG766" s="58" t="str">
        <f>IF('Job Database'!$X773="", "", 'Job Database'!$X773)</f>
        <v/>
      </c>
    </row>
    <row r="767" spans="59:59" hidden="1" x14ac:dyDescent="0.25">
      <c r="BG767" s="58" t="str">
        <f>IF('Job Database'!$X774="", "", 'Job Database'!$X774)</f>
        <v/>
      </c>
    </row>
    <row r="768" spans="59:59" hidden="1" x14ac:dyDescent="0.25">
      <c r="BG768" s="58" t="str">
        <f>IF('Job Database'!$X775="", "", 'Job Database'!$X775)</f>
        <v/>
      </c>
    </row>
    <row r="769" spans="59:59" hidden="1" x14ac:dyDescent="0.25">
      <c r="BG769" s="58" t="str">
        <f>IF('Job Database'!$X776="", "", 'Job Database'!$X776)</f>
        <v/>
      </c>
    </row>
    <row r="770" spans="59:59" hidden="1" x14ac:dyDescent="0.25">
      <c r="BG770" s="58" t="str">
        <f>IF('Job Database'!$X777="", "", 'Job Database'!$X777)</f>
        <v/>
      </c>
    </row>
    <row r="771" spans="59:59" hidden="1" x14ac:dyDescent="0.25">
      <c r="BG771" s="58" t="str">
        <f>IF('Job Database'!$X778="", "", 'Job Database'!$X778)</f>
        <v/>
      </c>
    </row>
    <row r="772" spans="59:59" hidden="1" x14ac:dyDescent="0.25">
      <c r="BG772" s="58" t="str">
        <f>IF('Job Database'!$X779="", "", 'Job Database'!$X779)</f>
        <v/>
      </c>
    </row>
    <row r="773" spans="59:59" hidden="1" x14ac:dyDescent="0.25">
      <c r="BG773" s="58" t="str">
        <f>IF('Job Database'!$X780="", "", 'Job Database'!$X780)</f>
        <v/>
      </c>
    </row>
    <row r="774" spans="59:59" hidden="1" x14ac:dyDescent="0.25">
      <c r="BG774" s="58" t="str">
        <f>IF('Job Database'!$X781="", "", 'Job Database'!$X781)</f>
        <v/>
      </c>
    </row>
    <row r="775" spans="59:59" hidden="1" x14ac:dyDescent="0.25">
      <c r="BG775" s="58" t="str">
        <f>IF('Job Database'!$X782="", "", 'Job Database'!$X782)</f>
        <v/>
      </c>
    </row>
    <row r="776" spans="59:59" hidden="1" x14ac:dyDescent="0.25">
      <c r="BG776" s="58" t="str">
        <f>IF('Job Database'!$X783="", "", 'Job Database'!$X783)</f>
        <v/>
      </c>
    </row>
    <row r="777" spans="59:59" hidden="1" x14ac:dyDescent="0.25">
      <c r="BG777" s="58" t="str">
        <f>IF('Job Database'!$X784="", "", 'Job Database'!$X784)</f>
        <v/>
      </c>
    </row>
    <row r="778" spans="59:59" hidden="1" x14ac:dyDescent="0.25">
      <c r="BG778" s="58" t="str">
        <f>IF('Job Database'!$X785="", "", 'Job Database'!$X785)</f>
        <v/>
      </c>
    </row>
    <row r="779" spans="59:59" hidden="1" x14ac:dyDescent="0.25">
      <c r="BG779" s="58" t="str">
        <f>IF('Job Database'!$X786="", "", 'Job Database'!$X786)</f>
        <v/>
      </c>
    </row>
    <row r="780" spans="59:59" hidden="1" x14ac:dyDescent="0.25">
      <c r="BG780" s="58" t="str">
        <f>IF('Job Database'!$X787="", "", 'Job Database'!$X787)</f>
        <v/>
      </c>
    </row>
    <row r="781" spans="59:59" hidden="1" x14ac:dyDescent="0.25">
      <c r="BG781" s="58" t="str">
        <f>IF('Job Database'!$X788="", "", 'Job Database'!$X788)</f>
        <v/>
      </c>
    </row>
    <row r="782" spans="59:59" hidden="1" x14ac:dyDescent="0.25">
      <c r="BG782" s="58" t="str">
        <f>IF('Job Database'!$X789="", "", 'Job Database'!$X789)</f>
        <v/>
      </c>
    </row>
    <row r="783" spans="59:59" hidden="1" x14ac:dyDescent="0.25">
      <c r="BG783" s="58" t="str">
        <f>IF('Job Database'!$X790="", "", 'Job Database'!$X790)</f>
        <v/>
      </c>
    </row>
    <row r="784" spans="59:59" hidden="1" x14ac:dyDescent="0.25">
      <c r="BG784" s="58" t="str">
        <f>IF('Job Database'!$X791="", "", 'Job Database'!$X791)</f>
        <v/>
      </c>
    </row>
    <row r="785" spans="59:59" hidden="1" x14ac:dyDescent="0.25">
      <c r="BG785" s="58" t="str">
        <f>IF('Job Database'!$X792="", "", 'Job Database'!$X792)</f>
        <v/>
      </c>
    </row>
    <row r="786" spans="59:59" hidden="1" x14ac:dyDescent="0.25">
      <c r="BG786" s="58" t="str">
        <f>IF('Job Database'!$X793="", "", 'Job Database'!$X793)</f>
        <v/>
      </c>
    </row>
    <row r="787" spans="59:59" hidden="1" x14ac:dyDescent="0.25">
      <c r="BG787" s="58" t="str">
        <f>IF('Job Database'!$X794="", "", 'Job Database'!$X794)</f>
        <v/>
      </c>
    </row>
    <row r="788" spans="59:59" hidden="1" x14ac:dyDescent="0.25">
      <c r="BG788" s="58" t="str">
        <f>IF('Job Database'!$X795="", "", 'Job Database'!$X795)</f>
        <v/>
      </c>
    </row>
    <row r="789" spans="59:59" hidden="1" x14ac:dyDescent="0.25">
      <c r="BG789" s="58" t="str">
        <f>IF('Job Database'!$X796="", "", 'Job Database'!$X796)</f>
        <v/>
      </c>
    </row>
    <row r="790" spans="59:59" hidden="1" x14ac:dyDescent="0.25">
      <c r="BG790" s="58" t="str">
        <f>IF('Job Database'!$X797="", "", 'Job Database'!$X797)</f>
        <v/>
      </c>
    </row>
    <row r="791" spans="59:59" hidden="1" x14ac:dyDescent="0.25">
      <c r="BG791" s="58" t="str">
        <f>IF('Job Database'!$X798="", "", 'Job Database'!$X798)</f>
        <v/>
      </c>
    </row>
    <row r="792" spans="59:59" hidden="1" x14ac:dyDescent="0.25">
      <c r="BG792" s="58" t="str">
        <f>IF('Job Database'!$X799="", "", 'Job Database'!$X799)</f>
        <v/>
      </c>
    </row>
    <row r="793" spans="59:59" hidden="1" x14ac:dyDescent="0.25">
      <c r="BG793" s="58" t="str">
        <f>IF('Job Database'!$X800="", "", 'Job Database'!$X800)</f>
        <v/>
      </c>
    </row>
    <row r="794" spans="59:59" hidden="1" x14ac:dyDescent="0.25">
      <c r="BG794" s="58" t="str">
        <f>IF('Job Database'!$X801="", "", 'Job Database'!$X801)</f>
        <v/>
      </c>
    </row>
    <row r="795" spans="59:59" hidden="1" x14ac:dyDescent="0.25">
      <c r="BG795" s="58" t="str">
        <f>IF('Job Database'!$X802="", "", 'Job Database'!$X802)</f>
        <v/>
      </c>
    </row>
    <row r="796" spans="59:59" hidden="1" x14ac:dyDescent="0.25">
      <c r="BG796" s="58" t="str">
        <f>IF('Job Database'!$X803="", "", 'Job Database'!$X803)</f>
        <v/>
      </c>
    </row>
    <row r="797" spans="59:59" hidden="1" x14ac:dyDescent="0.25">
      <c r="BG797" s="58" t="str">
        <f>IF('Job Database'!$X804="", "", 'Job Database'!$X804)</f>
        <v/>
      </c>
    </row>
    <row r="798" spans="59:59" hidden="1" x14ac:dyDescent="0.25">
      <c r="BG798" s="58" t="str">
        <f>IF('Job Database'!$X805="", "", 'Job Database'!$X805)</f>
        <v/>
      </c>
    </row>
    <row r="799" spans="59:59" hidden="1" x14ac:dyDescent="0.25">
      <c r="BG799" s="58" t="str">
        <f>IF('Job Database'!$X806="", "", 'Job Database'!$X806)</f>
        <v/>
      </c>
    </row>
    <row r="800" spans="59:59" hidden="1" x14ac:dyDescent="0.25">
      <c r="BG800" s="58" t="str">
        <f>IF('Job Database'!$X807="", "", 'Job Database'!$X807)</f>
        <v/>
      </c>
    </row>
    <row r="801" spans="59:59" hidden="1" x14ac:dyDescent="0.25">
      <c r="BG801" s="58" t="str">
        <f>IF('Job Database'!$X808="", "", 'Job Database'!$X808)</f>
        <v/>
      </c>
    </row>
    <row r="802" spans="59:59" hidden="1" x14ac:dyDescent="0.25">
      <c r="BG802" s="58" t="str">
        <f>IF('Job Database'!$X809="", "", 'Job Database'!$X809)</f>
        <v/>
      </c>
    </row>
    <row r="803" spans="59:59" hidden="1" x14ac:dyDescent="0.25">
      <c r="BG803" s="58" t="str">
        <f>IF('Job Database'!$X810="", "", 'Job Database'!$X810)</f>
        <v/>
      </c>
    </row>
    <row r="804" spans="59:59" hidden="1" x14ac:dyDescent="0.25">
      <c r="BG804" s="58" t="str">
        <f>IF('Job Database'!$X811="", "", 'Job Database'!$X811)</f>
        <v/>
      </c>
    </row>
    <row r="805" spans="59:59" hidden="1" x14ac:dyDescent="0.25">
      <c r="BG805" s="58" t="str">
        <f>IF('Job Database'!$X812="", "", 'Job Database'!$X812)</f>
        <v/>
      </c>
    </row>
    <row r="806" spans="59:59" hidden="1" x14ac:dyDescent="0.25">
      <c r="BG806" s="58" t="str">
        <f>IF('Job Database'!$X813="", "", 'Job Database'!$X813)</f>
        <v/>
      </c>
    </row>
    <row r="807" spans="59:59" hidden="1" x14ac:dyDescent="0.25">
      <c r="BG807" s="58" t="str">
        <f>IF('Job Database'!$X814="", "", 'Job Database'!$X814)</f>
        <v/>
      </c>
    </row>
    <row r="808" spans="59:59" hidden="1" x14ac:dyDescent="0.25">
      <c r="BG808" s="58" t="str">
        <f>IF('Job Database'!$X815="", "", 'Job Database'!$X815)</f>
        <v/>
      </c>
    </row>
    <row r="809" spans="59:59" hidden="1" x14ac:dyDescent="0.25">
      <c r="BG809" s="58" t="str">
        <f>IF('Job Database'!$X816="", "", 'Job Database'!$X816)</f>
        <v/>
      </c>
    </row>
    <row r="810" spans="59:59" hidden="1" x14ac:dyDescent="0.25">
      <c r="BG810" s="58" t="str">
        <f>IF('Job Database'!$X817="", "", 'Job Database'!$X817)</f>
        <v/>
      </c>
    </row>
    <row r="811" spans="59:59" hidden="1" x14ac:dyDescent="0.25">
      <c r="BG811" s="58" t="str">
        <f>IF('Job Database'!$X818="", "", 'Job Database'!$X818)</f>
        <v/>
      </c>
    </row>
    <row r="812" spans="59:59" hidden="1" x14ac:dyDescent="0.25">
      <c r="BG812" s="58" t="str">
        <f>IF('Job Database'!$X819="", "", 'Job Database'!$X819)</f>
        <v/>
      </c>
    </row>
    <row r="813" spans="59:59" hidden="1" x14ac:dyDescent="0.25">
      <c r="BG813" s="58" t="str">
        <f>IF('Job Database'!$X820="", "", 'Job Database'!$X820)</f>
        <v/>
      </c>
    </row>
    <row r="814" spans="59:59" hidden="1" x14ac:dyDescent="0.25">
      <c r="BG814" s="58" t="str">
        <f>IF('Job Database'!$X821="", "", 'Job Database'!$X821)</f>
        <v/>
      </c>
    </row>
    <row r="815" spans="59:59" hidden="1" x14ac:dyDescent="0.25">
      <c r="BG815" s="58" t="str">
        <f>IF('Job Database'!$X822="", "", 'Job Database'!$X822)</f>
        <v/>
      </c>
    </row>
    <row r="816" spans="59:59" hidden="1" x14ac:dyDescent="0.25">
      <c r="BG816" s="58" t="str">
        <f>IF('Job Database'!$X823="", "", 'Job Database'!$X823)</f>
        <v/>
      </c>
    </row>
    <row r="817" spans="59:59" hidden="1" x14ac:dyDescent="0.25">
      <c r="BG817" s="58" t="str">
        <f>IF('Job Database'!$X824="", "", 'Job Database'!$X824)</f>
        <v/>
      </c>
    </row>
    <row r="818" spans="59:59" hidden="1" x14ac:dyDescent="0.25">
      <c r="BG818" s="58" t="str">
        <f>IF('Job Database'!$X825="", "", 'Job Database'!$X825)</f>
        <v/>
      </c>
    </row>
    <row r="819" spans="59:59" hidden="1" x14ac:dyDescent="0.25">
      <c r="BG819" s="58" t="str">
        <f>IF('Job Database'!$X826="", "", 'Job Database'!$X826)</f>
        <v/>
      </c>
    </row>
    <row r="820" spans="59:59" hidden="1" x14ac:dyDescent="0.25">
      <c r="BG820" s="58" t="str">
        <f>IF('Job Database'!$X827="", "", 'Job Database'!$X827)</f>
        <v/>
      </c>
    </row>
    <row r="821" spans="59:59" hidden="1" x14ac:dyDescent="0.25">
      <c r="BG821" s="58" t="str">
        <f>IF('Job Database'!$X828="", "", 'Job Database'!$X828)</f>
        <v/>
      </c>
    </row>
    <row r="822" spans="59:59" hidden="1" x14ac:dyDescent="0.25">
      <c r="BG822" s="58" t="str">
        <f>IF('Job Database'!$X829="", "", 'Job Database'!$X829)</f>
        <v/>
      </c>
    </row>
    <row r="823" spans="59:59" hidden="1" x14ac:dyDescent="0.25">
      <c r="BG823" s="58" t="str">
        <f>IF('Job Database'!$X830="", "", 'Job Database'!$X830)</f>
        <v/>
      </c>
    </row>
    <row r="824" spans="59:59" hidden="1" x14ac:dyDescent="0.25">
      <c r="BG824" s="58" t="str">
        <f>IF('Job Database'!$X831="", "", 'Job Database'!$X831)</f>
        <v/>
      </c>
    </row>
    <row r="825" spans="59:59" hidden="1" x14ac:dyDescent="0.25">
      <c r="BG825" s="58" t="str">
        <f>IF('Job Database'!$X832="", "", 'Job Database'!$X832)</f>
        <v/>
      </c>
    </row>
    <row r="826" spans="59:59" hidden="1" x14ac:dyDescent="0.25">
      <c r="BG826" s="58" t="str">
        <f>IF('Job Database'!$X833="", "", 'Job Database'!$X833)</f>
        <v/>
      </c>
    </row>
    <row r="827" spans="59:59" hidden="1" x14ac:dyDescent="0.25">
      <c r="BG827" s="58" t="str">
        <f>IF('Job Database'!$X834="", "", 'Job Database'!$X834)</f>
        <v/>
      </c>
    </row>
    <row r="828" spans="59:59" hidden="1" x14ac:dyDescent="0.25">
      <c r="BG828" s="58" t="str">
        <f>IF('Job Database'!$X835="", "", 'Job Database'!$X835)</f>
        <v/>
      </c>
    </row>
    <row r="829" spans="59:59" hidden="1" x14ac:dyDescent="0.25">
      <c r="BG829" s="58" t="str">
        <f>IF('Job Database'!$X836="", "", 'Job Database'!$X836)</f>
        <v/>
      </c>
    </row>
    <row r="830" spans="59:59" hidden="1" x14ac:dyDescent="0.25">
      <c r="BG830" s="58" t="str">
        <f>IF('Job Database'!$X837="", "", 'Job Database'!$X837)</f>
        <v/>
      </c>
    </row>
    <row r="831" spans="59:59" hidden="1" x14ac:dyDescent="0.25">
      <c r="BG831" s="58" t="str">
        <f>IF('Job Database'!$X838="", "", 'Job Database'!$X838)</f>
        <v/>
      </c>
    </row>
    <row r="832" spans="59:59" hidden="1" x14ac:dyDescent="0.25">
      <c r="BG832" s="58" t="str">
        <f>IF('Job Database'!$X839="", "", 'Job Database'!$X839)</f>
        <v/>
      </c>
    </row>
    <row r="833" spans="59:59" hidden="1" x14ac:dyDescent="0.25">
      <c r="BG833" s="58" t="str">
        <f>IF('Job Database'!$X840="", "", 'Job Database'!$X840)</f>
        <v/>
      </c>
    </row>
    <row r="834" spans="59:59" hidden="1" x14ac:dyDescent="0.25">
      <c r="BG834" s="58" t="str">
        <f>IF('Job Database'!$X841="", "", 'Job Database'!$X841)</f>
        <v/>
      </c>
    </row>
    <row r="835" spans="59:59" hidden="1" x14ac:dyDescent="0.25">
      <c r="BG835" s="58" t="str">
        <f>IF('Job Database'!$X842="", "", 'Job Database'!$X842)</f>
        <v/>
      </c>
    </row>
    <row r="836" spans="59:59" hidden="1" x14ac:dyDescent="0.25">
      <c r="BG836" s="58" t="str">
        <f>IF('Job Database'!$X843="", "", 'Job Database'!$X843)</f>
        <v/>
      </c>
    </row>
    <row r="837" spans="59:59" hidden="1" x14ac:dyDescent="0.25">
      <c r="BG837" s="58" t="str">
        <f>IF('Job Database'!$X844="", "", 'Job Database'!$X844)</f>
        <v/>
      </c>
    </row>
    <row r="838" spans="59:59" hidden="1" x14ac:dyDescent="0.25">
      <c r="BG838" s="58" t="str">
        <f>IF('Job Database'!$X845="", "", 'Job Database'!$X845)</f>
        <v/>
      </c>
    </row>
    <row r="839" spans="59:59" hidden="1" x14ac:dyDescent="0.25">
      <c r="BG839" s="58" t="str">
        <f>IF('Job Database'!$X846="", "", 'Job Database'!$X846)</f>
        <v/>
      </c>
    </row>
    <row r="840" spans="59:59" hidden="1" x14ac:dyDescent="0.25">
      <c r="BG840" s="58" t="str">
        <f>IF('Job Database'!$X847="", "", 'Job Database'!$X847)</f>
        <v/>
      </c>
    </row>
    <row r="841" spans="59:59" hidden="1" x14ac:dyDescent="0.25">
      <c r="BG841" s="58" t="str">
        <f>IF('Job Database'!$X848="", "", 'Job Database'!$X848)</f>
        <v/>
      </c>
    </row>
    <row r="842" spans="59:59" hidden="1" x14ac:dyDescent="0.25">
      <c r="BG842" s="58" t="str">
        <f>IF('Job Database'!$X849="", "", 'Job Database'!$X849)</f>
        <v/>
      </c>
    </row>
    <row r="843" spans="59:59" hidden="1" x14ac:dyDescent="0.25">
      <c r="BG843" s="58" t="str">
        <f>IF('Job Database'!$X850="", "", 'Job Database'!$X850)</f>
        <v/>
      </c>
    </row>
    <row r="844" spans="59:59" hidden="1" x14ac:dyDescent="0.25">
      <c r="BG844" s="58" t="str">
        <f>IF('Job Database'!$X851="", "", 'Job Database'!$X851)</f>
        <v/>
      </c>
    </row>
    <row r="845" spans="59:59" hidden="1" x14ac:dyDescent="0.25">
      <c r="BG845" s="58" t="str">
        <f>IF('Job Database'!$X852="", "", 'Job Database'!$X852)</f>
        <v/>
      </c>
    </row>
    <row r="846" spans="59:59" hidden="1" x14ac:dyDescent="0.25">
      <c r="BG846" s="58" t="str">
        <f>IF('Job Database'!$X853="", "", 'Job Database'!$X853)</f>
        <v/>
      </c>
    </row>
    <row r="847" spans="59:59" hidden="1" x14ac:dyDescent="0.25">
      <c r="BG847" s="58" t="str">
        <f>IF('Job Database'!$X854="", "", 'Job Database'!$X854)</f>
        <v/>
      </c>
    </row>
    <row r="848" spans="59:59" hidden="1" x14ac:dyDescent="0.25">
      <c r="BG848" s="58" t="str">
        <f>IF('Job Database'!$X855="", "", 'Job Database'!$X855)</f>
        <v/>
      </c>
    </row>
    <row r="849" spans="59:59" hidden="1" x14ac:dyDescent="0.25">
      <c r="BG849" s="58" t="str">
        <f>IF('Job Database'!$X856="", "", 'Job Database'!$X856)</f>
        <v/>
      </c>
    </row>
    <row r="850" spans="59:59" hidden="1" x14ac:dyDescent="0.25">
      <c r="BG850" s="58" t="str">
        <f>IF('Job Database'!$X857="", "", 'Job Database'!$X857)</f>
        <v/>
      </c>
    </row>
    <row r="851" spans="59:59" hidden="1" x14ac:dyDescent="0.25">
      <c r="BG851" s="58" t="str">
        <f>IF('Job Database'!$X858="", "", 'Job Database'!$X858)</f>
        <v/>
      </c>
    </row>
    <row r="852" spans="59:59" hidden="1" x14ac:dyDescent="0.25">
      <c r="BG852" s="58" t="str">
        <f>IF('Job Database'!$X859="", "", 'Job Database'!$X859)</f>
        <v/>
      </c>
    </row>
    <row r="853" spans="59:59" hidden="1" x14ac:dyDescent="0.25">
      <c r="BG853" s="58" t="str">
        <f>IF('Job Database'!$X860="", "", 'Job Database'!$X860)</f>
        <v/>
      </c>
    </row>
    <row r="854" spans="59:59" hidden="1" x14ac:dyDescent="0.25">
      <c r="BG854" s="58" t="str">
        <f>IF('Job Database'!$X861="", "", 'Job Database'!$X861)</f>
        <v/>
      </c>
    </row>
    <row r="855" spans="59:59" hidden="1" x14ac:dyDescent="0.25">
      <c r="BG855" s="58" t="str">
        <f>IF('Job Database'!$X862="", "", 'Job Database'!$X862)</f>
        <v/>
      </c>
    </row>
    <row r="856" spans="59:59" hidden="1" x14ac:dyDescent="0.25">
      <c r="BG856" s="58" t="str">
        <f>IF('Job Database'!$X863="", "", 'Job Database'!$X863)</f>
        <v/>
      </c>
    </row>
    <row r="857" spans="59:59" hidden="1" x14ac:dyDescent="0.25">
      <c r="BG857" s="58" t="str">
        <f>IF('Job Database'!$X864="", "", 'Job Database'!$X864)</f>
        <v/>
      </c>
    </row>
    <row r="858" spans="59:59" hidden="1" x14ac:dyDescent="0.25">
      <c r="BG858" s="58" t="str">
        <f>IF('Job Database'!$X865="", "", 'Job Database'!$X865)</f>
        <v/>
      </c>
    </row>
    <row r="859" spans="59:59" hidden="1" x14ac:dyDescent="0.25">
      <c r="BG859" s="58" t="str">
        <f>IF('Job Database'!$X866="", "", 'Job Database'!$X866)</f>
        <v/>
      </c>
    </row>
    <row r="860" spans="59:59" hidden="1" x14ac:dyDescent="0.25">
      <c r="BG860" s="58" t="str">
        <f>IF('Job Database'!$X867="", "", 'Job Database'!$X867)</f>
        <v/>
      </c>
    </row>
    <row r="861" spans="59:59" hidden="1" x14ac:dyDescent="0.25">
      <c r="BG861" s="58" t="str">
        <f>IF('Job Database'!$X868="", "", 'Job Database'!$X868)</f>
        <v/>
      </c>
    </row>
    <row r="862" spans="59:59" hidden="1" x14ac:dyDescent="0.25">
      <c r="BG862" s="58" t="str">
        <f>IF('Job Database'!$X869="", "", 'Job Database'!$X869)</f>
        <v/>
      </c>
    </row>
    <row r="863" spans="59:59" hidden="1" x14ac:dyDescent="0.25">
      <c r="BG863" s="58" t="str">
        <f>IF('Job Database'!$X870="", "", 'Job Database'!$X870)</f>
        <v/>
      </c>
    </row>
    <row r="864" spans="59:59" hidden="1" x14ac:dyDescent="0.25">
      <c r="BG864" s="58" t="str">
        <f>IF('Job Database'!$X871="", "", 'Job Database'!$X871)</f>
        <v/>
      </c>
    </row>
    <row r="865" spans="59:59" hidden="1" x14ac:dyDescent="0.25">
      <c r="BG865" s="58" t="str">
        <f>IF('Job Database'!$X872="", "", 'Job Database'!$X872)</f>
        <v/>
      </c>
    </row>
    <row r="866" spans="59:59" hidden="1" x14ac:dyDescent="0.25">
      <c r="BG866" s="58" t="str">
        <f>IF('Job Database'!$X873="", "", 'Job Database'!$X873)</f>
        <v/>
      </c>
    </row>
    <row r="867" spans="59:59" hidden="1" x14ac:dyDescent="0.25">
      <c r="BG867" s="58" t="str">
        <f>IF('Job Database'!$X874="", "", 'Job Database'!$X874)</f>
        <v/>
      </c>
    </row>
    <row r="868" spans="59:59" hidden="1" x14ac:dyDescent="0.25">
      <c r="BG868" s="58" t="str">
        <f>IF('Job Database'!$X875="", "", 'Job Database'!$X875)</f>
        <v/>
      </c>
    </row>
    <row r="869" spans="59:59" hidden="1" x14ac:dyDescent="0.25">
      <c r="BG869" s="58" t="str">
        <f>IF('Job Database'!$X876="", "", 'Job Database'!$X876)</f>
        <v/>
      </c>
    </row>
    <row r="870" spans="59:59" hidden="1" x14ac:dyDescent="0.25">
      <c r="BG870" s="58" t="str">
        <f>IF('Job Database'!$X877="", "", 'Job Database'!$X877)</f>
        <v/>
      </c>
    </row>
    <row r="871" spans="59:59" hidden="1" x14ac:dyDescent="0.25">
      <c r="BG871" s="58" t="str">
        <f>IF('Job Database'!$X878="", "", 'Job Database'!$X878)</f>
        <v/>
      </c>
    </row>
    <row r="872" spans="59:59" hidden="1" x14ac:dyDescent="0.25">
      <c r="BG872" s="58" t="str">
        <f>IF('Job Database'!$X879="", "", 'Job Database'!$X879)</f>
        <v/>
      </c>
    </row>
    <row r="873" spans="59:59" hidden="1" x14ac:dyDescent="0.25">
      <c r="BG873" s="58" t="str">
        <f>IF('Job Database'!$X880="", "", 'Job Database'!$X880)</f>
        <v/>
      </c>
    </row>
    <row r="874" spans="59:59" hidden="1" x14ac:dyDescent="0.25">
      <c r="BG874" s="58" t="str">
        <f>IF('Job Database'!$X881="", "", 'Job Database'!$X881)</f>
        <v/>
      </c>
    </row>
    <row r="875" spans="59:59" hidden="1" x14ac:dyDescent="0.25">
      <c r="BG875" s="58" t="str">
        <f>IF('Job Database'!$X882="", "", 'Job Database'!$X882)</f>
        <v/>
      </c>
    </row>
    <row r="876" spans="59:59" hidden="1" x14ac:dyDescent="0.25">
      <c r="BG876" s="58" t="str">
        <f>IF('Job Database'!$X883="", "", 'Job Database'!$X883)</f>
        <v/>
      </c>
    </row>
    <row r="877" spans="59:59" hidden="1" x14ac:dyDescent="0.25">
      <c r="BG877" s="58" t="str">
        <f>IF('Job Database'!$X884="", "", 'Job Database'!$X884)</f>
        <v/>
      </c>
    </row>
    <row r="878" spans="59:59" hidden="1" x14ac:dyDescent="0.25">
      <c r="BG878" s="58" t="str">
        <f>IF('Job Database'!$X885="", "", 'Job Database'!$X885)</f>
        <v/>
      </c>
    </row>
    <row r="879" spans="59:59" hidden="1" x14ac:dyDescent="0.25">
      <c r="BG879" s="58" t="str">
        <f>IF('Job Database'!$X886="", "", 'Job Database'!$X886)</f>
        <v/>
      </c>
    </row>
    <row r="880" spans="59:59" hidden="1" x14ac:dyDescent="0.25">
      <c r="BG880" s="58" t="str">
        <f>IF('Job Database'!$X887="", "", 'Job Database'!$X887)</f>
        <v/>
      </c>
    </row>
    <row r="881" spans="59:59" hidden="1" x14ac:dyDescent="0.25">
      <c r="BG881" s="58" t="str">
        <f>IF('Job Database'!$X888="", "", 'Job Database'!$X888)</f>
        <v/>
      </c>
    </row>
    <row r="882" spans="59:59" hidden="1" x14ac:dyDescent="0.25">
      <c r="BG882" s="58" t="str">
        <f>IF('Job Database'!$X889="", "", 'Job Database'!$X889)</f>
        <v/>
      </c>
    </row>
    <row r="883" spans="59:59" hidden="1" x14ac:dyDescent="0.25">
      <c r="BG883" s="58" t="str">
        <f>IF('Job Database'!$X890="", "", 'Job Database'!$X890)</f>
        <v/>
      </c>
    </row>
    <row r="884" spans="59:59" hidden="1" x14ac:dyDescent="0.25">
      <c r="BG884" s="58" t="str">
        <f>IF('Job Database'!$X891="", "", 'Job Database'!$X891)</f>
        <v/>
      </c>
    </row>
    <row r="885" spans="59:59" hidden="1" x14ac:dyDescent="0.25">
      <c r="BG885" s="58" t="str">
        <f>IF('Job Database'!$X892="", "", 'Job Database'!$X892)</f>
        <v/>
      </c>
    </row>
    <row r="886" spans="59:59" hidden="1" x14ac:dyDescent="0.25">
      <c r="BG886" s="58" t="str">
        <f>IF('Job Database'!$X893="", "", 'Job Database'!$X893)</f>
        <v/>
      </c>
    </row>
    <row r="887" spans="59:59" hidden="1" x14ac:dyDescent="0.25">
      <c r="BG887" s="58" t="str">
        <f>IF('Job Database'!$X894="", "", 'Job Database'!$X894)</f>
        <v/>
      </c>
    </row>
    <row r="888" spans="59:59" hidden="1" x14ac:dyDescent="0.25">
      <c r="BG888" s="58" t="str">
        <f>IF('Job Database'!$X895="", "", 'Job Database'!$X895)</f>
        <v/>
      </c>
    </row>
    <row r="889" spans="59:59" hidden="1" x14ac:dyDescent="0.25">
      <c r="BG889" s="58" t="str">
        <f>IF('Job Database'!$X896="", "", 'Job Database'!$X896)</f>
        <v/>
      </c>
    </row>
    <row r="890" spans="59:59" hidden="1" x14ac:dyDescent="0.25">
      <c r="BG890" s="58" t="str">
        <f>IF('Job Database'!$X897="", "", 'Job Database'!$X897)</f>
        <v/>
      </c>
    </row>
    <row r="891" spans="59:59" hidden="1" x14ac:dyDescent="0.25">
      <c r="BG891" s="58" t="str">
        <f>IF('Job Database'!$X898="", "", 'Job Database'!$X898)</f>
        <v/>
      </c>
    </row>
    <row r="892" spans="59:59" hidden="1" x14ac:dyDescent="0.25">
      <c r="BG892" s="58" t="str">
        <f>IF('Job Database'!$X899="", "", 'Job Database'!$X899)</f>
        <v/>
      </c>
    </row>
    <row r="893" spans="59:59" hidden="1" x14ac:dyDescent="0.25">
      <c r="BG893" s="58" t="str">
        <f>IF('Job Database'!$X900="", "", 'Job Database'!$X900)</f>
        <v/>
      </c>
    </row>
    <row r="894" spans="59:59" hidden="1" x14ac:dyDescent="0.25">
      <c r="BG894" s="58" t="str">
        <f>IF('Job Database'!$X901="", "", 'Job Database'!$X901)</f>
        <v/>
      </c>
    </row>
    <row r="895" spans="59:59" hidden="1" x14ac:dyDescent="0.25">
      <c r="BG895" s="58" t="str">
        <f>IF('Job Database'!$X902="", "", 'Job Database'!$X902)</f>
        <v/>
      </c>
    </row>
    <row r="896" spans="59:59" hidden="1" x14ac:dyDescent="0.25">
      <c r="BG896" s="58" t="str">
        <f>IF('Job Database'!$X903="", "", 'Job Database'!$X903)</f>
        <v/>
      </c>
    </row>
    <row r="897" spans="59:59" hidden="1" x14ac:dyDescent="0.25">
      <c r="BG897" s="58" t="str">
        <f>IF('Job Database'!$X904="", "", 'Job Database'!$X904)</f>
        <v/>
      </c>
    </row>
    <row r="898" spans="59:59" hidden="1" x14ac:dyDescent="0.25">
      <c r="BG898" s="58" t="str">
        <f>IF('Job Database'!$X905="", "", 'Job Database'!$X905)</f>
        <v/>
      </c>
    </row>
    <row r="899" spans="59:59" hidden="1" x14ac:dyDescent="0.25">
      <c r="BG899" s="58" t="str">
        <f>IF('Job Database'!$X906="", "", 'Job Database'!$X906)</f>
        <v/>
      </c>
    </row>
    <row r="900" spans="59:59" hidden="1" x14ac:dyDescent="0.25">
      <c r="BG900" s="58" t="str">
        <f>IF('Job Database'!$X907="", "", 'Job Database'!$X907)</f>
        <v/>
      </c>
    </row>
    <row r="901" spans="59:59" hidden="1" x14ac:dyDescent="0.25">
      <c r="BG901" s="58" t="str">
        <f>IF('Job Database'!$X908="", "", 'Job Database'!$X908)</f>
        <v/>
      </c>
    </row>
    <row r="902" spans="59:59" hidden="1" x14ac:dyDescent="0.25">
      <c r="BG902" s="58" t="str">
        <f>IF('Job Database'!$X909="", "", 'Job Database'!$X909)</f>
        <v/>
      </c>
    </row>
    <row r="903" spans="59:59" hidden="1" x14ac:dyDescent="0.25">
      <c r="BG903" s="58" t="str">
        <f>IF('Job Database'!$X910="", "", 'Job Database'!$X910)</f>
        <v/>
      </c>
    </row>
    <row r="904" spans="59:59" hidden="1" x14ac:dyDescent="0.25">
      <c r="BG904" s="58" t="str">
        <f>IF('Job Database'!$X911="", "", 'Job Database'!$X911)</f>
        <v/>
      </c>
    </row>
    <row r="905" spans="59:59" hidden="1" x14ac:dyDescent="0.25">
      <c r="BG905" s="58" t="str">
        <f>IF('Job Database'!$X912="", "", 'Job Database'!$X912)</f>
        <v/>
      </c>
    </row>
    <row r="906" spans="59:59" hidden="1" x14ac:dyDescent="0.25">
      <c r="BG906" s="58" t="str">
        <f>IF('Job Database'!$X913="", "", 'Job Database'!$X913)</f>
        <v/>
      </c>
    </row>
    <row r="907" spans="59:59" hidden="1" x14ac:dyDescent="0.25">
      <c r="BG907" s="58" t="str">
        <f>IF('Job Database'!$X914="", "", 'Job Database'!$X914)</f>
        <v/>
      </c>
    </row>
    <row r="908" spans="59:59" hidden="1" x14ac:dyDescent="0.25">
      <c r="BG908" s="58" t="str">
        <f>IF('Job Database'!$X915="", "", 'Job Database'!$X915)</f>
        <v/>
      </c>
    </row>
    <row r="909" spans="59:59" hidden="1" x14ac:dyDescent="0.25">
      <c r="BG909" s="58" t="str">
        <f>IF('Job Database'!$X916="", "", 'Job Database'!$X916)</f>
        <v/>
      </c>
    </row>
    <row r="910" spans="59:59" hidden="1" x14ac:dyDescent="0.25">
      <c r="BG910" s="58" t="str">
        <f>IF('Job Database'!$X917="", "", 'Job Database'!$X917)</f>
        <v/>
      </c>
    </row>
    <row r="911" spans="59:59" hidden="1" x14ac:dyDescent="0.25">
      <c r="BG911" s="58" t="str">
        <f>IF('Job Database'!$X918="", "", 'Job Database'!$X918)</f>
        <v/>
      </c>
    </row>
    <row r="912" spans="59:59" hidden="1" x14ac:dyDescent="0.25">
      <c r="BG912" s="58" t="str">
        <f>IF('Job Database'!$X919="", "", 'Job Database'!$X919)</f>
        <v/>
      </c>
    </row>
    <row r="913" spans="59:59" hidden="1" x14ac:dyDescent="0.25">
      <c r="BG913" s="58" t="str">
        <f>IF('Job Database'!$X920="", "", 'Job Database'!$X920)</f>
        <v/>
      </c>
    </row>
    <row r="914" spans="59:59" hidden="1" x14ac:dyDescent="0.25">
      <c r="BG914" s="58" t="str">
        <f>IF('Job Database'!$X921="", "", 'Job Database'!$X921)</f>
        <v/>
      </c>
    </row>
    <row r="915" spans="59:59" hidden="1" x14ac:dyDescent="0.25">
      <c r="BG915" s="58" t="str">
        <f>IF('Job Database'!$X922="", "", 'Job Database'!$X922)</f>
        <v/>
      </c>
    </row>
    <row r="916" spans="59:59" hidden="1" x14ac:dyDescent="0.25">
      <c r="BG916" s="58" t="str">
        <f>IF('Job Database'!$X923="", "", 'Job Database'!$X923)</f>
        <v/>
      </c>
    </row>
    <row r="917" spans="59:59" hidden="1" x14ac:dyDescent="0.25">
      <c r="BG917" s="58" t="str">
        <f>IF('Job Database'!$X924="", "", 'Job Database'!$X924)</f>
        <v/>
      </c>
    </row>
    <row r="918" spans="59:59" hidden="1" x14ac:dyDescent="0.25">
      <c r="BG918" s="58" t="str">
        <f>IF('Job Database'!$X925="", "", 'Job Database'!$X925)</f>
        <v/>
      </c>
    </row>
    <row r="919" spans="59:59" hidden="1" x14ac:dyDescent="0.25">
      <c r="BG919" s="58" t="str">
        <f>IF('Job Database'!$X926="", "", 'Job Database'!$X926)</f>
        <v/>
      </c>
    </row>
    <row r="920" spans="59:59" hidden="1" x14ac:dyDescent="0.25">
      <c r="BG920" s="58" t="str">
        <f>IF('Job Database'!$X927="", "", 'Job Database'!$X927)</f>
        <v/>
      </c>
    </row>
    <row r="921" spans="59:59" hidden="1" x14ac:dyDescent="0.25">
      <c r="BG921" s="58" t="str">
        <f>IF('Job Database'!$X928="", "", 'Job Database'!$X928)</f>
        <v/>
      </c>
    </row>
    <row r="922" spans="59:59" hidden="1" x14ac:dyDescent="0.25">
      <c r="BG922" s="58" t="str">
        <f>IF('Job Database'!$X929="", "", 'Job Database'!$X929)</f>
        <v/>
      </c>
    </row>
    <row r="923" spans="59:59" hidden="1" x14ac:dyDescent="0.25">
      <c r="BG923" s="58" t="str">
        <f>IF('Job Database'!$X930="", "", 'Job Database'!$X930)</f>
        <v/>
      </c>
    </row>
    <row r="924" spans="59:59" hidden="1" x14ac:dyDescent="0.25">
      <c r="BG924" s="58" t="str">
        <f>IF('Job Database'!$X931="", "", 'Job Database'!$X931)</f>
        <v/>
      </c>
    </row>
    <row r="925" spans="59:59" hidden="1" x14ac:dyDescent="0.25">
      <c r="BG925" s="58" t="str">
        <f>IF('Job Database'!$X932="", "", 'Job Database'!$X932)</f>
        <v/>
      </c>
    </row>
    <row r="926" spans="59:59" hidden="1" x14ac:dyDescent="0.25">
      <c r="BG926" s="58" t="str">
        <f>IF('Job Database'!$X933="", "", 'Job Database'!$X933)</f>
        <v/>
      </c>
    </row>
    <row r="927" spans="59:59" hidden="1" x14ac:dyDescent="0.25">
      <c r="BG927" s="58" t="str">
        <f>IF('Job Database'!$X934="", "", 'Job Database'!$X934)</f>
        <v/>
      </c>
    </row>
    <row r="928" spans="59:59" hidden="1" x14ac:dyDescent="0.25">
      <c r="BG928" s="58" t="str">
        <f>IF('Job Database'!$X935="", "", 'Job Database'!$X935)</f>
        <v/>
      </c>
    </row>
    <row r="929" spans="59:59" hidden="1" x14ac:dyDescent="0.25">
      <c r="BG929" s="58" t="str">
        <f>IF('Job Database'!$X936="", "", 'Job Database'!$X936)</f>
        <v/>
      </c>
    </row>
    <row r="930" spans="59:59" hidden="1" x14ac:dyDescent="0.25">
      <c r="BG930" s="58" t="str">
        <f>IF('Job Database'!$X937="", "", 'Job Database'!$X937)</f>
        <v/>
      </c>
    </row>
    <row r="931" spans="59:59" hidden="1" x14ac:dyDescent="0.25">
      <c r="BG931" s="58" t="str">
        <f>IF('Job Database'!$X938="", "", 'Job Database'!$X938)</f>
        <v/>
      </c>
    </row>
    <row r="932" spans="59:59" hidden="1" x14ac:dyDescent="0.25">
      <c r="BG932" s="58" t="str">
        <f>IF('Job Database'!$X939="", "", 'Job Database'!$X939)</f>
        <v/>
      </c>
    </row>
    <row r="933" spans="59:59" hidden="1" x14ac:dyDescent="0.25">
      <c r="BG933" s="58" t="str">
        <f>IF('Job Database'!$X940="", "", 'Job Database'!$X940)</f>
        <v/>
      </c>
    </row>
    <row r="934" spans="59:59" hidden="1" x14ac:dyDescent="0.25">
      <c r="BG934" s="58" t="str">
        <f>IF('Job Database'!$X941="", "", 'Job Database'!$X941)</f>
        <v/>
      </c>
    </row>
    <row r="935" spans="59:59" hidden="1" x14ac:dyDescent="0.25">
      <c r="BG935" s="58" t="str">
        <f>IF('Job Database'!$X942="", "", 'Job Database'!$X942)</f>
        <v/>
      </c>
    </row>
    <row r="936" spans="59:59" hidden="1" x14ac:dyDescent="0.25">
      <c r="BG936" s="58" t="str">
        <f>IF('Job Database'!$X943="", "", 'Job Database'!$X943)</f>
        <v/>
      </c>
    </row>
    <row r="937" spans="59:59" hidden="1" x14ac:dyDescent="0.25">
      <c r="BG937" s="58" t="str">
        <f>IF('Job Database'!$X944="", "", 'Job Database'!$X944)</f>
        <v/>
      </c>
    </row>
    <row r="938" spans="59:59" hidden="1" x14ac:dyDescent="0.25">
      <c r="BG938" s="58" t="str">
        <f>IF('Job Database'!$X945="", "", 'Job Database'!$X945)</f>
        <v/>
      </c>
    </row>
    <row r="939" spans="59:59" hidden="1" x14ac:dyDescent="0.25">
      <c r="BG939" s="58" t="str">
        <f>IF('Job Database'!$X946="", "", 'Job Database'!$X946)</f>
        <v/>
      </c>
    </row>
    <row r="940" spans="59:59" hidden="1" x14ac:dyDescent="0.25">
      <c r="BG940" s="58" t="str">
        <f>IF('Job Database'!$X947="", "", 'Job Database'!$X947)</f>
        <v/>
      </c>
    </row>
    <row r="941" spans="59:59" hidden="1" x14ac:dyDescent="0.25">
      <c r="BG941" s="58" t="str">
        <f>IF('Job Database'!$X948="", "", 'Job Database'!$X948)</f>
        <v/>
      </c>
    </row>
    <row r="942" spans="59:59" hidden="1" x14ac:dyDescent="0.25">
      <c r="BG942" s="58" t="str">
        <f>IF('Job Database'!$X949="", "", 'Job Database'!$X949)</f>
        <v/>
      </c>
    </row>
    <row r="943" spans="59:59" hidden="1" x14ac:dyDescent="0.25">
      <c r="BG943" s="58" t="str">
        <f>IF('Job Database'!$X950="", "", 'Job Database'!$X950)</f>
        <v/>
      </c>
    </row>
    <row r="944" spans="59:59" hidden="1" x14ac:dyDescent="0.25">
      <c r="BG944" s="58" t="str">
        <f>IF('Job Database'!$X951="", "", 'Job Database'!$X951)</f>
        <v/>
      </c>
    </row>
    <row r="945" spans="59:59" hidden="1" x14ac:dyDescent="0.25">
      <c r="BG945" s="58" t="str">
        <f>IF('Job Database'!$X952="", "", 'Job Database'!$X952)</f>
        <v/>
      </c>
    </row>
    <row r="946" spans="59:59" hidden="1" x14ac:dyDescent="0.25">
      <c r="BG946" s="58" t="str">
        <f>IF('Job Database'!$X953="", "", 'Job Database'!$X953)</f>
        <v/>
      </c>
    </row>
    <row r="947" spans="59:59" hidden="1" x14ac:dyDescent="0.25">
      <c r="BG947" s="58" t="str">
        <f>IF('Job Database'!$X954="", "", 'Job Database'!$X954)</f>
        <v/>
      </c>
    </row>
    <row r="948" spans="59:59" hidden="1" x14ac:dyDescent="0.25">
      <c r="BG948" s="58" t="str">
        <f>IF('Job Database'!$X955="", "", 'Job Database'!$X955)</f>
        <v/>
      </c>
    </row>
    <row r="949" spans="59:59" hidden="1" x14ac:dyDescent="0.25">
      <c r="BG949" s="58" t="str">
        <f>IF('Job Database'!$X956="", "", 'Job Database'!$X956)</f>
        <v/>
      </c>
    </row>
    <row r="950" spans="59:59" hidden="1" x14ac:dyDescent="0.25">
      <c r="BG950" s="58" t="str">
        <f>IF('Job Database'!$X957="", "", 'Job Database'!$X957)</f>
        <v/>
      </c>
    </row>
    <row r="951" spans="59:59" hidden="1" x14ac:dyDescent="0.25">
      <c r="BG951" s="58" t="str">
        <f>IF('Job Database'!$X958="", "", 'Job Database'!$X958)</f>
        <v/>
      </c>
    </row>
    <row r="952" spans="59:59" hidden="1" x14ac:dyDescent="0.25">
      <c r="BG952" s="58" t="str">
        <f>IF('Job Database'!$X959="", "", 'Job Database'!$X959)</f>
        <v/>
      </c>
    </row>
    <row r="953" spans="59:59" hidden="1" x14ac:dyDescent="0.25">
      <c r="BG953" s="58" t="str">
        <f>IF('Job Database'!$X960="", "", 'Job Database'!$X960)</f>
        <v/>
      </c>
    </row>
    <row r="954" spans="59:59" hidden="1" x14ac:dyDescent="0.25">
      <c r="BG954" s="58" t="str">
        <f>IF('Job Database'!$X961="", "", 'Job Database'!$X961)</f>
        <v/>
      </c>
    </row>
    <row r="955" spans="59:59" hidden="1" x14ac:dyDescent="0.25">
      <c r="BG955" s="58" t="str">
        <f>IF('Job Database'!$X962="", "", 'Job Database'!$X962)</f>
        <v/>
      </c>
    </row>
    <row r="956" spans="59:59" hidden="1" x14ac:dyDescent="0.25">
      <c r="BG956" s="58" t="str">
        <f>IF('Job Database'!$X963="", "", 'Job Database'!$X963)</f>
        <v/>
      </c>
    </row>
    <row r="957" spans="59:59" hidden="1" x14ac:dyDescent="0.25">
      <c r="BG957" s="58" t="str">
        <f>IF('Job Database'!$X964="", "", 'Job Database'!$X964)</f>
        <v/>
      </c>
    </row>
    <row r="958" spans="59:59" hidden="1" x14ac:dyDescent="0.25">
      <c r="BG958" s="58" t="str">
        <f>IF('Job Database'!$X965="", "", 'Job Database'!$X965)</f>
        <v/>
      </c>
    </row>
    <row r="959" spans="59:59" hidden="1" x14ac:dyDescent="0.25">
      <c r="BG959" s="58" t="str">
        <f>IF('Job Database'!$X966="", "", 'Job Database'!$X966)</f>
        <v/>
      </c>
    </row>
    <row r="960" spans="59:59" hidden="1" x14ac:dyDescent="0.25">
      <c r="BG960" s="58" t="str">
        <f>IF('Job Database'!$X967="", "", 'Job Database'!$X967)</f>
        <v/>
      </c>
    </row>
    <row r="961" spans="59:59" hidden="1" x14ac:dyDescent="0.25">
      <c r="BG961" s="58" t="str">
        <f>IF('Job Database'!$X968="", "", 'Job Database'!$X968)</f>
        <v/>
      </c>
    </row>
    <row r="962" spans="59:59" hidden="1" x14ac:dyDescent="0.25">
      <c r="BG962" s="58" t="str">
        <f>IF('Job Database'!$X969="", "", 'Job Database'!$X969)</f>
        <v/>
      </c>
    </row>
    <row r="963" spans="59:59" hidden="1" x14ac:dyDescent="0.25">
      <c r="BG963" s="58" t="str">
        <f>IF('Job Database'!$X970="", "", 'Job Database'!$X970)</f>
        <v/>
      </c>
    </row>
    <row r="964" spans="59:59" hidden="1" x14ac:dyDescent="0.25">
      <c r="BG964" s="58" t="str">
        <f>IF('Job Database'!$X971="", "", 'Job Database'!$X971)</f>
        <v/>
      </c>
    </row>
    <row r="965" spans="59:59" hidden="1" x14ac:dyDescent="0.25">
      <c r="BG965" s="58" t="str">
        <f>IF('Job Database'!$X972="", "", 'Job Database'!$X972)</f>
        <v/>
      </c>
    </row>
    <row r="966" spans="59:59" hidden="1" x14ac:dyDescent="0.25">
      <c r="BG966" s="58" t="str">
        <f>IF('Job Database'!$X973="", "", 'Job Database'!$X973)</f>
        <v/>
      </c>
    </row>
    <row r="967" spans="59:59" hidden="1" x14ac:dyDescent="0.25">
      <c r="BG967" s="58" t="str">
        <f>IF('Job Database'!$X974="", "", 'Job Database'!$X974)</f>
        <v/>
      </c>
    </row>
    <row r="968" spans="59:59" hidden="1" x14ac:dyDescent="0.25">
      <c r="BG968" s="58" t="str">
        <f>IF('Job Database'!$X975="", "", 'Job Database'!$X975)</f>
        <v/>
      </c>
    </row>
    <row r="969" spans="59:59" hidden="1" x14ac:dyDescent="0.25">
      <c r="BG969" s="58" t="str">
        <f>IF('Job Database'!$X976="", "", 'Job Database'!$X976)</f>
        <v/>
      </c>
    </row>
    <row r="970" spans="59:59" hidden="1" x14ac:dyDescent="0.25">
      <c r="BG970" s="58" t="str">
        <f>IF('Job Database'!$X977="", "", 'Job Database'!$X977)</f>
        <v/>
      </c>
    </row>
    <row r="971" spans="59:59" hidden="1" x14ac:dyDescent="0.25">
      <c r="BG971" s="58" t="str">
        <f>IF('Job Database'!$X978="", "", 'Job Database'!$X978)</f>
        <v/>
      </c>
    </row>
    <row r="972" spans="59:59" hidden="1" x14ac:dyDescent="0.25">
      <c r="BG972" s="58" t="str">
        <f>IF('Job Database'!$X979="", "", 'Job Database'!$X979)</f>
        <v/>
      </c>
    </row>
    <row r="973" spans="59:59" hidden="1" x14ac:dyDescent="0.25">
      <c r="BG973" s="58" t="str">
        <f>IF('Job Database'!$X980="", "", 'Job Database'!$X980)</f>
        <v/>
      </c>
    </row>
    <row r="974" spans="59:59" hidden="1" x14ac:dyDescent="0.25">
      <c r="BG974" s="58" t="str">
        <f>IF('Job Database'!$X981="", "", 'Job Database'!$X981)</f>
        <v/>
      </c>
    </row>
    <row r="975" spans="59:59" hidden="1" x14ac:dyDescent="0.25">
      <c r="BG975" s="58" t="str">
        <f>IF('Job Database'!$X982="", "", 'Job Database'!$X982)</f>
        <v/>
      </c>
    </row>
    <row r="976" spans="59:59" hidden="1" x14ac:dyDescent="0.25">
      <c r="BG976" s="58" t="str">
        <f>IF('Job Database'!$X983="", "", 'Job Database'!$X983)</f>
        <v/>
      </c>
    </row>
    <row r="977" spans="59:59" hidden="1" x14ac:dyDescent="0.25">
      <c r="BG977" s="58" t="str">
        <f>IF('Job Database'!$X984="", "", 'Job Database'!$X984)</f>
        <v/>
      </c>
    </row>
    <row r="978" spans="59:59" hidden="1" x14ac:dyDescent="0.25">
      <c r="BG978" s="58" t="str">
        <f>IF('Job Database'!$X985="", "", 'Job Database'!$X985)</f>
        <v/>
      </c>
    </row>
    <row r="979" spans="59:59" hidden="1" x14ac:dyDescent="0.25">
      <c r="BG979" s="58" t="str">
        <f>IF('Job Database'!$X986="", "", 'Job Database'!$X986)</f>
        <v/>
      </c>
    </row>
    <row r="980" spans="59:59" hidden="1" x14ac:dyDescent="0.25">
      <c r="BG980" s="58" t="str">
        <f>IF('Job Database'!$X987="", "", 'Job Database'!$X987)</f>
        <v/>
      </c>
    </row>
    <row r="981" spans="59:59" hidden="1" x14ac:dyDescent="0.25">
      <c r="BG981" s="58" t="str">
        <f>IF('Job Database'!$X988="", "", 'Job Database'!$X988)</f>
        <v/>
      </c>
    </row>
    <row r="982" spans="59:59" hidden="1" x14ac:dyDescent="0.25">
      <c r="BG982" s="58" t="str">
        <f>IF('Job Database'!$X989="", "", 'Job Database'!$X989)</f>
        <v/>
      </c>
    </row>
    <row r="983" spans="59:59" hidden="1" x14ac:dyDescent="0.25">
      <c r="BG983" s="58" t="str">
        <f>IF('Job Database'!$X990="", "", 'Job Database'!$X990)</f>
        <v/>
      </c>
    </row>
    <row r="984" spans="59:59" hidden="1" x14ac:dyDescent="0.25">
      <c r="BG984" s="58" t="str">
        <f>IF('Job Database'!$X991="", "", 'Job Database'!$X991)</f>
        <v/>
      </c>
    </row>
    <row r="985" spans="59:59" hidden="1" x14ac:dyDescent="0.25">
      <c r="BG985" s="58" t="str">
        <f>IF('Job Database'!$X992="", "", 'Job Database'!$X992)</f>
        <v/>
      </c>
    </row>
    <row r="986" spans="59:59" hidden="1" x14ac:dyDescent="0.25">
      <c r="BG986" s="58" t="str">
        <f>IF('Job Database'!$X993="", "", 'Job Database'!$X993)</f>
        <v/>
      </c>
    </row>
    <row r="987" spans="59:59" hidden="1" x14ac:dyDescent="0.25">
      <c r="BG987" s="58" t="str">
        <f>IF('Job Database'!$X994="", "", 'Job Database'!$X994)</f>
        <v/>
      </c>
    </row>
    <row r="988" spans="59:59" hidden="1" x14ac:dyDescent="0.25">
      <c r="BG988" s="58" t="str">
        <f>IF('Job Database'!$X995="", "", 'Job Database'!$X995)</f>
        <v/>
      </c>
    </row>
    <row r="989" spans="59:59" hidden="1" x14ac:dyDescent="0.25">
      <c r="BG989" s="58" t="str">
        <f>IF('Job Database'!$X996="", "", 'Job Database'!$X996)</f>
        <v/>
      </c>
    </row>
    <row r="990" spans="59:59" hidden="1" x14ac:dyDescent="0.25">
      <c r="BG990" s="58" t="str">
        <f>IF('Job Database'!$X997="", "", 'Job Database'!$X997)</f>
        <v/>
      </c>
    </row>
    <row r="991" spans="59:59" hidden="1" x14ac:dyDescent="0.25">
      <c r="BG991" s="58" t="str">
        <f>IF('Job Database'!$X998="", "", 'Job Database'!$X998)</f>
        <v/>
      </c>
    </row>
    <row r="992" spans="59:59" hidden="1" x14ac:dyDescent="0.25">
      <c r="BG992" s="58" t="str">
        <f>IF('Job Database'!$X999="", "", 'Job Database'!$X999)</f>
        <v/>
      </c>
    </row>
    <row r="993" spans="59:59" hidden="1" x14ac:dyDescent="0.25">
      <c r="BG993" s="58" t="str">
        <f>IF('Job Database'!$X1000="", "", 'Job Database'!$X1000)</f>
        <v/>
      </c>
    </row>
    <row r="994" spans="59:59" hidden="1" x14ac:dyDescent="0.25">
      <c r="BG994" s="58" t="str">
        <f>IF('Job Database'!$X1001="", "", 'Job Database'!$X1001)</f>
        <v/>
      </c>
    </row>
    <row r="995" spans="59:59" hidden="1" x14ac:dyDescent="0.25">
      <c r="BG995" s="58" t="str">
        <f>IF('Job Database'!$X1002="", "", 'Job Database'!$X1002)</f>
        <v/>
      </c>
    </row>
    <row r="996" spans="59:59" hidden="1" x14ac:dyDescent="0.25">
      <c r="BG996" s="58" t="str">
        <f>IF('Job Database'!$X1003="", "", 'Job Database'!$X1003)</f>
        <v/>
      </c>
    </row>
    <row r="997" spans="59:59" hidden="1" x14ac:dyDescent="0.25">
      <c r="BG997" s="58" t="str">
        <f>IF('Job Database'!$X1004="", "", 'Job Database'!$X1004)</f>
        <v/>
      </c>
    </row>
    <row r="998" spans="59:59" hidden="1" x14ac:dyDescent="0.25">
      <c r="BG998" s="58" t="str">
        <f>IF('Job Database'!$X1005="", "", 'Job Database'!$X1005)</f>
        <v/>
      </c>
    </row>
    <row r="999" spans="59:59" hidden="1" x14ac:dyDescent="0.25">
      <c r="BG999" s="58" t="str">
        <f>IF('Job Database'!$X1006="", "", 'Job Database'!$X1006)</f>
        <v/>
      </c>
    </row>
    <row r="1000" spans="59:59" hidden="1" x14ac:dyDescent="0.25">
      <c r="BG1000" s="58" t="str">
        <f>IF('Job Database'!$X1007="", "", 'Job Database'!$X1007)</f>
        <v/>
      </c>
    </row>
    <row r="1001" spans="59:59" hidden="1" x14ac:dyDescent="0.25">
      <c r="BG1001" s="58" t="str">
        <f>IF('Job Database'!$X1008="", "", 'Job Database'!$X1008)</f>
        <v/>
      </c>
    </row>
    <row r="1002" spans="59:59" hidden="1" x14ac:dyDescent="0.25">
      <c r="BG1002" s="58" t="str">
        <f>IF('Job Database'!$X1009="", "", 'Job Database'!$X1009)</f>
        <v/>
      </c>
    </row>
    <row r="1003" spans="59:59" hidden="1" x14ac:dyDescent="0.25">
      <c r="BG1003" s="58" t="str">
        <f>IF('Job Database'!$X1010="", "", 'Job Database'!$X1010)</f>
        <v/>
      </c>
    </row>
    <row r="1004" spans="59:59" hidden="1" x14ac:dyDescent="0.25">
      <c r="BG1004" s="58" t="str">
        <f>IF('Job Database'!$X1011="", "", 'Job Database'!$X1011)</f>
        <v/>
      </c>
    </row>
    <row r="1005" spans="59:59" hidden="1" x14ac:dyDescent="0.25">
      <c r="BG1005" s="58" t="str">
        <f>IF('Job Database'!$X1012="", "", 'Job Database'!$X1012)</f>
        <v/>
      </c>
    </row>
    <row r="1006" spans="59:59" hidden="1" x14ac:dyDescent="0.25">
      <c r="BG1006" s="58" t="str">
        <f>IF('Job Database'!$X1013="", "", 'Job Database'!$X1013)</f>
        <v/>
      </c>
    </row>
    <row r="1007" spans="59:59" hidden="1" x14ac:dyDescent="0.25">
      <c r="BG1007" s="58" t="str">
        <f>IF('Job Database'!$X1014="", "", 'Job Database'!$X1014)</f>
        <v/>
      </c>
    </row>
    <row r="1008" spans="59:59" hidden="1" x14ac:dyDescent="0.25">
      <c r="BG1008" s="58" t="str">
        <f>IF('Job Database'!$X1015="", "", 'Job Database'!$X1015)</f>
        <v/>
      </c>
    </row>
    <row r="1009" spans="59:59" hidden="1" x14ac:dyDescent="0.25">
      <c r="BG1009" s="58" t="str">
        <f>IF('Job Database'!$X1016="", "", 'Job Database'!$X1016)</f>
        <v/>
      </c>
    </row>
    <row r="1010" spans="59:59" hidden="1" x14ac:dyDescent="0.25">
      <c r="BG1010" s="58" t="str">
        <f>IF('Job Database'!$X1017="", "", 'Job Database'!$X1017)</f>
        <v/>
      </c>
    </row>
    <row r="1011" spans="59:59" hidden="1" x14ac:dyDescent="0.25">
      <c r="BG1011" s="58" t="str">
        <f>IF('Job Database'!$X1018="", "", 'Job Database'!$X1018)</f>
        <v/>
      </c>
    </row>
    <row r="1012" spans="59:59" hidden="1" x14ac:dyDescent="0.25">
      <c r="BG1012" s="58" t="str">
        <f>IF('Job Database'!$X1019="", "", 'Job Database'!$X1019)</f>
        <v/>
      </c>
    </row>
    <row r="1013" spans="59:59" hidden="1" x14ac:dyDescent="0.25">
      <c r="BG1013" s="58" t="str">
        <f>IF('Job Database'!$X1020="", "", 'Job Database'!$X1020)</f>
        <v/>
      </c>
    </row>
    <row r="1014" spans="59:59" hidden="1" x14ac:dyDescent="0.25">
      <c r="BG1014" s="58" t="str">
        <f>IF('Job Database'!$X1021="", "", 'Job Database'!$X1021)</f>
        <v/>
      </c>
    </row>
    <row r="1015" spans="59:59" hidden="1" x14ac:dyDescent="0.25">
      <c r="BG1015" s="58" t="str">
        <f>IF('Job Database'!$X1022="", "", 'Job Database'!$X1022)</f>
        <v/>
      </c>
    </row>
    <row r="1016" spans="59:59" hidden="1" x14ac:dyDescent="0.25">
      <c r="BG1016" s="58" t="str">
        <f>IF('Job Database'!$X1023="", "", 'Job Database'!$X1023)</f>
        <v/>
      </c>
    </row>
    <row r="1017" spans="59:59" hidden="1" x14ac:dyDescent="0.25">
      <c r="BG1017" s="58" t="str">
        <f>IF('Job Database'!$X1024="", "", 'Job Database'!$X1024)</f>
        <v/>
      </c>
    </row>
    <row r="1018" spans="59:59" hidden="1" x14ac:dyDescent="0.25">
      <c r="BG1018" s="58" t="str">
        <f>IF('Job Database'!$X1025="", "", 'Job Database'!$X1025)</f>
        <v/>
      </c>
    </row>
    <row r="1019" spans="59:59" hidden="1" x14ac:dyDescent="0.25">
      <c r="BG1019" s="58" t="str">
        <f>IF('Job Database'!$X1026="", "", 'Job Database'!$X1026)</f>
        <v/>
      </c>
    </row>
    <row r="1020" spans="59:59" hidden="1" x14ac:dyDescent="0.25">
      <c r="BG1020" s="58" t="str">
        <f>IF('Job Database'!$X1027="", "", 'Job Database'!$X1027)</f>
        <v/>
      </c>
    </row>
    <row r="1021" spans="59:59" hidden="1" x14ac:dyDescent="0.25">
      <c r="BG1021" s="58" t="str">
        <f>IF('Job Database'!$X1028="", "", 'Job Database'!$X1028)</f>
        <v/>
      </c>
    </row>
    <row r="1022" spans="59:59" hidden="1" x14ac:dyDescent="0.25">
      <c r="BG1022" s="58" t="str">
        <f>IF('Job Database'!$X1029="", "", 'Job Database'!$X1029)</f>
        <v/>
      </c>
    </row>
    <row r="1023" spans="59:59" hidden="1" x14ac:dyDescent="0.25">
      <c r="BG1023" s="58" t="str">
        <f>IF('Job Database'!$X1030="", "", 'Job Database'!$X1030)</f>
        <v/>
      </c>
    </row>
    <row r="1024" spans="59:59" hidden="1" x14ac:dyDescent="0.25">
      <c r="BG1024" s="58" t="str">
        <f>IF('Job Database'!$X1031="", "", 'Job Database'!$X1031)</f>
        <v/>
      </c>
    </row>
    <row r="1025" spans="59:59" hidden="1" x14ac:dyDescent="0.25">
      <c r="BG1025" s="58" t="str">
        <f>IF('Job Database'!$X1032="", "", 'Job Database'!$X1032)</f>
        <v/>
      </c>
    </row>
    <row r="1026" spans="59:59" hidden="1" x14ac:dyDescent="0.25">
      <c r="BG1026" s="58" t="str">
        <f>IF('Job Database'!$X1033="", "", 'Job Database'!$X1033)</f>
        <v/>
      </c>
    </row>
    <row r="1027" spans="59:59" hidden="1" x14ac:dyDescent="0.25">
      <c r="BG1027" s="58" t="str">
        <f>IF('Job Database'!$X1034="", "", 'Job Database'!$X1034)</f>
        <v/>
      </c>
    </row>
    <row r="1028" spans="59:59" hidden="1" x14ac:dyDescent="0.25">
      <c r="BG1028" s="58" t="str">
        <f>IF('Job Database'!$X1035="", "", 'Job Database'!$X1035)</f>
        <v/>
      </c>
    </row>
    <row r="1029" spans="59:59" hidden="1" x14ac:dyDescent="0.25">
      <c r="BG1029" s="58" t="str">
        <f>IF('Job Database'!$X1036="", "", 'Job Database'!$X1036)</f>
        <v/>
      </c>
    </row>
    <row r="1030" spans="59:59" hidden="1" x14ac:dyDescent="0.25">
      <c r="BG1030" s="58" t="str">
        <f>IF('Job Database'!$X1037="", "", 'Job Database'!$X1037)</f>
        <v/>
      </c>
    </row>
    <row r="1031" spans="59:59" hidden="1" x14ac:dyDescent="0.25">
      <c r="BG1031" s="58" t="str">
        <f>IF('Job Database'!$X1038="", "", 'Job Database'!$X1038)</f>
        <v/>
      </c>
    </row>
    <row r="1032" spans="59:59" hidden="1" x14ac:dyDescent="0.25">
      <c r="BG1032" s="58" t="str">
        <f>IF('Job Database'!$X1039="", "", 'Job Database'!$X1039)</f>
        <v/>
      </c>
    </row>
    <row r="1033" spans="59:59" hidden="1" x14ac:dyDescent="0.25">
      <c r="BG1033" s="58" t="str">
        <f>IF('Job Database'!$X1040="", "", 'Job Database'!$X1040)</f>
        <v/>
      </c>
    </row>
    <row r="1034" spans="59:59" hidden="1" x14ac:dyDescent="0.25">
      <c r="BG1034" s="58" t="str">
        <f>IF('Job Database'!$X1041="", "", 'Job Database'!$X1041)</f>
        <v/>
      </c>
    </row>
    <row r="1035" spans="59:59" hidden="1" x14ac:dyDescent="0.25">
      <c r="BG1035" s="58" t="str">
        <f>IF('Job Database'!$X1042="", "", 'Job Database'!$X1042)</f>
        <v/>
      </c>
    </row>
    <row r="1036" spans="59:59" hidden="1" x14ac:dyDescent="0.25">
      <c r="BG1036" s="58" t="str">
        <f>IF('Job Database'!$X1043="", "", 'Job Database'!$X1043)</f>
        <v/>
      </c>
    </row>
    <row r="1037" spans="59:59" hidden="1" x14ac:dyDescent="0.25">
      <c r="BG1037" s="58" t="str">
        <f>IF('Job Database'!$X1044="", "", 'Job Database'!$X1044)</f>
        <v/>
      </c>
    </row>
    <row r="1038" spans="59:59" hidden="1" x14ac:dyDescent="0.25">
      <c r="BG1038" s="58" t="str">
        <f>IF('Job Database'!$X1045="", "", 'Job Database'!$X1045)</f>
        <v/>
      </c>
    </row>
    <row r="1039" spans="59:59" hidden="1" x14ac:dyDescent="0.25">
      <c r="BG1039" s="58" t="str">
        <f>IF('Job Database'!$X1046="", "", 'Job Database'!$X1046)</f>
        <v/>
      </c>
    </row>
    <row r="1040" spans="59:59" hidden="1" x14ac:dyDescent="0.25">
      <c r="BG1040" s="58" t="str">
        <f>IF('Job Database'!$X1047="", "", 'Job Database'!$X1047)</f>
        <v/>
      </c>
    </row>
    <row r="1041" spans="59:59" hidden="1" x14ac:dyDescent="0.25">
      <c r="BG1041" s="58" t="str">
        <f>IF('Job Database'!$X1048="", "", 'Job Database'!$X1048)</f>
        <v/>
      </c>
    </row>
    <row r="1042" spans="59:59" hidden="1" x14ac:dyDescent="0.25">
      <c r="BG1042" s="58" t="str">
        <f>IF('Job Database'!$X1049="", "", 'Job Database'!$X1049)</f>
        <v/>
      </c>
    </row>
    <row r="1043" spans="59:59" hidden="1" x14ac:dyDescent="0.25">
      <c r="BG1043" s="58" t="str">
        <f>IF('Job Database'!$X1050="", "", 'Job Database'!$X1050)</f>
        <v/>
      </c>
    </row>
    <row r="1044" spans="59:59" hidden="1" x14ac:dyDescent="0.25">
      <c r="BG1044" s="58" t="str">
        <f>IF('Job Database'!$X1051="", "", 'Job Database'!$X1051)</f>
        <v/>
      </c>
    </row>
    <row r="1045" spans="59:59" hidden="1" x14ac:dyDescent="0.25">
      <c r="BG1045" s="58" t="str">
        <f>IF('Job Database'!$X1052="", "", 'Job Database'!$X1052)</f>
        <v/>
      </c>
    </row>
    <row r="1046" spans="59:59" hidden="1" x14ac:dyDescent="0.25">
      <c r="BG1046" s="58" t="str">
        <f>IF('Job Database'!$X1053="", "", 'Job Database'!$X1053)</f>
        <v/>
      </c>
    </row>
    <row r="1047" spans="59:59" hidden="1" x14ac:dyDescent="0.25">
      <c r="BG1047" s="58" t="str">
        <f>IF('Job Database'!$X1054="", "", 'Job Database'!$X1054)</f>
        <v/>
      </c>
    </row>
    <row r="1048" spans="59:59" hidden="1" x14ac:dyDescent="0.25">
      <c r="BG1048" s="58" t="str">
        <f>IF('Job Database'!$X1055="", "", 'Job Database'!$X1055)</f>
        <v/>
      </c>
    </row>
    <row r="1049" spans="59:59" hidden="1" x14ac:dyDescent="0.25">
      <c r="BG1049" s="58" t="str">
        <f>IF('Job Database'!$X1056="", "", 'Job Database'!$X1056)</f>
        <v/>
      </c>
    </row>
    <row r="1050" spans="59:59" hidden="1" x14ac:dyDescent="0.25">
      <c r="BG1050" s="58" t="str">
        <f>IF('Job Database'!$X1057="", "", 'Job Database'!$X1057)</f>
        <v/>
      </c>
    </row>
    <row r="1051" spans="59:59" hidden="1" x14ac:dyDescent="0.25">
      <c r="BG1051" s="58" t="str">
        <f>IF('Job Database'!$X1058="", "", 'Job Database'!$X1058)</f>
        <v/>
      </c>
    </row>
    <row r="1052" spans="59:59" hidden="1" x14ac:dyDescent="0.25">
      <c r="BG1052" s="58" t="str">
        <f>IF('Job Database'!$X1059="", "", 'Job Database'!$X1059)</f>
        <v/>
      </c>
    </row>
    <row r="1053" spans="59:59" hidden="1" x14ac:dyDescent="0.25">
      <c r="BG1053" s="58" t="str">
        <f>IF('Job Database'!$X1060="", "", 'Job Database'!$X1060)</f>
        <v/>
      </c>
    </row>
    <row r="1054" spans="59:59" hidden="1" x14ac:dyDescent="0.25">
      <c r="BG1054" s="58" t="str">
        <f>IF('Job Database'!$X1061="", "", 'Job Database'!$X1061)</f>
        <v/>
      </c>
    </row>
    <row r="1055" spans="59:59" hidden="1" x14ac:dyDescent="0.25">
      <c r="BG1055" s="58" t="str">
        <f>IF('Job Database'!$X1062="", "", 'Job Database'!$X1062)</f>
        <v/>
      </c>
    </row>
    <row r="1056" spans="59:59" hidden="1" x14ac:dyDescent="0.25">
      <c r="BG1056" s="58" t="str">
        <f>IF('Job Database'!$X1063="", "", 'Job Database'!$X1063)</f>
        <v/>
      </c>
    </row>
    <row r="1057" spans="59:59" hidden="1" x14ac:dyDescent="0.25">
      <c r="BG1057" s="58" t="str">
        <f>IF('Job Database'!$X1064="", "", 'Job Database'!$X1064)</f>
        <v/>
      </c>
    </row>
    <row r="1058" spans="59:59" hidden="1" x14ac:dyDescent="0.25">
      <c r="BG1058" s="58" t="str">
        <f>IF('Job Database'!$X1065="", "", 'Job Database'!$X1065)</f>
        <v/>
      </c>
    </row>
    <row r="1059" spans="59:59" hidden="1" x14ac:dyDescent="0.25">
      <c r="BG1059" s="58" t="str">
        <f>IF('Job Database'!$X1066="", "", 'Job Database'!$X1066)</f>
        <v/>
      </c>
    </row>
    <row r="1060" spans="59:59" hidden="1" x14ac:dyDescent="0.25">
      <c r="BG1060" s="58" t="str">
        <f>IF('Job Database'!$X1067="", "", 'Job Database'!$X1067)</f>
        <v/>
      </c>
    </row>
    <row r="1061" spans="59:59" hidden="1" x14ac:dyDescent="0.25">
      <c r="BG1061" s="58" t="str">
        <f>IF('Job Database'!$X1068="", "", 'Job Database'!$X1068)</f>
        <v/>
      </c>
    </row>
    <row r="1062" spans="59:59" hidden="1" x14ac:dyDescent="0.25">
      <c r="BG1062" s="58" t="str">
        <f>IF('Job Database'!$X1069="", "", 'Job Database'!$X1069)</f>
        <v/>
      </c>
    </row>
    <row r="1063" spans="59:59" hidden="1" x14ac:dyDescent="0.25">
      <c r="BG1063" s="58" t="str">
        <f>IF('Job Database'!$X1070="", "", 'Job Database'!$X1070)</f>
        <v/>
      </c>
    </row>
    <row r="1064" spans="59:59" hidden="1" x14ac:dyDescent="0.25">
      <c r="BG1064" s="58" t="str">
        <f>IF('Job Database'!$X1071="", "", 'Job Database'!$X1071)</f>
        <v/>
      </c>
    </row>
    <row r="1065" spans="59:59" hidden="1" x14ac:dyDescent="0.25">
      <c r="BG1065" s="58" t="str">
        <f>IF('Job Database'!$X1072="", "", 'Job Database'!$X1072)</f>
        <v/>
      </c>
    </row>
    <row r="1066" spans="59:59" hidden="1" x14ac:dyDescent="0.25">
      <c r="BG1066" s="58" t="str">
        <f>IF('Job Database'!$X1073="", "", 'Job Database'!$X1073)</f>
        <v/>
      </c>
    </row>
    <row r="1067" spans="59:59" hidden="1" x14ac:dyDescent="0.25">
      <c r="BG1067" s="58" t="str">
        <f>IF('Job Database'!$X1074="", "", 'Job Database'!$X1074)</f>
        <v/>
      </c>
    </row>
    <row r="1068" spans="59:59" hidden="1" x14ac:dyDescent="0.25">
      <c r="BG1068" s="58" t="str">
        <f>IF('Job Database'!$X1075="", "", 'Job Database'!$X1075)</f>
        <v/>
      </c>
    </row>
    <row r="1069" spans="59:59" hidden="1" x14ac:dyDescent="0.25">
      <c r="BG1069" s="58" t="str">
        <f>IF('Job Database'!$X1076="", "", 'Job Database'!$X1076)</f>
        <v/>
      </c>
    </row>
    <row r="1070" spans="59:59" hidden="1" x14ac:dyDescent="0.25">
      <c r="BG1070" s="58" t="str">
        <f>IF('Job Database'!$X1077="", "", 'Job Database'!$X1077)</f>
        <v/>
      </c>
    </row>
    <row r="1071" spans="59:59" hidden="1" x14ac:dyDescent="0.25">
      <c r="BG1071" s="58" t="str">
        <f>IF('Job Database'!$X1078="", "", 'Job Database'!$X1078)</f>
        <v/>
      </c>
    </row>
    <row r="1072" spans="59:59" hidden="1" x14ac:dyDescent="0.25">
      <c r="BG1072" s="58" t="str">
        <f>IF('Job Database'!$X1079="", "", 'Job Database'!$X1079)</f>
        <v/>
      </c>
    </row>
    <row r="1073" spans="59:59" hidden="1" x14ac:dyDescent="0.25">
      <c r="BG1073" s="58" t="str">
        <f>IF('Job Database'!$X1080="", "", 'Job Database'!$X1080)</f>
        <v/>
      </c>
    </row>
    <row r="1074" spans="59:59" hidden="1" x14ac:dyDescent="0.25">
      <c r="BG1074" s="58" t="str">
        <f>IF('Job Database'!$X1081="", "", 'Job Database'!$X1081)</f>
        <v/>
      </c>
    </row>
    <row r="1075" spans="59:59" hidden="1" x14ac:dyDescent="0.25">
      <c r="BG1075" s="58" t="str">
        <f>IF('Job Database'!$X1082="", "", 'Job Database'!$X1082)</f>
        <v/>
      </c>
    </row>
    <row r="1076" spans="59:59" hidden="1" x14ac:dyDescent="0.25">
      <c r="BG1076" s="58" t="str">
        <f>IF('Job Database'!$X1083="", "", 'Job Database'!$X1083)</f>
        <v/>
      </c>
    </row>
    <row r="1077" spans="59:59" hidden="1" x14ac:dyDescent="0.25">
      <c r="BG1077" s="58" t="str">
        <f>IF('Job Database'!$X1084="", "", 'Job Database'!$X1084)</f>
        <v/>
      </c>
    </row>
    <row r="1078" spans="59:59" hidden="1" x14ac:dyDescent="0.25">
      <c r="BG1078" s="58" t="str">
        <f>IF('Job Database'!$X1085="", "", 'Job Database'!$X1085)</f>
        <v/>
      </c>
    </row>
    <row r="1079" spans="59:59" hidden="1" x14ac:dyDescent="0.25">
      <c r="BG1079" s="58" t="str">
        <f>IF('Job Database'!$X1086="", "", 'Job Database'!$X1086)</f>
        <v/>
      </c>
    </row>
    <row r="1080" spans="59:59" hidden="1" x14ac:dyDescent="0.25">
      <c r="BG1080" s="58" t="str">
        <f>IF('Job Database'!$X1087="", "", 'Job Database'!$X1087)</f>
        <v/>
      </c>
    </row>
    <row r="1081" spans="59:59" hidden="1" x14ac:dyDescent="0.25">
      <c r="BG1081" s="58" t="str">
        <f>IF('Job Database'!$X1088="", "", 'Job Database'!$X1088)</f>
        <v/>
      </c>
    </row>
    <row r="1082" spans="59:59" hidden="1" x14ac:dyDescent="0.25">
      <c r="BG1082" s="58" t="str">
        <f>IF('Job Database'!$X1089="", "", 'Job Database'!$X1089)</f>
        <v/>
      </c>
    </row>
    <row r="1083" spans="59:59" hidden="1" x14ac:dyDescent="0.25">
      <c r="BG1083" s="58" t="str">
        <f>IF('Job Database'!$X1090="", "", 'Job Database'!$X1090)</f>
        <v/>
      </c>
    </row>
    <row r="1084" spans="59:59" hidden="1" x14ac:dyDescent="0.25">
      <c r="BG1084" s="58" t="str">
        <f>IF('Job Database'!$X1091="", "", 'Job Database'!$X1091)</f>
        <v/>
      </c>
    </row>
    <row r="1085" spans="59:59" hidden="1" x14ac:dyDescent="0.25">
      <c r="BG1085" s="58" t="str">
        <f>IF('Job Database'!$X1092="", "", 'Job Database'!$X1092)</f>
        <v/>
      </c>
    </row>
    <row r="1086" spans="59:59" hidden="1" x14ac:dyDescent="0.25">
      <c r="BG1086" s="58" t="str">
        <f>IF('Job Database'!$X1093="", "", 'Job Database'!$X1093)</f>
        <v/>
      </c>
    </row>
    <row r="1087" spans="59:59" hidden="1" x14ac:dyDescent="0.25">
      <c r="BG1087" s="58" t="str">
        <f>IF('Job Database'!$X1094="", "", 'Job Database'!$X1094)</f>
        <v/>
      </c>
    </row>
    <row r="1088" spans="59:59" hidden="1" x14ac:dyDescent="0.25">
      <c r="BG1088" s="58" t="str">
        <f>IF('Job Database'!$X1095="", "", 'Job Database'!$X1095)</f>
        <v/>
      </c>
    </row>
    <row r="1089" spans="59:59" hidden="1" x14ac:dyDescent="0.25">
      <c r="BG1089" s="58" t="str">
        <f>IF('Job Database'!$X1096="", "", 'Job Database'!$X1096)</f>
        <v/>
      </c>
    </row>
    <row r="1090" spans="59:59" hidden="1" x14ac:dyDescent="0.25">
      <c r="BG1090" s="58" t="str">
        <f>IF('Job Database'!$X1097="", "", 'Job Database'!$X1097)</f>
        <v/>
      </c>
    </row>
    <row r="1091" spans="59:59" hidden="1" x14ac:dyDescent="0.25">
      <c r="BG1091" s="58" t="str">
        <f>IF('Job Database'!$X1098="", "", 'Job Database'!$X1098)</f>
        <v/>
      </c>
    </row>
    <row r="1092" spans="59:59" hidden="1" x14ac:dyDescent="0.25">
      <c r="BG1092" s="58" t="str">
        <f>IF('Job Database'!$X1099="", "", 'Job Database'!$X1099)</f>
        <v/>
      </c>
    </row>
    <row r="1093" spans="59:59" hidden="1" x14ac:dyDescent="0.25">
      <c r="BG1093" s="58" t="str">
        <f>IF('Job Database'!$X1100="", "", 'Job Database'!$X1100)</f>
        <v/>
      </c>
    </row>
    <row r="1094" spans="59:59" hidden="1" x14ac:dyDescent="0.25">
      <c r="BG1094" s="58" t="str">
        <f>IF('Job Database'!$X1101="", "", 'Job Database'!$X1101)</f>
        <v/>
      </c>
    </row>
    <row r="1095" spans="59:59" hidden="1" x14ac:dyDescent="0.25">
      <c r="BG1095" s="58" t="str">
        <f>IF('Job Database'!$X1102="", "", 'Job Database'!$X1102)</f>
        <v/>
      </c>
    </row>
    <row r="1096" spans="59:59" hidden="1" x14ac:dyDescent="0.25">
      <c r="BG1096" s="58" t="str">
        <f>IF('Job Database'!$X1103="", "", 'Job Database'!$X1103)</f>
        <v/>
      </c>
    </row>
    <row r="1097" spans="59:59" hidden="1" x14ac:dyDescent="0.25">
      <c r="BG1097" s="58" t="str">
        <f>IF('Job Database'!$X1104="", "", 'Job Database'!$X1104)</f>
        <v/>
      </c>
    </row>
    <row r="1098" spans="59:59" hidden="1" x14ac:dyDescent="0.25">
      <c r="BG1098" s="58" t="str">
        <f>IF('Job Database'!$X1105="", "", 'Job Database'!$X1105)</f>
        <v/>
      </c>
    </row>
    <row r="1099" spans="59:59" hidden="1" x14ac:dyDescent="0.25">
      <c r="BG1099" s="58" t="str">
        <f>IF('Job Database'!$X1106="", "", 'Job Database'!$X1106)</f>
        <v/>
      </c>
    </row>
    <row r="1100" spans="59:59" hidden="1" x14ac:dyDescent="0.25">
      <c r="BG1100" s="58" t="str">
        <f>IF('Job Database'!$X1107="", "", 'Job Database'!$X1107)</f>
        <v/>
      </c>
    </row>
    <row r="1101" spans="59:59" hidden="1" x14ac:dyDescent="0.25">
      <c r="BG1101" s="58" t="str">
        <f>IF('Job Database'!$X1108="", "", 'Job Database'!$X1108)</f>
        <v/>
      </c>
    </row>
    <row r="1102" spans="59:59" hidden="1" x14ac:dyDescent="0.25">
      <c r="BG1102" s="58" t="str">
        <f>IF('Job Database'!$X1109="", "", 'Job Database'!$X1109)</f>
        <v/>
      </c>
    </row>
    <row r="1103" spans="59:59" hidden="1" x14ac:dyDescent="0.25">
      <c r="BG1103" s="58" t="str">
        <f>IF('Job Database'!$X1110="", "", 'Job Database'!$X1110)</f>
        <v/>
      </c>
    </row>
    <row r="1104" spans="59:59" hidden="1" x14ac:dyDescent="0.25">
      <c r="BG1104" s="58" t="str">
        <f>IF('Job Database'!$X1111="", "", 'Job Database'!$X1111)</f>
        <v/>
      </c>
    </row>
    <row r="1105" spans="59:59" hidden="1" x14ac:dyDescent="0.25">
      <c r="BG1105" s="58" t="str">
        <f>IF('Job Database'!$X1112="", "", 'Job Database'!$X1112)</f>
        <v/>
      </c>
    </row>
    <row r="1106" spans="59:59" hidden="1" x14ac:dyDescent="0.25">
      <c r="BG1106" s="58" t="str">
        <f>IF('Job Database'!$X1113="", "", 'Job Database'!$X1113)</f>
        <v/>
      </c>
    </row>
    <row r="1107" spans="59:59" hidden="1" x14ac:dyDescent="0.25">
      <c r="BG1107" s="58" t="str">
        <f>IF('Job Database'!$X1114="", "", 'Job Database'!$X1114)</f>
        <v/>
      </c>
    </row>
    <row r="1108" spans="59:59" hidden="1" x14ac:dyDescent="0.25">
      <c r="BG1108" s="58" t="str">
        <f>IF('Job Database'!$X1115="", "", 'Job Database'!$X1115)</f>
        <v/>
      </c>
    </row>
    <row r="1109" spans="59:59" hidden="1" x14ac:dyDescent="0.25">
      <c r="BG1109" s="58" t="str">
        <f>IF('Job Database'!$X1116="", "", 'Job Database'!$X1116)</f>
        <v/>
      </c>
    </row>
    <row r="1110" spans="59:59" hidden="1" x14ac:dyDescent="0.25">
      <c r="BG1110" s="58" t="str">
        <f>IF('Job Database'!$X1117="", "", 'Job Database'!$X1117)</f>
        <v/>
      </c>
    </row>
    <row r="1111" spans="59:59" hidden="1" x14ac:dyDescent="0.25">
      <c r="BG1111" s="58" t="str">
        <f>IF('Job Database'!$X1118="", "", 'Job Database'!$X1118)</f>
        <v/>
      </c>
    </row>
    <row r="1112" spans="59:59" hidden="1" x14ac:dyDescent="0.25">
      <c r="BG1112" s="58" t="str">
        <f>IF('Job Database'!$X1119="", "", 'Job Database'!$X1119)</f>
        <v/>
      </c>
    </row>
    <row r="1113" spans="59:59" hidden="1" x14ac:dyDescent="0.25">
      <c r="BG1113" s="58" t="str">
        <f>IF('Job Database'!$X1120="", "", 'Job Database'!$X1120)</f>
        <v/>
      </c>
    </row>
    <row r="1114" spans="59:59" hidden="1" x14ac:dyDescent="0.25">
      <c r="BG1114" s="58" t="str">
        <f>IF('Job Database'!$X1121="", "", 'Job Database'!$X1121)</f>
        <v/>
      </c>
    </row>
    <row r="1115" spans="59:59" hidden="1" x14ac:dyDescent="0.25">
      <c r="BG1115" s="58" t="str">
        <f>IF('Job Database'!$X1122="", "", 'Job Database'!$X1122)</f>
        <v/>
      </c>
    </row>
    <row r="1116" spans="59:59" hidden="1" x14ac:dyDescent="0.25">
      <c r="BG1116" s="58" t="str">
        <f>IF('Job Database'!$X1123="", "", 'Job Database'!$X1123)</f>
        <v/>
      </c>
    </row>
    <row r="1117" spans="59:59" hidden="1" x14ac:dyDescent="0.25">
      <c r="BG1117" s="58" t="str">
        <f>IF('Job Database'!$X1124="", "", 'Job Database'!$X1124)</f>
        <v/>
      </c>
    </row>
    <row r="1118" spans="59:59" hidden="1" x14ac:dyDescent="0.25">
      <c r="BG1118" s="58" t="str">
        <f>IF('Job Database'!$X1125="", "", 'Job Database'!$X1125)</f>
        <v/>
      </c>
    </row>
    <row r="1119" spans="59:59" hidden="1" x14ac:dyDescent="0.25">
      <c r="BG1119" s="58" t="str">
        <f>IF('Job Database'!$X1126="", "", 'Job Database'!$X1126)</f>
        <v/>
      </c>
    </row>
    <row r="1120" spans="59:59" hidden="1" x14ac:dyDescent="0.25">
      <c r="BG1120" s="58" t="str">
        <f>IF('Job Database'!$X1127="", "", 'Job Database'!$X1127)</f>
        <v/>
      </c>
    </row>
    <row r="1121" spans="59:59" hidden="1" x14ac:dyDescent="0.25">
      <c r="BG1121" s="58" t="str">
        <f>IF('Job Database'!$X1128="", "", 'Job Database'!$X1128)</f>
        <v/>
      </c>
    </row>
    <row r="1122" spans="59:59" hidden="1" x14ac:dyDescent="0.25">
      <c r="BG1122" s="58" t="str">
        <f>IF('Job Database'!$X1129="", "", 'Job Database'!$X1129)</f>
        <v/>
      </c>
    </row>
    <row r="1123" spans="59:59" hidden="1" x14ac:dyDescent="0.25">
      <c r="BG1123" s="58" t="str">
        <f>IF('Job Database'!$X1130="", "", 'Job Database'!$X1130)</f>
        <v/>
      </c>
    </row>
    <row r="1124" spans="59:59" hidden="1" x14ac:dyDescent="0.25">
      <c r="BG1124" s="58" t="str">
        <f>IF('Job Database'!$X1131="", "", 'Job Database'!$X1131)</f>
        <v/>
      </c>
    </row>
    <row r="1125" spans="59:59" hidden="1" x14ac:dyDescent="0.25">
      <c r="BG1125" s="58" t="str">
        <f>IF('Job Database'!$X1132="", "", 'Job Database'!$X1132)</f>
        <v/>
      </c>
    </row>
    <row r="1126" spans="59:59" hidden="1" x14ac:dyDescent="0.25">
      <c r="BG1126" s="58" t="str">
        <f>IF('Job Database'!$X1133="", "", 'Job Database'!$X1133)</f>
        <v/>
      </c>
    </row>
    <row r="1127" spans="59:59" hidden="1" x14ac:dyDescent="0.25">
      <c r="BG1127" s="58" t="str">
        <f>IF('Job Database'!$X1134="", "", 'Job Database'!$X1134)</f>
        <v/>
      </c>
    </row>
    <row r="1128" spans="59:59" hidden="1" x14ac:dyDescent="0.25">
      <c r="BG1128" s="58" t="str">
        <f>IF('Job Database'!$X1135="", "", 'Job Database'!$X1135)</f>
        <v/>
      </c>
    </row>
    <row r="1129" spans="59:59" hidden="1" x14ac:dyDescent="0.25">
      <c r="BG1129" s="58" t="str">
        <f>IF('Job Database'!$X1136="", "", 'Job Database'!$X1136)</f>
        <v/>
      </c>
    </row>
    <row r="1130" spans="59:59" hidden="1" x14ac:dyDescent="0.25">
      <c r="BG1130" s="58" t="str">
        <f>IF('Job Database'!$X1137="", "", 'Job Database'!$X1137)</f>
        <v/>
      </c>
    </row>
    <row r="1131" spans="59:59" hidden="1" x14ac:dyDescent="0.25">
      <c r="BG1131" s="58" t="str">
        <f>IF('Job Database'!$X1138="", "", 'Job Database'!$X1138)</f>
        <v/>
      </c>
    </row>
    <row r="1132" spans="59:59" hidden="1" x14ac:dyDescent="0.25">
      <c r="BG1132" s="58" t="str">
        <f>IF('Job Database'!$X1139="", "", 'Job Database'!$X1139)</f>
        <v/>
      </c>
    </row>
    <row r="1133" spans="59:59" hidden="1" x14ac:dyDescent="0.25">
      <c r="BG1133" s="58" t="str">
        <f>IF('Job Database'!$X1140="", "", 'Job Database'!$X1140)</f>
        <v/>
      </c>
    </row>
    <row r="1134" spans="59:59" hidden="1" x14ac:dyDescent="0.25">
      <c r="BG1134" s="58" t="str">
        <f>IF('Job Database'!$X1141="", "", 'Job Database'!$X1141)</f>
        <v/>
      </c>
    </row>
    <row r="1135" spans="59:59" hidden="1" x14ac:dyDescent="0.25">
      <c r="BG1135" s="58" t="str">
        <f>IF('Job Database'!$X1142="", "", 'Job Database'!$X1142)</f>
        <v/>
      </c>
    </row>
    <row r="1136" spans="59:59" hidden="1" x14ac:dyDescent="0.25">
      <c r="BG1136" s="58" t="str">
        <f>IF('Job Database'!$X1143="", "", 'Job Database'!$X1143)</f>
        <v/>
      </c>
    </row>
    <row r="1137" spans="59:59" hidden="1" x14ac:dyDescent="0.25">
      <c r="BG1137" s="58" t="str">
        <f>IF('Job Database'!$X1144="", "", 'Job Database'!$X1144)</f>
        <v/>
      </c>
    </row>
    <row r="1138" spans="59:59" hidden="1" x14ac:dyDescent="0.25">
      <c r="BG1138" s="58" t="str">
        <f>IF('Job Database'!$X1145="", "", 'Job Database'!$X1145)</f>
        <v/>
      </c>
    </row>
    <row r="1139" spans="59:59" hidden="1" x14ac:dyDescent="0.25">
      <c r="BG1139" s="58" t="str">
        <f>IF('Job Database'!$X1146="", "", 'Job Database'!$X1146)</f>
        <v/>
      </c>
    </row>
    <row r="1140" spans="59:59" hidden="1" x14ac:dyDescent="0.25">
      <c r="BG1140" s="58" t="str">
        <f>IF('Job Database'!$X1147="", "", 'Job Database'!$X1147)</f>
        <v/>
      </c>
    </row>
    <row r="1141" spans="59:59" hidden="1" x14ac:dyDescent="0.25">
      <c r="BG1141" s="58" t="str">
        <f>IF('Job Database'!$X1148="", "", 'Job Database'!$X1148)</f>
        <v/>
      </c>
    </row>
    <row r="1142" spans="59:59" hidden="1" x14ac:dyDescent="0.25">
      <c r="BG1142" s="58" t="str">
        <f>IF('Job Database'!$X1149="", "", 'Job Database'!$X1149)</f>
        <v/>
      </c>
    </row>
    <row r="1143" spans="59:59" hidden="1" x14ac:dyDescent="0.25">
      <c r="BG1143" s="58" t="str">
        <f>IF('Job Database'!$X1150="", "", 'Job Database'!$X1150)</f>
        <v/>
      </c>
    </row>
    <row r="1144" spans="59:59" hidden="1" x14ac:dyDescent="0.25">
      <c r="BG1144" s="58" t="str">
        <f>IF('Job Database'!$X1151="", "", 'Job Database'!$X1151)</f>
        <v/>
      </c>
    </row>
    <row r="1145" spans="59:59" hidden="1" x14ac:dyDescent="0.25">
      <c r="BG1145" s="58" t="str">
        <f>IF('Job Database'!$X1152="", "", 'Job Database'!$X1152)</f>
        <v/>
      </c>
    </row>
    <row r="1146" spans="59:59" hidden="1" x14ac:dyDescent="0.25">
      <c r="BG1146" s="58" t="str">
        <f>IF('Job Database'!$X1153="", "", 'Job Database'!$X1153)</f>
        <v/>
      </c>
    </row>
    <row r="1147" spans="59:59" hidden="1" x14ac:dyDescent="0.25">
      <c r="BG1147" s="58" t="str">
        <f>IF('Job Database'!$X1154="", "", 'Job Database'!$X1154)</f>
        <v/>
      </c>
    </row>
    <row r="1148" spans="59:59" hidden="1" x14ac:dyDescent="0.25">
      <c r="BG1148" s="58" t="str">
        <f>IF('Job Database'!$X1155="", "", 'Job Database'!$X1155)</f>
        <v/>
      </c>
    </row>
    <row r="1149" spans="59:59" hidden="1" x14ac:dyDescent="0.25">
      <c r="BG1149" s="58" t="str">
        <f>IF('Job Database'!$X1156="", "", 'Job Database'!$X1156)</f>
        <v/>
      </c>
    </row>
    <row r="1150" spans="59:59" hidden="1" x14ac:dyDescent="0.25">
      <c r="BG1150" s="58" t="str">
        <f>IF('Job Database'!$X1157="", "", 'Job Database'!$X1157)</f>
        <v/>
      </c>
    </row>
    <row r="1151" spans="59:59" hidden="1" x14ac:dyDescent="0.25">
      <c r="BG1151" s="58" t="str">
        <f>IF('Job Database'!$X1158="", "", 'Job Database'!$X1158)</f>
        <v/>
      </c>
    </row>
    <row r="1152" spans="59:59" hidden="1" x14ac:dyDescent="0.25">
      <c r="BG1152" s="58" t="str">
        <f>IF('Job Database'!$X1159="", "", 'Job Database'!$X1159)</f>
        <v/>
      </c>
    </row>
    <row r="1153" spans="59:59" hidden="1" x14ac:dyDescent="0.25">
      <c r="BG1153" s="58" t="str">
        <f>IF('Job Database'!$X1160="", "", 'Job Database'!$X1160)</f>
        <v/>
      </c>
    </row>
    <row r="1154" spans="59:59" hidden="1" x14ac:dyDescent="0.25">
      <c r="BG1154" s="58" t="str">
        <f>IF('Job Database'!$X1161="", "", 'Job Database'!$X1161)</f>
        <v/>
      </c>
    </row>
    <row r="1155" spans="59:59" hidden="1" x14ac:dyDescent="0.25">
      <c r="BG1155" s="58" t="str">
        <f>IF('Job Database'!$X1162="", "", 'Job Database'!$X1162)</f>
        <v/>
      </c>
    </row>
    <row r="1156" spans="59:59" hidden="1" x14ac:dyDescent="0.25">
      <c r="BG1156" s="58" t="str">
        <f>IF('Job Database'!$X1163="", "", 'Job Database'!$X1163)</f>
        <v/>
      </c>
    </row>
    <row r="1157" spans="59:59" hidden="1" x14ac:dyDescent="0.25">
      <c r="BG1157" s="58" t="str">
        <f>IF('Job Database'!$X1164="", "", 'Job Database'!$X1164)</f>
        <v/>
      </c>
    </row>
    <row r="1158" spans="59:59" hidden="1" x14ac:dyDescent="0.25">
      <c r="BG1158" s="58" t="str">
        <f>IF('Job Database'!$X1165="", "", 'Job Database'!$X1165)</f>
        <v/>
      </c>
    </row>
    <row r="1159" spans="59:59" hidden="1" x14ac:dyDescent="0.25">
      <c r="BG1159" s="58" t="str">
        <f>IF('Job Database'!$X1166="", "", 'Job Database'!$X1166)</f>
        <v/>
      </c>
    </row>
    <row r="1160" spans="59:59" hidden="1" x14ac:dyDescent="0.25">
      <c r="BG1160" s="58" t="str">
        <f>IF('Job Database'!$X1167="", "", 'Job Database'!$X1167)</f>
        <v/>
      </c>
    </row>
    <row r="1161" spans="59:59" hidden="1" x14ac:dyDescent="0.25">
      <c r="BG1161" s="58" t="str">
        <f>IF('Job Database'!$X1168="", "", 'Job Database'!$X1168)</f>
        <v/>
      </c>
    </row>
    <row r="1162" spans="59:59" hidden="1" x14ac:dyDescent="0.25">
      <c r="BG1162" s="58" t="str">
        <f>IF('Job Database'!$X1169="", "", 'Job Database'!$X1169)</f>
        <v/>
      </c>
    </row>
    <row r="1163" spans="59:59" hidden="1" x14ac:dyDescent="0.25">
      <c r="BG1163" s="58" t="str">
        <f>IF('Job Database'!$X1170="", "", 'Job Database'!$X1170)</f>
        <v/>
      </c>
    </row>
    <row r="1164" spans="59:59" hidden="1" x14ac:dyDescent="0.25">
      <c r="BG1164" s="58" t="str">
        <f>IF('Job Database'!$X1171="", "", 'Job Database'!$X1171)</f>
        <v/>
      </c>
    </row>
    <row r="1165" spans="59:59" hidden="1" x14ac:dyDescent="0.25">
      <c r="BG1165" s="58" t="str">
        <f>IF('Job Database'!$X1172="", "", 'Job Database'!$X1172)</f>
        <v/>
      </c>
    </row>
    <row r="1166" spans="59:59" hidden="1" x14ac:dyDescent="0.25">
      <c r="BG1166" s="58" t="str">
        <f>IF('Job Database'!$X1173="", "", 'Job Database'!$X1173)</f>
        <v/>
      </c>
    </row>
    <row r="1167" spans="59:59" hidden="1" x14ac:dyDescent="0.25">
      <c r="BG1167" s="58" t="str">
        <f>IF('Job Database'!$X1174="", "", 'Job Database'!$X1174)</f>
        <v/>
      </c>
    </row>
    <row r="1168" spans="59:59" hidden="1" x14ac:dyDescent="0.25">
      <c r="BG1168" s="58" t="str">
        <f>IF('Job Database'!$X1175="", "", 'Job Database'!$X1175)</f>
        <v/>
      </c>
    </row>
    <row r="1169" spans="59:59" hidden="1" x14ac:dyDescent="0.25">
      <c r="BG1169" s="58" t="str">
        <f>IF('Job Database'!$X1176="", "", 'Job Database'!$X1176)</f>
        <v/>
      </c>
    </row>
    <row r="1170" spans="59:59" hidden="1" x14ac:dyDescent="0.25">
      <c r="BG1170" s="58" t="str">
        <f>IF('Job Database'!$X1177="", "", 'Job Database'!$X1177)</f>
        <v/>
      </c>
    </row>
    <row r="1171" spans="59:59" hidden="1" x14ac:dyDescent="0.25">
      <c r="BG1171" s="58" t="str">
        <f>IF('Job Database'!$X1178="", "", 'Job Database'!$X1178)</f>
        <v/>
      </c>
    </row>
    <row r="1172" spans="59:59" hidden="1" x14ac:dyDescent="0.25">
      <c r="BG1172" s="58" t="str">
        <f>IF('Job Database'!$X1179="", "", 'Job Database'!$X1179)</f>
        <v/>
      </c>
    </row>
    <row r="1173" spans="59:59" hidden="1" x14ac:dyDescent="0.25">
      <c r="BG1173" s="58" t="str">
        <f>IF('Job Database'!$X1180="", "", 'Job Database'!$X1180)</f>
        <v/>
      </c>
    </row>
    <row r="1174" spans="59:59" hidden="1" x14ac:dyDescent="0.25">
      <c r="BG1174" s="58" t="str">
        <f>IF('Job Database'!$X1181="", "", 'Job Database'!$X1181)</f>
        <v/>
      </c>
    </row>
    <row r="1175" spans="59:59" hidden="1" x14ac:dyDescent="0.25">
      <c r="BG1175" s="58" t="str">
        <f>IF('Job Database'!$X1182="", "", 'Job Database'!$X1182)</f>
        <v/>
      </c>
    </row>
    <row r="1176" spans="59:59" hidden="1" x14ac:dyDescent="0.25">
      <c r="BG1176" s="58" t="str">
        <f>IF('Job Database'!$X1183="", "", 'Job Database'!$X1183)</f>
        <v/>
      </c>
    </row>
    <row r="1177" spans="59:59" hidden="1" x14ac:dyDescent="0.25">
      <c r="BG1177" s="58" t="str">
        <f>IF('Job Database'!$X1184="", "", 'Job Database'!$X1184)</f>
        <v/>
      </c>
    </row>
    <row r="1178" spans="59:59" hidden="1" x14ac:dyDescent="0.25">
      <c r="BG1178" s="58" t="str">
        <f>IF('Job Database'!$X1185="", "", 'Job Database'!$X1185)</f>
        <v/>
      </c>
    </row>
    <row r="1179" spans="59:59" hidden="1" x14ac:dyDescent="0.25">
      <c r="BG1179" s="58" t="str">
        <f>IF('Job Database'!$X1186="", "", 'Job Database'!$X1186)</f>
        <v/>
      </c>
    </row>
    <row r="1180" spans="59:59" hidden="1" x14ac:dyDescent="0.25">
      <c r="BG1180" s="58" t="str">
        <f>IF('Job Database'!$X1187="", "", 'Job Database'!$X1187)</f>
        <v/>
      </c>
    </row>
    <row r="1181" spans="59:59" hidden="1" x14ac:dyDescent="0.25">
      <c r="BG1181" s="58" t="str">
        <f>IF('Job Database'!$X1188="", "", 'Job Database'!$X1188)</f>
        <v/>
      </c>
    </row>
    <row r="1182" spans="59:59" hidden="1" x14ac:dyDescent="0.25">
      <c r="BG1182" s="58" t="str">
        <f>IF('Job Database'!$X1189="", "", 'Job Database'!$X1189)</f>
        <v/>
      </c>
    </row>
    <row r="1183" spans="59:59" hidden="1" x14ac:dyDescent="0.25">
      <c r="BG1183" s="58" t="str">
        <f>IF('Job Database'!$X1190="", "", 'Job Database'!$X1190)</f>
        <v/>
      </c>
    </row>
    <row r="1184" spans="59:59" hidden="1" x14ac:dyDescent="0.25">
      <c r="BG1184" s="58" t="str">
        <f>IF('Job Database'!$X1191="", "", 'Job Database'!$X1191)</f>
        <v/>
      </c>
    </row>
    <row r="1185" spans="59:59" hidden="1" x14ac:dyDescent="0.25">
      <c r="BG1185" s="58" t="str">
        <f>IF('Job Database'!$X1192="", "", 'Job Database'!$X1192)</f>
        <v/>
      </c>
    </row>
    <row r="1186" spans="59:59" hidden="1" x14ac:dyDescent="0.25">
      <c r="BG1186" s="58" t="str">
        <f>IF('Job Database'!$X1193="", "", 'Job Database'!$X1193)</f>
        <v/>
      </c>
    </row>
    <row r="1187" spans="59:59" hidden="1" x14ac:dyDescent="0.25">
      <c r="BG1187" s="58" t="str">
        <f>IF('Job Database'!$X1194="", "", 'Job Database'!$X1194)</f>
        <v/>
      </c>
    </row>
    <row r="1188" spans="59:59" hidden="1" x14ac:dyDescent="0.25">
      <c r="BG1188" s="58" t="str">
        <f>IF('Job Database'!$X1195="", "", 'Job Database'!$X1195)</f>
        <v/>
      </c>
    </row>
    <row r="1189" spans="59:59" hidden="1" x14ac:dyDescent="0.25">
      <c r="BG1189" s="58" t="str">
        <f>IF('Job Database'!$X1196="", "", 'Job Database'!$X1196)</f>
        <v/>
      </c>
    </row>
    <row r="1190" spans="59:59" hidden="1" x14ac:dyDescent="0.25">
      <c r="BG1190" s="58" t="str">
        <f>IF('Job Database'!$X1197="", "", 'Job Database'!$X1197)</f>
        <v/>
      </c>
    </row>
    <row r="1191" spans="59:59" hidden="1" x14ac:dyDescent="0.25">
      <c r="BG1191" s="58" t="str">
        <f>IF('Job Database'!$X1198="", "", 'Job Database'!$X1198)</f>
        <v/>
      </c>
    </row>
    <row r="1192" spans="59:59" hidden="1" x14ac:dyDescent="0.25">
      <c r="BG1192" s="58" t="str">
        <f>IF('Job Database'!$X1199="", "", 'Job Database'!$X1199)</f>
        <v/>
      </c>
    </row>
    <row r="1193" spans="59:59" hidden="1" x14ac:dyDescent="0.25">
      <c r="BG1193" s="58" t="str">
        <f>IF('Job Database'!$X1200="", "", 'Job Database'!$X1200)</f>
        <v/>
      </c>
    </row>
    <row r="1194" spans="59:59" hidden="1" x14ac:dyDescent="0.25">
      <c r="BG1194" s="58" t="str">
        <f>IF('Job Database'!$X1201="", "", 'Job Database'!$X1201)</f>
        <v/>
      </c>
    </row>
    <row r="1195" spans="59:59" hidden="1" x14ac:dyDescent="0.25">
      <c r="BG1195" s="58" t="str">
        <f>IF('Job Database'!$X1202="", "", 'Job Database'!$X1202)</f>
        <v/>
      </c>
    </row>
    <row r="1196" spans="59:59" hidden="1" x14ac:dyDescent="0.25">
      <c r="BG1196" s="58" t="str">
        <f>IF('Job Database'!$X1203="", "", 'Job Database'!$X1203)</f>
        <v/>
      </c>
    </row>
    <row r="1197" spans="59:59" hidden="1" x14ac:dyDescent="0.25">
      <c r="BG1197" s="58" t="str">
        <f>IF('Job Database'!$X1204="", "", 'Job Database'!$X1204)</f>
        <v/>
      </c>
    </row>
    <row r="1198" spans="59:59" hidden="1" x14ac:dyDescent="0.25">
      <c r="BG1198" s="58" t="str">
        <f>IF('Job Database'!$X1205="", "", 'Job Database'!$X1205)</f>
        <v/>
      </c>
    </row>
    <row r="1199" spans="59:59" hidden="1" x14ac:dyDescent="0.25">
      <c r="BG1199" s="58" t="str">
        <f>IF('Job Database'!$X1206="", "", 'Job Database'!$X1206)</f>
        <v/>
      </c>
    </row>
    <row r="1200" spans="59:59" hidden="1" x14ac:dyDescent="0.25">
      <c r="BG1200" s="58" t="str">
        <f>IF('Job Database'!$X1207="", "", 'Job Database'!$X1207)</f>
        <v/>
      </c>
    </row>
    <row r="1201" spans="59:59" hidden="1" x14ac:dyDescent="0.25">
      <c r="BG1201" s="58" t="str">
        <f>IF('Job Database'!$X1208="", "", 'Job Database'!$X1208)</f>
        <v/>
      </c>
    </row>
    <row r="1202" spans="59:59" hidden="1" x14ac:dyDescent="0.25">
      <c r="BG1202" s="58" t="str">
        <f>IF('Job Database'!$X1209="", "", 'Job Database'!$X1209)</f>
        <v/>
      </c>
    </row>
    <row r="1203" spans="59:59" hidden="1" x14ac:dyDescent="0.25">
      <c r="BG1203" s="58" t="str">
        <f>IF('Job Database'!$X1210="", "", 'Job Database'!$X1210)</f>
        <v/>
      </c>
    </row>
    <row r="1204" spans="59:59" hidden="1" x14ac:dyDescent="0.25">
      <c r="BG1204" s="58" t="str">
        <f>IF('Job Database'!$X1211="", "", 'Job Database'!$X1211)</f>
        <v/>
      </c>
    </row>
    <row r="1205" spans="59:59" hidden="1" x14ac:dyDescent="0.25">
      <c r="BG1205" s="58" t="str">
        <f>IF('Job Database'!$X1212="", "", 'Job Database'!$X1212)</f>
        <v/>
      </c>
    </row>
    <row r="1206" spans="59:59" hidden="1" x14ac:dyDescent="0.25">
      <c r="BG1206" s="58" t="str">
        <f>IF('Job Database'!$X1213="", "", 'Job Database'!$X1213)</f>
        <v/>
      </c>
    </row>
    <row r="1207" spans="59:59" hidden="1" x14ac:dyDescent="0.25">
      <c r="BG1207" s="58" t="str">
        <f>IF('Job Database'!$X1214="", "", 'Job Database'!$X1214)</f>
        <v/>
      </c>
    </row>
    <row r="1208" spans="59:59" hidden="1" x14ac:dyDescent="0.25">
      <c r="BG1208" s="58" t="str">
        <f>IF('Job Database'!$X1215="", "", 'Job Database'!$X1215)</f>
        <v/>
      </c>
    </row>
    <row r="1209" spans="59:59" hidden="1" x14ac:dyDescent="0.25">
      <c r="BG1209" s="58" t="str">
        <f>IF('Job Database'!$X1216="", "", 'Job Database'!$X1216)</f>
        <v/>
      </c>
    </row>
    <row r="1210" spans="59:59" hidden="1" x14ac:dyDescent="0.25">
      <c r="BG1210" s="58" t="str">
        <f>IF('Job Database'!$X1217="", "", 'Job Database'!$X1217)</f>
        <v/>
      </c>
    </row>
    <row r="1211" spans="59:59" hidden="1" x14ac:dyDescent="0.25">
      <c r="BG1211" s="58" t="str">
        <f>IF('Job Database'!$X1218="", "", 'Job Database'!$X1218)</f>
        <v/>
      </c>
    </row>
    <row r="1212" spans="59:59" hidden="1" x14ac:dyDescent="0.25">
      <c r="BG1212" s="58" t="str">
        <f>IF('Job Database'!$X1219="", "", 'Job Database'!$X1219)</f>
        <v/>
      </c>
    </row>
    <row r="1213" spans="59:59" hidden="1" x14ac:dyDescent="0.25">
      <c r="BG1213" s="58" t="str">
        <f>IF('Job Database'!$X1220="", "", 'Job Database'!$X1220)</f>
        <v/>
      </c>
    </row>
    <row r="1214" spans="59:59" hidden="1" x14ac:dyDescent="0.25">
      <c r="BG1214" s="58" t="str">
        <f>IF('Job Database'!$X1221="", "", 'Job Database'!$X1221)</f>
        <v/>
      </c>
    </row>
    <row r="1215" spans="59:59" hidden="1" x14ac:dyDescent="0.25">
      <c r="BG1215" s="58" t="str">
        <f>IF('Job Database'!$X1222="", "", 'Job Database'!$X1222)</f>
        <v/>
      </c>
    </row>
    <row r="1216" spans="59:59" hidden="1" x14ac:dyDescent="0.25">
      <c r="BG1216" s="58" t="str">
        <f>IF('Job Database'!$X1223="", "", 'Job Database'!$X1223)</f>
        <v/>
      </c>
    </row>
    <row r="1217" spans="59:59" hidden="1" x14ac:dyDescent="0.25">
      <c r="BG1217" s="58" t="str">
        <f>IF('Job Database'!$X1224="", "", 'Job Database'!$X1224)</f>
        <v/>
      </c>
    </row>
    <row r="1218" spans="59:59" hidden="1" x14ac:dyDescent="0.25">
      <c r="BG1218" s="58" t="str">
        <f>IF('Job Database'!$X1225="", "", 'Job Database'!$X1225)</f>
        <v/>
      </c>
    </row>
    <row r="1219" spans="59:59" hidden="1" x14ac:dyDescent="0.25">
      <c r="BG1219" s="58" t="str">
        <f>IF('Job Database'!$X1226="", "", 'Job Database'!$X1226)</f>
        <v/>
      </c>
    </row>
    <row r="1220" spans="59:59" hidden="1" x14ac:dyDescent="0.25">
      <c r="BG1220" s="58" t="str">
        <f>IF('Job Database'!$X1227="", "", 'Job Database'!$X1227)</f>
        <v/>
      </c>
    </row>
    <row r="1221" spans="59:59" hidden="1" x14ac:dyDescent="0.25">
      <c r="BG1221" s="58" t="str">
        <f>IF('Job Database'!$X1228="", "", 'Job Database'!$X1228)</f>
        <v/>
      </c>
    </row>
    <row r="1222" spans="59:59" hidden="1" x14ac:dyDescent="0.25">
      <c r="BG1222" s="58" t="str">
        <f>IF('Job Database'!$X1229="", "", 'Job Database'!$X1229)</f>
        <v/>
      </c>
    </row>
    <row r="1223" spans="59:59" hidden="1" x14ac:dyDescent="0.25">
      <c r="BG1223" s="58" t="str">
        <f>IF('Job Database'!$X1230="", "", 'Job Database'!$X1230)</f>
        <v/>
      </c>
    </row>
    <row r="1224" spans="59:59" hidden="1" x14ac:dyDescent="0.25">
      <c r="BG1224" s="58" t="str">
        <f>IF('Job Database'!$X1231="", "", 'Job Database'!$X1231)</f>
        <v/>
      </c>
    </row>
    <row r="1225" spans="59:59" hidden="1" x14ac:dyDescent="0.25">
      <c r="BG1225" s="58" t="str">
        <f>IF('Job Database'!$X1232="", "", 'Job Database'!$X1232)</f>
        <v/>
      </c>
    </row>
    <row r="1226" spans="59:59" hidden="1" x14ac:dyDescent="0.25">
      <c r="BG1226" s="58" t="str">
        <f>IF('Job Database'!$X1233="", "", 'Job Database'!$X1233)</f>
        <v/>
      </c>
    </row>
    <row r="1227" spans="59:59" hidden="1" x14ac:dyDescent="0.25">
      <c r="BG1227" s="58" t="str">
        <f>IF('Job Database'!$X1234="", "", 'Job Database'!$X1234)</f>
        <v/>
      </c>
    </row>
    <row r="1228" spans="59:59" hidden="1" x14ac:dyDescent="0.25">
      <c r="BG1228" s="58" t="str">
        <f>IF('Job Database'!$X1235="", "", 'Job Database'!$X1235)</f>
        <v/>
      </c>
    </row>
    <row r="1229" spans="59:59" hidden="1" x14ac:dyDescent="0.25">
      <c r="BG1229" s="58" t="str">
        <f>IF('Job Database'!$X1236="", "", 'Job Database'!$X1236)</f>
        <v/>
      </c>
    </row>
    <row r="1230" spans="59:59" hidden="1" x14ac:dyDescent="0.25">
      <c r="BG1230" s="58" t="str">
        <f>IF('Job Database'!$X1237="", "", 'Job Database'!$X1237)</f>
        <v/>
      </c>
    </row>
    <row r="1231" spans="59:59" hidden="1" x14ac:dyDescent="0.25">
      <c r="BG1231" s="58" t="str">
        <f>IF('Job Database'!$X1238="", "", 'Job Database'!$X1238)</f>
        <v/>
      </c>
    </row>
    <row r="1232" spans="59:59" hidden="1" x14ac:dyDescent="0.25">
      <c r="BG1232" s="58" t="str">
        <f>IF('Job Database'!$X1239="", "", 'Job Database'!$X1239)</f>
        <v/>
      </c>
    </row>
    <row r="1233" spans="59:59" hidden="1" x14ac:dyDescent="0.25">
      <c r="BG1233" s="58" t="str">
        <f>IF('Job Database'!$X1240="", "", 'Job Database'!$X1240)</f>
        <v/>
      </c>
    </row>
    <row r="1234" spans="59:59" hidden="1" x14ac:dyDescent="0.25">
      <c r="BG1234" s="58" t="str">
        <f>IF('Job Database'!$X1241="", "", 'Job Database'!$X1241)</f>
        <v/>
      </c>
    </row>
    <row r="1235" spans="59:59" hidden="1" x14ac:dyDescent="0.25">
      <c r="BG1235" s="58" t="str">
        <f>IF('Job Database'!$X1242="", "", 'Job Database'!$X1242)</f>
        <v/>
      </c>
    </row>
    <row r="1236" spans="59:59" hidden="1" x14ac:dyDescent="0.25">
      <c r="BG1236" s="58" t="str">
        <f>IF('Job Database'!$X1243="", "", 'Job Database'!$X1243)</f>
        <v/>
      </c>
    </row>
    <row r="1237" spans="59:59" hidden="1" x14ac:dyDescent="0.25">
      <c r="BG1237" s="58" t="str">
        <f>IF('Job Database'!$X1244="", "", 'Job Database'!$X1244)</f>
        <v/>
      </c>
    </row>
    <row r="1238" spans="59:59" hidden="1" x14ac:dyDescent="0.25">
      <c r="BG1238" s="58" t="str">
        <f>IF('Job Database'!$X1245="", "", 'Job Database'!$X1245)</f>
        <v/>
      </c>
    </row>
    <row r="1239" spans="59:59" hidden="1" x14ac:dyDescent="0.25">
      <c r="BG1239" s="58" t="str">
        <f>IF('Job Database'!$X1246="", "", 'Job Database'!$X1246)</f>
        <v/>
      </c>
    </row>
    <row r="1240" spans="59:59" hidden="1" x14ac:dyDescent="0.25">
      <c r="BG1240" s="58" t="str">
        <f>IF('Job Database'!$X1247="", "", 'Job Database'!$X1247)</f>
        <v/>
      </c>
    </row>
    <row r="1241" spans="59:59" hidden="1" x14ac:dyDescent="0.25">
      <c r="BG1241" s="58" t="str">
        <f>IF('Job Database'!$X1248="", "", 'Job Database'!$X1248)</f>
        <v/>
      </c>
    </row>
    <row r="1242" spans="59:59" hidden="1" x14ac:dyDescent="0.25">
      <c r="BG1242" s="58" t="str">
        <f>IF('Job Database'!$X1249="", "", 'Job Database'!$X1249)</f>
        <v/>
      </c>
    </row>
    <row r="1243" spans="59:59" hidden="1" x14ac:dyDescent="0.25">
      <c r="BG1243" s="58" t="str">
        <f>IF('Job Database'!$X1250="", "", 'Job Database'!$X1250)</f>
        <v/>
      </c>
    </row>
    <row r="1244" spans="59:59" hidden="1" x14ac:dyDescent="0.25">
      <c r="BG1244" s="58" t="str">
        <f>IF('Job Database'!$X1251="", "", 'Job Database'!$X1251)</f>
        <v/>
      </c>
    </row>
    <row r="1245" spans="59:59" hidden="1" x14ac:dyDescent="0.25">
      <c r="BG1245" s="58" t="str">
        <f>IF('Job Database'!$X1252="", "", 'Job Database'!$X1252)</f>
        <v/>
      </c>
    </row>
    <row r="1246" spans="59:59" hidden="1" x14ac:dyDescent="0.25">
      <c r="BG1246" s="58" t="str">
        <f>IF('Job Database'!$X1253="", "", 'Job Database'!$X1253)</f>
        <v/>
      </c>
    </row>
    <row r="1247" spans="59:59" hidden="1" x14ac:dyDescent="0.25">
      <c r="BG1247" s="58" t="str">
        <f>IF('Job Database'!$X1254="", "", 'Job Database'!$X1254)</f>
        <v/>
      </c>
    </row>
    <row r="1248" spans="59:59" hidden="1" x14ac:dyDescent="0.25">
      <c r="BG1248" s="58" t="str">
        <f>IF('Job Database'!$X1255="", "", 'Job Database'!$X1255)</f>
        <v/>
      </c>
    </row>
    <row r="1249" spans="59:59" hidden="1" x14ac:dyDescent="0.25">
      <c r="BG1249" s="58" t="str">
        <f>IF('Job Database'!$X1256="", "", 'Job Database'!$X1256)</f>
        <v/>
      </c>
    </row>
    <row r="1250" spans="59:59" hidden="1" x14ac:dyDescent="0.25">
      <c r="BG1250" s="58" t="str">
        <f>IF('Job Database'!$X1257="", "", 'Job Database'!$X1257)</f>
        <v/>
      </c>
    </row>
    <row r="1251" spans="59:59" hidden="1" x14ac:dyDescent="0.25">
      <c r="BG1251" s="58" t="str">
        <f>IF('Job Database'!$X1258="", "", 'Job Database'!$X1258)</f>
        <v/>
      </c>
    </row>
    <row r="1252" spans="59:59" hidden="1" x14ac:dyDescent="0.25">
      <c r="BG1252" s="58" t="str">
        <f>IF('Job Database'!$X1259="", "", 'Job Database'!$X1259)</f>
        <v/>
      </c>
    </row>
    <row r="1253" spans="59:59" hidden="1" x14ac:dyDescent="0.25">
      <c r="BG1253" s="58" t="str">
        <f>IF('Job Database'!$X1260="", "", 'Job Database'!$X1260)</f>
        <v/>
      </c>
    </row>
    <row r="1254" spans="59:59" hidden="1" x14ac:dyDescent="0.25">
      <c r="BG1254" s="58" t="str">
        <f>IF('Job Database'!$X1261="", "", 'Job Database'!$X1261)</f>
        <v/>
      </c>
    </row>
    <row r="1255" spans="59:59" hidden="1" x14ac:dyDescent="0.25">
      <c r="BG1255" s="58" t="str">
        <f>IF('Job Database'!$X1262="", "", 'Job Database'!$X1262)</f>
        <v/>
      </c>
    </row>
    <row r="1256" spans="59:59" hidden="1" x14ac:dyDescent="0.25">
      <c r="BG1256" s="58" t="str">
        <f>IF('Job Database'!$X1263="", "", 'Job Database'!$X1263)</f>
        <v/>
      </c>
    </row>
    <row r="1257" spans="59:59" hidden="1" x14ac:dyDescent="0.25">
      <c r="BG1257" s="58" t="str">
        <f>IF('Job Database'!$X1264="", "", 'Job Database'!$X1264)</f>
        <v/>
      </c>
    </row>
    <row r="1258" spans="59:59" hidden="1" x14ac:dyDescent="0.25">
      <c r="BG1258" s="58" t="str">
        <f>IF('Job Database'!$X1265="", "", 'Job Database'!$X1265)</f>
        <v/>
      </c>
    </row>
    <row r="1259" spans="59:59" hidden="1" x14ac:dyDescent="0.25">
      <c r="BG1259" s="58" t="str">
        <f>IF('Job Database'!$X1266="", "", 'Job Database'!$X1266)</f>
        <v/>
      </c>
    </row>
    <row r="1260" spans="59:59" hidden="1" x14ac:dyDescent="0.25">
      <c r="BG1260" s="58" t="str">
        <f>IF('Job Database'!$X1267="", "", 'Job Database'!$X1267)</f>
        <v/>
      </c>
    </row>
    <row r="1261" spans="59:59" hidden="1" x14ac:dyDescent="0.25">
      <c r="BG1261" s="58" t="str">
        <f>IF('Job Database'!$X1268="", "", 'Job Database'!$X1268)</f>
        <v/>
      </c>
    </row>
    <row r="1262" spans="59:59" hidden="1" x14ac:dyDescent="0.25">
      <c r="BG1262" s="58" t="str">
        <f>IF('Job Database'!$X1269="", "", 'Job Database'!$X1269)</f>
        <v/>
      </c>
    </row>
    <row r="1263" spans="59:59" hidden="1" x14ac:dyDescent="0.25">
      <c r="BG1263" s="58" t="str">
        <f>IF('Job Database'!$X1270="", "", 'Job Database'!$X1270)</f>
        <v/>
      </c>
    </row>
    <row r="1264" spans="59:59" hidden="1" x14ac:dyDescent="0.25">
      <c r="BG1264" s="58" t="str">
        <f>IF('Job Database'!$X1271="", "", 'Job Database'!$X1271)</f>
        <v/>
      </c>
    </row>
    <row r="1265" spans="59:59" hidden="1" x14ac:dyDescent="0.25">
      <c r="BG1265" s="58" t="str">
        <f>IF('Job Database'!$X1272="", "", 'Job Database'!$X1272)</f>
        <v/>
      </c>
    </row>
    <row r="1266" spans="59:59" hidden="1" x14ac:dyDescent="0.25">
      <c r="BG1266" s="58" t="str">
        <f>IF('Job Database'!$X1273="", "", 'Job Database'!$X1273)</f>
        <v/>
      </c>
    </row>
    <row r="1267" spans="59:59" hidden="1" x14ac:dyDescent="0.25">
      <c r="BG1267" s="58" t="str">
        <f>IF('Job Database'!$X1274="", "", 'Job Database'!$X1274)</f>
        <v/>
      </c>
    </row>
    <row r="1268" spans="59:59" hidden="1" x14ac:dyDescent="0.25">
      <c r="BG1268" s="58" t="str">
        <f>IF('Job Database'!$X1275="", "", 'Job Database'!$X1275)</f>
        <v/>
      </c>
    </row>
    <row r="1269" spans="59:59" hidden="1" x14ac:dyDescent="0.25">
      <c r="BG1269" s="58" t="str">
        <f>IF('Job Database'!$X1276="", "", 'Job Database'!$X1276)</f>
        <v/>
      </c>
    </row>
    <row r="1270" spans="59:59" hidden="1" x14ac:dyDescent="0.25">
      <c r="BG1270" s="58" t="str">
        <f>IF('Job Database'!$X1277="", "", 'Job Database'!$X1277)</f>
        <v/>
      </c>
    </row>
    <row r="1271" spans="59:59" hidden="1" x14ac:dyDescent="0.25">
      <c r="BG1271" s="58" t="str">
        <f>IF('Job Database'!$X1278="", "", 'Job Database'!$X1278)</f>
        <v/>
      </c>
    </row>
    <row r="1272" spans="59:59" hidden="1" x14ac:dyDescent="0.25">
      <c r="BG1272" s="58" t="str">
        <f>IF('Job Database'!$X1279="", "", 'Job Database'!$X1279)</f>
        <v/>
      </c>
    </row>
    <row r="1273" spans="59:59" hidden="1" x14ac:dyDescent="0.25">
      <c r="BG1273" s="58" t="str">
        <f>IF('Job Database'!$X1280="", "", 'Job Database'!$X1280)</f>
        <v/>
      </c>
    </row>
    <row r="1274" spans="59:59" hidden="1" x14ac:dyDescent="0.25">
      <c r="BG1274" s="58" t="str">
        <f>IF('Job Database'!$X1281="", "", 'Job Database'!$X1281)</f>
        <v/>
      </c>
    </row>
    <row r="1275" spans="59:59" hidden="1" x14ac:dyDescent="0.25">
      <c r="BG1275" s="58" t="str">
        <f>IF('Job Database'!$X1282="", "", 'Job Database'!$X1282)</f>
        <v/>
      </c>
    </row>
    <row r="1276" spans="59:59" hidden="1" x14ac:dyDescent="0.25">
      <c r="BG1276" s="58" t="str">
        <f>IF('Job Database'!$X1283="", "", 'Job Database'!$X1283)</f>
        <v/>
      </c>
    </row>
    <row r="1277" spans="59:59" hidden="1" x14ac:dyDescent="0.25">
      <c r="BG1277" s="58" t="str">
        <f>IF('Job Database'!$X1284="", "", 'Job Database'!$X1284)</f>
        <v/>
      </c>
    </row>
    <row r="1278" spans="59:59" hidden="1" x14ac:dyDescent="0.25">
      <c r="BG1278" s="58" t="str">
        <f>IF('Job Database'!$X1285="", "", 'Job Database'!$X1285)</f>
        <v/>
      </c>
    </row>
    <row r="1279" spans="59:59" hidden="1" x14ac:dyDescent="0.25">
      <c r="BG1279" s="58" t="str">
        <f>IF('Job Database'!$X1286="", "", 'Job Database'!$X1286)</f>
        <v/>
      </c>
    </row>
    <row r="1280" spans="59:59" hidden="1" x14ac:dyDescent="0.25">
      <c r="BG1280" s="58" t="str">
        <f>IF('Job Database'!$X1287="", "", 'Job Database'!$X1287)</f>
        <v/>
      </c>
    </row>
    <row r="1281" spans="59:59" hidden="1" x14ac:dyDescent="0.25">
      <c r="BG1281" s="58" t="str">
        <f>IF('Job Database'!$X1288="", "", 'Job Database'!$X1288)</f>
        <v/>
      </c>
    </row>
    <row r="1282" spans="59:59" hidden="1" x14ac:dyDescent="0.25">
      <c r="BG1282" s="58" t="str">
        <f>IF('Job Database'!$X1289="", "", 'Job Database'!$X1289)</f>
        <v/>
      </c>
    </row>
    <row r="1283" spans="59:59" hidden="1" x14ac:dyDescent="0.25">
      <c r="BG1283" s="58" t="str">
        <f>IF('Job Database'!$X1290="", "", 'Job Database'!$X1290)</f>
        <v/>
      </c>
    </row>
    <row r="1284" spans="59:59" hidden="1" x14ac:dyDescent="0.25">
      <c r="BG1284" s="58" t="str">
        <f>IF('Job Database'!$X1291="", "", 'Job Database'!$X1291)</f>
        <v/>
      </c>
    </row>
    <row r="1285" spans="59:59" hidden="1" x14ac:dyDescent="0.25">
      <c r="BG1285" s="58" t="str">
        <f>IF('Job Database'!$X1292="", "", 'Job Database'!$X1292)</f>
        <v/>
      </c>
    </row>
    <row r="1286" spans="59:59" hidden="1" x14ac:dyDescent="0.25">
      <c r="BG1286" s="58" t="str">
        <f>IF('Job Database'!$X1293="", "", 'Job Database'!$X1293)</f>
        <v/>
      </c>
    </row>
    <row r="1287" spans="59:59" hidden="1" x14ac:dyDescent="0.25">
      <c r="BG1287" s="58" t="str">
        <f>IF('Job Database'!$X1294="", "", 'Job Database'!$X1294)</f>
        <v/>
      </c>
    </row>
    <row r="1288" spans="59:59" hidden="1" x14ac:dyDescent="0.25">
      <c r="BG1288" s="58" t="str">
        <f>IF('Job Database'!$X1295="", "", 'Job Database'!$X1295)</f>
        <v/>
      </c>
    </row>
    <row r="1289" spans="59:59" hidden="1" x14ac:dyDescent="0.25">
      <c r="BG1289" s="58" t="str">
        <f>IF('Job Database'!$X1296="", "", 'Job Database'!$X1296)</f>
        <v/>
      </c>
    </row>
    <row r="1290" spans="59:59" hidden="1" x14ac:dyDescent="0.25">
      <c r="BG1290" s="58" t="str">
        <f>IF('Job Database'!$X1297="", "", 'Job Database'!$X1297)</f>
        <v/>
      </c>
    </row>
    <row r="1291" spans="59:59" hidden="1" x14ac:dyDescent="0.25">
      <c r="BG1291" s="58" t="str">
        <f>IF('Job Database'!$X1298="", "", 'Job Database'!$X1298)</f>
        <v/>
      </c>
    </row>
    <row r="1292" spans="59:59" hidden="1" x14ac:dyDescent="0.25">
      <c r="BG1292" s="58" t="str">
        <f>IF('Job Database'!$X1299="", "", 'Job Database'!$X1299)</f>
        <v/>
      </c>
    </row>
    <row r="1293" spans="59:59" hidden="1" x14ac:dyDescent="0.25">
      <c r="BG1293" s="58" t="str">
        <f>IF('Job Database'!$X1300="", "", 'Job Database'!$X1300)</f>
        <v/>
      </c>
    </row>
    <row r="1294" spans="59:59" hidden="1" x14ac:dyDescent="0.25">
      <c r="BG1294" s="58" t="str">
        <f>IF('Job Database'!$X1301="", "", 'Job Database'!$X1301)</f>
        <v/>
      </c>
    </row>
    <row r="1295" spans="59:59" hidden="1" x14ac:dyDescent="0.25">
      <c r="BG1295" s="58" t="str">
        <f>IF('Job Database'!$X1302="", "", 'Job Database'!$X1302)</f>
        <v/>
      </c>
    </row>
    <row r="1296" spans="59:59" hidden="1" x14ac:dyDescent="0.25">
      <c r="BG1296" s="58" t="str">
        <f>IF('Job Database'!$X1303="", "", 'Job Database'!$X1303)</f>
        <v/>
      </c>
    </row>
    <row r="1297" spans="59:59" hidden="1" x14ac:dyDescent="0.25">
      <c r="BG1297" s="58" t="str">
        <f>IF('Job Database'!$X1304="", "", 'Job Database'!$X1304)</f>
        <v/>
      </c>
    </row>
    <row r="1298" spans="59:59" hidden="1" x14ac:dyDescent="0.25">
      <c r="BG1298" s="58" t="str">
        <f>IF('Job Database'!$X1305="", "", 'Job Database'!$X1305)</f>
        <v/>
      </c>
    </row>
    <row r="1299" spans="59:59" hidden="1" x14ac:dyDescent="0.25">
      <c r="BG1299" s="58" t="str">
        <f>IF('Job Database'!$X1306="", "", 'Job Database'!$X1306)</f>
        <v/>
      </c>
    </row>
    <row r="1300" spans="59:59" hidden="1" x14ac:dyDescent="0.25">
      <c r="BG1300" s="58" t="str">
        <f>IF('Job Database'!$X1307="", "", 'Job Database'!$X1307)</f>
        <v/>
      </c>
    </row>
    <row r="1301" spans="59:59" hidden="1" x14ac:dyDescent="0.25">
      <c r="BG1301" s="58" t="str">
        <f>IF('Job Database'!$X1308="", "", 'Job Database'!$X1308)</f>
        <v/>
      </c>
    </row>
    <row r="1302" spans="59:59" hidden="1" x14ac:dyDescent="0.25">
      <c r="BG1302" s="58" t="str">
        <f>IF('Job Database'!$X1309="", "", 'Job Database'!$X1309)</f>
        <v/>
      </c>
    </row>
    <row r="1303" spans="59:59" hidden="1" x14ac:dyDescent="0.25">
      <c r="BG1303" s="58" t="str">
        <f>IF('Job Database'!$X1310="", "", 'Job Database'!$X1310)</f>
        <v/>
      </c>
    </row>
    <row r="1304" spans="59:59" hidden="1" x14ac:dyDescent="0.25">
      <c r="BG1304" s="58" t="str">
        <f>IF('Job Database'!$X1311="", "", 'Job Database'!$X1311)</f>
        <v/>
      </c>
    </row>
    <row r="1305" spans="59:59" hidden="1" x14ac:dyDescent="0.25">
      <c r="BG1305" s="58" t="str">
        <f>IF('Job Database'!$X1312="", "", 'Job Database'!$X1312)</f>
        <v/>
      </c>
    </row>
    <row r="1306" spans="59:59" hidden="1" x14ac:dyDescent="0.25">
      <c r="BG1306" s="58" t="str">
        <f>IF('Job Database'!$X1313="", "", 'Job Database'!$X1313)</f>
        <v/>
      </c>
    </row>
    <row r="1307" spans="59:59" hidden="1" x14ac:dyDescent="0.25">
      <c r="BG1307" s="58" t="str">
        <f>IF('Job Database'!$X1314="", "", 'Job Database'!$X1314)</f>
        <v/>
      </c>
    </row>
    <row r="1308" spans="59:59" hidden="1" x14ac:dyDescent="0.25">
      <c r="BG1308" s="58" t="str">
        <f>IF('Job Database'!$X1315="", "", 'Job Database'!$X1315)</f>
        <v/>
      </c>
    </row>
    <row r="1309" spans="59:59" hidden="1" x14ac:dyDescent="0.25">
      <c r="BG1309" s="58" t="str">
        <f>IF('Job Database'!$X1316="", "", 'Job Database'!$X1316)</f>
        <v/>
      </c>
    </row>
    <row r="1310" spans="59:59" hidden="1" x14ac:dyDescent="0.25">
      <c r="BG1310" s="58" t="str">
        <f>IF('Job Database'!$X1317="", "", 'Job Database'!$X1317)</f>
        <v/>
      </c>
    </row>
    <row r="1311" spans="59:59" hidden="1" x14ac:dyDescent="0.25">
      <c r="BG1311" s="58" t="str">
        <f>IF('Job Database'!$X1318="", "", 'Job Database'!$X1318)</f>
        <v/>
      </c>
    </row>
    <row r="1312" spans="59:59" hidden="1" x14ac:dyDescent="0.25">
      <c r="BG1312" s="58" t="str">
        <f>IF('Job Database'!$X1319="", "", 'Job Database'!$X1319)</f>
        <v/>
      </c>
    </row>
    <row r="1313" spans="59:59" hidden="1" x14ac:dyDescent="0.25">
      <c r="BG1313" s="58" t="str">
        <f>IF('Job Database'!$X1320="", "", 'Job Database'!$X1320)</f>
        <v/>
      </c>
    </row>
    <row r="1314" spans="59:59" hidden="1" x14ac:dyDescent="0.25">
      <c r="BG1314" s="58" t="str">
        <f>IF('Job Database'!$X1321="", "", 'Job Database'!$X1321)</f>
        <v/>
      </c>
    </row>
    <row r="1315" spans="59:59" hidden="1" x14ac:dyDescent="0.25">
      <c r="BG1315" s="58" t="str">
        <f>IF('Job Database'!$X1322="", "", 'Job Database'!$X1322)</f>
        <v/>
      </c>
    </row>
    <row r="1316" spans="59:59" hidden="1" x14ac:dyDescent="0.25">
      <c r="BG1316" s="58" t="str">
        <f>IF('Job Database'!$X1323="", "", 'Job Database'!$X1323)</f>
        <v/>
      </c>
    </row>
    <row r="1317" spans="59:59" hidden="1" x14ac:dyDescent="0.25">
      <c r="BG1317" s="58" t="str">
        <f>IF('Job Database'!$X1324="", "", 'Job Database'!$X1324)</f>
        <v/>
      </c>
    </row>
    <row r="1318" spans="59:59" hidden="1" x14ac:dyDescent="0.25">
      <c r="BG1318" s="58" t="str">
        <f>IF('Job Database'!$X1325="", "", 'Job Database'!$X1325)</f>
        <v/>
      </c>
    </row>
    <row r="1319" spans="59:59" hidden="1" x14ac:dyDescent="0.25">
      <c r="BG1319" s="58" t="str">
        <f>IF('Job Database'!$X1326="", "", 'Job Database'!$X1326)</f>
        <v/>
      </c>
    </row>
    <row r="1320" spans="59:59" hidden="1" x14ac:dyDescent="0.25">
      <c r="BG1320" s="58" t="str">
        <f>IF('Job Database'!$X1327="", "", 'Job Database'!$X1327)</f>
        <v/>
      </c>
    </row>
    <row r="1321" spans="59:59" hidden="1" x14ac:dyDescent="0.25">
      <c r="BG1321" s="58" t="str">
        <f>IF('Job Database'!$X1328="", "", 'Job Database'!$X1328)</f>
        <v/>
      </c>
    </row>
    <row r="1322" spans="59:59" hidden="1" x14ac:dyDescent="0.25">
      <c r="BG1322" s="58" t="str">
        <f>IF('Job Database'!$X1329="", "", 'Job Database'!$X1329)</f>
        <v/>
      </c>
    </row>
    <row r="1323" spans="59:59" hidden="1" x14ac:dyDescent="0.25">
      <c r="BG1323" s="58" t="str">
        <f>IF('Job Database'!$X1330="", "", 'Job Database'!$X1330)</f>
        <v/>
      </c>
    </row>
    <row r="1324" spans="59:59" hidden="1" x14ac:dyDescent="0.25">
      <c r="BG1324" s="58" t="str">
        <f>IF('Job Database'!$X1331="", "", 'Job Database'!$X1331)</f>
        <v/>
      </c>
    </row>
    <row r="1325" spans="59:59" hidden="1" x14ac:dyDescent="0.25">
      <c r="BG1325" s="58" t="str">
        <f>IF('Job Database'!$X1332="", "", 'Job Database'!$X1332)</f>
        <v/>
      </c>
    </row>
    <row r="1326" spans="59:59" hidden="1" x14ac:dyDescent="0.25">
      <c r="BG1326" s="58" t="str">
        <f>IF('Job Database'!$X1333="", "", 'Job Database'!$X1333)</f>
        <v/>
      </c>
    </row>
    <row r="1327" spans="59:59" hidden="1" x14ac:dyDescent="0.25">
      <c r="BG1327" s="58" t="str">
        <f>IF('Job Database'!$X1334="", "", 'Job Database'!$X1334)</f>
        <v/>
      </c>
    </row>
    <row r="1328" spans="59:59" hidden="1" x14ac:dyDescent="0.25">
      <c r="BG1328" s="58" t="str">
        <f>IF('Job Database'!$X1335="", "", 'Job Database'!$X1335)</f>
        <v/>
      </c>
    </row>
    <row r="1329" spans="59:59" hidden="1" x14ac:dyDescent="0.25">
      <c r="BG1329" s="58" t="str">
        <f>IF('Job Database'!$X1336="", "", 'Job Database'!$X1336)</f>
        <v/>
      </c>
    </row>
    <row r="1330" spans="59:59" hidden="1" x14ac:dyDescent="0.25">
      <c r="BG1330" s="58" t="str">
        <f>IF('Job Database'!$X1337="", "", 'Job Database'!$X1337)</f>
        <v/>
      </c>
    </row>
    <row r="1331" spans="59:59" hidden="1" x14ac:dyDescent="0.25">
      <c r="BG1331" s="58" t="str">
        <f>IF('Job Database'!$X1338="", "", 'Job Database'!$X1338)</f>
        <v/>
      </c>
    </row>
    <row r="1332" spans="59:59" hidden="1" x14ac:dyDescent="0.25">
      <c r="BG1332" s="58" t="str">
        <f>IF('Job Database'!$X1339="", "", 'Job Database'!$X1339)</f>
        <v/>
      </c>
    </row>
    <row r="1333" spans="59:59" hidden="1" x14ac:dyDescent="0.25">
      <c r="BG1333" s="58" t="str">
        <f>IF('Job Database'!$X1340="", "", 'Job Database'!$X1340)</f>
        <v/>
      </c>
    </row>
    <row r="1334" spans="59:59" hidden="1" x14ac:dyDescent="0.25">
      <c r="BG1334" s="58" t="str">
        <f>IF('Job Database'!$X1341="", "", 'Job Database'!$X1341)</f>
        <v/>
      </c>
    </row>
    <row r="1335" spans="59:59" hidden="1" x14ac:dyDescent="0.25">
      <c r="BG1335" s="58" t="str">
        <f>IF('Job Database'!$X1342="", "", 'Job Database'!$X1342)</f>
        <v/>
      </c>
    </row>
    <row r="1336" spans="59:59" hidden="1" x14ac:dyDescent="0.25">
      <c r="BG1336" s="58" t="str">
        <f>IF('Job Database'!$X1343="", "", 'Job Database'!$X1343)</f>
        <v/>
      </c>
    </row>
    <row r="1337" spans="59:59" hidden="1" x14ac:dyDescent="0.25">
      <c r="BG1337" s="58" t="str">
        <f>IF('Job Database'!$X1344="", "", 'Job Database'!$X1344)</f>
        <v/>
      </c>
    </row>
    <row r="1338" spans="59:59" hidden="1" x14ac:dyDescent="0.25">
      <c r="BG1338" s="58" t="str">
        <f>IF('Job Database'!$X1345="", "", 'Job Database'!$X1345)</f>
        <v/>
      </c>
    </row>
    <row r="1339" spans="59:59" hidden="1" x14ac:dyDescent="0.25">
      <c r="BG1339" s="58" t="str">
        <f>IF('Job Database'!$X1346="", "", 'Job Database'!$X1346)</f>
        <v/>
      </c>
    </row>
    <row r="1340" spans="59:59" hidden="1" x14ac:dyDescent="0.25">
      <c r="BG1340" s="58" t="str">
        <f>IF('Job Database'!$X1347="", "", 'Job Database'!$X1347)</f>
        <v/>
      </c>
    </row>
    <row r="1341" spans="59:59" hidden="1" x14ac:dyDescent="0.25">
      <c r="BG1341" s="58" t="str">
        <f>IF('Job Database'!$X1348="", "", 'Job Database'!$X1348)</f>
        <v/>
      </c>
    </row>
    <row r="1342" spans="59:59" hidden="1" x14ac:dyDescent="0.25">
      <c r="BG1342" s="58" t="str">
        <f>IF('Job Database'!$X1349="", "", 'Job Database'!$X1349)</f>
        <v/>
      </c>
    </row>
    <row r="1343" spans="59:59" hidden="1" x14ac:dyDescent="0.25">
      <c r="BG1343" s="58" t="str">
        <f>IF('Job Database'!$X1350="", "", 'Job Database'!$X1350)</f>
        <v/>
      </c>
    </row>
    <row r="1344" spans="59:59" hidden="1" x14ac:dyDescent="0.25">
      <c r="BG1344" s="58" t="str">
        <f>IF('Job Database'!$X1351="", "", 'Job Database'!$X1351)</f>
        <v/>
      </c>
    </row>
    <row r="1345" spans="59:59" hidden="1" x14ac:dyDescent="0.25">
      <c r="BG1345" s="58" t="str">
        <f>IF('Job Database'!$X1352="", "", 'Job Database'!$X1352)</f>
        <v/>
      </c>
    </row>
    <row r="1346" spans="59:59" hidden="1" x14ac:dyDescent="0.25">
      <c r="BG1346" s="58" t="str">
        <f>IF('Job Database'!$X1353="", "", 'Job Database'!$X1353)</f>
        <v/>
      </c>
    </row>
    <row r="1347" spans="59:59" hidden="1" x14ac:dyDescent="0.25">
      <c r="BG1347" s="58" t="str">
        <f>IF('Job Database'!$X1354="", "", 'Job Database'!$X1354)</f>
        <v/>
      </c>
    </row>
    <row r="1348" spans="59:59" hidden="1" x14ac:dyDescent="0.25">
      <c r="BG1348" s="58" t="str">
        <f>IF('Job Database'!$X1355="", "", 'Job Database'!$X1355)</f>
        <v/>
      </c>
    </row>
    <row r="1349" spans="59:59" hidden="1" x14ac:dyDescent="0.25">
      <c r="BG1349" s="58" t="str">
        <f>IF('Job Database'!$X1356="", "", 'Job Database'!$X1356)</f>
        <v/>
      </c>
    </row>
    <row r="1350" spans="59:59" hidden="1" x14ac:dyDescent="0.25">
      <c r="BG1350" s="58" t="str">
        <f>IF('Job Database'!$X1357="", "", 'Job Database'!$X1357)</f>
        <v/>
      </c>
    </row>
    <row r="1351" spans="59:59" hidden="1" x14ac:dyDescent="0.25">
      <c r="BG1351" s="58" t="str">
        <f>IF('Job Database'!$X1358="", "", 'Job Database'!$X1358)</f>
        <v/>
      </c>
    </row>
    <row r="1352" spans="59:59" hidden="1" x14ac:dyDescent="0.25">
      <c r="BG1352" s="58" t="str">
        <f>IF('Job Database'!$X1359="", "", 'Job Database'!$X1359)</f>
        <v/>
      </c>
    </row>
    <row r="1353" spans="59:59" hidden="1" x14ac:dyDescent="0.25">
      <c r="BG1353" s="58" t="str">
        <f>IF('Job Database'!$X1360="", "", 'Job Database'!$X1360)</f>
        <v/>
      </c>
    </row>
    <row r="1354" spans="59:59" hidden="1" x14ac:dyDescent="0.25">
      <c r="BG1354" s="58" t="str">
        <f>IF('Job Database'!$X1361="", "", 'Job Database'!$X1361)</f>
        <v/>
      </c>
    </row>
    <row r="1355" spans="59:59" hidden="1" x14ac:dyDescent="0.25">
      <c r="BG1355" s="58" t="str">
        <f>IF('Job Database'!$X1362="", "", 'Job Database'!$X1362)</f>
        <v/>
      </c>
    </row>
    <row r="1356" spans="59:59" hidden="1" x14ac:dyDescent="0.25">
      <c r="BG1356" s="58" t="str">
        <f>IF('Job Database'!$X1363="", "", 'Job Database'!$X1363)</f>
        <v/>
      </c>
    </row>
    <row r="1357" spans="59:59" hidden="1" x14ac:dyDescent="0.25">
      <c r="BG1357" s="58" t="str">
        <f>IF('Job Database'!$X1364="", "", 'Job Database'!$X1364)</f>
        <v/>
      </c>
    </row>
    <row r="1358" spans="59:59" hidden="1" x14ac:dyDescent="0.25">
      <c r="BG1358" s="58" t="str">
        <f>IF('Job Database'!$X1365="", "", 'Job Database'!$X1365)</f>
        <v/>
      </c>
    </row>
    <row r="1359" spans="59:59" hidden="1" x14ac:dyDescent="0.25">
      <c r="BG1359" s="58" t="str">
        <f>IF('Job Database'!$X1366="", "", 'Job Database'!$X1366)</f>
        <v/>
      </c>
    </row>
    <row r="1360" spans="59:59" hidden="1" x14ac:dyDescent="0.25">
      <c r="BG1360" s="58" t="str">
        <f>IF('Job Database'!$X1367="", "", 'Job Database'!$X1367)</f>
        <v/>
      </c>
    </row>
    <row r="1361" spans="59:59" hidden="1" x14ac:dyDescent="0.25">
      <c r="BG1361" s="58" t="str">
        <f>IF('Job Database'!$X1368="", "", 'Job Database'!$X1368)</f>
        <v/>
      </c>
    </row>
    <row r="1362" spans="59:59" hidden="1" x14ac:dyDescent="0.25">
      <c r="BG1362" s="58" t="str">
        <f>IF('Job Database'!$X1369="", "", 'Job Database'!$X1369)</f>
        <v/>
      </c>
    </row>
    <row r="1363" spans="59:59" hidden="1" x14ac:dyDescent="0.25">
      <c r="BG1363" s="58" t="str">
        <f>IF('Job Database'!$X1370="", "", 'Job Database'!$X1370)</f>
        <v/>
      </c>
    </row>
    <row r="1364" spans="59:59" hidden="1" x14ac:dyDescent="0.25">
      <c r="BG1364" s="58" t="str">
        <f>IF('Job Database'!$X1371="", "", 'Job Database'!$X1371)</f>
        <v/>
      </c>
    </row>
    <row r="1365" spans="59:59" hidden="1" x14ac:dyDescent="0.25">
      <c r="BG1365" s="58" t="str">
        <f>IF('Job Database'!$X1372="", "", 'Job Database'!$X1372)</f>
        <v/>
      </c>
    </row>
    <row r="1366" spans="59:59" hidden="1" x14ac:dyDescent="0.25">
      <c r="BG1366" s="58" t="str">
        <f>IF('Job Database'!$X1373="", "", 'Job Database'!$X1373)</f>
        <v/>
      </c>
    </row>
    <row r="1367" spans="59:59" hidden="1" x14ac:dyDescent="0.25">
      <c r="BG1367" s="58" t="str">
        <f>IF('Job Database'!$X1374="", "", 'Job Database'!$X1374)</f>
        <v/>
      </c>
    </row>
    <row r="1368" spans="59:59" hidden="1" x14ac:dyDescent="0.25">
      <c r="BG1368" s="58" t="str">
        <f>IF('Job Database'!$X1375="", "", 'Job Database'!$X1375)</f>
        <v/>
      </c>
    </row>
    <row r="1369" spans="59:59" hidden="1" x14ac:dyDescent="0.25">
      <c r="BG1369" s="58" t="str">
        <f>IF('Job Database'!$X1376="", "", 'Job Database'!$X1376)</f>
        <v/>
      </c>
    </row>
    <row r="1370" spans="59:59" hidden="1" x14ac:dyDescent="0.25">
      <c r="BG1370" s="58" t="str">
        <f>IF('Job Database'!$X1377="", "", 'Job Database'!$X1377)</f>
        <v/>
      </c>
    </row>
    <row r="1371" spans="59:59" hidden="1" x14ac:dyDescent="0.25">
      <c r="BG1371" s="58" t="str">
        <f>IF('Job Database'!$X1378="", "", 'Job Database'!$X1378)</f>
        <v/>
      </c>
    </row>
    <row r="1372" spans="59:59" hidden="1" x14ac:dyDescent="0.25">
      <c r="BG1372" s="58" t="str">
        <f>IF('Job Database'!$X1379="", "", 'Job Database'!$X1379)</f>
        <v/>
      </c>
    </row>
    <row r="1373" spans="59:59" hidden="1" x14ac:dyDescent="0.25">
      <c r="BG1373" s="58" t="str">
        <f>IF('Job Database'!$X1380="", "", 'Job Database'!$X1380)</f>
        <v/>
      </c>
    </row>
    <row r="1374" spans="59:59" hidden="1" x14ac:dyDescent="0.25">
      <c r="BG1374" s="58" t="str">
        <f>IF('Job Database'!$X1381="", "", 'Job Database'!$X1381)</f>
        <v/>
      </c>
    </row>
    <row r="1375" spans="59:59" hidden="1" x14ac:dyDescent="0.25">
      <c r="BG1375" s="58" t="str">
        <f>IF('Job Database'!$X1382="", "", 'Job Database'!$X1382)</f>
        <v/>
      </c>
    </row>
    <row r="1376" spans="59:59" hidden="1" x14ac:dyDescent="0.25">
      <c r="BG1376" s="58" t="str">
        <f>IF('Job Database'!$X1383="", "", 'Job Database'!$X1383)</f>
        <v/>
      </c>
    </row>
    <row r="1377" spans="59:59" hidden="1" x14ac:dyDescent="0.25">
      <c r="BG1377" s="58" t="str">
        <f>IF('Job Database'!$X1384="", "", 'Job Database'!$X1384)</f>
        <v/>
      </c>
    </row>
    <row r="1378" spans="59:59" hidden="1" x14ac:dyDescent="0.25">
      <c r="BG1378" s="58" t="str">
        <f>IF('Job Database'!$X1385="", "", 'Job Database'!$X1385)</f>
        <v/>
      </c>
    </row>
    <row r="1379" spans="59:59" hidden="1" x14ac:dyDescent="0.25">
      <c r="BG1379" s="58" t="str">
        <f>IF('Job Database'!$X1386="", "", 'Job Database'!$X1386)</f>
        <v/>
      </c>
    </row>
    <row r="1380" spans="59:59" hidden="1" x14ac:dyDescent="0.25">
      <c r="BG1380" s="58" t="str">
        <f>IF('Job Database'!$X1387="", "", 'Job Database'!$X1387)</f>
        <v/>
      </c>
    </row>
    <row r="1381" spans="59:59" hidden="1" x14ac:dyDescent="0.25">
      <c r="BG1381" s="58" t="str">
        <f>IF('Job Database'!$X1388="", "", 'Job Database'!$X1388)</f>
        <v/>
      </c>
    </row>
    <row r="1382" spans="59:59" hidden="1" x14ac:dyDescent="0.25">
      <c r="BG1382" s="58" t="str">
        <f>IF('Job Database'!$X1389="", "", 'Job Database'!$X1389)</f>
        <v/>
      </c>
    </row>
    <row r="1383" spans="59:59" hidden="1" x14ac:dyDescent="0.25">
      <c r="BG1383" s="58" t="str">
        <f>IF('Job Database'!$X1390="", "", 'Job Database'!$X1390)</f>
        <v/>
      </c>
    </row>
    <row r="1384" spans="59:59" hidden="1" x14ac:dyDescent="0.25">
      <c r="BG1384" s="58" t="str">
        <f>IF('Job Database'!$X1391="", "", 'Job Database'!$X1391)</f>
        <v/>
      </c>
    </row>
    <row r="1385" spans="59:59" hidden="1" x14ac:dyDescent="0.25">
      <c r="BG1385" s="58" t="str">
        <f>IF('Job Database'!$X1392="", "", 'Job Database'!$X1392)</f>
        <v/>
      </c>
    </row>
    <row r="1386" spans="59:59" hidden="1" x14ac:dyDescent="0.25">
      <c r="BG1386" s="58" t="str">
        <f>IF('Job Database'!$X1393="", "", 'Job Database'!$X1393)</f>
        <v/>
      </c>
    </row>
    <row r="1387" spans="59:59" hidden="1" x14ac:dyDescent="0.25">
      <c r="BG1387" s="58" t="str">
        <f>IF('Job Database'!$X1394="", "", 'Job Database'!$X1394)</f>
        <v/>
      </c>
    </row>
    <row r="1388" spans="59:59" hidden="1" x14ac:dyDescent="0.25">
      <c r="BG1388" s="58" t="str">
        <f>IF('Job Database'!$X1395="", "", 'Job Database'!$X1395)</f>
        <v/>
      </c>
    </row>
    <row r="1389" spans="59:59" hidden="1" x14ac:dyDescent="0.25">
      <c r="BG1389" s="58" t="str">
        <f>IF('Job Database'!$X1396="", "", 'Job Database'!$X1396)</f>
        <v/>
      </c>
    </row>
    <row r="1390" spans="59:59" hidden="1" x14ac:dyDescent="0.25">
      <c r="BG1390" s="58" t="str">
        <f>IF('Job Database'!$X1397="", "", 'Job Database'!$X1397)</f>
        <v/>
      </c>
    </row>
    <row r="1391" spans="59:59" hidden="1" x14ac:dyDescent="0.25">
      <c r="BG1391" s="58" t="str">
        <f>IF('Job Database'!$X1398="", "", 'Job Database'!$X1398)</f>
        <v/>
      </c>
    </row>
    <row r="1392" spans="59:59" hidden="1" x14ac:dyDescent="0.25">
      <c r="BG1392" s="58" t="str">
        <f>IF('Job Database'!$X1399="", "", 'Job Database'!$X1399)</f>
        <v/>
      </c>
    </row>
    <row r="1393" spans="59:59" hidden="1" x14ac:dyDescent="0.25">
      <c r="BG1393" s="58" t="str">
        <f>IF('Job Database'!$X1400="", "", 'Job Database'!$X1400)</f>
        <v/>
      </c>
    </row>
    <row r="1394" spans="59:59" hidden="1" x14ac:dyDescent="0.25">
      <c r="BG1394" s="58" t="str">
        <f>IF('Job Database'!$X1401="", "", 'Job Database'!$X1401)</f>
        <v/>
      </c>
    </row>
    <row r="1395" spans="59:59" hidden="1" x14ac:dyDescent="0.25">
      <c r="BG1395" s="58" t="str">
        <f>IF('Job Database'!$X1402="", "", 'Job Database'!$X1402)</f>
        <v/>
      </c>
    </row>
    <row r="1396" spans="59:59" hidden="1" x14ac:dyDescent="0.25">
      <c r="BG1396" s="58" t="str">
        <f>IF('Job Database'!$X1403="", "", 'Job Database'!$X1403)</f>
        <v/>
      </c>
    </row>
    <row r="1397" spans="59:59" hidden="1" x14ac:dyDescent="0.25">
      <c r="BG1397" s="58" t="str">
        <f>IF('Job Database'!$X1404="", "", 'Job Database'!$X1404)</f>
        <v/>
      </c>
    </row>
    <row r="1398" spans="59:59" hidden="1" x14ac:dyDescent="0.25">
      <c r="BG1398" s="58" t="str">
        <f>IF('Job Database'!$X1405="", "", 'Job Database'!$X1405)</f>
        <v/>
      </c>
    </row>
    <row r="1399" spans="59:59" hidden="1" x14ac:dyDescent="0.25">
      <c r="BG1399" s="58" t="str">
        <f>IF('Job Database'!$X1406="", "", 'Job Database'!$X1406)</f>
        <v/>
      </c>
    </row>
    <row r="1400" spans="59:59" hidden="1" x14ac:dyDescent="0.25">
      <c r="BG1400" s="58" t="str">
        <f>IF('Job Database'!$X1407="", "", 'Job Database'!$X1407)</f>
        <v/>
      </c>
    </row>
    <row r="1401" spans="59:59" hidden="1" x14ac:dyDescent="0.25">
      <c r="BG1401" s="58" t="str">
        <f>IF('Job Database'!$X1408="", "", 'Job Database'!$X1408)</f>
        <v/>
      </c>
    </row>
    <row r="1402" spans="59:59" hidden="1" x14ac:dyDescent="0.25">
      <c r="BG1402" s="58" t="str">
        <f>IF('Job Database'!$X1409="", "", 'Job Database'!$X1409)</f>
        <v/>
      </c>
    </row>
    <row r="1403" spans="59:59" hidden="1" x14ac:dyDescent="0.25">
      <c r="BG1403" s="58" t="str">
        <f>IF('Job Database'!$X1410="", "", 'Job Database'!$X1410)</f>
        <v/>
      </c>
    </row>
    <row r="1404" spans="59:59" hidden="1" x14ac:dyDescent="0.25">
      <c r="BG1404" s="58" t="str">
        <f>IF('Job Database'!$X1411="", "", 'Job Database'!$X1411)</f>
        <v/>
      </c>
    </row>
    <row r="1405" spans="59:59" hidden="1" x14ac:dyDescent="0.25">
      <c r="BG1405" s="58" t="str">
        <f>IF('Job Database'!$X1412="", "", 'Job Database'!$X1412)</f>
        <v/>
      </c>
    </row>
    <row r="1406" spans="59:59" hidden="1" x14ac:dyDescent="0.25">
      <c r="BG1406" s="58" t="str">
        <f>IF('Job Database'!$X1413="", "", 'Job Database'!$X1413)</f>
        <v/>
      </c>
    </row>
    <row r="1407" spans="59:59" hidden="1" x14ac:dyDescent="0.25">
      <c r="BG1407" s="58" t="str">
        <f>IF('Job Database'!$X1414="", "", 'Job Database'!$X1414)</f>
        <v/>
      </c>
    </row>
    <row r="1408" spans="59:59" hidden="1" x14ac:dyDescent="0.25">
      <c r="BG1408" s="58" t="str">
        <f>IF('Job Database'!$X1415="", "", 'Job Database'!$X1415)</f>
        <v/>
      </c>
    </row>
    <row r="1409" spans="59:59" hidden="1" x14ac:dyDescent="0.25">
      <c r="BG1409" s="58" t="str">
        <f>IF('Job Database'!$X1416="", "", 'Job Database'!$X1416)</f>
        <v/>
      </c>
    </row>
    <row r="1410" spans="59:59" hidden="1" x14ac:dyDescent="0.25">
      <c r="BG1410" s="58" t="str">
        <f>IF('Job Database'!$X1417="", "", 'Job Database'!$X1417)</f>
        <v/>
      </c>
    </row>
    <row r="1411" spans="59:59" hidden="1" x14ac:dyDescent="0.25">
      <c r="BG1411" s="58" t="str">
        <f>IF('Job Database'!$X1418="", "", 'Job Database'!$X1418)</f>
        <v/>
      </c>
    </row>
    <row r="1412" spans="59:59" hidden="1" x14ac:dyDescent="0.25">
      <c r="BG1412" s="58" t="str">
        <f>IF('Job Database'!$X1419="", "", 'Job Database'!$X1419)</f>
        <v/>
      </c>
    </row>
    <row r="1413" spans="59:59" hidden="1" x14ac:dyDescent="0.25">
      <c r="BG1413" s="58" t="str">
        <f>IF('Job Database'!$X1420="", "", 'Job Database'!$X1420)</f>
        <v/>
      </c>
    </row>
    <row r="1414" spans="59:59" hidden="1" x14ac:dyDescent="0.25">
      <c r="BG1414" s="58" t="str">
        <f>IF('Job Database'!$X1421="", "", 'Job Database'!$X1421)</f>
        <v/>
      </c>
    </row>
    <row r="1415" spans="59:59" hidden="1" x14ac:dyDescent="0.25">
      <c r="BG1415" s="58" t="str">
        <f>IF('Job Database'!$X1422="", "", 'Job Database'!$X1422)</f>
        <v/>
      </c>
    </row>
    <row r="1416" spans="59:59" hidden="1" x14ac:dyDescent="0.25">
      <c r="BG1416" s="58" t="str">
        <f>IF('Job Database'!$X1423="", "", 'Job Database'!$X1423)</f>
        <v/>
      </c>
    </row>
    <row r="1417" spans="59:59" hidden="1" x14ac:dyDescent="0.25">
      <c r="BG1417" s="58" t="str">
        <f>IF('Job Database'!$X1424="", "", 'Job Database'!$X1424)</f>
        <v/>
      </c>
    </row>
    <row r="1418" spans="59:59" hidden="1" x14ac:dyDescent="0.25">
      <c r="BG1418" s="58" t="str">
        <f>IF('Job Database'!$X1425="", "", 'Job Database'!$X1425)</f>
        <v/>
      </c>
    </row>
    <row r="1419" spans="59:59" hidden="1" x14ac:dyDescent="0.25">
      <c r="BG1419" s="58" t="str">
        <f>IF('Job Database'!$X1426="", "", 'Job Database'!$X1426)</f>
        <v/>
      </c>
    </row>
    <row r="1420" spans="59:59" hidden="1" x14ac:dyDescent="0.25">
      <c r="BG1420" s="58" t="str">
        <f>IF('Job Database'!$X1427="", "", 'Job Database'!$X1427)</f>
        <v/>
      </c>
    </row>
    <row r="1421" spans="59:59" hidden="1" x14ac:dyDescent="0.25">
      <c r="BG1421" s="58" t="str">
        <f>IF('Job Database'!$X1428="", "", 'Job Database'!$X1428)</f>
        <v/>
      </c>
    </row>
    <row r="1422" spans="59:59" hidden="1" x14ac:dyDescent="0.25">
      <c r="BG1422" s="58" t="str">
        <f>IF('Job Database'!$X1429="", "", 'Job Database'!$X1429)</f>
        <v/>
      </c>
    </row>
    <row r="1423" spans="59:59" hidden="1" x14ac:dyDescent="0.25">
      <c r="BG1423" s="58" t="str">
        <f>IF('Job Database'!$X1430="", "", 'Job Database'!$X1430)</f>
        <v/>
      </c>
    </row>
    <row r="1424" spans="59:59" hidden="1" x14ac:dyDescent="0.25">
      <c r="BG1424" s="58" t="str">
        <f>IF('Job Database'!$X1431="", "", 'Job Database'!$X1431)</f>
        <v/>
      </c>
    </row>
    <row r="1425" spans="59:59" hidden="1" x14ac:dyDescent="0.25">
      <c r="BG1425" s="58" t="str">
        <f>IF('Job Database'!$X1432="", "", 'Job Database'!$X1432)</f>
        <v/>
      </c>
    </row>
    <row r="1426" spans="59:59" hidden="1" x14ac:dyDescent="0.25">
      <c r="BG1426" s="58" t="str">
        <f>IF('Job Database'!$X1433="", "", 'Job Database'!$X1433)</f>
        <v/>
      </c>
    </row>
    <row r="1427" spans="59:59" hidden="1" x14ac:dyDescent="0.25">
      <c r="BG1427" s="58" t="str">
        <f>IF('Job Database'!$X1434="", "", 'Job Database'!$X1434)</f>
        <v/>
      </c>
    </row>
    <row r="1428" spans="59:59" hidden="1" x14ac:dyDescent="0.25">
      <c r="BG1428" s="58" t="str">
        <f>IF('Job Database'!$X1435="", "", 'Job Database'!$X1435)</f>
        <v/>
      </c>
    </row>
    <row r="1429" spans="59:59" hidden="1" x14ac:dyDescent="0.25">
      <c r="BG1429" s="58" t="str">
        <f>IF('Job Database'!$X1436="", "", 'Job Database'!$X1436)</f>
        <v/>
      </c>
    </row>
    <row r="1430" spans="59:59" hidden="1" x14ac:dyDescent="0.25">
      <c r="BG1430" s="58" t="str">
        <f>IF('Job Database'!$X1437="", "", 'Job Database'!$X1437)</f>
        <v/>
      </c>
    </row>
    <row r="1431" spans="59:59" hidden="1" x14ac:dyDescent="0.25">
      <c r="BG1431" s="58" t="str">
        <f>IF('Job Database'!$X1438="", "", 'Job Database'!$X1438)</f>
        <v/>
      </c>
    </row>
    <row r="1432" spans="59:59" hidden="1" x14ac:dyDescent="0.25">
      <c r="BG1432" s="58" t="str">
        <f>IF('Job Database'!$X1439="", "", 'Job Database'!$X1439)</f>
        <v/>
      </c>
    </row>
    <row r="1433" spans="59:59" hidden="1" x14ac:dyDescent="0.25">
      <c r="BG1433" s="58" t="str">
        <f>IF('Job Database'!$X1440="", "", 'Job Database'!$X1440)</f>
        <v/>
      </c>
    </row>
    <row r="1434" spans="59:59" hidden="1" x14ac:dyDescent="0.25">
      <c r="BG1434" s="58" t="str">
        <f>IF('Job Database'!$X1441="", "", 'Job Database'!$X1441)</f>
        <v/>
      </c>
    </row>
    <row r="1435" spans="59:59" hidden="1" x14ac:dyDescent="0.25">
      <c r="BG1435" s="58" t="str">
        <f>IF('Job Database'!$X1442="", "", 'Job Database'!$X1442)</f>
        <v/>
      </c>
    </row>
    <row r="1436" spans="59:59" hidden="1" x14ac:dyDescent="0.25">
      <c r="BG1436" s="58" t="str">
        <f>IF('Job Database'!$X1443="", "", 'Job Database'!$X1443)</f>
        <v/>
      </c>
    </row>
    <row r="1437" spans="59:59" hidden="1" x14ac:dyDescent="0.25">
      <c r="BG1437" s="58" t="str">
        <f>IF('Job Database'!$X1444="", "", 'Job Database'!$X1444)</f>
        <v/>
      </c>
    </row>
    <row r="1438" spans="59:59" hidden="1" x14ac:dyDescent="0.25">
      <c r="BG1438" s="58" t="str">
        <f>IF('Job Database'!$X1445="", "", 'Job Database'!$X1445)</f>
        <v/>
      </c>
    </row>
    <row r="1439" spans="59:59" hidden="1" x14ac:dyDescent="0.25">
      <c r="BG1439" s="58" t="str">
        <f>IF('Job Database'!$X1446="", "", 'Job Database'!$X1446)</f>
        <v/>
      </c>
    </row>
    <row r="1440" spans="59:59" hidden="1" x14ac:dyDescent="0.25">
      <c r="BG1440" s="58" t="str">
        <f>IF('Job Database'!$X1447="", "", 'Job Database'!$X1447)</f>
        <v/>
      </c>
    </row>
    <row r="1441" spans="59:59" hidden="1" x14ac:dyDescent="0.25">
      <c r="BG1441" s="58" t="str">
        <f>IF('Job Database'!$X1448="", "", 'Job Database'!$X1448)</f>
        <v/>
      </c>
    </row>
    <row r="1442" spans="59:59" hidden="1" x14ac:dyDescent="0.25">
      <c r="BG1442" s="58" t="str">
        <f>IF('Job Database'!$X1449="", "", 'Job Database'!$X1449)</f>
        <v/>
      </c>
    </row>
    <row r="1443" spans="59:59" hidden="1" x14ac:dyDescent="0.25">
      <c r="BG1443" s="58" t="str">
        <f>IF('Job Database'!$X1450="", "", 'Job Database'!$X1450)</f>
        <v/>
      </c>
    </row>
    <row r="1444" spans="59:59" hidden="1" x14ac:dyDescent="0.25">
      <c r="BG1444" s="58" t="str">
        <f>IF('Job Database'!$X1451="", "", 'Job Database'!$X1451)</f>
        <v/>
      </c>
    </row>
    <row r="1445" spans="59:59" hidden="1" x14ac:dyDescent="0.25">
      <c r="BG1445" s="58" t="str">
        <f>IF('Job Database'!$X1452="", "", 'Job Database'!$X1452)</f>
        <v/>
      </c>
    </row>
    <row r="1446" spans="59:59" hidden="1" x14ac:dyDescent="0.25">
      <c r="BG1446" s="58" t="str">
        <f>IF('Job Database'!$X1453="", "", 'Job Database'!$X1453)</f>
        <v/>
      </c>
    </row>
    <row r="1447" spans="59:59" hidden="1" x14ac:dyDescent="0.25">
      <c r="BG1447" s="58" t="str">
        <f>IF('Job Database'!$X1454="", "", 'Job Database'!$X1454)</f>
        <v/>
      </c>
    </row>
    <row r="1448" spans="59:59" hidden="1" x14ac:dyDescent="0.25">
      <c r="BG1448" s="58" t="str">
        <f>IF('Job Database'!$X1455="", "", 'Job Database'!$X1455)</f>
        <v/>
      </c>
    </row>
    <row r="1449" spans="59:59" hidden="1" x14ac:dyDescent="0.25">
      <c r="BG1449" s="58" t="str">
        <f>IF('Job Database'!$X1456="", "", 'Job Database'!$X1456)</f>
        <v/>
      </c>
    </row>
    <row r="1450" spans="59:59" hidden="1" x14ac:dyDescent="0.25">
      <c r="BG1450" s="58" t="str">
        <f>IF('Job Database'!$X1457="", "", 'Job Database'!$X1457)</f>
        <v/>
      </c>
    </row>
    <row r="1451" spans="59:59" hidden="1" x14ac:dyDescent="0.25">
      <c r="BG1451" s="58" t="str">
        <f>IF('Job Database'!$X1458="", "", 'Job Database'!$X1458)</f>
        <v/>
      </c>
    </row>
    <row r="1452" spans="59:59" hidden="1" x14ac:dyDescent="0.25">
      <c r="BG1452" s="58" t="str">
        <f>IF('Job Database'!$X1459="", "", 'Job Database'!$X1459)</f>
        <v/>
      </c>
    </row>
    <row r="1453" spans="59:59" hidden="1" x14ac:dyDescent="0.25">
      <c r="BG1453" s="58" t="str">
        <f>IF('Job Database'!$X1460="", "", 'Job Database'!$X1460)</f>
        <v/>
      </c>
    </row>
    <row r="1454" spans="59:59" hidden="1" x14ac:dyDescent="0.25">
      <c r="BG1454" s="58" t="str">
        <f>IF('Job Database'!$X1461="", "", 'Job Database'!$X1461)</f>
        <v/>
      </c>
    </row>
    <row r="1455" spans="59:59" hidden="1" x14ac:dyDescent="0.25">
      <c r="BG1455" s="58" t="str">
        <f>IF('Job Database'!$X1462="", "", 'Job Database'!$X1462)</f>
        <v/>
      </c>
    </row>
    <row r="1456" spans="59:59" hidden="1" x14ac:dyDescent="0.25">
      <c r="BG1456" s="58" t="str">
        <f>IF('Job Database'!$X1463="", "", 'Job Database'!$X1463)</f>
        <v/>
      </c>
    </row>
    <row r="1457" spans="59:59" hidden="1" x14ac:dyDescent="0.25">
      <c r="BG1457" s="58" t="str">
        <f>IF('Job Database'!$X1464="", "", 'Job Database'!$X1464)</f>
        <v/>
      </c>
    </row>
    <row r="1458" spans="59:59" hidden="1" x14ac:dyDescent="0.25">
      <c r="BG1458" s="58" t="str">
        <f>IF('Job Database'!$X1465="", "", 'Job Database'!$X1465)</f>
        <v/>
      </c>
    </row>
    <row r="1459" spans="59:59" hidden="1" x14ac:dyDescent="0.25">
      <c r="BG1459" s="58" t="str">
        <f>IF('Job Database'!$X1466="", "", 'Job Database'!$X1466)</f>
        <v/>
      </c>
    </row>
    <row r="1460" spans="59:59" hidden="1" x14ac:dyDescent="0.25">
      <c r="BG1460" s="58" t="str">
        <f>IF('Job Database'!$X1467="", "", 'Job Database'!$X1467)</f>
        <v/>
      </c>
    </row>
    <row r="1461" spans="59:59" hidden="1" x14ac:dyDescent="0.25">
      <c r="BG1461" s="58" t="str">
        <f>IF('Job Database'!$X1468="", "", 'Job Database'!$X1468)</f>
        <v/>
      </c>
    </row>
    <row r="1462" spans="59:59" hidden="1" x14ac:dyDescent="0.25">
      <c r="BG1462" s="58" t="str">
        <f>IF('Job Database'!$X1469="", "", 'Job Database'!$X1469)</f>
        <v/>
      </c>
    </row>
    <row r="1463" spans="59:59" hidden="1" x14ac:dyDescent="0.25">
      <c r="BG1463" s="58" t="str">
        <f>IF('Job Database'!$X1470="", "", 'Job Database'!$X1470)</f>
        <v/>
      </c>
    </row>
    <row r="1464" spans="59:59" hidden="1" x14ac:dyDescent="0.25">
      <c r="BG1464" s="58" t="str">
        <f>IF('Job Database'!$X1471="", "", 'Job Database'!$X1471)</f>
        <v/>
      </c>
    </row>
    <row r="1465" spans="59:59" hidden="1" x14ac:dyDescent="0.25">
      <c r="BG1465" s="58" t="str">
        <f>IF('Job Database'!$X1472="", "", 'Job Database'!$X1472)</f>
        <v/>
      </c>
    </row>
    <row r="1466" spans="59:59" hidden="1" x14ac:dyDescent="0.25">
      <c r="BG1466" s="58" t="str">
        <f>IF('Job Database'!$X1473="", "", 'Job Database'!$X1473)</f>
        <v/>
      </c>
    </row>
    <row r="1467" spans="59:59" hidden="1" x14ac:dyDescent="0.25">
      <c r="BG1467" s="58" t="str">
        <f>IF('Job Database'!$X1474="", "", 'Job Database'!$X1474)</f>
        <v/>
      </c>
    </row>
    <row r="1468" spans="59:59" hidden="1" x14ac:dyDescent="0.25">
      <c r="BG1468" s="58" t="str">
        <f>IF('Job Database'!$X1475="", "", 'Job Database'!$X1475)</f>
        <v/>
      </c>
    </row>
    <row r="1469" spans="59:59" hidden="1" x14ac:dyDescent="0.25">
      <c r="BG1469" s="58" t="str">
        <f>IF('Job Database'!$X1476="", "", 'Job Database'!$X1476)</f>
        <v/>
      </c>
    </row>
    <row r="1470" spans="59:59" hidden="1" x14ac:dyDescent="0.25">
      <c r="BG1470" s="58" t="str">
        <f>IF('Job Database'!$X1477="", "", 'Job Database'!$X1477)</f>
        <v/>
      </c>
    </row>
    <row r="1471" spans="59:59" hidden="1" x14ac:dyDescent="0.25">
      <c r="BG1471" s="58" t="str">
        <f>IF('Job Database'!$X1478="", "", 'Job Database'!$X1478)</f>
        <v/>
      </c>
    </row>
    <row r="1472" spans="59:59" hidden="1" x14ac:dyDescent="0.25">
      <c r="BG1472" s="58" t="str">
        <f>IF('Job Database'!$X1479="", "", 'Job Database'!$X1479)</f>
        <v/>
      </c>
    </row>
    <row r="1473" spans="59:59" hidden="1" x14ac:dyDescent="0.25">
      <c r="BG1473" s="58" t="str">
        <f>IF('Job Database'!$X1480="", "", 'Job Database'!$X1480)</f>
        <v/>
      </c>
    </row>
    <row r="1474" spans="59:59" hidden="1" x14ac:dyDescent="0.25">
      <c r="BG1474" s="58" t="str">
        <f>IF('Job Database'!$X1481="", "", 'Job Database'!$X1481)</f>
        <v/>
      </c>
    </row>
    <row r="1475" spans="59:59" hidden="1" x14ac:dyDescent="0.25">
      <c r="BG1475" s="58" t="str">
        <f>IF('Job Database'!$X1482="", "", 'Job Database'!$X1482)</f>
        <v/>
      </c>
    </row>
    <row r="1476" spans="59:59" hidden="1" x14ac:dyDescent="0.25">
      <c r="BG1476" s="58" t="str">
        <f>IF('Job Database'!$X1483="", "", 'Job Database'!$X1483)</f>
        <v/>
      </c>
    </row>
    <row r="1477" spans="59:59" hidden="1" x14ac:dyDescent="0.25">
      <c r="BG1477" s="58" t="str">
        <f>IF('Job Database'!$X1484="", "", 'Job Database'!$X1484)</f>
        <v/>
      </c>
    </row>
    <row r="1478" spans="59:59" hidden="1" x14ac:dyDescent="0.25">
      <c r="BG1478" s="58" t="str">
        <f>IF('Job Database'!$X1485="", "", 'Job Database'!$X1485)</f>
        <v/>
      </c>
    </row>
    <row r="1479" spans="59:59" hidden="1" x14ac:dyDescent="0.25">
      <c r="BG1479" s="58" t="str">
        <f>IF('Job Database'!$X1486="", "", 'Job Database'!$X1486)</f>
        <v/>
      </c>
    </row>
    <row r="1480" spans="59:59" hidden="1" x14ac:dyDescent="0.25">
      <c r="BG1480" s="58" t="str">
        <f>IF('Job Database'!$X1487="", "", 'Job Database'!$X1487)</f>
        <v/>
      </c>
    </row>
    <row r="1481" spans="59:59" hidden="1" x14ac:dyDescent="0.25">
      <c r="BG1481" s="58" t="str">
        <f>IF('Job Database'!$X1488="", "", 'Job Database'!$X1488)</f>
        <v/>
      </c>
    </row>
    <row r="1482" spans="59:59" hidden="1" x14ac:dyDescent="0.25">
      <c r="BG1482" s="58" t="str">
        <f>IF('Job Database'!$X1489="", "", 'Job Database'!$X1489)</f>
        <v/>
      </c>
    </row>
    <row r="1483" spans="59:59" hidden="1" x14ac:dyDescent="0.25">
      <c r="BG1483" s="58" t="str">
        <f>IF('Job Database'!$X1490="", "", 'Job Database'!$X1490)</f>
        <v/>
      </c>
    </row>
    <row r="1484" spans="59:59" hidden="1" x14ac:dyDescent="0.25">
      <c r="BG1484" s="58" t="str">
        <f>IF('Job Database'!$X1491="", "", 'Job Database'!$X1491)</f>
        <v/>
      </c>
    </row>
    <row r="1485" spans="59:59" hidden="1" x14ac:dyDescent="0.25">
      <c r="BG1485" s="58" t="str">
        <f>IF('Job Database'!$X1492="", "", 'Job Database'!$X1492)</f>
        <v/>
      </c>
    </row>
    <row r="1486" spans="59:59" hidden="1" x14ac:dyDescent="0.25">
      <c r="BG1486" s="58" t="str">
        <f>IF('Job Database'!$X1493="", "", 'Job Database'!$X1493)</f>
        <v/>
      </c>
    </row>
    <row r="1487" spans="59:59" hidden="1" x14ac:dyDescent="0.25">
      <c r="BG1487" s="58" t="str">
        <f>IF('Job Database'!$X1494="", "", 'Job Database'!$X1494)</f>
        <v/>
      </c>
    </row>
    <row r="1488" spans="59:59" hidden="1" x14ac:dyDescent="0.25">
      <c r="BG1488" s="58" t="str">
        <f>IF('Job Database'!$X1495="", "", 'Job Database'!$X1495)</f>
        <v/>
      </c>
    </row>
    <row r="1489" spans="59:59" hidden="1" x14ac:dyDescent="0.25">
      <c r="BG1489" s="58" t="str">
        <f>IF('Job Database'!$X1496="", "", 'Job Database'!$X1496)</f>
        <v/>
      </c>
    </row>
    <row r="1490" spans="59:59" hidden="1" x14ac:dyDescent="0.25">
      <c r="BG1490" s="58" t="str">
        <f>IF('Job Database'!$X1497="", "", 'Job Database'!$X1497)</f>
        <v/>
      </c>
    </row>
    <row r="1491" spans="59:59" hidden="1" x14ac:dyDescent="0.25">
      <c r="BG1491" s="58" t="str">
        <f>IF('Job Database'!$X1498="", "", 'Job Database'!$X1498)</f>
        <v/>
      </c>
    </row>
    <row r="1492" spans="59:59" hidden="1" x14ac:dyDescent="0.25">
      <c r="BG1492" s="58" t="str">
        <f>IF('Job Database'!$X1499="", "", 'Job Database'!$X1499)</f>
        <v/>
      </c>
    </row>
    <row r="1493" spans="59:59" hidden="1" x14ac:dyDescent="0.25">
      <c r="BG1493" s="58" t="str">
        <f>IF('Job Database'!$X1500="", "", 'Job Database'!$X1500)</f>
        <v/>
      </c>
    </row>
    <row r="1494" spans="59:59" hidden="1" x14ac:dyDescent="0.25">
      <c r="BG1494" s="58" t="str">
        <f>IF('Job Database'!$X1501="", "", 'Job Database'!$X1501)</f>
        <v/>
      </c>
    </row>
    <row r="1495" spans="59:59" hidden="1" x14ac:dyDescent="0.25">
      <c r="BG1495" s="58" t="str">
        <f>IF('Job Database'!$X1502="", "", 'Job Database'!$X1502)</f>
        <v/>
      </c>
    </row>
    <row r="1496" spans="59:59" hidden="1" x14ac:dyDescent="0.25">
      <c r="BG1496" s="58" t="str">
        <f>IF('Job Database'!$X1503="", "", 'Job Database'!$X1503)</f>
        <v/>
      </c>
    </row>
    <row r="1497" spans="59:59" hidden="1" x14ac:dyDescent="0.25">
      <c r="BG1497" s="58" t="str">
        <f>IF('Job Database'!$X1504="", "", 'Job Database'!$X1504)</f>
        <v/>
      </c>
    </row>
    <row r="1498" spans="59:59" hidden="1" x14ac:dyDescent="0.25">
      <c r="BG1498" s="58" t="str">
        <f>IF('Job Database'!$X1505="", "", 'Job Database'!$X1505)</f>
        <v/>
      </c>
    </row>
    <row r="1499" spans="59:59" hidden="1" x14ac:dyDescent="0.25">
      <c r="BG1499" s="58" t="str">
        <f>IF('Job Database'!$X1506="", "", 'Job Database'!$X1506)</f>
        <v/>
      </c>
    </row>
    <row r="1500" spans="59:59" hidden="1" x14ac:dyDescent="0.25">
      <c r="BG1500" s="58" t="str">
        <f>IF('Job Database'!$X1507="", "", 'Job Database'!$X1507)</f>
        <v/>
      </c>
    </row>
    <row r="1501" spans="59:59" hidden="1" x14ac:dyDescent="0.25">
      <c r="BG1501" s="58" t="str">
        <f>IF('Job Database'!$X1508="", "", 'Job Database'!$X1508)</f>
        <v/>
      </c>
    </row>
    <row r="1502" spans="59:59" hidden="1" x14ac:dyDescent="0.25">
      <c r="BG1502" s="58" t="str">
        <f>IF('Job Database'!$X1509="", "", 'Job Database'!$X1509)</f>
        <v/>
      </c>
    </row>
    <row r="1503" spans="59:59" hidden="1" x14ac:dyDescent="0.25">
      <c r="BG1503" s="58" t="str">
        <f>IF('Job Database'!$X1510="", "", 'Job Database'!$X1510)</f>
        <v/>
      </c>
    </row>
    <row r="1504" spans="59:59" hidden="1" x14ac:dyDescent="0.25">
      <c r="BG1504" s="58" t="str">
        <f>IF('Job Database'!$X1511="", "", 'Job Database'!$X1511)</f>
        <v/>
      </c>
    </row>
    <row r="1505" spans="59:59" hidden="1" x14ac:dyDescent="0.25">
      <c r="BG1505" s="58" t="str">
        <f>IF('Job Database'!$X1512="", "", 'Job Database'!$X1512)</f>
        <v/>
      </c>
    </row>
    <row r="1506" spans="59:59" hidden="1" x14ac:dyDescent="0.25">
      <c r="BG1506" s="58" t="str">
        <f>IF('Job Database'!$X1513="", "", 'Job Database'!$X1513)</f>
        <v/>
      </c>
    </row>
    <row r="1507" spans="59:59" hidden="1" x14ac:dyDescent="0.25">
      <c r="BG1507" s="58" t="str">
        <f>IF('Job Database'!$X1514="", "", 'Job Database'!$X1514)</f>
        <v/>
      </c>
    </row>
    <row r="1508" spans="59:59" hidden="1" x14ac:dyDescent="0.25">
      <c r="BG1508" s="58" t="str">
        <f>IF('Job Database'!$X1515="", "", 'Job Database'!$X1515)</f>
        <v/>
      </c>
    </row>
    <row r="1509" spans="59:59" hidden="1" x14ac:dyDescent="0.25">
      <c r="BG1509" s="58" t="str">
        <f>IF('Job Database'!$X1516="", "", 'Job Database'!$X1516)</f>
        <v/>
      </c>
    </row>
    <row r="1510" spans="59:59" hidden="1" x14ac:dyDescent="0.25">
      <c r="BG1510" s="58" t="str">
        <f>IF('Job Database'!$X1517="", "", 'Job Database'!$X1517)</f>
        <v/>
      </c>
    </row>
    <row r="1511" spans="59:59" hidden="1" x14ac:dyDescent="0.25">
      <c r="BG1511" s="58" t="str">
        <f>IF('Job Database'!$X1518="", "", 'Job Database'!$X1518)</f>
        <v/>
      </c>
    </row>
    <row r="1512" spans="59:59" hidden="1" x14ac:dyDescent="0.25">
      <c r="BG1512" s="58" t="str">
        <f>IF('Job Database'!$X1519="", "", 'Job Database'!$X1519)</f>
        <v/>
      </c>
    </row>
    <row r="1513" spans="59:59" hidden="1" x14ac:dyDescent="0.25">
      <c r="BG1513" s="58" t="str">
        <f>IF('Job Database'!$X1520="", "", 'Job Database'!$X1520)</f>
        <v/>
      </c>
    </row>
    <row r="1514" spans="59:59" hidden="1" x14ac:dyDescent="0.25">
      <c r="BG1514" s="58" t="str">
        <f>IF('Job Database'!$X1521="", "", 'Job Database'!$X1521)</f>
        <v/>
      </c>
    </row>
    <row r="1515" spans="59:59" hidden="1" x14ac:dyDescent="0.25">
      <c r="BG1515" s="58" t="str">
        <f>IF('Job Database'!$X1522="", "", 'Job Database'!$X1522)</f>
        <v/>
      </c>
    </row>
    <row r="1516" spans="59:59" hidden="1" x14ac:dyDescent="0.25">
      <c r="BG1516" s="58" t="str">
        <f>IF('Job Database'!$X1523="", "", 'Job Database'!$X1523)</f>
        <v/>
      </c>
    </row>
    <row r="1517" spans="59:59" hidden="1" x14ac:dyDescent="0.25">
      <c r="BG1517" s="58" t="str">
        <f>IF('Job Database'!$X1524="", "", 'Job Database'!$X1524)</f>
        <v/>
      </c>
    </row>
    <row r="1518" spans="59:59" hidden="1" x14ac:dyDescent="0.25">
      <c r="BG1518" s="58" t="str">
        <f>IF('Job Database'!$X1525="", "", 'Job Database'!$X1525)</f>
        <v/>
      </c>
    </row>
    <row r="1519" spans="59:59" hidden="1" x14ac:dyDescent="0.25">
      <c r="BG1519" s="58" t="str">
        <f>IF('Job Database'!$X1526="", "", 'Job Database'!$X1526)</f>
        <v/>
      </c>
    </row>
    <row r="1520" spans="59:59" hidden="1" x14ac:dyDescent="0.25">
      <c r="BG1520" s="58" t="str">
        <f>IF('Job Database'!$X1527="", "", 'Job Database'!$X1527)</f>
        <v/>
      </c>
    </row>
    <row r="1521" spans="59:59" hidden="1" x14ac:dyDescent="0.25">
      <c r="BG1521" s="58" t="str">
        <f>IF('Job Database'!$X1528="", "", 'Job Database'!$X1528)</f>
        <v/>
      </c>
    </row>
    <row r="1522" spans="59:59" hidden="1" x14ac:dyDescent="0.25">
      <c r="BG1522" s="58" t="str">
        <f>IF('Job Database'!$X1529="", "", 'Job Database'!$X1529)</f>
        <v/>
      </c>
    </row>
    <row r="1523" spans="59:59" hidden="1" x14ac:dyDescent="0.25">
      <c r="BG1523" s="58" t="str">
        <f>IF('Job Database'!$X1530="", "", 'Job Database'!$X1530)</f>
        <v/>
      </c>
    </row>
    <row r="1524" spans="59:59" hidden="1" x14ac:dyDescent="0.25">
      <c r="BG1524" s="58" t="str">
        <f>IF('Job Database'!$X1531="", "", 'Job Database'!$X1531)</f>
        <v/>
      </c>
    </row>
    <row r="1525" spans="59:59" hidden="1" x14ac:dyDescent="0.25">
      <c r="BG1525" s="58" t="str">
        <f>IF('Job Database'!$X1532="", "", 'Job Database'!$X1532)</f>
        <v/>
      </c>
    </row>
    <row r="1526" spans="59:59" hidden="1" x14ac:dyDescent="0.25">
      <c r="BG1526" s="58" t="str">
        <f>IF('Job Database'!$X1533="", "", 'Job Database'!$X1533)</f>
        <v/>
      </c>
    </row>
    <row r="1527" spans="59:59" hidden="1" x14ac:dyDescent="0.25">
      <c r="BG1527" s="58" t="str">
        <f>IF('Job Database'!$X1534="", "", 'Job Database'!$X1534)</f>
        <v/>
      </c>
    </row>
    <row r="1528" spans="59:59" hidden="1" x14ac:dyDescent="0.25">
      <c r="BG1528" s="58" t="str">
        <f>IF('Job Database'!$X1535="", "", 'Job Database'!$X1535)</f>
        <v/>
      </c>
    </row>
    <row r="1529" spans="59:59" hidden="1" x14ac:dyDescent="0.25">
      <c r="BG1529" s="58" t="str">
        <f>IF('Job Database'!$X1536="", "", 'Job Database'!$X1536)</f>
        <v/>
      </c>
    </row>
    <row r="1530" spans="59:59" hidden="1" x14ac:dyDescent="0.25">
      <c r="BG1530" s="58" t="str">
        <f>IF('Job Database'!$X1537="", "", 'Job Database'!$X1537)</f>
        <v/>
      </c>
    </row>
    <row r="1531" spans="59:59" hidden="1" x14ac:dyDescent="0.25">
      <c r="BG1531" s="58" t="str">
        <f>IF('Job Database'!$X1538="", "", 'Job Database'!$X1538)</f>
        <v/>
      </c>
    </row>
    <row r="1532" spans="59:59" hidden="1" x14ac:dyDescent="0.25">
      <c r="BG1532" s="58" t="str">
        <f>IF('Job Database'!$X1539="", "", 'Job Database'!$X1539)</f>
        <v/>
      </c>
    </row>
    <row r="1533" spans="59:59" hidden="1" x14ac:dyDescent="0.25">
      <c r="BG1533" s="58" t="str">
        <f>IF('Job Database'!$X1540="", "", 'Job Database'!$X1540)</f>
        <v/>
      </c>
    </row>
    <row r="1534" spans="59:59" hidden="1" x14ac:dyDescent="0.25">
      <c r="BG1534" s="58" t="str">
        <f>IF('Job Database'!$X1541="", "", 'Job Database'!$X1541)</f>
        <v/>
      </c>
    </row>
    <row r="1535" spans="59:59" hidden="1" x14ac:dyDescent="0.25">
      <c r="BG1535" s="58" t="str">
        <f>IF('Job Database'!$X1542="", "", 'Job Database'!$X1542)</f>
        <v/>
      </c>
    </row>
    <row r="1536" spans="59:59" hidden="1" x14ac:dyDescent="0.25">
      <c r="BG1536" s="58" t="str">
        <f>IF('Job Database'!$X1543="", "", 'Job Database'!$X1543)</f>
        <v/>
      </c>
    </row>
    <row r="1537" spans="59:59" hidden="1" x14ac:dyDescent="0.25">
      <c r="BG1537" s="58" t="str">
        <f>IF('Job Database'!$X1544="", "", 'Job Database'!$X1544)</f>
        <v/>
      </c>
    </row>
    <row r="1538" spans="59:59" hidden="1" x14ac:dyDescent="0.25">
      <c r="BG1538" s="58" t="str">
        <f>IF('Job Database'!$X1545="", "", 'Job Database'!$X1545)</f>
        <v/>
      </c>
    </row>
    <row r="1539" spans="59:59" hidden="1" x14ac:dyDescent="0.25">
      <c r="BG1539" s="58" t="str">
        <f>IF('Job Database'!$X1546="", "", 'Job Database'!$X1546)</f>
        <v/>
      </c>
    </row>
    <row r="1540" spans="59:59" hidden="1" x14ac:dyDescent="0.25">
      <c r="BG1540" s="58" t="str">
        <f>IF('Job Database'!$X1547="", "", 'Job Database'!$X1547)</f>
        <v/>
      </c>
    </row>
    <row r="1541" spans="59:59" hidden="1" x14ac:dyDescent="0.25">
      <c r="BG1541" s="58" t="str">
        <f>IF('Job Database'!$X1548="", "", 'Job Database'!$X1548)</f>
        <v/>
      </c>
    </row>
    <row r="1542" spans="59:59" hidden="1" x14ac:dyDescent="0.25">
      <c r="BG1542" s="58" t="str">
        <f>IF('Job Database'!$X1549="", "", 'Job Database'!$X1549)</f>
        <v/>
      </c>
    </row>
    <row r="1543" spans="59:59" hidden="1" x14ac:dyDescent="0.25">
      <c r="BG1543" s="58" t="str">
        <f>IF('Job Database'!$X1550="", "", 'Job Database'!$X1550)</f>
        <v/>
      </c>
    </row>
    <row r="1544" spans="59:59" hidden="1" x14ac:dyDescent="0.25">
      <c r="BG1544" s="58" t="str">
        <f>IF('Job Database'!$X1551="", "", 'Job Database'!$X1551)</f>
        <v/>
      </c>
    </row>
    <row r="1545" spans="59:59" hidden="1" x14ac:dyDescent="0.25">
      <c r="BG1545" s="58" t="str">
        <f>IF('Job Database'!$X1552="", "", 'Job Database'!$X1552)</f>
        <v/>
      </c>
    </row>
    <row r="1546" spans="59:59" hidden="1" x14ac:dyDescent="0.25">
      <c r="BG1546" s="58" t="str">
        <f>IF('Job Database'!$X1553="", "", 'Job Database'!$X1553)</f>
        <v/>
      </c>
    </row>
    <row r="1547" spans="59:59" hidden="1" x14ac:dyDescent="0.25">
      <c r="BG1547" s="58" t="str">
        <f>IF('Job Database'!$X1554="", "", 'Job Database'!$X1554)</f>
        <v/>
      </c>
    </row>
    <row r="1548" spans="59:59" hidden="1" x14ac:dyDescent="0.25">
      <c r="BG1548" s="58" t="str">
        <f>IF('Job Database'!$X1555="", "", 'Job Database'!$X1555)</f>
        <v/>
      </c>
    </row>
    <row r="1549" spans="59:59" hidden="1" x14ac:dyDescent="0.25">
      <c r="BG1549" s="58" t="str">
        <f>IF('Job Database'!$X1556="", "", 'Job Database'!$X1556)</f>
        <v/>
      </c>
    </row>
    <row r="1550" spans="59:59" hidden="1" x14ac:dyDescent="0.25">
      <c r="BG1550" s="58" t="str">
        <f>IF('Job Database'!$X1557="", "", 'Job Database'!$X1557)</f>
        <v/>
      </c>
    </row>
    <row r="1551" spans="59:59" hidden="1" x14ac:dyDescent="0.25">
      <c r="BG1551" s="58" t="str">
        <f>IF('Job Database'!$X1558="", "", 'Job Database'!$X1558)</f>
        <v/>
      </c>
    </row>
    <row r="1552" spans="59:59" hidden="1" x14ac:dyDescent="0.25">
      <c r="BG1552" s="58" t="str">
        <f>IF('Job Database'!$X1559="", "", 'Job Database'!$X1559)</f>
        <v/>
      </c>
    </row>
    <row r="1553" spans="59:59" hidden="1" x14ac:dyDescent="0.25">
      <c r="BG1553" s="58" t="str">
        <f>IF('Job Database'!$X1560="", "", 'Job Database'!$X1560)</f>
        <v/>
      </c>
    </row>
    <row r="1554" spans="59:59" hidden="1" x14ac:dyDescent="0.25">
      <c r="BG1554" s="58" t="str">
        <f>IF('Job Database'!$X1561="", "", 'Job Database'!$X1561)</f>
        <v/>
      </c>
    </row>
    <row r="1555" spans="59:59" hidden="1" x14ac:dyDescent="0.25">
      <c r="BG1555" s="58" t="str">
        <f>IF('Job Database'!$X1562="", "", 'Job Database'!$X1562)</f>
        <v/>
      </c>
    </row>
    <row r="1556" spans="59:59" hidden="1" x14ac:dyDescent="0.25">
      <c r="BG1556" s="58" t="str">
        <f>IF('Job Database'!$X1563="", "", 'Job Database'!$X1563)</f>
        <v/>
      </c>
    </row>
    <row r="1557" spans="59:59" hidden="1" x14ac:dyDescent="0.25">
      <c r="BG1557" s="58" t="str">
        <f>IF('Job Database'!$X1564="", "", 'Job Database'!$X1564)</f>
        <v/>
      </c>
    </row>
    <row r="1558" spans="59:59" hidden="1" x14ac:dyDescent="0.25">
      <c r="BG1558" s="58" t="str">
        <f>IF('Job Database'!$X1565="", "", 'Job Database'!$X1565)</f>
        <v/>
      </c>
    </row>
    <row r="1559" spans="59:59" hidden="1" x14ac:dyDescent="0.25">
      <c r="BG1559" s="58" t="str">
        <f>IF('Job Database'!$X1566="", "", 'Job Database'!$X1566)</f>
        <v/>
      </c>
    </row>
    <row r="1560" spans="59:59" hidden="1" x14ac:dyDescent="0.25">
      <c r="BG1560" s="58" t="str">
        <f>IF('Job Database'!$X1567="", "", 'Job Database'!$X1567)</f>
        <v/>
      </c>
    </row>
    <row r="1561" spans="59:59" hidden="1" x14ac:dyDescent="0.25">
      <c r="BG1561" s="58" t="str">
        <f>IF('Job Database'!$X1568="", "", 'Job Database'!$X1568)</f>
        <v/>
      </c>
    </row>
    <row r="1562" spans="59:59" hidden="1" x14ac:dyDescent="0.25">
      <c r="BG1562" s="58" t="str">
        <f>IF('Job Database'!$X1569="", "", 'Job Database'!$X1569)</f>
        <v/>
      </c>
    </row>
    <row r="1563" spans="59:59" hidden="1" x14ac:dyDescent="0.25">
      <c r="BG1563" s="58" t="str">
        <f>IF('Job Database'!$X1570="", "", 'Job Database'!$X1570)</f>
        <v/>
      </c>
    </row>
    <row r="1564" spans="59:59" hidden="1" x14ac:dyDescent="0.25">
      <c r="BG1564" s="58" t="str">
        <f>IF('Job Database'!$X1571="", "", 'Job Database'!$X1571)</f>
        <v/>
      </c>
    </row>
    <row r="1565" spans="59:59" hidden="1" x14ac:dyDescent="0.25">
      <c r="BG1565" s="58" t="str">
        <f>IF('Job Database'!$X1572="", "", 'Job Database'!$X1572)</f>
        <v/>
      </c>
    </row>
    <row r="1566" spans="59:59" hidden="1" x14ac:dyDescent="0.25">
      <c r="BG1566" s="58" t="str">
        <f>IF('Job Database'!$X1573="", "", 'Job Database'!$X1573)</f>
        <v/>
      </c>
    </row>
    <row r="1567" spans="59:59" hidden="1" x14ac:dyDescent="0.25">
      <c r="BG1567" s="58" t="str">
        <f>IF('Job Database'!$X1574="", "", 'Job Database'!$X1574)</f>
        <v/>
      </c>
    </row>
    <row r="1568" spans="59:59" hidden="1" x14ac:dyDescent="0.25">
      <c r="BG1568" s="58" t="str">
        <f>IF('Job Database'!$X1575="", "", 'Job Database'!$X1575)</f>
        <v/>
      </c>
    </row>
    <row r="1569" spans="59:59" hidden="1" x14ac:dyDescent="0.25">
      <c r="BG1569" s="58" t="str">
        <f>IF('Job Database'!$X1576="", "", 'Job Database'!$X1576)</f>
        <v/>
      </c>
    </row>
    <row r="1570" spans="59:59" hidden="1" x14ac:dyDescent="0.25">
      <c r="BG1570" s="58" t="str">
        <f>IF('Job Database'!$X1577="", "", 'Job Database'!$X1577)</f>
        <v/>
      </c>
    </row>
    <row r="1571" spans="59:59" hidden="1" x14ac:dyDescent="0.25">
      <c r="BG1571" s="58" t="str">
        <f>IF('Job Database'!$X1578="", "", 'Job Database'!$X1578)</f>
        <v/>
      </c>
    </row>
    <row r="1572" spans="59:59" hidden="1" x14ac:dyDescent="0.25">
      <c r="BG1572" s="58" t="str">
        <f>IF('Job Database'!$X1579="", "", 'Job Database'!$X1579)</f>
        <v/>
      </c>
    </row>
    <row r="1573" spans="59:59" hidden="1" x14ac:dyDescent="0.25">
      <c r="BG1573" s="58" t="str">
        <f>IF('Job Database'!$X1580="", "", 'Job Database'!$X1580)</f>
        <v/>
      </c>
    </row>
    <row r="1574" spans="59:59" hidden="1" x14ac:dyDescent="0.25">
      <c r="BG1574" s="58" t="str">
        <f>IF('Job Database'!$X1581="", "", 'Job Database'!$X1581)</f>
        <v/>
      </c>
    </row>
    <row r="1575" spans="59:59" hidden="1" x14ac:dyDescent="0.25">
      <c r="BG1575" s="58" t="str">
        <f>IF('Job Database'!$X1582="", "", 'Job Database'!$X1582)</f>
        <v/>
      </c>
    </row>
    <row r="1576" spans="59:59" hidden="1" x14ac:dyDescent="0.25">
      <c r="BG1576" s="58" t="str">
        <f>IF('Job Database'!$X1583="", "", 'Job Database'!$X1583)</f>
        <v/>
      </c>
    </row>
    <row r="1577" spans="59:59" hidden="1" x14ac:dyDescent="0.25">
      <c r="BG1577" s="58" t="str">
        <f>IF('Job Database'!$X1584="", "", 'Job Database'!$X1584)</f>
        <v/>
      </c>
    </row>
    <row r="1578" spans="59:59" hidden="1" x14ac:dyDescent="0.25">
      <c r="BG1578" s="58" t="str">
        <f>IF('Job Database'!$X1585="", "", 'Job Database'!$X1585)</f>
        <v/>
      </c>
    </row>
    <row r="1579" spans="59:59" hidden="1" x14ac:dyDescent="0.25">
      <c r="BG1579" s="58" t="str">
        <f>IF('Job Database'!$X1586="", "", 'Job Database'!$X1586)</f>
        <v/>
      </c>
    </row>
    <row r="1580" spans="59:59" hidden="1" x14ac:dyDescent="0.25">
      <c r="BG1580" s="58" t="str">
        <f>IF('Job Database'!$X1587="", "", 'Job Database'!$X1587)</f>
        <v/>
      </c>
    </row>
    <row r="1581" spans="59:59" hidden="1" x14ac:dyDescent="0.25">
      <c r="BG1581" s="58" t="str">
        <f>IF('Job Database'!$X1588="", "", 'Job Database'!$X1588)</f>
        <v/>
      </c>
    </row>
    <row r="1582" spans="59:59" hidden="1" x14ac:dyDescent="0.25">
      <c r="BG1582" s="58" t="str">
        <f>IF('Job Database'!$X1589="", "", 'Job Database'!$X1589)</f>
        <v/>
      </c>
    </row>
    <row r="1583" spans="59:59" hidden="1" x14ac:dyDescent="0.25">
      <c r="BG1583" s="58" t="str">
        <f>IF('Job Database'!$X1590="", "", 'Job Database'!$X1590)</f>
        <v/>
      </c>
    </row>
    <row r="1584" spans="59:59" hidden="1" x14ac:dyDescent="0.25">
      <c r="BG1584" s="58" t="str">
        <f>IF('Job Database'!$X1591="", "", 'Job Database'!$X1591)</f>
        <v/>
      </c>
    </row>
    <row r="1585" spans="59:59" hidden="1" x14ac:dyDescent="0.25">
      <c r="BG1585" s="58" t="str">
        <f>IF('Job Database'!$X1592="", "", 'Job Database'!$X1592)</f>
        <v/>
      </c>
    </row>
    <row r="1586" spans="59:59" hidden="1" x14ac:dyDescent="0.25">
      <c r="BG1586" s="58" t="str">
        <f>IF('Job Database'!$X1593="", "", 'Job Database'!$X1593)</f>
        <v/>
      </c>
    </row>
    <row r="1587" spans="59:59" hidden="1" x14ac:dyDescent="0.25">
      <c r="BG1587" s="58" t="str">
        <f>IF('Job Database'!$X1594="", "", 'Job Database'!$X1594)</f>
        <v/>
      </c>
    </row>
    <row r="1588" spans="59:59" hidden="1" x14ac:dyDescent="0.25">
      <c r="BG1588" s="58" t="str">
        <f>IF('Job Database'!$X1595="", "", 'Job Database'!$X1595)</f>
        <v/>
      </c>
    </row>
    <row r="1589" spans="59:59" hidden="1" x14ac:dyDescent="0.25">
      <c r="BG1589" s="58" t="str">
        <f>IF('Job Database'!$X1596="", "", 'Job Database'!$X1596)</f>
        <v/>
      </c>
    </row>
    <row r="1590" spans="59:59" hidden="1" x14ac:dyDescent="0.25">
      <c r="BG1590" s="58" t="str">
        <f>IF('Job Database'!$X1597="", "", 'Job Database'!$X1597)</f>
        <v/>
      </c>
    </row>
    <row r="1591" spans="59:59" hidden="1" x14ac:dyDescent="0.25">
      <c r="BG1591" s="58" t="str">
        <f>IF('Job Database'!$X1598="", "", 'Job Database'!$X1598)</f>
        <v/>
      </c>
    </row>
    <row r="1592" spans="59:59" hidden="1" x14ac:dyDescent="0.25">
      <c r="BG1592" s="58" t="str">
        <f>IF('Job Database'!$X1599="", "", 'Job Database'!$X1599)</f>
        <v/>
      </c>
    </row>
    <row r="1593" spans="59:59" hidden="1" x14ac:dyDescent="0.25">
      <c r="BG1593" s="58" t="str">
        <f>IF('Job Database'!$X1600="", "", 'Job Database'!$X1600)</f>
        <v/>
      </c>
    </row>
    <row r="1594" spans="59:59" hidden="1" x14ac:dyDescent="0.25">
      <c r="BG1594" s="58" t="str">
        <f>IF('Job Database'!$X1601="", "", 'Job Database'!$X1601)</f>
        <v/>
      </c>
    </row>
    <row r="1595" spans="59:59" hidden="1" x14ac:dyDescent="0.25">
      <c r="BG1595" s="58" t="str">
        <f>IF('Job Database'!$X1602="", "", 'Job Database'!$X1602)</f>
        <v/>
      </c>
    </row>
    <row r="1596" spans="59:59" hidden="1" x14ac:dyDescent="0.25">
      <c r="BG1596" s="58" t="str">
        <f>IF('Job Database'!$X1603="", "", 'Job Database'!$X1603)</f>
        <v/>
      </c>
    </row>
    <row r="1597" spans="59:59" hidden="1" x14ac:dyDescent="0.25">
      <c r="BG1597" s="58" t="str">
        <f>IF('Job Database'!$X1604="", "", 'Job Database'!$X1604)</f>
        <v/>
      </c>
    </row>
    <row r="1598" spans="59:59" hidden="1" x14ac:dyDescent="0.25">
      <c r="BG1598" s="58" t="str">
        <f>IF('Job Database'!$X1605="", "", 'Job Database'!$X1605)</f>
        <v/>
      </c>
    </row>
    <row r="1599" spans="59:59" hidden="1" x14ac:dyDescent="0.25">
      <c r="BG1599" s="58" t="str">
        <f>IF('Job Database'!$X1606="", "", 'Job Database'!$X1606)</f>
        <v/>
      </c>
    </row>
    <row r="1600" spans="59:59" hidden="1" x14ac:dyDescent="0.25">
      <c r="BG1600" s="58" t="str">
        <f>IF('Job Database'!$X1607="", "", 'Job Database'!$X1607)</f>
        <v/>
      </c>
    </row>
    <row r="1601" spans="59:59" hidden="1" x14ac:dyDescent="0.25">
      <c r="BG1601" s="58" t="str">
        <f>IF('Job Database'!$X1608="", "", 'Job Database'!$X1608)</f>
        <v/>
      </c>
    </row>
    <row r="1602" spans="59:59" hidden="1" x14ac:dyDescent="0.25">
      <c r="BG1602" s="58" t="str">
        <f>IF('Job Database'!$X1609="", "", 'Job Database'!$X1609)</f>
        <v/>
      </c>
    </row>
    <row r="1603" spans="59:59" hidden="1" x14ac:dyDescent="0.25">
      <c r="BG1603" s="58" t="str">
        <f>IF('Job Database'!$X1610="", "", 'Job Database'!$X1610)</f>
        <v/>
      </c>
    </row>
    <row r="1604" spans="59:59" hidden="1" x14ac:dyDescent="0.25">
      <c r="BG1604" s="58" t="str">
        <f>IF('Job Database'!$X1611="", "", 'Job Database'!$X1611)</f>
        <v/>
      </c>
    </row>
    <row r="1605" spans="59:59" hidden="1" x14ac:dyDescent="0.25">
      <c r="BG1605" s="58" t="str">
        <f>IF('Job Database'!$X1612="", "", 'Job Database'!$X1612)</f>
        <v/>
      </c>
    </row>
    <row r="1606" spans="59:59" hidden="1" x14ac:dyDescent="0.25">
      <c r="BG1606" s="58" t="str">
        <f>IF('Job Database'!$X1613="", "", 'Job Database'!$X1613)</f>
        <v/>
      </c>
    </row>
    <row r="1607" spans="59:59" hidden="1" x14ac:dyDescent="0.25">
      <c r="BG1607" s="58" t="str">
        <f>IF('Job Database'!$X1614="", "", 'Job Database'!$X1614)</f>
        <v/>
      </c>
    </row>
    <row r="1608" spans="59:59" hidden="1" x14ac:dyDescent="0.25">
      <c r="BG1608" s="58" t="str">
        <f>IF('Job Database'!$X1615="", "", 'Job Database'!$X1615)</f>
        <v/>
      </c>
    </row>
    <row r="1609" spans="59:59" hidden="1" x14ac:dyDescent="0.25">
      <c r="BG1609" s="58" t="str">
        <f>IF('Job Database'!$X1616="", "", 'Job Database'!$X1616)</f>
        <v/>
      </c>
    </row>
    <row r="1610" spans="59:59" hidden="1" x14ac:dyDescent="0.25">
      <c r="BG1610" s="58" t="str">
        <f>IF('Job Database'!$X1617="", "", 'Job Database'!$X1617)</f>
        <v/>
      </c>
    </row>
    <row r="1611" spans="59:59" hidden="1" x14ac:dyDescent="0.25">
      <c r="BG1611" s="58" t="str">
        <f>IF('Job Database'!$X1618="", "", 'Job Database'!$X1618)</f>
        <v/>
      </c>
    </row>
    <row r="1612" spans="59:59" hidden="1" x14ac:dyDescent="0.25">
      <c r="BG1612" s="58" t="str">
        <f>IF('Job Database'!$X1619="", "", 'Job Database'!$X1619)</f>
        <v/>
      </c>
    </row>
    <row r="1613" spans="59:59" hidden="1" x14ac:dyDescent="0.25">
      <c r="BG1613" s="58" t="str">
        <f>IF('Job Database'!$X1620="", "", 'Job Database'!$X1620)</f>
        <v/>
      </c>
    </row>
    <row r="1614" spans="59:59" hidden="1" x14ac:dyDescent="0.25">
      <c r="BG1614" s="58" t="str">
        <f>IF('Job Database'!$X1621="", "", 'Job Database'!$X1621)</f>
        <v/>
      </c>
    </row>
    <row r="1615" spans="59:59" hidden="1" x14ac:dyDescent="0.25">
      <c r="BG1615" s="58" t="str">
        <f>IF('Job Database'!$X1622="", "", 'Job Database'!$X1622)</f>
        <v/>
      </c>
    </row>
    <row r="1616" spans="59:59" hidden="1" x14ac:dyDescent="0.25">
      <c r="BG1616" s="58" t="str">
        <f>IF('Job Database'!$X1623="", "", 'Job Database'!$X1623)</f>
        <v/>
      </c>
    </row>
    <row r="1617" spans="59:59" hidden="1" x14ac:dyDescent="0.25">
      <c r="BG1617" s="58" t="str">
        <f>IF('Job Database'!$X1624="", "", 'Job Database'!$X1624)</f>
        <v/>
      </c>
    </row>
    <row r="1618" spans="59:59" hidden="1" x14ac:dyDescent="0.25">
      <c r="BG1618" s="58" t="str">
        <f>IF('Job Database'!$X1625="", "", 'Job Database'!$X1625)</f>
        <v/>
      </c>
    </row>
    <row r="1619" spans="59:59" hidden="1" x14ac:dyDescent="0.25">
      <c r="BG1619" s="58" t="str">
        <f>IF('Job Database'!$X1626="", "", 'Job Database'!$X1626)</f>
        <v/>
      </c>
    </row>
    <row r="1620" spans="59:59" hidden="1" x14ac:dyDescent="0.25">
      <c r="BG1620" s="58" t="str">
        <f>IF('Job Database'!$X1627="", "", 'Job Database'!$X1627)</f>
        <v/>
      </c>
    </row>
    <row r="1621" spans="59:59" hidden="1" x14ac:dyDescent="0.25">
      <c r="BG1621" s="58" t="str">
        <f>IF('Job Database'!$X1628="", "", 'Job Database'!$X1628)</f>
        <v/>
      </c>
    </row>
    <row r="1622" spans="59:59" hidden="1" x14ac:dyDescent="0.25">
      <c r="BG1622" s="58" t="str">
        <f>IF('Job Database'!$X1629="", "", 'Job Database'!$X1629)</f>
        <v/>
      </c>
    </row>
    <row r="1623" spans="59:59" hidden="1" x14ac:dyDescent="0.25">
      <c r="BG1623" s="58" t="str">
        <f>IF('Job Database'!$X1630="", "", 'Job Database'!$X1630)</f>
        <v/>
      </c>
    </row>
    <row r="1624" spans="59:59" hidden="1" x14ac:dyDescent="0.25">
      <c r="BG1624" s="58" t="str">
        <f>IF('Job Database'!$X1631="", "", 'Job Database'!$X1631)</f>
        <v/>
      </c>
    </row>
    <row r="1625" spans="59:59" hidden="1" x14ac:dyDescent="0.25">
      <c r="BG1625" s="58" t="str">
        <f>IF('Job Database'!$X1632="", "", 'Job Database'!$X1632)</f>
        <v/>
      </c>
    </row>
    <row r="1626" spans="59:59" hidden="1" x14ac:dyDescent="0.25">
      <c r="BG1626" s="58" t="str">
        <f>IF('Job Database'!$X1633="", "", 'Job Database'!$X1633)</f>
        <v/>
      </c>
    </row>
    <row r="1627" spans="59:59" hidden="1" x14ac:dyDescent="0.25">
      <c r="BG1627" s="58" t="str">
        <f>IF('Job Database'!$X1634="", "", 'Job Database'!$X1634)</f>
        <v/>
      </c>
    </row>
    <row r="1628" spans="59:59" hidden="1" x14ac:dyDescent="0.25">
      <c r="BG1628" s="58" t="str">
        <f>IF('Job Database'!$X1635="", "", 'Job Database'!$X1635)</f>
        <v/>
      </c>
    </row>
    <row r="1629" spans="59:59" hidden="1" x14ac:dyDescent="0.25">
      <c r="BG1629" s="58" t="str">
        <f>IF('Job Database'!$X1636="", "", 'Job Database'!$X1636)</f>
        <v/>
      </c>
    </row>
    <row r="1630" spans="59:59" hidden="1" x14ac:dyDescent="0.25">
      <c r="BG1630" s="58" t="str">
        <f>IF('Job Database'!$X1637="", "", 'Job Database'!$X1637)</f>
        <v/>
      </c>
    </row>
    <row r="1631" spans="59:59" hidden="1" x14ac:dyDescent="0.25">
      <c r="BG1631" s="58" t="str">
        <f>IF('Job Database'!$X1638="", "", 'Job Database'!$X1638)</f>
        <v/>
      </c>
    </row>
    <row r="1632" spans="59:59" hidden="1" x14ac:dyDescent="0.25">
      <c r="BG1632" s="58" t="str">
        <f>IF('Job Database'!$X1639="", "", 'Job Database'!$X1639)</f>
        <v/>
      </c>
    </row>
    <row r="1633" spans="59:59" hidden="1" x14ac:dyDescent="0.25">
      <c r="BG1633" s="58" t="str">
        <f>IF('Job Database'!$X1640="", "", 'Job Database'!$X1640)</f>
        <v/>
      </c>
    </row>
    <row r="1634" spans="59:59" hidden="1" x14ac:dyDescent="0.25">
      <c r="BG1634" s="58" t="str">
        <f>IF('Job Database'!$X1641="", "", 'Job Database'!$X1641)</f>
        <v/>
      </c>
    </row>
    <row r="1635" spans="59:59" hidden="1" x14ac:dyDescent="0.25">
      <c r="BG1635" s="58" t="str">
        <f>IF('Job Database'!$X1642="", "", 'Job Database'!$X1642)</f>
        <v/>
      </c>
    </row>
    <row r="1636" spans="59:59" hidden="1" x14ac:dyDescent="0.25">
      <c r="BG1636" s="58" t="str">
        <f>IF('Job Database'!$X1643="", "", 'Job Database'!$X1643)</f>
        <v/>
      </c>
    </row>
    <row r="1637" spans="59:59" hidden="1" x14ac:dyDescent="0.25">
      <c r="BG1637" s="58" t="str">
        <f>IF('Job Database'!$X1644="", "", 'Job Database'!$X1644)</f>
        <v/>
      </c>
    </row>
    <row r="1638" spans="59:59" hidden="1" x14ac:dyDescent="0.25">
      <c r="BG1638" s="58" t="str">
        <f>IF('Job Database'!$X1645="", "", 'Job Database'!$X1645)</f>
        <v/>
      </c>
    </row>
    <row r="1639" spans="59:59" hidden="1" x14ac:dyDescent="0.25">
      <c r="BG1639" s="58" t="str">
        <f>IF('Job Database'!$X1646="", "", 'Job Database'!$X1646)</f>
        <v/>
      </c>
    </row>
    <row r="1640" spans="59:59" hidden="1" x14ac:dyDescent="0.25">
      <c r="BG1640" s="58" t="str">
        <f>IF('Job Database'!$X1647="", "", 'Job Database'!$X1647)</f>
        <v/>
      </c>
    </row>
    <row r="1641" spans="59:59" hidden="1" x14ac:dyDescent="0.25">
      <c r="BG1641" s="58" t="str">
        <f>IF('Job Database'!$X1648="", "", 'Job Database'!$X1648)</f>
        <v/>
      </c>
    </row>
    <row r="1642" spans="59:59" hidden="1" x14ac:dyDescent="0.25">
      <c r="BG1642" s="58" t="str">
        <f>IF('Job Database'!$X1649="", "", 'Job Database'!$X1649)</f>
        <v/>
      </c>
    </row>
    <row r="1643" spans="59:59" hidden="1" x14ac:dyDescent="0.25">
      <c r="BG1643" s="58" t="str">
        <f>IF('Job Database'!$X1650="", "", 'Job Database'!$X1650)</f>
        <v/>
      </c>
    </row>
    <row r="1644" spans="59:59" hidden="1" x14ac:dyDescent="0.25">
      <c r="BG1644" s="58" t="str">
        <f>IF('Job Database'!$X1651="", "", 'Job Database'!$X1651)</f>
        <v/>
      </c>
    </row>
    <row r="1645" spans="59:59" hidden="1" x14ac:dyDescent="0.25">
      <c r="BG1645" s="58" t="str">
        <f>IF('Job Database'!$X1652="", "", 'Job Database'!$X1652)</f>
        <v/>
      </c>
    </row>
    <row r="1646" spans="59:59" hidden="1" x14ac:dyDescent="0.25">
      <c r="BG1646" s="58" t="str">
        <f>IF('Job Database'!$X1653="", "", 'Job Database'!$X1653)</f>
        <v/>
      </c>
    </row>
    <row r="1647" spans="59:59" hidden="1" x14ac:dyDescent="0.25">
      <c r="BG1647" s="58" t="str">
        <f>IF('Job Database'!$X1654="", "", 'Job Database'!$X1654)</f>
        <v/>
      </c>
    </row>
    <row r="1648" spans="59:59" hidden="1" x14ac:dyDescent="0.25">
      <c r="BG1648" s="58" t="str">
        <f>IF('Job Database'!$X1655="", "", 'Job Database'!$X1655)</f>
        <v/>
      </c>
    </row>
    <row r="1649" spans="59:59" hidden="1" x14ac:dyDescent="0.25">
      <c r="BG1649" s="58" t="str">
        <f>IF('Job Database'!$X1656="", "", 'Job Database'!$X1656)</f>
        <v/>
      </c>
    </row>
    <row r="1650" spans="59:59" hidden="1" x14ac:dyDescent="0.25">
      <c r="BG1650" s="58" t="str">
        <f>IF('Job Database'!$X1657="", "", 'Job Database'!$X1657)</f>
        <v/>
      </c>
    </row>
    <row r="1651" spans="59:59" hidden="1" x14ac:dyDescent="0.25">
      <c r="BG1651" s="58" t="str">
        <f>IF('Job Database'!$X1658="", "", 'Job Database'!$X1658)</f>
        <v/>
      </c>
    </row>
    <row r="1652" spans="59:59" hidden="1" x14ac:dyDescent="0.25">
      <c r="BG1652" s="58" t="str">
        <f>IF('Job Database'!$X1659="", "", 'Job Database'!$X1659)</f>
        <v/>
      </c>
    </row>
    <row r="1653" spans="59:59" hidden="1" x14ac:dyDescent="0.25">
      <c r="BG1653" s="58" t="str">
        <f>IF('Job Database'!$X1660="", "", 'Job Database'!$X1660)</f>
        <v/>
      </c>
    </row>
    <row r="1654" spans="59:59" hidden="1" x14ac:dyDescent="0.25">
      <c r="BG1654" s="58" t="str">
        <f>IF('Job Database'!$X1661="", "", 'Job Database'!$X1661)</f>
        <v/>
      </c>
    </row>
    <row r="1655" spans="59:59" hidden="1" x14ac:dyDescent="0.25">
      <c r="BG1655" s="58" t="str">
        <f>IF('Job Database'!$X1662="", "", 'Job Database'!$X1662)</f>
        <v/>
      </c>
    </row>
    <row r="1656" spans="59:59" hidden="1" x14ac:dyDescent="0.25">
      <c r="BG1656" s="58" t="str">
        <f>IF('Job Database'!$X1663="", "", 'Job Database'!$X1663)</f>
        <v/>
      </c>
    </row>
    <row r="1657" spans="59:59" hidden="1" x14ac:dyDescent="0.25">
      <c r="BG1657" s="58" t="str">
        <f>IF('Job Database'!$X1664="", "", 'Job Database'!$X1664)</f>
        <v/>
      </c>
    </row>
    <row r="1658" spans="59:59" hidden="1" x14ac:dyDescent="0.25">
      <c r="BG1658" s="58" t="str">
        <f>IF('Job Database'!$X1665="", "", 'Job Database'!$X1665)</f>
        <v/>
      </c>
    </row>
    <row r="1659" spans="59:59" hidden="1" x14ac:dyDescent="0.25">
      <c r="BG1659" s="58" t="str">
        <f>IF('Job Database'!$X1666="", "", 'Job Database'!$X1666)</f>
        <v/>
      </c>
    </row>
    <row r="1660" spans="59:59" hidden="1" x14ac:dyDescent="0.25">
      <c r="BG1660" s="58" t="str">
        <f>IF('Job Database'!$X1667="", "", 'Job Database'!$X1667)</f>
        <v/>
      </c>
    </row>
    <row r="1661" spans="59:59" hidden="1" x14ac:dyDescent="0.25">
      <c r="BG1661" s="58" t="str">
        <f>IF('Job Database'!$X1668="", "", 'Job Database'!$X1668)</f>
        <v/>
      </c>
    </row>
    <row r="1662" spans="59:59" hidden="1" x14ac:dyDescent="0.25">
      <c r="BG1662" s="58" t="str">
        <f>IF('Job Database'!$X1669="", "", 'Job Database'!$X1669)</f>
        <v/>
      </c>
    </row>
    <row r="1663" spans="59:59" hidden="1" x14ac:dyDescent="0.25">
      <c r="BG1663" s="58" t="str">
        <f>IF('Job Database'!$X1670="", "", 'Job Database'!$X1670)</f>
        <v/>
      </c>
    </row>
    <row r="1664" spans="59:59" hidden="1" x14ac:dyDescent="0.25">
      <c r="BG1664" s="58" t="str">
        <f>IF('Job Database'!$X1671="", "", 'Job Database'!$X1671)</f>
        <v/>
      </c>
    </row>
    <row r="1665" spans="59:59" hidden="1" x14ac:dyDescent="0.25">
      <c r="BG1665" s="58" t="str">
        <f>IF('Job Database'!$X1672="", "", 'Job Database'!$X1672)</f>
        <v/>
      </c>
    </row>
    <row r="1666" spans="59:59" hidden="1" x14ac:dyDescent="0.25">
      <c r="BG1666" s="58" t="str">
        <f>IF('Job Database'!$X1673="", "", 'Job Database'!$X1673)</f>
        <v/>
      </c>
    </row>
    <row r="1667" spans="59:59" hidden="1" x14ac:dyDescent="0.25">
      <c r="BG1667" s="58" t="str">
        <f>IF('Job Database'!$X1674="", "", 'Job Database'!$X1674)</f>
        <v/>
      </c>
    </row>
    <row r="1668" spans="59:59" hidden="1" x14ac:dyDescent="0.25">
      <c r="BG1668" s="58" t="str">
        <f>IF('Job Database'!$X1675="", "", 'Job Database'!$X1675)</f>
        <v/>
      </c>
    </row>
    <row r="1669" spans="59:59" hidden="1" x14ac:dyDescent="0.25">
      <c r="BG1669" s="58" t="str">
        <f>IF('Job Database'!$X1676="", "", 'Job Database'!$X1676)</f>
        <v/>
      </c>
    </row>
    <row r="1670" spans="59:59" hidden="1" x14ac:dyDescent="0.25">
      <c r="BG1670" s="58" t="str">
        <f>IF('Job Database'!$X1677="", "", 'Job Database'!$X1677)</f>
        <v/>
      </c>
    </row>
    <row r="1671" spans="59:59" hidden="1" x14ac:dyDescent="0.25">
      <c r="BG1671" s="58" t="str">
        <f>IF('Job Database'!$X1678="", "", 'Job Database'!$X1678)</f>
        <v/>
      </c>
    </row>
    <row r="1672" spans="59:59" hidden="1" x14ac:dyDescent="0.25">
      <c r="BG1672" s="58" t="str">
        <f>IF('Job Database'!$X1679="", "", 'Job Database'!$X1679)</f>
        <v/>
      </c>
    </row>
    <row r="1673" spans="59:59" hidden="1" x14ac:dyDescent="0.25">
      <c r="BG1673" s="58" t="str">
        <f>IF('Job Database'!$X1680="", "", 'Job Database'!$X1680)</f>
        <v/>
      </c>
    </row>
    <row r="1674" spans="59:59" hidden="1" x14ac:dyDescent="0.25">
      <c r="BG1674" s="58" t="str">
        <f>IF('Job Database'!$X1681="", "", 'Job Database'!$X1681)</f>
        <v/>
      </c>
    </row>
    <row r="1675" spans="59:59" hidden="1" x14ac:dyDescent="0.25">
      <c r="BG1675" s="58" t="str">
        <f>IF('Job Database'!$X1682="", "", 'Job Database'!$X1682)</f>
        <v/>
      </c>
    </row>
    <row r="1676" spans="59:59" hidden="1" x14ac:dyDescent="0.25">
      <c r="BG1676" s="58" t="str">
        <f>IF('Job Database'!$X1683="", "", 'Job Database'!$X1683)</f>
        <v/>
      </c>
    </row>
    <row r="1677" spans="59:59" hidden="1" x14ac:dyDescent="0.25">
      <c r="BG1677" s="58" t="str">
        <f>IF('Job Database'!$X1684="", "", 'Job Database'!$X1684)</f>
        <v/>
      </c>
    </row>
    <row r="1678" spans="59:59" hidden="1" x14ac:dyDescent="0.25">
      <c r="BG1678" s="58" t="str">
        <f>IF('Job Database'!$X1685="", "", 'Job Database'!$X1685)</f>
        <v/>
      </c>
    </row>
    <row r="1679" spans="59:59" hidden="1" x14ac:dyDescent="0.25">
      <c r="BG1679" s="58" t="str">
        <f>IF('Job Database'!$X1686="", "", 'Job Database'!$X1686)</f>
        <v/>
      </c>
    </row>
    <row r="1680" spans="59:59" hidden="1" x14ac:dyDescent="0.25">
      <c r="BG1680" s="58" t="str">
        <f>IF('Job Database'!$X1687="", "", 'Job Database'!$X1687)</f>
        <v/>
      </c>
    </row>
    <row r="1681" spans="59:59" hidden="1" x14ac:dyDescent="0.25">
      <c r="BG1681" s="58" t="str">
        <f>IF('Job Database'!$X1688="", "", 'Job Database'!$X1688)</f>
        <v/>
      </c>
    </row>
    <row r="1682" spans="59:59" hidden="1" x14ac:dyDescent="0.25">
      <c r="BG1682" s="58" t="str">
        <f>IF('Job Database'!$X1689="", "", 'Job Database'!$X1689)</f>
        <v/>
      </c>
    </row>
    <row r="1683" spans="59:59" hidden="1" x14ac:dyDescent="0.25">
      <c r="BG1683" s="58" t="str">
        <f>IF('Job Database'!$X1690="", "", 'Job Database'!$X1690)</f>
        <v/>
      </c>
    </row>
    <row r="1684" spans="59:59" hidden="1" x14ac:dyDescent="0.25">
      <c r="BG1684" s="58" t="str">
        <f>IF('Job Database'!$X1691="", "", 'Job Database'!$X1691)</f>
        <v/>
      </c>
    </row>
    <row r="1685" spans="59:59" hidden="1" x14ac:dyDescent="0.25">
      <c r="BG1685" s="58" t="str">
        <f>IF('Job Database'!$X1692="", "", 'Job Database'!$X1692)</f>
        <v/>
      </c>
    </row>
    <row r="1686" spans="59:59" hidden="1" x14ac:dyDescent="0.25">
      <c r="BG1686" s="58" t="str">
        <f>IF('Job Database'!$X1693="", "", 'Job Database'!$X1693)</f>
        <v/>
      </c>
    </row>
    <row r="1687" spans="59:59" hidden="1" x14ac:dyDescent="0.25">
      <c r="BG1687" s="58" t="str">
        <f>IF('Job Database'!$X1694="", "", 'Job Database'!$X1694)</f>
        <v/>
      </c>
    </row>
    <row r="1688" spans="59:59" hidden="1" x14ac:dyDescent="0.25">
      <c r="BG1688" s="58" t="str">
        <f>IF('Job Database'!$X1695="", "", 'Job Database'!$X1695)</f>
        <v/>
      </c>
    </row>
    <row r="1689" spans="59:59" hidden="1" x14ac:dyDescent="0.25">
      <c r="BG1689" s="58" t="str">
        <f>IF('Job Database'!$X1696="", "", 'Job Database'!$X1696)</f>
        <v/>
      </c>
    </row>
    <row r="1690" spans="59:59" hidden="1" x14ac:dyDescent="0.25">
      <c r="BG1690" s="58" t="str">
        <f>IF('Job Database'!$X1697="", "", 'Job Database'!$X1697)</f>
        <v/>
      </c>
    </row>
    <row r="1691" spans="59:59" hidden="1" x14ac:dyDescent="0.25">
      <c r="BG1691" s="58" t="str">
        <f>IF('Job Database'!$X1698="", "", 'Job Database'!$X1698)</f>
        <v/>
      </c>
    </row>
    <row r="1692" spans="59:59" hidden="1" x14ac:dyDescent="0.25">
      <c r="BG1692" s="58" t="str">
        <f>IF('Job Database'!$X1699="", "", 'Job Database'!$X1699)</f>
        <v/>
      </c>
    </row>
    <row r="1693" spans="59:59" hidden="1" x14ac:dyDescent="0.25">
      <c r="BG1693" s="58" t="str">
        <f>IF('Job Database'!$X1700="", "", 'Job Database'!$X1700)</f>
        <v/>
      </c>
    </row>
    <row r="1694" spans="59:59" hidden="1" x14ac:dyDescent="0.25">
      <c r="BG1694" s="58" t="str">
        <f>IF('Job Database'!$X1701="", "", 'Job Database'!$X1701)</f>
        <v/>
      </c>
    </row>
    <row r="1695" spans="59:59" hidden="1" x14ac:dyDescent="0.25">
      <c r="BG1695" s="58" t="str">
        <f>IF('Job Database'!$X1702="", "", 'Job Database'!$X1702)</f>
        <v/>
      </c>
    </row>
    <row r="1696" spans="59:59" hidden="1" x14ac:dyDescent="0.25">
      <c r="BG1696" s="58" t="str">
        <f>IF('Job Database'!$X1703="", "", 'Job Database'!$X1703)</f>
        <v/>
      </c>
    </row>
    <row r="1697" spans="59:59" hidden="1" x14ac:dyDescent="0.25">
      <c r="BG1697" s="58" t="str">
        <f>IF('Job Database'!$X1704="", "", 'Job Database'!$X1704)</f>
        <v/>
      </c>
    </row>
    <row r="1698" spans="59:59" hidden="1" x14ac:dyDescent="0.25">
      <c r="BG1698" s="58" t="str">
        <f>IF('Job Database'!$X1705="", "", 'Job Database'!$X1705)</f>
        <v/>
      </c>
    </row>
    <row r="1699" spans="59:59" hidden="1" x14ac:dyDescent="0.25">
      <c r="BG1699" s="58" t="str">
        <f>IF('Job Database'!$X1706="", "", 'Job Database'!$X1706)</f>
        <v/>
      </c>
    </row>
    <row r="1700" spans="59:59" hidden="1" x14ac:dyDescent="0.25">
      <c r="BG1700" s="58" t="str">
        <f>IF('Job Database'!$X1707="", "", 'Job Database'!$X1707)</f>
        <v/>
      </c>
    </row>
    <row r="1701" spans="59:59" hidden="1" x14ac:dyDescent="0.25">
      <c r="BG1701" s="58" t="str">
        <f>IF('Job Database'!$X1708="", "", 'Job Database'!$X1708)</f>
        <v/>
      </c>
    </row>
    <row r="1702" spans="59:59" hidden="1" x14ac:dyDescent="0.25">
      <c r="BG1702" s="58" t="str">
        <f>IF('Job Database'!$X1709="", "", 'Job Database'!$X1709)</f>
        <v/>
      </c>
    </row>
    <row r="1703" spans="59:59" hidden="1" x14ac:dyDescent="0.25">
      <c r="BG1703" s="58" t="str">
        <f>IF('Job Database'!$X1710="", "", 'Job Database'!$X1710)</f>
        <v/>
      </c>
    </row>
    <row r="1704" spans="59:59" hidden="1" x14ac:dyDescent="0.25">
      <c r="BG1704" s="58" t="str">
        <f>IF('Job Database'!$X1711="", "", 'Job Database'!$X1711)</f>
        <v/>
      </c>
    </row>
    <row r="1705" spans="59:59" hidden="1" x14ac:dyDescent="0.25">
      <c r="BG1705" s="58" t="str">
        <f>IF('Job Database'!$X1712="", "", 'Job Database'!$X1712)</f>
        <v/>
      </c>
    </row>
    <row r="1706" spans="59:59" hidden="1" x14ac:dyDescent="0.25">
      <c r="BG1706" s="58" t="str">
        <f>IF('Job Database'!$X1713="", "", 'Job Database'!$X1713)</f>
        <v/>
      </c>
    </row>
    <row r="1707" spans="59:59" hidden="1" x14ac:dyDescent="0.25">
      <c r="BG1707" s="58" t="str">
        <f>IF('Job Database'!$X1714="", "", 'Job Database'!$X1714)</f>
        <v/>
      </c>
    </row>
    <row r="1708" spans="59:59" hidden="1" x14ac:dyDescent="0.25">
      <c r="BG1708" s="58" t="str">
        <f>IF('Job Database'!$X1715="", "", 'Job Database'!$X1715)</f>
        <v/>
      </c>
    </row>
    <row r="1709" spans="59:59" hidden="1" x14ac:dyDescent="0.25">
      <c r="BG1709" s="58" t="str">
        <f>IF('Job Database'!$X1716="", "", 'Job Database'!$X1716)</f>
        <v/>
      </c>
    </row>
    <row r="1710" spans="59:59" hidden="1" x14ac:dyDescent="0.25">
      <c r="BG1710" s="58" t="str">
        <f>IF('Job Database'!$X1717="", "", 'Job Database'!$X1717)</f>
        <v/>
      </c>
    </row>
    <row r="1711" spans="59:59" hidden="1" x14ac:dyDescent="0.25">
      <c r="BG1711" s="58" t="str">
        <f>IF('Job Database'!$X1718="", "", 'Job Database'!$X1718)</f>
        <v/>
      </c>
    </row>
    <row r="1712" spans="59:59" hidden="1" x14ac:dyDescent="0.25">
      <c r="BG1712" s="58" t="str">
        <f>IF('Job Database'!$X1719="", "", 'Job Database'!$X1719)</f>
        <v/>
      </c>
    </row>
    <row r="1713" spans="59:59" hidden="1" x14ac:dyDescent="0.25">
      <c r="BG1713" s="58" t="str">
        <f>IF('Job Database'!$X1720="", "", 'Job Database'!$X1720)</f>
        <v/>
      </c>
    </row>
    <row r="1714" spans="59:59" hidden="1" x14ac:dyDescent="0.25">
      <c r="BG1714" s="58" t="str">
        <f>IF('Job Database'!$X1721="", "", 'Job Database'!$X1721)</f>
        <v/>
      </c>
    </row>
    <row r="1715" spans="59:59" hidden="1" x14ac:dyDescent="0.25">
      <c r="BG1715" s="58" t="str">
        <f>IF('Job Database'!$X1722="", "", 'Job Database'!$X1722)</f>
        <v/>
      </c>
    </row>
    <row r="1716" spans="59:59" hidden="1" x14ac:dyDescent="0.25">
      <c r="BG1716" s="58" t="str">
        <f>IF('Job Database'!$X1723="", "", 'Job Database'!$X1723)</f>
        <v/>
      </c>
    </row>
    <row r="1717" spans="59:59" hidden="1" x14ac:dyDescent="0.25">
      <c r="BG1717" s="58" t="str">
        <f>IF('Job Database'!$X1724="", "", 'Job Database'!$X1724)</f>
        <v/>
      </c>
    </row>
    <row r="1718" spans="59:59" hidden="1" x14ac:dyDescent="0.25">
      <c r="BG1718" s="58" t="str">
        <f>IF('Job Database'!$X1725="", "", 'Job Database'!$X1725)</f>
        <v/>
      </c>
    </row>
    <row r="1719" spans="59:59" hidden="1" x14ac:dyDescent="0.25">
      <c r="BG1719" s="58" t="str">
        <f>IF('Job Database'!$X1726="", "", 'Job Database'!$X1726)</f>
        <v/>
      </c>
    </row>
    <row r="1720" spans="59:59" hidden="1" x14ac:dyDescent="0.25">
      <c r="BG1720" s="58" t="str">
        <f>IF('Job Database'!$X1727="", "", 'Job Database'!$X1727)</f>
        <v/>
      </c>
    </row>
    <row r="1721" spans="59:59" hidden="1" x14ac:dyDescent="0.25">
      <c r="BG1721" s="58" t="str">
        <f>IF('Job Database'!$X1728="", "", 'Job Database'!$X1728)</f>
        <v/>
      </c>
    </row>
    <row r="1722" spans="59:59" hidden="1" x14ac:dyDescent="0.25">
      <c r="BG1722" s="58" t="str">
        <f>IF('Job Database'!$X1729="", "", 'Job Database'!$X1729)</f>
        <v/>
      </c>
    </row>
    <row r="1723" spans="59:59" hidden="1" x14ac:dyDescent="0.25">
      <c r="BG1723" s="58" t="str">
        <f>IF('Job Database'!$X1730="", "", 'Job Database'!$X1730)</f>
        <v/>
      </c>
    </row>
    <row r="1724" spans="59:59" hidden="1" x14ac:dyDescent="0.25">
      <c r="BG1724" s="58" t="str">
        <f>IF('Job Database'!$X1731="", "", 'Job Database'!$X1731)</f>
        <v/>
      </c>
    </row>
    <row r="1725" spans="59:59" hidden="1" x14ac:dyDescent="0.25">
      <c r="BG1725" s="58" t="str">
        <f>IF('Job Database'!$X1732="", "", 'Job Database'!$X1732)</f>
        <v/>
      </c>
    </row>
    <row r="1726" spans="59:59" hidden="1" x14ac:dyDescent="0.25">
      <c r="BG1726" s="58" t="str">
        <f>IF('Job Database'!$X1733="", "", 'Job Database'!$X1733)</f>
        <v/>
      </c>
    </row>
    <row r="1727" spans="59:59" hidden="1" x14ac:dyDescent="0.25">
      <c r="BG1727" s="58" t="str">
        <f>IF('Job Database'!$X1734="", "", 'Job Database'!$X1734)</f>
        <v/>
      </c>
    </row>
    <row r="1728" spans="59:59" hidden="1" x14ac:dyDescent="0.25">
      <c r="BG1728" s="58" t="str">
        <f>IF('Job Database'!$X1735="", "", 'Job Database'!$X1735)</f>
        <v/>
      </c>
    </row>
    <row r="1729" spans="59:59" hidden="1" x14ac:dyDescent="0.25">
      <c r="BG1729" s="58" t="str">
        <f>IF('Job Database'!$X1736="", "", 'Job Database'!$X1736)</f>
        <v/>
      </c>
    </row>
    <row r="1730" spans="59:59" hidden="1" x14ac:dyDescent="0.25">
      <c r="BG1730" s="58" t="str">
        <f>IF('Job Database'!$X1737="", "", 'Job Database'!$X1737)</f>
        <v/>
      </c>
    </row>
    <row r="1731" spans="59:59" hidden="1" x14ac:dyDescent="0.25">
      <c r="BG1731" s="58" t="str">
        <f>IF('Job Database'!$X1738="", "", 'Job Database'!$X1738)</f>
        <v/>
      </c>
    </row>
    <row r="1732" spans="59:59" hidden="1" x14ac:dyDescent="0.25">
      <c r="BG1732" s="58" t="str">
        <f>IF('Job Database'!$X1739="", "", 'Job Database'!$X1739)</f>
        <v/>
      </c>
    </row>
    <row r="1733" spans="59:59" hidden="1" x14ac:dyDescent="0.25">
      <c r="BG1733" s="58" t="str">
        <f>IF('Job Database'!$X1740="", "", 'Job Database'!$X1740)</f>
        <v/>
      </c>
    </row>
    <row r="1734" spans="59:59" hidden="1" x14ac:dyDescent="0.25">
      <c r="BG1734" s="58" t="str">
        <f>IF('Job Database'!$X1741="", "", 'Job Database'!$X1741)</f>
        <v/>
      </c>
    </row>
    <row r="1735" spans="59:59" hidden="1" x14ac:dyDescent="0.25">
      <c r="BG1735" s="58" t="str">
        <f>IF('Job Database'!$X1742="", "", 'Job Database'!$X1742)</f>
        <v/>
      </c>
    </row>
    <row r="1736" spans="59:59" hidden="1" x14ac:dyDescent="0.25">
      <c r="BG1736" s="58" t="str">
        <f>IF('Job Database'!$X1743="", "", 'Job Database'!$X1743)</f>
        <v/>
      </c>
    </row>
    <row r="1737" spans="59:59" hidden="1" x14ac:dyDescent="0.25">
      <c r="BG1737" s="58" t="str">
        <f>IF('Job Database'!$X1744="", "", 'Job Database'!$X1744)</f>
        <v/>
      </c>
    </row>
    <row r="1738" spans="59:59" hidden="1" x14ac:dyDescent="0.25">
      <c r="BG1738" s="58" t="str">
        <f>IF('Job Database'!$X1745="", "", 'Job Database'!$X1745)</f>
        <v/>
      </c>
    </row>
    <row r="1739" spans="59:59" hidden="1" x14ac:dyDescent="0.25">
      <c r="BG1739" s="58" t="str">
        <f>IF('Job Database'!$X1746="", "", 'Job Database'!$X1746)</f>
        <v/>
      </c>
    </row>
    <row r="1740" spans="59:59" hidden="1" x14ac:dyDescent="0.25">
      <c r="BG1740" s="58" t="str">
        <f>IF('Job Database'!$X1747="", "", 'Job Database'!$X1747)</f>
        <v/>
      </c>
    </row>
    <row r="1741" spans="59:59" hidden="1" x14ac:dyDescent="0.25">
      <c r="BG1741" s="58" t="str">
        <f>IF('Job Database'!$X1748="", "", 'Job Database'!$X1748)</f>
        <v/>
      </c>
    </row>
    <row r="1742" spans="59:59" hidden="1" x14ac:dyDescent="0.25">
      <c r="BG1742" s="58" t="str">
        <f>IF('Job Database'!$X1749="", "", 'Job Database'!$X1749)</f>
        <v/>
      </c>
    </row>
    <row r="1743" spans="59:59" hidden="1" x14ac:dyDescent="0.25">
      <c r="BG1743" s="58" t="str">
        <f>IF('Job Database'!$X1750="", "", 'Job Database'!$X1750)</f>
        <v/>
      </c>
    </row>
    <row r="1744" spans="59:59" hidden="1" x14ac:dyDescent="0.25">
      <c r="BG1744" s="58" t="str">
        <f>IF('Job Database'!$X1751="", "", 'Job Database'!$X1751)</f>
        <v/>
      </c>
    </row>
    <row r="1745" spans="59:59" hidden="1" x14ac:dyDescent="0.25">
      <c r="BG1745" s="58" t="str">
        <f>IF('Job Database'!$X1752="", "", 'Job Database'!$X1752)</f>
        <v/>
      </c>
    </row>
    <row r="1746" spans="59:59" hidden="1" x14ac:dyDescent="0.25">
      <c r="BG1746" s="58" t="str">
        <f>IF('Job Database'!$X1753="", "", 'Job Database'!$X1753)</f>
        <v/>
      </c>
    </row>
    <row r="1747" spans="59:59" hidden="1" x14ac:dyDescent="0.25">
      <c r="BG1747" s="58" t="str">
        <f>IF('Job Database'!$X1754="", "", 'Job Database'!$X1754)</f>
        <v/>
      </c>
    </row>
    <row r="1748" spans="59:59" hidden="1" x14ac:dyDescent="0.25">
      <c r="BG1748" s="58" t="str">
        <f>IF('Job Database'!$X1755="", "", 'Job Database'!$X1755)</f>
        <v/>
      </c>
    </row>
    <row r="1749" spans="59:59" hidden="1" x14ac:dyDescent="0.25">
      <c r="BG1749" s="58" t="str">
        <f>IF('Job Database'!$X1756="", "", 'Job Database'!$X1756)</f>
        <v/>
      </c>
    </row>
    <row r="1750" spans="59:59" hidden="1" x14ac:dyDescent="0.25">
      <c r="BG1750" s="58" t="str">
        <f>IF('Job Database'!$X1757="", "", 'Job Database'!$X1757)</f>
        <v/>
      </c>
    </row>
    <row r="1751" spans="59:59" hidden="1" x14ac:dyDescent="0.25">
      <c r="BG1751" s="58" t="str">
        <f>IF('Job Database'!$X1758="", "", 'Job Database'!$X1758)</f>
        <v/>
      </c>
    </row>
    <row r="1752" spans="59:59" hidden="1" x14ac:dyDescent="0.25">
      <c r="BG1752" s="58" t="str">
        <f>IF('Job Database'!$X1759="", "", 'Job Database'!$X1759)</f>
        <v/>
      </c>
    </row>
    <row r="1753" spans="59:59" hidden="1" x14ac:dyDescent="0.25">
      <c r="BG1753" s="58" t="str">
        <f>IF('Job Database'!$X1760="", "", 'Job Database'!$X1760)</f>
        <v/>
      </c>
    </row>
    <row r="1754" spans="59:59" hidden="1" x14ac:dyDescent="0.25">
      <c r="BG1754" s="58" t="str">
        <f>IF('Job Database'!$X1761="", "", 'Job Database'!$X1761)</f>
        <v/>
      </c>
    </row>
    <row r="1755" spans="59:59" hidden="1" x14ac:dyDescent="0.25">
      <c r="BG1755" s="58" t="str">
        <f>IF('Job Database'!$X1762="", "", 'Job Database'!$X1762)</f>
        <v/>
      </c>
    </row>
    <row r="1756" spans="59:59" hidden="1" x14ac:dyDescent="0.25">
      <c r="BG1756" s="58" t="str">
        <f>IF('Job Database'!$X1763="", "", 'Job Database'!$X1763)</f>
        <v/>
      </c>
    </row>
    <row r="1757" spans="59:59" hidden="1" x14ac:dyDescent="0.25">
      <c r="BG1757" s="58" t="str">
        <f>IF('Job Database'!$X1764="", "", 'Job Database'!$X1764)</f>
        <v/>
      </c>
    </row>
    <row r="1758" spans="59:59" hidden="1" x14ac:dyDescent="0.25">
      <c r="BG1758" s="58" t="str">
        <f>IF('Job Database'!$X1765="", "", 'Job Database'!$X1765)</f>
        <v/>
      </c>
    </row>
    <row r="1759" spans="59:59" hidden="1" x14ac:dyDescent="0.25">
      <c r="BG1759" s="58" t="str">
        <f>IF('Job Database'!$X1766="", "", 'Job Database'!$X1766)</f>
        <v/>
      </c>
    </row>
    <row r="1760" spans="59:59" hidden="1" x14ac:dyDescent="0.25">
      <c r="BG1760" s="58" t="str">
        <f>IF('Job Database'!$X1767="", "", 'Job Database'!$X1767)</f>
        <v/>
      </c>
    </row>
    <row r="1761" spans="59:59" hidden="1" x14ac:dyDescent="0.25">
      <c r="BG1761" s="58" t="str">
        <f>IF('Job Database'!$X1768="", "", 'Job Database'!$X1768)</f>
        <v/>
      </c>
    </row>
    <row r="1762" spans="59:59" hidden="1" x14ac:dyDescent="0.25">
      <c r="BG1762" s="58" t="str">
        <f>IF('Job Database'!$X1769="", "", 'Job Database'!$X1769)</f>
        <v/>
      </c>
    </row>
    <row r="1763" spans="59:59" hidden="1" x14ac:dyDescent="0.25">
      <c r="BG1763" s="58" t="str">
        <f>IF('Job Database'!$X1770="", "", 'Job Database'!$X1770)</f>
        <v/>
      </c>
    </row>
    <row r="1764" spans="59:59" hidden="1" x14ac:dyDescent="0.25">
      <c r="BG1764" s="58" t="str">
        <f>IF('Job Database'!$X1771="", "", 'Job Database'!$X1771)</f>
        <v/>
      </c>
    </row>
    <row r="1765" spans="59:59" hidden="1" x14ac:dyDescent="0.25">
      <c r="BG1765" s="58" t="str">
        <f>IF('Job Database'!$X1772="", "", 'Job Database'!$X1772)</f>
        <v/>
      </c>
    </row>
    <row r="1766" spans="59:59" hidden="1" x14ac:dyDescent="0.25">
      <c r="BG1766" s="58" t="str">
        <f>IF('Job Database'!$X1773="", "", 'Job Database'!$X1773)</f>
        <v/>
      </c>
    </row>
    <row r="1767" spans="59:59" hidden="1" x14ac:dyDescent="0.25">
      <c r="BG1767" s="58" t="str">
        <f>IF('Job Database'!$X1774="", "", 'Job Database'!$X1774)</f>
        <v/>
      </c>
    </row>
    <row r="1768" spans="59:59" hidden="1" x14ac:dyDescent="0.25">
      <c r="BG1768" s="58" t="str">
        <f>IF('Job Database'!$X1775="", "", 'Job Database'!$X1775)</f>
        <v/>
      </c>
    </row>
    <row r="1769" spans="59:59" hidden="1" x14ac:dyDescent="0.25">
      <c r="BG1769" s="58" t="str">
        <f>IF('Job Database'!$X1776="", "", 'Job Database'!$X1776)</f>
        <v/>
      </c>
    </row>
    <row r="1770" spans="59:59" hidden="1" x14ac:dyDescent="0.25">
      <c r="BG1770" s="58" t="str">
        <f>IF('Job Database'!$X1777="", "", 'Job Database'!$X1777)</f>
        <v/>
      </c>
    </row>
    <row r="1771" spans="59:59" hidden="1" x14ac:dyDescent="0.25">
      <c r="BG1771" s="58" t="str">
        <f>IF('Job Database'!$X1778="", "", 'Job Database'!$X1778)</f>
        <v/>
      </c>
    </row>
    <row r="1772" spans="59:59" hidden="1" x14ac:dyDescent="0.25">
      <c r="BG1772" s="58" t="str">
        <f>IF('Job Database'!$X1779="", "", 'Job Database'!$X1779)</f>
        <v/>
      </c>
    </row>
    <row r="1773" spans="59:59" hidden="1" x14ac:dyDescent="0.25">
      <c r="BG1773" s="58" t="str">
        <f>IF('Job Database'!$X1780="", "", 'Job Database'!$X1780)</f>
        <v/>
      </c>
    </row>
    <row r="1774" spans="59:59" hidden="1" x14ac:dyDescent="0.25">
      <c r="BG1774" s="58" t="str">
        <f>IF('Job Database'!$X1781="", "", 'Job Database'!$X1781)</f>
        <v/>
      </c>
    </row>
    <row r="1775" spans="59:59" hidden="1" x14ac:dyDescent="0.25">
      <c r="BG1775" s="58" t="str">
        <f>IF('Job Database'!$X1782="", "", 'Job Database'!$X1782)</f>
        <v/>
      </c>
    </row>
    <row r="1776" spans="59:59" hidden="1" x14ac:dyDescent="0.25">
      <c r="BG1776" s="58" t="str">
        <f>IF('Job Database'!$X1783="", "", 'Job Database'!$X1783)</f>
        <v/>
      </c>
    </row>
    <row r="1777" spans="59:59" hidden="1" x14ac:dyDescent="0.25">
      <c r="BG1777" s="58" t="str">
        <f>IF('Job Database'!$X1784="", "", 'Job Database'!$X1784)</f>
        <v/>
      </c>
    </row>
    <row r="1778" spans="59:59" hidden="1" x14ac:dyDescent="0.25">
      <c r="BG1778" s="58" t="str">
        <f>IF('Job Database'!$X1785="", "", 'Job Database'!$X1785)</f>
        <v/>
      </c>
    </row>
    <row r="1779" spans="59:59" hidden="1" x14ac:dyDescent="0.25">
      <c r="BG1779" s="58" t="str">
        <f>IF('Job Database'!$X1786="", "", 'Job Database'!$X1786)</f>
        <v/>
      </c>
    </row>
    <row r="1780" spans="59:59" hidden="1" x14ac:dyDescent="0.25">
      <c r="BG1780" s="58" t="str">
        <f>IF('Job Database'!$X1787="", "", 'Job Database'!$X1787)</f>
        <v/>
      </c>
    </row>
    <row r="1781" spans="59:59" hidden="1" x14ac:dyDescent="0.25">
      <c r="BG1781" s="58" t="str">
        <f>IF('Job Database'!$X1788="", "", 'Job Database'!$X1788)</f>
        <v/>
      </c>
    </row>
    <row r="1782" spans="59:59" hidden="1" x14ac:dyDescent="0.25">
      <c r="BG1782" s="58" t="str">
        <f>IF('Job Database'!$X1789="", "", 'Job Database'!$X1789)</f>
        <v/>
      </c>
    </row>
    <row r="1783" spans="59:59" hidden="1" x14ac:dyDescent="0.25">
      <c r="BG1783" s="58" t="str">
        <f>IF('Job Database'!$X1790="", "", 'Job Database'!$X1790)</f>
        <v/>
      </c>
    </row>
    <row r="1784" spans="59:59" hidden="1" x14ac:dyDescent="0.25">
      <c r="BG1784" s="58" t="str">
        <f>IF('Job Database'!$X1791="", "", 'Job Database'!$X1791)</f>
        <v/>
      </c>
    </row>
    <row r="1785" spans="59:59" hidden="1" x14ac:dyDescent="0.25">
      <c r="BG1785" s="58" t="str">
        <f>IF('Job Database'!$X1792="", "", 'Job Database'!$X1792)</f>
        <v/>
      </c>
    </row>
    <row r="1786" spans="59:59" hidden="1" x14ac:dyDescent="0.25">
      <c r="BG1786" s="58" t="str">
        <f>IF('Job Database'!$X1793="", "", 'Job Database'!$X1793)</f>
        <v/>
      </c>
    </row>
    <row r="1787" spans="59:59" hidden="1" x14ac:dyDescent="0.25">
      <c r="BG1787" s="58" t="str">
        <f>IF('Job Database'!$X1794="", "", 'Job Database'!$X1794)</f>
        <v/>
      </c>
    </row>
    <row r="1788" spans="59:59" hidden="1" x14ac:dyDescent="0.25">
      <c r="BG1788" s="58" t="str">
        <f>IF('Job Database'!$X1795="", "", 'Job Database'!$X1795)</f>
        <v/>
      </c>
    </row>
    <row r="1789" spans="59:59" hidden="1" x14ac:dyDescent="0.25">
      <c r="BG1789" s="58" t="str">
        <f>IF('Job Database'!$X1796="", "", 'Job Database'!$X1796)</f>
        <v/>
      </c>
    </row>
    <row r="1790" spans="59:59" hidden="1" x14ac:dyDescent="0.25">
      <c r="BG1790" s="58" t="str">
        <f>IF('Job Database'!$X1797="", "", 'Job Database'!$X1797)</f>
        <v/>
      </c>
    </row>
    <row r="1791" spans="59:59" hidden="1" x14ac:dyDescent="0.25">
      <c r="BG1791" s="58" t="str">
        <f>IF('Job Database'!$X1798="", "", 'Job Database'!$X1798)</f>
        <v/>
      </c>
    </row>
    <row r="1792" spans="59:59" hidden="1" x14ac:dyDescent="0.25">
      <c r="BG1792" s="58" t="str">
        <f>IF('Job Database'!$X1799="", "", 'Job Database'!$X1799)</f>
        <v/>
      </c>
    </row>
    <row r="1793" spans="59:59" hidden="1" x14ac:dyDescent="0.25">
      <c r="BG1793" s="58" t="str">
        <f>IF('Job Database'!$X1800="", "", 'Job Database'!$X1800)</f>
        <v/>
      </c>
    </row>
    <row r="1794" spans="59:59" hidden="1" x14ac:dyDescent="0.25">
      <c r="BG1794" s="58" t="str">
        <f>IF('Job Database'!$X1801="", "", 'Job Database'!$X1801)</f>
        <v/>
      </c>
    </row>
    <row r="1795" spans="59:59" hidden="1" x14ac:dyDescent="0.25">
      <c r="BG1795" s="58" t="str">
        <f>IF('Job Database'!$X1802="", "", 'Job Database'!$X1802)</f>
        <v/>
      </c>
    </row>
    <row r="1796" spans="59:59" hidden="1" x14ac:dyDescent="0.25">
      <c r="BG1796" s="58" t="str">
        <f>IF('Job Database'!$X1803="", "", 'Job Database'!$X1803)</f>
        <v/>
      </c>
    </row>
    <row r="1797" spans="59:59" hidden="1" x14ac:dyDescent="0.25">
      <c r="BG1797" s="58" t="str">
        <f>IF('Job Database'!$X1804="", "", 'Job Database'!$X1804)</f>
        <v/>
      </c>
    </row>
    <row r="1798" spans="59:59" hidden="1" x14ac:dyDescent="0.25">
      <c r="BG1798" s="58" t="str">
        <f>IF('Job Database'!$X1805="", "", 'Job Database'!$X1805)</f>
        <v/>
      </c>
    </row>
    <row r="1799" spans="59:59" hidden="1" x14ac:dyDescent="0.25">
      <c r="BG1799" s="58" t="str">
        <f>IF('Job Database'!$X1806="", "", 'Job Database'!$X1806)</f>
        <v/>
      </c>
    </row>
    <row r="1800" spans="59:59" hidden="1" x14ac:dyDescent="0.25">
      <c r="BG1800" s="58" t="str">
        <f>IF('Job Database'!$X1807="", "", 'Job Database'!$X1807)</f>
        <v/>
      </c>
    </row>
    <row r="1801" spans="59:59" hidden="1" x14ac:dyDescent="0.25">
      <c r="BG1801" s="58" t="str">
        <f>IF('Job Database'!$X1808="", "", 'Job Database'!$X1808)</f>
        <v/>
      </c>
    </row>
    <row r="1802" spans="59:59" hidden="1" x14ac:dyDescent="0.25">
      <c r="BG1802" s="58" t="str">
        <f>IF('Job Database'!$X1809="", "", 'Job Database'!$X1809)</f>
        <v/>
      </c>
    </row>
    <row r="1803" spans="59:59" hidden="1" x14ac:dyDescent="0.25">
      <c r="BG1803" s="58" t="str">
        <f>IF('Job Database'!$X1810="", "", 'Job Database'!$X1810)</f>
        <v/>
      </c>
    </row>
    <row r="1804" spans="59:59" hidden="1" x14ac:dyDescent="0.25">
      <c r="BG1804" s="58" t="str">
        <f>IF('Job Database'!$X1811="", "", 'Job Database'!$X1811)</f>
        <v/>
      </c>
    </row>
    <row r="1805" spans="59:59" hidden="1" x14ac:dyDescent="0.25">
      <c r="BG1805" s="58" t="str">
        <f>IF('Job Database'!$X1812="", "", 'Job Database'!$X1812)</f>
        <v/>
      </c>
    </row>
    <row r="1806" spans="59:59" hidden="1" x14ac:dyDescent="0.25">
      <c r="BG1806" s="58" t="str">
        <f>IF('Job Database'!$X1813="", "", 'Job Database'!$X1813)</f>
        <v/>
      </c>
    </row>
    <row r="1807" spans="59:59" hidden="1" x14ac:dyDescent="0.25">
      <c r="BG1807" s="58" t="str">
        <f>IF('Job Database'!$X1814="", "", 'Job Database'!$X1814)</f>
        <v/>
      </c>
    </row>
    <row r="1808" spans="59:59" hidden="1" x14ac:dyDescent="0.25">
      <c r="BG1808" s="58" t="str">
        <f>IF('Job Database'!$X1815="", "", 'Job Database'!$X1815)</f>
        <v/>
      </c>
    </row>
    <row r="1809" spans="59:59" hidden="1" x14ac:dyDescent="0.25">
      <c r="BG1809" s="58" t="str">
        <f>IF('Job Database'!$X1816="", "", 'Job Database'!$X1816)</f>
        <v/>
      </c>
    </row>
    <row r="1810" spans="59:59" hidden="1" x14ac:dyDescent="0.25">
      <c r="BG1810" s="58" t="str">
        <f>IF('Job Database'!$X1817="", "", 'Job Database'!$X1817)</f>
        <v/>
      </c>
    </row>
    <row r="1811" spans="59:59" hidden="1" x14ac:dyDescent="0.25">
      <c r="BG1811" s="58" t="str">
        <f>IF('Job Database'!$X1818="", "", 'Job Database'!$X1818)</f>
        <v/>
      </c>
    </row>
    <row r="1812" spans="59:59" hidden="1" x14ac:dyDescent="0.25">
      <c r="BG1812" s="58" t="str">
        <f>IF('Job Database'!$X1819="", "", 'Job Database'!$X1819)</f>
        <v/>
      </c>
    </row>
    <row r="1813" spans="59:59" hidden="1" x14ac:dyDescent="0.25">
      <c r="BG1813" s="58" t="str">
        <f>IF('Job Database'!$X1820="", "", 'Job Database'!$X1820)</f>
        <v/>
      </c>
    </row>
    <row r="1814" spans="59:59" hidden="1" x14ac:dyDescent="0.25">
      <c r="BG1814" s="58" t="str">
        <f>IF('Job Database'!$X1821="", "", 'Job Database'!$X1821)</f>
        <v/>
      </c>
    </row>
    <row r="1815" spans="59:59" hidden="1" x14ac:dyDescent="0.25">
      <c r="BG1815" s="58" t="str">
        <f>IF('Job Database'!$X1822="", "", 'Job Database'!$X1822)</f>
        <v/>
      </c>
    </row>
    <row r="1816" spans="59:59" hidden="1" x14ac:dyDescent="0.25">
      <c r="BG1816" s="58" t="str">
        <f>IF('Job Database'!$X1823="", "", 'Job Database'!$X1823)</f>
        <v/>
      </c>
    </row>
    <row r="1817" spans="59:59" hidden="1" x14ac:dyDescent="0.25">
      <c r="BG1817" s="58" t="str">
        <f>IF('Job Database'!$X1824="", "", 'Job Database'!$X1824)</f>
        <v/>
      </c>
    </row>
    <row r="1818" spans="59:59" hidden="1" x14ac:dyDescent="0.25">
      <c r="BG1818" s="58" t="str">
        <f>IF('Job Database'!$X1825="", "", 'Job Database'!$X1825)</f>
        <v/>
      </c>
    </row>
    <row r="1819" spans="59:59" hidden="1" x14ac:dyDescent="0.25">
      <c r="BG1819" s="58" t="str">
        <f>IF('Job Database'!$X1826="", "", 'Job Database'!$X1826)</f>
        <v/>
      </c>
    </row>
    <row r="1820" spans="59:59" hidden="1" x14ac:dyDescent="0.25">
      <c r="BG1820" s="58" t="str">
        <f>IF('Job Database'!$X1827="", "", 'Job Database'!$X1827)</f>
        <v/>
      </c>
    </row>
    <row r="1821" spans="59:59" hidden="1" x14ac:dyDescent="0.25">
      <c r="BG1821" s="58" t="str">
        <f>IF('Job Database'!$X1828="", "", 'Job Database'!$X1828)</f>
        <v/>
      </c>
    </row>
    <row r="1822" spans="59:59" hidden="1" x14ac:dyDescent="0.25">
      <c r="BG1822" s="58" t="str">
        <f>IF('Job Database'!$X1829="", "", 'Job Database'!$X1829)</f>
        <v/>
      </c>
    </row>
    <row r="1823" spans="59:59" hidden="1" x14ac:dyDescent="0.25">
      <c r="BG1823" s="58" t="str">
        <f>IF('Job Database'!$X1830="", "", 'Job Database'!$X1830)</f>
        <v/>
      </c>
    </row>
    <row r="1824" spans="59:59" hidden="1" x14ac:dyDescent="0.25">
      <c r="BG1824" s="58" t="str">
        <f>IF('Job Database'!$X1831="", "", 'Job Database'!$X1831)</f>
        <v/>
      </c>
    </row>
    <row r="1825" spans="59:59" hidden="1" x14ac:dyDescent="0.25">
      <c r="BG1825" s="58" t="str">
        <f>IF('Job Database'!$X1832="", "", 'Job Database'!$X1832)</f>
        <v/>
      </c>
    </row>
    <row r="1826" spans="59:59" hidden="1" x14ac:dyDescent="0.25">
      <c r="BG1826" s="58" t="str">
        <f>IF('Job Database'!$X1833="", "", 'Job Database'!$X1833)</f>
        <v/>
      </c>
    </row>
    <row r="1827" spans="59:59" hidden="1" x14ac:dyDescent="0.25">
      <c r="BG1827" s="58" t="str">
        <f>IF('Job Database'!$X1834="", "", 'Job Database'!$X1834)</f>
        <v/>
      </c>
    </row>
    <row r="1828" spans="59:59" hidden="1" x14ac:dyDescent="0.25">
      <c r="BG1828" s="58" t="str">
        <f>IF('Job Database'!$X1835="", "", 'Job Database'!$X1835)</f>
        <v/>
      </c>
    </row>
    <row r="1829" spans="59:59" hidden="1" x14ac:dyDescent="0.25">
      <c r="BG1829" s="58" t="str">
        <f>IF('Job Database'!$X1836="", "", 'Job Database'!$X1836)</f>
        <v/>
      </c>
    </row>
    <row r="1830" spans="59:59" hidden="1" x14ac:dyDescent="0.25">
      <c r="BG1830" s="58" t="str">
        <f>IF('Job Database'!$X1837="", "", 'Job Database'!$X1837)</f>
        <v/>
      </c>
    </row>
    <row r="1831" spans="59:59" hidden="1" x14ac:dyDescent="0.25">
      <c r="BG1831" s="58" t="str">
        <f>IF('Job Database'!$X1838="", "", 'Job Database'!$X1838)</f>
        <v/>
      </c>
    </row>
    <row r="1832" spans="59:59" hidden="1" x14ac:dyDescent="0.25">
      <c r="BG1832" s="58" t="str">
        <f>IF('Job Database'!$X1839="", "", 'Job Database'!$X1839)</f>
        <v/>
      </c>
    </row>
    <row r="1833" spans="59:59" hidden="1" x14ac:dyDescent="0.25">
      <c r="BG1833" s="58" t="str">
        <f>IF('Job Database'!$X1840="", "", 'Job Database'!$X1840)</f>
        <v/>
      </c>
    </row>
    <row r="1834" spans="59:59" hidden="1" x14ac:dyDescent="0.25">
      <c r="BG1834" s="58" t="str">
        <f>IF('Job Database'!$X1841="", "", 'Job Database'!$X1841)</f>
        <v/>
      </c>
    </row>
    <row r="1835" spans="59:59" hidden="1" x14ac:dyDescent="0.25">
      <c r="BG1835" s="58" t="str">
        <f>IF('Job Database'!$X1842="", "", 'Job Database'!$X1842)</f>
        <v/>
      </c>
    </row>
    <row r="1836" spans="59:59" hidden="1" x14ac:dyDescent="0.25">
      <c r="BG1836" s="58" t="str">
        <f>IF('Job Database'!$X1843="", "", 'Job Database'!$X1843)</f>
        <v/>
      </c>
    </row>
    <row r="1837" spans="59:59" hidden="1" x14ac:dyDescent="0.25">
      <c r="BG1837" s="58" t="str">
        <f>IF('Job Database'!$X1844="", "", 'Job Database'!$X1844)</f>
        <v/>
      </c>
    </row>
    <row r="1838" spans="59:59" hidden="1" x14ac:dyDescent="0.25">
      <c r="BG1838" s="58" t="str">
        <f>IF('Job Database'!$X1845="", "", 'Job Database'!$X1845)</f>
        <v/>
      </c>
    </row>
    <row r="1839" spans="59:59" hidden="1" x14ac:dyDescent="0.25">
      <c r="BG1839" s="58" t="str">
        <f>IF('Job Database'!$X1846="", "", 'Job Database'!$X1846)</f>
        <v/>
      </c>
    </row>
    <row r="1840" spans="59:59" hidden="1" x14ac:dyDescent="0.25">
      <c r="BG1840" s="58" t="str">
        <f>IF('Job Database'!$X1847="", "", 'Job Database'!$X1847)</f>
        <v/>
      </c>
    </row>
    <row r="1841" spans="59:59" hidden="1" x14ac:dyDescent="0.25">
      <c r="BG1841" s="58" t="str">
        <f>IF('Job Database'!$X1848="", "", 'Job Database'!$X1848)</f>
        <v/>
      </c>
    </row>
    <row r="1842" spans="59:59" hidden="1" x14ac:dyDescent="0.25">
      <c r="BG1842" s="58" t="str">
        <f>IF('Job Database'!$X1849="", "", 'Job Database'!$X1849)</f>
        <v/>
      </c>
    </row>
    <row r="1843" spans="59:59" hidden="1" x14ac:dyDescent="0.25">
      <c r="BG1843" s="58" t="str">
        <f>IF('Job Database'!$X1850="", "", 'Job Database'!$X1850)</f>
        <v/>
      </c>
    </row>
    <row r="1844" spans="59:59" hidden="1" x14ac:dyDescent="0.25">
      <c r="BG1844" s="58" t="str">
        <f>IF('Job Database'!$X1851="", "", 'Job Database'!$X1851)</f>
        <v/>
      </c>
    </row>
    <row r="1845" spans="59:59" hidden="1" x14ac:dyDescent="0.25">
      <c r="BG1845" s="58" t="str">
        <f>IF('Job Database'!$X1852="", "", 'Job Database'!$X1852)</f>
        <v/>
      </c>
    </row>
    <row r="1846" spans="59:59" hidden="1" x14ac:dyDescent="0.25">
      <c r="BG1846" s="58" t="str">
        <f>IF('Job Database'!$X1853="", "", 'Job Database'!$X1853)</f>
        <v/>
      </c>
    </row>
    <row r="1847" spans="59:59" hidden="1" x14ac:dyDescent="0.25">
      <c r="BG1847" s="58" t="str">
        <f>IF('Job Database'!$X1854="", "", 'Job Database'!$X1854)</f>
        <v/>
      </c>
    </row>
    <row r="1848" spans="59:59" hidden="1" x14ac:dyDescent="0.25">
      <c r="BG1848" s="58" t="str">
        <f>IF('Job Database'!$X1855="", "", 'Job Database'!$X1855)</f>
        <v/>
      </c>
    </row>
    <row r="1849" spans="59:59" hidden="1" x14ac:dyDescent="0.25">
      <c r="BG1849" s="58" t="str">
        <f>IF('Job Database'!$X1856="", "", 'Job Database'!$X1856)</f>
        <v/>
      </c>
    </row>
    <row r="1850" spans="59:59" hidden="1" x14ac:dyDescent="0.25">
      <c r="BG1850" s="58" t="str">
        <f>IF('Job Database'!$X1857="", "", 'Job Database'!$X1857)</f>
        <v/>
      </c>
    </row>
    <row r="1851" spans="59:59" hidden="1" x14ac:dyDescent="0.25">
      <c r="BG1851" s="58" t="str">
        <f>IF('Job Database'!$X1858="", "", 'Job Database'!$X1858)</f>
        <v/>
      </c>
    </row>
    <row r="1852" spans="59:59" hidden="1" x14ac:dyDescent="0.25">
      <c r="BG1852" s="58" t="str">
        <f>IF('Job Database'!$X1859="", "", 'Job Database'!$X1859)</f>
        <v/>
      </c>
    </row>
    <row r="1853" spans="59:59" hidden="1" x14ac:dyDescent="0.25">
      <c r="BG1853" s="58" t="str">
        <f>IF('Job Database'!$X1860="", "", 'Job Database'!$X1860)</f>
        <v/>
      </c>
    </row>
    <row r="1854" spans="59:59" hidden="1" x14ac:dyDescent="0.25">
      <c r="BG1854" s="58" t="str">
        <f>IF('Job Database'!$X1861="", "", 'Job Database'!$X1861)</f>
        <v/>
      </c>
    </row>
    <row r="1855" spans="59:59" hidden="1" x14ac:dyDescent="0.25">
      <c r="BG1855" s="58" t="str">
        <f>IF('Job Database'!$X1862="", "", 'Job Database'!$X1862)</f>
        <v/>
      </c>
    </row>
    <row r="1856" spans="59:59" hidden="1" x14ac:dyDescent="0.25">
      <c r="BG1856" s="58" t="str">
        <f>IF('Job Database'!$X1863="", "", 'Job Database'!$X1863)</f>
        <v/>
      </c>
    </row>
    <row r="1857" spans="59:59" hidden="1" x14ac:dyDescent="0.25">
      <c r="BG1857" s="58" t="str">
        <f>IF('Job Database'!$X1864="", "", 'Job Database'!$X1864)</f>
        <v/>
      </c>
    </row>
    <row r="1858" spans="59:59" hidden="1" x14ac:dyDescent="0.25">
      <c r="BG1858" s="58" t="str">
        <f>IF('Job Database'!$X1865="", "", 'Job Database'!$X1865)</f>
        <v/>
      </c>
    </row>
    <row r="1859" spans="59:59" hidden="1" x14ac:dyDescent="0.25">
      <c r="BG1859" s="58" t="str">
        <f>IF('Job Database'!$X1866="", "", 'Job Database'!$X1866)</f>
        <v/>
      </c>
    </row>
    <row r="1860" spans="59:59" hidden="1" x14ac:dyDescent="0.25">
      <c r="BG1860" s="58" t="str">
        <f>IF('Job Database'!$X1867="", "", 'Job Database'!$X1867)</f>
        <v/>
      </c>
    </row>
    <row r="1861" spans="59:59" hidden="1" x14ac:dyDescent="0.25">
      <c r="BG1861" s="58" t="str">
        <f>IF('Job Database'!$X1868="", "", 'Job Database'!$X1868)</f>
        <v/>
      </c>
    </row>
    <row r="1862" spans="59:59" hidden="1" x14ac:dyDescent="0.25">
      <c r="BG1862" s="58" t="str">
        <f>IF('Job Database'!$X1869="", "", 'Job Database'!$X1869)</f>
        <v/>
      </c>
    </row>
    <row r="1863" spans="59:59" hidden="1" x14ac:dyDescent="0.25">
      <c r="BG1863" s="58" t="str">
        <f>IF('Job Database'!$X1870="", "", 'Job Database'!$X1870)</f>
        <v/>
      </c>
    </row>
    <row r="1864" spans="59:59" hidden="1" x14ac:dyDescent="0.25">
      <c r="BG1864" s="58" t="str">
        <f>IF('Job Database'!$X1871="", "", 'Job Database'!$X1871)</f>
        <v/>
      </c>
    </row>
    <row r="1865" spans="59:59" hidden="1" x14ac:dyDescent="0.25">
      <c r="BG1865" s="58" t="str">
        <f>IF('Job Database'!$X1872="", "", 'Job Database'!$X1872)</f>
        <v/>
      </c>
    </row>
    <row r="1866" spans="59:59" hidden="1" x14ac:dyDescent="0.25">
      <c r="BG1866" s="58" t="str">
        <f>IF('Job Database'!$X1873="", "", 'Job Database'!$X1873)</f>
        <v/>
      </c>
    </row>
    <row r="1867" spans="59:59" hidden="1" x14ac:dyDescent="0.25">
      <c r="BG1867" s="58" t="str">
        <f>IF('Job Database'!$X1874="", "", 'Job Database'!$X1874)</f>
        <v/>
      </c>
    </row>
    <row r="1868" spans="59:59" hidden="1" x14ac:dyDescent="0.25">
      <c r="BG1868" s="58" t="str">
        <f>IF('Job Database'!$X1875="", "", 'Job Database'!$X1875)</f>
        <v/>
      </c>
    </row>
    <row r="1869" spans="59:59" hidden="1" x14ac:dyDescent="0.25">
      <c r="BG1869" s="58" t="str">
        <f>IF('Job Database'!$X1876="", "", 'Job Database'!$X1876)</f>
        <v/>
      </c>
    </row>
    <row r="1870" spans="59:59" hidden="1" x14ac:dyDescent="0.25">
      <c r="BG1870" s="58" t="str">
        <f>IF('Job Database'!$X1877="", "", 'Job Database'!$X1877)</f>
        <v/>
      </c>
    </row>
    <row r="1871" spans="59:59" hidden="1" x14ac:dyDescent="0.25">
      <c r="BG1871" s="58" t="str">
        <f>IF('Job Database'!$X1878="", "", 'Job Database'!$X1878)</f>
        <v/>
      </c>
    </row>
    <row r="1872" spans="59:59" hidden="1" x14ac:dyDescent="0.25">
      <c r="BG1872" s="58" t="str">
        <f>IF('Job Database'!$X1879="", "", 'Job Database'!$X1879)</f>
        <v/>
      </c>
    </row>
    <row r="1873" spans="59:59" hidden="1" x14ac:dyDescent="0.25">
      <c r="BG1873" s="58" t="str">
        <f>IF('Job Database'!$X1880="", "", 'Job Database'!$X1880)</f>
        <v/>
      </c>
    </row>
    <row r="1874" spans="59:59" hidden="1" x14ac:dyDescent="0.25">
      <c r="BG1874" s="58" t="str">
        <f>IF('Job Database'!$X1881="", "", 'Job Database'!$X1881)</f>
        <v/>
      </c>
    </row>
    <row r="1875" spans="59:59" hidden="1" x14ac:dyDescent="0.25">
      <c r="BG1875" s="58" t="str">
        <f>IF('Job Database'!$X1882="", "", 'Job Database'!$X1882)</f>
        <v/>
      </c>
    </row>
    <row r="1876" spans="59:59" hidden="1" x14ac:dyDescent="0.25">
      <c r="BG1876" s="58" t="str">
        <f>IF('Job Database'!$X1883="", "", 'Job Database'!$X1883)</f>
        <v/>
      </c>
    </row>
    <row r="1877" spans="59:59" hidden="1" x14ac:dyDescent="0.25">
      <c r="BG1877" s="58" t="str">
        <f>IF('Job Database'!$X1884="", "", 'Job Database'!$X1884)</f>
        <v/>
      </c>
    </row>
    <row r="1878" spans="59:59" hidden="1" x14ac:dyDescent="0.25">
      <c r="BG1878" s="58" t="str">
        <f>IF('Job Database'!$X1885="", "", 'Job Database'!$X1885)</f>
        <v/>
      </c>
    </row>
    <row r="1879" spans="59:59" hidden="1" x14ac:dyDescent="0.25">
      <c r="BG1879" s="58" t="str">
        <f>IF('Job Database'!$X1886="", "", 'Job Database'!$X1886)</f>
        <v/>
      </c>
    </row>
    <row r="1880" spans="59:59" hidden="1" x14ac:dyDescent="0.25">
      <c r="BG1880" s="58" t="str">
        <f>IF('Job Database'!$X1887="", "", 'Job Database'!$X1887)</f>
        <v/>
      </c>
    </row>
    <row r="1881" spans="59:59" hidden="1" x14ac:dyDescent="0.25">
      <c r="BG1881" s="58" t="str">
        <f>IF('Job Database'!$X1888="", "", 'Job Database'!$X1888)</f>
        <v/>
      </c>
    </row>
    <row r="1882" spans="59:59" hidden="1" x14ac:dyDescent="0.25">
      <c r="BG1882" s="58" t="str">
        <f>IF('Job Database'!$X1889="", "", 'Job Database'!$X1889)</f>
        <v/>
      </c>
    </row>
    <row r="1883" spans="59:59" hidden="1" x14ac:dyDescent="0.25">
      <c r="BG1883" s="58" t="str">
        <f>IF('Job Database'!$X1890="", "", 'Job Database'!$X1890)</f>
        <v/>
      </c>
    </row>
    <row r="1884" spans="59:59" hidden="1" x14ac:dyDescent="0.25">
      <c r="BG1884" s="58" t="str">
        <f>IF('Job Database'!$X1891="", "", 'Job Database'!$X1891)</f>
        <v/>
      </c>
    </row>
    <row r="1885" spans="59:59" hidden="1" x14ac:dyDescent="0.25">
      <c r="BG1885" s="58" t="str">
        <f>IF('Job Database'!$X1892="", "", 'Job Database'!$X1892)</f>
        <v/>
      </c>
    </row>
    <row r="1886" spans="59:59" hidden="1" x14ac:dyDescent="0.25">
      <c r="BG1886" s="58" t="str">
        <f>IF('Job Database'!$X1893="", "", 'Job Database'!$X1893)</f>
        <v/>
      </c>
    </row>
    <row r="1887" spans="59:59" hidden="1" x14ac:dyDescent="0.25">
      <c r="BG1887" s="58" t="str">
        <f>IF('Job Database'!$X1894="", "", 'Job Database'!$X1894)</f>
        <v/>
      </c>
    </row>
    <row r="1888" spans="59:59" hidden="1" x14ac:dyDescent="0.25">
      <c r="BG1888" s="58" t="str">
        <f>IF('Job Database'!$X1895="", "", 'Job Database'!$X1895)</f>
        <v/>
      </c>
    </row>
    <row r="1889" spans="59:59" hidden="1" x14ac:dyDescent="0.25">
      <c r="BG1889" s="58" t="str">
        <f>IF('Job Database'!$X1896="", "", 'Job Database'!$X1896)</f>
        <v/>
      </c>
    </row>
    <row r="1890" spans="59:59" hidden="1" x14ac:dyDescent="0.25">
      <c r="BG1890" s="58" t="str">
        <f>IF('Job Database'!$X1897="", "", 'Job Database'!$X1897)</f>
        <v/>
      </c>
    </row>
    <row r="1891" spans="59:59" hidden="1" x14ac:dyDescent="0.25">
      <c r="BG1891" s="58" t="str">
        <f>IF('Job Database'!$X1898="", "", 'Job Database'!$X1898)</f>
        <v/>
      </c>
    </row>
    <row r="1892" spans="59:59" hidden="1" x14ac:dyDescent="0.25">
      <c r="BG1892" s="58" t="str">
        <f>IF('Job Database'!$X1899="", "", 'Job Database'!$X1899)</f>
        <v/>
      </c>
    </row>
    <row r="1893" spans="59:59" hidden="1" x14ac:dyDescent="0.25">
      <c r="BG1893" s="58" t="str">
        <f>IF('Job Database'!$X1900="", "", 'Job Database'!$X1900)</f>
        <v/>
      </c>
    </row>
    <row r="1894" spans="59:59" hidden="1" x14ac:dyDescent="0.25">
      <c r="BG1894" s="58" t="str">
        <f>IF('Job Database'!$X1901="", "", 'Job Database'!$X1901)</f>
        <v/>
      </c>
    </row>
    <row r="1895" spans="59:59" hidden="1" x14ac:dyDescent="0.25">
      <c r="BG1895" s="58" t="str">
        <f>IF('Job Database'!$X1902="", "", 'Job Database'!$X1902)</f>
        <v/>
      </c>
    </row>
    <row r="1896" spans="59:59" hidden="1" x14ac:dyDescent="0.25">
      <c r="BG1896" s="58" t="str">
        <f>IF('Job Database'!$X1903="", "", 'Job Database'!$X1903)</f>
        <v/>
      </c>
    </row>
    <row r="1897" spans="59:59" hidden="1" x14ac:dyDescent="0.25">
      <c r="BG1897" s="58" t="str">
        <f>IF('Job Database'!$X1904="", "", 'Job Database'!$X1904)</f>
        <v/>
      </c>
    </row>
    <row r="1898" spans="59:59" hidden="1" x14ac:dyDescent="0.25">
      <c r="BG1898" s="58" t="str">
        <f>IF('Job Database'!$X1905="", "", 'Job Database'!$X1905)</f>
        <v/>
      </c>
    </row>
    <row r="1899" spans="59:59" hidden="1" x14ac:dyDescent="0.25">
      <c r="BG1899" s="58" t="str">
        <f>IF('Job Database'!$X1906="", "", 'Job Database'!$X1906)</f>
        <v/>
      </c>
    </row>
    <row r="1900" spans="59:59" hidden="1" x14ac:dyDescent="0.25">
      <c r="BG1900" s="58" t="str">
        <f>IF('Job Database'!$X1907="", "", 'Job Database'!$X1907)</f>
        <v/>
      </c>
    </row>
    <row r="1901" spans="59:59" hidden="1" x14ac:dyDescent="0.25">
      <c r="BG1901" s="58" t="str">
        <f>IF('Job Database'!$X1908="", "", 'Job Database'!$X1908)</f>
        <v/>
      </c>
    </row>
    <row r="1902" spans="59:59" hidden="1" x14ac:dyDescent="0.25">
      <c r="BG1902" s="58" t="str">
        <f>IF('Job Database'!$X1909="", "", 'Job Database'!$X1909)</f>
        <v/>
      </c>
    </row>
    <row r="1903" spans="59:59" hidden="1" x14ac:dyDescent="0.25">
      <c r="BG1903" s="58" t="str">
        <f>IF('Job Database'!$X1910="", "", 'Job Database'!$X1910)</f>
        <v/>
      </c>
    </row>
    <row r="1904" spans="59:59" hidden="1" x14ac:dyDescent="0.25">
      <c r="BG1904" s="58" t="str">
        <f>IF('Job Database'!$X1911="", "", 'Job Database'!$X1911)</f>
        <v/>
      </c>
    </row>
    <row r="1905" spans="59:59" hidden="1" x14ac:dyDescent="0.25">
      <c r="BG1905" s="58" t="str">
        <f>IF('Job Database'!$X1912="", "", 'Job Database'!$X1912)</f>
        <v/>
      </c>
    </row>
    <row r="1906" spans="59:59" hidden="1" x14ac:dyDescent="0.25">
      <c r="BG1906" s="58" t="str">
        <f>IF('Job Database'!$X1913="", "", 'Job Database'!$X1913)</f>
        <v/>
      </c>
    </row>
    <row r="1907" spans="59:59" hidden="1" x14ac:dyDescent="0.25">
      <c r="BG1907" s="58" t="str">
        <f>IF('Job Database'!$X1914="", "", 'Job Database'!$X1914)</f>
        <v/>
      </c>
    </row>
    <row r="1908" spans="59:59" hidden="1" x14ac:dyDescent="0.25">
      <c r="BG1908" s="58" t="str">
        <f>IF('Job Database'!$X1915="", "", 'Job Database'!$X1915)</f>
        <v/>
      </c>
    </row>
    <row r="1909" spans="59:59" hidden="1" x14ac:dyDescent="0.25">
      <c r="BG1909" s="58" t="str">
        <f>IF('Job Database'!$X1916="", "", 'Job Database'!$X1916)</f>
        <v/>
      </c>
    </row>
    <row r="1910" spans="59:59" hidden="1" x14ac:dyDescent="0.25">
      <c r="BG1910" s="58" t="str">
        <f>IF('Job Database'!$X1917="", "", 'Job Database'!$X1917)</f>
        <v/>
      </c>
    </row>
    <row r="1911" spans="59:59" hidden="1" x14ac:dyDescent="0.25">
      <c r="BG1911" s="58" t="str">
        <f>IF('Job Database'!$X1918="", "", 'Job Database'!$X1918)</f>
        <v/>
      </c>
    </row>
    <row r="1912" spans="59:59" hidden="1" x14ac:dyDescent="0.25">
      <c r="BG1912" s="58" t="str">
        <f>IF('Job Database'!$X1919="", "", 'Job Database'!$X1919)</f>
        <v/>
      </c>
    </row>
    <row r="1913" spans="59:59" hidden="1" x14ac:dyDescent="0.25">
      <c r="BG1913" s="58" t="str">
        <f>IF('Job Database'!$X1920="", "", 'Job Database'!$X1920)</f>
        <v/>
      </c>
    </row>
    <row r="1914" spans="59:59" hidden="1" x14ac:dyDescent="0.25">
      <c r="BG1914" s="58" t="str">
        <f>IF('Job Database'!$X1921="", "", 'Job Database'!$X1921)</f>
        <v/>
      </c>
    </row>
    <row r="1915" spans="59:59" hidden="1" x14ac:dyDescent="0.25">
      <c r="BG1915" s="58" t="str">
        <f>IF('Job Database'!$X1922="", "", 'Job Database'!$X1922)</f>
        <v/>
      </c>
    </row>
    <row r="1916" spans="59:59" hidden="1" x14ac:dyDescent="0.25">
      <c r="BG1916" s="58" t="str">
        <f>IF('Job Database'!$X1923="", "", 'Job Database'!$X1923)</f>
        <v/>
      </c>
    </row>
    <row r="1917" spans="59:59" hidden="1" x14ac:dyDescent="0.25">
      <c r="BG1917" s="58" t="str">
        <f>IF('Job Database'!$X1924="", "", 'Job Database'!$X1924)</f>
        <v/>
      </c>
    </row>
    <row r="1918" spans="59:59" hidden="1" x14ac:dyDescent="0.25">
      <c r="BG1918" s="58" t="str">
        <f>IF('Job Database'!$X1925="", "", 'Job Database'!$X1925)</f>
        <v/>
      </c>
    </row>
    <row r="1919" spans="59:59" hidden="1" x14ac:dyDescent="0.25">
      <c r="BG1919" s="58" t="str">
        <f>IF('Job Database'!$X1926="", "", 'Job Database'!$X1926)</f>
        <v/>
      </c>
    </row>
    <row r="1920" spans="59:59" hidden="1" x14ac:dyDescent="0.25">
      <c r="BG1920" s="58" t="str">
        <f>IF('Job Database'!$X1927="", "", 'Job Database'!$X1927)</f>
        <v/>
      </c>
    </row>
    <row r="1921" spans="59:59" hidden="1" x14ac:dyDescent="0.25">
      <c r="BG1921" s="58" t="str">
        <f>IF('Job Database'!$X1928="", "", 'Job Database'!$X1928)</f>
        <v/>
      </c>
    </row>
    <row r="1922" spans="59:59" hidden="1" x14ac:dyDescent="0.25">
      <c r="BG1922" s="58" t="str">
        <f>IF('Job Database'!$X1929="", "", 'Job Database'!$X1929)</f>
        <v/>
      </c>
    </row>
    <row r="1923" spans="59:59" hidden="1" x14ac:dyDescent="0.25">
      <c r="BG1923" s="58" t="str">
        <f>IF('Job Database'!$X1930="", "", 'Job Database'!$X1930)</f>
        <v/>
      </c>
    </row>
    <row r="1924" spans="59:59" hidden="1" x14ac:dyDescent="0.25">
      <c r="BG1924" s="58" t="str">
        <f>IF('Job Database'!$X1931="", "", 'Job Database'!$X1931)</f>
        <v/>
      </c>
    </row>
    <row r="1925" spans="59:59" hidden="1" x14ac:dyDescent="0.25">
      <c r="BG1925" s="58" t="str">
        <f>IF('Job Database'!$X1932="", "", 'Job Database'!$X1932)</f>
        <v/>
      </c>
    </row>
    <row r="1926" spans="59:59" hidden="1" x14ac:dyDescent="0.25">
      <c r="BG1926" s="58" t="str">
        <f>IF('Job Database'!$X1933="", "", 'Job Database'!$X1933)</f>
        <v/>
      </c>
    </row>
    <row r="1927" spans="59:59" hidden="1" x14ac:dyDescent="0.25">
      <c r="BG1927" s="58" t="str">
        <f>IF('Job Database'!$X1934="", "", 'Job Database'!$X1934)</f>
        <v/>
      </c>
    </row>
    <row r="1928" spans="59:59" hidden="1" x14ac:dyDescent="0.25">
      <c r="BG1928" s="58" t="str">
        <f>IF('Job Database'!$X1935="", "", 'Job Database'!$X1935)</f>
        <v/>
      </c>
    </row>
    <row r="1929" spans="59:59" hidden="1" x14ac:dyDescent="0.25">
      <c r="BG1929" s="58" t="str">
        <f>IF('Job Database'!$X1936="", "", 'Job Database'!$X1936)</f>
        <v/>
      </c>
    </row>
    <row r="1930" spans="59:59" hidden="1" x14ac:dyDescent="0.25">
      <c r="BG1930" s="58" t="str">
        <f>IF('Job Database'!$X1937="", "", 'Job Database'!$X1937)</f>
        <v/>
      </c>
    </row>
    <row r="1931" spans="59:59" hidden="1" x14ac:dyDescent="0.25">
      <c r="BG1931" s="58" t="str">
        <f>IF('Job Database'!$X1938="", "", 'Job Database'!$X1938)</f>
        <v/>
      </c>
    </row>
    <row r="1932" spans="59:59" hidden="1" x14ac:dyDescent="0.25">
      <c r="BG1932" s="58" t="str">
        <f>IF('Job Database'!$X1939="", "", 'Job Database'!$X1939)</f>
        <v/>
      </c>
    </row>
    <row r="1933" spans="59:59" hidden="1" x14ac:dyDescent="0.25">
      <c r="BG1933" s="58" t="str">
        <f>IF('Job Database'!$X1940="", "", 'Job Database'!$X1940)</f>
        <v/>
      </c>
    </row>
    <row r="1934" spans="59:59" hidden="1" x14ac:dyDescent="0.25">
      <c r="BG1934" s="58" t="str">
        <f>IF('Job Database'!$X1941="", "", 'Job Database'!$X1941)</f>
        <v/>
      </c>
    </row>
    <row r="1935" spans="59:59" hidden="1" x14ac:dyDescent="0.25">
      <c r="BG1935" s="58" t="str">
        <f>IF('Job Database'!$X1942="", "", 'Job Database'!$X1942)</f>
        <v/>
      </c>
    </row>
    <row r="1936" spans="59:59" hidden="1" x14ac:dyDescent="0.25">
      <c r="BG1936" s="58" t="str">
        <f>IF('Job Database'!$X1943="", "", 'Job Database'!$X1943)</f>
        <v/>
      </c>
    </row>
    <row r="1937" spans="59:59" hidden="1" x14ac:dyDescent="0.25">
      <c r="BG1937" s="58" t="str">
        <f>IF('Job Database'!$X1944="", "", 'Job Database'!$X1944)</f>
        <v/>
      </c>
    </row>
    <row r="1938" spans="59:59" hidden="1" x14ac:dyDescent="0.25">
      <c r="BG1938" s="58" t="str">
        <f>IF('Job Database'!$X1945="", "", 'Job Database'!$X1945)</f>
        <v/>
      </c>
    </row>
    <row r="1939" spans="59:59" hidden="1" x14ac:dyDescent="0.25">
      <c r="BG1939" s="58" t="str">
        <f>IF('Job Database'!$X1946="", "", 'Job Database'!$X1946)</f>
        <v/>
      </c>
    </row>
    <row r="1940" spans="59:59" hidden="1" x14ac:dyDescent="0.25">
      <c r="BG1940" s="58" t="str">
        <f>IF('Job Database'!$X1947="", "", 'Job Database'!$X1947)</f>
        <v/>
      </c>
    </row>
    <row r="1941" spans="59:59" hidden="1" x14ac:dyDescent="0.25">
      <c r="BG1941" s="58" t="str">
        <f>IF('Job Database'!$X1948="", "", 'Job Database'!$X1948)</f>
        <v/>
      </c>
    </row>
    <row r="1942" spans="59:59" hidden="1" x14ac:dyDescent="0.25">
      <c r="BG1942" s="58" t="str">
        <f>IF('Job Database'!$X1949="", "", 'Job Database'!$X1949)</f>
        <v/>
      </c>
    </row>
    <row r="1943" spans="59:59" hidden="1" x14ac:dyDescent="0.25">
      <c r="BG1943" s="58" t="str">
        <f>IF('Job Database'!$X1950="", "", 'Job Database'!$X1950)</f>
        <v/>
      </c>
    </row>
    <row r="1944" spans="59:59" hidden="1" x14ac:dyDescent="0.25">
      <c r="BG1944" s="58" t="str">
        <f>IF('Job Database'!$X1951="", "", 'Job Database'!$X1951)</f>
        <v/>
      </c>
    </row>
    <row r="1945" spans="59:59" hidden="1" x14ac:dyDescent="0.25">
      <c r="BG1945" s="58" t="str">
        <f>IF('Job Database'!$X1952="", "", 'Job Database'!$X1952)</f>
        <v/>
      </c>
    </row>
    <row r="1946" spans="59:59" hidden="1" x14ac:dyDescent="0.25">
      <c r="BG1946" s="58" t="str">
        <f>IF('Job Database'!$X1953="", "", 'Job Database'!$X1953)</f>
        <v/>
      </c>
    </row>
    <row r="1947" spans="59:59" hidden="1" x14ac:dyDescent="0.25">
      <c r="BG1947" s="58" t="str">
        <f>IF('Job Database'!$X1954="", "", 'Job Database'!$X1954)</f>
        <v/>
      </c>
    </row>
    <row r="1948" spans="59:59" hidden="1" x14ac:dyDescent="0.25">
      <c r="BG1948" s="58" t="str">
        <f>IF('Job Database'!$X1955="", "", 'Job Database'!$X1955)</f>
        <v/>
      </c>
    </row>
    <row r="1949" spans="59:59" hidden="1" x14ac:dyDescent="0.25">
      <c r="BG1949" s="58" t="str">
        <f>IF('Job Database'!$X1956="", "", 'Job Database'!$X1956)</f>
        <v/>
      </c>
    </row>
    <row r="1950" spans="59:59" hidden="1" x14ac:dyDescent="0.25">
      <c r="BG1950" s="58" t="str">
        <f>IF('Job Database'!$X1957="", "", 'Job Database'!$X1957)</f>
        <v/>
      </c>
    </row>
    <row r="1951" spans="59:59" hidden="1" x14ac:dyDescent="0.25">
      <c r="BG1951" s="58" t="str">
        <f>IF('Job Database'!$X1958="", "", 'Job Database'!$X1958)</f>
        <v/>
      </c>
    </row>
    <row r="1952" spans="59:59" hidden="1" x14ac:dyDescent="0.25">
      <c r="BG1952" s="58" t="str">
        <f>IF('Job Database'!$X1959="", "", 'Job Database'!$X1959)</f>
        <v/>
      </c>
    </row>
    <row r="1953" spans="59:59" hidden="1" x14ac:dyDescent="0.25">
      <c r="BG1953" s="58" t="str">
        <f>IF('Job Database'!$X1960="", "", 'Job Database'!$X1960)</f>
        <v/>
      </c>
    </row>
    <row r="1954" spans="59:59" hidden="1" x14ac:dyDescent="0.25">
      <c r="BG1954" s="58" t="str">
        <f>IF('Job Database'!$X1961="", "", 'Job Database'!$X1961)</f>
        <v/>
      </c>
    </row>
    <row r="1955" spans="59:59" hidden="1" x14ac:dyDescent="0.25">
      <c r="BG1955" s="58" t="str">
        <f>IF('Job Database'!$X1962="", "", 'Job Database'!$X1962)</f>
        <v/>
      </c>
    </row>
    <row r="1956" spans="59:59" hidden="1" x14ac:dyDescent="0.25">
      <c r="BG1956" s="58" t="str">
        <f>IF('Job Database'!$X1963="", "", 'Job Database'!$X1963)</f>
        <v/>
      </c>
    </row>
    <row r="1957" spans="59:59" hidden="1" x14ac:dyDescent="0.25">
      <c r="BG1957" s="58" t="str">
        <f>IF('Job Database'!$X1964="", "", 'Job Database'!$X1964)</f>
        <v/>
      </c>
    </row>
    <row r="1958" spans="59:59" hidden="1" x14ac:dyDescent="0.25">
      <c r="BG1958" s="58" t="str">
        <f>IF('Job Database'!$X1965="", "", 'Job Database'!$X1965)</f>
        <v/>
      </c>
    </row>
    <row r="1959" spans="59:59" hidden="1" x14ac:dyDescent="0.25">
      <c r="BG1959" s="58" t="str">
        <f>IF('Job Database'!$X1966="", "", 'Job Database'!$X1966)</f>
        <v/>
      </c>
    </row>
    <row r="1960" spans="59:59" hidden="1" x14ac:dyDescent="0.25">
      <c r="BG1960" s="58" t="str">
        <f>IF('Job Database'!$X1967="", "", 'Job Database'!$X1967)</f>
        <v/>
      </c>
    </row>
    <row r="1961" spans="59:59" hidden="1" x14ac:dyDescent="0.25">
      <c r="BG1961" s="58" t="str">
        <f>IF('Job Database'!$X1968="", "", 'Job Database'!$X1968)</f>
        <v/>
      </c>
    </row>
    <row r="1962" spans="59:59" hidden="1" x14ac:dyDescent="0.25">
      <c r="BG1962" s="58" t="str">
        <f>IF('Job Database'!$X1969="", "", 'Job Database'!$X1969)</f>
        <v/>
      </c>
    </row>
    <row r="1963" spans="59:59" hidden="1" x14ac:dyDescent="0.25">
      <c r="BG1963" s="58" t="str">
        <f>IF('Job Database'!$X1970="", "", 'Job Database'!$X1970)</f>
        <v/>
      </c>
    </row>
    <row r="1964" spans="59:59" hidden="1" x14ac:dyDescent="0.25">
      <c r="BG1964" s="58" t="str">
        <f>IF('Job Database'!$X1971="", "", 'Job Database'!$X1971)</f>
        <v/>
      </c>
    </row>
    <row r="1965" spans="59:59" hidden="1" x14ac:dyDescent="0.25">
      <c r="BG1965" s="58" t="str">
        <f>IF('Job Database'!$X1972="", "", 'Job Database'!$X1972)</f>
        <v/>
      </c>
    </row>
    <row r="1966" spans="59:59" hidden="1" x14ac:dyDescent="0.25">
      <c r="BG1966" s="58" t="str">
        <f>IF('Job Database'!$X1973="", "", 'Job Database'!$X1973)</f>
        <v/>
      </c>
    </row>
    <row r="1967" spans="59:59" hidden="1" x14ac:dyDescent="0.25">
      <c r="BG1967" s="58" t="str">
        <f>IF('Job Database'!$X1974="", "", 'Job Database'!$X1974)</f>
        <v/>
      </c>
    </row>
    <row r="1968" spans="59:59" hidden="1" x14ac:dyDescent="0.25">
      <c r="BG1968" s="58" t="str">
        <f>IF('Job Database'!$X1975="", "", 'Job Database'!$X1975)</f>
        <v/>
      </c>
    </row>
    <row r="1969" spans="59:59" hidden="1" x14ac:dyDescent="0.25">
      <c r="BG1969" s="58" t="str">
        <f>IF('Job Database'!$X1976="", "", 'Job Database'!$X1976)</f>
        <v/>
      </c>
    </row>
    <row r="1970" spans="59:59" hidden="1" x14ac:dyDescent="0.25">
      <c r="BG1970" s="58" t="str">
        <f>IF('Job Database'!$X1977="", "", 'Job Database'!$X1977)</f>
        <v/>
      </c>
    </row>
    <row r="1971" spans="59:59" hidden="1" x14ac:dyDescent="0.25">
      <c r="BG1971" s="58" t="str">
        <f>IF('Job Database'!$X1978="", "", 'Job Database'!$X1978)</f>
        <v/>
      </c>
    </row>
    <row r="1972" spans="59:59" hidden="1" x14ac:dyDescent="0.25">
      <c r="BG1972" s="58" t="str">
        <f>IF('Job Database'!$X1979="", "", 'Job Database'!$X1979)</f>
        <v/>
      </c>
    </row>
    <row r="1973" spans="59:59" hidden="1" x14ac:dyDescent="0.25">
      <c r="BG1973" s="58" t="str">
        <f>IF('Job Database'!$X1980="", "", 'Job Database'!$X1980)</f>
        <v/>
      </c>
    </row>
    <row r="1974" spans="59:59" hidden="1" x14ac:dyDescent="0.25">
      <c r="BG1974" s="58" t="str">
        <f>IF('Job Database'!$X1981="", "", 'Job Database'!$X1981)</f>
        <v/>
      </c>
    </row>
    <row r="1975" spans="59:59" hidden="1" x14ac:dyDescent="0.25">
      <c r="BG1975" s="58" t="str">
        <f>IF('Job Database'!$X1982="", "", 'Job Database'!$X1982)</f>
        <v/>
      </c>
    </row>
    <row r="1976" spans="59:59" hidden="1" x14ac:dyDescent="0.25">
      <c r="BG1976" s="58" t="str">
        <f>IF('Job Database'!$X1983="", "", 'Job Database'!$X1983)</f>
        <v/>
      </c>
    </row>
    <row r="1977" spans="59:59" hidden="1" x14ac:dyDescent="0.25">
      <c r="BG1977" s="58" t="str">
        <f>IF('Job Database'!$X1984="", "", 'Job Database'!$X1984)</f>
        <v/>
      </c>
    </row>
    <row r="1978" spans="59:59" hidden="1" x14ac:dyDescent="0.25">
      <c r="BG1978" s="58" t="str">
        <f>IF('Job Database'!$X1985="", "", 'Job Database'!$X1985)</f>
        <v/>
      </c>
    </row>
    <row r="1979" spans="59:59" hidden="1" x14ac:dyDescent="0.25">
      <c r="BG1979" s="58" t="str">
        <f>IF('Job Database'!$X1986="", "", 'Job Database'!$X1986)</f>
        <v/>
      </c>
    </row>
    <row r="1980" spans="59:59" hidden="1" x14ac:dyDescent="0.25">
      <c r="BG1980" s="58" t="str">
        <f>IF('Job Database'!$X1987="", "", 'Job Database'!$X1987)</f>
        <v/>
      </c>
    </row>
    <row r="1981" spans="59:59" hidden="1" x14ac:dyDescent="0.25">
      <c r="BG1981" s="58" t="str">
        <f>IF('Job Database'!$X1988="", "", 'Job Database'!$X1988)</f>
        <v/>
      </c>
    </row>
    <row r="1982" spans="59:59" hidden="1" x14ac:dyDescent="0.25">
      <c r="BG1982" s="58" t="str">
        <f>IF('Job Database'!$X1989="", "", 'Job Database'!$X1989)</f>
        <v/>
      </c>
    </row>
    <row r="1983" spans="59:59" hidden="1" x14ac:dyDescent="0.25">
      <c r="BG1983" s="58" t="str">
        <f>IF('Job Database'!$X1990="", "", 'Job Database'!$X1990)</f>
        <v/>
      </c>
    </row>
    <row r="1984" spans="59:59" hidden="1" x14ac:dyDescent="0.25">
      <c r="BG1984" s="58" t="str">
        <f>IF('Job Database'!$X1991="", "", 'Job Database'!$X1991)</f>
        <v/>
      </c>
    </row>
    <row r="1985" spans="59:59" hidden="1" x14ac:dyDescent="0.25">
      <c r="BG1985" s="58" t="str">
        <f>IF('Job Database'!$X1992="", "", 'Job Database'!$X1992)</f>
        <v/>
      </c>
    </row>
    <row r="1986" spans="59:59" hidden="1" x14ac:dyDescent="0.25">
      <c r="BG1986" s="58" t="str">
        <f>IF('Job Database'!$X1993="", "", 'Job Database'!$X1993)</f>
        <v/>
      </c>
    </row>
    <row r="1987" spans="59:59" hidden="1" x14ac:dyDescent="0.25">
      <c r="BG1987" s="58" t="str">
        <f>IF('Job Database'!$X1994="", "", 'Job Database'!$X1994)</f>
        <v/>
      </c>
    </row>
    <row r="1988" spans="59:59" hidden="1" x14ac:dyDescent="0.25">
      <c r="BG1988" s="58" t="str">
        <f>IF('Job Database'!$X1995="", "", 'Job Database'!$X1995)</f>
        <v/>
      </c>
    </row>
    <row r="1989" spans="59:59" hidden="1" x14ac:dyDescent="0.25">
      <c r="BG1989" s="58" t="str">
        <f>IF('Job Database'!$X1996="", "", 'Job Database'!$X1996)</f>
        <v/>
      </c>
    </row>
    <row r="1990" spans="59:59" hidden="1" x14ac:dyDescent="0.25">
      <c r="BG1990" s="58" t="str">
        <f>IF('Job Database'!$X1997="", "", 'Job Database'!$X1997)</f>
        <v/>
      </c>
    </row>
    <row r="1991" spans="59:59" hidden="1" x14ac:dyDescent="0.25">
      <c r="BG1991" s="58" t="str">
        <f>IF('Job Database'!$X1998="", "", 'Job Database'!$X1998)</f>
        <v/>
      </c>
    </row>
    <row r="1992" spans="59:59" hidden="1" x14ac:dyDescent="0.25">
      <c r="BG1992" s="58" t="str">
        <f>IF('Job Database'!$X1999="", "", 'Job Database'!$X1999)</f>
        <v/>
      </c>
    </row>
    <row r="1993" spans="59:59" hidden="1" x14ac:dyDescent="0.25">
      <c r="BG1993" s="58" t="str">
        <f>IF('Job Database'!$X2000="", "", 'Job Database'!$X2000)</f>
        <v/>
      </c>
    </row>
    <row r="1994" spans="59:59" hidden="1" x14ac:dyDescent="0.25">
      <c r="BG1994" s="58" t="str">
        <f>IF('Job Database'!$X2001="", "", 'Job Database'!$X2001)</f>
        <v/>
      </c>
    </row>
    <row r="1995" spans="59:59" hidden="1" x14ac:dyDescent="0.25">
      <c r="BG1995" s="58" t="str">
        <f>IF('Job Database'!$X2002="", "", 'Job Database'!$X2002)</f>
        <v/>
      </c>
    </row>
    <row r="1996" spans="59:59" hidden="1" x14ac:dyDescent="0.25">
      <c r="BG1996" s="58" t="str">
        <f>IF('Job Database'!$X2003="", "", 'Job Database'!$X2003)</f>
        <v/>
      </c>
    </row>
    <row r="1997" spans="59:59" hidden="1" x14ac:dyDescent="0.25">
      <c r="BG1997" s="58" t="str">
        <f>IF('Job Database'!$X2004="", "", 'Job Database'!$X2004)</f>
        <v/>
      </c>
    </row>
    <row r="1998" spans="59:59" hidden="1" x14ac:dyDescent="0.25">
      <c r="BG1998" s="58" t="str">
        <f>IF('Job Database'!$X2005="", "", 'Job Database'!$X2005)</f>
        <v/>
      </c>
    </row>
    <row r="1999" spans="59:59" hidden="1" x14ac:dyDescent="0.25">
      <c r="BG1999" s="58" t="str">
        <f>IF('Job Database'!$X2006="", "", 'Job Database'!$X2006)</f>
        <v/>
      </c>
    </row>
    <row r="2000" spans="59:59" hidden="1" x14ac:dyDescent="0.25">
      <c r="BG2000" s="58" t="str">
        <f>IF('Job Database'!$X2007="", "", 'Job Database'!$X2007)</f>
        <v/>
      </c>
    </row>
    <row r="2001" spans="59:59" hidden="1" x14ac:dyDescent="0.25">
      <c r="BG2001" s="58" t="str">
        <f>IF('Job Database'!$X2008="", "", 'Job Database'!$X2008)</f>
        <v/>
      </c>
    </row>
    <row r="2002" spans="59:59" hidden="1" x14ac:dyDescent="0.25">
      <c r="BG2002" s="58" t="str">
        <f>IF('Job Database'!$X2009="", "", 'Job Database'!$X2009)</f>
        <v/>
      </c>
    </row>
    <row r="2003" spans="59:59" hidden="1" x14ac:dyDescent="0.25">
      <c r="BG2003" s="58" t="str">
        <f>IF('Job Database'!$X2010="", "", 'Job Database'!$X2010)</f>
        <v/>
      </c>
    </row>
    <row r="2004" spans="59:59" hidden="1" x14ac:dyDescent="0.25">
      <c r="BG2004" s="58" t="str">
        <f>IF('Job Database'!$X2011="", "", 'Job Database'!$X2011)</f>
        <v/>
      </c>
    </row>
    <row r="2005" spans="59:59" hidden="1" x14ac:dyDescent="0.25">
      <c r="BG2005" s="58" t="str">
        <f>IF('Job Database'!$X2012="", "", 'Job Database'!$X2012)</f>
        <v/>
      </c>
    </row>
    <row r="2006" spans="59:59" hidden="1" x14ac:dyDescent="0.25">
      <c r="BG2006" s="58" t="str">
        <f>IF('Job Database'!$X2013="", "", 'Job Database'!$X2013)</f>
        <v/>
      </c>
    </row>
    <row r="2007" spans="59:59" hidden="1" x14ac:dyDescent="0.25">
      <c r="BG2007" s="58" t="str">
        <f>IF('Job Database'!$X2014="", "", 'Job Database'!$X2014)</f>
        <v/>
      </c>
    </row>
    <row r="2008" spans="59:59" hidden="1" x14ac:dyDescent="0.25">
      <c r="BG2008" s="58" t="str">
        <f>IF('Job Database'!$X2015="", "", 'Job Database'!$X2015)</f>
        <v/>
      </c>
    </row>
    <row r="2009" spans="59:59" hidden="1" x14ac:dyDescent="0.25">
      <c r="BG2009" s="58" t="str">
        <f>IF('Job Database'!$X2016="", "", 'Job Database'!$X2016)</f>
        <v/>
      </c>
    </row>
    <row r="2010" spans="59:59" hidden="1" x14ac:dyDescent="0.25">
      <c r="BG2010" s="58" t="str">
        <f>IF('Job Database'!$X2017="", "", 'Job Database'!$X2017)</f>
        <v/>
      </c>
    </row>
    <row r="2011" spans="59:59" hidden="1" x14ac:dyDescent="0.25">
      <c r="BG2011" s="58" t="str">
        <f>IF('Job Database'!$X2018="", "", 'Job Database'!$X2018)</f>
        <v/>
      </c>
    </row>
    <row r="2012" spans="59:59" hidden="1" x14ac:dyDescent="0.25">
      <c r="BG2012" s="58" t="str">
        <f>IF('Job Database'!$X2019="", "", 'Job Database'!$X2019)</f>
        <v/>
      </c>
    </row>
    <row r="2013" spans="59:59" hidden="1" x14ac:dyDescent="0.25">
      <c r="BG2013" s="58" t="str">
        <f>IF('Job Database'!$X2020="", "", 'Job Database'!$X2020)</f>
        <v/>
      </c>
    </row>
    <row r="2014" spans="59:59" hidden="1" x14ac:dyDescent="0.25">
      <c r="BG2014" s="58" t="str">
        <f>IF('Job Database'!$X2021="", "", 'Job Database'!$X2021)</f>
        <v/>
      </c>
    </row>
    <row r="2015" spans="59:59" hidden="1" x14ac:dyDescent="0.25">
      <c r="BG2015" s="58" t="str">
        <f>IF('Job Database'!$X2022="", "", 'Job Database'!$X2022)</f>
        <v/>
      </c>
    </row>
    <row r="2016" spans="59:59" hidden="1" x14ac:dyDescent="0.25">
      <c r="BG2016" s="58" t="str">
        <f>IF('Job Database'!$X2023="", "", 'Job Database'!$X2023)</f>
        <v/>
      </c>
    </row>
    <row r="2017" spans="59:59" hidden="1" x14ac:dyDescent="0.25">
      <c r="BG2017" s="58" t="str">
        <f>IF('Job Database'!$X2024="", "", 'Job Database'!$X2024)</f>
        <v/>
      </c>
    </row>
    <row r="2018" spans="59:59" hidden="1" x14ac:dyDescent="0.25">
      <c r="BG2018" s="58" t="str">
        <f>IF('Job Database'!$X2025="", "", 'Job Database'!$X2025)</f>
        <v/>
      </c>
    </row>
    <row r="2019" spans="59:59" hidden="1" x14ac:dyDescent="0.25">
      <c r="BG2019" s="58" t="str">
        <f>IF('Job Database'!$X2026="", "", 'Job Database'!$X2026)</f>
        <v/>
      </c>
    </row>
    <row r="2020" spans="59:59" hidden="1" x14ac:dyDescent="0.25">
      <c r="BG2020" s="58" t="str">
        <f>IF('Job Database'!$X2027="", "", 'Job Database'!$X2027)</f>
        <v/>
      </c>
    </row>
    <row r="2021" spans="59:59" hidden="1" x14ac:dyDescent="0.25">
      <c r="BG2021" s="58" t="str">
        <f>IF('Job Database'!$X2028="", "", 'Job Database'!$X2028)</f>
        <v/>
      </c>
    </row>
    <row r="2022" spans="59:59" hidden="1" x14ac:dyDescent="0.25">
      <c r="BG2022" s="58" t="str">
        <f>IF('Job Database'!$X2029="", "", 'Job Database'!$X2029)</f>
        <v/>
      </c>
    </row>
    <row r="2023" spans="59:59" hidden="1" x14ac:dyDescent="0.25">
      <c r="BG2023" s="58" t="str">
        <f>IF('Job Database'!$X2030="", "", 'Job Database'!$X2030)</f>
        <v/>
      </c>
    </row>
    <row r="2024" spans="59:59" hidden="1" x14ac:dyDescent="0.25">
      <c r="BG2024" s="58" t="str">
        <f>IF('Job Database'!$X2031="", "", 'Job Database'!$X2031)</f>
        <v/>
      </c>
    </row>
    <row r="2025" spans="59:59" hidden="1" x14ac:dyDescent="0.25">
      <c r="BG2025" s="58" t="str">
        <f>IF('Job Database'!$X2032="", "", 'Job Database'!$X2032)</f>
        <v/>
      </c>
    </row>
    <row r="2026" spans="59:59" hidden="1" x14ac:dyDescent="0.25">
      <c r="BG2026" s="58" t="str">
        <f>IF('Job Database'!$X2033="", "", 'Job Database'!$X2033)</f>
        <v/>
      </c>
    </row>
    <row r="2027" spans="59:59" hidden="1" x14ac:dyDescent="0.25">
      <c r="BG2027" s="58" t="str">
        <f>IF('Job Database'!$X2034="", "", 'Job Database'!$X2034)</f>
        <v/>
      </c>
    </row>
    <row r="2028" spans="59:59" hidden="1" x14ac:dyDescent="0.25">
      <c r="BG2028" s="58" t="str">
        <f>IF('Job Database'!$X2035="", "", 'Job Database'!$X2035)</f>
        <v/>
      </c>
    </row>
    <row r="2029" spans="59:59" hidden="1" x14ac:dyDescent="0.25">
      <c r="BG2029" s="58" t="str">
        <f>IF('Job Database'!$X2036="", "", 'Job Database'!$X2036)</f>
        <v/>
      </c>
    </row>
    <row r="2030" spans="59:59" hidden="1" x14ac:dyDescent="0.25">
      <c r="BG2030" s="58" t="str">
        <f>IF('Job Database'!$X2037="", "", 'Job Database'!$X2037)</f>
        <v/>
      </c>
    </row>
    <row r="2031" spans="59:59" hidden="1" x14ac:dyDescent="0.25">
      <c r="BG2031" s="58" t="str">
        <f>IF('Job Database'!$X2038="", "", 'Job Database'!$X2038)</f>
        <v/>
      </c>
    </row>
    <row r="2032" spans="59:59" hidden="1" x14ac:dyDescent="0.25">
      <c r="BG2032" s="58" t="str">
        <f>IF('Job Database'!$X2039="", "", 'Job Database'!$X2039)</f>
        <v/>
      </c>
    </row>
    <row r="2033" spans="59:59" hidden="1" x14ac:dyDescent="0.25">
      <c r="BG2033" s="58" t="str">
        <f>IF('Job Database'!$X2040="", "", 'Job Database'!$X2040)</f>
        <v/>
      </c>
    </row>
    <row r="2034" spans="59:59" hidden="1" x14ac:dyDescent="0.25">
      <c r="BG2034" s="58" t="str">
        <f>IF('Job Database'!$X2041="", "", 'Job Database'!$X2041)</f>
        <v/>
      </c>
    </row>
    <row r="2035" spans="59:59" hidden="1" x14ac:dyDescent="0.25">
      <c r="BG2035" s="58" t="str">
        <f>IF('Job Database'!$X2042="", "", 'Job Database'!$X2042)</f>
        <v/>
      </c>
    </row>
    <row r="2036" spans="59:59" hidden="1" x14ac:dyDescent="0.25">
      <c r="BG2036" s="58" t="str">
        <f>IF('Job Database'!$X2043="", "", 'Job Database'!$X2043)</f>
        <v/>
      </c>
    </row>
    <row r="2037" spans="59:59" hidden="1" x14ac:dyDescent="0.25">
      <c r="BG2037" s="58" t="str">
        <f>IF('Job Database'!$X2044="", "", 'Job Database'!$X2044)</f>
        <v/>
      </c>
    </row>
    <row r="2038" spans="59:59" hidden="1" x14ac:dyDescent="0.25">
      <c r="BG2038" s="58" t="str">
        <f>IF('Job Database'!$X2045="", "", 'Job Database'!$X2045)</f>
        <v/>
      </c>
    </row>
    <row r="2039" spans="59:59" hidden="1" x14ac:dyDescent="0.25">
      <c r="BG2039" s="58" t="str">
        <f>IF('Job Database'!$X2046="", "", 'Job Database'!$X2046)</f>
        <v/>
      </c>
    </row>
    <row r="2040" spans="59:59" hidden="1" x14ac:dyDescent="0.25">
      <c r="BG2040" s="58" t="str">
        <f>IF('Job Database'!$X2047="", "", 'Job Database'!$X2047)</f>
        <v/>
      </c>
    </row>
    <row r="2041" spans="59:59" hidden="1" x14ac:dyDescent="0.25">
      <c r="BG2041" s="58" t="str">
        <f>IF('Job Database'!$X2048="", "", 'Job Database'!$X2048)</f>
        <v/>
      </c>
    </row>
    <row r="2042" spans="59:59" hidden="1" x14ac:dyDescent="0.25">
      <c r="BG2042" s="58" t="str">
        <f>IF('Job Database'!$X2049="", "", 'Job Database'!$X2049)</f>
        <v/>
      </c>
    </row>
    <row r="2043" spans="59:59" hidden="1" x14ac:dyDescent="0.25">
      <c r="BG2043" s="58" t="str">
        <f>IF('Job Database'!$X2050="", "", 'Job Database'!$X2050)</f>
        <v/>
      </c>
    </row>
    <row r="2044" spans="59:59" hidden="1" x14ac:dyDescent="0.25">
      <c r="BG2044" s="58" t="str">
        <f>IF('Job Database'!$X2051="", "", 'Job Database'!$X2051)</f>
        <v/>
      </c>
    </row>
    <row r="2045" spans="59:59" hidden="1" x14ac:dyDescent="0.25">
      <c r="BG2045" s="58" t="str">
        <f>IF('Job Database'!$X2052="", "", 'Job Database'!$X2052)</f>
        <v/>
      </c>
    </row>
    <row r="2046" spans="59:59" hidden="1" x14ac:dyDescent="0.25">
      <c r="BG2046" s="58" t="str">
        <f>IF('Job Database'!$X2053="", "", 'Job Database'!$X2053)</f>
        <v/>
      </c>
    </row>
    <row r="2047" spans="59:59" hidden="1" x14ac:dyDescent="0.25">
      <c r="BG2047" s="58" t="str">
        <f>IF('Job Database'!$X2054="", "", 'Job Database'!$X2054)</f>
        <v/>
      </c>
    </row>
    <row r="2048" spans="59:59" hidden="1" x14ac:dyDescent="0.25">
      <c r="BG2048" s="58" t="str">
        <f>IF('Job Database'!$X2055="", "", 'Job Database'!$X2055)</f>
        <v/>
      </c>
    </row>
    <row r="2049" spans="59:59" hidden="1" x14ac:dyDescent="0.25">
      <c r="BG2049" s="58" t="str">
        <f>IF('Job Database'!$X2056="", "", 'Job Database'!$X2056)</f>
        <v/>
      </c>
    </row>
    <row r="2050" spans="59:59" hidden="1" x14ac:dyDescent="0.25">
      <c r="BG2050" s="58" t="str">
        <f>IF('Job Database'!$X2057="", "", 'Job Database'!$X2057)</f>
        <v/>
      </c>
    </row>
    <row r="2051" spans="59:59" hidden="1" x14ac:dyDescent="0.25">
      <c r="BG2051" s="58" t="str">
        <f>IF('Job Database'!$X2058="", "", 'Job Database'!$X2058)</f>
        <v/>
      </c>
    </row>
    <row r="2052" spans="59:59" hidden="1" x14ac:dyDescent="0.25">
      <c r="BG2052" s="58" t="str">
        <f>IF('Job Database'!$X2059="", "", 'Job Database'!$X2059)</f>
        <v/>
      </c>
    </row>
    <row r="2053" spans="59:59" hidden="1" x14ac:dyDescent="0.25">
      <c r="BG2053" s="58" t="str">
        <f>IF('Job Database'!$X2060="", "", 'Job Database'!$X2060)</f>
        <v/>
      </c>
    </row>
    <row r="2054" spans="59:59" hidden="1" x14ac:dyDescent="0.25">
      <c r="BG2054" s="58" t="str">
        <f>IF('Job Database'!$X2061="", "", 'Job Database'!$X2061)</f>
        <v/>
      </c>
    </row>
    <row r="2055" spans="59:59" hidden="1" x14ac:dyDescent="0.25">
      <c r="BG2055" s="58" t="str">
        <f>IF('Job Database'!$X2062="", "", 'Job Database'!$X2062)</f>
        <v/>
      </c>
    </row>
    <row r="2056" spans="59:59" hidden="1" x14ac:dyDescent="0.25">
      <c r="BG2056" s="58" t="str">
        <f>IF('Job Database'!$X2063="", "", 'Job Database'!$X2063)</f>
        <v/>
      </c>
    </row>
    <row r="2057" spans="59:59" hidden="1" x14ac:dyDescent="0.25">
      <c r="BG2057" s="58" t="str">
        <f>IF('Job Database'!$X2064="", "", 'Job Database'!$X2064)</f>
        <v/>
      </c>
    </row>
    <row r="2058" spans="59:59" hidden="1" x14ac:dyDescent="0.25">
      <c r="BG2058" s="58" t="str">
        <f>IF('Job Database'!$X2065="", "", 'Job Database'!$X2065)</f>
        <v/>
      </c>
    </row>
    <row r="2059" spans="59:59" hidden="1" x14ac:dyDescent="0.25">
      <c r="BG2059" s="58" t="str">
        <f>IF('Job Database'!$X2066="", "", 'Job Database'!$X2066)</f>
        <v/>
      </c>
    </row>
    <row r="2060" spans="59:59" hidden="1" x14ac:dyDescent="0.25">
      <c r="BG2060" s="58" t="str">
        <f>IF('Job Database'!$X2067="", "", 'Job Database'!$X2067)</f>
        <v/>
      </c>
    </row>
    <row r="2061" spans="59:59" hidden="1" x14ac:dyDescent="0.25">
      <c r="BG2061" s="58" t="str">
        <f>IF('Job Database'!$X2068="", "", 'Job Database'!$X2068)</f>
        <v/>
      </c>
    </row>
    <row r="2062" spans="59:59" hidden="1" x14ac:dyDescent="0.25">
      <c r="BG2062" s="58" t="str">
        <f>IF('Job Database'!$X2069="", "", 'Job Database'!$X2069)</f>
        <v/>
      </c>
    </row>
    <row r="2063" spans="59:59" hidden="1" x14ac:dyDescent="0.25">
      <c r="BG2063" s="58" t="str">
        <f>IF('Job Database'!$X2070="", "", 'Job Database'!$X2070)</f>
        <v/>
      </c>
    </row>
    <row r="2064" spans="59:59" hidden="1" x14ac:dyDescent="0.25">
      <c r="BG2064" s="58" t="str">
        <f>IF('Job Database'!$X2071="", "", 'Job Database'!$X2071)</f>
        <v/>
      </c>
    </row>
    <row r="2065" spans="59:59" hidden="1" x14ac:dyDescent="0.25">
      <c r="BG2065" s="58" t="str">
        <f>IF('Job Database'!$X2072="", "", 'Job Database'!$X2072)</f>
        <v/>
      </c>
    </row>
    <row r="2066" spans="59:59" hidden="1" x14ac:dyDescent="0.25">
      <c r="BG2066" s="58" t="str">
        <f>IF('Job Database'!$X2073="", "", 'Job Database'!$X2073)</f>
        <v/>
      </c>
    </row>
    <row r="2067" spans="59:59" hidden="1" x14ac:dyDescent="0.25">
      <c r="BG2067" s="58" t="str">
        <f>IF('Job Database'!$X2074="", "", 'Job Database'!$X2074)</f>
        <v/>
      </c>
    </row>
    <row r="2068" spans="59:59" hidden="1" x14ac:dyDescent="0.25">
      <c r="BG2068" s="58" t="str">
        <f>IF('Job Database'!$X2075="", "", 'Job Database'!$X2075)</f>
        <v/>
      </c>
    </row>
    <row r="2069" spans="59:59" hidden="1" x14ac:dyDescent="0.25">
      <c r="BG2069" s="58" t="str">
        <f>IF('Job Database'!$X2076="", "", 'Job Database'!$X2076)</f>
        <v/>
      </c>
    </row>
    <row r="2070" spans="59:59" hidden="1" x14ac:dyDescent="0.25">
      <c r="BG2070" s="58" t="str">
        <f>IF('Job Database'!$X2077="", "", 'Job Database'!$X2077)</f>
        <v/>
      </c>
    </row>
    <row r="2071" spans="59:59" hidden="1" x14ac:dyDescent="0.25">
      <c r="BG2071" s="58" t="str">
        <f>IF('Job Database'!$X2078="", "", 'Job Database'!$X2078)</f>
        <v/>
      </c>
    </row>
    <row r="2072" spans="59:59" hidden="1" x14ac:dyDescent="0.25">
      <c r="BG2072" s="58" t="str">
        <f>IF('Job Database'!$X2079="", "", 'Job Database'!$X2079)</f>
        <v/>
      </c>
    </row>
    <row r="2073" spans="59:59" hidden="1" x14ac:dyDescent="0.25">
      <c r="BG2073" s="58" t="str">
        <f>IF('Job Database'!$X2080="", "", 'Job Database'!$X2080)</f>
        <v/>
      </c>
    </row>
    <row r="2074" spans="59:59" hidden="1" x14ac:dyDescent="0.25">
      <c r="BG2074" s="58" t="str">
        <f>IF('Job Database'!$X2081="", "", 'Job Database'!$X2081)</f>
        <v/>
      </c>
    </row>
    <row r="2075" spans="59:59" hidden="1" x14ac:dyDescent="0.25">
      <c r="BG2075" s="58" t="str">
        <f>IF('Job Database'!$X2082="", "", 'Job Database'!$X2082)</f>
        <v/>
      </c>
    </row>
    <row r="2076" spans="59:59" hidden="1" x14ac:dyDescent="0.25">
      <c r="BG2076" s="58" t="str">
        <f>IF('Job Database'!$X2083="", "", 'Job Database'!$X2083)</f>
        <v/>
      </c>
    </row>
    <row r="2077" spans="59:59" hidden="1" x14ac:dyDescent="0.25">
      <c r="BG2077" s="58" t="str">
        <f>IF('Job Database'!$X2084="", "", 'Job Database'!$X2084)</f>
        <v/>
      </c>
    </row>
    <row r="2078" spans="59:59" hidden="1" x14ac:dyDescent="0.25">
      <c r="BG2078" s="58" t="str">
        <f>IF('Job Database'!$X2085="", "", 'Job Database'!$X2085)</f>
        <v/>
      </c>
    </row>
    <row r="2079" spans="59:59" hidden="1" x14ac:dyDescent="0.25">
      <c r="BG2079" s="58" t="str">
        <f>IF('Job Database'!$X2086="", "", 'Job Database'!$X2086)</f>
        <v/>
      </c>
    </row>
    <row r="2080" spans="59:59" hidden="1" x14ac:dyDescent="0.25">
      <c r="BG2080" s="58" t="str">
        <f>IF('Job Database'!$X2087="", "", 'Job Database'!$X2087)</f>
        <v/>
      </c>
    </row>
    <row r="2081" spans="59:59" hidden="1" x14ac:dyDescent="0.25">
      <c r="BG2081" s="58" t="str">
        <f>IF('Job Database'!$X2088="", "", 'Job Database'!$X2088)</f>
        <v/>
      </c>
    </row>
    <row r="2082" spans="59:59" hidden="1" x14ac:dyDescent="0.25">
      <c r="BG2082" s="58" t="str">
        <f>IF('Job Database'!$X2089="", "", 'Job Database'!$X2089)</f>
        <v/>
      </c>
    </row>
    <row r="2083" spans="59:59" hidden="1" x14ac:dyDescent="0.25">
      <c r="BG2083" s="58" t="str">
        <f>IF('Job Database'!$X2090="", "", 'Job Database'!$X2090)</f>
        <v/>
      </c>
    </row>
    <row r="2084" spans="59:59" hidden="1" x14ac:dyDescent="0.25">
      <c r="BG2084" s="58" t="str">
        <f>IF('Job Database'!$X2091="", "", 'Job Database'!$X2091)</f>
        <v/>
      </c>
    </row>
    <row r="2085" spans="59:59" hidden="1" x14ac:dyDescent="0.25">
      <c r="BG2085" s="58" t="str">
        <f>IF('Job Database'!$X2092="", "", 'Job Database'!$X2092)</f>
        <v/>
      </c>
    </row>
    <row r="2086" spans="59:59" hidden="1" x14ac:dyDescent="0.25">
      <c r="BG2086" s="58" t="str">
        <f>IF('Job Database'!$X2093="", "", 'Job Database'!$X2093)</f>
        <v/>
      </c>
    </row>
    <row r="2087" spans="59:59" hidden="1" x14ac:dyDescent="0.25">
      <c r="BG2087" s="58" t="str">
        <f>IF('Job Database'!$X2094="", "", 'Job Database'!$X2094)</f>
        <v/>
      </c>
    </row>
    <row r="2088" spans="59:59" hidden="1" x14ac:dyDescent="0.25">
      <c r="BG2088" s="58" t="str">
        <f>IF('Job Database'!$X2095="", "", 'Job Database'!$X2095)</f>
        <v/>
      </c>
    </row>
    <row r="2089" spans="59:59" hidden="1" x14ac:dyDescent="0.25">
      <c r="BG2089" s="58" t="str">
        <f>IF('Job Database'!$X2096="", "", 'Job Database'!$X2096)</f>
        <v/>
      </c>
    </row>
    <row r="2090" spans="59:59" hidden="1" x14ac:dyDescent="0.25">
      <c r="BG2090" s="58" t="str">
        <f>IF('Job Database'!$X2097="", "", 'Job Database'!$X2097)</f>
        <v/>
      </c>
    </row>
    <row r="2091" spans="59:59" hidden="1" x14ac:dyDescent="0.25">
      <c r="BG2091" s="58" t="str">
        <f>IF('Job Database'!$X2098="", "", 'Job Database'!$X2098)</f>
        <v/>
      </c>
    </row>
    <row r="2092" spans="59:59" hidden="1" x14ac:dyDescent="0.25">
      <c r="BG2092" s="58" t="str">
        <f>IF('Job Database'!$X2099="", "", 'Job Database'!$X2099)</f>
        <v/>
      </c>
    </row>
    <row r="2093" spans="59:59" hidden="1" x14ac:dyDescent="0.25">
      <c r="BG2093" s="58" t="str">
        <f>IF('Job Database'!$X2100="", "", 'Job Database'!$X2100)</f>
        <v/>
      </c>
    </row>
    <row r="2094" spans="59:59" hidden="1" x14ac:dyDescent="0.25">
      <c r="BG2094" s="58" t="str">
        <f>IF('Job Database'!$X2101="", "", 'Job Database'!$X2101)</f>
        <v/>
      </c>
    </row>
    <row r="2095" spans="59:59" hidden="1" x14ac:dyDescent="0.25">
      <c r="BG2095" s="58" t="str">
        <f>IF('Job Database'!$X2102="", "", 'Job Database'!$X2102)</f>
        <v/>
      </c>
    </row>
    <row r="2096" spans="59:59" hidden="1" x14ac:dyDescent="0.25">
      <c r="BG2096" s="58" t="str">
        <f>IF('Job Database'!$X2103="", "", 'Job Database'!$X2103)</f>
        <v/>
      </c>
    </row>
    <row r="2097" spans="59:59" hidden="1" x14ac:dyDescent="0.25">
      <c r="BG2097" s="58" t="str">
        <f>IF('Job Database'!$X2104="", "", 'Job Database'!$X2104)</f>
        <v/>
      </c>
    </row>
    <row r="2098" spans="59:59" hidden="1" x14ac:dyDescent="0.25">
      <c r="BG2098" s="58" t="str">
        <f>IF('Job Database'!$X2105="", "", 'Job Database'!$X2105)</f>
        <v/>
      </c>
    </row>
    <row r="2099" spans="59:59" hidden="1" x14ac:dyDescent="0.25">
      <c r="BG2099" s="58" t="str">
        <f>IF('Job Database'!$X2106="", "", 'Job Database'!$X2106)</f>
        <v/>
      </c>
    </row>
    <row r="2100" spans="59:59" hidden="1" x14ac:dyDescent="0.25">
      <c r="BG2100" s="58" t="str">
        <f>IF('Job Database'!$X2107="", "", 'Job Database'!$X2107)</f>
        <v/>
      </c>
    </row>
    <row r="2101" spans="59:59" hidden="1" x14ac:dyDescent="0.25">
      <c r="BG2101" s="58" t="str">
        <f>IF('Job Database'!$X2108="", "", 'Job Database'!$X2108)</f>
        <v/>
      </c>
    </row>
    <row r="2102" spans="59:59" hidden="1" x14ac:dyDescent="0.25">
      <c r="BG2102" s="58" t="str">
        <f>IF('Job Database'!$X2109="", "", 'Job Database'!$X2109)</f>
        <v/>
      </c>
    </row>
    <row r="2103" spans="59:59" hidden="1" x14ac:dyDescent="0.25">
      <c r="BG2103" s="58" t="str">
        <f>IF('Job Database'!$X2110="", "", 'Job Database'!$X2110)</f>
        <v/>
      </c>
    </row>
    <row r="2104" spans="59:59" hidden="1" x14ac:dyDescent="0.25">
      <c r="BG2104" s="58" t="str">
        <f>IF('Job Database'!$X2111="", "", 'Job Database'!$X2111)</f>
        <v/>
      </c>
    </row>
    <row r="2105" spans="59:59" hidden="1" x14ac:dyDescent="0.25">
      <c r="BG2105" s="58" t="str">
        <f>IF('Job Database'!$X2112="", "", 'Job Database'!$X2112)</f>
        <v/>
      </c>
    </row>
    <row r="2106" spans="59:59" hidden="1" x14ac:dyDescent="0.25">
      <c r="BG2106" s="58" t="str">
        <f>IF('Job Database'!$X2113="", "", 'Job Database'!$X2113)</f>
        <v/>
      </c>
    </row>
    <row r="2107" spans="59:59" hidden="1" x14ac:dyDescent="0.25">
      <c r="BG2107" s="58" t="str">
        <f>IF('Job Database'!$X2114="", "", 'Job Database'!$X2114)</f>
        <v/>
      </c>
    </row>
    <row r="2108" spans="59:59" hidden="1" x14ac:dyDescent="0.25">
      <c r="BG2108" s="58" t="str">
        <f>IF('Job Database'!$X2115="", "", 'Job Database'!$X2115)</f>
        <v/>
      </c>
    </row>
    <row r="2109" spans="59:59" hidden="1" x14ac:dyDescent="0.25">
      <c r="BG2109" s="58" t="str">
        <f>IF('Job Database'!$X2116="", "", 'Job Database'!$X2116)</f>
        <v/>
      </c>
    </row>
    <row r="2110" spans="59:59" hidden="1" x14ac:dyDescent="0.25">
      <c r="BG2110" s="58" t="str">
        <f>IF('Job Database'!$X2117="", "", 'Job Database'!$X2117)</f>
        <v/>
      </c>
    </row>
    <row r="2111" spans="59:59" hidden="1" x14ac:dyDescent="0.25">
      <c r="BG2111" s="58" t="str">
        <f>IF('Job Database'!$X2118="", "", 'Job Database'!$X2118)</f>
        <v/>
      </c>
    </row>
    <row r="2112" spans="59:59" hidden="1" x14ac:dyDescent="0.25">
      <c r="BG2112" s="58" t="str">
        <f>IF('Job Database'!$X2119="", "", 'Job Database'!$X2119)</f>
        <v/>
      </c>
    </row>
    <row r="2113" spans="59:59" hidden="1" x14ac:dyDescent="0.25">
      <c r="BG2113" s="58" t="str">
        <f>IF('Job Database'!$X2120="", "", 'Job Database'!$X2120)</f>
        <v/>
      </c>
    </row>
    <row r="2114" spans="59:59" hidden="1" x14ac:dyDescent="0.25">
      <c r="BG2114" s="58" t="str">
        <f>IF('Job Database'!$X2121="", "", 'Job Database'!$X2121)</f>
        <v/>
      </c>
    </row>
    <row r="2115" spans="59:59" hidden="1" x14ac:dyDescent="0.25">
      <c r="BG2115" s="58" t="str">
        <f>IF('Job Database'!$X2122="", "", 'Job Database'!$X2122)</f>
        <v/>
      </c>
    </row>
    <row r="2116" spans="59:59" hidden="1" x14ac:dyDescent="0.25">
      <c r="BG2116" s="58" t="str">
        <f>IF('Job Database'!$X2123="", "", 'Job Database'!$X2123)</f>
        <v/>
      </c>
    </row>
    <row r="2117" spans="59:59" hidden="1" x14ac:dyDescent="0.25">
      <c r="BG2117" s="58" t="str">
        <f>IF('Job Database'!$X2124="", "", 'Job Database'!$X2124)</f>
        <v/>
      </c>
    </row>
    <row r="2118" spans="59:59" hidden="1" x14ac:dyDescent="0.25">
      <c r="BG2118" s="58" t="str">
        <f>IF('Job Database'!$X2125="", "", 'Job Database'!$X2125)</f>
        <v/>
      </c>
    </row>
    <row r="2119" spans="59:59" hidden="1" x14ac:dyDescent="0.25">
      <c r="BG2119" s="58" t="str">
        <f>IF('Job Database'!$X2126="", "", 'Job Database'!$X2126)</f>
        <v/>
      </c>
    </row>
    <row r="2120" spans="59:59" hidden="1" x14ac:dyDescent="0.25">
      <c r="BG2120" s="58" t="str">
        <f>IF('Job Database'!$X2127="", "", 'Job Database'!$X2127)</f>
        <v/>
      </c>
    </row>
    <row r="2121" spans="59:59" hidden="1" x14ac:dyDescent="0.25">
      <c r="BG2121" s="58" t="str">
        <f>IF('Job Database'!$X2128="", "", 'Job Database'!$X2128)</f>
        <v/>
      </c>
    </row>
    <row r="2122" spans="59:59" hidden="1" x14ac:dyDescent="0.25">
      <c r="BG2122" s="58" t="str">
        <f>IF('Job Database'!$X2129="", "", 'Job Database'!$X2129)</f>
        <v/>
      </c>
    </row>
    <row r="2123" spans="59:59" hidden="1" x14ac:dyDescent="0.25">
      <c r="BG2123" s="58" t="str">
        <f>IF('Job Database'!$X2130="", "", 'Job Database'!$X2130)</f>
        <v/>
      </c>
    </row>
    <row r="2124" spans="59:59" hidden="1" x14ac:dyDescent="0.25">
      <c r="BG2124" s="58" t="str">
        <f>IF('Job Database'!$X2131="", "", 'Job Database'!$X2131)</f>
        <v/>
      </c>
    </row>
    <row r="2125" spans="59:59" hidden="1" x14ac:dyDescent="0.25">
      <c r="BG2125" s="58" t="str">
        <f>IF('Job Database'!$X2132="", "", 'Job Database'!$X2132)</f>
        <v/>
      </c>
    </row>
    <row r="2126" spans="59:59" hidden="1" x14ac:dyDescent="0.25">
      <c r="BG2126" s="58" t="str">
        <f>IF('Job Database'!$X2133="", "", 'Job Database'!$X2133)</f>
        <v/>
      </c>
    </row>
    <row r="2127" spans="59:59" hidden="1" x14ac:dyDescent="0.25">
      <c r="BG2127" s="58" t="str">
        <f>IF('Job Database'!$X2134="", "", 'Job Database'!$X2134)</f>
        <v/>
      </c>
    </row>
    <row r="2128" spans="59:59" hidden="1" x14ac:dyDescent="0.25">
      <c r="BG2128" s="58" t="str">
        <f>IF('Job Database'!$X2135="", "", 'Job Database'!$X2135)</f>
        <v/>
      </c>
    </row>
    <row r="2129" spans="59:59" hidden="1" x14ac:dyDescent="0.25">
      <c r="BG2129" s="58" t="str">
        <f>IF('Job Database'!$X2136="", "", 'Job Database'!$X2136)</f>
        <v/>
      </c>
    </row>
    <row r="2130" spans="59:59" hidden="1" x14ac:dyDescent="0.25">
      <c r="BG2130" s="58" t="str">
        <f>IF('Job Database'!$X2137="", "", 'Job Database'!$X2137)</f>
        <v/>
      </c>
    </row>
    <row r="2131" spans="59:59" hidden="1" x14ac:dyDescent="0.25">
      <c r="BG2131" s="58" t="str">
        <f>IF('Job Database'!$X2138="", "", 'Job Database'!$X2138)</f>
        <v/>
      </c>
    </row>
    <row r="2132" spans="59:59" hidden="1" x14ac:dyDescent="0.25">
      <c r="BG2132" s="58" t="str">
        <f>IF('Job Database'!$X2139="", "", 'Job Database'!$X2139)</f>
        <v/>
      </c>
    </row>
    <row r="2133" spans="59:59" hidden="1" x14ac:dyDescent="0.25">
      <c r="BG2133" s="58" t="str">
        <f>IF('Job Database'!$X2140="", "", 'Job Database'!$X2140)</f>
        <v/>
      </c>
    </row>
    <row r="2134" spans="59:59" hidden="1" x14ac:dyDescent="0.25">
      <c r="BG2134" s="58" t="str">
        <f>IF('Job Database'!$X2141="", "", 'Job Database'!$X2141)</f>
        <v/>
      </c>
    </row>
    <row r="2135" spans="59:59" hidden="1" x14ac:dyDescent="0.25">
      <c r="BG2135" s="58" t="str">
        <f>IF('Job Database'!$X2142="", "", 'Job Database'!$X2142)</f>
        <v/>
      </c>
    </row>
    <row r="2136" spans="59:59" hidden="1" x14ac:dyDescent="0.25">
      <c r="BG2136" s="58" t="str">
        <f>IF('Job Database'!$X2143="", "", 'Job Database'!$X2143)</f>
        <v/>
      </c>
    </row>
    <row r="2137" spans="59:59" hidden="1" x14ac:dyDescent="0.25">
      <c r="BG2137" s="58" t="str">
        <f>IF('Job Database'!$X2144="", "", 'Job Database'!$X2144)</f>
        <v/>
      </c>
    </row>
    <row r="2138" spans="59:59" hidden="1" x14ac:dyDescent="0.25">
      <c r="BG2138" s="58" t="str">
        <f>IF('Job Database'!$X2145="", "", 'Job Database'!$X2145)</f>
        <v/>
      </c>
    </row>
    <row r="2139" spans="59:59" hidden="1" x14ac:dyDescent="0.25">
      <c r="BG2139" s="58" t="str">
        <f>IF('Job Database'!$X2146="", "", 'Job Database'!$X2146)</f>
        <v/>
      </c>
    </row>
    <row r="2140" spans="59:59" hidden="1" x14ac:dyDescent="0.25">
      <c r="BG2140" s="58" t="str">
        <f>IF('Job Database'!$X2147="", "", 'Job Database'!$X2147)</f>
        <v/>
      </c>
    </row>
    <row r="2141" spans="59:59" hidden="1" x14ac:dyDescent="0.25">
      <c r="BG2141" s="58" t="str">
        <f>IF('Job Database'!$X2148="", "", 'Job Database'!$X2148)</f>
        <v/>
      </c>
    </row>
    <row r="2142" spans="59:59" hidden="1" x14ac:dyDescent="0.25">
      <c r="BG2142" s="58" t="str">
        <f>IF('Job Database'!$X2149="", "", 'Job Database'!$X2149)</f>
        <v/>
      </c>
    </row>
    <row r="2143" spans="59:59" hidden="1" x14ac:dyDescent="0.25">
      <c r="BG2143" s="58" t="str">
        <f>IF('Job Database'!$X2150="", "", 'Job Database'!$X2150)</f>
        <v/>
      </c>
    </row>
    <row r="2144" spans="59:59" hidden="1" x14ac:dyDescent="0.25">
      <c r="BG2144" s="58" t="str">
        <f>IF('Job Database'!$X2151="", "", 'Job Database'!$X2151)</f>
        <v/>
      </c>
    </row>
    <row r="2145" spans="59:59" hidden="1" x14ac:dyDescent="0.25">
      <c r="BG2145" s="58" t="str">
        <f>IF('Job Database'!$X2152="", "", 'Job Database'!$X2152)</f>
        <v/>
      </c>
    </row>
    <row r="2146" spans="59:59" hidden="1" x14ac:dyDescent="0.25">
      <c r="BG2146" s="58" t="str">
        <f>IF('Job Database'!$X2153="", "", 'Job Database'!$X2153)</f>
        <v/>
      </c>
    </row>
    <row r="2147" spans="59:59" hidden="1" x14ac:dyDescent="0.25">
      <c r="BG2147" s="58" t="str">
        <f>IF('Job Database'!$X2154="", "", 'Job Database'!$X2154)</f>
        <v/>
      </c>
    </row>
    <row r="2148" spans="59:59" hidden="1" x14ac:dyDescent="0.25">
      <c r="BG2148" s="58" t="str">
        <f>IF('Job Database'!$X2155="", "", 'Job Database'!$X2155)</f>
        <v/>
      </c>
    </row>
    <row r="2149" spans="59:59" hidden="1" x14ac:dyDescent="0.25">
      <c r="BG2149" s="58" t="str">
        <f>IF('Job Database'!$X2156="", "", 'Job Database'!$X2156)</f>
        <v/>
      </c>
    </row>
    <row r="2150" spans="59:59" hidden="1" x14ac:dyDescent="0.25">
      <c r="BG2150" s="58" t="str">
        <f>IF('Job Database'!$X2157="", "", 'Job Database'!$X2157)</f>
        <v/>
      </c>
    </row>
    <row r="2151" spans="59:59" hidden="1" x14ac:dyDescent="0.25">
      <c r="BG2151" s="58" t="str">
        <f>IF('Job Database'!$X2158="", "", 'Job Database'!$X2158)</f>
        <v/>
      </c>
    </row>
    <row r="2152" spans="59:59" hidden="1" x14ac:dyDescent="0.25">
      <c r="BG2152" s="58" t="str">
        <f>IF('Job Database'!$X2159="", "", 'Job Database'!$X2159)</f>
        <v/>
      </c>
    </row>
    <row r="2153" spans="59:59" hidden="1" x14ac:dyDescent="0.25">
      <c r="BG2153" s="58" t="str">
        <f>IF('Job Database'!$X2160="", "", 'Job Database'!$X2160)</f>
        <v/>
      </c>
    </row>
    <row r="2154" spans="59:59" hidden="1" x14ac:dyDescent="0.25">
      <c r="BG2154" s="58" t="str">
        <f>IF('Job Database'!$X2161="", "", 'Job Database'!$X2161)</f>
        <v/>
      </c>
    </row>
    <row r="2155" spans="59:59" hidden="1" x14ac:dyDescent="0.25">
      <c r="BG2155" s="58" t="str">
        <f>IF('Job Database'!$X2162="", "", 'Job Database'!$X2162)</f>
        <v/>
      </c>
    </row>
    <row r="2156" spans="59:59" hidden="1" x14ac:dyDescent="0.25">
      <c r="BG2156" s="58" t="str">
        <f>IF('Job Database'!$X2163="", "", 'Job Database'!$X2163)</f>
        <v/>
      </c>
    </row>
    <row r="2157" spans="59:59" hidden="1" x14ac:dyDescent="0.25">
      <c r="BG2157" s="58" t="str">
        <f>IF('Job Database'!$X2164="", "", 'Job Database'!$X2164)</f>
        <v/>
      </c>
    </row>
    <row r="2158" spans="59:59" hidden="1" x14ac:dyDescent="0.25">
      <c r="BG2158" s="58" t="str">
        <f>IF('Job Database'!$X2165="", "", 'Job Database'!$X2165)</f>
        <v/>
      </c>
    </row>
    <row r="2159" spans="59:59" hidden="1" x14ac:dyDescent="0.25">
      <c r="BG2159" s="58" t="str">
        <f>IF('Job Database'!$X2166="", "", 'Job Database'!$X2166)</f>
        <v/>
      </c>
    </row>
    <row r="2160" spans="59:59" hidden="1" x14ac:dyDescent="0.25">
      <c r="BG2160" s="58" t="str">
        <f>IF('Job Database'!$X2167="", "", 'Job Database'!$X2167)</f>
        <v/>
      </c>
    </row>
    <row r="2161" spans="59:59" hidden="1" x14ac:dyDescent="0.25">
      <c r="BG2161" s="58" t="str">
        <f>IF('Job Database'!$X2168="", "", 'Job Database'!$X2168)</f>
        <v/>
      </c>
    </row>
    <row r="2162" spans="59:59" hidden="1" x14ac:dyDescent="0.25">
      <c r="BG2162" s="58" t="str">
        <f>IF('Job Database'!$X2169="", "", 'Job Database'!$X2169)</f>
        <v/>
      </c>
    </row>
    <row r="2163" spans="59:59" hidden="1" x14ac:dyDescent="0.25">
      <c r="BG2163" s="58" t="str">
        <f>IF('Job Database'!$X2170="", "", 'Job Database'!$X2170)</f>
        <v/>
      </c>
    </row>
    <row r="2164" spans="59:59" hidden="1" x14ac:dyDescent="0.25">
      <c r="BG2164" s="58" t="str">
        <f>IF('Job Database'!$X2171="", "", 'Job Database'!$X2171)</f>
        <v/>
      </c>
    </row>
    <row r="2165" spans="59:59" hidden="1" x14ac:dyDescent="0.25">
      <c r="BG2165" s="58" t="str">
        <f>IF('Job Database'!$X2172="", "", 'Job Database'!$X2172)</f>
        <v/>
      </c>
    </row>
    <row r="2166" spans="59:59" hidden="1" x14ac:dyDescent="0.25">
      <c r="BG2166" s="58" t="str">
        <f>IF('Job Database'!$X2173="", "", 'Job Database'!$X2173)</f>
        <v/>
      </c>
    </row>
    <row r="2167" spans="59:59" hidden="1" x14ac:dyDescent="0.25">
      <c r="BG2167" s="58" t="str">
        <f>IF('Job Database'!$X2174="", "", 'Job Database'!$X2174)</f>
        <v/>
      </c>
    </row>
    <row r="2168" spans="59:59" hidden="1" x14ac:dyDescent="0.25">
      <c r="BG2168" s="58" t="str">
        <f>IF('Job Database'!$X2175="", "", 'Job Database'!$X2175)</f>
        <v/>
      </c>
    </row>
    <row r="2169" spans="59:59" hidden="1" x14ac:dyDescent="0.25">
      <c r="BG2169" s="58" t="str">
        <f>IF('Job Database'!$X2176="", "", 'Job Database'!$X2176)</f>
        <v/>
      </c>
    </row>
    <row r="2170" spans="59:59" hidden="1" x14ac:dyDescent="0.25">
      <c r="BG2170" s="58" t="str">
        <f>IF('Job Database'!$X2177="", "", 'Job Database'!$X2177)</f>
        <v/>
      </c>
    </row>
    <row r="2171" spans="59:59" hidden="1" x14ac:dyDescent="0.25">
      <c r="BG2171" s="58" t="str">
        <f>IF('Job Database'!$X2178="", "", 'Job Database'!$X2178)</f>
        <v/>
      </c>
    </row>
    <row r="2172" spans="59:59" hidden="1" x14ac:dyDescent="0.25">
      <c r="BG2172" s="58" t="str">
        <f>IF('Job Database'!$X2179="", "", 'Job Database'!$X2179)</f>
        <v/>
      </c>
    </row>
    <row r="2173" spans="59:59" hidden="1" x14ac:dyDescent="0.25">
      <c r="BG2173" s="58" t="str">
        <f>IF('Job Database'!$X2180="", "", 'Job Database'!$X2180)</f>
        <v/>
      </c>
    </row>
    <row r="2174" spans="59:59" hidden="1" x14ac:dyDescent="0.25">
      <c r="BG2174" s="58" t="str">
        <f>IF('Job Database'!$X2181="", "", 'Job Database'!$X2181)</f>
        <v/>
      </c>
    </row>
    <row r="2175" spans="59:59" hidden="1" x14ac:dyDescent="0.25">
      <c r="BG2175" s="58" t="str">
        <f>IF('Job Database'!$X2182="", "", 'Job Database'!$X2182)</f>
        <v/>
      </c>
    </row>
    <row r="2176" spans="59:59" hidden="1" x14ac:dyDescent="0.25">
      <c r="BG2176" s="58" t="str">
        <f>IF('Job Database'!$X2183="", "", 'Job Database'!$X2183)</f>
        <v/>
      </c>
    </row>
    <row r="2177" spans="59:59" hidden="1" x14ac:dyDescent="0.25">
      <c r="BG2177" s="58" t="str">
        <f>IF('Job Database'!$X2184="", "", 'Job Database'!$X2184)</f>
        <v/>
      </c>
    </row>
    <row r="2178" spans="59:59" hidden="1" x14ac:dyDescent="0.25">
      <c r="BG2178" s="58" t="str">
        <f>IF('Job Database'!$X2185="", "", 'Job Database'!$X2185)</f>
        <v/>
      </c>
    </row>
    <row r="2179" spans="59:59" hidden="1" x14ac:dyDescent="0.25">
      <c r="BG2179" s="58" t="str">
        <f>IF('Job Database'!$X2186="", "", 'Job Database'!$X2186)</f>
        <v/>
      </c>
    </row>
    <row r="2180" spans="59:59" hidden="1" x14ac:dyDescent="0.25">
      <c r="BG2180" s="58" t="str">
        <f>IF('Job Database'!$X2187="", "", 'Job Database'!$X2187)</f>
        <v/>
      </c>
    </row>
    <row r="2181" spans="59:59" hidden="1" x14ac:dyDescent="0.25">
      <c r="BG2181" s="58" t="str">
        <f>IF('Job Database'!$X2188="", "", 'Job Database'!$X2188)</f>
        <v/>
      </c>
    </row>
    <row r="2182" spans="59:59" hidden="1" x14ac:dyDescent="0.25">
      <c r="BG2182" s="58" t="str">
        <f>IF('Job Database'!$X2189="", "", 'Job Database'!$X2189)</f>
        <v/>
      </c>
    </row>
    <row r="2183" spans="59:59" hidden="1" x14ac:dyDescent="0.25">
      <c r="BG2183" s="58" t="str">
        <f>IF('Job Database'!$X2190="", "", 'Job Database'!$X2190)</f>
        <v/>
      </c>
    </row>
    <row r="2184" spans="59:59" hidden="1" x14ac:dyDescent="0.25">
      <c r="BG2184" s="58" t="str">
        <f>IF('Job Database'!$X2191="", "", 'Job Database'!$X2191)</f>
        <v/>
      </c>
    </row>
    <row r="2185" spans="59:59" hidden="1" x14ac:dyDescent="0.25">
      <c r="BG2185" s="58" t="str">
        <f>IF('Job Database'!$X2192="", "", 'Job Database'!$X2192)</f>
        <v/>
      </c>
    </row>
    <row r="2186" spans="59:59" hidden="1" x14ac:dyDescent="0.25">
      <c r="BG2186" s="58" t="str">
        <f>IF('Job Database'!$X2193="", "", 'Job Database'!$X2193)</f>
        <v/>
      </c>
    </row>
    <row r="2187" spans="59:59" hidden="1" x14ac:dyDescent="0.25">
      <c r="BG2187" s="58" t="str">
        <f>IF('Job Database'!$X2194="", "", 'Job Database'!$X2194)</f>
        <v/>
      </c>
    </row>
    <row r="2188" spans="59:59" hidden="1" x14ac:dyDescent="0.25">
      <c r="BG2188" s="58" t="str">
        <f>IF('Job Database'!$X2195="", "", 'Job Database'!$X2195)</f>
        <v/>
      </c>
    </row>
    <row r="2189" spans="59:59" hidden="1" x14ac:dyDescent="0.25">
      <c r="BG2189" s="58" t="str">
        <f>IF('Job Database'!$X2196="", "", 'Job Database'!$X2196)</f>
        <v/>
      </c>
    </row>
    <row r="2190" spans="59:59" hidden="1" x14ac:dyDescent="0.25">
      <c r="BG2190" s="58" t="str">
        <f>IF('Job Database'!$X2197="", "", 'Job Database'!$X2197)</f>
        <v/>
      </c>
    </row>
    <row r="2191" spans="59:59" hidden="1" x14ac:dyDescent="0.25">
      <c r="BG2191" s="58" t="str">
        <f>IF('Job Database'!$X2198="", "", 'Job Database'!$X2198)</f>
        <v/>
      </c>
    </row>
    <row r="2192" spans="59:59" hidden="1" x14ac:dyDescent="0.25">
      <c r="BG2192" s="58" t="str">
        <f>IF('Job Database'!$X2199="", "", 'Job Database'!$X2199)</f>
        <v/>
      </c>
    </row>
    <row r="2193" spans="59:59" hidden="1" x14ac:dyDescent="0.25">
      <c r="BG2193" s="58" t="str">
        <f>IF('Job Database'!$X2200="", "", 'Job Database'!$X2200)</f>
        <v/>
      </c>
    </row>
    <row r="2194" spans="59:59" hidden="1" x14ac:dyDescent="0.25">
      <c r="BG2194" s="58" t="str">
        <f>IF('Job Database'!$X2201="", "", 'Job Database'!$X2201)</f>
        <v/>
      </c>
    </row>
    <row r="2195" spans="59:59" hidden="1" x14ac:dyDescent="0.25">
      <c r="BG2195" s="58" t="str">
        <f>IF('Job Database'!$X2202="", "", 'Job Database'!$X2202)</f>
        <v/>
      </c>
    </row>
    <row r="2196" spans="59:59" hidden="1" x14ac:dyDescent="0.25">
      <c r="BG2196" s="58" t="str">
        <f>IF('Job Database'!$X2203="", "", 'Job Database'!$X2203)</f>
        <v/>
      </c>
    </row>
    <row r="2197" spans="59:59" hidden="1" x14ac:dyDescent="0.25">
      <c r="BG2197" s="58" t="str">
        <f>IF('Job Database'!$X2204="", "", 'Job Database'!$X2204)</f>
        <v/>
      </c>
    </row>
    <row r="2198" spans="59:59" hidden="1" x14ac:dyDescent="0.25">
      <c r="BG2198" s="58" t="str">
        <f>IF('Job Database'!$X2205="", "", 'Job Database'!$X2205)</f>
        <v/>
      </c>
    </row>
    <row r="2199" spans="59:59" hidden="1" x14ac:dyDescent="0.25">
      <c r="BG2199" s="58" t="str">
        <f>IF('Job Database'!$X2206="", "", 'Job Database'!$X2206)</f>
        <v/>
      </c>
    </row>
    <row r="2200" spans="59:59" hidden="1" x14ac:dyDescent="0.25">
      <c r="BG2200" s="58" t="str">
        <f>IF('Job Database'!$X2207="", "", 'Job Database'!$X2207)</f>
        <v/>
      </c>
    </row>
    <row r="2201" spans="59:59" hidden="1" x14ac:dyDescent="0.25">
      <c r="BG2201" s="58" t="str">
        <f>IF('Job Database'!$X2208="", "", 'Job Database'!$X2208)</f>
        <v/>
      </c>
    </row>
    <row r="2202" spans="59:59" hidden="1" x14ac:dyDescent="0.25">
      <c r="BG2202" s="58" t="str">
        <f>IF('Job Database'!$X2209="", "", 'Job Database'!$X2209)</f>
        <v/>
      </c>
    </row>
    <row r="2203" spans="59:59" hidden="1" x14ac:dyDescent="0.25">
      <c r="BG2203" s="58" t="str">
        <f>IF('Job Database'!$X2210="", "", 'Job Database'!$X2210)</f>
        <v/>
      </c>
    </row>
    <row r="2204" spans="59:59" hidden="1" x14ac:dyDescent="0.25">
      <c r="BG2204" s="58" t="str">
        <f>IF('Job Database'!$X2211="", "", 'Job Database'!$X2211)</f>
        <v/>
      </c>
    </row>
    <row r="2205" spans="59:59" hidden="1" x14ac:dyDescent="0.25">
      <c r="BG2205" s="58" t="str">
        <f>IF('Job Database'!$X2212="", "", 'Job Database'!$X2212)</f>
        <v/>
      </c>
    </row>
    <row r="2206" spans="59:59" hidden="1" x14ac:dyDescent="0.25">
      <c r="BG2206" s="58" t="str">
        <f>IF('Job Database'!$X2213="", "", 'Job Database'!$X2213)</f>
        <v/>
      </c>
    </row>
    <row r="2207" spans="59:59" hidden="1" x14ac:dyDescent="0.25">
      <c r="BG2207" s="58" t="str">
        <f>IF('Job Database'!$X2214="", "", 'Job Database'!$X2214)</f>
        <v/>
      </c>
    </row>
    <row r="2208" spans="59:59" hidden="1" x14ac:dyDescent="0.25">
      <c r="BG2208" s="58" t="str">
        <f>IF('Job Database'!$X2215="", "", 'Job Database'!$X2215)</f>
        <v/>
      </c>
    </row>
    <row r="2209" spans="59:59" hidden="1" x14ac:dyDescent="0.25">
      <c r="BG2209" s="58" t="str">
        <f>IF('Job Database'!$X2216="", "", 'Job Database'!$X2216)</f>
        <v/>
      </c>
    </row>
    <row r="2210" spans="59:59" hidden="1" x14ac:dyDescent="0.25">
      <c r="BG2210" s="58" t="str">
        <f>IF('Job Database'!$X2217="", "", 'Job Database'!$X2217)</f>
        <v/>
      </c>
    </row>
    <row r="2211" spans="59:59" hidden="1" x14ac:dyDescent="0.25">
      <c r="BG2211" s="58" t="str">
        <f>IF('Job Database'!$X2218="", "", 'Job Database'!$X2218)</f>
        <v/>
      </c>
    </row>
    <row r="2212" spans="59:59" hidden="1" x14ac:dyDescent="0.25">
      <c r="BG2212" s="58" t="str">
        <f>IF('Job Database'!$X2219="", "", 'Job Database'!$X2219)</f>
        <v/>
      </c>
    </row>
    <row r="2213" spans="59:59" hidden="1" x14ac:dyDescent="0.25">
      <c r="BG2213" s="58" t="str">
        <f>IF('Job Database'!$X2220="", "", 'Job Database'!$X2220)</f>
        <v/>
      </c>
    </row>
    <row r="2214" spans="59:59" hidden="1" x14ac:dyDescent="0.25">
      <c r="BG2214" s="58" t="str">
        <f>IF('Job Database'!$X2221="", "", 'Job Database'!$X2221)</f>
        <v/>
      </c>
    </row>
    <row r="2215" spans="59:59" hidden="1" x14ac:dyDescent="0.25">
      <c r="BG2215" s="58" t="str">
        <f>IF('Job Database'!$X2222="", "", 'Job Database'!$X2222)</f>
        <v/>
      </c>
    </row>
    <row r="2216" spans="59:59" hidden="1" x14ac:dyDescent="0.25">
      <c r="BG2216" s="58" t="str">
        <f>IF('Job Database'!$X2223="", "", 'Job Database'!$X2223)</f>
        <v/>
      </c>
    </row>
    <row r="2217" spans="59:59" hidden="1" x14ac:dyDescent="0.25">
      <c r="BG2217" s="58" t="str">
        <f>IF('Job Database'!$X2224="", "", 'Job Database'!$X2224)</f>
        <v/>
      </c>
    </row>
    <row r="2218" spans="59:59" hidden="1" x14ac:dyDescent="0.25">
      <c r="BG2218" s="58" t="str">
        <f>IF('Job Database'!$X2225="", "", 'Job Database'!$X2225)</f>
        <v/>
      </c>
    </row>
    <row r="2219" spans="59:59" hidden="1" x14ac:dyDescent="0.25">
      <c r="BG2219" s="58" t="str">
        <f>IF('Job Database'!$X2226="", "", 'Job Database'!$X2226)</f>
        <v/>
      </c>
    </row>
    <row r="2220" spans="59:59" hidden="1" x14ac:dyDescent="0.25">
      <c r="BG2220" s="58" t="str">
        <f>IF('Job Database'!$X2227="", "", 'Job Database'!$X2227)</f>
        <v/>
      </c>
    </row>
    <row r="2221" spans="59:59" hidden="1" x14ac:dyDescent="0.25">
      <c r="BG2221" s="58" t="str">
        <f>IF('Job Database'!$X2228="", "", 'Job Database'!$X2228)</f>
        <v/>
      </c>
    </row>
    <row r="2222" spans="59:59" hidden="1" x14ac:dyDescent="0.25">
      <c r="BG2222" s="58" t="str">
        <f>IF('Job Database'!$X2229="", "", 'Job Database'!$X2229)</f>
        <v/>
      </c>
    </row>
    <row r="2223" spans="59:59" hidden="1" x14ac:dyDescent="0.25">
      <c r="BG2223" s="58" t="str">
        <f>IF('Job Database'!$X2230="", "", 'Job Database'!$X2230)</f>
        <v/>
      </c>
    </row>
    <row r="2224" spans="59:59" hidden="1" x14ac:dyDescent="0.25">
      <c r="BG2224" s="58" t="str">
        <f>IF('Job Database'!$X2231="", "", 'Job Database'!$X2231)</f>
        <v/>
      </c>
    </row>
    <row r="2225" spans="59:59" hidden="1" x14ac:dyDescent="0.25">
      <c r="BG2225" s="58" t="str">
        <f>IF('Job Database'!$X2232="", "", 'Job Database'!$X2232)</f>
        <v/>
      </c>
    </row>
    <row r="2226" spans="59:59" hidden="1" x14ac:dyDescent="0.25">
      <c r="BG2226" s="58" t="str">
        <f>IF('Job Database'!$X2233="", "", 'Job Database'!$X2233)</f>
        <v/>
      </c>
    </row>
    <row r="2227" spans="59:59" hidden="1" x14ac:dyDescent="0.25">
      <c r="BG2227" s="58" t="str">
        <f>IF('Job Database'!$X2234="", "", 'Job Database'!$X2234)</f>
        <v/>
      </c>
    </row>
    <row r="2228" spans="59:59" hidden="1" x14ac:dyDescent="0.25">
      <c r="BG2228" s="58" t="str">
        <f>IF('Job Database'!$X2235="", "", 'Job Database'!$X2235)</f>
        <v/>
      </c>
    </row>
    <row r="2229" spans="59:59" hidden="1" x14ac:dyDescent="0.25">
      <c r="BG2229" s="58" t="str">
        <f>IF('Job Database'!$X2236="", "", 'Job Database'!$X2236)</f>
        <v/>
      </c>
    </row>
    <row r="2230" spans="59:59" hidden="1" x14ac:dyDescent="0.25">
      <c r="BG2230" s="58" t="str">
        <f>IF('Job Database'!$X2237="", "", 'Job Database'!$X2237)</f>
        <v/>
      </c>
    </row>
    <row r="2231" spans="59:59" hidden="1" x14ac:dyDescent="0.25">
      <c r="BG2231" s="58" t="str">
        <f>IF('Job Database'!$X2238="", "", 'Job Database'!$X2238)</f>
        <v/>
      </c>
    </row>
    <row r="2232" spans="59:59" hidden="1" x14ac:dyDescent="0.25">
      <c r="BG2232" s="58" t="str">
        <f>IF('Job Database'!$X2239="", "", 'Job Database'!$X2239)</f>
        <v/>
      </c>
    </row>
    <row r="2233" spans="59:59" hidden="1" x14ac:dyDescent="0.25">
      <c r="BG2233" s="58" t="str">
        <f>IF('Job Database'!$X2240="", "", 'Job Database'!$X2240)</f>
        <v/>
      </c>
    </row>
    <row r="2234" spans="59:59" hidden="1" x14ac:dyDescent="0.25">
      <c r="BG2234" s="58" t="str">
        <f>IF('Job Database'!$X2241="", "", 'Job Database'!$X2241)</f>
        <v/>
      </c>
    </row>
    <row r="2235" spans="59:59" hidden="1" x14ac:dyDescent="0.25">
      <c r="BG2235" s="58" t="str">
        <f>IF('Job Database'!$X2242="", "", 'Job Database'!$X2242)</f>
        <v/>
      </c>
    </row>
    <row r="2236" spans="59:59" hidden="1" x14ac:dyDescent="0.25">
      <c r="BG2236" s="58" t="str">
        <f>IF('Job Database'!$X2243="", "", 'Job Database'!$X2243)</f>
        <v/>
      </c>
    </row>
    <row r="2237" spans="59:59" hidden="1" x14ac:dyDescent="0.25">
      <c r="BG2237" s="58" t="str">
        <f>IF('Job Database'!$X2244="", "", 'Job Database'!$X2244)</f>
        <v/>
      </c>
    </row>
    <row r="2238" spans="59:59" hidden="1" x14ac:dyDescent="0.25">
      <c r="BG2238" s="58" t="str">
        <f>IF('Job Database'!$X2245="", "", 'Job Database'!$X2245)</f>
        <v/>
      </c>
    </row>
    <row r="2239" spans="59:59" hidden="1" x14ac:dyDescent="0.25">
      <c r="BG2239" s="58" t="str">
        <f>IF('Job Database'!$X2246="", "", 'Job Database'!$X2246)</f>
        <v/>
      </c>
    </row>
    <row r="2240" spans="59:59" hidden="1" x14ac:dyDescent="0.25">
      <c r="BG2240" s="58" t="str">
        <f>IF('Job Database'!$X2247="", "", 'Job Database'!$X2247)</f>
        <v/>
      </c>
    </row>
    <row r="2241" spans="59:59" hidden="1" x14ac:dyDescent="0.25">
      <c r="BG2241" s="58" t="str">
        <f>IF('Job Database'!$X2248="", "", 'Job Database'!$X2248)</f>
        <v/>
      </c>
    </row>
    <row r="2242" spans="59:59" hidden="1" x14ac:dyDescent="0.25">
      <c r="BG2242" s="58" t="str">
        <f>IF('Job Database'!$X2249="", "", 'Job Database'!$X2249)</f>
        <v/>
      </c>
    </row>
    <row r="2243" spans="59:59" hidden="1" x14ac:dyDescent="0.25">
      <c r="BG2243" s="58" t="str">
        <f>IF('Job Database'!$X2250="", "", 'Job Database'!$X2250)</f>
        <v/>
      </c>
    </row>
    <row r="2244" spans="59:59" hidden="1" x14ac:dyDescent="0.25">
      <c r="BG2244" s="58" t="str">
        <f>IF('Job Database'!$X2251="", "", 'Job Database'!$X2251)</f>
        <v/>
      </c>
    </row>
    <row r="2245" spans="59:59" hidden="1" x14ac:dyDescent="0.25">
      <c r="BG2245" s="58" t="str">
        <f>IF('Job Database'!$X2252="", "", 'Job Database'!$X2252)</f>
        <v/>
      </c>
    </row>
    <row r="2246" spans="59:59" hidden="1" x14ac:dyDescent="0.25">
      <c r="BG2246" s="58" t="str">
        <f>IF('Job Database'!$X2253="", "", 'Job Database'!$X2253)</f>
        <v/>
      </c>
    </row>
    <row r="2247" spans="59:59" hidden="1" x14ac:dyDescent="0.25">
      <c r="BG2247" s="58" t="str">
        <f>IF('Job Database'!$X2254="", "", 'Job Database'!$X2254)</f>
        <v/>
      </c>
    </row>
    <row r="2248" spans="59:59" hidden="1" x14ac:dyDescent="0.25">
      <c r="BG2248" s="58" t="str">
        <f>IF('Job Database'!$X2255="", "", 'Job Database'!$X2255)</f>
        <v/>
      </c>
    </row>
    <row r="2249" spans="59:59" hidden="1" x14ac:dyDescent="0.25">
      <c r="BG2249" s="58" t="str">
        <f>IF('Job Database'!$X2256="", "", 'Job Database'!$X2256)</f>
        <v/>
      </c>
    </row>
    <row r="2250" spans="59:59" hidden="1" x14ac:dyDescent="0.25">
      <c r="BG2250" s="58" t="str">
        <f>IF('Job Database'!$X2257="", "", 'Job Database'!$X2257)</f>
        <v/>
      </c>
    </row>
    <row r="2251" spans="59:59" hidden="1" x14ac:dyDescent="0.25">
      <c r="BG2251" s="58" t="str">
        <f>IF('Job Database'!$X2258="", "", 'Job Database'!$X2258)</f>
        <v/>
      </c>
    </row>
    <row r="2252" spans="59:59" hidden="1" x14ac:dyDescent="0.25">
      <c r="BG2252" s="58" t="str">
        <f>IF('Job Database'!$X2259="", "", 'Job Database'!$X2259)</f>
        <v/>
      </c>
    </row>
    <row r="2253" spans="59:59" hidden="1" x14ac:dyDescent="0.25">
      <c r="BG2253" s="58" t="str">
        <f>IF('Job Database'!$X2260="", "", 'Job Database'!$X2260)</f>
        <v/>
      </c>
    </row>
    <row r="2254" spans="59:59" hidden="1" x14ac:dyDescent="0.25">
      <c r="BG2254" s="58" t="str">
        <f>IF('Job Database'!$X2261="", "", 'Job Database'!$X2261)</f>
        <v/>
      </c>
    </row>
    <row r="2255" spans="59:59" hidden="1" x14ac:dyDescent="0.25">
      <c r="BG2255" s="58" t="str">
        <f>IF('Job Database'!$X2262="", "", 'Job Database'!$X2262)</f>
        <v/>
      </c>
    </row>
    <row r="2256" spans="59:59" hidden="1" x14ac:dyDescent="0.25">
      <c r="BG2256" s="58" t="str">
        <f>IF('Job Database'!$X2263="", "", 'Job Database'!$X2263)</f>
        <v/>
      </c>
    </row>
    <row r="2257" spans="59:59" hidden="1" x14ac:dyDescent="0.25">
      <c r="BG2257" s="58" t="str">
        <f>IF('Job Database'!$X2264="", "", 'Job Database'!$X2264)</f>
        <v/>
      </c>
    </row>
    <row r="2258" spans="59:59" hidden="1" x14ac:dyDescent="0.25">
      <c r="BG2258" s="58" t="str">
        <f>IF('Job Database'!$X2265="", "", 'Job Database'!$X2265)</f>
        <v/>
      </c>
    </row>
    <row r="2259" spans="59:59" hidden="1" x14ac:dyDescent="0.25">
      <c r="BG2259" s="58" t="str">
        <f>IF('Job Database'!$X2266="", "", 'Job Database'!$X2266)</f>
        <v/>
      </c>
    </row>
    <row r="2260" spans="59:59" hidden="1" x14ac:dyDescent="0.25">
      <c r="BG2260" s="58" t="str">
        <f>IF('Job Database'!$X2267="", "", 'Job Database'!$X2267)</f>
        <v/>
      </c>
    </row>
    <row r="2261" spans="59:59" hidden="1" x14ac:dyDescent="0.25">
      <c r="BG2261" s="58" t="str">
        <f>IF('Job Database'!$X2268="", "", 'Job Database'!$X2268)</f>
        <v/>
      </c>
    </row>
    <row r="2262" spans="59:59" hidden="1" x14ac:dyDescent="0.25">
      <c r="BG2262" s="58" t="str">
        <f>IF('Job Database'!$X2269="", "", 'Job Database'!$X2269)</f>
        <v/>
      </c>
    </row>
    <row r="2263" spans="59:59" hidden="1" x14ac:dyDescent="0.25">
      <c r="BG2263" s="58" t="str">
        <f>IF('Job Database'!$X2270="", "", 'Job Database'!$X2270)</f>
        <v/>
      </c>
    </row>
    <row r="2264" spans="59:59" hidden="1" x14ac:dyDescent="0.25">
      <c r="BG2264" s="58" t="str">
        <f>IF('Job Database'!$X2271="", "", 'Job Database'!$X2271)</f>
        <v/>
      </c>
    </row>
    <row r="2265" spans="59:59" hidden="1" x14ac:dyDescent="0.25">
      <c r="BG2265" s="58" t="str">
        <f>IF('Job Database'!$X2272="", "", 'Job Database'!$X2272)</f>
        <v/>
      </c>
    </row>
    <row r="2266" spans="59:59" hidden="1" x14ac:dyDescent="0.25">
      <c r="BG2266" s="58" t="str">
        <f>IF('Job Database'!$X2273="", "", 'Job Database'!$X2273)</f>
        <v/>
      </c>
    </row>
    <row r="2267" spans="59:59" hidden="1" x14ac:dyDescent="0.25">
      <c r="BG2267" s="58" t="str">
        <f>IF('Job Database'!$X2274="", "", 'Job Database'!$X2274)</f>
        <v/>
      </c>
    </row>
    <row r="2268" spans="59:59" hidden="1" x14ac:dyDescent="0.25">
      <c r="BG2268" s="58" t="str">
        <f>IF('Job Database'!$X2275="", "", 'Job Database'!$X2275)</f>
        <v/>
      </c>
    </row>
    <row r="2269" spans="59:59" hidden="1" x14ac:dyDescent="0.25">
      <c r="BG2269" s="58" t="str">
        <f>IF('Job Database'!$X2276="", "", 'Job Database'!$X2276)</f>
        <v/>
      </c>
    </row>
    <row r="2270" spans="59:59" hidden="1" x14ac:dyDescent="0.25">
      <c r="BG2270" s="58" t="str">
        <f>IF('Job Database'!$X2277="", "", 'Job Database'!$X2277)</f>
        <v/>
      </c>
    </row>
    <row r="2271" spans="59:59" hidden="1" x14ac:dyDescent="0.25">
      <c r="BG2271" s="58" t="str">
        <f>IF('Job Database'!$X2278="", "", 'Job Database'!$X2278)</f>
        <v/>
      </c>
    </row>
    <row r="2272" spans="59:59" hidden="1" x14ac:dyDescent="0.25">
      <c r="BG2272" s="58" t="str">
        <f>IF('Job Database'!$X2279="", "", 'Job Database'!$X2279)</f>
        <v/>
      </c>
    </row>
    <row r="2273" spans="59:59" hidden="1" x14ac:dyDescent="0.25">
      <c r="BG2273" s="58" t="str">
        <f>IF('Job Database'!$X2280="", "", 'Job Database'!$X2280)</f>
        <v/>
      </c>
    </row>
    <row r="2274" spans="59:59" hidden="1" x14ac:dyDescent="0.25">
      <c r="BG2274" s="58" t="str">
        <f>IF('Job Database'!$X2281="", "", 'Job Database'!$X2281)</f>
        <v/>
      </c>
    </row>
    <row r="2275" spans="59:59" hidden="1" x14ac:dyDescent="0.25">
      <c r="BG2275" s="58" t="str">
        <f>IF('Job Database'!$X2282="", "", 'Job Database'!$X2282)</f>
        <v/>
      </c>
    </row>
    <row r="2276" spans="59:59" hidden="1" x14ac:dyDescent="0.25">
      <c r="BG2276" s="58" t="str">
        <f>IF('Job Database'!$X2283="", "", 'Job Database'!$X2283)</f>
        <v/>
      </c>
    </row>
    <row r="2277" spans="59:59" hidden="1" x14ac:dyDescent="0.25">
      <c r="BG2277" s="58" t="str">
        <f>IF('Job Database'!$X2284="", "", 'Job Database'!$X2284)</f>
        <v/>
      </c>
    </row>
    <row r="2278" spans="59:59" hidden="1" x14ac:dyDescent="0.25">
      <c r="BG2278" s="58" t="str">
        <f>IF('Job Database'!$X2285="", "", 'Job Database'!$X2285)</f>
        <v/>
      </c>
    </row>
    <row r="2279" spans="59:59" hidden="1" x14ac:dyDescent="0.25">
      <c r="BG2279" s="58" t="str">
        <f>IF('Job Database'!$X2286="", "", 'Job Database'!$X2286)</f>
        <v/>
      </c>
    </row>
    <row r="2280" spans="59:59" hidden="1" x14ac:dyDescent="0.25">
      <c r="BG2280" s="58" t="str">
        <f>IF('Job Database'!$X2287="", "", 'Job Database'!$X2287)</f>
        <v/>
      </c>
    </row>
    <row r="2281" spans="59:59" hidden="1" x14ac:dyDescent="0.25">
      <c r="BG2281" s="58" t="str">
        <f>IF('Job Database'!$X2288="", "", 'Job Database'!$X2288)</f>
        <v/>
      </c>
    </row>
    <row r="2282" spans="59:59" hidden="1" x14ac:dyDescent="0.25">
      <c r="BG2282" s="58" t="str">
        <f>IF('Job Database'!$X2289="", "", 'Job Database'!$X2289)</f>
        <v/>
      </c>
    </row>
    <row r="2283" spans="59:59" hidden="1" x14ac:dyDescent="0.25">
      <c r="BG2283" s="58" t="str">
        <f>IF('Job Database'!$X2290="", "", 'Job Database'!$X2290)</f>
        <v/>
      </c>
    </row>
    <row r="2284" spans="59:59" hidden="1" x14ac:dyDescent="0.25">
      <c r="BG2284" s="58" t="str">
        <f>IF('Job Database'!$X2291="", "", 'Job Database'!$X2291)</f>
        <v/>
      </c>
    </row>
    <row r="2285" spans="59:59" hidden="1" x14ac:dyDescent="0.25">
      <c r="BG2285" s="58" t="str">
        <f>IF('Job Database'!$X2292="", "", 'Job Database'!$X2292)</f>
        <v/>
      </c>
    </row>
    <row r="2286" spans="59:59" hidden="1" x14ac:dyDescent="0.25">
      <c r="BG2286" s="58" t="str">
        <f>IF('Job Database'!$X2293="", "", 'Job Database'!$X2293)</f>
        <v/>
      </c>
    </row>
    <row r="2287" spans="59:59" hidden="1" x14ac:dyDescent="0.25">
      <c r="BG2287" s="58" t="str">
        <f>IF('Job Database'!$X2294="", "", 'Job Database'!$X2294)</f>
        <v/>
      </c>
    </row>
    <row r="2288" spans="59:59" hidden="1" x14ac:dyDescent="0.25">
      <c r="BG2288" s="58" t="str">
        <f>IF('Job Database'!$X2295="", "", 'Job Database'!$X2295)</f>
        <v/>
      </c>
    </row>
    <row r="2289" spans="59:59" hidden="1" x14ac:dyDescent="0.25">
      <c r="BG2289" s="58" t="str">
        <f>IF('Job Database'!$X2296="", "", 'Job Database'!$X2296)</f>
        <v/>
      </c>
    </row>
    <row r="2290" spans="59:59" hidden="1" x14ac:dyDescent="0.25">
      <c r="BG2290" s="58" t="str">
        <f>IF('Job Database'!$X2297="", "", 'Job Database'!$X2297)</f>
        <v/>
      </c>
    </row>
    <row r="2291" spans="59:59" hidden="1" x14ac:dyDescent="0.25">
      <c r="BG2291" s="58" t="str">
        <f>IF('Job Database'!$X2298="", "", 'Job Database'!$X2298)</f>
        <v/>
      </c>
    </row>
    <row r="2292" spans="59:59" hidden="1" x14ac:dyDescent="0.25">
      <c r="BG2292" s="58" t="str">
        <f>IF('Job Database'!$X2299="", "", 'Job Database'!$X2299)</f>
        <v/>
      </c>
    </row>
    <row r="2293" spans="59:59" hidden="1" x14ac:dyDescent="0.25">
      <c r="BG2293" s="58" t="str">
        <f>IF('Job Database'!$X2300="", "", 'Job Database'!$X2300)</f>
        <v/>
      </c>
    </row>
    <row r="2294" spans="59:59" hidden="1" x14ac:dyDescent="0.25">
      <c r="BG2294" s="58" t="str">
        <f>IF('Job Database'!$X2301="", "", 'Job Database'!$X2301)</f>
        <v/>
      </c>
    </row>
    <row r="2295" spans="59:59" hidden="1" x14ac:dyDescent="0.25">
      <c r="BG2295" s="58" t="str">
        <f>IF('Job Database'!$X2302="", "", 'Job Database'!$X2302)</f>
        <v/>
      </c>
    </row>
    <row r="2296" spans="59:59" hidden="1" x14ac:dyDescent="0.25">
      <c r="BG2296" s="58" t="str">
        <f>IF('Job Database'!$X2303="", "", 'Job Database'!$X2303)</f>
        <v/>
      </c>
    </row>
    <row r="2297" spans="59:59" hidden="1" x14ac:dyDescent="0.25">
      <c r="BG2297" s="58" t="str">
        <f>IF('Job Database'!$X2304="", "", 'Job Database'!$X2304)</f>
        <v/>
      </c>
    </row>
    <row r="2298" spans="59:59" hidden="1" x14ac:dyDescent="0.25">
      <c r="BG2298" s="58" t="str">
        <f>IF('Job Database'!$X2305="", "", 'Job Database'!$X2305)</f>
        <v/>
      </c>
    </row>
    <row r="2299" spans="59:59" hidden="1" x14ac:dyDescent="0.25">
      <c r="BG2299" s="58" t="str">
        <f>IF('Job Database'!$X2306="", "", 'Job Database'!$X2306)</f>
        <v/>
      </c>
    </row>
    <row r="2300" spans="59:59" hidden="1" x14ac:dyDescent="0.25">
      <c r="BG2300" s="58" t="str">
        <f>IF('Job Database'!$X2307="", "", 'Job Database'!$X2307)</f>
        <v/>
      </c>
    </row>
    <row r="2301" spans="59:59" hidden="1" x14ac:dyDescent="0.25">
      <c r="BG2301" s="58" t="str">
        <f>IF('Job Database'!$X2308="", "", 'Job Database'!$X2308)</f>
        <v/>
      </c>
    </row>
    <row r="2302" spans="59:59" hidden="1" x14ac:dyDescent="0.25">
      <c r="BG2302" s="58" t="str">
        <f>IF('Job Database'!$X2309="", "", 'Job Database'!$X2309)</f>
        <v/>
      </c>
    </row>
    <row r="2303" spans="59:59" hidden="1" x14ac:dyDescent="0.25">
      <c r="BG2303" s="58" t="str">
        <f>IF('Job Database'!$X2310="", "", 'Job Database'!$X2310)</f>
        <v/>
      </c>
    </row>
    <row r="2304" spans="59:59" hidden="1" x14ac:dyDescent="0.25">
      <c r="BG2304" s="58" t="str">
        <f>IF('Job Database'!$X2311="", "", 'Job Database'!$X2311)</f>
        <v/>
      </c>
    </row>
    <row r="2305" spans="59:59" hidden="1" x14ac:dyDescent="0.25">
      <c r="BG2305" s="58" t="str">
        <f>IF('Job Database'!$X2312="", "", 'Job Database'!$X2312)</f>
        <v/>
      </c>
    </row>
    <row r="2306" spans="59:59" hidden="1" x14ac:dyDescent="0.25">
      <c r="BG2306" s="58" t="str">
        <f>IF('Job Database'!$X2313="", "", 'Job Database'!$X2313)</f>
        <v/>
      </c>
    </row>
    <row r="2307" spans="59:59" hidden="1" x14ac:dyDescent="0.25">
      <c r="BG2307" s="58" t="str">
        <f>IF('Job Database'!$X2314="", "", 'Job Database'!$X2314)</f>
        <v/>
      </c>
    </row>
    <row r="2308" spans="59:59" hidden="1" x14ac:dyDescent="0.25">
      <c r="BG2308" s="58" t="str">
        <f>IF('Job Database'!$X2315="", "", 'Job Database'!$X2315)</f>
        <v/>
      </c>
    </row>
    <row r="2309" spans="59:59" hidden="1" x14ac:dyDescent="0.25">
      <c r="BG2309" s="58" t="str">
        <f>IF('Job Database'!$X2316="", "", 'Job Database'!$X2316)</f>
        <v/>
      </c>
    </row>
    <row r="2310" spans="59:59" hidden="1" x14ac:dyDescent="0.25">
      <c r="BG2310" s="58" t="str">
        <f>IF('Job Database'!$X2317="", "", 'Job Database'!$X2317)</f>
        <v/>
      </c>
    </row>
    <row r="2311" spans="59:59" hidden="1" x14ac:dyDescent="0.25">
      <c r="BG2311" s="58" t="str">
        <f>IF('Job Database'!$X2318="", "", 'Job Database'!$X2318)</f>
        <v/>
      </c>
    </row>
    <row r="2312" spans="59:59" hidden="1" x14ac:dyDescent="0.25">
      <c r="BG2312" s="58" t="str">
        <f>IF('Job Database'!$X2319="", "", 'Job Database'!$X2319)</f>
        <v/>
      </c>
    </row>
    <row r="2313" spans="59:59" hidden="1" x14ac:dyDescent="0.25">
      <c r="BG2313" s="58" t="str">
        <f>IF('Job Database'!$X2320="", "", 'Job Database'!$X2320)</f>
        <v/>
      </c>
    </row>
    <row r="2314" spans="59:59" hidden="1" x14ac:dyDescent="0.25">
      <c r="BG2314" s="58" t="str">
        <f>IF('Job Database'!$X2321="", "", 'Job Database'!$X2321)</f>
        <v/>
      </c>
    </row>
    <row r="2315" spans="59:59" hidden="1" x14ac:dyDescent="0.25">
      <c r="BG2315" s="58" t="str">
        <f>IF('Job Database'!$X2322="", "", 'Job Database'!$X2322)</f>
        <v/>
      </c>
    </row>
    <row r="2316" spans="59:59" hidden="1" x14ac:dyDescent="0.25">
      <c r="BG2316" s="58" t="str">
        <f>IF('Job Database'!$X2323="", "", 'Job Database'!$X2323)</f>
        <v/>
      </c>
    </row>
    <row r="2317" spans="59:59" hidden="1" x14ac:dyDescent="0.25">
      <c r="BG2317" s="58" t="str">
        <f>IF('Job Database'!$X2324="", "", 'Job Database'!$X2324)</f>
        <v/>
      </c>
    </row>
    <row r="2318" spans="59:59" hidden="1" x14ac:dyDescent="0.25">
      <c r="BG2318" s="58" t="str">
        <f>IF('Job Database'!$X2325="", "", 'Job Database'!$X2325)</f>
        <v/>
      </c>
    </row>
    <row r="2319" spans="59:59" hidden="1" x14ac:dyDescent="0.25">
      <c r="BG2319" s="58" t="str">
        <f>IF('Job Database'!$X2326="", "", 'Job Database'!$X2326)</f>
        <v/>
      </c>
    </row>
    <row r="2320" spans="59:59" hidden="1" x14ac:dyDescent="0.25">
      <c r="BG2320" s="58" t="str">
        <f>IF('Job Database'!$X2327="", "", 'Job Database'!$X2327)</f>
        <v/>
      </c>
    </row>
    <row r="2321" spans="59:59" hidden="1" x14ac:dyDescent="0.25">
      <c r="BG2321" s="58" t="str">
        <f>IF('Job Database'!$X2328="", "", 'Job Database'!$X2328)</f>
        <v/>
      </c>
    </row>
    <row r="2322" spans="59:59" hidden="1" x14ac:dyDescent="0.25">
      <c r="BG2322" s="58" t="str">
        <f>IF('Job Database'!$X2329="", "", 'Job Database'!$X2329)</f>
        <v/>
      </c>
    </row>
    <row r="2323" spans="59:59" hidden="1" x14ac:dyDescent="0.25">
      <c r="BG2323" s="58" t="str">
        <f>IF('Job Database'!$X2330="", "", 'Job Database'!$X2330)</f>
        <v/>
      </c>
    </row>
    <row r="2324" spans="59:59" hidden="1" x14ac:dyDescent="0.25">
      <c r="BG2324" s="58" t="str">
        <f>IF('Job Database'!$X2331="", "", 'Job Database'!$X2331)</f>
        <v/>
      </c>
    </row>
    <row r="2325" spans="59:59" hidden="1" x14ac:dyDescent="0.25">
      <c r="BG2325" s="58" t="str">
        <f>IF('Job Database'!$X2332="", "", 'Job Database'!$X2332)</f>
        <v/>
      </c>
    </row>
    <row r="2326" spans="59:59" hidden="1" x14ac:dyDescent="0.25">
      <c r="BG2326" s="58" t="str">
        <f>IF('Job Database'!$X2333="", "", 'Job Database'!$X2333)</f>
        <v/>
      </c>
    </row>
    <row r="2327" spans="59:59" hidden="1" x14ac:dyDescent="0.25">
      <c r="BG2327" s="58" t="str">
        <f>IF('Job Database'!$X2334="", "", 'Job Database'!$X2334)</f>
        <v/>
      </c>
    </row>
    <row r="2328" spans="59:59" hidden="1" x14ac:dyDescent="0.25">
      <c r="BG2328" s="58" t="str">
        <f>IF('Job Database'!$X2335="", "", 'Job Database'!$X2335)</f>
        <v/>
      </c>
    </row>
    <row r="2329" spans="59:59" hidden="1" x14ac:dyDescent="0.25">
      <c r="BG2329" s="58" t="str">
        <f>IF('Job Database'!$X2336="", "", 'Job Database'!$X2336)</f>
        <v/>
      </c>
    </row>
    <row r="2330" spans="59:59" hidden="1" x14ac:dyDescent="0.25">
      <c r="BG2330" s="58" t="str">
        <f>IF('Job Database'!$X2337="", "", 'Job Database'!$X2337)</f>
        <v/>
      </c>
    </row>
    <row r="2331" spans="59:59" hidden="1" x14ac:dyDescent="0.25">
      <c r="BG2331" s="58" t="str">
        <f>IF('Job Database'!$X2338="", "", 'Job Database'!$X2338)</f>
        <v/>
      </c>
    </row>
    <row r="2332" spans="59:59" hidden="1" x14ac:dyDescent="0.25">
      <c r="BG2332" s="58" t="str">
        <f>IF('Job Database'!$X2339="", "", 'Job Database'!$X2339)</f>
        <v/>
      </c>
    </row>
    <row r="2333" spans="59:59" hidden="1" x14ac:dyDescent="0.25">
      <c r="BG2333" s="58" t="str">
        <f>IF('Job Database'!$X2340="", "", 'Job Database'!$X2340)</f>
        <v/>
      </c>
    </row>
    <row r="2334" spans="59:59" hidden="1" x14ac:dyDescent="0.25">
      <c r="BG2334" s="58" t="str">
        <f>IF('Job Database'!$X2341="", "", 'Job Database'!$X2341)</f>
        <v/>
      </c>
    </row>
    <row r="2335" spans="59:59" hidden="1" x14ac:dyDescent="0.25">
      <c r="BG2335" s="58" t="str">
        <f>IF('Job Database'!$X2342="", "", 'Job Database'!$X2342)</f>
        <v/>
      </c>
    </row>
    <row r="2336" spans="59:59" hidden="1" x14ac:dyDescent="0.25">
      <c r="BG2336" s="58" t="str">
        <f>IF('Job Database'!$X2343="", "", 'Job Database'!$X2343)</f>
        <v/>
      </c>
    </row>
    <row r="2337" spans="59:59" hidden="1" x14ac:dyDescent="0.25">
      <c r="BG2337" s="58" t="str">
        <f>IF('Job Database'!$X2344="", "", 'Job Database'!$X2344)</f>
        <v/>
      </c>
    </row>
    <row r="2338" spans="59:59" hidden="1" x14ac:dyDescent="0.25">
      <c r="BG2338" s="58" t="str">
        <f>IF('Job Database'!$X2345="", "", 'Job Database'!$X2345)</f>
        <v/>
      </c>
    </row>
    <row r="2339" spans="59:59" hidden="1" x14ac:dyDescent="0.25">
      <c r="BG2339" s="58" t="str">
        <f>IF('Job Database'!$X2346="", "", 'Job Database'!$X2346)</f>
        <v/>
      </c>
    </row>
    <row r="2340" spans="59:59" hidden="1" x14ac:dyDescent="0.25">
      <c r="BG2340" s="58" t="str">
        <f>IF('Job Database'!$X2347="", "", 'Job Database'!$X2347)</f>
        <v/>
      </c>
    </row>
    <row r="2341" spans="59:59" hidden="1" x14ac:dyDescent="0.25">
      <c r="BG2341" s="58" t="str">
        <f>IF('Job Database'!$X2348="", "", 'Job Database'!$X2348)</f>
        <v/>
      </c>
    </row>
    <row r="2342" spans="59:59" hidden="1" x14ac:dyDescent="0.25">
      <c r="BG2342" s="58" t="str">
        <f>IF('Job Database'!$X2349="", "", 'Job Database'!$X2349)</f>
        <v/>
      </c>
    </row>
    <row r="2343" spans="59:59" hidden="1" x14ac:dyDescent="0.25">
      <c r="BG2343" s="58" t="str">
        <f>IF('Job Database'!$X2350="", "", 'Job Database'!$X2350)</f>
        <v/>
      </c>
    </row>
    <row r="2344" spans="59:59" hidden="1" x14ac:dyDescent="0.25">
      <c r="BG2344" s="58" t="str">
        <f>IF('Job Database'!$X2351="", "", 'Job Database'!$X2351)</f>
        <v/>
      </c>
    </row>
    <row r="2345" spans="59:59" hidden="1" x14ac:dyDescent="0.25">
      <c r="BG2345" s="58" t="str">
        <f>IF('Job Database'!$X2352="", "", 'Job Database'!$X2352)</f>
        <v/>
      </c>
    </row>
    <row r="2346" spans="59:59" hidden="1" x14ac:dyDescent="0.25">
      <c r="BG2346" s="58" t="str">
        <f>IF('Job Database'!$X2353="", "", 'Job Database'!$X2353)</f>
        <v/>
      </c>
    </row>
    <row r="2347" spans="59:59" hidden="1" x14ac:dyDescent="0.25">
      <c r="BG2347" s="58" t="str">
        <f>IF('Job Database'!$X2354="", "", 'Job Database'!$X2354)</f>
        <v/>
      </c>
    </row>
    <row r="2348" spans="59:59" hidden="1" x14ac:dyDescent="0.25">
      <c r="BG2348" s="58" t="str">
        <f>IF('Job Database'!$X2355="", "", 'Job Database'!$X2355)</f>
        <v/>
      </c>
    </row>
    <row r="2349" spans="59:59" hidden="1" x14ac:dyDescent="0.25">
      <c r="BG2349" s="58" t="str">
        <f>IF('Job Database'!$X2356="", "", 'Job Database'!$X2356)</f>
        <v/>
      </c>
    </row>
    <row r="2350" spans="59:59" hidden="1" x14ac:dyDescent="0.25">
      <c r="BG2350" s="58" t="str">
        <f>IF('Job Database'!$X2357="", "", 'Job Database'!$X2357)</f>
        <v/>
      </c>
    </row>
    <row r="2351" spans="59:59" hidden="1" x14ac:dyDescent="0.25">
      <c r="BG2351" s="58" t="str">
        <f>IF('Job Database'!$X2358="", "", 'Job Database'!$X2358)</f>
        <v/>
      </c>
    </row>
    <row r="2352" spans="59:59" hidden="1" x14ac:dyDescent="0.25">
      <c r="BG2352" s="58" t="str">
        <f>IF('Job Database'!$X2359="", "", 'Job Database'!$X2359)</f>
        <v/>
      </c>
    </row>
    <row r="2353" spans="59:59" hidden="1" x14ac:dyDescent="0.25">
      <c r="BG2353" s="58" t="str">
        <f>IF('Job Database'!$X2360="", "", 'Job Database'!$X2360)</f>
        <v/>
      </c>
    </row>
    <row r="2354" spans="59:59" hidden="1" x14ac:dyDescent="0.25">
      <c r="BG2354" s="58" t="str">
        <f>IF('Job Database'!$X2361="", "", 'Job Database'!$X2361)</f>
        <v/>
      </c>
    </row>
    <row r="2355" spans="59:59" hidden="1" x14ac:dyDescent="0.25">
      <c r="BG2355" s="58" t="str">
        <f>IF('Job Database'!$X2362="", "", 'Job Database'!$X2362)</f>
        <v/>
      </c>
    </row>
    <row r="2356" spans="59:59" hidden="1" x14ac:dyDescent="0.25">
      <c r="BG2356" s="58" t="str">
        <f>IF('Job Database'!$X2363="", "", 'Job Database'!$X2363)</f>
        <v/>
      </c>
    </row>
    <row r="2357" spans="59:59" hidden="1" x14ac:dyDescent="0.25">
      <c r="BG2357" s="58" t="str">
        <f>IF('Job Database'!$X2364="", "", 'Job Database'!$X2364)</f>
        <v/>
      </c>
    </row>
    <row r="2358" spans="59:59" hidden="1" x14ac:dyDescent="0.25">
      <c r="BG2358" s="58" t="str">
        <f>IF('Job Database'!$X2365="", "", 'Job Database'!$X2365)</f>
        <v/>
      </c>
    </row>
    <row r="2359" spans="59:59" hidden="1" x14ac:dyDescent="0.25">
      <c r="BG2359" s="58" t="str">
        <f>IF('Job Database'!$X2366="", "", 'Job Database'!$X2366)</f>
        <v/>
      </c>
    </row>
    <row r="2360" spans="59:59" hidden="1" x14ac:dyDescent="0.25">
      <c r="BG2360" s="58" t="str">
        <f>IF('Job Database'!$X2367="", "", 'Job Database'!$X2367)</f>
        <v/>
      </c>
    </row>
    <row r="2361" spans="59:59" hidden="1" x14ac:dyDescent="0.25">
      <c r="BG2361" s="58" t="str">
        <f>IF('Job Database'!$X2368="", "", 'Job Database'!$X2368)</f>
        <v/>
      </c>
    </row>
    <row r="2362" spans="59:59" hidden="1" x14ac:dyDescent="0.25">
      <c r="BG2362" s="58" t="str">
        <f>IF('Job Database'!$X2369="", "", 'Job Database'!$X2369)</f>
        <v/>
      </c>
    </row>
    <row r="2363" spans="59:59" hidden="1" x14ac:dyDescent="0.25">
      <c r="BG2363" s="58" t="str">
        <f>IF('Job Database'!$X2370="", "", 'Job Database'!$X2370)</f>
        <v/>
      </c>
    </row>
    <row r="2364" spans="59:59" hidden="1" x14ac:dyDescent="0.25">
      <c r="BG2364" s="58" t="str">
        <f>IF('Job Database'!$X2371="", "", 'Job Database'!$X2371)</f>
        <v/>
      </c>
    </row>
    <row r="2365" spans="59:59" hidden="1" x14ac:dyDescent="0.25">
      <c r="BG2365" s="58" t="str">
        <f>IF('Job Database'!$X2372="", "", 'Job Database'!$X2372)</f>
        <v/>
      </c>
    </row>
    <row r="2366" spans="59:59" hidden="1" x14ac:dyDescent="0.25">
      <c r="BG2366" s="58" t="str">
        <f>IF('Job Database'!$X2373="", "", 'Job Database'!$X2373)</f>
        <v/>
      </c>
    </row>
    <row r="2367" spans="59:59" hidden="1" x14ac:dyDescent="0.25">
      <c r="BG2367" s="58" t="str">
        <f>IF('Job Database'!$X2374="", "", 'Job Database'!$X2374)</f>
        <v/>
      </c>
    </row>
    <row r="2368" spans="59:59" hidden="1" x14ac:dyDescent="0.25">
      <c r="BG2368" s="58" t="str">
        <f>IF('Job Database'!$X2375="", "", 'Job Database'!$X2375)</f>
        <v/>
      </c>
    </row>
    <row r="2369" spans="59:59" hidden="1" x14ac:dyDescent="0.25">
      <c r="BG2369" s="58" t="str">
        <f>IF('Job Database'!$X2376="", "", 'Job Database'!$X2376)</f>
        <v/>
      </c>
    </row>
    <row r="2370" spans="59:59" hidden="1" x14ac:dyDescent="0.25">
      <c r="BG2370" s="58" t="str">
        <f>IF('Job Database'!$X2377="", "", 'Job Database'!$X2377)</f>
        <v/>
      </c>
    </row>
    <row r="2371" spans="59:59" hidden="1" x14ac:dyDescent="0.25">
      <c r="BG2371" s="58" t="str">
        <f>IF('Job Database'!$X2378="", "", 'Job Database'!$X2378)</f>
        <v/>
      </c>
    </row>
    <row r="2372" spans="59:59" hidden="1" x14ac:dyDescent="0.25">
      <c r="BG2372" s="58" t="str">
        <f>IF('Job Database'!$X2379="", "", 'Job Database'!$X2379)</f>
        <v/>
      </c>
    </row>
    <row r="2373" spans="59:59" hidden="1" x14ac:dyDescent="0.25">
      <c r="BG2373" s="58" t="str">
        <f>IF('Job Database'!$X2380="", "", 'Job Database'!$X2380)</f>
        <v/>
      </c>
    </row>
    <row r="2374" spans="59:59" hidden="1" x14ac:dyDescent="0.25">
      <c r="BG2374" s="58" t="str">
        <f>IF('Job Database'!$X2381="", "", 'Job Database'!$X2381)</f>
        <v/>
      </c>
    </row>
    <row r="2375" spans="59:59" hidden="1" x14ac:dyDescent="0.25">
      <c r="BG2375" s="58" t="str">
        <f>IF('Job Database'!$X2382="", "", 'Job Database'!$X2382)</f>
        <v/>
      </c>
    </row>
    <row r="2376" spans="59:59" hidden="1" x14ac:dyDescent="0.25">
      <c r="BG2376" s="58" t="str">
        <f>IF('Job Database'!$X2383="", "", 'Job Database'!$X2383)</f>
        <v/>
      </c>
    </row>
    <row r="2377" spans="59:59" hidden="1" x14ac:dyDescent="0.25">
      <c r="BG2377" s="58" t="str">
        <f>IF('Job Database'!$X2384="", "", 'Job Database'!$X2384)</f>
        <v/>
      </c>
    </row>
    <row r="2378" spans="59:59" hidden="1" x14ac:dyDescent="0.25">
      <c r="BG2378" s="58" t="str">
        <f>IF('Job Database'!$X2385="", "", 'Job Database'!$X2385)</f>
        <v/>
      </c>
    </row>
    <row r="2379" spans="59:59" hidden="1" x14ac:dyDescent="0.25">
      <c r="BG2379" s="58" t="str">
        <f>IF('Job Database'!$X2386="", "", 'Job Database'!$X2386)</f>
        <v/>
      </c>
    </row>
    <row r="2380" spans="59:59" hidden="1" x14ac:dyDescent="0.25">
      <c r="BG2380" s="58" t="str">
        <f>IF('Job Database'!$X2387="", "", 'Job Database'!$X2387)</f>
        <v/>
      </c>
    </row>
    <row r="2381" spans="59:59" hidden="1" x14ac:dyDescent="0.25">
      <c r="BG2381" s="58" t="str">
        <f>IF('Job Database'!$X2388="", "", 'Job Database'!$X2388)</f>
        <v/>
      </c>
    </row>
    <row r="2382" spans="59:59" hidden="1" x14ac:dyDescent="0.25">
      <c r="BG2382" s="58" t="str">
        <f>IF('Job Database'!$X2389="", "", 'Job Database'!$X2389)</f>
        <v/>
      </c>
    </row>
    <row r="2383" spans="59:59" hidden="1" x14ac:dyDescent="0.25">
      <c r="BG2383" s="58" t="str">
        <f>IF('Job Database'!$X2390="", "", 'Job Database'!$X2390)</f>
        <v/>
      </c>
    </row>
    <row r="2384" spans="59:59" hidden="1" x14ac:dyDescent="0.25">
      <c r="BG2384" s="58" t="str">
        <f>IF('Job Database'!$X2391="", "", 'Job Database'!$X2391)</f>
        <v/>
      </c>
    </row>
    <row r="2385" spans="59:59" hidden="1" x14ac:dyDescent="0.25">
      <c r="BG2385" s="58" t="str">
        <f>IF('Job Database'!$X2392="", "", 'Job Database'!$X2392)</f>
        <v/>
      </c>
    </row>
    <row r="2386" spans="59:59" hidden="1" x14ac:dyDescent="0.25">
      <c r="BG2386" s="58" t="str">
        <f>IF('Job Database'!$X2393="", "", 'Job Database'!$X2393)</f>
        <v/>
      </c>
    </row>
    <row r="2387" spans="59:59" hidden="1" x14ac:dyDescent="0.25">
      <c r="BG2387" s="58" t="str">
        <f>IF('Job Database'!$X2394="", "", 'Job Database'!$X2394)</f>
        <v/>
      </c>
    </row>
    <row r="2388" spans="59:59" hidden="1" x14ac:dyDescent="0.25">
      <c r="BG2388" s="58" t="str">
        <f>IF('Job Database'!$X2395="", "", 'Job Database'!$X2395)</f>
        <v/>
      </c>
    </row>
    <row r="2389" spans="59:59" hidden="1" x14ac:dyDescent="0.25">
      <c r="BG2389" s="58" t="str">
        <f>IF('Job Database'!$X2396="", "", 'Job Database'!$X2396)</f>
        <v/>
      </c>
    </row>
    <row r="2390" spans="59:59" hidden="1" x14ac:dyDescent="0.25">
      <c r="BG2390" s="58" t="str">
        <f>IF('Job Database'!$X2397="", "", 'Job Database'!$X2397)</f>
        <v/>
      </c>
    </row>
    <row r="2391" spans="59:59" hidden="1" x14ac:dyDescent="0.25">
      <c r="BG2391" s="58" t="str">
        <f>IF('Job Database'!$X2398="", "", 'Job Database'!$X2398)</f>
        <v/>
      </c>
    </row>
    <row r="2392" spans="59:59" hidden="1" x14ac:dyDescent="0.25">
      <c r="BG2392" s="58" t="str">
        <f>IF('Job Database'!$X2399="", "", 'Job Database'!$X2399)</f>
        <v/>
      </c>
    </row>
    <row r="2393" spans="59:59" hidden="1" x14ac:dyDescent="0.25">
      <c r="BG2393" s="58" t="str">
        <f>IF('Job Database'!$X2400="", "", 'Job Database'!$X2400)</f>
        <v/>
      </c>
    </row>
    <row r="2394" spans="59:59" hidden="1" x14ac:dyDescent="0.25">
      <c r="BG2394" s="58" t="str">
        <f>IF('Job Database'!$X2401="", "", 'Job Database'!$X2401)</f>
        <v/>
      </c>
    </row>
    <row r="2395" spans="59:59" hidden="1" x14ac:dyDescent="0.25">
      <c r="BG2395" s="58" t="str">
        <f>IF('Job Database'!$X2402="", "", 'Job Database'!$X2402)</f>
        <v/>
      </c>
    </row>
    <row r="2396" spans="59:59" hidden="1" x14ac:dyDescent="0.25">
      <c r="BG2396" s="58" t="str">
        <f>IF('Job Database'!$X2403="", "", 'Job Database'!$X2403)</f>
        <v/>
      </c>
    </row>
    <row r="2397" spans="59:59" hidden="1" x14ac:dyDescent="0.25">
      <c r="BG2397" s="58" t="str">
        <f>IF('Job Database'!$X2404="", "", 'Job Database'!$X2404)</f>
        <v/>
      </c>
    </row>
    <row r="2398" spans="59:59" hidden="1" x14ac:dyDescent="0.25">
      <c r="BG2398" s="58" t="str">
        <f>IF('Job Database'!$X2405="", "", 'Job Database'!$X2405)</f>
        <v/>
      </c>
    </row>
    <row r="2399" spans="59:59" hidden="1" x14ac:dyDescent="0.25">
      <c r="BG2399" s="58" t="str">
        <f>IF('Job Database'!$X2406="", "", 'Job Database'!$X2406)</f>
        <v/>
      </c>
    </row>
    <row r="2400" spans="59:59" hidden="1" x14ac:dyDescent="0.25">
      <c r="BG2400" s="58" t="str">
        <f>IF('Job Database'!$X2407="", "", 'Job Database'!$X2407)</f>
        <v/>
      </c>
    </row>
    <row r="2401" spans="59:59" hidden="1" x14ac:dyDescent="0.25">
      <c r="BG2401" s="58" t="str">
        <f>IF('Job Database'!$X2408="", "", 'Job Database'!$X2408)</f>
        <v/>
      </c>
    </row>
    <row r="2402" spans="59:59" hidden="1" x14ac:dyDescent="0.25">
      <c r="BG2402" s="58" t="str">
        <f>IF('Job Database'!$X2409="", "", 'Job Database'!$X2409)</f>
        <v/>
      </c>
    </row>
    <row r="2403" spans="59:59" hidden="1" x14ac:dyDescent="0.25">
      <c r="BG2403" s="58" t="str">
        <f>IF('Job Database'!$X2410="", "", 'Job Database'!$X2410)</f>
        <v/>
      </c>
    </row>
    <row r="2404" spans="59:59" hidden="1" x14ac:dyDescent="0.25">
      <c r="BG2404" s="58" t="str">
        <f>IF('Job Database'!$X2411="", "", 'Job Database'!$X2411)</f>
        <v/>
      </c>
    </row>
    <row r="2405" spans="59:59" hidden="1" x14ac:dyDescent="0.25">
      <c r="BG2405" s="58" t="str">
        <f>IF('Job Database'!$X2412="", "", 'Job Database'!$X2412)</f>
        <v/>
      </c>
    </row>
    <row r="2406" spans="59:59" hidden="1" x14ac:dyDescent="0.25">
      <c r="BG2406" s="58" t="str">
        <f>IF('Job Database'!$X2413="", "", 'Job Database'!$X2413)</f>
        <v/>
      </c>
    </row>
    <row r="2407" spans="59:59" hidden="1" x14ac:dyDescent="0.25">
      <c r="BG2407" s="58" t="str">
        <f>IF('Job Database'!$X2414="", "", 'Job Database'!$X2414)</f>
        <v/>
      </c>
    </row>
    <row r="2408" spans="59:59" hidden="1" x14ac:dyDescent="0.25">
      <c r="BG2408" s="58" t="str">
        <f>IF('Job Database'!$X2415="", "", 'Job Database'!$X2415)</f>
        <v/>
      </c>
    </row>
    <row r="2409" spans="59:59" hidden="1" x14ac:dyDescent="0.25">
      <c r="BG2409" s="58" t="str">
        <f>IF('Job Database'!$X2416="", "", 'Job Database'!$X2416)</f>
        <v/>
      </c>
    </row>
    <row r="2410" spans="59:59" hidden="1" x14ac:dyDescent="0.25">
      <c r="BG2410" s="58" t="str">
        <f>IF('Job Database'!$X2417="", "", 'Job Database'!$X2417)</f>
        <v/>
      </c>
    </row>
    <row r="2411" spans="59:59" hidden="1" x14ac:dyDescent="0.25">
      <c r="BG2411" s="58" t="str">
        <f>IF('Job Database'!$X2418="", "", 'Job Database'!$X2418)</f>
        <v/>
      </c>
    </row>
    <row r="2412" spans="59:59" hidden="1" x14ac:dyDescent="0.25">
      <c r="BG2412" s="58" t="str">
        <f>IF('Job Database'!$X2419="", "", 'Job Database'!$X2419)</f>
        <v/>
      </c>
    </row>
    <row r="2413" spans="59:59" hidden="1" x14ac:dyDescent="0.25">
      <c r="BG2413" s="58" t="str">
        <f>IF('Job Database'!$X2420="", "", 'Job Database'!$X2420)</f>
        <v/>
      </c>
    </row>
    <row r="2414" spans="59:59" hidden="1" x14ac:dyDescent="0.25">
      <c r="BG2414" s="58" t="str">
        <f>IF('Job Database'!$X2421="", "", 'Job Database'!$X2421)</f>
        <v/>
      </c>
    </row>
    <row r="2415" spans="59:59" hidden="1" x14ac:dyDescent="0.25">
      <c r="BG2415" s="58" t="str">
        <f>IF('Job Database'!$X2422="", "", 'Job Database'!$X2422)</f>
        <v/>
      </c>
    </row>
    <row r="2416" spans="59:59" hidden="1" x14ac:dyDescent="0.25">
      <c r="BG2416" s="58" t="str">
        <f>IF('Job Database'!$X2423="", "", 'Job Database'!$X2423)</f>
        <v/>
      </c>
    </row>
    <row r="2417" spans="59:59" hidden="1" x14ac:dyDescent="0.25">
      <c r="BG2417" s="58" t="str">
        <f>IF('Job Database'!$X2424="", "", 'Job Database'!$X2424)</f>
        <v/>
      </c>
    </row>
    <row r="2418" spans="59:59" hidden="1" x14ac:dyDescent="0.25">
      <c r="BG2418" s="58" t="str">
        <f>IF('Job Database'!$X2425="", "", 'Job Database'!$X2425)</f>
        <v/>
      </c>
    </row>
    <row r="2419" spans="59:59" hidden="1" x14ac:dyDescent="0.25">
      <c r="BG2419" s="58" t="str">
        <f>IF('Job Database'!$X2426="", "", 'Job Database'!$X2426)</f>
        <v/>
      </c>
    </row>
    <row r="2420" spans="59:59" hidden="1" x14ac:dyDescent="0.25">
      <c r="BG2420" s="58" t="str">
        <f>IF('Job Database'!$X2427="", "", 'Job Database'!$X2427)</f>
        <v/>
      </c>
    </row>
    <row r="2421" spans="59:59" hidden="1" x14ac:dyDescent="0.25">
      <c r="BG2421" s="58" t="str">
        <f>IF('Job Database'!$X2428="", "", 'Job Database'!$X2428)</f>
        <v/>
      </c>
    </row>
    <row r="2422" spans="59:59" hidden="1" x14ac:dyDescent="0.25">
      <c r="BG2422" s="58" t="str">
        <f>IF('Job Database'!$X2429="", "", 'Job Database'!$X2429)</f>
        <v/>
      </c>
    </row>
    <row r="2423" spans="59:59" hidden="1" x14ac:dyDescent="0.25">
      <c r="BG2423" s="58" t="str">
        <f>IF('Job Database'!$X2430="", "", 'Job Database'!$X2430)</f>
        <v/>
      </c>
    </row>
    <row r="2424" spans="59:59" hidden="1" x14ac:dyDescent="0.25">
      <c r="BG2424" s="58" t="str">
        <f>IF('Job Database'!$X2431="", "", 'Job Database'!$X2431)</f>
        <v/>
      </c>
    </row>
    <row r="2425" spans="59:59" hidden="1" x14ac:dyDescent="0.25">
      <c r="BG2425" s="58" t="str">
        <f>IF('Job Database'!$X2432="", "", 'Job Database'!$X2432)</f>
        <v/>
      </c>
    </row>
    <row r="2426" spans="59:59" hidden="1" x14ac:dyDescent="0.25">
      <c r="BG2426" s="58" t="str">
        <f>IF('Job Database'!$X2433="", "", 'Job Database'!$X2433)</f>
        <v/>
      </c>
    </row>
    <row r="2427" spans="59:59" hidden="1" x14ac:dyDescent="0.25">
      <c r="BG2427" s="58" t="str">
        <f>IF('Job Database'!$X2434="", "", 'Job Database'!$X2434)</f>
        <v/>
      </c>
    </row>
    <row r="2428" spans="59:59" hidden="1" x14ac:dyDescent="0.25">
      <c r="BG2428" s="58" t="str">
        <f>IF('Job Database'!$X2435="", "", 'Job Database'!$X2435)</f>
        <v/>
      </c>
    </row>
    <row r="2429" spans="59:59" hidden="1" x14ac:dyDescent="0.25">
      <c r="BG2429" s="58" t="str">
        <f>IF('Job Database'!$X2436="", "", 'Job Database'!$X2436)</f>
        <v/>
      </c>
    </row>
    <row r="2430" spans="59:59" hidden="1" x14ac:dyDescent="0.25">
      <c r="BG2430" s="58" t="str">
        <f>IF('Job Database'!$X2437="", "", 'Job Database'!$X2437)</f>
        <v/>
      </c>
    </row>
    <row r="2431" spans="59:59" hidden="1" x14ac:dyDescent="0.25">
      <c r="BG2431" s="58" t="str">
        <f>IF('Job Database'!$X2438="", "", 'Job Database'!$X2438)</f>
        <v/>
      </c>
    </row>
    <row r="2432" spans="59:59" hidden="1" x14ac:dyDescent="0.25">
      <c r="BG2432" s="58" t="str">
        <f>IF('Job Database'!$X2439="", "", 'Job Database'!$X2439)</f>
        <v/>
      </c>
    </row>
    <row r="2433" spans="59:59" hidden="1" x14ac:dyDescent="0.25">
      <c r="BG2433" s="58" t="str">
        <f>IF('Job Database'!$X2440="", "", 'Job Database'!$X2440)</f>
        <v/>
      </c>
    </row>
    <row r="2434" spans="59:59" hidden="1" x14ac:dyDescent="0.25">
      <c r="BG2434" s="58" t="str">
        <f>IF('Job Database'!$X2441="", "", 'Job Database'!$X2441)</f>
        <v/>
      </c>
    </row>
    <row r="2435" spans="59:59" hidden="1" x14ac:dyDescent="0.25">
      <c r="BG2435" s="58" t="str">
        <f>IF('Job Database'!$X2442="", "", 'Job Database'!$X2442)</f>
        <v/>
      </c>
    </row>
    <row r="2436" spans="59:59" hidden="1" x14ac:dyDescent="0.25">
      <c r="BG2436" s="58" t="str">
        <f>IF('Job Database'!$X2443="", "", 'Job Database'!$X2443)</f>
        <v/>
      </c>
    </row>
    <row r="2437" spans="59:59" hidden="1" x14ac:dyDescent="0.25">
      <c r="BG2437" s="58" t="str">
        <f>IF('Job Database'!$X2444="", "", 'Job Database'!$X2444)</f>
        <v/>
      </c>
    </row>
    <row r="2438" spans="59:59" hidden="1" x14ac:dyDescent="0.25">
      <c r="BG2438" s="58" t="str">
        <f>IF('Job Database'!$X2445="", "", 'Job Database'!$X2445)</f>
        <v/>
      </c>
    </row>
    <row r="2439" spans="59:59" hidden="1" x14ac:dyDescent="0.25">
      <c r="BG2439" s="58" t="str">
        <f>IF('Job Database'!$X2446="", "", 'Job Database'!$X2446)</f>
        <v/>
      </c>
    </row>
    <row r="2440" spans="59:59" hidden="1" x14ac:dyDescent="0.25">
      <c r="BG2440" s="58" t="str">
        <f>IF('Job Database'!$X2447="", "", 'Job Database'!$X2447)</f>
        <v/>
      </c>
    </row>
    <row r="2441" spans="59:59" hidden="1" x14ac:dyDescent="0.25">
      <c r="BG2441" s="58" t="str">
        <f>IF('Job Database'!$X2448="", "", 'Job Database'!$X2448)</f>
        <v/>
      </c>
    </row>
    <row r="2442" spans="59:59" hidden="1" x14ac:dyDescent="0.25">
      <c r="BG2442" s="58" t="str">
        <f>IF('Job Database'!$X2449="", "", 'Job Database'!$X2449)</f>
        <v/>
      </c>
    </row>
    <row r="2443" spans="59:59" hidden="1" x14ac:dyDescent="0.25">
      <c r="BG2443" s="58" t="str">
        <f>IF('Job Database'!$X2450="", "", 'Job Database'!$X2450)</f>
        <v/>
      </c>
    </row>
    <row r="2444" spans="59:59" hidden="1" x14ac:dyDescent="0.25">
      <c r="BG2444" s="58" t="str">
        <f>IF('Job Database'!$X2451="", "", 'Job Database'!$X2451)</f>
        <v/>
      </c>
    </row>
    <row r="2445" spans="59:59" hidden="1" x14ac:dyDescent="0.25">
      <c r="BG2445" s="58" t="str">
        <f>IF('Job Database'!$X2452="", "", 'Job Database'!$X2452)</f>
        <v/>
      </c>
    </row>
    <row r="2446" spans="59:59" hidden="1" x14ac:dyDescent="0.25">
      <c r="BG2446" s="58" t="str">
        <f>IF('Job Database'!$X2453="", "", 'Job Database'!$X2453)</f>
        <v/>
      </c>
    </row>
    <row r="2447" spans="59:59" hidden="1" x14ac:dyDescent="0.25">
      <c r="BG2447" s="58" t="str">
        <f>IF('Job Database'!$X2454="", "", 'Job Database'!$X2454)</f>
        <v/>
      </c>
    </row>
    <row r="2448" spans="59:59" hidden="1" x14ac:dyDescent="0.25">
      <c r="BG2448" s="58" t="str">
        <f>IF('Job Database'!$X2455="", "", 'Job Database'!$X2455)</f>
        <v/>
      </c>
    </row>
    <row r="2449" spans="59:59" hidden="1" x14ac:dyDescent="0.25">
      <c r="BG2449" s="58" t="str">
        <f>IF('Job Database'!$X2456="", "", 'Job Database'!$X2456)</f>
        <v/>
      </c>
    </row>
    <row r="2450" spans="59:59" hidden="1" x14ac:dyDescent="0.25">
      <c r="BG2450" s="58" t="str">
        <f>IF('Job Database'!$X2457="", "", 'Job Database'!$X2457)</f>
        <v/>
      </c>
    </row>
    <row r="2451" spans="59:59" hidden="1" x14ac:dyDescent="0.25">
      <c r="BG2451" s="58" t="str">
        <f>IF('Job Database'!$X2458="", "", 'Job Database'!$X2458)</f>
        <v/>
      </c>
    </row>
    <row r="2452" spans="59:59" hidden="1" x14ac:dyDescent="0.25">
      <c r="BG2452" s="58" t="str">
        <f>IF('Job Database'!$X2459="", "", 'Job Database'!$X2459)</f>
        <v/>
      </c>
    </row>
    <row r="2453" spans="59:59" hidden="1" x14ac:dyDescent="0.25">
      <c r="BG2453" s="58" t="str">
        <f>IF('Job Database'!$X2460="", "", 'Job Database'!$X2460)</f>
        <v/>
      </c>
    </row>
    <row r="2454" spans="59:59" hidden="1" x14ac:dyDescent="0.25">
      <c r="BG2454" s="58" t="str">
        <f>IF('Job Database'!$X2461="", "", 'Job Database'!$X2461)</f>
        <v/>
      </c>
    </row>
    <row r="2455" spans="59:59" hidden="1" x14ac:dyDescent="0.25">
      <c r="BG2455" s="58" t="str">
        <f>IF('Job Database'!$X2462="", "", 'Job Database'!$X2462)</f>
        <v/>
      </c>
    </row>
    <row r="2456" spans="59:59" hidden="1" x14ac:dyDescent="0.25">
      <c r="BG2456" s="58" t="str">
        <f>IF('Job Database'!$X2463="", "", 'Job Database'!$X2463)</f>
        <v/>
      </c>
    </row>
    <row r="2457" spans="59:59" hidden="1" x14ac:dyDescent="0.25">
      <c r="BG2457" s="58" t="str">
        <f>IF('Job Database'!$X2464="", "", 'Job Database'!$X2464)</f>
        <v/>
      </c>
    </row>
    <row r="2458" spans="59:59" hidden="1" x14ac:dyDescent="0.25">
      <c r="BG2458" s="58" t="str">
        <f>IF('Job Database'!$X2465="", "", 'Job Database'!$X2465)</f>
        <v/>
      </c>
    </row>
    <row r="2459" spans="59:59" hidden="1" x14ac:dyDescent="0.25">
      <c r="BG2459" s="58" t="str">
        <f>IF('Job Database'!$X2466="", "", 'Job Database'!$X2466)</f>
        <v/>
      </c>
    </row>
    <row r="2460" spans="59:59" hidden="1" x14ac:dyDescent="0.25">
      <c r="BG2460" s="58" t="str">
        <f>IF('Job Database'!$X2467="", "", 'Job Database'!$X2467)</f>
        <v/>
      </c>
    </row>
    <row r="2461" spans="59:59" hidden="1" x14ac:dyDescent="0.25">
      <c r="BG2461" s="58" t="str">
        <f>IF('Job Database'!$X2468="", "", 'Job Database'!$X2468)</f>
        <v/>
      </c>
    </row>
    <row r="2462" spans="59:59" hidden="1" x14ac:dyDescent="0.25">
      <c r="BG2462" s="58" t="str">
        <f>IF('Job Database'!$X2469="", "", 'Job Database'!$X2469)</f>
        <v/>
      </c>
    </row>
    <row r="2463" spans="59:59" hidden="1" x14ac:dyDescent="0.25">
      <c r="BG2463" s="58" t="str">
        <f>IF('Job Database'!$X2470="", "", 'Job Database'!$X2470)</f>
        <v/>
      </c>
    </row>
    <row r="2464" spans="59:59" hidden="1" x14ac:dyDescent="0.25">
      <c r="BG2464" s="58" t="str">
        <f>IF('Job Database'!$X2471="", "", 'Job Database'!$X2471)</f>
        <v/>
      </c>
    </row>
    <row r="2465" spans="59:59" hidden="1" x14ac:dyDescent="0.25">
      <c r="BG2465" s="58" t="str">
        <f>IF('Job Database'!$X2472="", "", 'Job Database'!$X2472)</f>
        <v/>
      </c>
    </row>
    <row r="2466" spans="59:59" hidden="1" x14ac:dyDescent="0.25">
      <c r="BG2466" s="58" t="str">
        <f>IF('Job Database'!$X2473="", "", 'Job Database'!$X2473)</f>
        <v/>
      </c>
    </row>
    <row r="2467" spans="59:59" hidden="1" x14ac:dyDescent="0.25">
      <c r="BG2467" s="58" t="str">
        <f>IF('Job Database'!$X2474="", "", 'Job Database'!$X2474)</f>
        <v/>
      </c>
    </row>
    <row r="2468" spans="59:59" hidden="1" x14ac:dyDescent="0.25">
      <c r="BG2468" s="58" t="str">
        <f>IF('Job Database'!$X2475="", "", 'Job Database'!$X2475)</f>
        <v/>
      </c>
    </row>
    <row r="2469" spans="59:59" hidden="1" x14ac:dyDescent="0.25">
      <c r="BG2469" s="58" t="str">
        <f>IF('Job Database'!$X2476="", "", 'Job Database'!$X2476)</f>
        <v/>
      </c>
    </row>
    <row r="2470" spans="59:59" hidden="1" x14ac:dyDescent="0.25">
      <c r="BG2470" s="58" t="str">
        <f>IF('Job Database'!$X2477="", "", 'Job Database'!$X2477)</f>
        <v/>
      </c>
    </row>
    <row r="2471" spans="59:59" hidden="1" x14ac:dyDescent="0.25">
      <c r="BG2471" s="58" t="str">
        <f>IF('Job Database'!$X2478="", "", 'Job Database'!$X2478)</f>
        <v/>
      </c>
    </row>
    <row r="2472" spans="59:59" hidden="1" x14ac:dyDescent="0.25">
      <c r="BG2472" s="58" t="str">
        <f>IF('Job Database'!$X2479="", "", 'Job Database'!$X2479)</f>
        <v/>
      </c>
    </row>
    <row r="2473" spans="59:59" hidden="1" x14ac:dyDescent="0.25">
      <c r="BG2473" s="58" t="str">
        <f>IF('Job Database'!$X2480="", "", 'Job Database'!$X2480)</f>
        <v/>
      </c>
    </row>
    <row r="2474" spans="59:59" hidden="1" x14ac:dyDescent="0.25">
      <c r="BG2474" s="58" t="str">
        <f>IF('Job Database'!$X2481="", "", 'Job Database'!$X2481)</f>
        <v/>
      </c>
    </row>
    <row r="2475" spans="59:59" hidden="1" x14ac:dyDescent="0.25">
      <c r="BG2475" s="58" t="str">
        <f>IF('Job Database'!$X2482="", "", 'Job Database'!$X2482)</f>
        <v/>
      </c>
    </row>
    <row r="2476" spans="59:59" hidden="1" x14ac:dyDescent="0.25">
      <c r="BG2476" s="58" t="str">
        <f>IF('Job Database'!$X2483="", "", 'Job Database'!$X2483)</f>
        <v/>
      </c>
    </row>
    <row r="2477" spans="59:59" hidden="1" x14ac:dyDescent="0.25">
      <c r="BG2477" s="58" t="str">
        <f>IF('Job Database'!$X2484="", "", 'Job Database'!$X2484)</f>
        <v/>
      </c>
    </row>
    <row r="2478" spans="59:59" hidden="1" x14ac:dyDescent="0.25">
      <c r="BG2478" s="58" t="str">
        <f>IF('Job Database'!$X2485="", "", 'Job Database'!$X2485)</f>
        <v/>
      </c>
    </row>
    <row r="2479" spans="59:59" hidden="1" x14ac:dyDescent="0.25">
      <c r="BG2479" s="58" t="str">
        <f>IF('Job Database'!$X2486="", "", 'Job Database'!$X2486)</f>
        <v/>
      </c>
    </row>
    <row r="2480" spans="59:59" hidden="1" x14ac:dyDescent="0.25">
      <c r="BG2480" s="58" t="str">
        <f>IF('Job Database'!$X2487="", "", 'Job Database'!$X2487)</f>
        <v/>
      </c>
    </row>
    <row r="2481" spans="59:59" hidden="1" x14ac:dyDescent="0.25">
      <c r="BG2481" s="58" t="str">
        <f>IF('Job Database'!$X2488="", "", 'Job Database'!$X2488)</f>
        <v/>
      </c>
    </row>
    <row r="2482" spans="59:59" hidden="1" x14ac:dyDescent="0.25">
      <c r="BG2482" s="58" t="str">
        <f>IF('Job Database'!$X2489="", "", 'Job Database'!$X2489)</f>
        <v/>
      </c>
    </row>
    <row r="2483" spans="59:59" hidden="1" x14ac:dyDescent="0.25">
      <c r="BG2483" s="58" t="str">
        <f>IF('Job Database'!$X2490="", "", 'Job Database'!$X2490)</f>
        <v/>
      </c>
    </row>
    <row r="2484" spans="59:59" hidden="1" x14ac:dyDescent="0.25">
      <c r="BG2484" s="58" t="str">
        <f>IF('Job Database'!$X2491="", "", 'Job Database'!$X2491)</f>
        <v/>
      </c>
    </row>
    <row r="2485" spans="59:59" hidden="1" x14ac:dyDescent="0.25">
      <c r="BG2485" s="58" t="str">
        <f>IF('Job Database'!$X2492="", "", 'Job Database'!$X2492)</f>
        <v/>
      </c>
    </row>
    <row r="2486" spans="59:59" hidden="1" x14ac:dyDescent="0.25">
      <c r="BG2486" s="58" t="str">
        <f>IF('Job Database'!$X2493="", "", 'Job Database'!$X2493)</f>
        <v/>
      </c>
    </row>
    <row r="2487" spans="59:59" hidden="1" x14ac:dyDescent="0.25">
      <c r="BG2487" s="58" t="str">
        <f>IF('Job Database'!$X2494="", "", 'Job Database'!$X2494)</f>
        <v/>
      </c>
    </row>
    <row r="2488" spans="59:59" hidden="1" x14ac:dyDescent="0.25">
      <c r="BG2488" s="58" t="str">
        <f>IF('Job Database'!$X2495="", "", 'Job Database'!$X2495)</f>
        <v/>
      </c>
    </row>
    <row r="2489" spans="59:59" hidden="1" x14ac:dyDescent="0.25">
      <c r="BG2489" s="58" t="str">
        <f>IF('Job Database'!$X2496="", "", 'Job Database'!$X2496)</f>
        <v/>
      </c>
    </row>
    <row r="2490" spans="59:59" hidden="1" x14ac:dyDescent="0.25">
      <c r="BG2490" s="58" t="str">
        <f>IF('Job Database'!$X2497="", "", 'Job Database'!$X2497)</f>
        <v/>
      </c>
    </row>
    <row r="2491" spans="59:59" hidden="1" x14ac:dyDescent="0.25">
      <c r="BG2491" s="58" t="str">
        <f>IF('Job Database'!$X2498="", "", 'Job Database'!$X2498)</f>
        <v/>
      </c>
    </row>
    <row r="2492" spans="59:59" hidden="1" x14ac:dyDescent="0.25">
      <c r="BG2492" s="58" t="str">
        <f>IF('Job Database'!$X2499="", "", 'Job Database'!$X2499)</f>
        <v/>
      </c>
    </row>
    <row r="2493" spans="59:59" hidden="1" x14ac:dyDescent="0.25">
      <c r="BG2493" s="58" t="str">
        <f>IF('Job Database'!$X2500="", "", 'Job Database'!$X2500)</f>
        <v/>
      </c>
    </row>
    <row r="2494" spans="59:59" hidden="1" x14ac:dyDescent="0.25">
      <c r="BG2494" s="58" t="str">
        <f>IF('Job Database'!$X2501="", "", 'Job Database'!$X2501)</f>
        <v/>
      </c>
    </row>
    <row r="2495" spans="59:59" hidden="1" x14ac:dyDescent="0.25">
      <c r="BG2495" s="58" t="str">
        <f>IF('Job Database'!$X2502="", "", 'Job Database'!$X2502)</f>
        <v/>
      </c>
    </row>
    <row r="2496" spans="59:59" hidden="1" x14ac:dyDescent="0.25">
      <c r="BG2496" s="58" t="str">
        <f>IF('Job Database'!$X2503="", "", 'Job Database'!$X2503)</f>
        <v/>
      </c>
    </row>
    <row r="2497" spans="59:59" hidden="1" x14ac:dyDescent="0.25">
      <c r="BG2497" s="58" t="str">
        <f>IF('Job Database'!$X2504="", "", 'Job Database'!$X2504)</f>
        <v/>
      </c>
    </row>
    <row r="2498" spans="59:59" hidden="1" x14ac:dyDescent="0.25">
      <c r="BG2498" s="58" t="str">
        <f>IF('Job Database'!$X2505="", "", 'Job Database'!$X2505)</f>
        <v/>
      </c>
    </row>
    <row r="2499" spans="59:59" hidden="1" x14ac:dyDescent="0.25">
      <c r="BG2499" s="58" t="str">
        <f>IF('Job Database'!$X2506="", "", 'Job Database'!$X2506)</f>
        <v/>
      </c>
    </row>
    <row r="2500" spans="59:59" hidden="1" x14ac:dyDescent="0.25">
      <c r="BG2500" s="58" t="str">
        <f>IF('Job Database'!$X2507="", "", 'Job Database'!$X2507)</f>
        <v/>
      </c>
    </row>
    <row r="2501" spans="59:59" hidden="1" x14ac:dyDescent="0.25">
      <c r="BG2501" s="58" t="str">
        <f>IF('Job Database'!$X2508="", "", 'Job Database'!$X2508)</f>
        <v/>
      </c>
    </row>
    <row r="2502" spans="59:59" hidden="1" x14ac:dyDescent="0.25">
      <c r="BG2502" s="58" t="str">
        <f>IF('Job Database'!$X2509="", "", 'Job Database'!$X2509)</f>
        <v/>
      </c>
    </row>
    <row r="2503" spans="59:59" hidden="1" x14ac:dyDescent="0.25">
      <c r="BG2503" s="58" t="str">
        <f>IF('Job Database'!$X2510="", "", 'Job Database'!$X2510)</f>
        <v/>
      </c>
    </row>
    <row r="2504" spans="59:59" hidden="1" x14ac:dyDescent="0.25">
      <c r="BG2504" s="58" t="str">
        <f>IF('Job Database'!$X2511="", "", 'Job Database'!$X2511)</f>
        <v/>
      </c>
    </row>
    <row r="2505" spans="59:59" hidden="1" x14ac:dyDescent="0.25">
      <c r="BG2505" s="58" t="str">
        <f>IF('Job Database'!$X2512="", "", 'Job Database'!$X2512)</f>
        <v/>
      </c>
    </row>
    <row r="2506" spans="59:59" hidden="1" x14ac:dyDescent="0.25">
      <c r="BG2506" s="58" t="str">
        <f>IF('Job Database'!$X2513="", "", 'Job Database'!$X2513)</f>
        <v/>
      </c>
    </row>
    <row r="2507" spans="59:59" hidden="1" x14ac:dyDescent="0.25">
      <c r="BG2507" s="58" t="str">
        <f>IF('Job Database'!$X2514="", "", 'Job Database'!$X2514)</f>
        <v/>
      </c>
    </row>
    <row r="2508" spans="59:59" hidden="1" x14ac:dyDescent="0.25">
      <c r="BG2508" s="58" t="str">
        <f>IF('Job Database'!$X2515="", "", 'Job Database'!$X2515)</f>
        <v/>
      </c>
    </row>
    <row r="2509" spans="59:59" hidden="1" x14ac:dyDescent="0.25">
      <c r="BG2509" s="58" t="str">
        <f>IF('Job Database'!$X2516="", "", 'Job Database'!$X2516)</f>
        <v/>
      </c>
    </row>
    <row r="2510" spans="59:59" hidden="1" x14ac:dyDescent="0.25">
      <c r="BG2510" s="58" t="str">
        <f>IF('Job Database'!$X2517="", "", 'Job Database'!$X2517)</f>
        <v/>
      </c>
    </row>
    <row r="2511" spans="59:59" hidden="1" x14ac:dyDescent="0.25">
      <c r="BG2511" s="58" t="str">
        <f>IF('Job Database'!$X2518="", "", 'Job Database'!$X2518)</f>
        <v/>
      </c>
    </row>
    <row r="2512" spans="59:59" hidden="1" x14ac:dyDescent="0.25">
      <c r="BG2512" s="58" t="str">
        <f>IF('Job Database'!$X2519="", "", 'Job Database'!$X2519)</f>
        <v/>
      </c>
    </row>
    <row r="2513" spans="59:59" hidden="1" x14ac:dyDescent="0.25">
      <c r="BG2513" s="58" t="str">
        <f>IF('Job Database'!$X2520="", "", 'Job Database'!$X2520)</f>
        <v/>
      </c>
    </row>
    <row r="2514" spans="59:59" hidden="1" x14ac:dyDescent="0.25">
      <c r="BG2514" s="58" t="str">
        <f>IF('Job Database'!$X2521="", "", 'Job Database'!$X2521)</f>
        <v/>
      </c>
    </row>
    <row r="2515" spans="59:59" hidden="1" x14ac:dyDescent="0.25">
      <c r="BG2515" s="58" t="str">
        <f>IF('Job Database'!$X2522="", "", 'Job Database'!$X2522)</f>
        <v/>
      </c>
    </row>
    <row r="2516" spans="59:59" hidden="1" x14ac:dyDescent="0.25">
      <c r="BG2516" s="58" t="str">
        <f>IF('Job Database'!$X2523="", "", 'Job Database'!$X2523)</f>
        <v/>
      </c>
    </row>
    <row r="2517" spans="59:59" hidden="1" x14ac:dyDescent="0.25">
      <c r="BG2517" s="58" t="str">
        <f>IF('Job Database'!$X2524="", "", 'Job Database'!$X2524)</f>
        <v/>
      </c>
    </row>
    <row r="2518" spans="59:59" hidden="1" x14ac:dyDescent="0.25">
      <c r="BG2518" s="58" t="str">
        <f>IF('Job Database'!$X2525="", "", 'Job Database'!$X2525)</f>
        <v/>
      </c>
    </row>
    <row r="2519" spans="59:59" hidden="1" x14ac:dyDescent="0.25">
      <c r="BG2519" s="58" t="str">
        <f>IF('Job Database'!$X2526="", "", 'Job Database'!$X2526)</f>
        <v/>
      </c>
    </row>
    <row r="2520" spans="59:59" hidden="1" x14ac:dyDescent="0.25">
      <c r="BG2520" s="58" t="str">
        <f>IF('Job Database'!$X2527="", "", 'Job Database'!$X2527)</f>
        <v/>
      </c>
    </row>
    <row r="2521" spans="59:59" hidden="1" x14ac:dyDescent="0.25">
      <c r="BG2521" s="58" t="str">
        <f>IF('Job Database'!$X2528="", "", 'Job Database'!$X2528)</f>
        <v/>
      </c>
    </row>
    <row r="2522" spans="59:59" hidden="1" x14ac:dyDescent="0.25">
      <c r="BG2522" s="58" t="str">
        <f>IF('Job Database'!$X2529="", "", 'Job Database'!$X2529)</f>
        <v/>
      </c>
    </row>
    <row r="2523" spans="59:59" hidden="1" x14ac:dyDescent="0.25">
      <c r="BG2523" s="58" t="str">
        <f>IF('Job Database'!$X2530="", "", 'Job Database'!$X2530)</f>
        <v/>
      </c>
    </row>
    <row r="2524" spans="59:59" hidden="1" x14ac:dyDescent="0.25">
      <c r="BG2524" s="58" t="str">
        <f>IF('Job Database'!$X2531="", "", 'Job Database'!$X2531)</f>
        <v/>
      </c>
    </row>
    <row r="2525" spans="59:59" hidden="1" x14ac:dyDescent="0.25">
      <c r="BG2525" s="58" t="str">
        <f>IF('Job Database'!$X2532="", "", 'Job Database'!$X2532)</f>
        <v/>
      </c>
    </row>
    <row r="2526" spans="59:59" hidden="1" x14ac:dyDescent="0.25">
      <c r="BG2526" s="58" t="str">
        <f>IF('Job Database'!$X2533="", "", 'Job Database'!$X2533)</f>
        <v/>
      </c>
    </row>
    <row r="2527" spans="59:59" hidden="1" x14ac:dyDescent="0.25">
      <c r="BG2527" s="58" t="str">
        <f>IF('Job Database'!$X2534="", "", 'Job Database'!$X2534)</f>
        <v/>
      </c>
    </row>
    <row r="2528" spans="59:59" hidden="1" x14ac:dyDescent="0.25">
      <c r="BG2528" s="58" t="str">
        <f>IF('Job Database'!$X2535="", "", 'Job Database'!$X2535)</f>
        <v/>
      </c>
    </row>
    <row r="2529" spans="59:59" hidden="1" x14ac:dyDescent="0.25">
      <c r="BG2529" s="58" t="str">
        <f>IF('Job Database'!$X2536="", "", 'Job Database'!$X2536)</f>
        <v/>
      </c>
    </row>
    <row r="2530" spans="59:59" hidden="1" x14ac:dyDescent="0.25">
      <c r="BG2530" s="58" t="str">
        <f>IF('Job Database'!$X2537="", "", 'Job Database'!$X2537)</f>
        <v/>
      </c>
    </row>
    <row r="2531" spans="59:59" hidden="1" x14ac:dyDescent="0.25">
      <c r="BG2531" s="58" t="str">
        <f>IF('Job Database'!$X2538="", "", 'Job Database'!$X2538)</f>
        <v/>
      </c>
    </row>
    <row r="2532" spans="59:59" hidden="1" x14ac:dyDescent="0.25">
      <c r="BG2532" s="58" t="str">
        <f>IF('Job Database'!$X2539="", "", 'Job Database'!$X2539)</f>
        <v/>
      </c>
    </row>
    <row r="2533" spans="59:59" hidden="1" x14ac:dyDescent="0.25">
      <c r="BG2533" s="58" t="str">
        <f>IF('Job Database'!$X2540="", "", 'Job Database'!$X2540)</f>
        <v/>
      </c>
    </row>
    <row r="2534" spans="59:59" hidden="1" x14ac:dyDescent="0.25">
      <c r="BG2534" s="58" t="str">
        <f>IF('Job Database'!$X2541="", "", 'Job Database'!$X2541)</f>
        <v/>
      </c>
    </row>
    <row r="2535" spans="59:59" hidden="1" x14ac:dyDescent="0.25">
      <c r="BG2535" s="58" t="str">
        <f>IF('Job Database'!$X2542="", "", 'Job Database'!$X2542)</f>
        <v/>
      </c>
    </row>
    <row r="2536" spans="59:59" hidden="1" x14ac:dyDescent="0.25">
      <c r="BG2536" s="58" t="str">
        <f>IF('Job Database'!$X2543="", "", 'Job Database'!$X2543)</f>
        <v/>
      </c>
    </row>
    <row r="2537" spans="59:59" hidden="1" x14ac:dyDescent="0.25">
      <c r="BG2537" s="58" t="str">
        <f>IF('Job Database'!$X2544="", "", 'Job Database'!$X2544)</f>
        <v/>
      </c>
    </row>
    <row r="2538" spans="59:59" hidden="1" x14ac:dyDescent="0.25">
      <c r="BG2538" s="58" t="str">
        <f>IF('Job Database'!$X2545="", "", 'Job Database'!$X2545)</f>
        <v/>
      </c>
    </row>
    <row r="2539" spans="59:59" hidden="1" x14ac:dyDescent="0.25">
      <c r="BG2539" s="58" t="str">
        <f>IF('Job Database'!$X2546="", "", 'Job Database'!$X2546)</f>
        <v/>
      </c>
    </row>
    <row r="2540" spans="59:59" hidden="1" x14ac:dyDescent="0.25">
      <c r="BG2540" s="58" t="str">
        <f>IF('Job Database'!$X2547="", "", 'Job Database'!$X2547)</f>
        <v/>
      </c>
    </row>
    <row r="2541" spans="59:59" hidden="1" x14ac:dyDescent="0.25">
      <c r="BG2541" s="58" t="str">
        <f>IF('Job Database'!$X2548="", "", 'Job Database'!$X2548)</f>
        <v/>
      </c>
    </row>
    <row r="2542" spans="59:59" hidden="1" x14ac:dyDescent="0.25">
      <c r="BG2542" s="58" t="str">
        <f>IF('Job Database'!$X2549="", "", 'Job Database'!$X2549)</f>
        <v/>
      </c>
    </row>
    <row r="2543" spans="59:59" hidden="1" x14ac:dyDescent="0.25">
      <c r="BG2543" s="58" t="str">
        <f>IF('Job Database'!$X2550="", "", 'Job Database'!$X2550)</f>
        <v/>
      </c>
    </row>
    <row r="2544" spans="59:59" hidden="1" x14ac:dyDescent="0.25">
      <c r="BG2544" s="58" t="str">
        <f>IF('Job Database'!$X2551="", "", 'Job Database'!$X2551)</f>
        <v/>
      </c>
    </row>
    <row r="2545" spans="59:59" hidden="1" x14ac:dyDescent="0.25">
      <c r="BG2545" s="58" t="str">
        <f>IF('Job Database'!$X2552="", "", 'Job Database'!$X2552)</f>
        <v/>
      </c>
    </row>
    <row r="2546" spans="59:59" hidden="1" x14ac:dyDescent="0.25">
      <c r="BG2546" s="58" t="str">
        <f>IF('Job Database'!$X2553="", "", 'Job Database'!$X2553)</f>
        <v/>
      </c>
    </row>
    <row r="2547" spans="59:59" hidden="1" x14ac:dyDescent="0.25">
      <c r="BG2547" s="58" t="str">
        <f>IF('Job Database'!$X2554="", "", 'Job Database'!$X2554)</f>
        <v/>
      </c>
    </row>
    <row r="2548" spans="59:59" hidden="1" x14ac:dyDescent="0.25">
      <c r="BG2548" s="58" t="str">
        <f>IF('Job Database'!$X2555="", "", 'Job Database'!$X2555)</f>
        <v/>
      </c>
    </row>
    <row r="2549" spans="59:59" hidden="1" x14ac:dyDescent="0.25">
      <c r="BG2549" s="58" t="str">
        <f>IF('Job Database'!$X2556="", "", 'Job Database'!$X2556)</f>
        <v/>
      </c>
    </row>
    <row r="2550" spans="59:59" hidden="1" x14ac:dyDescent="0.25">
      <c r="BG2550" s="58" t="str">
        <f>IF('Job Database'!$X2557="", "", 'Job Database'!$X2557)</f>
        <v/>
      </c>
    </row>
    <row r="2551" spans="59:59" hidden="1" x14ac:dyDescent="0.25">
      <c r="BG2551" s="58" t="str">
        <f>IF('Job Database'!$X2558="", "", 'Job Database'!$X2558)</f>
        <v/>
      </c>
    </row>
    <row r="2552" spans="59:59" hidden="1" x14ac:dyDescent="0.25">
      <c r="BG2552" s="58" t="str">
        <f>IF('Job Database'!$X2559="", "", 'Job Database'!$X2559)</f>
        <v/>
      </c>
    </row>
    <row r="2553" spans="59:59" hidden="1" x14ac:dyDescent="0.25">
      <c r="BG2553" s="58" t="str">
        <f>IF('Job Database'!$X2560="", "", 'Job Database'!$X2560)</f>
        <v/>
      </c>
    </row>
    <row r="2554" spans="59:59" hidden="1" x14ac:dyDescent="0.25">
      <c r="BG2554" s="58" t="str">
        <f>IF('Job Database'!$X2561="", "", 'Job Database'!$X2561)</f>
        <v/>
      </c>
    </row>
    <row r="2555" spans="59:59" hidden="1" x14ac:dyDescent="0.25">
      <c r="BG2555" s="58" t="str">
        <f>IF('Job Database'!$X2562="", "", 'Job Database'!$X2562)</f>
        <v/>
      </c>
    </row>
    <row r="2556" spans="59:59" hidden="1" x14ac:dyDescent="0.25">
      <c r="BG2556" s="58" t="str">
        <f>IF('Job Database'!$X2563="", "", 'Job Database'!$X2563)</f>
        <v/>
      </c>
    </row>
    <row r="2557" spans="59:59" hidden="1" x14ac:dyDescent="0.25">
      <c r="BG2557" s="58" t="str">
        <f>IF('Job Database'!$X2564="", "", 'Job Database'!$X2564)</f>
        <v/>
      </c>
    </row>
    <row r="2558" spans="59:59" hidden="1" x14ac:dyDescent="0.25">
      <c r="BG2558" s="58" t="str">
        <f>IF('Job Database'!$X2565="", "", 'Job Database'!$X2565)</f>
        <v/>
      </c>
    </row>
    <row r="2559" spans="59:59" hidden="1" x14ac:dyDescent="0.25">
      <c r="BG2559" s="58" t="str">
        <f>IF('Job Database'!$X2566="", "", 'Job Database'!$X2566)</f>
        <v/>
      </c>
    </row>
    <row r="2560" spans="59:59" hidden="1" x14ac:dyDescent="0.25">
      <c r="BG2560" s="58" t="str">
        <f>IF('Job Database'!$X2567="", "", 'Job Database'!$X2567)</f>
        <v/>
      </c>
    </row>
    <row r="2561" spans="59:59" hidden="1" x14ac:dyDescent="0.25">
      <c r="BG2561" s="58" t="str">
        <f>IF('Job Database'!$X2568="", "", 'Job Database'!$X2568)</f>
        <v/>
      </c>
    </row>
    <row r="2562" spans="59:59" hidden="1" x14ac:dyDescent="0.25">
      <c r="BG2562" s="58" t="str">
        <f>IF('Job Database'!$X2569="", "", 'Job Database'!$X2569)</f>
        <v/>
      </c>
    </row>
    <row r="2563" spans="59:59" hidden="1" x14ac:dyDescent="0.25">
      <c r="BG2563" s="58" t="str">
        <f>IF('Job Database'!$X2570="", "", 'Job Database'!$X2570)</f>
        <v/>
      </c>
    </row>
    <row r="2564" spans="59:59" hidden="1" x14ac:dyDescent="0.25">
      <c r="BG2564" s="58" t="str">
        <f>IF('Job Database'!$X2571="", "", 'Job Database'!$X2571)</f>
        <v/>
      </c>
    </row>
    <row r="2565" spans="59:59" hidden="1" x14ac:dyDescent="0.25">
      <c r="BG2565" s="58" t="str">
        <f>IF('Job Database'!$X2572="", "", 'Job Database'!$X2572)</f>
        <v/>
      </c>
    </row>
    <row r="2566" spans="59:59" hidden="1" x14ac:dyDescent="0.25">
      <c r="BG2566" s="58" t="str">
        <f>IF('Job Database'!$X2573="", "", 'Job Database'!$X2573)</f>
        <v/>
      </c>
    </row>
    <row r="2567" spans="59:59" hidden="1" x14ac:dyDescent="0.25">
      <c r="BG2567" s="58" t="str">
        <f>IF('Job Database'!$X2574="", "", 'Job Database'!$X2574)</f>
        <v/>
      </c>
    </row>
    <row r="2568" spans="59:59" hidden="1" x14ac:dyDescent="0.25">
      <c r="BG2568" s="58" t="str">
        <f>IF('Job Database'!$X2575="", "", 'Job Database'!$X2575)</f>
        <v/>
      </c>
    </row>
    <row r="2569" spans="59:59" hidden="1" x14ac:dyDescent="0.25">
      <c r="BG2569" s="58" t="str">
        <f>IF('Job Database'!$X2576="", "", 'Job Database'!$X2576)</f>
        <v/>
      </c>
    </row>
    <row r="2570" spans="59:59" hidden="1" x14ac:dyDescent="0.25">
      <c r="BG2570" s="58" t="str">
        <f>IF('Job Database'!$X2577="", "", 'Job Database'!$X2577)</f>
        <v/>
      </c>
    </row>
    <row r="2571" spans="59:59" hidden="1" x14ac:dyDescent="0.25">
      <c r="BG2571" s="58" t="str">
        <f>IF('Job Database'!$X2578="", "", 'Job Database'!$X2578)</f>
        <v/>
      </c>
    </row>
    <row r="2572" spans="59:59" hidden="1" x14ac:dyDescent="0.25">
      <c r="BG2572" s="58" t="str">
        <f>IF('Job Database'!$X2579="", "", 'Job Database'!$X2579)</f>
        <v/>
      </c>
    </row>
    <row r="2573" spans="59:59" hidden="1" x14ac:dyDescent="0.25">
      <c r="BG2573" s="58" t="str">
        <f>IF('Job Database'!$X2580="", "", 'Job Database'!$X2580)</f>
        <v/>
      </c>
    </row>
    <row r="2574" spans="59:59" hidden="1" x14ac:dyDescent="0.25">
      <c r="BG2574" s="58" t="str">
        <f>IF('Job Database'!$X2581="", "", 'Job Database'!$X2581)</f>
        <v/>
      </c>
    </row>
    <row r="2575" spans="59:59" hidden="1" x14ac:dyDescent="0.25">
      <c r="BG2575" s="58" t="str">
        <f>IF('Job Database'!$X2582="", "", 'Job Database'!$X2582)</f>
        <v/>
      </c>
    </row>
    <row r="2576" spans="59:59" hidden="1" x14ac:dyDescent="0.25">
      <c r="BG2576" s="58" t="str">
        <f>IF('Job Database'!$X2583="", "", 'Job Database'!$X2583)</f>
        <v/>
      </c>
    </row>
    <row r="2577" spans="59:59" hidden="1" x14ac:dyDescent="0.25">
      <c r="BG2577" s="58" t="str">
        <f>IF('Job Database'!$X2584="", "", 'Job Database'!$X2584)</f>
        <v/>
      </c>
    </row>
    <row r="2578" spans="59:59" hidden="1" x14ac:dyDescent="0.25">
      <c r="BG2578" s="58" t="str">
        <f>IF('Job Database'!$X2585="", "", 'Job Database'!$X2585)</f>
        <v/>
      </c>
    </row>
    <row r="2579" spans="59:59" hidden="1" x14ac:dyDescent="0.25">
      <c r="BG2579" s="58" t="str">
        <f>IF('Job Database'!$X2586="", "", 'Job Database'!$X2586)</f>
        <v/>
      </c>
    </row>
    <row r="2580" spans="59:59" hidden="1" x14ac:dyDescent="0.25">
      <c r="BG2580" s="58" t="str">
        <f>IF('Job Database'!$X2587="", "", 'Job Database'!$X2587)</f>
        <v/>
      </c>
    </row>
    <row r="2581" spans="59:59" hidden="1" x14ac:dyDescent="0.25">
      <c r="BG2581" s="58" t="str">
        <f>IF('Job Database'!$X2588="", "", 'Job Database'!$X2588)</f>
        <v/>
      </c>
    </row>
    <row r="2582" spans="59:59" hidden="1" x14ac:dyDescent="0.25">
      <c r="BG2582" s="58" t="str">
        <f>IF('Job Database'!$X2589="", "", 'Job Database'!$X2589)</f>
        <v/>
      </c>
    </row>
    <row r="2583" spans="59:59" hidden="1" x14ac:dyDescent="0.25">
      <c r="BG2583" s="58" t="str">
        <f>IF('Job Database'!$X2590="", "", 'Job Database'!$X2590)</f>
        <v/>
      </c>
    </row>
    <row r="2584" spans="59:59" hidden="1" x14ac:dyDescent="0.25">
      <c r="BG2584" s="58" t="str">
        <f>IF('Job Database'!$X2591="", "", 'Job Database'!$X2591)</f>
        <v/>
      </c>
    </row>
    <row r="2585" spans="59:59" hidden="1" x14ac:dyDescent="0.25">
      <c r="BG2585" s="58" t="str">
        <f>IF('Job Database'!$X2592="", "", 'Job Database'!$X2592)</f>
        <v/>
      </c>
    </row>
    <row r="2586" spans="59:59" hidden="1" x14ac:dyDescent="0.25">
      <c r="BG2586" s="58" t="str">
        <f>IF('Job Database'!$X2593="", "", 'Job Database'!$X2593)</f>
        <v/>
      </c>
    </row>
    <row r="2587" spans="59:59" hidden="1" x14ac:dyDescent="0.25">
      <c r="BG2587" s="58" t="str">
        <f>IF('Job Database'!$X2594="", "", 'Job Database'!$X2594)</f>
        <v/>
      </c>
    </row>
    <row r="2588" spans="59:59" hidden="1" x14ac:dyDescent="0.25">
      <c r="BG2588" s="58" t="str">
        <f>IF('Job Database'!$X2595="", "", 'Job Database'!$X2595)</f>
        <v/>
      </c>
    </row>
    <row r="2589" spans="59:59" hidden="1" x14ac:dyDescent="0.25">
      <c r="BG2589" s="58" t="str">
        <f>IF('Job Database'!$X2596="", "", 'Job Database'!$X2596)</f>
        <v/>
      </c>
    </row>
    <row r="2590" spans="59:59" hidden="1" x14ac:dyDescent="0.25">
      <c r="BG2590" s="58" t="str">
        <f>IF('Job Database'!$X2597="", "", 'Job Database'!$X2597)</f>
        <v/>
      </c>
    </row>
    <row r="2591" spans="59:59" hidden="1" x14ac:dyDescent="0.25">
      <c r="BG2591" s="58" t="str">
        <f>IF('Job Database'!$X2598="", "", 'Job Database'!$X2598)</f>
        <v/>
      </c>
    </row>
    <row r="2592" spans="59:59" hidden="1" x14ac:dyDescent="0.25">
      <c r="BG2592" s="58" t="str">
        <f>IF('Job Database'!$X2599="", "", 'Job Database'!$X2599)</f>
        <v/>
      </c>
    </row>
    <row r="2593" spans="59:59" hidden="1" x14ac:dyDescent="0.25">
      <c r="BG2593" s="58" t="str">
        <f>IF('Job Database'!$X2600="", "", 'Job Database'!$X2600)</f>
        <v/>
      </c>
    </row>
    <row r="2594" spans="59:59" hidden="1" x14ac:dyDescent="0.25">
      <c r="BG2594" s="58" t="str">
        <f>IF('Job Database'!$X2601="", "", 'Job Database'!$X2601)</f>
        <v/>
      </c>
    </row>
    <row r="2595" spans="59:59" hidden="1" x14ac:dyDescent="0.25">
      <c r="BG2595" s="58" t="str">
        <f>IF('Job Database'!$X2602="", "", 'Job Database'!$X2602)</f>
        <v/>
      </c>
    </row>
    <row r="2596" spans="59:59" hidden="1" x14ac:dyDescent="0.25">
      <c r="BG2596" s="58" t="str">
        <f>IF('Job Database'!$X2603="", "", 'Job Database'!$X2603)</f>
        <v/>
      </c>
    </row>
    <row r="2597" spans="59:59" hidden="1" x14ac:dyDescent="0.25">
      <c r="BG2597" s="58" t="str">
        <f>IF('Job Database'!$X2604="", "", 'Job Database'!$X2604)</f>
        <v/>
      </c>
    </row>
    <row r="2598" spans="59:59" hidden="1" x14ac:dyDescent="0.25">
      <c r="BG2598" s="58" t="str">
        <f>IF('Job Database'!$X2605="", "", 'Job Database'!$X2605)</f>
        <v/>
      </c>
    </row>
    <row r="2599" spans="59:59" hidden="1" x14ac:dyDescent="0.25">
      <c r="BG2599" s="58" t="str">
        <f>IF('Job Database'!$X2606="", "", 'Job Database'!$X2606)</f>
        <v/>
      </c>
    </row>
    <row r="2600" spans="59:59" hidden="1" x14ac:dyDescent="0.25">
      <c r="BG2600" s="58" t="str">
        <f>IF('Job Database'!$X2607="", "", 'Job Database'!$X2607)</f>
        <v/>
      </c>
    </row>
    <row r="2601" spans="59:59" hidden="1" x14ac:dyDescent="0.25">
      <c r="BG2601" s="58" t="str">
        <f>IF('Job Database'!$X2608="", "", 'Job Database'!$X2608)</f>
        <v/>
      </c>
    </row>
    <row r="2602" spans="59:59" hidden="1" x14ac:dyDescent="0.25">
      <c r="BG2602" s="58" t="str">
        <f>IF('Job Database'!$X2609="", "", 'Job Database'!$X2609)</f>
        <v/>
      </c>
    </row>
    <row r="2603" spans="59:59" hidden="1" x14ac:dyDescent="0.25">
      <c r="BG2603" s="58" t="str">
        <f>IF('Job Database'!$X2610="", "", 'Job Database'!$X2610)</f>
        <v/>
      </c>
    </row>
    <row r="2604" spans="59:59" hidden="1" x14ac:dyDescent="0.25">
      <c r="BG2604" s="58" t="str">
        <f>IF('Job Database'!$X2611="", "", 'Job Database'!$X2611)</f>
        <v/>
      </c>
    </row>
    <row r="2605" spans="59:59" hidden="1" x14ac:dyDescent="0.25">
      <c r="BG2605" s="58" t="str">
        <f>IF('Job Database'!$X2612="", "", 'Job Database'!$X2612)</f>
        <v/>
      </c>
    </row>
    <row r="2606" spans="59:59" hidden="1" x14ac:dyDescent="0.25">
      <c r="BG2606" s="58" t="str">
        <f>IF('Job Database'!$X2613="", "", 'Job Database'!$X2613)</f>
        <v/>
      </c>
    </row>
    <row r="2607" spans="59:59" hidden="1" x14ac:dyDescent="0.25">
      <c r="BG2607" s="58" t="str">
        <f>IF('Job Database'!$X2614="", "", 'Job Database'!$X2614)</f>
        <v/>
      </c>
    </row>
    <row r="2608" spans="59:59" hidden="1" x14ac:dyDescent="0.25">
      <c r="BG2608" s="58" t="str">
        <f>IF('Job Database'!$X2615="", "", 'Job Database'!$X2615)</f>
        <v/>
      </c>
    </row>
    <row r="2609" spans="59:59" hidden="1" x14ac:dyDescent="0.25">
      <c r="BG2609" s="58" t="str">
        <f>IF('Job Database'!$X2616="", "", 'Job Database'!$X2616)</f>
        <v/>
      </c>
    </row>
    <row r="2610" spans="59:59" hidden="1" x14ac:dyDescent="0.25">
      <c r="BG2610" s="58" t="str">
        <f>IF('Job Database'!$X2617="", "", 'Job Database'!$X2617)</f>
        <v/>
      </c>
    </row>
    <row r="2611" spans="59:59" hidden="1" x14ac:dyDescent="0.25">
      <c r="BG2611" s="58" t="str">
        <f>IF('Job Database'!$X2618="", "", 'Job Database'!$X2618)</f>
        <v/>
      </c>
    </row>
    <row r="2612" spans="59:59" hidden="1" x14ac:dyDescent="0.25">
      <c r="BG2612" s="58" t="str">
        <f>IF('Job Database'!$X2619="", "", 'Job Database'!$X2619)</f>
        <v/>
      </c>
    </row>
    <row r="2613" spans="59:59" hidden="1" x14ac:dyDescent="0.25">
      <c r="BG2613" s="58" t="str">
        <f>IF('Job Database'!$X2620="", "", 'Job Database'!$X2620)</f>
        <v/>
      </c>
    </row>
    <row r="2614" spans="59:59" hidden="1" x14ac:dyDescent="0.25">
      <c r="BG2614" s="58" t="str">
        <f>IF('Job Database'!$X2621="", "", 'Job Database'!$X2621)</f>
        <v/>
      </c>
    </row>
    <row r="2615" spans="59:59" hidden="1" x14ac:dyDescent="0.25">
      <c r="BG2615" s="58" t="str">
        <f>IF('Job Database'!$X2622="", "", 'Job Database'!$X2622)</f>
        <v/>
      </c>
    </row>
    <row r="2616" spans="59:59" hidden="1" x14ac:dyDescent="0.25">
      <c r="BG2616" s="58" t="str">
        <f>IF('Job Database'!$X2623="", "", 'Job Database'!$X2623)</f>
        <v/>
      </c>
    </row>
    <row r="2617" spans="59:59" hidden="1" x14ac:dyDescent="0.25">
      <c r="BG2617" s="58" t="str">
        <f>IF('Job Database'!$X2624="", "", 'Job Database'!$X2624)</f>
        <v/>
      </c>
    </row>
    <row r="2618" spans="59:59" hidden="1" x14ac:dyDescent="0.25">
      <c r="BG2618" s="58" t="str">
        <f>IF('Job Database'!$X2625="", "", 'Job Database'!$X2625)</f>
        <v/>
      </c>
    </row>
    <row r="2619" spans="59:59" hidden="1" x14ac:dyDescent="0.25">
      <c r="BG2619" s="58" t="str">
        <f>IF('Job Database'!$X2626="", "", 'Job Database'!$X2626)</f>
        <v/>
      </c>
    </row>
    <row r="2620" spans="59:59" hidden="1" x14ac:dyDescent="0.25">
      <c r="BG2620" s="58" t="str">
        <f>IF('Job Database'!$X2627="", "", 'Job Database'!$X2627)</f>
        <v/>
      </c>
    </row>
    <row r="2621" spans="59:59" hidden="1" x14ac:dyDescent="0.25">
      <c r="BG2621" s="58" t="str">
        <f>IF('Job Database'!$X2628="", "", 'Job Database'!$X2628)</f>
        <v/>
      </c>
    </row>
    <row r="2622" spans="59:59" hidden="1" x14ac:dyDescent="0.25">
      <c r="BG2622" s="58" t="str">
        <f>IF('Job Database'!$X2629="", "", 'Job Database'!$X2629)</f>
        <v/>
      </c>
    </row>
    <row r="2623" spans="59:59" hidden="1" x14ac:dyDescent="0.25">
      <c r="BG2623" s="58" t="str">
        <f>IF('Job Database'!$X2630="", "", 'Job Database'!$X2630)</f>
        <v/>
      </c>
    </row>
    <row r="2624" spans="59:59" hidden="1" x14ac:dyDescent="0.25">
      <c r="BG2624" s="58" t="str">
        <f>IF('Job Database'!$X2631="", "", 'Job Database'!$X2631)</f>
        <v/>
      </c>
    </row>
    <row r="2625" spans="59:59" hidden="1" x14ac:dyDescent="0.25">
      <c r="BG2625" s="58" t="str">
        <f>IF('Job Database'!$X2632="", "", 'Job Database'!$X2632)</f>
        <v/>
      </c>
    </row>
    <row r="2626" spans="59:59" hidden="1" x14ac:dyDescent="0.25">
      <c r="BG2626" s="58" t="str">
        <f>IF('Job Database'!$X2633="", "", 'Job Database'!$X2633)</f>
        <v/>
      </c>
    </row>
    <row r="2627" spans="59:59" hidden="1" x14ac:dyDescent="0.25">
      <c r="BG2627" s="58" t="str">
        <f>IF('Job Database'!$X2634="", "", 'Job Database'!$X2634)</f>
        <v/>
      </c>
    </row>
    <row r="2628" spans="59:59" hidden="1" x14ac:dyDescent="0.25">
      <c r="BG2628" s="58" t="str">
        <f>IF('Job Database'!$X2635="", "", 'Job Database'!$X2635)</f>
        <v/>
      </c>
    </row>
    <row r="2629" spans="59:59" hidden="1" x14ac:dyDescent="0.25">
      <c r="BG2629" s="58" t="str">
        <f>IF('Job Database'!$X2636="", "", 'Job Database'!$X2636)</f>
        <v/>
      </c>
    </row>
    <row r="2630" spans="59:59" hidden="1" x14ac:dyDescent="0.25">
      <c r="BG2630" s="58" t="str">
        <f>IF('Job Database'!$X2637="", "", 'Job Database'!$X2637)</f>
        <v/>
      </c>
    </row>
    <row r="2631" spans="59:59" hidden="1" x14ac:dyDescent="0.25">
      <c r="BG2631" s="58" t="str">
        <f>IF('Job Database'!$X2638="", "", 'Job Database'!$X2638)</f>
        <v/>
      </c>
    </row>
    <row r="2632" spans="59:59" hidden="1" x14ac:dyDescent="0.25">
      <c r="BG2632" s="58" t="str">
        <f>IF('Job Database'!$X2639="", "", 'Job Database'!$X2639)</f>
        <v/>
      </c>
    </row>
    <row r="2633" spans="59:59" hidden="1" x14ac:dyDescent="0.25">
      <c r="BG2633" s="58" t="str">
        <f>IF('Job Database'!$X2640="", "", 'Job Database'!$X2640)</f>
        <v/>
      </c>
    </row>
    <row r="2634" spans="59:59" hidden="1" x14ac:dyDescent="0.25">
      <c r="BG2634" s="58" t="str">
        <f>IF('Job Database'!$X2641="", "", 'Job Database'!$X2641)</f>
        <v/>
      </c>
    </row>
    <row r="2635" spans="59:59" hidden="1" x14ac:dyDescent="0.25">
      <c r="BG2635" s="58" t="str">
        <f>IF('Job Database'!$X2642="", "", 'Job Database'!$X2642)</f>
        <v/>
      </c>
    </row>
    <row r="2636" spans="59:59" hidden="1" x14ac:dyDescent="0.25">
      <c r="BG2636" s="58" t="str">
        <f>IF('Job Database'!$X2643="", "", 'Job Database'!$X2643)</f>
        <v/>
      </c>
    </row>
    <row r="2637" spans="59:59" hidden="1" x14ac:dyDescent="0.25">
      <c r="BG2637" s="58" t="str">
        <f>IF('Job Database'!$X2644="", "", 'Job Database'!$X2644)</f>
        <v/>
      </c>
    </row>
    <row r="2638" spans="59:59" hidden="1" x14ac:dyDescent="0.25">
      <c r="BG2638" s="58" t="str">
        <f>IF('Job Database'!$X2645="", "", 'Job Database'!$X2645)</f>
        <v/>
      </c>
    </row>
    <row r="2639" spans="59:59" hidden="1" x14ac:dyDescent="0.25">
      <c r="BG2639" s="58" t="str">
        <f>IF('Job Database'!$X2646="", "", 'Job Database'!$X2646)</f>
        <v/>
      </c>
    </row>
    <row r="2640" spans="59:59" hidden="1" x14ac:dyDescent="0.25">
      <c r="BG2640" s="58" t="str">
        <f>IF('Job Database'!$X2647="", "", 'Job Database'!$X2647)</f>
        <v/>
      </c>
    </row>
    <row r="2641" spans="59:59" hidden="1" x14ac:dyDescent="0.25">
      <c r="BG2641" s="58" t="str">
        <f>IF('Job Database'!$X2648="", "", 'Job Database'!$X2648)</f>
        <v/>
      </c>
    </row>
    <row r="2642" spans="59:59" hidden="1" x14ac:dyDescent="0.25">
      <c r="BG2642" s="58" t="str">
        <f>IF('Job Database'!$X2649="", "", 'Job Database'!$X2649)</f>
        <v/>
      </c>
    </row>
    <row r="2643" spans="59:59" hidden="1" x14ac:dyDescent="0.25">
      <c r="BG2643" s="58" t="str">
        <f>IF('Job Database'!$X2650="", "", 'Job Database'!$X2650)</f>
        <v/>
      </c>
    </row>
    <row r="2644" spans="59:59" hidden="1" x14ac:dyDescent="0.25">
      <c r="BG2644" s="58" t="str">
        <f>IF('Job Database'!$X2651="", "", 'Job Database'!$X2651)</f>
        <v/>
      </c>
    </row>
    <row r="2645" spans="59:59" hidden="1" x14ac:dyDescent="0.25">
      <c r="BG2645" s="58" t="str">
        <f>IF('Job Database'!$X2652="", "", 'Job Database'!$X2652)</f>
        <v/>
      </c>
    </row>
    <row r="2646" spans="59:59" hidden="1" x14ac:dyDescent="0.25">
      <c r="BG2646" s="58" t="str">
        <f>IF('Job Database'!$X2653="", "", 'Job Database'!$X2653)</f>
        <v/>
      </c>
    </row>
    <row r="2647" spans="59:59" hidden="1" x14ac:dyDescent="0.25">
      <c r="BG2647" s="58" t="str">
        <f>IF('Job Database'!$X2654="", "", 'Job Database'!$X2654)</f>
        <v/>
      </c>
    </row>
    <row r="2648" spans="59:59" hidden="1" x14ac:dyDescent="0.25">
      <c r="BG2648" s="58" t="str">
        <f>IF('Job Database'!$X2655="", "", 'Job Database'!$X2655)</f>
        <v/>
      </c>
    </row>
    <row r="2649" spans="59:59" hidden="1" x14ac:dyDescent="0.25">
      <c r="BG2649" s="58" t="str">
        <f>IF('Job Database'!$X2656="", "", 'Job Database'!$X2656)</f>
        <v/>
      </c>
    </row>
    <row r="2650" spans="59:59" hidden="1" x14ac:dyDescent="0.25">
      <c r="BG2650" s="58" t="str">
        <f>IF('Job Database'!$X2657="", "", 'Job Database'!$X2657)</f>
        <v/>
      </c>
    </row>
    <row r="2651" spans="59:59" hidden="1" x14ac:dyDescent="0.25">
      <c r="BG2651" s="58" t="str">
        <f>IF('Job Database'!$X2658="", "", 'Job Database'!$X2658)</f>
        <v/>
      </c>
    </row>
    <row r="2652" spans="59:59" hidden="1" x14ac:dyDescent="0.25">
      <c r="BG2652" s="58" t="str">
        <f>IF('Job Database'!$X2659="", "", 'Job Database'!$X2659)</f>
        <v/>
      </c>
    </row>
    <row r="2653" spans="59:59" hidden="1" x14ac:dyDescent="0.25">
      <c r="BG2653" s="58" t="str">
        <f>IF('Job Database'!$X2660="", "", 'Job Database'!$X2660)</f>
        <v/>
      </c>
    </row>
    <row r="2654" spans="59:59" hidden="1" x14ac:dyDescent="0.25">
      <c r="BG2654" s="58" t="str">
        <f>IF('Job Database'!$X2661="", "", 'Job Database'!$X2661)</f>
        <v/>
      </c>
    </row>
    <row r="2655" spans="59:59" hidden="1" x14ac:dyDescent="0.25">
      <c r="BG2655" s="58" t="str">
        <f>IF('Job Database'!$X2662="", "", 'Job Database'!$X2662)</f>
        <v/>
      </c>
    </row>
    <row r="2656" spans="59:59" hidden="1" x14ac:dyDescent="0.25">
      <c r="BG2656" s="58" t="str">
        <f>IF('Job Database'!$X2663="", "", 'Job Database'!$X2663)</f>
        <v/>
      </c>
    </row>
    <row r="2657" spans="59:59" hidden="1" x14ac:dyDescent="0.25">
      <c r="BG2657" s="58" t="str">
        <f>IF('Job Database'!$X2664="", "", 'Job Database'!$X2664)</f>
        <v/>
      </c>
    </row>
    <row r="2658" spans="59:59" hidden="1" x14ac:dyDescent="0.25">
      <c r="BG2658" s="58" t="str">
        <f>IF('Job Database'!$X2665="", "", 'Job Database'!$X2665)</f>
        <v/>
      </c>
    </row>
    <row r="2659" spans="59:59" hidden="1" x14ac:dyDescent="0.25">
      <c r="BG2659" s="58" t="str">
        <f>IF('Job Database'!$X2666="", "", 'Job Database'!$X2666)</f>
        <v/>
      </c>
    </row>
    <row r="2660" spans="59:59" hidden="1" x14ac:dyDescent="0.25">
      <c r="BG2660" s="58" t="str">
        <f>IF('Job Database'!$X2667="", "", 'Job Database'!$X2667)</f>
        <v/>
      </c>
    </row>
    <row r="2661" spans="59:59" hidden="1" x14ac:dyDescent="0.25">
      <c r="BG2661" s="58" t="str">
        <f>IF('Job Database'!$X2668="", "", 'Job Database'!$X2668)</f>
        <v/>
      </c>
    </row>
    <row r="2662" spans="59:59" hidden="1" x14ac:dyDescent="0.25">
      <c r="BG2662" s="58" t="str">
        <f>IF('Job Database'!$X2669="", "", 'Job Database'!$X2669)</f>
        <v/>
      </c>
    </row>
    <row r="2663" spans="59:59" hidden="1" x14ac:dyDescent="0.25">
      <c r="BG2663" s="58" t="str">
        <f>IF('Job Database'!$X2670="", "", 'Job Database'!$X2670)</f>
        <v/>
      </c>
    </row>
    <row r="2664" spans="59:59" hidden="1" x14ac:dyDescent="0.25">
      <c r="BG2664" s="58" t="str">
        <f>IF('Job Database'!$X2671="", "", 'Job Database'!$X2671)</f>
        <v/>
      </c>
    </row>
    <row r="2665" spans="59:59" hidden="1" x14ac:dyDescent="0.25">
      <c r="BG2665" s="58" t="str">
        <f>IF('Job Database'!$X2672="", "", 'Job Database'!$X2672)</f>
        <v/>
      </c>
    </row>
    <row r="2666" spans="59:59" hidden="1" x14ac:dyDescent="0.25">
      <c r="BG2666" s="58" t="str">
        <f>IF('Job Database'!$X2673="", "", 'Job Database'!$X2673)</f>
        <v/>
      </c>
    </row>
    <row r="2667" spans="59:59" hidden="1" x14ac:dyDescent="0.25">
      <c r="BG2667" s="58" t="str">
        <f>IF('Job Database'!$X2674="", "", 'Job Database'!$X2674)</f>
        <v/>
      </c>
    </row>
    <row r="2668" spans="59:59" hidden="1" x14ac:dyDescent="0.25">
      <c r="BG2668" s="58" t="str">
        <f>IF('Job Database'!$X2675="", "", 'Job Database'!$X2675)</f>
        <v/>
      </c>
    </row>
    <row r="2669" spans="59:59" hidden="1" x14ac:dyDescent="0.25">
      <c r="BG2669" s="58" t="str">
        <f>IF('Job Database'!$X2676="", "", 'Job Database'!$X2676)</f>
        <v/>
      </c>
    </row>
    <row r="2670" spans="59:59" hidden="1" x14ac:dyDescent="0.25">
      <c r="BG2670" s="58" t="str">
        <f>IF('Job Database'!$X2677="", "", 'Job Database'!$X2677)</f>
        <v/>
      </c>
    </row>
    <row r="2671" spans="59:59" hidden="1" x14ac:dyDescent="0.25">
      <c r="BG2671" s="58" t="str">
        <f>IF('Job Database'!$X2678="", "", 'Job Database'!$X2678)</f>
        <v/>
      </c>
    </row>
    <row r="2672" spans="59:59" hidden="1" x14ac:dyDescent="0.25">
      <c r="BG2672" s="58" t="str">
        <f>IF('Job Database'!$X2679="", "", 'Job Database'!$X2679)</f>
        <v/>
      </c>
    </row>
    <row r="2673" spans="59:59" hidden="1" x14ac:dyDescent="0.25">
      <c r="BG2673" s="58" t="str">
        <f>IF('Job Database'!$X2680="", "", 'Job Database'!$X2680)</f>
        <v/>
      </c>
    </row>
    <row r="2674" spans="59:59" hidden="1" x14ac:dyDescent="0.25">
      <c r="BG2674" s="58" t="str">
        <f>IF('Job Database'!$X2681="", "", 'Job Database'!$X2681)</f>
        <v/>
      </c>
    </row>
    <row r="2675" spans="59:59" hidden="1" x14ac:dyDescent="0.25">
      <c r="BG2675" s="58" t="str">
        <f>IF('Job Database'!$X2682="", "", 'Job Database'!$X2682)</f>
        <v/>
      </c>
    </row>
    <row r="2676" spans="59:59" hidden="1" x14ac:dyDescent="0.25">
      <c r="BG2676" s="58" t="str">
        <f>IF('Job Database'!$X2683="", "", 'Job Database'!$X2683)</f>
        <v/>
      </c>
    </row>
    <row r="2677" spans="59:59" hidden="1" x14ac:dyDescent="0.25">
      <c r="BG2677" s="58" t="str">
        <f>IF('Job Database'!$X2684="", "", 'Job Database'!$X2684)</f>
        <v/>
      </c>
    </row>
    <row r="2678" spans="59:59" hidden="1" x14ac:dyDescent="0.25">
      <c r="BG2678" s="58" t="str">
        <f>IF('Job Database'!$X2685="", "", 'Job Database'!$X2685)</f>
        <v/>
      </c>
    </row>
    <row r="2679" spans="59:59" hidden="1" x14ac:dyDescent="0.25">
      <c r="BG2679" s="58" t="str">
        <f>IF('Job Database'!$X2686="", "", 'Job Database'!$X2686)</f>
        <v/>
      </c>
    </row>
    <row r="2680" spans="59:59" hidden="1" x14ac:dyDescent="0.25">
      <c r="BG2680" s="58" t="str">
        <f>IF('Job Database'!$X2687="", "", 'Job Database'!$X2687)</f>
        <v/>
      </c>
    </row>
    <row r="2681" spans="59:59" hidden="1" x14ac:dyDescent="0.25">
      <c r="BG2681" s="58" t="str">
        <f>IF('Job Database'!$X2688="", "", 'Job Database'!$X2688)</f>
        <v/>
      </c>
    </row>
    <row r="2682" spans="59:59" hidden="1" x14ac:dyDescent="0.25">
      <c r="BG2682" s="58" t="str">
        <f>IF('Job Database'!$X2689="", "", 'Job Database'!$X2689)</f>
        <v/>
      </c>
    </row>
    <row r="2683" spans="59:59" hidden="1" x14ac:dyDescent="0.25">
      <c r="BG2683" s="58" t="str">
        <f>IF('Job Database'!$X2690="", "", 'Job Database'!$X2690)</f>
        <v/>
      </c>
    </row>
    <row r="2684" spans="59:59" hidden="1" x14ac:dyDescent="0.25">
      <c r="BG2684" s="58" t="str">
        <f>IF('Job Database'!$X2691="", "", 'Job Database'!$X2691)</f>
        <v/>
      </c>
    </row>
    <row r="2685" spans="59:59" hidden="1" x14ac:dyDescent="0.25">
      <c r="BG2685" s="58" t="str">
        <f>IF('Job Database'!$X2692="", "", 'Job Database'!$X2692)</f>
        <v/>
      </c>
    </row>
    <row r="2686" spans="59:59" hidden="1" x14ac:dyDescent="0.25">
      <c r="BG2686" s="58" t="str">
        <f>IF('Job Database'!$X2693="", "", 'Job Database'!$X2693)</f>
        <v/>
      </c>
    </row>
    <row r="2687" spans="59:59" hidden="1" x14ac:dyDescent="0.25">
      <c r="BG2687" s="58" t="str">
        <f>IF('Job Database'!$X2694="", "", 'Job Database'!$X2694)</f>
        <v/>
      </c>
    </row>
    <row r="2688" spans="59:59" hidden="1" x14ac:dyDescent="0.25">
      <c r="BG2688" s="58" t="str">
        <f>IF('Job Database'!$X2695="", "", 'Job Database'!$X2695)</f>
        <v/>
      </c>
    </row>
    <row r="2689" spans="59:59" hidden="1" x14ac:dyDescent="0.25">
      <c r="BG2689" s="58" t="str">
        <f>IF('Job Database'!$X2696="", "", 'Job Database'!$X2696)</f>
        <v/>
      </c>
    </row>
    <row r="2690" spans="59:59" hidden="1" x14ac:dyDescent="0.25">
      <c r="BG2690" s="58" t="str">
        <f>IF('Job Database'!$X2697="", "", 'Job Database'!$X2697)</f>
        <v/>
      </c>
    </row>
    <row r="2691" spans="59:59" hidden="1" x14ac:dyDescent="0.25">
      <c r="BG2691" s="58" t="str">
        <f>IF('Job Database'!$X2698="", "", 'Job Database'!$X2698)</f>
        <v/>
      </c>
    </row>
    <row r="2692" spans="59:59" hidden="1" x14ac:dyDescent="0.25">
      <c r="BG2692" s="58" t="str">
        <f>IF('Job Database'!$X2699="", "", 'Job Database'!$X2699)</f>
        <v/>
      </c>
    </row>
    <row r="2693" spans="59:59" hidden="1" x14ac:dyDescent="0.25">
      <c r="BG2693" s="58" t="str">
        <f>IF('Job Database'!$X2700="", "", 'Job Database'!$X2700)</f>
        <v/>
      </c>
    </row>
    <row r="2694" spans="59:59" hidden="1" x14ac:dyDescent="0.25">
      <c r="BG2694" s="58" t="str">
        <f>IF('Job Database'!$X2701="", "", 'Job Database'!$X2701)</f>
        <v/>
      </c>
    </row>
    <row r="2695" spans="59:59" hidden="1" x14ac:dyDescent="0.25">
      <c r="BG2695" s="58" t="str">
        <f>IF('Job Database'!$X2702="", "", 'Job Database'!$X2702)</f>
        <v/>
      </c>
    </row>
    <row r="2696" spans="59:59" hidden="1" x14ac:dyDescent="0.25">
      <c r="BG2696" s="58" t="str">
        <f>IF('Job Database'!$X2703="", "", 'Job Database'!$X2703)</f>
        <v/>
      </c>
    </row>
    <row r="2697" spans="59:59" hidden="1" x14ac:dyDescent="0.25">
      <c r="BG2697" s="58" t="str">
        <f>IF('Job Database'!$X2704="", "", 'Job Database'!$X2704)</f>
        <v/>
      </c>
    </row>
    <row r="2698" spans="59:59" hidden="1" x14ac:dyDescent="0.25">
      <c r="BG2698" s="58" t="str">
        <f>IF('Job Database'!$X2705="", "", 'Job Database'!$X2705)</f>
        <v/>
      </c>
    </row>
    <row r="2699" spans="59:59" hidden="1" x14ac:dyDescent="0.25">
      <c r="BG2699" s="58" t="str">
        <f>IF('Job Database'!$X2706="", "", 'Job Database'!$X2706)</f>
        <v/>
      </c>
    </row>
    <row r="2700" spans="59:59" hidden="1" x14ac:dyDescent="0.25">
      <c r="BG2700" s="58" t="str">
        <f>IF('Job Database'!$X2707="", "", 'Job Database'!$X2707)</f>
        <v/>
      </c>
    </row>
    <row r="2701" spans="59:59" hidden="1" x14ac:dyDescent="0.25">
      <c r="BG2701" s="58" t="str">
        <f>IF('Job Database'!$X2708="", "", 'Job Database'!$X2708)</f>
        <v/>
      </c>
    </row>
    <row r="2702" spans="59:59" hidden="1" x14ac:dyDescent="0.25">
      <c r="BG2702" s="58" t="str">
        <f>IF('Job Database'!$X2709="", "", 'Job Database'!$X2709)</f>
        <v/>
      </c>
    </row>
    <row r="2703" spans="59:59" hidden="1" x14ac:dyDescent="0.25">
      <c r="BG2703" s="58" t="str">
        <f>IF('Job Database'!$X2710="", "", 'Job Database'!$X2710)</f>
        <v/>
      </c>
    </row>
    <row r="2704" spans="59:59" hidden="1" x14ac:dyDescent="0.25">
      <c r="BG2704" s="58" t="str">
        <f>IF('Job Database'!$X2711="", "", 'Job Database'!$X2711)</f>
        <v/>
      </c>
    </row>
    <row r="2705" spans="59:59" hidden="1" x14ac:dyDescent="0.25">
      <c r="BG2705" s="58" t="str">
        <f>IF('Job Database'!$X2712="", "", 'Job Database'!$X2712)</f>
        <v/>
      </c>
    </row>
    <row r="2706" spans="59:59" hidden="1" x14ac:dyDescent="0.25">
      <c r="BG2706" s="58" t="str">
        <f>IF('Job Database'!$X2713="", "", 'Job Database'!$X2713)</f>
        <v/>
      </c>
    </row>
    <row r="2707" spans="59:59" hidden="1" x14ac:dyDescent="0.25">
      <c r="BG2707" s="58" t="str">
        <f>IF('Job Database'!$X2714="", "", 'Job Database'!$X2714)</f>
        <v/>
      </c>
    </row>
    <row r="2708" spans="59:59" hidden="1" x14ac:dyDescent="0.25">
      <c r="BG2708" s="58" t="str">
        <f>IF('Job Database'!$X2715="", "", 'Job Database'!$X2715)</f>
        <v/>
      </c>
    </row>
    <row r="2709" spans="59:59" hidden="1" x14ac:dyDescent="0.25">
      <c r="BG2709" s="58" t="str">
        <f>IF('Job Database'!$X2716="", "", 'Job Database'!$X2716)</f>
        <v/>
      </c>
    </row>
    <row r="2710" spans="59:59" hidden="1" x14ac:dyDescent="0.25">
      <c r="BG2710" s="58" t="str">
        <f>IF('Job Database'!$X2717="", "", 'Job Database'!$X2717)</f>
        <v/>
      </c>
    </row>
    <row r="2711" spans="59:59" hidden="1" x14ac:dyDescent="0.25">
      <c r="BG2711" s="58" t="str">
        <f>IF('Job Database'!$X2718="", "", 'Job Database'!$X2718)</f>
        <v/>
      </c>
    </row>
    <row r="2712" spans="59:59" hidden="1" x14ac:dyDescent="0.25">
      <c r="BG2712" s="58" t="str">
        <f>IF('Job Database'!$X2719="", "", 'Job Database'!$X2719)</f>
        <v/>
      </c>
    </row>
    <row r="2713" spans="59:59" hidden="1" x14ac:dyDescent="0.25">
      <c r="BG2713" s="58" t="str">
        <f>IF('Job Database'!$X2720="", "", 'Job Database'!$X2720)</f>
        <v/>
      </c>
    </row>
    <row r="2714" spans="59:59" hidden="1" x14ac:dyDescent="0.25">
      <c r="BG2714" s="58" t="str">
        <f>IF('Job Database'!$X2721="", "", 'Job Database'!$X2721)</f>
        <v/>
      </c>
    </row>
    <row r="2715" spans="59:59" hidden="1" x14ac:dyDescent="0.25">
      <c r="BG2715" s="58" t="str">
        <f>IF('Job Database'!$X2722="", "", 'Job Database'!$X2722)</f>
        <v/>
      </c>
    </row>
    <row r="2716" spans="59:59" hidden="1" x14ac:dyDescent="0.25">
      <c r="BG2716" s="58" t="str">
        <f>IF('Job Database'!$X2723="", "", 'Job Database'!$X2723)</f>
        <v/>
      </c>
    </row>
    <row r="2717" spans="59:59" hidden="1" x14ac:dyDescent="0.25">
      <c r="BG2717" s="58" t="str">
        <f>IF('Job Database'!$X2724="", "", 'Job Database'!$X2724)</f>
        <v/>
      </c>
    </row>
    <row r="2718" spans="59:59" hidden="1" x14ac:dyDescent="0.25">
      <c r="BG2718" s="58" t="str">
        <f>IF('Job Database'!$X2725="", "", 'Job Database'!$X2725)</f>
        <v/>
      </c>
    </row>
    <row r="2719" spans="59:59" hidden="1" x14ac:dyDescent="0.25">
      <c r="BG2719" s="58" t="str">
        <f>IF('Job Database'!$X2726="", "", 'Job Database'!$X2726)</f>
        <v/>
      </c>
    </row>
    <row r="2720" spans="59:59" hidden="1" x14ac:dyDescent="0.25">
      <c r="BG2720" s="58" t="str">
        <f>IF('Job Database'!$X2727="", "", 'Job Database'!$X2727)</f>
        <v/>
      </c>
    </row>
    <row r="2721" spans="59:59" hidden="1" x14ac:dyDescent="0.25">
      <c r="BG2721" s="58" t="str">
        <f>IF('Job Database'!$X2728="", "", 'Job Database'!$X2728)</f>
        <v/>
      </c>
    </row>
    <row r="2722" spans="59:59" hidden="1" x14ac:dyDescent="0.25">
      <c r="BG2722" s="58" t="str">
        <f>IF('Job Database'!$X2729="", "", 'Job Database'!$X2729)</f>
        <v/>
      </c>
    </row>
    <row r="2723" spans="59:59" hidden="1" x14ac:dyDescent="0.25">
      <c r="BG2723" s="58" t="str">
        <f>IF('Job Database'!$X2730="", "", 'Job Database'!$X2730)</f>
        <v/>
      </c>
    </row>
    <row r="2724" spans="59:59" hidden="1" x14ac:dyDescent="0.25">
      <c r="BG2724" s="58" t="str">
        <f>IF('Job Database'!$X2731="", "", 'Job Database'!$X2731)</f>
        <v/>
      </c>
    </row>
    <row r="2725" spans="59:59" hidden="1" x14ac:dyDescent="0.25">
      <c r="BG2725" s="58" t="str">
        <f>IF('Job Database'!$X2732="", "", 'Job Database'!$X2732)</f>
        <v/>
      </c>
    </row>
    <row r="2726" spans="59:59" hidden="1" x14ac:dyDescent="0.25">
      <c r="BG2726" s="58" t="str">
        <f>IF('Job Database'!$X2733="", "", 'Job Database'!$X2733)</f>
        <v/>
      </c>
    </row>
    <row r="2727" spans="59:59" hidden="1" x14ac:dyDescent="0.25">
      <c r="BG2727" s="58" t="str">
        <f>IF('Job Database'!$X2734="", "", 'Job Database'!$X2734)</f>
        <v/>
      </c>
    </row>
    <row r="2728" spans="59:59" hidden="1" x14ac:dyDescent="0.25">
      <c r="BG2728" s="58" t="str">
        <f>IF('Job Database'!$X2735="", "", 'Job Database'!$X2735)</f>
        <v/>
      </c>
    </row>
    <row r="2729" spans="59:59" hidden="1" x14ac:dyDescent="0.25">
      <c r="BG2729" s="58" t="str">
        <f>IF('Job Database'!$X2736="", "", 'Job Database'!$X2736)</f>
        <v/>
      </c>
    </row>
    <row r="2730" spans="59:59" hidden="1" x14ac:dyDescent="0.25">
      <c r="BG2730" s="58" t="str">
        <f>IF('Job Database'!$X2737="", "", 'Job Database'!$X2737)</f>
        <v/>
      </c>
    </row>
    <row r="2731" spans="59:59" hidden="1" x14ac:dyDescent="0.25">
      <c r="BG2731" s="58" t="str">
        <f>IF('Job Database'!$X2738="", "", 'Job Database'!$X2738)</f>
        <v/>
      </c>
    </row>
    <row r="2732" spans="59:59" hidden="1" x14ac:dyDescent="0.25">
      <c r="BG2732" s="58" t="str">
        <f>IF('Job Database'!$X2739="", "", 'Job Database'!$X2739)</f>
        <v/>
      </c>
    </row>
    <row r="2733" spans="59:59" hidden="1" x14ac:dyDescent="0.25">
      <c r="BG2733" s="58" t="str">
        <f>IF('Job Database'!$X2740="", "", 'Job Database'!$X2740)</f>
        <v/>
      </c>
    </row>
    <row r="2734" spans="59:59" hidden="1" x14ac:dyDescent="0.25">
      <c r="BG2734" s="58" t="str">
        <f>IF('Job Database'!$X2741="", "", 'Job Database'!$X2741)</f>
        <v/>
      </c>
    </row>
    <row r="2735" spans="59:59" hidden="1" x14ac:dyDescent="0.25">
      <c r="BG2735" s="58" t="str">
        <f>IF('Job Database'!$X2742="", "", 'Job Database'!$X2742)</f>
        <v/>
      </c>
    </row>
    <row r="2736" spans="59:59" hidden="1" x14ac:dyDescent="0.25">
      <c r="BG2736" s="58" t="str">
        <f>IF('Job Database'!$X2743="", "", 'Job Database'!$X2743)</f>
        <v/>
      </c>
    </row>
    <row r="2737" spans="59:59" hidden="1" x14ac:dyDescent="0.25">
      <c r="BG2737" s="58" t="str">
        <f>IF('Job Database'!$X2744="", "", 'Job Database'!$X2744)</f>
        <v/>
      </c>
    </row>
    <row r="2738" spans="59:59" hidden="1" x14ac:dyDescent="0.25">
      <c r="BG2738" s="58" t="str">
        <f>IF('Job Database'!$X2745="", "", 'Job Database'!$X2745)</f>
        <v/>
      </c>
    </row>
    <row r="2739" spans="59:59" hidden="1" x14ac:dyDescent="0.25">
      <c r="BG2739" s="58" t="str">
        <f>IF('Job Database'!$X2746="", "", 'Job Database'!$X2746)</f>
        <v/>
      </c>
    </row>
    <row r="2740" spans="59:59" hidden="1" x14ac:dyDescent="0.25">
      <c r="BG2740" s="58" t="str">
        <f>IF('Job Database'!$X2747="", "", 'Job Database'!$X2747)</f>
        <v/>
      </c>
    </row>
    <row r="2741" spans="59:59" hidden="1" x14ac:dyDescent="0.25">
      <c r="BG2741" s="58" t="str">
        <f>IF('Job Database'!$X2748="", "", 'Job Database'!$X2748)</f>
        <v/>
      </c>
    </row>
    <row r="2742" spans="59:59" hidden="1" x14ac:dyDescent="0.25">
      <c r="BG2742" s="58" t="str">
        <f>IF('Job Database'!$X2749="", "", 'Job Database'!$X2749)</f>
        <v/>
      </c>
    </row>
    <row r="2743" spans="59:59" hidden="1" x14ac:dyDescent="0.25">
      <c r="BG2743" s="58" t="str">
        <f>IF('Job Database'!$X2750="", "", 'Job Database'!$X2750)</f>
        <v/>
      </c>
    </row>
    <row r="2744" spans="59:59" hidden="1" x14ac:dyDescent="0.25">
      <c r="BG2744" s="58" t="str">
        <f>IF('Job Database'!$X2751="", "", 'Job Database'!$X2751)</f>
        <v/>
      </c>
    </row>
    <row r="2745" spans="59:59" hidden="1" x14ac:dyDescent="0.25">
      <c r="BG2745" s="58" t="str">
        <f>IF('Job Database'!$X2752="", "", 'Job Database'!$X2752)</f>
        <v/>
      </c>
    </row>
    <row r="2746" spans="59:59" hidden="1" x14ac:dyDescent="0.25">
      <c r="BG2746" s="58" t="str">
        <f>IF('Job Database'!$X2753="", "", 'Job Database'!$X2753)</f>
        <v/>
      </c>
    </row>
    <row r="2747" spans="59:59" hidden="1" x14ac:dyDescent="0.25">
      <c r="BG2747" s="58" t="str">
        <f>IF('Job Database'!$X2754="", "", 'Job Database'!$X2754)</f>
        <v/>
      </c>
    </row>
    <row r="2748" spans="59:59" hidden="1" x14ac:dyDescent="0.25">
      <c r="BG2748" s="58" t="str">
        <f>IF('Job Database'!$X2755="", "", 'Job Database'!$X2755)</f>
        <v/>
      </c>
    </row>
    <row r="2749" spans="59:59" hidden="1" x14ac:dyDescent="0.25">
      <c r="BG2749" s="58" t="str">
        <f>IF('Job Database'!$X2756="", "", 'Job Database'!$X2756)</f>
        <v/>
      </c>
    </row>
    <row r="2750" spans="59:59" hidden="1" x14ac:dyDescent="0.25">
      <c r="BG2750" s="58" t="str">
        <f>IF('Job Database'!$X2757="", "", 'Job Database'!$X2757)</f>
        <v/>
      </c>
    </row>
    <row r="2751" spans="59:59" hidden="1" x14ac:dyDescent="0.25">
      <c r="BG2751" s="58" t="str">
        <f>IF('Job Database'!$X2758="", "", 'Job Database'!$X2758)</f>
        <v/>
      </c>
    </row>
    <row r="2752" spans="59:59" hidden="1" x14ac:dyDescent="0.25">
      <c r="BG2752" s="58" t="str">
        <f>IF('Job Database'!$X2759="", "", 'Job Database'!$X2759)</f>
        <v/>
      </c>
    </row>
    <row r="2753" spans="59:59" hidden="1" x14ac:dyDescent="0.25">
      <c r="BG2753" s="58" t="str">
        <f>IF('Job Database'!$X2760="", "", 'Job Database'!$X2760)</f>
        <v/>
      </c>
    </row>
    <row r="2754" spans="59:59" hidden="1" x14ac:dyDescent="0.25">
      <c r="BG2754" s="58" t="str">
        <f>IF('Job Database'!$X2761="", "", 'Job Database'!$X2761)</f>
        <v/>
      </c>
    </row>
    <row r="2755" spans="59:59" hidden="1" x14ac:dyDescent="0.25">
      <c r="BG2755" s="58" t="str">
        <f>IF('Job Database'!$X2762="", "", 'Job Database'!$X2762)</f>
        <v/>
      </c>
    </row>
    <row r="2756" spans="59:59" hidden="1" x14ac:dyDescent="0.25">
      <c r="BG2756" s="58" t="str">
        <f>IF('Job Database'!$X2763="", "", 'Job Database'!$X2763)</f>
        <v/>
      </c>
    </row>
    <row r="2757" spans="59:59" hidden="1" x14ac:dyDescent="0.25">
      <c r="BG2757" s="58" t="str">
        <f>IF('Job Database'!$X2764="", "", 'Job Database'!$X2764)</f>
        <v/>
      </c>
    </row>
    <row r="2758" spans="59:59" hidden="1" x14ac:dyDescent="0.25">
      <c r="BG2758" s="58" t="str">
        <f>IF('Job Database'!$X2765="", "", 'Job Database'!$X2765)</f>
        <v/>
      </c>
    </row>
    <row r="2759" spans="59:59" hidden="1" x14ac:dyDescent="0.25">
      <c r="BG2759" s="58" t="str">
        <f>IF('Job Database'!$X2766="", "", 'Job Database'!$X2766)</f>
        <v/>
      </c>
    </row>
    <row r="2760" spans="59:59" hidden="1" x14ac:dyDescent="0.25">
      <c r="BG2760" s="58" t="str">
        <f>IF('Job Database'!$X2767="", "", 'Job Database'!$X2767)</f>
        <v/>
      </c>
    </row>
    <row r="2761" spans="59:59" hidden="1" x14ac:dyDescent="0.25">
      <c r="BG2761" s="58" t="str">
        <f>IF('Job Database'!$X2768="", "", 'Job Database'!$X2768)</f>
        <v/>
      </c>
    </row>
    <row r="2762" spans="59:59" hidden="1" x14ac:dyDescent="0.25">
      <c r="BG2762" s="58" t="str">
        <f>IF('Job Database'!$X2769="", "", 'Job Database'!$X2769)</f>
        <v/>
      </c>
    </row>
    <row r="2763" spans="59:59" hidden="1" x14ac:dyDescent="0.25">
      <c r="BG2763" s="58" t="str">
        <f>IF('Job Database'!$X2770="", "", 'Job Database'!$X2770)</f>
        <v/>
      </c>
    </row>
    <row r="2764" spans="59:59" hidden="1" x14ac:dyDescent="0.25">
      <c r="BG2764" s="58" t="str">
        <f>IF('Job Database'!$X2771="", "", 'Job Database'!$X2771)</f>
        <v/>
      </c>
    </row>
    <row r="2765" spans="59:59" hidden="1" x14ac:dyDescent="0.25">
      <c r="BG2765" s="58" t="str">
        <f>IF('Job Database'!$X2772="", "", 'Job Database'!$X2772)</f>
        <v/>
      </c>
    </row>
    <row r="2766" spans="59:59" hidden="1" x14ac:dyDescent="0.25">
      <c r="BG2766" s="58" t="str">
        <f>IF('Job Database'!$X2773="", "", 'Job Database'!$X2773)</f>
        <v/>
      </c>
    </row>
    <row r="2767" spans="59:59" hidden="1" x14ac:dyDescent="0.25">
      <c r="BG2767" s="58" t="str">
        <f>IF('Job Database'!$X2774="", "", 'Job Database'!$X2774)</f>
        <v/>
      </c>
    </row>
    <row r="2768" spans="59:59" hidden="1" x14ac:dyDescent="0.25">
      <c r="BG2768" s="58" t="str">
        <f>IF('Job Database'!$X2775="", "", 'Job Database'!$X2775)</f>
        <v/>
      </c>
    </row>
    <row r="2769" spans="59:59" hidden="1" x14ac:dyDescent="0.25">
      <c r="BG2769" s="58" t="str">
        <f>IF('Job Database'!$X2776="", "", 'Job Database'!$X2776)</f>
        <v/>
      </c>
    </row>
    <row r="2770" spans="59:59" hidden="1" x14ac:dyDescent="0.25">
      <c r="BG2770" s="58" t="str">
        <f>IF('Job Database'!$X2777="", "", 'Job Database'!$X2777)</f>
        <v/>
      </c>
    </row>
    <row r="2771" spans="59:59" hidden="1" x14ac:dyDescent="0.25">
      <c r="BG2771" s="58" t="str">
        <f>IF('Job Database'!$X2778="", "", 'Job Database'!$X2778)</f>
        <v/>
      </c>
    </row>
    <row r="2772" spans="59:59" hidden="1" x14ac:dyDescent="0.25">
      <c r="BG2772" s="58" t="str">
        <f>IF('Job Database'!$X2779="", "", 'Job Database'!$X2779)</f>
        <v/>
      </c>
    </row>
    <row r="2773" spans="59:59" hidden="1" x14ac:dyDescent="0.25">
      <c r="BG2773" s="58" t="str">
        <f>IF('Job Database'!$X2780="", "", 'Job Database'!$X2780)</f>
        <v/>
      </c>
    </row>
    <row r="2774" spans="59:59" hidden="1" x14ac:dyDescent="0.25">
      <c r="BG2774" s="58" t="str">
        <f>IF('Job Database'!$X2781="", "", 'Job Database'!$X2781)</f>
        <v/>
      </c>
    </row>
    <row r="2775" spans="59:59" hidden="1" x14ac:dyDescent="0.25">
      <c r="BG2775" s="58" t="str">
        <f>IF('Job Database'!$X2782="", "", 'Job Database'!$X2782)</f>
        <v/>
      </c>
    </row>
    <row r="2776" spans="59:59" hidden="1" x14ac:dyDescent="0.25">
      <c r="BG2776" s="58" t="str">
        <f>IF('Job Database'!$X2783="", "", 'Job Database'!$X2783)</f>
        <v/>
      </c>
    </row>
    <row r="2777" spans="59:59" hidden="1" x14ac:dyDescent="0.25">
      <c r="BG2777" s="58" t="str">
        <f>IF('Job Database'!$X2784="", "", 'Job Database'!$X2784)</f>
        <v/>
      </c>
    </row>
    <row r="2778" spans="59:59" hidden="1" x14ac:dyDescent="0.25">
      <c r="BG2778" s="58" t="str">
        <f>IF('Job Database'!$X2785="", "", 'Job Database'!$X2785)</f>
        <v/>
      </c>
    </row>
    <row r="2779" spans="59:59" hidden="1" x14ac:dyDescent="0.25">
      <c r="BG2779" s="58" t="str">
        <f>IF('Job Database'!$X2786="", "", 'Job Database'!$X2786)</f>
        <v/>
      </c>
    </row>
    <row r="2780" spans="59:59" hidden="1" x14ac:dyDescent="0.25">
      <c r="BG2780" s="58" t="str">
        <f>IF('Job Database'!$X2787="", "", 'Job Database'!$X2787)</f>
        <v/>
      </c>
    </row>
    <row r="2781" spans="59:59" hidden="1" x14ac:dyDescent="0.25">
      <c r="BG2781" s="58" t="str">
        <f>IF('Job Database'!$X2788="", "", 'Job Database'!$X2788)</f>
        <v/>
      </c>
    </row>
    <row r="2782" spans="59:59" hidden="1" x14ac:dyDescent="0.25">
      <c r="BG2782" s="58" t="str">
        <f>IF('Job Database'!$X2789="", "", 'Job Database'!$X2789)</f>
        <v/>
      </c>
    </row>
    <row r="2783" spans="59:59" hidden="1" x14ac:dyDescent="0.25">
      <c r="BG2783" s="58" t="str">
        <f>IF('Job Database'!$X2790="", "", 'Job Database'!$X2790)</f>
        <v/>
      </c>
    </row>
    <row r="2784" spans="59:59" hidden="1" x14ac:dyDescent="0.25">
      <c r="BG2784" s="58" t="str">
        <f>IF('Job Database'!$X2791="", "", 'Job Database'!$X2791)</f>
        <v/>
      </c>
    </row>
    <row r="2785" spans="59:59" hidden="1" x14ac:dyDescent="0.25">
      <c r="BG2785" s="58" t="str">
        <f>IF('Job Database'!$X2792="", "", 'Job Database'!$X2792)</f>
        <v/>
      </c>
    </row>
    <row r="2786" spans="59:59" hidden="1" x14ac:dyDescent="0.25">
      <c r="BG2786" s="58" t="str">
        <f>IF('Job Database'!$X2793="", "", 'Job Database'!$X2793)</f>
        <v/>
      </c>
    </row>
    <row r="2787" spans="59:59" hidden="1" x14ac:dyDescent="0.25">
      <c r="BG2787" s="58" t="str">
        <f>IF('Job Database'!$X2794="", "", 'Job Database'!$X2794)</f>
        <v/>
      </c>
    </row>
    <row r="2788" spans="59:59" hidden="1" x14ac:dyDescent="0.25">
      <c r="BG2788" s="58" t="str">
        <f>IF('Job Database'!$X2795="", "", 'Job Database'!$X2795)</f>
        <v/>
      </c>
    </row>
    <row r="2789" spans="59:59" hidden="1" x14ac:dyDescent="0.25">
      <c r="BG2789" s="58" t="str">
        <f>IF('Job Database'!$X2796="", "", 'Job Database'!$X2796)</f>
        <v/>
      </c>
    </row>
    <row r="2790" spans="59:59" hidden="1" x14ac:dyDescent="0.25">
      <c r="BG2790" s="58" t="str">
        <f>IF('Job Database'!$X2797="", "", 'Job Database'!$X2797)</f>
        <v/>
      </c>
    </row>
    <row r="2791" spans="59:59" hidden="1" x14ac:dyDescent="0.25">
      <c r="BG2791" s="58" t="str">
        <f>IF('Job Database'!$X2798="", "", 'Job Database'!$X2798)</f>
        <v/>
      </c>
    </row>
    <row r="2792" spans="59:59" hidden="1" x14ac:dyDescent="0.25">
      <c r="BG2792" s="58" t="str">
        <f>IF('Job Database'!$X2799="", "", 'Job Database'!$X2799)</f>
        <v/>
      </c>
    </row>
    <row r="2793" spans="59:59" hidden="1" x14ac:dyDescent="0.25">
      <c r="BG2793" s="58" t="str">
        <f>IF('Job Database'!$X2800="", "", 'Job Database'!$X2800)</f>
        <v/>
      </c>
    </row>
    <row r="2794" spans="59:59" hidden="1" x14ac:dyDescent="0.25">
      <c r="BG2794" s="58" t="str">
        <f>IF('Job Database'!$X2801="", "", 'Job Database'!$X2801)</f>
        <v/>
      </c>
    </row>
    <row r="2795" spans="59:59" hidden="1" x14ac:dyDescent="0.25">
      <c r="BG2795" s="58" t="str">
        <f>IF('Job Database'!$X2802="", "", 'Job Database'!$X2802)</f>
        <v/>
      </c>
    </row>
    <row r="2796" spans="59:59" hidden="1" x14ac:dyDescent="0.25">
      <c r="BG2796" s="58" t="str">
        <f>IF('Job Database'!$X2803="", "", 'Job Database'!$X2803)</f>
        <v/>
      </c>
    </row>
    <row r="2797" spans="59:59" hidden="1" x14ac:dyDescent="0.25">
      <c r="BG2797" s="58" t="str">
        <f>IF('Job Database'!$X2804="", "", 'Job Database'!$X2804)</f>
        <v/>
      </c>
    </row>
    <row r="2798" spans="59:59" hidden="1" x14ac:dyDescent="0.25">
      <c r="BG2798" s="58" t="str">
        <f>IF('Job Database'!$X2805="", "", 'Job Database'!$X2805)</f>
        <v/>
      </c>
    </row>
    <row r="2799" spans="59:59" hidden="1" x14ac:dyDescent="0.25">
      <c r="BG2799" s="58" t="str">
        <f>IF('Job Database'!$X2806="", "", 'Job Database'!$X2806)</f>
        <v/>
      </c>
    </row>
    <row r="2800" spans="59:59" hidden="1" x14ac:dyDescent="0.25">
      <c r="BG2800" s="58" t="str">
        <f>IF('Job Database'!$X2807="", "", 'Job Database'!$X2807)</f>
        <v/>
      </c>
    </row>
    <row r="2801" spans="59:59" hidden="1" x14ac:dyDescent="0.25">
      <c r="BG2801" s="58" t="str">
        <f>IF('Job Database'!$X2808="", "", 'Job Database'!$X2808)</f>
        <v/>
      </c>
    </row>
    <row r="2802" spans="59:59" hidden="1" x14ac:dyDescent="0.25">
      <c r="BG2802" s="58" t="str">
        <f>IF('Job Database'!$X2809="", "", 'Job Database'!$X2809)</f>
        <v/>
      </c>
    </row>
    <row r="2803" spans="59:59" hidden="1" x14ac:dyDescent="0.25">
      <c r="BG2803" s="58" t="str">
        <f>IF('Job Database'!$X2810="", "", 'Job Database'!$X2810)</f>
        <v/>
      </c>
    </row>
    <row r="2804" spans="59:59" hidden="1" x14ac:dyDescent="0.25">
      <c r="BG2804" s="58" t="str">
        <f>IF('Job Database'!$X2811="", "", 'Job Database'!$X2811)</f>
        <v/>
      </c>
    </row>
    <row r="2805" spans="59:59" hidden="1" x14ac:dyDescent="0.25">
      <c r="BG2805" s="58" t="str">
        <f>IF('Job Database'!$X2812="", "", 'Job Database'!$X2812)</f>
        <v/>
      </c>
    </row>
    <row r="2806" spans="59:59" hidden="1" x14ac:dyDescent="0.25">
      <c r="BG2806" s="58" t="str">
        <f>IF('Job Database'!$X2813="", "", 'Job Database'!$X2813)</f>
        <v/>
      </c>
    </row>
    <row r="2807" spans="59:59" hidden="1" x14ac:dyDescent="0.25">
      <c r="BG2807" s="58" t="str">
        <f>IF('Job Database'!$X2814="", "", 'Job Database'!$X2814)</f>
        <v/>
      </c>
    </row>
    <row r="2808" spans="59:59" hidden="1" x14ac:dyDescent="0.25">
      <c r="BG2808" s="58" t="str">
        <f>IF('Job Database'!$X2815="", "", 'Job Database'!$X2815)</f>
        <v/>
      </c>
    </row>
    <row r="2809" spans="59:59" hidden="1" x14ac:dyDescent="0.25">
      <c r="BG2809" s="58" t="str">
        <f>IF('Job Database'!$X2816="", "", 'Job Database'!$X2816)</f>
        <v/>
      </c>
    </row>
    <row r="2810" spans="59:59" hidden="1" x14ac:dyDescent="0.25">
      <c r="BG2810" s="58" t="str">
        <f>IF('Job Database'!$X2817="", "", 'Job Database'!$X2817)</f>
        <v/>
      </c>
    </row>
    <row r="2811" spans="59:59" hidden="1" x14ac:dyDescent="0.25">
      <c r="BG2811" s="58" t="str">
        <f>IF('Job Database'!$X2818="", "", 'Job Database'!$X2818)</f>
        <v/>
      </c>
    </row>
    <row r="2812" spans="59:59" hidden="1" x14ac:dyDescent="0.25">
      <c r="BG2812" s="58" t="str">
        <f>IF('Job Database'!$X2819="", "", 'Job Database'!$X2819)</f>
        <v/>
      </c>
    </row>
    <row r="2813" spans="59:59" hidden="1" x14ac:dyDescent="0.25">
      <c r="BG2813" s="58" t="str">
        <f>IF('Job Database'!$X2820="", "", 'Job Database'!$X2820)</f>
        <v/>
      </c>
    </row>
    <row r="2814" spans="59:59" hidden="1" x14ac:dyDescent="0.25">
      <c r="BG2814" s="58" t="str">
        <f>IF('Job Database'!$X2821="", "", 'Job Database'!$X2821)</f>
        <v/>
      </c>
    </row>
    <row r="2815" spans="59:59" hidden="1" x14ac:dyDescent="0.25">
      <c r="BG2815" s="58" t="str">
        <f>IF('Job Database'!$X2822="", "", 'Job Database'!$X2822)</f>
        <v/>
      </c>
    </row>
    <row r="2816" spans="59:59" hidden="1" x14ac:dyDescent="0.25">
      <c r="BG2816" s="58" t="str">
        <f>IF('Job Database'!$X2823="", "", 'Job Database'!$X2823)</f>
        <v/>
      </c>
    </row>
    <row r="2817" spans="59:59" hidden="1" x14ac:dyDescent="0.25">
      <c r="BG2817" s="58" t="str">
        <f>IF('Job Database'!$X2824="", "", 'Job Database'!$X2824)</f>
        <v/>
      </c>
    </row>
    <row r="2818" spans="59:59" hidden="1" x14ac:dyDescent="0.25">
      <c r="BG2818" s="58" t="str">
        <f>IF('Job Database'!$X2825="", "", 'Job Database'!$X2825)</f>
        <v/>
      </c>
    </row>
    <row r="2819" spans="59:59" hidden="1" x14ac:dyDescent="0.25">
      <c r="BG2819" s="58" t="str">
        <f>IF('Job Database'!$X2826="", "", 'Job Database'!$X2826)</f>
        <v/>
      </c>
    </row>
    <row r="2820" spans="59:59" hidden="1" x14ac:dyDescent="0.25">
      <c r="BG2820" s="58" t="str">
        <f>IF('Job Database'!$X2827="", "", 'Job Database'!$X2827)</f>
        <v/>
      </c>
    </row>
    <row r="2821" spans="59:59" hidden="1" x14ac:dyDescent="0.25">
      <c r="BG2821" s="58" t="str">
        <f>IF('Job Database'!$X2828="", "", 'Job Database'!$X2828)</f>
        <v/>
      </c>
    </row>
    <row r="2822" spans="59:59" hidden="1" x14ac:dyDescent="0.25">
      <c r="BG2822" s="58" t="str">
        <f>IF('Job Database'!$X2829="", "", 'Job Database'!$X2829)</f>
        <v/>
      </c>
    </row>
    <row r="2823" spans="59:59" hidden="1" x14ac:dyDescent="0.25">
      <c r="BG2823" s="58" t="str">
        <f>IF('Job Database'!$X2830="", "", 'Job Database'!$X2830)</f>
        <v/>
      </c>
    </row>
    <row r="2824" spans="59:59" hidden="1" x14ac:dyDescent="0.25">
      <c r="BG2824" s="58" t="str">
        <f>IF('Job Database'!$X2831="", "", 'Job Database'!$X2831)</f>
        <v/>
      </c>
    </row>
    <row r="2825" spans="59:59" hidden="1" x14ac:dyDescent="0.25">
      <c r="BG2825" s="58" t="str">
        <f>IF('Job Database'!$X2832="", "", 'Job Database'!$X2832)</f>
        <v/>
      </c>
    </row>
    <row r="2826" spans="59:59" hidden="1" x14ac:dyDescent="0.25">
      <c r="BG2826" s="58" t="str">
        <f>IF('Job Database'!$X2833="", "", 'Job Database'!$X2833)</f>
        <v/>
      </c>
    </row>
    <row r="2827" spans="59:59" hidden="1" x14ac:dyDescent="0.25">
      <c r="BG2827" s="58" t="str">
        <f>IF('Job Database'!$X2834="", "", 'Job Database'!$X2834)</f>
        <v/>
      </c>
    </row>
    <row r="2828" spans="59:59" hidden="1" x14ac:dyDescent="0.25">
      <c r="BG2828" s="58" t="str">
        <f>IF('Job Database'!$X2835="", "", 'Job Database'!$X2835)</f>
        <v/>
      </c>
    </row>
    <row r="2829" spans="59:59" hidden="1" x14ac:dyDescent="0.25">
      <c r="BG2829" s="58" t="str">
        <f>IF('Job Database'!$X2836="", "", 'Job Database'!$X2836)</f>
        <v/>
      </c>
    </row>
    <row r="2830" spans="59:59" hidden="1" x14ac:dyDescent="0.25">
      <c r="BG2830" s="58" t="str">
        <f>IF('Job Database'!$X2837="", "", 'Job Database'!$X2837)</f>
        <v/>
      </c>
    </row>
    <row r="2831" spans="59:59" hidden="1" x14ac:dyDescent="0.25">
      <c r="BG2831" s="58" t="str">
        <f>IF('Job Database'!$X2838="", "", 'Job Database'!$X2838)</f>
        <v/>
      </c>
    </row>
    <row r="2832" spans="59:59" hidden="1" x14ac:dyDescent="0.25">
      <c r="BG2832" s="58" t="str">
        <f>IF('Job Database'!$X2839="", "", 'Job Database'!$X2839)</f>
        <v/>
      </c>
    </row>
    <row r="2833" spans="59:59" hidden="1" x14ac:dyDescent="0.25">
      <c r="BG2833" s="58" t="str">
        <f>IF('Job Database'!$X2840="", "", 'Job Database'!$X2840)</f>
        <v/>
      </c>
    </row>
    <row r="2834" spans="59:59" hidden="1" x14ac:dyDescent="0.25">
      <c r="BG2834" s="58" t="str">
        <f>IF('Job Database'!$X2841="", "", 'Job Database'!$X2841)</f>
        <v/>
      </c>
    </row>
    <row r="2835" spans="59:59" hidden="1" x14ac:dyDescent="0.25">
      <c r="BG2835" s="58" t="str">
        <f>IF('Job Database'!$X2842="", "", 'Job Database'!$X2842)</f>
        <v/>
      </c>
    </row>
    <row r="2836" spans="59:59" hidden="1" x14ac:dyDescent="0.25">
      <c r="BG2836" s="58" t="str">
        <f>IF('Job Database'!$X2843="", "", 'Job Database'!$X2843)</f>
        <v/>
      </c>
    </row>
    <row r="2837" spans="59:59" hidden="1" x14ac:dyDescent="0.25">
      <c r="BG2837" s="58" t="str">
        <f>IF('Job Database'!$X2844="", "", 'Job Database'!$X2844)</f>
        <v/>
      </c>
    </row>
    <row r="2838" spans="59:59" hidden="1" x14ac:dyDescent="0.25">
      <c r="BG2838" s="58" t="str">
        <f>IF('Job Database'!$X2845="", "", 'Job Database'!$X2845)</f>
        <v/>
      </c>
    </row>
    <row r="2839" spans="59:59" hidden="1" x14ac:dyDescent="0.25">
      <c r="BG2839" s="58" t="str">
        <f>IF('Job Database'!$X2846="", "", 'Job Database'!$X2846)</f>
        <v/>
      </c>
    </row>
    <row r="2840" spans="59:59" hidden="1" x14ac:dyDescent="0.25">
      <c r="BG2840" s="58" t="str">
        <f>IF('Job Database'!$X2847="", "", 'Job Database'!$X2847)</f>
        <v/>
      </c>
    </row>
    <row r="2841" spans="59:59" hidden="1" x14ac:dyDescent="0.25">
      <c r="BG2841" s="58" t="str">
        <f>IF('Job Database'!$X2848="", "", 'Job Database'!$X2848)</f>
        <v/>
      </c>
    </row>
    <row r="2842" spans="59:59" hidden="1" x14ac:dyDescent="0.25">
      <c r="BG2842" s="58" t="str">
        <f>IF('Job Database'!$X2849="", "", 'Job Database'!$X2849)</f>
        <v/>
      </c>
    </row>
    <row r="2843" spans="59:59" hidden="1" x14ac:dyDescent="0.25">
      <c r="BG2843" s="58" t="str">
        <f>IF('Job Database'!$X2850="", "", 'Job Database'!$X2850)</f>
        <v/>
      </c>
    </row>
    <row r="2844" spans="59:59" hidden="1" x14ac:dyDescent="0.25">
      <c r="BG2844" s="58" t="str">
        <f>IF('Job Database'!$X2851="", "", 'Job Database'!$X2851)</f>
        <v/>
      </c>
    </row>
    <row r="2845" spans="59:59" hidden="1" x14ac:dyDescent="0.25">
      <c r="BG2845" s="58" t="str">
        <f>IF('Job Database'!$X2852="", "", 'Job Database'!$X2852)</f>
        <v/>
      </c>
    </row>
    <row r="2846" spans="59:59" hidden="1" x14ac:dyDescent="0.25">
      <c r="BG2846" s="58" t="str">
        <f>IF('Job Database'!$X2853="", "", 'Job Database'!$X2853)</f>
        <v/>
      </c>
    </row>
    <row r="2847" spans="59:59" hidden="1" x14ac:dyDescent="0.25">
      <c r="BG2847" s="58" t="str">
        <f>IF('Job Database'!$X2854="", "", 'Job Database'!$X2854)</f>
        <v/>
      </c>
    </row>
    <row r="2848" spans="59:59" hidden="1" x14ac:dyDescent="0.25">
      <c r="BG2848" s="58" t="str">
        <f>IF('Job Database'!$X2855="", "", 'Job Database'!$X2855)</f>
        <v/>
      </c>
    </row>
    <row r="2849" spans="59:59" hidden="1" x14ac:dyDescent="0.25">
      <c r="BG2849" s="58" t="str">
        <f>IF('Job Database'!$X2856="", "", 'Job Database'!$X2856)</f>
        <v/>
      </c>
    </row>
    <row r="2850" spans="59:59" hidden="1" x14ac:dyDescent="0.25">
      <c r="BG2850" s="58" t="str">
        <f>IF('Job Database'!$X2857="", "", 'Job Database'!$X2857)</f>
        <v/>
      </c>
    </row>
    <row r="2851" spans="59:59" hidden="1" x14ac:dyDescent="0.25">
      <c r="BG2851" s="58" t="str">
        <f>IF('Job Database'!$X2858="", "", 'Job Database'!$X2858)</f>
        <v/>
      </c>
    </row>
    <row r="2852" spans="59:59" hidden="1" x14ac:dyDescent="0.25">
      <c r="BG2852" s="58" t="str">
        <f>IF('Job Database'!$X2859="", "", 'Job Database'!$X2859)</f>
        <v/>
      </c>
    </row>
    <row r="2853" spans="59:59" hidden="1" x14ac:dyDescent="0.25">
      <c r="BG2853" s="58" t="str">
        <f>IF('Job Database'!$X2860="", "", 'Job Database'!$X2860)</f>
        <v/>
      </c>
    </row>
    <row r="2854" spans="59:59" hidden="1" x14ac:dyDescent="0.25">
      <c r="BG2854" s="58" t="str">
        <f>IF('Job Database'!$X2861="", "", 'Job Database'!$X2861)</f>
        <v/>
      </c>
    </row>
    <row r="2855" spans="59:59" hidden="1" x14ac:dyDescent="0.25">
      <c r="BG2855" s="58" t="str">
        <f>IF('Job Database'!$X2862="", "", 'Job Database'!$X2862)</f>
        <v/>
      </c>
    </row>
    <row r="2856" spans="59:59" hidden="1" x14ac:dyDescent="0.25">
      <c r="BG2856" s="58" t="str">
        <f>IF('Job Database'!$X2863="", "", 'Job Database'!$X2863)</f>
        <v/>
      </c>
    </row>
    <row r="2857" spans="59:59" hidden="1" x14ac:dyDescent="0.25">
      <c r="BG2857" s="58" t="str">
        <f>IF('Job Database'!$X2864="", "", 'Job Database'!$X2864)</f>
        <v/>
      </c>
    </row>
    <row r="2858" spans="59:59" hidden="1" x14ac:dyDescent="0.25">
      <c r="BG2858" s="58" t="str">
        <f>IF('Job Database'!$X2865="", "", 'Job Database'!$X2865)</f>
        <v/>
      </c>
    </row>
    <row r="2859" spans="59:59" hidden="1" x14ac:dyDescent="0.25">
      <c r="BG2859" s="58" t="str">
        <f>IF('Job Database'!$X2866="", "", 'Job Database'!$X2866)</f>
        <v/>
      </c>
    </row>
    <row r="2860" spans="59:59" hidden="1" x14ac:dyDescent="0.25">
      <c r="BG2860" s="58" t="str">
        <f>IF('Job Database'!$X2867="", "", 'Job Database'!$X2867)</f>
        <v/>
      </c>
    </row>
    <row r="2861" spans="59:59" hidden="1" x14ac:dyDescent="0.25">
      <c r="BG2861" s="58" t="str">
        <f>IF('Job Database'!$X2868="", "", 'Job Database'!$X2868)</f>
        <v/>
      </c>
    </row>
    <row r="2862" spans="59:59" hidden="1" x14ac:dyDescent="0.25">
      <c r="BG2862" s="58" t="str">
        <f>IF('Job Database'!$X2869="", "", 'Job Database'!$X2869)</f>
        <v/>
      </c>
    </row>
    <row r="2863" spans="59:59" hidden="1" x14ac:dyDescent="0.25">
      <c r="BG2863" s="58" t="str">
        <f>IF('Job Database'!$X2870="", "", 'Job Database'!$X2870)</f>
        <v/>
      </c>
    </row>
    <row r="2864" spans="59:59" hidden="1" x14ac:dyDescent="0.25">
      <c r="BG2864" s="58" t="str">
        <f>IF('Job Database'!$X2871="", "", 'Job Database'!$X2871)</f>
        <v/>
      </c>
    </row>
    <row r="2865" spans="59:59" hidden="1" x14ac:dyDescent="0.25">
      <c r="BG2865" s="58" t="str">
        <f>IF('Job Database'!$X2872="", "", 'Job Database'!$X2872)</f>
        <v/>
      </c>
    </row>
    <row r="2866" spans="59:59" hidden="1" x14ac:dyDescent="0.25">
      <c r="BG2866" s="58" t="str">
        <f>IF('Job Database'!$X2873="", "", 'Job Database'!$X2873)</f>
        <v/>
      </c>
    </row>
    <row r="2867" spans="59:59" hidden="1" x14ac:dyDescent="0.25">
      <c r="BG2867" s="58" t="str">
        <f>IF('Job Database'!$X2874="", "", 'Job Database'!$X2874)</f>
        <v/>
      </c>
    </row>
    <row r="2868" spans="59:59" hidden="1" x14ac:dyDescent="0.25">
      <c r="BG2868" s="58" t="str">
        <f>IF('Job Database'!$X2875="", "", 'Job Database'!$X2875)</f>
        <v/>
      </c>
    </row>
    <row r="2869" spans="59:59" hidden="1" x14ac:dyDescent="0.25">
      <c r="BG2869" s="58" t="str">
        <f>IF('Job Database'!$X2876="", "", 'Job Database'!$X2876)</f>
        <v/>
      </c>
    </row>
    <row r="2870" spans="59:59" hidden="1" x14ac:dyDescent="0.25">
      <c r="BG2870" s="58" t="str">
        <f>IF('Job Database'!$X2877="", "", 'Job Database'!$X2877)</f>
        <v/>
      </c>
    </row>
    <row r="2871" spans="59:59" hidden="1" x14ac:dyDescent="0.25">
      <c r="BG2871" s="58" t="str">
        <f>IF('Job Database'!$X2878="", "", 'Job Database'!$X2878)</f>
        <v/>
      </c>
    </row>
    <row r="2872" spans="59:59" hidden="1" x14ac:dyDescent="0.25">
      <c r="BG2872" s="58" t="str">
        <f>IF('Job Database'!$X2879="", "", 'Job Database'!$X2879)</f>
        <v/>
      </c>
    </row>
    <row r="2873" spans="59:59" hidden="1" x14ac:dyDescent="0.25">
      <c r="BG2873" s="58" t="str">
        <f>IF('Job Database'!$X2880="", "", 'Job Database'!$X2880)</f>
        <v/>
      </c>
    </row>
    <row r="2874" spans="59:59" hidden="1" x14ac:dyDescent="0.25">
      <c r="BG2874" s="58" t="str">
        <f>IF('Job Database'!$X2881="", "", 'Job Database'!$X2881)</f>
        <v/>
      </c>
    </row>
    <row r="2875" spans="59:59" hidden="1" x14ac:dyDescent="0.25">
      <c r="BG2875" s="58" t="str">
        <f>IF('Job Database'!$X2882="", "", 'Job Database'!$X2882)</f>
        <v/>
      </c>
    </row>
    <row r="2876" spans="59:59" hidden="1" x14ac:dyDescent="0.25">
      <c r="BG2876" s="58" t="str">
        <f>IF('Job Database'!$X2883="", "", 'Job Database'!$X2883)</f>
        <v/>
      </c>
    </row>
    <row r="2877" spans="59:59" hidden="1" x14ac:dyDescent="0.25">
      <c r="BG2877" s="58" t="str">
        <f>IF('Job Database'!$X2884="", "", 'Job Database'!$X2884)</f>
        <v/>
      </c>
    </row>
    <row r="2878" spans="59:59" hidden="1" x14ac:dyDescent="0.25">
      <c r="BG2878" s="58" t="str">
        <f>IF('Job Database'!$X2885="", "", 'Job Database'!$X2885)</f>
        <v/>
      </c>
    </row>
    <row r="2879" spans="59:59" hidden="1" x14ac:dyDescent="0.25">
      <c r="BG2879" s="58" t="str">
        <f>IF('Job Database'!$X2886="", "", 'Job Database'!$X2886)</f>
        <v/>
      </c>
    </row>
    <row r="2880" spans="59:59" hidden="1" x14ac:dyDescent="0.25">
      <c r="BG2880" s="58" t="str">
        <f>IF('Job Database'!$X2887="", "", 'Job Database'!$X2887)</f>
        <v/>
      </c>
    </row>
    <row r="2881" spans="59:59" hidden="1" x14ac:dyDescent="0.25">
      <c r="BG2881" s="58" t="str">
        <f>IF('Job Database'!$X2888="", "", 'Job Database'!$X2888)</f>
        <v/>
      </c>
    </row>
    <row r="2882" spans="59:59" hidden="1" x14ac:dyDescent="0.25">
      <c r="BG2882" s="58" t="str">
        <f>IF('Job Database'!$X2889="", "", 'Job Database'!$X2889)</f>
        <v/>
      </c>
    </row>
    <row r="2883" spans="59:59" hidden="1" x14ac:dyDescent="0.25">
      <c r="BG2883" s="58" t="str">
        <f>IF('Job Database'!$X2890="", "", 'Job Database'!$X2890)</f>
        <v/>
      </c>
    </row>
    <row r="2884" spans="59:59" hidden="1" x14ac:dyDescent="0.25">
      <c r="BG2884" s="58" t="str">
        <f>IF('Job Database'!$X2891="", "", 'Job Database'!$X2891)</f>
        <v/>
      </c>
    </row>
    <row r="2885" spans="59:59" hidden="1" x14ac:dyDescent="0.25">
      <c r="BG2885" s="58" t="str">
        <f>IF('Job Database'!$X2892="", "", 'Job Database'!$X2892)</f>
        <v/>
      </c>
    </row>
    <row r="2886" spans="59:59" hidden="1" x14ac:dyDescent="0.25">
      <c r="BG2886" s="58" t="str">
        <f>IF('Job Database'!$X2893="", "", 'Job Database'!$X2893)</f>
        <v/>
      </c>
    </row>
    <row r="2887" spans="59:59" hidden="1" x14ac:dyDescent="0.25">
      <c r="BG2887" s="58" t="str">
        <f>IF('Job Database'!$X2894="", "", 'Job Database'!$X2894)</f>
        <v/>
      </c>
    </row>
    <row r="2888" spans="59:59" hidden="1" x14ac:dyDescent="0.25">
      <c r="BG2888" s="58" t="str">
        <f>IF('Job Database'!$X2895="", "", 'Job Database'!$X2895)</f>
        <v/>
      </c>
    </row>
    <row r="2889" spans="59:59" hidden="1" x14ac:dyDescent="0.25">
      <c r="BG2889" s="58" t="str">
        <f>IF('Job Database'!$X2896="", "", 'Job Database'!$X2896)</f>
        <v/>
      </c>
    </row>
    <row r="2890" spans="59:59" hidden="1" x14ac:dyDescent="0.25">
      <c r="BG2890" s="58" t="str">
        <f>IF('Job Database'!$X2897="", "", 'Job Database'!$X2897)</f>
        <v/>
      </c>
    </row>
    <row r="2891" spans="59:59" hidden="1" x14ac:dyDescent="0.25">
      <c r="BG2891" s="58" t="str">
        <f>IF('Job Database'!$X2898="", "", 'Job Database'!$X2898)</f>
        <v/>
      </c>
    </row>
    <row r="2892" spans="59:59" hidden="1" x14ac:dyDescent="0.25">
      <c r="BG2892" s="58" t="str">
        <f>IF('Job Database'!$X2899="", "", 'Job Database'!$X2899)</f>
        <v/>
      </c>
    </row>
    <row r="2893" spans="59:59" hidden="1" x14ac:dyDescent="0.25">
      <c r="BG2893" s="58" t="str">
        <f>IF('Job Database'!$X2900="", "", 'Job Database'!$X2900)</f>
        <v/>
      </c>
    </row>
    <row r="2894" spans="59:59" hidden="1" x14ac:dyDescent="0.25">
      <c r="BG2894" s="58" t="str">
        <f>IF('Job Database'!$X2901="", "", 'Job Database'!$X2901)</f>
        <v/>
      </c>
    </row>
    <row r="2895" spans="59:59" hidden="1" x14ac:dyDescent="0.25">
      <c r="BG2895" s="58" t="str">
        <f>IF('Job Database'!$X2902="", "", 'Job Database'!$X2902)</f>
        <v/>
      </c>
    </row>
    <row r="2896" spans="59:59" hidden="1" x14ac:dyDescent="0.25">
      <c r="BG2896" s="58" t="str">
        <f>IF('Job Database'!$X2903="", "", 'Job Database'!$X2903)</f>
        <v/>
      </c>
    </row>
    <row r="2897" spans="59:59" hidden="1" x14ac:dyDescent="0.25">
      <c r="BG2897" s="58" t="str">
        <f>IF('Job Database'!$X2904="", "", 'Job Database'!$X2904)</f>
        <v/>
      </c>
    </row>
    <row r="2898" spans="59:59" hidden="1" x14ac:dyDescent="0.25">
      <c r="BG2898" s="58" t="str">
        <f>IF('Job Database'!$X2905="", "", 'Job Database'!$X2905)</f>
        <v/>
      </c>
    </row>
    <row r="2899" spans="59:59" hidden="1" x14ac:dyDescent="0.25">
      <c r="BG2899" s="58" t="str">
        <f>IF('Job Database'!$X2906="", "", 'Job Database'!$X2906)</f>
        <v/>
      </c>
    </row>
    <row r="2900" spans="59:59" hidden="1" x14ac:dyDescent="0.25">
      <c r="BG2900" s="58" t="str">
        <f>IF('Job Database'!$X2907="", "", 'Job Database'!$X2907)</f>
        <v/>
      </c>
    </row>
    <row r="2901" spans="59:59" hidden="1" x14ac:dyDescent="0.25">
      <c r="BG2901" s="58" t="str">
        <f>IF('Job Database'!$X2908="", "", 'Job Database'!$X2908)</f>
        <v/>
      </c>
    </row>
    <row r="2902" spans="59:59" hidden="1" x14ac:dyDescent="0.25">
      <c r="BG2902" s="58" t="str">
        <f>IF('Job Database'!$X2909="", "", 'Job Database'!$X2909)</f>
        <v/>
      </c>
    </row>
    <row r="2903" spans="59:59" hidden="1" x14ac:dyDescent="0.25">
      <c r="BG2903" s="58" t="str">
        <f>IF('Job Database'!$X2910="", "", 'Job Database'!$X2910)</f>
        <v/>
      </c>
    </row>
    <row r="2904" spans="59:59" hidden="1" x14ac:dyDescent="0.25">
      <c r="BG2904" s="58" t="str">
        <f>IF('Job Database'!$X2911="", "", 'Job Database'!$X2911)</f>
        <v/>
      </c>
    </row>
    <row r="2905" spans="59:59" hidden="1" x14ac:dyDescent="0.25">
      <c r="BG2905" s="58" t="str">
        <f>IF('Job Database'!$X2912="", "", 'Job Database'!$X2912)</f>
        <v/>
      </c>
    </row>
    <row r="2906" spans="59:59" hidden="1" x14ac:dyDescent="0.25">
      <c r="BG2906" s="58" t="str">
        <f>IF('Job Database'!$X2913="", "", 'Job Database'!$X2913)</f>
        <v/>
      </c>
    </row>
    <row r="2907" spans="59:59" hidden="1" x14ac:dyDescent="0.25">
      <c r="BG2907" s="58" t="str">
        <f>IF('Job Database'!$X2914="", "", 'Job Database'!$X2914)</f>
        <v/>
      </c>
    </row>
    <row r="2908" spans="59:59" hidden="1" x14ac:dyDescent="0.25">
      <c r="BG2908" s="58" t="str">
        <f>IF('Job Database'!$X2915="", "", 'Job Database'!$X2915)</f>
        <v/>
      </c>
    </row>
    <row r="2909" spans="59:59" hidden="1" x14ac:dyDescent="0.25">
      <c r="BG2909" s="58" t="str">
        <f>IF('Job Database'!$X2916="", "", 'Job Database'!$X2916)</f>
        <v/>
      </c>
    </row>
    <row r="2910" spans="59:59" hidden="1" x14ac:dyDescent="0.25">
      <c r="BG2910" s="58" t="str">
        <f>IF('Job Database'!$X2917="", "", 'Job Database'!$X2917)</f>
        <v/>
      </c>
    </row>
    <row r="2911" spans="59:59" hidden="1" x14ac:dyDescent="0.25">
      <c r="BG2911" s="58" t="str">
        <f>IF('Job Database'!$X2918="", "", 'Job Database'!$X2918)</f>
        <v/>
      </c>
    </row>
    <row r="2912" spans="59:59" hidden="1" x14ac:dyDescent="0.25">
      <c r="BG2912" s="58" t="str">
        <f>IF('Job Database'!$X2919="", "", 'Job Database'!$X2919)</f>
        <v/>
      </c>
    </row>
    <row r="2913" spans="59:59" hidden="1" x14ac:dyDescent="0.25">
      <c r="BG2913" s="58" t="str">
        <f>IF('Job Database'!$X2920="", "", 'Job Database'!$X2920)</f>
        <v/>
      </c>
    </row>
    <row r="2914" spans="59:59" hidden="1" x14ac:dyDescent="0.25">
      <c r="BG2914" s="58" t="str">
        <f>IF('Job Database'!$X2921="", "", 'Job Database'!$X2921)</f>
        <v/>
      </c>
    </row>
    <row r="2915" spans="59:59" hidden="1" x14ac:dyDescent="0.25">
      <c r="BG2915" s="58" t="str">
        <f>IF('Job Database'!$X2922="", "", 'Job Database'!$X2922)</f>
        <v/>
      </c>
    </row>
    <row r="2916" spans="59:59" hidden="1" x14ac:dyDescent="0.25">
      <c r="BG2916" s="58" t="str">
        <f>IF('Job Database'!$X2923="", "", 'Job Database'!$X2923)</f>
        <v/>
      </c>
    </row>
    <row r="2917" spans="59:59" hidden="1" x14ac:dyDescent="0.25">
      <c r="BG2917" s="58" t="str">
        <f>IF('Job Database'!$X2924="", "", 'Job Database'!$X2924)</f>
        <v/>
      </c>
    </row>
    <row r="2918" spans="59:59" hidden="1" x14ac:dyDescent="0.25">
      <c r="BG2918" s="58" t="str">
        <f>IF('Job Database'!$X2925="", "", 'Job Database'!$X2925)</f>
        <v/>
      </c>
    </row>
    <row r="2919" spans="59:59" hidden="1" x14ac:dyDescent="0.25">
      <c r="BG2919" s="58" t="str">
        <f>IF('Job Database'!$X2926="", "", 'Job Database'!$X2926)</f>
        <v/>
      </c>
    </row>
    <row r="2920" spans="59:59" hidden="1" x14ac:dyDescent="0.25">
      <c r="BG2920" s="58" t="str">
        <f>IF('Job Database'!$X2927="", "", 'Job Database'!$X2927)</f>
        <v/>
      </c>
    </row>
    <row r="2921" spans="59:59" hidden="1" x14ac:dyDescent="0.25">
      <c r="BG2921" s="58" t="str">
        <f>IF('Job Database'!$X2928="", "", 'Job Database'!$X2928)</f>
        <v/>
      </c>
    </row>
    <row r="2922" spans="59:59" hidden="1" x14ac:dyDescent="0.25">
      <c r="BG2922" s="58" t="str">
        <f>IF('Job Database'!$X2929="", "", 'Job Database'!$X2929)</f>
        <v/>
      </c>
    </row>
    <row r="2923" spans="59:59" hidden="1" x14ac:dyDescent="0.25">
      <c r="BG2923" s="58" t="str">
        <f>IF('Job Database'!$X2930="", "", 'Job Database'!$X2930)</f>
        <v/>
      </c>
    </row>
    <row r="2924" spans="59:59" hidden="1" x14ac:dyDescent="0.25">
      <c r="BG2924" s="58" t="str">
        <f>IF('Job Database'!$X2931="", "", 'Job Database'!$X2931)</f>
        <v/>
      </c>
    </row>
    <row r="2925" spans="59:59" hidden="1" x14ac:dyDescent="0.25">
      <c r="BG2925" s="58" t="str">
        <f>IF('Job Database'!$X2932="", "", 'Job Database'!$X2932)</f>
        <v/>
      </c>
    </row>
    <row r="2926" spans="59:59" hidden="1" x14ac:dyDescent="0.25">
      <c r="BG2926" s="58" t="str">
        <f>IF('Job Database'!$X2933="", "", 'Job Database'!$X2933)</f>
        <v/>
      </c>
    </row>
    <row r="2927" spans="59:59" hidden="1" x14ac:dyDescent="0.25">
      <c r="BG2927" s="58" t="str">
        <f>IF('Job Database'!$X2934="", "", 'Job Database'!$X2934)</f>
        <v/>
      </c>
    </row>
    <row r="2928" spans="59:59" hidden="1" x14ac:dyDescent="0.25">
      <c r="BG2928" s="58" t="str">
        <f>IF('Job Database'!$X2935="", "", 'Job Database'!$X2935)</f>
        <v/>
      </c>
    </row>
    <row r="2929" spans="59:59" hidden="1" x14ac:dyDescent="0.25">
      <c r="BG2929" s="58" t="str">
        <f>IF('Job Database'!$X2936="", "", 'Job Database'!$X2936)</f>
        <v/>
      </c>
    </row>
    <row r="2930" spans="59:59" hidden="1" x14ac:dyDescent="0.25">
      <c r="BG2930" s="58" t="str">
        <f>IF('Job Database'!$X2937="", "", 'Job Database'!$X2937)</f>
        <v/>
      </c>
    </row>
    <row r="2931" spans="59:59" hidden="1" x14ac:dyDescent="0.25">
      <c r="BG2931" s="58" t="str">
        <f>IF('Job Database'!$X2938="", "", 'Job Database'!$X2938)</f>
        <v/>
      </c>
    </row>
    <row r="2932" spans="59:59" hidden="1" x14ac:dyDescent="0.25">
      <c r="BG2932" s="58" t="str">
        <f>IF('Job Database'!$X2939="", "", 'Job Database'!$X2939)</f>
        <v/>
      </c>
    </row>
    <row r="2933" spans="59:59" hidden="1" x14ac:dyDescent="0.25">
      <c r="BG2933" s="58" t="str">
        <f>IF('Job Database'!$X2940="", "", 'Job Database'!$X2940)</f>
        <v/>
      </c>
    </row>
    <row r="2934" spans="59:59" hidden="1" x14ac:dyDescent="0.25">
      <c r="BG2934" s="58" t="str">
        <f>IF('Job Database'!$X2941="", "", 'Job Database'!$X2941)</f>
        <v/>
      </c>
    </row>
    <row r="2935" spans="59:59" hidden="1" x14ac:dyDescent="0.25">
      <c r="BG2935" s="58" t="str">
        <f>IF('Job Database'!$X2942="", "", 'Job Database'!$X2942)</f>
        <v/>
      </c>
    </row>
    <row r="2936" spans="59:59" hidden="1" x14ac:dyDescent="0.25">
      <c r="BG2936" s="58" t="str">
        <f>IF('Job Database'!$X2943="", "", 'Job Database'!$X2943)</f>
        <v/>
      </c>
    </row>
    <row r="2937" spans="59:59" hidden="1" x14ac:dyDescent="0.25">
      <c r="BG2937" s="58" t="str">
        <f>IF('Job Database'!$X2944="", "", 'Job Database'!$X2944)</f>
        <v/>
      </c>
    </row>
    <row r="2938" spans="59:59" hidden="1" x14ac:dyDescent="0.25">
      <c r="BG2938" s="58" t="str">
        <f>IF('Job Database'!$X2945="", "", 'Job Database'!$X2945)</f>
        <v/>
      </c>
    </row>
    <row r="2939" spans="59:59" hidden="1" x14ac:dyDescent="0.25">
      <c r="BG2939" s="58" t="str">
        <f>IF('Job Database'!$X2946="", "", 'Job Database'!$X2946)</f>
        <v/>
      </c>
    </row>
    <row r="2940" spans="59:59" hidden="1" x14ac:dyDescent="0.25">
      <c r="BG2940" s="58" t="str">
        <f>IF('Job Database'!$X2947="", "", 'Job Database'!$X2947)</f>
        <v/>
      </c>
    </row>
    <row r="2941" spans="59:59" hidden="1" x14ac:dyDescent="0.25">
      <c r="BG2941" s="58" t="str">
        <f>IF('Job Database'!$X2948="", "", 'Job Database'!$X2948)</f>
        <v/>
      </c>
    </row>
    <row r="2942" spans="59:59" hidden="1" x14ac:dyDescent="0.25">
      <c r="BG2942" s="58" t="str">
        <f>IF('Job Database'!$X2949="", "", 'Job Database'!$X2949)</f>
        <v/>
      </c>
    </row>
    <row r="2943" spans="59:59" hidden="1" x14ac:dyDescent="0.25">
      <c r="BG2943" s="58" t="str">
        <f>IF('Job Database'!$X2950="", "", 'Job Database'!$X2950)</f>
        <v/>
      </c>
    </row>
    <row r="2944" spans="59:59" hidden="1" x14ac:dyDescent="0.25">
      <c r="BG2944" s="58" t="str">
        <f>IF('Job Database'!$X2951="", "", 'Job Database'!$X2951)</f>
        <v/>
      </c>
    </row>
    <row r="2945" spans="59:59" hidden="1" x14ac:dyDescent="0.25">
      <c r="BG2945" s="58" t="str">
        <f>IF('Job Database'!$X2952="", "", 'Job Database'!$X2952)</f>
        <v/>
      </c>
    </row>
    <row r="2946" spans="59:59" hidden="1" x14ac:dyDescent="0.25">
      <c r="BG2946" s="58" t="str">
        <f>IF('Job Database'!$X2953="", "", 'Job Database'!$X2953)</f>
        <v/>
      </c>
    </row>
    <row r="2947" spans="59:59" hidden="1" x14ac:dyDescent="0.25">
      <c r="BG2947" s="58" t="str">
        <f>IF('Job Database'!$X2954="", "", 'Job Database'!$X2954)</f>
        <v/>
      </c>
    </row>
    <row r="2948" spans="59:59" hidden="1" x14ac:dyDescent="0.25">
      <c r="BG2948" s="58" t="str">
        <f>IF('Job Database'!$X2955="", "", 'Job Database'!$X2955)</f>
        <v/>
      </c>
    </row>
    <row r="2949" spans="59:59" hidden="1" x14ac:dyDescent="0.25">
      <c r="BG2949" s="58" t="str">
        <f>IF('Job Database'!$X2956="", "", 'Job Database'!$X2956)</f>
        <v/>
      </c>
    </row>
    <row r="2950" spans="59:59" hidden="1" x14ac:dyDescent="0.25">
      <c r="BG2950" s="58" t="str">
        <f>IF('Job Database'!$X2957="", "", 'Job Database'!$X2957)</f>
        <v/>
      </c>
    </row>
    <row r="2951" spans="59:59" hidden="1" x14ac:dyDescent="0.25">
      <c r="BG2951" s="58" t="str">
        <f>IF('Job Database'!$X2958="", "", 'Job Database'!$X2958)</f>
        <v/>
      </c>
    </row>
    <row r="2952" spans="59:59" hidden="1" x14ac:dyDescent="0.25">
      <c r="BG2952" s="58" t="str">
        <f>IF('Job Database'!$X2959="", "", 'Job Database'!$X2959)</f>
        <v/>
      </c>
    </row>
    <row r="2953" spans="59:59" hidden="1" x14ac:dyDescent="0.25">
      <c r="BG2953" s="58" t="str">
        <f>IF('Job Database'!$X2960="", "", 'Job Database'!$X2960)</f>
        <v/>
      </c>
    </row>
    <row r="2954" spans="59:59" hidden="1" x14ac:dyDescent="0.25">
      <c r="BG2954" s="58" t="str">
        <f>IF('Job Database'!$X2961="", "", 'Job Database'!$X2961)</f>
        <v/>
      </c>
    </row>
    <row r="2955" spans="59:59" hidden="1" x14ac:dyDescent="0.25">
      <c r="BG2955" s="58" t="str">
        <f>IF('Job Database'!$X2962="", "", 'Job Database'!$X2962)</f>
        <v/>
      </c>
    </row>
    <row r="2956" spans="59:59" hidden="1" x14ac:dyDescent="0.25">
      <c r="BG2956" s="58" t="str">
        <f>IF('Job Database'!$X2963="", "", 'Job Database'!$X2963)</f>
        <v/>
      </c>
    </row>
    <row r="2957" spans="59:59" hidden="1" x14ac:dyDescent="0.25">
      <c r="BG2957" s="58" t="str">
        <f>IF('Job Database'!$X2964="", "", 'Job Database'!$X2964)</f>
        <v/>
      </c>
    </row>
    <row r="2958" spans="59:59" hidden="1" x14ac:dyDescent="0.25">
      <c r="BG2958" s="58" t="str">
        <f>IF('Job Database'!$X2965="", "", 'Job Database'!$X2965)</f>
        <v/>
      </c>
    </row>
    <row r="2959" spans="59:59" hidden="1" x14ac:dyDescent="0.25">
      <c r="BG2959" s="58" t="str">
        <f>IF('Job Database'!$X2966="", "", 'Job Database'!$X2966)</f>
        <v/>
      </c>
    </row>
    <row r="2960" spans="59:59" hidden="1" x14ac:dyDescent="0.25">
      <c r="BG2960" s="58" t="str">
        <f>IF('Job Database'!$X2967="", "", 'Job Database'!$X2967)</f>
        <v/>
      </c>
    </row>
    <row r="2961" spans="59:59" hidden="1" x14ac:dyDescent="0.25">
      <c r="BG2961" s="58" t="str">
        <f>IF('Job Database'!$X2968="", "", 'Job Database'!$X2968)</f>
        <v/>
      </c>
    </row>
    <row r="2962" spans="59:59" hidden="1" x14ac:dyDescent="0.25">
      <c r="BG2962" s="58" t="str">
        <f>IF('Job Database'!$X2969="", "", 'Job Database'!$X2969)</f>
        <v/>
      </c>
    </row>
    <row r="2963" spans="59:59" hidden="1" x14ac:dyDescent="0.25">
      <c r="BG2963" s="58" t="str">
        <f>IF('Job Database'!$X2970="", "", 'Job Database'!$X2970)</f>
        <v/>
      </c>
    </row>
    <row r="2964" spans="59:59" hidden="1" x14ac:dyDescent="0.25">
      <c r="BG2964" s="58" t="str">
        <f>IF('Job Database'!$X2971="", "", 'Job Database'!$X2971)</f>
        <v/>
      </c>
    </row>
    <row r="2965" spans="59:59" hidden="1" x14ac:dyDescent="0.25">
      <c r="BG2965" s="58" t="str">
        <f>IF('Job Database'!$X2972="", "", 'Job Database'!$X2972)</f>
        <v/>
      </c>
    </row>
    <row r="2966" spans="59:59" hidden="1" x14ac:dyDescent="0.25">
      <c r="BG2966" s="58" t="str">
        <f>IF('Job Database'!$X2973="", "", 'Job Database'!$X2973)</f>
        <v/>
      </c>
    </row>
    <row r="2967" spans="59:59" hidden="1" x14ac:dyDescent="0.25">
      <c r="BG2967" s="58" t="str">
        <f>IF('Job Database'!$X2974="", "", 'Job Database'!$X2974)</f>
        <v/>
      </c>
    </row>
    <row r="2968" spans="59:59" hidden="1" x14ac:dyDescent="0.25">
      <c r="BG2968" s="58" t="str">
        <f>IF('Job Database'!$X2975="", "", 'Job Database'!$X2975)</f>
        <v/>
      </c>
    </row>
    <row r="2969" spans="59:59" hidden="1" x14ac:dyDescent="0.25">
      <c r="BG2969" s="58" t="str">
        <f>IF('Job Database'!$X2976="", "", 'Job Database'!$X2976)</f>
        <v/>
      </c>
    </row>
    <row r="2970" spans="59:59" hidden="1" x14ac:dyDescent="0.25">
      <c r="BG2970" s="58" t="str">
        <f>IF('Job Database'!$X2977="", "", 'Job Database'!$X2977)</f>
        <v/>
      </c>
    </row>
    <row r="2971" spans="59:59" hidden="1" x14ac:dyDescent="0.25">
      <c r="BG2971" s="58" t="str">
        <f>IF('Job Database'!$X2978="", "", 'Job Database'!$X2978)</f>
        <v/>
      </c>
    </row>
    <row r="2972" spans="59:59" hidden="1" x14ac:dyDescent="0.25">
      <c r="BG2972" s="58" t="str">
        <f>IF('Job Database'!$X2979="", "", 'Job Database'!$X2979)</f>
        <v/>
      </c>
    </row>
    <row r="2973" spans="59:59" hidden="1" x14ac:dyDescent="0.25">
      <c r="BG2973" s="58" t="str">
        <f>IF('Job Database'!$X2980="", "", 'Job Database'!$X2980)</f>
        <v/>
      </c>
    </row>
    <row r="2974" spans="59:59" hidden="1" x14ac:dyDescent="0.25">
      <c r="BG2974" s="58" t="str">
        <f>IF('Job Database'!$X2981="", "", 'Job Database'!$X2981)</f>
        <v/>
      </c>
    </row>
    <row r="2975" spans="59:59" hidden="1" x14ac:dyDescent="0.25">
      <c r="BG2975" s="58" t="str">
        <f>IF('Job Database'!$X2982="", "", 'Job Database'!$X2982)</f>
        <v/>
      </c>
    </row>
    <row r="2976" spans="59:59" hidden="1" x14ac:dyDescent="0.25">
      <c r="BG2976" s="58" t="str">
        <f>IF('Job Database'!$X2983="", "", 'Job Database'!$X2983)</f>
        <v/>
      </c>
    </row>
    <row r="2977" spans="59:59" hidden="1" x14ac:dyDescent="0.25">
      <c r="BG2977" s="58" t="str">
        <f>IF('Job Database'!$X2984="", "", 'Job Database'!$X2984)</f>
        <v/>
      </c>
    </row>
    <row r="2978" spans="59:59" hidden="1" x14ac:dyDescent="0.25">
      <c r="BG2978" s="58" t="str">
        <f>IF('Job Database'!$X2985="", "", 'Job Database'!$X2985)</f>
        <v/>
      </c>
    </row>
    <row r="2979" spans="59:59" hidden="1" x14ac:dyDescent="0.25">
      <c r="BG2979" s="58" t="str">
        <f>IF('Job Database'!$X2986="", "", 'Job Database'!$X2986)</f>
        <v/>
      </c>
    </row>
    <row r="2980" spans="59:59" hidden="1" x14ac:dyDescent="0.25">
      <c r="BG2980" s="58" t="str">
        <f>IF('Job Database'!$X2987="", "", 'Job Database'!$X2987)</f>
        <v/>
      </c>
    </row>
    <row r="2981" spans="59:59" hidden="1" x14ac:dyDescent="0.25">
      <c r="BG2981" s="58" t="str">
        <f>IF('Job Database'!$X2988="", "", 'Job Database'!$X2988)</f>
        <v/>
      </c>
    </row>
    <row r="2982" spans="59:59" hidden="1" x14ac:dyDescent="0.25">
      <c r="BG2982" s="58" t="str">
        <f>IF('Job Database'!$X2989="", "", 'Job Database'!$X2989)</f>
        <v/>
      </c>
    </row>
    <row r="2983" spans="59:59" hidden="1" x14ac:dyDescent="0.25">
      <c r="BG2983" s="58" t="str">
        <f>IF('Job Database'!$X2990="", "", 'Job Database'!$X2990)</f>
        <v/>
      </c>
    </row>
    <row r="2984" spans="59:59" hidden="1" x14ac:dyDescent="0.25">
      <c r="BG2984" s="58" t="str">
        <f>IF('Job Database'!$X2991="", "", 'Job Database'!$X2991)</f>
        <v/>
      </c>
    </row>
    <row r="2985" spans="59:59" hidden="1" x14ac:dyDescent="0.25">
      <c r="BG2985" s="58" t="str">
        <f>IF('Job Database'!$X2992="", "", 'Job Database'!$X2992)</f>
        <v/>
      </c>
    </row>
    <row r="2986" spans="59:59" hidden="1" x14ac:dyDescent="0.25">
      <c r="BG2986" s="58" t="str">
        <f>IF('Job Database'!$X2993="", "", 'Job Database'!$X2993)</f>
        <v/>
      </c>
    </row>
    <row r="2987" spans="59:59" hidden="1" x14ac:dyDescent="0.25">
      <c r="BG2987" s="58" t="str">
        <f>IF('Job Database'!$X2994="", "", 'Job Database'!$X2994)</f>
        <v/>
      </c>
    </row>
    <row r="2988" spans="59:59" hidden="1" x14ac:dyDescent="0.25">
      <c r="BG2988" s="58" t="str">
        <f>IF('Job Database'!$X2995="", "", 'Job Database'!$X2995)</f>
        <v/>
      </c>
    </row>
    <row r="2989" spans="59:59" hidden="1" x14ac:dyDescent="0.25">
      <c r="BG2989" s="58" t="str">
        <f>IF('Job Database'!$X2996="", "", 'Job Database'!$X2996)</f>
        <v/>
      </c>
    </row>
    <row r="2990" spans="59:59" hidden="1" x14ac:dyDescent="0.25">
      <c r="BG2990" s="58" t="str">
        <f>IF('Job Database'!$X2997="", "", 'Job Database'!$X2997)</f>
        <v/>
      </c>
    </row>
    <row r="2991" spans="59:59" hidden="1" x14ac:dyDescent="0.25">
      <c r="BG2991" s="58" t="str">
        <f>IF('Job Database'!$X2998="", "", 'Job Database'!$X2998)</f>
        <v/>
      </c>
    </row>
    <row r="2992" spans="59:59" hidden="1" x14ac:dyDescent="0.25">
      <c r="BG2992" s="58" t="str">
        <f>IF('Job Database'!$X2999="", "", 'Job Database'!$X2999)</f>
        <v/>
      </c>
    </row>
    <row r="2993" spans="59:59" hidden="1" x14ac:dyDescent="0.25">
      <c r="BG2993" s="58" t="str">
        <f>IF('Job Database'!$X3000="", "", 'Job Database'!$X3000)</f>
        <v/>
      </c>
    </row>
    <row r="2994" spans="59:59" hidden="1" x14ac:dyDescent="0.25">
      <c r="BG2994" s="58" t="str">
        <f>IF('Job Database'!$X3001="", "", 'Job Database'!$X3001)</f>
        <v/>
      </c>
    </row>
    <row r="2995" spans="59:59" hidden="1" x14ac:dyDescent="0.25">
      <c r="BG2995" s="58" t="str">
        <f>IF('Job Database'!$X3002="", "", 'Job Database'!$X3002)</f>
        <v/>
      </c>
    </row>
    <row r="2996" spans="59:59" hidden="1" x14ac:dyDescent="0.25">
      <c r="BG2996" s="58" t="str">
        <f>IF('Job Database'!$X3003="", "", 'Job Database'!$X3003)</f>
        <v/>
      </c>
    </row>
    <row r="2997" spans="59:59" hidden="1" x14ac:dyDescent="0.25">
      <c r="BG2997" s="58" t="str">
        <f>IF('Job Database'!$X3004="", "", 'Job Database'!$X3004)</f>
        <v/>
      </c>
    </row>
    <row r="2998" spans="59:59" hidden="1" x14ac:dyDescent="0.25">
      <c r="BG2998" s="58" t="str">
        <f>IF('Job Database'!$X3005="", "", 'Job Database'!$X3005)</f>
        <v/>
      </c>
    </row>
    <row r="2999" spans="59:59" hidden="1" x14ac:dyDescent="0.25">
      <c r="BG2999" s="58" t="str">
        <f>IF('Job Database'!$X3006="", "", 'Job Database'!$X3006)</f>
        <v/>
      </c>
    </row>
    <row r="3000" spans="59:59" hidden="1" x14ac:dyDescent="0.25">
      <c r="BG3000" s="58" t="str">
        <f>IF('Job Database'!$X3007="", "", 'Job Database'!$X3007)</f>
        <v/>
      </c>
    </row>
    <row r="3001" spans="59:59" hidden="1" x14ac:dyDescent="0.25">
      <c r="BG3001" s="58" t="str">
        <f>IF('Job Database'!$X3008="", "", 'Job Database'!$X3008)</f>
        <v/>
      </c>
    </row>
    <row r="3002" spans="59:59" hidden="1" x14ac:dyDescent="0.25">
      <c r="BG3002" s="58" t="str">
        <f>IF('Job Database'!$X3009="", "", 'Job Database'!$X3009)</f>
        <v/>
      </c>
    </row>
    <row r="3003" spans="59:59" hidden="1" x14ac:dyDescent="0.25">
      <c r="BG3003" s="58" t="str">
        <f>IF('Job Database'!$X3010="", "", 'Job Database'!$X3010)</f>
        <v/>
      </c>
    </row>
    <row r="3004" spans="59:59" hidden="1" x14ac:dyDescent="0.25">
      <c r="BG3004" s="58" t="str">
        <f>IF('Job Database'!$X3011="", "", 'Job Database'!$X3011)</f>
        <v/>
      </c>
    </row>
    <row r="3005" spans="59:59" hidden="1" x14ac:dyDescent="0.25">
      <c r="BG3005" s="58" t="str">
        <f>IF('Job Database'!$X3012="", "", 'Job Database'!$X3012)</f>
        <v/>
      </c>
    </row>
    <row r="3006" spans="59:59" hidden="1" x14ac:dyDescent="0.25">
      <c r="BG3006" s="58" t="str">
        <f>IF('Job Database'!$X3013="", "", 'Job Database'!$X3013)</f>
        <v/>
      </c>
    </row>
    <row r="3007" spans="59:59" hidden="1" x14ac:dyDescent="0.25">
      <c r="BG3007" s="58" t="str">
        <f>IF('Job Database'!$X3014="", "", 'Job Database'!$X3014)</f>
        <v/>
      </c>
    </row>
    <row r="3008" spans="59:59" hidden="1" x14ac:dyDescent="0.25">
      <c r="BG3008" s="58" t="str">
        <f>IF('Job Database'!$X3015="", "", 'Job Database'!$X3015)</f>
        <v/>
      </c>
    </row>
    <row r="3009" spans="59:59" hidden="1" x14ac:dyDescent="0.25">
      <c r="BG3009" s="58" t="str">
        <f>IF('Job Database'!$X3016="", "", 'Job Database'!$X3016)</f>
        <v/>
      </c>
    </row>
    <row r="3010" spans="59:59" hidden="1" x14ac:dyDescent="0.25">
      <c r="BG3010" s="58" t="str">
        <f>IF('Job Database'!$X3017="", "", 'Job Database'!$X3017)</f>
        <v/>
      </c>
    </row>
    <row r="3011" spans="59:59" hidden="1" x14ac:dyDescent="0.25">
      <c r="BG3011" s="58" t="str">
        <f>IF('Job Database'!$X3018="", "", 'Job Database'!$X3018)</f>
        <v/>
      </c>
    </row>
    <row r="3012" spans="59:59" hidden="1" x14ac:dyDescent="0.25">
      <c r="BG3012" s="58" t="str">
        <f>IF('Job Database'!$X3019="", "", 'Job Database'!$X3019)</f>
        <v/>
      </c>
    </row>
    <row r="3013" spans="59:59" hidden="1" x14ac:dyDescent="0.25">
      <c r="BG3013" s="58" t="str">
        <f>IF('Job Database'!$X3020="", "", 'Job Database'!$X3020)</f>
        <v/>
      </c>
    </row>
    <row r="3014" spans="59:59" hidden="1" x14ac:dyDescent="0.25">
      <c r="BG3014" s="58" t="str">
        <f>IF('Job Database'!$X3021="", "", 'Job Database'!$X3021)</f>
        <v/>
      </c>
    </row>
    <row r="3015" spans="59:59" hidden="1" x14ac:dyDescent="0.25">
      <c r="BG3015" s="58" t="str">
        <f>IF('Job Database'!$X3022="", "", 'Job Database'!$X3022)</f>
        <v/>
      </c>
    </row>
    <row r="3016" spans="59:59" hidden="1" x14ac:dyDescent="0.25">
      <c r="BG3016" s="58" t="str">
        <f>IF('Job Database'!$X3023="", "", 'Job Database'!$X3023)</f>
        <v/>
      </c>
    </row>
    <row r="3017" spans="59:59" hidden="1" x14ac:dyDescent="0.25">
      <c r="BG3017" s="58" t="str">
        <f>IF('Job Database'!$X3024="", "", 'Job Database'!$X3024)</f>
        <v/>
      </c>
    </row>
    <row r="3018" spans="59:59" hidden="1" x14ac:dyDescent="0.25">
      <c r="BG3018" s="58" t="str">
        <f>IF('Job Database'!$X3025="", "", 'Job Database'!$X3025)</f>
        <v/>
      </c>
    </row>
    <row r="3019" spans="59:59" hidden="1" x14ac:dyDescent="0.25">
      <c r="BG3019" s="58" t="str">
        <f>IF('Job Database'!$X3026="", "", 'Job Database'!$X3026)</f>
        <v/>
      </c>
    </row>
    <row r="3020" spans="59:59" hidden="1" x14ac:dyDescent="0.25">
      <c r="BG3020" s="58" t="str">
        <f>IF('Job Database'!$X3027="", "", 'Job Database'!$X3027)</f>
        <v/>
      </c>
    </row>
    <row r="3021" spans="59:59" hidden="1" x14ac:dyDescent="0.25">
      <c r="BG3021" s="58" t="str">
        <f>IF('Job Database'!$X3028="", "", 'Job Database'!$X3028)</f>
        <v/>
      </c>
    </row>
    <row r="3022" spans="59:59" hidden="1" x14ac:dyDescent="0.25">
      <c r="BG3022" s="58" t="str">
        <f>IF('Job Database'!$X3029="", "", 'Job Database'!$X3029)</f>
        <v/>
      </c>
    </row>
    <row r="3023" spans="59:59" hidden="1" x14ac:dyDescent="0.25">
      <c r="BG3023" s="58" t="str">
        <f>IF('Job Database'!$X3030="", "", 'Job Database'!$X3030)</f>
        <v/>
      </c>
    </row>
    <row r="3024" spans="59:59" hidden="1" x14ac:dyDescent="0.25">
      <c r="BG3024" s="58" t="str">
        <f>IF('Job Database'!$X3031="", "", 'Job Database'!$X3031)</f>
        <v/>
      </c>
    </row>
    <row r="3025" spans="59:59" hidden="1" x14ac:dyDescent="0.25">
      <c r="BG3025" s="58" t="str">
        <f>IF('Job Database'!$X3032="", "", 'Job Database'!$X3032)</f>
        <v/>
      </c>
    </row>
    <row r="3026" spans="59:59" hidden="1" x14ac:dyDescent="0.25">
      <c r="BG3026" s="58" t="str">
        <f>IF('Job Database'!$X3033="", "", 'Job Database'!$X3033)</f>
        <v/>
      </c>
    </row>
    <row r="3027" spans="59:59" hidden="1" x14ac:dyDescent="0.25">
      <c r="BG3027" s="58" t="str">
        <f>IF('Job Database'!$X3034="", "", 'Job Database'!$X3034)</f>
        <v/>
      </c>
    </row>
    <row r="3028" spans="59:59" hidden="1" x14ac:dyDescent="0.25">
      <c r="BG3028" s="59" t="str">
        <f>IF('Job Database'!$X3035="", "", 'Job Database'!$X3035)</f>
        <v/>
      </c>
    </row>
    <row r="3029" spans="59:59" hidden="1" x14ac:dyDescent="0.25"/>
    <row r="3030" spans="59:59" hidden="1" x14ac:dyDescent="0.25"/>
    <row r="3031" spans="59:59" hidden="1" x14ac:dyDescent="0.25"/>
  </sheetData>
  <sheetProtection algorithmName="SHA-512" hashValue="2G8CuFM1QjK00vNoJyk3Akaquz/HpZ1io+sMGbX2O55ArDF2uJZvzmtBaVAhcwYG2avDqrSwuvDZstfa7V+hww==" saltValue="qOCjFAfiTLLwk5GKXrix1A==" spinCount="100000" sheet="1" objects="1" scenarios="1"/>
  <mergeCells count="80">
    <mergeCell ref="T52:V52"/>
    <mergeCell ref="W52:AS52"/>
    <mergeCell ref="B48:AS48"/>
    <mergeCell ref="B52:J52"/>
    <mergeCell ref="B50:J50"/>
    <mergeCell ref="K50:R50"/>
    <mergeCell ref="K52:R52"/>
    <mergeCell ref="X50:AE50"/>
    <mergeCell ref="AL50:AS50"/>
    <mergeCell ref="T50:W50"/>
    <mergeCell ref="AG50:AK50"/>
    <mergeCell ref="Z31:AG31"/>
    <mergeCell ref="Z29:AS29"/>
    <mergeCell ref="B31:G31"/>
    <mergeCell ref="AF44:AM44"/>
    <mergeCell ref="B42:I42"/>
    <mergeCell ref="B37:AS37"/>
    <mergeCell ref="B39:I39"/>
    <mergeCell ref="AF39:AM39"/>
    <mergeCell ref="J42:O42"/>
    <mergeCell ref="J44:O44"/>
    <mergeCell ref="B44:I44"/>
    <mergeCell ref="J39:O39"/>
    <mergeCell ref="AN39:AS39"/>
    <mergeCell ref="AN42:AS42"/>
    <mergeCell ref="AN44:AS44"/>
    <mergeCell ref="AF42:AM42"/>
    <mergeCell ref="AN19:AS19"/>
    <mergeCell ref="H22:O22"/>
    <mergeCell ref="H24:M24"/>
    <mergeCell ref="H26:W26"/>
    <mergeCell ref="AN26:AS26"/>
    <mergeCell ref="AH19:AM19"/>
    <mergeCell ref="AH26:AM26"/>
    <mergeCell ref="T19:AD19"/>
    <mergeCell ref="T22:Y22"/>
    <mergeCell ref="Z22:AS22"/>
    <mergeCell ref="B17:G17"/>
    <mergeCell ref="N17:S17"/>
    <mergeCell ref="N19:S19"/>
    <mergeCell ref="AH17:AM17"/>
    <mergeCell ref="T17:AD17"/>
    <mergeCell ref="B19:E19"/>
    <mergeCell ref="F19:J19"/>
    <mergeCell ref="B29:G29"/>
    <mergeCell ref="T29:Y29"/>
    <mergeCell ref="T31:Y31"/>
    <mergeCell ref="B22:G22"/>
    <mergeCell ref="B24:G24"/>
    <mergeCell ref="B26:G26"/>
    <mergeCell ref="T24:Y24"/>
    <mergeCell ref="B28:O28"/>
    <mergeCell ref="H31:O31"/>
    <mergeCell ref="H29:O29"/>
    <mergeCell ref="B2:AS3"/>
    <mergeCell ref="B4:AS4"/>
    <mergeCell ref="AP6:AS6"/>
    <mergeCell ref="AK6:AN6"/>
    <mergeCell ref="B7:L7"/>
    <mergeCell ref="M7:AA7"/>
    <mergeCell ref="AD6:AI6"/>
    <mergeCell ref="AD7:AI7"/>
    <mergeCell ref="AK7:AN7"/>
    <mergeCell ref="AP7:AS7"/>
    <mergeCell ref="B13:AS13"/>
    <mergeCell ref="B54:AS54"/>
    <mergeCell ref="T34:AS34"/>
    <mergeCell ref="B34:S34"/>
    <mergeCell ref="BL6:BO6"/>
    <mergeCell ref="BL7:BO7"/>
    <mergeCell ref="BL9:BO9"/>
    <mergeCell ref="B11:AS11"/>
    <mergeCell ref="B15:AS15"/>
    <mergeCell ref="B12:O12"/>
    <mergeCell ref="Q12:AD12"/>
    <mergeCell ref="AF12:AS12"/>
    <mergeCell ref="B10:AS10"/>
    <mergeCell ref="H17:J17"/>
    <mergeCell ref="AN17:AS17"/>
    <mergeCell ref="Z24:AO24"/>
  </mergeCells>
  <conditionalFormatting sqref="AD6:AI6">
    <cfRule type="expression" dxfId="27" priority="27">
      <formula>NOT($AD$6="")</formula>
    </cfRule>
  </conditionalFormatting>
  <conditionalFormatting sqref="AK7:AN7 AP7:AS7">
    <cfRule type="expression" dxfId="26" priority="24">
      <formula>AK7=$BE$5</formula>
    </cfRule>
    <cfRule type="expression" dxfId="25" priority="25">
      <formula>AK7=$BE$4</formula>
    </cfRule>
  </conditionalFormatting>
  <conditionalFormatting sqref="B12:O12">
    <cfRule type="expression" dxfId="24" priority="9">
      <formula>NOT($B$12="")</formula>
    </cfRule>
  </conditionalFormatting>
  <conditionalFormatting sqref="J39:O39 J42:O42 J44:O44">
    <cfRule type="expression" dxfId="23" priority="39">
      <formula>$P39=$BJ$7</formula>
    </cfRule>
    <cfRule type="expression" dxfId="22" priority="40">
      <formula>$P39=$BJ$6</formula>
    </cfRule>
  </conditionalFormatting>
  <conditionalFormatting sqref="AN39:AS39 AN42:AS42 AN44:AS44">
    <cfRule type="expression" dxfId="21" priority="51">
      <formula>$AT39=$BJ$7</formula>
    </cfRule>
    <cfRule type="expression" dxfId="20" priority="52">
      <formula>$AT39=$BJ$6</formula>
    </cfRule>
    <cfRule type="expression" dxfId="19" priority="2">
      <formula>$AY39="R"</formula>
    </cfRule>
    <cfRule type="expression" dxfId="18" priority="1">
      <formula>$AY39="Y"</formula>
    </cfRule>
  </conditionalFormatting>
  <conditionalFormatting sqref="Q12:AD12">
    <cfRule type="expression" dxfId="17" priority="6">
      <formula>NOT($Q$12="")</formula>
    </cfRule>
  </conditionalFormatting>
  <conditionalFormatting sqref="AF12:AS12">
    <cfRule type="expression" dxfId="16" priority="102">
      <formula>$BK$10="X"</formula>
    </cfRule>
    <cfRule type="expression" dxfId="15" priority="103">
      <formula>$BK$9="X"</formula>
    </cfRule>
  </conditionalFormatting>
  <conditionalFormatting sqref="AD7:AI7">
    <cfRule type="expression" dxfId="14" priority="107">
      <formula>$BR$3="X"</formula>
    </cfRule>
    <cfRule type="expression" dxfId="13" priority="108">
      <formula>$BQ$3="X"</formula>
    </cfRule>
    <cfRule type="expression" dxfId="12" priority="109">
      <formula>NOT($AD$7="")</formula>
    </cfRule>
  </conditionalFormatting>
  <conditionalFormatting sqref="B13:AS13">
    <cfRule type="expression" dxfId="11" priority="4">
      <formula>$BJ$12="X"</formula>
    </cfRule>
    <cfRule type="expression" dxfId="10" priority="3">
      <formula>$BK$12="X"</formula>
    </cfRule>
  </conditionalFormatting>
  <dataValidations count="1">
    <dataValidation type="list" allowBlank="1" showInputMessage="1" showErrorMessage="1" sqref="M7" xr:uid="{75981EF7-A40B-468D-BA29-E1893D31D8E7}">
      <formula1>$BG$3:$BG$3028</formula1>
    </dataValidation>
  </dataValidation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 id="{81A184EC-94B7-4C49-A263-2B56B247C4C5}">
            <xm:f>F19='Application Process'!$AJ$5</xm:f>
            <x14:dxf>
              <font>
                <b/>
                <i val="0"/>
                <color theme="1"/>
              </font>
              <fill>
                <patternFill>
                  <bgColor rgb="FFFFC000"/>
                </patternFill>
              </fill>
              <border>
                <left style="thin">
                  <color auto="1"/>
                </left>
                <right style="thin">
                  <color auto="1"/>
                </right>
                <top style="thin">
                  <color auto="1"/>
                </top>
                <bottom style="thin">
                  <color auto="1"/>
                </bottom>
                <vertical/>
                <horizontal/>
              </border>
            </x14:dxf>
          </x14:cfRule>
          <x14:cfRule type="expression" priority="65" id="{1A775F86-F4B7-4F22-982F-44FF749776B3}">
            <xm:f>F19='Application Process'!$AJ$8</xm:f>
            <x14:dxf>
              <font>
                <b/>
                <i val="0"/>
                <color theme="0"/>
              </font>
              <fill>
                <patternFill>
                  <bgColor theme="5" tint="-0.499984740745262"/>
                </patternFill>
              </fill>
              <border>
                <left style="thin">
                  <color auto="1"/>
                </left>
                <right style="thin">
                  <color auto="1"/>
                </right>
                <top style="thin">
                  <color auto="1"/>
                </top>
                <bottom style="thin">
                  <color auto="1"/>
                </bottom>
                <vertical/>
                <horizontal/>
              </border>
            </x14:dxf>
          </x14:cfRule>
          <x14:cfRule type="expression" priority="66" id="{0009F45B-4315-4331-A459-1BF49926D13C}">
            <xm:f>F19='Application Process'!$AJ$7</xm:f>
            <x14:dxf>
              <font>
                <b/>
                <i val="0"/>
                <color theme="0"/>
              </font>
              <fill>
                <patternFill>
                  <bgColor theme="1"/>
                </patternFill>
              </fill>
              <border>
                <left style="thin">
                  <color auto="1"/>
                </left>
                <right style="thin">
                  <color auto="1"/>
                </right>
                <top style="thin">
                  <color auto="1"/>
                </top>
                <bottom style="thin">
                  <color auto="1"/>
                </bottom>
                <vertical/>
                <horizontal/>
              </border>
            </x14:dxf>
          </x14:cfRule>
          <x14:cfRule type="expression" priority="67" id="{F1577093-4CA2-4B3F-B06E-8D97607EF0DA}">
            <xm:f>F19='Application Process'!$AJ$6</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14:cfRule type="expression" priority="68" id="{7084B2E5-433F-4FB4-BB6B-E9425208CF3F}">
            <xm:f>F19='Application Process'!$AJ$4</xm:f>
            <x14:dxf>
              <font>
                <b/>
                <i val="0"/>
                <color theme="0"/>
              </font>
              <fill>
                <patternFill>
                  <bgColor rgb="FF0000FF"/>
                </patternFill>
              </fill>
              <border>
                <left style="thin">
                  <color auto="1"/>
                </left>
                <right style="thin">
                  <color auto="1"/>
                </right>
                <top style="thin">
                  <color auto="1"/>
                </top>
                <bottom style="thin">
                  <color auto="1"/>
                </bottom>
              </border>
            </x14:dxf>
          </x14:cfRule>
          <x14:cfRule type="expression" priority="69" id="{AD3E505A-92E8-4DD5-AE2E-40802C688666}">
            <xm:f>F19='Application Process'!$AJ$3</xm:f>
            <x14:dxf>
              <font>
                <b/>
                <i val="0"/>
                <color theme="0"/>
              </font>
              <fill>
                <patternFill>
                  <bgColor rgb="FF00B050"/>
                </patternFill>
              </fill>
              <border>
                <left style="thin">
                  <color auto="1"/>
                </left>
                <right style="thin">
                  <color auto="1"/>
                </right>
                <top style="thin">
                  <color auto="1"/>
                </top>
                <bottom style="thin">
                  <color auto="1"/>
                </bottom>
                <vertical/>
                <horizontal/>
              </border>
            </x14:dxf>
          </x14:cfRule>
          <x14:cfRule type="expression" priority="70" id="{E1F73F00-4FF6-46EB-9163-EAA2C48B02C3}">
            <xm:f>F19='Application Process'!$AJ$2</xm:f>
            <x14:dxf>
              <font>
                <b/>
                <i val="0"/>
                <color theme="0"/>
              </font>
              <fill>
                <patternFill>
                  <bgColor rgb="FF7030A0"/>
                </patternFill>
              </fill>
              <border>
                <left style="thin">
                  <color auto="1"/>
                </left>
                <right style="thin">
                  <color auto="1"/>
                </right>
                <top style="thin">
                  <color auto="1"/>
                </top>
                <bottom style="thin">
                  <color auto="1"/>
                </bottom>
                <vertical/>
                <horizontal/>
              </border>
            </x14:dxf>
          </x14:cfRule>
          <xm:sqref>F19:J19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5F2F-D814-43A3-9BDE-CA66FA25AF5D}">
  <sheetPr>
    <tabColor rgb="FF002060"/>
  </sheetPr>
  <dimension ref="A1:M38"/>
  <sheetViews>
    <sheetView zoomScaleNormal="100" workbookViewId="0">
      <pane ySplit="7" topLeftCell="A8" activePane="bottomLeft" state="frozen"/>
      <selection pane="bottomLeft"/>
    </sheetView>
  </sheetViews>
  <sheetFormatPr defaultColWidth="0" defaultRowHeight="15" zeroHeight="1" x14ac:dyDescent="0.25"/>
  <cols>
    <col min="1" max="1" width="2.85546875" style="1" customWidth="1"/>
    <col min="2" max="2" width="5.7109375" style="1" customWidth="1"/>
    <col min="3" max="3" width="2.85546875" style="1" customWidth="1"/>
    <col min="4" max="4" width="17.140625" style="1" customWidth="1"/>
    <col min="5" max="5" width="28.5703125" style="1" customWidth="1"/>
    <col min="6" max="6" width="8.5703125" style="1" customWidth="1"/>
    <col min="7" max="8" width="42.85546875" style="1" customWidth="1"/>
    <col min="9" max="9" width="2.85546875" style="1" customWidth="1"/>
    <col min="10" max="11" width="9.140625" style="1" hidden="1" customWidth="1"/>
    <col min="12" max="12" width="2.85546875" style="1" hidden="1" customWidth="1"/>
    <col min="13" max="13" width="0" style="1" hidden="1" customWidth="1"/>
    <col min="14" max="16384" width="9.140625" style="1" hidden="1"/>
  </cols>
  <sheetData>
    <row r="1" spans="1:13" x14ac:dyDescent="0.25">
      <c r="A1" s="40"/>
      <c r="B1" s="40"/>
      <c r="C1" s="40"/>
      <c r="D1" s="40"/>
      <c r="E1" s="40"/>
      <c r="F1" s="40"/>
      <c r="G1" s="40"/>
      <c r="H1" s="40"/>
      <c r="I1" s="40"/>
    </row>
    <row r="2" spans="1:13" ht="15" customHeight="1" x14ac:dyDescent="0.25">
      <c r="A2" s="40"/>
      <c r="B2" s="291" t="s">
        <v>162</v>
      </c>
      <c r="C2" s="292"/>
      <c r="D2" s="292"/>
      <c r="E2" s="293"/>
      <c r="F2" s="40"/>
      <c r="G2" s="40"/>
      <c r="H2" s="171" t="s">
        <v>163</v>
      </c>
      <c r="I2" s="40"/>
      <c r="M2" s="19" t="s">
        <v>93</v>
      </c>
    </row>
    <row r="3" spans="1:13" ht="15" customHeight="1" x14ac:dyDescent="0.25">
      <c r="A3" s="40"/>
      <c r="B3" s="294"/>
      <c r="C3" s="295"/>
      <c r="D3" s="295"/>
      <c r="E3" s="296"/>
      <c r="F3" s="40"/>
      <c r="G3" s="40"/>
      <c r="H3" s="172">
        <v>1</v>
      </c>
      <c r="I3" s="40"/>
      <c r="K3" s="60">
        <f>IF($H$3=0, 1, $H$3)</f>
        <v>1</v>
      </c>
      <c r="M3" s="90">
        <f ca="1">TODAY()</f>
        <v>44013</v>
      </c>
    </row>
    <row r="4" spans="1:13" x14ac:dyDescent="0.25">
      <c r="A4" s="40"/>
      <c r="B4" s="307" t="str">
        <f>IF('Intro &amp; Setup'!$H$16="", "", 'Intro &amp; Setup'!$H$16)</f>
        <v>Job Seeker</v>
      </c>
      <c r="C4" s="307"/>
      <c r="D4" s="307"/>
      <c r="E4" s="307"/>
      <c r="F4" s="40"/>
      <c r="G4" s="40"/>
      <c r="H4" s="180" t="str">
        <f>CONCATENATE("of ", $K$7)</f>
        <v>of 1</v>
      </c>
      <c r="I4" s="40"/>
    </row>
    <row r="5" spans="1:13" x14ac:dyDescent="0.25">
      <c r="A5" s="40"/>
      <c r="B5" s="40"/>
      <c r="C5" s="40"/>
      <c r="D5" s="40"/>
      <c r="E5" s="40"/>
      <c r="F5" s="40"/>
      <c r="G5" s="40"/>
      <c r="H5" s="40"/>
      <c r="I5" s="40"/>
      <c r="K5" s="60">
        <v>5</v>
      </c>
      <c r="M5" s="15" t="s">
        <v>117</v>
      </c>
    </row>
    <row r="6" spans="1:13" x14ac:dyDescent="0.25">
      <c r="A6" s="40"/>
      <c r="B6" s="40"/>
      <c r="C6" s="40"/>
      <c r="D6" s="40"/>
      <c r="E6" s="40"/>
      <c r="F6" s="40"/>
      <c r="G6" s="40"/>
      <c r="H6" s="40"/>
      <c r="I6" s="40"/>
      <c r="M6" s="16" t="s">
        <v>118</v>
      </c>
    </row>
    <row r="7" spans="1:13" x14ac:dyDescent="0.25">
      <c r="A7" s="40"/>
      <c r="B7" s="143" t="s">
        <v>164</v>
      </c>
      <c r="C7" s="40"/>
      <c r="D7" s="9" t="s">
        <v>33</v>
      </c>
      <c r="E7" s="10" t="s">
        <v>32</v>
      </c>
      <c r="F7" s="10" t="s">
        <v>30</v>
      </c>
      <c r="G7" s="10" t="s">
        <v>29</v>
      </c>
      <c r="H7" s="11" t="s">
        <v>141</v>
      </c>
      <c r="I7" s="40"/>
      <c r="K7" s="60">
        <f>IF($K$5=0, 1, ROUNDUP(K5/30, 0))</f>
        <v>1</v>
      </c>
    </row>
    <row r="8" spans="1:13" x14ac:dyDescent="0.25">
      <c r="A8" s="40"/>
      <c r="B8" s="173">
        <f>($K$3*30)-29</f>
        <v>1</v>
      </c>
      <c r="C8" s="40"/>
      <c r="D8" s="182" t="str">
        <f ca="1">IF(IFERROR(INDEX('Application Process'!$CM$11:$CM$3035, MATCH($B8, 'Application Process'!$CP$11:$CP$3035, 0)), "")="", "", IFERROR(INDEX('Application Process'!$CM$11:$CM$3035, MATCH($B8, 'Application Process'!$CP$11:$CP$3035, 0)), ""))</f>
        <v/>
      </c>
      <c r="E8" s="174" t="str">
        <f ca="1">IF(IFERROR(INDEX('Application Process'!$CN$11:$CN$3035, MATCH($B8, 'Application Process'!$CP$11:$CP$3035, 0)), "")="", "", IFERROR(INDEX('Application Process'!$CN$11:$CN$3035, MATCH($B8, 'Application Process'!$CP$11:$CP$3035, 0)), ""))</f>
        <v/>
      </c>
      <c r="F8" s="136" t="str">
        <f ca="1">IF(IFERROR(INDEX('Job Database'!$D$11:$D$3035, MATCH($G8, 'Job Database'!$X$11:$X$3035, 0)), "")="", "", IFERROR(INDEX('Job Database'!$D$11:$D$3035, MATCH($G8, 'Job Database'!$X$11:$X$3035, 0)), ""))</f>
        <v/>
      </c>
      <c r="G8" s="174" t="str">
        <f ca="1">IF(IFERROR(INDEX('Application Process'!$I$11:$I$3035, MATCH($B8, 'Application Process'!$CP$11:$CP$3035, 0)), "")="", "", IFERROR(INDEX('Application Process'!$I$11:$I$3035, MATCH($B8, 'Application Process'!$CP$11:$CP$3035, 0)), ""))</f>
        <v/>
      </c>
      <c r="H8" s="175" t="str">
        <f ca="1">IF(IFERROR(INDEX('Job Database'!$N$11:$N$3035, MATCH($G8, 'Job Database'!$X$11:$X$3035, 0)), "")="", "", IFERROR(INDEX('Job Database'!$N$11:$N$3035, MATCH($G8, 'Job Database'!$X$11:$X$3035, 0)), ""))</f>
        <v/>
      </c>
      <c r="I8" s="40"/>
      <c r="M8" s="15" t="str">
        <f ca="1">IF($D8="", "", IF($D8=$M$3, $M$5, $M$6))</f>
        <v/>
      </c>
    </row>
    <row r="9" spans="1:13" x14ac:dyDescent="0.25">
      <c r="A9" s="40"/>
      <c r="B9" s="173">
        <f>B8+1</f>
        <v>2</v>
      </c>
      <c r="C9" s="40"/>
      <c r="D9" s="183" t="str">
        <f ca="1">IF(IFERROR(INDEX('Application Process'!$CM$11:$CM$3035, MATCH($B9, 'Application Process'!$CP$11:$CP$3035, 0)), "")="", "", IFERROR(INDEX('Application Process'!$CM$11:$CM$3035, MATCH($B9, 'Application Process'!$CP$11:$CP$3035, 0)), ""))</f>
        <v/>
      </c>
      <c r="E9" s="176" t="str">
        <f ca="1">IF(IFERROR(INDEX('Application Process'!$CN$11:$CN$3035, MATCH($B9, 'Application Process'!$CP$11:$CP$3035, 0)), "")="", "", IFERROR(INDEX('Application Process'!$CN$11:$CN$3035, MATCH($B9, 'Application Process'!$CP$11:$CP$3035, 0)), ""))</f>
        <v/>
      </c>
      <c r="F9" s="104" t="str">
        <f ca="1">IF(IFERROR(INDEX('Job Database'!$D$11:$D$3035, MATCH($G9, 'Job Database'!$X$11:$X$3035, 0)), "")="", "", IFERROR(INDEX('Job Database'!$D$11:$D$3035, MATCH($G9, 'Job Database'!$X$11:$X$3035, 0)), ""))</f>
        <v/>
      </c>
      <c r="G9" s="176" t="str">
        <f ca="1">IF(IFERROR(INDEX('Application Process'!$I$11:$I$3035, MATCH($B9, 'Application Process'!$CP$11:$CP$3035, 0)), "")="", "", IFERROR(INDEX('Application Process'!$I$11:$I$3035, MATCH($B9, 'Application Process'!$CP$11:$CP$3035, 0)), ""))</f>
        <v/>
      </c>
      <c r="H9" s="177" t="str">
        <f ca="1">IF(IFERROR(INDEX('Job Database'!$N$11:$N$3035, MATCH($G9, 'Job Database'!$X$11:$X$3035, 0)), "")="", "", IFERROR(INDEX('Job Database'!$N$11:$N$3035, MATCH($G9, 'Job Database'!$X$11:$X$3035, 0)), ""))</f>
        <v/>
      </c>
      <c r="I9" s="40"/>
      <c r="M9" s="41" t="str">
        <f t="shared" ref="M9:M37" ca="1" si="0">IF($D9="", "", IF($D9=$M$3, $M$5, $M$6))</f>
        <v/>
      </c>
    </row>
    <row r="10" spans="1:13" x14ac:dyDescent="0.25">
      <c r="A10" s="40"/>
      <c r="B10" s="173">
        <f t="shared" ref="B10:B37" si="1">B9+1</f>
        <v>3</v>
      </c>
      <c r="C10" s="40"/>
      <c r="D10" s="183" t="str">
        <f ca="1">IF(IFERROR(INDEX('Application Process'!$CM$11:$CM$3035, MATCH($B10, 'Application Process'!$CP$11:$CP$3035, 0)), "")="", "", IFERROR(INDEX('Application Process'!$CM$11:$CM$3035, MATCH($B10, 'Application Process'!$CP$11:$CP$3035, 0)), ""))</f>
        <v/>
      </c>
      <c r="E10" s="176" t="str">
        <f ca="1">IF(IFERROR(INDEX('Application Process'!$CN$11:$CN$3035, MATCH($B10, 'Application Process'!$CP$11:$CP$3035, 0)), "")="", "", IFERROR(INDEX('Application Process'!$CN$11:$CN$3035, MATCH($B10, 'Application Process'!$CP$11:$CP$3035, 0)), ""))</f>
        <v/>
      </c>
      <c r="F10" s="104" t="str">
        <f ca="1">IF(IFERROR(INDEX('Job Database'!$D$11:$D$3035, MATCH($G10, 'Job Database'!$X$11:$X$3035, 0)), "")="", "", IFERROR(INDEX('Job Database'!$D$11:$D$3035, MATCH($G10, 'Job Database'!$X$11:$X$3035, 0)), ""))</f>
        <v/>
      </c>
      <c r="G10" s="176" t="str">
        <f ca="1">IF(IFERROR(INDEX('Application Process'!$I$11:$I$3035, MATCH($B10, 'Application Process'!$CP$11:$CP$3035, 0)), "")="", "", IFERROR(INDEX('Application Process'!$I$11:$I$3035, MATCH($B10, 'Application Process'!$CP$11:$CP$3035, 0)), ""))</f>
        <v/>
      </c>
      <c r="H10" s="177" t="str">
        <f ca="1">IF(IFERROR(INDEX('Job Database'!$N$11:$N$3035, MATCH($G10, 'Job Database'!$X$11:$X$3035, 0)), "")="", "", IFERROR(INDEX('Job Database'!$N$11:$N$3035, MATCH($G10, 'Job Database'!$X$11:$X$3035, 0)), ""))</f>
        <v/>
      </c>
      <c r="I10" s="40"/>
      <c r="M10" s="41" t="str">
        <f t="shared" ca="1" si="0"/>
        <v/>
      </c>
    </row>
    <row r="11" spans="1:13" x14ac:dyDescent="0.25">
      <c r="A11" s="40"/>
      <c r="B11" s="173">
        <f t="shared" si="1"/>
        <v>4</v>
      </c>
      <c r="C11" s="40"/>
      <c r="D11" s="183" t="str">
        <f ca="1">IF(IFERROR(INDEX('Application Process'!$CM$11:$CM$3035, MATCH($B11, 'Application Process'!$CP$11:$CP$3035, 0)), "")="", "", IFERROR(INDEX('Application Process'!$CM$11:$CM$3035, MATCH($B11, 'Application Process'!$CP$11:$CP$3035, 0)), ""))</f>
        <v/>
      </c>
      <c r="E11" s="176" t="str">
        <f ca="1">IF(IFERROR(INDEX('Application Process'!$CN$11:$CN$3035, MATCH($B11, 'Application Process'!$CP$11:$CP$3035, 0)), "")="", "", IFERROR(INDEX('Application Process'!$CN$11:$CN$3035, MATCH($B11, 'Application Process'!$CP$11:$CP$3035, 0)), ""))</f>
        <v/>
      </c>
      <c r="F11" s="104" t="str">
        <f ca="1">IF(IFERROR(INDEX('Job Database'!$D$11:$D$3035, MATCH($G11, 'Job Database'!$X$11:$X$3035, 0)), "")="", "", IFERROR(INDEX('Job Database'!$D$11:$D$3035, MATCH($G11, 'Job Database'!$X$11:$X$3035, 0)), ""))</f>
        <v/>
      </c>
      <c r="G11" s="176" t="str">
        <f ca="1">IF(IFERROR(INDEX('Application Process'!$I$11:$I$3035, MATCH($B11, 'Application Process'!$CP$11:$CP$3035, 0)), "")="", "", IFERROR(INDEX('Application Process'!$I$11:$I$3035, MATCH($B11, 'Application Process'!$CP$11:$CP$3035, 0)), ""))</f>
        <v/>
      </c>
      <c r="H11" s="177" t="str">
        <f ca="1">IF(IFERROR(INDEX('Job Database'!$N$11:$N$3035, MATCH($G11, 'Job Database'!$X$11:$X$3035, 0)), "")="", "", IFERROR(INDEX('Job Database'!$N$11:$N$3035, MATCH($G11, 'Job Database'!$X$11:$X$3035, 0)), ""))</f>
        <v/>
      </c>
      <c r="I11" s="40"/>
      <c r="M11" s="41" t="str">
        <f t="shared" ca="1" si="0"/>
        <v/>
      </c>
    </row>
    <row r="12" spans="1:13" x14ac:dyDescent="0.25">
      <c r="A12" s="40"/>
      <c r="B12" s="173">
        <f t="shared" si="1"/>
        <v>5</v>
      </c>
      <c r="C12" s="40"/>
      <c r="D12" s="183" t="str">
        <f ca="1">IF(IFERROR(INDEX('Application Process'!$CM$11:$CM$3035, MATCH($B12, 'Application Process'!$CP$11:$CP$3035, 0)), "")="", "", IFERROR(INDEX('Application Process'!$CM$11:$CM$3035, MATCH($B12, 'Application Process'!$CP$11:$CP$3035, 0)), ""))</f>
        <v/>
      </c>
      <c r="E12" s="176" t="str">
        <f ca="1">IF(IFERROR(INDEX('Application Process'!$CN$11:$CN$3035, MATCH($B12, 'Application Process'!$CP$11:$CP$3035, 0)), "")="", "", IFERROR(INDEX('Application Process'!$CN$11:$CN$3035, MATCH($B12, 'Application Process'!$CP$11:$CP$3035, 0)), ""))</f>
        <v/>
      </c>
      <c r="F12" s="104" t="str">
        <f ca="1">IF(IFERROR(INDEX('Job Database'!$D$11:$D$3035, MATCH($G12, 'Job Database'!$X$11:$X$3035, 0)), "")="", "", IFERROR(INDEX('Job Database'!$D$11:$D$3035, MATCH($G12, 'Job Database'!$X$11:$X$3035, 0)), ""))</f>
        <v/>
      </c>
      <c r="G12" s="176" t="str">
        <f ca="1">IF(IFERROR(INDEX('Application Process'!$I$11:$I$3035, MATCH($B12, 'Application Process'!$CP$11:$CP$3035, 0)), "")="", "", IFERROR(INDEX('Application Process'!$I$11:$I$3035, MATCH($B12, 'Application Process'!$CP$11:$CP$3035, 0)), ""))</f>
        <v/>
      </c>
      <c r="H12" s="177" t="str">
        <f ca="1">IF(IFERROR(INDEX('Job Database'!$N$11:$N$3035, MATCH($G12, 'Job Database'!$X$11:$X$3035, 0)), "")="", "", IFERROR(INDEX('Job Database'!$N$11:$N$3035, MATCH($G12, 'Job Database'!$X$11:$X$3035, 0)), ""))</f>
        <v/>
      </c>
      <c r="I12" s="40"/>
      <c r="M12" s="41" t="str">
        <f t="shared" ca="1" si="0"/>
        <v/>
      </c>
    </row>
    <row r="13" spans="1:13" x14ac:dyDescent="0.25">
      <c r="A13" s="40"/>
      <c r="B13" s="173">
        <f t="shared" si="1"/>
        <v>6</v>
      </c>
      <c r="C13" s="40"/>
      <c r="D13" s="183" t="str">
        <f ca="1">IF(IFERROR(INDEX('Application Process'!$CM$11:$CM$3035, MATCH($B13, 'Application Process'!$CP$11:$CP$3035, 0)), "")="", "", IFERROR(INDEX('Application Process'!$CM$11:$CM$3035, MATCH($B13, 'Application Process'!$CP$11:$CP$3035, 0)), ""))</f>
        <v/>
      </c>
      <c r="E13" s="176" t="str">
        <f ca="1">IF(IFERROR(INDEX('Application Process'!$CN$11:$CN$3035, MATCH($B13, 'Application Process'!$CP$11:$CP$3035, 0)), "")="", "", IFERROR(INDEX('Application Process'!$CN$11:$CN$3035, MATCH($B13, 'Application Process'!$CP$11:$CP$3035, 0)), ""))</f>
        <v/>
      </c>
      <c r="F13" s="104" t="str">
        <f ca="1">IF(IFERROR(INDEX('Job Database'!$D$11:$D$3035, MATCH($G13, 'Job Database'!$X$11:$X$3035, 0)), "")="", "", IFERROR(INDEX('Job Database'!$D$11:$D$3035, MATCH($G13, 'Job Database'!$X$11:$X$3035, 0)), ""))</f>
        <v/>
      </c>
      <c r="G13" s="176" t="str">
        <f ca="1">IF(IFERROR(INDEX('Application Process'!$I$11:$I$3035, MATCH($B13, 'Application Process'!$CP$11:$CP$3035, 0)), "")="", "", IFERROR(INDEX('Application Process'!$I$11:$I$3035, MATCH($B13, 'Application Process'!$CP$11:$CP$3035, 0)), ""))</f>
        <v/>
      </c>
      <c r="H13" s="177" t="str">
        <f ca="1">IF(IFERROR(INDEX('Job Database'!$N$11:$N$3035, MATCH($G13, 'Job Database'!$X$11:$X$3035, 0)), "")="", "", IFERROR(INDEX('Job Database'!$N$11:$N$3035, MATCH($G13, 'Job Database'!$X$11:$X$3035, 0)), ""))</f>
        <v/>
      </c>
      <c r="I13" s="40"/>
      <c r="M13" s="41" t="str">
        <f t="shared" ca="1" si="0"/>
        <v/>
      </c>
    </row>
    <row r="14" spans="1:13" x14ac:dyDescent="0.25">
      <c r="A14" s="40"/>
      <c r="B14" s="173">
        <f t="shared" si="1"/>
        <v>7</v>
      </c>
      <c r="C14" s="40"/>
      <c r="D14" s="183" t="str">
        <f ca="1">IF(IFERROR(INDEX('Application Process'!$CM$11:$CM$3035, MATCH($B14, 'Application Process'!$CP$11:$CP$3035, 0)), "")="", "", IFERROR(INDEX('Application Process'!$CM$11:$CM$3035, MATCH($B14, 'Application Process'!$CP$11:$CP$3035, 0)), ""))</f>
        <v/>
      </c>
      <c r="E14" s="176" t="str">
        <f ca="1">IF(IFERROR(INDEX('Application Process'!$CN$11:$CN$3035, MATCH($B14, 'Application Process'!$CP$11:$CP$3035, 0)), "")="", "", IFERROR(INDEX('Application Process'!$CN$11:$CN$3035, MATCH($B14, 'Application Process'!$CP$11:$CP$3035, 0)), ""))</f>
        <v/>
      </c>
      <c r="F14" s="104" t="str">
        <f ca="1">IF(IFERROR(INDEX('Job Database'!$D$11:$D$3035, MATCH($G14, 'Job Database'!$X$11:$X$3035, 0)), "")="", "", IFERROR(INDEX('Job Database'!$D$11:$D$3035, MATCH($G14, 'Job Database'!$X$11:$X$3035, 0)), ""))</f>
        <v/>
      </c>
      <c r="G14" s="176" t="str">
        <f ca="1">IF(IFERROR(INDEX('Application Process'!$I$11:$I$3035, MATCH($B14, 'Application Process'!$CP$11:$CP$3035, 0)), "")="", "", IFERROR(INDEX('Application Process'!$I$11:$I$3035, MATCH($B14, 'Application Process'!$CP$11:$CP$3035, 0)), ""))</f>
        <v/>
      </c>
      <c r="H14" s="177" t="str">
        <f ca="1">IF(IFERROR(INDEX('Job Database'!$N$11:$N$3035, MATCH($G14, 'Job Database'!$X$11:$X$3035, 0)), "")="", "", IFERROR(INDEX('Job Database'!$N$11:$N$3035, MATCH($G14, 'Job Database'!$X$11:$X$3035, 0)), ""))</f>
        <v/>
      </c>
      <c r="I14" s="40"/>
      <c r="M14" s="41" t="str">
        <f t="shared" ca="1" si="0"/>
        <v/>
      </c>
    </row>
    <row r="15" spans="1:13" x14ac:dyDescent="0.25">
      <c r="A15" s="40"/>
      <c r="B15" s="173">
        <f t="shared" si="1"/>
        <v>8</v>
      </c>
      <c r="C15" s="40"/>
      <c r="D15" s="183" t="str">
        <f ca="1">IF(IFERROR(INDEX('Application Process'!$CM$11:$CM$3035, MATCH($B15, 'Application Process'!$CP$11:$CP$3035, 0)), "")="", "", IFERROR(INDEX('Application Process'!$CM$11:$CM$3035, MATCH($B15, 'Application Process'!$CP$11:$CP$3035, 0)), ""))</f>
        <v/>
      </c>
      <c r="E15" s="176" t="str">
        <f ca="1">IF(IFERROR(INDEX('Application Process'!$CN$11:$CN$3035, MATCH($B15, 'Application Process'!$CP$11:$CP$3035, 0)), "")="", "", IFERROR(INDEX('Application Process'!$CN$11:$CN$3035, MATCH($B15, 'Application Process'!$CP$11:$CP$3035, 0)), ""))</f>
        <v/>
      </c>
      <c r="F15" s="104" t="str">
        <f ca="1">IF(IFERROR(INDEX('Job Database'!$D$11:$D$3035, MATCH($G15, 'Job Database'!$X$11:$X$3035, 0)), "")="", "", IFERROR(INDEX('Job Database'!$D$11:$D$3035, MATCH($G15, 'Job Database'!$X$11:$X$3035, 0)), ""))</f>
        <v/>
      </c>
      <c r="G15" s="176" t="str">
        <f ca="1">IF(IFERROR(INDEX('Application Process'!$I$11:$I$3035, MATCH($B15, 'Application Process'!$CP$11:$CP$3035, 0)), "")="", "", IFERROR(INDEX('Application Process'!$I$11:$I$3035, MATCH($B15, 'Application Process'!$CP$11:$CP$3035, 0)), ""))</f>
        <v/>
      </c>
      <c r="H15" s="177" t="str">
        <f ca="1">IF(IFERROR(INDEX('Job Database'!$N$11:$N$3035, MATCH($G15, 'Job Database'!$X$11:$X$3035, 0)), "")="", "", IFERROR(INDEX('Job Database'!$N$11:$N$3035, MATCH($G15, 'Job Database'!$X$11:$X$3035, 0)), ""))</f>
        <v/>
      </c>
      <c r="I15" s="40"/>
      <c r="M15" s="41" t="str">
        <f t="shared" ca="1" si="0"/>
        <v/>
      </c>
    </row>
    <row r="16" spans="1:13" x14ac:dyDescent="0.25">
      <c r="A16" s="40"/>
      <c r="B16" s="173">
        <f t="shared" si="1"/>
        <v>9</v>
      </c>
      <c r="C16" s="40"/>
      <c r="D16" s="183" t="str">
        <f ca="1">IF(IFERROR(INDEX('Application Process'!$CM$11:$CM$3035, MATCH($B16, 'Application Process'!$CP$11:$CP$3035, 0)), "")="", "", IFERROR(INDEX('Application Process'!$CM$11:$CM$3035, MATCH($B16, 'Application Process'!$CP$11:$CP$3035, 0)), ""))</f>
        <v/>
      </c>
      <c r="E16" s="176" t="str">
        <f ca="1">IF(IFERROR(INDEX('Application Process'!$CN$11:$CN$3035, MATCH($B16, 'Application Process'!$CP$11:$CP$3035, 0)), "")="", "", IFERROR(INDEX('Application Process'!$CN$11:$CN$3035, MATCH($B16, 'Application Process'!$CP$11:$CP$3035, 0)), ""))</f>
        <v/>
      </c>
      <c r="F16" s="104" t="str">
        <f ca="1">IF(IFERROR(INDEX('Job Database'!$D$11:$D$3035, MATCH($G16, 'Job Database'!$X$11:$X$3035, 0)), "")="", "", IFERROR(INDEX('Job Database'!$D$11:$D$3035, MATCH($G16, 'Job Database'!$X$11:$X$3035, 0)), ""))</f>
        <v/>
      </c>
      <c r="G16" s="176" t="str">
        <f ca="1">IF(IFERROR(INDEX('Application Process'!$I$11:$I$3035, MATCH($B16, 'Application Process'!$CP$11:$CP$3035, 0)), "")="", "", IFERROR(INDEX('Application Process'!$I$11:$I$3035, MATCH($B16, 'Application Process'!$CP$11:$CP$3035, 0)), ""))</f>
        <v/>
      </c>
      <c r="H16" s="177" t="str">
        <f ca="1">IF(IFERROR(INDEX('Job Database'!$N$11:$N$3035, MATCH($G16, 'Job Database'!$X$11:$X$3035, 0)), "")="", "", IFERROR(INDEX('Job Database'!$N$11:$N$3035, MATCH($G16, 'Job Database'!$X$11:$X$3035, 0)), ""))</f>
        <v/>
      </c>
      <c r="I16" s="40"/>
      <c r="M16" s="41" t="str">
        <f t="shared" ca="1" si="0"/>
        <v/>
      </c>
    </row>
    <row r="17" spans="1:13" x14ac:dyDescent="0.25">
      <c r="A17" s="40"/>
      <c r="B17" s="173">
        <f t="shared" si="1"/>
        <v>10</v>
      </c>
      <c r="C17" s="40"/>
      <c r="D17" s="183" t="str">
        <f ca="1">IF(IFERROR(INDEX('Application Process'!$CM$11:$CM$3035, MATCH($B17, 'Application Process'!$CP$11:$CP$3035, 0)), "")="", "", IFERROR(INDEX('Application Process'!$CM$11:$CM$3035, MATCH($B17, 'Application Process'!$CP$11:$CP$3035, 0)), ""))</f>
        <v/>
      </c>
      <c r="E17" s="176" t="str">
        <f ca="1">IF(IFERROR(INDEX('Application Process'!$CN$11:$CN$3035, MATCH($B17, 'Application Process'!$CP$11:$CP$3035, 0)), "")="", "", IFERROR(INDEX('Application Process'!$CN$11:$CN$3035, MATCH($B17, 'Application Process'!$CP$11:$CP$3035, 0)), ""))</f>
        <v/>
      </c>
      <c r="F17" s="104" t="str">
        <f ca="1">IF(IFERROR(INDEX('Job Database'!$D$11:$D$3035, MATCH($G17, 'Job Database'!$X$11:$X$3035, 0)), "")="", "", IFERROR(INDEX('Job Database'!$D$11:$D$3035, MATCH($G17, 'Job Database'!$X$11:$X$3035, 0)), ""))</f>
        <v/>
      </c>
      <c r="G17" s="176" t="str">
        <f ca="1">IF(IFERROR(INDEX('Application Process'!$I$11:$I$3035, MATCH($B17, 'Application Process'!$CP$11:$CP$3035, 0)), "")="", "", IFERROR(INDEX('Application Process'!$I$11:$I$3035, MATCH($B17, 'Application Process'!$CP$11:$CP$3035, 0)), ""))</f>
        <v/>
      </c>
      <c r="H17" s="177" t="str">
        <f ca="1">IF(IFERROR(INDEX('Job Database'!$N$11:$N$3035, MATCH($G17, 'Job Database'!$X$11:$X$3035, 0)), "")="", "", IFERROR(INDEX('Job Database'!$N$11:$N$3035, MATCH($G17, 'Job Database'!$X$11:$X$3035, 0)), ""))</f>
        <v/>
      </c>
      <c r="I17" s="40"/>
      <c r="M17" s="41" t="str">
        <f t="shared" ca="1" si="0"/>
        <v/>
      </c>
    </row>
    <row r="18" spans="1:13" x14ac:dyDescent="0.25">
      <c r="A18" s="40"/>
      <c r="B18" s="173">
        <f t="shared" si="1"/>
        <v>11</v>
      </c>
      <c r="C18" s="40"/>
      <c r="D18" s="183" t="str">
        <f ca="1">IF(IFERROR(INDEX('Application Process'!$CM$11:$CM$3035, MATCH($B18, 'Application Process'!$CP$11:$CP$3035, 0)), "")="", "", IFERROR(INDEX('Application Process'!$CM$11:$CM$3035, MATCH($B18, 'Application Process'!$CP$11:$CP$3035, 0)), ""))</f>
        <v/>
      </c>
      <c r="E18" s="176" t="str">
        <f ca="1">IF(IFERROR(INDEX('Application Process'!$CN$11:$CN$3035, MATCH($B18, 'Application Process'!$CP$11:$CP$3035, 0)), "")="", "", IFERROR(INDEX('Application Process'!$CN$11:$CN$3035, MATCH($B18, 'Application Process'!$CP$11:$CP$3035, 0)), ""))</f>
        <v/>
      </c>
      <c r="F18" s="104" t="str">
        <f ca="1">IF(IFERROR(INDEX('Job Database'!$D$11:$D$3035, MATCH($G18, 'Job Database'!$X$11:$X$3035, 0)), "")="", "", IFERROR(INDEX('Job Database'!$D$11:$D$3035, MATCH($G18, 'Job Database'!$X$11:$X$3035, 0)), ""))</f>
        <v/>
      </c>
      <c r="G18" s="176" t="str">
        <f ca="1">IF(IFERROR(INDEX('Application Process'!$I$11:$I$3035, MATCH($B18, 'Application Process'!$CP$11:$CP$3035, 0)), "")="", "", IFERROR(INDEX('Application Process'!$I$11:$I$3035, MATCH($B18, 'Application Process'!$CP$11:$CP$3035, 0)), ""))</f>
        <v/>
      </c>
      <c r="H18" s="177" t="str">
        <f ca="1">IF(IFERROR(INDEX('Job Database'!$N$11:$N$3035, MATCH($G18, 'Job Database'!$X$11:$X$3035, 0)), "")="", "", IFERROR(INDEX('Job Database'!$N$11:$N$3035, MATCH($G18, 'Job Database'!$X$11:$X$3035, 0)), ""))</f>
        <v/>
      </c>
      <c r="I18" s="40"/>
      <c r="M18" s="41" t="str">
        <f t="shared" ca="1" si="0"/>
        <v/>
      </c>
    </row>
    <row r="19" spans="1:13" x14ac:dyDescent="0.25">
      <c r="A19" s="40"/>
      <c r="B19" s="173">
        <f t="shared" si="1"/>
        <v>12</v>
      </c>
      <c r="C19" s="40"/>
      <c r="D19" s="183" t="str">
        <f ca="1">IF(IFERROR(INDEX('Application Process'!$CM$11:$CM$3035, MATCH($B19, 'Application Process'!$CP$11:$CP$3035, 0)), "")="", "", IFERROR(INDEX('Application Process'!$CM$11:$CM$3035, MATCH($B19, 'Application Process'!$CP$11:$CP$3035, 0)), ""))</f>
        <v/>
      </c>
      <c r="E19" s="176" t="str">
        <f ca="1">IF(IFERROR(INDEX('Application Process'!$CN$11:$CN$3035, MATCH($B19, 'Application Process'!$CP$11:$CP$3035, 0)), "")="", "", IFERROR(INDEX('Application Process'!$CN$11:$CN$3035, MATCH($B19, 'Application Process'!$CP$11:$CP$3035, 0)), ""))</f>
        <v/>
      </c>
      <c r="F19" s="104" t="str">
        <f ca="1">IF(IFERROR(INDEX('Job Database'!$D$11:$D$3035, MATCH($G19, 'Job Database'!$X$11:$X$3035, 0)), "")="", "", IFERROR(INDEX('Job Database'!$D$11:$D$3035, MATCH($G19, 'Job Database'!$X$11:$X$3035, 0)), ""))</f>
        <v/>
      </c>
      <c r="G19" s="176" t="str">
        <f ca="1">IF(IFERROR(INDEX('Application Process'!$I$11:$I$3035, MATCH($B19, 'Application Process'!$CP$11:$CP$3035, 0)), "")="", "", IFERROR(INDEX('Application Process'!$I$11:$I$3035, MATCH($B19, 'Application Process'!$CP$11:$CP$3035, 0)), ""))</f>
        <v/>
      </c>
      <c r="H19" s="177" t="str">
        <f ca="1">IF(IFERROR(INDEX('Job Database'!$N$11:$N$3035, MATCH($G19, 'Job Database'!$X$11:$X$3035, 0)), "")="", "", IFERROR(INDEX('Job Database'!$N$11:$N$3035, MATCH($G19, 'Job Database'!$X$11:$X$3035, 0)), ""))</f>
        <v/>
      </c>
      <c r="I19" s="40"/>
      <c r="M19" s="41" t="str">
        <f t="shared" ca="1" si="0"/>
        <v/>
      </c>
    </row>
    <row r="20" spans="1:13" x14ac:dyDescent="0.25">
      <c r="A20" s="40"/>
      <c r="B20" s="173">
        <f t="shared" si="1"/>
        <v>13</v>
      </c>
      <c r="C20" s="40"/>
      <c r="D20" s="183" t="str">
        <f ca="1">IF(IFERROR(INDEX('Application Process'!$CM$11:$CM$3035, MATCH($B20, 'Application Process'!$CP$11:$CP$3035, 0)), "")="", "", IFERROR(INDEX('Application Process'!$CM$11:$CM$3035, MATCH($B20, 'Application Process'!$CP$11:$CP$3035, 0)), ""))</f>
        <v/>
      </c>
      <c r="E20" s="176" t="str">
        <f ca="1">IF(IFERROR(INDEX('Application Process'!$CN$11:$CN$3035, MATCH($B20, 'Application Process'!$CP$11:$CP$3035, 0)), "")="", "", IFERROR(INDEX('Application Process'!$CN$11:$CN$3035, MATCH($B20, 'Application Process'!$CP$11:$CP$3035, 0)), ""))</f>
        <v/>
      </c>
      <c r="F20" s="104" t="str">
        <f ca="1">IF(IFERROR(INDEX('Job Database'!$D$11:$D$3035, MATCH($G20, 'Job Database'!$X$11:$X$3035, 0)), "")="", "", IFERROR(INDEX('Job Database'!$D$11:$D$3035, MATCH($G20, 'Job Database'!$X$11:$X$3035, 0)), ""))</f>
        <v/>
      </c>
      <c r="G20" s="176" t="str">
        <f ca="1">IF(IFERROR(INDEX('Application Process'!$I$11:$I$3035, MATCH($B20, 'Application Process'!$CP$11:$CP$3035, 0)), "")="", "", IFERROR(INDEX('Application Process'!$I$11:$I$3035, MATCH($B20, 'Application Process'!$CP$11:$CP$3035, 0)), ""))</f>
        <v/>
      </c>
      <c r="H20" s="177" t="str">
        <f ca="1">IF(IFERROR(INDEX('Job Database'!$N$11:$N$3035, MATCH($G20, 'Job Database'!$X$11:$X$3035, 0)), "")="", "", IFERROR(INDEX('Job Database'!$N$11:$N$3035, MATCH($G20, 'Job Database'!$X$11:$X$3035, 0)), ""))</f>
        <v/>
      </c>
      <c r="I20" s="40"/>
      <c r="M20" s="41" t="str">
        <f t="shared" ca="1" si="0"/>
        <v/>
      </c>
    </row>
    <row r="21" spans="1:13" x14ac:dyDescent="0.25">
      <c r="A21" s="40"/>
      <c r="B21" s="173">
        <f t="shared" si="1"/>
        <v>14</v>
      </c>
      <c r="C21" s="40"/>
      <c r="D21" s="183" t="str">
        <f ca="1">IF(IFERROR(INDEX('Application Process'!$CM$11:$CM$3035, MATCH($B21, 'Application Process'!$CP$11:$CP$3035, 0)), "")="", "", IFERROR(INDEX('Application Process'!$CM$11:$CM$3035, MATCH($B21, 'Application Process'!$CP$11:$CP$3035, 0)), ""))</f>
        <v/>
      </c>
      <c r="E21" s="176" t="str">
        <f ca="1">IF(IFERROR(INDEX('Application Process'!$CN$11:$CN$3035, MATCH($B21, 'Application Process'!$CP$11:$CP$3035, 0)), "")="", "", IFERROR(INDEX('Application Process'!$CN$11:$CN$3035, MATCH($B21, 'Application Process'!$CP$11:$CP$3035, 0)), ""))</f>
        <v/>
      </c>
      <c r="F21" s="104" t="str">
        <f ca="1">IF(IFERROR(INDEX('Job Database'!$D$11:$D$3035, MATCH($G21, 'Job Database'!$X$11:$X$3035, 0)), "")="", "", IFERROR(INDEX('Job Database'!$D$11:$D$3035, MATCH($G21, 'Job Database'!$X$11:$X$3035, 0)), ""))</f>
        <v/>
      </c>
      <c r="G21" s="176" t="str">
        <f ca="1">IF(IFERROR(INDEX('Application Process'!$I$11:$I$3035, MATCH($B21, 'Application Process'!$CP$11:$CP$3035, 0)), "")="", "", IFERROR(INDEX('Application Process'!$I$11:$I$3035, MATCH($B21, 'Application Process'!$CP$11:$CP$3035, 0)), ""))</f>
        <v/>
      </c>
      <c r="H21" s="177" t="str">
        <f ca="1">IF(IFERROR(INDEX('Job Database'!$N$11:$N$3035, MATCH($G21, 'Job Database'!$X$11:$X$3035, 0)), "")="", "", IFERROR(INDEX('Job Database'!$N$11:$N$3035, MATCH($G21, 'Job Database'!$X$11:$X$3035, 0)), ""))</f>
        <v/>
      </c>
      <c r="I21" s="40"/>
      <c r="M21" s="41" t="str">
        <f t="shared" ca="1" si="0"/>
        <v/>
      </c>
    </row>
    <row r="22" spans="1:13" x14ac:dyDescent="0.25">
      <c r="A22" s="40"/>
      <c r="B22" s="173">
        <f t="shared" si="1"/>
        <v>15</v>
      </c>
      <c r="C22" s="40"/>
      <c r="D22" s="183" t="str">
        <f ca="1">IF(IFERROR(INDEX('Application Process'!$CM$11:$CM$3035, MATCH($B22, 'Application Process'!$CP$11:$CP$3035, 0)), "")="", "", IFERROR(INDEX('Application Process'!$CM$11:$CM$3035, MATCH($B22, 'Application Process'!$CP$11:$CP$3035, 0)), ""))</f>
        <v/>
      </c>
      <c r="E22" s="176" t="str">
        <f ca="1">IF(IFERROR(INDEX('Application Process'!$CN$11:$CN$3035, MATCH($B22, 'Application Process'!$CP$11:$CP$3035, 0)), "")="", "", IFERROR(INDEX('Application Process'!$CN$11:$CN$3035, MATCH($B22, 'Application Process'!$CP$11:$CP$3035, 0)), ""))</f>
        <v/>
      </c>
      <c r="F22" s="104" t="str">
        <f ca="1">IF(IFERROR(INDEX('Job Database'!$D$11:$D$3035, MATCH($G22, 'Job Database'!$X$11:$X$3035, 0)), "")="", "", IFERROR(INDEX('Job Database'!$D$11:$D$3035, MATCH($G22, 'Job Database'!$X$11:$X$3035, 0)), ""))</f>
        <v/>
      </c>
      <c r="G22" s="176" t="str">
        <f ca="1">IF(IFERROR(INDEX('Application Process'!$I$11:$I$3035, MATCH($B22, 'Application Process'!$CP$11:$CP$3035, 0)), "")="", "", IFERROR(INDEX('Application Process'!$I$11:$I$3035, MATCH($B22, 'Application Process'!$CP$11:$CP$3035, 0)), ""))</f>
        <v/>
      </c>
      <c r="H22" s="177" t="str">
        <f ca="1">IF(IFERROR(INDEX('Job Database'!$N$11:$N$3035, MATCH($G22, 'Job Database'!$X$11:$X$3035, 0)), "")="", "", IFERROR(INDEX('Job Database'!$N$11:$N$3035, MATCH($G22, 'Job Database'!$X$11:$X$3035, 0)), ""))</f>
        <v/>
      </c>
      <c r="I22" s="40"/>
      <c r="M22" s="41" t="str">
        <f t="shared" ca="1" si="0"/>
        <v/>
      </c>
    </row>
    <row r="23" spans="1:13" x14ac:dyDescent="0.25">
      <c r="A23" s="40"/>
      <c r="B23" s="173">
        <f t="shared" si="1"/>
        <v>16</v>
      </c>
      <c r="C23" s="40"/>
      <c r="D23" s="183" t="str">
        <f ca="1">IF(IFERROR(INDEX('Application Process'!$CM$11:$CM$3035, MATCH($B23, 'Application Process'!$CP$11:$CP$3035, 0)), "")="", "", IFERROR(INDEX('Application Process'!$CM$11:$CM$3035, MATCH($B23, 'Application Process'!$CP$11:$CP$3035, 0)), ""))</f>
        <v/>
      </c>
      <c r="E23" s="176" t="str">
        <f ca="1">IF(IFERROR(INDEX('Application Process'!$CN$11:$CN$3035, MATCH($B23, 'Application Process'!$CP$11:$CP$3035, 0)), "")="", "", IFERROR(INDEX('Application Process'!$CN$11:$CN$3035, MATCH($B23, 'Application Process'!$CP$11:$CP$3035, 0)), ""))</f>
        <v/>
      </c>
      <c r="F23" s="104" t="str">
        <f ca="1">IF(IFERROR(INDEX('Job Database'!$D$11:$D$3035, MATCH($G23, 'Job Database'!$X$11:$X$3035, 0)), "")="", "", IFERROR(INDEX('Job Database'!$D$11:$D$3035, MATCH($G23, 'Job Database'!$X$11:$X$3035, 0)), ""))</f>
        <v/>
      </c>
      <c r="G23" s="176" t="str">
        <f ca="1">IF(IFERROR(INDEX('Application Process'!$I$11:$I$3035, MATCH($B23, 'Application Process'!$CP$11:$CP$3035, 0)), "")="", "", IFERROR(INDEX('Application Process'!$I$11:$I$3035, MATCH($B23, 'Application Process'!$CP$11:$CP$3035, 0)), ""))</f>
        <v/>
      </c>
      <c r="H23" s="177" t="str">
        <f ca="1">IF(IFERROR(INDEX('Job Database'!$N$11:$N$3035, MATCH($G23, 'Job Database'!$X$11:$X$3035, 0)), "")="", "", IFERROR(INDEX('Job Database'!$N$11:$N$3035, MATCH($G23, 'Job Database'!$X$11:$X$3035, 0)), ""))</f>
        <v/>
      </c>
      <c r="I23" s="40"/>
      <c r="M23" s="41" t="str">
        <f t="shared" ca="1" si="0"/>
        <v/>
      </c>
    </row>
    <row r="24" spans="1:13" x14ac:dyDescent="0.25">
      <c r="A24" s="40"/>
      <c r="B24" s="173">
        <f t="shared" si="1"/>
        <v>17</v>
      </c>
      <c r="C24" s="40"/>
      <c r="D24" s="183" t="str">
        <f ca="1">IF(IFERROR(INDEX('Application Process'!$CM$11:$CM$3035, MATCH($B24, 'Application Process'!$CP$11:$CP$3035, 0)), "")="", "", IFERROR(INDEX('Application Process'!$CM$11:$CM$3035, MATCH($B24, 'Application Process'!$CP$11:$CP$3035, 0)), ""))</f>
        <v/>
      </c>
      <c r="E24" s="176" t="str">
        <f ca="1">IF(IFERROR(INDEX('Application Process'!$CN$11:$CN$3035, MATCH($B24, 'Application Process'!$CP$11:$CP$3035, 0)), "")="", "", IFERROR(INDEX('Application Process'!$CN$11:$CN$3035, MATCH($B24, 'Application Process'!$CP$11:$CP$3035, 0)), ""))</f>
        <v/>
      </c>
      <c r="F24" s="104" t="str">
        <f ca="1">IF(IFERROR(INDEX('Job Database'!$D$11:$D$3035, MATCH($G24, 'Job Database'!$X$11:$X$3035, 0)), "")="", "", IFERROR(INDEX('Job Database'!$D$11:$D$3035, MATCH($G24, 'Job Database'!$X$11:$X$3035, 0)), ""))</f>
        <v/>
      </c>
      <c r="G24" s="176" t="str">
        <f ca="1">IF(IFERROR(INDEX('Application Process'!$I$11:$I$3035, MATCH($B24, 'Application Process'!$CP$11:$CP$3035, 0)), "")="", "", IFERROR(INDEX('Application Process'!$I$11:$I$3035, MATCH($B24, 'Application Process'!$CP$11:$CP$3035, 0)), ""))</f>
        <v/>
      </c>
      <c r="H24" s="177" t="str">
        <f ca="1">IF(IFERROR(INDEX('Job Database'!$N$11:$N$3035, MATCH($G24, 'Job Database'!$X$11:$X$3035, 0)), "")="", "", IFERROR(INDEX('Job Database'!$N$11:$N$3035, MATCH($G24, 'Job Database'!$X$11:$X$3035, 0)), ""))</f>
        <v/>
      </c>
      <c r="I24" s="40"/>
      <c r="M24" s="41" t="str">
        <f t="shared" ca="1" si="0"/>
        <v/>
      </c>
    </row>
    <row r="25" spans="1:13" x14ac:dyDescent="0.25">
      <c r="A25" s="40"/>
      <c r="B25" s="173">
        <f t="shared" si="1"/>
        <v>18</v>
      </c>
      <c r="C25" s="40"/>
      <c r="D25" s="183" t="str">
        <f ca="1">IF(IFERROR(INDEX('Application Process'!$CM$11:$CM$3035, MATCH($B25, 'Application Process'!$CP$11:$CP$3035, 0)), "")="", "", IFERROR(INDEX('Application Process'!$CM$11:$CM$3035, MATCH($B25, 'Application Process'!$CP$11:$CP$3035, 0)), ""))</f>
        <v/>
      </c>
      <c r="E25" s="176" t="str">
        <f ca="1">IF(IFERROR(INDEX('Application Process'!$CN$11:$CN$3035, MATCH($B25, 'Application Process'!$CP$11:$CP$3035, 0)), "")="", "", IFERROR(INDEX('Application Process'!$CN$11:$CN$3035, MATCH($B25, 'Application Process'!$CP$11:$CP$3035, 0)), ""))</f>
        <v/>
      </c>
      <c r="F25" s="104" t="str">
        <f ca="1">IF(IFERROR(INDEX('Job Database'!$D$11:$D$3035, MATCH($G25, 'Job Database'!$X$11:$X$3035, 0)), "")="", "", IFERROR(INDEX('Job Database'!$D$11:$D$3035, MATCH($G25, 'Job Database'!$X$11:$X$3035, 0)), ""))</f>
        <v/>
      </c>
      <c r="G25" s="176" t="str">
        <f ca="1">IF(IFERROR(INDEX('Application Process'!$I$11:$I$3035, MATCH($B25, 'Application Process'!$CP$11:$CP$3035, 0)), "")="", "", IFERROR(INDEX('Application Process'!$I$11:$I$3035, MATCH($B25, 'Application Process'!$CP$11:$CP$3035, 0)), ""))</f>
        <v/>
      </c>
      <c r="H25" s="177" t="str">
        <f ca="1">IF(IFERROR(INDEX('Job Database'!$N$11:$N$3035, MATCH($G25, 'Job Database'!$X$11:$X$3035, 0)), "")="", "", IFERROR(INDEX('Job Database'!$N$11:$N$3035, MATCH($G25, 'Job Database'!$X$11:$X$3035, 0)), ""))</f>
        <v/>
      </c>
      <c r="I25" s="40"/>
      <c r="M25" s="41" t="str">
        <f t="shared" ca="1" si="0"/>
        <v/>
      </c>
    </row>
    <row r="26" spans="1:13" x14ac:dyDescent="0.25">
      <c r="A26" s="40"/>
      <c r="B26" s="173">
        <f t="shared" si="1"/>
        <v>19</v>
      </c>
      <c r="C26" s="40"/>
      <c r="D26" s="183" t="str">
        <f ca="1">IF(IFERROR(INDEX('Application Process'!$CM$11:$CM$3035, MATCH($B26, 'Application Process'!$CP$11:$CP$3035, 0)), "")="", "", IFERROR(INDEX('Application Process'!$CM$11:$CM$3035, MATCH($B26, 'Application Process'!$CP$11:$CP$3035, 0)), ""))</f>
        <v/>
      </c>
      <c r="E26" s="176" t="str">
        <f ca="1">IF(IFERROR(INDEX('Application Process'!$CN$11:$CN$3035, MATCH($B26, 'Application Process'!$CP$11:$CP$3035, 0)), "")="", "", IFERROR(INDEX('Application Process'!$CN$11:$CN$3035, MATCH($B26, 'Application Process'!$CP$11:$CP$3035, 0)), ""))</f>
        <v/>
      </c>
      <c r="F26" s="104" t="str">
        <f ca="1">IF(IFERROR(INDEX('Job Database'!$D$11:$D$3035, MATCH($G26, 'Job Database'!$X$11:$X$3035, 0)), "")="", "", IFERROR(INDEX('Job Database'!$D$11:$D$3035, MATCH($G26, 'Job Database'!$X$11:$X$3035, 0)), ""))</f>
        <v/>
      </c>
      <c r="G26" s="176" t="str">
        <f ca="1">IF(IFERROR(INDEX('Application Process'!$I$11:$I$3035, MATCH($B26, 'Application Process'!$CP$11:$CP$3035, 0)), "")="", "", IFERROR(INDEX('Application Process'!$I$11:$I$3035, MATCH($B26, 'Application Process'!$CP$11:$CP$3035, 0)), ""))</f>
        <v/>
      </c>
      <c r="H26" s="177" t="str">
        <f ca="1">IF(IFERROR(INDEX('Job Database'!$N$11:$N$3035, MATCH($G26, 'Job Database'!$X$11:$X$3035, 0)), "")="", "", IFERROR(INDEX('Job Database'!$N$11:$N$3035, MATCH($G26, 'Job Database'!$X$11:$X$3035, 0)), ""))</f>
        <v/>
      </c>
      <c r="I26" s="40"/>
      <c r="M26" s="41" t="str">
        <f t="shared" ca="1" si="0"/>
        <v/>
      </c>
    </row>
    <row r="27" spans="1:13" x14ac:dyDescent="0.25">
      <c r="A27" s="40"/>
      <c r="B27" s="173">
        <f t="shared" si="1"/>
        <v>20</v>
      </c>
      <c r="C27" s="40"/>
      <c r="D27" s="183" t="str">
        <f ca="1">IF(IFERROR(INDEX('Application Process'!$CM$11:$CM$3035, MATCH($B27, 'Application Process'!$CP$11:$CP$3035, 0)), "")="", "", IFERROR(INDEX('Application Process'!$CM$11:$CM$3035, MATCH($B27, 'Application Process'!$CP$11:$CP$3035, 0)), ""))</f>
        <v/>
      </c>
      <c r="E27" s="176" t="str">
        <f ca="1">IF(IFERROR(INDEX('Application Process'!$CN$11:$CN$3035, MATCH($B27, 'Application Process'!$CP$11:$CP$3035, 0)), "")="", "", IFERROR(INDEX('Application Process'!$CN$11:$CN$3035, MATCH($B27, 'Application Process'!$CP$11:$CP$3035, 0)), ""))</f>
        <v/>
      </c>
      <c r="F27" s="104" t="str">
        <f ca="1">IF(IFERROR(INDEX('Job Database'!$D$11:$D$3035, MATCH($G27, 'Job Database'!$X$11:$X$3035, 0)), "")="", "", IFERROR(INDEX('Job Database'!$D$11:$D$3035, MATCH($G27, 'Job Database'!$X$11:$X$3035, 0)), ""))</f>
        <v/>
      </c>
      <c r="G27" s="176" t="str">
        <f ca="1">IF(IFERROR(INDEX('Application Process'!$I$11:$I$3035, MATCH($B27, 'Application Process'!$CP$11:$CP$3035, 0)), "")="", "", IFERROR(INDEX('Application Process'!$I$11:$I$3035, MATCH($B27, 'Application Process'!$CP$11:$CP$3035, 0)), ""))</f>
        <v/>
      </c>
      <c r="H27" s="177" t="str">
        <f ca="1">IF(IFERROR(INDEX('Job Database'!$N$11:$N$3035, MATCH($G27, 'Job Database'!$X$11:$X$3035, 0)), "")="", "", IFERROR(INDEX('Job Database'!$N$11:$N$3035, MATCH($G27, 'Job Database'!$X$11:$X$3035, 0)), ""))</f>
        <v/>
      </c>
      <c r="I27" s="40"/>
      <c r="M27" s="41" t="str">
        <f t="shared" ca="1" si="0"/>
        <v/>
      </c>
    </row>
    <row r="28" spans="1:13" x14ac:dyDescent="0.25">
      <c r="A28" s="40"/>
      <c r="B28" s="173">
        <f t="shared" si="1"/>
        <v>21</v>
      </c>
      <c r="C28" s="40"/>
      <c r="D28" s="183" t="str">
        <f ca="1">IF(IFERROR(INDEX('Application Process'!$CM$11:$CM$3035, MATCH($B28, 'Application Process'!$CP$11:$CP$3035, 0)), "")="", "", IFERROR(INDEX('Application Process'!$CM$11:$CM$3035, MATCH($B28, 'Application Process'!$CP$11:$CP$3035, 0)), ""))</f>
        <v/>
      </c>
      <c r="E28" s="176" t="str">
        <f ca="1">IF(IFERROR(INDEX('Application Process'!$CN$11:$CN$3035, MATCH($B28, 'Application Process'!$CP$11:$CP$3035, 0)), "")="", "", IFERROR(INDEX('Application Process'!$CN$11:$CN$3035, MATCH($B28, 'Application Process'!$CP$11:$CP$3035, 0)), ""))</f>
        <v/>
      </c>
      <c r="F28" s="104" t="str">
        <f ca="1">IF(IFERROR(INDEX('Job Database'!$D$11:$D$3035, MATCH($G28, 'Job Database'!$X$11:$X$3035, 0)), "")="", "", IFERROR(INDEX('Job Database'!$D$11:$D$3035, MATCH($G28, 'Job Database'!$X$11:$X$3035, 0)), ""))</f>
        <v/>
      </c>
      <c r="G28" s="176" t="str">
        <f ca="1">IF(IFERROR(INDEX('Application Process'!$I$11:$I$3035, MATCH($B28, 'Application Process'!$CP$11:$CP$3035, 0)), "")="", "", IFERROR(INDEX('Application Process'!$I$11:$I$3035, MATCH($B28, 'Application Process'!$CP$11:$CP$3035, 0)), ""))</f>
        <v/>
      </c>
      <c r="H28" s="177" t="str">
        <f ca="1">IF(IFERROR(INDEX('Job Database'!$N$11:$N$3035, MATCH($G28, 'Job Database'!$X$11:$X$3035, 0)), "")="", "", IFERROR(INDEX('Job Database'!$N$11:$N$3035, MATCH($G28, 'Job Database'!$X$11:$X$3035, 0)), ""))</f>
        <v/>
      </c>
      <c r="I28" s="40"/>
      <c r="M28" s="41" t="str">
        <f t="shared" ca="1" si="0"/>
        <v/>
      </c>
    </row>
    <row r="29" spans="1:13" x14ac:dyDescent="0.25">
      <c r="A29" s="40"/>
      <c r="B29" s="173">
        <f t="shared" si="1"/>
        <v>22</v>
      </c>
      <c r="C29" s="40"/>
      <c r="D29" s="183" t="str">
        <f ca="1">IF(IFERROR(INDEX('Application Process'!$CM$11:$CM$3035, MATCH($B29, 'Application Process'!$CP$11:$CP$3035, 0)), "")="", "", IFERROR(INDEX('Application Process'!$CM$11:$CM$3035, MATCH($B29, 'Application Process'!$CP$11:$CP$3035, 0)), ""))</f>
        <v/>
      </c>
      <c r="E29" s="176" t="str">
        <f ca="1">IF(IFERROR(INDEX('Application Process'!$CN$11:$CN$3035, MATCH($B29, 'Application Process'!$CP$11:$CP$3035, 0)), "")="", "", IFERROR(INDEX('Application Process'!$CN$11:$CN$3035, MATCH($B29, 'Application Process'!$CP$11:$CP$3035, 0)), ""))</f>
        <v/>
      </c>
      <c r="F29" s="104" t="str">
        <f ca="1">IF(IFERROR(INDEX('Job Database'!$D$11:$D$3035, MATCH($G29, 'Job Database'!$X$11:$X$3035, 0)), "")="", "", IFERROR(INDEX('Job Database'!$D$11:$D$3035, MATCH($G29, 'Job Database'!$X$11:$X$3035, 0)), ""))</f>
        <v/>
      </c>
      <c r="G29" s="176" t="str">
        <f ca="1">IF(IFERROR(INDEX('Application Process'!$I$11:$I$3035, MATCH($B29, 'Application Process'!$CP$11:$CP$3035, 0)), "")="", "", IFERROR(INDEX('Application Process'!$I$11:$I$3035, MATCH($B29, 'Application Process'!$CP$11:$CP$3035, 0)), ""))</f>
        <v/>
      </c>
      <c r="H29" s="177" t="str">
        <f ca="1">IF(IFERROR(INDEX('Job Database'!$N$11:$N$3035, MATCH($G29, 'Job Database'!$X$11:$X$3035, 0)), "")="", "", IFERROR(INDEX('Job Database'!$N$11:$N$3035, MATCH($G29, 'Job Database'!$X$11:$X$3035, 0)), ""))</f>
        <v/>
      </c>
      <c r="I29" s="40"/>
      <c r="M29" s="41" t="str">
        <f t="shared" ca="1" si="0"/>
        <v/>
      </c>
    </row>
    <row r="30" spans="1:13" x14ac:dyDescent="0.25">
      <c r="A30" s="40"/>
      <c r="B30" s="173">
        <f t="shared" si="1"/>
        <v>23</v>
      </c>
      <c r="C30" s="40"/>
      <c r="D30" s="183" t="str">
        <f ca="1">IF(IFERROR(INDEX('Application Process'!$CM$11:$CM$3035, MATCH($B30, 'Application Process'!$CP$11:$CP$3035, 0)), "")="", "", IFERROR(INDEX('Application Process'!$CM$11:$CM$3035, MATCH($B30, 'Application Process'!$CP$11:$CP$3035, 0)), ""))</f>
        <v/>
      </c>
      <c r="E30" s="176" t="str">
        <f ca="1">IF(IFERROR(INDEX('Application Process'!$CN$11:$CN$3035, MATCH($B30, 'Application Process'!$CP$11:$CP$3035, 0)), "")="", "", IFERROR(INDEX('Application Process'!$CN$11:$CN$3035, MATCH($B30, 'Application Process'!$CP$11:$CP$3035, 0)), ""))</f>
        <v/>
      </c>
      <c r="F30" s="104" t="str">
        <f ca="1">IF(IFERROR(INDEX('Job Database'!$D$11:$D$3035, MATCH($G30, 'Job Database'!$X$11:$X$3035, 0)), "")="", "", IFERROR(INDEX('Job Database'!$D$11:$D$3035, MATCH($G30, 'Job Database'!$X$11:$X$3035, 0)), ""))</f>
        <v/>
      </c>
      <c r="G30" s="176" t="str">
        <f ca="1">IF(IFERROR(INDEX('Application Process'!$I$11:$I$3035, MATCH($B30, 'Application Process'!$CP$11:$CP$3035, 0)), "")="", "", IFERROR(INDEX('Application Process'!$I$11:$I$3035, MATCH($B30, 'Application Process'!$CP$11:$CP$3035, 0)), ""))</f>
        <v/>
      </c>
      <c r="H30" s="177" t="str">
        <f ca="1">IF(IFERROR(INDEX('Job Database'!$N$11:$N$3035, MATCH($G30, 'Job Database'!$X$11:$X$3035, 0)), "")="", "", IFERROR(INDEX('Job Database'!$N$11:$N$3035, MATCH($G30, 'Job Database'!$X$11:$X$3035, 0)), ""))</f>
        <v/>
      </c>
      <c r="I30" s="40"/>
      <c r="M30" s="41" t="str">
        <f t="shared" ca="1" si="0"/>
        <v/>
      </c>
    </row>
    <row r="31" spans="1:13" x14ac:dyDescent="0.25">
      <c r="A31" s="40"/>
      <c r="B31" s="173">
        <f t="shared" si="1"/>
        <v>24</v>
      </c>
      <c r="C31" s="40"/>
      <c r="D31" s="183" t="str">
        <f ca="1">IF(IFERROR(INDEX('Application Process'!$CM$11:$CM$3035, MATCH($B31, 'Application Process'!$CP$11:$CP$3035, 0)), "")="", "", IFERROR(INDEX('Application Process'!$CM$11:$CM$3035, MATCH($B31, 'Application Process'!$CP$11:$CP$3035, 0)), ""))</f>
        <v/>
      </c>
      <c r="E31" s="176" t="str">
        <f ca="1">IF(IFERROR(INDEX('Application Process'!$CN$11:$CN$3035, MATCH($B31, 'Application Process'!$CP$11:$CP$3035, 0)), "")="", "", IFERROR(INDEX('Application Process'!$CN$11:$CN$3035, MATCH($B31, 'Application Process'!$CP$11:$CP$3035, 0)), ""))</f>
        <v/>
      </c>
      <c r="F31" s="104" t="str">
        <f ca="1">IF(IFERROR(INDEX('Job Database'!$D$11:$D$3035, MATCH($G31, 'Job Database'!$X$11:$X$3035, 0)), "")="", "", IFERROR(INDEX('Job Database'!$D$11:$D$3035, MATCH($G31, 'Job Database'!$X$11:$X$3035, 0)), ""))</f>
        <v/>
      </c>
      <c r="G31" s="176" t="str">
        <f ca="1">IF(IFERROR(INDEX('Application Process'!$I$11:$I$3035, MATCH($B31, 'Application Process'!$CP$11:$CP$3035, 0)), "")="", "", IFERROR(INDEX('Application Process'!$I$11:$I$3035, MATCH($B31, 'Application Process'!$CP$11:$CP$3035, 0)), ""))</f>
        <v/>
      </c>
      <c r="H31" s="177" t="str">
        <f ca="1">IF(IFERROR(INDEX('Job Database'!$N$11:$N$3035, MATCH($G31, 'Job Database'!$X$11:$X$3035, 0)), "")="", "", IFERROR(INDEX('Job Database'!$N$11:$N$3035, MATCH($G31, 'Job Database'!$X$11:$X$3035, 0)), ""))</f>
        <v/>
      </c>
      <c r="I31" s="40"/>
      <c r="M31" s="41" t="str">
        <f t="shared" ca="1" si="0"/>
        <v/>
      </c>
    </row>
    <row r="32" spans="1:13" x14ac:dyDescent="0.25">
      <c r="A32" s="40"/>
      <c r="B32" s="173">
        <f t="shared" si="1"/>
        <v>25</v>
      </c>
      <c r="C32" s="40"/>
      <c r="D32" s="183" t="str">
        <f ca="1">IF(IFERROR(INDEX('Application Process'!$CM$11:$CM$3035, MATCH($B32, 'Application Process'!$CP$11:$CP$3035, 0)), "")="", "", IFERROR(INDEX('Application Process'!$CM$11:$CM$3035, MATCH($B32, 'Application Process'!$CP$11:$CP$3035, 0)), ""))</f>
        <v/>
      </c>
      <c r="E32" s="176" t="str">
        <f ca="1">IF(IFERROR(INDEX('Application Process'!$CN$11:$CN$3035, MATCH($B32, 'Application Process'!$CP$11:$CP$3035, 0)), "")="", "", IFERROR(INDEX('Application Process'!$CN$11:$CN$3035, MATCH($B32, 'Application Process'!$CP$11:$CP$3035, 0)), ""))</f>
        <v/>
      </c>
      <c r="F32" s="104" t="str">
        <f ca="1">IF(IFERROR(INDEX('Job Database'!$D$11:$D$3035, MATCH($G32, 'Job Database'!$X$11:$X$3035, 0)), "")="", "", IFERROR(INDEX('Job Database'!$D$11:$D$3035, MATCH($G32, 'Job Database'!$X$11:$X$3035, 0)), ""))</f>
        <v/>
      </c>
      <c r="G32" s="176" t="str">
        <f ca="1">IF(IFERROR(INDEX('Application Process'!$I$11:$I$3035, MATCH($B32, 'Application Process'!$CP$11:$CP$3035, 0)), "")="", "", IFERROR(INDEX('Application Process'!$I$11:$I$3035, MATCH($B32, 'Application Process'!$CP$11:$CP$3035, 0)), ""))</f>
        <v/>
      </c>
      <c r="H32" s="177" t="str">
        <f ca="1">IF(IFERROR(INDEX('Job Database'!$N$11:$N$3035, MATCH($G32, 'Job Database'!$X$11:$X$3035, 0)), "")="", "", IFERROR(INDEX('Job Database'!$N$11:$N$3035, MATCH($G32, 'Job Database'!$X$11:$X$3035, 0)), ""))</f>
        <v/>
      </c>
      <c r="I32" s="40"/>
      <c r="M32" s="41" t="str">
        <f t="shared" ca="1" si="0"/>
        <v/>
      </c>
    </row>
    <row r="33" spans="1:13" x14ac:dyDescent="0.25">
      <c r="A33" s="40"/>
      <c r="B33" s="173">
        <f t="shared" si="1"/>
        <v>26</v>
      </c>
      <c r="C33" s="40"/>
      <c r="D33" s="183" t="str">
        <f ca="1">IF(IFERROR(INDEX('Application Process'!$CM$11:$CM$3035, MATCH($B33, 'Application Process'!$CP$11:$CP$3035, 0)), "")="", "", IFERROR(INDEX('Application Process'!$CM$11:$CM$3035, MATCH($B33, 'Application Process'!$CP$11:$CP$3035, 0)), ""))</f>
        <v/>
      </c>
      <c r="E33" s="176" t="str">
        <f ca="1">IF(IFERROR(INDEX('Application Process'!$CN$11:$CN$3035, MATCH($B33, 'Application Process'!$CP$11:$CP$3035, 0)), "")="", "", IFERROR(INDEX('Application Process'!$CN$11:$CN$3035, MATCH($B33, 'Application Process'!$CP$11:$CP$3035, 0)), ""))</f>
        <v/>
      </c>
      <c r="F33" s="104" t="str">
        <f ca="1">IF(IFERROR(INDEX('Job Database'!$D$11:$D$3035, MATCH($G33, 'Job Database'!$X$11:$X$3035, 0)), "")="", "", IFERROR(INDEX('Job Database'!$D$11:$D$3035, MATCH($G33, 'Job Database'!$X$11:$X$3035, 0)), ""))</f>
        <v/>
      </c>
      <c r="G33" s="176" t="str">
        <f ca="1">IF(IFERROR(INDEX('Application Process'!$I$11:$I$3035, MATCH($B33, 'Application Process'!$CP$11:$CP$3035, 0)), "")="", "", IFERROR(INDEX('Application Process'!$I$11:$I$3035, MATCH($B33, 'Application Process'!$CP$11:$CP$3035, 0)), ""))</f>
        <v/>
      </c>
      <c r="H33" s="177" t="str">
        <f ca="1">IF(IFERROR(INDEX('Job Database'!$N$11:$N$3035, MATCH($G33, 'Job Database'!$X$11:$X$3035, 0)), "")="", "", IFERROR(INDEX('Job Database'!$N$11:$N$3035, MATCH($G33, 'Job Database'!$X$11:$X$3035, 0)), ""))</f>
        <v/>
      </c>
      <c r="I33" s="40"/>
      <c r="M33" s="41" t="str">
        <f t="shared" ca="1" si="0"/>
        <v/>
      </c>
    </row>
    <row r="34" spans="1:13" x14ac:dyDescent="0.25">
      <c r="A34" s="40"/>
      <c r="B34" s="173">
        <f t="shared" si="1"/>
        <v>27</v>
      </c>
      <c r="C34" s="40"/>
      <c r="D34" s="183" t="str">
        <f ca="1">IF(IFERROR(INDEX('Application Process'!$CM$11:$CM$3035, MATCH($B34, 'Application Process'!$CP$11:$CP$3035, 0)), "")="", "", IFERROR(INDEX('Application Process'!$CM$11:$CM$3035, MATCH($B34, 'Application Process'!$CP$11:$CP$3035, 0)), ""))</f>
        <v/>
      </c>
      <c r="E34" s="176" t="str">
        <f ca="1">IF(IFERROR(INDEX('Application Process'!$CN$11:$CN$3035, MATCH($B34, 'Application Process'!$CP$11:$CP$3035, 0)), "")="", "", IFERROR(INDEX('Application Process'!$CN$11:$CN$3035, MATCH($B34, 'Application Process'!$CP$11:$CP$3035, 0)), ""))</f>
        <v/>
      </c>
      <c r="F34" s="104" t="str">
        <f ca="1">IF(IFERROR(INDEX('Job Database'!$D$11:$D$3035, MATCH($G34, 'Job Database'!$X$11:$X$3035, 0)), "")="", "", IFERROR(INDEX('Job Database'!$D$11:$D$3035, MATCH($G34, 'Job Database'!$X$11:$X$3035, 0)), ""))</f>
        <v/>
      </c>
      <c r="G34" s="176" t="str">
        <f ca="1">IF(IFERROR(INDEX('Application Process'!$I$11:$I$3035, MATCH($B34, 'Application Process'!$CP$11:$CP$3035, 0)), "")="", "", IFERROR(INDEX('Application Process'!$I$11:$I$3035, MATCH($B34, 'Application Process'!$CP$11:$CP$3035, 0)), ""))</f>
        <v/>
      </c>
      <c r="H34" s="177" t="str">
        <f ca="1">IF(IFERROR(INDEX('Job Database'!$N$11:$N$3035, MATCH($G34, 'Job Database'!$X$11:$X$3035, 0)), "")="", "", IFERROR(INDEX('Job Database'!$N$11:$N$3035, MATCH($G34, 'Job Database'!$X$11:$X$3035, 0)), ""))</f>
        <v/>
      </c>
      <c r="I34" s="40"/>
      <c r="M34" s="41" t="str">
        <f t="shared" ca="1" si="0"/>
        <v/>
      </c>
    </row>
    <row r="35" spans="1:13" x14ac:dyDescent="0.25">
      <c r="A35" s="40"/>
      <c r="B35" s="173">
        <f t="shared" si="1"/>
        <v>28</v>
      </c>
      <c r="C35" s="40"/>
      <c r="D35" s="183" t="str">
        <f ca="1">IF(IFERROR(INDEX('Application Process'!$CM$11:$CM$3035, MATCH($B35, 'Application Process'!$CP$11:$CP$3035, 0)), "")="", "", IFERROR(INDEX('Application Process'!$CM$11:$CM$3035, MATCH($B35, 'Application Process'!$CP$11:$CP$3035, 0)), ""))</f>
        <v/>
      </c>
      <c r="E35" s="176" t="str">
        <f ca="1">IF(IFERROR(INDEX('Application Process'!$CN$11:$CN$3035, MATCH($B35, 'Application Process'!$CP$11:$CP$3035, 0)), "")="", "", IFERROR(INDEX('Application Process'!$CN$11:$CN$3035, MATCH($B35, 'Application Process'!$CP$11:$CP$3035, 0)), ""))</f>
        <v/>
      </c>
      <c r="F35" s="104" t="str">
        <f ca="1">IF(IFERROR(INDEX('Job Database'!$D$11:$D$3035, MATCH($G35, 'Job Database'!$X$11:$X$3035, 0)), "")="", "", IFERROR(INDEX('Job Database'!$D$11:$D$3035, MATCH($G35, 'Job Database'!$X$11:$X$3035, 0)), ""))</f>
        <v/>
      </c>
      <c r="G35" s="176" t="str">
        <f ca="1">IF(IFERROR(INDEX('Application Process'!$I$11:$I$3035, MATCH($B35, 'Application Process'!$CP$11:$CP$3035, 0)), "")="", "", IFERROR(INDEX('Application Process'!$I$11:$I$3035, MATCH($B35, 'Application Process'!$CP$11:$CP$3035, 0)), ""))</f>
        <v/>
      </c>
      <c r="H35" s="177" t="str">
        <f ca="1">IF(IFERROR(INDEX('Job Database'!$N$11:$N$3035, MATCH($G35, 'Job Database'!$X$11:$X$3035, 0)), "")="", "", IFERROR(INDEX('Job Database'!$N$11:$N$3035, MATCH($G35, 'Job Database'!$X$11:$X$3035, 0)), ""))</f>
        <v/>
      </c>
      <c r="I35" s="40"/>
      <c r="M35" s="41" t="str">
        <f t="shared" ca="1" si="0"/>
        <v/>
      </c>
    </row>
    <row r="36" spans="1:13" x14ac:dyDescent="0.25">
      <c r="A36" s="40"/>
      <c r="B36" s="173">
        <f t="shared" si="1"/>
        <v>29</v>
      </c>
      <c r="C36" s="40"/>
      <c r="D36" s="183" t="str">
        <f ca="1">IF(IFERROR(INDEX('Application Process'!$CM$11:$CM$3035, MATCH($B36, 'Application Process'!$CP$11:$CP$3035, 0)), "")="", "", IFERROR(INDEX('Application Process'!$CM$11:$CM$3035, MATCH($B36, 'Application Process'!$CP$11:$CP$3035, 0)), ""))</f>
        <v/>
      </c>
      <c r="E36" s="176" t="str">
        <f ca="1">IF(IFERROR(INDEX('Application Process'!$CN$11:$CN$3035, MATCH($B36, 'Application Process'!$CP$11:$CP$3035, 0)), "")="", "", IFERROR(INDEX('Application Process'!$CN$11:$CN$3035, MATCH($B36, 'Application Process'!$CP$11:$CP$3035, 0)), ""))</f>
        <v/>
      </c>
      <c r="F36" s="104" t="str">
        <f ca="1">IF(IFERROR(INDEX('Job Database'!$D$11:$D$3035, MATCH($G36, 'Job Database'!$X$11:$X$3035, 0)), "")="", "", IFERROR(INDEX('Job Database'!$D$11:$D$3035, MATCH($G36, 'Job Database'!$X$11:$X$3035, 0)), ""))</f>
        <v/>
      </c>
      <c r="G36" s="176" t="str">
        <f ca="1">IF(IFERROR(INDEX('Application Process'!$I$11:$I$3035, MATCH($B36, 'Application Process'!$CP$11:$CP$3035, 0)), "")="", "", IFERROR(INDEX('Application Process'!$I$11:$I$3035, MATCH($B36, 'Application Process'!$CP$11:$CP$3035, 0)), ""))</f>
        <v/>
      </c>
      <c r="H36" s="177" t="str">
        <f ca="1">IF(IFERROR(INDEX('Job Database'!$N$11:$N$3035, MATCH($G36, 'Job Database'!$X$11:$X$3035, 0)), "")="", "", IFERROR(INDEX('Job Database'!$N$11:$N$3035, MATCH($G36, 'Job Database'!$X$11:$X$3035, 0)), ""))</f>
        <v/>
      </c>
      <c r="I36" s="40"/>
      <c r="M36" s="41" t="str">
        <f t="shared" ca="1" si="0"/>
        <v/>
      </c>
    </row>
    <row r="37" spans="1:13" x14ac:dyDescent="0.25">
      <c r="A37" s="40"/>
      <c r="B37" s="18">
        <f t="shared" si="1"/>
        <v>30</v>
      </c>
      <c r="C37" s="40"/>
      <c r="D37" s="184" t="str">
        <f ca="1">IF(IFERROR(INDEX('Application Process'!$CM$11:$CM$3035, MATCH($B37, 'Application Process'!$CP$11:$CP$3035, 0)), "")="", "", IFERROR(INDEX('Application Process'!$CM$11:$CM$3035, MATCH($B37, 'Application Process'!$CP$11:$CP$3035, 0)), ""))</f>
        <v/>
      </c>
      <c r="E37" s="178" t="str">
        <f ca="1">IF(IFERROR(INDEX('Application Process'!$CN$11:$CN$3035, MATCH($B37, 'Application Process'!$CP$11:$CP$3035, 0)), "")="", "", IFERROR(INDEX('Application Process'!$CN$11:$CN$3035, MATCH($B37, 'Application Process'!$CP$11:$CP$3035, 0)), ""))</f>
        <v/>
      </c>
      <c r="F37" s="141" t="str">
        <f ca="1">IF(IFERROR(INDEX('Job Database'!$D$11:$D$3035, MATCH($G37, 'Job Database'!$X$11:$X$3035, 0)), "")="", "", IFERROR(INDEX('Job Database'!$D$11:$D$3035, MATCH($G37, 'Job Database'!$X$11:$X$3035, 0)), ""))</f>
        <v/>
      </c>
      <c r="G37" s="178" t="str">
        <f ca="1">IF(IFERROR(INDEX('Application Process'!$I$11:$I$3035, MATCH($B37, 'Application Process'!$CP$11:$CP$3035, 0)), "")="", "", IFERROR(INDEX('Application Process'!$I$11:$I$3035, MATCH($B37, 'Application Process'!$CP$11:$CP$3035, 0)), ""))</f>
        <v/>
      </c>
      <c r="H37" s="179" t="str">
        <f ca="1">IF(IFERROR(INDEX('Job Database'!$N$11:$N$3035, MATCH($G37, 'Job Database'!$X$11:$X$3035, 0)), "")="", "", IFERROR(INDEX('Job Database'!$N$11:$N$3035, MATCH($G37, 'Job Database'!$X$11:$X$3035, 0)), ""))</f>
        <v/>
      </c>
      <c r="I37" s="40"/>
      <c r="M37" s="16" t="str">
        <f t="shared" ca="1" si="0"/>
        <v/>
      </c>
    </row>
    <row r="38" spans="1:13" x14ac:dyDescent="0.25">
      <c r="A38" s="40"/>
      <c r="B38" s="40"/>
      <c r="C38" s="40"/>
      <c r="D38" s="40"/>
      <c r="E38" s="40"/>
      <c r="F38" s="40"/>
      <c r="G38" s="40"/>
      <c r="H38" s="40"/>
      <c r="I38" s="40"/>
    </row>
  </sheetData>
  <sheetProtection algorithmName="SHA-512" hashValue="mbUYLz/OeoFZxSMIfnKpZuVCnpjHXTxzoscMcQCA96urOJ3F8Iq8Ro7roiGx962Jxsu1tfXJsu7f2QpgKU6a9g==" saltValue="Qj8bfUokfaF5226lhqBigg==" spinCount="100000" sheet="1" objects="1" scenarios="1"/>
  <mergeCells count="2">
    <mergeCell ref="B2:E3"/>
    <mergeCell ref="B4:E4"/>
  </mergeCells>
  <conditionalFormatting sqref="H3">
    <cfRule type="expression" dxfId="2" priority="3">
      <formula>NOT($H$3=1)</formula>
    </cfRule>
  </conditionalFormatting>
  <conditionalFormatting sqref="D8:H37">
    <cfRule type="expression" dxfId="1" priority="1">
      <formula>$M8=$M$6</formula>
    </cfRule>
    <cfRule type="expression" dxfId="0" priority="2">
      <formula>$M8=$M$5</formula>
    </cfRule>
  </conditionalFormatting>
  <pageMargins left="0.7" right="0.7" top="0.75" bottom="0.75" header="0.3" footer="0.3"/>
  <pageSetup paperSize="9" scale="86"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D5D1E5-FFBC-4066-8BD8-B8951FD44372}">
  <ds:schemaRefs>
    <ds:schemaRef ds:uri="http://schemas.microsoft.com/sharepoint/v3/contenttype/forms"/>
  </ds:schemaRefs>
</ds:datastoreItem>
</file>

<file path=customXml/itemProps2.xml><?xml version="1.0" encoding="utf-8"?>
<ds:datastoreItem xmlns:ds="http://schemas.openxmlformats.org/officeDocument/2006/customXml" ds:itemID="{55547B8B-2628-49D4-8196-C3CA988AA831}">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c22b865-9d05-42be-b306-86f259ab344c"/>
    <ds:schemaRef ds:uri="0224aa69-f8be-496a-942a-f68b2082be9d"/>
    <ds:schemaRef ds:uri="http://www.w3.org/XML/1998/namespace"/>
  </ds:schemaRefs>
</ds:datastoreItem>
</file>

<file path=customXml/itemProps3.xml><?xml version="1.0" encoding="utf-8"?>
<ds:datastoreItem xmlns:ds="http://schemas.openxmlformats.org/officeDocument/2006/customXml" ds:itemID="{C9BD97EF-F51C-44C0-B1C9-97898C5823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 &amp; Setup</vt:lpstr>
      <vt:lpstr>Recruiter Database</vt:lpstr>
      <vt:lpstr>Job Database</vt:lpstr>
      <vt:lpstr>Application Process</vt:lpstr>
      <vt:lpstr>Application Report</vt:lpstr>
      <vt:lpstr>Interview List</vt:lpstr>
      <vt:lpstr>'Application Process'!Print_Area</vt:lpstr>
      <vt:lpstr>'Application Report'!Print_Area</vt:lpstr>
      <vt:lpstr>'Interview List'!Print_Area</vt:lpstr>
      <vt:lpstr>'Intro &amp; Setup'!Print_Area</vt:lpstr>
      <vt:lpstr>'Job Database'!Print_Area</vt:lpstr>
      <vt:lpstr>'Recruiter Database'!Print_Area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2019-10-01T12:02:00Z</dcterms:created>
  <dcterms:modified xsi:type="dcterms:W3CDTF">2020-07-01T20:40:49Z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